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4.xml" ContentType="application/vnd.openxmlformats-officedocument.drawingml.chartshapes+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6.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7.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2.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3.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4.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6.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7.xml" ContentType="application/vnd.openxmlformats-officedocument.themeOverride+xml"/>
  <Override PartName="/xl/drawings/drawing1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8.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9.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0.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1.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2.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3.xml" ContentType="application/vnd.openxmlformats-officedocument.themeOverride+xml"/>
  <Override PartName="/xl/charts/chart26.xml" ContentType="application/vnd.openxmlformats-officedocument.drawingml.chart+xml"/>
  <Override PartName="/xl/theme/themeOverride24.xml" ContentType="application/vnd.openxmlformats-officedocument.themeOverride+xml"/>
  <Override PartName="/xl/drawings/drawing11.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5.xml" ContentType="application/vnd.openxmlformats-officedocument.themeOverride+xml"/>
  <Override PartName="/xl/drawings/drawing12.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6.xml" ContentType="application/vnd.openxmlformats-officedocument.themeOverride+xml"/>
  <Override PartName="/xl/drawings/drawing13.xml" ContentType="application/vnd.openxmlformats-officedocument.drawingml.chartshapes+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7.xml" ContentType="application/vnd.openxmlformats-officedocument.themeOverrid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8.xml" ContentType="application/vnd.openxmlformats-officedocument.themeOverrid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9.xml" ContentType="application/vnd.openxmlformats-officedocument.themeOverrid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0.xml" ContentType="application/vnd.openxmlformats-officedocument.themeOverride+xml"/>
  <Override PartName="/xl/charts/chart33.xml" ContentType="application/vnd.openxmlformats-officedocument.drawingml.chart+xml"/>
  <Override PartName="/xl/theme/themeOverride31.xml" ContentType="application/vnd.openxmlformats-officedocument.themeOverride+xml"/>
  <Override PartName="/xl/pivotTables/pivotTable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drawings/drawing20.xml" ContentType="application/vnd.openxmlformats-officedocument.drawing+xml"/>
  <Override PartName="/xl/comments2.xml" ContentType="application/vnd.openxmlformats-officedocument.spreadsheetml.comments+xml"/>
  <Override PartName="/xl/drawings/drawing21.xml" ContentType="application/vnd.openxmlformats-officedocument.drawing+xml"/>
  <Override PartName="/xl/comments3.xml" ContentType="application/vnd.openxmlformats-officedocument.spreadsheetml.comments+xml"/>
  <Override PartName="/xl/drawings/drawing2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23.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hidePivotFieldList="1" defaultThemeVersion="166925"/>
  <mc:AlternateContent xmlns:mc="http://schemas.openxmlformats.org/markup-compatibility/2006">
    <mc:Choice Requires="x15">
      <x15ac:absPath xmlns:x15ac="http://schemas.microsoft.com/office/spreadsheetml/2010/11/ac" url="https://future.nhs.uk/$$59C09B2B-71D5-49C7-9458C3D684E34B86$$/"/>
    </mc:Choice>
  </mc:AlternateContent>
  <xr:revisionPtr revIDLastSave="0" documentId="8_{08367269-09C7-48FD-862A-3F441FA636E1}" xr6:coauthVersionLast="47" xr6:coauthVersionMax="47" xr10:uidLastSave="{00000000-0000-0000-0000-000000000000}"/>
  <workbookProtection workbookAlgorithmName="SHA-512" workbookHashValue="q3RTJ3dMhj5Gep+yz63mXc8KAUQ2PFfmidPifr1xGo1cybQmd6tlDHCKIbaA6RU8hQ6HLvmhXFcL+2pmodsdDw==" workbookSaltValue="V/YtacwUcu2rxeokkw1MyQ==" workbookSpinCount="100000" lockStructure="1"/>
  <bookViews>
    <workbookView xWindow="-110" yWindow="-110" windowWidth="19420" windowHeight="10420" tabRatio="864" xr2:uid="{6CCDD8A5-DA78-4B99-BE17-D9CA869F0C0B}"/>
  </bookViews>
  <sheets>
    <sheet name="Cover Page" sheetId="61" r:id="rId1"/>
    <sheet name="Data sources" sheetId="68" r:id="rId2"/>
    <sheet name="Dashboard-Element 1" sheetId="42" r:id="rId3"/>
    <sheet name="Dashboard-Elements 2-4" sheetId="71" r:id="rId4"/>
    <sheet name="Dashboard-Elements 5-7" sheetId="60" r:id="rId5"/>
    <sheet name="Overview metrics - per1000beds" sheetId="66" r:id="rId6"/>
    <sheet name="PCN DES Metrics 23-24" sheetId="82" state="hidden" r:id="rId7"/>
    <sheet name="PCN DES Metrics 24-25" sheetId="78" r:id="rId8"/>
    <sheet name="Instructions and bed numbers" sheetId="67" state="hidden" r:id="rId9"/>
    <sheet name="UCR 2-hr referrals" sheetId="69" state="hidden" r:id="rId10"/>
    <sheet name="LASdata" sheetId="30" state="hidden" r:id="rId11"/>
    <sheet name="Dementia_DATA" sheetId="75" state="hidden" r:id="rId12"/>
    <sheet name="Starlines" sheetId="31" state="hidden" r:id="rId13"/>
    <sheet name="CapTracker" sheetId="36" state="hidden" r:id="rId14"/>
    <sheet name="LASfalls" sheetId="34" state="hidden" r:id="rId15"/>
    <sheet name="SUSdischarges" sheetId="45" state="hidden" r:id="rId16"/>
    <sheet name="CareCoordinators" sheetId="33" state="hidden" r:id="rId17"/>
    <sheet name="NCDMI025 FluVacs" sheetId="70" state="hidden" r:id="rId18"/>
    <sheet name="NCD018_019 23-24" sheetId="84" state="hidden" r:id="rId19"/>
    <sheet name="PCN DES MetricDATA 24-25" sheetId="80" state="hidden" r:id="rId20"/>
    <sheet name="NCD018_019  24-25" sheetId="12" state="hidden" r:id="rId21"/>
    <sheet name="PCN DES MetricDATA 23-24" sheetId="83" state="hidden" r:id="rId22"/>
    <sheet name="LKUP PCNDES" sheetId="79" state="hidden" r:id="rId23"/>
    <sheet name="Excess deaths" sheetId="74" state="hidden" r:id="rId24"/>
    <sheet name="DigitalMaturity" sheetId="38" state="hidden" r:id="rId25"/>
    <sheet name="HRG and system LUT" sheetId="55" state="hidden" r:id="rId26"/>
    <sheet name="Borough ICS LUT" sheetId="40" state="hidden" r:id="rId27"/>
  </sheets>
  <externalReferences>
    <externalReference r:id="rId28"/>
  </externalReferences>
  <definedNames>
    <definedName name="_xlnm._FilterDatabase" localSheetId="16" hidden="1">CareCoordinators!$A$1:$D$41</definedName>
    <definedName name="_xlnm._FilterDatabase" localSheetId="11" hidden="1">Dementia_DATA!$A$1:$O$5301</definedName>
    <definedName name="_xlnm._FilterDatabase" localSheetId="23" hidden="1">'Excess deaths'!$A$1:$L$44</definedName>
    <definedName name="_xlnm._FilterDatabase" localSheetId="22" hidden="1">'LKUP PCNDES'!$A$17:$E$59</definedName>
    <definedName name="_xlnm._FilterDatabase" localSheetId="20" hidden="1">'NCD018_019  24-25'!$A$1:$F$595</definedName>
    <definedName name="_xlnm._FilterDatabase" localSheetId="18" hidden="1">'NCD018_019 23-24'!$A$1:$F$595</definedName>
    <definedName name="_xlnm._FilterDatabase" localSheetId="17" hidden="1">'NCDMI025 FluVacs'!$A$1:$F$5059</definedName>
    <definedName name="_xlnm._FilterDatabase" localSheetId="21" hidden="1">'PCN DES MetricDATA 23-24'!$A$1:$J$2425</definedName>
    <definedName name="_xlnm._FilterDatabase" localSheetId="19" hidden="1">'PCN DES MetricDATA 24-25'!$A$1:$J$2424</definedName>
    <definedName name="_xlnm._FilterDatabase" localSheetId="15" hidden="1">SUSdischarges!$A$1:$E$141</definedName>
    <definedName name="ANNEX_1" localSheetId="18">#REF!</definedName>
    <definedName name="ANNEX_1">#REF!</definedName>
    <definedName name="TABLE_1" localSheetId="18">#REF!</definedName>
    <definedName name="TABLE_1">#REF!</definedName>
    <definedName name="TITLE_1" localSheetId="18">#REF!</definedName>
    <definedName name="TITLE_1">#REF!</definedName>
    <definedName name="TITLE_3" localSheetId="18">#REF!</definedName>
    <definedName name="TITLE_3">#REF!</definedName>
    <definedName name="TITLE_4" localSheetId="18">#REF!</definedName>
    <definedName name="TITLE_4">#REF!</definedName>
  </definedNames>
  <calcPr calcId="191028"/>
  <pivotCaches>
    <pivotCache cacheId="30" r:id="rId2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29" i="34" l="1"/>
  <c r="AS30" i="34"/>
  <c r="AS31" i="34"/>
  <c r="AS32" i="34"/>
  <c r="AS33" i="34"/>
  <c r="AS34" i="34"/>
  <c r="AS21" i="34"/>
  <c r="BH91" i="30"/>
  <c r="BH92" i="30"/>
  <c r="BH93" i="30"/>
  <c r="BH94" i="30"/>
  <c r="BH95" i="30"/>
  <c r="BH96" i="30"/>
  <c r="BH49" i="30"/>
  <c r="BH50" i="30"/>
  <c r="BH51" i="30"/>
  <c r="BH52" i="30"/>
  <c r="BH53" i="30"/>
  <c r="BH54" i="30"/>
  <c r="BH55" i="30"/>
  <c r="BH56" i="30"/>
  <c r="BH57" i="30"/>
  <c r="BH58" i="30"/>
  <c r="BH59" i="30"/>
  <c r="BH60" i="30"/>
  <c r="BH83" i="30" s="1"/>
  <c r="BH61" i="30"/>
  <c r="BH62" i="30"/>
  <c r="BH63" i="30"/>
  <c r="BH64" i="30"/>
  <c r="BH65" i="30"/>
  <c r="BH66" i="30"/>
  <c r="BH67" i="30"/>
  <c r="BH68" i="30"/>
  <c r="BH69" i="30"/>
  <c r="BH70" i="30"/>
  <c r="BH71" i="30"/>
  <c r="BH72" i="30"/>
  <c r="BH73" i="30"/>
  <c r="BH74" i="30"/>
  <c r="BH75" i="30"/>
  <c r="BH76" i="30"/>
  <c r="BH87" i="30" s="1"/>
  <c r="BH77" i="30"/>
  <c r="BH78" i="30"/>
  <c r="BH79" i="30"/>
  <c r="BH80" i="30"/>
  <c r="BH82" i="30"/>
  <c r="BH84" i="30"/>
  <c r="BH85" i="30"/>
  <c r="BH86" i="30"/>
  <c r="BH40" i="30"/>
  <c r="BH41" i="30"/>
  <c r="BH42" i="30"/>
  <c r="BH43" i="30"/>
  <c r="BH44" i="30"/>
  <c r="K69" i="31" l="1"/>
  <c r="L69" i="31"/>
  <c r="M69" i="31"/>
  <c r="N69" i="31"/>
  <c r="O69" i="31"/>
  <c r="P69" i="31"/>
  <c r="Q69" i="31"/>
  <c r="R69" i="31"/>
  <c r="S69" i="31"/>
  <c r="T69" i="31"/>
  <c r="U69" i="31"/>
  <c r="V69" i="31"/>
  <c r="W69" i="31"/>
  <c r="K70" i="31"/>
  <c r="L70" i="31"/>
  <c r="M70" i="31"/>
  <c r="N70" i="31"/>
  <c r="O70" i="31"/>
  <c r="P70" i="31"/>
  <c r="Q70" i="31"/>
  <c r="R70" i="31"/>
  <c r="S70" i="31"/>
  <c r="T70" i="31"/>
  <c r="U70" i="31"/>
  <c r="V70" i="31"/>
  <c r="W70" i="31"/>
  <c r="K71" i="31"/>
  <c r="L71" i="31"/>
  <c r="M71" i="31"/>
  <c r="N71" i="31"/>
  <c r="O71" i="31"/>
  <c r="P71" i="31"/>
  <c r="Q71" i="31"/>
  <c r="R71" i="31"/>
  <c r="S71" i="31"/>
  <c r="T71" i="31"/>
  <c r="U71" i="31"/>
  <c r="V71" i="31"/>
  <c r="W71" i="31"/>
  <c r="K72" i="31"/>
  <c r="L72" i="31"/>
  <c r="M72" i="31"/>
  <c r="N72" i="31"/>
  <c r="O72" i="31"/>
  <c r="P72" i="31"/>
  <c r="Q72" i="31"/>
  <c r="R72" i="31"/>
  <c r="S72" i="31"/>
  <c r="T72" i="31"/>
  <c r="U72" i="31"/>
  <c r="V72" i="31"/>
  <c r="W72" i="31"/>
  <c r="L68" i="31"/>
  <c r="M68" i="31"/>
  <c r="N68" i="31"/>
  <c r="O68" i="31"/>
  <c r="P68" i="31"/>
  <c r="Q68" i="31"/>
  <c r="R68" i="31"/>
  <c r="S68" i="31"/>
  <c r="T68" i="31"/>
  <c r="U68" i="31"/>
  <c r="V68" i="31"/>
  <c r="W68" i="31"/>
  <c r="K68" i="31"/>
  <c r="K60" i="31"/>
  <c r="L60" i="31"/>
  <c r="M60" i="31"/>
  <c r="N60" i="31"/>
  <c r="O60" i="31"/>
  <c r="K61" i="31"/>
  <c r="L61" i="31"/>
  <c r="M61" i="31"/>
  <c r="N61" i="31"/>
  <c r="O61" i="31"/>
  <c r="K62" i="31"/>
  <c r="L62" i="31"/>
  <c r="M62" i="31"/>
  <c r="N62" i="31"/>
  <c r="O62" i="31"/>
  <c r="K63" i="31"/>
  <c r="L63" i="31"/>
  <c r="M63" i="31"/>
  <c r="N63" i="31"/>
  <c r="O63" i="31"/>
  <c r="L59" i="31"/>
  <c r="M59" i="31"/>
  <c r="N59" i="31"/>
  <c r="O59" i="31"/>
  <c r="K59" i="31"/>
  <c r="K51" i="31"/>
  <c r="L51" i="31"/>
  <c r="M51" i="31"/>
  <c r="N51" i="31"/>
  <c r="O51" i="31"/>
  <c r="P51" i="31"/>
  <c r="Q51" i="31"/>
  <c r="R51" i="31"/>
  <c r="S51" i="31"/>
  <c r="T51" i="31"/>
  <c r="U51" i="31"/>
  <c r="V51" i="31"/>
  <c r="W51" i="31"/>
  <c r="K52" i="31"/>
  <c r="L52" i="31"/>
  <c r="M52" i="31"/>
  <c r="N52" i="31"/>
  <c r="O52" i="31"/>
  <c r="P52" i="31"/>
  <c r="Q52" i="31"/>
  <c r="R52" i="31"/>
  <c r="S52" i="31"/>
  <c r="T52" i="31"/>
  <c r="U52" i="31"/>
  <c r="V52" i="31"/>
  <c r="W52" i="31"/>
  <c r="K53" i="31"/>
  <c r="L53" i="31"/>
  <c r="M53" i="31"/>
  <c r="N53" i="31"/>
  <c r="O53" i="31"/>
  <c r="P53" i="31"/>
  <c r="Q53" i="31"/>
  <c r="R53" i="31"/>
  <c r="S53" i="31"/>
  <c r="T53" i="31"/>
  <c r="U53" i="31"/>
  <c r="V53" i="31"/>
  <c r="W53" i="31"/>
  <c r="K54" i="31"/>
  <c r="L54" i="31"/>
  <c r="M54" i="31"/>
  <c r="N54" i="31"/>
  <c r="O54" i="31"/>
  <c r="P54" i="31"/>
  <c r="Q54" i="31"/>
  <c r="R54" i="31"/>
  <c r="S54" i="31"/>
  <c r="T54" i="31"/>
  <c r="U54" i="31"/>
  <c r="V54" i="31"/>
  <c r="W54" i="31"/>
  <c r="L50" i="31"/>
  <c r="M50" i="31"/>
  <c r="N50" i="31"/>
  <c r="O50" i="31"/>
  <c r="P50" i="31"/>
  <c r="Q50" i="31"/>
  <c r="R50" i="31"/>
  <c r="S50" i="31"/>
  <c r="T50" i="31"/>
  <c r="U50" i="31"/>
  <c r="V50" i="31"/>
  <c r="W50" i="31"/>
  <c r="K50" i="31"/>
  <c r="I7" i="36"/>
  <c r="L12" i="36"/>
  <c r="L11" i="36"/>
  <c r="G11" i="36"/>
  <c r="AM205" i="80"/>
  <c r="AN205" i="80"/>
  <c r="AO205" i="80"/>
  <c r="AP205" i="80"/>
  <c r="AQ205" i="80"/>
  <c r="AR205" i="80"/>
  <c r="AS205" i="80"/>
  <c r="AT205" i="80"/>
  <c r="AU205" i="80"/>
  <c r="AV205" i="80"/>
  <c r="AW205" i="80"/>
  <c r="AX205" i="80"/>
  <c r="AM206" i="80"/>
  <c r="AN206" i="80"/>
  <c r="AO206" i="80"/>
  <c r="AP206" i="80"/>
  <c r="AQ206" i="80"/>
  <c r="AR206" i="80"/>
  <c r="AS206" i="80"/>
  <c r="AT206" i="80"/>
  <c r="AU206" i="80"/>
  <c r="AV206" i="80"/>
  <c r="AW206" i="80"/>
  <c r="AX206" i="80"/>
  <c r="AM207" i="80"/>
  <c r="AN207" i="80"/>
  <c r="AO207" i="80"/>
  <c r="AP207" i="80"/>
  <c r="AQ207" i="80"/>
  <c r="AR207" i="80"/>
  <c r="AS207" i="80"/>
  <c r="AT207" i="80"/>
  <c r="AU207" i="80"/>
  <c r="AV207" i="80"/>
  <c r="AW207" i="80"/>
  <c r="AX207" i="80"/>
  <c r="AM208" i="80"/>
  <c r="AN208" i="80"/>
  <c r="AO208" i="80"/>
  <c r="AP208" i="80"/>
  <c r="AQ208" i="80"/>
  <c r="AR208" i="80"/>
  <c r="AS208" i="80"/>
  <c r="AT208" i="80"/>
  <c r="AU208" i="80"/>
  <c r="AV208" i="80"/>
  <c r="AW208" i="80"/>
  <c r="AX208" i="80"/>
  <c r="AM209" i="80"/>
  <c r="AN209" i="80"/>
  <c r="AO209" i="80"/>
  <c r="AP209" i="80"/>
  <c r="AQ209" i="80"/>
  <c r="AR209" i="80"/>
  <c r="AS209" i="80"/>
  <c r="AT209" i="80"/>
  <c r="AU209" i="80"/>
  <c r="AV209" i="80"/>
  <c r="AW209" i="80"/>
  <c r="AX209" i="80"/>
  <c r="AM210" i="80"/>
  <c r="AN210" i="80"/>
  <c r="AO210" i="80"/>
  <c r="AP210" i="80"/>
  <c r="AQ210" i="80"/>
  <c r="AR210" i="80"/>
  <c r="AS210" i="80"/>
  <c r="AT210" i="80"/>
  <c r="AU210" i="80"/>
  <c r="AV210" i="80"/>
  <c r="AW210" i="80"/>
  <c r="AX210" i="80"/>
  <c r="AM211" i="80"/>
  <c r="AN211" i="80"/>
  <c r="AO211" i="80"/>
  <c r="AP211" i="80"/>
  <c r="AQ211" i="80"/>
  <c r="AR211" i="80"/>
  <c r="AS211" i="80"/>
  <c r="AT211" i="80"/>
  <c r="AU211" i="80"/>
  <c r="AV211" i="80"/>
  <c r="AW211" i="80"/>
  <c r="AX211" i="80"/>
  <c r="AL206" i="80"/>
  <c r="AL207" i="80"/>
  <c r="AL208" i="80"/>
  <c r="AL209" i="80"/>
  <c r="AL210" i="80"/>
  <c r="AL211" i="80"/>
  <c r="AL205" i="80"/>
  <c r="AR195" i="80"/>
  <c r="AS195" i="80"/>
  <c r="AT195" i="80"/>
  <c r="AU195" i="80" s="1"/>
  <c r="AV195" i="80" s="1"/>
  <c r="AW195" i="80" s="1"/>
  <c r="AX195" i="80" s="1"/>
  <c r="AY195" i="80" s="1"/>
  <c r="T204" i="80"/>
  <c r="T144" i="80"/>
  <c r="AX204" i="80"/>
  <c r="AW204" i="80" s="1"/>
  <c r="AV204" i="80" s="1"/>
  <c r="AU204" i="80" s="1"/>
  <c r="AT204" i="80" s="1"/>
  <c r="AS204" i="80" s="1"/>
  <c r="AR204" i="80" s="1"/>
  <c r="AQ204" i="80" s="1"/>
  <c r="AP204" i="80" s="1"/>
  <c r="AO204" i="80" s="1"/>
  <c r="AN204" i="80" s="1"/>
  <c r="AM204" i="80" s="1"/>
  <c r="AL204" i="80" s="1"/>
  <c r="AF204" i="80"/>
  <c r="AE204" i="80" s="1"/>
  <c r="AD204" i="80" s="1"/>
  <c r="AC204" i="80" s="1"/>
  <c r="AB204" i="80" s="1"/>
  <c r="AA204" i="80" s="1"/>
  <c r="Z204" i="80" s="1"/>
  <c r="Y204" i="80" s="1"/>
  <c r="X204" i="80" s="1"/>
  <c r="W204" i="80" s="1"/>
  <c r="V204" i="80" s="1"/>
  <c r="U204" i="80" s="1"/>
  <c r="AF150" i="80"/>
  <c r="AE150" i="80"/>
  <c r="AD150" i="80"/>
  <c r="AC150" i="80"/>
  <c r="AB150" i="80"/>
  <c r="AA150" i="80"/>
  <c r="Z150" i="80"/>
  <c r="Y150" i="80"/>
  <c r="X150" i="80"/>
  <c r="W150" i="80"/>
  <c r="V150" i="80"/>
  <c r="U150" i="80"/>
  <c r="T150" i="80"/>
  <c r="AF149" i="80"/>
  <c r="AE149" i="80"/>
  <c r="AD149" i="80"/>
  <c r="AC149" i="80"/>
  <c r="AB149" i="80"/>
  <c r="AA149" i="80"/>
  <c r="Z149" i="80"/>
  <c r="Y149" i="80"/>
  <c r="X149" i="80"/>
  <c r="W149" i="80"/>
  <c r="V149" i="80"/>
  <c r="U149" i="80"/>
  <c r="T149" i="80"/>
  <c r="AF148" i="80"/>
  <c r="AE148" i="80"/>
  <c r="AD148" i="80"/>
  <c r="AC148" i="80"/>
  <c r="AB148" i="80"/>
  <c r="AA148" i="80"/>
  <c r="Z148" i="80"/>
  <c r="Y148" i="80"/>
  <c r="X148" i="80"/>
  <c r="W148" i="80"/>
  <c r="V148" i="80"/>
  <c r="U148" i="80"/>
  <c r="T148" i="80"/>
  <c r="AF147" i="80"/>
  <c r="AE147" i="80"/>
  <c r="AD147" i="80"/>
  <c r="AC147" i="80"/>
  <c r="AB147" i="80"/>
  <c r="AA147" i="80"/>
  <c r="Z147" i="80"/>
  <c r="Y147" i="80"/>
  <c r="X147" i="80"/>
  <c r="W147" i="80"/>
  <c r="V147" i="80"/>
  <c r="U147" i="80"/>
  <c r="T147" i="80"/>
  <c r="AF146" i="80"/>
  <c r="AE146" i="80"/>
  <c r="AD146" i="80"/>
  <c r="AC146" i="80"/>
  <c r="AB146" i="80"/>
  <c r="AA146" i="80"/>
  <c r="Z146" i="80"/>
  <c r="Y146" i="80"/>
  <c r="X146" i="80"/>
  <c r="W146" i="80"/>
  <c r="V146" i="80"/>
  <c r="U146" i="80"/>
  <c r="T146" i="80"/>
  <c r="AF145" i="80"/>
  <c r="AE145" i="80"/>
  <c r="AD145" i="80"/>
  <c r="AC145" i="80"/>
  <c r="AB145" i="80"/>
  <c r="AA145" i="80"/>
  <c r="Z145" i="80"/>
  <c r="Y145" i="80"/>
  <c r="X145" i="80"/>
  <c r="W145" i="80"/>
  <c r="V145" i="80"/>
  <c r="U145" i="80"/>
  <c r="T145" i="80"/>
  <c r="AF144" i="80"/>
  <c r="AE144" i="80"/>
  <c r="AD144" i="80"/>
  <c r="AC144" i="80"/>
  <c r="AB144" i="80"/>
  <c r="AA144" i="80"/>
  <c r="Z144" i="80"/>
  <c r="Y144" i="80"/>
  <c r="X144" i="80"/>
  <c r="W144" i="80"/>
  <c r="V144" i="80"/>
  <c r="U144" i="80"/>
  <c r="AF87" i="80"/>
  <c r="AE87" i="80"/>
  <c r="AD87" i="80"/>
  <c r="AC87" i="80"/>
  <c r="AB87" i="80"/>
  <c r="AA87" i="80"/>
  <c r="Z87" i="80"/>
  <c r="Y87" i="80"/>
  <c r="X87" i="80"/>
  <c r="W87" i="80"/>
  <c r="V87" i="80"/>
  <c r="U87" i="80"/>
  <c r="T87" i="80"/>
  <c r="AF86" i="80"/>
  <c r="AE86" i="80"/>
  <c r="AD86" i="80"/>
  <c r="AC86" i="80"/>
  <c r="AB86" i="80"/>
  <c r="AA86" i="80"/>
  <c r="Z86" i="80"/>
  <c r="Y86" i="80"/>
  <c r="X86" i="80"/>
  <c r="W86" i="80"/>
  <c r="V86" i="80"/>
  <c r="U86" i="80"/>
  <c r="T86" i="80"/>
  <c r="AF85" i="80"/>
  <c r="AE85" i="80"/>
  <c r="AD85" i="80"/>
  <c r="AC85" i="80"/>
  <c r="AB85" i="80"/>
  <c r="AA85" i="80"/>
  <c r="Z85" i="80"/>
  <c r="Y85" i="80"/>
  <c r="X85" i="80"/>
  <c r="W85" i="80"/>
  <c r="V85" i="80"/>
  <c r="U85" i="80"/>
  <c r="T85" i="80"/>
  <c r="AF84" i="80"/>
  <c r="AE84" i="80"/>
  <c r="AD84" i="80"/>
  <c r="AC84" i="80"/>
  <c r="AB84" i="80"/>
  <c r="AA84" i="80"/>
  <c r="Z84" i="80"/>
  <c r="Y84" i="80"/>
  <c r="X84" i="80"/>
  <c r="W84" i="80"/>
  <c r="V84" i="80"/>
  <c r="U84" i="80"/>
  <c r="T84" i="80"/>
  <c r="AF83" i="80"/>
  <c r="AE83" i="80"/>
  <c r="AD83" i="80"/>
  <c r="AC83" i="80"/>
  <c r="AB83" i="80"/>
  <c r="AA83" i="80"/>
  <c r="Z83" i="80"/>
  <c r="Y83" i="80"/>
  <c r="X83" i="80"/>
  <c r="W83" i="80"/>
  <c r="V83" i="80"/>
  <c r="U83" i="80"/>
  <c r="T83" i="80"/>
  <c r="AF82" i="80"/>
  <c r="AE82" i="80"/>
  <c r="AD82" i="80"/>
  <c r="AC82" i="80"/>
  <c r="AB82" i="80"/>
  <c r="AA82" i="80"/>
  <c r="Z82" i="80"/>
  <c r="Y82" i="80"/>
  <c r="X82" i="80"/>
  <c r="W82" i="80"/>
  <c r="V82" i="80"/>
  <c r="U82" i="80"/>
  <c r="T82" i="80"/>
  <c r="AF81" i="80"/>
  <c r="AE81" i="80"/>
  <c r="AD81" i="80"/>
  <c r="AC81" i="80"/>
  <c r="AB81" i="80"/>
  <c r="AA81" i="80"/>
  <c r="Z81" i="80"/>
  <c r="Y81" i="80"/>
  <c r="X81" i="80"/>
  <c r="W81" i="80"/>
  <c r="V81" i="80"/>
  <c r="U81" i="80"/>
  <c r="T81" i="80"/>
  <c r="AZ8" i="70"/>
  <c r="AZ9" i="70" s="1"/>
  <c r="AZ22" i="70"/>
  <c r="AZ23" i="70" s="1"/>
  <c r="AZ38" i="70"/>
  <c r="AV8" i="12"/>
  <c r="AV9" i="12" s="1"/>
  <c r="AV15" i="12"/>
  <c r="CS8" i="12"/>
  <c r="CS11" i="12" s="1"/>
  <c r="CS9" i="12"/>
  <c r="CS39" i="12" s="1"/>
  <c r="CS10" i="12"/>
  <c r="CS12" i="12"/>
  <c r="CS42" i="12" s="1"/>
  <c r="CS13" i="12"/>
  <c r="CS43" i="12" s="1"/>
  <c r="CS15" i="12"/>
  <c r="CS22" i="12"/>
  <c r="CS23" i="12"/>
  <c r="CS24" i="12"/>
  <c r="CS40" i="12" s="1"/>
  <c r="CS26" i="12"/>
  <c r="CS27" i="12"/>
  <c r="CS29" i="12"/>
  <c r="CS45" i="12" s="1"/>
  <c r="CS38" i="12"/>
  <c r="AV22" i="12"/>
  <c r="AV23" i="12"/>
  <c r="AV24" i="12"/>
  <c r="AV25" i="12"/>
  <c r="AV38" i="12"/>
  <c r="AF445" i="80"/>
  <c r="AF451" i="80"/>
  <c r="AE451" i="80"/>
  <c r="AD451" i="80"/>
  <c r="AC451" i="80"/>
  <c r="AB451" i="80"/>
  <c r="AA451" i="80"/>
  <c r="Z451" i="80"/>
  <c r="Y451" i="80"/>
  <c r="X451" i="80"/>
  <c r="W451" i="80"/>
  <c r="V451" i="80"/>
  <c r="U451" i="80"/>
  <c r="T451" i="80"/>
  <c r="AF450" i="80"/>
  <c r="AE450" i="80"/>
  <c r="AD450" i="80"/>
  <c r="AC450" i="80"/>
  <c r="AB450" i="80"/>
  <c r="AA450" i="80"/>
  <c r="Z450" i="80"/>
  <c r="Y450" i="80"/>
  <c r="X450" i="80"/>
  <c r="W450" i="80"/>
  <c r="V450" i="80"/>
  <c r="U450" i="80"/>
  <c r="T450" i="80"/>
  <c r="AF449" i="80"/>
  <c r="AE449" i="80"/>
  <c r="AD449" i="80"/>
  <c r="AC449" i="80"/>
  <c r="AB449" i="80"/>
  <c r="AA449" i="80"/>
  <c r="Z449" i="80"/>
  <c r="Y449" i="80"/>
  <c r="X449" i="80"/>
  <c r="W449" i="80"/>
  <c r="V449" i="80"/>
  <c r="U449" i="80"/>
  <c r="T449" i="80"/>
  <c r="AF448" i="80"/>
  <c r="AE448" i="80"/>
  <c r="AD448" i="80"/>
  <c r="AC448" i="80"/>
  <c r="AB448" i="80"/>
  <c r="AA448" i="80"/>
  <c r="Z448" i="80"/>
  <c r="Y448" i="80"/>
  <c r="X448" i="80"/>
  <c r="W448" i="80"/>
  <c r="V448" i="80"/>
  <c r="U448" i="80"/>
  <c r="T448" i="80"/>
  <c r="AF447" i="80"/>
  <c r="AE447" i="80"/>
  <c r="AD447" i="80"/>
  <c r="AC447" i="80"/>
  <c r="AB447" i="80"/>
  <c r="AA447" i="80"/>
  <c r="Z447" i="80"/>
  <c r="Y447" i="80"/>
  <c r="X447" i="80"/>
  <c r="W447" i="80"/>
  <c r="V447" i="80"/>
  <c r="U447" i="80"/>
  <c r="T447" i="80"/>
  <c r="AF446" i="80"/>
  <c r="AE446" i="80"/>
  <c r="AD446" i="80"/>
  <c r="AC446" i="80"/>
  <c r="AB446" i="80"/>
  <c r="AA446" i="80"/>
  <c r="Z446" i="80"/>
  <c r="Y446" i="80"/>
  <c r="X446" i="80"/>
  <c r="W446" i="80"/>
  <c r="V446" i="80"/>
  <c r="U446" i="80"/>
  <c r="T446" i="80"/>
  <c r="AE445" i="80"/>
  <c r="AD445" i="80"/>
  <c r="AC445" i="80"/>
  <c r="AB445" i="80"/>
  <c r="AA445" i="80"/>
  <c r="Z445" i="80"/>
  <c r="Y445" i="80"/>
  <c r="X445" i="80"/>
  <c r="W445" i="80"/>
  <c r="V445" i="80"/>
  <c r="U445" i="80"/>
  <c r="T445" i="80"/>
  <c r="AF392" i="80"/>
  <c r="AE392" i="80"/>
  <c r="AD392" i="80"/>
  <c r="AC392" i="80"/>
  <c r="AB392" i="80"/>
  <c r="AA392" i="80"/>
  <c r="Z392" i="80"/>
  <c r="Y392" i="80"/>
  <c r="X392" i="80"/>
  <c r="W392" i="80"/>
  <c r="V392" i="80"/>
  <c r="U392" i="80"/>
  <c r="T392" i="80"/>
  <c r="AF391" i="80"/>
  <c r="AE391" i="80"/>
  <c r="AD391" i="80"/>
  <c r="AC391" i="80"/>
  <c r="AB391" i="80"/>
  <c r="AA391" i="80"/>
  <c r="Z391" i="80"/>
  <c r="Y391" i="80"/>
  <c r="X391" i="80"/>
  <c r="W391" i="80"/>
  <c r="V391" i="80"/>
  <c r="U391" i="80"/>
  <c r="T391" i="80"/>
  <c r="AF390" i="80"/>
  <c r="AE390" i="80"/>
  <c r="AD390" i="80"/>
  <c r="AC390" i="80"/>
  <c r="AB390" i="80"/>
  <c r="AA390" i="80"/>
  <c r="Z390" i="80"/>
  <c r="Y390" i="80"/>
  <c r="X390" i="80"/>
  <c r="W390" i="80"/>
  <c r="V390" i="80"/>
  <c r="U390" i="80"/>
  <c r="T390" i="80"/>
  <c r="AF389" i="80"/>
  <c r="AE389" i="80"/>
  <c r="AD389" i="80"/>
  <c r="AC389" i="80"/>
  <c r="AB389" i="80"/>
  <c r="AA389" i="80"/>
  <c r="Z389" i="80"/>
  <c r="Y389" i="80"/>
  <c r="X389" i="80"/>
  <c r="W389" i="80"/>
  <c r="V389" i="80"/>
  <c r="U389" i="80"/>
  <c r="T389" i="80"/>
  <c r="AF388" i="80"/>
  <c r="AE388" i="80"/>
  <c r="AD388" i="80"/>
  <c r="AC388" i="80"/>
  <c r="AB388" i="80"/>
  <c r="AA388" i="80"/>
  <c r="Z388" i="80"/>
  <c r="Y388" i="80"/>
  <c r="X388" i="80"/>
  <c r="W388" i="80"/>
  <c r="V388" i="80"/>
  <c r="U388" i="80"/>
  <c r="T388" i="80"/>
  <c r="AF387" i="80"/>
  <c r="AE387" i="80"/>
  <c r="AD387" i="80"/>
  <c r="AC387" i="80"/>
  <c r="AB387" i="80"/>
  <c r="AA387" i="80"/>
  <c r="Z387" i="80"/>
  <c r="Y387" i="80"/>
  <c r="X387" i="80"/>
  <c r="W387" i="80"/>
  <c r="V387" i="80"/>
  <c r="U387" i="80"/>
  <c r="T387" i="80"/>
  <c r="AF386" i="80"/>
  <c r="AE386" i="80"/>
  <c r="AD386" i="80"/>
  <c r="AC386" i="80"/>
  <c r="AB386" i="80"/>
  <c r="AA386" i="80"/>
  <c r="Z386" i="80"/>
  <c r="Y386" i="80"/>
  <c r="X386" i="80"/>
  <c r="W386" i="80"/>
  <c r="V386" i="80"/>
  <c r="U386" i="80"/>
  <c r="T386" i="80"/>
  <c r="AF332" i="80"/>
  <c r="AE332" i="80"/>
  <c r="AD332" i="80"/>
  <c r="AC332" i="80"/>
  <c r="AB332" i="80"/>
  <c r="AA332" i="80"/>
  <c r="Z332" i="80"/>
  <c r="Y332" i="80"/>
  <c r="X332" i="80"/>
  <c r="W332" i="80"/>
  <c r="V332" i="80"/>
  <c r="U332" i="80"/>
  <c r="T332" i="80"/>
  <c r="AF331" i="80"/>
  <c r="AE331" i="80"/>
  <c r="AD331" i="80"/>
  <c r="AC331" i="80"/>
  <c r="AB331" i="80"/>
  <c r="AA331" i="80"/>
  <c r="Z331" i="80"/>
  <c r="Y331" i="80"/>
  <c r="X331" i="80"/>
  <c r="W331" i="80"/>
  <c r="V331" i="80"/>
  <c r="U331" i="80"/>
  <c r="T331" i="80"/>
  <c r="AF330" i="80"/>
  <c r="AE330" i="80"/>
  <c r="AD330" i="80"/>
  <c r="AC330" i="80"/>
  <c r="AB330" i="80"/>
  <c r="AA330" i="80"/>
  <c r="Z330" i="80"/>
  <c r="Y330" i="80"/>
  <c r="X330" i="80"/>
  <c r="W330" i="80"/>
  <c r="V330" i="80"/>
  <c r="U330" i="80"/>
  <c r="T330" i="80"/>
  <c r="AF329" i="80"/>
  <c r="AE329" i="80"/>
  <c r="AD329" i="80"/>
  <c r="AC329" i="80"/>
  <c r="AB329" i="80"/>
  <c r="AA329" i="80"/>
  <c r="Z329" i="80"/>
  <c r="Y329" i="80"/>
  <c r="X329" i="80"/>
  <c r="W329" i="80"/>
  <c r="V329" i="80"/>
  <c r="U329" i="80"/>
  <c r="T329" i="80"/>
  <c r="AF328" i="80"/>
  <c r="AE328" i="80"/>
  <c r="AD328" i="80"/>
  <c r="AC328" i="80"/>
  <c r="AB328" i="80"/>
  <c r="AA328" i="80"/>
  <c r="Z328" i="80"/>
  <c r="Y328" i="80"/>
  <c r="X328" i="80"/>
  <c r="W328" i="80"/>
  <c r="V328" i="80"/>
  <c r="U328" i="80"/>
  <c r="T328" i="80"/>
  <c r="AF327" i="80"/>
  <c r="AE327" i="80"/>
  <c r="AD327" i="80"/>
  <c r="AC327" i="80"/>
  <c r="AB327" i="80"/>
  <c r="AA327" i="80"/>
  <c r="Z327" i="80"/>
  <c r="Y327" i="80"/>
  <c r="X327" i="80"/>
  <c r="W327" i="80"/>
  <c r="V327" i="80"/>
  <c r="U327" i="80"/>
  <c r="T327" i="80"/>
  <c r="AF326" i="80"/>
  <c r="AE326" i="80"/>
  <c r="AD326" i="80"/>
  <c r="AC326" i="80"/>
  <c r="AB326" i="80"/>
  <c r="AA326" i="80"/>
  <c r="Z326" i="80"/>
  <c r="Y326" i="80"/>
  <c r="X326" i="80"/>
  <c r="W326" i="80"/>
  <c r="V326" i="80"/>
  <c r="U326" i="80"/>
  <c r="T326" i="80"/>
  <c r="T267" i="80"/>
  <c r="U267" i="80"/>
  <c r="V267" i="80"/>
  <c r="W267" i="80"/>
  <c r="X267" i="80"/>
  <c r="Y267" i="80"/>
  <c r="Z267" i="80"/>
  <c r="AA267" i="80"/>
  <c r="AB267" i="80"/>
  <c r="AC267" i="80"/>
  <c r="AD267" i="80"/>
  <c r="AE267" i="80"/>
  <c r="AF267" i="80"/>
  <c r="T268" i="80"/>
  <c r="U268" i="80"/>
  <c r="V268" i="80"/>
  <c r="W268" i="80"/>
  <c r="X268" i="80"/>
  <c r="Y268" i="80"/>
  <c r="Z268" i="80"/>
  <c r="AA268" i="80"/>
  <c r="AB268" i="80"/>
  <c r="AC268" i="80"/>
  <c r="AD268" i="80"/>
  <c r="AE268" i="80"/>
  <c r="AF268" i="80"/>
  <c r="T269" i="80"/>
  <c r="U269" i="80"/>
  <c r="V269" i="80"/>
  <c r="W269" i="80"/>
  <c r="X269" i="80"/>
  <c r="Y269" i="80"/>
  <c r="Z269" i="80"/>
  <c r="AA269" i="80"/>
  <c r="AB269" i="80"/>
  <c r="AC269" i="80"/>
  <c r="AD269" i="80"/>
  <c r="AE269" i="80"/>
  <c r="AF269" i="80"/>
  <c r="T270" i="80"/>
  <c r="U270" i="80"/>
  <c r="V270" i="80"/>
  <c r="W270" i="80"/>
  <c r="X270" i="80"/>
  <c r="Y270" i="80"/>
  <c r="Z270" i="80"/>
  <c r="AA270" i="80"/>
  <c r="AB270" i="80"/>
  <c r="AC270" i="80"/>
  <c r="AD270" i="80"/>
  <c r="AE270" i="80"/>
  <c r="AF270" i="80"/>
  <c r="T271" i="80"/>
  <c r="U271" i="80"/>
  <c r="V271" i="80"/>
  <c r="W271" i="80"/>
  <c r="X271" i="80"/>
  <c r="Y271" i="80"/>
  <c r="Z271" i="80"/>
  <c r="AA271" i="80"/>
  <c r="AB271" i="80"/>
  <c r="AC271" i="80"/>
  <c r="AD271" i="80"/>
  <c r="AE271" i="80"/>
  <c r="AF271" i="80"/>
  <c r="T272" i="80"/>
  <c r="U272" i="80"/>
  <c r="V272" i="80"/>
  <c r="W272" i="80"/>
  <c r="X272" i="80"/>
  <c r="Y272" i="80"/>
  <c r="Z272" i="80"/>
  <c r="AA272" i="80"/>
  <c r="AB272" i="80"/>
  <c r="AC272" i="80"/>
  <c r="AD272" i="80"/>
  <c r="AE272" i="80"/>
  <c r="AF272" i="80"/>
  <c r="U266" i="80"/>
  <c r="V266" i="80"/>
  <c r="W266" i="80"/>
  <c r="X266" i="80"/>
  <c r="Y266" i="80"/>
  <c r="Z266" i="80"/>
  <c r="AA266" i="80"/>
  <c r="AB266" i="80"/>
  <c r="AC266" i="80"/>
  <c r="AD266" i="80"/>
  <c r="AE266" i="80"/>
  <c r="AF266" i="80"/>
  <c r="T266" i="80"/>
  <c r="AR196" i="80"/>
  <c r="AY404" i="80"/>
  <c r="AY405" i="80"/>
  <c r="AY410" i="80" s="1"/>
  <c r="AY406" i="80"/>
  <c r="AY407" i="80"/>
  <c r="AY408" i="80"/>
  <c r="AY409" i="80"/>
  <c r="AY440" i="80" s="1"/>
  <c r="AY411" i="80"/>
  <c r="AY419" i="80"/>
  <c r="AY420" i="80"/>
  <c r="AY436" i="80" s="1"/>
  <c r="AY421" i="80"/>
  <c r="AY437" i="80" s="1"/>
  <c r="AY422" i="80"/>
  <c r="AY438" i="80" s="1"/>
  <c r="AY423" i="80"/>
  <c r="AY439" i="80" s="1"/>
  <c r="AY424" i="80"/>
  <c r="AY426" i="80"/>
  <c r="AY435" i="80"/>
  <c r="AY442" i="80"/>
  <c r="AY376" i="80"/>
  <c r="AY377" i="80"/>
  <c r="AY378" i="80"/>
  <c r="AY379" i="80"/>
  <c r="AY380" i="80"/>
  <c r="AY381" i="80"/>
  <c r="AY382" i="80"/>
  <c r="AY383" i="80"/>
  <c r="AY345" i="80"/>
  <c r="AY346" i="80"/>
  <c r="AY351" i="80" s="1"/>
  <c r="AY347" i="80"/>
  <c r="AY348" i="80"/>
  <c r="AY349" i="80"/>
  <c r="AY350" i="80"/>
  <c r="AY352" i="80"/>
  <c r="AY360" i="80"/>
  <c r="AY361" i="80"/>
  <c r="AY366" i="80" s="1"/>
  <c r="AY362" i="80"/>
  <c r="AY363" i="80"/>
  <c r="AY364" i="80"/>
  <c r="AY365" i="80"/>
  <c r="AY367" i="80"/>
  <c r="AY316" i="80"/>
  <c r="AY317" i="80"/>
  <c r="AY318" i="80"/>
  <c r="AY319" i="80"/>
  <c r="AY320" i="80"/>
  <c r="AY321" i="80"/>
  <c r="AY322" i="80"/>
  <c r="AY323" i="80"/>
  <c r="AY285" i="80"/>
  <c r="AY286" i="80"/>
  <c r="AY291" i="80" s="1"/>
  <c r="AY287" i="80"/>
  <c r="AY288" i="80"/>
  <c r="AY289" i="80"/>
  <c r="AY290" i="80"/>
  <c r="AY292" i="80"/>
  <c r="AY300" i="80"/>
  <c r="AY301" i="80"/>
  <c r="AY306" i="80" s="1"/>
  <c r="AY302" i="80"/>
  <c r="AY303" i="80"/>
  <c r="AY304" i="80"/>
  <c r="AY305" i="80"/>
  <c r="AY307" i="80"/>
  <c r="AY225" i="80"/>
  <c r="AY226" i="80"/>
  <c r="AY257" i="80" s="1"/>
  <c r="AY227" i="80"/>
  <c r="AY228" i="80"/>
  <c r="AY229" i="80"/>
  <c r="AY260" i="80" s="1"/>
  <c r="AY230" i="80"/>
  <c r="AY261" i="80" s="1"/>
  <c r="AY232" i="80"/>
  <c r="AY240" i="80"/>
  <c r="AY241" i="80"/>
  <c r="AY246" i="80" s="1"/>
  <c r="AY242" i="80"/>
  <c r="AY258" i="80" s="1"/>
  <c r="AY243" i="80"/>
  <c r="AY259" i="80" s="1"/>
  <c r="AY244" i="80"/>
  <c r="AY245" i="80"/>
  <c r="AY247" i="80"/>
  <c r="AY256" i="80"/>
  <c r="AY263" i="80"/>
  <c r="AY179" i="80"/>
  <c r="AY180" i="80"/>
  <c r="AY196" i="80" s="1"/>
  <c r="AY181" i="80"/>
  <c r="AY197" i="80" s="1"/>
  <c r="AY182" i="80"/>
  <c r="AY198" i="80" s="1"/>
  <c r="AY183" i="80"/>
  <c r="AY199" i="80" s="1"/>
  <c r="AY184" i="80"/>
  <c r="AY200" i="80" s="1"/>
  <c r="AY186" i="80"/>
  <c r="AY202" i="80"/>
  <c r="AY164" i="80"/>
  <c r="AY165" i="80"/>
  <c r="AY170" i="80" s="1"/>
  <c r="AY166" i="80"/>
  <c r="AY167" i="80"/>
  <c r="AY168" i="80"/>
  <c r="AY169" i="80"/>
  <c r="AY171" i="80"/>
  <c r="AY132" i="80"/>
  <c r="AY133" i="80"/>
  <c r="AY134" i="80"/>
  <c r="AY135" i="80"/>
  <c r="AY136" i="80"/>
  <c r="AY137" i="80"/>
  <c r="AY138" i="80"/>
  <c r="AY139" i="80"/>
  <c r="AY116" i="80"/>
  <c r="AY117" i="80"/>
  <c r="AY122" i="80" s="1"/>
  <c r="AY118" i="80"/>
  <c r="AY119" i="80"/>
  <c r="AY120" i="80"/>
  <c r="AY121" i="80"/>
  <c r="AY123" i="80"/>
  <c r="AY100" i="80"/>
  <c r="AY101" i="80"/>
  <c r="AY106" i="80" s="1"/>
  <c r="AY102" i="80"/>
  <c r="AY103" i="80"/>
  <c r="AY104" i="80"/>
  <c r="AY105" i="80"/>
  <c r="AY107" i="80"/>
  <c r="AY68" i="80"/>
  <c r="AY69" i="80" s="1"/>
  <c r="G1294" i="80"/>
  <c r="H1294" i="80"/>
  <c r="I1294" i="80"/>
  <c r="J1294" i="80"/>
  <c r="G1295" i="80"/>
  <c r="H1295" i="80"/>
  <c r="I1295" i="80"/>
  <c r="J1295" i="80"/>
  <c r="G1296" i="80"/>
  <c r="H1296" i="80"/>
  <c r="I1296" i="80"/>
  <c r="J1296" i="80"/>
  <c r="G1297" i="80"/>
  <c r="H1297" i="80"/>
  <c r="I1297" i="80"/>
  <c r="J1297" i="80"/>
  <c r="G1298" i="80"/>
  <c r="H1298" i="80"/>
  <c r="I1298" i="80"/>
  <c r="J1298" i="80"/>
  <c r="G1299" i="80"/>
  <c r="H1299" i="80"/>
  <c r="I1299" i="80"/>
  <c r="J1299" i="80"/>
  <c r="G1300" i="80"/>
  <c r="H1300" i="80"/>
  <c r="I1300" i="80"/>
  <c r="J1300" i="80"/>
  <c r="G1301" i="80"/>
  <c r="H1301" i="80"/>
  <c r="I1301" i="80"/>
  <c r="J1301" i="80"/>
  <c r="G1302" i="80"/>
  <c r="H1302" i="80"/>
  <c r="I1302" i="80"/>
  <c r="J1302" i="80"/>
  <c r="G1303" i="80"/>
  <c r="H1303" i="80"/>
  <c r="I1303" i="80"/>
  <c r="J1303" i="80"/>
  <c r="G1304" i="80"/>
  <c r="H1304" i="80"/>
  <c r="I1304" i="80"/>
  <c r="J1304" i="80"/>
  <c r="G1305" i="80"/>
  <c r="H1305" i="80"/>
  <c r="I1305" i="80"/>
  <c r="J1305" i="80"/>
  <c r="G1306" i="80"/>
  <c r="H1306" i="80"/>
  <c r="I1306" i="80"/>
  <c r="J1306" i="80"/>
  <c r="G1307" i="80"/>
  <c r="H1307" i="80"/>
  <c r="I1307" i="80"/>
  <c r="J1307" i="80"/>
  <c r="G1308" i="80"/>
  <c r="H1308" i="80"/>
  <c r="I1308" i="80"/>
  <c r="J1308" i="80"/>
  <c r="G1309" i="80"/>
  <c r="H1309" i="80"/>
  <c r="I1309" i="80"/>
  <c r="J1309" i="80"/>
  <c r="G1310" i="80"/>
  <c r="H1310" i="80"/>
  <c r="I1310" i="80"/>
  <c r="J1310" i="80"/>
  <c r="G1311" i="80"/>
  <c r="H1311" i="80"/>
  <c r="I1311" i="80"/>
  <c r="J1311" i="80"/>
  <c r="G1312" i="80"/>
  <c r="H1312" i="80"/>
  <c r="I1312" i="80"/>
  <c r="J1312" i="80"/>
  <c r="G1313" i="80"/>
  <c r="H1313" i="80"/>
  <c r="I1313" i="80"/>
  <c r="J1313" i="80"/>
  <c r="G1314" i="80"/>
  <c r="H1314" i="80"/>
  <c r="I1314" i="80"/>
  <c r="J1314" i="80"/>
  <c r="G1315" i="80"/>
  <c r="H1315" i="80"/>
  <c r="I1315" i="80"/>
  <c r="J1315" i="80"/>
  <c r="G1316" i="80"/>
  <c r="H1316" i="80"/>
  <c r="I1316" i="80"/>
  <c r="J1316" i="80"/>
  <c r="G1317" i="80"/>
  <c r="H1317" i="80"/>
  <c r="I1317" i="80"/>
  <c r="J1317" i="80"/>
  <c r="G1318" i="80"/>
  <c r="H1318" i="80"/>
  <c r="I1318" i="80"/>
  <c r="J1318" i="80"/>
  <c r="G1319" i="80"/>
  <c r="H1319" i="80"/>
  <c r="I1319" i="80"/>
  <c r="J1319" i="80"/>
  <c r="G1320" i="80"/>
  <c r="H1320" i="80"/>
  <c r="I1320" i="80"/>
  <c r="J1320" i="80"/>
  <c r="G1321" i="80"/>
  <c r="H1321" i="80"/>
  <c r="I1321" i="80"/>
  <c r="J1321" i="80"/>
  <c r="G1322" i="80"/>
  <c r="H1322" i="80"/>
  <c r="I1322" i="80"/>
  <c r="J1322" i="80"/>
  <c r="G1323" i="80"/>
  <c r="H1323" i="80"/>
  <c r="I1323" i="80"/>
  <c r="J1323" i="80"/>
  <c r="G1324" i="80"/>
  <c r="H1324" i="80"/>
  <c r="I1324" i="80"/>
  <c r="J1324" i="80"/>
  <c r="G1325" i="80"/>
  <c r="H1325" i="80"/>
  <c r="I1325" i="80"/>
  <c r="J1325" i="80"/>
  <c r="G1326" i="80"/>
  <c r="H1326" i="80"/>
  <c r="I1326" i="80"/>
  <c r="J1326" i="80"/>
  <c r="G1327" i="80"/>
  <c r="H1327" i="80"/>
  <c r="I1327" i="80"/>
  <c r="J1327" i="80"/>
  <c r="G1328" i="80"/>
  <c r="H1328" i="80"/>
  <c r="I1328" i="80"/>
  <c r="J1328" i="80"/>
  <c r="G1329" i="80"/>
  <c r="H1329" i="80"/>
  <c r="I1329" i="80"/>
  <c r="J1329" i="80"/>
  <c r="G1330" i="80"/>
  <c r="H1330" i="80"/>
  <c r="I1330" i="80"/>
  <c r="J1330" i="80"/>
  <c r="G1331" i="80"/>
  <c r="H1331" i="80"/>
  <c r="I1331" i="80"/>
  <c r="J1331" i="80"/>
  <c r="G1332" i="80"/>
  <c r="H1332" i="80"/>
  <c r="I1332" i="80"/>
  <c r="J1332" i="80"/>
  <c r="G1333" i="80"/>
  <c r="H1333" i="80"/>
  <c r="I1333" i="80"/>
  <c r="J1333" i="80"/>
  <c r="G1334" i="80"/>
  <c r="H1334" i="80"/>
  <c r="I1334" i="80"/>
  <c r="J1334" i="80"/>
  <c r="G1335" i="80"/>
  <c r="H1335" i="80"/>
  <c r="I1335" i="80"/>
  <c r="J1335" i="80"/>
  <c r="G1336" i="80"/>
  <c r="H1336" i="80"/>
  <c r="I1336" i="80"/>
  <c r="J1336" i="80"/>
  <c r="G1337" i="80"/>
  <c r="H1337" i="80"/>
  <c r="I1337" i="80"/>
  <c r="J1337" i="80"/>
  <c r="G1338" i="80"/>
  <c r="H1338" i="80"/>
  <c r="I1338" i="80"/>
  <c r="J1338" i="80"/>
  <c r="G1339" i="80"/>
  <c r="H1339" i="80"/>
  <c r="I1339" i="80"/>
  <c r="J1339" i="80"/>
  <c r="G1340" i="80"/>
  <c r="H1340" i="80"/>
  <c r="I1340" i="80"/>
  <c r="J1340" i="80"/>
  <c r="G1341" i="80"/>
  <c r="H1341" i="80"/>
  <c r="I1341" i="80"/>
  <c r="J1341" i="80"/>
  <c r="G1342" i="80"/>
  <c r="H1342" i="80"/>
  <c r="I1342" i="80"/>
  <c r="J1342" i="80"/>
  <c r="G1343" i="80"/>
  <c r="H1343" i="80"/>
  <c r="I1343" i="80"/>
  <c r="J1343" i="80"/>
  <c r="G1344" i="80"/>
  <c r="H1344" i="80"/>
  <c r="I1344" i="80"/>
  <c r="J1344" i="80"/>
  <c r="G1345" i="80"/>
  <c r="H1345" i="80"/>
  <c r="I1345" i="80"/>
  <c r="J1345" i="80"/>
  <c r="G1346" i="80"/>
  <c r="H1346" i="80"/>
  <c r="I1346" i="80"/>
  <c r="J1346" i="80"/>
  <c r="G1347" i="80"/>
  <c r="H1347" i="80"/>
  <c r="I1347" i="80"/>
  <c r="J1347" i="80"/>
  <c r="G1348" i="80"/>
  <c r="H1348" i="80"/>
  <c r="I1348" i="80"/>
  <c r="J1348" i="80"/>
  <c r="G1349" i="80"/>
  <c r="H1349" i="80"/>
  <c r="I1349" i="80"/>
  <c r="J1349" i="80"/>
  <c r="G1350" i="80"/>
  <c r="H1350" i="80"/>
  <c r="I1350" i="80"/>
  <c r="J1350" i="80"/>
  <c r="G1351" i="80"/>
  <c r="H1351" i="80"/>
  <c r="I1351" i="80"/>
  <c r="J1351" i="80"/>
  <c r="G1352" i="80"/>
  <c r="H1352" i="80"/>
  <c r="I1352" i="80"/>
  <c r="J1352" i="80"/>
  <c r="G1353" i="80"/>
  <c r="H1353" i="80"/>
  <c r="I1353" i="80"/>
  <c r="J1353" i="80"/>
  <c r="G1354" i="80"/>
  <c r="H1354" i="80"/>
  <c r="I1354" i="80"/>
  <c r="J1354" i="80"/>
  <c r="G1355" i="80"/>
  <c r="H1355" i="80"/>
  <c r="I1355" i="80"/>
  <c r="J1355" i="80"/>
  <c r="G1356" i="80"/>
  <c r="H1356" i="80"/>
  <c r="I1356" i="80"/>
  <c r="J1356" i="80"/>
  <c r="G1357" i="80"/>
  <c r="H1357" i="80"/>
  <c r="I1357" i="80"/>
  <c r="J1357" i="80"/>
  <c r="G1358" i="80"/>
  <c r="H1358" i="80"/>
  <c r="I1358" i="80"/>
  <c r="J1358" i="80"/>
  <c r="G1359" i="80"/>
  <c r="H1359" i="80"/>
  <c r="I1359" i="80"/>
  <c r="J1359" i="80"/>
  <c r="G1360" i="80"/>
  <c r="H1360" i="80"/>
  <c r="I1360" i="80"/>
  <c r="J1360" i="80"/>
  <c r="G1361" i="80"/>
  <c r="H1361" i="80"/>
  <c r="I1361" i="80"/>
  <c r="J1361" i="80"/>
  <c r="G1362" i="80"/>
  <c r="H1362" i="80"/>
  <c r="I1362" i="80"/>
  <c r="J1362" i="80"/>
  <c r="G1363" i="80"/>
  <c r="H1363" i="80"/>
  <c r="I1363" i="80"/>
  <c r="J1363" i="80"/>
  <c r="G1364" i="80"/>
  <c r="H1364" i="80"/>
  <c r="I1364" i="80"/>
  <c r="J1364" i="80"/>
  <c r="G1365" i="80"/>
  <c r="H1365" i="80"/>
  <c r="I1365" i="80"/>
  <c r="J1365" i="80"/>
  <c r="G1366" i="80"/>
  <c r="H1366" i="80"/>
  <c r="I1366" i="80"/>
  <c r="J1366" i="80"/>
  <c r="G1367" i="80"/>
  <c r="H1367" i="80"/>
  <c r="I1367" i="80"/>
  <c r="J1367" i="80"/>
  <c r="G1368" i="80"/>
  <c r="H1368" i="80"/>
  <c r="I1368" i="80"/>
  <c r="J1368" i="80"/>
  <c r="G1369" i="80"/>
  <c r="H1369" i="80"/>
  <c r="I1369" i="80"/>
  <c r="J1369" i="80"/>
  <c r="G1370" i="80"/>
  <c r="H1370" i="80"/>
  <c r="I1370" i="80"/>
  <c r="J1370" i="80"/>
  <c r="G1371" i="80"/>
  <c r="H1371" i="80"/>
  <c r="I1371" i="80"/>
  <c r="J1371" i="80"/>
  <c r="G1372" i="80"/>
  <c r="H1372" i="80"/>
  <c r="I1372" i="80"/>
  <c r="J1372" i="80"/>
  <c r="G1373" i="80"/>
  <c r="H1373" i="80"/>
  <c r="I1373" i="80"/>
  <c r="J1373" i="80"/>
  <c r="G1374" i="80"/>
  <c r="H1374" i="80"/>
  <c r="I1374" i="80"/>
  <c r="J1374" i="80"/>
  <c r="G1375" i="80"/>
  <c r="H1375" i="80"/>
  <c r="I1375" i="80"/>
  <c r="J1375" i="80"/>
  <c r="G1376" i="80"/>
  <c r="H1376" i="80"/>
  <c r="I1376" i="80"/>
  <c r="J1376" i="80"/>
  <c r="G1377" i="80"/>
  <c r="H1377" i="80"/>
  <c r="I1377" i="80"/>
  <c r="J1377" i="80"/>
  <c r="G1378" i="80"/>
  <c r="H1378" i="80"/>
  <c r="I1378" i="80"/>
  <c r="J1378" i="80"/>
  <c r="G1379" i="80"/>
  <c r="H1379" i="80"/>
  <c r="I1379" i="80"/>
  <c r="J1379" i="80"/>
  <c r="G1380" i="80"/>
  <c r="H1380" i="80"/>
  <c r="I1380" i="80"/>
  <c r="J1380" i="80"/>
  <c r="G1381" i="80"/>
  <c r="H1381" i="80"/>
  <c r="I1381" i="80"/>
  <c r="J1381" i="80"/>
  <c r="G1382" i="80"/>
  <c r="H1382" i="80"/>
  <c r="I1382" i="80"/>
  <c r="J1382" i="80"/>
  <c r="G1383" i="80"/>
  <c r="H1383" i="80"/>
  <c r="I1383" i="80"/>
  <c r="J1383" i="80"/>
  <c r="G1384" i="80"/>
  <c r="H1384" i="80"/>
  <c r="I1384" i="80"/>
  <c r="J1384" i="80"/>
  <c r="G1385" i="80"/>
  <c r="H1385" i="80"/>
  <c r="I1385" i="80"/>
  <c r="J1385" i="80"/>
  <c r="G1386" i="80"/>
  <c r="H1386" i="80"/>
  <c r="I1386" i="80"/>
  <c r="J1386" i="80"/>
  <c r="G1387" i="80"/>
  <c r="H1387" i="80"/>
  <c r="I1387" i="80"/>
  <c r="J1387" i="80"/>
  <c r="G1388" i="80"/>
  <c r="H1388" i="80"/>
  <c r="I1388" i="80"/>
  <c r="J1388" i="80"/>
  <c r="G1389" i="80"/>
  <c r="H1389" i="80"/>
  <c r="I1389" i="80"/>
  <c r="J1389" i="80"/>
  <c r="G1390" i="80"/>
  <c r="H1390" i="80"/>
  <c r="I1390" i="80"/>
  <c r="J1390" i="80"/>
  <c r="G1391" i="80"/>
  <c r="H1391" i="80"/>
  <c r="I1391" i="80"/>
  <c r="J1391" i="80"/>
  <c r="G1392" i="80"/>
  <c r="H1392" i="80"/>
  <c r="I1392" i="80"/>
  <c r="J1392" i="80"/>
  <c r="G1393" i="80"/>
  <c r="H1393" i="80"/>
  <c r="I1393" i="80"/>
  <c r="J1393" i="80"/>
  <c r="G1394" i="80"/>
  <c r="H1394" i="80"/>
  <c r="I1394" i="80"/>
  <c r="J1394" i="80"/>
  <c r="G1395" i="80"/>
  <c r="H1395" i="80"/>
  <c r="I1395" i="80"/>
  <c r="J1395" i="80"/>
  <c r="G1396" i="80"/>
  <c r="H1396" i="80"/>
  <c r="I1396" i="80"/>
  <c r="J1396" i="80"/>
  <c r="G1397" i="80"/>
  <c r="H1397" i="80"/>
  <c r="I1397" i="80"/>
  <c r="J1397" i="80"/>
  <c r="G1398" i="80"/>
  <c r="H1398" i="80"/>
  <c r="I1398" i="80"/>
  <c r="J1398" i="80"/>
  <c r="G1399" i="80"/>
  <c r="H1399" i="80"/>
  <c r="I1399" i="80"/>
  <c r="J1399" i="80"/>
  <c r="G1400" i="80"/>
  <c r="H1400" i="80"/>
  <c r="I1400" i="80"/>
  <c r="J1400" i="80"/>
  <c r="G1401" i="80"/>
  <c r="H1401" i="80"/>
  <c r="I1401" i="80"/>
  <c r="J1401" i="80"/>
  <c r="G1402" i="80"/>
  <c r="H1402" i="80"/>
  <c r="I1402" i="80"/>
  <c r="J1402" i="80"/>
  <c r="G1403" i="80"/>
  <c r="H1403" i="80"/>
  <c r="I1403" i="80"/>
  <c r="J1403" i="80"/>
  <c r="G1404" i="80"/>
  <c r="H1404" i="80"/>
  <c r="I1404" i="80"/>
  <c r="J1404" i="80"/>
  <c r="G1405" i="80"/>
  <c r="H1405" i="80"/>
  <c r="I1405" i="80"/>
  <c r="J1405" i="80"/>
  <c r="G1406" i="80"/>
  <c r="H1406" i="80"/>
  <c r="I1406" i="80"/>
  <c r="J1406" i="80"/>
  <c r="G1407" i="80"/>
  <c r="H1407" i="80"/>
  <c r="I1407" i="80"/>
  <c r="J1407" i="80"/>
  <c r="G1408" i="80"/>
  <c r="H1408" i="80"/>
  <c r="I1408" i="80"/>
  <c r="J1408" i="80"/>
  <c r="G1409" i="80"/>
  <c r="H1409" i="80"/>
  <c r="I1409" i="80"/>
  <c r="J1409" i="80"/>
  <c r="G1410" i="80"/>
  <c r="H1410" i="80"/>
  <c r="I1410" i="80"/>
  <c r="J1410" i="80"/>
  <c r="G1411" i="80"/>
  <c r="H1411" i="80"/>
  <c r="I1411" i="80"/>
  <c r="J1411" i="80"/>
  <c r="G1412" i="80"/>
  <c r="H1412" i="80"/>
  <c r="I1412" i="80"/>
  <c r="J1412" i="80"/>
  <c r="G1413" i="80"/>
  <c r="H1413" i="80"/>
  <c r="I1413" i="80"/>
  <c r="J1413" i="80"/>
  <c r="G1414" i="80"/>
  <c r="H1414" i="80"/>
  <c r="I1414" i="80"/>
  <c r="J1414" i="80"/>
  <c r="G1415" i="80"/>
  <c r="H1415" i="80"/>
  <c r="I1415" i="80"/>
  <c r="J1415" i="80"/>
  <c r="G1416" i="80"/>
  <c r="H1416" i="80"/>
  <c r="I1416" i="80"/>
  <c r="J1416" i="80"/>
  <c r="G1417" i="80"/>
  <c r="H1417" i="80"/>
  <c r="I1417" i="80"/>
  <c r="J1417" i="80"/>
  <c r="G1418" i="80"/>
  <c r="H1418" i="80"/>
  <c r="I1418" i="80"/>
  <c r="J1418" i="80"/>
  <c r="G1419" i="80"/>
  <c r="H1419" i="80"/>
  <c r="I1419" i="80"/>
  <c r="J1419" i="80"/>
  <c r="G1420" i="80"/>
  <c r="H1420" i="80"/>
  <c r="I1420" i="80"/>
  <c r="J1420" i="80"/>
  <c r="G1421" i="80"/>
  <c r="H1421" i="80"/>
  <c r="I1421" i="80"/>
  <c r="J1421" i="80"/>
  <c r="G1422" i="80"/>
  <c r="H1422" i="80"/>
  <c r="I1422" i="80"/>
  <c r="J1422" i="80"/>
  <c r="G1423" i="80"/>
  <c r="H1423" i="80"/>
  <c r="I1423" i="80"/>
  <c r="J1423" i="80"/>
  <c r="G1424" i="80"/>
  <c r="H1424" i="80"/>
  <c r="I1424" i="80"/>
  <c r="J1424" i="80"/>
  <c r="G1425" i="80"/>
  <c r="H1425" i="80"/>
  <c r="I1425" i="80"/>
  <c r="J1425" i="80"/>
  <c r="G1426" i="80"/>
  <c r="H1426" i="80"/>
  <c r="I1426" i="80"/>
  <c r="J1426" i="80"/>
  <c r="G1427" i="80"/>
  <c r="H1427" i="80"/>
  <c r="I1427" i="80"/>
  <c r="J1427" i="80"/>
  <c r="G1428" i="80"/>
  <c r="H1428" i="80"/>
  <c r="I1428" i="80"/>
  <c r="J1428" i="80"/>
  <c r="G1429" i="80"/>
  <c r="H1429" i="80"/>
  <c r="I1429" i="80"/>
  <c r="J1429" i="80"/>
  <c r="G1430" i="80"/>
  <c r="H1430" i="80"/>
  <c r="I1430" i="80"/>
  <c r="J1430" i="80"/>
  <c r="G1431" i="80"/>
  <c r="H1431" i="80"/>
  <c r="I1431" i="80"/>
  <c r="J1431" i="80"/>
  <c r="G1432" i="80"/>
  <c r="H1432" i="80"/>
  <c r="I1432" i="80"/>
  <c r="J1432" i="80"/>
  <c r="G1433" i="80"/>
  <c r="H1433" i="80"/>
  <c r="I1433" i="80"/>
  <c r="J1433" i="80"/>
  <c r="G1434" i="80"/>
  <c r="H1434" i="80"/>
  <c r="I1434" i="80"/>
  <c r="J1434" i="80"/>
  <c r="G1435" i="80"/>
  <c r="H1435" i="80"/>
  <c r="I1435" i="80"/>
  <c r="J1435" i="80"/>
  <c r="G1436" i="80"/>
  <c r="H1436" i="80"/>
  <c r="I1436" i="80"/>
  <c r="J1436" i="80"/>
  <c r="G1437" i="80"/>
  <c r="H1437" i="80"/>
  <c r="I1437" i="80"/>
  <c r="J1437" i="80"/>
  <c r="G1438" i="80"/>
  <c r="H1438" i="80"/>
  <c r="I1438" i="80"/>
  <c r="J1438" i="80"/>
  <c r="G1439" i="80"/>
  <c r="H1439" i="80"/>
  <c r="I1439" i="80"/>
  <c r="J1439" i="80"/>
  <c r="G1440" i="80"/>
  <c r="H1440" i="80"/>
  <c r="I1440" i="80"/>
  <c r="J1440" i="80"/>
  <c r="G1441" i="80"/>
  <c r="H1441" i="80"/>
  <c r="I1441" i="80"/>
  <c r="J1441" i="80"/>
  <c r="G1442" i="80"/>
  <c r="H1442" i="80"/>
  <c r="I1442" i="80"/>
  <c r="J1442" i="80"/>
  <c r="G1443" i="80"/>
  <c r="H1443" i="80"/>
  <c r="I1443" i="80"/>
  <c r="J1443" i="80"/>
  <c r="G1444" i="80"/>
  <c r="H1444" i="80"/>
  <c r="I1444" i="80"/>
  <c r="J1444" i="80"/>
  <c r="G1445" i="80"/>
  <c r="H1445" i="80"/>
  <c r="I1445" i="80"/>
  <c r="J1445" i="80"/>
  <c r="G1446" i="80"/>
  <c r="H1446" i="80"/>
  <c r="I1446" i="80"/>
  <c r="J1446" i="80"/>
  <c r="G1447" i="80"/>
  <c r="H1447" i="80"/>
  <c r="I1447" i="80"/>
  <c r="J1447" i="80"/>
  <c r="G1448" i="80"/>
  <c r="H1448" i="80"/>
  <c r="I1448" i="80"/>
  <c r="J1448" i="80"/>
  <c r="G1449" i="80"/>
  <c r="H1449" i="80"/>
  <c r="I1449" i="80"/>
  <c r="J1449" i="80"/>
  <c r="G1450" i="80"/>
  <c r="H1450" i="80"/>
  <c r="I1450" i="80"/>
  <c r="J1450" i="80"/>
  <c r="G1451" i="80"/>
  <c r="H1451" i="80"/>
  <c r="I1451" i="80"/>
  <c r="J1451" i="80"/>
  <c r="G1452" i="80"/>
  <c r="H1452" i="80"/>
  <c r="I1452" i="80"/>
  <c r="J1452" i="80"/>
  <c r="G1453" i="80"/>
  <c r="H1453" i="80"/>
  <c r="I1453" i="80"/>
  <c r="J1453" i="80"/>
  <c r="G1454" i="80"/>
  <c r="H1454" i="80"/>
  <c r="I1454" i="80"/>
  <c r="J1454" i="80"/>
  <c r="G1455" i="80"/>
  <c r="H1455" i="80"/>
  <c r="I1455" i="80"/>
  <c r="J1455" i="80"/>
  <c r="G1456" i="80"/>
  <c r="H1456" i="80"/>
  <c r="I1456" i="80"/>
  <c r="J1456" i="80"/>
  <c r="G1457" i="80"/>
  <c r="H1457" i="80"/>
  <c r="I1457" i="80"/>
  <c r="J1457" i="80"/>
  <c r="G1458" i="80"/>
  <c r="H1458" i="80"/>
  <c r="I1458" i="80"/>
  <c r="J1458" i="80"/>
  <c r="G1459" i="80"/>
  <c r="H1459" i="80"/>
  <c r="I1459" i="80"/>
  <c r="J1459" i="80"/>
  <c r="G1460" i="80"/>
  <c r="H1460" i="80"/>
  <c r="I1460" i="80"/>
  <c r="J1460" i="80"/>
  <c r="G1461" i="80"/>
  <c r="H1461" i="80"/>
  <c r="I1461" i="80"/>
  <c r="J1461" i="80"/>
  <c r="G1462" i="80"/>
  <c r="H1462" i="80"/>
  <c r="I1462" i="80"/>
  <c r="J1462" i="80"/>
  <c r="G1463" i="80"/>
  <c r="H1463" i="80"/>
  <c r="I1463" i="80"/>
  <c r="J1463" i="80"/>
  <c r="G1464" i="80"/>
  <c r="H1464" i="80"/>
  <c r="I1464" i="80"/>
  <c r="J1464" i="80"/>
  <c r="G1465" i="80"/>
  <c r="H1465" i="80"/>
  <c r="I1465" i="80"/>
  <c r="J1465" i="80"/>
  <c r="G1466" i="80"/>
  <c r="H1466" i="80"/>
  <c r="I1466" i="80"/>
  <c r="J1466" i="80"/>
  <c r="G1467" i="80"/>
  <c r="H1467" i="80"/>
  <c r="I1467" i="80"/>
  <c r="J1467" i="80"/>
  <c r="G1468" i="80"/>
  <c r="H1468" i="80"/>
  <c r="I1468" i="80"/>
  <c r="J1468" i="80"/>
  <c r="G1469" i="80"/>
  <c r="H1469" i="80"/>
  <c r="I1469" i="80"/>
  <c r="J1469" i="80"/>
  <c r="G1470" i="80"/>
  <c r="H1470" i="80"/>
  <c r="I1470" i="80"/>
  <c r="J1470" i="80"/>
  <c r="G1471" i="80"/>
  <c r="H1471" i="80"/>
  <c r="I1471" i="80"/>
  <c r="J1471" i="80"/>
  <c r="G1472" i="80"/>
  <c r="H1472" i="80"/>
  <c r="I1472" i="80"/>
  <c r="J1472" i="80"/>
  <c r="G1473" i="80"/>
  <c r="H1473" i="80"/>
  <c r="I1473" i="80"/>
  <c r="J1473" i="80"/>
  <c r="G1474" i="80"/>
  <c r="H1474" i="80"/>
  <c r="I1474" i="80"/>
  <c r="J1474" i="80"/>
  <c r="G1475" i="80"/>
  <c r="H1475" i="80"/>
  <c r="I1475" i="80"/>
  <c r="J1475" i="80"/>
  <c r="G1476" i="80"/>
  <c r="H1476" i="80"/>
  <c r="I1476" i="80"/>
  <c r="J1476" i="80"/>
  <c r="G1477" i="80"/>
  <c r="H1477" i="80"/>
  <c r="I1477" i="80"/>
  <c r="J1477" i="80"/>
  <c r="G1478" i="80"/>
  <c r="H1478" i="80"/>
  <c r="I1478" i="80"/>
  <c r="J1478" i="80"/>
  <c r="G1479" i="80"/>
  <c r="H1479" i="80"/>
  <c r="I1479" i="80"/>
  <c r="J1479" i="80"/>
  <c r="G1480" i="80"/>
  <c r="H1480" i="80"/>
  <c r="I1480" i="80"/>
  <c r="J1480" i="80"/>
  <c r="G1481" i="80"/>
  <c r="H1481" i="80"/>
  <c r="I1481" i="80"/>
  <c r="J1481" i="80"/>
  <c r="G1482" i="80"/>
  <c r="H1482" i="80"/>
  <c r="I1482" i="80"/>
  <c r="J1482" i="80"/>
  <c r="G1483" i="80"/>
  <c r="H1483" i="80"/>
  <c r="I1483" i="80"/>
  <c r="J1483" i="80"/>
  <c r="G1484" i="80"/>
  <c r="H1484" i="80"/>
  <c r="I1484" i="80"/>
  <c r="J1484" i="80"/>
  <c r="G1485" i="80"/>
  <c r="H1485" i="80"/>
  <c r="I1485" i="80"/>
  <c r="J1485" i="80"/>
  <c r="G1486" i="80"/>
  <c r="H1486" i="80"/>
  <c r="I1486" i="80"/>
  <c r="J1486" i="80"/>
  <c r="G1487" i="80"/>
  <c r="H1487" i="80"/>
  <c r="I1487" i="80"/>
  <c r="J1487" i="80"/>
  <c r="G1488" i="80"/>
  <c r="H1488" i="80"/>
  <c r="I1488" i="80"/>
  <c r="J1488" i="80"/>
  <c r="G1489" i="80"/>
  <c r="H1489" i="80"/>
  <c r="I1489" i="80"/>
  <c r="J1489" i="80"/>
  <c r="G1490" i="80"/>
  <c r="H1490" i="80"/>
  <c r="I1490" i="80"/>
  <c r="J1490" i="80"/>
  <c r="G1491" i="80"/>
  <c r="H1491" i="80"/>
  <c r="I1491" i="80"/>
  <c r="J1491" i="80"/>
  <c r="G1492" i="80"/>
  <c r="H1492" i="80"/>
  <c r="I1492" i="80"/>
  <c r="J1492" i="80"/>
  <c r="G1493" i="80"/>
  <c r="H1493" i="80"/>
  <c r="I1493" i="80"/>
  <c r="J1493" i="80"/>
  <c r="G1494" i="80"/>
  <c r="H1494" i="80"/>
  <c r="I1494" i="80"/>
  <c r="J1494" i="80"/>
  <c r="G1495" i="80"/>
  <c r="H1495" i="80"/>
  <c r="I1495" i="80"/>
  <c r="J1495" i="80"/>
  <c r="G1496" i="80"/>
  <c r="H1496" i="80"/>
  <c r="I1496" i="80"/>
  <c r="J1496" i="80"/>
  <c r="G1497" i="80"/>
  <c r="H1497" i="80"/>
  <c r="I1497" i="80"/>
  <c r="J1497" i="80"/>
  <c r="AZ39" i="70" l="1"/>
  <c r="AZ29" i="70"/>
  <c r="AZ15" i="70"/>
  <c r="AZ13" i="70"/>
  <c r="AZ26" i="70"/>
  <c r="AZ12" i="70"/>
  <c r="AZ42" i="70" s="1"/>
  <c r="AZ27" i="70"/>
  <c r="AZ25" i="70"/>
  <c r="AZ11" i="70"/>
  <c r="AZ24" i="70"/>
  <c r="AZ28" i="70" s="1"/>
  <c r="AZ10" i="70"/>
  <c r="AV39" i="12"/>
  <c r="AV13" i="12"/>
  <c r="AV43" i="12" s="1"/>
  <c r="AV12" i="12"/>
  <c r="AV29" i="12"/>
  <c r="AV45" i="12" s="1"/>
  <c r="AV11" i="12"/>
  <c r="AV41" i="12" s="1"/>
  <c r="AV27" i="12"/>
  <c r="AV10" i="12"/>
  <c r="AV14" i="12" s="1"/>
  <c r="AV26" i="12"/>
  <c r="CS14" i="12"/>
  <c r="CS25" i="12"/>
  <c r="CS41" i="12" s="1"/>
  <c r="AV28" i="12"/>
  <c r="AY425" i="80"/>
  <c r="AY441" i="80" s="1"/>
  <c r="AY231" i="80"/>
  <c r="AY262" i="80" s="1"/>
  <c r="AY185" i="80"/>
  <c r="AY201" i="80" s="1"/>
  <c r="AY75" i="80"/>
  <c r="AY73" i="80"/>
  <c r="AY72" i="80"/>
  <c r="AY71" i="80"/>
  <c r="AY70" i="80"/>
  <c r="AY74" i="80" s="1"/>
  <c r="AZ43" i="70" l="1"/>
  <c r="AZ40" i="70"/>
  <c r="AZ45" i="70"/>
  <c r="AZ41" i="70"/>
  <c r="AZ14" i="70"/>
  <c r="AZ44" i="70" s="1"/>
  <c r="AV44" i="12"/>
  <c r="AV40" i="12"/>
  <c r="AV42" i="12"/>
  <c r="CS28" i="12"/>
  <c r="CS44" i="12" s="1"/>
  <c r="BE23" i="45" l="1"/>
  <c r="BE24" i="45"/>
  <c r="BE25" i="45"/>
  <c r="BE26" i="45"/>
  <c r="BE35" i="45" s="1"/>
  <c r="BE27" i="45"/>
  <c r="BE28" i="45"/>
  <c r="BE32" i="45"/>
  <c r="BE33" i="45"/>
  <c r="BE34" i="45"/>
  <c r="BE36" i="45"/>
  <c r="BE37" i="45"/>
  <c r="BE13" i="45"/>
  <c r="BE14" i="45"/>
  <c r="BE15" i="45"/>
  <c r="BE16" i="45"/>
  <c r="BE17" i="45"/>
  <c r="D216" i="45"/>
  <c r="E216" i="45"/>
  <c r="D217" i="45"/>
  <c r="E217" i="45"/>
  <c r="D218" i="45"/>
  <c r="E218" i="45"/>
  <c r="D219" i="45"/>
  <c r="E219" i="45"/>
  <c r="D220" i="45"/>
  <c r="E220" i="45"/>
  <c r="AS32" i="69"/>
  <c r="AS33" i="69"/>
  <c r="AS34" i="69"/>
  <c r="AS35" i="69"/>
  <c r="AS36" i="69"/>
  <c r="AS37" i="69"/>
  <c r="AR11" i="69"/>
  <c r="AS11" i="69"/>
  <c r="BE18" i="45" l="1"/>
  <c r="L8" i="36" l="1"/>
  <c r="L7" i="36"/>
  <c r="U8" i="36"/>
  <c r="U9" i="36"/>
  <c r="U10" i="36"/>
  <c r="U11" i="36"/>
  <c r="U7" i="36"/>
  <c r="BP23" i="31"/>
  <c r="BP30" i="31" s="1"/>
  <c r="W59" i="31" s="1"/>
  <c r="BP24" i="31"/>
  <c r="BP31" i="31" s="1"/>
  <c r="W60" i="31" s="1"/>
  <c r="BP25" i="31"/>
  <c r="BP32" i="31" s="1"/>
  <c r="W61" i="31" s="1"/>
  <c r="BP26" i="31"/>
  <c r="BP27" i="31"/>
  <c r="BP33" i="31"/>
  <c r="W62" i="31" s="1"/>
  <c r="BP34" i="31"/>
  <c r="W63" i="31" s="1"/>
  <c r="BP39" i="31"/>
  <c r="BP40" i="31"/>
  <c r="BP41" i="31"/>
  <c r="BP42" i="31"/>
  <c r="BP43" i="31"/>
  <c r="BP4" i="31"/>
  <c r="BP9" i="31" s="1"/>
  <c r="BP18" i="31" s="1"/>
  <c r="BP5" i="31"/>
  <c r="BP14" i="31" s="1"/>
  <c r="BP6" i="31"/>
  <c r="BP15" i="31" s="1"/>
  <c r="BP7" i="31"/>
  <c r="BP16" i="31" s="1"/>
  <c r="BP8" i="31"/>
  <c r="BP17" i="31" s="1"/>
  <c r="A1280" i="31"/>
  <c r="C1280" i="31"/>
  <c r="B1280" i="31" s="1"/>
  <c r="A1281" i="31"/>
  <c r="C1281" i="31"/>
  <c r="B1281" i="31" s="1"/>
  <c r="A1282" i="31"/>
  <c r="B1282" i="31"/>
  <c r="C1282" i="31"/>
  <c r="A1283" i="31"/>
  <c r="C1283" i="31"/>
  <c r="B1283" i="31" s="1"/>
  <c r="A1284" i="31"/>
  <c r="C1284" i="31"/>
  <c r="B1284" i="31" s="1"/>
  <c r="A1275" i="31"/>
  <c r="C1275" i="31"/>
  <c r="B1275" i="31" s="1"/>
  <c r="A1276" i="31"/>
  <c r="C1276" i="31"/>
  <c r="B1276" i="31" s="1"/>
  <c r="A1277" i="31"/>
  <c r="C1277" i="31"/>
  <c r="B1277" i="31" s="1"/>
  <c r="A1278" i="31"/>
  <c r="C1278" i="31"/>
  <c r="B1278" i="31" s="1"/>
  <c r="A1279" i="31"/>
  <c r="C1279" i="31"/>
  <c r="B1279" i="31" s="1"/>
  <c r="A1270" i="31"/>
  <c r="C1270" i="31"/>
  <c r="B1270" i="31" s="1"/>
  <c r="A1271" i="31"/>
  <c r="C1271" i="31"/>
  <c r="B1271" i="31" s="1"/>
  <c r="A1272" i="31"/>
  <c r="C1272" i="31"/>
  <c r="B1272" i="31" s="1"/>
  <c r="A1273" i="31"/>
  <c r="C1273" i="31"/>
  <c r="B1273" i="31" s="1"/>
  <c r="A1274" i="31"/>
  <c r="C1274" i="31"/>
  <c r="B1274" i="31" s="1"/>
  <c r="A1265" i="31"/>
  <c r="C1265" i="31"/>
  <c r="B1265" i="31" s="1"/>
  <c r="A1266" i="31"/>
  <c r="C1266" i="31"/>
  <c r="B1266" i="31" s="1"/>
  <c r="A1267" i="31"/>
  <c r="C1267" i="31"/>
  <c r="B1267" i="31" s="1"/>
  <c r="A1268" i="31"/>
  <c r="B1268" i="31"/>
  <c r="C1268" i="31"/>
  <c r="A1269" i="31"/>
  <c r="C1269" i="31"/>
  <c r="B1269" i="31" s="1"/>
  <c r="BP13" i="31" l="1"/>
  <c r="AQ133" i="80" l="1"/>
  <c r="AQ134" i="80"/>
  <c r="AQ135" i="80"/>
  <c r="AQ136" i="80"/>
  <c r="AQ137" i="80"/>
  <c r="AQ138" i="80"/>
  <c r="AQ139" i="80"/>
  <c r="CR8" i="12"/>
  <c r="CR9" i="12" s="1"/>
  <c r="CR11" i="12"/>
  <c r="CR12" i="12"/>
  <c r="CR13" i="12"/>
  <c r="CR15" i="12"/>
  <c r="CR22" i="12"/>
  <c r="CR25" i="12"/>
  <c r="CR26" i="12"/>
  <c r="CR27" i="12"/>
  <c r="CR43" i="12" s="1"/>
  <c r="CR29" i="12"/>
  <c r="CR38" i="12"/>
  <c r="AU8" i="12"/>
  <c r="AU9" i="12" s="1"/>
  <c r="AU10" i="12"/>
  <c r="AU11" i="12"/>
  <c r="AU22" i="12"/>
  <c r="AU24" i="12"/>
  <c r="AU25" i="12"/>
  <c r="AU38" i="12"/>
  <c r="AY8" i="70"/>
  <c r="AY9" i="70" s="1"/>
  <c r="AY15" i="70"/>
  <c r="AY45" i="70" s="1"/>
  <c r="AY22" i="70"/>
  <c r="AY23" i="70" s="1"/>
  <c r="AY29" i="70"/>
  <c r="AY38" i="70"/>
  <c r="AX345" i="80"/>
  <c r="AX346" i="80"/>
  <c r="AX347" i="80"/>
  <c r="AX378" i="80" s="1"/>
  <c r="AX348" i="80"/>
  <c r="AX349" i="80"/>
  <c r="AX380" i="80" s="1"/>
  <c r="AX350" i="80"/>
  <c r="AX352" i="80"/>
  <c r="AX360" i="80"/>
  <c r="AX361" i="80"/>
  <c r="AX362" i="80"/>
  <c r="AX363" i="80"/>
  <c r="AX364" i="80"/>
  <c r="AX365" i="80"/>
  <c r="AX367" i="80"/>
  <c r="AX376" i="80"/>
  <c r="AX404" i="80"/>
  <c r="AX405" i="80"/>
  <c r="AX406" i="80"/>
  <c r="AX407" i="80"/>
  <c r="AX408" i="80"/>
  <c r="AX439" i="80" s="1"/>
  <c r="AX409" i="80"/>
  <c r="AX411" i="80"/>
  <c r="AX419" i="80"/>
  <c r="AX420" i="80"/>
  <c r="AX421" i="80"/>
  <c r="AX422" i="80"/>
  <c r="AX423" i="80"/>
  <c r="AX424" i="80"/>
  <c r="AX426" i="80"/>
  <c r="AX435" i="80"/>
  <c r="AX300" i="80"/>
  <c r="AX301" i="80"/>
  <c r="AX302" i="80"/>
  <c r="AX303" i="80"/>
  <c r="AX304" i="80"/>
  <c r="AX305" i="80"/>
  <c r="AX307" i="80"/>
  <c r="AX316" i="80"/>
  <c r="AX285" i="80"/>
  <c r="AX286" i="80"/>
  <c r="AX287" i="80"/>
  <c r="AX288" i="80"/>
  <c r="AX289" i="80"/>
  <c r="AX320" i="80" s="1"/>
  <c r="AX290" i="80"/>
  <c r="AX321" i="80" s="1"/>
  <c r="AX292" i="80"/>
  <c r="AX256" i="80"/>
  <c r="AX225" i="80"/>
  <c r="AX226" i="80"/>
  <c r="AX227" i="80"/>
  <c r="AX258" i="80" s="1"/>
  <c r="AX228" i="80"/>
  <c r="AX229" i="80"/>
  <c r="AX230" i="80"/>
  <c r="AX261" i="80" s="1"/>
  <c r="AX232" i="80"/>
  <c r="AX240" i="80"/>
  <c r="AX241" i="80"/>
  <c r="AX242" i="80"/>
  <c r="AX243" i="80"/>
  <c r="AX244" i="80"/>
  <c r="AX245" i="80"/>
  <c r="AX247" i="80"/>
  <c r="AX179" i="80"/>
  <c r="AX180" i="80"/>
  <c r="AX196" i="80" s="1"/>
  <c r="AX181" i="80"/>
  <c r="AX182" i="80"/>
  <c r="AX183" i="80"/>
  <c r="AX184" i="80"/>
  <c r="AX186" i="80"/>
  <c r="AX164" i="80"/>
  <c r="AX165" i="80"/>
  <c r="AX166" i="80"/>
  <c r="AX197" i="80" s="1"/>
  <c r="AX167" i="80"/>
  <c r="AX198" i="80" s="1"/>
  <c r="AX168" i="80"/>
  <c r="AX169" i="80"/>
  <c r="AX171" i="80"/>
  <c r="AX202" i="80" s="1"/>
  <c r="AX132" i="80"/>
  <c r="AX116" i="80"/>
  <c r="AX117" i="80"/>
  <c r="AX118" i="80"/>
  <c r="AX119" i="80"/>
  <c r="AX120" i="80"/>
  <c r="AX121" i="80"/>
  <c r="AX123" i="80"/>
  <c r="AX100" i="80"/>
  <c r="AX101" i="80"/>
  <c r="AX102" i="80"/>
  <c r="AX103" i="80"/>
  <c r="AX104" i="80"/>
  <c r="AX105" i="80"/>
  <c r="AX107" i="80"/>
  <c r="AX68" i="80"/>
  <c r="AX69" i="80" s="1"/>
  <c r="AX73" i="80"/>
  <c r="AX75" i="80"/>
  <c r="G1090" i="80"/>
  <c r="H1090" i="80"/>
  <c r="I1090" i="80"/>
  <c r="J1090" i="80"/>
  <c r="G1091" i="80"/>
  <c r="H1091" i="80"/>
  <c r="I1091" i="80"/>
  <c r="J1091" i="80"/>
  <c r="G1092" i="80"/>
  <c r="H1092" i="80"/>
  <c r="I1092" i="80"/>
  <c r="J1092" i="80"/>
  <c r="G1093" i="80"/>
  <c r="H1093" i="80"/>
  <c r="I1093" i="80"/>
  <c r="J1093" i="80"/>
  <c r="G1094" i="80"/>
  <c r="H1094" i="80"/>
  <c r="I1094" i="80"/>
  <c r="J1094" i="80"/>
  <c r="G1095" i="80"/>
  <c r="H1095" i="80"/>
  <c r="I1095" i="80"/>
  <c r="J1095" i="80"/>
  <c r="G1096" i="80"/>
  <c r="H1096" i="80"/>
  <c r="I1096" i="80"/>
  <c r="J1096" i="80"/>
  <c r="G1097" i="80"/>
  <c r="H1097" i="80"/>
  <c r="I1097" i="80"/>
  <c r="J1097" i="80"/>
  <c r="G1098" i="80"/>
  <c r="H1098" i="80"/>
  <c r="I1098" i="80"/>
  <c r="J1098" i="80"/>
  <c r="G1099" i="80"/>
  <c r="H1099" i="80"/>
  <c r="I1099" i="80"/>
  <c r="J1099" i="80"/>
  <c r="G1100" i="80"/>
  <c r="H1100" i="80"/>
  <c r="I1100" i="80"/>
  <c r="J1100" i="80"/>
  <c r="G1101" i="80"/>
  <c r="H1101" i="80"/>
  <c r="I1101" i="80"/>
  <c r="J1101" i="80"/>
  <c r="G1102" i="80"/>
  <c r="H1102" i="80"/>
  <c r="I1102" i="80"/>
  <c r="J1102" i="80"/>
  <c r="G1103" i="80"/>
  <c r="H1103" i="80"/>
  <c r="I1103" i="80"/>
  <c r="J1103" i="80"/>
  <c r="G1104" i="80"/>
  <c r="H1104" i="80"/>
  <c r="I1104" i="80"/>
  <c r="J1104" i="80"/>
  <c r="G1105" i="80"/>
  <c r="H1105" i="80"/>
  <c r="I1105" i="80"/>
  <c r="J1105" i="80"/>
  <c r="G1106" i="80"/>
  <c r="H1106" i="80"/>
  <c r="I1106" i="80"/>
  <c r="J1106" i="80"/>
  <c r="G1107" i="80"/>
  <c r="H1107" i="80"/>
  <c r="I1107" i="80"/>
  <c r="J1107" i="80"/>
  <c r="G1108" i="80"/>
  <c r="H1108" i="80"/>
  <c r="I1108" i="80"/>
  <c r="J1108" i="80"/>
  <c r="G1109" i="80"/>
  <c r="H1109" i="80"/>
  <c r="I1109" i="80"/>
  <c r="J1109" i="80"/>
  <c r="G1110" i="80"/>
  <c r="H1110" i="80"/>
  <c r="I1110" i="80"/>
  <c r="J1110" i="80"/>
  <c r="G1111" i="80"/>
  <c r="H1111" i="80"/>
  <c r="I1111" i="80"/>
  <c r="J1111" i="80"/>
  <c r="G1112" i="80"/>
  <c r="H1112" i="80"/>
  <c r="I1112" i="80"/>
  <c r="J1112" i="80"/>
  <c r="G1113" i="80"/>
  <c r="H1113" i="80"/>
  <c r="I1113" i="80"/>
  <c r="J1113" i="80"/>
  <c r="G1114" i="80"/>
  <c r="H1114" i="80"/>
  <c r="I1114" i="80"/>
  <c r="J1114" i="80"/>
  <c r="G1115" i="80"/>
  <c r="H1115" i="80"/>
  <c r="I1115" i="80"/>
  <c r="J1115" i="80"/>
  <c r="G1116" i="80"/>
  <c r="H1116" i="80"/>
  <c r="I1116" i="80"/>
  <c r="J1116" i="80"/>
  <c r="G1117" i="80"/>
  <c r="H1117" i="80"/>
  <c r="I1117" i="80"/>
  <c r="J1117" i="80"/>
  <c r="G1118" i="80"/>
  <c r="H1118" i="80"/>
  <c r="I1118" i="80"/>
  <c r="J1118" i="80"/>
  <c r="G1119" i="80"/>
  <c r="H1119" i="80"/>
  <c r="I1119" i="80"/>
  <c r="J1119" i="80"/>
  <c r="G1120" i="80"/>
  <c r="H1120" i="80"/>
  <c r="I1120" i="80"/>
  <c r="J1120" i="80"/>
  <c r="G1121" i="80"/>
  <c r="H1121" i="80"/>
  <c r="I1121" i="80"/>
  <c r="J1121" i="80"/>
  <c r="G1122" i="80"/>
  <c r="H1122" i="80"/>
  <c r="I1122" i="80"/>
  <c r="J1122" i="80"/>
  <c r="G1123" i="80"/>
  <c r="H1123" i="80"/>
  <c r="I1123" i="80"/>
  <c r="J1123" i="80"/>
  <c r="G1124" i="80"/>
  <c r="H1124" i="80"/>
  <c r="I1124" i="80"/>
  <c r="J1124" i="80"/>
  <c r="G1125" i="80"/>
  <c r="H1125" i="80"/>
  <c r="I1125" i="80"/>
  <c r="J1125" i="80"/>
  <c r="G1126" i="80"/>
  <c r="H1126" i="80"/>
  <c r="I1126" i="80"/>
  <c r="J1126" i="80"/>
  <c r="G1127" i="80"/>
  <c r="H1127" i="80"/>
  <c r="I1127" i="80"/>
  <c r="J1127" i="80"/>
  <c r="G1128" i="80"/>
  <c r="H1128" i="80"/>
  <c r="I1128" i="80"/>
  <c r="J1128" i="80"/>
  <c r="G1129" i="80"/>
  <c r="H1129" i="80"/>
  <c r="I1129" i="80"/>
  <c r="J1129" i="80"/>
  <c r="G1130" i="80"/>
  <c r="H1130" i="80"/>
  <c r="I1130" i="80"/>
  <c r="J1130" i="80"/>
  <c r="G1131" i="80"/>
  <c r="H1131" i="80"/>
  <c r="I1131" i="80"/>
  <c r="J1131" i="80"/>
  <c r="G1132" i="80"/>
  <c r="H1132" i="80"/>
  <c r="I1132" i="80"/>
  <c r="J1132" i="80"/>
  <c r="G1133" i="80"/>
  <c r="H1133" i="80"/>
  <c r="I1133" i="80"/>
  <c r="J1133" i="80"/>
  <c r="G1134" i="80"/>
  <c r="H1134" i="80"/>
  <c r="I1134" i="80"/>
  <c r="J1134" i="80"/>
  <c r="G1135" i="80"/>
  <c r="H1135" i="80"/>
  <c r="I1135" i="80"/>
  <c r="J1135" i="80"/>
  <c r="G1136" i="80"/>
  <c r="H1136" i="80"/>
  <c r="I1136" i="80"/>
  <c r="J1136" i="80"/>
  <c r="G1137" i="80"/>
  <c r="H1137" i="80"/>
  <c r="I1137" i="80"/>
  <c r="J1137" i="80"/>
  <c r="G1138" i="80"/>
  <c r="H1138" i="80"/>
  <c r="I1138" i="80"/>
  <c r="J1138" i="80"/>
  <c r="G1139" i="80"/>
  <c r="H1139" i="80"/>
  <c r="I1139" i="80"/>
  <c r="J1139" i="80"/>
  <c r="G1140" i="80"/>
  <c r="H1140" i="80"/>
  <c r="I1140" i="80"/>
  <c r="J1140" i="80"/>
  <c r="G1141" i="80"/>
  <c r="H1141" i="80"/>
  <c r="I1141" i="80"/>
  <c r="J1141" i="80"/>
  <c r="G1142" i="80"/>
  <c r="H1142" i="80"/>
  <c r="I1142" i="80"/>
  <c r="J1142" i="80"/>
  <c r="G1143" i="80"/>
  <c r="H1143" i="80"/>
  <c r="I1143" i="80"/>
  <c r="J1143" i="80"/>
  <c r="G1144" i="80"/>
  <c r="H1144" i="80"/>
  <c r="I1144" i="80"/>
  <c r="J1144" i="80"/>
  <c r="G1145" i="80"/>
  <c r="H1145" i="80"/>
  <c r="I1145" i="80"/>
  <c r="J1145" i="80"/>
  <c r="G1146" i="80"/>
  <c r="H1146" i="80"/>
  <c r="I1146" i="80"/>
  <c r="J1146" i="80"/>
  <c r="G1147" i="80"/>
  <c r="H1147" i="80"/>
  <c r="I1147" i="80"/>
  <c r="J1147" i="80"/>
  <c r="G1148" i="80"/>
  <c r="H1148" i="80"/>
  <c r="I1148" i="80"/>
  <c r="J1148" i="80"/>
  <c r="G1149" i="80"/>
  <c r="H1149" i="80"/>
  <c r="I1149" i="80"/>
  <c r="J1149" i="80"/>
  <c r="G1150" i="80"/>
  <c r="H1150" i="80"/>
  <c r="I1150" i="80"/>
  <c r="J1150" i="80"/>
  <c r="G1151" i="80"/>
  <c r="H1151" i="80"/>
  <c r="I1151" i="80"/>
  <c r="J1151" i="80"/>
  <c r="G1152" i="80"/>
  <c r="H1152" i="80"/>
  <c r="I1152" i="80"/>
  <c r="J1152" i="80"/>
  <c r="G1153" i="80"/>
  <c r="H1153" i="80"/>
  <c r="I1153" i="80"/>
  <c r="J1153" i="80"/>
  <c r="G1154" i="80"/>
  <c r="H1154" i="80"/>
  <c r="I1154" i="80"/>
  <c r="J1154" i="80"/>
  <c r="G1155" i="80"/>
  <c r="H1155" i="80"/>
  <c r="I1155" i="80"/>
  <c r="J1155" i="80"/>
  <c r="G1156" i="80"/>
  <c r="H1156" i="80"/>
  <c r="I1156" i="80"/>
  <c r="J1156" i="80"/>
  <c r="G1157" i="80"/>
  <c r="H1157" i="80"/>
  <c r="I1157" i="80"/>
  <c r="J1157" i="80"/>
  <c r="G1158" i="80"/>
  <c r="H1158" i="80"/>
  <c r="I1158" i="80"/>
  <c r="J1158" i="80"/>
  <c r="G1159" i="80"/>
  <c r="H1159" i="80"/>
  <c r="I1159" i="80"/>
  <c r="J1159" i="80"/>
  <c r="G1160" i="80"/>
  <c r="H1160" i="80"/>
  <c r="I1160" i="80"/>
  <c r="J1160" i="80"/>
  <c r="G1161" i="80"/>
  <c r="H1161" i="80"/>
  <c r="I1161" i="80"/>
  <c r="J1161" i="80"/>
  <c r="G1162" i="80"/>
  <c r="H1162" i="80"/>
  <c r="I1162" i="80"/>
  <c r="J1162" i="80"/>
  <c r="G1163" i="80"/>
  <c r="H1163" i="80"/>
  <c r="I1163" i="80"/>
  <c r="J1163" i="80"/>
  <c r="G1164" i="80"/>
  <c r="H1164" i="80"/>
  <c r="I1164" i="80"/>
  <c r="J1164" i="80"/>
  <c r="G1165" i="80"/>
  <c r="H1165" i="80"/>
  <c r="I1165" i="80"/>
  <c r="J1165" i="80"/>
  <c r="G1166" i="80"/>
  <c r="H1166" i="80"/>
  <c r="I1166" i="80"/>
  <c r="J1166" i="80"/>
  <c r="G1167" i="80"/>
  <c r="H1167" i="80"/>
  <c r="I1167" i="80"/>
  <c r="J1167" i="80"/>
  <c r="G1168" i="80"/>
  <c r="H1168" i="80"/>
  <c r="I1168" i="80"/>
  <c r="J1168" i="80"/>
  <c r="G1169" i="80"/>
  <c r="H1169" i="80"/>
  <c r="I1169" i="80"/>
  <c r="J1169" i="80"/>
  <c r="G1170" i="80"/>
  <c r="H1170" i="80"/>
  <c r="I1170" i="80"/>
  <c r="J1170" i="80"/>
  <c r="G1171" i="80"/>
  <c r="H1171" i="80"/>
  <c r="I1171" i="80"/>
  <c r="J1171" i="80"/>
  <c r="G1172" i="80"/>
  <c r="H1172" i="80"/>
  <c r="I1172" i="80"/>
  <c r="J1172" i="80"/>
  <c r="G1173" i="80"/>
  <c r="H1173" i="80"/>
  <c r="I1173" i="80"/>
  <c r="J1173" i="80"/>
  <c r="G1174" i="80"/>
  <c r="H1174" i="80"/>
  <c r="I1174" i="80"/>
  <c r="J1174" i="80"/>
  <c r="G1175" i="80"/>
  <c r="H1175" i="80"/>
  <c r="I1175" i="80"/>
  <c r="J1175" i="80"/>
  <c r="G1176" i="80"/>
  <c r="H1176" i="80"/>
  <c r="I1176" i="80"/>
  <c r="J1176" i="80"/>
  <c r="G1177" i="80"/>
  <c r="H1177" i="80"/>
  <c r="I1177" i="80"/>
  <c r="J1177" i="80"/>
  <c r="G1178" i="80"/>
  <c r="H1178" i="80"/>
  <c r="I1178" i="80"/>
  <c r="J1178" i="80"/>
  <c r="G1179" i="80"/>
  <c r="H1179" i="80"/>
  <c r="I1179" i="80"/>
  <c r="J1179" i="80"/>
  <c r="G1180" i="80"/>
  <c r="H1180" i="80"/>
  <c r="I1180" i="80"/>
  <c r="J1180" i="80"/>
  <c r="G1181" i="80"/>
  <c r="H1181" i="80"/>
  <c r="I1181" i="80"/>
  <c r="J1181" i="80"/>
  <c r="G1182" i="80"/>
  <c r="H1182" i="80"/>
  <c r="I1182" i="80"/>
  <c r="J1182" i="80"/>
  <c r="G1183" i="80"/>
  <c r="H1183" i="80"/>
  <c r="I1183" i="80"/>
  <c r="J1183" i="80"/>
  <c r="G1184" i="80"/>
  <c r="H1184" i="80"/>
  <c r="I1184" i="80"/>
  <c r="J1184" i="80"/>
  <c r="G1185" i="80"/>
  <c r="H1185" i="80"/>
  <c r="I1185" i="80"/>
  <c r="J1185" i="80"/>
  <c r="G1186" i="80"/>
  <c r="H1186" i="80"/>
  <c r="I1186" i="80"/>
  <c r="J1186" i="80"/>
  <c r="G1187" i="80"/>
  <c r="H1187" i="80"/>
  <c r="I1187" i="80"/>
  <c r="J1187" i="80"/>
  <c r="G1188" i="80"/>
  <c r="H1188" i="80"/>
  <c r="I1188" i="80"/>
  <c r="J1188" i="80"/>
  <c r="G1189" i="80"/>
  <c r="H1189" i="80"/>
  <c r="I1189" i="80"/>
  <c r="J1189" i="80"/>
  <c r="G1190" i="80"/>
  <c r="H1190" i="80"/>
  <c r="I1190" i="80"/>
  <c r="J1190" i="80"/>
  <c r="G1191" i="80"/>
  <c r="H1191" i="80"/>
  <c r="I1191" i="80"/>
  <c r="J1191" i="80"/>
  <c r="G1192" i="80"/>
  <c r="H1192" i="80"/>
  <c r="I1192" i="80"/>
  <c r="J1192" i="80"/>
  <c r="G1193" i="80"/>
  <c r="H1193" i="80"/>
  <c r="I1193" i="80"/>
  <c r="J1193" i="80"/>
  <c r="G1194" i="80"/>
  <c r="H1194" i="80"/>
  <c r="I1194" i="80"/>
  <c r="J1194" i="80"/>
  <c r="G1195" i="80"/>
  <c r="H1195" i="80"/>
  <c r="I1195" i="80"/>
  <c r="J1195" i="80"/>
  <c r="G1196" i="80"/>
  <c r="H1196" i="80"/>
  <c r="I1196" i="80"/>
  <c r="J1196" i="80"/>
  <c r="G1197" i="80"/>
  <c r="H1197" i="80"/>
  <c r="I1197" i="80"/>
  <c r="J1197" i="80"/>
  <c r="G1198" i="80"/>
  <c r="H1198" i="80"/>
  <c r="I1198" i="80"/>
  <c r="J1198" i="80"/>
  <c r="G1199" i="80"/>
  <c r="H1199" i="80"/>
  <c r="I1199" i="80"/>
  <c r="J1199" i="80"/>
  <c r="G1200" i="80"/>
  <c r="H1200" i="80"/>
  <c r="I1200" i="80"/>
  <c r="J1200" i="80"/>
  <c r="G1201" i="80"/>
  <c r="H1201" i="80"/>
  <c r="I1201" i="80"/>
  <c r="J1201" i="80"/>
  <c r="G1202" i="80"/>
  <c r="H1202" i="80"/>
  <c r="I1202" i="80"/>
  <c r="J1202" i="80"/>
  <c r="G1203" i="80"/>
  <c r="H1203" i="80"/>
  <c r="I1203" i="80"/>
  <c r="J1203" i="80"/>
  <c r="G1204" i="80"/>
  <c r="H1204" i="80"/>
  <c r="I1204" i="80"/>
  <c r="J1204" i="80"/>
  <c r="G1205" i="80"/>
  <c r="H1205" i="80"/>
  <c r="I1205" i="80"/>
  <c r="J1205" i="80"/>
  <c r="G1206" i="80"/>
  <c r="H1206" i="80"/>
  <c r="I1206" i="80"/>
  <c r="J1206" i="80"/>
  <c r="G1207" i="80"/>
  <c r="H1207" i="80"/>
  <c r="I1207" i="80"/>
  <c r="J1207" i="80"/>
  <c r="G1208" i="80"/>
  <c r="H1208" i="80"/>
  <c r="I1208" i="80"/>
  <c r="J1208" i="80"/>
  <c r="G1209" i="80"/>
  <c r="H1209" i="80"/>
  <c r="I1209" i="80"/>
  <c r="J1209" i="80"/>
  <c r="G1210" i="80"/>
  <c r="H1210" i="80"/>
  <c r="I1210" i="80"/>
  <c r="J1210" i="80"/>
  <c r="G1211" i="80"/>
  <c r="H1211" i="80"/>
  <c r="I1211" i="80"/>
  <c r="J1211" i="80"/>
  <c r="G1212" i="80"/>
  <c r="H1212" i="80"/>
  <c r="I1212" i="80"/>
  <c r="J1212" i="80"/>
  <c r="G1213" i="80"/>
  <c r="H1213" i="80"/>
  <c r="I1213" i="80"/>
  <c r="J1213" i="80"/>
  <c r="G1214" i="80"/>
  <c r="H1214" i="80"/>
  <c r="I1214" i="80"/>
  <c r="J1214" i="80"/>
  <c r="G1215" i="80"/>
  <c r="H1215" i="80"/>
  <c r="I1215" i="80"/>
  <c r="J1215" i="80"/>
  <c r="G1216" i="80"/>
  <c r="H1216" i="80"/>
  <c r="I1216" i="80"/>
  <c r="J1216" i="80"/>
  <c r="G1217" i="80"/>
  <c r="H1217" i="80"/>
  <c r="I1217" i="80"/>
  <c r="J1217" i="80"/>
  <c r="G1218" i="80"/>
  <c r="H1218" i="80"/>
  <c r="I1218" i="80"/>
  <c r="J1218" i="80"/>
  <c r="G1219" i="80"/>
  <c r="H1219" i="80"/>
  <c r="I1219" i="80"/>
  <c r="J1219" i="80"/>
  <c r="G1220" i="80"/>
  <c r="H1220" i="80"/>
  <c r="I1220" i="80"/>
  <c r="J1220" i="80"/>
  <c r="G1221" i="80"/>
  <c r="H1221" i="80"/>
  <c r="I1221" i="80"/>
  <c r="J1221" i="80"/>
  <c r="G1222" i="80"/>
  <c r="H1222" i="80"/>
  <c r="I1222" i="80"/>
  <c r="J1222" i="80"/>
  <c r="G1223" i="80"/>
  <c r="H1223" i="80"/>
  <c r="I1223" i="80"/>
  <c r="J1223" i="80"/>
  <c r="G1224" i="80"/>
  <c r="H1224" i="80"/>
  <c r="I1224" i="80"/>
  <c r="J1224" i="80"/>
  <c r="G1225" i="80"/>
  <c r="H1225" i="80"/>
  <c r="I1225" i="80"/>
  <c r="J1225" i="80"/>
  <c r="G1226" i="80"/>
  <c r="H1226" i="80"/>
  <c r="I1226" i="80"/>
  <c r="J1226" i="80"/>
  <c r="G1227" i="80"/>
  <c r="H1227" i="80"/>
  <c r="I1227" i="80"/>
  <c r="J1227" i="80"/>
  <c r="G1228" i="80"/>
  <c r="H1228" i="80"/>
  <c r="I1228" i="80"/>
  <c r="J1228" i="80"/>
  <c r="G1229" i="80"/>
  <c r="H1229" i="80"/>
  <c r="I1229" i="80"/>
  <c r="J1229" i="80"/>
  <c r="G1230" i="80"/>
  <c r="H1230" i="80"/>
  <c r="I1230" i="80"/>
  <c r="J1230" i="80"/>
  <c r="G1231" i="80"/>
  <c r="H1231" i="80"/>
  <c r="I1231" i="80"/>
  <c r="J1231" i="80"/>
  <c r="G1232" i="80"/>
  <c r="H1232" i="80"/>
  <c r="I1232" i="80"/>
  <c r="J1232" i="80"/>
  <c r="G1233" i="80"/>
  <c r="H1233" i="80"/>
  <c r="I1233" i="80"/>
  <c r="J1233" i="80"/>
  <c r="G1234" i="80"/>
  <c r="H1234" i="80"/>
  <c r="I1234" i="80"/>
  <c r="J1234" i="80"/>
  <c r="G1235" i="80"/>
  <c r="H1235" i="80"/>
  <c r="I1235" i="80"/>
  <c r="J1235" i="80"/>
  <c r="G1236" i="80"/>
  <c r="H1236" i="80"/>
  <c r="I1236" i="80"/>
  <c r="J1236" i="80"/>
  <c r="G1237" i="80"/>
  <c r="H1237" i="80"/>
  <c r="I1237" i="80"/>
  <c r="J1237" i="80"/>
  <c r="G1238" i="80"/>
  <c r="H1238" i="80"/>
  <c r="I1238" i="80"/>
  <c r="J1238" i="80"/>
  <c r="G1239" i="80"/>
  <c r="H1239" i="80"/>
  <c r="I1239" i="80"/>
  <c r="J1239" i="80"/>
  <c r="G1240" i="80"/>
  <c r="H1240" i="80"/>
  <c r="I1240" i="80"/>
  <c r="J1240" i="80"/>
  <c r="G1241" i="80"/>
  <c r="H1241" i="80"/>
  <c r="I1241" i="80"/>
  <c r="J1241" i="80"/>
  <c r="G1242" i="80"/>
  <c r="H1242" i="80"/>
  <c r="I1242" i="80"/>
  <c r="J1242" i="80"/>
  <c r="G1243" i="80"/>
  <c r="H1243" i="80"/>
  <c r="I1243" i="80"/>
  <c r="J1243" i="80"/>
  <c r="G1244" i="80"/>
  <c r="H1244" i="80"/>
  <c r="I1244" i="80"/>
  <c r="J1244" i="80"/>
  <c r="G1245" i="80"/>
  <c r="H1245" i="80"/>
  <c r="I1245" i="80"/>
  <c r="J1245" i="80"/>
  <c r="G1246" i="80"/>
  <c r="H1246" i="80"/>
  <c r="I1246" i="80"/>
  <c r="J1246" i="80"/>
  <c r="G1247" i="80"/>
  <c r="H1247" i="80"/>
  <c r="I1247" i="80"/>
  <c r="J1247" i="80"/>
  <c r="G1248" i="80"/>
  <c r="H1248" i="80"/>
  <c r="I1248" i="80"/>
  <c r="J1248" i="80"/>
  <c r="G1249" i="80"/>
  <c r="H1249" i="80"/>
  <c r="I1249" i="80"/>
  <c r="J1249" i="80"/>
  <c r="G1250" i="80"/>
  <c r="H1250" i="80"/>
  <c r="I1250" i="80"/>
  <c r="J1250" i="80"/>
  <c r="G1251" i="80"/>
  <c r="H1251" i="80"/>
  <c r="I1251" i="80"/>
  <c r="J1251" i="80"/>
  <c r="G1252" i="80"/>
  <c r="H1252" i="80"/>
  <c r="I1252" i="80"/>
  <c r="J1252" i="80"/>
  <c r="G1253" i="80"/>
  <c r="H1253" i="80"/>
  <c r="I1253" i="80"/>
  <c r="J1253" i="80"/>
  <c r="G1254" i="80"/>
  <c r="H1254" i="80"/>
  <c r="I1254" i="80"/>
  <c r="J1254" i="80"/>
  <c r="G1255" i="80"/>
  <c r="H1255" i="80"/>
  <c r="I1255" i="80"/>
  <c r="J1255" i="80"/>
  <c r="G1256" i="80"/>
  <c r="H1256" i="80"/>
  <c r="I1256" i="80"/>
  <c r="J1256" i="80"/>
  <c r="G1257" i="80"/>
  <c r="H1257" i="80"/>
  <c r="I1257" i="80"/>
  <c r="J1257" i="80"/>
  <c r="G1258" i="80"/>
  <c r="H1258" i="80"/>
  <c r="I1258" i="80"/>
  <c r="J1258" i="80"/>
  <c r="G1259" i="80"/>
  <c r="H1259" i="80"/>
  <c r="I1259" i="80"/>
  <c r="J1259" i="80"/>
  <c r="G1260" i="80"/>
  <c r="H1260" i="80"/>
  <c r="I1260" i="80"/>
  <c r="J1260" i="80"/>
  <c r="G1261" i="80"/>
  <c r="H1261" i="80"/>
  <c r="I1261" i="80"/>
  <c r="J1261" i="80"/>
  <c r="G1262" i="80"/>
  <c r="H1262" i="80"/>
  <c r="I1262" i="80"/>
  <c r="J1262" i="80"/>
  <c r="G1263" i="80"/>
  <c r="H1263" i="80"/>
  <c r="I1263" i="80"/>
  <c r="J1263" i="80"/>
  <c r="G1264" i="80"/>
  <c r="H1264" i="80"/>
  <c r="I1264" i="80"/>
  <c r="J1264" i="80"/>
  <c r="G1265" i="80"/>
  <c r="H1265" i="80"/>
  <c r="I1265" i="80"/>
  <c r="J1265" i="80"/>
  <c r="G1266" i="80"/>
  <c r="H1266" i="80"/>
  <c r="I1266" i="80"/>
  <c r="J1266" i="80"/>
  <c r="G1267" i="80"/>
  <c r="H1267" i="80"/>
  <c r="I1267" i="80"/>
  <c r="J1267" i="80"/>
  <c r="G1268" i="80"/>
  <c r="H1268" i="80"/>
  <c r="I1268" i="80"/>
  <c r="J1268" i="80"/>
  <c r="G1269" i="80"/>
  <c r="H1269" i="80"/>
  <c r="I1269" i="80"/>
  <c r="J1269" i="80"/>
  <c r="G1270" i="80"/>
  <c r="H1270" i="80"/>
  <c r="I1270" i="80"/>
  <c r="J1270" i="80"/>
  <c r="G1271" i="80"/>
  <c r="H1271" i="80"/>
  <c r="I1271" i="80"/>
  <c r="J1271" i="80"/>
  <c r="G1272" i="80"/>
  <c r="H1272" i="80"/>
  <c r="I1272" i="80"/>
  <c r="J1272" i="80"/>
  <c r="G1273" i="80"/>
  <c r="H1273" i="80"/>
  <c r="I1273" i="80"/>
  <c r="J1273" i="80"/>
  <c r="G1274" i="80"/>
  <c r="H1274" i="80"/>
  <c r="I1274" i="80"/>
  <c r="J1274" i="80"/>
  <c r="G1275" i="80"/>
  <c r="H1275" i="80"/>
  <c r="I1275" i="80"/>
  <c r="J1275" i="80"/>
  <c r="G1276" i="80"/>
  <c r="H1276" i="80"/>
  <c r="I1276" i="80"/>
  <c r="J1276" i="80"/>
  <c r="G1277" i="80"/>
  <c r="H1277" i="80"/>
  <c r="I1277" i="80"/>
  <c r="J1277" i="80"/>
  <c r="G1278" i="80"/>
  <c r="H1278" i="80"/>
  <c r="I1278" i="80"/>
  <c r="J1278" i="80"/>
  <c r="G1279" i="80"/>
  <c r="H1279" i="80"/>
  <c r="I1279" i="80"/>
  <c r="J1279" i="80"/>
  <c r="G1280" i="80"/>
  <c r="H1280" i="80"/>
  <c r="I1280" i="80"/>
  <c r="J1280" i="80"/>
  <c r="G1281" i="80"/>
  <c r="H1281" i="80"/>
  <c r="I1281" i="80"/>
  <c r="J1281" i="80"/>
  <c r="G1282" i="80"/>
  <c r="H1282" i="80"/>
  <c r="I1282" i="80"/>
  <c r="J1282" i="80"/>
  <c r="G1283" i="80"/>
  <c r="H1283" i="80"/>
  <c r="I1283" i="80"/>
  <c r="J1283" i="80"/>
  <c r="G1284" i="80"/>
  <c r="H1284" i="80"/>
  <c r="I1284" i="80"/>
  <c r="J1284" i="80"/>
  <c r="G1285" i="80"/>
  <c r="H1285" i="80"/>
  <c r="I1285" i="80"/>
  <c r="J1285" i="80"/>
  <c r="G1286" i="80"/>
  <c r="H1286" i="80"/>
  <c r="I1286" i="80"/>
  <c r="J1286" i="80"/>
  <c r="G1287" i="80"/>
  <c r="H1287" i="80"/>
  <c r="I1287" i="80"/>
  <c r="J1287" i="80"/>
  <c r="G1288" i="80"/>
  <c r="H1288" i="80"/>
  <c r="I1288" i="80"/>
  <c r="J1288" i="80"/>
  <c r="G1289" i="80"/>
  <c r="H1289" i="80"/>
  <c r="I1289" i="80"/>
  <c r="J1289" i="80"/>
  <c r="G1290" i="80"/>
  <c r="H1290" i="80"/>
  <c r="I1290" i="80"/>
  <c r="J1290" i="80"/>
  <c r="G1291" i="80"/>
  <c r="H1291" i="80"/>
  <c r="I1291" i="80"/>
  <c r="J1291" i="80"/>
  <c r="G1292" i="80"/>
  <c r="H1292" i="80"/>
  <c r="I1292" i="80"/>
  <c r="J1292" i="80"/>
  <c r="G1293" i="80"/>
  <c r="H1293" i="80"/>
  <c r="I1293" i="80"/>
  <c r="J1293" i="80"/>
  <c r="AX136" i="80" l="1"/>
  <c r="AX199" i="80"/>
  <c r="AX318" i="80"/>
  <c r="AX437" i="80"/>
  <c r="AX366" i="80"/>
  <c r="AX323" i="80"/>
  <c r="AX442" i="80"/>
  <c r="AX440" i="80"/>
  <c r="AX381" i="80"/>
  <c r="AX260" i="80"/>
  <c r="AX377" i="80"/>
  <c r="AX137" i="80"/>
  <c r="AX200" i="80"/>
  <c r="AX259" i="80"/>
  <c r="AX319" i="80"/>
  <c r="AX438" i="80"/>
  <c r="AU41" i="12"/>
  <c r="AU40" i="12"/>
  <c r="AX410" i="80"/>
  <c r="CR45" i="12"/>
  <c r="AX379" i="80"/>
  <c r="AX139" i="80"/>
  <c r="AX134" i="80"/>
  <c r="AX170" i="80"/>
  <c r="AX436" i="80"/>
  <c r="AX133" i="80"/>
  <c r="CR42" i="12"/>
  <c r="AX135" i="80"/>
  <c r="AX263" i="80"/>
  <c r="AX351" i="80"/>
  <c r="AX382" i="80" s="1"/>
  <c r="AX122" i="80"/>
  <c r="AX317" i="80"/>
  <c r="AX425" i="80"/>
  <c r="AX441" i="80" s="1"/>
  <c r="AX291" i="80"/>
  <c r="AX231" i="80"/>
  <c r="AX257" i="80"/>
  <c r="AX246" i="80"/>
  <c r="AX383" i="80"/>
  <c r="CR41" i="12"/>
  <c r="AX106" i="80"/>
  <c r="AX185" i="80"/>
  <c r="CR24" i="12"/>
  <c r="CR10" i="12"/>
  <c r="CR23" i="12"/>
  <c r="AU29" i="12"/>
  <c r="AU15" i="12"/>
  <c r="AU27" i="12"/>
  <c r="AU13" i="12"/>
  <c r="AU26" i="12"/>
  <c r="AU12" i="12"/>
  <c r="AU23" i="12"/>
  <c r="AY39" i="70"/>
  <c r="AY27" i="70"/>
  <c r="AY13" i="70"/>
  <c r="AY26" i="70"/>
  <c r="AY12" i="70"/>
  <c r="AY25" i="70"/>
  <c r="AY11" i="70"/>
  <c r="AY24" i="70"/>
  <c r="AY10" i="70"/>
  <c r="AX306" i="80"/>
  <c r="AX72" i="80"/>
  <c r="AX71" i="80"/>
  <c r="AX70" i="80"/>
  <c r="AX201" i="80" l="1"/>
  <c r="AX74" i="80"/>
  <c r="AY42" i="70"/>
  <c r="AU43" i="12"/>
  <c r="AX138" i="80"/>
  <c r="AY40" i="70"/>
  <c r="CR28" i="12"/>
  <c r="AY28" i="70"/>
  <c r="AX262" i="80"/>
  <c r="AU42" i="12"/>
  <c r="CR40" i="12"/>
  <c r="AY43" i="70"/>
  <c r="AX322" i="80"/>
  <c r="CR14" i="12"/>
  <c r="CR44" i="12" s="1"/>
  <c r="CR39" i="12"/>
  <c r="AU45" i="12"/>
  <c r="AU14" i="12"/>
  <c r="AU28" i="12"/>
  <c r="AU39" i="12"/>
  <c r="AY14" i="70"/>
  <c r="AY41" i="70"/>
  <c r="AY44" i="70" l="1"/>
  <c r="AU44" i="12"/>
  <c r="AR32" i="69" l="1"/>
  <c r="AR33" i="69"/>
  <c r="AR34" i="69"/>
  <c r="AR35" i="69"/>
  <c r="AR36" i="69"/>
  <c r="AR37" i="69"/>
  <c r="AR29" i="34" l="1"/>
  <c r="AR30" i="34"/>
  <c r="AR31" i="34"/>
  <c r="AR32" i="34"/>
  <c r="AR33" i="34"/>
  <c r="AR34" i="34"/>
  <c r="AR21" i="34"/>
  <c r="BG91" i="30"/>
  <c r="BG82" i="30"/>
  <c r="BG83" i="30"/>
  <c r="BG92" i="30" s="1"/>
  <c r="BG49" i="30"/>
  <c r="BG50" i="30"/>
  <c r="BG51" i="30"/>
  <c r="BG52" i="30"/>
  <c r="BG53" i="30"/>
  <c r="BG84" i="30" s="1"/>
  <c r="BG93" i="30" s="1"/>
  <c r="BG54" i="30"/>
  <c r="BG55" i="30"/>
  <c r="BG56" i="30"/>
  <c r="BG57" i="30"/>
  <c r="BG58" i="30"/>
  <c r="BG59" i="30"/>
  <c r="BG60" i="30"/>
  <c r="BG61" i="30"/>
  <c r="BG85" i="30" s="1"/>
  <c r="BG94" i="30" s="1"/>
  <c r="BG62" i="30"/>
  <c r="BG63" i="30"/>
  <c r="BG64" i="30"/>
  <c r="BG65" i="30"/>
  <c r="BG66" i="30"/>
  <c r="BG67" i="30"/>
  <c r="BG68" i="30"/>
  <c r="BG69" i="30"/>
  <c r="BG86" i="30" s="1"/>
  <c r="BG95" i="30" s="1"/>
  <c r="BG70" i="30"/>
  <c r="BG71" i="30"/>
  <c r="BG72" i="30"/>
  <c r="BG73" i="30"/>
  <c r="BG74" i="30"/>
  <c r="BG75" i="30"/>
  <c r="BG76" i="30"/>
  <c r="BG87" i="30" s="1"/>
  <c r="BG96" i="30" s="1"/>
  <c r="BG77" i="30"/>
  <c r="BG78" i="30"/>
  <c r="BG79" i="30"/>
  <c r="BG80" i="30"/>
  <c r="BG40" i="30"/>
  <c r="BG41" i="30"/>
  <c r="BG42" i="30"/>
  <c r="BG43" i="30"/>
  <c r="BG44" i="30"/>
  <c r="Y9" i="33" l="1"/>
  <c r="Y10" i="33"/>
  <c r="Y11" i="33"/>
  <c r="Y12" i="33"/>
  <c r="Y13" i="33"/>
  <c r="D211" i="45"/>
  <c r="E211" i="45"/>
  <c r="D212" i="45"/>
  <c r="E212" i="45"/>
  <c r="D213" i="45"/>
  <c r="E213" i="45"/>
  <c r="D214" i="45"/>
  <c r="E214" i="45"/>
  <c r="D215" i="45"/>
  <c r="E215" i="45"/>
  <c r="BO23" i="31"/>
  <c r="BO24" i="31"/>
  <c r="BO25" i="31"/>
  <c r="BO26" i="31"/>
  <c r="BO27" i="31"/>
  <c r="BO4" i="31"/>
  <c r="BO5" i="31"/>
  <c r="BO14" i="31" s="1"/>
  <c r="BO40" i="31" s="1"/>
  <c r="BO6" i="31"/>
  <c r="BO15" i="31" s="1"/>
  <c r="BO41" i="31" s="1"/>
  <c r="BO7" i="31"/>
  <c r="BO16" i="31" s="1"/>
  <c r="BO42" i="31" s="1"/>
  <c r="BO8" i="31"/>
  <c r="BO17" i="31" s="1"/>
  <c r="BO43" i="31" s="1"/>
  <c r="A1260" i="31"/>
  <c r="C1260" i="31"/>
  <c r="B1260" i="31" s="1"/>
  <c r="A1261" i="31"/>
  <c r="B1261" i="31"/>
  <c r="C1261" i="31"/>
  <c r="A1262" i="31"/>
  <c r="B1262" i="31"/>
  <c r="C1262" i="31"/>
  <c r="A1263" i="31"/>
  <c r="C1263" i="31"/>
  <c r="B1263" i="31" s="1"/>
  <c r="A1264" i="31"/>
  <c r="C1264" i="31"/>
  <c r="B1264" i="31" s="1"/>
  <c r="A1255" i="31"/>
  <c r="C1255" i="31"/>
  <c r="B1255" i="31" s="1"/>
  <c r="A1256" i="31"/>
  <c r="C1256" i="31"/>
  <c r="B1256" i="31" s="1"/>
  <c r="A1257" i="31"/>
  <c r="C1257" i="31"/>
  <c r="B1257" i="31" s="1"/>
  <c r="A1258" i="31"/>
  <c r="C1258" i="31"/>
  <c r="B1258" i="31" s="1"/>
  <c r="A1259" i="31"/>
  <c r="B1259" i="31"/>
  <c r="C1259" i="31"/>
  <c r="A1250" i="31"/>
  <c r="C1250" i="31"/>
  <c r="B1250" i="31" s="1"/>
  <c r="A1251" i="31"/>
  <c r="C1251" i="31"/>
  <c r="B1251" i="31" s="1"/>
  <c r="A1252" i="31"/>
  <c r="C1252" i="31"/>
  <c r="B1252" i="31" s="1"/>
  <c r="A1253" i="31"/>
  <c r="C1253" i="31"/>
  <c r="B1253" i="31" s="1"/>
  <c r="A1254" i="31"/>
  <c r="B1254" i="31"/>
  <c r="C1254" i="31"/>
  <c r="BO32" i="31" l="1"/>
  <c r="V61" i="31" s="1"/>
  <c r="BO31" i="31"/>
  <c r="V60" i="31" s="1"/>
  <c r="BO9" i="31"/>
  <c r="BO18" i="31" s="1"/>
  <c r="BO34" i="31"/>
  <c r="V63" i="31" s="1"/>
  <c r="BO33" i="31"/>
  <c r="V62" i="31" s="1"/>
  <c r="Y14" i="33"/>
  <c r="BO13" i="31"/>
  <c r="A1245" i="31"/>
  <c r="C1245" i="31"/>
  <c r="B1245" i="31" s="1"/>
  <c r="A1246" i="31"/>
  <c r="C1246" i="31"/>
  <c r="B1246" i="31" s="1"/>
  <c r="A1247" i="31"/>
  <c r="C1247" i="31"/>
  <c r="B1247" i="31" s="1"/>
  <c r="A1248" i="31"/>
  <c r="B1248" i="31"/>
  <c r="C1248" i="31"/>
  <c r="A1249" i="31"/>
  <c r="C1249" i="31"/>
  <c r="B1249" i="31" s="1"/>
  <c r="BO39" i="31" l="1"/>
  <c r="BO30" i="31"/>
  <c r="V59" i="31" s="1"/>
  <c r="C24" i="67"/>
  <c r="AQ32" i="69" l="1"/>
  <c r="AX9" i="70" l="1"/>
  <c r="G886" i="80"/>
  <c r="H886" i="80"/>
  <c r="I886" i="80"/>
  <c r="J886" i="80"/>
  <c r="G887" i="80"/>
  <c r="H887" i="80"/>
  <c r="I887" i="80"/>
  <c r="J887" i="80"/>
  <c r="G888" i="80"/>
  <c r="H888" i="80"/>
  <c r="I888" i="80"/>
  <c r="J888" i="80"/>
  <c r="G889" i="80"/>
  <c r="H889" i="80"/>
  <c r="I889" i="80"/>
  <c r="J889" i="80"/>
  <c r="G890" i="80"/>
  <c r="H890" i="80"/>
  <c r="I890" i="80"/>
  <c r="J890" i="80"/>
  <c r="G891" i="80"/>
  <c r="H891" i="80"/>
  <c r="I891" i="80"/>
  <c r="J891" i="80"/>
  <c r="G892" i="80"/>
  <c r="H892" i="80"/>
  <c r="I892" i="80"/>
  <c r="J892" i="80"/>
  <c r="G893" i="80"/>
  <c r="H893" i="80"/>
  <c r="I893" i="80"/>
  <c r="J893" i="80"/>
  <c r="G894" i="80"/>
  <c r="H894" i="80"/>
  <c r="I894" i="80"/>
  <c r="J894" i="80"/>
  <c r="G895" i="80"/>
  <c r="H895" i="80"/>
  <c r="I895" i="80"/>
  <c r="J895" i="80"/>
  <c r="G896" i="80"/>
  <c r="H896" i="80"/>
  <c r="I896" i="80"/>
  <c r="J896" i="80"/>
  <c r="G897" i="80"/>
  <c r="H897" i="80"/>
  <c r="I897" i="80"/>
  <c r="J897" i="80"/>
  <c r="G898" i="80"/>
  <c r="H898" i="80"/>
  <c r="I898" i="80"/>
  <c r="J898" i="80"/>
  <c r="G899" i="80"/>
  <c r="H899" i="80"/>
  <c r="I899" i="80"/>
  <c r="J899" i="80"/>
  <c r="G900" i="80"/>
  <c r="H900" i="80"/>
  <c r="I900" i="80"/>
  <c r="J900" i="80"/>
  <c r="G901" i="80"/>
  <c r="H901" i="80"/>
  <c r="I901" i="80"/>
  <c r="J901" i="80"/>
  <c r="G902" i="80"/>
  <c r="H902" i="80"/>
  <c r="I902" i="80"/>
  <c r="J902" i="80"/>
  <c r="G903" i="80"/>
  <c r="H903" i="80"/>
  <c r="I903" i="80"/>
  <c r="J903" i="80"/>
  <c r="G904" i="80"/>
  <c r="H904" i="80"/>
  <c r="I904" i="80"/>
  <c r="J904" i="80"/>
  <c r="G905" i="80"/>
  <c r="H905" i="80"/>
  <c r="I905" i="80"/>
  <c r="J905" i="80"/>
  <c r="G906" i="80"/>
  <c r="H906" i="80"/>
  <c r="I906" i="80"/>
  <c r="J906" i="80"/>
  <c r="G907" i="80"/>
  <c r="H907" i="80"/>
  <c r="I907" i="80"/>
  <c r="J907" i="80"/>
  <c r="G908" i="80"/>
  <c r="H908" i="80"/>
  <c r="I908" i="80"/>
  <c r="J908" i="80"/>
  <c r="G909" i="80"/>
  <c r="H909" i="80"/>
  <c r="I909" i="80"/>
  <c r="J909" i="80"/>
  <c r="G910" i="80"/>
  <c r="H910" i="80"/>
  <c r="I910" i="80"/>
  <c r="J910" i="80"/>
  <c r="G911" i="80"/>
  <c r="H911" i="80"/>
  <c r="I911" i="80"/>
  <c r="J911" i="80"/>
  <c r="G912" i="80"/>
  <c r="H912" i="80"/>
  <c r="I912" i="80"/>
  <c r="J912" i="80"/>
  <c r="G913" i="80"/>
  <c r="H913" i="80"/>
  <c r="I913" i="80"/>
  <c r="J913" i="80"/>
  <c r="G914" i="80"/>
  <c r="H914" i="80"/>
  <c r="I914" i="80"/>
  <c r="J914" i="80"/>
  <c r="G915" i="80"/>
  <c r="H915" i="80"/>
  <c r="I915" i="80"/>
  <c r="J915" i="80"/>
  <c r="G916" i="80"/>
  <c r="H916" i="80"/>
  <c r="I916" i="80"/>
  <c r="J916" i="80"/>
  <c r="G917" i="80"/>
  <c r="H917" i="80"/>
  <c r="I917" i="80"/>
  <c r="J917" i="80"/>
  <c r="G918" i="80"/>
  <c r="H918" i="80"/>
  <c r="I918" i="80"/>
  <c r="J918" i="80"/>
  <c r="G919" i="80"/>
  <c r="H919" i="80"/>
  <c r="I919" i="80"/>
  <c r="J919" i="80"/>
  <c r="G920" i="80"/>
  <c r="H920" i="80"/>
  <c r="I920" i="80"/>
  <c r="J920" i="80"/>
  <c r="G921" i="80"/>
  <c r="H921" i="80"/>
  <c r="I921" i="80"/>
  <c r="J921" i="80"/>
  <c r="G922" i="80"/>
  <c r="H922" i="80"/>
  <c r="I922" i="80"/>
  <c r="J922" i="80"/>
  <c r="G923" i="80"/>
  <c r="H923" i="80"/>
  <c r="I923" i="80"/>
  <c r="J923" i="80"/>
  <c r="G924" i="80"/>
  <c r="H924" i="80"/>
  <c r="I924" i="80"/>
  <c r="J924" i="80"/>
  <c r="G925" i="80"/>
  <c r="H925" i="80"/>
  <c r="I925" i="80"/>
  <c r="J925" i="80"/>
  <c r="G926" i="80"/>
  <c r="H926" i="80"/>
  <c r="I926" i="80"/>
  <c r="J926" i="80"/>
  <c r="G927" i="80"/>
  <c r="H927" i="80"/>
  <c r="I927" i="80"/>
  <c r="J927" i="80"/>
  <c r="G928" i="80"/>
  <c r="H928" i="80"/>
  <c r="I928" i="80"/>
  <c r="J928" i="80"/>
  <c r="G929" i="80"/>
  <c r="H929" i="80"/>
  <c r="I929" i="80"/>
  <c r="J929" i="80"/>
  <c r="G930" i="80"/>
  <c r="H930" i="80"/>
  <c r="I930" i="80"/>
  <c r="J930" i="80"/>
  <c r="G931" i="80"/>
  <c r="H931" i="80"/>
  <c r="I931" i="80"/>
  <c r="J931" i="80"/>
  <c r="G932" i="80"/>
  <c r="H932" i="80"/>
  <c r="I932" i="80"/>
  <c r="J932" i="80"/>
  <c r="G933" i="80"/>
  <c r="H933" i="80"/>
  <c r="I933" i="80"/>
  <c r="J933" i="80"/>
  <c r="G934" i="80"/>
  <c r="H934" i="80"/>
  <c r="I934" i="80"/>
  <c r="J934" i="80"/>
  <c r="G935" i="80"/>
  <c r="H935" i="80"/>
  <c r="I935" i="80"/>
  <c r="J935" i="80"/>
  <c r="G936" i="80"/>
  <c r="H936" i="80"/>
  <c r="I936" i="80"/>
  <c r="J936" i="80"/>
  <c r="G937" i="80"/>
  <c r="H937" i="80"/>
  <c r="I937" i="80"/>
  <c r="J937" i="80"/>
  <c r="G938" i="80"/>
  <c r="H938" i="80"/>
  <c r="I938" i="80"/>
  <c r="J938" i="80"/>
  <c r="G939" i="80"/>
  <c r="H939" i="80"/>
  <c r="I939" i="80"/>
  <c r="J939" i="80"/>
  <c r="G940" i="80"/>
  <c r="H940" i="80"/>
  <c r="I940" i="80"/>
  <c r="J940" i="80"/>
  <c r="G941" i="80"/>
  <c r="H941" i="80"/>
  <c r="I941" i="80"/>
  <c r="J941" i="80"/>
  <c r="G942" i="80"/>
  <c r="H942" i="80"/>
  <c r="I942" i="80"/>
  <c r="J942" i="80"/>
  <c r="G943" i="80"/>
  <c r="H943" i="80"/>
  <c r="I943" i="80"/>
  <c r="J943" i="80"/>
  <c r="G944" i="80"/>
  <c r="H944" i="80"/>
  <c r="I944" i="80"/>
  <c r="J944" i="80"/>
  <c r="G945" i="80"/>
  <c r="H945" i="80"/>
  <c r="I945" i="80"/>
  <c r="J945" i="80"/>
  <c r="G946" i="80"/>
  <c r="H946" i="80"/>
  <c r="I946" i="80"/>
  <c r="J946" i="80"/>
  <c r="G947" i="80"/>
  <c r="H947" i="80"/>
  <c r="I947" i="80"/>
  <c r="J947" i="80"/>
  <c r="G948" i="80"/>
  <c r="H948" i="80"/>
  <c r="I948" i="80"/>
  <c r="J948" i="80"/>
  <c r="G949" i="80"/>
  <c r="H949" i="80"/>
  <c r="I949" i="80"/>
  <c r="J949" i="80"/>
  <c r="G950" i="80"/>
  <c r="H950" i="80"/>
  <c r="I950" i="80"/>
  <c r="J950" i="80"/>
  <c r="G951" i="80"/>
  <c r="H951" i="80"/>
  <c r="I951" i="80"/>
  <c r="J951" i="80"/>
  <c r="G952" i="80"/>
  <c r="H952" i="80"/>
  <c r="I952" i="80"/>
  <c r="J952" i="80"/>
  <c r="G953" i="80"/>
  <c r="H953" i="80"/>
  <c r="I953" i="80"/>
  <c r="J953" i="80"/>
  <c r="G954" i="80"/>
  <c r="H954" i="80"/>
  <c r="I954" i="80"/>
  <c r="J954" i="80"/>
  <c r="G955" i="80"/>
  <c r="H955" i="80"/>
  <c r="I955" i="80"/>
  <c r="J955" i="80"/>
  <c r="G956" i="80"/>
  <c r="H956" i="80"/>
  <c r="I956" i="80"/>
  <c r="J956" i="80"/>
  <c r="G957" i="80"/>
  <c r="H957" i="80"/>
  <c r="I957" i="80"/>
  <c r="J957" i="80"/>
  <c r="G958" i="80"/>
  <c r="H958" i="80"/>
  <c r="I958" i="80"/>
  <c r="J958" i="80"/>
  <c r="G959" i="80"/>
  <c r="H959" i="80"/>
  <c r="I959" i="80"/>
  <c r="J959" i="80"/>
  <c r="G960" i="80"/>
  <c r="H960" i="80"/>
  <c r="I960" i="80"/>
  <c r="J960" i="80"/>
  <c r="G961" i="80"/>
  <c r="H961" i="80"/>
  <c r="I961" i="80"/>
  <c r="J961" i="80"/>
  <c r="G962" i="80"/>
  <c r="H962" i="80"/>
  <c r="I962" i="80"/>
  <c r="J962" i="80"/>
  <c r="G963" i="80"/>
  <c r="H963" i="80"/>
  <c r="I963" i="80"/>
  <c r="J963" i="80"/>
  <c r="G964" i="80"/>
  <c r="H964" i="80"/>
  <c r="I964" i="80"/>
  <c r="J964" i="80"/>
  <c r="G965" i="80"/>
  <c r="H965" i="80"/>
  <c r="I965" i="80"/>
  <c r="J965" i="80"/>
  <c r="G966" i="80"/>
  <c r="H966" i="80"/>
  <c r="I966" i="80"/>
  <c r="J966" i="80"/>
  <c r="G967" i="80"/>
  <c r="H967" i="80"/>
  <c r="I967" i="80"/>
  <c r="J967" i="80"/>
  <c r="G968" i="80"/>
  <c r="H968" i="80"/>
  <c r="I968" i="80"/>
  <c r="J968" i="80"/>
  <c r="G969" i="80"/>
  <c r="H969" i="80"/>
  <c r="I969" i="80"/>
  <c r="J969" i="80"/>
  <c r="G970" i="80"/>
  <c r="H970" i="80"/>
  <c r="I970" i="80"/>
  <c r="J970" i="80"/>
  <c r="G971" i="80"/>
  <c r="H971" i="80"/>
  <c r="I971" i="80"/>
  <c r="J971" i="80"/>
  <c r="G972" i="80"/>
  <c r="H972" i="80"/>
  <c r="I972" i="80"/>
  <c r="J972" i="80"/>
  <c r="G973" i="80"/>
  <c r="H973" i="80"/>
  <c r="I973" i="80"/>
  <c r="J973" i="80"/>
  <c r="G974" i="80"/>
  <c r="H974" i="80"/>
  <c r="I974" i="80"/>
  <c r="J974" i="80"/>
  <c r="G975" i="80"/>
  <c r="H975" i="80"/>
  <c r="I975" i="80"/>
  <c r="J975" i="80"/>
  <c r="G976" i="80"/>
  <c r="H976" i="80"/>
  <c r="I976" i="80"/>
  <c r="J976" i="80"/>
  <c r="G977" i="80"/>
  <c r="H977" i="80"/>
  <c r="I977" i="80"/>
  <c r="J977" i="80"/>
  <c r="G978" i="80"/>
  <c r="H978" i="80"/>
  <c r="I978" i="80"/>
  <c r="J978" i="80"/>
  <c r="G979" i="80"/>
  <c r="H979" i="80"/>
  <c r="I979" i="80"/>
  <c r="J979" i="80"/>
  <c r="G980" i="80"/>
  <c r="H980" i="80"/>
  <c r="I980" i="80"/>
  <c r="J980" i="80"/>
  <c r="G981" i="80"/>
  <c r="H981" i="80"/>
  <c r="I981" i="80"/>
  <c r="J981" i="80"/>
  <c r="G982" i="80"/>
  <c r="H982" i="80"/>
  <c r="I982" i="80"/>
  <c r="J982" i="80"/>
  <c r="G983" i="80"/>
  <c r="H983" i="80"/>
  <c r="I983" i="80"/>
  <c r="J983" i="80"/>
  <c r="G984" i="80"/>
  <c r="H984" i="80"/>
  <c r="I984" i="80"/>
  <c r="J984" i="80"/>
  <c r="G985" i="80"/>
  <c r="H985" i="80"/>
  <c r="I985" i="80"/>
  <c r="J985" i="80"/>
  <c r="G986" i="80"/>
  <c r="H986" i="80"/>
  <c r="I986" i="80"/>
  <c r="J986" i="80"/>
  <c r="G987" i="80"/>
  <c r="H987" i="80"/>
  <c r="I987" i="80"/>
  <c r="J987" i="80"/>
  <c r="G988" i="80"/>
  <c r="H988" i="80"/>
  <c r="I988" i="80"/>
  <c r="J988" i="80"/>
  <c r="G989" i="80"/>
  <c r="H989" i="80"/>
  <c r="I989" i="80"/>
  <c r="J989" i="80"/>
  <c r="G990" i="80"/>
  <c r="H990" i="80"/>
  <c r="I990" i="80"/>
  <c r="J990" i="80"/>
  <c r="G991" i="80"/>
  <c r="H991" i="80"/>
  <c r="I991" i="80"/>
  <c r="J991" i="80"/>
  <c r="G992" i="80"/>
  <c r="H992" i="80"/>
  <c r="I992" i="80"/>
  <c r="J992" i="80"/>
  <c r="G993" i="80"/>
  <c r="H993" i="80"/>
  <c r="I993" i="80"/>
  <c r="J993" i="80"/>
  <c r="G994" i="80"/>
  <c r="H994" i="80"/>
  <c r="I994" i="80"/>
  <c r="J994" i="80"/>
  <c r="G995" i="80"/>
  <c r="H995" i="80"/>
  <c r="I995" i="80"/>
  <c r="J995" i="80"/>
  <c r="G996" i="80"/>
  <c r="H996" i="80"/>
  <c r="I996" i="80"/>
  <c r="J996" i="80"/>
  <c r="G997" i="80"/>
  <c r="H997" i="80"/>
  <c r="I997" i="80"/>
  <c r="J997" i="80"/>
  <c r="G998" i="80"/>
  <c r="H998" i="80"/>
  <c r="I998" i="80"/>
  <c r="J998" i="80"/>
  <c r="G999" i="80"/>
  <c r="H999" i="80"/>
  <c r="I999" i="80"/>
  <c r="J999" i="80"/>
  <c r="G1000" i="80"/>
  <c r="H1000" i="80"/>
  <c r="I1000" i="80"/>
  <c r="J1000" i="80"/>
  <c r="G1001" i="80"/>
  <c r="H1001" i="80"/>
  <c r="I1001" i="80"/>
  <c r="J1001" i="80"/>
  <c r="G1002" i="80"/>
  <c r="H1002" i="80"/>
  <c r="I1002" i="80"/>
  <c r="J1002" i="80"/>
  <c r="G1003" i="80"/>
  <c r="H1003" i="80"/>
  <c r="I1003" i="80"/>
  <c r="J1003" i="80"/>
  <c r="G1004" i="80"/>
  <c r="H1004" i="80"/>
  <c r="I1004" i="80"/>
  <c r="J1004" i="80"/>
  <c r="G1005" i="80"/>
  <c r="H1005" i="80"/>
  <c r="I1005" i="80"/>
  <c r="J1005" i="80"/>
  <c r="G1006" i="80"/>
  <c r="H1006" i="80"/>
  <c r="I1006" i="80"/>
  <c r="J1006" i="80"/>
  <c r="G1007" i="80"/>
  <c r="H1007" i="80"/>
  <c r="I1007" i="80"/>
  <c r="J1007" i="80"/>
  <c r="G1008" i="80"/>
  <c r="H1008" i="80"/>
  <c r="I1008" i="80"/>
  <c r="J1008" i="80"/>
  <c r="G1009" i="80"/>
  <c r="H1009" i="80"/>
  <c r="I1009" i="80"/>
  <c r="J1009" i="80"/>
  <c r="G1010" i="80"/>
  <c r="H1010" i="80"/>
  <c r="I1010" i="80"/>
  <c r="J1010" i="80"/>
  <c r="G1011" i="80"/>
  <c r="H1011" i="80"/>
  <c r="I1011" i="80"/>
  <c r="J1011" i="80"/>
  <c r="G1012" i="80"/>
  <c r="H1012" i="80"/>
  <c r="I1012" i="80"/>
  <c r="J1012" i="80"/>
  <c r="G1013" i="80"/>
  <c r="H1013" i="80"/>
  <c r="I1013" i="80"/>
  <c r="J1013" i="80"/>
  <c r="G1014" i="80"/>
  <c r="H1014" i="80"/>
  <c r="I1014" i="80"/>
  <c r="J1014" i="80"/>
  <c r="G1015" i="80"/>
  <c r="H1015" i="80"/>
  <c r="I1015" i="80"/>
  <c r="J1015" i="80"/>
  <c r="G1016" i="80"/>
  <c r="H1016" i="80"/>
  <c r="I1016" i="80"/>
  <c r="J1016" i="80"/>
  <c r="G1017" i="80"/>
  <c r="H1017" i="80"/>
  <c r="I1017" i="80"/>
  <c r="J1017" i="80"/>
  <c r="G1018" i="80"/>
  <c r="H1018" i="80"/>
  <c r="I1018" i="80"/>
  <c r="J1018" i="80"/>
  <c r="G1019" i="80"/>
  <c r="H1019" i="80"/>
  <c r="I1019" i="80"/>
  <c r="J1019" i="80"/>
  <c r="G1020" i="80"/>
  <c r="H1020" i="80"/>
  <c r="I1020" i="80"/>
  <c r="J1020" i="80"/>
  <c r="G1021" i="80"/>
  <c r="H1021" i="80"/>
  <c r="I1021" i="80"/>
  <c r="J1021" i="80"/>
  <c r="G1022" i="80"/>
  <c r="H1022" i="80"/>
  <c r="I1022" i="80"/>
  <c r="J1022" i="80"/>
  <c r="G1023" i="80"/>
  <c r="H1023" i="80"/>
  <c r="I1023" i="80"/>
  <c r="J1023" i="80"/>
  <c r="G1024" i="80"/>
  <c r="H1024" i="80"/>
  <c r="I1024" i="80"/>
  <c r="J1024" i="80"/>
  <c r="G1025" i="80"/>
  <c r="H1025" i="80"/>
  <c r="I1025" i="80"/>
  <c r="J1025" i="80"/>
  <c r="G1026" i="80"/>
  <c r="H1026" i="80"/>
  <c r="I1026" i="80"/>
  <c r="J1026" i="80"/>
  <c r="G1027" i="80"/>
  <c r="H1027" i="80"/>
  <c r="I1027" i="80"/>
  <c r="J1027" i="80"/>
  <c r="G1028" i="80"/>
  <c r="H1028" i="80"/>
  <c r="I1028" i="80"/>
  <c r="J1028" i="80"/>
  <c r="G1029" i="80"/>
  <c r="H1029" i="80"/>
  <c r="I1029" i="80"/>
  <c r="J1029" i="80"/>
  <c r="G1030" i="80"/>
  <c r="H1030" i="80"/>
  <c r="I1030" i="80"/>
  <c r="J1030" i="80"/>
  <c r="G1031" i="80"/>
  <c r="H1031" i="80"/>
  <c r="I1031" i="80"/>
  <c r="J1031" i="80"/>
  <c r="G1032" i="80"/>
  <c r="H1032" i="80"/>
  <c r="I1032" i="80"/>
  <c r="J1032" i="80"/>
  <c r="G1033" i="80"/>
  <c r="H1033" i="80"/>
  <c r="I1033" i="80"/>
  <c r="J1033" i="80"/>
  <c r="G1034" i="80"/>
  <c r="H1034" i="80"/>
  <c r="I1034" i="80"/>
  <c r="J1034" i="80"/>
  <c r="G1035" i="80"/>
  <c r="H1035" i="80"/>
  <c r="I1035" i="80"/>
  <c r="J1035" i="80"/>
  <c r="G1036" i="80"/>
  <c r="H1036" i="80"/>
  <c r="I1036" i="80"/>
  <c r="J1036" i="80"/>
  <c r="G1037" i="80"/>
  <c r="H1037" i="80"/>
  <c r="I1037" i="80"/>
  <c r="J1037" i="80"/>
  <c r="G1038" i="80"/>
  <c r="H1038" i="80"/>
  <c r="I1038" i="80"/>
  <c r="J1038" i="80"/>
  <c r="G1039" i="80"/>
  <c r="H1039" i="80"/>
  <c r="I1039" i="80"/>
  <c r="J1039" i="80"/>
  <c r="G1040" i="80"/>
  <c r="H1040" i="80"/>
  <c r="I1040" i="80"/>
  <c r="J1040" i="80"/>
  <c r="G1041" i="80"/>
  <c r="H1041" i="80"/>
  <c r="I1041" i="80"/>
  <c r="J1041" i="80"/>
  <c r="G1042" i="80"/>
  <c r="H1042" i="80"/>
  <c r="I1042" i="80"/>
  <c r="J1042" i="80"/>
  <c r="G1043" i="80"/>
  <c r="H1043" i="80"/>
  <c r="I1043" i="80"/>
  <c r="J1043" i="80"/>
  <c r="G1044" i="80"/>
  <c r="H1044" i="80"/>
  <c r="I1044" i="80"/>
  <c r="J1044" i="80"/>
  <c r="G1045" i="80"/>
  <c r="H1045" i="80"/>
  <c r="I1045" i="80"/>
  <c r="J1045" i="80"/>
  <c r="G1046" i="80"/>
  <c r="H1046" i="80"/>
  <c r="I1046" i="80"/>
  <c r="J1046" i="80"/>
  <c r="G1047" i="80"/>
  <c r="H1047" i="80"/>
  <c r="I1047" i="80"/>
  <c r="J1047" i="80"/>
  <c r="G1048" i="80"/>
  <c r="H1048" i="80"/>
  <c r="I1048" i="80"/>
  <c r="J1048" i="80"/>
  <c r="G1049" i="80"/>
  <c r="H1049" i="80"/>
  <c r="I1049" i="80"/>
  <c r="J1049" i="80"/>
  <c r="G1050" i="80"/>
  <c r="H1050" i="80"/>
  <c r="I1050" i="80"/>
  <c r="J1050" i="80"/>
  <c r="G1051" i="80"/>
  <c r="H1051" i="80"/>
  <c r="I1051" i="80"/>
  <c r="J1051" i="80"/>
  <c r="G1052" i="80"/>
  <c r="H1052" i="80"/>
  <c r="I1052" i="80"/>
  <c r="J1052" i="80"/>
  <c r="G1053" i="80"/>
  <c r="H1053" i="80"/>
  <c r="I1053" i="80"/>
  <c r="J1053" i="80"/>
  <c r="G1054" i="80"/>
  <c r="H1054" i="80"/>
  <c r="I1054" i="80"/>
  <c r="J1054" i="80"/>
  <c r="G1055" i="80"/>
  <c r="H1055" i="80"/>
  <c r="I1055" i="80"/>
  <c r="J1055" i="80"/>
  <c r="G1056" i="80"/>
  <c r="H1056" i="80"/>
  <c r="I1056" i="80"/>
  <c r="J1056" i="80"/>
  <c r="G1057" i="80"/>
  <c r="H1057" i="80"/>
  <c r="I1057" i="80"/>
  <c r="J1057" i="80"/>
  <c r="G1058" i="80"/>
  <c r="H1058" i="80"/>
  <c r="I1058" i="80"/>
  <c r="J1058" i="80"/>
  <c r="G1059" i="80"/>
  <c r="H1059" i="80"/>
  <c r="I1059" i="80"/>
  <c r="J1059" i="80"/>
  <c r="G1060" i="80"/>
  <c r="H1060" i="80"/>
  <c r="I1060" i="80"/>
  <c r="J1060" i="80"/>
  <c r="G1061" i="80"/>
  <c r="H1061" i="80"/>
  <c r="I1061" i="80"/>
  <c r="J1061" i="80"/>
  <c r="G1062" i="80"/>
  <c r="H1062" i="80"/>
  <c r="I1062" i="80"/>
  <c r="J1062" i="80"/>
  <c r="G1063" i="80"/>
  <c r="H1063" i="80"/>
  <c r="I1063" i="80"/>
  <c r="J1063" i="80"/>
  <c r="G1064" i="80"/>
  <c r="H1064" i="80"/>
  <c r="I1064" i="80"/>
  <c r="J1064" i="80"/>
  <c r="G1065" i="80"/>
  <c r="H1065" i="80"/>
  <c r="I1065" i="80"/>
  <c r="J1065" i="80"/>
  <c r="G1066" i="80"/>
  <c r="H1066" i="80"/>
  <c r="I1066" i="80"/>
  <c r="J1066" i="80"/>
  <c r="G1067" i="80"/>
  <c r="H1067" i="80"/>
  <c r="I1067" i="80"/>
  <c r="J1067" i="80"/>
  <c r="G1068" i="80"/>
  <c r="H1068" i="80"/>
  <c r="I1068" i="80"/>
  <c r="J1068" i="80"/>
  <c r="G1069" i="80"/>
  <c r="H1069" i="80"/>
  <c r="I1069" i="80"/>
  <c r="J1069" i="80"/>
  <c r="G1070" i="80"/>
  <c r="H1070" i="80"/>
  <c r="I1070" i="80"/>
  <c r="J1070" i="80"/>
  <c r="G1071" i="80"/>
  <c r="H1071" i="80"/>
  <c r="I1071" i="80"/>
  <c r="J1071" i="80"/>
  <c r="G1072" i="80"/>
  <c r="H1072" i="80"/>
  <c r="I1072" i="80"/>
  <c r="J1072" i="80"/>
  <c r="G1073" i="80"/>
  <c r="H1073" i="80"/>
  <c r="I1073" i="80"/>
  <c r="J1073" i="80"/>
  <c r="G1074" i="80"/>
  <c r="H1074" i="80"/>
  <c r="I1074" i="80"/>
  <c r="J1074" i="80"/>
  <c r="G1075" i="80"/>
  <c r="H1075" i="80"/>
  <c r="I1075" i="80"/>
  <c r="J1075" i="80"/>
  <c r="G1076" i="80"/>
  <c r="H1076" i="80"/>
  <c r="I1076" i="80"/>
  <c r="J1076" i="80"/>
  <c r="G1077" i="80"/>
  <c r="H1077" i="80"/>
  <c r="I1077" i="80"/>
  <c r="J1077" i="80"/>
  <c r="G1078" i="80"/>
  <c r="H1078" i="80"/>
  <c r="I1078" i="80"/>
  <c r="J1078" i="80"/>
  <c r="G1079" i="80"/>
  <c r="H1079" i="80"/>
  <c r="I1079" i="80"/>
  <c r="J1079" i="80"/>
  <c r="G1080" i="80"/>
  <c r="H1080" i="80"/>
  <c r="I1080" i="80"/>
  <c r="J1080" i="80"/>
  <c r="G1081" i="80"/>
  <c r="H1081" i="80"/>
  <c r="I1081" i="80"/>
  <c r="J1081" i="80"/>
  <c r="G1082" i="80"/>
  <c r="H1082" i="80"/>
  <c r="I1082" i="80"/>
  <c r="J1082" i="80"/>
  <c r="G1083" i="80"/>
  <c r="H1083" i="80"/>
  <c r="I1083" i="80"/>
  <c r="J1083" i="80"/>
  <c r="G1084" i="80"/>
  <c r="H1084" i="80"/>
  <c r="I1084" i="80"/>
  <c r="J1084" i="80"/>
  <c r="G1085" i="80"/>
  <c r="H1085" i="80"/>
  <c r="I1085" i="80"/>
  <c r="J1085" i="80"/>
  <c r="G1086" i="80"/>
  <c r="H1086" i="80"/>
  <c r="I1086" i="80"/>
  <c r="J1086" i="80"/>
  <c r="G1087" i="80"/>
  <c r="H1087" i="80"/>
  <c r="I1087" i="80"/>
  <c r="J1087" i="80"/>
  <c r="G1088" i="80"/>
  <c r="H1088" i="80"/>
  <c r="I1088" i="80"/>
  <c r="J1088" i="80"/>
  <c r="G1089" i="80"/>
  <c r="H1089" i="80"/>
  <c r="I1089" i="80"/>
  <c r="J1089" i="80"/>
  <c r="AQ29" i="34" l="1"/>
  <c r="AQ30" i="34"/>
  <c r="AQ31" i="34"/>
  <c r="AQ32" i="34"/>
  <c r="AQ33" i="34"/>
  <c r="AQ34" i="34"/>
  <c r="AQ21" i="34"/>
  <c r="BF49" i="30"/>
  <c r="BF84" i="30" s="1"/>
  <c r="BF93" i="30" s="1"/>
  <c r="BF50" i="30"/>
  <c r="BF51" i="30"/>
  <c r="BF52" i="30"/>
  <c r="BF53" i="30"/>
  <c r="BF54" i="30"/>
  <c r="BF55" i="30"/>
  <c r="BF56" i="30"/>
  <c r="BF57" i="30"/>
  <c r="BF58" i="30"/>
  <c r="BF59" i="30"/>
  <c r="BF60" i="30"/>
  <c r="BF61" i="30"/>
  <c r="BF62" i="30"/>
  <c r="BF63" i="30"/>
  <c r="BF64" i="30"/>
  <c r="BF65" i="30"/>
  <c r="BF66" i="30"/>
  <c r="BF67" i="30"/>
  <c r="BF68" i="30"/>
  <c r="BF69" i="30"/>
  <c r="BF70" i="30"/>
  <c r="BF71" i="30"/>
  <c r="BF72" i="30"/>
  <c r="BF73" i="30"/>
  <c r="BF74" i="30"/>
  <c r="BF75" i="30"/>
  <c r="BF76" i="30"/>
  <c r="BF77" i="30"/>
  <c r="BF78" i="30"/>
  <c r="BF79" i="30"/>
  <c r="BF80" i="30"/>
  <c r="BF82" i="30"/>
  <c r="BF91" i="30" s="1"/>
  <c r="BF40" i="30"/>
  <c r="BF41" i="30"/>
  <c r="BF42" i="30"/>
  <c r="BF43" i="30"/>
  <c r="BF44" i="30"/>
  <c r="BF86" i="30" l="1"/>
  <c r="BF95" i="30" s="1"/>
  <c r="BF87" i="30"/>
  <c r="BF96" i="30" s="1"/>
  <c r="BF85" i="30"/>
  <c r="BF94" i="30" s="1"/>
  <c r="BF83" i="30"/>
  <c r="BF92" i="30" s="1"/>
  <c r="AQ33" i="69"/>
  <c r="AQ34" i="69"/>
  <c r="AQ35" i="69"/>
  <c r="AQ36" i="69"/>
  <c r="AQ37" i="69"/>
  <c r="AP11" i="69"/>
  <c r="AQ11" i="69"/>
  <c r="BN23" i="31" l="1"/>
  <c r="BN24" i="31"/>
  <c r="BN25" i="31"/>
  <c r="BN26" i="31"/>
  <c r="BN27" i="31"/>
  <c r="BN4" i="31"/>
  <c r="BN13" i="31" s="1"/>
  <c r="BN5" i="31"/>
  <c r="BN14" i="31" s="1"/>
  <c r="BN6" i="31"/>
  <c r="BN15" i="31" s="1"/>
  <c r="BN41" i="31" s="1"/>
  <c r="BN7" i="31"/>
  <c r="BN16" i="31" s="1"/>
  <c r="BN42" i="31" s="1"/>
  <c r="BN8" i="31"/>
  <c r="BN17" i="31" s="1"/>
  <c r="BN43" i="31" s="1"/>
  <c r="A1240" i="31"/>
  <c r="B1240" i="31"/>
  <c r="C1240" i="31"/>
  <c r="A1241" i="31"/>
  <c r="C1241" i="31"/>
  <c r="B1241" i="31" s="1"/>
  <c r="A1242" i="31"/>
  <c r="C1242" i="31"/>
  <c r="B1242" i="31" s="1"/>
  <c r="A1243" i="31"/>
  <c r="C1243" i="31"/>
  <c r="B1243" i="31" s="1"/>
  <c r="A1244" i="31"/>
  <c r="C1244" i="31"/>
  <c r="B1244" i="31" s="1"/>
  <c r="A1235" i="31"/>
  <c r="B1235" i="31"/>
  <c r="C1235" i="31"/>
  <c r="A1236" i="31"/>
  <c r="B1236" i="31"/>
  <c r="C1236" i="31"/>
  <c r="A1237" i="31"/>
  <c r="B1237" i="31"/>
  <c r="C1237" i="31"/>
  <c r="A1238" i="31"/>
  <c r="C1238" i="31"/>
  <c r="B1238" i="31" s="1"/>
  <c r="A1239" i="31"/>
  <c r="C1239" i="31"/>
  <c r="B1239" i="31" s="1"/>
  <c r="A1230" i="31"/>
  <c r="B1230" i="31"/>
  <c r="C1230" i="31"/>
  <c r="A1231" i="31"/>
  <c r="C1231" i="31"/>
  <c r="B1231" i="31" s="1"/>
  <c r="A1232" i="31"/>
  <c r="B1232" i="31"/>
  <c r="C1232" i="31"/>
  <c r="A1233" i="31"/>
  <c r="C1233" i="31"/>
  <c r="B1233" i="31" s="1"/>
  <c r="A1234" i="31"/>
  <c r="C1234" i="31"/>
  <c r="B1234" i="31" s="1"/>
  <c r="A1225" i="31"/>
  <c r="B1225" i="31"/>
  <c r="C1225" i="31"/>
  <c r="A1226" i="31"/>
  <c r="C1226" i="31"/>
  <c r="B1226" i="31" s="1"/>
  <c r="A1227" i="31"/>
  <c r="B1227" i="31"/>
  <c r="C1227" i="31"/>
  <c r="A1228" i="31"/>
  <c r="C1228" i="31"/>
  <c r="B1228" i="31" s="1"/>
  <c r="A1229" i="31"/>
  <c r="C1229" i="31"/>
  <c r="B1229" i="31" s="1"/>
  <c r="A1220" i="31"/>
  <c r="B1220" i="31"/>
  <c r="C1220" i="31"/>
  <c r="A1221" i="31"/>
  <c r="C1221" i="31"/>
  <c r="B1221" i="31" s="1"/>
  <c r="A1222" i="31"/>
  <c r="B1222" i="31"/>
  <c r="C1222" i="31"/>
  <c r="A1223" i="31"/>
  <c r="C1223" i="31"/>
  <c r="B1223" i="31" s="1"/>
  <c r="A1224" i="31"/>
  <c r="C1224" i="31"/>
  <c r="B1224" i="31" s="1"/>
  <c r="A1215" i="31"/>
  <c r="C1215" i="31"/>
  <c r="B1215" i="31" s="1"/>
  <c r="A1216" i="31"/>
  <c r="C1216" i="31"/>
  <c r="B1216" i="31" s="1"/>
  <c r="A1217" i="31"/>
  <c r="C1217" i="31"/>
  <c r="B1217" i="31" s="1"/>
  <c r="A1218" i="31"/>
  <c r="C1218" i="31"/>
  <c r="B1218" i="31" s="1"/>
  <c r="A1219" i="31"/>
  <c r="B1219" i="31"/>
  <c r="C1219" i="31"/>
  <c r="A1210" i="31"/>
  <c r="C1210" i="31"/>
  <c r="B1210" i="31" s="1"/>
  <c r="A1211" i="31"/>
  <c r="C1211" i="31"/>
  <c r="B1211" i="31" s="1"/>
  <c r="A1212" i="31"/>
  <c r="C1212" i="31"/>
  <c r="B1212" i="31" s="1"/>
  <c r="A1213" i="31"/>
  <c r="C1213" i="31"/>
  <c r="B1213" i="31" s="1"/>
  <c r="A1214" i="31"/>
  <c r="B1214" i="31"/>
  <c r="C1214" i="31"/>
  <c r="A1205" i="31"/>
  <c r="C1205" i="31"/>
  <c r="B1205" i="31" s="1"/>
  <c r="A1206" i="31"/>
  <c r="C1206" i="31"/>
  <c r="B1206" i="31" s="1"/>
  <c r="A1207" i="31"/>
  <c r="B1207" i="31"/>
  <c r="C1207" i="31"/>
  <c r="A1208" i="31"/>
  <c r="C1208" i="31"/>
  <c r="B1208" i="31" s="1"/>
  <c r="A1209" i="31"/>
  <c r="C1209" i="31"/>
  <c r="B1209" i="31" s="1"/>
  <c r="A1200" i="31"/>
  <c r="C1200" i="31"/>
  <c r="B1200" i="31" s="1"/>
  <c r="A1201" i="31"/>
  <c r="C1201" i="31"/>
  <c r="B1201" i="31" s="1"/>
  <c r="A1202" i="31"/>
  <c r="B1202" i="31"/>
  <c r="C1202" i="31"/>
  <c r="A1203" i="31"/>
  <c r="C1203" i="31"/>
  <c r="B1203" i="31" s="1"/>
  <c r="A1204" i="31"/>
  <c r="C1204" i="31"/>
  <c r="B1204" i="31" s="1"/>
  <c r="G716" i="80"/>
  <c r="H716" i="80"/>
  <c r="I716" i="80"/>
  <c r="J716" i="80"/>
  <c r="G717" i="80"/>
  <c r="H717" i="80"/>
  <c r="I717" i="80"/>
  <c r="J717" i="80"/>
  <c r="G718" i="80"/>
  <c r="H718" i="80"/>
  <c r="I718" i="80"/>
  <c r="J718" i="80"/>
  <c r="G719" i="80"/>
  <c r="H719" i="80"/>
  <c r="I719" i="80"/>
  <c r="J719" i="80"/>
  <c r="G720" i="80"/>
  <c r="H720" i="80"/>
  <c r="I720" i="80"/>
  <c r="J720" i="80"/>
  <c r="G721" i="80"/>
  <c r="H721" i="80"/>
  <c r="I721" i="80"/>
  <c r="J721" i="80"/>
  <c r="G722" i="80"/>
  <c r="H722" i="80"/>
  <c r="I722" i="80"/>
  <c r="J722" i="80"/>
  <c r="G723" i="80"/>
  <c r="H723" i="80"/>
  <c r="I723" i="80"/>
  <c r="J723" i="80"/>
  <c r="G724" i="80"/>
  <c r="H724" i="80"/>
  <c r="I724" i="80"/>
  <c r="J724" i="80"/>
  <c r="G725" i="80"/>
  <c r="H725" i="80"/>
  <c r="I725" i="80"/>
  <c r="J725" i="80"/>
  <c r="G726" i="80"/>
  <c r="H726" i="80"/>
  <c r="I726" i="80"/>
  <c r="J726" i="80"/>
  <c r="G727" i="80"/>
  <c r="H727" i="80"/>
  <c r="I727" i="80"/>
  <c r="J727" i="80"/>
  <c r="G728" i="80"/>
  <c r="H728" i="80"/>
  <c r="I728" i="80"/>
  <c r="J728" i="80"/>
  <c r="G729" i="80"/>
  <c r="H729" i="80"/>
  <c r="I729" i="80"/>
  <c r="J729" i="80"/>
  <c r="G730" i="80"/>
  <c r="H730" i="80"/>
  <c r="I730" i="80"/>
  <c r="J730" i="80"/>
  <c r="G731" i="80"/>
  <c r="H731" i="80"/>
  <c r="I731" i="80"/>
  <c r="J731" i="80"/>
  <c r="G732" i="80"/>
  <c r="H732" i="80"/>
  <c r="I732" i="80"/>
  <c r="J732" i="80"/>
  <c r="G733" i="80"/>
  <c r="H733" i="80"/>
  <c r="I733" i="80"/>
  <c r="J733" i="80"/>
  <c r="G734" i="80"/>
  <c r="H734" i="80"/>
  <c r="I734" i="80"/>
  <c r="J734" i="80"/>
  <c r="G735" i="80"/>
  <c r="H735" i="80"/>
  <c r="I735" i="80"/>
  <c r="J735" i="80"/>
  <c r="G736" i="80"/>
  <c r="H736" i="80"/>
  <c r="I736" i="80"/>
  <c r="J736" i="80"/>
  <c r="G737" i="80"/>
  <c r="H737" i="80"/>
  <c r="I737" i="80"/>
  <c r="J737" i="80"/>
  <c r="G738" i="80"/>
  <c r="H738" i="80"/>
  <c r="I738" i="80"/>
  <c r="J738" i="80"/>
  <c r="G739" i="80"/>
  <c r="H739" i="80"/>
  <c r="I739" i="80"/>
  <c r="J739" i="80"/>
  <c r="G740" i="80"/>
  <c r="H740" i="80"/>
  <c r="I740" i="80"/>
  <c r="J740" i="80"/>
  <c r="G741" i="80"/>
  <c r="H741" i="80"/>
  <c r="I741" i="80"/>
  <c r="J741" i="80"/>
  <c r="G742" i="80"/>
  <c r="H742" i="80"/>
  <c r="I742" i="80"/>
  <c r="J742" i="80"/>
  <c r="G743" i="80"/>
  <c r="H743" i="80"/>
  <c r="I743" i="80"/>
  <c r="J743" i="80"/>
  <c r="G744" i="80"/>
  <c r="H744" i="80"/>
  <c r="I744" i="80"/>
  <c r="J744" i="80"/>
  <c r="G745" i="80"/>
  <c r="H745" i="80"/>
  <c r="I745" i="80"/>
  <c r="J745" i="80"/>
  <c r="G746" i="80"/>
  <c r="H746" i="80"/>
  <c r="I746" i="80"/>
  <c r="J746" i="80"/>
  <c r="G747" i="80"/>
  <c r="H747" i="80"/>
  <c r="I747" i="80"/>
  <c r="J747" i="80"/>
  <c r="G748" i="80"/>
  <c r="H748" i="80"/>
  <c r="I748" i="80"/>
  <c r="J748" i="80"/>
  <c r="G749" i="80"/>
  <c r="H749" i="80"/>
  <c r="I749" i="80"/>
  <c r="J749" i="80"/>
  <c r="G750" i="80"/>
  <c r="H750" i="80"/>
  <c r="I750" i="80"/>
  <c r="J750" i="80"/>
  <c r="G751" i="80"/>
  <c r="H751" i="80"/>
  <c r="I751" i="80"/>
  <c r="J751" i="80"/>
  <c r="G752" i="80"/>
  <c r="H752" i="80"/>
  <c r="I752" i="80"/>
  <c r="J752" i="80"/>
  <c r="G753" i="80"/>
  <c r="H753" i="80"/>
  <c r="I753" i="80"/>
  <c r="J753" i="80"/>
  <c r="G754" i="80"/>
  <c r="H754" i="80"/>
  <c r="I754" i="80"/>
  <c r="J754" i="80"/>
  <c r="G755" i="80"/>
  <c r="H755" i="80"/>
  <c r="I755" i="80"/>
  <c r="J755" i="80"/>
  <c r="G756" i="80"/>
  <c r="H756" i="80"/>
  <c r="I756" i="80"/>
  <c r="J756" i="80"/>
  <c r="G757" i="80"/>
  <c r="H757" i="80"/>
  <c r="I757" i="80"/>
  <c r="J757" i="80"/>
  <c r="G758" i="80"/>
  <c r="H758" i="80"/>
  <c r="I758" i="80"/>
  <c r="J758" i="80"/>
  <c r="G759" i="80"/>
  <c r="H759" i="80"/>
  <c r="I759" i="80"/>
  <c r="J759" i="80"/>
  <c r="G760" i="80"/>
  <c r="H760" i="80"/>
  <c r="I760" i="80"/>
  <c r="J760" i="80"/>
  <c r="G761" i="80"/>
  <c r="H761" i="80"/>
  <c r="I761" i="80"/>
  <c r="J761" i="80"/>
  <c r="G762" i="80"/>
  <c r="H762" i="80"/>
  <c r="I762" i="80"/>
  <c r="J762" i="80"/>
  <c r="G763" i="80"/>
  <c r="H763" i="80"/>
  <c r="I763" i="80"/>
  <c r="J763" i="80"/>
  <c r="G764" i="80"/>
  <c r="H764" i="80"/>
  <c r="I764" i="80"/>
  <c r="J764" i="80"/>
  <c r="G765" i="80"/>
  <c r="H765" i="80"/>
  <c r="I765" i="80"/>
  <c r="J765" i="80"/>
  <c r="G766" i="80"/>
  <c r="H766" i="80"/>
  <c r="I766" i="80"/>
  <c r="J766" i="80"/>
  <c r="G767" i="80"/>
  <c r="H767" i="80"/>
  <c r="I767" i="80"/>
  <c r="J767" i="80"/>
  <c r="G768" i="80"/>
  <c r="H768" i="80"/>
  <c r="I768" i="80"/>
  <c r="J768" i="80"/>
  <c r="G769" i="80"/>
  <c r="H769" i="80"/>
  <c r="I769" i="80"/>
  <c r="J769" i="80"/>
  <c r="G770" i="80"/>
  <c r="H770" i="80"/>
  <c r="I770" i="80"/>
  <c r="J770" i="80"/>
  <c r="G771" i="80"/>
  <c r="H771" i="80"/>
  <c r="I771" i="80"/>
  <c r="J771" i="80"/>
  <c r="G772" i="80"/>
  <c r="H772" i="80"/>
  <c r="I772" i="80"/>
  <c r="J772" i="80"/>
  <c r="G773" i="80"/>
  <c r="H773" i="80"/>
  <c r="I773" i="80"/>
  <c r="J773" i="80"/>
  <c r="G774" i="80"/>
  <c r="H774" i="80"/>
  <c r="I774" i="80"/>
  <c r="J774" i="80"/>
  <c r="G775" i="80"/>
  <c r="H775" i="80"/>
  <c r="I775" i="80"/>
  <c r="J775" i="80"/>
  <c r="G776" i="80"/>
  <c r="H776" i="80"/>
  <c r="I776" i="80"/>
  <c r="J776" i="80"/>
  <c r="G777" i="80"/>
  <c r="H777" i="80"/>
  <c r="I777" i="80"/>
  <c r="J777" i="80"/>
  <c r="G778" i="80"/>
  <c r="H778" i="80"/>
  <c r="I778" i="80"/>
  <c r="J778" i="80"/>
  <c r="G779" i="80"/>
  <c r="H779" i="80"/>
  <c r="I779" i="80"/>
  <c r="J779" i="80"/>
  <c r="G780" i="80"/>
  <c r="H780" i="80"/>
  <c r="I780" i="80"/>
  <c r="J780" i="80"/>
  <c r="G781" i="80"/>
  <c r="H781" i="80"/>
  <c r="I781" i="80"/>
  <c r="J781" i="80"/>
  <c r="G782" i="80"/>
  <c r="H782" i="80"/>
  <c r="I782" i="80"/>
  <c r="J782" i="80"/>
  <c r="G783" i="80"/>
  <c r="H783" i="80"/>
  <c r="I783" i="80"/>
  <c r="J783" i="80"/>
  <c r="G784" i="80"/>
  <c r="H784" i="80"/>
  <c r="I784" i="80"/>
  <c r="J784" i="80"/>
  <c r="G785" i="80"/>
  <c r="H785" i="80"/>
  <c r="I785" i="80"/>
  <c r="J785" i="80"/>
  <c r="G786" i="80"/>
  <c r="H786" i="80"/>
  <c r="I786" i="80"/>
  <c r="J786" i="80"/>
  <c r="G787" i="80"/>
  <c r="H787" i="80"/>
  <c r="I787" i="80"/>
  <c r="J787" i="80"/>
  <c r="G788" i="80"/>
  <c r="H788" i="80"/>
  <c r="I788" i="80"/>
  <c r="J788" i="80"/>
  <c r="G789" i="80"/>
  <c r="H789" i="80"/>
  <c r="I789" i="80"/>
  <c r="J789" i="80"/>
  <c r="G790" i="80"/>
  <c r="H790" i="80"/>
  <c r="I790" i="80"/>
  <c r="J790" i="80"/>
  <c r="G791" i="80"/>
  <c r="H791" i="80"/>
  <c r="I791" i="80"/>
  <c r="J791" i="80"/>
  <c r="G792" i="80"/>
  <c r="H792" i="80"/>
  <c r="I792" i="80"/>
  <c r="J792" i="80"/>
  <c r="G793" i="80"/>
  <c r="H793" i="80"/>
  <c r="I793" i="80"/>
  <c r="J793" i="80"/>
  <c r="G794" i="80"/>
  <c r="H794" i="80"/>
  <c r="I794" i="80"/>
  <c r="J794" i="80"/>
  <c r="G795" i="80"/>
  <c r="H795" i="80"/>
  <c r="I795" i="80"/>
  <c r="J795" i="80"/>
  <c r="G796" i="80"/>
  <c r="H796" i="80"/>
  <c r="I796" i="80"/>
  <c r="J796" i="80"/>
  <c r="G797" i="80"/>
  <c r="H797" i="80"/>
  <c r="I797" i="80"/>
  <c r="J797" i="80"/>
  <c r="G798" i="80"/>
  <c r="H798" i="80"/>
  <c r="I798" i="80"/>
  <c r="J798" i="80"/>
  <c r="G799" i="80"/>
  <c r="H799" i="80"/>
  <c r="I799" i="80"/>
  <c r="J799" i="80"/>
  <c r="G800" i="80"/>
  <c r="H800" i="80"/>
  <c r="I800" i="80"/>
  <c r="J800" i="80"/>
  <c r="G801" i="80"/>
  <c r="H801" i="80"/>
  <c r="I801" i="80"/>
  <c r="J801" i="80"/>
  <c r="G802" i="80"/>
  <c r="H802" i="80"/>
  <c r="I802" i="80"/>
  <c r="J802" i="80"/>
  <c r="G803" i="80"/>
  <c r="H803" i="80"/>
  <c r="I803" i="80"/>
  <c r="J803" i="80"/>
  <c r="G804" i="80"/>
  <c r="H804" i="80"/>
  <c r="I804" i="80"/>
  <c r="J804" i="80"/>
  <c r="G805" i="80"/>
  <c r="H805" i="80"/>
  <c r="I805" i="80"/>
  <c r="J805" i="80"/>
  <c r="G806" i="80"/>
  <c r="H806" i="80"/>
  <c r="I806" i="80"/>
  <c r="J806" i="80"/>
  <c r="G807" i="80"/>
  <c r="H807" i="80"/>
  <c r="I807" i="80"/>
  <c r="J807" i="80"/>
  <c r="G808" i="80"/>
  <c r="H808" i="80"/>
  <c r="I808" i="80"/>
  <c r="J808" i="80"/>
  <c r="G809" i="80"/>
  <c r="H809" i="80"/>
  <c r="I809" i="80"/>
  <c r="J809" i="80"/>
  <c r="G810" i="80"/>
  <c r="H810" i="80"/>
  <c r="I810" i="80"/>
  <c r="J810" i="80"/>
  <c r="G811" i="80"/>
  <c r="H811" i="80"/>
  <c r="I811" i="80"/>
  <c r="J811" i="80"/>
  <c r="G812" i="80"/>
  <c r="H812" i="80"/>
  <c r="I812" i="80"/>
  <c r="J812" i="80"/>
  <c r="G813" i="80"/>
  <c r="H813" i="80"/>
  <c r="I813" i="80"/>
  <c r="J813" i="80"/>
  <c r="G814" i="80"/>
  <c r="H814" i="80"/>
  <c r="I814" i="80"/>
  <c r="J814" i="80"/>
  <c r="G815" i="80"/>
  <c r="H815" i="80"/>
  <c r="I815" i="80"/>
  <c r="J815" i="80"/>
  <c r="G816" i="80"/>
  <c r="H816" i="80"/>
  <c r="I816" i="80"/>
  <c r="J816" i="80"/>
  <c r="G817" i="80"/>
  <c r="H817" i="80"/>
  <c r="I817" i="80"/>
  <c r="J817" i="80"/>
  <c r="G818" i="80"/>
  <c r="H818" i="80"/>
  <c r="I818" i="80"/>
  <c r="J818" i="80"/>
  <c r="G819" i="80"/>
  <c r="H819" i="80"/>
  <c r="I819" i="80"/>
  <c r="J819" i="80"/>
  <c r="G820" i="80"/>
  <c r="H820" i="80"/>
  <c r="I820" i="80"/>
  <c r="J820" i="80"/>
  <c r="G821" i="80"/>
  <c r="H821" i="80"/>
  <c r="I821" i="80"/>
  <c r="J821" i="80"/>
  <c r="G822" i="80"/>
  <c r="H822" i="80"/>
  <c r="I822" i="80"/>
  <c r="J822" i="80"/>
  <c r="G823" i="80"/>
  <c r="H823" i="80"/>
  <c r="I823" i="80"/>
  <c r="J823" i="80"/>
  <c r="G824" i="80"/>
  <c r="H824" i="80"/>
  <c r="I824" i="80"/>
  <c r="J824" i="80"/>
  <c r="G825" i="80"/>
  <c r="H825" i="80"/>
  <c r="I825" i="80"/>
  <c r="J825" i="80"/>
  <c r="G826" i="80"/>
  <c r="H826" i="80"/>
  <c r="I826" i="80"/>
  <c r="J826" i="80"/>
  <c r="G827" i="80"/>
  <c r="H827" i="80"/>
  <c r="I827" i="80"/>
  <c r="J827" i="80"/>
  <c r="G828" i="80"/>
  <c r="H828" i="80"/>
  <c r="I828" i="80"/>
  <c r="J828" i="80"/>
  <c r="G829" i="80"/>
  <c r="H829" i="80"/>
  <c r="I829" i="80"/>
  <c r="J829" i="80"/>
  <c r="G830" i="80"/>
  <c r="H830" i="80"/>
  <c r="I830" i="80"/>
  <c r="J830" i="80"/>
  <c r="G831" i="80"/>
  <c r="H831" i="80"/>
  <c r="I831" i="80"/>
  <c r="J831" i="80"/>
  <c r="G832" i="80"/>
  <c r="H832" i="80"/>
  <c r="I832" i="80"/>
  <c r="J832" i="80"/>
  <c r="G833" i="80"/>
  <c r="H833" i="80"/>
  <c r="I833" i="80"/>
  <c r="J833" i="80"/>
  <c r="G834" i="80"/>
  <c r="H834" i="80"/>
  <c r="I834" i="80"/>
  <c r="J834" i="80"/>
  <c r="G835" i="80"/>
  <c r="H835" i="80"/>
  <c r="I835" i="80"/>
  <c r="J835" i="80"/>
  <c r="G836" i="80"/>
  <c r="H836" i="80"/>
  <c r="I836" i="80"/>
  <c r="J836" i="80"/>
  <c r="G837" i="80"/>
  <c r="H837" i="80"/>
  <c r="I837" i="80"/>
  <c r="J837" i="80"/>
  <c r="G838" i="80"/>
  <c r="H838" i="80"/>
  <c r="I838" i="80"/>
  <c r="J838" i="80"/>
  <c r="G839" i="80"/>
  <c r="H839" i="80"/>
  <c r="I839" i="80"/>
  <c r="J839" i="80"/>
  <c r="G840" i="80"/>
  <c r="H840" i="80"/>
  <c r="I840" i="80"/>
  <c r="J840" i="80"/>
  <c r="G841" i="80"/>
  <c r="H841" i="80"/>
  <c r="I841" i="80"/>
  <c r="J841" i="80"/>
  <c r="G842" i="80"/>
  <c r="H842" i="80"/>
  <c r="I842" i="80"/>
  <c r="J842" i="80"/>
  <c r="G843" i="80"/>
  <c r="H843" i="80"/>
  <c r="I843" i="80"/>
  <c r="J843" i="80"/>
  <c r="G844" i="80"/>
  <c r="H844" i="80"/>
  <c r="I844" i="80"/>
  <c r="J844" i="80"/>
  <c r="G845" i="80"/>
  <c r="H845" i="80"/>
  <c r="I845" i="80"/>
  <c r="J845" i="80"/>
  <c r="G846" i="80"/>
  <c r="H846" i="80"/>
  <c r="I846" i="80"/>
  <c r="J846" i="80"/>
  <c r="G847" i="80"/>
  <c r="H847" i="80"/>
  <c r="I847" i="80"/>
  <c r="J847" i="80"/>
  <c r="G848" i="80"/>
  <c r="H848" i="80"/>
  <c r="I848" i="80"/>
  <c r="J848" i="80"/>
  <c r="G849" i="80"/>
  <c r="H849" i="80"/>
  <c r="I849" i="80"/>
  <c r="J849" i="80"/>
  <c r="G850" i="80"/>
  <c r="H850" i="80"/>
  <c r="I850" i="80"/>
  <c r="J850" i="80"/>
  <c r="G851" i="80"/>
  <c r="H851" i="80"/>
  <c r="I851" i="80"/>
  <c r="J851" i="80"/>
  <c r="G852" i="80"/>
  <c r="H852" i="80"/>
  <c r="I852" i="80"/>
  <c r="J852" i="80"/>
  <c r="G853" i="80"/>
  <c r="H853" i="80"/>
  <c r="I853" i="80"/>
  <c r="J853" i="80"/>
  <c r="G854" i="80"/>
  <c r="H854" i="80"/>
  <c r="I854" i="80"/>
  <c r="J854" i="80"/>
  <c r="G855" i="80"/>
  <c r="H855" i="80"/>
  <c r="I855" i="80"/>
  <c r="J855" i="80"/>
  <c r="G856" i="80"/>
  <c r="H856" i="80"/>
  <c r="I856" i="80"/>
  <c r="J856" i="80"/>
  <c r="G857" i="80"/>
  <c r="H857" i="80"/>
  <c r="I857" i="80"/>
  <c r="J857" i="80"/>
  <c r="G858" i="80"/>
  <c r="H858" i="80"/>
  <c r="I858" i="80"/>
  <c r="J858" i="80"/>
  <c r="G859" i="80"/>
  <c r="H859" i="80"/>
  <c r="I859" i="80"/>
  <c r="J859" i="80"/>
  <c r="G860" i="80"/>
  <c r="H860" i="80"/>
  <c r="I860" i="80"/>
  <c r="J860" i="80"/>
  <c r="G861" i="80"/>
  <c r="H861" i="80"/>
  <c r="I861" i="80"/>
  <c r="J861" i="80"/>
  <c r="G862" i="80"/>
  <c r="H862" i="80"/>
  <c r="I862" i="80"/>
  <c r="J862" i="80"/>
  <c r="G863" i="80"/>
  <c r="H863" i="80"/>
  <c r="I863" i="80"/>
  <c r="J863" i="80"/>
  <c r="G864" i="80"/>
  <c r="H864" i="80"/>
  <c r="I864" i="80"/>
  <c r="J864" i="80"/>
  <c r="G865" i="80"/>
  <c r="H865" i="80"/>
  <c r="I865" i="80"/>
  <c r="J865" i="80"/>
  <c r="G866" i="80"/>
  <c r="H866" i="80"/>
  <c r="I866" i="80"/>
  <c r="J866" i="80"/>
  <c r="G867" i="80"/>
  <c r="H867" i="80"/>
  <c r="I867" i="80"/>
  <c r="J867" i="80"/>
  <c r="G868" i="80"/>
  <c r="H868" i="80"/>
  <c r="I868" i="80"/>
  <c r="J868" i="80"/>
  <c r="G869" i="80"/>
  <c r="H869" i="80"/>
  <c r="I869" i="80"/>
  <c r="J869" i="80"/>
  <c r="G870" i="80"/>
  <c r="H870" i="80"/>
  <c r="I870" i="80"/>
  <c r="J870" i="80"/>
  <c r="G871" i="80"/>
  <c r="H871" i="80"/>
  <c r="I871" i="80"/>
  <c r="J871" i="80"/>
  <c r="G872" i="80"/>
  <c r="H872" i="80"/>
  <c r="I872" i="80"/>
  <c r="J872" i="80"/>
  <c r="G873" i="80"/>
  <c r="H873" i="80"/>
  <c r="I873" i="80"/>
  <c r="J873" i="80"/>
  <c r="G874" i="80"/>
  <c r="H874" i="80"/>
  <c r="I874" i="80"/>
  <c r="J874" i="80"/>
  <c r="G875" i="80"/>
  <c r="H875" i="80"/>
  <c r="I875" i="80"/>
  <c r="J875" i="80"/>
  <c r="G876" i="80"/>
  <c r="H876" i="80"/>
  <c r="I876" i="80"/>
  <c r="J876" i="80"/>
  <c r="G877" i="80"/>
  <c r="H877" i="80"/>
  <c r="I877" i="80"/>
  <c r="J877" i="80"/>
  <c r="G878" i="80"/>
  <c r="H878" i="80"/>
  <c r="I878" i="80"/>
  <c r="J878" i="80"/>
  <c r="G879" i="80"/>
  <c r="H879" i="80"/>
  <c r="I879" i="80"/>
  <c r="J879" i="80"/>
  <c r="G880" i="80"/>
  <c r="H880" i="80"/>
  <c r="I880" i="80"/>
  <c r="J880" i="80"/>
  <c r="G881" i="80"/>
  <c r="H881" i="80"/>
  <c r="I881" i="80"/>
  <c r="J881" i="80"/>
  <c r="G882" i="80"/>
  <c r="H882" i="80"/>
  <c r="I882" i="80"/>
  <c r="J882" i="80"/>
  <c r="G883" i="80"/>
  <c r="H883" i="80"/>
  <c r="I883" i="80"/>
  <c r="J883" i="80"/>
  <c r="G884" i="80"/>
  <c r="H884" i="80"/>
  <c r="I884" i="80"/>
  <c r="J884" i="80"/>
  <c r="G885" i="80"/>
  <c r="H885" i="80"/>
  <c r="I885" i="80"/>
  <c r="J885" i="80"/>
  <c r="G682" i="80"/>
  <c r="H682" i="80"/>
  <c r="I682" i="80"/>
  <c r="J682" i="80"/>
  <c r="G683" i="80"/>
  <c r="H683" i="80"/>
  <c r="I683" i="80"/>
  <c r="J683" i="80"/>
  <c r="G684" i="80"/>
  <c r="H684" i="80"/>
  <c r="I684" i="80"/>
  <c r="J684" i="80"/>
  <c r="G685" i="80"/>
  <c r="H685" i="80"/>
  <c r="I685" i="80"/>
  <c r="J685" i="80"/>
  <c r="G686" i="80"/>
  <c r="H686" i="80"/>
  <c r="I686" i="80"/>
  <c r="J686" i="80"/>
  <c r="G687" i="80"/>
  <c r="H687" i="80"/>
  <c r="I687" i="80"/>
  <c r="J687" i="80"/>
  <c r="G688" i="80"/>
  <c r="H688" i="80"/>
  <c r="I688" i="80"/>
  <c r="J688" i="80"/>
  <c r="G689" i="80"/>
  <c r="H689" i="80"/>
  <c r="I689" i="80"/>
  <c r="J689" i="80"/>
  <c r="G690" i="80"/>
  <c r="H690" i="80"/>
  <c r="I690" i="80"/>
  <c r="J690" i="80"/>
  <c r="G691" i="80"/>
  <c r="H691" i="80"/>
  <c r="I691" i="80"/>
  <c r="J691" i="80"/>
  <c r="G692" i="80"/>
  <c r="H692" i="80"/>
  <c r="I692" i="80"/>
  <c r="J692" i="80"/>
  <c r="G693" i="80"/>
  <c r="H693" i="80"/>
  <c r="I693" i="80"/>
  <c r="J693" i="80"/>
  <c r="G694" i="80"/>
  <c r="H694" i="80"/>
  <c r="I694" i="80"/>
  <c r="J694" i="80"/>
  <c r="G695" i="80"/>
  <c r="H695" i="80"/>
  <c r="I695" i="80"/>
  <c r="J695" i="80"/>
  <c r="G696" i="80"/>
  <c r="H696" i="80"/>
  <c r="I696" i="80"/>
  <c r="J696" i="80"/>
  <c r="G697" i="80"/>
  <c r="H697" i="80"/>
  <c r="I697" i="80"/>
  <c r="J697" i="80"/>
  <c r="G698" i="80"/>
  <c r="H698" i="80"/>
  <c r="I698" i="80"/>
  <c r="J698" i="80"/>
  <c r="G699" i="80"/>
  <c r="H699" i="80"/>
  <c r="I699" i="80"/>
  <c r="J699" i="80"/>
  <c r="G700" i="80"/>
  <c r="H700" i="80"/>
  <c r="I700" i="80"/>
  <c r="J700" i="80"/>
  <c r="G701" i="80"/>
  <c r="H701" i="80"/>
  <c r="I701" i="80"/>
  <c r="J701" i="80"/>
  <c r="G702" i="80"/>
  <c r="H702" i="80"/>
  <c r="I702" i="80"/>
  <c r="J702" i="80"/>
  <c r="G703" i="80"/>
  <c r="H703" i="80"/>
  <c r="I703" i="80"/>
  <c r="J703" i="80"/>
  <c r="G704" i="80"/>
  <c r="H704" i="80"/>
  <c r="I704" i="80"/>
  <c r="J704" i="80"/>
  <c r="G705" i="80"/>
  <c r="H705" i="80"/>
  <c r="I705" i="80"/>
  <c r="J705" i="80"/>
  <c r="G706" i="80"/>
  <c r="H706" i="80"/>
  <c r="I706" i="80"/>
  <c r="J706" i="80"/>
  <c r="G707" i="80"/>
  <c r="H707" i="80"/>
  <c r="I707" i="80"/>
  <c r="J707" i="80"/>
  <c r="G708" i="80"/>
  <c r="H708" i="80"/>
  <c r="I708" i="80"/>
  <c r="J708" i="80"/>
  <c r="G709" i="80"/>
  <c r="H709" i="80"/>
  <c r="I709" i="80"/>
  <c r="J709" i="80"/>
  <c r="G710" i="80"/>
  <c r="H710" i="80"/>
  <c r="I710" i="80"/>
  <c r="J710" i="80"/>
  <c r="G711" i="80"/>
  <c r="H711" i="80"/>
  <c r="I711" i="80"/>
  <c r="J711" i="80"/>
  <c r="G712" i="80"/>
  <c r="H712" i="80"/>
  <c r="I712" i="80"/>
  <c r="J712" i="80"/>
  <c r="G713" i="80"/>
  <c r="H713" i="80"/>
  <c r="I713" i="80"/>
  <c r="J713" i="80"/>
  <c r="G714" i="80"/>
  <c r="H714" i="80"/>
  <c r="I714" i="80"/>
  <c r="J714" i="80"/>
  <c r="G715" i="80"/>
  <c r="H715" i="80"/>
  <c r="I715" i="80"/>
  <c r="J715" i="80"/>
  <c r="AP29" i="34"/>
  <c r="AP30" i="34"/>
  <c r="AP31" i="34"/>
  <c r="AP32" i="34"/>
  <c r="AP33" i="34"/>
  <c r="AP34" i="34"/>
  <c r="AP21" i="34"/>
  <c r="BE49" i="30"/>
  <c r="BE50" i="30"/>
  <c r="BE51" i="30"/>
  <c r="BE52" i="30"/>
  <c r="BE53" i="30"/>
  <c r="BE54" i="30"/>
  <c r="BE55" i="30"/>
  <c r="BE56" i="30"/>
  <c r="BE57" i="30"/>
  <c r="BE58" i="30"/>
  <c r="BE59" i="30"/>
  <c r="BE60" i="30"/>
  <c r="BE61" i="30"/>
  <c r="BE62" i="30"/>
  <c r="BE63" i="30"/>
  <c r="BE64" i="30"/>
  <c r="BE65" i="30"/>
  <c r="BE66" i="30"/>
  <c r="BE67" i="30"/>
  <c r="BE68" i="30"/>
  <c r="BE69" i="30"/>
  <c r="BE70" i="30"/>
  <c r="BE71" i="30"/>
  <c r="BE72" i="30"/>
  <c r="BE73" i="30"/>
  <c r="BE74" i="30"/>
  <c r="BE75" i="30"/>
  <c r="BE76" i="30"/>
  <c r="BE77" i="30"/>
  <c r="BE78" i="30"/>
  <c r="BE79" i="30"/>
  <c r="BE80" i="30"/>
  <c r="BE82" i="30"/>
  <c r="BE91" i="30" s="1"/>
  <c r="BE84" i="30"/>
  <c r="BE93" i="30" s="1"/>
  <c r="BE40" i="30"/>
  <c r="BE41" i="30"/>
  <c r="BE42" i="30"/>
  <c r="BE43" i="30"/>
  <c r="BE44" i="30"/>
  <c r="BM24" i="31" l="1"/>
  <c r="BE86" i="30"/>
  <c r="BE85" i="30"/>
  <c r="BE83" i="30"/>
  <c r="BE87" i="30"/>
  <c r="BN39" i="31"/>
  <c r="BN30" i="31"/>
  <c r="U59" i="31" s="1"/>
  <c r="BN31" i="31"/>
  <c r="U60" i="31" s="1"/>
  <c r="BN40" i="31"/>
  <c r="BN34" i="31"/>
  <c r="U63" i="31" s="1"/>
  <c r="BN33" i="31"/>
  <c r="U62" i="31" s="1"/>
  <c r="BN9" i="31"/>
  <c r="BN18" i="31" s="1"/>
  <c r="BN32" i="31"/>
  <c r="U61" i="31" s="1"/>
  <c r="BM7" i="31"/>
  <c r="BM16" i="31" s="1"/>
  <c r="BM42" i="31" s="1"/>
  <c r="BM5" i="31"/>
  <c r="BM14" i="31" s="1"/>
  <c r="BM40" i="31" s="1"/>
  <c r="BM6" i="31"/>
  <c r="BM15" i="31" s="1"/>
  <c r="BM41" i="31" s="1"/>
  <c r="BM8" i="31"/>
  <c r="BM17" i="31" s="1"/>
  <c r="BM43" i="31" s="1"/>
  <c r="BM4" i="31"/>
  <c r="BM13" i="31" s="1"/>
  <c r="BM39" i="31" s="1"/>
  <c r="BE96" i="30" l="1"/>
  <c r="BM27" i="31"/>
  <c r="BE94" i="30"/>
  <c r="BM25" i="31"/>
  <c r="BM32" i="31" s="1"/>
  <c r="T61" i="31" s="1"/>
  <c r="BE92" i="30"/>
  <c r="BM23" i="31"/>
  <c r="BM30" i="31" s="1"/>
  <c r="T59" i="31" s="1"/>
  <c r="BE95" i="30"/>
  <c r="BM26" i="31"/>
  <c r="BM33" i="31" s="1"/>
  <c r="T62" i="31" s="1"/>
  <c r="BM31" i="31"/>
  <c r="T60" i="31" s="1"/>
  <c r="BM9" i="31"/>
  <c r="BM18" i="31" s="1"/>
  <c r="BM34" i="31"/>
  <c r="T63" i="31" s="1"/>
  <c r="AP32" i="69"/>
  <c r="AP33" i="69"/>
  <c r="AP34" i="69"/>
  <c r="AP35" i="69"/>
  <c r="AP36" i="69"/>
  <c r="AP37" i="69"/>
  <c r="D206" i="45" l="1"/>
  <c r="E206" i="45"/>
  <c r="D207" i="45"/>
  <c r="E207" i="45"/>
  <c r="D208" i="45"/>
  <c r="E208" i="45"/>
  <c r="D209" i="45"/>
  <c r="E209" i="45"/>
  <c r="D210" i="45"/>
  <c r="E210" i="45"/>
  <c r="BQ9" i="83"/>
  <c r="AO29" i="34"/>
  <c r="AO30" i="34"/>
  <c r="AO31" i="34"/>
  <c r="AO32" i="34"/>
  <c r="AO33" i="34"/>
  <c r="AO34" i="34"/>
  <c r="D195" i="45" l="1"/>
  <c r="E195" i="45"/>
  <c r="D196" i="45"/>
  <c r="E196" i="45"/>
  <c r="D197" i="45"/>
  <c r="E197" i="45"/>
  <c r="D198" i="45"/>
  <c r="E198" i="45"/>
  <c r="D199" i="45"/>
  <c r="E199" i="45"/>
  <c r="D200" i="45"/>
  <c r="E200" i="45"/>
  <c r="D201" i="45"/>
  <c r="E201" i="45"/>
  <c r="D202" i="45"/>
  <c r="E202" i="45"/>
  <c r="D203" i="45"/>
  <c r="E203" i="45"/>
  <c r="D204" i="45"/>
  <c r="E204" i="45"/>
  <c r="D205" i="45"/>
  <c r="E205" i="45"/>
  <c r="X9" i="33"/>
  <c r="X10" i="33"/>
  <c r="X11" i="33"/>
  <c r="X12" i="33"/>
  <c r="X13" i="33"/>
  <c r="BL4" i="31"/>
  <c r="BL5" i="31"/>
  <c r="BL14" i="31" s="1"/>
  <c r="BL6" i="31"/>
  <c r="BL15" i="31" s="1"/>
  <c r="BL7" i="31"/>
  <c r="BL16" i="31" s="1"/>
  <c r="BL8" i="31"/>
  <c r="BL17" i="31" s="1"/>
  <c r="BK4" i="31"/>
  <c r="BK13" i="31" s="1"/>
  <c r="BK5" i="31"/>
  <c r="BK14" i="31" s="1"/>
  <c r="BK6" i="31"/>
  <c r="BK15" i="31" s="1"/>
  <c r="BK7" i="31"/>
  <c r="BK16" i="31" s="1"/>
  <c r="BK8" i="31"/>
  <c r="BK17" i="31" s="1"/>
  <c r="A1195" i="31"/>
  <c r="B1195" i="31"/>
  <c r="C1195" i="31"/>
  <c r="A1196" i="31"/>
  <c r="C1196" i="31"/>
  <c r="B1196" i="31" s="1"/>
  <c r="A1197" i="31"/>
  <c r="B1197" i="31"/>
  <c r="C1197" i="31"/>
  <c r="A1198" i="31"/>
  <c r="C1198" i="31"/>
  <c r="B1198" i="31" s="1"/>
  <c r="A1199" i="31"/>
  <c r="C1199" i="31"/>
  <c r="B1199" i="31" s="1"/>
  <c r="A1155" i="31"/>
  <c r="C1155" i="31"/>
  <c r="B1155" i="31" s="1"/>
  <c r="A1156" i="31"/>
  <c r="C1156" i="31"/>
  <c r="B1156" i="31" s="1"/>
  <c r="A1157" i="31"/>
  <c r="B1157" i="31"/>
  <c r="C1157" i="31"/>
  <c r="A1158" i="31"/>
  <c r="C1158" i="31"/>
  <c r="B1158" i="31" s="1"/>
  <c r="A1159" i="31"/>
  <c r="C1159" i="31"/>
  <c r="B1159" i="31" s="1"/>
  <c r="A1160" i="31"/>
  <c r="B1160" i="31"/>
  <c r="C1160" i="31"/>
  <c r="A1161" i="31"/>
  <c r="A1162" i="31"/>
  <c r="C1162" i="31"/>
  <c r="B1162" i="31" s="1"/>
  <c r="A1163" i="31"/>
  <c r="A1164" i="31"/>
  <c r="A1165" i="31"/>
  <c r="C1165" i="31"/>
  <c r="B1165" i="31" s="1"/>
  <c r="A1166" i="31"/>
  <c r="A1167" i="31"/>
  <c r="A1168" i="31"/>
  <c r="A1169" i="31"/>
  <c r="A1170" i="31"/>
  <c r="A1171" i="31"/>
  <c r="A1172" i="31"/>
  <c r="A1173" i="31"/>
  <c r="A1174" i="31"/>
  <c r="A1175" i="31"/>
  <c r="A1176" i="31"/>
  <c r="A1177" i="31"/>
  <c r="A1178" i="31"/>
  <c r="A1179" i="31"/>
  <c r="A1180" i="31"/>
  <c r="A1181" i="31"/>
  <c r="A1182" i="31"/>
  <c r="A1183" i="31"/>
  <c r="A1184" i="31"/>
  <c r="A1185" i="31"/>
  <c r="A1186" i="31"/>
  <c r="A1187" i="31"/>
  <c r="A1188" i="31"/>
  <c r="A1189" i="31"/>
  <c r="A1190" i="31"/>
  <c r="A1191" i="31"/>
  <c r="A1192" i="31"/>
  <c r="A1193" i="31"/>
  <c r="A1194" i="31"/>
  <c r="G546" i="80"/>
  <c r="H546" i="80"/>
  <c r="I546" i="80"/>
  <c r="J546" i="80"/>
  <c r="G547" i="80"/>
  <c r="H547" i="80"/>
  <c r="I547" i="80"/>
  <c r="J547" i="80"/>
  <c r="G548" i="80"/>
  <c r="H548" i="80"/>
  <c r="I548" i="80"/>
  <c r="J548" i="80"/>
  <c r="G549" i="80"/>
  <c r="H549" i="80"/>
  <c r="I549" i="80"/>
  <c r="J549" i="80"/>
  <c r="G550" i="80"/>
  <c r="H550" i="80"/>
  <c r="I550" i="80"/>
  <c r="J550" i="80"/>
  <c r="G551" i="80"/>
  <c r="H551" i="80"/>
  <c r="I551" i="80"/>
  <c r="J551" i="80"/>
  <c r="G552" i="80"/>
  <c r="H552" i="80"/>
  <c r="I552" i="80"/>
  <c r="J552" i="80"/>
  <c r="G553" i="80"/>
  <c r="H553" i="80"/>
  <c r="I553" i="80"/>
  <c r="J553" i="80"/>
  <c r="G554" i="80"/>
  <c r="H554" i="80"/>
  <c r="I554" i="80"/>
  <c r="J554" i="80"/>
  <c r="G555" i="80"/>
  <c r="H555" i="80"/>
  <c r="I555" i="80"/>
  <c r="J555" i="80"/>
  <c r="G556" i="80"/>
  <c r="H556" i="80"/>
  <c r="I556" i="80"/>
  <c r="J556" i="80"/>
  <c r="G557" i="80"/>
  <c r="H557" i="80"/>
  <c r="I557" i="80"/>
  <c r="J557" i="80"/>
  <c r="G558" i="80"/>
  <c r="H558" i="80"/>
  <c r="I558" i="80"/>
  <c r="J558" i="80"/>
  <c r="G559" i="80"/>
  <c r="H559" i="80"/>
  <c r="I559" i="80"/>
  <c r="J559" i="80"/>
  <c r="G560" i="80"/>
  <c r="H560" i="80"/>
  <c r="I560" i="80"/>
  <c r="J560" i="80"/>
  <c r="G561" i="80"/>
  <c r="H561" i="80"/>
  <c r="I561" i="80"/>
  <c r="J561" i="80"/>
  <c r="G562" i="80"/>
  <c r="H562" i="80"/>
  <c r="I562" i="80"/>
  <c r="J562" i="80"/>
  <c r="G563" i="80"/>
  <c r="H563" i="80"/>
  <c r="I563" i="80"/>
  <c r="J563" i="80"/>
  <c r="G564" i="80"/>
  <c r="H564" i="80"/>
  <c r="I564" i="80"/>
  <c r="J564" i="80"/>
  <c r="G565" i="80"/>
  <c r="H565" i="80"/>
  <c r="I565" i="80"/>
  <c r="J565" i="80"/>
  <c r="G566" i="80"/>
  <c r="H566" i="80"/>
  <c r="I566" i="80"/>
  <c r="J566" i="80"/>
  <c r="G567" i="80"/>
  <c r="H567" i="80"/>
  <c r="I567" i="80"/>
  <c r="J567" i="80"/>
  <c r="G568" i="80"/>
  <c r="H568" i="80"/>
  <c r="I568" i="80"/>
  <c r="J568" i="80"/>
  <c r="G569" i="80"/>
  <c r="H569" i="80"/>
  <c r="I569" i="80"/>
  <c r="J569" i="80"/>
  <c r="G570" i="80"/>
  <c r="H570" i="80"/>
  <c r="I570" i="80"/>
  <c r="J570" i="80"/>
  <c r="G571" i="80"/>
  <c r="H571" i="80"/>
  <c r="I571" i="80"/>
  <c r="J571" i="80"/>
  <c r="G572" i="80"/>
  <c r="H572" i="80"/>
  <c r="I572" i="80"/>
  <c r="J572" i="80"/>
  <c r="G573" i="80"/>
  <c r="H573" i="80"/>
  <c r="I573" i="80"/>
  <c r="J573" i="80"/>
  <c r="G574" i="80"/>
  <c r="H574" i="80"/>
  <c r="I574" i="80"/>
  <c r="J574" i="80"/>
  <c r="G575" i="80"/>
  <c r="H575" i="80"/>
  <c r="I575" i="80"/>
  <c r="J575" i="80"/>
  <c r="G576" i="80"/>
  <c r="H576" i="80"/>
  <c r="I576" i="80"/>
  <c r="J576" i="80"/>
  <c r="G577" i="80"/>
  <c r="H577" i="80"/>
  <c r="I577" i="80"/>
  <c r="J577" i="80"/>
  <c r="G578" i="80"/>
  <c r="H578" i="80"/>
  <c r="I578" i="80"/>
  <c r="J578" i="80"/>
  <c r="G579" i="80"/>
  <c r="H579" i="80"/>
  <c r="I579" i="80"/>
  <c r="J579" i="80"/>
  <c r="G580" i="80"/>
  <c r="H580" i="80"/>
  <c r="I580" i="80"/>
  <c r="J580" i="80"/>
  <c r="G581" i="80"/>
  <c r="H581" i="80"/>
  <c r="I581" i="80"/>
  <c r="J581" i="80"/>
  <c r="G582" i="80"/>
  <c r="H582" i="80"/>
  <c r="I582" i="80"/>
  <c r="J582" i="80"/>
  <c r="G583" i="80"/>
  <c r="H583" i="80"/>
  <c r="I583" i="80"/>
  <c r="J583" i="80"/>
  <c r="G584" i="80"/>
  <c r="H584" i="80"/>
  <c r="I584" i="80"/>
  <c r="J584" i="80"/>
  <c r="G585" i="80"/>
  <c r="H585" i="80"/>
  <c r="I585" i="80"/>
  <c r="J585" i="80"/>
  <c r="G586" i="80"/>
  <c r="H586" i="80"/>
  <c r="I586" i="80"/>
  <c r="J586" i="80"/>
  <c r="G587" i="80"/>
  <c r="H587" i="80"/>
  <c r="I587" i="80"/>
  <c r="J587" i="80"/>
  <c r="G588" i="80"/>
  <c r="H588" i="80"/>
  <c r="I588" i="80"/>
  <c r="J588" i="80"/>
  <c r="G589" i="80"/>
  <c r="H589" i="80"/>
  <c r="I589" i="80"/>
  <c r="J589" i="80"/>
  <c r="G590" i="80"/>
  <c r="H590" i="80"/>
  <c r="I590" i="80"/>
  <c r="J590" i="80"/>
  <c r="G591" i="80"/>
  <c r="H591" i="80"/>
  <c r="I591" i="80"/>
  <c r="J591" i="80"/>
  <c r="G592" i="80"/>
  <c r="H592" i="80"/>
  <c r="I592" i="80"/>
  <c r="J592" i="80"/>
  <c r="G593" i="80"/>
  <c r="H593" i="80"/>
  <c r="I593" i="80"/>
  <c r="J593" i="80"/>
  <c r="G594" i="80"/>
  <c r="H594" i="80"/>
  <c r="I594" i="80"/>
  <c r="J594" i="80"/>
  <c r="G595" i="80"/>
  <c r="H595" i="80"/>
  <c r="I595" i="80"/>
  <c r="J595" i="80"/>
  <c r="G596" i="80"/>
  <c r="H596" i="80"/>
  <c r="I596" i="80"/>
  <c r="J596" i="80"/>
  <c r="G597" i="80"/>
  <c r="H597" i="80"/>
  <c r="I597" i="80"/>
  <c r="J597" i="80"/>
  <c r="G598" i="80"/>
  <c r="H598" i="80"/>
  <c r="I598" i="80"/>
  <c r="J598" i="80"/>
  <c r="G599" i="80"/>
  <c r="H599" i="80"/>
  <c r="I599" i="80"/>
  <c r="J599" i="80"/>
  <c r="G600" i="80"/>
  <c r="H600" i="80"/>
  <c r="I600" i="80"/>
  <c r="J600" i="80"/>
  <c r="G601" i="80"/>
  <c r="H601" i="80"/>
  <c r="I601" i="80"/>
  <c r="J601" i="80"/>
  <c r="G602" i="80"/>
  <c r="H602" i="80"/>
  <c r="I602" i="80"/>
  <c r="J602" i="80"/>
  <c r="G603" i="80"/>
  <c r="H603" i="80"/>
  <c r="I603" i="80"/>
  <c r="J603" i="80"/>
  <c r="G604" i="80"/>
  <c r="H604" i="80"/>
  <c r="I604" i="80"/>
  <c r="J604" i="80"/>
  <c r="G605" i="80"/>
  <c r="H605" i="80"/>
  <c r="I605" i="80"/>
  <c r="J605" i="80"/>
  <c r="G606" i="80"/>
  <c r="H606" i="80"/>
  <c r="I606" i="80"/>
  <c r="J606" i="80"/>
  <c r="G607" i="80"/>
  <c r="H607" i="80"/>
  <c r="I607" i="80"/>
  <c r="J607" i="80"/>
  <c r="G608" i="80"/>
  <c r="H608" i="80"/>
  <c r="I608" i="80"/>
  <c r="J608" i="80"/>
  <c r="G609" i="80"/>
  <c r="H609" i="80"/>
  <c r="I609" i="80"/>
  <c r="J609" i="80"/>
  <c r="G610" i="80"/>
  <c r="H610" i="80"/>
  <c r="I610" i="80"/>
  <c r="J610" i="80"/>
  <c r="G611" i="80"/>
  <c r="H611" i="80"/>
  <c r="I611" i="80"/>
  <c r="J611" i="80"/>
  <c r="G612" i="80"/>
  <c r="H612" i="80"/>
  <c r="I612" i="80"/>
  <c r="J612" i="80"/>
  <c r="G613" i="80"/>
  <c r="H613" i="80"/>
  <c r="I613" i="80"/>
  <c r="J613" i="80"/>
  <c r="G614" i="80"/>
  <c r="H614" i="80"/>
  <c r="I614" i="80"/>
  <c r="J614" i="80"/>
  <c r="G615" i="80"/>
  <c r="H615" i="80"/>
  <c r="I615" i="80"/>
  <c r="J615" i="80"/>
  <c r="G616" i="80"/>
  <c r="H616" i="80"/>
  <c r="I616" i="80"/>
  <c r="J616" i="80"/>
  <c r="G617" i="80"/>
  <c r="H617" i="80"/>
  <c r="I617" i="80"/>
  <c r="J617" i="80"/>
  <c r="G618" i="80"/>
  <c r="H618" i="80"/>
  <c r="I618" i="80"/>
  <c r="J618" i="80"/>
  <c r="G619" i="80"/>
  <c r="H619" i="80"/>
  <c r="I619" i="80"/>
  <c r="J619" i="80"/>
  <c r="G620" i="80"/>
  <c r="H620" i="80"/>
  <c r="I620" i="80"/>
  <c r="J620" i="80"/>
  <c r="G621" i="80"/>
  <c r="H621" i="80"/>
  <c r="I621" i="80"/>
  <c r="J621" i="80"/>
  <c r="G622" i="80"/>
  <c r="H622" i="80"/>
  <c r="I622" i="80"/>
  <c r="J622" i="80"/>
  <c r="G623" i="80"/>
  <c r="H623" i="80"/>
  <c r="I623" i="80"/>
  <c r="J623" i="80"/>
  <c r="G624" i="80"/>
  <c r="H624" i="80"/>
  <c r="I624" i="80"/>
  <c r="J624" i="80"/>
  <c r="G625" i="80"/>
  <c r="H625" i="80"/>
  <c r="I625" i="80"/>
  <c r="J625" i="80"/>
  <c r="G626" i="80"/>
  <c r="H626" i="80"/>
  <c r="I626" i="80"/>
  <c r="J626" i="80"/>
  <c r="G627" i="80"/>
  <c r="H627" i="80"/>
  <c r="I627" i="80"/>
  <c r="J627" i="80"/>
  <c r="G628" i="80"/>
  <c r="H628" i="80"/>
  <c r="I628" i="80"/>
  <c r="J628" i="80"/>
  <c r="G629" i="80"/>
  <c r="H629" i="80"/>
  <c r="I629" i="80"/>
  <c r="J629" i="80"/>
  <c r="G630" i="80"/>
  <c r="H630" i="80"/>
  <c r="I630" i="80"/>
  <c r="J630" i="80"/>
  <c r="G631" i="80"/>
  <c r="H631" i="80"/>
  <c r="I631" i="80"/>
  <c r="J631" i="80"/>
  <c r="G632" i="80"/>
  <c r="H632" i="80"/>
  <c r="I632" i="80"/>
  <c r="J632" i="80"/>
  <c r="G633" i="80"/>
  <c r="H633" i="80"/>
  <c r="I633" i="80"/>
  <c r="J633" i="80"/>
  <c r="G634" i="80"/>
  <c r="H634" i="80"/>
  <c r="I634" i="80"/>
  <c r="J634" i="80"/>
  <c r="G635" i="80"/>
  <c r="H635" i="80"/>
  <c r="I635" i="80"/>
  <c r="J635" i="80"/>
  <c r="G636" i="80"/>
  <c r="H636" i="80"/>
  <c r="I636" i="80"/>
  <c r="J636" i="80"/>
  <c r="G637" i="80"/>
  <c r="H637" i="80"/>
  <c r="I637" i="80"/>
  <c r="J637" i="80"/>
  <c r="G638" i="80"/>
  <c r="H638" i="80"/>
  <c r="I638" i="80"/>
  <c r="J638" i="80"/>
  <c r="G639" i="80"/>
  <c r="H639" i="80"/>
  <c r="I639" i="80"/>
  <c r="J639" i="80"/>
  <c r="G640" i="80"/>
  <c r="H640" i="80"/>
  <c r="I640" i="80"/>
  <c r="J640" i="80"/>
  <c r="G641" i="80"/>
  <c r="H641" i="80"/>
  <c r="I641" i="80"/>
  <c r="J641" i="80"/>
  <c r="G642" i="80"/>
  <c r="H642" i="80"/>
  <c r="I642" i="80"/>
  <c r="J642" i="80"/>
  <c r="G643" i="80"/>
  <c r="H643" i="80"/>
  <c r="I643" i="80"/>
  <c r="J643" i="80"/>
  <c r="G644" i="80"/>
  <c r="H644" i="80"/>
  <c r="I644" i="80"/>
  <c r="J644" i="80"/>
  <c r="G645" i="80"/>
  <c r="H645" i="80"/>
  <c r="I645" i="80"/>
  <c r="J645" i="80"/>
  <c r="G646" i="80"/>
  <c r="H646" i="80"/>
  <c r="I646" i="80"/>
  <c r="J646" i="80"/>
  <c r="G647" i="80"/>
  <c r="H647" i="80"/>
  <c r="I647" i="80"/>
  <c r="J647" i="80"/>
  <c r="G648" i="80"/>
  <c r="H648" i="80"/>
  <c r="I648" i="80"/>
  <c r="J648" i="80"/>
  <c r="G649" i="80"/>
  <c r="H649" i="80"/>
  <c r="I649" i="80"/>
  <c r="J649" i="80"/>
  <c r="G650" i="80"/>
  <c r="H650" i="80"/>
  <c r="I650" i="80"/>
  <c r="J650" i="80"/>
  <c r="G651" i="80"/>
  <c r="H651" i="80"/>
  <c r="I651" i="80"/>
  <c r="J651" i="80"/>
  <c r="G652" i="80"/>
  <c r="H652" i="80"/>
  <c r="I652" i="80"/>
  <c r="J652" i="80"/>
  <c r="G653" i="80"/>
  <c r="H653" i="80"/>
  <c r="I653" i="80"/>
  <c r="J653" i="80"/>
  <c r="G654" i="80"/>
  <c r="H654" i="80"/>
  <c r="I654" i="80"/>
  <c r="J654" i="80"/>
  <c r="G655" i="80"/>
  <c r="H655" i="80"/>
  <c r="I655" i="80"/>
  <c r="J655" i="80"/>
  <c r="G656" i="80"/>
  <c r="H656" i="80"/>
  <c r="I656" i="80"/>
  <c r="J656" i="80"/>
  <c r="G657" i="80"/>
  <c r="H657" i="80"/>
  <c r="I657" i="80"/>
  <c r="J657" i="80"/>
  <c r="G658" i="80"/>
  <c r="H658" i="80"/>
  <c r="I658" i="80"/>
  <c r="J658" i="80"/>
  <c r="G659" i="80"/>
  <c r="H659" i="80"/>
  <c r="I659" i="80"/>
  <c r="J659" i="80"/>
  <c r="G660" i="80"/>
  <c r="H660" i="80"/>
  <c r="I660" i="80"/>
  <c r="J660" i="80"/>
  <c r="G661" i="80"/>
  <c r="H661" i="80"/>
  <c r="I661" i="80"/>
  <c r="J661" i="80"/>
  <c r="G662" i="80"/>
  <c r="H662" i="80"/>
  <c r="I662" i="80"/>
  <c r="J662" i="80"/>
  <c r="G663" i="80"/>
  <c r="H663" i="80"/>
  <c r="I663" i="80"/>
  <c r="J663" i="80"/>
  <c r="G664" i="80"/>
  <c r="H664" i="80"/>
  <c r="I664" i="80"/>
  <c r="J664" i="80"/>
  <c r="G665" i="80"/>
  <c r="H665" i="80"/>
  <c r="I665" i="80"/>
  <c r="J665" i="80"/>
  <c r="G666" i="80"/>
  <c r="H666" i="80"/>
  <c r="I666" i="80"/>
  <c r="J666" i="80"/>
  <c r="G667" i="80"/>
  <c r="H667" i="80"/>
  <c r="I667" i="80"/>
  <c r="J667" i="80"/>
  <c r="G668" i="80"/>
  <c r="H668" i="80"/>
  <c r="I668" i="80"/>
  <c r="J668" i="80"/>
  <c r="G669" i="80"/>
  <c r="H669" i="80"/>
  <c r="I669" i="80"/>
  <c r="J669" i="80"/>
  <c r="G670" i="80"/>
  <c r="H670" i="80"/>
  <c r="I670" i="80"/>
  <c r="J670" i="80"/>
  <c r="G671" i="80"/>
  <c r="H671" i="80"/>
  <c r="I671" i="80"/>
  <c r="J671" i="80"/>
  <c r="G672" i="80"/>
  <c r="H672" i="80"/>
  <c r="I672" i="80"/>
  <c r="J672" i="80"/>
  <c r="G673" i="80"/>
  <c r="H673" i="80"/>
  <c r="I673" i="80"/>
  <c r="J673" i="80"/>
  <c r="G674" i="80"/>
  <c r="H674" i="80"/>
  <c r="I674" i="80"/>
  <c r="J674" i="80"/>
  <c r="G675" i="80"/>
  <c r="H675" i="80"/>
  <c r="I675" i="80"/>
  <c r="J675" i="80"/>
  <c r="G676" i="80"/>
  <c r="H676" i="80"/>
  <c r="I676" i="80"/>
  <c r="J676" i="80"/>
  <c r="G677" i="80"/>
  <c r="H677" i="80"/>
  <c r="I677" i="80"/>
  <c r="J677" i="80"/>
  <c r="G678" i="80"/>
  <c r="H678" i="80"/>
  <c r="I678" i="80"/>
  <c r="J678" i="80"/>
  <c r="G679" i="80"/>
  <c r="H679" i="80"/>
  <c r="I679" i="80"/>
  <c r="J679" i="80"/>
  <c r="G680" i="80"/>
  <c r="H680" i="80"/>
  <c r="I680" i="80"/>
  <c r="J680" i="80"/>
  <c r="G681" i="80"/>
  <c r="H681" i="80"/>
  <c r="I681" i="80"/>
  <c r="J681" i="80"/>
  <c r="G512" i="80"/>
  <c r="H512" i="80"/>
  <c r="I512" i="80"/>
  <c r="J512" i="80"/>
  <c r="G513" i="80"/>
  <c r="H513" i="80"/>
  <c r="I513" i="80"/>
  <c r="J513" i="80"/>
  <c r="G514" i="80"/>
  <c r="H514" i="80"/>
  <c r="I514" i="80"/>
  <c r="J514" i="80"/>
  <c r="G515" i="80"/>
  <c r="H515" i="80"/>
  <c r="I515" i="80"/>
  <c r="J515" i="80"/>
  <c r="G516" i="80"/>
  <c r="H516" i="80"/>
  <c r="I516" i="80"/>
  <c r="J516" i="80"/>
  <c r="G517" i="80"/>
  <c r="H517" i="80"/>
  <c r="I517" i="80"/>
  <c r="J517" i="80"/>
  <c r="G518" i="80"/>
  <c r="H518" i="80"/>
  <c r="I518" i="80"/>
  <c r="J518" i="80"/>
  <c r="G519" i="80"/>
  <c r="H519" i="80"/>
  <c r="I519" i="80"/>
  <c r="J519" i="80"/>
  <c r="G520" i="80"/>
  <c r="H520" i="80"/>
  <c r="I520" i="80"/>
  <c r="J520" i="80"/>
  <c r="G521" i="80"/>
  <c r="H521" i="80"/>
  <c r="I521" i="80"/>
  <c r="J521" i="80"/>
  <c r="G522" i="80"/>
  <c r="H522" i="80"/>
  <c r="I522" i="80"/>
  <c r="J522" i="80"/>
  <c r="G523" i="80"/>
  <c r="H523" i="80"/>
  <c r="I523" i="80"/>
  <c r="J523" i="80"/>
  <c r="G524" i="80"/>
  <c r="H524" i="80"/>
  <c r="I524" i="80"/>
  <c r="J524" i="80"/>
  <c r="G525" i="80"/>
  <c r="H525" i="80"/>
  <c r="I525" i="80"/>
  <c r="J525" i="80"/>
  <c r="G526" i="80"/>
  <c r="H526" i="80"/>
  <c r="I526" i="80"/>
  <c r="J526" i="80"/>
  <c r="G527" i="80"/>
  <c r="H527" i="80"/>
  <c r="I527" i="80"/>
  <c r="J527" i="80"/>
  <c r="G528" i="80"/>
  <c r="H528" i="80"/>
  <c r="I528" i="80"/>
  <c r="J528" i="80"/>
  <c r="G529" i="80"/>
  <c r="H529" i="80"/>
  <c r="I529" i="80"/>
  <c r="J529" i="80"/>
  <c r="G530" i="80"/>
  <c r="H530" i="80"/>
  <c r="I530" i="80"/>
  <c r="J530" i="80"/>
  <c r="G531" i="80"/>
  <c r="H531" i="80"/>
  <c r="I531" i="80"/>
  <c r="J531" i="80"/>
  <c r="G532" i="80"/>
  <c r="H532" i="80"/>
  <c r="I532" i="80"/>
  <c r="J532" i="80"/>
  <c r="G533" i="80"/>
  <c r="H533" i="80"/>
  <c r="I533" i="80"/>
  <c r="J533" i="80"/>
  <c r="G534" i="80"/>
  <c r="H534" i="80"/>
  <c r="I534" i="80"/>
  <c r="J534" i="80"/>
  <c r="G535" i="80"/>
  <c r="H535" i="80"/>
  <c r="I535" i="80"/>
  <c r="J535" i="80"/>
  <c r="G536" i="80"/>
  <c r="H536" i="80"/>
  <c r="I536" i="80"/>
  <c r="J536" i="80"/>
  <c r="G537" i="80"/>
  <c r="H537" i="80"/>
  <c r="I537" i="80"/>
  <c r="J537" i="80"/>
  <c r="G538" i="80"/>
  <c r="H538" i="80"/>
  <c r="I538" i="80"/>
  <c r="J538" i="80"/>
  <c r="G539" i="80"/>
  <c r="H539" i="80"/>
  <c r="I539" i="80"/>
  <c r="J539" i="80"/>
  <c r="G540" i="80"/>
  <c r="H540" i="80"/>
  <c r="I540" i="80"/>
  <c r="J540" i="80"/>
  <c r="G541" i="80"/>
  <c r="H541" i="80"/>
  <c r="I541" i="80"/>
  <c r="J541" i="80"/>
  <c r="G542" i="80"/>
  <c r="H542" i="80"/>
  <c r="I542" i="80"/>
  <c r="J542" i="80"/>
  <c r="G543" i="80"/>
  <c r="H543" i="80"/>
  <c r="I543" i="80"/>
  <c r="J543" i="80"/>
  <c r="G544" i="80"/>
  <c r="H544" i="80"/>
  <c r="I544" i="80"/>
  <c r="J544" i="80"/>
  <c r="G545" i="80"/>
  <c r="H545" i="80"/>
  <c r="I545" i="80"/>
  <c r="J545" i="80"/>
  <c r="BD49" i="30"/>
  <c r="BD84" i="30" s="1"/>
  <c r="BD93" i="30" s="1"/>
  <c r="BD50" i="30"/>
  <c r="BD51" i="30"/>
  <c r="BD52" i="30"/>
  <c r="BD53" i="30"/>
  <c r="BD54" i="30"/>
  <c r="BD55" i="30"/>
  <c r="BD56" i="30"/>
  <c r="BD57" i="30"/>
  <c r="BD58" i="30"/>
  <c r="BD59" i="30"/>
  <c r="BD60" i="30"/>
  <c r="BD61" i="30"/>
  <c r="BD62" i="30"/>
  <c r="BD63" i="30"/>
  <c r="BD64" i="30"/>
  <c r="BD65" i="30"/>
  <c r="BD85" i="30" s="1"/>
  <c r="BD66" i="30"/>
  <c r="BD67" i="30"/>
  <c r="BD68" i="30"/>
  <c r="BD69" i="30"/>
  <c r="BD70" i="30"/>
  <c r="BD71" i="30"/>
  <c r="BD72" i="30"/>
  <c r="BD73" i="30"/>
  <c r="BD86" i="30" s="1"/>
  <c r="BD74" i="30"/>
  <c r="BD75" i="30"/>
  <c r="BD87" i="30" s="1"/>
  <c r="BD76" i="30"/>
  <c r="BD77" i="30"/>
  <c r="BD78" i="30"/>
  <c r="BD79" i="30"/>
  <c r="BD80" i="30"/>
  <c r="BD82" i="30"/>
  <c r="BD91" i="30" s="1"/>
  <c r="BD40" i="30"/>
  <c r="BD41" i="30"/>
  <c r="BD42" i="30"/>
  <c r="BD43" i="30"/>
  <c r="BD44" i="30"/>
  <c r="BD83" i="30" l="1"/>
  <c r="BL9" i="31"/>
  <c r="BL18" i="31" s="1"/>
  <c r="BD95" i="30"/>
  <c r="BL26" i="31"/>
  <c r="BD92" i="30"/>
  <c r="BL23" i="31"/>
  <c r="BD96" i="30"/>
  <c r="BL27" i="31"/>
  <c r="BL34" i="31" s="1"/>
  <c r="S63" i="31" s="1"/>
  <c r="BD94" i="30"/>
  <c r="BL25" i="31"/>
  <c r="BL32" i="31" s="1"/>
  <c r="S61" i="31" s="1"/>
  <c r="BL24" i="31"/>
  <c r="X14" i="33"/>
  <c r="BL42" i="31"/>
  <c r="BL33" i="31"/>
  <c r="S62" i="31" s="1"/>
  <c r="BL43" i="31"/>
  <c r="BL40" i="31"/>
  <c r="BL31" i="31"/>
  <c r="S60" i="31" s="1"/>
  <c r="BL41" i="31"/>
  <c r="BL13" i="31"/>
  <c r="BK43" i="31"/>
  <c r="BK42" i="31"/>
  <c r="BK41" i="31"/>
  <c r="BK40" i="31"/>
  <c r="BK39" i="31"/>
  <c r="BK9" i="31"/>
  <c r="BK18" i="31" s="1"/>
  <c r="C1170" i="31"/>
  <c r="C1167" i="31"/>
  <c r="C1164" i="31"/>
  <c r="C1161" i="31"/>
  <c r="C1163" i="31"/>
  <c r="AO32" i="69"/>
  <c r="AO33" i="69"/>
  <c r="AO34" i="69"/>
  <c r="AO35" i="69"/>
  <c r="AO36" i="69"/>
  <c r="AO37" i="69"/>
  <c r="AO11" i="69"/>
  <c r="BL39" i="31" l="1"/>
  <c r="BL30" i="31"/>
  <c r="S59" i="31" s="1"/>
  <c r="B1163" i="31"/>
  <c r="C1168" i="31"/>
  <c r="B1161" i="31"/>
  <c r="C1166" i="31"/>
  <c r="B1164" i="31"/>
  <c r="C1169" i="31"/>
  <c r="B1167" i="31"/>
  <c r="C1172" i="31"/>
  <c r="B1170" i="31"/>
  <c r="C1175" i="31"/>
  <c r="CM23" i="12"/>
  <c r="CN23" i="12"/>
  <c r="CO23" i="12"/>
  <c r="CP23" i="12"/>
  <c r="CQ23" i="12"/>
  <c r="CM24" i="12"/>
  <c r="CN24" i="12"/>
  <c r="CO24" i="12"/>
  <c r="CP24" i="12"/>
  <c r="CQ24" i="12"/>
  <c r="CM25" i="12"/>
  <c r="CN25" i="12"/>
  <c r="CO25" i="12"/>
  <c r="CP25" i="12"/>
  <c r="CQ25" i="12"/>
  <c r="CM26" i="12"/>
  <c r="CN26" i="12"/>
  <c r="CO26" i="12"/>
  <c r="CP26" i="12"/>
  <c r="CQ26" i="12"/>
  <c r="CM27" i="12"/>
  <c r="CN27" i="12"/>
  <c r="CO27" i="12"/>
  <c r="CP27" i="12"/>
  <c r="CQ27" i="12"/>
  <c r="CM29" i="12"/>
  <c r="CN29" i="12"/>
  <c r="CO29" i="12"/>
  <c r="CP29" i="12"/>
  <c r="CQ29" i="12"/>
  <c r="CL29" i="12"/>
  <c r="CL24" i="12"/>
  <c r="CL25" i="12"/>
  <c r="CL26" i="12"/>
  <c r="CL27" i="12"/>
  <c r="CL23" i="12"/>
  <c r="CM9" i="12"/>
  <c r="CN9" i="12"/>
  <c r="CO9" i="12"/>
  <c r="CP9" i="12"/>
  <c r="CQ9" i="12"/>
  <c r="CM10" i="12"/>
  <c r="CN10" i="12"/>
  <c r="CO10" i="12"/>
  <c r="CP10" i="12"/>
  <c r="CQ10" i="12"/>
  <c r="CM11" i="12"/>
  <c r="CN11" i="12"/>
  <c r="CO11" i="12"/>
  <c r="CP11" i="12"/>
  <c r="CQ11" i="12"/>
  <c r="CM12" i="12"/>
  <c r="CN12" i="12"/>
  <c r="CO12" i="12"/>
  <c r="CP12" i="12"/>
  <c r="CQ12" i="12"/>
  <c r="CM13" i="12"/>
  <c r="CN13" i="12"/>
  <c r="CO13" i="12"/>
  <c r="CP13" i="12"/>
  <c r="CQ13" i="12"/>
  <c r="CM15" i="12"/>
  <c r="CN15" i="12"/>
  <c r="CO15" i="12"/>
  <c r="CP15" i="12"/>
  <c r="CQ15" i="12"/>
  <c r="CL15" i="12"/>
  <c r="CL10" i="12"/>
  <c r="CL11" i="12"/>
  <c r="CL12" i="12"/>
  <c r="CL13" i="12"/>
  <c r="CL9" i="12"/>
  <c r="AP23" i="12"/>
  <c r="AQ23" i="12"/>
  <c r="AR23" i="12"/>
  <c r="AS23" i="12"/>
  <c r="AT23" i="12"/>
  <c r="AP24" i="12"/>
  <c r="AQ24" i="12"/>
  <c r="AR24" i="12"/>
  <c r="AS24" i="12"/>
  <c r="AT24" i="12"/>
  <c r="AP25" i="12"/>
  <c r="AQ25" i="12"/>
  <c r="AR25" i="12"/>
  <c r="AS25" i="12"/>
  <c r="AT25" i="12"/>
  <c r="AP26" i="12"/>
  <c r="AQ26" i="12"/>
  <c r="AR26" i="12"/>
  <c r="AS26" i="12"/>
  <c r="AT26" i="12"/>
  <c r="AP27" i="12"/>
  <c r="AQ27" i="12"/>
  <c r="AR27" i="12"/>
  <c r="AS27" i="12"/>
  <c r="AT27" i="12"/>
  <c r="AP29" i="12"/>
  <c r="AQ29" i="12"/>
  <c r="AR29" i="12"/>
  <c r="AS29" i="12"/>
  <c r="AT29" i="12"/>
  <c r="AO29" i="12"/>
  <c r="AO24" i="12"/>
  <c r="AO25" i="12"/>
  <c r="AO26" i="12"/>
  <c r="AO27" i="12"/>
  <c r="AO23" i="12"/>
  <c r="AP9" i="12"/>
  <c r="AQ9" i="12"/>
  <c r="AR9" i="12"/>
  <c r="AS9" i="12"/>
  <c r="AT9" i="12"/>
  <c r="AP10" i="12"/>
  <c r="AQ10" i="12"/>
  <c r="AR10" i="12"/>
  <c r="AS10" i="12"/>
  <c r="AT10" i="12"/>
  <c r="AP11" i="12"/>
  <c r="AQ11" i="12"/>
  <c r="AR11" i="12"/>
  <c r="AS11" i="12"/>
  <c r="AT11" i="12"/>
  <c r="AP12" i="12"/>
  <c r="AQ12" i="12"/>
  <c r="AR12" i="12"/>
  <c r="AS12" i="12"/>
  <c r="AT12" i="12"/>
  <c r="AP13" i="12"/>
  <c r="AQ13" i="12"/>
  <c r="AR13" i="12"/>
  <c r="AS13" i="12"/>
  <c r="AT13" i="12"/>
  <c r="AP15" i="12"/>
  <c r="AQ15" i="12"/>
  <c r="AR15" i="12"/>
  <c r="AS15" i="12"/>
  <c r="AT15" i="12"/>
  <c r="AO15" i="12"/>
  <c r="AO10" i="12"/>
  <c r="AO11" i="12"/>
  <c r="AO12" i="12"/>
  <c r="AO13" i="12"/>
  <c r="AO9" i="12"/>
  <c r="AR116" i="80"/>
  <c r="AS116" i="80" s="1"/>
  <c r="AT116" i="80" s="1"/>
  <c r="AU116" i="80" s="1"/>
  <c r="AV116" i="80" s="1"/>
  <c r="AW116" i="80" s="1"/>
  <c r="AR100" i="80"/>
  <c r="AS100" i="80" s="1"/>
  <c r="AT100" i="80" s="1"/>
  <c r="AU100" i="80" s="1"/>
  <c r="AV100" i="80" s="1"/>
  <c r="AW100" i="80" s="1"/>
  <c r="G2" i="80"/>
  <c r="H2" i="80"/>
  <c r="G3" i="80"/>
  <c r="H3" i="80"/>
  <c r="G4" i="80"/>
  <c r="H4" i="80"/>
  <c r="G5" i="80"/>
  <c r="H5" i="80"/>
  <c r="G6" i="80"/>
  <c r="H6" i="80"/>
  <c r="G7" i="80"/>
  <c r="H7" i="80"/>
  <c r="G8" i="80"/>
  <c r="H8" i="80"/>
  <c r="G9" i="80"/>
  <c r="H9" i="80"/>
  <c r="G10" i="80"/>
  <c r="H10" i="80"/>
  <c r="G11" i="80"/>
  <c r="H11" i="80"/>
  <c r="G12" i="80"/>
  <c r="H12" i="80"/>
  <c r="G13" i="80"/>
  <c r="H13" i="80"/>
  <c r="G14" i="80"/>
  <c r="H14" i="80"/>
  <c r="G15" i="80"/>
  <c r="H15" i="80"/>
  <c r="G16" i="80"/>
  <c r="H16" i="80"/>
  <c r="G17" i="80"/>
  <c r="H17" i="80"/>
  <c r="G18" i="80"/>
  <c r="H18" i="80"/>
  <c r="G19" i="80"/>
  <c r="H19" i="80"/>
  <c r="G20" i="80"/>
  <c r="H20" i="80"/>
  <c r="G21" i="80"/>
  <c r="H21" i="80"/>
  <c r="G22" i="80"/>
  <c r="H22" i="80"/>
  <c r="G23" i="80"/>
  <c r="H23" i="80"/>
  <c r="G24" i="80"/>
  <c r="H24" i="80"/>
  <c r="G25" i="80"/>
  <c r="H25" i="80"/>
  <c r="G26" i="80"/>
  <c r="H26" i="80"/>
  <c r="G27" i="80"/>
  <c r="H27" i="80"/>
  <c r="G28" i="80"/>
  <c r="H28" i="80"/>
  <c r="G29" i="80"/>
  <c r="H29" i="80"/>
  <c r="G30" i="80"/>
  <c r="H30" i="80"/>
  <c r="G31" i="80"/>
  <c r="H31" i="80"/>
  <c r="G32" i="80"/>
  <c r="H32" i="80"/>
  <c r="G33" i="80"/>
  <c r="H33" i="80"/>
  <c r="G34" i="80"/>
  <c r="H34" i="80"/>
  <c r="G35" i="80"/>
  <c r="H35" i="80"/>
  <c r="G36" i="80"/>
  <c r="H36" i="80"/>
  <c r="G37" i="80"/>
  <c r="H37" i="80"/>
  <c r="G38" i="80"/>
  <c r="H38" i="80"/>
  <c r="G39" i="80"/>
  <c r="H39" i="80"/>
  <c r="G40" i="80"/>
  <c r="H40" i="80"/>
  <c r="G41" i="80"/>
  <c r="H41" i="80"/>
  <c r="G42" i="80"/>
  <c r="H42" i="80"/>
  <c r="G43" i="80"/>
  <c r="H43" i="80"/>
  <c r="G44" i="80"/>
  <c r="H44" i="80"/>
  <c r="G45" i="80"/>
  <c r="H45" i="80"/>
  <c r="G46" i="80"/>
  <c r="H46" i="80"/>
  <c r="G47" i="80"/>
  <c r="H47" i="80"/>
  <c r="G48" i="80"/>
  <c r="H48" i="80"/>
  <c r="G49" i="80"/>
  <c r="H49" i="80"/>
  <c r="G50" i="80"/>
  <c r="H50" i="80"/>
  <c r="G51" i="80"/>
  <c r="H51" i="80"/>
  <c r="G52" i="80"/>
  <c r="H52" i="80"/>
  <c r="G53" i="80"/>
  <c r="H53" i="80"/>
  <c r="G54" i="80"/>
  <c r="H54" i="80"/>
  <c r="G55" i="80"/>
  <c r="H55" i="80"/>
  <c r="G56" i="80"/>
  <c r="H56" i="80"/>
  <c r="G57" i="80"/>
  <c r="H57" i="80"/>
  <c r="G58" i="80"/>
  <c r="H58" i="80"/>
  <c r="G59" i="80"/>
  <c r="H59" i="80"/>
  <c r="G60" i="80"/>
  <c r="H60" i="80"/>
  <c r="G61" i="80"/>
  <c r="H61" i="80"/>
  <c r="G62" i="80"/>
  <c r="H62" i="80"/>
  <c r="G63" i="80"/>
  <c r="H63" i="80"/>
  <c r="G64" i="80"/>
  <c r="H64" i="80"/>
  <c r="G65" i="80"/>
  <c r="H65" i="80"/>
  <c r="G66" i="80"/>
  <c r="H66" i="80"/>
  <c r="G67" i="80"/>
  <c r="H67" i="80"/>
  <c r="G68" i="80"/>
  <c r="H68" i="80"/>
  <c r="G69" i="80"/>
  <c r="H69" i="80"/>
  <c r="G70" i="80"/>
  <c r="H70" i="80"/>
  <c r="G71" i="80"/>
  <c r="H71" i="80"/>
  <c r="G72" i="80"/>
  <c r="H72" i="80"/>
  <c r="G73" i="80"/>
  <c r="H73" i="80"/>
  <c r="G74" i="80"/>
  <c r="H74" i="80"/>
  <c r="G75" i="80"/>
  <c r="H75" i="80"/>
  <c r="G76" i="80"/>
  <c r="H76" i="80"/>
  <c r="G77" i="80"/>
  <c r="H77" i="80"/>
  <c r="G78" i="80"/>
  <c r="H78" i="80"/>
  <c r="G79" i="80"/>
  <c r="H79" i="80"/>
  <c r="G80" i="80"/>
  <c r="H80" i="80"/>
  <c r="G81" i="80"/>
  <c r="H81" i="80"/>
  <c r="G82" i="80"/>
  <c r="H82" i="80"/>
  <c r="G83" i="80"/>
  <c r="H83" i="80"/>
  <c r="G84" i="80"/>
  <c r="H84" i="80"/>
  <c r="G85" i="80"/>
  <c r="H85" i="80"/>
  <c r="G86" i="80"/>
  <c r="H86" i="80"/>
  <c r="G87" i="80"/>
  <c r="H87" i="80"/>
  <c r="G88" i="80"/>
  <c r="H88" i="80"/>
  <c r="G89" i="80"/>
  <c r="H89" i="80"/>
  <c r="G90" i="80"/>
  <c r="H90" i="80"/>
  <c r="G91" i="80"/>
  <c r="H91" i="80"/>
  <c r="G92" i="80"/>
  <c r="H92" i="80"/>
  <c r="G93" i="80"/>
  <c r="H93" i="80"/>
  <c r="G94" i="80"/>
  <c r="H94" i="80"/>
  <c r="G95" i="80"/>
  <c r="H95" i="80"/>
  <c r="G96" i="80"/>
  <c r="H96" i="80"/>
  <c r="G97" i="80"/>
  <c r="H97" i="80"/>
  <c r="G98" i="80"/>
  <c r="H98" i="80"/>
  <c r="G99" i="80"/>
  <c r="H99" i="80"/>
  <c r="G100" i="80"/>
  <c r="H100" i="80"/>
  <c r="G101" i="80"/>
  <c r="H101" i="80"/>
  <c r="G102" i="80"/>
  <c r="H102" i="80"/>
  <c r="G103" i="80"/>
  <c r="H103" i="80"/>
  <c r="G104" i="80"/>
  <c r="H104" i="80"/>
  <c r="G105" i="80"/>
  <c r="H105" i="80"/>
  <c r="G106" i="80"/>
  <c r="H106" i="80"/>
  <c r="G107" i="80"/>
  <c r="H107" i="80"/>
  <c r="G108" i="80"/>
  <c r="H108" i="80"/>
  <c r="G109" i="80"/>
  <c r="H109" i="80"/>
  <c r="G110" i="80"/>
  <c r="H110" i="80"/>
  <c r="G111" i="80"/>
  <c r="H111" i="80"/>
  <c r="G112" i="80"/>
  <c r="H112" i="80"/>
  <c r="G113" i="80"/>
  <c r="H113" i="80"/>
  <c r="G114" i="80"/>
  <c r="H114" i="80"/>
  <c r="G115" i="80"/>
  <c r="H115" i="80"/>
  <c r="G116" i="80"/>
  <c r="H116" i="80"/>
  <c r="G117" i="80"/>
  <c r="H117" i="80"/>
  <c r="G118" i="80"/>
  <c r="H118" i="80"/>
  <c r="G119" i="80"/>
  <c r="H119" i="80"/>
  <c r="G120" i="80"/>
  <c r="H120" i="80"/>
  <c r="G121" i="80"/>
  <c r="H121" i="80"/>
  <c r="G122" i="80"/>
  <c r="H122" i="80"/>
  <c r="G123" i="80"/>
  <c r="H123" i="80"/>
  <c r="G124" i="80"/>
  <c r="H124" i="80"/>
  <c r="G125" i="80"/>
  <c r="H125" i="80"/>
  <c r="G126" i="80"/>
  <c r="H126" i="80"/>
  <c r="G127" i="80"/>
  <c r="H127" i="80"/>
  <c r="G128" i="80"/>
  <c r="H128" i="80"/>
  <c r="G129" i="80"/>
  <c r="H129" i="80"/>
  <c r="G130" i="80"/>
  <c r="H130" i="80"/>
  <c r="G131" i="80"/>
  <c r="H131" i="80"/>
  <c r="G132" i="80"/>
  <c r="H132" i="80"/>
  <c r="G133" i="80"/>
  <c r="H133" i="80"/>
  <c r="G134" i="80"/>
  <c r="H134" i="80"/>
  <c r="G135" i="80"/>
  <c r="H135" i="80"/>
  <c r="G136" i="80"/>
  <c r="H136" i="80"/>
  <c r="G137" i="80"/>
  <c r="H137" i="80"/>
  <c r="G138" i="80"/>
  <c r="H138" i="80"/>
  <c r="G139" i="80"/>
  <c r="H139" i="80"/>
  <c r="G140" i="80"/>
  <c r="H140" i="80"/>
  <c r="G141" i="80"/>
  <c r="H141" i="80"/>
  <c r="G142" i="80"/>
  <c r="H142" i="80"/>
  <c r="G143" i="80"/>
  <c r="H143" i="80"/>
  <c r="G144" i="80"/>
  <c r="H144" i="80"/>
  <c r="G145" i="80"/>
  <c r="H145" i="80"/>
  <c r="G146" i="80"/>
  <c r="H146" i="80"/>
  <c r="G147" i="80"/>
  <c r="H147" i="80"/>
  <c r="G148" i="80"/>
  <c r="H148" i="80"/>
  <c r="G149" i="80"/>
  <c r="H149" i="80"/>
  <c r="G150" i="80"/>
  <c r="H150" i="80"/>
  <c r="G151" i="80"/>
  <c r="H151" i="80"/>
  <c r="G152" i="80"/>
  <c r="H152" i="80"/>
  <c r="G153" i="80"/>
  <c r="H153" i="80"/>
  <c r="G154" i="80"/>
  <c r="H154" i="80"/>
  <c r="G155" i="80"/>
  <c r="H155" i="80"/>
  <c r="G156" i="80"/>
  <c r="H156" i="80"/>
  <c r="G157" i="80"/>
  <c r="H157" i="80"/>
  <c r="G158" i="80"/>
  <c r="H158" i="80"/>
  <c r="G159" i="80"/>
  <c r="H159" i="80"/>
  <c r="G160" i="80"/>
  <c r="H160" i="80"/>
  <c r="G161" i="80"/>
  <c r="H161" i="80"/>
  <c r="G162" i="80"/>
  <c r="H162" i="80"/>
  <c r="G163" i="80"/>
  <c r="H163" i="80"/>
  <c r="G164" i="80"/>
  <c r="H164" i="80"/>
  <c r="G165" i="80"/>
  <c r="H165" i="80"/>
  <c r="G166" i="80"/>
  <c r="H166" i="80"/>
  <c r="G167" i="80"/>
  <c r="H167" i="80"/>
  <c r="G168" i="80"/>
  <c r="H168" i="80"/>
  <c r="G169" i="80"/>
  <c r="H169" i="80"/>
  <c r="G170" i="80"/>
  <c r="H170" i="80"/>
  <c r="G171" i="80"/>
  <c r="H171" i="80"/>
  <c r="G172" i="80"/>
  <c r="H172" i="80"/>
  <c r="G173" i="80"/>
  <c r="H173" i="80"/>
  <c r="G174" i="80"/>
  <c r="H174" i="80"/>
  <c r="G175" i="80"/>
  <c r="H175" i="80"/>
  <c r="G176" i="80"/>
  <c r="H176" i="80"/>
  <c r="G177" i="80"/>
  <c r="H177" i="80"/>
  <c r="G178" i="80"/>
  <c r="H178" i="80"/>
  <c r="G179" i="80"/>
  <c r="H179" i="80"/>
  <c r="G180" i="80"/>
  <c r="H180" i="80"/>
  <c r="G181" i="80"/>
  <c r="H181" i="80"/>
  <c r="G182" i="80"/>
  <c r="H182" i="80"/>
  <c r="G183" i="80"/>
  <c r="H183" i="80"/>
  <c r="G184" i="80"/>
  <c r="H184" i="80"/>
  <c r="G185" i="80"/>
  <c r="H185" i="80"/>
  <c r="G186" i="80"/>
  <c r="H186" i="80"/>
  <c r="G187" i="80"/>
  <c r="H187" i="80"/>
  <c r="G188" i="80"/>
  <c r="H188" i="80"/>
  <c r="G189" i="80"/>
  <c r="H189" i="80"/>
  <c r="G190" i="80"/>
  <c r="H190" i="80"/>
  <c r="G191" i="80"/>
  <c r="H191" i="80"/>
  <c r="G192" i="80"/>
  <c r="H192" i="80"/>
  <c r="G193" i="80"/>
  <c r="H193" i="80"/>
  <c r="G194" i="80"/>
  <c r="H194" i="80"/>
  <c r="G195" i="80"/>
  <c r="H195" i="80"/>
  <c r="G196" i="80"/>
  <c r="H196" i="80"/>
  <c r="G197" i="80"/>
  <c r="H197" i="80"/>
  <c r="G198" i="80"/>
  <c r="H198" i="80"/>
  <c r="G199" i="80"/>
  <c r="H199" i="80"/>
  <c r="G200" i="80"/>
  <c r="H200" i="80"/>
  <c r="G201" i="80"/>
  <c r="H201" i="80"/>
  <c r="G202" i="80"/>
  <c r="H202" i="80"/>
  <c r="G203" i="80"/>
  <c r="H203" i="80"/>
  <c r="G204" i="80"/>
  <c r="H204" i="80"/>
  <c r="G205" i="80"/>
  <c r="H205" i="80"/>
  <c r="G206" i="80"/>
  <c r="H206" i="80"/>
  <c r="G207" i="80"/>
  <c r="H207" i="80"/>
  <c r="G208" i="80"/>
  <c r="H208" i="80"/>
  <c r="G209" i="80"/>
  <c r="H209" i="80"/>
  <c r="G210" i="80"/>
  <c r="H210" i="80"/>
  <c r="G211" i="80"/>
  <c r="H211" i="80"/>
  <c r="G212" i="80"/>
  <c r="H212" i="80"/>
  <c r="G213" i="80"/>
  <c r="H213" i="80"/>
  <c r="G214" i="80"/>
  <c r="H214" i="80"/>
  <c r="G215" i="80"/>
  <c r="H215" i="80"/>
  <c r="G216" i="80"/>
  <c r="H216" i="80"/>
  <c r="G217" i="80"/>
  <c r="H217" i="80"/>
  <c r="G218" i="80"/>
  <c r="H218" i="80"/>
  <c r="G219" i="80"/>
  <c r="H219" i="80"/>
  <c r="G220" i="80"/>
  <c r="H220" i="80"/>
  <c r="G221" i="80"/>
  <c r="H221" i="80"/>
  <c r="G222" i="80"/>
  <c r="H222" i="80"/>
  <c r="G223" i="80"/>
  <c r="H223" i="80"/>
  <c r="G224" i="80"/>
  <c r="H224" i="80"/>
  <c r="G225" i="80"/>
  <c r="H225" i="80"/>
  <c r="G226" i="80"/>
  <c r="H226" i="80"/>
  <c r="G227" i="80"/>
  <c r="H227" i="80"/>
  <c r="G228" i="80"/>
  <c r="H228" i="80"/>
  <c r="G229" i="80"/>
  <c r="H229" i="80"/>
  <c r="G230" i="80"/>
  <c r="H230" i="80"/>
  <c r="G231" i="80"/>
  <c r="H231" i="80"/>
  <c r="G232" i="80"/>
  <c r="H232" i="80"/>
  <c r="G233" i="80"/>
  <c r="H233" i="80"/>
  <c r="G234" i="80"/>
  <c r="H234" i="80"/>
  <c r="G235" i="80"/>
  <c r="H235" i="80"/>
  <c r="G236" i="80"/>
  <c r="H236" i="80"/>
  <c r="G237" i="80"/>
  <c r="H237" i="80"/>
  <c r="G238" i="80"/>
  <c r="H238" i="80"/>
  <c r="G239" i="80"/>
  <c r="H239" i="80"/>
  <c r="G240" i="80"/>
  <c r="H240" i="80"/>
  <c r="G241" i="80"/>
  <c r="H241" i="80"/>
  <c r="G242" i="80"/>
  <c r="H242" i="80"/>
  <c r="G243" i="80"/>
  <c r="H243" i="80"/>
  <c r="G244" i="80"/>
  <c r="H244" i="80"/>
  <c r="G245" i="80"/>
  <c r="H245" i="80"/>
  <c r="G246" i="80"/>
  <c r="H246" i="80"/>
  <c r="G247" i="80"/>
  <c r="H247" i="80"/>
  <c r="G248" i="80"/>
  <c r="H248" i="80"/>
  <c r="G249" i="80"/>
  <c r="H249" i="80"/>
  <c r="G250" i="80"/>
  <c r="H250" i="80"/>
  <c r="G251" i="80"/>
  <c r="H251" i="80"/>
  <c r="G252" i="80"/>
  <c r="H252" i="80"/>
  <c r="G253" i="80"/>
  <c r="H253" i="80"/>
  <c r="G254" i="80"/>
  <c r="H254" i="80"/>
  <c r="G255" i="80"/>
  <c r="H255" i="80"/>
  <c r="G256" i="80"/>
  <c r="H256" i="80"/>
  <c r="G257" i="80"/>
  <c r="H257" i="80"/>
  <c r="G258" i="80"/>
  <c r="H258" i="80"/>
  <c r="G259" i="80"/>
  <c r="H259" i="80"/>
  <c r="G260" i="80"/>
  <c r="H260" i="80"/>
  <c r="G261" i="80"/>
  <c r="H261" i="80"/>
  <c r="G262" i="80"/>
  <c r="H262" i="80"/>
  <c r="G263" i="80"/>
  <c r="H263" i="80"/>
  <c r="G264" i="80"/>
  <c r="H264" i="80"/>
  <c r="G265" i="80"/>
  <c r="H265" i="80"/>
  <c r="G266" i="80"/>
  <c r="H266" i="80"/>
  <c r="G267" i="80"/>
  <c r="H267" i="80"/>
  <c r="G268" i="80"/>
  <c r="H268" i="80"/>
  <c r="G269" i="80"/>
  <c r="H269" i="80"/>
  <c r="G270" i="80"/>
  <c r="H270" i="80"/>
  <c r="G271" i="80"/>
  <c r="H271" i="80"/>
  <c r="G272" i="80"/>
  <c r="H272" i="80"/>
  <c r="G273" i="80"/>
  <c r="H273" i="80"/>
  <c r="G274" i="80"/>
  <c r="H274" i="80"/>
  <c r="G275" i="80"/>
  <c r="H275" i="80"/>
  <c r="G276" i="80"/>
  <c r="H276" i="80"/>
  <c r="G277" i="80"/>
  <c r="H277" i="80"/>
  <c r="G278" i="80"/>
  <c r="H278" i="80"/>
  <c r="G279" i="80"/>
  <c r="H279" i="80"/>
  <c r="G280" i="80"/>
  <c r="H280" i="80"/>
  <c r="G281" i="80"/>
  <c r="H281" i="80"/>
  <c r="G282" i="80"/>
  <c r="H282" i="80"/>
  <c r="G283" i="80"/>
  <c r="H283" i="80"/>
  <c r="G284" i="80"/>
  <c r="H284" i="80"/>
  <c r="G285" i="80"/>
  <c r="H285" i="80"/>
  <c r="G286" i="80"/>
  <c r="H286" i="80"/>
  <c r="G287" i="80"/>
  <c r="H287" i="80"/>
  <c r="G288" i="80"/>
  <c r="H288" i="80"/>
  <c r="G289" i="80"/>
  <c r="H289" i="80"/>
  <c r="G290" i="80"/>
  <c r="H290" i="80"/>
  <c r="G291" i="80"/>
  <c r="H291" i="80"/>
  <c r="G292" i="80"/>
  <c r="H292" i="80"/>
  <c r="G293" i="80"/>
  <c r="H293" i="80"/>
  <c r="G294" i="80"/>
  <c r="H294" i="80"/>
  <c r="G295" i="80"/>
  <c r="H295" i="80"/>
  <c r="G296" i="80"/>
  <c r="H296" i="80"/>
  <c r="G297" i="80"/>
  <c r="H297" i="80"/>
  <c r="G298" i="80"/>
  <c r="H298" i="80"/>
  <c r="G299" i="80"/>
  <c r="H299" i="80"/>
  <c r="G300" i="80"/>
  <c r="H300" i="80"/>
  <c r="G301" i="80"/>
  <c r="H301" i="80"/>
  <c r="G302" i="80"/>
  <c r="H302" i="80"/>
  <c r="G303" i="80"/>
  <c r="H303" i="80"/>
  <c r="G304" i="80"/>
  <c r="H304" i="80"/>
  <c r="G305" i="80"/>
  <c r="H305" i="80"/>
  <c r="G306" i="80"/>
  <c r="H306" i="80"/>
  <c r="G307" i="80"/>
  <c r="H307" i="80"/>
  <c r="G308" i="80"/>
  <c r="H308" i="80"/>
  <c r="G309" i="80"/>
  <c r="H309" i="80"/>
  <c r="G310" i="80"/>
  <c r="H310" i="80"/>
  <c r="G311" i="80"/>
  <c r="H311" i="80"/>
  <c r="G312" i="80"/>
  <c r="H312" i="80"/>
  <c r="G313" i="80"/>
  <c r="H313" i="80"/>
  <c r="G314" i="80"/>
  <c r="H314" i="80"/>
  <c r="G315" i="80"/>
  <c r="H315" i="80"/>
  <c r="G316" i="80"/>
  <c r="H316" i="80"/>
  <c r="G317" i="80"/>
  <c r="H317" i="80"/>
  <c r="G318" i="80"/>
  <c r="H318" i="80"/>
  <c r="G319" i="80"/>
  <c r="H319" i="80"/>
  <c r="G320" i="80"/>
  <c r="H320" i="80"/>
  <c r="G321" i="80"/>
  <c r="H321" i="80"/>
  <c r="G322" i="80"/>
  <c r="H322" i="80"/>
  <c r="G323" i="80"/>
  <c r="H323" i="80"/>
  <c r="G324" i="80"/>
  <c r="H324" i="80"/>
  <c r="G325" i="80"/>
  <c r="H325" i="80"/>
  <c r="G326" i="80"/>
  <c r="H326" i="80"/>
  <c r="G327" i="80"/>
  <c r="H327" i="80"/>
  <c r="G328" i="80"/>
  <c r="H328" i="80"/>
  <c r="G329" i="80"/>
  <c r="H329" i="80"/>
  <c r="G330" i="80"/>
  <c r="H330" i="80"/>
  <c r="G331" i="80"/>
  <c r="H331" i="80"/>
  <c r="G332" i="80"/>
  <c r="H332" i="80"/>
  <c r="G333" i="80"/>
  <c r="H333" i="80"/>
  <c r="G334" i="80"/>
  <c r="H334" i="80"/>
  <c r="G335" i="80"/>
  <c r="H335" i="80"/>
  <c r="G336" i="80"/>
  <c r="H336" i="80"/>
  <c r="G337" i="80"/>
  <c r="H337" i="80"/>
  <c r="G338" i="80"/>
  <c r="H338" i="80"/>
  <c r="G339" i="80"/>
  <c r="H339" i="80"/>
  <c r="G340" i="80"/>
  <c r="H340" i="80"/>
  <c r="G341" i="80"/>
  <c r="H341" i="80"/>
  <c r="G342" i="80"/>
  <c r="H342" i="80"/>
  <c r="G343" i="80"/>
  <c r="H343" i="80"/>
  <c r="G344" i="80"/>
  <c r="H344" i="80"/>
  <c r="G345" i="80"/>
  <c r="H345" i="80"/>
  <c r="G346" i="80"/>
  <c r="H346" i="80"/>
  <c r="G347" i="80"/>
  <c r="H347" i="80"/>
  <c r="G348" i="80"/>
  <c r="H348" i="80"/>
  <c r="G349" i="80"/>
  <c r="H349" i="80"/>
  <c r="G350" i="80"/>
  <c r="H350" i="80"/>
  <c r="G351" i="80"/>
  <c r="H351" i="80"/>
  <c r="G352" i="80"/>
  <c r="H352" i="80"/>
  <c r="G353" i="80"/>
  <c r="H353" i="80"/>
  <c r="G354" i="80"/>
  <c r="H354" i="80"/>
  <c r="G355" i="80"/>
  <c r="H355" i="80"/>
  <c r="G356" i="80"/>
  <c r="H356" i="80"/>
  <c r="G357" i="80"/>
  <c r="H357" i="80"/>
  <c r="G358" i="80"/>
  <c r="H358" i="80"/>
  <c r="G359" i="80"/>
  <c r="H359" i="80"/>
  <c r="G360" i="80"/>
  <c r="H360" i="80"/>
  <c r="G361" i="80"/>
  <c r="H361" i="80"/>
  <c r="G362" i="80"/>
  <c r="H362" i="80"/>
  <c r="G363" i="80"/>
  <c r="H363" i="80"/>
  <c r="G364" i="80"/>
  <c r="H364" i="80"/>
  <c r="G365" i="80"/>
  <c r="H365" i="80"/>
  <c r="G366" i="80"/>
  <c r="H366" i="80"/>
  <c r="G367" i="80"/>
  <c r="H367" i="80"/>
  <c r="G368" i="80"/>
  <c r="H368" i="80"/>
  <c r="G369" i="80"/>
  <c r="H369" i="80"/>
  <c r="G370" i="80"/>
  <c r="H370" i="80"/>
  <c r="G371" i="80"/>
  <c r="H371" i="80"/>
  <c r="G372" i="80"/>
  <c r="H372" i="80"/>
  <c r="G373" i="80"/>
  <c r="H373" i="80"/>
  <c r="G374" i="80"/>
  <c r="H374" i="80"/>
  <c r="G375" i="80"/>
  <c r="H375" i="80"/>
  <c r="G376" i="80"/>
  <c r="H376" i="80"/>
  <c r="G377" i="80"/>
  <c r="H377" i="80"/>
  <c r="G378" i="80"/>
  <c r="H378" i="80"/>
  <c r="G379" i="80"/>
  <c r="H379" i="80"/>
  <c r="G380" i="80"/>
  <c r="H380" i="80"/>
  <c r="G381" i="80"/>
  <c r="H381" i="80"/>
  <c r="G382" i="80"/>
  <c r="H382" i="80"/>
  <c r="G383" i="80"/>
  <c r="H383" i="80"/>
  <c r="G384" i="80"/>
  <c r="H384" i="80"/>
  <c r="G385" i="80"/>
  <c r="H385" i="80"/>
  <c r="G386" i="80"/>
  <c r="H386" i="80"/>
  <c r="G387" i="80"/>
  <c r="H387" i="80"/>
  <c r="G388" i="80"/>
  <c r="H388" i="80"/>
  <c r="G389" i="80"/>
  <c r="H389" i="80"/>
  <c r="G390" i="80"/>
  <c r="H390" i="80"/>
  <c r="G391" i="80"/>
  <c r="H391" i="80"/>
  <c r="G392" i="80"/>
  <c r="H392" i="80"/>
  <c r="G393" i="80"/>
  <c r="H393" i="80"/>
  <c r="G394" i="80"/>
  <c r="H394" i="80"/>
  <c r="G395" i="80"/>
  <c r="H395" i="80"/>
  <c r="G396" i="80"/>
  <c r="H396" i="80"/>
  <c r="G397" i="80"/>
  <c r="H397" i="80"/>
  <c r="G398" i="80"/>
  <c r="H398" i="80"/>
  <c r="G399" i="80"/>
  <c r="H399" i="80"/>
  <c r="G400" i="80"/>
  <c r="H400" i="80"/>
  <c r="G401" i="80"/>
  <c r="H401" i="80"/>
  <c r="G402" i="80"/>
  <c r="H402" i="80"/>
  <c r="G403" i="80"/>
  <c r="H403" i="80"/>
  <c r="G404" i="80"/>
  <c r="H404" i="80"/>
  <c r="G405" i="80"/>
  <c r="H405" i="80"/>
  <c r="G406" i="80"/>
  <c r="H406" i="80"/>
  <c r="G407" i="80"/>
  <c r="H407" i="80"/>
  <c r="G408" i="80"/>
  <c r="H408" i="80"/>
  <c r="G409" i="80"/>
  <c r="H409" i="80"/>
  <c r="G410" i="80"/>
  <c r="H410" i="80"/>
  <c r="G411" i="80"/>
  <c r="H411" i="80"/>
  <c r="G412" i="80"/>
  <c r="H412" i="80"/>
  <c r="G413" i="80"/>
  <c r="H413" i="80"/>
  <c r="G414" i="80"/>
  <c r="H414" i="80"/>
  <c r="G415" i="80"/>
  <c r="H415" i="80"/>
  <c r="G416" i="80"/>
  <c r="H416" i="80"/>
  <c r="G417" i="80"/>
  <c r="H417" i="80"/>
  <c r="G418" i="80"/>
  <c r="H418" i="80"/>
  <c r="G419" i="80"/>
  <c r="H419" i="80"/>
  <c r="G420" i="80"/>
  <c r="H420" i="80"/>
  <c r="G421" i="80"/>
  <c r="H421" i="80"/>
  <c r="G422" i="80"/>
  <c r="H422" i="80"/>
  <c r="G423" i="80"/>
  <c r="H423" i="80"/>
  <c r="G424" i="80"/>
  <c r="H424" i="80"/>
  <c r="G425" i="80"/>
  <c r="H425" i="80"/>
  <c r="G426" i="80"/>
  <c r="H426" i="80"/>
  <c r="G427" i="80"/>
  <c r="H427" i="80"/>
  <c r="G428" i="80"/>
  <c r="H428" i="80"/>
  <c r="G429" i="80"/>
  <c r="H429" i="80"/>
  <c r="G430" i="80"/>
  <c r="H430" i="80"/>
  <c r="G431" i="80"/>
  <c r="H431" i="80"/>
  <c r="G432" i="80"/>
  <c r="H432" i="80"/>
  <c r="G433" i="80"/>
  <c r="H433" i="80"/>
  <c r="G434" i="80"/>
  <c r="H434" i="80"/>
  <c r="G435" i="80"/>
  <c r="H435" i="80"/>
  <c r="G436" i="80"/>
  <c r="H436" i="80"/>
  <c r="G437" i="80"/>
  <c r="H437" i="80"/>
  <c r="G438" i="80"/>
  <c r="H438" i="80"/>
  <c r="G439" i="80"/>
  <c r="H439" i="80"/>
  <c r="G440" i="80"/>
  <c r="H440" i="80"/>
  <c r="G441" i="80"/>
  <c r="H441" i="80"/>
  <c r="G442" i="80"/>
  <c r="H442" i="80"/>
  <c r="G443" i="80"/>
  <c r="H443" i="80"/>
  <c r="G444" i="80"/>
  <c r="H444" i="80"/>
  <c r="G445" i="80"/>
  <c r="H445" i="80"/>
  <c r="G446" i="80"/>
  <c r="H446" i="80"/>
  <c r="G447" i="80"/>
  <c r="H447" i="80"/>
  <c r="G448" i="80"/>
  <c r="H448" i="80"/>
  <c r="G449" i="80"/>
  <c r="H449" i="80"/>
  <c r="G450" i="80"/>
  <c r="H450" i="80"/>
  <c r="G451" i="80"/>
  <c r="H451" i="80"/>
  <c r="G452" i="80"/>
  <c r="H452" i="80"/>
  <c r="G453" i="80"/>
  <c r="H453" i="80"/>
  <c r="G454" i="80"/>
  <c r="H454" i="80"/>
  <c r="G455" i="80"/>
  <c r="H455" i="80"/>
  <c r="G456" i="80"/>
  <c r="H456" i="80"/>
  <c r="G457" i="80"/>
  <c r="H457" i="80"/>
  <c r="G458" i="80"/>
  <c r="H458" i="80"/>
  <c r="G459" i="80"/>
  <c r="H459" i="80"/>
  <c r="G460" i="80"/>
  <c r="H460" i="80"/>
  <c r="G461" i="80"/>
  <c r="H461" i="80"/>
  <c r="G462" i="80"/>
  <c r="H462" i="80"/>
  <c r="G463" i="80"/>
  <c r="H463" i="80"/>
  <c r="G464" i="80"/>
  <c r="H464" i="80"/>
  <c r="G465" i="80"/>
  <c r="H465" i="80"/>
  <c r="G466" i="80"/>
  <c r="H466" i="80"/>
  <c r="G467" i="80"/>
  <c r="H467" i="80"/>
  <c r="G468" i="80"/>
  <c r="H468" i="80"/>
  <c r="G469" i="80"/>
  <c r="H469" i="80"/>
  <c r="G470" i="80"/>
  <c r="H470" i="80"/>
  <c r="G471" i="80"/>
  <c r="H471" i="80"/>
  <c r="G472" i="80"/>
  <c r="H472" i="80"/>
  <c r="G473" i="80"/>
  <c r="H473" i="80"/>
  <c r="G474" i="80"/>
  <c r="H474" i="80"/>
  <c r="G475" i="80"/>
  <c r="H475" i="80"/>
  <c r="G476" i="80"/>
  <c r="H476" i="80"/>
  <c r="G477" i="80"/>
  <c r="H477" i="80"/>
  <c r="G478" i="80"/>
  <c r="H478" i="80"/>
  <c r="G479" i="80"/>
  <c r="H479" i="80"/>
  <c r="G480" i="80"/>
  <c r="H480" i="80"/>
  <c r="G481" i="80"/>
  <c r="H481" i="80"/>
  <c r="G482" i="80"/>
  <c r="H482" i="80"/>
  <c r="G483" i="80"/>
  <c r="H483" i="80"/>
  <c r="G484" i="80"/>
  <c r="H484" i="80"/>
  <c r="G485" i="80"/>
  <c r="H485" i="80"/>
  <c r="G486" i="80"/>
  <c r="H486" i="80"/>
  <c r="G487" i="80"/>
  <c r="H487" i="80"/>
  <c r="G488" i="80"/>
  <c r="H488" i="80"/>
  <c r="G489" i="80"/>
  <c r="H489" i="80"/>
  <c r="G490" i="80"/>
  <c r="H490" i="80"/>
  <c r="G491" i="80"/>
  <c r="H491" i="80"/>
  <c r="G492" i="80"/>
  <c r="H492" i="80"/>
  <c r="G493" i="80"/>
  <c r="H493" i="80"/>
  <c r="G494" i="80"/>
  <c r="H494" i="80"/>
  <c r="G495" i="80"/>
  <c r="H495" i="80"/>
  <c r="G496" i="80"/>
  <c r="H496" i="80"/>
  <c r="G497" i="80"/>
  <c r="H497" i="80"/>
  <c r="G498" i="80"/>
  <c r="H498" i="80"/>
  <c r="G499" i="80"/>
  <c r="H499" i="80"/>
  <c r="G500" i="80"/>
  <c r="H500" i="80"/>
  <c r="G501" i="80"/>
  <c r="H501" i="80"/>
  <c r="G502" i="80"/>
  <c r="H502" i="80"/>
  <c r="G503" i="80"/>
  <c r="H503" i="80"/>
  <c r="G504" i="80"/>
  <c r="H504" i="80"/>
  <c r="G505" i="80"/>
  <c r="H505" i="80"/>
  <c r="G506" i="80"/>
  <c r="H506" i="80"/>
  <c r="G507" i="80"/>
  <c r="H507" i="80"/>
  <c r="G508" i="80"/>
  <c r="H508" i="80"/>
  <c r="G509" i="80"/>
  <c r="H509" i="80"/>
  <c r="G510" i="80"/>
  <c r="H510" i="80"/>
  <c r="G511" i="80"/>
  <c r="H511" i="80"/>
  <c r="B1169" i="31" l="1"/>
  <c r="C1174" i="31"/>
  <c r="B1172" i="31"/>
  <c r="C1177" i="31"/>
  <c r="B1166" i="31"/>
  <c r="C1171" i="31"/>
  <c r="B1175" i="31"/>
  <c r="C1180" i="31"/>
  <c r="B1168" i="31"/>
  <c r="C1173" i="31"/>
  <c r="CN14" i="12"/>
  <c r="CO28" i="12"/>
  <c r="CQ28" i="12"/>
  <c r="CP14" i="12"/>
  <c r="CO14" i="12"/>
  <c r="CN28" i="12"/>
  <c r="CP28" i="12"/>
  <c r="CM28" i="12"/>
  <c r="CM14" i="12"/>
  <c r="CQ14" i="12"/>
  <c r="AT14" i="12"/>
  <c r="AQ28" i="12"/>
  <c r="AQ14" i="12"/>
  <c r="AS14" i="12"/>
  <c r="AP14" i="12"/>
  <c r="AR14" i="12"/>
  <c r="AR28" i="12"/>
  <c r="AT28" i="12"/>
  <c r="AS28" i="12"/>
  <c r="AP28" i="12"/>
  <c r="AO14" i="12"/>
  <c r="AN32" i="69"/>
  <c r="AN33" i="69"/>
  <c r="AN34" i="69"/>
  <c r="AN35" i="69"/>
  <c r="AN36" i="69"/>
  <c r="AN37" i="69"/>
  <c r="AN11" i="69"/>
  <c r="B1180" i="31" l="1"/>
  <c r="C1185" i="31"/>
  <c r="B1171" i="31"/>
  <c r="C1176" i="31"/>
  <c r="C1182" i="31"/>
  <c r="B1177" i="31"/>
  <c r="B1173" i="31"/>
  <c r="C1178" i="31"/>
  <c r="B1174" i="31"/>
  <c r="C1179" i="31"/>
  <c r="AN9" i="84"/>
  <c r="BI49" i="84"/>
  <c r="BH49" i="84" s="1"/>
  <c r="AC49" i="84"/>
  <c r="AB49" i="84" s="1"/>
  <c r="BV45" i="84"/>
  <c r="BU45" i="84"/>
  <c r="BN45" i="84"/>
  <c r="BM45" i="84"/>
  <c r="BF45" i="84"/>
  <c r="BE45" i="84"/>
  <c r="AX45" i="84"/>
  <c r="AW45" i="84"/>
  <c r="AH45" i="84"/>
  <c r="AG45" i="84"/>
  <c r="AB45" i="84"/>
  <c r="AA45" i="84"/>
  <c r="Z45" i="84"/>
  <c r="Y45" i="84"/>
  <c r="X45" i="84"/>
  <c r="W45" i="84"/>
  <c r="V45" i="84"/>
  <c r="U45" i="84"/>
  <c r="T45" i="84"/>
  <c r="S45" i="84"/>
  <c r="R45" i="84"/>
  <c r="Q45" i="84"/>
  <c r="AB44" i="84"/>
  <c r="AA44" i="84"/>
  <c r="Z44" i="84"/>
  <c r="Y44" i="84"/>
  <c r="X44" i="84"/>
  <c r="W44" i="84"/>
  <c r="V44" i="84"/>
  <c r="U44" i="84"/>
  <c r="T44" i="84"/>
  <c r="S44" i="84"/>
  <c r="R44" i="84"/>
  <c r="Q44" i="84"/>
  <c r="BV43" i="84"/>
  <c r="BU43" i="84"/>
  <c r="BN43" i="84"/>
  <c r="BM43" i="84"/>
  <c r="BE43" i="84"/>
  <c r="AW43" i="84"/>
  <c r="AG43" i="84"/>
  <c r="AB43" i="84"/>
  <c r="AA43" i="84"/>
  <c r="Z43" i="84"/>
  <c r="Y43" i="84"/>
  <c r="X43" i="84"/>
  <c r="W43" i="84"/>
  <c r="V43" i="84"/>
  <c r="U43" i="84"/>
  <c r="T43" i="84"/>
  <c r="S43" i="84"/>
  <c r="R43" i="84"/>
  <c r="Q43" i="84"/>
  <c r="AB42" i="84"/>
  <c r="AA42" i="84"/>
  <c r="Z42" i="84"/>
  <c r="Y42" i="84"/>
  <c r="X42" i="84"/>
  <c r="W42" i="84"/>
  <c r="V42" i="84"/>
  <c r="U42" i="84"/>
  <c r="T42" i="84"/>
  <c r="S42" i="84"/>
  <c r="R42" i="84"/>
  <c r="Q42" i="84"/>
  <c r="BU41" i="84"/>
  <c r="BM41" i="84"/>
  <c r="BE41" i="84"/>
  <c r="AW41" i="84"/>
  <c r="AG41" i="84"/>
  <c r="AB41" i="84"/>
  <c r="AA41" i="84"/>
  <c r="Z41" i="84"/>
  <c r="Y41" i="84"/>
  <c r="X41" i="84"/>
  <c r="W41" i="84"/>
  <c r="V41" i="84"/>
  <c r="U41" i="84"/>
  <c r="T41" i="84"/>
  <c r="S41" i="84"/>
  <c r="R41" i="84"/>
  <c r="Q41" i="84"/>
  <c r="AB40" i="84"/>
  <c r="AA40" i="84"/>
  <c r="Z40" i="84"/>
  <c r="Y40" i="84"/>
  <c r="X40" i="84"/>
  <c r="W40" i="84"/>
  <c r="V40" i="84"/>
  <c r="U40" i="84"/>
  <c r="T40" i="84"/>
  <c r="S40" i="84"/>
  <c r="R40" i="84"/>
  <c r="Q40" i="84"/>
  <c r="BU39" i="84"/>
  <c r="BM39" i="84"/>
  <c r="BE39" i="84"/>
  <c r="AW39" i="84"/>
  <c r="AG39" i="84"/>
  <c r="AB39" i="84"/>
  <c r="AA39" i="84"/>
  <c r="Z39" i="84"/>
  <c r="Y39" i="84"/>
  <c r="X39" i="84"/>
  <c r="W39" i="84"/>
  <c r="V39" i="84"/>
  <c r="U39" i="84"/>
  <c r="T39" i="84"/>
  <c r="S39" i="84"/>
  <c r="R39" i="84"/>
  <c r="Q39" i="84"/>
  <c r="BF38" i="84"/>
  <c r="BG38" i="84" s="1"/>
  <c r="BH38" i="84" s="1"/>
  <c r="BI38" i="84" s="1"/>
  <c r="BJ38" i="84" s="1"/>
  <c r="BK38" i="84" s="1"/>
  <c r="BL38" i="84" s="1"/>
  <c r="BM38" i="84" s="1"/>
  <c r="BN38" i="84" s="1"/>
  <c r="BO38" i="84" s="1"/>
  <c r="BP38" i="84" s="1"/>
  <c r="BQ38" i="84" s="1"/>
  <c r="BR38" i="84" s="1"/>
  <c r="BS38" i="84" s="1"/>
  <c r="BT38" i="84" s="1"/>
  <c r="BU38" i="84" s="1"/>
  <c r="BV38" i="84" s="1"/>
  <c r="BW38" i="84" s="1"/>
  <c r="BX38" i="84" s="1"/>
  <c r="BE38" i="84"/>
  <c r="U38" i="84"/>
  <c r="V38" i="84" s="1"/>
  <c r="W38" i="84" s="1"/>
  <c r="X38" i="84" s="1"/>
  <c r="Y38" i="84" s="1"/>
  <c r="Z38" i="84" s="1"/>
  <c r="AA38" i="84" s="1"/>
  <c r="AB38" i="84" s="1"/>
  <c r="AC38" i="84" s="1"/>
  <c r="AD38" i="84" s="1"/>
  <c r="AE38" i="84" s="1"/>
  <c r="AF38" i="84" s="1"/>
  <c r="AG38" i="84" s="1"/>
  <c r="AH38" i="84" s="1"/>
  <c r="AI38" i="84" s="1"/>
  <c r="AJ38" i="84" s="1"/>
  <c r="AK38" i="84" s="1"/>
  <c r="AL38" i="84" s="1"/>
  <c r="AM38" i="84" s="1"/>
  <c r="AN38" i="84" s="1"/>
  <c r="BX29" i="84"/>
  <c r="BW29" i="84"/>
  <c r="BV29" i="84"/>
  <c r="BU29" i="84"/>
  <c r="BT29" i="84"/>
  <c r="BS29" i="84"/>
  <c r="BR29" i="84"/>
  <c r="BQ29" i="84"/>
  <c r="BP29" i="84"/>
  <c r="BO29" i="84"/>
  <c r="BN29" i="84"/>
  <c r="BM29" i="84"/>
  <c r="BL29" i="84"/>
  <c r="BK29" i="84"/>
  <c r="BJ29" i="84"/>
  <c r="BI29" i="84"/>
  <c r="BH29" i="84"/>
  <c r="BG29" i="84"/>
  <c r="BF29" i="84"/>
  <c r="BE29" i="84"/>
  <c r="BD29" i="84"/>
  <c r="BC29" i="84"/>
  <c r="BB29" i="84"/>
  <c r="BA29" i="84"/>
  <c r="AZ29" i="84"/>
  <c r="AY29" i="84"/>
  <c r="AX29" i="84"/>
  <c r="AW29" i="84"/>
  <c r="AN29" i="84"/>
  <c r="AM29" i="84"/>
  <c r="AL29" i="84"/>
  <c r="AK29" i="84"/>
  <c r="AJ29" i="84"/>
  <c r="AI29" i="84"/>
  <c r="AH29" i="84"/>
  <c r="AG29" i="84"/>
  <c r="AF29" i="84"/>
  <c r="AE29" i="84"/>
  <c r="AD29" i="84"/>
  <c r="AC29" i="84"/>
  <c r="BX27" i="84"/>
  <c r="BW27" i="84"/>
  <c r="BV27" i="84"/>
  <c r="BU27" i="84"/>
  <c r="BT27" i="84"/>
  <c r="BS27" i="84"/>
  <c r="BR27" i="84"/>
  <c r="BQ27" i="84"/>
  <c r="BP27" i="84"/>
  <c r="BO27" i="84"/>
  <c r="BN27" i="84"/>
  <c r="BM27" i="84"/>
  <c r="BL27" i="84"/>
  <c r="BK27" i="84"/>
  <c r="BJ27" i="84"/>
  <c r="BI27" i="84"/>
  <c r="BH27" i="84"/>
  <c r="BG27" i="84"/>
  <c r="BF27" i="84"/>
  <c r="BE27" i="84"/>
  <c r="BD27" i="84"/>
  <c r="BC27" i="84"/>
  <c r="BB27" i="84"/>
  <c r="BA27" i="84"/>
  <c r="AZ27" i="84"/>
  <c r="AY27" i="84"/>
  <c r="AX27" i="84"/>
  <c r="AW27" i="84"/>
  <c r="AN27" i="84"/>
  <c r="AM27" i="84"/>
  <c r="AL27" i="84"/>
  <c r="AK27" i="84"/>
  <c r="AJ27" i="84"/>
  <c r="AI27" i="84"/>
  <c r="AH27" i="84"/>
  <c r="AG27" i="84"/>
  <c r="AF27" i="84"/>
  <c r="AE27" i="84"/>
  <c r="AD27" i="84"/>
  <c r="AC27" i="84"/>
  <c r="BX26" i="84"/>
  <c r="BW26" i="84"/>
  <c r="BV26" i="84"/>
  <c r="BU26" i="84"/>
  <c r="BT26" i="84"/>
  <c r="BS26" i="84"/>
  <c r="BR26" i="84"/>
  <c r="BQ26" i="84"/>
  <c r="BP26" i="84"/>
  <c r="BO26" i="84"/>
  <c r="BN26" i="84"/>
  <c r="BM26" i="84"/>
  <c r="BL26" i="84"/>
  <c r="BK26" i="84"/>
  <c r="BJ26" i="84"/>
  <c r="BI26" i="84"/>
  <c r="BH26" i="84"/>
  <c r="BG26" i="84"/>
  <c r="BF26" i="84"/>
  <c r="BE26" i="84"/>
  <c r="BD26" i="84"/>
  <c r="BC26" i="84"/>
  <c r="BB26" i="84"/>
  <c r="BA26" i="84"/>
  <c r="AZ26" i="84"/>
  <c r="AY26" i="84"/>
  <c r="AX26" i="84"/>
  <c r="AW26" i="84"/>
  <c r="AN26" i="84"/>
  <c r="AM26" i="84"/>
  <c r="AL26" i="84"/>
  <c r="AK26" i="84"/>
  <c r="AJ26" i="84"/>
  <c r="AI26" i="84"/>
  <c r="AH26" i="84"/>
  <c r="AG26" i="84"/>
  <c r="AF26" i="84"/>
  <c r="AE26" i="84"/>
  <c r="AD26" i="84"/>
  <c r="AC26" i="84"/>
  <c r="BX25" i="84"/>
  <c r="BW25" i="84"/>
  <c r="BV25" i="84"/>
  <c r="BU25" i="84"/>
  <c r="BT25" i="84"/>
  <c r="BS25" i="84"/>
  <c r="BR25" i="84"/>
  <c r="BQ25" i="84"/>
  <c r="BP25" i="84"/>
  <c r="BO25" i="84"/>
  <c r="BN25" i="84"/>
  <c r="BM25" i="84"/>
  <c r="BL25" i="84"/>
  <c r="BK25" i="84"/>
  <c r="BJ25" i="84"/>
  <c r="BI25" i="84"/>
  <c r="BH25" i="84"/>
  <c r="BG25" i="84"/>
  <c r="BF25" i="84"/>
  <c r="BE25" i="84"/>
  <c r="BD25" i="84"/>
  <c r="BC25" i="84"/>
  <c r="BB25" i="84"/>
  <c r="BA25" i="84"/>
  <c r="AZ25" i="84"/>
  <c r="AY25" i="84"/>
  <c r="AX25" i="84"/>
  <c r="AW25" i="84"/>
  <c r="AN25" i="84"/>
  <c r="AM25" i="84"/>
  <c r="AL25" i="84"/>
  <c r="AK25" i="84"/>
  <c r="AJ25" i="84"/>
  <c r="AI25" i="84"/>
  <c r="AH25" i="84"/>
  <c r="AG25" i="84"/>
  <c r="AF25" i="84"/>
  <c r="AE25" i="84"/>
  <c r="AD25" i="84"/>
  <c r="AC25" i="84"/>
  <c r="BX24" i="84"/>
  <c r="BW24" i="84"/>
  <c r="BV24" i="84"/>
  <c r="BU24" i="84"/>
  <c r="BT24" i="84"/>
  <c r="BS24" i="84"/>
  <c r="BR24" i="84"/>
  <c r="BQ24" i="84"/>
  <c r="BP24" i="84"/>
  <c r="BO24" i="84"/>
  <c r="BN24" i="84"/>
  <c r="BM24" i="84"/>
  <c r="BL24" i="84"/>
  <c r="BK24" i="84"/>
  <c r="BJ24" i="84"/>
  <c r="BI24" i="84"/>
  <c r="BH24" i="84"/>
  <c r="BG24" i="84"/>
  <c r="BF24" i="84"/>
  <c r="BE24" i="84"/>
  <c r="BD24" i="84"/>
  <c r="BC24" i="84"/>
  <c r="BB24" i="84"/>
  <c r="BA24" i="84"/>
  <c r="AZ24" i="84"/>
  <c r="AY24" i="84"/>
  <c r="AX24" i="84"/>
  <c r="AW24" i="84"/>
  <c r="AN24" i="84"/>
  <c r="AM24" i="84"/>
  <c r="AL24" i="84"/>
  <c r="AK24" i="84"/>
  <c r="AJ24" i="84"/>
  <c r="AI24" i="84"/>
  <c r="AH24" i="84"/>
  <c r="AG24" i="84"/>
  <c r="AF24" i="84"/>
  <c r="AE24" i="84"/>
  <c r="AD24" i="84"/>
  <c r="AC24" i="84"/>
  <c r="BX23" i="84"/>
  <c r="BX28" i="84" s="1"/>
  <c r="BW23" i="84"/>
  <c r="BW28" i="84" s="1"/>
  <c r="BV23" i="84"/>
  <c r="BV28" i="84" s="1"/>
  <c r="BU23" i="84"/>
  <c r="BU28" i="84" s="1"/>
  <c r="BT23" i="84"/>
  <c r="BT28" i="84" s="1"/>
  <c r="BS23" i="84"/>
  <c r="BS28" i="84" s="1"/>
  <c r="BR23" i="84"/>
  <c r="BR28" i="84" s="1"/>
  <c r="BQ23" i="84"/>
  <c r="BQ28" i="84" s="1"/>
  <c r="BP23" i="84"/>
  <c r="BP28" i="84" s="1"/>
  <c r="BO23" i="84"/>
  <c r="BO28" i="84" s="1"/>
  <c r="BN23" i="84"/>
  <c r="BN28" i="84" s="1"/>
  <c r="BM23" i="84"/>
  <c r="BM28" i="84" s="1"/>
  <c r="BL23" i="84"/>
  <c r="BL28" i="84" s="1"/>
  <c r="BK23" i="84"/>
  <c r="BK28" i="84" s="1"/>
  <c r="BJ23" i="84"/>
  <c r="BJ28" i="84" s="1"/>
  <c r="BI23" i="84"/>
  <c r="BI28" i="84" s="1"/>
  <c r="BH23" i="84"/>
  <c r="BH28" i="84" s="1"/>
  <c r="BG23" i="84"/>
  <c r="BG28" i="84" s="1"/>
  <c r="BF23" i="84"/>
  <c r="BF28" i="84" s="1"/>
  <c r="BE23" i="84"/>
  <c r="BE28" i="84" s="1"/>
  <c r="BD23" i="84"/>
  <c r="BD28" i="84" s="1"/>
  <c r="BC23" i="84"/>
  <c r="BC28" i="84" s="1"/>
  <c r="BB23" i="84"/>
  <c r="BB28" i="84" s="1"/>
  <c r="BA23" i="84"/>
  <c r="BA28" i="84" s="1"/>
  <c r="AZ23" i="84"/>
  <c r="AZ28" i="84" s="1"/>
  <c r="AY23" i="84"/>
  <c r="AY28" i="84" s="1"/>
  <c r="AX23" i="84"/>
  <c r="AX28" i="84" s="1"/>
  <c r="AW23" i="84"/>
  <c r="AW28" i="84" s="1"/>
  <c r="AN23" i="84"/>
  <c r="AN28" i="84" s="1"/>
  <c r="AM23" i="84"/>
  <c r="AM28" i="84" s="1"/>
  <c r="AL23" i="84"/>
  <c r="AL28" i="84" s="1"/>
  <c r="AK23" i="84"/>
  <c r="AK28" i="84" s="1"/>
  <c r="AJ23" i="84"/>
  <c r="AJ28" i="84" s="1"/>
  <c r="AI23" i="84"/>
  <c r="AI28" i="84" s="1"/>
  <c r="AH23" i="84"/>
  <c r="AH28" i="84" s="1"/>
  <c r="AG23" i="84"/>
  <c r="AG28" i="84" s="1"/>
  <c r="AF23" i="84"/>
  <c r="AF28" i="84" s="1"/>
  <c r="AE23" i="84"/>
  <c r="AE28" i="84" s="1"/>
  <c r="AD23" i="84"/>
  <c r="AD28" i="84" s="1"/>
  <c r="AC23" i="84"/>
  <c r="AC28" i="84" s="1"/>
  <c r="BX15" i="84"/>
  <c r="BX45" i="84" s="1"/>
  <c r="BW15" i="84"/>
  <c r="BW45" i="84" s="1"/>
  <c r="BV15" i="84"/>
  <c r="BU15" i="84"/>
  <c r="BT15" i="84"/>
  <c r="BT45" i="84" s="1"/>
  <c r="BS15" i="84"/>
  <c r="BS45" i="84" s="1"/>
  <c r="BR15" i="84"/>
  <c r="BR45" i="84" s="1"/>
  <c r="BQ15" i="84"/>
  <c r="BQ45" i="84" s="1"/>
  <c r="BP15" i="84"/>
  <c r="BP45" i="84" s="1"/>
  <c r="BO15" i="84"/>
  <c r="BO45" i="84" s="1"/>
  <c r="BN15" i="84"/>
  <c r="BM15" i="84"/>
  <c r="BL15" i="84"/>
  <c r="BL45" i="84" s="1"/>
  <c r="BK15" i="84"/>
  <c r="BK45" i="84" s="1"/>
  <c r="BJ15" i="84"/>
  <c r="BJ45" i="84" s="1"/>
  <c r="BI15" i="84"/>
  <c r="BI45" i="84" s="1"/>
  <c r="BH15" i="84"/>
  <c r="BH45" i="84" s="1"/>
  <c r="BG15" i="84"/>
  <c r="BG45" i="84" s="1"/>
  <c r="BF15" i="84"/>
  <c r="BE15" i="84"/>
  <c r="BD15" i="84"/>
  <c r="BD45" i="84" s="1"/>
  <c r="BC15" i="84"/>
  <c r="BC45" i="84" s="1"/>
  <c r="BB15" i="84"/>
  <c r="BB45" i="84" s="1"/>
  <c r="BA15" i="84"/>
  <c r="BA45" i="84" s="1"/>
  <c r="AZ15" i="84"/>
  <c r="AZ45" i="84" s="1"/>
  <c r="AY15" i="84"/>
  <c r="AY45" i="84" s="1"/>
  <c r="AX15" i="84"/>
  <c r="AW15" i="84"/>
  <c r="AN15" i="84"/>
  <c r="AN45" i="84" s="1"/>
  <c r="AM15" i="84"/>
  <c r="AM45" i="84" s="1"/>
  <c r="AL15" i="84"/>
  <c r="AL45" i="84" s="1"/>
  <c r="AK15" i="84"/>
  <c r="AK45" i="84" s="1"/>
  <c r="AJ15" i="84"/>
  <c r="AJ45" i="84" s="1"/>
  <c r="AI15" i="84"/>
  <c r="AI45" i="84" s="1"/>
  <c r="AH15" i="84"/>
  <c r="AG15" i="84"/>
  <c r="AF15" i="84"/>
  <c r="AF45" i="84" s="1"/>
  <c r="AE15" i="84"/>
  <c r="AE45" i="84" s="1"/>
  <c r="AD15" i="84"/>
  <c r="AD45" i="84" s="1"/>
  <c r="AC15" i="84"/>
  <c r="AC45" i="84" s="1"/>
  <c r="BR14" i="84"/>
  <c r="BR44" i="84" s="1"/>
  <c r="BB14" i="84"/>
  <c r="BB44" i="84" s="1"/>
  <c r="AY14" i="84"/>
  <c r="BX13" i="84"/>
  <c r="BX43" i="84" s="1"/>
  <c r="BW13" i="84"/>
  <c r="BW43" i="84" s="1"/>
  <c r="BV13" i="84"/>
  <c r="BU13" i="84"/>
  <c r="BT13" i="84"/>
  <c r="BT43" i="84" s="1"/>
  <c r="BS13" i="84"/>
  <c r="BS43" i="84" s="1"/>
  <c r="BR13" i="84"/>
  <c r="BR43" i="84" s="1"/>
  <c r="BQ13" i="84"/>
  <c r="BQ43" i="84" s="1"/>
  <c r="BP13" i="84"/>
  <c r="BP43" i="84" s="1"/>
  <c r="BO13" i="84"/>
  <c r="BO43" i="84" s="1"/>
  <c r="BN13" i="84"/>
  <c r="BM13" i="84"/>
  <c r="BL13" i="84"/>
  <c r="BL43" i="84" s="1"/>
  <c r="BK13" i="84"/>
  <c r="BK43" i="84" s="1"/>
  <c r="BJ13" i="84"/>
  <c r="BJ43" i="84" s="1"/>
  <c r="BI13" i="84"/>
  <c r="BI43" i="84" s="1"/>
  <c r="BH13" i="84"/>
  <c r="BH43" i="84" s="1"/>
  <c r="BG13" i="84"/>
  <c r="BG43" i="84" s="1"/>
  <c r="BF13" i="84"/>
  <c r="BF43" i="84" s="1"/>
  <c r="BE13" i="84"/>
  <c r="BD13" i="84"/>
  <c r="BD43" i="84" s="1"/>
  <c r="BC13" i="84"/>
  <c r="BC43" i="84" s="1"/>
  <c r="BB13" i="84"/>
  <c r="BB43" i="84" s="1"/>
  <c r="BA13" i="84"/>
  <c r="BA43" i="84" s="1"/>
  <c r="AZ13" i="84"/>
  <c r="AZ43" i="84" s="1"/>
  <c r="AY13" i="84"/>
  <c r="AY43" i="84" s="1"/>
  <c r="AX13" i="84"/>
  <c r="AX43" i="84" s="1"/>
  <c r="AW13" i="84"/>
  <c r="AN13" i="84"/>
  <c r="AN43" i="84" s="1"/>
  <c r="AM13" i="84"/>
  <c r="AM43" i="84" s="1"/>
  <c r="AL13" i="84"/>
  <c r="AL43" i="84" s="1"/>
  <c r="AK13" i="84"/>
  <c r="AK43" i="84" s="1"/>
  <c r="AJ13" i="84"/>
  <c r="AJ43" i="84" s="1"/>
  <c r="AI13" i="84"/>
  <c r="AI43" i="84" s="1"/>
  <c r="AH13" i="84"/>
  <c r="AH43" i="84" s="1"/>
  <c r="AG13" i="84"/>
  <c r="AF13" i="84"/>
  <c r="AF43" i="84" s="1"/>
  <c r="AE13" i="84"/>
  <c r="AE43" i="84" s="1"/>
  <c r="AD13" i="84"/>
  <c r="AD43" i="84" s="1"/>
  <c r="AC13" i="84"/>
  <c r="AC43" i="84" s="1"/>
  <c r="BX12" i="84"/>
  <c r="BX42" i="84" s="1"/>
  <c r="BW12" i="84"/>
  <c r="BW42" i="84" s="1"/>
  <c r="BV12" i="84"/>
  <c r="BV42" i="84" s="1"/>
  <c r="BU12" i="84"/>
  <c r="BU42" i="84" s="1"/>
  <c r="BT12" i="84"/>
  <c r="BT42" i="84" s="1"/>
  <c r="BS12" i="84"/>
  <c r="BS42" i="84" s="1"/>
  <c r="BR12" i="84"/>
  <c r="BR42" i="84" s="1"/>
  <c r="BQ12" i="84"/>
  <c r="BQ42" i="84" s="1"/>
  <c r="BP12" i="84"/>
  <c r="BP42" i="84" s="1"/>
  <c r="BO12" i="84"/>
  <c r="BO42" i="84" s="1"/>
  <c r="BN12" i="84"/>
  <c r="BN42" i="84" s="1"/>
  <c r="BM12" i="84"/>
  <c r="BM42" i="84" s="1"/>
  <c r="BL12" i="84"/>
  <c r="BL42" i="84" s="1"/>
  <c r="BK12" i="84"/>
  <c r="BK42" i="84" s="1"/>
  <c r="BJ12" i="84"/>
  <c r="BJ42" i="84" s="1"/>
  <c r="BI12" i="84"/>
  <c r="BI42" i="84" s="1"/>
  <c r="BH12" i="84"/>
  <c r="BH42" i="84" s="1"/>
  <c r="BG12" i="84"/>
  <c r="BG42" i="84" s="1"/>
  <c r="BF12" i="84"/>
  <c r="BF42" i="84" s="1"/>
  <c r="BE12" i="84"/>
  <c r="BE42" i="84" s="1"/>
  <c r="BD12" i="84"/>
  <c r="BD42" i="84" s="1"/>
  <c r="BC12" i="84"/>
  <c r="BC42" i="84" s="1"/>
  <c r="BB12" i="84"/>
  <c r="BB42" i="84" s="1"/>
  <c r="BA12" i="84"/>
  <c r="BA42" i="84" s="1"/>
  <c r="AZ12" i="84"/>
  <c r="AZ42" i="84" s="1"/>
  <c r="AY12" i="84"/>
  <c r="AY42" i="84" s="1"/>
  <c r="AX12" i="84"/>
  <c r="AX42" i="84" s="1"/>
  <c r="AW12" i="84"/>
  <c r="AW42" i="84" s="1"/>
  <c r="AN12" i="84"/>
  <c r="AN42" i="84" s="1"/>
  <c r="AM12" i="84"/>
  <c r="AM42" i="84" s="1"/>
  <c r="AL12" i="84"/>
  <c r="AL42" i="84" s="1"/>
  <c r="AK12" i="84"/>
  <c r="AK42" i="84" s="1"/>
  <c r="AJ12" i="84"/>
  <c r="AJ42" i="84" s="1"/>
  <c r="AI12" i="84"/>
  <c r="AI42" i="84" s="1"/>
  <c r="AH12" i="84"/>
  <c r="AH42" i="84" s="1"/>
  <c r="AG12" i="84"/>
  <c r="AG42" i="84" s="1"/>
  <c r="AF12" i="84"/>
  <c r="AF42" i="84" s="1"/>
  <c r="AE12" i="84"/>
  <c r="AE42" i="84" s="1"/>
  <c r="AD12" i="84"/>
  <c r="AD42" i="84" s="1"/>
  <c r="AC12" i="84"/>
  <c r="AC42" i="84" s="1"/>
  <c r="BX11" i="84"/>
  <c r="BX41" i="84" s="1"/>
  <c r="BW11" i="84"/>
  <c r="BW41" i="84" s="1"/>
  <c r="BV11" i="84"/>
  <c r="BV41" i="84" s="1"/>
  <c r="BU11" i="84"/>
  <c r="BT11" i="84"/>
  <c r="BT41" i="84" s="1"/>
  <c r="BS11" i="84"/>
  <c r="BS41" i="84" s="1"/>
  <c r="BR11" i="84"/>
  <c r="BQ11" i="84"/>
  <c r="BQ41" i="84" s="1"/>
  <c r="BP11" i="84"/>
  <c r="BP41" i="84" s="1"/>
  <c r="BO11" i="84"/>
  <c r="BO41" i="84" s="1"/>
  <c r="BN11" i="84"/>
  <c r="BN41" i="84" s="1"/>
  <c r="BM11" i="84"/>
  <c r="BL11" i="84"/>
  <c r="BL41" i="84" s="1"/>
  <c r="BK11" i="84"/>
  <c r="BK41" i="84" s="1"/>
  <c r="BJ11" i="84"/>
  <c r="BI11" i="84"/>
  <c r="BI41" i="84" s="1"/>
  <c r="BH11" i="84"/>
  <c r="BH41" i="84" s="1"/>
  <c r="BG11" i="84"/>
  <c r="BG41" i="84" s="1"/>
  <c r="BF11" i="84"/>
  <c r="BF41" i="84" s="1"/>
  <c r="BE11" i="84"/>
  <c r="BD11" i="84"/>
  <c r="BD41" i="84" s="1"/>
  <c r="BC11" i="84"/>
  <c r="BC41" i="84" s="1"/>
  <c r="BB11" i="84"/>
  <c r="BA11" i="84"/>
  <c r="BA41" i="84" s="1"/>
  <c r="AZ11" i="84"/>
  <c r="AZ41" i="84" s="1"/>
  <c r="AY11" i="84"/>
  <c r="AY41" i="84" s="1"/>
  <c r="AX11" i="84"/>
  <c r="AX41" i="84" s="1"/>
  <c r="AW11" i="84"/>
  <c r="AN11" i="84"/>
  <c r="AN41" i="84" s="1"/>
  <c r="AM11" i="84"/>
  <c r="AM41" i="84" s="1"/>
  <c r="AL11" i="84"/>
  <c r="AK11" i="84"/>
  <c r="AJ11" i="84"/>
  <c r="AJ41" i="84" s="1"/>
  <c r="AI11" i="84"/>
  <c r="AI41" i="84" s="1"/>
  <c r="AH11" i="84"/>
  <c r="AH41" i="84" s="1"/>
  <c r="AG11" i="84"/>
  <c r="AF11" i="84"/>
  <c r="AF41" i="84" s="1"/>
  <c r="AE11" i="84"/>
  <c r="AE41" i="84" s="1"/>
  <c r="AD11" i="84"/>
  <c r="AC11" i="84"/>
  <c r="BX10" i="84"/>
  <c r="BX40" i="84" s="1"/>
  <c r="BW10" i="84"/>
  <c r="BW40" i="84" s="1"/>
  <c r="BV10" i="84"/>
  <c r="BV40" i="84" s="1"/>
  <c r="BU10" i="84"/>
  <c r="BU40" i="84" s="1"/>
  <c r="BT10" i="84"/>
  <c r="BT40" i="84" s="1"/>
  <c r="BS10" i="84"/>
  <c r="BS40" i="84" s="1"/>
  <c r="BR10" i="84"/>
  <c r="BR40" i="84" s="1"/>
  <c r="BQ10" i="84"/>
  <c r="BQ40" i="84" s="1"/>
  <c r="BP10" i="84"/>
  <c r="BP40" i="84" s="1"/>
  <c r="BO10" i="84"/>
  <c r="BO40" i="84" s="1"/>
  <c r="BN10" i="84"/>
  <c r="BN40" i="84" s="1"/>
  <c r="BM10" i="84"/>
  <c r="BM40" i="84" s="1"/>
  <c r="BL10" i="84"/>
  <c r="BL40" i="84" s="1"/>
  <c r="BK10" i="84"/>
  <c r="BK40" i="84" s="1"/>
  <c r="BJ10" i="84"/>
  <c r="BJ40" i="84" s="1"/>
  <c r="BI10" i="84"/>
  <c r="BI40" i="84" s="1"/>
  <c r="BH10" i="84"/>
  <c r="BH40" i="84" s="1"/>
  <c r="BG10" i="84"/>
  <c r="BG40" i="84" s="1"/>
  <c r="BF10" i="84"/>
  <c r="BF40" i="84" s="1"/>
  <c r="BE10" i="84"/>
  <c r="BE40" i="84" s="1"/>
  <c r="BD10" i="84"/>
  <c r="BD40" i="84" s="1"/>
  <c r="BC10" i="84"/>
  <c r="BC40" i="84" s="1"/>
  <c r="BB10" i="84"/>
  <c r="BB40" i="84" s="1"/>
  <c r="BA10" i="84"/>
  <c r="BA40" i="84" s="1"/>
  <c r="AZ10" i="84"/>
  <c r="AZ40" i="84" s="1"/>
  <c r="AY10" i="84"/>
  <c r="AY40" i="84" s="1"/>
  <c r="AX10" i="84"/>
  <c r="AX40" i="84" s="1"/>
  <c r="AW10" i="84"/>
  <c r="AW40" i="84" s="1"/>
  <c r="AN10" i="84"/>
  <c r="AN40" i="84" s="1"/>
  <c r="AM10" i="84"/>
  <c r="AM40" i="84" s="1"/>
  <c r="AL10" i="84"/>
  <c r="AL40" i="84" s="1"/>
  <c r="AK10" i="84"/>
  <c r="AK40" i="84" s="1"/>
  <c r="AJ10" i="84"/>
  <c r="AJ40" i="84" s="1"/>
  <c r="AI10" i="84"/>
  <c r="AI40" i="84" s="1"/>
  <c r="AH10" i="84"/>
  <c r="AH40" i="84" s="1"/>
  <c r="AG10" i="84"/>
  <c r="AG40" i="84" s="1"/>
  <c r="AF10" i="84"/>
  <c r="AF40" i="84" s="1"/>
  <c r="AE10" i="84"/>
  <c r="AE40" i="84" s="1"/>
  <c r="AD10" i="84"/>
  <c r="AD40" i="84" s="1"/>
  <c r="AC10" i="84"/>
  <c r="AC40" i="84" s="1"/>
  <c r="BX9" i="84"/>
  <c r="BX39" i="84" s="1"/>
  <c r="BW9" i="84"/>
  <c r="BW39" i="84" s="1"/>
  <c r="BV9" i="84"/>
  <c r="BV14" i="84" s="1"/>
  <c r="BV44" i="84" s="1"/>
  <c r="BU9" i="84"/>
  <c r="BU14" i="84" s="1"/>
  <c r="BT9" i="84"/>
  <c r="BT14" i="84" s="1"/>
  <c r="BS9" i="84"/>
  <c r="BS14" i="84" s="1"/>
  <c r="BS44" i="84" s="1"/>
  <c r="BR9" i="84"/>
  <c r="BQ9" i="84"/>
  <c r="BP9" i="84"/>
  <c r="BP39" i="84" s="1"/>
  <c r="BO9" i="84"/>
  <c r="BO39" i="84" s="1"/>
  <c r="BN9" i="84"/>
  <c r="BN14" i="84" s="1"/>
  <c r="BN44" i="84" s="1"/>
  <c r="BM9" i="84"/>
  <c r="BM14" i="84" s="1"/>
  <c r="BL9" i="84"/>
  <c r="BL14" i="84" s="1"/>
  <c r="BK9" i="84"/>
  <c r="BK14" i="84" s="1"/>
  <c r="BK44" i="84" s="1"/>
  <c r="BJ9" i="84"/>
  <c r="BI9" i="84"/>
  <c r="BI14" i="84" s="1"/>
  <c r="BI44" i="84" s="1"/>
  <c r="BH9" i="84"/>
  <c r="BH39" i="84" s="1"/>
  <c r="BG9" i="84"/>
  <c r="BG39" i="84" s="1"/>
  <c r="BF9" i="84"/>
  <c r="BF14" i="84" s="1"/>
  <c r="BF44" i="84" s="1"/>
  <c r="BE9" i="84"/>
  <c r="BE14" i="84" s="1"/>
  <c r="BD9" i="84"/>
  <c r="BD14" i="84" s="1"/>
  <c r="BC9" i="84"/>
  <c r="BC14" i="84" s="1"/>
  <c r="BC44" i="84" s="1"/>
  <c r="BB9" i="84"/>
  <c r="BA9" i="84"/>
  <c r="BA14" i="84" s="1"/>
  <c r="BA44" i="84" s="1"/>
  <c r="AZ9" i="84"/>
  <c r="AZ39" i="84" s="1"/>
  <c r="AY9" i="84"/>
  <c r="AY39" i="84" s="1"/>
  <c r="AX9" i="84"/>
  <c r="AX14" i="84" s="1"/>
  <c r="AX44" i="84" s="1"/>
  <c r="AW9" i="84"/>
  <c r="AW14" i="84" s="1"/>
  <c r="AN14" i="84"/>
  <c r="AM9" i="84"/>
  <c r="AM14" i="84" s="1"/>
  <c r="AM44" i="84" s="1"/>
  <c r="AL9" i="84"/>
  <c r="AK9" i="84"/>
  <c r="AJ9" i="84"/>
  <c r="AJ39" i="84" s="1"/>
  <c r="AI9" i="84"/>
  <c r="AI39" i="84" s="1"/>
  <c r="AH9" i="84"/>
  <c r="AH14" i="84" s="1"/>
  <c r="AH44" i="84" s="1"/>
  <c r="AG9" i="84"/>
  <c r="AG14" i="84" s="1"/>
  <c r="AF9" i="84"/>
  <c r="AF14" i="84" s="1"/>
  <c r="AE9" i="84"/>
  <c r="AE14" i="84" s="1"/>
  <c r="AE44" i="84" s="1"/>
  <c r="AD9" i="84"/>
  <c r="AD14" i="84" s="1"/>
  <c r="AD44" i="84" s="1"/>
  <c r="AC9" i="84"/>
  <c r="B1182" i="31" l="1"/>
  <c r="C1187" i="31"/>
  <c r="B1178" i="31"/>
  <c r="C1183" i="31"/>
  <c r="C1181" i="31"/>
  <c r="B1176" i="31"/>
  <c r="B1179" i="31"/>
  <c r="C1184" i="31"/>
  <c r="B1185" i="31"/>
  <c r="C1190" i="31"/>
  <c r="B1190" i="31" s="1"/>
  <c r="AY44" i="84"/>
  <c r="AC39" i="84"/>
  <c r="BQ39" i="84"/>
  <c r="AC14" i="84"/>
  <c r="AC44" i="84" s="1"/>
  <c r="BG14" i="84"/>
  <c r="BG44" i="84" s="1"/>
  <c r="AL39" i="84"/>
  <c r="BJ39" i="84"/>
  <c r="AL41" i="84"/>
  <c r="BJ41" i="84"/>
  <c r="AX39" i="84"/>
  <c r="AK39" i="84"/>
  <c r="BI39" i="84"/>
  <c r="AK41" i="84"/>
  <c r="AD39" i="84"/>
  <c r="BB39" i="84"/>
  <c r="BR39" i="84"/>
  <c r="AD41" i="84"/>
  <c r="BB41" i="84"/>
  <c r="BR41" i="84"/>
  <c r="AI14" i="84"/>
  <c r="AI44" i="84" s="1"/>
  <c r="BJ14" i="84"/>
  <c r="BJ44" i="84" s="1"/>
  <c r="BH55" i="84"/>
  <c r="BH54" i="84"/>
  <c r="BH53" i="84"/>
  <c r="BH52" i="84"/>
  <c r="BH51" i="84"/>
  <c r="BH50" i="84"/>
  <c r="BG49" i="84"/>
  <c r="AF44" i="84"/>
  <c r="AN44" i="84"/>
  <c r="BD44" i="84"/>
  <c r="BL44" i="84"/>
  <c r="BT44" i="84"/>
  <c r="AK14" i="84"/>
  <c r="AK44" i="84" s="1"/>
  <c r="BO14" i="84"/>
  <c r="BO44" i="84" s="1"/>
  <c r="BF39" i="84"/>
  <c r="AG44" i="84"/>
  <c r="AW44" i="84"/>
  <c r="BE44" i="84"/>
  <c r="BM44" i="84"/>
  <c r="BU44" i="84"/>
  <c r="AL14" i="84"/>
  <c r="AL44" i="84" s="1"/>
  <c r="BQ14" i="84"/>
  <c r="BQ44" i="84" s="1"/>
  <c r="BN39" i="84"/>
  <c r="BW14" i="84"/>
  <c r="BW44" i="84" s="1"/>
  <c r="AB55" i="84"/>
  <c r="AB54" i="84"/>
  <c r="AB53" i="84"/>
  <c r="AB52" i="84"/>
  <c r="AB51" i="84"/>
  <c r="AA49" i="84"/>
  <c r="AH39" i="84"/>
  <c r="BV39" i="84"/>
  <c r="BA39" i="84"/>
  <c r="AC41" i="84"/>
  <c r="AE39" i="84"/>
  <c r="AM39" i="84"/>
  <c r="BC39" i="84"/>
  <c r="BK39" i="84"/>
  <c r="BS39" i="84"/>
  <c r="AJ14" i="84"/>
  <c r="AJ44" i="84" s="1"/>
  <c r="AZ14" i="84"/>
  <c r="AZ44" i="84" s="1"/>
  <c r="BH14" i="84"/>
  <c r="BH44" i="84" s="1"/>
  <c r="BP14" i="84"/>
  <c r="BP44" i="84" s="1"/>
  <c r="BX14" i="84"/>
  <c r="BX44" i="84" s="1"/>
  <c r="AF39" i="84"/>
  <c r="AN39" i="84"/>
  <c r="AB50" i="84" s="1"/>
  <c r="BD39" i="84"/>
  <c r="BL39" i="84"/>
  <c r="BT39" i="84"/>
  <c r="C1186" i="31" l="1"/>
  <c r="B1181" i="31"/>
  <c r="C1189" i="31"/>
  <c r="B1184" i="31"/>
  <c r="B1183" i="31"/>
  <c r="C1188" i="31"/>
  <c r="B1187" i="31"/>
  <c r="C1192" i="31"/>
  <c r="B1192" i="31" s="1"/>
  <c r="BG55" i="84"/>
  <c r="BG54" i="84"/>
  <c r="BG53" i="84"/>
  <c r="BG52" i="84"/>
  <c r="BG51" i="84"/>
  <c r="BG50" i="84"/>
  <c r="BF49" i="84"/>
  <c r="Z49" i="84"/>
  <c r="AA55" i="84"/>
  <c r="AA52" i="84"/>
  <c r="AA50" i="84"/>
  <c r="AA54" i="84"/>
  <c r="AA51" i="84"/>
  <c r="AA53" i="84"/>
  <c r="B1188" i="31" l="1"/>
  <c r="C1193" i="31"/>
  <c r="B1193" i="31" s="1"/>
  <c r="B1189" i="31"/>
  <c r="C1194" i="31"/>
  <c r="B1194" i="31" s="1"/>
  <c r="C1191" i="31"/>
  <c r="B1191" i="31" s="1"/>
  <c r="B1186" i="31"/>
  <c r="BF55" i="84"/>
  <c r="BF54" i="84"/>
  <c r="BF53" i="84"/>
  <c r="BF52" i="84"/>
  <c r="BF51" i="84"/>
  <c r="BF50" i="84"/>
  <c r="BE49" i="84"/>
  <c r="Y49" i="84"/>
  <c r="Z55" i="84"/>
  <c r="Z54" i="84"/>
  <c r="Z53" i="84"/>
  <c r="Z52" i="84"/>
  <c r="Z51" i="84"/>
  <c r="Z50" i="84"/>
  <c r="X49" i="84" l="1"/>
  <c r="Y55" i="84"/>
  <c r="Y54" i="84"/>
  <c r="Y53" i="84"/>
  <c r="Y52" i="84"/>
  <c r="Y51" i="84"/>
  <c r="Y50" i="84"/>
  <c r="BE55" i="84"/>
  <c r="BE54" i="84"/>
  <c r="BE53" i="84"/>
  <c r="BE52" i="84"/>
  <c r="BE51" i="84"/>
  <c r="BE50" i="84"/>
  <c r="BD49" i="84"/>
  <c r="BD55" i="84" l="1"/>
  <c r="BD54" i="84"/>
  <c r="BD53" i="84"/>
  <c r="BD52" i="84"/>
  <c r="BD51" i="84"/>
  <c r="BC49" i="84"/>
  <c r="BD50" i="84"/>
  <c r="X55" i="84"/>
  <c r="X54" i="84"/>
  <c r="X53" i="84"/>
  <c r="X52" i="84"/>
  <c r="X51" i="84"/>
  <c r="X50" i="84"/>
  <c r="W49" i="84"/>
  <c r="BB49" i="84" l="1"/>
  <c r="BC55" i="84"/>
  <c r="BC52" i="84"/>
  <c r="BC50" i="84"/>
  <c r="BC54" i="84"/>
  <c r="BC51" i="84"/>
  <c r="BC53" i="84"/>
  <c r="W55" i="84"/>
  <c r="W54" i="84"/>
  <c r="W53" i="84"/>
  <c r="W52" i="84"/>
  <c r="W51" i="84"/>
  <c r="W50" i="84"/>
  <c r="V49" i="84"/>
  <c r="BA49" i="84" l="1"/>
  <c r="BB55" i="84"/>
  <c r="BB54" i="84"/>
  <c r="BB53" i="84"/>
  <c r="BB52" i="84"/>
  <c r="BB51" i="84"/>
  <c r="BB50" i="84"/>
  <c r="V55" i="84"/>
  <c r="V54" i="84"/>
  <c r="V53" i="84"/>
  <c r="V52" i="84"/>
  <c r="V51" i="84"/>
  <c r="V50" i="84"/>
  <c r="U49" i="84"/>
  <c r="U55" i="84" l="1"/>
  <c r="U54" i="84"/>
  <c r="U53" i="84"/>
  <c r="U52" i="84"/>
  <c r="U51" i="84"/>
  <c r="U50" i="84"/>
  <c r="T49" i="84"/>
  <c r="AZ49" i="84"/>
  <c r="BA55" i="84"/>
  <c r="BA54" i="84"/>
  <c r="BA53" i="84"/>
  <c r="BA52" i="84"/>
  <c r="BA51" i="84"/>
  <c r="BA50" i="84"/>
  <c r="AZ55" i="84" l="1"/>
  <c r="AZ54" i="84"/>
  <c r="AZ53" i="84"/>
  <c r="AZ52" i="84"/>
  <c r="AZ51" i="84"/>
  <c r="AZ50" i="84"/>
  <c r="AY49" i="84"/>
  <c r="T55" i="84"/>
  <c r="T54" i="84"/>
  <c r="T53" i="84"/>
  <c r="T52" i="84"/>
  <c r="S49" i="84"/>
  <c r="T50" i="84"/>
  <c r="T51" i="84"/>
  <c r="AY55" i="84" l="1"/>
  <c r="AY54" i="84"/>
  <c r="AY53" i="84"/>
  <c r="AY52" i="84"/>
  <c r="AY51" i="84"/>
  <c r="AY50" i="84"/>
  <c r="AX49" i="84"/>
  <c r="R49" i="84"/>
  <c r="S53" i="84"/>
  <c r="S55" i="84"/>
  <c r="S52" i="84"/>
  <c r="S54" i="84"/>
  <c r="S50" i="84"/>
  <c r="S51" i="84"/>
  <c r="Q49" i="84" l="1"/>
  <c r="R55" i="84"/>
  <c r="R54" i="84"/>
  <c r="R53" i="84"/>
  <c r="R52" i="84"/>
  <c r="R51" i="84"/>
  <c r="R50" i="84"/>
  <c r="AX55" i="84"/>
  <c r="AX54" i="84"/>
  <c r="AX53" i="84"/>
  <c r="AX52" i="84"/>
  <c r="AX51" i="84"/>
  <c r="AX50" i="84"/>
  <c r="AW49" i="84"/>
  <c r="Q55" i="84" l="1"/>
  <c r="Q54" i="84"/>
  <c r="Q53" i="84"/>
  <c r="Q52" i="84"/>
  <c r="Q51" i="84"/>
  <c r="Q50" i="84"/>
  <c r="AW55" i="84"/>
  <c r="AW54" i="84"/>
  <c r="AW53" i="84"/>
  <c r="AW52" i="84"/>
  <c r="AW51" i="84"/>
  <c r="AW50" i="84"/>
  <c r="AS9" i="70" l="1"/>
  <c r="AG39" i="70"/>
  <c r="D190" i="45"/>
  <c r="E190" i="45"/>
  <c r="D191" i="45"/>
  <c r="E191" i="45"/>
  <c r="D192" i="45"/>
  <c r="E192" i="45"/>
  <c r="D193" i="45"/>
  <c r="E193" i="45"/>
  <c r="D194" i="45"/>
  <c r="E194" i="45"/>
  <c r="AN29" i="34"/>
  <c r="AN30" i="34"/>
  <c r="AN31" i="34"/>
  <c r="AN32" i="34"/>
  <c r="AN33" i="34"/>
  <c r="AN34" i="34"/>
  <c r="BC82" i="30"/>
  <c r="BC91" i="30"/>
  <c r="BC49" i="30"/>
  <c r="BC50" i="30"/>
  <c r="BC51" i="30"/>
  <c r="BC52" i="30"/>
  <c r="BC53" i="30"/>
  <c r="BC54" i="30"/>
  <c r="BC55" i="30"/>
  <c r="BC56" i="30"/>
  <c r="BC57" i="30"/>
  <c r="BC58" i="30"/>
  <c r="BC83" i="30" s="1"/>
  <c r="BC59" i="30"/>
  <c r="BC60" i="30"/>
  <c r="BC61" i="30"/>
  <c r="BC62" i="30"/>
  <c r="BC63" i="30"/>
  <c r="BC64" i="30"/>
  <c r="BC65" i="30"/>
  <c r="BC66" i="30"/>
  <c r="BC67" i="30"/>
  <c r="BC68" i="30"/>
  <c r="BC69" i="30"/>
  <c r="BC70" i="30"/>
  <c r="BC71" i="30"/>
  <c r="BC72" i="30"/>
  <c r="BC73" i="30"/>
  <c r="BC74" i="30"/>
  <c r="BC86" i="30" s="1"/>
  <c r="BC75" i="30"/>
  <c r="BC76" i="30"/>
  <c r="BC77" i="30"/>
  <c r="BC78" i="30"/>
  <c r="BC79" i="30"/>
  <c r="BC80" i="30"/>
  <c r="BC40" i="30"/>
  <c r="BC41" i="30"/>
  <c r="BC42" i="30"/>
  <c r="BC43" i="30"/>
  <c r="BC44" i="30"/>
  <c r="BC87" i="30" l="1"/>
  <c r="BC84" i="30"/>
  <c r="BC85" i="30"/>
  <c r="BC94" i="30" s="1"/>
  <c r="BC96" i="30"/>
  <c r="BK27" i="31"/>
  <c r="BK34" i="31" s="1"/>
  <c r="R63" i="31" s="1"/>
  <c r="BC93" i="30"/>
  <c r="BK24" i="31"/>
  <c r="BK31" i="31" s="1"/>
  <c r="R60" i="31" s="1"/>
  <c r="BC92" i="30"/>
  <c r="BK23" i="31"/>
  <c r="BK30" i="31" s="1"/>
  <c r="R59" i="31" s="1"/>
  <c r="BK25" i="31"/>
  <c r="BK32" i="31" s="1"/>
  <c r="R61" i="31" s="1"/>
  <c r="BC95" i="30"/>
  <c r="BK26" i="31"/>
  <c r="BK33" i="31" s="1"/>
  <c r="R62" i="31" s="1"/>
  <c r="J2425" i="83"/>
  <c r="I2425" i="83"/>
  <c r="H2425" i="83"/>
  <c r="G2425" i="83"/>
  <c r="J2424" i="83"/>
  <c r="I2424" i="83"/>
  <c r="H2424" i="83"/>
  <c r="G2424" i="83"/>
  <c r="J2423" i="83"/>
  <c r="I2423" i="83"/>
  <c r="H2423" i="83"/>
  <c r="G2423" i="83"/>
  <c r="J2422" i="83"/>
  <c r="I2422" i="83"/>
  <c r="H2422" i="83"/>
  <c r="G2422" i="83"/>
  <c r="J2421" i="83"/>
  <c r="I2421" i="83"/>
  <c r="H2421" i="83"/>
  <c r="G2421" i="83"/>
  <c r="J2420" i="83"/>
  <c r="I2420" i="83"/>
  <c r="H2420" i="83"/>
  <c r="G2420" i="83"/>
  <c r="J2419" i="83"/>
  <c r="I2419" i="83"/>
  <c r="H2419" i="83"/>
  <c r="G2419" i="83"/>
  <c r="J2418" i="83"/>
  <c r="I2418" i="83"/>
  <c r="H2418" i="83"/>
  <c r="G2418" i="83"/>
  <c r="J2417" i="83"/>
  <c r="I2417" i="83"/>
  <c r="H2417" i="83"/>
  <c r="G2417" i="83"/>
  <c r="J2416" i="83"/>
  <c r="I2416" i="83"/>
  <c r="H2416" i="83"/>
  <c r="G2416" i="83"/>
  <c r="J2415" i="83"/>
  <c r="I2415" i="83"/>
  <c r="H2415" i="83"/>
  <c r="G2415" i="83"/>
  <c r="J2414" i="83"/>
  <c r="I2414" i="83"/>
  <c r="H2414" i="83"/>
  <c r="G2414" i="83"/>
  <c r="J2413" i="83"/>
  <c r="I2413" i="83"/>
  <c r="H2413" i="83"/>
  <c r="G2413" i="83"/>
  <c r="J2412" i="83"/>
  <c r="I2412" i="83"/>
  <c r="H2412" i="83"/>
  <c r="G2412" i="83"/>
  <c r="J2411" i="83"/>
  <c r="I2411" i="83"/>
  <c r="H2411" i="83"/>
  <c r="G2411" i="83"/>
  <c r="J2410" i="83"/>
  <c r="I2410" i="83"/>
  <c r="H2410" i="83"/>
  <c r="G2410" i="83"/>
  <c r="J2409" i="83"/>
  <c r="I2409" i="83"/>
  <c r="H2409" i="83"/>
  <c r="G2409" i="83"/>
  <c r="J2408" i="83"/>
  <c r="I2408" i="83"/>
  <c r="H2408" i="83"/>
  <c r="G2408" i="83"/>
  <c r="J2407" i="83"/>
  <c r="I2407" i="83"/>
  <c r="H2407" i="83"/>
  <c r="G2407" i="83"/>
  <c r="J2406" i="83"/>
  <c r="I2406" i="83"/>
  <c r="H2406" i="83"/>
  <c r="G2406" i="83"/>
  <c r="J2405" i="83"/>
  <c r="I2405" i="83"/>
  <c r="H2405" i="83"/>
  <c r="G2405" i="83"/>
  <c r="J2404" i="83"/>
  <c r="I2404" i="83"/>
  <c r="H2404" i="83"/>
  <c r="G2404" i="83"/>
  <c r="J2403" i="83"/>
  <c r="I2403" i="83"/>
  <c r="H2403" i="83"/>
  <c r="G2403" i="83"/>
  <c r="J2402" i="83"/>
  <c r="I2402" i="83"/>
  <c r="H2402" i="83"/>
  <c r="G2402" i="83"/>
  <c r="J2401" i="83"/>
  <c r="I2401" i="83"/>
  <c r="H2401" i="83"/>
  <c r="G2401" i="83"/>
  <c r="J2400" i="83"/>
  <c r="I2400" i="83"/>
  <c r="H2400" i="83"/>
  <c r="G2400" i="83"/>
  <c r="J2399" i="83"/>
  <c r="I2399" i="83"/>
  <c r="H2399" i="83"/>
  <c r="G2399" i="83"/>
  <c r="J2398" i="83"/>
  <c r="I2398" i="83"/>
  <c r="H2398" i="83"/>
  <c r="G2398" i="83"/>
  <c r="J2397" i="83"/>
  <c r="I2397" i="83"/>
  <c r="H2397" i="83"/>
  <c r="G2397" i="83"/>
  <c r="J2396" i="83"/>
  <c r="I2396" i="83"/>
  <c r="H2396" i="83"/>
  <c r="G2396" i="83"/>
  <c r="J2395" i="83"/>
  <c r="I2395" i="83"/>
  <c r="H2395" i="83"/>
  <c r="G2395" i="83"/>
  <c r="J2394" i="83"/>
  <c r="I2394" i="83"/>
  <c r="H2394" i="83"/>
  <c r="G2394" i="83"/>
  <c r="J2393" i="83"/>
  <c r="I2393" i="83"/>
  <c r="H2393" i="83"/>
  <c r="G2393" i="83"/>
  <c r="J2392" i="83"/>
  <c r="I2392" i="83"/>
  <c r="H2392" i="83"/>
  <c r="G2392" i="83"/>
  <c r="J2391" i="83"/>
  <c r="I2391" i="83"/>
  <c r="H2391" i="83"/>
  <c r="G2391" i="83"/>
  <c r="J2390" i="83"/>
  <c r="I2390" i="83"/>
  <c r="H2390" i="83"/>
  <c r="G2390" i="83"/>
  <c r="J2389" i="83"/>
  <c r="I2389" i="83"/>
  <c r="H2389" i="83"/>
  <c r="G2389" i="83"/>
  <c r="J2388" i="83"/>
  <c r="I2388" i="83"/>
  <c r="H2388" i="83"/>
  <c r="G2388" i="83"/>
  <c r="J2387" i="83"/>
  <c r="I2387" i="83"/>
  <c r="H2387" i="83"/>
  <c r="G2387" i="83"/>
  <c r="J2386" i="83"/>
  <c r="I2386" i="83"/>
  <c r="H2386" i="83"/>
  <c r="G2386" i="83"/>
  <c r="J2385" i="83"/>
  <c r="I2385" i="83"/>
  <c r="H2385" i="83"/>
  <c r="G2385" i="83"/>
  <c r="J2384" i="83"/>
  <c r="I2384" i="83"/>
  <c r="H2384" i="83"/>
  <c r="G2384" i="83"/>
  <c r="J2383" i="83"/>
  <c r="I2383" i="83"/>
  <c r="H2383" i="83"/>
  <c r="G2383" i="83"/>
  <c r="J2382" i="83"/>
  <c r="I2382" i="83"/>
  <c r="H2382" i="83"/>
  <c r="G2382" i="83"/>
  <c r="J2381" i="83"/>
  <c r="I2381" i="83"/>
  <c r="H2381" i="83"/>
  <c r="G2381" i="83"/>
  <c r="J2380" i="83"/>
  <c r="I2380" i="83"/>
  <c r="H2380" i="83"/>
  <c r="G2380" i="83"/>
  <c r="J2379" i="83"/>
  <c r="I2379" i="83"/>
  <c r="H2379" i="83"/>
  <c r="G2379" i="83"/>
  <c r="J2378" i="83"/>
  <c r="I2378" i="83"/>
  <c r="H2378" i="83"/>
  <c r="G2378" i="83"/>
  <c r="J2377" i="83"/>
  <c r="I2377" i="83"/>
  <c r="H2377" i="83"/>
  <c r="G2377" i="83"/>
  <c r="J2376" i="83"/>
  <c r="I2376" i="83"/>
  <c r="H2376" i="83"/>
  <c r="G2376" i="83"/>
  <c r="J2375" i="83"/>
  <c r="I2375" i="83"/>
  <c r="H2375" i="83"/>
  <c r="G2375" i="83"/>
  <c r="J2374" i="83"/>
  <c r="I2374" i="83"/>
  <c r="H2374" i="83"/>
  <c r="G2374" i="83"/>
  <c r="J2373" i="83"/>
  <c r="I2373" i="83"/>
  <c r="H2373" i="83"/>
  <c r="G2373" i="83"/>
  <c r="J2372" i="83"/>
  <c r="I2372" i="83"/>
  <c r="H2372" i="83"/>
  <c r="G2372" i="83"/>
  <c r="J2371" i="83"/>
  <c r="I2371" i="83"/>
  <c r="H2371" i="83"/>
  <c r="G2371" i="83"/>
  <c r="J2370" i="83"/>
  <c r="I2370" i="83"/>
  <c r="H2370" i="83"/>
  <c r="G2370" i="83"/>
  <c r="J2369" i="83"/>
  <c r="I2369" i="83"/>
  <c r="H2369" i="83"/>
  <c r="G2369" i="83"/>
  <c r="J2368" i="83"/>
  <c r="I2368" i="83"/>
  <c r="H2368" i="83"/>
  <c r="G2368" i="83"/>
  <c r="J2367" i="83"/>
  <c r="I2367" i="83"/>
  <c r="H2367" i="83"/>
  <c r="G2367" i="83"/>
  <c r="J2366" i="83"/>
  <c r="I2366" i="83"/>
  <c r="H2366" i="83"/>
  <c r="G2366" i="83"/>
  <c r="J2365" i="83"/>
  <c r="I2365" i="83"/>
  <c r="H2365" i="83"/>
  <c r="G2365" i="83"/>
  <c r="J2364" i="83"/>
  <c r="I2364" i="83"/>
  <c r="H2364" i="83"/>
  <c r="G2364" i="83"/>
  <c r="J2363" i="83"/>
  <c r="I2363" i="83"/>
  <c r="H2363" i="83"/>
  <c r="G2363" i="83"/>
  <c r="J2362" i="83"/>
  <c r="I2362" i="83"/>
  <c r="H2362" i="83"/>
  <c r="G2362" i="83"/>
  <c r="J2361" i="83"/>
  <c r="I2361" i="83"/>
  <c r="H2361" i="83"/>
  <c r="G2361" i="83"/>
  <c r="J2360" i="83"/>
  <c r="I2360" i="83"/>
  <c r="H2360" i="83"/>
  <c r="G2360" i="83"/>
  <c r="J2359" i="83"/>
  <c r="I2359" i="83"/>
  <c r="H2359" i="83"/>
  <c r="G2359" i="83"/>
  <c r="J2358" i="83"/>
  <c r="I2358" i="83"/>
  <c r="H2358" i="83"/>
  <c r="G2358" i="83"/>
  <c r="J2357" i="83"/>
  <c r="I2357" i="83"/>
  <c r="H2357" i="83"/>
  <c r="G2357" i="83"/>
  <c r="J2356" i="83"/>
  <c r="I2356" i="83"/>
  <c r="H2356" i="83"/>
  <c r="G2356" i="83"/>
  <c r="J2355" i="83"/>
  <c r="I2355" i="83"/>
  <c r="H2355" i="83"/>
  <c r="G2355" i="83"/>
  <c r="J2354" i="83"/>
  <c r="I2354" i="83"/>
  <c r="H2354" i="83"/>
  <c r="G2354" i="83"/>
  <c r="J2353" i="83"/>
  <c r="I2353" i="83"/>
  <c r="H2353" i="83"/>
  <c r="G2353" i="83"/>
  <c r="J2352" i="83"/>
  <c r="I2352" i="83"/>
  <c r="H2352" i="83"/>
  <c r="G2352" i="83"/>
  <c r="J2351" i="83"/>
  <c r="I2351" i="83"/>
  <c r="H2351" i="83"/>
  <c r="G2351" i="83"/>
  <c r="J2350" i="83"/>
  <c r="I2350" i="83"/>
  <c r="H2350" i="83"/>
  <c r="G2350" i="83"/>
  <c r="J2349" i="83"/>
  <c r="I2349" i="83"/>
  <c r="H2349" i="83"/>
  <c r="G2349" i="83"/>
  <c r="J2348" i="83"/>
  <c r="I2348" i="83"/>
  <c r="H2348" i="83"/>
  <c r="G2348" i="83"/>
  <c r="J2347" i="83"/>
  <c r="I2347" i="83"/>
  <c r="H2347" i="83"/>
  <c r="G2347" i="83"/>
  <c r="J2346" i="83"/>
  <c r="I2346" i="83"/>
  <c r="H2346" i="83"/>
  <c r="G2346" i="83"/>
  <c r="J2345" i="83"/>
  <c r="I2345" i="83"/>
  <c r="H2345" i="83"/>
  <c r="G2345" i="83"/>
  <c r="J2344" i="83"/>
  <c r="I2344" i="83"/>
  <c r="H2344" i="83"/>
  <c r="G2344" i="83"/>
  <c r="J2343" i="83"/>
  <c r="I2343" i="83"/>
  <c r="H2343" i="83"/>
  <c r="G2343" i="83"/>
  <c r="J2342" i="83"/>
  <c r="I2342" i="83"/>
  <c r="H2342" i="83"/>
  <c r="G2342" i="83"/>
  <c r="J2341" i="83"/>
  <c r="I2341" i="83"/>
  <c r="H2341" i="83"/>
  <c r="G2341" i="83"/>
  <c r="J2340" i="83"/>
  <c r="I2340" i="83"/>
  <c r="H2340" i="83"/>
  <c r="G2340" i="83"/>
  <c r="J2339" i="83"/>
  <c r="I2339" i="83"/>
  <c r="H2339" i="83"/>
  <c r="G2339" i="83"/>
  <c r="J2338" i="83"/>
  <c r="I2338" i="83"/>
  <c r="H2338" i="83"/>
  <c r="G2338" i="83"/>
  <c r="J2337" i="83"/>
  <c r="I2337" i="83"/>
  <c r="H2337" i="83"/>
  <c r="G2337" i="83"/>
  <c r="J2336" i="83"/>
  <c r="I2336" i="83"/>
  <c r="H2336" i="83"/>
  <c r="G2336" i="83"/>
  <c r="J2335" i="83"/>
  <c r="I2335" i="83"/>
  <c r="H2335" i="83"/>
  <c r="G2335" i="83"/>
  <c r="J2334" i="83"/>
  <c r="I2334" i="83"/>
  <c r="H2334" i="83"/>
  <c r="G2334" i="83"/>
  <c r="J2333" i="83"/>
  <c r="I2333" i="83"/>
  <c r="H2333" i="83"/>
  <c r="G2333" i="83"/>
  <c r="J2332" i="83"/>
  <c r="I2332" i="83"/>
  <c r="H2332" i="83"/>
  <c r="G2332" i="83"/>
  <c r="J2331" i="83"/>
  <c r="I2331" i="83"/>
  <c r="H2331" i="83"/>
  <c r="G2331" i="83"/>
  <c r="J2330" i="83"/>
  <c r="I2330" i="83"/>
  <c r="H2330" i="83"/>
  <c r="G2330" i="83"/>
  <c r="J2329" i="83"/>
  <c r="I2329" i="83"/>
  <c r="H2329" i="83"/>
  <c r="G2329" i="83"/>
  <c r="J2328" i="83"/>
  <c r="I2328" i="83"/>
  <c r="H2328" i="83"/>
  <c r="G2328" i="83"/>
  <c r="J2327" i="83"/>
  <c r="I2327" i="83"/>
  <c r="H2327" i="83"/>
  <c r="G2327" i="83"/>
  <c r="J2326" i="83"/>
  <c r="I2326" i="83"/>
  <c r="H2326" i="83"/>
  <c r="G2326" i="83"/>
  <c r="J2325" i="83"/>
  <c r="I2325" i="83"/>
  <c r="H2325" i="83"/>
  <c r="G2325" i="83"/>
  <c r="J2324" i="83"/>
  <c r="I2324" i="83"/>
  <c r="H2324" i="83"/>
  <c r="G2324" i="83"/>
  <c r="J2323" i="83"/>
  <c r="I2323" i="83"/>
  <c r="H2323" i="83"/>
  <c r="G2323" i="83"/>
  <c r="J2322" i="83"/>
  <c r="I2322" i="83"/>
  <c r="H2322" i="83"/>
  <c r="G2322" i="83"/>
  <c r="J2321" i="83"/>
  <c r="I2321" i="83"/>
  <c r="H2321" i="83"/>
  <c r="G2321" i="83"/>
  <c r="J2320" i="83"/>
  <c r="I2320" i="83"/>
  <c r="H2320" i="83"/>
  <c r="G2320" i="83"/>
  <c r="J2319" i="83"/>
  <c r="I2319" i="83"/>
  <c r="H2319" i="83"/>
  <c r="G2319" i="83"/>
  <c r="J2318" i="83"/>
  <c r="I2318" i="83"/>
  <c r="H2318" i="83"/>
  <c r="G2318" i="83"/>
  <c r="J2317" i="83"/>
  <c r="I2317" i="83"/>
  <c r="H2317" i="83"/>
  <c r="G2317" i="83"/>
  <c r="J2316" i="83"/>
  <c r="I2316" i="83"/>
  <c r="H2316" i="83"/>
  <c r="G2316" i="83"/>
  <c r="J2315" i="83"/>
  <c r="I2315" i="83"/>
  <c r="H2315" i="83"/>
  <c r="G2315" i="83"/>
  <c r="J2314" i="83"/>
  <c r="I2314" i="83"/>
  <c r="H2314" i="83"/>
  <c r="G2314" i="83"/>
  <c r="J2313" i="83"/>
  <c r="I2313" i="83"/>
  <c r="H2313" i="83"/>
  <c r="G2313" i="83"/>
  <c r="J2312" i="83"/>
  <c r="I2312" i="83"/>
  <c r="H2312" i="83"/>
  <c r="G2312" i="83"/>
  <c r="J2311" i="83"/>
  <c r="I2311" i="83"/>
  <c r="H2311" i="83"/>
  <c r="G2311" i="83"/>
  <c r="J2310" i="83"/>
  <c r="I2310" i="83"/>
  <c r="H2310" i="83"/>
  <c r="G2310" i="83"/>
  <c r="J2309" i="83"/>
  <c r="I2309" i="83"/>
  <c r="H2309" i="83"/>
  <c r="G2309" i="83"/>
  <c r="J2308" i="83"/>
  <c r="I2308" i="83"/>
  <c r="H2308" i="83"/>
  <c r="G2308" i="83"/>
  <c r="J2307" i="83"/>
  <c r="I2307" i="83"/>
  <c r="H2307" i="83"/>
  <c r="G2307" i="83"/>
  <c r="J2306" i="83"/>
  <c r="I2306" i="83"/>
  <c r="H2306" i="83"/>
  <c r="G2306" i="83"/>
  <c r="J2305" i="83"/>
  <c r="I2305" i="83"/>
  <c r="H2305" i="83"/>
  <c r="G2305" i="83"/>
  <c r="J2304" i="83"/>
  <c r="I2304" i="83"/>
  <c r="H2304" i="83"/>
  <c r="G2304" i="83"/>
  <c r="J2303" i="83"/>
  <c r="I2303" i="83"/>
  <c r="H2303" i="83"/>
  <c r="G2303" i="83"/>
  <c r="J2302" i="83"/>
  <c r="I2302" i="83"/>
  <c r="H2302" i="83"/>
  <c r="G2302" i="83"/>
  <c r="J2301" i="83"/>
  <c r="I2301" i="83"/>
  <c r="H2301" i="83"/>
  <c r="G2301" i="83"/>
  <c r="J2300" i="83"/>
  <c r="I2300" i="83"/>
  <c r="H2300" i="83"/>
  <c r="G2300" i="83"/>
  <c r="J2299" i="83"/>
  <c r="I2299" i="83"/>
  <c r="H2299" i="83"/>
  <c r="G2299" i="83"/>
  <c r="J2298" i="83"/>
  <c r="I2298" i="83"/>
  <c r="H2298" i="83"/>
  <c r="G2298" i="83"/>
  <c r="J2297" i="83"/>
  <c r="I2297" i="83"/>
  <c r="H2297" i="83"/>
  <c r="G2297" i="83"/>
  <c r="J2296" i="83"/>
  <c r="I2296" i="83"/>
  <c r="H2296" i="83"/>
  <c r="G2296" i="83"/>
  <c r="J2295" i="83"/>
  <c r="I2295" i="83"/>
  <c r="H2295" i="83"/>
  <c r="G2295" i="83"/>
  <c r="J2294" i="83"/>
  <c r="I2294" i="83"/>
  <c r="H2294" i="83"/>
  <c r="G2294" i="83"/>
  <c r="J2293" i="83"/>
  <c r="I2293" i="83"/>
  <c r="H2293" i="83"/>
  <c r="G2293" i="83"/>
  <c r="J2292" i="83"/>
  <c r="I2292" i="83"/>
  <c r="H2292" i="83"/>
  <c r="G2292" i="83"/>
  <c r="J2291" i="83"/>
  <c r="I2291" i="83"/>
  <c r="H2291" i="83"/>
  <c r="G2291" i="83"/>
  <c r="J2290" i="83"/>
  <c r="I2290" i="83"/>
  <c r="H2290" i="83"/>
  <c r="G2290" i="83"/>
  <c r="J2289" i="83"/>
  <c r="I2289" i="83"/>
  <c r="H2289" i="83"/>
  <c r="G2289" i="83"/>
  <c r="J2288" i="83"/>
  <c r="I2288" i="83"/>
  <c r="H2288" i="83"/>
  <c r="G2288" i="83"/>
  <c r="J2287" i="83"/>
  <c r="I2287" i="83"/>
  <c r="H2287" i="83"/>
  <c r="G2287" i="83"/>
  <c r="J2286" i="83"/>
  <c r="I2286" i="83"/>
  <c r="H2286" i="83"/>
  <c r="G2286" i="83"/>
  <c r="J2285" i="83"/>
  <c r="I2285" i="83"/>
  <c r="H2285" i="83"/>
  <c r="G2285" i="83"/>
  <c r="J2284" i="83"/>
  <c r="I2284" i="83"/>
  <c r="H2284" i="83"/>
  <c r="G2284" i="83"/>
  <c r="J2283" i="83"/>
  <c r="I2283" i="83"/>
  <c r="H2283" i="83"/>
  <c r="G2283" i="83"/>
  <c r="J2282" i="83"/>
  <c r="I2282" i="83"/>
  <c r="H2282" i="83"/>
  <c r="G2282" i="83"/>
  <c r="J2281" i="83"/>
  <c r="I2281" i="83"/>
  <c r="H2281" i="83"/>
  <c r="G2281" i="83"/>
  <c r="J2280" i="83"/>
  <c r="I2280" i="83"/>
  <c r="H2280" i="83"/>
  <c r="G2280" i="83"/>
  <c r="J2279" i="83"/>
  <c r="I2279" i="83"/>
  <c r="H2279" i="83"/>
  <c r="G2279" i="83"/>
  <c r="J2278" i="83"/>
  <c r="I2278" i="83"/>
  <c r="H2278" i="83"/>
  <c r="G2278" i="83"/>
  <c r="J2277" i="83"/>
  <c r="I2277" i="83"/>
  <c r="H2277" i="83"/>
  <c r="G2277" i="83"/>
  <c r="J2276" i="83"/>
  <c r="I2276" i="83"/>
  <c r="H2276" i="83"/>
  <c r="G2276" i="83"/>
  <c r="J2275" i="83"/>
  <c r="I2275" i="83"/>
  <c r="H2275" i="83"/>
  <c r="G2275" i="83"/>
  <c r="J2274" i="83"/>
  <c r="I2274" i="83"/>
  <c r="H2274" i="83"/>
  <c r="G2274" i="83"/>
  <c r="J2273" i="83"/>
  <c r="I2273" i="83"/>
  <c r="H2273" i="83"/>
  <c r="G2273" i="83"/>
  <c r="J2272" i="83"/>
  <c r="I2272" i="83"/>
  <c r="H2272" i="83"/>
  <c r="G2272" i="83"/>
  <c r="J2271" i="83"/>
  <c r="I2271" i="83"/>
  <c r="H2271" i="83"/>
  <c r="G2271" i="83"/>
  <c r="J2270" i="83"/>
  <c r="I2270" i="83"/>
  <c r="H2270" i="83"/>
  <c r="G2270" i="83"/>
  <c r="J2269" i="83"/>
  <c r="I2269" i="83"/>
  <c r="H2269" i="83"/>
  <c r="G2269" i="83"/>
  <c r="J2268" i="83"/>
  <c r="I2268" i="83"/>
  <c r="H2268" i="83"/>
  <c r="G2268" i="83"/>
  <c r="J2267" i="83"/>
  <c r="I2267" i="83"/>
  <c r="H2267" i="83"/>
  <c r="G2267" i="83"/>
  <c r="J2266" i="83"/>
  <c r="I2266" i="83"/>
  <c r="H2266" i="83"/>
  <c r="G2266" i="83"/>
  <c r="J2265" i="83"/>
  <c r="I2265" i="83"/>
  <c r="H2265" i="83"/>
  <c r="G2265" i="83"/>
  <c r="J2264" i="83"/>
  <c r="I2264" i="83"/>
  <c r="H2264" i="83"/>
  <c r="G2264" i="83"/>
  <c r="J2263" i="83"/>
  <c r="I2263" i="83"/>
  <c r="H2263" i="83"/>
  <c r="G2263" i="83"/>
  <c r="J2262" i="83"/>
  <c r="I2262" i="83"/>
  <c r="H2262" i="83"/>
  <c r="G2262" i="83"/>
  <c r="J2261" i="83"/>
  <c r="I2261" i="83"/>
  <c r="H2261" i="83"/>
  <c r="G2261" i="83"/>
  <c r="J2260" i="83"/>
  <c r="I2260" i="83"/>
  <c r="H2260" i="83"/>
  <c r="G2260" i="83"/>
  <c r="J2259" i="83"/>
  <c r="I2259" i="83"/>
  <c r="H2259" i="83"/>
  <c r="G2259" i="83"/>
  <c r="J2258" i="83"/>
  <c r="I2258" i="83"/>
  <c r="H2258" i="83"/>
  <c r="G2258" i="83"/>
  <c r="J2257" i="83"/>
  <c r="I2257" i="83"/>
  <c r="H2257" i="83"/>
  <c r="G2257" i="83"/>
  <c r="J2256" i="83"/>
  <c r="I2256" i="83"/>
  <c r="H2256" i="83"/>
  <c r="G2256" i="83"/>
  <c r="J2255" i="83"/>
  <c r="I2255" i="83"/>
  <c r="H2255" i="83"/>
  <c r="G2255" i="83"/>
  <c r="J2254" i="83"/>
  <c r="I2254" i="83"/>
  <c r="H2254" i="83"/>
  <c r="G2254" i="83"/>
  <c r="J2253" i="83"/>
  <c r="I2253" i="83"/>
  <c r="H2253" i="83"/>
  <c r="G2253" i="83"/>
  <c r="J2252" i="83"/>
  <c r="I2252" i="83"/>
  <c r="H2252" i="83"/>
  <c r="G2252" i="83"/>
  <c r="J2251" i="83"/>
  <c r="I2251" i="83"/>
  <c r="H2251" i="83"/>
  <c r="G2251" i="83"/>
  <c r="J2250" i="83"/>
  <c r="I2250" i="83"/>
  <c r="H2250" i="83"/>
  <c r="G2250" i="83"/>
  <c r="J2249" i="83"/>
  <c r="I2249" i="83"/>
  <c r="H2249" i="83"/>
  <c r="G2249" i="83"/>
  <c r="J2248" i="83"/>
  <c r="I2248" i="83"/>
  <c r="H2248" i="83"/>
  <c r="G2248" i="83"/>
  <c r="J2247" i="83"/>
  <c r="I2247" i="83"/>
  <c r="H2247" i="83"/>
  <c r="G2247" i="83"/>
  <c r="J2246" i="83"/>
  <c r="I2246" i="83"/>
  <c r="H2246" i="83"/>
  <c r="G2246" i="83"/>
  <c r="J2245" i="83"/>
  <c r="I2245" i="83"/>
  <c r="H2245" i="83"/>
  <c r="G2245" i="83"/>
  <c r="J2244" i="83"/>
  <c r="I2244" i="83"/>
  <c r="H2244" i="83"/>
  <c r="G2244" i="83"/>
  <c r="J2243" i="83"/>
  <c r="I2243" i="83"/>
  <c r="H2243" i="83"/>
  <c r="G2243" i="83"/>
  <c r="J2242" i="83"/>
  <c r="I2242" i="83"/>
  <c r="H2242" i="83"/>
  <c r="G2242" i="83"/>
  <c r="J2241" i="83"/>
  <c r="I2241" i="83"/>
  <c r="H2241" i="83"/>
  <c r="G2241" i="83"/>
  <c r="J2240" i="83"/>
  <c r="I2240" i="83"/>
  <c r="H2240" i="83"/>
  <c r="G2240" i="83"/>
  <c r="J2239" i="83"/>
  <c r="I2239" i="83"/>
  <c r="H2239" i="83"/>
  <c r="G2239" i="83"/>
  <c r="J2238" i="83"/>
  <c r="I2238" i="83"/>
  <c r="H2238" i="83"/>
  <c r="G2238" i="83"/>
  <c r="J2237" i="83"/>
  <c r="I2237" i="83"/>
  <c r="H2237" i="83"/>
  <c r="G2237" i="83"/>
  <c r="J2236" i="83"/>
  <c r="I2236" i="83"/>
  <c r="H2236" i="83"/>
  <c r="G2236" i="83"/>
  <c r="J2235" i="83"/>
  <c r="I2235" i="83"/>
  <c r="H2235" i="83"/>
  <c r="G2235" i="83"/>
  <c r="J2234" i="83"/>
  <c r="I2234" i="83"/>
  <c r="H2234" i="83"/>
  <c r="G2234" i="83"/>
  <c r="J2233" i="83"/>
  <c r="I2233" i="83"/>
  <c r="H2233" i="83"/>
  <c r="G2233" i="83"/>
  <c r="J2232" i="83"/>
  <c r="I2232" i="83"/>
  <c r="H2232" i="83"/>
  <c r="G2232" i="83"/>
  <c r="J2231" i="83"/>
  <c r="I2231" i="83"/>
  <c r="H2231" i="83"/>
  <c r="G2231" i="83"/>
  <c r="J2230" i="83"/>
  <c r="I2230" i="83"/>
  <c r="H2230" i="83"/>
  <c r="G2230" i="83"/>
  <c r="J2229" i="83"/>
  <c r="I2229" i="83"/>
  <c r="H2229" i="83"/>
  <c r="G2229" i="83"/>
  <c r="J2228" i="83"/>
  <c r="I2228" i="83"/>
  <c r="H2228" i="83"/>
  <c r="G2228" i="83"/>
  <c r="J2227" i="83"/>
  <c r="I2227" i="83"/>
  <c r="H2227" i="83"/>
  <c r="G2227" i="83"/>
  <c r="J2226" i="83"/>
  <c r="I2226" i="83"/>
  <c r="H2226" i="83"/>
  <c r="G2226" i="83"/>
  <c r="J2225" i="83"/>
  <c r="I2225" i="83"/>
  <c r="H2225" i="83"/>
  <c r="G2225" i="83"/>
  <c r="J2224" i="83"/>
  <c r="I2224" i="83"/>
  <c r="H2224" i="83"/>
  <c r="G2224" i="83"/>
  <c r="J2223" i="83"/>
  <c r="I2223" i="83"/>
  <c r="H2223" i="83"/>
  <c r="G2223" i="83"/>
  <c r="J2222" i="83"/>
  <c r="I2222" i="83"/>
  <c r="H2222" i="83"/>
  <c r="G2222" i="83"/>
  <c r="J2221" i="83"/>
  <c r="I2221" i="83"/>
  <c r="H2221" i="83"/>
  <c r="G2221" i="83"/>
  <c r="J2220" i="83"/>
  <c r="I2220" i="83"/>
  <c r="H2220" i="83"/>
  <c r="G2220" i="83"/>
  <c r="J2219" i="83"/>
  <c r="I2219" i="83"/>
  <c r="H2219" i="83"/>
  <c r="G2219" i="83"/>
  <c r="J2218" i="83"/>
  <c r="I2218" i="83"/>
  <c r="H2218" i="83"/>
  <c r="G2218" i="83"/>
  <c r="J2217" i="83"/>
  <c r="I2217" i="83"/>
  <c r="H2217" i="83"/>
  <c r="G2217" i="83"/>
  <c r="J2216" i="83"/>
  <c r="I2216" i="83"/>
  <c r="H2216" i="83"/>
  <c r="G2216" i="83"/>
  <c r="J2215" i="83"/>
  <c r="I2215" i="83"/>
  <c r="H2215" i="83"/>
  <c r="G2215" i="83"/>
  <c r="J2214" i="83"/>
  <c r="I2214" i="83"/>
  <c r="H2214" i="83"/>
  <c r="G2214" i="83"/>
  <c r="J2213" i="83"/>
  <c r="I2213" i="83"/>
  <c r="H2213" i="83"/>
  <c r="G2213" i="83"/>
  <c r="J2212" i="83"/>
  <c r="I2212" i="83"/>
  <c r="H2212" i="83"/>
  <c r="G2212" i="83"/>
  <c r="J2211" i="83"/>
  <c r="I2211" i="83"/>
  <c r="H2211" i="83"/>
  <c r="G2211" i="83"/>
  <c r="J2210" i="83"/>
  <c r="I2210" i="83"/>
  <c r="H2210" i="83"/>
  <c r="G2210" i="83"/>
  <c r="J2209" i="83"/>
  <c r="I2209" i="83"/>
  <c r="H2209" i="83"/>
  <c r="G2209" i="83"/>
  <c r="J2208" i="83"/>
  <c r="I2208" i="83"/>
  <c r="H2208" i="83"/>
  <c r="G2208" i="83"/>
  <c r="J2207" i="83"/>
  <c r="I2207" i="83"/>
  <c r="H2207" i="83"/>
  <c r="G2207" i="83"/>
  <c r="J2206" i="83"/>
  <c r="I2206" i="83"/>
  <c r="H2206" i="83"/>
  <c r="G2206" i="83"/>
  <c r="J2205" i="83"/>
  <c r="I2205" i="83"/>
  <c r="H2205" i="83"/>
  <c r="G2205" i="83"/>
  <c r="J2204" i="83"/>
  <c r="I2204" i="83"/>
  <c r="H2204" i="83"/>
  <c r="G2204" i="83"/>
  <c r="J2203" i="83"/>
  <c r="I2203" i="83"/>
  <c r="H2203" i="83"/>
  <c r="G2203" i="83"/>
  <c r="J2202" i="83"/>
  <c r="I2202" i="83"/>
  <c r="H2202" i="83"/>
  <c r="G2202" i="83"/>
  <c r="J2201" i="83"/>
  <c r="I2201" i="83"/>
  <c r="H2201" i="83"/>
  <c r="G2201" i="83"/>
  <c r="J2200" i="83"/>
  <c r="I2200" i="83"/>
  <c r="H2200" i="83"/>
  <c r="G2200" i="83"/>
  <c r="J2199" i="83"/>
  <c r="I2199" i="83"/>
  <c r="H2199" i="83"/>
  <c r="G2199" i="83"/>
  <c r="J2198" i="83"/>
  <c r="I2198" i="83"/>
  <c r="H2198" i="83"/>
  <c r="G2198" i="83"/>
  <c r="J2197" i="83"/>
  <c r="I2197" i="83"/>
  <c r="H2197" i="83"/>
  <c r="G2197" i="83"/>
  <c r="J2196" i="83"/>
  <c r="I2196" i="83"/>
  <c r="H2196" i="83"/>
  <c r="G2196" i="83"/>
  <c r="J2195" i="83"/>
  <c r="I2195" i="83"/>
  <c r="H2195" i="83"/>
  <c r="G2195" i="83"/>
  <c r="J2194" i="83"/>
  <c r="I2194" i="83"/>
  <c r="H2194" i="83"/>
  <c r="G2194" i="83"/>
  <c r="J2193" i="83"/>
  <c r="I2193" i="83"/>
  <c r="H2193" i="83"/>
  <c r="G2193" i="83"/>
  <c r="J2192" i="83"/>
  <c r="I2192" i="83"/>
  <c r="H2192" i="83"/>
  <c r="G2192" i="83"/>
  <c r="J2191" i="83"/>
  <c r="I2191" i="83"/>
  <c r="H2191" i="83"/>
  <c r="G2191" i="83"/>
  <c r="J2190" i="83"/>
  <c r="I2190" i="83"/>
  <c r="H2190" i="83"/>
  <c r="G2190" i="83"/>
  <c r="J2189" i="83"/>
  <c r="I2189" i="83"/>
  <c r="H2189" i="83"/>
  <c r="G2189" i="83"/>
  <c r="J2188" i="83"/>
  <c r="I2188" i="83"/>
  <c r="H2188" i="83"/>
  <c r="G2188" i="83"/>
  <c r="J2187" i="83"/>
  <c r="I2187" i="83"/>
  <c r="H2187" i="83"/>
  <c r="G2187" i="83"/>
  <c r="J2186" i="83"/>
  <c r="I2186" i="83"/>
  <c r="H2186" i="83"/>
  <c r="G2186" i="83"/>
  <c r="J2185" i="83"/>
  <c r="I2185" i="83"/>
  <c r="H2185" i="83"/>
  <c r="G2185" i="83"/>
  <c r="J2184" i="83"/>
  <c r="I2184" i="83"/>
  <c r="H2184" i="83"/>
  <c r="G2184" i="83"/>
  <c r="J2183" i="83"/>
  <c r="I2183" i="83"/>
  <c r="H2183" i="83"/>
  <c r="G2183" i="83"/>
  <c r="J2182" i="83"/>
  <c r="I2182" i="83"/>
  <c r="H2182" i="83"/>
  <c r="G2182" i="83"/>
  <c r="J2181" i="83"/>
  <c r="I2181" i="83"/>
  <c r="H2181" i="83"/>
  <c r="G2181" i="83"/>
  <c r="J2180" i="83"/>
  <c r="I2180" i="83"/>
  <c r="H2180" i="83"/>
  <c r="G2180" i="83"/>
  <c r="J2179" i="83"/>
  <c r="I2179" i="83"/>
  <c r="H2179" i="83"/>
  <c r="G2179" i="83"/>
  <c r="J2178" i="83"/>
  <c r="I2178" i="83"/>
  <c r="H2178" i="83"/>
  <c r="G2178" i="83"/>
  <c r="J2177" i="83"/>
  <c r="I2177" i="83"/>
  <c r="H2177" i="83"/>
  <c r="G2177" i="83"/>
  <c r="J2176" i="83"/>
  <c r="I2176" i="83"/>
  <c r="H2176" i="83"/>
  <c r="G2176" i="83"/>
  <c r="J2175" i="83"/>
  <c r="I2175" i="83"/>
  <c r="H2175" i="83"/>
  <c r="G2175" i="83"/>
  <c r="J2174" i="83"/>
  <c r="I2174" i="83"/>
  <c r="H2174" i="83"/>
  <c r="G2174" i="83"/>
  <c r="J2173" i="83"/>
  <c r="I2173" i="83"/>
  <c r="H2173" i="83"/>
  <c r="G2173" i="83"/>
  <c r="J2172" i="83"/>
  <c r="I2172" i="83"/>
  <c r="H2172" i="83"/>
  <c r="G2172" i="83"/>
  <c r="J2171" i="83"/>
  <c r="I2171" i="83"/>
  <c r="H2171" i="83"/>
  <c r="G2171" i="83"/>
  <c r="J2170" i="83"/>
  <c r="I2170" i="83"/>
  <c r="H2170" i="83"/>
  <c r="G2170" i="83"/>
  <c r="J2169" i="83"/>
  <c r="I2169" i="83"/>
  <c r="H2169" i="83"/>
  <c r="G2169" i="83"/>
  <c r="J2168" i="83"/>
  <c r="I2168" i="83"/>
  <c r="H2168" i="83"/>
  <c r="G2168" i="83"/>
  <c r="J2167" i="83"/>
  <c r="I2167" i="83"/>
  <c r="H2167" i="83"/>
  <c r="G2167" i="83"/>
  <c r="J2166" i="83"/>
  <c r="I2166" i="83"/>
  <c r="H2166" i="83"/>
  <c r="G2166" i="83"/>
  <c r="J2165" i="83"/>
  <c r="I2165" i="83"/>
  <c r="H2165" i="83"/>
  <c r="G2165" i="83"/>
  <c r="J2164" i="83"/>
  <c r="I2164" i="83"/>
  <c r="H2164" i="83"/>
  <c r="G2164" i="83"/>
  <c r="J2163" i="83"/>
  <c r="I2163" i="83"/>
  <c r="H2163" i="83"/>
  <c r="G2163" i="83"/>
  <c r="J2162" i="83"/>
  <c r="I2162" i="83"/>
  <c r="H2162" i="83"/>
  <c r="G2162" i="83"/>
  <c r="J2161" i="83"/>
  <c r="I2161" i="83"/>
  <c r="H2161" i="83"/>
  <c r="G2161" i="83"/>
  <c r="J2160" i="83"/>
  <c r="I2160" i="83"/>
  <c r="H2160" i="83"/>
  <c r="G2160" i="83"/>
  <c r="J2159" i="83"/>
  <c r="I2159" i="83"/>
  <c r="H2159" i="83"/>
  <c r="G2159" i="83"/>
  <c r="J2158" i="83"/>
  <c r="I2158" i="83"/>
  <c r="H2158" i="83"/>
  <c r="G2158" i="83"/>
  <c r="J2157" i="83"/>
  <c r="I2157" i="83"/>
  <c r="H2157" i="83"/>
  <c r="G2157" i="83"/>
  <c r="J2156" i="83"/>
  <c r="I2156" i="83"/>
  <c r="H2156" i="83"/>
  <c r="G2156" i="83"/>
  <c r="J2155" i="83"/>
  <c r="I2155" i="83"/>
  <c r="H2155" i="83"/>
  <c r="G2155" i="83"/>
  <c r="J2154" i="83"/>
  <c r="I2154" i="83"/>
  <c r="H2154" i="83"/>
  <c r="G2154" i="83"/>
  <c r="J2153" i="83"/>
  <c r="I2153" i="83"/>
  <c r="H2153" i="83"/>
  <c r="G2153" i="83"/>
  <c r="J2152" i="83"/>
  <c r="I2152" i="83"/>
  <c r="H2152" i="83"/>
  <c r="G2152" i="83"/>
  <c r="J2151" i="83"/>
  <c r="I2151" i="83"/>
  <c r="H2151" i="83"/>
  <c r="G2151" i="83"/>
  <c r="J2150" i="83"/>
  <c r="I2150" i="83"/>
  <c r="H2150" i="83"/>
  <c r="G2150" i="83"/>
  <c r="J2149" i="83"/>
  <c r="I2149" i="83"/>
  <c r="H2149" i="83"/>
  <c r="G2149" i="83"/>
  <c r="J2148" i="83"/>
  <c r="I2148" i="83"/>
  <c r="H2148" i="83"/>
  <c r="G2148" i="83"/>
  <c r="J2147" i="83"/>
  <c r="I2147" i="83"/>
  <c r="H2147" i="83"/>
  <c r="G2147" i="83"/>
  <c r="J2146" i="83"/>
  <c r="I2146" i="83"/>
  <c r="H2146" i="83"/>
  <c r="G2146" i="83"/>
  <c r="J2145" i="83"/>
  <c r="I2145" i="83"/>
  <c r="H2145" i="83"/>
  <c r="G2145" i="83"/>
  <c r="J2144" i="83"/>
  <c r="I2144" i="83"/>
  <c r="H2144" i="83"/>
  <c r="G2144" i="83"/>
  <c r="J2143" i="83"/>
  <c r="I2143" i="83"/>
  <c r="H2143" i="83"/>
  <c r="G2143" i="83"/>
  <c r="J2142" i="83"/>
  <c r="I2142" i="83"/>
  <c r="H2142" i="83"/>
  <c r="G2142" i="83"/>
  <c r="J2141" i="83"/>
  <c r="I2141" i="83"/>
  <c r="H2141" i="83"/>
  <c r="G2141" i="83"/>
  <c r="J2140" i="83"/>
  <c r="I2140" i="83"/>
  <c r="H2140" i="83"/>
  <c r="G2140" i="83"/>
  <c r="J2139" i="83"/>
  <c r="I2139" i="83"/>
  <c r="H2139" i="83"/>
  <c r="G2139" i="83"/>
  <c r="J2138" i="83"/>
  <c r="I2138" i="83"/>
  <c r="H2138" i="83"/>
  <c r="G2138" i="83"/>
  <c r="J2137" i="83"/>
  <c r="I2137" i="83"/>
  <c r="H2137" i="83"/>
  <c r="G2137" i="83"/>
  <c r="J2136" i="83"/>
  <c r="I2136" i="83"/>
  <c r="H2136" i="83"/>
  <c r="G2136" i="83"/>
  <c r="J2135" i="83"/>
  <c r="I2135" i="83"/>
  <c r="H2135" i="83"/>
  <c r="G2135" i="83"/>
  <c r="J2134" i="83"/>
  <c r="I2134" i="83"/>
  <c r="H2134" i="83"/>
  <c r="G2134" i="83"/>
  <c r="J2133" i="83"/>
  <c r="I2133" i="83"/>
  <c r="H2133" i="83"/>
  <c r="G2133" i="83"/>
  <c r="J2132" i="83"/>
  <c r="I2132" i="83"/>
  <c r="H2132" i="83"/>
  <c r="G2132" i="83"/>
  <c r="J2131" i="83"/>
  <c r="I2131" i="83"/>
  <c r="H2131" i="83"/>
  <c r="G2131" i="83"/>
  <c r="J2130" i="83"/>
  <c r="I2130" i="83"/>
  <c r="H2130" i="83"/>
  <c r="G2130" i="83"/>
  <c r="J2129" i="83"/>
  <c r="I2129" i="83"/>
  <c r="H2129" i="83"/>
  <c r="G2129" i="83"/>
  <c r="J2128" i="83"/>
  <c r="I2128" i="83"/>
  <c r="H2128" i="83"/>
  <c r="G2128" i="83"/>
  <c r="J2127" i="83"/>
  <c r="I2127" i="83"/>
  <c r="H2127" i="83"/>
  <c r="G2127" i="83"/>
  <c r="J2126" i="83"/>
  <c r="I2126" i="83"/>
  <c r="H2126" i="83"/>
  <c r="G2126" i="83"/>
  <c r="J2125" i="83"/>
  <c r="I2125" i="83"/>
  <c r="H2125" i="83"/>
  <c r="G2125" i="83"/>
  <c r="J2124" i="83"/>
  <c r="I2124" i="83"/>
  <c r="H2124" i="83"/>
  <c r="G2124" i="83"/>
  <c r="J2123" i="83"/>
  <c r="I2123" i="83"/>
  <c r="H2123" i="83"/>
  <c r="G2123" i="83"/>
  <c r="J2122" i="83"/>
  <c r="I2122" i="83"/>
  <c r="H2122" i="83"/>
  <c r="G2122" i="83"/>
  <c r="J2121" i="83"/>
  <c r="I2121" i="83"/>
  <c r="H2121" i="83"/>
  <c r="G2121" i="83"/>
  <c r="J2120" i="83"/>
  <c r="I2120" i="83"/>
  <c r="H2120" i="83"/>
  <c r="G2120" i="83"/>
  <c r="J2119" i="83"/>
  <c r="I2119" i="83"/>
  <c r="H2119" i="83"/>
  <c r="G2119" i="83"/>
  <c r="J2118" i="83"/>
  <c r="I2118" i="83"/>
  <c r="H2118" i="83"/>
  <c r="G2118" i="83"/>
  <c r="J2117" i="83"/>
  <c r="I2117" i="83"/>
  <c r="H2117" i="83"/>
  <c r="G2117" i="83"/>
  <c r="J2116" i="83"/>
  <c r="I2116" i="83"/>
  <c r="H2116" i="83"/>
  <c r="G2116" i="83"/>
  <c r="J2115" i="83"/>
  <c r="I2115" i="83"/>
  <c r="H2115" i="83"/>
  <c r="G2115" i="83"/>
  <c r="J2114" i="83"/>
  <c r="I2114" i="83"/>
  <c r="H2114" i="83"/>
  <c r="G2114" i="83"/>
  <c r="J2113" i="83"/>
  <c r="I2113" i="83"/>
  <c r="H2113" i="83"/>
  <c r="G2113" i="83"/>
  <c r="J2112" i="83"/>
  <c r="I2112" i="83"/>
  <c r="H2112" i="83"/>
  <c r="G2112" i="83"/>
  <c r="J2111" i="83"/>
  <c r="I2111" i="83"/>
  <c r="H2111" i="83"/>
  <c r="G2111" i="83"/>
  <c r="J2110" i="83"/>
  <c r="I2110" i="83"/>
  <c r="H2110" i="83"/>
  <c r="G2110" i="83"/>
  <c r="J2109" i="83"/>
  <c r="I2109" i="83"/>
  <c r="H2109" i="83"/>
  <c r="G2109" i="83"/>
  <c r="J2108" i="83"/>
  <c r="I2108" i="83"/>
  <c r="H2108" i="83"/>
  <c r="G2108" i="83"/>
  <c r="J2107" i="83"/>
  <c r="I2107" i="83"/>
  <c r="H2107" i="83"/>
  <c r="G2107" i="83"/>
  <c r="J2106" i="83"/>
  <c r="I2106" i="83"/>
  <c r="H2106" i="83"/>
  <c r="G2106" i="83"/>
  <c r="J2105" i="83"/>
  <c r="I2105" i="83"/>
  <c r="H2105" i="83"/>
  <c r="G2105" i="83"/>
  <c r="J2104" i="83"/>
  <c r="I2104" i="83"/>
  <c r="H2104" i="83"/>
  <c r="G2104" i="83"/>
  <c r="J2103" i="83"/>
  <c r="I2103" i="83"/>
  <c r="H2103" i="83"/>
  <c r="G2103" i="83"/>
  <c r="J2102" i="83"/>
  <c r="I2102" i="83"/>
  <c r="H2102" i="83"/>
  <c r="G2102" i="83"/>
  <c r="J2101" i="83"/>
  <c r="I2101" i="83"/>
  <c r="H2101" i="83"/>
  <c r="G2101" i="83"/>
  <c r="J2100" i="83"/>
  <c r="I2100" i="83"/>
  <c r="H2100" i="83"/>
  <c r="G2100" i="83"/>
  <c r="J2099" i="83"/>
  <c r="I2099" i="83"/>
  <c r="H2099" i="83"/>
  <c r="G2099" i="83"/>
  <c r="J2098" i="83"/>
  <c r="I2098" i="83"/>
  <c r="H2098" i="83"/>
  <c r="G2098" i="83"/>
  <c r="J2097" i="83"/>
  <c r="I2097" i="83"/>
  <c r="H2097" i="83"/>
  <c r="G2097" i="83"/>
  <c r="J2096" i="83"/>
  <c r="I2096" i="83"/>
  <c r="H2096" i="83"/>
  <c r="G2096" i="83"/>
  <c r="J2095" i="83"/>
  <c r="I2095" i="83"/>
  <c r="H2095" i="83"/>
  <c r="G2095" i="83"/>
  <c r="J2094" i="83"/>
  <c r="I2094" i="83"/>
  <c r="H2094" i="83"/>
  <c r="G2094" i="83"/>
  <c r="J2093" i="83"/>
  <c r="I2093" i="83"/>
  <c r="H2093" i="83"/>
  <c r="G2093" i="83"/>
  <c r="J2092" i="83"/>
  <c r="I2092" i="83"/>
  <c r="H2092" i="83"/>
  <c r="G2092" i="83"/>
  <c r="J2091" i="83"/>
  <c r="I2091" i="83"/>
  <c r="H2091" i="83"/>
  <c r="G2091" i="83"/>
  <c r="J2090" i="83"/>
  <c r="I2090" i="83"/>
  <c r="H2090" i="83"/>
  <c r="G2090" i="83"/>
  <c r="J2089" i="83"/>
  <c r="I2089" i="83"/>
  <c r="H2089" i="83"/>
  <c r="G2089" i="83"/>
  <c r="J2088" i="83"/>
  <c r="I2088" i="83"/>
  <c r="H2088" i="83"/>
  <c r="G2088" i="83"/>
  <c r="J2087" i="83"/>
  <c r="I2087" i="83"/>
  <c r="H2087" i="83"/>
  <c r="G2087" i="83"/>
  <c r="J2086" i="83"/>
  <c r="I2086" i="83"/>
  <c r="H2086" i="83"/>
  <c r="G2086" i="83"/>
  <c r="J2085" i="83"/>
  <c r="I2085" i="83"/>
  <c r="H2085" i="83"/>
  <c r="G2085" i="83"/>
  <c r="J2084" i="83"/>
  <c r="I2084" i="83"/>
  <c r="H2084" i="83"/>
  <c r="G2084" i="83"/>
  <c r="J2083" i="83"/>
  <c r="I2083" i="83"/>
  <c r="H2083" i="83"/>
  <c r="G2083" i="83"/>
  <c r="J2082" i="83"/>
  <c r="I2082" i="83"/>
  <c r="H2082" i="83"/>
  <c r="G2082" i="83"/>
  <c r="J2081" i="83"/>
  <c r="I2081" i="83"/>
  <c r="H2081" i="83"/>
  <c r="G2081" i="83"/>
  <c r="J2080" i="83"/>
  <c r="I2080" i="83"/>
  <c r="H2080" i="83"/>
  <c r="G2080" i="83"/>
  <c r="J2079" i="83"/>
  <c r="I2079" i="83"/>
  <c r="H2079" i="83"/>
  <c r="G2079" i="83"/>
  <c r="J2078" i="83"/>
  <c r="I2078" i="83"/>
  <c r="H2078" i="83"/>
  <c r="G2078" i="83"/>
  <c r="J2077" i="83"/>
  <c r="I2077" i="83"/>
  <c r="H2077" i="83"/>
  <c r="G2077" i="83"/>
  <c r="J2076" i="83"/>
  <c r="I2076" i="83"/>
  <c r="H2076" i="83"/>
  <c r="G2076" i="83"/>
  <c r="J2075" i="83"/>
  <c r="I2075" i="83"/>
  <c r="H2075" i="83"/>
  <c r="G2075" i="83"/>
  <c r="J2074" i="83"/>
  <c r="I2074" i="83"/>
  <c r="H2074" i="83"/>
  <c r="G2074" i="83"/>
  <c r="J2073" i="83"/>
  <c r="I2073" i="83"/>
  <c r="H2073" i="83"/>
  <c r="G2073" i="83"/>
  <c r="J2072" i="83"/>
  <c r="I2072" i="83"/>
  <c r="H2072" i="83"/>
  <c r="G2072" i="83"/>
  <c r="J2071" i="83"/>
  <c r="I2071" i="83"/>
  <c r="H2071" i="83"/>
  <c r="G2071" i="83"/>
  <c r="J2070" i="83"/>
  <c r="I2070" i="83"/>
  <c r="H2070" i="83"/>
  <c r="G2070" i="83"/>
  <c r="J2069" i="83"/>
  <c r="I2069" i="83"/>
  <c r="H2069" i="83"/>
  <c r="G2069" i="83"/>
  <c r="J2068" i="83"/>
  <c r="I2068" i="83"/>
  <c r="H2068" i="83"/>
  <c r="G2068" i="83"/>
  <c r="J2067" i="83"/>
  <c r="I2067" i="83"/>
  <c r="H2067" i="83"/>
  <c r="G2067" i="83"/>
  <c r="J2066" i="83"/>
  <c r="I2066" i="83"/>
  <c r="H2066" i="83"/>
  <c r="G2066" i="83"/>
  <c r="J2065" i="83"/>
  <c r="I2065" i="83"/>
  <c r="H2065" i="83"/>
  <c r="G2065" i="83"/>
  <c r="J2064" i="83"/>
  <c r="I2064" i="83"/>
  <c r="H2064" i="83"/>
  <c r="G2064" i="83"/>
  <c r="J2063" i="83"/>
  <c r="I2063" i="83"/>
  <c r="H2063" i="83"/>
  <c r="G2063" i="83"/>
  <c r="J2062" i="83"/>
  <c r="I2062" i="83"/>
  <c r="H2062" i="83"/>
  <c r="G2062" i="83"/>
  <c r="J2061" i="83"/>
  <c r="I2061" i="83"/>
  <c r="H2061" i="83"/>
  <c r="G2061" i="83"/>
  <c r="J2060" i="83"/>
  <c r="I2060" i="83"/>
  <c r="H2060" i="83"/>
  <c r="G2060" i="83"/>
  <c r="J2059" i="83"/>
  <c r="I2059" i="83"/>
  <c r="H2059" i="83"/>
  <c r="G2059" i="83"/>
  <c r="J2058" i="83"/>
  <c r="I2058" i="83"/>
  <c r="H2058" i="83"/>
  <c r="G2058" i="83"/>
  <c r="J2057" i="83"/>
  <c r="I2057" i="83"/>
  <c r="H2057" i="83"/>
  <c r="G2057" i="83"/>
  <c r="J2056" i="83"/>
  <c r="I2056" i="83"/>
  <c r="H2056" i="83"/>
  <c r="G2056" i="83"/>
  <c r="J2055" i="83"/>
  <c r="I2055" i="83"/>
  <c r="H2055" i="83"/>
  <c r="G2055" i="83"/>
  <c r="J2054" i="83"/>
  <c r="I2054" i="83"/>
  <c r="H2054" i="83"/>
  <c r="G2054" i="83"/>
  <c r="J2053" i="83"/>
  <c r="I2053" i="83"/>
  <c r="H2053" i="83"/>
  <c r="G2053" i="83"/>
  <c r="J2052" i="83"/>
  <c r="I2052" i="83"/>
  <c r="H2052" i="83"/>
  <c r="G2052" i="83"/>
  <c r="J2051" i="83"/>
  <c r="I2051" i="83"/>
  <c r="H2051" i="83"/>
  <c r="G2051" i="83"/>
  <c r="J2050" i="83"/>
  <c r="I2050" i="83"/>
  <c r="H2050" i="83"/>
  <c r="G2050" i="83"/>
  <c r="J2049" i="83"/>
  <c r="I2049" i="83"/>
  <c r="H2049" i="83"/>
  <c r="G2049" i="83"/>
  <c r="J2048" i="83"/>
  <c r="I2048" i="83"/>
  <c r="H2048" i="83"/>
  <c r="G2048" i="83"/>
  <c r="J2047" i="83"/>
  <c r="I2047" i="83"/>
  <c r="H2047" i="83"/>
  <c r="G2047" i="83"/>
  <c r="J2046" i="83"/>
  <c r="I2046" i="83"/>
  <c r="H2046" i="83"/>
  <c r="G2046" i="83"/>
  <c r="J2045" i="83"/>
  <c r="I2045" i="83"/>
  <c r="H2045" i="83"/>
  <c r="G2045" i="83"/>
  <c r="J2044" i="83"/>
  <c r="I2044" i="83"/>
  <c r="H2044" i="83"/>
  <c r="G2044" i="83"/>
  <c r="J2043" i="83"/>
  <c r="I2043" i="83"/>
  <c r="H2043" i="83"/>
  <c r="G2043" i="83"/>
  <c r="J2042" i="83"/>
  <c r="I2042" i="83"/>
  <c r="H2042" i="83"/>
  <c r="G2042" i="83"/>
  <c r="J2041" i="83"/>
  <c r="I2041" i="83"/>
  <c r="H2041" i="83"/>
  <c r="G2041" i="83"/>
  <c r="J2040" i="83"/>
  <c r="I2040" i="83"/>
  <c r="H2040" i="83"/>
  <c r="G2040" i="83"/>
  <c r="J2039" i="83"/>
  <c r="I2039" i="83"/>
  <c r="H2039" i="83"/>
  <c r="G2039" i="83"/>
  <c r="J2038" i="83"/>
  <c r="I2038" i="83"/>
  <c r="H2038" i="83"/>
  <c r="G2038" i="83"/>
  <c r="J2037" i="83"/>
  <c r="I2037" i="83"/>
  <c r="H2037" i="83"/>
  <c r="G2037" i="83"/>
  <c r="J2036" i="83"/>
  <c r="I2036" i="83"/>
  <c r="H2036" i="83"/>
  <c r="G2036" i="83"/>
  <c r="J2035" i="83"/>
  <c r="I2035" i="83"/>
  <c r="H2035" i="83"/>
  <c r="G2035" i="83"/>
  <c r="J2034" i="83"/>
  <c r="I2034" i="83"/>
  <c r="H2034" i="83"/>
  <c r="G2034" i="83"/>
  <c r="J2033" i="83"/>
  <c r="I2033" i="83"/>
  <c r="H2033" i="83"/>
  <c r="G2033" i="83"/>
  <c r="J2032" i="83"/>
  <c r="I2032" i="83"/>
  <c r="H2032" i="83"/>
  <c r="G2032" i="83"/>
  <c r="J2031" i="83"/>
  <c r="I2031" i="83"/>
  <c r="H2031" i="83"/>
  <c r="G2031" i="83"/>
  <c r="J2030" i="83"/>
  <c r="I2030" i="83"/>
  <c r="H2030" i="83"/>
  <c r="G2030" i="83"/>
  <c r="J2029" i="83"/>
  <c r="I2029" i="83"/>
  <c r="H2029" i="83"/>
  <c r="G2029" i="83"/>
  <c r="J2028" i="83"/>
  <c r="I2028" i="83"/>
  <c r="H2028" i="83"/>
  <c r="G2028" i="83"/>
  <c r="J2027" i="83"/>
  <c r="I2027" i="83"/>
  <c r="H2027" i="83"/>
  <c r="G2027" i="83"/>
  <c r="J2026" i="83"/>
  <c r="I2026" i="83"/>
  <c r="H2026" i="83"/>
  <c r="G2026" i="83"/>
  <c r="J2025" i="83"/>
  <c r="I2025" i="83"/>
  <c r="H2025" i="83"/>
  <c r="G2025" i="83"/>
  <c r="J2024" i="83"/>
  <c r="I2024" i="83"/>
  <c r="H2024" i="83"/>
  <c r="G2024" i="83"/>
  <c r="J2023" i="83"/>
  <c r="I2023" i="83"/>
  <c r="H2023" i="83"/>
  <c r="G2023" i="83"/>
  <c r="J2022" i="83"/>
  <c r="I2022" i="83"/>
  <c r="H2022" i="83"/>
  <c r="G2022" i="83"/>
  <c r="J2021" i="83"/>
  <c r="I2021" i="83"/>
  <c r="H2021" i="83"/>
  <c r="G2021" i="83"/>
  <c r="J2020" i="83"/>
  <c r="I2020" i="83"/>
  <c r="H2020" i="83"/>
  <c r="G2020" i="83"/>
  <c r="J2019" i="83"/>
  <c r="I2019" i="83"/>
  <c r="H2019" i="83"/>
  <c r="G2019" i="83"/>
  <c r="J2018" i="83"/>
  <c r="I2018" i="83"/>
  <c r="H2018" i="83"/>
  <c r="G2018" i="83"/>
  <c r="J2017" i="83"/>
  <c r="I2017" i="83"/>
  <c r="H2017" i="83"/>
  <c r="G2017" i="83"/>
  <c r="J2016" i="83"/>
  <c r="I2016" i="83"/>
  <c r="H2016" i="83"/>
  <c r="G2016" i="83"/>
  <c r="J2015" i="83"/>
  <c r="I2015" i="83"/>
  <c r="H2015" i="83"/>
  <c r="G2015" i="83"/>
  <c r="J2014" i="83"/>
  <c r="I2014" i="83"/>
  <c r="H2014" i="83"/>
  <c r="G2014" i="83"/>
  <c r="J2013" i="83"/>
  <c r="I2013" i="83"/>
  <c r="H2013" i="83"/>
  <c r="G2013" i="83"/>
  <c r="J2012" i="83"/>
  <c r="I2012" i="83"/>
  <c r="H2012" i="83"/>
  <c r="G2012" i="83"/>
  <c r="J2011" i="83"/>
  <c r="I2011" i="83"/>
  <c r="H2011" i="83"/>
  <c r="G2011" i="83"/>
  <c r="J2010" i="83"/>
  <c r="I2010" i="83"/>
  <c r="H2010" i="83"/>
  <c r="G2010" i="83"/>
  <c r="J2009" i="83"/>
  <c r="I2009" i="83"/>
  <c r="H2009" i="83"/>
  <c r="G2009" i="83"/>
  <c r="J2008" i="83"/>
  <c r="I2008" i="83"/>
  <c r="H2008" i="83"/>
  <c r="G2008" i="83"/>
  <c r="J2007" i="83"/>
  <c r="I2007" i="83"/>
  <c r="H2007" i="83"/>
  <c r="G2007" i="83"/>
  <c r="J2006" i="83"/>
  <c r="I2006" i="83"/>
  <c r="H2006" i="83"/>
  <c r="G2006" i="83"/>
  <c r="J2005" i="83"/>
  <c r="I2005" i="83"/>
  <c r="H2005" i="83"/>
  <c r="G2005" i="83"/>
  <c r="J2004" i="83"/>
  <c r="I2004" i="83"/>
  <c r="H2004" i="83"/>
  <c r="G2004" i="83"/>
  <c r="J2003" i="83"/>
  <c r="I2003" i="83"/>
  <c r="H2003" i="83"/>
  <c r="G2003" i="83"/>
  <c r="J2002" i="83"/>
  <c r="I2002" i="83"/>
  <c r="H2002" i="83"/>
  <c r="G2002" i="83"/>
  <c r="J2001" i="83"/>
  <c r="I2001" i="83"/>
  <c r="H2001" i="83"/>
  <c r="G2001" i="83"/>
  <c r="J2000" i="83"/>
  <c r="I2000" i="83"/>
  <c r="H2000" i="83"/>
  <c r="G2000" i="83"/>
  <c r="J1999" i="83"/>
  <c r="I1999" i="83"/>
  <c r="H1999" i="83"/>
  <c r="G1999" i="83"/>
  <c r="J1998" i="83"/>
  <c r="I1998" i="83"/>
  <c r="H1998" i="83"/>
  <c r="G1998" i="83"/>
  <c r="J1997" i="83"/>
  <c r="I1997" i="83"/>
  <c r="H1997" i="83"/>
  <c r="G1997" i="83"/>
  <c r="J1996" i="83"/>
  <c r="I1996" i="83"/>
  <c r="H1996" i="83"/>
  <c r="G1996" i="83"/>
  <c r="J1995" i="83"/>
  <c r="I1995" i="83"/>
  <c r="H1995" i="83"/>
  <c r="G1995" i="83"/>
  <c r="J1994" i="83"/>
  <c r="I1994" i="83"/>
  <c r="H1994" i="83"/>
  <c r="G1994" i="83"/>
  <c r="J1993" i="83"/>
  <c r="I1993" i="83"/>
  <c r="H1993" i="83"/>
  <c r="G1993" i="83"/>
  <c r="J1992" i="83"/>
  <c r="I1992" i="83"/>
  <c r="H1992" i="83"/>
  <c r="G1992" i="83"/>
  <c r="J1991" i="83"/>
  <c r="I1991" i="83"/>
  <c r="H1991" i="83"/>
  <c r="G1991" i="83"/>
  <c r="J1990" i="83"/>
  <c r="I1990" i="83"/>
  <c r="H1990" i="83"/>
  <c r="G1990" i="83"/>
  <c r="J1989" i="83"/>
  <c r="I1989" i="83"/>
  <c r="H1989" i="83"/>
  <c r="G1989" i="83"/>
  <c r="J1988" i="83"/>
  <c r="I1988" i="83"/>
  <c r="H1988" i="83"/>
  <c r="G1988" i="83"/>
  <c r="J1987" i="83"/>
  <c r="I1987" i="83"/>
  <c r="H1987" i="83"/>
  <c r="G1987" i="83"/>
  <c r="J1986" i="83"/>
  <c r="I1986" i="83"/>
  <c r="H1986" i="83"/>
  <c r="G1986" i="83"/>
  <c r="J1985" i="83"/>
  <c r="I1985" i="83"/>
  <c r="H1985" i="83"/>
  <c r="G1985" i="83"/>
  <c r="J1984" i="83"/>
  <c r="I1984" i="83"/>
  <c r="H1984" i="83"/>
  <c r="G1984" i="83"/>
  <c r="J1983" i="83"/>
  <c r="I1983" i="83"/>
  <c r="H1983" i="83"/>
  <c r="G1983" i="83"/>
  <c r="J1982" i="83"/>
  <c r="I1982" i="83"/>
  <c r="H1982" i="83"/>
  <c r="G1982" i="83"/>
  <c r="J1981" i="83"/>
  <c r="I1981" i="83"/>
  <c r="H1981" i="83"/>
  <c r="G1981" i="83"/>
  <c r="J1980" i="83"/>
  <c r="I1980" i="83"/>
  <c r="H1980" i="83"/>
  <c r="G1980" i="83"/>
  <c r="J1979" i="83"/>
  <c r="I1979" i="83"/>
  <c r="H1979" i="83"/>
  <c r="G1979" i="83"/>
  <c r="J1978" i="83"/>
  <c r="I1978" i="83"/>
  <c r="H1978" i="83"/>
  <c r="G1978" i="83"/>
  <c r="J1977" i="83"/>
  <c r="I1977" i="83"/>
  <c r="H1977" i="83"/>
  <c r="G1977" i="83"/>
  <c r="J1976" i="83"/>
  <c r="I1976" i="83"/>
  <c r="H1976" i="83"/>
  <c r="G1976" i="83"/>
  <c r="J1975" i="83"/>
  <c r="I1975" i="83"/>
  <c r="H1975" i="83"/>
  <c r="G1975" i="83"/>
  <c r="J1974" i="83"/>
  <c r="I1974" i="83"/>
  <c r="H1974" i="83"/>
  <c r="G1974" i="83"/>
  <c r="J1973" i="83"/>
  <c r="I1973" i="83"/>
  <c r="H1973" i="83"/>
  <c r="G1973" i="83"/>
  <c r="J1972" i="83"/>
  <c r="I1972" i="83"/>
  <c r="H1972" i="83"/>
  <c r="G1972" i="83"/>
  <c r="J1971" i="83"/>
  <c r="I1971" i="83"/>
  <c r="H1971" i="83"/>
  <c r="G1971" i="83"/>
  <c r="J1970" i="83"/>
  <c r="I1970" i="83"/>
  <c r="H1970" i="83"/>
  <c r="G1970" i="83"/>
  <c r="J1969" i="83"/>
  <c r="I1969" i="83"/>
  <c r="H1969" i="83"/>
  <c r="G1969" i="83"/>
  <c r="J1968" i="83"/>
  <c r="I1968" i="83"/>
  <c r="H1968" i="83"/>
  <c r="G1968" i="83"/>
  <c r="J1967" i="83"/>
  <c r="I1967" i="83"/>
  <c r="H1967" i="83"/>
  <c r="G1967" i="83"/>
  <c r="J1966" i="83"/>
  <c r="I1966" i="83"/>
  <c r="H1966" i="83"/>
  <c r="G1966" i="83"/>
  <c r="J1965" i="83"/>
  <c r="I1965" i="83"/>
  <c r="H1965" i="83"/>
  <c r="G1965" i="83"/>
  <c r="J1964" i="83"/>
  <c r="I1964" i="83"/>
  <c r="H1964" i="83"/>
  <c r="G1964" i="83"/>
  <c r="J1963" i="83"/>
  <c r="I1963" i="83"/>
  <c r="H1963" i="83"/>
  <c r="G1963" i="83"/>
  <c r="J1962" i="83"/>
  <c r="I1962" i="83"/>
  <c r="H1962" i="83"/>
  <c r="G1962" i="83"/>
  <c r="J1961" i="83"/>
  <c r="I1961" i="83"/>
  <c r="H1961" i="83"/>
  <c r="G1961" i="83"/>
  <c r="J1960" i="83"/>
  <c r="I1960" i="83"/>
  <c r="H1960" i="83"/>
  <c r="G1960" i="83"/>
  <c r="J1959" i="83"/>
  <c r="I1959" i="83"/>
  <c r="H1959" i="83"/>
  <c r="G1959" i="83"/>
  <c r="J1958" i="83"/>
  <c r="I1958" i="83"/>
  <c r="H1958" i="83"/>
  <c r="G1958" i="83"/>
  <c r="J1957" i="83"/>
  <c r="I1957" i="83"/>
  <c r="H1957" i="83"/>
  <c r="G1957" i="83"/>
  <c r="J1956" i="83"/>
  <c r="I1956" i="83"/>
  <c r="H1956" i="83"/>
  <c r="G1956" i="83"/>
  <c r="J1955" i="83"/>
  <c r="I1955" i="83"/>
  <c r="H1955" i="83"/>
  <c r="G1955" i="83"/>
  <c r="J1954" i="83"/>
  <c r="I1954" i="83"/>
  <c r="H1954" i="83"/>
  <c r="G1954" i="83"/>
  <c r="J1953" i="83"/>
  <c r="I1953" i="83"/>
  <c r="H1953" i="83"/>
  <c r="G1953" i="83"/>
  <c r="J1952" i="83"/>
  <c r="I1952" i="83"/>
  <c r="H1952" i="83"/>
  <c r="G1952" i="83"/>
  <c r="J1951" i="83"/>
  <c r="I1951" i="83"/>
  <c r="H1951" i="83"/>
  <c r="G1951" i="83"/>
  <c r="J1950" i="83"/>
  <c r="I1950" i="83"/>
  <c r="H1950" i="83"/>
  <c r="G1950" i="83"/>
  <c r="J1949" i="83"/>
  <c r="I1949" i="83"/>
  <c r="H1949" i="83"/>
  <c r="G1949" i="83"/>
  <c r="J1948" i="83"/>
  <c r="I1948" i="83"/>
  <c r="H1948" i="83"/>
  <c r="G1948" i="83"/>
  <c r="J1947" i="83"/>
  <c r="I1947" i="83"/>
  <c r="H1947" i="83"/>
  <c r="G1947" i="83"/>
  <c r="J1946" i="83"/>
  <c r="I1946" i="83"/>
  <c r="H1946" i="83"/>
  <c r="G1946" i="83"/>
  <c r="J1945" i="83"/>
  <c r="I1945" i="83"/>
  <c r="H1945" i="83"/>
  <c r="G1945" i="83"/>
  <c r="J1944" i="83"/>
  <c r="I1944" i="83"/>
  <c r="H1944" i="83"/>
  <c r="G1944" i="83"/>
  <c r="J1943" i="83"/>
  <c r="I1943" i="83"/>
  <c r="H1943" i="83"/>
  <c r="G1943" i="83"/>
  <c r="J1942" i="83"/>
  <c r="I1942" i="83"/>
  <c r="H1942" i="83"/>
  <c r="G1942" i="83"/>
  <c r="J1941" i="83"/>
  <c r="I1941" i="83"/>
  <c r="H1941" i="83"/>
  <c r="G1941" i="83"/>
  <c r="J1940" i="83"/>
  <c r="I1940" i="83"/>
  <c r="H1940" i="83"/>
  <c r="G1940" i="83"/>
  <c r="J1939" i="83"/>
  <c r="I1939" i="83"/>
  <c r="H1939" i="83"/>
  <c r="G1939" i="83"/>
  <c r="J1938" i="83"/>
  <c r="I1938" i="83"/>
  <c r="H1938" i="83"/>
  <c r="G1938" i="83"/>
  <c r="J1937" i="83"/>
  <c r="I1937" i="83"/>
  <c r="H1937" i="83"/>
  <c r="G1937" i="83"/>
  <c r="J1936" i="83"/>
  <c r="I1936" i="83"/>
  <c r="H1936" i="83"/>
  <c r="G1936" i="83"/>
  <c r="J1935" i="83"/>
  <c r="I1935" i="83"/>
  <c r="H1935" i="83"/>
  <c r="G1935" i="83"/>
  <c r="J1934" i="83"/>
  <c r="I1934" i="83"/>
  <c r="H1934" i="83"/>
  <c r="G1934" i="83"/>
  <c r="J1933" i="83"/>
  <c r="I1933" i="83"/>
  <c r="H1933" i="83"/>
  <c r="G1933" i="83"/>
  <c r="J1932" i="83"/>
  <c r="I1932" i="83"/>
  <c r="H1932" i="83"/>
  <c r="G1932" i="83"/>
  <c r="J1931" i="83"/>
  <c r="I1931" i="83"/>
  <c r="H1931" i="83"/>
  <c r="G1931" i="83"/>
  <c r="J1930" i="83"/>
  <c r="I1930" i="83"/>
  <c r="H1930" i="83"/>
  <c r="G1930" i="83"/>
  <c r="J1929" i="83"/>
  <c r="I1929" i="83"/>
  <c r="H1929" i="83"/>
  <c r="G1929" i="83"/>
  <c r="J1928" i="83"/>
  <c r="I1928" i="83"/>
  <c r="H1928" i="83"/>
  <c r="G1928" i="83"/>
  <c r="J1927" i="83"/>
  <c r="I1927" i="83"/>
  <c r="H1927" i="83"/>
  <c r="G1927" i="83"/>
  <c r="J1926" i="83"/>
  <c r="I1926" i="83"/>
  <c r="H1926" i="83"/>
  <c r="G1926" i="83"/>
  <c r="J1925" i="83"/>
  <c r="I1925" i="83"/>
  <c r="H1925" i="83"/>
  <c r="G1925" i="83"/>
  <c r="J1924" i="83"/>
  <c r="I1924" i="83"/>
  <c r="H1924" i="83"/>
  <c r="G1924" i="83"/>
  <c r="J1923" i="83"/>
  <c r="I1923" i="83"/>
  <c r="H1923" i="83"/>
  <c r="G1923" i="83"/>
  <c r="J1922" i="83"/>
  <c r="I1922" i="83"/>
  <c r="H1922" i="83"/>
  <c r="G1922" i="83"/>
  <c r="J1921" i="83"/>
  <c r="I1921" i="83"/>
  <c r="H1921" i="83"/>
  <c r="G1921" i="83"/>
  <c r="J1920" i="83"/>
  <c r="I1920" i="83"/>
  <c r="H1920" i="83"/>
  <c r="G1920" i="83"/>
  <c r="J1919" i="83"/>
  <c r="I1919" i="83"/>
  <c r="H1919" i="83"/>
  <c r="G1919" i="83"/>
  <c r="J1918" i="83"/>
  <c r="I1918" i="83"/>
  <c r="H1918" i="83"/>
  <c r="G1918" i="83"/>
  <c r="J1917" i="83"/>
  <c r="I1917" i="83"/>
  <c r="H1917" i="83"/>
  <c r="G1917" i="83"/>
  <c r="J1916" i="83"/>
  <c r="I1916" i="83"/>
  <c r="H1916" i="83"/>
  <c r="G1916" i="83"/>
  <c r="J1915" i="83"/>
  <c r="I1915" i="83"/>
  <c r="H1915" i="83"/>
  <c r="G1915" i="83"/>
  <c r="J1914" i="83"/>
  <c r="I1914" i="83"/>
  <c r="H1914" i="83"/>
  <c r="G1914" i="83"/>
  <c r="J1913" i="83"/>
  <c r="I1913" i="83"/>
  <c r="H1913" i="83"/>
  <c r="G1913" i="83"/>
  <c r="J1912" i="83"/>
  <c r="I1912" i="83"/>
  <c r="H1912" i="83"/>
  <c r="G1912" i="83"/>
  <c r="J1911" i="83"/>
  <c r="I1911" i="83"/>
  <c r="H1911" i="83"/>
  <c r="G1911" i="83"/>
  <c r="J1910" i="83"/>
  <c r="I1910" i="83"/>
  <c r="H1910" i="83"/>
  <c r="G1910" i="83"/>
  <c r="J1909" i="83"/>
  <c r="I1909" i="83"/>
  <c r="H1909" i="83"/>
  <c r="G1909" i="83"/>
  <c r="J1908" i="83"/>
  <c r="I1908" i="83"/>
  <c r="H1908" i="83"/>
  <c r="G1908" i="83"/>
  <c r="J1907" i="83"/>
  <c r="I1907" i="83"/>
  <c r="H1907" i="83"/>
  <c r="G1907" i="83"/>
  <c r="J1906" i="83"/>
  <c r="I1906" i="83"/>
  <c r="H1906" i="83"/>
  <c r="G1906" i="83"/>
  <c r="J1905" i="83"/>
  <c r="I1905" i="83"/>
  <c r="H1905" i="83"/>
  <c r="G1905" i="83"/>
  <c r="J1904" i="83"/>
  <c r="I1904" i="83"/>
  <c r="H1904" i="83"/>
  <c r="G1904" i="83"/>
  <c r="J1903" i="83"/>
  <c r="I1903" i="83"/>
  <c r="H1903" i="83"/>
  <c r="G1903" i="83"/>
  <c r="J1902" i="83"/>
  <c r="I1902" i="83"/>
  <c r="H1902" i="83"/>
  <c r="G1902" i="83"/>
  <c r="J1901" i="83"/>
  <c r="I1901" i="83"/>
  <c r="H1901" i="83"/>
  <c r="G1901" i="83"/>
  <c r="J1900" i="83"/>
  <c r="I1900" i="83"/>
  <c r="H1900" i="83"/>
  <c r="G1900" i="83"/>
  <c r="J1899" i="83"/>
  <c r="I1899" i="83"/>
  <c r="H1899" i="83"/>
  <c r="G1899" i="83"/>
  <c r="J1898" i="83"/>
  <c r="I1898" i="83"/>
  <c r="H1898" i="83"/>
  <c r="G1898" i="83"/>
  <c r="J1897" i="83"/>
  <c r="I1897" i="83"/>
  <c r="H1897" i="83"/>
  <c r="G1897" i="83"/>
  <c r="J1896" i="83"/>
  <c r="I1896" i="83"/>
  <c r="H1896" i="83"/>
  <c r="G1896" i="83"/>
  <c r="J1895" i="83"/>
  <c r="I1895" i="83"/>
  <c r="H1895" i="83"/>
  <c r="G1895" i="83"/>
  <c r="J1894" i="83"/>
  <c r="I1894" i="83"/>
  <c r="H1894" i="83"/>
  <c r="G1894" i="83"/>
  <c r="J1893" i="83"/>
  <c r="I1893" i="83"/>
  <c r="H1893" i="83"/>
  <c r="G1893" i="83"/>
  <c r="J1892" i="83"/>
  <c r="I1892" i="83"/>
  <c r="H1892" i="83"/>
  <c r="G1892" i="83"/>
  <c r="J1891" i="83"/>
  <c r="I1891" i="83"/>
  <c r="H1891" i="83"/>
  <c r="G1891" i="83"/>
  <c r="J1890" i="83"/>
  <c r="I1890" i="83"/>
  <c r="H1890" i="83"/>
  <c r="G1890" i="83"/>
  <c r="J1889" i="83"/>
  <c r="I1889" i="83"/>
  <c r="H1889" i="83"/>
  <c r="G1889" i="83"/>
  <c r="J1888" i="83"/>
  <c r="I1888" i="83"/>
  <c r="H1888" i="83"/>
  <c r="G1888" i="83"/>
  <c r="J1887" i="83"/>
  <c r="I1887" i="83"/>
  <c r="H1887" i="83"/>
  <c r="G1887" i="83"/>
  <c r="J1886" i="83"/>
  <c r="I1886" i="83"/>
  <c r="H1886" i="83"/>
  <c r="G1886" i="83"/>
  <c r="J1885" i="83"/>
  <c r="I1885" i="83"/>
  <c r="H1885" i="83"/>
  <c r="G1885" i="83"/>
  <c r="J1884" i="83"/>
  <c r="I1884" i="83"/>
  <c r="H1884" i="83"/>
  <c r="G1884" i="83"/>
  <c r="J1883" i="83"/>
  <c r="I1883" i="83"/>
  <c r="H1883" i="83"/>
  <c r="G1883" i="83"/>
  <c r="J1882" i="83"/>
  <c r="I1882" i="83"/>
  <c r="H1882" i="83"/>
  <c r="G1882" i="83"/>
  <c r="J1881" i="83"/>
  <c r="I1881" i="83"/>
  <c r="H1881" i="83"/>
  <c r="G1881" i="83"/>
  <c r="J1880" i="83"/>
  <c r="I1880" i="83"/>
  <c r="H1880" i="83"/>
  <c r="G1880" i="83"/>
  <c r="J1879" i="83"/>
  <c r="I1879" i="83"/>
  <c r="H1879" i="83"/>
  <c r="G1879" i="83"/>
  <c r="J1878" i="83"/>
  <c r="I1878" i="83"/>
  <c r="H1878" i="83"/>
  <c r="G1878" i="83"/>
  <c r="J1877" i="83"/>
  <c r="I1877" i="83"/>
  <c r="H1877" i="83"/>
  <c r="G1877" i="83"/>
  <c r="J1876" i="83"/>
  <c r="I1876" i="83"/>
  <c r="H1876" i="83"/>
  <c r="G1876" i="83"/>
  <c r="J1875" i="83"/>
  <c r="I1875" i="83"/>
  <c r="H1875" i="83"/>
  <c r="G1875" i="83"/>
  <c r="J1874" i="83"/>
  <c r="I1874" i="83"/>
  <c r="H1874" i="83"/>
  <c r="G1874" i="83"/>
  <c r="J1873" i="83"/>
  <c r="I1873" i="83"/>
  <c r="H1873" i="83"/>
  <c r="G1873" i="83"/>
  <c r="J1872" i="83"/>
  <c r="I1872" i="83"/>
  <c r="H1872" i="83"/>
  <c r="G1872" i="83"/>
  <c r="J1871" i="83"/>
  <c r="I1871" i="83"/>
  <c r="H1871" i="83"/>
  <c r="G1871" i="83"/>
  <c r="J1870" i="83"/>
  <c r="I1870" i="83"/>
  <c r="H1870" i="83"/>
  <c r="G1870" i="83"/>
  <c r="J1869" i="83"/>
  <c r="I1869" i="83"/>
  <c r="H1869" i="83"/>
  <c r="G1869" i="83"/>
  <c r="J1868" i="83"/>
  <c r="I1868" i="83"/>
  <c r="H1868" i="83"/>
  <c r="G1868" i="83"/>
  <c r="J1867" i="83"/>
  <c r="I1867" i="83"/>
  <c r="H1867" i="83"/>
  <c r="G1867" i="83"/>
  <c r="J1866" i="83"/>
  <c r="I1866" i="83"/>
  <c r="H1866" i="83"/>
  <c r="G1866" i="83"/>
  <c r="J1865" i="83"/>
  <c r="I1865" i="83"/>
  <c r="H1865" i="83"/>
  <c r="G1865" i="83"/>
  <c r="J1864" i="83"/>
  <c r="I1864" i="83"/>
  <c r="H1864" i="83"/>
  <c r="G1864" i="83"/>
  <c r="J1863" i="83"/>
  <c r="I1863" i="83"/>
  <c r="H1863" i="83"/>
  <c r="G1863" i="83"/>
  <c r="J1862" i="83"/>
  <c r="I1862" i="83"/>
  <c r="H1862" i="83"/>
  <c r="G1862" i="83"/>
  <c r="J1861" i="83"/>
  <c r="I1861" i="83"/>
  <c r="H1861" i="83"/>
  <c r="G1861" i="83"/>
  <c r="J1860" i="83"/>
  <c r="I1860" i="83"/>
  <c r="H1860" i="83"/>
  <c r="G1860" i="83"/>
  <c r="J1859" i="83"/>
  <c r="I1859" i="83"/>
  <c r="H1859" i="83"/>
  <c r="G1859" i="83"/>
  <c r="J1858" i="83"/>
  <c r="I1858" i="83"/>
  <c r="H1858" i="83"/>
  <c r="G1858" i="83"/>
  <c r="J1857" i="83"/>
  <c r="I1857" i="83"/>
  <c r="H1857" i="83"/>
  <c r="G1857" i="83"/>
  <c r="J1856" i="83"/>
  <c r="I1856" i="83"/>
  <c r="H1856" i="83"/>
  <c r="G1856" i="83"/>
  <c r="J1855" i="83"/>
  <c r="I1855" i="83"/>
  <c r="H1855" i="83"/>
  <c r="G1855" i="83"/>
  <c r="J1854" i="83"/>
  <c r="I1854" i="83"/>
  <c r="H1854" i="83"/>
  <c r="G1854" i="83"/>
  <c r="J1853" i="83"/>
  <c r="I1853" i="83"/>
  <c r="H1853" i="83"/>
  <c r="G1853" i="83"/>
  <c r="J1852" i="83"/>
  <c r="I1852" i="83"/>
  <c r="H1852" i="83"/>
  <c r="G1852" i="83"/>
  <c r="J1851" i="83"/>
  <c r="I1851" i="83"/>
  <c r="H1851" i="83"/>
  <c r="G1851" i="83"/>
  <c r="J1850" i="83"/>
  <c r="I1850" i="83"/>
  <c r="H1850" i="83"/>
  <c r="G1850" i="83"/>
  <c r="J1849" i="83"/>
  <c r="I1849" i="83"/>
  <c r="H1849" i="83"/>
  <c r="G1849" i="83"/>
  <c r="J1848" i="83"/>
  <c r="I1848" i="83"/>
  <c r="H1848" i="83"/>
  <c r="G1848" i="83"/>
  <c r="J1847" i="83"/>
  <c r="I1847" i="83"/>
  <c r="H1847" i="83"/>
  <c r="G1847" i="83"/>
  <c r="J1846" i="83"/>
  <c r="I1846" i="83"/>
  <c r="H1846" i="83"/>
  <c r="G1846" i="83"/>
  <c r="J1845" i="83"/>
  <c r="I1845" i="83"/>
  <c r="H1845" i="83"/>
  <c r="G1845" i="83"/>
  <c r="J1844" i="83"/>
  <c r="I1844" i="83"/>
  <c r="H1844" i="83"/>
  <c r="G1844" i="83"/>
  <c r="J1843" i="83"/>
  <c r="I1843" i="83"/>
  <c r="H1843" i="83"/>
  <c r="G1843" i="83"/>
  <c r="J1842" i="83"/>
  <c r="I1842" i="83"/>
  <c r="H1842" i="83"/>
  <c r="G1842" i="83"/>
  <c r="J1841" i="83"/>
  <c r="I1841" i="83"/>
  <c r="H1841" i="83"/>
  <c r="G1841" i="83"/>
  <c r="J1840" i="83"/>
  <c r="I1840" i="83"/>
  <c r="H1840" i="83"/>
  <c r="G1840" i="83"/>
  <c r="J1839" i="83"/>
  <c r="I1839" i="83"/>
  <c r="H1839" i="83"/>
  <c r="G1839" i="83"/>
  <c r="J1838" i="83"/>
  <c r="I1838" i="83"/>
  <c r="H1838" i="83"/>
  <c r="G1838" i="83"/>
  <c r="J1837" i="83"/>
  <c r="I1837" i="83"/>
  <c r="H1837" i="83"/>
  <c r="G1837" i="83"/>
  <c r="J1836" i="83"/>
  <c r="I1836" i="83"/>
  <c r="H1836" i="83"/>
  <c r="G1836" i="83"/>
  <c r="J1835" i="83"/>
  <c r="I1835" i="83"/>
  <c r="H1835" i="83"/>
  <c r="G1835" i="83"/>
  <c r="J1834" i="83"/>
  <c r="I1834" i="83"/>
  <c r="H1834" i="83"/>
  <c r="G1834" i="83"/>
  <c r="J1833" i="83"/>
  <c r="I1833" i="83"/>
  <c r="H1833" i="83"/>
  <c r="G1833" i="83"/>
  <c r="J1832" i="83"/>
  <c r="I1832" i="83"/>
  <c r="H1832" i="83"/>
  <c r="G1832" i="83"/>
  <c r="J1831" i="83"/>
  <c r="I1831" i="83"/>
  <c r="H1831" i="83"/>
  <c r="G1831" i="83"/>
  <c r="J1830" i="83"/>
  <c r="I1830" i="83"/>
  <c r="H1830" i="83"/>
  <c r="G1830" i="83"/>
  <c r="J1829" i="83"/>
  <c r="I1829" i="83"/>
  <c r="H1829" i="83"/>
  <c r="G1829" i="83"/>
  <c r="J1828" i="83"/>
  <c r="I1828" i="83"/>
  <c r="H1828" i="83"/>
  <c r="G1828" i="83"/>
  <c r="J1827" i="83"/>
  <c r="I1827" i="83"/>
  <c r="H1827" i="83"/>
  <c r="G1827" i="83"/>
  <c r="J1826" i="83"/>
  <c r="I1826" i="83"/>
  <c r="H1826" i="83"/>
  <c r="G1826" i="83"/>
  <c r="J1825" i="83"/>
  <c r="I1825" i="83"/>
  <c r="H1825" i="83"/>
  <c r="G1825" i="83"/>
  <c r="J1824" i="83"/>
  <c r="I1824" i="83"/>
  <c r="H1824" i="83"/>
  <c r="G1824" i="83"/>
  <c r="J1823" i="83"/>
  <c r="I1823" i="83"/>
  <c r="H1823" i="83"/>
  <c r="G1823" i="83"/>
  <c r="J1822" i="83"/>
  <c r="I1822" i="83"/>
  <c r="H1822" i="83"/>
  <c r="G1822" i="83"/>
  <c r="J1821" i="83"/>
  <c r="I1821" i="83"/>
  <c r="H1821" i="83"/>
  <c r="G1821" i="83"/>
  <c r="J1820" i="83"/>
  <c r="I1820" i="83"/>
  <c r="H1820" i="83"/>
  <c r="G1820" i="83"/>
  <c r="J1819" i="83"/>
  <c r="I1819" i="83"/>
  <c r="H1819" i="83"/>
  <c r="G1819" i="83"/>
  <c r="J1818" i="83"/>
  <c r="I1818" i="83"/>
  <c r="H1818" i="83"/>
  <c r="G1818" i="83"/>
  <c r="J1817" i="83"/>
  <c r="I1817" i="83"/>
  <c r="H1817" i="83"/>
  <c r="G1817" i="83"/>
  <c r="J1816" i="83"/>
  <c r="I1816" i="83"/>
  <c r="H1816" i="83"/>
  <c r="G1816" i="83"/>
  <c r="J1815" i="83"/>
  <c r="I1815" i="83"/>
  <c r="H1815" i="83"/>
  <c r="G1815" i="83"/>
  <c r="J1814" i="83"/>
  <c r="I1814" i="83"/>
  <c r="H1814" i="83"/>
  <c r="G1814" i="83"/>
  <c r="J1813" i="83"/>
  <c r="I1813" i="83"/>
  <c r="H1813" i="83"/>
  <c r="G1813" i="83"/>
  <c r="J1812" i="83"/>
  <c r="I1812" i="83"/>
  <c r="H1812" i="83"/>
  <c r="G1812" i="83"/>
  <c r="J1811" i="83"/>
  <c r="I1811" i="83"/>
  <c r="H1811" i="83"/>
  <c r="G1811" i="83"/>
  <c r="J1810" i="83"/>
  <c r="I1810" i="83"/>
  <c r="H1810" i="83"/>
  <c r="G1810" i="83"/>
  <c r="J1809" i="83"/>
  <c r="I1809" i="83"/>
  <c r="H1809" i="83"/>
  <c r="G1809" i="83"/>
  <c r="J1808" i="83"/>
  <c r="I1808" i="83"/>
  <c r="H1808" i="83"/>
  <c r="G1808" i="83"/>
  <c r="J1807" i="83"/>
  <c r="I1807" i="83"/>
  <c r="H1807" i="83"/>
  <c r="G1807" i="83"/>
  <c r="J1806" i="83"/>
  <c r="I1806" i="83"/>
  <c r="H1806" i="83"/>
  <c r="G1806" i="83"/>
  <c r="J1805" i="83"/>
  <c r="I1805" i="83"/>
  <c r="H1805" i="83"/>
  <c r="G1805" i="83"/>
  <c r="J1804" i="83"/>
  <c r="I1804" i="83"/>
  <c r="H1804" i="83"/>
  <c r="G1804" i="83"/>
  <c r="J1803" i="83"/>
  <c r="I1803" i="83"/>
  <c r="H1803" i="83"/>
  <c r="G1803" i="83"/>
  <c r="J1802" i="83"/>
  <c r="I1802" i="83"/>
  <c r="H1802" i="83"/>
  <c r="G1802" i="83"/>
  <c r="J1801" i="83"/>
  <c r="I1801" i="83"/>
  <c r="H1801" i="83"/>
  <c r="G1801" i="83"/>
  <c r="J1800" i="83"/>
  <c r="I1800" i="83"/>
  <c r="H1800" i="83"/>
  <c r="G1800" i="83"/>
  <c r="J1799" i="83"/>
  <c r="I1799" i="83"/>
  <c r="H1799" i="83"/>
  <c r="G1799" i="83"/>
  <c r="J1798" i="83"/>
  <c r="I1798" i="83"/>
  <c r="H1798" i="83"/>
  <c r="G1798" i="83"/>
  <c r="J1797" i="83"/>
  <c r="I1797" i="83"/>
  <c r="H1797" i="83"/>
  <c r="G1797" i="83"/>
  <c r="J1796" i="83"/>
  <c r="I1796" i="83"/>
  <c r="H1796" i="83"/>
  <c r="G1796" i="83"/>
  <c r="J1795" i="83"/>
  <c r="I1795" i="83"/>
  <c r="H1795" i="83"/>
  <c r="G1795" i="83"/>
  <c r="J1794" i="83"/>
  <c r="I1794" i="83"/>
  <c r="H1794" i="83"/>
  <c r="G1794" i="83"/>
  <c r="J1793" i="83"/>
  <c r="I1793" i="83"/>
  <c r="H1793" i="83"/>
  <c r="G1793" i="83"/>
  <c r="J1792" i="83"/>
  <c r="I1792" i="83"/>
  <c r="H1792" i="83"/>
  <c r="G1792" i="83"/>
  <c r="J1791" i="83"/>
  <c r="I1791" i="83"/>
  <c r="H1791" i="83"/>
  <c r="G1791" i="83"/>
  <c r="J1790" i="83"/>
  <c r="I1790" i="83"/>
  <c r="H1790" i="83"/>
  <c r="G1790" i="83"/>
  <c r="J1789" i="83"/>
  <c r="I1789" i="83"/>
  <c r="H1789" i="83"/>
  <c r="G1789" i="83"/>
  <c r="J1788" i="83"/>
  <c r="I1788" i="83"/>
  <c r="H1788" i="83"/>
  <c r="G1788" i="83"/>
  <c r="J1787" i="83"/>
  <c r="I1787" i="83"/>
  <c r="H1787" i="83"/>
  <c r="G1787" i="83"/>
  <c r="J1786" i="83"/>
  <c r="I1786" i="83"/>
  <c r="H1786" i="83"/>
  <c r="G1786" i="83"/>
  <c r="J1785" i="83"/>
  <c r="I1785" i="83"/>
  <c r="H1785" i="83"/>
  <c r="G1785" i="83"/>
  <c r="J1784" i="83"/>
  <c r="I1784" i="83"/>
  <c r="H1784" i="83"/>
  <c r="G1784" i="83"/>
  <c r="J1783" i="83"/>
  <c r="I1783" i="83"/>
  <c r="H1783" i="83"/>
  <c r="G1783" i="83"/>
  <c r="J1782" i="83"/>
  <c r="I1782" i="83"/>
  <c r="H1782" i="83"/>
  <c r="G1782" i="83"/>
  <c r="J1781" i="83"/>
  <c r="I1781" i="83"/>
  <c r="H1781" i="83"/>
  <c r="G1781" i="83"/>
  <c r="J1780" i="83"/>
  <c r="I1780" i="83"/>
  <c r="H1780" i="83"/>
  <c r="G1780" i="83"/>
  <c r="J1779" i="83"/>
  <c r="I1779" i="83"/>
  <c r="H1779" i="83"/>
  <c r="G1779" i="83"/>
  <c r="J1778" i="83"/>
  <c r="I1778" i="83"/>
  <c r="H1778" i="83"/>
  <c r="G1778" i="83"/>
  <c r="J1777" i="83"/>
  <c r="I1777" i="83"/>
  <c r="H1777" i="83"/>
  <c r="G1777" i="83"/>
  <c r="J1776" i="83"/>
  <c r="I1776" i="83"/>
  <c r="H1776" i="83"/>
  <c r="G1776" i="83"/>
  <c r="J1775" i="83"/>
  <c r="I1775" i="83"/>
  <c r="H1775" i="83"/>
  <c r="G1775" i="83"/>
  <c r="J1774" i="83"/>
  <c r="I1774" i="83"/>
  <c r="H1774" i="83"/>
  <c r="G1774" i="83"/>
  <c r="J1773" i="83"/>
  <c r="I1773" i="83"/>
  <c r="H1773" i="83"/>
  <c r="G1773" i="83"/>
  <c r="J1772" i="83"/>
  <c r="I1772" i="83"/>
  <c r="H1772" i="83"/>
  <c r="G1772" i="83"/>
  <c r="J1771" i="83"/>
  <c r="I1771" i="83"/>
  <c r="H1771" i="83"/>
  <c r="G1771" i="83"/>
  <c r="J1770" i="83"/>
  <c r="I1770" i="83"/>
  <c r="H1770" i="83"/>
  <c r="G1770" i="83"/>
  <c r="J1769" i="83"/>
  <c r="I1769" i="83"/>
  <c r="H1769" i="83"/>
  <c r="G1769" i="83"/>
  <c r="J1768" i="83"/>
  <c r="I1768" i="83"/>
  <c r="H1768" i="83"/>
  <c r="G1768" i="83"/>
  <c r="J1767" i="83"/>
  <c r="I1767" i="83"/>
  <c r="H1767" i="83"/>
  <c r="G1767" i="83"/>
  <c r="J1766" i="83"/>
  <c r="I1766" i="83"/>
  <c r="H1766" i="83"/>
  <c r="G1766" i="83"/>
  <c r="J1765" i="83"/>
  <c r="I1765" i="83"/>
  <c r="H1765" i="83"/>
  <c r="G1765" i="83"/>
  <c r="J1764" i="83"/>
  <c r="I1764" i="83"/>
  <c r="H1764" i="83"/>
  <c r="G1764" i="83"/>
  <c r="J1763" i="83"/>
  <c r="I1763" i="83"/>
  <c r="H1763" i="83"/>
  <c r="G1763" i="83"/>
  <c r="J1762" i="83"/>
  <c r="I1762" i="83"/>
  <c r="H1762" i="83"/>
  <c r="G1762" i="83"/>
  <c r="J1761" i="83"/>
  <c r="I1761" i="83"/>
  <c r="H1761" i="83"/>
  <c r="G1761" i="83"/>
  <c r="J1760" i="83"/>
  <c r="I1760" i="83"/>
  <c r="H1760" i="83"/>
  <c r="G1760" i="83"/>
  <c r="J1759" i="83"/>
  <c r="I1759" i="83"/>
  <c r="H1759" i="83"/>
  <c r="G1759" i="83"/>
  <c r="J1758" i="83"/>
  <c r="I1758" i="83"/>
  <c r="H1758" i="83"/>
  <c r="G1758" i="83"/>
  <c r="J1757" i="83"/>
  <c r="I1757" i="83"/>
  <c r="H1757" i="83"/>
  <c r="G1757" i="83"/>
  <c r="J1756" i="83"/>
  <c r="I1756" i="83"/>
  <c r="H1756" i="83"/>
  <c r="G1756" i="83"/>
  <c r="J1755" i="83"/>
  <c r="I1755" i="83"/>
  <c r="H1755" i="83"/>
  <c r="G1755" i="83"/>
  <c r="J1754" i="83"/>
  <c r="I1754" i="83"/>
  <c r="H1754" i="83"/>
  <c r="G1754" i="83"/>
  <c r="J1753" i="83"/>
  <c r="I1753" i="83"/>
  <c r="H1753" i="83"/>
  <c r="G1753" i="83"/>
  <c r="J1752" i="83"/>
  <c r="I1752" i="83"/>
  <c r="H1752" i="83"/>
  <c r="G1752" i="83"/>
  <c r="J1751" i="83"/>
  <c r="I1751" i="83"/>
  <c r="H1751" i="83"/>
  <c r="G1751" i="83"/>
  <c r="J1750" i="83"/>
  <c r="I1750" i="83"/>
  <c r="H1750" i="83"/>
  <c r="G1750" i="83"/>
  <c r="J1749" i="83"/>
  <c r="I1749" i="83"/>
  <c r="H1749" i="83"/>
  <c r="G1749" i="83"/>
  <c r="J1748" i="83"/>
  <c r="I1748" i="83"/>
  <c r="H1748" i="83"/>
  <c r="G1748" i="83"/>
  <c r="J1747" i="83"/>
  <c r="I1747" i="83"/>
  <c r="H1747" i="83"/>
  <c r="G1747" i="83"/>
  <c r="J1746" i="83"/>
  <c r="I1746" i="83"/>
  <c r="H1746" i="83"/>
  <c r="G1746" i="83"/>
  <c r="J1745" i="83"/>
  <c r="I1745" i="83"/>
  <c r="H1745" i="83"/>
  <c r="G1745" i="83"/>
  <c r="J1744" i="83"/>
  <c r="I1744" i="83"/>
  <c r="H1744" i="83"/>
  <c r="G1744" i="83"/>
  <c r="J1743" i="83"/>
  <c r="I1743" i="83"/>
  <c r="H1743" i="83"/>
  <c r="G1743" i="83"/>
  <c r="J1742" i="83"/>
  <c r="I1742" i="83"/>
  <c r="H1742" i="83"/>
  <c r="G1742" i="83"/>
  <c r="J1741" i="83"/>
  <c r="I1741" i="83"/>
  <c r="H1741" i="83"/>
  <c r="G1741" i="83"/>
  <c r="J1740" i="83"/>
  <c r="I1740" i="83"/>
  <c r="H1740" i="83"/>
  <c r="G1740" i="83"/>
  <c r="J1739" i="83"/>
  <c r="I1739" i="83"/>
  <c r="H1739" i="83"/>
  <c r="G1739" i="83"/>
  <c r="J1738" i="83"/>
  <c r="I1738" i="83"/>
  <c r="H1738" i="83"/>
  <c r="G1738" i="83"/>
  <c r="J1737" i="83"/>
  <c r="I1737" i="83"/>
  <c r="H1737" i="83"/>
  <c r="G1737" i="83"/>
  <c r="J1736" i="83"/>
  <c r="I1736" i="83"/>
  <c r="H1736" i="83"/>
  <c r="G1736" i="83"/>
  <c r="J1735" i="83"/>
  <c r="I1735" i="83"/>
  <c r="H1735" i="83"/>
  <c r="G1735" i="83"/>
  <c r="J1734" i="83"/>
  <c r="I1734" i="83"/>
  <c r="H1734" i="83"/>
  <c r="G1734" i="83"/>
  <c r="J1733" i="83"/>
  <c r="I1733" i="83"/>
  <c r="H1733" i="83"/>
  <c r="G1733" i="83"/>
  <c r="J1732" i="83"/>
  <c r="I1732" i="83"/>
  <c r="H1732" i="83"/>
  <c r="G1732" i="83"/>
  <c r="J1731" i="83"/>
  <c r="I1731" i="83"/>
  <c r="H1731" i="83"/>
  <c r="G1731" i="83"/>
  <c r="J1730" i="83"/>
  <c r="I1730" i="83"/>
  <c r="H1730" i="83"/>
  <c r="G1730" i="83"/>
  <c r="J1729" i="83"/>
  <c r="I1729" i="83"/>
  <c r="H1729" i="83"/>
  <c r="G1729" i="83"/>
  <c r="J1728" i="83"/>
  <c r="I1728" i="83"/>
  <c r="H1728" i="83"/>
  <c r="G1728" i="83"/>
  <c r="J1727" i="83"/>
  <c r="I1727" i="83"/>
  <c r="H1727" i="83"/>
  <c r="G1727" i="83"/>
  <c r="J1726" i="83"/>
  <c r="I1726" i="83"/>
  <c r="H1726" i="83"/>
  <c r="G1726" i="83"/>
  <c r="J1725" i="83"/>
  <c r="I1725" i="83"/>
  <c r="H1725" i="83"/>
  <c r="G1725" i="83"/>
  <c r="J1724" i="83"/>
  <c r="I1724" i="83"/>
  <c r="H1724" i="83"/>
  <c r="G1724" i="83"/>
  <c r="J1723" i="83"/>
  <c r="I1723" i="83"/>
  <c r="H1723" i="83"/>
  <c r="G1723" i="83"/>
  <c r="J1722" i="83"/>
  <c r="I1722" i="83"/>
  <c r="H1722" i="83"/>
  <c r="G1722" i="83"/>
  <c r="J1721" i="83"/>
  <c r="I1721" i="83"/>
  <c r="H1721" i="83"/>
  <c r="G1721" i="83"/>
  <c r="J1720" i="83"/>
  <c r="I1720" i="83"/>
  <c r="H1720" i="83"/>
  <c r="G1720" i="83"/>
  <c r="J1719" i="83"/>
  <c r="I1719" i="83"/>
  <c r="H1719" i="83"/>
  <c r="G1719" i="83"/>
  <c r="J1718" i="83"/>
  <c r="I1718" i="83"/>
  <c r="H1718" i="83"/>
  <c r="G1718" i="83"/>
  <c r="J1717" i="83"/>
  <c r="I1717" i="83"/>
  <c r="H1717" i="83"/>
  <c r="G1717" i="83"/>
  <c r="J1716" i="83"/>
  <c r="I1716" i="83"/>
  <c r="H1716" i="83"/>
  <c r="G1716" i="83"/>
  <c r="J1715" i="83"/>
  <c r="I1715" i="83"/>
  <c r="H1715" i="83"/>
  <c r="G1715" i="83"/>
  <c r="J1714" i="83"/>
  <c r="I1714" i="83"/>
  <c r="H1714" i="83"/>
  <c r="G1714" i="83"/>
  <c r="J1713" i="83"/>
  <c r="I1713" i="83"/>
  <c r="H1713" i="83"/>
  <c r="G1713" i="83"/>
  <c r="J1712" i="83"/>
  <c r="I1712" i="83"/>
  <c r="H1712" i="83"/>
  <c r="G1712" i="83"/>
  <c r="J1711" i="83"/>
  <c r="I1711" i="83"/>
  <c r="H1711" i="83"/>
  <c r="G1711" i="83"/>
  <c r="J1710" i="83"/>
  <c r="I1710" i="83"/>
  <c r="H1710" i="83"/>
  <c r="G1710" i="83"/>
  <c r="J1709" i="83"/>
  <c r="I1709" i="83"/>
  <c r="H1709" i="83"/>
  <c r="G1709" i="83"/>
  <c r="J1708" i="83"/>
  <c r="I1708" i="83"/>
  <c r="H1708" i="83"/>
  <c r="G1708" i="83"/>
  <c r="J1707" i="83"/>
  <c r="I1707" i="83"/>
  <c r="H1707" i="83"/>
  <c r="G1707" i="83"/>
  <c r="J1706" i="83"/>
  <c r="I1706" i="83"/>
  <c r="H1706" i="83"/>
  <c r="G1706" i="83"/>
  <c r="J1705" i="83"/>
  <c r="I1705" i="83"/>
  <c r="H1705" i="83"/>
  <c r="G1705" i="83"/>
  <c r="J1704" i="83"/>
  <c r="I1704" i="83"/>
  <c r="H1704" i="83"/>
  <c r="G1704" i="83"/>
  <c r="J1703" i="83"/>
  <c r="I1703" i="83"/>
  <c r="H1703" i="83"/>
  <c r="G1703" i="83"/>
  <c r="J1702" i="83"/>
  <c r="I1702" i="83"/>
  <c r="H1702" i="83"/>
  <c r="G1702" i="83"/>
  <c r="J1701" i="83"/>
  <c r="I1701" i="83"/>
  <c r="H1701" i="83"/>
  <c r="G1701" i="83"/>
  <c r="J1700" i="83"/>
  <c r="I1700" i="83"/>
  <c r="H1700" i="83"/>
  <c r="G1700" i="83"/>
  <c r="J1699" i="83"/>
  <c r="I1699" i="83"/>
  <c r="H1699" i="83"/>
  <c r="G1699" i="83"/>
  <c r="J1698" i="83"/>
  <c r="I1698" i="83"/>
  <c r="H1698" i="83"/>
  <c r="G1698" i="83"/>
  <c r="J1697" i="83"/>
  <c r="I1697" i="83"/>
  <c r="H1697" i="83"/>
  <c r="G1697" i="83"/>
  <c r="J1696" i="83"/>
  <c r="I1696" i="83"/>
  <c r="H1696" i="83"/>
  <c r="G1696" i="83"/>
  <c r="J1695" i="83"/>
  <c r="I1695" i="83"/>
  <c r="H1695" i="83"/>
  <c r="G1695" i="83"/>
  <c r="J1694" i="83"/>
  <c r="I1694" i="83"/>
  <c r="H1694" i="83"/>
  <c r="G1694" i="83"/>
  <c r="J1693" i="83"/>
  <c r="I1693" i="83"/>
  <c r="H1693" i="83"/>
  <c r="G1693" i="83"/>
  <c r="J1692" i="83"/>
  <c r="I1692" i="83"/>
  <c r="H1692" i="83"/>
  <c r="G1692" i="83"/>
  <c r="J1691" i="83"/>
  <c r="I1691" i="83"/>
  <c r="H1691" i="83"/>
  <c r="G1691" i="83"/>
  <c r="J1690" i="83"/>
  <c r="I1690" i="83"/>
  <c r="H1690" i="83"/>
  <c r="G1690" i="83"/>
  <c r="J1689" i="83"/>
  <c r="I1689" i="83"/>
  <c r="H1689" i="83"/>
  <c r="G1689" i="83"/>
  <c r="J1688" i="83"/>
  <c r="I1688" i="83"/>
  <c r="H1688" i="83"/>
  <c r="G1688" i="83"/>
  <c r="J1687" i="83"/>
  <c r="I1687" i="83"/>
  <c r="H1687" i="83"/>
  <c r="G1687" i="83"/>
  <c r="J1686" i="83"/>
  <c r="I1686" i="83"/>
  <c r="H1686" i="83"/>
  <c r="G1686" i="83"/>
  <c r="J1685" i="83"/>
  <c r="I1685" i="83"/>
  <c r="H1685" i="83"/>
  <c r="G1685" i="83"/>
  <c r="J1684" i="83"/>
  <c r="I1684" i="83"/>
  <c r="H1684" i="83"/>
  <c r="G1684" i="83"/>
  <c r="J1683" i="83"/>
  <c r="I1683" i="83"/>
  <c r="H1683" i="83"/>
  <c r="G1683" i="83"/>
  <c r="J1682" i="83"/>
  <c r="I1682" i="83"/>
  <c r="H1682" i="83"/>
  <c r="G1682" i="83"/>
  <c r="J1681" i="83"/>
  <c r="I1681" i="83"/>
  <c r="H1681" i="83"/>
  <c r="G1681" i="83"/>
  <c r="J1680" i="83"/>
  <c r="I1680" i="83"/>
  <c r="H1680" i="83"/>
  <c r="G1680" i="83"/>
  <c r="J1679" i="83"/>
  <c r="I1679" i="83"/>
  <c r="H1679" i="83"/>
  <c r="G1679" i="83"/>
  <c r="J1678" i="83"/>
  <c r="I1678" i="83"/>
  <c r="H1678" i="83"/>
  <c r="G1678" i="83"/>
  <c r="J1677" i="83"/>
  <c r="I1677" i="83"/>
  <c r="H1677" i="83"/>
  <c r="G1677" i="83"/>
  <c r="J1676" i="83"/>
  <c r="I1676" i="83"/>
  <c r="H1676" i="83"/>
  <c r="G1676" i="83"/>
  <c r="J1675" i="83"/>
  <c r="I1675" i="83"/>
  <c r="H1675" i="83"/>
  <c r="G1675" i="83"/>
  <c r="J1674" i="83"/>
  <c r="I1674" i="83"/>
  <c r="H1674" i="83"/>
  <c r="G1674" i="83"/>
  <c r="J1673" i="83"/>
  <c r="I1673" i="83"/>
  <c r="H1673" i="83"/>
  <c r="G1673" i="83"/>
  <c r="J1672" i="83"/>
  <c r="I1672" i="83"/>
  <c r="H1672" i="83"/>
  <c r="G1672" i="83"/>
  <c r="J1671" i="83"/>
  <c r="I1671" i="83"/>
  <c r="H1671" i="83"/>
  <c r="G1671" i="83"/>
  <c r="J1670" i="83"/>
  <c r="I1670" i="83"/>
  <c r="H1670" i="83"/>
  <c r="G1670" i="83"/>
  <c r="J1669" i="83"/>
  <c r="I1669" i="83"/>
  <c r="H1669" i="83"/>
  <c r="G1669" i="83"/>
  <c r="J1668" i="83"/>
  <c r="I1668" i="83"/>
  <c r="H1668" i="83"/>
  <c r="G1668" i="83"/>
  <c r="J1667" i="83"/>
  <c r="I1667" i="83"/>
  <c r="H1667" i="83"/>
  <c r="G1667" i="83"/>
  <c r="J1666" i="83"/>
  <c r="I1666" i="83"/>
  <c r="H1666" i="83"/>
  <c r="G1666" i="83"/>
  <c r="J1665" i="83"/>
  <c r="I1665" i="83"/>
  <c r="H1665" i="83"/>
  <c r="G1665" i="83"/>
  <c r="J1664" i="83"/>
  <c r="I1664" i="83"/>
  <c r="H1664" i="83"/>
  <c r="G1664" i="83"/>
  <c r="J1663" i="83"/>
  <c r="I1663" i="83"/>
  <c r="H1663" i="83"/>
  <c r="G1663" i="83"/>
  <c r="J1662" i="83"/>
  <c r="I1662" i="83"/>
  <c r="H1662" i="83"/>
  <c r="G1662" i="83"/>
  <c r="J1661" i="83"/>
  <c r="I1661" i="83"/>
  <c r="H1661" i="83"/>
  <c r="G1661" i="83"/>
  <c r="J1660" i="83"/>
  <c r="I1660" i="83"/>
  <c r="H1660" i="83"/>
  <c r="G1660" i="83"/>
  <c r="J1659" i="83"/>
  <c r="I1659" i="83"/>
  <c r="H1659" i="83"/>
  <c r="G1659" i="83"/>
  <c r="J1658" i="83"/>
  <c r="I1658" i="83"/>
  <c r="H1658" i="83"/>
  <c r="G1658" i="83"/>
  <c r="J1657" i="83"/>
  <c r="I1657" i="83"/>
  <c r="H1657" i="83"/>
  <c r="G1657" i="83"/>
  <c r="J1656" i="83"/>
  <c r="I1656" i="83"/>
  <c r="H1656" i="83"/>
  <c r="G1656" i="83"/>
  <c r="J1655" i="83"/>
  <c r="I1655" i="83"/>
  <c r="H1655" i="83"/>
  <c r="G1655" i="83"/>
  <c r="J1654" i="83"/>
  <c r="I1654" i="83"/>
  <c r="H1654" i="83"/>
  <c r="G1654" i="83"/>
  <c r="J1653" i="83"/>
  <c r="I1653" i="83"/>
  <c r="H1653" i="83"/>
  <c r="G1653" i="83"/>
  <c r="J1652" i="83"/>
  <c r="I1652" i="83"/>
  <c r="H1652" i="83"/>
  <c r="G1652" i="83"/>
  <c r="J1651" i="83"/>
  <c r="I1651" i="83"/>
  <c r="H1651" i="83"/>
  <c r="G1651" i="83"/>
  <c r="J1650" i="83"/>
  <c r="I1650" i="83"/>
  <c r="H1650" i="83"/>
  <c r="G1650" i="83"/>
  <c r="J1649" i="83"/>
  <c r="I1649" i="83"/>
  <c r="H1649" i="83"/>
  <c r="G1649" i="83"/>
  <c r="J1648" i="83"/>
  <c r="I1648" i="83"/>
  <c r="H1648" i="83"/>
  <c r="G1648" i="83"/>
  <c r="J1647" i="83"/>
  <c r="I1647" i="83"/>
  <c r="H1647" i="83"/>
  <c r="G1647" i="83"/>
  <c r="J1646" i="83"/>
  <c r="I1646" i="83"/>
  <c r="H1646" i="83"/>
  <c r="G1646" i="83"/>
  <c r="J1645" i="83"/>
  <c r="I1645" i="83"/>
  <c r="H1645" i="83"/>
  <c r="G1645" i="83"/>
  <c r="J1644" i="83"/>
  <c r="I1644" i="83"/>
  <c r="H1644" i="83"/>
  <c r="G1644" i="83"/>
  <c r="J1643" i="83"/>
  <c r="I1643" i="83"/>
  <c r="H1643" i="83"/>
  <c r="G1643" i="83"/>
  <c r="J1642" i="83"/>
  <c r="I1642" i="83"/>
  <c r="H1642" i="83"/>
  <c r="G1642" i="83"/>
  <c r="J1641" i="83"/>
  <c r="I1641" i="83"/>
  <c r="H1641" i="83"/>
  <c r="G1641" i="83"/>
  <c r="J1640" i="83"/>
  <c r="I1640" i="83"/>
  <c r="H1640" i="83"/>
  <c r="G1640" i="83"/>
  <c r="J1639" i="83"/>
  <c r="I1639" i="83"/>
  <c r="H1639" i="83"/>
  <c r="G1639" i="83"/>
  <c r="J1638" i="83"/>
  <c r="I1638" i="83"/>
  <c r="H1638" i="83"/>
  <c r="G1638" i="83"/>
  <c r="J1637" i="83"/>
  <c r="I1637" i="83"/>
  <c r="H1637" i="83"/>
  <c r="G1637" i="83"/>
  <c r="J1636" i="83"/>
  <c r="I1636" i="83"/>
  <c r="H1636" i="83"/>
  <c r="G1636" i="83"/>
  <c r="J1635" i="83"/>
  <c r="I1635" i="83"/>
  <c r="H1635" i="83"/>
  <c r="G1635" i="83"/>
  <c r="J1634" i="83"/>
  <c r="I1634" i="83"/>
  <c r="H1634" i="83"/>
  <c r="G1634" i="83"/>
  <c r="J1633" i="83"/>
  <c r="I1633" i="83"/>
  <c r="H1633" i="83"/>
  <c r="G1633" i="83"/>
  <c r="J1632" i="83"/>
  <c r="I1632" i="83"/>
  <c r="H1632" i="83"/>
  <c r="G1632" i="83"/>
  <c r="J1631" i="83"/>
  <c r="I1631" i="83"/>
  <c r="H1631" i="83"/>
  <c r="G1631" i="83"/>
  <c r="J1630" i="83"/>
  <c r="I1630" i="83"/>
  <c r="H1630" i="83"/>
  <c r="G1630" i="83"/>
  <c r="J1629" i="83"/>
  <c r="I1629" i="83"/>
  <c r="H1629" i="83"/>
  <c r="G1629" i="83"/>
  <c r="J1628" i="83"/>
  <c r="I1628" i="83"/>
  <c r="H1628" i="83"/>
  <c r="G1628" i="83"/>
  <c r="J1627" i="83"/>
  <c r="I1627" i="83"/>
  <c r="H1627" i="83"/>
  <c r="G1627" i="83"/>
  <c r="J1626" i="83"/>
  <c r="I1626" i="83"/>
  <c r="H1626" i="83"/>
  <c r="G1626" i="83"/>
  <c r="J1625" i="83"/>
  <c r="I1625" i="83"/>
  <c r="H1625" i="83"/>
  <c r="G1625" i="83"/>
  <c r="J1624" i="83"/>
  <c r="I1624" i="83"/>
  <c r="H1624" i="83"/>
  <c r="G1624" i="83"/>
  <c r="J1623" i="83"/>
  <c r="I1623" i="83"/>
  <c r="H1623" i="83"/>
  <c r="G1623" i="83"/>
  <c r="J1622" i="83"/>
  <c r="I1622" i="83"/>
  <c r="H1622" i="83"/>
  <c r="G1622" i="83"/>
  <c r="J1621" i="83"/>
  <c r="I1621" i="83"/>
  <c r="H1621" i="83"/>
  <c r="G1621" i="83"/>
  <c r="J1620" i="83"/>
  <c r="I1620" i="83"/>
  <c r="H1620" i="83"/>
  <c r="G1620" i="83"/>
  <c r="J1619" i="83"/>
  <c r="I1619" i="83"/>
  <c r="H1619" i="83"/>
  <c r="G1619" i="83"/>
  <c r="J1618" i="83"/>
  <c r="I1618" i="83"/>
  <c r="H1618" i="83"/>
  <c r="G1618" i="83"/>
  <c r="J1617" i="83"/>
  <c r="I1617" i="83"/>
  <c r="H1617" i="83"/>
  <c r="G1617" i="83"/>
  <c r="J1616" i="83"/>
  <c r="I1616" i="83"/>
  <c r="H1616" i="83"/>
  <c r="G1616" i="83"/>
  <c r="J1615" i="83"/>
  <c r="I1615" i="83"/>
  <c r="H1615" i="83"/>
  <c r="G1615" i="83"/>
  <c r="J1614" i="83"/>
  <c r="I1614" i="83"/>
  <c r="H1614" i="83"/>
  <c r="G1614" i="83"/>
  <c r="J1613" i="83"/>
  <c r="I1613" i="83"/>
  <c r="H1613" i="83"/>
  <c r="G1613" i="83"/>
  <c r="J1612" i="83"/>
  <c r="I1612" i="83"/>
  <c r="H1612" i="83"/>
  <c r="G1612" i="83"/>
  <c r="J1611" i="83"/>
  <c r="I1611" i="83"/>
  <c r="H1611" i="83"/>
  <c r="G1611" i="83"/>
  <c r="J1610" i="83"/>
  <c r="I1610" i="83"/>
  <c r="H1610" i="83"/>
  <c r="G1610" i="83"/>
  <c r="J1609" i="83"/>
  <c r="I1609" i="83"/>
  <c r="H1609" i="83"/>
  <c r="G1609" i="83"/>
  <c r="J1608" i="83"/>
  <c r="I1608" i="83"/>
  <c r="H1608" i="83"/>
  <c r="G1608" i="83"/>
  <c r="J1607" i="83"/>
  <c r="I1607" i="83"/>
  <c r="H1607" i="83"/>
  <c r="G1607" i="83"/>
  <c r="J1606" i="83"/>
  <c r="I1606" i="83"/>
  <c r="H1606" i="83"/>
  <c r="G1606" i="83"/>
  <c r="J1605" i="83"/>
  <c r="I1605" i="83"/>
  <c r="H1605" i="83"/>
  <c r="G1605" i="83"/>
  <c r="J1604" i="83"/>
  <c r="I1604" i="83"/>
  <c r="H1604" i="83"/>
  <c r="G1604" i="83"/>
  <c r="J1603" i="83"/>
  <c r="I1603" i="83"/>
  <c r="H1603" i="83"/>
  <c r="G1603" i="83"/>
  <c r="J1602" i="83"/>
  <c r="I1602" i="83"/>
  <c r="H1602" i="83"/>
  <c r="G1602" i="83"/>
  <c r="J1601" i="83"/>
  <c r="I1601" i="83"/>
  <c r="H1601" i="83"/>
  <c r="G1601" i="83"/>
  <c r="J1600" i="83"/>
  <c r="I1600" i="83"/>
  <c r="H1600" i="83"/>
  <c r="G1600" i="83"/>
  <c r="J1599" i="83"/>
  <c r="I1599" i="83"/>
  <c r="H1599" i="83"/>
  <c r="G1599" i="83"/>
  <c r="J1598" i="83"/>
  <c r="I1598" i="83"/>
  <c r="H1598" i="83"/>
  <c r="G1598" i="83"/>
  <c r="J1597" i="83"/>
  <c r="I1597" i="83"/>
  <c r="H1597" i="83"/>
  <c r="G1597" i="83"/>
  <c r="J1596" i="83"/>
  <c r="I1596" i="83"/>
  <c r="H1596" i="83"/>
  <c r="G1596" i="83"/>
  <c r="J1595" i="83"/>
  <c r="I1595" i="83"/>
  <c r="H1595" i="83"/>
  <c r="G1595" i="83"/>
  <c r="J1594" i="83"/>
  <c r="I1594" i="83"/>
  <c r="H1594" i="83"/>
  <c r="G1594" i="83"/>
  <c r="J1593" i="83"/>
  <c r="I1593" i="83"/>
  <c r="H1593" i="83"/>
  <c r="G1593" i="83"/>
  <c r="J1592" i="83"/>
  <c r="I1592" i="83"/>
  <c r="H1592" i="83"/>
  <c r="G1592" i="83"/>
  <c r="J1591" i="83"/>
  <c r="I1591" i="83"/>
  <c r="H1591" i="83"/>
  <c r="G1591" i="83"/>
  <c r="J1590" i="83"/>
  <c r="I1590" i="83"/>
  <c r="H1590" i="83"/>
  <c r="G1590" i="83"/>
  <c r="J1589" i="83"/>
  <c r="I1589" i="83"/>
  <c r="H1589" i="83"/>
  <c r="G1589" i="83"/>
  <c r="J1588" i="83"/>
  <c r="I1588" i="83"/>
  <c r="H1588" i="83"/>
  <c r="G1588" i="83"/>
  <c r="J1587" i="83"/>
  <c r="I1587" i="83"/>
  <c r="H1587" i="83"/>
  <c r="G1587" i="83"/>
  <c r="J1586" i="83"/>
  <c r="I1586" i="83"/>
  <c r="H1586" i="83"/>
  <c r="G1586" i="83"/>
  <c r="J1585" i="83"/>
  <c r="I1585" i="83"/>
  <c r="H1585" i="83"/>
  <c r="G1585" i="83"/>
  <c r="J1584" i="83"/>
  <c r="I1584" i="83"/>
  <c r="H1584" i="83"/>
  <c r="G1584" i="83"/>
  <c r="J1583" i="83"/>
  <c r="I1583" i="83"/>
  <c r="H1583" i="83"/>
  <c r="G1583" i="83"/>
  <c r="J1582" i="83"/>
  <c r="I1582" i="83"/>
  <c r="H1582" i="83"/>
  <c r="G1582" i="83"/>
  <c r="J1581" i="83"/>
  <c r="I1581" i="83"/>
  <c r="H1581" i="83"/>
  <c r="G1581" i="83"/>
  <c r="J1580" i="83"/>
  <c r="I1580" i="83"/>
  <c r="H1580" i="83"/>
  <c r="G1580" i="83"/>
  <c r="J1579" i="83"/>
  <c r="I1579" i="83"/>
  <c r="H1579" i="83"/>
  <c r="G1579" i="83"/>
  <c r="J1578" i="83"/>
  <c r="I1578" i="83"/>
  <c r="H1578" i="83"/>
  <c r="G1578" i="83"/>
  <c r="J1577" i="83"/>
  <c r="I1577" i="83"/>
  <c r="H1577" i="83"/>
  <c r="G1577" i="83"/>
  <c r="J1576" i="83"/>
  <c r="I1576" i="83"/>
  <c r="H1576" i="83"/>
  <c r="G1576" i="83"/>
  <c r="J1575" i="83"/>
  <c r="I1575" i="83"/>
  <c r="H1575" i="83"/>
  <c r="G1575" i="83"/>
  <c r="J1574" i="83"/>
  <c r="I1574" i="83"/>
  <c r="H1574" i="83"/>
  <c r="G1574" i="83"/>
  <c r="J1573" i="83"/>
  <c r="I1573" i="83"/>
  <c r="H1573" i="83"/>
  <c r="G1573" i="83"/>
  <c r="J1572" i="83"/>
  <c r="I1572" i="83"/>
  <c r="H1572" i="83"/>
  <c r="G1572" i="83"/>
  <c r="J1571" i="83"/>
  <c r="I1571" i="83"/>
  <c r="H1571" i="83"/>
  <c r="G1571" i="83"/>
  <c r="J1570" i="83"/>
  <c r="I1570" i="83"/>
  <c r="H1570" i="83"/>
  <c r="G1570" i="83"/>
  <c r="J1569" i="83"/>
  <c r="I1569" i="83"/>
  <c r="H1569" i="83"/>
  <c r="G1569" i="83"/>
  <c r="J1568" i="83"/>
  <c r="I1568" i="83"/>
  <c r="H1568" i="83"/>
  <c r="G1568" i="83"/>
  <c r="J1567" i="83"/>
  <c r="I1567" i="83"/>
  <c r="H1567" i="83"/>
  <c r="G1567" i="83"/>
  <c r="J1566" i="83"/>
  <c r="I1566" i="83"/>
  <c r="H1566" i="83"/>
  <c r="G1566" i="83"/>
  <c r="J1565" i="83"/>
  <c r="I1565" i="83"/>
  <c r="H1565" i="83"/>
  <c r="G1565" i="83"/>
  <c r="J1564" i="83"/>
  <c r="I1564" i="83"/>
  <c r="H1564" i="83"/>
  <c r="G1564" i="83"/>
  <c r="J1563" i="83"/>
  <c r="I1563" i="83"/>
  <c r="H1563" i="83"/>
  <c r="G1563" i="83"/>
  <c r="J1562" i="83"/>
  <c r="I1562" i="83"/>
  <c r="H1562" i="83"/>
  <c r="G1562" i="83"/>
  <c r="J1561" i="83"/>
  <c r="I1561" i="83"/>
  <c r="H1561" i="83"/>
  <c r="G1561" i="83"/>
  <c r="J1560" i="83"/>
  <c r="I1560" i="83"/>
  <c r="H1560" i="83"/>
  <c r="G1560" i="83"/>
  <c r="J1559" i="83"/>
  <c r="I1559" i="83"/>
  <c r="H1559" i="83"/>
  <c r="G1559" i="83"/>
  <c r="J1558" i="83"/>
  <c r="I1558" i="83"/>
  <c r="H1558" i="83"/>
  <c r="G1558" i="83"/>
  <c r="J1557" i="83"/>
  <c r="I1557" i="83"/>
  <c r="H1557" i="83"/>
  <c r="G1557" i="83"/>
  <c r="J1556" i="83"/>
  <c r="I1556" i="83"/>
  <c r="H1556" i="83"/>
  <c r="G1556" i="83"/>
  <c r="J1555" i="83"/>
  <c r="I1555" i="83"/>
  <c r="H1555" i="83"/>
  <c r="G1555" i="83"/>
  <c r="J1554" i="83"/>
  <c r="I1554" i="83"/>
  <c r="H1554" i="83"/>
  <c r="G1554" i="83"/>
  <c r="J1553" i="83"/>
  <c r="I1553" i="83"/>
  <c r="H1553" i="83"/>
  <c r="G1553" i="83"/>
  <c r="J1552" i="83"/>
  <c r="I1552" i="83"/>
  <c r="H1552" i="83"/>
  <c r="G1552" i="83"/>
  <c r="J1551" i="83"/>
  <c r="I1551" i="83"/>
  <c r="H1551" i="83"/>
  <c r="G1551" i="83"/>
  <c r="J1550" i="83"/>
  <c r="I1550" i="83"/>
  <c r="H1550" i="83"/>
  <c r="G1550" i="83"/>
  <c r="J1549" i="83"/>
  <c r="I1549" i="83"/>
  <c r="H1549" i="83"/>
  <c r="G1549" i="83"/>
  <c r="J1548" i="83"/>
  <c r="I1548" i="83"/>
  <c r="H1548" i="83"/>
  <c r="G1548" i="83"/>
  <c r="J1547" i="83"/>
  <c r="I1547" i="83"/>
  <c r="H1547" i="83"/>
  <c r="G1547" i="83"/>
  <c r="J1546" i="83"/>
  <c r="I1546" i="83"/>
  <c r="H1546" i="83"/>
  <c r="G1546" i="83"/>
  <c r="J1545" i="83"/>
  <c r="I1545" i="83"/>
  <c r="H1545" i="83"/>
  <c r="G1545" i="83"/>
  <c r="J1544" i="83"/>
  <c r="I1544" i="83"/>
  <c r="H1544" i="83"/>
  <c r="G1544" i="83"/>
  <c r="J1543" i="83"/>
  <c r="I1543" i="83"/>
  <c r="H1543" i="83"/>
  <c r="G1543" i="83"/>
  <c r="J1542" i="83"/>
  <c r="I1542" i="83"/>
  <c r="H1542" i="83"/>
  <c r="G1542" i="83"/>
  <c r="J1541" i="83"/>
  <c r="I1541" i="83"/>
  <c r="H1541" i="83"/>
  <c r="G1541" i="83"/>
  <c r="J1540" i="83"/>
  <c r="I1540" i="83"/>
  <c r="H1540" i="83"/>
  <c r="G1540" i="83"/>
  <c r="J1539" i="83"/>
  <c r="I1539" i="83"/>
  <c r="H1539" i="83"/>
  <c r="G1539" i="83"/>
  <c r="J1538" i="83"/>
  <c r="I1538" i="83"/>
  <c r="H1538" i="83"/>
  <c r="G1538" i="83"/>
  <c r="J1537" i="83"/>
  <c r="I1537" i="83"/>
  <c r="H1537" i="83"/>
  <c r="G1537" i="83"/>
  <c r="J1536" i="83"/>
  <c r="I1536" i="83"/>
  <c r="H1536" i="83"/>
  <c r="G1536" i="83"/>
  <c r="J1535" i="83"/>
  <c r="I1535" i="83"/>
  <c r="H1535" i="83"/>
  <c r="G1535" i="83"/>
  <c r="J1534" i="83"/>
  <c r="I1534" i="83"/>
  <c r="H1534" i="83"/>
  <c r="G1534" i="83"/>
  <c r="J1533" i="83"/>
  <c r="I1533" i="83"/>
  <c r="H1533" i="83"/>
  <c r="G1533" i="83"/>
  <c r="J1532" i="83"/>
  <c r="I1532" i="83"/>
  <c r="H1532" i="83"/>
  <c r="G1532" i="83"/>
  <c r="J1531" i="83"/>
  <c r="I1531" i="83"/>
  <c r="H1531" i="83"/>
  <c r="G1531" i="83"/>
  <c r="J1530" i="83"/>
  <c r="I1530" i="83"/>
  <c r="H1530" i="83"/>
  <c r="G1530" i="83"/>
  <c r="J1529" i="83"/>
  <c r="I1529" i="83"/>
  <c r="H1529" i="83"/>
  <c r="G1529" i="83"/>
  <c r="J1528" i="83"/>
  <c r="I1528" i="83"/>
  <c r="H1528" i="83"/>
  <c r="G1528" i="83"/>
  <c r="J1527" i="83"/>
  <c r="I1527" i="83"/>
  <c r="H1527" i="83"/>
  <c r="G1527" i="83"/>
  <c r="J1526" i="83"/>
  <c r="I1526" i="83"/>
  <c r="H1526" i="83"/>
  <c r="G1526" i="83"/>
  <c r="J1525" i="83"/>
  <c r="I1525" i="83"/>
  <c r="H1525" i="83"/>
  <c r="G1525" i="83"/>
  <c r="J1524" i="83"/>
  <c r="I1524" i="83"/>
  <c r="H1524" i="83"/>
  <c r="G1524" i="83"/>
  <c r="J1523" i="83"/>
  <c r="I1523" i="83"/>
  <c r="H1523" i="83"/>
  <c r="G1523" i="83"/>
  <c r="J1522" i="83"/>
  <c r="I1522" i="83"/>
  <c r="H1522" i="83"/>
  <c r="G1522" i="83"/>
  <c r="J1521" i="83"/>
  <c r="I1521" i="83"/>
  <c r="H1521" i="83"/>
  <c r="G1521" i="83"/>
  <c r="J1520" i="83"/>
  <c r="I1520" i="83"/>
  <c r="H1520" i="83"/>
  <c r="G1520" i="83"/>
  <c r="J1519" i="83"/>
  <c r="I1519" i="83"/>
  <c r="H1519" i="83"/>
  <c r="G1519" i="83"/>
  <c r="J1518" i="83"/>
  <c r="I1518" i="83"/>
  <c r="H1518" i="83"/>
  <c r="G1518" i="83"/>
  <c r="J1517" i="83"/>
  <c r="I1517" i="83"/>
  <c r="H1517" i="83"/>
  <c r="G1517" i="83"/>
  <c r="J1516" i="83"/>
  <c r="I1516" i="83"/>
  <c r="H1516" i="83"/>
  <c r="G1516" i="83"/>
  <c r="J1515" i="83"/>
  <c r="I1515" i="83"/>
  <c r="H1515" i="83"/>
  <c r="G1515" i="83"/>
  <c r="J1514" i="83"/>
  <c r="I1514" i="83"/>
  <c r="H1514" i="83"/>
  <c r="G1514" i="83"/>
  <c r="J1513" i="83"/>
  <c r="I1513" i="83"/>
  <c r="H1513" i="83"/>
  <c r="G1513" i="83"/>
  <c r="J1512" i="83"/>
  <c r="I1512" i="83"/>
  <c r="H1512" i="83"/>
  <c r="G1512" i="83"/>
  <c r="J1511" i="83"/>
  <c r="I1511" i="83"/>
  <c r="H1511" i="83"/>
  <c r="G1511" i="83"/>
  <c r="J1510" i="83"/>
  <c r="I1510" i="83"/>
  <c r="H1510" i="83"/>
  <c r="G1510" i="83"/>
  <c r="J1509" i="83"/>
  <c r="I1509" i="83"/>
  <c r="H1509" i="83"/>
  <c r="G1509" i="83"/>
  <c r="J1508" i="83"/>
  <c r="I1508" i="83"/>
  <c r="H1508" i="83"/>
  <c r="G1508" i="83"/>
  <c r="J1507" i="83"/>
  <c r="I1507" i="83"/>
  <c r="H1507" i="83"/>
  <c r="G1507" i="83"/>
  <c r="J1506" i="83"/>
  <c r="I1506" i="83"/>
  <c r="H1506" i="83"/>
  <c r="G1506" i="83"/>
  <c r="J1505" i="83"/>
  <c r="I1505" i="83"/>
  <c r="H1505" i="83"/>
  <c r="G1505" i="83"/>
  <c r="J1504" i="83"/>
  <c r="I1504" i="83"/>
  <c r="H1504" i="83"/>
  <c r="G1504" i="83"/>
  <c r="J1503" i="83"/>
  <c r="I1503" i="83"/>
  <c r="H1503" i="83"/>
  <c r="G1503" i="83"/>
  <c r="J1502" i="83"/>
  <c r="I1502" i="83"/>
  <c r="H1502" i="83"/>
  <c r="G1502" i="83"/>
  <c r="J1501" i="83"/>
  <c r="I1501" i="83"/>
  <c r="H1501" i="83"/>
  <c r="G1501" i="83"/>
  <c r="J1500" i="83"/>
  <c r="I1500" i="83"/>
  <c r="H1500" i="83"/>
  <c r="G1500" i="83"/>
  <c r="J1499" i="83"/>
  <c r="I1499" i="83"/>
  <c r="H1499" i="83"/>
  <c r="G1499" i="83"/>
  <c r="J1498" i="83"/>
  <c r="I1498" i="83"/>
  <c r="H1498" i="83"/>
  <c r="G1498" i="83"/>
  <c r="J1497" i="83"/>
  <c r="I1497" i="83"/>
  <c r="H1497" i="83"/>
  <c r="G1497" i="83"/>
  <c r="J1496" i="83"/>
  <c r="I1496" i="83"/>
  <c r="H1496" i="83"/>
  <c r="G1496" i="83"/>
  <c r="J1495" i="83"/>
  <c r="I1495" i="83"/>
  <c r="H1495" i="83"/>
  <c r="G1495" i="83"/>
  <c r="J1494" i="83"/>
  <c r="I1494" i="83"/>
  <c r="H1494" i="83"/>
  <c r="G1494" i="83"/>
  <c r="J1493" i="83"/>
  <c r="I1493" i="83"/>
  <c r="H1493" i="83"/>
  <c r="G1493" i="83"/>
  <c r="J1492" i="83"/>
  <c r="I1492" i="83"/>
  <c r="H1492" i="83"/>
  <c r="G1492" i="83"/>
  <c r="J1491" i="83"/>
  <c r="I1491" i="83"/>
  <c r="H1491" i="83"/>
  <c r="G1491" i="83"/>
  <c r="J1490" i="83"/>
  <c r="I1490" i="83"/>
  <c r="H1490" i="83"/>
  <c r="G1490" i="83"/>
  <c r="J1489" i="83"/>
  <c r="I1489" i="83"/>
  <c r="H1489" i="83"/>
  <c r="G1489" i="83"/>
  <c r="J1488" i="83"/>
  <c r="I1488" i="83"/>
  <c r="H1488" i="83"/>
  <c r="G1488" i="83"/>
  <c r="J1487" i="83"/>
  <c r="I1487" i="83"/>
  <c r="H1487" i="83"/>
  <c r="G1487" i="83"/>
  <c r="J1486" i="83"/>
  <c r="I1486" i="83"/>
  <c r="H1486" i="83"/>
  <c r="G1486" i="83"/>
  <c r="J1485" i="83"/>
  <c r="I1485" i="83"/>
  <c r="H1485" i="83"/>
  <c r="G1485" i="83"/>
  <c r="J1484" i="83"/>
  <c r="I1484" i="83"/>
  <c r="H1484" i="83"/>
  <c r="G1484" i="83"/>
  <c r="J1483" i="83"/>
  <c r="I1483" i="83"/>
  <c r="H1483" i="83"/>
  <c r="G1483" i="83"/>
  <c r="J1482" i="83"/>
  <c r="I1482" i="83"/>
  <c r="H1482" i="83"/>
  <c r="G1482" i="83"/>
  <c r="J1481" i="83"/>
  <c r="I1481" i="83"/>
  <c r="H1481" i="83"/>
  <c r="G1481" i="83"/>
  <c r="J1480" i="83"/>
  <c r="I1480" i="83"/>
  <c r="H1480" i="83"/>
  <c r="G1480" i="83"/>
  <c r="J1479" i="83"/>
  <c r="I1479" i="83"/>
  <c r="H1479" i="83"/>
  <c r="G1479" i="83"/>
  <c r="J1478" i="83"/>
  <c r="I1478" i="83"/>
  <c r="H1478" i="83"/>
  <c r="G1478" i="83"/>
  <c r="J1477" i="83"/>
  <c r="I1477" i="83"/>
  <c r="H1477" i="83"/>
  <c r="G1477" i="83"/>
  <c r="J1476" i="83"/>
  <c r="I1476" i="83"/>
  <c r="H1476" i="83"/>
  <c r="G1476" i="83"/>
  <c r="J1475" i="83"/>
  <c r="I1475" i="83"/>
  <c r="H1475" i="83"/>
  <c r="G1475" i="83"/>
  <c r="J1474" i="83"/>
  <c r="I1474" i="83"/>
  <c r="H1474" i="83"/>
  <c r="G1474" i="83"/>
  <c r="J1473" i="83"/>
  <c r="I1473" i="83"/>
  <c r="H1473" i="83"/>
  <c r="G1473" i="83"/>
  <c r="J1472" i="83"/>
  <c r="I1472" i="83"/>
  <c r="H1472" i="83"/>
  <c r="G1472" i="83"/>
  <c r="J1471" i="83"/>
  <c r="I1471" i="83"/>
  <c r="H1471" i="83"/>
  <c r="G1471" i="83"/>
  <c r="J1470" i="83"/>
  <c r="I1470" i="83"/>
  <c r="H1470" i="83"/>
  <c r="G1470" i="83"/>
  <c r="J1469" i="83"/>
  <c r="I1469" i="83"/>
  <c r="H1469" i="83"/>
  <c r="G1469" i="83"/>
  <c r="J1468" i="83"/>
  <c r="I1468" i="83"/>
  <c r="H1468" i="83"/>
  <c r="G1468" i="83"/>
  <c r="J1467" i="83"/>
  <c r="I1467" i="83"/>
  <c r="H1467" i="83"/>
  <c r="G1467" i="83"/>
  <c r="J1466" i="83"/>
  <c r="I1466" i="83"/>
  <c r="H1466" i="83"/>
  <c r="G1466" i="83"/>
  <c r="J1465" i="83"/>
  <c r="I1465" i="83"/>
  <c r="H1465" i="83"/>
  <c r="G1465" i="83"/>
  <c r="J1464" i="83"/>
  <c r="I1464" i="83"/>
  <c r="H1464" i="83"/>
  <c r="G1464" i="83"/>
  <c r="J1463" i="83"/>
  <c r="I1463" i="83"/>
  <c r="H1463" i="83"/>
  <c r="G1463" i="83"/>
  <c r="J1462" i="83"/>
  <c r="I1462" i="83"/>
  <c r="H1462" i="83"/>
  <c r="G1462" i="83"/>
  <c r="J1461" i="83"/>
  <c r="I1461" i="83"/>
  <c r="H1461" i="83"/>
  <c r="G1461" i="83"/>
  <c r="J1460" i="83"/>
  <c r="I1460" i="83"/>
  <c r="H1460" i="83"/>
  <c r="G1460" i="83"/>
  <c r="J1459" i="83"/>
  <c r="I1459" i="83"/>
  <c r="H1459" i="83"/>
  <c r="G1459" i="83"/>
  <c r="J1458" i="83"/>
  <c r="I1458" i="83"/>
  <c r="H1458" i="83"/>
  <c r="G1458" i="83"/>
  <c r="J1457" i="83"/>
  <c r="I1457" i="83"/>
  <c r="H1457" i="83"/>
  <c r="G1457" i="83"/>
  <c r="J1456" i="83"/>
  <c r="I1456" i="83"/>
  <c r="H1456" i="83"/>
  <c r="G1456" i="83"/>
  <c r="J1455" i="83"/>
  <c r="I1455" i="83"/>
  <c r="H1455" i="83"/>
  <c r="G1455" i="83"/>
  <c r="J1454" i="83"/>
  <c r="I1454" i="83"/>
  <c r="H1454" i="83"/>
  <c r="G1454" i="83"/>
  <c r="J1453" i="83"/>
  <c r="I1453" i="83"/>
  <c r="H1453" i="83"/>
  <c r="G1453" i="83"/>
  <c r="J1452" i="83"/>
  <c r="I1452" i="83"/>
  <c r="H1452" i="83"/>
  <c r="G1452" i="83"/>
  <c r="J1451" i="83"/>
  <c r="I1451" i="83"/>
  <c r="H1451" i="83"/>
  <c r="G1451" i="83"/>
  <c r="J1450" i="83"/>
  <c r="I1450" i="83"/>
  <c r="H1450" i="83"/>
  <c r="G1450" i="83"/>
  <c r="J1449" i="83"/>
  <c r="I1449" i="83"/>
  <c r="H1449" i="83"/>
  <c r="G1449" i="83"/>
  <c r="J1448" i="83"/>
  <c r="I1448" i="83"/>
  <c r="H1448" i="83"/>
  <c r="G1448" i="83"/>
  <c r="J1447" i="83"/>
  <c r="I1447" i="83"/>
  <c r="H1447" i="83"/>
  <c r="G1447" i="83"/>
  <c r="J1446" i="83"/>
  <c r="I1446" i="83"/>
  <c r="H1446" i="83"/>
  <c r="G1446" i="83"/>
  <c r="J1445" i="83"/>
  <c r="I1445" i="83"/>
  <c r="H1445" i="83"/>
  <c r="G1445" i="83"/>
  <c r="J1444" i="83"/>
  <c r="I1444" i="83"/>
  <c r="H1444" i="83"/>
  <c r="G1444" i="83"/>
  <c r="J1443" i="83"/>
  <c r="I1443" i="83"/>
  <c r="H1443" i="83"/>
  <c r="G1443" i="83"/>
  <c r="J1442" i="83"/>
  <c r="I1442" i="83"/>
  <c r="H1442" i="83"/>
  <c r="G1442" i="83"/>
  <c r="J1441" i="83"/>
  <c r="I1441" i="83"/>
  <c r="H1441" i="83"/>
  <c r="G1441" i="83"/>
  <c r="J1440" i="83"/>
  <c r="I1440" i="83"/>
  <c r="H1440" i="83"/>
  <c r="G1440" i="83"/>
  <c r="J1439" i="83"/>
  <c r="I1439" i="83"/>
  <c r="H1439" i="83"/>
  <c r="G1439" i="83"/>
  <c r="J1438" i="83"/>
  <c r="I1438" i="83"/>
  <c r="H1438" i="83"/>
  <c r="G1438" i="83"/>
  <c r="J1437" i="83"/>
  <c r="I1437" i="83"/>
  <c r="H1437" i="83"/>
  <c r="G1437" i="83"/>
  <c r="J1436" i="83"/>
  <c r="I1436" i="83"/>
  <c r="H1436" i="83"/>
  <c r="G1436" i="83"/>
  <c r="J1435" i="83"/>
  <c r="I1435" i="83"/>
  <c r="H1435" i="83"/>
  <c r="G1435" i="83"/>
  <c r="J1434" i="83"/>
  <c r="I1434" i="83"/>
  <c r="H1434" i="83"/>
  <c r="G1434" i="83"/>
  <c r="J1433" i="83"/>
  <c r="I1433" i="83"/>
  <c r="H1433" i="83"/>
  <c r="G1433" i="83"/>
  <c r="J1432" i="83"/>
  <c r="I1432" i="83"/>
  <c r="H1432" i="83"/>
  <c r="G1432" i="83"/>
  <c r="J1431" i="83"/>
  <c r="I1431" i="83"/>
  <c r="H1431" i="83"/>
  <c r="G1431" i="83"/>
  <c r="J1430" i="83"/>
  <c r="I1430" i="83"/>
  <c r="H1430" i="83"/>
  <c r="G1430" i="83"/>
  <c r="J1429" i="83"/>
  <c r="I1429" i="83"/>
  <c r="H1429" i="83"/>
  <c r="G1429" i="83"/>
  <c r="J1428" i="83"/>
  <c r="I1428" i="83"/>
  <c r="H1428" i="83"/>
  <c r="G1428" i="83"/>
  <c r="J1427" i="83"/>
  <c r="I1427" i="83"/>
  <c r="H1427" i="83"/>
  <c r="G1427" i="83"/>
  <c r="J1426" i="83"/>
  <c r="I1426" i="83"/>
  <c r="H1426" i="83"/>
  <c r="G1426" i="83"/>
  <c r="J1425" i="83"/>
  <c r="I1425" i="83"/>
  <c r="H1425" i="83"/>
  <c r="G1425" i="83"/>
  <c r="J1424" i="83"/>
  <c r="I1424" i="83"/>
  <c r="H1424" i="83"/>
  <c r="G1424" i="83"/>
  <c r="J1423" i="83"/>
  <c r="I1423" i="83"/>
  <c r="H1423" i="83"/>
  <c r="G1423" i="83"/>
  <c r="J1422" i="83"/>
  <c r="I1422" i="83"/>
  <c r="H1422" i="83"/>
  <c r="G1422" i="83"/>
  <c r="J1421" i="83"/>
  <c r="I1421" i="83"/>
  <c r="H1421" i="83"/>
  <c r="G1421" i="83"/>
  <c r="J1420" i="83"/>
  <c r="I1420" i="83"/>
  <c r="H1420" i="83"/>
  <c r="G1420" i="83"/>
  <c r="J1419" i="83"/>
  <c r="I1419" i="83"/>
  <c r="H1419" i="83"/>
  <c r="G1419" i="83"/>
  <c r="J1418" i="83"/>
  <c r="I1418" i="83"/>
  <c r="H1418" i="83"/>
  <c r="G1418" i="83"/>
  <c r="J1417" i="83"/>
  <c r="I1417" i="83"/>
  <c r="H1417" i="83"/>
  <c r="G1417" i="83"/>
  <c r="J1416" i="83"/>
  <c r="I1416" i="83"/>
  <c r="H1416" i="83"/>
  <c r="G1416" i="83"/>
  <c r="J1415" i="83"/>
  <c r="I1415" i="83"/>
  <c r="H1415" i="83"/>
  <c r="G1415" i="83"/>
  <c r="J1414" i="83"/>
  <c r="I1414" i="83"/>
  <c r="H1414" i="83"/>
  <c r="G1414" i="83"/>
  <c r="J1413" i="83"/>
  <c r="I1413" i="83"/>
  <c r="H1413" i="83"/>
  <c r="G1413" i="83"/>
  <c r="J1412" i="83"/>
  <c r="I1412" i="83"/>
  <c r="H1412" i="83"/>
  <c r="G1412" i="83"/>
  <c r="J1411" i="83"/>
  <c r="I1411" i="83"/>
  <c r="H1411" i="83"/>
  <c r="G1411" i="83"/>
  <c r="J1410" i="83"/>
  <c r="I1410" i="83"/>
  <c r="H1410" i="83"/>
  <c r="G1410" i="83"/>
  <c r="J1409" i="83"/>
  <c r="I1409" i="83"/>
  <c r="H1409" i="83"/>
  <c r="G1409" i="83"/>
  <c r="J1408" i="83"/>
  <c r="I1408" i="83"/>
  <c r="H1408" i="83"/>
  <c r="G1408" i="83"/>
  <c r="J1407" i="83"/>
  <c r="I1407" i="83"/>
  <c r="H1407" i="83"/>
  <c r="G1407" i="83"/>
  <c r="J1406" i="83"/>
  <c r="I1406" i="83"/>
  <c r="H1406" i="83"/>
  <c r="G1406" i="83"/>
  <c r="J1405" i="83"/>
  <c r="I1405" i="83"/>
  <c r="H1405" i="83"/>
  <c r="G1405" i="83"/>
  <c r="J1404" i="83"/>
  <c r="I1404" i="83"/>
  <c r="H1404" i="83"/>
  <c r="G1404" i="83"/>
  <c r="J1403" i="83"/>
  <c r="I1403" i="83"/>
  <c r="H1403" i="83"/>
  <c r="G1403" i="83"/>
  <c r="J1402" i="83"/>
  <c r="I1402" i="83"/>
  <c r="H1402" i="83"/>
  <c r="G1402" i="83"/>
  <c r="J1401" i="83"/>
  <c r="I1401" i="83"/>
  <c r="H1401" i="83"/>
  <c r="G1401" i="83"/>
  <c r="J1400" i="83"/>
  <c r="I1400" i="83"/>
  <c r="H1400" i="83"/>
  <c r="G1400" i="83"/>
  <c r="J1399" i="83"/>
  <c r="I1399" i="83"/>
  <c r="H1399" i="83"/>
  <c r="G1399" i="83"/>
  <c r="J1398" i="83"/>
  <c r="I1398" i="83"/>
  <c r="H1398" i="83"/>
  <c r="G1398" i="83"/>
  <c r="J1397" i="83"/>
  <c r="I1397" i="83"/>
  <c r="H1397" i="83"/>
  <c r="G1397" i="83"/>
  <c r="J1396" i="83"/>
  <c r="I1396" i="83"/>
  <c r="H1396" i="83"/>
  <c r="G1396" i="83"/>
  <c r="J1395" i="83"/>
  <c r="I1395" i="83"/>
  <c r="H1395" i="83"/>
  <c r="G1395" i="83"/>
  <c r="J1394" i="83"/>
  <c r="I1394" i="83"/>
  <c r="H1394" i="83"/>
  <c r="G1394" i="83"/>
  <c r="J1393" i="83"/>
  <c r="I1393" i="83"/>
  <c r="H1393" i="83"/>
  <c r="G1393" i="83"/>
  <c r="J1392" i="83"/>
  <c r="I1392" i="83"/>
  <c r="H1392" i="83"/>
  <c r="G1392" i="83"/>
  <c r="J1391" i="83"/>
  <c r="I1391" i="83"/>
  <c r="H1391" i="83"/>
  <c r="G1391" i="83"/>
  <c r="J1390" i="83"/>
  <c r="I1390" i="83"/>
  <c r="H1390" i="83"/>
  <c r="G1390" i="83"/>
  <c r="J1389" i="83"/>
  <c r="I1389" i="83"/>
  <c r="H1389" i="83"/>
  <c r="G1389" i="83"/>
  <c r="J1388" i="83"/>
  <c r="I1388" i="83"/>
  <c r="H1388" i="83"/>
  <c r="G1388" i="83"/>
  <c r="J1387" i="83"/>
  <c r="I1387" i="83"/>
  <c r="H1387" i="83"/>
  <c r="G1387" i="83"/>
  <c r="J1386" i="83"/>
  <c r="I1386" i="83"/>
  <c r="H1386" i="83"/>
  <c r="G1386" i="83"/>
  <c r="J1385" i="83"/>
  <c r="I1385" i="83"/>
  <c r="H1385" i="83"/>
  <c r="G1385" i="83"/>
  <c r="J1384" i="83"/>
  <c r="I1384" i="83"/>
  <c r="H1384" i="83"/>
  <c r="G1384" i="83"/>
  <c r="J1383" i="83"/>
  <c r="I1383" i="83"/>
  <c r="H1383" i="83"/>
  <c r="G1383" i="83"/>
  <c r="J1382" i="83"/>
  <c r="I1382" i="83"/>
  <c r="H1382" i="83"/>
  <c r="G1382" i="83"/>
  <c r="J1381" i="83"/>
  <c r="I1381" i="83"/>
  <c r="H1381" i="83"/>
  <c r="G1381" i="83"/>
  <c r="J1380" i="83"/>
  <c r="I1380" i="83"/>
  <c r="H1380" i="83"/>
  <c r="G1380" i="83"/>
  <c r="J1379" i="83"/>
  <c r="I1379" i="83"/>
  <c r="H1379" i="83"/>
  <c r="G1379" i="83"/>
  <c r="J1378" i="83"/>
  <c r="I1378" i="83"/>
  <c r="H1378" i="83"/>
  <c r="G1378" i="83"/>
  <c r="J1377" i="83"/>
  <c r="I1377" i="83"/>
  <c r="H1377" i="83"/>
  <c r="G1377" i="83"/>
  <c r="J1376" i="83"/>
  <c r="I1376" i="83"/>
  <c r="H1376" i="83"/>
  <c r="G1376" i="83"/>
  <c r="J1375" i="83"/>
  <c r="I1375" i="83"/>
  <c r="H1375" i="83"/>
  <c r="G1375" i="83"/>
  <c r="J1374" i="83"/>
  <c r="I1374" i="83"/>
  <c r="H1374" i="83"/>
  <c r="G1374" i="83"/>
  <c r="J1373" i="83"/>
  <c r="I1373" i="83"/>
  <c r="H1373" i="83"/>
  <c r="G1373" i="83"/>
  <c r="J1372" i="83"/>
  <c r="I1372" i="83"/>
  <c r="H1372" i="83"/>
  <c r="G1372" i="83"/>
  <c r="J1371" i="83"/>
  <c r="I1371" i="83"/>
  <c r="H1371" i="83"/>
  <c r="G1371" i="83"/>
  <c r="J1370" i="83"/>
  <c r="I1370" i="83"/>
  <c r="H1370" i="83"/>
  <c r="G1370" i="83"/>
  <c r="J1369" i="83"/>
  <c r="I1369" i="83"/>
  <c r="H1369" i="83"/>
  <c r="G1369" i="83"/>
  <c r="J1368" i="83"/>
  <c r="I1368" i="83"/>
  <c r="H1368" i="83"/>
  <c r="G1368" i="83"/>
  <c r="J1367" i="83"/>
  <c r="I1367" i="83"/>
  <c r="H1367" i="83"/>
  <c r="G1367" i="83"/>
  <c r="J1366" i="83"/>
  <c r="I1366" i="83"/>
  <c r="H1366" i="83"/>
  <c r="G1366" i="83"/>
  <c r="J1365" i="83"/>
  <c r="I1365" i="83"/>
  <c r="H1365" i="83"/>
  <c r="G1365" i="83"/>
  <c r="J1364" i="83"/>
  <c r="I1364" i="83"/>
  <c r="H1364" i="83"/>
  <c r="G1364" i="83"/>
  <c r="J1363" i="83"/>
  <c r="I1363" i="83"/>
  <c r="H1363" i="83"/>
  <c r="G1363" i="83"/>
  <c r="J1362" i="83"/>
  <c r="I1362" i="83"/>
  <c r="H1362" i="83"/>
  <c r="G1362" i="83"/>
  <c r="J1361" i="83"/>
  <c r="I1361" i="83"/>
  <c r="H1361" i="83"/>
  <c r="G1361" i="83"/>
  <c r="J1360" i="83"/>
  <c r="I1360" i="83"/>
  <c r="H1360" i="83"/>
  <c r="G1360" i="83"/>
  <c r="J1359" i="83"/>
  <c r="I1359" i="83"/>
  <c r="H1359" i="83"/>
  <c r="G1359" i="83"/>
  <c r="J1358" i="83"/>
  <c r="I1358" i="83"/>
  <c r="H1358" i="83"/>
  <c r="G1358" i="83"/>
  <c r="J1357" i="83"/>
  <c r="I1357" i="83"/>
  <c r="H1357" i="83"/>
  <c r="G1357" i="83"/>
  <c r="J1356" i="83"/>
  <c r="I1356" i="83"/>
  <c r="H1356" i="83"/>
  <c r="G1356" i="83"/>
  <c r="J1355" i="83"/>
  <c r="I1355" i="83"/>
  <c r="H1355" i="83"/>
  <c r="G1355" i="83"/>
  <c r="J1354" i="83"/>
  <c r="I1354" i="83"/>
  <c r="H1354" i="83"/>
  <c r="G1354" i="83"/>
  <c r="J1353" i="83"/>
  <c r="I1353" i="83"/>
  <c r="H1353" i="83"/>
  <c r="G1353" i="83"/>
  <c r="J1352" i="83"/>
  <c r="I1352" i="83"/>
  <c r="H1352" i="83"/>
  <c r="G1352" i="83"/>
  <c r="J1351" i="83"/>
  <c r="I1351" i="83"/>
  <c r="H1351" i="83"/>
  <c r="G1351" i="83"/>
  <c r="J1350" i="83"/>
  <c r="I1350" i="83"/>
  <c r="H1350" i="83"/>
  <c r="G1350" i="83"/>
  <c r="J1349" i="83"/>
  <c r="I1349" i="83"/>
  <c r="H1349" i="83"/>
  <c r="G1349" i="83"/>
  <c r="J1348" i="83"/>
  <c r="I1348" i="83"/>
  <c r="H1348" i="83"/>
  <c r="G1348" i="83"/>
  <c r="J1347" i="83"/>
  <c r="I1347" i="83"/>
  <c r="H1347" i="83"/>
  <c r="G1347" i="83"/>
  <c r="J1346" i="83"/>
  <c r="I1346" i="83"/>
  <c r="H1346" i="83"/>
  <c r="G1346" i="83"/>
  <c r="J1345" i="83"/>
  <c r="I1345" i="83"/>
  <c r="H1345" i="83"/>
  <c r="G1345" i="83"/>
  <c r="J1344" i="83"/>
  <c r="I1344" i="83"/>
  <c r="H1344" i="83"/>
  <c r="G1344" i="83"/>
  <c r="J1343" i="83"/>
  <c r="I1343" i="83"/>
  <c r="H1343" i="83"/>
  <c r="G1343" i="83"/>
  <c r="J1342" i="83"/>
  <c r="I1342" i="83"/>
  <c r="H1342" i="83"/>
  <c r="G1342" i="83"/>
  <c r="J1341" i="83"/>
  <c r="I1341" i="83"/>
  <c r="H1341" i="83"/>
  <c r="G1341" i="83"/>
  <c r="J1340" i="83"/>
  <c r="I1340" i="83"/>
  <c r="H1340" i="83"/>
  <c r="G1340" i="83"/>
  <c r="J1339" i="83"/>
  <c r="I1339" i="83"/>
  <c r="H1339" i="83"/>
  <c r="G1339" i="83"/>
  <c r="J1338" i="83"/>
  <c r="I1338" i="83"/>
  <c r="H1338" i="83"/>
  <c r="G1338" i="83"/>
  <c r="J1337" i="83"/>
  <c r="I1337" i="83"/>
  <c r="H1337" i="83"/>
  <c r="G1337" i="83"/>
  <c r="J1336" i="83"/>
  <c r="I1336" i="83"/>
  <c r="H1336" i="83"/>
  <c r="G1336" i="83"/>
  <c r="J1335" i="83"/>
  <c r="I1335" i="83"/>
  <c r="H1335" i="83"/>
  <c r="G1335" i="83"/>
  <c r="J1334" i="83"/>
  <c r="I1334" i="83"/>
  <c r="H1334" i="83"/>
  <c r="G1334" i="83"/>
  <c r="J1333" i="83"/>
  <c r="I1333" i="83"/>
  <c r="H1333" i="83"/>
  <c r="G1333" i="83"/>
  <c r="J1332" i="83"/>
  <c r="I1332" i="83"/>
  <c r="H1332" i="83"/>
  <c r="G1332" i="83"/>
  <c r="J1331" i="83"/>
  <c r="I1331" i="83"/>
  <c r="H1331" i="83"/>
  <c r="G1331" i="83"/>
  <c r="J1330" i="83"/>
  <c r="I1330" i="83"/>
  <c r="H1330" i="83"/>
  <c r="G1330" i="83"/>
  <c r="J1329" i="83"/>
  <c r="I1329" i="83"/>
  <c r="H1329" i="83"/>
  <c r="G1329" i="83"/>
  <c r="J1328" i="83"/>
  <c r="I1328" i="83"/>
  <c r="H1328" i="83"/>
  <c r="G1328" i="83"/>
  <c r="J1327" i="83"/>
  <c r="I1327" i="83"/>
  <c r="H1327" i="83"/>
  <c r="G1327" i="83"/>
  <c r="J1326" i="83"/>
  <c r="I1326" i="83"/>
  <c r="H1326" i="83"/>
  <c r="G1326" i="83"/>
  <c r="J1325" i="83"/>
  <c r="I1325" i="83"/>
  <c r="H1325" i="83"/>
  <c r="G1325" i="83"/>
  <c r="J1324" i="83"/>
  <c r="I1324" i="83"/>
  <c r="H1324" i="83"/>
  <c r="G1324" i="83"/>
  <c r="J1323" i="83"/>
  <c r="I1323" i="83"/>
  <c r="H1323" i="83"/>
  <c r="G1323" i="83"/>
  <c r="J1322" i="83"/>
  <c r="I1322" i="83"/>
  <c r="H1322" i="83"/>
  <c r="G1322" i="83"/>
  <c r="J1321" i="83"/>
  <c r="I1321" i="83"/>
  <c r="H1321" i="83"/>
  <c r="G1321" i="83"/>
  <c r="J1320" i="83"/>
  <c r="I1320" i="83"/>
  <c r="H1320" i="83"/>
  <c r="G1320" i="83"/>
  <c r="J1319" i="83"/>
  <c r="I1319" i="83"/>
  <c r="H1319" i="83"/>
  <c r="G1319" i="83"/>
  <c r="J1318" i="83"/>
  <c r="I1318" i="83"/>
  <c r="H1318" i="83"/>
  <c r="G1318" i="83"/>
  <c r="J1317" i="83"/>
  <c r="I1317" i="83"/>
  <c r="H1317" i="83"/>
  <c r="G1317" i="83"/>
  <c r="J1316" i="83"/>
  <c r="I1316" i="83"/>
  <c r="H1316" i="83"/>
  <c r="G1316" i="83"/>
  <c r="J1315" i="83"/>
  <c r="I1315" i="83"/>
  <c r="H1315" i="83"/>
  <c r="G1315" i="83"/>
  <c r="J1314" i="83"/>
  <c r="I1314" i="83"/>
  <c r="H1314" i="83"/>
  <c r="G1314" i="83"/>
  <c r="J1313" i="83"/>
  <c r="I1313" i="83"/>
  <c r="H1313" i="83"/>
  <c r="G1313" i="83"/>
  <c r="J1312" i="83"/>
  <c r="I1312" i="83"/>
  <c r="H1312" i="83"/>
  <c r="G1312" i="83"/>
  <c r="J1311" i="83"/>
  <c r="I1311" i="83"/>
  <c r="H1311" i="83"/>
  <c r="G1311" i="83"/>
  <c r="J1310" i="83"/>
  <c r="I1310" i="83"/>
  <c r="H1310" i="83"/>
  <c r="G1310" i="83"/>
  <c r="J1309" i="83"/>
  <c r="I1309" i="83"/>
  <c r="H1309" i="83"/>
  <c r="G1309" i="83"/>
  <c r="J1308" i="83"/>
  <c r="I1308" i="83"/>
  <c r="H1308" i="83"/>
  <c r="G1308" i="83"/>
  <c r="J1307" i="83"/>
  <c r="I1307" i="83"/>
  <c r="H1307" i="83"/>
  <c r="G1307" i="83"/>
  <c r="J1306" i="83"/>
  <c r="I1306" i="83"/>
  <c r="H1306" i="83"/>
  <c r="G1306" i="83"/>
  <c r="J1305" i="83"/>
  <c r="I1305" i="83"/>
  <c r="H1305" i="83"/>
  <c r="G1305" i="83"/>
  <c r="J1304" i="83"/>
  <c r="I1304" i="83"/>
  <c r="H1304" i="83"/>
  <c r="G1304" i="83"/>
  <c r="J1303" i="83"/>
  <c r="I1303" i="83"/>
  <c r="H1303" i="83"/>
  <c r="G1303" i="83"/>
  <c r="J1302" i="83"/>
  <c r="I1302" i="83"/>
  <c r="H1302" i="83"/>
  <c r="G1302" i="83"/>
  <c r="J1301" i="83"/>
  <c r="I1301" i="83"/>
  <c r="H1301" i="83"/>
  <c r="G1301" i="83"/>
  <c r="J1300" i="83"/>
  <c r="I1300" i="83"/>
  <c r="H1300" i="83"/>
  <c r="G1300" i="83"/>
  <c r="J1299" i="83"/>
  <c r="I1299" i="83"/>
  <c r="H1299" i="83"/>
  <c r="G1299" i="83"/>
  <c r="J1298" i="83"/>
  <c r="I1298" i="83"/>
  <c r="H1298" i="83"/>
  <c r="G1298" i="83"/>
  <c r="J1297" i="83"/>
  <c r="I1297" i="83"/>
  <c r="H1297" i="83"/>
  <c r="G1297" i="83"/>
  <c r="J1296" i="83"/>
  <c r="I1296" i="83"/>
  <c r="H1296" i="83"/>
  <c r="G1296" i="83"/>
  <c r="J1295" i="83"/>
  <c r="I1295" i="83"/>
  <c r="H1295" i="83"/>
  <c r="G1295" i="83"/>
  <c r="J1294" i="83"/>
  <c r="I1294" i="83"/>
  <c r="H1294" i="83"/>
  <c r="G1294" i="83"/>
  <c r="J1293" i="83"/>
  <c r="I1293" i="83"/>
  <c r="H1293" i="83"/>
  <c r="G1293" i="83"/>
  <c r="J1292" i="83"/>
  <c r="I1292" i="83"/>
  <c r="H1292" i="83"/>
  <c r="G1292" i="83"/>
  <c r="J1291" i="83"/>
  <c r="I1291" i="83"/>
  <c r="H1291" i="83"/>
  <c r="G1291" i="83"/>
  <c r="J1290" i="83"/>
  <c r="I1290" i="83"/>
  <c r="H1290" i="83"/>
  <c r="G1290" i="83"/>
  <c r="J1289" i="83"/>
  <c r="I1289" i="83"/>
  <c r="H1289" i="83"/>
  <c r="G1289" i="83"/>
  <c r="J1288" i="83"/>
  <c r="I1288" i="83"/>
  <c r="H1288" i="83"/>
  <c r="G1288" i="83"/>
  <c r="J1287" i="83"/>
  <c r="I1287" i="83"/>
  <c r="H1287" i="83"/>
  <c r="G1287" i="83"/>
  <c r="J1286" i="83"/>
  <c r="I1286" i="83"/>
  <c r="H1286" i="83"/>
  <c r="G1286" i="83"/>
  <c r="J1285" i="83"/>
  <c r="I1285" i="83"/>
  <c r="H1285" i="83"/>
  <c r="G1285" i="83"/>
  <c r="J1284" i="83"/>
  <c r="I1284" i="83"/>
  <c r="H1284" i="83"/>
  <c r="G1284" i="83"/>
  <c r="J1283" i="83"/>
  <c r="I1283" i="83"/>
  <c r="H1283" i="83"/>
  <c r="G1283" i="83"/>
  <c r="J1282" i="83"/>
  <c r="I1282" i="83"/>
  <c r="H1282" i="83"/>
  <c r="G1282" i="83"/>
  <c r="J1281" i="83"/>
  <c r="I1281" i="83"/>
  <c r="H1281" i="83"/>
  <c r="G1281" i="83"/>
  <c r="J1280" i="83"/>
  <c r="I1280" i="83"/>
  <c r="H1280" i="83"/>
  <c r="G1280" i="83"/>
  <c r="J1279" i="83"/>
  <c r="I1279" i="83"/>
  <c r="H1279" i="83"/>
  <c r="G1279" i="83"/>
  <c r="J1278" i="83"/>
  <c r="I1278" i="83"/>
  <c r="H1278" i="83"/>
  <c r="G1278" i="83"/>
  <c r="J1277" i="83"/>
  <c r="I1277" i="83"/>
  <c r="H1277" i="83"/>
  <c r="G1277" i="83"/>
  <c r="J1276" i="83"/>
  <c r="I1276" i="83"/>
  <c r="H1276" i="83"/>
  <c r="G1276" i="83"/>
  <c r="J1275" i="83"/>
  <c r="I1275" i="83"/>
  <c r="H1275" i="83"/>
  <c r="G1275" i="83"/>
  <c r="J1274" i="83"/>
  <c r="I1274" i="83"/>
  <c r="H1274" i="83"/>
  <c r="G1274" i="83"/>
  <c r="J1273" i="83"/>
  <c r="I1273" i="83"/>
  <c r="H1273" i="83"/>
  <c r="G1273" i="83"/>
  <c r="J1272" i="83"/>
  <c r="I1272" i="83"/>
  <c r="H1272" i="83"/>
  <c r="G1272" i="83"/>
  <c r="J1271" i="83"/>
  <c r="I1271" i="83"/>
  <c r="H1271" i="83"/>
  <c r="G1271" i="83"/>
  <c r="J1270" i="83"/>
  <c r="I1270" i="83"/>
  <c r="H1270" i="83"/>
  <c r="G1270" i="83"/>
  <c r="J1269" i="83"/>
  <c r="I1269" i="83"/>
  <c r="H1269" i="83"/>
  <c r="G1269" i="83"/>
  <c r="J1268" i="83"/>
  <c r="I1268" i="83"/>
  <c r="H1268" i="83"/>
  <c r="G1268" i="83"/>
  <c r="J1267" i="83"/>
  <c r="I1267" i="83"/>
  <c r="H1267" i="83"/>
  <c r="G1267" i="83"/>
  <c r="J1266" i="83"/>
  <c r="I1266" i="83"/>
  <c r="H1266" i="83"/>
  <c r="G1266" i="83"/>
  <c r="J1265" i="83"/>
  <c r="I1265" i="83"/>
  <c r="H1265" i="83"/>
  <c r="G1265" i="83"/>
  <c r="J1264" i="83"/>
  <c r="I1264" i="83"/>
  <c r="H1264" i="83"/>
  <c r="G1264" i="83"/>
  <c r="J1263" i="83"/>
  <c r="I1263" i="83"/>
  <c r="H1263" i="83"/>
  <c r="G1263" i="83"/>
  <c r="J1262" i="83"/>
  <c r="I1262" i="83"/>
  <c r="H1262" i="83"/>
  <c r="G1262" i="83"/>
  <c r="J1261" i="83"/>
  <c r="I1261" i="83"/>
  <c r="H1261" i="83"/>
  <c r="G1261" i="83"/>
  <c r="J1260" i="83"/>
  <c r="I1260" i="83"/>
  <c r="H1260" i="83"/>
  <c r="G1260" i="83"/>
  <c r="J1259" i="83"/>
  <c r="I1259" i="83"/>
  <c r="H1259" i="83"/>
  <c r="G1259" i="83"/>
  <c r="J1258" i="83"/>
  <c r="I1258" i="83"/>
  <c r="H1258" i="83"/>
  <c r="G1258" i="83"/>
  <c r="J1257" i="83"/>
  <c r="I1257" i="83"/>
  <c r="H1257" i="83"/>
  <c r="G1257" i="83"/>
  <c r="J1256" i="83"/>
  <c r="I1256" i="83"/>
  <c r="H1256" i="83"/>
  <c r="G1256" i="83"/>
  <c r="J1255" i="83"/>
  <c r="I1255" i="83"/>
  <c r="H1255" i="83"/>
  <c r="G1255" i="83"/>
  <c r="J1254" i="83"/>
  <c r="I1254" i="83"/>
  <c r="H1254" i="83"/>
  <c r="G1254" i="83"/>
  <c r="J1253" i="83"/>
  <c r="I1253" i="83"/>
  <c r="H1253" i="83"/>
  <c r="G1253" i="83"/>
  <c r="J1252" i="83"/>
  <c r="I1252" i="83"/>
  <c r="H1252" i="83"/>
  <c r="G1252" i="83"/>
  <c r="J1251" i="83"/>
  <c r="I1251" i="83"/>
  <c r="H1251" i="83"/>
  <c r="G1251" i="83"/>
  <c r="J1250" i="83"/>
  <c r="I1250" i="83"/>
  <c r="H1250" i="83"/>
  <c r="G1250" i="83"/>
  <c r="J1249" i="83"/>
  <c r="I1249" i="83"/>
  <c r="H1249" i="83"/>
  <c r="G1249" i="83"/>
  <c r="J1248" i="83"/>
  <c r="I1248" i="83"/>
  <c r="H1248" i="83"/>
  <c r="G1248" i="83"/>
  <c r="J1247" i="83"/>
  <c r="I1247" i="83"/>
  <c r="H1247" i="83"/>
  <c r="G1247" i="83"/>
  <c r="J1246" i="83"/>
  <c r="I1246" i="83"/>
  <c r="H1246" i="83"/>
  <c r="G1246" i="83"/>
  <c r="J1245" i="83"/>
  <c r="I1245" i="83"/>
  <c r="H1245" i="83"/>
  <c r="G1245" i="83"/>
  <c r="J1244" i="83"/>
  <c r="I1244" i="83"/>
  <c r="H1244" i="83"/>
  <c r="G1244" i="83"/>
  <c r="J1243" i="83"/>
  <c r="I1243" i="83"/>
  <c r="H1243" i="83"/>
  <c r="G1243" i="83"/>
  <c r="J1242" i="83"/>
  <c r="I1242" i="83"/>
  <c r="H1242" i="83"/>
  <c r="G1242" i="83"/>
  <c r="J1241" i="83"/>
  <c r="I1241" i="83"/>
  <c r="H1241" i="83"/>
  <c r="G1241" i="83"/>
  <c r="J1240" i="83"/>
  <c r="I1240" i="83"/>
  <c r="H1240" i="83"/>
  <c r="G1240" i="83"/>
  <c r="J1239" i="83"/>
  <c r="I1239" i="83"/>
  <c r="H1239" i="83"/>
  <c r="G1239" i="83"/>
  <c r="J1238" i="83"/>
  <c r="I1238" i="83"/>
  <c r="H1238" i="83"/>
  <c r="G1238" i="83"/>
  <c r="J1237" i="83"/>
  <c r="I1237" i="83"/>
  <c r="H1237" i="83"/>
  <c r="G1237" i="83"/>
  <c r="J1236" i="83"/>
  <c r="I1236" i="83"/>
  <c r="H1236" i="83"/>
  <c r="G1236" i="83"/>
  <c r="J1235" i="83"/>
  <c r="I1235" i="83"/>
  <c r="H1235" i="83"/>
  <c r="G1235" i="83"/>
  <c r="J1234" i="83"/>
  <c r="I1234" i="83"/>
  <c r="H1234" i="83"/>
  <c r="G1234" i="83"/>
  <c r="J1233" i="83"/>
  <c r="I1233" i="83"/>
  <c r="H1233" i="83"/>
  <c r="G1233" i="83"/>
  <c r="J1232" i="83"/>
  <c r="I1232" i="83"/>
  <c r="H1232" i="83"/>
  <c r="G1232" i="83"/>
  <c r="J1231" i="83"/>
  <c r="I1231" i="83"/>
  <c r="H1231" i="83"/>
  <c r="G1231" i="83"/>
  <c r="J1230" i="83"/>
  <c r="I1230" i="83"/>
  <c r="H1230" i="83"/>
  <c r="G1230" i="83"/>
  <c r="J1229" i="83"/>
  <c r="I1229" i="83"/>
  <c r="H1229" i="83"/>
  <c r="G1229" i="83"/>
  <c r="J1228" i="83"/>
  <c r="I1228" i="83"/>
  <c r="H1228" i="83"/>
  <c r="G1228" i="83"/>
  <c r="J1227" i="83"/>
  <c r="I1227" i="83"/>
  <c r="H1227" i="83"/>
  <c r="G1227" i="83"/>
  <c r="J1226" i="83"/>
  <c r="I1226" i="83"/>
  <c r="H1226" i="83"/>
  <c r="G1226" i="83"/>
  <c r="J1225" i="83"/>
  <c r="I1225" i="83"/>
  <c r="H1225" i="83"/>
  <c r="G1225" i="83"/>
  <c r="J1224" i="83"/>
  <c r="I1224" i="83"/>
  <c r="H1224" i="83"/>
  <c r="G1224" i="83"/>
  <c r="J1223" i="83"/>
  <c r="I1223" i="83"/>
  <c r="H1223" i="83"/>
  <c r="G1223" i="83"/>
  <c r="J1222" i="83"/>
  <c r="I1222" i="83"/>
  <c r="H1222" i="83"/>
  <c r="G1222" i="83"/>
  <c r="J1221" i="83"/>
  <c r="I1221" i="83"/>
  <c r="H1221" i="83"/>
  <c r="G1221" i="83"/>
  <c r="J1220" i="83"/>
  <c r="I1220" i="83"/>
  <c r="H1220" i="83"/>
  <c r="G1220" i="83"/>
  <c r="J1219" i="83"/>
  <c r="I1219" i="83"/>
  <c r="H1219" i="83"/>
  <c r="G1219" i="83"/>
  <c r="J1218" i="83"/>
  <c r="I1218" i="83"/>
  <c r="H1218" i="83"/>
  <c r="G1218" i="83"/>
  <c r="J1217" i="83"/>
  <c r="I1217" i="83"/>
  <c r="H1217" i="83"/>
  <c r="G1217" i="83"/>
  <c r="J1216" i="83"/>
  <c r="I1216" i="83"/>
  <c r="H1216" i="83"/>
  <c r="G1216" i="83"/>
  <c r="J1215" i="83"/>
  <c r="I1215" i="83"/>
  <c r="H1215" i="83"/>
  <c r="G1215" i="83"/>
  <c r="J1214" i="83"/>
  <c r="I1214" i="83"/>
  <c r="H1214" i="83"/>
  <c r="G1214" i="83"/>
  <c r="J1213" i="83"/>
  <c r="I1213" i="83"/>
  <c r="H1213" i="83"/>
  <c r="G1213" i="83"/>
  <c r="J1212" i="83"/>
  <c r="I1212" i="83"/>
  <c r="H1212" i="83"/>
  <c r="G1212" i="83"/>
  <c r="J1211" i="83"/>
  <c r="I1211" i="83"/>
  <c r="H1211" i="83"/>
  <c r="G1211" i="83"/>
  <c r="J1210" i="83"/>
  <c r="I1210" i="83"/>
  <c r="H1210" i="83"/>
  <c r="G1210" i="83"/>
  <c r="J1209" i="83"/>
  <c r="I1209" i="83"/>
  <c r="H1209" i="83"/>
  <c r="G1209" i="83"/>
  <c r="J1208" i="83"/>
  <c r="I1208" i="83"/>
  <c r="H1208" i="83"/>
  <c r="G1208" i="83"/>
  <c r="J1207" i="83"/>
  <c r="I1207" i="83"/>
  <c r="H1207" i="83"/>
  <c r="G1207" i="83"/>
  <c r="J1206" i="83"/>
  <c r="I1206" i="83"/>
  <c r="H1206" i="83"/>
  <c r="G1206" i="83"/>
  <c r="J1205" i="83"/>
  <c r="I1205" i="83"/>
  <c r="H1205" i="83"/>
  <c r="G1205" i="83"/>
  <c r="J1204" i="83"/>
  <c r="I1204" i="83"/>
  <c r="H1204" i="83"/>
  <c r="G1204" i="83"/>
  <c r="J1203" i="83"/>
  <c r="I1203" i="83"/>
  <c r="H1203" i="83"/>
  <c r="G1203" i="83"/>
  <c r="J1202" i="83"/>
  <c r="I1202" i="83"/>
  <c r="H1202" i="83"/>
  <c r="G1202" i="83"/>
  <c r="J1201" i="83"/>
  <c r="I1201" i="83"/>
  <c r="H1201" i="83"/>
  <c r="G1201" i="83"/>
  <c r="J1200" i="83"/>
  <c r="I1200" i="83"/>
  <c r="H1200" i="83"/>
  <c r="G1200" i="83"/>
  <c r="J1199" i="83"/>
  <c r="I1199" i="83"/>
  <c r="H1199" i="83"/>
  <c r="G1199" i="83"/>
  <c r="J1198" i="83"/>
  <c r="I1198" i="83"/>
  <c r="H1198" i="83"/>
  <c r="G1198" i="83"/>
  <c r="J1197" i="83"/>
  <c r="I1197" i="83"/>
  <c r="H1197" i="83"/>
  <c r="G1197" i="83"/>
  <c r="J1196" i="83"/>
  <c r="I1196" i="83"/>
  <c r="H1196" i="83"/>
  <c r="G1196" i="83"/>
  <c r="J1195" i="83"/>
  <c r="I1195" i="83"/>
  <c r="H1195" i="83"/>
  <c r="G1195" i="83"/>
  <c r="J1194" i="83"/>
  <c r="I1194" i="83"/>
  <c r="H1194" i="83"/>
  <c r="G1194" i="83"/>
  <c r="J1193" i="83"/>
  <c r="I1193" i="83"/>
  <c r="H1193" i="83"/>
  <c r="G1193" i="83"/>
  <c r="J1192" i="83"/>
  <c r="I1192" i="83"/>
  <c r="H1192" i="83"/>
  <c r="G1192" i="83"/>
  <c r="J1191" i="83"/>
  <c r="I1191" i="83"/>
  <c r="H1191" i="83"/>
  <c r="G1191" i="83"/>
  <c r="J1190" i="83"/>
  <c r="I1190" i="83"/>
  <c r="H1190" i="83"/>
  <c r="G1190" i="83"/>
  <c r="J1189" i="83"/>
  <c r="I1189" i="83"/>
  <c r="H1189" i="83"/>
  <c r="G1189" i="83"/>
  <c r="J1188" i="83"/>
  <c r="I1188" i="83"/>
  <c r="H1188" i="83"/>
  <c r="G1188" i="83"/>
  <c r="J1187" i="83"/>
  <c r="I1187" i="83"/>
  <c r="H1187" i="83"/>
  <c r="G1187" i="83"/>
  <c r="J1186" i="83"/>
  <c r="I1186" i="83"/>
  <c r="H1186" i="83"/>
  <c r="G1186" i="83"/>
  <c r="J1185" i="83"/>
  <c r="I1185" i="83"/>
  <c r="H1185" i="83"/>
  <c r="G1185" i="83"/>
  <c r="J1184" i="83"/>
  <c r="I1184" i="83"/>
  <c r="H1184" i="83"/>
  <c r="G1184" i="83"/>
  <c r="J1183" i="83"/>
  <c r="I1183" i="83"/>
  <c r="H1183" i="83"/>
  <c r="G1183" i="83"/>
  <c r="J1182" i="83"/>
  <c r="I1182" i="83"/>
  <c r="H1182" i="83"/>
  <c r="G1182" i="83"/>
  <c r="J1181" i="83"/>
  <c r="I1181" i="83"/>
  <c r="H1181" i="83"/>
  <c r="G1181" i="83"/>
  <c r="J1180" i="83"/>
  <c r="I1180" i="83"/>
  <c r="H1180" i="83"/>
  <c r="G1180" i="83"/>
  <c r="J1179" i="83"/>
  <c r="I1179" i="83"/>
  <c r="H1179" i="83"/>
  <c r="G1179" i="83"/>
  <c r="J1178" i="83"/>
  <c r="I1178" i="83"/>
  <c r="H1178" i="83"/>
  <c r="G1178" i="83"/>
  <c r="J1177" i="83"/>
  <c r="I1177" i="83"/>
  <c r="H1177" i="83"/>
  <c r="G1177" i="83"/>
  <c r="J1176" i="83"/>
  <c r="I1176" i="83"/>
  <c r="H1176" i="83"/>
  <c r="G1176" i="83"/>
  <c r="J1175" i="83"/>
  <c r="I1175" i="83"/>
  <c r="H1175" i="83"/>
  <c r="G1175" i="83"/>
  <c r="J1174" i="83"/>
  <c r="I1174" i="83"/>
  <c r="H1174" i="83"/>
  <c r="G1174" i="83"/>
  <c r="J1173" i="83"/>
  <c r="I1173" i="83"/>
  <c r="H1173" i="83"/>
  <c r="G1173" i="83"/>
  <c r="J1172" i="83"/>
  <c r="I1172" i="83"/>
  <c r="H1172" i="83"/>
  <c r="G1172" i="83"/>
  <c r="J1171" i="83"/>
  <c r="I1171" i="83"/>
  <c r="H1171" i="83"/>
  <c r="G1171" i="83"/>
  <c r="J1170" i="83"/>
  <c r="I1170" i="83"/>
  <c r="H1170" i="83"/>
  <c r="G1170" i="83"/>
  <c r="J1169" i="83"/>
  <c r="I1169" i="83"/>
  <c r="H1169" i="83"/>
  <c r="G1169" i="83"/>
  <c r="J1168" i="83"/>
  <c r="I1168" i="83"/>
  <c r="H1168" i="83"/>
  <c r="G1168" i="83"/>
  <c r="J1167" i="83"/>
  <c r="I1167" i="83"/>
  <c r="H1167" i="83"/>
  <c r="G1167" i="83"/>
  <c r="J1166" i="83"/>
  <c r="I1166" i="83"/>
  <c r="H1166" i="83"/>
  <c r="G1166" i="83"/>
  <c r="J1165" i="83"/>
  <c r="I1165" i="83"/>
  <c r="H1165" i="83"/>
  <c r="G1165" i="83"/>
  <c r="J1164" i="83"/>
  <c r="I1164" i="83"/>
  <c r="H1164" i="83"/>
  <c r="G1164" i="83"/>
  <c r="J1163" i="83"/>
  <c r="I1163" i="83"/>
  <c r="H1163" i="83"/>
  <c r="G1163" i="83"/>
  <c r="J1162" i="83"/>
  <c r="I1162" i="83"/>
  <c r="H1162" i="83"/>
  <c r="G1162" i="83"/>
  <c r="J1161" i="83"/>
  <c r="I1161" i="83"/>
  <c r="H1161" i="83"/>
  <c r="G1161" i="83"/>
  <c r="J1160" i="83"/>
  <c r="I1160" i="83"/>
  <c r="H1160" i="83"/>
  <c r="G1160" i="83"/>
  <c r="J1159" i="83"/>
  <c r="I1159" i="83"/>
  <c r="H1159" i="83"/>
  <c r="G1159" i="83"/>
  <c r="J1158" i="83"/>
  <c r="I1158" i="83"/>
  <c r="H1158" i="83"/>
  <c r="G1158" i="83"/>
  <c r="J1157" i="83"/>
  <c r="I1157" i="83"/>
  <c r="H1157" i="83"/>
  <c r="G1157" i="83"/>
  <c r="J1156" i="83"/>
  <c r="I1156" i="83"/>
  <c r="H1156" i="83"/>
  <c r="G1156" i="83"/>
  <c r="J1155" i="83"/>
  <c r="I1155" i="83"/>
  <c r="H1155" i="83"/>
  <c r="G1155" i="83"/>
  <c r="J1154" i="83"/>
  <c r="I1154" i="83"/>
  <c r="H1154" i="83"/>
  <c r="G1154" i="83"/>
  <c r="J1153" i="83"/>
  <c r="I1153" i="83"/>
  <c r="H1153" i="83"/>
  <c r="G1153" i="83"/>
  <c r="J1152" i="83"/>
  <c r="I1152" i="83"/>
  <c r="H1152" i="83"/>
  <c r="G1152" i="83"/>
  <c r="J1151" i="83"/>
  <c r="I1151" i="83"/>
  <c r="H1151" i="83"/>
  <c r="G1151" i="83"/>
  <c r="J1150" i="83"/>
  <c r="I1150" i="83"/>
  <c r="H1150" i="83"/>
  <c r="G1150" i="83"/>
  <c r="J1149" i="83"/>
  <c r="I1149" i="83"/>
  <c r="H1149" i="83"/>
  <c r="G1149" i="83"/>
  <c r="J1148" i="83"/>
  <c r="I1148" i="83"/>
  <c r="H1148" i="83"/>
  <c r="G1148" i="83"/>
  <c r="J1147" i="83"/>
  <c r="I1147" i="83"/>
  <c r="H1147" i="83"/>
  <c r="G1147" i="83"/>
  <c r="J1146" i="83"/>
  <c r="I1146" i="83"/>
  <c r="H1146" i="83"/>
  <c r="G1146" i="83"/>
  <c r="J1145" i="83"/>
  <c r="I1145" i="83"/>
  <c r="H1145" i="83"/>
  <c r="G1145" i="83"/>
  <c r="J1144" i="83"/>
  <c r="I1144" i="83"/>
  <c r="H1144" i="83"/>
  <c r="G1144" i="83"/>
  <c r="J1143" i="83"/>
  <c r="I1143" i="83"/>
  <c r="H1143" i="83"/>
  <c r="G1143" i="83"/>
  <c r="J1142" i="83"/>
  <c r="I1142" i="83"/>
  <c r="H1142" i="83"/>
  <c r="G1142" i="83"/>
  <c r="J1141" i="83"/>
  <c r="I1141" i="83"/>
  <c r="H1141" i="83"/>
  <c r="G1141" i="83"/>
  <c r="J1140" i="83"/>
  <c r="I1140" i="83"/>
  <c r="H1140" i="83"/>
  <c r="G1140" i="83"/>
  <c r="J1139" i="83"/>
  <c r="I1139" i="83"/>
  <c r="H1139" i="83"/>
  <c r="G1139" i="83"/>
  <c r="J1138" i="83"/>
  <c r="I1138" i="83"/>
  <c r="H1138" i="83"/>
  <c r="G1138" i="83"/>
  <c r="J1137" i="83"/>
  <c r="I1137" i="83"/>
  <c r="H1137" i="83"/>
  <c r="G1137" i="83"/>
  <c r="J1136" i="83"/>
  <c r="I1136" i="83"/>
  <c r="H1136" i="83"/>
  <c r="G1136" i="83"/>
  <c r="J1135" i="83"/>
  <c r="I1135" i="83"/>
  <c r="H1135" i="83"/>
  <c r="G1135" i="83"/>
  <c r="J1134" i="83"/>
  <c r="I1134" i="83"/>
  <c r="H1134" i="83"/>
  <c r="G1134" i="83"/>
  <c r="J1133" i="83"/>
  <c r="I1133" i="83"/>
  <c r="H1133" i="83"/>
  <c r="G1133" i="83"/>
  <c r="J1132" i="83"/>
  <c r="I1132" i="83"/>
  <c r="H1132" i="83"/>
  <c r="G1132" i="83"/>
  <c r="J1131" i="83"/>
  <c r="I1131" i="83"/>
  <c r="H1131" i="83"/>
  <c r="G1131" i="83"/>
  <c r="J1130" i="83"/>
  <c r="I1130" i="83"/>
  <c r="H1130" i="83"/>
  <c r="G1130" i="83"/>
  <c r="J1129" i="83"/>
  <c r="I1129" i="83"/>
  <c r="H1129" i="83"/>
  <c r="G1129" i="83"/>
  <c r="J1128" i="83"/>
  <c r="I1128" i="83"/>
  <c r="H1128" i="83"/>
  <c r="G1128" i="83"/>
  <c r="J1127" i="83"/>
  <c r="I1127" i="83"/>
  <c r="H1127" i="83"/>
  <c r="G1127" i="83"/>
  <c r="J1126" i="83"/>
  <c r="I1126" i="83"/>
  <c r="H1126" i="83"/>
  <c r="G1126" i="83"/>
  <c r="J1125" i="83"/>
  <c r="I1125" i="83"/>
  <c r="H1125" i="83"/>
  <c r="G1125" i="83"/>
  <c r="J1124" i="83"/>
  <c r="I1124" i="83"/>
  <c r="H1124" i="83"/>
  <c r="G1124" i="83"/>
  <c r="J1123" i="83"/>
  <c r="I1123" i="83"/>
  <c r="H1123" i="83"/>
  <c r="G1123" i="83"/>
  <c r="J1122" i="83"/>
  <c r="I1122" i="83"/>
  <c r="H1122" i="83"/>
  <c r="G1122" i="83"/>
  <c r="J1121" i="83"/>
  <c r="I1121" i="83"/>
  <c r="H1121" i="83"/>
  <c r="G1121" i="83"/>
  <c r="J1120" i="83"/>
  <c r="I1120" i="83"/>
  <c r="H1120" i="83"/>
  <c r="G1120" i="83"/>
  <c r="J1119" i="83"/>
  <c r="I1119" i="83"/>
  <c r="H1119" i="83"/>
  <c r="G1119" i="83"/>
  <c r="J1118" i="83"/>
  <c r="I1118" i="83"/>
  <c r="H1118" i="83"/>
  <c r="G1118" i="83"/>
  <c r="J1117" i="83"/>
  <c r="I1117" i="83"/>
  <c r="H1117" i="83"/>
  <c r="G1117" i="83"/>
  <c r="J1116" i="83"/>
  <c r="I1116" i="83"/>
  <c r="H1116" i="83"/>
  <c r="G1116" i="83"/>
  <c r="J1115" i="83"/>
  <c r="I1115" i="83"/>
  <c r="H1115" i="83"/>
  <c r="G1115" i="83"/>
  <c r="J1114" i="83"/>
  <c r="I1114" i="83"/>
  <c r="H1114" i="83"/>
  <c r="G1114" i="83"/>
  <c r="J1113" i="83"/>
  <c r="I1113" i="83"/>
  <c r="H1113" i="83"/>
  <c r="G1113" i="83"/>
  <c r="J1112" i="83"/>
  <c r="I1112" i="83"/>
  <c r="H1112" i="83"/>
  <c r="G1112" i="83"/>
  <c r="J1111" i="83"/>
  <c r="I1111" i="83"/>
  <c r="H1111" i="83"/>
  <c r="G1111" i="83"/>
  <c r="J1110" i="83"/>
  <c r="I1110" i="83"/>
  <c r="H1110" i="83"/>
  <c r="G1110" i="83"/>
  <c r="J1109" i="83"/>
  <c r="I1109" i="83"/>
  <c r="H1109" i="83"/>
  <c r="G1109" i="83"/>
  <c r="J1108" i="83"/>
  <c r="I1108" i="83"/>
  <c r="H1108" i="83"/>
  <c r="G1108" i="83"/>
  <c r="J1107" i="83"/>
  <c r="I1107" i="83"/>
  <c r="H1107" i="83"/>
  <c r="G1107" i="83"/>
  <c r="J1106" i="83"/>
  <c r="I1106" i="83"/>
  <c r="H1106" i="83"/>
  <c r="G1106" i="83"/>
  <c r="J1105" i="83"/>
  <c r="I1105" i="83"/>
  <c r="H1105" i="83"/>
  <c r="G1105" i="83"/>
  <c r="J1104" i="83"/>
  <c r="I1104" i="83"/>
  <c r="H1104" i="83"/>
  <c r="G1104" i="83"/>
  <c r="J1103" i="83"/>
  <c r="I1103" i="83"/>
  <c r="H1103" i="83"/>
  <c r="G1103" i="83"/>
  <c r="J1102" i="83"/>
  <c r="I1102" i="83"/>
  <c r="H1102" i="83"/>
  <c r="G1102" i="83"/>
  <c r="J1101" i="83"/>
  <c r="I1101" i="83"/>
  <c r="H1101" i="83"/>
  <c r="G1101" i="83"/>
  <c r="J1100" i="83"/>
  <c r="I1100" i="83"/>
  <c r="H1100" i="83"/>
  <c r="G1100" i="83"/>
  <c r="J1099" i="83"/>
  <c r="I1099" i="83"/>
  <c r="H1099" i="83"/>
  <c r="G1099" i="83"/>
  <c r="J1098" i="83"/>
  <c r="I1098" i="83"/>
  <c r="H1098" i="83"/>
  <c r="G1098" i="83"/>
  <c r="J1097" i="83"/>
  <c r="I1097" i="83"/>
  <c r="H1097" i="83"/>
  <c r="G1097" i="83"/>
  <c r="J1096" i="83"/>
  <c r="I1096" i="83"/>
  <c r="H1096" i="83"/>
  <c r="G1096" i="83"/>
  <c r="J1095" i="83"/>
  <c r="I1095" i="83"/>
  <c r="H1095" i="83"/>
  <c r="G1095" i="83"/>
  <c r="J1094" i="83"/>
  <c r="I1094" i="83"/>
  <c r="H1094" i="83"/>
  <c r="G1094" i="83"/>
  <c r="J1093" i="83"/>
  <c r="I1093" i="83"/>
  <c r="H1093" i="83"/>
  <c r="G1093" i="83"/>
  <c r="J1092" i="83"/>
  <c r="I1092" i="83"/>
  <c r="H1092" i="83"/>
  <c r="G1092" i="83"/>
  <c r="J1091" i="83"/>
  <c r="I1091" i="83"/>
  <c r="H1091" i="83"/>
  <c r="G1091" i="83"/>
  <c r="J1090" i="83"/>
  <c r="I1090" i="83"/>
  <c r="H1090" i="83"/>
  <c r="G1090" i="83"/>
  <c r="J1089" i="83"/>
  <c r="I1089" i="83"/>
  <c r="H1089" i="83"/>
  <c r="G1089" i="83"/>
  <c r="J1088" i="83"/>
  <c r="I1088" i="83"/>
  <c r="H1088" i="83"/>
  <c r="G1088" i="83"/>
  <c r="J1087" i="83"/>
  <c r="I1087" i="83"/>
  <c r="H1087" i="83"/>
  <c r="G1087" i="83"/>
  <c r="J1086" i="83"/>
  <c r="I1086" i="83"/>
  <c r="H1086" i="83"/>
  <c r="G1086" i="83"/>
  <c r="J1085" i="83"/>
  <c r="I1085" i="83"/>
  <c r="H1085" i="83"/>
  <c r="G1085" i="83"/>
  <c r="J1084" i="83"/>
  <c r="I1084" i="83"/>
  <c r="H1084" i="83"/>
  <c r="G1084" i="83"/>
  <c r="J1083" i="83"/>
  <c r="I1083" i="83"/>
  <c r="H1083" i="83"/>
  <c r="G1083" i="83"/>
  <c r="J1082" i="83"/>
  <c r="I1082" i="83"/>
  <c r="H1082" i="83"/>
  <c r="G1082" i="83"/>
  <c r="J1081" i="83"/>
  <c r="I1081" i="83"/>
  <c r="H1081" i="83"/>
  <c r="G1081" i="83"/>
  <c r="J1080" i="83"/>
  <c r="I1080" i="83"/>
  <c r="H1080" i="83"/>
  <c r="G1080" i="83"/>
  <c r="J1079" i="83"/>
  <c r="I1079" i="83"/>
  <c r="H1079" i="83"/>
  <c r="G1079" i="83"/>
  <c r="J1078" i="83"/>
  <c r="I1078" i="83"/>
  <c r="H1078" i="83"/>
  <c r="G1078" i="83"/>
  <c r="J1077" i="83"/>
  <c r="I1077" i="83"/>
  <c r="H1077" i="83"/>
  <c r="G1077" i="83"/>
  <c r="J1076" i="83"/>
  <c r="I1076" i="83"/>
  <c r="H1076" i="83"/>
  <c r="G1076" i="83"/>
  <c r="J1075" i="83"/>
  <c r="I1075" i="83"/>
  <c r="H1075" i="83"/>
  <c r="G1075" i="83"/>
  <c r="J1074" i="83"/>
  <c r="I1074" i="83"/>
  <c r="H1074" i="83"/>
  <c r="G1074" i="83"/>
  <c r="J1073" i="83"/>
  <c r="I1073" i="83"/>
  <c r="H1073" i="83"/>
  <c r="G1073" i="83"/>
  <c r="J1072" i="83"/>
  <c r="I1072" i="83"/>
  <c r="H1072" i="83"/>
  <c r="G1072" i="83"/>
  <c r="J1071" i="83"/>
  <c r="I1071" i="83"/>
  <c r="H1071" i="83"/>
  <c r="G1071" i="83"/>
  <c r="J1070" i="83"/>
  <c r="I1070" i="83"/>
  <c r="H1070" i="83"/>
  <c r="G1070" i="83"/>
  <c r="J1069" i="83"/>
  <c r="I1069" i="83"/>
  <c r="H1069" i="83"/>
  <c r="G1069" i="83"/>
  <c r="J1068" i="83"/>
  <c r="I1068" i="83"/>
  <c r="H1068" i="83"/>
  <c r="G1068" i="83"/>
  <c r="J1067" i="83"/>
  <c r="I1067" i="83"/>
  <c r="H1067" i="83"/>
  <c r="G1067" i="83"/>
  <c r="J1066" i="83"/>
  <c r="I1066" i="83"/>
  <c r="H1066" i="83"/>
  <c r="G1066" i="83"/>
  <c r="J1065" i="83"/>
  <c r="I1065" i="83"/>
  <c r="H1065" i="83"/>
  <c r="G1065" i="83"/>
  <c r="J1064" i="83"/>
  <c r="I1064" i="83"/>
  <c r="H1064" i="83"/>
  <c r="G1064" i="83"/>
  <c r="J1063" i="83"/>
  <c r="I1063" i="83"/>
  <c r="H1063" i="83"/>
  <c r="G1063" i="83"/>
  <c r="J1062" i="83"/>
  <c r="I1062" i="83"/>
  <c r="H1062" i="83"/>
  <c r="G1062" i="83"/>
  <c r="J1061" i="83"/>
  <c r="I1061" i="83"/>
  <c r="H1061" i="83"/>
  <c r="G1061" i="83"/>
  <c r="J1060" i="83"/>
  <c r="I1060" i="83"/>
  <c r="H1060" i="83"/>
  <c r="G1060" i="83"/>
  <c r="J1059" i="83"/>
  <c r="I1059" i="83"/>
  <c r="H1059" i="83"/>
  <c r="G1059" i="83"/>
  <c r="J1058" i="83"/>
  <c r="I1058" i="83"/>
  <c r="H1058" i="83"/>
  <c r="G1058" i="83"/>
  <c r="J1057" i="83"/>
  <c r="I1057" i="83"/>
  <c r="H1057" i="83"/>
  <c r="G1057" i="83"/>
  <c r="J1056" i="83"/>
  <c r="I1056" i="83"/>
  <c r="H1056" i="83"/>
  <c r="G1056" i="83"/>
  <c r="J1055" i="83"/>
  <c r="I1055" i="83"/>
  <c r="H1055" i="83"/>
  <c r="G1055" i="83"/>
  <c r="J1054" i="83"/>
  <c r="I1054" i="83"/>
  <c r="H1054" i="83"/>
  <c r="G1054" i="83"/>
  <c r="J1053" i="83"/>
  <c r="I1053" i="83"/>
  <c r="H1053" i="83"/>
  <c r="G1053" i="83"/>
  <c r="J1052" i="83"/>
  <c r="I1052" i="83"/>
  <c r="H1052" i="83"/>
  <c r="G1052" i="83"/>
  <c r="J1051" i="83"/>
  <c r="I1051" i="83"/>
  <c r="H1051" i="83"/>
  <c r="G1051" i="83"/>
  <c r="J1050" i="83"/>
  <c r="I1050" i="83"/>
  <c r="H1050" i="83"/>
  <c r="G1050" i="83"/>
  <c r="J1049" i="83"/>
  <c r="I1049" i="83"/>
  <c r="H1049" i="83"/>
  <c r="G1049" i="83"/>
  <c r="J1048" i="83"/>
  <c r="I1048" i="83"/>
  <c r="H1048" i="83"/>
  <c r="G1048" i="83"/>
  <c r="J1047" i="83"/>
  <c r="I1047" i="83"/>
  <c r="H1047" i="83"/>
  <c r="G1047" i="83"/>
  <c r="J1046" i="83"/>
  <c r="I1046" i="83"/>
  <c r="H1046" i="83"/>
  <c r="G1046" i="83"/>
  <c r="J1045" i="83"/>
  <c r="I1045" i="83"/>
  <c r="H1045" i="83"/>
  <c r="G1045" i="83"/>
  <c r="J1044" i="83"/>
  <c r="I1044" i="83"/>
  <c r="H1044" i="83"/>
  <c r="G1044" i="83"/>
  <c r="J1043" i="83"/>
  <c r="I1043" i="83"/>
  <c r="H1043" i="83"/>
  <c r="G1043" i="83"/>
  <c r="J1042" i="83"/>
  <c r="I1042" i="83"/>
  <c r="H1042" i="83"/>
  <c r="G1042" i="83"/>
  <c r="J1041" i="83"/>
  <c r="I1041" i="83"/>
  <c r="H1041" i="83"/>
  <c r="G1041" i="83"/>
  <c r="J1040" i="83"/>
  <c r="I1040" i="83"/>
  <c r="H1040" i="83"/>
  <c r="G1040" i="83"/>
  <c r="J1039" i="83"/>
  <c r="I1039" i="83"/>
  <c r="H1039" i="83"/>
  <c r="G1039" i="83"/>
  <c r="J1038" i="83"/>
  <c r="I1038" i="83"/>
  <c r="H1038" i="83"/>
  <c r="G1038" i="83"/>
  <c r="J1037" i="83"/>
  <c r="I1037" i="83"/>
  <c r="H1037" i="83"/>
  <c r="G1037" i="83"/>
  <c r="J1036" i="83"/>
  <c r="I1036" i="83"/>
  <c r="H1036" i="83"/>
  <c r="G1036" i="83"/>
  <c r="J1035" i="83"/>
  <c r="I1035" i="83"/>
  <c r="H1035" i="83"/>
  <c r="G1035" i="83"/>
  <c r="J1034" i="83"/>
  <c r="I1034" i="83"/>
  <c r="H1034" i="83"/>
  <c r="G1034" i="83"/>
  <c r="J1033" i="83"/>
  <c r="I1033" i="83"/>
  <c r="H1033" i="83"/>
  <c r="G1033" i="83"/>
  <c r="J1032" i="83"/>
  <c r="I1032" i="83"/>
  <c r="H1032" i="83"/>
  <c r="G1032" i="83"/>
  <c r="J1031" i="83"/>
  <c r="I1031" i="83"/>
  <c r="H1031" i="83"/>
  <c r="G1031" i="83"/>
  <c r="J1030" i="83"/>
  <c r="I1030" i="83"/>
  <c r="H1030" i="83"/>
  <c r="G1030" i="83"/>
  <c r="J1029" i="83"/>
  <c r="I1029" i="83"/>
  <c r="H1029" i="83"/>
  <c r="G1029" i="83"/>
  <c r="J1028" i="83"/>
  <c r="I1028" i="83"/>
  <c r="H1028" i="83"/>
  <c r="G1028" i="83"/>
  <c r="J1027" i="83"/>
  <c r="I1027" i="83"/>
  <c r="H1027" i="83"/>
  <c r="G1027" i="83"/>
  <c r="J1026" i="83"/>
  <c r="I1026" i="83"/>
  <c r="H1026" i="83"/>
  <c r="G1026" i="83"/>
  <c r="J1025" i="83"/>
  <c r="I1025" i="83"/>
  <c r="H1025" i="83"/>
  <c r="G1025" i="83"/>
  <c r="J1024" i="83"/>
  <c r="I1024" i="83"/>
  <c r="H1024" i="83"/>
  <c r="G1024" i="83"/>
  <c r="J1023" i="83"/>
  <c r="I1023" i="83"/>
  <c r="H1023" i="83"/>
  <c r="G1023" i="83"/>
  <c r="J1022" i="83"/>
  <c r="I1022" i="83"/>
  <c r="H1022" i="83"/>
  <c r="G1022" i="83"/>
  <c r="J1021" i="83"/>
  <c r="I1021" i="83"/>
  <c r="H1021" i="83"/>
  <c r="G1021" i="83"/>
  <c r="J1020" i="83"/>
  <c r="I1020" i="83"/>
  <c r="H1020" i="83"/>
  <c r="G1020" i="83"/>
  <c r="J1019" i="83"/>
  <c r="I1019" i="83"/>
  <c r="H1019" i="83"/>
  <c r="G1019" i="83"/>
  <c r="J1018" i="83"/>
  <c r="I1018" i="83"/>
  <c r="H1018" i="83"/>
  <c r="G1018" i="83"/>
  <c r="J1017" i="83"/>
  <c r="I1017" i="83"/>
  <c r="H1017" i="83"/>
  <c r="G1017" i="83"/>
  <c r="J1016" i="83"/>
  <c r="I1016" i="83"/>
  <c r="H1016" i="83"/>
  <c r="G1016" i="83"/>
  <c r="J1015" i="83"/>
  <c r="I1015" i="83"/>
  <c r="H1015" i="83"/>
  <c r="G1015" i="83"/>
  <c r="J1014" i="83"/>
  <c r="I1014" i="83"/>
  <c r="H1014" i="83"/>
  <c r="G1014" i="83"/>
  <c r="J1013" i="83"/>
  <c r="I1013" i="83"/>
  <c r="H1013" i="83"/>
  <c r="G1013" i="83"/>
  <c r="J1012" i="83"/>
  <c r="I1012" i="83"/>
  <c r="H1012" i="83"/>
  <c r="G1012" i="83"/>
  <c r="J1011" i="83"/>
  <c r="I1011" i="83"/>
  <c r="H1011" i="83"/>
  <c r="G1011" i="83"/>
  <c r="J1010" i="83"/>
  <c r="I1010" i="83"/>
  <c r="H1010" i="83"/>
  <c r="G1010" i="83"/>
  <c r="J1009" i="83"/>
  <c r="I1009" i="83"/>
  <c r="H1009" i="83"/>
  <c r="G1009" i="83"/>
  <c r="J1008" i="83"/>
  <c r="I1008" i="83"/>
  <c r="H1008" i="83"/>
  <c r="G1008" i="83"/>
  <c r="J1007" i="83"/>
  <c r="I1007" i="83"/>
  <c r="H1007" i="83"/>
  <c r="G1007" i="83"/>
  <c r="J1006" i="83"/>
  <c r="I1006" i="83"/>
  <c r="H1006" i="83"/>
  <c r="G1006" i="83"/>
  <c r="J1005" i="83"/>
  <c r="I1005" i="83"/>
  <c r="H1005" i="83"/>
  <c r="G1005" i="83"/>
  <c r="J1004" i="83"/>
  <c r="I1004" i="83"/>
  <c r="H1004" i="83"/>
  <c r="G1004" i="83"/>
  <c r="J1003" i="83"/>
  <c r="I1003" i="83"/>
  <c r="H1003" i="83"/>
  <c r="G1003" i="83"/>
  <c r="J1002" i="83"/>
  <c r="I1002" i="83"/>
  <c r="H1002" i="83"/>
  <c r="G1002" i="83"/>
  <c r="J1001" i="83"/>
  <c r="I1001" i="83"/>
  <c r="H1001" i="83"/>
  <c r="G1001" i="83"/>
  <c r="J1000" i="83"/>
  <c r="I1000" i="83"/>
  <c r="H1000" i="83"/>
  <c r="G1000" i="83"/>
  <c r="J999" i="83"/>
  <c r="I999" i="83"/>
  <c r="H999" i="83"/>
  <c r="G999" i="83"/>
  <c r="J998" i="83"/>
  <c r="I998" i="83"/>
  <c r="H998" i="83"/>
  <c r="G998" i="83"/>
  <c r="J997" i="83"/>
  <c r="I997" i="83"/>
  <c r="H997" i="83"/>
  <c r="G997" i="83"/>
  <c r="J996" i="83"/>
  <c r="I996" i="83"/>
  <c r="H996" i="83"/>
  <c r="G996" i="83"/>
  <c r="J995" i="83"/>
  <c r="I995" i="83"/>
  <c r="H995" i="83"/>
  <c r="G995" i="83"/>
  <c r="J994" i="83"/>
  <c r="I994" i="83"/>
  <c r="H994" i="83"/>
  <c r="G994" i="83"/>
  <c r="J993" i="83"/>
  <c r="I993" i="83"/>
  <c r="H993" i="83"/>
  <c r="G993" i="83"/>
  <c r="J992" i="83"/>
  <c r="I992" i="83"/>
  <c r="H992" i="83"/>
  <c r="G992" i="83"/>
  <c r="J991" i="83"/>
  <c r="I991" i="83"/>
  <c r="H991" i="83"/>
  <c r="G991" i="83"/>
  <c r="J990" i="83"/>
  <c r="I990" i="83"/>
  <c r="H990" i="83"/>
  <c r="G990" i="83"/>
  <c r="J989" i="83"/>
  <c r="I989" i="83"/>
  <c r="H989" i="83"/>
  <c r="G989" i="83"/>
  <c r="J988" i="83"/>
  <c r="I988" i="83"/>
  <c r="H988" i="83"/>
  <c r="G988" i="83"/>
  <c r="J987" i="83"/>
  <c r="I987" i="83"/>
  <c r="H987" i="83"/>
  <c r="G987" i="83"/>
  <c r="J986" i="83"/>
  <c r="I986" i="83"/>
  <c r="H986" i="83"/>
  <c r="G986" i="83"/>
  <c r="J985" i="83"/>
  <c r="I985" i="83"/>
  <c r="H985" i="83"/>
  <c r="G985" i="83"/>
  <c r="J984" i="83"/>
  <c r="I984" i="83"/>
  <c r="H984" i="83"/>
  <c r="G984" i="83"/>
  <c r="J983" i="83"/>
  <c r="I983" i="83"/>
  <c r="H983" i="83"/>
  <c r="G983" i="83"/>
  <c r="J982" i="83"/>
  <c r="I982" i="83"/>
  <c r="H982" i="83"/>
  <c r="G982" i="83"/>
  <c r="J981" i="83"/>
  <c r="I981" i="83"/>
  <c r="H981" i="83"/>
  <c r="G981" i="83"/>
  <c r="J980" i="83"/>
  <c r="I980" i="83"/>
  <c r="H980" i="83"/>
  <c r="G980" i="83"/>
  <c r="J979" i="83"/>
  <c r="I979" i="83"/>
  <c r="H979" i="83"/>
  <c r="G979" i="83"/>
  <c r="J978" i="83"/>
  <c r="I978" i="83"/>
  <c r="H978" i="83"/>
  <c r="G978" i="83"/>
  <c r="J977" i="83"/>
  <c r="I977" i="83"/>
  <c r="H977" i="83"/>
  <c r="G977" i="83"/>
  <c r="J976" i="83"/>
  <c r="I976" i="83"/>
  <c r="H976" i="83"/>
  <c r="G976" i="83"/>
  <c r="J975" i="83"/>
  <c r="I975" i="83"/>
  <c r="H975" i="83"/>
  <c r="G975" i="83"/>
  <c r="J974" i="83"/>
  <c r="I974" i="83"/>
  <c r="H974" i="83"/>
  <c r="G974" i="83"/>
  <c r="J973" i="83"/>
  <c r="I973" i="83"/>
  <c r="H973" i="83"/>
  <c r="G973" i="83"/>
  <c r="J972" i="83"/>
  <c r="I972" i="83"/>
  <c r="H972" i="83"/>
  <c r="G972" i="83"/>
  <c r="J971" i="83"/>
  <c r="I971" i="83"/>
  <c r="H971" i="83"/>
  <c r="G971" i="83"/>
  <c r="J970" i="83"/>
  <c r="I970" i="83"/>
  <c r="H970" i="83"/>
  <c r="G970" i="83"/>
  <c r="J969" i="83"/>
  <c r="I969" i="83"/>
  <c r="H969" i="83"/>
  <c r="G969" i="83"/>
  <c r="J968" i="83"/>
  <c r="I968" i="83"/>
  <c r="H968" i="83"/>
  <c r="G968" i="83"/>
  <c r="J967" i="83"/>
  <c r="I967" i="83"/>
  <c r="H967" i="83"/>
  <c r="G967" i="83"/>
  <c r="J966" i="83"/>
  <c r="I966" i="83"/>
  <c r="H966" i="83"/>
  <c r="G966" i="83"/>
  <c r="J965" i="83"/>
  <c r="I965" i="83"/>
  <c r="H965" i="83"/>
  <c r="G965" i="83"/>
  <c r="J964" i="83"/>
  <c r="I964" i="83"/>
  <c r="H964" i="83"/>
  <c r="G964" i="83"/>
  <c r="J963" i="83"/>
  <c r="I963" i="83"/>
  <c r="H963" i="83"/>
  <c r="G963" i="83"/>
  <c r="J962" i="83"/>
  <c r="I962" i="83"/>
  <c r="H962" i="83"/>
  <c r="G962" i="83"/>
  <c r="J961" i="83"/>
  <c r="I961" i="83"/>
  <c r="H961" i="83"/>
  <c r="G961" i="83"/>
  <c r="J960" i="83"/>
  <c r="I960" i="83"/>
  <c r="H960" i="83"/>
  <c r="G960" i="83"/>
  <c r="J959" i="83"/>
  <c r="I959" i="83"/>
  <c r="H959" i="83"/>
  <c r="G959" i="83"/>
  <c r="J958" i="83"/>
  <c r="I958" i="83"/>
  <c r="H958" i="83"/>
  <c r="G958" i="83"/>
  <c r="J957" i="83"/>
  <c r="I957" i="83"/>
  <c r="H957" i="83"/>
  <c r="G957" i="83"/>
  <c r="J956" i="83"/>
  <c r="I956" i="83"/>
  <c r="H956" i="83"/>
  <c r="G956" i="83"/>
  <c r="J955" i="83"/>
  <c r="I955" i="83"/>
  <c r="H955" i="83"/>
  <c r="G955" i="83"/>
  <c r="J954" i="83"/>
  <c r="I954" i="83"/>
  <c r="H954" i="83"/>
  <c r="G954" i="83"/>
  <c r="J953" i="83"/>
  <c r="I953" i="83"/>
  <c r="H953" i="83"/>
  <c r="G953" i="83"/>
  <c r="J952" i="83"/>
  <c r="I952" i="83"/>
  <c r="H952" i="83"/>
  <c r="G952" i="83"/>
  <c r="J951" i="83"/>
  <c r="I951" i="83"/>
  <c r="H951" i="83"/>
  <c r="G951" i="83"/>
  <c r="J950" i="83"/>
  <c r="I950" i="83"/>
  <c r="H950" i="83"/>
  <c r="G950" i="83"/>
  <c r="J949" i="83"/>
  <c r="I949" i="83"/>
  <c r="H949" i="83"/>
  <c r="G949" i="83"/>
  <c r="J948" i="83"/>
  <c r="I948" i="83"/>
  <c r="H948" i="83"/>
  <c r="G948" i="83"/>
  <c r="J947" i="83"/>
  <c r="I947" i="83"/>
  <c r="H947" i="83"/>
  <c r="G947" i="83"/>
  <c r="J946" i="83"/>
  <c r="I946" i="83"/>
  <c r="H946" i="83"/>
  <c r="G946" i="83"/>
  <c r="J945" i="83"/>
  <c r="I945" i="83"/>
  <c r="H945" i="83"/>
  <c r="G945" i="83"/>
  <c r="J944" i="83"/>
  <c r="I944" i="83"/>
  <c r="H944" i="83"/>
  <c r="G944" i="83"/>
  <c r="J943" i="83"/>
  <c r="I943" i="83"/>
  <c r="H943" i="83"/>
  <c r="G943" i="83"/>
  <c r="J942" i="83"/>
  <c r="I942" i="83"/>
  <c r="H942" i="83"/>
  <c r="G942" i="83"/>
  <c r="J941" i="83"/>
  <c r="I941" i="83"/>
  <c r="H941" i="83"/>
  <c r="G941" i="83"/>
  <c r="J940" i="83"/>
  <c r="I940" i="83"/>
  <c r="H940" i="83"/>
  <c r="G940" i="83"/>
  <c r="J939" i="83"/>
  <c r="I939" i="83"/>
  <c r="H939" i="83"/>
  <c r="G939" i="83"/>
  <c r="J938" i="83"/>
  <c r="I938" i="83"/>
  <c r="H938" i="83"/>
  <c r="G938" i="83"/>
  <c r="J937" i="83"/>
  <c r="I937" i="83"/>
  <c r="H937" i="83"/>
  <c r="G937" i="83"/>
  <c r="J936" i="83"/>
  <c r="I936" i="83"/>
  <c r="H936" i="83"/>
  <c r="G936" i="83"/>
  <c r="J935" i="83"/>
  <c r="I935" i="83"/>
  <c r="H935" i="83"/>
  <c r="G935" i="83"/>
  <c r="J934" i="83"/>
  <c r="I934" i="83"/>
  <c r="H934" i="83"/>
  <c r="G934" i="83"/>
  <c r="J933" i="83"/>
  <c r="I933" i="83"/>
  <c r="H933" i="83"/>
  <c r="G933" i="83"/>
  <c r="J932" i="83"/>
  <c r="I932" i="83"/>
  <c r="H932" i="83"/>
  <c r="G932" i="83"/>
  <c r="J931" i="83"/>
  <c r="I931" i="83"/>
  <c r="H931" i="83"/>
  <c r="G931" i="83"/>
  <c r="J930" i="83"/>
  <c r="I930" i="83"/>
  <c r="H930" i="83"/>
  <c r="G930" i="83"/>
  <c r="J929" i="83"/>
  <c r="I929" i="83"/>
  <c r="H929" i="83"/>
  <c r="G929" i="83"/>
  <c r="J928" i="83"/>
  <c r="I928" i="83"/>
  <c r="H928" i="83"/>
  <c r="G928" i="83"/>
  <c r="J927" i="83"/>
  <c r="I927" i="83"/>
  <c r="H927" i="83"/>
  <c r="G927" i="83"/>
  <c r="J926" i="83"/>
  <c r="I926" i="83"/>
  <c r="H926" i="83"/>
  <c r="G926" i="83"/>
  <c r="J925" i="83"/>
  <c r="I925" i="83"/>
  <c r="H925" i="83"/>
  <c r="G925" i="83"/>
  <c r="J924" i="83"/>
  <c r="I924" i="83"/>
  <c r="H924" i="83"/>
  <c r="G924" i="83"/>
  <c r="J923" i="83"/>
  <c r="I923" i="83"/>
  <c r="H923" i="83"/>
  <c r="G923" i="83"/>
  <c r="J922" i="83"/>
  <c r="I922" i="83"/>
  <c r="H922" i="83"/>
  <c r="G922" i="83"/>
  <c r="J921" i="83"/>
  <c r="I921" i="83"/>
  <c r="H921" i="83"/>
  <c r="G921" i="83"/>
  <c r="J920" i="83"/>
  <c r="I920" i="83"/>
  <c r="H920" i="83"/>
  <c r="G920" i="83"/>
  <c r="J919" i="83"/>
  <c r="I919" i="83"/>
  <c r="H919" i="83"/>
  <c r="G919" i="83"/>
  <c r="J918" i="83"/>
  <c r="I918" i="83"/>
  <c r="H918" i="83"/>
  <c r="G918" i="83"/>
  <c r="J917" i="83"/>
  <c r="I917" i="83"/>
  <c r="H917" i="83"/>
  <c r="G917" i="83"/>
  <c r="J916" i="83"/>
  <c r="I916" i="83"/>
  <c r="H916" i="83"/>
  <c r="G916" i="83"/>
  <c r="J915" i="83"/>
  <c r="I915" i="83"/>
  <c r="H915" i="83"/>
  <c r="G915" i="83"/>
  <c r="J914" i="83"/>
  <c r="I914" i="83"/>
  <c r="H914" i="83"/>
  <c r="G914" i="83"/>
  <c r="J913" i="83"/>
  <c r="I913" i="83"/>
  <c r="H913" i="83"/>
  <c r="G913" i="83"/>
  <c r="J912" i="83"/>
  <c r="I912" i="83"/>
  <c r="H912" i="83"/>
  <c r="G912" i="83"/>
  <c r="J911" i="83"/>
  <c r="I911" i="83"/>
  <c r="H911" i="83"/>
  <c r="G911" i="83"/>
  <c r="J910" i="83"/>
  <c r="I910" i="83"/>
  <c r="H910" i="83"/>
  <c r="G910" i="83"/>
  <c r="J909" i="83"/>
  <c r="I909" i="83"/>
  <c r="H909" i="83"/>
  <c r="G909" i="83"/>
  <c r="J908" i="83"/>
  <c r="I908" i="83"/>
  <c r="H908" i="83"/>
  <c r="G908" i="83"/>
  <c r="J907" i="83"/>
  <c r="I907" i="83"/>
  <c r="H907" i="83"/>
  <c r="G907" i="83"/>
  <c r="J906" i="83"/>
  <c r="I906" i="83"/>
  <c r="H906" i="83"/>
  <c r="G906" i="83"/>
  <c r="J905" i="83"/>
  <c r="I905" i="83"/>
  <c r="H905" i="83"/>
  <c r="G905" i="83"/>
  <c r="J904" i="83"/>
  <c r="I904" i="83"/>
  <c r="H904" i="83"/>
  <c r="G904" i="83"/>
  <c r="J903" i="83"/>
  <c r="I903" i="83"/>
  <c r="H903" i="83"/>
  <c r="G903" i="83"/>
  <c r="J902" i="83"/>
  <c r="I902" i="83"/>
  <c r="H902" i="83"/>
  <c r="G902" i="83"/>
  <c r="J901" i="83"/>
  <c r="I901" i="83"/>
  <c r="H901" i="83"/>
  <c r="G901" i="83"/>
  <c r="J900" i="83"/>
  <c r="I900" i="83"/>
  <c r="H900" i="83"/>
  <c r="G900" i="83"/>
  <c r="J899" i="83"/>
  <c r="I899" i="83"/>
  <c r="H899" i="83"/>
  <c r="G899" i="83"/>
  <c r="J898" i="83"/>
  <c r="I898" i="83"/>
  <c r="H898" i="83"/>
  <c r="G898" i="83"/>
  <c r="J897" i="83"/>
  <c r="I897" i="83"/>
  <c r="H897" i="83"/>
  <c r="G897" i="83"/>
  <c r="J896" i="83"/>
  <c r="I896" i="83"/>
  <c r="H896" i="83"/>
  <c r="G896" i="83"/>
  <c r="J895" i="83"/>
  <c r="I895" i="83"/>
  <c r="H895" i="83"/>
  <c r="G895" i="83"/>
  <c r="J894" i="83"/>
  <c r="I894" i="83"/>
  <c r="H894" i="83"/>
  <c r="G894" i="83"/>
  <c r="J893" i="83"/>
  <c r="I893" i="83"/>
  <c r="H893" i="83"/>
  <c r="G893" i="83"/>
  <c r="J892" i="83"/>
  <c r="I892" i="83"/>
  <c r="H892" i="83"/>
  <c r="G892" i="83"/>
  <c r="J891" i="83"/>
  <c r="I891" i="83"/>
  <c r="H891" i="83"/>
  <c r="G891" i="83"/>
  <c r="J890" i="83"/>
  <c r="I890" i="83"/>
  <c r="H890" i="83"/>
  <c r="G890" i="83"/>
  <c r="J889" i="83"/>
  <c r="I889" i="83"/>
  <c r="H889" i="83"/>
  <c r="G889" i="83"/>
  <c r="J888" i="83"/>
  <c r="I888" i="83"/>
  <c r="H888" i="83"/>
  <c r="G888" i="83"/>
  <c r="J887" i="83"/>
  <c r="I887" i="83"/>
  <c r="H887" i="83"/>
  <c r="G887" i="83"/>
  <c r="J886" i="83"/>
  <c r="I886" i="83"/>
  <c r="H886" i="83"/>
  <c r="G886" i="83"/>
  <c r="J885" i="83"/>
  <c r="I885" i="83"/>
  <c r="H885" i="83"/>
  <c r="G885" i="83"/>
  <c r="J884" i="83"/>
  <c r="I884" i="83"/>
  <c r="H884" i="83"/>
  <c r="G884" i="83"/>
  <c r="J883" i="83"/>
  <c r="I883" i="83"/>
  <c r="H883" i="83"/>
  <c r="G883" i="83"/>
  <c r="J882" i="83"/>
  <c r="I882" i="83"/>
  <c r="H882" i="83"/>
  <c r="G882" i="83"/>
  <c r="J881" i="83"/>
  <c r="I881" i="83"/>
  <c r="H881" i="83"/>
  <c r="G881" i="83"/>
  <c r="J880" i="83"/>
  <c r="I880" i="83"/>
  <c r="H880" i="83"/>
  <c r="G880" i="83"/>
  <c r="J879" i="83"/>
  <c r="I879" i="83"/>
  <c r="H879" i="83"/>
  <c r="G879" i="83"/>
  <c r="J878" i="83"/>
  <c r="I878" i="83"/>
  <c r="H878" i="83"/>
  <c r="G878" i="83"/>
  <c r="J877" i="83"/>
  <c r="I877" i="83"/>
  <c r="H877" i="83"/>
  <c r="G877" i="83"/>
  <c r="J876" i="83"/>
  <c r="I876" i="83"/>
  <c r="H876" i="83"/>
  <c r="G876" i="83"/>
  <c r="J875" i="83"/>
  <c r="I875" i="83"/>
  <c r="H875" i="83"/>
  <c r="G875" i="83"/>
  <c r="J874" i="83"/>
  <c r="I874" i="83"/>
  <c r="H874" i="83"/>
  <c r="G874" i="83"/>
  <c r="J873" i="83"/>
  <c r="I873" i="83"/>
  <c r="H873" i="83"/>
  <c r="G873" i="83"/>
  <c r="J872" i="83"/>
  <c r="I872" i="83"/>
  <c r="H872" i="83"/>
  <c r="G872" i="83"/>
  <c r="J871" i="83"/>
  <c r="I871" i="83"/>
  <c r="H871" i="83"/>
  <c r="G871" i="83"/>
  <c r="J870" i="83"/>
  <c r="I870" i="83"/>
  <c r="H870" i="83"/>
  <c r="G870" i="83"/>
  <c r="J869" i="83"/>
  <c r="I869" i="83"/>
  <c r="H869" i="83"/>
  <c r="G869" i="83"/>
  <c r="J868" i="83"/>
  <c r="I868" i="83"/>
  <c r="H868" i="83"/>
  <c r="G868" i="83"/>
  <c r="J867" i="83"/>
  <c r="I867" i="83"/>
  <c r="H867" i="83"/>
  <c r="G867" i="83"/>
  <c r="J866" i="83"/>
  <c r="I866" i="83"/>
  <c r="H866" i="83"/>
  <c r="G866" i="83"/>
  <c r="J865" i="83"/>
  <c r="I865" i="83"/>
  <c r="H865" i="83"/>
  <c r="G865" i="83"/>
  <c r="J864" i="83"/>
  <c r="I864" i="83"/>
  <c r="H864" i="83"/>
  <c r="G864" i="83"/>
  <c r="J863" i="83"/>
  <c r="I863" i="83"/>
  <c r="H863" i="83"/>
  <c r="G863" i="83"/>
  <c r="J862" i="83"/>
  <c r="I862" i="83"/>
  <c r="H862" i="83"/>
  <c r="G862" i="83"/>
  <c r="J861" i="83"/>
  <c r="I861" i="83"/>
  <c r="H861" i="83"/>
  <c r="G861" i="83"/>
  <c r="J860" i="83"/>
  <c r="I860" i="83"/>
  <c r="H860" i="83"/>
  <c r="G860" i="83"/>
  <c r="J859" i="83"/>
  <c r="I859" i="83"/>
  <c r="H859" i="83"/>
  <c r="G859" i="83"/>
  <c r="J858" i="83"/>
  <c r="I858" i="83"/>
  <c r="H858" i="83"/>
  <c r="G858" i="83"/>
  <c r="J857" i="83"/>
  <c r="I857" i="83"/>
  <c r="H857" i="83"/>
  <c r="G857" i="83"/>
  <c r="J856" i="83"/>
  <c r="I856" i="83"/>
  <c r="H856" i="83"/>
  <c r="G856" i="83"/>
  <c r="J855" i="83"/>
  <c r="I855" i="83"/>
  <c r="H855" i="83"/>
  <c r="G855" i="83"/>
  <c r="J854" i="83"/>
  <c r="I854" i="83"/>
  <c r="H854" i="83"/>
  <c r="G854" i="83"/>
  <c r="J853" i="83"/>
  <c r="I853" i="83"/>
  <c r="H853" i="83"/>
  <c r="G853" i="83"/>
  <c r="J852" i="83"/>
  <c r="I852" i="83"/>
  <c r="H852" i="83"/>
  <c r="G852" i="83"/>
  <c r="J851" i="83"/>
  <c r="I851" i="83"/>
  <c r="H851" i="83"/>
  <c r="G851" i="83"/>
  <c r="J850" i="83"/>
  <c r="I850" i="83"/>
  <c r="H850" i="83"/>
  <c r="G850" i="83"/>
  <c r="J849" i="83"/>
  <c r="I849" i="83"/>
  <c r="H849" i="83"/>
  <c r="G849" i="83"/>
  <c r="J848" i="83"/>
  <c r="I848" i="83"/>
  <c r="H848" i="83"/>
  <c r="G848" i="83"/>
  <c r="J847" i="83"/>
  <c r="I847" i="83"/>
  <c r="H847" i="83"/>
  <c r="G847" i="83"/>
  <c r="J846" i="83"/>
  <c r="I846" i="83"/>
  <c r="H846" i="83"/>
  <c r="G846" i="83"/>
  <c r="J845" i="83"/>
  <c r="I845" i="83"/>
  <c r="H845" i="83"/>
  <c r="G845" i="83"/>
  <c r="J844" i="83"/>
  <c r="I844" i="83"/>
  <c r="H844" i="83"/>
  <c r="G844" i="83"/>
  <c r="J843" i="83"/>
  <c r="I843" i="83"/>
  <c r="H843" i="83"/>
  <c r="G843" i="83"/>
  <c r="J842" i="83"/>
  <c r="I842" i="83"/>
  <c r="H842" i="83"/>
  <c r="G842" i="83"/>
  <c r="J841" i="83"/>
  <c r="I841" i="83"/>
  <c r="H841" i="83"/>
  <c r="G841" i="83"/>
  <c r="J840" i="83"/>
  <c r="I840" i="83"/>
  <c r="H840" i="83"/>
  <c r="G840" i="83"/>
  <c r="J839" i="83"/>
  <c r="I839" i="83"/>
  <c r="H839" i="83"/>
  <c r="G839" i="83"/>
  <c r="J838" i="83"/>
  <c r="I838" i="83"/>
  <c r="H838" i="83"/>
  <c r="G838" i="83"/>
  <c r="J837" i="83"/>
  <c r="I837" i="83"/>
  <c r="H837" i="83"/>
  <c r="G837" i="83"/>
  <c r="J836" i="83"/>
  <c r="I836" i="83"/>
  <c r="H836" i="83"/>
  <c r="G836" i="83"/>
  <c r="J835" i="83"/>
  <c r="I835" i="83"/>
  <c r="H835" i="83"/>
  <c r="G835" i="83"/>
  <c r="J834" i="83"/>
  <c r="I834" i="83"/>
  <c r="H834" i="83"/>
  <c r="G834" i="83"/>
  <c r="J833" i="83"/>
  <c r="I833" i="83"/>
  <c r="H833" i="83"/>
  <c r="G833" i="83"/>
  <c r="J832" i="83"/>
  <c r="I832" i="83"/>
  <c r="H832" i="83"/>
  <c r="G832" i="83"/>
  <c r="J831" i="83"/>
  <c r="I831" i="83"/>
  <c r="H831" i="83"/>
  <c r="G831" i="83"/>
  <c r="J830" i="83"/>
  <c r="I830" i="83"/>
  <c r="H830" i="83"/>
  <c r="G830" i="83"/>
  <c r="J829" i="83"/>
  <c r="I829" i="83"/>
  <c r="H829" i="83"/>
  <c r="G829" i="83"/>
  <c r="J828" i="83"/>
  <c r="I828" i="83"/>
  <c r="H828" i="83"/>
  <c r="G828" i="83"/>
  <c r="J827" i="83"/>
  <c r="I827" i="83"/>
  <c r="H827" i="83"/>
  <c r="G827" i="83"/>
  <c r="J826" i="83"/>
  <c r="I826" i="83"/>
  <c r="H826" i="83"/>
  <c r="G826" i="83"/>
  <c r="J825" i="83"/>
  <c r="I825" i="83"/>
  <c r="H825" i="83"/>
  <c r="G825" i="83"/>
  <c r="J824" i="83"/>
  <c r="I824" i="83"/>
  <c r="H824" i="83"/>
  <c r="G824" i="83"/>
  <c r="J823" i="83"/>
  <c r="I823" i="83"/>
  <c r="H823" i="83"/>
  <c r="G823" i="83"/>
  <c r="J822" i="83"/>
  <c r="I822" i="83"/>
  <c r="H822" i="83"/>
  <c r="G822" i="83"/>
  <c r="J821" i="83"/>
  <c r="I821" i="83"/>
  <c r="H821" i="83"/>
  <c r="G821" i="83"/>
  <c r="J820" i="83"/>
  <c r="I820" i="83"/>
  <c r="H820" i="83"/>
  <c r="G820" i="83"/>
  <c r="J819" i="83"/>
  <c r="I819" i="83"/>
  <c r="H819" i="83"/>
  <c r="G819" i="83"/>
  <c r="J818" i="83"/>
  <c r="I818" i="83"/>
  <c r="H818" i="83"/>
  <c r="G818" i="83"/>
  <c r="J817" i="83"/>
  <c r="I817" i="83"/>
  <c r="H817" i="83"/>
  <c r="G817" i="83"/>
  <c r="J816" i="83"/>
  <c r="I816" i="83"/>
  <c r="H816" i="83"/>
  <c r="G816" i="83"/>
  <c r="J815" i="83"/>
  <c r="I815" i="83"/>
  <c r="H815" i="83"/>
  <c r="G815" i="83"/>
  <c r="J814" i="83"/>
  <c r="I814" i="83"/>
  <c r="H814" i="83"/>
  <c r="G814" i="83"/>
  <c r="J813" i="83"/>
  <c r="I813" i="83"/>
  <c r="H813" i="83"/>
  <c r="G813" i="83"/>
  <c r="J812" i="83"/>
  <c r="I812" i="83"/>
  <c r="H812" i="83"/>
  <c r="G812" i="83"/>
  <c r="J811" i="83"/>
  <c r="I811" i="83"/>
  <c r="H811" i="83"/>
  <c r="G811" i="83"/>
  <c r="J810" i="83"/>
  <c r="I810" i="83"/>
  <c r="H810" i="83"/>
  <c r="G810" i="83"/>
  <c r="J809" i="83"/>
  <c r="I809" i="83"/>
  <c r="H809" i="83"/>
  <c r="G809" i="83"/>
  <c r="J808" i="83"/>
  <c r="I808" i="83"/>
  <c r="H808" i="83"/>
  <c r="G808" i="83"/>
  <c r="J807" i="83"/>
  <c r="I807" i="83"/>
  <c r="H807" i="83"/>
  <c r="G807" i="83"/>
  <c r="J806" i="83"/>
  <c r="I806" i="83"/>
  <c r="H806" i="83"/>
  <c r="G806" i="83"/>
  <c r="J805" i="83"/>
  <c r="I805" i="83"/>
  <c r="H805" i="83"/>
  <c r="G805" i="83"/>
  <c r="J804" i="83"/>
  <c r="I804" i="83"/>
  <c r="H804" i="83"/>
  <c r="G804" i="83"/>
  <c r="J803" i="83"/>
  <c r="I803" i="83"/>
  <c r="H803" i="83"/>
  <c r="G803" i="83"/>
  <c r="J802" i="83"/>
  <c r="I802" i="83"/>
  <c r="H802" i="83"/>
  <c r="G802" i="83"/>
  <c r="J801" i="83"/>
  <c r="I801" i="83"/>
  <c r="H801" i="83"/>
  <c r="G801" i="83"/>
  <c r="J800" i="83"/>
  <c r="I800" i="83"/>
  <c r="H800" i="83"/>
  <c r="G800" i="83"/>
  <c r="J799" i="83"/>
  <c r="I799" i="83"/>
  <c r="H799" i="83"/>
  <c r="G799" i="83"/>
  <c r="J798" i="83"/>
  <c r="I798" i="83"/>
  <c r="H798" i="83"/>
  <c r="G798" i="83"/>
  <c r="J797" i="83"/>
  <c r="I797" i="83"/>
  <c r="H797" i="83"/>
  <c r="G797" i="83"/>
  <c r="J796" i="83"/>
  <c r="I796" i="83"/>
  <c r="H796" i="83"/>
  <c r="G796" i="83"/>
  <c r="J795" i="83"/>
  <c r="I795" i="83"/>
  <c r="H795" i="83"/>
  <c r="G795" i="83"/>
  <c r="J794" i="83"/>
  <c r="I794" i="83"/>
  <c r="H794" i="83"/>
  <c r="G794" i="83"/>
  <c r="J793" i="83"/>
  <c r="I793" i="83"/>
  <c r="H793" i="83"/>
  <c r="G793" i="83"/>
  <c r="J792" i="83"/>
  <c r="I792" i="83"/>
  <c r="H792" i="83"/>
  <c r="G792" i="83"/>
  <c r="J791" i="83"/>
  <c r="I791" i="83"/>
  <c r="H791" i="83"/>
  <c r="G791" i="83"/>
  <c r="J790" i="83"/>
  <c r="I790" i="83"/>
  <c r="H790" i="83"/>
  <c r="G790" i="83"/>
  <c r="J789" i="83"/>
  <c r="I789" i="83"/>
  <c r="H789" i="83"/>
  <c r="G789" i="83"/>
  <c r="J788" i="83"/>
  <c r="I788" i="83"/>
  <c r="H788" i="83"/>
  <c r="G788" i="83"/>
  <c r="J787" i="83"/>
  <c r="I787" i="83"/>
  <c r="H787" i="83"/>
  <c r="G787" i="83"/>
  <c r="J786" i="83"/>
  <c r="I786" i="83"/>
  <c r="H786" i="83"/>
  <c r="G786" i="83"/>
  <c r="J785" i="83"/>
  <c r="I785" i="83"/>
  <c r="H785" i="83"/>
  <c r="G785" i="83"/>
  <c r="J784" i="83"/>
  <c r="I784" i="83"/>
  <c r="H784" i="83"/>
  <c r="G784" i="83"/>
  <c r="J783" i="83"/>
  <c r="I783" i="83"/>
  <c r="H783" i="83"/>
  <c r="G783" i="83"/>
  <c r="J782" i="83"/>
  <c r="I782" i="83"/>
  <c r="H782" i="83"/>
  <c r="G782" i="83"/>
  <c r="J781" i="83"/>
  <c r="I781" i="83"/>
  <c r="H781" i="83"/>
  <c r="G781" i="83"/>
  <c r="J780" i="83"/>
  <c r="I780" i="83"/>
  <c r="H780" i="83"/>
  <c r="G780" i="83"/>
  <c r="J779" i="83"/>
  <c r="I779" i="83"/>
  <c r="H779" i="83"/>
  <c r="G779" i="83"/>
  <c r="J778" i="83"/>
  <c r="I778" i="83"/>
  <c r="H778" i="83"/>
  <c r="G778" i="83"/>
  <c r="J777" i="83"/>
  <c r="I777" i="83"/>
  <c r="H777" i="83"/>
  <c r="G777" i="83"/>
  <c r="J776" i="83"/>
  <c r="I776" i="83"/>
  <c r="H776" i="83"/>
  <c r="G776" i="83"/>
  <c r="J775" i="83"/>
  <c r="I775" i="83"/>
  <c r="H775" i="83"/>
  <c r="G775" i="83"/>
  <c r="J774" i="83"/>
  <c r="I774" i="83"/>
  <c r="H774" i="83"/>
  <c r="G774" i="83"/>
  <c r="J773" i="83"/>
  <c r="I773" i="83"/>
  <c r="H773" i="83"/>
  <c r="G773" i="83"/>
  <c r="J772" i="83"/>
  <c r="I772" i="83"/>
  <c r="H772" i="83"/>
  <c r="G772" i="83"/>
  <c r="J771" i="83"/>
  <c r="I771" i="83"/>
  <c r="H771" i="83"/>
  <c r="G771" i="83"/>
  <c r="J770" i="83"/>
  <c r="I770" i="83"/>
  <c r="H770" i="83"/>
  <c r="G770" i="83"/>
  <c r="J769" i="83"/>
  <c r="I769" i="83"/>
  <c r="H769" i="83"/>
  <c r="G769" i="83"/>
  <c r="J768" i="83"/>
  <c r="I768" i="83"/>
  <c r="H768" i="83"/>
  <c r="G768" i="83"/>
  <c r="J767" i="83"/>
  <c r="I767" i="83"/>
  <c r="H767" i="83"/>
  <c r="G767" i="83"/>
  <c r="J766" i="83"/>
  <c r="I766" i="83"/>
  <c r="H766" i="83"/>
  <c r="G766" i="83"/>
  <c r="J765" i="83"/>
  <c r="I765" i="83"/>
  <c r="H765" i="83"/>
  <c r="G765" i="83"/>
  <c r="J764" i="83"/>
  <c r="I764" i="83"/>
  <c r="H764" i="83"/>
  <c r="G764" i="83"/>
  <c r="J763" i="83"/>
  <c r="I763" i="83"/>
  <c r="H763" i="83"/>
  <c r="G763" i="83"/>
  <c r="J762" i="83"/>
  <c r="I762" i="83"/>
  <c r="H762" i="83"/>
  <c r="G762" i="83"/>
  <c r="J761" i="83"/>
  <c r="I761" i="83"/>
  <c r="H761" i="83"/>
  <c r="G761" i="83"/>
  <c r="J760" i="83"/>
  <c r="I760" i="83"/>
  <c r="H760" i="83"/>
  <c r="G760" i="83"/>
  <c r="J759" i="83"/>
  <c r="I759" i="83"/>
  <c r="H759" i="83"/>
  <c r="G759" i="83"/>
  <c r="J758" i="83"/>
  <c r="I758" i="83"/>
  <c r="H758" i="83"/>
  <c r="G758" i="83"/>
  <c r="J757" i="83"/>
  <c r="I757" i="83"/>
  <c r="H757" i="83"/>
  <c r="G757" i="83"/>
  <c r="J756" i="83"/>
  <c r="I756" i="83"/>
  <c r="H756" i="83"/>
  <c r="G756" i="83"/>
  <c r="J755" i="83"/>
  <c r="I755" i="83"/>
  <c r="H755" i="83"/>
  <c r="G755" i="83"/>
  <c r="J754" i="83"/>
  <c r="I754" i="83"/>
  <c r="H754" i="83"/>
  <c r="G754" i="83"/>
  <c r="J753" i="83"/>
  <c r="I753" i="83"/>
  <c r="H753" i="83"/>
  <c r="G753" i="83"/>
  <c r="J752" i="83"/>
  <c r="I752" i="83"/>
  <c r="H752" i="83"/>
  <c r="G752" i="83"/>
  <c r="J751" i="83"/>
  <c r="I751" i="83"/>
  <c r="H751" i="83"/>
  <c r="G751" i="83"/>
  <c r="J750" i="83"/>
  <c r="I750" i="83"/>
  <c r="H750" i="83"/>
  <c r="G750" i="83"/>
  <c r="J749" i="83"/>
  <c r="I749" i="83"/>
  <c r="H749" i="83"/>
  <c r="G749" i="83"/>
  <c r="J748" i="83"/>
  <c r="I748" i="83"/>
  <c r="H748" i="83"/>
  <c r="G748" i="83"/>
  <c r="J747" i="83"/>
  <c r="I747" i="83"/>
  <c r="H747" i="83"/>
  <c r="G747" i="83"/>
  <c r="J746" i="83"/>
  <c r="I746" i="83"/>
  <c r="H746" i="83"/>
  <c r="G746" i="83"/>
  <c r="J745" i="83"/>
  <c r="I745" i="83"/>
  <c r="H745" i="83"/>
  <c r="G745" i="83"/>
  <c r="J744" i="83"/>
  <c r="I744" i="83"/>
  <c r="H744" i="83"/>
  <c r="G744" i="83"/>
  <c r="J743" i="83"/>
  <c r="I743" i="83"/>
  <c r="H743" i="83"/>
  <c r="G743" i="83"/>
  <c r="J742" i="83"/>
  <c r="I742" i="83"/>
  <c r="H742" i="83"/>
  <c r="G742" i="83"/>
  <c r="J741" i="83"/>
  <c r="I741" i="83"/>
  <c r="H741" i="83"/>
  <c r="G741" i="83"/>
  <c r="J740" i="83"/>
  <c r="I740" i="83"/>
  <c r="H740" i="83"/>
  <c r="G740" i="83"/>
  <c r="J739" i="83"/>
  <c r="I739" i="83"/>
  <c r="H739" i="83"/>
  <c r="G739" i="83"/>
  <c r="J738" i="83"/>
  <c r="I738" i="83"/>
  <c r="H738" i="83"/>
  <c r="G738" i="83"/>
  <c r="J737" i="83"/>
  <c r="I737" i="83"/>
  <c r="H737" i="83"/>
  <c r="G737" i="83"/>
  <c r="J736" i="83"/>
  <c r="I736" i="83"/>
  <c r="H736" i="83"/>
  <c r="G736" i="83"/>
  <c r="J735" i="83"/>
  <c r="I735" i="83"/>
  <c r="H735" i="83"/>
  <c r="G735" i="83"/>
  <c r="J734" i="83"/>
  <c r="I734" i="83"/>
  <c r="H734" i="83"/>
  <c r="G734" i="83"/>
  <c r="J733" i="83"/>
  <c r="I733" i="83"/>
  <c r="H733" i="83"/>
  <c r="G733" i="83"/>
  <c r="J732" i="83"/>
  <c r="I732" i="83"/>
  <c r="H732" i="83"/>
  <c r="G732" i="83"/>
  <c r="J731" i="83"/>
  <c r="I731" i="83"/>
  <c r="H731" i="83"/>
  <c r="G731" i="83"/>
  <c r="J730" i="83"/>
  <c r="I730" i="83"/>
  <c r="H730" i="83"/>
  <c r="G730" i="83"/>
  <c r="J729" i="83"/>
  <c r="I729" i="83"/>
  <c r="H729" i="83"/>
  <c r="G729" i="83"/>
  <c r="J728" i="83"/>
  <c r="I728" i="83"/>
  <c r="H728" i="83"/>
  <c r="G728" i="83"/>
  <c r="J727" i="83"/>
  <c r="I727" i="83"/>
  <c r="H727" i="83"/>
  <c r="G727" i="83"/>
  <c r="J726" i="83"/>
  <c r="I726" i="83"/>
  <c r="H726" i="83"/>
  <c r="G726" i="83"/>
  <c r="J725" i="83"/>
  <c r="I725" i="83"/>
  <c r="H725" i="83"/>
  <c r="G725" i="83"/>
  <c r="J724" i="83"/>
  <c r="I724" i="83"/>
  <c r="H724" i="83"/>
  <c r="G724" i="83"/>
  <c r="J723" i="83"/>
  <c r="I723" i="83"/>
  <c r="H723" i="83"/>
  <c r="G723" i="83"/>
  <c r="J722" i="83"/>
  <c r="I722" i="83"/>
  <c r="H722" i="83"/>
  <c r="G722" i="83"/>
  <c r="J721" i="83"/>
  <c r="I721" i="83"/>
  <c r="H721" i="83"/>
  <c r="G721" i="83"/>
  <c r="J720" i="83"/>
  <c r="I720" i="83"/>
  <c r="H720" i="83"/>
  <c r="G720" i="83"/>
  <c r="J719" i="83"/>
  <c r="I719" i="83"/>
  <c r="H719" i="83"/>
  <c r="G719" i="83"/>
  <c r="J718" i="83"/>
  <c r="I718" i="83"/>
  <c r="H718" i="83"/>
  <c r="G718" i="83"/>
  <c r="J717" i="83"/>
  <c r="I717" i="83"/>
  <c r="H717" i="83"/>
  <c r="G717" i="83"/>
  <c r="J716" i="83"/>
  <c r="I716" i="83"/>
  <c r="H716" i="83"/>
  <c r="G716" i="83"/>
  <c r="J715" i="83"/>
  <c r="I715" i="83"/>
  <c r="H715" i="83"/>
  <c r="G715" i="83"/>
  <c r="J714" i="83"/>
  <c r="I714" i="83"/>
  <c r="H714" i="83"/>
  <c r="G714" i="83"/>
  <c r="J713" i="83"/>
  <c r="I713" i="83"/>
  <c r="H713" i="83"/>
  <c r="G713" i="83"/>
  <c r="J712" i="83"/>
  <c r="I712" i="83"/>
  <c r="H712" i="83"/>
  <c r="G712" i="83"/>
  <c r="J711" i="83"/>
  <c r="I711" i="83"/>
  <c r="H711" i="83"/>
  <c r="G711" i="83"/>
  <c r="J710" i="83"/>
  <c r="I710" i="83"/>
  <c r="H710" i="83"/>
  <c r="G710" i="83"/>
  <c r="J709" i="83"/>
  <c r="I709" i="83"/>
  <c r="H709" i="83"/>
  <c r="G709" i="83"/>
  <c r="J708" i="83"/>
  <c r="I708" i="83"/>
  <c r="H708" i="83"/>
  <c r="G708" i="83"/>
  <c r="J707" i="83"/>
  <c r="I707" i="83"/>
  <c r="H707" i="83"/>
  <c r="G707" i="83"/>
  <c r="J706" i="83"/>
  <c r="I706" i="83"/>
  <c r="H706" i="83"/>
  <c r="G706" i="83"/>
  <c r="J705" i="83"/>
  <c r="I705" i="83"/>
  <c r="H705" i="83"/>
  <c r="G705" i="83"/>
  <c r="J704" i="83"/>
  <c r="I704" i="83"/>
  <c r="H704" i="83"/>
  <c r="G704" i="83"/>
  <c r="J703" i="83"/>
  <c r="I703" i="83"/>
  <c r="H703" i="83"/>
  <c r="G703" i="83"/>
  <c r="J702" i="83"/>
  <c r="I702" i="83"/>
  <c r="H702" i="83"/>
  <c r="G702" i="83"/>
  <c r="J701" i="83"/>
  <c r="I701" i="83"/>
  <c r="H701" i="83"/>
  <c r="G701" i="83"/>
  <c r="J700" i="83"/>
  <c r="I700" i="83"/>
  <c r="H700" i="83"/>
  <c r="G700" i="83"/>
  <c r="J699" i="83"/>
  <c r="I699" i="83"/>
  <c r="H699" i="83"/>
  <c r="G699" i="83"/>
  <c r="J698" i="83"/>
  <c r="I698" i="83"/>
  <c r="H698" i="83"/>
  <c r="G698" i="83"/>
  <c r="J697" i="83"/>
  <c r="I697" i="83"/>
  <c r="H697" i="83"/>
  <c r="G697" i="83"/>
  <c r="J696" i="83"/>
  <c r="I696" i="83"/>
  <c r="H696" i="83"/>
  <c r="G696" i="83"/>
  <c r="J695" i="83"/>
  <c r="I695" i="83"/>
  <c r="H695" i="83"/>
  <c r="G695" i="83"/>
  <c r="J694" i="83"/>
  <c r="I694" i="83"/>
  <c r="H694" i="83"/>
  <c r="G694" i="83"/>
  <c r="J693" i="83"/>
  <c r="I693" i="83"/>
  <c r="H693" i="83"/>
  <c r="G693" i="83"/>
  <c r="J692" i="83"/>
  <c r="I692" i="83"/>
  <c r="H692" i="83"/>
  <c r="G692" i="83"/>
  <c r="J691" i="83"/>
  <c r="I691" i="83"/>
  <c r="H691" i="83"/>
  <c r="G691" i="83"/>
  <c r="J690" i="83"/>
  <c r="I690" i="83"/>
  <c r="H690" i="83"/>
  <c r="G690" i="83"/>
  <c r="J689" i="83"/>
  <c r="I689" i="83"/>
  <c r="H689" i="83"/>
  <c r="G689" i="83"/>
  <c r="J688" i="83"/>
  <c r="I688" i="83"/>
  <c r="H688" i="83"/>
  <c r="G688" i="83"/>
  <c r="J687" i="83"/>
  <c r="I687" i="83"/>
  <c r="H687" i="83"/>
  <c r="G687" i="83"/>
  <c r="J686" i="83"/>
  <c r="I686" i="83"/>
  <c r="H686" i="83"/>
  <c r="G686" i="83"/>
  <c r="J685" i="83"/>
  <c r="I685" i="83"/>
  <c r="H685" i="83"/>
  <c r="G685" i="83"/>
  <c r="J684" i="83"/>
  <c r="I684" i="83"/>
  <c r="H684" i="83"/>
  <c r="G684" i="83"/>
  <c r="J683" i="83"/>
  <c r="I683" i="83"/>
  <c r="H683" i="83"/>
  <c r="G683" i="83"/>
  <c r="J682" i="83"/>
  <c r="I682" i="83"/>
  <c r="H682" i="83"/>
  <c r="G682" i="83"/>
  <c r="J681" i="83"/>
  <c r="I681" i="83"/>
  <c r="H681" i="83"/>
  <c r="G681" i="83"/>
  <c r="J680" i="83"/>
  <c r="I680" i="83"/>
  <c r="H680" i="83"/>
  <c r="G680" i="83"/>
  <c r="J679" i="83"/>
  <c r="I679" i="83"/>
  <c r="H679" i="83"/>
  <c r="G679" i="83"/>
  <c r="J678" i="83"/>
  <c r="I678" i="83"/>
  <c r="H678" i="83"/>
  <c r="G678" i="83"/>
  <c r="J677" i="83"/>
  <c r="I677" i="83"/>
  <c r="H677" i="83"/>
  <c r="G677" i="83"/>
  <c r="J676" i="83"/>
  <c r="I676" i="83"/>
  <c r="H676" i="83"/>
  <c r="G676" i="83"/>
  <c r="J675" i="83"/>
  <c r="I675" i="83"/>
  <c r="H675" i="83"/>
  <c r="G675" i="83"/>
  <c r="J674" i="83"/>
  <c r="I674" i="83"/>
  <c r="H674" i="83"/>
  <c r="G674" i="83"/>
  <c r="J673" i="83"/>
  <c r="I673" i="83"/>
  <c r="H673" i="83"/>
  <c r="G673" i="83"/>
  <c r="J672" i="83"/>
  <c r="I672" i="83"/>
  <c r="H672" i="83"/>
  <c r="G672" i="83"/>
  <c r="J671" i="83"/>
  <c r="I671" i="83"/>
  <c r="H671" i="83"/>
  <c r="G671" i="83"/>
  <c r="J670" i="83"/>
  <c r="I670" i="83"/>
  <c r="H670" i="83"/>
  <c r="G670" i="83"/>
  <c r="J669" i="83"/>
  <c r="I669" i="83"/>
  <c r="H669" i="83"/>
  <c r="G669" i="83"/>
  <c r="J668" i="83"/>
  <c r="I668" i="83"/>
  <c r="H668" i="83"/>
  <c r="G668" i="83"/>
  <c r="J667" i="83"/>
  <c r="I667" i="83"/>
  <c r="H667" i="83"/>
  <c r="G667" i="83"/>
  <c r="J666" i="83"/>
  <c r="I666" i="83"/>
  <c r="H666" i="83"/>
  <c r="G666" i="83"/>
  <c r="J665" i="83"/>
  <c r="I665" i="83"/>
  <c r="H665" i="83"/>
  <c r="G665" i="83"/>
  <c r="J664" i="83"/>
  <c r="I664" i="83"/>
  <c r="H664" i="83"/>
  <c r="G664" i="83"/>
  <c r="J663" i="83"/>
  <c r="I663" i="83"/>
  <c r="H663" i="83"/>
  <c r="G663" i="83"/>
  <c r="J662" i="83"/>
  <c r="I662" i="83"/>
  <c r="H662" i="83"/>
  <c r="G662" i="83"/>
  <c r="J661" i="83"/>
  <c r="I661" i="83"/>
  <c r="H661" i="83"/>
  <c r="G661" i="83"/>
  <c r="J660" i="83"/>
  <c r="I660" i="83"/>
  <c r="H660" i="83"/>
  <c r="G660" i="83"/>
  <c r="J659" i="83"/>
  <c r="I659" i="83"/>
  <c r="H659" i="83"/>
  <c r="G659" i="83"/>
  <c r="J658" i="83"/>
  <c r="I658" i="83"/>
  <c r="H658" i="83"/>
  <c r="G658" i="83"/>
  <c r="J657" i="83"/>
  <c r="I657" i="83"/>
  <c r="H657" i="83"/>
  <c r="G657" i="83"/>
  <c r="J656" i="83"/>
  <c r="I656" i="83"/>
  <c r="H656" i="83"/>
  <c r="G656" i="83"/>
  <c r="J655" i="83"/>
  <c r="I655" i="83"/>
  <c r="H655" i="83"/>
  <c r="G655" i="83"/>
  <c r="J654" i="83"/>
  <c r="I654" i="83"/>
  <c r="H654" i="83"/>
  <c r="G654" i="83"/>
  <c r="J653" i="83"/>
  <c r="I653" i="83"/>
  <c r="H653" i="83"/>
  <c r="G653" i="83"/>
  <c r="J652" i="83"/>
  <c r="I652" i="83"/>
  <c r="H652" i="83"/>
  <c r="G652" i="83"/>
  <c r="J651" i="83"/>
  <c r="I651" i="83"/>
  <c r="H651" i="83"/>
  <c r="G651" i="83"/>
  <c r="J650" i="83"/>
  <c r="I650" i="83"/>
  <c r="H650" i="83"/>
  <c r="G650" i="83"/>
  <c r="J649" i="83"/>
  <c r="I649" i="83"/>
  <c r="H649" i="83"/>
  <c r="G649" i="83"/>
  <c r="J648" i="83"/>
  <c r="I648" i="83"/>
  <c r="H648" i="83"/>
  <c r="G648" i="83"/>
  <c r="J647" i="83"/>
  <c r="I647" i="83"/>
  <c r="H647" i="83"/>
  <c r="G647" i="83"/>
  <c r="J646" i="83"/>
  <c r="I646" i="83"/>
  <c r="H646" i="83"/>
  <c r="G646" i="83"/>
  <c r="J645" i="83"/>
  <c r="I645" i="83"/>
  <c r="H645" i="83"/>
  <c r="G645" i="83"/>
  <c r="J644" i="83"/>
  <c r="I644" i="83"/>
  <c r="H644" i="83"/>
  <c r="G644" i="83"/>
  <c r="J643" i="83"/>
  <c r="I643" i="83"/>
  <c r="H643" i="83"/>
  <c r="G643" i="83"/>
  <c r="J642" i="83"/>
  <c r="I642" i="83"/>
  <c r="H642" i="83"/>
  <c r="G642" i="83"/>
  <c r="J641" i="83"/>
  <c r="I641" i="83"/>
  <c r="H641" i="83"/>
  <c r="G641" i="83"/>
  <c r="J640" i="83"/>
  <c r="I640" i="83"/>
  <c r="H640" i="83"/>
  <c r="G640" i="83"/>
  <c r="J639" i="83"/>
  <c r="I639" i="83"/>
  <c r="H639" i="83"/>
  <c r="G639" i="83"/>
  <c r="J638" i="83"/>
  <c r="I638" i="83"/>
  <c r="H638" i="83"/>
  <c r="G638" i="83"/>
  <c r="J637" i="83"/>
  <c r="I637" i="83"/>
  <c r="H637" i="83"/>
  <c r="G637" i="83"/>
  <c r="J636" i="83"/>
  <c r="I636" i="83"/>
  <c r="H636" i="83"/>
  <c r="G636" i="83"/>
  <c r="J635" i="83"/>
  <c r="I635" i="83"/>
  <c r="H635" i="83"/>
  <c r="G635" i="83"/>
  <c r="J634" i="83"/>
  <c r="I634" i="83"/>
  <c r="H634" i="83"/>
  <c r="G634" i="83"/>
  <c r="J633" i="83"/>
  <c r="I633" i="83"/>
  <c r="H633" i="83"/>
  <c r="G633" i="83"/>
  <c r="J632" i="83"/>
  <c r="I632" i="83"/>
  <c r="H632" i="83"/>
  <c r="G632" i="83"/>
  <c r="J631" i="83"/>
  <c r="I631" i="83"/>
  <c r="H631" i="83"/>
  <c r="G631" i="83"/>
  <c r="J630" i="83"/>
  <c r="I630" i="83"/>
  <c r="H630" i="83"/>
  <c r="G630" i="83"/>
  <c r="J629" i="83"/>
  <c r="I629" i="83"/>
  <c r="H629" i="83"/>
  <c r="G629" i="83"/>
  <c r="J628" i="83"/>
  <c r="I628" i="83"/>
  <c r="H628" i="83"/>
  <c r="G628" i="83"/>
  <c r="J627" i="83"/>
  <c r="I627" i="83"/>
  <c r="H627" i="83"/>
  <c r="G627" i="83"/>
  <c r="J626" i="83"/>
  <c r="I626" i="83"/>
  <c r="H626" i="83"/>
  <c r="G626" i="83"/>
  <c r="J625" i="83"/>
  <c r="I625" i="83"/>
  <c r="H625" i="83"/>
  <c r="G625" i="83"/>
  <c r="J624" i="83"/>
  <c r="I624" i="83"/>
  <c r="H624" i="83"/>
  <c r="G624" i="83"/>
  <c r="J623" i="83"/>
  <c r="I623" i="83"/>
  <c r="H623" i="83"/>
  <c r="G623" i="83"/>
  <c r="J622" i="83"/>
  <c r="I622" i="83"/>
  <c r="H622" i="83"/>
  <c r="G622" i="83"/>
  <c r="J621" i="83"/>
  <c r="I621" i="83"/>
  <c r="H621" i="83"/>
  <c r="G621" i="83"/>
  <c r="J620" i="83"/>
  <c r="I620" i="83"/>
  <c r="H620" i="83"/>
  <c r="G620" i="83"/>
  <c r="J619" i="83"/>
  <c r="I619" i="83"/>
  <c r="H619" i="83"/>
  <c r="G619" i="83"/>
  <c r="J618" i="83"/>
  <c r="I618" i="83"/>
  <c r="H618" i="83"/>
  <c r="G618" i="83"/>
  <c r="J617" i="83"/>
  <c r="I617" i="83"/>
  <c r="H617" i="83"/>
  <c r="G617" i="83"/>
  <c r="J616" i="83"/>
  <c r="I616" i="83"/>
  <c r="H616" i="83"/>
  <c r="G616" i="83"/>
  <c r="J615" i="83"/>
  <c r="I615" i="83"/>
  <c r="H615" i="83"/>
  <c r="G615" i="83"/>
  <c r="J614" i="83"/>
  <c r="I614" i="83"/>
  <c r="H614" i="83"/>
  <c r="G614" i="83"/>
  <c r="J613" i="83"/>
  <c r="I613" i="83"/>
  <c r="H613" i="83"/>
  <c r="G613" i="83"/>
  <c r="J612" i="83"/>
  <c r="I612" i="83"/>
  <c r="H612" i="83"/>
  <c r="G612" i="83"/>
  <c r="J611" i="83"/>
  <c r="I611" i="83"/>
  <c r="H611" i="83"/>
  <c r="G611" i="83"/>
  <c r="J610" i="83"/>
  <c r="I610" i="83"/>
  <c r="H610" i="83"/>
  <c r="G610" i="83"/>
  <c r="J609" i="83"/>
  <c r="I609" i="83"/>
  <c r="H609" i="83"/>
  <c r="G609" i="83"/>
  <c r="J608" i="83"/>
  <c r="I608" i="83"/>
  <c r="H608" i="83"/>
  <c r="G608" i="83"/>
  <c r="J607" i="83"/>
  <c r="I607" i="83"/>
  <c r="H607" i="83"/>
  <c r="G607" i="83"/>
  <c r="J606" i="83"/>
  <c r="I606" i="83"/>
  <c r="H606" i="83"/>
  <c r="G606" i="83"/>
  <c r="J605" i="83"/>
  <c r="I605" i="83"/>
  <c r="H605" i="83"/>
  <c r="G605" i="83"/>
  <c r="J604" i="83"/>
  <c r="I604" i="83"/>
  <c r="H604" i="83"/>
  <c r="G604" i="83"/>
  <c r="J603" i="83"/>
  <c r="I603" i="83"/>
  <c r="H603" i="83"/>
  <c r="G603" i="83"/>
  <c r="J602" i="83"/>
  <c r="I602" i="83"/>
  <c r="H602" i="83"/>
  <c r="G602" i="83"/>
  <c r="J601" i="83"/>
  <c r="I601" i="83"/>
  <c r="H601" i="83"/>
  <c r="G601" i="83"/>
  <c r="J600" i="83"/>
  <c r="I600" i="83"/>
  <c r="H600" i="83"/>
  <c r="G600" i="83"/>
  <c r="J599" i="83"/>
  <c r="I599" i="83"/>
  <c r="H599" i="83"/>
  <c r="G599" i="83"/>
  <c r="J598" i="83"/>
  <c r="I598" i="83"/>
  <c r="H598" i="83"/>
  <c r="G598" i="83"/>
  <c r="J597" i="83"/>
  <c r="I597" i="83"/>
  <c r="H597" i="83"/>
  <c r="G597" i="83"/>
  <c r="J596" i="83"/>
  <c r="I596" i="83"/>
  <c r="H596" i="83"/>
  <c r="G596" i="83"/>
  <c r="J595" i="83"/>
  <c r="I595" i="83"/>
  <c r="H595" i="83"/>
  <c r="G595" i="83"/>
  <c r="J594" i="83"/>
  <c r="I594" i="83"/>
  <c r="H594" i="83"/>
  <c r="G594" i="83"/>
  <c r="J593" i="83"/>
  <c r="I593" i="83"/>
  <c r="H593" i="83"/>
  <c r="G593" i="83"/>
  <c r="J592" i="83"/>
  <c r="I592" i="83"/>
  <c r="H592" i="83"/>
  <c r="G592" i="83"/>
  <c r="J591" i="83"/>
  <c r="I591" i="83"/>
  <c r="H591" i="83"/>
  <c r="G591" i="83"/>
  <c r="J590" i="83"/>
  <c r="I590" i="83"/>
  <c r="H590" i="83"/>
  <c r="G590" i="83"/>
  <c r="J589" i="83"/>
  <c r="I589" i="83"/>
  <c r="H589" i="83"/>
  <c r="G589" i="83"/>
  <c r="J588" i="83"/>
  <c r="I588" i="83"/>
  <c r="H588" i="83"/>
  <c r="G588" i="83"/>
  <c r="J587" i="83"/>
  <c r="I587" i="83"/>
  <c r="H587" i="83"/>
  <c r="G587" i="83"/>
  <c r="J586" i="83"/>
  <c r="I586" i="83"/>
  <c r="H586" i="83"/>
  <c r="G586" i="83"/>
  <c r="J585" i="83"/>
  <c r="I585" i="83"/>
  <c r="H585" i="83"/>
  <c r="G585" i="83"/>
  <c r="J584" i="83"/>
  <c r="I584" i="83"/>
  <c r="H584" i="83"/>
  <c r="G584" i="83"/>
  <c r="J583" i="83"/>
  <c r="I583" i="83"/>
  <c r="H583" i="83"/>
  <c r="G583" i="83"/>
  <c r="J582" i="83"/>
  <c r="I582" i="83"/>
  <c r="H582" i="83"/>
  <c r="G582" i="83"/>
  <c r="J581" i="83"/>
  <c r="I581" i="83"/>
  <c r="H581" i="83"/>
  <c r="G581" i="83"/>
  <c r="J580" i="83"/>
  <c r="I580" i="83"/>
  <c r="H580" i="83"/>
  <c r="G580" i="83"/>
  <c r="J579" i="83"/>
  <c r="I579" i="83"/>
  <c r="H579" i="83"/>
  <c r="G579" i="83"/>
  <c r="J578" i="83"/>
  <c r="I578" i="83"/>
  <c r="H578" i="83"/>
  <c r="G578" i="83"/>
  <c r="J577" i="83"/>
  <c r="I577" i="83"/>
  <c r="H577" i="83"/>
  <c r="G577" i="83"/>
  <c r="J576" i="83"/>
  <c r="I576" i="83"/>
  <c r="H576" i="83"/>
  <c r="G576" i="83"/>
  <c r="J575" i="83"/>
  <c r="I575" i="83"/>
  <c r="H575" i="83"/>
  <c r="G575" i="83"/>
  <c r="J574" i="83"/>
  <c r="I574" i="83"/>
  <c r="H574" i="83"/>
  <c r="G574" i="83"/>
  <c r="J573" i="83"/>
  <c r="I573" i="83"/>
  <c r="H573" i="83"/>
  <c r="G573" i="83"/>
  <c r="J572" i="83"/>
  <c r="I572" i="83"/>
  <c r="H572" i="83"/>
  <c r="G572" i="83"/>
  <c r="J571" i="83"/>
  <c r="I571" i="83"/>
  <c r="H571" i="83"/>
  <c r="G571" i="83"/>
  <c r="J570" i="83"/>
  <c r="I570" i="83"/>
  <c r="H570" i="83"/>
  <c r="G570" i="83"/>
  <c r="J569" i="83"/>
  <c r="I569" i="83"/>
  <c r="H569" i="83"/>
  <c r="G569" i="83"/>
  <c r="J568" i="83"/>
  <c r="I568" i="83"/>
  <c r="H568" i="83"/>
  <c r="G568" i="83"/>
  <c r="J567" i="83"/>
  <c r="I567" i="83"/>
  <c r="H567" i="83"/>
  <c r="G567" i="83"/>
  <c r="J566" i="83"/>
  <c r="I566" i="83"/>
  <c r="H566" i="83"/>
  <c r="G566" i="83"/>
  <c r="J565" i="83"/>
  <c r="I565" i="83"/>
  <c r="H565" i="83"/>
  <c r="G565" i="83"/>
  <c r="J564" i="83"/>
  <c r="I564" i="83"/>
  <c r="H564" i="83"/>
  <c r="G564" i="83"/>
  <c r="J563" i="83"/>
  <c r="I563" i="83"/>
  <c r="H563" i="83"/>
  <c r="G563" i="83"/>
  <c r="J562" i="83"/>
  <c r="I562" i="83"/>
  <c r="H562" i="83"/>
  <c r="G562" i="83"/>
  <c r="J561" i="83"/>
  <c r="I561" i="83"/>
  <c r="H561" i="83"/>
  <c r="G561" i="83"/>
  <c r="J560" i="83"/>
  <c r="I560" i="83"/>
  <c r="H560" i="83"/>
  <c r="G560" i="83"/>
  <c r="J559" i="83"/>
  <c r="I559" i="83"/>
  <c r="H559" i="83"/>
  <c r="G559" i="83"/>
  <c r="J558" i="83"/>
  <c r="I558" i="83"/>
  <c r="H558" i="83"/>
  <c r="G558" i="83"/>
  <c r="J557" i="83"/>
  <c r="I557" i="83"/>
  <c r="H557" i="83"/>
  <c r="G557" i="83"/>
  <c r="J556" i="83"/>
  <c r="I556" i="83"/>
  <c r="H556" i="83"/>
  <c r="G556" i="83"/>
  <c r="J555" i="83"/>
  <c r="I555" i="83"/>
  <c r="H555" i="83"/>
  <c r="G555" i="83"/>
  <c r="J554" i="83"/>
  <c r="I554" i="83"/>
  <c r="H554" i="83"/>
  <c r="G554" i="83"/>
  <c r="J553" i="83"/>
  <c r="I553" i="83"/>
  <c r="H553" i="83"/>
  <c r="G553" i="83"/>
  <c r="J552" i="83"/>
  <c r="I552" i="83"/>
  <c r="H552" i="83"/>
  <c r="G552" i="83"/>
  <c r="J551" i="83"/>
  <c r="I551" i="83"/>
  <c r="H551" i="83"/>
  <c r="G551" i="83"/>
  <c r="J550" i="83"/>
  <c r="I550" i="83"/>
  <c r="H550" i="83"/>
  <c r="G550" i="83"/>
  <c r="J549" i="83"/>
  <c r="I549" i="83"/>
  <c r="H549" i="83"/>
  <c r="G549" i="83"/>
  <c r="J548" i="83"/>
  <c r="I548" i="83"/>
  <c r="H548" i="83"/>
  <c r="G548" i="83"/>
  <c r="J547" i="83"/>
  <c r="I547" i="83"/>
  <c r="H547" i="83"/>
  <c r="G547" i="83"/>
  <c r="J546" i="83"/>
  <c r="I546" i="83"/>
  <c r="H546" i="83"/>
  <c r="G546" i="83"/>
  <c r="J545" i="83"/>
  <c r="I545" i="83"/>
  <c r="H545" i="83"/>
  <c r="G545" i="83"/>
  <c r="J544" i="83"/>
  <c r="I544" i="83"/>
  <c r="H544" i="83"/>
  <c r="G544" i="83"/>
  <c r="J543" i="83"/>
  <c r="I543" i="83"/>
  <c r="H543" i="83"/>
  <c r="G543" i="83"/>
  <c r="J542" i="83"/>
  <c r="I542" i="83"/>
  <c r="H542" i="83"/>
  <c r="G542" i="83"/>
  <c r="J541" i="83"/>
  <c r="I541" i="83"/>
  <c r="H541" i="83"/>
  <c r="G541" i="83"/>
  <c r="J540" i="83"/>
  <c r="I540" i="83"/>
  <c r="H540" i="83"/>
  <c r="G540" i="83"/>
  <c r="J539" i="83"/>
  <c r="I539" i="83"/>
  <c r="H539" i="83"/>
  <c r="G539" i="83"/>
  <c r="J538" i="83"/>
  <c r="I538" i="83"/>
  <c r="H538" i="83"/>
  <c r="G538" i="83"/>
  <c r="J537" i="83"/>
  <c r="I537" i="83"/>
  <c r="H537" i="83"/>
  <c r="G537" i="83"/>
  <c r="J536" i="83"/>
  <c r="I536" i="83"/>
  <c r="H536" i="83"/>
  <c r="G536" i="83"/>
  <c r="J535" i="83"/>
  <c r="I535" i="83"/>
  <c r="H535" i="83"/>
  <c r="G535" i="83"/>
  <c r="J534" i="83"/>
  <c r="I534" i="83"/>
  <c r="H534" i="83"/>
  <c r="G534" i="83"/>
  <c r="J533" i="83"/>
  <c r="I533" i="83"/>
  <c r="H533" i="83"/>
  <c r="G533" i="83"/>
  <c r="J532" i="83"/>
  <c r="I532" i="83"/>
  <c r="H532" i="83"/>
  <c r="G532" i="83"/>
  <c r="J531" i="83"/>
  <c r="I531" i="83"/>
  <c r="H531" i="83"/>
  <c r="G531" i="83"/>
  <c r="J530" i="83"/>
  <c r="I530" i="83"/>
  <c r="H530" i="83"/>
  <c r="G530" i="83"/>
  <c r="J529" i="83"/>
  <c r="I529" i="83"/>
  <c r="H529" i="83"/>
  <c r="G529" i="83"/>
  <c r="J528" i="83"/>
  <c r="I528" i="83"/>
  <c r="H528" i="83"/>
  <c r="G528" i="83"/>
  <c r="J527" i="83"/>
  <c r="I527" i="83"/>
  <c r="H527" i="83"/>
  <c r="G527" i="83"/>
  <c r="J526" i="83"/>
  <c r="I526" i="83"/>
  <c r="H526" i="83"/>
  <c r="G526" i="83"/>
  <c r="J525" i="83"/>
  <c r="I525" i="83"/>
  <c r="H525" i="83"/>
  <c r="G525" i="83"/>
  <c r="J524" i="83"/>
  <c r="I524" i="83"/>
  <c r="H524" i="83"/>
  <c r="G524" i="83"/>
  <c r="J523" i="83"/>
  <c r="I523" i="83"/>
  <c r="H523" i="83"/>
  <c r="G523" i="83"/>
  <c r="J522" i="83"/>
  <c r="I522" i="83"/>
  <c r="H522" i="83"/>
  <c r="G522" i="83"/>
  <c r="J521" i="83"/>
  <c r="I521" i="83"/>
  <c r="H521" i="83"/>
  <c r="G521" i="83"/>
  <c r="J520" i="83"/>
  <c r="I520" i="83"/>
  <c r="H520" i="83"/>
  <c r="G520" i="83"/>
  <c r="J519" i="83"/>
  <c r="I519" i="83"/>
  <c r="H519" i="83"/>
  <c r="G519" i="83"/>
  <c r="J518" i="83"/>
  <c r="I518" i="83"/>
  <c r="H518" i="83"/>
  <c r="G518" i="83"/>
  <c r="J517" i="83"/>
  <c r="I517" i="83"/>
  <c r="H517" i="83"/>
  <c r="G517" i="83"/>
  <c r="J516" i="83"/>
  <c r="I516" i="83"/>
  <c r="H516" i="83"/>
  <c r="G516" i="83"/>
  <c r="J515" i="83"/>
  <c r="I515" i="83"/>
  <c r="H515" i="83"/>
  <c r="G515" i="83"/>
  <c r="J514" i="83"/>
  <c r="I514" i="83"/>
  <c r="H514" i="83"/>
  <c r="G514" i="83"/>
  <c r="J513" i="83"/>
  <c r="I513" i="83"/>
  <c r="H513" i="83"/>
  <c r="G513" i="83"/>
  <c r="J512" i="83"/>
  <c r="I512" i="83"/>
  <c r="H512" i="83"/>
  <c r="G512" i="83"/>
  <c r="J511" i="83"/>
  <c r="I511" i="83"/>
  <c r="H511" i="83"/>
  <c r="G511" i="83"/>
  <c r="J510" i="83"/>
  <c r="I510" i="83"/>
  <c r="H510" i="83"/>
  <c r="G510" i="83"/>
  <c r="J509" i="83"/>
  <c r="I509" i="83"/>
  <c r="H509" i="83"/>
  <c r="G509" i="83"/>
  <c r="J508" i="83"/>
  <c r="I508" i="83"/>
  <c r="H508" i="83"/>
  <c r="G508" i="83"/>
  <c r="J507" i="83"/>
  <c r="I507" i="83"/>
  <c r="H507" i="83"/>
  <c r="G507" i="83"/>
  <c r="J506" i="83"/>
  <c r="I506" i="83"/>
  <c r="H506" i="83"/>
  <c r="G506" i="83"/>
  <c r="J505" i="83"/>
  <c r="I505" i="83"/>
  <c r="H505" i="83"/>
  <c r="G505" i="83"/>
  <c r="J504" i="83"/>
  <c r="I504" i="83"/>
  <c r="H504" i="83"/>
  <c r="G504" i="83"/>
  <c r="J503" i="83"/>
  <c r="I503" i="83"/>
  <c r="H503" i="83"/>
  <c r="G503" i="83"/>
  <c r="J502" i="83"/>
  <c r="I502" i="83"/>
  <c r="H502" i="83"/>
  <c r="G502" i="83"/>
  <c r="J501" i="83"/>
  <c r="I501" i="83"/>
  <c r="H501" i="83"/>
  <c r="G501" i="83"/>
  <c r="J500" i="83"/>
  <c r="I500" i="83"/>
  <c r="H500" i="83"/>
  <c r="G500" i="83"/>
  <c r="J499" i="83"/>
  <c r="I499" i="83"/>
  <c r="H499" i="83"/>
  <c r="G499" i="83"/>
  <c r="J498" i="83"/>
  <c r="I498" i="83"/>
  <c r="H498" i="83"/>
  <c r="G498" i="83"/>
  <c r="J497" i="83"/>
  <c r="I497" i="83"/>
  <c r="H497" i="83"/>
  <c r="G497" i="83"/>
  <c r="J496" i="83"/>
  <c r="I496" i="83"/>
  <c r="H496" i="83"/>
  <c r="G496" i="83"/>
  <c r="J495" i="83"/>
  <c r="I495" i="83"/>
  <c r="H495" i="83"/>
  <c r="G495" i="83"/>
  <c r="J494" i="83"/>
  <c r="I494" i="83"/>
  <c r="H494" i="83"/>
  <c r="G494" i="83"/>
  <c r="J493" i="83"/>
  <c r="I493" i="83"/>
  <c r="H493" i="83"/>
  <c r="G493" i="83"/>
  <c r="J492" i="83"/>
  <c r="I492" i="83"/>
  <c r="H492" i="83"/>
  <c r="G492" i="83"/>
  <c r="J491" i="83"/>
  <c r="I491" i="83"/>
  <c r="H491" i="83"/>
  <c r="G491" i="83"/>
  <c r="J490" i="83"/>
  <c r="I490" i="83"/>
  <c r="H490" i="83"/>
  <c r="G490" i="83"/>
  <c r="J489" i="83"/>
  <c r="I489" i="83"/>
  <c r="H489" i="83"/>
  <c r="G489" i="83"/>
  <c r="J488" i="83"/>
  <c r="I488" i="83"/>
  <c r="H488" i="83"/>
  <c r="G488" i="83"/>
  <c r="J487" i="83"/>
  <c r="I487" i="83"/>
  <c r="H487" i="83"/>
  <c r="G487" i="83"/>
  <c r="J486" i="83"/>
  <c r="I486" i="83"/>
  <c r="H486" i="83"/>
  <c r="G486" i="83"/>
  <c r="J485" i="83"/>
  <c r="I485" i="83"/>
  <c r="H485" i="83"/>
  <c r="G485" i="83"/>
  <c r="J484" i="83"/>
  <c r="I484" i="83"/>
  <c r="H484" i="83"/>
  <c r="G484" i="83"/>
  <c r="J483" i="83"/>
  <c r="I483" i="83"/>
  <c r="H483" i="83"/>
  <c r="G483" i="83"/>
  <c r="J482" i="83"/>
  <c r="I482" i="83"/>
  <c r="H482" i="83"/>
  <c r="G482" i="83"/>
  <c r="J481" i="83"/>
  <c r="I481" i="83"/>
  <c r="H481" i="83"/>
  <c r="G481" i="83"/>
  <c r="J480" i="83"/>
  <c r="I480" i="83"/>
  <c r="H480" i="83"/>
  <c r="G480" i="83"/>
  <c r="J479" i="83"/>
  <c r="I479" i="83"/>
  <c r="H479" i="83"/>
  <c r="G479" i="83"/>
  <c r="J478" i="83"/>
  <c r="I478" i="83"/>
  <c r="H478" i="83"/>
  <c r="G478" i="83"/>
  <c r="J477" i="83"/>
  <c r="I477" i="83"/>
  <c r="H477" i="83"/>
  <c r="G477" i="83"/>
  <c r="J476" i="83"/>
  <c r="I476" i="83"/>
  <c r="H476" i="83"/>
  <c r="G476" i="83"/>
  <c r="J475" i="83"/>
  <c r="I475" i="83"/>
  <c r="H475" i="83"/>
  <c r="G475" i="83"/>
  <c r="J474" i="83"/>
  <c r="I474" i="83"/>
  <c r="H474" i="83"/>
  <c r="G474" i="83"/>
  <c r="J473" i="83"/>
  <c r="I473" i="83"/>
  <c r="H473" i="83"/>
  <c r="G473" i="83"/>
  <c r="J472" i="83"/>
  <c r="I472" i="83"/>
  <c r="H472" i="83"/>
  <c r="G472" i="83"/>
  <c r="J471" i="83"/>
  <c r="I471" i="83"/>
  <c r="H471" i="83"/>
  <c r="G471" i="83"/>
  <c r="J470" i="83"/>
  <c r="I470" i="83"/>
  <c r="H470" i="83"/>
  <c r="G470" i="83"/>
  <c r="J469" i="83"/>
  <c r="I469" i="83"/>
  <c r="H469" i="83"/>
  <c r="G469" i="83"/>
  <c r="J468" i="83"/>
  <c r="I468" i="83"/>
  <c r="H468" i="83"/>
  <c r="G468" i="83"/>
  <c r="J467" i="83"/>
  <c r="I467" i="83"/>
  <c r="H467" i="83"/>
  <c r="G467" i="83"/>
  <c r="J466" i="83"/>
  <c r="I466" i="83"/>
  <c r="H466" i="83"/>
  <c r="G466" i="83"/>
  <c r="J465" i="83"/>
  <c r="I465" i="83"/>
  <c r="H465" i="83"/>
  <c r="G465" i="83"/>
  <c r="J464" i="83"/>
  <c r="I464" i="83"/>
  <c r="H464" i="83"/>
  <c r="G464" i="83"/>
  <c r="J463" i="83"/>
  <c r="I463" i="83"/>
  <c r="H463" i="83"/>
  <c r="G463" i="83"/>
  <c r="J462" i="83"/>
  <c r="I462" i="83"/>
  <c r="H462" i="83"/>
  <c r="G462" i="83"/>
  <c r="J461" i="83"/>
  <c r="I461" i="83"/>
  <c r="H461" i="83"/>
  <c r="G461" i="83"/>
  <c r="J460" i="83"/>
  <c r="I460" i="83"/>
  <c r="H460" i="83"/>
  <c r="G460" i="83"/>
  <c r="J459" i="83"/>
  <c r="I459" i="83"/>
  <c r="H459" i="83"/>
  <c r="G459" i="83"/>
  <c r="J458" i="83"/>
  <c r="I458" i="83"/>
  <c r="H458" i="83"/>
  <c r="G458" i="83"/>
  <c r="J457" i="83"/>
  <c r="I457" i="83"/>
  <c r="H457" i="83"/>
  <c r="G457" i="83"/>
  <c r="J456" i="83"/>
  <c r="I456" i="83"/>
  <c r="H456" i="83"/>
  <c r="G456" i="83"/>
  <c r="J455" i="83"/>
  <c r="I455" i="83"/>
  <c r="H455" i="83"/>
  <c r="G455" i="83"/>
  <c r="J454" i="83"/>
  <c r="I454" i="83"/>
  <c r="H454" i="83"/>
  <c r="G454" i="83"/>
  <c r="J453" i="83"/>
  <c r="I453" i="83"/>
  <c r="H453" i="83"/>
  <c r="G453" i="83"/>
  <c r="J452" i="83"/>
  <c r="I452" i="83"/>
  <c r="H452" i="83"/>
  <c r="G452" i="83"/>
  <c r="J451" i="83"/>
  <c r="I451" i="83"/>
  <c r="H451" i="83"/>
  <c r="G451" i="83"/>
  <c r="J450" i="83"/>
  <c r="I450" i="83"/>
  <c r="H450" i="83"/>
  <c r="G450" i="83"/>
  <c r="J449" i="83"/>
  <c r="I449" i="83"/>
  <c r="H449" i="83"/>
  <c r="G449" i="83"/>
  <c r="J448" i="83"/>
  <c r="I448" i="83"/>
  <c r="H448" i="83"/>
  <c r="G448" i="83"/>
  <c r="J447" i="83"/>
  <c r="I447" i="83"/>
  <c r="H447" i="83"/>
  <c r="G447" i="83"/>
  <c r="J446" i="83"/>
  <c r="I446" i="83"/>
  <c r="H446" i="83"/>
  <c r="G446" i="83"/>
  <c r="J445" i="83"/>
  <c r="I445" i="83"/>
  <c r="H445" i="83"/>
  <c r="G445" i="83"/>
  <c r="AF444" i="83"/>
  <c r="AE444" i="83" s="1"/>
  <c r="AD444" i="83" s="1"/>
  <c r="AC444" i="83" s="1"/>
  <c r="AB444" i="83" s="1"/>
  <c r="AA444" i="83" s="1"/>
  <c r="Z444" i="83" s="1"/>
  <c r="Y444" i="83" s="1"/>
  <c r="X444" i="83" s="1"/>
  <c r="W444" i="83" s="1"/>
  <c r="V444" i="83" s="1"/>
  <c r="U444" i="83" s="1"/>
  <c r="T444" i="83" s="1"/>
  <c r="J444" i="83"/>
  <c r="I444" i="83"/>
  <c r="H444" i="83"/>
  <c r="G444" i="83"/>
  <c r="J443" i="83"/>
  <c r="I443" i="83"/>
  <c r="H443" i="83"/>
  <c r="G443" i="83"/>
  <c r="AR442" i="83"/>
  <c r="J442" i="83"/>
  <c r="I442" i="83"/>
  <c r="H442" i="83"/>
  <c r="G442" i="83"/>
  <c r="AR441" i="83"/>
  <c r="J441" i="83"/>
  <c r="I441" i="83"/>
  <c r="H441" i="83"/>
  <c r="G441" i="83"/>
  <c r="AR440" i="83"/>
  <c r="J440" i="83"/>
  <c r="I440" i="83"/>
  <c r="H440" i="83"/>
  <c r="G440" i="83"/>
  <c r="AR439" i="83"/>
  <c r="J439" i="83"/>
  <c r="I439" i="83"/>
  <c r="H439" i="83"/>
  <c r="G439" i="83"/>
  <c r="AR438" i="83"/>
  <c r="J438" i="83"/>
  <c r="I438" i="83"/>
  <c r="H438" i="83"/>
  <c r="G438" i="83"/>
  <c r="AR437" i="83"/>
  <c r="J437" i="83"/>
  <c r="I437" i="83"/>
  <c r="H437" i="83"/>
  <c r="G437" i="83"/>
  <c r="AR436" i="83"/>
  <c r="J436" i="83"/>
  <c r="I436" i="83"/>
  <c r="H436" i="83"/>
  <c r="G436" i="83"/>
  <c r="X435" i="83"/>
  <c r="Y435" i="83" s="1"/>
  <c r="Z435" i="83" s="1"/>
  <c r="AA435" i="83" s="1"/>
  <c r="AB435" i="83" s="1"/>
  <c r="AC435" i="83" s="1"/>
  <c r="AD435" i="83" s="1"/>
  <c r="AE435" i="83" s="1"/>
  <c r="AF435" i="83" s="1"/>
  <c r="AG435" i="83" s="1"/>
  <c r="AH435" i="83" s="1"/>
  <c r="AI435" i="83" s="1"/>
  <c r="AJ435" i="83" s="1"/>
  <c r="AK435" i="83" s="1"/>
  <c r="AL435" i="83" s="1"/>
  <c r="AM435" i="83" s="1"/>
  <c r="AN435" i="83" s="1"/>
  <c r="AO435" i="83" s="1"/>
  <c r="AP435" i="83" s="1"/>
  <c r="AQ435" i="83" s="1"/>
  <c r="J435" i="83"/>
  <c r="I435" i="83"/>
  <c r="H435" i="83"/>
  <c r="G435" i="83"/>
  <c r="J434" i="83"/>
  <c r="I434" i="83"/>
  <c r="H434" i="83"/>
  <c r="G434" i="83"/>
  <c r="J433" i="83"/>
  <c r="I433" i="83"/>
  <c r="H433" i="83"/>
  <c r="G433" i="83"/>
  <c r="J432" i="83"/>
  <c r="I432" i="83"/>
  <c r="H432" i="83"/>
  <c r="G432" i="83"/>
  <c r="J431" i="83"/>
  <c r="I431" i="83"/>
  <c r="H431" i="83"/>
  <c r="G431" i="83"/>
  <c r="J430" i="83"/>
  <c r="I430" i="83"/>
  <c r="H430" i="83"/>
  <c r="G430" i="83"/>
  <c r="U429" i="83"/>
  <c r="J429" i="83"/>
  <c r="I429" i="83"/>
  <c r="H429" i="83"/>
  <c r="G429" i="83"/>
  <c r="J428" i="83"/>
  <c r="I428" i="83"/>
  <c r="H428" i="83"/>
  <c r="G428" i="83"/>
  <c r="J427" i="83"/>
  <c r="I427" i="83"/>
  <c r="H427" i="83"/>
  <c r="G427" i="83"/>
  <c r="AQ426" i="83"/>
  <c r="AP426" i="83"/>
  <c r="AO426" i="83"/>
  <c r="AN426" i="83"/>
  <c r="AM426" i="83"/>
  <c r="AL426" i="83"/>
  <c r="AK426" i="83"/>
  <c r="AJ426" i="83"/>
  <c r="AI426" i="83"/>
  <c r="AH426" i="83"/>
  <c r="AG426" i="83"/>
  <c r="AF426" i="83"/>
  <c r="J426" i="83"/>
  <c r="I426" i="83"/>
  <c r="H426" i="83"/>
  <c r="G426" i="83"/>
  <c r="J425" i="83"/>
  <c r="I425" i="83"/>
  <c r="H425" i="83"/>
  <c r="G425" i="83"/>
  <c r="AQ424" i="83"/>
  <c r="AP424" i="83"/>
  <c r="AO424" i="83"/>
  <c r="AN424" i="83"/>
  <c r="AM424" i="83"/>
  <c r="AL424" i="83"/>
  <c r="AK424" i="83"/>
  <c r="AJ424" i="83"/>
  <c r="AI424" i="83"/>
  <c r="AH424" i="83"/>
  <c r="AG424" i="83"/>
  <c r="AF424" i="83"/>
  <c r="J424" i="83"/>
  <c r="I424" i="83"/>
  <c r="H424" i="83"/>
  <c r="G424" i="83"/>
  <c r="AQ423" i="83"/>
  <c r="AP423" i="83"/>
  <c r="AO423" i="83"/>
  <c r="AN423" i="83"/>
  <c r="AM423" i="83"/>
  <c r="AL423" i="83"/>
  <c r="AK423" i="83"/>
  <c r="AJ423" i="83"/>
  <c r="AI423" i="83"/>
  <c r="AH423" i="83"/>
  <c r="AG423" i="83"/>
  <c r="AF423" i="83"/>
  <c r="J423" i="83"/>
  <c r="I423" i="83"/>
  <c r="H423" i="83"/>
  <c r="G423" i="83"/>
  <c r="AQ422" i="83"/>
  <c r="AP422" i="83"/>
  <c r="AO422" i="83"/>
  <c r="AN422" i="83"/>
  <c r="AM422" i="83"/>
  <c r="AL422" i="83"/>
  <c r="AK422" i="83"/>
  <c r="AJ422" i="83"/>
  <c r="AI422" i="83"/>
  <c r="AH422" i="83"/>
  <c r="AG422" i="83"/>
  <c r="AF422" i="83"/>
  <c r="J422" i="83"/>
  <c r="I422" i="83"/>
  <c r="H422" i="83"/>
  <c r="G422" i="83"/>
  <c r="AQ421" i="83"/>
  <c r="AP421" i="83"/>
  <c r="AO421" i="83"/>
  <c r="AN421" i="83"/>
  <c r="AM421" i="83"/>
  <c r="AL421" i="83"/>
  <c r="AK421" i="83"/>
  <c r="AJ421" i="83"/>
  <c r="AI421" i="83"/>
  <c r="AH421" i="83"/>
  <c r="AG421" i="83"/>
  <c r="AF421" i="83"/>
  <c r="J421" i="83"/>
  <c r="I421" i="83"/>
  <c r="H421" i="83"/>
  <c r="G421" i="83"/>
  <c r="AQ420" i="83"/>
  <c r="AQ425" i="83" s="1"/>
  <c r="AP420" i="83"/>
  <c r="AP425" i="83" s="1"/>
  <c r="AO420" i="83"/>
  <c r="AO425" i="83" s="1"/>
  <c r="AN420" i="83"/>
  <c r="AM420" i="83"/>
  <c r="AM425" i="83" s="1"/>
  <c r="AL420" i="83"/>
  <c r="AL425" i="83" s="1"/>
  <c r="AK420" i="83"/>
  <c r="AK425" i="83" s="1"/>
  <c r="AJ420" i="83"/>
  <c r="AJ425" i="83" s="1"/>
  <c r="AI420" i="83"/>
  <c r="AI425" i="83" s="1"/>
  <c r="AH420" i="83"/>
  <c r="AH425" i="83" s="1"/>
  <c r="AG420" i="83"/>
  <c r="AG425" i="83" s="1"/>
  <c r="AF420" i="83"/>
  <c r="AF425" i="83" s="1"/>
  <c r="J420" i="83"/>
  <c r="I420" i="83"/>
  <c r="H420" i="83"/>
  <c r="G420" i="83"/>
  <c r="J419" i="83"/>
  <c r="I419" i="83"/>
  <c r="H419" i="83"/>
  <c r="G419" i="83"/>
  <c r="J418" i="83"/>
  <c r="I418" i="83"/>
  <c r="H418" i="83"/>
  <c r="G418" i="83"/>
  <c r="J417" i="83"/>
  <c r="I417" i="83"/>
  <c r="H417" i="83"/>
  <c r="G417" i="83"/>
  <c r="J416" i="83"/>
  <c r="I416" i="83"/>
  <c r="H416" i="83"/>
  <c r="G416" i="83"/>
  <c r="J415" i="83"/>
  <c r="I415" i="83"/>
  <c r="H415" i="83"/>
  <c r="G415" i="83"/>
  <c r="J414" i="83"/>
  <c r="I414" i="83"/>
  <c r="H414" i="83"/>
  <c r="G414" i="83"/>
  <c r="J413" i="83"/>
  <c r="I413" i="83"/>
  <c r="H413" i="83"/>
  <c r="G413" i="83"/>
  <c r="J412" i="83"/>
  <c r="I412" i="83"/>
  <c r="H412" i="83"/>
  <c r="G412" i="83"/>
  <c r="AQ411" i="83"/>
  <c r="AQ442" i="83" s="1"/>
  <c r="AP411" i="83"/>
  <c r="AO411" i="83"/>
  <c r="AN411" i="83"/>
  <c r="AM411" i="83"/>
  <c r="AL411" i="83"/>
  <c r="AK411" i="83"/>
  <c r="AJ411" i="83"/>
  <c r="AI411" i="83"/>
  <c r="AI442" i="83" s="1"/>
  <c r="AH411" i="83"/>
  <c r="AG411" i="83"/>
  <c r="AF411" i="83"/>
  <c r="J411" i="83"/>
  <c r="I411" i="83"/>
  <c r="H411" i="83"/>
  <c r="G411" i="83"/>
  <c r="J410" i="83"/>
  <c r="I410" i="83"/>
  <c r="H410" i="83"/>
  <c r="G410" i="83"/>
  <c r="AQ409" i="83"/>
  <c r="AP409" i="83"/>
  <c r="AO409" i="83"/>
  <c r="AN409" i="83"/>
  <c r="AM409" i="83"/>
  <c r="AM440" i="83" s="1"/>
  <c r="AL409" i="83"/>
  <c r="AK409" i="83"/>
  <c r="AJ409" i="83"/>
  <c r="AI409" i="83"/>
  <c r="AH409" i="83"/>
  <c r="AG409" i="83"/>
  <c r="AF409" i="83"/>
  <c r="J409" i="83"/>
  <c r="I409" i="83"/>
  <c r="H409" i="83"/>
  <c r="G409" i="83"/>
  <c r="AQ408" i="83"/>
  <c r="AP408" i="83"/>
  <c r="AO408" i="83"/>
  <c r="AN408" i="83"/>
  <c r="AM408" i="83"/>
  <c r="AM439" i="83" s="1"/>
  <c r="AL408" i="83"/>
  <c r="AK408" i="83"/>
  <c r="AJ408" i="83"/>
  <c r="AI408" i="83"/>
  <c r="AH408" i="83"/>
  <c r="AG408" i="83"/>
  <c r="AF408" i="83"/>
  <c r="J408" i="83"/>
  <c r="I408" i="83"/>
  <c r="H408" i="83"/>
  <c r="G408" i="83"/>
  <c r="AQ407" i="83"/>
  <c r="AP407" i="83"/>
  <c r="AO407" i="83"/>
  <c r="AN407" i="83"/>
  <c r="AM407" i="83"/>
  <c r="AM438" i="83" s="1"/>
  <c r="AL407" i="83"/>
  <c r="AK407" i="83"/>
  <c r="AJ407" i="83"/>
  <c r="AI407" i="83"/>
  <c r="AH407" i="83"/>
  <c r="AG407" i="83"/>
  <c r="AF407" i="83"/>
  <c r="J407" i="83"/>
  <c r="I407" i="83"/>
  <c r="H407" i="83"/>
  <c r="G407" i="83"/>
  <c r="AQ406" i="83"/>
  <c r="AP406" i="83"/>
  <c r="AO406" i="83"/>
  <c r="AN406" i="83"/>
  <c r="AM406" i="83"/>
  <c r="AM437" i="83" s="1"/>
  <c r="AL406" i="83"/>
  <c r="AK406" i="83"/>
  <c r="AJ406" i="83"/>
  <c r="AI406" i="83"/>
  <c r="AH406" i="83"/>
  <c r="AG406" i="83"/>
  <c r="AF406" i="83"/>
  <c r="J406" i="83"/>
  <c r="I406" i="83"/>
  <c r="H406" i="83"/>
  <c r="G406" i="83"/>
  <c r="AQ405" i="83"/>
  <c r="AP405" i="83"/>
  <c r="AO405" i="83"/>
  <c r="AN405" i="83"/>
  <c r="AM405" i="83"/>
  <c r="AM410" i="83" s="1"/>
  <c r="AM441" i="83" s="1"/>
  <c r="AL405" i="83"/>
  <c r="AK405" i="83"/>
  <c r="AJ405" i="83"/>
  <c r="AI405" i="83"/>
  <c r="AH405" i="83"/>
  <c r="AG405" i="83"/>
  <c r="AF405" i="83"/>
  <c r="J405" i="83"/>
  <c r="I405" i="83"/>
  <c r="H405" i="83"/>
  <c r="G405" i="83"/>
  <c r="J404" i="83"/>
  <c r="I404" i="83"/>
  <c r="H404" i="83"/>
  <c r="G404" i="83"/>
  <c r="J403" i="83"/>
  <c r="I403" i="83"/>
  <c r="H403" i="83"/>
  <c r="G403" i="83"/>
  <c r="J402" i="83"/>
  <c r="I402" i="83"/>
  <c r="H402" i="83"/>
  <c r="G402" i="83"/>
  <c r="J401" i="83"/>
  <c r="I401" i="83"/>
  <c r="H401" i="83"/>
  <c r="G401" i="83"/>
  <c r="J400" i="83"/>
  <c r="I400" i="83"/>
  <c r="H400" i="83"/>
  <c r="G400" i="83"/>
  <c r="J399" i="83"/>
  <c r="I399" i="83"/>
  <c r="H399" i="83"/>
  <c r="G399" i="83"/>
  <c r="J398" i="83"/>
  <c r="I398" i="83"/>
  <c r="H398" i="83"/>
  <c r="G398" i="83"/>
  <c r="J397" i="83"/>
  <c r="I397" i="83"/>
  <c r="H397" i="83"/>
  <c r="G397" i="83"/>
  <c r="Q396" i="83"/>
  <c r="J396" i="83"/>
  <c r="I396" i="83"/>
  <c r="H396" i="83"/>
  <c r="G396" i="83"/>
  <c r="Q395" i="83"/>
  <c r="J395" i="83"/>
  <c r="I395" i="83"/>
  <c r="H395" i="83"/>
  <c r="G395" i="83"/>
  <c r="J394" i="83"/>
  <c r="I394" i="83"/>
  <c r="H394" i="83"/>
  <c r="G394" i="83"/>
  <c r="J393" i="83"/>
  <c r="I393" i="83"/>
  <c r="H393" i="83"/>
  <c r="G393" i="83"/>
  <c r="J392" i="83"/>
  <c r="I392" i="83"/>
  <c r="H392" i="83"/>
  <c r="G392" i="83"/>
  <c r="J391" i="83"/>
  <c r="I391" i="83"/>
  <c r="H391" i="83"/>
  <c r="G391" i="83"/>
  <c r="J390" i="83"/>
  <c r="I390" i="83"/>
  <c r="H390" i="83"/>
  <c r="G390" i="83"/>
  <c r="J389" i="83"/>
  <c r="I389" i="83"/>
  <c r="H389" i="83"/>
  <c r="G389" i="83"/>
  <c r="J388" i="83"/>
  <c r="I388" i="83"/>
  <c r="H388" i="83"/>
  <c r="G388" i="83"/>
  <c r="J387" i="83"/>
  <c r="I387" i="83"/>
  <c r="H387" i="83"/>
  <c r="G387" i="83"/>
  <c r="J386" i="83"/>
  <c r="I386" i="83"/>
  <c r="H386" i="83"/>
  <c r="G386" i="83"/>
  <c r="AF385" i="83"/>
  <c r="AE385" i="83" s="1"/>
  <c r="AD385" i="83" s="1"/>
  <c r="AC385" i="83" s="1"/>
  <c r="AB385" i="83" s="1"/>
  <c r="AA385" i="83" s="1"/>
  <c r="Z385" i="83" s="1"/>
  <c r="Y385" i="83" s="1"/>
  <c r="X385" i="83" s="1"/>
  <c r="W385" i="83" s="1"/>
  <c r="V385" i="83" s="1"/>
  <c r="U385" i="83" s="1"/>
  <c r="T385" i="83" s="1"/>
  <c r="J385" i="83"/>
  <c r="I385" i="83"/>
  <c r="H385" i="83"/>
  <c r="G385" i="83"/>
  <c r="J384" i="83"/>
  <c r="I384" i="83"/>
  <c r="H384" i="83"/>
  <c r="G384" i="83"/>
  <c r="AR383" i="83"/>
  <c r="J383" i="83"/>
  <c r="I383" i="83"/>
  <c r="H383" i="83"/>
  <c r="G383" i="83"/>
  <c r="AR382" i="83"/>
  <c r="J382" i="83"/>
  <c r="I382" i="83"/>
  <c r="H382" i="83"/>
  <c r="G382" i="83"/>
  <c r="AR381" i="83"/>
  <c r="J381" i="83"/>
  <c r="I381" i="83"/>
  <c r="H381" i="83"/>
  <c r="G381" i="83"/>
  <c r="AR380" i="83"/>
  <c r="J380" i="83"/>
  <c r="I380" i="83"/>
  <c r="H380" i="83"/>
  <c r="G380" i="83"/>
  <c r="AR379" i="83"/>
  <c r="J379" i="83"/>
  <c r="I379" i="83"/>
  <c r="H379" i="83"/>
  <c r="G379" i="83"/>
  <c r="AR378" i="83"/>
  <c r="J378" i="83"/>
  <c r="I378" i="83"/>
  <c r="H378" i="83"/>
  <c r="G378" i="83"/>
  <c r="AR377" i="83"/>
  <c r="J377" i="83"/>
  <c r="I377" i="83"/>
  <c r="H377" i="83"/>
  <c r="G377" i="83"/>
  <c r="AC376" i="83"/>
  <c r="AD376" i="83" s="1"/>
  <c r="AE376" i="83" s="1"/>
  <c r="AF376" i="83" s="1"/>
  <c r="AG376" i="83" s="1"/>
  <c r="AH376" i="83" s="1"/>
  <c r="AI376" i="83" s="1"/>
  <c r="AJ376" i="83" s="1"/>
  <c r="AK376" i="83" s="1"/>
  <c r="AL376" i="83" s="1"/>
  <c r="AM376" i="83" s="1"/>
  <c r="AN376" i="83" s="1"/>
  <c r="AO376" i="83" s="1"/>
  <c r="AP376" i="83" s="1"/>
  <c r="AQ376" i="83" s="1"/>
  <c r="X376" i="83"/>
  <c r="Y376" i="83" s="1"/>
  <c r="Z376" i="83" s="1"/>
  <c r="AA376" i="83" s="1"/>
  <c r="AB376" i="83" s="1"/>
  <c r="J376" i="83"/>
  <c r="I376" i="83"/>
  <c r="H376" i="83"/>
  <c r="G376" i="83"/>
  <c r="J375" i="83"/>
  <c r="I375" i="83"/>
  <c r="H375" i="83"/>
  <c r="G375" i="83"/>
  <c r="J374" i="83"/>
  <c r="I374" i="83"/>
  <c r="H374" i="83"/>
  <c r="G374" i="83"/>
  <c r="J373" i="83"/>
  <c r="I373" i="83"/>
  <c r="H373" i="83"/>
  <c r="G373" i="83"/>
  <c r="J372" i="83"/>
  <c r="I372" i="83"/>
  <c r="H372" i="83"/>
  <c r="G372" i="83"/>
  <c r="J371" i="83"/>
  <c r="I371" i="83"/>
  <c r="H371" i="83"/>
  <c r="G371" i="83"/>
  <c r="U370" i="83"/>
  <c r="J370" i="83"/>
  <c r="I370" i="83"/>
  <c r="H370" i="83"/>
  <c r="G370" i="83"/>
  <c r="J369" i="83"/>
  <c r="I369" i="83"/>
  <c r="H369" i="83"/>
  <c r="G369" i="83"/>
  <c r="J368" i="83"/>
  <c r="I368" i="83"/>
  <c r="H368" i="83"/>
  <c r="G368" i="83"/>
  <c r="AQ367" i="83"/>
  <c r="AP367" i="83"/>
  <c r="AO367" i="83"/>
  <c r="AN367" i="83"/>
  <c r="AM367" i="83"/>
  <c r="AL367" i="83"/>
  <c r="AK367" i="83"/>
  <c r="AJ367" i="83"/>
  <c r="AI367" i="83"/>
  <c r="AH367" i="83"/>
  <c r="AG367" i="83"/>
  <c r="AF367" i="83"/>
  <c r="J367" i="83"/>
  <c r="I367" i="83"/>
  <c r="H367" i="83"/>
  <c r="G367" i="83"/>
  <c r="J366" i="83"/>
  <c r="I366" i="83"/>
  <c r="H366" i="83"/>
  <c r="G366" i="83"/>
  <c r="AQ365" i="83"/>
  <c r="AP365" i="83"/>
  <c r="AO365" i="83"/>
  <c r="AN365" i="83"/>
  <c r="AM365" i="83"/>
  <c r="AL365" i="83"/>
  <c r="AK365" i="83"/>
  <c r="AJ365" i="83"/>
  <c r="AI365" i="83"/>
  <c r="AH365" i="83"/>
  <c r="AG365" i="83"/>
  <c r="AF365" i="83"/>
  <c r="J365" i="83"/>
  <c r="I365" i="83"/>
  <c r="H365" i="83"/>
  <c r="G365" i="83"/>
  <c r="AQ364" i="83"/>
  <c r="AP364" i="83"/>
  <c r="AO364" i="83"/>
  <c r="AN364" i="83"/>
  <c r="AM364" i="83"/>
  <c r="AL364" i="83"/>
  <c r="AK364" i="83"/>
  <c r="AJ364" i="83"/>
  <c r="AI364" i="83"/>
  <c r="AH364" i="83"/>
  <c r="AG364" i="83"/>
  <c r="AF364" i="83"/>
  <c r="J364" i="83"/>
  <c r="I364" i="83"/>
  <c r="H364" i="83"/>
  <c r="G364" i="83"/>
  <c r="AQ363" i="83"/>
  <c r="AP363" i="83"/>
  <c r="AO363" i="83"/>
  <c r="AN363" i="83"/>
  <c r="AM363" i="83"/>
  <c r="AL363" i="83"/>
  <c r="AK363" i="83"/>
  <c r="AJ363" i="83"/>
  <c r="AI363" i="83"/>
  <c r="AH363" i="83"/>
  <c r="AG363" i="83"/>
  <c r="AF363" i="83"/>
  <c r="J363" i="83"/>
  <c r="I363" i="83"/>
  <c r="H363" i="83"/>
  <c r="G363" i="83"/>
  <c r="AQ362" i="83"/>
  <c r="AP362" i="83"/>
  <c r="AO362" i="83"/>
  <c r="AN362" i="83"/>
  <c r="AM362" i="83"/>
  <c r="AL362" i="83"/>
  <c r="AK362" i="83"/>
  <c r="AJ362" i="83"/>
  <c r="AI362" i="83"/>
  <c r="AH362" i="83"/>
  <c r="AG362" i="83"/>
  <c r="AF362" i="83"/>
  <c r="J362" i="83"/>
  <c r="I362" i="83"/>
  <c r="H362" i="83"/>
  <c r="G362" i="83"/>
  <c r="AQ361" i="83"/>
  <c r="AQ366" i="83" s="1"/>
  <c r="AP361" i="83"/>
  <c r="AO361" i="83"/>
  <c r="AO366" i="83" s="1"/>
  <c r="AN361" i="83"/>
  <c r="AN366" i="83" s="1"/>
  <c r="AM361" i="83"/>
  <c r="AM366" i="83" s="1"/>
  <c r="AL361" i="83"/>
  <c r="AL366" i="83" s="1"/>
  <c r="AK361" i="83"/>
  <c r="AK366" i="83" s="1"/>
  <c r="AJ361" i="83"/>
  <c r="AJ366" i="83" s="1"/>
  <c r="AI361" i="83"/>
  <c r="AI366" i="83" s="1"/>
  <c r="AH361" i="83"/>
  <c r="AG361" i="83"/>
  <c r="AG366" i="83" s="1"/>
  <c r="AF361" i="83"/>
  <c r="AF366" i="83" s="1"/>
  <c r="J361" i="83"/>
  <c r="I361" i="83"/>
  <c r="H361" i="83"/>
  <c r="G361" i="83"/>
  <c r="J360" i="83"/>
  <c r="I360" i="83"/>
  <c r="H360" i="83"/>
  <c r="G360" i="83"/>
  <c r="J359" i="83"/>
  <c r="I359" i="83"/>
  <c r="H359" i="83"/>
  <c r="G359" i="83"/>
  <c r="J358" i="83"/>
  <c r="I358" i="83"/>
  <c r="H358" i="83"/>
  <c r="G358" i="83"/>
  <c r="J357" i="83"/>
  <c r="I357" i="83"/>
  <c r="H357" i="83"/>
  <c r="G357" i="83"/>
  <c r="J356" i="83"/>
  <c r="I356" i="83"/>
  <c r="H356" i="83"/>
  <c r="G356" i="83"/>
  <c r="J355" i="83"/>
  <c r="I355" i="83"/>
  <c r="H355" i="83"/>
  <c r="G355" i="83"/>
  <c r="J354" i="83"/>
  <c r="I354" i="83"/>
  <c r="H354" i="83"/>
  <c r="G354" i="83"/>
  <c r="J353" i="83"/>
  <c r="I353" i="83"/>
  <c r="H353" i="83"/>
  <c r="G353" i="83"/>
  <c r="AQ352" i="83"/>
  <c r="AP352" i="83"/>
  <c r="AO352" i="83"/>
  <c r="AN352" i="83"/>
  <c r="AM352" i="83"/>
  <c r="AL352" i="83"/>
  <c r="AK352" i="83"/>
  <c r="AJ352" i="83"/>
  <c r="AI352" i="83"/>
  <c r="AH352" i="83"/>
  <c r="AG352" i="83"/>
  <c r="AF352" i="83"/>
  <c r="J352" i="83"/>
  <c r="I352" i="83"/>
  <c r="H352" i="83"/>
  <c r="G352" i="83"/>
  <c r="J351" i="83"/>
  <c r="I351" i="83"/>
  <c r="H351" i="83"/>
  <c r="G351" i="83"/>
  <c r="AQ350" i="83"/>
  <c r="AP350" i="83"/>
  <c r="AO350" i="83"/>
  <c r="AN350" i="83"/>
  <c r="AM350" i="83"/>
  <c r="AL350" i="83"/>
  <c r="AK350" i="83"/>
  <c r="AJ350" i="83"/>
  <c r="AI350" i="83"/>
  <c r="AH350" i="83"/>
  <c r="AG350" i="83"/>
  <c r="AF350" i="83"/>
  <c r="J350" i="83"/>
  <c r="I350" i="83"/>
  <c r="H350" i="83"/>
  <c r="G350" i="83"/>
  <c r="AQ349" i="83"/>
  <c r="AP349" i="83"/>
  <c r="AO349" i="83"/>
  <c r="AN349" i="83"/>
  <c r="AM349" i="83"/>
  <c r="AL349" i="83"/>
  <c r="AK349" i="83"/>
  <c r="AJ349" i="83"/>
  <c r="AI349" i="83"/>
  <c r="AH349" i="83"/>
  <c r="AG349" i="83"/>
  <c r="AF349" i="83"/>
  <c r="J349" i="83"/>
  <c r="I349" i="83"/>
  <c r="H349" i="83"/>
  <c r="G349" i="83"/>
  <c r="AQ348" i="83"/>
  <c r="AP348" i="83"/>
  <c r="AO348" i="83"/>
  <c r="AN348" i="83"/>
  <c r="AM348" i="83"/>
  <c r="AL348" i="83"/>
  <c r="AK348" i="83"/>
  <c r="AJ348" i="83"/>
  <c r="AI348" i="83"/>
  <c r="AH348" i="83"/>
  <c r="AG348" i="83"/>
  <c r="AF348" i="83"/>
  <c r="J348" i="83"/>
  <c r="I348" i="83"/>
  <c r="H348" i="83"/>
  <c r="G348" i="83"/>
  <c r="AQ347" i="83"/>
  <c r="AP347" i="83"/>
  <c r="AO347" i="83"/>
  <c r="AN347" i="83"/>
  <c r="AM347" i="83"/>
  <c r="AL347" i="83"/>
  <c r="AK347" i="83"/>
  <c r="AJ347" i="83"/>
  <c r="AI347" i="83"/>
  <c r="AH347" i="83"/>
  <c r="AG347" i="83"/>
  <c r="AF347" i="83"/>
  <c r="J347" i="83"/>
  <c r="I347" i="83"/>
  <c r="H347" i="83"/>
  <c r="G347" i="83"/>
  <c r="AQ346" i="83"/>
  <c r="AP346" i="83"/>
  <c r="AO346" i="83"/>
  <c r="AO351" i="83" s="1"/>
  <c r="AN346" i="83"/>
  <c r="AM346" i="83"/>
  <c r="AL346" i="83"/>
  <c r="AK346" i="83"/>
  <c r="AK351" i="83" s="1"/>
  <c r="AJ346" i="83"/>
  <c r="AI346" i="83"/>
  <c r="AH346" i="83"/>
  <c r="AG346" i="83"/>
  <c r="AF346" i="83"/>
  <c r="AF351" i="83" s="1"/>
  <c r="J346" i="83"/>
  <c r="I346" i="83"/>
  <c r="H346" i="83"/>
  <c r="G346" i="83"/>
  <c r="J345" i="83"/>
  <c r="I345" i="83"/>
  <c r="H345" i="83"/>
  <c r="G345" i="83"/>
  <c r="J344" i="83"/>
  <c r="I344" i="83"/>
  <c r="H344" i="83"/>
  <c r="G344" i="83"/>
  <c r="J343" i="83"/>
  <c r="I343" i="83"/>
  <c r="H343" i="83"/>
  <c r="G343" i="83"/>
  <c r="J342" i="83"/>
  <c r="I342" i="83"/>
  <c r="H342" i="83"/>
  <c r="G342" i="83"/>
  <c r="J341" i="83"/>
  <c r="I341" i="83"/>
  <c r="H341" i="83"/>
  <c r="G341" i="83"/>
  <c r="J340" i="83"/>
  <c r="I340" i="83"/>
  <c r="H340" i="83"/>
  <c r="G340" i="83"/>
  <c r="J339" i="83"/>
  <c r="I339" i="83"/>
  <c r="H339" i="83"/>
  <c r="G339" i="83"/>
  <c r="J338" i="83"/>
  <c r="I338" i="83"/>
  <c r="H338" i="83"/>
  <c r="G338" i="83"/>
  <c r="Q337" i="83"/>
  <c r="J337" i="83"/>
  <c r="I337" i="83"/>
  <c r="H337" i="83"/>
  <c r="G337" i="83"/>
  <c r="Q336" i="83"/>
  <c r="J336" i="83"/>
  <c r="I336" i="83"/>
  <c r="H336" i="83"/>
  <c r="G336" i="83"/>
  <c r="J335" i="83"/>
  <c r="I335" i="83"/>
  <c r="H335" i="83"/>
  <c r="G335" i="83"/>
  <c r="J334" i="83"/>
  <c r="I334" i="83"/>
  <c r="H334" i="83"/>
  <c r="G334" i="83"/>
  <c r="J333" i="83"/>
  <c r="I333" i="83"/>
  <c r="H333" i="83"/>
  <c r="G333" i="83"/>
  <c r="J332" i="83"/>
  <c r="I332" i="83"/>
  <c r="H332" i="83"/>
  <c r="G332" i="83"/>
  <c r="J331" i="83"/>
  <c r="I331" i="83"/>
  <c r="H331" i="83"/>
  <c r="G331" i="83"/>
  <c r="J330" i="83"/>
  <c r="I330" i="83"/>
  <c r="H330" i="83"/>
  <c r="G330" i="83"/>
  <c r="J329" i="83"/>
  <c r="I329" i="83"/>
  <c r="H329" i="83"/>
  <c r="G329" i="83"/>
  <c r="J328" i="83"/>
  <c r="I328" i="83"/>
  <c r="H328" i="83"/>
  <c r="G328" i="83"/>
  <c r="J327" i="83"/>
  <c r="I327" i="83"/>
  <c r="H327" i="83"/>
  <c r="G327" i="83"/>
  <c r="J326" i="83"/>
  <c r="I326" i="83"/>
  <c r="H326" i="83"/>
  <c r="G326" i="83"/>
  <c r="AF325" i="83"/>
  <c r="AE325" i="83" s="1"/>
  <c r="AD325" i="83" s="1"/>
  <c r="AC325" i="83" s="1"/>
  <c r="AB325" i="83" s="1"/>
  <c r="AA325" i="83" s="1"/>
  <c r="Z325" i="83" s="1"/>
  <c r="Y325" i="83" s="1"/>
  <c r="X325" i="83" s="1"/>
  <c r="W325" i="83" s="1"/>
  <c r="V325" i="83" s="1"/>
  <c r="U325" i="83" s="1"/>
  <c r="T325" i="83" s="1"/>
  <c r="J325" i="83"/>
  <c r="I325" i="83"/>
  <c r="H325" i="83"/>
  <c r="G325" i="83"/>
  <c r="J324" i="83"/>
  <c r="I324" i="83"/>
  <c r="H324" i="83"/>
  <c r="G324" i="83"/>
  <c r="AR323" i="83"/>
  <c r="J323" i="83"/>
  <c r="I323" i="83"/>
  <c r="H323" i="83"/>
  <c r="G323" i="83"/>
  <c r="AR322" i="83"/>
  <c r="J322" i="83"/>
  <c r="I322" i="83"/>
  <c r="H322" i="83"/>
  <c r="G322" i="83"/>
  <c r="AR321" i="83"/>
  <c r="J321" i="83"/>
  <c r="I321" i="83"/>
  <c r="H321" i="83"/>
  <c r="G321" i="83"/>
  <c r="AR320" i="83"/>
  <c r="J320" i="83"/>
  <c r="I320" i="83"/>
  <c r="H320" i="83"/>
  <c r="G320" i="83"/>
  <c r="AR319" i="83"/>
  <c r="J319" i="83"/>
  <c r="I319" i="83"/>
  <c r="H319" i="83"/>
  <c r="G319" i="83"/>
  <c r="AR318" i="83"/>
  <c r="J318" i="83"/>
  <c r="I318" i="83"/>
  <c r="H318" i="83"/>
  <c r="G318" i="83"/>
  <c r="AR317" i="83"/>
  <c r="J317" i="83"/>
  <c r="I317" i="83"/>
  <c r="H317" i="83"/>
  <c r="G317" i="83"/>
  <c r="X316" i="83"/>
  <c r="Y316" i="83" s="1"/>
  <c r="Z316" i="83" s="1"/>
  <c r="AA316" i="83" s="1"/>
  <c r="AB316" i="83" s="1"/>
  <c r="AC316" i="83" s="1"/>
  <c r="AD316" i="83" s="1"/>
  <c r="AE316" i="83" s="1"/>
  <c r="AF316" i="83" s="1"/>
  <c r="AG316" i="83" s="1"/>
  <c r="AH316" i="83" s="1"/>
  <c r="AI316" i="83" s="1"/>
  <c r="AJ316" i="83" s="1"/>
  <c r="AK316" i="83" s="1"/>
  <c r="AL316" i="83" s="1"/>
  <c r="AM316" i="83" s="1"/>
  <c r="AN316" i="83" s="1"/>
  <c r="AO316" i="83" s="1"/>
  <c r="AP316" i="83" s="1"/>
  <c r="AQ316" i="83" s="1"/>
  <c r="J316" i="83"/>
  <c r="I316" i="83"/>
  <c r="H316" i="83"/>
  <c r="G316" i="83"/>
  <c r="J315" i="83"/>
  <c r="I315" i="83"/>
  <c r="H315" i="83"/>
  <c r="G315" i="83"/>
  <c r="J314" i="83"/>
  <c r="I314" i="83"/>
  <c r="H314" i="83"/>
  <c r="G314" i="83"/>
  <c r="J313" i="83"/>
  <c r="I313" i="83"/>
  <c r="H313" i="83"/>
  <c r="G313" i="83"/>
  <c r="J312" i="83"/>
  <c r="I312" i="83"/>
  <c r="H312" i="83"/>
  <c r="G312" i="83"/>
  <c r="J311" i="83"/>
  <c r="I311" i="83"/>
  <c r="H311" i="83"/>
  <c r="G311" i="83"/>
  <c r="U310" i="83"/>
  <c r="J310" i="83"/>
  <c r="I310" i="83"/>
  <c r="H310" i="83"/>
  <c r="G310" i="83"/>
  <c r="J309" i="83"/>
  <c r="I309" i="83"/>
  <c r="H309" i="83"/>
  <c r="G309" i="83"/>
  <c r="J308" i="83"/>
  <c r="I308" i="83"/>
  <c r="H308" i="83"/>
  <c r="G308" i="83"/>
  <c r="AQ307" i="83"/>
  <c r="AP307" i="83"/>
  <c r="AO307" i="83"/>
  <c r="AN307" i="83"/>
  <c r="AM307" i="83"/>
  <c r="AL307" i="83"/>
  <c r="AK307" i="83"/>
  <c r="AJ307" i="83"/>
  <c r="AI307" i="83"/>
  <c r="AH307" i="83"/>
  <c r="AG307" i="83"/>
  <c r="AF307" i="83"/>
  <c r="J307" i="83"/>
  <c r="I307" i="83"/>
  <c r="H307" i="83"/>
  <c r="G307" i="83"/>
  <c r="J306" i="83"/>
  <c r="I306" i="83"/>
  <c r="H306" i="83"/>
  <c r="G306" i="83"/>
  <c r="AQ305" i="83"/>
  <c r="AP305" i="83"/>
  <c r="AO305" i="83"/>
  <c r="AN305" i="83"/>
  <c r="AM305" i="83"/>
  <c r="AL305" i="83"/>
  <c r="AK305" i="83"/>
  <c r="AJ305" i="83"/>
  <c r="AI305" i="83"/>
  <c r="AH305" i="83"/>
  <c r="AG305" i="83"/>
  <c r="AF305" i="83"/>
  <c r="J305" i="83"/>
  <c r="I305" i="83"/>
  <c r="H305" i="83"/>
  <c r="G305" i="83"/>
  <c r="AQ304" i="83"/>
  <c r="AP304" i="83"/>
  <c r="AO304" i="83"/>
  <c r="AN304" i="83"/>
  <c r="AM304" i="83"/>
  <c r="AL304" i="83"/>
  <c r="AK304" i="83"/>
  <c r="AJ304" i="83"/>
  <c r="AI304" i="83"/>
  <c r="AH304" i="83"/>
  <c r="AG304" i="83"/>
  <c r="AF304" i="83"/>
  <c r="J304" i="83"/>
  <c r="I304" i="83"/>
  <c r="H304" i="83"/>
  <c r="G304" i="83"/>
  <c r="AQ303" i="83"/>
  <c r="AP303" i="83"/>
  <c r="AO303" i="83"/>
  <c r="AN303" i="83"/>
  <c r="AM303" i="83"/>
  <c r="AL303" i="83"/>
  <c r="AK303" i="83"/>
  <c r="AJ303" i="83"/>
  <c r="AI303" i="83"/>
  <c r="AH303" i="83"/>
  <c r="AG303" i="83"/>
  <c r="AF303" i="83"/>
  <c r="J303" i="83"/>
  <c r="I303" i="83"/>
  <c r="H303" i="83"/>
  <c r="G303" i="83"/>
  <c r="AQ302" i="83"/>
  <c r="AP302" i="83"/>
  <c r="AO302" i="83"/>
  <c r="AN302" i="83"/>
  <c r="AM302" i="83"/>
  <c r="AL302" i="83"/>
  <c r="AK302" i="83"/>
  <c r="AJ302" i="83"/>
  <c r="AI302" i="83"/>
  <c r="AH302" i="83"/>
  <c r="AG302" i="83"/>
  <c r="AF302" i="83"/>
  <c r="J302" i="83"/>
  <c r="I302" i="83"/>
  <c r="H302" i="83"/>
  <c r="G302" i="83"/>
  <c r="AQ301" i="83"/>
  <c r="AQ306" i="83" s="1"/>
  <c r="AP301" i="83"/>
  <c r="AP306" i="83" s="1"/>
  <c r="AO301" i="83"/>
  <c r="AO306" i="83" s="1"/>
  <c r="AN301" i="83"/>
  <c r="AN306" i="83" s="1"/>
  <c r="AM301" i="83"/>
  <c r="AM306" i="83" s="1"/>
  <c r="AL301" i="83"/>
  <c r="AK301" i="83"/>
  <c r="AK306" i="83" s="1"/>
  <c r="AJ301" i="83"/>
  <c r="AJ306" i="83" s="1"/>
  <c r="AI301" i="83"/>
  <c r="AI306" i="83" s="1"/>
  <c r="AH301" i="83"/>
  <c r="AH306" i="83" s="1"/>
  <c r="AG301" i="83"/>
  <c r="AG306" i="83" s="1"/>
  <c r="AF301" i="83"/>
  <c r="AF306" i="83" s="1"/>
  <c r="J301" i="83"/>
  <c r="I301" i="83"/>
  <c r="H301" i="83"/>
  <c r="G301" i="83"/>
  <c r="J300" i="83"/>
  <c r="I300" i="83"/>
  <c r="H300" i="83"/>
  <c r="G300" i="83"/>
  <c r="J299" i="83"/>
  <c r="I299" i="83"/>
  <c r="H299" i="83"/>
  <c r="G299" i="83"/>
  <c r="J298" i="83"/>
  <c r="I298" i="83"/>
  <c r="H298" i="83"/>
  <c r="G298" i="83"/>
  <c r="J297" i="83"/>
  <c r="I297" i="83"/>
  <c r="H297" i="83"/>
  <c r="G297" i="83"/>
  <c r="J296" i="83"/>
  <c r="I296" i="83"/>
  <c r="H296" i="83"/>
  <c r="G296" i="83"/>
  <c r="J295" i="83"/>
  <c r="I295" i="83"/>
  <c r="H295" i="83"/>
  <c r="G295" i="83"/>
  <c r="J294" i="83"/>
  <c r="I294" i="83"/>
  <c r="H294" i="83"/>
  <c r="G294" i="83"/>
  <c r="J293" i="83"/>
  <c r="I293" i="83"/>
  <c r="H293" i="83"/>
  <c r="G293" i="83"/>
  <c r="AQ292" i="83"/>
  <c r="AP292" i="83"/>
  <c r="AO292" i="83"/>
  <c r="AN292" i="83"/>
  <c r="AN323" i="83" s="1"/>
  <c r="AM292" i="83"/>
  <c r="AL292" i="83"/>
  <c r="AK292" i="83"/>
  <c r="AJ292" i="83"/>
  <c r="AI292" i="83"/>
  <c r="AH292" i="83"/>
  <c r="AG292" i="83"/>
  <c r="AF292" i="83"/>
  <c r="AF323" i="83" s="1"/>
  <c r="J292" i="83"/>
  <c r="I292" i="83"/>
  <c r="H292" i="83"/>
  <c r="G292" i="83"/>
  <c r="J291" i="83"/>
  <c r="I291" i="83"/>
  <c r="H291" i="83"/>
  <c r="G291" i="83"/>
  <c r="AQ290" i="83"/>
  <c r="AP290" i="83"/>
  <c r="AP321" i="83" s="1"/>
  <c r="AO290" i="83"/>
  <c r="AN290" i="83"/>
  <c r="AM290" i="83"/>
  <c r="AL290" i="83"/>
  <c r="AK290" i="83"/>
  <c r="AJ290" i="83"/>
  <c r="AI290" i="83"/>
  <c r="AH290" i="83"/>
  <c r="AH321" i="83" s="1"/>
  <c r="AG290" i="83"/>
  <c r="AF290" i="83"/>
  <c r="J290" i="83"/>
  <c r="I290" i="83"/>
  <c r="H290" i="83"/>
  <c r="G290" i="83"/>
  <c r="AQ289" i="83"/>
  <c r="AP289" i="83"/>
  <c r="AO289" i="83"/>
  <c r="AN289" i="83"/>
  <c r="AM289" i="83"/>
  <c r="AL289" i="83"/>
  <c r="AK289" i="83"/>
  <c r="AJ289" i="83"/>
  <c r="AI289" i="83"/>
  <c r="AH289" i="83"/>
  <c r="AG289" i="83"/>
  <c r="AF289" i="83"/>
  <c r="J289" i="83"/>
  <c r="I289" i="83"/>
  <c r="H289" i="83"/>
  <c r="G289" i="83"/>
  <c r="AQ288" i="83"/>
  <c r="AP288" i="83"/>
  <c r="AO288" i="83"/>
  <c r="AN288" i="83"/>
  <c r="AM288" i="83"/>
  <c r="AL288" i="83"/>
  <c r="AK288" i="83"/>
  <c r="AJ288" i="83"/>
  <c r="AI288" i="83"/>
  <c r="AH288" i="83"/>
  <c r="AH319" i="83" s="1"/>
  <c r="AG288" i="83"/>
  <c r="AF288" i="83"/>
  <c r="J288" i="83"/>
  <c r="I288" i="83"/>
  <c r="H288" i="83"/>
  <c r="G288" i="83"/>
  <c r="AQ287" i="83"/>
  <c r="AP287" i="83"/>
  <c r="AO287" i="83"/>
  <c r="AN287" i="83"/>
  <c r="AM287" i="83"/>
  <c r="AL287" i="83"/>
  <c r="AK287" i="83"/>
  <c r="AJ287" i="83"/>
  <c r="AI287" i="83"/>
  <c r="AH287" i="83"/>
  <c r="AG287" i="83"/>
  <c r="AF287" i="83"/>
  <c r="J287" i="83"/>
  <c r="I287" i="83"/>
  <c r="H287" i="83"/>
  <c r="G287" i="83"/>
  <c r="AQ286" i="83"/>
  <c r="AP286" i="83"/>
  <c r="AO286" i="83"/>
  <c r="AN286" i="83"/>
  <c r="AM286" i="83"/>
  <c r="AM291" i="83" s="1"/>
  <c r="AL286" i="83"/>
  <c r="AL291" i="83" s="1"/>
  <c r="AK286" i="83"/>
  <c r="AJ286" i="83"/>
  <c r="AI286" i="83"/>
  <c r="AH286" i="83"/>
  <c r="AG286" i="83"/>
  <c r="AF286" i="83"/>
  <c r="J286" i="83"/>
  <c r="I286" i="83"/>
  <c r="H286" i="83"/>
  <c r="G286" i="83"/>
  <c r="J285" i="83"/>
  <c r="I285" i="83"/>
  <c r="H285" i="83"/>
  <c r="G285" i="83"/>
  <c r="J284" i="83"/>
  <c r="I284" i="83"/>
  <c r="H284" i="83"/>
  <c r="G284" i="83"/>
  <c r="J283" i="83"/>
  <c r="I283" i="83"/>
  <c r="H283" i="83"/>
  <c r="G283" i="83"/>
  <c r="J282" i="83"/>
  <c r="I282" i="83"/>
  <c r="H282" i="83"/>
  <c r="G282" i="83"/>
  <c r="J281" i="83"/>
  <c r="I281" i="83"/>
  <c r="H281" i="83"/>
  <c r="G281" i="83"/>
  <c r="J280" i="83"/>
  <c r="I280" i="83"/>
  <c r="H280" i="83"/>
  <c r="G280" i="83"/>
  <c r="J279" i="83"/>
  <c r="I279" i="83"/>
  <c r="H279" i="83"/>
  <c r="G279" i="83"/>
  <c r="J278" i="83"/>
  <c r="I278" i="83"/>
  <c r="H278" i="83"/>
  <c r="G278" i="83"/>
  <c r="Q277" i="83"/>
  <c r="J277" i="83"/>
  <c r="I277" i="83"/>
  <c r="H277" i="83"/>
  <c r="G277" i="83"/>
  <c r="Q276" i="83"/>
  <c r="J276" i="83"/>
  <c r="I276" i="83"/>
  <c r="H276" i="83"/>
  <c r="G276" i="83"/>
  <c r="J275" i="83"/>
  <c r="I275" i="83"/>
  <c r="H275" i="83"/>
  <c r="G275" i="83"/>
  <c r="J274" i="83"/>
  <c r="I274" i="83"/>
  <c r="H274" i="83"/>
  <c r="G274" i="83"/>
  <c r="J273" i="83"/>
  <c r="I273" i="83"/>
  <c r="H273" i="83"/>
  <c r="G273" i="83"/>
  <c r="J272" i="83"/>
  <c r="I272" i="83"/>
  <c r="H272" i="83"/>
  <c r="G272" i="83"/>
  <c r="J271" i="83"/>
  <c r="I271" i="83"/>
  <c r="H271" i="83"/>
  <c r="G271" i="83"/>
  <c r="J270" i="83"/>
  <c r="I270" i="83"/>
  <c r="H270" i="83"/>
  <c r="G270" i="83"/>
  <c r="J269" i="83"/>
  <c r="I269" i="83"/>
  <c r="H269" i="83"/>
  <c r="G269" i="83"/>
  <c r="J268" i="83"/>
  <c r="I268" i="83"/>
  <c r="H268" i="83"/>
  <c r="G268" i="83"/>
  <c r="J267" i="83"/>
  <c r="I267" i="83"/>
  <c r="H267" i="83"/>
  <c r="G267" i="83"/>
  <c r="J266" i="83"/>
  <c r="I266" i="83"/>
  <c r="H266" i="83"/>
  <c r="G266" i="83"/>
  <c r="AF265" i="83"/>
  <c r="AE265" i="83" s="1"/>
  <c r="AD265" i="83" s="1"/>
  <c r="AC265" i="83" s="1"/>
  <c r="AB265" i="83" s="1"/>
  <c r="AA265" i="83" s="1"/>
  <c r="Z265" i="83" s="1"/>
  <c r="Y265" i="83" s="1"/>
  <c r="X265" i="83" s="1"/>
  <c r="W265" i="83" s="1"/>
  <c r="V265" i="83" s="1"/>
  <c r="U265" i="83" s="1"/>
  <c r="T265" i="83" s="1"/>
  <c r="J265" i="83"/>
  <c r="I265" i="83"/>
  <c r="H265" i="83"/>
  <c r="G265" i="83"/>
  <c r="J264" i="83"/>
  <c r="I264" i="83"/>
  <c r="H264" i="83"/>
  <c r="G264" i="83"/>
  <c r="AR263" i="83"/>
  <c r="J263" i="83"/>
  <c r="I263" i="83"/>
  <c r="H263" i="83"/>
  <c r="G263" i="83"/>
  <c r="AR262" i="83"/>
  <c r="J262" i="83"/>
  <c r="I262" i="83"/>
  <c r="H262" i="83"/>
  <c r="G262" i="83"/>
  <c r="AR261" i="83"/>
  <c r="J261" i="83"/>
  <c r="I261" i="83"/>
  <c r="H261" i="83"/>
  <c r="G261" i="83"/>
  <c r="AR260" i="83"/>
  <c r="J260" i="83"/>
  <c r="I260" i="83"/>
  <c r="H260" i="83"/>
  <c r="G260" i="83"/>
  <c r="AR259" i="83"/>
  <c r="J259" i="83"/>
  <c r="I259" i="83"/>
  <c r="H259" i="83"/>
  <c r="G259" i="83"/>
  <c r="AR258" i="83"/>
  <c r="J258" i="83"/>
  <c r="I258" i="83"/>
  <c r="H258" i="83"/>
  <c r="G258" i="83"/>
  <c r="AR257" i="83"/>
  <c r="J257" i="83"/>
  <c r="I257" i="83"/>
  <c r="H257" i="83"/>
  <c r="G257" i="83"/>
  <c r="X256" i="83"/>
  <c r="Y256" i="83" s="1"/>
  <c r="Z256" i="83" s="1"/>
  <c r="AA256" i="83" s="1"/>
  <c r="AB256" i="83" s="1"/>
  <c r="AC256" i="83" s="1"/>
  <c r="AD256" i="83" s="1"/>
  <c r="AE256" i="83" s="1"/>
  <c r="AF256" i="83" s="1"/>
  <c r="AG256" i="83" s="1"/>
  <c r="AH256" i="83" s="1"/>
  <c r="AI256" i="83" s="1"/>
  <c r="AJ256" i="83" s="1"/>
  <c r="AK256" i="83" s="1"/>
  <c r="AL256" i="83" s="1"/>
  <c r="AM256" i="83" s="1"/>
  <c r="AN256" i="83" s="1"/>
  <c r="AO256" i="83" s="1"/>
  <c r="AP256" i="83" s="1"/>
  <c r="AQ256" i="83" s="1"/>
  <c r="J256" i="83"/>
  <c r="I256" i="83"/>
  <c r="H256" i="83"/>
  <c r="G256" i="83"/>
  <c r="J255" i="83"/>
  <c r="I255" i="83"/>
  <c r="H255" i="83"/>
  <c r="G255" i="83"/>
  <c r="J254" i="83"/>
  <c r="I254" i="83"/>
  <c r="H254" i="83"/>
  <c r="G254" i="83"/>
  <c r="J253" i="83"/>
  <c r="I253" i="83"/>
  <c r="H253" i="83"/>
  <c r="G253" i="83"/>
  <c r="J252" i="83"/>
  <c r="I252" i="83"/>
  <c r="H252" i="83"/>
  <c r="G252" i="83"/>
  <c r="J251" i="83"/>
  <c r="I251" i="83"/>
  <c r="H251" i="83"/>
  <c r="G251" i="83"/>
  <c r="U250" i="83"/>
  <c r="J250" i="83"/>
  <c r="I250" i="83"/>
  <c r="H250" i="83"/>
  <c r="G250" i="83"/>
  <c r="J249" i="83"/>
  <c r="I249" i="83"/>
  <c r="H249" i="83"/>
  <c r="G249" i="83"/>
  <c r="J248" i="83"/>
  <c r="I248" i="83"/>
  <c r="H248" i="83"/>
  <c r="G248" i="83"/>
  <c r="AQ247" i="83"/>
  <c r="AP247" i="83"/>
  <c r="AO247" i="83"/>
  <c r="AN247" i="83"/>
  <c r="AM247" i="83"/>
  <c r="AL247" i="83"/>
  <c r="AK247" i="83"/>
  <c r="AJ247" i="83"/>
  <c r="AI247" i="83"/>
  <c r="AH247" i="83"/>
  <c r="AG247" i="83"/>
  <c r="AF247" i="83"/>
  <c r="J247" i="83"/>
  <c r="I247" i="83"/>
  <c r="H247" i="83"/>
  <c r="G247" i="83"/>
  <c r="J246" i="83"/>
  <c r="I246" i="83"/>
  <c r="H246" i="83"/>
  <c r="G246" i="83"/>
  <c r="AQ245" i="83"/>
  <c r="AP245" i="83"/>
  <c r="AO245" i="83"/>
  <c r="AN245" i="83"/>
  <c r="AM245" i="83"/>
  <c r="AL245" i="83"/>
  <c r="AK245" i="83"/>
  <c r="AJ245" i="83"/>
  <c r="AI245" i="83"/>
  <c r="AH245" i="83"/>
  <c r="AG245" i="83"/>
  <c r="AF245" i="83"/>
  <c r="J245" i="83"/>
  <c r="I245" i="83"/>
  <c r="H245" i="83"/>
  <c r="G245" i="83"/>
  <c r="AQ244" i="83"/>
  <c r="AP244" i="83"/>
  <c r="AO244" i="83"/>
  <c r="AN244" i="83"/>
  <c r="AM244" i="83"/>
  <c r="AL244" i="83"/>
  <c r="AK244" i="83"/>
  <c r="AJ244" i="83"/>
  <c r="AI244" i="83"/>
  <c r="AH244" i="83"/>
  <c r="AG244" i="83"/>
  <c r="AF244" i="83"/>
  <c r="J244" i="83"/>
  <c r="I244" i="83"/>
  <c r="H244" i="83"/>
  <c r="G244" i="83"/>
  <c r="AQ243" i="83"/>
  <c r="AP243" i="83"/>
  <c r="AO243" i="83"/>
  <c r="AN243" i="83"/>
  <c r="AM243" i="83"/>
  <c r="AL243" i="83"/>
  <c r="AK243" i="83"/>
  <c r="AJ243" i="83"/>
  <c r="AI243" i="83"/>
  <c r="AH243" i="83"/>
  <c r="AG243" i="83"/>
  <c r="AF243" i="83"/>
  <c r="J243" i="83"/>
  <c r="I243" i="83"/>
  <c r="H243" i="83"/>
  <c r="G243" i="83"/>
  <c r="AQ242" i="83"/>
  <c r="AP242" i="83"/>
  <c r="AO242" i="83"/>
  <c r="AN242" i="83"/>
  <c r="AM242" i="83"/>
  <c r="AL242" i="83"/>
  <c r="AK242" i="83"/>
  <c r="AJ242" i="83"/>
  <c r="AI242" i="83"/>
  <c r="AH242" i="83"/>
  <c r="AG242" i="83"/>
  <c r="AF242" i="83"/>
  <c r="J242" i="83"/>
  <c r="I242" i="83"/>
  <c r="H242" i="83"/>
  <c r="G242" i="83"/>
  <c r="AQ241" i="83"/>
  <c r="AQ246" i="83" s="1"/>
  <c r="AP241" i="83"/>
  <c r="AP246" i="83" s="1"/>
  <c r="AO241" i="83"/>
  <c r="AO246" i="83" s="1"/>
  <c r="AN241" i="83"/>
  <c r="AN246" i="83" s="1"/>
  <c r="AM241" i="83"/>
  <c r="AM246" i="83" s="1"/>
  <c r="AL241" i="83"/>
  <c r="AL246" i="83" s="1"/>
  <c r="AK241" i="83"/>
  <c r="AJ241" i="83"/>
  <c r="AI241" i="83"/>
  <c r="AI246" i="83" s="1"/>
  <c r="AH241" i="83"/>
  <c r="AH246" i="83" s="1"/>
  <c r="AG241" i="83"/>
  <c r="AG246" i="83" s="1"/>
  <c r="AF241" i="83"/>
  <c r="J241" i="83"/>
  <c r="I241" i="83"/>
  <c r="H241" i="83"/>
  <c r="G241" i="83"/>
  <c r="J240" i="83"/>
  <c r="I240" i="83"/>
  <c r="H240" i="83"/>
  <c r="G240" i="83"/>
  <c r="J239" i="83"/>
  <c r="I239" i="83"/>
  <c r="H239" i="83"/>
  <c r="G239" i="83"/>
  <c r="J238" i="83"/>
  <c r="I238" i="83"/>
  <c r="H238" i="83"/>
  <c r="G238" i="83"/>
  <c r="J237" i="83"/>
  <c r="I237" i="83"/>
  <c r="H237" i="83"/>
  <c r="G237" i="83"/>
  <c r="J236" i="83"/>
  <c r="I236" i="83"/>
  <c r="H236" i="83"/>
  <c r="G236" i="83"/>
  <c r="J235" i="83"/>
  <c r="I235" i="83"/>
  <c r="H235" i="83"/>
  <c r="G235" i="83"/>
  <c r="J234" i="83"/>
  <c r="I234" i="83"/>
  <c r="H234" i="83"/>
  <c r="G234" i="83"/>
  <c r="J233" i="83"/>
  <c r="I233" i="83"/>
  <c r="H233" i="83"/>
  <c r="G233" i="83"/>
  <c r="AQ232" i="83"/>
  <c r="AP232" i="83"/>
  <c r="AO232" i="83"/>
  <c r="AN232" i="83"/>
  <c r="AM232" i="83"/>
  <c r="AL232" i="83"/>
  <c r="AK232" i="83"/>
  <c r="AK263" i="83" s="1"/>
  <c r="AJ232" i="83"/>
  <c r="AI232" i="83"/>
  <c r="AH232" i="83"/>
  <c r="AG232" i="83"/>
  <c r="AF232" i="83"/>
  <c r="J232" i="83"/>
  <c r="I232" i="83"/>
  <c r="H232" i="83"/>
  <c r="G232" i="83"/>
  <c r="J231" i="83"/>
  <c r="I231" i="83"/>
  <c r="H231" i="83"/>
  <c r="G231" i="83"/>
  <c r="AQ230" i="83"/>
  <c r="AQ261" i="83" s="1"/>
  <c r="AP230" i="83"/>
  <c r="AO230" i="83"/>
  <c r="AN230" i="83"/>
  <c r="AM230" i="83"/>
  <c r="AL230" i="83"/>
  <c r="AK230" i="83"/>
  <c r="AJ230" i="83"/>
  <c r="AI230" i="83"/>
  <c r="AI261" i="83" s="1"/>
  <c r="AH230" i="83"/>
  <c r="AG230" i="83"/>
  <c r="AF230" i="83"/>
  <c r="J230" i="83"/>
  <c r="I230" i="83"/>
  <c r="H230" i="83"/>
  <c r="G230" i="83"/>
  <c r="AQ229" i="83"/>
  <c r="AQ260" i="83" s="1"/>
  <c r="AP229" i="83"/>
  <c r="AO229" i="83"/>
  <c r="AN229" i="83"/>
  <c r="AM229" i="83"/>
  <c r="AL229" i="83"/>
  <c r="AK229" i="83"/>
  <c r="AJ229" i="83"/>
  <c r="AI229" i="83"/>
  <c r="AI260" i="83" s="1"/>
  <c r="AH229" i="83"/>
  <c r="AG229" i="83"/>
  <c r="AG260" i="83" s="1"/>
  <c r="AF229" i="83"/>
  <c r="J229" i="83"/>
  <c r="I229" i="83"/>
  <c r="H229" i="83"/>
  <c r="G229" i="83"/>
  <c r="AQ228" i="83"/>
  <c r="AP228" i="83"/>
  <c r="AO228" i="83"/>
  <c r="AN228" i="83"/>
  <c r="AM228" i="83"/>
  <c r="AL228" i="83"/>
  <c r="AK228" i="83"/>
  <c r="AJ228" i="83"/>
  <c r="AI228" i="83"/>
  <c r="AH228" i="83"/>
  <c r="AG228" i="83"/>
  <c r="AF228" i="83"/>
  <c r="J228" i="83"/>
  <c r="I228" i="83"/>
  <c r="H228" i="83"/>
  <c r="G228" i="83"/>
  <c r="AQ227" i="83"/>
  <c r="AQ258" i="83" s="1"/>
  <c r="AP227" i="83"/>
  <c r="AO227" i="83"/>
  <c r="AO258" i="83" s="1"/>
  <c r="AN227" i="83"/>
  <c r="AM227" i="83"/>
  <c r="AL227" i="83"/>
  <c r="AK227" i="83"/>
  <c r="AJ227" i="83"/>
  <c r="AI227" i="83"/>
  <c r="AI258" i="83" s="1"/>
  <c r="AH227" i="83"/>
  <c r="AG227" i="83"/>
  <c r="AG258" i="83" s="1"/>
  <c r="AF227" i="83"/>
  <c r="J227" i="83"/>
  <c r="I227" i="83"/>
  <c r="H227" i="83"/>
  <c r="G227" i="83"/>
  <c r="AQ226" i="83"/>
  <c r="AQ231" i="83" s="1"/>
  <c r="AP226" i="83"/>
  <c r="AO226" i="83"/>
  <c r="AO231" i="83" s="1"/>
  <c r="AN226" i="83"/>
  <c r="AM226" i="83"/>
  <c r="AL226" i="83"/>
  <c r="AK226" i="83"/>
  <c r="AJ226" i="83"/>
  <c r="AJ231" i="83" s="1"/>
  <c r="AI226" i="83"/>
  <c r="AI231" i="83" s="1"/>
  <c r="AI262" i="83" s="1"/>
  <c r="AH226" i="83"/>
  <c r="AG226" i="83"/>
  <c r="AG231" i="83" s="1"/>
  <c r="AF226" i="83"/>
  <c r="J226" i="83"/>
  <c r="I226" i="83"/>
  <c r="H226" i="83"/>
  <c r="G226" i="83"/>
  <c r="J225" i="83"/>
  <c r="I225" i="83"/>
  <c r="H225" i="83"/>
  <c r="G225" i="83"/>
  <c r="J224" i="83"/>
  <c r="I224" i="83"/>
  <c r="H224" i="83"/>
  <c r="G224" i="83"/>
  <c r="J223" i="83"/>
  <c r="I223" i="83"/>
  <c r="H223" i="83"/>
  <c r="G223" i="83"/>
  <c r="J222" i="83"/>
  <c r="I222" i="83"/>
  <c r="H222" i="83"/>
  <c r="G222" i="83"/>
  <c r="J221" i="83"/>
  <c r="I221" i="83"/>
  <c r="H221" i="83"/>
  <c r="G221" i="83"/>
  <c r="J220" i="83"/>
  <c r="I220" i="83"/>
  <c r="H220" i="83"/>
  <c r="G220" i="83"/>
  <c r="J219" i="83"/>
  <c r="I219" i="83"/>
  <c r="H219" i="83"/>
  <c r="G219" i="83"/>
  <c r="J218" i="83"/>
  <c r="I218" i="83"/>
  <c r="H218" i="83"/>
  <c r="G218" i="83"/>
  <c r="Q217" i="83"/>
  <c r="J217" i="83"/>
  <c r="I217" i="83"/>
  <c r="H217" i="83"/>
  <c r="G217" i="83"/>
  <c r="Q216" i="83"/>
  <c r="J216" i="83"/>
  <c r="I216" i="83"/>
  <c r="H216" i="83"/>
  <c r="G216" i="83"/>
  <c r="J215" i="83"/>
  <c r="I215" i="83"/>
  <c r="H215" i="83"/>
  <c r="G215" i="83"/>
  <c r="J214" i="83"/>
  <c r="I214" i="83"/>
  <c r="H214" i="83"/>
  <c r="G214" i="83"/>
  <c r="J213" i="83"/>
  <c r="I213" i="83"/>
  <c r="H213" i="83"/>
  <c r="G213" i="83"/>
  <c r="J212" i="83"/>
  <c r="I212" i="83"/>
  <c r="H212" i="83"/>
  <c r="G212" i="83"/>
  <c r="J211" i="83"/>
  <c r="I211" i="83"/>
  <c r="H211" i="83"/>
  <c r="G211" i="83"/>
  <c r="J210" i="83"/>
  <c r="I210" i="83"/>
  <c r="H210" i="83"/>
  <c r="G210" i="83"/>
  <c r="J209" i="83"/>
  <c r="I209" i="83"/>
  <c r="H209" i="83"/>
  <c r="G209" i="83"/>
  <c r="J208" i="83"/>
  <c r="I208" i="83"/>
  <c r="H208" i="83"/>
  <c r="G208" i="83"/>
  <c r="J207" i="83"/>
  <c r="I207" i="83"/>
  <c r="H207" i="83"/>
  <c r="G207" i="83"/>
  <c r="J206" i="83"/>
  <c r="I206" i="83"/>
  <c r="H206" i="83"/>
  <c r="G206" i="83"/>
  <c r="J205" i="83"/>
  <c r="I205" i="83"/>
  <c r="H205" i="83"/>
  <c r="G205" i="83"/>
  <c r="AF204" i="83"/>
  <c r="AE204" i="83" s="1"/>
  <c r="AD204" i="83" s="1"/>
  <c r="AC204" i="83" s="1"/>
  <c r="AB204" i="83" s="1"/>
  <c r="AA204" i="83" s="1"/>
  <c r="Z204" i="83" s="1"/>
  <c r="Y204" i="83" s="1"/>
  <c r="X204" i="83" s="1"/>
  <c r="W204" i="83" s="1"/>
  <c r="V204" i="83" s="1"/>
  <c r="U204" i="83" s="1"/>
  <c r="T204" i="83" s="1"/>
  <c r="J204" i="83"/>
  <c r="I204" i="83"/>
  <c r="H204" i="83"/>
  <c r="G204" i="83"/>
  <c r="J203" i="83"/>
  <c r="I203" i="83"/>
  <c r="H203" i="83"/>
  <c r="G203" i="83"/>
  <c r="AR202" i="83"/>
  <c r="J202" i="83"/>
  <c r="I202" i="83"/>
  <c r="H202" i="83"/>
  <c r="G202" i="83"/>
  <c r="AR201" i="83"/>
  <c r="J201" i="83"/>
  <c r="I201" i="83"/>
  <c r="H201" i="83"/>
  <c r="G201" i="83"/>
  <c r="AR200" i="83"/>
  <c r="J200" i="83"/>
  <c r="I200" i="83"/>
  <c r="H200" i="83"/>
  <c r="G200" i="83"/>
  <c r="AR199" i="83"/>
  <c r="J199" i="83"/>
  <c r="I199" i="83"/>
  <c r="H199" i="83"/>
  <c r="G199" i="83"/>
  <c r="AR198" i="83"/>
  <c r="J198" i="83"/>
  <c r="I198" i="83"/>
  <c r="H198" i="83"/>
  <c r="G198" i="83"/>
  <c r="AR197" i="83"/>
  <c r="J197" i="83"/>
  <c r="I197" i="83"/>
  <c r="H197" i="83"/>
  <c r="G197" i="83"/>
  <c r="AR196" i="83"/>
  <c r="J196" i="83"/>
  <c r="I196" i="83"/>
  <c r="H196" i="83"/>
  <c r="G196" i="83"/>
  <c r="X195" i="83"/>
  <c r="Y195" i="83" s="1"/>
  <c r="Z195" i="83" s="1"/>
  <c r="AA195" i="83" s="1"/>
  <c r="AB195" i="83" s="1"/>
  <c r="AC195" i="83" s="1"/>
  <c r="AD195" i="83" s="1"/>
  <c r="AE195" i="83" s="1"/>
  <c r="AF195" i="83" s="1"/>
  <c r="AG195" i="83" s="1"/>
  <c r="AH195" i="83" s="1"/>
  <c r="AI195" i="83" s="1"/>
  <c r="AJ195" i="83" s="1"/>
  <c r="AK195" i="83" s="1"/>
  <c r="AL195" i="83" s="1"/>
  <c r="AM195" i="83" s="1"/>
  <c r="AN195" i="83" s="1"/>
  <c r="AO195" i="83" s="1"/>
  <c r="AP195" i="83" s="1"/>
  <c r="AQ195" i="83" s="1"/>
  <c r="J195" i="83"/>
  <c r="I195" i="83"/>
  <c r="H195" i="83"/>
  <c r="G195" i="83"/>
  <c r="J194" i="83"/>
  <c r="I194" i="83"/>
  <c r="H194" i="83"/>
  <c r="G194" i="83"/>
  <c r="J193" i="83"/>
  <c r="I193" i="83"/>
  <c r="H193" i="83"/>
  <c r="G193" i="83"/>
  <c r="J192" i="83"/>
  <c r="I192" i="83"/>
  <c r="H192" i="83"/>
  <c r="G192" i="83"/>
  <c r="J191" i="83"/>
  <c r="I191" i="83"/>
  <c r="H191" i="83"/>
  <c r="G191" i="83"/>
  <c r="J190" i="83"/>
  <c r="I190" i="83"/>
  <c r="H190" i="83"/>
  <c r="G190" i="83"/>
  <c r="U189" i="83"/>
  <c r="J189" i="83"/>
  <c r="I189" i="83"/>
  <c r="H189" i="83"/>
  <c r="G189" i="83"/>
  <c r="J188" i="83"/>
  <c r="I188" i="83"/>
  <c r="H188" i="83"/>
  <c r="G188" i="83"/>
  <c r="J187" i="83"/>
  <c r="I187" i="83"/>
  <c r="H187" i="83"/>
  <c r="G187" i="83"/>
  <c r="AQ186" i="83"/>
  <c r="AP186" i="83"/>
  <c r="AO186" i="83"/>
  <c r="AN186" i="83"/>
  <c r="AM186" i="83"/>
  <c r="AL186" i="83"/>
  <c r="AK186" i="83"/>
  <c r="AJ186" i="83"/>
  <c r="AI186" i="83"/>
  <c r="AH186" i="83"/>
  <c r="AG186" i="83"/>
  <c r="AF186" i="83"/>
  <c r="J186" i="83"/>
  <c r="I186" i="83"/>
  <c r="H186" i="83"/>
  <c r="G186" i="83"/>
  <c r="J185" i="83"/>
  <c r="I185" i="83"/>
  <c r="H185" i="83"/>
  <c r="G185" i="83"/>
  <c r="AQ184" i="83"/>
  <c r="AP184" i="83"/>
  <c r="AO184" i="83"/>
  <c r="AN184" i="83"/>
  <c r="AM184" i="83"/>
  <c r="AL184" i="83"/>
  <c r="AK184" i="83"/>
  <c r="AJ184" i="83"/>
  <c r="AI184" i="83"/>
  <c r="AH184" i="83"/>
  <c r="AG184" i="83"/>
  <c r="AF184" i="83"/>
  <c r="J184" i="83"/>
  <c r="I184" i="83"/>
  <c r="H184" i="83"/>
  <c r="G184" i="83"/>
  <c r="AQ183" i="83"/>
  <c r="AP183" i="83"/>
  <c r="AO183" i="83"/>
  <c r="AN183" i="83"/>
  <c r="AM183" i="83"/>
  <c r="AL183" i="83"/>
  <c r="AK183" i="83"/>
  <c r="AJ183" i="83"/>
  <c r="AI183" i="83"/>
  <c r="AH183" i="83"/>
  <c r="AG183" i="83"/>
  <c r="AF183" i="83"/>
  <c r="J183" i="83"/>
  <c r="I183" i="83"/>
  <c r="H183" i="83"/>
  <c r="G183" i="83"/>
  <c r="AQ182" i="83"/>
  <c r="AP182" i="83"/>
  <c r="AO182" i="83"/>
  <c r="AN182" i="83"/>
  <c r="AM182" i="83"/>
  <c r="AL182" i="83"/>
  <c r="AK182" i="83"/>
  <c r="AJ182" i="83"/>
  <c r="AI182" i="83"/>
  <c r="AH182" i="83"/>
  <c r="AG182" i="83"/>
  <c r="AF182" i="83"/>
  <c r="J182" i="83"/>
  <c r="I182" i="83"/>
  <c r="H182" i="83"/>
  <c r="G182" i="83"/>
  <c r="AQ181" i="83"/>
  <c r="AP181" i="83"/>
  <c r="AO181" i="83"/>
  <c r="AN181" i="83"/>
  <c r="AM181" i="83"/>
  <c r="AL181" i="83"/>
  <c r="AK181" i="83"/>
  <c r="AJ181" i="83"/>
  <c r="AI181" i="83"/>
  <c r="AH181" i="83"/>
  <c r="AG181" i="83"/>
  <c r="AF181" i="83"/>
  <c r="J181" i="83"/>
  <c r="I181" i="83"/>
  <c r="H181" i="83"/>
  <c r="G181" i="83"/>
  <c r="AQ180" i="83"/>
  <c r="AQ185" i="83" s="1"/>
  <c r="AP180" i="83"/>
  <c r="AP185" i="83" s="1"/>
  <c r="AO180" i="83"/>
  <c r="AO185" i="83" s="1"/>
  <c r="AN180" i="83"/>
  <c r="AN185" i="83" s="1"/>
  <c r="AM180" i="83"/>
  <c r="AM185" i="83" s="1"/>
  <c r="AL180" i="83"/>
  <c r="AK180" i="83"/>
  <c r="AJ180" i="83"/>
  <c r="AJ185" i="83" s="1"/>
  <c r="AI180" i="83"/>
  <c r="AH180" i="83"/>
  <c r="AH185" i="83" s="1"/>
  <c r="AG180" i="83"/>
  <c r="AG185" i="83" s="1"/>
  <c r="AF180" i="83"/>
  <c r="AF185" i="83" s="1"/>
  <c r="J180" i="83"/>
  <c r="I180" i="83"/>
  <c r="H180" i="83"/>
  <c r="G180" i="83"/>
  <c r="J179" i="83"/>
  <c r="I179" i="83"/>
  <c r="H179" i="83"/>
  <c r="G179" i="83"/>
  <c r="J178" i="83"/>
  <c r="I178" i="83"/>
  <c r="H178" i="83"/>
  <c r="G178" i="83"/>
  <c r="J177" i="83"/>
  <c r="I177" i="83"/>
  <c r="H177" i="83"/>
  <c r="G177" i="83"/>
  <c r="J176" i="83"/>
  <c r="I176" i="83"/>
  <c r="H176" i="83"/>
  <c r="G176" i="83"/>
  <c r="J175" i="83"/>
  <c r="I175" i="83"/>
  <c r="H175" i="83"/>
  <c r="G175" i="83"/>
  <c r="J174" i="83"/>
  <c r="I174" i="83"/>
  <c r="H174" i="83"/>
  <c r="G174" i="83"/>
  <c r="J173" i="83"/>
  <c r="I173" i="83"/>
  <c r="H173" i="83"/>
  <c r="G173" i="83"/>
  <c r="J172" i="83"/>
  <c r="I172" i="83"/>
  <c r="H172" i="83"/>
  <c r="G172" i="83"/>
  <c r="AQ171" i="83"/>
  <c r="AP171" i="83"/>
  <c r="AO171" i="83"/>
  <c r="AN171" i="83"/>
  <c r="AM171" i="83"/>
  <c r="AM202" i="83" s="1"/>
  <c r="AL171" i="83"/>
  <c r="AK171" i="83"/>
  <c r="AJ171" i="83"/>
  <c r="AI171" i="83"/>
  <c r="AH171" i="83"/>
  <c r="AG171" i="83"/>
  <c r="AF171" i="83"/>
  <c r="J171" i="83"/>
  <c r="I171" i="83"/>
  <c r="H171" i="83"/>
  <c r="G171" i="83"/>
  <c r="J170" i="83"/>
  <c r="I170" i="83"/>
  <c r="H170" i="83"/>
  <c r="G170" i="83"/>
  <c r="AQ169" i="83"/>
  <c r="AQ200" i="83" s="1"/>
  <c r="AP169" i="83"/>
  <c r="AP200" i="83" s="1"/>
  <c r="AO169" i="83"/>
  <c r="AO200" i="83" s="1"/>
  <c r="AN169" i="83"/>
  <c r="AM169" i="83"/>
  <c r="AL169" i="83"/>
  <c r="AK169" i="83"/>
  <c r="AJ169" i="83"/>
  <c r="AI169" i="83"/>
  <c r="AH169" i="83"/>
  <c r="AH200" i="83" s="1"/>
  <c r="AG169" i="83"/>
  <c r="AG200" i="83" s="1"/>
  <c r="AF169" i="83"/>
  <c r="J169" i="83"/>
  <c r="I169" i="83"/>
  <c r="H169" i="83"/>
  <c r="G169" i="83"/>
  <c r="AQ168" i="83"/>
  <c r="AP168" i="83"/>
  <c r="AP199" i="83" s="1"/>
  <c r="AO168" i="83"/>
  <c r="AO199" i="83" s="1"/>
  <c r="AN168" i="83"/>
  <c r="AM168" i="83"/>
  <c r="AL168" i="83"/>
  <c r="AK168" i="83"/>
  <c r="AJ168" i="83"/>
  <c r="AI168" i="83"/>
  <c r="AH168" i="83"/>
  <c r="AH199" i="83" s="1"/>
  <c r="AG168" i="83"/>
  <c r="AG199" i="83" s="1"/>
  <c r="AF168" i="83"/>
  <c r="J168" i="83"/>
  <c r="I168" i="83"/>
  <c r="H168" i="83"/>
  <c r="G168" i="83"/>
  <c r="AQ167" i="83"/>
  <c r="AP167" i="83"/>
  <c r="AO167" i="83"/>
  <c r="AO198" i="83" s="1"/>
  <c r="AN167" i="83"/>
  <c r="AM167" i="83"/>
  <c r="AL167" i="83"/>
  <c r="AK167" i="83"/>
  <c r="AJ167" i="83"/>
  <c r="AI167" i="83"/>
  <c r="AH167" i="83"/>
  <c r="AG167" i="83"/>
  <c r="AG198" i="83" s="1"/>
  <c r="AF167" i="83"/>
  <c r="J167" i="83"/>
  <c r="I167" i="83"/>
  <c r="H167" i="83"/>
  <c r="G167" i="83"/>
  <c r="AQ166" i="83"/>
  <c r="AP166" i="83"/>
  <c r="AO166" i="83"/>
  <c r="AO197" i="83" s="1"/>
  <c r="AN166" i="83"/>
  <c r="AM166" i="83"/>
  <c r="AL166" i="83"/>
  <c r="AK166" i="83"/>
  <c r="AJ166" i="83"/>
  <c r="AI166" i="83"/>
  <c r="AH166" i="83"/>
  <c r="AG166" i="83"/>
  <c r="AG197" i="83" s="1"/>
  <c r="AF166" i="83"/>
  <c r="J166" i="83"/>
  <c r="I166" i="83"/>
  <c r="H166" i="83"/>
  <c r="G166" i="83"/>
  <c r="AQ165" i="83"/>
  <c r="AP165" i="83"/>
  <c r="AO165" i="83"/>
  <c r="AO196" i="83" s="1"/>
  <c r="AN165" i="83"/>
  <c r="AM165" i="83"/>
  <c r="AL165" i="83"/>
  <c r="AK165" i="83"/>
  <c r="AJ165" i="83"/>
  <c r="AI165" i="83"/>
  <c r="AH165" i="83"/>
  <c r="AG165" i="83"/>
  <c r="AG196" i="83" s="1"/>
  <c r="AF165" i="83"/>
  <c r="J165" i="83"/>
  <c r="I165" i="83"/>
  <c r="H165" i="83"/>
  <c r="G165" i="83"/>
  <c r="J164" i="83"/>
  <c r="I164" i="83"/>
  <c r="H164" i="83"/>
  <c r="G164" i="83"/>
  <c r="J163" i="83"/>
  <c r="I163" i="83"/>
  <c r="H163" i="83"/>
  <c r="G163" i="83"/>
  <c r="J162" i="83"/>
  <c r="I162" i="83"/>
  <c r="H162" i="83"/>
  <c r="G162" i="83"/>
  <c r="J161" i="83"/>
  <c r="I161" i="83"/>
  <c r="H161" i="83"/>
  <c r="G161" i="83"/>
  <c r="J160" i="83"/>
  <c r="I160" i="83"/>
  <c r="H160" i="83"/>
  <c r="G160" i="83"/>
  <c r="J159" i="83"/>
  <c r="I159" i="83"/>
  <c r="H159" i="83"/>
  <c r="G159" i="83"/>
  <c r="J158" i="83"/>
  <c r="I158" i="83"/>
  <c r="H158" i="83"/>
  <c r="G158" i="83"/>
  <c r="J157" i="83"/>
  <c r="I157" i="83"/>
  <c r="H157" i="83"/>
  <c r="G157" i="83"/>
  <c r="Q156" i="83"/>
  <c r="J156" i="83"/>
  <c r="I156" i="83"/>
  <c r="H156" i="83"/>
  <c r="G156" i="83"/>
  <c r="Q155" i="83"/>
  <c r="J155" i="83"/>
  <c r="I155" i="83"/>
  <c r="H155" i="83"/>
  <c r="G155" i="83"/>
  <c r="J154" i="83"/>
  <c r="I154" i="83"/>
  <c r="H154" i="83"/>
  <c r="G154" i="83"/>
  <c r="J153" i="83"/>
  <c r="I153" i="83"/>
  <c r="H153" i="83"/>
  <c r="G153" i="83"/>
  <c r="J152" i="83"/>
  <c r="I152" i="83"/>
  <c r="H152" i="83"/>
  <c r="G152" i="83"/>
  <c r="J151" i="83"/>
  <c r="I151" i="83"/>
  <c r="H151" i="83"/>
  <c r="G151" i="83"/>
  <c r="J150" i="83"/>
  <c r="I150" i="83"/>
  <c r="H150" i="83"/>
  <c r="G150" i="83"/>
  <c r="J149" i="83"/>
  <c r="I149" i="83"/>
  <c r="H149" i="83"/>
  <c r="G149" i="83"/>
  <c r="J148" i="83"/>
  <c r="I148" i="83"/>
  <c r="H148" i="83"/>
  <c r="G148" i="83"/>
  <c r="J147" i="83"/>
  <c r="I147" i="83"/>
  <c r="H147" i="83"/>
  <c r="G147" i="83"/>
  <c r="J146" i="83"/>
  <c r="I146" i="83"/>
  <c r="H146" i="83"/>
  <c r="G146" i="83"/>
  <c r="J145" i="83"/>
  <c r="I145" i="83"/>
  <c r="H145" i="83"/>
  <c r="G145" i="83"/>
  <c r="J144" i="83"/>
  <c r="I144" i="83"/>
  <c r="H144" i="83"/>
  <c r="G144" i="83"/>
  <c r="AF143" i="83"/>
  <c r="AE143" i="83" s="1"/>
  <c r="AD143" i="83" s="1"/>
  <c r="AC143" i="83" s="1"/>
  <c r="AB143" i="83" s="1"/>
  <c r="AA143" i="83" s="1"/>
  <c r="Z143" i="83" s="1"/>
  <c r="Y143" i="83" s="1"/>
  <c r="X143" i="83" s="1"/>
  <c r="W143" i="83" s="1"/>
  <c r="V143" i="83" s="1"/>
  <c r="U143" i="83" s="1"/>
  <c r="T143" i="83" s="1"/>
  <c r="J143" i="83"/>
  <c r="I143" i="83"/>
  <c r="H143" i="83"/>
  <c r="G143" i="83"/>
  <c r="J142" i="83"/>
  <c r="I142" i="83"/>
  <c r="H142" i="83"/>
  <c r="G142" i="83"/>
  <c r="J141" i="83"/>
  <c r="I141" i="83"/>
  <c r="H141" i="83"/>
  <c r="G141" i="83"/>
  <c r="J140" i="83"/>
  <c r="I140" i="83"/>
  <c r="H140" i="83"/>
  <c r="G140" i="83"/>
  <c r="AR139" i="83"/>
  <c r="J139" i="83"/>
  <c r="I139" i="83"/>
  <c r="H139" i="83"/>
  <c r="G139" i="83"/>
  <c r="AR138" i="83"/>
  <c r="J138" i="83"/>
  <c r="I138" i="83"/>
  <c r="H138" i="83"/>
  <c r="G138" i="83"/>
  <c r="AR137" i="83"/>
  <c r="J137" i="83"/>
  <c r="I137" i="83"/>
  <c r="H137" i="83"/>
  <c r="G137" i="83"/>
  <c r="AR136" i="83"/>
  <c r="J136" i="83"/>
  <c r="I136" i="83"/>
  <c r="H136" i="83"/>
  <c r="G136" i="83"/>
  <c r="AR135" i="83"/>
  <c r="J135" i="83"/>
  <c r="I135" i="83"/>
  <c r="H135" i="83"/>
  <c r="G135" i="83"/>
  <c r="AR134" i="83"/>
  <c r="J134" i="83"/>
  <c r="I134" i="83"/>
  <c r="H134" i="83"/>
  <c r="G134" i="83"/>
  <c r="AR133" i="83"/>
  <c r="J133" i="83"/>
  <c r="I133" i="83"/>
  <c r="H133" i="83"/>
  <c r="G133" i="83"/>
  <c r="X132" i="83"/>
  <c r="Y132" i="83" s="1"/>
  <c r="Z132" i="83" s="1"/>
  <c r="AA132" i="83" s="1"/>
  <c r="AB132" i="83" s="1"/>
  <c r="AC132" i="83" s="1"/>
  <c r="AD132" i="83" s="1"/>
  <c r="AE132" i="83" s="1"/>
  <c r="AF132" i="83" s="1"/>
  <c r="AG132" i="83" s="1"/>
  <c r="AH132" i="83" s="1"/>
  <c r="AI132" i="83" s="1"/>
  <c r="AJ132" i="83" s="1"/>
  <c r="AK132" i="83" s="1"/>
  <c r="AL132" i="83" s="1"/>
  <c r="AM132" i="83" s="1"/>
  <c r="AN132" i="83" s="1"/>
  <c r="AO132" i="83" s="1"/>
  <c r="AP132" i="83" s="1"/>
  <c r="AQ132" i="83" s="1"/>
  <c r="J132" i="83"/>
  <c r="I132" i="83"/>
  <c r="H132" i="83"/>
  <c r="G132" i="83"/>
  <c r="J131" i="83"/>
  <c r="I131" i="83"/>
  <c r="H131" i="83"/>
  <c r="G131" i="83"/>
  <c r="J130" i="83"/>
  <c r="I130" i="83"/>
  <c r="H130" i="83"/>
  <c r="G130" i="83"/>
  <c r="J129" i="83"/>
  <c r="I129" i="83"/>
  <c r="H129" i="83"/>
  <c r="G129" i="83"/>
  <c r="J128" i="83"/>
  <c r="I128" i="83"/>
  <c r="H128" i="83"/>
  <c r="G128" i="83"/>
  <c r="J127" i="83"/>
  <c r="I127" i="83"/>
  <c r="H127" i="83"/>
  <c r="G127" i="83"/>
  <c r="U126" i="83"/>
  <c r="J126" i="83"/>
  <c r="I126" i="83"/>
  <c r="H126" i="83"/>
  <c r="G126" i="83"/>
  <c r="J125" i="83"/>
  <c r="I125" i="83"/>
  <c r="H125" i="83"/>
  <c r="G125" i="83"/>
  <c r="J124" i="83"/>
  <c r="I124" i="83"/>
  <c r="H124" i="83"/>
  <c r="G124" i="83"/>
  <c r="AQ123" i="83"/>
  <c r="AP123" i="83"/>
  <c r="AO123" i="83"/>
  <c r="AN123" i="83"/>
  <c r="AM123" i="83"/>
  <c r="AL123" i="83"/>
  <c r="AK123" i="83"/>
  <c r="AJ123" i="83"/>
  <c r="AI123" i="83"/>
  <c r="AH123" i="83"/>
  <c r="AG123" i="83"/>
  <c r="AF123" i="83"/>
  <c r="J123" i="83"/>
  <c r="I123" i="83"/>
  <c r="H123" i="83"/>
  <c r="G123" i="83"/>
  <c r="J122" i="83"/>
  <c r="I122" i="83"/>
  <c r="H122" i="83"/>
  <c r="G122" i="83"/>
  <c r="AQ121" i="83"/>
  <c r="AP121" i="83"/>
  <c r="AO121" i="83"/>
  <c r="AN121" i="83"/>
  <c r="AM121" i="83"/>
  <c r="AL121" i="83"/>
  <c r="AK121" i="83"/>
  <c r="AJ121" i="83"/>
  <c r="AI121" i="83"/>
  <c r="AH121" i="83"/>
  <c r="AG121" i="83"/>
  <c r="AF121" i="83"/>
  <c r="J121" i="83"/>
  <c r="I121" i="83"/>
  <c r="H121" i="83"/>
  <c r="G121" i="83"/>
  <c r="AQ120" i="83"/>
  <c r="AP120" i="83"/>
  <c r="AO120" i="83"/>
  <c r="AN120" i="83"/>
  <c r="AM120" i="83"/>
  <c r="AL120" i="83"/>
  <c r="AK120" i="83"/>
  <c r="AJ120" i="83"/>
  <c r="AI120" i="83"/>
  <c r="AH120" i="83"/>
  <c r="AG120" i="83"/>
  <c r="AF120" i="83"/>
  <c r="J120" i="83"/>
  <c r="I120" i="83"/>
  <c r="H120" i="83"/>
  <c r="G120" i="83"/>
  <c r="AQ119" i="83"/>
  <c r="AP119" i="83"/>
  <c r="AO119" i="83"/>
  <c r="AN119" i="83"/>
  <c r="AM119" i="83"/>
  <c r="AL119" i="83"/>
  <c r="AK119" i="83"/>
  <c r="AJ119" i="83"/>
  <c r="AI119" i="83"/>
  <c r="AH119" i="83"/>
  <c r="AG119" i="83"/>
  <c r="AF119" i="83"/>
  <c r="J119" i="83"/>
  <c r="I119" i="83"/>
  <c r="H119" i="83"/>
  <c r="G119" i="83"/>
  <c r="AQ118" i="83"/>
  <c r="AP118" i="83"/>
  <c r="AO118" i="83"/>
  <c r="AN118" i="83"/>
  <c r="AM118" i="83"/>
  <c r="AL118" i="83"/>
  <c r="AK118" i="83"/>
  <c r="AJ118" i="83"/>
  <c r="AI118" i="83"/>
  <c r="AH118" i="83"/>
  <c r="AG118" i="83"/>
  <c r="AF118" i="83"/>
  <c r="J118" i="83"/>
  <c r="I118" i="83"/>
  <c r="H118" i="83"/>
  <c r="G118" i="83"/>
  <c r="AQ117" i="83"/>
  <c r="AQ122" i="83" s="1"/>
  <c r="AP117" i="83"/>
  <c r="AP122" i="83" s="1"/>
  <c r="AO117" i="83"/>
  <c r="AO122" i="83" s="1"/>
  <c r="AN117" i="83"/>
  <c r="AM117" i="83"/>
  <c r="AL117" i="83"/>
  <c r="AL122" i="83" s="1"/>
  <c r="AK117" i="83"/>
  <c r="AK122" i="83" s="1"/>
  <c r="AJ117" i="83"/>
  <c r="AJ122" i="83" s="1"/>
  <c r="AI117" i="83"/>
  <c r="AI122" i="83" s="1"/>
  <c r="AH117" i="83"/>
  <c r="AH122" i="83" s="1"/>
  <c r="AG117" i="83"/>
  <c r="AG122" i="83" s="1"/>
  <c r="AF117" i="83"/>
  <c r="J117" i="83"/>
  <c r="I117" i="83"/>
  <c r="H117" i="83"/>
  <c r="G117" i="83"/>
  <c r="J116" i="83"/>
  <c r="I116" i="83"/>
  <c r="H116" i="83"/>
  <c r="G116" i="83"/>
  <c r="J115" i="83"/>
  <c r="I115" i="83"/>
  <c r="H115" i="83"/>
  <c r="G115" i="83"/>
  <c r="J114" i="83"/>
  <c r="I114" i="83"/>
  <c r="H114" i="83"/>
  <c r="G114" i="83"/>
  <c r="J113" i="83"/>
  <c r="I113" i="83"/>
  <c r="H113" i="83"/>
  <c r="G113" i="83"/>
  <c r="J112" i="83"/>
  <c r="I112" i="83"/>
  <c r="H112" i="83"/>
  <c r="G112" i="83"/>
  <c r="J111" i="83"/>
  <c r="I111" i="83"/>
  <c r="H111" i="83"/>
  <c r="G111" i="83"/>
  <c r="J110" i="83"/>
  <c r="I110" i="83"/>
  <c r="H110" i="83"/>
  <c r="G110" i="83"/>
  <c r="J109" i="83"/>
  <c r="I109" i="83"/>
  <c r="H109" i="83"/>
  <c r="G109" i="83"/>
  <c r="J108" i="83"/>
  <c r="I108" i="83"/>
  <c r="H108" i="83"/>
  <c r="G108" i="83"/>
  <c r="AQ107" i="83"/>
  <c r="AQ139" i="83" s="1"/>
  <c r="AP107" i="83"/>
  <c r="AP139" i="83" s="1"/>
  <c r="AO107" i="83"/>
  <c r="AO139" i="83" s="1"/>
  <c r="AN107" i="83"/>
  <c r="AN139" i="83" s="1"/>
  <c r="AM107" i="83"/>
  <c r="AL107" i="83"/>
  <c r="AL139" i="83" s="1"/>
  <c r="AK107" i="83"/>
  <c r="AK139" i="83" s="1"/>
  <c r="AJ107" i="83"/>
  <c r="AJ139" i="83" s="1"/>
  <c r="AI107" i="83"/>
  <c r="AI139" i="83" s="1"/>
  <c r="AH107" i="83"/>
  <c r="AH139" i="83" s="1"/>
  <c r="AG107" i="83"/>
  <c r="AG139" i="83" s="1"/>
  <c r="AF107" i="83"/>
  <c r="AF139" i="83" s="1"/>
  <c r="J107" i="83"/>
  <c r="I107" i="83"/>
  <c r="H107" i="83"/>
  <c r="G107" i="83"/>
  <c r="AE106" i="83"/>
  <c r="AD106" i="83"/>
  <c r="AC106" i="83"/>
  <c r="J106" i="83"/>
  <c r="I106" i="83"/>
  <c r="H106" i="83"/>
  <c r="G106" i="83"/>
  <c r="AQ105" i="83"/>
  <c r="AP105" i="83"/>
  <c r="AO105" i="83"/>
  <c r="AO137" i="83" s="1"/>
  <c r="AN105" i="83"/>
  <c r="AM105" i="83"/>
  <c r="AL105" i="83"/>
  <c r="AK105" i="83"/>
  <c r="AJ105" i="83"/>
  <c r="AI105" i="83"/>
  <c r="AH105" i="83"/>
  <c r="AG105" i="83"/>
  <c r="AG137" i="83" s="1"/>
  <c r="AF105" i="83"/>
  <c r="J105" i="83"/>
  <c r="I105" i="83"/>
  <c r="H105" i="83"/>
  <c r="G105" i="83"/>
  <c r="AQ104" i="83"/>
  <c r="AQ136" i="83" s="1"/>
  <c r="AP104" i="83"/>
  <c r="AO104" i="83"/>
  <c r="AO136" i="83" s="1"/>
  <c r="AN104" i="83"/>
  <c r="AM104" i="83"/>
  <c r="AL104" i="83"/>
  <c r="AK104" i="83"/>
  <c r="AJ104" i="83"/>
  <c r="AI104" i="83"/>
  <c r="AI136" i="83" s="1"/>
  <c r="AH104" i="83"/>
  <c r="AG104" i="83"/>
  <c r="AG136" i="83" s="1"/>
  <c r="AF104" i="83"/>
  <c r="J104" i="83"/>
  <c r="I104" i="83"/>
  <c r="H104" i="83"/>
  <c r="G104" i="83"/>
  <c r="AQ103" i="83"/>
  <c r="AP103" i="83"/>
  <c r="AO103" i="83"/>
  <c r="AO135" i="83" s="1"/>
  <c r="AN103" i="83"/>
  <c r="AM103" i="83"/>
  <c r="AL103" i="83"/>
  <c r="AK103" i="83"/>
  <c r="AJ103" i="83"/>
  <c r="AI103" i="83"/>
  <c r="AH103" i="83"/>
  <c r="AG103" i="83"/>
  <c r="AG135" i="83" s="1"/>
  <c r="AF103" i="83"/>
  <c r="J103" i="83"/>
  <c r="I103" i="83"/>
  <c r="H103" i="83"/>
  <c r="G103" i="83"/>
  <c r="AQ102" i="83"/>
  <c r="AP102" i="83"/>
  <c r="AO102" i="83"/>
  <c r="AO134" i="83" s="1"/>
  <c r="AN102" i="83"/>
  <c r="AM102" i="83"/>
  <c r="AL102" i="83"/>
  <c r="AK102" i="83"/>
  <c r="AK134" i="83" s="1"/>
  <c r="AJ102" i="83"/>
  <c r="AI102" i="83"/>
  <c r="AH102" i="83"/>
  <c r="AG102" i="83"/>
  <c r="AG134" i="83" s="1"/>
  <c r="AF102" i="83"/>
  <c r="J102" i="83"/>
  <c r="I102" i="83"/>
  <c r="H102" i="83"/>
  <c r="G102" i="83"/>
  <c r="AQ101" i="83"/>
  <c r="AQ106" i="83" s="1"/>
  <c r="AP101" i="83"/>
  <c r="AO101" i="83"/>
  <c r="AN101" i="83"/>
  <c r="AN106" i="83" s="1"/>
  <c r="AM101" i="83"/>
  <c r="AM106" i="83" s="1"/>
  <c r="AL101" i="83"/>
  <c r="AK101" i="83"/>
  <c r="AJ101" i="83"/>
  <c r="AI101" i="83"/>
  <c r="AH101" i="83"/>
  <c r="AG101" i="83"/>
  <c r="AG106" i="83" s="1"/>
  <c r="AG138" i="83" s="1"/>
  <c r="AF101" i="83"/>
  <c r="AF106" i="83" s="1"/>
  <c r="J101" i="83"/>
  <c r="I101" i="83"/>
  <c r="H101" i="83"/>
  <c r="G101" i="83"/>
  <c r="J100" i="83"/>
  <c r="I100" i="83"/>
  <c r="H100" i="83"/>
  <c r="G100" i="83"/>
  <c r="J99" i="83"/>
  <c r="I99" i="83"/>
  <c r="H99" i="83"/>
  <c r="G99" i="83"/>
  <c r="J98" i="83"/>
  <c r="I98" i="83"/>
  <c r="H98" i="83"/>
  <c r="G98" i="83"/>
  <c r="J97" i="83"/>
  <c r="I97" i="83"/>
  <c r="H97" i="83"/>
  <c r="G97" i="83"/>
  <c r="J96" i="83"/>
  <c r="I96" i="83"/>
  <c r="H96" i="83"/>
  <c r="G96" i="83"/>
  <c r="J95" i="83"/>
  <c r="I95" i="83"/>
  <c r="H95" i="83"/>
  <c r="G95" i="83"/>
  <c r="J94" i="83"/>
  <c r="I94" i="83"/>
  <c r="H94" i="83"/>
  <c r="G94" i="83"/>
  <c r="J93" i="83"/>
  <c r="I93" i="83"/>
  <c r="H93" i="83"/>
  <c r="G93" i="83"/>
  <c r="Q92" i="83"/>
  <c r="J92" i="83"/>
  <c r="I92" i="83"/>
  <c r="H92" i="83"/>
  <c r="G92" i="83"/>
  <c r="Q91" i="83"/>
  <c r="J91" i="83"/>
  <c r="I91" i="83"/>
  <c r="H91" i="83"/>
  <c r="G91" i="83"/>
  <c r="J90" i="83"/>
  <c r="I90" i="83"/>
  <c r="H90" i="83"/>
  <c r="G90" i="83"/>
  <c r="J89" i="83"/>
  <c r="I89" i="83"/>
  <c r="H89" i="83"/>
  <c r="G89" i="83"/>
  <c r="J88" i="83"/>
  <c r="I88" i="83"/>
  <c r="H88" i="83"/>
  <c r="G88" i="83"/>
  <c r="J87" i="83"/>
  <c r="I87" i="83"/>
  <c r="H87" i="83"/>
  <c r="G87" i="83"/>
  <c r="J86" i="83"/>
  <c r="I86" i="83"/>
  <c r="H86" i="83"/>
  <c r="G86" i="83"/>
  <c r="J85" i="83"/>
  <c r="I85" i="83"/>
  <c r="H85" i="83"/>
  <c r="G85" i="83"/>
  <c r="J84" i="83"/>
  <c r="I84" i="83"/>
  <c r="H84" i="83"/>
  <c r="G84" i="83"/>
  <c r="J83" i="83"/>
  <c r="I83" i="83"/>
  <c r="H83" i="83"/>
  <c r="G83" i="83"/>
  <c r="J82" i="83"/>
  <c r="I82" i="83"/>
  <c r="H82" i="83"/>
  <c r="G82" i="83"/>
  <c r="J81" i="83"/>
  <c r="I81" i="83"/>
  <c r="H81" i="83"/>
  <c r="G81" i="83"/>
  <c r="AF80" i="83"/>
  <c r="J80" i="83"/>
  <c r="I80" i="83"/>
  <c r="H80" i="83"/>
  <c r="G80" i="83"/>
  <c r="J79" i="83"/>
  <c r="I79" i="83"/>
  <c r="H79" i="83"/>
  <c r="G79" i="83"/>
  <c r="J78" i="83"/>
  <c r="I78" i="83"/>
  <c r="H78" i="83"/>
  <c r="G78" i="83"/>
  <c r="J77" i="83"/>
  <c r="I77" i="83"/>
  <c r="H77" i="83"/>
  <c r="G77" i="83"/>
  <c r="J76" i="83"/>
  <c r="I76" i="83"/>
  <c r="H76" i="83"/>
  <c r="G76" i="83"/>
  <c r="AQ75" i="83"/>
  <c r="AP75" i="83"/>
  <c r="AO75" i="83"/>
  <c r="AN75" i="83"/>
  <c r="AM75" i="83"/>
  <c r="AL75" i="83"/>
  <c r="AK75" i="83"/>
  <c r="AJ75" i="83"/>
  <c r="AI75" i="83"/>
  <c r="AH75" i="83"/>
  <c r="AG75" i="83"/>
  <c r="AF75" i="83"/>
  <c r="J75" i="83"/>
  <c r="I75" i="83"/>
  <c r="H75" i="83"/>
  <c r="G75" i="83"/>
  <c r="AE74" i="83"/>
  <c r="AD74" i="83"/>
  <c r="AC74" i="83"/>
  <c r="J74" i="83"/>
  <c r="I74" i="83"/>
  <c r="H74" i="83"/>
  <c r="G74" i="83"/>
  <c r="AQ73" i="83"/>
  <c r="AP73" i="83"/>
  <c r="AO73" i="83"/>
  <c r="AN73" i="83"/>
  <c r="AM73" i="83"/>
  <c r="AL73" i="83"/>
  <c r="AK73" i="83"/>
  <c r="AJ73" i="83"/>
  <c r="AI73" i="83"/>
  <c r="AH73" i="83"/>
  <c r="AG73" i="83"/>
  <c r="AF73" i="83"/>
  <c r="J73" i="83"/>
  <c r="I73" i="83"/>
  <c r="H73" i="83"/>
  <c r="G73" i="83"/>
  <c r="AQ72" i="83"/>
  <c r="AP72" i="83"/>
  <c r="AO72" i="83"/>
  <c r="AN72" i="83"/>
  <c r="AM72" i="83"/>
  <c r="AL72" i="83"/>
  <c r="AK72" i="83"/>
  <c r="AJ72" i="83"/>
  <c r="AI72" i="83"/>
  <c r="AH72" i="83"/>
  <c r="AG72" i="83"/>
  <c r="AF72" i="83"/>
  <c r="J72" i="83"/>
  <c r="I72" i="83"/>
  <c r="H72" i="83"/>
  <c r="G72" i="83"/>
  <c r="AQ71" i="83"/>
  <c r="AP71" i="83"/>
  <c r="AO71" i="83"/>
  <c r="AN71" i="83"/>
  <c r="AM71" i="83"/>
  <c r="AL71" i="83"/>
  <c r="AK71" i="83"/>
  <c r="AJ71" i="83"/>
  <c r="AI71" i="83"/>
  <c r="AH71" i="83"/>
  <c r="AG71" i="83"/>
  <c r="AF71" i="83"/>
  <c r="J71" i="83"/>
  <c r="I71" i="83"/>
  <c r="H71" i="83"/>
  <c r="G71" i="83"/>
  <c r="AQ70" i="83"/>
  <c r="AP70" i="83"/>
  <c r="AO70" i="83"/>
  <c r="AN70" i="83"/>
  <c r="AM70" i="83"/>
  <c r="AL70" i="83"/>
  <c r="AK70" i="83"/>
  <c r="AJ70" i="83"/>
  <c r="AI70" i="83"/>
  <c r="AH70" i="83"/>
  <c r="AG70" i="83"/>
  <c r="AF70" i="83"/>
  <c r="J70" i="83"/>
  <c r="I70" i="83"/>
  <c r="H70" i="83"/>
  <c r="G70" i="83"/>
  <c r="AQ69" i="83"/>
  <c r="AQ74" i="83" s="1"/>
  <c r="AP69" i="83"/>
  <c r="AP74" i="83" s="1"/>
  <c r="AO69" i="83"/>
  <c r="AN69" i="83"/>
  <c r="AN74" i="83" s="1"/>
  <c r="AM69" i="83"/>
  <c r="AL69" i="83"/>
  <c r="AL74" i="83" s="1"/>
  <c r="AK69" i="83"/>
  <c r="AK74" i="83" s="1"/>
  <c r="AJ69" i="83"/>
  <c r="AJ74" i="83" s="1"/>
  <c r="AI69" i="83"/>
  <c r="AI74" i="83" s="1"/>
  <c r="AH69" i="83"/>
  <c r="AH74" i="83" s="1"/>
  <c r="AG69" i="83"/>
  <c r="AF69" i="83"/>
  <c r="AF74" i="83" s="1"/>
  <c r="J69" i="83"/>
  <c r="I69" i="83"/>
  <c r="H69" i="83"/>
  <c r="G69" i="83"/>
  <c r="J68" i="83"/>
  <c r="I68" i="83"/>
  <c r="H68" i="83"/>
  <c r="G68" i="83"/>
  <c r="J67" i="83"/>
  <c r="I67" i="83"/>
  <c r="H67" i="83"/>
  <c r="G67" i="83"/>
  <c r="J66" i="83"/>
  <c r="I66" i="83"/>
  <c r="H66" i="83"/>
  <c r="G66" i="83"/>
  <c r="J65" i="83"/>
  <c r="I65" i="83"/>
  <c r="H65" i="83"/>
  <c r="G65" i="83"/>
  <c r="J64" i="83"/>
  <c r="I64" i="83"/>
  <c r="H64" i="83"/>
  <c r="G64" i="83"/>
  <c r="J63" i="83"/>
  <c r="I63" i="83"/>
  <c r="H63" i="83"/>
  <c r="G63" i="83"/>
  <c r="J62" i="83"/>
  <c r="I62" i="83"/>
  <c r="H62" i="83"/>
  <c r="G62" i="83"/>
  <c r="J61" i="83"/>
  <c r="I61" i="83"/>
  <c r="H61" i="83"/>
  <c r="G61" i="83"/>
  <c r="Q60" i="83"/>
  <c r="J60" i="83"/>
  <c r="I60" i="83"/>
  <c r="H60" i="83"/>
  <c r="G60" i="83"/>
  <c r="Q59" i="83"/>
  <c r="J59" i="83"/>
  <c r="I59" i="83"/>
  <c r="H59" i="83"/>
  <c r="G59" i="83"/>
  <c r="J58" i="83"/>
  <c r="I58" i="83"/>
  <c r="H58" i="83"/>
  <c r="G58" i="83"/>
  <c r="J57" i="83"/>
  <c r="I57" i="83"/>
  <c r="H57" i="83"/>
  <c r="G57" i="83"/>
  <c r="J56" i="83"/>
  <c r="I56" i="83"/>
  <c r="H56" i="83"/>
  <c r="G56" i="83"/>
  <c r="J55" i="83"/>
  <c r="I55" i="83"/>
  <c r="H55" i="83"/>
  <c r="G55" i="83"/>
  <c r="J54" i="83"/>
  <c r="I54" i="83"/>
  <c r="H54" i="83"/>
  <c r="G54" i="83"/>
  <c r="J53" i="83"/>
  <c r="I53" i="83"/>
  <c r="H53" i="83"/>
  <c r="G53" i="83"/>
  <c r="J52" i="83"/>
  <c r="I52" i="83"/>
  <c r="H52" i="83"/>
  <c r="G52" i="83"/>
  <c r="J51" i="83"/>
  <c r="I51" i="83"/>
  <c r="H51" i="83"/>
  <c r="G51" i="83"/>
  <c r="J50" i="83"/>
  <c r="I50" i="83"/>
  <c r="H50" i="83"/>
  <c r="G50" i="83"/>
  <c r="BM49" i="83"/>
  <c r="BL49" i="83" s="1"/>
  <c r="BK49" i="83" s="1"/>
  <c r="AF49" i="83"/>
  <c r="AE49" i="83" s="1"/>
  <c r="J49" i="83"/>
  <c r="I49" i="83"/>
  <c r="H49" i="83"/>
  <c r="G49" i="83"/>
  <c r="J48" i="83"/>
  <c r="I48" i="83"/>
  <c r="H48" i="83"/>
  <c r="G48" i="83"/>
  <c r="J47" i="83"/>
  <c r="I47" i="83"/>
  <c r="H47" i="83"/>
  <c r="G47" i="83"/>
  <c r="J46" i="83"/>
  <c r="I46" i="83"/>
  <c r="H46" i="83"/>
  <c r="G46" i="83"/>
  <c r="AE45" i="83"/>
  <c r="AD45" i="83"/>
  <c r="AC45" i="83"/>
  <c r="AB45" i="83"/>
  <c r="AA45" i="83"/>
  <c r="Z45" i="83"/>
  <c r="Y45" i="83"/>
  <c r="X45" i="83"/>
  <c r="W45" i="83"/>
  <c r="V45" i="83"/>
  <c r="U45" i="83"/>
  <c r="T45" i="83"/>
  <c r="J45" i="83"/>
  <c r="I45" i="83"/>
  <c r="H45" i="83"/>
  <c r="G45" i="83"/>
  <c r="AE44" i="83"/>
  <c r="AD44" i="83"/>
  <c r="AC44" i="83"/>
  <c r="AB44" i="83"/>
  <c r="AA44" i="83"/>
  <c r="Z44" i="83"/>
  <c r="Y44" i="83"/>
  <c r="X44" i="83"/>
  <c r="W44" i="83"/>
  <c r="V44" i="83"/>
  <c r="U44" i="83"/>
  <c r="T44" i="83"/>
  <c r="J44" i="83"/>
  <c r="I44" i="83"/>
  <c r="H44" i="83"/>
  <c r="G44" i="83"/>
  <c r="AE43" i="83"/>
  <c r="AD43" i="83"/>
  <c r="AC43" i="83"/>
  <c r="AB43" i="83"/>
  <c r="AA43" i="83"/>
  <c r="Z43" i="83"/>
  <c r="Y43" i="83"/>
  <c r="X43" i="83"/>
  <c r="W43" i="83"/>
  <c r="V43" i="83"/>
  <c r="U43" i="83"/>
  <c r="T43" i="83"/>
  <c r="J43" i="83"/>
  <c r="I43" i="83"/>
  <c r="H43" i="83"/>
  <c r="G43" i="83"/>
  <c r="AE42" i="83"/>
  <c r="AD42" i="83"/>
  <c r="AC42" i="83"/>
  <c r="AB42" i="83"/>
  <c r="AA42" i="83"/>
  <c r="Z42" i="83"/>
  <c r="Y42" i="83"/>
  <c r="X42" i="83"/>
  <c r="W42" i="83"/>
  <c r="V42" i="83"/>
  <c r="U42" i="83"/>
  <c r="T42" i="83"/>
  <c r="J42" i="83"/>
  <c r="I42" i="83"/>
  <c r="H42" i="83"/>
  <c r="G42" i="83"/>
  <c r="AE41" i="83"/>
  <c r="AD41" i="83"/>
  <c r="AC41" i="83"/>
  <c r="AB41" i="83"/>
  <c r="AA41" i="83"/>
  <c r="Z41" i="83"/>
  <c r="Y41" i="83"/>
  <c r="X41" i="83"/>
  <c r="W41" i="83"/>
  <c r="V41" i="83"/>
  <c r="U41" i="83"/>
  <c r="T41" i="83"/>
  <c r="J41" i="83"/>
  <c r="I41" i="83"/>
  <c r="H41" i="83"/>
  <c r="G41" i="83"/>
  <c r="AE40" i="83"/>
  <c r="AD40" i="83"/>
  <c r="AC40" i="83"/>
  <c r="AB40" i="83"/>
  <c r="AA40" i="83"/>
  <c r="Z40" i="83"/>
  <c r="Y40" i="83"/>
  <c r="X40" i="83"/>
  <c r="W40" i="83"/>
  <c r="V40" i="83"/>
  <c r="U40" i="83"/>
  <c r="T40" i="83"/>
  <c r="J40" i="83"/>
  <c r="I40" i="83"/>
  <c r="H40" i="83"/>
  <c r="G40" i="83"/>
  <c r="AE39" i="83"/>
  <c r="AD39" i="83"/>
  <c r="AC39" i="83"/>
  <c r="AB39" i="83"/>
  <c r="AA39" i="83"/>
  <c r="Z39" i="83"/>
  <c r="Y39" i="83"/>
  <c r="X39" i="83"/>
  <c r="W39" i="83"/>
  <c r="V39" i="83"/>
  <c r="U39" i="83"/>
  <c r="T39" i="83"/>
  <c r="J39" i="83"/>
  <c r="I39" i="83"/>
  <c r="H39" i="83"/>
  <c r="G39" i="83"/>
  <c r="BK38" i="83"/>
  <c r="BL38" i="83" s="1"/>
  <c r="BI38" i="83"/>
  <c r="BJ38" i="83" s="1"/>
  <c r="X38" i="83"/>
  <c r="Y38" i="83" s="1"/>
  <c r="J38" i="83"/>
  <c r="I38" i="83"/>
  <c r="H38" i="83"/>
  <c r="G38" i="83"/>
  <c r="J37" i="83"/>
  <c r="I37" i="83"/>
  <c r="H37" i="83"/>
  <c r="G37" i="83"/>
  <c r="J36" i="83"/>
  <c r="I36" i="83"/>
  <c r="H36" i="83"/>
  <c r="G36" i="83"/>
  <c r="J35" i="83"/>
  <c r="I35" i="83"/>
  <c r="H35" i="83"/>
  <c r="G35" i="83"/>
  <c r="J34" i="83"/>
  <c r="I34" i="83"/>
  <c r="H34" i="83"/>
  <c r="G34" i="83"/>
  <c r="J33" i="83"/>
  <c r="I33" i="83"/>
  <c r="H33" i="83"/>
  <c r="G33" i="83"/>
  <c r="J32" i="83"/>
  <c r="I32" i="83"/>
  <c r="H32" i="83"/>
  <c r="G32" i="83"/>
  <c r="J31" i="83"/>
  <c r="I31" i="83"/>
  <c r="H31" i="83"/>
  <c r="G31" i="83"/>
  <c r="J30" i="83"/>
  <c r="I30" i="83"/>
  <c r="H30" i="83"/>
  <c r="G30" i="83"/>
  <c r="CB29" i="83"/>
  <c r="CA29" i="83"/>
  <c r="BZ29" i="83"/>
  <c r="BY29" i="83"/>
  <c r="BX29" i="83"/>
  <c r="BW29" i="83"/>
  <c r="BV29" i="83"/>
  <c r="BU29" i="83"/>
  <c r="BT29" i="83"/>
  <c r="BS29" i="83"/>
  <c r="BR29" i="83"/>
  <c r="BQ29" i="83"/>
  <c r="BP29" i="83"/>
  <c r="BO29" i="83"/>
  <c r="BN29" i="83"/>
  <c r="BM29" i="83"/>
  <c r="BL29" i="83"/>
  <c r="BK29" i="83"/>
  <c r="BJ29" i="83"/>
  <c r="BI29" i="83"/>
  <c r="BH29" i="83"/>
  <c r="BG29" i="83"/>
  <c r="BF29" i="83"/>
  <c r="BE29" i="83"/>
  <c r="BD29" i="83"/>
  <c r="BC29" i="83"/>
  <c r="BB29" i="83"/>
  <c r="BA29" i="83"/>
  <c r="AQ29" i="83"/>
  <c r="AP29" i="83"/>
  <c r="AO29" i="83"/>
  <c r="AN29" i="83"/>
  <c r="AM29" i="83"/>
  <c r="AL29" i="83"/>
  <c r="AK29" i="83"/>
  <c r="AJ29" i="83"/>
  <c r="AI29" i="83"/>
  <c r="AH29" i="83"/>
  <c r="AG29" i="83"/>
  <c r="AF29" i="83"/>
  <c r="J29" i="83"/>
  <c r="I29" i="83"/>
  <c r="H29" i="83"/>
  <c r="G29" i="83"/>
  <c r="J28" i="83"/>
  <c r="I28" i="83"/>
  <c r="H28" i="83"/>
  <c r="G28" i="83"/>
  <c r="CB27" i="83"/>
  <c r="CA27" i="83"/>
  <c r="BZ27" i="83"/>
  <c r="BY27" i="83"/>
  <c r="BX27" i="83"/>
  <c r="BW27" i="83"/>
  <c r="BV27" i="83"/>
  <c r="BU27" i="83"/>
  <c r="BT27" i="83"/>
  <c r="BS27" i="83"/>
  <c r="BR27" i="83"/>
  <c r="BQ27" i="83"/>
  <c r="BP27" i="83"/>
  <c r="BO27" i="83"/>
  <c r="BN27" i="83"/>
  <c r="BM27" i="83"/>
  <c r="BL27" i="83"/>
  <c r="BK27" i="83"/>
  <c r="BJ27" i="83"/>
  <c r="BI27" i="83"/>
  <c r="BH27" i="83"/>
  <c r="BG27" i="83"/>
  <c r="BF27" i="83"/>
  <c r="BE27" i="83"/>
  <c r="BD27" i="83"/>
  <c r="BC27" i="83"/>
  <c r="BB27" i="83"/>
  <c r="BA27" i="83"/>
  <c r="AQ27" i="83"/>
  <c r="AP27" i="83"/>
  <c r="AO27" i="83"/>
  <c r="AN27" i="83"/>
  <c r="AM27" i="83"/>
  <c r="AL27" i="83"/>
  <c r="AK27" i="83"/>
  <c r="AJ27" i="83"/>
  <c r="AI27" i="83"/>
  <c r="AH27" i="83"/>
  <c r="AG27" i="83"/>
  <c r="AF27" i="83"/>
  <c r="J27" i="83"/>
  <c r="I27" i="83"/>
  <c r="H27" i="83"/>
  <c r="G27" i="83"/>
  <c r="CB26" i="83"/>
  <c r="CA26" i="83"/>
  <c r="BZ26" i="83"/>
  <c r="BY26" i="83"/>
  <c r="BX26" i="83"/>
  <c r="BW26" i="83"/>
  <c r="BV26" i="83"/>
  <c r="BU26" i="83"/>
  <c r="BT26" i="83"/>
  <c r="BS26" i="83"/>
  <c r="BR26" i="83"/>
  <c r="BQ26" i="83"/>
  <c r="BP26" i="83"/>
  <c r="BO26" i="83"/>
  <c r="BN26" i="83"/>
  <c r="BM26" i="83"/>
  <c r="BL26" i="83"/>
  <c r="BK26" i="83"/>
  <c r="BJ26" i="83"/>
  <c r="BI26" i="83"/>
  <c r="BH26" i="83"/>
  <c r="BG26" i="83"/>
  <c r="BF26" i="83"/>
  <c r="BE26" i="83"/>
  <c r="BD26" i="83"/>
  <c r="BC26" i="83"/>
  <c r="BB26" i="83"/>
  <c r="BA26" i="83"/>
  <c r="AQ26" i="83"/>
  <c r="AP26" i="83"/>
  <c r="AO26" i="83"/>
  <c r="AN26" i="83"/>
  <c r="AM26" i="83"/>
  <c r="AL26" i="83"/>
  <c r="AK26" i="83"/>
  <c r="AJ26" i="83"/>
  <c r="AI26" i="83"/>
  <c r="AH26" i="83"/>
  <c r="AG26" i="83"/>
  <c r="AF26" i="83"/>
  <c r="J26" i="83"/>
  <c r="I26" i="83"/>
  <c r="H26" i="83"/>
  <c r="G26" i="83"/>
  <c r="CB25" i="83"/>
  <c r="CA25" i="83"/>
  <c r="BZ25" i="83"/>
  <c r="BY25" i="83"/>
  <c r="BX25" i="83"/>
  <c r="BW25" i="83"/>
  <c r="BV25" i="83"/>
  <c r="BU25" i="83"/>
  <c r="BT25" i="83"/>
  <c r="BS25" i="83"/>
  <c r="BR25" i="83"/>
  <c r="BQ25" i="83"/>
  <c r="BP25" i="83"/>
  <c r="BO25" i="83"/>
  <c r="BN25" i="83"/>
  <c r="BM25" i="83"/>
  <c r="BL25" i="83"/>
  <c r="BK25" i="83"/>
  <c r="BJ25" i="83"/>
  <c r="BI25" i="83"/>
  <c r="BH25" i="83"/>
  <c r="BG25" i="83"/>
  <c r="BF25" i="83"/>
  <c r="BE25" i="83"/>
  <c r="BD25" i="83"/>
  <c r="BC25" i="83"/>
  <c r="BB25" i="83"/>
  <c r="BA25" i="83"/>
  <c r="AQ25" i="83"/>
  <c r="AP25" i="83"/>
  <c r="AO25" i="83"/>
  <c r="AN25" i="83"/>
  <c r="AM25" i="83"/>
  <c r="AL25" i="83"/>
  <c r="AK25" i="83"/>
  <c r="AJ25" i="83"/>
  <c r="AI25" i="83"/>
  <c r="AH25" i="83"/>
  <c r="AG25" i="83"/>
  <c r="AF25" i="83"/>
  <c r="J25" i="83"/>
  <c r="I25" i="83"/>
  <c r="H25" i="83"/>
  <c r="G25" i="83"/>
  <c r="CB24" i="83"/>
  <c r="CA24" i="83"/>
  <c r="BZ24" i="83"/>
  <c r="BY24" i="83"/>
  <c r="BX24" i="83"/>
  <c r="BW24" i="83"/>
  <c r="BV24" i="83"/>
  <c r="BU24" i="83"/>
  <c r="BT24" i="83"/>
  <c r="BS24" i="83"/>
  <c r="BR24" i="83"/>
  <c r="BQ24" i="83"/>
  <c r="BP24" i="83"/>
  <c r="BO24" i="83"/>
  <c r="BN24" i="83"/>
  <c r="BM24" i="83"/>
  <c r="BL24" i="83"/>
  <c r="BK24" i="83"/>
  <c r="BJ24" i="83"/>
  <c r="BI24" i="83"/>
  <c r="BH24" i="83"/>
  <c r="BG24" i="83"/>
  <c r="BF24" i="83"/>
  <c r="BE24" i="83"/>
  <c r="BD24" i="83"/>
  <c r="BC24" i="83"/>
  <c r="BB24" i="83"/>
  <c r="BA24" i="83"/>
  <c r="AQ24" i="83"/>
  <c r="AP24" i="83"/>
  <c r="AO24" i="83"/>
  <c r="AN24" i="83"/>
  <c r="AM24" i="83"/>
  <c r="AL24" i="83"/>
  <c r="AK24" i="83"/>
  <c r="AJ24" i="83"/>
  <c r="AI24" i="83"/>
  <c r="AH24" i="83"/>
  <c r="AG24" i="83"/>
  <c r="AF24" i="83"/>
  <c r="J24" i="83"/>
  <c r="I24" i="83"/>
  <c r="H24" i="83"/>
  <c r="G24" i="83"/>
  <c r="CB23" i="83"/>
  <c r="CA23" i="83"/>
  <c r="BZ23" i="83"/>
  <c r="BY23" i="83"/>
  <c r="BX23" i="83"/>
  <c r="BW23" i="83"/>
  <c r="BV23" i="83"/>
  <c r="BU23" i="83"/>
  <c r="BT23" i="83"/>
  <c r="BS23" i="83"/>
  <c r="BR23" i="83"/>
  <c r="BQ23" i="83"/>
  <c r="BP23" i="83"/>
  <c r="BO23" i="83"/>
  <c r="BN23" i="83"/>
  <c r="BM23" i="83"/>
  <c r="BL23" i="83"/>
  <c r="BK23" i="83"/>
  <c r="BJ23" i="83"/>
  <c r="BI23" i="83"/>
  <c r="BH23" i="83"/>
  <c r="BG23" i="83"/>
  <c r="BF23" i="83"/>
  <c r="BE23" i="83"/>
  <c r="BD23" i="83"/>
  <c r="BC23" i="83"/>
  <c r="BB23" i="83"/>
  <c r="BA23" i="83"/>
  <c r="AQ23" i="83"/>
  <c r="AP23" i="83"/>
  <c r="AO23" i="83"/>
  <c r="AN23" i="83"/>
  <c r="AM23" i="83"/>
  <c r="AL23" i="83"/>
  <c r="AK23" i="83"/>
  <c r="AJ23" i="83"/>
  <c r="AI23" i="83"/>
  <c r="AH23" i="83"/>
  <c r="AG23" i="83"/>
  <c r="AF23" i="83"/>
  <c r="J23" i="83"/>
  <c r="I23" i="83"/>
  <c r="H23" i="83"/>
  <c r="G23" i="83"/>
  <c r="J22" i="83"/>
  <c r="I22" i="83"/>
  <c r="H22" i="83"/>
  <c r="G22" i="83"/>
  <c r="J21" i="83"/>
  <c r="I21" i="83"/>
  <c r="H21" i="83"/>
  <c r="G21" i="83"/>
  <c r="J20" i="83"/>
  <c r="I20" i="83"/>
  <c r="H20" i="83"/>
  <c r="G20" i="83"/>
  <c r="J19" i="83"/>
  <c r="I19" i="83"/>
  <c r="H19" i="83"/>
  <c r="G19" i="83"/>
  <c r="J18" i="83"/>
  <c r="I18" i="83"/>
  <c r="H18" i="83"/>
  <c r="G18" i="83"/>
  <c r="J17" i="83"/>
  <c r="I17" i="83"/>
  <c r="H17" i="83"/>
  <c r="G17" i="83"/>
  <c r="J16" i="83"/>
  <c r="I16" i="83"/>
  <c r="H16" i="83"/>
  <c r="G16" i="83"/>
  <c r="CB15" i="83"/>
  <c r="CB45" i="83" s="1"/>
  <c r="CA15" i="83"/>
  <c r="BZ15" i="83"/>
  <c r="BZ45" i="83" s="1"/>
  <c r="BY15" i="83"/>
  <c r="BY45" i="83" s="1"/>
  <c r="BX15" i="83"/>
  <c r="BX45" i="83" s="1"/>
  <c r="BW15" i="83"/>
  <c r="BW45" i="83" s="1"/>
  <c r="BV15" i="83"/>
  <c r="BV45" i="83" s="1"/>
  <c r="BU15" i="83"/>
  <c r="BU45" i="83" s="1"/>
  <c r="BT15" i="83"/>
  <c r="BT45" i="83" s="1"/>
  <c r="BS15" i="83"/>
  <c r="BR15" i="83"/>
  <c r="BR45" i="83" s="1"/>
  <c r="BQ15" i="83"/>
  <c r="BQ45" i="83" s="1"/>
  <c r="BP15" i="83"/>
  <c r="BP45" i="83" s="1"/>
  <c r="BO15" i="83"/>
  <c r="BO45" i="83" s="1"/>
  <c r="BN15" i="83"/>
  <c r="BN45" i="83" s="1"/>
  <c r="BM15" i="83"/>
  <c r="BM45" i="83" s="1"/>
  <c r="BL15" i="83"/>
  <c r="BL45" i="83" s="1"/>
  <c r="BK15" i="83"/>
  <c r="BJ15" i="83"/>
  <c r="BJ45" i="83" s="1"/>
  <c r="BI15" i="83"/>
  <c r="BI45" i="83" s="1"/>
  <c r="BH15" i="83"/>
  <c r="BH45" i="83" s="1"/>
  <c r="BG15" i="83"/>
  <c r="BG45" i="83" s="1"/>
  <c r="BF15" i="83"/>
  <c r="BF45" i="83" s="1"/>
  <c r="BE15" i="83"/>
  <c r="BE45" i="83" s="1"/>
  <c r="BD15" i="83"/>
  <c r="BD45" i="83" s="1"/>
  <c r="BC15" i="83"/>
  <c r="BB15" i="83"/>
  <c r="BB45" i="83" s="1"/>
  <c r="BA15" i="83"/>
  <c r="BA45" i="83" s="1"/>
  <c r="AQ15" i="83"/>
  <c r="AQ45" i="83" s="1"/>
  <c r="AP15" i="83"/>
  <c r="AP45" i="83" s="1"/>
  <c r="AO15" i="83"/>
  <c r="AO45" i="83" s="1"/>
  <c r="AN15" i="83"/>
  <c r="AM15" i="83"/>
  <c r="AM45" i="83" s="1"/>
  <c r="AL15" i="83"/>
  <c r="AK15" i="83"/>
  <c r="AK45" i="83" s="1"/>
  <c r="AJ15" i="83"/>
  <c r="AJ45" i="83" s="1"/>
  <c r="AI15" i="83"/>
  <c r="AI45" i="83" s="1"/>
  <c r="AH15" i="83"/>
  <c r="AH45" i="83" s="1"/>
  <c r="AG15" i="83"/>
  <c r="AG45" i="83" s="1"/>
  <c r="AF15" i="83"/>
  <c r="AF45" i="83" s="1"/>
  <c r="J15" i="83"/>
  <c r="I15" i="83"/>
  <c r="H15" i="83"/>
  <c r="G15" i="83"/>
  <c r="J14" i="83"/>
  <c r="I14" i="83"/>
  <c r="H14" i="83"/>
  <c r="G14" i="83"/>
  <c r="CB13" i="83"/>
  <c r="CB43" i="83" s="1"/>
  <c r="CA13" i="83"/>
  <c r="CA43" i="83" s="1"/>
  <c r="BZ13" i="83"/>
  <c r="BZ43" i="83" s="1"/>
  <c r="BY13" i="83"/>
  <c r="BY43" i="83" s="1"/>
  <c r="BX13" i="83"/>
  <c r="BX43" i="83" s="1"/>
  <c r="BW13" i="83"/>
  <c r="BW43" i="83" s="1"/>
  <c r="BV13" i="83"/>
  <c r="BV43" i="83" s="1"/>
  <c r="BU13" i="83"/>
  <c r="BU43" i="83" s="1"/>
  <c r="BT13" i="83"/>
  <c r="BT43" i="83" s="1"/>
  <c r="BS13" i="83"/>
  <c r="BS43" i="83" s="1"/>
  <c r="BR13" i="83"/>
  <c r="BR43" i="83" s="1"/>
  <c r="BQ13" i="83"/>
  <c r="BQ43" i="83" s="1"/>
  <c r="BP13" i="83"/>
  <c r="BP43" i="83" s="1"/>
  <c r="BO13" i="83"/>
  <c r="BO43" i="83" s="1"/>
  <c r="BN13" i="83"/>
  <c r="BN43" i="83" s="1"/>
  <c r="BM13" i="83"/>
  <c r="BM43" i="83" s="1"/>
  <c r="BL13" i="83"/>
  <c r="BL43" i="83" s="1"/>
  <c r="BK13" i="83"/>
  <c r="BK43" i="83" s="1"/>
  <c r="BJ13" i="83"/>
  <c r="BJ43" i="83" s="1"/>
  <c r="BI13" i="83"/>
  <c r="BI43" i="83" s="1"/>
  <c r="BH13" i="83"/>
  <c r="BH43" i="83" s="1"/>
  <c r="BG13" i="83"/>
  <c r="BG43" i="83" s="1"/>
  <c r="BF13" i="83"/>
  <c r="BF43" i="83" s="1"/>
  <c r="BE13" i="83"/>
  <c r="BE43" i="83" s="1"/>
  <c r="BD13" i="83"/>
  <c r="BD43" i="83" s="1"/>
  <c r="BC13" i="83"/>
  <c r="BC43" i="83" s="1"/>
  <c r="BB13" i="83"/>
  <c r="BB43" i="83" s="1"/>
  <c r="BA13" i="83"/>
  <c r="BA43" i="83" s="1"/>
  <c r="AQ13" i="83"/>
  <c r="AQ43" i="83" s="1"/>
  <c r="AP13" i="83"/>
  <c r="AP43" i="83" s="1"/>
  <c r="AO13" i="83"/>
  <c r="AO43" i="83" s="1"/>
  <c r="AN13" i="83"/>
  <c r="AN43" i="83" s="1"/>
  <c r="AM13" i="83"/>
  <c r="AM43" i="83" s="1"/>
  <c r="AL13" i="83"/>
  <c r="AL43" i="83" s="1"/>
  <c r="AK13" i="83"/>
  <c r="AK43" i="83" s="1"/>
  <c r="AJ13" i="83"/>
  <c r="AJ43" i="83" s="1"/>
  <c r="AI13" i="83"/>
  <c r="AI43" i="83" s="1"/>
  <c r="AH13" i="83"/>
  <c r="AH43" i="83" s="1"/>
  <c r="AG13" i="83"/>
  <c r="AG43" i="83" s="1"/>
  <c r="AF13" i="83"/>
  <c r="AF43" i="83" s="1"/>
  <c r="J13" i="83"/>
  <c r="I13" i="83"/>
  <c r="H13" i="83"/>
  <c r="G13" i="83"/>
  <c r="CB12" i="83"/>
  <c r="CB42" i="83" s="1"/>
  <c r="CA12" i="83"/>
  <c r="CA42" i="83" s="1"/>
  <c r="BZ12" i="83"/>
  <c r="BZ42" i="83" s="1"/>
  <c r="BY12" i="83"/>
  <c r="BY42" i="83" s="1"/>
  <c r="BX12" i="83"/>
  <c r="BX42" i="83" s="1"/>
  <c r="BW12" i="83"/>
  <c r="BW42" i="83" s="1"/>
  <c r="BV12" i="83"/>
  <c r="BV42" i="83" s="1"/>
  <c r="BU12" i="83"/>
  <c r="BU42" i="83" s="1"/>
  <c r="BT12" i="83"/>
  <c r="BT42" i="83" s="1"/>
  <c r="BS12" i="83"/>
  <c r="BS42" i="83" s="1"/>
  <c r="BR12" i="83"/>
  <c r="BR42" i="83" s="1"/>
  <c r="BQ12" i="83"/>
  <c r="BQ42" i="83" s="1"/>
  <c r="BP12" i="83"/>
  <c r="BP42" i="83" s="1"/>
  <c r="BO12" i="83"/>
  <c r="BO42" i="83" s="1"/>
  <c r="BN12" i="83"/>
  <c r="BN42" i="83" s="1"/>
  <c r="BM12" i="83"/>
  <c r="BM42" i="83" s="1"/>
  <c r="BL12" i="83"/>
  <c r="BL42" i="83" s="1"/>
  <c r="BK12" i="83"/>
  <c r="BK42" i="83" s="1"/>
  <c r="BJ12" i="83"/>
  <c r="BJ42" i="83" s="1"/>
  <c r="BI12" i="83"/>
  <c r="BI42" i="83" s="1"/>
  <c r="BH12" i="83"/>
  <c r="BH42" i="83" s="1"/>
  <c r="BG12" i="83"/>
  <c r="BG42" i="83" s="1"/>
  <c r="BF12" i="83"/>
  <c r="BF42" i="83" s="1"/>
  <c r="BE12" i="83"/>
  <c r="BE42" i="83" s="1"/>
  <c r="BD12" i="83"/>
  <c r="BD42" i="83" s="1"/>
  <c r="BC12" i="83"/>
  <c r="BC42" i="83" s="1"/>
  <c r="BB12" i="83"/>
  <c r="BB42" i="83" s="1"/>
  <c r="BA12" i="83"/>
  <c r="BA42" i="83" s="1"/>
  <c r="AQ12" i="83"/>
  <c r="AQ42" i="83" s="1"/>
  <c r="AP12" i="83"/>
  <c r="AP42" i="83" s="1"/>
  <c r="AO12" i="83"/>
  <c r="AO42" i="83" s="1"/>
  <c r="AN12" i="83"/>
  <c r="AN42" i="83" s="1"/>
  <c r="AM12" i="83"/>
  <c r="AM42" i="83" s="1"/>
  <c r="AL12" i="83"/>
  <c r="AL42" i="83" s="1"/>
  <c r="AK12" i="83"/>
  <c r="AK42" i="83" s="1"/>
  <c r="AJ12" i="83"/>
  <c r="AJ42" i="83" s="1"/>
  <c r="AI12" i="83"/>
  <c r="AI42" i="83" s="1"/>
  <c r="AH12" i="83"/>
  <c r="AH42" i="83" s="1"/>
  <c r="AG12" i="83"/>
  <c r="AG42" i="83" s="1"/>
  <c r="AF12" i="83"/>
  <c r="AF42" i="83" s="1"/>
  <c r="J12" i="83"/>
  <c r="I12" i="83"/>
  <c r="H12" i="83"/>
  <c r="G12" i="83"/>
  <c r="CB11" i="83"/>
  <c r="CB41" i="83" s="1"/>
  <c r="CA11" i="83"/>
  <c r="CA41" i="83" s="1"/>
  <c r="BZ11" i="83"/>
  <c r="BZ41" i="83" s="1"/>
  <c r="BY11" i="83"/>
  <c r="BY41" i="83" s="1"/>
  <c r="BX11" i="83"/>
  <c r="BX41" i="83" s="1"/>
  <c r="BW11" i="83"/>
  <c r="BW41" i="83" s="1"/>
  <c r="BV11" i="83"/>
  <c r="BV41" i="83" s="1"/>
  <c r="BU11" i="83"/>
  <c r="BU41" i="83" s="1"/>
  <c r="BT11" i="83"/>
  <c r="BT41" i="83" s="1"/>
  <c r="BS11" i="83"/>
  <c r="BS41" i="83" s="1"/>
  <c r="BR11" i="83"/>
  <c r="BR41" i="83" s="1"/>
  <c r="BQ11" i="83"/>
  <c r="BQ41" i="83" s="1"/>
  <c r="BP11" i="83"/>
  <c r="BP41" i="83" s="1"/>
  <c r="BO11" i="83"/>
  <c r="BO41" i="83" s="1"/>
  <c r="BN11" i="83"/>
  <c r="BN41" i="83" s="1"/>
  <c r="BM11" i="83"/>
  <c r="BM41" i="83" s="1"/>
  <c r="BL11" i="83"/>
  <c r="BL41" i="83" s="1"/>
  <c r="BK11" i="83"/>
  <c r="BK41" i="83" s="1"/>
  <c r="BJ11" i="83"/>
  <c r="BJ41" i="83" s="1"/>
  <c r="BI11" i="83"/>
  <c r="BI41" i="83" s="1"/>
  <c r="BH11" i="83"/>
  <c r="BH41" i="83" s="1"/>
  <c r="BG11" i="83"/>
  <c r="BG41" i="83" s="1"/>
  <c r="BF11" i="83"/>
  <c r="BF41" i="83" s="1"/>
  <c r="BE11" i="83"/>
  <c r="BE41" i="83" s="1"/>
  <c r="BD11" i="83"/>
  <c r="BD41" i="83" s="1"/>
  <c r="BC11" i="83"/>
  <c r="BC41" i="83" s="1"/>
  <c r="BB11" i="83"/>
  <c r="BB41" i="83" s="1"/>
  <c r="BA11" i="83"/>
  <c r="BA41" i="83" s="1"/>
  <c r="AQ11" i="83"/>
  <c r="AQ41" i="83" s="1"/>
  <c r="AP11" i="83"/>
  <c r="AP41" i="83" s="1"/>
  <c r="AO11" i="83"/>
  <c r="AO41" i="83" s="1"/>
  <c r="AN11" i="83"/>
  <c r="AN41" i="83" s="1"/>
  <c r="AM11" i="83"/>
  <c r="AM41" i="83" s="1"/>
  <c r="AL11" i="83"/>
  <c r="AL41" i="83" s="1"/>
  <c r="AK11" i="83"/>
  <c r="AK41" i="83" s="1"/>
  <c r="AJ11" i="83"/>
  <c r="AJ41" i="83" s="1"/>
  <c r="AI11" i="83"/>
  <c r="AI41" i="83" s="1"/>
  <c r="AH11" i="83"/>
  <c r="AH41" i="83" s="1"/>
  <c r="AG11" i="83"/>
  <c r="AG41" i="83" s="1"/>
  <c r="AF11" i="83"/>
  <c r="AF41" i="83" s="1"/>
  <c r="J11" i="83"/>
  <c r="I11" i="83"/>
  <c r="H11" i="83"/>
  <c r="G11" i="83"/>
  <c r="CB10" i="83"/>
  <c r="CB40" i="83" s="1"/>
  <c r="CA10" i="83"/>
  <c r="CA40" i="83" s="1"/>
  <c r="BZ10" i="83"/>
  <c r="BZ40" i="83" s="1"/>
  <c r="BY10" i="83"/>
  <c r="BY40" i="83" s="1"/>
  <c r="BX10" i="83"/>
  <c r="BX40" i="83" s="1"/>
  <c r="BW10" i="83"/>
  <c r="BW40" i="83" s="1"/>
  <c r="BV10" i="83"/>
  <c r="BV40" i="83" s="1"/>
  <c r="BU10" i="83"/>
  <c r="BU40" i="83" s="1"/>
  <c r="BT10" i="83"/>
  <c r="BT40" i="83" s="1"/>
  <c r="BS10" i="83"/>
  <c r="BS40" i="83" s="1"/>
  <c r="BR10" i="83"/>
  <c r="BR40" i="83" s="1"/>
  <c r="BQ10" i="83"/>
  <c r="BQ40" i="83" s="1"/>
  <c r="BP10" i="83"/>
  <c r="BP40" i="83" s="1"/>
  <c r="BO10" i="83"/>
  <c r="BO40" i="83" s="1"/>
  <c r="BN10" i="83"/>
  <c r="BN40" i="83" s="1"/>
  <c r="BM10" i="83"/>
  <c r="BM40" i="83" s="1"/>
  <c r="BL10" i="83"/>
  <c r="BL40" i="83" s="1"/>
  <c r="BK10" i="83"/>
  <c r="BK40" i="83" s="1"/>
  <c r="BJ10" i="83"/>
  <c r="BJ40" i="83" s="1"/>
  <c r="BI10" i="83"/>
  <c r="BI40" i="83" s="1"/>
  <c r="BH10" i="83"/>
  <c r="BG10" i="83"/>
  <c r="BG40" i="83" s="1"/>
  <c r="BF10" i="83"/>
  <c r="BF40" i="83" s="1"/>
  <c r="BE10" i="83"/>
  <c r="BE40" i="83" s="1"/>
  <c r="BD10" i="83"/>
  <c r="BD40" i="83" s="1"/>
  <c r="BC10" i="83"/>
  <c r="BC40" i="83" s="1"/>
  <c r="BB10" i="83"/>
  <c r="BB40" i="83" s="1"/>
  <c r="BA10" i="83"/>
  <c r="BA40" i="83" s="1"/>
  <c r="AQ10" i="83"/>
  <c r="AQ40" i="83" s="1"/>
  <c r="AP10" i="83"/>
  <c r="AP40" i="83" s="1"/>
  <c r="AO10" i="83"/>
  <c r="AO40" i="83" s="1"/>
  <c r="AN10" i="83"/>
  <c r="AN40" i="83" s="1"/>
  <c r="AM10" i="83"/>
  <c r="AL10" i="83"/>
  <c r="AL40" i="83" s="1"/>
  <c r="AK10" i="83"/>
  <c r="AK40" i="83" s="1"/>
  <c r="AJ10" i="83"/>
  <c r="AJ40" i="83" s="1"/>
  <c r="AI10" i="83"/>
  <c r="AI40" i="83" s="1"/>
  <c r="AH10" i="83"/>
  <c r="AH40" i="83" s="1"/>
  <c r="AG10" i="83"/>
  <c r="AG40" i="83" s="1"/>
  <c r="AF10" i="83"/>
  <c r="AF40" i="83" s="1"/>
  <c r="J10" i="83"/>
  <c r="I10" i="83"/>
  <c r="H10" i="83"/>
  <c r="G10" i="83"/>
  <c r="CB9" i="83"/>
  <c r="CB39" i="83" s="1"/>
  <c r="CA9" i="83"/>
  <c r="BZ9" i="83"/>
  <c r="BZ39" i="83" s="1"/>
  <c r="BY9" i="83"/>
  <c r="BY39" i="83" s="1"/>
  <c r="BX9" i="83"/>
  <c r="BX39" i="83" s="1"/>
  <c r="BW9" i="83"/>
  <c r="BW39" i="83" s="1"/>
  <c r="BV9" i="83"/>
  <c r="BV39" i="83" s="1"/>
  <c r="BU9" i="83"/>
  <c r="BU39" i="83" s="1"/>
  <c r="BT9" i="83"/>
  <c r="BT39" i="83" s="1"/>
  <c r="BS9" i="83"/>
  <c r="BR9" i="83"/>
  <c r="BR39" i="83" s="1"/>
  <c r="BQ39" i="83"/>
  <c r="BP9" i="83"/>
  <c r="BP39" i="83" s="1"/>
  <c r="BO9" i="83"/>
  <c r="BO39" i="83" s="1"/>
  <c r="BN9" i="83"/>
  <c r="BN39" i="83" s="1"/>
  <c r="BM9" i="83"/>
  <c r="BM39" i="83" s="1"/>
  <c r="BL9" i="83"/>
  <c r="BL39" i="83" s="1"/>
  <c r="BK9" i="83"/>
  <c r="BJ9" i="83"/>
  <c r="BJ39" i="83" s="1"/>
  <c r="BI9" i="83"/>
  <c r="BH9" i="83"/>
  <c r="BG9" i="83"/>
  <c r="BG39" i="83" s="1"/>
  <c r="BF9" i="83"/>
  <c r="BF39" i="83" s="1"/>
  <c r="BE9" i="83"/>
  <c r="BE39" i="83" s="1"/>
  <c r="BD9" i="83"/>
  <c r="BD39" i="83" s="1"/>
  <c r="BC9" i="83"/>
  <c r="BB9" i="83"/>
  <c r="BB39" i="83" s="1"/>
  <c r="BA9" i="83"/>
  <c r="AQ9" i="83"/>
  <c r="AP9" i="83"/>
  <c r="AO9" i="83"/>
  <c r="AO39" i="83" s="1"/>
  <c r="AN9" i="83"/>
  <c r="AN39" i="83" s="1"/>
  <c r="AM9" i="83"/>
  <c r="AM39" i="83" s="1"/>
  <c r="AL9" i="83"/>
  <c r="AK9" i="83"/>
  <c r="AK39" i="83" s="1"/>
  <c r="AJ9" i="83"/>
  <c r="AI9" i="83"/>
  <c r="AH9" i="83"/>
  <c r="AG9" i="83"/>
  <c r="AF9" i="83"/>
  <c r="AF39" i="83" s="1"/>
  <c r="J9" i="83"/>
  <c r="I9" i="83"/>
  <c r="H9" i="83"/>
  <c r="G9" i="83"/>
  <c r="J8" i="83"/>
  <c r="I8" i="83"/>
  <c r="H8" i="83"/>
  <c r="G8" i="83"/>
  <c r="J7" i="83"/>
  <c r="I7" i="83"/>
  <c r="H7" i="83"/>
  <c r="G7" i="83"/>
  <c r="J6" i="83"/>
  <c r="I6" i="83"/>
  <c r="H6" i="83"/>
  <c r="G6" i="83"/>
  <c r="J5" i="83"/>
  <c r="I5" i="83"/>
  <c r="H5" i="83"/>
  <c r="G5" i="83"/>
  <c r="J4" i="83"/>
  <c r="I4" i="83"/>
  <c r="H4" i="83"/>
  <c r="G4" i="83"/>
  <c r="J3" i="83"/>
  <c r="I3" i="83"/>
  <c r="H3" i="83"/>
  <c r="G3" i="83"/>
  <c r="J2" i="83"/>
  <c r="I2" i="83"/>
  <c r="H2" i="83"/>
  <c r="G2" i="83"/>
  <c r="AK378" i="83" l="1"/>
  <c r="AK379" i="83"/>
  <c r="AK380" i="83"/>
  <c r="AK381" i="83"/>
  <c r="AL436" i="83"/>
  <c r="AL437" i="83"/>
  <c r="AL438" i="83"/>
  <c r="AL439" i="83"/>
  <c r="AL440" i="83"/>
  <c r="AH442" i="83"/>
  <c r="AP442" i="83"/>
  <c r="AG74" i="83"/>
  <c r="AF246" i="83"/>
  <c r="AJ202" i="83"/>
  <c r="AF382" i="83"/>
  <c r="AN377" i="83"/>
  <c r="AN379" i="83"/>
  <c r="AF380" i="83"/>
  <c r="AN380" i="83"/>
  <c r="AF381" i="83"/>
  <c r="AN381" i="83"/>
  <c r="AJ383" i="83"/>
  <c r="AH196" i="83"/>
  <c r="AP196" i="83"/>
  <c r="AL263" i="83"/>
  <c r="AM28" i="83"/>
  <c r="BL28" i="83"/>
  <c r="CB28" i="83"/>
  <c r="BH40" i="83"/>
  <c r="BD28" i="83"/>
  <c r="BT28" i="83"/>
  <c r="AM74" i="83"/>
  <c r="AF170" i="83"/>
  <c r="AN425" i="83"/>
  <c r="AH366" i="83"/>
  <c r="AO74" i="83"/>
  <c r="AN122" i="83"/>
  <c r="AN138" i="83" s="1"/>
  <c r="AL185" i="83"/>
  <c r="AJ133" i="83"/>
  <c r="AJ134" i="83"/>
  <c r="AJ135" i="83"/>
  <c r="AJ136" i="83"/>
  <c r="AJ137" i="83"/>
  <c r="AF28" i="83"/>
  <c r="AN28" i="83"/>
  <c r="BE28" i="83"/>
  <c r="BM28" i="83"/>
  <c r="BU28" i="83"/>
  <c r="AL134" i="83"/>
  <c r="AL135" i="83"/>
  <c r="AL136" i="83"/>
  <c r="AL137" i="83"/>
  <c r="AH377" i="83"/>
  <c r="AP377" i="83"/>
  <c r="AH378" i="83"/>
  <c r="AP378" i="83"/>
  <c r="AH379" i="83"/>
  <c r="AP379" i="83"/>
  <c r="AH380" i="83"/>
  <c r="AP380" i="83"/>
  <c r="AH381" i="83"/>
  <c r="AP381" i="83"/>
  <c r="AL383" i="83"/>
  <c r="AO442" i="83"/>
  <c r="AJ246" i="83"/>
  <c r="AL306" i="83"/>
  <c r="AM122" i="83"/>
  <c r="AK185" i="83"/>
  <c r="AP366" i="83"/>
  <c r="AH14" i="83"/>
  <c r="AH28" i="83"/>
  <c r="BG28" i="83"/>
  <c r="BO28" i="83"/>
  <c r="AL257" i="83"/>
  <c r="AL258" i="83"/>
  <c r="AL259" i="83"/>
  <c r="AL260" i="83"/>
  <c r="AL261" i="83"/>
  <c r="AH263" i="83"/>
  <c r="AP263" i="83"/>
  <c r="AI377" i="83"/>
  <c r="AQ377" i="83"/>
  <c r="AI378" i="83"/>
  <c r="AQ378" i="83"/>
  <c r="AI379" i="83"/>
  <c r="AQ379" i="83"/>
  <c r="AE388" i="83" s="1"/>
  <c r="AI380" i="83"/>
  <c r="AQ380" i="83"/>
  <c r="AE389" i="83" s="1"/>
  <c r="AI381" i="83"/>
  <c r="AQ381" i="83"/>
  <c r="AM383" i="83"/>
  <c r="AP14" i="83"/>
  <c r="AP28" i="83"/>
  <c r="BW28" i="83"/>
  <c r="AM196" i="83"/>
  <c r="AM197" i="83"/>
  <c r="AM198" i="83"/>
  <c r="AM199" i="83"/>
  <c r="AM200" i="83"/>
  <c r="AG318" i="83"/>
  <c r="AO318" i="83"/>
  <c r="AG319" i="83"/>
  <c r="AO319" i="83"/>
  <c r="AG320" i="83"/>
  <c r="AO320" i="83"/>
  <c r="AG321" i="83"/>
  <c r="AO321" i="83"/>
  <c r="AK323" i="83"/>
  <c r="AK320" i="83"/>
  <c r="AI440" i="83"/>
  <c r="AQ440" i="83"/>
  <c r="AE449" i="83" s="1"/>
  <c r="AM442" i="83"/>
  <c r="AL14" i="83"/>
  <c r="BC14" i="83"/>
  <c r="BK14" i="83"/>
  <c r="BS14" i="83"/>
  <c r="CA14" i="83"/>
  <c r="AH135" i="83"/>
  <c r="AP135" i="83"/>
  <c r="AH136" i="83"/>
  <c r="AP136" i="83"/>
  <c r="AH137" i="83"/>
  <c r="AP137" i="83"/>
  <c r="AP170" i="83"/>
  <c r="AP201" i="83" s="1"/>
  <c r="AM257" i="83"/>
  <c r="AM258" i="83"/>
  <c r="AM259" i="83"/>
  <c r="AM260" i="83"/>
  <c r="AM261" i="83"/>
  <c r="AF317" i="83"/>
  <c r="AN317" i="83"/>
  <c r="AF318" i="83"/>
  <c r="AN318" i="83"/>
  <c r="AF319" i="83"/>
  <c r="AN319" i="83"/>
  <c r="AF320" i="83"/>
  <c r="AN320" i="83"/>
  <c r="AF321" i="83"/>
  <c r="AN321" i="83"/>
  <c r="AJ323" i="83"/>
  <c r="AJ321" i="83"/>
  <c r="AK383" i="83"/>
  <c r="BV28" i="83"/>
  <c r="AH257" i="83"/>
  <c r="AP257" i="83"/>
  <c r="AH258" i="83"/>
  <c r="AP258" i="83"/>
  <c r="AH259" i="83"/>
  <c r="AP259" i="83"/>
  <c r="AH260" i="83"/>
  <c r="AP260" i="83"/>
  <c r="AH261" i="83"/>
  <c r="AP261" i="83"/>
  <c r="AI318" i="83"/>
  <c r="AQ318" i="83"/>
  <c r="AI319" i="83"/>
  <c r="AQ319" i="83"/>
  <c r="AI320" i="83"/>
  <c r="AQ320" i="83"/>
  <c r="AE329" i="83" s="1"/>
  <c r="AI321" i="83"/>
  <c r="AQ321" i="83"/>
  <c r="AJ377" i="83"/>
  <c r="AJ378" i="83"/>
  <c r="AJ379" i="83"/>
  <c r="AJ380" i="83"/>
  <c r="AJ381" i="83"/>
  <c r="AF383" i="83"/>
  <c r="AN383" i="83"/>
  <c r="AH436" i="83"/>
  <c r="AP436" i="83"/>
  <c r="AH437" i="83"/>
  <c r="AP437" i="83"/>
  <c r="AH438" i="83"/>
  <c r="AP438" i="83"/>
  <c r="AH439" i="83"/>
  <c r="AP439" i="83"/>
  <c r="AH440" i="83"/>
  <c r="AP440" i="83"/>
  <c r="AL442" i="83"/>
  <c r="AG14" i="83"/>
  <c r="AG28" i="83"/>
  <c r="BN28" i="83"/>
  <c r="AJ197" i="83"/>
  <c r="AJ198" i="83"/>
  <c r="AJ199" i="83"/>
  <c r="AJ200" i="83"/>
  <c r="AQ262" i="83"/>
  <c r="AE271" i="83" s="1"/>
  <c r="AM263" i="83"/>
  <c r="AF122" i="83"/>
  <c r="AO28" i="83"/>
  <c r="BF28" i="83"/>
  <c r="AI28" i="83"/>
  <c r="AQ28" i="83"/>
  <c r="BH28" i="83"/>
  <c r="BP28" i="83"/>
  <c r="BX28" i="83"/>
  <c r="AM134" i="83"/>
  <c r="AM135" i="83"/>
  <c r="AM136" i="83"/>
  <c r="AM137" i="83"/>
  <c r="AK196" i="83"/>
  <c r="AK197" i="83"/>
  <c r="AK198" i="83"/>
  <c r="AK199" i="83"/>
  <c r="AF202" i="83"/>
  <c r="AN202" i="83"/>
  <c r="AJ262" i="83"/>
  <c r="AJ258" i="83"/>
  <c r="AJ259" i="83"/>
  <c r="AJ260" i="83"/>
  <c r="AJ261" i="83"/>
  <c r="AF263" i="83"/>
  <c r="AN263" i="83"/>
  <c r="AG323" i="83"/>
  <c r="AO323" i="83"/>
  <c r="AH383" i="83"/>
  <c r="AP383" i="83"/>
  <c r="AJ436" i="83"/>
  <c r="AJ437" i="83"/>
  <c r="AJ438" i="83"/>
  <c r="AJ439" i="83"/>
  <c r="AJ440" i="83"/>
  <c r="AF442" i="83"/>
  <c r="AN442" i="83"/>
  <c r="AK246" i="83"/>
  <c r="AJ28" i="83"/>
  <c r="BA28" i="83"/>
  <c r="BI28" i="83"/>
  <c r="BQ28" i="83"/>
  <c r="BY28" i="83"/>
  <c r="AL196" i="83"/>
  <c r="AL197" i="83"/>
  <c r="AL198" i="83"/>
  <c r="AL199" i="83"/>
  <c r="AL200" i="83"/>
  <c r="AG202" i="83"/>
  <c r="AO202" i="83"/>
  <c r="AK257" i="83"/>
  <c r="AK258" i="83"/>
  <c r="AK259" i="83"/>
  <c r="AK260" i="83"/>
  <c r="AK261" i="83"/>
  <c r="AG263" i="83"/>
  <c r="AO263" i="83"/>
  <c r="AO260" i="83"/>
  <c r="AJ263" i="83"/>
  <c r="AL322" i="83"/>
  <c r="AL318" i="83"/>
  <c r="AL319" i="83"/>
  <c r="AL320" i="83"/>
  <c r="AL321" i="83"/>
  <c r="AM317" i="83"/>
  <c r="AM378" i="83"/>
  <c r="AI383" i="83"/>
  <c r="AQ383" i="83"/>
  <c r="AE392" i="83" s="1"/>
  <c r="AK436" i="83"/>
  <c r="AK437" i="83"/>
  <c r="AK438" i="83"/>
  <c r="AK439" i="83"/>
  <c r="AK440" i="83"/>
  <c r="AG442" i="83"/>
  <c r="AH133" i="83"/>
  <c r="AP133" i="83"/>
  <c r="AH134" i="83"/>
  <c r="AP134" i="83"/>
  <c r="AM139" i="83"/>
  <c r="BH14" i="83"/>
  <c r="BH44" i="83" s="1"/>
  <c r="AM14" i="83"/>
  <c r="AM44" i="83" s="1"/>
  <c r="AN45" i="83"/>
  <c r="AG39" i="83"/>
  <c r="AI133" i="83"/>
  <c r="AQ133" i="83"/>
  <c r="AE144" i="83" s="1"/>
  <c r="AI134" i="83"/>
  <c r="AQ134" i="83"/>
  <c r="AI135" i="83"/>
  <c r="AQ135" i="83"/>
  <c r="AI137" i="83"/>
  <c r="AQ137" i="83"/>
  <c r="AE148" i="83" s="1"/>
  <c r="AH106" i="83"/>
  <c r="AH138" i="83" s="1"/>
  <c r="AI196" i="83"/>
  <c r="AQ196" i="83"/>
  <c r="AI197" i="83"/>
  <c r="AQ197" i="83"/>
  <c r="AE206" i="83" s="1"/>
  <c r="AI198" i="83"/>
  <c r="AQ198" i="83"/>
  <c r="AE207" i="83" s="1"/>
  <c r="AI199" i="83"/>
  <c r="AQ199" i="83"/>
  <c r="AE208" i="83" s="1"/>
  <c r="AI200" i="83"/>
  <c r="AK202" i="83"/>
  <c r="AH317" i="83"/>
  <c r="AP317" i="83"/>
  <c r="AH318" i="83"/>
  <c r="AP318" i="83"/>
  <c r="AP319" i="83"/>
  <c r="AH320" i="83"/>
  <c r="AP320" i="83"/>
  <c r="AL323" i="83"/>
  <c r="AO106" i="83"/>
  <c r="AO138" i="83" s="1"/>
  <c r="AI14" i="83"/>
  <c r="BA14" i="83"/>
  <c r="BI14" i="83"/>
  <c r="BI44" i="83" s="1"/>
  <c r="AI106" i="83"/>
  <c r="AI138" i="83" s="1"/>
  <c r="AF257" i="83"/>
  <c r="AN257" i="83"/>
  <c r="AF258" i="83"/>
  <c r="AN258" i="83"/>
  <c r="AF259" i="83"/>
  <c r="AN259" i="83"/>
  <c r="AF260" i="83"/>
  <c r="AN260" i="83"/>
  <c r="AF261" i="83"/>
  <c r="AN261" i="83"/>
  <c r="AI263" i="83"/>
  <c r="AQ263" i="83"/>
  <c r="AL377" i="83"/>
  <c r="AL378" i="83"/>
  <c r="AL379" i="83"/>
  <c r="AL380" i="83"/>
  <c r="AL381" i="83"/>
  <c r="AG383" i="83"/>
  <c r="AO383" i="83"/>
  <c r="AG381" i="83"/>
  <c r="AO381" i="83"/>
  <c r="AM436" i="83"/>
  <c r="AQ14" i="83"/>
  <c r="AJ14" i="83"/>
  <c r="AJ44" i="83" s="1"/>
  <c r="BQ14" i="83"/>
  <c r="AK28" i="83"/>
  <c r="BB28" i="83"/>
  <c r="BJ28" i="83"/>
  <c r="BR28" i="83"/>
  <c r="BZ28" i="83"/>
  <c r="AK133" i="83"/>
  <c r="AK135" i="83"/>
  <c r="AK136" i="83"/>
  <c r="AK137" i="83"/>
  <c r="AP106" i="83"/>
  <c r="AP138" i="83" s="1"/>
  <c r="AG262" i="83"/>
  <c r="AO262" i="83"/>
  <c r="AG259" i="83"/>
  <c r="AO259" i="83"/>
  <c r="AG261" i="83"/>
  <c r="AO261" i="83"/>
  <c r="AJ317" i="83"/>
  <c r="AJ318" i="83"/>
  <c r="AJ319" i="83"/>
  <c r="AJ320" i="83"/>
  <c r="AH323" i="83"/>
  <c r="AP323" i="83"/>
  <c r="AM377" i="83"/>
  <c r="AM379" i="83"/>
  <c r="AM380" i="83"/>
  <c r="AM381" i="83"/>
  <c r="AF436" i="83"/>
  <c r="AN436" i="83"/>
  <c r="AF437" i="83"/>
  <c r="AN437" i="83"/>
  <c r="AF438" i="83"/>
  <c r="AN438" i="83"/>
  <c r="AF439" i="83"/>
  <c r="AN439" i="83"/>
  <c r="AF440" i="83"/>
  <c r="AN440" i="83"/>
  <c r="AJ442" i="83"/>
  <c r="AI185" i="83"/>
  <c r="AL45" i="83"/>
  <c r="BC45" i="83"/>
  <c r="BK45" i="83"/>
  <c r="BS45" i="83"/>
  <c r="CA45" i="83"/>
  <c r="AL28" i="83"/>
  <c r="AL44" i="83" s="1"/>
  <c r="BC28" i="83"/>
  <c r="BK28" i="83"/>
  <c r="BK44" i="83" s="1"/>
  <c r="BS28" i="83"/>
  <c r="BS44" i="83" s="1"/>
  <c r="CA28" i="83"/>
  <c r="CA44" i="83" s="1"/>
  <c r="AQ138" i="83"/>
  <c r="AE149" i="83" s="1"/>
  <c r="AG257" i="83"/>
  <c r="AK317" i="83"/>
  <c r="AK318" i="83"/>
  <c r="AK319" i="83"/>
  <c r="AK321" i="83"/>
  <c r="AN351" i="83"/>
  <c r="AN382" i="83" s="1"/>
  <c r="AG436" i="83"/>
  <c r="AO436" i="83"/>
  <c r="AG437" i="83"/>
  <c r="AO437" i="83"/>
  <c r="AG438" i="83"/>
  <c r="AO438" i="83"/>
  <c r="AG439" i="83"/>
  <c r="AO439" i="83"/>
  <c r="AG440" i="83"/>
  <c r="AO440" i="83"/>
  <c r="AK442" i="83"/>
  <c r="AJ257" i="83"/>
  <c r="AF377" i="83"/>
  <c r="BC44" i="83"/>
  <c r="AF138" i="83"/>
  <c r="AF134" i="83"/>
  <c r="AN134" i="83"/>
  <c r="AF135" i="83"/>
  <c r="AN135" i="83"/>
  <c r="AF136" i="83"/>
  <c r="AN136" i="83"/>
  <c r="AF137" i="83"/>
  <c r="AN137" i="83"/>
  <c r="AF201" i="83"/>
  <c r="AN196" i="83"/>
  <c r="AF197" i="83"/>
  <c r="AN197" i="83"/>
  <c r="AF198" i="83"/>
  <c r="AN198" i="83"/>
  <c r="AF199" i="83"/>
  <c r="AN199" i="83"/>
  <c r="AF200" i="83"/>
  <c r="AN200" i="83"/>
  <c r="AK170" i="83"/>
  <c r="AK201" i="83" s="1"/>
  <c r="AH202" i="83"/>
  <c r="AP202" i="83"/>
  <c r="AM322" i="83"/>
  <c r="AM318" i="83"/>
  <c r="AM319" i="83"/>
  <c r="AM320" i="83"/>
  <c r="AM321" i="83"/>
  <c r="AI323" i="83"/>
  <c r="AQ323" i="83"/>
  <c r="AE332" i="83" s="1"/>
  <c r="AI436" i="83"/>
  <c r="AQ436" i="83"/>
  <c r="AI437" i="83"/>
  <c r="AQ437" i="83"/>
  <c r="AE446" i="83" s="1"/>
  <c r="AI438" i="83"/>
  <c r="AQ438" i="83"/>
  <c r="AE447" i="83" s="1"/>
  <c r="AI439" i="83"/>
  <c r="AQ439" i="83"/>
  <c r="Z38" i="83"/>
  <c r="AA38" i="83" s="1"/>
  <c r="AB38" i="83" s="1"/>
  <c r="AC38" i="83" s="1"/>
  <c r="AD38" i="83" s="1"/>
  <c r="AE38" i="83" s="1"/>
  <c r="AF38" i="83" s="1"/>
  <c r="AG38" i="83" s="1"/>
  <c r="AH38" i="83" s="1"/>
  <c r="AI38" i="83" s="1"/>
  <c r="AJ38" i="83" s="1"/>
  <c r="AK38" i="83" s="1"/>
  <c r="AL38" i="83" s="1"/>
  <c r="AM38" i="83" s="1"/>
  <c r="AN38" i="83" s="1"/>
  <c r="AO38" i="83" s="1"/>
  <c r="AP38" i="83" s="1"/>
  <c r="AQ38" i="83" s="1"/>
  <c r="AF53" i="83" s="1"/>
  <c r="AE451" i="83"/>
  <c r="AE390" i="83"/>
  <c r="AE330" i="83"/>
  <c r="AE448" i="83"/>
  <c r="AE386" i="83"/>
  <c r="AE445" i="83"/>
  <c r="AE267" i="83"/>
  <c r="AE327" i="83"/>
  <c r="AE272" i="83"/>
  <c r="AE209" i="83"/>
  <c r="AE328" i="83"/>
  <c r="AE270" i="83"/>
  <c r="AE387" i="83"/>
  <c r="AE269" i="83"/>
  <c r="AE150" i="83"/>
  <c r="AE147" i="83"/>
  <c r="AE146" i="83"/>
  <c r="AE145" i="83"/>
  <c r="AE205" i="83"/>
  <c r="AE55" i="83"/>
  <c r="AE53" i="83"/>
  <c r="AD49" i="83"/>
  <c r="AE52" i="83"/>
  <c r="BH39" i="83"/>
  <c r="CA39" i="83"/>
  <c r="AP39" i="83"/>
  <c r="AM40" i="83"/>
  <c r="AF14" i="83"/>
  <c r="AF44" i="83" s="1"/>
  <c r="AN14" i="83"/>
  <c r="BE14" i="83"/>
  <c r="BM14" i="83"/>
  <c r="BU14" i="83"/>
  <c r="BM38" i="83"/>
  <c r="BN38" i="83" s="1"/>
  <c r="BO38" i="83" s="1"/>
  <c r="BP38" i="83" s="1"/>
  <c r="BQ38" i="83" s="1"/>
  <c r="BR38" i="83" s="1"/>
  <c r="BS38" i="83" s="1"/>
  <c r="BT38" i="83" s="1"/>
  <c r="BU38" i="83" s="1"/>
  <c r="BV38" i="83" s="1"/>
  <c r="BW38" i="83" s="1"/>
  <c r="BX38" i="83" s="1"/>
  <c r="BY38" i="83" s="1"/>
  <c r="BZ38" i="83" s="1"/>
  <c r="CA38" i="83" s="1"/>
  <c r="CB38" i="83" s="1"/>
  <c r="AH39" i="83"/>
  <c r="AQ39" i="83"/>
  <c r="AE50" i="83" s="1"/>
  <c r="BI39" i="83"/>
  <c r="BS39" i="83"/>
  <c r="AO14" i="83"/>
  <c r="BF14" i="83"/>
  <c r="BF44" i="83" s="1"/>
  <c r="BN14" i="83"/>
  <c r="BV14" i="83"/>
  <c r="AI39" i="83"/>
  <c r="BA39" i="83"/>
  <c r="BK39" i="83"/>
  <c r="AF54" i="83"/>
  <c r="BD14" i="83"/>
  <c r="BL14" i="83"/>
  <c r="BL44" i="83" s="1"/>
  <c r="BT14" i="83"/>
  <c r="CB14" i="83"/>
  <c r="CB44" i="83" s="1"/>
  <c r="BG14" i="83"/>
  <c r="BO14" i="83"/>
  <c r="BO44" i="83" s="1"/>
  <c r="BW14" i="83"/>
  <c r="AJ39" i="83"/>
  <c r="BC39" i="83"/>
  <c r="AF87" i="83"/>
  <c r="AE80" i="83"/>
  <c r="AF86" i="83"/>
  <c r="AF85" i="83"/>
  <c r="AF84" i="83"/>
  <c r="AF83" i="83"/>
  <c r="AF82" i="83"/>
  <c r="AF81" i="83"/>
  <c r="AL106" i="83"/>
  <c r="AL138" i="83" s="1"/>
  <c r="AL133" i="83"/>
  <c r="BP14" i="83"/>
  <c r="BX14" i="83"/>
  <c r="BX44" i="83" s="1"/>
  <c r="AL39" i="83"/>
  <c r="AF52" i="83"/>
  <c r="AM138" i="83"/>
  <c r="BY14" i="83"/>
  <c r="AK14" i="83"/>
  <c r="BB14" i="83"/>
  <c r="BB44" i="83" s="1"/>
  <c r="BJ14" i="83"/>
  <c r="BJ44" i="83" s="1"/>
  <c r="BR14" i="83"/>
  <c r="BZ14" i="83"/>
  <c r="BZ44" i="83" s="1"/>
  <c r="AF451" i="83"/>
  <c r="AF390" i="83"/>
  <c r="AF450" i="83"/>
  <c r="AF389" i="83"/>
  <c r="AF331" i="83"/>
  <c r="AF449" i="83"/>
  <c r="AF388" i="83"/>
  <c r="AF448" i="83"/>
  <c r="AF387" i="83"/>
  <c r="AF329" i="83"/>
  <c r="AF447" i="83"/>
  <c r="AF446" i="83"/>
  <c r="AF445" i="83"/>
  <c r="AF392" i="83"/>
  <c r="AF326" i="83"/>
  <c r="AF266" i="83"/>
  <c r="AF391" i="83"/>
  <c r="AF327" i="83"/>
  <c r="AF272" i="83"/>
  <c r="AF209" i="83"/>
  <c r="AF328" i="83"/>
  <c r="AF271" i="83"/>
  <c r="AF208" i="83"/>
  <c r="AF332" i="83"/>
  <c r="AF269" i="83"/>
  <c r="AF206" i="83"/>
  <c r="AF386" i="83"/>
  <c r="AF330" i="83"/>
  <c r="AF149" i="83"/>
  <c r="AF268" i="83"/>
  <c r="AF148" i="83"/>
  <c r="AF267" i="83"/>
  <c r="AF210" i="83"/>
  <c r="AF147" i="83"/>
  <c r="AF146" i="83"/>
  <c r="AF207" i="83"/>
  <c r="AF145" i="83"/>
  <c r="AF144" i="83"/>
  <c r="AF270" i="83"/>
  <c r="AF211" i="83"/>
  <c r="AF205" i="83"/>
  <c r="AF150" i="83"/>
  <c r="BJ49" i="83"/>
  <c r="AF55" i="83"/>
  <c r="AG170" i="83"/>
  <c r="AG201" i="83" s="1"/>
  <c r="AF231" i="83"/>
  <c r="AF262" i="83" s="1"/>
  <c r="AG317" i="83"/>
  <c r="AG291" i="83"/>
  <c r="AG322" i="83" s="1"/>
  <c r="AO317" i="83"/>
  <c r="AO291" i="83"/>
  <c r="AO322" i="83" s="1"/>
  <c r="AN291" i="83"/>
  <c r="AN322" i="83" s="1"/>
  <c r="AJ106" i="83"/>
  <c r="AJ138" i="83" s="1"/>
  <c r="AM133" i="83"/>
  <c r="AH197" i="83"/>
  <c r="AP197" i="83"/>
  <c r="AH198" i="83"/>
  <c r="AP198" i="83"/>
  <c r="AH170" i="83"/>
  <c r="AH201" i="83" s="1"/>
  <c r="AQ170" i="83"/>
  <c r="AQ201" i="83" s="1"/>
  <c r="AE210" i="83" s="1"/>
  <c r="AI202" i="83"/>
  <c r="AQ202" i="83"/>
  <c r="AE211" i="83" s="1"/>
  <c r="AF196" i="83"/>
  <c r="AH231" i="83"/>
  <c r="AH262" i="83" s="1"/>
  <c r="AK106" i="83"/>
  <c r="AK138" i="83" s="1"/>
  <c r="AF133" i="83"/>
  <c r="AN133" i="83"/>
  <c r="AI170" i="83"/>
  <c r="AI317" i="83"/>
  <c r="AI291" i="83"/>
  <c r="AI322" i="83" s="1"/>
  <c r="AQ317" i="83"/>
  <c r="AE326" i="83" s="1"/>
  <c r="AQ291" i="83"/>
  <c r="AQ322" i="83" s="1"/>
  <c r="AE331" i="83" s="1"/>
  <c r="AG133" i="83"/>
  <c r="AO133" i="83"/>
  <c r="AJ196" i="83"/>
  <c r="AJ170" i="83"/>
  <c r="AJ201" i="83" s="1"/>
  <c r="AI257" i="83"/>
  <c r="AQ257" i="83"/>
  <c r="AE266" i="83" s="1"/>
  <c r="AI259" i="83"/>
  <c r="AQ259" i="83"/>
  <c r="AE268" i="83" s="1"/>
  <c r="AK231" i="83"/>
  <c r="AK262" i="83" s="1"/>
  <c r="AK200" i="83"/>
  <c r="AL170" i="83"/>
  <c r="AL202" i="83"/>
  <c r="AN231" i="83"/>
  <c r="AN262" i="83" s="1"/>
  <c r="AM170" i="83"/>
  <c r="AM201" i="83" s="1"/>
  <c r="AP231" i="83"/>
  <c r="AP262" i="83" s="1"/>
  <c r="AO257" i="83"/>
  <c r="AN170" i="83"/>
  <c r="AN201" i="83" s="1"/>
  <c r="AO170" i="83"/>
  <c r="AO201" i="83" s="1"/>
  <c r="AF291" i="83"/>
  <c r="AF322" i="83" s="1"/>
  <c r="AO382" i="83"/>
  <c r="AL317" i="83"/>
  <c r="AL351" i="83"/>
  <c r="AL382" i="83" s="1"/>
  <c r="AH291" i="83"/>
  <c r="AH322" i="83" s="1"/>
  <c r="AP291" i="83"/>
  <c r="AP322" i="83" s="1"/>
  <c r="AK382" i="83"/>
  <c r="AK377" i="83"/>
  <c r="AQ351" i="83"/>
  <c r="AQ382" i="83" s="1"/>
  <c r="AE391" i="83" s="1"/>
  <c r="AF410" i="83"/>
  <c r="AF441" i="83" s="1"/>
  <c r="AL231" i="83"/>
  <c r="AL262" i="83" s="1"/>
  <c r="AJ291" i="83"/>
  <c r="AJ322" i="83" s="1"/>
  <c r="AN410" i="83"/>
  <c r="AN441" i="83" s="1"/>
  <c r="AM231" i="83"/>
  <c r="AM262" i="83" s="1"/>
  <c r="AK291" i="83"/>
  <c r="AK322" i="83" s="1"/>
  <c r="AF378" i="83"/>
  <c r="AN378" i="83"/>
  <c r="AF379" i="83"/>
  <c r="AG377" i="83"/>
  <c r="AO377" i="83"/>
  <c r="AG378" i="83"/>
  <c r="AO378" i="83"/>
  <c r="AG379" i="83"/>
  <c r="AO379" i="83"/>
  <c r="AG380" i="83"/>
  <c r="AO380" i="83"/>
  <c r="AG351" i="83"/>
  <c r="AG382" i="83" s="1"/>
  <c r="AM323" i="83"/>
  <c r="AI351" i="83"/>
  <c r="AI382" i="83" s="1"/>
  <c r="AM351" i="83"/>
  <c r="AM382" i="83" s="1"/>
  <c r="AG410" i="83"/>
  <c r="AG441" i="83" s="1"/>
  <c r="AO410" i="83"/>
  <c r="AO441" i="83" s="1"/>
  <c r="AH410" i="83"/>
  <c r="AH441" i="83" s="1"/>
  <c r="AP410" i="83"/>
  <c r="AP441" i="83" s="1"/>
  <c r="AI410" i="83"/>
  <c r="AI441" i="83" s="1"/>
  <c r="AQ410" i="83"/>
  <c r="AQ441" i="83" s="1"/>
  <c r="AE450" i="83" s="1"/>
  <c r="AH351" i="83"/>
  <c r="AH382" i="83" s="1"/>
  <c r="AP351" i="83"/>
  <c r="AJ410" i="83"/>
  <c r="AJ441" i="83" s="1"/>
  <c r="AK410" i="83"/>
  <c r="AK441" i="83" s="1"/>
  <c r="AJ351" i="83"/>
  <c r="AJ382" i="83" s="1"/>
  <c r="AL410" i="83"/>
  <c r="AL441" i="83" s="1"/>
  <c r="BN44" i="83" l="1"/>
  <c r="BY44" i="83"/>
  <c r="BD44" i="83"/>
  <c r="BV44" i="83"/>
  <c r="BK53" i="83"/>
  <c r="BL54" i="83"/>
  <c r="AH44" i="83"/>
  <c r="BK51" i="83"/>
  <c r="BK50" i="83"/>
  <c r="AF50" i="83"/>
  <c r="BL53" i="83"/>
  <c r="BM44" i="83"/>
  <c r="BL52" i="83"/>
  <c r="AQ44" i="83"/>
  <c r="BL50" i="83"/>
  <c r="BK55" i="83"/>
  <c r="BL55" i="83"/>
  <c r="AE51" i="83"/>
  <c r="AE54" i="83"/>
  <c r="AF51" i="83"/>
  <c r="BL51" i="83"/>
  <c r="BT44" i="83"/>
  <c r="AP382" i="83"/>
  <c r="BQ44" i="83"/>
  <c r="BW44" i="83"/>
  <c r="AO44" i="83"/>
  <c r="BU44" i="83"/>
  <c r="BA44" i="83"/>
  <c r="AP44" i="83"/>
  <c r="AK44" i="83"/>
  <c r="AI44" i="83"/>
  <c r="AI201" i="83"/>
  <c r="AL201" i="83"/>
  <c r="BG44" i="83"/>
  <c r="BE44" i="83"/>
  <c r="BP44" i="83"/>
  <c r="AN44" i="83"/>
  <c r="AG44" i="83"/>
  <c r="BR44" i="83"/>
  <c r="BJ55" i="83"/>
  <c r="BI49" i="83"/>
  <c r="BJ53" i="83"/>
  <c r="BJ51" i="83"/>
  <c r="BJ50" i="83"/>
  <c r="BJ52" i="83"/>
  <c r="BJ54" i="83"/>
  <c r="BK54" i="83"/>
  <c r="AE87" i="83"/>
  <c r="AD80" i="83"/>
  <c r="AE86" i="83"/>
  <c r="AE85" i="83"/>
  <c r="AE84" i="83"/>
  <c r="AE83" i="83"/>
  <c r="AE82" i="83"/>
  <c r="AE81" i="83"/>
  <c r="BK52" i="83"/>
  <c r="AD445" i="83"/>
  <c r="AD392" i="83"/>
  <c r="AD391" i="83"/>
  <c r="AD451" i="83"/>
  <c r="AD390" i="83"/>
  <c r="AD450" i="83"/>
  <c r="AD389" i="83"/>
  <c r="AD331" i="83"/>
  <c r="AD449" i="83"/>
  <c r="AD448" i="83"/>
  <c r="AD387" i="83"/>
  <c r="AD447" i="83"/>
  <c r="AD386" i="83"/>
  <c r="AD446" i="83"/>
  <c r="AD330" i="83"/>
  <c r="AD268" i="83"/>
  <c r="AD267" i="83"/>
  <c r="AD326" i="83"/>
  <c r="AD266" i="83"/>
  <c r="AD211" i="83"/>
  <c r="AD210" i="83"/>
  <c r="AD327" i="83"/>
  <c r="AD328" i="83"/>
  <c r="AD271" i="83"/>
  <c r="AD208" i="83"/>
  <c r="AD332" i="83"/>
  <c r="AD329" i="83"/>
  <c r="AD388" i="83"/>
  <c r="AD205" i="83"/>
  <c r="AD269" i="83"/>
  <c r="AD150" i="83"/>
  <c r="AD53" i="83"/>
  <c r="AD206" i="83"/>
  <c r="AD149" i="83"/>
  <c r="AD272" i="83"/>
  <c r="AD148" i="83"/>
  <c r="AD51" i="83"/>
  <c r="AD147" i="83"/>
  <c r="AD54" i="83"/>
  <c r="AD209" i="83"/>
  <c r="AD207" i="83"/>
  <c r="AD146" i="83"/>
  <c r="AD145" i="83"/>
  <c r="AD270" i="83"/>
  <c r="AD144" i="83"/>
  <c r="AD55" i="83"/>
  <c r="AC49" i="83"/>
  <c r="AD52" i="83"/>
  <c r="AD50" i="83"/>
  <c r="AC446" i="83" l="1"/>
  <c r="AC445" i="83"/>
  <c r="AC392" i="83"/>
  <c r="AC326" i="83"/>
  <c r="AC391" i="83"/>
  <c r="AC451" i="83"/>
  <c r="AC390" i="83"/>
  <c r="AC332" i="83"/>
  <c r="AC450" i="83"/>
  <c r="AC449" i="83"/>
  <c r="AC388" i="83"/>
  <c r="AC448" i="83"/>
  <c r="AC387" i="83"/>
  <c r="AC447" i="83"/>
  <c r="AC389" i="83"/>
  <c r="AC269" i="83"/>
  <c r="AC330" i="83"/>
  <c r="AC268" i="83"/>
  <c r="AC267" i="83"/>
  <c r="AC331" i="83"/>
  <c r="AC266" i="83"/>
  <c r="AC211" i="83"/>
  <c r="AC327" i="83"/>
  <c r="AC272" i="83"/>
  <c r="AC209" i="83"/>
  <c r="AC328" i="83"/>
  <c r="AC386" i="83"/>
  <c r="AC329" i="83"/>
  <c r="AC270" i="83"/>
  <c r="AC144" i="83"/>
  <c r="AC208" i="83"/>
  <c r="AC205" i="83"/>
  <c r="AC150" i="83"/>
  <c r="AC210" i="83"/>
  <c r="AC206" i="83"/>
  <c r="AC149" i="83"/>
  <c r="AC148" i="83"/>
  <c r="AC271" i="83"/>
  <c r="AC147" i="83"/>
  <c r="AC207" i="83"/>
  <c r="AC146" i="83"/>
  <c r="AC145" i="83"/>
  <c r="AC50" i="83"/>
  <c r="AC53" i="83"/>
  <c r="AC55" i="83"/>
  <c r="AB49" i="83"/>
  <c r="AC54" i="83"/>
  <c r="AC52" i="83"/>
  <c r="AC51" i="83"/>
  <c r="AD81" i="83"/>
  <c r="AD87" i="83"/>
  <c r="AC80" i="83"/>
  <c r="AD86" i="83"/>
  <c r="AD85" i="83"/>
  <c r="AD84" i="83"/>
  <c r="AD83" i="83"/>
  <c r="AD82" i="83"/>
  <c r="BI54" i="83"/>
  <c r="BI52" i="83"/>
  <c r="BI55" i="83"/>
  <c r="BH49" i="83"/>
  <c r="BI53" i="83"/>
  <c r="BI51" i="83"/>
  <c r="BI50" i="83"/>
  <c r="AB447" i="83" l="1"/>
  <c r="AB386" i="83"/>
  <c r="AB446" i="83"/>
  <c r="AB327" i="83"/>
  <c r="AB445" i="83"/>
  <c r="AB392" i="83"/>
  <c r="AB391" i="83"/>
  <c r="AB451" i="83"/>
  <c r="AB450" i="83"/>
  <c r="AB389" i="83"/>
  <c r="AB449" i="83"/>
  <c r="AB388" i="83"/>
  <c r="AB448" i="83"/>
  <c r="AB329" i="83"/>
  <c r="AB270" i="83"/>
  <c r="AB390" i="83"/>
  <c r="AB269" i="83"/>
  <c r="AB330" i="83"/>
  <c r="AB268" i="83"/>
  <c r="AB205" i="83"/>
  <c r="AB326" i="83"/>
  <c r="AB267" i="83"/>
  <c r="AB331" i="83"/>
  <c r="AB210" i="83"/>
  <c r="AB387" i="83"/>
  <c r="AB332" i="83"/>
  <c r="AB328" i="83"/>
  <c r="AB211" i="83"/>
  <c r="AB145" i="83"/>
  <c r="AB144" i="83"/>
  <c r="AB55" i="83"/>
  <c r="AB266" i="83"/>
  <c r="AB208" i="83"/>
  <c r="AB150" i="83"/>
  <c r="AB53" i="83"/>
  <c r="AB272" i="83"/>
  <c r="AB206" i="83"/>
  <c r="AB149" i="83"/>
  <c r="AB148" i="83"/>
  <c r="AB271" i="83"/>
  <c r="AB209" i="83"/>
  <c r="AB147" i="83"/>
  <c r="AB207" i="83"/>
  <c r="AB146" i="83"/>
  <c r="AB50" i="83"/>
  <c r="AA49" i="83"/>
  <c r="AB54" i="83"/>
  <c r="AB52" i="83"/>
  <c r="AB51" i="83"/>
  <c r="BH51" i="83"/>
  <c r="BH52" i="83"/>
  <c r="BH54" i="83"/>
  <c r="BG49" i="83"/>
  <c r="BH55" i="83"/>
  <c r="BH53" i="83"/>
  <c r="BH50" i="83"/>
  <c r="AC82" i="83"/>
  <c r="AC81" i="83"/>
  <c r="AC87" i="83"/>
  <c r="AB80" i="83"/>
  <c r="AC86" i="83"/>
  <c r="AC85" i="83"/>
  <c r="AC84" i="83"/>
  <c r="AC83" i="83"/>
  <c r="BG54" i="83" l="1"/>
  <c r="BF49" i="83"/>
  <c r="BG55" i="83"/>
  <c r="BG53" i="83"/>
  <c r="BG52" i="83"/>
  <c r="BG51" i="83"/>
  <c r="BG50" i="83"/>
  <c r="AA448" i="83"/>
  <c r="AA387" i="83"/>
  <c r="AA447" i="83"/>
  <c r="AA386" i="83"/>
  <c r="AA328" i="83"/>
  <c r="AA446" i="83"/>
  <c r="AA445" i="83"/>
  <c r="AA392" i="83"/>
  <c r="AA326" i="83"/>
  <c r="AA451" i="83"/>
  <c r="AA390" i="83"/>
  <c r="AA450" i="83"/>
  <c r="AA389" i="83"/>
  <c r="AA449" i="83"/>
  <c r="AA388" i="83"/>
  <c r="AA332" i="83"/>
  <c r="AA271" i="83"/>
  <c r="AA329" i="83"/>
  <c r="AA270" i="83"/>
  <c r="AA269" i="83"/>
  <c r="AA206" i="83"/>
  <c r="AA391" i="83"/>
  <c r="AA330" i="83"/>
  <c r="AA268" i="83"/>
  <c r="AA205" i="83"/>
  <c r="AA331" i="83"/>
  <c r="AA266" i="83"/>
  <c r="AA211" i="83"/>
  <c r="AA327" i="83"/>
  <c r="AA207" i="83"/>
  <c r="AA146" i="83"/>
  <c r="AA145" i="83"/>
  <c r="AA52" i="83"/>
  <c r="AA144" i="83"/>
  <c r="AA267" i="83"/>
  <c r="AA208" i="83"/>
  <c r="AA50" i="83"/>
  <c r="AA210" i="83"/>
  <c r="AA150" i="83"/>
  <c r="AA53" i="83"/>
  <c r="AA272" i="83"/>
  <c r="AA149" i="83"/>
  <c r="AA148" i="83"/>
  <c r="AA209" i="83"/>
  <c r="AA147" i="83"/>
  <c r="AA54" i="83"/>
  <c r="AA51" i="83"/>
  <c r="AA55" i="83"/>
  <c r="Z49" i="83"/>
  <c r="AB83" i="83"/>
  <c r="AB82" i="83"/>
  <c r="AB81" i="83"/>
  <c r="AB87" i="83"/>
  <c r="AA80" i="83"/>
  <c r="AB86" i="83"/>
  <c r="AB85" i="83"/>
  <c r="AB84" i="83"/>
  <c r="Z449" i="83" l="1"/>
  <c r="Z388" i="83"/>
  <c r="Z448" i="83"/>
  <c r="Z387" i="83"/>
  <c r="Z329" i="83"/>
  <c r="Z447" i="83"/>
  <c r="Z386" i="83"/>
  <c r="Z446" i="83"/>
  <c r="Z327" i="83"/>
  <c r="Z445" i="83"/>
  <c r="Z391" i="83"/>
  <c r="Z451" i="83"/>
  <c r="Z390" i="83"/>
  <c r="Z450" i="83"/>
  <c r="Z328" i="83"/>
  <c r="Z272" i="83"/>
  <c r="Z389" i="83"/>
  <c r="Z332" i="83"/>
  <c r="Z271" i="83"/>
  <c r="Z270" i="83"/>
  <c r="Z207" i="83"/>
  <c r="Z269" i="83"/>
  <c r="Z206" i="83"/>
  <c r="Z392" i="83"/>
  <c r="Z330" i="83"/>
  <c r="Z326" i="83"/>
  <c r="Z267" i="83"/>
  <c r="Z331" i="83"/>
  <c r="Z209" i="83"/>
  <c r="Z147" i="83"/>
  <c r="Z211" i="83"/>
  <c r="Z146" i="83"/>
  <c r="Z205" i="83"/>
  <c r="Z145" i="83"/>
  <c r="Z268" i="83"/>
  <c r="Z266" i="83"/>
  <c r="Z144" i="83"/>
  <c r="Z55" i="83"/>
  <c r="Y49" i="83"/>
  <c r="Z208" i="83"/>
  <c r="Z210" i="83"/>
  <c r="Z150" i="83"/>
  <c r="Z149" i="83"/>
  <c r="Z148" i="83"/>
  <c r="Z52" i="83"/>
  <c r="Z54" i="83"/>
  <c r="Z51" i="83"/>
  <c r="Z50" i="83"/>
  <c r="Z53" i="83"/>
  <c r="AA84" i="83"/>
  <c r="AA83" i="83"/>
  <c r="AA82" i="83"/>
  <c r="AA81" i="83"/>
  <c r="AA87" i="83"/>
  <c r="Z80" i="83"/>
  <c r="AA86" i="83"/>
  <c r="AA85" i="83"/>
  <c r="BF53" i="83"/>
  <c r="BF51" i="83"/>
  <c r="BF54" i="83"/>
  <c r="BF50" i="83"/>
  <c r="BE49" i="83"/>
  <c r="BF55" i="83"/>
  <c r="BF52" i="83"/>
  <c r="Z85" i="83" l="1"/>
  <c r="Z84" i="83"/>
  <c r="Z83" i="83"/>
  <c r="Z82" i="83"/>
  <c r="Z81" i="83"/>
  <c r="Z87" i="83"/>
  <c r="Y80" i="83"/>
  <c r="Z86" i="83"/>
  <c r="BE52" i="83"/>
  <c r="BE54" i="83"/>
  <c r="BE50" i="83"/>
  <c r="BE53" i="83"/>
  <c r="BD49" i="83"/>
  <c r="BE55" i="83"/>
  <c r="BE51" i="83"/>
  <c r="Y450" i="83"/>
  <c r="Y389" i="83"/>
  <c r="Y449" i="83"/>
  <c r="Y388" i="83"/>
  <c r="Y330" i="83"/>
  <c r="Y448" i="83"/>
  <c r="Y387" i="83"/>
  <c r="Y447" i="83"/>
  <c r="Y386" i="83"/>
  <c r="Y328" i="83"/>
  <c r="Y446" i="83"/>
  <c r="Y445" i="83"/>
  <c r="Y392" i="83"/>
  <c r="Y391" i="83"/>
  <c r="Y451" i="83"/>
  <c r="Y272" i="83"/>
  <c r="Y390" i="83"/>
  <c r="Y332" i="83"/>
  <c r="Y329" i="83"/>
  <c r="Y271" i="83"/>
  <c r="Y208" i="83"/>
  <c r="Y270" i="83"/>
  <c r="Y207" i="83"/>
  <c r="Y326" i="83"/>
  <c r="Y268" i="83"/>
  <c r="Y205" i="83"/>
  <c r="Y331" i="83"/>
  <c r="Y327" i="83"/>
  <c r="Y148" i="83"/>
  <c r="Y209" i="83"/>
  <c r="Y147" i="83"/>
  <c r="Y54" i="83"/>
  <c r="Y269" i="83"/>
  <c r="Y211" i="83"/>
  <c r="Y146" i="83"/>
  <c r="Y145" i="83"/>
  <c r="Y52" i="83"/>
  <c r="Y267" i="83"/>
  <c r="Y266" i="83"/>
  <c r="Y144" i="83"/>
  <c r="Y55" i="83"/>
  <c r="Y206" i="83"/>
  <c r="Y210" i="83"/>
  <c r="Y150" i="83"/>
  <c r="Y149" i="83"/>
  <c r="Y51" i="83"/>
  <c r="Y50" i="83"/>
  <c r="Y53" i="83"/>
  <c r="X49" i="83"/>
  <c r="X451" i="83" l="1"/>
  <c r="X390" i="83"/>
  <c r="X450" i="83"/>
  <c r="X389" i="83"/>
  <c r="X331" i="83"/>
  <c r="X449" i="83"/>
  <c r="X388" i="83"/>
  <c r="X448" i="83"/>
  <c r="X387" i="83"/>
  <c r="X329" i="83"/>
  <c r="X447" i="83"/>
  <c r="X446" i="83"/>
  <c r="X445" i="83"/>
  <c r="X392" i="83"/>
  <c r="X386" i="83"/>
  <c r="X327" i="83"/>
  <c r="X266" i="83"/>
  <c r="X328" i="83"/>
  <c r="X272" i="83"/>
  <c r="X209" i="83"/>
  <c r="X332" i="83"/>
  <c r="X271" i="83"/>
  <c r="X208" i="83"/>
  <c r="X391" i="83"/>
  <c r="X330" i="83"/>
  <c r="X269" i="83"/>
  <c r="X206" i="83"/>
  <c r="X326" i="83"/>
  <c r="X149" i="83"/>
  <c r="X270" i="83"/>
  <c r="X207" i="83"/>
  <c r="X148" i="83"/>
  <c r="X147" i="83"/>
  <c r="X211" i="83"/>
  <c r="X205" i="83"/>
  <c r="X146" i="83"/>
  <c r="X268" i="83"/>
  <c r="X145" i="83"/>
  <c r="X267" i="83"/>
  <c r="X144" i="83"/>
  <c r="X210" i="83"/>
  <c r="X150" i="83"/>
  <c r="W49" i="83"/>
  <c r="X52" i="83"/>
  <c r="X54" i="83"/>
  <c r="X51" i="83"/>
  <c r="X50" i="83"/>
  <c r="X55" i="83"/>
  <c r="X53" i="83"/>
  <c r="Y86" i="83"/>
  <c r="Y85" i="83"/>
  <c r="Y84" i="83"/>
  <c r="Y83" i="83"/>
  <c r="Y82" i="83"/>
  <c r="Y81" i="83"/>
  <c r="Y87" i="83"/>
  <c r="X80" i="83"/>
  <c r="BD55" i="83"/>
  <c r="BD53" i="83"/>
  <c r="BD51" i="83"/>
  <c r="BD52" i="83"/>
  <c r="BD54" i="83"/>
  <c r="BD50" i="83"/>
  <c r="BC49" i="83"/>
  <c r="W391" i="83" l="1"/>
  <c r="W451" i="83"/>
  <c r="W390" i="83"/>
  <c r="W332" i="83"/>
  <c r="W450" i="83"/>
  <c r="W389" i="83"/>
  <c r="W449" i="83"/>
  <c r="W388" i="83"/>
  <c r="W330" i="83"/>
  <c r="W448" i="83"/>
  <c r="W447" i="83"/>
  <c r="W386" i="83"/>
  <c r="W446" i="83"/>
  <c r="W445" i="83"/>
  <c r="W387" i="83"/>
  <c r="W331" i="83"/>
  <c r="W267" i="83"/>
  <c r="W327" i="83"/>
  <c r="W266" i="83"/>
  <c r="W328" i="83"/>
  <c r="W210" i="83"/>
  <c r="W329" i="83"/>
  <c r="W272" i="83"/>
  <c r="W209" i="83"/>
  <c r="W392" i="83"/>
  <c r="W270" i="83"/>
  <c r="W207" i="83"/>
  <c r="W326" i="83"/>
  <c r="W150" i="83"/>
  <c r="W149" i="83"/>
  <c r="W148" i="83"/>
  <c r="W269" i="83"/>
  <c r="W147" i="83"/>
  <c r="W54" i="83"/>
  <c r="W211" i="83"/>
  <c r="W205" i="83"/>
  <c r="W146" i="83"/>
  <c r="W268" i="83"/>
  <c r="W208" i="83"/>
  <c r="W145" i="83"/>
  <c r="W206" i="83"/>
  <c r="W144" i="83"/>
  <c r="W271" i="83"/>
  <c r="V49" i="83"/>
  <c r="W52" i="83"/>
  <c r="W51" i="83"/>
  <c r="W50" i="83"/>
  <c r="W55" i="83"/>
  <c r="W53" i="83"/>
  <c r="BC52" i="83"/>
  <c r="BC50" i="83"/>
  <c r="BC53" i="83"/>
  <c r="BC51" i="83"/>
  <c r="BC54" i="83"/>
  <c r="BC55" i="83"/>
  <c r="BB49" i="83"/>
  <c r="X87" i="83"/>
  <c r="W80" i="83"/>
  <c r="X86" i="83"/>
  <c r="X85" i="83"/>
  <c r="X84" i="83"/>
  <c r="X83" i="83"/>
  <c r="X82" i="83"/>
  <c r="X81" i="83"/>
  <c r="BB55" i="83" l="1"/>
  <c r="BA49" i="83"/>
  <c r="BB52" i="83"/>
  <c r="BB51" i="83"/>
  <c r="BB50" i="83"/>
  <c r="BB54" i="83"/>
  <c r="BB53" i="83"/>
  <c r="V445" i="83"/>
  <c r="V392" i="83"/>
  <c r="V391" i="83"/>
  <c r="V451" i="83"/>
  <c r="V390" i="83"/>
  <c r="V450" i="83"/>
  <c r="V389" i="83"/>
  <c r="V331" i="83"/>
  <c r="V449" i="83"/>
  <c r="V448" i="83"/>
  <c r="V387" i="83"/>
  <c r="V447" i="83"/>
  <c r="V386" i="83"/>
  <c r="V446" i="83"/>
  <c r="V326" i="83"/>
  <c r="V268" i="83"/>
  <c r="V388" i="83"/>
  <c r="V267" i="83"/>
  <c r="V327" i="83"/>
  <c r="V266" i="83"/>
  <c r="V211" i="83"/>
  <c r="V328" i="83"/>
  <c r="V210" i="83"/>
  <c r="V332" i="83"/>
  <c r="V329" i="83"/>
  <c r="V271" i="83"/>
  <c r="V208" i="83"/>
  <c r="V330" i="83"/>
  <c r="V150" i="83"/>
  <c r="V53" i="83"/>
  <c r="V270" i="83"/>
  <c r="V209" i="83"/>
  <c r="V207" i="83"/>
  <c r="V149" i="83"/>
  <c r="V148" i="83"/>
  <c r="V51" i="83"/>
  <c r="V269" i="83"/>
  <c r="V147" i="83"/>
  <c r="V54" i="83"/>
  <c r="V205" i="83"/>
  <c r="V146" i="83"/>
  <c r="V272" i="83"/>
  <c r="V145" i="83"/>
  <c r="V206" i="83"/>
  <c r="V144" i="83"/>
  <c r="U49" i="83"/>
  <c r="V52" i="83"/>
  <c r="V55" i="83"/>
  <c r="V50" i="83"/>
  <c r="W87" i="83"/>
  <c r="V80" i="83"/>
  <c r="W86" i="83"/>
  <c r="W85" i="83"/>
  <c r="W84" i="83"/>
  <c r="W83" i="83"/>
  <c r="W82" i="83"/>
  <c r="W81" i="83"/>
  <c r="U446" i="83" l="1"/>
  <c r="U445" i="83"/>
  <c r="U392" i="83"/>
  <c r="U326" i="83"/>
  <c r="U391" i="83"/>
  <c r="U451" i="83"/>
  <c r="U390" i="83"/>
  <c r="U332" i="83"/>
  <c r="U450" i="83"/>
  <c r="U449" i="83"/>
  <c r="U388" i="83"/>
  <c r="U448" i="83"/>
  <c r="U387" i="83"/>
  <c r="U447" i="83"/>
  <c r="U269" i="83"/>
  <c r="U386" i="83"/>
  <c r="U331" i="83"/>
  <c r="U268" i="83"/>
  <c r="U389" i="83"/>
  <c r="U267" i="83"/>
  <c r="U327" i="83"/>
  <c r="U266" i="83"/>
  <c r="U211" i="83"/>
  <c r="U328" i="83"/>
  <c r="U329" i="83"/>
  <c r="U272" i="83"/>
  <c r="U209" i="83"/>
  <c r="U330" i="83"/>
  <c r="U271" i="83"/>
  <c r="U210" i="83"/>
  <c r="U206" i="83"/>
  <c r="U144" i="83"/>
  <c r="U150" i="83"/>
  <c r="U270" i="83"/>
  <c r="U207" i="83"/>
  <c r="U149" i="83"/>
  <c r="U148" i="83"/>
  <c r="U147" i="83"/>
  <c r="U208" i="83"/>
  <c r="U205" i="83"/>
  <c r="U146" i="83"/>
  <c r="U145" i="83"/>
  <c r="U55" i="83"/>
  <c r="U54" i="83"/>
  <c r="T49" i="83"/>
  <c r="U52" i="83"/>
  <c r="U51" i="83"/>
  <c r="U53" i="83"/>
  <c r="U50" i="83"/>
  <c r="V81" i="83"/>
  <c r="V87" i="83"/>
  <c r="U80" i="83"/>
  <c r="V86" i="83"/>
  <c r="V85" i="83"/>
  <c r="V84" i="83"/>
  <c r="V83" i="83"/>
  <c r="V82" i="83"/>
  <c r="BA54" i="83"/>
  <c r="BA52" i="83"/>
  <c r="BA55" i="83"/>
  <c r="BA51" i="83"/>
  <c r="BA50" i="83"/>
  <c r="BA53" i="83"/>
  <c r="T447" i="83" l="1"/>
  <c r="T386" i="83"/>
  <c r="T446" i="83"/>
  <c r="T327" i="83"/>
  <c r="T445" i="83"/>
  <c r="T392" i="83"/>
  <c r="T391" i="83"/>
  <c r="T451" i="83"/>
  <c r="T450" i="83"/>
  <c r="T389" i="83"/>
  <c r="T449" i="83"/>
  <c r="T388" i="83"/>
  <c r="T448" i="83"/>
  <c r="T330" i="83"/>
  <c r="T270" i="83"/>
  <c r="T387" i="83"/>
  <c r="T326" i="83"/>
  <c r="T269" i="83"/>
  <c r="T331" i="83"/>
  <c r="T268" i="83"/>
  <c r="T205" i="83"/>
  <c r="T390" i="83"/>
  <c r="T267" i="83"/>
  <c r="T332" i="83"/>
  <c r="T328" i="83"/>
  <c r="T210" i="83"/>
  <c r="T329" i="83"/>
  <c r="T145" i="83"/>
  <c r="T271" i="83"/>
  <c r="T206" i="83"/>
  <c r="T144" i="83"/>
  <c r="T55" i="83"/>
  <c r="T209" i="83"/>
  <c r="T150" i="83"/>
  <c r="T53" i="83"/>
  <c r="T207" i="83"/>
  <c r="T149" i="83"/>
  <c r="T266" i="83"/>
  <c r="T211" i="83"/>
  <c r="T148" i="83"/>
  <c r="T147" i="83"/>
  <c r="T272" i="83"/>
  <c r="T208" i="83"/>
  <c r="T146" i="83"/>
  <c r="T50" i="83"/>
  <c r="T54" i="83"/>
  <c r="T52" i="83"/>
  <c r="T51" i="83"/>
  <c r="U82" i="83"/>
  <c r="U81" i="83"/>
  <c r="U87" i="83"/>
  <c r="T80" i="83"/>
  <c r="U86" i="83"/>
  <c r="U85" i="83"/>
  <c r="U84" i="83"/>
  <c r="U83" i="83"/>
  <c r="T83" i="83" l="1"/>
  <c r="T82" i="83"/>
  <c r="T81" i="83"/>
  <c r="T87" i="83"/>
  <c r="T86" i="83"/>
  <c r="T85" i="83"/>
  <c r="T84" i="83"/>
  <c r="AS23" i="70" l="1"/>
  <c r="AP39" i="12"/>
  <c r="AQ39" i="12"/>
  <c r="AR39" i="12"/>
  <c r="AS39" i="12"/>
  <c r="AO40" i="12"/>
  <c r="AP40" i="12"/>
  <c r="AQ40" i="12"/>
  <c r="AR40" i="12"/>
  <c r="AS40" i="12"/>
  <c r="AT40" i="12"/>
  <c r="AO41" i="12"/>
  <c r="AQ41" i="12"/>
  <c r="AT41" i="12"/>
  <c r="AP42" i="12"/>
  <c r="AO43" i="12"/>
  <c r="AP43" i="12"/>
  <c r="AQ43" i="12"/>
  <c r="AR43" i="12"/>
  <c r="AS43" i="12"/>
  <c r="AP45" i="12"/>
  <c r="AQ45" i="12"/>
  <c r="AS45" i="12"/>
  <c r="AT45" i="12"/>
  <c r="AO22" i="12"/>
  <c r="AP22" i="12" s="1"/>
  <c r="AQ22" i="12" s="1"/>
  <c r="AR22" i="12" s="1"/>
  <c r="AS22" i="12" s="1"/>
  <c r="AT22" i="12" s="1"/>
  <c r="CL22" i="12"/>
  <c r="CM22" i="12" s="1"/>
  <c r="CN22" i="12" s="1"/>
  <c r="CO22" i="12" s="1"/>
  <c r="CP22" i="12" s="1"/>
  <c r="CQ22" i="12" s="1"/>
  <c r="CM8" i="12"/>
  <c r="CN8" i="12" s="1"/>
  <c r="CO8" i="12" s="1"/>
  <c r="CP8" i="12" s="1"/>
  <c r="CQ8" i="12" s="1"/>
  <c r="AP8" i="12"/>
  <c r="AQ8" i="12" s="1"/>
  <c r="AR8" i="12" s="1"/>
  <c r="AS8" i="12" s="1"/>
  <c r="AT8" i="12" s="1"/>
  <c r="AS38" i="70"/>
  <c r="AT38" i="70" s="1"/>
  <c r="AU38" i="70" s="1"/>
  <c r="AV38" i="70" s="1"/>
  <c r="AW38" i="70" s="1"/>
  <c r="AX38" i="70" s="1"/>
  <c r="AT23" i="70"/>
  <c r="AU23" i="70"/>
  <c r="AV23" i="70"/>
  <c r="AW23" i="70"/>
  <c r="AX23" i="70"/>
  <c r="AX39" i="70" s="1"/>
  <c r="AS24" i="70"/>
  <c r="AT24" i="70"/>
  <c r="AU24" i="70"/>
  <c r="AV24" i="70"/>
  <c r="AW24" i="70"/>
  <c r="AX24" i="70"/>
  <c r="AS25" i="70"/>
  <c r="AT25" i="70"/>
  <c r="AU25" i="70"/>
  <c r="AV25" i="70"/>
  <c r="AW25" i="70"/>
  <c r="AX25" i="70"/>
  <c r="AS26" i="70"/>
  <c r="AT26" i="70"/>
  <c r="AU26" i="70"/>
  <c r="AV26" i="70"/>
  <c r="AW26" i="70"/>
  <c r="AX26" i="70"/>
  <c r="AS27" i="70"/>
  <c r="AT27" i="70"/>
  <c r="AU27" i="70"/>
  <c r="AV27" i="70"/>
  <c r="AW27" i="70"/>
  <c r="AX27" i="70"/>
  <c r="AS29" i="70"/>
  <c r="AT29" i="70"/>
  <c r="AU29" i="70"/>
  <c r="AV29" i="70"/>
  <c r="AW29" i="70"/>
  <c r="AX29" i="70"/>
  <c r="AS22" i="70"/>
  <c r="AT22" i="70" s="1"/>
  <c r="AU22" i="70" s="1"/>
  <c r="AV22" i="70" s="1"/>
  <c r="AW22" i="70" s="1"/>
  <c r="AX22" i="70" s="1"/>
  <c r="AS8" i="70"/>
  <c r="AS13" i="70"/>
  <c r="AS11" i="70"/>
  <c r="AR68" i="80"/>
  <c r="AR69" i="80" s="1"/>
  <c r="AR419" i="80"/>
  <c r="AS419" i="80" s="1"/>
  <c r="AT419" i="80" s="1"/>
  <c r="AU419" i="80" s="1"/>
  <c r="AV419" i="80" s="1"/>
  <c r="AW419" i="80" s="1"/>
  <c r="AR404" i="80"/>
  <c r="AS404" i="80" s="1"/>
  <c r="AT404" i="80" s="1"/>
  <c r="AU404" i="80" s="1"/>
  <c r="AV404" i="80" s="1"/>
  <c r="AW404" i="80" s="1"/>
  <c r="AR360" i="80"/>
  <c r="AS360" i="80" s="1"/>
  <c r="AT360" i="80" s="1"/>
  <c r="AU360" i="80" s="1"/>
  <c r="AV360" i="80" s="1"/>
  <c r="AW360" i="80" s="1"/>
  <c r="AR345" i="80"/>
  <c r="AS345" i="80" s="1"/>
  <c r="AT345" i="80" s="1"/>
  <c r="AU345" i="80" s="1"/>
  <c r="AV345" i="80" s="1"/>
  <c r="AW345" i="80" s="1"/>
  <c r="AR300" i="80"/>
  <c r="AS300" i="80" s="1"/>
  <c r="AT300" i="80" s="1"/>
  <c r="AU300" i="80" s="1"/>
  <c r="AV300" i="80" s="1"/>
  <c r="AW300" i="80" s="1"/>
  <c r="AR285" i="80"/>
  <c r="AS285" i="80" s="1"/>
  <c r="AT285" i="80" s="1"/>
  <c r="AU285" i="80" s="1"/>
  <c r="AV285" i="80" s="1"/>
  <c r="AW285" i="80" s="1"/>
  <c r="AR240" i="80"/>
  <c r="AS240" i="80" s="1"/>
  <c r="AT240" i="80" s="1"/>
  <c r="AU240" i="80" s="1"/>
  <c r="AV240" i="80" s="1"/>
  <c r="AW240" i="80" s="1"/>
  <c r="AR225" i="80"/>
  <c r="AS225" i="80" s="1"/>
  <c r="AT225" i="80" s="1"/>
  <c r="AU225" i="80" s="1"/>
  <c r="AV225" i="80" s="1"/>
  <c r="AW225" i="80" s="1"/>
  <c r="AR179" i="80"/>
  <c r="AS179" i="80" s="1"/>
  <c r="AT179" i="80" s="1"/>
  <c r="AU179" i="80" s="1"/>
  <c r="AV179" i="80" s="1"/>
  <c r="AW179" i="80" s="1"/>
  <c r="AR164" i="80"/>
  <c r="AR361" i="80" s="1"/>
  <c r="AZ106" i="80"/>
  <c r="BA106" i="80"/>
  <c r="BB106" i="80"/>
  <c r="BC106" i="80"/>
  <c r="AZ122" i="80"/>
  <c r="BA122" i="80"/>
  <c r="BB122" i="80"/>
  <c r="BC122" i="80"/>
  <c r="BB40" i="30"/>
  <c r="BB41" i="30"/>
  <c r="BB42" i="30"/>
  <c r="BB43" i="30"/>
  <c r="BB44" i="30"/>
  <c r="AM29" i="34"/>
  <c r="AM30" i="34"/>
  <c r="AM31" i="34"/>
  <c r="AM32" i="34"/>
  <c r="AM33" i="34"/>
  <c r="AM34" i="34"/>
  <c r="BB91" i="30"/>
  <c r="BB49" i="30"/>
  <c r="BB84" i="30" s="1"/>
  <c r="BB93" i="30" s="1"/>
  <c r="BB50" i="30"/>
  <c r="BB51" i="30"/>
  <c r="BB52" i="30"/>
  <c r="BB53" i="30"/>
  <c r="BB54" i="30"/>
  <c r="BB55" i="30"/>
  <c r="BB56" i="30"/>
  <c r="BB57" i="30"/>
  <c r="BB58" i="30"/>
  <c r="BB59" i="30"/>
  <c r="BB60" i="30"/>
  <c r="BB61" i="30"/>
  <c r="BB62" i="30"/>
  <c r="BB63" i="30"/>
  <c r="BB64" i="30"/>
  <c r="BB65" i="30"/>
  <c r="BB66" i="30"/>
  <c r="BB67" i="30"/>
  <c r="BB68" i="30"/>
  <c r="BB69" i="30"/>
  <c r="BB70" i="30"/>
  <c r="BB71" i="30"/>
  <c r="BB72" i="30"/>
  <c r="BB73" i="30"/>
  <c r="BB74" i="30"/>
  <c r="BB75" i="30"/>
  <c r="BB76" i="30"/>
  <c r="BB77" i="30"/>
  <c r="BB78" i="30"/>
  <c r="BB79" i="30"/>
  <c r="BB80" i="30"/>
  <c r="BB82" i="30"/>
  <c r="BB86" i="30" l="1"/>
  <c r="BB95" i="30" s="1"/>
  <c r="BB87" i="30"/>
  <c r="BB96" i="30" s="1"/>
  <c r="BB83" i="30"/>
  <c r="BB92" i="30" s="1"/>
  <c r="BB85" i="30"/>
  <c r="BB94" i="30" s="1"/>
  <c r="AR72" i="80"/>
  <c r="AS68" i="80"/>
  <c r="AS75" i="80" s="1"/>
  <c r="AR183" i="80"/>
  <c r="AR119" i="80"/>
  <c r="AR104" i="80"/>
  <c r="AR184" i="80"/>
  <c r="AR171" i="80"/>
  <c r="AR120" i="80"/>
  <c r="AR180" i="80"/>
  <c r="AR166" i="80"/>
  <c r="AR121" i="80"/>
  <c r="AR107" i="80"/>
  <c r="AR103" i="80"/>
  <c r="AR167" i="80"/>
  <c r="AR117" i="80"/>
  <c r="AR101" i="80"/>
  <c r="AR168" i="80"/>
  <c r="AR102" i="80"/>
  <c r="AR186" i="80"/>
  <c r="AR169" i="80"/>
  <c r="AR181" i="80"/>
  <c r="AR165" i="80"/>
  <c r="AR123" i="80"/>
  <c r="AR105" i="80"/>
  <c r="AR137" i="80" s="1"/>
  <c r="AR182" i="80"/>
  <c r="AR118" i="80"/>
  <c r="AS69" i="80"/>
  <c r="AR73" i="80"/>
  <c r="AR75" i="80"/>
  <c r="AR70" i="80"/>
  <c r="AR71" i="80"/>
  <c r="AT28" i="70"/>
  <c r="AS41" i="70"/>
  <c r="AS39" i="70"/>
  <c r="AS43" i="70"/>
  <c r="AO39" i="12"/>
  <c r="AO28" i="12"/>
  <c r="AO44" i="12" s="1"/>
  <c r="AT42" i="12"/>
  <c r="AO45" i="12"/>
  <c r="AS42" i="12"/>
  <c r="AR41" i="12"/>
  <c r="AT43" i="12"/>
  <c r="AR42" i="12"/>
  <c r="AP41" i="12"/>
  <c r="AT39" i="12"/>
  <c r="AR45" i="12"/>
  <c r="AS44" i="12"/>
  <c r="AQ44" i="12"/>
  <c r="CL42" i="12"/>
  <c r="CL43" i="12"/>
  <c r="CM43" i="12"/>
  <c r="CQ41" i="12"/>
  <c r="CN45" i="12"/>
  <c r="CP41" i="12"/>
  <c r="CQ42" i="12"/>
  <c r="CO41" i="12"/>
  <c r="CL45" i="12"/>
  <c r="CP42" i="12"/>
  <c r="CN41" i="12"/>
  <c r="CL40" i="12"/>
  <c r="CM41" i="12"/>
  <c r="CP43" i="12"/>
  <c r="CN42" i="12"/>
  <c r="CO43" i="12"/>
  <c r="CO45" i="12"/>
  <c r="AO42" i="12"/>
  <c r="AT44" i="12"/>
  <c r="AS41" i="12"/>
  <c r="AR44" i="12"/>
  <c r="AP44" i="12"/>
  <c r="AQ42" i="12"/>
  <c r="AW28" i="70"/>
  <c r="AU28" i="70"/>
  <c r="AV28" i="70"/>
  <c r="AX28" i="70"/>
  <c r="AS28" i="70"/>
  <c r="AS12" i="70"/>
  <c r="AS42" i="70" s="1"/>
  <c r="AS10" i="70"/>
  <c r="AT8" i="70"/>
  <c r="AS15" i="70"/>
  <c r="AS45" i="70" s="1"/>
  <c r="AR423" i="80"/>
  <c r="AR411" i="80"/>
  <c r="AR409" i="80"/>
  <c r="AR405" i="80"/>
  <c r="AR422" i="80"/>
  <c r="AR292" i="80"/>
  <c r="AR228" i="80"/>
  <c r="AR245" i="80"/>
  <c r="AR241" i="80"/>
  <c r="AR290" i="80"/>
  <c r="AR286" i="80"/>
  <c r="AR303" i="80"/>
  <c r="AR349" i="80"/>
  <c r="AR367" i="80"/>
  <c r="AR362" i="80"/>
  <c r="AR229" i="80"/>
  <c r="AR247" i="80"/>
  <c r="AR242" i="80"/>
  <c r="AR287" i="80"/>
  <c r="AR304" i="80"/>
  <c r="AR350" i="80"/>
  <c r="AR346" i="80"/>
  <c r="AR363" i="80"/>
  <c r="AS164" i="80"/>
  <c r="AR407" i="80"/>
  <c r="AR424" i="80"/>
  <c r="AR420" i="80"/>
  <c r="AR406" i="80"/>
  <c r="AR230" i="80"/>
  <c r="AR226" i="80"/>
  <c r="AR243" i="80"/>
  <c r="AR288" i="80"/>
  <c r="AR305" i="80"/>
  <c r="AR301" i="80"/>
  <c r="AR352" i="80"/>
  <c r="AR347" i="80"/>
  <c r="AR364" i="80"/>
  <c r="AR232" i="80"/>
  <c r="AR408" i="80"/>
  <c r="AR426" i="80"/>
  <c r="AR421" i="80"/>
  <c r="AR227" i="80"/>
  <c r="AR244" i="80"/>
  <c r="AR289" i="80"/>
  <c r="AR307" i="80"/>
  <c r="AR302" i="80"/>
  <c r="AR348" i="80"/>
  <c r="AR365" i="80"/>
  <c r="S219" i="80"/>
  <c r="AM32" i="69"/>
  <c r="AM33" i="69"/>
  <c r="AM34" i="69"/>
  <c r="AM35" i="69"/>
  <c r="AM36" i="69"/>
  <c r="AM37" i="69"/>
  <c r="AM11" i="69"/>
  <c r="AR139" i="80" l="1"/>
  <c r="AR133" i="80"/>
  <c r="AR134" i="80"/>
  <c r="AR135" i="80"/>
  <c r="AR136" i="80"/>
  <c r="AS72" i="80"/>
  <c r="AS73" i="80"/>
  <c r="AS71" i="80"/>
  <c r="AS70" i="80"/>
  <c r="CP45" i="12"/>
  <c r="CN40" i="12"/>
  <c r="CP44" i="12"/>
  <c r="AR106" i="80"/>
  <c r="AR122" i="80"/>
  <c r="AR170" i="80"/>
  <c r="AR185" i="80"/>
  <c r="AT68" i="80"/>
  <c r="AS186" i="80"/>
  <c r="AS166" i="80"/>
  <c r="AS117" i="80"/>
  <c r="AS182" i="80"/>
  <c r="AS123" i="80"/>
  <c r="AS104" i="80"/>
  <c r="AS168" i="80"/>
  <c r="AS119" i="80"/>
  <c r="AS184" i="80"/>
  <c r="AS165" i="80"/>
  <c r="AS103" i="80"/>
  <c r="AS181" i="80"/>
  <c r="AS171" i="80"/>
  <c r="AS121" i="80"/>
  <c r="AS101" i="80"/>
  <c r="AS133" i="80" s="1"/>
  <c r="AS167" i="80"/>
  <c r="AS118" i="80"/>
  <c r="AS107" i="80"/>
  <c r="AS139" i="80" s="1"/>
  <c r="AS102" i="80"/>
  <c r="AS183" i="80"/>
  <c r="AS180" i="80"/>
  <c r="AS169" i="80"/>
  <c r="AS120" i="80"/>
  <c r="AS105" i="80"/>
  <c r="AS137" i="80" s="1"/>
  <c r="AR74" i="80"/>
  <c r="AS14" i="70"/>
  <c r="AS44" i="70" s="1"/>
  <c r="AR410" i="80"/>
  <c r="AS40" i="70"/>
  <c r="CO40" i="12"/>
  <c r="CL41" i="12"/>
  <c r="CL28" i="12"/>
  <c r="CQ44" i="12"/>
  <c r="CM42" i="12"/>
  <c r="CM40" i="12"/>
  <c r="CN43" i="12"/>
  <c r="CO44" i="12"/>
  <c r="CP39" i="12"/>
  <c r="CP40" i="12"/>
  <c r="CO42" i="12"/>
  <c r="CN39" i="12"/>
  <c r="CM39" i="12"/>
  <c r="CQ40" i="12"/>
  <c r="CM45" i="12"/>
  <c r="CL39" i="12"/>
  <c r="CQ45" i="12"/>
  <c r="CQ43" i="12"/>
  <c r="CO39" i="12"/>
  <c r="CN44" i="12"/>
  <c r="CQ39" i="12"/>
  <c r="CL14" i="12"/>
  <c r="AT15" i="70"/>
  <c r="AT45" i="70" s="1"/>
  <c r="AT11" i="70"/>
  <c r="AT41" i="70" s="1"/>
  <c r="AT12" i="70"/>
  <c r="AT42" i="70" s="1"/>
  <c r="AT9" i="70"/>
  <c r="AT39" i="70" s="1"/>
  <c r="AT13" i="70"/>
  <c r="AT43" i="70" s="1"/>
  <c r="AU8" i="70"/>
  <c r="AT10" i="70"/>
  <c r="AT40" i="70" s="1"/>
  <c r="AR320" i="80"/>
  <c r="AR319" i="80"/>
  <c r="AR323" i="80"/>
  <c r="AS422" i="80"/>
  <c r="AS405" i="80"/>
  <c r="AS409" i="80"/>
  <c r="AS411" i="80"/>
  <c r="AS363" i="80"/>
  <c r="AS242" i="80"/>
  <c r="AS361" i="80"/>
  <c r="AS365" i="80"/>
  <c r="AS348" i="80"/>
  <c r="AS302" i="80"/>
  <c r="AS307" i="80"/>
  <c r="AS289" i="80"/>
  <c r="AS244" i="80"/>
  <c r="AS227" i="80"/>
  <c r="AS287" i="80"/>
  <c r="AS421" i="80"/>
  <c r="AS426" i="80"/>
  <c r="AS408" i="80"/>
  <c r="AS232" i="80"/>
  <c r="AT164" i="80"/>
  <c r="AS364" i="80"/>
  <c r="AS347" i="80"/>
  <c r="AS352" i="80"/>
  <c r="AS301" i="80"/>
  <c r="AS305" i="80"/>
  <c r="AS288" i="80"/>
  <c r="AS243" i="80"/>
  <c r="AS226" i="80"/>
  <c r="AS230" i="80"/>
  <c r="AS304" i="80"/>
  <c r="AS229" i="80"/>
  <c r="AS420" i="80"/>
  <c r="AS424" i="80"/>
  <c r="AS407" i="80"/>
  <c r="AS423" i="80"/>
  <c r="AS406" i="80"/>
  <c r="AS292" i="80"/>
  <c r="AS346" i="80"/>
  <c r="AS247" i="80"/>
  <c r="AS362" i="80"/>
  <c r="AS367" i="80"/>
  <c r="AS349" i="80"/>
  <c r="AS303" i="80"/>
  <c r="AS286" i="80"/>
  <c r="AS290" i="80"/>
  <c r="AS241" i="80"/>
  <c r="AS245" i="80"/>
  <c r="AS228" i="80"/>
  <c r="AS350" i="80"/>
  <c r="AR246" i="80"/>
  <c r="AR366" i="80"/>
  <c r="AR231" i="80"/>
  <c r="AR351" i="80"/>
  <c r="AR306" i="80"/>
  <c r="AR318" i="80"/>
  <c r="AR317" i="80"/>
  <c r="AR291" i="80"/>
  <c r="AR321" i="80"/>
  <c r="AR425" i="80"/>
  <c r="D186" i="45"/>
  <c r="E186" i="45"/>
  <c r="D187" i="45"/>
  <c r="E187" i="45"/>
  <c r="D188" i="45"/>
  <c r="E188" i="45"/>
  <c r="D189" i="45"/>
  <c r="E189" i="45"/>
  <c r="BJ23" i="31"/>
  <c r="BJ24" i="31"/>
  <c r="BJ25" i="31"/>
  <c r="BJ26" i="31"/>
  <c r="BJ27" i="31"/>
  <c r="BJ4" i="31"/>
  <c r="BJ5" i="31"/>
  <c r="BJ14" i="31" s="1"/>
  <c r="BJ40" i="31" s="1"/>
  <c r="BJ6" i="31"/>
  <c r="BJ15" i="31" s="1"/>
  <c r="BJ41" i="31" s="1"/>
  <c r="BJ7" i="31"/>
  <c r="BJ16" i="31" s="1"/>
  <c r="BJ42" i="31" s="1"/>
  <c r="BJ8" i="31"/>
  <c r="BJ17" i="31" s="1"/>
  <c r="BJ43" i="31" s="1"/>
  <c r="A1150" i="31"/>
  <c r="C1150" i="31"/>
  <c r="B1150" i="31" s="1"/>
  <c r="A1151" i="31"/>
  <c r="C1151" i="31"/>
  <c r="B1151" i="31" s="1"/>
  <c r="A1152" i="31"/>
  <c r="B1152" i="31"/>
  <c r="C1152" i="31"/>
  <c r="A1153" i="31"/>
  <c r="C1153" i="31"/>
  <c r="B1153" i="31" s="1"/>
  <c r="A1154" i="31"/>
  <c r="C1154" i="31"/>
  <c r="B1154" i="31" s="1"/>
  <c r="A1145" i="31"/>
  <c r="B1145" i="31"/>
  <c r="C1145" i="31"/>
  <c r="A1146" i="31"/>
  <c r="C1146" i="31"/>
  <c r="B1146" i="31" s="1"/>
  <c r="A1147" i="31"/>
  <c r="C1147" i="31"/>
  <c r="B1147" i="31" s="1"/>
  <c r="A1148" i="31"/>
  <c r="C1148" i="31"/>
  <c r="B1148" i="31" s="1"/>
  <c r="A1149" i="31"/>
  <c r="C1149" i="31"/>
  <c r="B1149" i="31" s="1"/>
  <c r="A1140" i="31"/>
  <c r="C1140" i="31"/>
  <c r="B1140" i="31" s="1"/>
  <c r="A1141" i="31"/>
  <c r="C1141" i="31"/>
  <c r="B1141" i="31" s="1"/>
  <c r="A1142" i="31"/>
  <c r="C1142" i="31"/>
  <c r="B1142" i="31" s="1"/>
  <c r="A1143" i="31"/>
  <c r="C1143" i="31"/>
  <c r="B1143" i="31" s="1"/>
  <c r="A1144" i="31"/>
  <c r="C1144" i="31"/>
  <c r="B1144" i="31" s="1"/>
  <c r="AS136" i="80" l="1"/>
  <c r="AR138" i="80"/>
  <c r="AS134" i="80"/>
  <c r="AS135" i="80"/>
  <c r="AS74" i="80"/>
  <c r="BJ9" i="31"/>
  <c r="BJ18" i="31" s="1"/>
  <c r="BJ13" i="31"/>
  <c r="BJ39" i="31" s="1"/>
  <c r="BJ32" i="31"/>
  <c r="Q61" i="31" s="1"/>
  <c r="BJ34" i="31"/>
  <c r="Q63" i="31" s="1"/>
  <c r="BJ33" i="31"/>
  <c r="Q62" i="31" s="1"/>
  <c r="BJ31" i="31"/>
  <c r="Q60" i="31" s="1"/>
  <c r="CL44" i="12"/>
  <c r="AS196" i="80"/>
  <c r="AS197" i="80"/>
  <c r="AS198" i="80"/>
  <c r="CM44" i="12"/>
  <c r="AS200" i="80"/>
  <c r="AS202" i="80"/>
  <c r="AS122" i="80"/>
  <c r="AU68" i="80"/>
  <c r="AT180" i="80"/>
  <c r="AT169" i="80"/>
  <c r="AT120" i="80"/>
  <c r="AT105" i="80"/>
  <c r="AT137" i="80" s="1"/>
  <c r="AT186" i="80"/>
  <c r="AT166" i="80"/>
  <c r="AT117" i="80"/>
  <c r="AT182" i="80"/>
  <c r="AT123" i="80"/>
  <c r="AT104" i="80"/>
  <c r="AT168" i="80"/>
  <c r="AT119" i="80"/>
  <c r="AT184" i="80"/>
  <c r="AT165" i="80"/>
  <c r="AT103" i="80"/>
  <c r="AT181" i="80"/>
  <c r="AT171" i="80"/>
  <c r="AT121" i="80"/>
  <c r="AT101" i="80"/>
  <c r="AT133" i="80" s="1"/>
  <c r="AT167" i="80"/>
  <c r="AT198" i="80" s="1"/>
  <c r="AT118" i="80"/>
  <c r="AT107" i="80"/>
  <c r="AT139" i="80" s="1"/>
  <c r="AT102" i="80"/>
  <c r="AT134" i="80" s="1"/>
  <c r="AT183" i="80"/>
  <c r="AT71" i="80"/>
  <c r="AT70" i="80"/>
  <c r="AT69" i="80"/>
  <c r="AT72" i="80"/>
  <c r="AT73" i="80"/>
  <c r="AT75" i="80"/>
  <c r="AS106" i="80"/>
  <c r="AS138" i="80" s="1"/>
  <c r="AS170" i="80"/>
  <c r="AS199" i="80"/>
  <c r="AS185" i="80"/>
  <c r="AT14" i="70"/>
  <c r="AT44" i="70" s="1"/>
  <c r="AU9" i="70"/>
  <c r="AU39" i="70" s="1"/>
  <c r="AU15" i="70"/>
  <c r="AU45" i="70" s="1"/>
  <c r="AU12" i="70"/>
  <c r="AU42" i="70" s="1"/>
  <c r="AV8" i="70"/>
  <c r="AU11" i="70"/>
  <c r="AU41" i="70" s="1"/>
  <c r="AU13" i="70"/>
  <c r="AU43" i="70" s="1"/>
  <c r="AU10" i="70"/>
  <c r="AU40" i="70" s="1"/>
  <c r="AS438" i="80"/>
  <c r="AS379" i="80"/>
  <c r="AS377" i="80"/>
  <c r="AS321" i="80"/>
  <c r="AS323" i="80"/>
  <c r="AS318" i="80"/>
  <c r="AS259" i="80"/>
  <c r="AS258" i="80"/>
  <c r="AS231" i="80"/>
  <c r="AS260" i="80"/>
  <c r="AS383" i="80"/>
  <c r="AS378" i="80"/>
  <c r="AS261" i="80"/>
  <c r="AS366" i="80"/>
  <c r="AS425" i="80"/>
  <c r="AS306" i="80"/>
  <c r="AS317" i="80"/>
  <c r="AS437" i="80"/>
  <c r="AS257" i="80"/>
  <c r="AT362" i="80"/>
  <c r="AT367" i="80"/>
  <c r="AT349" i="80"/>
  <c r="AT303" i="80"/>
  <c r="AT286" i="80"/>
  <c r="AT290" i="80"/>
  <c r="AT241" i="80"/>
  <c r="AT245" i="80"/>
  <c r="AT228" i="80"/>
  <c r="AT422" i="80"/>
  <c r="AT405" i="80"/>
  <c r="AT409" i="80"/>
  <c r="AT411" i="80"/>
  <c r="AT420" i="80"/>
  <c r="AU164" i="80"/>
  <c r="AT361" i="80"/>
  <c r="AT365" i="80"/>
  <c r="AT348" i="80"/>
  <c r="AT302" i="80"/>
  <c r="AT307" i="80"/>
  <c r="AT289" i="80"/>
  <c r="AT244" i="80"/>
  <c r="AT227" i="80"/>
  <c r="AT421" i="80"/>
  <c r="AT426" i="80"/>
  <c r="AT408" i="80"/>
  <c r="AT232" i="80"/>
  <c r="AT424" i="80"/>
  <c r="AT364" i="80"/>
  <c r="AT347" i="80"/>
  <c r="AT352" i="80"/>
  <c r="AT301" i="80"/>
  <c r="AT305" i="80"/>
  <c r="AT288" i="80"/>
  <c r="AT243" i="80"/>
  <c r="AT226" i="80"/>
  <c r="AT230" i="80"/>
  <c r="AT363" i="80"/>
  <c r="AT346" i="80"/>
  <c r="AT350" i="80"/>
  <c r="AT304" i="80"/>
  <c r="AT287" i="80"/>
  <c r="AT242" i="80"/>
  <c r="AT247" i="80"/>
  <c r="AT229" i="80"/>
  <c r="AT407" i="80"/>
  <c r="AT423" i="80"/>
  <c r="AT406" i="80"/>
  <c r="AT437" i="80" s="1"/>
  <c r="AT292" i="80"/>
  <c r="AS291" i="80"/>
  <c r="AS320" i="80"/>
  <c r="AS442" i="80"/>
  <c r="AS246" i="80"/>
  <c r="AS263" i="80"/>
  <c r="AS440" i="80"/>
  <c r="AS351" i="80"/>
  <c r="AS380" i="80"/>
  <c r="AS319" i="80"/>
  <c r="AS410" i="80"/>
  <c r="AS439" i="80"/>
  <c r="AS436" i="80"/>
  <c r="AR322" i="80"/>
  <c r="AS381" i="80"/>
  <c r="AT136" i="80" l="1"/>
  <c r="AT135" i="80"/>
  <c r="BJ30" i="31"/>
  <c r="Q59" i="31" s="1"/>
  <c r="AT202" i="80"/>
  <c r="AT185" i="80"/>
  <c r="AT196" i="80"/>
  <c r="AT197" i="80"/>
  <c r="AT74" i="80"/>
  <c r="AT106" i="80"/>
  <c r="AT170" i="80"/>
  <c r="AT199" i="80"/>
  <c r="AT122" i="80"/>
  <c r="AT200" i="80"/>
  <c r="AS201" i="80"/>
  <c r="AV68" i="80"/>
  <c r="AU183" i="80"/>
  <c r="AU180" i="80"/>
  <c r="AU169" i="80"/>
  <c r="AU120" i="80"/>
  <c r="AU105" i="80"/>
  <c r="AU186" i="80"/>
  <c r="AU166" i="80"/>
  <c r="AU117" i="80"/>
  <c r="AU182" i="80"/>
  <c r="AU123" i="80"/>
  <c r="AU104" i="80"/>
  <c r="AU136" i="80" s="1"/>
  <c r="AU168" i="80"/>
  <c r="AU119" i="80"/>
  <c r="AU184" i="80"/>
  <c r="AU165" i="80"/>
  <c r="AU103" i="80"/>
  <c r="AU181" i="80"/>
  <c r="AU171" i="80"/>
  <c r="AU121" i="80"/>
  <c r="AU101" i="80"/>
  <c r="AU167" i="80"/>
  <c r="AU118" i="80"/>
  <c r="AU107" i="80"/>
  <c r="AU102" i="80"/>
  <c r="AU75" i="80"/>
  <c r="AU69" i="80"/>
  <c r="AU72" i="80"/>
  <c r="AU70" i="80"/>
  <c r="AU71" i="80"/>
  <c r="AU73" i="80"/>
  <c r="AU14" i="70"/>
  <c r="AU44" i="70" s="1"/>
  <c r="AV12" i="70"/>
  <c r="AV42" i="70" s="1"/>
  <c r="AV11" i="70"/>
  <c r="AV41" i="70" s="1"/>
  <c r="AW8" i="70"/>
  <c r="AX8" i="70" s="1"/>
  <c r="AV9" i="70"/>
  <c r="AV39" i="70" s="1"/>
  <c r="AV15" i="70"/>
  <c r="AV45" i="70" s="1"/>
  <c r="AV10" i="70"/>
  <c r="AV40" i="70" s="1"/>
  <c r="AV13" i="70"/>
  <c r="AV43" i="70" s="1"/>
  <c r="AS441" i="80"/>
  <c r="AT442" i="80"/>
  <c r="AT438" i="80"/>
  <c r="AT366" i="80"/>
  <c r="AT378" i="80"/>
  <c r="AT381" i="80"/>
  <c r="AT377" i="80"/>
  <c r="AT383" i="80"/>
  <c r="AT320" i="80"/>
  <c r="AS322" i="80"/>
  <c r="AT319" i="80"/>
  <c r="AT323" i="80"/>
  <c r="AT263" i="80"/>
  <c r="AT260" i="80"/>
  <c r="AT261" i="80"/>
  <c r="AT317" i="80"/>
  <c r="AT291" i="80"/>
  <c r="AT231" i="80"/>
  <c r="AT257" i="80"/>
  <c r="AT425" i="80"/>
  <c r="AT440" i="80"/>
  <c r="AT436" i="80"/>
  <c r="AT410" i="80"/>
  <c r="AT318" i="80"/>
  <c r="AT439" i="80"/>
  <c r="AT379" i="80"/>
  <c r="AT306" i="80"/>
  <c r="AT259" i="80"/>
  <c r="AT258" i="80"/>
  <c r="AU423" i="80"/>
  <c r="AU406" i="80"/>
  <c r="AU292" i="80"/>
  <c r="AU347" i="80"/>
  <c r="AU230" i="80"/>
  <c r="AV164" i="80"/>
  <c r="AU362" i="80"/>
  <c r="AU367" i="80"/>
  <c r="AU349" i="80"/>
  <c r="AU303" i="80"/>
  <c r="AU286" i="80"/>
  <c r="AU290" i="80"/>
  <c r="AU241" i="80"/>
  <c r="AU245" i="80"/>
  <c r="AU228" i="80"/>
  <c r="AU422" i="80"/>
  <c r="AU405" i="80"/>
  <c r="AU409" i="80"/>
  <c r="AU411" i="80"/>
  <c r="AU288" i="80"/>
  <c r="AU226" i="80"/>
  <c r="AU257" i="80" s="1"/>
  <c r="AU361" i="80"/>
  <c r="AU365" i="80"/>
  <c r="AU348" i="80"/>
  <c r="AU302" i="80"/>
  <c r="AU307" i="80"/>
  <c r="AU289" i="80"/>
  <c r="AU244" i="80"/>
  <c r="AU227" i="80"/>
  <c r="AU364" i="80"/>
  <c r="AU352" i="80"/>
  <c r="AU243" i="80"/>
  <c r="AU421" i="80"/>
  <c r="AU426" i="80"/>
  <c r="AU408" i="80"/>
  <c r="AU232" i="80"/>
  <c r="AU420" i="80"/>
  <c r="AU424" i="80"/>
  <c r="AU407" i="80"/>
  <c r="AU301" i="80"/>
  <c r="AU363" i="80"/>
  <c r="AU346" i="80"/>
  <c r="AU350" i="80"/>
  <c r="AU304" i="80"/>
  <c r="AU287" i="80"/>
  <c r="AU242" i="80"/>
  <c r="AU247" i="80"/>
  <c r="AU229" i="80"/>
  <c r="AU305" i="80"/>
  <c r="AT351" i="80"/>
  <c r="AT380" i="80"/>
  <c r="AS382" i="80"/>
  <c r="AT246" i="80"/>
  <c r="AT321" i="80"/>
  <c r="AS262" i="80"/>
  <c r="AJ19" i="75"/>
  <c r="AJ20" i="75"/>
  <c r="AJ29" i="75" s="1"/>
  <c r="AJ21" i="75"/>
  <c r="AJ30" i="75" s="1"/>
  <c r="AJ22" i="75"/>
  <c r="AJ31" i="75" s="1"/>
  <c r="AJ23" i="75"/>
  <c r="AJ32" i="75" s="1"/>
  <c r="AJ24" i="75"/>
  <c r="AJ33" i="75" s="1"/>
  <c r="AJ25" i="75"/>
  <c r="A6362" i="75"/>
  <c r="B6362" i="75"/>
  <c r="A6363" i="75"/>
  <c r="B6363" i="75"/>
  <c r="A6364" i="75"/>
  <c r="B6364" i="75"/>
  <c r="A6365" i="75"/>
  <c r="B6365" i="75"/>
  <c r="A6366" i="75"/>
  <c r="B6366" i="75"/>
  <c r="A6367" i="75"/>
  <c r="B6367" i="75"/>
  <c r="A6368" i="75"/>
  <c r="B6368" i="75"/>
  <c r="A6369" i="75"/>
  <c r="B6369" i="75"/>
  <c r="A6370" i="75"/>
  <c r="B6370" i="75"/>
  <c r="A6371" i="75"/>
  <c r="B6371" i="75"/>
  <c r="A6372" i="75"/>
  <c r="B6372" i="75"/>
  <c r="A6373" i="75"/>
  <c r="B6373" i="75"/>
  <c r="A6374" i="75"/>
  <c r="B6374" i="75"/>
  <c r="A6375" i="75"/>
  <c r="B6375" i="75"/>
  <c r="A6376" i="75"/>
  <c r="B6376" i="75"/>
  <c r="A6377" i="75"/>
  <c r="B6377" i="75"/>
  <c r="A6378" i="75"/>
  <c r="B6378" i="75"/>
  <c r="A6379" i="75"/>
  <c r="B6379" i="75"/>
  <c r="A6380" i="75"/>
  <c r="B6380" i="75"/>
  <c r="A6381" i="75"/>
  <c r="B6381" i="75"/>
  <c r="A6382" i="75"/>
  <c r="B6382" i="75"/>
  <c r="A6383" i="75"/>
  <c r="B6383" i="75"/>
  <c r="A6384" i="75"/>
  <c r="B6384" i="75"/>
  <c r="A6385" i="75"/>
  <c r="B6385" i="75"/>
  <c r="A6386" i="75"/>
  <c r="B6386" i="75"/>
  <c r="A6387" i="75"/>
  <c r="B6387" i="75"/>
  <c r="A6388" i="75"/>
  <c r="B6388" i="75"/>
  <c r="A6389" i="75"/>
  <c r="B6389" i="75"/>
  <c r="A6390" i="75"/>
  <c r="B6390" i="75"/>
  <c r="A6391" i="75"/>
  <c r="B6391" i="75"/>
  <c r="A6392" i="75"/>
  <c r="B6392" i="75"/>
  <c r="A6393" i="75"/>
  <c r="B6393" i="75"/>
  <c r="A6394" i="75"/>
  <c r="B6394" i="75"/>
  <c r="A6395" i="75"/>
  <c r="B6395" i="75"/>
  <c r="A6396" i="75"/>
  <c r="B6396" i="75"/>
  <c r="A6397" i="75"/>
  <c r="B6397" i="75"/>
  <c r="A6398" i="75"/>
  <c r="B6398" i="75"/>
  <c r="A6399" i="75"/>
  <c r="B6399" i="75"/>
  <c r="A6400" i="75"/>
  <c r="B6400" i="75"/>
  <c r="A6401" i="75"/>
  <c r="B6401" i="75"/>
  <c r="A6402" i="75"/>
  <c r="B6402" i="75"/>
  <c r="A6403" i="75"/>
  <c r="B6403" i="75"/>
  <c r="A6404" i="75"/>
  <c r="B6404" i="75"/>
  <c r="A6405" i="75"/>
  <c r="B6405" i="75"/>
  <c r="A6406" i="75"/>
  <c r="B6406" i="75"/>
  <c r="A6407" i="75"/>
  <c r="B6407" i="75"/>
  <c r="A6408" i="75"/>
  <c r="B6408" i="75"/>
  <c r="A6409" i="75"/>
  <c r="B6409" i="75"/>
  <c r="A6410" i="75"/>
  <c r="B6410" i="75"/>
  <c r="A6411" i="75"/>
  <c r="B6411" i="75"/>
  <c r="A6412" i="75"/>
  <c r="B6412" i="75"/>
  <c r="A6413" i="75"/>
  <c r="B6413" i="75"/>
  <c r="A6414" i="75"/>
  <c r="B6414" i="75"/>
  <c r="A6415" i="75"/>
  <c r="B6415" i="75"/>
  <c r="A6416" i="75"/>
  <c r="B6416" i="75"/>
  <c r="A6417" i="75"/>
  <c r="B6417" i="75"/>
  <c r="A6418" i="75"/>
  <c r="B6418" i="75"/>
  <c r="A6419" i="75"/>
  <c r="B6419" i="75"/>
  <c r="A6420" i="75"/>
  <c r="B6420" i="75"/>
  <c r="A6421" i="75"/>
  <c r="B6421" i="75"/>
  <c r="A6422" i="75"/>
  <c r="B6422" i="75"/>
  <c r="A6423" i="75"/>
  <c r="B6423" i="75"/>
  <c r="A6424" i="75"/>
  <c r="B6424" i="75"/>
  <c r="A6425" i="75"/>
  <c r="B6425" i="75"/>
  <c r="A6426" i="75"/>
  <c r="B6426" i="75"/>
  <c r="A6427" i="75"/>
  <c r="B6427" i="75"/>
  <c r="A6428" i="75"/>
  <c r="B6428" i="75"/>
  <c r="A6429" i="75"/>
  <c r="B6429" i="75"/>
  <c r="A6430" i="75"/>
  <c r="B6430" i="75"/>
  <c r="A6431" i="75"/>
  <c r="B6431" i="75"/>
  <c r="A6432" i="75"/>
  <c r="B6432" i="75"/>
  <c r="A6433" i="75"/>
  <c r="B6433" i="75"/>
  <c r="A6434" i="75"/>
  <c r="B6434" i="75"/>
  <c r="A6435" i="75"/>
  <c r="B6435" i="75"/>
  <c r="A6436" i="75"/>
  <c r="B6436" i="75"/>
  <c r="A6437" i="75"/>
  <c r="B6437" i="75"/>
  <c r="A6438" i="75"/>
  <c r="B6438" i="75"/>
  <c r="A6439" i="75"/>
  <c r="B6439" i="75"/>
  <c r="A6440" i="75"/>
  <c r="B6440" i="75"/>
  <c r="A6441" i="75"/>
  <c r="B6441" i="75"/>
  <c r="A6442" i="75"/>
  <c r="B6442" i="75"/>
  <c r="A6443" i="75"/>
  <c r="B6443" i="75"/>
  <c r="A6444" i="75"/>
  <c r="B6444" i="75"/>
  <c r="A6445" i="75"/>
  <c r="B6445" i="75"/>
  <c r="A6446" i="75"/>
  <c r="B6446" i="75"/>
  <c r="A6447" i="75"/>
  <c r="B6447" i="75"/>
  <c r="A6448" i="75"/>
  <c r="B6448" i="75"/>
  <c r="A6449" i="75"/>
  <c r="B6449" i="75"/>
  <c r="A6450" i="75"/>
  <c r="B6450" i="75"/>
  <c r="A6451" i="75"/>
  <c r="B6451" i="75"/>
  <c r="A6452" i="75"/>
  <c r="B6452" i="75"/>
  <c r="A6453" i="75"/>
  <c r="B6453" i="75"/>
  <c r="A6454" i="75"/>
  <c r="B6454" i="75"/>
  <c r="A6455" i="75"/>
  <c r="B6455" i="75"/>
  <c r="A6456" i="75"/>
  <c r="B6456" i="75"/>
  <c r="A6457" i="75"/>
  <c r="B6457" i="75"/>
  <c r="A6458" i="75"/>
  <c r="B6458" i="75"/>
  <c r="A6459" i="75"/>
  <c r="B6459" i="75"/>
  <c r="A6460" i="75"/>
  <c r="B6460" i="75"/>
  <c r="A6461" i="75"/>
  <c r="B6461" i="75"/>
  <c r="A6462" i="75"/>
  <c r="B6462" i="75"/>
  <c r="A6463" i="75"/>
  <c r="B6463" i="75"/>
  <c r="A6464" i="75"/>
  <c r="B6464" i="75"/>
  <c r="A6465" i="75"/>
  <c r="B6465" i="75"/>
  <c r="A6466" i="75"/>
  <c r="B6466" i="75"/>
  <c r="A6467" i="75"/>
  <c r="B6467" i="75"/>
  <c r="A6468" i="75"/>
  <c r="B6468" i="75"/>
  <c r="A6469" i="75"/>
  <c r="B6469" i="75"/>
  <c r="A6470" i="75"/>
  <c r="B6470" i="75"/>
  <c r="A6471" i="75"/>
  <c r="B6471" i="75"/>
  <c r="A6472" i="75"/>
  <c r="B6472" i="75"/>
  <c r="A6473" i="75"/>
  <c r="B6473" i="75"/>
  <c r="A6474" i="75"/>
  <c r="B6474" i="75"/>
  <c r="A6475" i="75"/>
  <c r="B6475" i="75"/>
  <c r="A6476" i="75"/>
  <c r="B6476" i="75"/>
  <c r="A6477" i="75"/>
  <c r="B6477" i="75"/>
  <c r="A6478" i="75"/>
  <c r="B6478" i="75"/>
  <c r="A6479" i="75"/>
  <c r="B6479" i="75"/>
  <c r="A6480" i="75"/>
  <c r="B6480" i="75"/>
  <c r="A6481" i="75"/>
  <c r="B6481" i="75"/>
  <c r="A6482" i="75"/>
  <c r="B6482" i="75"/>
  <c r="A6483" i="75"/>
  <c r="B6483" i="75"/>
  <c r="A6484" i="75"/>
  <c r="B6484" i="75"/>
  <c r="A6485" i="75"/>
  <c r="B6485" i="75"/>
  <c r="A6486" i="75"/>
  <c r="B6486" i="75"/>
  <c r="A6487" i="75"/>
  <c r="B6487" i="75"/>
  <c r="A6488" i="75"/>
  <c r="B6488" i="75"/>
  <c r="A6489" i="75"/>
  <c r="B6489" i="75"/>
  <c r="A6490" i="75"/>
  <c r="B6490" i="75"/>
  <c r="A6491" i="75"/>
  <c r="B6491" i="75"/>
  <c r="A6492" i="75"/>
  <c r="B6492" i="75"/>
  <c r="A6493" i="75"/>
  <c r="B6493" i="75"/>
  <c r="A6494" i="75"/>
  <c r="B6494" i="75"/>
  <c r="A6495" i="75"/>
  <c r="B6495" i="75"/>
  <c r="A6496" i="75"/>
  <c r="B6496" i="75"/>
  <c r="A6497" i="75"/>
  <c r="B6497" i="75"/>
  <c r="A6498" i="75"/>
  <c r="B6498" i="75"/>
  <c r="A6499" i="75"/>
  <c r="B6499" i="75"/>
  <c r="A6500" i="75"/>
  <c r="B6500" i="75"/>
  <c r="A6501" i="75"/>
  <c r="B6501" i="75"/>
  <c r="A6502" i="75"/>
  <c r="B6502" i="75"/>
  <c r="A6503" i="75"/>
  <c r="B6503" i="75"/>
  <c r="A6504" i="75"/>
  <c r="B6504" i="75"/>
  <c r="A6505" i="75"/>
  <c r="B6505" i="75"/>
  <c r="A6506" i="75"/>
  <c r="B6506" i="75"/>
  <c r="A6507" i="75"/>
  <c r="B6507" i="75"/>
  <c r="A6508" i="75"/>
  <c r="B6508" i="75"/>
  <c r="A6509" i="75"/>
  <c r="B6509" i="75"/>
  <c r="A6510" i="75"/>
  <c r="B6510" i="75"/>
  <c r="A6511" i="75"/>
  <c r="B6511" i="75"/>
  <c r="A6512" i="75"/>
  <c r="B6512" i="75"/>
  <c r="A6513" i="75"/>
  <c r="B6513" i="75"/>
  <c r="A6514" i="75"/>
  <c r="B6514" i="75"/>
  <c r="A6515" i="75"/>
  <c r="B6515" i="75"/>
  <c r="A6516" i="75"/>
  <c r="B6516" i="75"/>
  <c r="A6517" i="75"/>
  <c r="B6517" i="75"/>
  <c r="A6518" i="75"/>
  <c r="B6518" i="75"/>
  <c r="A6519" i="75"/>
  <c r="B6519" i="75"/>
  <c r="A6520" i="75"/>
  <c r="B6520" i="75"/>
  <c r="A6521" i="75"/>
  <c r="B6521" i="75"/>
  <c r="A6522" i="75"/>
  <c r="B6522" i="75"/>
  <c r="A6523" i="75"/>
  <c r="B6523" i="75"/>
  <c r="A6524" i="75"/>
  <c r="B6524" i="75"/>
  <c r="A6525" i="75"/>
  <c r="B6525" i="75"/>
  <c r="A6526" i="75"/>
  <c r="B6526" i="75"/>
  <c r="A6527" i="75"/>
  <c r="B6527" i="75"/>
  <c r="A6528" i="75"/>
  <c r="B6528" i="75"/>
  <c r="A6529" i="75"/>
  <c r="B6529" i="75"/>
  <c r="A6530" i="75"/>
  <c r="B6530" i="75"/>
  <c r="A6531" i="75"/>
  <c r="B6531" i="75"/>
  <c r="A6532" i="75"/>
  <c r="B6532" i="75"/>
  <c r="A6533" i="75"/>
  <c r="B6533" i="75"/>
  <c r="A6534" i="75"/>
  <c r="B6534" i="75"/>
  <c r="A6535" i="75"/>
  <c r="B6535" i="75"/>
  <c r="A6536" i="75"/>
  <c r="B6536" i="75"/>
  <c r="A6537" i="75"/>
  <c r="B6537" i="75"/>
  <c r="A6538" i="75"/>
  <c r="B6538" i="75"/>
  <c r="A6539" i="75"/>
  <c r="B6539" i="75"/>
  <c r="A6540" i="75"/>
  <c r="B6540" i="75"/>
  <c r="A6541" i="75"/>
  <c r="B6541" i="75"/>
  <c r="A6542" i="75"/>
  <c r="B6542" i="75"/>
  <c r="A6543" i="75"/>
  <c r="B6543" i="75"/>
  <c r="A6544" i="75"/>
  <c r="B6544" i="75"/>
  <c r="A6545" i="75"/>
  <c r="B6545" i="75"/>
  <c r="A6546" i="75"/>
  <c r="B6546" i="75"/>
  <c r="A6547" i="75"/>
  <c r="B6547" i="75"/>
  <c r="A6548" i="75"/>
  <c r="B6548" i="75"/>
  <c r="A6549" i="75"/>
  <c r="B6549" i="75"/>
  <c r="A6550" i="75"/>
  <c r="B6550" i="75"/>
  <c r="A6551" i="75"/>
  <c r="B6551" i="75"/>
  <c r="A6552" i="75"/>
  <c r="B6552" i="75"/>
  <c r="A6553" i="75"/>
  <c r="B6553" i="75"/>
  <c r="A6554" i="75"/>
  <c r="B6554" i="75"/>
  <c r="A6555" i="75"/>
  <c r="B6555" i="75"/>
  <c r="A6556" i="75"/>
  <c r="B6556" i="75"/>
  <c r="A6557" i="75"/>
  <c r="B6557" i="75"/>
  <c r="A6558" i="75"/>
  <c r="B6558" i="75"/>
  <c r="A6559" i="75"/>
  <c r="B6559" i="75"/>
  <c r="A6560" i="75"/>
  <c r="B6560" i="75"/>
  <c r="A6561" i="75"/>
  <c r="B6561" i="75"/>
  <c r="A6562" i="75"/>
  <c r="B6562" i="75"/>
  <c r="A6563" i="75"/>
  <c r="B6563" i="75"/>
  <c r="A6564" i="75"/>
  <c r="B6564" i="75"/>
  <c r="A6565" i="75"/>
  <c r="B6565" i="75"/>
  <c r="A6566" i="75"/>
  <c r="B6566" i="75"/>
  <c r="A6567" i="75"/>
  <c r="B6567" i="75"/>
  <c r="A6568" i="75"/>
  <c r="B6568" i="75"/>
  <c r="A6569" i="75"/>
  <c r="B6569" i="75"/>
  <c r="A6570" i="75"/>
  <c r="B6570" i="75"/>
  <c r="A6571" i="75"/>
  <c r="B6571" i="75"/>
  <c r="A6572" i="75"/>
  <c r="B6572" i="75"/>
  <c r="A6573" i="75"/>
  <c r="B6573" i="75"/>
  <c r="A6574" i="75"/>
  <c r="B6574" i="75"/>
  <c r="A6575" i="75"/>
  <c r="B6575" i="75"/>
  <c r="A6576" i="75"/>
  <c r="B6576" i="75"/>
  <c r="A6577" i="75"/>
  <c r="B6577" i="75"/>
  <c r="A6578" i="75"/>
  <c r="B6578" i="75"/>
  <c r="A6579" i="75"/>
  <c r="B6579" i="75"/>
  <c r="A6580" i="75"/>
  <c r="B6580" i="75"/>
  <c r="A6581" i="75"/>
  <c r="B6581" i="75"/>
  <c r="A6582" i="75"/>
  <c r="B6582" i="75"/>
  <c r="A6583" i="75"/>
  <c r="B6583" i="75"/>
  <c r="A6584" i="75"/>
  <c r="B6584" i="75"/>
  <c r="A6585" i="75"/>
  <c r="B6585" i="75"/>
  <c r="A6586" i="75"/>
  <c r="B6586" i="75"/>
  <c r="A6587" i="75"/>
  <c r="B6587" i="75"/>
  <c r="A6588" i="75"/>
  <c r="B6588" i="75"/>
  <c r="A6589" i="75"/>
  <c r="B6589" i="75"/>
  <c r="A6590" i="75"/>
  <c r="B6590" i="75"/>
  <c r="A6591" i="75"/>
  <c r="B6591" i="75"/>
  <c r="A6592" i="75"/>
  <c r="B6592" i="75"/>
  <c r="A6593" i="75"/>
  <c r="B6593" i="75"/>
  <c r="A6594" i="75"/>
  <c r="B6594" i="75"/>
  <c r="A6595" i="75"/>
  <c r="B6595" i="75"/>
  <c r="A6596" i="75"/>
  <c r="B6596" i="75"/>
  <c r="A6597" i="75"/>
  <c r="B6597" i="75"/>
  <c r="A6598" i="75"/>
  <c r="B6598" i="75"/>
  <c r="A6599" i="75"/>
  <c r="B6599" i="75"/>
  <c r="A6600" i="75"/>
  <c r="B6600" i="75"/>
  <c r="A6601" i="75"/>
  <c r="B6601" i="75"/>
  <c r="A6602" i="75"/>
  <c r="B6602" i="75"/>
  <c r="A6603" i="75"/>
  <c r="B6603" i="75"/>
  <c r="A6604" i="75"/>
  <c r="B6604" i="75"/>
  <c r="A6605" i="75"/>
  <c r="B6605" i="75"/>
  <c r="A6606" i="75"/>
  <c r="B6606" i="75"/>
  <c r="A6607" i="75"/>
  <c r="B6607" i="75"/>
  <c r="A6608" i="75"/>
  <c r="B6608" i="75"/>
  <c r="A6609" i="75"/>
  <c r="B6609" i="75"/>
  <c r="A6610" i="75"/>
  <c r="B6610" i="75"/>
  <c r="A6611" i="75"/>
  <c r="B6611" i="75"/>
  <c r="A6612" i="75"/>
  <c r="B6612" i="75"/>
  <c r="A6613" i="75"/>
  <c r="B6613" i="75"/>
  <c r="A6614" i="75"/>
  <c r="B6614" i="75"/>
  <c r="A6615" i="75"/>
  <c r="B6615" i="75"/>
  <c r="A6616" i="75"/>
  <c r="B6616" i="75"/>
  <c r="A6617" i="75"/>
  <c r="B6617" i="75"/>
  <c r="A6618" i="75"/>
  <c r="B6618" i="75"/>
  <c r="A6619" i="75"/>
  <c r="B6619" i="75"/>
  <c r="A6620" i="75"/>
  <c r="B6620" i="75"/>
  <c r="A6621" i="75"/>
  <c r="B6621" i="75"/>
  <c r="A6622" i="75"/>
  <c r="B6622" i="75"/>
  <c r="A6623" i="75"/>
  <c r="B6623" i="75"/>
  <c r="A6624" i="75"/>
  <c r="B6624" i="75"/>
  <c r="A6625" i="75"/>
  <c r="B6625" i="75"/>
  <c r="A6626" i="75"/>
  <c r="B6626" i="75"/>
  <c r="A6627" i="75"/>
  <c r="B6627" i="75"/>
  <c r="A6628" i="75"/>
  <c r="B6628" i="75"/>
  <c r="A6629" i="75"/>
  <c r="B6629" i="75"/>
  <c r="A6630" i="75"/>
  <c r="B6630" i="75"/>
  <c r="A6631" i="75"/>
  <c r="B6631" i="75"/>
  <c r="A6632" i="75"/>
  <c r="B6632" i="75"/>
  <c r="A6633" i="75"/>
  <c r="B6633" i="75"/>
  <c r="A6634" i="75"/>
  <c r="B6634" i="75"/>
  <c r="A6635" i="75"/>
  <c r="B6635" i="75"/>
  <c r="A6636" i="75"/>
  <c r="B6636" i="75"/>
  <c r="A6637" i="75"/>
  <c r="B6637" i="75"/>
  <c r="A6638" i="75"/>
  <c r="B6638" i="75"/>
  <c r="A6639" i="75"/>
  <c r="B6639" i="75"/>
  <c r="A6640" i="75"/>
  <c r="B6640" i="75"/>
  <c r="A6641" i="75"/>
  <c r="B6641" i="75"/>
  <c r="A6642" i="75"/>
  <c r="B6642" i="75"/>
  <c r="A6643" i="75"/>
  <c r="B6643" i="75"/>
  <c r="A6644" i="75"/>
  <c r="B6644" i="75"/>
  <c r="A6645" i="75"/>
  <c r="B6645" i="75"/>
  <c r="A6646" i="75"/>
  <c r="B6646" i="75"/>
  <c r="A6647" i="75"/>
  <c r="B6647" i="75"/>
  <c r="A6648" i="75"/>
  <c r="B6648" i="75"/>
  <c r="A6649" i="75"/>
  <c r="B6649" i="75"/>
  <c r="A6650" i="75"/>
  <c r="B6650" i="75"/>
  <c r="A6651" i="75"/>
  <c r="B6651" i="75"/>
  <c r="A6652" i="75"/>
  <c r="B6652" i="75"/>
  <c r="A6653" i="75"/>
  <c r="B6653" i="75"/>
  <c r="A6654" i="75"/>
  <c r="B6654" i="75"/>
  <c r="A6655" i="75"/>
  <c r="B6655" i="75"/>
  <c r="A6656" i="75"/>
  <c r="B6656" i="75"/>
  <c r="A6657" i="75"/>
  <c r="B6657" i="75"/>
  <c r="A6658" i="75"/>
  <c r="B6658" i="75"/>
  <c r="A6659" i="75"/>
  <c r="B6659" i="75"/>
  <c r="A6660" i="75"/>
  <c r="B6660" i="75"/>
  <c r="A6661" i="75"/>
  <c r="B6661" i="75"/>
  <c r="A6662" i="75"/>
  <c r="B6662" i="75"/>
  <c r="A6663" i="75"/>
  <c r="B6663" i="75"/>
  <c r="A6664" i="75"/>
  <c r="B6664" i="75"/>
  <c r="A6665" i="75"/>
  <c r="B6665" i="75"/>
  <c r="A6666" i="75"/>
  <c r="B6666" i="75"/>
  <c r="A6667" i="75"/>
  <c r="B6667" i="75"/>
  <c r="A6668" i="75"/>
  <c r="B6668" i="75"/>
  <c r="A6669" i="75"/>
  <c r="B6669" i="75"/>
  <c r="A6670" i="75"/>
  <c r="B6670" i="75"/>
  <c r="A6671" i="75"/>
  <c r="B6671" i="75"/>
  <c r="A6672" i="75"/>
  <c r="B6672" i="75"/>
  <c r="A6673" i="75"/>
  <c r="B6673" i="75"/>
  <c r="A6674" i="75"/>
  <c r="B6674" i="75"/>
  <c r="A6675" i="75"/>
  <c r="B6675" i="75"/>
  <c r="A6676" i="75"/>
  <c r="B6676" i="75"/>
  <c r="A6677" i="75"/>
  <c r="B6677" i="75"/>
  <c r="A6678" i="75"/>
  <c r="B6678" i="75"/>
  <c r="A6679" i="75"/>
  <c r="B6679" i="75"/>
  <c r="A6680" i="75"/>
  <c r="B6680" i="75"/>
  <c r="A6681" i="75"/>
  <c r="B6681" i="75"/>
  <c r="A6682" i="75"/>
  <c r="B6682" i="75"/>
  <c r="A6683" i="75"/>
  <c r="B6683" i="75"/>
  <c r="A6684" i="75"/>
  <c r="B6684" i="75"/>
  <c r="A6685" i="75"/>
  <c r="B6685" i="75"/>
  <c r="A6686" i="75"/>
  <c r="B6686" i="75"/>
  <c r="A6687" i="75"/>
  <c r="B6687" i="75"/>
  <c r="A6688" i="75"/>
  <c r="B6688" i="75"/>
  <c r="A6689" i="75"/>
  <c r="B6689" i="75"/>
  <c r="A6690" i="75"/>
  <c r="B6690" i="75"/>
  <c r="A6691" i="75"/>
  <c r="B6691" i="75"/>
  <c r="A6692" i="75"/>
  <c r="B6692" i="75"/>
  <c r="A6693" i="75"/>
  <c r="B6693" i="75"/>
  <c r="A6694" i="75"/>
  <c r="B6694" i="75"/>
  <c r="A6695" i="75"/>
  <c r="B6695" i="75"/>
  <c r="A6696" i="75"/>
  <c r="B6696" i="75"/>
  <c r="A6697" i="75"/>
  <c r="B6697" i="75"/>
  <c r="A6698" i="75"/>
  <c r="B6698" i="75"/>
  <c r="A6699" i="75"/>
  <c r="B6699" i="75"/>
  <c r="A6700" i="75"/>
  <c r="B6700" i="75"/>
  <c r="A6701" i="75"/>
  <c r="B6701" i="75"/>
  <c r="A6702" i="75"/>
  <c r="B6702" i="75"/>
  <c r="A6703" i="75"/>
  <c r="B6703" i="75"/>
  <c r="A6704" i="75"/>
  <c r="B6704" i="75"/>
  <c r="A6705" i="75"/>
  <c r="B6705" i="75"/>
  <c r="A6706" i="75"/>
  <c r="B6706" i="75"/>
  <c r="A6707" i="75"/>
  <c r="B6707" i="75"/>
  <c r="A6708" i="75"/>
  <c r="B6708" i="75"/>
  <c r="A6709" i="75"/>
  <c r="B6709" i="75"/>
  <c r="A6710" i="75"/>
  <c r="B6710" i="75"/>
  <c r="A6711" i="75"/>
  <c r="B6711" i="75"/>
  <c r="A6712" i="75"/>
  <c r="B6712" i="75"/>
  <c r="A6713" i="75"/>
  <c r="B6713" i="75"/>
  <c r="A6714" i="75"/>
  <c r="B6714" i="75"/>
  <c r="A6715" i="75"/>
  <c r="B6715" i="75"/>
  <c r="A6716" i="75"/>
  <c r="B6716" i="75"/>
  <c r="A6717" i="75"/>
  <c r="B6717" i="75"/>
  <c r="A6718" i="75"/>
  <c r="B6718" i="75"/>
  <c r="A6719" i="75"/>
  <c r="B6719" i="75"/>
  <c r="A6720" i="75"/>
  <c r="B6720" i="75"/>
  <c r="A6721" i="75"/>
  <c r="B6721" i="75"/>
  <c r="A6722" i="75"/>
  <c r="B6722" i="75"/>
  <c r="A6723" i="75"/>
  <c r="B6723" i="75"/>
  <c r="A6724" i="75"/>
  <c r="B6724" i="75"/>
  <c r="A6725" i="75"/>
  <c r="B6725" i="75"/>
  <c r="A6726" i="75"/>
  <c r="B6726" i="75"/>
  <c r="A6727" i="75"/>
  <c r="B6727" i="75"/>
  <c r="A6728" i="75"/>
  <c r="B6728" i="75"/>
  <c r="A6729" i="75"/>
  <c r="B6729" i="75"/>
  <c r="A6730" i="75"/>
  <c r="B6730" i="75"/>
  <c r="A6731" i="75"/>
  <c r="B6731" i="75"/>
  <c r="A6732" i="75"/>
  <c r="B6732" i="75"/>
  <c r="A6733" i="75"/>
  <c r="B6733" i="75"/>
  <c r="A6734" i="75"/>
  <c r="B6734" i="75"/>
  <c r="A6735" i="75"/>
  <c r="B6735" i="75"/>
  <c r="A6736" i="75"/>
  <c r="B6736" i="75"/>
  <c r="A6737" i="75"/>
  <c r="B6737" i="75"/>
  <c r="A6738" i="75"/>
  <c r="B6738" i="75"/>
  <c r="A6739" i="75"/>
  <c r="B6739" i="75"/>
  <c r="A6740" i="75"/>
  <c r="B6740" i="75"/>
  <c r="A6741" i="75"/>
  <c r="B6741" i="75"/>
  <c r="A6742" i="75"/>
  <c r="B6742" i="75"/>
  <c r="A6743" i="75"/>
  <c r="B6743" i="75"/>
  <c r="A6744" i="75"/>
  <c r="B6744" i="75"/>
  <c r="A6745" i="75"/>
  <c r="B6745" i="75"/>
  <c r="A6746" i="75"/>
  <c r="B6746" i="75"/>
  <c r="A6747" i="75"/>
  <c r="B6747" i="75"/>
  <c r="A6748" i="75"/>
  <c r="B6748" i="75"/>
  <c r="A6749" i="75"/>
  <c r="B6749" i="75"/>
  <c r="A6750" i="75"/>
  <c r="B6750" i="75"/>
  <c r="A6751" i="75"/>
  <c r="B6751" i="75"/>
  <c r="A6752" i="75"/>
  <c r="B6752" i="75"/>
  <c r="A6753" i="75"/>
  <c r="B6753" i="75"/>
  <c r="A6754" i="75"/>
  <c r="B6754" i="75"/>
  <c r="A6755" i="75"/>
  <c r="B6755" i="75"/>
  <c r="A6756" i="75"/>
  <c r="B6756" i="75"/>
  <c r="A6757" i="75"/>
  <c r="B6757" i="75"/>
  <c r="A6758" i="75"/>
  <c r="B6758" i="75"/>
  <c r="A6759" i="75"/>
  <c r="B6759" i="75"/>
  <c r="A6760" i="75"/>
  <c r="B6760" i="75"/>
  <c r="A6761" i="75"/>
  <c r="B6761" i="75"/>
  <c r="A6762" i="75"/>
  <c r="B6762" i="75"/>
  <c r="A6763" i="75"/>
  <c r="B6763" i="75"/>
  <c r="A6764" i="75"/>
  <c r="B6764" i="75"/>
  <c r="A6765" i="75"/>
  <c r="B6765" i="75"/>
  <c r="A6766" i="75"/>
  <c r="B6766" i="75"/>
  <c r="A6767" i="75"/>
  <c r="B6767" i="75"/>
  <c r="A6768" i="75"/>
  <c r="B6768" i="75"/>
  <c r="A6769" i="75"/>
  <c r="B6769" i="75"/>
  <c r="A6770" i="75"/>
  <c r="B6770" i="75"/>
  <c r="A6771" i="75"/>
  <c r="B6771" i="75"/>
  <c r="A6772" i="75"/>
  <c r="B6772" i="75"/>
  <c r="A6773" i="75"/>
  <c r="B6773" i="75"/>
  <c r="A6774" i="75"/>
  <c r="B6774" i="75"/>
  <c r="A6775" i="75"/>
  <c r="B6775" i="75"/>
  <c r="A6776" i="75"/>
  <c r="B6776" i="75"/>
  <c r="A6777" i="75"/>
  <c r="B6777" i="75"/>
  <c r="A6778" i="75"/>
  <c r="B6778" i="75"/>
  <c r="A6779" i="75"/>
  <c r="B6779" i="75"/>
  <c r="A6780" i="75"/>
  <c r="B6780" i="75"/>
  <c r="A6781" i="75"/>
  <c r="B6781" i="75"/>
  <c r="A6782" i="75"/>
  <c r="B6782" i="75"/>
  <c r="A6783" i="75"/>
  <c r="B6783" i="75"/>
  <c r="A6784" i="75"/>
  <c r="B6784" i="75"/>
  <c r="A6785" i="75"/>
  <c r="B6785" i="75"/>
  <c r="A6786" i="75"/>
  <c r="B6786" i="75"/>
  <c r="A6787" i="75"/>
  <c r="B6787" i="75"/>
  <c r="A6788" i="75"/>
  <c r="B6788" i="75"/>
  <c r="A6789" i="75"/>
  <c r="B6789" i="75"/>
  <c r="A6790" i="75"/>
  <c r="B6790" i="75"/>
  <c r="A6791" i="75"/>
  <c r="B6791" i="75"/>
  <c r="A6792" i="75"/>
  <c r="B6792" i="75"/>
  <c r="A6793" i="75"/>
  <c r="B6793" i="75"/>
  <c r="A6794" i="75"/>
  <c r="B6794" i="75"/>
  <c r="A6795" i="75"/>
  <c r="B6795" i="75"/>
  <c r="A6796" i="75"/>
  <c r="B6796" i="75"/>
  <c r="A6797" i="75"/>
  <c r="B6797" i="75"/>
  <c r="A6798" i="75"/>
  <c r="B6798" i="75"/>
  <c r="A6799" i="75"/>
  <c r="B6799" i="75"/>
  <c r="A6800" i="75"/>
  <c r="B6800" i="75"/>
  <c r="A6801" i="75"/>
  <c r="B6801" i="75"/>
  <c r="A6802" i="75"/>
  <c r="B6802" i="75"/>
  <c r="A6803" i="75"/>
  <c r="B6803" i="75"/>
  <c r="A6804" i="75"/>
  <c r="B6804" i="75"/>
  <c r="A6805" i="75"/>
  <c r="B6805" i="75"/>
  <c r="A6806" i="75"/>
  <c r="B6806" i="75"/>
  <c r="A6807" i="75"/>
  <c r="B6807" i="75"/>
  <c r="A6808" i="75"/>
  <c r="B6808" i="75"/>
  <c r="A6809" i="75"/>
  <c r="B6809" i="75"/>
  <c r="A6810" i="75"/>
  <c r="B6810" i="75"/>
  <c r="A6811" i="75"/>
  <c r="B6811" i="75"/>
  <c r="A6812" i="75"/>
  <c r="B6812" i="75"/>
  <c r="A6813" i="75"/>
  <c r="B6813" i="75"/>
  <c r="A6814" i="75"/>
  <c r="B6814" i="75"/>
  <c r="A6815" i="75"/>
  <c r="B6815" i="75"/>
  <c r="A6816" i="75"/>
  <c r="B6816" i="75"/>
  <c r="A6817" i="75"/>
  <c r="B6817" i="75"/>
  <c r="A6818" i="75"/>
  <c r="B6818" i="75"/>
  <c r="A6819" i="75"/>
  <c r="B6819" i="75"/>
  <c r="A6820" i="75"/>
  <c r="B6820" i="75"/>
  <c r="A6821" i="75"/>
  <c r="B6821" i="75"/>
  <c r="A6822" i="75"/>
  <c r="B6822" i="75"/>
  <c r="A6823" i="75"/>
  <c r="B6823" i="75"/>
  <c r="A6824" i="75"/>
  <c r="B6824" i="75"/>
  <c r="A6825" i="75"/>
  <c r="B6825" i="75"/>
  <c r="A6826" i="75"/>
  <c r="B6826" i="75"/>
  <c r="A6827" i="75"/>
  <c r="B6827" i="75"/>
  <c r="A6828" i="75"/>
  <c r="B6828" i="75"/>
  <c r="A6829" i="75"/>
  <c r="B6829" i="75"/>
  <c r="A6830" i="75"/>
  <c r="B6830" i="75"/>
  <c r="A6831" i="75"/>
  <c r="B6831" i="75"/>
  <c r="A6832" i="75"/>
  <c r="B6832" i="75"/>
  <c r="A6833" i="75"/>
  <c r="B6833" i="75"/>
  <c r="A6834" i="75"/>
  <c r="B6834" i="75"/>
  <c r="A6835" i="75"/>
  <c r="B6835" i="75"/>
  <c r="A6836" i="75"/>
  <c r="B6836" i="75"/>
  <c r="A6837" i="75"/>
  <c r="B6837" i="75"/>
  <c r="A6838" i="75"/>
  <c r="B6838" i="75"/>
  <c r="A6839" i="75"/>
  <c r="B6839" i="75"/>
  <c r="A6840" i="75"/>
  <c r="B6840" i="75"/>
  <c r="A6841" i="75"/>
  <c r="B6841" i="75"/>
  <c r="A6842" i="75"/>
  <c r="B6842" i="75"/>
  <c r="A6843" i="75"/>
  <c r="B6843" i="75"/>
  <c r="A6844" i="75"/>
  <c r="B6844" i="75"/>
  <c r="A6845" i="75"/>
  <c r="B6845" i="75"/>
  <c r="A6846" i="75"/>
  <c r="B6846" i="75"/>
  <c r="A6847" i="75"/>
  <c r="B6847" i="75"/>
  <c r="A6848" i="75"/>
  <c r="B6848" i="75"/>
  <c r="A6849" i="75"/>
  <c r="B6849" i="75"/>
  <c r="A6850" i="75"/>
  <c r="B6850" i="75"/>
  <c r="A6851" i="75"/>
  <c r="B6851" i="75"/>
  <c r="A6852" i="75"/>
  <c r="B6852" i="75"/>
  <c r="A6853" i="75"/>
  <c r="B6853" i="75"/>
  <c r="A6854" i="75"/>
  <c r="B6854" i="75"/>
  <c r="A6855" i="75"/>
  <c r="B6855" i="75"/>
  <c r="A6856" i="75"/>
  <c r="B6856" i="75"/>
  <c r="A6857" i="75"/>
  <c r="B6857" i="75"/>
  <c r="A6858" i="75"/>
  <c r="B6858" i="75"/>
  <c r="A6859" i="75"/>
  <c r="B6859" i="75"/>
  <c r="A6860" i="75"/>
  <c r="B6860" i="75"/>
  <c r="A6861" i="75"/>
  <c r="B6861" i="75"/>
  <c r="A6862" i="75"/>
  <c r="B6862" i="75"/>
  <c r="A6863" i="75"/>
  <c r="B6863" i="75"/>
  <c r="A6864" i="75"/>
  <c r="B6864" i="75"/>
  <c r="A6865" i="75"/>
  <c r="B6865" i="75"/>
  <c r="A6866" i="75"/>
  <c r="B6866" i="75"/>
  <c r="A6867" i="75"/>
  <c r="B6867" i="75"/>
  <c r="A6868" i="75"/>
  <c r="B6868" i="75"/>
  <c r="A6869" i="75"/>
  <c r="B6869" i="75"/>
  <c r="A6870" i="75"/>
  <c r="B6870" i="75"/>
  <c r="A6871" i="75"/>
  <c r="B6871" i="75"/>
  <c r="A6872" i="75"/>
  <c r="B6872" i="75"/>
  <c r="A6873" i="75"/>
  <c r="B6873" i="75"/>
  <c r="A6874" i="75"/>
  <c r="B6874" i="75"/>
  <c r="A6875" i="75"/>
  <c r="B6875" i="75"/>
  <c r="A6876" i="75"/>
  <c r="B6876" i="75"/>
  <c r="A6877" i="75"/>
  <c r="B6877" i="75"/>
  <c r="A6878" i="75"/>
  <c r="B6878" i="75"/>
  <c r="A6879" i="75"/>
  <c r="B6879" i="75"/>
  <c r="A6880" i="75"/>
  <c r="B6880" i="75"/>
  <c r="A6881" i="75"/>
  <c r="B6881" i="75"/>
  <c r="A6882" i="75"/>
  <c r="B6882" i="75"/>
  <c r="A6883" i="75"/>
  <c r="B6883" i="75"/>
  <c r="A6884" i="75"/>
  <c r="B6884" i="75"/>
  <c r="A6885" i="75"/>
  <c r="B6885" i="75"/>
  <c r="A6886" i="75"/>
  <c r="B6886" i="75"/>
  <c r="A6887" i="75"/>
  <c r="B6887" i="75"/>
  <c r="A6888" i="75"/>
  <c r="B6888" i="75"/>
  <c r="A6889" i="75"/>
  <c r="B6889" i="75"/>
  <c r="A6890" i="75"/>
  <c r="B6890" i="75"/>
  <c r="A6891" i="75"/>
  <c r="B6891" i="75"/>
  <c r="A6892" i="75"/>
  <c r="B6892" i="75"/>
  <c r="A6893" i="75"/>
  <c r="B6893" i="75"/>
  <c r="A6894" i="75"/>
  <c r="B6894" i="75"/>
  <c r="A6895" i="75"/>
  <c r="B6895" i="75"/>
  <c r="A6896" i="75"/>
  <c r="B6896" i="75"/>
  <c r="A6897" i="75"/>
  <c r="B6897" i="75"/>
  <c r="A6898" i="75"/>
  <c r="B6898" i="75"/>
  <c r="A6899" i="75"/>
  <c r="B6899" i="75"/>
  <c r="A6900" i="75"/>
  <c r="B6900" i="75"/>
  <c r="A6901" i="75"/>
  <c r="B6901" i="75"/>
  <c r="A6902" i="75"/>
  <c r="B6902" i="75"/>
  <c r="A6903" i="75"/>
  <c r="B6903" i="75"/>
  <c r="A6904" i="75"/>
  <c r="B6904" i="75"/>
  <c r="A6905" i="75"/>
  <c r="B6905" i="75"/>
  <c r="A6906" i="75"/>
  <c r="B6906" i="75"/>
  <c r="A6907" i="75"/>
  <c r="B6907" i="75"/>
  <c r="A6908" i="75"/>
  <c r="B6908" i="75"/>
  <c r="A6909" i="75"/>
  <c r="B6909" i="75"/>
  <c r="A6910" i="75"/>
  <c r="B6910" i="75"/>
  <c r="A6911" i="75"/>
  <c r="B6911" i="75"/>
  <c r="A6912" i="75"/>
  <c r="B6912" i="75"/>
  <c r="A6913" i="75"/>
  <c r="B6913" i="75"/>
  <c r="A6914" i="75"/>
  <c r="B6914" i="75"/>
  <c r="A6915" i="75"/>
  <c r="B6915" i="75"/>
  <c r="A6916" i="75"/>
  <c r="B6916" i="75"/>
  <c r="A6917" i="75"/>
  <c r="B6917" i="75"/>
  <c r="A6918" i="75"/>
  <c r="B6918" i="75"/>
  <c r="A6919" i="75"/>
  <c r="B6919" i="75"/>
  <c r="A6920" i="75"/>
  <c r="B6920" i="75"/>
  <c r="A6921" i="75"/>
  <c r="B6921" i="75"/>
  <c r="A6922" i="75"/>
  <c r="B6922" i="75"/>
  <c r="A6923" i="75"/>
  <c r="B6923" i="75"/>
  <c r="A6924" i="75"/>
  <c r="B6924" i="75"/>
  <c r="A6925" i="75"/>
  <c r="B6925" i="75"/>
  <c r="A6926" i="75"/>
  <c r="B6926" i="75"/>
  <c r="A6927" i="75"/>
  <c r="B6927" i="75"/>
  <c r="A6928" i="75"/>
  <c r="B6928" i="75"/>
  <c r="A6929" i="75"/>
  <c r="B6929" i="75"/>
  <c r="A6930" i="75"/>
  <c r="B6930" i="75"/>
  <c r="A6931" i="75"/>
  <c r="B6931" i="75"/>
  <c r="A6932" i="75"/>
  <c r="B6932" i="75"/>
  <c r="A6933" i="75"/>
  <c r="B6933" i="75"/>
  <c r="A6934" i="75"/>
  <c r="B6934" i="75"/>
  <c r="A6935" i="75"/>
  <c r="B6935" i="75"/>
  <c r="A6936" i="75"/>
  <c r="B6936" i="75"/>
  <c r="A6937" i="75"/>
  <c r="B6937" i="75"/>
  <c r="A6938" i="75"/>
  <c r="B6938" i="75"/>
  <c r="A6939" i="75"/>
  <c r="B6939" i="75"/>
  <c r="A6940" i="75"/>
  <c r="B6940" i="75"/>
  <c r="A6941" i="75"/>
  <c r="B6941" i="75"/>
  <c r="A6942" i="75"/>
  <c r="B6942" i="75"/>
  <c r="A6943" i="75"/>
  <c r="B6943" i="75"/>
  <c r="A6944" i="75"/>
  <c r="B6944" i="75"/>
  <c r="A6945" i="75"/>
  <c r="B6945" i="75"/>
  <c r="A6946" i="75"/>
  <c r="B6946" i="75"/>
  <c r="A6947" i="75"/>
  <c r="B6947" i="75"/>
  <c r="A6948" i="75"/>
  <c r="B6948" i="75"/>
  <c r="A6949" i="75"/>
  <c r="B6949" i="75"/>
  <c r="A6950" i="75"/>
  <c r="B6950" i="75"/>
  <c r="A6951" i="75"/>
  <c r="B6951" i="75"/>
  <c r="A6952" i="75"/>
  <c r="B6952" i="75"/>
  <c r="A6953" i="75"/>
  <c r="B6953" i="75"/>
  <c r="A6954" i="75"/>
  <c r="B6954" i="75"/>
  <c r="A6955" i="75"/>
  <c r="B6955" i="75"/>
  <c r="A6956" i="75"/>
  <c r="B6956" i="75"/>
  <c r="A6957" i="75"/>
  <c r="B6957" i="75"/>
  <c r="C6957" i="75" s="1"/>
  <c r="A6958" i="75"/>
  <c r="B6958" i="75"/>
  <c r="A6959" i="75"/>
  <c r="B6959" i="75"/>
  <c r="A6960" i="75"/>
  <c r="B6960" i="75"/>
  <c r="A6961" i="75"/>
  <c r="B6961" i="75"/>
  <c r="A6962" i="75"/>
  <c r="B6962" i="75"/>
  <c r="A6963" i="75"/>
  <c r="B6963" i="75"/>
  <c r="A6964" i="75"/>
  <c r="B6964" i="75"/>
  <c r="A6965" i="75"/>
  <c r="B6965" i="75"/>
  <c r="A6966" i="75"/>
  <c r="B6966" i="75"/>
  <c r="A6967" i="75"/>
  <c r="B6967" i="75"/>
  <c r="A6968" i="75"/>
  <c r="B6968" i="75"/>
  <c r="A6969" i="75"/>
  <c r="B6969" i="75"/>
  <c r="A6970" i="75"/>
  <c r="B6970" i="75"/>
  <c r="A6971" i="75"/>
  <c r="B6971" i="75"/>
  <c r="A6972" i="75"/>
  <c r="B6972" i="75"/>
  <c r="A6973" i="75"/>
  <c r="B6973" i="75"/>
  <c r="A6974" i="75"/>
  <c r="B6974" i="75"/>
  <c r="A6975" i="75"/>
  <c r="B6975" i="75"/>
  <c r="A6976" i="75"/>
  <c r="B6976" i="75"/>
  <c r="A6977" i="75"/>
  <c r="B6977" i="75"/>
  <c r="A6978" i="75"/>
  <c r="B6978" i="75"/>
  <c r="A6979" i="75"/>
  <c r="B6979" i="75"/>
  <c r="A6980" i="75"/>
  <c r="B6980" i="75"/>
  <c r="A6981" i="75"/>
  <c r="B6981" i="75"/>
  <c r="A6982" i="75"/>
  <c r="B6982" i="75"/>
  <c r="A6983" i="75"/>
  <c r="B6983" i="75"/>
  <c r="A6984" i="75"/>
  <c r="B6984" i="75"/>
  <c r="A6985" i="75"/>
  <c r="B6985" i="75"/>
  <c r="A6986" i="75"/>
  <c r="B6986" i="75"/>
  <c r="A6987" i="75"/>
  <c r="B6987" i="75"/>
  <c r="A6988" i="75"/>
  <c r="B6988" i="75"/>
  <c r="A6989" i="75"/>
  <c r="B6989" i="75"/>
  <c r="A6990" i="75"/>
  <c r="B6990" i="75"/>
  <c r="A6991" i="75"/>
  <c r="B6991" i="75"/>
  <c r="A6992" i="75"/>
  <c r="B6992" i="75"/>
  <c r="A6993" i="75"/>
  <c r="B6993" i="75"/>
  <c r="A6994" i="75"/>
  <c r="B6994" i="75"/>
  <c r="A6995" i="75"/>
  <c r="B6995" i="75"/>
  <c r="A6996" i="75"/>
  <c r="B6996" i="75"/>
  <c r="A6997" i="75"/>
  <c r="B6997" i="75"/>
  <c r="A6998" i="75"/>
  <c r="B6998" i="75"/>
  <c r="A6999" i="75"/>
  <c r="B6999" i="75"/>
  <c r="A7000" i="75"/>
  <c r="B7000" i="75"/>
  <c r="A7001" i="75"/>
  <c r="B7001" i="75"/>
  <c r="A7002" i="75"/>
  <c r="B7002" i="75"/>
  <c r="A7003" i="75"/>
  <c r="B7003" i="75"/>
  <c r="A7004" i="75"/>
  <c r="B7004" i="75"/>
  <c r="A7005" i="75"/>
  <c r="B7005" i="75"/>
  <c r="A7006" i="75"/>
  <c r="B7006" i="75"/>
  <c r="A7007" i="75"/>
  <c r="B7007" i="75"/>
  <c r="A7008" i="75"/>
  <c r="B7008" i="75"/>
  <c r="A7009" i="75"/>
  <c r="B7009" i="75"/>
  <c r="A7010" i="75"/>
  <c r="B7010" i="75"/>
  <c r="A7011" i="75"/>
  <c r="B7011" i="75"/>
  <c r="A7012" i="75"/>
  <c r="B7012" i="75"/>
  <c r="A7013" i="75"/>
  <c r="B7013" i="75"/>
  <c r="C7013" i="75" s="1"/>
  <c r="A7014" i="75"/>
  <c r="B7014" i="75"/>
  <c r="A7015" i="75"/>
  <c r="B7015" i="75"/>
  <c r="A7016" i="75"/>
  <c r="B7016" i="75"/>
  <c r="A7017" i="75"/>
  <c r="B7017" i="75"/>
  <c r="A7018" i="75"/>
  <c r="B7018" i="75"/>
  <c r="A7019" i="75"/>
  <c r="B7019" i="75"/>
  <c r="A7020" i="75"/>
  <c r="B7020" i="75"/>
  <c r="A7021" i="75"/>
  <c r="B7021" i="75"/>
  <c r="A7022" i="75"/>
  <c r="B7022" i="75"/>
  <c r="A7023" i="75"/>
  <c r="B7023" i="75"/>
  <c r="A7024" i="75"/>
  <c r="B7024" i="75"/>
  <c r="A7025" i="75"/>
  <c r="B7025" i="75"/>
  <c r="A7026" i="75"/>
  <c r="B7026" i="75"/>
  <c r="A7027" i="75"/>
  <c r="B7027" i="75"/>
  <c r="A7028" i="75"/>
  <c r="B7028" i="75"/>
  <c r="A7029" i="75"/>
  <c r="B7029" i="75"/>
  <c r="A7030" i="75"/>
  <c r="B7030" i="75"/>
  <c r="A7031" i="75"/>
  <c r="B7031" i="75"/>
  <c r="A7032" i="75"/>
  <c r="B7032" i="75"/>
  <c r="A7033" i="75"/>
  <c r="B7033" i="75"/>
  <c r="A7034" i="75"/>
  <c r="B7034" i="75"/>
  <c r="A7035" i="75"/>
  <c r="B7035" i="75"/>
  <c r="A7036" i="75"/>
  <c r="B7036" i="75"/>
  <c r="A7037" i="75"/>
  <c r="B7037" i="75"/>
  <c r="A7038" i="75"/>
  <c r="B7038" i="75"/>
  <c r="A7039" i="75"/>
  <c r="B7039" i="75"/>
  <c r="A7040" i="75"/>
  <c r="B7040" i="75"/>
  <c r="A7041" i="75"/>
  <c r="B7041" i="75"/>
  <c r="A7042" i="75"/>
  <c r="B7042" i="75"/>
  <c r="A7043" i="75"/>
  <c r="B7043" i="75"/>
  <c r="A7044" i="75"/>
  <c r="B7044" i="75"/>
  <c r="A7045" i="75"/>
  <c r="B7045" i="75"/>
  <c r="A7046" i="75"/>
  <c r="B7046" i="75"/>
  <c r="A7047" i="75"/>
  <c r="B7047" i="75"/>
  <c r="A7048" i="75"/>
  <c r="B7048" i="75"/>
  <c r="A7049" i="75"/>
  <c r="B7049" i="75"/>
  <c r="A7050" i="75"/>
  <c r="B7050" i="75"/>
  <c r="A7051" i="75"/>
  <c r="B7051" i="75"/>
  <c r="A7052" i="75"/>
  <c r="B7052" i="75"/>
  <c r="A7053" i="75"/>
  <c r="B7053" i="75"/>
  <c r="A7054" i="75"/>
  <c r="B7054" i="75"/>
  <c r="A7055" i="75"/>
  <c r="B7055" i="75"/>
  <c r="A7056" i="75"/>
  <c r="B7056" i="75"/>
  <c r="A7057" i="75"/>
  <c r="B7057" i="75"/>
  <c r="A7058" i="75"/>
  <c r="B7058" i="75"/>
  <c r="A7059" i="75"/>
  <c r="B7059" i="75"/>
  <c r="A7060" i="75"/>
  <c r="B7060" i="75"/>
  <c r="A7061" i="75"/>
  <c r="B7061" i="75"/>
  <c r="A7062" i="75"/>
  <c r="B7062" i="75"/>
  <c r="A7063" i="75"/>
  <c r="B7063" i="75"/>
  <c r="A7064" i="75"/>
  <c r="B7064" i="75"/>
  <c r="A7065" i="75"/>
  <c r="B7065" i="75"/>
  <c r="A7066" i="75"/>
  <c r="B7066" i="75"/>
  <c r="A7067" i="75"/>
  <c r="B7067" i="75"/>
  <c r="A7068" i="75"/>
  <c r="B7068" i="75"/>
  <c r="A7069" i="75"/>
  <c r="B7069" i="75"/>
  <c r="A7070" i="75"/>
  <c r="B7070" i="75"/>
  <c r="A7071" i="75"/>
  <c r="B7071" i="75"/>
  <c r="A7072" i="75"/>
  <c r="B7072" i="75"/>
  <c r="A7073" i="75"/>
  <c r="B7073" i="75"/>
  <c r="C7073" i="75" s="1"/>
  <c r="A7074" i="75"/>
  <c r="B7074" i="75"/>
  <c r="A7075" i="75"/>
  <c r="B7075" i="75"/>
  <c r="A7076" i="75"/>
  <c r="B7076" i="75"/>
  <c r="A7077" i="75"/>
  <c r="B7077" i="75"/>
  <c r="A7078" i="75"/>
  <c r="B7078" i="75"/>
  <c r="A7079" i="75"/>
  <c r="B7079" i="75"/>
  <c r="A7080" i="75"/>
  <c r="B7080" i="75"/>
  <c r="A7081" i="75"/>
  <c r="B7081" i="75"/>
  <c r="A7082" i="75"/>
  <c r="B7082" i="75"/>
  <c r="A7083" i="75"/>
  <c r="B7083" i="75"/>
  <c r="A7084" i="75"/>
  <c r="B7084" i="75"/>
  <c r="A7085" i="75"/>
  <c r="B7085" i="75"/>
  <c r="A7086" i="75"/>
  <c r="B7086" i="75"/>
  <c r="A7087" i="75"/>
  <c r="B7087" i="75"/>
  <c r="A7088" i="75"/>
  <c r="B7088" i="75"/>
  <c r="A7089" i="75"/>
  <c r="B7089" i="75"/>
  <c r="A7090" i="75"/>
  <c r="B7090" i="75"/>
  <c r="A7091" i="75"/>
  <c r="B7091" i="75"/>
  <c r="A7092" i="75"/>
  <c r="B7092" i="75"/>
  <c r="A7093" i="75"/>
  <c r="B7093" i="75"/>
  <c r="A7094" i="75"/>
  <c r="B7094" i="75"/>
  <c r="A7095" i="75"/>
  <c r="B7095" i="75"/>
  <c r="A7096" i="75"/>
  <c r="B7096" i="75"/>
  <c r="A7097" i="75"/>
  <c r="B7097" i="75"/>
  <c r="A7098" i="75"/>
  <c r="B7098" i="75"/>
  <c r="A7099" i="75"/>
  <c r="B7099" i="75"/>
  <c r="A7100" i="75"/>
  <c r="B7100" i="75"/>
  <c r="A7101" i="75"/>
  <c r="B7101" i="75"/>
  <c r="A7102" i="75"/>
  <c r="B7102" i="75"/>
  <c r="A7103" i="75"/>
  <c r="B7103" i="75"/>
  <c r="A7104" i="75"/>
  <c r="B7104" i="75"/>
  <c r="A7105" i="75"/>
  <c r="B7105" i="75"/>
  <c r="A7106" i="75"/>
  <c r="B7106" i="75"/>
  <c r="A7107" i="75"/>
  <c r="B7107" i="75"/>
  <c r="A7108" i="75"/>
  <c r="B7108" i="75"/>
  <c r="A7109" i="75"/>
  <c r="B7109" i="75"/>
  <c r="A7110" i="75"/>
  <c r="B7110" i="75"/>
  <c r="A7111" i="75"/>
  <c r="B7111" i="75"/>
  <c r="A7112" i="75"/>
  <c r="B7112" i="75"/>
  <c r="A7113" i="75"/>
  <c r="B7113" i="75"/>
  <c r="A7114" i="75"/>
  <c r="B7114" i="75"/>
  <c r="A7115" i="75"/>
  <c r="B7115" i="75"/>
  <c r="A7116" i="75"/>
  <c r="B7116" i="75"/>
  <c r="A7117" i="75"/>
  <c r="B7117" i="75"/>
  <c r="A7118" i="75"/>
  <c r="B7118" i="75"/>
  <c r="A7119" i="75"/>
  <c r="B7119" i="75"/>
  <c r="A7120" i="75"/>
  <c r="B7120" i="75"/>
  <c r="A7121" i="75"/>
  <c r="B7121" i="75"/>
  <c r="A7122" i="75"/>
  <c r="B7122" i="75"/>
  <c r="A7123" i="75"/>
  <c r="B7123" i="75"/>
  <c r="A7124" i="75"/>
  <c r="B7124" i="75"/>
  <c r="A7125" i="75"/>
  <c r="B7125" i="75"/>
  <c r="A7126" i="75"/>
  <c r="B7126" i="75"/>
  <c r="A7127" i="75"/>
  <c r="B7127" i="75"/>
  <c r="A7128" i="75"/>
  <c r="B7128" i="75"/>
  <c r="A7129" i="75"/>
  <c r="B7129" i="75"/>
  <c r="A7130" i="75"/>
  <c r="B7130" i="75"/>
  <c r="A7131" i="75"/>
  <c r="B7131" i="75"/>
  <c r="A7132" i="75"/>
  <c r="B7132" i="75"/>
  <c r="A7133" i="75"/>
  <c r="B7133" i="75"/>
  <c r="A7134" i="75"/>
  <c r="B7134" i="75"/>
  <c r="A7135" i="75"/>
  <c r="B7135" i="75"/>
  <c r="A7136" i="75"/>
  <c r="B7136" i="75"/>
  <c r="A7137" i="75"/>
  <c r="B7137" i="75"/>
  <c r="A7138" i="75"/>
  <c r="B7138" i="75"/>
  <c r="A7139" i="75"/>
  <c r="B7139" i="75"/>
  <c r="A7140" i="75"/>
  <c r="B7140" i="75"/>
  <c r="A7141" i="75"/>
  <c r="B7141" i="75"/>
  <c r="A7142" i="75"/>
  <c r="B7142" i="75"/>
  <c r="A7143" i="75"/>
  <c r="B7143" i="75"/>
  <c r="A7144" i="75"/>
  <c r="B7144" i="75"/>
  <c r="A7145" i="75"/>
  <c r="B7145" i="75"/>
  <c r="A7146" i="75"/>
  <c r="B7146" i="75"/>
  <c r="A7147" i="75"/>
  <c r="B7147" i="75"/>
  <c r="A7148" i="75"/>
  <c r="B7148" i="75"/>
  <c r="A7149" i="75"/>
  <c r="B7149" i="75"/>
  <c r="A7150" i="75"/>
  <c r="B7150" i="75"/>
  <c r="A7151" i="75"/>
  <c r="B7151" i="75"/>
  <c r="A7152" i="75"/>
  <c r="B7152" i="75"/>
  <c r="A7153" i="75"/>
  <c r="B7153" i="75"/>
  <c r="A7154" i="75"/>
  <c r="B7154" i="75"/>
  <c r="A7155" i="75"/>
  <c r="B7155" i="75"/>
  <c r="A7156" i="75"/>
  <c r="B7156" i="75"/>
  <c r="A7157" i="75"/>
  <c r="B7157" i="75"/>
  <c r="A7158" i="75"/>
  <c r="B7158" i="75"/>
  <c r="A7159" i="75"/>
  <c r="B7159" i="75"/>
  <c r="A7160" i="75"/>
  <c r="B7160" i="75"/>
  <c r="A7161" i="75"/>
  <c r="B7161" i="75"/>
  <c r="A7162" i="75"/>
  <c r="B7162" i="75"/>
  <c r="A7163" i="75"/>
  <c r="B7163" i="75"/>
  <c r="A7164" i="75"/>
  <c r="B7164" i="75"/>
  <c r="A7165" i="75"/>
  <c r="B7165" i="75"/>
  <c r="A7166" i="75"/>
  <c r="B7166" i="75"/>
  <c r="A7167" i="75"/>
  <c r="B7167" i="75"/>
  <c r="A7168" i="75"/>
  <c r="B7168" i="75"/>
  <c r="A7169" i="75"/>
  <c r="B7169" i="75"/>
  <c r="A7170" i="75"/>
  <c r="B7170" i="75"/>
  <c r="A7171" i="75"/>
  <c r="B7171" i="75"/>
  <c r="A7172" i="75"/>
  <c r="B7172" i="75"/>
  <c r="A7173" i="75"/>
  <c r="B7173" i="75"/>
  <c r="A7174" i="75"/>
  <c r="B7174" i="75"/>
  <c r="A7175" i="75"/>
  <c r="B7175" i="75"/>
  <c r="A7176" i="75"/>
  <c r="B7176" i="75"/>
  <c r="A7177" i="75"/>
  <c r="B7177" i="75"/>
  <c r="A7178" i="75"/>
  <c r="B7178" i="75"/>
  <c r="A7179" i="75"/>
  <c r="B7179" i="75"/>
  <c r="A7180" i="75"/>
  <c r="B7180" i="75"/>
  <c r="A7181" i="75"/>
  <c r="B7181" i="75"/>
  <c r="A7182" i="75"/>
  <c r="B7182" i="75"/>
  <c r="A7183" i="75"/>
  <c r="B7183" i="75"/>
  <c r="A7184" i="75"/>
  <c r="B7184" i="75"/>
  <c r="A7185" i="75"/>
  <c r="B7185" i="75"/>
  <c r="A7186" i="75"/>
  <c r="B7186" i="75"/>
  <c r="A7187" i="75"/>
  <c r="B7187" i="75"/>
  <c r="A7188" i="75"/>
  <c r="B7188" i="75"/>
  <c r="A7189" i="75"/>
  <c r="B7189" i="75"/>
  <c r="A7190" i="75"/>
  <c r="B7190" i="75"/>
  <c r="A7191" i="75"/>
  <c r="B7191" i="75"/>
  <c r="A7192" i="75"/>
  <c r="B7192" i="75"/>
  <c r="A7193" i="75"/>
  <c r="B7193" i="75"/>
  <c r="A7194" i="75"/>
  <c r="B7194" i="75"/>
  <c r="A7195" i="75"/>
  <c r="B7195" i="75"/>
  <c r="A7196" i="75"/>
  <c r="B7196" i="75"/>
  <c r="A7197" i="75"/>
  <c r="B7197" i="75"/>
  <c r="A7198" i="75"/>
  <c r="B7198" i="75"/>
  <c r="A7199" i="75"/>
  <c r="B7199" i="75"/>
  <c r="A7200" i="75"/>
  <c r="B7200" i="75"/>
  <c r="A7201" i="75"/>
  <c r="B7201" i="75"/>
  <c r="A7202" i="75"/>
  <c r="B7202" i="75"/>
  <c r="A7203" i="75"/>
  <c r="B7203" i="75"/>
  <c r="A7204" i="75"/>
  <c r="B7204" i="75"/>
  <c r="A7205" i="75"/>
  <c r="B7205" i="75"/>
  <c r="A7206" i="75"/>
  <c r="B7206" i="75"/>
  <c r="A7207" i="75"/>
  <c r="B7207" i="75"/>
  <c r="A7208" i="75"/>
  <c r="B7208" i="75"/>
  <c r="A7209" i="75"/>
  <c r="B7209" i="75"/>
  <c r="A7210" i="75"/>
  <c r="B7210" i="75"/>
  <c r="A7211" i="75"/>
  <c r="B7211" i="75"/>
  <c r="A7212" i="75"/>
  <c r="B7212" i="75"/>
  <c r="A7213" i="75"/>
  <c r="B7213" i="75"/>
  <c r="A7214" i="75"/>
  <c r="B7214" i="75"/>
  <c r="A7215" i="75"/>
  <c r="B7215" i="75"/>
  <c r="A7216" i="75"/>
  <c r="B7216" i="75"/>
  <c r="A7217" i="75"/>
  <c r="B7217" i="75"/>
  <c r="A7218" i="75"/>
  <c r="B7218" i="75"/>
  <c r="A7219" i="75"/>
  <c r="B7219" i="75"/>
  <c r="A7220" i="75"/>
  <c r="B7220" i="75"/>
  <c r="A7221" i="75"/>
  <c r="B7221" i="75"/>
  <c r="A7222" i="75"/>
  <c r="B7222" i="75"/>
  <c r="A7223" i="75"/>
  <c r="B7223" i="75"/>
  <c r="A7224" i="75"/>
  <c r="B7224" i="75"/>
  <c r="A7225" i="75"/>
  <c r="B7225" i="75"/>
  <c r="A7226" i="75"/>
  <c r="B7226" i="75"/>
  <c r="A7227" i="75"/>
  <c r="B7227" i="75"/>
  <c r="A7228" i="75"/>
  <c r="B7228" i="75"/>
  <c r="A7229" i="75"/>
  <c r="B7229" i="75"/>
  <c r="A7230" i="75"/>
  <c r="B7230" i="75"/>
  <c r="A7231" i="75"/>
  <c r="B7231" i="75"/>
  <c r="A7232" i="75"/>
  <c r="B7232" i="75"/>
  <c r="A7233" i="75"/>
  <c r="B7233" i="75"/>
  <c r="A7234" i="75"/>
  <c r="B7234" i="75"/>
  <c r="A7235" i="75"/>
  <c r="B7235" i="75"/>
  <c r="A7236" i="75"/>
  <c r="B7236" i="75"/>
  <c r="A7237" i="75"/>
  <c r="B7237" i="75"/>
  <c r="C7237" i="75" s="1"/>
  <c r="A7238" i="75"/>
  <c r="B7238" i="75"/>
  <c r="A7239" i="75"/>
  <c r="B7239" i="75"/>
  <c r="A7240" i="75"/>
  <c r="B7240" i="75"/>
  <c r="A7241" i="75"/>
  <c r="B7241" i="75"/>
  <c r="C7241" i="75" s="1"/>
  <c r="A7242" i="75"/>
  <c r="B7242" i="75"/>
  <c r="A7243" i="75"/>
  <c r="B7243" i="75"/>
  <c r="A7244" i="75"/>
  <c r="B7244" i="75"/>
  <c r="A7245" i="75"/>
  <c r="B7245" i="75"/>
  <c r="A7246" i="75"/>
  <c r="B7246" i="75"/>
  <c r="A7247" i="75"/>
  <c r="B7247" i="75"/>
  <c r="A7248" i="75"/>
  <c r="B7248" i="75"/>
  <c r="A7249" i="75"/>
  <c r="B7249" i="75"/>
  <c r="A7250" i="75"/>
  <c r="B7250" i="75"/>
  <c r="A7251" i="75"/>
  <c r="B7251" i="75"/>
  <c r="A7252" i="75"/>
  <c r="B7252" i="75"/>
  <c r="A7253" i="75"/>
  <c r="B7253" i="75"/>
  <c r="A7254" i="75"/>
  <c r="B7254" i="75"/>
  <c r="A7255" i="75"/>
  <c r="B7255" i="75"/>
  <c r="A7256" i="75"/>
  <c r="B7256" i="75"/>
  <c r="A7257" i="75"/>
  <c r="B7257" i="75"/>
  <c r="A7258" i="75"/>
  <c r="B7258" i="75"/>
  <c r="A7259" i="75"/>
  <c r="B7259" i="75"/>
  <c r="A7260" i="75"/>
  <c r="B7260" i="75"/>
  <c r="A7261" i="75"/>
  <c r="B7261" i="75"/>
  <c r="A7262" i="75"/>
  <c r="B7262" i="75"/>
  <c r="A7263" i="75"/>
  <c r="B7263" i="75"/>
  <c r="A7264" i="75"/>
  <c r="B7264" i="75"/>
  <c r="A7265" i="75"/>
  <c r="B7265" i="75"/>
  <c r="A7266" i="75"/>
  <c r="B7266" i="75"/>
  <c r="A7267" i="75"/>
  <c r="B7267" i="75"/>
  <c r="A7268" i="75"/>
  <c r="B7268" i="75"/>
  <c r="A7269" i="75"/>
  <c r="B7269" i="75"/>
  <c r="A7270" i="75"/>
  <c r="B7270" i="75"/>
  <c r="A7271" i="75"/>
  <c r="B7271" i="75"/>
  <c r="A7272" i="75"/>
  <c r="B7272" i="75"/>
  <c r="A7273" i="75"/>
  <c r="B7273" i="75"/>
  <c r="A7274" i="75"/>
  <c r="B7274" i="75"/>
  <c r="A7275" i="75"/>
  <c r="B7275" i="75"/>
  <c r="A7276" i="75"/>
  <c r="B7276" i="75"/>
  <c r="A7277" i="75"/>
  <c r="B7277" i="75"/>
  <c r="A7278" i="75"/>
  <c r="B7278" i="75"/>
  <c r="A7279" i="75"/>
  <c r="B7279" i="75"/>
  <c r="A7280" i="75"/>
  <c r="B7280" i="75"/>
  <c r="A7281" i="75"/>
  <c r="B7281" i="75"/>
  <c r="A7282" i="75"/>
  <c r="B7282" i="75"/>
  <c r="A7283" i="75"/>
  <c r="B7283" i="75"/>
  <c r="A7284" i="75"/>
  <c r="B7284" i="75"/>
  <c r="A7285" i="75"/>
  <c r="B7285" i="75"/>
  <c r="A7286" i="75"/>
  <c r="B7286" i="75"/>
  <c r="A7287" i="75"/>
  <c r="B7287" i="75"/>
  <c r="A7288" i="75"/>
  <c r="B7288" i="75"/>
  <c r="A7289" i="75"/>
  <c r="B7289" i="75"/>
  <c r="A7290" i="75"/>
  <c r="B7290" i="75"/>
  <c r="A7291" i="75"/>
  <c r="B7291" i="75"/>
  <c r="A7292" i="75"/>
  <c r="B7292" i="75"/>
  <c r="A7293" i="75"/>
  <c r="B7293" i="75"/>
  <c r="A7294" i="75"/>
  <c r="B7294" i="75"/>
  <c r="A7295" i="75"/>
  <c r="B7295" i="75"/>
  <c r="A7296" i="75"/>
  <c r="B7296" i="75"/>
  <c r="A7297" i="75"/>
  <c r="B7297" i="75"/>
  <c r="A7298" i="75"/>
  <c r="B7298" i="75"/>
  <c r="A7299" i="75"/>
  <c r="B7299" i="75"/>
  <c r="A7300" i="75"/>
  <c r="B7300" i="75"/>
  <c r="A7301" i="75"/>
  <c r="B7301" i="75"/>
  <c r="A7302" i="75"/>
  <c r="B7302" i="75"/>
  <c r="A7303" i="75"/>
  <c r="B7303" i="75"/>
  <c r="A7304" i="75"/>
  <c r="B7304" i="75"/>
  <c r="A7305" i="75"/>
  <c r="B7305" i="75"/>
  <c r="A7306" i="75"/>
  <c r="B7306" i="75"/>
  <c r="A7307" i="75"/>
  <c r="B7307" i="75"/>
  <c r="A7308" i="75"/>
  <c r="B7308" i="75"/>
  <c r="A7309" i="75"/>
  <c r="B7309" i="75"/>
  <c r="A7310" i="75"/>
  <c r="B7310" i="75"/>
  <c r="A7311" i="75"/>
  <c r="B7311" i="75"/>
  <c r="A7312" i="75"/>
  <c r="B7312" i="75"/>
  <c r="A7313" i="75"/>
  <c r="B7313" i="75"/>
  <c r="A7314" i="75"/>
  <c r="B7314" i="75"/>
  <c r="A7315" i="75"/>
  <c r="B7315" i="75"/>
  <c r="A7316" i="75"/>
  <c r="B7316" i="75"/>
  <c r="A7317" i="75"/>
  <c r="B7317" i="75"/>
  <c r="A7318" i="75"/>
  <c r="B7318" i="75"/>
  <c r="A7319" i="75"/>
  <c r="B7319" i="75"/>
  <c r="A7320" i="75"/>
  <c r="B7320" i="75"/>
  <c r="A7321" i="75"/>
  <c r="B7321" i="75"/>
  <c r="A7322" i="75"/>
  <c r="B7322" i="75"/>
  <c r="A7323" i="75"/>
  <c r="B7323" i="75"/>
  <c r="A7324" i="75"/>
  <c r="B7324" i="75"/>
  <c r="A7325" i="75"/>
  <c r="B7325" i="75"/>
  <c r="A7326" i="75"/>
  <c r="B7326" i="75"/>
  <c r="A7327" i="75"/>
  <c r="B7327" i="75"/>
  <c r="A7328" i="75"/>
  <c r="B7328" i="75"/>
  <c r="A7329" i="75"/>
  <c r="B7329" i="75"/>
  <c r="A7330" i="75"/>
  <c r="B7330" i="75"/>
  <c r="A7331" i="75"/>
  <c r="B7331" i="75"/>
  <c r="A7332" i="75"/>
  <c r="B7332" i="75"/>
  <c r="A7333" i="75"/>
  <c r="B7333" i="75"/>
  <c r="A7334" i="75"/>
  <c r="B7334" i="75"/>
  <c r="A7335" i="75"/>
  <c r="B7335" i="75"/>
  <c r="A7336" i="75"/>
  <c r="B7336" i="75"/>
  <c r="A7337" i="75"/>
  <c r="B7337" i="75"/>
  <c r="A7338" i="75"/>
  <c r="B7338" i="75"/>
  <c r="A7339" i="75"/>
  <c r="B7339" i="75"/>
  <c r="A7340" i="75"/>
  <c r="B7340" i="75"/>
  <c r="A7341" i="75"/>
  <c r="B7341" i="75"/>
  <c r="A7342" i="75"/>
  <c r="B7342" i="75"/>
  <c r="A7343" i="75"/>
  <c r="B7343" i="75"/>
  <c r="A7344" i="75"/>
  <c r="B7344" i="75"/>
  <c r="A7345" i="75"/>
  <c r="B7345" i="75"/>
  <c r="A7346" i="75"/>
  <c r="B7346" i="75"/>
  <c r="A7347" i="75"/>
  <c r="B7347" i="75"/>
  <c r="A7348" i="75"/>
  <c r="B7348" i="75"/>
  <c r="A7349" i="75"/>
  <c r="B7349" i="75"/>
  <c r="A7350" i="75"/>
  <c r="B7350" i="75"/>
  <c r="A7351" i="75"/>
  <c r="B7351" i="75"/>
  <c r="A7352" i="75"/>
  <c r="B7352" i="75"/>
  <c r="A7353" i="75"/>
  <c r="B7353" i="75"/>
  <c r="A7354" i="75"/>
  <c r="B7354" i="75"/>
  <c r="A7355" i="75"/>
  <c r="B7355" i="75"/>
  <c r="A7356" i="75"/>
  <c r="B7356" i="75"/>
  <c r="A7357" i="75"/>
  <c r="B7357" i="75"/>
  <c r="A7358" i="75"/>
  <c r="B7358" i="75"/>
  <c r="A7359" i="75"/>
  <c r="B7359" i="75"/>
  <c r="A7360" i="75"/>
  <c r="B7360" i="75"/>
  <c r="A7361" i="75"/>
  <c r="B7361" i="75"/>
  <c r="A7362" i="75"/>
  <c r="B7362" i="75"/>
  <c r="A7363" i="75"/>
  <c r="B7363" i="75"/>
  <c r="A7364" i="75"/>
  <c r="B7364" i="75"/>
  <c r="A7365" i="75"/>
  <c r="B7365" i="75"/>
  <c r="A7366" i="75"/>
  <c r="B7366" i="75"/>
  <c r="A7367" i="75"/>
  <c r="B7367" i="75"/>
  <c r="A7368" i="75"/>
  <c r="B7368" i="75"/>
  <c r="A7369" i="75"/>
  <c r="B7369" i="75"/>
  <c r="A7370" i="75"/>
  <c r="B7370" i="75"/>
  <c r="A7371" i="75"/>
  <c r="B7371" i="75"/>
  <c r="A7372" i="75"/>
  <c r="B7372" i="75"/>
  <c r="A7373" i="75"/>
  <c r="B7373" i="75"/>
  <c r="A7374" i="75"/>
  <c r="B7374" i="75"/>
  <c r="A7375" i="75"/>
  <c r="B7375" i="75"/>
  <c r="A7376" i="75"/>
  <c r="B7376" i="75"/>
  <c r="A7377" i="75"/>
  <c r="B7377" i="75"/>
  <c r="A7378" i="75"/>
  <c r="B7378" i="75"/>
  <c r="A7379" i="75"/>
  <c r="B7379" i="75"/>
  <c r="A7380" i="75"/>
  <c r="B7380" i="75"/>
  <c r="A7381" i="75"/>
  <c r="B7381" i="75"/>
  <c r="A7382" i="75"/>
  <c r="B7382" i="75"/>
  <c r="A7383" i="75"/>
  <c r="B7383" i="75"/>
  <c r="A7384" i="75"/>
  <c r="B7384" i="75"/>
  <c r="A7385" i="75"/>
  <c r="B7385" i="75"/>
  <c r="A7386" i="75"/>
  <c r="B7386" i="75"/>
  <c r="A7387" i="75"/>
  <c r="B7387" i="75"/>
  <c r="A7388" i="75"/>
  <c r="B7388" i="75"/>
  <c r="A7389" i="75"/>
  <c r="B7389" i="75"/>
  <c r="A7390" i="75"/>
  <c r="B7390" i="75"/>
  <c r="A7391" i="75"/>
  <c r="B7391" i="75"/>
  <c r="A7392" i="75"/>
  <c r="B7392" i="75"/>
  <c r="A7393" i="75"/>
  <c r="B7393" i="75"/>
  <c r="A7394" i="75"/>
  <c r="B7394" i="75"/>
  <c r="A7395" i="75"/>
  <c r="B7395" i="75"/>
  <c r="A7396" i="75"/>
  <c r="B7396" i="75"/>
  <c r="A7397" i="75"/>
  <c r="B7397" i="75"/>
  <c r="A7398" i="75"/>
  <c r="B7398" i="75"/>
  <c r="A7399" i="75"/>
  <c r="B7399" i="75"/>
  <c r="A7400" i="75"/>
  <c r="B7400" i="75"/>
  <c r="A7401" i="75"/>
  <c r="B7401" i="75"/>
  <c r="A7402" i="75"/>
  <c r="B7402" i="75"/>
  <c r="A7403" i="75"/>
  <c r="B7403" i="75"/>
  <c r="A7404" i="75"/>
  <c r="B7404" i="75"/>
  <c r="A7405" i="75"/>
  <c r="B7405" i="75"/>
  <c r="A7406" i="75"/>
  <c r="B7406" i="75"/>
  <c r="A7407" i="75"/>
  <c r="B7407" i="75"/>
  <c r="A7408" i="75"/>
  <c r="B7408" i="75"/>
  <c r="A7409" i="75"/>
  <c r="B7409" i="75"/>
  <c r="A7410" i="75"/>
  <c r="B7410" i="75"/>
  <c r="A7411" i="75"/>
  <c r="B7411" i="75"/>
  <c r="A7412" i="75"/>
  <c r="B7412" i="75"/>
  <c r="A7413" i="75"/>
  <c r="B7413" i="75"/>
  <c r="A7414" i="75"/>
  <c r="B7414" i="75"/>
  <c r="A7415" i="75"/>
  <c r="B7415" i="75"/>
  <c r="A7416" i="75"/>
  <c r="B7416" i="75"/>
  <c r="A7417" i="75"/>
  <c r="B7417" i="75"/>
  <c r="A7418" i="75"/>
  <c r="B7418" i="75"/>
  <c r="A7419" i="75"/>
  <c r="B7419" i="75"/>
  <c r="A7420" i="75"/>
  <c r="B7420" i="75"/>
  <c r="A7421" i="75"/>
  <c r="B7421" i="75"/>
  <c r="A7422" i="75"/>
  <c r="B7422" i="75"/>
  <c r="A7423" i="75"/>
  <c r="B7423" i="75"/>
  <c r="A7424" i="75"/>
  <c r="B7424" i="75"/>
  <c r="A7425" i="75"/>
  <c r="B7425" i="75"/>
  <c r="A7426" i="75"/>
  <c r="B7426" i="75"/>
  <c r="A7427" i="75"/>
  <c r="B7427" i="75"/>
  <c r="A7428" i="75"/>
  <c r="B7428" i="75"/>
  <c r="A7429" i="75"/>
  <c r="B7429" i="75"/>
  <c r="A7430" i="75"/>
  <c r="B7430" i="75"/>
  <c r="A7431" i="75"/>
  <c r="B7431" i="75"/>
  <c r="A7432" i="75"/>
  <c r="B7432" i="75"/>
  <c r="A7433" i="75"/>
  <c r="B7433" i="75"/>
  <c r="A7434" i="75"/>
  <c r="B7434" i="75"/>
  <c r="A7435" i="75"/>
  <c r="B7435" i="75"/>
  <c r="A7436" i="75"/>
  <c r="B7436" i="75"/>
  <c r="A7437" i="75"/>
  <c r="B7437" i="75"/>
  <c r="A7438" i="75"/>
  <c r="B7438" i="75"/>
  <c r="A7439" i="75"/>
  <c r="B7439" i="75"/>
  <c r="A7440" i="75"/>
  <c r="B7440" i="75"/>
  <c r="A7441" i="75"/>
  <c r="B7441" i="75"/>
  <c r="A7442" i="75"/>
  <c r="B7442" i="75"/>
  <c r="A7443" i="75"/>
  <c r="B7443" i="75"/>
  <c r="A7444" i="75"/>
  <c r="B7444" i="75"/>
  <c r="A7445" i="75"/>
  <c r="B7445" i="75"/>
  <c r="A7446" i="75"/>
  <c r="B7446" i="75"/>
  <c r="A7447" i="75"/>
  <c r="B7447" i="75"/>
  <c r="A7448" i="75"/>
  <c r="B7448" i="75"/>
  <c r="A7449" i="75"/>
  <c r="B7449" i="75"/>
  <c r="A7450" i="75"/>
  <c r="B7450" i="75"/>
  <c r="A7451" i="75"/>
  <c r="B7451" i="75"/>
  <c r="A7452" i="75"/>
  <c r="B7452" i="75"/>
  <c r="A7453" i="75"/>
  <c r="B7453" i="75"/>
  <c r="A7454" i="75"/>
  <c r="B7454" i="75"/>
  <c r="A7455" i="75"/>
  <c r="B7455" i="75"/>
  <c r="A7456" i="75"/>
  <c r="B7456" i="75"/>
  <c r="A7457" i="75"/>
  <c r="B7457" i="75"/>
  <c r="A7458" i="75"/>
  <c r="B7458" i="75"/>
  <c r="A7459" i="75"/>
  <c r="B7459" i="75"/>
  <c r="A7460" i="75"/>
  <c r="B7460" i="75"/>
  <c r="A7461" i="75"/>
  <c r="B7461" i="75"/>
  <c r="A7462" i="75"/>
  <c r="B7462" i="75"/>
  <c r="A7463" i="75"/>
  <c r="B7463" i="75"/>
  <c r="A7464" i="75"/>
  <c r="B7464" i="75"/>
  <c r="A7465" i="75"/>
  <c r="B7465" i="75"/>
  <c r="A7466" i="75"/>
  <c r="B7466" i="75"/>
  <c r="A7467" i="75"/>
  <c r="B7467" i="75"/>
  <c r="A7468" i="75"/>
  <c r="B7468" i="75"/>
  <c r="A7469" i="75"/>
  <c r="B7469" i="75"/>
  <c r="A7470" i="75"/>
  <c r="B7470" i="75"/>
  <c r="A7471" i="75"/>
  <c r="B7471" i="75"/>
  <c r="A7472" i="75"/>
  <c r="B7472" i="75"/>
  <c r="A7473" i="75"/>
  <c r="B7473" i="75"/>
  <c r="A7474" i="75"/>
  <c r="B7474" i="75"/>
  <c r="A7475" i="75"/>
  <c r="B7475" i="75"/>
  <c r="A7476" i="75"/>
  <c r="B7476" i="75"/>
  <c r="A7477" i="75"/>
  <c r="B7477" i="75"/>
  <c r="A7478" i="75"/>
  <c r="B7478" i="75"/>
  <c r="A7479" i="75"/>
  <c r="B7479" i="75"/>
  <c r="A7480" i="75"/>
  <c r="B7480" i="75"/>
  <c r="A7481" i="75"/>
  <c r="B7481" i="75"/>
  <c r="A7482" i="75"/>
  <c r="B7482" i="75"/>
  <c r="A7483" i="75"/>
  <c r="B7483" i="75"/>
  <c r="A7484" i="75"/>
  <c r="B7484" i="75"/>
  <c r="A7485" i="75"/>
  <c r="B7485" i="75"/>
  <c r="A7486" i="75"/>
  <c r="B7486" i="75"/>
  <c r="A7487" i="75"/>
  <c r="B7487" i="75"/>
  <c r="A7488" i="75"/>
  <c r="B7488" i="75"/>
  <c r="A7489" i="75"/>
  <c r="B7489" i="75"/>
  <c r="A7490" i="75"/>
  <c r="B7490" i="75"/>
  <c r="A7491" i="75"/>
  <c r="B7491" i="75"/>
  <c r="A7492" i="75"/>
  <c r="B7492" i="75"/>
  <c r="A7493" i="75"/>
  <c r="B7493" i="75"/>
  <c r="A7494" i="75"/>
  <c r="B7494" i="75"/>
  <c r="A7495" i="75"/>
  <c r="B7495" i="75"/>
  <c r="A7496" i="75"/>
  <c r="B7496" i="75"/>
  <c r="A7497" i="75"/>
  <c r="B7497" i="75"/>
  <c r="A7498" i="75"/>
  <c r="B7498" i="75"/>
  <c r="A7499" i="75"/>
  <c r="B7499" i="75"/>
  <c r="A7500" i="75"/>
  <c r="B7500" i="75"/>
  <c r="A7501" i="75"/>
  <c r="B7501" i="75"/>
  <c r="A7502" i="75"/>
  <c r="B7502" i="75"/>
  <c r="A7503" i="75"/>
  <c r="B7503" i="75"/>
  <c r="A7504" i="75"/>
  <c r="B7504" i="75"/>
  <c r="A7505" i="75"/>
  <c r="B7505" i="75"/>
  <c r="A7506" i="75"/>
  <c r="B7506" i="75"/>
  <c r="A7507" i="75"/>
  <c r="B7507" i="75"/>
  <c r="A7508" i="75"/>
  <c r="B7508" i="75"/>
  <c r="A7509" i="75"/>
  <c r="B7509" i="75"/>
  <c r="A7510" i="75"/>
  <c r="B7510" i="75"/>
  <c r="A7511" i="75"/>
  <c r="B7511" i="75"/>
  <c r="A7512" i="75"/>
  <c r="B7512" i="75"/>
  <c r="A7513" i="75"/>
  <c r="B7513" i="75"/>
  <c r="A7514" i="75"/>
  <c r="B7514" i="75"/>
  <c r="A7515" i="75"/>
  <c r="B7515" i="75"/>
  <c r="A7516" i="75"/>
  <c r="B7516" i="75"/>
  <c r="A7517" i="75"/>
  <c r="B7517" i="75"/>
  <c r="A7518" i="75"/>
  <c r="B7518" i="75"/>
  <c r="A7519" i="75"/>
  <c r="B7519" i="75"/>
  <c r="A7520" i="75"/>
  <c r="B7520" i="75"/>
  <c r="A7521" i="75"/>
  <c r="B7521" i="75"/>
  <c r="A7522" i="75"/>
  <c r="B7522" i="75"/>
  <c r="A7523" i="75"/>
  <c r="B7523" i="75"/>
  <c r="A7524" i="75"/>
  <c r="B7524" i="75"/>
  <c r="A7525" i="75"/>
  <c r="B7525" i="75"/>
  <c r="A7526" i="75"/>
  <c r="B7526" i="75"/>
  <c r="A7527" i="75"/>
  <c r="B7527" i="75"/>
  <c r="A7528" i="75"/>
  <c r="B7528" i="75"/>
  <c r="A7529" i="75"/>
  <c r="B7529" i="75"/>
  <c r="A7530" i="75"/>
  <c r="B7530" i="75"/>
  <c r="A7531" i="75"/>
  <c r="B7531" i="75"/>
  <c r="A7532" i="75"/>
  <c r="B7532" i="75"/>
  <c r="A7533" i="75"/>
  <c r="B7533" i="75"/>
  <c r="A7534" i="75"/>
  <c r="B7534" i="75"/>
  <c r="A7535" i="75"/>
  <c r="B7535" i="75"/>
  <c r="A7536" i="75"/>
  <c r="B7536" i="75"/>
  <c r="A7537" i="75"/>
  <c r="B7537" i="75"/>
  <c r="A7538" i="75"/>
  <c r="B7538" i="75"/>
  <c r="A7539" i="75"/>
  <c r="B7539" i="75"/>
  <c r="A7540" i="75"/>
  <c r="B7540" i="75"/>
  <c r="A7541" i="75"/>
  <c r="B7541" i="75"/>
  <c r="A7542" i="75"/>
  <c r="B7542" i="75"/>
  <c r="A7543" i="75"/>
  <c r="B7543" i="75"/>
  <c r="A7544" i="75"/>
  <c r="B7544" i="75"/>
  <c r="A7545" i="75"/>
  <c r="B7545" i="75"/>
  <c r="A7546" i="75"/>
  <c r="B7546" i="75"/>
  <c r="A7547" i="75"/>
  <c r="B7547" i="75"/>
  <c r="A7548" i="75"/>
  <c r="B7548" i="75"/>
  <c r="A7549" i="75"/>
  <c r="B7549" i="75"/>
  <c r="A7550" i="75"/>
  <c r="B7550" i="75"/>
  <c r="A7551" i="75"/>
  <c r="B7551" i="75"/>
  <c r="A7552" i="75"/>
  <c r="B7552" i="75"/>
  <c r="A7553" i="75"/>
  <c r="B7553" i="75"/>
  <c r="A7554" i="75"/>
  <c r="B7554" i="75"/>
  <c r="A7555" i="75"/>
  <c r="B7555" i="75"/>
  <c r="A7556" i="75"/>
  <c r="B7556" i="75"/>
  <c r="A7557" i="75"/>
  <c r="B7557" i="75"/>
  <c r="A7558" i="75"/>
  <c r="B7558" i="75"/>
  <c r="A7559" i="75"/>
  <c r="B7559" i="75"/>
  <c r="A7560" i="75"/>
  <c r="B7560" i="75"/>
  <c r="A7561" i="75"/>
  <c r="B7561" i="75"/>
  <c r="A7562" i="75"/>
  <c r="B7562" i="75"/>
  <c r="A7563" i="75"/>
  <c r="B7563" i="75"/>
  <c r="A7564" i="75"/>
  <c r="B7564" i="75"/>
  <c r="A7565" i="75"/>
  <c r="B7565" i="75"/>
  <c r="A7566" i="75"/>
  <c r="B7566" i="75"/>
  <c r="A7567" i="75"/>
  <c r="B7567" i="75"/>
  <c r="A7568" i="75"/>
  <c r="B7568" i="75"/>
  <c r="A7569" i="75"/>
  <c r="B7569" i="75"/>
  <c r="A7570" i="75"/>
  <c r="B7570" i="75"/>
  <c r="A7571" i="75"/>
  <c r="B7571" i="75"/>
  <c r="A7572" i="75"/>
  <c r="B7572" i="75"/>
  <c r="A7573" i="75"/>
  <c r="B7573" i="75"/>
  <c r="A7574" i="75"/>
  <c r="B7574" i="75"/>
  <c r="A7575" i="75"/>
  <c r="B7575" i="75"/>
  <c r="A7576" i="75"/>
  <c r="B7576" i="75"/>
  <c r="A7577" i="75"/>
  <c r="B7577" i="75"/>
  <c r="A7578" i="75"/>
  <c r="B7578" i="75"/>
  <c r="A7579" i="75"/>
  <c r="B7579" i="75"/>
  <c r="A7580" i="75"/>
  <c r="B7580" i="75"/>
  <c r="A7581" i="75"/>
  <c r="B7581" i="75"/>
  <c r="A7582" i="75"/>
  <c r="B7582" i="75"/>
  <c r="A7583" i="75"/>
  <c r="B7583" i="75"/>
  <c r="A7584" i="75"/>
  <c r="B7584" i="75"/>
  <c r="A7585" i="75"/>
  <c r="B7585" i="75"/>
  <c r="A7586" i="75"/>
  <c r="B7586" i="75"/>
  <c r="A7587" i="75"/>
  <c r="B7587" i="75"/>
  <c r="A7588" i="75"/>
  <c r="B7588" i="75"/>
  <c r="A7589" i="75"/>
  <c r="B7589" i="75"/>
  <c r="A7590" i="75"/>
  <c r="B7590" i="75"/>
  <c r="A7591" i="75"/>
  <c r="B7591" i="75"/>
  <c r="A7592" i="75"/>
  <c r="B7592" i="75"/>
  <c r="A7593" i="75"/>
  <c r="B7593" i="75"/>
  <c r="A7594" i="75"/>
  <c r="B7594" i="75"/>
  <c r="A7595" i="75"/>
  <c r="B7595" i="75"/>
  <c r="A7596" i="75"/>
  <c r="B7596" i="75"/>
  <c r="A7597" i="75"/>
  <c r="B7597" i="75"/>
  <c r="A7598" i="75"/>
  <c r="B7598" i="75"/>
  <c r="A7599" i="75"/>
  <c r="B7599" i="75"/>
  <c r="A7600" i="75"/>
  <c r="B7600" i="75"/>
  <c r="A7601" i="75"/>
  <c r="B7601" i="75"/>
  <c r="A7602" i="75"/>
  <c r="B7602" i="75"/>
  <c r="A7603" i="75"/>
  <c r="B7603" i="75"/>
  <c r="A7604" i="75"/>
  <c r="B7604" i="75"/>
  <c r="A7605" i="75"/>
  <c r="B7605" i="75"/>
  <c r="A7606" i="75"/>
  <c r="B7606" i="75"/>
  <c r="A7607" i="75"/>
  <c r="B7607" i="75"/>
  <c r="A7608" i="75"/>
  <c r="B7608" i="75"/>
  <c r="A7609" i="75"/>
  <c r="B7609" i="75"/>
  <c r="A7610" i="75"/>
  <c r="B7610" i="75"/>
  <c r="A7611" i="75"/>
  <c r="B7611" i="75"/>
  <c r="A7612" i="75"/>
  <c r="B7612" i="75"/>
  <c r="A7613" i="75"/>
  <c r="B7613" i="75"/>
  <c r="A7614" i="75"/>
  <c r="B7614" i="75"/>
  <c r="A7615" i="75"/>
  <c r="B7615" i="75"/>
  <c r="A7616" i="75"/>
  <c r="B7616" i="75"/>
  <c r="A7617" i="75"/>
  <c r="B7617" i="75"/>
  <c r="A7618" i="75"/>
  <c r="B7618" i="75"/>
  <c r="A7619" i="75"/>
  <c r="B7619" i="75"/>
  <c r="A7620" i="75"/>
  <c r="B7620" i="75"/>
  <c r="A7621" i="75"/>
  <c r="B7621" i="75"/>
  <c r="A7622" i="75"/>
  <c r="B7622" i="75"/>
  <c r="A7623" i="75"/>
  <c r="B7623" i="75"/>
  <c r="A7624" i="75"/>
  <c r="B7624" i="75"/>
  <c r="A7625" i="75"/>
  <c r="B7625" i="75"/>
  <c r="A7626" i="75"/>
  <c r="B7626" i="75"/>
  <c r="A7627" i="75"/>
  <c r="B7627" i="75"/>
  <c r="A7628" i="75"/>
  <c r="B7628" i="75"/>
  <c r="A7629" i="75"/>
  <c r="B7629" i="75"/>
  <c r="A7630" i="75"/>
  <c r="B7630" i="75"/>
  <c r="A7631" i="75"/>
  <c r="B7631" i="75"/>
  <c r="A7632" i="75"/>
  <c r="B7632" i="75"/>
  <c r="A7633" i="75"/>
  <c r="B7633" i="75"/>
  <c r="A7634" i="75"/>
  <c r="B7634" i="75"/>
  <c r="A7635" i="75"/>
  <c r="B7635" i="75"/>
  <c r="A7636" i="75"/>
  <c r="B7636" i="75"/>
  <c r="A7637" i="75"/>
  <c r="B7637" i="75"/>
  <c r="A7638" i="75"/>
  <c r="B7638" i="75"/>
  <c r="A7639" i="75"/>
  <c r="B7639" i="75"/>
  <c r="A7640" i="75"/>
  <c r="B7640" i="75"/>
  <c r="A7641" i="75"/>
  <c r="B7641" i="75"/>
  <c r="A7642" i="75"/>
  <c r="B7642" i="75"/>
  <c r="A7643" i="75"/>
  <c r="B7643" i="75"/>
  <c r="A7644" i="75"/>
  <c r="B7644" i="75"/>
  <c r="A7645" i="75"/>
  <c r="B7645" i="75"/>
  <c r="A7646" i="75"/>
  <c r="B7646" i="75"/>
  <c r="A7647" i="75"/>
  <c r="B7647" i="75"/>
  <c r="A7648" i="75"/>
  <c r="B7648" i="75"/>
  <c r="A7649" i="75"/>
  <c r="B7649" i="75"/>
  <c r="A7650" i="75"/>
  <c r="B7650" i="75"/>
  <c r="A7651" i="75"/>
  <c r="B7651" i="75"/>
  <c r="A7652" i="75"/>
  <c r="B7652" i="75"/>
  <c r="A7653" i="75"/>
  <c r="B7653" i="75"/>
  <c r="A7654" i="75"/>
  <c r="B7654" i="75"/>
  <c r="A7655" i="75"/>
  <c r="B7655" i="75"/>
  <c r="A7656" i="75"/>
  <c r="B7656" i="75"/>
  <c r="A7657" i="75"/>
  <c r="B7657" i="75"/>
  <c r="A7658" i="75"/>
  <c r="B7658" i="75"/>
  <c r="A7659" i="75"/>
  <c r="B7659" i="75"/>
  <c r="A7660" i="75"/>
  <c r="B7660" i="75"/>
  <c r="A7661" i="75"/>
  <c r="B7661" i="75"/>
  <c r="A7662" i="75"/>
  <c r="B7662" i="75"/>
  <c r="A7663" i="75"/>
  <c r="B7663" i="75"/>
  <c r="A7664" i="75"/>
  <c r="B7664" i="75"/>
  <c r="A7665" i="75"/>
  <c r="B7665" i="75"/>
  <c r="A7666" i="75"/>
  <c r="B7666" i="75"/>
  <c r="A7667" i="75"/>
  <c r="B7667" i="75"/>
  <c r="A7668" i="75"/>
  <c r="B7668" i="75"/>
  <c r="A7669" i="75"/>
  <c r="B7669" i="75"/>
  <c r="A7670" i="75"/>
  <c r="B7670" i="75"/>
  <c r="A7671" i="75"/>
  <c r="B7671" i="75"/>
  <c r="A7672" i="75"/>
  <c r="B7672" i="75"/>
  <c r="A7673" i="75"/>
  <c r="B7673" i="75"/>
  <c r="A7674" i="75"/>
  <c r="B7674" i="75"/>
  <c r="A7675" i="75"/>
  <c r="B7675" i="75"/>
  <c r="A7676" i="75"/>
  <c r="B7676" i="75"/>
  <c r="A7677" i="75"/>
  <c r="B7677" i="75"/>
  <c r="A7678" i="75"/>
  <c r="B7678" i="75"/>
  <c r="A7679" i="75"/>
  <c r="B7679" i="75"/>
  <c r="A7680" i="75"/>
  <c r="B7680" i="75"/>
  <c r="A7681" i="75"/>
  <c r="B7681" i="75"/>
  <c r="A7682" i="75"/>
  <c r="B7682" i="75"/>
  <c r="A7683" i="75"/>
  <c r="B7683" i="75"/>
  <c r="A7684" i="75"/>
  <c r="B7684" i="75"/>
  <c r="A7685" i="75"/>
  <c r="B7685" i="75"/>
  <c r="A7686" i="75"/>
  <c r="B7686" i="75"/>
  <c r="A7687" i="75"/>
  <c r="B7687" i="75"/>
  <c r="A7688" i="75"/>
  <c r="B7688" i="75"/>
  <c r="A7689" i="75"/>
  <c r="B7689" i="75"/>
  <c r="A7690" i="75"/>
  <c r="B7690" i="75"/>
  <c r="A7691" i="75"/>
  <c r="B7691" i="75"/>
  <c r="A7692" i="75"/>
  <c r="B7692" i="75"/>
  <c r="A7693" i="75"/>
  <c r="B7693" i="75"/>
  <c r="A7694" i="75"/>
  <c r="B7694" i="75"/>
  <c r="A7695" i="75"/>
  <c r="B7695" i="75"/>
  <c r="A7696" i="75"/>
  <c r="B7696" i="75"/>
  <c r="A7697" i="75"/>
  <c r="B7697" i="75"/>
  <c r="A7698" i="75"/>
  <c r="B7698" i="75"/>
  <c r="A7699" i="75"/>
  <c r="B7699" i="75"/>
  <c r="A7700" i="75"/>
  <c r="B7700" i="75"/>
  <c r="A7701" i="75"/>
  <c r="B7701" i="75"/>
  <c r="A7702" i="75"/>
  <c r="B7702" i="75"/>
  <c r="A7703" i="75"/>
  <c r="B7703" i="75"/>
  <c r="A7704" i="75"/>
  <c r="B7704" i="75"/>
  <c r="A7705" i="75"/>
  <c r="B7705" i="75"/>
  <c r="A7706" i="75"/>
  <c r="B7706" i="75"/>
  <c r="A7707" i="75"/>
  <c r="B7707" i="75"/>
  <c r="A7708" i="75"/>
  <c r="B7708" i="75"/>
  <c r="A7709" i="75"/>
  <c r="B7709" i="75"/>
  <c r="A7710" i="75"/>
  <c r="B7710" i="75"/>
  <c r="A7711" i="75"/>
  <c r="B7711" i="75"/>
  <c r="A7712" i="75"/>
  <c r="B7712" i="75"/>
  <c r="A7713" i="75"/>
  <c r="B7713" i="75"/>
  <c r="A7714" i="75"/>
  <c r="B7714" i="75"/>
  <c r="A7715" i="75"/>
  <c r="B7715" i="75"/>
  <c r="A7716" i="75"/>
  <c r="B7716" i="75"/>
  <c r="A7717" i="75"/>
  <c r="B7717" i="75"/>
  <c r="A7718" i="75"/>
  <c r="B7718" i="75"/>
  <c r="A7719" i="75"/>
  <c r="B7719" i="75"/>
  <c r="A7720" i="75"/>
  <c r="B7720" i="75"/>
  <c r="A7721" i="75"/>
  <c r="B7721" i="75"/>
  <c r="A7722" i="75"/>
  <c r="B7722" i="75"/>
  <c r="A7723" i="75"/>
  <c r="B7723" i="75"/>
  <c r="A7724" i="75"/>
  <c r="B7724" i="75"/>
  <c r="A7725" i="75"/>
  <c r="B7725" i="75"/>
  <c r="A7726" i="75"/>
  <c r="B7726" i="75"/>
  <c r="A7727" i="75"/>
  <c r="B7727" i="75"/>
  <c r="A7728" i="75"/>
  <c r="B7728" i="75"/>
  <c r="A7729" i="75"/>
  <c r="B7729" i="75"/>
  <c r="A7730" i="75"/>
  <c r="B7730" i="75"/>
  <c r="A7731" i="75"/>
  <c r="B7731" i="75"/>
  <c r="A7732" i="75"/>
  <c r="B7732" i="75"/>
  <c r="A7733" i="75"/>
  <c r="B7733" i="75"/>
  <c r="A7734" i="75"/>
  <c r="B7734" i="75"/>
  <c r="A7735" i="75"/>
  <c r="B7735" i="75"/>
  <c r="A7736" i="75"/>
  <c r="B7736" i="75"/>
  <c r="A7737" i="75"/>
  <c r="B7737" i="75"/>
  <c r="A7738" i="75"/>
  <c r="B7738" i="75"/>
  <c r="A7739" i="75"/>
  <c r="B7739" i="75"/>
  <c r="A7740" i="75"/>
  <c r="B7740" i="75"/>
  <c r="A7741" i="75"/>
  <c r="B7741" i="75"/>
  <c r="A7742" i="75"/>
  <c r="B7742" i="75"/>
  <c r="A7743" i="75"/>
  <c r="B7743" i="75"/>
  <c r="A7744" i="75"/>
  <c r="B7744" i="75"/>
  <c r="A7745" i="75"/>
  <c r="B7745" i="75"/>
  <c r="A7746" i="75"/>
  <c r="B7746" i="75"/>
  <c r="A7747" i="75"/>
  <c r="B7747" i="75"/>
  <c r="A7748" i="75"/>
  <c r="B7748" i="75"/>
  <c r="A7749" i="75"/>
  <c r="B7749" i="75"/>
  <c r="A7750" i="75"/>
  <c r="B7750" i="75"/>
  <c r="A7751" i="75"/>
  <c r="B7751" i="75"/>
  <c r="A7752" i="75"/>
  <c r="B7752" i="75"/>
  <c r="A7753" i="75"/>
  <c r="B7753" i="75"/>
  <c r="A7754" i="75"/>
  <c r="B7754" i="75"/>
  <c r="A7755" i="75"/>
  <c r="B7755" i="75"/>
  <c r="A7756" i="75"/>
  <c r="B7756" i="75"/>
  <c r="A7757" i="75"/>
  <c r="B7757" i="75"/>
  <c r="A7758" i="75"/>
  <c r="B7758" i="75"/>
  <c r="A7759" i="75"/>
  <c r="B7759" i="75"/>
  <c r="A7760" i="75"/>
  <c r="B7760" i="75"/>
  <c r="A7761" i="75"/>
  <c r="B7761" i="75"/>
  <c r="A7762" i="75"/>
  <c r="B7762" i="75"/>
  <c r="A7763" i="75"/>
  <c r="B7763" i="75"/>
  <c r="A7764" i="75"/>
  <c r="B7764" i="75"/>
  <c r="A7765" i="75"/>
  <c r="B7765" i="75"/>
  <c r="A7766" i="75"/>
  <c r="B7766" i="75"/>
  <c r="A7767" i="75"/>
  <c r="B7767" i="75"/>
  <c r="A7768" i="75"/>
  <c r="B7768" i="75"/>
  <c r="A7769" i="75"/>
  <c r="B7769" i="75"/>
  <c r="A7770" i="75"/>
  <c r="B7770" i="75"/>
  <c r="A7771" i="75"/>
  <c r="B7771" i="75"/>
  <c r="A7772" i="75"/>
  <c r="B7772" i="75"/>
  <c r="A7773" i="75"/>
  <c r="B7773" i="75"/>
  <c r="A7774" i="75"/>
  <c r="B7774" i="75"/>
  <c r="A7775" i="75"/>
  <c r="B7775" i="75"/>
  <c r="A7776" i="75"/>
  <c r="B7776" i="75"/>
  <c r="A7777" i="75"/>
  <c r="B7777" i="75"/>
  <c r="A7778" i="75"/>
  <c r="B7778" i="75"/>
  <c r="A7779" i="75"/>
  <c r="B7779" i="75"/>
  <c r="A7780" i="75"/>
  <c r="B7780" i="75"/>
  <c r="A7781" i="75"/>
  <c r="B7781" i="75"/>
  <c r="A7782" i="75"/>
  <c r="B7782" i="75"/>
  <c r="A7783" i="75"/>
  <c r="B7783" i="75"/>
  <c r="A7784" i="75"/>
  <c r="B7784" i="75"/>
  <c r="A7785" i="75"/>
  <c r="B7785" i="75"/>
  <c r="A7786" i="75"/>
  <c r="B7786" i="75"/>
  <c r="A7787" i="75"/>
  <c r="B7787" i="75"/>
  <c r="A7788" i="75"/>
  <c r="B7788" i="75"/>
  <c r="A7789" i="75"/>
  <c r="B7789" i="75"/>
  <c r="A7790" i="75"/>
  <c r="B7790" i="75"/>
  <c r="A7791" i="75"/>
  <c r="B7791" i="75"/>
  <c r="A7792" i="75"/>
  <c r="B7792" i="75"/>
  <c r="A7793" i="75"/>
  <c r="B7793" i="75"/>
  <c r="A7794" i="75"/>
  <c r="B7794" i="75"/>
  <c r="A7795" i="75"/>
  <c r="B7795" i="75"/>
  <c r="A7796" i="75"/>
  <c r="B7796" i="75"/>
  <c r="A7797" i="75"/>
  <c r="B7797" i="75"/>
  <c r="A7798" i="75"/>
  <c r="B7798" i="75"/>
  <c r="A7799" i="75"/>
  <c r="B7799" i="75"/>
  <c r="A7800" i="75"/>
  <c r="B7800" i="75"/>
  <c r="A7801" i="75"/>
  <c r="B7801" i="75"/>
  <c r="A7802" i="75"/>
  <c r="B7802" i="75"/>
  <c r="A7803" i="75"/>
  <c r="B7803" i="75"/>
  <c r="A7804" i="75"/>
  <c r="B7804" i="75"/>
  <c r="A7805" i="75"/>
  <c r="B7805" i="75"/>
  <c r="A7806" i="75"/>
  <c r="B7806" i="75"/>
  <c r="A7807" i="75"/>
  <c r="B7807" i="75"/>
  <c r="A7808" i="75"/>
  <c r="B7808" i="75"/>
  <c r="A7809" i="75"/>
  <c r="B7809" i="75"/>
  <c r="A7810" i="75"/>
  <c r="B7810" i="75"/>
  <c r="A7811" i="75"/>
  <c r="B7811" i="75"/>
  <c r="A7812" i="75"/>
  <c r="B7812" i="75"/>
  <c r="A7813" i="75"/>
  <c r="B7813" i="75"/>
  <c r="A7814" i="75"/>
  <c r="B7814" i="75"/>
  <c r="A7815" i="75"/>
  <c r="B7815" i="75"/>
  <c r="A7816" i="75"/>
  <c r="B7816" i="75"/>
  <c r="A7817" i="75"/>
  <c r="B7817" i="75"/>
  <c r="A7818" i="75"/>
  <c r="B7818" i="75"/>
  <c r="A7819" i="75"/>
  <c r="B7819" i="75"/>
  <c r="A7820" i="75"/>
  <c r="B7820" i="75"/>
  <c r="A7821" i="75"/>
  <c r="B7821" i="75"/>
  <c r="A7822" i="75"/>
  <c r="B7822" i="75"/>
  <c r="A7823" i="75"/>
  <c r="B7823" i="75"/>
  <c r="A7824" i="75"/>
  <c r="B7824" i="75"/>
  <c r="A7825" i="75"/>
  <c r="B7825" i="75"/>
  <c r="A7826" i="75"/>
  <c r="B7826" i="75"/>
  <c r="A7827" i="75"/>
  <c r="B7827" i="75"/>
  <c r="A7828" i="75"/>
  <c r="B7828" i="75"/>
  <c r="A7829" i="75"/>
  <c r="B7829" i="75"/>
  <c r="A7830" i="75"/>
  <c r="B7830" i="75"/>
  <c r="A7831" i="75"/>
  <c r="B7831" i="75"/>
  <c r="A7832" i="75"/>
  <c r="B7832" i="75"/>
  <c r="A7833" i="75"/>
  <c r="B7833" i="75"/>
  <c r="A7834" i="75"/>
  <c r="B7834" i="75"/>
  <c r="A7835" i="75"/>
  <c r="B7835" i="75"/>
  <c r="A7836" i="75"/>
  <c r="B7836" i="75"/>
  <c r="A7837" i="75"/>
  <c r="B7837" i="75"/>
  <c r="A7838" i="75"/>
  <c r="B7838" i="75"/>
  <c r="A7839" i="75"/>
  <c r="B7839" i="75"/>
  <c r="A7840" i="75"/>
  <c r="B7840" i="75"/>
  <c r="A7841" i="75"/>
  <c r="B7841" i="75"/>
  <c r="A7842" i="75"/>
  <c r="B7842" i="75"/>
  <c r="A7843" i="75"/>
  <c r="B7843" i="75"/>
  <c r="A7844" i="75"/>
  <c r="B7844" i="75"/>
  <c r="A7845" i="75"/>
  <c r="B7845" i="75"/>
  <c r="A7846" i="75"/>
  <c r="B7846" i="75"/>
  <c r="A7847" i="75"/>
  <c r="B7847" i="75"/>
  <c r="A7848" i="75"/>
  <c r="B7848" i="75"/>
  <c r="A7849" i="75"/>
  <c r="B7849" i="75"/>
  <c r="A7850" i="75"/>
  <c r="B7850" i="75"/>
  <c r="A7851" i="75"/>
  <c r="B7851" i="75"/>
  <c r="A7852" i="75"/>
  <c r="B7852" i="75"/>
  <c r="A7853" i="75"/>
  <c r="B7853" i="75"/>
  <c r="A7854" i="75"/>
  <c r="B7854" i="75"/>
  <c r="A7855" i="75"/>
  <c r="B7855" i="75"/>
  <c r="A7856" i="75"/>
  <c r="B7856" i="75"/>
  <c r="A7857" i="75"/>
  <c r="B7857" i="75"/>
  <c r="A7858" i="75"/>
  <c r="B7858" i="75"/>
  <c r="A7859" i="75"/>
  <c r="B7859" i="75"/>
  <c r="A7860" i="75"/>
  <c r="B7860" i="75"/>
  <c r="A7861" i="75"/>
  <c r="B7861" i="75"/>
  <c r="A7862" i="75"/>
  <c r="B7862" i="75"/>
  <c r="A7863" i="75"/>
  <c r="B7863" i="75"/>
  <c r="A7864" i="75"/>
  <c r="B7864" i="75"/>
  <c r="A7865" i="75"/>
  <c r="B7865" i="75"/>
  <c r="A7866" i="75"/>
  <c r="B7866" i="75"/>
  <c r="A7867" i="75"/>
  <c r="B7867" i="75"/>
  <c r="A7868" i="75"/>
  <c r="B7868" i="75"/>
  <c r="A7869" i="75"/>
  <c r="B7869" i="75"/>
  <c r="A7870" i="75"/>
  <c r="B7870" i="75"/>
  <c r="A7871" i="75"/>
  <c r="B7871" i="75"/>
  <c r="A7872" i="75"/>
  <c r="B7872" i="75"/>
  <c r="A7873" i="75"/>
  <c r="B7873" i="75"/>
  <c r="A7874" i="75"/>
  <c r="B7874" i="75"/>
  <c r="A7875" i="75"/>
  <c r="B7875" i="75"/>
  <c r="A7876" i="75"/>
  <c r="B7876" i="75"/>
  <c r="A7877" i="75"/>
  <c r="B7877" i="75"/>
  <c r="A7878" i="75"/>
  <c r="B7878" i="75"/>
  <c r="A7879" i="75"/>
  <c r="B7879" i="75"/>
  <c r="A7880" i="75"/>
  <c r="B7880" i="75"/>
  <c r="A7881" i="75"/>
  <c r="B7881" i="75"/>
  <c r="A7882" i="75"/>
  <c r="B7882" i="75"/>
  <c r="A7883" i="75"/>
  <c r="B7883" i="75"/>
  <c r="A7884" i="75"/>
  <c r="B7884" i="75"/>
  <c r="A7885" i="75"/>
  <c r="B7885" i="75"/>
  <c r="A7886" i="75"/>
  <c r="B7886" i="75"/>
  <c r="A7887" i="75"/>
  <c r="B7887" i="75"/>
  <c r="A7888" i="75"/>
  <c r="B7888" i="75"/>
  <c r="A7889" i="75"/>
  <c r="B7889" i="75"/>
  <c r="A7890" i="75"/>
  <c r="B7890" i="75"/>
  <c r="A7891" i="75"/>
  <c r="B7891" i="75"/>
  <c r="A7892" i="75"/>
  <c r="B7892" i="75"/>
  <c r="A7893" i="75"/>
  <c r="B7893" i="75"/>
  <c r="A7894" i="75"/>
  <c r="B7894" i="75"/>
  <c r="A7895" i="75"/>
  <c r="B7895" i="75"/>
  <c r="A7896" i="75"/>
  <c r="B7896" i="75"/>
  <c r="A7897" i="75"/>
  <c r="B7897" i="75"/>
  <c r="A7898" i="75"/>
  <c r="B7898" i="75"/>
  <c r="A7899" i="75"/>
  <c r="B7899" i="75"/>
  <c r="A7900" i="75"/>
  <c r="B7900" i="75"/>
  <c r="A7901" i="75"/>
  <c r="B7901" i="75"/>
  <c r="A7902" i="75"/>
  <c r="B7902" i="75"/>
  <c r="A7903" i="75"/>
  <c r="B7903" i="75"/>
  <c r="A7904" i="75"/>
  <c r="B7904" i="75"/>
  <c r="A7905" i="75"/>
  <c r="B7905" i="75"/>
  <c r="A7906" i="75"/>
  <c r="B7906" i="75"/>
  <c r="A7907" i="75"/>
  <c r="B7907" i="75"/>
  <c r="A7908" i="75"/>
  <c r="B7908" i="75"/>
  <c r="A7909" i="75"/>
  <c r="B7909" i="75"/>
  <c r="A7910" i="75"/>
  <c r="B7910" i="75"/>
  <c r="A7911" i="75"/>
  <c r="B7911" i="75"/>
  <c r="A7912" i="75"/>
  <c r="B7912" i="75"/>
  <c r="A7913" i="75"/>
  <c r="B7913" i="75"/>
  <c r="A7914" i="75"/>
  <c r="B7914" i="75"/>
  <c r="A7915" i="75"/>
  <c r="B7915" i="75"/>
  <c r="A7916" i="75"/>
  <c r="B7916" i="75"/>
  <c r="A7917" i="75"/>
  <c r="B7917" i="75"/>
  <c r="A7918" i="75"/>
  <c r="B7918" i="75"/>
  <c r="A7919" i="75"/>
  <c r="B7919" i="75"/>
  <c r="A7920" i="75"/>
  <c r="B7920" i="75"/>
  <c r="A7921" i="75"/>
  <c r="B7921" i="75"/>
  <c r="A7922" i="75"/>
  <c r="B7922" i="75"/>
  <c r="A7923" i="75"/>
  <c r="B7923" i="75"/>
  <c r="A7924" i="75"/>
  <c r="B7924" i="75"/>
  <c r="A7925" i="75"/>
  <c r="B7925" i="75"/>
  <c r="A7926" i="75"/>
  <c r="B7926" i="75"/>
  <c r="A7927" i="75"/>
  <c r="B7927" i="75"/>
  <c r="A7928" i="75"/>
  <c r="B7928" i="75"/>
  <c r="A7929" i="75"/>
  <c r="B7929" i="75"/>
  <c r="A7930" i="75"/>
  <c r="B7930" i="75"/>
  <c r="A7931" i="75"/>
  <c r="B7931" i="75"/>
  <c r="A7932" i="75"/>
  <c r="B7932" i="75"/>
  <c r="A7933" i="75"/>
  <c r="B7933" i="75"/>
  <c r="A7934" i="75"/>
  <c r="B7934" i="75"/>
  <c r="A7935" i="75"/>
  <c r="B7935" i="75"/>
  <c r="A7936" i="75"/>
  <c r="B7936" i="75"/>
  <c r="A7937" i="75"/>
  <c r="B7937" i="75"/>
  <c r="A7938" i="75"/>
  <c r="B7938" i="75"/>
  <c r="A7939" i="75"/>
  <c r="B7939" i="75"/>
  <c r="A7940" i="75"/>
  <c r="B7940" i="75"/>
  <c r="A7941" i="75"/>
  <c r="B7941" i="75"/>
  <c r="A7942" i="75"/>
  <c r="B7942" i="75"/>
  <c r="A7943" i="75"/>
  <c r="B7943" i="75"/>
  <c r="A7944" i="75"/>
  <c r="B7944" i="75"/>
  <c r="A7945" i="75"/>
  <c r="B7945" i="75"/>
  <c r="A7946" i="75"/>
  <c r="B7946" i="75"/>
  <c r="A7947" i="75"/>
  <c r="B7947" i="75"/>
  <c r="A7948" i="75"/>
  <c r="B7948" i="75"/>
  <c r="A7949" i="75"/>
  <c r="B7949" i="75"/>
  <c r="A7950" i="75"/>
  <c r="B7950" i="75"/>
  <c r="A7951" i="75"/>
  <c r="B7951" i="75"/>
  <c r="A7952" i="75"/>
  <c r="B7952" i="75"/>
  <c r="A7953" i="75"/>
  <c r="B7953" i="75"/>
  <c r="A7954" i="75"/>
  <c r="B7954" i="75"/>
  <c r="A7955" i="75"/>
  <c r="B7955" i="75"/>
  <c r="A7956" i="75"/>
  <c r="B7956" i="75"/>
  <c r="A7957" i="75"/>
  <c r="B7957" i="75"/>
  <c r="A7958" i="75"/>
  <c r="B7958" i="75"/>
  <c r="A7959" i="75"/>
  <c r="B7959" i="75"/>
  <c r="A7960" i="75"/>
  <c r="B7960" i="75"/>
  <c r="A7961" i="75"/>
  <c r="B7961" i="75"/>
  <c r="A7962" i="75"/>
  <c r="B7962" i="75"/>
  <c r="A7963" i="75"/>
  <c r="B7963" i="75"/>
  <c r="A7964" i="75"/>
  <c r="B7964" i="75"/>
  <c r="A7965" i="75"/>
  <c r="B7965" i="75"/>
  <c r="A7966" i="75"/>
  <c r="B7966" i="75"/>
  <c r="A7967" i="75"/>
  <c r="B7967" i="75"/>
  <c r="A7968" i="75"/>
  <c r="B7968" i="75"/>
  <c r="A7969" i="75"/>
  <c r="B7969" i="75"/>
  <c r="A7970" i="75"/>
  <c r="B7970" i="75"/>
  <c r="A7971" i="75"/>
  <c r="B7971" i="75"/>
  <c r="A7972" i="75"/>
  <c r="B7972" i="75"/>
  <c r="A7973" i="75"/>
  <c r="B7973" i="75"/>
  <c r="A7974" i="75"/>
  <c r="B7974" i="75"/>
  <c r="A7975" i="75"/>
  <c r="B7975" i="75"/>
  <c r="A7976" i="75"/>
  <c r="B7976" i="75"/>
  <c r="A7977" i="75"/>
  <c r="B7977" i="75"/>
  <c r="A7978" i="75"/>
  <c r="B7978" i="75"/>
  <c r="A7979" i="75"/>
  <c r="B7979" i="75"/>
  <c r="A7980" i="75"/>
  <c r="B7980" i="75"/>
  <c r="A7981" i="75"/>
  <c r="B7981" i="75"/>
  <c r="A7982" i="75"/>
  <c r="B7982" i="75"/>
  <c r="A7983" i="75"/>
  <c r="B7983" i="75"/>
  <c r="A7984" i="75"/>
  <c r="B7984" i="75"/>
  <c r="A7985" i="75"/>
  <c r="B7985" i="75"/>
  <c r="A7986" i="75"/>
  <c r="B7986" i="75"/>
  <c r="A7987" i="75"/>
  <c r="B7987" i="75"/>
  <c r="A7988" i="75"/>
  <c r="B7988" i="75"/>
  <c r="A7989" i="75"/>
  <c r="B7989" i="75"/>
  <c r="A7990" i="75"/>
  <c r="B7990" i="75"/>
  <c r="A7991" i="75"/>
  <c r="B7991" i="75"/>
  <c r="A7992" i="75"/>
  <c r="B7992" i="75"/>
  <c r="A7993" i="75"/>
  <c r="B7993" i="75"/>
  <c r="A7994" i="75"/>
  <c r="B7994" i="75"/>
  <c r="A7995" i="75"/>
  <c r="B7995" i="75"/>
  <c r="A7996" i="75"/>
  <c r="B7996" i="75"/>
  <c r="A7997" i="75"/>
  <c r="B7997" i="75"/>
  <c r="A7998" i="75"/>
  <c r="B7998" i="75"/>
  <c r="A7999" i="75"/>
  <c r="B7999" i="75"/>
  <c r="A8000" i="75"/>
  <c r="B8000" i="75"/>
  <c r="A8001" i="75"/>
  <c r="B8001" i="75"/>
  <c r="A8002" i="75"/>
  <c r="B8002" i="75"/>
  <c r="A8003" i="75"/>
  <c r="B8003" i="75"/>
  <c r="A8004" i="75"/>
  <c r="B8004" i="75"/>
  <c r="A8005" i="75"/>
  <c r="B8005" i="75"/>
  <c r="A8006" i="75"/>
  <c r="B8006" i="75"/>
  <c r="A8007" i="75"/>
  <c r="B8007" i="75"/>
  <c r="A8008" i="75"/>
  <c r="B8008" i="75"/>
  <c r="A8009" i="75"/>
  <c r="B8009" i="75"/>
  <c r="A8010" i="75"/>
  <c r="B8010" i="75"/>
  <c r="A8011" i="75"/>
  <c r="B8011" i="75"/>
  <c r="A8012" i="75"/>
  <c r="B8012" i="75"/>
  <c r="A8013" i="75"/>
  <c r="B8013" i="75"/>
  <c r="A8014" i="75"/>
  <c r="B8014" i="75"/>
  <c r="A8015" i="75"/>
  <c r="B8015" i="75"/>
  <c r="A8016" i="75"/>
  <c r="B8016" i="75"/>
  <c r="A8017" i="75"/>
  <c r="B8017" i="75"/>
  <c r="A8018" i="75"/>
  <c r="B8018" i="75"/>
  <c r="A8019" i="75"/>
  <c r="B8019" i="75"/>
  <c r="A8020" i="75"/>
  <c r="B8020" i="75"/>
  <c r="A8021" i="75"/>
  <c r="B8021" i="75"/>
  <c r="A8022" i="75"/>
  <c r="B8022" i="75"/>
  <c r="A8023" i="75"/>
  <c r="B8023" i="75"/>
  <c r="A8024" i="75"/>
  <c r="B8024" i="75"/>
  <c r="A8025" i="75"/>
  <c r="B8025" i="75"/>
  <c r="A8026" i="75"/>
  <c r="B8026" i="75"/>
  <c r="A8027" i="75"/>
  <c r="B8027" i="75"/>
  <c r="A8028" i="75"/>
  <c r="B8028" i="75"/>
  <c r="A8029" i="75"/>
  <c r="B8029" i="75"/>
  <c r="A8030" i="75"/>
  <c r="B8030" i="75"/>
  <c r="A8031" i="75"/>
  <c r="B8031" i="75"/>
  <c r="A8032" i="75"/>
  <c r="B8032" i="75"/>
  <c r="A8033" i="75"/>
  <c r="B8033" i="75"/>
  <c r="A8034" i="75"/>
  <c r="B8034" i="75"/>
  <c r="A8035" i="75"/>
  <c r="B8035" i="75"/>
  <c r="A8036" i="75"/>
  <c r="B8036" i="75"/>
  <c r="A8037" i="75"/>
  <c r="B8037" i="75"/>
  <c r="A8038" i="75"/>
  <c r="B8038" i="75"/>
  <c r="A8039" i="75"/>
  <c r="B8039" i="75"/>
  <c r="A8040" i="75"/>
  <c r="B8040" i="75"/>
  <c r="A8041" i="75"/>
  <c r="B8041" i="75"/>
  <c r="A8042" i="75"/>
  <c r="B8042" i="75"/>
  <c r="A8043" i="75"/>
  <c r="B8043" i="75"/>
  <c r="A8044" i="75"/>
  <c r="B8044" i="75"/>
  <c r="A8045" i="75"/>
  <c r="B8045" i="75"/>
  <c r="A8046" i="75"/>
  <c r="B8046" i="75"/>
  <c r="A8047" i="75"/>
  <c r="B8047" i="75"/>
  <c r="A8048" i="75"/>
  <c r="B8048" i="75"/>
  <c r="A8049" i="75"/>
  <c r="B8049" i="75"/>
  <c r="A8050" i="75"/>
  <c r="B8050" i="75"/>
  <c r="A8051" i="75"/>
  <c r="B8051" i="75"/>
  <c r="A8052" i="75"/>
  <c r="B8052" i="75"/>
  <c r="A8053" i="75"/>
  <c r="B8053" i="75"/>
  <c r="A8054" i="75"/>
  <c r="B8054" i="75"/>
  <c r="A8055" i="75"/>
  <c r="B8055" i="75"/>
  <c r="A8056" i="75"/>
  <c r="B8056" i="75"/>
  <c r="A8057" i="75"/>
  <c r="B8057" i="75"/>
  <c r="A8058" i="75"/>
  <c r="B8058" i="75"/>
  <c r="A8059" i="75"/>
  <c r="B8059" i="75"/>
  <c r="A8060" i="75"/>
  <c r="B8060" i="75"/>
  <c r="A8061" i="75"/>
  <c r="B8061" i="75"/>
  <c r="A8062" i="75"/>
  <c r="B8062" i="75"/>
  <c r="A8063" i="75"/>
  <c r="B8063" i="75"/>
  <c r="A8064" i="75"/>
  <c r="B8064" i="75"/>
  <c r="A8065" i="75"/>
  <c r="B8065" i="75"/>
  <c r="A8066" i="75"/>
  <c r="B8066" i="75"/>
  <c r="A8067" i="75"/>
  <c r="B8067" i="75"/>
  <c r="A8068" i="75"/>
  <c r="B8068" i="75"/>
  <c r="A8069" i="75"/>
  <c r="B8069" i="75"/>
  <c r="A8070" i="75"/>
  <c r="B8070" i="75"/>
  <c r="A8071" i="75"/>
  <c r="B8071" i="75"/>
  <c r="A8072" i="75"/>
  <c r="B8072" i="75"/>
  <c r="A8073" i="75"/>
  <c r="B8073" i="75"/>
  <c r="A8074" i="75"/>
  <c r="B8074" i="75"/>
  <c r="A8075" i="75"/>
  <c r="B8075" i="75"/>
  <c r="A8076" i="75"/>
  <c r="B8076" i="75"/>
  <c r="A8077" i="75"/>
  <c r="B8077" i="75"/>
  <c r="A8078" i="75"/>
  <c r="B8078" i="75"/>
  <c r="A8079" i="75"/>
  <c r="B8079" i="75"/>
  <c r="A8080" i="75"/>
  <c r="B8080" i="75"/>
  <c r="A8081" i="75"/>
  <c r="B8081" i="75"/>
  <c r="A8082" i="75"/>
  <c r="B8082" i="75"/>
  <c r="A8083" i="75"/>
  <c r="B8083" i="75"/>
  <c r="A8084" i="75"/>
  <c r="B8084" i="75"/>
  <c r="A8085" i="75"/>
  <c r="B8085" i="75"/>
  <c r="A8086" i="75"/>
  <c r="B8086" i="75"/>
  <c r="A8087" i="75"/>
  <c r="B8087" i="75"/>
  <c r="A8088" i="75"/>
  <c r="B8088" i="75"/>
  <c r="A8089" i="75"/>
  <c r="B8089" i="75"/>
  <c r="A8090" i="75"/>
  <c r="B8090" i="75"/>
  <c r="A8091" i="75"/>
  <c r="B8091" i="75"/>
  <c r="A8092" i="75"/>
  <c r="B8092" i="75"/>
  <c r="A8093" i="75"/>
  <c r="B8093" i="75"/>
  <c r="A8094" i="75"/>
  <c r="B8094" i="75"/>
  <c r="A8095" i="75"/>
  <c r="B8095" i="75"/>
  <c r="A8096" i="75"/>
  <c r="B8096" i="75"/>
  <c r="A8097" i="75"/>
  <c r="B8097" i="75"/>
  <c r="A8098" i="75"/>
  <c r="B8098" i="75"/>
  <c r="A8099" i="75"/>
  <c r="B8099" i="75"/>
  <c r="A8100" i="75"/>
  <c r="B8100" i="75"/>
  <c r="A8101" i="75"/>
  <c r="B8101" i="75"/>
  <c r="A8102" i="75"/>
  <c r="B8102" i="75"/>
  <c r="A8103" i="75"/>
  <c r="B8103" i="75"/>
  <c r="A8104" i="75"/>
  <c r="B8104" i="75"/>
  <c r="A8105" i="75"/>
  <c r="B8105" i="75"/>
  <c r="A8106" i="75"/>
  <c r="B8106" i="75"/>
  <c r="A8107" i="75"/>
  <c r="B8107" i="75"/>
  <c r="A8108" i="75"/>
  <c r="B8108" i="75"/>
  <c r="A8109" i="75"/>
  <c r="B8109" i="75"/>
  <c r="A8110" i="75"/>
  <c r="B8110" i="75"/>
  <c r="A8111" i="75"/>
  <c r="B8111" i="75"/>
  <c r="A8112" i="75"/>
  <c r="B8112" i="75"/>
  <c r="A8113" i="75"/>
  <c r="B8113" i="75"/>
  <c r="A8114" i="75"/>
  <c r="B8114" i="75"/>
  <c r="A8115" i="75"/>
  <c r="B8115" i="75"/>
  <c r="A8116" i="75"/>
  <c r="B8116" i="75"/>
  <c r="A8117" i="75"/>
  <c r="B8117" i="75"/>
  <c r="A8118" i="75"/>
  <c r="B8118" i="75"/>
  <c r="A8119" i="75"/>
  <c r="B8119" i="75"/>
  <c r="A8120" i="75"/>
  <c r="B8120" i="75"/>
  <c r="A8121" i="75"/>
  <c r="B8121" i="75"/>
  <c r="A8122" i="75"/>
  <c r="B8122" i="75"/>
  <c r="A8123" i="75"/>
  <c r="B8123" i="75"/>
  <c r="A8124" i="75"/>
  <c r="B8124" i="75"/>
  <c r="A8125" i="75"/>
  <c r="B8125" i="75"/>
  <c r="A8126" i="75"/>
  <c r="B8126" i="75"/>
  <c r="A8127" i="75"/>
  <c r="B8127" i="75"/>
  <c r="A8128" i="75"/>
  <c r="B8128" i="75"/>
  <c r="A8129" i="75"/>
  <c r="B8129" i="75"/>
  <c r="A8130" i="75"/>
  <c r="B8130" i="75"/>
  <c r="A8131" i="75"/>
  <c r="B8131" i="75"/>
  <c r="A8132" i="75"/>
  <c r="B8132" i="75"/>
  <c r="A8133" i="75"/>
  <c r="B8133" i="75"/>
  <c r="A8134" i="75"/>
  <c r="B8134" i="75"/>
  <c r="A8135" i="75"/>
  <c r="B8135" i="75"/>
  <c r="A8136" i="75"/>
  <c r="B8136" i="75"/>
  <c r="A8137" i="75"/>
  <c r="B8137" i="75"/>
  <c r="A8138" i="75"/>
  <c r="B8138" i="75"/>
  <c r="A8139" i="75"/>
  <c r="B8139" i="75"/>
  <c r="A8140" i="75"/>
  <c r="B8140" i="75"/>
  <c r="A8141" i="75"/>
  <c r="B8141" i="75"/>
  <c r="A8142" i="75"/>
  <c r="B8142" i="75"/>
  <c r="A8143" i="75"/>
  <c r="B8143" i="75"/>
  <c r="A8144" i="75"/>
  <c r="B8144" i="75"/>
  <c r="A8145" i="75"/>
  <c r="B8145" i="75"/>
  <c r="A8146" i="75"/>
  <c r="B8146" i="75"/>
  <c r="A8147" i="75"/>
  <c r="B8147" i="75"/>
  <c r="A8148" i="75"/>
  <c r="B8148" i="75"/>
  <c r="A8149" i="75"/>
  <c r="B8149" i="75"/>
  <c r="A8150" i="75"/>
  <c r="B8150" i="75"/>
  <c r="A8151" i="75"/>
  <c r="B8151" i="75"/>
  <c r="A8152" i="75"/>
  <c r="B8152" i="75"/>
  <c r="A8153" i="75"/>
  <c r="B8153" i="75"/>
  <c r="A8154" i="75"/>
  <c r="B8154" i="75"/>
  <c r="A8155" i="75"/>
  <c r="B8155" i="75"/>
  <c r="A8156" i="75"/>
  <c r="B8156" i="75"/>
  <c r="A8157" i="75"/>
  <c r="B8157" i="75"/>
  <c r="A8158" i="75"/>
  <c r="B8158" i="75"/>
  <c r="A8159" i="75"/>
  <c r="B8159" i="75"/>
  <c r="A8160" i="75"/>
  <c r="B8160" i="75"/>
  <c r="A8161" i="75"/>
  <c r="B8161" i="75"/>
  <c r="A8162" i="75"/>
  <c r="B8162" i="75"/>
  <c r="A8163" i="75"/>
  <c r="B8163" i="75"/>
  <c r="A8164" i="75"/>
  <c r="B8164" i="75"/>
  <c r="A8165" i="75"/>
  <c r="B8165" i="75"/>
  <c r="A8166" i="75"/>
  <c r="B8166" i="75"/>
  <c r="A8167" i="75"/>
  <c r="B8167" i="75"/>
  <c r="A8168" i="75"/>
  <c r="B8168" i="75"/>
  <c r="A8169" i="75"/>
  <c r="B8169" i="75"/>
  <c r="A8170" i="75"/>
  <c r="B8170" i="75"/>
  <c r="A8171" i="75"/>
  <c r="B8171" i="75"/>
  <c r="A8172" i="75"/>
  <c r="B8172" i="75"/>
  <c r="A8173" i="75"/>
  <c r="B8173" i="75"/>
  <c r="A8174" i="75"/>
  <c r="B8174" i="75"/>
  <c r="A8175" i="75"/>
  <c r="B8175" i="75"/>
  <c r="A8176" i="75"/>
  <c r="B8176" i="75"/>
  <c r="A8177" i="75"/>
  <c r="B8177" i="75"/>
  <c r="A8178" i="75"/>
  <c r="B8178" i="75"/>
  <c r="A8179" i="75"/>
  <c r="B8179" i="75"/>
  <c r="A8180" i="75"/>
  <c r="B8180" i="75"/>
  <c r="A8181" i="75"/>
  <c r="B8181" i="75"/>
  <c r="A8182" i="75"/>
  <c r="B8182" i="75"/>
  <c r="A8183" i="75"/>
  <c r="B8183" i="75"/>
  <c r="A8184" i="75"/>
  <c r="B8184" i="75"/>
  <c r="A8185" i="75"/>
  <c r="B8185" i="75"/>
  <c r="A8186" i="75"/>
  <c r="B8186" i="75"/>
  <c r="A8187" i="75"/>
  <c r="B8187" i="75"/>
  <c r="A8188" i="75"/>
  <c r="B8188" i="75"/>
  <c r="A8189" i="75"/>
  <c r="B8189" i="75"/>
  <c r="A8190" i="75"/>
  <c r="B8190" i="75"/>
  <c r="A8191" i="75"/>
  <c r="B8191" i="75"/>
  <c r="A8192" i="75"/>
  <c r="B8192" i="75"/>
  <c r="A8193" i="75"/>
  <c r="B8193" i="75"/>
  <c r="A8194" i="75"/>
  <c r="B8194" i="75"/>
  <c r="A8195" i="75"/>
  <c r="B8195" i="75"/>
  <c r="A8196" i="75"/>
  <c r="B8196" i="75"/>
  <c r="A8197" i="75"/>
  <c r="B8197" i="75"/>
  <c r="A8198" i="75"/>
  <c r="B8198" i="75"/>
  <c r="A8199" i="75"/>
  <c r="B8199" i="75"/>
  <c r="A8200" i="75"/>
  <c r="B8200" i="75"/>
  <c r="A8201" i="75"/>
  <c r="B8201" i="75"/>
  <c r="A8202" i="75"/>
  <c r="B8202" i="75"/>
  <c r="A8203" i="75"/>
  <c r="B8203" i="75"/>
  <c r="A8204" i="75"/>
  <c r="B8204" i="75"/>
  <c r="A8205" i="75"/>
  <c r="B8205" i="75"/>
  <c r="A8206" i="75"/>
  <c r="B8206" i="75"/>
  <c r="A8207" i="75"/>
  <c r="B8207" i="75"/>
  <c r="A8208" i="75"/>
  <c r="B8208" i="75"/>
  <c r="A8209" i="75"/>
  <c r="B8209" i="75"/>
  <c r="A8210" i="75"/>
  <c r="B8210" i="75"/>
  <c r="A8211" i="75"/>
  <c r="B8211" i="75"/>
  <c r="A8212" i="75"/>
  <c r="B8212" i="75"/>
  <c r="A8213" i="75"/>
  <c r="B8213" i="75"/>
  <c r="A8214" i="75"/>
  <c r="B8214" i="75"/>
  <c r="A8215" i="75"/>
  <c r="B8215" i="75"/>
  <c r="A8216" i="75"/>
  <c r="B8216" i="75"/>
  <c r="A8217" i="75"/>
  <c r="B8217" i="75"/>
  <c r="A8218" i="75"/>
  <c r="B8218" i="75"/>
  <c r="A8219" i="75"/>
  <c r="B8219" i="75"/>
  <c r="A8220" i="75"/>
  <c r="B8220" i="75"/>
  <c r="A8221" i="75"/>
  <c r="B8221" i="75"/>
  <c r="A8222" i="75"/>
  <c r="B8222" i="75"/>
  <c r="A8223" i="75"/>
  <c r="B8223" i="75"/>
  <c r="A8224" i="75"/>
  <c r="B8224" i="75"/>
  <c r="A8225" i="75"/>
  <c r="B8225" i="75"/>
  <c r="A8226" i="75"/>
  <c r="B8226" i="75"/>
  <c r="A8227" i="75"/>
  <c r="B8227" i="75"/>
  <c r="A8228" i="75"/>
  <c r="B8228" i="75"/>
  <c r="A8229" i="75"/>
  <c r="B8229" i="75"/>
  <c r="A8230" i="75"/>
  <c r="B8230" i="75"/>
  <c r="A8231" i="75"/>
  <c r="B8231" i="75"/>
  <c r="A8232" i="75"/>
  <c r="B8232" i="75"/>
  <c r="A8233" i="75"/>
  <c r="B8233" i="75"/>
  <c r="A8234" i="75"/>
  <c r="B8234" i="75"/>
  <c r="A8235" i="75"/>
  <c r="B8235" i="75"/>
  <c r="A8236" i="75"/>
  <c r="B8236" i="75"/>
  <c r="A8237" i="75"/>
  <c r="B8237" i="75"/>
  <c r="A8238" i="75"/>
  <c r="B8238" i="75"/>
  <c r="A8239" i="75"/>
  <c r="B8239" i="75"/>
  <c r="A8240" i="75"/>
  <c r="B8240" i="75"/>
  <c r="A8241" i="75"/>
  <c r="B8241" i="75"/>
  <c r="A8242" i="75"/>
  <c r="B8242" i="75"/>
  <c r="A8243" i="75"/>
  <c r="B8243" i="75"/>
  <c r="A8244" i="75"/>
  <c r="B8244" i="75"/>
  <c r="A8245" i="75"/>
  <c r="B8245" i="75"/>
  <c r="A8246" i="75"/>
  <c r="B8246" i="75"/>
  <c r="A8247" i="75"/>
  <c r="B8247" i="75"/>
  <c r="A8248" i="75"/>
  <c r="B8248" i="75"/>
  <c r="A8249" i="75"/>
  <c r="B8249" i="75"/>
  <c r="A8250" i="75"/>
  <c r="B8250" i="75"/>
  <c r="A8251" i="75"/>
  <c r="B8251" i="75"/>
  <c r="A8252" i="75"/>
  <c r="B8252" i="75"/>
  <c r="A8253" i="75"/>
  <c r="B8253" i="75"/>
  <c r="A8254" i="75"/>
  <c r="B8254" i="75"/>
  <c r="A8255" i="75"/>
  <c r="B8255" i="75"/>
  <c r="A8256" i="75"/>
  <c r="B8256" i="75"/>
  <c r="A8257" i="75"/>
  <c r="B8257" i="75"/>
  <c r="A8258" i="75"/>
  <c r="B8258" i="75"/>
  <c r="A8259" i="75"/>
  <c r="B8259" i="75"/>
  <c r="A8260" i="75"/>
  <c r="B8260" i="75"/>
  <c r="A8261" i="75"/>
  <c r="B8261" i="75"/>
  <c r="A8262" i="75"/>
  <c r="B8262" i="75"/>
  <c r="A8263" i="75"/>
  <c r="B8263" i="75"/>
  <c r="A8264" i="75"/>
  <c r="B8264" i="75"/>
  <c r="A8265" i="75"/>
  <c r="B8265" i="75"/>
  <c r="A8266" i="75"/>
  <c r="B8266" i="75"/>
  <c r="A8267" i="75"/>
  <c r="B8267" i="75"/>
  <c r="A8268" i="75"/>
  <c r="B8268" i="75"/>
  <c r="A8269" i="75"/>
  <c r="B8269" i="75"/>
  <c r="V20" i="75"/>
  <c r="W20" i="75"/>
  <c r="V21" i="75"/>
  <c r="W21" i="75"/>
  <c r="V22" i="75"/>
  <c r="W22" i="75"/>
  <c r="V23" i="75"/>
  <c r="W23" i="75"/>
  <c r="V24" i="75"/>
  <c r="W24" i="75"/>
  <c r="W25" i="75"/>
  <c r="AL29" i="34"/>
  <c r="AL30" i="34"/>
  <c r="AL31" i="34"/>
  <c r="AL32" i="34"/>
  <c r="AL33" i="34"/>
  <c r="AL34" i="34"/>
  <c r="BA49" i="30"/>
  <c r="BA50" i="30"/>
  <c r="BA51" i="30"/>
  <c r="BA52" i="30"/>
  <c r="BA53" i="30"/>
  <c r="BA54" i="30"/>
  <c r="BA55" i="30"/>
  <c r="BA56" i="30"/>
  <c r="BA57" i="30"/>
  <c r="BA58" i="30"/>
  <c r="BA59" i="30"/>
  <c r="BA60" i="30"/>
  <c r="BA61" i="30"/>
  <c r="BA62" i="30"/>
  <c r="BA63" i="30"/>
  <c r="BA64" i="30"/>
  <c r="BA65" i="30"/>
  <c r="BA66" i="30"/>
  <c r="BA67" i="30"/>
  <c r="BA68" i="30"/>
  <c r="BA69" i="30"/>
  <c r="BA70" i="30"/>
  <c r="BA71" i="30"/>
  <c r="BA72" i="30"/>
  <c r="BA73" i="30"/>
  <c r="BA74" i="30"/>
  <c r="BA75" i="30"/>
  <c r="BA76" i="30"/>
  <c r="BA77" i="30"/>
  <c r="BA78" i="30"/>
  <c r="BA79" i="30"/>
  <c r="BA80" i="30"/>
  <c r="BA82" i="30"/>
  <c r="BA91" i="30"/>
  <c r="BA40" i="30"/>
  <c r="BA41" i="30"/>
  <c r="BA42" i="30"/>
  <c r="BA43" i="30"/>
  <c r="BA44" i="30"/>
  <c r="AU134" i="80" l="1"/>
  <c r="AU135" i="80"/>
  <c r="AT138" i="80"/>
  <c r="AU139" i="80"/>
  <c r="AU137" i="80"/>
  <c r="AU133" i="80"/>
  <c r="C7468" i="75"/>
  <c r="C7412" i="75"/>
  <c r="C7396" i="75"/>
  <c r="C7388" i="75"/>
  <c r="C6600" i="75"/>
  <c r="C6568" i="75"/>
  <c r="C6564" i="75"/>
  <c r="C6556" i="75"/>
  <c r="C6540" i="75"/>
  <c r="C6532" i="75"/>
  <c r="C6528" i="75"/>
  <c r="C6524" i="75"/>
  <c r="C6500" i="75"/>
  <c r="C6488" i="75"/>
  <c r="C6476" i="75"/>
  <c r="AT201" i="80"/>
  <c r="C7251" i="75"/>
  <c r="C6819" i="75"/>
  <c r="C6595" i="75"/>
  <c r="C6563" i="75"/>
  <c r="C6531" i="75"/>
  <c r="C6499" i="75"/>
  <c r="C6594" i="75"/>
  <c r="C6562" i="75"/>
  <c r="C7869" i="75"/>
  <c r="C7773" i="75"/>
  <c r="C7537" i="75"/>
  <c r="C7872" i="75"/>
  <c r="C7236" i="75"/>
  <c r="C7204" i="75"/>
  <c r="C7116" i="75"/>
  <c r="C7108" i="75"/>
  <c r="C7076" i="75"/>
  <c r="C8198" i="75"/>
  <c r="C7611" i="75"/>
  <c r="C7567" i="75"/>
  <c r="C7563" i="75"/>
  <c r="C7559" i="75"/>
  <c r="C7435" i="75"/>
  <c r="C7419" i="75"/>
  <c r="C7315" i="75"/>
  <c r="C7307" i="75"/>
  <c r="C7275" i="75"/>
  <c r="C7099" i="75"/>
  <c r="C7091" i="75"/>
  <c r="C7087" i="75"/>
  <c r="C7075" i="75"/>
  <c r="C8193" i="75"/>
  <c r="C8161" i="75"/>
  <c r="C8025" i="75"/>
  <c r="C7993" i="75"/>
  <c r="C7490" i="75"/>
  <c r="C7450" i="75"/>
  <c r="C7442" i="75"/>
  <c r="C7066" i="75"/>
  <c r="C7050" i="75"/>
  <c r="C6986" i="75"/>
  <c r="C7321" i="75"/>
  <c r="C7297" i="75"/>
  <c r="C7281" i="75"/>
  <c r="C6953" i="75"/>
  <c r="C6945" i="75"/>
  <c r="C6937" i="75"/>
  <c r="C6929" i="75"/>
  <c r="C6921" i="75"/>
  <c r="C6913" i="75"/>
  <c r="C6857" i="75"/>
  <c r="C6809" i="75"/>
  <c r="C6793" i="75"/>
  <c r="C6753" i="75"/>
  <c r="C6713" i="75"/>
  <c r="C6697" i="75"/>
  <c r="C6613" i="75"/>
  <c r="C8194" i="75"/>
  <c r="C8190" i="75"/>
  <c r="C8186" i="75"/>
  <c r="C8174" i="75"/>
  <c r="C8170" i="75"/>
  <c r="C8166" i="75"/>
  <c r="C8162" i="75"/>
  <c r="C8154" i="75"/>
  <c r="C8122" i="75"/>
  <c r="C8118" i="75"/>
  <c r="C8114" i="75"/>
  <c r="C8070" i="75"/>
  <c r="C8066" i="75"/>
  <c r="C8050" i="75"/>
  <c r="C8046" i="75"/>
  <c r="C8042" i="75"/>
  <c r="C7954" i="75"/>
  <c r="C7950" i="75"/>
  <c r="C7946" i="75"/>
  <c r="C7802" i="75"/>
  <c r="C7762" i="75"/>
  <c r="C7059" i="75"/>
  <c r="C6904" i="75"/>
  <c r="C6888" i="75"/>
  <c r="C6864" i="75"/>
  <c r="C6776" i="75"/>
  <c r="C6752" i="75"/>
  <c r="C6712" i="75"/>
  <c r="C6704" i="75"/>
  <c r="C6680" i="75"/>
  <c r="C7897" i="75"/>
  <c r="C7889" i="75"/>
  <c r="C7881" i="75"/>
  <c r="C7873" i="75"/>
  <c r="C7489" i="75"/>
  <c r="C7485" i="75"/>
  <c r="C7369" i="75"/>
  <c r="C7365" i="75"/>
  <c r="C7361" i="75"/>
  <c r="C7357" i="75"/>
  <c r="C7345" i="75"/>
  <c r="C7341" i="75"/>
  <c r="C7337" i="75"/>
  <c r="C7333" i="75"/>
  <c r="C6603" i="75"/>
  <c r="C6387" i="75"/>
  <c r="C7637" i="75"/>
  <c r="C8040" i="75"/>
  <c r="C8032" i="75"/>
  <c r="C7944" i="75"/>
  <c r="C7912" i="75"/>
  <c r="C7904" i="75"/>
  <c r="C7201" i="75"/>
  <c r="C7185" i="75"/>
  <c r="C7177" i="75"/>
  <c r="C7137" i="75"/>
  <c r="C7129" i="75"/>
  <c r="C7121" i="75"/>
  <c r="C6818" i="75"/>
  <c r="C6810" i="75"/>
  <c r="C6806" i="75"/>
  <c r="C6762" i="75"/>
  <c r="C6690" i="75"/>
  <c r="C8231" i="75"/>
  <c r="C8067" i="75"/>
  <c r="C7740" i="75"/>
  <c r="C7556" i="75"/>
  <c r="C7460" i="75"/>
  <c r="C7452" i="75"/>
  <c r="C7436" i="75"/>
  <c r="C7268" i="75"/>
  <c r="C7113" i="75"/>
  <c r="C7000" i="75"/>
  <c r="C6369" i="75"/>
  <c r="C8229" i="75"/>
  <c r="C8197" i="75"/>
  <c r="C7483" i="75"/>
  <c r="C7130" i="75"/>
  <c r="C8033" i="75"/>
  <c r="C7296" i="75"/>
  <c r="C7284" i="75"/>
  <c r="C7276" i="75"/>
  <c r="C6899" i="75"/>
  <c r="C6879" i="75"/>
  <c r="C8072" i="75"/>
  <c r="C8064" i="75"/>
  <c r="C8000" i="75"/>
  <c r="C7749" i="75"/>
  <c r="C7438" i="75"/>
  <c r="C7414" i="75"/>
  <c r="C7105" i="75"/>
  <c r="C7101" i="75"/>
  <c r="C7097" i="75"/>
  <c r="C7093" i="75"/>
  <c r="C6906" i="75"/>
  <c r="C6866" i="75"/>
  <c r="C6642" i="75"/>
  <c r="C7939" i="75"/>
  <c r="C7915" i="75"/>
  <c r="C7410" i="75"/>
  <c r="C7394" i="75"/>
  <c r="C7270" i="75"/>
  <c r="C7235" i="75"/>
  <c r="C6673" i="75"/>
  <c r="C6669" i="75"/>
  <c r="C6653" i="75"/>
  <c r="C6641" i="75"/>
  <c r="C6637" i="75"/>
  <c r="C6382" i="75"/>
  <c r="C6370" i="75"/>
  <c r="C8159" i="75"/>
  <c r="C8266" i="75"/>
  <c r="C8262" i="75"/>
  <c r="C7930" i="75"/>
  <c r="C7811" i="75"/>
  <c r="C7779" i="75"/>
  <c r="C7699" i="75"/>
  <c r="C7691" i="75"/>
  <c r="C7266" i="75"/>
  <c r="C7214" i="75"/>
  <c r="C7163" i="75"/>
  <c r="C7155" i="75"/>
  <c r="C7151" i="75"/>
  <c r="C7139" i="75"/>
  <c r="C6616" i="75"/>
  <c r="C6557" i="75"/>
  <c r="C6541" i="75"/>
  <c r="C6533" i="75"/>
  <c r="C6529" i="75"/>
  <c r="C6525" i="75"/>
  <c r="C6517" i="75"/>
  <c r="C6513" i="75"/>
  <c r="C6509" i="75"/>
  <c r="C6505" i="75"/>
  <c r="C6493" i="75"/>
  <c r="C6489" i="75"/>
  <c r="C6481" i="75"/>
  <c r="C6477" i="75"/>
  <c r="C6473" i="75"/>
  <c r="C6469" i="75"/>
  <c r="C6465" i="75"/>
  <c r="C6457" i="75"/>
  <c r="C6453" i="75"/>
  <c r="C6445" i="75"/>
  <c r="C6437" i="75"/>
  <c r="C6429" i="75"/>
  <c r="C6413" i="75"/>
  <c r="C6409" i="75"/>
  <c r="C6373" i="75"/>
  <c r="C8224" i="75"/>
  <c r="C8204" i="75"/>
  <c r="C8200" i="75"/>
  <c r="C8137" i="75"/>
  <c r="C8089" i="75"/>
  <c r="C8057" i="75"/>
  <c r="C8049" i="75"/>
  <c r="C8041" i="75"/>
  <c r="C7994" i="75"/>
  <c r="C7883" i="75"/>
  <c r="C7816" i="75"/>
  <c r="C7808" i="75"/>
  <c r="C7800" i="75"/>
  <c r="C7784" i="75"/>
  <c r="C7776" i="75"/>
  <c r="C7760" i="75"/>
  <c r="C7752" i="75"/>
  <c r="C7744" i="75"/>
  <c r="C7733" i="75"/>
  <c r="C7725" i="75"/>
  <c r="C7701" i="75"/>
  <c r="C7689" i="75"/>
  <c r="C7685" i="75"/>
  <c r="C7661" i="75"/>
  <c r="C7649" i="75"/>
  <c r="C7474" i="75"/>
  <c r="C7353" i="75"/>
  <c r="C7317" i="75"/>
  <c r="C7313" i="75"/>
  <c r="C7309" i="75"/>
  <c r="C7049" i="75"/>
  <c r="C7041" i="75"/>
  <c r="C7033" i="75"/>
  <c r="C7021" i="75"/>
  <c r="C6993" i="75"/>
  <c r="C6989" i="75"/>
  <c r="C6901" i="75"/>
  <c r="C6881" i="75"/>
  <c r="C6869" i="75"/>
  <c r="C6722" i="75"/>
  <c r="C6671" i="75"/>
  <c r="C6667" i="75"/>
  <c r="C6663" i="75"/>
  <c r="C6659" i="75"/>
  <c r="C6655" i="75"/>
  <c r="C6639" i="75"/>
  <c r="C6623" i="75"/>
  <c r="C6619" i="75"/>
  <c r="C6584" i="75"/>
  <c r="C6392" i="75"/>
  <c r="C8238" i="75"/>
  <c r="C8223" i="75"/>
  <c r="C8199" i="75"/>
  <c r="C8191" i="75"/>
  <c r="C8136" i="75"/>
  <c r="C8128" i="75"/>
  <c r="C8084" i="75"/>
  <c r="C8017" i="75"/>
  <c r="C8009" i="75"/>
  <c r="C8001" i="75"/>
  <c r="C7898" i="75"/>
  <c r="C7839" i="75"/>
  <c r="C7767" i="75"/>
  <c r="C7736" i="75"/>
  <c r="C7616" i="75"/>
  <c r="C7481" i="75"/>
  <c r="C7465" i="75"/>
  <c r="C7445" i="75"/>
  <c r="C7348" i="75"/>
  <c r="C7344" i="75"/>
  <c r="C7336" i="75"/>
  <c r="C7332" i="75"/>
  <c r="C7202" i="75"/>
  <c r="C7115" i="75"/>
  <c r="C7020" i="75"/>
  <c r="C6968" i="75"/>
  <c r="C6948" i="75"/>
  <c r="C6920" i="75"/>
  <c r="C6916" i="75"/>
  <c r="C6841" i="75"/>
  <c r="C6833" i="75"/>
  <c r="C6825" i="75"/>
  <c r="C6745" i="75"/>
  <c r="C6427" i="75"/>
  <c r="C6423" i="75"/>
  <c r="C6407" i="75"/>
  <c r="C6399" i="75"/>
  <c r="C8269" i="75"/>
  <c r="C8265" i="75"/>
  <c r="C8151" i="75"/>
  <c r="C8147" i="75"/>
  <c r="C8143" i="75"/>
  <c r="C8083" i="75"/>
  <c r="C8035" i="75"/>
  <c r="C7984" i="75"/>
  <c r="C7976" i="75"/>
  <c r="C7968" i="75"/>
  <c r="C7960" i="75"/>
  <c r="C7929" i="75"/>
  <c r="C7921" i="75"/>
  <c r="C7913" i="75"/>
  <c r="C7858" i="75"/>
  <c r="C7842" i="75"/>
  <c r="C7834" i="75"/>
  <c r="C7826" i="75"/>
  <c r="C7822" i="75"/>
  <c r="C7818" i="75"/>
  <c r="C7715" i="75"/>
  <c r="C7555" i="75"/>
  <c r="C7547" i="75"/>
  <c r="C7539" i="75"/>
  <c r="C7395" i="75"/>
  <c r="C7387" i="75"/>
  <c r="C7379" i="75"/>
  <c r="C7375" i="75"/>
  <c r="C7355" i="75"/>
  <c r="C7165" i="75"/>
  <c r="C7161" i="75"/>
  <c r="C7157" i="75"/>
  <c r="C7114" i="75"/>
  <c r="C7019" i="75"/>
  <c r="C7011" i="75"/>
  <c r="C6963" i="75"/>
  <c r="C6959" i="75"/>
  <c r="C6923" i="75"/>
  <c r="C6856" i="75"/>
  <c r="C6840" i="75"/>
  <c r="C6812" i="75"/>
  <c r="C6804" i="75"/>
  <c r="C6689" i="75"/>
  <c r="C6685" i="75"/>
  <c r="C6677" i="75"/>
  <c r="C6578" i="75"/>
  <c r="C6570" i="75"/>
  <c r="C8011" i="75"/>
  <c r="C7865" i="75"/>
  <c r="C7809" i="75"/>
  <c r="C7475" i="75"/>
  <c r="C7350" i="75"/>
  <c r="C6843" i="75"/>
  <c r="C6676" i="75"/>
  <c r="C6644" i="75"/>
  <c r="C6636" i="75"/>
  <c r="C6597" i="75"/>
  <c r="C6581" i="75"/>
  <c r="C8026" i="75"/>
  <c r="C7622" i="75"/>
  <c r="C7598" i="75"/>
  <c r="C7594" i="75"/>
  <c r="C7590" i="75"/>
  <c r="C7582" i="75"/>
  <c r="C7566" i="75"/>
  <c r="C7443" i="75"/>
  <c r="C7432" i="75"/>
  <c r="C7428" i="75"/>
  <c r="C7424" i="75"/>
  <c r="C7420" i="75"/>
  <c r="C7401" i="75"/>
  <c r="C7180" i="75"/>
  <c r="C7172" i="75"/>
  <c r="C7140" i="75"/>
  <c r="C6946" i="75"/>
  <c r="C6930" i="75"/>
  <c r="C6922" i="75"/>
  <c r="C6914" i="75"/>
  <c r="C6743" i="75"/>
  <c r="C6739" i="75"/>
  <c r="C6735" i="75"/>
  <c r="C6707" i="75"/>
  <c r="C6703" i="75"/>
  <c r="AU202" i="80"/>
  <c r="AU383" i="80"/>
  <c r="AU74" i="80"/>
  <c r="AU122" i="80"/>
  <c r="AU198" i="80"/>
  <c r="AU106" i="80"/>
  <c r="AU199" i="80"/>
  <c r="AU200" i="80"/>
  <c r="AU185" i="80"/>
  <c r="AW68" i="80"/>
  <c r="AV167" i="80"/>
  <c r="AV118" i="80"/>
  <c r="AV107" i="80"/>
  <c r="AV102" i="80"/>
  <c r="AV183" i="80"/>
  <c r="AV180" i="80"/>
  <c r="AV169" i="80"/>
  <c r="AV120" i="80"/>
  <c r="AV105" i="80"/>
  <c r="AV186" i="80"/>
  <c r="AV166" i="80"/>
  <c r="AV117" i="80"/>
  <c r="AV182" i="80"/>
  <c r="AV123" i="80"/>
  <c r="AV104" i="80"/>
  <c r="AV136" i="80" s="1"/>
  <c r="AV168" i="80"/>
  <c r="AV119" i="80"/>
  <c r="AV184" i="80"/>
  <c r="AV165" i="80"/>
  <c r="AV103" i="80"/>
  <c r="AV181" i="80"/>
  <c r="AV171" i="80"/>
  <c r="AV121" i="80"/>
  <c r="AV101" i="80"/>
  <c r="AV133" i="80" s="1"/>
  <c r="AV70" i="80"/>
  <c r="AV71" i="80"/>
  <c r="AV75" i="80"/>
  <c r="AV73" i="80"/>
  <c r="AV72" i="80"/>
  <c r="AV69" i="80"/>
  <c r="AT441" i="80"/>
  <c r="AU196" i="80"/>
  <c r="AU170" i="80"/>
  <c r="AU197" i="80"/>
  <c r="AU440" i="80"/>
  <c r="BA83" i="30"/>
  <c r="BA92" i="30" s="1"/>
  <c r="BA84" i="30"/>
  <c r="BA93" i="30" s="1"/>
  <c r="AJ37" i="75" a="1"/>
  <c r="AJ37" i="75" s="1"/>
  <c r="AJ36" i="75" s="1"/>
  <c r="AJ47" i="75" a="1"/>
  <c r="AJ47" i="75" s="1"/>
  <c r="AJ46" i="75" s="1"/>
  <c r="C8232" i="75"/>
  <c r="C8169" i="75"/>
  <c r="C8142" i="75"/>
  <c r="C8112" i="75"/>
  <c r="C8108" i="75"/>
  <c r="C8104" i="75"/>
  <c r="C8100" i="75"/>
  <c r="C8016" i="75"/>
  <c r="C8008" i="75"/>
  <c r="C7997" i="75"/>
  <c r="C7986" i="75"/>
  <c r="C7970" i="75"/>
  <c r="C7962" i="75"/>
  <c r="C7935" i="75"/>
  <c r="C7907" i="75"/>
  <c r="C7888" i="75"/>
  <c r="C7880" i="75"/>
  <c r="C7571" i="75"/>
  <c r="C7488" i="75"/>
  <c r="C7299" i="75"/>
  <c r="C7233" i="75"/>
  <c r="C7217" i="75"/>
  <c r="C7209" i="75"/>
  <c r="C7067" i="75"/>
  <c r="C7051" i="75"/>
  <c r="C6789" i="75"/>
  <c r="C6781" i="75"/>
  <c r="C8255" i="75"/>
  <c r="C8247" i="75"/>
  <c r="C8239" i="75"/>
  <c r="C8180" i="75"/>
  <c r="C8157" i="75"/>
  <c r="C8115" i="75"/>
  <c r="C8111" i="75"/>
  <c r="C8103" i="75"/>
  <c r="C8095" i="75"/>
  <c r="C8091" i="75"/>
  <c r="C8023" i="75"/>
  <c r="C7989" i="75"/>
  <c r="C7969" i="75"/>
  <c r="C7961" i="75"/>
  <c r="C7942" i="75"/>
  <c r="C7938" i="75"/>
  <c r="C7922" i="75"/>
  <c r="C7918" i="75"/>
  <c r="C7914" i="75"/>
  <c r="C7769" i="75"/>
  <c r="C7710" i="75"/>
  <c r="C7706" i="75"/>
  <c r="C7686" i="75"/>
  <c r="C7682" i="75"/>
  <c r="C7674" i="75"/>
  <c r="C7670" i="75"/>
  <c r="C7662" i="75"/>
  <c r="C7354" i="75"/>
  <c r="C7164" i="75"/>
  <c r="C8018" i="75"/>
  <c r="C7937" i="75"/>
  <c r="C7890" i="75"/>
  <c r="C8250" i="75"/>
  <c r="C8258" i="75"/>
  <c r="C8246" i="75"/>
  <c r="C8261" i="75"/>
  <c r="C8230" i="75"/>
  <c r="C8226" i="75"/>
  <c r="C8222" i="75"/>
  <c r="C8218" i="75"/>
  <c r="C8214" i="75"/>
  <c r="C8210" i="75"/>
  <c r="C8206" i="75"/>
  <c r="C8167" i="75"/>
  <c r="C8163" i="75"/>
  <c r="C8148" i="75"/>
  <c r="C8140" i="75"/>
  <c r="C8129" i="75"/>
  <c r="C8086" i="75"/>
  <c r="C8060" i="75"/>
  <c r="C8029" i="75"/>
  <c r="C7987" i="75"/>
  <c r="C7905" i="75"/>
  <c r="C7866" i="75"/>
  <c r="C7807" i="75"/>
  <c r="C7179" i="75"/>
  <c r="C7008" i="75"/>
  <c r="C6977" i="75"/>
  <c r="C6969" i="75"/>
  <c r="C8263" i="75"/>
  <c r="C8254" i="75"/>
  <c r="C8242" i="75"/>
  <c r="C8268" i="75"/>
  <c r="C8201" i="75"/>
  <c r="C8059" i="75"/>
  <c r="C8043" i="75"/>
  <c r="C7190" i="75"/>
  <c r="C6672" i="75"/>
  <c r="C6664" i="75"/>
  <c r="C6656" i="75"/>
  <c r="C6632" i="75"/>
  <c r="C6624" i="75"/>
  <c r="C6585" i="75"/>
  <c r="C6554" i="75"/>
  <c r="C6546" i="75"/>
  <c r="C6538" i="75"/>
  <c r="C6530" i="75"/>
  <c r="C6526" i="75"/>
  <c r="C6522" i="75"/>
  <c r="C6518" i="75"/>
  <c r="C6514" i="75"/>
  <c r="C6482" i="75"/>
  <c r="C6474" i="75"/>
  <c r="C6462" i="75"/>
  <c r="C7895" i="75"/>
  <c r="C7861" i="75"/>
  <c r="C7841" i="75"/>
  <c r="C7833" i="75"/>
  <c r="C7814" i="75"/>
  <c r="C7810" i="75"/>
  <c r="C7794" i="75"/>
  <c r="C7790" i="75"/>
  <c r="C7786" i="75"/>
  <c r="C7755" i="75"/>
  <c r="C7709" i="75"/>
  <c r="C7705" i="75"/>
  <c r="C7677" i="75"/>
  <c r="C7669" i="75"/>
  <c r="C7646" i="75"/>
  <c r="C7602" i="75"/>
  <c r="C7562" i="75"/>
  <c r="C7531" i="75"/>
  <c r="C7523" i="75"/>
  <c r="C7507" i="75"/>
  <c r="C7499" i="75"/>
  <c r="C7377" i="75"/>
  <c r="C7346" i="75"/>
  <c r="C7302" i="75"/>
  <c r="C7264" i="75"/>
  <c r="C7260" i="75"/>
  <c r="C7256" i="75"/>
  <c r="C7252" i="75"/>
  <c r="C7244" i="75"/>
  <c r="C7228" i="75"/>
  <c r="C7197" i="75"/>
  <c r="C7189" i="75"/>
  <c r="C7171" i="75"/>
  <c r="C7147" i="75"/>
  <c r="C7082" i="75"/>
  <c r="C7054" i="75"/>
  <c r="C6988" i="75"/>
  <c r="C6980" i="75"/>
  <c r="C6898" i="75"/>
  <c r="C6890" i="75"/>
  <c r="C6874" i="75"/>
  <c r="C6870" i="75"/>
  <c r="C6835" i="75"/>
  <c r="C6800" i="75"/>
  <c r="C6788" i="75"/>
  <c r="C6769" i="75"/>
  <c r="C6757" i="75"/>
  <c r="C6738" i="75"/>
  <c r="C6734" i="75"/>
  <c r="C6730" i="75"/>
  <c r="C6726" i="75"/>
  <c r="C6718" i="75"/>
  <c r="C6714" i="75"/>
  <c r="C6706" i="75"/>
  <c r="C6698" i="75"/>
  <c r="C6643" i="75"/>
  <c r="C6608" i="75"/>
  <c r="C6596" i="75"/>
  <c r="C6592" i="75"/>
  <c r="C6569" i="75"/>
  <c r="C6565" i="75"/>
  <c r="C6549" i="75"/>
  <c r="C6501" i="75"/>
  <c r="C6461" i="75"/>
  <c r="C6433" i="75"/>
  <c r="C6410" i="75"/>
  <c r="C6398" i="75"/>
  <c r="C6394" i="75"/>
  <c r="C6383" i="75"/>
  <c r="C6367" i="75"/>
  <c r="C6363" i="75"/>
  <c r="C6741" i="75"/>
  <c r="C6725" i="75"/>
  <c r="C6682" i="75"/>
  <c r="C6576" i="75"/>
  <c r="C6417" i="75"/>
  <c r="C7856" i="75"/>
  <c r="C7848" i="75"/>
  <c r="C7840" i="75"/>
  <c r="C7832" i="75"/>
  <c r="C7801" i="75"/>
  <c r="C7793" i="75"/>
  <c r="C7785" i="75"/>
  <c r="C7770" i="75"/>
  <c r="C7554" i="75"/>
  <c r="C7550" i="75"/>
  <c r="C7546" i="75"/>
  <c r="C7538" i="75"/>
  <c r="C7534" i="75"/>
  <c r="C7530" i="75"/>
  <c r="C7526" i="75"/>
  <c r="C7510" i="75"/>
  <c r="C7498" i="75"/>
  <c r="C7426" i="75"/>
  <c r="C7411" i="75"/>
  <c r="C7403" i="75"/>
  <c r="C7368" i="75"/>
  <c r="C7360" i="75"/>
  <c r="C7267" i="75"/>
  <c r="C7131" i="75"/>
  <c r="C7119" i="75"/>
  <c r="C7081" i="75"/>
  <c r="C7042" i="75"/>
  <c r="C7034" i="75"/>
  <c r="C6979" i="75"/>
  <c r="C6960" i="75"/>
  <c r="C6897" i="75"/>
  <c r="C6889" i="75"/>
  <c r="C6834" i="75"/>
  <c r="C6826" i="75"/>
  <c r="C6822" i="75"/>
  <c r="C6815" i="75"/>
  <c r="C6799" i="75"/>
  <c r="C6768" i="75"/>
  <c r="C6693" i="75"/>
  <c r="C7967" i="75"/>
  <c r="C7936" i="75"/>
  <c r="C7928" i="75"/>
  <c r="C7901" i="75"/>
  <c r="C7859" i="75"/>
  <c r="C7777" i="75"/>
  <c r="C7696" i="75"/>
  <c r="C7688" i="75"/>
  <c r="C7668" i="75"/>
  <c r="C7664" i="75"/>
  <c r="C7660" i="75"/>
  <c r="C7640" i="75"/>
  <c r="C7633" i="75"/>
  <c r="C7625" i="75"/>
  <c r="C7621" i="75"/>
  <c r="C7601" i="75"/>
  <c r="C7585" i="75"/>
  <c r="C7569" i="75"/>
  <c r="C7525" i="75"/>
  <c r="C7505" i="75"/>
  <c r="C7486" i="75"/>
  <c r="C7459" i="75"/>
  <c r="C7451" i="75"/>
  <c r="C7429" i="75"/>
  <c r="C7305" i="75"/>
  <c r="C7247" i="75"/>
  <c r="C7243" i="75"/>
  <c r="C7227" i="75"/>
  <c r="C7219" i="75"/>
  <c r="C7215" i="75"/>
  <c r="C7211" i="75"/>
  <c r="C7200" i="75"/>
  <c r="C7196" i="75"/>
  <c r="C7192" i="75"/>
  <c r="C7188" i="75"/>
  <c r="C7146" i="75"/>
  <c r="C7100" i="75"/>
  <c r="C7065" i="75"/>
  <c r="C7057" i="75"/>
  <c r="C7006" i="75"/>
  <c r="C7002" i="75"/>
  <c r="C6936" i="75"/>
  <c r="C6912" i="75"/>
  <c r="C6876" i="75"/>
  <c r="C6868" i="75"/>
  <c r="C6802" i="75"/>
  <c r="C6791" i="75"/>
  <c r="C6787" i="75"/>
  <c r="C6760" i="75"/>
  <c r="C6740" i="75"/>
  <c r="C6732" i="75"/>
  <c r="C6724" i="75"/>
  <c r="C6720" i="75"/>
  <c r="C6674" i="75"/>
  <c r="C6662" i="75"/>
  <c r="C6658" i="75"/>
  <c r="C6650" i="75"/>
  <c r="C6634" i="75"/>
  <c r="C6630" i="75"/>
  <c r="C6626" i="75"/>
  <c r="C6618" i="75"/>
  <c r="C6599" i="75"/>
  <c r="C6571" i="75"/>
  <c r="C6560" i="75"/>
  <c r="C6552" i="75"/>
  <c r="C6504" i="75"/>
  <c r="C6496" i="75"/>
  <c r="C6464" i="75"/>
  <c r="C6432" i="75"/>
  <c r="C6416" i="75"/>
  <c r="C6412" i="75"/>
  <c r="C6400" i="75"/>
  <c r="C6396" i="75"/>
  <c r="C6389" i="75"/>
  <c r="C6377" i="75"/>
  <c r="C7787" i="75"/>
  <c r="C7761" i="75"/>
  <c r="C7753" i="75"/>
  <c r="C7730" i="75"/>
  <c r="C7726" i="75"/>
  <c r="C7722" i="75"/>
  <c r="C7718" i="75"/>
  <c r="C7707" i="75"/>
  <c r="C7675" i="75"/>
  <c r="C7659" i="75"/>
  <c r="C7655" i="75"/>
  <c r="C7612" i="75"/>
  <c r="C7580" i="75"/>
  <c r="C7564" i="75"/>
  <c r="C7532" i="75"/>
  <c r="C7500" i="75"/>
  <c r="C7417" i="75"/>
  <c r="C7374" i="75"/>
  <c r="C7323" i="75"/>
  <c r="C7320" i="75"/>
  <c r="C7300" i="75"/>
  <c r="C7273" i="75"/>
  <c r="C7265" i="75"/>
  <c r="C7261" i="75"/>
  <c r="C7253" i="75"/>
  <c r="C7210" i="75"/>
  <c r="C7195" i="75"/>
  <c r="C7187" i="75"/>
  <c r="C7183" i="75"/>
  <c r="C7169" i="75"/>
  <c r="C7145" i="75"/>
  <c r="C7083" i="75"/>
  <c r="C7052" i="75"/>
  <c r="C7028" i="75"/>
  <c r="C6970" i="75"/>
  <c r="C6931" i="75"/>
  <c r="C6915" i="75"/>
  <c r="C6867" i="75"/>
  <c r="C6828" i="75"/>
  <c r="C6820" i="75"/>
  <c r="C6813" i="75"/>
  <c r="C6797" i="75"/>
  <c r="C6786" i="75"/>
  <c r="C6778" i="75"/>
  <c r="C6755" i="75"/>
  <c r="C6723" i="75"/>
  <c r="C6684" i="75"/>
  <c r="C6649" i="75"/>
  <c r="C6645" i="75"/>
  <c r="C6633" i="75"/>
  <c r="C6629" i="75"/>
  <c r="C6625" i="75"/>
  <c r="C6617" i="75"/>
  <c r="C6586" i="75"/>
  <c r="C6567" i="75"/>
  <c r="C6555" i="75"/>
  <c r="C6547" i="75"/>
  <c r="C6507" i="75"/>
  <c r="C6503" i="75"/>
  <c r="C6491" i="75"/>
  <c r="C6479" i="75"/>
  <c r="C6471" i="75"/>
  <c r="C6459" i="75"/>
  <c r="C6455" i="75"/>
  <c r="C6451" i="75"/>
  <c r="C6447" i="75"/>
  <c r="C6443" i="75"/>
  <c r="C6435" i="75"/>
  <c r="C6376" i="75"/>
  <c r="C6372" i="75"/>
  <c r="C6368" i="75"/>
  <c r="C6364" i="75"/>
  <c r="AV14" i="70"/>
  <c r="AV44" i="70" s="1"/>
  <c r="AW15" i="70"/>
  <c r="AW45" i="70" s="1"/>
  <c r="AW12" i="70"/>
  <c r="AW42" i="70" s="1"/>
  <c r="AW13" i="70"/>
  <c r="AW43" i="70" s="1"/>
  <c r="AW9" i="70"/>
  <c r="AW39" i="70" s="1"/>
  <c r="AW11" i="70"/>
  <c r="AW41" i="70" s="1"/>
  <c r="AW10" i="70"/>
  <c r="AW40" i="70" s="1"/>
  <c r="AU437" i="80"/>
  <c r="AU439" i="80"/>
  <c r="AU381" i="80"/>
  <c r="AT382" i="80"/>
  <c r="AU377" i="80"/>
  <c r="AU306" i="80"/>
  <c r="AU318" i="80"/>
  <c r="AU263" i="80"/>
  <c r="AU436" i="80"/>
  <c r="AU380" i="80"/>
  <c r="AU246" i="80"/>
  <c r="AU351" i="80"/>
  <c r="AU379" i="80"/>
  <c r="AU425" i="80"/>
  <c r="AU410" i="80"/>
  <c r="AU438" i="80"/>
  <c r="AU259" i="80"/>
  <c r="AU231" i="80"/>
  <c r="AU260" i="80"/>
  <c r="AU366" i="80"/>
  <c r="AW164" i="80"/>
  <c r="AV363" i="80"/>
  <c r="AV346" i="80"/>
  <c r="AV350" i="80"/>
  <c r="AV304" i="80"/>
  <c r="AV287" i="80"/>
  <c r="AV242" i="80"/>
  <c r="AV247" i="80"/>
  <c r="AV229" i="80"/>
  <c r="AV426" i="80"/>
  <c r="AV423" i="80"/>
  <c r="AV406" i="80"/>
  <c r="AV292" i="80"/>
  <c r="AV362" i="80"/>
  <c r="AV367" i="80"/>
  <c r="AV349" i="80"/>
  <c r="AV303" i="80"/>
  <c r="AV286" i="80"/>
  <c r="AV290" i="80"/>
  <c r="AV241" i="80"/>
  <c r="AV245" i="80"/>
  <c r="AV228" i="80"/>
  <c r="AV422" i="80"/>
  <c r="AV405" i="80"/>
  <c r="AV409" i="80"/>
  <c r="AV411" i="80"/>
  <c r="AV361" i="80"/>
  <c r="AV365" i="80"/>
  <c r="AV348" i="80"/>
  <c r="AV302" i="80"/>
  <c r="AV307" i="80"/>
  <c r="AV289" i="80"/>
  <c r="AV244" i="80"/>
  <c r="AV227" i="80"/>
  <c r="AV364" i="80"/>
  <c r="AV347" i="80"/>
  <c r="AV352" i="80"/>
  <c r="AV301" i="80"/>
  <c r="AV305" i="80"/>
  <c r="AV288" i="80"/>
  <c r="AV243" i="80"/>
  <c r="AV226" i="80"/>
  <c r="AV230" i="80"/>
  <c r="AV421" i="80"/>
  <c r="AV420" i="80"/>
  <c r="AV424" i="80"/>
  <c r="AV407" i="80"/>
  <c r="AV408" i="80"/>
  <c r="AV232" i="80"/>
  <c r="AU258" i="80"/>
  <c r="AU261" i="80"/>
  <c r="AT262" i="80"/>
  <c r="AU291" i="80"/>
  <c r="AU319" i="80"/>
  <c r="AU321" i="80"/>
  <c r="AU378" i="80"/>
  <c r="AT322" i="80"/>
  <c r="AU320" i="80"/>
  <c r="AU442" i="80"/>
  <c r="AU317" i="80"/>
  <c r="AU323" i="80"/>
  <c r="BA85" i="30"/>
  <c r="BA94" i="30" s="1"/>
  <c r="BA87" i="30"/>
  <c r="BA96" i="30" s="1"/>
  <c r="BA86" i="30"/>
  <c r="BA95" i="30" s="1"/>
  <c r="C8221" i="75"/>
  <c r="C8209" i="75"/>
  <c r="C8202" i="75"/>
  <c r="C8195" i="75"/>
  <c r="C8139" i="75"/>
  <c r="C8099" i="75"/>
  <c r="C8081" i="75"/>
  <c r="C8073" i="75"/>
  <c r="C8051" i="75"/>
  <c r="C8048" i="75"/>
  <c r="C8003" i="75"/>
  <c r="C7982" i="75"/>
  <c r="C7978" i="75"/>
  <c r="C7953" i="75"/>
  <c r="C7945" i="75"/>
  <c r="C7923" i="75"/>
  <c r="C7920" i="75"/>
  <c r="C7875" i="75"/>
  <c r="C7854" i="75"/>
  <c r="C7850" i="75"/>
  <c r="C7825" i="75"/>
  <c r="C7817" i="75"/>
  <c r="C7795" i="75"/>
  <c r="C7792" i="75"/>
  <c r="C7729" i="75"/>
  <c r="C7717" i="75"/>
  <c r="C7651" i="75"/>
  <c r="C7610" i="75"/>
  <c r="C7596" i="75"/>
  <c r="C7528" i="75"/>
  <c r="C7524" i="75"/>
  <c r="C7512" i="75"/>
  <c r="C7504" i="75"/>
  <c r="C7405" i="75"/>
  <c r="C7390" i="75"/>
  <c r="C8234" i="75"/>
  <c r="C8187" i="75"/>
  <c r="C8165" i="75"/>
  <c r="C8158" i="75"/>
  <c r="C8120" i="75"/>
  <c r="C8116" i="75"/>
  <c r="C8113" i="75"/>
  <c r="C8110" i="75"/>
  <c r="C8087" i="75"/>
  <c r="C8058" i="75"/>
  <c r="C8014" i="75"/>
  <c r="C8010" i="75"/>
  <c r="C7985" i="75"/>
  <c r="C7977" i="75"/>
  <c r="C7952" i="75"/>
  <c r="C7886" i="75"/>
  <c r="C7882" i="75"/>
  <c r="C7857" i="75"/>
  <c r="C7849" i="75"/>
  <c r="C7824" i="75"/>
  <c r="C7758" i="75"/>
  <c r="C7754" i="75"/>
  <c r="C7747" i="75"/>
  <c r="C7732" i="75"/>
  <c r="C7728" i="75"/>
  <c r="C7698" i="75"/>
  <c r="C7694" i="75"/>
  <c r="C7690" i="75"/>
  <c r="C7687" i="75"/>
  <c r="C7684" i="75"/>
  <c r="C7676" i="75"/>
  <c r="C7665" i="75"/>
  <c r="C7457" i="75"/>
  <c r="C8227" i="75"/>
  <c r="C8168" i="75"/>
  <c r="C8257" i="75"/>
  <c r="C8249" i="75"/>
  <c r="C8233" i="75"/>
  <c r="C8212" i="75"/>
  <c r="C8183" i="75"/>
  <c r="C8175" i="75"/>
  <c r="C8150" i="75"/>
  <c r="C8138" i="75"/>
  <c r="C8135" i="75"/>
  <c r="C8123" i="75"/>
  <c r="C8098" i="75"/>
  <c r="C8090" i="75"/>
  <c r="C8075" i="75"/>
  <c r="C8068" i="75"/>
  <c r="C8065" i="75"/>
  <c r="C8006" i="75"/>
  <c r="C8002" i="75"/>
  <c r="C7999" i="75"/>
  <c r="C7992" i="75"/>
  <c r="C7959" i="75"/>
  <c r="C7947" i="75"/>
  <c r="C7933" i="75"/>
  <c r="C7878" i="75"/>
  <c r="C7874" i="75"/>
  <c r="C7871" i="75"/>
  <c r="C7864" i="75"/>
  <c r="C7831" i="75"/>
  <c r="C7819" i="75"/>
  <c r="C7805" i="75"/>
  <c r="C7765" i="75"/>
  <c r="C7750" i="75"/>
  <c r="C7739" i="75"/>
  <c r="C7724" i="75"/>
  <c r="C7693" i="75"/>
  <c r="C7672" i="75"/>
  <c r="C7650" i="75"/>
  <c r="C7643" i="75"/>
  <c r="C7636" i="75"/>
  <c r="C7624" i="75"/>
  <c r="C7609" i="75"/>
  <c r="C7605" i="75"/>
  <c r="C7586" i="75"/>
  <c r="C7561" i="75"/>
  <c r="C7549" i="75"/>
  <c r="C7545" i="75"/>
  <c r="C7541" i="75"/>
  <c r="C7502" i="75"/>
  <c r="C7491" i="75"/>
  <c r="C7472" i="75"/>
  <c r="C8260" i="75"/>
  <c r="C8244" i="75"/>
  <c r="C8215" i="75"/>
  <c r="C8207" i="75"/>
  <c r="C8182" i="75"/>
  <c r="C8178" i="75"/>
  <c r="C8160" i="75"/>
  <c r="C8145" i="75"/>
  <c r="C8126" i="75"/>
  <c r="C8097" i="75"/>
  <c r="C8034" i="75"/>
  <c r="C8031" i="75"/>
  <c r="C8024" i="75"/>
  <c r="C7979" i="75"/>
  <c r="C7965" i="75"/>
  <c r="C7925" i="75"/>
  <c r="C7906" i="75"/>
  <c r="C7903" i="75"/>
  <c r="C7896" i="75"/>
  <c r="C7851" i="75"/>
  <c r="C7837" i="75"/>
  <c r="C7797" i="75"/>
  <c r="C7778" i="75"/>
  <c r="C7775" i="75"/>
  <c r="C7768" i="75"/>
  <c r="C7708" i="75"/>
  <c r="C7704" i="75"/>
  <c r="C7700" i="75"/>
  <c r="C7657" i="75"/>
  <c r="C7635" i="75"/>
  <c r="C7631" i="75"/>
  <c r="C7619" i="75"/>
  <c r="C7597" i="75"/>
  <c r="C7589" i="75"/>
  <c r="C7578" i="75"/>
  <c r="C7570" i="75"/>
  <c r="C8225" i="75"/>
  <c r="C7971" i="75"/>
  <c r="C7843" i="75"/>
  <c r="C7652" i="75"/>
  <c r="C7600" i="75"/>
  <c r="C7581" i="75"/>
  <c r="C7577" i="75"/>
  <c r="C7573" i="75"/>
  <c r="C7552" i="75"/>
  <c r="C7548" i="75"/>
  <c r="C7544" i="75"/>
  <c r="C7536" i="75"/>
  <c r="C7521" i="75"/>
  <c r="C7513" i="75"/>
  <c r="C7364" i="75"/>
  <c r="C7326" i="75"/>
  <c r="C7254" i="75"/>
  <c r="C7229" i="75"/>
  <c r="C7225" i="75"/>
  <c r="C7221" i="75"/>
  <c r="C7142" i="75"/>
  <c r="C7123" i="75"/>
  <c r="C7078" i="75"/>
  <c r="C6971" i="75"/>
  <c r="C6933" i="75"/>
  <c r="C6885" i="75"/>
  <c r="C6779" i="75"/>
  <c r="C6749" i="75"/>
  <c r="C6715" i="75"/>
  <c r="C6708" i="75"/>
  <c r="C6675" i="75"/>
  <c r="C6668" i="75"/>
  <c r="C6660" i="75"/>
  <c r="C6652" i="75"/>
  <c r="C6601" i="75"/>
  <c r="C6587" i="75"/>
  <c r="C6580" i="75"/>
  <c r="C6475" i="75"/>
  <c r="C6460" i="75"/>
  <c r="C6441" i="75"/>
  <c r="C6411" i="75"/>
  <c r="C6384" i="75"/>
  <c r="C6380" i="75"/>
  <c r="C7371" i="75"/>
  <c r="C7292" i="75"/>
  <c r="C7246" i="75"/>
  <c r="C7182" i="75"/>
  <c r="C7153" i="75"/>
  <c r="C7138" i="75"/>
  <c r="C7126" i="75"/>
  <c r="C7118" i="75"/>
  <c r="C7089" i="75"/>
  <c r="C7074" i="75"/>
  <c r="C7062" i="75"/>
  <c r="C7048" i="75"/>
  <c r="C7044" i="75"/>
  <c r="C7009" i="75"/>
  <c r="C7001" i="75"/>
  <c r="C6981" i="75"/>
  <c r="C6978" i="75"/>
  <c r="C6940" i="75"/>
  <c r="C6932" i="75"/>
  <c r="C6911" i="75"/>
  <c r="C6896" i="75"/>
  <c r="C6884" i="75"/>
  <c r="C6873" i="75"/>
  <c r="C6858" i="75"/>
  <c r="C6851" i="75"/>
  <c r="C6824" i="75"/>
  <c r="C6794" i="75"/>
  <c r="C6775" i="75"/>
  <c r="C6767" i="75"/>
  <c r="C6729" i="75"/>
  <c r="C6696" i="75"/>
  <c r="C6692" i="75"/>
  <c r="C6648" i="75"/>
  <c r="C6611" i="75"/>
  <c r="C6583" i="75"/>
  <c r="C6579" i="75"/>
  <c r="C6544" i="75"/>
  <c r="C6536" i="75"/>
  <c r="C6520" i="75"/>
  <c r="C6512" i="75"/>
  <c r="C6508" i="75"/>
  <c r="C6497" i="75"/>
  <c r="C6494" i="75"/>
  <c r="C6490" i="75"/>
  <c r="C6467" i="75"/>
  <c r="C6463" i="75"/>
  <c r="C6448" i="75"/>
  <c r="C6444" i="75"/>
  <c r="C6440" i="75"/>
  <c r="C6436" i="75"/>
  <c r="C6379" i="75"/>
  <c r="C7427" i="75"/>
  <c r="C7386" i="75"/>
  <c r="C7363" i="75"/>
  <c r="C7329" i="75"/>
  <c r="C7306" i="75"/>
  <c r="C7257" i="75"/>
  <c r="C7232" i="75"/>
  <c r="C7220" i="75"/>
  <c r="C7212" i="75"/>
  <c r="C6371" i="75"/>
  <c r="C7493" i="75"/>
  <c r="C7479" i="75"/>
  <c r="C7467" i="75"/>
  <c r="C7408" i="75"/>
  <c r="C7404" i="75"/>
  <c r="C7393" i="75"/>
  <c r="C7381" i="75"/>
  <c r="C7370" i="75"/>
  <c r="C7340" i="75"/>
  <c r="C7324" i="75"/>
  <c r="C7291" i="75"/>
  <c r="C7283" i="75"/>
  <c r="C7279" i="75"/>
  <c r="C7249" i="75"/>
  <c r="C7242" i="75"/>
  <c r="C7238" i="75"/>
  <c r="C7193" i="75"/>
  <c r="C7168" i="75"/>
  <c r="C7156" i="75"/>
  <c r="C7148" i="75"/>
  <c r="C7125" i="75"/>
  <c r="C7107" i="75"/>
  <c r="C7104" i="75"/>
  <c r="C7092" i="75"/>
  <c r="C7084" i="75"/>
  <c r="C7061" i="75"/>
  <c r="C7043" i="75"/>
  <c r="C7027" i="75"/>
  <c r="C7012" i="75"/>
  <c r="C6951" i="75"/>
  <c r="C6947" i="75"/>
  <c r="C6895" i="75"/>
  <c r="C6872" i="75"/>
  <c r="C6865" i="75"/>
  <c r="C6850" i="75"/>
  <c r="C6842" i="75"/>
  <c r="C6831" i="75"/>
  <c r="C6774" i="75"/>
  <c r="C6770" i="75"/>
  <c r="C6744" i="75"/>
  <c r="C6736" i="75"/>
  <c r="C6728" i="75"/>
  <c r="C6681" i="75"/>
  <c r="C6666" i="75"/>
  <c r="C6647" i="75"/>
  <c r="C6640" i="75"/>
  <c r="C6628" i="75"/>
  <c r="C6621" i="75"/>
  <c r="C6610" i="75"/>
  <c r="C6589" i="75"/>
  <c r="C6561" i="75"/>
  <c r="C6550" i="75"/>
  <c r="C6543" i="75"/>
  <c r="C6539" i="75"/>
  <c r="C6535" i="75"/>
  <c r="C6527" i="75"/>
  <c r="C6523" i="75"/>
  <c r="C6515" i="75"/>
  <c r="C6485" i="75"/>
  <c r="C6421" i="75"/>
  <c r="C7478" i="75"/>
  <c r="C7462" i="75"/>
  <c r="C7448" i="75"/>
  <c r="C7444" i="75"/>
  <c r="C7441" i="75"/>
  <c r="C7434" i="75"/>
  <c r="C7347" i="75"/>
  <c r="C7316" i="75"/>
  <c r="C7308" i="75"/>
  <c r="C7301" i="75"/>
  <c r="C7278" i="75"/>
  <c r="C7178" i="75"/>
  <c r="C7174" i="75"/>
  <c r="C7110" i="75"/>
  <c r="C7026" i="75"/>
  <c r="C7003" i="75"/>
  <c r="C6965" i="75"/>
  <c r="C6954" i="75"/>
  <c r="C6943" i="75"/>
  <c r="C6928" i="75"/>
  <c r="C6887" i="75"/>
  <c r="C6883" i="75"/>
  <c r="C6845" i="75"/>
  <c r="C6838" i="75"/>
  <c r="C6808" i="75"/>
  <c r="C6777" i="75"/>
  <c r="C6773" i="75"/>
  <c r="C6751" i="75"/>
  <c r="C6691" i="75"/>
  <c r="C6688" i="75"/>
  <c r="C6609" i="75"/>
  <c r="C6602" i="75"/>
  <c r="C6424" i="75"/>
  <c r="C6420" i="75"/>
  <c r="C7576" i="75"/>
  <c r="C7568" i="75"/>
  <c r="C7496" i="75"/>
  <c r="C7492" i="75"/>
  <c r="C7469" i="75"/>
  <c r="C7458" i="75"/>
  <c r="C7454" i="75"/>
  <c r="C7421" i="75"/>
  <c r="C7398" i="75"/>
  <c r="C7384" i="75"/>
  <c r="C7380" i="75"/>
  <c r="C7372" i="75"/>
  <c r="C7339" i="75"/>
  <c r="C7331" i="75"/>
  <c r="C7293" i="75"/>
  <c r="C7289" i="75"/>
  <c r="C7285" i="75"/>
  <c r="C7274" i="75"/>
  <c r="C7259" i="75"/>
  <c r="C7206" i="75"/>
  <c r="C7203" i="75"/>
  <c r="C7173" i="75"/>
  <c r="C7150" i="75"/>
  <c r="C7136" i="75"/>
  <c r="C7132" i="75"/>
  <c r="C7128" i="75"/>
  <c r="C7124" i="75"/>
  <c r="C7109" i="75"/>
  <c r="C7072" i="75"/>
  <c r="C7068" i="75"/>
  <c r="C7064" i="75"/>
  <c r="C7060" i="75"/>
  <c r="C7029" i="75"/>
  <c r="C7018" i="75"/>
  <c r="C6983" i="75"/>
  <c r="C6976" i="75"/>
  <c r="C6961" i="75"/>
  <c r="C6949" i="75"/>
  <c r="C6934" i="75"/>
  <c r="C6905" i="75"/>
  <c r="C6893" i="75"/>
  <c r="C6882" i="75"/>
  <c r="C6859" i="75"/>
  <c r="C6852" i="75"/>
  <c r="C6844" i="75"/>
  <c r="C6821" i="75"/>
  <c r="C6807" i="75"/>
  <c r="C6803" i="75"/>
  <c r="C6784" i="75"/>
  <c r="C6761" i="75"/>
  <c r="C6746" i="75"/>
  <c r="C6687" i="75"/>
  <c r="C6661" i="75"/>
  <c r="C6631" i="75"/>
  <c r="C6627" i="75"/>
  <c r="C6598" i="75"/>
  <c r="C6577" i="75"/>
  <c r="C6573" i="75"/>
  <c r="C6566" i="75"/>
  <c r="C6545" i="75"/>
  <c r="C6502" i="75"/>
  <c r="C6480" i="75"/>
  <c r="C6472" i="75"/>
  <c r="C6468" i="75"/>
  <c r="C6446" i="75"/>
  <c r="C6419" i="75"/>
  <c r="C6408" i="75"/>
  <c r="C6381" i="75"/>
  <c r="C8267" i="75"/>
  <c r="C8235" i="75"/>
  <c r="C8205" i="75"/>
  <c r="C8188" i="75"/>
  <c r="C8171" i="75"/>
  <c r="C8141" i="75"/>
  <c r="C8124" i="75"/>
  <c r="C8121" i="75"/>
  <c r="C8088" i="75"/>
  <c r="C8085" i="75"/>
  <c r="C8082" i="75"/>
  <c r="C8078" i="75"/>
  <c r="C8074" i="75"/>
  <c r="C8071" i="75"/>
  <c r="C8054" i="75"/>
  <c r="C8007" i="75"/>
  <c r="C7990" i="75"/>
  <c r="C7973" i="75"/>
  <c r="C7956" i="75"/>
  <c r="C7943" i="75"/>
  <c r="C7926" i="75"/>
  <c r="C7909" i="75"/>
  <c r="C7892" i="75"/>
  <c r="C7879" i="75"/>
  <c r="C7862" i="75"/>
  <c r="C7845" i="75"/>
  <c r="C7828" i="75"/>
  <c r="C7815" i="75"/>
  <c r="C7798" i="75"/>
  <c r="C7781" i="75"/>
  <c r="C7764" i="75"/>
  <c r="C7751" i="75"/>
  <c r="C7748" i="75"/>
  <c r="C7737" i="75"/>
  <c r="C8208" i="75"/>
  <c r="C8251" i="75"/>
  <c r="C8248" i="75"/>
  <c r="C8245" i="75"/>
  <c r="C8241" i="75"/>
  <c r="C8228" i="75"/>
  <c r="C8211" i="75"/>
  <c r="C8184" i="75"/>
  <c r="C8181" i="75"/>
  <c r="C8177" i="75"/>
  <c r="C8164" i="75"/>
  <c r="C8144" i="75"/>
  <c r="C8134" i="75"/>
  <c r="C8130" i="75"/>
  <c r="C8127" i="75"/>
  <c r="C8107" i="75"/>
  <c r="C8094" i="75"/>
  <c r="C8047" i="75"/>
  <c r="C8030" i="75"/>
  <c r="C8019" i="75"/>
  <c r="C8013" i="75"/>
  <c r="C7996" i="75"/>
  <c r="C7983" i="75"/>
  <c r="C7966" i="75"/>
  <c r="C7955" i="75"/>
  <c r="C7949" i="75"/>
  <c r="C7932" i="75"/>
  <c r="C7919" i="75"/>
  <c r="C7902" i="75"/>
  <c r="C7891" i="75"/>
  <c r="C7885" i="75"/>
  <c r="C7868" i="75"/>
  <c r="C7855" i="75"/>
  <c r="C7838" i="75"/>
  <c r="C7827" i="75"/>
  <c r="C7821" i="75"/>
  <c r="C7804" i="75"/>
  <c r="C7791" i="75"/>
  <c r="C7774" i="75"/>
  <c r="C7763" i="75"/>
  <c r="C7757" i="75"/>
  <c r="C7723" i="75"/>
  <c r="C7719" i="75"/>
  <c r="C7697" i="75"/>
  <c r="C8264" i="75"/>
  <c r="C8217" i="75"/>
  <c r="C8153" i="75"/>
  <c r="C7995" i="75"/>
  <c r="C7931" i="75"/>
  <c r="C7867" i="75"/>
  <c r="C7803" i="75"/>
  <c r="C8203" i="75"/>
  <c r="C8176" i="75"/>
  <c r="C8173" i="75"/>
  <c r="C8156" i="75"/>
  <c r="C8119" i="75"/>
  <c r="C8106" i="75"/>
  <c r="C8080" i="75"/>
  <c r="C8076" i="75"/>
  <c r="C8063" i="75"/>
  <c r="C8056" i="75"/>
  <c r="C8052" i="75"/>
  <c r="C8039" i="75"/>
  <c r="C8022" i="75"/>
  <c r="C8005" i="75"/>
  <c r="C7988" i="75"/>
  <c r="C7975" i="75"/>
  <c r="C7958" i="75"/>
  <c r="C7941" i="75"/>
  <c r="C7924" i="75"/>
  <c r="C7911" i="75"/>
  <c r="C7894" i="75"/>
  <c r="C7877" i="75"/>
  <c r="C7860" i="75"/>
  <c r="C7847" i="75"/>
  <c r="C7830" i="75"/>
  <c r="C7813" i="75"/>
  <c r="C7796" i="75"/>
  <c r="C7783" i="75"/>
  <c r="C7766" i="75"/>
  <c r="C7746" i="75"/>
  <c r="C7742" i="75"/>
  <c r="C7714" i="75"/>
  <c r="C8237" i="75"/>
  <c r="C8256" i="75"/>
  <c r="C8243" i="75"/>
  <c r="C8216" i="75"/>
  <c r="C8213" i="75"/>
  <c r="C8196" i="75"/>
  <c r="C8179" i="75"/>
  <c r="C8152" i="75"/>
  <c r="C8149" i="75"/>
  <c r="C8146" i="75"/>
  <c r="C8132" i="75"/>
  <c r="C8109" i="75"/>
  <c r="C8096" i="75"/>
  <c r="C8092" i="75"/>
  <c r="C8069" i="75"/>
  <c r="C8045" i="75"/>
  <c r="C8028" i="75"/>
  <c r="C8015" i="75"/>
  <c r="C7998" i="75"/>
  <c r="C7981" i="75"/>
  <c r="C7964" i="75"/>
  <c r="C7951" i="75"/>
  <c r="C7934" i="75"/>
  <c r="C7917" i="75"/>
  <c r="C7900" i="75"/>
  <c r="C7887" i="75"/>
  <c r="C7870" i="75"/>
  <c r="C7853" i="75"/>
  <c r="C7836" i="75"/>
  <c r="C7823" i="75"/>
  <c r="C7806" i="75"/>
  <c r="C7789" i="75"/>
  <c r="C7772" i="75"/>
  <c r="C7721" i="75"/>
  <c r="C7666" i="75"/>
  <c r="C8240" i="75"/>
  <c r="C8220" i="75"/>
  <c r="C8259" i="75"/>
  <c r="C8253" i="75"/>
  <c r="C8252" i="75"/>
  <c r="C8236" i="75"/>
  <c r="C8219" i="75"/>
  <c r="C8192" i="75"/>
  <c r="C8189" i="75"/>
  <c r="C8185" i="75"/>
  <c r="C8172" i="75"/>
  <c r="C8155" i="75"/>
  <c r="C8131" i="75"/>
  <c r="C8105" i="75"/>
  <c r="C8102" i="75"/>
  <c r="C8062" i="75"/>
  <c r="C8055" i="75"/>
  <c r="C8038" i="75"/>
  <c r="C8027" i="75"/>
  <c r="C8021" i="75"/>
  <c r="C7991" i="75"/>
  <c r="C7974" i="75"/>
  <c r="C7963" i="75"/>
  <c r="C7957" i="75"/>
  <c r="C7927" i="75"/>
  <c r="C7910" i="75"/>
  <c r="C7899" i="75"/>
  <c r="C7893" i="75"/>
  <c r="C7863" i="75"/>
  <c r="C7846" i="75"/>
  <c r="C7835" i="75"/>
  <c r="C7829" i="75"/>
  <c r="C7799" i="75"/>
  <c r="C7782" i="75"/>
  <c r="C7771" i="75"/>
  <c r="C7738" i="75"/>
  <c r="C7734" i="75"/>
  <c r="C7713" i="75"/>
  <c r="C7673" i="75"/>
  <c r="C7608" i="75"/>
  <c r="C7560" i="75"/>
  <c r="C7553" i="75"/>
  <c r="C7497" i="75"/>
  <c r="C7456" i="75"/>
  <c r="C7449" i="75"/>
  <c r="C7425" i="75"/>
  <c r="C7418" i="75"/>
  <c r="C7359" i="75"/>
  <c r="C7352" i="75"/>
  <c r="C7311" i="75"/>
  <c r="C7304" i="75"/>
  <c r="C7250" i="75"/>
  <c r="C7240" i="75"/>
  <c r="C7186" i="75"/>
  <c r="C7176" i="75"/>
  <c r="C7122" i="75"/>
  <c r="C7112" i="75"/>
  <c r="C7058" i="75"/>
  <c r="C6994" i="75"/>
  <c r="C6483" i="75"/>
  <c r="C7716" i="75"/>
  <c r="C7683" i="75"/>
  <c r="C7642" i="75"/>
  <c r="C7638" i="75"/>
  <c r="C7632" i="75"/>
  <c r="C7618" i="75"/>
  <c r="C7604" i="75"/>
  <c r="C7595" i="75"/>
  <c r="C7591" i="75"/>
  <c r="C7587" i="75"/>
  <c r="C7584" i="75"/>
  <c r="C7527" i="75"/>
  <c r="C7520" i="75"/>
  <c r="C7516" i="75"/>
  <c r="C7509" i="75"/>
  <c r="C7506" i="75"/>
  <c r="C7480" i="75"/>
  <c r="C7476" i="75"/>
  <c r="C7473" i="75"/>
  <c r="C7466" i="75"/>
  <c r="C7413" i="75"/>
  <c r="C7400" i="75"/>
  <c r="C7389" i="75"/>
  <c r="C7382" i="75"/>
  <c r="C7376" i="75"/>
  <c r="C7362" i="75"/>
  <c r="C7358" i="75"/>
  <c r="C7338" i="75"/>
  <c r="C7334" i="75"/>
  <c r="C7328" i="75"/>
  <c r="C7314" i="75"/>
  <c r="C7310" i="75"/>
  <c r="C7290" i="75"/>
  <c r="C7286" i="75"/>
  <c r="C7280" i="75"/>
  <c r="C7269" i="75"/>
  <c r="C7226" i="75"/>
  <c r="C7222" i="75"/>
  <c r="C7216" i="75"/>
  <c r="C7205" i="75"/>
  <c r="C7162" i="75"/>
  <c r="C7158" i="75"/>
  <c r="C7152" i="75"/>
  <c r="C7141" i="75"/>
  <c r="C7098" i="75"/>
  <c r="C7094" i="75"/>
  <c r="C7088" i="75"/>
  <c r="C7077" i="75"/>
  <c r="C7032" i="75"/>
  <c r="C7024" i="75"/>
  <c r="C7005" i="75"/>
  <c r="C6997" i="75"/>
  <c r="C6952" i="75"/>
  <c r="C6771" i="75"/>
  <c r="C6456" i="75"/>
  <c r="C7702" i="75"/>
  <c r="C7645" i="75"/>
  <c r="C7641" i="75"/>
  <c r="C7627" i="75"/>
  <c r="C7613" i="75"/>
  <c r="C7607" i="75"/>
  <c r="C7565" i="75"/>
  <c r="C7533" i="75"/>
  <c r="C7515" i="75"/>
  <c r="C7461" i="75"/>
  <c r="C7437" i="75"/>
  <c r="C7430" i="75"/>
  <c r="C7406" i="75"/>
  <c r="C7262" i="75"/>
  <c r="C7245" i="75"/>
  <c r="C7198" i="75"/>
  <c r="C7181" i="75"/>
  <c r="C7134" i="75"/>
  <c r="C7117" i="75"/>
  <c r="C7070" i="75"/>
  <c r="C7053" i="75"/>
  <c r="C7046" i="75"/>
  <c r="C7695" i="75"/>
  <c r="C7671" i="75"/>
  <c r="C7648" i="75"/>
  <c r="C7606" i="75"/>
  <c r="C7579" i="75"/>
  <c r="C7558" i="75"/>
  <c r="C7551" i="75"/>
  <c r="C7508" i="75"/>
  <c r="C7482" i="75"/>
  <c r="C7416" i="75"/>
  <c r="C7392" i="75"/>
  <c r="C7385" i="75"/>
  <c r="C7378" i="75"/>
  <c r="C7330" i="75"/>
  <c r="C7282" i="75"/>
  <c r="C7272" i="75"/>
  <c r="C7218" i="75"/>
  <c r="C7208" i="75"/>
  <c r="C7154" i="75"/>
  <c r="C7144" i="75"/>
  <c r="C7133" i="75"/>
  <c r="C7090" i="75"/>
  <c r="C7086" i="75"/>
  <c r="C7080" i="75"/>
  <c r="C7069" i="75"/>
  <c r="C6992" i="75"/>
  <c r="C6962" i="75"/>
  <c r="C7759" i="75"/>
  <c r="C7741" i="75"/>
  <c r="C7735" i="75"/>
  <c r="C7712" i="75"/>
  <c r="C7681" i="75"/>
  <c r="C7667" i="75"/>
  <c r="C7658" i="75"/>
  <c r="C7654" i="75"/>
  <c r="C7644" i="75"/>
  <c r="C7634" i="75"/>
  <c r="C7630" i="75"/>
  <c r="C7626" i="75"/>
  <c r="C7623" i="75"/>
  <c r="C7620" i="75"/>
  <c r="C7593" i="75"/>
  <c r="C7574" i="75"/>
  <c r="C7557" i="75"/>
  <c r="C7542" i="75"/>
  <c r="C7529" i="75"/>
  <c r="C7522" i="75"/>
  <c r="C7518" i="75"/>
  <c r="C7514" i="75"/>
  <c r="C7501" i="75"/>
  <c r="C7494" i="75"/>
  <c r="C7464" i="75"/>
  <c r="C7453" i="75"/>
  <c r="C7446" i="75"/>
  <c r="C7440" i="75"/>
  <c r="C7433" i="75"/>
  <c r="C7422" i="75"/>
  <c r="C7409" i="75"/>
  <c r="C7402" i="75"/>
  <c r="C7356" i="75"/>
  <c r="C7349" i="75"/>
  <c r="C7343" i="75"/>
  <c r="C7295" i="75"/>
  <c r="C7258" i="75"/>
  <c r="C7248" i="75"/>
  <c r="C7231" i="75"/>
  <c r="C7194" i="75"/>
  <c r="C7184" i="75"/>
  <c r="C7167" i="75"/>
  <c r="C7120" i="75"/>
  <c r="C7103" i="75"/>
  <c r="C6754" i="75"/>
  <c r="C7680" i="75"/>
  <c r="C7653" i="75"/>
  <c r="C7629" i="75"/>
  <c r="C7588" i="75"/>
  <c r="C7517" i="75"/>
  <c r="C7477" i="75"/>
  <c r="C7470" i="75"/>
  <c r="C7397" i="75"/>
  <c r="C7373" i="75"/>
  <c r="C7366" i="75"/>
  <c r="C7342" i="75"/>
  <c r="C7325" i="75"/>
  <c r="C7322" i="75"/>
  <c r="C7318" i="75"/>
  <c r="C7312" i="75"/>
  <c r="C7298" i="75"/>
  <c r="C7294" i="75"/>
  <c r="C7288" i="75"/>
  <c r="C7277" i="75"/>
  <c r="C7234" i="75"/>
  <c r="C7230" i="75"/>
  <c r="C7224" i="75"/>
  <c r="C7213" i="75"/>
  <c r="C7170" i="75"/>
  <c r="C7166" i="75"/>
  <c r="C7160" i="75"/>
  <c r="C7149" i="75"/>
  <c r="C7106" i="75"/>
  <c r="C7102" i="75"/>
  <c r="C7096" i="75"/>
  <c r="C7085" i="75"/>
  <c r="C7037" i="75"/>
  <c r="C6995" i="75"/>
  <c r="C6938" i="75"/>
  <c r="C6792" i="75"/>
  <c r="C6605" i="75"/>
  <c r="C7055" i="75"/>
  <c r="C7038" i="75"/>
  <c r="C7025" i="75"/>
  <c r="C7015" i="75"/>
  <c r="C6941" i="75"/>
  <c r="C6935" i="75"/>
  <c r="C6924" i="75"/>
  <c r="C6918" i="75"/>
  <c r="C6907" i="75"/>
  <c r="C6877" i="75"/>
  <c r="C6871" i="75"/>
  <c r="C6860" i="75"/>
  <c r="C6854" i="75"/>
  <c r="C6847" i="75"/>
  <c r="C6836" i="75"/>
  <c r="C6829" i="75"/>
  <c r="C6823" i="75"/>
  <c r="C6816" i="75"/>
  <c r="C6805" i="75"/>
  <c r="C6785" i="75"/>
  <c r="C6763" i="75"/>
  <c r="C6737" i="75"/>
  <c r="C6733" i="75"/>
  <c r="C6727" i="75"/>
  <c r="C6716" i="75"/>
  <c r="C6710" i="75"/>
  <c r="C6699" i="75"/>
  <c r="C6665" i="75"/>
  <c r="C6620" i="75"/>
  <c r="C6614" i="75"/>
  <c r="C6551" i="75"/>
  <c r="C6519" i="75"/>
  <c r="C6506" i="75"/>
  <c r="C6486" i="75"/>
  <c r="C6466" i="75"/>
  <c r="C6452" i="75"/>
  <c r="C6449" i="75"/>
  <c r="C6442" i="75"/>
  <c r="C6439" i="75"/>
  <c r="C6428" i="75"/>
  <c r="C6425" i="75"/>
  <c r="C6418" i="75"/>
  <c r="C6415" i="75"/>
  <c r="C6403" i="75"/>
  <c r="C6388" i="75"/>
  <c r="C6385" i="75"/>
  <c r="C6378" i="75"/>
  <c r="C6375" i="75"/>
  <c r="C7004" i="75"/>
  <c r="C6985" i="75"/>
  <c r="C6975" i="75"/>
  <c r="C6964" i="75"/>
  <c r="C6917" i="75"/>
  <c r="C6900" i="75"/>
  <c r="C6853" i="75"/>
  <c r="C6811" i="75"/>
  <c r="C6780" i="75"/>
  <c r="C6756" i="75"/>
  <c r="C6709" i="75"/>
  <c r="C6683" i="75"/>
  <c r="C6651" i="75"/>
  <c r="C6635" i="75"/>
  <c r="C6604" i="75"/>
  <c r="C6588" i="75"/>
  <c r="C6572" i="75"/>
  <c r="C6492" i="75"/>
  <c r="C6395" i="75"/>
  <c r="C6984" i="75"/>
  <c r="C6944" i="75"/>
  <c r="C6927" i="75"/>
  <c r="C6880" i="75"/>
  <c r="C6863" i="75"/>
  <c r="C6839" i="75"/>
  <c r="C6832" i="75"/>
  <c r="C6801" i="75"/>
  <c r="C6719" i="75"/>
  <c r="C6702" i="75"/>
  <c r="C6686" i="75"/>
  <c r="C6607" i="75"/>
  <c r="C6591" i="75"/>
  <c r="C6575" i="75"/>
  <c r="C6553" i="75"/>
  <c r="C6534" i="75"/>
  <c r="C6521" i="75"/>
  <c r="C6498" i="75"/>
  <c r="C6495" i="75"/>
  <c r="C6478" i="75"/>
  <c r="C6458" i="75"/>
  <c r="C6434" i="75"/>
  <c r="C6431" i="75"/>
  <c r="C6402" i="75"/>
  <c r="C6391" i="75"/>
  <c r="C7040" i="75"/>
  <c r="C7036" i="75"/>
  <c r="C7017" i="75"/>
  <c r="C7010" i="75"/>
  <c r="C6996" i="75"/>
  <c r="C6987" i="75"/>
  <c r="C6973" i="75"/>
  <c r="C6967" i="75"/>
  <c r="C6956" i="75"/>
  <c r="C6950" i="75"/>
  <c r="C6939" i="75"/>
  <c r="C6909" i="75"/>
  <c r="C6903" i="75"/>
  <c r="C6892" i="75"/>
  <c r="C6886" i="75"/>
  <c r="C6875" i="75"/>
  <c r="C6849" i="75"/>
  <c r="C6827" i="75"/>
  <c r="C6796" i="75"/>
  <c r="C6790" i="75"/>
  <c r="C6783" i="75"/>
  <c r="C6772" i="75"/>
  <c r="C6765" i="75"/>
  <c r="C6759" i="75"/>
  <c r="C6748" i="75"/>
  <c r="C6742" i="75"/>
  <c r="C6731" i="75"/>
  <c r="C6705" i="75"/>
  <c r="C6701" i="75"/>
  <c r="C6695" i="75"/>
  <c r="C6679" i="75"/>
  <c r="C6657" i="75"/>
  <c r="C6622" i="75"/>
  <c r="C6612" i="75"/>
  <c r="C6559" i="75"/>
  <c r="C6537" i="75"/>
  <c r="C6511" i="75"/>
  <c r="C6484" i="75"/>
  <c r="AJ28" i="75"/>
  <c r="C6405" i="75"/>
  <c r="C6401" i="75"/>
  <c r="C6390" i="75"/>
  <c r="C6362" i="75"/>
  <c r="C7056" i="75"/>
  <c r="C7045" i="75"/>
  <c r="C7039" i="75"/>
  <c r="C7035" i="75"/>
  <c r="C7016" i="75"/>
  <c r="C6972" i="75"/>
  <c r="C6966" i="75"/>
  <c r="C6955" i="75"/>
  <c r="C6925" i="75"/>
  <c r="C6919" i="75"/>
  <c r="C6908" i="75"/>
  <c r="C6902" i="75"/>
  <c r="C6891" i="75"/>
  <c r="C6861" i="75"/>
  <c r="C6855" i="75"/>
  <c r="C6848" i="75"/>
  <c r="C6837" i="75"/>
  <c r="C6817" i="75"/>
  <c r="C6795" i="75"/>
  <c r="C6764" i="75"/>
  <c r="C6758" i="75"/>
  <c r="C6747" i="75"/>
  <c r="C6721" i="75"/>
  <c r="C6717" i="75"/>
  <c r="C6711" i="75"/>
  <c r="C6700" i="75"/>
  <c r="C6694" i="75"/>
  <c r="C6678" i="75"/>
  <c r="C6615" i="75"/>
  <c r="C6593" i="75"/>
  <c r="C6558" i="75"/>
  <c r="C6548" i="75"/>
  <c r="C6516" i="75"/>
  <c r="C6510" i="75"/>
  <c r="C6487" i="75"/>
  <c r="C6450" i="75"/>
  <c r="C6426" i="75"/>
  <c r="C6404" i="75"/>
  <c r="C6397" i="75"/>
  <c r="C6393" i="75"/>
  <c r="C6386" i="75"/>
  <c r="C6365" i="75"/>
  <c r="C8093" i="75"/>
  <c r="C8079" i="75"/>
  <c r="C8004" i="75"/>
  <c r="C7940" i="75"/>
  <c r="C7876" i="75"/>
  <c r="C7812" i="75"/>
  <c r="C7745" i="75"/>
  <c r="C7731" i="75"/>
  <c r="C8101" i="75"/>
  <c r="C8061" i="75"/>
  <c r="C8044" i="75"/>
  <c r="C7980" i="75"/>
  <c r="C7916" i="75"/>
  <c r="C7852" i="75"/>
  <c r="C7788" i="75"/>
  <c r="C7592" i="75"/>
  <c r="C7484" i="75"/>
  <c r="C8037" i="75"/>
  <c r="C8020" i="75"/>
  <c r="C8117" i="75"/>
  <c r="C7656" i="75"/>
  <c r="C7628" i="75"/>
  <c r="C7614" i="75"/>
  <c r="C8125" i="75"/>
  <c r="C8053" i="75"/>
  <c r="C8036" i="75"/>
  <c r="C7972" i="75"/>
  <c r="C7908" i="75"/>
  <c r="C7844" i="75"/>
  <c r="C7780" i="75"/>
  <c r="C7720" i="75"/>
  <c r="C7692" i="75"/>
  <c r="C7572" i="75"/>
  <c r="C7540" i="75"/>
  <c r="C8133" i="75"/>
  <c r="C8077" i="75"/>
  <c r="C8012" i="75"/>
  <c r="C7948" i="75"/>
  <c r="C7884" i="75"/>
  <c r="C7820" i="75"/>
  <c r="C7756" i="75"/>
  <c r="C7678" i="75"/>
  <c r="C7617" i="75"/>
  <c r="C7603" i="75"/>
  <c r="C7703" i="75"/>
  <c r="C7639" i="75"/>
  <c r="C7575" i="75"/>
  <c r="C7543" i="75"/>
  <c r="C7511" i="75"/>
  <c r="C7487" i="75"/>
  <c r="C7335" i="75"/>
  <c r="C7271" i="75"/>
  <c r="C7207" i="75"/>
  <c r="C7143" i="75"/>
  <c r="C7079" i="75"/>
  <c r="C7711" i="75"/>
  <c r="C7647" i="75"/>
  <c r="C7583" i="75"/>
  <c r="C7519" i="75"/>
  <c r="C7471" i="75"/>
  <c r="C7455" i="75"/>
  <c r="C7439" i="75"/>
  <c r="C7423" i="75"/>
  <c r="C7407" i="75"/>
  <c r="C7391" i="75"/>
  <c r="C7351" i="75"/>
  <c r="C7287" i="75"/>
  <c r="C7223" i="75"/>
  <c r="C7159" i="75"/>
  <c r="C7095" i="75"/>
  <c r="C7727" i="75"/>
  <c r="C7663" i="75"/>
  <c r="C7599" i="75"/>
  <c r="C7495" i="75"/>
  <c r="C7327" i="75"/>
  <c r="C7263" i="75"/>
  <c r="C7199" i="75"/>
  <c r="C7135" i="75"/>
  <c r="C7071" i="75"/>
  <c r="C7367" i="75"/>
  <c r="C7303" i="75"/>
  <c r="C7239" i="75"/>
  <c r="C7175" i="75"/>
  <c r="C7111" i="75"/>
  <c r="C7047" i="75"/>
  <c r="C7743" i="75"/>
  <c r="C7679" i="75"/>
  <c r="C7615" i="75"/>
  <c r="C7535" i="75"/>
  <c r="C7503" i="75"/>
  <c r="C7463" i="75"/>
  <c r="C7447" i="75"/>
  <c r="C7431" i="75"/>
  <c r="C7415" i="75"/>
  <c r="C7399" i="75"/>
  <c r="C7383" i="75"/>
  <c r="C7319" i="75"/>
  <c r="C7255" i="75"/>
  <c r="C7191" i="75"/>
  <c r="C7127" i="75"/>
  <c r="C7063" i="75"/>
  <c r="C7031" i="75"/>
  <c r="C7022" i="75"/>
  <c r="C6999" i="75"/>
  <c r="C6990" i="75"/>
  <c r="C6654" i="75"/>
  <c r="C6590" i="75"/>
  <c r="C6422" i="75"/>
  <c r="C7030" i="75"/>
  <c r="C7007" i="75"/>
  <c r="C6998" i="75"/>
  <c r="C6638" i="75"/>
  <c r="C6574" i="75"/>
  <c r="C6438" i="75"/>
  <c r="C6374" i="75"/>
  <c r="C6974" i="75"/>
  <c r="C6958" i="75"/>
  <c r="C6942" i="75"/>
  <c r="C6926" i="75"/>
  <c r="C6910" i="75"/>
  <c r="C6894" i="75"/>
  <c r="C6878" i="75"/>
  <c r="C6862" i="75"/>
  <c r="C6846" i="75"/>
  <c r="C6830" i="75"/>
  <c r="C6814" i="75"/>
  <c r="C6798" i="75"/>
  <c r="C6782" i="75"/>
  <c r="C6766" i="75"/>
  <c r="C6750" i="75"/>
  <c r="C6470" i="75"/>
  <c r="C6454" i="75"/>
  <c r="C6414" i="75"/>
  <c r="C6646" i="75"/>
  <c r="C6582" i="75"/>
  <c r="C6430" i="75"/>
  <c r="C6366" i="75"/>
  <c r="C7023" i="75"/>
  <c r="C7014" i="75"/>
  <c r="C6991" i="75"/>
  <c r="C6982" i="75"/>
  <c r="C6670" i="75"/>
  <c r="C6606" i="75"/>
  <c r="C6542" i="75"/>
  <c r="C6406" i="75"/>
  <c r="Q396" i="80"/>
  <c r="Q395" i="80"/>
  <c r="Q337" i="80"/>
  <c r="Q336" i="80"/>
  <c r="Q277" i="80"/>
  <c r="Q276" i="80"/>
  <c r="Q217" i="80"/>
  <c r="Q216" i="80"/>
  <c r="Q156" i="80"/>
  <c r="Q155" i="80"/>
  <c r="Q92" i="80"/>
  <c r="Q91" i="80"/>
  <c r="Q60" i="80"/>
  <c r="Q59" i="80"/>
  <c r="R29" i="70"/>
  <c r="S29" i="70"/>
  <c r="T29" i="70"/>
  <c r="U29" i="70"/>
  <c r="V29" i="70"/>
  <c r="W29" i="70"/>
  <c r="X29" i="70"/>
  <c r="Q29" i="70"/>
  <c r="R23" i="70"/>
  <c r="S23" i="70"/>
  <c r="T23" i="70"/>
  <c r="U23" i="70"/>
  <c r="V23" i="70"/>
  <c r="W23" i="70"/>
  <c r="X23" i="70"/>
  <c r="R24" i="70"/>
  <c r="S24" i="70"/>
  <c r="T24" i="70"/>
  <c r="U24" i="70"/>
  <c r="V24" i="70"/>
  <c r="W24" i="70"/>
  <c r="X24" i="70"/>
  <c r="R25" i="70"/>
  <c r="S25" i="70"/>
  <c r="T25" i="70"/>
  <c r="U25" i="70"/>
  <c r="V25" i="70"/>
  <c r="W25" i="70"/>
  <c r="X25" i="70"/>
  <c r="R26" i="70"/>
  <c r="S26" i="70"/>
  <c r="T26" i="70"/>
  <c r="U26" i="70"/>
  <c r="V26" i="70"/>
  <c r="W26" i="70"/>
  <c r="X26" i="70"/>
  <c r="R27" i="70"/>
  <c r="S27" i="70"/>
  <c r="T27" i="70"/>
  <c r="U27" i="70"/>
  <c r="V27" i="70"/>
  <c r="W27" i="70"/>
  <c r="X27" i="70"/>
  <c r="Q24" i="70"/>
  <c r="Q25" i="70"/>
  <c r="Q26" i="70"/>
  <c r="Q27" i="70"/>
  <c r="Q23" i="70"/>
  <c r="Z14" i="70"/>
  <c r="AA14" i="70"/>
  <c r="AB14" i="70"/>
  <c r="AC14" i="70"/>
  <c r="AD14" i="70"/>
  <c r="AE14" i="70"/>
  <c r="AF14" i="70"/>
  <c r="AR41" i="70"/>
  <c r="AR39" i="70"/>
  <c r="R9" i="70"/>
  <c r="S9" i="70"/>
  <c r="T9" i="70"/>
  <c r="U9" i="70"/>
  <c r="V9" i="70"/>
  <c r="W9" i="70"/>
  <c r="X9" i="70"/>
  <c r="Y9" i="70"/>
  <c r="Y39" i="70" s="1"/>
  <c r="R10" i="70"/>
  <c r="S10" i="70"/>
  <c r="T10" i="70"/>
  <c r="U10" i="70"/>
  <c r="V10" i="70"/>
  <c r="W10" i="70"/>
  <c r="X10" i="70"/>
  <c r="Y10" i="70"/>
  <c r="R11" i="70"/>
  <c r="S11" i="70"/>
  <c r="T11" i="70"/>
  <c r="U11" i="70"/>
  <c r="V11" i="70"/>
  <c r="W11" i="70"/>
  <c r="X11" i="70"/>
  <c r="Y11" i="70"/>
  <c r="R12" i="70"/>
  <c r="S12" i="70"/>
  <c r="T12" i="70"/>
  <c r="U12" i="70"/>
  <c r="V12" i="70"/>
  <c r="W12" i="70"/>
  <c r="X12" i="70"/>
  <c r="Y12" i="70"/>
  <c r="R13" i="70"/>
  <c r="S13" i="70"/>
  <c r="T13" i="70"/>
  <c r="U13" i="70"/>
  <c r="V13" i="70"/>
  <c r="W13" i="70"/>
  <c r="X13" i="70"/>
  <c r="Y13" i="70"/>
  <c r="R15" i="70"/>
  <c r="S15" i="70"/>
  <c r="T15" i="70"/>
  <c r="U15" i="70"/>
  <c r="V15" i="70"/>
  <c r="W15" i="70"/>
  <c r="X15" i="70"/>
  <c r="Y15" i="70"/>
  <c r="Q10" i="70"/>
  <c r="Q11" i="70"/>
  <c r="Q12" i="70"/>
  <c r="Q13" i="70"/>
  <c r="Q15" i="70"/>
  <c r="Q9" i="70"/>
  <c r="CK42" i="12"/>
  <c r="CK43" i="12"/>
  <c r="CK45" i="12"/>
  <c r="AN39" i="12"/>
  <c r="W9" i="33"/>
  <c r="W10" i="33"/>
  <c r="W11" i="33"/>
  <c r="W12" i="33"/>
  <c r="W13" i="33"/>
  <c r="D182" i="45"/>
  <c r="E182" i="45"/>
  <c r="D183" i="45"/>
  <c r="E183" i="45"/>
  <c r="D184" i="45"/>
  <c r="E184" i="45"/>
  <c r="D185" i="45"/>
  <c r="E185" i="45"/>
  <c r="BI23" i="31"/>
  <c r="BI24" i="31"/>
  <c r="BI25" i="31"/>
  <c r="BI4" i="31"/>
  <c r="BI5" i="31"/>
  <c r="BI14" i="31" s="1"/>
  <c r="BI40" i="31" s="1"/>
  <c r="BI6" i="31"/>
  <c r="BI15" i="31" s="1"/>
  <c r="BI41" i="31" s="1"/>
  <c r="BI7" i="31"/>
  <c r="BI16" i="31" s="1"/>
  <c r="BI42" i="31" s="1"/>
  <c r="BI8" i="31"/>
  <c r="BI17" i="31" s="1"/>
  <c r="BI43" i="31" s="1"/>
  <c r="A1135" i="31"/>
  <c r="C1135" i="31"/>
  <c r="B1135" i="31" s="1"/>
  <c r="A1136" i="31"/>
  <c r="B1136" i="31"/>
  <c r="C1136" i="31"/>
  <c r="A1137" i="31"/>
  <c r="B1137" i="31"/>
  <c r="C1137" i="31"/>
  <c r="A1138" i="31"/>
  <c r="C1138" i="31"/>
  <c r="B1138" i="31" s="1"/>
  <c r="A1139" i="31"/>
  <c r="C1139" i="31"/>
  <c r="B1139" i="31" s="1"/>
  <c r="A1130" i="31"/>
  <c r="C1130" i="31"/>
  <c r="B1130" i="31" s="1"/>
  <c r="A1131" i="31"/>
  <c r="C1131" i="31"/>
  <c r="B1131" i="31" s="1"/>
  <c r="A1132" i="31"/>
  <c r="B1132" i="31"/>
  <c r="C1132" i="31"/>
  <c r="A1133" i="31"/>
  <c r="B1133" i="31"/>
  <c r="C1133" i="31"/>
  <c r="A1134" i="31"/>
  <c r="B1134" i="31"/>
  <c r="C1134" i="31"/>
  <c r="A1125" i="31"/>
  <c r="C1125" i="31"/>
  <c r="B1125" i="31" s="1"/>
  <c r="A1126" i="31"/>
  <c r="C1126" i="31"/>
  <c r="B1126" i="31" s="1"/>
  <c r="A1127" i="31"/>
  <c r="C1127" i="31"/>
  <c r="B1127" i="31" s="1"/>
  <c r="A1128" i="31"/>
  <c r="C1128" i="31"/>
  <c r="B1128" i="31" s="1"/>
  <c r="A1129" i="31"/>
  <c r="B1129" i="31"/>
  <c r="C1129" i="31"/>
  <c r="A1120" i="31"/>
  <c r="C1120" i="31"/>
  <c r="B1120" i="31" s="1"/>
  <c r="A1121" i="31"/>
  <c r="C1121" i="31"/>
  <c r="B1121" i="31" s="1"/>
  <c r="A1122" i="31"/>
  <c r="C1122" i="31"/>
  <c r="B1122" i="31" s="1"/>
  <c r="A1123" i="31"/>
  <c r="C1123" i="31"/>
  <c r="B1123" i="31" s="1"/>
  <c r="A1124" i="31"/>
  <c r="B1124" i="31"/>
  <c r="C1124" i="31"/>
  <c r="A1115" i="31"/>
  <c r="C1115" i="31"/>
  <c r="B1115" i="31" s="1"/>
  <c r="A1116" i="31"/>
  <c r="C1116" i="31"/>
  <c r="B1116" i="31" s="1"/>
  <c r="A1117" i="31"/>
  <c r="C1117" i="31"/>
  <c r="B1117" i="31" s="1"/>
  <c r="A1118" i="31"/>
  <c r="C1118" i="31"/>
  <c r="B1118" i="31" s="1"/>
  <c r="A1119" i="31"/>
  <c r="B1119" i="31"/>
  <c r="C1119" i="31"/>
  <c r="AL32" i="69"/>
  <c r="AL33" i="69"/>
  <c r="AL34" i="69"/>
  <c r="AL35" i="69"/>
  <c r="AL36" i="69"/>
  <c r="AL37" i="69"/>
  <c r="BI27" i="31" l="1"/>
  <c r="AV139" i="80"/>
  <c r="AV137" i="80"/>
  <c r="AV135" i="80"/>
  <c r="AV134" i="80"/>
  <c r="AU138" i="80"/>
  <c r="AU201" i="80"/>
  <c r="BI26" i="31"/>
  <c r="BI33" i="31" s="1"/>
  <c r="P62" i="31" s="1"/>
  <c r="AV196" i="80"/>
  <c r="AV261" i="80"/>
  <c r="AV263" i="80"/>
  <c r="AV197" i="80"/>
  <c r="AV200" i="80"/>
  <c r="AV202" i="80"/>
  <c r="AV74" i="80"/>
  <c r="AV383" i="80"/>
  <c r="AV185" i="80"/>
  <c r="AV198" i="80"/>
  <c r="AV106" i="80"/>
  <c r="AV170" i="80"/>
  <c r="AV199" i="80"/>
  <c r="AV122" i="80"/>
  <c r="AW70" i="80"/>
  <c r="AW181" i="80"/>
  <c r="AW171" i="80"/>
  <c r="AW121" i="80"/>
  <c r="AW101" i="80"/>
  <c r="AW167" i="80"/>
  <c r="AW118" i="80"/>
  <c r="AW107" i="80"/>
  <c r="AW102" i="80"/>
  <c r="AW134" i="80" s="1"/>
  <c r="AW183" i="80"/>
  <c r="AW180" i="80"/>
  <c r="AW169" i="80"/>
  <c r="AW120" i="80"/>
  <c r="AW105" i="80"/>
  <c r="AW137" i="80" s="1"/>
  <c r="AW186" i="80"/>
  <c r="AW166" i="80"/>
  <c r="AW117" i="80"/>
  <c r="AW182" i="80"/>
  <c r="AW123" i="80"/>
  <c r="AW104" i="80"/>
  <c r="AW168" i="80"/>
  <c r="AW199" i="80" s="1"/>
  <c r="AW119" i="80"/>
  <c r="AW184" i="80"/>
  <c r="AW165" i="80"/>
  <c r="AW103" i="80"/>
  <c r="AW135" i="80" s="1"/>
  <c r="AW71" i="80"/>
  <c r="AW72" i="80"/>
  <c r="AW69" i="80"/>
  <c r="AW73" i="80"/>
  <c r="AW75" i="80"/>
  <c r="AU322" i="80"/>
  <c r="AV306" i="80"/>
  <c r="CK39" i="12"/>
  <c r="AN42" i="12"/>
  <c r="AN41" i="12"/>
  <c r="AN43" i="12"/>
  <c r="CK40" i="12"/>
  <c r="CK41" i="12"/>
  <c r="AN45" i="12"/>
  <c r="AN40" i="12"/>
  <c r="AW14" i="70"/>
  <c r="AW44" i="70" s="1"/>
  <c r="AX10" i="70"/>
  <c r="AX40" i="70" s="1"/>
  <c r="AX12" i="70"/>
  <c r="AX42" i="70" s="1"/>
  <c r="AX15" i="70"/>
  <c r="AX45" i="70" s="1"/>
  <c r="AX11" i="70"/>
  <c r="AX41" i="70" s="1"/>
  <c r="AX13" i="70"/>
  <c r="AX43" i="70" s="1"/>
  <c r="AV442" i="80"/>
  <c r="AV439" i="80"/>
  <c r="AV378" i="80"/>
  <c r="AV320" i="80"/>
  <c r="AV257" i="80"/>
  <c r="AV258" i="80"/>
  <c r="AV246" i="80"/>
  <c r="AV437" i="80"/>
  <c r="AV381" i="80"/>
  <c r="AV366" i="80"/>
  <c r="AV321" i="80"/>
  <c r="AV425" i="80"/>
  <c r="AV377" i="80"/>
  <c r="AU441" i="80"/>
  <c r="AV317" i="80"/>
  <c r="AV440" i="80"/>
  <c r="AV260" i="80"/>
  <c r="AW420" i="80"/>
  <c r="AW424" i="80"/>
  <c r="AW407" i="80"/>
  <c r="AW307" i="80"/>
  <c r="AW289" i="80"/>
  <c r="AW363" i="80"/>
  <c r="AW346" i="80"/>
  <c r="AW350" i="80"/>
  <c r="AW304" i="80"/>
  <c r="AW287" i="80"/>
  <c r="AW242" i="80"/>
  <c r="AW247" i="80"/>
  <c r="AW229" i="80"/>
  <c r="AW348" i="80"/>
  <c r="AW227" i="80"/>
  <c r="AW423" i="80"/>
  <c r="AW406" i="80"/>
  <c r="AW292" i="80"/>
  <c r="AW365" i="80"/>
  <c r="AW302" i="80"/>
  <c r="AW362" i="80"/>
  <c r="AW367" i="80"/>
  <c r="AW349" i="80"/>
  <c r="AW303" i="80"/>
  <c r="AW286" i="80"/>
  <c r="AW290" i="80"/>
  <c r="AW241" i="80"/>
  <c r="AW245" i="80"/>
  <c r="AW228" i="80"/>
  <c r="AW422" i="80"/>
  <c r="AW405" i="80"/>
  <c r="AW409" i="80"/>
  <c r="AW411" i="80"/>
  <c r="AW421" i="80"/>
  <c r="AW426" i="80"/>
  <c r="AW408" i="80"/>
  <c r="AW232" i="80"/>
  <c r="AW364" i="80"/>
  <c r="AW347" i="80"/>
  <c r="AW352" i="80"/>
  <c r="AW301" i="80"/>
  <c r="AW305" i="80"/>
  <c r="AW288" i="80"/>
  <c r="AW243" i="80"/>
  <c r="AW226" i="80"/>
  <c r="AW230" i="80"/>
  <c r="AW361" i="80"/>
  <c r="AW244" i="80"/>
  <c r="AV291" i="80"/>
  <c r="AV319" i="80"/>
  <c r="AV436" i="80"/>
  <c r="AV380" i="80"/>
  <c r="AU382" i="80"/>
  <c r="AV410" i="80"/>
  <c r="AV438" i="80"/>
  <c r="AV231" i="80"/>
  <c r="AV259" i="80"/>
  <c r="AV318" i="80"/>
  <c r="AU262" i="80"/>
  <c r="AV351" i="80"/>
  <c r="AV379" i="80"/>
  <c r="AV323" i="80"/>
  <c r="R14" i="70"/>
  <c r="AR45" i="70"/>
  <c r="AR42" i="70"/>
  <c r="Y14" i="70"/>
  <c r="BI9" i="31"/>
  <c r="BI18" i="31" s="1"/>
  <c r="BI34" i="31"/>
  <c r="P63" i="31" s="1"/>
  <c r="BI13" i="31"/>
  <c r="BI39" i="31" s="1"/>
  <c r="BI32" i="31"/>
  <c r="P61" i="31" s="1"/>
  <c r="BI31" i="31"/>
  <c r="P60" i="31" s="1"/>
  <c r="V14" i="70"/>
  <c r="T14" i="70"/>
  <c r="U14" i="70"/>
  <c r="S14" i="70"/>
  <c r="X14" i="70"/>
  <c r="Q14" i="70"/>
  <c r="W14" i="70"/>
  <c r="AR43" i="70"/>
  <c r="AR40" i="70"/>
  <c r="W14" i="33"/>
  <c r="AI19" i="75"/>
  <c r="AI47" i="75" s="1" a="1"/>
  <c r="AI47" i="75" s="1"/>
  <c r="AI46" i="75" s="1"/>
  <c r="AI20" i="75"/>
  <c r="AI29" i="75" s="1"/>
  <c r="AI21" i="75"/>
  <c r="AI30" i="75" s="1"/>
  <c r="AI22" i="75"/>
  <c r="AI31" i="75" s="1"/>
  <c r="AI23" i="75"/>
  <c r="AI32" i="75" s="1"/>
  <c r="AI24" i="75"/>
  <c r="AI33" i="75" s="1"/>
  <c r="AI25" i="75"/>
  <c r="A5832" i="75"/>
  <c r="B5832" i="75"/>
  <c r="A5833" i="75"/>
  <c r="B5833" i="75"/>
  <c r="A5834" i="75"/>
  <c r="B5834" i="75"/>
  <c r="A5835" i="75"/>
  <c r="B5835" i="75"/>
  <c r="A5836" i="75"/>
  <c r="B5836" i="75"/>
  <c r="A5837" i="75"/>
  <c r="B5837" i="75"/>
  <c r="A5838" i="75"/>
  <c r="B5838" i="75"/>
  <c r="A5839" i="75"/>
  <c r="B5839" i="75"/>
  <c r="A5840" i="75"/>
  <c r="B5840" i="75"/>
  <c r="A5841" i="75"/>
  <c r="B5841" i="75"/>
  <c r="A5842" i="75"/>
  <c r="B5842" i="75"/>
  <c r="A5843" i="75"/>
  <c r="B5843" i="75"/>
  <c r="A5844" i="75"/>
  <c r="B5844" i="75"/>
  <c r="A5845" i="75"/>
  <c r="B5845" i="75"/>
  <c r="A5846" i="75"/>
  <c r="B5846" i="75"/>
  <c r="A5847" i="75"/>
  <c r="B5847" i="75"/>
  <c r="A5848" i="75"/>
  <c r="B5848" i="75"/>
  <c r="A5849" i="75"/>
  <c r="B5849" i="75"/>
  <c r="A5850" i="75"/>
  <c r="B5850" i="75"/>
  <c r="A5851" i="75"/>
  <c r="B5851" i="75"/>
  <c r="A5852" i="75"/>
  <c r="B5852" i="75"/>
  <c r="A5853" i="75"/>
  <c r="B5853" i="75"/>
  <c r="A5854" i="75"/>
  <c r="B5854" i="75"/>
  <c r="A5855" i="75"/>
  <c r="B5855" i="75"/>
  <c r="A5856" i="75"/>
  <c r="B5856" i="75"/>
  <c r="A5857" i="75"/>
  <c r="B5857" i="75"/>
  <c r="A5858" i="75"/>
  <c r="B5858" i="75"/>
  <c r="A5859" i="75"/>
  <c r="B5859" i="75"/>
  <c r="A5860" i="75"/>
  <c r="B5860" i="75"/>
  <c r="A5861" i="75"/>
  <c r="B5861" i="75"/>
  <c r="A5862" i="75"/>
  <c r="B5862" i="75"/>
  <c r="A5863" i="75"/>
  <c r="B5863" i="75"/>
  <c r="A5864" i="75"/>
  <c r="B5864" i="75"/>
  <c r="A5865" i="75"/>
  <c r="B5865" i="75"/>
  <c r="A5866" i="75"/>
  <c r="B5866" i="75"/>
  <c r="A5867" i="75"/>
  <c r="B5867" i="75"/>
  <c r="A5868" i="75"/>
  <c r="B5868" i="75"/>
  <c r="A5869" i="75"/>
  <c r="B5869" i="75"/>
  <c r="A5870" i="75"/>
  <c r="B5870" i="75"/>
  <c r="A5871" i="75"/>
  <c r="B5871" i="75"/>
  <c r="A5872" i="75"/>
  <c r="B5872" i="75"/>
  <c r="A5873" i="75"/>
  <c r="B5873" i="75"/>
  <c r="A5874" i="75"/>
  <c r="B5874" i="75"/>
  <c r="A5875" i="75"/>
  <c r="B5875" i="75"/>
  <c r="A5876" i="75"/>
  <c r="B5876" i="75"/>
  <c r="A5877" i="75"/>
  <c r="B5877" i="75"/>
  <c r="A5878" i="75"/>
  <c r="B5878" i="75"/>
  <c r="A5879" i="75"/>
  <c r="B5879" i="75"/>
  <c r="A5880" i="75"/>
  <c r="B5880" i="75"/>
  <c r="A5881" i="75"/>
  <c r="B5881" i="75"/>
  <c r="A5882" i="75"/>
  <c r="B5882" i="75"/>
  <c r="A5883" i="75"/>
  <c r="B5883" i="75"/>
  <c r="A5884" i="75"/>
  <c r="B5884" i="75"/>
  <c r="A5885" i="75"/>
  <c r="B5885" i="75"/>
  <c r="A5886" i="75"/>
  <c r="B5886" i="75"/>
  <c r="A5887" i="75"/>
  <c r="B5887" i="75"/>
  <c r="A5888" i="75"/>
  <c r="B5888" i="75"/>
  <c r="A5889" i="75"/>
  <c r="B5889" i="75"/>
  <c r="A5890" i="75"/>
  <c r="B5890" i="75"/>
  <c r="A5891" i="75"/>
  <c r="B5891" i="75"/>
  <c r="A5892" i="75"/>
  <c r="B5892" i="75"/>
  <c r="A5893" i="75"/>
  <c r="B5893" i="75"/>
  <c r="A5894" i="75"/>
  <c r="B5894" i="75"/>
  <c r="A5895" i="75"/>
  <c r="B5895" i="75"/>
  <c r="A5896" i="75"/>
  <c r="B5896" i="75"/>
  <c r="A5897" i="75"/>
  <c r="B5897" i="75"/>
  <c r="A5898" i="75"/>
  <c r="B5898" i="75"/>
  <c r="A5899" i="75"/>
  <c r="B5899" i="75"/>
  <c r="A5900" i="75"/>
  <c r="B5900" i="75"/>
  <c r="A5901" i="75"/>
  <c r="B5901" i="75"/>
  <c r="A5902" i="75"/>
  <c r="B5902" i="75"/>
  <c r="A5903" i="75"/>
  <c r="B5903" i="75"/>
  <c r="A5904" i="75"/>
  <c r="B5904" i="75"/>
  <c r="A5905" i="75"/>
  <c r="B5905" i="75"/>
  <c r="A5906" i="75"/>
  <c r="B5906" i="75"/>
  <c r="A5907" i="75"/>
  <c r="B5907" i="75"/>
  <c r="A5908" i="75"/>
  <c r="B5908" i="75"/>
  <c r="A5909" i="75"/>
  <c r="B5909" i="75"/>
  <c r="A5910" i="75"/>
  <c r="B5910" i="75"/>
  <c r="A5911" i="75"/>
  <c r="B5911" i="75"/>
  <c r="A5912" i="75"/>
  <c r="B5912" i="75"/>
  <c r="A5913" i="75"/>
  <c r="B5913" i="75"/>
  <c r="A5914" i="75"/>
  <c r="B5914" i="75"/>
  <c r="A5915" i="75"/>
  <c r="B5915" i="75"/>
  <c r="A5916" i="75"/>
  <c r="B5916" i="75"/>
  <c r="A5917" i="75"/>
  <c r="B5917" i="75"/>
  <c r="A5918" i="75"/>
  <c r="B5918" i="75"/>
  <c r="A5919" i="75"/>
  <c r="B5919" i="75"/>
  <c r="A5920" i="75"/>
  <c r="B5920" i="75"/>
  <c r="A5921" i="75"/>
  <c r="B5921" i="75"/>
  <c r="A5922" i="75"/>
  <c r="B5922" i="75"/>
  <c r="A5923" i="75"/>
  <c r="B5923" i="75"/>
  <c r="A5924" i="75"/>
  <c r="B5924" i="75"/>
  <c r="A5925" i="75"/>
  <c r="B5925" i="75"/>
  <c r="A5926" i="75"/>
  <c r="B5926" i="75"/>
  <c r="A5927" i="75"/>
  <c r="B5927" i="75"/>
  <c r="A5928" i="75"/>
  <c r="B5928" i="75"/>
  <c r="A5929" i="75"/>
  <c r="B5929" i="75"/>
  <c r="A5930" i="75"/>
  <c r="B5930" i="75"/>
  <c r="A5931" i="75"/>
  <c r="B5931" i="75"/>
  <c r="A5932" i="75"/>
  <c r="B5932" i="75"/>
  <c r="A5933" i="75"/>
  <c r="B5933" i="75"/>
  <c r="A5934" i="75"/>
  <c r="B5934" i="75"/>
  <c r="A5935" i="75"/>
  <c r="B5935" i="75"/>
  <c r="A5936" i="75"/>
  <c r="B5936" i="75"/>
  <c r="A5937" i="75"/>
  <c r="B5937" i="75"/>
  <c r="A5938" i="75"/>
  <c r="B5938" i="75"/>
  <c r="A5939" i="75"/>
  <c r="B5939" i="75"/>
  <c r="A5940" i="75"/>
  <c r="B5940" i="75"/>
  <c r="A5941" i="75"/>
  <c r="B5941" i="75"/>
  <c r="A5942" i="75"/>
  <c r="B5942" i="75"/>
  <c r="A5943" i="75"/>
  <c r="B5943" i="75"/>
  <c r="A5944" i="75"/>
  <c r="B5944" i="75"/>
  <c r="A5945" i="75"/>
  <c r="B5945" i="75"/>
  <c r="A5946" i="75"/>
  <c r="B5946" i="75"/>
  <c r="A5947" i="75"/>
  <c r="B5947" i="75"/>
  <c r="A5948" i="75"/>
  <c r="B5948" i="75"/>
  <c r="A5949" i="75"/>
  <c r="B5949" i="75"/>
  <c r="A5950" i="75"/>
  <c r="B5950" i="75"/>
  <c r="A5951" i="75"/>
  <c r="B5951" i="75"/>
  <c r="A5952" i="75"/>
  <c r="B5952" i="75"/>
  <c r="A5953" i="75"/>
  <c r="B5953" i="75"/>
  <c r="A5954" i="75"/>
  <c r="B5954" i="75"/>
  <c r="A5955" i="75"/>
  <c r="B5955" i="75"/>
  <c r="A5956" i="75"/>
  <c r="B5956" i="75"/>
  <c r="A5957" i="75"/>
  <c r="B5957" i="75"/>
  <c r="A5958" i="75"/>
  <c r="B5958" i="75"/>
  <c r="A5959" i="75"/>
  <c r="B5959" i="75"/>
  <c r="A5960" i="75"/>
  <c r="B5960" i="75"/>
  <c r="A5961" i="75"/>
  <c r="B5961" i="75"/>
  <c r="A5962" i="75"/>
  <c r="B5962" i="75"/>
  <c r="A5963" i="75"/>
  <c r="B5963" i="75"/>
  <c r="A5964" i="75"/>
  <c r="B5964" i="75"/>
  <c r="A5965" i="75"/>
  <c r="B5965" i="75"/>
  <c r="A5966" i="75"/>
  <c r="B5966" i="75"/>
  <c r="A5967" i="75"/>
  <c r="B5967" i="75"/>
  <c r="A5968" i="75"/>
  <c r="B5968" i="75"/>
  <c r="A5969" i="75"/>
  <c r="B5969" i="75"/>
  <c r="A5970" i="75"/>
  <c r="B5970" i="75"/>
  <c r="A5971" i="75"/>
  <c r="B5971" i="75"/>
  <c r="A5972" i="75"/>
  <c r="B5972" i="75"/>
  <c r="A5973" i="75"/>
  <c r="B5973" i="75"/>
  <c r="A5974" i="75"/>
  <c r="B5974" i="75"/>
  <c r="A5975" i="75"/>
  <c r="B5975" i="75"/>
  <c r="A5976" i="75"/>
  <c r="B5976" i="75"/>
  <c r="A5977" i="75"/>
  <c r="B5977" i="75"/>
  <c r="A5978" i="75"/>
  <c r="B5978" i="75"/>
  <c r="A5979" i="75"/>
  <c r="B5979" i="75"/>
  <c r="A5980" i="75"/>
  <c r="B5980" i="75"/>
  <c r="A5981" i="75"/>
  <c r="B5981" i="75"/>
  <c r="A5982" i="75"/>
  <c r="B5982" i="75"/>
  <c r="A5983" i="75"/>
  <c r="B5983" i="75"/>
  <c r="A5984" i="75"/>
  <c r="B5984" i="75"/>
  <c r="A5985" i="75"/>
  <c r="B5985" i="75"/>
  <c r="A5986" i="75"/>
  <c r="B5986" i="75"/>
  <c r="A5987" i="75"/>
  <c r="B5987" i="75"/>
  <c r="A5988" i="75"/>
  <c r="B5988" i="75"/>
  <c r="A5989" i="75"/>
  <c r="B5989" i="75"/>
  <c r="A5990" i="75"/>
  <c r="B5990" i="75"/>
  <c r="A5991" i="75"/>
  <c r="B5991" i="75"/>
  <c r="A5992" i="75"/>
  <c r="B5992" i="75"/>
  <c r="A5993" i="75"/>
  <c r="B5993" i="75"/>
  <c r="A5994" i="75"/>
  <c r="B5994" i="75"/>
  <c r="A5995" i="75"/>
  <c r="B5995" i="75"/>
  <c r="A5996" i="75"/>
  <c r="B5996" i="75"/>
  <c r="A5997" i="75"/>
  <c r="B5997" i="75"/>
  <c r="A5998" i="75"/>
  <c r="B5998" i="75"/>
  <c r="A5999" i="75"/>
  <c r="B5999" i="75"/>
  <c r="A6000" i="75"/>
  <c r="B6000" i="75"/>
  <c r="A6001" i="75"/>
  <c r="B6001" i="75"/>
  <c r="A6002" i="75"/>
  <c r="B6002" i="75"/>
  <c r="A6003" i="75"/>
  <c r="B6003" i="75"/>
  <c r="A6004" i="75"/>
  <c r="B6004" i="75"/>
  <c r="A6005" i="75"/>
  <c r="B6005" i="75"/>
  <c r="A6006" i="75"/>
  <c r="B6006" i="75"/>
  <c r="A6007" i="75"/>
  <c r="B6007" i="75"/>
  <c r="A6008" i="75"/>
  <c r="B6008" i="75"/>
  <c r="A6009" i="75"/>
  <c r="B6009" i="75"/>
  <c r="A6010" i="75"/>
  <c r="B6010" i="75"/>
  <c r="A6011" i="75"/>
  <c r="B6011" i="75"/>
  <c r="A6012" i="75"/>
  <c r="B6012" i="75"/>
  <c r="A6013" i="75"/>
  <c r="B6013" i="75"/>
  <c r="A6014" i="75"/>
  <c r="B6014" i="75"/>
  <c r="A6015" i="75"/>
  <c r="B6015" i="75"/>
  <c r="A6016" i="75"/>
  <c r="B6016" i="75"/>
  <c r="A6017" i="75"/>
  <c r="B6017" i="75"/>
  <c r="A6018" i="75"/>
  <c r="B6018" i="75"/>
  <c r="A6019" i="75"/>
  <c r="B6019" i="75"/>
  <c r="A6020" i="75"/>
  <c r="B6020" i="75"/>
  <c r="A6021" i="75"/>
  <c r="B6021" i="75"/>
  <c r="A6022" i="75"/>
  <c r="B6022" i="75"/>
  <c r="A6023" i="75"/>
  <c r="B6023" i="75"/>
  <c r="A6024" i="75"/>
  <c r="B6024" i="75"/>
  <c r="A6025" i="75"/>
  <c r="B6025" i="75"/>
  <c r="A6026" i="75"/>
  <c r="B6026" i="75"/>
  <c r="A6027" i="75"/>
  <c r="B6027" i="75"/>
  <c r="A6028" i="75"/>
  <c r="B6028" i="75"/>
  <c r="A6029" i="75"/>
  <c r="B6029" i="75"/>
  <c r="A6030" i="75"/>
  <c r="B6030" i="75"/>
  <c r="A6031" i="75"/>
  <c r="B6031" i="75"/>
  <c r="A6032" i="75"/>
  <c r="B6032" i="75"/>
  <c r="A6033" i="75"/>
  <c r="B6033" i="75"/>
  <c r="A6034" i="75"/>
  <c r="B6034" i="75"/>
  <c r="A6035" i="75"/>
  <c r="B6035" i="75"/>
  <c r="A6036" i="75"/>
  <c r="B6036" i="75"/>
  <c r="A6037" i="75"/>
  <c r="B6037" i="75"/>
  <c r="A6038" i="75"/>
  <c r="B6038" i="75"/>
  <c r="A6039" i="75"/>
  <c r="B6039" i="75"/>
  <c r="A6040" i="75"/>
  <c r="B6040" i="75"/>
  <c r="A6041" i="75"/>
  <c r="B6041" i="75"/>
  <c r="A6042" i="75"/>
  <c r="B6042" i="75"/>
  <c r="A6043" i="75"/>
  <c r="B6043" i="75"/>
  <c r="A6044" i="75"/>
  <c r="B6044" i="75"/>
  <c r="A6045" i="75"/>
  <c r="B6045" i="75"/>
  <c r="A6046" i="75"/>
  <c r="B6046" i="75"/>
  <c r="A6047" i="75"/>
  <c r="B6047" i="75"/>
  <c r="A6048" i="75"/>
  <c r="B6048" i="75"/>
  <c r="A6049" i="75"/>
  <c r="B6049" i="75"/>
  <c r="A6050" i="75"/>
  <c r="B6050" i="75"/>
  <c r="A6051" i="75"/>
  <c r="B6051" i="75"/>
  <c r="A6052" i="75"/>
  <c r="B6052" i="75"/>
  <c r="A6053" i="75"/>
  <c r="B6053" i="75"/>
  <c r="A6054" i="75"/>
  <c r="B6054" i="75"/>
  <c r="A6055" i="75"/>
  <c r="B6055" i="75"/>
  <c r="A6056" i="75"/>
  <c r="B6056" i="75"/>
  <c r="A6057" i="75"/>
  <c r="B6057" i="75"/>
  <c r="A6058" i="75"/>
  <c r="B6058" i="75"/>
  <c r="A6059" i="75"/>
  <c r="B6059" i="75"/>
  <c r="A6060" i="75"/>
  <c r="B6060" i="75"/>
  <c r="A6061" i="75"/>
  <c r="B6061" i="75"/>
  <c r="A6062" i="75"/>
  <c r="B6062" i="75"/>
  <c r="A6063" i="75"/>
  <c r="B6063" i="75"/>
  <c r="A6064" i="75"/>
  <c r="B6064" i="75"/>
  <c r="A6065" i="75"/>
  <c r="B6065" i="75"/>
  <c r="A6066" i="75"/>
  <c r="B6066" i="75"/>
  <c r="A6067" i="75"/>
  <c r="B6067" i="75"/>
  <c r="A6068" i="75"/>
  <c r="B6068" i="75"/>
  <c r="A6069" i="75"/>
  <c r="B6069" i="75"/>
  <c r="A6070" i="75"/>
  <c r="B6070" i="75"/>
  <c r="A6071" i="75"/>
  <c r="B6071" i="75"/>
  <c r="A6072" i="75"/>
  <c r="B6072" i="75"/>
  <c r="A6073" i="75"/>
  <c r="B6073" i="75"/>
  <c r="A6074" i="75"/>
  <c r="B6074" i="75"/>
  <c r="A6075" i="75"/>
  <c r="B6075" i="75"/>
  <c r="A6076" i="75"/>
  <c r="B6076" i="75"/>
  <c r="A6077" i="75"/>
  <c r="B6077" i="75"/>
  <c r="A6078" i="75"/>
  <c r="B6078" i="75"/>
  <c r="A6079" i="75"/>
  <c r="B6079" i="75"/>
  <c r="A6080" i="75"/>
  <c r="B6080" i="75"/>
  <c r="A6081" i="75"/>
  <c r="B6081" i="75"/>
  <c r="A6082" i="75"/>
  <c r="B6082" i="75"/>
  <c r="A6083" i="75"/>
  <c r="B6083" i="75"/>
  <c r="A6084" i="75"/>
  <c r="B6084" i="75"/>
  <c r="A6085" i="75"/>
  <c r="B6085" i="75"/>
  <c r="A6086" i="75"/>
  <c r="B6086" i="75"/>
  <c r="A6087" i="75"/>
  <c r="B6087" i="75"/>
  <c r="A6088" i="75"/>
  <c r="B6088" i="75"/>
  <c r="A6089" i="75"/>
  <c r="B6089" i="75"/>
  <c r="A6090" i="75"/>
  <c r="B6090" i="75"/>
  <c r="A6091" i="75"/>
  <c r="B6091" i="75"/>
  <c r="A6092" i="75"/>
  <c r="B6092" i="75"/>
  <c r="A6093" i="75"/>
  <c r="B6093" i="75"/>
  <c r="A6094" i="75"/>
  <c r="B6094" i="75"/>
  <c r="A6095" i="75"/>
  <c r="B6095" i="75"/>
  <c r="A6096" i="75"/>
  <c r="B6096" i="75"/>
  <c r="A6097" i="75"/>
  <c r="B6097" i="75"/>
  <c r="A6098" i="75"/>
  <c r="B6098" i="75"/>
  <c r="A6099" i="75"/>
  <c r="B6099" i="75"/>
  <c r="A6100" i="75"/>
  <c r="B6100" i="75"/>
  <c r="A6101" i="75"/>
  <c r="B6101" i="75"/>
  <c r="A6102" i="75"/>
  <c r="B6102" i="75"/>
  <c r="A6103" i="75"/>
  <c r="B6103" i="75"/>
  <c r="A6104" i="75"/>
  <c r="B6104" i="75"/>
  <c r="A6105" i="75"/>
  <c r="B6105" i="75"/>
  <c r="A6106" i="75"/>
  <c r="B6106" i="75"/>
  <c r="A6107" i="75"/>
  <c r="B6107" i="75"/>
  <c r="A6108" i="75"/>
  <c r="B6108" i="75"/>
  <c r="A6109" i="75"/>
  <c r="B6109" i="75"/>
  <c r="A6110" i="75"/>
  <c r="B6110" i="75"/>
  <c r="A6111" i="75"/>
  <c r="B6111" i="75"/>
  <c r="A6112" i="75"/>
  <c r="B6112" i="75"/>
  <c r="A6113" i="75"/>
  <c r="B6113" i="75"/>
  <c r="A6114" i="75"/>
  <c r="B6114" i="75"/>
  <c r="A6115" i="75"/>
  <c r="B6115" i="75"/>
  <c r="A6116" i="75"/>
  <c r="B6116" i="75"/>
  <c r="A6117" i="75"/>
  <c r="B6117" i="75"/>
  <c r="A6118" i="75"/>
  <c r="B6118" i="75"/>
  <c r="A6119" i="75"/>
  <c r="B6119" i="75"/>
  <c r="A6120" i="75"/>
  <c r="B6120" i="75"/>
  <c r="A6121" i="75"/>
  <c r="B6121" i="75"/>
  <c r="A6122" i="75"/>
  <c r="B6122" i="75"/>
  <c r="A6123" i="75"/>
  <c r="B6123" i="75"/>
  <c r="A6124" i="75"/>
  <c r="B6124" i="75"/>
  <c r="A6125" i="75"/>
  <c r="B6125" i="75"/>
  <c r="A6126" i="75"/>
  <c r="B6126" i="75"/>
  <c r="A6127" i="75"/>
  <c r="B6127" i="75"/>
  <c r="A6128" i="75"/>
  <c r="B6128" i="75"/>
  <c r="A6129" i="75"/>
  <c r="B6129" i="75"/>
  <c r="A6130" i="75"/>
  <c r="B6130" i="75"/>
  <c r="A6131" i="75"/>
  <c r="B6131" i="75"/>
  <c r="A6132" i="75"/>
  <c r="B6132" i="75"/>
  <c r="A6133" i="75"/>
  <c r="B6133" i="75"/>
  <c r="A6134" i="75"/>
  <c r="B6134" i="75"/>
  <c r="A6135" i="75"/>
  <c r="B6135" i="75"/>
  <c r="A6136" i="75"/>
  <c r="B6136" i="75"/>
  <c r="A6137" i="75"/>
  <c r="B6137" i="75"/>
  <c r="A6138" i="75"/>
  <c r="B6138" i="75"/>
  <c r="A6139" i="75"/>
  <c r="B6139" i="75"/>
  <c r="A6140" i="75"/>
  <c r="B6140" i="75"/>
  <c r="A6141" i="75"/>
  <c r="B6141" i="75"/>
  <c r="A6142" i="75"/>
  <c r="B6142" i="75"/>
  <c r="A6143" i="75"/>
  <c r="B6143" i="75"/>
  <c r="A6144" i="75"/>
  <c r="B6144" i="75"/>
  <c r="A6145" i="75"/>
  <c r="B6145" i="75"/>
  <c r="A6146" i="75"/>
  <c r="B6146" i="75"/>
  <c r="A6147" i="75"/>
  <c r="B6147" i="75"/>
  <c r="A6148" i="75"/>
  <c r="B6148" i="75"/>
  <c r="A6149" i="75"/>
  <c r="B6149" i="75"/>
  <c r="A6150" i="75"/>
  <c r="B6150" i="75"/>
  <c r="A6151" i="75"/>
  <c r="B6151" i="75"/>
  <c r="A6152" i="75"/>
  <c r="B6152" i="75"/>
  <c r="A6153" i="75"/>
  <c r="B6153" i="75"/>
  <c r="A6154" i="75"/>
  <c r="B6154" i="75"/>
  <c r="A6155" i="75"/>
  <c r="B6155" i="75"/>
  <c r="A6156" i="75"/>
  <c r="B6156" i="75"/>
  <c r="A6157" i="75"/>
  <c r="B6157" i="75"/>
  <c r="A6158" i="75"/>
  <c r="B6158" i="75"/>
  <c r="A6159" i="75"/>
  <c r="B6159" i="75"/>
  <c r="A6160" i="75"/>
  <c r="B6160" i="75"/>
  <c r="A6161" i="75"/>
  <c r="B6161" i="75"/>
  <c r="A6162" i="75"/>
  <c r="B6162" i="75"/>
  <c r="A6163" i="75"/>
  <c r="B6163" i="75"/>
  <c r="A6164" i="75"/>
  <c r="B6164" i="75"/>
  <c r="A6165" i="75"/>
  <c r="B6165" i="75"/>
  <c r="A6166" i="75"/>
  <c r="B6166" i="75"/>
  <c r="A6167" i="75"/>
  <c r="B6167" i="75"/>
  <c r="A6168" i="75"/>
  <c r="B6168" i="75"/>
  <c r="A6169" i="75"/>
  <c r="B6169" i="75"/>
  <c r="A6170" i="75"/>
  <c r="B6170" i="75"/>
  <c r="A6171" i="75"/>
  <c r="B6171" i="75"/>
  <c r="A6172" i="75"/>
  <c r="B6172" i="75"/>
  <c r="A6173" i="75"/>
  <c r="B6173" i="75"/>
  <c r="A6174" i="75"/>
  <c r="B6174" i="75"/>
  <c r="A6175" i="75"/>
  <c r="B6175" i="75"/>
  <c r="A6176" i="75"/>
  <c r="B6176" i="75"/>
  <c r="A6177" i="75"/>
  <c r="B6177" i="75"/>
  <c r="A6178" i="75"/>
  <c r="B6178" i="75"/>
  <c r="A6179" i="75"/>
  <c r="B6179" i="75"/>
  <c r="A6180" i="75"/>
  <c r="B6180" i="75"/>
  <c r="A6181" i="75"/>
  <c r="B6181" i="75"/>
  <c r="A6182" i="75"/>
  <c r="B6182" i="75"/>
  <c r="A6183" i="75"/>
  <c r="B6183" i="75"/>
  <c r="A6184" i="75"/>
  <c r="B6184" i="75"/>
  <c r="A6185" i="75"/>
  <c r="B6185" i="75"/>
  <c r="A6186" i="75"/>
  <c r="B6186" i="75"/>
  <c r="A6187" i="75"/>
  <c r="B6187" i="75"/>
  <c r="A6188" i="75"/>
  <c r="B6188" i="75"/>
  <c r="A6189" i="75"/>
  <c r="B6189" i="75"/>
  <c r="A6190" i="75"/>
  <c r="B6190" i="75"/>
  <c r="A6191" i="75"/>
  <c r="B6191" i="75"/>
  <c r="A6192" i="75"/>
  <c r="B6192" i="75"/>
  <c r="A6193" i="75"/>
  <c r="B6193" i="75"/>
  <c r="A6194" i="75"/>
  <c r="B6194" i="75"/>
  <c r="A6195" i="75"/>
  <c r="B6195" i="75"/>
  <c r="A6196" i="75"/>
  <c r="B6196" i="75"/>
  <c r="A6197" i="75"/>
  <c r="B6197" i="75"/>
  <c r="A6198" i="75"/>
  <c r="B6198" i="75"/>
  <c r="A6199" i="75"/>
  <c r="B6199" i="75"/>
  <c r="A6200" i="75"/>
  <c r="B6200" i="75"/>
  <c r="A6201" i="75"/>
  <c r="B6201" i="75"/>
  <c r="A6202" i="75"/>
  <c r="B6202" i="75"/>
  <c r="A6203" i="75"/>
  <c r="B6203" i="75"/>
  <c r="A6204" i="75"/>
  <c r="B6204" i="75"/>
  <c r="A6205" i="75"/>
  <c r="B6205" i="75"/>
  <c r="A6206" i="75"/>
  <c r="B6206" i="75"/>
  <c r="A6207" i="75"/>
  <c r="B6207" i="75"/>
  <c r="A6208" i="75"/>
  <c r="B6208" i="75"/>
  <c r="A6209" i="75"/>
  <c r="B6209" i="75"/>
  <c r="A6210" i="75"/>
  <c r="B6210" i="75"/>
  <c r="A6211" i="75"/>
  <c r="B6211" i="75"/>
  <c r="A6212" i="75"/>
  <c r="B6212" i="75"/>
  <c r="A6213" i="75"/>
  <c r="B6213" i="75"/>
  <c r="A6214" i="75"/>
  <c r="B6214" i="75"/>
  <c r="A6215" i="75"/>
  <c r="B6215" i="75"/>
  <c r="A6216" i="75"/>
  <c r="B6216" i="75"/>
  <c r="A6217" i="75"/>
  <c r="B6217" i="75"/>
  <c r="A6218" i="75"/>
  <c r="B6218" i="75"/>
  <c r="A6219" i="75"/>
  <c r="B6219" i="75"/>
  <c r="A6220" i="75"/>
  <c r="B6220" i="75"/>
  <c r="A6221" i="75"/>
  <c r="B6221" i="75"/>
  <c r="A6222" i="75"/>
  <c r="B6222" i="75"/>
  <c r="A6223" i="75"/>
  <c r="B6223" i="75"/>
  <c r="A6224" i="75"/>
  <c r="B6224" i="75"/>
  <c r="A6225" i="75"/>
  <c r="B6225" i="75"/>
  <c r="A6226" i="75"/>
  <c r="B6226" i="75"/>
  <c r="A6227" i="75"/>
  <c r="B6227" i="75"/>
  <c r="A6228" i="75"/>
  <c r="B6228" i="75"/>
  <c r="A6229" i="75"/>
  <c r="B6229" i="75"/>
  <c r="A6230" i="75"/>
  <c r="B6230" i="75"/>
  <c r="A6231" i="75"/>
  <c r="B6231" i="75"/>
  <c r="A6232" i="75"/>
  <c r="B6232" i="75"/>
  <c r="A6233" i="75"/>
  <c r="B6233" i="75"/>
  <c r="A6234" i="75"/>
  <c r="B6234" i="75"/>
  <c r="A6235" i="75"/>
  <c r="B6235" i="75"/>
  <c r="A6236" i="75"/>
  <c r="B6236" i="75"/>
  <c r="A6237" i="75"/>
  <c r="B6237" i="75"/>
  <c r="A6238" i="75"/>
  <c r="B6238" i="75"/>
  <c r="A6239" i="75"/>
  <c r="B6239" i="75"/>
  <c r="A6240" i="75"/>
  <c r="B6240" i="75"/>
  <c r="A6241" i="75"/>
  <c r="B6241" i="75"/>
  <c r="A6242" i="75"/>
  <c r="B6242" i="75"/>
  <c r="A6243" i="75"/>
  <c r="B6243" i="75"/>
  <c r="A6244" i="75"/>
  <c r="B6244" i="75"/>
  <c r="A6245" i="75"/>
  <c r="B6245" i="75"/>
  <c r="A6246" i="75"/>
  <c r="B6246" i="75"/>
  <c r="A6247" i="75"/>
  <c r="B6247" i="75"/>
  <c r="A6248" i="75"/>
  <c r="B6248" i="75"/>
  <c r="A6249" i="75"/>
  <c r="B6249" i="75"/>
  <c r="A6250" i="75"/>
  <c r="B6250" i="75"/>
  <c r="A6251" i="75"/>
  <c r="B6251" i="75"/>
  <c r="A6252" i="75"/>
  <c r="B6252" i="75"/>
  <c r="A6253" i="75"/>
  <c r="B6253" i="75"/>
  <c r="A6254" i="75"/>
  <c r="B6254" i="75"/>
  <c r="A6255" i="75"/>
  <c r="B6255" i="75"/>
  <c r="A6256" i="75"/>
  <c r="B6256" i="75"/>
  <c r="A6257" i="75"/>
  <c r="B6257" i="75"/>
  <c r="A6258" i="75"/>
  <c r="B6258" i="75"/>
  <c r="A6259" i="75"/>
  <c r="B6259" i="75"/>
  <c r="A6260" i="75"/>
  <c r="B6260" i="75"/>
  <c r="A6261" i="75"/>
  <c r="B6261" i="75"/>
  <c r="A6262" i="75"/>
  <c r="B6262" i="75"/>
  <c r="A6263" i="75"/>
  <c r="B6263" i="75"/>
  <c r="A6264" i="75"/>
  <c r="B6264" i="75"/>
  <c r="A6265" i="75"/>
  <c r="B6265" i="75"/>
  <c r="A6266" i="75"/>
  <c r="B6266" i="75"/>
  <c r="A6267" i="75"/>
  <c r="B6267" i="75"/>
  <c r="A6268" i="75"/>
  <c r="B6268" i="75"/>
  <c r="A6269" i="75"/>
  <c r="B6269" i="75"/>
  <c r="A6270" i="75"/>
  <c r="B6270" i="75"/>
  <c r="A6271" i="75"/>
  <c r="B6271" i="75"/>
  <c r="A6272" i="75"/>
  <c r="B6272" i="75"/>
  <c r="A6273" i="75"/>
  <c r="B6273" i="75"/>
  <c r="A6274" i="75"/>
  <c r="B6274" i="75"/>
  <c r="A6275" i="75"/>
  <c r="B6275" i="75"/>
  <c r="A6276" i="75"/>
  <c r="B6276" i="75"/>
  <c r="A6277" i="75"/>
  <c r="B6277" i="75"/>
  <c r="A6278" i="75"/>
  <c r="B6278" i="75"/>
  <c r="A6279" i="75"/>
  <c r="B6279" i="75"/>
  <c r="A6280" i="75"/>
  <c r="B6280" i="75"/>
  <c r="A6281" i="75"/>
  <c r="B6281" i="75"/>
  <c r="A6282" i="75"/>
  <c r="B6282" i="75"/>
  <c r="A6283" i="75"/>
  <c r="B6283" i="75"/>
  <c r="A6284" i="75"/>
  <c r="B6284" i="75"/>
  <c r="A6285" i="75"/>
  <c r="B6285" i="75"/>
  <c r="A6286" i="75"/>
  <c r="B6286" i="75"/>
  <c r="A6287" i="75"/>
  <c r="B6287" i="75"/>
  <c r="A6288" i="75"/>
  <c r="B6288" i="75"/>
  <c r="A6289" i="75"/>
  <c r="B6289" i="75"/>
  <c r="A6290" i="75"/>
  <c r="B6290" i="75"/>
  <c r="A6291" i="75"/>
  <c r="B6291" i="75"/>
  <c r="A6292" i="75"/>
  <c r="B6292" i="75"/>
  <c r="A6293" i="75"/>
  <c r="B6293" i="75"/>
  <c r="A6294" i="75"/>
  <c r="B6294" i="75"/>
  <c r="A6295" i="75"/>
  <c r="B6295" i="75"/>
  <c r="A6296" i="75"/>
  <c r="B6296" i="75"/>
  <c r="A6297" i="75"/>
  <c r="B6297" i="75"/>
  <c r="A6298" i="75"/>
  <c r="B6298" i="75"/>
  <c r="A6299" i="75"/>
  <c r="B6299" i="75"/>
  <c r="A6300" i="75"/>
  <c r="B6300" i="75"/>
  <c r="A6301" i="75"/>
  <c r="B6301" i="75"/>
  <c r="A6302" i="75"/>
  <c r="B6302" i="75"/>
  <c r="A6303" i="75"/>
  <c r="B6303" i="75"/>
  <c r="A6304" i="75"/>
  <c r="B6304" i="75"/>
  <c r="A6305" i="75"/>
  <c r="B6305" i="75"/>
  <c r="A6306" i="75"/>
  <c r="B6306" i="75"/>
  <c r="A6307" i="75"/>
  <c r="B6307" i="75"/>
  <c r="A6308" i="75"/>
  <c r="B6308" i="75"/>
  <c r="A6309" i="75"/>
  <c r="B6309" i="75"/>
  <c r="A6310" i="75"/>
  <c r="B6310" i="75"/>
  <c r="A6311" i="75"/>
  <c r="B6311" i="75"/>
  <c r="A6312" i="75"/>
  <c r="B6312" i="75"/>
  <c r="A6313" i="75"/>
  <c r="B6313" i="75"/>
  <c r="A6314" i="75"/>
  <c r="B6314" i="75"/>
  <c r="A6315" i="75"/>
  <c r="B6315" i="75"/>
  <c r="A6316" i="75"/>
  <c r="B6316" i="75"/>
  <c r="A6317" i="75"/>
  <c r="B6317" i="75"/>
  <c r="A6318" i="75"/>
  <c r="B6318" i="75"/>
  <c r="A6319" i="75"/>
  <c r="B6319" i="75"/>
  <c r="A6320" i="75"/>
  <c r="B6320" i="75"/>
  <c r="A6321" i="75"/>
  <c r="B6321" i="75"/>
  <c r="A6322" i="75"/>
  <c r="B6322" i="75"/>
  <c r="A6323" i="75"/>
  <c r="B6323" i="75"/>
  <c r="A6324" i="75"/>
  <c r="B6324" i="75"/>
  <c r="A6325" i="75"/>
  <c r="B6325" i="75"/>
  <c r="A6326" i="75"/>
  <c r="B6326" i="75"/>
  <c r="A6327" i="75"/>
  <c r="B6327" i="75"/>
  <c r="A6328" i="75"/>
  <c r="B6328" i="75"/>
  <c r="A6329" i="75"/>
  <c r="B6329" i="75"/>
  <c r="A6330" i="75"/>
  <c r="B6330" i="75"/>
  <c r="A6331" i="75"/>
  <c r="B6331" i="75"/>
  <c r="A6332" i="75"/>
  <c r="B6332" i="75"/>
  <c r="A6333" i="75"/>
  <c r="B6333" i="75"/>
  <c r="A6334" i="75"/>
  <c r="B6334" i="75"/>
  <c r="A6335" i="75"/>
  <c r="B6335" i="75"/>
  <c r="A6336" i="75"/>
  <c r="B6336" i="75"/>
  <c r="A6337" i="75"/>
  <c r="B6337" i="75"/>
  <c r="A6338" i="75"/>
  <c r="B6338" i="75"/>
  <c r="A6339" i="75"/>
  <c r="B6339" i="75"/>
  <c r="A6340" i="75"/>
  <c r="B6340" i="75"/>
  <c r="A6341" i="75"/>
  <c r="B6341" i="75"/>
  <c r="A6342" i="75"/>
  <c r="B6342" i="75"/>
  <c r="A6343" i="75"/>
  <c r="B6343" i="75"/>
  <c r="A6344" i="75"/>
  <c r="B6344" i="75"/>
  <c r="A6345" i="75"/>
  <c r="B6345" i="75"/>
  <c r="A6346" i="75"/>
  <c r="B6346" i="75"/>
  <c r="A6347" i="75"/>
  <c r="B6347" i="75"/>
  <c r="A6348" i="75"/>
  <c r="B6348" i="75"/>
  <c r="A6349" i="75"/>
  <c r="B6349" i="75"/>
  <c r="A6350" i="75"/>
  <c r="B6350" i="75"/>
  <c r="A6351" i="75"/>
  <c r="B6351" i="75"/>
  <c r="A6352" i="75"/>
  <c r="B6352" i="75"/>
  <c r="A6353" i="75"/>
  <c r="B6353" i="75"/>
  <c r="A6354" i="75"/>
  <c r="B6354" i="75"/>
  <c r="A6355" i="75"/>
  <c r="B6355" i="75"/>
  <c r="A6356" i="75"/>
  <c r="B6356" i="75"/>
  <c r="A6357" i="75"/>
  <c r="B6357" i="75"/>
  <c r="A6358" i="75"/>
  <c r="B6358" i="75"/>
  <c r="A6359" i="75"/>
  <c r="B6359" i="75"/>
  <c r="A6360" i="75"/>
  <c r="B6360" i="75"/>
  <c r="A6361" i="75"/>
  <c r="B6361" i="75"/>
  <c r="AW197" i="80" l="1"/>
  <c r="AW133" i="80"/>
  <c r="AV138" i="80"/>
  <c r="AW136" i="80"/>
  <c r="AW139" i="80"/>
  <c r="C6295" i="75"/>
  <c r="C6353" i="75"/>
  <c r="C6329" i="75"/>
  <c r="C6321" i="75"/>
  <c r="C6317" i="75"/>
  <c r="C6309" i="75"/>
  <c r="AV441" i="80"/>
  <c r="AV322" i="80"/>
  <c r="AW440" i="80"/>
  <c r="AV201" i="80"/>
  <c r="AW198" i="80"/>
  <c r="AW106" i="80"/>
  <c r="AW74" i="80"/>
  <c r="AW170" i="80"/>
  <c r="AW200" i="80"/>
  <c r="AW202" i="80"/>
  <c r="AW185" i="80"/>
  <c r="AW196" i="80"/>
  <c r="AW122" i="80"/>
  <c r="AW366" i="80"/>
  <c r="AW378" i="80"/>
  <c r="AV262" i="80"/>
  <c r="C5934" i="75"/>
  <c r="C5866" i="75"/>
  <c r="C5882" i="75"/>
  <c r="C5870" i="75"/>
  <c r="C5950" i="75"/>
  <c r="C5850" i="75"/>
  <c r="C5842" i="75"/>
  <c r="C6268" i="75"/>
  <c r="C6036" i="75"/>
  <c r="C6032" i="75"/>
  <c r="C6028" i="75"/>
  <c r="C5980" i="75"/>
  <c r="C5976" i="75"/>
  <c r="C5932" i="75"/>
  <c r="C5928" i="75"/>
  <c r="C5916" i="75"/>
  <c r="C5896" i="75"/>
  <c r="C5884" i="75"/>
  <c r="C5876" i="75"/>
  <c r="C5872" i="75"/>
  <c r="C5868" i="75"/>
  <c r="C5860" i="75"/>
  <c r="C5856" i="75"/>
  <c r="C5852" i="75"/>
  <c r="C5844" i="75"/>
  <c r="C5840" i="75"/>
  <c r="C5836" i="75"/>
  <c r="C5946" i="75"/>
  <c r="C5918" i="75"/>
  <c r="C5858" i="75"/>
  <c r="C6255" i="75"/>
  <c r="C6107" i="75"/>
  <c r="C6103" i="75"/>
  <c r="C6095" i="75"/>
  <c r="C6087" i="75"/>
  <c r="C6071" i="75"/>
  <c r="C6063" i="75"/>
  <c r="C6055" i="75"/>
  <c r="C5979" i="75"/>
  <c r="C5975" i="75"/>
  <c r="C5959" i="75"/>
  <c r="C5943" i="75"/>
  <c r="C5935" i="75"/>
  <c r="C5927" i="75"/>
  <c r="C5915" i="75"/>
  <c r="C5883" i="75"/>
  <c r="C5879" i="75"/>
  <c r="C5871" i="75"/>
  <c r="C5867" i="75"/>
  <c r="C5863" i="75"/>
  <c r="C5855" i="75"/>
  <c r="C5851" i="75"/>
  <c r="C5847" i="75"/>
  <c r="C5839" i="75"/>
  <c r="CK44" i="12"/>
  <c r="AN44" i="12"/>
  <c r="AX14" i="70"/>
  <c r="AX44" i="70" s="1"/>
  <c r="AR44" i="70"/>
  <c r="AW439" i="80"/>
  <c r="AW383" i="80"/>
  <c r="AW379" i="80"/>
  <c r="AV382" i="80"/>
  <c r="AW323" i="80"/>
  <c r="AW319" i="80"/>
  <c r="AW261" i="80"/>
  <c r="AW263" i="80"/>
  <c r="AW231" i="80"/>
  <c r="AW257" i="80"/>
  <c r="AW259" i="80"/>
  <c r="AW260" i="80"/>
  <c r="AW291" i="80"/>
  <c r="AW320" i="80"/>
  <c r="AW246" i="80"/>
  <c r="AW438" i="80"/>
  <c r="AW321" i="80"/>
  <c r="AW318" i="80"/>
  <c r="AW442" i="80"/>
  <c r="AW317" i="80"/>
  <c r="AW437" i="80"/>
  <c r="AW306" i="80"/>
  <c r="AW425" i="80"/>
  <c r="AW381" i="80"/>
  <c r="AW436" i="80"/>
  <c r="AW410" i="80"/>
  <c r="AW351" i="80"/>
  <c r="AW380" i="80"/>
  <c r="AW258" i="80"/>
  <c r="AW377" i="80"/>
  <c r="BI30" i="31"/>
  <c r="P59" i="31" s="1"/>
  <c r="C6354" i="75"/>
  <c r="C6314" i="75"/>
  <c r="C6310" i="75"/>
  <c r="C6302" i="75"/>
  <c r="C6106" i="75"/>
  <c r="C6078" i="75"/>
  <c r="C6074" i="75"/>
  <c r="C6062" i="75"/>
  <c r="C6030" i="75"/>
  <c r="C6284" i="75"/>
  <c r="C6280" i="75"/>
  <c r="C6265" i="75"/>
  <c r="C6033" i="75"/>
  <c r="C6029" i="75"/>
  <c r="C6001" i="75"/>
  <c r="C5997" i="75"/>
  <c r="C5937" i="75"/>
  <c r="C5933" i="75"/>
  <c r="C6108" i="75"/>
  <c r="C6092" i="75"/>
  <c r="C5960" i="75"/>
  <c r="AI28" i="75"/>
  <c r="AI37" i="75" a="1"/>
  <c r="AI37" i="75" s="1"/>
  <c r="C6039" i="75"/>
  <c r="C6023" i="75"/>
  <c r="C6019" i="75"/>
  <c r="C6340" i="75"/>
  <c r="C6332" i="75"/>
  <c r="C6308" i="75"/>
  <c r="C6300" i="75"/>
  <c r="C6236" i="75"/>
  <c r="C6220" i="75"/>
  <c r="C6216" i="75"/>
  <c r="C6196" i="75"/>
  <c r="C6192" i="75"/>
  <c r="C6188" i="75"/>
  <c r="C6184" i="75"/>
  <c r="C6148" i="75"/>
  <c r="C6144" i="75"/>
  <c r="C6124" i="75"/>
  <c r="C6065" i="75"/>
  <c r="C6061" i="75"/>
  <c r="C6049" i="75"/>
  <c r="C6045" i="75"/>
  <c r="C5978" i="75"/>
  <c r="C5966" i="75"/>
  <c r="C6359" i="75"/>
  <c r="C6327" i="75"/>
  <c r="C6319" i="75"/>
  <c r="C6315" i="75"/>
  <c r="C6311" i="75"/>
  <c r="C6307" i="75"/>
  <c r="C6303" i="75"/>
  <c r="C6167" i="75"/>
  <c r="C6159" i="75"/>
  <c r="C6104" i="75"/>
  <c r="C6088" i="75"/>
  <c r="C6076" i="75"/>
  <c r="C6072" i="75"/>
  <c r="C6060" i="75"/>
  <c r="C6056" i="75"/>
  <c r="C6044" i="75"/>
  <c r="C6040" i="75"/>
  <c r="C6024" i="75"/>
  <c r="C6008" i="75"/>
  <c r="C5964" i="75"/>
  <c r="C5921" i="75"/>
  <c r="C5873" i="75"/>
  <c r="C5869" i="75"/>
  <c r="C5861" i="75"/>
  <c r="C5853" i="75"/>
  <c r="C5845" i="75"/>
  <c r="C5837" i="75"/>
  <c r="C6122" i="75"/>
  <c r="C6027" i="75"/>
  <c r="C5948" i="75"/>
  <c r="C5944" i="75"/>
  <c r="C5835" i="75"/>
  <c r="C6351" i="75"/>
  <c r="C6233" i="75"/>
  <c r="C6225" i="75"/>
  <c r="C6201" i="75"/>
  <c r="C6189" i="75"/>
  <c r="C6181" i="75"/>
  <c r="C6145" i="75"/>
  <c r="C6133" i="75"/>
  <c r="C6125" i="75"/>
  <c r="C6094" i="75"/>
  <c r="C6043" i="75"/>
  <c r="C6035" i="75"/>
  <c r="C6020" i="75"/>
  <c r="C6016" i="75"/>
  <c r="C6012" i="75"/>
  <c r="C6004" i="75"/>
  <c r="C6000" i="75"/>
  <c r="C5996" i="75"/>
  <c r="C5992" i="75"/>
  <c r="C5902" i="75"/>
  <c r="C6287" i="75"/>
  <c r="C6283" i="75"/>
  <c r="C6279" i="75"/>
  <c r="C6275" i="75"/>
  <c r="C6271" i="75"/>
  <c r="C6263" i="75"/>
  <c r="C6244" i="75"/>
  <c r="C6204" i="75"/>
  <c r="C6172" i="75"/>
  <c r="C6164" i="75"/>
  <c r="C6156" i="75"/>
  <c r="C6140" i="75"/>
  <c r="C6132" i="75"/>
  <c r="C6120" i="75"/>
  <c r="C6011" i="75"/>
  <c r="C6007" i="75"/>
  <c r="C5999" i="75"/>
  <c r="C5991" i="75"/>
  <c r="C5983" i="75"/>
  <c r="C5972" i="75"/>
  <c r="C5968" i="75"/>
  <c r="C5905" i="75"/>
  <c r="C5901" i="75"/>
  <c r="C6290" i="75"/>
  <c r="C6251" i="75"/>
  <c r="C6247" i="75"/>
  <c r="C6243" i="75"/>
  <c r="C6239" i="75"/>
  <c r="C6231" i="75"/>
  <c r="C6223" i="75"/>
  <c r="C6199" i="75"/>
  <c r="C6191" i="75"/>
  <c r="C6187" i="75"/>
  <c r="C6183" i="75"/>
  <c r="C6179" i="75"/>
  <c r="C6175" i="75"/>
  <c r="C6151" i="75"/>
  <c r="C6143" i="75"/>
  <c r="C6139" i="75"/>
  <c r="C6131" i="75"/>
  <c r="C6127" i="75"/>
  <c r="C6119" i="75"/>
  <c r="C6111" i="75"/>
  <c r="C6100" i="75"/>
  <c r="C6096" i="75"/>
  <c r="C6010" i="75"/>
  <c r="C5994" i="75"/>
  <c r="C5967" i="75"/>
  <c r="C5955" i="75"/>
  <c r="C5923" i="75"/>
  <c r="C5912" i="75"/>
  <c r="C5908" i="75"/>
  <c r="C5904" i="75"/>
  <c r="C5900" i="75"/>
  <c r="C5880" i="75"/>
  <c r="C5911" i="75"/>
  <c r="C5907" i="75"/>
  <c r="C6324" i="75"/>
  <c r="C6320" i="75"/>
  <c r="C6289" i="75"/>
  <c r="C6250" i="75"/>
  <c r="C6246" i="75"/>
  <c r="C6238" i="75"/>
  <c r="C6218" i="75"/>
  <c r="C6214" i="75"/>
  <c r="C6206" i="75"/>
  <c r="C6186" i="75"/>
  <c r="C6182" i="75"/>
  <c r="C6174" i="75"/>
  <c r="C6150" i="75"/>
  <c r="C6083" i="75"/>
  <c r="C6051" i="75"/>
  <c r="C5895" i="75"/>
  <c r="C5891" i="75"/>
  <c r="C6347" i="75"/>
  <c r="C6343" i="75"/>
  <c r="C6339" i="75"/>
  <c r="C6335" i="75"/>
  <c r="C6316" i="75"/>
  <c r="C6312" i="75"/>
  <c r="C6297" i="75"/>
  <c r="C6282" i="75"/>
  <c r="C6278" i="75"/>
  <c r="C6270" i="75"/>
  <c r="C6228" i="75"/>
  <c r="C6224" i="75"/>
  <c r="C6221" i="75"/>
  <c r="C6213" i="75"/>
  <c r="C6194" i="75"/>
  <c r="C6163" i="75"/>
  <c r="C6136" i="75"/>
  <c r="C6110" i="75"/>
  <c r="C6099" i="75"/>
  <c r="C6081" i="75"/>
  <c r="C6077" i="75"/>
  <c r="C6059" i="75"/>
  <c r="C6052" i="75"/>
  <c r="C6048" i="75"/>
  <c r="C6026" i="75"/>
  <c r="C6015" i="75"/>
  <c r="C5982" i="75"/>
  <c r="C5971" i="75"/>
  <c r="C5953" i="75"/>
  <c r="C5949" i="75"/>
  <c r="C5931" i="75"/>
  <c r="C5924" i="75"/>
  <c r="C5920" i="75"/>
  <c r="C5898" i="75"/>
  <c r="C5887" i="75"/>
  <c r="C6361" i="75"/>
  <c r="C6346" i="75"/>
  <c r="C6342" i="75"/>
  <c r="C6334" i="75"/>
  <c r="C6292" i="75"/>
  <c r="C6288" i="75"/>
  <c r="C6285" i="75"/>
  <c r="C6277" i="75"/>
  <c r="C6258" i="75"/>
  <c r="C6212" i="75"/>
  <c r="C6193" i="75"/>
  <c r="C6158" i="75"/>
  <c r="C6135" i="75"/>
  <c r="C6113" i="75"/>
  <c r="C6109" i="75"/>
  <c r="C6091" i="75"/>
  <c r="C6084" i="75"/>
  <c r="C6080" i="75"/>
  <c r="C6058" i="75"/>
  <c r="C6047" i="75"/>
  <c r="C6014" i="75"/>
  <c r="C6003" i="75"/>
  <c r="C5985" i="75"/>
  <c r="C5981" i="75"/>
  <c r="C5963" i="75"/>
  <c r="C5956" i="75"/>
  <c r="C5952" i="75"/>
  <c r="C5930" i="75"/>
  <c r="C5919" i="75"/>
  <c r="C5886" i="75"/>
  <c r="C5875" i="75"/>
  <c r="C5864" i="75"/>
  <c r="C6356" i="75"/>
  <c r="C6352" i="75"/>
  <c r="C6349" i="75"/>
  <c r="C6341" i="75"/>
  <c r="C6322" i="75"/>
  <c r="C6276" i="75"/>
  <c r="C6257" i="75"/>
  <c r="C6219" i="75"/>
  <c r="C6215" i="75"/>
  <c r="C6211" i="75"/>
  <c r="C6207" i="75"/>
  <c r="C6169" i="75"/>
  <c r="C6165" i="75"/>
  <c r="C6157" i="75"/>
  <c r="C6146" i="75"/>
  <c r="C6123" i="75"/>
  <c r="C6116" i="75"/>
  <c r="C6112" i="75"/>
  <c r="C6090" i="75"/>
  <c r="C6079" i="75"/>
  <c r="C6046" i="75"/>
  <c r="C6017" i="75"/>
  <c r="C6013" i="75"/>
  <c r="C5995" i="75"/>
  <c r="C5988" i="75"/>
  <c r="C5984" i="75"/>
  <c r="C5962" i="75"/>
  <c r="C5951" i="75"/>
  <c r="C5889" i="75"/>
  <c r="C5885" i="75"/>
  <c r="C5859" i="75"/>
  <c r="C5848" i="75"/>
  <c r="C6348" i="75"/>
  <c r="C6344" i="75"/>
  <c r="C6260" i="75"/>
  <c r="C6256" i="75"/>
  <c r="C6253" i="75"/>
  <c r="C6245" i="75"/>
  <c r="C6226" i="75"/>
  <c r="C6180" i="75"/>
  <c r="C6153" i="75"/>
  <c r="C6138" i="75"/>
  <c r="C6126" i="75"/>
  <c r="C6115" i="75"/>
  <c r="C6097" i="75"/>
  <c r="C6093" i="75"/>
  <c r="C6075" i="75"/>
  <c r="C6068" i="75"/>
  <c r="C6064" i="75"/>
  <c r="C6042" i="75"/>
  <c r="C6031" i="75"/>
  <c r="C5998" i="75"/>
  <c r="C5987" i="75"/>
  <c r="C5969" i="75"/>
  <c r="C5965" i="75"/>
  <c r="C5947" i="75"/>
  <c r="C5940" i="75"/>
  <c r="C5936" i="75"/>
  <c r="C5914" i="75"/>
  <c r="C5903" i="75"/>
  <c r="C6252" i="75"/>
  <c r="C6248" i="75"/>
  <c r="C6067" i="75"/>
  <c r="C5939" i="75"/>
  <c r="C5917" i="75"/>
  <c r="C5899" i="75"/>
  <c r="C5892" i="75"/>
  <c r="C5888" i="75"/>
  <c r="C5843" i="75"/>
  <c r="C6360" i="75"/>
  <c r="C6357" i="75"/>
  <c r="C6350" i="75"/>
  <c r="C6328" i="75"/>
  <c r="C6325" i="75"/>
  <c r="C6318" i="75"/>
  <c r="C6296" i="75"/>
  <c r="C6293" i="75"/>
  <c r="C6286" i="75"/>
  <c r="C6264" i="75"/>
  <c r="C6261" i="75"/>
  <c r="C6254" i="75"/>
  <c r="C6232" i="75"/>
  <c r="C6229" i="75"/>
  <c r="C6222" i="75"/>
  <c r="C6200" i="75"/>
  <c r="C6197" i="75"/>
  <c r="C6190" i="75"/>
  <c r="C6168" i="75"/>
  <c r="C6161" i="75"/>
  <c r="C6154" i="75"/>
  <c r="C6147" i="75"/>
  <c r="C6129" i="75"/>
  <c r="C6160" i="75"/>
  <c r="C6128" i="75"/>
  <c r="C5834" i="75"/>
  <c r="C6345" i="75"/>
  <c r="C6338" i="75"/>
  <c r="C6331" i="75"/>
  <c r="C6313" i="75"/>
  <c r="C6306" i="75"/>
  <c r="C6299" i="75"/>
  <c r="C6281" i="75"/>
  <c r="C6274" i="75"/>
  <c r="C6267" i="75"/>
  <c r="C6249" i="75"/>
  <c r="C6242" i="75"/>
  <c r="C6235" i="75"/>
  <c r="C6217" i="75"/>
  <c r="C6210" i="75"/>
  <c r="C6203" i="75"/>
  <c r="C6185" i="75"/>
  <c r="C6178" i="75"/>
  <c r="C6171" i="75"/>
  <c r="C6152" i="75"/>
  <c r="C6149" i="75"/>
  <c r="C6142" i="75"/>
  <c r="C6121" i="75"/>
  <c r="C6118" i="75"/>
  <c r="C6105" i="75"/>
  <c r="C6102" i="75"/>
  <c r="C6089" i="75"/>
  <c r="C6086" i="75"/>
  <c r="C6073" i="75"/>
  <c r="C6070" i="75"/>
  <c r="C6057" i="75"/>
  <c r="C6054" i="75"/>
  <c r="C6041" i="75"/>
  <c r="C6038" i="75"/>
  <c r="C6025" i="75"/>
  <c r="C6022" i="75"/>
  <c r="C6009" i="75"/>
  <c r="C6006" i="75"/>
  <c r="C5993" i="75"/>
  <c r="C5990" i="75"/>
  <c r="C5977" i="75"/>
  <c r="C5974" i="75"/>
  <c r="C5961" i="75"/>
  <c r="C5958" i="75"/>
  <c r="C5945" i="75"/>
  <c r="C5942" i="75"/>
  <c r="C5929" i="75"/>
  <c r="C5926" i="75"/>
  <c r="C5913" i="75"/>
  <c r="C5910" i="75"/>
  <c r="C5897" i="75"/>
  <c r="C5894" i="75"/>
  <c r="C5881" i="75"/>
  <c r="C5878" i="75"/>
  <c r="C5865" i="75"/>
  <c r="C5862" i="75"/>
  <c r="C5849" i="75"/>
  <c r="C5846" i="75"/>
  <c r="C5833" i="75"/>
  <c r="C6330" i="75"/>
  <c r="C6323" i="75"/>
  <c r="C6305" i="75"/>
  <c r="C6291" i="75"/>
  <c r="C6273" i="75"/>
  <c r="C6266" i="75"/>
  <c r="C6241" i="75"/>
  <c r="C6234" i="75"/>
  <c r="C6227" i="75"/>
  <c r="C6209" i="75"/>
  <c r="C6202" i="75"/>
  <c r="C6195" i="75"/>
  <c r="C6177" i="75"/>
  <c r="C6170" i="75"/>
  <c r="C6166" i="75"/>
  <c r="C6141" i="75"/>
  <c r="C6134" i="75"/>
  <c r="C6117" i="75"/>
  <c r="C6114" i="75"/>
  <c r="C6101" i="75"/>
  <c r="C6098" i="75"/>
  <c r="C6085" i="75"/>
  <c r="C6082" i="75"/>
  <c r="C6069" i="75"/>
  <c r="C6066" i="75"/>
  <c r="C6053" i="75"/>
  <c r="C6050" i="75"/>
  <c r="C6037" i="75"/>
  <c r="C6034" i="75"/>
  <c r="C6021" i="75"/>
  <c r="C6018" i="75"/>
  <c r="C6005" i="75"/>
  <c r="C6002" i="75"/>
  <c r="C5989" i="75"/>
  <c r="C5986" i="75"/>
  <c r="C5973" i="75"/>
  <c r="C5970" i="75"/>
  <c r="C5957" i="75"/>
  <c r="C5954" i="75"/>
  <c r="C5941" i="75"/>
  <c r="C5938" i="75"/>
  <c r="C5925" i="75"/>
  <c r="C5922" i="75"/>
  <c r="C5909" i="75"/>
  <c r="C5906" i="75"/>
  <c r="C5893" i="75"/>
  <c r="C5890" i="75"/>
  <c r="C5877" i="75"/>
  <c r="C5874" i="75"/>
  <c r="C5832" i="75"/>
  <c r="C6355" i="75"/>
  <c r="C6337" i="75"/>
  <c r="C6298" i="75"/>
  <c r="C6259" i="75"/>
  <c r="C6358" i="75"/>
  <c r="C6336" i="75"/>
  <c r="C6333" i="75"/>
  <c r="C6326" i="75"/>
  <c r="C6304" i="75"/>
  <c r="C6301" i="75"/>
  <c r="C6294" i="75"/>
  <c r="C6272" i="75"/>
  <c r="C6269" i="75"/>
  <c r="C6262" i="75"/>
  <c r="C6240" i="75"/>
  <c r="C6237" i="75"/>
  <c r="C6230" i="75"/>
  <c r="C6208" i="75"/>
  <c r="C6205" i="75"/>
  <c r="C6198" i="75"/>
  <c r="C6176" i="75"/>
  <c r="C6173" i="75"/>
  <c r="C6162" i="75"/>
  <c r="C6155" i="75"/>
  <c r="C6137" i="75"/>
  <c r="C6130" i="75"/>
  <c r="C5857" i="75"/>
  <c r="C5854" i="75"/>
  <c r="C5841" i="75"/>
  <c r="C5838" i="75"/>
  <c r="AH377" i="80"/>
  <c r="AG380" i="80"/>
  <c r="AF380" i="80"/>
  <c r="AF381" i="80"/>
  <c r="AF377" i="80"/>
  <c r="AG323" i="80"/>
  <c r="AH323" i="80"/>
  <c r="AI323" i="80"/>
  <c r="AJ323" i="80"/>
  <c r="AK323" i="80"/>
  <c r="AL323" i="80"/>
  <c r="AO323" i="80"/>
  <c r="AP323" i="80"/>
  <c r="AQ323" i="80"/>
  <c r="AF323" i="80"/>
  <c r="AF318" i="80"/>
  <c r="AG318" i="80"/>
  <c r="AH318" i="80"/>
  <c r="AI318" i="80"/>
  <c r="AJ318" i="80"/>
  <c r="AK318" i="80"/>
  <c r="AM318" i="80"/>
  <c r="AN318" i="80"/>
  <c r="AO318" i="80"/>
  <c r="AP318" i="80"/>
  <c r="AQ318" i="80"/>
  <c r="AF319" i="80"/>
  <c r="AG319" i="80"/>
  <c r="AH319" i="80"/>
  <c r="AJ319" i="80"/>
  <c r="AK319" i="80"/>
  <c r="AL319" i="80"/>
  <c r="AM319" i="80"/>
  <c r="AN319" i="80"/>
  <c r="AO319" i="80"/>
  <c r="AQ319" i="80"/>
  <c r="AF320" i="80"/>
  <c r="AI320" i="80"/>
  <c r="AJ320" i="80"/>
  <c r="AK320" i="80"/>
  <c r="AL320" i="80"/>
  <c r="AN320" i="80"/>
  <c r="AO320" i="80"/>
  <c r="AQ320" i="80"/>
  <c r="AF321" i="80"/>
  <c r="AG321" i="80"/>
  <c r="AJ321" i="80"/>
  <c r="AK321" i="80"/>
  <c r="AM321" i="80"/>
  <c r="AN321" i="80"/>
  <c r="AP321" i="80"/>
  <c r="AQ321" i="80"/>
  <c r="AG317" i="80"/>
  <c r="AH317" i="80"/>
  <c r="AJ317" i="80"/>
  <c r="AM317" i="80"/>
  <c r="AO317" i="80"/>
  <c r="AP317" i="80"/>
  <c r="AF317" i="80"/>
  <c r="AQ436" i="80"/>
  <c r="U429" i="80"/>
  <c r="X435" i="80"/>
  <c r="AH436" i="80"/>
  <c r="AR436" i="80"/>
  <c r="AR437" i="80"/>
  <c r="AR438" i="80"/>
  <c r="AG439" i="80"/>
  <c r="AR439" i="80"/>
  <c r="AR440" i="80"/>
  <c r="AR441" i="80"/>
  <c r="AR442" i="80"/>
  <c r="AF444" i="80"/>
  <c r="AE444" i="80" s="1"/>
  <c r="AD444" i="80" s="1"/>
  <c r="AC444" i="80" s="1"/>
  <c r="AB444" i="80" s="1"/>
  <c r="AA444" i="80" s="1"/>
  <c r="Z444" i="80" s="1"/>
  <c r="Y444" i="80" s="1"/>
  <c r="X444" i="80" s="1"/>
  <c r="W444" i="80" s="1"/>
  <c r="V444" i="80" s="1"/>
  <c r="U444" i="80" s="1"/>
  <c r="T444" i="80" s="1"/>
  <c r="AF385" i="80"/>
  <c r="AE385" i="80" s="1"/>
  <c r="AD385" i="80" s="1"/>
  <c r="AC385" i="80" s="1"/>
  <c r="AB385" i="80" s="1"/>
  <c r="AA385" i="80" s="1"/>
  <c r="Z385" i="80" s="1"/>
  <c r="Y385" i="80" s="1"/>
  <c r="X385" i="80" s="1"/>
  <c r="W385" i="80" s="1"/>
  <c r="V385" i="80" s="1"/>
  <c r="U385" i="80" s="1"/>
  <c r="T385" i="80" s="1"/>
  <c r="AR383" i="80"/>
  <c r="AR382" i="80"/>
  <c r="AR381" i="80"/>
  <c r="AR380" i="80"/>
  <c r="AR379" i="80"/>
  <c r="AR378" i="80"/>
  <c r="AR377" i="80"/>
  <c r="X376" i="80"/>
  <c r="U370" i="80"/>
  <c r="AF325" i="80"/>
  <c r="AE325" i="80" s="1"/>
  <c r="AD325" i="80" s="1"/>
  <c r="AC325" i="80" s="1"/>
  <c r="AB325" i="80" s="1"/>
  <c r="AA325" i="80" s="1"/>
  <c r="Z325" i="80" s="1"/>
  <c r="Y325" i="80" s="1"/>
  <c r="X325" i="80" s="1"/>
  <c r="W325" i="80" s="1"/>
  <c r="V325" i="80" s="1"/>
  <c r="U325" i="80" s="1"/>
  <c r="T325" i="80" s="1"/>
  <c r="X316" i="80"/>
  <c r="U310" i="80"/>
  <c r="AG263" i="80"/>
  <c r="AH263" i="80"/>
  <c r="AJ263" i="80"/>
  <c r="AK263" i="80"/>
  <c r="AM263" i="80"/>
  <c r="AN263" i="80"/>
  <c r="AO263" i="80"/>
  <c r="AF263" i="80"/>
  <c r="AG257" i="80"/>
  <c r="AH257" i="80"/>
  <c r="AJ257" i="80"/>
  <c r="AM257" i="80"/>
  <c r="AN257" i="80"/>
  <c r="AO257" i="80"/>
  <c r="AP257" i="80"/>
  <c r="AG258" i="80"/>
  <c r="AH258" i="80"/>
  <c r="AJ258" i="80"/>
  <c r="AN258" i="80"/>
  <c r="AO258" i="80"/>
  <c r="AP258" i="80"/>
  <c r="AQ258" i="80"/>
  <c r="AG259" i="80"/>
  <c r="AK259" i="80"/>
  <c r="AM259" i="80"/>
  <c r="AO259" i="80"/>
  <c r="AP259" i="80"/>
  <c r="AG260" i="80"/>
  <c r="AH260" i="80"/>
  <c r="AL260" i="80"/>
  <c r="AM260" i="80"/>
  <c r="AN260" i="80"/>
  <c r="AQ260" i="80"/>
  <c r="AG261" i="80"/>
  <c r="AH261" i="80"/>
  <c r="AI261" i="80"/>
  <c r="AJ261" i="80"/>
  <c r="AL261" i="80"/>
  <c r="AM261" i="80"/>
  <c r="AN261" i="80"/>
  <c r="AO261" i="80"/>
  <c r="AQ261" i="80"/>
  <c r="AF258" i="80"/>
  <c r="AF259" i="80"/>
  <c r="AF260" i="80"/>
  <c r="AF261" i="80"/>
  <c r="AF257" i="80"/>
  <c r="AF265" i="80"/>
  <c r="AE265" i="80" s="1"/>
  <c r="AD265" i="80" s="1"/>
  <c r="AC265" i="80" s="1"/>
  <c r="AB265" i="80" s="1"/>
  <c r="AA265" i="80" s="1"/>
  <c r="Z265" i="80" s="1"/>
  <c r="Y265" i="80" s="1"/>
  <c r="X265" i="80" s="1"/>
  <c r="W265" i="80" s="1"/>
  <c r="V265" i="80" s="1"/>
  <c r="U265" i="80" s="1"/>
  <c r="T265" i="80" s="1"/>
  <c r="AR263" i="80"/>
  <c r="AR262" i="80"/>
  <c r="AR261" i="80"/>
  <c r="AR260" i="80"/>
  <c r="AR259" i="80"/>
  <c r="AR258" i="80"/>
  <c r="AR257" i="80"/>
  <c r="X256" i="80"/>
  <c r="U250" i="80"/>
  <c r="I2" i="80"/>
  <c r="J2" i="80"/>
  <c r="I3" i="80"/>
  <c r="J3" i="80"/>
  <c r="I4" i="80"/>
  <c r="J4" i="80"/>
  <c r="I5" i="80"/>
  <c r="J5" i="80"/>
  <c r="I6" i="80"/>
  <c r="J6" i="80"/>
  <c r="I7" i="80"/>
  <c r="J7" i="80"/>
  <c r="I8" i="80"/>
  <c r="J8" i="80"/>
  <c r="I9" i="80"/>
  <c r="J9" i="80"/>
  <c r="I10" i="80"/>
  <c r="J10" i="80"/>
  <c r="I11" i="80"/>
  <c r="J11" i="80"/>
  <c r="I12" i="80"/>
  <c r="J12" i="80"/>
  <c r="I13" i="80"/>
  <c r="J13" i="80"/>
  <c r="I14" i="80"/>
  <c r="J14" i="80"/>
  <c r="I15" i="80"/>
  <c r="J15" i="80"/>
  <c r="I16" i="80"/>
  <c r="J16" i="80"/>
  <c r="I17" i="80"/>
  <c r="J17" i="80"/>
  <c r="I18" i="80"/>
  <c r="J18" i="80"/>
  <c r="I19" i="80"/>
  <c r="J19" i="80"/>
  <c r="I20" i="80"/>
  <c r="J20" i="80"/>
  <c r="I21" i="80"/>
  <c r="J21" i="80"/>
  <c r="I22" i="80"/>
  <c r="J22" i="80"/>
  <c r="I23" i="80"/>
  <c r="J23" i="80"/>
  <c r="I24" i="80"/>
  <c r="J24" i="80"/>
  <c r="I25" i="80"/>
  <c r="J25" i="80"/>
  <c r="I26" i="80"/>
  <c r="J26" i="80"/>
  <c r="I27" i="80"/>
  <c r="J27" i="80"/>
  <c r="I28" i="80"/>
  <c r="J28" i="80"/>
  <c r="I29" i="80"/>
  <c r="J29" i="80"/>
  <c r="I30" i="80"/>
  <c r="J30" i="80"/>
  <c r="I31" i="80"/>
  <c r="J31" i="80"/>
  <c r="I32" i="80"/>
  <c r="J32" i="80"/>
  <c r="I33" i="80"/>
  <c r="J33" i="80"/>
  <c r="I34" i="80"/>
  <c r="J34" i="80"/>
  <c r="I35" i="80"/>
  <c r="J35" i="80"/>
  <c r="I36" i="80"/>
  <c r="J36" i="80"/>
  <c r="I37" i="80"/>
  <c r="J37" i="80"/>
  <c r="I38" i="80"/>
  <c r="J38" i="80"/>
  <c r="I39" i="80"/>
  <c r="J39" i="80"/>
  <c r="I40" i="80"/>
  <c r="J40" i="80"/>
  <c r="I41" i="80"/>
  <c r="J41" i="80"/>
  <c r="I42" i="80"/>
  <c r="J42" i="80"/>
  <c r="I43" i="80"/>
  <c r="J43" i="80"/>
  <c r="I44" i="80"/>
  <c r="J44" i="80"/>
  <c r="I45" i="80"/>
  <c r="J45" i="80"/>
  <c r="I46" i="80"/>
  <c r="J46" i="80"/>
  <c r="I47" i="80"/>
  <c r="J47" i="80"/>
  <c r="I48" i="80"/>
  <c r="J48" i="80"/>
  <c r="I49" i="80"/>
  <c r="J49" i="80"/>
  <c r="I50" i="80"/>
  <c r="J50" i="80"/>
  <c r="I51" i="80"/>
  <c r="J51" i="80"/>
  <c r="I52" i="80"/>
  <c r="J52" i="80"/>
  <c r="I53" i="80"/>
  <c r="J53" i="80"/>
  <c r="I54" i="80"/>
  <c r="J54" i="80"/>
  <c r="I55" i="80"/>
  <c r="J55" i="80"/>
  <c r="I56" i="80"/>
  <c r="J56" i="80"/>
  <c r="I57" i="80"/>
  <c r="J57" i="80"/>
  <c r="I58" i="80"/>
  <c r="J58" i="80"/>
  <c r="I59" i="80"/>
  <c r="J59" i="80"/>
  <c r="I60" i="80"/>
  <c r="J60" i="80"/>
  <c r="I61" i="80"/>
  <c r="J61" i="80"/>
  <c r="I62" i="80"/>
  <c r="J62" i="80"/>
  <c r="I63" i="80"/>
  <c r="J63" i="80"/>
  <c r="I64" i="80"/>
  <c r="J64" i="80"/>
  <c r="I65" i="80"/>
  <c r="J65" i="80"/>
  <c r="I66" i="80"/>
  <c r="J66" i="80"/>
  <c r="I67" i="80"/>
  <c r="J67" i="80"/>
  <c r="I68" i="80"/>
  <c r="J68" i="80"/>
  <c r="I69" i="80"/>
  <c r="J69" i="80"/>
  <c r="I70" i="80"/>
  <c r="J70" i="80"/>
  <c r="I71" i="80"/>
  <c r="J71" i="80"/>
  <c r="I72" i="80"/>
  <c r="J72" i="80"/>
  <c r="I73" i="80"/>
  <c r="J73" i="80"/>
  <c r="I74" i="80"/>
  <c r="J74" i="80"/>
  <c r="I75" i="80"/>
  <c r="J75" i="80"/>
  <c r="I76" i="80"/>
  <c r="J76" i="80"/>
  <c r="I77" i="80"/>
  <c r="J77" i="80"/>
  <c r="I78" i="80"/>
  <c r="J78" i="80"/>
  <c r="I79" i="80"/>
  <c r="J79" i="80"/>
  <c r="I80" i="80"/>
  <c r="J80" i="80"/>
  <c r="I81" i="80"/>
  <c r="J81" i="80"/>
  <c r="I82" i="80"/>
  <c r="J82" i="80"/>
  <c r="I83" i="80"/>
  <c r="J83" i="80"/>
  <c r="I84" i="80"/>
  <c r="J84" i="80"/>
  <c r="I85" i="80"/>
  <c r="J85" i="80"/>
  <c r="I86" i="80"/>
  <c r="J86" i="80"/>
  <c r="I87" i="80"/>
  <c r="J87" i="80"/>
  <c r="I88" i="80"/>
  <c r="J88" i="80"/>
  <c r="I89" i="80"/>
  <c r="J89" i="80"/>
  <c r="I90" i="80"/>
  <c r="J90" i="80"/>
  <c r="I91" i="80"/>
  <c r="J91" i="80"/>
  <c r="I92" i="80"/>
  <c r="J92" i="80"/>
  <c r="I93" i="80"/>
  <c r="J93" i="80"/>
  <c r="I94" i="80"/>
  <c r="J94" i="80"/>
  <c r="I95" i="80"/>
  <c r="J95" i="80"/>
  <c r="I96" i="80"/>
  <c r="J96" i="80"/>
  <c r="I97" i="80"/>
  <c r="J97" i="80"/>
  <c r="I98" i="80"/>
  <c r="J98" i="80"/>
  <c r="I99" i="80"/>
  <c r="J99" i="80"/>
  <c r="I100" i="80"/>
  <c r="J100" i="80"/>
  <c r="I101" i="80"/>
  <c r="J101" i="80"/>
  <c r="I102" i="80"/>
  <c r="J102" i="80"/>
  <c r="I103" i="80"/>
  <c r="J103" i="80"/>
  <c r="I104" i="80"/>
  <c r="J104" i="80"/>
  <c r="I105" i="80"/>
  <c r="J105" i="80"/>
  <c r="I106" i="80"/>
  <c r="J106" i="80"/>
  <c r="I107" i="80"/>
  <c r="J107" i="80"/>
  <c r="I108" i="80"/>
  <c r="J108" i="80"/>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260" i="80"/>
  <c r="J260" i="80"/>
  <c r="I261" i="80"/>
  <c r="J261" i="80"/>
  <c r="I262" i="80"/>
  <c r="J262" i="80"/>
  <c r="I263" i="80"/>
  <c r="J263" i="80"/>
  <c r="I264" i="80"/>
  <c r="J264" i="80"/>
  <c r="I265" i="80"/>
  <c r="J265" i="80"/>
  <c r="I266" i="80"/>
  <c r="J266" i="80"/>
  <c r="I267" i="80"/>
  <c r="J267" i="80"/>
  <c r="I268" i="80"/>
  <c r="J268" i="80"/>
  <c r="I269" i="80"/>
  <c r="J269" i="80"/>
  <c r="I270" i="80"/>
  <c r="J270" i="80"/>
  <c r="I271" i="80"/>
  <c r="J271" i="80"/>
  <c r="I272" i="80"/>
  <c r="J272" i="80"/>
  <c r="I273" i="80"/>
  <c r="J273" i="80"/>
  <c r="I274" i="80"/>
  <c r="J274" i="80"/>
  <c r="I275" i="80"/>
  <c r="J275" i="80"/>
  <c r="I276" i="80"/>
  <c r="J276" i="80"/>
  <c r="I277" i="80"/>
  <c r="J277" i="80"/>
  <c r="I278" i="80"/>
  <c r="J278" i="80"/>
  <c r="I279" i="80"/>
  <c r="J279" i="80"/>
  <c r="I280" i="80"/>
  <c r="J280" i="80"/>
  <c r="I281" i="80"/>
  <c r="J281" i="80"/>
  <c r="I282" i="80"/>
  <c r="J282" i="80"/>
  <c r="I283" i="80"/>
  <c r="J283" i="80"/>
  <c r="I284" i="80"/>
  <c r="J284" i="80"/>
  <c r="I285" i="80"/>
  <c r="J285" i="80"/>
  <c r="I286" i="80"/>
  <c r="J286" i="80"/>
  <c r="I287" i="80"/>
  <c r="J287" i="80"/>
  <c r="I288" i="80"/>
  <c r="J288" i="80"/>
  <c r="I289" i="80"/>
  <c r="J289" i="80"/>
  <c r="I290" i="80"/>
  <c r="J290" i="80"/>
  <c r="I291" i="80"/>
  <c r="J291" i="80"/>
  <c r="I292" i="80"/>
  <c r="J292" i="80"/>
  <c r="I293" i="80"/>
  <c r="J293" i="80"/>
  <c r="I294" i="80"/>
  <c r="J294" i="80"/>
  <c r="I295" i="80"/>
  <c r="J295" i="80"/>
  <c r="I296" i="80"/>
  <c r="J296" i="80"/>
  <c r="I297" i="80"/>
  <c r="J297" i="80"/>
  <c r="I298" i="80"/>
  <c r="J298" i="80"/>
  <c r="I299" i="80"/>
  <c r="J299" i="80"/>
  <c r="I300" i="80"/>
  <c r="J300" i="80"/>
  <c r="I301" i="80"/>
  <c r="J301" i="80"/>
  <c r="I302" i="80"/>
  <c r="J302" i="80"/>
  <c r="I303" i="80"/>
  <c r="J303" i="80"/>
  <c r="I304" i="80"/>
  <c r="J304" i="80"/>
  <c r="I305" i="80"/>
  <c r="J305" i="80"/>
  <c r="I306" i="80"/>
  <c r="J306" i="80"/>
  <c r="I307" i="80"/>
  <c r="J307" i="80"/>
  <c r="I308" i="80"/>
  <c r="J308" i="80"/>
  <c r="I309" i="80"/>
  <c r="J309" i="80"/>
  <c r="I310" i="80"/>
  <c r="J310" i="80"/>
  <c r="I311" i="80"/>
  <c r="J311" i="80"/>
  <c r="I312" i="80"/>
  <c r="J312" i="80"/>
  <c r="I313" i="80"/>
  <c r="J313" i="80"/>
  <c r="I314" i="80"/>
  <c r="J314" i="80"/>
  <c r="I315" i="80"/>
  <c r="J315" i="80"/>
  <c r="I316" i="80"/>
  <c r="J316" i="80"/>
  <c r="I317" i="80"/>
  <c r="J317" i="80"/>
  <c r="I318" i="80"/>
  <c r="J318" i="80"/>
  <c r="I319" i="80"/>
  <c r="J319" i="80"/>
  <c r="I320" i="80"/>
  <c r="J320" i="80"/>
  <c r="I321" i="80"/>
  <c r="J321" i="80"/>
  <c r="I322" i="80"/>
  <c r="J322" i="80"/>
  <c r="I323" i="80"/>
  <c r="J323" i="80"/>
  <c r="I324" i="80"/>
  <c r="J324" i="80"/>
  <c r="I325" i="80"/>
  <c r="J325" i="80"/>
  <c r="I326" i="80"/>
  <c r="J326" i="80"/>
  <c r="I327" i="80"/>
  <c r="J327" i="80"/>
  <c r="I328" i="80"/>
  <c r="J328" i="80"/>
  <c r="I329" i="80"/>
  <c r="J329" i="80"/>
  <c r="I330" i="80"/>
  <c r="J330" i="80"/>
  <c r="I331" i="80"/>
  <c r="J331" i="80"/>
  <c r="I332" i="80"/>
  <c r="J332" i="80"/>
  <c r="I333" i="80"/>
  <c r="J333" i="80"/>
  <c r="I334" i="80"/>
  <c r="J334" i="80"/>
  <c r="I335" i="80"/>
  <c r="J335" i="80"/>
  <c r="I336" i="80"/>
  <c r="J336" i="80"/>
  <c r="I337" i="80"/>
  <c r="J337" i="80"/>
  <c r="I338" i="80"/>
  <c r="J338" i="80"/>
  <c r="I339" i="80"/>
  <c r="J339" i="80"/>
  <c r="I340" i="80"/>
  <c r="J340" i="80"/>
  <c r="I341" i="80"/>
  <c r="J341" i="80"/>
  <c r="I342" i="80"/>
  <c r="J342" i="80"/>
  <c r="I343" i="80"/>
  <c r="J343" i="80"/>
  <c r="I344" i="80"/>
  <c r="J344" i="80"/>
  <c r="I345" i="80"/>
  <c r="J345" i="80"/>
  <c r="I346" i="80"/>
  <c r="J346" i="80"/>
  <c r="I347" i="80"/>
  <c r="J347" i="80"/>
  <c r="I348" i="80"/>
  <c r="J348" i="80"/>
  <c r="I349" i="80"/>
  <c r="J349" i="80"/>
  <c r="I350" i="80"/>
  <c r="J350" i="80"/>
  <c r="I351" i="80"/>
  <c r="J351" i="80"/>
  <c r="I352" i="80"/>
  <c r="J352" i="80"/>
  <c r="I353" i="80"/>
  <c r="J353" i="80"/>
  <c r="I354" i="80"/>
  <c r="J354" i="80"/>
  <c r="I355" i="80"/>
  <c r="J355" i="80"/>
  <c r="I356" i="80"/>
  <c r="J356" i="80"/>
  <c r="I357" i="80"/>
  <c r="J357" i="80"/>
  <c r="I358" i="80"/>
  <c r="J358" i="80"/>
  <c r="I359" i="80"/>
  <c r="J359" i="80"/>
  <c r="I360" i="80"/>
  <c r="J360" i="80"/>
  <c r="I361" i="80"/>
  <c r="J361" i="80"/>
  <c r="I362" i="80"/>
  <c r="J362" i="80"/>
  <c r="I363" i="80"/>
  <c r="J363" i="80"/>
  <c r="I364" i="80"/>
  <c r="J364" i="80"/>
  <c r="I365" i="80"/>
  <c r="J365" i="80"/>
  <c r="I366" i="80"/>
  <c r="J366" i="80"/>
  <c r="I367" i="80"/>
  <c r="J367" i="80"/>
  <c r="I368" i="80"/>
  <c r="J368" i="80"/>
  <c r="I369" i="80"/>
  <c r="J369" i="80"/>
  <c r="I370" i="80"/>
  <c r="J370" i="80"/>
  <c r="I371" i="80"/>
  <c r="J371" i="80"/>
  <c r="I372" i="80"/>
  <c r="J372" i="80"/>
  <c r="I373" i="80"/>
  <c r="J373" i="80"/>
  <c r="I374" i="80"/>
  <c r="J374" i="80"/>
  <c r="I375" i="80"/>
  <c r="J375" i="80"/>
  <c r="I376" i="80"/>
  <c r="J376" i="80"/>
  <c r="I377" i="80"/>
  <c r="J377" i="80"/>
  <c r="I378" i="80"/>
  <c r="J378" i="80"/>
  <c r="I379" i="80"/>
  <c r="J379" i="80"/>
  <c r="I380" i="80"/>
  <c r="J380" i="80"/>
  <c r="I381" i="80"/>
  <c r="J381" i="80"/>
  <c r="I382" i="80"/>
  <c r="J382" i="80"/>
  <c r="I383" i="80"/>
  <c r="J383" i="80"/>
  <c r="I384" i="80"/>
  <c r="J384" i="80"/>
  <c r="I385" i="80"/>
  <c r="J385" i="80"/>
  <c r="I386" i="80"/>
  <c r="J386" i="80"/>
  <c r="I387" i="80"/>
  <c r="J387" i="80"/>
  <c r="I388" i="80"/>
  <c r="J388" i="80"/>
  <c r="I389" i="80"/>
  <c r="J389" i="80"/>
  <c r="I390" i="80"/>
  <c r="J390" i="80"/>
  <c r="I391" i="80"/>
  <c r="J391" i="80"/>
  <c r="I392" i="80"/>
  <c r="J392" i="80"/>
  <c r="I393" i="80"/>
  <c r="J393" i="80"/>
  <c r="I394" i="80"/>
  <c r="J394" i="80"/>
  <c r="I395" i="80"/>
  <c r="J395" i="80"/>
  <c r="I396" i="80"/>
  <c r="J396" i="80"/>
  <c r="I397" i="80"/>
  <c r="J397" i="80"/>
  <c r="I398" i="80"/>
  <c r="J398" i="80"/>
  <c r="I399" i="80"/>
  <c r="J399" i="80"/>
  <c r="I400" i="80"/>
  <c r="J400" i="80"/>
  <c r="I401" i="80"/>
  <c r="J401" i="80"/>
  <c r="I402" i="80"/>
  <c r="J402" i="80"/>
  <c r="I403" i="80"/>
  <c r="J403" i="80"/>
  <c r="I404" i="80"/>
  <c r="J404" i="80"/>
  <c r="I405" i="80"/>
  <c r="J405" i="80"/>
  <c r="I406" i="80"/>
  <c r="J406" i="80"/>
  <c r="I407" i="80"/>
  <c r="J407" i="80"/>
  <c r="I408" i="80"/>
  <c r="J408" i="80"/>
  <c r="I409" i="80"/>
  <c r="J409" i="80"/>
  <c r="I410" i="80"/>
  <c r="J410" i="80"/>
  <c r="I411" i="80"/>
  <c r="J411" i="80"/>
  <c r="I412" i="80"/>
  <c r="J412" i="80"/>
  <c r="I413" i="80"/>
  <c r="J413" i="80"/>
  <c r="I414" i="80"/>
  <c r="J414" i="80"/>
  <c r="I415" i="80"/>
  <c r="J415" i="80"/>
  <c r="I416" i="80"/>
  <c r="J416" i="80"/>
  <c r="I417" i="80"/>
  <c r="J417" i="80"/>
  <c r="I418" i="80"/>
  <c r="J418" i="80"/>
  <c r="I419" i="80"/>
  <c r="J419" i="80"/>
  <c r="I420" i="80"/>
  <c r="J420" i="80"/>
  <c r="I421" i="80"/>
  <c r="J421" i="80"/>
  <c r="I422" i="80"/>
  <c r="J422" i="80"/>
  <c r="I423" i="80"/>
  <c r="J423" i="80"/>
  <c r="I424" i="80"/>
  <c r="J424" i="80"/>
  <c r="I425" i="80"/>
  <c r="J425" i="80"/>
  <c r="I426" i="80"/>
  <c r="J426" i="80"/>
  <c r="I427" i="80"/>
  <c r="J427" i="80"/>
  <c r="I428" i="80"/>
  <c r="J428" i="80"/>
  <c r="I429" i="80"/>
  <c r="J429" i="80"/>
  <c r="I430" i="80"/>
  <c r="J430" i="80"/>
  <c r="I431" i="80"/>
  <c r="J431" i="80"/>
  <c r="I432" i="80"/>
  <c r="J432" i="80"/>
  <c r="I433" i="80"/>
  <c r="J433" i="80"/>
  <c r="I434" i="80"/>
  <c r="J434" i="80"/>
  <c r="I435" i="80"/>
  <c r="J435" i="80"/>
  <c r="I436" i="80"/>
  <c r="J436" i="80"/>
  <c r="I437" i="80"/>
  <c r="J437" i="80"/>
  <c r="I438" i="80"/>
  <c r="J438" i="80"/>
  <c r="I439" i="80"/>
  <c r="J439" i="80"/>
  <c r="I440" i="80"/>
  <c r="J440" i="80"/>
  <c r="I441" i="80"/>
  <c r="J441" i="80"/>
  <c r="I442" i="80"/>
  <c r="J442" i="80"/>
  <c r="I443" i="80"/>
  <c r="J443" i="80"/>
  <c r="I444" i="80"/>
  <c r="J444" i="80"/>
  <c r="I445" i="80"/>
  <c r="J445" i="80"/>
  <c r="I446" i="80"/>
  <c r="J446" i="80"/>
  <c r="I447" i="80"/>
  <c r="J447" i="80"/>
  <c r="I448" i="80"/>
  <c r="J448" i="80"/>
  <c r="I449" i="80"/>
  <c r="J449" i="80"/>
  <c r="I450" i="80"/>
  <c r="J450" i="80"/>
  <c r="I451" i="80"/>
  <c r="J451" i="80"/>
  <c r="I452" i="80"/>
  <c r="J452" i="80"/>
  <c r="I453" i="80"/>
  <c r="J453" i="80"/>
  <c r="I454" i="80"/>
  <c r="J454" i="80"/>
  <c r="I455" i="80"/>
  <c r="J455" i="80"/>
  <c r="I456" i="80"/>
  <c r="J456" i="80"/>
  <c r="I457" i="80"/>
  <c r="J457" i="80"/>
  <c r="I458" i="80"/>
  <c r="J458" i="80"/>
  <c r="I459" i="80"/>
  <c r="J459" i="80"/>
  <c r="I460" i="80"/>
  <c r="J460" i="80"/>
  <c r="I461" i="80"/>
  <c r="J461" i="80"/>
  <c r="I462" i="80"/>
  <c r="J462" i="80"/>
  <c r="I463" i="80"/>
  <c r="J463" i="80"/>
  <c r="I464" i="80"/>
  <c r="J464" i="80"/>
  <c r="I465" i="80"/>
  <c r="J465" i="80"/>
  <c r="I466" i="80"/>
  <c r="J466" i="80"/>
  <c r="I467" i="80"/>
  <c r="J467" i="80"/>
  <c r="I468" i="80"/>
  <c r="J468" i="80"/>
  <c r="I469" i="80"/>
  <c r="J469" i="80"/>
  <c r="I470" i="80"/>
  <c r="J470" i="80"/>
  <c r="I471" i="80"/>
  <c r="J471" i="80"/>
  <c r="I472" i="80"/>
  <c r="J472" i="80"/>
  <c r="I473" i="80"/>
  <c r="J473" i="80"/>
  <c r="I474" i="80"/>
  <c r="J474" i="80"/>
  <c r="I475" i="80"/>
  <c r="J475" i="80"/>
  <c r="I476" i="80"/>
  <c r="J476" i="80"/>
  <c r="I477" i="80"/>
  <c r="J477" i="80"/>
  <c r="I478" i="80"/>
  <c r="J478" i="80"/>
  <c r="I479" i="80"/>
  <c r="J479" i="80"/>
  <c r="I480" i="80"/>
  <c r="J480" i="80"/>
  <c r="I481" i="80"/>
  <c r="J481" i="80"/>
  <c r="I482" i="80"/>
  <c r="J482" i="80"/>
  <c r="I483" i="80"/>
  <c r="J483" i="80"/>
  <c r="I484" i="80"/>
  <c r="J484" i="80"/>
  <c r="I485" i="80"/>
  <c r="J485" i="80"/>
  <c r="I486" i="80"/>
  <c r="J486" i="80"/>
  <c r="I487" i="80"/>
  <c r="J487" i="80"/>
  <c r="I488" i="80"/>
  <c r="J488" i="80"/>
  <c r="I489" i="80"/>
  <c r="J489" i="80"/>
  <c r="I490" i="80"/>
  <c r="J490" i="80"/>
  <c r="I491" i="80"/>
  <c r="J491" i="80"/>
  <c r="I492" i="80"/>
  <c r="J492" i="80"/>
  <c r="I493" i="80"/>
  <c r="J493" i="80"/>
  <c r="I494" i="80"/>
  <c r="J494" i="80"/>
  <c r="I495" i="80"/>
  <c r="J495" i="80"/>
  <c r="I496" i="80"/>
  <c r="J496" i="80"/>
  <c r="I497" i="80"/>
  <c r="J497" i="80"/>
  <c r="I498" i="80"/>
  <c r="J498" i="80"/>
  <c r="I499" i="80"/>
  <c r="J499" i="80"/>
  <c r="I500" i="80"/>
  <c r="J500" i="80"/>
  <c r="I501" i="80"/>
  <c r="J501" i="80"/>
  <c r="I502" i="80"/>
  <c r="J502" i="80"/>
  <c r="I503" i="80"/>
  <c r="J503" i="80"/>
  <c r="I504" i="80"/>
  <c r="J504" i="80"/>
  <c r="I505" i="80"/>
  <c r="J505" i="80"/>
  <c r="I506" i="80"/>
  <c r="J506" i="80"/>
  <c r="I507" i="80"/>
  <c r="J507" i="80"/>
  <c r="I508" i="80"/>
  <c r="J508" i="80"/>
  <c r="I509" i="80"/>
  <c r="J509" i="80"/>
  <c r="I510" i="80"/>
  <c r="J510" i="80"/>
  <c r="I511" i="80"/>
  <c r="J511" i="80"/>
  <c r="U189" i="80"/>
  <c r="AR197" i="80"/>
  <c r="AR198" i="80"/>
  <c r="AR199" i="80"/>
  <c r="AR200" i="80"/>
  <c r="AR201" i="80"/>
  <c r="AR202" i="80"/>
  <c r="AF202" i="80"/>
  <c r="U126" i="80"/>
  <c r="AJ135" i="80"/>
  <c r="X132" i="80"/>
  <c r="AG202" i="80"/>
  <c r="AI202" i="80"/>
  <c r="AL202" i="80"/>
  <c r="AN202" i="80"/>
  <c r="AO202" i="80"/>
  <c r="AQ202" i="80"/>
  <c r="AD106" i="80"/>
  <c r="AE106" i="80"/>
  <c r="AC106" i="80"/>
  <c r="AC74" i="80"/>
  <c r="AE74" i="80"/>
  <c r="AD74" i="80"/>
  <c r="AF143" i="80"/>
  <c r="AE143" i="80" s="1"/>
  <c r="AD143" i="80" s="1"/>
  <c r="AC143" i="80" s="1"/>
  <c r="AB143" i="80" s="1"/>
  <c r="AA143" i="80" s="1"/>
  <c r="Z143" i="80" s="1"/>
  <c r="Y143" i="80" s="1"/>
  <c r="X143" i="80" s="1"/>
  <c r="W143" i="80" s="1"/>
  <c r="V143" i="80" s="1"/>
  <c r="U143" i="80" s="1"/>
  <c r="T143" i="80" s="1"/>
  <c r="BI9" i="80"/>
  <c r="CB41" i="80"/>
  <c r="AF80" i="80"/>
  <c r="AW138" i="80" l="1"/>
  <c r="CB39" i="80"/>
  <c r="AW382" i="80"/>
  <c r="Y132" i="80"/>
  <c r="Z132" i="80" s="1"/>
  <c r="AA132" i="80" s="1"/>
  <c r="AB132" i="80" s="1"/>
  <c r="AC132" i="80" s="1"/>
  <c r="AD132" i="80" s="1"/>
  <c r="AE132" i="80" s="1"/>
  <c r="AF132" i="80" s="1"/>
  <c r="AG132" i="80" s="1"/>
  <c r="AH132" i="80" s="1"/>
  <c r="AI132" i="80" s="1"/>
  <c r="AJ132" i="80" s="1"/>
  <c r="AK132" i="80" s="1"/>
  <c r="AL132" i="80" s="1"/>
  <c r="AM132" i="80" s="1"/>
  <c r="AN132" i="80" s="1"/>
  <c r="AO132" i="80" s="1"/>
  <c r="AP132" i="80" s="1"/>
  <c r="AQ132" i="80" s="1"/>
  <c r="AR132" i="80" s="1"/>
  <c r="AS132" i="80" s="1"/>
  <c r="AT132" i="80" s="1"/>
  <c r="AU132" i="80" s="1"/>
  <c r="AV132" i="80" s="1"/>
  <c r="AW132" i="80" s="1"/>
  <c r="Y435" i="80"/>
  <c r="Z435" i="80" s="1"/>
  <c r="AA435" i="80" s="1"/>
  <c r="AB435" i="80" s="1"/>
  <c r="AC435" i="80" s="1"/>
  <c r="AD435" i="80" s="1"/>
  <c r="AE435" i="80" s="1"/>
  <c r="AF435" i="80" s="1"/>
  <c r="AG435" i="80" s="1"/>
  <c r="AH435" i="80" s="1"/>
  <c r="AI435" i="80" s="1"/>
  <c r="AJ435" i="80" s="1"/>
  <c r="AK435" i="80" s="1"/>
  <c r="AL435" i="80" s="1"/>
  <c r="AM435" i="80" s="1"/>
  <c r="AN435" i="80" s="1"/>
  <c r="AO435" i="80" s="1"/>
  <c r="AP435" i="80" s="1"/>
  <c r="AQ435" i="80" s="1"/>
  <c r="AR435" i="80" s="1"/>
  <c r="AS435" i="80" s="1"/>
  <c r="AT435" i="80" s="1"/>
  <c r="AU435" i="80" s="1"/>
  <c r="AV435" i="80" s="1"/>
  <c r="AW435" i="80" s="1"/>
  <c r="Y256" i="80"/>
  <c r="Z256" i="80" s="1"/>
  <c r="AA256" i="80" s="1"/>
  <c r="AB256" i="80" s="1"/>
  <c r="AC256" i="80" s="1"/>
  <c r="AD256" i="80" s="1"/>
  <c r="AE256" i="80" s="1"/>
  <c r="AF256" i="80" s="1"/>
  <c r="AG256" i="80" s="1"/>
  <c r="AH256" i="80" s="1"/>
  <c r="AI256" i="80" s="1"/>
  <c r="AJ256" i="80" s="1"/>
  <c r="AK256" i="80" s="1"/>
  <c r="AL256" i="80" s="1"/>
  <c r="AM256" i="80" s="1"/>
  <c r="AN256" i="80" s="1"/>
  <c r="AO256" i="80" s="1"/>
  <c r="AP256" i="80" s="1"/>
  <c r="AQ256" i="80" s="1"/>
  <c r="AR256" i="80" s="1"/>
  <c r="AS256" i="80" s="1"/>
  <c r="AT256" i="80" s="1"/>
  <c r="AU256" i="80" s="1"/>
  <c r="AV256" i="80" s="1"/>
  <c r="AW256" i="80" s="1"/>
  <c r="AW201" i="80"/>
  <c r="Y316" i="80"/>
  <c r="Z316" i="80" s="1"/>
  <c r="AA316" i="80" s="1"/>
  <c r="AB316" i="80" s="1"/>
  <c r="AC316" i="80" s="1"/>
  <c r="AD316" i="80" s="1"/>
  <c r="AE316" i="80" s="1"/>
  <c r="AF316" i="80" s="1"/>
  <c r="AG316" i="80" s="1"/>
  <c r="AH316" i="80" s="1"/>
  <c r="AI316" i="80" s="1"/>
  <c r="AJ316" i="80" s="1"/>
  <c r="AK316" i="80" s="1"/>
  <c r="AL316" i="80" s="1"/>
  <c r="AM316" i="80" s="1"/>
  <c r="AN316" i="80" s="1"/>
  <c r="AO316" i="80" s="1"/>
  <c r="AP316" i="80" s="1"/>
  <c r="AQ316" i="80" s="1"/>
  <c r="AR316" i="80" s="1"/>
  <c r="AS316" i="80" s="1"/>
  <c r="AT316" i="80" s="1"/>
  <c r="AU316" i="80" s="1"/>
  <c r="AV316" i="80" s="1"/>
  <c r="AW316" i="80" s="1"/>
  <c r="Y376" i="80"/>
  <c r="Z376" i="80" s="1"/>
  <c r="AA376" i="80" s="1"/>
  <c r="AB376" i="80" s="1"/>
  <c r="AC376" i="80" s="1"/>
  <c r="AD376" i="80" s="1"/>
  <c r="AE376" i="80" s="1"/>
  <c r="AF376" i="80" s="1"/>
  <c r="AG376" i="80" s="1"/>
  <c r="AH376" i="80" s="1"/>
  <c r="AI376" i="80" s="1"/>
  <c r="AJ376" i="80" s="1"/>
  <c r="AK376" i="80" s="1"/>
  <c r="AL376" i="80" s="1"/>
  <c r="AM376" i="80" s="1"/>
  <c r="AN376" i="80" s="1"/>
  <c r="AO376" i="80" s="1"/>
  <c r="AP376" i="80" s="1"/>
  <c r="AQ376" i="80" s="1"/>
  <c r="AR376" i="80" s="1"/>
  <c r="AS376" i="80" s="1"/>
  <c r="AT376" i="80" s="1"/>
  <c r="AU376" i="80" s="1"/>
  <c r="AV376" i="80" s="1"/>
  <c r="AW376" i="80" s="1"/>
  <c r="AW322" i="80"/>
  <c r="AW441" i="80"/>
  <c r="AW262" i="80"/>
  <c r="AL135" i="80"/>
  <c r="AM202" i="80"/>
  <c r="AK202" i="80"/>
  <c r="AP202" i="80"/>
  <c r="AH202" i="80"/>
  <c r="AK257" i="80"/>
  <c r="AH442" i="80"/>
  <c r="AO436" i="80"/>
  <c r="AI260" i="80"/>
  <c r="AE80" i="80"/>
  <c r="AJ202" i="80"/>
  <c r="AM135" i="80"/>
  <c r="AO437" i="80"/>
  <c r="AL380" i="80"/>
  <c r="AJ438" i="80"/>
  <c r="AP436" i="80"/>
  <c r="AF133" i="80"/>
  <c r="CB45" i="80"/>
  <c r="AP133" i="80"/>
  <c r="CB43" i="80"/>
  <c r="CB42" i="80"/>
  <c r="CB40" i="80"/>
  <c r="AG377" i="80"/>
  <c r="AI383" i="80"/>
  <c r="AP442" i="80"/>
  <c r="AK440" i="80"/>
  <c r="AL437" i="80"/>
  <c r="AF438" i="80"/>
  <c r="AM440" i="80"/>
  <c r="AP439" i="80"/>
  <c r="AH439" i="80"/>
  <c r="AK438" i="80"/>
  <c r="AN437" i="80"/>
  <c r="AI436" i="80"/>
  <c r="AJ259" i="80"/>
  <c r="AL436" i="80"/>
  <c r="AO260" i="80"/>
  <c r="AM139" i="80"/>
  <c r="AO200" i="80"/>
  <c r="AG200" i="80"/>
  <c r="AJ199" i="80"/>
  <c r="AM198" i="80"/>
  <c r="AP197" i="80"/>
  <c r="AH197" i="80"/>
  <c r="AK196" i="80"/>
  <c r="AN381" i="80"/>
  <c r="AQ380" i="80"/>
  <c r="AI380" i="80"/>
  <c r="AL379" i="80"/>
  <c r="AO378" i="80"/>
  <c r="AG378" i="80"/>
  <c r="AJ377" i="80"/>
  <c r="AJ437" i="80"/>
  <c r="AI439" i="80"/>
  <c r="AL440" i="80"/>
  <c r="AG442" i="80"/>
  <c r="AO442" i="80"/>
  <c r="AO377" i="80"/>
  <c r="AG436" i="80"/>
  <c r="AF437" i="80"/>
  <c r="AG383" i="80"/>
  <c r="AM378" i="80"/>
  <c r="AP377" i="80"/>
  <c r="AF379" i="80"/>
  <c r="AJ380" i="80"/>
  <c r="AM379" i="80"/>
  <c r="AH378" i="80"/>
  <c r="AO438" i="80"/>
  <c r="AP381" i="80"/>
  <c r="AK380" i="80"/>
  <c r="AN379" i="80"/>
  <c r="AQ378" i="80"/>
  <c r="AI378" i="80"/>
  <c r="AH383" i="80"/>
  <c r="AJ383" i="80"/>
  <c r="AL438" i="80"/>
  <c r="AF134" i="80"/>
  <c r="AJ133" i="80"/>
  <c r="AM383" i="80"/>
  <c r="AG381" i="80"/>
  <c r="AP378" i="80"/>
  <c r="AK377" i="80"/>
  <c r="AK383" i="80"/>
  <c r="AM381" i="80"/>
  <c r="AP380" i="80"/>
  <c r="AH380" i="80"/>
  <c r="AK379" i="80"/>
  <c r="AN378" i="80"/>
  <c r="AM438" i="80"/>
  <c r="AP437" i="80"/>
  <c r="AH437" i="80"/>
  <c r="AK436" i="80"/>
  <c r="AQ439" i="80"/>
  <c r="AJ436" i="80"/>
  <c r="AO439" i="80"/>
  <c r="AN439" i="80"/>
  <c r="AG320" i="80"/>
  <c r="AO381" i="80"/>
  <c r="AG437" i="80"/>
  <c r="AN317" i="80"/>
  <c r="AI321" i="80"/>
  <c r="AH321" i="80"/>
  <c r="AP319" i="80"/>
  <c r="AP383" i="80"/>
  <c r="AL317" i="80"/>
  <c r="AL381" i="80"/>
  <c r="AO380" i="80"/>
  <c r="AM442" i="80"/>
  <c r="AH381" i="80"/>
  <c r="AF439" i="80"/>
  <c r="AG438" i="80"/>
  <c r="AF383" i="80"/>
  <c r="AM380" i="80"/>
  <c r="AK442" i="80"/>
  <c r="AL321" i="80"/>
  <c r="AQ383" i="80"/>
  <c r="AL383" i="80"/>
  <c r="AG379" i="80"/>
  <c r="AJ378" i="80"/>
  <c r="AF436" i="80"/>
  <c r="AJ442" i="80"/>
  <c r="AJ440" i="80"/>
  <c r="AN436" i="80"/>
  <c r="AL439" i="80"/>
  <c r="AP440" i="80"/>
  <c r="AN438" i="80"/>
  <c r="AG440" i="80"/>
  <c r="AP438" i="80"/>
  <c r="AQ437" i="80"/>
  <c r="AK437" i="80"/>
  <c r="AI442" i="80"/>
  <c r="AI437" i="80"/>
  <c r="AH438" i="80"/>
  <c r="AO440" i="80"/>
  <c r="AK439" i="80"/>
  <c r="AQ442" i="80"/>
  <c r="AN442" i="80"/>
  <c r="AL442" i="80"/>
  <c r="AF442" i="80"/>
  <c r="AN440" i="80"/>
  <c r="AF440" i="80"/>
  <c r="AJ439" i="80"/>
  <c r="AH440" i="80"/>
  <c r="AQ440" i="80"/>
  <c r="AI440" i="80"/>
  <c r="AM439" i="80"/>
  <c r="AQ438" i="80"/>
  <c r="AI438" i="80"/>
  <c r="AM437" i="80"/>
  <c r="AM377" i="80"/>
  <c r="AN383" i="80"/>
  <c r="AK381" i="80"/>
  <c r="AQ381" i="80"/>
  <c r="AP379" i="80"/>
  <c r="AI381" i="80"/>
  <c r="AH379" i="80"/>
  <c r="AK378" i="80"/>
  <c r="AN377" i="80"/>
  <c r="AO383" i="80"/>
  <c r="AF378" i="80"/>
  <c r="AJ381" i="80"/>
  <c r="AJ379" i="80"/>
  <c r="AO379" i="80"/>
  <c r="AN380" i="80"/>
  <c r="AL377" i="80"/>
  <c r="AQ379" i="80"/>
  <c r="AI379" i="80"/>
  <c r="AN323" i="80"/>
  <c r="AM323" i="80"/>
  <c r="AM320" i="80"/>
  <c r="AI319" i="80"/>
  <c r="AO321" i="80"/>
  <c r="AP320" i="80"/>
  <c r="AH320" i="80"/>
  <c r="AK317" i="80"/>
  <c r="AM436" i="80"/>
  <c r="AI377" i="80"/>
  <c r="AQ377" i="80"/>
  <c r="AL378" i="80"/>
  <c r="AI317" i="80"/>
  <c r="AQ317" i="80"/>
  <c r="AL318" i="80"/>
  <c r="AP260" i="80"/>
  <c r="AM200" i="80"/>
  <c r="AP199" i="80"/>
  <c r="AH199" i="80"/>
  <c r="AK198" i="80"/>
  <c r="AN197" i="80"/>
  <c r="AQ196" i="80"/>
  <c r="AI196" i="80"/>
  <c r="AF196" i="80"/>
  <c r="AF200" i="80"/>
  <c r="AK258" i="80"/>
  <c r="AI263" i="80"/>
  <c r="AN136" i="80"/>
  <c r="AJ260" i="80"/>
  <c r="AK260" i="80"/>
  <c r="AP263" i="80"/>
  <c r="AL259" i="80"/>
  <c r="AL263" i="80"/>
  <c r="AN259" i="80"/>
  <c r="AL257" i="80"/>
  <c r="AF197" i="80"/>
  <c r="AN200" i="80"/>
  <c r="AQ199" i="80"/>
  <c r="AI199" i="80"/>
  <c r="AL198" i="80"/>
  <c r="AO197" i="80"/>
  <c r="AG197" i="80"/>
  <c r="AJ196" i="80"/>
  <c r="AK261" i="80"/>
  <c r="AQ259" i="80"/>
  <c r="AI259" i="80"/>
  <c r="AQ263" i="80"/>
  <c r="AP261" i="80"/>
  <c r="AH259" i="80"/>
  <c r="AI258" i="80"/>
  <c r="AI257" i="80"/>
  <c r="AQ257" i="80"/>
  <c r="AL258" i="80"/>
  <c r="AM258" i="80"/>
  <c r="AJ139" i="80"/>
  <c r="AI133" i="80"/>
  <c r="AL200" i="80"/>
  <c r="AO199" i="80"/>
  <c r="AG199" i="80"/>
  <c r="AJ198" i="80"/>
  <c r="AM197" i="80"/>
  <c r="AP196" i="80"/>
  <c r="AH196" i="80"/>
  <c r="AO133" i="80"/>
  <c r="AG133" i="80"/>
  <c r="AF199" i="80"/>
  <c r="AO196" i="80"/>
  <c r="AG196" i="80"/>
  <c r="AJ200" i="80"/>
  <c r="AM199" i="80"/>
  <c r="AN196" i="80"/>
  <c r="AQ200" i="80"/>
  <c r="AI200" i="80"/>
  <c r="AL199" i="80"/>
  <c r="AJ197" i="80"/>
  <c r="AM196" i="80"/>
  <c r="AP200" i="80"/>
  <c r="AH200" i="80"/>
  <c r="AK199" i="80"/>
  <c r="AN198" i="80"/>
  <c r="AQ197" i="80"/>
  <c r="AI197" i="80"/>
  <c r="AL196" i="80"/>
  <c r="AF136" i="80"/>
  <c r="AK133" i="80"/>
  <c r="AL197" i="80"/>
  <c r="AP198" i="80"/>
  <c r="AH198" i="80"/>
  <c r="AK197" i="80"/>
  <c r="AO198" i="80"/>
  <c r="AG198" i="80"/>
  <c r="AK200" i="80"/>
  <c r="AN199" i="80"/>
  <c r="AQ198" i="80"/>
  <c r="AI198" i="80"/>
  <c r="AF198" i="80"/>
  <c r="AP136" i="80"/>
  <c r="AL137" i="80"/>
  <c r="AP139" i="80"/>
  <c r="AH139" i="80"/>
  <c r="AM133" i="80"/>
  <c r="AH136" i="80"/>
  <c r="AP134" i="80"/>
  <c r="AH134" i="80"/>
  <c r="AM137" i="80"/>
  <c r="AH133" i="80"/>
  <c r="AP135" i="80"/>
  <c r="AH135" i="80"/>
  <c r="AF137" i="80"/>
  <c r="AL136" i="80"/>
  <c r="AJ134" i="80"/>
  <c r="AP137" i="80"/>
  <c r="AH137" i="80"/>
  <c r="AN135" i="80"/>
  <c r="AL134" i="80"/>
  <c r="AF135" i="80"/>
  <c r="AN137" i="80"/>
  <c r="AO134" i="80"/>
  <c r="AG134" i="80"/>
  <c r="AK135" i="80"/>
  <c r="AO136" i="80"/>
  <c r="AG136" i="80"/>
  <c r="AK137" i="80"/>
  <c r="AI134" i="80"/>
  <c r="AJ137" i="80"/>
  <c r="AN134" i="80"/>
  <c r="AK134" i="80"/>
  <c r="AK139" i="80"/>
  <c r="AI136" i="80"/>
  <c r="AM136" i="80"/>
  <c r="AI135" i="80"/>
  <c r="AM134" i="80"/>
  <c r="AL139" i="80"/>
  <c r="AN139" i="80"/>
  <c r="AF139" i="80"/>
  <c r="AI139" i="80"/>
  <c r="AO137" i="80"/>
  <c r="AG137" i="80"/>
  <c r="AK136" i="80"/>
  <c r="AO135" i="80"/>
  <c r="AG135" i="80"/>
  <c r="AI137" i="80"/>
  <c r="AJ136" i="80"/>
  <c r="AL133" i="80"/>
  <c r="AO139" i="80"/>
  <c r="AG139" i="80"/>
  <c r="AN133" i="80"/>
  <c r="AQ40" i="80"/>
  <c r="AQ42" i="80"/>
  <c r="AQ45" i="80"/>
  <c r="AQ43" i="80"/>
  <c r="AQ41" i="80"/>
  <c r="AQ39" i="80"/>
  <c r="BM49" i="80"/>
  <c r="BL49" i="80" s="1"/>
  <c r="AF49" i="80"/>
  <c r="AE45" i="80"/>
  <c r="AD45" i="80"/>
  <c r="AC45" i="80"/>
  <c r="AB45" i="80"/>
  <c r="AA45" i="80"/>
  <c r="Z45" i="80"/>
  <c r="Y45" i="80"/>
  <c r="X45" i="80"/>
  <c r="W45" i="80"/>
  <c r="V45" i="80"/>
  <c r="U45" i="80"/>
  <c r="T45" i="80"/>
  <c r="AE44" i="80"/>
  <c r="AD44" i="80"/>
  <c r="AC44" i="80"/>
  <c r="AB44" i="80"/>
  <c r="AA44" i="80"/>
  <c r="Z44" i="80"/>
  <c r="Y44" i="80"/>
  <c r="X44" i="80"/>
  <c r="W44" i="80"/>
  <c r="V44" i="80"/>
  <c r="U44" i="80"/>
  <c r="T44" i="80"/>
  <c r="AE43" i="80"/>
  <c r="AD43" i="80"/>
  <c r="AC43" i="80"/>
  <c r="AB43" i="80"/>
  <c r="AA43" i="80"/>
  <c r="Z43" i="80"/>
  <c r="Y43" i="80"/>
  <c r="X43" i="80"/>
  <c r="W43" i="80"/>
  <c r="V43" i="80"/>
  <c r="U43" i="80"/>
  <c r="T43" i="80"/>
  <c r="AE42" i="80"/>
  <c r="AD42" i="80"/>
  <c r="AC42" i="80"/>
  <c r="AB42" i="80"/>
  <c r="AA42" i="80"/>
  <c r="Z42" i="80"/>
  <c r="Y42" i="80"/>
  <c r="X42" i="80"/>
  <c r="W42" i="80"/>
  <c r="V42" i="80"/>
  <c r="U42" i="80"/>
  <c r="T42" i="80"/>
  <c r="AE41" i="80"/>
  <c r="AD41" i="80"/>
  <c r="AC41" i="80"/>
  <c r="AB41" i="80"/>
  <c r="AA41" i="80"/>
  <c r="Z41" i="80"/>
  <c r="Y41" i="80"/>
  <c r="X41" i="80"/>
  <c r="W41" i="80"/>
  <c r="V41" i="80"/>
  <c r="U41" i="80"/>
  <c r="T41" i="80"/>
  <c r="AE40" i="80"/>
  <c r="AD40" i="80"/>
  <c r="AC40" i="80"/>
  <c r="AB40" i="80"/>
  <c r="AA40" i="80"/>
  <c r="Z40" i="80"/>
  <c r="Y40" i="80"/>
  <c r="X40" i="80"/>
  <c r="W40" i="80"/>
  <c r="V40" i="80"/>
  <c r="U40" i="80"/>
  <c r="T40" i="80"/>
  <c r="AE39" i="80"/>
  <c r="AD39" i="80"/>
  <c r="AC39" i="80"/>
  <c r="AB39" i="80"/>
  <c r="AA39" i="80"/>
  <c r="Z39" i="80"/>
  <c r="Y39" i="80"/>
  <c r="X39" i="80"/>
  <c r="W39" i="80"/>
  <c r="V39" i="80"/>
  <c r="U39" i="80"/>
  <c r="T39" i="80"/>
  <c r="BI38" i="80"/>
  <c r="BJ38" i="80" s="1"/>
  <c r="BK38" i="80" s="1"/>
  <c r="BL38" i="80" s="1"/>
  <c r="BM38" i="80" s="1"/>
  <c r="BN38" i="80" s="1"/>
  <c r="BO38" i="80" s="1"/>
  <c r="BP38" i="80" s="1"/>
  <c r="BQ38" i="80" s="1"/>
  <c r="BR38" i="80" s="1"/>
  <c r="BS38" i="80" s="1"/>
  <c r="BT38" i="80" s="1"/>
  <c r="BU38" i="80" s="1"/>
  <c r="BV38" i="80" s="1"/>
  <c r="BW38" i="80" s="1"/>
  <c r="BX38" i="80" s="1"/>
  <c r="BY38" i="80" s="1"/>
  <c r="BZ38" i="80" s="1"/>
  <c r="CA38" i="80" s="1"/>
  <c r="CB38" i="80" s="1"/>
  <c r="X38" i="80"/>
  <c r="Y38" i="80" s="1"/>
  <c r="Z38" i="80" s="1"/>
  <c r="AA38" i="80" s="1"/>
  <c r="AB38" i="80" s="1"/>
  <c r="AC38" i="80" s="1"/>
  <c r="AD38" i="80" s="1"/>
  <c r="AE38" i="80" s="1"/>
  <c r="AF38" i="80" s="1"/>
  <c r="AG38" i="80" s="1"/>
  <c r="AH38" i="80" s="1"/>
  <c r="AI38" i="80" s="1"/>
  <c r="AJ38" i="80" s="1"/>
  <c r="AK38" i="80" s="1"/>
  <c r="AL38" i="80" s="1"/>
  <c r="AM38" i="80" s="1"/>
  <c r="AN38" i="80" s="1"/>
  <c r="AO38" i="80" s="1"/>
  <c r="AP38" i="80" s="1"/>
  <c r="AQ38" i="80" s="1"/>
  <c r="BP29" i="80"/>
  <c r="BO29" i="80"/>
  <c r="BN29" i="80"/>
  <c r="BM29" i="80"/>
  <c r="BL29" i="80"/>
  <c r="BK29" i="80"/>
  <c r="BJ29" i="80"/>
  <c r="BI29" i="80"/>
  <c r="BH29" i="80"/>
  <c r="BG29" i="80"/>
  <c r="BF29" i="80"/>
  <c r="BE29" i="80"/>
  <c r="BD29" i="80"/>
  <c r="BC29" i="80"/>
  <c r="BB29" i="80"/>
  <c r="BA29" i="80"/>
  <c r="BP27" i="80"/>
  <c r="BO27" i="80"/>
  <c r="BN27" i="80"/>
  <c r="BM27" i="80"/>
  <c r="BL27" i="80"/>
  <c r="BK27" i="80"/>
  <c r="BJ27" i="80"/>
  <c r="BI27" i="80"/>
  <c r="BH27" i="80"/>
  <c r="BG27" i="80"/>
  <c r="BF27" i="80"/>
  <c r="BE27" i="80"/>
  <c r="BD27" i="80"/>
  <c r="BC27" i="80"/>
  <c r="BB27" i="80"/>
  <c r="BA27" i="80"/>
  <c r="BP26" i="80"/>
  <c r="BO26" i="80"/>
  <c r="BN26" i="80"/>
  <c r="BM26" i="80"/>
  <c r="BL26" i="80"/>
  <c r="BK26" i="80"/>
  <c r="BJ26" i="80"/>
  <c r="BI26" i="80"/>
  <c r="BH26" i="80"/>
  <c r="BG26" i="80"/>
  <c r="BF26" i="80"/>
  <c r="BE26" i="80"/>
  <c r="BD26" i="80"/>
  <c r="BC26" i="80"/>
  <c r="BB26" i="80"/>
  <c r="BA26" i="80"/>
  <c r="BP25" i="80"/>
  <c r="BO25" i="80"/>
  <c r="BN25" i="80"/>
  <c r="BM25" i="80"/>
  <c r="BL25" i="80"/>
  <c r="BK25" i="80"/>
  <c r="BJ25" i="80"/>
  <c r="BI25" i="80"/>
  <c r="BH25" i="80"/>
  <c r="BG25" i="80"/>
  <c r="BF25" i="80"/>
  <c r="BE25" i="80"/>
  <c r="BD25" i="80"/>
  <c r="BC25" i="80"/>
  <c r="BB25" i="80"/>
  <c r="BA25" i="80"/>
  <c r="BP24" i="80"/>
  <c r="BO24" i="80"/>
  <c r="BN24" i="80"/>
  <c r="BM24" i="80"/>
  <c r="BL24" i="80"/>
  <c r="BK24" i="80"/>
  <c r="BJ24" i="80"/>
  <c r="BI24" i="80"/>
  <c r="BH24" i="80"/>
  <c r="BG24" i="80"/>
  <c r="BF24" i="80"/>
  <c r="BE24" i="80"/>
  <c r="BD24" i="80"/>
  <c r="BC24" i="80"/>
  <c r="BB24" i="80"/>
  <c r="BA24" i="80"/>
  <c r="BP23" i="80"/>
  <c r="BO23" i="80"/>
  <c r="BN23" i="80"/>
  <c r="BM23" i="80"/>
  <c r="BL23" i="80"/>
  <c r="BK23" i="80"/>
  <c r="BJ23" i="80"/>
  <c r="BI23" i="80"/>
  <c r="BH23" i="80"/>
  <c r="BG23" i="80"/>
  <c r="BF23" i="80"/>
  <c r="BE23" i="80"/>
  <c r="BD23" i="80"/>
  <c r="BC23" i="80"/>
  <c r="BB23" i="80"/>
  <c r="BA23" i="80"/>
  <c r="BP15" i="80"/>
  <c r="BO15" i="80"/>
  <c r="BN15" i="80"/>
  <c r="BM15" i="80"/>
  <c r="BL15" i="80"/>
  <c r="BK15" i="80"/>
  <c r="BJ15" i="80"/>
  <c r="BI15" i="80"/>
  <c r="BH15" i="80"/>
  <c r="BG15" i="80"/>
  <c r="BF15" i="80"/>
  <c r="BE15" i="80"/>
  <c r="BD15" i="80"/>
  <c r="BC15" i="80"/>
  <c r="BB15" i="80"/>
  <c r="BA15" i="80"/>
  <c r="BP13" i="80"/>
  <c r="BO13" i="80"/>
  <c r="BN13" i="80"/>
  <c r="BM13" i="80"/>
  <c r="BL13" i="80"/>
  <c r="BK13" i="80"/>
  <c r="BJ13" i="80"/>
  <c r="BI13" i="80"/>
  <c r="BH13" i="80"/>
  <c r="BG13" i="80"/>
  <c r="BF13" i="80"/>
  <c r="BE13" i="80"/>
  <c r="BD13" i="80"/>
  <c r="BC13" i="80"/>
  <c r="BB13" i="80"/>
  <c r="BA13" i="80"/>
  <c r="BP12" i="80"/>
  <c r="BO12" i="80"/>
  <c r="BN12" i="80"/>
  <c r="BM12" i="80"/>
  <c r="BL12" i="80"/>
  <c r="BK12" i="80"/>
  <c r="BJ12" i="80"/>
  <c r="BI12" i="80"/>
  <c r="BH12" i="80"/>
  <c r="BG12" i="80"/>
  <c r="BF12" i="80"/>
  <c r="BE12" i="80"/>
  <c r="BD12" i="80"/>
  <c r="BC12" i="80"/>
  <c r="BB12" i="80"/>
  <c r="BA12" i="80"/>
  <c r="BP11" i="80"/>
  <c r="BO11" i="80"/>
  <c r="BN11" i="80"/>
  <c r="BM11" i="80"/>
  <c r="BL11" i="80"/>
  <c r="BK11" i="80"/>
  <c r="BJ11" i="80"/>
  <c r="BI11" i="80"/>
  <c r="BH11" i="80"/>
  <c r="BG11" i="80"/>
  <c r="BF11" i="80"/>
  <c r="BE11" i="80"/>
  <c r="BD11" i="80"/>
  <c r="BC11" i="80"/>
  <c r="BB11" i="80"/>
  <c r="BA11" i="80"/>
  <c r="BP10" i="80"/>
  <c r="BO10" i="80"/>
  <c r="BN10" i="80"/>
  <c r="BM10" i="80"/>
  <c r="BL10" i="80"/>
  <c r="BK10" i="80"/>
  <c r="BJ10" i="80"/>
  <c r="BI10" i="80"/>
  <c r="BH10" i="80"/>
  <c r="BG10" i="80"/>
  <c r="BF10" i="80"/>
  <c r="BE10" i="80"/>
  <c r="BD10" i="80"/>
  <c r="BC10" i="80"/>
  <c r="BB10" i="80"/>
  <c r="BA10" i="80"/>
  <c r="BP9" i="80"/>
  <c r="BO9" i="80"/>
  <c r="BN9" i="80"/>
  <c r="BM9" i="80"/>
  <c r="BL9" i="80"/>
  <c r="BK9" i="80"/>
  <c r="BJ9" i="80"/>
  <c r="BH9" i="80"/>
  <c r="BG9" i="80"/>
  <c r="BF9" i="80"/>
  <c r="BE9" i="80"/>
  <c r="BD9" i="80"/>
  <c r="BC9" i="80"/>
  <c r="BB9" i="80"/>
  <c r="BA9" i="80"/>
  <c r="AD80" i="80" l="1"/>
  <c r="AK262" i="80"/>
  <c r="AI201" i="80"/>
  <c r="AI322" i="80"/>
  <c r="AO382" i="80"/>
  <c r="AF201" i="80"/>
  <c r="AJ201" i="80"/>
  <c r="CB44" i="80"/>
  <c r="AF441" i="80"/>
  <c r="AJ382" i="80"/>
  <c r="AG441" i="80"/>
  <c r="AK441" i="80"/>
  <c r="AM441" i="80"/>
  <c r="AJ322" i="80"/>
  <c r="AH322" i="80"/>
  <c r="AM382" i="80"/>
  <c r="AQ382" i="80"/>
  <c r="AL441" i="80"/>
  <c r="AO441" i="80"/>
  <c r="AL322" i="80"/>
  <c r="AI262" i="80"/>
  <c r="AI382" i="80"/>
  <c r="AF382" i="80"/>
  <c r="AI441" i="80"/>
  <c r="AF262" i="80"/>
  <c r="AH262" i="80"/>
  <c r="AN382" i="80"/>
  <c r="AJ262" i="80"/>
  <c r="AN441" i="80"/>
  <c r="AH441" i="80"/>
  <c r="AK382" i="80"/>
  <c r="AL382" i="80"/>
  <c r="AP441" i="80"/>
  <c r="AG322" i="80"/>
  <c r="AK322" i="80"/>
  <c r="AP322" i="80"/>
  <c r="AJ441" i="80"/>
  <c r="AL262" i="80"/>
  <c r="AM262" i="80"/>
  <c r="AM322" i="80"/>
  <c r="AG382" i="80"/>
  <c r="AG262" i="80"/>
  <c r="AO322" i="80"/>
  <c r="AQ322" i="80"/>
  <c r="AP262" i="80"/>
  <c r="AN322" i="80"/>
  <c r="AH382" i="80"/>
  <c r="AQ441" i="80"/>
  <c r="AP382" i="80"/>
  <c r="AF322" i="80"/>
  <c r="AN262" i="80"/>
  <c r="AQ262" i="80"/>
  <c r="AO262" i="80"/>
  <c r="AO201" i="80"/>
  <c r="AK201" i="80"/>
  <c r="AG201" i="80"/>
  <c r="AP201" i="80"/>
  <c r="AQ201" i="80"/>
  <c r="AH201" i="80"/>
  <c r="AM201" i="80"/>
  <c r="AI138" i="80"/>
  <c r="AG138" i="80"/>
  <c r="AL201" i="80"/>
  <c r="AF138" i="80"/>
  <c r="AO138" i="80"/>
  <c r="AN201" i="80"/>
  <c r="AL138" i="80"/>
  <c r="AH138" i="80"/>
  <c r="AM138" i="80"/>
  <c r="AN138" i="80"/>
  <c r="AJ138" i="80"/>
  <c r="AK138" i="80"/>
  <c r="BP39" i="80"/>
  <c r="BX39" i="80"/>
  <c r="AJ40" i="80"/>
  <c r="BB40" i="80"/>
  <c r="BJ40" i="80"/>
  <c r="BR40" i="80"/>
  <c r="BZ40" i="80"/>
  <c r="AL41" i="80"/>
  <c r="BD41" i="80"/>
  <c r="BL41" i="80"/>
  <c r="BT41" i="80"/>
  <c r="AF42" i="80"/>
  <c r="AN42" i="80"/>
  <c r="BF42" i="80"/>
  <c r="BN42" i="80"/>
  <c r="BV42" i="80"/>
  <c r="AH43" i="80"/>
  <c r="AP43" i="80"/>
  <c r="BH43" i="80"/>
  <c r="BP43" i="80"/>
  <c r="BX43" i="80"/>
  <c r="AJ45" i="80"/>
  <c r="BB45" i="80"/>
  <c r="BJ45" i="80"/>
  <c r="BR45" i="80"/>
  <c r="BZ45" i="80"/>
  <c r="AP39" i="80"/>
  <c r="BH39" i="80"/>
  <c r="AP138" i="80"/>
  <c r="AH39" i="80"/>
  <c r="BS45" i="80"/>
  <c r="CA45" i="80"/>
  <c r="BL55" i="80" s="1"/>
  <c r="AE49" i="80"/>
  <c r="AF54" i="80"/>
  <c r="AF55" i="80"/>
  <c r="AF50" i="80"/>
  <c r="AF51" i="80"/>
  <c r="AF53" i="80"/>
  <c r="AF52" i="80"/>
  <c r="AQ44" i="80"/>
  <c r="AI40" i="80"/>
  <c r="BA40" i="80"/>
  <c r="BI40" i="80"/>
  <c r="BQ40" i="80"/>
  <c r="BY40" i="80"/>
  <c r="AK41" i="80"/>
  <c r="BC41" i="80"/>
  <c r="BK41" i="80"/>
  <c r="BS41" i="80"/>
  <c r="CA41" i="80"/>
  <c r="BL52" i="80" s="1"/>
  <c r="AM42" i="80"/>
  <c r="BE42" i="80"/>
  <c r="BM42" i="80"/>
  <c r="BU42" i="80"/>
  <c r="AG43" i="80"/>
  <c r="AO43" i="80"/>
  <c r="BG43" i="80"/>
  <c r="BO43" i="80"/>
  <c r="BW43" i="80"/>
  <c r="AI45" i="80"/>
  <c r="BA45" i="80"/>
  <c r="BI45" i="80"/>
  <c r="BQ45" i="80"/>
  <c r="BY45" i="80"/>
  <c r="AI39" i="80"/>
  <c r="BA39" i="80"/>
  <c r="BI39" i="80"/>
  <c r="BQ39" i="80"/>
  <c r="BY39" i="80"/>
  <c r="AK40" i="80"/>
  <c r="BC40" i="80"/>
  <c r="BK40" i="80"/>
  <c r="BS40" i="80"/>
  <c r="CA40" i="80"/>
  <c r="AM41" i="80"/>
  <c r="BE41" i="80"/>
  <c r="BM41" i="80"/>
  <c r="BU41" i="80"/>
  <c r="AG42" i="80"/>
  <c r="AO42" i="80"/>
  <c r="BG42" i="80"/>
  <c r="BO42" i="80"/>
  <c r="BW42" i="80"/>
  <c r="AI43" i="80"/>
  <c r="BA43" i="80"/>
  <c r="BI43" i="80"/>
  <c r="BQ43" i="80"/>
  <c r="BY43" i="80"/>
  <c r="AK45" i="80"/>
  <c r="BC45" i="80"/>
  <c r="BK45" i="80"/>
  <c r="AF39" i="80"/>
  <c r="AN39" i="80"/>
  <c r="BF39" i="80"/>
  <c r="BV39" i="80"/>
  <c r="AH40" i="80"/>
  <c r="AP40" i="80"/>
  <c r="BH40" i="80"/>
  <c r="BP40" i="80"/>
  <c r="BX40" i="80"/>
  <c r="AJ41" i="80"/>
  <c r="BB41" i="80"/>
  <c r="BJ41" i="80"/>
  <c r="BR41" i="80"/>
  <c r="BZ41" i="80"/>
  <c r="AL42" i="80"/>
  <c r="BD42" i="80"/>
  <c r="BL42" i="80"/>
  <c r="BT42" i="80"/>
  <c r="AF43" i="80"/>
  <c r="AN43" i="80"/>
  <c r="BF43" i="80"/>
  <c r="BN43" i="80"/>
  <c r="BN39" i="80"/>
  <c r="AL39" i="80"/>
  <c r="BD39" i="80"/>
  <c r="BL39" i="80"/>
  <c r="BT39" i="80"/>
  <c r="AF40" i="80"/>
  <c r="AN40" i="80"/>
  <c r="BF40" i="80"/>
  <c r="BN40" i="80"/>
  <c r="BV40" i="80"/>
  <c r="AH41" i="80"/>
  <c r="AP41" i="80"/>
  <c r="BH41" i="80"/>
  <c r="BP41" i="80"/>
  <c r="BX41" i="80"/>
  <c r="AJ42" i="80"/>
  <c r="BB42" i="80"/>
  <c r="BJ42" i="80"/>
  <c r="BR42" i="80"/>
  <c r="BZ42" i="80"/>
  <c r="AL43" i="80"/>
  <c r="BD43" i="80"/>
  <c r="BL43" i="80"/>
  <c r="BT43" i="80"/>
  <c r="AF45" i="80"/>
  <c r="AN45" i="80"/>
  <c r="BF45" i="80"/>
  <c r="BN45" i="80"/>
  <c r="BV45" i="80"/>
  <c r="BV43" i="80"/>
  <c r="AH45" i="80"/>
  <c r="AP45" i="80"/>
  <c r="BH45" i="80"/>
  <c r="BP45" i="80"/>
  <c r="BX45" i="80"/>
  <c r="BD28" i="80"/>
  <c r="BL28" i="80"/>
  <c r="BB14" i="80"/>
  <c r="BJ14" i="80"/>
  <c r="AL40" i="80"/>
  <c r="BD40" i="80"/>
  <c r="BL40" i="80"/>
  <c r="BT40" i="80"/>
  <c r="AF41" i="80"/>
  <c r="AN41" i="80"/>
  <c r="BF41" i="80"/>
  <c r="BN41" i="80"/>
  <c r="BV41" i="80"/>
  <c r="AH42" i="80"/>
  <c r="AP42" i="80"/>
  <c r="BH42" i="80"/>
  <c r="BP42" i="80"/>
  <c r="BX42" i="80"/>
  <c r="AJ43" i="80"/>
  <c r="BB43" i="80"/>
  <c r="BJ43" i="80"/>
  <c r="BR43" i="80"/>
  <c r="BZ43" i="80"/>
  <c r="AL45" i="80"/>
  <c r="BD45" i="80"/>
  <c r="BL45" i="80"/>
  <c r="BT45" i="80"/>
  <c r="BF28" i="80"/>
  <c r="BN28" i="80"/>
  <c r="BC14" i="80"/>
  <c r="BK14" i="80"/>
  <c r="AM40" i="80"/>
  <c r="BE40" i="80"/>
  <c r="BM40" i="80"/>
  <c r="BU40" i="80"/>
  <c r="AG41" i="80"/>
  <c r="AO41" i="80"/>
  <c r="BG41" i="80"/>
  <c r="BO41" i="80"/>
  <c r="BW41" i="80"/>
  <c r="AI42" i="80"/>
  <c r="BA42" i="80"/>
  <c r="BI42" i="80"/>
  <c r="BQ42" i="80"/>
  <c r="BY42" i="80"/>
  <c r="AK43" i="80"/>
  <c r="BC43" i="80"/>
  <c r="BK43" i="80"/>
  <c r="BS43" i="80"/>
  <c r="CA43" i="80"/>
  <c r="AM45" i="80"/>
  <c r="BE45" i="80"/>
  <c r="BM45" i="80"/>
  <c r="BU45" i="80"/>
  <c r="BH28" i="80"/>
  <c r="BP28" i="80"/>
  <c r="AM39" i="80"/>
  <c r="BE39" i="80"/>
  <c r="BM39" i="80"/>
  <c r="BU39" i="80"/>
  <c r="AG40" i="80"/>
  <c r="AO40" i="80"/>
  <c r="BG40" i="80"/>
  <c r="BO40" i="80"/>
  <c r="BW40" i="80"/>
  <c r="AI41" i="80"/>
  <c r="BA41" i="80"/>
  <c r="BI41" i="80"/>
  <c r="BQ41" i="80"/>
  <c r="BY41" i="80"/>
  <c r="AK42" i="80"/>
  <c r="BC42" i="80"/>
  <c r="BK42" i="80"/>
  <c r="BS42" i="80"/>
  <c r="CA42" i="80"/>
  <c r="AM43" i="80"/>
  <c r="BE43" i="80"/>
  <c r="BM43" i="80"/>
  <c r="BU43" i="80"/>
  <c r="AG45" i="80"/>
  <c r="AO45" i="80"/>
  <c r="BG45" i="80"/>
  <c r="BO45" i="80"/>
  <c r="BW45" i="80"/>
  <c r="BA28" i="80"/>
  <c r="BI28" i="80"/>
  <c r="BC28" i="80"/>
  <c r="BK28" i="80"/>
  <c r="BB28" i="80"/>
  <c r="BJ28" i="80"/>
  <c r="AG39" i="80"/>
  <c r="AO39" i="80"/>
  <c r="BG39" i="80"/>
  <c r="BG14" i="80"/>
  <c r="BO39" i="80"/>
  <c r="BO14" i="80"/>
  <c r="BW39" i="80"/>
  <c r="BG28" i="80"/>
  <c r="BO28" i="80"/>
  <c r="CA39" i="80"/>
  <c r="AK39" i="80"/>
  <c r="BC39" i="80"/>
  <c r="BE14" i="80"/>
  <c r="BE28" i="80"/>
  <c r="BM28" i="80"/>
  <c r="BK39" i="80"/>
  <c r="BM14" i="80"/>
  <c r="BS39" i="80"/>
  <c r="BK49" i="80"/>
  <c r="BD14" i="80"/>
  <c r="BL14" i="80"/>
  <c r="AJ39" i="80"/>
  <c r="BB39" i="80"/>
  <c r="BJ39" i="80"/>
  <c r="BR39" i="80"/>
  <c r="BZ39" i="80"/>
  <c r="BF14" i="80"/>
  <c r="BN14" i="80"/>
  <c r="BH14" i="80"/>
  <c r="BP14" i="80"/>
  <c r="BA14" i="80"/>
  <c r="BI14" i="80"/>
  <c r="AC80" i="80" l="1"/>
  <c r="AD49" i="80"/>
  <c r="BL44" i="80"/>
  <c r="AE50" i="80"/>
  <c r="BX44" i="80"/>
  <c r="AE54" i="80"/>
  <c r="BL54" i="80"/>
  <c r="AE53" i="80"/>
  <c r="BL50" i="80"/>
  <c r="BL53" i="80"/>
  <c r="AE52" i="80"/>
  <c r="BL51" i="80"/>
  <c r="AE55" i="80"/>
  <c r="AE51" i="80"/>
  <c r="BZ44" i="80"/>
  <c r="BI44" i="80"/>
  <c r="AF44" i="80"/>
  <c r="AK44" i="80"/>
  <c r="BT44" i="80"/>
  <c r="BA44" i="80"/>
  <c r="BP44" i="80"/>
  <c r="CA44" i="80"/>
  <c r="AP44" i="80"/>
  <c r="BF44" i="80"/>
  <c r="BB44" i="80"/>
  <c r="BH44" i="80"/>
  <c r="BN44" i="80"/>
  <c r="BS44" i="80"/>
  <c r="BJ44" i="80"/>
  <c r="AI44" i="80"/>
  <c r="AH44" i="80"/>
  <c r="AN44" i="80"/>
  <c r="BG44" i="80"/>
  <c r="BD44" i="80"/>
  <c r="AL44" i="80"/>
  <c r="AM44" i="80"/>
  <c r="AJ44" i="80"/>
  <c r="BU44" i="80"/>
  <c r="BV44" i="80"/>
  <c r="BY44" i="80"/>
  <c r="BK44" i="80"/>
  <c r="BQ44" i="80"/>
  <c r="BC44" i="80"/>
  <c r="BR44" i="80"/>
  <c r="BO44" i="80"/>
  <c r="AO44" i="80"/>
  <c r="BE44" i="80"/>
  <c r="BW44" i="80"/>
  <c r="AG44" i="80"/>
  <c r="BK55" i="80"/>
  <c r="BK54" i="80"/>
  <c r="BK53" i="80"/>
  <c r="BK52" i="80"/>
  <c r="BK51" i="80"/>
  <c r="BK50" i="80"/>
  <c r="BJ49" i="80"/>
  <c r="BM44" i="80"/>
  <c r="AB80" i="80" l="1"/>
  <c r="AD52" i="80"/>
  <c r="AD54" i="80"/>
  <c r="AC49" i="80"/>
  <c r="AD53" i="80"/>
  <c r="AD55" i="80"/>
  <c r="AD50" i="80"/>
  <c r="AD51" i="80"/>
  <c r="BJ55" i="80"/>
  <c r="BJ54" i="80"/>
  <c r="BJ53" i="80"/>
  <c r="BJ52" i="80"/>
  <c r="BJ51" i="80"/>
  <c r="BJ50" i="80"/>
  <c r="BI49" i="80"/>
  <c r="AA80" i="80" l="1"/>
  <c r="AC54" i="80"/>
  <c r="AC51" i="80"/>
  <c r="AC53" i="80"/>
  <c r="AB49" i="80"/>
  <c r="AC50" i="80"/>
  <c r="AC52" i="80"/>
  <c r="AC55" i="80"/>
  <c r="BI55" i="80"/>
  <c r="BI54" i="80"/>
  <c r="BI53" i="80"/>
  <c r="BI52" i="80"/>
  <c r="BI51" i="80"/>
  <c r="BI50" i="80"/>
  <c r="BH49" i="80"/>
  <c r="AA49" i="80" l="1"/>
  <c r="Z80" i="80"/>
  <c r="AB54" i="80"/>
  <c r="AB55" i="80"/>
  <c r="AB51" i="80"/>
  <c r="AB50" i="80"/>
  <c r="AB52" i="80"/>
  <c r="AB53" i="80"/>
  <c r="AA55" i="80"/>
  <c r="AA54" i="80"/>
  <c r="AA53" i="80"/>
  <c r="AA52" i="80"/>
  <c r="AA51" i="80"/>
  <c r="AA50" i="80"/>
  <c r="Z49" i="80"/>
  <c r="BH55" i="80"/>
  <c r="BH54" i="80"/>
  <c r="BH53" i="80"/>
  <c r="BH52" i="80"/>
  <c r="BH51" i="80"/>
  <c r="BH50" i="80"/>
  <c r="BG49" i="80"/>
  <c r="Y80" i="80" l="1"/>
  <c r="Z55" i="80"/>
  <c r="Z54" i="80"/>
  <c r="Z53" i="80"/>
  <c r="Z52" i="80"/>
  <c r="Z51" i="80"/>
  <c r="Z50" i="80"/>
  <c r="Y49" i="80"/>
  <c r="BG55" i="80"/>
  <c r="BG54" i="80"/>
  <c r="BG53" i="80"/>
  <c r="BG52" i="80"/>
  <c r="BG51" i="80"/>
  <c r="BG50" i="80"/>
  <c r="BF49" i="80"/>
  <c r="X80" i="80" l="1"/>
  <c r="Y55" i="80"/>
  <c r="Y54" i="80"/>
  <c r="Y53" i="80"/>
  <c r="Y52" i="80"/>
  <c r="Y51" i="80"/>
  <c r="Y50" i="80"/>
  <c r="X49" i="80"/>
  <c r="BE49" i="80"/>
  <c r="BF55" i="80"/>
  <c r="BF54" i="80"/>
  <c r="BF53" i="80"/>
  <c r="BF52" i="80"/>
  <c r="BF51" i="80"/>
  <c r="BF50" i="80"/>
  <c r="W80" i="80" l="1"/>
  <c r="X55" i="80"/>
  <c r="X54" i="80"/>
  <c r="X53" i="80"/>
  <c r="X52" i="80"/>
  <c r="X51" i="80"/>
  <c r="X50" i="80"/>
  <c r="W49" i="80"/>
  <c r="BD49" i="80"/>
  <c r="BE55" i="80"/>
  <c r="BE54" i="80"/>
  <c r="BE53" i="80"/>
  <c r="BE52" i="80"/>
  <c r="BE51" i="80"/>
  <c r="BE50" i="80"/>
  <c r="V80" i="80" l="1"/>
  <c r="BD55" i="80"/>
  <c r="BD54" i="80"/>
  <c r="BD53" i="80"/>
  <c r="BD52" i="80"/>
  <c r="BD51" i="80"/>
  <c r="BD50" i="80"/>
  <c r="BC49" i="80"/>
  <c r="W55" i="80"/>
  <c r="W54" i="80"/>
  <c r="W53" i="80"/>
  <c r="W52" i="80"/>
  <c r="W51" i="80"/>
  <c r="W50" i="80"/>
  <c r="V49" i="80"/>
  <c r="U80" i="80" l="1"/>
  <c r="U49" i="80"/>
  <c r="V55" i="80"/>
  <c r="V54" i="80"/>
  <c r="V53" i="80"/>
  <c r="V52" i="80"/>
  <c r="V51" i="80"/>
  <c r="V50" i="80"/>
  <c r="BC55" i="80"/>
  <c r="BC54" i="80"/>
  <c r="BC53" i="80"/>
  <c r="BC52" i="80"/>
  <c r="BC51" i="80"/>
  <c r="BC50" i="80"/>
  <c r="BB49" i="80"/>
  <c r="T80" i="80" l="1"/>
  <c r="BB55" i="80"/>
  <c r="BB54" i="80"/>
  <c r="BB53" i="80"/>
  <c r="BB52" i="80"/>
  <c r="BB51" i="80"/>
  <c r="BB50" i="80"/>
  <c r="BA49" i="80"/>
  <c r="BA50" i="80" s="1"/>
  <c r="T49" i="80"/>
  <c r="U55" i="80"/>
  <c r="U54" i="80"/>
  <c r="U53" i="80"/>
  <c r="U52" i="80"/>
  <c r="U51" i="80"/>
  <c r="U50" i="80"/>
  <c r="BA55" i="80" l="1"/>
  <c r="BA54" i="80"/>
  <c r="BA53" i="80"/>
  <c r="BA52" i="80"/>
  <c r="BA51" i="80"/>
  <c r="T55" i="80"/>
  <c r="T54" i="80"/>
  <c r="T53" i="80"/>
  <c r="T52" i="80"/>
  <c r="T51" i="80"/>
  <c r="T50" i="80"/>
  <c r="T39" i="12" l="1"/>
  <c r="AK29" i="34" l="1"/>
  <c r="AK30" i="34"/>
  <c r="AK31" i="34"/>
  <c r="AK32" i="34"/>
  <c r="AK33" i="34"/>
  <c r="AK34" i="34"/>
  <c r="AZ91" i="30"/>
  <c r="AZ92" i="30"/>
  <c r="AZ93" i="30"/>
  <c r="AZ94" i="30"/>
  <c r="AZ95" i="30"/>
  <c r="AZ96" i="30"/>
  <c r="AZ82" i="30"/>
  <c r="AZ83" i="30"/>
  <c r="AZ84" i="30"/>
  <c r="AZ85" i="30"/>
  <c r="AZ86" i="30"/>
  <c r="AZ87" i="30"/>
  <c r="AZ49" i="30"/>
  <c r="AZ50" i="30"/>
  <c r="AZ51" i="30"/>
  <c r="AZ52" i="30"/>
  <c r="AZ53" i="30"/>
  <c r="AZ54" i="30"/>
  <c r="AZ55" i="30"/>
  <c r="AZ56" i="30"/>
  <c r="AZ57" i="30"/>
  <c r="AZ58" i="30"/>
  <c r="AZ59" i="30"/>
  <c r="AZ60" i="30"/>
  <c r="AZ61" i="30"/>
  <c r="AZ62" i="30"/>
  <c r="AZ63" i="30"/>
  <c r="AZ64" i="30"/>
  <c r="AZ65" i="30"/>
  <c r="AZ66" i="30"/>
  <c r="AZ67" i="30"/>
  <c r="AZ68" i="30"/>
  <c r="AZ69" i="30"/>
  <c r="AZ70" i="30"/>
  <c r="AZ71" i="30"/>
  <c r="AZ72" i="30"/>
  <c r="AZ73" i="30"/>
  <c r="AZ74" i="30"/>
  <c r="AZ75" i="30"/>
  <c r="AZ76" i="30"/>
  <c r="AZ77" i="30"/>
  <c r="AZ78" i="30"/>
  <c r="AZ79" i="30"/>
  <c r="AZ80" i="30"/>
  <c r="AZ40" i="30"/>
  <c r="AZ41" i="30"/>
  <c r="AZ42" i="30"/>
  <c r="AZ43" i="30"/>
  <c r="AZ44" i="30"/>
  <c r="Q39" i="12" l="1"/>
  <c r="D177" i="45" l="1"/>
  <c r="E177" i="45"/>
  <c r="D178" i="45"/>
  <c r="E178" i="45"/>
  <c r="D179" i="45"/>
  <c r="E179" i="45"/>
  <c r="D180" i="45"/>
  <c r="E180" i="45"/>
  <c r="D181" i="45"/>
  <c r="E181" i="45"/>
  <c r="BH23" i="31"/>
  <c r="BH24" i="31"/>
  <c r="BH25" i="31"/>
  <c r="BH26" i="31"/>
  <c r="BH27" i="31"/>
  <c r="BH4" i="31"/>
  <c r="BH5" i="31"/>
  <c r="BH14" i="31" s="1"/>
  <c r="BH40" i="31" s="1"/>
  <c r="BH6" i="31"/>
  <c r="BH15" i="31" s="1"/>
  <c r="BH7" i="31"/>
  <c r="BH16" i="31" s="1"/>
  <c r="BH8" i="31"/>
  <c r="BH17" i="31" s="1"/>
  <c r="A1110" i="31"/>
  <c r="C1110" i="31"/>
  <c r="B1110" i="31" s="1"/>
  <c r="A1111" i="31"/>
  <c r="C1111" i="31"/>
  <c r="B1111" i="31" s="1"/>
  <c r="A1112" i="31"/>
  <c r="C1112" i="31"/>
  <c r="B1112" i="31" s="1"/>
  <c r="A1113" i="31"/>
  <c r="C1113" i="31"/>
  <c r="B1113" i="31" s="1"/>
  <c r="A1114" i="31"/>
  <c r="C1114" i="31"/>
  <c r="B1114" i="31" s="1"/>
  <c r="A1105" i="31"/>
  <c r="C1105" i="31"/>
  <c r="B1105" i="31" s="1"/>
  <c r="A1106" i="31"/>
  <c r="C1106" i="31"/>
  <c r="B1106" i="31" s="1"/>
  <c r="A1107" i="31"/>
  <c r="B1107" i="31"/>
  <c r="C1107" i="31"/>
  <c r="A1108" i="31"/>
  <c r="C1108" i="31"/>
  <c r="B1108" i="31" s="1"/>
  <c r="A1109" i="31"/>
  <c r="C1109" i="31"/>
  <c r="B1109" i="31" s="1"/>
  <c r="A1100" i="31"/>
  <c r="C1100" i="31"/>
  <c r="B1100" i="31" s="1"/>
  <c r="A1101" i="31"/>
  <c r="B1101" i="31"/>
  <c r="C1101" i="31"/>
  <c r="A1102" i="31"/>
  <c r="B1102" i="31"/>
  <c r="C1102" i="31"/>
  <c r="A1103" i="31"/>
  <c r="C1103" i="31"/>
  <c r="B1103" i="31" s="1"/>
  <c r="A1104" i="31"/>
  <c r="C1104" i="31"/>
  <c r="B1104" i="31" s="1"/>
  <c r="A1095" i="31"/>
  <c r="C1095" i="31"/>
  <c r="B1095" i="31" s="1"/>
  <c r="A1096" i="31"/>
  <c r="C1096" i="31"/>
  <c r="B1096" i="31" s="1"/>
  <c r="A1097" i="31"/>
  <c r="C1097" i="31"/>
  <c r="B1097" i="31" s="1"/>
  <c r="A1098" i="31"/>
  <c r="C1098" i="31"/>
  <c r="B1098" i="31" s="1"/>
  <c r="A1099" i="31"/>
  <c r="C1099" i="31"/>
  <c r="B1099" i="31" s="1"/>
  <c r="AK32" i="69"/>
  <c r="AK33" i="69"/>
  <c r="AK34" i="69"/>
  <c r="AK35" i="69"/>
  <c r="AK36" i="69"/>
  <c r="AK37" i="69"/>
  <c r="AK11" i="69"/>
  <c r="AL11" i="69"/>
  <c r="BH9" i="31" l="1"/>
  <c r="BH18" i="31" s="1"/>
  <c r="BH43" i="31"/>
  <c r="BH34" i="31"/>
  <c r="BH41" i="31"/>
  <c r="BH32" i="31"/>
  <c r="BH42" i="31"/>
  <c r="BH33" i="31"/>
  <c r="BH13" i="31"/>
  <c r="BH39" i="31" s="1"/>
  <c r="BH31" i="31"/>
  <c r="E7" i="68"/>
  <c r="BH30" i="31" l="1"/>
  <c r="AJ29" i="34"/>
  <c r="AJ30" i="34"/>
  <c r="AJ31" i="34"/>
  <c r="AJ32" i="34"/>
  <c r="AJ33" i="34"/>
  <c r="AJ34" i="34"/>
  <c r="AY91" i="30"/>
  <c r="AY82" i="30"/>
  <c r="AY87" i="30"/>
  <c r="AY96" i="30" s="1"/>
  <c r="AY49" i="30"/>
  <c r="AY50" i="30"/>
  <c r="AY84" i="30" s="1"/>
  <c r="AY93" i="30" s="1"/>
  <c r="AY51" i="30"/>
  <c r="AY52" i="30"/>
  <c r="AY53" i="30"/>
  <c r="AY54" i="30"/>
  <c r="AY55" i="30"/>
  <c r="AY56" i="30"/>
  <c r="AY57" i="30"/>
  <c r="AY58" i="30"/>
  <c r="AY59" i="30"/>
  <c r="AY60" i="30"/>
  <c r="AY83" i="30" s="1"/>
  <c r="AY92" i="30" s="1"/>
  <c r="AY61" i="30"/>
  <c r="AY62" i="30"/>
  <c r="AY85" i="30" s="1"/>
  <c r="AY94" i="30" s="1"/>
  <c r="AY63" i="30"/>
  <c r="AY64" i="30"/>
  <c r="AY65" i="30"/>
  <c r="AY66" i="30"/>
  <c r="AY67" i="30"/>
  <c r="AY68" i="30"/>
  <c r="AY69" i="30"/>
  <c r="AY70" i="30"/>
  <c r="AY86" i="30" s="1"/>
  <c r="AY95" i="30" s="1"/>
  <c r="AY71" i="30"/>
  <c r="AY72" i="30"/>
  <c r="AY73" i="30"/>
  <c r="AY74" i="30"/>
  <c r="AY75" i="30"/>
  <c r="AY76" i="30"/>
  <c r="AY77" i="30"/>
  <c r="AY78" i="30"/>
  <c r="AY79" i="30"/>
  <c r="AY80" i="30"/>
  <c r="AY40" i="30"/>
  <c r="AY41" i="30"/>
  <c r="AY42" i="30"/>
  <c r="AY43" i="30"/>
  <c r="AY44" i="30"/>
  <c r="AJ32" i="69"/>
  <c r="AJ33" i="69"/>
  <c r="AJ34" i="69"/>
  <c r="AJ35" i="69"/>
  <c r="AJ36" i="69"/>
  <c r="AJ37" i="69"/>
  <c r="AJ11" i="69"/>
  <c r="AX49" i="30"/>
  <c r="AI32" i="69"/>
  <c r="CJ41" i="12"/>
  <c r="CJ43" i="12"/>
  <c r="AQ38" i="70"/>
  <c r="AQ42" i="70"/>
  <c r="D172" i="45"/>
  <c r="E172" i="45"/>
  <c r="D173" i="45"/>
  <c r="E173" i="45"/>
  <c r="D174" i="45"/>
  <c r="E174" i="45"/>
  <c r="D175" i="45"/>
  <c r="E175" i="45"/>
  <c r="D176" i="45"/>
  <c r="E176" i="45"/>
  <c r="L10" i="36"/>
  <c r="L9" i="36"/>
  <c r="S12" i="36"/>
  <c r="L4" i="36" l="1"/>
  <c r="AI36" i="75"/>
  <c r="AQ41" i="70"/>
  <c r="AQ43" i="70"/>
  <c r="AM41" i="12"/>
  <c r="AM43" i="12"/>
  <c r="CJ39" i="12"/>
  <c r="AM40" i="12"/>
  <c r="CJ45" i="12"/>
  <c r="CJ42" i="12"/>
  <c r="CJ40" i="12"/>
  <c r="AM45" i="12"/>
  <c r="AM42" i="12"/>
  <c r="AM39" i="12"/>
  <c r="AQ45" i="70"/>
  <c r="AQ40" i="70"/>
  <c r="AQ39" i="70"/>
  <c r="BG23" i="31"/>
  <c r="BG24" i="31"/>
  <c r="BG25" i="31"/>
  <c r="BG26" i="31"/>
  <c r="BG27" i="31"/>
  <c r="BG4" i="31"/>
  <c r="BG5" i="31"/>
  <c r="BG14" i="31" s="1"/>
  <c r="BG40" i="31" s="1"/>
  <c r="BG6" i="31"/>
  <c r="BG15" i="31" s="1"/>
  <c r="BG7" i="31"/>
  <c r="BG16" i="31" s="1"/>
  <c r="BG42" i="31" s="1"/>
  <c r="BG8" i="31"/>
  <c r="BG17" i="31" s="1"/>
  <c r="A1090" i="31"/>
  <c r="C1090" i="31"/>
  <c r="B1090" i="31" s="1"/>
  <c r="A1091" i="31"/>
  <c r="C1091" i="31"/>
  <c r="B1091" i="31" s="1"/>
  <c r="A1092" i="31"/>
  <c r="C1092" i="31"/>
  <c r="B1092" i="31" s="1"/>
  <c r="A1093" i="31"/>
  <c r="C1093" i="31"/>
  <c r="B1093" i="31" s="1"/>
  <c r="A1094" i="31"/>
  <c r="C1094" i="31"/>
  <c r="B1094" i="31" s="1"/>
  <c r="A1085" i="31"/>
  <c r="B1085" i="31"/>
  <c r="C1085" i="31"/>
  <c r="A1086" i="31"/>
  <c r="C1086" i="31"/>
  <c r="B1086" i="31" s="1"/>
  <c r="A1087" i="31"/>
  <c r="C1087" i="31"/>
  <c r="B1087" i="31" s="1"/>
  <c r="A1088" i="31"/>
  <c r="C1088" i="31"/>
  <c r="B1088" i="31" s="1"/>
  <c r="A1089" i="31"/>
  <c r="C1089" i="31"/>
  <c r="B1089" i="31" s="1"/>
  <c r="A1080" i="31"/>
  <c r="C1080" i="31"/>
  <c r="B1080" i="31" s="1"/>
  <c r="A1081" i="31"/>
  <c r="C1081" i="31"/>
  <c r="B1081" i="31" s="1"/>
  <c r="A1082" i="31"/>
  <c r="B1082" i="31"/>
  <c r="C1082" i="31"/>
  <c r="A1083" i="31"/>
  <c r="C1083" i="31"/>
  <c r="B1083" i="31" s="1"/>
  <c r="A1084" i="31"/>
  <c r="C1084" i="31"/>
  <c r="B1084" i="31" s="1"/>
  <c r="A1075" i="31"/>
  <c r="C1075" i="31"/>
  <c r="B1075" i="31" s="1"/>
  <c r="A1076" i="31"/>
  <c r="C1076" i="31"/>
  <c r="B1076" i="31" s="1"/>
  <c r="A1077" i="31"/>
  <c r="C1077" i="31"/>
  <c r="B1077" i="31" s="1"/>
  <c r="A1078" i="31"/>
  <c r="C1078" i="31"/>
  <c r="B1078" i="31" s="1"/>
  <c r="A1079" i="31"/>
  <c r="C1079" i="31"/>
  <c r="B1079" i="31" s="1"/>
  <c r="AM44" i="12" l="1"/>
  <c r="CJ44" i="12"/>
  <c r="AQ44" i="70"/>
  <c r="BG41" i="31"/>
  <c r="BG32" i="31"/>
  <c r="BG34" i="31"/>
  <c r="BG43" i="31"/>
  <c r="BG9" i="31"/>
  <c r="BG18" i="31" s="1"/>
  <c r="BG13" i="31"/>
  <c r="BG31" i="31"/>
  <c r="BG33" i="31"/>
  <c r="AH19" i="75"/>
  <c r="AH47" i="75" s="1" a="1"/>
  <c r="AH47" i="75" s="1"/>
  <c r="AH46" i="75" s="1"/>
  <c r="AH20" i="75"/>
  <c r="AH29" i="75" s="1"/>
  <c r="AH21" i="75"/>
  <c r="AH30" i="75" s="1"/>
  <c r="AH22" i="75"/>
  <c r="AH31" i="75" s="1"/>
  <c r="AH23" i="75"/>
  <c r="AH32" i="75" s="1"/>
  <c r="AH24" i="75"/>
  <c r="AH33" i="75" s="1"/>
  <c r="AH25" i="75"/>
  <c r="A5302" i="75"/>
  <c r="B5302" i="75"/>
  <c r="A5303" i="75"/>
  <c r="B5303" i="75"/>
  <c r="A5304" i="75"/>
  <c r="B5304" i="75"/>
  <c r="A5305" i="75"/>
  <c r="B5305" i="75"/>
  <c r="A5306" i="75"/>
  <c r="B5306" i="75"/>
  <c r="A5307" i="75"/>
  <c r="B5307" i="75"/>
  <c r="A5308" i="75"/>
  <c r="B5308" i="75"/>
  <c r="A5309" i="75"/>
  <c r="B5309" i="75"/>
  <c r="A5310" i="75"/>
  <c r="B5310" i="75"/>
  <c r="A5311" i="75"/>
  <c r="B5311" i="75"/>
  <c r="A5312" i="75"/>
  <c r="B5312" i="75"/>
  <c r="A5313" i="75"/>
  <c r="B5313" i="75"/>
  <c r="A5314" i="75"/>
  <c r="B5314" i="75"/>
  <c r="A5315" i="75"/>
  <c r="B5315" i="75"/>
  <c r="A5316" i="75"/>
  <c r="B5316" i="75"/>
  <c r="A5317" i="75"/>
  <c r="B5317" i="75"/>
  <c r="A5318" i="75"/>
  <c r="B5318" i="75"/>
  <c r="A5319" i="75"/>
  <c r="B5319" i="75"/>
  <c r="A5320" i="75"/>
  <c r="B5320" i="75"/>
  <c r="A5321" i="75"/>
  <c r="B5321" i="75"/>
  <c r="A5322" i="75"/>
  <c r="B5322" i="75"/>
  <c r="A5323" i="75"/>
  <c r="B5323" i="75"/>
  <c r="A5324" i="75"/>
  <c r="B5324" i="75"/>
  <c r="A5325" i="75"/>
  <c r="B5325" i="75"/>
  <c r="A5326" i="75"/>
  <c r="B5326" i="75"/>
  <c r="A5327" i="75"/>
  <c r="B5327" i="75"/>
  <c r="A5328" i="75"/>
  <c r="B5328" i="75"/>
  <c r="A5329" i="75"/>
  <c r="B5329" i="75"/>
  <c r="A5330" i="75"/>
  <c r="B5330" i="75"/>
  <c r="A5331" i="75"/>
  <c r="B5331" i="75"/>
  <c r="A5332" i="75"/>
  <c r="B5332" i="75"/>
  <c r="A5333" i="75"/>
  <c r="B5333" i="75"/>
  <c r="A5334" i="75"/>
  <c r="B5334" i="75"/>
  <c r="A5335" i="75"/>
  <c r="B5335" i="75"/>
  <c r="A5336" i="75"/>
  <c r="B5336" i="75"/>
  <c r="A5337" i="75"/>
  <c r="B5337" i="75"/>
  <c r="A5338" i="75"/>
  <c r="B5338" i="75"/>
  <c r="A5339" i="75"/>
  <c r="B5339" i="75"/>
  <c r="A5340" i="75"/>
  <c r="B5340" i="75"/>
  <c r="A5341" i="75"/>
  <c r="B5341" i="75"/>
  <c r="A5342" i="75"/>
  <c r="B5342" i="75"/>
  <c r="A5343" i="75"/>
  <c r="B5343" i="75"/>
  <c r="A5344" i="75"/>
  <c r="B5344" i="75"/>
  <c r="A5345" i="75"/>
  <c r="B5345" i="75"/>
  <c r="A5346" i="75"/>
  <c r="B5346" i="75"/>
  <c r="A5347" i="75"/>
  <c r="B5347" i="75"/>
  <c r="A5348" i="75"/>
  <c r="B5348" i="75"/>
  <c r="A5349" i="75"/>
  <c r="B5349" i="75"/>
  <c r="A5350" i="75"/>
  <c r="B5350" i="75"/>
  <c r="A5351" i="75"/>
  <c r="B5351" i="75"/>
  <c r="A5352" i="75"/>
  <c r="B5352" i="75"/>
  <c r="A5353" i="75"/>
  <c r="B5353" i="75"/>
  <c r="A5354" i="75"/>
  <c r="B5354" i="75"/>
  <c r="A5355" i="75"/>
  <c r="B5355" i="75"/>
  <c r="A5356" i="75"/>
  <c r="B5356" i="75"/>
  <c r="A5357" i="75"/>
  <c r="B5357" i="75"/>
  <c r="A5358" i="75"/>
  <c r="B5358" i="75"/>
  <c r="A5359" i="75"/>
  <c r="B5359" i="75"/>
  <c r="A5360" i="75"/>
  <c r="B5360" i="75"/>
  <c r="A5361" i="75"/>
  <c r="B5361" i="75"/>
  <c r="A5362" i="75"/>
  <c r="B5362" i="75"/>
  <c r="A5363" i="75"/>
  <c r="B5363" i="75"/>
  <c r="A5364" i="75"/>
  <c r="B5364" i="75"/>
  <c r="A5365" i="75"/>
  <c r="B5365" i="75"/>
  <c r="A5366" i="75"/>
  <c r="B5366" i="75"/>
  <c r="A5367" i="75"/>
  <c r="B5367" i="75"/>
  <c r="A5368" i="75"/>
  <c r="B5368" i="75"/>
  <c r="A5369" i="75"/>
  <c r="B5369" i="75"/>
  <c r="A5370" i="75"/>
  <c r="B5370" i="75"/>
  <c r="A5371" i="75"/>
  <c r="B5371" i="75"/>
  <c r="A5372" i="75"/>
  <c r="B5372" i="75"/>
  <c r="A5373" i="75"/>
  <c r="B5373" i="75"/>
  <c r="A5374" i="75"/>
  <c r="B5374" i="75"/>
  <c r="A5375" i="75"/>
  <c r="B5375" i="75"/>
  <c r="A5376" i="75"/>
  <c r="B5376" i="75"/>
  <c r="A5377" i="75"/>
  <c r="B5377" i="75"/>
  <c r="A5378" i="75"/>
  <c r="B5378" i="75"/>
  <c r="A5379" i="75"/>
  <c r="B5379" i="75"/>
  <c r="A5380" i="75"/>
  <c r="B5380" i="75"/>
  <c r="A5381" i="75"/>
  <c r="B5381" i="75"/>
  <c r="A5382" i="75"/>
  <c r="B5382" i="75"/>
  <c r="A5383" i="75"/>
  <c r="B5383" i="75"/>
  <c r="A5384" i="75"/>
  <c r="B5384" i="75"/>
  <c r="A5385" i="75"/>
  <c r="B5385" i="75"/>
  <c r="A5386" i="75"/>
  <c r="B5386" i="75"/>
  <c r="A5387" i="75"/>
  <c r="B5387" i="75"/>
  <c r="A5388" i="75"/>
  <c r="B5388" i="75"/>
  <c r="A5389" i="75"/>
  <c r="B5389" i="75"/>
  <c r="A5390" i="75"/>
  <c r="B5390" i="75"/>
  <c r="A5391" i="75"/>
  <c r="B5391" i="75"/>
  <c r="A5392" i="75"/>
  <c r="B5392" i="75"/>
  <c r="A5393" i="75"/>
  <c r="B5393" i="75"/>
  <c r="A5394" i="75"/>
  <c r="B5394" i="75"/>
  <c r="A5395" i="75"/>
  <c r="B5395" i="75"/>
  <c r="A5396" i="75"/>
  <c r="B5396" i="75"/>
  <c r="A5397" i="75"/>
  <c r="B5397" i="75"/>
  <c r="A5398" i="75"/>
  <c r="B5398" i="75"/>
  <c r="A5399" i="75"/>
  <c r="B5399" i="75"/>
  <c r="A5400" i="75"/>
  <c r="B5400" i="75"/>
  <c r="A5401" i="75"/>
  <c r="B5401" i="75"/>
  <c r="A5402" i="75"/>
  <c r="B5402" i="75"/>
  <c r="A5403" i="75"/>
  <c r="B5403" i="75"/>
  <c r="A5404" i="75"/>
  <c r="B5404" i="75"/>
  <c r="A5405" i="75"/>
  <c r="B5405" i="75"/>
  <c r="A5406" i="75"/>
  <c r="B5406" i="75"/>
  <c r="A5407" i="75"/>
  <c r="B5407" i="75"/>
  <c r="A5408" i="75"/>
  <c r="B5408" i="75"/>
  <c r="A5409" i="75"/>
  <c r="B5409" i="75"/>
  <c r="A5410" i="75"/>
  <c r="B5410" i="75"/>
  <c r="A5411" i="75"/>
  <c r="B5411" i="75"/>
  <c r="A5412" i="75"/>
  <c r="B5412" i="75"/>
  <c r="A5413" i="75"/>
  <c r="B5413" i="75"/>
  <c r="A5414" i="75"/>
  <c r="B5414" i="75"/>
  <c r="A5415" i="75"/>
  <c r="B5415" i="75"/>
  <c r="A5416" i="75"/>
  <c r="B5416" i="75"/>
  <c r="A5417" i="75"/>
  <c r="B5417" i="75"/>
  <c r="A5418" i="75"/>
  <c r="B5418" i="75"/>
  <c r="A5419" i="75"/>
  <c r="B5419" i="75"/>
  <c r="A5420" i="75"/>
  <c r="B5420" i="75"/>
  <c r="A5421" i="75"/>
  <c r="B5421" i="75"/>
  <c r="A5422" i="75"/>
  <c r="B5422" i="75"/>
  <c r="A5423" i="75"/>
  <c r="B5423" i="75"/>
  <c r="A5424" i="75"/>
  <c r="B5424" i="75"/>
  <c r="A5425" i="75"/>
  <c r="B5425" i="75"/>
  <c r="A5426" i="75"/>
  <c r="B5426" i="75"/>
  <c r="A5427" i="75"/>
  <c r="B5427" i="75"/>
  <c r="A5428" i="75"/>
  <c r="B5428" i="75"/>
  <c r="A5429" i="75"/>
  <c r="B5429" i="75"/>
  <c r="A5430" i="75"/>
  <c r="B5430" i="75"/>
  <c r="A5431" i="75"/>
  <c r="B5431" i="75"/>
  <c r="A5432" i="75"/>
  <c r="B5432" i="75"/>
  <c r="A5433" i="75"/>
  <c r="B5433" i="75"/>
  <c r="A5434" i="75"/>
  <c r="B5434" i="75"/>
  <c r="A5435" i="75"/>
  <c r="B5435" i="75"/>
  <c r="A5436" i="75"/>
  <c r="B5436" i="75"/>
  <c r="A5437" i="75"/>
  <c r="B5437" i="75"/>
  <c r="A5438" i="75"/>
  <c r="B5438" i="75"/>
  <c r="A5439" i="75"/>
  <c r="B5439" i="75"/>
  <c r="A5440" i="75"/>
  <c r="B5440" i="75"/>
  <c r="A5441" i="75"/>
  <c r="B5441" i="75"/>
  <c r="A5442" i="75"/>
  <c r="B5442" i="75"/>
  <c r="A5443" i="75"/>
  <c r="B5443" i="75"/>
  <c r="A5444" i="75"/>
  <c r="B5444" i="75"/>
  <c r="A5445" i="75"/>
  <c r="B5445" i="75"/>
  <c r="A5446" i="75"/>
  <c r="B5446" i="75"/>
  <c r="A5447" i="75"/>
  <c r="B5447" i="75"/>
  <c r="A5448" i="75"/>
  <c r="B5448" i="75"/>
  <c r="A5449" i="75"/>
  <c r="B5449" i="75"/>
  <c r="A5450" i="75"/>
  <c r="B5450" i="75"/>
  <c r="A5451" i="75"/>
  <c r="B5451" i="75"/>
  <c r="A5452" i="75"/>
  <c r="B5452" i="75"/>
  <c r="A5453" i="75"/>
  <c r="B5453" i="75"/>
  <c r="A5454" i="75"/>
  <c r="B5454" i="75"/>
  <c r="A5455" i="75"/>
  <c r="B5455" i="75"/>
  <c r="A5456" i="75"/>
  <c r="B5456" i="75"/>
  <c r="A5457" i="75"/>
  <c r="B5457" i="75"/>
  <c r="A5458" i="75"/>
  <c r="B5458" i="75"/>
  <c r="A5459" i="75"/>
  <c r="B5459" i="75"/>
  <c r="A5460" i="75"/>
  <c r="B5460" i="75"/>
  <c r="A5461" i="75"/>
  <c r="B5461" i="75"/>
  <c r="A5462" i="75"/>
  <c r="B5462" i="75"/>
  <c r="A5463" i="75"/>
  <c r="B5463" i="75"/>
  <c r="A5464" i="75"/>
  <c r="B5464" i="75"/>
  <c r="A5465" i="75"/>
  <c r="B5465" i="75"/>
  <c r="A5466" i="75"/>
  <c r="B5466" i="75"/>
  <c r="A5467" i="75"/>
  <c r="B5467" i="75"/>
  <c r="A5468" i="75"/>
  <c r="B5468" i="75"/>
  <c r="A5469" i="75"/>
  <c r="B5469" i="75"/>
  <c r="A5470" i="75"/>
  <c r="B5470" i="75"/>
  <c r="A5471" i="75"/>
  <c r="B5471" i="75"/>
  <c r="A5472" i="75"/>
  <c r="B5472" i="75"/>
  <c r="A5473" i="75"/>
  <c r="B5473" i="75"/>
  <c r="A5474" i="75"/>
  <c r="B5474" i="75"/>
  <c r="A5475" i="75"/>
  <c r="B5475" i="75"/>
  <c r="A5476" i="75"/>
  <c r="B5476" i="75"/>
  <c r="A5477" i="75"/>
  <c r="B5477" i="75"/>
  <c r="A5478" i="75"/>
  <c r="B5478" i="75"/>
  <c r="A5479" i="75"/>
  <c r="B5479" i="75"/>
  <c r="A5480" i="75"/>
  <c r="B5480" i="75"/>
  <c r="A5481" i="75"/>
  <c r="B5481" i="75"/>
  <c r="A5482" i="75"/>
  <c r="B5482" i="75"/>
  <c r="A5483" i="75"/>
  <c r="B5483" i="75"/>
  <c r="A5484" i="75"/>
  <c r="B5484" i="75"/>
  <c r="A5485" i="75"/>
  <c r="B5485" i="75"/>
  <c r="A5486" i="75"/>
  <c r="B5486" i="75"/>
  <c r="A5487" i="75"/>
  <c r="B5487" i="75"/>
  <c r="A5488" i="75"/>
  <c r="B5488" i="75"/>
  <c r="A5489" i="75"/>
  <c r="B5489" i="75"/>
  <c r="A5490" i="75"/>
  <c r="B5490" i="75"/>
  <c r="A5491" i="75"/>
  <c r="B5491" i="75"/>
  <c r="A5492" i="75"/>
  <c r="B5492" i="75"/>
  <c r="A5493" i="75"/>
  <c r="B5493" i="75"/>
  <c r="A5494" i="75"/>
  <c r="B5494" i="75"/>
  <c r="A5495" i="75"/>
  <c r="B5495" i="75"/>
  <c r="A5496" i="75"/>
  <c r="B5496" i="75"/>
  <c r="A5497" i="75"/>
  <c r="B5497" i="75"/>
  <c r="A5498" i="75"/>
  <c r="B5498" i="75"/>
  <c r="A5499" i="75"/>
  <c r="B5499" i="75"/>
  <c r="A5500" i="75"/>
  <c r="B5500" i="75"/>
  <c r="A5501" i="75"/>
  <c r="B5501" i="75"/>
  <c r="A5502" i="75"/>
  <c r="B5502" i="75"/>
  <c r="A5503" i="75"/>
  <c r="B5503" i="75"/>
  <c r="A5504" i="75"/>
  <c r="B5504" i="75"/>
  <c r="A5505" i="75"/>
  <c r="B5505" i="75"/>
  <c r="A5506" i="75"/>
  <c r="B5506" i="75"/>
  <c r="A5507" i="75"/>
  <c r="B5507" i="75"/>
  <c r="A5508" i="75"/>
  <c r="B5508" i="75"/>
  <c r="A5509" i="75"/>
  <c r="B5509" i="75"/>
  <c r="A5510" i="75"/>
  <c r="B5510" i="75"/>
  <c r="A5511" i="75"/>
  <c r="B5511" i="75"/>
  <c r="A5512" i="75"/>
  <c r="B5512" i="75"/>
  <c r="A5513" i="75"/>
  <c r="B5513" i="75"/>
  <c r="A5514" i="75"/>
  <c r="B5514" i="75"/>
  <c r="A5515" i="75"/>
  <c r="B5515" i="75"/>
  <c r="A5516" i="75"/>
  <c r="B5516" i="75"/>
  <c r="A5517" i="75"/>
  <c r="B5517" i="75"/>
  <c r="A5518" i="75"/>
  <c r="B5518" i="75"/>
  <c r="A5519" i="75"/>
  <c r="B5519" i="75"/>
  <c r="C5519" i="75" s="1"/>
  <c r="A5520" i="75"/>
  <c r="B5520" i="75"/>
  <c r="A5521" i="75"/>
  <c r="B5521" i="75"/>
  <c r="A5522" i="75"/>
  <c r="B5522" i="75"/>
  <c r="A5523" i="75"/>
  <c r="B5523" i="75"/>
  <c r="A5524" i="75"/>
  <c r="B5524" i="75"/>
  <c r="A5525" i="75"/>
  <c r="B5525" i="75"/>
  <c r="A5526" i="75"/>
  <c r="B5526" i="75"/>
  <c r="A5527" i="75"/>
  <c r="B5527" i="75"/>
  <c r="A5528" i="75"/>
  <c r="B5528" i="75"/>
  <c r="A5529" i="75"/>
  <c r="B5529" i="75"/>
  <c r="A5530" i="75"/>
  <c r="B5530" i="75"/>
  <c r="A5531" i="75"/>
  <c r="B5531" i="75"/>
  <c r="A5532" i="75"/>
  <c r="B5532" i="75"/>
  <c r="A5533" i="75"/>
  <c r="B5533" i="75"/>
  <c r="A5534" i="75"/>
  <c r="B5534" i="75"/>
  <c r="A5535" i="75"/>
  <c r="B5535" i="75"/>
  <c r="A5536" i="75"/>
  <c r="B5536" i="75"/>
  <c r="A5537" i="75"/>
  <c r="B5537" i="75"/>
  <c r="A5538" i="75"/>
  <c r="B5538" i="75"/>
  <c r="A5539" i="75"/>
  <c r="B5539" i="75"/>
  <c r="A5540" i="75"/>
  <c r="B5540" i="75"/>
  <c r="A5541" i="75"/>
  <c r="B5541" i="75"/>
  <c r="A5542" i="75"/>
  <c r="B5542" i="75"/>
  <c r="A5543" i="75"/>
  <c r="B5543" i="75"/>
  <c r="A5544" i="75"/>
  <c r="B5544" i="75"/>
  <c r="A5545" i="75"/>
  <c r="B5545" i="75"/>
  <c r="A5546" i="75"/>
  <c r="B5546" i="75"/>
  <c r="A5547" i="75"/>
  <c r="B5547" i="75"/>
  <c r="C5547" i="75" s="1"/>
  <c r="A5548" i="75"/>
  <c r="B5548" i="75"/>
  <c r="A5549" i="75"/>
  <c r="B5549" i="75"/>
  <c r="A5550" i="75"/>
  <c r="B5550" i="75"/>
  <c r="A5551" i="75"/>
  <c r="B5551" i="75"/>
  <c r="A5552" i="75"/>
  <c r="B5552" i="75"/>
  <c r="A5553" i="75"/>
  <c r="B5553" i="75"/>
  <c r="A5554" i="75"/>
  <c r="B5554" i="75"/>
  <c r="A5555" i="75"/>
  <c r="B5555" i="75"/>
  <c r="A5556" i="75"/>
  <c r="B5556" i="75"/>
  <c r="A5557" i="75"/>
  <c r="B5557" i="75"/>
  <c r="A5558" i="75"/>
  <c r="B5558" i="75"/>
  <c r="A5559" i="75"/>
  <c r="B5559" i="75"/>
  <c r="A5560" i="75"/>
  <c r="B5560" i="75"/>
  <c r="A5561" i="75"/>
  <c r="B5561" i="75"/>
  <c r="A5562" i="75"/>
  <c r="B5562" i="75"/>
  <c r="A5563" i="75"/>
  <c r="B5563" i="75"/>
  <c r="C5563" i="75" s="1"/>
  <c r="A5564" i="75"/>
  <c r="B5564" i="75"/>
  <c r="A5565" i="75"/>
  <c r="B5565" i="75"/>
  <c r="A5566" i="75"/>
  <c r="B5566" i="75"/>
  <c r="A5567" i="75"/>
  <c r="B5567" i="75"/>
  <c r="C5567" i="75" s="1"/>
  <c r="A5568" i="75"/>
  <c r="B5568" i="75"/>
  <c r="A5569" i="75"/>
  <c r="B5569" i="75"/>
  <c r="A5570" i="75"/>
  <c r="B5570" i="75"/>
  <c r="A5571" i="75"/>
  <c r="B5571" i="75"/>
  <c r="A5572" i="75"/>
  <c r="B5572" i="75"/>
  <c r="A5573" i="75"/>
  <c r="B5573" i="75"/>
  <c r="A5574" i="75"/>
  <c r="B5574" i="75"/>
  <c r="A5575" i="75"/>
  <c r="B5575" i="75"/>
  <c r="A5576" i="75"/>
  <c r="B5576" i="75"/>
  <c r="A5577" i="75"/>
  <c r="B5577" i="75"/>
  <c r="A5578" i="75"/>
  <c r="B5578" i="75"/>
  <c r="A5579" i="75"/>
  <c r="B5579" i="75"/>
  <c r="A5580" i="75"/>
  <c r="B5580" i="75"/>
  <c r="A5581" i="75"/>
  <c r="B5581" i="75"/>
  <c r="A5582" i="75"/>
  <c r="B5582" i="75"/>
  <c r="A5583" i="75"/>
  <c r="B5583" i="75"/>
  <c r="A5584" i="75"/>
  <c r="B5584" i="75"/>
  <c r="A5585" i="75"/>
  <c r="B5585" i="75"/>
  <c r="A5586" i="75"/>
  <c r="B5586" i="75"/>
  <c r="A5587" i="75"/>
  <c r="B5587" i="75"/>
  <c r="A5588" i="75"/>
  <c r="B5588" i="75"/>
  <c r="A5589" i="75"/>
  <c r="B5589" i="75"/>
  <c r="A5590" i="75"/>
  <c r="B5590" i="75"/>
  <c r="A5591" i="75"/>
  <c r="B5591" i="75"/>
  <c r="A5592" i="75"/>
  <c r="B5592" i="75"/>
  <c r="A5593" i="75"/>
  <c r="B5593" i="75"/>
  <c r="A5594" i="75"/>
  <c r="B5594" i="75"/>
  <c r="A5595" i="75"/>
  <c r="B5595" i="75"/>
  <c r="A5596" i="75"/>
  <c r="B5596" i="75"/>
  <c r="A5597" i="75"/>
  <c r="B5597" i="75"/>
  <c r="A5598" i="75"/>
  <c r="B5598" i="75"/>
  <c r="A5599" i="75"/>
  <c r="B5599" i="75"/>
  <c r="A5600" i="75"/>
  <c r="B5600" i="75"/>
  <c r="A5601" i="75"/>
  <c r="B5601" i="75"/>
  <c r="A5602" i="75"/>
  <c r="B5602" i="75"/>
  <c r="A5603" i="75"/>
  <c r="B5603" i="75"/>
  <c r="A5604" i="75"/>
  <c r="B5604" i="75"/>
  <c r="A5605" i="75"/>
  <c r="B5605" i="75"/>
  <c r="A5606" i="75"/>
  <c r="B5606" i="75"/>
  <c r="A5607" i="75"/>
  <c r="B5607" i="75"/>
  <c r="A5608" i="75"/>
  <c r="B5608" i="75"/>
  <c r="A5609" i="75"/>
  <c r="B5609" i="75"/>
  <c r="A5610" i="75"/>
  <c r="B5610" i="75"/>
  <c r="A5611" i="75"/>
  <c r="B5611" i="75"/>
  <c r="C5611" i="75" s="1"/>
  <c r="A5612" i="75"/>
  <c r="B5612" i="75"/>
  <c r="A5613" i="75"/>
  <c r="B5613" i="75"/>
  <c r="A5614" i="75"/>
  <c r="B5614" i="75"/>
  <c r="A5615" i="75"/>
  <c r="B5615" i="75"/>
  <c r="A5616" i="75"/>
  <c r="B5616" i="75"/>
  <c r="A5617" i="75"/>
  <c r="B5617" i="75"/>
  <c r="A5618" i="75"/>
  <c r="B5618" i="75"/>
  <c r="A5619" i="75"/>
  <c r="B5619" i="75"/>
  <c r="A5620" i="75"/>
  <c r="B5620" i="75"/>
  <c r="A5621" i="75"/>
  <c r="B5621" i="75"/>
  <c r="A5622" i="75"/>
  <c r="B5622" i="75"/>
  <c r="A5623" i="75"/>
  <c r="B5623" i="75"/>
  <c r="A5624" i="75"/>
  <c r="B5624" i="75"/>
  <c r="A5625" i="75"/>
  <c r="B5625" i="75"/>
  <c r="A5626" i="75"/>
  <c r="B5626" i="75"/>
  <c r="A5627" i="75"/>
  <c r="B5627" i="75"/>
  <c r="C5627" i="75" s="1"/>
  <c r="A5628" i="75"/>
  <c r="B5628" i="75"/>
  <c r="A5629" i="75"/>
  <c r="B5629" i="75"/>
  <c r="A5630" i="75"/>
  <c r="B5630" i="75"/>
  <c r="A5631" i="75"/>
  <c r="B5631" i="75"/>
  <c r="C5631" i="75" s="1"/>
  <c r="A5632" i="75"/>
  <c r="B5632" i="75"/>
  <c r="A5633" i="75"/>
  <c r="B5633" i="75"/>
  <c r="A5634" i="75"/>
  <c r="B5634" i="75"/>
  <c r="A5635" i="75"/>
  <c r="B5635" i="75"/>
  <c r="A5636" i="75"/>
  <c r="B5636" i="75"/>
  <c r="A5637" i="75"/>
  <c r="B5637" i="75"/>
  <c r="A5638" i="75"/>
  <c r="B5638" i="75"/>
  <c r="A5639" i="75"/>
  <c r="B5639" i="75"/>
  <c r="A5640" i="75"/>
  <c r="B5640" i="75"/>
  <c r="A5641" i="75"/>
  <c r="B5641" i="75"/>
  <c r="A5642" i="75"/>
  <c r="B5642" i="75"/>
  <c r="A5643" i="75"/>
  <c r="B5643" i="75"/>
  <c r="A5644" i="75"/>
  <c r="B5644" i="75"/>
  <c r="A5645" i="75"/>
  <c r="B5645" i="75"/>
  <c r="A5646" i="75"/>
  <c r="B5646" i="75"/>
  <c r="A5647" i="75"/>
  <c r="B5647" i="75"/>
  <c r="A5648" i="75"/>
  <c r="B5648" i="75"/>
  <c r="A5649" i="75"/>
  <c r="B5649" i="75"/>
  <c r="A5650" i="75"/>
  <c r="B5650" i="75"/>
  <c r="A5651" i="75"/>
  <c r="B5651" i="75"/>
  <c r="A5652" i="75"/>
  <c r="B5652" i="75"/>
  <c r="A5653" i="75"/>
  <c r="B5653" i="75"/>
  <c r="A5654" i="75"/>
  <c r="B5654" i="75"/>
  <c r="A5655" i="75"/>
  <c r="B5655" i="75"/>
  <c r="A5656" i="75"/>
  <c r="B5656" i="75"/>
  <c r="A5657" i="75"/>
  <c r="B5657" i="75"/>
  <c r="A5658" i="75"/>
  <c r="B5658" i="75"/>
  <c r="A5659" i="75"/>
  <c r="B5659" i="75"/>
  <c r="A5660" i="75"/>
  <c r="B5660" i="75"/>
  <c r="A5661" i="75"/>
  <c r="B5661" i="75"/>
  <c r="A5662" i="75"/>
  <c r="B5662" i="75"/>
  <c r="A5663" i="75"/>
  <c r="B5663" i="75"/>
  <c r="A5664" i="75"/>
  <c r="B5664" i="75"/>
  <c r="A5665" i="75"/>
  <c r="B5665" i="75"/>
  <c r="A5666" i="75"/>
  <c r="B5666" i="75"/>
  <c r="A5667" i="75"/>
  <c r="B5667" i="75"/>
  <c r="A5668" i="75"/>
  <c r="B5668" i="75"/>
  <c r="A5669" i="75"/>
  <c r="B5669" i="75"/>
  <c r="A5670" i="75"/>
  <c r="B5670" i="75"/>
  <c r="A5671" i="75"/>
  <c r="B5671" i="75"/>
  <c r="A5672" i="75"/>
  <c r="B5672" i="75"/>
  <c r="A5673" i="75"/>
  <c r="B5673" i="75"/>
  <c r="A5674" i="75"/>
  <c r="B5674" i="75"/>
  <c r="A5675" i="75"/>
  <c r="B5675" i="75"/>
  <c r="A5676" i="75"/>
  <c r="B5676" i="75"/>
  <c r="A5677" i="75"/>
  <c r="B5677" i="75"/>
  <c r="A5678" i="75"/>
  <c r="B5678" i="75"/>
  <c r="A5679" i="75"/>
  <c r="B5679" i="75"/>
  <c r="A5680" i="75"/>
  <c r="B5680" i="75"/>
  <c r="A5681" i="75"/>
  <c r="B5681" i="75"/>
  <c r="A5682" i="75"/>
  <c r="B5682" i="75"/>
  <c r="A5683" i="75"/>
  <c r="B5683" i="75"/>
  <c r="A5684" i="75"/>
  <c r="B5684" i="75"/>
  <c r="A5685" i="75"/>
  <c r="B5685" i="75"/>
  <c r="A5686" i="75"/>
  <c r="B5686" i="75"/>
  <c r="A5687" i="75"/>
  <c r="B5687" i="75"/>
  <c r="A5688" i="75"/>
  <c r="B5688" i="75"/>
  <c r="A5689" i="75"/>
  <c r="B5689" i="75"/>
  <c r="A5690" i="75"/>
  <c r="B5690" i="75"/>
  <c r="A5691" i="75"/>
  <c r="B5691" i="75"/>
  <c r="A5692" i="75"/>
  <c r="B5692" i="75"/>
  <c r="A5693" i="75"/>
  <c r="B5693" i="75"/>
  <c r="A5694" i="75"/>
  <c r="B5694" i="75"/>
  <c r="A5695" i="75"/>
  <c r="B5695" i="75"/>
  <c r="A5696" i="75"/>
  <c r="B5696" i="75"/>
  <c r="A5697" i="75"/>
  <c r="B5697" i="75"/>
  <c r="A5698" i="75"/>
  <c r="B5698" i="75"/>
  <c r="A5699" i="75"/>
  <c r="B5699" i="75"/>
  <c r="A5700" i="75"/>
  <c r="B5700" i="75"/>
  <c r="A5701" i="75"/>
  <c r="B5701" i="75"/>
  <c r="A5702" i="75"/>
  <c r="B5702" i="75"/>
  <c r="A5703" i="75"/>
  <c r="B5703" i="75"/>
  <c r="A5704" i="75"/>
  <c r="B5704" i="75"/>
  <c r="A5705" i="75"/>
  <c r="B5705" i="75"/>
  <c r="A5706" i="75"/>
  <c r="B5706" i="75"/>
  <c r="A5707" i="75"/>
  <c r="B5707" i="75"/>
  <c r="A5708" i="75"/>
  <c r="B5708" i="75"/>
  <c r="A5709" i="75"/>
  <c r="B5709" i="75"/>
  <c r="A5710" i="75"/>
  <c r="B5710" i="75"/>
  <c r="A5711" i="75"/>
  <c r="B5711" i="75"/>
  <c r="A5712" i="75"/>
  <c r="B5712" i="75"/>
  <c r="A5713" i="75"/>
  <c r="B5713" i="75"/>
  <c r="A5714" i="75"/>
  <c r="B5714" i="75"/>
  <c r="A5715" i="75"/>
  <c r="B5715" i="75"/>
  <c r="A5716" i="75"/>
  <c r="B5716" i="75"/>
  <c r="A5717" i="75"/>
  <c r="B5717" i="75"/>
  <c r="A5718" i="75"/>
  <c r="B5718" i="75"/>
  <c r="A5719" i="75"/>
  <c r="B5719" i="75"/>
  <c r="A5720" i="75"/>
  <c r="B5720" i="75"/>
  <c r="A5721" i="75"/>
  <c r="B5721" i="75"/>
  <c r="A5722" i="75"/>
  <c r="B5722" i="75"/>
  <c r="A5723" i="75"/>
  <c r="B5723" i="75"/>
  <c r="A5724" i="75"/>
  <c r="B5724" i="75"/>
  <c r="A5725" i="75"/>
  <c r="B5725" i="75"/>
  <c r="A5726" i="75"/>
  <c r="B5726" i="75"/>
  <c r="A5727" i="75"/>
  <c r="B5727" i="75"/>
  <c r="A5728" i="75"/>
  <c r="B5728" i="75"/>
  <c r="A5729" i="75"/>
  <c r="B5729" i="75"/>
  <c r="A5730" i="75"/>
  <c r="B5730" i="75"/>
  <c r="A5731" i="75"/>
  <c r="B5731" i="75"/>
  <c r="A5732" i="75"/>
  <c r="B5732" i="75"/>
  <c r="A5733" i="75"/>
  <c r="B5733" i="75"/>
  <c r="A5734" i="75"/>
  <c r="B5734" i="75"/>
  <c r="A5735" i="75"/>
  <c r="B5735" i="75"/>
  <c r="A5736" i="75"/>
  <c r="B5736" i="75"/>
  <c r="A5737" i="75"/>
  <c r="B5737" i="75"/>
  <c r="A5738" i="75"/>
  <c r="B5738" i="75"/>
  <c r="A5739" i="75"/>
  <c r="B5739" i="75"/>
  <c r="A5740" i="75"/>
  <c r="B5740" i="75"/>
  <c r="A5741" i="75"/>
  <c r="B5741" i="75"/>
  <c r="A5742" i="75"/>
  <c r="B5742" i="75"/>
  <c r="A5743" i="75"/>
  <c r="B5743" i="75"/>
  <c r="A5744" i="75"/>
  <c r="B5744" i="75"/>
  <c r="A5745" i="75"/>
  <c r="B5745" i="75"/>
  <c r="A5746" i="75"/>
  <c r="B5746" i="75"/>
  <c r="A5747" i="75"/>
  <c r="B5747" i="75"/>
  <c r="A5748" i="75"/>
  <c r="B5748" i="75"/>
  <c r="A5749" i="75"/>
  <c r="B5749" i="75"/>
  <c r="A5750" i="75"/>
  <c r="B5750" i="75"/>
  <c r="A5751" i="75"/>
  <c r="B5751" i="75"/>
  <c r="A5752" i="75"/>
  <c r="B5752" i="75"/>
  <c r="A5753" i="75"/>
  <c r="B5753" i="75"/>
  <c r="A5754" i="75"/>
  <c r="B5754" i="75"/>
  <c r="A5755" i="75"/>
  <c r="B5755" i="75"/>
  <c r="A5756" i="75"/>
  <c r="B5756" i="75"/>
  <c r="A5757" i="75"/>
  <c r="B5757" i="75"/>
  <c r="A5758" i="75"/>
  <c r="B5758" i="75"/>
  <c r="A5759" i="75"/>
  <c r="B5759" i="75"/>
  <c r="A5760" i="75"/>
  <c r="B5760" i="75"/>
  <c r="A5761" i="75"/>
  <c r="B5761" i="75"/>
  <c r="A5762" i="75"/>
  <c r="B5762" i="75"/>
  <c r="A5763" i="75"/>
  <c r="B5763" i="75"/>
  <c r="A5764" i="75"/>
  <c r="B5764" i="75"/>
  <c r="A5765" i="75"/>
  <c r="B5765" i="75"/>
  <c r="A5766" i="75"/>
  <c r="B5766" i="75"/>
  <c r="A5767" i="75"/>
  <c r="B5767" i="75"/>
  <c r="A5768" i="75"/>
  <c r="B5768" i="75"/>
  <c r="A5769" i="75"/>
  <c r="B5769" i="75"/>
  <c r="A5770" i="75"/>
  <c r="B5770" i="75"/>
  <c r="A5771" i="75"/>
  <c r="B5771" i="75"/>
  <c r="A5772" i="75"/>
  <c r="B5772" i="75"/>
  <c r="A5773" i="75"/>
  <c r="B5773" i="75"/>
  <c r="A5774" i="75"/>
  <c r="B5774" i="75"/>
  <c r="A5775" i="75"/>
  <c r="B5775" i="75"/>
  <c r="A5776" i="75"/>
  <c r="B5776" i="75"/>
  <c r="A5777" i="75"/>
  <c r="B5777" i="75"/>
  <c r="A5778" i="75"/>
  <c r="B5778" i="75"/>
  <c r="A5779" i="75"/>
  <c r="B5779" i="75"/>
  <c r="A5780" i="75"/>
  <c r="B5780" i="75"/>
  <c r="A5781" i="75"/>
  <c r="B5781" i="75"/>
  <c r="A5782" i="75"/>
  <c r="B5782" i="75"/>
  <c r="A5783" i="75"/>
  <c r="B5783" i="75"/>
  <c r="A5784" i="75"/>
  <c r="B5784" i="75"/>
  <c r="A5785" i="75"/>
  <c r="B5785" i="75"/>
  <c r="A5786" i="75"/>
  <c r="B5786" i="75"/>
  <c r="A5787" i="75"/>
  <c r="B5787" i="75"/>
  <c r="A5788" i="75"/>
  <c r="B5788" i="75"/>
  <c r="A5789" i="75"/>
  <c r="B5789" i="75"/>
  <c r="A5790" i="75"/>
  <c r="B5790" i="75"/>
  <c r="A5791" i="75"/>
  <c r="B5791" i="75"/>
  <c r="A5792" i="75"/>
  <c r="B5792" i="75"/>
  <c r="A5793" i="75"/>
  <c r="B5793" i="75"/>
  <c r="A5794" i="75"/>
  <c r="B5794" i="75"/>
  <c r="A5795" i="75"/>
  <c r="B5795" i="75"/>
  <c r="A5796" i="75"/>
  <c r="B5796" i="75"/>
  <c r="A5797" i="75"/>
  <c r="B5797" i="75"/>
  <c r="A5798" i="75"/>
  <c r="B5798" i="75"/>
  <c r="A5799" i="75"/>
  <c r="B5799" i="75"/>
  <c r="A5800" i="75"/>
  <c r="B5800" i="75"/>
  <c r="A5801" i="75"/>
  <c r="B5801" i="75"/>
  <c r="A5802" i="75"/>
  <c r="B5802" i="75"/>
  <c r="A5803" i="75"/>
  <c r="B5803" i="75"/>
  <c r="A5804" i="75"/>
  <c r="B5804" i="75"/>
  <c r="A5805" i="75"/>
  <c r="B5805" i="75"/>
  <c r="A5806" i="75"/>
  <c r="B5806" i="75"/>
  <c r="A5807" i="75"/>
  <c r="B5807" i="75"/>
  <c r="A5808" i="75"/>
  <c r="B5808" i="75"/>
  <c r="A5809" i="75"/>
  <c r="B5809" i="75"/>
  <c r="A5810" i="75"/>
  <c r="B5810" i="75"/>
  <c r="A5811" i="75"/>
  <c r="B5811" i="75"/>
  <c r="A5812" i="75"/>
  <c r="B5812" i="75"/>
  <c r="A5813" i="75"/>
  <c r="B5813" i="75"/>
  <c r="A5814" i="75"/>
  <c r="B5814" i="75"/>
  <c r="A5815" i="75"/>
  <c r="B5815" i="75"/>
  <c r="A5816" i="75"/>
  <c r="B5816" i="75"/>
  <c r="A5817" i="75"/>
  <c r="B5817" i="75"/>
  <c r="A5818" i="75"/>
  <c r="B5818" i="75"/>
  <c r="A5819" i="75"/>
  <c r="B5819" i="75"/>
  <c r="A5820" i="75"/>
  <c r="B5820" i="75"/>
  <c r="A5821" i="75"/>
  <c r="B5821" i="75"/>
  <c r="A5822" i="75"/>
  <c r="B5822" i="75"/>
  <c r="A5823" i="75"/>
  <c r="B5823" i="75"/>
  <c r="A5824" i="75"/>
  <c r="B5824" i="75"/>
  <c r="A5825" i="75"/>
  <c r="B5825" i="75"/>
  <c r="A5826" i="75"/>
  <c r="B5826" i="75"/>
  <c r="A5827" i="75"/>
  <c r="B5827" i="75"/>
  <c r="A5828" i="75"/>
  <c r="B5828" i="75"/>
  <c r="A5829" i="75"/>
  <c r="B5829" i="75"/>
  <c r="A5830" i="75"/>
  <c r="B5830" i="75"/>
  <c r="A5831" i="75"/>
  <c r="B5831" i="75"/>
  <c r="Y19" i="75"/>
  <c r="Y47" i="75" s="1" a="1"/>
  <c r="Y47" i="75" s="1"/>
  <c r="Y46" i="75" s="1"/>
  <c r="Z19" i="75"/>
  <c r="Z47" i="75" s="1" a="1"/>
  <c r="Z47" i="75" s="1"/>
  <c r="Z46" i="75" s="1"/>
  <c r="AA19" i="75"/>
  <c r="AA47" i="75" s="1" a="1"/>
  <c r="AA47" i="75" s="1"/>
  <c r="AA46" i="75" s="1"/>
  <c r="AB19" i="75"/>
  <c r="AB47" i="75" s="1" a="1"/>
  <c r="AB47" i="75" s="1"/>
  <c r="AB46" i="75" s="1"/>
  <c r="AC19" i="75"/>
  <c r="AC47" i="75" s="1" a="1"/>
  <c r="AC47" i="75" s="1"/>
  <c r="AC46" i="75" s="1"/>
  <c r="AD19" i="75"/>
  <c r="AD47" i="75" s="1" a="1"/>
  <c r="AD47" i="75" s="1"/>
  <c r="AD46" i="75" s="1"/>
  <c r="AE19" i="75"/>
  <c r="AE47" i="75" s="1" a="1"/>
  <c r="AE47" i="75" s="1"/>
  <c r="AE46" i="75" s="1"/>
  <c r="AF19" i="75"/>
  <c r="AF47" i="75" s="1" a="1"/>
  <c r="AF47" i="75" s="1"/>
  <c r="AF46" i="75" s="1"/>
  <c r="AG19" i="75"/>
  <c r="AG47" i="75" s="1" a="1"/>
  <c r="AG47" i="75" s="1"/>
  <c r="AG46" i="75" s="1"/>
  <c r="X19" i="75"/>
  <c r="AD1" i="75"/>
  <c r="B5301" i="75"/>
  <c r="A5301" i="75"/>
  <c r="B5300" i="75"/>
  <c r="A5300" i="75"/>
  <c r="B5299" i="75"/>
  <c r="A5299" i="75"/>
  <c r="B5298" i="75"/>
  <c r="A5298" i="75"/>
  <c r="B5297" i="75"/>
  <c r="A5297" i="75"/>
  <c r="B5296" i="75"/>
  <c r="A5296" i="75"/>
  <c r="B5295" i="75"/>
  <c r="A5295" i="75"/>
  <c r="B5294" i="75"/>
  <c r="A5294" i="75"/>
  <c r="B5293" i="75"/>
  <c r="A5293" i="75"/>
  <c r="B5292" i="75"/>
  <c r="A5292" i="75"/>
  <c r="B5291" i="75"/>
  <c r="A5291" i="75"/>
  <c r="B5290" i="75"/>
  <c r="A5290" i="75"/>
  <c r="B5289" i="75"/>
  <c r="A5289" i="75"/>
  <c r="B5288" i="75"/>
  <c r="A5288" i="75"/>
  <c r="B5287" i="75"/>
  <c r="A5287" i="75"/>
  <c r="B5286" i="75"/>
  <c r="A5286" i="75"/>
  <c r="B5285" i="75"/>
  <c r="A5285" i="75"/>
  <c r="B5284" i="75"/>
  <c r="A5284" i="75"/>
  <c r="B5283" i="75"/>
  <c r="A5283" i="75"/>
  <c r="B5282" i="75"/>
  <c r="A5282" i="75"/>
  <c r="B5281" i="75"/>
  <c r="A5281" i="75"/>
  <c r="B5280" i="75"/>
  <c r="A5280" i="75"/>
  <c r="B5279" i="75"/>
  <c r="A5279" i="75"/>
  <c r="B5278" i="75"/>
  <c r="A5278" i="75"/>
  <c r="B5277" i="75"/>
  <c r="A5277" i="75"/>
  <c r="B5276" i="75"/>
  <c r="A5276" i="75"/>
  <c r="B5275" i="75"/>
  <c r="A5275" i="75"/>
  <c r="B5274" i="75"/>
  <c r="A5274" i="75"/>
  <c r="B5273" i="75"/>
  <c r="A5273" i="75"/>
  <c r="B5272" i="75"/>
  <c r="A5272" i="75"/>
  <c r="B5271" i="75"/>
  <c r="A5271" i="75"/>
  <c r="B5270" i="75"/>
  <c r="A5270" i="75"/>
  <c r="B5269" i="75"/>
  <c r="A5269" i="75"/>
  <c r="B5268" i="75"/>
  <c r="A5268" i="75"/>
  <c r="B5267" i="75"/>
  <c r="A5267" i="75"/>
  <c r="B5266" i="75"/>
  <c r="A5266" i="75"/>
  <c r="B5265" i="75"/>
  <c r="A5265" i="75"/>
  <c r="B5264" i="75"/>
  <c r="A5264" i="75"/>
  <c r="B5263" i="75"/>
  <c r="A5263" i="75"/>
  <c r="B5262" i="75"/>
  <c r="A5262" i="75"/>
  <c r="B5261" i="75"/>
  <c r="A5261" i="75"/>
  <c r="B5260" i="75"/>
  <c r="A5260" i="75"/>
  <c r="B5259" i="75"/>
  <c r="A5259" i="75"/>
  <c r="B5258" i="75"/>
  <c r="A5258" i="75"/>
  <c r="B5257" i="75"/>
  <c r="A5257" i="75"/>
  <c r="B5256" i="75"/>
  <c r="A5256" i="75"/>
  <c r="B5255" i="75"/>
  <c r="A5255" i="75"/>
  <c r="B5254" i="75"/>
  <c r="A5254" i="75"/>
  <c r="B5253" i="75"/>
  <c r="A5253" i="75"/>
  <c r="B5252" i="75"/>
  <c r="A5252" i="75"/>
  <c r="B5251" i="75"/>
  <c r="A5251" i="75"/>
  <c r="B5250" i="75"/>
  <c r="A5250" i="75"/>
  <c r="B5249" i="75"/>
  <c r="A5249" i="75"/>
  <c r="B5248" i="75"/>
  <c r="A5248" i="75"/>
  <c r="B5247" i="75"/>
  <c r="A5247" i="75"/>
  <c r="B5246" i="75"/>
  <c r="A5246" i="75"/>
  <c r="B5245" i="75"/>
  <c r="A5245" i="75"/>
  <c r="B5244" i="75"/>
  <c r="A5244" i="75"/>
  <c r="B5243" i="75"/>
  <c r="A5243" i="75"/>
  <c r="B5242" i="75"/>
  <c r="A5242" i="75"/>
  <c r="B5241" i="75"/>
  <c r="A5241" i="75"/>
  <c r="B5240" i="75"/>
  <c r="A5240" i="75"/>
  <c r="B5239" i="75"/>
  <c r="A5239" i="75"/>
  <c r="B5238" i="75"/>
  <c r="A5238" i="75"/>
  <c r="B5237" i="75"/>
  <c r="A5237" i="75"/>
  <c r="B5236" i="75"/>
  <c r="A5236" i="75"/>
  <c r="B5235" i="75"/>
  <c r="A5235" i="75"/>
  <c r="B5234" i="75"/>
  <c r="A5234" i="75"/>
  <c r="B5233" i="75"/>
  <c r="A5233" i="75"/>
  <c r="B5232" i="75"/>
  <c r="A5232" i="75"/>
  <c r="B5231" i="75"/>
  <c r="A5231" i="75"/>
  <c r="B5230" i="75"/>
  <c r="A5230" i="75"/>
  <c r="B5229" i="75"/>
  <c r="A5229" i="75"/>
  <c r="B5228" i="75"/>
  <c r="A5228" i="75"/>
  <c r="B5227" i="75"/>
  <c r="A5227" i="75"/>
  <c r="B5226" i="75"/>
  <c r="A5226" i="75"/>
  <c r="B5225" i="75"/>
  <c r="A5225" i="75"/>
  <c r="B5224" i="75"/>
  <c r="A5224" i="75"/>
  <c r="B5223" i="75"/>
  <c r="A5223" i="75"/>
  <c r="B5222" i="75"/>
  <c r="A5222" i="75"/>
  <c r="B5221" i="75"/>
  <c r="A5221" i="75"/>
  <c r="B5220" i="75"/>
  <c r="A5220" i="75"/>
  <c r="B5219" i="75"/>
  <c r="A5219" i="75"/>
  <c r="B5218" i="75"/>
  <c r="A5218" i="75"/>
  <c r="B5217" i="75"/>
  <c r="A5217" i="75"/>
  <c r="B5216" i="75"/>
  <c r="A5216" i="75"/>
  <c r="B5215" i="75"/>
  <c r="A5215" i="75"/>
  <c r="B5214" i="75"/>
  <c r="A5214" i="75"/>
  <c r="B5213" i="75"/>
  <c r="A5213" i="75"/>
  <c r="B5212" i="75"/>
  <c r="A5212" i="75"/>
  <c r="B5211" i="75"/>
  <c r="A5211" i="75"/>
  <c r="B5210" i="75"/>
  <c r="A5210" i="75"/>
  <c r="B5209" i="75"/>
  <c r="A5209" i="75"/>
  <c r="B5208" i="75"/>
  <c r="A5208" i="75"/>
  <c r="B5207" i="75"/>
  <c r="A5207" i="75"/>
  <c r="B5206" i="75"/>
  <c r="A5206" i="75"/>
  <c r="B5205" i="75"/>
  <c r="A5205" i="75"/>
  <c r="B5204" i="75"/>
  <c r="A5204" i="75"/>
  <c r="B5203" i="75"/>
  <c r="A5203" i="75"/>
  <c r="B5202" i="75"/>
  <c r="A5202" i="75"/>
  <c r="B5201" i="75"/>
  <c r="A5201" i="75"/>
  <c r="B5200" i="75"/>
  <c r="A5200" i="75"/>
  <c r="B5199" i="75"/>
  <c r="A5199" i="75"/>
  <c r="B5198" i="75"/>
  <c r="A5198" i="75"/>
  <c r="B5197" i="75"/>
  <c r="A5197" i="75"/>
  <c r="B5196" i="75"/>
  <c r="A5196" i="75"/>
  <c r="B5195" i="75"/>
  <c r="A5195" i="75"/>
  <c r="B5194" i="75"/>
  <c r="A5194" i="75"/>
  <c r="B5193" i="75"/>
  <c r="A5193" i="75"/>
  <c r="B5192" i="75"/>
  <c r="A5192" i="75"/>
  <c r="B5191" i="75"/>
  <c r="A5191" i="75"/>
  <c r="B5190" i="75"/>
  <c r="A5190" i="75"/>
  <c r="B5189" i="75"/>
  <c r="A5189" i="75"/>
  <c r="B5188" i="75"/>
  <c r="A5188" i="75"/>
  <c r="B5187" i="75"/>
  <c r="A5187" i="75"/>
  <c r="B5186" i="75"/>
  <c r="A5186" i="75"/>
  <c r="B5185" i="75"/>
  <c r="A5185" i="75"/>
  <c r="B5184" i="75"/>
  <c r="A5184" i="75"/>
  <c r="B5183" i="75"/>
  <c r="A5183" i="75"/>
  <c r="B5182" i="75"/>
  <c r="A5182" i="75"/>
  <c r="B5181" i="75"/>
  <c r="A5181" i="75"/>
  <c r="B5180" i="75"/>
  <c r="A5180" i="75"/>
  <c r="B5179" i="75"/>
  <c r="A5179" i="75"/>
  <c r="B5178" i="75"/>
  <c r="A5178" i="75"/>
  <c r="B5177" i="75"/>
  <c r="A5177" i="75"/>
  <c r="B5176" i="75"/>
  <c r="A5176" i="75"/>
  <c r="B5175" i="75"/>
  <c r="A5175" i="75"/>
  <c r="B5174" i="75"/>
  <c r="A5174" i="75"/>
  <c r="B5173" i="75"/>
  <c r="A5173" i="75"/>
  <c r="B5172" i="75"/>
  <c r="A5172" i="75"/>
  <c r="B5171" i="75"/>
  <c r="A5171" i="75"/>
  <c r="B5170" i="75"/>
  <c r="A5170" i="75"/>
  <c r="B5169" i="75"/>
  <c r="A5169" i="75"/>
  <c r="B5168" i="75"/>
  <c r="A5168" i="75"/>
  <c r="B5167" i="75"/>
  <c r="A5167" i="75"/>
  <c r="B5166" i="75"/>
  <c r="A5166" i="75"/>
  <c r="B5165" i="75"/>
  <c r="A5165" i="75"/>
  <c r="B5164" i="75"/>
  <c r="A5164" i="75"/>
  <c r="B5163" i="75"/>
  <c r="A5163" i="75"/>
  <c r="B5162" i="75"/>
  <c r="A5162" i="75"/>
  <c r="B5161" i="75"/>
  <c r="A5161" i="75"/>
  <c r="B5160" i="75"/>
  <c r="A5160" i="75"/>
  <c r="B5159" i="75"/>
  <c r="A5159" i="75"/>
  <c r="B5158" i="75"/>
  <c r="A5158" i="75"/>
  <c r="B5157" i="75"/>
  <c r="A5157" i="75"/>
  <c r="B5156" i="75"/>
  <c r="A5156" i="75"/>
  <c r="B5155" i="75"/>
  <c r="A5155" i="75"/>
  <c r="B5154" i="75"/>
  <c r="A5154" i="75"/>
  <c r="B5153" i="75"/>
  <c r="A5153" i="75"/>
  <c r="B5152" i="75"/>
  <c r="A5152" i="75"/>
  <c r="B5151" i="75"/>
  <c r="A5151" i="75"/>
  <c r="B5150" i="75"/>
  <c r="A5150" i="75"/>
  <c r="B5149" i="75"/>
  <c r="A5149" i="75"/>
  <c r="B5148" i="75"/>
  <c r="A5148" i="75"/>
  <c r="B5147" i="75"/>
  <c r="A5147" i="75"/>
  <c r="B5146" i="75"/>
  <c r="A5146" i="75"/>
  <c r="B5145" i="75"/>
  <c r="A5145" i="75"/>
  <c r="B5144" i="75"/>
  <c r="A5144" i="75"/>
  <c r="B5143" i="75"/>
  <c r="A5143" i="75"/>
  <c r="B5142" i="75"/>
  <c r="A5142" i="75"/>
  <c r="B5141" i="75"/>
  <c r="A5141" i="75"/>
  <c r="B5140" i="75"/>
  <c r="A5140" i="75"/>
  <c r="B5139" i="75"/>
  <c r="A5139" i="75"/>
  <c r="B5138" i="75"/>
  <c r="A5138" i="75"/>
  <c r="B5137" i="75"/>
  <c r="A5137" i="75"/>
  <c r="B5136" i="75"/>
  <c r="A5136" i="75"/>
  <c r="B5135" i="75"/>
  <c r="A5135" i="75"/>
  <c r="B5134" i="75"/>
  <c r="A5134" i="75"/>
  <c r="B5133" i="75"/>
  <c r="A5133" i="75"/>
  <c r="B5132" i="75"/>
  <c r="A5132" i="75"/>
  <c r="B5131" i="75"/>
  <c r="A5131" i="75"/>
  <c r="B5130" i="75"/>
  <c r="A5130" i="75"/>
  <c r="B5129" i="75"/>
  <c r="A5129" i="75"/>
  <c r="B5128" i="75"/>
  <c r="A5128" i="75"/>
  <c r="B5127" i="75"/>
  <c r="A5127" i="75"/>
  <c r="B5126" i="75"/>
  <c r="A5126" i="75"/>
  <c r="B5125" i="75"/>
  <c r="A5125" i="75"/>
  <c r="B5124" i="75"/>
  <c r="A5124" i="75"/>
  <c r="B5123" i="75"/>
  <c r="A5123" i="75"/>
  <c r="B5122" i="75"/>
  <c r="A5122" i="75"/>
  <c r="B5121" i="75"/>
  <c r="A5121" i="75"/>
  <c r="B5120" i="75"/>
  <c r="A5120" i="75"/>
  <c r="B5119" i="75"/>
  <c r="A5119" i="75"/>
  <c r="B5118" i="75"/>
  <c r="A5118" i="75"/>
  <c r="B5117" i="75"/>
  <c r="A5117" i="75"/>
  <c r="B5116" i="75"/>
  <c r="A5116" i="75"/>
  <c r="B5115" i="75"/>
  <c r="A5115" i="75"/>
  <c r="B5114" i="75"/>
  <c r="A5114" i="75"/>
  <c r="B5113" i="75"/>
  <c r="A5113" i="75"/>
  <c r="B5112" i="75"/>
  <c r="A5112" i="75"/>
  <c r="B5111" i="75"/>
  <c r="A5111" i="75"/>
  <c r="B5110" i="75"/>
  <c r="A5110" i="75"/>
  <c r="B5109" i="75"/>
  <c r="A5109" i="75"/>
  <c r="B5108" i="75"/>
  <c r="A5108" i="75"/>
  <c r="B5107" i="75"/>
  <c r="A5107" i="75"/>
  <c r="B5106" i="75"/>
  <c r="A5106" i="75"/>
  <c r="B5105" i="75"/>
  <c r="A5105" i="75"/>
  <c r="B5104" i="75"/>
  <c r="A5104" i="75"/>
  <c r="B5103" i="75"/>
  <c r="A5103" i="75"/>
  <c r="B5102" i="75"/>
  <c r="A5102" i="75"/>
  <c r="B5101" i="75"/>
  <c r="A5101" i="75"/>
  <c r="B5100" i="75"/>
  <c r="A5100" i="75"/>
  <c r="B5099" i="75"/>
  <c r="A5099" i="75"/>
  <c r="B5098" i="75"/>
  <c r="A5098" i="75"/>
  <c r="B5097" i="75"/>
  <c r="A5097" i="75"/>
  <c r="B5096" i="75"/>
  <c r="A5096" i="75"/>
  <c r="B5095" i="75"/>
  <c r="A5095" i="75"/>
  <c r="B5094" i="75"/>
  <c r="A5094" i="75"/>
  <c r="B5093" i="75"/>
  <c r="A5093" i="75"/>
  <c r="B5092" i="75"/>
  <c r="A5092" i="75"/>
  <c r="B5091" i="75"/>
  <c r="A5091" i="75"/>
  <c r="B5090" i="75"/>
  <c r="A5090" i="75"/>
  <c r="B5089" i="75"/>
  <c r="A5089" i="75"/>
  <c r="B5088" i="75"/>
  <c r="A5088" i="75"/>
  <c r="B5087" i="75"/>
  <c r="A5087" i="75"/>
  <c r="B5086" i="75"/>
  <c r="A5086" i="75"/>
  <c r="B5085" i="75"/>
  <c r="A5085" i="75"/>
  <c r="B5084" i="75"/>
  <c r="A5084" i="75"/>
  <c r="B5083" i="75"/>
  <c r="A5083" i="75"/>
  <c r="B5082" i="75"/>
  <c r="A5082" i="75"/>
  <c r="B5081" i="75"/>
  <c r="A5081" i="75"/>
  <c r="B5080" i="75"/>
  <c r="A5080" i="75"/>
  <c r="B5079" i="75"/>
  <c r="A5079" i="75"/>
  <c r="B5078" i="75"/>
  <c r="A5078" i="75"/>
  <c r="B5077" i="75"/>
  <c r="A5077" i="75"/>
  <c r="B5076" i="75"/>
  <c r="A5076" i="75"/>
  <c r="B5075" i="75"/>
  <c r="A5075" i="75"/>
  <c r="B5074" i="75"/>
  <c r="A5074" i="75"/>
  <c r="B5073" i="75"/>
  <c r="A5073" i="75"/>
  <c r="B5072" i="75"/>
  <c r="A5072" i="75"/>
  <c r="B5071" i="75"/>
  <c r="A5071" i="75"/>
  <c r="B5070" i="75"/>
  <c r="A5070" i="75"/>
  <c r="B5069" i="75"/>
  <c r="A5069" i="75"/>
  <c r="B5068" i="75"/>
  <c r="A5068" i="75"/>
  <c r="B5067" i="75"/>
  <c r="A5067" i="75"/>
  <c r="B5066" i="75"/>
  <c r="A5066" i="75"/>
  <c r="B5065" i="75"/>
  <c r="A5065" i="75"/>
  <c r="B5064" i="75"/>
  <c r="A5064" i="75"/>
  <c r="B5063" i="75"/>
  <c r="A5063" i="75"/>
  <c r="B5062" i="75"/>
  <c r="A5062" i="75"/>
  <c r="B5061" i="75"/>
  <c r="A5061" i="75"/>
  <c r="B5060" i="75"/>
  <c r="A5060" i="75"/>
  <c r="B5059" i="75"/>
  <c r="A5059" i="75"/>
  <c r="B5058" i="75"/>
  <c r="A5058" i="75"/>
  <c r="B5057" i="75"/>
  <c r="A5057" i="75"/>
  <c r="B5056" i="75"/>
  <c r="A5056" i="75"/>
  <c r="B5055" i="75"/>
  <c r="A5055" i="75"/>
  <c r="B5054" i="75"/>
  <c r="A5054" i="75"/>
  <c r="B5053" i="75"/>
  <c r="A5053" i="75"/>
  <c r="B5052" i="75"/>
  <c r="A5052" i="75"/>
  <c r="B5051" i="75"/>
  <c r="A5051" i="75"/>
  <c r="B5050" i="75"/>
  <c r="A5050" i="75"/>
  <c r="B5049" i="75"/>
  <c r="A5049" i="75"/>
  <c r="B5048" i="75"/>
  <c r="A5048" i="75"/>
  <c r="B5047" i="75"/>
  <c r="A5047" i="75"/>
  <c r="B5046" i="75"/>
  <c r="A5046" i="75"/>
  <c r="B5045" i="75"/>
  <c r="A5045" i="75"/>
  <c r="B5044" i="75"/>
  <c r="A5044" i="75"/>
  <c r="B5043" i="75"/>
  <c r="A5043" i="75"/>
  <c r="B5042" i="75"/>
  <c r="A5042" i="75"/>
  <c r="B5041" i="75"/>
  <c r="A5041" i="75"/>
  <c r="B5040" i="75"/>
  <c r="A5040" i="75"/>
  <c r="B5039" i="75"/>
  <c r="A5039" i="75"/>
  <c r="B5038" i="75"/>
  <c r="A5038" i="75"/>
  <c r="B5037" i="75"/>
  <c r="A5037" i="75"/>
  <c r="B5036" i="75"/>
  <c r="A5036" i="75"/>
  <c r="B5035" i="75"/>
  <c r="A5035" i="75"/>
  <c r="B5034" i="75"/>
  <c r="A5034" i="75"/>
  <c r="B5033" i="75"/>
  <c r="A5033" i="75"/>
  <c r="B5032" i="75"/>
  <c r="A5032" i="75"/>
  <c r="B5031" i="75"/>
  <c r="A5031" i="75"/>
  <c r="B5030" i="75"/>
  <c r="A5030" i="75"/>
  <c r="B5029" i="75"/>
  <c r="A5029" i="75"/>
  <c r="B5028" i="75"/>
  <c r="A5028" i="75"/>
  <c r="B5027" i="75"/>
  <c r="A5027" i="75"/>
  <c r="B5026" i="75"/>
  <c r="A5026" i="75"/>
  <c r="B5025" i="75"/>
  <c r="A5025" i="75"/>
  <c r="B5024" i="75"/>
  <c r="A5024" i="75"/>
  <c r="B5023" i="75"/>
  <c r="A5023" i="75"/>
  <c r="B5022" i="75"/>
  <c r="A5022" i="75"/>
  <c r="B5021" i="75"/>
  <c r="A5021" i="75"/>
  <c r="B5020" i="75"/>
  <c r="A5020" i="75"/>
  <c r="B5019" i="75"/>
  <c r="A5019" i="75"/>
  <c r="B5018" i="75"/>
  <c r="A5018" i="75"/>
  <c r="B5017" i="75"/>
  <c r="A5017" i="75"/>
  <c r="B5016" i="75"/>
  <c r="A5016" i="75"/>
  <c r="B5015" i="75"/>
  <c r="A5015" i="75"/>
  <c r="B5014" i="75"/>
  <c r="A5014" i="75"/>
  <c r="B5013" i="75"/>
  <c r="A5013" i="75"/>
  <c r="B5012" i="75"/>
  <c r="A5012" i="75"/>
  <c r="B5011" i="75"/>
  <c r="A5011" i="75"/>
  <c r="B5010" i="75"/>
  <c r="A5010" i="75"/>
  <c r="B5009" i="75"/>
  <c r="A5009" i="75"/>
  <c r="B5008" i="75"/>
  <c r="A5008" i="75"/>
  <c r="B5007" i="75"/>
  <c r="A5007" i="75"/>
  <c r="B5006" i="75"/>
  <c r="A5006" i="75"/>
  <c r="B5005" i="75"/>
  <c r="A5005" i="75"/>
  <c r="B5004" i="75"/>
  <c r="A5004" i="75"/>
  <c r="B5003" i="75"/>
  <c r="A5003" i="75"/>
  <c r="B5002" i="75"/>
  <c r="A5002" i="75"/>
  <c r="B5001" i="75"/>
  <c r="A5001" i="75"/>
  <c r="B5000" i="75"/>
  <c r="A5000" i="75"/>
  <c r="B4999" i="75"/>
  <c r="A4999" i="75"/>
  <c r="B4998" i="75"/>
  <c r="A4998" i="75"/>
  <c r="B4997" i="75"/>
  <c r="A4997" i="75"/>
  <c r="B4996" i="75"/>
  <c r="A4996" i="75"/>
  <c r="B4995" i="75"/>
  <c r="A4995" i="75"/>
  <c r="B4994" i="75"/>
  <c r="A4994" i="75"/>
  <c r="B4993" i="75"/>
  <c r="A4993" i="75"/>
  <c r="B4992" i="75"/>
  <c r="A4992" i="75"/>
  <c r="B4991" i="75"/>
  <c r="A4991" i="75"/>
  <c r="B4990" i="75"/>
  <c r="A4990" i="75"/>
  <c r="B4989" i="75"/>
  <c r="A4989" i="75"/>
  <c r="B4988" i="75"/>
  <c r="A4988" i="75"/>
  <c r="B4987" i="75"/>
  <c r="A4987" i="75"/>
  <c r="B4986" i="75"/>
  <c r="A4986" i="75"/>
  <c r="B4985" i="75"/>
  <c r="A4985" i="75"/>
  <c r="B4984" i="75"/>
  <c r="A4984" i="75"/>
  <c r="B4983" i="75"/>
  <c r="A4983" i="75"/>
  <c r="B4982" i="75"/>
  <c r="A4982" i="75"/>
  <c r="B4981" i="75"/>
  <c r="A4981" i="75"/>
  <c r="B4980" i="75"/>
  <c r="A4980" i="75"/>
  <c r="B4979" i="75"/>
  <c r="A4979" i="75"/>
  <c r="B4978" i="75"/>
  <c r="A4978" i="75"/>
  <c r="B4977" i="75"/>
  <c r="A4977" i="75"/>
  <c r="B4976" i="75"/>
  <c r="A4976" i="75"/>
  <c r="B4975" i="75"/>
  <c r="A4975" i="75"/>
  <c r="B4974" i="75"/>
  <c r="A4974" i="75"/>
  <c r="B4973" i="75"/>
  <c r="A4973" i="75"/>
  <c r="B4972" i="75"/>
  <c r="A4972" i="75"/>
  <c r="B4971" i="75"/>
  <c r="A4971" i="75"/>
  <c r="B4970" i="75"/>
  <c r="A4970" i="75"/>
  <c r="B4969" i="75"/>
  <c r="A4969" i="75"/>
  <c r="B4968" i="75"/>
  <c r="A4968" i="75"/>
  <c r="B4967" i="75"/>
  <c r="A4967" i="75"/>
  <c r="B4966" i="75"/>
  <c r="A4966" i="75"/>
  <c r="B4965" i="75"/>
  <c r="A4965" i="75"/>
  <c r="B4964" i="75"/>
  <c r="A4964" i="75"/>
  <c r="B4963" i="75"/>
  <c r="A4963" i="75"/>
  <c r="B4962" i="75"/>
  <c r="A4962" i="75"/>
  <c r="B4961" i="75"/>
  <c r="A4961" i="75"/>
  <c r="B4960" i="75"/>
  <c r="A4960" i="75"/>
  <c r="B4959" i="75"/>
  <c r="A4959" i="75"/>
  <c r="B4958" i="75"/>
  <c r="A4958" i="75"/>
  <c r="B4957" i="75"/>
  <c r="A4957" i="75"/>
  <c r="B4956" i="75"/>
  <c r="A4956" i="75"/>
  <c r="B4955" i="75"/>
  <c r="A4955" i="75"/>
  <c r="B4954" i="75"/>
  <c r="A4954" i="75"/>
  <c r="B4953" i="75"/>
  <c r="A4953" i="75"/>
  <c r="B4952" i="75"/>
  <c r="A4952" i="75"/>
  <c r="B4951" i="75"/>
  <c r="A4951" i="75"/>
  <c r="B4950" i="75"/>
  <c r="A4950" i="75"/>
  <c r="B4949" i="75"/>
  <c r="A4949" i="75"/>
  <c r="B4948" i="75"/>
  <c r="A4948" i="75"/>
  <c r="B4947" i="75"/>
  <c r="A4947" i="75"/>
  <c r="B4946" i="75"/>
  <c r="A4946" i="75"/>
  <c r="B4945" i="75"/>
  <c r="A4945" i="75"/>
  <c r="B4944" i="75"/>
  <c r="A4944" i="75"/>
  <c r="B4943" i="75"/>
  <c r="A4943" i="75"/>
  <c r="B4942" i="75"/>
  <c r="A4942" i="75"/>
  <c r="B4941" i="75"/>
  <c r="A4941" i="75"/>
  <c r="B4940" i="75"/>
  <c r="A4940" i="75"/>
  <c r="B4939" i="75"/>
  <c r="A4939" i="75"/>
  <c r="B4938" i="75"/>
  <c r="A4938" i="75"/>
  <c r="B4937" i="75"/>
  <c r="A4937" i="75"/>
  <c r="B4936" i="75"/>
  <c r="A4936" i="75"/>
  <c r="B4935" i="75"/>
  <c r="A4935" i="75"/>
  <c r="B4934" i="75"/>
  <c r="A4934" i="75"/>
  <c r="B4933" i="75"/>
  <c r="A4933" i="75"/>
  <c r="B4932" i="75"/>
  <c r="A4932" i="75"/>
  <c r="B4931" i="75"/>
  <c r="A4931" i="75"/>
  <c r="B4930" i="75"/>
  <c r="A4930" i="75"/>
  <c r="B4929" i="75"/>
  <c r="A4929" i="75"/>
  <c r="B4928" i="75"/>
  <c r="A4928" i="75"/>
  <c r="B4927" i="75"/>
  <c r="A4927" i="75"/>
  <c r="B4926" i="75"/>
  <c r="A4926" i="75"/>
  <c r="B4925" i="75"/>
  <c r="A4925" i="75"/>
  <c r="B4924" i="75"/>
  <c r="A4924" i="75"/>
  <c r="B4923" i="75"/>
  <c r="A4923" i="75"/>
  <c r="B4922" i="75"/>
  <c r="A4922" i="75"/>
  <c r="B4921" i="75"/>
  <c r="A4921" i="75"/>
  <c r="B4920" i="75"/>
  <c r="A4920" i="75"/>
  <c r="B4919" i="75"/>
  <c r="A4919" i="75"/>
  <c r="B4918" i="75"/>
  <c r="A4918" i="75"/>
  <c r="B4917" i="75"/>
  <c r="A4917" i="75"/>
  <c r="B4916" i="75"/>
  <c r="A4916" i="75"/>
  <c r="B4915" i="75"/>
  <c r="A4915" i="75"/>
  <c r="B4914" i="75"/>
  <c r="A4914" i="75"/>
  <c r="B4913" i="75"/>
  <c r="A4913" i="75"/>
  <c r="B4912" i="75"/>
  <c r="A4912" i="75"/>
  <c r="B4911" i="75"/>
  <c r="A4911" i="75"/>
  <c r="B4910" i="75"/>
  <c r="A4910" i="75"/>
  <c r="B4909" i="75"/>
  <c r="A4909" i="75"/>
  <c r="B4908" i="75"/>
  <c r="A4908" i="75"/>
  <c r="B4907" i="75"/>
  <c r="A4907" i="75"/>
  <c r="B4906" i="75"/>
  <c r="A4906" i="75"/>
  <c r="B4905" i="75"/>
  <c r="A4905" i="75"/>
  <c r="B4904" i="75"/>
  <c r="A4904" i="75"/>
  <c r="B4903" i="75"/>
  <c r="A4903" i="75"/>
  <c r="B4902" i="75"/>
  <c r="A4902" i="75"/>
  <c r="B4901" i="75"/>
  <c r="A4901" i="75"/>
  <c r="B4900" i="75"/>
  <c r="A4900" i="75"/>
  <c r="B4899" i="75"/>
  <c r="A4899" i="75"/>
  <c r="B4898" i="75"/>
  <c r="A4898" i="75"/>
  <c r="B4897" i="75"/>
  <c r="A4897" i="75"/>
  <c r="B4896" i="75"/>
  <c r="A4896" i="75"/>
  <c r="B4895" i="75"/>
  <c r="A4895" i="75"/>
  <c r="B4894" i="75"/>
  <c r="A4894" i="75"/>
  <c r="B4893" i="75"/>
  <c r="A4893" i="75"/>
  <c r="B4892" i="75"/>
  <c r="A4892" i="75"/>
  <c r="B4891" i="75"/>
  <c r="A4891" i="75"/>
  <c r="B4890" i="75"/>
  <c r="A4890" i="75"/>
  <c r="B4889" i="75"/>
  <c r="A4889" i="75"/>
  <c r="B4888" i="75"/>
  <c r="A4888" i="75"/>
  <c r="B4887" i="75"/>
  <c r="A4887" i="75"/>
  <c r="B4886" i="75"/>
  <c r="A4886" i="75"/>
  <c r="B4885" i="75"/>
  <c r="A4885" i="75"/>
  <c r="B4884" i="75"/>
  <c r="A4884" i="75"/>
  <c r="B4883" i="75"/>
  <c r="A4883" i="75"/>
  <c r="B4882" i="75"/>
  <c r="A4882" i="75"/>
  <c r="B4881" i="75"/>
  <c r="A4881" i="75"/>
  <c r="B4880" i="75"/>
  <c r="A4880" i="75"/>
  <c r="B4879" i="75"/>
  <c r="A4879" i="75"/>
  <c r="B4878" i="75"/>
  <c r="A4878" i="75"/>
  <c r="B4877" i="75"/>
  <c r="A4877" i="75"/>
  <c r="B4876" i="75"/>
  <c r="A4876" i="75"/>
  <c r="B4875" i="75"/>
  <c r="A4875" i="75"/>
  <c r="B4874" i="75"/>
  <c r="A4874" i="75"/>
  <c r="B4873" i="75"/>
  <c r="A4873" i="75"/>
  <c r="B4872" i="75"/>
  <c r="A4872" i="75"/>
  <c r="B4871" i="75"/>
  <c r="A4871" i="75"/>
  <c r="B4870" i="75"/>
  <c r="A4870" i="75"/>
  <c r="B4869" i="75"/>
  <c r="A4869" i="75"/>
  <c r="B4868" i="75"/>
  <c r="A4868" i="75"/>
  <c r="B4867" i="75"/>
  <c r="A4867" i="75"/>
  <c r="B4866" i="75"/>
  <c r="A4866" i="75"/>
  <c r="B4865" i="75"/>
  <c r="A4865" i="75"/>
  <c r="B4864" i="75"/>
  <c r="A4864" i="75"/>
  <c r="B4863" i="75"/>
  <c r="A4863" i="75"/>
  <c r="B4862" i="75"/>
  <c r="A4862" i="75"/>
  <c r="B4861" i="75"/>
  <c r="A4861" i="75"/>
  <c r="B4860" i="75"/>
  <c r="A4860" i="75"/>
  <c r="B4859" i="75"/>
  <c r="A4859" i="75"/>
  <c r="B4858" i="75"/>
  <c r="A4858" i="75"/>
  <c r="B4857" i="75"/>
  <c r="A4857" i="75"/>
  <c r="B4856" i="75"/>
  <c r="A4856" i="75"/>
  <c r="B4855" i="75"/>
  <c r="A4855" i="75"/>
  <c r="B4854" i="75"/>
  <c r="A4854" i="75"/>
  <c r="B4853" i="75"/>
  <c r="A4853" i="75"/>
  <c r="B4852" i="75"/>
  <c r="A4852" i="75"/>
  <c r="B4851" i="75"/>
  <c r="A4851" i="75"/>
  <c r="B4850" i="75"/>
  <c r="A4850" i="75"/>
  <c r="B4849" i="75"/>
  <c r="A4849" i="75"/>
  <c r="B4848" i="75"/>
  <c r="A4848" i="75"/>
  <c r="B4847" i="75"/>
  <c r="A4847" i="75"/>
  <c r="B4846" i="75"/>
  <c r="A4846" i="75"/>
  <c r="B4845" i="75"/>
  <c r="A4845" i="75"/>
  <c r="B4844" i="75"/>
  <c r="A4844" i="75"/>
  <c r="B4843" i="75"/>
  <c r="A4843" i="75"/>
  <c r="B4842" i="75"/>
  <c r="A4842" i="75"/>
  <c r="B4841" i="75"/>
  <c r="A4841" i="75"/>
  <c r="B4840" i="75"/>
  <c r="A4840" i="75"/>
  <c r="B4839" i="75"/>
  <c r="A4839" i="75"/>
  <c r="B4838" i="75"/>
  <c r="A4838" i="75"/>
  <c r="B4837" i="75"/>
  <c r="A4837" i="75"/>
  <c r="B4836" i="75"/>
  <c r="A4836" i="75"/>
  <c r="B4835" i="75"/>
  <c r="A4835" i="75"/>
  <c r="B4834" i="75"/>
  <c r="A4834" i="75"/>
  <c r="B4833" i="75"/>
  <c r="A4833" i="75"/>
  <c r="B4832" i="75"/>
  <c r="A4832" i="75"/>
  <c r="B4831" i="75"/>
  <c r="A4831" i="75"/>
  <c r="B4830" i="75"/>
  <c r="A4830" i="75"/>
  <c r="B4829" i="75"/>
  <c r="A4829" i="75"/>
  <c r="B4828" i="75"/>
  <c r="A4828" i="75"/>
  <c r="B4827" i="75"/>
  <c r="A4827" i="75"/>
  <c r="B4826" i="75"/>
  <c r="A4826" i="75"/>
  <c r="B4825" i="75"/>
  <c r="A4825" i="75"/>
  <c r="B4824" i="75"/>
  <c r="A4824" i="75"/>
  <c r="B4823" i="75"/>
  <c r="A4823" i="75"/>
  <c r="B4822" i="75"/>
  <c r="A4822" i="75"/>
  <c r="B4821" i="75"/>
  <c r="A4821" i="75"/>
  <c r="B4820" i="75"/>
  <c r="A4820" i="75"/>
  <c r="B4819" i="75"/>
  <c r="A4819" i="75"/>
  <c r="B4818" i="75"/>
  <c r="A4818" i="75"/>
  <c r="B4817" i="75"/>
  <c r="A4817" i="75"/>
  <c r="B4816" i="75"/>
  <c r="A4816" i="75"/>
  <c r="B4815" i="75"/>
  <c r="A4815" i="75"/>
  <c r="B4814" i="75"/>
  <c r="A4814" i="75"/>
  <c r="B4813" i="75"/>
  <c r="A4813" i="75"/>
  <c r="B4812" i="75"/>
  <c r="A4812" i="75"/>
  <c r="B4811" i="75"/>
  <c r="A4811" i="75"/>
  <c r="B4810" i="75"/>
  <c r="A4810" i="75"/>
  <c r="B4809" i="75"/>
  <c r="A4809" i="75"/>
  <c r="B4808" i="75"/>
  <c r="A4808" i="75"/>
  <c r="B4807" i="75"/>
  <c r="A4807" i="75"/>
  <c r="B4806" i="75"/>
  <c r="A4806" i="75"/>
  <c r="B4805" i="75"/>
  <c r="A4805" i="75"/>
  <c r="B4804" i="75"/>
  <c r="A4804" i="75"/>
  <c r="B4803" i="75"/>
  <c r="A4803" i="75"/>
  <c r="B4802" i="75"/>
  <c r="A4802" i="75"/>
  <c r="B4801" i="75"/>
  <c r="A4801" i="75"/>
  <c r="B4800" i="75"/>
  <c r="A4800" i="75"/>
  <c r="B4799" i="75"/>
  <c r="A4799" i="75"/>
  <c r="B4798" i="75"/>
  <c r="A4798" i="75"/>
  <c r="B4797" i="75"/>
  <c r="A4797" i="75"/>
  <c r="B4796" i="75"/>
  <c r="A4796" i="75"/>
  <c r="B4795" i="75"/>
  <c r="A4795" i="75"/>
  <c r="B4794" i="75"/>
  <c r="A4794" i="75"/>
  <c r="B4793" i="75"/>
  <c r="A4793" i="75"/>
  <c r="B4792" i="75"/>
  <c r="A4792" i="75"/>
  <c r="B4791" i="75"/>
  <c r="A4791" i="75"/>
  <c r="B4790" i="75"/>
  <c r="A4790" i="75"/>
  <c r="B4789" i="75"/>
  <c r="A4789" i="75"/>
  <c r="B4788" i="75"/>
  <c r="A4788" i="75"/>
  <c r="B4787" i="75"/>
  <c r="A4787" i="75"/>
  <c r="B4786" i="75"/>
  <c r="A4786" i="75"/>
  <c r="B4785" i="75"/>
  <c r="A4785" i="75"/>
  <c r="B4784" i="75"/>
  <c r="A4784" i="75"/>
  <c r="B4783" i="75"/>
  <c r="A4783" i="75"/>
  <c r="B4782" i="75"/>
  <c r="A4782" i="75"/>
  <c r="B4781" i="75"/>
  <c r="A4781" i="75"/>
  <c r="B4780" i="75"/>
  <c r="A4780" i="75"/>
  <c r="B4779" i="75"/>
  <c r="A4779" i="75"/>
  <c r="B4778" i="75"/>
  <c r="A4778" i="75"/>
  <c r="B4777" i="75"/>
  <c r="A4777" i="75"/>
  <c r="B4776" i="75"/>
  <c r="A4776" i="75"/>
  <c r="B4775" i="75"/>
  <c r="A4775" i="75"/>
  <c r="B4774" i="75"/>
  <c r="A4774" i="75"/>
  <c r="B4773" i="75"/>
  <c r="A4773" i="75"/>
  <c r="B4772" i="75"/>
  <c r="A4772" i="75"/>
  <c r="B4771" i="75"/>
  <c r="A4771" i="75"/>
  <c r="B4770" i="75"/>
  <c r="A4770" i="75"/>
  <c r="B4769" i="75"/>
  <c r="A4769" i="75"/>
  <c r="B4768" i="75"/>
  <c r="A4768" i="75"/>
  <c r="B4767" i="75"/>
  <c r="A4767" i="75"/>
  <c r="B4766" i="75"/>
  <c r="A4766" i="75"/>
  <c r="B4765" i="75"/>
  <c r="A4765" i="75"/>
  <c r="B4764" i="75"/>
  <c r="A4764" i="75"/>
  <c r="B4763" i="75"/>
  <c r="A4763" i="75"/>
  <c r="B4762" i="75"/>
  <c r="A4762" i="75"/>
  <c r="B4761" i="75"/>
  <c r="A4761" i="75"/>
  <c r="B4760" i="75"/>
  <c r="A4760" i="75"/>
  <c r="B4759" i="75"/>
  <c r="A4759" i="75"/>
  <c r="B4758" i="75"/>
  <c r="A4758" i="75"/>
  <c r="B4757" i="75"/>
  <c r="A4757" i="75"/>
  <c r="B4756" i="75"/>
  <c r="A4756" i="75"/>
  <c r="B4755" i="75"/>
  <c r="A4755" i="75"/>
  <c r="B4754" i="75"/>
  <c r="A4754" i="75"/>
  <c r="B4753" i="75"/>
  <c r="A4753" i="75"/>
  <c r="B4752" i="75"/>
  <c r="A4752" i="75"/>
  <c r="B4751" i="75"/>
  <c r="A4751" i="75"/>
  <c r="B4750" i="75"/>
  <c r="A4750" i="75"/>
  <c r="B4749" i="75"/>
  <c r="A4749" i="75"/>
  <c r="B4748" i="75"/>
  <c r="A4748" i="75"/>
  <c r="B4747" i="75"/>
  <c r="A4747" i="75"/>
  <c r="B4746" i="75"/>
  <c r="A4746" i="75"/>
  <c r="B4745" i="75"/>
  <c r="A4745" i="75"/>
  <c r="B4744" i="75"/>
  <c r="A4744" i="75"/>
  <c r="B4743" i="75"/>
  <c r="A4743" i="75"/>
  <c r="B4742" i="75"/>
  <c r="A4742" i="75"/>
  <c r="B4741" i="75"/>
  <c r="A4741" i="75"/>
  <c r="B4740" i="75"/>
  <c r="A4740" i="75"/>
  <c r="B4739" i="75"/>
  <c r="A4739" i="75"/>
  <c r="B4738" i="75"/>
  <c r="A4738" i="75"/>
  <c r="B4737" i="75"/>
  <c r="A4737" i="75"/>
  <c r="B4736" i="75"/>
  <c r="A4736" i="75"/>
  <c r="B4735" i="75"/>
  <c r="A4735" i="75"/>
  <c r="B4734" i="75"/>
  <c r="A4734" i="75"/>
  <c r="B4733" i="75"/>
  <c r="A4733" i="75"/>
  <c r="B4732" i="75"/>
  <c r="A4732" i="75"/>
  <c r="B4731" i="75"/>
  <c r="A4731" i="75"/>
  <c r="B4730" i="75"/>
  <c r="A4730" i="75"/>
  <c r="B4729" i="75"/>
  <c r="A4729" i="75"/>
  <c r="B4728" i="75"/>
  <c r="A4728" i="75"/>
  <c r="B4727" i="75"/>
  <c r="A4727" i="75"/>
  <c r="B4726" i="75"/>
  <c r="A4726" i="75"/>
  <c r="B4725" i="75"/>
  <c r="A4725" i="75"/>
  <c r="B4724" i="75"/>
  <c r="A4724" i="75"/>
  <c r="B4723" i="75"/>
  <c r="A4723" i="75"/>
  <c r="B4722" i="75"/>
  <c r="A4722" i="75"/>
  <c r="B4721" i="75"/>
  <c r="A4721" i="75"/>
  <c r="B4720" i="75"/>
  <c r="A4720" i="75"/>
  <c r="B4719" i="75"/>
  <c r="A4719" i="75"/>
  <c r="B4718" i="75"/>
  <c r="A4718" i="75"/>
  <c r="B4717" i="75"/>
  <c r="A4717" i="75"/>
  <c r="B4716" i="75"/>
  <c r="A4716" i="75"/>
  <c r="B4715" i="75"/>
  <c r="A4715" i="75"/>
  <c r="B4714" i="75"/>
  <c r="A4714" i="75"/>
  <c r="B4713" i="75"/>
  <c r="A4713" i="75"/>
  <c r="B4712" i="75"/>
  <c r="A4712" i="75"/>
  <c r="B4711" i="75"/>
  <c r="A4711" i="75"/>
  <c r="B4710" i="75"/>
  <c r="A4710" i="75"/>
  <c r="B4709" i="75"/>
  <c r="A4709" i="75"/>
  <c r="B4708" i="75"/>
  <c r="A4708" i="75"/>
  <c r="B4707" i="75"/>
  <c r="A4707" i="75"/>
  <c r="B4706" i="75"/>
  <c r="A4706" i="75"/>
  <c r="B4705" i="75"/>
  <c r="A4705" i="75"/>
  <c r="B4704" i="75"/>
  <c r="A4704" i="75"/>
  <c r="B4703" i="75"/>
  <c r="A4703" i="75"/>
  <c r="B4702" i="75"/>
  <c r="A4702" i="75"/>
  <c r="B4701" i="75"/>
  <c r="A4701" i="75"/>
  <c r="B4700" i="75"/>
  <c r="A4700" i="75"/>
  <c r="B4699" i="75"/>
  <c r="A4699" i="75"/>
  <c r="B4698" i="75"/>
  <c r="A4698" i="75"/>
  <c r="B4697" i="75"/>
  <c r="A4697" i="75"/>
  <c r="B4696" i="75"/>
  <c r="A4696" i="75"/>
  <c r="B4695" i="75"/>
  <c r="A4695" i="75"/>
  <c r="B4694" i="75"/>
  <c r="A4694" i="75"/>
  <c r="B4693" i="75"/>
  <c r="A4693" i="75"/>
  <c r="B4692" i="75"/>
  <c r="A4692" i="75"/>
  <c r="B4691" i="75"/>
  <c r="A4691" i="75"/>
  <c r="B4690" i="75"/>
  <c r="A4690" i="75"/>
  <c r="B4689" i="75"/>
  <c r="A4689" i="75"/>
  <c r="B4688" i="75"/>
  <c r="A4688" i="75"/>
  <c r="B4687" i="75"/>
  <c r="A4687" i="75"/>
  <c r="B4686" i="75"/>
  <c r="A4686" i="75"/>
  <c r="B4685" i="75"/>
  <c r="A4685" i="75"/>
  <c r="B4684" i="75"/>
  <c r="A4684" i="75"/>
  <c r="B4683" i="75"/>
  <c r="A4683" i="75"/>
  <c r="B4682" i="75"/>
  <c r="A4682" i="75"/>
  <c r="B4681" i="75"/>
  <c r="A4681" i="75"/>
  <c r="B4680" i="75"/>
  <c r="A4680" i="75"/>
  <c r="B4679" i="75"/>
  <c r="A4679" i="75"/>
  <c r="B4678" i="75"/>
  <c r="A4678" i="75"/>
  <c r="B4677" i="75"/>
  <c r="A4677" i="75"/>
  <c r="B4676" i="75"/>
  <c r="A4676" i="75"/>
  <c r="B4675" i="75"/>
  <c r="A4675" i="75"/>
  <c r="B4674" i="75"/>
  <c r="A4674" i="75"/>
  <c r="B4673" i="75"/>
  <c r="A4673" i="75"/>
  <c r="B4672" i="75"/>
  <c r="A4672" i="75"/>
  <c r="B4671" i="75"/>
  <c r="A4671" i="75"/>
  <c r="B4670" i="75"/>
  <c r="A4670" i="75"/>
  <c r="B4669" i="75"/>
  <c r="A4669" i="75"/>
  <c r="B4668" i="75"/>
  <c r="A4668" i="75"/>
  <c r="B4667" i="75"/>
  <c r="A4667" i="75"/>
  <c r="B4666" i="75"/>
  <c r="A4666" i="75"/>
  <c r="B4665" i="75"/>
  <c r="A4665" i="75"/>
  <c r="B4664" i="75"/>
  <c r="A4664" i="75"/>
  <c r="B4663" i="75"/>
  <c r="A4663" i="75"/>
  <c r="B4662" i="75"/>
  <c r="A4662" i="75"/>
  <c r="B4661" i="75"/>
  <c r="A4661" i="75"/>
  <c r="B4660" i="75"/>
  <c r="A4660" i="75"/>
  <c r="B4659" i="75"/>
  <c r="A4659" i="75"/>
  <c r="B4658" i="75"/>
  <c r="A4658" i="75"/>
  <c r="B4657" i="75"/>
  <c r="A4657" i="75"/>
  <c r="B4656" i="75"/>
  <c r="A4656" i="75"/>
  <c r="B4655" i="75"/>
  <c r="A4655" i="75"/>
  <c r="B4654" i="75"/>
  <c r="A4654" i="75"/>
  <c r="B4653" i="75"/>
  <c r="A4653" i="75"/>
  <c r="B4652" i="75"/>
  <c r="A4652" i="75"/>
  <c r="B4651" i="75"/>
  <c r="A4651" i="75"/>
  <c r="B4650" i="75"/>
  <c r="A4650" i="75"/>
  <c r="B4649" i="75"/>
  <c r="A4649" i="75"/>
  <c r="B4648" i="75"/>
  <c r="A4648" i="75"/>
  <c r="B4647" i="75"/>
  <c r="A4647" i="75"/>
  <c r="B4646" i="75"/>
  <c r="A4646" i="75"/>
  <c r="B4645" i="75"/>
  <c r="A4645" i="75"/>
  <c r="B4644" i="75"/>
  <c r="A4644" i="75"/>
  <c r="B4643" i="75"/>
  <c r="A4643" i="75"/>
  <c r="B4642" i="75"/>
  <c r="A4642" i="75"/>
  <c r="B4641" i="75"/>
  <c r="A4641" i="75"/>
  <c r="B4640" i="75"/>
  <c r="A4640" i="75"/>
  <c r="B4639" i="75"/>
  <c r="A4639" i="75"/>
  <c r="B4638" i="75"/>
  <c r="A4638" i="75"/>
  <c r="B4637" i="75"/>
  <c r="A4637" i="75"/>
  <c r="B4636" i="75"/>
  <c r="A4636" i="75"/>
  <c r="B4635" i="75"/>
  <c r="A4635" i="75"/>
  <c r="B4634" i="75"/>
  <c r="A4634" i="75"/>
  <c r="B4633" i="75"/>
  <c r="A4633" i="75"/>
  <c r="B4632" i="75"/>
  <c r="A4632" i="75"/>
  <c r="B4631" i="75"/>
  <c r="A4631" i="75"/>
  <c r="B4630" i="75"/>
  <c r="A4630" i="75"/>
  <c r="B4629" i="75"/>
  <c r="A4629" i="75"/>
  <c r="B4628" i="75"/>
  <c r="A4628" i="75"/>
  <c r="B4627" i="75"/>
  <c r="A4627" i="75"/>
  <c r="B4626" i="75"/>
  <c r="A4626" i="75"/>
  <c r="B4625" i="75"/>
  <c r="A4625" i="75"/>
  <c r="B4624" i="75"/>
  <c r="A4624" i="75"/>
  <c r="B4623" i="75"/>
  <c r="A4623" i="75"/>
  <c r="B4622" i="75"/>
  <c r="A4622" i="75"/>
  <c r="B4621" i="75"/>
  <c r="A4621" i="75"/>
  <c r="B4620" i="75"/>
  <c r="A4620" i="75"/>
  <c r="B4619" i="75"/>
  <c r="A4619" i="75"/>
  <c r="B4618" i="75"/>
  <c r="A4618" i="75"/>
  <c r="B4617" i="75"/>
  <c r="A4617" i="75"/>
  <c r="B4616" i="75"/>
  <c r="A4616" i="75"/>
  <c r="B4615" i="75"/>
  <c r="A4615" i="75"/>
  <c r="B4614" i="75"/>
  <c r="A4614" i="75"/>
  <c r="B4613" i="75"/>
  <c r="A4613" i="75"/>
  <c r="B4612" i="75"/>
  <c r="A4612" i="75"/>
  <c r="B4611" i="75"/>
  <c r="A4611" i="75"/>
  <c r="B4610" i="75"/>
  <c r="A4610" i="75"/>
  <c r="B4609" i="75"/>
  <c r="A4609" i="75"/>
  <c r="B4608" i="75"/>
  <c r="A4608" i="75"/>
  <c r="B4607" i="75"/>
  <c r="A4607" i="75"/>
  <c r="B4606" i="75"/>
  <c r="A4606" i="75"/>
  <c r="B4605" i="75"/>
  <c r="A4605" i="75"/>
  <c r="B4604" i="75"/>
  <c r="A4604" i="75"/>
  <c r="B4603" i="75"/>
  <c r="A4603" i="75"/>
  <c r="B4602" i="75"/>
  <c r="A4602" i="75"/>
  <c r="B4601" i="75"/>
  <c r="A4601" i="75"/>
  <c r="B4600" i="75"/>
  <c r="A4600" i="75"/>
  <c r="B4599" i="75"/>
  <c r="A4599" i="75"/>
  <c r="B4598" i="75"/>
  <c r="A4598" i="75"/>
  <c r="B4597" i="75"/>
  <c r="A4597" i="75"/>
  <c r="B4596" i="75"/>
  <c r="A4596" i="75"/>
  <c r="B4595" i="75"/>
  <c r="A4595" i="75"/>
  <c r="B4594" i="75"/>
  <c r="A4594" i="75"/>
  <c r="B4593" i="75"/>
  <c r="A4593" i="75"/>
  <c r="B4592" i="75"/>
  <c r="A4592" i="75"/>
  <c r="B4591" i="75"/>
  <c r="A4591" i="75"/>
  <c r="B4590" i="75"/>
  <c r="A4590" i="75"/>
  <c r="B4589" i="75"/>
  <c r="A4589" i="75"/>
  <c r="B4588" i="75"/>
  <c r="A4588" i="75"/>
  <c r="B4587" i="75"/>
  <c r="A4587" i="75"/>
  <c r="B4586" i="75"/>
  <c r="A4586" i="75"/>
  <c r="B4585" i="75"/>
  <c r="A4585" i="75"/>
  <c r="B4584" i="75"/>
  <c r="A4584" i="75"/>
  <c r="B4583" i="75"/>
  <c r="A4583" i="75"/>
  <c r="B4582" i="75"/>
  <c r="A4582" i="75"/>
  <c r="B4581" i="75"/>
  <c r="A4581" i="75"/>
  <c r="B4580" i="75"/>
  <c r="A4580" i="75"/>
  <c r="B4579" i="75"/>
  <c r="A4579" i="75"/>
  <c r="B4578" i="75"/>
  <c r="A4578" i="75"/>
  <c r="B4577" i="75"/>
  <c r="A4577" i="75"/>
  <c r="B4576" i="75"/>
  <c r="A4576" i="75"/>
  <c r="B4575" i="75"/>
  <c r="A4575" i="75"/>
  <c r="B4574" i="75"/>
  <c r="A4574" i="75"/>
  <c r="B4573" i="75"/>
  <c r="A4573" i="75"/>
  <c r="B4572" i="75"/>
  <c r="A4572" i="75"/>
  <c r="B4571" i="75"/>
  <c r="A4571" i="75"/>
  <c r="B4570" i="75"/>
  <c r="A4570" i="75"/>
  <c r="B4569" i="75"/>
  <c r="A4569" i="75"/>
  <c r="B4568" i="75"/>
  <c r="A4568" i="75"/>
  <c r="B4567" i="75"/>
  <c r="A4567" i="75"/>
  <c r="B4566" i="75"/>
  <c r="A4566" i="75"/>
  <c r="B4565" i="75"/>
  <c r="A4565" i="75"/>
  <c r="B4564" i="75"/>
  <c r="A4564" i="75"/>
  <c r="B4563" i="75"/>
  <c r="A4563" i="75"/>
  <c r="B4562" i="75"/>
  <c r="A4562" i="75"/>
  <c r="B4561" i="75"/>
  <c r="A4561" i="75"/>
  <c r="B4560" i="75"/>
  <c r="A4560" i="75"/>
  <c r="B4559" i="75"/>
  <c r="A4559" i="75"/>
  <c r="B4558" i="75"/>
  <c r="A4558" i="75"/>
  <c r="B4557" i="75"/>
  <c r="A4557" i="75"/>
  <c r="B4556" i="75"/>
  <c r="A4556" i="75"/>
  <c r="B4555" i="75"/>
  <c r="A4555" i="75"/>
  <c r="B4554" i="75"/>
  <c r="A4554" i="75"/>
  <c r="B4553" i="75"/>
  <c r="A4553" i="75"/>
  <c r="B4552" i="75"/>
  <c r="A4552" i="75"/>
  <c r="B4551" i="75"/>
  <c r="A4551" i="75"/>
  <c r="B4550" i="75"/>
  <c r="A4550" i="75"/>
  <c r="B4549" i="75"/>
  <c r="A4549" i="75"/>
  <c r="B4548" i="75"/>
  <c r="A4548" i="75"/>
  <c r="B4547" i="75"/>
  <c r="A4547" i="75"/>
  <c r="B4546" i="75"/>
  <c r="A4546" i="75"/>
  <c r="B4545" i="75"/>
  <c r="A4545" i="75"/>
  <c r="B4544" i="75"/>
  <c r="A4544" i="75"/>
  <c r="B4543" i="75"/>
  <c r="A4543" i="75"/>
  <c r="B4542" i="75"/>
  <c r="A4542" i="75"/>
  <c r="B4541" i="75"/>
  <c r="A4541" i="75"/>
  <c r="B4540" i="75"/>
  <c r="A4540" i="75"/>
  <c r="B4539" i="75"/>
  <c r="A4539" i="75"/>
  <c r="B4538" i="75"/>
  <c r="A4538" i="75"/>
  <c r="B4537" i="75"/>
  <c r="A4537" i="75"/>
  <c r="B4536" i="75"/>
  <c r="A4536" i="75"/>
  <c r="B4535" i="75"/>
  <c r="A4535" i="75"/>
  <c r="B4534" i="75"/>
  <c r="A4534" i="75"/>
  <c r="B4533" i="75"/>
  <c r="A4533" i="75"/>
  <c r="B4532" i="75"/>
  <c r="A4532" i="75"/>
  <c r="B4531" i="75"/>
  <c r="A4531" i="75"/>
  <c r="B4530" i="75"/>
  <c r="A4530" i="75"/>
  <c r="B4529" i="75"/>
  <c r="A4529" i="75"/>
  <c r="B4528" i="75"/>
  <c r="A4528" i="75"/>
  <c r="B4527" i="75"/>
  <c r="A4527" i="75"/>
  <c r="B4526" i="75"/>
  <c r="A4526" i="75"/>
  <c r="B4525" i="75"/>
  <c r="A4525" i="75"/>
  <c r="B4524" i="75"/>
  <c r="A4524" i="75"/>
  <c r="B4523" i="75"/>
  <c r="A4523" i="75"/>
  <c r="B4522" i="75"/>
  <c r="A4522" i="75"/>
  <c r="B4521" i="75"/>
  <c r="A4521" i="75"/>
  <c r="B4520" i="75"/>
  <c r="A4520" i="75"/>
  <c r="B4519" i="75"/>
  <c r="A4519" i="75"/>
  <c r="B4518" i="75"/>
  <c r="A4518" i="75"/>
  <c r="B4517" i="75"/>
  <c r="A4517" i="75"/>
  <c r="B4516" i="75"/>
  <c r="A4516" i="75"/>
  <c r="B4515" i="75"/>
  <c r="A4515" i="75"/>
  <c r="B4514" i="75"/>
  <c r="A4514" i="75"/>
  <c r="B4513" i="75"/>
  <c r="A4513" i="75"/>
  <c r="B4512" i="75"/>
  <c r="A4512" i="75"/>
  <c r="B4511" i="75"/>
  <c r="A4511" i="75"/>
  <c r="B4510" i="75"/>
  <c r="A4510" i="75"/>
  <c r="B4509" i="75"/>
  <c r="A4509" i="75"/>
  <c r="B4508" i="75"/>
  <c r="A4508" i="75"/>
  <c r="B4507" i="75"/>
  <c r="A4507" i="75"/>
  <c r="B4506" i="75"/>
  <c r="A4506" i="75"/>
  <c r="B4505" i="75"/>
  <c r="A4505" i="75"/>
  <c r="B4504" i="75"/>
  <c r="A4504" i="75"/>
  <c r="B4503" i="75"/>
  <c r="A4503" i="75"/>
  <c r="B4502" i="75"/>
  <c r="A4502" i="75"/>
  <c r="B4501" i="75"/>
  <c r="A4501" i="75"/>
  <c r="B4500" i="75"/>
  <c r="A4500" i="75"/>
  <c r="B4499" i="75"/>
  <c r="A4499" i="75"/>
  <c r="B4498" i="75"/>
  <c r="A4498" i="75"/>
  <c r="B4497" i="75"/>
  <c r="A4497" i="75"/>
  <c r="B4496" i="75"/>
  <c r="A4496" i="75"/>
  <c r="B4495" i="75"/>
  <c r="A4495" i="75"/>
  <c r="B4494" i="75"/>
  <c r="A4494" i="75"/>
  <c r="B4493" i="75"/>
  <c r="A4493" i="75"/>
  <c r="B4492" i="75"/>
  <c r="A4492" i="75"/>
  <c r="B4491" i="75"/>
  <c r="A4491" i="75"/>
  <c r="B4490" i="75"/>
  <c r="A4490" i="75"/>
  <c r="B4489" i="75"/>
  <c r="A4489" i="75"/>
  <c r="B4488" i="75"/>
  <c r="A4488" i="75"/>
  <c r="B4487" i="75"/>
  <c r="A4487" i="75"/>
  <c r="B4486" i="75"/>
  <c r="A4486" i="75"/>
  <c r="B4485" i="75"/>
  <c r="A4485" i="75"/>
  <c r="B4484" i="75"/>
  <c r="A4484" i="75"/>
  <c r="B4483" i="75"/>
  <c r="A4483" i="75"/>
  <c r="B4482" i="75"/>
  <c r="A4482" i="75"/>
  <c r="B4481" i="75"/>
  <c r="A4481" i="75"/>
  <c r="B4480" i="75"/>
  <c r="A4480" i="75"/>
  <c r="B4479" i="75"/>
  <c r="A4479" i="75"/>
  <c r="B4478" i="75"/>
  <c r="A4478" i="75"/>
  <c r="B4477" i="75"/>
  <c r="A4477" i="75"/>
  <c r="B4476" i="75"/>
  <c r="A4476" i="75"/>
  <c r="B4475" i="75"/>
  <c r="A4475" i="75"/>
  <c r="B4474" i="75"/>
  <c r="A4474" i="75"/>
  <c r="B4473" i="75"/>
  <c r="A4473" i="75"/>
  <c r="B4472" i="75"/>
  <c r="A4472" i="75"/>
  <c r="B4471" i="75"/>
  <c r="A4471" i="75"/>
  <c r="B4470" i="75"/>
  <c r="A4470" i="75"/>
  <c r="B4469" i="75"/>
  <c r="A4469" i="75"/>
  <c r="B4468" i="75"/>
  <c r="A4468" i="75"/>
  <c r="B4467" i="75"/>
  <c r="A4467" i="75"/>
  <c r="B4466" i="75"/>
  <c r="A4466" i="75"/>
  <c r="B4465" i="75"/>
  <c r="A4465" i="75"/>
  <c r="B4464" i="75"/>
  <c r="A4464" i="75"/>
  <c r="B4463" i="75"/>
  <c r="A4463" i="75"/>
  <c r="B4462" i="75"/>
  <c r="A4462" i="75"/>
  <c r="B4461" i="75"/>
  <c r="A4461" i="75"/>
  <c r="B4460" i="75"/>
  <c r="A4460" i="75"/>
  <c r="B4459" i="75"/>
  <c r="A4459" i="75"/>
  <c r="B4458" i="75"/>
  <c r="A4458" i="75"/>
  <c r="B4457" i="75"/>
  <c r="A4457" i="75"/>
  <c r="B4456" i="75"/>
  <c r="A4456" i="75"/>
  <c r="B4455" i="75"/>
  <c r="A4455" i="75"/>
  <c r="B4454" i="75"/>
  <c r="A4454" i="75"/>
  <c r="B4453" i="75"/>
  <c r="A4453" i="75"/>
  <c r="B4452" i="75"/>
  <c r="A4452" i="75"/>
  <c r="B4451" i="75"/>
  <c r="A4451" i="75"/>
  <c r="B4450" i="75"/>
  <c r="A4450" i="75"/>
  <c r="B4449" i="75"/>
  <c r="A4449" i="75"/>
  <c r="B4448" i="75"/>
  <c r="A4448" i="75"/>
  <c r="B4447" i="75"/>
  <c r="A4447" i="75"/>
  <c r="B4446" i="75"/>
  <c r="A4446" i="75"/>
  <c r="B4445" i="75"/>
  <c r="A4445" i="75"/>
  <c r="B4444" i="75"/>
  <c r="A4444" i="75"/>
  <c r="B4443" i="75"/>
  <c r="A4443" i="75"/>
  <c r="B4442" i="75"/>
  <c r="A4442" i="75"/>
  <c r="B4441" i="75"/>
  <c r="A4441" i="75"/>
  <c r="B4440" i="75"/>
  <c r="A4440" i="75"/>
  <c r="B4439" i="75"/>
  <c r="A4439" i="75"/>
  <c r="B4438" i="75"/>
  <c r="A4438" i="75"/>
  <c r="B4437" i="75"/>
  <c r="A4437" i="75"/>
  <c r="B4436" i="75"/>
  <c r="A4436" i="75"/>
  <c r="B4435" i="75"/>
  <c r="A4435" i="75"/>
  <c r="B4434" i="75"/>
  <c r="A4434" i="75"/>
  <c r="B4433" i="75"/>
  <c r="A4433" i="75"/>
  <c r="B4432" i="75"/>
  <c r="A4432" i="75"/>
  <c r="B4431" i="75"/>
  <c r="A4431" i="75"/>
  <c r="B4430" i="75"/>
  <c r="A4430" i="75"/>
  <c r="B4429" i="75"/>
  <c r="A4429" i="75"/>
  <c r="B4428" i="75"/>
  <c r="A4428" i="75"/>
  <c r="B4427" i="75"/>
  <c r="A4427" i="75"/>
  <c r="B4426" i="75"/>
  <c r="A4426" i="75"/>
  <c r="B4425" i="75"/>
  <c r="A4425" i="75"/>
  <c r="B4424" i="75"/>
  <c r="A4424" i="75"/>
  <c r="B4423" i="75"/>
  <c r="A4423" i="75"/>
  <c r="B4422" i="75"/>
  <c r="A4422" i="75"/>
  <c r="B4421" i="75"/>
  <c r="A4421" i="75"/>
  <c r="B4420" i="75"/>
  <c r="A4420" i="75"/>
  <c r="B4419" i="75"/>
  <c r="A4419" i="75"/>
  <c r="B4418" i="75"/>
  <c r="A4418" i="75"/>
  <c r="B4417" i="75"/>
  <c r="A4417" i="75"/>
  <c r="B4416" i="75"/>
  <c r="A4416" i="75"/>
  <c r="B4415" i="75"/>
  <c r="A4415" i="75"/>
  <c r="B4414" i="75"/>
  <c r="A4414" i="75"/>
  <c r="B4413" i="75"/>
  <c r="A4413" i="75"/>
  <c r="B4412" i="75"/>
  <c r="A4412" i="75"/>
  <c r="B4411" i="75"/>
  <c r="A4411" i="75"/>
  <c r="B4410" i="75"/>
  <c r="A4410" i="75"/>
  <c r="B4409" i="75"/>
  <c r="A4409" i="75"/>
  <c r="B4408" i="75"/>
  <c r="A4408" i="75"/>
  <c r="B4407" i="75"/>
  <c r="A4407" i="75"/>
  <c r="B4406" i="75"/>
  <c r="A4406" i="75"/>
  <c r="B4405" i="75"/>
  <c r="A4405" i="75"/>
  <c r="B4404" i="75"/>
  <c r="A4404" i="75"/>
  <c r="B4403" i="75"/>
  <c r="A4403" i="75"/>
  <c r="B4402" i="75"/>
  <c r="A4402" i="75"/>
  <c r="B4401" i="75"/>
  <c r="A4401" i="75"/>
  <c r="B4400" i="75"/>
  <c r="A4400" i="75"/>
  <c r="B4399" i="75"/>
  <c r="A4399" i="75"/>
  <c r="B4398" i="75"/>
  <c r="A4398" i="75"/>
  <c r="B4397" i="75"/>
  <c r="A4397" i="75"/>
  <c r="B4396" i="75"/>
  <c r="A4396" i="75"/>
  <c r="B4395" i="75"/>
  <c r="A4395" i="75"/>
  <c r="B4394" i="75"/>
  <c r="A4394" i="75"/>
  <c r="B4393" i="75"/>
  <c r="A4393" i="75"/>
  <c r="B4392" i="75"/>
  <c r="A4392" i="75"/>
  <c r="B4391" i="75"/>
  <c r="A4391" i="75"/>
  <c r="B4390" i="75"/>
  <c r="A4390" i="75"/>
  <c r="B4389" i="75"/>
  <c r="A4389" i="75"/>
  <c r="B4388" i="75"/>
  <c r="A4388" i="75"/>
  <c r="B4387" i="75"/>
  <c r="A4387" i="75"/>
  <c r="B4386" i="75"/>
  <c r="A4386" i="75"/>
  <c r="B4385" i="75"/>
  <c r="A4385" i="75"/>
  <c r="B4384" i="75"/>
  <c r="A4384" i="75"/>
  <c r="B4383" i="75"/>
  <c r="A4383" i="75"/>
  <c r="B4382" i="75"/>
  <c r="A4382" i="75"/>
  <c r="B4381" i="75"/>
  <c r="A4381" i="75"/>
  <c r="B4380" i="75"/>
  <c r="A4380" i="75"/>
  <c r="B4379" i="75"/>
  <c r="A4379" i="75"/>
  <c r="B4378" i="75"/>
  <c r="A4378" i="75"/>
  <c r="B4377" i="75"/>
  <c r="A4377" i="75"/>
  <c r="B4376" i="75"/>
  <c r="A4376" i="75"/>
  <c r="B4375" i="75"/>
  <c r="A4375" i="75"/>
  <c r="B4374" i="75"/>
  <c r="A4374" i="75"/>
  <c r="B4373" i="75"/>
  <c r="A4373" i="75"/>
  <c r="B4372" i="75"/>
  <c r="A4372" i="75"/>
  <c r="B4371" i="75"/>
  <c r="A4371" i="75"/>
  <c r="B4370" i="75"/>
  <c r="A4370" i="75"/>
  <c r="B4369" i="75"/>
  <c r="A4369" i="75"/>
  <c r="B4368" i="75"/>
  <c r="A4368" i="75"/>
  <c r="B4367" i="75"/>
  <c r="A4367" i="75"/>
  <c r="B4366" i="75"/>
  <c r="A4366" i="75"/>
  <c r="B4365" i="75"/>
  <c r="A4365" i="75"/>
  <c r="B4364" i="75"/>
  <c r="A4364" i="75"/>
  <c r="B4363" i="75"/>
  <c r="A4363" i="75"/>
  <c r="B4362" i="75"/>
  <c r="A4362" i="75"/>
  <c r="B4361" i="75"/>
  <c r="A4361" i="75"/>
  <c r="B4360" i="75"/>
  <c r="A4360" i="75"/>
  <c r="B4359" i="75"/>
  <c r="A4359" i="75"/>
  <c r="B4358" i="75"/>
  <c r="A4358" i="75"/>
  <c r="B4357" i="75"/>
  <c r="A4357" i="75"/>
  <c r="B4356" i="75"/>
  <c r="A4356" i="75"/>
  <c r="B4355" i="75"/>
  <c r="A4355" i="75"/>
  <c r="B4354" i="75"/>
  <c r="A4354" i="75"/>
  <c r="B4353" i="75"/>
  <c r="A4353" i="75"/>
  <c r="B4352" i="75"/>
  <c r="A4352" i="75"/>
  <c r="B4351" i="75"/>
  <c r="A4351" i="75"/>
  <c r="B4350" i="75"/>
  <c r="A4350" i="75"/>
  <c r="B4349" i="75"/>
  <c r="A4349" i="75"/>
  <c r="B4348" i="75"/>
  <c r="A4348" i="75"/>
  <c r="B4347" i="75"/>
  <c r="A4347" i="75"/>
  <c r="B4346" i="75"/>
  <c r="A4346" i="75"/>
  <c r="B4345" i="75"/>
  <c r="A4345" i="75"/>
  <c r="B4344" i="75"/>
  <c r="A4344" i="75"/>
  <c r="B4343" i="75"/>
  <c r="A4343" i="75"/>
  <c r="B4342" i="75"/>
  <c r="A4342" i="75"/>
  <c r="B4341" i="75"/>
  <c r="A4341" i="75"/>
  <c r="B4340" i="75"/>
  <c r="A4340" i="75"/>
  <c r="B4339" i="75"/>
  <c r="A4339" i="75"/>
  <c r="B4338" i="75"/>
  <c r="A4338" i="75"/>
  <c r="B4337" i="75"/>
  <c r="A4337" i="75"/>
  <c r="B4336" i="75"/>
  <c r="A4336" i="75"/>
  <c r="B4335" i="75"/>
  <c r="A4335" i="75"/>
  <c r="B4334" i="75"/>
  <c r="A4334" i="75"/>
  <c r="B4333" i="75"/>
  <c r="A4333" i="75"/>
  <c r="B4332" i="75"/>
  <c r="A4332" i="75"/>
  <c r="B4331" i="75"/>
  <c r="A4331" i="75"/>
  <c r="B4330" i="75"/>
  <c r="A4330" i="75"/>
  <c r="B4329" i="75"/>
  <c r="A4329" i="75"/>
  <c r="B4328" i="75"/>
  <c r="A4328" i="75"/>
  <c r="B4327" i="75"/>
  <c r="A4327" i="75"/>
  <c r="B4326" i="75"/>
  <c r="A4326" i="75"/>
  <c r="B4325" i="75"/>
  <c r="A4325" i="75"/>
  <c r="B4324" i="75"/>
  <c r="A4324" i="75"/>
  <c r="B4323" i="75"/>
  <c r="A4323" i="75"/>
  <c r="B4322" i="75"/>
  <c r="A4322" i="75"/>
  <c r="B4321" i="75"/>
  <c r="A4321" i="75"/>
  <c r="B4320" i="75"/>
  <c r="A4320" i="75"/>
  <c r="B4319" i="75"/>
  <c r="A4319" i="75"/>
  <c r="B4318" i="75"/>
  <c r="A4318" i="75"/>
  <c r="B4317" i="75"/>
  <c r="A4317" i="75"/>
  <c r="B4316" i="75"/>
  <c r="A4316" i="75"/>
  <c r="B4315" i="75"/>
  <c r="A4315" i="75"/>
  <c r="B4314" i="75"/>
  <c r="A4314" i="75"/>
  <c r="B4313" i="75"/>
  <c r="A4313" i="75"/>
  <c r="B4312" i="75"/>
  <c r="A4312" i="75"/>
  <c r="B4311" i="75"/>
  <c r="A4311" i="75"/>
  <c r="B4310" i="75"/>
  <c r="A4310" i="75"/>
  <c r="B4309" i="75"/>
  <c r="A4309" i="75"/>
  <c r="B4308" i="75"/>
  <c r="A4308" i="75"/>
  <c r="B4307" i="75"/>
  <c r="A4307" i="75"/>
  <c r="B4306" i="75"/>
  <c r="A4306" i="75"/>
  <c r="B4305" i="75"/>
  <c r="A4305" i="75"/>
  <c r="B4304" i="75"/>
  <c r="A4304" i="75"/>
  <c r="B4303" i="75"/>
  <c r="A4303" i="75"/>
  <c r="B4302" i="75"/>
  <c r="A4302" i="75"/>
  <c r="B4301" i="75"/>
  <c r="A4301" i="75"/>
  <c r="B4300" i="75"/>
  <c r="A4300" i="75"/>
  <c r="B4299" i="75"/>
  <c r="A4299" i="75"/>
  <c r="B4298" i="75"/>
  <c r="A4298" i="75"/>
  <c r="B4297" i="75"/>
  <c r="A4297" i="75"/>
  <c r="B4296" i="75"/>
  <c r="A4296" i="75"/>
  <c r="B4295" i="75"/>
  <c r="A4295" i="75"/>
  <c r="B4294" i="75"/>
  <c r="A4294" i="75"/>
  <c r="B4293" i="75"/>
  <c r="A4293" i="75"/>
  <c r="B4292" i="75"/>
  <c r="A4292" i="75"/>
  <c r="B4291" i="75"/>
  <c r="A4291" i="75"/>
  <c r="B4290" i="75"/>
  <c r="A4290" i="75"/>
  <c r="B4289" i="75"/>
  <c r="A4289" i="75"/>
  <c r="B4288" i="75"/>
  <c r="A4288" i="75"/>
  <c r="B4287" i="75"/>
  <c r="A4287" i="75"/>
  <c r="B4286" i="75"/>
  <c r="A4286" i="75"/>
  <c r="B4285" i="75"/>
  <c r="A4285" i="75"/>
  <c r="B4284" i="75"/>
  <c r="A4284" i="75"/>
  <c r="B4283" i="75"/>
  <c r="A4283" i="75"/>
  <c r="B4282" i="75"/>
  <c r="A4282" i="75"/>
  <c r="B4281" i="75"/>
  <c r="A4281" i="75"/>
  <c r="B4280" i="75"/>
  <c r="A4280" i="75"/>
  <c r="B4279" i="75"/>
  <c r="A4279" i="75"/>
  <c r="B4278" i="75"/>
  <c r="A4278" i="75"/>
  <c r="B4277" i="75"/>
  <c r="A4277" i="75"/>
  <c r="B4276" i="75"/>
  <c r="A4276" i="75"/>
  <c r="B4275" i="75"/>
  <c r="A4275" i="75"/>
  <c r="B4274" i="75"/>
  <c r="A4274" i="75"/>
  <c r="B4273" i="75"/>
  <c r="A4273" i="75"/>
  <c r="B4272" i="75"/>
  <c r="A4272" i="75"/>
  <c r="B4271" i="75"/>
  <c r="A4271" i="75"/>
  <c r="B4270" i="75"/>
  <c r="A4270" i="75"/>
  <c r="B4269" i="75"/>
  <c r="A4269" i="75"/>
  <c r="B4268" i="75"/>
  <c r="A4268" i="75"/>
  <c r="B4267" i="75"/>
  <c r="A4267" i="75"/>
  <c r="B4266" i="75"/>
  <c r="A4266" i="75"/>
  <c r="B4265" i="75"/>
  <c r="A4265" i="75"/>
  <c r="B4264" i="75"/>
  <c r="A4264" i="75"/>
  <c r="B4263" i="75"/>
  <c r="A4263" i="75"/>
  <c r="B4262" i="75"/>
  <c r="A4262" i="75"/>
  <c r="B4261" i="75"/>
  <c r="A4261" i="75"/>
  <c r="B4260" i="75"/>
  <c r="A4260" i="75"/>
  <c r="B4259" i="75"/>
  <c r="A4259" i="75"/>
  <c r="B4258" i="75"/>
  <c r="A4258" i="75"/>
  <c r="B4257" i="75"/>
  <c r="A4257" i="75"/>
  <c r="B4256" i="75"/>
  <c r="A4256" i="75"/>
  <c r="B4255" i="75"/>
  <c r="A4255" i="75"/>
  <c r="B4254" i="75"/>
  <c r="A4254" i="75"/>
  <c r="B4253" i="75"/>
  <c r="A4253" i="75"/>
  <c r="B4252" i="75"/>
  <c r="A4252" i="75"/>
  <c r="B4251" i="75"/>
  <c r="A4251" i="75"/>
  <c r="B4250" i="75"/>
  <c r="A4250" i="75"/>
  <c r="B4249" i="75"/>
  <c r="A4249" i="75"/>
  <c r="B4248" i="75"/>
  <c r="A4248" i="75"/>
  <c r="B4247" i="75"/>
  <c r="A4247" i="75"/>
  <c r="B4246" i="75"/>
  <c r="A4246" i="75"/>
  <c r="B4245" i="75"/>
  <c r="A4245" i="75"/>
  <c r="B4244" i="75"/>
  <c r="A4244" i="75"/>
  <c r="B4243" i="75"/>
  <c r="A4243" i="75"/>
  <c r="B4242" i="75"/>
  <c r="A4242" i="75"/>
  <c r="B4241" i="75"/>
  <c r="A4241" i="75"/>
  <c r="B4240" i="75"/>
  <c r="A4240" i="75"/>
  <c r="B4239" i="75"/>
  <c r="A4239" i="75"/>
  <c r="B4238" i="75"/>
  <c r="A4238" i="75"/>
  <c r="B4237" i="75"/>
  <c r="A4237" i="75"/>
  <c r="B4236" i="75"/>
  <c r="A4236" i="75"/>
  <c r="B4235" i="75"/>
  <c r="A4235" i="75"/>
  <c r="B4234" i="75"/>
  <c r="A4234" i="75"/>
  <c r="B4233" i="75"/>
  <c r="A4233" i="75"/>
  <c r="B4232" i="75"/>
  <c r="A4232" i="75"/>
  <c r="B4231" i="75"/>
  <c r="A4231" i="75"/>
  <c r="B4230" i="75"/>
  <c r="A4230" i="75"/>
  <c r="B4229" i="75"/>
  <c r="A4229" i="75"/>
  <c r="B4228" i="75"/>
  <c r="A4228" i="75"/>
  <c r="B4227" i="75"/>
  <c r="A4227" i="75"/>
  <c r="B4226" i="75"/>
  <c r="A4226" i="75"/>
  <c r="B4225" i="75"/>
  <c r="A4225" i="75"/>
  <c r="B4224" i="75"/>
  <c r="A4224" i="75"/>
  <c r="B4223" i="75"/>
  <c r="A4223" i="75"/>
  <c r="B4222" i="75"/>
  <c r="A4222" i="75"/>
  <c r="B4221" i="75"/>
  <c r="A4221" i="75"/>
  <c r="B4220" i="75"/>
  <c r="A4220" i="75"/>
  <c r="B4219" i="75"/>
  <c r="A4219" i="75"/>
  <c r="B4218" i="75"/>
  <c r="A4218" i="75"/>
  <c r="B4217" i="75"/>
  <c r="A4217" i="75"/>
  <c r="B4216" i="75"/>
  <c r="A4216" i="75"/>
  <c r="B4215" i="75"/>
  <c r="A4215" i="75"/>
  <c r="B4214" i="75"/>
  <c r="A4214" i="75"/>
  <c r="B4213" i="75"/>
  <c r="A4213" i="75"/>
  <c r="B4212" i="75"/>
  <c r="A4212" i="75"/>
  <c r="B4211" i="75"/>
  <c r="A4211" i="75"/>
  <c r="B4210" i="75"/>
  <c r="A4210" i="75"/>
  <c r="B4209" i="75"/>
  <c r="A4209" i="75"/>
  <c r="B4208" i="75"/>
  <c r="A4208" i="75"/>
  <c r="B4207" i="75"/>
  <c r="A4207" i="75"/>
  <c r="B4206" i="75"/>
  <c r="A4206" i="75"/>
  <c r="B4205" i="75"/>
  <c r="A4205" i="75"/>
  <c r="B4204" i="75"/>
  <c r="A4204" i="75"/>
  <c r="B4203" i="75"/>
  <c r="A4203" i="75"/>
  <c r="B4202" i="75"/>
  <c r="A4202" i="75"/>
  <c r="B4201" i="75"/>
  <c r="A4201" i="75"/>
  <c r="B4200" i="75"/>
  <c r="A4200" i="75"/>
  <c r="B4199" i="75"/>
  <c r="A4199" i="75"/>
  <c r="B4198" i="75"/>
  <c r="A4198" i="75"/>
  <c r="B4197" i="75"/>
  <c r="A4197" i="75"/>
  <c r="B4196" i="75"/>
  <c r="A4196" i="75"/>
  <c r="B4195" i="75"/>
  <c r="A4195" i="75"/>
  <c r="B4194" i="75"/>
  <c r="A4194" i="75"/>
  <c r="B4193" i="75"/>
  <c r="A4193" i="75"/>
  <c r="B4192" i="75"/>
  <c r="A4192" i="75"/>
  <c r="B4191" i="75"/>
  <c r="A4191" i="75"/>
  <c r="B4190" i="75"/>
  <c r="A4190" i="75"/>
  <c r="B4189" i="75"/>
  <c r="A4189" i="75"/>
  <c r="B4188" i="75"/>
  <c r="A4188" i="75"/>
  <c r="B4187" i="75"/>
  <c r="A4187" i="75"/>
  <c r="B4186" i="75"/>
  <c r="A4186" i="75"/>
  <c r="B4185" i="75"/>
  <c r="A4185" i="75"/>
  <c r="B4184" i="75"/>
  <c r="A4184" i="75"/>
  <c r="B4183" i="75"/>
  <c r="A4183" i="75"/>
  <c r="B4182" i="75"/>
  <c r="A4182" i="75"/>
  <c r="B4181" i="75"/>
  <c r="A4181" i="75"/>
  <c r="B4180" i="75"/>
  <c r="A4180" i="75"/>
  <c r="B4179" i="75"/>
  <c r="A4179" i="75"/>
  <c r="B4178" i="75"/>
  <c r="A4178" i="75"/>
  <c r="B4177" i="75"/>
  <c r="A4177" i="75"/>
  <c r="B4176" i="75"/>
  <c r="A4176" i="75"/>
  <c r="B4175" i="75"/>
  <c r="A4175" i="75"/>
  <c r="B4174" i="75"/>
  <c r="A4174" i="75"/>
  <c r="B4173" i="75"/>
  <c r="A4173" i="75"/>
  <c r="B4172" i="75"/>
  <c r="A4172" i="75"/>
  <c r="B4171" i="75"/>
  <c r="A4171" i="75"/>
  <c r="B4170" i="75"/>
  <c r="A4170" i="75"/>
  <c r="B4169" i="75"/>
  <c r="A4169" i="75"/>
  <c r="B4168" i="75"/>
  <c r="A4168" i="75"/>
  <c r="B4167" i="75"/>
  <c r="A4167" i="75"/>
  <c r="B4166" i="75"/>
  <c r="A4166" i="75"/>
  <c r="B4165" i="75"/>
  <c r="A4165" i="75"/>
  <c r="B4164" i="75"/>
  <c r="A4164" i="75"/>
  <c r="B4163" i="75"/>
  <c r="A4163" i="75"/>
  <c r="B4162" i="75"/>
  <c r="A4162" i="75"/>
  <c r="B4161" i="75"/>
  <c r="A4161" i="75"/>
  <c r="B4160" i="75"/>
  <c r="A4160" i="75"/>
  <c r="B4159" i="75"/>
  <c r="A4159" i="75"/>
  <c r="B4158" i="75"/>
  <c r="A4158" i="75"/>
  <c r="B4157" i="75"/>
  <c r="A4157" i="75"/>
  <c r="B4156" i="75"/>
  <c r="A4156" i="75"/>
  <c r="B4155" i="75"/>
  <c r="A4155" i="75"/>
  <c r="B4154" i="75"/>
  <c r="A4154" i="75"/>
  <c r="B4153" i="75"/>
  <c r="A4153" i="75"/>
  <c r="B4152" i="75"/>
  <c r="A4152" i="75"/>
  <c r="B4151" i="75"/>
  <c r="A4151" i="75"/>
  <c r="B4150" i="75"/>
  <c r="A4150" i="75"/>
  <c r="B4149" i="75"/>
  <c r="A4149" i="75"/>
  <c r="B4148" i="75"/>
  <c r="A4148" i="75"/>
  <c r="B4147" i="75"/>
  <c r="A4147" i="75"/>
  <c r="B4146" i="75"/>
  <c r="A4146" i="75"/>
  <c r="B4145" i="75"/>
  <c r="A4145" i="75"/>
  <c r="B4144" i="75"/>
  <c r="A4144" i="75"/>
  <c r="B4143" i="75"/>
  <c r="A4143" i="75"/>
  <c r="B4142" i="75"/>
  <c r="A4142" i="75"/>
  <c r="B4141" i="75"/>
  <c r="A4141" i="75"/>
  <c r="B4140" i="75"/>
  <c r="A4140" i="75"/>
  <c r="B4139" i="75"/>
  <c r="A4139" i="75"/>
  <c r="B4138" i="75"/>
  <c r="A4138" i="75"/>
  <c r="B4137" i="75"/>
  <c r="A4137" i="75"/>
  <c r="B4136" i="75"/>
  <c r="A4136" i="75"/>
  <c r="B4135" i="75"/>
  <c r="A4135" i="75"/>
  <c r="B4134" i="75"/>
  <c r="A4134" i="75"/>
  <c r="B4133" i="75"/>
  <c r="A4133" i="75"/>
  <c r="B4132" i="75"/>
  <c r="A4132" i="75"/>
  <c r="B4131" i="75"/>
  <c r="A4131" i="75"/>
  <c r="B4130" i="75"/>
  <c r="A4130" i="75"/>
  <c r="B4129" i="75"/>
  <c r="A4129" i="75"/>
  <c r="B4128" i="75"/>
  <c r="A4128" i="75"/>
  <c r="B4127" i="75"/>
  <c r="A4127" i="75"/>
  <c r="B4126" i="75"/>
  <c r="A4126" i="75"/>
  <c r="B4125" i="75"/>
  <c r="A4125" i="75"/>
  <c r="B4124" i="75"/>
  <c r="A4124" i="75"/>
  <c r="B4123" i="75"/>
  <c r="A4123" i="75"/>
  <c r="B4122" i="75"/>
  <c r="A4122" i="75"/>
  <c r="B4121" i="75"/>
  <c r="A4121" i="75"/>
  <c r="B4120" i="75"/>
  <c r="A4120" i="75"/>
  <c r="B4119" i="75"/>
  <c r="A4119" i="75"/>
  <c r="B4118" i="75"/>
  <c r="A4118" i="75"/>
  <c r="B4117" i="75"/>
  <c r="A4117" i="75"/>
  <c r="B4116" i="75"/>
  <c r="A4116" i="75"/>
  <c r="B4115" i="75"/>
  <c r="A4115" i="75"/>
  <c r="B4114" i="75"/>
  <c r="A4114" i="75"/>
  <c r="B4113" i="75"/>
  <c r="A4113" i="75"/>
  <c r="B4112" i="75"/>
  <c r="A4112" i="75"/>
  <c r="B4111" i="75"/>
  <c r="A4111" i="75"/>
  <c r="B4110" i="75"/>
  <c r="A4110" i="75"/>
  <c r="B4109" i="75"/>
  <c r="A4109" i="75"/>
  <c r="B4108" i="75"/>
  <c r="A4108" i="75"/>
  <c r="B4107" i="75"/>
  <c r="A4107" i="75"/>
  <c r="B4106" i="75"/>
  <c r="A4106" i="75"/>
  <c r="B4105" i="75"/>
  <c r="A4105" i="75"/>
  <c r="B4104" i="75"/>
  <c r="A4104" i="75"/>
  <c r="B4103" i="75"/>
  <c r="A4103" i="75"/>
  <c r="B4102" i="75"/>
  <c r="A4102" i="75"/>
  <c r="B4101" i="75"/>
  <c r="A4101" i="75"/>
  <c r="B4100" i="75"/>
  <c r="A4100" i="75"/>
  <c r="B4099" i="75"/>
  <c r="A4099" i="75"/>
  <c r="B4098" i="75"/>
  <c r="A4098" i="75"/>
  <c r="B4097" i="75"/>
  <c r="A4097" i="75"/>
  <c r="B4096" i="75"/>
  <c r="A4096" i="75"/>
  <c r="B4095" i="75"/>
  <c r="A4095" i="75"/>
  <c r="B4094" i="75"/>
  <c r="A4094" i="75"/>
  <c r="B4093" i="75"/>
  <c r="A4093" i="75"/>
  <c r="B4092" i="75"/>
  <c r="A4092" i="75"/>
  <c r="B4091" i="75"/>
  <c r="A4091" i="75"/>
  <c r="B4090" i="75"/>
  <c r="A4090" i="75"/>
  <c r="B4089" i="75"/>
  <c r="A4089" i="75"/>
  <c r="B4088" i="75"/>
  <c r="A4088" i="75"/>
  <c r="B4087" i="75"/>
  <c r="A4087" i="75"/>
  <c r="B4086" i="75"/>
  <c r="A4086" i="75"/>
  <c r="B4085" i="75"/>
  <c r="A4085" i="75"/>
  <c r="B4084" i="75"/>
  <c r="A4084" i="75"/>
  <c r="B4083" i="75"/>
  <c r="A4083" i="75"/>
  <c r="B4082" i="75"/>
  <c r="A4082" i="75"/>
  <c r="B4081" i="75"/>
  <c r="A4081" i="75"/>
  <c r="B4080" i="75"/>
  <c r="A4080" i="75"/>
  <c r="B4079" i="75"/>
  <c r="A4079" i="75"/>
  <c r="B4078" i="75"/>
  <c r="A4078" i="75"/>
  <c r="B4077" i="75"/>
  <c r="A4077" i="75"/>
  <c r="B4076" i="75"/>
  <c r="A4076" i="75"/>
  <c r="B4075" i="75"/>
  <c r="A4075" i="75"/>
  <c r="B4074" i="75"/>
  <c r="A4074" i="75"/>
  <c r="B4073" i="75"/>
  <c r="A4073" i="75"/>
  <c r="B4072" i="75"/>
  <c r="A4072" i="75"/>
  <c r="B4071" i="75"/>
  <c r="A4071" i="75"/>
  <c r="B4070" i="75"/>
  <c r="A4070" i="75"/>
  <c r="B4069" i="75"/>
  <c r="A4069" i="75"/>
  <c r="B4068" i="75"/>
  <c r="A4068" i="75"/>
  <c r="B4067" i="75"/>
  <c r="A4067" i="75"/>
  <c r="B4066" i="75"/>
  <c r="A4066" i="75"/>
  <c r="B4065" i="75"/>
  <c r="A4065" i="75"/>
  <c r="B4064" i="75"/>
  <c r="A4064" i="75"/>
  <c r="B4063" i="75"/>
  <c r="A4063" i="75"/>
  <c r="B4062" i="75"/>
  <c r="A4062" i="75"/>
  <c r="B4061" i="75"/>
  <c r="A4061" i="75"/>
  <c r="B4060" i="75"/>
  <c r="A4060" i="75"/>
  <c r="B4059" i="75"/>
  <c r="A4059" i="75"/>
  <c r="B4058" i="75"/>
  <c r="A4058" i="75"/>
  <c r="B4057" i="75"/>
  <c r="A4057" i="75"/>
  <c r="B4056" i="75"/>
  <c r="A4056" i="75"/>
  <c r="B4055" i="75"/>
  <c r="A4055" i="75"/>
  <c r="B4054" i="75"/>
  <c r="A4054" i="75"/>
  <c r="B4053" i="75"/>
  <c r="A4053" i="75"/>
  <c r="B4052" i="75"/>
  <c r="A4052" i="75"/>
  <c r="B4051" i="75"/>
  <c r="A4051" i="75"/>
  <c r="B4050" i="75"/>
  <c r="A4050" i="75"/>
  <c r="B4049" i="75"/>
  <c r="A4049" i="75"/>
  <c r="B4048" i="75"/>
  <c r="A4048" i="75"/>
  <c r="B4047" i="75"/>
  <c r="A4047" i="75"/>
  <c r="B4046" i="75"/>
  <c r="A4046" i="75"/>
  <c r="B4045" i="75"/>
  <c r="A4045" i="75"/>
  <c r="B4044" i="75"/>
  <c r="A4044" i="75"/>
  <c r="B4043" i="75"/>
  <c r="A4043" i="75"/>
  <c r="B4042" i="75"/>
  <c r="A4042" i="75"/>
  <c r="B4041" i="75"/>
  <c r="A4041" i="75"/>
  <c r="B4040" i="75"/>
  <c r="A4040" i="75"/>
  <c r="B4039" i="75"/>
  <c r="A4039" i="75"/>
  <c r="B4038" i="75"/>
  <c r="A4038" i="75"/>
  <c r="B4037" i="75"/>
  <c r="A4037" i="75"/>
  <c r="B4036" i="75"/>
  <c r="A4036" i="75"/>
  <c r="B4035" i="75"/>
  <c r="A4035" i="75"/>
  <c r="B4034" i="75"/>
  <c r="A4034" i="75"/>
  <c r="B4033" i="75"/>
  <c r="A4033" i="75"/>
  <c r="B4032" i="75"/>
  <c r="A4032" i="75"/>
  <c r="B4031" i="75"/>
  <c r="A4031" i="75"/>
  <c r="B4030" i="75"/>
  <c r="A4030" i="75"/>
  <c r="B4029" i="75"/>
  <c r="A4029" i="75"/>
  <c r="B4028" i="75"/>
  <c r="A4028" i="75"/>
  <c r="B4027" i="75"/>
  <c r="A4027" i="75"/>
  <c r="B4026" i="75"/>
  <c r="A4026" i="75"/>
  <c r="B4025" i="75"/>
  <c r="A4025" i="75"/>
  <c r="B4024" i="75"/>
  <c r="A4024" i="75"/>
  <c r="B4023" i="75"/>
  <c r="A4023" i="75"/>
  <c r="B4022" i="75"/>
  <c r="A4022" i="75"/>
  <c r="B4021" i="75"/>
  <c r="A4021" i="75"/>
  <c r="B4020" i="75"/>
  <c r="A4020" i="75"/>
  <c r="B4019" i="75"/>
  <c r="A4019" i="75"/>
  <c r="B4018" i="75"/>
  <c r="A4018" i="75"/>
  <c r="B4017" i="75"/>
  <c r="A4017" i="75"/>
  <c r="B4016" i="75"/>
  <c r="A4016" i="75"/>
  <c r="B4015" i="75"/>
  <c r="A4015" i="75"/>
  <c r="B4014" i="75"/>
  <c r="A4014" i="75"/>
  <c r="B4013" i="75"/>
  <c r="A4013" i="75"/>
  <c r="B4012" i="75"/>
  <c r="A4012" i="75"/>
  <c r="B4011" i="75"/>
  <c r="A4011" i="75"/>
  <c r="B4010" i="75"/>
  <c r="A4010" i="75"/>
  <c r="B4009" i="75"/>
  <c r="A4009" i="75"/>
  <c r="B4008" i="75"/>
  <c r="A4008" i="75"/>
  <c r="B4007" i="75"/>
  <c r="A4007" i="75"/>
  <c r="B4006" i="75"/>
  <c r="A4006" i="75"/>
  <c r="B4005" i="75"/>
  <c r="A4005" i="75"/>
  <c r="B4004" i="75"/>
  <c r="A4004" i="75"/>
  <c r="B4003" i="75"/>
  <c r="A4003" i="75"/>
  <c r="B4002" i="75"/>
  <c r="A4002" i="75"/>
  <c r="B4001" i="75"/>
  <c r="A4001" i="75"/>
  <c r="B4000" i="75"/>
  <c r="A4000" i="75"/>
  <c r="B3999" i="75"/>
  <c r="A3999" i="75"/>
  <c r="B3998" i="75"/>
  <c r="A3998" i="75"/>
  <c r="B3997" i="75"/>
  <c r="A3997" i="75"/>
  <c r="B3996" i="75"/>
  <c r="A3996" i="75"/>
  <c r="B3995" i="75"/>
  <c r="A3995" i="75"/>
  <c r="B3994" i="75"/>
  <c r="A3994" i="75"/>
  <c r="B3993" i="75"/>
  <c r="A3993" i="75"/>
  <c r="B3992" i="75"/>
  <c r="A3992" i="75"/>
  <c r="B3991" i="75"/>
  <c r="A3991" i="75"/>
  <c r="B3990" i="75"/>
  <c r="A3990" i="75"/>
  <c r="B3989" i="75"/>
  <c r="A3989" i="75"/>
  <c r="B3988" i="75"/>
  <c r="A3988" i="75"/>
  <c r="B3987" i="75"/>
  <c r="A3987" i="75"/>
  <c r="B3986" i="75"/>
  <c r="A3986" i="75"/>
  <c r="B3985" i="75"/>
  <c r="A3985" i="75"/>
  <c r="B3984" i="75"/>
  <c r="A3984" i="75"/>
  <c r="B3983" i="75"/>
  <c r="A3983" i="75"/>
  <c r="B3982" i="75"/>
  <c r="A3982" i="75"/>
  <c r="B3981" i="75"/>
  <c r="A3981" i="75"/>
  <c r="B3980" i="75"/>
  <c r="A3980" i="75"/>
  <c r="B3979" i="75"/>
  <c r="A3979" i="75"/>
  <c r="B3978" i="75"/>
  <c r="A3978" i="75"/>
  <c r="B3977" i="75"/>
  <c r="A3977" i="75"/>
  <c r="B3976" i="75"/>
  <c r="A3976" i="75"/>
  <c r="B3975" i="75"/>
  <c r="A3975" i="75"/>
  <c r="B3974" i="75"/>
  <c r="A3974" i="75"/>
  <c r="B3973" i="75"/>
  <c r="A3973" i="75"/>
  <c r="B3972" i="75"/>
  <c r="A3972" i="75"/>
  <c r="B3971" i="75"/>
  <c r="A3971" i="75"/>
  <c r="B3970" i="75"/>
  <c r="A3970" i="75"/>
  <c r="B3969" i="75"/>
  <c r="A3969" i="75"/>
  <c r="B3968" i="75"/>
  <c r="A3968" i="75"/>
  <c r="B3967" i="75"/>
  <c r="A3967" i="75"/>
  <c r="B3966" i="75"/>
  <c r="A3966" i="75"/>
  <c r="B3965" i="75"/>
  <c r="A3965" i="75"/>
  <c r="B3964" i="75"/>
  <c r="A3964" i="75"/>
  <c r="B3963" i="75"/>
  <c r="A3963" i="75"/>
  <c r="B3962" i="75"/>
  <c r="A3962" i="75"/>
  <c r="B3961" i="75"/>
  <c r="A3961" i="75"/>
  <c r="B3960" i="75"/>
  <c r="A3960" i="75"/>
  <c r="B3959" i="75"/>
  <c r="A3959" i="75"/>
  <c r="B3958" i="75"/>
  <c r="A3958" i="75"/>
  <c r="B3957" i="75"/>
  <c r="A3957" i="75"/>
  <c r="B3956" i="75"/>
  <c r="A3956" i="75"/>
  <c r="B3955" i="75"/>
  <c r="A3955" i="75"/>
  <c r="B3954" i="75"/>
  <c r="A3954" i="75"/>
  <c r="B3953" i="75"/>
  <c r="A3953" i="75"/>
  <c r="B3952" i="75"/>
  <c r="A3952" i="75"/>
  <c r="B3951" i="75"/>
  <c r="A3951" i="75"/>
  <c r="B3950" i="75"/>
  <c r="A3950" i="75"/>
  <c r="B3949" i="75"/>
  <c r="A3949" i="75"/>
  <c r="B3948" i="75"/>
  <c r="A3948" i="75"/>
  <c r="B3947" i="75"/>
  <c r="A3947" i="75"/>
  <c r="B3946" i="75"/>
  <c r="A3946" i="75"/>
  <c r="B3945" i="75"/>
  <c r="A3945" i="75"/>
  <c r="B3944" i="75"/>
  <c r="A3944" i="75"/>
  <c r="B3943" i="75"/>
  <c r="A3943" i="75"/>
  <c r="B3942" i="75"/>
  <c r="A3942" i="75"/>
  <c r="B3941" i="75"/>
  <c r="A3941" i="75"/>
  <c r="B3940" i="75"/>
  <c r="A3940" i="75"/>
  <c r="B3939" i="75"/>
  <c r="A3939" i="75"/>
  <c r="B3938" i="75"/>
  <c r="A3938" i="75"/>
  <c r="B3937" i="75"/>
  <c r="A3937" i="75"/>
  <c r="B3936" i="75"/>
  <c r="A3936" i="75"/>
  <c r="B3935" i="75"/>
  <c r="A3935" i="75"/>
  <c r="B3934" i="75"/>
  <c r="A3934" i="75"/>
  <c r="B3933" i="75"/>
  <c r="A3933" i="75"/>
  <c r="B3932" i="75"/>
  <c r="A3932" i="75"/>
  <c r="B3931" i="75"/>
  <c r="A3931" i="75"/>
  <c r="B3930" i="75"/>
  <c r="A3930" i="75"/>
  <c r="B3929" i="75"/>
  <c r="A3929" i="75"/>
  <c r="B3928" i="75"/>
  <c r="A3928" i="75"/>
  <c r="B3927" i="75"/>
  <c r="A3927" i="75"/>
  <c r="B3926" i="75"/>
  <c r="A3926" i="75"/>
  <c r="B3925" i="75"/>
  <c r="A3925" i="75"/>
  <c r="B3924" i="75"/>
  <c r="A3924" i="75"/>
  <c r="B3923" i="75"/>
  <c r="A3923" i="75"/>
  <c r="B3922" i="75"/>
  <c r="A3922" i="75"/>
  <c r="B3921" i="75"/>
  <c r="A3921" i="75"/>
  <c r="B3920" i="75"/>
  <c r="A3920" i="75"/>
  <c r="B3919" i="75"/>
  <c r="A3919" i="75"/>
  <c r="B3918" i="75"/>
  <c r="A3918" i="75"/>
  <c r="B3917" i="75"/>
  <c r="A3917" i="75"/>
  <c r="B3916" i="75"/>
  <c r="A3916" i="75"/>
  <c r="B3915" i="75"/>
  <c r="A3915" i="75"/>
  <c r="B3914" i="75"/>
  <c r="A3914" i="75"/>
  <c r="B3913" i="75"/>
  <c r="A3913" i="75"/>
  <c r="B3912" i="75"/>
  <c r="A3912" i="75"/>
  <c r="B3911" i="75"/>
  <c r="A3911" i="75"/>
  <c r="B3910" i="75"/>
  <c r="A3910" i="75"/>
  <c r="B3909" i="75"/>
  <c r="A3909" i="75"/>
  <c r="B3908" i="75"/>
  <c r="A3908" i="75"/>
  <c r="B3907" i="75"/>
  <c r="A3907" i="75"/>
  <c r="B3906" i="75"/>
  <c r="A3906" i="75"/>
  <c r="B3905" i="75"/>
  <c r="A3905" i="75"/>
  <c r="B3904" i="75"/>
  <c r="A3904" i="75"/>
  <c r="B3903" i="75"/>
  <c r="A3903" i="75"/>
  <c r="B3902" i="75"/>
  <c r="A3902" i="75"/>
  <c r="B3901" i="75"/>
  <c r="A3901" i="75"/>
  <c r="B3900" i="75"/>
  <c r="A3900" i="75"/>
  <c r="B3899" i="75"/>
  <c r="A3899" i="75"/>
  <c r="B3898" i="75"/>
  <c r="A3898" i="75"/>
  <c r="B3897" i="75"/>
  <c r="A3897" i="75"/>
  <c r="B3896" i="75"/>
  <c r="A3896" i="75"/>
  <c r="B3895" i="75"/>
  <c r="A3895" i="75"/>
  <c r="B3894" i="75"/>
  <c r="A3894" i="75"/>
  <c r="B3893" i="75"/>
  <c r="A3893" i="75"/>
  <c r="B3892" i="75"/>
  <c r="A3892" i="75"/>
  <c r="B3891" i="75"/>
  <c r="A3891" i="75"/>
  <c r="B3890" i="75"/>
  <c r="A3890" i="75"/>
  <c r="B3889" i="75"/>
  <c r="A3889" i="75"/>
  <c r="B3888" i="75"/>
  <c r="A3888" i="75"/>
  <c r="B3887" i="75"/>
  <c r="A3887" i="75"/>
  <c r="B3886" i="75"/>
  <c r="A3886" i="75"/>
  <c r="B3885" i="75"/>
  <c r="A3885" i="75"/>
  <c r="B3884" i="75"/>
  <c r="A3884" i="75"/>
  <c r="B3883" i="75"/>
  <c r="A3883" i="75"/>
  <c r="B3882" i="75"/>
  <c r="A3882" i="75"/>
  <c r="B3881" i="75"/>
  <c r="A3881" i="75"/>
  <c r="B3880" i="75"/>
  <c r="A3880" i="75"/>
  <c r="B3879" i="75"/>
  <c r="A3879" i="75"/>
  <c r="B3878" i="75"/>
  <c r="A3878" i="75"/>
  <c r="B3877" i="75"/>
  <c r="A3877" i="75"/>
  <c r="B3876" i="75"/>
  <c r="A3876" i="75"/>
  <c r="B3875" i="75"/>
  <c r="A3875" i="75"/>
  <c r="B3874" i="75"/>
  <c r="A3874" i="75"/>
  <c r="B3873" i="75"/>
  <c r="A3873" i="75"/>
  <c r="B3872" i="75"/>
  <c r="A3872" i="75"/>
  <c r="B3871" i="75"/>
  <c r="A3871" i="75"/>
  <c r="B3870" i="75"/>
  <c r="A3870" i="75"/>
  <c r="B3869" i="75"/>
  <c r="A3869" i="75"/>
  <c r="B3868" i="75"/>
  <c r="A3868" i="75"/>
  <c r="B3867" i="75"/>
  <c r="A3867" i="75"/>
  <c r="B3866" i="75"/>
  <c r="A3866" i="75"/>
  <c r="B3865" i="75"/>
  <c r="A3865" i="75"/>
  <c r="B3864" i="75"/>
  <c r="A3864" i="75"/>
  <c r="B3863" i="75"/>
  <c r="A3863" i="75"/>
  <c r="B3862" i="75"/>
  <c r="A3862" i="75"/>
  <c r="B3861" i="75"/>
  <c r="A3861" i="75"/>
  <c r="B3860" i="75"/>
  <c r="A3860" i="75"/>
  <c r="B3859" i="75"/>
  <c r="A3859" i="75"/>
  <c r="B3858" i="75"/>
  <c r="A3858" i="75"/>
  <c r="B3857" i="75"/>
  <c r="A3857" i="75"/>
  <c r="B3856" i="75"/>
  <c r="A3856" i="75"/>
  <c r="B3855" i="75"/>
  <c r="A3855" i="75"/>
  <c r="B3854" i="75"/>
  <c r="A3854" i="75"/>
  <c r="B3853" i="75"/>
  <c r="A3853" i="75"/>
  <c r="B3852" i="75"/>
  <c r="A3852" i="75"/>
  <c r="B3851" i="75"/>
  <c r="A3851" i="75"/>
  <c r="B3850" i="75"/>
  <c r="A3850" i="75"/>
  <c r="B3849" i="75"/>
  <c r="A3849" i="75"/>
  <c r="B3848" i="75"/>
  <c r="A3848" i="75"/>
  <c r="B3847" i="75"/>
  <c r="A3847" i="75"/>
  <c r="B3846" i="75"/>
  <c r="A3846" i="75"/>
  <c r="B3845" i="75"/>
  <c r="A3845" i="75"/>
  <c r="B3844" i="75"/>
  <c r="A3844" i="75"/>
  <c r="B3843" i="75"/>
  <c r="A3843" i="75"/>
  <c r="B3842" i="75"/>
  <c r="A3842" i="75"/>
  <c r="B3841" i="75"/>
  <c r="A3841" i="75"/>
  <c r="B3840" i="75"/>
  <c r="A3840" i="75"/>
  <c r="B3839" i="75"/>
  <c r="A3839" i="75"/>
  <c r="B3838" i="75"/>
  <c r="A3838" i="75"/>
  <c r="B3837" i="75"/>
  <c r="A3837" i="75"/>
  <c r="B3836" i="75"/>
  <c r="A3836" i="75"/>
  <c r="B3835" i="75"/>
  <c r="A3835" i="75"/>
  <c r="B3834" i="75"/>
  <c r="A3834" i="75"/>
  <c r="B3833" i="75"/>
  <c r="A3833" i="75"/>
  <c r="B3832" i="75"/>
  <c r="A3832" i="75"/>
  <c r="B3831" i="75"/>
  <c r="A3831" i="75"/>
  <c r="B3830" i="75"/>
  <c r="A3830" i="75"/>
  <c r="B3829" i="75"/>
  <c r="A3829" i="75"/>
  <c r="B3828" i="75"/>
  <c r="A3828" i="75"/>
  <c r="B3827" i="75"/>
  <c r="A3827" i="75"/>
  <c r="B3826" i="75"/>
  <c r="A3826" i="75"/>
  <c r="B3825" i="75"/>
  <c r="A3825" i="75"/>
  <c r="B3824" i="75"/>
  <c r="A3824" i="75"/>
  <c r="B3823" i="75"/>
  <c r="A3823" i="75"/>
  <c r="B3822" i="75"/>
  <c r="A3822" i="75"/>
  <c r="B3821" i="75"/>
  <c r="A3821" i="75"/>
  <c r="B3820" i="75"/>
  <c r="A3820" i="75"/>
  <c r="B3819" i="75"/>
  <c r="A3819" i="75"/>
  <c r="B3818" i="75"/>
  <c r="A3818" i="75"/>
  <c r="B3817" i="75"/>
  <c r="A3817" i="75"/>
  <c r="B3816" i="75"/>
  <c r="A3816" i="75"/>
  <c r="B3815" i="75"/>
  <c r="A3815" i="75"/>
  <c r="B3814" i="75"/>
  <c r="A3814" i="75"/>
  <c r="B3813" i="75"/>
  <c r="A3813" i="75"/>
  <c r="B3812" i="75"/>
  <c r="A3812" i="75"/>
  <c r="B3811" i="75"/>
  <c r="A3811" i="75"/>
  <c r="B3810" i="75"/>
  <c r="A3810" i="75"/>
  <c r="B3809" i="75"/>
  <c r="A3809" i="75"/>
  <c r="B3808" i="75"/>
  <c r="A3808" i="75"/>
  <c r="B3807" i="75"/>
  <c r="A3807" i="75"/>
  <c r="B3806" i="75"/>
  <c r="A3806" i="75"/>
  <c r="B3805" i="75"/>
  <c r="A3805" i="75"/>
  <c r="B3804" i="75"/>
  <c r="A3804" i="75"/>
  <c r="B3803" i="75"/>
  <c r="A3803" i="75"/>
  <c r="B3802" i="75"/>
  <c r="A3802" i="75"/>
  <c r="B3801" i="75"/>
  <c r="A3801" i="75"/>
  <c r="B3800" i="75"/>
  <c r="A3800" i="75"/>
  <c r="B3799" i="75"/>
  <c r="A3799" i="75"/>
  <c r="B3798" i="75"/>
  <c r="A3798" i="75"/>
  <c r="B3797" i="75"/>
  <c r="A3797" i="75"/>
  <c r="B3796" i="75"/>
  <c r="A3796" i="75"/>
  <c r="B3795" i="75"/>
  <c r="A3795" i="75"/>
  <c r="B3794" i="75"/>
  <c r="A3794" i="75"/>
  <c r="B3793" i="75"/>
  <c r="A3793" i="75"/>
  <c r="B3792" i="75"/>
  <c r="A3792" i="75"/>
  <c r="B3791" i="75"/>
  <c r="A3791" i="75"/>
  <c r="B3790" i="75"/>
  <c r="A3790" i="75"/>
  <c r="B3789" i="75"/>
  <c r="A3789" i="75"/>
  <c r="B3788" i="75"/>
  <c r="A3788" i="75"/>
  <c r="B3787" i="75"/>
  <c r="A3787" i="75"/>
  <c r="B3786" i="75"/>
  <c r="A3786" i="75"/>
  <c r="B3785" i="75"/>
  <c r="A3785" i="75"/>
  <c r="B3784" i="75"/>
  <c r="A3784" i="75"/>
  <c r="B3783" i="75"/>
  <c r="A3783" i="75"/>
  <c r="B3782" i="75"/>
  <c r="A3782" i="75"/>
  <c r="B3781" i="75"/>
  <c r="A3781" i="75"/>
  <c r="B3780" i="75"/>
  <c r="A3780" i="75"/>
  <c r="B3779" i="75"/>
  <c r="A3779" i="75"/>
  <c r="B3778" i="75"/>
  <c r="A3778" i="75"/>
  <c r="B3777" i="75"/>
  <c r="A3777" i="75"/>
  <c r="B3776" i="75"/>
  <c r="A3776" i="75"/>
  <c r="B3775" i="75"/>
  <c r="A3775" i="75"/>
  <c r="B3774" i="75"/>
  <c r="A3774" i="75"/>
  <c r="B3773" i="75"/>
  <c r="A3773" i="75"/>
  <c r="B3772" i="75"/>
  <c r="A3772" i="75"/>
  <c r="B3771" i="75"/>
  <c r="A3771" i="75"/>
  <c r="B3770" i="75"/>
  <c r="A3770" i="75"/>
  <c r="B3769" i="75"/>
  <c r="A3769" i="75"/>
  <c r="B3768" i="75"/>
  <c r="A3768" i="75"/>
  <c r="B3767" i="75"/>
  <c r="A3767" i="75"/>
  <c r="B3766" i="75"/>
  <c r="A3766" i="75"/>
  <c r="B3765" i="75"/>
  <c r="A3765" i="75"/>
  <c r="B3764" i="75"/>
  <c r="A3764" i="75"/>
  <c r="B3763" i="75"/>
  <c r="A3763" i="75"/>
  <c r="B3762" i="75"/>
  <c r="A3762" i="75"/>
  <c r="B3761" i="75"/>
  <c r="A3761" i="75"/>
  <c r="B3760" i="75"/>
  <c r="A3760" i="75"/>
  <c r="B3759" i="75"/>
  <c r="A3759" i="75"/>
  <c r="B3758" i="75"/>
  <c r="A3758" i="75"/>
  <c r="B3757" i="75"/>
  <c r="A3757" i="75"/>
  <c r="B3756" i="75"/>
  <c r="A3756" i="75"/>
  <c r="B3755" i="75"/>
  <c r="A3755" i="75"/>
  <c r="B3754" i="75"/>
  <c r="A3754" i="75"/>
  <c r="B3753" i="75"/>
  <c r="A3753" i="75"/>
  <c r="B3752" i="75"/>
  <c r="A3752" i="75"/>
  <c r="B3751" i="75"/>
  <c r="A3751" i="75"/>
  <c r="B3750" i="75"/>
  <c r="A3750" i="75"/>
  <c r="B3749" i="75"/>
  <c r="A3749" i="75"/>
  <c r="B3748" i="75"/>
  <c r="A3748" i="75"/>
  <c r="B3747" i="75"/>
  <c r="A3747" i="75"/>
  <c r="B3746" i="75"/>
  <c r="A3746" i="75"/>
  <c r="B3745" i="75"/>
  <c r="A3745" i="75"/>
  <c r="B3744" i="75"/>
  <c r="A3744" i="75"/>
  <c r="B3743" i="75"/>
  <c r="A3743" i="75"/>
  <c r="B3742" i="75"/>
  <c r="A3742" i="75"/>
  <c r="B3741" i="75"/>
  <c r="A3741" i="75"/>
  <c r="B3740" i="75"/>
  <c r="A3740" i="75"/>
  <c r="B3739" i="75"/>
  <c r="A3739" i="75"/>
  <c r="B3738" i="75"/>
  <c r="A3738" i="75"/>
  <c r="B3737" i="75"/>
  <c r="A3737" i="75"/>
  <c r="B3736" i="75"/>
  <c r="A3736" i="75"/>
  <c r="B3735" i="75"/>
  <c r="A3735" i="75"/>
  <c r="B3734" i="75"/>
  <c r="A3734" i="75"/>
  <c r="B3733" i="75"/>
  <c r="A3733" i="75"/>
  <c r="B3732" i="75"/>
  <c r="A3732" i="75"/>
  <c r="B3731" i="75"/>
  <c r="A3731" i="75"/>
  <c r="B3730" i="75"/>
  <c r="A3730" i="75"/>
  <c r="B3729" i="75"/>
  <c r="A3729" i="75"/>
  <c r="B3728" i="75"/>
  <c r="A3728" i="75"/>
  <c r="B3727" i="75"/>
  <c r="A3727" i="75"/>
  <c r="B3726" i="75"/>
  <c r="A3726" i="75"/>
  <c r="B3725" i="75"/>
  <c r="A3725" i="75"/>
  <c r="B3724" i="75"/>
  <c r="A3724" i="75"/>
  <c r="B3723" i="75"/>
  <c r="A3723" i="75"/>
  <c r="B3722" i="75"/>
  <c r="A3722" i="75"/>
  <c r="B3721" i="75"/>
  <c r="A3721" i="75"/>
  <c r="B3720" i="75"/>
  <c r="A3720" i="75"/>
  <c r="B3719" i="75"/>
  <c r="A3719" i="75"/>
  <c r="B3718" i="75"/>
  <c r="A3718" i="75"/>
  <c r="B3717" i="75"/>
  <c r="A3717" i="75"/>
  <c r="B3716" i="75"/>
  <c r="A3716" i="75"/>
  <c r="B3715" i="75"/>
  <c r="A3715" i="75"/>
  <c r="B3714" i="75"/>
  <c r="A3714" i="75"/>
  <c r="B3713" i="75"/>
  <c r="A3713" i="75"/>
  <c r="B3712" i="75"/>
  <c r="A3712" i="75"/>
  <c r="B3711" i="75"/>
  <c r="A3711" i="75"/>
  <c r="B3710" i="75"/>
  <c r="A3710" i="75"/>
  <c r="B3709" i="75"/>
  <c r="A3709" i="75"/>
  <c r="B3708" i="75"/>
  <c r="A3708" i="75"/>
  <c r="B3707" i="75"/>
  <c r="A3707" i="75"/>
  <c r="B3706" i="75"/>
  <c r="A3706" i="75"/>
  <c r="B3705" i="75"/>
  <c r="A3705" i="75"/>
  <c r="B3704" i="75"/>
  <c r="A3704" i="75"/>
  <c r="B3703" i="75"/>
  <c r="A3703" i="75"/>
  <c r="B3702" i="75"/>
  <c r="A3702" i="75"/>
  <c r="B3701" i="75"/>
  <c r="A3701" i="75"/>
  <c r="B3700" i="75"/>
  <c r="A3700" i="75"/>
  <c r="B3699" i="75"/>
  <c r="A3699" i="75"/>
  <c r="B3698" i="75"/>
  <c r="A3698" i="75"/>
  <c r="B3697" i="75"/>
  <c r="A3697" i="75"/>
  <c r="B3696" i="75"/>
  <c r="A3696" i="75"/>
  <c r="B3695" i="75"/>
  <c r="A3695" i="75"/>
  <c r="B3694" i="75"/>
  <c r="A3694" i="75"/>
  <c r="B3693" i="75"/>
  <c r="A3693" i="75"/>
  <c r="B3692" i="75"/>
  <c r="A3692" i="75"/>
  <c r="B3691" i="75"/>
  <c r="A3691" i="75"/>
  <c r="B3690" i="75"/>
  <c r="A3690" i="75"/>
  <c r="B3689" i="75"/>
  <c r="A3689" i="75"/>
  <c r="B3688" i="75"/>
  <c r="A3688" i="75"/>
  <c r="B3687" i="75"/>
  <c r="A3687" i="75"/>
  <c r="B3686" i="75"/>
  <c r="A3686" i="75"/>
  <c r="B3685" i="75"/>
  <c r="A3685" i="75"/>
  <c r="B3684" i="75"/>
  <c r="A3684" i="75"/>
  <c r="B3683" i="75"/>
  <c r="A3683" i="75"/>
  <c r="B3682" i="75"/>
  <c r="A3682" i="75"/>
  <c r="B3681" i="75"/>
  <c r="A3681" i="75"/>
  <c r="B3680" i="75"/>
  <c r="A3680" i="75"/>
  <c r="B3679" i="75"/>
  <c r="A3679" i="75"/>
  <c r="B3678" i="75"/>
  <c r="A3678" i="75"/>
  <c r="B3677" i="75"/>
  <c r="A3677" i="75"/>
  <c r="B3676" i="75"/>
  <c r="A3676" i="75"/>
  <c r="B3675" i="75"/>
  <c r="A3675" i="75"/>
  <c r="B3674" i="75"/>
  <c r="A3674" i="75"/>
  <c r="B3673" i="75"/>
  <c r="A3673" i="75"/>
  <c r="B3672" i="75"/>
  <c r="A3672" i="75"/>
  <c r="B3671" i="75"/>
  <c r="A3671" i="75"/>
  <c r="B3670" i="75"/>
  <c r="A3670" i="75"/>
  <c r="B3669" i="75"/>
  <c r="A3669" i="75"/>
  <c r="B3668" i="75"/>
  <c r="A3668" i="75"/>
  <c r="B3667" i="75"/>
  <c r="A3667" i="75"/>
  <c r="B3666" i="75"/>
  <c r="A3666" i="75"/>
  <c r="B3665" i="75"/>
  <c r="A3665" i="75"/>
  <c r="B3664" i="75"/>
  <c r="A3664" i="75"/>
  <c r="B3663" i="75"/>
  <c r="A3663" i="75"/>
  <c r="B3662" i="75"/>
  <c r="A3662" i="75"/>
  <c r="B3661" i="75"/>
  <c r="A3661" i="75"/>
  <c r="B3660" i="75"/>
  <c r="A3660" i="75"/>
  <c r="B3659" i="75"/>
  <c r="A3659" i="75"/>
  <c r="B3658" i="75"/>
  <c r="A3658" i="75"/>
  <c r="B3657" i="75"/>
  <c r="A3657" i="75"/>
  <c r="B3656" i="75"/>
  <c r="A3656" i="75"/>
  <c r="B3655" i="75"/>
  <c r="A3655" i="75"/>
  <c r="B3654" i="75"/>
  <c r="A3654" i="75"/>
  <c r="B3653" i="75"/>
  <c r="A3653" i="75"/>
  <c r="B3652" i="75"/>
  <c r="A3652" i="75"/>
  <c r="B3651" i="75"/>
  <c r="A3651" i="75"/>
  <c r="B3650" i="75"/>
  <c r="A3650" i="75"/>
  <c r="B3649" i="75"/>
  <c r="A3649" i="75"/>
  <c r="B3648" i="75"/>
  <c r="A3648" i="75"/>
  <c r="B3647" i="75"/>
  <c r="A3647" i="75"/>
  <c r="B3646" i="75"/>
  <c r="A3646" i="75"/>
  <c r="B3645" i="75"/>
  <c r="A3645" i="75"/>
  <c r="B3644" i="75"/>
  <c r="A3644" i="75"/>
  <c r="B3643" i="75"/>
  <c r="A3643" i="75"/>
  <c r="B3642" i="75"/>
  <c r="A3642" i="75"/>
  <c r="B3641" i="75"/>
  <c r="A3641" i="75"/>
  <c r="B3640" i="75"/>
  <c r="A3640" i="75"/>
  <c r="B3639" i="75"/>
  <c r="A3639" i="75"/>
  <c r="B3638" i="75"/>
  <c r="A3638" i="75"/>
  <c r="B3637" i="75"/>
  <c r="A3637" i="75"/>
  <c r="B3636" i="75"/>
  <c r="A3636" i="75"/>
  <c r="B3635" i="75"/>
  <c r="A3635" i="75"/>
  <c r="B3634" i="75"/>
  <c r="A3634" i="75"/>
  <c r="B3633" i="75"/>
  <c r="A3633" i="75"/>
  <c r="B3632" i="75"/>
  <c r="A3632" i="75"/>
  <c r="B3631" i="75"/>
  <c r="A3631" i="75"/>
  <c r="B3630" i="75"/>
  <c r="A3630" i="75"/>
  <c r="B3629" i="75"/>
  <c r="A3629" i="75"/>
  <c r="B3628" i="75"/>
  <c r="A3628" i="75"/>
  <c r="B3627" i="75"/>
  <c r="A3627" i="75"/>
  <c r="B3626" i="75"/>
  <c r="A3626" i="75"/>
  <c r="B3625" i="75"/>
  <c r="A3625" i="75"/>
  <c r="B3624" i="75"/>
  <c r="A3624" i="75"/>
  <c r="B3623" i="75"/>
  <c r="A3623" i="75"/>
  <c r="B3622" i="75"/>
  <c r="A3622" i="75"/>
  <c r="B3621" i="75"/>
  <c r="A3621" i="75"/>
  <c r="B3620" i="75"/>
  <c r="A3620" i="75"/>
  <c r="B3619" i="75"/>
  <c r="A3619" i="75"/>
  <c r="B3618" i="75"/>
  <c r="A3618" i="75"/>
  <c r="B3617" i="75"/>
  <c r="A3617" i="75"/>
  <c r="B3616" i="75"/>
  <c r="A3616" i="75"/>
  <c r="B3615" i="75"/>
  <c r="A3615" i="75"/>
  <c r="B3614" i="75"/>
  <c r="A3614" i="75"/>
  <c r="B3613" i="75"/>
  <c r="A3613" i="75"/>
  <c r="B3612" i="75"/>
  <c r="A3612" i="75"/>
  <c r="B3611" i="75"/>
  <c r="A3611" i="75"/>
  <c r="B3610" i="75"/>
  <c r="A3610" i="75"/>
  <c r="B3609" i="75"/>
  <c r="A3609" i="75"/>
  <c r="B3608" i="75"/>
  <c r="A3608" i="75"/>
  <c r="B3607" i="75"/>
  <c r="A3607" i="75"/>
  <c r="B3606" i="75"/>
  <c r="A3606" i="75"/>
  <c r="B3605" i="75"/>
  <c r="A3605" i="75"/>
  <c r="B3604" i="75"/>
  <c r="A3604" i="75"/>
  <c r="B3603" i="75"/>
  <c r="A3603" i="75"/>
  <c r="B3602" i="75"/>
  <c r="A3602" i="75"/>
  <c r="B3601" i="75"/>
  <c r="A3601" i="75"/>
  <c r="B3600" i="75"/>
  <c r="A3600" i="75"/>
  <c r="B3599" i="75"/>
  <c r="A3599" i="75"/>
  <c r="B3598" i="75"/>
  <c r="A3598" i="75"/>
  <c r="B3597" i="75"/>
  <c r="A3597" i="75"/>
  <c r="B3596" i="75"/>
  <c r="A3596" i="75"/>
  <c r="B3595" i="75"/>
  <c r="A3595" i="75"/>
  <c r="B3594" i="75"/>
  <c r="A3594" i="75"/>
  <c r="B3593" i="75"/>
  <c r="A3593" i="75"/>
  <c r="B3592" i="75"/>
  <c r="A3592" i="75"/>
  <c r="B3591" i="75"/>
  <c r="A3591" i="75"/>
  <c r="B3590" i="75"/>
  <c r="A3590" i="75"/>
  <c r="B3589" i="75"/>
  <c r="A3589" i="75"/>
  <c r="B3588" i="75"/>
  <c r="A3588" i="75"/>
  <c r="B3587" i="75"/>
  <c r="A3587" i="75"/>
  <c r="B3586" i="75"/>
  <c r="A3586" i="75"/>
  <c r="B3585" i="75"/>
  <c r="A3585" i="75"/>
  <c r="B3584" i="75"/>
  <c r="A3584" i="75"/>
  <c r="B3583" i="75"/>
  <c r="A3583" i="75"/>
  <c r="B3582" i="75"/>
  <c r="A3582" i="75"/>
  <c r="B3581" i="75"/>
  <c r="A3581" i="75"/>
  <c r="B3580" i="75"/>
  <c r="A3580" i="75"/>
  <c r="B3579" i="75"/>
  <c r="A3579" i="75"/>
  <c r="B3578" i="75"/>
  <c r="A3578" i="75"/>
  <c r="B3577" i="75"/>
  <c r="A3577" i="75"/>
  <c r="B3576" i="75"/>
  <c r="A3576" i="75"/>
  <c r="B3575" i="75"/>
  <c r="A3575" i="75"/>
  <c r="B3574" i="75"/>
  <c r="A3574" i="75"/>
  <c r="B3573" i="75"/>
  <c r="A3573" i="75"/>
  <c r="B3572" i="75"/>
  <c r="A3572" i="75"/>
  <c r="B3571" i="75"/>
  <c r="A3571" i="75"/>
  <c r="B3570" i="75"/>
  <c r="A3570" i="75"/>
  <c r="B3569" i="75"/>
  <c r="A3569" i="75"/>
  <c r="B3568" i="75"/>
  <c r="A3568" i="75"/>
  <c r="B3567" i="75"/>
  <c r="A3567" i="75"/>
  <c r="B3566" i="75"/>
  <c r="A3566" i="75"/>
  <c r="B3565" i="75"/>
  <c r="A3565" i="75"/>
  <c r="B3564" i="75"/>
  <c r="A3564" i="75"/>
  <c r="B3563" i="75"/>
  <c r="A3563" i="75"/>
  <c r="B3562" i="75"/>
  <c r="A3562" i="75"/>
  <c r="B3561" i="75"/>
  <c r="A3561" i="75"/>
  <c r="B3560" i="75"/>
  <c r="A3560" i="75"/>
  <c r="B3559" i="75"/>
  <c r="A3559" i="75"/>
  <c r="B3558" i="75"/>
  <c r="A3558" i="75"/>
  <c r="B3557" i="75"/>
  <c r="A3557" i="75"/>
  <c r="B3556" i="75"/>
  <c r="A3556" i="75"/>
  <c r="B3555" i="75"/>
  <c r="A3555" i="75"/>
  <c r="B3554" i="75"/>
  <c r="A3554" i="75"/>
  <c r="B3553" i="75"/>
  <c r="A3553" i="75"/>
  <c r="B3552" i="75"/>
  <c r="A3552" i="75"/>
  <c r="B3551" i="75"/>
  <c r="A3551" i="75"/>
  <c r="B3550" i="75"/>
  <c r="A3550" i="75"/>
  <c r="B3549" i="75"/>
  <c r="A3549" i="75"/>
  <c r="B3548" i="75"/>
  <c r="A3548" i="75"/>
  <c r="B3547" i="75"/>
  <c r="A3547" i="75"/>
  <c r="B3546" i="75"/>
  <c r="A3546" i="75"/>
  <c r="B3545" i="75"/>
  <c r="A3545" i="75"/>
  <c r="B3544" i="75"/>
  <c r="A3544" i="75"/>
  <c r="B3543" i="75"/>
  <c r="A3543" i="75"/>
  <c r="B3542" i="75"/>
  <c r="A3542" i="75"/>
  <c r="B3541" i="75"/>
  <c r="A3541" i="75"/>
  <c r="B3540" i="75"/>
  <c r="A3540" i="75"/>
  <c r="B3539" i="75"/>
  <c r="A3539" i="75"/>
  <c r="B3538" i="75"/>
  <c r="A3538" i="75"/>
  <c r="B3537" i="75"/>
  <c r="A3537" i="75"/>
  <c r="B3536" i="75"/>
  <c r="A3536" i="75"/>
  <c r="B3535" i="75"/>
  <c r="A3535" i="75"/>
  <c r="B3534" i="75"/>
  <c r="A3534" i="75"/>
  <c r="B3533" i="75"/>
  <c r="A3533" i="75"/>
  <c r="B3532" i="75"/>
  <c r="A3532" i="75"/>
  <c r="B3531" i="75"/>
  <c r="A3531" i="75"/>
  <c r="B3530" i="75"/>
  <c r="A3530" i="75"/>
  <c r="B3529" i="75"/>
  <c r="A3529" i="75"/>
  <c r="B3528" i="75"/>
  <c r="A3528" i="75"/>
  <c r="B3527" i="75"/>
  <c r="A3527" i="75"/>
  <c r="B3526" i="75"/>
  <c r="A3526" i="75"/>
  <c r="B3525" i="75"/>
  <c r="A3525" i="75"/>
  <c r="B3524" i="75"/>
  <c r="A3524" i="75"/>
  <c r="B3523" i="75"/>
  <c r="A3523" i="75"/>
  <c r="B3522" i="75"/>
  <c r="A3522" i="75"/>
  <c r="B3521" i="75"/>
  <c r="A3521" i="75"/>
  <c r="B3520" i="75"/>
  <c r="A3520" i="75"/>
  <c r="B3519" i="75"/>
  <c r="A3519" i="75"/>
  <c r="B3518" i="75"/>
  <c r="A3518" i="75"/>
  <c r="B3517" i="75"/>
  <c r="A3517" i="75"/>
  <c r="B3516" i="75"/>
  <c r="A3516" i="75"/>
  <c r="B3515" i="75"/>
  <c r="A3515" i="75"/>
  <c r="B3514" i="75"/>
  <c r="A3514" i="75"/>
  <c r="B3513" i="75"/>
  <c r="A3513" i="75"/>
  <c r="B3512" i="75"/>
  <c r="A3512" i="75"/>
  <c r="B3511" i="75"/>
  <c r="A3511" i="75"/>
  <c r="B3510" i="75"/>
  <c r="A3510" i="75"/>
  <c r="B3509" i="75"/>
  <c r="A3509" i="75"/>
  <c r="B3508" i="75"/>
  <c r="A3508" i="75"/>
  <c r="B3507" i="75"/>
  <c r="A3507" i="75"/>
  <c r="B3506" i="75"/>
  <c r="A3506" i="75"/>
  <c r="B3505" i="75"/>
  <c r="A3505" i="75"/>
  <c r="B3504" i="75"/>
  <c r="A3504" i="75"/>
  <c r="B3503" i="75"/>
  <c r="A3503" i="75"/>
  <c r="B3502" i="75"/>
  <c r="A3502" i="75"/>
  <c r="B3501" i="75"/>
  <c r="A3501" i="75"/>
  <c r="B3500" i="75"/>
  <c r="A3500" i="75"/>
  <c r="B3499" i="75"/>
  <c r="A3499" i="75"/>
  <c r="B3498" i="75"/>
  <c r="A3498" i="75"/>
  <c r="B3497" i="75"/>
  <c r="A3497" i="75"/>
  <c r="B3496" i="75"/>
  <c r="A3496" i="75"/>
  <c r="B3495" i="75"/>
  <c r="A3495" i="75"/>
  <c r="B3494" i="75"/>
  <c r="A3494" i="75"/>
  <c r="B3493" i="75"/>
  <c r="A3493" i="75"/>
  <c r="B3492" i="75"/>
  <c r="A3492" i="75"/>
  <c r="B3491" i="75"/>
  <c r="A3491" i="75"/>
  <c r="B3490" i="75"/>
  <c r="A3490" i="75"/>
  <c r="B3489" i="75"/>
  <c r="A3489" i="75"/>
  <c r="B3488" i="75"/>
  <c r="A3488" i="75"/>
  <c r="B3487" i="75"/>
  <c r="A3487" i="75"/>
  <c r="B3486" i="75"/>
  <c r="A3486" i="75"/>
  <c r="B3485" i="75"/>
  <c r="A3485" i="75"/>
  <c r="B3484" i="75"/>
  <c r="A3484" i="75"/>
  <c r="B3483" i="75"/>
  <c r="A3483" i="75"/>
  <c r="B3482" i="75"/>
  <c r="A3482" i="75"/>
  <c r="B3481" i="75"/>
  <c r="A3481" i="75"/>
  <c r="B3480" i="75"/>
  <c r="A3480" i="75"/>
  <c r="B3479" i="75"/>
  <c r="A3479" i="75"/>
  <c r="B3478" i="75"/>
  <c r="A3478" i="75"/>
  <c r="B3477" i="75"/>
  <c r="A3477" i="75"/>
  <c r="B3476" i="75"/>
  <c r="A3476" i="75"/>
  <c r="B3475" i="75"/>
  <c r="A3475" i="75"/>
  <c r="B3474" i="75"/>
  <c r="A3474" i="75"/>
  <c r="B3473" i="75"/>
  <c r="A3473" i="75"/>
  <c r="B3472" i="75"/>
  <c r="A3472" i="75"/>
  <c r="B3471" i="75"/>
  <c r="A3471" i="75"/>
  <c r="B3470" i="75"/>
  <c r="A3470" i="75"/>
  <c r="B3469" i="75"/>
  <c r="A3469" i="75"/>
  <c r="B3468" i="75"/>
  <c r="A3468" i="75"/>
  <c r="B3467" i="75"/>
  <c r="A3467" i="75"/>
  <c r="B3466" i="75"/>
  <c r="A3466" i="75"/>
  <c r="B3465" i="75"/>
  <c r="A3465" i="75"/>
  <c r="B3464" i="75"/>
  <c r="A3464" i="75"/>
  <c r="B3463" i="75"/>
  <c r="A3463" i="75"/>
  <c r="B3462" i="75"/>
  <c r="A3462" i="75"/>
  <c r="B3461" i="75"/>
  <c r="A3461" i="75"/>
  <c r="B3460" i="75"/>
  <c r="A3460" i="75"/>
  <c r="B3459" i="75"/>
  <c r="A3459" i="75"/>
  <c r="B3458" i="75"/>
  <c r="A3458" i="75"/>
  <c r="B3457" i="75"/>
  <c r="A3457" i="75"/>
  <c r="B3456" i="75"/>
  <c r="A3456" i="75"/>
  <c r="B3455" i="75"/>
  <c r="A3455" i="75"/>
  <c r="B3454" i="75"/>
  <c r="A3454" i="75"/>
  <c r="B3453" i="75"/>
  <c r="A3453" i="75"/>
  <c r="B3452" i="75"/>
  <c r="A3452" i="75"/>
  <c r="B3451" i="75"/>
  <c r="A3451" i="75"/>
  <c r="B3450" i="75"/>
  <c r="A3450" i="75"/>
  <c r="B3449" i="75"/>
  <c r="A3449" i="75"/>
  <c r="B3448" i="75"/>
  <c r="A3448" i="75"/>
  <c r="B3447" i="75"/>
  <c r="A3447" i="75"/>
  <c r="B3446" i="75"/>
  <c r="A3446" i="75"/>
  <c r="B3445" i="75"/>
  <c r="A3445" i="75"/>
  <c r="B3444" i="75"/>
  <c r="A3444" i="75"/>
  <c r="B3443" i="75"/>
  <c r="A3443" i="75"/>
  <c r="B3442" i="75"/>
  <c r="A3442" i="75"/>
  <c r="B3441" i="75"/>
  <c r="A3441" i="75"/>
  <c r="B3440" i="75"/>
  <c r="A3440" i="75"/>
  <c r="B3439" i="75"/>
  <c r="A3439" i="75"/>
  <c r="B3438" i="75"/>
  <c r="A3438" i="75"/>
  <c r="B3437" i="75"/>
  <c r="A3437" i="75"/>
  <c r="B3436" i="75"/>
  <c r="A3436" i="75"/>
  <c r="B3435" i="75"/>
  <c r="A3435" i="75"/>
  <c r="B3434" i="75"/>
  <c r="A3434" i="75"/>
  <c r="B3433" i="75"/>
  <c r="A3433" i="75"/>
  <c r="B3432" i="75"/>
  <c r="A3432" i="75"/>
  <c r="B3431" i="75"/>
  <c r="A3431" i="75"/>
  <c r="B3430" i="75"/>
  <c r="A3430" i="75"/>
  <c r="B3429" i="75"/>
  <c r="A3429" i="75"/>
  <c r="B3428" i="75"/>
  <c r="A3428" i="75"/>
  <c r="B3427" i="75"/>
  <c r="A3427" i="75"/>
  <c r="B3426" i="75"/>
  <c r="A3426" i="75"/>
  <c r="B3425" i="75"/>
  <c r="A3425" i="75"/>
  <c r="B3424" i="75"/>
  <c r="A3424" i="75"/>
  <c r="B3423" i="75"/>
  <c r="A3423" i="75"/>
  <c r="B3422" i="75"/>
  <c r="A3422" i="75"/>
  <c r="B3421" i="75"/>
  <c r="A3421" i="75"/>
  <c r="B3420" i="75"/>
  <c r="A3420" i="75"/>
  <c r="B3419" i="75"/>
  <c r="A3419" i="75"/>
  <c r="B3418" i="75"/>
  <c r="A3418" i="75"/>
  <c r="B3417" i="75"/>
  <c r="A3417" i="75"/>
  <c r="B3416" i="75"/>
  <c r="A3416" i="75"/>
  <c r="B3415" i="75"/>
  <c r="A3415" i="75"/>
  <c r="B3414" i="75"/>
  <c r="A3414" i="75"/>
  <c r="B3413" i="75"/>
  <c r="A3413" i="75"/>
  <c r="B3412" i="75"/>
  <c r="A3412" i="75"/>
  <c r="B3411" i="75"/>
  <c r="A3411" i="75"/>
  <c r="B3410" i="75"/>
  <c r="A3410" i="75"/>
  <c r="B3409" i="75"/>
  <c r="A3409" i="75"/>
  <c r="B3408" i="75"/>
  <c r="A3408" i="75"/>
  <c r="B3407" i="75"/>
  <c r="A3407" i="75"/>
  <c r="B3406" i="75"/>
  <c r="A3406" i="75"/>
  <c r="B3405" i="75"/>
  <c r="A3405" i="75"/>
  <c r="B3404" i="75"/>
  <c r="A3404" i="75"/>
  <c r="B3403" i="75"/>
  <c r="A3403" i="75"/>
  <c r="B3402" i="75"/>
  <c r="A3402" i="75"/>
  <c r="B3401" i="75"/>
  <c r="A3401" i="75"/>
  <c r="B3400" i="75"/>
  <c r="A3400" i="75"/>
  <c r="B3399" i="75"/>
  <c r="A3399" i="75"/>
  <c r="B3398" i="75"/>
  <c r="A3398" i="75"/>
  <c r="B3397" i="75"/>
  <c r="A3397" i="75"/>
  <c r="B3396" i="75"/>
  <c r="A3396" i="75"/>
  <c r="B3395" i="75"/>
  <c r="A3395" i="75"/>
  <c r="B3394" i="75"/>
  <c r="A3394" i="75"/>
  <c r="B3393" i="75"/>
  <c r="A3393" i="75"/>
  <c r="B3392" i="75"/>
  <c r="A3392" i="75"/>
  <c r="B3391" i="75"/>
  <c r="A3391" i="75"/>
  <c r="B3390" i="75"/>
  <c r="A3390" i="75"/>
  <c r="B3389" i="75"/>
  <c r="A3389" i="75"/>
  <c r="B3388" i="75"/>
  <c r="A3388" i="75"/>
  <c r="B3387" i="75"/>
  <c r="A3387" i="75"/>
  <c r="B3386" i="75"/>
  <c r="A3386" i="75"/>
  <c r="B3385" i="75"/>
  <c r="A3385" i="75"/>
  <c r="B3384" i="75"/>
  <c r="A3384" i="75"/>
  <c r="B3383" i="75"/>
  <c r="A3383" i="75"/>
  <c r="B3382" i="75"/>
  <c r="A3382" i="75"/>
  <c r="B3381" i="75"/>
  <c r="A3381" i="75"/>
  <c r="B3380" i="75"/>
  <c r="A3380" i="75"/>
  <c r="B3379" i="75"/>
  <c r="A3379" i="75"/>
  <c r="B3378" i="75"/>
  <c r="A3378" i="75"/>
  <c r="B3377" i="75"/>
  <c r="A3377" i="75"/>
  <c r="B3376" i="75"/>
  <c r="A3376" i="75"/>
  <c r="B3375" i="75"/>
  <c r="A3375" i="75"/>
  <c r="B3374" i="75"/>
  <c r="A3374" i="75"/>
  <c r="B3373" i="75"/>
  <c r="A3373" i="75"/>
  <c r="B3372" i="75"/>
  <c r="A3372" i="75"/>
  <c r="B3371" i="75"/>
  <c r="A3371" i="75"/>
  <c r="B3370" i="75"/>
  <c r="A3370" i="75"/>
  <c r="B3369" i="75"/>
  <c r="A3369" i="75"/>
  <c r="B3368" i="75"/>
  <c r="A3368" i="75"/>
  <c r="B3367" i="75"/>
  <c r="A3367" i="75"/>
  <c r="B3366" i="75"/>
  <c r="A3366" i="75"/>
  <c r="B3365" i="75"/>
  <c r="A3365" i="75"/>
  <c r="B3364" i="75"/>
  <c r="A3364" i="75"/>
  <c r="B3363" i="75"/>
  <c r="A3363" i="75"/>
  <c r="B3362" i="75"/>
  <c r="A3362" i="75"/>
  <c r="B3361" i="75"/>
  <c r="A3361" i="75"/>
  <c r="B3360" i="75"/>
  <c r="A3360" i="75"/>
  <c r="B3359" i="75"/>
  <c r="A3359" i="75"/>
  <c r="B3358" i="75"/>
  <c r="A3358" i="75"/>
  <c r="B3357" i="75"/>
  <c r="A3357" i="75"/>
  <c r="B3356" i="75"/>
  <c r="A3356" i="75"/>
  <c r="B3355" i="75"/>
  <c r="A3355" i="75"/>
  <c r="B3354" i="75"/>
  <c r="A3354" i="75"/>
  <c r="B3353" i="75"/>
  <c r="A3353" i="75"/>
  <c r="B3352" i="75"/>
  <c r="A3352" i="75"/>
  <c r="B3351" i="75"/>
  <c r="A3351" i="75"/>
  <c r="B3350" i="75"/>
  <c r="A3350" i="75"/>
  <c r="B3349" i="75"/>
  <c r="A3349" i="75"/>
  <c r="B3348" i="75"/>
  <c r="A3348" i="75"/>
  <c r="B3347" i="75"/>
  <c r="A3347" i="75"/>
  <c r="B3346" i="75"/>
  <c r="A3346" i="75"/>
  <c r="B3345" i="75"/>
  <c r="A3345" i="75"/>
  <c r="B3344" i="75"/>
  <c r="A3344" i="75"/>
  <c r="B3343" i="75"/>
  <c r="A3343" i="75"/>
  <c r="B3342" i="75"/>
  <c r="A3342" i="75"/>
  <c r="B3341" i="75"/>
  <c r="A3341" i="75"/>
  <c r="B3340" i="75"/>
  <c r="A3340" i="75"/>
  <c r="B3339" i="75"/>
  <c r="A3339" i="75"/>
  <c r="B3338" i="75"/>
  <c r="A3338" i="75"/>
  <c r="B3337" i="75"/>
  <c r="A3337" i="75"/>
  <c r="B3336" i="75"/>
  <c r="A3336" i="75"/>
  <c r="B3335" i="75"/>
  <c r="A3335" i="75"/>
  <c r="B3334" i="75"/>
  <c r="A3334" i="75"/>
  <c r="B3333" i="75"/>
  <c r="A3333" i="75"/>
  <c r="B3332" i="75"/>
  <c r="A3332" i="75"/>
  <c r="B3331" i="75"/>
  <c r="A3331" i="75"/>
  <c r="B3330" i="75"/>
  <c r="A3330" i="75"/>
  <c r="B3329" i="75"/>
  <c r="A3329" i="75"/>
  <c r="B3328" i="75"/>
  <c r="A3328" i="75"/>
  <c r="B3327" i="75"/>
  <c r="A3327" i="75"/>
  <c r="B3326" i="75"/>
  <c r="A3326" i="75"/>
  <c r="B3325" i="75"/>
  <c r="A3325" i="75"/>
  <c r="B3324" i="75"/>
  <c r="A3324" i="75"/>
  <c r="B3323" i="75"/>
  <c r="A3323" i="75"/>
  <c r="B3322" i="75"/>
  <c r="A3322" i="75"/>
  <c r="B3321" i="75"/>
  <c r="A3321" i="75"/>
  <c r="B3320" i="75"/>
  <c r="A3320" i="75"/>
  <c r="B3319" i="75"/>
  <c r="A3319" i="75"/>
  <c r="B3318" i="75"/>
  <c r="A3318" i="75"/>
  <c r="B3317" i="75"/>
  <c r="A3317" i="75"/>
  <c r="B3316" i="75"/>
  <c r="A3316" i="75"/>
  <c r="B3315" i="75"/>
  <c r="A3315" i="75"/>
  <c r="B3314" i="75"/>
  <c r="A3314" i="75"/>
  <c r="B3313" i="75"/>
  <c r="A3313" i="75"/>
  <c r="B3312" i="75"/>
  <c r="A3312" i="75"/>
  <c r="B3311" i="75"/>
  <c r="A3311" i="75"/>
  <c r="B3310" i="75"/>
  <c r="A3310" i="75"/>
  <c r="B3309" i="75"/>
  <c r="A3309" i="75"/>
  <c r="B3308" i="75"/>
  <c r="A3308" i="75"/>
  <c r="B3307" i="75"/>
  <c r="A3307" i="75"/>
  <c r="B3306" i="75"/>
  <c r="A3306" i="75"/>
  <c r="B3305" i="75"/>
  <c r="A3305" i="75"/>
  <c r="B3304" i="75"/>
  <c r="A3304" i="75"/>
  <c r="B3303" i="75"/>
  <c r="A3303" i="75"/>
  <c r="B3302" i="75"/>
  <c r="A3302" i="75"/>
  <c r="B3301" i="75"/>
  <c r="A3301" i="75"/>
  <c r="B3300" i="75"/>
  <c r="A3300" i="75"/>
  <c r="B3299" i="75"/>
  <c r="A3299" i="75"/>
  <c r="B3298" i="75"/>
  <c r="A3298" i="75"/>
  <c r="B3297" i="75"/>
  <c r="A3297" i="75"/>
  <c r="B3296" i="75"/>
  <c r="A3296" i="75"/>
  <c r="B3295" i="75"/>
  <c r="A3295" i="75"/>
  <c r="B3294" i="75"/>
  <c r="A3294" i="75"/>
  <c r="B3293" i="75"/>
  <c r="A3293" i="75"/>
  <c r="B3292" i="75"/>
  <c r="A3292" i="75"/>
  <c r="B3291" i="75"/>
  <c r="A3291" i="75"/>
  <c r="B3290" i="75"/>
  <c r="A3290" i="75"/>
  <c r="B3289" i="75"/>
  <c r="A3289" i="75"/>
  <c r="B3288" i="75"/>
  <c r="A3288" i="75"/>
  <c r="B3287" i="75"/>
  <c r="A3287" i="75"/>
  <c r="B3286" i="75"/>
  <c r="A3286" i="75"/>
  <c r="B3285" i="75"/>
  <c r="A3285" i="75"/>
  <c r="B3284" i="75"/>
  <c r="A3284" i="75"/>
  <c r="B3283" i="75"/>
  <c r="A3283" i="75"/>
  <c r="B3282" i="75"/>
  <c r="A3282" i="75"/>
  <c r="B3281" i="75"/>
  <c r="A3281" i="75"/>
  <c r="B3280" i="75"/>
  <c r="A3280" i="75"/>
  <c r="B3279" i="75"/>
  <c r="A3279" i="75"/>
  <c r="B3278" i="75"/>
  <c r="A3278" i="75"/>
  <c r="B3277" i="75"/>
  <c r="A3277" i="75"/>
  <c r="B3276" i="75"/>
  <c r="A3276" i="75"/>
  <c r="B3275" i="75"/>
  <c r="A3275" i="75"/>
  <c r="B3274" i="75"/>
  <c r="A3274" i="75"/>
  <c r="B3273" i="75"/>
  <c r="A3273" i="75"/>
  <c r="B3272" i="75"/>
  <c r="A3272" i="75"/>
  <c r="B3271" i="75"/>
  <c r="A3271" i="75"/>
  <c r="B3270" i="75"/>
  <c r="A3270" i="75"/>
  <c r="B3269" i="75"/>
  <c r="A3269" i="75"/>
  <c r="B3268" i="75"/>
  <c r="A3268" i="75"/>
  <c r="B3267" i="75"/>
  <c r="A3267" i="75"/>
  <c r="B3266" i="75"/>
  <c r="A3266" i="75"/>
  <c r="B3265" i="75"/>
  <c r="A3265" i="75"/>
  <c r="B3264" i="75"/>
  <c r="A3264" i="75"/>
  <c r="B3263" i="75"/>
  <c r="A3263" i="75"/>
  <c r="B3262" i="75"/>
  <c r="A3262" i="75"/>
  <c r="B3261" i="75"/>
  <c r="A3261" i="75"/>
  <c r="B3260" i="75"/>
  <c r="A3260" i="75"/>
  <c r="B3259" i="75"/>
  <c r="A3259" i="75"/>
  <c r="B3258" i="75"/>
  <c r="A3258" i="75"/>
  <c r="B3257" i="75"/>
  <c r="A3257" i="75"/>
  <c r="B3256" i="75"/>
  <c r="A3256" i="75"/>
  <c r="B3255" i="75"/>
  <c r="A3255" i="75"/>
  <c r="B3254" i="75"/>
  <c r="A3254" i="75"/>
  <c r="B3253" i="75"/>
  <c r="A3253" i="75"/>
  <c r="B3252" i="75"/>
  <c r="A3252" i="75"/>
  <c r="B3251" i="75"/>
  <c r="A3251" i="75"/>
  <c r="B3250" i="75"/>
  <c r="A3250" i="75"/>
  <c r="B3249" i="75"/>
  <c r="A3249" i="75"/>
  <c r="B3248" i="75"/>
  <c r="A3248" i="75"/>
  <c r="B3247" i="75"/>
  <c r="A3247" i="75"/>
  <c r="B3246" i="75"/>
  <c r="A3246" i="75"/>
  <c r="B3245" i="75"/>
  <c r="A3245" i="75"/>
  <c r="B3244" i="75"/>
  <c r="A3244" i="75"/>
  <c r="B3243" i="75"/>
  <c r="A3243" i="75"/>
  <c r="B3242" i="75"/>
  <c r="A3242" i="75"/>
  <c r="B3241" i="75"/>
  <c r="A3241" i="75"/>
  <c r="B3240" i="75"/>
  <c r="A3240" i="75"/>
  <c r="B3239" i="75"/>
  <c r="A3239" i="75"/>
  <c r="B3238" i="75"/>
  <c r="A3238" i="75"/>
  <c r="B3237" i="75"/>
  <c r="A3237" i="75"/>
  <c r="B3236" i="75"/>
  <c r="A3236" i="75"/>
  <c r="B3235" i="75"/>
  <c r="A3235" i="75"/>
  <c r="B3234" i="75"/>
  <c r="A3234" i="75"/>
  <c r="B3233" i="75"/>
  <c r="A3233" i="75"/>
  <c r="B3232" i="75"/>
  <c r="A3232" i="75"/>
  <c r="B3231" i="75"/>
  <c r="A3231" i="75"/>
  <c r="B3230" i="75"/>
  <c r="A3230" i="75"/>
  <c r="B3229" i="75"/>
  <c r="A3229" i="75"/>
  <c r="B3228" i="75"/>
  <c r="A3228" i="75"/>
  <c r="B3227" i="75"/>
  <c r="A3227" i="75"/>
  <c r="B3226" i="75"/>
  <c r="A3226" i="75"/>
  <c r="B3225" i="75"/>
  <c r="A3225" i="75"/>
  <c r="B3224" i="75"/>
  <c r="A3224" i="75"/>
  <c r="B3223" i="75"/>
  <c r="A3223" i="75"/>
  <c r="B3222" i="75"/>
  <c r="A3222" i="75"/>
  <c r="B3221" i="75"/>
  <c r="A3221" i="75"/>
  <c r="B3220" i="75"/>
  <c r="A3220" i="75"/>
  <c r="B3219" i="75"/>
  <c r="A3219" i="75"/>
  <c r="B3218" i="75"/>
  <c r="A3218" i="75"/>
  <c r="B3217" i="75"/>
  <c r="A3217" i="75"/>
  <c r="B3216" i="75"/>
  <c r="A3216" i="75"/>
  <c r="B3215" i="75"/>
  <c r="A3215" i="75"/>
  <c r="B3214" i="75"/>
  <c r="A3214" i="75"/>
  <c r="B3213" i="75"/>
  <c r="A3213" i="75"/>
  <c r="B3212" i="75"/>
  <c r="A3212" i="75"/>
  <c r="B3211" i="75"/>
  <c r="A3211" i="75"/>
  <c r="B3210" i="75"/>
  <c r="A3210" i="75"/>
  <c r="B3209" i="75"/>
  <c r="A3209" i="75"/>
  <c r="B3208" i="75"/>
  <c r="A3208" i="75"/>
  <c r="B3207" i="75"/>
  <c r="A3207" i="75"/>
  <c r="B3206" i="75"/>
  <c r="A3206" i="75"/>
  <c r="B3205" i="75"/>
  <c r="A3205" i="75"/>
  <c r="B3204" i="75"/>
  <c r="A3204" i="75"/>
  <c r="B3203" i="75"/>
  <c r="A3203" i="75"/>
  <c r="B3202" i="75"/>
  <c r="A3202" i="75"/>
  <c r="B3201" i="75"/>
  <c r="A3201" i="75"/>
  <c r="B3200" i="75"/>
  <c r="A3200" i="75"/>
  <c r="B3199" i="75"/>
  <c r="A3199" i="75"/>
  <c r="B3198" i="75"/>
  <c r="A3198" i="75"/>
  <c r="B3197" i="75"/>
  <c r="A3197" i="75"/>
  <c r="B3196" i="75"/>
  <c r="A3196" i="75"/>
  <c r="B3195" i="75"/>
  <c r="A3195" i="75"/>
  <c r="B3194" i="75"/>
  <c r="A3194" i="75"/>
  <c r="B3193" i="75"/>
  <c r="A3193" i="75"/>
  <c r="B3192" i="75"/>
  <c r="A3192" i="75"/>
  <c r="B3191" i="75"/>
  <c r="A3191" i="75"/>
  <c r="B3190" i="75"/>
  <c r="A3190" i="75"/>
  <c r="B3189" i="75"/>
  <c r="A3189" i="75"/>
  <c r="B3188" i="75"/>
  <c r="A3188" i="75"/>
  <c r="B3187" i="75"/>
  <c r="A3187" i="75"/>
  <c r="B3186" i="75"/>
  <c r="A3186" i="75"/>
  <c r="B3185" i="75"/>
  <c r="A3185" i="75"/>
  <c r="B3184" i="75"/>
  <c r="A3184" i="75"/>
  <c r="B3183" i="75"/>
  <c r="A3183" i="75"/>
  <c r="B3182" i="75"/>
  <c r="A3182" i="75"/>
  <c r="B3181" i="75"/>
  <c r="A3181" i="75"/>
  <c r="B3180" i="75"/>
  <c r="A3180" i="75"/>
  <c r="B3179" i="75"/>
  <c r="A3179" i="75"/>
  <c r="B3178" i="75"/>
  <c r="A3178" i="75"/>
  <c r="B3177" i="75"/>
  <c r="A3177" i="75"/>
  <c r="B3176" i="75"/>
  <c r="A3176" i="75"/>
  <c r="B3175" i="75"/>
  <c r="A3175" i="75"/>
  <c r="B3174" i="75"/>
  <c r="A3174" i="75"/>
  <c r="B3173" i="75"/>
  <c r="A3173" i="75"/>
  <c r="B3172" i="75"/>
  <c r="A3172" i="75"/>
  <c r="B3171" i="75"/>
  <c r="A3171" i="75"/>
  <c r="B3170" i="75"/>
  <c r="A3170" i="75"/>
  <c r="B3169" i="75"/>
  <c r="A3169" i="75"/>
  <c r="B3168" i="75"/>
  <c r="A3168" i="75"/>
  <c r="B3167" i="75"/>
  <c r="A3167" i="75"/>
  <c r="B3166" i="75"/>
  <c r="A3166" i="75"/>
  <c r="B3165" i="75"/>
  <c r="A3165" i="75"/>
  <c r="B3164" i="75"/>
  <c r="A3164" i="75"/>
  <c r="B3163" i="75"/>
  <c r="A3163" i="75"/>
  <c r="B3162" i="75"/>
  <c r="A3162" i="75"/>
  <c r="B3161" i="75"/>
  <c r="A3161" i="75"/>
  <c r="B3160" i="75"/>
  <c r="A3160" i="75"/>
  <c r="B3159" i="75"/>
  <c r="A3159" i="75"/>
  <c r="B3158" i="75"/>
  <c r="A3158" i="75"/>
  <c r="B3157" i="75"/>
  <c r="A3157" i="75"/>
  <c r="B3156" i="75"/>
  <c r="A3156" i="75"/>
  <c r="B3155" i="75"/>
  <c r="A3155" i="75"/>
  <c r="B3154" i="75"/>
  <c r="A3154" i="75"/>
  <c r="B3153" i="75"/>
  <c r="A3153" i="75"/>
  <c r="B3152" i="75"/>
  <c r="A3152" i="75"/>
  <c r="B3151" i="75"/>
  <c r="A3151" i="75"/>
  <c r="B3150" i="75"/>
  <c r="A3150" i="75"/>
  <c r="B3149" i="75"/>
  <c r="A3149" i="75"/>
  <c r="B3148" i="75"/>
  <c r="A3148" i="75"/>
  <c r="B3147" i="75"/>
  <c r="A3147" i="75"/>
  <c r="B3146" i="75"/>
  <c r="A3146" i="75"/>
  <c r="B3145" i="75"/>
  <c r="A3145" i="75"/>
  <c r="B3144" i="75"/>
  <c r="A3144" i="75"/>
  <c r="B3143" i="75"/>
  <c r="A3143" i="75"/>
  <c r="B3142" i="75"/>
  <c r="A3142" i="75"/>
  <c r="B3141" i="75"/>
  <c r="A3141" i="75"/>
  <c r="B3140" i="75"/>
  <c r="A3140" i="75"/>
  <c r="B3139" i="75"/>
  <c r="A3139" i="75"/>
  <c r="B3138" i="75"/>
  <c r="A3138" i="75"/>
  <c r="B3137" i="75"/>
  <c r="A3137" i="75"/>
  <c r="B3136" i="75"/>
  <c r="A3136" i="75"/>
  <c r="B3135" i="75"/>
  <c r="A3135" i="75"/>
  <c r="B3134" i="75"/>
  <c r="A3134" i="75"/>
  <c r="B3133" i="75"/>
  <c r="A3133" i="75"/>
  <c r="B3132" i="75"/>
  <c r="A3132" i="75"/>
  <c r="B3131" i="75"/>
  <c r="A3131" i="75"/>
  <c r="B3130" i="75"/>
  <c r="A3130" i="75"/>
  <c r="B3129" i="75"/>
  <c r="A3129" i="75"/>
  <c r="B3128" i="75"/>
  <c r="A3128" i="75"/>
  <c r="B3127" i="75"/>
  <c r="A3127" i="75"/>
  <c r="B3126" i="75"/>
  <c r="A3126" i="75"/>
  <c r="B3125" i="75"/>
  <c r="A3125" i="75"/>
  <c r="B3124" i="75"/>
  <c r="A3124" i="75"/>
  <c r="B3123" i="75"/>
  <c r="A3123" i="75"/>
  <c r="B3122" i="75"/>
  <c r="A3122" i="75"/>
  <c r="B3121" i="75"/>
  <c r="A3121" i="75"/>
  <c r="B3120" i="75"/>
  <c r="A3120" i="75"/>
  <c r="B3119" i="75"/>
  <c r="A3119" i="75"/>
  <c r="B3118" i="75"/>
  <c r="A3118" i="75"/>
  <c r="B3117" i="75"/>
  <c r="A3117" i="75"/>
  <c r="B3116" i="75"/>
  <c r="A3116" i="75"/>
  <c r="B3115" i="75"/>
  <c r="A3115" i="75"/>
  <c r="B3114" i="75"/>
  <c r="A3114" i="75"/>
  <c r="B3113" i="75"/>
  <c r="A3113" i="75"/>
  <c r="B3112" i="75"/>
  <c r="A3112" i="75"/>
  <c r="B3111" i="75"/>
  <c r="A3111" i="75"/>
  <c r="B3110" i="75"/>
  <c r="A3110" i="75"/>
  <c r="B3109" i="75"/>
  <c r="A3109" i="75"/>
  <c r="B3108" i="75"/>
  <c r="A3108" i="75"/>
  <c r="B3107" i="75"/>
  <c r="A3107" i="75"/>
  <c r="B3106" i="75"/>
  <c r="A3106" i="75"/>
  <c r="B3105" i="75"/>
  <c r="A3105" i="75"/>
  <c r="B3104" i="75"/>
  <c r="A3104" i="75"/>
  <c r="B3103" i="75"/>
  <c r="A3103" i="75"/>
  <c r="B3102" i="75"/>
  <c r="A3102" i="75"/>
  <c r="B3101" i="75"/>
  <c r="A3101" i="75"/>
  <c r="B3100" i="75"/>
  <c r="A3100" i="75"/>
  <c r="B3099" i="75"/>
  <c r="A3099" i="75"/>
  <c r="B3098" i="75"/>
  <c r="A3098" i="75"/>
  <c r="B3097" i="75"/>
  <c r="A3097" i="75"/>
  <c r="B3096" i="75"/>
  <c r="A3096" i="75"/>
  <c r="B3095" i="75"/>
  <c r="A3095" i="75"/>
  <c r="B3094" i="75"/>
  <c r="A3094" i="75"/>
  <c r="B3093" i="75"/>
  <c r="A3093" i="75"/>
  <c r="B3092" i="75"/>
  <c r="A3092" i="75"/>
  <c r="B3091" i="75"/>
  <c r="A3091" i="75"/>
  <c r="B3090" i="75"/>
  <c r="A3090" i="75"/>
  <c r="B3089" i="75"/>
  <c r="A3089" i="75"/>
  <c r="B3088" i="75"/>
  <c r="A3088" i="75"/>
  <c r="B3087" i="75"/>
  <c r="A3087" i="75"/>
  <c r="B3086" i="75"/>
  <c r="A3086" i="75"/>
  <c r="B3085" i="75"/>
  <c r="A3085" i="75"/>
  <c r="B3084" i="75"/>
  <c r="A3084" i="75"/>
  <c r="B3083" i="75"/>
  <c r="A3083" i="75"/>
  <c r="B3082" i="75"/>
  <c r="A3082" i="75"/>
  <c r="B3081" i="75"/>
  <c r="A3081" i="75"/>
  <c r="B3080" i="75"/>
  <c r="A3080" i="75"/>
  <c r="B3079" i="75"/>
  <c r="A3079" i="75"/>
  <c r="B3078" i="75"/>
  <c r="A3078" i="75"/>
  <c r="B3077" i="75"/>
  <c r="A3077" i="75"/>
  <c r="B3076" i="75"/>
  <c r="A3076" i="75"/>
  <c r="B3075" i="75"/>
  <c r="A3075" i="75"/>
  <c r="B3074" i="75"/>
  <c r="A3074" i="75"/>
  <c r="B3073" i="75"/>
  <c r="A3073" i="75"/>
  <c r="B3072" i="75"/>
  <c r="A3072" i="75"/>
  <c r="B3071" i="75"/>
  <c r="A3071" i="75"/>
  <c r="B3070" i="75"/>
  <c r="A3070" i="75"/>
  <c r="B3069" i="75"/>
  <c r="A3069" i="75"/>
  <c r="B3068" i="75"/>
  <c r="A3068" i="75"/>
  <c r="B3067" i="75"/>
  <c r="A3067" i="75"/>
  <c r="B3066" i="75"/>
  <c r="A3066" i="75"/>
  <c r="B3065" i="75"/>
  <c r="A3065" i="75"/>
  <c r="B3064" i="75"/>
  <c r="A3064" i="75"/>
  <c r="B3063" i="75"/>
  <c r="A3063" i="75"/>
  <c r="B3062" i="75"/>
  <c r="A3062" i="75"/>
  <c r="B3061" i="75"/>
  <c r="A3061" i="75"/>
  <c r="B3060" i="75"/>
  <c r="A3060" i="75"/>
  <c r="B3059" i="75"/>
  <c r="A3059" i="75"/>
  <c r="B3058" i="75"/>
  <c r="A3058" i="75"/>
  <c r="B3057" i="75"/>
  <c r="A3057" i="75"/>
  <c r="B3056" i="75"/>
  <c r="A3056" i="75"/>
  <c r="B3055" i="75"/>
  <c r="A3055" i="75"/>
  <c r="B3054" i="75"/>
  <c r="A3054" i="75"/>
  <c r="B3053" i="75"/>
  <c r="A3053" i="75"/>
  <c r="B3052" i="75"/>
  <c r="A3052" i="75"/>
  <c r="B3051" i="75"/>
  <c r="A3051" i="75"/>
  <c r="B3050" i="75"/>
  <c r="A3050" i="75"/>
  <c r="B3049" i="75"/>
  <c r="A3049" i="75"/>
  <c r="B3048" i="75"/>
  <c r="A3048" i="75"/>
  <c r="B3047" i="75"/>
  <c r="A3047" i="75"/>
  <c r="B3046" i="75"/>
  <c r="A3046" i="75"/>
  <c r="B3045" i="75"/>
  <c r="A3045" i="75"/>
  <c r="B3044" i="75"/>
  <c r="A3044" i="75"/>
  <c r="B3043" i="75"/>
  <c r="A3043" i="75"/>
  <c r="B3042" i="75"/>
  <c r="A3042" i="75"/>
  <c r="B3041" i="75"/>
  <c r="A3041" i="75"/>
  <c r="B3040" i="75"/>
  <c r="A3040" i="75"/>
  <c r="B3039" i="75"/>
  <c r="A3039" i="75"/>
  <c r="B3038" i="75"/>
  <c r="A3038" i="75"/>
  <c r="B3037" i="75"/>
  <c r="A3037" i="75"/>
  <c r="B3036" i="75"/>
  <c r="A3036" i="75"/>
  <c r="B3035" i="75"/>
  <c r="A3035" i="75"/>
  <c r="B3034" i="75"/>
  <c r="A3034" i="75"/>
  <c r="B3033" i="75"/>
  <c r="A3033" i="75"/>
  <c r="B3032" i="75"/>
  <c r="A3032" i="75"/>
  <c r="B3031" i="75"/>
  <c r="A3031" i="75"/>
  <c r="B3030" i="75"/>
  <c r="A3030" i="75"/>
  <c r="B3029" i="75"/>
  <c r="A3029" i="75"/>
  <c r="B3028" i="75"/>
  <c r="A3028" i="75"/>
  <c r="B3027" i="75"/>
  <c r="A3027" i="75"/>
  <c r="B3026" i="75"/>
  <c r="A3026" i="75"/>
  <c r="B3025" i="75"/>
  <c r="A3025" i="75"/>
  <c r="B3024" i="75"/>
  <c r="A3024" i="75"/>
  <c r="B3023" i="75"/>
  <c r="A3023" i="75"/>
  <c r="B3022" i="75"/>
  <c r="A3022" i="75"/>
  <c r="B3021" i="75"/>
  <c r="A3021" i="75"/>
  <c r="B3020" i="75"/>
  <c r="A3020" i="75"/>
  <c r="B3019" i="75"/>
  <c r="A3019" i="75"/>
  <c r="B3018" i="75"/>
  <c r="A3018" i="75"/>
  <c r="B3017" i="75"/>
  <c r="A3017" i="75"/>
  <c r="B3016" i="75"/>
  <c r="A3016" i="75"/>
  <c r="B3015" i="75"/>
  <c r="A3015" i="75"/>
  <c r="B3014" i="75"/>
  <c r="A3014" i="75"/>
  <c r="B3013" i="75"/>
  <c r="A3013" i="75"/>
  <c r="B3012" i="75"/>
  <c r="A3012" i="75"/>
  <c r="B3011" i="75"/>
  <c r="A3011" i="75"/>
  <c r="B3010" i="75"/>
  <c r="A3010" i="75"/>
  <c r="B3009" i="75"/>
  <c r="A3009" i="75"/>
  <c r="B3008" i="75"/>
  <c r="A3008" i="75"/>
  <c r="B3007" i="75"/>
  <c r="A3007" i="75"/>
  <c r="B3006" i="75"/>
  <c r="A3006" i="75"/>
  <c r="B3005" i="75"/>
  <c r="A3005" i="75"/>
  <c r="B3004" i="75"/>
  <c r="A3004" i="75"/>
  <c r="B3003" i="75"/>
  <c r="A3003" i="75"/>
  <c r="B3002" i="75"/>
  <c r="A3002" i="75"/>
  <c r="B3001" i="75"/>
  <c r="A3001" i="75"/>
  <c r="B3000" i="75"/>
  <c r="A3000" i="75"/>
  <c r="B2999" i="75"/>
  <c r="A2999" i="75"/>
  <c r="B2998" i="75"/>
  <c r="A2998" i="75"/>
  <c r="B2997" i="75"/>
  <c r="A2997" i="75"/>
  <c r="B2996" i="75"/>
  <c r="A2996" i="75"/>
  <c r="B2995" i="75"/>
  <c r="A2995" i="75"/>
  <c r="B2994" i="75"/>
  <c r="A2994" i="75"/>
  <c r="B2993" i="75"/>
  <c r="A2993" i="75"/>
  <c r="B2992" i="75"/>
  <c r="A2992" i="75"/>
  <c r="B2991" i="75"/>
  <c r="A2991" i="75"/>
  <c r="B2990" i="75"/>
  <c r="A2990" i="75"/>
  <c r="B2989" i="75"/>
  <c r="A2989" i="75"/>
  <c r="B2988" i="75"/>
  <c r="A2988" i="75"/>
  <c r="B2987" i="75"/>
  <c r="A2987" i="75"/>
  <c r="B2986" i="75"/>
  <c r="A2986" i="75"/>
  <c r="B2985" i="75"/>
  <c r="A2985" i="75"/>
  <c r="B2984" i="75"/>
  <c r="A2984" i="75"/>
  <c r="B2983" i="75"/>
  <c r="A2983" i="75"/>
  <c r="B2982" i="75"/>
  <c r="A2982" i="75"/>
  <c r="B2981" i="75"/>
  <c r="A2981" i="75"/>
  <c r="B2980" i="75"/>
  <c r="A2980" i="75"/>
  <c r="B2979" i="75"/>
  <c r="A2979" i="75"/>
  <c r="B2978" i="75"/>
  <c r="A2978" i="75"/>
  <c r="B2977" i="75"/>
  <c r="A2977" i="75"/>
  <c r="B2976" i="75"/>
  <c r="A2976" i="75"/>
  <c r="B2975" i="75"/>
  <c r="A2975" i="75"/>
  <c r="B2974" i="75"/>
  <c r="A2974" i="75"/>
  <c r="B2973" i="75"/>
  <c r="A2973" i="75"/>
  <c r="B2972" i="75"/>
  <c r="A2972" i="75"/>
  <c r="B2971" i="75"/>
  <c r="A2971" i="75"/>
  <c r="B2970" i="75"/>
  <c r="A2970" i="75"/>
  <c r="B2969" i="75"/>
  <c r="A2969" i="75"/>
  <c r="B2968" i="75"/>
  <c r="A2968" i="75"/>
  <c r="B2967" i="75"/>
  <c r="A2967" i="75"/>
  <c r="B2966" i="75"/>
  <c r="A2966" i="75"/>
  <c r="B2965" i="75"/>
  <c r="A2965" i="75"/>
  <c r="B2964" i="75"/>
  <c r="A2964" i="75"/>
  <c r="B2963" i="75"/>
  <c r="A2963" i="75"/>
  <c r="B2962" i="75"/>
  <c r="A2962" i="75"/>
  <c r="B2961" i="75"/>
  <c r="A2961" i="75"/>
  <c r="B2960" i="75"/>
  <c r="A2960" i="75"/>
  <c r="B2959" i="75"/>
  <c r="A2959" i="75"/>
  <c r="B2958" i="75"/>
  <c r="A2958" i="75"/>
  <c r="B2957" i="75"/>
  <c r="A2957" i="75"/>
  <c r="B2956" i="75"/>
  <c r="A2956" i="75"/>
  <c r="B2955" i="75"/>
  <c r="A2955" i="75"/>
  <c r="B2954" i="75"/>
  <c r="A2954" i="75"/>
  <c r="B2953" i="75"/>
  <c r="A2953" i="75"/>
  <c r="B2952" i="75"/>
  <c r="A2952" i="75"/>
  <c r="B2951" i="75"/>
  <c r="A2951" i="75"/>
  <c r="B2950" i="75"/>
  <c r="A2950" i="75"/>
  <c r="B2949" i="75"/>
  <c r="A2949" i="75"/>
  <c r="B2948" i="75"/>
  <c r="A2948" i="75"/>
  <c r="B2947" i="75"/>
  <c r="A2947" i="75"/>
  <c r="B2946" i="75"/>
  <c r="A2946" i="75"/>
  <c r="B2945" i="75"/>
  <c r="A2945" i="75"/>
  <c r="B2944" i="75"/>
  <c r="A2944" i="75"/>
  <c r="B2943" i="75"/>
  <c r="A2943" i="75"/>
  <c r="B2942" i="75"/>
  <c r="A2942" i="75"/>
  <c r="B2941" i="75"/>
  <c r="A2941" i="75"/>
  <c r="B2940" i="75"/>
  <c r="A2940" i="75"/>
  <c r="B2939" i="75"/>
  <c r="A2939" i="75"/>
  <c r="B2938" i="75"/>
  <c r="A2938" i="75"/>
  <c r="B2937" i="75"/>
  <c r="A2937" i="75"/>
  <c r="B2936" i="75"/>
  <c r="A2936" i="75"/>
  <c r="B2935" i="75"/>
  <c r="A2935" i="75"/>
  <c r="B2934" i="75"/>
  <c r="A2934" i="75"/>
  <c r="B2933" i="75"/>
  <c r="A2933" i="75"/>
  <c r="B2932" i="75"/>
  <c r="A2932" i="75"/>
  <c r="B2931" i="75"/>
  <c r="A2931" i="75"/>
  <c r="B2930" i="75"/>
  <c r="A2930" i="75"/>
  <c r="B2929" i="75"/>
  <c r="A2929" i="75"/>
  <c r="B2928" i="75"/>
  <c r="A2928" i="75"/>
  <c r="B2927" i="75"/>
  <c r="A2927" i="75"/>
  <c r="B2926" i="75"/>
  <c r="A2926" i="75"/>
  <c r="B2925" i="75"/>
  <c r="A2925" i="75"/>
  <c r="B2924" i="75"/>
  <c r="A2924" i="75"/>
  <c r="B2923" i="75"/>
  <c r="A2923" i="75"/>
  <c r="B2922" i="75"/>
  <c r="A2922" i="75"/>
  <c r="B2921" i="75"/>
  <c r="A2921" i="75"/>
  <c r="B2920" i="75"/>
  <c r="A2920" i="75"/>
  <c r="B2919" i="75"/>
  <c r="A2919" i="75"/>
  <c r="B2918" i="75"/>
  <c r="A2918" i="75"/>
  <c r="B2917" i="75"/>
  <c r="A2917" i="75"/>
  <c r="B2916" i="75"/>
  <c r="A2916" i="75"/>
  <c r="B2915" i="75"/>
  <c r="A2915" i="75"/>
  <c r="B2914" i="75"/>
  <c r="A2914" i="75"/>
  <c r="B2913" i="75"/>
  <c r="A2913" i="75"/>
  <c r="B2912" i="75"/>
  <c r="A2912" i="75"/>
  <c r="B2911" i="75"/>
  <c r="A2911" i="75"/>
  <c r="B2910" i="75"/>
  <c r="A2910" i="75"/>
  <c r="B2909" i="75"/>
  <c r="A2909" i="75"/>
  <c r="B2908" i="75"/>
  <c r="A2908" i="75"/>
  <c r="B2907" i="75"/>
  <c r="A2907" i="75"/>
  <c r="B2906" i="75"/>
  <c r="A2906" i="75"/>
  <c r="B2905" i="75"/>
  <c r="A2905" i="75"/>
  <c r="B2904" i="75"/>
  <c r="A2904" i="75"/>
  <c r="B2903" i="75"/>
  <c r="A2903" i="75"/>
  <c r="B2902" i="75"/>
  <c r="A2902" i="75"/>
  <c r="B2901" i="75"/>
  <c r="A2901" i="75"/>
  <c r="B2900" i="75"/>
  <c r="A2900" i="75"/>
  <c r="B2899" i="75"/>
  <c r="A2899" i="75"/>
  <c r="B2898" i="75"/>
  <c r="A2898" i="75"/>
  <c r="B2897" i="75"/>
  <c r="A2897" i="75"/>
  <c r="B2896" i="75"/>
  <c r="A2896" i="75"/>
  <c r="B2895" i="75"/>
  <c r="A2895" i="75"/>
  <c r="B2894" i="75"/>
  <c r="A2894" i="75"/>
  <c r="B2893" i="75"/>
  <c r="A2893" i="75"/>
  <c r="B2892" i="75"/>
  <c r="A2892" i="75"/>
  <c r="B2891" i="75"/>
  <c r="A2891" i="75"/>
  <c r="B2890" i="75"/>
  <c r="A2890" i="75"/>
  <c r="B2889" i="75"/>
  <c r="A2889" i="75"/>
  <c r="B2888" i="75"/>
  <c r="A2888" i="75"/>
  <c r="B2887" i="75"/>
  <c r="A2887" i="75"/>
  <c r="B2886" i="75"/>
  <c r="A2886" i="75"/>
  <c r="B2885" i="75"/>
  <c r="A2885" i="75"/>
  <c r="B2884" i="75"/>
  <c r="A2884" i="75"/>
  <c r="B2883" i="75"/>
  <c r="A2883" i="75"/>
  <c r="B2882" i="75"/>
  <c r="A2882" i="75"/>
  <c r="B2881" i="75"/>
  <c r="A2881" i="75"/>
  <c r="B2880" i="75"/>
  <c r="A2880" i="75"/>
  <c r="B2879" i="75"/>
  <c r="A2879" i="75"/>
  <c r="B2878" i="75"/>
  <c r="A2878" i="75"/>
  <c r="B2877" i="75"/>
  <c r="A2877" i="75"/>
  <c r="B2876" i="75"/>
  <c r="A2876" i="75"/>
  <c r="B2875" i="75"/>
  <c r="A2875" i="75"/>
  <c r="B2874" i="75"/>
  <c r="A2874" i="75"/>
  <c r="B2873" i="75"/>
  <c r="A2873" i="75"/>
  <c r="B2872" i="75"/>
  <c r="A2872" i="75"/>
  <c r="B2871" i="75"/>
  <c r="A2871" i="75"/>
  <c r="B2870" i="75"/>
  <c r="A2870" i="75"/>
  <c r="B2869" i="75"/>
  <c r="A2869" i="75"/>
  <c r="B2868" i="75"/>
  <c r="A2868" i="75"/>
  <c r="B2867" i="75"/>
  <c r="A2867" i="75"/>
  <c r="B2866" i="75"/>
  <c r="A2866" i="75"/>
  <c r="B2865" i="75"/>
  <c r="A2865" i="75"/>
  <c r="B2864" i="75"/>
  <c r="A2864" i="75"/>
  <c r="B2863" i="75"/>
  <c r="A2863" i="75"/>
  <c r="B2862" i="75"/>
  <c r="A2862" i="75"/>
  <c r="B2861" i="75"/>
  <c r="A2861" i="75"/>
  <c r="B2860" i="75"/>
  <c r="A2860" i="75"/>
  <c r="B2859" i="75"/>
  <c r="A2859" i="75"/>
  <c r="B2858" i="75"/>
  <c r="A2858" i="75"/>
  <c r="B2857" i="75"/>
  <c r="A2857" i="75"/>
  <c r="B2856" i="75"/>
  <c r="A2856" i="75"/>
  <c r="B2855" i="75"/>
  <c r="A2855" i="75"/>
  <c r="B2854" i="75"/>
  <c r="A2854" i="75"/>
  <c r="B2853" i="75"/>
  <c r="A2853" i="75"/>
  <c r="B2852" i="75"/>
  <c r="A2852" i="75"/>
  <c r="B2851" i="75"/>
  <c r="A2851" i="75"/>
  <c r="B2850" i="75"/>
  <c r="A2850" i="75"/>
  <c r="B2849" i="75"/>
  <c r="A2849" i="75"/>
  <c r="B2848" i="75"/>
  <c r="A2848" i="75"/>
  <c r="B2847" i="75"/>
  <c r="A2847" i="75"/>
  <c r="B2846" i="75"/>
  <c r="A2846" i="75"/>
  <c r="B2845" i="75"/>
  <c r="A2845" i="75"/>
  <c r="B2844" i="75"/>
  <c r="A2844" i="75"/>
  <c r="B2843" i="75"/>
  <c r="A2843" i="75"/>
  <c r="B2842" i="75"/>
  <c r="A2842" i="75"/>
  <c r="B2841" i="75"/>
  <c r="A2841" i="75"/>
  <c r="B2840" i="75"/>
  <c r="A2840" i="75"/>
  <c r="B2839" i="75"/>
  <c r="A2839" i="75"/>
  <c r="B2838" i="75"/>
  <c r="A2838" i="75"/>
  <c r="B2837" i="75"/>
  <c r="A2837" i="75"/>
  <c r="B2836" i="75"/>
  <c r="A2836" i="75"/>
  <c r="B2835" i="75"/>
  <c r="A2835" i="75"/>
  <c r="B2834" i="75"/>
  <c r="A2834" i="75"/>
  <c r="B2833" i="75"/>
  <c r="A2833" i="75"/>
  <c r="B2832" i="75"/>
  <c r="A2832" i="75"/>
  <c r="B2831" i="75"/>
  <c r="A2831" i="75"/>
  <c r="B2830" i="75"/>
  <c r="A2830" i="75"/>
  <c r="B2829" i="75"/>
  <c r="A2829" i="75"/>
  <c r="B2828" i="75"/>
  <c r="A2828" i="75"/>
  <c r="B2827" i="75"/>
  <c r="A2827" i="75"/>
  <c r="B2826" i="75"/>
  <c r="A2826" i="75"/>
  <c r="B2825" i="75"/>
  <c r="A2825" i="75"/>
  <c r="B2824" i="75"/>
  <c r="A2824" i="75"/>
  <c r="B2823" i="75"/>
  <c r="A2823" i="75"/>
  <c r="B2822" i="75"/>
  <c r="A2822" i="75"/>
  <c r="B2821" i="75"/>
  <c r="A2821" i="75"/>
  <c r="B2820" i="75"/>
  <c r="A2820" i="75"/>
  <c r="B2819" i="75"/>
  <c r="A2819" i="75"/>
  <c r="B2818" i="75"/>
  <c r="A2818" i="75"/>
  <c r="B2817" i="75"/>
  <c r="A2817" i="75"/>
  <c r="B2816" i="75"/>
  <c r="A2816" i="75"/>
  <c r="B2815" i="75"/>
  <c r="A2815" i="75"/>
  <c r="B2814" i="75"/>
  <c r="A2814" i="75"/>
  <c r="B2813" i="75"/>
  <c r="A2813" i="75"/>
  <c r="B2812" i="75"/>
  <c r="A2812" i="75"/>
  <c r="B2811" i="75"/>
  <c r="A2811" i="75"/>
  <c r="B2810" i="75"/>
  <c r="A2810" i="75"/>
  <c r="B2809" i="75"/>
  <c r="A2809" i="75"/>
  <c r="B2808" i="75"/>
  <c r="A2808" i="75"/>
  <c r="B2807" i="75"/>
  <c r="A2807" i="75"/>
  <c r="B2806" i="75"/>
  <c r="A2806" i="75"/>
  <c r="B2805" i="75"/>
  <c r="A2805" i="75"/>
  <c r="B2804" i="75"/>
  <c r="A2804" i="75"/>
  <c r="B2803" i="75"/>
  <c r="A2803" i="75"/>
  <c r="B2802" i="75"/>
  <c r="A2802" i="75"/>
  <c r="B2801" i="75"/>
  <c r="A2801" i="75"/>
  <c r="B2800" i="75"/>
  <c r="A2800" i="75"/>
  <c r="B2799" i="75"/>
  <c r="A2799" i="75"/>
  <c r="B2798" i="75"/>
  <c r="A2798" i="75"/>
  <c r="B2797" i="75"/>
  <c r="A2797" i="75"/>
  <c r="B2796" i="75"/>
  <c r="A2796" i="75"/>
  <c r="B2795" i="75"/>
  <c r="A2795" i="75"/>
  <c r="B2794" i="75"/>
  <c r="A2794" i="75"/>
  <c r="B2793" i="75"/>
  <c r="A2793" i="75"/>
  <c r="B2792" i="75"/>
  <c r="A2792" i="75"/>
  <c r="B2791" i="75"/>
  <c r="A2791" i="75"/>
  <c r="B2790" i="75"/>
  <c r="A2790" i="75"/>
  <c r="B2789" i="75"/>
  <c r="A2789" i="75"/>
  <c r="B2788" i="75"/>
  <c r="A2788" i="75"/>
  <c r="B2787" i="75"/>
  <c r="A2787" i="75"/>
  <c r="B2786" i="75"/>
  <c r="A2786" i="75"/>
  <c r="B2785" i="75"/>
  <c r="A2785" i="75"/>
  <c r="B2784" i="75"/>
  <c r="A2784" i="75"/>
  <c r="B2783" i="75"/>
  <c r="A2783" i="75"/>
  <c r="B2782" i="75"/>
  <c r="A2782" i="75"/>
  <c r="B2781" i="75"/>
  <c r="A2781" i="75"/>
  <c r="B2780" i="75"/>
  <c r="A2780" i="75"/>
  <c r="B2779" i="75"/>
  <c r="A2779" i="75"/>
  <c r="B2778" i="75"/>
  <c r="A2778" i="75"/>
  <c r="B2777" i="75"/>
  <c r="A2777" i="75"/>
  <c r="B2776" i="75"/>
  <c r="A2776" i="75"/>
  <c r="B2775" i="75"/>
  <c r="A2775" i="75"/>
  <c r="B2774" i="75"/>
  <c r="A2774" i="75"/>
  <c r="B2773" i="75"/>
  <c r="A2773" i="75"/>
  <c r="B2772" i="75"/>
  <c r="A2772" i="75"/>
  <c r="B2771" i="75"/>
  <c r="A2771" i="75"/>
  <c r="B2770" i="75"/>
  <c r="A2770" i="75"/>
  <c r="B2769" i="75"/>
  <c r="A2769" i="75"/>
  <c r="B2768" i="75"/>
  <c r="A2768" i="75"/>
  <c r="B2767" i="75"/>
  <c r="A2767" i="75"/>
  <c r="B2766" i="75"/>
  <c r="A2766" i="75"/>
  <c r="B2765" i="75"/>
  <c r="A2765" i="75"/>
  <c r="B2764" i="75"/>
  <c r="A2764" i="75"/>
  <c r="B2763" i="75"/>
  <c r="A2763" i="75"/>
  <c r="B2762" i="75"/>
  <c r="A2762" i="75"/>
  <c r="B2761" i="75"/>
  <c r="A2761" i="75"/>
  <c r="B2760" i="75"/>
  <c r="A2760" i="75"/>
  <c r="B2759" i="75"/>
  <c r="A2759" i="75"/>
  <c r="B2758" i="75"/>
  <c r="A2758" i="75"/>
  <c r="B2757" i="75"/>
  <c r="A2757" i="75"/>
  <c r="B2756" i="75"/>
  <c r="A2756" i="75"/>
  <c r="B2755" i="75"/>
  <c r="A2755" i="75"/>
  <c r="B2754" i="75"/>
  <c r="A2754" i="75"/>
  <c r="B2753" i="75"/>
  <c r="A2753" i="75"/>
  <c r="B2752" i="75"/>
  <c r="A2752" i="75"/>
  <c r="B2751" i="75"/>
  <c r="A2751" i="75"/>
  <c r="B2750" i="75"/>
  <c r="A2750" i="75"/>
  <c r="B2749" i="75"/>
  <c r="A2749" i="75"/>
  <c r="B2748" i="75"/>
  <c r="A2748" i="75"/>
  <c r="B2747" i="75"/>
  <c r="A2747" i="75"/>
  <c r="B2746" i="75"/>
  <c r="A2746" i="75"/>
  <c r="B2745" i="75"/>
  <c r="A2745" i="75"/>
  <c r="B2744" i="75"/>
  <c r="A2744" i="75"/>
  <c r="B2743" i="75"/>
  <c r="A2743" i="75"/>
  <c r="B2742" i="75"/>
  <c r="A2742" i="75"/>
  <c r="B2741" i="75"/>
  <c r="A2741" i="75"/>
  <c r="B2740" i="75"/>
  <c r="A2740" i="75"/>
  <c r="B2739" i="75"/>
  <c r="A2739" i="75"/>
  <c r="B2738" i="75"/>
  <c r="A2738" i="75"/>
  <c r="B2737" i="75"/>
  <c r="A2737" i="75"/>
  <c r="B2736" i="75"/>
  <c r="A2736" i="75"/>
  <c r="B2735" i="75"/>
  <c r="A2735" i="75"/>
  <c r="B2734" i="75"/>
  <c r="A2734" i="75"/>
  <c r="B2733" i="75"/>
  <c r="A2733" i="75"/>
  <c r="B2732" i="75"/>
  <c r="A2732" i="75"/>
  <c r="B2731" i="75"/>
  <c r="A2731" i="75"/>
  <c r="B2730" i="75"/>
  <c r="A2730" i="75"/>
  <c r="B2729" i="75"/>
  <c r="A2729" i="75"/>
  <c r="B2728" i="75"/>
  <c r="A2728" i="75"/>
  <c r="B2727" i="75"/>
  <c r="A2727" i="75"/>
  <c r="B2726" i="75"/>
  <c r="A2726" i="75"/>
  <c r="B2725" i="75"/>
  <c r="A2725" i="75"/>
  <c r="B2724" i="75"/>
  <c r="A2724" i="75"/>
  <c r="B2723" i="75"/>
  <c r="A2723" i="75"/>
  <c r="B2722" i="75"/>
  <c r="A2722" i="75"/>
  <c r="B2721" i="75"/>
  <c r="A2721" i="75"/>
  <c r="B2720" i="75"/>
  <c r="A2720" i="75"/>
  <c r="B2719" i="75"/>
  <c r="A2719" i="75"/>
  <c r="B2718" i="75"/>
  <c r="A2718" i="75"/>
  <c r="B2717" i="75"/>
  <c r="A2717" i="75"/>
  <c r="B2716" i="75"/>
  <c r="A2716" i="75"/>
  <c r="B2715" i="75"/>
  <c r="A2715" i="75"/>
  <c r="B2714" i="75"/>
  <c r="A2714" i="75"/>
  <c r="B2713" i="75"/>
  <c r="A2713" i="75"/>
  <c r="B2712" i="75"/>
  <c r="A2712" i="75"/>
  <c r="B2711" i="75"/>
  <c r="A2711" i="75"/>
  <c r="B2710" i="75"/>
  <c r="A2710" i="75"/>
  <c r="B2709" i="75"/>
  <c r="A2709" i="75"/>
  <c r="B2708" i="75"/>
  <c r="A2708" i="75"/>
  <c r="B2707" i="75"/>
  <c r="A2707" i="75"/>
  <c r="B2706" i="75"/>
  <c r="A2706" i="75"/>
  <c r="B2705" i="75"/>
  <c r="A2705" i="75"/>
  <c r="B2704" i="75"/>
  <c r="A2704" i="75"/>
  <c r="B2703" i="75"/>
  <c r="A2703" i="75"/>
  <c r="B2702" i="75"/>
  <c r="A2702" i="75"/>
  <c r="B2701" i="75"/>
  <c r="A2701" i="75"/>
  <c r="B2700" i="75"/>
  <c r="A2700" i="75"/>
  <c r="B2699" i="75"/>
  <c r="A2699" i="75"/>
  <c r="B2698" i="75"/>
  <c r="A2698" i="75"/>
  <c r="B2697" i="75"/>
  <c r="A2697" i="75"/>
  <c r="B2696" i="75"/>
  <c r="A2696" i="75"/>
  <c r="B2695" i="75"/>
  <c r="A2695" i="75"/>
  <c r="B2694" i="75"/>
  <c r="A2694" i="75"/>
  <c r="B2693" i="75"/>
  <c r="A2693" i="75"/>
  <c r="B2692" i="75"/>
  <c r="A2692" i="75"/>
  <c r="B2691" i="75"/>
  <c r="A2691" i="75"/>
  <c r="B2690" i="75"/>
  <c r="A2690" i="75"/>
  <c r="B2689" i="75"/>
  <c r="A2689" i="75"/>
  <c r="B2688" i="75"/>
  <c r="A2688" i="75"/>
  <c r="B2687" i="75"/>
  <c r="A2687" i="75"/>
  <c r="B2686" i="75"/>
  <c r="A2686" i="75"/>
  <c r="B2685" i="75"/>
  <c r="A2685" i="75"/>
  <c r="B2684" i="75"/>
  <c r="A2684" i="75"/>
  <c r="B2683" i="75"/>
  <c r="A2683" i="75"/>
  <c r="B2682" i="75"/>
  <c r="A2682" i="75"/>
  <c r="B2681" i="75"/>
  <c r="A2681" i="75"/>
  <c r="B2680" i="75"/>
  <c r="A2680" i="75"/>
  <c r="B2679" i="75"/>
  <c r="A2679" i="75"/>
  <c r="B2678" i="75"/>
  <c r="A2678" i="75"/>
  <c r="B2677" i="75"/>
  <c r="A2677" i="75"/>
  <c r="B2676" i="75"/>
  <c r="A2676" i="75"/>
  <c r="B2675" i="75"/>
  <c r="A2675" i="75"/>
  <c r="B2674" i="75"/>
  <c r="A2674" i="75"/>
  <c r="B2673" i="75"/>
  <c r="A2673" i="75"/>
  <c r="B2672" i="75"/>
  <c r="A2672" i="75"/>
  <c r="B2671" i="75"/>
  <c r="A2671" i="75"/>
  <c r="B2670" i="75"/>
  <c r="A2670" i="75"/>
  <c r="B2669" i="75"/>
  <c r="A2669" i="75"/>
  <c r="B2668" i="75"/>
  <c r="A2668" i="75"/>
  <c r="B2667" i="75"/>
  <c r="A2667" i="75"/>
  <c r="B2666" i="75"/>
  <c r="A2666" i="75"/>
  <c r="B2665" i="75"/>
  <c r="A2665" i="75"/>
  <c r="B2664" i="75"/>
  <c r="A2664" i="75"/>
  <c r="B2663" i="75"/>
  <c r="A2663" i="75"/>
  <c r="B2662" i="75"/>
  <c r="A2662" i="75"/>
  <c r="B2661" i="75"/>
  <c r="A2661" i="75"/>
  <c r="B2660" i="75"/>
  <c r="A2660" i="75"/>
  <c r="B2659" i="75"/>
  <c r="A2659" i="75"/>
  <c r="B2658" i="75"/>
  <c r="A2658" i="75"/>
  <c r="B2657" i="75"/>
  <c r="A2657" i="75"/>
  <c r="B2656" i="75"/>
  <c r="A2656" i="75"/>
  <c r="B2655" i="75"/>
  <c r="A2655" i="75"/>
  <c r="B2654" i="75"/>
  <c r="A2654" i="75"/>
  <c r="B2653" i="75"/>
  <c r="A2653" i="75"/>
  <c r="B2652" i="75"/>
  <c r="A2652" i="75"/>
  <c r="B2651" i="75"/>
  <c r="A2651" i="75"/>
  <c r="B2650" i="75"/>
  <c r="A2650" i="75"/>
  <c r="B2649" i="75"/>
  <c r="A2649" i="75"/>
  <c r="B2648" i="75"/>
  <c r="A2648" i="75"/>
  <c r="B2647" i="75"/>
  <c r="A2647" i="75"/>
  <c r="B2646" i="75"/>
  <c r="A2646" i="75"/>
  <c r="B2645" i="75"/>
  <c r="A2645" i="75"/>
  <c r="B2644" i="75"/>
  <c r="A2644" i="75"/>
  <c r="B2643" i="75"/>
  <c r="A2643" i="75"/>
  <c r="B2642" i="75"/>
  <c r="A2642" i="75"/>
  <c r="B2641" i="75"/>
  <c r="A2641" i="75"/>
  <c r="B2640" i="75"/>
  <c r="A2640" i="75"/>
  <c r="B2639" i="75"/>
  <c r="A2639" i="75"/>
  <c r="B2638" i="75"/>
  <c r="A2638" i="75"/>
  <c r="B2637" i="75"/>
  <c r="A2637" i="75"/>
  <c r="B2636" i="75"/>
  <c r="A2636" i="75"/>
  <c r="B2635" i="75"/>
  <c r="A2635" i="75"/>
  <c r="B2634" i="75"/>
  <c r="A2634" i="75"/>
  <c r="B2633" i="75"/>
  <c r="A2633" i="75"/>
  <c r="B2632" i="75"/>
  <c r="A2632" i="75"/>
  <c r="B2631" i="75"/>
  <c r="A2631" i="75"/>
  <c r="B2630" i="75"/>
  <c r="A2630" i="75"/>
  <c r="B2629" i="75"/>
  <c r="A2629" i="75"/>
  <c r="B2628" i="75"/>
  <c r="A2628" i="75"/>
  <c r="B2627" i="75"/>
  <c r="A2627" i="75"/>
  <c r="B2626" i="75"/>
  <c r="A2626" i="75"/>
  <c r="B2625" i="75"/>
  <c r="A2625" i="75"/>
  <c r="B2624" i="75"/>
  <c r="A2624" i="75"/>
  <c r="B2623" i="75"/>
  <c r="A2623" i="75"/>
  <c r="B2622" i="75"/>
  <c r="A2622" i="75"/>
  <c r="B2621" i="75"/>
  <c r="A2621" i="75"/>
  <c r="B2620" i="75"/>
  <c r="A2620" i="75"/>
  <c r="B2619" i="75"/>
  <c r="A2619" i="75"/>
  <c r="B2618" i="75"/>
  <c r="A2618" i="75"/>
  <c r="B2617" i="75"/>
  <c r="A2617" i="75"/>
  <c r="B2616" i="75"/>
  <c r="A2616" i="75"/>
  <c r="B2615" i="75"/>
  <c r="A2615" i="75"/>
  <c r="B2614" i="75"/>
  <c r="A2614" i="75"/>
  <c r="B2613" i="75"/>
  <c r="A2613" i="75"/>
  <c r="B2612" i="75"/>
  <c r="A2612" i="75"/>
  <c r="B2611" i="75"/>
  <c r="A2611" i="75"/>
  <c r="B2610" i="75"/>
  <c r="A2610" i="75"/>
  <c r="B2609" i="75"/>
  <c r="A2609" i="75"/>
  <c r="B2608" i="75"/>
  <c r="A2608" i="75"/>
  <c r="B2607" i="75"/>
  <c r="A2607" i="75"/>
  <c r="B2606" i="75"/>
  <c r="A2606" i="75"/>
  <c r="B2605" i="75"/>
  <c r="A2605" i="75"/>
  <c r="B2604" i="75"/>
  <c r="A2604" i="75"/>
  <c r="B2603" i="75"/>
  <c r="A2603" i="75"/>
  <c r="B2602" i="75"/>
  <c r="A2602" i="75"/>
  <c r="B2601" i="75"/>
  <c r="A2601" i="75"/>
  <c r="B2600" i="75"/>
  <c r="A2600" i="75"/>
  <c r="B2599" i="75"/>
  <c r="A2599" i="75"/>
  <c r="B2598" i="75"/>
  <c r="A2598" i="75"/>
  <c r="B2597" i="75"/>
  <c r="A2597" i="75"/>
  <c r="B2596" i="75"/>
  <c r="A2596" i="75"/>
  <c r="B2595" i="75"/>
  <c r="A2595" i="75"/>
  <c r="B2594" i="75"/>
  <c r="A2594" i="75"/>
  <c r="B2593" i="75"/>
  <c r="A2593" i="75"/>
  <c r="B2592" i="75"/>
  <c r="A2592" i="75"/>
  <c r="B2591" i="75"/>
  <c r="A2591" i="75"/>
  <c r="B2590" i="75"/>
  <c r="A2590" i="75"/>
  <c r="B2589" i="75"/>
  <c r="A2589" i="75"/>
  <c r="B2588" i="75"/>
  <c r="A2588" i="75"/>
  <c r="B2587" i="75"/>
  <c r="A2587" i="75"/>
  <c r="B2586" i="75"/>
  <c r="A2586" i="75"/>
  <c r="B2585" i="75"/>
  <c r="A2585" i="75"/>
  <c r="B2584" i="75"/>
  <c r="A2584" i="75"/>
  <c r="B2583" i="75"/>
  <c r="A2583" i="75"/>
  <c r="B2582" i="75"/>
  <c r="A2582" i="75"/>
  <c r="B2581" i="75"/>
  <c r="A2581" i="75"/>
  <c r="B2580" i="75"/>
  <c r="A2580" i="75"/>
  <c r="B2579" i="75"/>
  <c r="A2579" i="75"/>
  <c r="B2578" i="75"/>
  <c r="A2578" i="75"/>
  <c r="B2577" i="75"/>
  <c r="A2577" i="75"/>
  <c r="B2576" i="75"/>
  <c r="A2576" i="75"/>
  <c r="B2575" i="75"/>
  <c r="A2575" i="75"/>
  <c r="B2574" i="75"/>
  <c r="A2574" i="75"/>
  <c r="B2573" i="75"/>
  <c r="A2573" i="75"/>
  <c r="B2572" i="75"/>
  <c r="A2572" i="75"/>
  <c r="B2571" i="75"/>
  <c r="A2571" i="75"/>
  <c r="B2570" i="75"/>
  <c r="A2570" i="75"/>
  <c r="B2569" i="75"/>
  <c r="A2569" i="75"/>
  <c r="B2568" i="75"/>
  <c r="A2568" i="75"/>
  <c r="B2567" i="75"/>
  <c r="A2567" i="75"/>
  <c r="B2566" i="75"/>
  <c r="A2566" i="75"/>
  <c r="B2565" i="75"/>
  <c r="A2565" i="75"/>
  <c r="B2564" i="75"/>
  <c r="A2564" i="75"/>
  <c r="B2563" i="75"/>
  <c r="A2563" i="75"/>
  <c r="B2562" i="75"/>
  <c r="A2562" i="75"/>
  <c r="B2561" i="75"/>
  <c r="A2561" i="75"/>
  <c r="B2560" i="75"/>
  <c r="A2560" i="75"/>
  <c r="B2559" i="75"/>
  <c r="A2559" i="75"/>
  <c r="B2558" i="75"/>
  <c r="A2558" i="75"/>
  <c r="B2557" i="75"/>
  <c r="A2557" i="75"/>
  <c r="B2556" i="75"/>
  <c r="A2556" i="75"/>
  <c r="B2555" i="75"/>
  <c r="A2555" i="75"/>
  <c r="B2554" i="75"/>
  <c r="A2554" i="75"/>
  <c r="B2553" i="75"/>
  <c r="A2553" i="75"/>
  <c r="B2552" i="75"/>
  <c r="A2552" i="75"/>
  <c r="B2551" i="75"/>
  <c r="A2551" i="75"/>
  <c r="B2550" i="75"/>
  <c r="A2550" i="75"/>
  <c r="B2549" i="75"/>
  <c r="A2549" i="75"/>
  <c r="B2548" i="75"/>
  <c r="A2548" i="75"/>
  <c r="B2547" i="75"/>
  <c r="A2547" i="75"/>
  <c r="B2546" i="75"/>
  <c r="A2546" i="75"/>
  <c r="B2545" i="75"/>
  <c r="A2545" i="75"/>
  <c r="B2544" i="75"/>
  <c r="A2544" i="75"/>
  <c r="B2543" i="75"/>
  <c r="A2543" i="75"/>
  <c r="B2542" i="75"/>
  <c r="A2542" i="75"/>
  <c r="B2541" i="75"/>
  <c r="A2541" i="75"/>
  <c r="B2540" i="75"/>
  <c r="A2540" i="75"/>
  <c r="B2539" i="75"/>
  <c r="A2539" i="75"/>
  <c r="B2538" i="75"/>
  <c r="A2538" i="75"/>
  <c r="B2537" i="75"/>
  <c r="A2537" i="75"/>
  <c r="B2536" i="75"/>
  <c r="A2536" i="75"/>
  <c r="B2535" i="75"/>
  <c r="A2535" i="75"/>
  <c r="B2534" i="75"/>
  <c r="A2534" i="75"/>
  <c r="B2533" i="75"/>
  <c r="A2533" i="75"/>
  <c r="B2532" i="75"/>
  <c r="A2532" i="75"/>
  <c r="B2531" i="75"/>
  <c r="A2531" i="75"/>
  <c r="B2530" i="75"/>
  <c r="A2530" i="75"/>
  <c r="B2529" i="75"/>
  <c r="A2529" i="75"/>
  <c r="B2528" i="75"/>
  <c r="A2528" i="75"/>
  <c r="B2527" i="75"/>
  <c r="A2527" i="75"/>
  <c r="B2526" i="75"/>
  <c r="A2526" i="75"/>
  <c r="B2525" i="75"/>
  <c r="A2525" i="75"/>
  <c r="B2524" i="75"/>
  <c r="A2524" i="75"/>
  <c r="B2523" i="75"/>
  <c r="A2523" i="75"/>
  <c r="B2522" i="75"/>
  <c r="A2522" i="75"/>
  <c r="B2521" i="75"/>
  <c r="A2521" i="75"/>
  <c r="B2520" i="75"/>
  <c r="A2520" i="75"/>
  <c r="B2519" i="75"/>
  <c r="A2519" i="75"/>
  <c r="B2518" i="75"/>
  <c r="A2518" i="75"/>
  <c r="B2517" i="75"/>
  <c r="A2517" i="75"/>
  <c r="B2516" i="75"/>
  <c r="A2516" i="75"/>
  <c r="B2515" i="75"/>
  <c r="A2515" i="75"/>
  <c r="B2514" i="75"/>
  <c r="A2514" i="75"/>
  <c r="B2513" i="75"/>
  <c r="A2513" i="75"/>
  <c r="B2512" i="75"/>
  <c r="A2512" i="75"/>
  <c r="B2511" i="75"/>
  <c r="A2511" i="75"/>
  <c r="B2510" i="75"/>
  <c r="A2510" i="75"/>
  <c r="B2509" i="75"/>
  <c r="A2509" i="75"/>
  <c r="B2508" i="75"/>
  <c r="A2508" i="75"/>
  <c r="B2507" i="75"/>
  <c r="A2507" i="75"/>
  <c r="B2506" i="75"/>
  <c r="A2506" i="75"/>
  <c r="B2505" i="75"/>
  <c r="A2505" i="75"/>
  <c r="B2504" i="75"/>
  <c r="A2504" i="75"/>
  <c r="B2503" i="75"/>
  <c r="A2503" i="75"/>
  <c r="B2502" i="75"/>
  <c r="A2502" i="75"/>
  <c r="B2501" i="75"/>
  <c r="A2501" i="75"/>
  <c r="B2500" i="75"/>
  <c r="A2500" i="75"/>
  <c r="B2499" i="75"/>
  <c r="A2499" i="75"/>
  <c r="B2498" i="75"/>
  <c r="A2498" i="75"/>
  <c r="B2497" i="75"/>
  <c r="A2497" i="75"/>
  <c r="B2496" i="75"/>
  <c r="A2496" i="75"/>
  <c r="B2495" i="75"/>
  <c r="A2495" i="75"/>
  <c r="B2494" i="75"/>
  <c r="A2494" i="75"/>
  <c r="B2493" i="75"/>
  <c r="A2493" i="75"/>
  <c r="B2492" i="75"/>
  <c r="A2492" i="75"/>
  <c r="B2491" i="75"/>
  <c r="A2491" i="75"/>
  <c r="B2490" i="75"/>
  <c r="A2490" i="75"/>
  <c r="B2489" i="75"/>
  <c r="A2489" i="75"/>
  <c r="B2488" i="75"/>
  <c r="A2488" i="75"/>
  <c r="B2487" i="75"/>
  <c r="A2487" i="75"/>
  <c r="B2486" i="75"/>
  <c r="A2486" i="75"/>
  <c r="B2485" i="75"/>
  <c r="A2485" i="75"/>
  <c r="B2484" i="75"/>
  <c r="A2484" i="75"/>
  <c r="B2483" i="75"/>
  <c r="A2483" i="75"/>
  <c r="B2482" i="75"/>
  <c r="A2482" i="75"/>
  <c r="B2481" i="75"/>
  <c r="A2481" i="75"/>
  <c r="B2480" i="75"/>
  <c r="A2480" i="75"/>
  <c r="B2479" i="75"/>
  <c r="A2479" i="75"/>
  <c r="B2478" i="75"/>
  <c r="A2478" i="75"/>
  <c r="B2477" i="75"/>
  <c r="A2477" i="75"/>
  <c r="B2476" i="75"/>
  <c r="A2476" i="75"/>
  <c r="B2475" i="75"/>
  <c r="A2475" i="75"/>
  <c r="B2474" i="75"/>
  <c r="A2474" i="75"/>
  <c r="B2473" i="75"/>
  <c r="A2473" i="75"/>
  <c r="B2472" i="75"/>
  <c r="A2472" i="75"/>
  <c r="B2471" i="75"/>
  <c r="A2471" i="75"/>
  <c r="B2470" i="75"/>
  <c r="A2470" i="75"/>
  <c r="B2469" i="75"/>
  <c r="A2469" i="75"/>
  <c r="B2468" i="75"/>
  <c r="A2468" i="75"/>
  <c r="B2467" i="75"/>
  <c r="A2467" i="75"/>
  <c r="B2466" i="75"/>
  <c r="A2466" i="75"/>
  <c r="B2465" i="75"/>
  <c r="A2465" i="75"/>
  <c r="B2464" i="75"/>
  <c r="A2464" i="75"/>
  <c r="B2463" i="75"/>
  <c r="A2463" i="75"/>
  <c r="B2462" i="75"/>
  <c r="A2462" i="75"/>
  <c r="B2461" i="75"/>
  <c r="A2461" i="75"/>
  <c r="B2460" i="75"/>
  <c r="A2460" i="75"/>
  <c r="B2459" i="75"/>
  <c r="A2459" i="75"/>
  <c r="B2458" i="75"/>
  <c r="A2458" i="75"/>
  <c r="B2457" i="75"/>
  <c r="A2457" i="75"/>
  <c r="B2456" i="75"/>
  <c r="A2456" i="75"/>
  <c r="B2455" i="75"/>
  <c r="A2455" i="75"/>
  <c r="B2454" i="75"/>
  <c r="A2454" i="75"/>
  <c r="B2453" i="75"/>
  <c r="A2453" i="75"/>
  <c r="B2452" i="75"/>
  <c r="A2452" i="75"/>
  <c r="B2451" i="75"/>
  <c r="A2451" i="75"/>
  <c r="B2450" i="75"/>
  <c r="A2450" i="75"/>
  <c r="B2449" i="75"/>
  <c r="A2449" i="75"/>
  <c r="B2448" i="75"/>
  <c r="A2448" i="75"/>
  <c r="B2447" i="75"/>
  <c r="A2447" i="75"/>
  <c r="B2446" i="75"/>
  <c r="A2446" i="75"/>
  <c r="B2445" i="75"/>
  <c r="A2445" i="75"/>
  <c r="B2444" i="75"/>
  <c r="A2444" i="75"/>
  <c r="B2443" i="75"/>
  <c r="A2443" i="75"/>
  <c r="B2442" i="75"/>
  <c r="A2442" i="75"/>
  <c r="B2441" i="75"/>
  <c r="A2441" i="75"/>
  <c r="B2440" i="75"/>
  <c r="A2440" i="75"/>
  <c r="B2439" i="75"/>
  <c r="A2439" i="75"/>
  <c r="B2438" i="75"/>
  <c r="A2438" i="75"/>
  <c r="B2437" i="75"/>
  <c r="A2437" i="75"/>
  <c r="B2436" i="75"/>
  <c r="A2436" i="75"/>
  <c r="B2435" i="75"/>
  <c r="A2435" i="75"/>
  <c r="B2434" i="75"/>
  <c r="A2434" i="75"/>
  <c r="B2433" i="75"/>
  <c r="A2433" i="75"/>
  <c r="B2432" i="75"/>
  <c r="A2432" i="75"/>
  <c r="B2431" i="75"/>
  <c r="A2431" i="75"/>
  <c r="B2430" i="75"/>
  <c r="A2430" i="75"/>
  <c r="B2429" i="75"/>
  <c r="A2429" i="75"/>
  <c r="B2428" i="75"/>
  <c r="A2428" i="75"/>
  <c r="B2427" i="75"/>
  <c r="A2427" i="75"/>
  <c r="B2426" i="75"/>
  <c r="A2426" i="75"/>
  <c r="B2425" i="75"/>
  <c r="A2425" i="75"/>
  <c r="B2424" i="75"/>
  <c r="A2424" i="75"/>
  <c r="B2423" i="75"/>
  <c r="A2423" i="75"/>
  <c r="B2422" i="75"/>
  <c r="A2422" i="75"/>
  <c r="B2421" i="75"/>
  <c r="A2421" i="75"/>
  <c r="B2420" i="75"/>
  <c r="A2420" i="75"/>
  <c r="B2419" i="75"/>
  <c r="A2419" i="75"/>
  <c r="B2418" i="75"/>
  <c r="A2418" i="75"/>
  <c r="B2417" i="75"/>
  <c r="A2417" i="75"/>
  <c r="B2416" i="75"/>
  <c r="A2416" i="75"/>
  <c r="B2415" i="75"/>
  <c r="A2415" i="75"/>
  <c r="B2414" i="75"/>
  <c r="A2414" i="75"/>
  <c r="B2413" i="75"/>
  <c r="A2413" i="75"/>
  <c r="B2412" i="75"/>
  <c r="A2412" i="75"/>
  <c r="B2411" i="75"/>
  <c r="A2411" i="75"/>
  <c r="B2410" i="75"/>
  <c r="A2410" i="75"/>
  <c r="B2409" i="75"/>
  <c r="A2409" i="75"/>
  <c r="B2408" i="75"/>
  <c r="A2408" i="75"/>
  <c r="B2407" i="75"/>
  <c r="A2407" i="75"/>
  <c r="B2406" i="75"/>
  <c r="A2406" i="75"/>
  <c r="B2405" i="75"/>
  <c r="A2405" i="75"/>
  <c r="B2404" i="75"/>
  <c r="A2404" i="75"/>
  <c r="B2403" i="75"/>
  <c r="A2403" i="75"/>
  <c r="B2402" i="75"/>
  <c r="A2402" i="75"/>
  <c r="B2401" i="75"/>
  <c r="A2401" i="75"/>
  <c r="B2400" i="75"/>
  <c r="A2400" i="75"/>
  <c r="B2399" i="75"/>
  <c r="A2399" i="75"/>
  <c r="B2398" i="75"/>
  <c r="A2398" i="75"/>
  <c r="B2397" i="75"/>
  <c r="A2397" i="75"/>
  <c r="B2396" i="75"/>
  <c r="A2396" i="75"/>
  <c r="B2395" i="75"/>
  <c r="A2395" i="75"/>
  <c r="B2394" i="75"/>
  <c r="A2394" i="75"/>
  <c r="B2393" i="75"/>
  <c r="A2393" i="75"/>
  <c r="B2392" i="75"/>
  <c r="A2392" i="75"/>
  <c r="B2391" i="75"/>
  <c r="A2391" i="75"/>
  <c r="B2390" i="75"/>
  <c r="A2390" i="75"/>
  <c r="B2389" i="75"/>
  <c r="A2389" i="75"/>
  <c r="B2388" i="75"/>
  <c r="A2388" i="75"/>
  <c r="B2387" i="75"/>
  <c r="A2387" i="75"/>
  <c r="B2386" i="75"/>
  <c r="A2386" i="75"/>
  <c r="B2385" i="75"/>
  <c r="A2385" i="75"/>
  <c r="B2384" i="75"/>
  <c r="A2384" i="75"/>
  <c r="B2383" i="75"/>
  <c r="A2383" i="75"/>
  <c r="B2382" i="75"/>
  <c r="A2382" i="75"/>
  <c r="B2381" i="75"/>
  <c r="A2381" i="75"/>
  <c r="B2380" i="75"/>
  <c r="A2380" i="75"/>
  <c r="B2379" i="75"/>
  <c r="A2379" i="75"/>
  <c r="B2378" i="75"/>
  <c r="A2378" i="75"/>
  <c r="B2377" i="75"/>
  <c r="A2377" i="75"/>
  <c r="B2376" i="75"/>
  <c r="A2376" i="75"/>
  <c r="B2375" i="75"/>
  <c r="A2375" i="75"/>
  <c r="B2374" i="75"/>
  <c r="A2374" i="75"/>
  <c r="B2373" i="75"/>
  <c r="A2373" i="75"/>
  <c r="B2372" i="75"/>
  <c r="A2372" i="75"/>
  <c r="B2371" i="75"/>
  <c r="A2371" i="75"/>
  <c r="B2370" i="75"/>
  <c r="A2370" i="75"/>
  <c r="B2369" i="75"/>
  <c r="A2369" i="75"/>
  <c r="B2368" i="75"/>
  <c r="A2368" i="75"/>
  <c r="B2367" i="75"/>
  <c r="A2367" i="75"/>
  <c r="B2366" i="75"/>
  <c r="A2366" i="75"/>
  <c r="B2365" i="75"/>
  <c r="A2365" i="75"/>
  <c r="B2364" i="75"/>
  <c r="A2364" i="75"/>
  <c r="B2363" i="75"/>
  <c r="A2363" i="75"/>
  <c r="B2362" i="75"/>
  <c r="A2362" i="75"/>
  <c r="B2361" i="75"/>
  <c r="A2361" i="75"/>
  <c r="B2360" i="75"/>
  <c r="A2360" i="75"/>
  <c r="B2359" i="75"/>
  <c r="A2359" i="75"/>
  <c r="B2358" i="75"/>
  <c r="A2358" i="75"/>
  <c r="B2357" i="75"/>
  <c r="A2357" i="75"/>
  <c r="B2356" i="75"/>
  <c r="A2356" i="75"/>
  <c r="B2355" i="75"/>
  <c r="A2355" i="75"/>
  <c r="B2354" i="75"/>
  <c r="A2354" i="75"/>
  <c r="B2353" i="75"/>
  <c r="A2353" i="75"/>
  <c r="B2352" i="75"/>
  <c r="A2352" i="75"/>
  <c r="B2351" i="75"/>
  <c r="A2351" i="75"/>
  <c r="B2350" i="75"/>
  <c r="A2350" i="75"/>
  <c r="B2349" i="75"/>
  <c r="A2349" i="75"/>
  <c r="B2348" i="75"/>
  <c r="A2348" i="75"/>
  <c r="B2347" i="75"/>
  <c r="A2347" i="75"/>
  <c r="B2346" i="75"/>
  <c r="A2346" i="75"/>
  <c r="B2345" i="75"/>
  <c r="A2345" i="75"/>
  <c r="B2344" i="75"/>
  <c r="A2344" i="75"/>
  <c r="B2343" i="75"/>
  <c r="A2343" i="75"/>
  <c r="B2342" i="75"/>
  <c r="A2342" i="75"/>
  <c r="B2341" i="75"/>
  <c r="A2341" i="75"/>
  <c r="B2340" i="75"/>
  <c r="A2340" i="75"/>
  <c r="B2339" i="75"/>
  <c r="A2339" i="75"/>
  <c r="B2338" i="75"/>
  <c r="A2338" i="75"/>
  <c r="B2337" i="75"/>
  <c r="A2337" i="75"/>
  <c r="B2336" i="75"/>
  <c r="A2336" i="75"/>
  <c r="B2335" i="75"/>
  <c r="A2335" i="75"/>
  <c r="B2334" i="75"/>
  <c r="A2334" i="75"/>
  <c r="B2333" i="75"/>
  <c r="A2333" i="75"/>
  <c r="B2332" i="75"/>
  <c r="A2332" i="75"/>
  <c r="B2331" i="75"/>
  <c r="A2331" i="75"/>
  <c r="B2330" i="75"/>
  <c r="A2330" i="75"/>
  <c r="B2329" i="75"/>
  <c r="A2329" i="75"/>
  <c r="B2328" i="75"/>
  <c r="A2328" i="75"/>
  <c r="B2327" i="75"/>
  <c r="A2327" i="75"/>
  <c r="B2326" i="75"/>
  <c r="A2326" i="75"/>
  <c r="B2325" i="75"/>
  <c r="A2325" i="75"/>
  <c r="B2324" i="75"/>
  <c r="A2324" i="75"/>
  <c r="B2323" i="75"/>
  <c r="A2323" i="75"/>
  <c r="B2322" i="75"/>
  <c r="A2322" i="75"/>
  <c r="B2321" i="75"/>
  <c r="A2321" i="75"/>
  <c r="B2320" i="75"/>
  <c r="A2320" i="75"/>
  <c r="B2319" i="75"/>
  <c r="A2319" i="75"/>
  <c r="B2318" i="75"/>
  <c r="A2318" i="75"/>
  <c r="B2317" i="75"/>
  <c r="A2317" i="75"/>
  <c r="B2316" i="75"/>
  <c r="A2316" i="75"/>
  <c r="B2315" i="75"/>
  <c r="A2315" i="75"/>
  <c r="B2314" i="75"/>
  <c r="A2314" i="75"/>
  <c r="B2313" i="75"/>
  <c r="A2313" i="75"/>
  <c r="B2312" i="75"/>
  <c r="A2312" i="75"/>
  <c r="B2311" i="75"/>
  <c r="A2311" i="75"/>
  <c r="B2310" i="75"/>
  <c r="A2310" i="75"/>
  <c r="B2309" i="75"/>
  <c r="A2309" i="75"/>
  <c r="B2308" i="75"/>
  <c r="A2308" i="75"/>
  <c r="B2307" i="75"/>
  <c r="A2307" i="75"/>
  <c r="B2306" i="75"/>
  <c r="A2306" i="75"/>
  <c r="B2305" i="75"/>
  <c r="A2305" i="75"/>
  <c r="B2304" i="75"/>
  <c r="A2304" i="75"/>
  <c r="B2303" i="75"/>
  <c r="A2303" i="75"/>
  <c r="B2302" i="75"/>
  <c r="A2302" i="75"/>
  <c r="B2301" i="75"/>
  <c r="A2301" i="75"/>
  <c r="B2300" i="75"/>
  <c r="A2300" i="75"/>
  <c r="B2299" i="75"/>
  <c r="A2299" i="75"/>
  <c r="B2298" i="75"/>
  <c r="A2298" i="75"/>
  <c r="B2297" i="75"/>
  <c r="A2297" i="75"/>
  <c r="B2296" i="75"/>
  <c r="A2296" i="75"/>
  <c r="B2295" i="75"/>
  <c r="A2295" i="75"/>
  <c r="B2294" i="75"/>
  <c r="A2294" i="75"/>
  <c r="B2293" i="75"/>
  <c r="A2293" i="75"/>
  <c r="B2292" i="75"/>
  <c r="A2292" i="75"/>
  <c r="B2291" i="75"/>
  <c r="A2291" i="75"/>
  <c r="B2290" i="75"/>
  <c r="A2290" i="75"/>
  <c r="B2289" i="75"/>
  <c r="A2289" i="75"/>
  <c r="B2288" i="75"/>
  <c r="A2288" i="75"/>
  <c r="B2287" i="75"/>
  <c r="A2287" i="75"/>
  <c r="B2286" i="75"/>
  <c r="A2286" i="75"/>
  <c r="B2285" i="75"/>
  <c r="A2285" i="75"/>
  <c r="B2284" i="75"/>
  <c r="A2284" i="75"/>
  <c r="B2283" i="75"/>
  <c r="A2283" i="75"/>
  <c r="B2282" i="75"/>
  <c r="A2282" i="75"/>
  <c r="B2281" i="75"/>
  <c r="A2281" i="75"/>
  <c r="B2280" i="75"/>
  <c r="A2280" i="75"/>
  <c r="B2279" i="75"/>
  <c r="A2279" i="75"/>
  <c r="B2278" i="75"/>
  <c r="A2278" i="75"/>
  <c r="B2277" i="75"/>
  <c r="A2277" i="75"/>
  <c r="B2276" i="75"/>
  <c r="A2276" i="75"/>
  <c r="B2275" i="75"/>
  <c r="A2275" i="75"/>
  <c r="B2274" i="75"/>
  <c r="A2274" i="75"/>
  <c r="B2273" i="75"/>
  <c r="A2273" i="75"/>
  <c r="B2272" i="75"/>
  <c r="A2272" i="75"/>
  <c r="B2271" i="75"/>
  <c r="A2271" i="75"/>
  <c r="B2270" i="75"/>
  <c r="A2270" i="75"/>
  <c r="B2269" i="75"/>
  <c r="A2269" i="75"/>
  <c r="B2268" i="75"/>
  <c r="A2268" i="75"/>
  <c r="B2267" i="75"/>
  <c r="A2267" i="75"/>
  <c r="B2266" i="75"/>
  <c r="A2266" i="75"/>
  <c r="B2265" i="75"/>
  <c r="A2265" i="75"/>
  <c r="B2264" i="75"/>
  <c r="A2264" i="75"/>
  <c r="B2263" i="75"/>
  <c r="A2263" i="75"/>
  <c r="B2262" i="75"/>
  <c r="A2262" i="75"/>
  <c r="B2261" i="75"/>
  <c r="A2261" i="75"/>
  <c r="B2260" i="75"/>
  <c r="A2260" i="75"/>
  <c r="B2259" i="75"/>
  <c r="A2259" i="75"/>
  <c r="B2258" i="75"/>
  <c r="A2258" i="75"/>
  <c r="B2257" i="75"/>
  <c r="A2257" i="75"/>
  <c r="B2256" i="75"/>
  <c r="A2256" i="75"/>
  <c r="B2255" i="75"/>
  <c r="A2255" i="75"/>
  <c r="B2254" i="75"/>
  <c r="A2254" i="75"/>
  <c r="B2253" i="75"/>
  <c r="A2253" i="75"/>
  <c r="B2252" i="75"/>
  <c r="A2252" i="75"/>
  <c r="B2251" i="75"/>
  <c r="A2251" i="75"/>
  <c r="B2250" i="75"/>
  <c r="A2250" i="75"/>
  <c r="B2249" i="75"/>
  <c r="A2249" i="75"/>
  <c r="B2248" i="75"/>
  <c r="A2248" i="75"/>
  <c r="B2247" i="75"/>
  <c r="A2247" i="75"/>
  <c r="B2246" i="75"/>
  <c r="A2246" i="75"/>
  <c r="B2245" i="75"/>
  <c r="A2245" i="75"/>
  <c r="B2244" i="75"/>
  <c r="A2244" i="75"/>
  <c r="B2243" i="75"/>
  <c r="A2243" i="75"/>
  <c r="B2242" i="75"/>
  <c r="A2242" i="75"/>
  <c r="B2241" i="75"/>
  <c r="A2241" i="75"/>
  <c r="B2240" i="75"/>
  <c r="A2240" i="75"/>
  <c r="B2239" i="75"/>
  <c r="A2239" i="75"/>
  <c r="B2238" i="75"/>
  <c r="A2238" i="75"/>
  <c r="B2237" i="75"/>
  <c r="A2237" i="75"/>
  <c r="B2236" i="75"/>
  <c r="A2236" i="75"/>
  <c r="B2235" i="75"/>
  <c r="A2235" i="75"/>
  <c r="B2234" i="75"/>
  <c r="A2234" i="75"/>
  <c r="B2233" i="75"/>
  <c r="A2233" i="75"/>
  <c r="B2232" i="75"/>
  <c r="A2232" i="75"/>
  <c r="B2231" i="75"/>
  <c r="A2231" i="75"/>
  <c r="B2230" i="75"/>
  <c r="A2230" i="75"/>
  <c r="B2229" i="75"/>
  <c r="A2229" i="75"/>
  <c r="B2228" i="75"/>
  <c r="A2228" i="75"/>
  <c r="B2227" i="75"/>
  <c r="A2227" i="75"/>
  <c r="B2226" i="75"/>
  <c r="A2226" i="75"/>
  <c r="B2225" i="75"/>
  <c r="A2225" i="75"/>
  <c r="B2224" i="75"/>
  <c r="A2224" i="75"/>
  <c r="B2223" i="75"/>
  <c r="A2223" i="75"/>
  <c r="B2222" i="75"/>
  <c r="A2222" i="75"/>
  <c r="B2221" i="75"/>
  <c r="A2221" i="75"/>
  <c r="B2220" i="75"/>
  <c r="A2220" i="75"/>
  <c r="B2219" i="75"/>
  <c r="A2219" i="75"/>
  <c r="B2218" i="75"/>
  <c r="A2218" i="75"/>
  <c r="B2217" i="75"/>
  <c r="A2217" i="75"/>
  <c r="B2216" i="75"/>
  <c r="A2216" i="75"/>
  <c r="B2215" i="75"/>
  <c r="A2215" i="75"/>
  <c r="B2214" i="75"/>
  <c r="A2214" i="75"/>
  <c r="B2213" i="75"/>
  <c r="A2213" i="75"/>
  <c r="B2212" i="75"/>
  <c r="A2212" i="75"/>
  <c r="B2211" i="75"/>
  <c r="A2211" i="75"/>
  <c r="B2210" i="75"/>
  <c r="A2210" i="75"/>
  <c r="B2209" i="75"/>
  <c r="A2209" i="75"/>
  <c r="B2208" i="75"/>
  <c r="A2208" i="75"/>
  <c r="B2207" i="75"/>
  <c r="A2207" i="75"/>
  <c r="B2206" i="75"/>
  <c r="A2206" i="75"/>
  <c r="B2205" i="75"/>
  <c r="A2205" i="75"/>
  <c r="B2204" i="75"/>
  <c r="A2204" i="75"/>
  <c r="B2203" i="75"/>
  <c r="A2203" i="75"/>
  <c r="B2202" i="75"/>
  <c r="A2202" i="75"/>
  <c r="B2201" i="75"/>
  <c r="A2201" i="75"/>
  <c r="B2200" i="75"/>
  <c r="A2200" i="75"/>
  <c r="B2199" i="75"/>
  <c r="A2199" i="75"/>
  <c r="B2198" i="75"/>
  <c r="A2198" i="75"/>
  <c r="B2197" i="75"/>
  <c r="A2197" i="75"/>
  <c r="B2196" i="75"/>
  <c r="A2196" i="75"/>
  <c r="B2195" i="75"/>
  <c r="A2195" i="75"/>
  <c r="B2194" i="75"/>
  <c r="A2194" i="75"/>
  <c r="B2193" i="75"/>
  <c r="A2193" i="75"/>
  <c r="B2192" i="75"/>
  <c r="A2192" i="75"/>
  <c r="B2191" i="75"/>
  <c r="A2191" i="75"/>
  <c r="B2190" i="75"/>
  <c r="A2190" i="75"/>
  <c r="B2189" i="75"/>
  <c r="A2189" i="75"/>
  <c r="B2188" i="75"/>
  <c r="A2188" i="75"/>
  <c r="B2187" i="75"/>
  <c r="A2187" i="75"/>
  <c r="B2186" i="75"/>
  <c r="A2186" i="75"/>
  <c r="B2185" i="75"/>
  <c r="A2185" i="75"/>
  <c r="B2184" i="75"/>
  <c r="A2184" i="75"/>
  <c r="B2183" i="75"/>
  <c r="A2183" i="75"/>
  <c r="B2182" i="75"/>
  <c r="A2182" i="75"/>
  <c r="B2181" i="75"/>
  <c r="A2181" i="75"/>
  <c r="B2180" i="75"/>
  <c r="A2180" i="75"/>
  <c r="B2179" i="75"/>
  <c r="A2179" i="75"/>
  <c r="B2178" i="75"/>
  <c r="A2178" i="75"/>
  <c r="B2177" i="75"/>
  <c r="A2177" i="75"/>
  <c r="B2176" i="75"/>
  <c r="A2176" i="75"/>
  <c r="B2175" i="75"/>
  <c r="A2175" i="75"/>
  <c r="B2174" i="75"/>
  <c r="A2174" i="75"/>
  <c r="B2173" i="75"/>
  <c r="A2173" i="75"/>
  <c r="B2172" i="75"/>
  <c r="A2172" i="75"/>
  <c r="B2171" i="75"/>
  <c r="A2171" i="75"/>
  <c r="B2170" i="75"/>
  <c r="A2170" i="75"/>
  <c r="B2169" i="75"/>
  <c r="A2169" i="75"/>
  <c r="B2168" i="75"/>
  <c r="A2168" i="75"/>
  <c r="B2167" i="75"/>
  <c r="A2167" i="75"/>
  <c r="B2166" i="75"/>
  <c r="A2166" i="75"/>
  <c r="B2165" i="75"/>
  <c r="A2165" i="75"/>
  <c r="B2164" i="75"/>
  <c r="A2164" i="75"/>
  <c r="B2163" i="75"/>
  <c r="A2163" i="75"/>
  <c r="B2162" i="75"/>
  <c r="A2162" i="75"/>
  <c r="B2161" i="75"/>
  <c r="A2161" i="75"/>
  <c r="B2160" i="75"/>
  <c r="A2160" i="75"/>
  <c r="B2159" i="75"/>
  <c r="A2159" i="75"/>
  <c r="B2158" i="75"/>
  <c r="A2158" i="75"/>
  <c r="B2157" i="75"/>
  <c r="A2157" i="75"/>
  <c r="B2156" i="75"/>
  <c r="A2156" i="75"/>
  <c r="B2155" i="75"/>
  <c r="A2155" i="75"/>
  <c r="B2154" i="75"/>
  <c r="A2154" i="75"/>
  <c r="B2153" i="75"/>
  <c r="A2153" i="75"/>
  <c r="B2152" i="75"/>
  <c r="A2152" i="75"/>
  <c r="B2151" i="75"/>
  <c r="A2151" i="75"/>
  <c r="B2150" i="75"/>
  <c r="A2150" i="75"/>
  <c r="B2149" i="75"/>
  <c r="A2149" i="75"/>
  <c r="B2148" i="75"/>
  <c r="A2148" i="75"/>
  <c r="B2147" i="75"/>
  <c r="A2147" i="75"/>
  <c r="B2146" i="75"/>
  <c r="A2146" i="75"/>
  <c r="B2145" i="75"/>
  <c r="A2145" i="75"/>
  <c r="B2144" i="75"/>
  <c r="A2144" i="75"/>
  <c r="B2143" i="75"/>
  <c r="A2143" i="75"/>
  <c r="B2142" i="75"/>
  <c r="A2142" i="75"/>
  <c r="B2141" i="75"/>
  <c r="A2141" i="75"/>
  <c r="B2140" i="75"/>
  <c r="A2140" i="75"/>
  <c r="B2139" i="75"/>
  <c r="A2139" i="75"/>
  <c r="B2138" i="75"/>
  <c r="A2138" i="75"/>
  <c r="B2137" i="75"/>
  <c r="A2137" i="75"/>
  <c r="B2136" i="75"/>
  <c r="A2136" i="75"/>
  <c r="B2135" i="75"/>
  <c r="A2135" i="75"/>
  <c r="B2134" i="75"/>
  <c r="A2134" i="75"/>
  <c r="B2133" i="75"/>
  <c r="A2133" i="75"/>
  <c r="B2132" i="75"/>
  <c r="A2132" i="75"/>
  <c r="B2131" i="75"/>
  <c r="A2131" i="75"/>
  <c r="B2130" i="75"/>
  <c r="A2130" i="75"/>
  <c r="B2129" i="75"/>
  <c r="A2129" i="75"/>
  <c r="B2128" i="75"/>
  <c r="A2128" i="75"/>
  <c r="B2127" i="75"/>
  <c r="A2127" i="75"/>
  <c r="B2126" i="75"/>
  <c r="A2126" i="75"/>
  <c r="B2125" i="75"/>
  <c r="A2125" i="75"/>
  <c r="B2124" i="75"/>
  <c r="A2124" i="75"/>
  <c r="B2123" i="75"/>
  <c r="A2123" i="75"/>
  <c r="B2122" i="75"/>
  <c r="A2122" i="75"/>
  <c r="B2121" i="75"/>
  <c r="A2121" i="75"/>
  <c r="B2120" i="75"/>
  <c r="A2120" i="75"/>
  <c r="B2119" i="75"/>
  <c r="A2119" i="75"/>
  <c r="B2118" i="75"/>
  <c r="A2118" i="75"/>
  <c r="B2117" i="75"/>
  <c r="A2117" i="75"/>
  <c r="B2116" i="75"/>
  <c r="A2116" i="75"/>
  <c r="B2115" i="75"/>
  <c r="A2115" i="75"/>
  <c r="B2114" i="75"/>
  <c r="A2114" i="75"/>
  <c r="B2113" i="75"/>
  <c r="A2113" i="75"/>
  <c r="B2112" i="75"/>
  <c r="A2112" i="75"/>
  <c r="B2111" i="75"/>
  <c r="A2111" i="75"/>
  <c r="B2110" i="75"/>
  <c r="A2110" i="75"/>
  <c r="B2109" i="75"/>
  <c r="A2109" i="75"/>
  <c r="B2108" i="75"/>
  <c r="A2108" i="75"/>
  <c r="B2107" i="75"/>
  <c r="A2107" i="75"/>
  <c r="B2106" i="75"/>
  <c r="A2106" i="75"/>
  <c r="B2105" i="75"/>
  <c r="A2105" i="75"/>
  <c r="B2104" i="75"/>
  <c r="A2104" i="75"/>
  <c r="B2103" i="75"/>
  <c r="A2103" i="75"/>
  <c r="B2102" i="75"/>
  <c r="A2102" i="75"/>
  <c r="B2101" i="75"/>
  <c r="A2101" i="75"/>
  <c r="B2100" i="75"/>
  <c r="A2100" i="75"/>
  <c r="B2099" i="75"/>
  <c r="A2099" i="75"/>
  <c r="B2098" i="75"/>
  <c r="A2098" i="75"/>
  <c r="B2097" i="75"/>
  <c r="A2097" i="75"/>
  <c r="B2096" i="75"/>
  <c r="A2096" i="75"/>
  <c r="B2095" i="75"/>
  <c r="A2095" i="75"/>
  <c r="B2094" i="75"/>
  <c r="A2094" i="75"/>
  <c r="B2093" i="75"/>
  <c r="A2093" i="75"/>
  <c r="B2092" i="75"/>
  <c r="A2092" i="75"/>
  <c r="B2091" i="75"/>
  <c r="A2091" i="75"/>
  <c r="B2090" i="75"/>
  <c r="A2090" i="75"/>
  <c r="B2089" i="75"/>
  <c r="A2089" i="75"/>
  <c r="B2088" i="75"/>
  <c r="A2088" i="75"/>
  <c r="B2087" i="75"/>
  <c r="A2087" i="75"/>
  <c r="B2086" i="75"/>
  <c r="A2086" i="75"/>
  <c r="B2085" i="75"/>
  <c r="A2085" i="75"/>
  <c r="B2084" i="75"/>
  <c r="A2084" i="75"/>
  <c r="B2083" i="75"/>
  <c r="A2083" i="75"/>
  <c r="B2082" i="75"/>
  <c r="A2082" i="75"/>
  <c r="B2081" i="75"/>
  <c r="A2081" i="75"/>
  <c r="B2080" i="75"/>
  <c r="A2080" i="75"/>
  <c r="B2079" i="75"/>
  <c r="A2079" i="75"/>
  <c r="B2078" i="75"/>
  <c r="A2078" i="75"/>
  <c r="B2077" i="75"/>
  <c r="A2077" i="75"/>
  <c r="B2076" i="75"/>
  <c r="A2076" i="75"/>
  <c r="B2075" i="75"/>
  <c r="A2075" i="75"/>
  <c r="B2074" i="75"/>
  <c r="A2074" i="75"/>
  <c r="B2073" i="75"/>
  <c r="A2073" i="75"/>
  <c r="B2072" i="75"/>
  <c r="A2072" i="75"/>
  <c r="B2071" i="75"/>
  <c r="A2071" i="75"/>
  <c r="B2070" i="75"/>
  <c r="A2070" i="75"/>
  <c r="B2069" i="75"/>
  <c r="A2069" i="75"/>
  <c r="B2068" i="75"/>
  <c r="A2068" i="75"/>
  <c r="B2067" i="75"/>
  <c r="A2067" i="75"/>
  <c r="B2066" i="75"/>
  <c r="A2066" i="75"/>
  <c r="B2065" i="75"/>
  <c r="A2065" i="75"/>
  <c r="B2064" i="75"/>
  <c r="A2064" i="75"/>
  <c r="B2063" i="75"/>
  <c r="A2063" i="75"/>
  <c r="B2062" i="75"/>
  <c r="A2062" i="75"/>
  <c r="B2061" i="75"/>
  <c r="A2061" i="75"/>
  <c r="B2060" i="75"/>
  <c r="A2060" i="75"/>
  <c r="B2059" i="75"/>
  <c r="A2059" i="75"/>
  <c r="B2058" i="75"/>
  <c r="A2058" i="75"/>
  <c r="B2057" i="75"/>
  <c r="A2057" i="75"/>
  <c r="B2056" i="75"/>
  <c r="A2056" i="75"/>
  <c r="B2055" i="75"/>
  <c r="A2055" i="75"/>
  <c r="B2054" i="75"/>
  <c r="A2054" i="75"/>
  <c r="B2053" i="75"/>
  <c r="A2053" i="75"/>
  <c r="B2052" i="75"/>
  <c r="A2052" i="75"/>
  <c r="B2051" i="75"/>
  <c r="A2051" i="75"/>
  <c r="B2050" i="75"/>
  <c r="A2050" i="75"/>
  <c r="B2049" i="75"/>
  <c r="A2049" i="75"/>
  <c r="B2048" i="75"/>
  <c r="A2048" i="75"/>
  <c r="B2047" i="75"/>
  <c r="A2047" i="75"/>
  <c r="B2046" i="75"/>
  <c r="A2046" i="75"/>
  <c r="B2045" i="75"/>
  <c r="A2045" i="75"/>
  <c r="B2044" i="75"/>
  <c r="A2044" i="75"/>
  <c r="B2043" i="75"/>
  <c r="A2043" i="75"/>
  <c r="B2042" i="75"/>
  <c r="A2042" i="75"/>
  <c r="B2041" i="75"/>
  <c r="A2041" i="75"/>
  <c r="B2040" i="75"/>
  <c r="A2040" i="75"/>
  <c r="B2039" i="75"/>
  <c r="A2039" i="75"/>
  <c r="B2038" i="75"/>
  <c r="A2038" i="75"/>
  <c r="B2037" i="75"/>
  <c r="A2037" i="75"/>
  <c r="B2036" i="75"/>
  <c r="A2036" i="75"/>
  <c r="B2035" i="75"/>
  <c r="A2035" i="75"/>
  <c r="B2034" i="75"/>
  <c r="A2034" i="75"/>
  <c r="B2033" i="75"/>
  <c r="A2033" i="75"/>
  <c r="B2032" i="75"/>
  <c r="A2032" i="75"/>
  <c r="B2031" i="75"/>
  <c r="A2031" i="75"/>
  <c r="B2030" i="75"/>
  <c r="A2030" i="75"/>
  <c r="B2029" i="75"/>
  <c r="A2029" i="75"/>
  <c r="B2028" i="75"/>
  <c r="A2028" i="75"/>
  <c r="B2027" i="75"/>
  <c r="A2027" i="75"/>
  <c r="B2026" i="75"/>
  <c r="A2026" i="75"/>
  <c r="B2025" i="75"/>
  <c r="A2025" i="75"/>
  <c r="B2024" i="75"/>
  <c r="A2024" i="75"/>
  <c r="B2023" i="75"/>
  <c r="A2023" i="75"/>
  <c r="B2022" i="75"/>
  <c r="A2022" i="75"/>
  <c r="B2021" i="75"/>
  <c r="A2021" i="75"/>
  <c r="B2020" i="75"/>
  <c r="A2020" i="75"/>
  <c r="B2019" i="75"/>
  <c r="A2019" i="75"/>
  <c r="B2018" i="75"/>
  <c r="A2018" i="75"/>
  <c r="B2017" i="75"/>
  <c r="A2017" i="75"/>
  <c r="B2016" i="75"/>
  <c r="A2016" i="75"/>
  <c r="B2015" i="75"/>
  <c r="A2015" i="75"/>
  <c r="B2014" i="75"/>
  <c r="A2014" i="75"/>
  <c r="B2013" i="75"/>
  <c r="A2013" i="75"/>
  <c r="B2012" i="75"/>
  <c r="A2012" i="75"/>
  <c r="B2011" i="75"/>
  <c r="A2011" i="75"/>
  <c r="B2010" i="75"/>
  <c r="A2010" i="75"/>
  <c r="B2009" i="75"/>
  <c r="A2009" i="75"/>
  <c r="B2008" i="75"/>
  <c r="A2008" i="75"/>
  <c r="B2007" i="75"/>
  <c r="A2007" i="75"/>
  <c r="B2006" i="75"/>
  <c r="A2006" i="75"/>
  <c r="B2005" i="75"/>
  <c r="A2005" i="75"/>
  <c r="B2004" i="75"/>
  <c r="A2004" i="75"/>
  <c r="B2003" i="75"/>
  <c r="A2003" i="75"/>
  <c r="B2002" i="75"/>
  <c r="A2002" i="75"/>
  <c r="B2001" i="75"/>
  <c r="A2001" i="75"/>
  <c r="B2000" i="75"/>
  <c r="A2000" i="75"/>
  <c r="B1999" i="75"/>
  <c r="A1999" i="75"/>
  <c r="B1998" i="75"/>
  <c r="A1998" i="75"/>
  <c r="B1997" i="75"/>
  <c r="A1997" i="75"/>
  <c r="B1996" i="75"/>
  <c r="A1996" i="75"/>
  <c r="B1995" i="75"/>
  <c r="A1995" i="75"/>
  <c r="B1994" i="75"/>
  <c r="A1994" i="75"/>
  <c r="B1993" i="75"/>
  <c r="A1993" i="75"/>
  <c r="B1992" i="75"/>
  <c r="A1992" i="75"/>
  <c r="B1991" i="75"/>
  <c r="A1991" i="75"/>
  <c r="B1990" i="75"/>
  <c r="A1990" i="75"/>
  <c r="B1989" i="75"/>
  <c r="A1989" i="75"/>
  <c r="B1988" i="75"/>
  <c r="A1988" i="75"/>
  <c r="B1987" i="75"/>
  <c r="A1987" i="75"/>
  <c r="B1986" i="75"/>
  <c r="A1986" i="75"/>
  <c r="B1985" i="75"/>
  <c r="A1985" i="75"/>
  <c r="B1984" i="75"/>
  <c r="A1984" i="75"/>
  <c r="B1983" i="75"/>
  <c r="A1983" i="75"/>
  <c r="B1982" i="75"/>
  <c r="A1982" i="75"/>
  <c r="B1981" i="75"/>
  <c r="A1981" i="75"/>
  <c r="B1980" i="75"/>
  <c r="A1980" i="75"/>
  <c r="B1979" i="75"/>
  <c r="A1979" i="75"/>
  <c r="B1978" i="75"/>
  <c r="A1978" i="75"/>
  <c r="B1977" i="75"/>
  <c r="A1977" i="75"/>
  <c r="B1976" i="75"/>
  <c r="A1976" i="75"/>
  <c r="B1975" i="75"/>
  <c r="A1975" i="75"/>
  <c r="B1974" i="75"/>
  <c r="A1974" i="75"/>
  <c r="B1973" i="75"/>
  <c r="A1973" i="75"/>
  <c r="B1972" i="75"/>
  <c r="A1972" i="75"/>
  <c r="B1971" i="75"/>
  <c r="A1971" i="75"/>
  <c r="B1970" i="75"/>
  <c r="A1970" i="75"/>
  <c r="B1969" i="75"/>
  <c r="A1969" i="75"/>
  <c r="B1968" i="75"/>
  <c r="A1968" i="75"/>
  <c r="B1967" i="75"/>
  <c r="A1967" i="75"/>
  <c r="B1966" i="75"/>
  <c r="A1966" i="75"/>
  <c r="B1965" i="75"/>
  <c r="A1965" i="75"/>
  <c r="B1964" i="75"/>
  <c r="A1964" i="75"/>
  <c r="B1963" i="75"/>
  <c r="A1963" i="75"/>
  <c r="B1962" i="75"/>
  <c r="A1962" i="75"/>
  <c r="B1961" i="75"/>
  <c r="A1961" i="75"/>
  <c r="B1960" i="75"/>
  <c r="A1960" i="75"/>
  <c r="B1959" i="75"/>
  <c r="A1959" i="75"/>
  <c r="B1958" i="75"/>
  <c r="A1958" i="75"/>
  <c r="B1957" i="75"/>
  <c r="A1957" i="75"/>
  <c r="B1956" i="75"/>
  <c r="A1956" i="75"/>
  <c r="B1955" i="75"/>
  <c r="A1955" i="75"/>
  <c r="B1954" i="75"/>
  <c r="A1954" i="75"/>
  <c r="B1953" i="75"/>
  <c r="A1953" i="75"/>
  <c r="B1952" i="75"/>
  <c r="A1952" i="75"/>
  <c r="B1951" i="75"/>
  <c r="A1951" i="75"/>
  <c r="B1950" i="75"/>
  <c r="A1950" i="75"/>
  <c r="B1949" i="75"/>
  <c r="A1949" i="75"/>
  <c r="B1948" i="75"/>
  <c r="A1948" i="75"/>
  <c r="B1947" i="75"/>
  <c r="A1947" i="75"/>
  <c r="B1946" i="75"/>
  <c r="A1946" i="75"/>
  <c r="B1945" i="75"/>
  <c r="A1945" i="75"/>
  <c r="B1944" i="75"/>
  <c r="A1944" i="75"/>
  <c r="B1943" i="75"/>
  <c r="A1943" i="75"/>
  <c r="B1942" i="75"/>
  <c r="A1942" i="75"/>
  <c r="B1941" i="75"/>
  <c r="A1941" i="75"/>
  <c r="B1940" i="75"/>
  <c r="A1940" i="75"/>
  <c r="B1939" i="75"/>
  <c r="A1939" i="75"/>
  <c r="B1938" i="75"/>
  <c r="A1938" i="75"/>
  <c r="B1937" i="75"/>
  <c r="A1937" i="75"/>
  <c r="B1936" i="75"/>
  <c r="A1936" i="75"/>
  <c r="B1935" i="75"/>
  <c r="A1935" i="75"/>
  <c r="B1934" i="75"/>
  <c r="A1934" i="75"/>
  <c r="B1933" i="75"/>
  <c r="A1933" i="75"/>
  <c r="B1932" i="75"/>
  <c r="A1932" i="75"/>
  <c r="B1931" i="75"/>
  <c r="A1931" i="75"/>
  <c r="B1930" i="75"/>
  <c r="A1930" i="75"/>
  <c r="B1929" i="75"/>
  <c r="A1929" i="75"/>
  <c r="B1928" i="75"/>
  <c r="A1928" i="75"/>
  <c r="B1927" i="75"/>
  <c r="A1927" i="75"/>
  <c r="B1926" i="75"/>
  <c r="A1926" i="75"/>
  <c r="B1925" i="75"/>
  <c r="A1925" i="75"/>
  <c r="B1924" i="75"/>
  <c r="A1924" i="75"/>
  <c r="B1923" i="75"/>
  <c r="A1923" i="75"/>
  <c r="B1922" i="75"/>
  <c r="A1922" i="75"/>
  <c r="B1921" i="75"/>
  <c r="A1921" i="75"/>
  <c r="B1920" i="75"/>
  <c r="A1920" i="75"/>
  <c r="B1919" i="75"/>
  <c r="A1919" i="75"/>
  <c r="B1918" i="75"/>
  <c r="A1918" i="75"/>
  <c r="B1917" i="75"/>
  <c r="A1917" i="75"/>
  <c r="B1916" i="75"/>
  <c r="A1916" i="75"/>
  <c r="B1915" i="75"/>
  <c r="A1915" i="75"/>
  <c r="B1914" i="75"/>
  <c r="A1914" i="75"/>
  <c r="B1913" i="75"/>
  <c r="A1913" i="75"/>
  <c r="B1912" i="75"/>
  <c r="A1912" i="75"/>
  <c r="B1911" i="75"/>
  <c r="A1911" i="75"/>
  <c r="B1910" i="75"/>
  <c r="A1910" i="75"/>
  <c r="B1909" i="75"/>
  <c r="A1909" i="75"/>
  <c r="B1908" i="75"/>
  <c r="A1908" i="75"/>
  <c r="B1907" i="75"/>
  <c r="A1907" i="75"/>
  <c r="B1906" i="75"/>
  <c r="A1906" i="75"/>
  <c r="B1905" i="75"/>
  <c r="A1905" i="75"/>
  <c r="B1904" i="75"/>
  <c r="A1904" i="75"/>
  <c r="B1903" i="75"/>
  <c r="A1903" i="75"/>
  <c r="B1902" i="75"/>
  <c r="A1902" i="75"/>
  <c r="B1901" i="75"/>
  <c r="A1901" i="75"/>
  <c r="B1900" i="75"/>
  <c r="A1900" i="75"/>
  <c r="B1899" i="75"/>
  <c r="A1899" i="75"/>
  <c r="B1898" i="75"/>
  <c r="A1898" i="75"/>
  <c r="B1897" i="75"/>
  <c r="A1897" i="75"/>
  <c r="B1896" i="75"/>
  <c r="A1896" i="75"/>
  <c r="B1895" i="75"/>
  <c r="A1895" i="75"/>
  <c r="B1894" i="75"/>
  <c r="A1894" i="75"/>
  <c r="B1893" i="75"/>
  <c r="A1893" i="75"/>
  <c r="B1892" i="75"/>
  <c r="A1892" i="75"/>
  <c r="B1891" i="75"/>
  <c r="A1891" i="75"/>
  <c r="B1890" i="75"/>
  <c r="A1890" i="75"/>
  <c r="B1889" i="75"/>
  <c r="A1889" i="75"/>
  <c r="B1888" i="75"/>
  <c r="A1888" i="75"/>
  <c r="B1887" i="75"/>
  <c r="A1887" i="75"/>
  <c r="B1886" i="75"/>
  <c r="A1886" i="75"/>
  <c r="B1885" i="75"/>
  <c r="A1885" i="75"/>
  <c r="B1884" i="75"/>
  <c r="A1884" i="75"/>
  <c r="B1883" i="75"/>
  <c r="A1883" i="75"/>
  <c r="B1882" i="75"/>
  <c r="A1882" i="75"/>
  <c r="B1881" i="75"/>
  <c r="A1881" i="75"/>
  <c r="B1880" i="75"/>
  <c r="A1880" i="75"/>
  <c r="B1879" i="75"/>
  <c r="A1879" i="75"/>
  <c r="B1878" i="75"/>
  <c r="A1878" i="75"/>
  <c r="B1877" i="75"/>
  <c r="A1877" i="75"/>
  <c r="B1876" i="75"/>
  <c r="A1876" i="75"/>
  <c r="B1875" i="75"/>
  <c r="A1875" i="75"/>
  <c r="B1874" i="75"/>
  <c r="A1874" i="75"/>
  <c r="B1873" i="75"/>
  <c r="A1873" i="75"/>
  <c r="B1872" i="75"/>
  <c r="A1872" i="75"/>
  <c r="B1871" i="75"/>
  <c r="A1871" i="75"/>
  <c r="B1870" i="75"/>
  <c r="A1870" i="75"/>
  <c r="B1869" i="75"/>
  <c r="A1869" i="75"/>
  <c r="B1868" i="75"/>
  <c r="A1868" i="75"/>
  <c r="B1867" i="75"/>
  <c r="A1867" i="75"/>
  <c r="B1866" i="75"/>
  <c r="A1866" i="75"/>
  <c r="B1865" i="75"/>
  <c r="A1865" i="75"/>
  <c r="B1864" i="75"/>
  <c r="A1864" i="75"/>
  <c r="B1863" i="75"/>
  <c r="A1863" i="75"/>
  <c r="B1862" i="75"/>
  <c r="A1862" i="75"/>
  <c r="B1861" i="75"/>
  <c r="A1861" i="75"/>
  <c r="B1860" i="75"/>
  <c r="A1860" i="75"/>
  <c r="B1859" i="75"/>
  <c r="A1859" i="75"/>
  <c r="B1858" i="75"/>
  <c r="A1858" i="75"/>
  <c r="B1857" i="75"/>
  <c r="A1857" i="75"/>
  <c r="B1856" i="75"/>
  <c r="A1856" i="75"/>
  <c r="B1855" i="75"/>
  <c r="A1855" i="75"/>
  <c r="B1854" i="75"/>
  <c r="A1854" i="75"/>
  <c r="B1853" i="75"/>
  <c r="A1853" i="75"/>
  <c r="B1852" i="75"/>
  <c r="A1852" i="75"/>
  <c r="B1851" i="75"/>
  <c r="A1851" i="75"/>
  <c r="B1850" i="75"/>
  <c r="A1850" i="75"/>
  <c r="B1849" i="75"/>
  <c r="A1849" i="75"/>
  <c r="B1848" i="75"/>
  <c r="A1848" i="75"/>
  <c r="B1847" i="75"/>
  <c r="A1847" i="75"/>
  <c r="B1846" i="75"/>
  <c r="A1846" i="75"/>
  <c r="B1845" i="75"/>
  <c r="A1845" i="75"/>
  <c r="B1844" i="75"/>
  <c r="A1844" i="75"/>
  <c r="B1843" i="75"/>
  <c r="A1843" i="75"/>
  <c r="B1842" i="75"/>
  <c r="A1842" i="75"/>
  <c r="B1841" i="75"/>
  <c r="A1841" i="75"/>
  <c r="B1840" i="75"/>
  <c r="A1840" i="75"/>
  <c r="B1839" i="75"/>
  <c r="A1839" i="75"/>
  <c r="B1838" i="75"/>
  <c r="A1838" i="75"/>
  <c r="B1837" i="75"/>
  <c r="A1837" i="75"/>
  <c r="B1836" i="75"/>
  <c r="A1836" i="75"/>
  <c r="B1835" i="75"/>
  <c r="A1835" i="75"/>
  <c r="B1834" i="75"/>
  <c r="A1834" i="75"/>
  <c r="B1833" i="75"/>
  <c r="A1833" i="75"/>
  <c r="B1832" i="75"/>
  <c r="A1832" i="75"/>
  <c r="B1831" i="75"/>
  <c r="A1831" i="75"/>
  <c r="B1830" i="75"/>
  <c r="A1830" i="75"/>
  <c r="B1829" i="75"/>
  <c r="A1829" i="75"/>
  <c r="B1828" i="75"/>
  <c r="A1828" i="75"/>
  <c r="B1827" i="75"/>
  <c r="A1827" i="75"/>
  <c r="B1826" i="75"/>
  <c r="A1826" i="75"/>
  <c r="B1825" i="75"/>
  <c r="A1825" i="75"/>
  <c r="B1824" i="75"/>
  <c r="A1824" i="75"/>
  <c r="B1823" i="75"/>
  <c r="A1823" i="75"/>
  <c r="B1822" i="75"/>
  <c r="A1822" i="75"/>
  <c r="B1821" i="75"/>
  <c r="A1821" i="75"/>
  <c r="B1820" i="75"/>
  <c r="A1820" i="75"/>
  <c r="B1819" i="75"/>
  <c r="A1819" i="75"/>
  <c r="B1818" i="75"/>
  <c r="A1818" i="75"/>
  <c r="B1817" i="75"/>
  <c r="A1817" i="75"/>
  <c r="B1816" i="75"/>
  <c r="A1816" i="75"/>
  <c r="B1815" i="75"/>
  <c r="A1815" i="75"/>
  <c r="B1814" i="75"/>
  <c r="A1814" i="75"/>
  <c r="B1813" i="75"/>
  <c r="A1813" i="75"/>
  <c r="B1812" i="75"/>
  <c r="A1812" i="75"/>
  <c r="B1811" i="75"/>
  <c r="A1811" i="75"/>
  <c r="B1810" i="75"/>
  <c r="A1810" i="75"/>
  <c r="B1809" i="75"/>
  <c r="A1809" i="75"/>
  <c r="B1808" i="75"/>
  <c r="A1808" i="75"/>
  <c r="B1807" i="75"/>
  <c r="A1807" i="75"/>
  <c r="B1806" i="75"/>
  <c r="A1806" i="75"/>
  <c r="B1805" i="75"/>
  <c r="A1805" i="75"/>
  <c r="B1804" i="75"/>
  <c r="A1804" i="75"/>
  <c r="B1803" i="75"/>
  <c r="A1803" i="75"/>
  <c r="B1802" i="75"/>
  <c r="A1802" i="75"/>
  <c r="B1801" i="75"/>
  <c r="A1801" i="75"/>
  <c r="B1800" i="75"/>
  <c r="A1800" i="75"/>
  <c r="B1799" i="75"/>
  <c r="A1799" i="75"/>
  <c r="B1798" i="75"/>
  <c r="A1798" i="75"/>
  <c r="B1797" i="75"/>
  <c r="A1797" i="75"/>
  <c r="B1796" i="75"/>
  <c r="A1796" i="75"/>
  <c r="B1795" i="75"/>
  <c r="A1795" i="75"/>
  <c r="B1794" i="75"/>
  <c r="A1794" i="75"/>
  <c r="B1793" i="75"/>
  <c r="A1793" i="75"/>
  <c r="B1792" i="75"/>
  <c r="A1792" i="75"/>
  <c r="B1791" i="75"/>
  <c r="A1791" i="75"/>
  <c r="B1790" i="75"/>
  <c r="A1790" i="75"/>
  <c r="B1789" i="75"/>
  <c r="A1789" i="75"/>
  <c r="B1788" i="75"/>
  <c r="A1788" i="75"/>
  <c r="B1787" i="75"/>
  <c r="A1787" i="75"/>
  <c r="B1786" i="75"/>
  <c r="A1786" i="75"/>
  <c r="B1785" i="75"/>
  <c r="A1785" i="75"/>
  <c r="B1784" i="75"/>
  <c r="A1784" i="75"/>
  <c r="B1783" i="75"/>
  <c r="A1783" i="75"/>
  <c r="B1782" i="75"/>
  <c r="A1782" i="75"/>
  <c r="B1781" i="75"/>
  <c r="A1781" i="75"/>
  <c r="B1780" i="75"/>
  <c r="A1780" i="75"/>
  <c r="B1779" i="75"/>
  <c r="A1779" i="75"/>
  <c r="B1778" i="75"/>
  <c r="A1778" i="75"/>
  <c r="B1777" i="75"/>
  <c r="A1777" i="75"/>
  <c r="B1776" i="75"/>
  <c r="A1776" i="75"/>
  <c r="B1775" i="75"/>
  <c r="A1775" i="75"/>
  <c r="B1774" i="75"/>
  <c r="A1774" i="75"/>
  <c r="B1773" i="75"/>
  <c r="A1773" i="75"/>
  <c r="B1772" i="75"/>
  <c r="A1772" i="75"/>
  <c r="B1771" i="75"/>
  <c r="A1771" i="75"/>
  <c r="B1770" i="75"/>
  <c r="A1770" i="75"/>
  <c r="B1769" i="75"/>
  <c r="A1769" i="75"/>
  <c r="B1768" i="75"/>
  <c r="A1768" i="75"/>
  <c r="B1767" i="75"/>
  <c r="A1767" i="75"/>
  <c r="B1766" i="75"/>
  <c r="A1766" i="75"/>
  <c r="B1765" i="75"/>
  <c r="A1765" i="75"/>
  <c r="B1764" i="75"/>
  <c r="A1764" i="75"/>
  <c r="B1763" i="75"/>
  <c r="A1763" i="75"/>
  <c r="B1762" i="75"/>
  <c r="A1762" i="75"/>
  <c r="B1761" i="75"/>
  <c r="A1761" i="75"/>
  <c r="B1760" i="75"/>
  <c r="A1760" i="75"/>
  <c r="B1759" i="75"/>
  <c r="A1759" i="75"/>
  <c r="B1758" i="75"/>
  <c r="A1758" i="75"/>
  <c r="B1757" i="75"/>
  <c r="A1757" i="75"/>
  <c r="B1756" i="75"/>
  <c r="A1756" i="75"/>
  <c r="B1755" i="75"/>
  <c r="A1755" i="75"/>
  <c r="B1754" i="75"/>
  <c r="A1754" i="75"/>
  <c r="B1753" i="75"/>
  <c r="A1753" i="75"/>
  <c r="B1752" i="75"/>
  <c r="A1752" i="75"/>
  <c r="B1751" i="75"/>
  <c r="A1751" i="75"/>
  <c r="B1750" i="75"/>
  <c r="A1750" i="75"/>
  <c r="B1749" i="75"/>
  <c r="A1749" i="75"/>
  <c r="B1748" i="75"/>
  <c r="A1748" i="75"/>
  <c r="B1747" i="75"/>
  <c r="A1747" i="75"/>
  <c r="B1746" i="75"/>
  <c r="A1746" i="75"/>
  <c r="B1745" i="75"/>
  <c r="A1745" i="75"/>
  <c r="B1744" i="75"/>
  <c r="A1744" i="75"/>
  <c r="B1743" i="75"/>
  <c r="A1743" i="75"/>
  <c r="B1742" i="75"/>
  <c r="A1742" i="75"/>
  <c r="B1741" i="75"/>
  <c r="A1741" i="75"/>
  <c r="B1740" i="75"/>
  <c r="A1740" i="75"/>
  <c r="B1739" i="75"/>
  <c r="A1739" i="75"/>
  <c r="B1738" i="75"/>
  <c r="A1738" i="75"/>
  <c r="B1737" i="75"/>
  <c r="A1737" i="75"/>
  <c r="B1736" i="75"/>
  <c r="A1736" i="75"/>
  <c r="B1735" i="75"/>
  <c r="A1735" i="75"/>
  <c r="B1734" i="75"/>
  <c r="A1734" i="75"/>
  <c r="B1733" i="75"/>
  <c r="A1733" i="75"/>
  <c r="B1732" i="75"/>
  <c r="A1732" i="75"/>
  <c r="B1731" i="75"/>
  <c r="A1731" i="75"/>
  <c r="B1730" i="75"/>
  <c r="A1730" i="75"/>
  <c r="B1729" i="75"/>
  <c r="A1729" i="75"/>
  <c r="B1728" i="75"/>
  <c r="A1728" i="75"/>
  <c r="B1727" i="75"/>
  <c r="A1727" i="75"/>
  <c r="B1726" i="75"/>
  <c r="A1726" i="75"/>
  <c r="B1725" i="75"/>
  <c r="A1725" i="75"/>
  <c r="B1724" i="75"/>
  <c r="A1724" i="75"/>
  <c r="B1723" i="75"/>
  <c r="A1723" i="75"/>
  <c r="B1722" i="75"/>
  <c r="A1722" i="75"/>
  <c r="B1721" i="75"/>
  <c r="A1721" i="75"/>
  <c r="B1720" i="75"/>
  <c r="A1720" i="75"/>
  <c r="B1719" i="75"/>
  <c r="A1719" i="75"/>
  <c r="B1718" i="75"/>
  <c r="A1718" i="75"/>
  <c r="B1717" i="75"/>
  <c r="A1717" i="75"/>
  <c r="B1716" i="75"/>
  <c r="A1716" i="75"/>
  <c r="B1715" i="75"/>
  <c r="A1715" i="75"/>
  <c r="B1714" i="75"/>
  <c r="A1714" i="75"/>
  <c r="B1713" i="75"/>
  <c r="A1713" i="75"/>
  <c r="B1712" i="75"/>
  <c r="A1712" i="75"/>
  <c r="B1711" i="75"/>
  <c r="A1711" i="75"/>
  <c r="B1710" i="75"/>
  <c r="A1710" i="75"/>
  <c r="B1709" i="75"/>
  <c r="A1709" i="75"/>
  <c r="B1708" i="75"/>
  <c r="A1708" i="75"/>
  <c r="B1707" i="75"/>
  <c r="A1707" i="75"/>
  <c r="B1706" i="75"/>
  <c r="A1706" i="75"/>
  <c r="B1705" i="75"/>
  <c r="A1705" i="75"/>
  <c r="B1704" i="75"/>
  <c r="A1704" i="75"/>
  <c r="B1703" i="75"/>
  <c r="A1703" i="75"/>
  <c r="B1702" i="75"/>
  <c r="A1702" i="75"/>
  <c r="B1701" i="75"/>
  <c r="A1701" i="75"/>
  <c r="B1700" i="75"/>
  <c r="A1700" i="75"/>
  <c r="B1699" i="75"/>
  <c r="A1699" i="75"/>
  <c r="B1698" i="75"/>
  <c r="A1698" i="75"/>
  <c r="B1697" i="75"/>
  <c r="A1697" i="75"/>
  <c r="B1696" i="75"/>
  <c r="A1696" i="75"/>
  <c r="B1695" i="75"/>
  <c r="A1695" i="75"/>
  <c r="B1694" i="75"/>
  <c r="A1694" i="75"/>
  <c r="B1693" i="75"/>
  <c r="A1693" i="75"/>
  <c r="B1692" i="75"/>
  <c r="A1692" i="75"/>
  <c r="B1691" i="75"/>
  <c r="A1691" i="75"/>
  <c r="B1690" i="75"/>
  <c r="A1690" i="75"/>
  <c r="B1689" i="75"/>
  <c r="A1689" i="75"/>
  <c r="B1688" i="75"/>
  <c r="A1688" i="75"/>
  <c r="B1687" i="75"/>
  <c r="A1687" i="75"/>
  <c r="B1686" i="75"/>
  <c r="A1686" i="75"/>
  <c r="B1685" i="75"/>
  <c r="A1685" i="75"/>
  <c r="B1684" i="75"/>
  <c r="A1684" i="75"/>
  <c r="B1683" i="75"/>
  <c r="A1683" i="75"/>
  <c r="B1682" i="75"/>
  <c r="A1682" i="75"/>
  <c r="B1681" i="75"/>
  <c r="A1681" i="75"/>
  <c r="B1680" i="75"/>
  <c r="A1680" i="75"/>
  <c r="B1679" i="75"/>
  <c r="A1679" i="75"/>
  <c r="B1678" i="75"/>
  <c r="A1678" i="75"/>
  <c r="B1677" i="75"/>
  <c r="A1677" i="75"/>
  <c r="B1676" i="75"/>
  <c r="A1676" i="75"/>
  <c r="B1675" i="75"/>
  <c r="A1675" i="75"/>
  <c r="B1674" i="75"/>
  <c r="A1674" i="75"/>
  <c r="B1673" i="75"/>
  <c r="A1673" i="75"/>
  <c r="B1672" i="75"/>
  <c r="A1672" i="75"/>
  <c r="B1671" i="75"/>
  <c r="A1671" i="75"/>
  <c r="B1670" i="75"/>
  <c r="A1670" i="75"/>
  <c r="B1669" i="75"/>
  <c r="A1669" i="75"/>
  <c r="B1668" i="75"/>
  <c r="A1668" i="75"/>
  <c r="B1667" i="75"/>
  <c r="A1667" i="75"/>
  <c r="B1666" i="75"/>
  <c r="A1666" i="75"/>
  <c r="B1665" i="75"/>
  <c r="A1665" i="75"/>
  <c r="B1664" i="75"/>
  <c r="A1664" i="75"/>
  <c r="B1663" i="75"/>
  <c r="A1663" i="75"/>
  <c r="B1662" i="75"/>
  <c r="A1662" i="75"/>
  <c r="B1661" i="75"/>
  <c r="A1661" i="75"/>
  <c r="B1660" i="75"/>
  <c r="A1660" i="75"/>
  <c r="B1659" i="75"/>
  <c r="A1659" i="75"/>
  <c r="B1658" i="75"/>
  <c r="A1658" i="75"/>
  <c r="B1657" i="75"/>
  <c r="A1657" i="75"/>
  <c r="B1656" i="75"/>
  <c r="A1656" i="75"/>
  <c r="B1655" i="75"/>
  <c r="A1655" i="75"/>
  <c r="B1654" i="75"/>
  <c r="A1654" i="75"/>
  <c r="B1653" i="75"/>
  <c r="A1653" i="75"/>
  <c r="B1652" i="75"/>
  <c r="A1652" i="75"/>
  <c r="B1651" i="75"/>
  <c r="A1651" i="75"/>
  <c r="B1650" i="75"/>
  <c r="A1650" i="75"/>
  <c r="B1649" i="75"/>
  <c r="A1649" i="75"/>
  <c r="B1648" i="75"/>
  <c r="A1648" i="75"/>
  <c r="B1647" i="75"/>
  <c r="A1647" i="75"/>
  <c r="B1646" i="75"/>
  <c r="A1646" i="75"/>
  <c r="B1645" i="75"/>
  <c r="A1645" i="75"/>
  <c r="B1644" i="75"/>
  <c r="A1644" i="75"/>
  <c r="B1643" i="75"/>
  <c r="A1643" i="75"/>
  <c r="B1642" i="75"/>
  <c r="A1642" i="75"/>
  <c r="B1641" i="75"/>
  <c r="A1641" i="75"/>
  <c r="B1640" i="75"/>
  <c r="A1640" i="75"/>
  <c r="B1639" i="75"/>
  <c r="A1639" i="75"/>
  <c r="B1638" i="75"/>
  <c r="A1638" i="75"/>
  <c r="B1637" i="75"/>
  <c r="A1637" i="75"/>
  <c r="B1636" i="75"/>
  <c r="A1636" i="75"/>
  <c r="B1635" i="75"/>
  <c r="A1635" i="75"/>
  <c r="B1634" i="75"/>
  <c r="A1634" i="75"/>
  <c r="B1633" i="75"/>
  <c r="A1633" i="75"/>
  <c r="B1632" i="75"/>
  <c r="A1632" i="75"/>
  <c r="B1631" i="75"/>
  <c r="A1631" i="75"/>
  <c r="B1630" i="75"/>
  <c r="A1630" i="75"/>
  <c r="B1629" i="75"/>
  <c r="A1629" i="75"/>
  <c r="B1628" i="75"/>
  <c r="A1628" i="75"/>
  <c r="B1627" i="75"/>
  <c r="A1627" i="75"/>
  <c r="B1626" i="75"/>
  <c r="A1626" i="75"/>
  <c r="B1625" i="75"/>
  <c r="A1625" i="75"/>
  <c r="B1624" i="75"/>
  <c r="A1624" i="75"/>
  <c r="B1623" i="75"/>
  <c r="A1623" i="75"/>
  <c r="B1622" i="75"/>
  <c r="A1622" i="75"/>
  <c r="B1621" i="75"/>
  <c r="A1621" i="75"/>
  <c r="B1620" i="75"/>
  <c r="A1620" i="75"/>
  <c r="B1619" i="75"/>
  <c r="A1619" i="75"/>
  <c r="B1618" i="75"/>
  <c r="A1618" i="75"/>
  <c r="B1617" i="75"/>
  <c r="A1617" i="75"/>
  <c r="B1616" i="75"/>
  <c r="A1616" i="75"/>
  <c r="B1615" i="75"/>
  <c r="A1615" i="75"/>
  <c r="B1614" i="75"/>
  <c r="A1614" i="75"/>
  <c r="B1613" i="75"/>
  <c r="A1613" i="75"/>
  <c r="B1612" i="75"/>
  <c r="A1612" i="75"/>
  <c r="B1611" i="75"/>
  <c r="A1611" i="75"/>
  <c r="B1610" i="75"/>
  <c r="A1610" i="75"/>
  <c r="B1609" i="75"/>
  <c r="A1609" i="75"/>
  <c r="B1608" i="75"/>
  <c r="A1608" i="75"/>
  <c r="B1607" i="75"/>
  <c r="A1607" i="75"/>
  <c r="B1606" i="75"/>
  <c r="A1606" i="75"/>
  <c r="B1605" i="75"/>
  <c r="A1605" i="75"/>
  <c r="B1604" i="75"/>
  <c r="A1604" i="75"/>
  <c r="B1603" i="75"/>
  <c r="A1603" i="75"/>
  <c r="B1602" i="75"/>
  <c r="A1602" i="75"/>
  <c r="B1601" i="75"/>
  <c r="A1601" i="75"/>
  <c r="B1600" i="75"/>
  <c r="A1600" i="75"/>
  <c r="B1599" i="75"/>
  <c r="A1599" i="75"/>
  <c r="B1598" i="75"/>
  <c r="A1598" i="75"/>
  <c r="B1597" i="75"/>
  <c r="A1597" i="75"/>
  <c r="B1596" i="75"/>
  <c r="A1596" i="75"/>
  <c r="B1595" i="75"/>
  <c r="A1595" i="75"/>
  <c r="B1594" i="75"/>
  <c r="A1594" i="75"/>
  <c r="B1593" i="75"/>
  <c r="A1593" i="75"/>
  <c r="B1592" i="75"/>
  <c r="A1592" i="75"/>
  <c r="B1591" i="75"/>
  <c r="A1591" i="75"/>
  <c r="B1590" i="75"/>
  <c r="A1590" i="75"/>
  <c r="B1589" i="75"/>
  <c r="A1589" i="75"/>
  <c r="B1588" i="75"/>
  <c r="A1588" i="75"/>
  <c r="B1587" i="75"/>
  <c r="A1587" i="75"/>
  <c r="B1586" i="75"/>
  <c r="A1586" i="75"/>
  <c r="B1585" i="75"/>
  <c r="A1585" i="75"/>
  <c r="B1584" i="75"/>
  <c r="A1584" i="75"/>
  <c r="B1583" i="75"/>
  <c r="A1583" i="75"/>
  <c r="B1582" i="75"/>
  <c r="A1582" i="75"/>
  <c r="B1581" i="75"/>
  <c r="A1581" i="75"/>
  <c r="B1580" i="75"/>
  <c r="A1580" i="75"/>
  <c r="B1579" i="75"/>
  <c r="A1579" i="75"/>
  <c r="B1578" i="75"/>
  <c r="A1578" i="75"/>
  <c r="B1577" i="75"/>
  <c r="A1577" i="75"/>
  <c r="B1576" i="75"/>
  <c r="A1576" i="75"/>
  <c r="B1575" i="75"/>
  <c r="A1575" i="75"/>
  <c r="B1574" i="75"/>
  <c r="A1574" i="75"/>
  <c r="B1573" i="75"/>
  <c r="A1573" i="75"/>
  <c r="B1572" i="75"/>
  <c r="A1572" i="75"/>
  <c r="B1571" i="75"/>
  <c r="A1571" i="75"/>
  <c r="B1570" i="75"/>
  <c r="A1570" i="75"/>
  <c r="B1569" i="75"/>
  <c r="A1569" i="75"/>
  <c r="B1568" i="75"/>
  <c r="A1568" i="75"/>
  <c r="B1567" i="75"/>
  <c r="A1567" i="75"/>
  <c r="B1566" i="75"/>
  <c r="A1566" i="75"/>
  <c r="B1565" i="75"/>
  <c r="A1565" i="75"/>
  <c r="B1564" i="75"/>
  <c r="A1564" i="75"/>
  <c r="B1563" i="75"/>
  <c r="A1563" i="75"/>
  <c r="B1562" i="75"/>
  <c r="A1562" i="75"/>
  <c r="B1561" i="75"/>
  <c r="A1561" i="75"/>
  <c r="B1560" i="75"/>
  <c r="A1560" i="75"/>
  <c r="B1559" i="75"/>
  <c r="A1559" i="75"/>
  <c r="B1558" i="75"/>
  <c r="A1558" i="75"/>
  <c r="B1557" i="75"/>
  <c r="A1557" i="75"/>
  <c r="B1556" i="75"/>
  <c r="A1556" i="75"/>
  <c r="B1555" i="75"/>
  <c r="A1555" i="75"/>
  <c r="B1554" i="75"/>
  <c r="A1554" i="75"/>
  <c r="B1553" i="75"/>
  <c r="A1553" i="75"/>
  <c r="B1552" i="75"/>
  <c r="A1552" i="75"/>
  <c r="B1551" i="75"/>
  <c r="A1551" i="75"/>
  <c r="B1550" i="75"/>
  <c r="A1550" i="75"/>
  <c r="B1549" i="75"/>
  <c r="A1549" i="75"/>
  <c r="B1548" i="75"/>
  <c r="A1548" i="75"/>
  <c r="B1547" i="75"/>
  <c r="A1547" i="75"/>
  <c r="B1546" i="75"/>
  <c r="A1546" i="75"/>
  <c r="B1545" i="75"/>
  <c r="A1545" i="75"/>
  <c r="B1544" i="75"/>
  <c r="A1544" i="75"/>
  <c r="B1543" i="75"/>
  <c r="A1543" i="75"/>
  <c r="B1542" i="75"/>
  <c r="A1542" i="75"/>
  <c r="B1541" i="75"/>
  <c r="A1541" i="75"/>
  <c r="B1540" i="75"/>
  <c r="A1540" i="75"/>
  <c r="B1539" i="75"/>
  <c r="A1539" i="75"/>
  <c r="B1538" i="75"/>
  <c r="A1538" i="75"/>
  <c r="B1537" i="75"/>
  <c r="A1537" i="75"/>
  <c r="B1536" i="75"/>
  <c r="A1536" i="75"/>
  <c r="B1535" i="75"/>
  <c r="A1535" i="75"/>
  <c r="B1534" i="75"/>
  <c r="A1534" i="75"/>
  <c r="B1533" i="75"/>
  <c r="A1533" i="75"/>
  <c r="B1532" i="75"/>
  <c r="A1532" i="75"/>
  <c r="B1531" i="75"/>
  <c r="A1531" i="75"/>
  <c r="B1530" i="75"/>
  <c r="A1530" i="75"/>
  <c r="B1529" i="75"/>
  <c r="A1529" i="75"/>
  <c r="B1528" i="75"/>
  <c r="A1528" i="75"/>
  <c r="B1527" i="75"/>
  <c r="A1527" i="75"/>
  <c r="B1526" i="75"/>
  <c r="A1526" i="75"/>
  <c r="B1525" i="75"/>
  <c r="A1525" i="75"/>
  <c r="B1524" i="75"/>
  <c r="A1524" i="75"/>
  <c r="B1523" i="75"/>
  <c r="A1523" i="75"/>
  <c r="B1522" i="75"/>
  <c r="A1522" i="75"/>
  <c r="B1521" i="75"/>
  <c r="A1521" i="75"/>
  <c r="B1520" i="75"/>
  <c r="A1520" i="75"/>
  <c r="B1519" i="75"/>
  <c r="A1519" i="75"/>
  <c r="B1518" i="75"/>
  <c r="A1518" i="75"/>
  <c r="B1517" i="75"/>
  <c r="A1517" i="75"/>
  <c r="B1516" i="75"/>
  <c r="A1516" i="75"/>
  <c r="B1515" i="75"/>
  <c r="A1515" i="75"/>
  <c r="B1514" i="75"/>
  <c r="A1514" i="75"/>
  <c r="B1513" i="75"/>
  <c r="A1513" i="75"/>
  <c r="B1512" i="75"/>
  <c r="A1512" i="75"/>
  <c r="B1511" i="75"/>
  <c r="A1511" i="75"/>
  <c r="B1510" i="75"/>
  <c r="A1510" i="75"/>
  <c r="B1509" i="75"/>
  <c r="A1509" i="75"/>
  <c r="B1508" i="75"/>
  <c r="A1508" i="75"/>
  <c r="B1507" i="75"/>
  <c r="A1507" i="75"/>
  <c r="B1506" i="75"/>
  <c r="A1506" i="75"/>
  <c r="B1505" i="75"/>
  <c r="A1505" i="75"/>
  <c r="B1504" i="75"/>
  <c r="A1504" i="75"/>
  <c r="B1503" i="75"/>
  <c r="A1503" i="75"/>
  <c r="B1502" i="75"/>
  <c r="A1502" i="75"/>
  <c r="B1501" i="75"/>
  <c r="A1501" i="75"/>
  <c r="B1500" i="75"/>
  <c r="A1500" i="75"/>
  <c r="B1499" i="75"/>
  <c r="A1499" i="75"/>
  <c r="B1498" i="75"/>
  <c r="A1498" i="75"/>
  <c r="B1497" i="75"/>
  <c r="A1497" i="75"/>
  <c r="B1496" i="75"/>
  <c r="A1496" i="75"/>
  <c r="B1495" i="75"/>
  <c r="A1495" i="75"/>
  <c r="B1494" i="75"/>
  <c r="A1494" i="75"/>
  <c r="B1493" i="75"/>
  <c r="A1493" i="75"/>
  <c r="B1492" i="75"/>
  <c r="A1492" i="75"/>
  <c r="B1491" i="75"/>
  <c r="A1491" i="75"/>
  <c r="B1490" i="75"/>
  <c r="A1490" i="75"/>
  <c r="B1489" i="75"/>
  <c r="A1489" i="75"/>
  <c r="B1488" i="75"/>
  <c r="A1488" i="75"/>
  <c r="B1487" i="75"/>
  <c r="A1487" i="75"/>
  <c r="B1486" i="75"/>
  <c r="A1486" i="75"/>
  <c r="B1485" i="75"/>
  <c r="A1485" i="75"/>
  <c r="B1484" i="75"/>
  <c r="A1484" i="75"/>
  <c r="B1483" i="75"/>
  <c r="A1483" i="75"/>
  <c r="B1482" i="75"/>
  <c r="A1482" i="75"/>
  <c r="B1481" i="75"/>
  <c r="A1481" i="75"/>
  <c r="B1480" i="75"/>
  <c r="A1480" i="75"/>
  <c r="B1479" i="75"/>
  <c r="A1479" i="75"/>
  <c r="B1478" i="75"/>
  <c r="A1478" i="75"/>
  <c r="B1477" i="75"/>
  <c r="A1477" i="75"/>
  <c r="B1476" i="75"/>
  <c r="A1476" i="75"/>
  <c r="B1475" i="75"/>
  <c r="A1475" i="75"/>
  <c r="B1474" i="75"/>
  <c r="A1474" i="75"/>
  <c r="B1473" i="75"/>
  <c r="A1473" i="75"/>
  <c r="B1472" i="75"/>
  <c r="A1472" i="75"/>
  <c r="B1471" i="75"/>
  <c r="A1471" i="75"/>
  <c r="B1470" i="75"/>
  <c r="A1470" i="75"/>
  <c r="B1469" i="75"/>
  <c r="A1469" i="75"/>
  <c r="B1468" i="75"/>
  <c r="A1468" i="75"/>
  <c r="B1467" i="75"/>
  <c r="A1467" i="75"/>
  <c r="B1466" i="75"/>
  <c r="A1466" i="75"/>
  <c r="B1465" i="75"/>
  <c r="A1465" i="75"/>
  <c r="B1464" i="75"/>
  <c r="A1464" i="75"/>
  <c r="B1463" i="75"/>
  <c r="A1463" i="75"/>
  <c r="B1462" i="75"/>
  <c r="A1462" i="75"/>
  <c r="B1461" i="75"/>
  <c r="A1461" i="75"/>
  <c r="B1460" i="75"/>
  <c r="A1460" i="75"/>
  <c r="B1459" i="75"/>
  <c r="A1459" i="75"/>
  <c r="B1458" i="75"/>
  <c r="A1458" i="75"/>
  <c r="B1457" i="75"/>
  <c r="A1457" i="75"/>
  <c r="B1456" i="75"/>
  <c r="A1456" i="75"/>
  <c r="B1455" i="75"/>
  <c r="A1455" i="75"/>
  <c r="B1454" i="75"/>
  <c r="A1454" i="75"/>
  <c r="B1453" i="75"/>
  <c r="A1453" i="75"/>
  <c r="B1452" i="75"/>
  <c r="A1452" i="75"/>
  <c r="B1451" i="75"/>
  <c r="A1451" i="75"/>
  <c r="B1450" i="75"/>
  <c r="A1450" i="75"/>
  <c r="B1449" i="75"/>
  <c r="A1449" i="75"/>
  <c r="B1448" i="75"/>
  <c r="A1448" i="75"/>
  <c r="B1447" i="75"/>
  <c r="A1447" i="75"/>
  <c r="B1446" i="75"/>
  <c r="A1446" i="75"/>
  <c r="B1445" i="75"/>
  <c r="A1445" i="75"/>
  <c r="B1444" i="75"/>
  <c r="A1444" i="75"/>
  <c r="B1443" i="75"/>
  <c r="A1443" i="75"/>
  <c r="B1442" i="75"/>
  <c r="A1442" i="75"/>
  <c r="B1441" i="75"/>
  <c r="A1441" i="75"/>
  <c r="B1440" i="75"/>
  <c r="A1440" i="75"/>
  <c r="B1439" i="75"/>
  <c r="A1439" i="75"/>
  <c r="B1438" i="75"/>
  <c r="A1438" i="75"/>
  <c r="B1437" i="75"/>
  <c r="A1437" i="75"/>
  <c r="B1436" i="75"/>
  <c r="A1436" i="75"/>
  <c r="B1435" i="75"/>
  <c r="A1435" i="75"/>
  <c r="B1434" i="75"/>
  <c r="A1434" i="75"/>
  <c r="B1433" i="75"/>
  <c r="A1433" i="75"/>
  <c r="B1432" i="75"/>
  <c r="A1432" i="75"/>
  <c r="B1431" i="75"/>
  <c r="A1431" i="75"/>
  <c r="B1430" i="75"/>
  <c r="A1430" i="75"/>
  <c r="B1429" i="75"/>
  <c r="A1429" i="75"/>
  <c r="B1428" i="75"/>
  <c r="A1428" i="75"/>
  <c r="B1427" i="75"/>
  <c r="A1427" i="75"/>
  <c r="B1426" i="75"/>
  <c r="A1426" i="75"/>
  <c r="B1425" i="75"/>
  <c r="A1425" i="75"/>
  <c r="B1424" i="75"/>
  <c r="A1424" i="75"/>
  <c r="B1423" i="75"/>
  <c r="A1423" i="75"/>
  <c r="B1422" i="75"/>
  <c r="A1422" i="75"/>
  <c r="B1421" i="75"/>
  <c r="A1421" i="75"/>
  <c r="B1420" i="75"/>
  <c r="A1420" i="75"/>
  <c r="B1419" i="75"/>
  <c r="A1419" i="75"/>
  <c r="B1418" i="75"/>
  <c r="A1418" i="75"/>
  <c r="B1417" i="75"/>
  <c r="A1417" i="75"/>
  <c r="B1416" i="75"/>
  <c r="A1416" i="75"/>
  <c r="B1415" i="75"/>
  <c r="A1415" i="75"/>
  <c r="B1414" i="75"/>
  <c r="A1414" i="75"/>
  <c r="B1413" i="75"/>
  <c r="A1413" i="75"/>
  <c r="B1412" i="75"/>
  <c r="A1412" i="75"/>
  <c r="B1411" i="75"/>
  <c r="A1411" i="75"/>
  <c r="B1410" i="75"/>
  <c r="A1410" i="75"/>
  <c r="B1409" i="75"/>
  <c r="A1409" i="75"/>
  <c r="B1408" i="75"/>
  <c r="A1408" i="75"/>
  <c r="B1407" i="75"/>
  <c r="A1407" i="75"/>
  <c r="B1406" i="75"/>
  <c r="A1406" i="75"/>
  <c r="B1405" i="75"/>
  <c r="A1405" i="75"/>
  <c r="B1404" i="75"/>
  <c r="A1404" i="75"/>
  <c r="B1403" i="75"/>
  <c r="A1403" i="75"/>
  <c r="B1402" i="75"/>
  <c r="A1402" i="75"/>
  <c r="B1401" i="75"/>
  <c r="A1401" i="75"/>
  <c r="B1400" i="75"/>
  <c r="A1400" i="75"/>
  <c r="B1399" i="75"/>
  <c r="A1399" i="75"/>
  <c r="B1398" i="75"/>
  <c r="A1398" i="75"/>
  <c r="B1397" i="75"/>
  <c r="A1397" i="75"/>
  <c r="B1396" i="75"/>
  <c r="A1396" i="75"/>
  <c r="B1395" i="75"/>
  <c r="A1395" i="75"/>
  <c r="B1394" i="75"/>
  <c r="A1394" i="75"/>
  <c r="B1393" i="75"/>
  <c r="A1393" i="75"/>
  <c r="B1392" i="75"/>
  <c r="A1392" i="75"/>
  <c r="B1391" i="75"/>
  <c r="A1391" i="75"/>
  <c r="B1390" i="75"/>
  <c r="A1390" i="75"/>
  <c r="B1389" i="75"/>
  <c r="A1389" i="75"/>
  <c r="B1388" i="75"/>
  <c r="A1388" i="75"/>
  <c r="B1387" i="75"/>
  <c r="A1387" i="75"/>
  <c r="B1386" i="75"/>
  <c r="A1386" i="75"/>
  <c r="B1385" i="75"/>
  <c r="A1385" i="75"/>
  <c r="B1384" i="75"/>
  <c r="A1384" i="75"/>
  <c r="B1383" i="75"/>
  <c r="A1383" i="75"/>
  <c r="B1382" i="75"/>
  <c r="A1382" i="75"/>
  <c r="B1381" i="75"/>
  <c r="A1381" i="75"/>
  <c r="B1380" i="75"/>
  <c r="A1380" i="75"/>
  <c r="B1379" i="75"/>
  <c r="A1379" i="75"/>
  <c r="B1378" i="75"/>
  <c r="A1378" i="75"/>
  <c r="B1377" i="75"/>
  <c r="A1377" i="75"/>
  <c r="B1376" i="75"/>
  <c r="A1376" i="75"/>
  <c r="B1375" i="75"/>
  <c r="A1375" i="75"/>
  <c r="B1374" i="75"/>
  <c r="A1374" i="75"/>
  <c r="B1373" i="75"/>
  <c r="A1373" i="75"/>
  <c r="B1372" i="75"/>
  <c r="A1372" i="75"/>
  <c r="B1371" i="75"/>
  <c r="A1371" i="75"/>
  <c r="B1370" i="75"/>
  <c r="A1370" i="75"/>
  <c r="B1369" i="75"/>
  <c r="A1369" i="75"/>
  <c r="B1368" i="75"/>
  <c r="A1368" i="75"/>
  <c r="B1367" i="75"/>
  <c r="A1367" i="75"/>
  <c r="B1366" i="75"/>
  <c r="A1366" i="75"/>
  <c r="B1365" i="75"/>
  <c r="A1365" i="75"/>
  <c r="B1364" i="75"/>
  <c r="A1364" i="75"/>
  <c r="B1363" i="75"/>
  <c r="A1363" i="75"/>
  <c r="B1362" i="75"/>
  <c r="A1362" i="75"/>
  <c r="B1361" i="75"/>
  <c r="A1361" i="75"/>
  <c r="B1360" i="75"/>
  <c r="A1360" i="75"/>
  <c r="B1359" i="75"/>
  <c r="A1359" i="75"/>
  <c r="B1358" i="75"/>
  <c r="A1358" i="75"/>
  <c r="B1357" i="75"/>
  <c r="A1357" i="75"/>
  <c r="B1356" i="75"/>
  <c r="A1356" i="75"/>
  <c r="B1355" i="75"/>
  <c r="A1355" i="75"/>
  <c r="B1354" i="75"/>
  <c r="A1354" i="75"/>
  <c r="B1353" i="75"/>
  <c r="A1353" i="75"/>
  <c r="B1352" i="75"/>
  <c r="A1352" i="75"/>
  <c r="B1351" i="75"/>
  <c r="A1351" i="75"/>
  <c r="B1350" i="75"/>
  <c r="A1350" i="75"/>
  <c r="B1349" i="75"/>
  <c r="A1349" i="75"/>
  <c r="B1348" i="75"/>
  <c r="A1348" i="75"/>
  <c r="B1347" i="75"/>
  <c r="A1347" i="75"/>
  <c r="B1346" i="75"/>
  <c r="A1346" i="75"/>
  <c r="B1345" i="75"/>
  <c r="A1345" i="75"/>
  <c r="B1344" i="75"/>
  <c r="A1344" i="75"/>
  <c r="B1343" i="75"/>
  <c r="A1343" i="75"/>
  <c r="B1342" i="75"/>
  <c r="A1342" i="75"/>
  <c r="B1341" i="75"/>
  <c r="A1341" i="75"/>
  <c r="B1340" i="75"/>
  <c r="A1340" i="75"/>
  <c r="B1339" i="75"/>
  <c r="A1339" i="75"/>
  <c r="B1338" i="75"/>
  <c r="A1338" i="75"/>
  <c r="B1337" i="75"/>
  <c r="A1337" i="75"/>
  <c r="B1336" i="75"/>
  <c r="A1336" i="75"/>
  <c r="B1335" i="75"/>
  <c r="A1335" i="75"/>
  <c r="B1334" i="75"/>
  <c r="A1334" i="75"/>
  <c r="B1333" i="75"/>
  <c r="A1333" i="75"/>
  <c r="B1332" i="75"/>
  <c r="A1332" i="75"/>
  <c r="B1331" i="75"/>
  <c r="A1331" i="75"/>
  <c r="B1330" i="75"/>
  <c r="A1330" i="75"/>
  <c r="B1329" i="75"/>
  <c r="A1329" i="75"/>
  <c r="B1328" i="75"/>
  <c r="A1328" i="75"/>
  <c r="B1327" i="75"/>
  <c r="A1327" i="75"/>
  <c r="B1326" i="75"/>
  <c r="A1326" i="75"/>
  <c r="B1325" i="75"/>
  <c r="A1325" i="75"/>
  <c r="B1324" i="75"/>
  <c r="A1324" i="75"/>
  <c r="B1323" i="75"/>
  <c r="A1323" i="75"/>
  <c r="B1322" i="75"/>
  <c r="A1322" i="75"/>
  <c r="B1321" i="75"/>
  <c r="A1321" i="75"/>
  <c r="B1320" i="75"/>
  <c r="A1320" i="75"/>
  <c r="B1319" i="75"/>
  <c r="A1319" i="75"/>
  <c r="B1318" i="75"/>
  <c r="A1318" i="75"/>
  <c r="B1317" i="75"/>
  <c r="A1317" i="75"/>
  <c r="B1316" i="75"/>
  <c r="A1316" i="75"/>
  <c r="B1315" i="75"/>
  <c r="A1315" i="75"/>
  <c r="B1314" i="75"/>
  <c r="A1314" i="75"/>
  <c r="B1313" i="75"/>
  <c r="A1313" i="75"/>
  <c r="B1312" i="75"/>
  <c r="A1312" i="75"/>
  <c r="B1311" i="75"/>
  <c r="A1311" i="75"/>
  <c r="B1310" i="75"/>
  <c r="A1310" i="75"/>
  <c r="B1309" i="75"/>
  <c r="A1309" i="75"/>
  <c r="B1308" i="75"/>
  <c r="A1308" i="75"/>
  <c r="B1307" i="75"/>
  <c r="A1307" i="75"/>
  <c r="B1306" i="75"/>
  <c r="A1306" i="75"/>
  <c r="B1305" i="75"/>
  <c r="A1305" i="75"/>
  <c r="B1304" i="75"/>
  <c r="A1304" i="75"/>
  <c r="B1303" i="75"/>
  <c r="A1303" i="75"/>
  <c r="B1302" i="75"/>
  <c r="A1302" i="75"/>
  <c r="B1301" i="75"/>
  <c r="A1301" i="75"/>
  <c r="B1300" i="75"/>
  <c r="A1300" i="75"/>
  <c r="B1299" i="75"/>
  <c r="A1299" i="75"/>
  <c r="B1298" i="75"/>
  <c r="A1298" i="75"/>
  <c r="B1297" i="75"/>
  <c r="A1297" i="75"/>
  <c r="B1296" i="75"/>
  <c r="A1296" i="75"/>
  <c r="B1295" i="75"/>
  <c r="A1295" i="75"/>
  <c r="B1294" i="75"/>
  <c r="A1294" i="75"/>
  <c r="B1293" i="75"/>
  <c r="A1293" i="75"/>
  <c r="B1292" i="75"/>
  <c r="A1292" i="75"/>
  <c r="B1291" i="75"/>
  <c r="A1291" i="75"/>
  <c r="B1290" i="75"/>
  <c r="A1290" i="75"/>
  <c r="B1289" i="75"/>
  <c r="A1289" i="75"/>
  <c r="B1288" i="75"/>
  <c r="A1288" i="75"/>
  <c r="B1287" i="75"/>
  <c r="A1287" i="75"/>
  <c r="B1286" i="75"/>
  <c r="A1286" i="75"/>
  <c r="B1285" i="75"/>
  <c r="A1285" i="75"/>
  <c r="B1284" i="75"/>
  <c r="A1284" i="75"/>
  <c r="B1283" i="75"/>
  <c r="A1283" i="75"/>
  <c r="B1282" i="75"/>
  <c r="A1282" i="75"/>
  <c r="B1281" i="75"/>
  <c r="A1281" i="75"/>
  <c r="B1280" i="75"/>
  <c r="A1280" i="75"/>
  <c r="B1279" i="75"/>
  <c r="A1279" i="75"/>
  <c r="B1278" i="75"/>
  <c r="A1278" i="75"/>
  <c r="B1277" i="75"/>
  <c r="A1277" i="75"/>
  <c r="B1276" i="75"/>
  <c r="A1276" i="75"/>
  <c r="B1275" i="75"/>
  <c r="A1275" i="75"/>
  <c r="B1274" i="75"/>
  <c r="A1274" i="75"/>
  <c r="B1273" i="75"/>
  <c r="A1273" i="75"/>
  <c r="B1272" i="75"/>
  <c r="A1272" i="75"/>
  <c r="B1271" i="75"/>
  <c r="A1271" i="75"/>
  <c r="B1270" i="75"/>
  <c r="A1270" i="75"/>
  <c r="B1269" i="75"/>
  <c r="A1269" i="75"/>
  <c r="B1268" i="75"/>
  <c r="A1268" i="75"/>
  <c r="B1267" i="75"/>
  <c r="A1267" i="75"/>
  <c r="B1266" i="75"/>
  <c r="A1266" i="75"/>
  <c r="B1265" i="75"/>
  <c r="A1265" i="75"/>
  <c r="B1264" i="75"/>
  <c r="A1264" i="75"/>
  <c r="B1263" i="75"/>
  <c r="A1263" i="75"/>
  <c r="B1262" i="75"/>
  <c r="A1262" i="75"/>
  <c r="B1261" i="75"/>
  <c r="A1261" i="75"/>
  <c r="B1260" i="75"/>
  <c r="A1260" i="75"/>
  <c r="B1259" i="75"/>
  <c r="A1259" i="75"/>
  <c r="B1258" i="75"/>
  <c r="A1258" i="75"/>
  <c r="B1257" i="75"/>
  <c r="A1257" i="75"/>
  <c r="B1256" i="75"/>
  <c r="A1256" i="75"/>
  <c r="B1255" i="75"/>
  <c r="A1255" i="75"/>
  <c r="B1254" i="75"/>
  <c r="A1254" i="75"/>
  <c r="B1253" i="75"/>
  <c r="A1253" i="75"/>
  <c r="B1252" i="75"/>
  <c r="A1252" i="75"/>
  <c r="B1251" i="75"/>
  <c r="A1251" i="75"/>
  <c r="B1250" i="75"/>
  <c r="A1250" i="75"/>
  <c r="B1249" i="75"/>
  <c r="A1249" i="75"/>
  <c r="B1248" i="75"/>
  <c r="A1248" i="75"/>
  <c r="B1247" i="75"/>
  <c r="A1247" i="75"/>
  <c r="B1246" i="75"/>
  <c r="A1246" i="75"/>
  <c r="B1245" i="75"/>
  <c r="A1245" i="75"/>
  <c r="B1244" i="75"/>
  <c r="A1244" i="75"/>
  <c r="B1243" i="75"/>
  <c r="A1243" i="75"/>
  <c r="B1242" i="75"/>
  <c r="A1242" i="75"/>
  <c r="B1241" i="75"/>
  <c r="A1241" i="75"/>
  <c r="B1240" i="75"/>
  <c r="A1240" i="75"/>
  <c r="B1239" i="75"/>
  <c r="A1239" i="75"/>
  <c r="B1238" i="75"/>
  <c r="A1238" i="75"/>
  <c r="B1237" i="75"/>
  <c r="A1237" i="75"/>
  <c r="B1236" i="75"/>
  <c r="A1236" i="75"/>
  <c r="B1235" i="75"/>
  <c r="A1235" i="75"/>
  <c r="B1234" i="75"/>
  <c r="A1234" i="75"/>
  <c r="B1233" i="75"/>
  <c r="A1233" i="75"/>
  <c r="B1232" i="75"/>
  <c r="A1232" i="75"/>
  <c r="B1231" i="75"/>
  <c r="A1231" i="75"/>
  <c r="B1230" i="75"/>
  <c r="A1230" i="75"/>
  <c r="B1229" i="75"/>
  <c r="A1229" i="75"/>
  <c r="B1228" i="75"/>
  <c r="A1228" i="75"/>
  <c r="B1227" i="75"/>
  <c r="A1227" i="75"/>
  <c r="B1226" i="75"/>
  <c r="A1226" i="75"/>
  <c r="B1225" i="75"/>
  <c r="A1225" i="75"/>
  <c r="B1224" i="75"/>
  <c r="A1224" i="75"/>
  <c r="B1223" i="75"/>
  <c r="A1223" i="75"/>
  <c r="B1222" i="75"/>
  <c r="A1222" i="75"/>
  <c r="B1221" i="75"/>
  <c r="A1221" i="75"/>
  <c r="B1220" i="75"/>
  <c r="A1220" i="75"/>
  <c r="B1219" i="75"/>
  <c r="A1219" i="75"/>
  <c r="B1218" i="75"/>
  <c r="A1218" i="75"/>
  <c r="B1217" i="75"/>
  <c r="A1217" i="75"/>
  <c r="B1216" i="75"/>
  <c r="A1216" i="75"/>
  <c r="B1215" i="75"/>
  <c r="A1215" i="75"/>
  <c r="B1214" i="75"/>
  <c r="A1214" i="75"/>
  <c r="B1213" i="75"/>
  <c r="A1213" i="75"/>
  <c r="B1212" i="75"/>
  <c r="A1212" i="75"/>
  <c r="B1211" i="75"/>
  <c r="A1211" i="75"/>
  <c r="B1210" i="75"/>
  <c r="A1210" i="75"/>
  <c r="B1209" i="75"/>
  <c r="A1209" i="75"/>
  <c r="B1208" i="75"/>
  <c r="A1208" i="75"/>
  <c r="B1207" i="75"/>
  <c r="A1207" i="75"/>
  <c r="B1206" i="75"/>
  <c r="A1206" i="75"/>
  <c r="B1205" i="75"/>
  <c r="A1205" i="75"/>
  <c r="B1204" i="75"/>
  <c r="A1204" i="75"/>
  <c r="B1203" i="75"/>
  <c r="A1203" i="75"/>
  <c r="B1202" i="75"/>
  <c r="A1202" i="75"/>
  <c r="B1201" i="75"/>
  <c r="A1201" i="75"/>
  <c r="B1200" i="75"/>
  <c r="A1200" i="75"/>
  <c r="B1199" i="75"/>
  <c r="A1199" i="75"/>
  <c r="B1198" i="75"/>
  <c r="A1198" i="75"/>
  <c r="B1197" i="75"/>
  <c r="A1197" i="75"/>
  <c r="B1196" i="75"/>
  <c r="A1196" i="75"/>
  <c r="B1195" i="75"/>
  <c r="A1195" i="75"/>
  <c r="B1194" i="75"/>
  <c r="A1194" i="75"/>
  <c r="B1193" i="75"/>
  <c r="A1193" i="75"/>
  <c r="B1192" i="75"/>
  <c r="A1192" i="75"/>
  <c r="B1191" i="75"/>
  <c r="A1191" i="75"/>
  <c r="B1190" i="75"/>
  <c r="A1190" i="75"/>
  <c r="B1189" i="75"/>
  <c r="A1189" i="75"/>
  <c r="B1188" i="75"/>
  <c r="A1188" i="75"/>
  <c r="B1187" i="75"/>
  <c r="A1187" i="75"/>
  <c r="B1186" i="75"/>
  <c r="A1186" i="75"/>
  <c r="B1185" i="75"/>
  <c r="A1185" i="75"/>
  <c r="B1184" i="75"/>
  <c r="A1184" i="75"/>
  <c r="B1183" i="75"/>
  <c r="A1183" i="75"/>
  <c r="B1182" i="75"/>
  <c r="A1182" i="75"/>
  <c r="B1181" i="75"/>
  <c r="A1181" i="75"/>
  <c r="B1180" i="75"/>
  <c r="A1180" i="75"/>
  <c r="B1179" i="75"/>
  <c r="A1179" i="75"/>
  <c r="B1178" i="75"/>
  <c r="A1178" i="75"/>
  <c r="B1177" i="75"/>
  <c r="A1177" i="75"/>
  <c r="B1176" i="75"/>
  <c r="A1176" i="75"/>
  <c r="B1175" i="75"/>
  <c r="A1175" i="75"/>
  <c r="B1174" i="75"/>
  <c r="A1174" i="75"/>
  <c r="B1173" i="75"/>
  <c r="A1173" i="75"/>
  <c r="B1172" i="75"/>
  <c r="A1172" i="75"/>
  <c r="B1171" i="75"/>
  <c r="A1171" i="75"/>
  <c r="B1170" i="75"/>
  <c r="A1170" i="75"/>
  <c r="B1169" i="75"/>
  <c r="A1169" i="75"/>
  <c r="B1168" i="75"/>
  <c r="A1168" i="75"/>
  <c r="B1167" i="75"/>
  <c r="A1167" i="75"/>
  <c r="B1166" i="75"/>
  <c r="A1166" i="75"/>
  <c r="B1165" i="75"/>
  <c r="A1165" i="75"/>
  <c r="B1164" i="75"/>
  <c r="A1164" i="75"/>
  <c r="B1163" i="75"/>
  <c r="A1163" i="75"/>
  <c r="B1162" i="75"/>
  <c r="A1162" i="75"/>
  <c r="B1161" i="75"/>
  <c r="A1161" i="75"/>
  <c r="B1160" i="75"/>
  <c r="A1160" i="75"/>
  <c r="B1159" i="75"/>
  <c r="A1159" i="75"/>
  <c r="B1158" i="75"/>
  <c r="A1158" i="75"/>
  <c r="B1157" i="75"/>
  <c r="A1157" i="75"/>
  <c r="B1156" i="75"/>
  <c r="A1156" i="75"/>
  <c r="B1155" i="75"/>
  <c r="A1155" i="75"/>
  <c r="B1154" i="75"/>
  <c r="A1154" i="75"/>
  <c r="B1153" i="75"/>
  <c r="A1153" i="75"/>
  <c r="B1152" i="75"/>
  <c r="A1152" i="75"/>
  <c r="B1151" i="75"/>
  <c r="A1151" i="75"/>
  <c r="B1150" i="75"/>
  <c r="A1150" i="75"/>
  <c r="B1149" i="75"/>
  <c r="A1149" i="75"/>
  <c r="B1148" i="75"/>
  <c r="A1148" i="75"/>
  <c r="B1147" i="75"/>
  <c r="A1147" i="75"/>
  <c r="B1146" i="75"/>
  <c r="A1146" i="75"/>
  <c r="B1145" i="75"/>
  <c r="A1145" i="75"/>
  <c r="B1144" i="75"/>
  <c r="A1144" i="75"/>
  <c r="B1143" i="75"/>
  <c r="A1143" i="75"/>
  <c r="B1142" i="75"/>
  <c r="A1142" i="75"/>
  <c r="B1141" i="75"/>
  <c r="A1141" i="75"/>
  <c r="B1140" i="75"/>
  <c r="A1140" i="75"/>
  <c r="B1139" i="75"/>
  <c r="A1139" i="75"/>
  <c r="B1138" i="75"/>
  <c r="A1138" i="75"/>
  <c r="B1137" i="75"/>
  <c r="A1137" i="75"/>
  <c r="B1136" i="75"/>
  <c r="A1136" i="75"/>
  <c r="B1135" i="75"/>
  <c r="A1135" i="75"/>
  <c r="B1134" i="75"/>
  <c r="A1134" i="75"/>
  <c r="B1133" i="75"/>
  <c r="A1133" i="75"/>
  <c r="B1132" i="75"/>
  <c r="A1132" i="75"/>
  <c r="B1131" i="75"/>
  <c r="A1131" i="75"/>
  <c r="B1130" i="75"/>
  <c r="A1130" i="75"/>
  <c r="B1129" i="75"/>
  <c r="A1129" i="75"/>
  <c r="B1128" i="75"/>
  <c r="A1128" i="75"/>
  <c r="B1127" i="75"/>
  <c r="A1127" i="75"/>
  <c r="B1126" i="75"/>
  <c r="A1126" i="75"/>
  <c r="B1125" i="75"/>
  <c r="A1125" i="75"/>
  <c r="B1124" i="75"/>
  <c r="A1124" i="75"/>
  <c r="B1123" i="75"/>
  <c r="A1123" i="75"/>
  <c r="B1122" i="75"/>
  <c r="A1122" i="75"/>
  <c r="B1121" i="75"/>
  <c r="A1121" i="75"/>
  <c r="B1120" i="75"/>
  <c r="A1120" i="75"/>
  <c r="B1119" i="75"/>
  <c r="A1119" i="75"/>
  <c r="B1118" i="75"/>
  <c r="A1118" i="75"/>
  <c r="B1117" i="75"/>
  <c r="A1117" i="75"/>
  <c r="B1116" i="75"/>
  <c r="A1116" i="75"/>
  <c r="B1115" i="75"/>
  <c r="A1115" i="75"/>
  <c r="B1114" i="75"/>
  <c r="A1114" i="75"/>
  <c r="B1113" i="75"/>
  <c r="A1113" i="75"/>
  <c r="B1112" i="75"/>
  <c r="A1112" i="75"/>
  <c r="B1111" i="75"/>
  <c r="A1111" i="75"/>
  <c r="B1110" i="75"/>
  <c r="A1110" i="75"/>
  <c r="B1109" i="75"/>
  <c r="A1109" i="75"/>
  <c r="B1108" i="75"/>
  <c r="A1108" i="75"/>
  <c r="B1107" i="75"/>
  <c r="A1107" i="75"/>
  <c r="B1106" i="75"/>
  <c r="A1106" i="75"/>
  <c r="B1105" i="75"/>
  <c r="A1105" i="75"/>
  <c r="B1104" i="75"/>
  <c r="A1104" i="75"/>
  <c r="B1103" i="75"/>
  <c r="A1103" i="75"/>
  <c r="B1102" i="75"/>
  <c r="A1102" i="75"/>
  <c r="B1101" i="75"/>
  <c r="A1101" i="75"/>
  <c r="B1100" i="75"/>
  <c r="A1100" i="75"/>
  <c r="B1099" i="75"/>
  <c r="A1099" i="75"/>
  <c r="B1098" i="75"/>
  <c r="A1098" i="75"/>
  <c r="B1097" i="75"/>
  <c r="A1097" i="75"/>
  <c r="B1096" i="75"/>
  <c r="A1096" i="75"/>
  <c r="B1095" i="75"/>
  <c r="A1095" i="75"/>
  <c r="B1094" i="75"/>
  <c r="A1094" i="75"/>
  <c r="B1093" i="75"/>
  <c r="A1093" i="75"/>
  <c r="B1092" i="75"/>
  <c r="A1092" i="75"/>
  <c r="B1091" i="75"/>
  <c r="A1091" i="75"/>
  <c r="B1090" i="75"/>
  <c r="A1090" i="75"/>
  <c r="B1089" i="75"/>
  <c r="A1089" i="75"/>
  <c r="B1088" i="75"/>
  <c r="A1088" i="75"/>
  <c r="B1087" i="75"/>
  <c r="A1087" i="75"/>
  <c r="B1086" i="75"/>
  <c r="A1086" i="75"/>
  <c r="B1085" i="75"/>
  <c r="A1085" i="75"/>
  <c r="B1084" i="75"/>
  <c r="A1084" i="75"/>
  <c r="B1083" i="75"/>
  <c r="A1083" i="75"/>
  <c r="B1082" i="75"/>
  <c r="A1082" i="75"/>
  <c r="B1081" i="75"/>
  <c r="A1081" i="75"/>
  <c r="B1080" i="75"/>
  <c r="A1080" i="75"/>
  <c r="B1079" i="75"/>
  <c r="A1079" i="75"/>
  <c r="B1078" i="75"/>
  <c r="A1078" i="75"/>
  <c r="B1077" i="75"/>
  <c r="A1077" i="75"/>
  <c r="B1076" i="75"/>
  <c r="A1076" i="75"/>
  <c r="B1075" i="75"/>
  <c r="A1075" i="75"/>
  <c r="B1074" i="75"/>
  <c r="A1074" i="75"/>
  <c r="B1073" i="75"/>
  <c r="A1073" i="75"/>
  <c r="B1072" i="75"/>
  <c r="A1072" i="75"/>
  <c r="B1071" i="75"/>
  <c r="A1071" i="75"/>
  <c r="B1070" i="75"/>
  <c r="A1070" i="75"/>
  <c r="B1069" i="75"/>
  <c r="A1069" i="75"/>
  <c r="B1068" i="75"/>
  <c r="A1068" i="75"/>
  <c r="B1067" i="75"/>
  <c r="A1067" i="75"/>
  <c r="B1066" i="75"/>
  <c r="A1066" i="75"/>
  <c r="B1065" i="75"/>
  <c r="A1065" i="75"/>
  <c r="B1064" i="75"/>
  <c r="A1064" i="75"/>
  <c r="B1063" i="75"/>
  <c r="A1063" i="75"/>
  <c r="B1062" i="75"/>
  <c r="A1062" i="75"/>
  <c r="B1061" i="75"/>
  <c r="A1061" i="75"/>
  <c r="B1060" i="75"/>
  <c r="A1060" i="75"/>
  <c r="B1059" i="75"/>
  <c r="A1059" i="75"/>
  <c r="B1058" i="75"/>
  <c r="A1058" i="75"/>
  <c r="B1057" i="75"/>
  <c r="A1057" i="75"/>
  <c r="B1056" i="75"/>
  <c r="A1056" i="75"/>
  <c r="B1055" i="75"/>
  <c r="A1055" i="75"/>
  <c r="B1054" i="75"/>
  <c r="A1054" i="75"/>
  <c r="B1053" i="75"/>
  <c r="A1053" i="75"/>
  <c r="B1052" i="75"/>
  <c r="A1052" i="75"/>
  <c r="B1051" i="75"/>
  <c r="A1051" i="75"/>
  <c r="B1050" i="75"/>
  <c r="A1050" i="75"/>
  <c r="B1049" i="75"/>
  <c r="A1049" i="75"/>
  <c r="B1048" i="75"/>
  <c r="A1048" i="75"/>
  <c r="B1047" i="75"/>
  <c r="A1047" i="75"/>
  <c r="B1046" i="75"/>
  <c r="A1046" i="75"/>
  <c r="B1045" i="75"/>
  <c r="A1045" i="75"/>
  <c r="B1044" i="75"/>
  <c r="A1044" i="75"/>
  <c r="B1043" i="75"/>
  <c r="A1043" i="75"/>
  <c r="B1042" i="75"/>
  <c r="A1042" i="75"/>
  <c r="B1041" i="75"/>
  <c r="A1041" i="75"/>
  <c r="B1040" i="75"/>
  <c r="A1040" i="75"/>
  <c r="B1039" i="75"/>
  <c r="A1039" i="75"/>
  <c r="B1038" i="75"/>
  <c r="A1038" i="75"/>
  <c r="B1037" i="75"/>
  <c r="A1037" i="75"/>
  <c r="B1036" i="75"/>
  <c r="A1036" i="75"/>
  <c r="B1035" i="75"/>
  <c r="A1035" i="75"/>
  <c r="B1034" i="75"/>
  <c r="A1034" i="75"/>
  <c r="B1033" i="75"/>
  <c r="A1033" i="75"/>
  <c r="B1032" i="75"/>
  <c r="A1032" i="75"/>
  <c r="B1031" i="75"/>
  <c r="A1031" i="75"/>
  <c r="B1030" i="75"/>
  <c r="A1030" i="75"/>
  <c r="B1029" i="75"/>
  <c r="A1029" i="75"/>
  <c r="B1028" i="75"/>
  <c r="A1028" i="75"/>
  <c r="B1027" i="75"/>
  <c r="A1027" i="75"/>
  <c r="B1026" i="75"/>
  <c r="A1026" i="75"/>
  <c r="B1025" i="75"/>
  <c r="A1025" i="75"/>
  <c r="B1024" i="75"/>
  <c r="A1024" i="75"/>
  <c r="B1023" i="75"/>
  <c r="A1023" i="75"/>
  <c r="B1022" i="75"/>
  <c r="A1022" i="75"/>
  <c r="B1021" i="75"/>
  <c r="A1021" i="75"/>
  <c r="B1020" i="75"/>
  <c r="A1020" i="75"/>
  <c r="B1019" i="75"/>
  <c r="A1019" i="75"/>
  <c r="B1018" i="75"/>
  <c r="A1018" i="75"/>
  <c r="B1017" i="75"/>
  <c r="A1017" i="75"/>
  <c r="B1016" i="75"/>
  <c r="A1016" i="75"/>
  <c r="B1015" i="75"/>
  <c r="A1015" i="75"/>
  <c r="B1014" i="75"/>
  <c r="A1014" i="75"/>
  <c r="B1013" i="75"/>
  <c r="A1013" i="75"/>
  <c r="B1012" i="75"/>
  <c r="A1012" i="75"/>
  <c r="B1011" i="75"/>
  <c r="A1011" i="75"/>
  <c r="B1010" i="75"/>
  <c r="A1010" i="75"/>
  <c r="B1009" i="75"/>
  <c r="A1009" i="75"/>
  <c r="B1008" i="75"/>
  <c r="A1008" i="75"/>
  <c r="B1007" i="75"/>
  <c r="A1007" i="75"/>
  <c r="B1006" i="75"/>
  <c r="A1006" i="75"/>
  <c r="B1005" i="75"/>
  <c r="A1005" i="75"/>
  <c r="B1004" i="75"/>
  <c r="A1004" i="75"/>
  <c r="B1003" i="75"/>
  <c r="A1003" i="75"/>
  <c r="B1002" i="75"/>
  <c r="A1002" i="75"/>
  <c r="B1001" i="75"/>
  <c r="A1001" i="75"/>
  <c r="B1000" i="75"/>
  <c r="A1000" i="75"/>
  <c r="B999" i="75"/>
  <c r="A999" i="75"/>
  <c r="B998" i="75"/>
  <c r="A998" i="75"/>
  <c r="B997" i="75"/>
  <c r="A997" i="75"/>
  <c r="B996" i="75"/>
  <c r="A996" i="75"/>
  <c r="B995" i="75"/>
  <c r="A995" i="75"/>
  <c r="B994" i="75"/>
  <c r="A994" i="75"/>
  <c r="B993" i="75"/>
  <c r="A993" i="75"/>
  <c r="B992" i="75"/>
  <c r="A992" i="75"/>
  <c r="B991" i="75"/>
  <c r="A991" i="75"/>
  <c r="B990" i="75"/>
  <c r="A990" i="75"/>
  <c r="B989" i="75"/>
  <c r="A989" i="75"/>
  <c r="B988" i="75"/>
  <c r="A988" i="75"/>
  <c r="B987" i="75"/>
  <c r="A987" i="75"/>
  <c r="B986" i="75"/>
  <c r="A986" i="75"/>
  <c r="B985" i="75"/>
  <c r="A985" i="75"/>
  <c r="B984" i="75"/>
  <c r="A984" i="75"/>
  <c r="B983" i="75"/>
  <c r="A983" i="75"/>
  <c r="B982" i="75"/>
  <c r="A982" i="75"/>
  <c r="B981" i="75"/>
  <c r="A981" i="75"/>
  <c r="B980" i="75"/>
  <c r="A980" i="75"/>
  <c r="B979" i="75"/>
  <c r="A979" i="75"/>
  <c r="B978" i="75"/>
  <c r="A978" i="75"/>
  <c r="B977" i="75"/>
  <c r="A977" i="75"/>
  <c r="B976" i="75"/>
  <c r="A976" i="75"/>
  <c r="B975" i="75"/>
  <c r="A975" i="75"/>
  <c r="B974" i="75"/>
  <c r="A974" i="75"/>
  <c r="B973" i="75"/>
  <c r="A973" i="75"/>
  <c r="B972" i="75"/>
  <c r="A972" i="75"/>
  <c r="B971" i="75"/>
  <c r="A971" i="75"/>
  <c r="B970" i="75"/>
  <c r="A970" i="75"/>
  <c r="B969" i="75"/>
  <c r="A969" i="75"/>
  <c r="B968" i="75"/>
  <c r="A968" i="75"/>
  <c r="B967" i="75"/>
  <c r="A967" i="75"/>
  <c r="B966" i="75"/>
  <c r="A966" i="75"/>
  <c r="B965" i="75"/>
  <c r="A965" i="75"/>
  <c r="B964" i="75"/>
  <c r="A964" i="75"/>
  <c r="B963" i="75"/>
  <c r="A963" i="75"/>
  <c r="B962" i="75"/>
  <c r="A962" i="75"/>
  <c r="B961" i="75"/>
  <c r="A961" i="75"/>
  <c r="B960" i="75"/>
  <c r="A960" i="75"/>
  <c r="B959" i="75"/>
  <c r="A959" i="75"/>
  <c r="B958" i="75"/>
  <c r="A958" i="75"/>
  <c r="B957" i="75"/>
  <c r="A957" i="75"/>
  <c r="B956" i="75"/>
  <c r="A956" i="75"/>
  <c r="B955" i="75"/>
  <c r="A955" i="75"/>
  <c r="B954" i="75"/>
  <c r="A954" i="75"/>
  <c r="B953" i="75"/>
  <c r="A953" i="75"/>
  <c r="B952" i="75"/>
  <c r="A952" i="75"/>
  <c r="B951" i="75"/>
  <c r="A951" i="75"/>
  <c r="B950" i="75"/>
  <c r="A950" i="75"/>
  <c r="B949" i="75"/>
  <c r="A949" i="75"/>
  <c r="B948" i="75"/>
  <c r="A948" i="75"/>
  <c r="B947" i="75"/>
  <c r="A947" i="75"/>
  <c r="B946" i="75"/>
  <c r="A946" i="75"/>
  <c r="B945" i="75"/>
  <c r="A945" i="75"/>
  <c r="B944" i="75"/>
  <c r="A944" i="75"/>
  <c r="B943" i="75"/>
  <c r="A943" i="75"/>
  <c r="B942" i="75"/>
  <c r="A942" i="75"/>
  <c r="B941" i="75"/>
  <c r="A941" i="75"/>
  <c r="B940" i="75"/>
  <c r="A940" i="75"/>
  <c r="B939" i="75"/>
  <c r="A939" i="75"/>
  <c r="B938" i="75"/>
  <c r="A938" i="75"/>
  <c r="B937" i="75"/>
  <c r="A937" i="75"/>
  <c r="B936" i="75"/>
  <c r="A936" i="75"/>
  <c r="B935" i="75"/>
  <c r="A935" i="75"/>
  <c r="B934" i="75"/>
  <c r="A934" i="75"/>
  <c r="B933" i="75"/>
  <c r="A933" i="75"/>
  <c r="B932" i="75"/>
  <c r="A932" i="75"/>
  <c r="B931" i="75"/>
  <c r="A931" i="75"/>
  <c r="B930" i="75"/>
  <c r="A930" i="75"/>
  <c r="B929" i="75"/>
  <c r="A929" i="75"/>
  <c r="B928" i="75"/>
  <c r="A928" i="75"/>
  <c r="B927" i="75"/>
  <c r="A927" i="75"/>
  <c r="B926" i="75"/>
  <c r="A926" i="75"/>
  <c r="B925" i="75"/>
  <c r="A925" i="75"/>
  <c r="B924" i="75"/>
  <c r="A924" i="75"/>
  <c r="B923" i="75"/>
  <c r="A923" i="75"/>
  <c r="B922" i="75"/>
  <c r="A922" i="75"/>
  <c r="B921" i="75"/>
  <c r="A921" i="75"/>
  <c r="B920" i="75"/>
  <c r="A920" i="75"/>
  <c r="B919" i="75"/>
  <c r="A919" i="75"/>
  <c r="B918" i="75"/>
  <c r="A918" i="75"/>
  <c r="B917" i="75"/>
  <c r="A917" i="75"/>
  <c r="B916" i="75"/>
  <c r="A916" i="75"/>
  <c r="B915" i="75"/>
  <c r="A915" i="75"/>
  <c r="B914" i="75"/>
  <c r="A914" i="75"/>
  <c r="B913" i="75"/>
  <c r="A913" i="75"/>
  <c r="B912" i="75"/>
  <c r="A912" i="75"/>
  <c r="B911" i="75"/>
  <c r="A911" i="75"/>
  <c r="B910" i="75"/>
  <c r="A910" i="75"/>
  <c r="B909" i="75"/>
  <c r="A909" i="75"/>
  <c r="B908" i="75"/>
  <c r="A908" i="75"/>
  <c r="B907" i="75"/>
  <c r="A907" i="75"/>
  <c r="B906" i="75"/>
  <c r="A906" i="75"/>
  <c r="B905" i="75"/>
  <c r="A905" i="75"/>
  <c r="B904" i="75"/>
  <c r="A904" i="75"/>
  <c r="B903" i="75"/>
  <c r="A903" i="75"/>
  <c r="B902" i="75"/>
  <c r="A902" i="75"/>
  <c r="B901" i="75"/>
  <c r="A901" i="75"/>
  <c r="B900" i="75"/>
  <c r="A900" i="75"/>
  <c r="B899" i="75"/>
  <c r="A899" i="75"/>
  <c r="B898" i="75"/>
  <c r="A898" i="75"/>
  <c r="B897" i="75"/>
  <c r="A897" i="75"/>
  <c r="B896" i="75"/>
  <c r="A896" i="75"/>
  <c r="B895" i="75"/>
  <c r="A895" i="75"/>
  <c r="B894" i="75"/>
  <c r="A894" i="75"/>
  <c r="B893" i="75"/>
  <c r="A893" i="75"/>
  <c r="B892" i="75"/>
  <c r="A892" i="75"/>
  <c r="B891" i="75"/>
  <c r="A891" i="75"/>
  <c r="B890" i="75"/>
  <c r="A890" i="75"/>
  <c r="B889" i="75"/>
  <c r="A889" i="75"/>
  <c r="B888" i="75"/>
  <c r="A888" i="75"/>
  <c r="B887" i="75"/>
  <c r="A887" i="75"/>
  <c r="B886" i="75"/>
  <c r="A886" i="75"/>
  <c r="B885" i="75"/>
  <c r="A885" i="75"/>
  <c r="B884" i="75"/>
  <c r="A884" i="75"/>
  <c r="B883" i="75"/>
  <c r="A883" i="75"/>
  <c r="B882" i="75"/>
  <c r="A882" i="75"/>
  <c r="B881" i="75"/>
  <c r="A881" i="75"/>
  <c r="B880" i="75"/>
  <c r="A880" i="75"/>
  <c r="B879" i="75"/>
  <c r="A879" i="75"/>
  <c r="B878" i="75"/>
  <c r="A878" i="75"/>
  <c r="B877" i="75"/>
  <c r="A877" i="75"/>
  <c r="B876" i="75"/>
  <c r="A876" i="75"/>
  <c r="B875" i="75"/>
  <c r="A875" i="75"/>
  <c r="B874" i="75"/>
  <c r="A874" i="75"/>
  <c r="B873" i="75"/>
  <c r="A873" i="75"/>
  <c r="B872" i="75"/>
  <c r="A872" i="75"/>
  <c r="B871" i="75"/>
  <c r="A871" i="75"/>
  <c r="B870" i="75"/>
  <c r="A870" i="75"/>
  <c r="B869" i="75"/>
  <c r="A869" i="75"/>
  <c r="B868" i="75"/>
  <c r="A868" i="75"/>
  <c r="B867" i="75"/>
  <c r="A867" i="75"/>
  <c r="B866" i="75"/>
  <c r="A866" i="75"/>
  <c r="B865" i="75"/>
  <c r="A865" i="75"/>
  <c r="B864" i="75"/>
  <c r="A864" i="75"/>
  <c r="B863" i="75"/>
  <c r="A863" i="75"/>
  <c r="B862" i="75"/>
  <c r="A862" i="75"/>
  <c r="B861" i="75"/>
  <c r="A861" i="75"/>
  <c r="B860" i="75"/>
  <c r="A860" i="75"/>
  <c r="B859" i="75"/>
  <c r="A859" i="75"/>
  <c r="B858" i="75"/>
  <c r="A858" i="75"/>
  <c r="B857" i="75"/>
  <c r="A857" i="75"/>
  <c r="B856" i="75"/>
  <c r="A856" i="75"/>
  <c r="B855" i="75"/>
  <c r="A855" i="75"/>
  <c r="B854" i="75"/>
  <c r="A854" i="75"/>
  <c r="B853" i="75"/>
  <c r="A853" i="75"/>
  <c r="B852" i="75"/>
  <c r="A852" i="75"/>
  <c r="B851" i="75"/>
  <c r="A851" i="75"/>
  <c r="B850" i="75"/>
  <c r="A850" i="75"/>
  <c r="B849" i="75"/>
  <c r="A849" i="75"/>
  <c r="B848" i="75"/>
  <c r="A848" i="75"/>
  <c r="B847" i="75"/>
  <c r="A847" i="75"/>
  <c r="B846" i="75"/>
  <c r="A846" i="75"/>
  <c r="B845" i="75"/>
  <c r="A845" i="75"/>
  <c r="B844" i="75"/>
  <c r="A844" i="75"/>
  <c r="B843" i="75"/>
  <c r="A843" i="75"/>
  <c r="B842" i="75"/>
  <c r="A842" i="75"/>
  <c r="B841" i="75"/>
  <c r="A841" i="75"/>
  <c r="B840" i="75"/>
  <c r="A840" i="75"/>
  <c r="B839" i="75"/>
  <c r="A839" i="75"/>
  <c r="B838" i="75"/>
  <c r="A838" i="75"/>
  <c r="B837" i="75"/>
  <c r="A837" i="75"/>
  <c r="B836" i="75"/>
  <c r="A836" i="75"/>
  <c r="B835" i="75"/>
  <c r="A835" i="75"/>
  <c r="B834" i="75"/>
  <c r="A834" i="75"/>
  <c r="B833" i="75"/>
  <c r="A833" i="75"/>
  <c r="B832" i="75"/>
  <c r="A832" i="75"/>
  <c r="B831" i="75"/>
  <c r="A831" i="75"/>
  <c r="B830" i="75"/>
  <c r="A830" i="75"/>
  <c r="B829" i="75"/>
  <c r="A829" i="75"/>
  <c r="B828" i="75"/>
  <c r="A828" i="75"/>
  <c r="B827" i="75"/>
  <c r="A827" i="75"/>
  <c r="B826" i="75"/>
  <c r="A826" i="75"/>
  <c r="B825" i="75"/>
  <c r="A825" i="75"/>
  <c r="B824" i="75"/>
  <c r="A824" i="75"/>
  <c r="B823" i="75"/>
  <c r="A823" i="75"/>
  <c r="B822" i="75"/>
  <c r="A822" i="75"/>
  <c r="B821" i="75"/>
  <c r="A821" i="75"/>
  <c r="B820" i="75"/>
  <c r="A820" i="75"/>
  <c r="B819" i="75"/>
  <c r="A819" i="75"/>
  <c r="B818" i="75"/>
  <c r="A818" i="75"/>
  <c r="B817" i="75"/>
  <c r="A817" i="75"/>
  <c r="B816" i="75"/>
  <c r="A816" i="75"/>
  <c r="B815" i="75"/>
  <c r="A815" i="75"/>
  <c r="B814" i="75"/>
  <c r="A814" i="75"/>
  <c r="B813" i="75"/>
  <c r="A813" i="75"/>
  <c r="B812" i="75"/>
  <c r="A812" i="75"/>
  <c r="B811" i="75"/>
  <c r="A811" i="75"/>
  <c r="B810" i="75"/>
  <c r="A810" i="75"/>
  <c r="B809" i="75"/>
  <c r="A809" i="75"/>
  <c r="B808" i="75"/>
  <c r="A808" i="75"/>
  <c r="B807" i="75"/>
  <c r="A807" i="75"/>
  <c r="B806" i="75"/>
  <c r="A806" i="75"/>
  <c r="B805" i="75"/>
  <c r="A805" i="75"/>
  <c r="B804" i="75"/>
  <c r="A804" i="75"/>
  <c r="B803" i="75"/>
  <c r="A803" i="75"/>
  <c r="B802" i="75"/>
  <c r="A802" i="75"/>
  <c r="B801" i="75"/>
  <c r="A801" i="75"/>
  <c r="B800" i="75"/>
  <c r="A800" i="75"/>
  <c r="B799" i="75"/>
  <c r="A799" i="75"/>
  <c r="B798" i="75"/>
  <c r="A798" i="75"/>
  <c r="B797" i="75"/>
  <c r="A797" i="75"/>
  <c r="B796" i="75"/>
  <c r="A796" i="75"/>
  <c r="B795" i="75"/>
  <c r="A795" i="75"/>
  <c r="B794" i="75"/>
  <c r="A794" i="75"/>
  <c r="B793" i="75"/>
  <c r="A793" i="75"/>
  <c r="B792" i="75"/>
  <c r="A792" i="75"/>
  <c r="B791" i="75"/>
  <c r="A791" i="75"/>
  <c r="B790" i="75"/>
  <c r="A790" i="75"/>
  <c r="B789" i="75"/>
  <c r="A789" i="75"/>
  <c r="B788" i="75"/>
  <c r="A788" i="75"/>
  <c r="B787" i="75"/>
  <c r="A787" i="75"/>
  <c r="B786" i="75"/>
  <c r="A786" i="75"/>
  <c r="B785" i="75"/>
  <c r="A785" i="75"/>
  <c r="B784" i="75"/>
  <c r="A784" i="75"/>
  <c r="B783" i="75"/>
  <c r="A783" i="75"/>
  <c r="B782" i="75"/>
  <c r="A782" i="75"/>
  <c r="B781" i="75"/>
  <c r="A781" i="75"/>
  <c r="B780" i="75"/>
  <c r="A780" i="75"/>
  <c r="B779" i="75"/>
  <c r="A779" i="75"/>
  <c r="B778" i="75"/>
  <c r="A778" i="75"/>
  <c r="B777" i="75"/>
  <c r="A777" i="75"/>
  <c r="B776" i="75"/>
  <c r="A776" i="75"/>
  <c r="B775" i="75"/>
  <c r="A775" i="75"/>
  <c r="B774" i="75"/>
  <c r="A774" i="75"/>
  <c r="B773" i="75"/>
  <c r="A773" i="75"/>
  <c r="B772" i="75"/>
  <c r="A772" i="75"/>
  <c r="B771" i="75"/>
  <c r="A771" i="75"/>
  <c r="B770" i="75"/>
  <c r="A770" i="75"/>
  <c r="B769" i="75"/>
  <c r="A769" i="75"/>
  <c r="B768" i="75"/>
  <c r="A768" i="75"/>
  <c r="B767" i="75"/>
  <c r="A767" i="75"/>
  <c r="B766" i="75"/>
  <c r="A766" i="75"/>
  <c r="B765" i="75"/>
  <c r="A765" i="75"/>
  <c r="B764" i="75"/>
  <c r="A764" i="75"/>
  <c r="B763" i="75"/>
  <c r="A763" i="75"/>
  <c r="B762" i="75"/>
  <c r="A762" i="75"/>
  <c r="B761" i="75"/>
  <c r="A761" i="75"/>
  <c r="B760" i="75"/>
  <c r="A760" i="75"/>
  <c r="B759" i="75"/>
  <c r="A759" i="75"/>
  <c r="B758" i="75"/>
  <c r="A758" i="75"/>
  <c r="B757" i="75"/>
  <c r="A757" i="75"/>
  <c r="B756" i="75"/>
  <c r="A756" i="75"/>
  <c r="B755" i="75"/>
  <c r="A755" i="75"/>
  <c r="B754" i="75"/>
  <c r="A754" i="75"/>
  <c r="B753" i="75"/>
  <c r="A753" i="75"/>
  <c r="B752" i="75"/>
  <c r="A752" i="75"/>
  <c r="B751" i="75"/>
  <c r="A751" i="75"/>
  <c r="B750" i="75"/>
  <c r="A750" i="75"/>
  <c r="B749" i="75"/>
  <c r="A749" i="75"/>
  <c r="B748" i="75"/>
  <c r="A748" i="75"/>
  <c r="B747" i="75"/>
  <c r="A747" i="75"/>
  <c r="B746" i="75"/>
  <c r="A746" i="75"/>
  <c r="B745" i="75"/>
  <c r="A745" i="75"/>
  <c r="B744" i="75"/>
  <c r="A744" i="75"/>
  <c r="B743" i="75"/>
  <c r="A743" i="75"/>
  <c r="B742" i="75"/>
  <c r="A742" i="75"/>
  <c r="B741" i="75"/>
  <c r="A741" i="75"/>
  <c r="B740" i="75"/>
  <c r="A740" i="75"/>
  <c r="B739" i="75"/>
  <c r="A739" i="75"/>
  <c r="B738" i="75"/>
  <c r="A738" i="75"/>
  <c r="B737" i="75"/>
  <c r="A737" i="75"/>
  <c r="B736" i="75"/>
  <c r="A736" i="75"/>
  <c r="B735" i="75"/>
  <c r="A735" i="75"/>
  <c r="B734" i="75"/>
  <c r="A734" i="75"/>
  <c r="B733" i="75"/>
  <c r="A733" i="75"/>
  <c r="B732" i="75"/>
  <c r="A732" i="75"/>
  <c r="B731" i="75"/>
  <c r="A731" i="75"/>
  <c r="B730" i="75"/>
  <c r="A730" i="75"/>
  <c r="B729" i="75"/>
  <c r="A729" i="75"/>
  <c r="B728" i="75"/>
  <c r="A728" i="75"/>
  <c r="B727" i="75"/>
  <c r="A727" i="75"/>
  <c r="B726" i="75"/>
  <c r="A726" i="75"/>
  <c r="B725" i="75"/>
  <c r="A725" i="75"/>
  <c r="B724" i="75"/>
  <c r="A724" i="75"/>
  <c r="B723" i="75"/>
  <c r="A723" i="75"/>
  <c r="B722" i="75"/>
  <c r="A722" i="75"/>
  <c r="B721" i="75"/>
  <c r="A721" i="75"/>
  <c r="B720" i="75"/>
  <c r="A720" i="75"/>
  <c r="B719" i="75"/>
  <c r="A719" i="75"/>
  <c r="B718" i="75"/>
  <c r="A718" i="75"/>
  <c r="B717" i="75"/>
  <c r="A717" i="75"/>
  <c r="B716" i="75"/>
  <c r="A716" i="75"/>
  <c r="B715" i="75"/>
  <c r="A715" i="75"/>
  <c r="B714" i="75"/>
  <c r="A714" i="75"/>
  <c r="B713" i="75"/>
  <c r="A713" i="75"/>
  <c r="B712" i="75"/>
  <c r="A712" i="75"/>
  <c r="B711" i="75"/>
  <c r="A711" i="75"/>
  <c r="B710" i="75"/>
  <c r="A710" i="75"/>
  <c r="B709" i="75"/>
  <c r="A709" i="75"/>
  <c r="B708" i="75"/>
  <c r="A708" i="75"/>
  <c r="B707" i="75"/>
  <c r="A707" i="75"/>
  <c r="B706" i="75"/>
  <c r="A706" i="75"/>
  <c r="B705" i="75"/>
  <c r="A705" i="75"/>
  <c r="B704" i="75"/>
  <c r="A704" i="75"/>
  <c r="B703" i="75"/>
  <c r="A703" i="75"/>
  <c r="B702" i="75"/>
  <c r="A702" i="75"/>
  <c r="B701" i="75"/>
  <c r="A701" i="75"/>
  <c r="B700" i="75"/>
  <c r="A700" i="75"/>
  <c r="B699" i="75"/>
  <c r="A699" i="75"/>
  <c r="B698" i="75"/>
  <c r="A698" i="75"/>
  <c r="B697" i="75"/>
  <c r="A697" i="75"/>
  <c r="B696" i="75"/>
  <c r="A696" i="75"/>
  <c r="B695" i="75"/>
  <c r="A695" i="75"/>
  <c r="B694" i="75"/>
  <c r="A694" i="75"/>
  <c r="B693" i="75"/>
  <c r="A693" i="75"/>
  <c r="B692" i="75"/>
  <c r="A692" i="75"/>
  <c r="B691" i="75"/>
  <c r="A691" i="75"/>
  <c r="B690" i="75"/>
  <c r="A690" i="75"/>
  <c r="B689" i="75"/>
  <c r="A689" i="75"/>
  <c r="B688" i="75"/>
  <c r="A688" i="75"/>
  <c r="B687" i="75"/>
  <c r="A687" i="75"/>
  <c r="B686" i="75"/>
  <c r="A686" i="75"/>
  <c r="B685" i="75"/>
  <c r="A685" i="75"/>
  <c r="B684" i="75"/>
  <c r="A684" i="75"/>
  <c r="B683" i="75"/>
  <c r="A683" i="75"/>
  <c r="B682" i="75"/>
  <c r="A682" i="75"/>
  <c r="B681" i="75"/>
  <c r="A681" i="75"/>
  <c r="B680" i="75"/>
  <c r="A680" i="75"/>
  <c r="B679" i="75"/>
  <c r="A679" i="75"/>
  <c r="B678" i="75"/>
  <c r="A678" i="75"/>
  <c r="B677" i="75"/>
  <c r="A677" i="75"/>
  <c r="B676" i="75"/>
  <c r="A676" i="75"/>
  <c r="B675" i="75"/>
  <c r="A675" i="75"/>
  <c r="B674" i="75"/>
  <c r="A674" i="75"/>
  <c r="B673" i="75"/>
  <c r="A673" i="75"/>
  <c r="B672" i="75"/>
  <c r="A672" i="75"/>
  <c r="B671" i="75"/>
  <c r="A671" i="75"/>
  <c r="B670" i="75"/>
  <c r="A670" i="75"/>
  <c r="B669" i="75"/>
  <c r="A669" i="75"/>
  <c r="B668" i="75"/>
  <c r="A668" i="75"/>
  <c r="B667" i="75"/>
  <c r="A667" i="75"/>
  <c r="B666" i="75"/>
  <c r="A666" i="75"/>
  <c r="B665" i="75"/>
  <c r="A665" i="75"/>
  <c r="B664" i="75"/>
  <c r="A664" i="75"/>
  <c r="B663" i="75"/>
  <c r="A663" i="75"/>
  <c r="B662" i="75"/>
  <c r="A662" i="75"/>
  <c r="B661" i="75"/>
  <c r="A661" i="75"/>
  <c r="B660" i="75"/>
  <c r="A660" i="75"/>
  <c r="B659" i="75"/>
  <c r="A659" i="75"/>
  <c r="B658" i="75"/>
  <c r="A658" i="75"/>
  <c r="B657" i="75"/>
  <c r="A657" i="75"/>
  <c r="B656" i="75"/>
  <c r="A656" i="75"/>
  <c r="B655" i="75"/>
  <c r="A655" i="75"/>
  <c r="B654" i="75"/>
  <c r="A654" i="75"/>
  <c r="B653" i="75"/>
  <c r="A653" i="75"/>
  <c r="B652" i="75"/>
  <c r="A652" i="75"/>
  <c r="B651" i="75"/>
  <c r="A651" i="75"/>
  <c r="B650" i="75"/>
  <c r="A650" i="75"/>
  <c r="B649" i="75"/>
  <c r="A649" i="75"/>
  <c r="B648" i="75"/>
  <c r="A648" i="75"/>
  <c r="B647" i="75"/>
  <c r="A647" i="75"/>
  <c r="B646" i="75"/>
  <c r="A646" i="75"/>
  <c r="B645" i="75"/>
  <c r="A645" i="75"/>
  <c r="B644" i="75"/>
  <c r="A644" i="75"/>
  <c r="B643" i="75"/>
  <c r="A643" i="75"/>
  <c r="B642" i="75"/>
  <c r="A642" i="75"/>
  <c r="B641" i="75"/>
  <c r="A641" i="75"/>
  <c r="B640" i="75"/>
  <c r="A640" i="75"/>
  <c r="B639" i="75"/>
  <c r="A639" i="75"/>
  <c r="B638" i="75"/>
  <c r="A638" i="75"/>
  <c r="B637" i="75"/>
  <c r="A637" i="75"/>
  <c r="B636" i="75"/>
  <c r="A636" i="75"/>
  <c r="B635" i="75"/>
  <c r="A635" i="75"/>
  <c r="B634" i="75"/>
  <c r="A634" i="75"/>
  <c r="B633" i="75"/>
  <c r="A633" i="75"/>
  <c r="B632" i="75"/>
  <c r="A632" i="75"/>
  <c r="B631" i="75"/>
  <c r="A631" i="75"/>
  <c r="B630" i="75"/>
  <c r="A630" i="75"/>
  <c r="B629" i="75"/>
  <c r="A629" i="75"/>
  <c r="B628" i="75"/>
  <c r="A628" i="75"/>
  <c r="B627" i="75"/>
  <c r="A627" i="75"/>
  <c r="B626" i="75"/>
  <c r="A626" i="75"/>
  <c r="B625" i="75"/>
  <c r="A625" i="75"/>
  <c r="B624" i="75"/>
  <c r="A624" i="75"/>
  <c r="B623" i="75"/>
  <c r="A623" i="75"/>
  <c r="B622" i="75"/>
  <c r="A622" i="75"/>
  <c r="B621" i="75"/>
  <c r="A621" i="75"/>
  <c r="B620" i="75"/>
  <c r="A620" i="75"/>
  <c r="B619" i="75"/>
  <c r="A619" i="75"/>
  <c r="B618" i="75"/>
  <c r="A618" i="75"/>
  <c r="B617" i="75"/>
  <c r="A617" i="75"/>
  <c r="B616" i="75"/>
  <c r="A616" i="75"/>
  <c r="B615" i="75"/>
  <c r="A615" i="75"/>
  <c r="B614" i="75"/>
  <c r="A614" i="75"/>
  <c r="B613" i="75"/>
  <c r="A613" i="75"/>
  <c r="B612" i="75"/>
  <c r="A612" i="75"/>
  <c r="B611" i="75"/>
  <c r="A611" i="75"/>
  <c r="B610" i="75"/>
  <c r="A610" i="75"/>
  <c r="B609" i="75"/>
  <c r="A609" i="75"/>
  <c r="B608" i="75"/>
  <c r="A608" i="75"/>
  <c r="B607" i="75"/>
  <c r="A607" i="75"/>
  <c r="B606" i="75"/>
  <c r="A606" i="75"/>
  <c r="B605" i="75"/>
  <c r="A605" i="75"/>
  <c r="B604" i="75"/>
  <c r="A604" i="75"/>
  <c r="B603" i="75"/>
  <c r="A603" i="75"/>
  <c r="B602" i="75"/>
  <c r="A602" i="75"/>
  <c r="B601" i="75"/>
  <c r="A601" i="75"/>
  <c r="B600" i="75"/>
  <c r="A600" i="75"/>
  <c r="B599" i="75"/>
  <c r="A599" i="75"/>
  <c r="B598" i="75"/>
  <c r="A598" i="75"/>
  <c r="B597" i="75"/>
  <c r="A597" i="75"/>
  <c r="B596" i="75"/>
  <c r="A596" i="75"/>
  <c r="B595" i="75"/>
  <c r="A595" i="75"/>
  <c r="B594" i="75"/>
  <c r="A594" i="75"/>
  <c r="B593" i="75"/>
  <c r="A593" i="75"/>
  <c r="B592" i="75"/>
  <c r="A592" i="75"/>
  <c r="B591" i="75"/>
  <c r="A591" i="75"/>
  <c r="B590" i="75"/>
  <c r="A590" i="75"/>
  <c r="B589" i="75"/>
  <c r="A589" i="75"/>
  <c r="B588" i="75"/>
  <c r="A588" i="75"/>
  <c r="B587" i="75"/>
  <c r="A587" i="75"/>
  <c r="B586" i="75"/>
  <c r="A586" i="75"/>
  <c r="B585" i="75"/>
  <c r="A585" i="75"/>
  <c r="B584" i="75"/>
  <c r="A584" i="75"/>
  <c r="B583" i="75"/>
  <c r="A583" i="75"/>
  <c r="B582" i="75"/>
  <c r="A582" i="75"/>
  <c r="B581" i="75"/>
  <c r="A581" i="75"/>
  <c r="B580" i="75"/>
  <c r="A580" i="75"/>
  <c r="B579" i="75"/>
  <c r="A579" i="75"/>
  <c r="B578" i="75"/>
  <c r="A578" i="75"/>
  <c r="B577" i="75"/>
  <c r="A577" i="75"/>
  <c r="B576" i="75"/>
  <c r="A576" i="75"/>
  <c r="B575" i="75"/>
  <c r="A575" i="75"/>
  <c r="B574" i="75"/>
  <c r="A574" i="75"/>
  <c r="B573" i="75"/>
  <c r="A573" i="75"/>
  <c r="B572" i="75"/>
  <c r="A572" i="75"/>
  <c r="B571" i="75"/>
  <c r="A571" i="75"/>
  <c r="B570" i="75"/>
  <c r="A570" i="75"/>
  <c r="B569" i="75"/>
  <c r="A569" i="75"/>
  <c r="B568" i="75"/>
  <c r="A568" i="75"/>
  <c r="B567" i="75"/>
  <c r="A567" i="75"/>
  <c r="B566" i="75"/>
  <c r="A566" i="75"/>
  <c r="B565" i="75"/>
  <c r="A565" i="75"/>
  <c r="B564" i="75"/>
  <c r="A564" i="75"/>
  <c r="B563" i="75"/>
  <c r="A563" i="75"/>
  <c r="B562" i="75"/>
  <c r="A562" i="75"/>
  <c r="B561" i="75"/>
  <c r="A561" i="75"/>
  <c r="B560" i="75"/>
  <c r="A560" i="75"/>
  <c r="B559" i="75"/>
  <c r="A559" i="75"/>
  <c r="B558" i="75"/>
  <c r="A558" i="75"/>
  <c r="B557" i="75"/>
  <c r="A557" i="75"/>
  <c r="B556" i="75"/>
  <c r="A556" i="75"/>
  <c r="B555" i="75"/>
  <c r="A555" i="75"/>
  <c r="B554" i="75"/>
  <c r="A554" i="75"/>
  <c r="B553" i="75"/>
  <c r="A553" i="75"/>
  <c r="B552" i="75"/>
  <c r="A552" i="75"/>
  <c r="B551" i="75"/>
  <c r="A551" i="75"/>
  <c r="B550" i="75"/>
  <c r="A550" i="75"/>
  <c r="B549" i="75"/>
  <c r="A549" i="75"/>
  <c r="B548" i="75"/>
  <c r="A548" i="75"/>
  <c r="B547" i="75"/>
  <c r="A547" i="75"/>
  <c r="B546" i="75"/>
  <c r="A546" i="75"/>
  <c r="B545" i="75"/>
  <c r="A545" i="75"/>
  <c r="B544" i="75"/>
  <c r="A544" i="75"/>
  <c r="B543" i="75"/>
  <c r="A543" i="75"/>
  <c r="B542" i="75"/>
  <c r="A542" i="75"/>
  <c r="B541" i="75"/>
  <c r="A541" i="75"/>
  <c r="B540" i="75"/>
  <c r="A540" i="75"/>
  <c r="B539" i="75"/>
  <c r="A539" i="75"/>
  <c r="B538" i="75"/>
  <c r="A538" i="75"/>
  <c r="B537" i="75"/>
  <c r="A537" i="75"/>
  <c r="B536" i="75"/>
  <c r="A536" i="75"/>
  <c r="B535" i="75"/>
  <c r="A535" i="75"/>
  <c r="B534" i="75"/>
  <c r="A534" i="75"/>
  <c r="B533" i="75"/>
  <c r="A533" i="75"/>
  <c r="B532" i="75"/>
  <c r="A532" i="75"/>
  <c r="B531" i="75"/>
  <c r="A531" i="75"/>
  <c r="B530" i="75"/>
  <c r="A530" i="75"/>
  <c r="B529" i="75"/>
  <c r="A529" i="75"/>
  <c r="B528" i="75"/>
  <c r="A528" i="75"/>
  <c r="B527" i="75"/>
  <c r="A527" i="75"/>
  <c r="B526" i="75"/>
  <c r="A526" i="75"/>
  <c r="B525" i="75"/>
  <c r="A525" i="75"/>
  <c r="B524" i="75"/>
  <c r="A524" i="75"/>
  <c r="B523" i="75"/>
  <c r="A523" i="75"/>
  <c r="B522" i="75"/>
  <c r="A522" i="75"/>
  <c r="B521" i="75"/>
  <c r="A521" i="75"/>
  <c r="B520" i="75"/>
  <c r="A520" i="75"/>
  <c r="B519" i="75"/>
  <c r="A519" i="75"/>
  <c r="B518" i="75"/>
  <c r="A518" i="75"/>
  <c r="B517" i="75"/>
  <c r="A517" i="75"/>
  <c r="B516" i="75"/>
  <c r="A516" i="75"/>
  <c r="B515" i="75"/>
  <c r="A515" i="75"/>
  <c r="B514" i="75"/>
  <c r="A514" i="75"/>
  <c r="B513" i="75"/>
  <c r="A513" i="75"/>
  <c r="B512" i="75"/>
  <c r="A512" i="75"/>
  <c r="B511" i="75"/>
  <c r="A511" i="75"/>
  <c r="B510" i="75"/>
  <c r="A510" i="75"/>
  <c r="B509" i="75"/>
  <c r="A509" i="75"/>
  <c r="B508" i="75"/>
  <c r="A508" i="75"/>
  <c r="B507" i="75"/>
  <c r="A507" i="75"/>
  <c r="B506" i="75"/>
  <c r="A506" i="75"/>
  <c r="B505" i="75"/>
  <c r="A505" i="75"/>
  <c r="B504" i="75"/>
  <c r="A504" i="75"/>
  <c r="B503" i="75"/>
  <c r="A503" i="75"/>
  <c r="B502" i="75"/>
  <c r="A502" i="75"/>
  <c r="B501" i="75"/>
  <c r="A501" i="75"/>
  <c r="B500" i="75"/>
  <c r="A500" i="75"/>
  <c r="B499" i="75"/>
  <c r="A499" i="75"/>
  <c r="B498" i="75"/>
  <c r="A498" i="75"/>
  <c r="B497" i="75"/>
  <c r="A497" i="75"/>
  <c r="B496" i="75"/>
  <c r="A496" i="75"/>
  <c r="B495" i="75"/>
  <c r="A495" i="75"/>
  <c r="B494" i="75"/>
  <c r="A494" i="75"/>
  <c r="B493" i="75"/>
  <c r="A493" i="75"/>
  <c r="B492" i="75"/>
  <c r="A492" i="75"/>
  <c r="B491" i="75"/>
  <c r="A491" i="75"/>
  <c r="B490" i="75"/>
  <c r="A490" i="75"/>
  <c r="B489" i="75"/>
  <c r="A489" i="75"/>
  <c r="B488" i="75"/>
  <c r="A488" i="75"/>
  <c r="B487" i="75"/>
  <c r="A487" i="75"/>
  <c r="B486" i="75"/>
  <c r="A486" i="75"/>
  <c r="B485" i="75"/>
  <c r="A485" i="75"/>
  <c r="B484" i="75"/>
  <c r="A484" i="75"/>
  <c r="B483" i="75"/>
  <c r="A483" i="75"/>
  <c r="B482" i="75"/>
  <c r="A482" i="75"/>
  <c r="B481" i="75"/>
  <c r="A481" i="75"/>
  <c r="B480" i="75"/>
  <c r="A480" i="75"/>
  <c r="B479" i="75"/>
  <c r="A479" i="75"/>
  <c r="B478" i="75"/>
  <c r="A478" i="75"/>
  <c r="B477" i="75"/>
  <c r="A477" i="75"/>
  <c r="B476" i="75"/>
  <c r="A476" i="75"/>
  <c r="B475" i="75"/>
  <c r="A475" i="75"/>
  <c r="B474" i="75"/>
  <c r="A474" i="75"/>
  <c r="B473" i="75"/>
  <c r="A473" i="75"/>
  <c r="B472" i="75"/>
  <c r="A472" i="75"/>
  <c r="B471" i="75"/>
  <c r="A471" i="75"/>
  <c r="B470" i="75"/>
  <c r="A470" i="75"/>
  <c r="B469" i="75"/>
  <c r="A469" i="75"/>
  <c r="B468" i="75"/>
  <c r="A468" i="75"/>
  <c r="B467" i="75"/>
  <c r="A467" i="75"/>
  <c r="B466" i="75"/>
  <c r="A466" i="75"/>
  <c r="B465" i="75"/>
  <c r="A465" i="75"/>
  <c r="B464" i="75"/>
  <c r="A464" i="75"/>
  <c r="B463" i="75"/>
  <c r="A463" i="75"/>
  <c r="B462" i="75"/>
  <c r="A462" i="75"/>
  <c r="B461" i="75"/>
  <c r="A461" i="75"/>
  <c r="B460" i="75"/>
  <c r="A460" i="75"/>
  <c r="B459" i="75"/>
  <c r="A459" i="75"/>
  <c r="B458" i="75"/>
  <c r="A458" i="75"/>
  <c r="B457" i="75"/>
  <c r="A457" i="75"/>
  <c r="B456" i="75"/>
  <c r="A456" i="75"/>
  <c r="B455" i="75"/>
  <c r="A455" i="75"/>
  <c r="B454" i="75"/>
  <c r="A454" i="75"/>
  <c r="B453" i="75"/>
  <c r="A453" i="75"/>
  <c r="B452" i="75"/>
  <c r="A452" i="75"/>
  <c r="B451" i="75"/>
  <c r="A451" i="75"/>
  <c r="B450" i="75"/>
  <c r="A450" i="75"/>
  <c r="B449" i="75"/>
  <c r="A449" i="75"/>
  <c r="B448" i="75"/>
  <c r="A448" i="75"/>
  <c r="B447" i="75"/>
  <c r="A447" i="75"/>
  <c r="B446" i="75"/>
  <c r="A446" i="75"/>
  <c r="B445" i="75"/>
  <c r="A445" i="75"/>
  <c r="B444" i="75"/>
  <c r="A444" i="75"/>
  <c r="B443" i="75"/>
  <c r="A443" i="75"/>
  <c r="B442" i="75"/>
  <c r="A442" i="75"/>
  <c r="B441" i="75"/>
  <c r="A441" i="75"/>
  <c r="B440" i="75"/>
  <c r="A440" i="75"/>
  <c r="B439" i="75"/>
  <c r="A439" i="75"/>
  <c r="B438" i="75"/>
  <c r="A438" i="75"/>
  <c r="B437" i="75"/>
  <c r="A437" i="75"/>
  <c r="B436" i="75"/>
  <c r="A436" i="75"/>
  <c r="B435" i="75"/>
  <c r="A435" i="75"/>
  <c r="B434" i="75"/>
  <c r="A434" i="75"/>
  <c r="B433" i="75"/>
  <c r="A433" i="75"/>
  <c r="B432" i="75"/>
  <c r="A432" i="75"/>
  <c r="B431" i="75"/>
  <c r="A431" i="75"/>
  <c r="B430" i="75"/>
  <c r="A430" i="75"/>
  <c r="B429" i="75"/>
  <c r="A429" i="75"/>
  <c r="B428" i="75"/>
  <c r="A428" i="75"/>
  <c r="B427" i="75"/>
  <c r="A427" i="75"/>
  <c r="B426" i="75"/>
  <c r="A426" i="75"/>
  <c r="B425" i="75"/>
  <c r="A425" i="75"/>
  <c r="B424" i="75"/>
  <c r="A424" i="75"/>
  <c r="B423" i="75"/>
  <c r="A423" i="75"/>
  <c r="B422" i="75"/>
  <c r="A422" i="75"/>
  <c r="B421" i="75"/>
  <c r="A421" i="75"/>
  <c r="B420" i="75"/>
  <c r="A420" i="75"/>
  <c r="B419" i="75"/>
  <c r="A419" i="75"/>
  <c r="B418" i="75"/>
  <c r="A418" i="75"/>
  <c r="B417" i="75"/>
  <c r="A417" i="75"/>
  <c r="B416" i="75"/>
  <c r="A416" i="75"/>
  <c r="B415" i="75"/>
  <c r="A415" i="75"/>
  <c r="B414" i="75"/>
  <c r="A414" i="75"/>
  <c r="B413" i="75"/>
  <c r="A413" i="75"/>
  <c r="B412" i="75"/>
  <c r="A412" i="75"/>
  <c r="B411" i="75"/>
  <c r="A411" i="75"/>
  <c r="B410" i="75"/>
  <c r="A410" i="75"/>
  <c r="B409" i="75"/>
  <c r="A409" i="75"/>
  <c r="B408" i="75"/>
  <c r="A408" i="75"/>
  <c r="B407" i="75"/>
  <c r="A407" i="75"/>
  <c r="B406" i="75"/>
  <c r="A406" i="75"/>
  <c r="B405" i="75"/>
  <c r="A405" i="75"/>
  <c r="B404" i="75"/>
  <c r="A404" i="75"/>
  <c r="B403" i="75"/>
  <c r="A403" i="75"/>
  <c r="B402" i="75"/>
  <c r="A402" i="75"/>
  <c r="B401" i="75"/>
  <c r="A401" i="75"/>
  <c r="B400" i="75"/>
  <c r="A400" i="75"/>
  <c r="B399" i="75"/>
  <c r="A399" i="75"/>
  <c r="B398" i="75"/>
  <c r="A398" i="75"/>
  <c r="B397" i="75"/>
  <c r="A397" i="75"/>
  <c r="B396" i="75"/>
  <c r="A396" i="75"/>
  <c r="B395" i="75"/>
  <c r="A395" i="75"/>
  <c r="B394" i="75"/>
  <c r="A394" i="75"/>
  <c r="B393" i="75"/>
  <c r="A393" i="75"/>
  <c r="B392" i="75"/>
  <c r="A392" i="75"/>
  <c r="B391" i="75"/>
  <c r="A391" i="75"/>
  <c r="B390" i="75"/>
  <c r="A390" i="75"/>
  <c r="B389" i="75"/>
  <c r="A389" i="75"/>
  <c r="B388" i="75"/>
  <c r="A388" i="75"/>
  <c r="B387" i="75"/>
  <c r="A387" i="75"/>
  <c r="B386" i="75"/>
  <c r="A386" i="75"/>
  <c r="B385" i="75"/>
  <c r="A385" i="75"/>
  <c r="B384" i="75"/>
  <c r="A384" i="75"/>
  <c r="B383" i="75"/>
  <c r="A383" i="75"/>
  <c r="B382" i="75"/>
  <c r="A382" i="75"/>
  <c r="B381" i="75"/>
  <c r="A381" i="75"/>
  <c r="B380" i="75"/>
  <c r="A380" i="75"/>
  <c r="B379" i="75"/>
  <c r="A379" i="75"/>
  <c r="B378" i="75"/>
  <c r="A378" i="75"/>
  <c r="B377" i="75"/>
  <c r="A377" i="75"/>
  <c r="B376" i="75"/>
  <c r="A376" i="75"/>
  <c r="B375" i="75"/>
  <c r="A375" i="75"/>
  <c r="B374" i="75"/>
  <c r="A374" i="75"/>
  <c r="B373" i="75"/>
  <c r="A373" i="75"/>
  <c r="B372" i="75"/>
  <c r="A372" i="75"/>
  <c r="B371" i="75"/>
  <c r="A371" i="75"/>
  <c r="B370" i="75"/>
  <c r="A370" i="75"/>
  <c r="B369" i="75"/>
  <c r="A369" i="75"/>
  <c r="B368" i="75"/>
  <c r="A368" i="75"/>
  <c r="B367" i="75"/>
  <c r="A367" i="75"/>
  <c r="B366" i="75"/>
  <c r="A366" i="75"/>
  <c r="B365" i="75"/>
  <c r="A365" i="75"/>
  <c r="B364" i="75"/>
  <c r="A364" i="75"/>
  <c r="B363" i="75"/>
  <c r="A363" i="75"/>
  <c r="B362" i="75"/>
  <c r="A362" i="75"/>
  <c r="B361" i="75"/>
  <c r="A361" i="75"/>
  <c r="B360" i="75"/>
  <c r="A360" i="75"/>
  <c r="B359" i="75"/>
  <c r="A359" i="75"/>
  <c r="B358" i="75"/>
  <c r="A358" i="75"/>
  <c r="B357" i="75"/>
  <c r="A357" i="75"/>
  <c r="B356" i="75"/>
  <c r="A356" i="75"/>
  <c r="B355" i="75"/>
  <c r="A355" i="75"/>
  <c r="B354" i="75"/>
  <c r="A354" i="75"/>
  <c r="B353" i="75"/>
  <c r="A353" i="75"/>
  <c r="B352" i="75"/>
  <c r="A352" i="75"/>
  <c r="B351" i="75"/>
  <c r="A351" i="75"/>
  <c r="B350" i="75"/>
  <c r="A350" i="75"/>
  <c r="B349" i="75"/>
  <c r="A349" i="75"/>
  <c r="B348" i="75"/>
  <c r="A348" i="75"/>
  <c r="B347" i="75"/>
  <c r="A347" i="75"/>
  <c r="B346" i="75"/>
  <c r="A346" i="75"/>
  <c r="B345" i="75"/>
  <c r="A345" i="75"/>
  <c r="B344" i="75"/>
  <c r="A344" i="75"/>
  <c r="B343" i="75"/>
  <c r="A343" i="75"/>
  <c r="B342" i="75"/>
  <c r="A342" i="75"/>
  <c r="B341" i="75"/>
  <c r="A341" i="75"/>
  <c r="B340" i="75"/>
  <c r="A340" i="75"/>
  <c r="B339" i="75"/>
  <c r="A339" i="75"/>
  <c r="B338" i="75"/>
  <c r="A338" i="75"/>
  <c r="B337" i="75"/>
  <c r="A337" i="75"/>
  <c r="B336" i="75"/>
  <c r="A336" i="75"/>
  <c r="B335" i="75"/>
  <c r="A335" i="75"/>
  <c r="B334" i="75"/>
  <c r="A334" i="75"/>
  <c r="B333" i="75"/>
  <c r="A333" i="75"/>
  <c r="B332" i="75"/>
  <c r="A332" i="75"/>
  <c r="B331" i="75"/>
  <c r="A331" i="75"/>
  <c r="B330" i="75"/>
  <c r="A330" i="75"/>
  <c r="B329" i="75"/>
  <c r="A329" i="75"/>
  <c r="B328" i="75"/>
  <c r="A328" i="75"/>
  <c r="B327" i="75"/>
  <c r="A327" i="75"/>
  <c r="B326" i="75"/>
  <c r="A326" i="75"/>
  <c r="B325" i="75"/>
  <c r="A325" i="75"/>
  <c r="B324" i="75"/>
  <c r="A324" i="75"/>
  <c r="B323" i="75"/>
  <c r="A323" i="75"/>
  <c r="B322" i="75"/>
  <c r="A322" i="75"/>
  <c r="B321" i="75"/>
  <c r="A321" i="75"/>
  <c r="B320" i="75"/>
  <c r="A320" i="75"/>
  <c r="B319" i="75"/>
  <c r="A319" i="75"/>
  <c r="B318" i="75"/>
  <c r="A318" i="75"/>
  <c r="B317" i="75"/>
  <c r="A317" i="75"/>
  <c r="B316" i="75"/>
  <c r="A316" i="75"/>
  <c r="B315" i="75"/>
  <c r="A315" i="75"/>
  <c r="B314" i="75"/>
  <c r="A314" i="75"/>
  <c r="B313" i="75"/>
  <c r="A313" i="75"/>
  <c r="B312" i="75"/>
  <c r="A312" i="75"/>
  <c r="B311" i="75"/>
  <c r="A311" i="75"/>
  <c r="B310" i="75"/>
  <c r="A310" i="75"/>
  <c r="B309" i="75"/>
  <c r="A309" i="75"/>
  <c r="B308" i="75"/>
  <c r="A308" i="75"/>
  <c r="B307" i="75"/>
  <c r="A307" i="75"/>
  <c r="B306" i="75"/>
  <c r="A306" i="75"/>
  <c r="B305" i="75"/>
  <c r="A305" i="75"/>
  <c r="B304" i="75"/>
  <c r="A304" i="75"/>
  <c r="B303" i="75"/>
  <c r="A303" i="75"/>
  <c r="B302" i="75"/>
  <c r="A302" i="75"/>
  <c r="B301" i="75"/>
  <c r="A301" i="75"/>
  <c r="B300" i="75"/>
  <c r="A300" i="75"/>
  <c r="B299" i="75"/>
  <c r="A299" i="75"/>
  <c r="B298" i="75"/>
  <c r="A298" i="75"/>
  <c r="B297" i="75"/>
  <c r="A297" i="75"/>
  <c r="B296" i="75"/>
  <c r="A296" i="75"/>
  <c r="B295" i="75"/>
  <c r="A295" i="75"/>
  <c r="B294" i="75"/>
  <c r="A294" i="75"/>
  <c r="B293" i="75"/>
  <c r="A293" i="75"/>
  <c r="B292" i="75"/>
  <c r="A292" i="75"/>
  <c r="B291" i="75"/>
  <c r="A291" i="75"/>
  <c r="B290" i="75"/>
  <c r="A290" i="75"/>
  <c r="B289" i="75"/>
  <c r="A289" i="75"/>
  <c r="B288" i="75"/>
  <c r="A288" i="75"/>
  <c r="B287" i="75"/>
  <c r="A287" i="75"/>
  <c r="B286" i="75"/>
  <c r="A286" i="75"/>
  <c r="B285" i="75"/>
  <c r="A285" i="75"/>
  <c r="B284" i="75"/>
  <c r="A284" i="75"/>
  <c r="B283" i="75"/>
  <c r="A283" i="75"/>
  <c r="B282" i="75"/>
  <c r="A282" i="75"/>
  <c r="B281" i="75"/>
  <c r="A281" i="75"/>
  <c r="B280" i="75"/>
  <c r="A280" i="75"/>
  <c r="B279" i="75"/>
  <c r="A279" i="75"/>
  <c r="B278" i="75"/>
  <c r="A278" i="75"/>
  <c r="B277" i="75"/>
  <c r="A277" i="75"/>
  <c r="B276" i="75"/>
  <c r="A276" i="75"/>
  <c r="B275" i="75"/>
  <c r="A275" i="75"/>
  <c r="B274" i="75"/>
  <c r="A274" i="75"/>
  <c r="B273" i="75"/>
  <c r="A273" i="75"/>
  <c r="B272" i="75"/>
  <c r="A272" i="75"/>
  <c r="B271" i="75"/>
  <c r="A271" i="75"/>
  <c r="B270" i="75"/>
  <c r="A270" i="75"/>
  <c r="B269" i="75"/>
  <c r="A269" i="75"/>
  <c r="B268" i="75"/>
  <c r="A268" i="75"/>
  <c r="B267" i="75"/>
  <c r="A267" i="75"/>
  <c r="B266" i="75"/>
  <c r="A266" i="75"/>
  <c r="B265" i="75"/>
  <c r="A265" i="75"/>
  <c r="B264" i="75"/>
  <c r="A264" i="75"/>
  <c r="B263" i="75"/>
  <c r="A263" i="75"/>
  <c r="B262" i="75"/>
  <c r="A262" i="75"/>
  <c r="B261" i="75"/>
  <c r="A261" i="75"/>
  <c r="B260" i="75"/>
  <c r="A260" i="75"/>
  <c r="B259" i="75"/>
  <c r="A259" i="75"/>
  <c r="B258" i="75"/>
  <c r="A258" i="75"/>
  <c r="B257" i="75"/>
  <c r="A257" i="75"/>
  <c r="B256" i="75"/>
  <c r="A256" i="75"/>
  <c r="B255" i="75"/>
  <c r="A255" i="75"/>
  <c r="B254" i="75"/>
  <c r="A254" i="75"/>
  <c r="B253" i="75"/>
  <c r="A253" i="75"/>
  <c r="B252" i="75"/>
  <c r="A252" i="75"/>
  <c r="B251" i="75"/>
  <c r="A251" i="75"/>
  <c r="B250" i="75"/>
  <c r="A250" i="75"/>
  <c r="B249" i="75"/>
  <c r="A249" i="75"/>
  <c r="B248" i="75"/>
  <c r="A248" i="75"/>
  <c r="B247" i="75"/>
  <c r="A247" i="75"/>
  <c r="B246" i="75"/>
  <c r="A246" i="75"/>
  <c r="B245" i="75"/>
  <c r="A245" i="75"/>
  <c r="B244" i="75"/>
  <c r="A244" i="75"/>
  <c r="B243" i="75"/>
  <c r="A243" i="75"/>
  <c r="B242" i="75"/>
  <c r="A242" i="75"/>
  <c r="B241" i="75"/>
  <c r="A241" i="75"/>
  <c r="B240" i="75"/>
  <c r="A240" i="75"/>
  <c r="B239" i="75"/>
  <c r="A239" i="75"/>
  <c r="B238" i="75"/>
  <c r="A238" i="75"/>
  <c r="B237" i="75"/>
  <c r="A237" i="75"/>
  <c r="B236" i="75"/>
  <c r="A236" i="75"/>
  <c r="B235" i="75"/>
  <c r="A235" i="75"/>
  <c r="B234" i="75"/>
  <c r="A234" i="75"/>
  <c r="B233" i="75"/>
  <c r="A233" i="75"/>
  <c r="B232" i="75"/>
  <c r="A232" i="75"/>
  <c r="B231" i="75"/>
  <c r="A231" i="75"/>
  <c r="B230" i="75"/>
  <c r="A230" i="75"/>
  <c r="B229" i="75"/>
  <c r="A229" i="75"/>
  <c r="B228" i="75"/>
  <c r="A228" i="75"/>
  <c r="B227" i="75"/>
  <c r="A227" i="75"/>
  <c r="B226" i="75"/>
  <c r="A226" i="75"/>
  <c r="B225" i="75"/>
  <c r="A225" i="75"/>
  <c r="B224" i="75"/>
  <c r="A224" i="75"/>
  <c r="B223" i="75"/>
  <c r="A223" i="75"/>
  <c r="B222" i="75"/>
  <c r="A222" i="75"/>
  <c r="B221" i="75"/>
  <c r="A221" i="75"/>
  <c r="B220" i="75"/>
  <c r="A220" i="75"/>
  <c r="B219" i="75"/>
  <c r="A219" i="75"/>
  <c r="B218" i="75"/>
  <c r="A218" i="75"/>
  <c r="B217" i="75"/>
  <c r="A217" i="75"/>
  <c r="B216" i="75"/>
  <c r="A216" i="75"/>
  <c r="B215" i="75"/>
  <c r="A215" i="75"/>
  <c r="B214" i="75"/>
  <c r="A214" i="75"/>
  <c r="B213" i="75"/>
  <c r="A213" i="75"/>
  <c r="B212" i="75"/>
  <c r="A212" i="75"/>
  <c r="B211" i="75"/>
  <c r="A211" i="75"/>
  <c r="B210" i="75"/>
  <c r="A210" i="75"/>
  <c r="B209" i="75"/>
  <c r="A209" i="75"/>
  <c r="B208" i="75"/>
  <c r="A208" i="75"/>
  <c r="B207" i="75"/>
  <c r="A207" i="75"/>
  <c r="B206" i="75"/>
  <c r="A206" i="75"/>
  <c r="B205" i="75"/>
  <c r="A205" i="75"/>
  <c r="B204" i="75"/>
  <c r="A204" i="75"/>
  <c r="B203" i="75"/>
  <c r="A203" i="75"/>
  <c r="B202" i="75"/>
  <c r="A202" i="75"/>
  <c r="B201" i="75"/>
  <c r="A201" i="75"/>
  <c r="B200" i="75"/>
  <c r="A200" i="75"/>
  <c r="B199" i="75"/>
  <c r="A199" i="75"/>
  <c r="B198" i="75"/>
  <c r="A198" i="75"/>
  <c r="B197" i="75"/>
  <c r="A197" i="75"/>
  <c r="B196" i="75"/>
  <c r="A196" i="75"/>
  <c r="B195" i="75"/>
  <c r="A195" i="75"/>
  <c r="B194" i="75"/>
  <c r="A194" i="75"/>
  <c r="B193" i="75"/>
  <c r="A193" i="75"/>
  <c r="B192" i="75"/>
  <c r="A192" i="75"/>
  <c r="B191" i="75"/>
  <c r="A191" i="75"/>
  <c r="B190" i="75"/>
  <c r="A190" i="75"/>
  <c r="B189" i="75"/>
  <c r="A189" i="75"/>
  <c r="B188" i="75"/>
  <c r="A188" i="75"/>
  <c r="B187" i="75"/>
  <c r="A187" i="75"/>
  <c r="B186" i="75"/>
  <c r="A186" i="75"/>
  <c r="B185" i="75"/>
  <c r="A185" i="75"/>
  <c r="B184" i="75"/>
  <c r="A184" i="75"/>
  <c r="B183" i="75"/>
  <c r="A183" i="75"/>
  <c r="B182" i="75"/>
  <c r="A182" i="75"/>
  <c r="B181" i="75"/>
  <c r="A181" i="75"/>
  <c r="B180" i="75"/>
  <c r="A180" i="75"/>
  <c r="B179" i="75"/>
  <c r="A179" i="75"/>
  <c r="B178" i="75"/>
  <c r="A178" i="75"/>
  <c r="B177" i="75"/>
  <c r="A177" i="75"/>
  <c r="B176" i="75"/>
  <c r="A176" i="75"/>
  <c r="B175" i="75"/>
  <c r="A175" i="75"/>
  <c r="B174" i="75"/>
  <c r="A174" i="75"/>
  <c r="B173" i="75"/>
  <c r="A173" i="75"/>
  <c r="B172" i="75"/>
  <c r="A172" i="75"/>
  <c r="B171" i="75"/>
  <c r="A171" i="75"/>
  <c r="B170" i="75"/>
  <c r="A170" i="75"/>
  <c r="B169" i="75"/>
  <c r="A169" i="75"/>
  <c r="B168" i="75"/>
  <c r="A168" i="75"/>
  <c r="B167" i="75"/>
  <c r="A167" i="75"/>
  <c r="B166" i="75"/>
  <c r="A166" i="75"/>
  <c r="B165" i="75"/>
  <c r="A165" i="75"/>
  <c r="B164" i="75"/>
  <c r="A164" i="75"/>
  <c r="B163" i="75"/>
  <c r="A163" i="75"/>
  <c r="B162" i="75"/>
  <c r="A162" i="75"/>
  <c r="B161" i="75"/>
  <c r="A161" i="75"/>
  <c r="B160" i="75"/>
  <c r="A160" i="75"/>
  <c r="B159" i="75"/>
  <c r="A159" i="75"/>
  <c r="B158" i="75"/>
  <c r="A158" i="75"/>
  <c r="B157" i="75"/>
  <c r="A157" i="75"/>
  <c r="B156" i="75"/>
  <c r="A156" i="75"/>
  <c r="B155" i="75"/>
  <c r="A155" i="75"/>
  <c r="B154" i="75"/>
  <c r="A154" i="75"/>
  <c r="B153" i="75"/>
  <c r="A153" i="75"/>
  <c r="B152" i="75"/>
  <c r="A152" i="75"/>
  <c r="B151" i="75"/>
  <c r="A151" i="75"/>
  <c r="B150" i="75"/>
  <c r="A150" i="75"/>
  <c r="B149" i="75"/>
  <c r="A149" i="75"/>
  <c r="B148" i="75"/>
  <c r="A148" i="75"/>
  <c r="B147" i="75"/>
  <c r="A147" i="75"/>
  <c r="B146" i="75"/>
  <c r="A146" i="75"/>
  <c r="B145" i="75"/>
  <c r="A145" i="75"/>
  <c r="B144" i="75"/>
  <c r="A144" i="75"/>
  <c r="B143" i="75"/>
  <c r="A143" i="75"/>
  <c r="B142" i="75"/>
  <c r="A142" i="75"/>
  <c r="B141" i="75"/>
  <c r="A141" i="75"/>
  <c r="B140" i="75"/>
  <c r="A140" i="75"/>
  <c r="B139" i="75"/>
  <c r="A139" i="75"/>
  <c r="B138" i="75"/>
  <c r="A138" i="75"/>
  <c r="B137" i="75"/>
  <c r="A137" i="75"/>
  <c r="B136" i="75"/>
  <c r="A136" i="75"/>
  <c r="B135" i="75"/>
  <c r="A135" i="75"/>
  <c r="B134" i="75"/>
  <c r="A134" i="75"/>
  <c r="B133" i="75"/>
  <c r="A133" i="75"/>
  <c r="B132" i="75"/>
  <c r="A132" i="75"/>
  <c r="B131" i="75"/>
  <c r="A131" i="75"/>
  <c r="B130" i="75"/>
  <c r="A130" i="75"/>
  <c r="B129" i="75"/>
  <c r="A129" i="75"/>
  <c r="B128" i="75"/>
  <c r="A128" i="75"/>
  <c r="B127" i="75"/>
  <c r="A127" i="75"/>
  <c r="B126" i="75"/>
  <c r="A126" i="75"/>
  <c r="B125" i="75"/>
  <c r="A125" i="75"/>
  <c r="B124" i="75"/>
  <c r="A124" i="75"/>
  <c r="B123" i="75"/>
  <c r="A123" i="75"/>
  <c r="B122" i="75"/>
  <c r="A122" i="75"/>
  <c r="B121" i="75"/>
  <c r="A121" i="75"/>
  <c r="B120" i="75"/>
  <c r="A120" i="75"/>
  <c r="B119" i="75"/>
  <c r="A119" i="75"/>
  <c r="B118" i="75"/>
  <c r="A118" i="75"/>
  <c r="B117" i="75"/>
  <c r="A117" i="75"/>
  <c r="B116" i="75"/>
  <c r="A116" i="75"/>
  <c r="B115" i="75"/>
  <c r="A115" i="75"/>
  <c r="B114" i="75"/>
  <c r="A114" i="75"/>
  <c r="B113" i="75"/>
  <c r="A113" i="75"/>
  <c r="B112" i="75"/>
  <c r="A112" i="75"/>
  <c r="B111" i="75"/>
  <c r="A111" i="75"/>
  <c r="B110" i="75"/>
  <c r="A110" i="75"/>
  <c r="B109" i="75"/>
  <c r="A109" i="75"/>
  <c r="B108" i="75"/>
  <c r="A108" i="75"/>
  <c r="B107" i="75"/>
  <c r="A107" i="75"/>
  <c r="B106" i="75"/>
  <c r="A106" i="75"/>
  <c r="B105" i="75"/>
  <c r="A105" i="75"/>
  <c r="B104" i="75"/>
  <c r="A104" i="75"/>
  <c r="B103" i="75"/>
  <c r="A103" i="75"/>
  <c r="B102" i="75"/>
  <c r="A102" i="75"/>
  <c r="B101" i="75"/>
  <c r="A101" i="75"/>
  <c r="B100" i="75"/>
  <c r="A100" i="75"/>
  <c r="B99" i="75"/>
  <c r="A99" i="75"/>
  <c r="B98" i="75"/>
  <c r="A98" i="75"/>
  <c r="B97" i="75"/>
  <c r="A97" i="75"/>
  <c r="B96" i="75"/>
  <c r="A96" i="75"/>
  <c r="B95" i="75"/>
  <c r="A95" i="75"/>
  <c r="B94" i="75"/>
  <c r="A94" i="75"/>
  <c r="B93" i="75"/>
  <c r="A93" i="75"/>
  <c r="B92" i="75"/>
  <c r="A92" i="75"/>
  <c r="B91" i="75"/>
  <c r="A91" i="75"/>
  <c r="B90" i="75"/>
  <c r="A90" i="75"/>
  <c r="B89" i="75"/>
  <c r="A89" i="75"/>
  <c r="B88" i="75"/>
  <c r="A88" i="75"/>
  <c r="B87" i="75"/>
  <c r="A87" i="75"/>
  <c r="B86" i="75"/>
  <c r="A86" i="75"/>
  <c r="B85" i="75"/>
  <c r="A85" i="75"/>
  <c r="B84" i="75"/>
  <c r="A84" i="75"/>
  <c r="B83" i="75"/>
  <c r="A83" i="75"/>
  <c r="B82" i="75"/>
  <c r="A82" i="75"/>
  <c r="B81" i="75"/>
  <c r="A81" i="75"/>
  <c r="B80" i="75"/>
  <c r="A80" i="75"/>
  <c r="B79" i="75"/>
  <c r="A79" i="75"/>
  <c r="B78" i="75"/>
  <c r="A78" i="75"/>
  <c r="B77" i="75"/>
  <c r="A77" i="75"/>
  <c r="B76" i="75"/>
  <c r="A76" i="75"/>
  <c r="B75" i="75"/>
  <c r="A75" i="75"/>
  <c r="B74" i="75"/>
  <c r="A74" i="75"/>
  <c r="B73" i="75"/>
  <c r="A73" i="75"/>
  <c r="B72" i="75"/>
  <c r="A72" i="75"/>
  <c r="B71" i="75"/>
  <c r="A71" i="75"/>
  <c r="B70" i="75"/>
  <c r="A70" i="75"/>
  <c r="B69" i="75"/>
  <c r="A69" i="75"/>
  <c r="B68" i="75"/>
  <c r="A68" i="75"/>
  <c r="B67" i="75"/>
  <c r="A67" i="75"/>
  <c r="B66" i="75"/>
  <c r="A66" i="75"/>
  <c r="B65" i="75"/>
  <c r="A65" i="75"/>
  <c r="B64" i="75"/>
  <c r="A64" i="75"/>
  <c r="B63" i="75"/>
  <c r="A63" i="75"/>
  <c r="B62" i="75"/>
  <c r="A62" i="75"/>
  <c r="B61" i="75"/>
  <c r="A61" i="75"/>
  <c r="B60" i="75"/>
  <c r="A60" i="75"/>
  <c r="B59" i="75"/>
  <c r="A59" i="75"/>
  <c r="B58" i="75"/>
  <c r="A58" i="75"/>
  <c r="B57" i="75"/>
  <c r="A57" i="75"/>
  <c r="B56" i="75"/>
  <c r="A56" i="75"/>
  <c r="B55" i="75"/>
  <c r="A55" i="75"/>
  <c r="B54" i="75"/>
  <c r="A54" i="75"/>
  <c r="B53" i="75"/>
  <c r="A53" i="75"/>
  <c r="B52" i="75"/>
  <c r="A52" i="75"/>
  <c r="B51" i="75"/>
  <c r="A51" i="75"/>
  <c r="B50" i="75"/>
  <c r="A50" i="75"/>
  <c r="B49" i="75"/>
  <c r="A49" i="75"/>
  <c r="B48" i="75"/>
  <c r="A48" i="75"/>
  <c r="B47" i="75"/>
  <c r="A47" i="75"/>
  <c r="B46" i="75"/>
  <c r="A46" i="75"/>
  <c r="B45" i="75"/>
  <c r="A45" i="75"/>
  <c r="B44" i="75"/>
  <c r="A44" i="75"/>
  <c r="B43" i="75"/>
  <c r="A43" i="75"/>
  <c r="B42" i="75"/>
  <c r="A42" i="75"/>
  <c r="B41" i="75"/>
  <c r="A41" i="75"/>
  <c r="B40" i="75"/>
  <c r="A40" i="75"/>
  <c r="B39" i="75"/>
  <c r="A39" i="75"/>
  <c r="B38" i="75"/>
  <c r="A38" i="75"/>
  <c r="B37" i="75"/>
  <c r="A37" i="75"/>
  <c r="B36" i="75"/>
  <c r="A36" i="75"/>
  <c r="B35" i="75"/>
  <c r="A35" i="75"/>
  <c r="B34" i="75"/>
  <c r="A34" i="75"/>
  <c r="B33" i="75"/>
  <c r="A33" i="75"/>
  <c r="B32" i="75"/>
  <c r="A32" i="75"/>
  <c r="B31" i="75"/>
  <c r="A31" i="75"/>
  <c r="B30" i="75"/>
  <c r="A30" i="75"/>
  <c r="B29" i="75"/>
  <c r="A29" i="75"/>
  <c r="B28" i="75"/>
  <c r="A28" i="75"/>
  <c r="B27" i="75"/>
  <c r="A27" i="75"/>
  <c r="B26" i="75"/>
  <c r="A26" i="75"/>
  <c r="AG25" i="75"/>
  <c r="AF25" i="75"/>
  <c r="AE25" i="75"/>
  <c r="AD25" i="75"/>
  <c r="AC25" i="75"/>
  <c r="AB25" i="75"/>
  <c r="AA25" i="75"/>
  <c r="Z25" i="75"/>
  <c r="Y25" i="75"/>
  <c r="X25" i="75"/>
  <c r="B25" i="75"/>
  <c r="A25" i="75"/>
  <c r="AG24" i="75"/>
  <c r="AG33" i="75" s="1"/>
  <c r="AF24" i="75"/>
  <c r="AF33" i="75" s="1"/>
  <c r="AE24" i="75"/>
  <c r="AE33" i="75" s="1"/>
  <c r="AD24" i="75"/>
  <c r="AD33" i="75" s="1"/>
  <c r="AC24" i="75"/>
  <c r="AC33" i="75" s="1"/>
  <c r="AB24" i="75"/>
  <c r="AB33" i="75" s="1"/>
  <c r="AA24" i="75"/>
  <c r="AA33" i="75" s="1"/>
  <c r="Z24" i="75"/>
  <c r="Z33" i="75" s="1"/>
  <c r="Y24" i="75"/>
  <c r="Y33" i="75" s="1"/>
  <c r="X24" i="75"/>
  <c r="X33" i="75" s="1"/>
  <c r="B24" i="75"/>
  <c r="A24" i="75"/>
  <c r="AG23" i="75"/>
  <c r="AG32" i="75" s="1"/>
  <c r="AF23" i="75"/>
  <c r="AF32" i="75" s="1"/>
  <c r="AE23" i="75"/>
  <c r="AE32" i="75" s="1"/>
  <c r="AD23" i="75"/>
  <c r="AD32" i="75" s="1"/>
  <c r="AC23" i="75"/>
  <c r="AC32" i="75" s="1"/>
  <c r="AB23" i="75"/>
  <c r="AB32" i="75" s="1"/>
  <c r="AA23" i="75"/>
  <c r="AA32" i="75" s="1"/>
  <c r="Z23" i="75"/>
  <c r="Z32" i="75" s="1"/>
  <c r="Y23" i="75"/>
  <c r="Y32" i="75" s="1"/>
  <c r="X23" i="75"/>
  <c r="X32" i="75" s="1"/>
  <c r="B23" i="75"/>
  <c r="A23" i="75"/>
  <c r="AG22" i="75"/>
  <c r="AG31" i="75" s="1"/>
  <c r="AF22" i="75"/>
  <c r="AF31" i="75" s="1"/>
  <c r="AE22" i="75"/>
  <c r="AE31" i="75" s="1"/>
  <c r="AD22" i="75"/>
  <c r="AD31" i="75" s="1"/>
  <c r="AC22" i="75"/>
  <c r="AC31" i="75" s="1"/>
  <c r="AB22" i="75"/>
  <c r="AB31" i="75" s="1"/>
  <c r="AA22" i="75"/>
  <c r="AA31" i="75" s="1"/>
  <c r="Z22" i="75"/>
  <c r="Z31" i="75" s="1"/>
  <c r="Y22" i="75"/>
  <c r="Y31" i="75" s="1"/>
  <c r="X22" i="75"/>
  <c r="X31" i="75" s="1"/>
  <c r="B22" i="75"/>
  <c r="A22" i="75"/>
  <c r="AG21" i="75"/>
  <c r="AG30" i="75" s="1"/>
  <c r="AF21" i="75"/>
  <c r="AF30" i="75" s="1"/>
  <c r="AE21" i="75"/>
  <c r="AE30" i="75" s="1"/>
  <c r="AD21" i="75"/>
  <c r="AD30" i="75" s="1"/>
  <c r="AC21" i="75"/>
  <c r="AC30" i="75" s="1"/>
  <c r="AB21" i="75"/>
  <c r="AB30" i="75" s="1"/>
  <c r="AA21" i="75"/>
  <c r="AA30" i="75" s="1"/>
  <c r="Z21" i="75"/>
  <c r="Z30" i="75" s="1"/>
  <c r="Y21" i="75"/>
  <c r="Y30" i="75" s="1"/>
  <c r="X21" i="75"/>
  <c r="X30" i="75" s="1"/>
  <c r="B21" i="75"/>
  <c r="A21" i="75"/>
  <c r="AG20" i="75"/>
  <c r="AG29" i="75" s="1"/>
  <c r="AF20" i="75"/>
  <c r="AF29" i="75" s="1"/>
  <c r="AE20" i="75"/>
  <c r="AE29" i="75" s="1"/>
  <c r="AD20" i="75"/>
  <c r="AD29" i="75" s="1"/>
  <c r="AC20" i="75"/>
  <c r="AC29" i="75" s="1"/>
  <c r="AB20" i="75"/>
  <c r="AB29" i="75" s="1"/>
  <c r="AA20" i="75"/>
  <c r="AA29" i="75" s="1"/>
  <c r="Z20" i="75"/>
  <c r="Z29" i="75" s="1"/>
  <c r="Y20" i="75"/>
  <c r="Y29" i="75" s="1"/>
  <c r="X20" i="75"/>
  <c r="X29" i="75" s="1"/>
  <c r="B20" i="75"/>
  <c r="A20" i="75"/>
  <c r="B19" i="75"/>
  <c r="A19" i="75"/>
  <c r="B18" i="75"/>
  <c r="A18" i="75"/>
  <c r="B17" i="75"/>
  <c r="A17" i="75"/>
  <c r="B16" i="75"/>
  <c r="A16" i="75"/>
  <c r="B15" i="75"/>
  <c r="A15" i="75"/>
  <c r="B14" i="75"/>
  <c r="A14" i="75"/>
  <c r="B13" i="75"/>
  <c r="A13" i="75"/>
  <c r="B12" i="75"/>
  <c r="A12" i="75"/>
  <c r="B11" i="75"/>
  <c r="A11" i="75"/>
  <c r="B10" i="75"/>
  <c r="A10" i="75"/>
  <c r="B9" i="75"/>
  <c r="A9" i="75"/>
  <c r="B8" i="75"/>
  <c r="A8" i="75"/>
  <c r="B7" i="75"/>
  <c r="A7" i="75"/>
  <c r="B6" i="75"/>
  <c r="A6" i="75"/>
  <c r="B5" i="75"/>
  <c r="A5" i="75"/>
  <c r="B4" i="75"/>
  <c r="A4" i="75"/>
  <c r="B3" i="75"/>
  <c r="A3" i="75"/>
  <c r="B2" i="75"/>
  <c r="A2" i="75"/>
  <c r="V9" i="33"/>
  <c r="V10" i="33"/>
  <c r="V11" i="33"/>
  <c r="V12" i="33"/>
  <c r="V13" i="33"/>
  <c r="D162" i="45"/>
  <c r="E162" i="45"/>
  <c r="D163" i="45"/>
  <c r="E163" i="45"/>
  <c r="D164" i="45"/>
  <c r="E164" i="45"/>
  <c r="D165" i="45"/>
  <c r="E165" i="45"/>
  <c r="D166" i="45"/>
  <c r="E166" i="45"/>
  <c r="D167" i="45"/>
  <c r="E167" i="45"/>
  <c r="D168" i="45"/>
  <c r="E168" i="45"/>
  <c r="D169" i="45"/>
  <c r="E169" i="45"/>
  <c r="D170" i="45"/>
  <c r="E170" i="45"/>
  <c r="D171" i="45"/>
  <c r="E171" i="45"/>
  <c r="C5499" i="75" l="1"/>
  <c r="C2043" i="75"/>
  <c r="X37" i="75" a="1"/>
  <c r="X37" i="75" s="1"/>
  <c r="X47" i="75" a="1"/>
  <c r="X47" i="75" s="1"/>
  <c r="X46" i="75" s="1"/>
  <c r="AJ52" i="75"/>
  <c r="AJ51" i="75"/>
  <c r="AJ50" i="75"/>
  <c r="AJ49" i="75"/>
  <c r="AJ48" i="75"/>
  <c r="AI51" i="75"/>
  <c r="AI48" i="75"/>
  <c r="AI50" i="75"/>
  <c r="AI52" i="75"/>
  <c r="AI49" i="75"/>
  <c r="C5496" i="75"/>
  <c r="C5432" i="75"/>
  <c r="C5412" i="75"/>
  <c r="C5404" i="75"/>
  <c r="C5400" i="75"/>
  <c r="C5396" i="75"/>
  <c r="C5384" i="75"/>
  <c r="C5380" i="75"/>
  <c r="C5376" i="75"/>
  <c r="C5368" i="75"/>
  <c r="C5364" i="75"/>
  <c r="C5348" i="75"/>
  <c r="C5340" i="75"/>
  <c r="C5336" i="75"/>
  <c r="C5332" i="75"/>
  <c r="C5320" i="75"/>
  <c r="C5316" i="75"/>
  <c r="C5312" i="75"/>
  <c r="C5304" i="75"/>
  <c r="C3062" i="75"/>
  <c r="C4178" i="75"/>
  <c r="C4206" i="75"/>
  <c r="C4310" i="75"/>
  <c r="C4314" i="75"/>
  <c r="C4330" i="75"/>
  <c r="C4342" i="75"/>
  <c r="C4346" i="75"/>
  <c r="C4362" i="75"/>
  <c r="C4370" i="75"/>
  <c r="C4626" i="75"/>
  <c r="C4642" i="75"/>
  <c r="C4810" i="75"/>
  <c r="C4842" i="75"/>
  <c r="C4850" i="75"/>
  <c r="C4858" i="75"/>
  <c r="C4874" i="75"/>
  <c r="C5014" i="75"/>
  <c r="C5062" i="75"/>
  <c r="C5110" i="75"/>
  <c r="C5126" i="75"/>
  <c r="C5158" i="75"/>
  <c r="C5238" i="75"/>
  <c r="AG28" i="75"/>
  <c r="AG37" i="75" a="1"/>
  <c r="AG37" i="75" s="1"/>
  <c r="AG36" i="75" s="1"/>
  <c r="C2087" i="75"/>
  <c r="C2103" i="75"/>
  <c r="C2111" i="75"/>
  <c r="C2127" i="75"/>
  <c r="C2135" i="75"/>
  <c r="C2143" i="75"/>
  <c r="C2191" i="75"/>
  <c r="C3259" i="75"/>
  <c r="C3267" i="75"/>
  <c r="C3275" i="75"/>
  <c r="C3283" i="75"/>
  <c r="C3291" i="75"/>
  <c r="C4219" i="75"/>
  <c r="C4763" i="75"/>
  <c r="C4767" i="75"/>
  <c r="C4771" i="75"/>
  <c r="C4775" i="75"/>
  <c r="C4887" i="75"/>
  <c r="C4907" i="75"/>
  <c r="C4931" i="75"/>
  <c r="C4935" i="75"/>
  <c r="C4979" i="75"/>
  <c r="AF28" i="75"/>
  <c r="AF37" i="75" a="1"/>
  <c r="AF37" i="75" s="1"/>
  <c r="Y28" i="75"/>
  <c r="Y37" i="75" a="1"/>
  <c r="Y37" i="75" s="1"/>
  <c r="C36" i="75"/>
  <c r="C52" i="75"/>
  <c r="C228" i="75"/>
  <c r="C2744" i="75"/>
  <c r="C2752" i="75"/>
  <c r="AE28" i="75"/>
  <c r="AE37" i="75" a="1"/>
  <c r="AE37" i="75" s="1"/>
  <c r="AD28" i="75"/>
  <c r="AD37" i="75" a="1"/>
  <c r="AD37" i="75" s="1"/>
  <c r="AH28" i="75"/>
  <c r="AH37" i="75" a="1"/>
  <c r="AH37" i="75" s="1"/>
  <c r="C197" i="75"/>
  <c r="C549" i="75"/>
  <c r="C2737" i="75"/>
  <c r="C2897" i="75"/>
  <c r="C3025" i="75"/>
  <c r="C3049" i="75"/>
  <c r="AC28" i="75"/>
  <c r="AC37" i="75" a="1"/>
  <c r="AC37" i="75" s="1"/>
  <c r="AB28" i="75"/>
  <c r="AB37" i="75" a="1"/>
  <c r="AB37" i="75" s="1"/>
  <c r="AA28" i="75"/>
  <c r="AA37" i="75" a="1"/>
  <c r="AA37" i="75" s="1"/>
  <c r="C1635" i="75"/>
  <c r="C1659" i="75"/>
  <c r="C1667" i="75"/>
  <c r="C1675" i="75"/>
  <c r="C1683" i="75"/>
  <c r="C1691" i="75"/>
  <c r="C1699" i="75"/>
  <c r="C1707" i="75"/>
  <c r="C1715" i="75"/>
  <c r="C1719" i="75"/>
  <c r="C1723" i="75"/>
  <c r="C1727" i="75"/>
  <c r="C1783" i="75"/>
  <c r="C1787" i="75"/>
  <c r="C1795" i="75"/>
  <c r="C1799" i="75"/>
  <c r="C1803" i="75"/>
  <c r="C1811" i="75"/>
  <c r="C1815" i="75"/>
  <c r="C1835" i="75"/>
  <c r="C1839" i="75"/>
  <c r="C1843" i="75"/>
  <c r="C1851" i="75"/>
  <c r="C1855" i="75"/>
  <c r="C1859" i="75"/>
  <c r="C1867" i="75"/>
  <c r="C1883" i="75"/>
  <c r="C1887" i="75"/>
  <c r="C1891" i="75"/>
  <c r="C1899" i="75"/>
  <c r="C1903" i="75"/>
  <c r="C1907" i="75"/>
  <c r="C1911" i="75"/>
  <c r="Z28" i="75"/>
  <c r="Z37" i="75" a="1"/>
  <c r="Z37" i="75" s="1"/>
  <c r="C1109" i="75"/>
  <c r="C1117" i="75"/>
  <c r="C1121" i="75"/>
  <c r="C1133" i="75"/>
  <c r="C1141" i="75"/>
  <c r="C1157" i="75"/>
  <c r="C1229" i="75"/>
  <c r="C1245" i="75"/>
  <c r="C1249" i="75"/>
  <c r="C1253" i="75"/>
  <c r="C1261" i="75"/>
  <c r="C1265" i="75"/>
  <c r="C1269" i="75"/>
  <c r="C1301" i="75"/>
  <c r="C1333" i="75"/>
  <c r="C1337" i="75"/>
  <c r="C1341" i="75"/>
  <c r="C1345" i="75"/>
  <c r="C1357" i="75"/>
  <c r="C1373" i="75"/>
  <c r="C1381" i="75"/>
  <c r="C1389" i="75"/>
  <c r="C1393" i="75"/>
  <c r="C1397" i="75"/>
  <c r="C1401" i="75"/>
  <c r="C1405" i="75"/>
  <c r="C1409" i="75"/>
  <c r="C1421" i="75"/>
  <c r="C1429" i="75"/>
  <c r="C1437" i="75"/>
  <c r="C1461" i="75"/>
  <c r="C1469" i="75"/>
  <c r="C1473" i="75"/>
  <c r="C1485" i="75"/>
  <c r="C1493" i="75"/>
  <c r="C1501" i="75"/>
  <c r="C1509" i="75"/>
  <c r="C1517" i="75"/>
  <c r="C1521" i="75"/>
  <c r="C1525" i="75"/>
  <c r="C1529" i="75"/>
  <c r="C1533" i="75"/>
  <c r="C1637" i="75"/>
  <c r="C1653" i="75"/>
  <c r="C1669" i="75"/>
  <c r="C1721" i="75"/>
  <c r="C1729" i="75"/>
  <c r="C1737" i="75"/>
  <c r="C1757" i="75"/>
  <c r="C1769" i="75"/>
  <c r="C1829" i="75"/>
  <c r="C1833" i="75"/>
  <c r="C1837" i="75"/>
  <c r="C1853" i="75"/>
  <c r="C1889" i="75"/>
  <c r="C1893" i="75"/>
  <c r="C1897" i="75"/>
  <c r="C1917" i="75"/>
  <c r="C1921" i="75"/>
  <c r="C1933" i="75"/>
  <c r="C1937" i="75"/>
  <c r="C1941" i="75"/>
  <c r="C1945" i="75"/>
  <c r="C2372" i="75"/>
  <c r="C3096" i="75"/>
  <c r="C3132" i="75"/>
  <c r="C3352" i="75"/>
  <c r="C3360" i="75"/>
  <c r="C3384" i="75"/>
  <c r="C3392" i="75"/>
  <c r="C3408" i="75"/>
  <c r="C3432" i="75"/>
  <c r="C3472" i="75"/>
  <c r="C3484" i="75"/>
  <c r="C3488" i="75"/>
  <c r="C3496" i="75"/>
  <c r="C3512" i="75"/>
  <c r="C3516" i="75"/>
  <c r="C3520" i="75"/>
  <c r="C3524" i="75"/>
  <c r="C3528" i="75"/>
  <c r="C3540" i="75"/>
  <c r="C3772" i="75"/>
  <c r="C3776" i="75"/>
  <c r="C4024" i="75"/>
  <c r="C4040" i="75"/>
  <c r="C4048" i="75"/>
  <c r="C4052" i="75"/>
  <c r="C4056" i="75"/>
  <c r="C4060" i="75"/>
  <c r="C4064" i="75"/>
  <c r="C4068" i="75"/>
  <c r="C4072" i="75"/>
  <c r="C4076" i="75"/>
  <c r="C4080" i="75"/>
  <c r="C4084" i="75"/>
  <c r="C4092" i="75"/>
  <c r="C4096" i="75"/>
  <c r="C4216" i="75"/>
  <c r="C5665" i="75"/>
  <c r="C5661" i="75"/>
  <c r="C5653" i="75"/>
  <c r="C5649" i="75"/>
  <c r="C939" i="75"/>
  <c r="C943" i="75"/>
  <c r="C955" i="75"/>
  <c r="C959" i="75"/>
  <c r="C975" i="75"/>
  <c r="C979" i="75"/>
  <c r="C1063" i="75"/>
  <c r="C1099" i="75"/>
  <c r="C2843" i="75"/>
  <c r="C2847" i="75"/>
  <c r="C2851" i="75"/>
  <c r="C2855" i="75"/>
  <c r="X28" i="75"/>
  <c r="C5564" i="75"/>
  <c r="C5556" i="75"/>
  <c r="C5516" i="75"/>
  <c r="C5500" i="75"/>
  <c r="C1108" i="75"/>
  <c r="C1912" i="75"/>
  <c r="C1940" i="75"/>
  <c r="C1944" i="75"/>
  <c r="C1968" i="75"/>
  <c r="C1972" i="75"/>
  <c r="C2032" i="75"/>
  <c r="C2036" i="75"/>
  <c r="C925" i="75"/>
  <c r="C2988" i="75"/>
  <c r="C2537" i="75"/>
  <c r="C3820" i="75"/>
  <c r="C4532" i="75"/>
  <c r="C4544" i="75"/>
  <c r="C4576" i="75"/>
  <c r="C4608" i="75"/>
  <c r="C4736" i="75"/>
  <c r="C5495" i="75"/>
  <c r="C5471" i="75"/>
  <c r="C5447" i="75"/>
  <c r="C5431" i="75"/>
  <c r="C5407" i="75"/>
  <c r="C5383" i="75"/>
  <c r="C5375" i="75"/>
  <c r="C5367" i="75"/>
  <c r="C5343" i="75"/>
  <c r="C5331" i="75"/>
  <c r="C5319" i="75"/>
  <c r="C5303" i="75"/>
  <c r="C613" i="75"/>
  <c r="C3004" i="75"/>
  <c r="C5831" i="75"/>
  <c r="C638" i="75"/>
  <c r="C1602" i="75"/>
  <c r="C1610" i="75"/>
  <c r="C2578" i="75"/>
  <c r="C3081" i="75"/>
  <c r="C3145" i="75"/>
  <c r="C3233" i="75"/>
  <c r="C3257" i="75"/>
  <c r="C3265" i="75"/>
  <c r="C3273" i="75"/>
  <c r="C3281" i="75"/>
  <c r="C3289" i="75"/>
  <c r="C3297" i="75"/>
  <c r="C3313" i="75"/>
  <c r="C3329" i="75"/>
  <c r="C3393" i="75"/>
  <c r="C3781" i="75"/>
  <c r="C3785" i="75"/>
  <c r="C3797" i="75"/>
  <c r="C4233" i="75"/>
  <c r="C4241" i="75"/>
  <c r="C4289" i="75"/>
  <c r="C4293" i="75"/>
  <c r="C4297" i="75"/>
  <c r="C4433" i="75"/>
  <c r="C4465" i="75"/>
  <c r="C4473" i="75"/>
  <c r="C4477" i="75"/>
  <c r="C4481" i="75"/>
  <c r="C4649" i="75"/>
  <c r="C4857" i="75"/>
  <c r="C5001" i="75"/>
  <c r="C5005" i="75"/>
  <c r="C5017" i="75"/>
  <c r="C5021" i="75"/>
  <c r="C5065" i="75"/>
  <c r="C5097" i="75"/>
  <c r="C5101" i="75"/>
  <c r="C5113" i="75"/>
  <c r="C5117" i="75"/>
  <c r="C5161" i="75"/>
  <c r="C5165" i="75"/>
  <c r="C5225" i="75"/>
  <c r="C5229" i="75"/>
  <c r="C5289" i="75"/>
  <c r="C5293" i="75"/>
  <c r="C5826" i="75"/>
  <c r="C5814" i="75"/>
  <c r="C5666" i="75"/>
  <c r="C5662" i="75"/>
  <c r="C5650" i="75"/>
  <c r="C5602" i="75"/>
  <c r="C5598" i="75"/>
  <c r="C5586" i="75"/>
  <c r="C2916" i="75"/>
  <c r="C2802" i="75"/>
  <c r="C2890" i="75"/>
  <c r="C2894" i="75"/>
  <c r="C2898" i="75"/>
  <c r="C2914" i="75"/>
  <c r="C2922" i="75"/>
  <c r="C2954" i="75"/>
  <c r="C2962" i="75"/>
  <c r="C2978" i="75"/>
  <c r="C2994" i="75"/>
  <c r="C3002" i="75"/>
  <c r="C3010" i="75"/>
  <c r="C3022" i="75"/>
  <c r="C2852" i="75"/>
  <c r="C5599" i="75"/>
  <c r="C372" i="75"/>
  <c r="C376" i="75"/>
  <c r="C404" i="75"/>
  <c r="C424" i="75"/>
  <c r="C428" i="75"/>
  <c r="C436" i="75"/>
  <c r="C468" i="75"/>
  <c r="C472" i="75"/>
  <c r="C2379" i="75"/>
  <c r="C2411" i="75"/>
  <c r="C2619" i="75"/>
  <c r="C2623" i="75"/>
  <c r="C2627" i="75"/>
  <c r="C2631" i="75"/>
  <c r="C2683" i="75"/>
  <c r="C2687" i="75"/>
  <c r="C2691" i="75"/>
  <c r="C2695" i="75"/>
  <c r="C3082" i="75"/>
  <c r="C3418" i="75"/>
  <c r="C3422" i="75"/>
  <c r="C5793" i="75"/>
  <c r="C5789" i="75"/>
  <c r="C5781" i="75"/>
  <c r="C5777" i="75"/>
  <c r="C5815" i="75"/>
  <c r="C217" i="75"/>
  <c r="C289" i="75"/>
  <c r="C309" i="75"/>
  <c r="C325" i="75"/>
  <c r="C329" i="75"/>
  <c r="C333" i="75"/>
  <c r="C337" i="75"/>
  <c r="C341" i="75"/>
  <c r="C345" i="75"/>
  <c r="C349" i="75"/>
  <c r="C353" i="75"/>
  <c r="C389" i="75"/>
  <c r="C409" i="75"/>
  <c r="C413" i="75"/>
  <c r="C417" i="75"/>
  <c r="C421" i="75"/>
  <c r="C449" i="75"/>
  <c r="C505" i="75"/>
  <c r="C509" i="75"/>
  <c r="C513" i="75"/>
  <c r="C517" i="75"/>
  <c r="C521" i="75"/>
  <c r="C525" i="75"/>
  <c r="C780" i="75"/>
  <c r="C804" i="75"/>
  <c r="C932" i="75"/>
  <c r="C2680" i="75"/>
  <c r="C2688" i="75"/>
  <c r="C3779" i="75"/>
  <c r="C4047" i="75"/>
  <c r="C4059" i="75"/>
  <c r="C4063" i="75"/>
  <c r="C4067" i="75"/>
  <c r="C4075" i="75"/>
  <c r="C4095" i="75"/>
  <c r="C4099" i="75"/>
  <c r="C4103" i="75"/>
  <c r="C4107" i="75"/>
  <c r="C4111" i="75"/>
  <c r="C4631" i="75"/>
  <c r="C4663" i="75"/>
  <c r="C4667" i="75"/>
  <c r="C4695" i="75"/>
  <c r="C4703" i="75"/>
  <c r="C4711" i="75"/>
  <c r="C4719" i="75"/>
  <c r="C5047" i="75"/>
  <c r="C5055" i="75"/>
  <c r="C5103" i="75"/>
  <c r="C5111" i="75"/>
  <c r="C5119" i="75"/>
  <c r="C5175" i="75"/>
  <c r="C5215" i="75"/>
  <c r="C5291" i="75"/>
  <c r="C5295" i="75"/>
  <c r="C5828" i="75"/>
  <c r="C5824" i="75"/>
  <c r="C5796" i="75"/>
  <c r="C5792" i="75"/>
  <c r="C5788" i="75"/>
  <c r="C5784" i="75"/>
  <c r="C5780" i="75"/>
  <c r="C5768" i="75"/>
  <c r="C5764" i="75"/>
  <c r="C5760" i="75"/>
  <c r="C5752" i="75"/>
  <c r="C5748" i="75"/>
  <c r="C5732" i="75"/>
  <c r="C5728" i="75"/>
  <c r="C5724" i="75"/>
  <c r="C5720" i="75"/>
  <c r="C5716" i="75"/>
  <c r="C5704" i="75"/>
  <c r="C5640" i="75"/>
  <c r="C5604" i="75"/>
  <c r="C5576" i="75"/>
  <c r="C13" i="75"/>
  <c r="C261" i="75"/>
  <c r="C749" i="75"/>
  <c r="C761" i="75"/>
  <c r="C765" i="75"/>
  <c r="C769" i="75"/>
  <c r="C773" i="75"/>
  <c r="C781" i="75"/>
  <c r="C785" i="75"/>
  <c r="C789" i="75"/>
  <c r="C797" i="75"/>
  <c r="C801" i="75"/>
  <c r="C877" i="75"/>
  <c r="C885" i="75"/>
  <c r="C901" i="75"/>
  <c r="C909" i="75"/>
  <c r="C1045" i="75"/>
  <c r="C1053" i="75"/>
  <c r="C1061" i="75"/>
  <c r="C1069" i="75"/>
  <c r="C1077" i="75"/>
  <c r="C1085" i="75"/>
  <c r="C1089" i="75"/>
  <c r="C1093" i="75"/>
  <c r="C1105" i="75"/>
  <c r="C1116" i="75"/>
  <c r="C1476" i="75"/>
  <c r="C1728" i="75"/>
  <c r="C1812" i="75"/>
  <c r="C1892" i="75"/>
  <c r="C2044" i="75"/>
  <c r="C2080" i="75"/>
  <c r="C2088" i="75"/>
  <c r="C2096" i="75"/>
  <c r="C2100" i="75"/>
  <c r="C2116" i="75"/>
  <c r="C2124" i="75"/>
  <c r="C2132" i="75"/>
  <c r="C2140" i="75"/>
  <c r="C2148" i="75"/>
  <c r="C2164" i="75"/>
  <c r="C2180" i="75"/>
  <c r="C2196" i="75"/>
  <c r="C2818" i="75"/>
  <c r="C3169" i="75"/>
  <c r="C3217" i="75"/>
  <c r="C3577" i="75"/>
  <c r="C3601" i="75"/>
  <c r="C3835" i="75"/>
  <c r="C3987" i="75"/>
  <c r="C4171" i="75"/>
  <c r="C72" i="75"/>
  <c r="C104" i="75"/>
  <c r="C136" i="75"/>
  <c r="C168" i="75"/>
  <c r="C180" i="75"/>
  <c r="C934" i="75"/>
  <c r="C946" i="75"/>
  <c r="C950" i="75"/>
  <c r="C978" i="75"/>
  <c r="C994" i="75"/>
  <c r="C998" i="75"/>
  <c r="C1010" i="75"/>
  <c r="C1014" i="75"/>
  <c r="C3702" i="75"/>
  <c r="C3824" i="75"/>
  <c r="C4160" i="75"/>
  <c r="C4172" i="75"/>
  <c r="C4212" i="75"/>
  <c r="C4267" i="75"/>
  <c r="C4275" i="75"/>
  <c r="C5816" i="75"/>
  <c r="C5812" i="75"/>
  <c r="C5633" i="75"/>
  <c r="C5570" i="75"/>
  <c r="C5558" i="75"/>
  <c r="C5538" i="75"/>
  <c r="C5534" i="75"/>
  <c r="C5522" i="75"/>
  <c r="C5506" i="75"/>
  <c r="C527" i="75"/>
  <c r="C1122" i="75"/>
  <c r="C1234" i="75"/>
  <c r="C1238" i="75"/>
  <c r="C2601" i="75"/>
  <c r="C2609" i="75"/>
  <c r="C2697" i="75"/>
  <c r="C3016" i="75"/>
  <c r="C3083" i="75"/>
  <c r="C3135" i="75"/>
  <c r="C3175" i="75"/>
  <c r="C3619" i="75"/>
  <c r="C3623" i="75"/>
  <c r="C3631" i="75"/>
  <c r="C4244" i="75"/>
  <c r="C4248" i="75"/>
  <c r="C4252" i="75"/>
  <c r="C4256" i="75"/>
  <c r="C4260" i="75"/>
  <c r="C4264" i="75"/>
  <c r="C4268" i="75"/>
  <c r="C4276" i="75"/>
  <c r="C4280" i="75"/>
  <c r="C4284" i="75"/>
  <c r="C4340" i="75"/>
  <c r="C4372" i="75"/>
  <c r="C4380" i="75"/>
  <c r="C4388" i="75"/>
  <c r="C4392" i="75"/>
  <c r="C4396" i="75"/>
  <c r="C4400" i="75"/>
  <c r="C4404" i="75"/>
  <c r="C4464" i="75"/>
  <c r="C4500" i="75"/>
  <c r="C4508" i="75"/>
  <c r="C4516" i="75"/>
  <c r="C4520" i="75"/>
  <c r="C4524" i="75"/>
  <c r="C4528" i="75"/>
  <c r="C5167" i="75"/>
  <c r="C5239" i="75"/>
  <c r="C5700" i="75"/>
  <c r="C5696" i="75"/>
  <c r="C5688" i="75"/>
  <c r="C5628" i="75"/>
  <c r="C5620" i="75"/>
  <c r="C7" i="75"/>
  <c r="C11" i="75"/>
  <c r="C29" i="75"/>
  <c r="C33" i="75"/>
  <c r="C37" i="75"/>
  <c r="C45" i="75"/>
  <c r="C49" i="75"/>
  <c r="C53" i="75"/>
  <c r="C61" i="75"/>
  <c r="C177" i="75"/>
  <c r="C220" i="75"/>
  <c r="C224" i="75"/>
  <c r="C555" i="75"/>
  <c r="C563" i="75"/>
  <c r="C619" i="75"/>
  <c r="C635" i="75"/>
  <c r="C651" i="75"/>
  <c r="C683" i="75"/>
  <c r="C2090" i="75"/>
  <c r="C3064" i="75"/>
  <c r="C3080" i="75"/>
  <c r="C4664" i="75"/>
  <c r="C4676" i="75"/>
  <c r="C4680" i="75"/>
  <c r="C4712" i="75"/>
  <c r="C4995" i="75"/>
  <c r="C4999" i="75"/>
  <c r="C5775" i="75"/>
  <c r="C5755" i="75"/>
  <c r="C5739" i="75"/>
  <c r="C5711" i="75"/>
  <c r="C5695" i="75"/>
  <c r="C5691" i="75"/>
  <c r="C5675" i="75"/>
  <c r="C5647" i="75"/>
  <c r="C244" i="75"/>
  <c r="C292" i="75"/>
  <c r="C324" i="75"/>
  <c r="C552" i="75"/>
  <c r="C572" i="75"/>
  <c r="C576" i="75"/>
  <c r="C596" i="75"/>
  <c r="C604" i="75"/>
  <c r="C608" i="75"/>
  <c r="C656" i="75"/>
  <c r="C660" i="75"/>
  <c r="C664" i="75"/>
  <c r="C668" i="75"/>
  <c r="C672" i="75"/>
  <c r="C676" i="75"/>
  <c r="C1000" i="75"/>
  <c r="C1008" i="75"/>
  <c r="C1012" i="75"/>
  <c r="C1016" i="75"/>
  <c r="C1032" i="75"/>
  <c r="C1036" i="75"/>
  <c r="C1179" i="75"/>
  <c r="C1183" i="75"/>
  <c r="C1195" i="75"/>
  <c r="C1199" i="75"/>
  <c r="C1231" i="75"/>
  <c r="C1235" i="75"/>
  <c r="C1239" i="75"/>
  <c r="C2203" i="75"/>
  <c r="C2211" i="75"/>
  <c r="C2219" i="75"/>
  <c r="C2610" i="75"/>
  <c r="C2658" i="75"/>
  <c r="C2833" i="75"/>
  <c r="C2969" i="75"/>
  <c r="C3240" i="75"/>
  <c r="C3256" i="75"/>
  <c r="C3664" i="75"/>
  <c r="C5144" i="75"/>
  <c r="C5176" i="75"/>
  <c r="C5208" i="75"/>
  <c r="C5476" i="75"/>
  <c r="C5452" i="75"/>
  <c r="C5436" i="75"/>
  <c r="C241" i="75"/>
  <c r="C320" i="75"/>
  <c r="C423" i="75"/>
  <c r="C431" i="75"/>
  <c r="C455" i="75"/>
  <c r="C463" i="75"/>
  <c r="C531" i="75"/>
  <c r="C535" i="75"/>
  <c r="C539" i="75"/>
  <c r="C543" i="75"/>
  <c r="C3146" i="75"/>
  <c r="C336" i="75"/>
  <c r="C293" i="75"/>
  <c r="C84" i="75"/>
  <c r="C2238" i="75"/>
  <c r="C2246" i="75"/>
  <c r="C3052" i="75"/>
  <c r="C3060" i="75"/>
  <c r="C69" i="75"/>
  <c r="C73" i="75"/>
  <c r="C77" i="75"/>
  <c r="C81" i="75"/>
  <c r="C85" i="75"/>
  <c r="C101" i="75"/>
  <c r="C116" i="75"/>
  <c r="C120" i="75"/>
  <c r="C1272" i="75"/>
  <c r="C1276" i="75"/>
  <c r="C1296" i="75"/>
  <c r="C1316" i="75"/>
  <c r="C1324" i="75"/>
  <c r="C1332" i="75"/>
  <c r="C1336" i="75"/>
  <c r="C1340" i="75"/>
  <c r="C1344" i="75"/>
  <c r="C1348" i="75"/>
  <c r="C1352" i="75"/>
  <c r="C1360" i="75"/>
  <c r="C1364" i="75"/>
  <c r="C1368" i="75"/>
  <c r="C1372" i="75"/>
  <c r="C1380" i="75"/>
  <c r="C1384" i="75"/>
  <c r="C1388" i="75"/>
  <c r="C1392" i="75"/>
  <c r="C1396" i="75"/>
  <c r="C1408" i="75"/>
  <c r="C1412" i="75"/>
  <c r="C1424" i="75"/>
  <c r="C1428" i="75"/>
  <c r="C1432" i="75"/>
  <c r="C1444" i="75"/>
  <c r="C1448" i="75"/>
  <c r="C1452" i="75"/>
  <c r="C1460" i="75"/>
  <c r="C1536" i="75"/>
  <c r="C1540" i="75"/>
  <c r="C1560" i="75"/>
  <c r="C1576" i="75"/>
  <c r="C1580" i="75"/>
  <c r="C1584" i="75"/>
  <c r="C1592" i="75"/>
  <c r="C1596" i="75"/>
  <c r="C1600" i="75"/>
  <c r="C1604" i="75"/>
  <c r="C1608" i="75"/>
  <c r="C1612" i="75"/>
  <c r="C1616" i="75"/>
  <c r="C1620" i="75"/>
  <c r="C1624" i="75"/>
  <c r="C1628" i="75"/>
  <c r="C1908" i="75"/>
  <c r="C2075" i="75"/>
  <c r="C2187" i="75"/>
  <c r="C550" i="75"/>
  <c r="C686" i="75"/>
  <c r="C718" i="75"/>
  <c r="C730" i="75"/>
  <c r="C802" i="75"/>
  <c r="C866" i="75"/>
  <c r="C882" i="75"/>
  <c r="C886" i="75"/>
  <c r="C989" i="75"/>
  <c r="C1037" i="75"/>
  <c r="C2866" i="75"/>
  <c r="C582" i="75"/>
  <c r="C590" i="75"/>
  <c r="C654" i="75"/>
  <c r="C733" i="75"/>
  <c r="C929" i="75"/>
  <c r="C936" i="75"/>
  <c r="C992" i="75"/>
  <c r="C1052" i="75"/>
  <c r="C1056" i="75"/>
  <c r="C1160" i="75"/>
  <c r="C1164" i="75"/>
  <c r="C1176" i="75"/>
  <c r="C1184" i="75"/>
  <c r="C1188" i="75"/>
  <c r="C1192" i="75"/>
  <c r="C1204" i="75"/>
  <c r="C1208" i="75"/>
  <c r="C1212" i="75"/>
  <c r="C1216" i="75"/>
  <c r="C1220" i="75"/>
  <c r="C1228" i="75"/>
  <c r="C1232" i="75"/>
  <c r="C1236" i="75"/>
  <c r="C1240" i="75"/>
  <c r="C1256" i="75"/>
  <c r="C1260" i="75"/>
  <c r="C1268" i="75"/>
  <c r="C1479" i="75"/>
  <c r="C1483" i="75"/>
  <c r="C1487" i="75"/>
  <c r="C1495" i="75"/>
  <c r="C1571" i="75"/>
  <c r="C1583" i="75"/>
  <c r="C1591" i="75"/>
  <c r="C1915" i="75"/>
  <c r="C1939" i="75"/>
  <c r="C1947" i="75"/>
  <c r="C1971" i="75"/>
  <c r="C1979" i="75"/>
  <c r="C1987" i="75"/>
  <c r="C1995" i="75"/>
  <c r="C2011" i="75"/>
  <c r="C2027" i="75"/>
  <c r="C2035" i="75"/>
  <c r="C2190" i="75"/>
  <c r="C2738" i="75"/>
  <c r="C3048" i="75"/>
  <c r="C3122" i="75"/>
  <c r="C3288" i="75"/>
  <c r="C3296" i="75"/>
  <c r="C3320" i="75"/>
  <c r="C3450" i="75"/>
  <c r="C3454" i="75"/>
  <c r="C3880" i="75"/>
  <c r="C3892" i="75"/>
  <c r="C3896" i="75"/>
  <c r="C3900" i="75"/>
  <c r="C3904" i="75"/>
  <c r="C3908" i="75"/>
  <c r="C3912" i="75"/>
  <c r="C3916" i="75"/>
  <c r="C3920" i="75"/>
  <c r="C3924" i="75"/>
  <c r="C3928" i="75"/>
  <c r="C3932" i="75"/>
  <c r="C3936" i="75"/>
  <c r="C3940" i="75"/>
  <c r="C3944" i="75"/>
  <c r="C3980" i="75"/>
  <c r="C4638" i="75"/>
  <c r="C4662" i="75"/>
  <c r="C4710" i="75"/>
  <c r="C4722" i="75"/>
  <c r="C4734" i="75"/>
  <c r="C5427" i="75"/>
  <c r="C5419" i="75"/>
  <c r="C5391" i="75"/>
  <c r="C5371" i="75"/>
  <c r="C5363" i="75"/>
  <c r="C5355" i="75"/>
  <c r="C5311" i="75"/>
  <c r="C5307" i="75"/>
  <c r="C416" i="75"/>
  <c r="C420" i="75"/>
  <c r="C452" i="75"/>
  <c r="C583" i="75"/>
  <c r="C1173" i="75"/>
  <c r="C1221" i="75"/>
  <c r="C1988" i="75"/>
  <c r="C2522" i="75"/>
  <c r="C2562" i="75"/>
  <c r="C2700" i="75"/>
  <c r="C2724" i="75"/>
  <c r="C3162" i="75"/>
  <c r="C3443" i="75"/>
  <c r="C3451" i="75"/>
  <c r="C3459" i="75"/>
  <c r="C3475" i="75"/>
  <c r="C3483" i="75"/>
  <c r="C3491" i="75"/>
  <c r="C5668" i="75"/>
  <c r="C5664" i="75"/>
  <c r="C5660" i="75"/>
  <c r="C5656" i="75"/>
  <c r="C5652" i="75"/>
  <c r="C5601" i="75"/>
  <c r="C5597" i="75"/>
  <c r="C5589" i="75"/>
  <c r="C5585" i="75"/>
  <c r="C5494" i="75"/>
  <c r="C5474" i="75"/>
  <c r="C5470" i="75"/>
  <c r="C5458" i="75"/>
  <c r="C5442" i="75"/>
  <c r="C133" i="75"/>
  <c r="C173" i="75"/>
  <c r="C401" i="75"/>
  <c r="C779" i="75"/>
  <c r="C783" i="75"/>
  <c r="C787" i="75"/>
  <c r="C827" i="75"/>
  <c r="C831" i="75"/>
  <c r="C863" i="75"/>
  <c r="C875" i="75"/>
  <c r="C879" i="75"/>
  <c r="C907" i="75"/>
  <c r="C2048" i="75"/>
  <c r="C2223" i="75"/>
  <c r="C2255" i="75"/>
  <c r="C2279" i="75"/>
  <c r="C2295" i="75"/>
  <c r="C2303" i="75"/>
  <c r="C2311" i="75"/>
  <c r="C2315" i="75"/>
  <c r="C2594" i="75"/>
  <c r="C2641" i="75"/>
  <c r="C3057" i="75"/>
  <c r="C4185" i="75"/>
  <c r="C4220" i="75"/>
  <c r="C4308" i="75"/>
  <c r="C5636" i="75"/>
  <c r="C5632" i="75"/>
  <c r="C5624" i="75"/>
  <c r="C5569" i="75"/>
  <c r="C5537" i="75"/>
  <c r="C5533" i="75"/>
  <c r="C5525" i="75"/>
  <c r="C5521" i="75"/>
  <c r="C5505" i="75"/>
  <c r="C25" i="75"/>
  <c r="C158" i="75"/>
  <c r="C433" i="75"/>
  <c r="C437" i="75"/>
  <c r="C469" i="75"/>
  <c r="C485" i="75"/>
  <c r="C560" i="75"/>
  <c r="C688" i="75"/>
  <c r="C692" i="75"/>
  <c r="C720" i="75"/>
  <c r="C724" i="75"/>
  <c r="C728" i="75"/>
  <c r="C808" i="75"/>
  <c r="C816" i="75"/>
  <c r="C820" i="75"/>
  <c r="C824" i="75"/>
  <c r="C840" i="75"/>
  <c r="C844" i="75"/>
  <c r="C852" i="75"/>
  <c r="C856" i="75"/>
  <c r="C860" i="75"/>
  <c r="C864" i="75"/>
  <c r="C868" i="75"/>
  <c r="C872" i="75"/>
  <c r="C892" i="75"/>
  <c r="C900" i="75"/>
  <c r="C904" i="75"/>
  <c r="C908" i="75"/>
  <c r="C1538" i="75"/>
  <c r="C1546" i="75"/>
  <c r="C1642" i="75"/>
  <c r="C1658" i="75"/>
  <c r="C1690" i="75"/>
  <c r="C1706" i="75"/>
  <c r="C1718" i="75"/>
  <c r="C1726" i="75"/>
  <c r="C1730" i="75"/>
  <c r="C1742" i="75"/>
  <c r="C1746" i="75"/>
  <c r="C2045" i="75"/>
  <c r="C2057" i="75"/>
  <c r="C2077" i="75"/>
  <c r="C2212" i="75"/>
  <c r="C2220" i="75"/>
  <c r="C2228" i="75"/>
  <c r="C2268" i="75"/>
  <c r="C2276" i="75"/>
  <c r="C2300" i="75"/>
  <c r="C2308" i="75"/>
  <c r="C2332" i="75"/>
  <c r="C2340" i="75"/>
  <c r="C2423" i="75"/>
  <c r="C2479" i="75"/>
  <c r="C2729" i="75"/>
  <c r="C2741" i="75"/>
  <c r="C2745" i="75"/>
  <c r="C2753" i="75"/>
  <c r="C2761" i="75"/>
  <c r="C2769" i="75"/>
  <c r="C3030" i="75"/>
  <c r="C3089" i="75"/>
  <c r="C3120" i="75"/>
  <c r="C3144" i="75"/>
  <c r="C3440" i="75"/>
  <c r="C4026" i="75"/>
  <c r="C4114" i="75"/>
  <c r="C4217" i="75"/>
  <c r="C5791" i="75"/>
  <c r="C5767" i="75"/>
  <c r="C5751" i="75"/>
  <c r="C5727" i="75"/>
  <c r="C5703" i="75"/>
  <c r="C5687" i="75"/>
  <c r="C56" i="75"/>
  <c r="C60" i="75"/>
  <c r="C264" i="75"/>
  <c r="C268" i="75"/>
  <c r="C272" i="75"/>
  <c r="C276" i="75"/>
  <c r="C530" i="75"/>
  <c r="C534" i="75"/>
  <c r="C565" i="75"/>
  <c r="C621" i="75"/>
  <c r="C629" i="75"/>
  <c r="C645" i="75"/>
  <c r="C928" i="75"/>
  <c r="C1914" i="75"/>
  <c r="C2018" i="75"/>
  <c r="C2026" i="75"/>
  <c r="C2042" i="75"/>
  <c r="C2420" i="75"/>
  <c r="C2706" i="75"/>
  <c r="C2734" i="75"/>
  <c r="C2829" i="75"/>
  <c r="C3176" i="75"/>
  <c r="C3200" i="75"/>
  <c r="C3216" i="75"/>
  <c r="C3469" i="75"/>
  <c r="C3629" i="75"/>
  <c r="C3883" i="75"/>
  <c r="C3927" i="75"/>
  <c r="C3947" i="75"/>
  <c r="C3983" i="75"/>
  <c r="C4603" i="75"/>
  <c r="C4762" i="75"/>
  <c r="C4770" i="75"/>
  <c r="C4794" i="75"/>
  <c r="C4882" i="75"/>
  <c r="C4986" i="75"/>
  <c r="C5825" i="75"/>
  <c r="C5794" i="75"/>
  <c r="C5790" i="75"/>
  <c r="C5778" i="75"/>
  <c r="C5663" i="75"/>
  <c r="C5600" i="75"/>
  <c r="C5596" i="75"/>
  <c r="C5592" i="75"/>
  <c r="C5588" i="75"/>
  <c r="C5430" i="75"/>
  <c r="C3659" i="75"/>
  <c r="C3683" i="75"/>
  <c r="C3695" i="75"/>
  <c r="C3715" i="75"/>
  <c r="C3723" i="75"/>
  <c r="C3755" i="75"/>
  <c r="C3778" i="75"/>
  <c r="C3825" i="75"/>
  <c r="C3829" i="75"/>
  <c r="C3837" i="75"/>
  <c r="C3841" i="75"/>
  <c r="C3885" i="75"/>
  <c r="C3893" i="75"/>
  <c r="C3909" i="75"/>
  <c r="C3913" i="75"/>
  <c r="C3921" i="75"/>
  <c r="C3984" i="75"/>
  <c r="C4043" i="75"/>
  <c r="C4155" i="75"/>
  <c r="C4416" i="75"/>
  <c r="C4448" i="75"/>
  <c r="C4628" i="75"/>
  <c r="C4640" i="75"/>
  <c r="C4815" i="75"/>
  <c r="C4823" i="75"/>
  <c r="C4831" i="75"/>
  <c r="C4839" i="75"/>
  <c r="C4855" i="75"/>
  <c r="C4863" i="75"/>
  <c r="C4943" i="75"/>
  <c r="C4951" i="75"/>
  <c r="C5015" i="75"/>
  <c r="C5039" i="75"/>
  <c r="C5130" i="75"/>
  <c r="C5194" i="75"/>
  <c r="C5242" i="75"/>
  <c r="C5258" i="75"/>
  <c r="C5274" i="75"/>
  <c r="C5820" i="75"/>
  <c r="C5762" i="75"/>
  <c r="C5750" i="75"/>
  <c r="C5730" i="75"/>
  <c r="C5726" i="75"/>
  <c r="C5714" i="75"/>
  <c r="C5698" i="75"/>
  <c r="C5686" i="75"/>
  <c r="C5639" i="75"/>
  <c r="C5623" i="75"/>
  <c r="C5572" i="75"/>
  <c r="C5568" i="75"/>
  <c r="C5560" i="75"/>
  <c r="C5540" i="75"/>
  <c r="C5532" i="75"/>
  <c r="C5528" i="75"/>
  <c r="C5524" i="75"/>
  <c r="C5512" i="75"/>
  <c r="C5508" i="75"/>
  <c r="C5504" i="75"/>
  <c r="C5473" i="75"/>
  <c r="C5469" i="75"/>
  <c r="C5461" i="75"/>
  <c r="C5457" i="75"/>
  <c r="C5441" i="75"/>
  <c r="C5410" i="75"/>
  <c r="C5406" i="75"/>
  <c r="C5394" i="75"/>
  <c r="C5378" i="75"/>
  <c r="C5366" i="75"/>
  <c r="C5346" i="75"/>
  <c r="C5342" i="75"/>
  <c r="C5330" i="75"/>
  <c r="C5314" i="75"/>
  <c r="C3544" i="75"/>
  <c r="C3548" i="75"/>
  <c r="C3552" i="75"/>
  <c r="C3564" i="75"/>
  <c r="C3568" i="75"/>
  <c r="C3580" i="75"/>
  <c r="C3584" i="75"/>
  <c r="C3588" i="75"/>
  <c r="C3592" i="75"/>
  <c r="C3604" i="75"/>
  <c r="C3608" i="75"/>
  <c r="C3612" i="75"/>
  <c r="C3616" i="75"/>
  <c r="C3632" i="75"/>
  <c r="C3728" i="75"/>
  <c r="C3744" i="75"/>
  <c r="C3748" i="75"/>
  <c r="C3756" i="75"/>
  <c r="C3764" i="75"/>
  <c r="C3768" i="75"/>
  <c r="C3822" i="75"/>
  <c r="C3830" i="75"/>
  <c r="C3834" i="75"/>
  <c r="C3858" i="75"/>
  <c r="C3946" i="75"/>
  <c r="C3958" i="75"/>
  <c r="C3993" i="75"/>
  <c r="C4005" i="75"/>
  <c r="C4009" i="75"/>
  <c r="C4660" i="75"/>
  <c r="C4800" i="75"/>
  <c r="C4804" i="75"/>
  <c r="C4808" i="75"/>
  <c r="C4824" i="75"/>
  <c r="C4828" i="75"/>
  <c r="C4864" i="75"/>
  <c r="C4868" i="75"/>
  <c r="C4872" i="75"/>
  <c r="C4948" i="75"/>
  <c r="C5016" i="75"/>
  <c r="C5028" i="75"/>
  <c r="C5032" i="75"/>
  <c r="C5040" i="75"/>
  <c r="C5044" i="75"/>
  <c r="C5139" i="75"/>
  <c r="C5203" i="75"/>
  <c r="C5207" i="75"/>
  <c r="C5271" i="75"/>
  <c r="C5287" i="75"/>
  <c r="C5823" i="75"/>
  <c r="C5819" i="75"/>
  <c r="C5761" i="75"/>
  <c r="C5729" i="75"/>
  <c r="C5725" i="75"/>
  <c r="C5717" i="75"/>
  <c r="C5713" i="75"/>
  <c r="C5697" i="75"/>
  <c r="C5634" i="75"/>
  <c r="C5622" i="75"/>
  <c r="C5575" i="75"/>
  <c r="C5559" i="75"/>
  <c r="C5535" i="75"/>
  <c r="C5511" i="75"/>
  <c r="C5491" i="75"/>
  <c r="C5483" i="75"/>
  <c r="C5468" i="75"/>
  <c r="C5464" i="75"/>
  <c r="C5460" i="75"/>
  <c r="C5448" i="75"/>
  <c r="C5444" i="75"/>
  <c r="C5440" i="75"/>
  <c r="C5428" i="75"/>
  <c r="C5409" i="75"/>
  <c r="C5405" i="75"/>
  <c r="C5397" i="75"/>
  <c r="C5393" i="75"/>
  <c r="C5377" i="75"/>
  <c r="C5345" i="75"/>
  <c r="C5341" i="75"/>
  <c r="C5333" i="75"/>
  <c r="C5329" i="75"/>
  <c r="C4049" i="75"/>
  <c r="C4069" i="75"/>
  <c r="C4073" i="75"/>
  <c r="C4093" i="75"/>
  <c r="C4434" i="75"/>
  <c r="C4438" i="75"/>
  <c r="C4442" i="75"/>
  <c r="C4458" i="75"/>
  <c r="C4470" i="75"/>
  <c r="C4474" i="75"/>
  <c r="C4490" i="75"/>
  <c r="C4498" i="75"/>
  <c r="C4685" i="75"/>
  <c r="C4689" i="75"/>
  <c r="C4721" i="75"/>
  <c r="C4725" i="75"/>
  <c r="C5048" i="75"/>
  <c r="C5064" i="75"/>
  <c r="C5072" i="75"/>
  <c r="C5076" i="75"/>
  <c r="C5080" i="75"/>
  <c r="C5104" i="75"/>
  <c r="C5108" i="75"/>
  <c r="C5112" i="75"/>
  <c r="C5120" i="75"/>
  <c r="C5124" i="75"/>
  <c r="C5128" i="75"/>
  <c r="C5160" i="75"/>
  <c r="C5168" i="75"/>
  <c r="C5172" i="75"/>
  <c r="C5232" i="75"/>
  <c r="C5236" i="75"/>
  <c r="C5288" i="75"/>
  <c r="C5803" i="75"/>
  <c r="C5756" i="75"/>
  <c r="C5692" i="75"/>
  <c r="C5684" i="75"/>
  <c r="C5439" i="75"/>
  <c r="C5435" i="75"/>
  <c r="C5388" i="75"/>
  <c r="C5372" i="75"/>
  <c r="C5324" i="75"/>
  <c r="AP39" i="70"/>
  <c r="C464" i="75"/>
  <c r="C757" i="75"/>
  <c r="C1101" i="75"/>
  <c r="C1655" i="75"/>
  <c r="C1731" i="75"/>
  <c r="C3" i="75"/>
  <c r="C19" i="75"/>
  <c r="C21" i="75"/>
  <c r="C117" i="75"/>
  <c r="C148" i="75"/>
  <c r="C152" i="75"/>
  <c r="C176" i="75"/>
  <c r="C203" i="75"/>
  <c r="C207" i="75"/>
  <c r="C238" i="75"/>
  <c r="C245" i="75"/>
  <c r="C249" i="75"/>
  <c r="C253" i="75"/>
  <c r="C257" i="75"/>
  <c r="C357" i="75"/>
  <c r="C361" i="75"/>
  <c r="C365" i="75"/>
  <c r="C369" i="75"/>
  <c r="C377" i="75"/>
  <c r="C381" i="75"/>
  <c r="C385" i="75"/>
  <c r="C400" i="75"/>
  <c r="C453" i="75"/>
  <c r="C465" i="75"/>
  <c r="C484" i="75"/>
  <c r="C488" i="75"/>
  <c r="C500" i="75"/>
  <c r="C504" i="75"/>
  <c r="C519" i="75"/>
  <c r="C592" i="75"/>
  <c r="C667" i="75"/>
  <c r="C702" i="75"/>
  <c r="C774" i="75"/>
  <c r="C813" i="75"/>
  <c r="C821" i="75"/>
  <c r="C829" i="75"/>
  <c r="C833" i="75"/>
  <c r="C837" i="75"/>
  <c r="C845" i="75"/>
  <c r="C849" i="75"/>
  <c r="C888" i="75"/>
  <c r="C912" i="75"/>
  <c r="C916" i="75"/>
  <c r="C920" i="75"/>
  <c r="C924" i="75"/>
  <c r="C1042" i="75"/>
  <c r="C1058" i="75"/>
  <c r="C1062" i="75"/>
  <c r="C1094" i="75"/>
  <c r="C1165" i="75"/>
  <c r="C1169" i="75"/>
  <c r="C1181" i="75"/>
  <c r="C1185" i="75"/>
  <c r="C1189" i="75"/>
  <c r="C1248" i="75"/>
  <c r="C3891" i="75"/>
  <c r="C368" i="75"/>
  <c r="C4" i="75"/>
  <c r="C8" i="75"/>
  <c r="C12" i="75"/>
  <c r="C28" i="75"/>
  <c r="C40" i="75"/>
  <c r="C44" i="75"/>
  <c r="C137" i="75"/>
  <c r="C141" i="75"/>
  <c r="C145" i="75"/>
  <c r="C149" i="75"/>
  <c r="C153" i="75"/>
  <c r="C196" i="75"/>
  <c r="C273" i="75"/>
  <c r="C473" i="75"/>
  <c r="C477" i="75"/>
  <c r="C481" i="75"/>
  <c r="C554" i="75"/>
  <c r="C558" i="75"/>
  <c r="C585" i="75"/>
  <c r="C589" i="75"/>
  <c r="C624" i="75"/>
  <c r="C628" i="75"/>
  <c r="C632" i="75"/>
  <c r="C636" i="75"/>
  <c r="C640" i="75"/>
  <c r="C644" i="75"/>
  <c r="C648" i="75"/>
  <c r="C699" i="75"/>
  <c r="C715" i="75"/>
  <c r="C1284" i="75"/>
  <c r="C1292" i="75"/>
  <c r="C1548" i="75"/>
  <c r="C2051" i="75"/>
  <c r="C1172" i="75"/>
  <c r="C229" i="75"/>
  <c r="C487" i="75"/>
  <c r="C212" i="75"/>
  <c r="C551" i="75"/>
  <c r="C2004" i="75"/>
  <c r="C2882" i="75"/>
  <c r="C132" i="75"/>
  <c r="C356" i="75"/>
  <c r="C670" i="75"/>
  <c r="C923" i="75"/>
  <c r="C1747" i="75"/>
  <c r="C200" i="75"/>
  <c r="C308" i="75"/>
  <c r="C57" i="75"/>
  <c r="C68" i="75"/>
  <c r="C88" i="75"/>
  <c r="C92" i="75"/>
  <c r="C96" i="75"/>
  <c r="C193" i="75"/>
  <c r="C201" i="75"/>
  <c r="C205" i="75"/>
  <c r="C209" i="75"/>
  <c r="C297" i="75"/>
  <c r="C301" i="75"/>
  <c r="C305" i="75"/>
  <c r="C405" i="75"/>
  <c r="C440" i="75"/>
  <c r="C541" i="75"/>
  <c r="C545" i="75"/>
  <c r="C571" i="75"/>
  <c r="C653" i="75"/>
  <c r="C661" i="75"/>
  <c r="C677" i="75"/>
  <c r="C736" i="75"/>
  <c r="C740" i="75"/>
  <c r="C744" i="75"/>
  <c r="C760" i="75"/>
  <c r="C764" i="75"/>
  <c r="C772" i="75"/>
  <c r="C784" i="75"/>
  <c r="C788" i="75"/>
  <c r="C957" i="75"/>
  <c r="C961" i="75"/>
  <c r="C965" i="75"/>
  <c r="C973" i="75"/>
  <c r="C996" i="75"/>
  <c r="C1040" i="75"/>
  <c r="C1044" i="75"/>
  <c r="C1060" i="75"/>
  <c r="C1064" i="75"/>
  <c r="C1080" i="75"/>
  <c r="C1084" i="75"/>
  <c r="C1088" i="75"/>
  <c r="C1092" i="75"/>
  <c r="C1096" i="75"/>
  <c r="C1100" i="75"/>
  <c r="C1119" i="75"/>
  <c r="C1147" i="75"/>
  <c r="C1151" i="75"/>
  <c r="C1274" i="75"/>
  <c r="C2343" i="75"/>
  <c r="C2347" i="75"/>
  <c r="C2359" i="75"/>
  <c r="C2367" i="75"/>
  <c r="C260" i="75"/>
  <c r="C495" i="75"/>
  <c r="C18" i="75"/>
  <c r="C22" i="75"/>
  <c r="C159" i="75"/>
  <c r="C225" i="75"/>
  <c r="C321" i="75"/>
  <c r="C340" i="75"/>
  <c r="C587" i="75"/>
  <c r="C622" i="75"/>
  <c r="C685" i="75"/>
  <c r="C693" i="75"/>
  <c r="C709" i="75"/>
  <c r="C717" i="75"/>
  <c r="C725" i="75"/>
  <c r="C729" i="75"/>
  <c r="C800" i="75"/>
  <c r="C993" i="75"/>
  <c r="C1005" i="75"/>
  <c r="C1013" i="75"/>
  <c r="C1021" i="75"/>
  <c r="C1025" i="75"/>
  <c r="C1029" i="75"/>
  <c r="C1120" i="75"/>
  <c r="C1124" i="75"/>
  <c r="C1128" i="75"/>
  <c r="C1132" i="75"/>
  <c r="C1136" i="75"/>
  <c r="C1140" i="75"/>
  <c r="C1144" i="75"/>
  <c r="C1148" i="75"/>
  <c r="C1156" i="75"/>
  <c r="C1298" i="75"/>
  <c r="C1302" i="75"/>
  <c r="C1310" i="75"/>
  <c r="C1318" i="75"/>
  <c r="C1354" i="75"/>
  <c r="C1362" i="75"/>
  <c r="C1366" i="75"/>
  <c r="C1410" i="75"/>
  <c r="C1438" i="75"/>
  <c r="C1446" i="75"/>
  <c r="C1553" i="75"/>
  <c r="C1564" i="75"/>
  <c r="C1644" i="75"/>
  <c r="C1648" i="75"/>
  <c r="C1652" i="75"/>
  <c r="C1656" i="75"/>
  <c r="C1660" i="75"/>
  <c r="C1664" i="75"/>
  <c r="C1668" i="75"/>
  <c r="C1672" i="75"/>
  <c r="C1676" i="75"/>
  <c r="C1680" i="75"/>
  <c r="C1684" i="75"/>
  <c r="C1688" i="75"/>
  <c r="C1696" i="75"/>
  <c r="C1700" i="75"/>
  <c r="C1704" i="75"/>
  <c r="C1736" i="75"/>
  <c r="C1740" i="75"/>
  <c r="C1744" i="75"/>
  <c r="C1748" i="75"/>
  <c r="C1760" i="75"/>
  <c r="C1764" i="75"/>
  <c r="C1768" i="75"/>
  <c r="C1772" i="75"/>
  <c r="C1780" i="75"/>
  <c r="C1788" i="75"/>
  <c r="C1792" i="75"/>
  <c r="C1796" i="75"/>
  <c r="C1823" i="75"/>
  <c r="C2009" i="75"/>
  <c r="C2055" i="75"/>
  <c r="C2091" i="75"/>
  <c r="C2126" i="75"/>
  <c r="C2150" i="75"/>
  <c r="C2158" i="75"/>
  <c r="C2244" i="75"/>
  <c r="C2292" i="75"/>
  <c r="C2324" i="75"/>
  <c r="C2348" i="75"/>
  <c r="C2356" i="75"/>
  <c r="C2383" i="75"/>
  <c r="C2391" i="75"/>
  <c r="C2399" i="75"/>
  <c r="C2407" i="75"/>
  <c r="C2495" i="75"/>
  <c r="C2515" i="75"/>
  <c r="C2519" i="75"/>
  <c r="C2606" i="75"/>
  <c r="C2733" i="75"/>
  <c r="C2764" i="75"/>
  <c r="C2788" i="75"/>
  <c r="C2796" i="75"/>
  <c r="C3249" i="75"/>
  <c r="C3272" i="75"/>
  <c r="C3738" i="75"/>
  <c r="C3766" i="75"/>
  <c r="C3770" i="75"/>
  <c r="C3777" i="75"/>
  <c r="C3828" i="75"/>
  <c r="C3832" i="75"/>
  <c r="C3836" i="75"/>
  <c r="C3840" i="75"/>
  <c r="C3844" i="75"/>
  <c r="C3848" i="75"/>
  <c r="C3852" i="75"/>
  <c r="C3856" i="75"/>
  <c r="C3860" i="75"/>
  <c r="C3864" i="75"/>
  <c r="C3868" i="75"/>
  <c r="C1474" i="75"/>
  <c r="C1482" i="75"/>
  <c r="C1490" i="75"/>
  <c r="C1494" i="75"/>
  <c r="C1561" i="75"/>
  <c r="C1569" i="75"/>
  <c r="C1577" i="75"/>
  <c r="C1585" i="75"/>
  <c r="C1589" i="75"/>
  <c r="C1605" i="75"/>
  <c r="C1816" i="75"/>
  <c r="C1820" i="75"/>
  <c r="C1824" i="75"/>
  <c r="C1828" i="75"/>
  <c r="C1836" i="75"/>
  <c r="C1844" i="75"/>
  <c r="C1848" i="75"/>
  <c r="C1852" i="75"/>
  <c r="C1860" i="75"/>
  <c r="C1868" i="75"/>
  <c r="C1876" i="75"/>
  <c r="C1884" i="75"/>
  <c r="C2052" i="75"/>
  <c r="C2056" i="75"/>
  <c r="C2060" i="75"/>
  <c r="C2064" i="75"/>
  <c r="C2068" i="75"/>
  <c r="C2076" i="75"/>
  <c r="C2123" i="75"/>
  <c r="C2155" i="75"/>
  <c r="C2388" i="75"/>
  <c r="C2396" i="75"/>
  <c r="C2404" i="75"/>
  <c r="C2412" i="75"/>
  <c r="C2618" i="75"/>
  <c r="C2630" i="75"/>
  <c r="C2642" i="75"/>
  <c r="C2674" i="75"/>
  <c r="C2682" i="75"/>
  <c r="C2694" i="75"/>
  <c r="C3139" i="75"/>
  <c r="C1311" i="75"/>
  <c r="C1323" i="75"/>
  <c r="C1339" i="75"/>
  <c r="C1351" i="75"/>
  <c r="C1355" i="75"/>
  <c r="C1359" i="75"/>
  <c r="C1407" i="75"/>
  <c r="C1411" i="75"/>
  <c r="C1562" i="75"/>
  <c r="C1570" i="75"/>
  <c r="C1586" i="75"/>
  <c r="C1594" i="75"/>
  <c r="C1626" i="75"/>
  <c r="C1923" i="75"/>
  <c r="C1959" i="75"/>
  <c r="C1967" i="75"/>
  <c r="C1975" i="75"/>
  <c r="C2156" i="75"/>
  <c r="C2167" i="75"/>
  <c r="C2175" i="75"/>
  <c r="C2214" i="75"/>
  <c r="C2436" i="75"/>
  <c r="C2468" i="75"/>
  <c r="C2492" i="75"/>
  <c r="C2508" i="75"/>
  <c r="C2524" i="75"/>
  <c r="C2548" i="75"/>
  <c r="C2564" i="75"/>
  <c r="C3031" i="75"/>
  <c r="C3047" i="75"/>
  <c r="C3074" i="75"/>
  <c r="C3078" i="75"/>
  <c r="C3985" i="75"/>
  <c r="C4028" i="75"/>
  <c r="C4051" i="75"/>
  <c r="C2278" i="75"/>
  <c r="C696" i="75"/>
  <c r="C700" i="75"/>
  <c r="C704" i="75"/>
  <c r="C708" i="75"/>
  <c r="C727" i="75"/>
  <c r="C747" i="75"/>
  <c r="C755" i="75"/>
  <c r="C806" i="75"/>
  <c r="C838" i="75"/>
  <c r="C850" i="75"/>
  <c r="C917" i="75"/>
  <c r="C944" i="75"/>
  <c r="C948" i="75"/>
  <c r="C952" i="75"/>
  <c r="C956" i="75"/>
  <c r="C964" i="75"/>
  <c r="C972" i="75"/>
  <c r="C976" i="75"/>
  <c r="C980" i="75"/>
  <c r="C984" i="75"/>
  <c r="C988" i="75"/>
  <c r="C999" i="75"/>
  <c r="C1003" i="75"/>
  <c r="C1007" i="75"/>
  <c r="C1158" i="75"/>
  <c r="C1170" i="75"/>
  <c r="C1194" i="75"/>
  <c r="C1202" i="75"/>
  <c r="C1206" i="75"/>
  <c r="C1281" i="75"/>
  <c r="C1304" i="75"/>
  <c r="C1404" i="75"/>
  <c r="C1420" i="75"/>
  <c r="C1464" i="75"/>
  <c r="C1468" i="75"/>
  <c r="C1480" i="75"/>
  <c r="C1488" i="75"/>
  <c r="C1492" i="75"/>
  <c r="C1496" i="75"/>
  <c r="C1508" i="75"/>
  <c r="C1512" i="75"/>
  <c r="C1516" i="75"/>
  <c r="C1524" i="75"/>
  <c r="C1528" i="75"/>
  <c r="C1532" i="75"/>
  <c r="C1595" i="75"/>
  <c r="C1603" i="75"/>
  <c r="C1611" i="75"/>
  <c r="C1619" i="75"/>
  <c r="C1627" i="75"/>
  <c r="C1666" i="75"/>
  <c r="C1762" i="75"/>
  <c r="C1838" i="75"/>
  <c r="C1902" i="75"/>
  <c r="C1913" i="75"/>
  <c r="C1932" i="75"/>
  <c r="C1960" i="75"/>
  <c r="C1980" i="75"/>
  <c r="C2023" i="75"/>
  <c r="C2215" i="75"/>
  <c r="C2235" i="75"/>
  <c r="C2243" i="75"/>
  <c r="C2251" i="75"/>
  <c r="C2267" i="75"/>
  <c r="C2275" i="75"/>
  <c r="C2283" i="75"/>
  <c r="C2331" i="75"/>
  <c r="C2339" i="75"/>
  <c r="C2985" i="75"/>
  <c r="C3001" i="75"/>
  <c r="C3409" i="75"/>
  <c r="C3417" i="75"/>
  <c r="C3425" i="75"/>
  <c r="C3464" i="75"/>
  <c r="C4295" i="75"/>
  <c r="C5000" i="75"/>
  <c r="C3171" i="75"/>
  <c r="C3675" i="75"/>
  <c r="C5492" i="75"/>
  <c r="C2294" i="75"/>
  <c r="C2489" i="75"/>
  <c r="C2497" i="75"/>
  <c r="C2501" i="75"/>
  <c r="C2505" i="75"/>
  <c r="C2569" i="75"/>
  <c r="C2577" i="75"/>
  <c r="C2596" i="75"/>
  <c r="C2722" i="75"/>
  <c r="C2793" i="75"/>
  <c r="C2801" i="75"/>
  <c r="C2820" i="75"/>
  <c r="C2907" i="75"/>
  <c r="C2911" i="75"/>
  <c r="C3017" i="75"/>
  <c r="C3028" i="75"/>
  <c r="C3102" i="75"/>
  <c r="C3106" i="75"/>
  <c r="C3110" i="75"/>
  <c r="C3118" i="75"/>
  <c r="C3121" i="75"/>
  <c r="C3160" i="75"/>
  <c r="C3168" i="75"/>
  <c r="C3179" i="75"/>
  <c r="C3187" i="75"/>
  <c r="C3195" i="75"/>
  <c r="C3203" i="75"/>
  <c r="C3211" i="75"/>
  <c r="C3347" i="75"/>
  <c r="C3355" i="75"/>
  <c r="C3407" i="75"/>
  <c r="C3501" i="75"/>
  <c r="C3509" i="75"/>
  <c r="C3525" i="75"/>
  <c r="C3533" i="75"/>
  <c r="C3549" i="75"/>
  <c r="C3565" i="75"/>
  <c r="C3624" i="75"/>
  <c r="C3668" i="75"/>
  <c r="C3672" i="75"/>
  <c r="C3676" i="75"/>
  <c r="C3680" i="75"/>
  <c r="C3684" i="75"/>
  <c r="C3692" i="75"/>
  <c r="C3696" i="75"/>
  <c r="C3700" i="75"/>
  <c r="C3704" i="75"/>
  <c r="C3708" i="75"/>
  <c r="C3712" i="75"/>
  <c r="C3716" i="75"/>
  <c r="C3720" i="75"/>
  <c r="C3775" i="75"/>
  <c r="C3884" i="75"/>
  <c r="C3971" i="75"/>
  <c r="C3975" i="75"/>
  <c r="C3979" i="75"/>
  <c r="C4002" i="75"/>
  <c r="C4022" i="75"/>
  <c r="C4029" i="75"/>
  <c r="C4044" i="75"/>
  <c r="C4100" i="75"/>
  <c r="C4108" i="75"/>
  <c r="C4115" i="75"/>
  <c r="C4139" i="75"/>
  <c r="C4167" i="75"/>
  <c r="C4175" i="75"/>
  <c r="C4187" i="75"/>
  <c r="C4203" i="75"/>
  <c r="C4269" i="75"/>
  <c r="C4273" i="75"/>
  <c r="C4292" i="75"/>
  <c r="C4300" i="75"/>
  <c r="C5503" i="75"/>
  <c r="C5327" i="75"/>
  <c r="C2482" i="75"/>
  <c r="C2502" i="75"/>
  <c r="C2518" i="75"/>
  <c r="C2542" i="75"/>
  <c r="C2546" i="75"/>
  <c r="C2628" i="75"/>
  <c r="C2636" i="75"/>
  <c r="C2660" i="75"/>
  <c r="C2754" i="75"/>
  <c r="C2770" i="75"/>
  <c r="C2790" i="75"/>
  <c r="C2825" i="75"/>
  <c r="C2857" i="75"/>
  <c r="C2861" i="75"/>
  <c r="C2865" i="75"/>
  <c r="C2884" i="75"/>
  <c r="C2904" i="75"/>
  <c r="C2912" i="75"/>
  <c r="C2952" i="75"/>
  <c r="C2968" i="75"/>
  <c r="C3018" i="75"/>
  <c r="C3103" i="75"/>
  <c r="C3224" i="75"/>
  <c r="C3232" i="75"/>
  <c r="C3235" i="75"/>
  <c r="C3243" i="75"/>
  <c r="C3321" i="75"/>
  <c r="C3336" i="75"/>
  <c r="C3439" i="75"/>
  <c r="C3482" i="75"/>
  <c r="C3486" i="75"/>
  <c r="C3594" i="75"/>
  <c r="C3598" i="75"/>
  <c r="C3610" i="75"/>
  <c r="C3614" i="75"/>
  <c r="C3637" i="75"/>
  <c r="C3645" i="75"/>
  <c r="C3649" i="75"/>
  <c r="C3657" i="75"/>
  <c r="C3669" i="75"/>
  <c r="C3677" i="75"/>
  <c r="C3685" i="75"/>
  <c r="C3693" i="75"/>
  <c r="C3701" i="75"/>
  <c r="C3725" i="75"/>
  <c r="C3740" i="75"/>
  <c r="C3819" i="75"/>
  <c r="C3956" i="75"/>
  <c r="C3960" i="75"/>
  <c r="C3964" i="75"/>
  <c r="C3968" i="75"/>
  <c r="C3972" i="75"/>
  <c r="C3976" i="75"/>
  <c r="C4011" i="75"/>
  <c r="C4019" i="75"/>
  <c r="C4030" i="75"/>
  <c r="C4124" i="75"/>
  <c r="C4148" i="75"/>
  <c r="C4168" i="75"/>
  <c r="C4188" i="75"/>
  <c r="C4200" i="75"/>
  <c r="C4223" i="75"/>
  <c r="C4231" i="75"/>
  <c r="C4262" i="75"/>
  <c r="C4305" i="75"/>
  <c r="C4320" i="75"/>
  <c r="C4832" i="75"/>
  <c r="C5455" i="75"/>
  <c r="C2613" i="75"/>
  <c r="C2617" i="75"/>
  <c r="C2625" i="75"/>
  <c r="C2633" i="75"/>
  <c r="C2669" i="75"/>
  <c r="C2673" i="75"/>
  <c r="C2747" i="75"/>
  <c r="C2751" i="75"/>
  <c r="C2755" i="75"/>
  <c r="C2759" i="75"/>
  <c r="C2826" i="75"/>
  <c r="C2830" i="75"/>
  <c r="C2893" i="75"/>
  <c r="C2984" i="75"/>
  <c r="C3042" i="75"/>
  <c r="C3046" i="75"/>
  <c r="C3065" i="75"/>
  <c r="C3073" i="75"/>
  <c r="C3084" i="75"/>
  <c r="C3088" i="75"/>
  <c r="C3092" i="75"/>
  <c r="C3131" i="75"/>
  <c r="C3185" i="75"/>
  <c r="C3201" i="75"/>
  <c r="C3209" i="75"/>
  <c r="C3353" i="75"/>
  <c r="C3361" i="75"/>
  <c r="C3369" i="75"/>
  <c r="C3377" i="75"/>
  <c r="C3622" i="75"/>
  <c r="C3729" i="75"/>
  <c r="C3745" i="75"/>
  <c r="C3749" i="75"/>
  <c r="C3882" i="75"/>
  <c r="C3886" i="75"/>
  <c r="C3906" i="75"/>
  <c r="C3938" i="75"/>
  <c r="C3945" i="75"/>
  <c r="C4027" i="75"/>
  <c r="C4066" i="75"/>
  <c r="C4074" i="75"/>
  <c r="C4125" i="75"/>
  <c r="C4133" i="75"/>
  <c r="C4137" i="75"/>
  <c r="C4153" i="75"/>
  <c r="C4286" i="75"/>
  <c r="C4337" i="75"/>
  <c r="C4345" i="75"/>
  <c r="C4349" i="75"/>
  <c r="C4353" i="75"/>
  <c r="C4436" i="75"/>
  <c r="C4468" i="75"/>
  <c r="C4635" i="75"/>
  <c r="C2705" i="75"/>
  <c r="C2842" i="75"/>
  <c r="C2854" i="75"/>
  <c r="C2901" i="75"/>
  <c r="C2905" i="75"/>
  <c r="C2921" i="75"/>
  <c r="C3019" i="75"/>
  <c r="C3054" i="75"/>
  <c r="C3058" i="75"/>
  <c r="C3174" i="75"/>
  <c r="C3503" i="75"/>
  <c r="C3543" i="75"/>
  <c r="C3555" i="75"/>
  <c r="C3559" i="75"/>
  <c r="C3567" i="75"/>
  <c r="C3583" i="75"/>
  <c r="C3595" i="75"/>
  <c r="C3599" i="75"/>
  <c r="C3607" i="75"/>
  <c r="C3634" i="75"/>
  <c r="C3638" i="75"/>
  <c r="C3642" i="75"/>
  <c r="C3646" i="75"/>
  <c r="C3650" i="75"/>
  <c r="C3666" i="75"/>
  <c r="C3670" i="75"/>
  <c r="C3722" i="75"/>
  <c r="C3788" i="75"/>
  <c r="C3792" i="75"/>
  <c r="C3796" i="75"/>
  <c r="C3800" i="75"/>
  <c r="C3808" i="75"/>
  <c r="C3812" i="75"/>
  <c r="C3816" i="75"/>
  <c r="C3949" i="75"/>
  <c r="C3965" i="75"/>
  <c r="C3988" i="75"/>
  <c r="C3992" i="75"/>
  <c r="C3996" i="75"/>
  <c r="C4000" i="75"/>
  <c r="C4004" i="75"/>
  <c r="C4008" i="75"/>
  <c r="C4012" i="75"/>
  <c r="C4016" i="75"/>
  <c r="C4020" i="75"/>
  <c r="C4035" i="75"/>
  <c r="C4102" i="75"/>
  <c r="C4209" i="75"/>
  <c r="C4213" i="75"/>
  <c r="C4232" i="75"/>
  <c r="C4236" i="75"/>
  <c r="C4240" i="75"/>
  <c r="C4263" i="75"/>
  <c r="C4306" i="75"/>
  <c r="C4401" i="75"/>
  <c r="C4480" i="75"/>
  <c r="C4496" i="75"/>
  <c r="C4564" i="75"/>
  <c r="C4592" i="75"/>
  <c r="C4596" i="75"/>
  <c r="C4624" i="75"/>
  <c r="C4674" i="75"/>
  <c r="C5759" i="75"/>
  <c r="C5583" i="75"/>
  <c r="C4658" i="75"/>
  <c r="C4669" i="75"/>
  <c r="C4768" i="75"/>
  <c r="C4772" i="75"/>
  <c r="C4776" i="75"/>
  <c r="C4803" i="75"/>
  <c r="C4807" i="75"/>
  <c r="C4877" i="75"/>
  <c r="C4897" i="75"/>
  <c r="C4913" i="75"/>
  <c r="C4936" i="75"/>
  <c r="C4952" i="75"/>
  <c r="C4968" i="75"/>
  <c r="C4984" i="75"/>
  <c r="C4996" i="75"/>
  <c r="C5011" i="75"/>
  <c r="C5027" i="75"/>
  <c r="C5031" i="75"/>
  <c r="C5066" i="75"/>
  <c r="C5082" i="75"/>
  <c r="C5240" i="75"/>
  <c r="C5248" i="75"/>
  <c r="C5252" i="75"/>
  <c r="C5256" i="75"/>
  <c r="C5272" i="75"/>
  <c r="C5809" i="75"/>
  <c r="C5805" i="75"/>
  <c r="C5801" i="75"/>
  <c r="C5797" i="75"/>
  <c r="C5774" i="75"/>
  <c r="C5770" i="75"/>
  <c r="C5744" i="75"/>
  <c r="C5740" i="75"/>
  <c r="C5736" i="75"/>
  <c r="C5712" i="75"/>
  <c r="C5709" i="75"/>
  <c r="C5694" i="75"/>
  <c r="C5690" i="75"/>
  <c r="C5679" i="75"/>
  <c r="C5671" i="75"/>
  <c r="C5655" i="75"/>
  <c r="C5644" i="75"/>
  <c r="C5629" i="75"/>
  <c r="C5625" i="75"/>
  <c r="C5618" i="75"/>
  <c r="C5614" i="75"/>
  <c r="C5606" i="75"/>
  <c r="C5553" i="75"/>
  <c r="C5549" i="75"/>
  <c r="C5545" i="75"/>
  <c r="C5541" i="75"/>
  <c r="C5518" i="75"/>
  <c r="C5514" i="75"/>
  <c r="C5488" i="75"/>
  <c r="C5484" i="75"/>
  <c r="C5480" i="75"/>
  <c r="C5472" i="75"/>
  <c r="C5456" i="75"/>
  <c r="C5453" i="75"/>
  <c r="C5438" i="75"/>
  <c r="C5434" i="75"/>
  <c r="C5423" i="75"/>
  <c r="C5415" i="75"/>
  <c r="C5399" i="75"/>
  <c r="C5369" i="75"/>
  <c r="C5362" i="75"/>
  <c r="C5358" i="75"/>
  <c r="C5350" i="75"/>
  <c r="C5323" i="75"/>
  <c r="C4402" i="75"/>
  <c r="C4529" i="75"/>
  <c r="C4561" i="75"/>
  <c r="C4601" i="75"/>
  <c r="C4605" i="75"/>
  <c r="C4609" i="75"/>
  <c r="C4651" i="75"/>
  <c r="C4670" i="75"/>
  <c r="C4761" i="75"/>
  <c r="C4785" i="75"/>
  <c r="C4894" i="75"/>
  <c r="C4906" i="75"/>
  <c r="C4918" i="75"/>
  <c r="C4922" i="75"/>
  <c r="C4969" i="75"/>
  <c r="C4973" i="75"/>
  <c r="C4985" i="75"/>
  <c r="C4989" i="75"/>
  <c r="C5075" i="75"/>
  <c r="C5079" i="75"/>
  <c r="C5091" i="75"/>
  <c r="C5095" i="75"/>
  <c r="C5143" i="75"/>
  <c r="C5146" i="75"/>
  <c r="C5162" i="75"/>
  <c r="C5190" i="75"/>
  <c r="C5241" i="75"/>
  <c r="C5245" i="75"/>
  <c r="C5257" i="75"/>
  <c r="C5261" i="75"/>
  <c r="C5808" i="75"/>
  <c r="C5804" i="75"/>
  <c r="C5800" i="75"/>
  <c r="C5776" i="75"/>
  <c r="C5773" i="75"/>
  <c r="C5758" i="75"/>
  <c r="C5754" i="75"/>
  <c r="C5743" i="75"/>
  <c r="C5735" i="75"/>
  <c r="C5719" i="75"/>
  <c r="C5708" i="75"/>
  <c r="C5693" i="75"/>
  <c r="C5689" i="75"/>
  <c r="C5682" i="75"/>
  <c r="C5678" i="75"/>
  <c r="C5670" i="75"/>
  <c r="C5617" i="75"/>
  <c r="C5613" i="75"/>
  <c r="C5609" i="75"/>
  <c r="C5605" i="75"/>
  <c r="C5582" i="75"/>
  <c r="C5578" i="75"/>
  <c r="C5552" i="75"/>
  <c r="C5548" i="75"/>
  <c r="C5544" i="75"/>
  <c r="C5536" i="75"/>
  <c r="C5520" i="75"/>
  <c r="C5517" i="75"/>
  <c r="C5502" i="75"/>
  <c r="C5498" i="75"/>
  <c r="C5487" i="75"/>
  <c r="C5479" i="75"/>
  <c r="C5463" i="75"/>
  <c r="C5433" i="75"/>
  <c r="C5426" i="75"/>
  <c r="C5422" i="75"/>
  <c r="C5414" i="75"/>
  <c r="C5361" i="75"/>
  <c r="C5357" i="75"/>
  <c r="C5353" i="75"/>
  <c r="C5349" i="75"/>
  <c r="C5326" i="75"/>
  <c r="C5322" i="75"/>
  <c r="C4304" i="75"/>
  <c r="C4347" i="75"/>
  <c r="C4379" i="75"/>
  <c r="C4530" i="75"/>
  <c r="C4562" i="75"/>
  <c r="C4566" i="75"/>
  <c r="C4570" i="75"/>
  <c r="C4586" i="75"/>
  <c r="C4598" i="75"/>
  <c r="C4602" i="75"/>
  <c r="C4618" i="75"/>
  <c r="C4633" i="75"/>
  <c r="C4656" i="75"/>
  <c r="C4671" i="75"/>
  <c r="C4742" i="75"/>
  <c r="C4746" i="75"/>
  <c r="C4750" i="75"/>
  <c r="C4758" i="75"/>
  <c r="C4778" i="75"/>
  <c r="C4790" i="75"/>
  <c r="C4895" i="75"/>
  <c r="C4919" i="75"/>
  <c r="C4938" i="75"/>
  <c r="C4966" i="75"/>
  <c r="C4982" i="75"/>
  <c r="C5096" i="75"/>
  <c r="C5155" i="75"/>
  <c r="C5159" i="75"/>
  <c r="C5183" i="75"/>
  <c r="C5210" i="75"/>
  <c r="C5822" i="75"/>
  <c r="C5818" i="75"/>
  <c r="C5807" i="75"/>
  <c r="C5799" i="75"/>
  <c r="C5783" i="75"/>
  <c r="C5772" i="75"/>
  <c r="C5757" i="75"/>
  <c r="C5753" i="75"/>
  <c r="C5746" i="75"/>
  <c r="C5742" i="75"/>
  <c r="C5734" i="75"/>
  <c r="C5681" i="75"/>
  <c r="C5677" i="75"/>
  <c r="C5673" i="75"/>
  <c r="C5669" i="75"/>
  <c r="C5646" i="75"/>
  <c r="C5642" i="75"/>
  <c r="C5616" i="75"/>
  <c r="C5612" i="75"/>
  <c r="C5608" i="75"/>
  <c r="C5584" i="75"/>
  <c r="C5581" i="75"/>
  <c r="C5566" i="75"/>
  <c r="C5562" i="75"/>
  <c r="C5551" i="75"/>
  <c r="C5543" i="75"/>
  <c r="C5527" i="75"/>
  <c r="C5497" i="75"/>
  <c r="C5490" i="75"/>
  <c r="C5486" i="75"/>
  <c r="C5478" i="75"/>
  <c r="C5425" i="75"/>
  <c r="C5421" i="75"/>
  <c r="C5417" i="75"/>
  <c r="C5413" i="75"/>
  <c r="C5390" i="75"/>
  <c r="C5386" i="75"/>
  <c r="C5360" i="75"/>
  <c r="C5356" i="75"/>
  <c r="C5352" i="75"/>
  <c r="C5344" i="75"/>
  <c r="C5328" i="75"/>
  <c r="C5325" i="75"/>
  <c r="C5310" i="75"/>
  <c r="C5306" i="75"/>
  <c r="C5313" i="75"/>
  <c r="C5302" i="75"/>
  <c r="C4352" i="75"/>
  <c r="C4368" i="75"/>
  <c r="C4443" i="75"/>
  <c r="C4475" i="75"/>
  <c r="C4507" i="75"/>
  <c r="C4591" i="75"/>
  <c r="C4657" i="75"/>
  <c r="C4672" i="75"/>
  <c r="C4675" i="75"/>
  <c r="C4691" i="75"/>
  <c r="C4723" i="75"/>
  <c r="C4743" i="75"/>
  <c r="C4759" i="75"/>
  <c r="C4791" i="75"/>
  <c r="C4896" i="75"/>
  <c r="C4928" i="75"/>
  <c r="C4932" i="75"/>
  <c r="C4959" i="75"/>
  <c r="C4967" i="75"/>
  <c r="C4983" i="75"/>
  <c r="C5018" i="75"/>
  <c r="C5034" i="75"/>
  <c r="C5057" i="75"/>
  <c r="C5184" i="75"/>
  <c r="C5188" i="75"/>
  <c r="C5192" i="75"/>
  <c r="C5235" i="75"/>
  <c r="C5247" i="75"/>
  <c r="C5821" i="75"/>
  <c r="C5817" i="75"/>
  <c r="C5810" i="75"/>
  <c r="C5806" i="75"/>
  <c r="C5798" i="75"/>
  <c r="C5745" i="75"/>
  <c r="C5741" i="75"/>
  <c r="C5737" i="75"/>
  <c r="C5733" i="75"/>
  <c r="C5710" i="75"/>
  <c r="C5706" i="75"/>
  <c r="C5680" i="75"/>
  <c r="C5676" i="75"/>
  <c r="C5672" i="75"/>
  <c r="C5648" i="75"/>
  <c r="C5645" i="75"/>
  <c r="C5630" i="75"/>
  <c r="C5626" i="75"/>
  <c r="C5615" i="75"/>
  <c r="C5607" i="75"/>
  <c r="C5591" i="75"/>
  <c r="C5580" i="75"/>
  <c r="C5565" i="75"/>
  <c r="C5561" i="75"/>
  <c r="C5554" i="75"/>
  <c r="C5550" i="75"/>
  <c r="C5542" i="75"/>
  <c r="C5489" i="75"/>
  <c r="C5485" i="75"/>
  <c r="C5481" i="75"/>
  <c r="C5477" i="75"/>
  <c r="C5454" i="75"/>
  <c r="C5450" i="75"/>
  <c r="C5424" i="75"/>
  <c r="C5420" i="75"/>
  <c r="C5416" i="75"/>
  <c r="C5408" i="75"/>
  <c r="C5392" i="75"/>
  <c r="C5389" i="75"/>
  <c r="C5374" i="75"/>
  <c r="C5370" i="75"/>
  <c r="C5359" i="75"/>
  <c r="C5351" i="75"/>
  <c r="C5335" i="75"/>
  <c r="C5305" i="75"/>
  <c r="C5308" i="75"/>
  <c r="AL42" i="12"/>
  <c r="CI42" i="12"/>
  <c r="AK39" i="12"/>
  <c r="CI43" i="12"/>
  <c r="CH43" i="12"/>
  <c r="CH39" i="12"/>
  <c r="CI40" i="12"/>
  <c r="AP42" i="70"/>
  <c r="AP40" i="70"/>
  <c r="AP43" i="70"/>
  <c r="AP45" i="70"/>
  <c r="AO41" i="70"/>
  <c r="BG39" i="31"/>
  <c r="BG30" i="31"/>
  <c r="CH45" i="12"/>
  <c r="CH40" i="12"/>
  <c r="AL39" i="12"/>
  <c r="CI39" i="12"/>
  <c r="AK42" i="12"/>
  <c r="CI45" i="12"/>
  <c r="AL43" i="12"/>
  <c r="CI41" i="12"/>
  <c r="AL41" i="12"/>
  <c r="CH41" i="12"/>
  <c r="AL45" i="12"/>
  <c r="AL40" i="12"/>
  <c r="AK45" i="12"/>
  <c r="AK41" i="12"/>
  <c r="AK43" i="12"/>
  <c r="AK40" i="12"/>
  <c r="CH42" i="12"/>
  <c r="AO42" i="70"/>
  <c r="AP41" i="70"/>
  <c r="AO45" i="70"/>
  <c r="AO43" i="70"/>
  <c r="AO39" i="70"/>
  <c r="AO40" i="70"/>
  <c r="C528" i="75"/>
  <c r="C536" i="75"/>
  <c r="C15" i="75"/>
  <c r="C48" i="75"/>
  <c r="C100" i="75"/>
  <c r="C157" i="75"/>
  <c r="C161" i="75"/>
  <c r="C165" i="75"/>
  <c r="C169" i="75"/>
  <c r="C206" i="75"/>
  <c r="C213" i="75"/>
  <c r="C235" i="75"/>
  <c r="C384" i="75"/>
  <c r="C388" i="75"/>
  <c r="C391" i="75"/>
  <c r="C399" i="75"/>
  <c r="C432" i="75"/>
  <c r="C680" i="75"/>
  <c r="C164" i="75"/>
  <c r="C41" i="75"/>
  <c r="C89" i="75"/>
  <c r="C93" i="75"/>
  <c r="C97" i="75"/>
  <c r="C108" i="75"/>
  <c r="C112" i="75"/>
  <c r="C142" i="75"/>
  <c r="C184" i="75"/>
  <c r="C221" i="75"/>
  <c r="C265" i="75"/>
  <c r="C269" i="75"/>
  <c r="C288" i="75"/>
  <c r="C313" i="75"/>
  <c r="C317" i="75"/>
  <c r="C328" i="75"/>
  <c r="C332" i="75"/>
  <c r="C373" i="75"/>
  <c r="C503" i="75"/>
  <c r="C511" i="75"/>
  <c r="C591" i="75"/>
  <c r="C595" i="75"/>
  <c r="C712" i="75"/>
  <c r="C861" i="75"/>
  <c r="C2" i="75"/>
  <c r="C5" i="75"/>
  <c r="C9" i="75"/>
  <c r="C16" i="75"/>
  <c r="C64" i="75"/>
  <c r="C105" i="75"/>
  <c r="C109" i="75"/>
  <c r="C113" i="75"/>
  <c r="C124" i="75"/>
  <c r="C128" i="75"/>
  <c r="C174" i="75"/>
  <c r="C181" i="75"/>
  <c r="C185" i="75"/>
  <c r="C189" i="75"/>
  <c r="C277" i="75"/>
  <c r="C281" i="75"/>
  <c r="C285" i="75"/>
  <c r="C393" i="75"/>
  <c r="C397" i="75"/>
  <c r="C407" i="75"/>
  <c r="C415" i="75"/>
  <c r="C448" i="75"/>
  <c r="C496" i="75"/>
  <c r="C523" i="75"/>
  <c r="C233" i="75"/>
  <c r="C237" i="75"/>
  <c r="C256" i="75"/>
  <c r="C296" i="75"/>
  <c r="C300" i="75"/>
  <c r="C304" i="75"/>
  <c r="C408" i="75"/>
  <c r="C441" i="75"/>
  <c r="C445" i="75"/>
  <c r="C489" i="75"/>
  <c r="C493" i="75"/>
  <c r="C497" i="75"/>
  <c r="C516" i="75"/>
  <c r="C547" i="75"/>
  <c r="C573" i="75"/>
  <c r="C616" i="75"/>
  <c r="C6" i="75"/>
  <c r="C10" i="75"/>
  <c r="C32" i="75"/>
  <c r="C65" i="75"/>
  <c r="C76" i="75"/>
  <c r="C80" i="75"/>
  <c r="C121" i="75"/>
  <c r="C125" i="75"/>
  <c r="C129" i="75"/>
  <c r="C144" i="75"/>
  <c r="C175" i="75"/>
  <c r="C219" i="75"/>
  <c r="C360" i="75"/>
  <c r="C456" i="75"/>
  <c r="C460" i="75"/>
  <c r="C501" i="75"/>
  <c r="C935" i="75"/>
  <c r="C966" i="75"/>
  <c r="C977" i="75"/>
  <c r="C1048" i="75"/>
  <c r="C1055" i="75"/>
  <c r="C1074" i="75"/>
  <c r="C1078" i="75"/>
  <c r="C1104" i="75"/>
  <c r="C1115" i="75"/>
  <c r="C1126" i="75"/>
  <c r="C1149" i="75"/>
  <c r="C1153" i="75"/>
  <c r="C1167" i="75"/>
  <c r="C1171" i="75"/>
  <c r="C1186" i="75"/>
  <c r="C1197" i="75"/>
  <c r="C1205" i="75"/>
  <c r="C1224" i="75"/>
  <c r="C1246" i="75"/>
  <c r="C1280" i="75"/>
  <c r="C1288" i="75"/>
  <c r="C1303" i="75"/>
  <c r="C1403" i="75"/>
  <c r="C1418" i="75"/>
  <c r="C1445" i="75"/>
  <c r="C1453" i="75"/>
  <c r="C1457" i="75"/>
  <c r="C1471" i="75"/>
  <c r="C1475" i="75"/>
  <c r="C1502" i="75"/>
  <c r="C1510" i="75"/>
  <c r="C1544" i="75"/>
  <c r="C1552" i="75"/>
  <c r="C1556" i="75"/>
  <c r="C1563" i="75"/>
  <c r="C1639" i="75"/>
  <c r="C1643" i="75"/>
  <c r="C1650" i="75"/>
  <c r="C1685" i="75"/>
  <c r="C1692" i="75"/>
  <c r="C1708" i="75"/>
  <c r="C1712" i="75"/>
  <c r="C1716" i="75"/>
  <c r="C1739" i="75"/>
  <c r="C1743" i="75"/>
  <c r="C1750" i="75"/>
  <c r="C1781" i="75"/>
  <c r="C1807" i="75"/>
  <c r="C2024" i="75"/>
  <c r="C352" i="75"/>
  <c r="C392" i="75"/>
  <c r="C396" i="75"/>
  <c r="C425" i="75"/>
  <c r="C429" i="75"/>
  <c r="C439" i="75"/>
  <c r="C447" i="75"/>
  <c r="C480" i="75"/>
  <c r="C520" i="75"/>
  <c r="C553" i="75"/>
  <c r="C557" i="75"/>
  <c r="C584" i="75"/>
  <c r="C598" i="75"/>
  <c r="C602" i="75"/>
  <c r="C605" i="75"/>
  <c r="C620" i="75"/>
  <c r="C652" i="75"/>
  <c r="C684" i="75"/>
  <c r="C716" i="75"/>
  <c r="C738" i="75"/>
  <c r="C776" i="75"/>
  <c r="C805" i="75"/>
  <c r="C828" i="75"/>
  <c r="C832" i="75"/>
  <c r="C836" i="75"/>
  <c r="C843" i="75"/>
  <c r="C865" i="75"/>
  <c r="C876" i="75"/>
  <c r="C880" i="75"/>
  <c r="C884" i="75"/>
  <c r="C891" i="75"/>
  <c r="C895" i="75"/>
  <c r="C914" i="75"/>
  <c r="C981" i="75"/>
  <c r="C1030" i="75"/>
  <c r="C1041" i="75"/>
  <c r="C1112" i="75"/>
  <c r="C1130" i="75"/>
  <c r="C1138" i="75"/>
  <c r="C1142" i="75"/>
  <c r="C1168" i="75"/>
  <c r="C1190" i="75"/>
  <c r="C1213" i="75"/>
  <c r="C1217" i="75"/>
  <c r="C1254" i="75"/>
  <c r="C1273" i="75"/>
  <c r="C1331" i="75"/>
  <c r="C1346" i="75"/>
  <c r="C1349" i="75"/>
  <c r="C1376" i="75"/>
  <c r="C1400" i="75"/>
  <c r="C1426" i="75"/>
  <c r="C1430" i="75"/>
  <c r="C1465" i="75"/>
  <c r="C1472" i="75"/>
  <c r="C1537" i="75"/>
  <c r="C1621" i="75"/>
  <c r="C1632" i="75"/>
  <c r="C1640" i="75"/>
  <c r="C1651" i="75"/>
  <c r="C1674" i="75"/>
  <c r="C1701" i="75"/>
  <c r="C1720" i="75"/>
  <c r="C1800" i="75"/>
  <c r="C1804" i="75"/>
  <c r="C1808" i="75"/>
  <c r="C1919" i="75"/>
  <c r="C1931" i="75"/>
  <c r="C1962" i="75"/>
  <c r="C2260" i="75"/>
  <c r="C2665" i="75"/>
  <c r="C795" i="75"/>
  <c r="C847" i="75"/>
  <c r="C851" i="75"/>
  <c r="C971" i="75"/>
  <c r="C1019" i="75"/>
  <c r="C1023" i="75"/>
  <c r="C1067" i="75"/>
  <c r="C1071" i="75"/>
  <c r="C1127" i="75"/>
  <c r="C1180" i="75"/>
  <c r="C1277" i="75"/>
  <c r="C1285" i="75"/>
  <c r="C1312" i="75"/>
  <c r="C1415" i="75"/>
  <c r="C1419" i="75"/>
  <c r="C1423" i="75"/>
  <c r="C1484" i="75"/>
  <c r="C1503" i="75"/>
  <c r="C1515" i="75"/>
  <c r="C1523" i="75"/>
  <c r="C1541" i="75"/>
  <c r="C1572" i="75"/>
  <c r="C1682" i="75"/>
  <c r="C1751" i="75"/>
  <c r="C1755" i="75"/>
  <c r="C1763" i="75"/>
  <c r="C1767" i="75"/>
  <c r="C540" i="75"/>
  <c r="C548" i="75"/>
  <c r="C570" i="75"/>
  <c r="C574" i="75"/>
  <c r="C599" i="75"/>
  <c r="C603" i="75"/>
  <c r="C735" i="75"/>
  <c r="C739" i="75"/>
  <c r="C743" i="75"/>
  <c r="C762" i="75"/>
  <c r="C792" i="75"/>
  <c r="C796" i="75"/>
  <c r="C799" i="75"/>
  <c r="C818" i="75"/>
  <c r="C822" i="75"/>
  <c r="C848" i="75"/>
  <c r="C859" i="75"/>
  <c r="C870" i="75"/>
  <c r="C893" i="75"/>
  <c r="C897" i="75"/>
  <c r="C911" i="75"/>
  <c r="C915" i="75"/>
  <c r="C930" i="75"/>
  <c r="C941" i="75"/>
  <c r="C949" i="75"/>
  <c r="C968" i="75"/>
  <c r="C1020" i="75"/>
  <c r="C1028" i="75"/>
  <c r="C1035" i="75"/>
  <c r="C1057" i="75"/>
  <c r="C1072" i="75"/>
  <c r="C1076" i="75"/>
  <c r="C1083" i="75"/>
  <c r="C1087" i="75"/>
  <c r="C1106" i="75"/>
  <c r="C1131" i="75"/>
  <c r="C1135" i="75"/>
  <c r="C1177" i="75"/>
  <c r="C1191" i="75"/>
  <c r="C1222" i="75"/>
  <c r="C1233" i="75"/>
  <c r="C1237" i="75"/>
  <c r="C1252" i="75"/>
  <c r="C1259" i="75"/>
  <c r="C1267" i="75"/>
  <c r="C1282" i="75"/>
  <c r="C1290" i="75"/>
  <c r="C1309" i="75"/>
  <c r="C1317" i="75"/>
  <c r="C1325" i="75"/>
  <c r="C1329" i="75"/>
  <c r="C1343" i="75"/>
  <c r="C1347" i="75"/>
  <c r="C1374" i="75"/>
  <c r="C1382" i="75"/>
  <c r="C1416" i="75"/>
  <c r="C1431" i="75"/>
  <c r="C1531" i="75"/>
  <c r="C1607" i="75"/>
  <c r="C1618" i="75"/>
  <c r="C1671" i="75"/>
  <c r="C1698" i="75"/>
  <c r="C1847" i="75"/>
  <c r="C1916" i="75"/>
  <c r="C1439" i="75"/>
  <c r="C1451" i="75"/>
  <c r="C1459" i="75"/>
  <c r="C1477" i="75"/>
  <c r="C1504" i="75"/>
  <c r="C1687" i="75"/>
  <c r="C1714" i="75"/>
  <c r="C1756" i="75"/>
  <c r="C1775" i="75"/>
  <c r="C1779" i="75"/>
  <c r="C559" i="75"/>
  <c r="C807" i="75"/>
  <c r="C927" i="75"/>
  <c r="C987" i="75"/>
  <c r="C1039" i="75"/>
  <c r="C1043" i="75"/>
  <c r="C1163" i="75"/>
  <c r="C1215" i="75"/>
  <c r="C1275" i="75"/>
  <c r="C1367" i="75"/>
  <c r="C1467" i="75"/>
  <c r="C1535" i="75"/>
  <c r="C1539" i="75"/>
  <c r="C1623" i="75"/>
  <c r="C1634" i="75"/>
  <c r="C1703" i="75"/>
  <c r="C1722" i="75"/>
  <c r="C1791" i="75"/>
  <c r="C1863" i="75"/>
  <c r="C1871" i="75"/>
  <c r="C1875" i="75"/>
  <c r="C1879" i="75"/>
  <c r="C457" i="75"/>
  <c r="C461" i="75"/>
  <c r="C471" i="75"/>
  <c r="C479" i="75"/>
  <c r="C512" i="75"/>
  <c r="C564" i="75"/>
  <c r="C597" i="75"/>
  <c r="C612" i="75"/>
  <c r="C630" i="75"/>
  <c r="C637" i="75"/>
  <c r="C662" i="75"/>
  <c r="C669" i="75"/>
  <c r="C694" i="75"/>
  <c r="C701" i="75"/>
  <c r="C737" i="75"/>
  <c r="C741" i="75"/>
  <c r="C745" i="75"/>
  <c r="C752" i="75"/>
  <c r="C759" i="75"/>
  <c r="C763" i="75"/>
  <c r="C767" i="75"/>
  <c r="C786" i="75"/>
  <c r="C811" i="75"/>
  <c r="C815" i="75"/>
  <c r="C853" i="75"/>
  <c r="C871" i="75"/>
  <c r="C902" i="75"/>
  <c r="C913" i="75"/>
  <c r="C991" i="75"/>
  <c r="C1051" i="75"/>
  <c r="C1103" i="75"/>
  <c r="C1107" i="75"/>
  <c r="C1200" i="75"/>
  <c r="C1227" i="75"/>
  <c r="C1279" i="75"/>
  <c r="C1283" i="75"/>
  <c r="C1287" i="75"/>
  <c r="C1291" i="75"/>
  <c r="C1295" i="75"/>
  <c r="C1356" i="75"/>
  <c r="C1375" i="75"/>
  <c r="C1387" i="75"/>
  <c r="C1395" i="75"/>
  <c r="C1413" i="75"/>
  <c r="C1440" i="75"/>
  <c r="C1543" i="75"/>
  <c r="C1547" i="75"/>
  <c r="C1555" i="75"/>
  <c r="C1559" i="75"/>
  <c r="C1984" i="75"/>
  <c r="C1956" i="75"/>
  <c r="C1964" i="75"/>
  <c r="C1993" i="75"/>
  <c r="C2016" i="75"/>
  <c r="C2020" i="75"/>
  <c r="C2031" i="75"/>
  <c r="C2039" i="75"/>
  <c r="C2073" i="75"/>
  <c r="C2084" i="75"/>
  <c r="C2095" i="75"/>
  <c r="C2107" i="75"/>
  <c r="C2115" i="75"/>
  <c r="C2118" i="75"/>
  <c r="C2172" i="75"/>
  <c r="C2183" i="75"/>
  <c r="C2195" i="75"/>
  <c r="C2198" i="75"/>
  <c r="C2206" i="75"/>
  <c r="C2252" i="75"/>
  <c r="C2263" i="75"/>
  <c r="C2271" i="75"/>
  <c r="C2286" i="75"/>
  <c r="C2351" i="75"/>
  <c r="C2363" i="75"/>
  <c r="C2371" i="75"/>
  <c r="C2428" i="75"/>
  <c r="C2452" i="75"/>
  <c r="C2456" i="75"/>
  <c r="C2460" i="75"/>
  <c r="C2487" i="75"/>
  <c r="C2498" i="75"/>
  <c r="C2506" i="75"/>
  <c r="C2530" i="75"/>
  <c r="C2534" i="75"/>
  <c r="C2549" i="75"/>
  <c r="C2553" i="75"/>
  <c r="C2572" i="75"/>
  <c r="C2584" i="75"/>
  <c r="C2592" i="75"/>
  <c r="C2626" i="75"/>
  <c r="C2634" i="75"/>
  <c r="C2638" i="75"/>
  <c r="C2645" i="75"/>
  <c r="C2649" i="75"/>
  <c r="C2657" i="75"/>
  <c r="C2668" i="75"/>
  <c r="C2714" i="75"/>
  <c r="C2726" i="75"/>
  <c r="C2756" i="75"/>
  <c r="C2779" i="75"/>
  <c r="C2783" i="75"/>
  <c r="C2787" i="75"/>
  <c r="C2791" i="75"/>
  <c r="C2810" i="75"/>
  <c r="C2822" i="75"/>
  <c r="C2837" i="75"/>
  <c r="C2841" i="75"/>
  <c r="C2849" i="75"/>
  <c r="C2860" i="75"/>
  <c r="C2872" i="75"/>
  <c r="C2880" i="75"/>
  <c r="C2929" i="75"/>
  <c r="C2953" i="75"/>
  <c r="C3337" i="75"/>
  <c r="C3345" i="75"/>
  <c r="C3570" i="75"/>
  <c r="C3574" i="75"/>
  <c r="C3578" i="75"/>
  <c r="C3582" i="75"/>
  <c r="C3617" i="75"/>
  <c r="C3802" i="75"/>
  <c r="C4377" i="75"/>
  <c r="C4381" i="75"/>
  <c r="C4385" i="75"/>
  <c r="C4412" i="75"/>
  <c r="C4420" i="75"/>
  <c r="C4424" i="75"/>
  <c r="C4428" i="75"/>
  <c r="C4432" i="75"/>
  <c r="C1819" i="75"/>
  <c r="C1827" i="75"/>
  <c r="C1850" i="75"/>
  <c r="C1888" i="75"/>
  <c r="C1930" i="75"/>
  <c r="C1949" i="75"/>
  <c r="C1961" i="75"/>
  <c r="C1965" i="75"/>
  <c r="C1994" i="75"/>
  <c r="C2013" i="75"/>
  <c r="C2021" i="75"/>
  <c r="C2074" i="75"/>
  <c r="C2108" i="75"/>
  <c r="C2119" i="75"/>
  <c r="C2131" i="75"/>
  <c r="C2134" i="75"/>
  <c r="C2142" i="75"/>
  <c r="C2188" i="75"/>
  <c r="C2199" i="75"/>
  <c r="C2207" i="75"/>
  <c r="C2287" i="75"/>
  <c r="C2299" i="75"/>
  <c r="C2307" i="75"/>
  <c r="C2364" i="75"/>
  <c r="C2375" i="75"/>
  <c r="C2387" i="75"/>
  <c r="C2433" i="75"/>
  <c r="C2437" i="75"/>
  <c r="C2441" i="75"/>
  <c r="C2449" i="75"/>
  <c r="C2453" i="75"/>
  <c r="C2473" i="75"/>
  <c r="C2477" i="75"/>
  <c r="C2484" i="75"/>
  <c r="C2488" i="75"/>
  <c r="C2554" i="75"/>
  <c r="C2566" i="75"/>
  <c r="C2581" i="75"/>
  <c r="C2585" i="75"/>
  <c r="C2593" i="75"/>
  <c r="C2604" i="75"/>
  <c r="C2650" i="75"/>
  <c r="C2662" i="75"/>
  <c r="C2692" i="75"/>
  <c r="C2715" i="75"/>
  <c r="C2719" i="75"/>
  <c r="C2723" i="75"/>
  <c r="C2727" i="75"/>
  <c r="C2765" i="75"/>
  <c r="C2776" i="75"/>
  <c r="C2784" i="75"/>
  <c r="C2811" i="75"/>
  <c r="C2815" i="75"/>
  <c r="C2819" i="75"/>
  <c r="C2823" i="75"/>
  <c r="C2834" i="75"/>
  <c r="C2889" i="75"/>
  <c r="C2986" i="75"/>
  <c r="C3012" i="75"/>
  <c r="C3241" i="75"/>
  <c r="C3264" i="75"/>
  <c r="C3963" i="75"/>
  <c r="C4224" i="75"/>
  <c r="C1896" i="75"/>
  <c r="C1900" i="75"/>
  <c r="C1934" i="75"/>
  <c r="C1942" i="75"/>
  <c r="C1946" i="75"/>
  <c r="C2010" i="75"/>
  <c r="C2025" i="75"/>
  <c r="C2029" i="75"/>
  <c r="C2059" i="75"/>
  <c r="C2067" i="75"/>
  <c r="C2089" i="75"/>
  <c r="C2093" i="75"/>
  <c r="C2139" i="75"/>
  <c r="C2147" i="75"/>
  <c r="C2204" i="75"/>
  <c r="C2284" i="75"/>
  <c r="C2395" i="75"/>
  <c r="C2403" i="75"/>
  <c r="C2481" i="75"/>
  <c r="C2504" i="75"/>
  <c r="C2570" i="75"/>
  <c r="C2574" i="75"/>
  <c r="C2616" i="75"/>
  <c r="C2624" i="75"/>
  <c r="C2670" i="75"/>
  <c r="C2677" i="75"/>
  <c r="C2681" i="75"/>
  <c r="C2689" i="75"/>
  <c r="C2746" i="75"/>
  <c r="C2758" i="75"/>
  <c r="C2971" i="75"/>
  <c r="C2975" i="75"/>
  <c r="C3125" i="75"/>
  <c r="C3136" i="75"/>
  <c r="C3448" i="75"/>
  <c r="C3452" i="75"/>
  <c r="C3456" i="75"/>
  <c r="C3507" i="75"/>
  <c r="C3515" i="75"/>
  <c r="C3523" i="75"/>
  <c r="C3531" i="75"/>
  <c r="C3547" i="75"/>
  <c r="C2380" i="75"/>
  <c r="C2442" i="75"/>
  <c r="C2446" i="75"/>
  <c r="C2450" i="75"/>
  <c r="C2466" i="75"/>
  <c r="C2474" i="75"/>
  <c r="C2478" i="75"/>
  <c r="C2520" i="75"/>
  <c r="C2536" i="75"/>
  <c r="C2555" i="75"/>
  <c r="C2559" i="75"/>
  <c r="C2563" i="75"/>
  <c r="C2567" i="75"/>
  <c r="C2586" i="75"/>
  <c r="C2598" i="75"/>
  <c r="C2651" i="75"/>
  <c r="C2655" i="75"/>
  <c r="C2659" i="75"/>
  <c r="C2663" i="75"/>
  <c r="C2701" i="75"/>
  <c r="C2712" i="75"/>
  <c r="C2720" i="75"/>
  <c r="C2766" i="75"/>
  <c r="C2773" i="75"/>
  <c r="C2777" i="75"/>
  <c r="C2785" i="75"/>
  <c r="C3437" i="75"/>
  <c r="C3773" i="75"/>
  <c r="C3780" i="75"/>
  <c r="C3784" i="75"/>
  <c r="C3843" i="75"/>
  <c r="C3941" i="75"/>
  <c r="C3948" i="75"/>
  <c r="C3952" i="75"/>
  <c r="C4152" i="75"/>
  <c r="C2071" i="75"/>
  <c r="C2151" i="75"/>
  <c r="C2166" i="75"/>
  <c r="C2174" i="75"/>
  <c r="C2231" i="75"/>
  <c r="C2239" i="75"/>
  <c r="C2254" i="75"/>
  <c r="C2319" i="75"/>
  <c r="C3098" i="75"/>
  <c r="C1924" i="75"/>
  <c r="C1928" i="75"/>
  <c r="C1943" i="75"/>
  <c r="C1951" i="75"/>
  <c r="C1955" i="75"/>
  <c r="C1963" i="75"/>
  <c r="C1978" i="75"/>
  <c r="C1981" i="75"/>
  <c r="C1992" i="75"/>
  <c r="C2000" i="75"/>
  <c r="C2007" i="75"/>
  <c r="C2072" i="75"/>
  <c r="C2083" i="75"/>
  <c r="C2159" i="75"/>
  <c r="C2171" i="75"/>
  <c r="C2179" i="75"/>
  <c r="C2182" i="75"/>
  <c r="C2236" i="75"/>
  <c r="C2247" i="75"/>
  <c r="C2259" i="75"/>
  <c r="C2262" i="75"/>
  <c r="C2270" i="75"/>
  <c r="C2316" i="75"/>
  <c r="C2327" i="75"/>
  <c r="C2335" i="75"/>
  <c r="C2415" i="75"/>
  <c r="C2427" i="75"/>
  <c r="C2431" i="75"/>
  <c r="C2435" i="75"/>
  <c r="C2439" i="75"/>
  <c r="C2455" i="75"/>
  <c r="C2467" i="75"/>
  <c r="C2486" i="75"/>
  <c r="C2513" i="75"/>
  <c r="C2525" i="75"/>
  <c r="C2529" i="75"/>
  <c r="C2540" i="75"/>
  <c r="C2560" i="75"/>
  <c r="C2587" i="75"/>
  <c r="C2591" i="75"/>
  <c r="C2595" i="75"/>
  <c r="C2599" i="75"/>
  <c r="C2637" i="75"/>
  <c r="C2648" i="75"/>
  <c r="C2656" i="75"/>
  <c r="C2690" i="75"/>
  <c r="C2698" i="75"/>
  <c r="C2702" i="75"/>
  <c r="C2709" i="75"/>
  <c r="C2713" i="75"/>
  <c r="C2721" i="75"/>
  <c r="C2732" i="75"/>
  <c r="C2778" i="75"/>
  <c r="C2840" i="75"/>
  <c r="C2848" i="75"/>
  <c r="C2875" i="75"/>
  <c r="C2879" i="75"/>
  <c r="C2883" i="75"/>
  <c r="C2887" i="75"/>
  <c r="C2906" i="75"/>
  <c r="C2924" i="75"/>
  <c r="C2932" i="75"/>
  <c r="C2940" i="75"/>
  <c r="C2956" i="75"/>
  <c r="C3026" i="75"/>
  <c r="C3034" i="75"/>
  <c r="C3038" i="75"/>
  <c r="C3053" i="75"/>
  <c r="C3076" i="75"/>
  <c r="C3091" i="75"/>
  <c r="C3184" i="75"/>
  <c r="C3192" i="75"/>
  <c r="C3363" i="75"/>
  <c r="C3371" i="75"/>
  <c r="C3379" i="75"/>
  <c r="C4963" i="75"/>
  <c r="C3699" i="75"/>
  <c r="C3915" i="75"/>
  <c r="C3923" i="75"/>
  <c r="C4179" i="75"/>
  <c r="C4898" i="75"/>
  <c r="C4914" i="75"/>
  <c r="C2972" i="75"/>
  <c r="C3050" i="75"/>
  <c r="C3099" i="75"/>
  <c r="C3114" i="75"/>
  <c r="C3155" i="75"/>
  <c r="C3177" i="75"/>
  <c r="C3219" i="75"/>
  <c r="C3299" i="75"/>
  <c r="C3307" i="75"/>
  <c r="C3368" i="75"/>
  <c r="C3387" i="75"/>
  <c r="C3441" i="75"/>
  <c r="C3449" i="75"/>
  <c r="C3457" i="75"/>
  <c r="C3504" i="75"/>
  <c r="C3536" i="75"/>
  <c r="C3626" i="75"/>
  <c r="C3688" i="75"/>
  <c r="C3803" i="75"/>
  <c r="C3811" i="75"/>
  <c r="C4164" i="75"/>
  <c r="C4505" i="75"/>
  <c r="C4509" i="75"/>
  <c r="C4513" i="75"/>
  <c r="C4540" i="75"/>
  <c r="C4548" i="75"/>
  <c r="C4552" i="75"/>
  <c r="C4556" i="75"/>
  <c r="C4560" i="75"/>
  <c r="C4571" i="75"/>
  <c r="C4665" i="75"/>
  <c r="C2797" i="75"/>
  <c r="C2808" i="75"/>
  <c r="C2816" i="75"/>
  <c r="C2850" i="75"/>
  <c r="C2862" i="75"/>
  <c r="C2869" i="75"/>
  <c r="C2873" i="75"/>
  <c r="C2881" i="75"/>
  <c r="C2892" i="75"/>
  <c r="C2930" i="75"/>
  <c r="C2938" i="75"/>
  <c r="C2946" i="75"/>
  <c r="C3021" i="75"/>
  <c r="C3051" i="75"/>
  <c r="C3066" i="75"/>
  <c r="C3070" i="75"/>
  <c r="C3100" i="75"/>
  <c r="C3107" i="75"/>
  <c r="C3111" i="75"/>
  <c r="C3119" i="75"/>
  <c r="C3134" i="75"/>
  <c r="C3152" i="75"/>
  <c r="C3156" i="75"/>
  <c r="C3163" i="75"/>
  <c r="C3193" i="75"/>
  <c r="C3208" i="75"/>
  <c r="C3227" i="75"/>
  <c r="C3315" i="75"/>
  <c r="C3395" i="75"/>
  <c r="C3473" i="75"/>
  <c r="C3481" i="75"/>
  <c r="C3489" i="75"/>
  <c r="C3560" i="75"/>
  <c r="C3658" i="75"/>
  <c r="C3662" i="75"/>
  <c r="C3859" i="75"/>
  <c r="C3867" i="75"/>
  <c r="C4122" i="75"/>
  <c r="C4126" i="75"/>
  <c r="C4138" i="75"/>
  <c r="C4142" i="75"/>
  <c r="C4257" i="75"/>
  <c r="C4891" i="75"/>
  <c r="C3304" i="75"/>
  <c r="C3323" i="75"/>
  <c r="C3411" i="75"/>
  <c r="C3419" i="75"/>
  <c r="C3427" i="75"/>
  <c r="C3513" i="75"/>
  <c r="C3537" i="75"/>
  <c r="C3576" i="75"/>
  <c r="C3760" i="75"/>
  <c r="C4315" i="75"/>
  <c r="C2786" i="75"/>
  <c r="C2798" i="75"/>
  <c r="C2805" i="75"/>
  <c r="C2809" i="75"/>
  <c r="C2817" i="75"/>
  <c r="C2828" i="75"/>
  <c r="C2874" i="75"/>
  <c r="C2886" i="75"/>
  <c r="C2970" i="75"/>
  <c r="C2996" i="75"/>
  <c r="C3033" i="75"/>
  <c r="C3037" i="75"/>
  <c r="C3044" i="75"/>
  <c r="C3063" i="75"/>
  <c r="C3067" i="75"/>
  <c r="C3101" i="75"/>
  <c r="C3112" i="75"/>
  <c r="C3123" i="75"/>
  <c r="C3138" i="75"/>
  <c r="C3153" i="75"/>
  <c r="C3251" i="75"/>
  <c r="C3305" i="75"/>
  <c r="C3328" i="75"/>
  <c r="C3331" i="75"/>
  <c r="C3339" i="75"/>
  <c r="C3385" i="75"/>
  <c r="C3400" i="75"/>
  <c r="C3420" i="75"/>
  <c r="C3424" i="75"/>
  <c r="C3471" i="75"/>
  <c r="C3514" i="75"/>
  <c r="C3518" i="75"/>
  <c r="C3530" i="75"/>
  <c r="C3534" i="75"/>
  <c r="C3538" i="75"/>
  <c r="C3542" i="75"/>
  <c r="C3546" i="75"/>
  <c r="C3550" i="75"/>
  <c r="C3553" i="75"/>
  <c r="C3573" i="75"/>
  <c r="C3589" i="75"/>
  <c r="C3600" i="75"/>
  <c r="C3628" i="75"/>
  <c r="C3635" i="75"/>
  <c r="C3643" i="75"/>
  <c r="C3651" i="75"/>
  <c r="C3667" i="75"/>
  <c r="C3682" i="75"/>
  <c r="C3686" i="75"/>
  <c r="C3717" i="75"/>
  <c r="C3724" i="75"/>
  <c r="C3739" i="75"/>
  <c r="C3754" i="75"/>
  <c r="C3757" i="75"/>
  <c r="C3794" i="75"/>
  <c r="C3801" i="75"/>
  <c r="C3809" i="75"/>
  <c r="C3853" i="75"/>
  <c r="C3872" i="75"/>
  <c r="C3876" i="75"/>
  <c r="C3962" i="75"/>
  <c r="C4013" i="75"/>
  <c r="C4265" i="75"/>
  <c r="C4336" i="75"/>
  <c r="C4643" i="75"/>
  <c r="C4792" i="75"/>
  <c r="C2955" i="75"/>
  <c r="C2959" i="75"/>
  <c r="C3124" i="75"/>
  <c r="C3128" i="75"/>
  <c r="C3225" i="75"/>
  <c r="C3344" i="75"/>
  <c r="C3405" i="75"/>
  <c r="C3554" i="75"/>
  <c r="C3558" i="75"/>
  <c r="C3597" i="75"/>
  <c r="C3613" i="75"/>
  <c r="C3652" i="75"/>
  <c r="C3656" i="75"/>
  <c r="C3660" i="75"/>
  <c r="C3698" i="75"/>
  <c r="C3714" i="75"/>
  <c r="C3721" i="75"/>
  <c r="C3732" i="75"/>
  <c r="C3736" i="75"/>
  <c r="C3787" i="75"/>
  <c r="C3813" i="75"/>
  <c r="C3850" i="75"/>
  <c r="C3857" i="75"/>
  <c r="C3865" i="75"/>
  <c r="C3903" i="75"/>
  <c r="C3907" i="75"/>
  <c r="C3914" i="75"/>
  <c r="C3955" i="75"/>
  <c r="C3966" i="75"/>
  <c r="C3995" i="75"/>
  <c r="C3999" i="75"/>
  <c r="C4003" i="75"/>
  <c r="C4010" i="75"/>
  <c r="C4032" i="75"/>
  <c r="C4036" i="75"/>
  <c r="C4970" i="75"/>
  <c r="C4086" i="75"/>
  <c r="C4090" i="75"/>
  <c r="C4097" i="75"/>
  <c r="C4104" i="75"/>
  <c r="C4123" i="75"/>
  <c r="C4127" i="75"/>
  <c r="C4135" i="75"/>
  <c r="C4154" i="75"/>
  <c r="C4161" i="75"/>
  <c r="C4165" i="75"/>
  <c r="C4176" i="75"/>
  <c r="C4184" i="75"/>
  <c r="C4195" i="75"/>
  <c r="C4215" i="75"/>
  <c r="C4218" i="75"/>
  <c r="C4221" i="75"/>
  <c r="C4225" i="75"/>
  <c r="C4229" i="75"/>
  <c r="C4243" i="75"/>
  <c r="C4266" i="75"/>
  <c r="C4278" i="75"/>
  <c r="C4282" i="75"/>
  <c r="C4312" i="75"/>
  <c r="C4316" i="75"/>
  <c r="C4324" i="75"/>
  <c r="C4328" i="75"/>
  <c r="C4332" i="75"/>
  <c r="C4374" i="75"/>
  <c r="C4378" i="75"/>
  <c r="C4394" i="75"/>
  <c r="C4409" i="75"/>
  <c r="C4413" i="75"/>
  <c r="C4417" i="75"/>
  <c r="C4440" i="75"/>
  <c r="C4444" i="75"/>
  <c r="C4452" i="75"/>
  <c r="C4456" i="75"/>
  <c r="C4460" i="75"/>
  <c r="C4502" i="75"/>
  <c r="C4506" i="75"/>
  <c r="C4522" i="75"/>
  <c r="C4537" i="75"/>
  <c r="C4541" i="75"/>
  <c r="C4545" i="75"/>
  <c r="C4568" i="75"/>
  <c r="C4572" i="75"/>
  <c r="C4580" i="75"/>
  <c r="C4584" i="75"/>
  <c r="C4588" i="75"/>
  <c r="C4623" i="75"/>
  <c r="C4637" i="75"/>
  <c r="C4644" i="75"/>
  <c r="C4648" i="75"/>
  <c r="C4696" i="75"/>
  <c r="C4700" i="75"/>
  <c r="C4704" i="75"/>
  <c r="C4708" i="75"/>
  <c r="C4715" i="75"/>
  <c r="C4727" i="75"/>
  <c r="C4735" i="75"/>
  <c r="C4793" i="75"/>
  <c r="C4827" i="75"/>
  <c r="C4834" i="75"/>
  <c r="C4888" i="75"/>
  <c r="C4892" i="75"/>
  <c r="C4903" i="75"/>
  <c r="C4934" i="75"/>
  <c r="C4937" i="75"/>
  <c r="C4941" i="75"/>
  <c r="C4964" i="75"/>
  <c r="C4975" i="75"/>
  <c r="C4998" i="75"/>
  <c r="C5043" i="75"/>
  <c r="C5050" i="75"/>
  <c r="C5224" i="75"/>
  <c r="C4039" i="75"/>
  <c r="C4057" i="75"/>
  <c r="C4083" i="75"/>
  <c r="C4091" i="75"/>
  <c r="C4098" i="75"/>
  <c r="C4132" i="75"/>
  <c r="C4136" i="75"/>
  <c r="C4140" i="75"/>
  <c r="C4147" i="75"/>
  <c r="C4162" i="75"/>
  <c r="C4169" i="75"/>
  <c r="C4173" i="75"/>
  <c r="C4204" i="75"/>
  <c r="C4208" i="75"/>
  <c r="C4279" i="75"/>
  <c r="C4298" i="75"/>
  <c r="C4313" i="75"/>
  <c r="C4317" i="75"/>
  <c r="C4321" i="75"/>
  <c r="C4348" i="75"/>
  <c r="C4356" i="75"/>
  <c r="C4360" i="75"/>
  <c r="C4364" i="75"/>
  <c r="C4406" i="75"/>
  <c r="C4410" i="75"/>
  <c r="C4426" i="75"/>
  <c r="C4441" i="75"/>
  <c r="C4445" i="75"/>
  <c r="C4449" i="75"/>
  <c r="C4476" i="75"/>
  <c r="C4484" i="75"/>
  <c r="C4488" i="75"/>
  <c r="C4492" i="75"/>
  <c r="C4534" i="75"/>
  <c r="C4538" i="75"/>
  <c r="C4554" i="75"/>
  <c r="C4569" i="75"/>
  <c r="C4573" i="75"/>
  <c r="C4577" i="75"/>
  <c r="C4604" i="75"/>
  <c r="C4612" i="75"/>
  <c r="C4616" i="75"/>
  <c r="C4620" i="75"/>
  <c r="C4652" i="75"/>
  <c r="C4697" i="75"/>
  <c r="C4720" i="75"/>
  <c r="C4728" i="75"/>
  <c r="C4732" i="75"/>
  <c r="C4747" i="75"/>
  <c r="C4786" i="75"/>
  <c r="C4813" i="75"/>
  <c r="C4843" i="75"/>
  <c r="C4870" i="75"/>
  <c r="C4904" i="75"/>
  <c r="C4908" i="75"/>
  <c r="C4927" i="75"/>
  <c r="C4950" i="75"/>
  <c r="C4953" i="75"/>
  <c r="C4957" i="75"/>
  <c r="C4980" i="75"/>
  <c r="C4991" i="75"/>
  <c r="C5002" i="75"/>
  <c r="C4170" i="75"/>
  <c r="C4193" i="75"/>
  <c r="C4197" i="75"/>
  <c r="C4201" i="75"/>
  <c r="C4234" i="75"/>
  <c r="C4245" i="75"/>
  <c r="C4249" i="75"/>
  <c r="C4593" i="75"/>
  <c r="C4678" i="75"/>
  <c r="C4682" i="75"/>
  <c r="C4686" i="75"/>
  <c r="C4713" i="75"/>
  <c r="C4748" i="75"/>
  <c r="C4752" i="75"/>
  <c r="C4756" i="75"/>
  <c r="C4783" i="75"/>
  <c r="C4806" i="75"/>
  <c r="C4840" i="75"/>
  <c r="C4844" i="75"/>
  <c r="C4920" i="75"/>
  <c r="C5007" i="75"/>
  <c r="C5030" i="75"/>
  <c r="C5033" i="75"/>
  <c r="C5037" i="75"/>
  <c r="C5060" i="75"/>
  <c r="C4291" i="75"/>
  <c r="C4077" i="75"/>
  <c r="C4110" i="75"/>
  <c r="C4121" i="75"/>
  <c r="C4145" i="75"/>
  <c r="C4149" i="75"/>
  <c r="C4156" i="75"/>
  <c r="C4190" i="75"/>
  <c r="C4194" i="75"/>
  <c r="C4242" i="75"/>
  <c r="C4246" i="75"/>
  <c r="C4261" i="75"/>
  <c r="C4272" i="75"/>
  <c r="C4288" i="75"/>
  <c r="C4296" i="75"/>
  <c r="C4338" i="75"/>
  <c r="C4369" i="75"/>
  <c r="C4384" i="75"/>
  <c r="C4411" i="75"/>
  <c r="C4466" i="75"/>
  <c r="C4497" i="75"/>
  <c r="C4512" i="75"/>
  <c r="C4539" i="75"/>
  <c r="C4594" i="75"/>
  <c r="C4625" i="75"/>
  <c r="C4632" i="75"/>
  <c r="C4639" i="75"/>
  <c r="C4650" i="75"/>
  <c r="C4679" i="75"/>
  <c r="C4687" i="75"/>
  <c r="C4698" i="75"/>
  <c r="C4714" i="75"/>
  <c r="C4718" i="75"/>
  <c r="C4737" i="75"/>
  <c r="C4741" i="75"/>
  <c r="C4749" i="75"/>
  <c r="C4753" i="75"/>
  <c r="C4757" i="75"/>
  <c r="C4780" i="75"/>
  <c r="C4788" i="75"/>
  <c r="C4799" i="75"/>
  <c r="C4818" i="75"/>
  <c r="C4830" i="75"/>
  <c r="C4833" i="75"/>
  <c r="C4849" i="75"/>
  <c r="C4856" i="75"/>
  <c r="C4867" i="75"/>
  <c r="C4871" i="75"/>
  <c r="C4879" i="75"/>
  <c r="C4921" i="75"/>
  <c r="C4947" i="75"/>
  <c r="C4954" i="75"/>
  <c r="C5012" i="75"/>
  <c r="C5023" i="75"/>
  <c r="C5046" i="75"/>
  <c r="C5049" i="75"/>
  <c r="C5053" i="75"/>
  <c r="C5087" i="75"/>
  <c r="C5098" i="75"/>
  <c r="C5129" i="75"/>
  <c r="C5133" i="75"/>
  <c r="C5152" i="75"/>
  <c r="C5156" i="75"/>
  <c r="C5171" i="75"/>
  <c r="C5178" i="75"/>
  <c r="C5206" i="75"/>
  <c r="C5209" i="75"/>
  <c r="C5213" i="75"/>
  <c r="C5251" i="75"/>
  <c r="C5255" i="75"/>
  <c r="C5263" i="75"/>
  <c r="C5286" i="75"/>
  <c r="C5297" i="75"/>
  <c r="C5830" i="75"/>
  <c r="C5813" i="75"/>
  <c r="C5786" i="75"/>
  <c r="C5779" i="75"/>
  <c r="C5769" i="75"/>
  <c r="C5766" i="75"/>
  <c r="C5749" i="75"/>
  <c r="C5722" i="75"/>
  <c r="C5715" i="75"/>
  <c r="C5705" i="75"/>
  <c r="C5702" i="75"/>
  <c r="C5685" i="75"/>
  <c r="C5658" i="75"/>
  <c r="C5651" i="75"/>
  <c r="C5641" i="75"/>
  <c r="C5638" i="75"/>
  <c r="C5621" i="75"/>
  <c r="C5594" i="75"/>
  <c r="C5587" i="75"/>
  <c r="C5577" i="75"/>
  <c r="C5574" i="75"/>
  <c r="C5557" i="75"/>
  <c r="C5530" i="75"/>
  <c r="C5523" i="75"/>
  <c r="C5513" i="75"/>
  <c r="C5510" i="75"/>
  <c r="C5493" i="75"/>
  <c r="C5466" i="75"/>
  <c r="C5459" i="75"/>
  <c r="C5449" i="75"/>
  <c r="C5446" i="75"/>
  <c r="C5429" i="75"/>
  <c r="C5402" i="75"/>
  <c r="C5395" i="75"/>
  <c r="C5385" i="75"/>
  <c r="C5382" i="75"/>
  <c r="C5365" i="75"/>
  <c r="C5338" i="75"/>
  <c r="C5321" i="75"/>
  <c r="C5318" i="75"/>
  <c r="C5069" i="75"/>
  <c r="C5088" i="75"/>
  <c r="C5092" i="75"/>
  <c r="C5107" i="75"/>
  <c r="C5114" i="75"/>
  <c r="C5142" i="75"/>
  <c r="C5145" i="75"/>
  <c r="C5149" i="75"/>
  <c r="C5187" i="75"/>
  <c r="C5191" i="75"/>
  <c r="C5199" i="75"/>
  <c r="C5222" i="75"/>
  <c r="C5264" i="75"/>
  <c r="C5268" i="75"/>
  <c r="C5279" i="75"/>
  <c r="C5290" i="75"/>
  <c r="C5829" i="75"/>
  <c r="C5802" i="75"/>
  <c r="C5795" i="75"/>
  <c r="C5785" i="75"/>
  <c r="C5782" i="75"/>
  <c r="C5765" i="75"/>
  <c r="C5738" i="75"/>
  <c r="C5731" i="75"/>
  <c r="C5721" i="75"/>
  <c r="C5718" i="75"/>
  <c r="C5701" i="75"/>
  <c r="C5674" i="75"/>
  <c r="C5667" i="75"/>
  <c r="C5657" i="75"/>
  <c r="C5654" i="75"/>
  <c r="C5637" i="75"/>
  <c r="C5610" i="75"/>
  <c r="C5603" i="75"/>
  <c r="C5593" i="75"/>
  <c r="C5590" i="75"/>
  <c r="C5573" i="75"/>
  <c r="C5546" i="75"/>
  <c r="C5539" i="75"/>
  <c r="C5529" i="75"/>
  <c r="C5526" i="75"/>
  <c r="C5509" i="75"/>
  <c r="C5482" i="75"/>
  <c r="C5475" i="75"/>
  <c r="C5465" i="75"/>
  <c r="C5462" i="75"/>
  <c r="C5445" i="75"/>
  <c r="C5418" i="75"/>
  <c r="C5411" i="75"/>
  <c r="C5401" i="75"/>
  <c r="C5398" i="75"/>
  <c r="C5381" i="75"/>
  <c r="C5354" i="75"/>
  <c r="C5347" i="75"/>
  <c r="C5337" i="75"/>
  <c r="C5334" i="75"/>
  <c r="C5317" i="75"/>
  <c r="C5771" i="75"/>
  <c r="C5707" i="75"/>
  <c r="C5643" i="75"/>
  <c r="C5579" i="75"/>
  <c r="C5515" i="75"/>
  <c r="C5451" i="75"/>
  <c r="C5387" i="75"/>
  <c r="C5078" i="75"/>
  <c r="C5081" i="75"/>
  <c r="C5085" i="75"/>
  <c r="C5123" i="75"/>
  <c r="C5127" i="75"/>
  <c r="C5135" i="75"/>
  <c r="C5200" i="75"/>
  <c r="C5204" i="75"/>
  <c r="C5226" i="75"/>
  <c r="C5280" i="75"/>
  <c r="C5284" i="75"/>
  <c r="C5811" i="75"/>
  <c r="C5747" i="75"/>
  <c r="C5683" i="75"/>
  <c r="C5619" i="75"/>
  <c r="C5555" i="75"/>
  <c r="C5174" i="75"/>
  <c r="C5177" i="75"/>
  <c r="C5181" i="75"/>
  <c r="C5219" i="75"/>
  <c r="C5223" i="75"/>
  <c r="C5231" i="75"/>
  <c r="C5254" i="75"/>
  <c r="C5296" i="75"/>
  <c r="C5300" i="75"/>
  <c r="C5787" i="75"/>
  <c r="C5723" i="75"/>
  <c r="C5659" i="75"/>
  <c r="C5595" i="75"/>
  <c r="C5531" i="75"/>
  <c r="C5501" i="75"/>
  <c r="C5467" i="75"/>
  <c r="C5437" i="75"/>
  <c r="C5403" i="75"/>
  <c r="C5373" i="75"/>
  <c r="C5339" i="75"/>
  <c r="C5309" i="75"/>
  <c r="C5059" i="75"/>
  <c r="C5063" i="75"/>
  <c r="C5071" i="75"/>
  <c r="C5094" i="75"/>
  <c r="C5136" i="75"/>
  <c r="C5140" i="75"/>
  <c r="C5151" i="75"/>
  <c r="C5193" i="75"/>
  <c r="C5197" i="75"/>
  <c r="C5216" i="75"/>
  <c r="C5220" i="75"/>
  <c r="C5270" i="75"/>
  <c r="C5273" i="75"/>
  <c r="C5277" i="75"/>
  <c r="C5827" i="75"/>
  <c r="C5763" i="75"/>
  <c r="C5699" i="75"/>
  <c r="C5635" i="75"/>
  <c r="C5571" i="75"/>
  <c r="C5507" i="75"/>
  <c r="C5443" i="75"/>
  <c r="C5379" i="75"/>
  <c r="C5315" i="75"/>
  <c r="C23" i="75"/>
  <c r="C35" i="75"/>
  <c r="C38" i="75"/>
  <c r="C51" i="75"/>
  <c r="C54" i="75"/>
  <c r="C67" i="75"/>
  <c r="C70" i="75"/>
  <c r="C83" i="75"/>
  <c r="C86" i="75"/>
  <c r="C99" i="75"/>
  <c r="C102" i="75"/>
  <c r="C115" i="75"/>
  <c r="C118" i="75"/>
  <c r="C131" i="75"/>
  <c r="C134" i="75"/>
  <c r="C171" i="75"/>
  <c r="C178" i="75"/>
  <c r="C188" i="75"/>
  <c r="C192" i="75"/>
  <c r="C216" i="75"/>
  <c r="C248" i="75"/>
  <c r="C252" i="75"/>
  <c r="C380" i="75"/>
  <c r="C508" i="75"/>
  <c r="C1125" i="75"/>
  <c r="C1152" i="75"/>
  <c r="C1196" i="75"/>
  <c r="C26" i="75"/>
  <c r="C39" i="75"/>
  <c r="C42" i="75"/>
  <c r="C55" i="75"/>
  <c r="C58" i="75"/>
  <c r="C71" i="75"/>
  <c r="C74" i="75"/>
  <c r="C87" i="75"/>
  <c r="C90" i="75"/>
  <c r="C103" i="75"/>
  <c r="C106" i="75"/>
  <c r="C119" i="75"/>
  <c r="C122" i="75"/>
  <c r="C135" i="75"/>
  <c r="C138" i="75"/>
  <c r="C155" i="75"/>
  <c r="C162" i="75"/>
  <c r="C172" i="75"/>
  <c r="C210" i="75"/>
  <c r="C344" i="75"/>
  <c r="C348" i="75"/>
  <c r="C476" i="75"/>
  <c r="C627" i="75"/>
  <c r="C659" i="75"/>
  <c r="C691" i="75"/>
  <c r="C723" i="75"/>
  <c r="C768" i="75"/>
  <c r="C812" i="75"/>
  <c r="C20" i="75"/>
  <c r="C27" i="75"/>
  <c r="C30" i="75"/>
  <c r="C43" i="75"/>
  <c r="C46" i="75"/>
  <c r="C59" i="75"/>
  <c r="C62" i="75"/>
  <c r="C75" i="75"/>
  <c r="C78" i="75"/>
  <c r="C91" i="75"/>
  <c r="C94" i="75"/>
  <c r="C107" i="75"/>
  <c r="C110" i="75"/>
  <c r="C123" i="75"/>
  <c r="C126" i="75"/>
  <c r="C139" i="75"/>
  <c r="C146" i="75"/>
  <c r="C156" i="75"/>
  <c r="C190" i="75"/>
  <c r="C232" i="75"/>
  <c r="C312" i="75"/>
  <c r="C316" i="75"/>
  <c r="C444" i="75"/>
  <c r="C524" i="75"/>
  <c r="C869" i="75"/>
  <c r="C896" i="75"/>
  <c r="C940" i="75"/>
  <c r="C14" i="75"/>
  <c r="C17" i="75"/>
  <c r="C143" i="75"/>
  <c r="C160" i="75"/>
  <c r="C194" i="75"/>
  <c r="C204" i="75"/>
  <c r="C208" i="75"/>
  <c r="C222" i="75"/>
  <c r="C236" i="75"/>
  <c r="C240" i="75"/>
  <c r="C364" i="75"/>
  <c r="C492" i="75"/>
  <c r="C581" i="75"/>
  <c r="C614" i="75"/>
  <c r="C646" i="75"/>
  <c r="C678" i="75"/>
  <c r="C710" i="75"/>
  <c r="C933" i="75"/>
  <c r="C960" i="75"/>
  <c r="C1004" i="75"/>
  <c r="C24" i="75"/>
  <c r="C31" i="75"/>
  <c r="C34" i="75"/>
  <c r="C47" i="75"/>
  <c r="C50" i="75"/>
  <c r="C63" i="75"/>
  <c r="C66" i="75"/>
  <c r="C79" i="75"/>
  <c r="C82" i="75"/>
  <c r="C95" i="75"/>
  <c r="C98" i="75"/>
  <c r="C111" i="75"/>
  <c r="C114" i="75"/>
  <c r="C127" i="75"/>
  <c r="C130" i="75"/>
  <c r="C140" i="75"/>
  <c r="C187" i="75"/>
  <c r="C191" i="75"/>
  <c r="C251" i="75"/>
  <c r="C280" i="75"/>
  <c r="C284" i="75"/>
  <c r="C412" i="75"/>
  <c r="C544" i="75"/>
  <c r="C643" i="75"/>
  <c r="C675" i="75"/>
  <c r="C707" i="75"/>
  <c r="C997" i="75"/>
  <c r="C1024" i="75"/>
  <c r="C1068" i="75"/>
  <c r="C147" i="75"/>
  <c r="C150" i="75"/>
  <c r="C163" i="75"/>
  <c r="C166" i="75"/>
  <c r="C179" i="75"/>
  <c r="C182" i="75"/>
  <c r="C195" i="75"/>
  <c r="C198" i="75"/>
  <c r="C211" i="75"/>
  <c r="C214" i="75"/>
  <c r="C227" i="75"/>
  <c r="C230" i="75"/>
  <c r="C243" i="75"/>
  <c r="C246" i="75"/>
  <c r="C259" i="75"/>
  <c r="C262" i="75"/>
  <c r="C275" i="75"/>
  <c r="C278" i="75"/>
  <c r="C291" i="75"/>
  <c r="C294" i="75"/>
  <c r="C307" i="75"/>
  <c r="C310" i="75"/>
  <c r="C323" i="75"/>
  <c r="C326" i="75"/>
  <c r="C339" i="75"/>
  <c r="C342" i="75"/>
  <c r="C355" i="75"/>
  <c r="C358" i="75"/>
  <c r="C371" i="75"/>
  <c r="C374" i="75"/>
  <c r="C387" i="75"/>
  <c r="C390" i="75"/>
  <c r="C403" i="75"/>
  <c r="C406" i="75"/>
  <c r="C419" i="75"/>
  <c r="C422" i="75"/>
  <c r="C435" i="75"/>
  <c r="C438" i="75"/>
  <c r="C451" i="75"/>
  <c r="C454" i="75"/>
  <c r="C467" i="75"/>
  <c r="C470" i="75"/>
  <c r="C483" i="75"/>
  <c r="C486" i="75"/>
  <c r="C499" i="75"/>
  <c r="C502" i="75"/>
  <c r="C515" i="75"/>
  <c r="C518" i="75"/>
  <c r="C538" i="75"/>
  <c r="C567" i="75"/>
  <c r="C578" i="75"/>
  <c r="C588" i="75"/>
  <c r="C618" i="75"/>
  <c r="C634" i="75"/>
  <c r="C650" i="75"/>
  <c r="C666" i="75"/>
  <c r="C682" i="75"/>
  <c r="C698" i="75"/>
  <c r="C714" i="75"/>
  <c r="C734" i="75"/>
  <c r="C748" i="75"/>
  <c r="C751" i="75"/>
  <c r="C758" i="75"/>
  <c r="C775" i="75"/>
  <c r="C782" i="75"/>
  <c r="C809" i="75"/>
  <c r="C819" i="75"/>
  <c r="C826" i="75"/>
  <c r="C839" i="75"/>
  <c r="C846" i="75"/>
  <c r="C873" i="75"/>
  <c r="C883" i="75"/>
  <c r="C890" i="75"/>
  <c r="C903" i="75"/>
  <c r="C910" i="75"/>
  <c r="C937" i="75"/>
  <c r="C947" i="75"/>
  <c r="C954" i="75"/>
  <c r="C967" i="75"/>
  <c r="C974" i="75"/>
  <c r="C1001" i="75"/>
  <c r="C1011" i="75"/>
  <c r="C1018" i="75"/>
  <c r="C1031" i="75"/>
  <c r="C1038" i="75"/>
  <c r="C1065" i="75"/>
  <c r="C1075" i="75"/>
  <c r="C1082" i="75"/>
  <c r="C1095" i="75"/>
  <c r="C1102" i="75"/>
  <c r="C1129" i="75"/>
  <c r="C1139" i="75"/>
  <c r="C1146" i="75"/>
  <c r="C1159" i="75"/>
  <c r="C1166" i="75"/>
  <c r="C1193" i="75"/>
  <c r="C1203" i="75"/>
  <c r="C1210" i="75"/>
  <c r="C1223" i="75"/>
  <c r="C1230" i="75"/>
  <c r="C1436" i="75"/>
  <c r="C1456" i="75"/>
  <c r="C1578" i="75"/>
  <c r="C151" i="75"/>
  <c r="C154" i="75"/>
  <c r="C167" i="75"/>
  <c r="C170" i="75"/>
  <c r="C183" i="75"/>
  <c r="C186" i="75"/>
  <c r="C199" i="75"/>
  <c r="C202" i="75"/>
  <c r="C215" i="75"/>
  <c r="C218" i="75"/>
  <c r="C231" i="75"/>
  <c r="C234" i="75"/>
  <c r="C247" i="75"/>
  <c r="C250" i="75"/>
  <c r="C263" i="75"/>
  <c r="C266" i="75"/>
  <c r="C279" i="75"/>
  <c r="C282" i="75"/>
  <c r="C295" i="75"/>
  <c r="C298" i="75"/>
  <c r="C311" i="75"/>
  <c r="C314" i="75"/>
  <c r="C327" i="75"/>
  <c r="C330" i="75"/>
  <c r="C343" i="75"/>
  <c r="C346" i="75"/>
  <c r="C359" i="75"/>
  <c r="C362" i="75"/>
  <c r="C375" i="75"/>
  <c r="C378" i="75"/>
  <c r="C394" i="75"/>
  <c r="C410" i="75"/>
  <c r="C426" i="75"/>
  <c r="C442" i="75"/>
  <c r="C458" i="75"/>
  <c r="C474" i="75"/>
  <c r="C490" i="75"/>
  <c r="C506" i="75"/>
  <c r="C522" i="75"/>
  <c r="C542" i="75"/>
  <c r="C562" i="75"/>
  <c r="C568" i="75"/>
  <c r="C575" i="75"/>
  <c r="C579" i="75"/>
  <c r="C609" i="75"/>
  <c r="C615" i="75"/>
  <c r="C625" i="75"/>
  <c r="C631" i="75"/>
  <c r="C641" i="75"/>
  <c r="C647" i="75"/>
  <c r="C657" i="75"/>
  <c r="C663" i="75"/>
  <c r="C673" i="75"/>
  <c r="C679" i="75"/>
  <c r="C689" i="75"/>
  <c r="C695" i="75"/>
  <c r="C705" i="75"/>
  <c r="C711" i="75"/>
  <c r="C721" i="75"/>
  <c r="C731" i="75"/>
  <c r="C766" i="75"/>
  <c r="C793" i="75"/>
  <c r="C803" i="75"/>
  <c r="C810" i="75"/>
  <c r="C823" i="75"/>
  <c r="C830" i="75"/>
  <c r="C857" i="75"/>
  <c r="C867" i="75"/>
  <c r="C874" i="75"/>
  <c r="C887" i="75"/>
  <c r="C894" i="75"/>
  <c r="C921" i="75"/>
  <c r="C931" i="75"/>
  <c r="C938" i="75"/>
  <c r="C951" i="75"/>
  <c r="C958" i="75"/>
  <c r="C985" i="75"/>
  <c r="C995" i="75"/>
  <c r="C1002" i="75"/>
  <c r="C1015" i="75"/>
  <c r="C1022" i="75"/>
  <c r="C1049" i="75"/>
  <c r="C1059" i="75"/>
  <c r="C1066" i="75"/>
  <c r="C1079" i="75"/>
  <c r="C1086" i="75"/>
  <c r="C1113" i="75"/>
  <c r="C1123" i="75"/>
  <c r="C1143" i="75"/>
  <c r="C1150" i="75"/>
  <c r="C1187" i="75"/>
  <c r="C1207" i="75"/>
  <c r="C1214" i="75"/>
  <c r="C526" i="75"/>
  <c r="C529" i="75"/>
  <c r="C532" i="75"/>
  <c r="C546" i="75"/>
  <c r="C586" i="75"/>
  <c r="C606" i="75"/>
  <c r="C732" i="75"/>
  <c r="C746" i="75"/>
  <c r="C756" i="75"/>
  <c r="C770" i="75"/>
  <c r="C790" i="75"/>
  <c r="C817" i="75"/>
  <c r="C834" i="75"/>
  <c r="C854" i="75"/>
  <c r="C881" i="75"/>
  <c r="C898" i="75"/>
  <c r="C918" i="75"/>
  <c r="C945" i="75"/>
  <c r="C962" i="75"/>
  <c r="C982" i="75"/>
  <c r="C1009" i="75"/>
  <c r="C1026" i="75"/>
  <c r="C1046" i="75"/>
  <c r="C1073" i="75"/>
  <c r="C1090" i="75"/>
  <c r="C1110" i="75"/>
  <c r="C1137" i="75"/>
  <c r="C1154" i="75"/>
  <c r="C1174" i="75"/>
  <c r="C1201" i="75"/>
  <c r="C1211" i="75"/>
  <c r="C1218" i="75"/>
  <c r="C1257" i="75"/>
  <c r="C1264" i="75"/>
  <c r="C1300" i="75"/>
  <c r="C1365" i="75"/>
  <c r="C1636" i="75"/>
  <c r="C254" i="75"/>
  <c r="C267" i="75"/>
  <c r="C270" i="75"/>
  <c r="C283" i="75"/>
  <c r="C286" i="75"/>
  <c r="C299" i="75"/>
  <c r="C302" i="75"/>
  <c r="C315" i="75"/>
  <c r="C318" i="75"/>
  <c r="C331" i="75"/>
  <c r="C334" i="75"/>
  <c r="C347" i="75"/>
  <c r="C350" i="75"/>
  <c r="C363" i="75"/>
  <c r="C366" i="75"/>
  <c r="C379" i="75"/>
  <c r="C382" i="75"/>
  <c r="C395" i="75"/>
  <c r="C398" i="75"/>
  <c r="C411" i="75"/>
  <c r="C414" i="75"/>
  <c r="C427" i="75"/>
  <c r="C430" i="75"/>
  <c r="C443" i="75"/>
  <c r="C446" i="75"/>
  <c r="C459" i="75"/>
  <c r="C462" i="75"/>
  <c r="C475" i="75"/>
  <c r="C478" i="75"/>
  <c r="C491" i="75"/>
  <c r="C494" i="75"/>
  <c r="C507" i="75"/>
  <c r="C510" i="75"/>
  <c r="C556" i="75"/>
  <c r="C580" i="75"/>
  <c r="C610" i="75"/>
  <c r="C626" i="75"/>
  <c r="C642" i="75"/>
  <c r="C658" i="75"/>
  <c r="C674" i="75"/>
  <c r="C690" i="75"/>
  <c r="C706" i="75"/>
  <c r="C722" i="75"/>
  <c r="C753" i="75"/>
  <c r="C777" i="75"/>
  <c r="C794" i="75"/>
  <c r="C814" i="75"/>
  <c r="C841" i="75"/>
  <c r="C858" i="75"/>
  <c r="C878" i="75"/>
  <c r="C905" i="75"/>
  <c r="C922" i="75"/>
  <c r="C942" i="75"/>
  <c r="C969" i="75"/>
  <c r="C986" i="75"/>
  <c r="C1006" i="75"/>
  <c r="C1033" i="75"/>
  <c r="C1050" i="75"/>
  <c r="C1070" i="75"/>
  <c r="C1097" i="75"/>
  <c r="C1114" i="75"/>
  <c r="C1134" i="75"/>
  <c r="C1161" i="75"/>
  <c r="C1178" i="75"/>
  <c r="C1198" i="75"/>
  <c r="C1225" i="75"/>
  <c r="C1293" i="75"/>
  <c r="C1308" i="75"/>
  <c r="C1320" i="75"/>
  <c r="C1328" i="75"/>
  <c r="C1568" i="75"/>
  <c r="C1588" i="75"/>
  <c r="C223" i="75"/>
  <c r="C226" i="75"/>
  <c r="C239" i="75"/>
  <c r="C242" i="75"/>
  <c r="C255" i="75"/>
  <c r="C258" i="75"/>
  <c r="C271" i="75"/>
  <c r="C274" i="75"/>
  <c r="C287" i="75"/>
  <c r="C290" i="75"/>
  <c r="C303" i="75"/>
  <c r="C306" i="75"/>
  <c r="C319" i="75"/>
  <c r="C322" i="75"/>
  <c r="C335" i="75"/>
  <c r="C338" i="75"/>
  <c r="C351" i="75"/>
  <c r="C354" i="75"/>
  <c r="C367" i="75"/>
  <c r="C370" i="75"/>
  <c r="C383" i="75"/>
  <c r="C386" i="75"/>
  <c r="C402" i="75"/>
  <c r="C418" i="75"/>
  <c r="C434" i="75"/>
  <c r="C450" i="75"/>
  <c r="C466" i="75"/>
  <c r="C482" i="75"/>
  <c r="C498" i="75"/>
  <c r="C514" i="75"/>
  <c r="C533" i="75"/>
  <c r="C566" i="75"/>
  <c r="C577" i="75"/>
  <c r="C594" i="75"/>
  <c r="C600" i="75"/>
  <c r="C607" i="75"/>
  <c r="C611" i="75"/>
  <c r="C617" i="75"/>
  <c r="C623" i="75"/>
  <c r="C633" i="75"/>
  <c r="C639" i="75"/>
  <c r="C649" i="75"/>
  <c r="C655" i="75"/>
  <c r="C665" i="75"/>
  <c r="C671" i="75"/>
  <c r="C681" i="75"/>
  <c r="C687" i="75"/>
  <c r="C697" i="75"/>
  <c r="C703" i="75"/>
  <c r="C713" i="75"/>
  <c r="C719" i="75"/>
  <c r="C726" i="75"/>
  <c r="C754" i="75"/>
  <c r="C771" i="75"/>
  <c r="C778" i="75"/>
  <c r="C791" i="75"/>
  <c r="C798" i="75"/>
  <c r="C825" i="75"/>
  <c r="C835" i="75"/>
  <c r="C842" i="75"/>
  <c r="C855" i="75"/>
  <c r="C862" i="75"/>
  <c r="C889" i="75"/>
  <c r="C899" i="75"/>
  <c r="C906" i="75"/>
  <c r="C919" i="75"/>
  <c r="C926" i="75"/>
  <c r="C953" i="75"/>
  <c r="C963" i="75"/>
  <c r="C970" i="75"/>
  <c r="C983" i="75"/>
  <c r="C990" i="75"/>
  <c r="C1017" i="75"/>
  <c r="C1027" i="75"/>
  <c r="C1034" i="75"/>
  <c r="C1047" i="75"/>
  <c r="C1054" i="75"/>
  <c r="C1081" i="75"/>
  <c r="C1091" i="75"/>
  <c r="C1098" i="75"/>
  <c r="C1111" i="75"/>
  <c r="C1118" i="75"/>
  <c r="C1145" i="75"/>
  <c r="C1155" i="75"/>
  <c r="C1162" i="75"/>
  <c r="C1175" i="75"/>
  <c r="C1182" i="75"/>
  <c r="C1209" i="75"/>
  <c r="C1219" i="75"/>
  <c r="C1226" i="75"/>
  <c r="C1244" i="75"/>
  <c r="C1247" i="75"/>
  <c r="C1294" i="75"/>
  <c r="C1500" i="75"/>
  <c r="C1520" i="75"/>
  <c r="C1241" i="75"/>
  <c r="C1251" i="75"/>
  <c r="C1258" i="75"/>
  <c r="C1271" i="75"/>
  <c r="C1278" i="75"/>
  <c r="C1305" i="75"/>
  <c r="C1315" i="75"/>
  <c r="C1322" i="75"/>
  <c r="C1335" i="75"/>
  <c r="C1342" i="75"/>
  <c r="C1369" i="75"/>
  <c r="C1379" i="75"/>
  <c r="C1386" i="75"/>
  <c r="C1399" i="75"/>
  <c r="C1406" i="75"/>
  <c r="C1433" i="75"/>
  <c r="C1443" i="75"/>
  <c r="C1450" i="75"/>
  <c r="C1463" i="75"/>
  <c r="C1470" i="75"/>
  <c r="C1497" i="75"/>
  <c r="C1507" i="75"/>
  <c r="C1514" i="75"/>
  <c r="C1527" i="75"/>
  <c r="C1534" i="75"/>
  <c r="C1551" i="75"/>
  <c r="C1558" i="75"/>
  <c r="C1565" i="75"/>
  <c r="C1575" i="75"/>
  <c r="C1752" i="75"/>
  <c r="C1759" i="75"/>
  <c r="C1766" i="75"/>
  <c r="C1773" i="75"/>
  <c r="C1777" i="75"/>
  <c r="C1784" i="75"/>
  <c r="C1794" i="75"/>
  <c r="C1797" i="75"/>
  <c r="C1810" i="75"/>
  <c r="C1813" i="75"/>
  <c r="C1840" i="75"/>
  <c r="C1857" i="75"/>
  <c r="C1864" i="75"/>
  <c r="C1878" i="75"/>
  <c r="C1882" i="75"/>
  <c r="C1885" i="75"/>
  <c r="C1895" i="75"/>
  <c r="C1909" i="75"/>
  <c r="C1948" i="75"/>
  <c r="C1977" i="75"/>
  <c r="C2028" i="75"/>
  <c r="C2099" i="75"/>
  <c r="C2355" i="75"/>
  <c r="C2545" i="75"/>
  <c r="C1242" i="75"/>
  <c r="C1255" i="75"/>
  <c r="C1262" i="75"/>
  <c r="C1289" i="75"/>
  <c r="C1299" i="75"/>
  <c r="C1306" i="75"/>
  <c r="C1319" i="75"/>
  <c r="C1326" i="75"/>
  <c r="C1353" i="75"/>
  <c r="C1363" i="75"/>
  <c r="C1370" i="75"/>
  <c r="C1383" i="75"/>
  <c r="C1390" i="75"/>
  <c r="C1417" i="75"/>
  <c r="C1427" i="75"/>
  <c r="C1434" i="75"/>
  <c r="C1447" i="75"/>
  <c r="C1454" i="75"/>
  <c r="C1481" i="75"/>
  <c r="C1491" i="75"/>
  <c r="C1498" i="75"/>
  <c r="C1511" i="75"/>
  <c r="C1518" i="75"/>
  <c r="C1545" i="75"/>
  <c r="C1579" i="75"/>
  <c r="C1593" i="75"/>
  <c r="C1599" i="75"/>
  <c r="C1609" i="75"/>
  <c r="C1615" i="75"/>
  <c r="C1625" i="75"/>
  <c r="C1631" i="75"/>
  <c r="C1641" i="75"/>
  <c r="C1647" i="75"/>
  <c r="C1657" i="75"/>
  <c r="C1663" i="75"/>
  <c r="C1673" i="75"/>
  <c r="C1679" i="75"/>
  <c r="C1689" i="75"/>
  <c r="C1695" i="75"/>
  <c r="C1705" i="75"/>
  <c r="C1711" i="75"/>
  <c r="C1724" i="75"/>
  <c r="C1734" i="75"/>
  <c r="C1778" i="75"/>
  <c r="C1785" i="75"/>
  <c r="C1801" i="75"/>
  <c r="C1817" i="75"/>
  <c r="C1841" i="75"/>
  <c r="C1858" i="75"/>
  <c r="C1861" i="75"/>
  <c r="C1865" i="75"/>
  <c r="C1872" i="75"/>
  <c r="C1886" i="75"/>
  <c r="C1920" i="75"/>
  <c r="C1927" i="75"/>
  <c r="C1991" i="75"/>
  <c r="C2003" i="75"/>
  <c r="C2040" i="75"/>
  <c r="C2092" i="75"/>
  <c r="C2291" i="75"/>
  <c r="C1266" i="75"/>
  <c r="C1286" i="75"/>
  <c r="C1313" i="75"/>
  <c r="C1330" i="75"/>
  <c r="C1350" i="75"/>
  <c r="C1377" i="75"/>
  <c r="C1394" i="75"/>
  <c r="C1414" i="75"/>
  <c r="C1441" i="75"/>
  <c r="C1458" i="75"/>
  <c r="C1478" i="75"/>
  <c r="C1505" i="75"/>
  <c r="C1522" i="75"/>
  <c r="C1542" i="75"/>
  <c r="C1549" i="75"/>
  <c r="C1573" i="75"/>
  <c r="C1725" i="75"/>
  <c r="C1738" i="75"/>
  <c r="C1741" i="75"/>
  <c r="C1754" i="75"/>
  <c r="C1761" i="75"/>
  <c r="C1771" i="75"/>
  <c r="C1786" i="75"/>
  <c r="C1789" i="75"/>
  <c r="C1802" i="75"/>
  <c r="C1805" i="75"/>
  <c r="C1818" i="75"/>
  <c r="C1821" i="75"/>
  <c r="C1831" i="75"/>
  <c r="C1845" i="75"/>
  <c r="C1866" i="75"/>
  <c r="C1869" i="75"/>
  <c r="C1873" i="75"/>
  <c r="C1880" i="75"/>
  <c r="C1904" i="75"/>
  <c r="C1950" i="75"/>
  <c r="C1957" i="75"/>
  <c r="C1996" i="75"/>
  <c r="C2227" i="75"/>
  <c r="C1243" i="75"/>
  <c r="C1250" i="75"/>
  <c r="C1263" i="75"/>
  <c r="C1270" i="75"/>
  <c r="C1297" i="75"/>
  <c r="C1307" i="75"/>
  <c r="C1314" i="75"/>
  <c r="C1327" i="75"/>
  <c r="C1334" i="75"/>
  <c r="C1361" i="75"/>
  <c r="C1371" i="75"/>
  <c r="C1378" i="75"/>
  <c r="C1391" i="75"/>
  <c r="C1398" i="75"/>
  <c r="C1425" i="75"/>
  <c r="C1435" i="75"/>
  <c r="C1442" i="75"/>
  <c r="C1455" i="75"/>
  <c r="C1462" i="75"/>
  <c r="C1489" i="75"/>
  <c r="C1499" i="75"/>
  <c r="C1506" i="75"/>
  <c r="C1519" i="75"/>
  <c r="C1526" i="75"/>
  <c r="C1567" i="75"/>
  <c r="C1587" i="75"/>
  <c r="C1597" i="75"/>
  <c r="C1613" i="75"/>
  <c r="C1629" i="75"/>
  <c r="C1645" i="75"/>
  <c r="C1661" i="75"/>
  <c r="C1677" i="75"/>
  <c r="C1693" i="75"/>
  <c r="C1709" i="75"/>
  <c r="C1825" i="75"/>
  <c r="C1832" i="75"/>
  <c r="C1849" i="75"/>
  <c r="C1901" i="75"/>
  <c r="C1925" i="75"/>
  <c r="C1929" i="75"/>
  <c r="C1936" i="75"/>
  <c r="C2008" i="75"/>
  <c r="C2019" i="75"/>
  <c r="C2323" i="75"/>
  <c r="C1321" i="75"/>
  <c r="C1338" i="75"/>
  <c r="C1358" i="75"/>
  <c r="C1385" i="75"/>
  <c r="C1402" i="75"/>
  <c r="C1422" i="75"/>
  <c r="C1449" i="75"/>
  <c r="C1466" i="75"/>
  <c r="C1486" i="75"/>
  <c r="C1513" i="75"/>
  <c r="C1530" i="75"/>
  <c r="C1554" i="75"/>
  <c r="C1557" i="75"/>
  <c r="C1581" i="75"/>
  <c r="C1601" i="75"/>
  <c r="C1617" i="75"/>
  <c r="C1633" i="75"/>
  <c r="C1649" i="75"/>
  <c r="C1665" i="75"/>
  <c r="C1681" i="75"/>
  <c r="C1697" i="75"/>
  <c r="C1713" i="75"/>
  <c r="C1732" i="75"/>
  <c r="C1765" i="75"/>
  <c r="C1776" i="75"/>
  <c r="C1790" i="75"/>
  <c r="C1793" i="75"/>
  <c r="C1806" i="75"/>
  <c r="C1809" i="75"/>
  <c r="C1822" i="75"/>
  <c r="C1856" i="75"/>
  <c r="C1870" i="75"/>
  <c r="C1877" i="75"/>
  <c r="C1881" i="75"/>
  <c r="C1905" i="75"/>
  <c r="C1922" i="75"/>
  <c r="C1976" i="75"/>
  <c r="C1997" i="75"/>
  <c r="C2001" i="75"/>
  <c r="C2012" i="75"/>
  <c r="C2163" i="75"/>
  <c r="C2419" i="75"/>
  <c r="C1985" i="75"/>
  <c r="C2002" i="75"/>
  <c r="C2005" i="75"/>
  <c r="C2015" i="75"/>
  <c r="C2022" i="75"/>
  <c r="C2049" i="75"/>
  <c r="C2066" i="75"/>
  <c r="C2069" i="75"/>
  <c r="C2079" i="75"/>
  <c r="C2086" i="75"/>
  <c r="C2110" i="75"/>
  <c r="C2114" i="75"/>
  <c r="C2117" i="75"/>
  <c r="C2121" i="75"/>
  <c r="C2128" i="75"/>
  <c r="C2146" i="75"/>
  <c r="C2149" i="75"/>
  <c r="C2153" i="75"/>
  <c r="C2160" i="75"/>
  <c r="C2178" i="75"/>
  <c r="C2181" i="75"/>
  <c r="C2185" i="75"/>
  <c r="C2192" i="75"/>
  <c r="C2210" i="75"/>
  <c r="C2213" i="75"/>
  <c r="C2217" i="75"/>
  <c r="C2224" i="75"/>
  <c r="C2242" i="75"/>
  <c r="C2245" i="75"/>
  <c r="C2249" i="75"/>
  <c r="C2256" i="75"/>
  <c r="C2274" i="75"/>
  <c r="C2277" i="75"/>
  <c r="C2281" i="75"/>
  <c r="C2288" i="75"/>
  <c r="C2302" i="75"/>
  <c r="C2306" i="75"/>
  <c r="C2309" i="75"/>
  <c r="C2313" i="75"/>
  <c r="C2320" i="75"/>
  <c r="C2334" i="75"/>
  <c r="C2338" i="75"/>
  <c r="C2341" i="75"/>
  <c r="C2345" i="75"/>
  <c r="C2352" i="75"/>
  <c r="C2366" i="75"/>
  <c r="C2370" i="75"/>
  <c r="C2373" i="75"/>
  <c r="C2377" i="75"/>
  <c r="C2384" i="75"/>
  <c r="C2402" i="75"/>
  <c r="C2405" i="75"/>
  <c r="C2409" i="75"/>
  <c r="C2416" i="75"/>
  <c r="C2444" i="75"/>
  <c r="C2448" i="75"/>
  <c r="C2462" i="75"/>
  <c r="C2476" i="75"/>
  <c r="C2480" i="75"/>
  <c r="C2483" i="75"/>
  <c r="C2490" i="75"/>
  <c r="C2494" i="75"/>
  <c r="C2500" i="75"/>
  <c r="C2512" i="75"/>
  <c r="C2523" i="75"/>
  <c r="C2527" i="75"/>
  <c r="C2561" i="75"/>
  <c r="C2794" i="75"/>
  <c r="C1952" i="75"/>
  <c r="C1969" i="75"/>
  <c r="C1989" i="75"/>
  <c r="C1999" i="75"/>
  <c r="C2006" i="75"/>
  <c r="C2033" i="75"/>
  <c r="C2050" i="75"/>
  <c r="C2053" i="75"/>
  <c r="C2063" i="75"/>
  <c r="C2070" i="75"/>
  <c r="C2097" i="75"/>
  <c r="C2104" i="75"/>
  <c r="C2122" i="75"/>
  <c r="C2125" i="75"/>
  <c r="C2129" i="75"/>
  <c r="C2136" i="75"/>
  <c r="C2154" i="75"/>
  <c r="C2157" i="75"/>
  <c r="C2161" i="75"/>
  <c r="C2168" i="75"/>
  <c r="C2186" i="75"/>
  <c r="C2189" i="75"/>
  <c r="C2193" i="75"/>
  <c r="C2200" i="75"/>
  <c r="C2218" i="75"/>
  <c r="C2221" i="75"/>
  <c r="C2225" i="75"/>
  <c r="C2232" i="75"/>
  <c r="C2250" i="75"/>
  <c r="C2253" i="75"/>
  <c r="C2257" i="75"/>
  <c r="C2264" i="75"/>
  <c r="C2282" i="75"/>
  <c r="C2285" i="75"/>
  <c r="C2289" i="75"/>
  <c r="C2296" i="75"/>
  <c r="C2310" i="75"/>
  <c r="C2314" i="75"/>
  <c r="C2317" i="75"/>
  <c r="C2321" i="75"/>
  <c r="C2328" i="75"/>
  <c r="C2342" i="75"/>
  <c r="C2346" i="75"/>
  <c r="C2349" i="75"/>
  <c r="C2353" i="75"/>
  <c r="C2360" i="75"/>
  <c r="C2374" i="75"/>
  <c r="C2378" i="75"/>
  <c r="C2381" i="75"/>
  <c r="C2385" i="75"/>
  <c r="C2392" i="75"/>
  <c r="C2406" i="75"/>
  <c r="C2410" i="75"/>
  <c r="C2413" i="75"/>
  <c r="C2417" i="75"/>
  <c r="C2424" i="75"/>
  <c r="C2434" i="75"/>
  <c r="C2445" i="75"/>
  <c r="C2459" i="75"/>
  <c r="C2463" i="75"/>
  <c r="C2491" i="75"/>
  <c r="C2509" i="75"/>
  <c r="C2516" i="75"/>
  <c r="C2730" i="75"/>
  <c r="C1935" i="75"/>
  <c r="C1953" i="75"/>
  <c r="C1973" i="75"/>
  <c r="C1983" i="75"/>
  <c r="C2017" i="75"/>
  <c r="C2034" i="75"/>
  <c r="C2037" i="75"/>
  <c r="C2047" i="75"/>
  <c r="C2081" i="75"/>
  <c r="C2098" i="75"/>
  <c r="C2101" i="75"/>
  <c r="C2105" i="75"/>
  <c r="C2112" i="75"/>
  <c r="C2130" i="75"/>
  <c r="C2133" i="75"/>
  <c r="C2137" i="75"/>
  <c r="C2144" i="75"/>
  <c r="C2162" i="75"/>
  <c r="C2165" i="75"/>
  <c r="C2169" i="75"/>
  <c r="C2176" i="75"/>
  <c r="C2194" i="75"/>
  <c r="C2197" i="75"/>
  <c r="C2201" i="75"/>
  <c r="C2208" i="75"/>
  <c r="C2226" i="75"/>
  <c r="C2229" i="75"/>
  <c r="C2233" i="75"/>
  <c r="C2240" i="75"/>
  <c r="C2258" i="75"/>
  <c r="C2261" i="75"/>
  <c r="C2265" i="75"/>
  <c r="C2272" i="75"/>
  <c r="C2290" i="75"/>
  <c r="C2293" i="75"/>
  <c r="C2297" i="75"/>
  <c r="C2304" i="75"/>
  <c r="C2322" i="75"/>
  <c r="C2325" i="75"/>
  <c r="C2329" i="75"/>
  <c r="C2336" i="75"/>
  <c r="C2354" i="75"/>
  <c r="C2357" i="75"/>
  <c r="C2361" i="75"/>
  <c r="C2368" i="75"/>
  <c r="C2386" i="75"/>
  <c r="C2389" i="75"/>
  <c r="C2393" i="75"/>
  <c r="C2400" i="75"/>
  <c r="C2418" i="75"/>
  <c r="C2421" i="75"/>
  <c r="C2425" i="75"/>
  <c r="C2464" i="75"/>
  <c r="C2471" i="75"/>
  <c r="C2510" i="75"/>
  <c r="C2521" i="75"/>
  <c r="C2666" i="75"/>
  <c r="C2937" i="75"/>
  <c r="C2014" i="75"/>
  <c r="C2041" i="75"/>
  <c r="C2058" i="75"/>
  <c r="C2061" i="75"/>
  <c r="C2078" i="75"/>
  <c r="C2432" i="75"/>
  <c r="C2440" i="75"/>
  <c r="C2443" i="75"/>
  <c r="C2447" i="75"/>
  <c r="C2451" i="75"/>
  <c r="C2454" i="75"/>
  <c r="C2457" i="75"/>
  <c r="C2475" i="75"/>
  <c r="C2485" i="75"/>
  <c r="C2496" i="75"/>
  <c r="C2499" i="75"/>
  <c r="C2503" i="75"/>
  <c r="C2762" i="75"/>
  <c r="C2038" i="75"/>
  <c r="C2065" i="75"/>
  <c r="C2082" i="75"/>
  <c r="C2085" i="75"/>
  <c r="C2102" i="75"/>
  <c r="C2106" i="75"/>
  <c r="C2109" i="75"/>
  <c r="C2113" i="75"/>
  <c r="C2120" i="75"/>
  <c r="C2138" i="75"/>
  <c r="C2141" i="75"/>
  <c r="C2145" i="75"/>
  <c r="C2152" i="75"/>
  <c r="C2170" i="75"/>
  <c r="C2173" i="75"/>
  <c r="C2177" i="75"/>
  <c r="C2184" i="75"/>
  <c r="C2202" i="75"/>
  <c r="C2205" i="75"/>
  <c r="C2209" i="75"/>
  <c r="C2216" i="75"/>
  <c r="C2230" i="75"/>
  <c r="C2234" i="75"/>
  <c r="C2237" i="75"/>
  <c r="C2241" i="75"/>
  <c r="C2248" i="75"/>
  <c r="C2266" i="75"/>
  <c r="C2269" i="75"/>
  <c r="C2273" i="75"/>
  <c r="C2280" i="75"/>
  <c r="C2298" i="75"/>
  <c r="C2301" i="75"/>
  <c r="C2305" i="75"/>
  <c r="C2312" i="75"/>
  <c r="C2326" i="75"/>
  <c r="C2330" i="75"/>
  <c r="C2333" i="75"/>
  <c r="C2337" i="75"/>
  <c r="C2344" i="75"/>
  <c r="C2358" i="75"/>
  <c r="C2362" i="75"/>
  <c r="C2365" i="75"/>
  <c r="C2369" i="75"/>
  <c r="C2376" i="75"/>
  <c r="C2390" i="75"/>
  <c r="C2394" i="75"/>
  <c r="C2397" i="75"/>
  <c r="C2401" i="75"/>
  <c r="C2408" i="75"/>
  <c r="C2422" i="75"/>
  <c r="C2426" i="75"/>
  <c r="C2429" i="75"/>
  <c r="C2461" i="75"/>
  <c r="C2465" i="75"/>
  <c r="C2472" i="75"/>
  <c r="C2493" i="75"/>
  <c r="C2507" i="75"/>
  <c r="C2552" i="75"/>
  <c r="C2602" i="75"/>
  <c r="C2858" i="75"/>
  <c r="C2528" i="75"/>
  <c r="C2531" i="75"/>
  <c r="C2535" i="75"/>
  <c r="C2538" i="75"/>
  <c r="C2556" i="75"/>
  <c r="C2588" i="75"/>
  <c r="C2620" i="75"/>
  <c r="C2652" i="75"/>
  <c r="C2684" i="75"/>
  <c r="C2716" i="75"/>
  <c r="C2748" i="75"/>
  <c r="C2780" i="75"/>
  <c r="C2812" i="75"/>
  <c r="C2844" i="75"/>
  <c r="C2876" i="75"/>
  <c r="C2908" i="75"/>
  <c r="C2920" i="75"/>
  <c r="C2923" i="75"/>
  <c r="C2927" i="75"/>
  <c r="C2934" i="75"/>
  <c r="C2941" i="75"/>
  <c r="C2945" i="75"/>
  <c r="C2948" i="75"/>
  <c r="C2989" i="75"/>
  <c r="C2993" i="75"/>
  <c r="C3041" i="75"/>
  <c r="C3142" i="75"/>
  <c r="C3248" i="75"/>
  <c r="C3416" i="75"/>
  <c r="C2539" i="75"/>
  <c r="C2543" i="75"/>
  <c r="C2550" i="75"/>
  <c r="C2557" i="75"/>
  <c r="C2568" i="75"/>
  <c r="C2571" i="75"/>
  <c r="C2575" i="75"/>
  <c r="C2582" i="75"/>
  <c r="C2589" i="75"/>
  <c r="C2600" i="75"/>
  <c r="C2603" i="75"/>
  <c r="C2607" i="75"/>
  <c r="C2614" i="75"/>
  <c r="C2621" i="75"/>
  <c r="C2632" i="75"/>
  <c r="C2635" i="75"/>
  <c r="C2639" i="75"/>
  <c r="C2646" i="75"/>
  <c r="C2653" i="75"/>
  <c r="C2664" i="75"/>
  <c r="C2667" i="75"/>
  <c r="C2671" i="75"/>
  <c r="C2678" i="75"/>
  <c r="C2685" i="75"/>
  <c r="C2696" i="75"/>
  <c r="C2699" i="75"/>
  <c r="C2703" i="75"/>
  <c r="C2710" i="75"/>
  <c r="C2717" i="75"/>
  <c r="C2728" i="75"/>
  <c r="C2731" i="75"/>
  <c r="C2735" i="75"/>
  <c r="C2742" i="75"/>
  <c r="C2749" i="75"/>
  <c r="C2760" i="75"/>
  <c r="C2763" i="75"/>
  <c r="C2767" i="75"/>
  <c r="C2774" i="75"/>
  <c r="C2781" i="75"/>
  <c r="C2792" i="75"/>
  <c r="C2795" i="75"/>
  <c r="C2799" i="75"/>
  <c r="C2806" i="75"/>
  <c r="C2813" i="75"/>
  <c r="C2824" i="75"/>
  <c r="C2827" i="75"/>
  <c r="C2831" i="75"/>
  <c r="C2838" i="75"/>
  <c r="C2845" i="75"/>
  <c r="C2856" i="75"/>
  <c r="C2859" i="75"/>
  <c r="C2863" i="75"/>
  <c r="C2870" i="75"/>
  <c r="C2877" i="75"/>
  <c r="C2888" i="75"/>
  <c r="C2891" i="75"/>
  <c r="C2895" i="75"/>
  <c r="C2902" i="75"/>
  <c r="C2909" i="75"/>
  <c r="C2913" i="75"/>
  <c r="C2982" i="75"/>
  <c r="C2511" i="75"/>
  <c r="C2514" i="75"/>
  <c r="C2532" i="75"/>
  <c r="C2544" i="75"/>
  <c r="C2547" i="75"/>
  <c r="C2551" i="75"/>
  <c r="C2558" i="75"/>
  <c r="C2565" i="75"/>
  <c r="C2576" i="75"/>
  <c r="C2579" i="75"/>
  <c r="C2583" i="75"/>
  <c r="C2590" i="75"/>
  <c r="C2597" i="75"/>
  <c r="C2608" i="75"/>
  <c r="C2611" i="75"/>
  <c r="C2615" i="75"/>
  <c r="C2622" i="75"/>
  <c r="C2629" i="75"/>
  <c r="C2640" i="75"/>
  <c r="C2643" i="75"/>
  <c r="C2647" i="75"/>
  <c r="C2654" i="75"/>
  <c r="C2661" i="75"/>
  <c r="C2672" i="75"/>
  <c r="C2675" i="75"/>
  <c r="C2679" i="75"/>
  <c r="C2686" i="75"/>
  <c r="C2693" i="75"/>
  <c r="C2704" i="75"/>
  <c r="C2707" i="75"/>
  <c r="C2711" i="75"/>
  <c r="C2718" i="75"/>
  <c r="C2725" i="75"/>
  <c r="C2736" i="75"/>
  <c r="C2739" i="75"/>
  <c r="C2743" i="75"/>
  <c r="C2750" i="75"/>
  <c r="C2757" i="75"/>
  <c r="C2768" i="75"/>
  <c r="C2771" i="75"/>
  <c r="C2775" i="75"/>
  <c r="C2782" i="75"/>
  <c r="C2789" i="75"/>
  <c r="C2800" i="75"/>
  <c r="C2803" i="75"/>
  <c r="C2807" i="75"/>
  <c r="C2814" i="75"/>
  <c r="C2821" i="75"/>
  <c r="C2832" i="75"/>
  <c r="C2835" i="75"/>
  <c r="C2839" i="75"/>
  <c r="C2846" i="75"/>
  <c r="C2853" i="75"/>
  <c r="C2864" i="75"/>
  <c r="C2867" i="75"/>
  <c r="C2871" i="75"/>
  <c r="C2878" i="75"/>
  <c r="C2885" i="75"/>
  <c r="C2896" i="75"/>
  <c r="C2899" i="75"/>
  <c r="C2903" i="75"/>
  <c r="C2950" i="75"/>
  <c r="C2957" i="75"/>
  <c r="C2961" i="75"/>
  <c r="C2964" i="75"/>
  <c r="C2998" i="75"/>
  <c r="C3005" i="75"/>
  <c r="C3009" i="75"/>
  <c r="C3095" i="75"/>
  <c r="C3280" i="75"/>
  <c r="C3480" i="75"/>
  <c r="C2526" i="75"/>
  <c r="C2533" i="75"/>
  <c r="C2918" i="75"/>
  <c r="C2925" i="75"/>
  <c r="C2936" i="75"/>
  <c r="C2939" i="75"/>
  <c r="C2943" i="75"/>
  <c r="C2987" i="75"/>
  <c r="C2991" i="75"/>
  <c r="C3159" i="75"/>
  <c r="C3376" i="75"/>
  <c r="C2580" i="75"/>
  <c r="C2612" i="75"/>
  <c r="C2644" i="75"/>
  <c r="C2676" i="75"/>
  <c r="C2708" i="75"/>
  <c r="C2740" i="75"/>
  <c r="C2772" i="75"/>
  <c r="C2804" i="75"/>
  <c r="C2836" i="75"/>
  <c r="C2868" i="75"/>
  <c r="C2900" i="75"/>
  <c r="C2915" i="75"/>
  <c r="C2919" i="75"/>
  <c r="C2926" i="75"/>
  <c r="C2933" i="75"/>
  <c r="C2966" i="75"/>
  <c r="C2973" i="75"/>
  <c r="C2977" i="75"/>
  <c r="C2980" i="75"/>
  <c r="C3014" i="75"/>
  <c r="C3312" i="75"/>
  <c r="C2944" i="75"/>
  <c r="C2947" i="75"/>
  <c r="C2951" i="75"/>
  <c r="C2958" i="75"/>
  <c r="C2965" i="75"/>
  <c r="C2976" i="75"/>
  <c r="C2979" i="75"/>
  <c r="C2983" i="75"/>
  <c r="C2990" i="75"/>
  <c r="C2997" i="75"/>
  <c r="C3008" i="75"/>
  <c r="C3011" i="75"/>
  <c r="C3045" i="75"/>
  <c r="C3055" i="75"/>
  <c r="C3068" i="75"/>
  <c r="C3072" i="75"/>
  <c r="C3075" i="75"/>
  <c r="C3115" i="75"/>
  <c r="C3126" i="75"/>
  <c r="C3130" i="75"/>
  <c r="C3167" i="75"/>
  <c r="C3170" i="75"/>
  <c r="C3181" i="75"/>
  <c r="C3188" i="75"/>
  <c r="C3199" i="75"/>
  <c r="C3202" i="75"/>
  <c r="C3206" i="75"/>
  <c r="C3213" i="75"/>
  <c r="C3220" i="75"/>
  <c r="C3231" i="75"/>
  <c r="C3234" i="75"/>
  <c r="C3238" i="75"/>
  <c r="C3245" i="75"/>
  <c r="C3252" i="75"/>
  <c r="C3263" i="75"/>
  <c r="C3266" i="75"/>
  <c r="C3270" i="75"/>
  <c r="C3277" i="75"/>
  <c r="C3284" i="75"/>
  <c r="C3295" i="75"/>
  <c r="C3298" i="75"/>
  <c r="C3302" i="75"/>
  <c r="C3309" i="75"/>
  <c r="C3316" i="75"/>
  <c r="C3327" i="75"/>
  <c r="C3330" i="75"/>
  <c r="C3334" i="75"/>
  <c r="C3341" i="75"/>
  <c r="C3348" i="75"/>
  <c r="C3359" i="75"/>
  <c r="C3362" i="75"/>
  <c r="C3366" i="75"/>
  <c r="C3373" i="75"/>
  <c r="C3380" i="75"/>
  <c r="C3391" i="75"/>
  <c r="C3394" i="75"/>
  <c r="C3398" i="75"/>
  <c r="C3401" i="75"/>
  <c r="C3413" i="75"/>
  <c r="C3428" i="75"/>
  <c r="C3435" i="75"/>
  <c r="C3447" i="75"/>
  <c r="C3458" i="75"/>
  <c r="C3462" i="75"/>
  <c r="C3465" i="75"/>
  <c r="C3477" i="75"/>
  <c r="C3561" i="75"/>
  <c r="C3015" i="75"/>
  <c r="C3032" i="75"/>
  <c r="C3035" i="75"/>
  <c r="C3069" i="75"/>
  <c r="C3079" i="75"/>
  <c r="C3086" i="75"/>
  <c r="C3116" i="75"/>
  <c r="C3127" i="75"/>
  <c r="C3143" i="75"/>
  <c r="C3150" i="75"/>
  <c r="C3402" i="75"/>
  <c r="C3406" i="75"/>
  <c r="C3421" i="75"/>
  <c r="C3436" i="75"/>
  <c r="C3455" i="75"/>
  <c r="C3466" i="75"/>
  <c r="C3470" i="75"/>
  <c r="C3485" i="75"/>
  <c r="C3500" i="75"/>
  <c r="C3519" i="75"/>
  <c r="C3527" i="75"/>
  <c r="C3029" i="75"/>
  <c r="C3039" i="75"/>
  <c r="C3056" i="75"/>
  <c r="C3059" i="75"/>
  <c r="C3090" i="75"/>
  <c r="C3093" i="75"/>
  <c r="C3113" i="75"/>
  <c r="C3140" i="75"/>
  <c r="C3154" i="75"/>
  <c r="C3157" i="75"/>
  <c r="C3178" i="75"/>
  <c r="C3182" i="75"/>
  <c r="C3189" i="75"/>
  <c r="C3207" i="75"/>
  <c r="C3210" i="75"/>
  <c r="C3214" i="75"/>
  <c r="C3221" i="75"/>
  <c r="C3228" i="75"/>
  <c r="C3239" i="75"/>
  <c r="C3242" i="75"/>
  <c r="C3246" i="75"/>
  <c r="C3253" i="75"/>
  <c r="C3260" i="75"/>
  <c r="C3271" i="75"/>
  <c r="C3274" i="75"/>
  <c r="C3278" i="75"/>
  <c r="C3285" i="75"/>
  <c r="C3292" i="75"/>
  <c r="C3303" i="75"/>
  <c r="C3306" i="75"/>
  <c r="C3310" i="75"/>
  <c r="C3317" i="75"/>
  <c r="C3324" i="75"/>
  <c r="C3335" i="75"/>
  <c r="C3338" i="75"/>
  <c r="C3342" i="75"/>
  <c r="C3349" i="75"/>
  <c r="C3356" i="75"/>
  <c r="C3367" i="75"/>
  <c r="C3370" i="75"/>
  <c r="C3374" i="75"/>
  <c r="C3381" i="75"/>
  <c r="C3388" i="75"/>
  <c r="C3399" i="75"/>
  <c r="C3410" i="75"/>
  <c r="C3414" i="75"/>
  <c r="C3429" i="75"/>
  <c r="C3444" i="75"/>
  <c r="C3463" i="75"/>
  <c r="C3474" i="75"/>
  <c r="C3478" i="75"/>
  <c r="C3493" i="75"/>
  <c r="C3508" i="75"/>
  <c r="C3535" i="75"/>
  <c r="C3888" i="75"/>
  <c r="C2910" i="75"/>
  <c r="C2917" i="75"/>
  <c r="C2928" i="75"/>
  <c r="C2931" i="75"/>
  <c r="C2935" i="75"/>
  <c r="C2942" i="75"/>
  <c r="C2949" i="75"/>
  <c r="C2960" i="75"/>
  <c r="C2963" i="75"/>
  <c r="C2967" i="75"/>
  <c r="C2974" i="75"/>
  <c r="C2981" i="75"/>
  <c r="C2992" i="75"/>
  <c r="C2995" i="75"/>
  <c r="C2999" i="75"/>
  <c r="C3006" i="75"/>
  <c r="C3013" i="75"/>
  <c r="C3023" i="75"/>
  <c r="C3036" i="75"/>
  <c r="C3040" i="75"/>
  <c r="C3043" i="75"/>
  <c r="C3077" i="75"/>
  <c r="C3087" i="75"/>
  <c r="C3094" i="75"/>
  <c r="C3097" i="75"/>
  <c r="C3104" i="75"/>
  <c r="C3137" i="75"/>
  <c r="C3141" i="75"/>
  <c r="C3147" i="75"/>
  <c r="C3151" i="75"/>
  <c r="C3158" i="75"/>
  <c r="C3161" i="75"/>
  <c r="C3165" i="75"/>
  <c r="C3172" i="75"/>
  <c r="C3183" i="75"/>
  <c r="C3186" i="75"/>
  <c r="C3190" i="75"/>
  <c r="C3197" i="75"/>
  <c r="C3204" i="75"/>
  <c r="C3215" i="75"/>
  <c r="C3218" i="75"/>
  <c r="C3222" i="75"/>
  <c r="C3229" i="75"/>
  <c r="C3236" i="75"/>
  <c r="C3247" i="75"/>
  <c r="C3250" i="75"/>
  <c r="C3254" i="75"/>
  <c r="C3261" i="75"/>
  <c r="C3268" i="75"/>
  <c r="C3279" i="75"/>
  <c r="C3282" i="75"/>
  <c r="C3286" i="75"/>
  <c r="C3293" i="75"/>
  <c r="C3300" i="75"/>
  <c r="C3311" i="75"/>
  <c r="C3314" i="75"/>
  <c r="C3318" i="75"/>
  <c r="C3325" i="75"/>
  <c r="C3332" i="75"/>
  <c r="C3343" i="75"/>
  <c r="C3346" i="75"/>
  <c r="C3350" i="75"/>
  <c r="C3357" i="75"/>
  <c r="C3364" i="75"/>
  <c r="C3375" i="75"/>
  <c r="C3378" i="75"/>
  <c r="C3382" i="75"/>
  <c r="C3389" i="75"/>
  <c r="C3396" i="75"/>
  <c r="C3403" i="75"/>
  <c r="C3415" i="75"/>
  <c r="C3426" i="75"/>
  <c r="C3430" i="75"/>
  <c r="C3433" i="75"/>
  <c r="C3445" i="75"/>
  <c r="C3460" i="75"/>
  <c r="C3467" i="75"/>
  <c r="C3479" i="75"/>
  <c r="C3490" i="75"/>
  <c r="C3494" i="75"/>
  <c r="C3497" i="75"/>
  <c r="C3752" i="75"/>
  <c r="C3404" i="75"/>
  <c r="C3423" i="75"/>
  <c r="C3434" i="75"/>
  <c r="C3438" i="75"/>
  <c r="C3453" i="75"/>
  <c r="C3468" i="75"/>
  <c r="C3487" i="75"/>
  <c r="C3498" i="75"/>
  <c r="C3000" i="75"/>
  <c r="C3003" i="75"/>
  <c r="C3007" i="75"/>
  <c r="C3020" i="75"/>
  <c r="C3024" i="75"/>
  <c r="C3027" i="75"/>
  <c r="C3061" i="75"/>
  <c r="C3071" i="75"/>
  <c r="C3105" i="75"/>
  <c r="C3108" i="75"/>
  <c r="C3129" i="75"/>
  <c r="C3166" i="75"/>
  <c r="C3173" i="75"/>
  <c r="C3180" i="75"/>
  <c r="C3191" i="75"/>
  <c r="C3194" i="75"/>
  <c r="C3198" i="75"/>
  <c r="C3205" i="75"/>
  <c r="C3212" i="75"/>
  <c r="C3223" i="75"/>
  <c r="C3226" i="75"/>
  <c r="C3230" i="75"/>
  <c r="C3237" i="75"/>
  <c r="C3244" i="75"/>
  <c r="C3255" i="75"/>
  <c r="C3258" i="75"/>
  <c r="C3262" i="75"/>
  <c r="C3269" i="75"/>
  <c r="C3276" i="75"/>
  <c r="C3287" i="75"/>
  <c r="C3290" i="75"/>
  <c r="C3294" i="75"/>
  <c r="C3301" i="75"/>
  <c r="C3308" i="75"/>
  <c r="C3319" i="75"/>
  <c r="C3322" i="75"/>
  <c r="C3326" i="75"/>
  <c r="C3333" i="75"/>
  <c r="C3340" i="75"/>
  <c r="C3351" i="75"/>
  <c r="C3354" i="75"/>
  <c r="C3358" i="75"/>
  <c r="C3365" i="75"/>
  <c r="C3372" i="75"/>
  <c r="C3383" i="75"/>
  <c r="C3386" i="75"/>
  <c r="C3390" i="75"/>
  <c r="C3397" i="75"/>
  <c r="C3412" i="75"/>
  <c r="C3431" i="75"/>
  <c r="C3442" i="75"/>
  <c r="C3446" i="75"/>
  <c r="C3461" i="75"/>
  <c r="C3476" i="75"/>
  <c r="C3495" i="75"/>
  <c r="C3506" i="75"/>
  <c r="C3510" i="75"/>
  <c r="C3521" i="75"/>
  <c r="C3804" i="75"/>
  <c r="C3625" i="75"/>
  <c r="C3731" i="75"/>
  <c r="C3899" i="75"/>
  <c r="C4131" i="75"/>
  <c r="C4681" i="75"/>
  <c r="C3502" i="75"/>
  <c r="C3505" i="75"/>
  <c r="C3517" i="75"/>
  <c r="C3532" i="75"/>
  <c r="C3539" i="75"/>
  <c r="C3551" i="75"/>
  <c r="C3562" i="75"/>
  <c r="C3566" i="75"/>
  <c r="C3569" i="75"/>
  <c r="C3581" i="75"/>
  <c r="C3596" i="75"/>
  <c r="C3611" i="75"/>
  <c r="C3615" i="75"/>
  <c r="C3618" i="75"/>
  <c r="C3630" i="75"/>
  <c r="C3633" i="75"/>
  <c r="C3690" i="75"/>
  <c r="C3694" i="75"/>
  <c r="C3707" i="75"/>
  <c r="C3711" i="75"/>
  <c r="C3746" i="75"/>
  <c r="C3753" i="75"/>
  <c r="C3763" i="75"/>
  <c r="C3774" i="75"/>
  <c r="C3791" i="75"/>
  <c r="C3805" i="75"/>
  <c r="C3826" i="75"/>
  <c r="C3833" i="75"/>
  <c r="C3847" i="75"/>
  <c r="C3861" i="75"/>
  <c r="C3875" i="75"/>
  <c r="C3889" i="75"/>
  <c r="C3917" i="75"/>
  <c r="C3931" i="75"/>
  <c r="C3935" i="75"/>
  <c r="C3942" i="75"/>
  <c r="C3959" i="75"/>
  <c r="C3969" i="75"/>
  <c r="C3986" i="75"/>
  <c r="C3989" i="75"/>
  <c r="C4006" i="75"/>
  <c r="C4023" i="75"/>
  <c r="C4033" i="75"/>
  <c r="C4050" i="75"/>
  <c r="C4053" i="75"/>
  <c r="C4070" i="75"/>
  <c r="C4087" i="75"/>
  <c r="C4094" i="75"/>
  <c r="C4118" i="75"/>
  <c r="C4128" i="75"/>
  <c r="C4157" i="75"/>
  <c r="C4344" i="75"/>
  <c r="C4472" i="75"/>
  <c r="C4600" i="75"/>
  <c r="C3585" i="75"/>
  <c r="C3771" i="75"/>
  <c r="C3795" i="75"/>
  <c r="C3851" i="75"/>
  <c r="C3855" i="75"/>
  <c r="C3869" i="75"/>
  <c r="C3890" i="75"/>
  <c r="C3897" i="75"/>
  <c r="C3911" i="75"/>
  <c r="C3925" i="75"/>
  <c r="C3939" i="75"/>
  <c r="C3943" i="75"/>
  <c r="C3953" i="75"/>
  <c r="C3970" i="75"/>
  <c r="C3973" i="75"/>
  <c r="C3990" i="75"/>
  <c r="C4007" i="75"/>
  <c r="C4017" i="75"/>
  <c r="C4034" i="75"/>
  <c r="C4037" i="75"/>
  <c r="C4054" i="75"/>
  <c r="C4071" i="75"/>
  <c r="C4081" i="75"/>
  <c r="C4088" i="75"/>
  <c r="C4129" i="75"/>
  <c r="C4143" i="75"/>
  <c r="C4151" i="75"/>
  <c r="C4376" i="75"/>
  <c r="C4504" i="75"/>
  <c r="C3492" i="75"/>
  <c r="C3499" i="75"/>
  <c r="C3511" i="75"/>
  <c r="C3522" i="75"/>
  <c r="C3526" i="75"/>
  <c r="C3529" i="75"/>
  <c r="C3541" i="75"/>
  <c r="C3556" i="75"/>
  <c r="C3575" i="75"/>
  <c r="C3586" i="75"/>
  <c r="C3590" i="75"/>
  <c r="C3593" i="75"/>
  <c r="C3605" i="75"/>
  <c r="C3620" i="75"/>
  <c r="C3647" i="75"/>
  <c r="C3654" i="75"/>
  <c r="C3674" i="75"/>
  <c r="C3678" i="75"/>
  <c r="C3691" i="75"/>
  <c r="C3709" i="75"/>
  <c r="C3719" i="75"/>
  <c r="C3733" i="75"/>
  <c r="C3747" i="75"/>
  <c r="C3761" i="75"/>
  <c r="C3810" i="75"/>
  <c r="C3817" i="75"/>
  <c r="C3827" i="75"/>
  <c r="C3838" i="75"/>
  <c r="C3866" i="75"/>
  <c r="C3873" i="75"/>
  <c r="C3894" i="75"/>
  <c r="C3901" i="75"/>
  <c r="C3922" i="75"/>
  <c r="C3929" i="75"/>
  <c r="C3950" i="75"/>
  <c r="C3967" i="75"/>
  <c r="C3977" i="75"/>
  <c r="C3994" i="75"/>
  <c r="C3997" i="75"/>
  <c r="C4014" i="75"/>
  <c r="C4031" i="75"/>
  <c r="C4041" i="75"/>
  <c r="C4058" i="75"/>
  <c r="C4061" i="75"/>
  <c r="C4078" i="75"/>
  <c r="C3730" i="75"/>
  <c r="C3737" i="75"/>
  <c r="C3758" i="75"/>
  <c r="C3765" i="75"/>
  <c r="C3786" i="75"/>
  <c r="C3789" i="75"/>
  <c r="C3842" i="75"/>
  <c r="C3845" i="75"/>
  <c r="C3877" i="75"/>
  <c r="C3898" i="75"/>
  <c r="C3905" i="75"/>
  <c r="C3919" i="75"/>
  <c r="C3926" i="75"/>
  <c r="C3933" i="75"/>
  <c r="C3954" i="75"/>
  <c r="C3957" i="75"/>
  <c r="C3991" i="75"/>
  <c r="C4001" i="75"/>
  <c r="C4018" i="75"/>
  <c r="C4021" i="75"/>
  <c r="C4055" i="75"/>
  <c r="C4065" i="75"/>
  <c r="C4082" i="75"/>
  <c r="C4085" i="75"/>
  <c r="C4089" i="75"/>
  <c r="C4109" i="75"/>
  <c r="C4116" i="75"/>
  <c r="C4120" i="75"/>
  <c r="C4159" i="75"/>
  <c r="C4281" i="75"/>
  <c r="C4408" i="75"/>
  <c r="C4536" i="75"/>
  <c r="C4730" i="75"/>
  <c r="C3545" i="75"/>
  <c r="C3557" i="75"/>
  <c r="C3572" i="75"/>
  <c r="C3591" i="75"/>
  <c r="C3602" i="75"/>
  <c r="C3606" i="75"/>
  <c r="C3609" i="75"/>
  <c r="C3621" i="75"/>
  <c r="C3636" i="75"/>
  <c r="C3640" i="75"/>
  <c r="C3644" i="75"/>
  <c r="C3648" i="75"/>
  <c r="C3679" i="75"/>
  <c r="C3706" i="75"/>
  <c r="C3710" i="75"/>
  <c r="C3727" i="75"/>
  <c r="C3741" i="75"/>
  <c r="C3762" i="75"/>
  <c r="C3769" i="75"/>
  <c r="C3783" i="75"/>
  <c r="C3793" i="75"/>
  <c r="C3818" i="75"/>
  <c r="C3821" i="75"/>
  <c r="C3839" i="75"/>
  <c r="C3849" i="75"/>
  <c r="C3874" i="75"/>
  <c r="C3881" i="75"/>
  <c r="C3902" i="75"/>
  <c r="C3930" i="75"/>
  <c r="C3937" i="75"/>
  <c r="C3951" i="75"/>
  <c r="C3961" i="75"/>
  <c r="C3978" i="75"/>
  <c r="C3981" i="75"/>
  <c r="C4015" i="75"/>
  <c r="C4025" i="75"/>
  <c r="C4042" i="75"/>
  <c r="C4045" i="75"/>
  <c r="C4079" i="75"/>
  <c r="C4106" i="75"/>
  <c r="C4113" i="75"/>
  <c r="C4192" i="75"/>
  <c r="C4207" i="75"/>
  <c r="C4688" i="75"/>
  <c r="C4134" i="75"/>
  <c r="C4144" i="75"/>
  <c r="C4158" i="75"/>
  <c r="C4183" i="75"/>
  <c r="C4186" i="75"/>
  <c r="C4189" i="75"/>
  <c r="C4196" i="75"/>
  <c r="C4210" i="75"/>
  <c r="C4227" i="75"/>
  <c r="C4238" i="75"/>
  <c r="C4251" i="75"/>
  <c r="C4258" i="75"/>
  <c r="C4285" i="75"/>
  <c r="C4302" i="75"/>
  <c r="C4309" i="75"/>
  <c r="C4323" i="75"/>
  <c r="C4334" i="75"/>
  <c r="C4341" i="75"/>
  <c r="C4355" i="75"/>
  <c r="C4366" i="75"/>
  <c r="C4373" i="75"/>
  <c r="C4387" i="75"/>
  <c r="C4398" i="75"/>
  <c r="C4405" i="75"/>
  <c r="C4419" i="75"/>
  <c r="C4430" i="75"/>
  <c r="C4437" i="75"/>
  <c r="C4451" i="75"/>
  <c r="C4462" i="75"/>
  <c r="C4469" i="75"/>
  <c r="C4483" i="75"/>
  <c r="C4494" i="75"/>
  <c r="C4501" i="75"/>
  <c r="C4515" i="75"/>
  <c r="C4526" i="75"/>
  <c r="C4533" i="75"/>
  <c r="C4547" i="75"/>
  <c r="C4558" i="75"/>
  <c r="C4565" i="75"/>
  <c r="C4579" i="75"/>
  <c r="C4590" i="75"/>
  <c r="C4597" i="75"/>
  <c r="C4611" i="75"/>
  <c r="C4622" i="75"/>
  <c r="C4636" i="75"/>
  <c r="C4647" i="75"/>
  <c r="C4654" i="75"/>
  <c r="C4661" i="75"/>
  <c r="C4668" i="75"/>
  <c r="C4692" i="75"/>
  <c r="C4699" i="75"/>
  <c r="C4706" i="75"/>
  <c r="C4724" i="75"/>
  <c r="C4745" i="75"/>
  <c r="C4760" i="75"/>
  <c r="C4764" i="75"/>
  <c r="C4822" i="75"/>
  <c r="C4852" i="75"/>
  <c r="C4886" i="75"/>
  <c r="C4976" i="75"/>
  <c r="C4228" i="75"/>
  <c r="C4235" i="75"/>
  <c r="C4299" i="75"/>
  <c r="C4331" i="75"/>
  <c r="C4363" i="75"/>
  <c r="C4395" i="75"/>
  <c r="C4427" i="75"/>
  <c r="C4459" i="75"/>
  <c r="C4491" i="75"/>
  <c r="C4523" i="75"/>
  <c r="C4555" i="75"/>
  <c r="C4587" i="75"/>
  <c r="C4619" i="75"/>
  <c r="C4707" i="75"/>
  <c r="C4731" i="75"/>
  <c r="C4738" i="75"/>
  <c r="C4992" i="75"/>
  <c r="C5056" i="75"/>
  <c r="C4180" i="75"/>
  <c r="C4211" i="75"/>
  <c r="C4259" i="75"/>
  <c r="C4630" i="75"/>
  <c r="C4655" i="75"/>
  <c r="C4811" i="75"/>
  <c r="C4112" i="75"/>
  <c r="C4146" i="75"/>
  <c r="C4163" i="75"/>
  <c r="C4177" i="75"/>
  <c r="C4181" i="75"/>
  <c r="C4191" i="75"/>
  <c r="C4222" i="75"/>
  <c r="C4253" i="75"/>
  <c r="C4270" i="75"/>
  <c r="C4283" i="75"/>
  <c r="C4290" i="75"/>
  <c r="C4307" i="75"/>
  <c r="C4318" i="75"/>
  <c r="C4325" i="75"/>
  <c r="C4339" i="75"/>
  <c r="C4350" i="75"/>
  <c r="C4357" i="75"/>
  <c r="C4371" i="75"/>
  <c r="C4382" i="75"/>
  <c r="C4389" i="75"/>
  <c r="C4403" i="75"/>
  <c r="C4414" i="75"/>
  <c r="C4421" i="75"/>
  <c r="C4435" i="75"/>
  <c r="C4446" i="75"/>
  <c r="C4453" i="75"/>
  <c r="C4467" i="75"/>
  <c r="C4478" i="75"/>
  <c r="C4485" i="75"/>
  <c r="C4499" i="75"/>
  <c r="C4510" i="75"/>
  <c r="C4517" i="75"/>
  <c r="C4531" i="75"/>
  <c r="C4542" i="75"/>
  <c r="C4549" i="75"/>
  <c r="C4563" i="75"/>
  <c r="C4574" i="75"/>
  <c r="C4581" i="75"/>
  <c r="C4595" i="75"/>
  <c r="C4606" i="75"/>
  <c r="C4613" i="75"/>
  <c r="C4627" i="75"/>
  <c r="C4641" i="75"/>
  <c r="C4659" i="75"/>
  <c r="C4666" i="75"/>
  <c r="C4683" i="75"/>
  <c r="C4690" i="75"/>
  <c r="C4694" i="75"/>
  <c r="C4726" i="75"/>
  <c r="C4729" i="75"/>
  <c r="C4739" i="75"/>
  <c r="C4754" i="75"/>
  <c r="C4766" i="75"/>
  <c r="C4769" i="75"/>
  <c r="C4779" i="75"/>
  <c r="C4816" i="75"/>
  <c r="C4820" i="75"/>
  <c r="C4854" i="75"/>
  <c r="C4880" i="75"/>
  <c r="C4884" i="75"/>
  <c r="C4944" i="75"/>
  <c r="C5008" i="75"/>
  <c r="C4174" i="75"/>
  <c r="C4199" i="75"/>
  <c r="C4202" i="75"/>
  <c r="C4205" i="75"/>
  <c r="C4226" i="75"/>
  <c r="C4230" i="75"/>
  <c r="C4250" i="75"/>
  <c r="C4277" i="75"/>
  <c r="C4294" i="75"/>
  <c r="C4322" i="75"/>
  <c r="C4329" i="75"/>
  <c r="C4354" i="75"/>
  <c r="C4361" i="75"/>
  <c r="C4386" i="75"/>
  <c r="C4393" i="75"/>
  <c r="C4418" i="75"/>
  <c r="C4425" i="75"/>
  <c r="C4450" i="75"/>
  <c r="C4457" i="75"/>
  <c r="C4482" i="75"/>
  <c r="C4489" i="75"/>
  <c r="C4514" i="75"/>
  <c r="C4521" i="75"/>
  <c r="C4546" i="75"/>
  <c r="C4553" i="75"/>
  <c r="C4578" i="75"/>
  <c r="C4585" i="75"/>
  <c r="C4610" i="75"/>
  <c r="C4617" i="75"/>
  <c r="C4702" i="75"/>
  <c r="C4705" i="75"/>
  <c r="C4740" i="75"/>
  <c r="C4751" i="75"/>
  <c r="C4809" i="75"/>
  <c r="C4847" i="75"/>
  <c r="C4873" i="75"/>
  <c r="C4911" i="75"/>
  <c r="C4237" i="75"/>
  <c r="C4254" i="75"/>
  <c r="C4271" i="75"/>
  <c r="C4274" i="75"/>
  <c r="C4301" i="75"/>
  <c r="C4319" i="75"/>
  <c r="C4326" i="75"/>
  <c r="C4333" i="75"/>
  <c r="C4351" i="75"/>
  <c r="C4358" i="75"/>
  <c r="C4365" i="75"/>
  <c r="C4383" i="75"/>
  <c r="C4390" i="75"/>
  <c r="C4397" i="75"/>
  <c r="C4415" i="75"/>
  <c r="C4422" i="75"/>
  <c r="C4429" i="75"/>
  <c r="C4447" i="75"/>
  <c r="C4454" i="75"/>
  <c r="C4461" i="75"/>
  <c r="C4479" i="75"/>
  <c r="C4486" i="75"/>
  <c r="C4493" i="75"/>
  <c r="C4511" i="75"/>
  <c r="C4518" i="75"/>
  <c r="C4525" i="75"/>
  <c r="C4543" i="75"/>
  <c r="C4550" i="75"/>
  <c r="C4557" i="75"/>
  <c r="C4575" i="75"/>
  <c r="C4582" i="75"/>
  <c r="C4589" i="75"/>
  <c r="C4607" i="75"/>
  <c r="C4614" i="75"/>
  <c r="C4621" i="75"/>
  <c r="C4646" i="75"/>
  <c r="C4716" i="75"/>
  <c r="C4744" i="75"/>
  <c r="C4960" i="75"/>
  <c r="C5024" i="75"/>
  <c r="C4916" i="75"/>
  <c r="C4782" i="75"/>
  <c r="C4789" i="75"/>
  <c r="C4795" i="75"/>
  <c r="C4802" i="75"/>
  <c r="C4817" i="75"/>
  <c r="C4821" i="75"/>
  <c r="C4835" i="75"/>
  <c r="C4846" i="75"/>
  <c r="C4853" i="75"/>
  <c r="C4859" i="75"/>
  <c r="C4866" i="75"/>
  <c r="C4881" i="75"/>
  <c r="C4885" i="75"/>
  <c r="C4899" i="75"/>
  <c r="C4910" i="75"/>
  <c r="C4917" i="75"/>
  <c r="C4923" i="75"/>
  <c r="C4930" i="75"/>
  <c r="C4955" i="75"/>
  <c r="C4962" i="75"/>
  <c r="C4987" i="75"/>
  <c r="C4994" i="75"/>
  <c r="C5019" i="75"/>
  <c r="C5026" i="75"/>
  <c r="C5051" i="75"/>
  <c r="C5058" i="75"/>
  <c r="C5083" i="75"/>
  <c r="C5090" i="75"/>
  <c r="C5115" i="75"/>
  <c r="C5122" i="75"/>
  <c r="C5147" i="75"/>
  <c r="C5154" i="75"/>
  <c r="C5179" i="75"/>
  <c r="C5186" i="75"/>
  <c r="C5211" i="75"/>
  <c r="C5218" i="75"/>
  <c r="C5243" i="75"/>
  <c r="C5250" i="75"/>
  <c r="C5282" i="75"/>
  <c r="C4796" i="75"/>
  <c r="C4814" i="75"/>
  <c r="C4825" i="75"/>
  <c r="C4836" i="75"/>
  <c r="C4860" i="75"/>
  <c r="C4878" i="75"/>
  <c r="C4889" i="75"/>
  <c r="C4900" i="75"/>
  <c r="C4924" i="75"/>
  <c r="C4942" i="75"/>
  <c r="C4945" i="75"/>
  <c r="C4949" i="75"/>
  <c r="C4956" i="75"/>
  <c r="C4974" i="75"/>
  <c r="C4977" i="75"/>
  <c r="C4981" i="75"/>
  <c r="C4988" i="75"/>
  <c r="C5006" i="75"/>
  <c r="C5009" i="75"/>
  <c r="C5013" i="75"/>
  <c r="C5020" i="75"/>
  <c r="C5038" i="75"/>
  <c r="C5041" i="75"/>
  <c r="C5045" i="75"/>
  <c r="C5052" i="75"/>
  <c r="C5070" i="75"/>
  <c r="C5073" i="75"/>
  <c r="C5077" i="75"/>
  <c r="C5084" i="75"/>
  <c r="C5102" i="75"/>
  <c r="C5105" i="75"/>
  <c r="C5109" i="75"/>
  <c r="C5116" i="75"/>
  <c r="C5134" i="75"/>
  <c r="C5137" i="75"/>
  <c r="C5141" i="75"/>
  <c r="C5148" i="75"/>
  <c r="C5166" i="75"/>
  <c r="C5169" i="75"/>
  <c r="C5173" i="75"/>
  <c r="C5180" i="75"/>
  <c r="C5198" i="75"/>
  <c r="C5201" i="75"/>
  <c r="C5205" i="75"/>
  <c r="C5212" i="75"/>
  <c r="C5230" i="75"/>
  <c r="C5233" i="75"/>
  <c r="C5237" i="75"/>
  <c r="C5244" i="75"/>
  <c r="C5262" i="75"/>
  <c r="C5265" i="75"/>
  <c r="C5269" i="75"/>
  <c r="C5276" i="75"/>
  <c r="C5294" i="75"/>
  <c r="C5301" i="75"/>
  <c r="C4826" i="75"/>
  <c r="C4875" i="75"/>
  <c r="C4890" i="75"/>
  <c r="C4939" i="75"/>
  <c r="C4946" i="75"/>
  <c r="C4971" i="75"/>
  <c r="C4978" i="75"/>
  <c r="C5003" i="75"/>
  <c r="C5010" i="75"/>
  <c r="C5035" i="75"/>
  <c r="C5042" i="75"/>
  <c r="C5067" i="75"/>
  <c r="C5074" i="75"/>
  <c r="C5099" i="75"/>
  <c r="C5106" i="75"/>
  <c r="C5131" i="75"/>
  <c r="C5138" i="75"/>
  <c r="C5163" i="75"/>
  <c r="C5170" i="75"/>
  <c r="C5195" i="75"/>
  <c r="C5202" i="75"/>
  <c r="C5227" i="75"/>
  <c r="C5234" i="75"/>
  <c r="C5259" i="75"/>
  <c r="C5266" i="75"/>
  <c r="C5298" i="75"/>
  <c r="C4755" i="75"/>
  <c r="C4774" i="75"/>
  <c r="C4777" i="75"/>
  <c r="C4784" i="75"/>
  <c r="C4787" i="75"/>
  <c r="C4798" i="75"/>
  <c r="C4801" i="75"/>
  <c r="C4805" i="75"/>
  <c r="C4812" i="75"/>
  <c r="C4819" i="75"/>
  <c r="C4838" i="75"/>
  <c r="C4841" i="75"/>
  <c r="C4848" i="75"/>
  <c r="C4851" i="75"/>
  <c r="C4862" i="75"/>
  <c r="C4865" i="75"/>
  <c r="C4869" i="75"/>
  <c r="C4876" i="75"/>
  <c r="C4883" i="75"/>
  <c r="C4902" i="75"/>
  <c r="C4905" i="75"/>
  <c r="C4912" i="75"/>
  <c r="C4915" i="75"/>
  <c r="C4926" i="75"/>
  <c r="C4929" i="75"/>
  <c r="C4933" i="75"/>
  <c r="C4940" i="75"/>
  <c r="C4958" i="75"/>
  <c r="C4961" i="75"/>
  <c r="C4965" i="75"/>
  <c r="C4972" i="75"/>
  <c r="C4990" i="75"/>
  <c r="C4993" i="75"/>
  <c r="C4997" i="75"/>
  <c r="C5004" i="75"/>
  <c r="C5022" i="75"/>
  <c r="C5025" i="75"/>
  <c r="C5029" i="75"/>
  <c r="C5036" i="75"/>
  <c r="C5054" i="75"/>
  <c r="C5061" i="75"/>
  <c r="C5068" i="75"/>
  <c r="C5086" i="75"/>
  <c r="C5089" i="75"/>
  <c r="C5093" i="75"/>
  <c r="C5100" i="75"/>
  <c r="C5118" i="75"/>
  <c r="C5121" i="75"/>
  <c r="C5125" i="75"/>
  <c r="C5132" i="75"/>
  <c r="C5150" i="75"/>
  <c r="C5153" i="75"/>
  <c r="C5157" i="75"/>
  <c r="C5164" i="75"/>
  <c r="C5182" i="75"/>
  <c r="C5185" i="75"/>
  <c r="C5189" i="75"/>
  <c r="C5196" i="75"/>
  <c r="C5214" i="75"/>
  <c r="C5217" i="75"/>
  <c r="C5221" i="75"/>
  <c r="C5228" i="75"/>
  <c r="C5246" i="75"/>
  <c r="C5249" i="75"/>
  <c r="C5253" i="75"/>
  <c r="C5260" i="75"/>
  <c r="C5278" i="75"/>
  <c r="C5281" i="75"/>
  <c r="C5285" i="75"/>
  <c r="C5292" i="75"/>
  <c r="C569" i="75"/>
  <c r="C1758" i="75"/>
  <c r="C1566" i="75"/>
  <c r="C1582" i="75"/>
  <c r="C1598" i="75"/>
  <c r="C1614" i="75"/>
  <c r="C1630" i="75"/>
  <c r="C1646" i="75"/>
  <c r="C1662" i="75"/>
  <c r="C1678" i="75"/>
  <c r="C1694" i="75"/>
  <c r="C1710" i="75"/>
  <c r="C537" i="75"/>
  <c r="C561" i="75"/>
  <c r="C601" i="75"/>
  <c r="C742" i="75"/>
  <c r="C1550" i="75"/>
  <c r="C1770" i="75"/>
  <c r="C1574" i="75"/>
  <c r="C1590" i="75"/>
  <c r="C1606" i="75"/>
  <c r="C1622" i="75"/>
  <c r="C1638" i="75"/>
  <c r="C1654" i="75"/>
  <c r="C1670" i="75"/>
  <c r="C1686" i="75"/>
  <c r="C1702" i="75"/>
  <c r="C593" i="75"/>
  <c r="C750" i="75"/>
  <c r="C1735" i="75"/>
  <c r="C1749" i="75"/>
  <c r="C1782" i="75"/>
  <c r="C1798" i="75"/>
  <c r="C1814" i="75"/>
  <c r="C1834" i="75"/>
  <c r="C1854" i="75"/>
  <c r="C1898" i="75"/>
  <c r="C1918" i="75"/>
  <c r="C2054" i="75"/>
  <c r="C2222" i="75"/>
  <c r="C2318" i="75"/>
  <c r="C2350" i="75"/>
  <c r="C2382" i="75"/>
  <c r="C2414" i="75"/>
  <c r="C1733" i="75"/>
  <c r="C1753" i="75"/>
  <c r="C1774" i="75"/>
  <c r="C1842" i="75"/>
  <c r="C1862" i="75"/>
  <c r="C1906" i="75"/>
  <c r="C1926" i="75"/>
  <c r="C1966" i="75"/>
  <c r="C1982" i="75"/>
  <c r="C1998" i="75"/>
  <c r="C2062" i="75"/>
  <c r="C2458" i="75"/>
  <c r="C2398" i="75"/>
  <c r="C2469" i="75"/>
  <c r="C1717" i="75"/>
  <c r="C1745" i="75"/>
  <c r="C1826" i="75"/>
  <c r="C1846" i="75"/>
  <c r="C1890" i="75"/>
  <c r="C1910" i="75"/>
  <c r="C1954" i="75"/>
  <c r="C1970" i="75"/>
  <c r="C1986" i="75"/>
  <c r="C2046" i="75"/>
  <c r="C1830" i="75"/>
  <c r="C1874" i="75"/>
  <c r="C1894" i="75"/>
  <c r="C1938" i="75"/>
  <c r="C1958" i="75"/>
  <c r="C1974" i="75"/>
  <c r="C1990" i="75"/>
  <c r="C2030" i="75"/>
  <c r="C2094" i="75"/>
  <c r="C2438" i="75"/>
  <c r="C2517" i="75"/>
  <c r="C3148" i="75"/>
  <c r="C2430" i="75"/>
  <c r="C2541" i="75"/>
  <c r="C2573" i="75"/>
  <c r="C2605" i="75"/>
  <c r="C2470" i="75"/>
  <c r="C3109" i="75"/>
  <c r="C3196" i="75"/>
  <c r="C3587" i="75"/>
  <c r="C3603" i="75"/>
  <c r="C3641" i="75"/>
  <c r="C3085" i="75"/>
  <c r="C3149" i="75"/>
  <c r="C3133" i="75"/>
  <c r="C3164" i="75"/>
  <c r="C3563" i="75"/>
  <c r="C3627" i="75"/>
  <c r="C3571" i="75"/>
  <c r="C3117" i="75"/>
  <c r="C3579" i="75"/>
  <c r="C3661" i="75"/>
  <c r="C3742" i="75"/>
  <c r="C3759" i="75"/>
  <c r="C3806" i="75"/>
  <c r="C3823" i="75"/>
  <c r="C3870" i="75"/>
  <c r="C3887" i="75"/>
  <c r="C3934" i="75"/>
  <c r="C3998" i="75"/>
  <c r="C4062" i="75"/>
  <c r="C3653" i="75"/>
  <c r="C3665" i="75"/>
  <c r="C3671" i="75"/>
  <c r="C3687" i="75"/>
  <c r="C3703" i="75"/>
  <c r="C3726" i="75"/>
  <c r="C3743" i="75"/>
  <c r="C3790" i="75"/>
  <c r="C3807" i="75"/>
  <c r="C3854" i="75"/>
  <c r="C3871" i="75"/>
  <c r="C3918" i="75"/>
  <c r="C3982" i="75"/>
  <c r="C4046" i="75"/>
  <c r="C4130" i="75"/>
  <c r="C3639" i="75"/>
  <c r="C3681" i="75"/>
  <c r="C3697" i="75"/>
  <c r="C3713" i="75"/>
  <c r="C3750" i="75"/>
  <c r="C3767" i="75"/>
  <c r="C3814" i="75"/>
  <c r="C3831" i="75"/>
  <c r="C3878" i="75"/>
  <c r="C3895" i="75"/>
  <c r="C3663" i="75"/>
  <c r="C3734" i="75"/>
  <c r="C3751" i="75"/>
  <c r="C3798" i="75"/>
  <c r="C3815" i="75"/>
  <c r="C3862" i="75"/>
  <c r="C3879" i="75"/>
  <c r="C3655" i="75"/>
  <c r="C3673" i="75"/>
  <c r="C3689" i="75"/>
  <c r="C3705" i="75"/>
  <c r="C3718" i="75"/>
  <c r="C3735" i="75"/>
  <c r="C3782" i="75"/>
  <c r="C3799" i="75"/>
  <c r="C3846" i="75"/>
  <c r="C3863" i="75"/>
  <c r="C3910" i="75"/>
  <c r="C3974" i="75"/>
  <c r="C4038" i="75"/>
  <c r="C4105" i="75"/>
  <c r="C4119" i="75"/>
  <c r="C4141" i="75"/>
  <c r="C4150" i="75"/>
  <c r="C4166" i="75"/>
  <c r="C4182" i="75"/>
  <c r="C4198" i="75"/>
  <c r="C4214" i="75"/>
  <c r="C4247" i="75"/>
  <c r="C4684" i="75"/>
  <c r="C4117" i="75"/>
  <c r="C4255" i="75"/>
  <c r="C4327" i="75"/>
  <c r="C4359" i="75"/>
  <c r="C4391" i="75"/>
  <c r="C4423" i="75"/>
  <c r="C4455" i="75"/>
  <c r="C4487" i="75"/>
  <c r="C4519" i="75"/>
  <c r="C4551" i="75"/>
  <c r="C4583" i="75"/>
  <c r="C4615" i="75"/>
  <c r="C4101" i="75"/>
  <c r="C4239" i="75"/>
  <c r="C4303" i="75"/>
  <c r="C4335" i="75"/>
  <c r="C4367" i="75"/>
  <c r="C4399" i="75"/>
  <c r="C4431" i="75"/>
  <c r="C4463" i="75"/>
  <c r="C4495" i="75"/>
  <c r="C4527" i="75"/>
  <c r="C4559" i="75"/>
  <c r="C4634" i="75"/>
  <c r="C4673" i="75"/>
  <c r="C4287" i="75"/>
  <c r="C4311" i="75"/>
  <c r="C4343" i="75"/>
  <c r="C4375" i="75"/>
  <c r="C4407" i="75"/>
  <c r="C4439" i="75"/>
  <c r="C4471" i="75"/>
  <c r="C4503" i="75"/>
  <c r="C4535" i="75"/>
  <c r="C4567" i="75"/>
  <c r="C4599" i="75"/>
  <c r="C4629" i="75"/>
  <c r="C4717" i="75"/>
  <c r="C4781" i="75"/>
  <c r="C4845" i="75"/>
  <c r="C4909" i="75"/>
  <c r="C5267" i="75"/>
  <c r="C5299" i="75"/>
  <c r="C4677" i="75"/>
  <c r="C4701" i="75"/>
  <c r="C4765" i="75"/>
  <c r="C4829" i="75"/>
  <c r="C4893" i="75"/>
  <c r="C5275" i="75"/>
  <c r="C4653" i="75"/>
  <c r="C4709" i="75"/>
  <c r="C4773" i="75"/>
  <c r="C4837" i="75"/>
  <c r="C4901" i="75"/>
  <c r="C5283" i="75"/>
  <c r="C4645" i="75"/>
  <c r="C4693" i="75"/>
  <c r="C4733" i="75"/>
  <c r="C4797" i="75"/>
  <c r="C4861" i="75"/>
  <c r="C4925" i="75"/>
  <c r="V14" i="33"/>
  <c r="AI33" i="69"/>
  <c r="AI34" i="69"/>
  <c r="AI35" i="69"/>
  <c r="AI36" i="69"/>
  <c r="AI37" i="69"/>
  <c r="AI11" i="69"/>
  <c r="AG38" i="75" l="1"/>
  <c r="AJ41" i="75"/>
  <c r="AB51" i="75"/>
  <c r="AB48" i="75"/>
  <c r="AB50" i="75"/>
  <c r="AB49" i="75"/>
  <c r="AB52" i="75"/>
  <c r="AG41" i="75"/>
  <c r="AF50" i="75"/>
  <c r="AF51" i="75"/>
  <c r="AF52" i="75"/>
  <c r="AF48" i="75"/>
  <c r="AF49" i="75"/>
  <c r="AC49" i="75"/>
  <c r="AC51" i="75"/>
  <c r="AC48" i="75"/>
  <c r="AC52" i="75"/>
  <c r="AC50" i="75"/>
  <c r="AH36" i="75"/>
  <c r="AH40" i="75" s="1"/>
  <c r="AH48" i="75"/>
  <c r="AH51" i="75"/>
  <c r="AH50" i="75"/>
  <c r="AH52" i="75"/>
  <c r="AH49" i="75"/>
  <c r="AG50" i="75"/>
  <c r="AG48" i="75"/>
  <c r="AG49" i="75"/>
  <c r="AG52" i="75"/>
  <c r="AG51" i="75"/>
  <c r="Z48" i="75"/>
  <c r="Z52" i="75"/>
  <c r="Z50" i="75"/>
  <c r="Z51" i="75"/>
  <c r="Z49" i="75"/>
  <c r="AD52" i="75"/>
  <c r="AD49" i="75"/>
  <c r="AD51" i="75"/>
  <c r="AD48" i="75"/>
  <c r="AD50" i="75"/>
  <c r="Y50" i="75"/>
  <c r="Y52" i="75"/>
  <c r="Y49" i="75"/>
  <c r="Y48" i="75"/>
  <c r="Y51" i="75"/>
  <c r="AA51" i="75"/>
  <c r="AA48" i="75"/>
  <c r="AA52" i="75"/>
  <c r="AA50" i="75"/>
  <c r="AA49" i="75"/>
  <c r="AE52" i="75"/>
  <c r="AE49" i="75"/>
  <c r="AE51" i="75"/>
  <c r="AE48" i="75"/>
  <c r="AE50" i="75"/>
  <c r="X50" i="75"/>
  <c r="X51" i="75"/>
  <c r="X52" i="75"/>
  <c r="X49" i="75"/>
  <c r="X48" i="75"/>
  <c r="AI42" i="75"/>
  <c r="AI41" i="75"/>
  <c r="AI39" i="75"/>
  <c r="AJ39" i="75"/>
  <c r="AG42" i="75"/>
  <c r="AI38" i="75"/>
  <c r="AI40" i="75"/>
  <c r="AG40" i="75"/>
  <c r="AJ40" i="75"/>
  <c r="AJ38" i="75"/>
  <c r="AJ42" i="75"/>
  <c r="AG39" i="75"/>
  <c r="AF36" i="75"/>
  <c r="AK44" i="12"/>
  <c r="CH44" i="12"/>
  <c r="AL44" i="12"/>
  <c r="CI44" i="12"/>
  <c r="AO44" i="70"/>
  <c r="AP44" i="70"/>
  <c r="BF23" i="31"/>
  <c r="BF24" i="31"/>
  <c r="BF25" i="31"/>
  <c r="BF26" i="31"/>
  <c r="BF27" i="31"/>
  <c r="BF4" i="31"/>
  <c r="BF5" i="31"/>
  <c r="BF14" i="31" s="1"/>
  <c r="BF6" i="31"/>
  <c r="BF15" i="31" s="1"/>
  <c r="BF7" i="31"/>
  <c r="BF16" i="31" s="1"/>
  <c r="BF8" i="31"/>
  <c r="BF17" i="31" s="1"/>
  <c r="A1065" i="31"/>
  <c r="C1065" i="31"/>
  <c r="B1065" i="31" s="1"/>
  <c r="A1066" i="31"/>
  <c r="C1066" i="31"/>
  <c r="B1066" i="31" s="1"/>
  <c r="A1067" i="31"/>
  <c r="C1067" i="31"/>
  <c r="B1067" i="31" s="1"/>
  <c r="A1068" i="31"/>
  <c r="C1068" i="31"/>
  <c r="B1068" i="31" s="1"/>
  <c r="A1069" i="31"/>
  <c r="B1069" i="31"/>
  <c r="C1069" i="31"/>
  <c r="A1070" i="31"/>
  <c r="B1070" i="31"/>
  <c r="C1070" i="31"/>
  <c r="A1071" i="31"/>
  <c r="A1072" i="31"/>
  <c r="C1072" i="31"/>
  <c r="B1072" i="31" s="1"/>
  <c r="A1073" i="31"/>
  <c r="A1074" i="31"/>
  <c r="C1074" i="31"/>
  <c r="B1074" i="31" s="1"/>
  <c r="A1060" i="31"/>
  <c r="C1060" i="31"/>
  <c r="B1060" i="31" s="1"/>
  <c r="A1061" i="31"/>
  <c r="C1061" i="31"/>
  <c r="B1061" i="31" s="1"/>
  <c r="A1062" i="31"/>
  <c r="C1062" i="31"/>
  <c r="B1062" i="31" s="1"/>
  <c r="A1063" i="31"/>
  <c r="C1063" i="31"/>
  <c r="B1063" i="31" s="1"/>
  <c r="A1064" i="31"/>
  <c r="C1064" i="31"/>
  <c r="B1064" i="31" s="1"/>
  <c r="A1055" i="31"/>
  <c r="C1055" i="31"/>
  <c r="B1055" i="31" s="1"/>
  <c r="A1056" i="31"/>
  <c r="C1056" i="31"/>
  <c r="B1056" i="31" s="1"/>
  <c r="A1057" i="31"/>
  <c r="C1057" i="31"/>
  <c r="B1057" i="31" s="1"/>
  <c r="A1058" i="31"/>
  <c r="C1058" i="31"/>
  <c r="B1058" i="31" s="1"/>
  <c r="A1059" i="31"/>
  <c r="C1059" i="31"/>
  <c r="B1059" i="31" s="1"/>
  <c r="A1050" i="31"/>
  <c r="C1050" i="31"/>
  <c r="B1050" i="31" s="1"/>
  <c r="A1051" i="31"/>
  <c r="C1051" i="31"/>
  <c r="B1051" i="31" s="1"/>
  <c r="A1052" i="31"/>
  <c r="C1052" i="31"/>
  <c r="B1052" i="31" s="1"/>
  <c r="A1053" i="31"/>
  <c r="C1053" i="31"/>
  <c r="B1053" i="31" s="1"/>
  <c r="A1054" i="31"/>
  <c r="C1054" i="31"/>
  <c r="B1054" i="31" s="1"/>
  <c r="AI29" i="34"/>
  <c r="AI30" i="34"/>
  <c r="AI31" i="34"/>
  <c r="AI32" i="34"/>
  <c r="AI33" i="34"/>
  <c r="AI34" i="34"/>
  <c r="AX91" i="30"/>
  <c r="AX92" i="30"/>
  <c r="AX93" i="30"/>
  <c r="AX94" i="30"/>
  <c r="AX95" i="30"/>
  <c r="AX96" i="30"/>
  <c r="AX83" i="30"/>
  <c r="AX84" i="30"/>
  <c r="AX85" i="30"/>
  <c r="AX86" i="30"/>
  <c r="AX87" i="30"/>
  <c r="AX82" i="30"/>
  <c r="AX50" i="30"/>
  <c r="AX51" i="30"/>
  <c r="AX52" i="30"/>
  <c r="AX53" i="30"/>
  <c r="AX54" i="30"/>
  <c r="AX55" i="30"/>
  <c r="AX56" i="30"/>
  <c r="AX57" i="30"/>
  <c r="AX58" i="30"/>
  <c r="AX59" i="30"/>
  <c r="AX60" i="30"/>
  <c r="AX61" i="30"/>
  <c r="AX62" i="30"/>
  <c r="AX63" i="30"/>
  <c r="AX64" i="30"/>
  <c r="AX65" i="30"/>
  <c r="AX66" i="30"/>
  <c r="AX67" i="30"/>
  <c r="AX68" i="30"/>
  <c r="AX69" i="30"/>
  <c r="AX70" i="30"/>
  <c r="AX71" i="30"/>
  <c r="AX72" i="30"/>
  <c r="AX73" i="30"/>
  <c r="AX74" i="30"/>
  <c r="AX75" i="30"/>
  <c r="AX76" i="30"/>
  <c r="AX77" i="30"/>
  <c r="AX78" i="30"/>
  <c r="AX79" i="30"/>
  <c r="AX80" i="30"/>
  <c r="AX40" i="30"/>
  <c r="AX41" i="30"/>
  <c r="AX42" i="30"/>
  <c r="AX43" i="30"/>
  <c r="AX44" i="30"/>
  <c r="AH41" i="75" l="1"/>
  <c r="AH39" i="75"/>
  <c r="AH38" i="75"/>
  <c r="AH42" i="75"/>
  <c r="AF41" i="75"/>
  <c r="AF38" i="75"/>
  <c r="AF40" i="75"/>
  <c r="AF39" i="75"/>
  <c r="AF42" i="75"/>
  <c r="AE36" i="75"/>
  <c r="BF41" i="31"/>
  <c r="BF32" i="31"/>
  <c r="BF40" i="31"/>
  <c r="BF31" i="31"/>
  <c r="BF34" i="31"/>
  <c r="BF43" i="31"/>
  <c r="BF33" i="31"/>
  <c r="BF42" i="31"/>
  <c r="BF9" i="31"/>
  <c r="BF18" i="31" s="1"/>
  <c r="BF13" i="31"/>
  <c r="C1071" i="31"/>
  <c r="B1071" i="31" s="1"/>
  <c r="C1073" i="31"/>
  <c r="B1073" i="31" s="1"/>
  <c r="AD36" i="75" l="1"/>
  <c r="AE40" i="75"/>
  <c r="AE42" i="75"/>
  <c r="AE38" i="75"/>
  <c r="AE39" i="75"/>
  <c r="AE41" i="75"/>
  <c r="BF39" i="31"/>
  <c r="BF30" i="31"/>
  <c r="AH29" i="34"/>
  <c r="AH30" i="34"/>
  <c r="AH31" i="34"/>
  <c r="AH32" i="34"/>
  <c r="AH33" i="34"/>
  <c r="AH34" i="34"/>
  <c r="AW49" i="30"/>
  <c r="AW50" i="30"/>
  <c r="AW51" i="30"/>
  <c r="AW52" i="30"/>
  <c r="AW53" i="30"/>
  <c r="AW54" i="30"/>
  <c r="AW83" i="30" s="1"/>
  <c r="AW92" i="30" s="1"/>
  <c r="AW55" i="30"/>
  <c r="AW56" i="30"/>
  <c r="AW57" i="30"/>
  <c r="AW58" i="30"/>
  <c r="AW59" i="30"/>
  <c r="AW60" i="30"/>
  <c r="AW61" i="30"/>
  <c r="AW62" i="30"/>
  <c r="AW63" i="30"/>
  <c r="AW64" i="30"/>
  <c r="AW65" i="30"/>
  <c r="AW66" i="30"/>
  <c r="AW67" i="30"/>
  <c r="AW68" i="30"/>
  <c r="AW69" i="30"/>
  <c r="AW70" i="30"/>
  <c r="AW71" i="30"/>
  <c r="AW72" i="30"/>
  <c r="AW73" i="30"/>
  <c r="AW74" i="30"/>
  <c r="AW75" i="30"/>
  <c r="AW76" i="30"/>
  <c r="AW77" i="30"/>
  <c r="AW78" i="30"/>
  <c r="AW79" i="30"/>
  <c r="AW80" i="30"/>
  <c r="AW40" i="30"/>
  <c r="AW41" i="30"/>
  <c r="AW42" i="30"/>
  <c r="AW43" i="30"/>
  <c r="AW44" i="30"/>
  <c r="AD38" i="75" l="1"/>
  <c r="AD40" i="75"/>
  <c r="AD42" i="75"/>
  <c r="AD39" i="75"/>
  <c r="AD41" i="75"/>
  <c r="AC36" i="75"/>
  <c r="AW86" i="30"/>
  <c r="AW95" i="30" s="1"/>
  <c r="AW84" i="30"/>
  <c r="AW93" i="30" s="1"/>
  <c r="AW85" i="30"/>
  <c r="AW94" i="30" s="1"/>
  <c r="AW87" i="30"/>
  <c r="AW96" i="30" s="1"/>
  <c r="J52" i="74"/>
  <c r="K52" i="74"/>
  <c r="J53" i="74"/>
  <c r="L53" i="74" s="1"/>
  <c r="K53" i="74"/>
  <c r="J26" i="74"/>
  <c r="K26" i="74"/>
  <c r="J27" i="74"/>
  <c r="K27" i="74"/>
  <c r="D152" i="45"/>
  <c r="E152" i="45"/>
  <c r="D153" i="45"/>
  <c r="E153" i="45"/>
  <c r="D154" i="45"/>
  <c r="E154" i="45"/>
  <c r="D155" i="45"/>
  <c r="E155" i="45"/>
  <c r="D156" i="45"/>
  <c r="E156" i="45"/>
  <c r="D157" i="45"/>
  <c r="E157" i="45"/>
  <c r="D158" i="45"/>
  <c r="E158" i="45"/>
  <c r="D159" i="45"/>
  <c r="E159" i="45"/>
  <c r="D160" i="45"/>
  <c r="E160" i="45"/>
  <c r="D161" i="45"/>
  <c r="E161" i="45"/>
  <c r="AG29" i="34"/>
  <c r="AG30" i="34"/>
  <c r="AG31" i="34"/>
  <c r="AG32" i="34"/>
  <c r="AG33" i="34"/>
  <c r="AG34" i="34"/>
  <c r="BD23" i="31"/>
  <c r="BE23" i="31"/>
  <c r="BD24" i="31"/>
  <c r="BE24" i="31"/>
  <c r="BD25" i="31"/>
  <c r="BE25" i="31"/>
  <c r="BD26" i="31"/>
  <c r="BE26" i="31"/>
  <c r="BD27" i="31"/>
  <c r="BE27" i="31"/>
  <c r="BD4" i="31"/>
  <c r="BE4" i="31"/>
  <c r="BE13" i="31" s="1"/>
  <c r="BE39" i="31" s="1"/>
  <c r="BD5" i="31"/>
  <c r="BD14" i="31" s="1"/>
  <c r="BE5" i="31"/>
  <c r="BE14" i="31" s="1"/>
  <c r="BE40" i="31" s="1"/>
  <c r="BD6" i="31"/>
  <c r="BD15" i="31" s="1"/>
  <c r="BE6" i="31"/>
  <c r="BE15" i="31" s="1"/>
  <c r="BE41" i="31" s="1"/>
  <c r="BD7" i="31"/>
  <c r="BD16" i="31" s="1"/>
  <c r="BE7" i="31"/>
  <c r="BE16" i="31" s="1"/>
  <c r="BE42" i="31" s="1"/>
  <c r="BD8" i="31"/>
  <c r="BD17" i="31" s="1"/>
  <c r="BE8" i="31"/>
  <c r="BE17" i="31" s="1"/>
  <c r="BE43" i="31" s="1"/>
  <c r="A1045" i="31"/>
  <c r="B1045" i="31"/>
  <c r="C1045" i="31"/>
  <c r="A1046" i="31"/>
  <c r="C1046" i="31"/>
  <c r="B1046" i="31" s="1"/>
  <c r="A1047" i="31"/>
  <c r="C1047" i="31"/>
  <c r="B1047" i="31" s="1"/>
  <c r="A1048" i="31"/>
  <c r="C1048" i="31"/>
  <c r="B1048" i="31" s="1"/>
  <c r="A1049" i="31"/>
  <c r="C1049" i="31"/>
  <c r="B1049" i="31" s="1"/>
  <c r="A1040" i="31"/>
  <c r="C1040" i="31"/>
  <c r="B1040" i="31" s="1"/>
  <c r="A1041" i="31"/>
  <c r="C1041" i="31"/>
  <c r="B1041" i="31" s="1"/>
  <c r="A1042" i="31"/>
  <c r="C1042" i="31"/>
  <c r="B1042" i="31" s="1"/>
  <c r="A1043" i="31"/>
  <c r="C1043" i="31"/>
  <c r="B1043" i="31" s="1"/>
  <c r="A1044" i="31"/>
  <c r="B1044" i="31"/>
  <c r="C1044" i="31"/>
  <c r="A1035" i="31"/>
  <c r="B1035" i="31"/>
  <c r="C1035" i="31"/>
  <c r="A1036" i="31"/>
  <c r="C1036" i="31"/>
  <c r="B1036" i="31" s="1"/>
  <c r="A1037" i="31"/>
  <c r="C1037" i="31"/>
  <c r="B1037" i="31" s="1"/>
  <c r="A1038" i="31"/>
  <c r="C1038" i="31"/>
  <c r="B1038" i="31" s="1"/>
  <c r="A1039" i="31"/>
  <c r="B1039" i="31"/>
  <c r="C1039" i="31"/>
  <c r="A1030" i="31"/>
  <c r="C1030" i="31"/>
  <c r="B1030" i="31" s="1"/>
  <c r="A1031" i="31"/>
  <c r="C1031" i="31"/>
  <c r="B1031" i="31" s="1"/>
  <c r="A1032" i="31"/>
  <c r="C1032" i="31"/>
  <c r="B1032" i="31" s="1"/>
  <c r="A1033" i="31"/>
  <c r="C1033" i="31"/>
  <c r="B1033" i="31" s="1"/>
  <c r="A1034" i="31"/>
  <c r="C1034" i="31"/>
  <c r="B1034" i="31" s="1"/>
  <c r="A1025" i="31"/>
  <c r="C1025" i="31"/>
  <c r="B1025" i="31" s="1"/>
  <c r="A1026" i="31"/>
  <c r="C1026" i="31"/>
  <c r="B1026" i="31" s="1"/>
  <c r="A1027" i="31"/>
  <c r="B1027" i="31"/>
  <c r="C1027" i="31"/>
  <c r="A1028" i="31"/>
  <c r="C1028" i="31"/>
  <c r="B1028" i="31" s="1"/>
  <c r="A1029" i="31"/>
  <c r="C1029" i="31"/>
  <c r="B1029" i="31" s="1"/>
  <c r="A1020" i="31"/>
  <c r="C1020" i="31"/>
  <c r="B1020" i="31" s="1"/>
  <c r="A1021" i="31"/>
  <c r="C1021" i="31"/>
  <c r="B1021" i="31" s="1"/>
  <c r="A1022" i="31"/>
  <c r="C1022" i="31"/>
  <c r="B1022" i="31" s="1"/>
  <c r="A1023" i="31"/>
  <c r="B1023" i="31"/>
  <c r="C1023" i="31"/>
  <c r="A1024" i="31"/>
  <c r="C1024" i="31"/>
  <c r="B1024" i="31" s="1"/>
  <c r="A1015" i="31"/>
  <c r="C1015" i="31"/>
  <c r="B1015" i="31" s="1"/>
  <c r="A1016" i="31"/>
  <c r="C1016" i="31"/>
  <c r="B1016" i="31" s="1"/>
  <c r="A1017" i="31"/>
  <c r="C1017" i="31"/>
  <c r="B1017" i="31" s="1"/>
  <c r="A1018" i="31"/>
  <c r="C1018" i="31"/>
  <c r="B1018" i="31" s="1"/>
  <c r="A1019" i="31"/>
  <c r="C1019" i="31"/>
  <c r="B1019" i="31" s="1"/>
  <c r="AV92" i="30"/>
  <c r="AV93" i="30"/>
  <c r="AV94" i="30"/>
  <c r="AV95" i="30"/>
  <c r="AV96" i="30"/>
  <c r="AV83" i="30"/>
  <c r="AV84" i="30"/>
  <c r="AV85" i="30"/>
  <c r="AV86" i="30"/>
  <c r="AV87" i="30"/>
  <c r="AV49" i="30"/>
  <c r="AV50" i="30"/>
  <c r="AV51" i="30"/>
  <c r="AV52" i="30"/>
  <c r="AV53" i="30"/>
  <c r="AV54" i="30"/>
  <c r="AV55" i="30"/>
  <c r="AV56" i="30"/>
  <c r="AV57" i="30"/>
  <c r="AV58" i="30"/>
  <c r="AV59" i="30"/>
  <c r="AV60" i="30"/>
  <c r="AV61" i="30"/>
  <c r="AV62" i="30"/>
  <c r="AV63" i="30"/>
  <c r="AV64" i="30"/>
  <c r="AV65" i="30"/>
  <c r="AV66" i="30"/>
  <c r="AV67" i="30"/>
  <c r="AV68" i="30"/>
  <c r="AV69" i="30"/>
  <c r="AV70" i="30"/>
  <c r="AV71" i="30"/>
  <c r="AV72" i="30"/>
  <c r="AV73" i="30"/>
  <c r="AV74" i="30"/>
  <c r="AV75" i="30"/>
  <c r="AV76" i="30"/>
  <c r="AV77" i="30"/>
  <c r="AV78" i="30"/>
  <c r="AV79" i="30"/>
  <c r="AV80" i="30"/>
  <c r="AV40" i="30"/>
  <c r="AV41" i="30"/>
  <c r="AV42" i="30"/>
  <c r="AV43" i="30"/>
  <c r="AV44" i="30"/>
  <c r="CG40" i="12" l="1"/>
  <c r="AJ45" i="12"/>
  <c r="AC42" i="75"/>
  <c r="AC39" i="75"/>
  <c r="AC40" i="75"/>
  <c r="AC41" i="75"/>
  <c r="AC38" i="75"/>
  <c r="AB36" i="75"/>
  <c r="CG41" i="12"/>
  <c r="AJ43" i="12"/>
  <c r="AJ42" i="12"/>
  <c r="AJ39" i="12"/>
  <c r="CG45" i="12"/>
  <c r="AJ40" i="12"/>
  <c r="AJ41" i="12"/>
  <c r="CG43" i="12"/>
  <c r="CG42" i="12"/>
  <c r="CG39" i="12"/>
  <c r="AN41" i="70"/>
  <c r="AN45" i="70"/>
  <c r="AN43" i="70"/>
  <c r="AN42" i="70"/>
  <c r="AN40" i="70"/>
  <c r="AN39" i="70"/>
  <c r="L27" i="74"/>
  <c r="BD40" i="31"/>
  <c r="BD31" i="31"/>
  <c r="BD42" i="31"/>
  <c r="BD33" i="31"/>
  <c r="BD34" i="31"/>
  <c r="BD43" i="31"/>
  <c r="BD41" i="31"/>
  <c r="BD32" i="31"/>
  <c r="BD9" i="31"/>
  <c r="BD18" i="31" s="1"/>
  <c r="BE32" i="31"/>
  <c r="BE31" i="31"/>
  <c r="BD13" i="31"/>
  <c r="BE34" i="31"/>
  <c r="BE30" i="31"/>
  <c r="BE9" i="31"/>
  <c r="BE18" i="31" s="1"/>
  <c r="BE33" i="31"/>
  <c r="L52" i="74"/>
  <c r="L26" i="74"/>
  <c r="AA23" i="69"/>
  <c r="AG32" i="69"/>
  <c r="AH32" i="69"/>
  <c r="AG33" i="69"/>
  <c r="AH33" i="69"/>
  <c r="AG34" i="69"/>
  <c r="AH34" i="69"/>
  <c r="AG35" i="69"/>
  <c r="AH35" i="69"/>
  <c r="AG36" i="69"/>
  <c r="AH36" i="69"/>
  <c r="AG37" i="69"/>
  <c r="AH37" i="69"/>
  <c r="AG11" i="69"/>
  <c r="AH11" i="69"/>
  <c r="AA36" i="75" l="1"/>
  <c r="AB42" i="75"/>
  <c r="AB39" i="75"/>
  <c r="AB38" i="75"/>
  <c r="AB41" i="75"/>
  <c r="AB40" i="75"/>
  <c r="AJ44" i="12"/>
  <c r="CG44" i="12"/>
  <c r="AN44" i="70"/>
  <c r="BD39" i="31"/>
  <c r="BD30" i="31"/>
  <c r="AA41" i="75" l="1"/>
  <c r="AA42" i="75"/>
  <c r="AA38" i="75"/>
  <c r="AA39" i="75"/>
  <c r="AA40" i="75"/>
  <c r="Z36" i="75"/>
  <c r="AF29" i="34"/>
  <c r="AF30" i="34"/>
  <c r="AF31" i="34"/>
  <c r="AF32" i="34"/>
  <c r="AF33" i="34"/>
  <c r="AF34" i="34"/>
  <c r="AU86" i="30"/>
  <c r="AU95" i="30" s="1"/>
  <c r="AU87" i="30"/>
  <c r="AU96" i="30" s="1"/>
  <c r="AU49" i="30"/>
  <c r="AU50" i="30"/>
  <c r="AU51" i="30"/>
  <c r="AU52" i="30"/>
  <c r="AU84" i="30" s="1"/>
  <c r="AU93" i="30" s="1"/>
  <c r="AU53" i="30"/>
  <c r="AU54" i="30"/>
  <c r="AU83" i="30" s="1"/>
  <c r="AU92" i="30" s="1"/>
  <c r="AU55" i="30"/>
  <c r="AU56" i="30"/>
  <c r="AU57" i="30"/>
  <c r="AU58" i="30"/>
  <c r="AU59" i="30"/>
  <c r="AU60" i="30"/>
  <c r="AU61" i="30"/>
  <c r="AU85" i="30" s="1"/>
  <c r="AU94" i="30" s="1"/>
  <c r="AU62" i="30"/>
  <c r="AU63" i="30"/>
  <c r="AU64" i="30"/>
  <c r="AU65" i="30"/>
  <c r="AU66" i="30"/>
  <c r="AU67" i="30"/>
  <c r="AU68" i="30"/>
  <c r="AU69" i="30"/>
  <c r="AU70" i="30"/>
  <c r="AU71" i="30"/>
  <c r="AU72" i="30"/>
  <c r="AU73" i="30"/>
  <c r="AU74" i="30"/>
  <c r="AU75" i="30"/>
  <c r="AU76" i="30"/>
  <c r="AU77" i="30"/>
  <c r="AU78" i="30"/>
  <c r="AU79" i="30"/>
  <c r="AU80" i="30"/>
  <c r="AU40" i="30"/>
  <c r="AU41" i="30"/>
  <c r="AU42" i="30"/>
  <c r="AU43" i="30"/>
  <c r="AU44" i="30"/>
  <c r="Z39" i="75" l="1"/>
  <c r="Z40" i="75"/>
  <c r="Z38" i="75"/>
  <c r="Z41" i="75"/>
  <c r="Z42" i="75"/>
  <c r="Y36" i="75"/>
  <c r="CF39" i="12"/>
  <c r="J51" i="74"/>
  <c r="K51" i="74"/>
  <c r="J25" i="74"/>
  <c r="K25" i="74"/>
  <c r="J50" i="74"/>
  <c r="T9" i="33"/>
  <c r="U9" i="33"/>
  <c r="U10" i="33"/>
  <c r="U11" i="33"/>
  <c r="U12" i="33"/>
  <c r="U13" i="33"/>
  <c r="D147" i="45"/>
  <c r="E147" i="45"/>
  <c r="D148" i="45"/>
  <c r="E148" i="45"/>
  <c r="D149" i="45"/>
  <c r="E149" i="45"/>
  <c r="D150" i="45"/>
  <c r="E150" i="45"/>
  <c r="D151" i="45"/>
  <c r="E151" i="45"/>
  <c r="A1010" i="31"/>
  <c r="C1010" i="31"/>
  <c r="B1010" i="31" s="1"/>
  <c r="A1011" i="31"/>
  <c r="C1011" i="31"/>
  <c r="B1011" i="31" s="1"/>
  <c r="A1012" i="31"/>
  <c r="B1012" i="31"/>
  <c r="C1012" i="31"/>
  <c r="A1013" i="31"/>
  <c r="B1013" i="31"/>
  <c r="C1013" i="31"/>
  <c r="A1014" i="31"/>
  <c r="C1014" i="31"/>
  <c r="B1014" i="31" s="1"/>
  <c r="BC23" i="31"/>
  <c r="BC24" i="31"/>
  <c r="BC25" i="31"/>
  <c r="BC26" i="31"/>
  <c r="BC27" i="31"/>
  <c r="A990" i="31"/>
  <c r="C990" i="31"/>
  <c r="B990" i="31" s="1"/>
  <c r="A991" i="31"/>
  <c r="C991" i="31"/>
  <c r="B991" i="31" s="1"/>
  <c r="A992" i="31"/>
  <c r="B992" i="31"/>
  <c r="C992" i="31"/>
  <c r="A993" i="31"/>
  <c r="C993" i="31"/>
  <c r="B993" i="31" s="1"/>
  <c r="A994" i="31"/>
  <c r="C994" i="31"/>
  <c r="B994" i="31" s="1"/>
  <c r="A995" i="31"/>
  <c r="B995" i="31"/>
  <c r="C995" i="31"/>
  <c r="A996" i="31"/>
  <c r="B996" i="31"/>
  <c r="C996" i="31"/>
  <c r="A997" i="31"/>
  <c r="C997" i="31"/>
  <c r="B997" i="31" s="1"/>
  <c r="A998" i="31"/>
  <c r="A999" i="31"/>
  <c r="A1000" i="31"/>
  <c r="C1000" i="31"/>
  <c r="C1005" i="31" s="1"/>
  <c r="B1005" i="31" s="1"/>
  <c r="A1001" i="31"/>
  <c r="C1001" i="31"/>
  <c r="B1001" i="31" s="1"/>
  <c r="A1002" i="31"/>
  <c r="C1002" i="31"/>
  <c r="B1002" i="31" s="1"/>
  <c r="A1003" i="31"/>
  <c r="A1004" i="31"/>
  <c r="A1005" i="31"/>
  <c r="A1006" i="31"/>
  <c r="A1007" i="31"/>
  <c r="A1008" i="31"/>
  <c r="A1009" i="31"/>
  <c r="AF32" i="69"/>
  <c r="AF33" i="69"/>
  <c r="AF34" i="69"/>
  <c r="AF35" i="69"/>
  <c r="AF36" i="69"/>
  <c r="AF37" i="69"/>
  <c r="AE11" i="69"/>
  <c r="AF11" i="69"/>
  <c r="Y39" i="75" l="1"/>
  <c r="Y41" i="75"/>
  <c r="Y38" i="75"/>
  <c r="Y40" i="75"/>
  <c r="Y42" i="75"/>
  <c r="X36" i="75"/>
  <c r="X38" i="75"/>
  <c r="AI39" i="12"/>
  <c r="CE40" i="12"/>
  <c r="CE39" i="12"/>
  <c r="CF41" i="12"/>
  <c r="AI42" i="12"/>
  <c r="AL42" i="70"/>
  <c r="AM40" i="70"/>
  <c r="AM41" i="70"/>
  <c r="AL41" i="70"/>
  <c r="AM45" i="70"/>
  <c r="AH43" i="12"/>
  <c r="CF40" i="12"/>
  <c r="AI40" i="12"/>
  <c r="CE41" i="12"/>
  <c r="CE42" i="12"/>
  <c r="AH45" i="12"/>
  <c r="AH40" i="12"/>
  <c r="AI43" i="12"/>
  <c r="AH39" i="12"/>
  <c r="CF45" i="12"/>
  <c r="AH42" i="12"/>
  <c r="AI45" i="12"/>
  <c r="AI41" i="12"/>
  <c r="AH41" i="12"/>
  <c r="AM42" i="70"/>
  <c r="AL43" i="70"/>
  <c r="AM43" i="70"/>
  <c r="AL45" i="70"/>
  <c r="AL40" i="70"/>
  <c r="AM39" i="70"/>
  <c r="AL39" i="70"/>
  <c r="L51" i="74"/>
  <c r="L25" i="74"/>
  <c r="CF43" i="12"/>
  <c r="CF42" i="12"/>
  <c r="CE45" i="12"/>
  <c r="CE43" i="12"/>
  <c r="U14" i="33"/>
  <c r="BC8" i="31"/>
  <c r="BC17" i="31" s="1"/>
  <c r="BC34" i="31" s="1"/>
  <c r="BC7" i="31"/>
  <c r="BC16" i="31" s="1"/>
  <c r="BC42" i="31" s="1"/>
  <c r="BC6" i="31"/>
  <c r="BC15" i="31" s="1"/>
  <c r="BC32" i="31" s="1"/>
  <c r="BC5" i="31"/>
  <c r="BC14" i="31" s="1"/>
  <c r="BC40" i="31" s="1"/>
  <c r="BC4" i="31"/>
  <c r="BC13" i="31" s="1"/>
  <c r="C1007" i="31"/>
  <c r="B1007" i="31" s="1"/>
  <c r="C999" i="31"/>
  <c r="B1000" i="31"/>
  <c r="C1006" i="31"/>
  <c r="B1006" i="31" s="1"/>
  <c r="C998" i="31"/>
  <c r="X41" i="75" l="1"/>
  <c r="X42" i="75"/>
  <c r="X39" i="75"/>
  <c r="X40" i="75"/>
  <c r="CE44" i="12"/>
  <c r="AH44" i="12"/>
  <c r="CF44" i="12"/>
  <c r="AI44" i="12"/>
  <c r="AL44" i="70"/>
  <c r="AM44" i="70"/>
  <c r="BC9" i="31"/>
  <c r="BC18" i="31" s="1"/>
  <c r="BC41" i="31"/>
  <c r="BC33" i="31"/>
  <c r="BC31" i="31"/>
  <c r="BC43" i="31"/>
  <c r="BC39" i="31"/>
  <c r="BC30" i="31"/>
  <c r="B998" i="31"/>
  <c r="C1003" i="31"/>
  <c r="B999" i="31"/>
  <c r="C1004" i="31"/>
  <c r="B1003" i="31" l="1"/>
  <c r="C1008" i="31"/>
  <c r="B1008" i="31" s="1"/>
  <c r="C1009" i="31"/>
  <c r="B1009" i="31" s="1"/>
  <c r="B1004" i="31"/>
  <c r="AE29" i="34" l="1"/>
  <c r="AE30" i="34"/>
  <c r="AE31" i="34"/>
  <c r="AE32" i="34"/>
  <c r="AE33" i="34"/>
  <c r="AE34" i="34"/>
  <c r="AT49" i="30"/>
  <c r="AT50" i="30"/>
  <c r="AT51" i="30"/>
  <c r="AT52" i="30"/>
  <c r="AT84" i="30" s="1"/>
  <c r="AT93" i="30" s="1"/>
  <c r="AT53" i="30"/>
  <c r="AT54" i="30"/>
  <c r="AT83" i="30" s="1"/>
  <c r="AT92" i="30" s="1"/>
  <c r="AT55" i="30"/>
  <c r="AT56" i="30"/>
  <c r="AT57" i="30"/>
  <c r="AT58" i="30"/>
  <c r="AT59" i="30"/>
  <c r="AT60" i="30"/>
  <c r="AT61" i="30"/>
  <c r="AT85" i="30" s="1"/>
  <c r="AT94" i="30" s="1"/>
  <c r="AT62" i="30"/>
  <c r="AT63" i="30"/>
  <c r="AT64" i="30"/>
  <c r="AT65" i="30"/>
  <c r="AT66" i="30"/>
  <c r="AT67" i="30"/>
  <c r="AT68" i="30"/>
  <c r="AT69" i="30"/>
  <c r="AT86" i="30" s="1"/>
  <c r="AT95" i="30" s="1"/>
  <c r="AT70" i="30"/>
  <c r="AT71" i="30"/>
  <c r="AT72" i="30"/>
  <c r="AT73" i="30"/>
  <c r="AT74" i="30"/>
  <c r="AT75" i="30"/>
  <c r="AT76" i="30"/>
  <c r="AT87" i="30" s="1"/>
  <c r="AT96" i="30" s="1"/>
  <c r="AT77" i="30"/>
  <c r="AT78" i="30"/>
  <c r="AT79" i="30"/>
  <c r="AT80" i="30"/>
  <c r="AT40" i="30"/>
  <c r="AT41" i="30"/>
  <c r="AT42" i="30"/>
  <c r="AT43" i="30"/>
  <c r="AT44" i="30"/>
  <c r="K50" i="74"/>
  <c r="L50" i="74" s="1"/>
  <c r="J24" i="74"/>
  <c r="K24" i="74"/>
  <c r="AE32" i="69"/>
  <c r="AE33" i="69"/>
  <c r="AE34" i="69"/>
  <c r="AE35" i="69"/>
  <c r="AE36" i="69"/>
  <c r="AE37" i="69"/>
  <c r="CD41" i="12" l="1"/>
  <c r="CD42" i="12"/>
  <c r="CD43" i="12"/>
  <c r="CD45" i="12"/>
  <c r="CD40" i="12"/>
  <c r="CD39" i="12"/>
  <c r="L24" i="74"/>
  <c r="AK39" i="70" l="1"/>
  <c r="AK45" i="70"/>
  <c r="AK43" i="70"/>
  <c r="AK42" i="70"/>
  <c r="AK41" i="70"/>
  <c r="AK40" i="70"/>
  <c r="AG41" i="12"/>
  <c r="CD44" i="12"/>
  <c r="AG40" i="12"/>
  <c r="AG45" i="12"/>
  <c r="AG43" i="12"/>
  <c r="AG42" i="12"/>
  <c r="AG39" i="12"/>
  <c r="D142" i="45"/>
  <c r="E142" i="45"/>
  <c r="D143" i="45"/>
  <c r="E143" i="45"/>
  <c r="D144" i="45"/>
  <c r="E144" i="45"/>
  <c r="D145" i="45"/>
  <c r="E145" i="45"/>
  <c r="D146" i="45"/>
  <c r="E146" i="45"/>
  <c r="AK44" i="70" l="1"/>
  <c r="AG44" i="12"/>
  <c r="BB23" i="31"/>
  <c r="BB24" i="31"/>
  <c r="BB25" i="31"/>
  <c r="BB26" i="31"/>
  <c r="BB27" i="31"/>
  <c r="BB4" i="31"/>
  <c r="BB13" i="31" s="1"/>
  <c r="BB39" i="31" s="1"/>
  <c r="BB5" i="31"/>
  <c r="BB14" i="31" s="1"/>
  <c r="BB40" i="31" s="1"/>
  <c r="BB6" i="31"/>
  <c r="BB15" i="31" s="1"/>
  <c r="BB7" i="31"/>
  <c r="BB16" i="31" s="1"/>
  <c r="BB8" i="31"/>
  <c r="BB17" i="31" s="1"/>
  <c r="A985" i="31"/>
  <c r="C985" i="31"/>
  <c r="B985" i="31" s="1"/>
  <c r="A986" i="31"/>
  <c r="C986" i="31"/>
  <c r="B986" i="31" s="1"/>
  <c r="A987" i="31"/>
  <c r="B987" i="31"/>
  <c r="C987" i="31"/>
  <c r="A988" i="31"/>
  <c r="C988" i="31"/>
  <c r="B988" i="31" s="1"/>
  <c r="A989" i="31"/>
  <c r="C989" i="31"/>
  <c r="B989" i="31" s="1"/>
  <c r="A979" i="31"/>
  <c r="A980" i="31"/>
  <c r="B980" i="31"/>
  <c r="C980" i="31"/>
  <c r="A981" i="31"/>
  <c r="C981" i="31"/>
  <c r="B981" i="31" s="1"/>
  <c r="A982" i="31"/>
  <c r="B982" i="31"/>
  <c r="C982" i="31"/>
  <c r="A983" i="31"/>
  <c r="C983" i="31"/>
  <c r="B983" i="31" s="1"/>
  <c r="A984" i="31"/>
  <c r="C984" i="31"/>
  <c r="B984" i="31" s="1"/>
  <c r="A975" i="31"/>
  <c r="C975" i="31"/>
  <c r="B975" i="31" s="1"/>
  <c r="A976" i="31"/>
  <c r="C976" i="31"/>
  <c r="B976" i="31" s="1"/>
  <c r="A977" i="31"/>
  <c r="C977" i="31"/>
  <c r="B977" i="31" s="1"/>
  <c r="A978" i="31"/>
  <c r="C978" i="31"/>
  <c r="B978" i="31" s="1"/>
  <c r="C979" i="31"/>
  <c r="B979" i="31" s="1"/>
  <c r="A970" i="31"/>
  <c r="C970" i="31"/>
  <c r="B970" i="31" s="1"/>
  <c r="A971" i="31"/>
  <c r="C971" i="31"/>
  <c r="B971" i="31" s="1"/>
  <c r="A972" i="31"/>
  <c r="C972" i="31"/>
  <c r="B972" i="31" s="1"/>
  <c r="A973" i="31"/>
  <c r="C973" i="31"/>
  <c r="B973" i="31" s="1"/>
  <c r="A974" i="31"/>
  <c r="C974" i="31"/>
  <c r="B974" i="31" s="1"/>
  <c r="A965" i="31"/>
  <c r="C965" i="31"/>
  <c r="B965" i="31" s="1"/>
  <c r="A966" i="31"/>
  <c r="C966" i="31"/>
  <c r="B966" i="31" s="1"/>
  <c r="A967" i="31"/>
  <c r="C967" i="31"/>
  <c r="B967" i="31" s="1"/>
  <c r="A968" i="31"/>
  <c r="C968" i="31"/>
  <c r="B968" i="31" s="1"/>
  <c r="A969" i="31"/>
  <c r="C969" i="31"/>
  <c r="B969" i="31" s="1"/>
  <c r="A960" i="31"/>
  <c r="C960" i="31"/>
  <c r="B960" i="31" s="1"/>
  <c r="A961" i="31"/>
  <c r="C961" i="31"/>
  <c r="B961" i="31" s="1"/>
  <c r="A962" i="31"/>
  <c r="C962" i="31"/>
  <c r="B962" i="31" s="1"/>
  <c r="A963" i="31"/>
  <c r="C963" i="31"/>
  <c r="B963" i="31" s="1"/>
  <c r="A964" i="31"/>
  <c r="C964" i="31"/>
  <c r="B964" i="31" s="1"/>
  <c r="BB41" i="31" l="1"/>
  <c r="BB32" i="31"/>
  <c r="BB34" i="31"/>
  <c r="BB43" i="31"/>
  <c r="BB33" i="31"/>
  <c r="BB42" i="31"/>
  <c r="BB9" i="31"/>
  <c r="BB18" i="31" s="1"/>
  <c r="BB31" i="31"/>
  <c r="BB30" i="31"/>
  <c r="AS49" i="30"/>
  <c r="AS84" i="30" s="1"/>
  <c r="AS93" i="30" s="1"/>
  <c r="AS50" i="30"/>
  <c r="AS51" i="30"/>
  <c r="AS52" i="30"/>
  <c r="AS53" i="30"/>
  <c r="AS54" i="30"/>
  <c r="AS55" i="30"/>
  <c r="AS56" i="30"/>
  <c r="AS57" i="30"/>
  <c r="AS58" i="30"/>
  <c r="AS59" i="30"/>
  <c r="AS60" i="30"/>
  <c r="AS61" i="30"/>
  <c r="AS85" i="30" s="1"/>
  <c r="AS94" i="30" s="1"/>
  <c r="AS62" i="30"/>
  <c r="AS63" i="30"/>
  <c r="AS64" i="30"/>
  <c r="AS65" i="30"/>
  <c r="AS66" i="30"/>
  <c r="AS67" i="30"/>
  <c r="AS68" i="30"/>
  <c r="AS69" i="30"/>
  <c r="AS86" i="30" s="1"/>
  <c r="AS95" i="30" s="1"/>
  <c r="AS70" i="30"/>
  <c r="AS71" i="30"/>
  <c r="AS72" i="30"/>
  <c r="AS73" i="30"/>
  <c r="AS74" i="30"/>
  <c r="AS75" i="30"/>
  <c r="AS87" i="30" s="1"/>
  <c r="AS96" i="30" s="1"/>
  <c r="AS76" i="30"/>
  <c r="AS77" i="30"/>
  <c r="AS78" i="30"/>
  <c r="AS79" i="30"/>
  <c r="AS80" i="30"/>
  <c r="AS40" i="30"/>
  <c r="AS41" i="30"/>
  <c r="AS42" i="30"/>
  <c r="AS43" i="30"/>
  <c r="AS44" i="30"/>
  <c r="AD29" i="34"/>
  <c r="AD30" i="34"/>
  <c r="AD31" i="34"/>
  <c r="AD32" i="34"/>
  <c r="AD33" i="34"/>
  <c r="AD34" i="34"/>
  <c r="AS83" i="30" l="1"/>
  <c r="AS92" i="30" s="1"/>
  <c r="AD32" i="69"/>
  <c r="AD33" i="69"/>
  <c r="AD34" i="69"/>
  <c r="AD35" i="69"/>
  <c r="AD36" i="69"/>
  <c r="AD37" i="69"/>
  <c r="AC11" i="69"/>
  <c r="AD11" i="69"/>
  <c r="J49" i="74" l="1"/>
  <c r="K49" i="74"/>
  <c r="J23" i="74"/>
  <c r="K23" i="74"/>
  <c r="J22" i="74"/>
  <c r="J48" i="74"/>
  <c r="K48" i="74"/>
  <c r="AC29" i="34"/>
  <c r="AC30" i="34"/>
  <c r="AC31" i="34"/>
  <c r="AC32" i="34"/>
  <c r="AC33" i="34"/>
  <c r="AC34" i="34"/>
  <c r="L23" i="74" l="1"/>
  <c r="L48" i="74"/>
  <c r="L49" i="74"/>
  <c r="R12" i="36"/>
  <c r="U12" i="36" s="1"/>
  <c r="BA23" i="31"/>
  <c r="BA24" i="31"/>
  <c r="BA25" i="31"/>
  <c r="BA26" i="31"/>
  <c r="BA27" i="31"/>
  <c r="BA4" i="31"/>
  <c r="BA5" i="31"/>
  <c r="BA14" i="31" s="1"/>
  <c r="BA40" i="31" s="1"/>
  <c r="BA6" i="31"/>
  <c r="BA15" i="31" s="1"/>
  <c r="BA41" i="31" s="1"/>
  <c r="BA7" i="31"/>
  <c r="BA16" i="31" s="1"/>
  <c r="BA42" i="31" s="1"/>
  <c r="BA8" i="31"/>
  <c r="BA17" i="31" s="1"/>
  <c r="A955" i="31"/>
  <c r="C955" i="31"/>
  <c r="B955" i="31" s="1"/>
  <c r="A956" i="31"/>
  <c r="C956" i="31"/>
  <c r="B956" i="31" s="1"/>
  <c r="A957" i="31"/>
  <c r="B957" i="31"/>
  <c r="C957" i="31"/>
  <c r="A958" i="31"/>
  <c r="C958" i="31"/>
  <c r="B958" i="31" s="1"/>
  <c r="A959" i="31"/>
  <c r="C959" i="31"/>
  <c r="B959" i="31" s="1"/>
  <c r="A950" i="31"/>
  <c r="B950" i="31"/>
  <c r="A951" i="31"/>
  <c r="B951" i="31"/>
  <c r="A952" i="31"/>
  <c r="B952" i="31"/>
  <c r="A953" i="31"/>
  <c r="B953" i="31"/>
  <c r="A954" i="31"/>
  <c r="B954" i="31"/>
  <c r="C950" i="31"/>
  <c r="C951" i="31"/>
  <c r="C952" i="31"/>
  <c r="C953" i="31"/>
  <c r="C954" i="31"/>
  <c r="A945" i="31"/>
  <c r="B945" i="31"/>
  <c r="A946" i="31"/>
  <c r="B946" i="31"/>
  <c r="A947" i="31"/>
  <c r="B947" i="31"/>
  <c r="A948" i="31"/>
  <c r="B948" i="31"/>
  <c r="A949" i="31"/>
  <c r="B949" i="31"/>
  <c r="C945" i="31"/>
  <c r="C946" i="31"/>
  <c r="C947" i="31"/>
  <c r="C948" i="31"/>
  <c r="C949" i="31"/>
  <c r="BA43" i="31" l="1"/>
  <c r="BA34" i="31"/>
  <c r="BA33" i="31"/>
  <c r="BA9" i="31"/>
  <c r="BA18" i="31" s="1"/>
  <c r="BA32" i="31"/>
  <c r="BA13" i="31"/>
  <c r="BA39" i="31" s="1"/>
  <c r="BA31" i="31"/>
  <c r="AE41" i="12"/>
  <c r="AC39" i="12"/>
  <c r="AD39" i="12"/>
  <c r="AF39" i="12"/>
  <c r="AD40" i="12"/>
  <c r="AF40" i="12"/>
  <c r="AE42" i="12"/>
  <c r="AF42" i="12"/>
  <c r="AE43" i="12"/>
  <c r="AC45" i="12"/>
  <c r="AC43" i="12"/>
  <c r="AC41" i="12"/>
  <c r="AI39" i="70"/>
  <c r="AH45" i="70"/>
  <c r="AC42" i="12" l="1"/>
  <c r="AD43" i="12"/>
  <c r="AD45" i="12"/>
  <c r="AF41" i="12"/>
  <c r="AF45" i="12"/>
  <c r="AH40" i="70"/>
  <c r="AF43" i="12"/>
  <c r="AI43" i="70"/>
  <c r="AG41" i="70"/>
  <c r="AI45" i="70"/>
  <c r="AI40" i="70"/>
  <c r="AH41" i="70"/>
  <c r="AD41" i="12"/>
  <c r="AJ40" i="70"/>
  <c r="AG42" i="70"/>
  <c r="AJ39" i="70"/>
  <c r="AG40" i="70"/>
  <c r="AH42" i="70"/>
  <c r="AJ43" i="70"/>
  <c r="AH43" i="70"/>
  <c r="AH39" i="70"/>
  <c r="AI42" i="70"/>
  <c r="AG43" i="70"/>
  <c r="AI41" i="70"/>
  <c r="AJ45" i="70"/>
  <c r="AJ42" i="70"/>
  <c r="AJ41" i="70"/>
  <c r="AD42" i="12"/>
  <c r="AE40" i="12"/>
  <c r="CC40" i="12"/>
  <c r="AE45" i="12"/>
  <c r="AE39" i="12"/>
  <c r="CB40" i="12"/>
  <c r="CA39" i="12"/>
  <c r="AC40" i="12"/>
  <c r="CA41" i="12"/>
  <c r="CA43" i="12"/>
  <c r="BZ41" i="12"/>
  <c r="BA30" i="31"/>
  <c r="CC42" i="12"/>
  <c r="CB42" i="12"/>
  <c r="CA40" i="12"/>
  <c r="CA42" i="12"/>
  <c r="CB45" i="12"/>
  <c r="CA45" i="12"/>
  <c r="BZ40" i="12"/>
  <c r="CC45" i="12"/>
  <c r="BZ43" i="12"/>
  <c r="BZ42" i="12"/>
  <c r="CB43" i="12"/>
  <c r="CB39" i="12"/>
  <c r="CC41" i="12"/>
  <c r="CC39" i="12"/>
  <c r="CC43" i="12"/>
  <c r="CB41" i="12"/>
  <c r="BZ39" i="12"/>
  <c r="D137" i="45"/>
  <c r="E137" i="45"/>
  <c r="D138" i="45"/>
  <c r="E138" i="45"/>
  <c r="D139" i="45"/>
  <c r="E139" i="45"/>
  <c r="D140" i="45"/>
  <c r="E140" i="45"/>
  <c r="D141" i="45"/>
  <c r="E141" i="45"/>
  <c r="Q33" i="34"/>
  <c r="R33" i="34"/>
  <c r="AA24" i="69"/>
  <c r="AA25" i="69"/>
  <c r="AA26" i="69"/>
  <c r="AA27" i="69"/>
  <c r="AA28" i="69"/>
  <c r="AC34" i="69"/>
  <c r="AC36" i="69"/>
  <c r="AC32" i="69"/>
  <c r="AC33" i="69"/>
  <c r="AC35" i="69"/>
  <c r="AC37" i="69"/>
  <c r="AH44" i="70" l="1"/>
  <c r="AG44" i="70"/>
  <c r="AI44" i="70"/>
  <c r="AJ44" i="70"/>
  <c r="CB44" i="12"/>
  <c r="AC44" i="12"/>
  <c r="AF44" i="12"/>
  <c r="AE44" i="12"/>
  <c r="AD44" i="12"/>
  <c r="BZ44" i="12"/>
  <c r="CA44" i="12"/>
  <c r="CC44" i="12"/>
  <c r="AR49" i="30"/>
  <c r="AR50" i="30"/>
  <c r="AR51" i="30"/>
  <c r="AR52" i="30"/>
  <c r="AR53" i="30"/>
  <c r="AR54" i="30"/>
  <c r="AR83" i="30" s="1"/>
  <c r="AR55" i="30"/>
  <c r="AR56" i="30"/>
  <c r="AR57" i="30"/>
  <c r="AR58" i="30"/>
  <c r="AR59" i="30"/>
  <c r="AR60" i="30"/>
  <c r="AR61" i="30"/>
  <c r="AR62" i="30"/>
  <c r="AR85" i="30" s="1"/>
  <c r="AR63" i="30"/>
  <c r="AR64" i="30"/>
  <c r="AR65" i="30"/>
  <c r="AR66" i="30"/>
  <c r="AR67" i="30"/>
  <c r="AR68" i="30"/>
  <c r="AR69" i="30"/>
  <c r="AR70" i="30"/>
  <c r="AR71" i="30"/>
  <c r="AR86" i="30" s="1"/>
  <c r="AR72" i="30"/>
  <c r="AR73" i="30"/>
  <c r="AR74" i="30"/>
  <c r="AR75" i="30"/>
  <c r="AR76" i="30"/>
  <c r="AR77" i="30"/>
  <c r="AR78" i="30"/>
  <c r="AR79" i="30"/>
  <c r="AR80" i="30"/>
  <c r="AR40" i="30"/>
  <c r="AR41" i="30"/>
  <c r="AR42" i="30"/>
  <c r="AR43" i="30"/>
  <c r="AR44" i="30"/>
  <c r="AR87" i="30" l="1"/>
  <c r="AR84" i="30"/>
  <c r="AZ24" i="31"/>
  <c r="AR93" i="30"/>
  <c r="AZ25" i="31"/>
  <c r="AR94" i="30"/>
  <c r="AZ23" i="31"/>
  <c r="AR92" i="30"/>
  <c r="AZ26" i="31"/>
  <c r="AR95" i="30"/>
  <c r="AR96" i="30"/>
  <c r="AZ27" i="31"/>
  <c r="K22" i="74"/>
  <c r="L22" i="74" s="1"/>
  <c r="D132" i="45"/>
  <c r="E132" i="45"/>
  <c r="D133" i="45"/>
  <c r="E133" i="45"/>
  <c r="D134" i="45"/>
  <c r="E134" i="45"/>
  <c r="D135" i="45"/>
  <c r="E135" i="45"/>
  <c r="D136" i="45"/>
  <c r="E136" i="45"/>
  <c r="C925" i="31"/>
  <c r="B900" i="31"/>
  <c r="B901" i="31"/>
  <c r="B902" i="31"/>
  <c r="B903" i="31"/>
  <c r="B904" i="31"/>
  <c r="A935" i="31"/>
  <c r="A936" i="31"/>
  <c r="A937" i="31"/>
  <c r="A938" i="31"/>
  <c r="A939" i="31"/>
  <c r="A940" i="31"/>
  <c r="A941" i="31"/>
  <c r="A942" i="31"/>
  <c r="A943" i="31"/>
  <c r="A944" i="31"/>
  <c r="A930" i="31"/>
  <c r="A931" i="31"/>
  <c r="A932" i="31"/>
  <c r="A933" i="31"/>
  <c r="A934" i="31"/>
  <c r="A925" i="31"/>
  <c r="A926" i="31"/>
  <c r="A927" i="31"/>
  <c r="A928" i="31"/>
  <c r="A929" i="31"/>
  <c r="A920" i="31"/>
  <c r="A921" i="31"/>
  <c r="A922" i="31"/>
  <c r="A923" i="31"/>
  <c r="A924" i="31"/>
  <c r="AB29" i="34"/>
  <c r="AB30" i="34"/>
  <c r="AB31" i="34"/>
  <c r="AB32" i="34"/>
  <c r="AB33" i="34"/>
  <c r="AB34" i="34"/>
  <c r="AQ49" i="30" l="1"/>
  <c r="AQ50" i="30"/>
  <c r="AQ51" i="30"/>
  <c r="AQ52" i="30"/>
  <c r="AQ53" i="30"/>
  <c r="AQ54" i="30"/>
  <c r="AQ55" i="30"/>
  <c r="AQ56" i="30"/>
  <c r="AQ57" i="30"/>
  <c r="AQ58" i="30"/>
  <c r="AQ59" i="30"/>
  <c r="AQ60" i="30"/>
  <c r="AQ61" i="30"/>
  <c r="AQ62" i="30"/>
  <c r="AQ63" i="30"/>
  <c r="AQ64" i="30"/>
  <c r="AQ65" i="30"/>
  <c r="AQ66" i="30"/>
  <c r="AQ67" i="30"/>
  <c r="AQ68" i="30"/>
  <c r="AQ69" i="30"/>
  <c r="AQ70" i="30"/>
  <c r="AQ71" i="30"/>
  <c r="AQ72" i="30"/>
  <c r="AQ73" i="30"/>
  <c r="AQ74" i="30"/>
  <c r="AQ75" i="30"/>
  <c r="AQ76" i="30"/>
  <c r="AQ77" i="30"/>
  <c r="AQ78" i="30"/>
  <c r="AQ79" i="30"/>
  <c r="AQ80" i="30"/>
  <c r="AQ40" i="30"/>
  <c r="AQ41" i="30"/>
  <c r="AQ42" i="30"/>
  <c r="AQ43" i="30"/>
  <c r="AQ44" i="30"/>
  <c r="AQ83" i="30" l="1"/>
  <c r="AQ87" i="30"/>
  <c r="AQ96" i="30" s="1"/>
  <c r="AQ84" i="30"/>
  <c r="AQ93" i="30" s="1"/>
  <c r="AQ86" i="30"/>
  <c r="AY26" i="31" s="1"/>
  <c r="AQ85" i="30"/>
  <c r="AY25" i="31" s="1"/>
  <c r="AY23" i="31"/>
  <c r="AQ92" i="30"/>
  <c r="AY27" i="31"/>
  <c r="D127" i="45"/>
  <c r="E127" i="45"/>
  <c r="D128" i="45"/>
  <c r="E128" i="45"/>
  <c r="D129" i="45"/>
  <c r="E129" i="45"/>
  <c r="D130" i="45"/>
  <c r="E130" i="45"/>
  <c r="D131" i="45"/>
  <c r="E131" i="45"/>
  <c r="BZ45" i="12"/>
  <c r="AG45" i="70"/>
  <c r="J47" i="74"/>
  <c r="K47" i="74"/>
  <c r="J21" i="74"/>
  <c r="K21" i="74"/>
  <c r="T10" i="33"/>
  <c r="T11" i="33"/>
  <c r="T12" i="33"/>
  <c r="T13" i="33"/>
  <c r="AB32" i="69"/>
  <c r="AB33" i="69"/>
  <c r="AB34" i="69"/>
  <c r="AB35" i="69"/>
  <c r="AB36" i="69"/>
  <c r="AB37" i="69"/>
  <c r="AB11" i="69"/>
  <c r="AY24" i="31" l="1"/>
  <c r="AQ94" i="30"/>
  <c r="AQ95" i="30"/>
  <c r="L47" i="74"/>
  <c r="L21" i="74"/>
  <c r="T14" i="33"/>
  <c r="AA29" i="34"/>
  <c r="AA30" i="34"/>
  <c r="AA31" i="34"/>
  <c r="AA32" i="34"/>
  <c r="AA33" i="34"/>
  <c r="AA34" i="34"/>
  <c r="F92" i="30" l="1"/>
  <c r="G92" i="30"/>
  <c r="H92" i="30"/>
  <c r="I92" i="30"/>
  <c r="J92" i="30"/>
  <c r="K92" i="30"/>
  <c r="L92" i="30"/>
  <c r="M92" i="30"/>
  <c r="N92" i="30"/>
  <c r="O92" i="30"/>
  <c r="P92" i="30"/>
  <c r="Q92" i="30"/>
  <c r="R92" i="30"/>
  <c r="S92" i="30"/>
  <c r="T92" i="30"/>
  <c r="U92" i="30"/>
  <c r="V92" i="30"/>
  <c r="W92" i="30"/>
  <c r="X92" i="30"/>
  <c r="Y92" i="30"/>
  <c r="Z92" i="30"/>
  <c r="AA92" i="30"/>
  <c r="AB92" i="30"/>
  <c r="AC92" i="30"/>
  <c r="AD92" i="30"/>
  <c r="AE92" i="30"/>
  <c r="AF92" i="30"/>
  <c r="AG92" i="30"/>
  <c r="AH92" i="30"/>
  <c r="AI92" i="30"/>
  <c r="AJ92" i="30"/>
  <c r="AK92" i="30"/>
  <c r="AL92" i="30"/>
  <c r="AM92" i="30"/>
  <c r="AN92" i="30"/>
  <c r="F93" i="30"/>
  <c r="G93" i="30"/>
  <c r="H93" i="30"/>
  <c r="I93" i="30"/>
  <c r="J93" i="30"/>
  <c r="K93" i="30"/>
  <c r="L93" i="30"/>
  <c r="M93" i="30"/>
  <c r="N93" i="30"/>
  <c r="O93" i="30"/>
  <c r="P93" i="30"/>
  <c r="Q93" i="30"/>
  <c r="R93" i="30"/>
  <c r="S93" i="30"/>
  <c r="T93" i="30"/>
  <c r="U93" i="30"/>
  <c r="V93" i="30"/>
  <c r="W93" i="30"/>
  <c r="X93" i="30"/>
  <c r="Y93" i="30"/>
  <c r="Z93" i="30"/>
  <c r="AA93" i="30"/>
  <c r="AB93" i="30"/>
  <c r="AC93" i="30"/>
  <c r="AD93" i="30"/>
  <c r="AE93" i="30"/>
  <c r="AF93" i="30"/>
  <c r="AG93" i="30"/>
  <c r="AH93" i="30"/>
  <c r="AI93" i="30"/>
  <c r="AJ93" i="30"/>
  <c r="AK93" i="30"/>
  <c r="AL93" i="30"/>
  <c r="AM93" i="30"/>
  <c r="AN93" i="30"/>
  <c r="F94" i="30"/>
  <c r="G94" i="30"/>
  <c r="H94" i="30"/>
  <c r="I94" i="30"/>
  <c r="J94" i="30"/>
  <c r="K94" i="30"/>
  <c r="L94" i="30"/>
  <c r="M94" i="30"/>
  <c r="N94" i="30"/>
  <c r="O94" i="30"/>
  <c r="P94" i="30"/>
  <c r="Q94" i="30"/>
  <c r="R94" i="30"/>
  <c r="S94" i="30"/>
  <c r="T94" i="30"/>
  <c r="U94" i="30"/>
  <c r="V94" i="30"/>
  <c r="W94" i="30"/>
  <c r="X94" i="30"/>
  <c r="Y94" i="30"/>
  <c r="Z94" i="30"/>
  <c r="AA94" i="30"/>
  <c r="AB94" i="30"/>
  <c r="AC94" i="30"/>
  <c r="AD94" i="30"/>
  <c r="AE94" i="30"/>
  <c r="AF94" i="30"/>
  <c r="AG94" i="30"/>
  <c r="AH94" i="30"/>
  <c r="AI94" i="30"/>
  <c r="AJ94" i="30"/>
  <c r="AK94" i="30"/>
  <c r="AL94" i="30"/>
  <c r="AM94" i="30"/>
  <c r="AN94" i="30"/>
  <c r="F95" i="30"/>
  <c r="G95" i="30"/>
  <c r="H95" i="30"/>
  <c r="I95" i="30"/>
  <c r="J95" i="30"/>
  <c r="K95" i="30"/>
  <c r="L95" i="30"/>
  <c r="M95" i="30"/>
  <c r="N95" i="30"/>
  <c r="O95" i="30"/>
  <c r="P95" i="30"/>
  <c r="Q95" i="30"/>
  <c r="R95" i="30"/>
  <c r="S95" i="30"/>
  <c r="T95" i="30"/>
  <c r="U95" i="30"/>
  <c r="V95" i="30"/>
  <c r="W95" i="30"/>
  <c r="X95" i="30"/>
  <c r="Y95" i="30"/>
  <c r="Z95" i="30"/>
  <c r="AA95" i="30"/>
  <c r="AB95" i="30"/>
  <c r="AC95" i="30"/>
  <c r="AD95" i="30"/>
  <c r="AE95" i="30"/>
  <c r="AF95" i="30"/>
  <c r="AG95" i="30"/>
  <c r="AH95" i="30"/>
  <c r="AI95" i="30"/>
  <c r="AJ95" i="30"/>
  <c r="AK95" i="30"/>
  <c r="AL95" i="30"/>
  <c r="AM95" i="30"/>
  <c r="AN95" i="30"/>
  <c r="F96" i="30"/>
  <c r="G96" i="30"/>
  <c r="H96" i="30"/>
  <c r="I96" i="30"/>
  <c r="J96" i="30"/>
  <c r="K96" i="30"/>
  <c r="L96" i="30"/>
  <c r="M96" i="30"/>
  <c r="N96" i="30"/>
  <c r="O96" i="30"/>
  <c r="P96" i="30"/>
  <c r="Q96" i="30"/>
  <c r="R96" i="30"/>
  <c r="S96" i="30"/>
  <c r="T96" i="30"/>
  <c r="U96" i="30"/>
  <c r="V96" i="30"/>
  <c r="W96" i="30"/>
  <c r="X96" i="30"/>
  <c r="Y96" i="30"/>
  <c r="Z96" i="30"/>
  <c r="AA96" i="30"/>
  <c r="AB96" i="30"/>
  <c r="AC96" i="30"/>
  <c r="AD96" i="30"/>
  <c r="AE96" i="30"/>
  <c r="AF96" i="30"/>
  <c r="AG96" i="30"/>
  <c r="AH96" i="30"/>
  <c r="AI96" i="30"/>
  <c r="AJ96" i="30"/>
  <c r="AK96" i="30"/>
  <c r="AL96" i="30"/>
  <c r="AM96" i="30"/>
  <c r="AN96" i="30"/>
  <c r="E96" i="30"/>
  <c r="E95" i="30"/>
  <c r="E94" i="30"/>
  <c r="E93" i="30"/>
  <c r="E92" i="30"/>
  <c r="AP91" i="30" l="1"/>
  <c r="AP49" i="30"/>
  <c r="AP50" i="30"/>
  <c r="AP51" i="30"/>
  <c r="AP52" i="30"/>
  <c r="AP53" i="30"/>
  <c r="AP54" i="30"/>
  <c r="AP83" i="30" s="1"/>
  <c r="AP55" i="30"/>
  <c r="AP56" i="30"/>
  <c r="AP57" i="30"/>
  <c r="AP58" i="30"/>
  <c r="AP59" i="30"/>
  <c r="AP60" i="30"/>
  <c r="AP61" i="30"/>
  <c r="AP62" i="30"/>
  <c r="AP85" i="30" s="1"/>
  <c r="AP94" i="30" s="1"/>
  <c r="AP63" i="30"/>
  <c r="AP64" i="30"/>
  <c r="AP65" i="30"/>
  <c r="AP66" i="30"/>
  <c r="AP67" i="30"/>
  <c r="AP68" i="30"/>
  <c r="AP69" i="30"/>
  <c r="AP70" i="30"/>
  <c r="AP71" i="30"/>
  <c r="AP72" i="30"/>
  <c r="AP73" i="30"/>
  <c r="AP74" i="30"/>
  <c r="AP75" i="30"/>
  <c r="AP76" i="30"/>
  <c r="AP77" i="30"/>
  <c r="AP78" i="30"/>
  <c r="AP79" i="30"/>
  <c r="AP80" i="30"/>
  <c r="AP40" i="30"/>
  <c r="AP41" i="30"/>
  <c r="AP42" i="30"/>
  <c r="AP43" i="30"/>
  <c r="AP44" i="30"/>
  <c r="AP87" i="30" l="1"/>
  <c r="AP96" i="30" s="1"/>
  <c r="AP84" i="30"/>
  <c r="AP93" i="30" s="1"/>
  <c r="AP86" i="30"/>
  <c r="AP95" i="30" s="1"/>
  <c r="AX23" i="31"/>
  <c r="AP92" i="30"/>
  <c r="A915" i="31"/>
  <c r="A916" i="31"/>
  <c r="A917" i="31"/>
  <c r="A918" i="31"/>
  <c r="A919" i="31"/>
  <c r="A910" i="31"/>
  <c r="A911" i="31"/>
  <c r="A912" i="31"/>
  <c r="A913" i="31"/>
  <c r="A914" i="31"/>
  <c r="A905" i="31"/>
  <c r="C905" i="31"/>
  <c r="B905" i="31" s="1"/>
  <c r="A906" i="31"/>
  <c r="A907" i="31"/>
  <c r="A908" i="31"/>
  <c r="A909" i="31"/>
  <c r="C909" i="31"/>
  <c r="B909" i="31" s="1"/>
  <c r="A900" i="31"/>
  <c r="A901" i="31"/>
  <c r="A902" i="31"/>
  <c r="C907" i="31"/>
  <c r="B907" i="31" s="1"/>
  <c r="A903" i="31"/>
  <c r="A904" i="31"/>
  <c r="D122" i="45"/>
  <c r="E122" i="45"/>
  <c r="D123" i="45"/>
  <c r="E123" i="45"/>
  <c r="D124" i="45"/>
  <c r="E124" i="45"/>
  <c r="D125" i="45"/>
  <c r="E125" i="45"/>
  <c r="D126" i="45"/>
  <c r="E126" i="45"/>
  <c r="J33" i="74"/>
  <c r="K33" i="74"/>
  <c r="J46" i="74"/>
  <c r="K46" i="74"/>
  <c r="J20" i="74"/>
  <c r="K20" i="74"/>
  <c r="Z29" i="34"/>
  <c r="Z30" i="34"/>
  <c r="Z31" i="34"/>
  <c r="Z32" i="34"/>
  <c r="Z33" i="34"/>
  <c r="Z34" i="34"/>
  <c r="L20" i="74" l="1"/>
  <c r="L33" i="74"/>
  <c r="C914" i="31"/>
  <c r="C910" i="31"/>
  <c r="B910" i="31" s="1"/>
  <c r="C912" i="31"/>
  <c r="B912" i="31" s="1"/>
  <c r="C915" i="31"/>
  <c r="B915" i="31" s="1"/>
  <c r="C908" i="31"/>
  <c r="B908" i="31" s="1"/>
  <c r="C906" i="31"/>
  <c r="B906" i="31" s="1"/>
  <c r="L46" i="74"/>
  <c r="F7" i="36"/>
  <c r="AA36" i="69"/>
  <c r="AA32" i="69"/>
  <c r="AA33" i="69"/>
  <c r="AA34" i="69"/>
  <c r="AA35" i="69"/>
  <c r="AA37" i="69"/>
  <c r="Z11" i="69"/>
  <c r="AA11" i="69"/>
  <c r="B914" i="31" l="1"/>
  <c r="C919" i="31"/>
  <c r="B919" i="31" s="1"/>
  <c r="C911" i="31"/>
  <c r="B911" i="31" s="1"/>
  <c r="C913" i="31"/>
  <c r="B913" i="31" s="1"/>
  <c r="C920" i="31"/>
  <c r="B920" i="31" s="1"/>
  <c r="C917" i="31"/>
  <c r="B917" i="31" s="1"/>
  <c r="C924" i="31"/>
  <c r="B924" i="31" s="1"/>
  <c r="AX24" i="31"/>
  <c r="AX25" i="31"/>
  <c r="AX26" i="31"/>
  <c r="AX27" i="31"/>
  <c r="A895" i="31"/>
  <c r="A896" i="31"/>
  <c r="A897" i="31"/>
  <c r="A898" i="31"/>
  <c r="A899" i="31"/>
  <c r="A890" i="31"/>
  <c r="A891" i="31"/>
  <c r="A892" i="31"/>
  <c r="A893" i="31"/>
  <c r="A894" i="31"/>
  <c r="A885" i="31"/>
  <c r="A886" i="31"/>
  <c r="A887" i="31"/>
  <c r="A888" i="31"/>
  <c r="A889" i="31"/>
  <c r="A880" i="31"/>
  <c r="A881" i="31"/>
  <c r="A882" i="31"/>
  <c r="A883" i="31"/>
  <c r="A884" i="31"/>
  <c r="A875" i="31"/>
  <c r="A876" i="31"/>
  <c r="A877" i="31"/>
  <c r="A878" i="31"/>
  <c r="A879" i="31"/>
  <c r="AO86" i="30"/>
  <c r="AO95" i="30" s="1"/>
  <c r="AO49" i="30"/>
  <c r="AO84" i="30" s="1"/>
  <c r="AO93" i="30" s="1"/>
  <c r="AO50" i="30"/>
  <c r="AO51" i="30"/>
  <c r="AO52" i="30"/>
  <c r="AO53" i="30"/>
  <c r="AO54" i="30"/>
  <c r="AO55" i="30"/>
  <c r="AO56" i="30"/>
  <c r="AO57" i="30"/>
  <c r="AO58" i="30"/>
  <c r="AO59" i="30"/>
  <c r="AO60" i="30"/>
  <c r="AO61" i="30"/>
  <c r="AO62" i="30"/>
  <c r="AO63" i="30"/>
  <c r="AO64" i="30"/>
  <c r="AO65" i="30"/>
  <c r="AO66" i="30"/>
  <c r="AO67" i="30"/>
  <c r="AO68" i="30"/>
  <c r="AO69" i="30"/>
  <c r="AO70" i="30"/>
  <c r="AO71" i="30"/>
  <c r="AO72" i="30"/>
  <c r="AO73" i="30"/>
  <c r="AO74" i="30"/>
  <c r="AO75" i="30"/>
  <c r="AO76" i="30"/>
  <c r="AO77" i="30"/>
  <c r="AO78" i="30"/>
  <c r="AO79" i="30"/>
  <c r="AO80" i="30"/>
  <c r="AO40" i="30"/>
  <c r="AO41" i="30"/>
  <c r="AO42" i="30"/>
  <c r="AO43" i="30"/>
  <c r="AO44" i="30"/>
  <c r="AO85" i="30" l="1"/>
  <c r="AO94" i="30" s="1"/>
  <c r="AO83" i="30"/>
  <c r="AO92" i="30" s="1"/>
  <c r="AO87" i="30"/>
  <c r="AO96" i="30" s="1"/>
  <c r="C922" i="31"/>
  <c r="B922" i="31" s="1"/>
  <c r="B925" i="31"/>
  <c r="C918" i="31"/>
  <c r="B918" i="31" s="1"/>
  <c r="C929" i="31"/>
  <c r="B929" i="31" s="1"/>
  <c r="C916" i="31"/>
  <c r="B916" i="31" s="1"/>
  <c r="AN49" i="30"/>
  <c r="AN40" i="30"/>
  <c r="AN62" i="30"/>
  <c r="AN61" i="30"/>
  <c r="AN85" i="30"/>
  <c r="Y29" i="34"/>
  <c r="C927" i="31" l="1"/>
  <c r="B927" i="31" s="1"/>
  <c r="C923" i="31"/>
  <c r="B923" i="31" s="1"/>
  <c r="C930" i="31"/>
  <c r="B930" i="31" s="1"/>
  <c r="C921" i="31"/>
  <c r="B921" i="31" s="1"/>
  <c r="C934" i="31"/>
  <c r="B934" i="31" s="1"/>
  <c r="AW23" i="31"/>
  <c r="AW24" i="31"/>
  <c r="AW25" i="31"/>
  <c r="AW26" i="31"/>
  <c r="AW27" i="31"/>
  <c r="AA18" i="33"/>
  <c r="S9" i="33"/>
  <c r="D117" i="45"/>
  <c r="E117" i="45"/>
  <c r="D118" i="45"/>
  <c r="E118" i="45"/>
  <c r="D119" i="45"/>
  <c r="E119" i="45"/>
  <c r="D120" i="45"/>
  <c r="E120" i="45"/>
  <c r="D121" i="45"/>
  <c r="E121" i="45"/>
  <c r="G7" i="36"/>
  <c r="F11" i="36"/>
  <c r="F10" i="36"/>
  <c r="F9" i="36"/>
  <c r="F8" i="36"/>
  <c r="A7" i="60"/>
  <c r="AR24" i="31"/>
  <c r="AS24" i="31"/>
  <c r="AT24" i="31"/>
  <c r="AU24" i="31"/>
  <c r="AV24" i="31"/>
  <c r="AR25" i="31"/>
  <c r="AS25" i="31"/>
  <c r="AT25" i="31"/>
  <c r="AU25" i="31"/>
  <c r="AV25" i="31"/>
  <c r="AR26" i="31"/>
  <c r="AS26" i="31"/>
  <c r="AT26" i="31"/>
  <c r="AU26" i="31"/>
  <c r="AV26" i="31"/>
  <c r="AR27" i="31"/>
  <c r="AS27" i="31"/>
  <c r="AT27" i="31"/>
  <c r="AU27" i="31"/>
  <c r="AV27" i="31"/>
  <c r="AS23" i="31"/>
  <c r="AT23" i="31"/>
  <c r="AU23" i="31"/>
  <c r="AV23" i="31"/>
  <c r="A870" i="31"/>
  <c r="A871" i="31"/>
  <c r="A872" i="31"/>
  <c r="A873" i="31"/>
  <c r="A874" i="31"/>
  <c r="A865" i="31"/>
  <c r="A866" i="31"/>
  <c r="A867" i="31"/>
  <c r="A868" i="31"/>
  <c r="A869" i="31"/>
  <c r="A860" i="31"/>
  <c r="A861" i="31"/>
  <c r="A862" i="31"/>
  <c r="A863" i="31"/>
  <c r="A864" i="31"/>
  <c r="A855" i="31"/>
  <c r="A856" i="31"/>
  <c r="A857" i="31"/>
  <c r="A858" i="31"/>
  <c r="A859" i="31"/>
  <c r="J45" i="74"/>
  <c r="K45" i="74"/>
  <c r="J19" i="74"/>
  <c r="K19" i="74"/>
  <c r="S30" i="34"/>
  <c r="T30" i="34"/>
  <c r="U30" i="34"/>
  <c r="V30" i="34"/>
  <c r="W30" i="34"/>
  <c r="X30" i="34"/>
  <c r="Y30" i="34"/>
  <c r="S31" i="34"/>
  <c r="T31" i="34"/>
  <c r="U31" i="34"/>
  <c r="V31" i="34"/>
  <c r="W31" i="34"/>
  <c r="X31" i="34"/>
  <c r="Y31" i="34"/>
  <c r="S32" i="34"/>
  <c r="T32" i="34"/>
  <c r="U32" i="34"/>
  <c r="V32" i="34"/>
  <c r="W32" i="34"/>
  <c r="X32" i="34"/>
  <c r="Y32" i="34"/>
  <c r="S33" i="34"/>
  <c r="T33" i="34"/>
  <c r="U33" i="34"/>
  <c r="V33" i="34"/>
  <c r="W33" i="34"/>
  <c r="X33" i="34"/>
  <c r="Y33" i="34"/>
  <c r="S34" i="34"/>
  <c r="T34" i="34"/>
  <c r="U34" i="34"/>
  <c r="V34" i="34"/>
  <c r="W34" i="34"/>
  <c r="X34" i="34"/>
  <c r="Y34" i="34"/>
  <c r="T29" i="34"/>
  <c r="U29" i="34"/>
  <c r="V29" i="34"/>
  <c r="W29" i="34"/>
  <c r="X29" i="34"/>
  <c r="F4" i="36" l="1"/>
  <c r="G4" i="36" s="1"/>
  <c r="H4" i="36" s="1"/>
  <c r="C926" i="31"/>
  <c r="B926" i="31" s="1"/>
  <c r="C935" i="31"/>
  <c r="B935" i="31" s="1"/>
  <c r="C928" i="31"/>
  <c r="B928" i="31" s="1"/>
  <c r="C939" i="31"/>
  <c r="B939" i="31" s="1"/>
  <c r="C932" i="31"/>
  <c r="B932" i="31" s="1"/>
  <c r="L19" i="74"/>
  <c r="L45" i="74"/>
  <c r="BV49" i="12"/>
  <c r="BV51" i="12" l="1"/>
  <c r="BV54" i="12"/>
  <c r="BV55" i="12"/>
  <c r="BV53" i="12"/>
  <c r="BV50" i="12"/>
  <c r="BV52" i="12"/>
  <c r="C933" i="31"/>
  <c r="B933" i="31" s="1"/>
  <c r="C931" i="31"/>
  <c r="B931" i="31" s="1"/>
  <c r="C944" i="31"/>
  <c r="B944" i="31" s="1"/>
  <c r="C940" i="31"/>
  <c r="B940" i="31" s="1"/>
  <c r="C937" i="31"/>
  <c r="B937" i="31" s="1"/>
  <c r="AI83" i="30"/>
  <c r="AJ83" i="30"/>
  <c r="AK83" i="30"/>
  <c r="AL83" i="30"/>
  <c r="AM83" i="30"/>
  <c r="AN83" i="30"/>
  <c r="AI84" i="30"/>
  <c r="AJ84" i="30"/>
  <c r="AK84" i="30"/>
  <c r="AL84" i="30"/>
  <c r="AM84" i="30"/>
  <c r="AN84" i="30"/>
  <c r="AI85" i="30"/>
  <c r="AJ85" i="30"/>
  <c r="AK85" i="30"/>
  <c r="AL85" i="30"/>
  <c r="AM85" i="30"/>
  <c r="AI86" i="30"/>
  <c r="AJ86" i="30"/>
  <c r="AK86" i="30"/>
  <c r="AL86" i="30"/>
  <c r="AM86" i="30"/>
  <c r="AN86" i="30"/>
  <c r="AI87" i="30"/>
  <c r="AJ87" i="30"/>
  <c r="AK87" i="30"/>
  <c r="AL87" i="30"/>
  <c r="AM87" i="30"/>
  <c r="AN87" i="30"/>
  <c r="AI50" i="30"/>
  <c r="AJ50" i="30"/>
  <c r="AK50" i="30"/>
  <c r="AL50" i="30"/>
  <c r="AM50" i="30"/>
  <c r="AN50" i="30"/>
  <c r="AI51" i="30"/>
  <c r="AJ51" i="30"/>
  <c r="AK51" i="30"/>
  <c r="AL51" i="30"/>
  <c r="AM51" i="30"/>
  <c r="AN51" i="30"/>
  <c r="AI52" i="30"/>
  <c r="AJ52" i="30"/>
  <c r="AK52" i="30"/>
  <c r="AL52" i="30"/>
  <c r="AM52" i="30"/>
  <c r="AN52" i="30"/>
  <c r="AI53" i="30"/>
  <c r="AJ53" i="30"/>
  <c r="AK53" i="30"/>
  <c r="AL53" i="30"/>
  <c r="AM53" i="30"/>
  <c r="AN53" i="30"/>
  <c r="AI54" i="30"/>
  <c r="AJ54" i="30"/>
  <c r="AK54" i="30"/>
  <c r="AL54" i="30"/>
  <c r="AM54" i="30"/>
  <c r="AN54" i="30"/>
  <c r="AI55" i="30"/>
  <c r="AJ55" i="30"/>
  <c r="AK55" i="30"/>
  <c r="AL55" i="30"/>
  <c r="AM55" i="30"/>
  <c r="AN55" i="30"/>
  <c r="AI56" i="30"/>
  <c r="AJ56" i="30"/>
  <c r="AK56" i="30"/>
  <c r="AL56" i="30"/>
  <c r="AM56" i="30"/>
  <c r="AN56" i="30"/>
  <c r="AI57" i="30"/>
  <c r="AJ57" i="30"/>
  <c r="AK57" i="30"/>
  <c r="AL57" i="30"/>
  <c r="AM57" i="30"/>
  <c r="AN57" i="30"/>
  <c r="AI58" i="30"/>
  <c r="AJ58" i="30"/>
  <c r="AK58" i="30"/>
  <c r="AL58" i="30"/>
  <c r="AM58" i="30"/>
  <c r="AN58" i="30"/>
  <c r="AI59" i="30"/>
  <c r="AJ59" i="30"/>
  <c r="AK59" i="30"/>
  <c r="AL59" i="30"/>
  <c r="AM59" i="30"/>
  <c r="AN59" i="30"/>
  <c r="AI60" i="30"/>
  <c r="AJ60" i="30"/>
  <c r="AK60" i="30"/>
  <c r="AL60" i="30"/>
  <c r="AM60" i="30"/>
  <c r="AN60" i="30"/>
  <c r="AI61" i="30"/>
  <c r="AJ61" i="30"/>
  <c r="AK61" i="30"/>
  <c r="AL61" i="30"/>
  <c r="AM61" i="30"/>
  <c r="AI62" i="30"/>
  <c r="AJ62" i="30"/>
  <c r="AK62" i="30"/>
  <c r="AL62" i="30"/>
  <c r="AM62" i="30"/>
  <c r="AI63" i="30"/>
  <c r="AJ63" i="30"/>
  <c r="AK63" i="30"/>
  <c r="AL63" i="30"/>
  <c r="AM63" i="30"/>
  <c r="AN63" i="30"/>
  <c r="AI64" i="30"/>
  <c r="AJ64" i="30"/>
  <c r="AK64" i="30"/>
  <c r="AL64" i="30"/>
  <c r="AM64" i="30"/>
  <c r="AN64" i="30"/>
  <c r="AI65" i="30"/>
  <c r="AJ65" i="30"/>
  <c r="AK65" i="30"/>
  <c r="AL65" i="30"/>
  <c r="AM65" i="30"/>
  <c r="AN65" i="30"/>
  <c r="AI66" i="30"/>
  <c r="AJ66" i="30"/>
  <c r="AK66" i="30"/>
  <c r="AL66" i="30"/>
  <c r="AM66" i="30"/>
  <c r="AN66" i="30"/>
  <c r="AI67" i="30"/>
  <c r="AJ67" i="30"/>
  <c r="AK67" i="30"/>
  <c r="AL67" i="30"/>
  <c r="AM67" i="30"/>
  <c r="AN67" i="30"/>
  <c r="AI68" i="30"/>
  <c r="AJ68" i="30"/>
  <c r="AK68" i="30"/>
  <c r="AL68" i="30"/>
  <c r="AM68" i="30"/>
  <c r="AN68" i="30"/>
  <c r="AI69" i="30"/>
  <c r="AJ69" i="30"/>
  <c r="AK69" i="30"/>
  <c r="AL69" i="30"/>
  <c r="AM69" i="30"/>
  <c r="AN69" i="30"/>
  <c r="AI70" i="30"/>
  <c r="AJ70" i="30"/>
  <c r="AK70" i="30"/>
  <c r="AL70" i="30"/>
  <c r="AM70" i="30"/>
  <c r="AN70" i="30"/>
  <c r="AI71" i="30"/>
  <c r="AJ71" i="30"/>
  <c r="AK71" i="30"/>
  <c r="AL71" i="30"/>
  <c r="AM71" i="30"/>
  <c r="AN71" i="30"/>
  <c r="AI72" i="30"/>
  <c r="AJ72" i="30"/>
  <c r="AK72" i="30"/>
  <c r="AL72" i="30"/>
  <c r="AM72" i="30"/>
  <c r="AN72" i="30"/>
  <c r="AI73" i="30"/>
  <c r="AJ73" i="30"/>
  <c r="AK73" i="30"/>
  <c r="AL73" i="30"/>
  <c r="AM73" i="30"/>
  <c r="AN73" i="30"/>
  <c r="AI74" i="30"/>
  <c r="AJ74" i="30"/>
  <c r="AK74" i="30"/>
  <c r="AL74" i="30"/>
  <c r="AM74" i="30"/>
  <c r="AN74" i="30"/>
  <c r="AI75" i="30"/>
  <c r="AJ75" i="30"/>
  <c r="AK75" i="30"/>
  <c r="AL75" i="30"/>
  <c r="AM75" i="30"/>
  <c r="AN75" i="30"/>
  <c r="AI76" i="30"/>
  <c r="AJ76" i="30"/>
  <c r="AK76" i="30"/>
  <c r="AL76" i="30"/>
  <c r="AM76" i="30"/>
  <c r="AN76" i="30"/>
  <c r="AI77" i="30"/>
  <c r="AJ77" i="30"/>
  <c r="AK77" i="30"/>
  <c r="AL77" i="30"/>
  <c r="AM77" i="30"/>
  <c r="AN77" i="30"/>
  <c r="AI78" i="30"/>
  <c r="AJ78" i="30"/>
  <c r="AK78" i="30"/>
  <c r="AL78" i="30"/>
  <c r="AM78" i="30"/>
  <c r="AN78" i="30"/>
  <c r="AI79" i="30"/>
  <c r="AJ79" i="30"/>
  <c r="AK79" i="30"/>
  <c r="AL79" i="30"/>
  <c r="AM79" i="30"/>
  <c r="AN79" i="30"/>
  <c r="AI80" i="30"/>
  <c r="AJ80" i="30"/>
  <c r="AK80" i="30"/>
  <c r="AL80" i="30"/>
  <c r="AM80" i="30"/>
  <c r="AN80" i="30"/>
  <c r="AI49" i="30"/>
  <c r="AJ49" i="30"/>
  <c r="AK49" i="30"/>
  <c r="AL49" i="30"/>
  <c r="AM49" i="30"/>
  <c r="AI40" i="30"/>
  <c r="AJ40" i="30"/>
  <c r="AK40" i="30"/>
  <c r="AL40" i="30"/>
  <c r="AM40" i="30"/>
  <c r="AI41" i="30"/>
  <c r="AJ41" i="30"/>
  <c r="AK41" i="30"/>
  <c r="AL41" i="30"/>
  <c r="AM41" i="30"/>
  <c r="AN41" i="30"/>
  <c r="AI42" i="30"/>
  <c r="AJ42" i="30"/>
  <c r="AK42" i="30"/>
  <c r="AL42" i="30"/>
  <c r="AM42" i="30"/>
  <c r="AN42" i="30"/>
  <c r="AI43" i="30"/>
  <c r="AJ43" i="30"/>
  <c r="AK43" i="30"/>
  <c r="AL43" i="30"/>
  <c r="AM43" i="30"/>
  <c r="AN43" i="30"/>
  <c r="AI44" i="30"/>
  <c r="AJ44" i="30"/>
  <c r="AK44" i="30"/>
  <c r="AL44" i="30"/>
  <c r="AM44" i="30"/>
  <c r="AN44" i="30"/>
  <c r="C936" i="31" l="1"/>
  <c r="B936" i="31" s="1"/>
  <c r="C938" i="31"/>
  <c r="B938" i="31" s="1"/>
  <c r="C942" i="31"/>
  <c r="B942" i="31" s="1"/>
  <c r="C943" i="31" l="1"/>
  <c r="B943" i="31" s="1"/>
  <c r="C941" i="31"/>
  <c r="B941" i="31" s="1"/>
  <c r="Z23" i="69"/>
  <c r="Z32" i="69" s="1"/>
  <c r="Z24" i="69"/>
  <c r="Z33" i="69" s="1"/>
  <c r="Z25" i="69"/>
  <c r="Z34" i="69" s="1"/>
  <c r="Z26" i="69"/>
  <c r="Z35" i="69" s="1"/>
  <c r="Z27" i="69"/>
  <c r="Z36" i="69" s="1"/>
  <c r="Z28" i="69"/>
  <c r="Z37" i="69" s="1"/>
  <c r="S10" i="33"/>
  <c r="S11" i="33"/>
  <c r="S12" i="33"/>
  <c r="S13" i="33"/>
  <c r="J44" i="74"/>
  <c r="K44" i="74"/>
  <c r="J18" i="74"/>
  <c r="K18" i="74"/>
  <c r="D112" i="45"/>
  <c r="E112" i="45"/>
  <c r="D113" i="45"/>
  <c r="E113" i="45"/>
  <c r="D114" i="45"/>
  <c r="E114" i="45"/>
  <c r="D115" i="45"/>
  <c r="E115" i="45"/>
  <c r="D116" i="45"/>
  <c r="E116" i="45"/>
  <c r="G8" i="36"/>
  <c r="G9" i="36"/>
  <c r="G10" i="36"/>
  <c r="A845" i="31"/>
  <c r="A846" i="31"/>
  <c r="A847" i="31"/>
  <c r="A848" i="31"/>
  <c r="A849" i="31"/>
  <c r="A850" i="31"/>
  <c r="A851" i="31"/>
  <c r="A852" i="31"/>
  <c r="A853" i="31"/>
  <c r="A854" i="31"/>
  <c r="A840" i="31"/>
  <c r="A841" i="31"/>
  <c r="A842" i="31"/>
  <c r="A843" i="31"/>
  <c r="A844" i="31"/>
  <c r="Y23" i="69"/>
  <c r="Y32" i="69" s="1"/>
  <c r="Y24" i="69"/>
  <c r="Y33" i="69" s="1"/>
  <c r="Y25" i="69"/>
  <c r="Y34" i="69" s="1"/>
  <c r="Y26" i="69"/>
  <c r="Y35" i="69" s="1"/>
  <c r="Y27" i="69"/>
  <c r="Y36" i="69" s="1"/>
  <c r="Y28" i="69"/>
  <c r="Y37" i="69" s="1"/>
  <c r="Y11" i="69"/>
  <c r="J43" i="74"/>
  <c r="K43" i="74"/>
  <c r="J17" i="74"/>
  <c r="K17" i="74"/>
  <c r="D107" i="45"/>
  <c r="E107" i="45"/>
  <c r="D108" i="45"/>
  <c r="E108" i="45"/>
  <c r="D109" i="45"/>
  <c r="E109" i="45"/>
  <c r="D110" i="45"/>
  <c r="E110" i="45"/>
  <c r="D111" i="45"/>
  <c r="E111" i="45"/>
  <c r="A820" i="31"/>
  <c r="A821" i="31"/>
  <c r="A822" i="31"/>
  <c r="A823" i="31"/>
  <c r="A824" i="31"/>
  <c r="A825" i="31"/>
  <c r="A826" i="31"/>
  <c r="A827" i="31"/>
  <c r="A828" i="31"/>
  <c r="A829" i="31"/>
  <c r="A830" i="31"/>
  <c r="A831" i="31"/>
  <c r="A832" i="31"/>
  <c r="A833" i="31"/>
  <c r="A834" i="31"/>
  <c r="A835" i="31"/>
  <c r="A836" i="31"/>
  <c r="A837" i="31"/>
  <c r="A838" i="31"/>
  <c r="A839" i="31"/>
  <c r="X11" i="69"/>
  <c r="X23" i="69"/>
  <c r="X32" i="69" s="1"/>
  <c r="X24" i="69"/>
  <c r="X33" i="69" s="1"/>
  <c r="X25" i="69"/>
  <c r="X34" i="69" s="1"/>
  <c r="X26" i="69"/>
  <c r="X35" i="69" s="1"/>
  <c r="X27" i="69"/>
  <c r="X36" i="69" s="1"/>
  <c r="X28" i="69"/>
  <c r="X37" i="69" s="1"/>
  <c r="R9" i="33"/>
  <c r="R10" i="33"/>
  <c r="R11" i="33"/>
  <c r="R12" i="33"/>
  <c r="R13" i="33"/>
  <c r="J42" i="74"/>
  <c r="K42" i="74"/>
  <c r="J16" i="74"/>
  <c r="K16" i="74"/>
  <c r="A810" i="31"/>
  <c r="A811" i="31"/>
  <c r="A812" i="31"/>
  <c r="A813" i="31"/>
  <c r="A814" i="31"/>
  <c r="A815" i="31"/>
  <c r="A816" i="31"/>
  <c r="A817" i="31"/>
  <c r="A818" i="31"/>
  <c r="A819" i="31"/>
  <c r="W11" i="69"/>
  <c r="W23" i="69"/>
  <c r="W32" i="69" s="1"/>
  <c r="W24" i="69"/>
  <c r="W33" i="69" s="1"/>
  <c r="W25" i="69"/>
  <c r="W34" i="69" s="1"/>
  <c r="W26" i="69"/>
  <c r="W35" i="69" s="1"/>
  <c r="W27" i="69"/>
  <c r="W36" i="69" s="1"/>
  <c r="W28" i="69"/>
  <c r="W37" i="69" s="1"/>
  <c r="L17" i="74" l="1"/>
  <c r="S14" i="33"/>
  <c r="L44" i="74"/>
  <c r="L18" i="74"/>
  <c r="L43" i="74"/>
  <c r="L42" i="74"/>
  <c r="L16" i="74"/>
  <c r="R14" i="33"/>
  <c r="AC49" i="70"/>
  <c r="BU49" i="12"/>
  <c r="AC49" i="12"/>
  <c r="D102" i="45"/>
  <c r="E102" i="45"/>
  <c r="D103" i="45"/>
  <c r="E103" i="45"/>
  <c r="D104" i="45"/>
  <c r="E104" i="45"/>
  <c r="D105" i="45"/>
  <c r="E105" i="45"/>
  <c r="D106" i="45"/>
  <c r="E106" i="45"/>
  <c r="A795" i="31"/>
  <c r="A796" i="31"/>
  <c r="A797" i="31"/>
  <c r="A798" i="31"/>
  <c r="A799" i="31"/>
  <c r="A800" i="31"/>
  <c r="A801" i="31"/>
  <c r="A802" i="31"/>
  <c r="A803" i="31"/>
  <c r="A804" i="31"/>
  <c r="A805" i="31"/>
  <c r="A806" i="31"/>
  <c r="A807" i="31"/>
  <c r="A808" i="31"/>
  <c r="A809" i="31"/>
  <c r="AC54" i="12" l="1"/>
  <c r="AC51" i="12"/>
  <c r="AC53" i="12"/>
  <c r="AC55" i="12"/>
  <c r="AC50" i="12"/>
  <c r="AC52" i="12"/>
  <c r="BU54" i="12"/>
  <c r="BU55" i="12"/>
  <c r="BU53" i="12"/>
  <c r="BU51" i="12"/>
  <c r="BU52" i="12"/>
  <c r="BU50" i="12"/>
  <c r="AC52" i="70"/>
  <c r="AC55" i="70"/>
  <c r="AC50" i="70"/>
  <c r="AC53" i="70"/>
  <c r="AC51" i="70"/>
  <c r="AC54" i="70"/>
  <c r="AB49" i="70"/>
  <c r="AB49" i="12"/>
  <c r="BT49" i="12"/>
  <c r="Z18" i="33"/>
  <c r="Z19" i="33" s="1"/>
  <c r="BT54" i="12" l="1"/>
  <c r="BT55" i="12"/>
  <c r="BT51" i="12"/>
  <c r="BT53" i="12"/>
  <c r="BT50" i="12"/>
  <c r="BT52" i="12"/>
  <c r="AB51" i="12"/>
  <c r="AB50" i="12"/>
  <c r="AB53" i="12"/>
  <c r="AB54" i="12"/>
  <c r="AB55" i="12"/>
  <c r="AB52" i="12"/>
  <c r="AB55" i="70"/>
  <c r="AB50" i="70"/>
  <c r="AB54" i="70"/>
  <c r="AB53" i="70"/>
  <c r="AB51" i="70"/>
  <c r="AB52" i="70"/>
  <c r="AA49" i="12"/>
  <c r="AA49" i="70"/>
  <c r="Z21" i="33"/>
  <c r="Z20" i="33"/>
  <c r="Z23" i="33"/>
  <c r="Z22" i="33"/>
  <c r="BS49" i="12"/>
  <c r="Y18" i="33"/>
  <c r="R18" i="74"/>
  <c r="S18" i="74"/>
  <c r="T18" i="74"/>
  <c r="U18" i="74"/>
  <c r="V18" i="74"/>
  <c r="W18" i="74"/>
  <c r="X18" i="74"/>
  <c r="Y18" i="74"/>
  <c r="Z18" i="74"/>
  <c r="AA18" i="74"/>
  <c r="AB18" i="74"/>
  <c r="AD18" i="74"/>
  <c r="AC18" i="74"/>
  <c r="J29" i="74"/>
  <c r="K41" i="74"/>
  <c r="J41" i="74"/>
  <c r="K40" i="74"/>
  <c r="J40" i="74"/>
  <c r="K39" i="74"/>
  <c r="J39" i="74"/>
  <c r="K38" i="74"/>
  <c r="J38" i="74"/>
  <c r="K37" i="74"/>
  <c r="J37" i="74"/>
  <c r="K36" i="74"/>
  <c r="J36" i="74"/>
  <c r="K35" i="74"/>
  <c r="J35" i="74"/>
  <c r="K34" i="74"/>
  <c r="J34" i="74"/>
  <c r="K32" i="74"/>
  <c r="J32" i="74"/>
  <c r="K31" i="74"/>
  <c r="J31" i="74"/>
  <c r="K30" i="74"/>
  <c r="J30" i="74"/>
  <c r="K29" i="74"/>
  <c r="K15" i="74"/>
  <c r="J15" i="74"/>
  <c r="K14" i="74"/>
  <c r="J14" i="74"/>
  <c r="K13" i="74"/>
  <c r="J13" i="74"/>
  <c r="K12" i="74"/>
  <c r="J12" i="74"/>
  <c r="K11" i="74"/>
  <c r="J11" i="74"/>
  <c r="K10" i="74"/>
  <c r="J10" i="74"/>
  <c r="K9" i="74"/>
  <c r="J9" i="74"/>
  <c r="K8" i="74"/>
  <c r="J8" i="74"/>
  <c r="K7" i="74"/>
  <c r="J7" i="74"/>
  <c r="K6" i="74"/>
  <c r="J6" i="74"/>
  <c r="K5" i="74"/>
  <c r="J5" i="74"/>
  <c r="K4" i="74"/>
  <c r="J4" i="74"/>
  <c r="K3" i="74"/>
  <c r="J3" i="74"/>
  <c r="AA52" i="45"/>
  <c r="Z52" i="45" s="1"/>
  <c r="Y52" i="45" s="1"/>
  <c r="X52" i="45" s="1"/>
  <c r="W52" i="45" s="1"/>
  <c r="V52" i="45" s="1"/>
  <c r="U52" i="45" s="1"/>
  <c r="T52" i="45" s="1"/>
  <c r="S52" i="45" s="1"/>
  <c r="R52" i="45" s="1"/>
  <c r="Q52" i="45" s="1"/>
  <c r="P52" i="45" s="1"/>
  <c r="O52" i="45" s="1"/>
  <c r="AA42" i="45"/>
  <c r="Z42" i="45" s="1"/>
  <c r="O37" i="34"/>
  <c r="W67" i="31"/>
  <c r="W58" i="31"/>
  <c r="W49" i="31"/>
  <c r="O110" i="30"/>
  <c r="N110" i="30" s="1"/>
  <c r="M110" i="30" s="1"/>
  <c r="L110" i="30" s="1"/>
  <c r="K110" i="30" s="1"/>
  <c r="J110" i="30" s="1"/>
  <c r="I110" i="30" s="1"/>
  <c r="H110" i="30" s="1"/>
  <c r="G110" i="30" s="1"/>
  <c r="F110" i="30" s="1"/>
  <c r="E110" i="30" s="1"/>
  <c r="D110" i="30" s="1"/>
  <c r="C110" i="30" s="1"/>
  <c r="O101" i="30"/>
  <c r="O111" i="30" s="1"/>
  <c r="O41" i="69"/>
  <c r="AI82" i="30"/>
  <c r="AJ82" i="30"/>
  <c r="AK82" i="30"/>
  <c r="AK91" i="30" s="1"/>
  <c r="AL82" i="30"/>
  <c r="AL91" i="30" s="1"/>
  <c r="AM82" i="30"/>
  <c r="AM91" i="30" s="1"/>
  <c r="AN82" i="30"/>
  <c r="AN91" i="30" s="1"/>
  <c r="AO82" i="30"/>
  <c r="AP82" i="30"/>
  <c r="AQ82" i="30"/>
  <c r="AQ91" i="30" s="1"/>
  <c r="AR82" i="30"/>
  <c r="AS82" i="30"/>
  <c r="AS91" i="30" s="1"/>
  <c r="AT82" i="30"/>
  <c r="AU82" i="30"/>
  <c r="AV82" i="30"/>
  <c r="AW82" i="30"/>
  <c r="AI91" i="30"/>
  <c r="AJ91" i="30"/>
  <c r="AO91" i="30"/>
  <c r="AR91" i="30"/>
  <c r="AT91" i="30"/>
  <c r="AU91" i="30"/>
  <c r="AV91" i="30"/>
  <c r="AW91" i="30"/>
  <c r="AH91" i="30"/>
  <c r="AG91" i="30"/>
  <c r="AF91" i="30"/>
  <c r="AE91" i="30"/>
  <c r="AD91" i="30"/>
  <c r="AC91" i="30"/>
  <c r="AB91" i="30"/>
  <c r="AA91" i="30"/>
  <c r="Z91" i="30"/>
  <c r="Y91" i="30"/>
  <c r="X91" i="30"/>
  <c r="W91" i="30"/>
  <c r="V91" i="30"/>
  <c r="U91" i="30"/>
  <c r="T91" i="30"/>
  <c r="S91" i="30"/>
  <c r="R91" i="30"/>
  <c r="Q91" i="30"/>
  <c r="P91" i="30"/>
  <c r="O91" i="30"/>
  <c r="N91" i="30"/>
  <c r="M91" i="30"/>
  <c r="L91" i="30"/>
  <c r="K91" i="30"/>
  <c r="J91" i="30"/>
  <c r="I91" i="30"/>
  <c r="H91" i="30"/>
  <c r="G91" i="30"/>
  <c r="F91" i="30"/>
  <c r="E91" i="30"/>
  <c r="F82" i="30"/>
  <c r="G82" i="30"/>
  <c r="H82" i="30"/>
  <c r="I82" i="30"/>
  <c r="J82" i="30"/>
  <c r="K82" i="30"/>
  <c r="L82" i="30"/>
  <c r="M82" i="30"/>
  <c r="N82" i="30"/>
  <c r="O82" i="30"/>
  <c r="P82" i="30"/>
  <c r="Q82" i="30"/>
  <c r="R82" i="30"/>
  <c r="S82" i="30"/>
  <c r="T82" i="30"/>
  <c r="U82" i="30"/>
  <c r="V82" i="30"/>
  <c r="W82" i="30"/>
  <c r="X82" i="30"/>
  <c r="Y82" i="30"/>
  <c r="Z82" i="30"/>
  <c r="AA82" i="30"/>
  <c r="AB82" i="30"/>
  <c r="AC82" i="30"/>
  <c r="AD82" i="30"/>
  <c r="AE82" i="30"/>
  <c r="AF82" i="30"/>
  <c r="AG82" i="30"/>
  <c r="AH82" i="30"/>
  <c r="E82" i="30"/>
  <c r="H13" i="38"/>
  <c r="G13" i="38"/>
  <c r="AA53" i="12" l="1"/>
  <c r="AA52" i="12"/>
  <c r="AA51" i="12"/>
  <c r="AA55" i="12"/>
  <c r="AA54" i="12"/>
  <c r="AA50" i="12"/>
  <c r="Z49" i="12"/>
  <c r="Y49" i="12" s="1"/>
  <c r="BS51" i="12"/>
  <c r="BS53" i="12"/>
  <c r="BS50" i="12"/>
  <c r="BS54" i="12"/>
  <c r="BS52" i="12"/>
  <c r="BS55" i="12"/>
  <c r="AA50" i="70"/>
  <c r="AA53" i="70"/>
  <c r="AA51" i="70"/>
  <c r="AA54" i="70"/>
  <c r="AA52" i="70"/>
  <c r="AA55" i="70"/>
  <c r="O43" i="69"/>
  <c r="O45" i="69"/>
  <c r="O47" i="69"/>
  <c r="O42" i="69"/>
  <c r="O44" i="69"/>
  <c r="O46" i="69"/>
  <c r="O38" i="34"/>
  <c r="O40" i="34"/>
  <c r="O42" i="34"/>
  <c r="O39" i="34"/>
  <c r="O41" i="34"/>
  <c r="O102" i="30"/>
  <c r="O104" i="30"/>
  <c r="O106" i="30"/>
  <c r="O112" i="30"/>
  <c r="O114" i="30"/>
  <c r="O103" i="30"/>
  <c r="O105" i="30"/>
  <c r="O113" i="30"/>
  <c r="O115" i="30"/>
  <c r="Z49" i="70"/>
  <c r="V58" i="31"/>
  <c r="Y23" i="33"/>
  <c r="Y19" i="33"/>
  <c r="Y22" i="33"/>
  <c r="Y20" i="33"/>
  <c r="Y21" i="33"/>
  <c r="Y42" i="45"/>
  <c r="X42" i="45" s="1"/>
  <c r="W42" i="45" s="1"/>
  <c r="V42" i="45" s="1"/>
  <c r="U42" i="45" s="1"/>
  <c r="T42" i="45" s="1"/>
  <c r="S42" i="45" s="1"/>
  <c r="R42" i="45" s="1"/>
  <c r="Q42" i="45" s="1"/>
  <c r="P42" i="45" s="1"/>
  <c r="O42" i="45" s="1"/>
  <c r="BR49" i="12"/>
  <c r="N37" i="34"/>
  <c r="N101" i="30"/>
  <c r="L32" i="74"/>
  <c r="L36" i="74"/>
  <c r="N41" i="69"/>
  <c r="L5" i="74"/>
  <c r="L9" i="74"/>
  <c r="L13" i="74"/>
  <c r="L6" i="74"/>
  <c r="L14" i="74"/>
  <c r="Q28" i="70"/>
  <c r="S28" i="70"/>
  <c r="T28" i="70"/>
  <c r="R28" i="70"/>
  <c r="L41" i="74"/>
  <c r="L12" i="74"/>
  <c r="L29" i="74"/>
  <c r="L31" i="74"/>
  <c r="L40" i="74"/>
  <c r="AA19" i="74" s="1"/>
  <c r="L7" i="74"/>
  <c r="L15" i="74"/>
  <c r="AB20" i="74" s="1"/>
  <c r="L34" i="74"/>
  <c r="AC20" i="74"/>
  <c r="AD19" i="74"/>
  <c r="AA20" i="74"/>
  <c r="AD20" i="74"/>
  <c r="V49" i="31"/>
  <c r="V67" i="31"/>
  <c r="X18" i="33"/>
  <c r="L3" i="74"/>
  <c r="L10" i="74"/>
  <c r="L38" i="74"/>
  <c r="AC19" i="74"/>
  <c r="L4" i="74"/>
  <c r="L11" i="74"/>
  <c r="Z20" i="74" s="1"/>
  <c r="L35" i="74"/>
  <c r="L39" i="74"/>
  <c r="AB19" i="74" s="1"/>
  <c r="L8" i="74"/>
  <c r="L30" i="74"/>
  <c r="L37" i="74"/>
  <c r="D17" i="38"/>
  <c r="I10" i="38"/>
  <c r="G10" i="38"/>
  <c r="G15" i="38"/>
  <c r="D12" i="38"/>
  <c r="D13" i="38" s="1"/>
  <c r="H15" i="38"/>
  <c r="F13" i="38"/>
  <c r="I15" i="38"/>
  <c r="D7" i="38"/>
  <c r="D18" i="38"/>
  <c r="D9" i="38"/>
  <c r="D10" i="38" s="1"/>
  <c r="F18" i="38"/>
  <c r="F10" i="38"/>
  <c r="I13" i="38"/>
  <c r="G18" i="38"/>
  <c r="H18" i="38"/>
  <c r="D8" i="38"/>
  <c r="H10" i="38"/>
  <c r="F15" i="38"/>
  <c r="I18" i="38"/>
  <c r="E15" i="38"/>
  <c r="D14" i="38"/>
  <c r="D15" i="38" s="1"/>
  <c r="E10" i="38"/>
  <c r="E18" i="38"/>
  <c r="E13" i="38"/>
  <c r="Y55" i="12" l="1"/>
  <c r="Y50" i="12"/>
  <c r="Y53" i="12"/>
  <c r="Y52" i="12"/>
  <c r="Y54" i="12"/>
  <c r="Y51" i="12"/>
  <c r="BR53" i="12"/>
  <c r="BR52" i="12"/>
  <c r="BR51" i="12"/>
  <c r="BR50" i="12"/>
  <c r="BR54" i="12"/>
  <c r="BR55" i="12"/>
  <c r="Z53" i="12"/>
  <c r="Z55" i="12"/>
  <c r="Z52" i="12"/>
  <c r="Z54" i="12"/>
  <c r="Z50" i="12"/>
  <c r="Z51" i="12"/>
  <c r="M41" i="69"/>
  <c r="N47" i="69"/>
  <c r="N43" i="69"/>
  <c r="N45" i="69"/>
  <c r="N46" i="69"/>
  <c r="N44" i="69"/>
  <c r="N42" i="69"/>
  <c r="Z54" i="70"/>
  <c r="Z55" i="70"/>
  <c r="Z50" i="70"/>
  <c r="Z53" i="70"/>
  <c r="Z51" i="70"/>
  <c r="Z52" i="70"/>
  <c r="N112" i="30"/>
  <c r="N114" i="30"/>
  <c r="N103" i="30"/>
  <c r="N105" i="30"/>
  <c r="N102" i="30"/>
  <c r="N106" i="30"/>
  <c r="N111" i="30"/>
  <c r="N113" i="30"/>
  <c r="N115" i="30"/>
  <c r="N104" i="30"/>
  <c r="N39" i="34"/>
  <c r="N41" i="34"/>
  <c r="N38" i="34"/>
  <c r="N40" i="34"/>
  <c r="N42" i="34"/>
  <c r="U49" i="31"/>
  <c r="U58" i="31"/>
  <c r="Y49" i="70"/>
  <c r="X22" i="33"/>
  <c r="X20" i="33"/>
  <c r="X19" i="33"/>
  <c r="X23" i="33"/>
  <c r="X21" i="33"/>
  <c r="BQ49" i="12"/>
  <c r="M101" i="30"/>
  <c r="M37" i="34"/>
  <c r="W20" i="74"/>
  <c r="S19" i="74"/>
  <c r="V20" i="74"/>
  <c r="T20" i="74"/>
  <c r="R20" i="74"/>
  <c r="T19" i="74"/>
  <c r="Z19" i="74"/>
  <c r="S20" i="74"/>
  <c r="U20" i="74"/>
  <c r="X19" i="74"/>
  <c r="Y20" i="74"/>
  <c r="V19" i="74"/>
  <c r="X20" i="74"/>
  <c r="Y19" i="74"/>
  <c r="R19" i="74"/>
  <c r="W19" i="74"/>
  <c r="U19" i="74"/>
  <c r="X49" i="12"/>
  <c r="U67" i="31"/>
  <c r="W18" i="33"/>
  <c r="L41" i="69"/>
  <c r="H9" i="36"/>
  <c r="H11" i="36"/>
  <c r="H10" i="36"/>
  <c r="H8" i="36"/>
  <c r="H7" i="36"/>
  <c r="I8" i="36"/>
  <c r="D97" i="45"/>
  <c r="E97" i="45"/>
  <c r="D98" i="45"/>
  <c r="E98" i="45"/>
  <c r="D99" i="45"/>
  <c r="E99" i="45"/>
  <c r="D100" i="45"/>
  <c r="E100" i="45"/>
  <c r="D101" i="45"/>
  <c r="E101" i="45"/>
  <c r="BQ53" i="12" l="1"/>
  <c r="BQ50" i="12"/>
  <c r="BQ52" i="12"/>
  <c r="BQ51" i="12"/>
  <c r="BQ54" i="12"/>
  <c r="BQ55" i="12"/>
  <c r="X52" i="12"/>
  <c r="X54" i="12"/>
  <c r="X50" i="12"/>
  <c r="X51" i="12"/>
  <c r="X53" i="12"/>
  <c r="X55" i="12"/>
  <c r="L43" i="69"/>
  <c r="L45" i="69"/>
  <c r="L47" i="69"/>
  <c r="L44" i="69"/>
  <c r="L42" i="69"/>
  <c r="L46" i="69"/>
  <c r="M43" i="69"/>
  <c r="M45" i="69"/>
  <c r="M47" i="69"/>
  <c r="M46" i="69"/>
  <c r="M42" i="69"/>
  <c r="M44" i="69"/>
  <c r="Y52" i="70"/>
  <c r="Y51" i="70"/>
  <c r="Y53" i="70"/>
  <c r="Y54" i="70"/>
  <c r="Y55" i="70"/>
  <c r="Y50" i="70"/>
  <c r="M103" i="30"/>
  <c r="M112" i="30"/>
  <c r="M114" i="30"/>
  <c r="M105" i="30"/>
  <c r="M104" i="30"/>
  <c r="M111" i="30"/>
  <c r="M113" i="30"/>
  <c r="M115" i="30"/>
  <c r="M102" i="30"/>
  <c r="M106" i="30"/>
  <c r="M39" i="34"/>
  <c r="M41" i="34"/>
  <c r="M38" i="34"/>
  <c r="M40" i="34"/>
  <c r="M42" i="34"/>
  <c r="T58" i="31"/>
  <c r="T49" i="31"/>
  <c r="S49" i="31" s="1"/>
  <c r="X49" i="70"/>
  <c r="W23" i="33"/>
  <c r="W21" i="33"/>
  <c r="W19" i="33"/>
  <c r="W20" i="33"/>
  <c r="W22" i="33"/>
  <c r="BP49" i="12"/>
  <c r="L101" i="30"/>
  <c r="L37" i="34"/>
  <c r="W49" i="12"/>
  <c r="T67" i="31"/>
  <c r="V18" i="33"/>
  <c r="K41" i="69"/>
  <c r="I11" i="36"/>
  <c r="I10" i="36"/>
  <c r="I9" i="36"/>
  <c r="A770" i="31"/>
  <c r="A771" i="31"/>
  <c r="A772" i="31"/>
  <c r="A773" i="31"/>
  <c r="A774" i="31"/>
  <c r="A775" i="31"/>
  <c r="A776" i="31"/>
  <c r="A777" i="31"/>
  <c r="A778" i="31"/>
  <c r="A779" i="31"/>
  <c r="A780" i="31"/>
  <c r="A781" i="31"/>
  <c r="A782" i="31"/>
  <c r="A783" i="31"/>
  <c r="A784" i="31"/>
  <c r="A785" i="31"/>
  <c r="A786" i="31"/>
  <c r="A787" i="31"/>
  <c r="A788" i="31"/>
  <c r="A789" i="31"/>
  <c r="A790" i="31"/>
  <c r="A791" i="31"/>
  <c r="A792" i="31"/>
  <c r="A793" i="31"/>
  <c r="A794" i="31"/>
  <c r="V11" i="69"/>
  <c r="N11" i="69"/>
  <c r="V23" i="69"/>
  <c r="V32" i="69" s="1"/>
  <c r="V24" i="69"/>
  <c r="V33" i="69" s="1"/>
  <c r="V25" i="69"/>
  <c r="V34" i="69" s="1"/>
  <c r="V26" i="69"/>
  <c r="V35" i="69" s="1"/>
  <c r="V27" i="69"/>
  <c r="V36" i="69" s="1"/>
  <c r="V28" i="69"/>
  <c r="V37" i="69" s="1"/>
  <c r="I64" i="55"/>
  <c r="I63" i="55"/>
  <c r="I62" i="55"/>
  <c r="I61" i="55"/>
  <c r="I60" i="55"/>
  <c r="I59" i="55"/>
  <c r="I58" i="55"/>
  <c r="I57" i="55"/>
  <c r="I56" i="55"/>
  <c r="I55" i="55"/>
  <c r="I54" i="55"/>
  <c r="I53" i="55"/>
  <c r="I52" i="55"/>
  <c r="I44" i="55"/>
  <c r="I43" i="55"/>
  <c r="I42" i="55"/>
  <c r="I41" i="55"/>
  <c r="I40" i="55"/>
  <c r="I39" i="55"/>
  <c r="I38" i="55"/>
  <c r="I37" i="55"/>
  <c r="I36" i="55"/>
  <c r="I35" i="55"/>
  <c r="I34" i="55"/>
  <c r="I33" i="55"/>
  <c r="I32" i="55"/>
  <c r="I31" i="55"/>
  <c r="I30" i="55"/>
  <c r="I29" i="55"/>
  <c r="I28" i="55"/>
  <c r="I27" i="55"/>
  <c r="I26" i="55"/>
  <c r="I25" i="55"/>
  <c r="I24" i="55"/>
  <c r="I23" i="55"/>
  <c r="I22" i="55"/>
  <c r="I21" i="55"/>
  <c r="I20" i="55"/>
  <c r="I19" i="55"/>
  <c r="Q13" i="33"/>
  <c r="P13" i="33"/>
  <c r="O13" i="33"/>
  <c r="N13" i="33"/>
  <c r="L13" i="33"/>
  <c r="Q12" i="33"/>
  <c r="P12" i="33"/>
  <c r="O12" i="33"/>
  <c r="N12" i="33"/>
  <c r="L12" i="33"/>
  <c r="Q11" i="33"/>
  <c r="P11" i="33"/>
  <c r="O11" i="33"/>
  <c r="N11" i="33"/>
  <c r="L11" i="33"/>
  <c r="Q10" i="33"/>
  <c r="P10" i="33"/>
  <c r="O10" i="33"/>
  <c r="N10" i="33"/>
  <c r="L10" i="33"/>
  <c r="Q9" i="33"/>
  <c r="P9" i="33"/>
  <c r="O9" i="33"/>
  <c r="N9" i="33"/>
  <c r="L9" i="33"/>
  <c r="Y38" i="70"/>
  <c r="AF45" i="70"/>
  <c r="AE45" i="70"/>
  <c r="AD45" i="70"/>
  <c r="AC45" i="70"/>
  <c r="AA45" i="70"/>
  <c r="Z45" i="70"/>
  <c r="Y45" i="70"/>
  <c r="AF43" i="70"/>
  <c r="AE43" i="70"/>
  <c r="AC43" i="70"/>
  <c r="AB43" i="70"/>
  <c r="Z43" i="70"/>
  <c r="AF42" i="70"/>
  <c r="AE42" i="70"/>
  <c r="AD42" i="70"/>
  <c r="AC42" i="70"/>
  <c r="AB42" i="70"/>
  <c r="Z42" i="70"/>
  <c r="Y42" i="70"/>
  <c r="AF41" i="70"/>
  <c r="AE41" i="70"/>
  <c r="AD41" i="70"/>
  <c r="AC41" i="70"/>
  <c r="AB41" i="70"/>
  <c r="AA41" i="70"/>
  <c r="Z41" i="70"/>
  <c r="AF40" i="70"/>
  <c r="AE40" i="70"/>
  <c r="AD40" i="70"/>
  <c r="AC40" i="70"/>
  <c r="AB40" i="70"/>
  <c r="AA40" i="70"/>
  <c r="Y40" i="70"/>
  <c r="AF39" i="70"/>
  <c r="AE39" i="70"/>
  <c r="AC39" i="70"/>
  <c r="AB39" i="70"/>
  <c r="BR38" i="12"/>
  <c r="U38" i="12"/>
  <c r="AB45" i="12"/>
  <c r="AA45" i="12"/>
  <c r="Z45" i="12"/>
  <c r="Y45" i="12"/>
  <c r="X45" i="12"/>
  <c r="W45" i="12"/>
  <c r="V45" i="12"/>
  <c r="U45" i="12"/>
  <c r="T45" i="12"/>
  <c r="S45" i="12"/>
  <c r="R45" i="12"/>
  <c r="Q45" i="12"/>
  <c r="AB43" i="12"/>
  <c r="AA43" i="12"/>
  <c r="Z43" i="12"/>
  <c r="Y43" i="12"/>
  <c r="X43" i="12"/>
  <c r="W43" i="12"/>
  <c r="V43" i="12"/>
  <c r="U43" i="12"/>
  <c r="T43" i="12"/>
  <c r="S43" i="12"/>
  <c r="R43" i="12"/>
  <c r="Q43" i="12"/>
  <c r="AB42" i="12"/>
  <c r="AA42" i="12"/>
  <c r="Z42" i="12"/>
  <c r="Y42" i="12"/>
  <c r="X42" i="12"/>
  <c r="W42" i="12"/>
  <c r="V42" i="12"/>
  <c r="U42" i="12"/>
  <c r="S42" i="12"/>
  <c r="R42" i="12"/>
  <c r="AB41" i="12"/>
  <c r="AA41" i="12"/>
  <c r="Z41" i="12"/>
  <c r="Y41" i="12"/>
  <c r="X41" i="12"/>
  <c r="W41" i="12"/>
  <c r="V41" i="12"/>
  <c r="U41" i="12"/>
  <c r="T41" i="12"/>
  <c r="S41" i="12"/>
  <c r="R41" i="12"/>
  <c r="Q41" i="12"/>
  <c r="AB40" i="12"/>
  <c r="AA40" i="12"/>
  <c r="Z40" i="12"/>
  <c r="Y40" i="12"/>
  <c r="X40" i="12"/>
  <c r="W40" i="12"/>
  <c r="V40" i="12"/>
  <c r="U40" i="12"/>
  <c r="S40" i="12"/>
  <c r="R40" i="12"/>
  <c r="Q40" i="12"/>
  <c r="E96" i="45"/>
  <c r="D96" i="45"/>
  <c r="E95" i="45"/>
  <c r="D95" i="45"/>
  <c r="E94" i="45"/>
  <c r="D94" i="45"/>
  <c r="E93" i="45"/>
  <c r="D93" i="45"/>
  <c r="E92" i="45"/>
  <c r="D92" i="45"/>
  <c r="E91" i="45"/>
  <c r="D91" i="45"/>
  <c r="E90" i="45"/>
  <c r="D90" i="45"/>
  <c r="E89" i="45"/>
  <c r="D89" i="45"/>
  <c r="E88" i="45"/>
  <c r="D88" i="45"/>
  <c r="E87" i="45"/>
  <c r="D87" i="45"/>
  <c r="E86" i="45"/>
  <c r="D86" i="45"/>
  <c r="E85" i="45"/>
  <c r="D85" i="45"/>
  <c r="E84" i="45"/>
  <c r="D84" i="45"/>
  <c r="E83" i="45"/>
  <c r="D83" i="45"/>
  <c r="E82" i="45"/>
  <c r="D82" i="45"/>
  <c r="E81" i="45"/>
  <c r="D81" i="45"/>
  <c r="E80" i="45"/>
  <c r="D80" i="45"/>
  <c r="E79" i="45"/>
  <c r="D79" i="45"/>
  <c r="E78" i="45"/>
  <c r="D78" i="45"/>
  <c r="E77" i="45"/>
  <c r="D77" i="45"/>
  <c r="E76" i="45"/>
  <c r="D76" i="45"/>
  <c r="E75" i="45"/>
  <c r="D75" i="45"/>
  <c r="E74" i="45"/>
  <c r="D74" i="45"/>
  <c r="E73" i="45"/>
  <c r="D73" i="45"/>
  <c r="E72" i="45"/>
  <c r="D72" i="45"/>
  <c r="E71" i="45"/>
  <c r="D71" i="45"/>
  <c r="E70" i="45"/>
  <c r="D70" i="45"/>
  <c r="E69" i="45"/>
  <c r="D69" i="45"/>
  <c r="E68" i="45"/>
  <c r="D68" i="45"/>
  <c r="E67" i="45"/>
  <c r="D67" i="45"/>
  <c r="E66" i="45"/>
  <c r="D66" i="45"/>
  <c r="E65" i="45"/>
  <c r="D65" i="45"/>
  <c r="E64" i="45"/>
  <c r="D64" i="45"/>
  <c r="E63" i="45"/>
  <c r="D63" i="45"/>
  <c r="E62" i="45"/>
  <c r="D62" i="45"/>
  <c r="E61" i="45"/>
  <c r="D61" i="45"/>
  <c r="E60" i="45"/>
  <c r="D60" i="45"/>
  <c r="E59" i="45"/>
  <c r="D59" i="45"/>
  <c r="E58" i="45"/>
  <c r="D58" i="45"/>
  <c r="E57" i="45"/>
  <c r="D57" i="45"/>
  <c r="E56" i="45"/>
  <c r="D56" i="45"/>
  <c r="E55" i="45"/>
  <c r="D55" i="45"/>
  <c r="E54" i="45"/>
  <c r="D54" i="45"/>
  <c r="E53" i="45"/>
  <c r="D53" i="45"/>
  <c r="E52" i="45"/>
  <c r="D52" i="45"/>
  <c r="E51" i="45"/>
  <c r="D51" i="45"/>
  <c r="E50" i="45"/>
  <c r="D50" i="45"/>
  <c r="E49" i="45"/>
  <c r="D49" i="45"/>
  <c r="E48" i="45"/>
  <c r="D48" i="45"/>
  <c r="E47" i="45"/>
  <c r="D47" i="45"/>
  <c r="E46" i="45"/>
  <c r="D46" i="45"/>
  <c r="E45" i="45"/>
  <c r="D45" i="45"/>
  <c r="E44" i="45"/>
  <c r="D44" i="45"/>
  <c r="E43" i="45"/>
  <c r="D43" i="45"/>
  <c r="E42" i="45"/>
  <c r="D42" i="45"/>
  <c r="E41" i="45"/>
  <c r="D41" i="45"/>
  <c r="E40" i="45"/>
  <c r="D40" i="45"/>
  <c r="E39" i="45"/>
  <c r="D39" i="45"/>
  <c r="E38" i="45"/>
  <c r="D38" i="45"/>
  <c r="E37" i="45"/>
  <c r="D37" i="45"/>
  <c r="E36" i="45"/>
  <c r="D36" i="45"/>
  <c r="E35" i="45"/>
  <c r="D35" i="45"/>
  <c r="E34" i="45"/>
  <c r="D34" i="45"/>
  <c r="E33" i="45"/>
  <c r="D33" i="45"/>
  <c r="E32" i="45"/>
  <c r="D32" i="45"/>
  <c r="E31" i="45"/>
  <c r="D31" i="45"/>
  <c r="E30" i="45"/>
  <c r="D30" i="45"/>
  <c r="E29" i="45"/>
  <c r="D29" i="45"/>
  <c r="E28" i="45"/>
  <c r="D28" i="45"/>
  <c r="E27" i="45"/>
  <c r="D27" i="45"/>
  <c r="E26" i="45"/>
  <c r="D26" i="45"/>
  <c r="E25" i="45"/>
  <c r="D25" i="45"/>
  <c r="E24" i="45"/>
  <c r="D24" i="45"/>
  <c r="E23" i="45"/>
  <c r="D23" i="45"/>
  <c r="E22" i="45"/>
  <c r="D22" i="45"/>
  <c r="E21" i="45"/>
  <c r="D21" i="45"/>
  <c r="AF20" i="45"/>
  <c r="AE20" i="45"/>
  <c r="AD20" i="45"/>
  <c r="AC20" i="45"/>
  <c r="AB20" i="45"/>
  <c r="AA20" i="45"/>
  <c r="Z20" i="45"/>
  <c r="Y20" i="45"/>
  <c r="X20" i="45"/>
  <c r="W20" i="45"/>
  <c r="V20" i="45"/>
  <c r="U20" i="45"/>
  <c r="T20" i="45"/>
  <c r="S20" i="45"/>
  <c r="R20" i="45"/>
  <c r="Q20" i="45"/>
  <c r="P20" i="45"/>
  <c r="O20" i="45"/>
  <c r="E20" i="45"/>
  <c r="D20" i="45"/>
  <c r="E19" i="45"/>
  <c r="D19" i="45"/>
  <c r="E18" i="45"/>
  <c r="D18" i="45"/>
  <c r="E17" i="45"/>
  <c r="D17" i="45"/>
  <c r="E16" i="45"/>
  <c r="D16" i="45"/>
  <c r="E15" i="45"/>
  <c r="D15" i="45"/>
  <c r="E14" i="45"/>
  <c r="D14" i="45"/>
  <c r="E13" i="45"/>
  <c r="D13" i="45"/>
  <c r="E12" i="45"/>
  <c r="D12" i="45"/>
  <c r="E11" i="45"/>
  <c r="D11" i="45"/>
  <c r="E10" i="45"/>
  <c r="D10" i="45"/>
  <c r="E9" i="45"/>
  <c r="D9" i="45"/>
  <c r="E8" i="45"/>
  <c r="D8" i="45"/>
  <c r="E7" i="45"/>
  <c r="D7" i="45"/>
  <c r="E6" i="45"/>
  <c r="D6" i="45"/>
  <c r="E5" i="45"/>
  <c r="D5" i="45"/>
  <c r="E4" i="45"/>
  <c r="D4" i="45"/>
  <c r="E3" i="45"/>
  <c r="D3" i="45"/>
  <c r="E2" i="45"/>
  <c r="D2" i="45"/>
  <c r="R34" i="34"/>
  <c r="Q34" i="34"/>
  <c r="P34" i="34"/>
  <c r="O34" i="34"/>
  <c r="N34" i="34"/>
  <c r="M34" i="34"/>
  <c r="L34" i="34"/>
  <c r="K34" i="34"/>
  <c r="J34" i="34"/>
  <c r="I34" i="34"/>
  <c r="H34" i="34"/>
  <c r="G34" i="34"/>
  <c r="F34" i="34"/>
  <c r="E34" i="34"/>
  <c r="D34" i="34"/>
  <c r="C34" i="34"/>
  <c r="B34" i="34"/>
  <c r="P33" i="34"/>
  <c r="O33" i="34"/>
  <c r="N33" i="34"/>
  <c r="M33" i="34"/>
  <c r="L33" i="34"/>
  <c r="K33" i="34"/>
  <c r="J33" i="34"/>
  <c r="I33" i="34"/>
  <c r="H33" i="34"/>
  <c r="G33" i="34"/>
  <c r="F33" i="34"/>
  <c r="E33" i="34"/>
  <c r="D33" i="34"/>
  <c r="C33" i="34"/>
  <c r="B33" i="34"/>
  <c r="R32" i="34"/>
  <c r="Q32" i="34"/>
  <c r="P32" i="34"/>
  <c r="O32" i="34"/>
  <c r="N32" i="34"/>
  <c r="M32" i="34"/>
  <c r="L32" i="34"/>
  <c r="K32" i="34"/>
  <c r="J32" i="34"/>
  <c r="I32" i="34"/>
  <c r="H32" i="34"/>
  <c r="G32" i="34"/>
  <c r="F32" i="34"/>
  <c r="E32" i="34"/>
  <c r="D32" i="34"/>
  <c r="C32" i="34"/>
  <c r="B32" i="34"/>
  <c r="R31" i="34"/>
  <c r="Q31" i="34"/>
  <c r="P31" i="34"/>
  <c r="O31" i="34"/>
  <c r="N31" i="34"/>
  <c r="M31" i="34"/>
  <c r="L31" i="34"/>
  <c r="K31" i="34"/>
  <c r="J31" i="34"/>
  <c r="I31" i="34"/>
  <c r="H31" i="34"/>
  <c r="G31" i="34"/>
  <c r="F31" i="34"/>
  <c r="E31" i="34"/>
  <c r="D31" i="34"/>
  <c r="C31" i="34"/>
  <c r="B31" i="34"/>
  <c r="R30" i="34"/>
  <c r="Q30" i="34"/>
  <c r="P30" i="34"/>
  <c r="O30" i="34"/>
  <c r="N30" i="34"/>
  <c r="M30" i="34"/>
  <c r="L30" i="34"/>
  <c r="K30" i="34"/>
  <c r="J30" i="34"/>
  <c r="I30" i="34"/>
  <c r="H30" i="34"/>
  <c r="G30" i="34"/>
  <c r="F30" i="34"/>
  <c r="E30" i="34"/>
  <c r="D30" i="34"/>
  <c r="C30" i="34"/>
  <c r="B30" i="34"/>
  <c r="S29" i="34"/>
  <c r="R29" i="34"/>
  <c r="Q29" i="34"/>
  <c r="P29" i="34"/>
  <c r="O29" i="34"/>
  <c r="N29" i="34"/>
  <c r="M29" i="34"/>
  <c r="L29" i="34"/>
  <c r="K29" i="34"/>
  <c r="J29" i="34"/>
  <c r="I29" i="34"/>
  <c r="H29" i="34"/>
  <c r="G29" i="34"/>
  <c r="F29" i="34"/>
  <c r="E29" i="34"/>
  <c r="D29" i="34"/>
  <c r="C29" i="34"/>
  <c r="B29" i="34"/>
  <c r="O25" i="34"/>
  <c r="A769" i="31"/>
  <c r="A768" i="31"/>
  <c r="A767" i="31"/>
  <c r="A766" i="31"/>
  <c r="A765" i="31"/>
  <c r="A764" i="31"/>
  <c r="A763" i="31"/>
  <c r="A762" i="31"/>
  <c r="A761" i="31"/>
  <c r="A760" i="31"/>
  <c r="A759" i="31"/>
  <c r="A758" i="31"/>
  <c r="A757" i="31"/>
  <c r="A756" i="31"/>
  <c r="A755" i="31"/>
  <c r="A754" i="31"/>
  <c r="A753" i="31"/>
  <c r="A752" i="31"/>
  <c r="A751" i="31"/>
  <c r="A750" i="31"/>
  <c r="A749" i="31"/>
  <c r="A748" i="31"/>
  <c r="A747" i="31"/>
  <c r="A746" i="31"/>
  <c r="A745" i="31"/>
  <c r="A744" i="31"/>
  <c r="A743" i="31"/>
  <c r="A742" i="31"/>
  <c r="A741" i="31"/>
  <c r="A740" i="31"/>
  <c r="A739" i="31"/>
  <c r="A738" i="31"/>
  <c r="A737" i="31"/>
  <c r="A736" i="31"/>
  <c r="A735" i="31"/>
  <c r="A734" i="31"/>
  <c r="A733" i="31"/>
  <c r="A732" i="31"/>
  <c r="A731" i="31"/>
  <c r="A730" i="31"/>
  <c r="A729" i="31"/>
  <c r="A728" i="31"/>
  <c r="A727" i="31"/>
  <c r="A726" i="31"/>
  <c r="A725" i="31"/>
  <c r="A724" i="31"/>
  <c r="A723" i="31"/>
  <c r="A722" i="31"/>
  <c r="A721" i="31"/>
  <c r="A720" i="31"/>
  <c r="A719" i="31"/>
  <c r="A718" i="31"/>
  <c r="A717" i="31"/>
  <c r="A716" i="31"/>
  <c r="A715" i="31"/>
  <c r="C714" i="31"/>
  <c r="C719" i="31" s="1"/>
  <c r="A714" i="31"/>
  <c r="C713" i="31"/>
  <c r="C718" i="31" s="1"/>
  <c r="A713" i="31"/>
  <c r="C712" i="31"/>
  <c r="C717" i="31" s="1"/>
  <c r="A712" i="31"/>
  <c r="C711" i="31"/>
  <c r="B711" i="31" s="1"/>
  <c r="A711" i="31"/>
  <c r="C710" i="31"/>
  <c r="C715" i="31" s="1"/>
  <c r="A710" i="31"/>
  <c r="B709" i="31"/>
  <c r="A709" i="31"/>
  <c r="B708" i="31"/>
  <c r="A708" i="31"/>
  <c r="B707" i="31"/>
  <c r="A707" i="31"/>
  <c r="B706" i="31"/>
  <c r="A706" i="31"/>
  <c r="B705" i="31"/>
  <c r="A705" i="31"/>
  <c r="B704" i="31"/>
  <c r="A704" i="31"/>
  <c r="B703" i="31"/>
  <c r="A703" i="31"/>
  <c r="B702" i="31"/>
  <c r="A702" i="31"/>
  <c r="B701" i="31"/>
  <c r="A701" i="31"/>
  <c r="B700" i="31"/>
  <c r="A700" i="31"/>
  <c r="B699" i="31"/>
  <c r="A699" i="31"/>
  <c r="B698" i="31"/>
  <c r="A698" i="31"/>
  <c r="B697" i="31"/>
  <c r="A697" i="31"/>
  <c r="B696" i="31"/>
  <c r="A696" i="31"/>
  <c r="B695" i="31"/>
  <c r="A695" i="31"/>
  <c r="B694" i="31"/>
  <c r="A694" i="31"/>
  <c r="B693" i="31"/>
  <c r="A693" i="31"/>
  <c r="B692" i="31"/>
  <c r="A692" i="31"/>
  <c r="B691" i="31"/>
  <c r="A691" i="31"/>
  <c r="B690" i="31"/>
  <c r="A690" i="31"/>
  <c r="B689" i="31"/>
  <c r="A689" i="31"/>
  <c r="B688" i="31"/>
  <c r="A688" i="31"/>
  <c r="B687" i="31"/>
  <c r="A687" i="31"/>
  <c r="B686" i="31"/>
  <c r="A686" i="31"/>
  <c r="B685" i="31"/>
  <c r="A685" i="31"/>
  <c r="B684" i="31"/>
  <c r="A684" i="31"/>
  <c r="B683" i="31"/>
  <c r="A683" i="31"/>
  <c r="B682" i="31"/>
  <c r="A682" i="31"/>
  <c r="B681" i="31"/>
  <c r="A681" i="31"/>
  <c r="B680" i="31"/>
  <c r="A680" i="31"/>
  <c r="B679" i="31"/>
  <c r="B678" i="31"/>
  <c r="B677" i="31"/>
  <c r="B676" i="31"/>
  <c r="B675" i="31"/>
  <c r="B674" i="31"/>
  <c r="B673" i="31"/>
  <c r="B672" i="31"/>
  <c r="B671" i="31"/>
  <c r="B670" i="31"/>
  <c r="B669" i="31"/>
  <c r="B668" i="31"/>
  <c r="B667" i="31"/>
  <c r="B666" i="31"/>
  <c r="B665" i="31"/>
  <c r="B664" i="31"/>
  <c r="B663" i="31"/>
  <c r="B662" i="31"/>
  <c r="B661" i="31"/>
  <c r="B660" i="31"/>
  <c r="B659" i="31"/>
  <c r="B658" i="31"/>
  <c r="B657" i="31"/>
  <c r="B656" i="31"/>
  <c r="B655" i="31"/>
  <c r="B654" i="31"/>
  <c r="B653" i="31"/>
  <c r="B652" i="31"/>
  <c r="B651" i="31"/>
  <c r="B650" i="31"/>
  <c r="B649" i="31"/>
  <c r="B648" i="31"/>
  <c r="B647" i="31"/>
  <c r="B646" i="31"/>
  <c r="B645" i="31"/>
  <c r="B644" i="31"/>
  <c r="B643" i="31"/>
  <c r="B642" i="31"/>
  <c r="B641" i="31"/>
  <c r="B640" i="31"/>
  <c r="B639" i="31"/>
  <c r="B638" i="31"/>
  <c r="B637" i="31"/>
  <c r="B636" i="31"/>
  <c r="B635" i="31"/>
  <c r="B634" i="31"/>
  <c r="B633" i="31"/>
  <c r="B632" i="31"/>
  <c r="B631" i="31"/>
  <c r="B630" i="31"/>
  <c r="B629" i="31"/>
  <c r="B628" i="31"/>
  <c r="B627" i="31"/>
  <c r="B626" i="31"/>
  <c r="B625" i="31"/>
  <c r="B624" i="31"/>
  <c r="B623" i="31"/>
  <c r="B622" i="31"/>
  <c r="B621" i="31"/>
  <c r="B620" i="31"/>
  <c r="B619" i="31"/>
  <c r="B618" i="31"/>
  <c r="B617" i="31"/>
  <c r="B616" i="31"/>
  <c r="B615" i="31"/>
  <c r="B614" i="31"/>
  <c r="B613" i="31"/>
  <c r="B612" i="31"/>
  <c r="B611" i="31"/>
  <c r="B610" i="31"/>
  <c r="B609" i="31"/>
  <c r="B608" i="31"/>
  <c r="B607" i="31"/>
  <c r="B606" i="31"/>
  <c r="B605" i="31"/>
  <c r="B604" i="31"/>
  <c r="B603" i="31"/>
  <c r="B602" i="31"/>
  <c r="B601" i="31"/>
  <c r="B600" i="31"/>
  <c r="B599" i="31"/>
  <c r="B598" i="31"/>
  <c r="B597" i="31"/>
  <c r="B596" i="31"/>
  <c r="B595" i="31"/>
  <c r="B594" i="31"/>
  <c r="B593" i="31"/>
  <c r="B592" i="31"/>
  <c r="B591" i="31"/>
  <c r="B590" i="31"/>
  <c r="B589" i="31"/>
  <c r="B588" i="31"/>
  <c r="B587" i="31"/>
  <c r="B586" i="31"/>
  <c r="B585" i="31"/>
  <c r="B584" i="31"/>
  <c r="B583" i="31"/>
  <c r="B582" i="31"/>
  <c r="B581" i="31"/>
  <c r="B580" i="31"/>
  <c r="B579" i="31"/>
  <c r="B578" i="31"/>
  <c r="B577" i="31"/>
  <c r="B576" i="31"/>
  <c r="B575" i="31"/>
  <c r="B574" i="31"/>
  <c r="B573" i="31"/>
  <c r="B572" i="31"/>
  <c r="B571" i="31"/>
  <c r="B570" i="31"/>
  <c r="B569" i="31"/>
  <c r="B568" i="31"/>
  <c r="B567" i="31"/>
  <c r="B566" i="31"/>
  <c r="B565" i="31"/>
  <c r="B564" i="31"/>
  <c r="B563" i="31"/>
  <c r="B562" i="31"/>
  <c r="B561" i="31"/>
  <c r="B560" i="31"/>
  <c r="B559" i="31"/>
  <c r="B558" i="31"/>
  <c r="B557" i="31"/>
  <c r="B556" i="31"/>
  <c r="B555" i="31"/>
  <c r="B554" i="31"/>
  <c r="B553" i="31"/>
  <c r="B552" i="31"/>
  <c r="B551" i="31"/>
  <c r="B550" i="31"/>
  <c r="B549" i="31"/>
  <c r="B548" i="31"/>
  <c r="B547" i="31"/>
  <c r="B546" i="31"/>
  <c r="B545" i="31"/>
  <c r="B544" i="31"/>
  <c r="B543" i="31"/>
  <c r="B542" i="31"/>
  <c r="B541" i="31"/>
  <c r="B540" i="31"/>
  <c r="B539" i="31"/>
  <c r="B538" i="31"/>
  <c r="B537" i="31"/>
  <c r="B536" i="31"/>
  <c r="B535" i="31"/>
  <c r="B534" i="31"/>
  <c r="B533" i="31"/>
  <c r="B532" i="31"/>
  <c r="B531" i="31"/>
  <c r="B530" i="31"/>
  <c r="B529" i="31"/>
  <c r="B528" i="31"/>
  <c r="B527" i="31"/>
  <c r="B526" i="31"/>
  <c r="B525" i="31"/>
  <c r="B524" i="31"/>
  <c r="B523" i="31"/>
  <c r="B522" i="31"/>
  <c r="B521" i="31"/>
  <c r="B520" i="31"/>
  <c r="B519" i="31"/>
  <c r="B518" i="31"/>
  <c r="B517" i="31"/>
  <c r="B516" i="31"/>
  <c r="B515" i="31"/>
  <c r="B514" i="31"/>
  <c r="B513" i="31"/>
  <c r="B512" i="31"/>
  <c r="B511" i="31"/>
  <c r="B510" i="31"/>
  <c r="B509" i="31"/>
  <c r="B508" i="31"/>
  <c r="B507" i="31"/>
  <c r="B506" i="31"/>
  <c r="B505" i="31"/>
  <c r="B504" i="31"/>
  <c r="B503" i="31"/>
  <c r="B502" i="31"/>
  <c r="B501" i="31"/>
  <c r="B500" i="31"/>
  <c r="B499" i="31"/>
  <c r="B498" i="31"/>
  <c r="B497" i="31"/>
  <c r="B496" i="31"/>
  <c r="B495" i="31"/>
  <c r="B494" i="31"/>
  <c r="B493" i="31"/>
  <c r="B492" i="31"/>
  <c r="B491" i="31"/>
  <c r="B490" i="31"/>
  <c r="B489" i="31"/>
  <c r="B488" i="31"/>
  <c r="B487" i="31"/>
  <c r="B486" i="31"/>
  <c r="B485" i="31"/>
  <c r="B484" i="31"/>
  <c r="B483" i="31"/>
  <c r="B482" i="31"/>
  <c r="B481" i="31"/>
  <c r="B480" i="31"/>
  <c r="B479" i="31"/>
  <c r="B478" i="31"/>
  <c r="B477" i="31"/>
  <c r="B476" i="31"/>
  <c r="B475" i="31"/>
  <c r="B474" i="31"/>
  <c r="B473" i="31"/>
  <c r="B472" i="31"/>
  <c r="B471" i="31"/>
  <c r="B470" i="31"/>
  <c r="B469" i="31"/>
  <c r="B468" i="31"/>
  <c r="B467" i="31"/>
  <c r="B466" i="31"/>
  <c r="B465" i="31"/>
  <c r="B464" i="31"/>
  <c r="B463" i="31"/>
  <c r="B462" i="31"/>
  <c r="B461" i="31"/>
  <c r="B460" i="31"/>
  <c r="B459" i="31"/>
  <c r="B458" i="31"/>
  <c r="B457" i="31"/>
  <c r="B456" i="31"/>
  <c r="B455" i="31"/>
  <c r="B454" i="31"/>
  <c r="B453" i="31"/>
  <c r="B452" i="31"/>
  <c r="B451" i="31"/>
  <c r="B450" i="31"/>
  <c r="B449" i="31"/>
  <c r="B448" i="31"/>
  <c r="B447" i="31"/>
  <c r="B446" i="31"/>
  <c r="B445" i="31"/>
  <c r="B444" i="31"/>
  <c r="B443" i="31"/>
  <c r="B442" i="31"/>
  <c r="B441" i="31"/>
  <c r="B440" i="31"/>
  <c r="B439" i="31"/>
  <c r="B438" i="31"/>
  <c r="B437" i="31"/>
  <c r="B436" i="31"/>
  <c r="B435" i="31"/>
  <c r="B434" i="31"/>
  <c r="B433" i="31"/>
  <c r="B432" i="31"/>
  <c r="B431" i="31"/>
  <c r="B430" i="31"/>
  <c r="B429" i="31"/>
  <c r="B428" i="31"/>
  <c r="B427" i="31"/>
  <c r="B426" i="31"/>
  <c r="B425" i="31"/>
  <c r="B424" i="31"/>
  <c r="B423" i="31"/>
  <c r="B422" i="31"/>
  <c r="B421" i="31"/>
  <c r="B420" i="31"/>
  <c r="B419" i="31"/>
  <c r="B418" i="31"/>
  <c r="B417" i="31"/>
  <c r="B416" i="31"/>
  <c r="B415" i="31"/>
  <c r="B414" i="31"/>
  <c r="B413" i="31"/>
  <c r="B412" i="31"/>
  <c r="B411" i="31"/>
  <c r="B410" i="31"/>
  <c r="B409" i="31"/>
  <c r="B408" i="31"/>
  <c r="B407" i="31"/>
  <c r="B406" i="31"/>
  <c r="B405" i="31"/>
  <c r="B404" i="31"/>
  <c r="B403" i="31"/>
  <c r="B402" i="31"/>
  <c r="B401" i="31"/>
  <c r="B400" i="31"/>
  <c r="B399" i="31"/>
  <c r="B398" i="31"/>
  <c r="B397" i="31"/>
  <c r="B396" i="31"/>
  <c r="B395" i="31"/>
  <c r="B394" i="31"/>
  <c r="B393" i="31"/>
  <c r="B392" i="31"/>
  <c r="B391" i="31"/>
  <c r="B390" i="31"/>
  <c r="B389" i="31"/>
  <c r="B388" i="31"/>
  <c r="B387" i="31"/>
  <c r="B386" i="31"/>
  <c r="B385" i="31"/>
  <c r="B384" i="31"/>
  <c r="B383" i="31"/>
  <c r="B382" i="31"/>
  <c r="B381" i="31"/>
  <c r="B380" i="31"/>
  <c r="B379" i="31"/>
  <c r="B378" i="31"/>
  <c r="B377" i="31"/>
  <c r="B376" i="31"/>
  <c r="B375" i="31"/>
  <c r="B374" i="31"/>
  <c r="B373" i="31"/>
  <c r="B372" i="31"/>
  <c r="B371" i="31"/>
  <c r="B370" i="31"/>
  <c r="B369" i="31"/>
  <c r="B368" i="31"/>
  <c r="B367" i="31"/>
  <c r="B366" i="31"/>
  <c r="B365" i="31"/>
  <c r="B364" i="31"/>
  <c r="B363" i="31"/>
  <c r="B362" i="31"/>
  <c r="B361" i="31"/>
  <c r="B360" i="31"/>
  <c r="B359" i="31"/>
  <c r="B358" i="31"/>
  <c r="B357" i="31"/>
  <c r="B356" i="31"/>
  <c r="B355" i="31"/>
  <c r="B354" i="31"/>
  <c r="B353" i="31"/>
  <c r="B352" i="31"/>
  <c r="B351" i="31"/>
  <c r="B350" i="31"/>
  <c r="B349" i="31"/>
  <c r="B348" i="31"/>
  <c r="B347" i="31"/>
  <c r="B346" i="31"/>
  <c r="B345" i="31"/>
  <c r="B344" i="31"/>
  <c r="B343" i="31"/>
  <c r="B342" i="31"/>
  <c r="B341" i="31"/>
  <c r="B340" i="31"/>
  <c r="B339" i="31"/>
  <c r="B338" i="31"/>
  <c r="B337" i="31"/>
  <c r="B336" i="31"/>
  <c r="B335" i="31"/>
  <c r="B334" i="31"/>
  <c r="B333" i="31"/>
  <c r="B332" i="31"/>
  <c r="B331" i="31"/>
  <c r="B330" i="31"/>
  <c r="B329" i="31"/>
  <c r="B328" i="31"/>
  <c r="B327" i="31"/>
  <c r="B326" i="31"/>
  <c r="B325" i="31"/>
  <c r="B324" i="31"/>
  <c r="B323" i="31"/>
  <c r="B322" i="31"/>
  <c r="B321" i="31"/>
  <c r="B320" i="31"/>
  <c r="B319" i="31"/>
  <c r="B318" i="31"/>
  <c r="B317" i="31"/>
  <c r="B316" i="31"/>
  <c r="B315" i="31"/>
  <c r="B314" i="31"/>
  <c r="B313" i="31"/>
  <c r="B312" i="31"/>
  <c r="B311" i="31"/>
  <c r="B310" i="31"/>
  <c r="B309" i="31"/>
  <c r="B308" i="31"/>
  <c r="B307" i="31"/>
  <c r="B306" i="31"/>
  <c r="B305" i="31"/>
  <c r="B304" i="31"/>
  <c r="B303" i="31"/>
  <c r="B302" i="31"/>
  <c r="B301" i="31"/>
  <c r="B300" i="31"/>
  <c r="B299" i="31"/>
  <c r="B298" i="31"/>
  <c r="B297" i="31"/>
  <c r="B296" i="31"/>
  <c r="B295" i="31"/>
  <c r="B294" i="31"/>
  <c r="B293" i="31"/>
  <c r="B292" i="31"/>
  <c r="B291" i="31"/>
  <c r="B290" i="31"/>
  <c r="B289" i="31"/>
  <c r="B288" i="31"/>
  <c r="B287" i="31"/>
  <c r="B286" i="31"/>
  <c r="B285" i="31"/>
  <c r="B284" i="31"/>
  <c r="B283" i="31"/>
  <c r="B282" i="31"/>
  <c r="B281" i="31"/>
  <c r="B280" i="31"/>
  <c r="B279" i="31"/>
  <c r="B278" i="31"/>
  <c r="B277" i="31"/>
  <c r="B276" i="31"/>
  <c r="B275" i="31"/>
  <c r="B274" i="31"/>
  <c r="B273" i="31"/>
  <c r="B272" i="31"/>
  <c r="B271" i="31"/>
  <c r="B270" i="31"/>
  <c r="B269" i="31"/>
  <c r="B268" i="31"/>
  <c r="B267" i="31"/>
  <c r="B266" i="31"/>
  <c r="B265" i="31"/>
  <c r="B264" i="31"/>
  <c r="B263" i="31"/>
  <c r="B262" i="31"/>
  <c r="B261" i="31"/>
  <c r="B260" i="31"/>
  <c r="B259" i="31"/>
  <c r="B258" i="31"/>
  <c r="B257" i="31"/>
  <c r="B256" i="31"/>
  <c r="B255" i="31"/>
  <c r="B254" i="31"/>
  <c r="B253" i="31"/>
  <c r="B252" i="31"/>
  <c r="B251" i="31"/>
  <c r="B250" i="31"/>
  <c r="B249" i="31"/>
  <c r="B248" i="31"/>
  <c r="B247" i="31"/>
  <c r="B246" i="31"/>
  <c r="B245" i="31"/>
  <c r="B244" i="31"/>
  <c r="B243" i="31"/>
  <c r="B242" i="31"/>
  <c r="B241" i="31"/>
  <c r="B240" i="31"/>
  <c r="B239" i="31"/>
  <c r="B238" i="31"/>
  <c r="B237" i="31"/>
  <c r="B236" i="31"/>
  <c r="B235" i="31"/>
  <c r="B234" i="31"/>
  <c r="B233" i="31"/>
  <c r="B232" i="31"/>
  <c r="B231" i="31"/>
  <c r="B230" i="31"/>
  <c r="B229" i="31"/>
  <c r="B228" i="31"/>
  <c r="B227" i="31"/>
  <c r="B226" i="31"/>
  <c r="B225" i="31"/>
  <c r="B224" i="31"/>
  <c r="B223" i="31"/>
  <c r="B222" i="31"/>
  <c r="B221" i="31"/>
  <c r="B220" i="31"/>
  <c r="B219" i="31"/>
  <c r="B218" i="31"/>
  <c r="B217" i="31"/>
  <c r="B216" i="31"/>
  <c r="B215" i="31"/>
  <c r="B214" i="31"/>
  <c r="B213" i="31"/>
  <c r="B212" i="31"/>
  <c r="B211" i="31"/>
  <c r="B210" i="31"/>
  <c r="B209" i="31"/>
  <c r="B208" i="31"/>
  <c r="B207" i="31"/>
  <c r="B206" i="31"/>
  <c r="B205" i="31"/>
  <c r="B204" i="31"/>
  <c r="B203" i="31"/>
  <c r="B202" i="31"/>
  <c r="B201" i="31"/>
  <c r="B200" i="31"/>
  <c r="B199" i="31"/>
  <c r="B198" i="31"/>
  <c r="B197" i="31"/>
  <c r="B196" i="31"/>
  <c r="B195" i="31"/>
  <c r="B194" i="31"/>
  <c r="B193" i="31"/>
  <c r="B192" i="31"/>
  <c r="B191" i="31"/>
  <c r="B190" i="31"/>
  <c r="B189" i="31"/>
  <c r="B188" i="31"/>
  <c r="B187" i="31"/>
  <c r="B186" i="31"/>
  <c r="B185" i="31"/>
  <c r="B184" i="31"/>
  <c r="B183" i="31"/>
  <c r="B182" i="31"/>
  <c r="B181" i="31"/>
  <c r="B180" i="31"/>
  <c r="B179" i="31"/>
  <c r="B178" i="31"/>
  <c r="B177" i="31"/>
  <c r="B176" i="31"/>
  <c r="B175" i="31"/>
  <c r="B174" i="31"/>
  <c r="B173" i="31"/>
  <c r="B172" i="31"/>
  <c r="B171" i="31"/>
  <c r="B170" i="31"/>
  <c r="B169" i="31"/>
  <c r="B168" i="31"/>
  <c r="B167" i="31"/>
  <c r="B166" i="31"/>
  <c r="B165" i="31"/>
  <c r="B164" i="31"/>
  <c r="B163" i="31"/>
  <c r="B162" i="31"/>
  <c r="B161" i="31"/>
  <c r="B160" i="31"/>
  <c r="B159" i="31"/>
  <c r="B158" i="31"/>
  <c r="B157" i="31"/>
  <c r="B156" i="31"/>
  <c r="B155" i="31"/>
  <c r="B154" i="31"/>
  <c r="B153" i="31"/>
  <c r="B152" i="31"/>
  <c r="B151" i="31"/>
  <c r="B150" i="31"/>
  <c r="B149" i="31"/>
  <c r="B148" i="31"/>
  <c r="B147" i="31"/>
  <c r="B146" i="31"/>
  <c r="B145" i="31"/>
  <c r="B144" i="31"/>
  <c r="B143" i="31"/>
  <c r="B142" i="31"/>
  <c r="B141" i="31"/>
  <c r="B140" i="31"/>
  <c r="B139" i="31"/>
  <c r="B138" i="31"/>
  <c r="B137" i="31"/>
  <c r="B136" i="31"/>
  <c r="B135" i="31"/>
  <c r="B134" i="31"/>
  <c r="B133" i="31"/>
  <c r="B132" i="31"/>
  <c r="B131" i="31"/>
  <c r="B130" i="31"/>
  <c r="B129" i="31"/>
  <c r="B128" i="31"/>
  <c r="B127" i="31"/>
  <c r="B126" i="31"/>
  <c r="B125" i="31"/>
  <c r="B124" i="31"/>
  <c r="B123" i="31"/>
  <c r="B122" i="31"/>
  <c r="B121" i="31"/>
  <c r="B120" i="31"/>
  <c r="B119" i="31"/>
  <c r="B118" i="31"/>
  <c r="B117" i="31"/>
  <c r="B116" i="31"/>
  <c r="B115" i="31"/>
  <c r="B114" i="31"/>
  <c r="B113" i="31"/>
  <c r="B112" i="31"/>
  <c r="B111" i="31"/>
  <c r="B110" i="31"/>
  <c r="B109" i="31"/>
  <c r="B108" i="31"/>
  <c r="B107" i="31"/>
  <c r="B106" i="31"/>
  <c r="B105" i="31"/>
  <c r="B104" i="31"/>
  <c r="B103" i="31"/>
  <c r="B102" i="31"/>
  <c r="B101" i="31"/>
  <c r="B100" i="31"/>
  <c r="B99" i="31"/>
  <c r="B98" i="31"/>
  <c r="B97" i="31"/>
  <c r="B96" i="31"/>
  <c r="B95" i="31"/>
  <c r="B94" i="31"/>
  <c r="B93" i="31"/>
  <c r="B92" i="31"/>
  <c r="B91" i="31"/>
  <c r="B90" i="31"/>
  <c r="B89" i="31"/>
  <c r="B88" i="31"/>
  <c r="B87" i="31"/>
  <c r="B86" i="31"/>
  <c r="B85" i="31"/>
  <c r="B84" i="31"/>
  <c r="B83" i="31"/>
  <c r="B82" i="31"/>
  <c r="B81" i="31"/>
  <c r="B80" i="31"/>
  <c r="B79" i="31"/>
  <c r="B78" i="31"/>
  <c r="B77" i="31"/>
  <c r="B76" i="31"/>
  <c r="B75" i="31"/>
  <c r="B74" i="31"/>
  <c r="B73" i="31"/>
  <c r="B72" i="31"/>
  <c r="B71" i="31"/>
  <c r="B70" i="31"/>
  <c r="B69" i="31"/>
  <c r="B68" i="31"/>
  <c r="B67" i="31"/>
  <c r="B66" i="31"/>
  <c r="B65" i="31"/>
  <c r="B64" i="31"/>
  <c r="B63" i="31"/>
  <c r="B62" i="31"/>
  <c r="B61" i="31"/>
  <c r="B60" i="31"/>
  <c r="B59" i="31"/>
  <c r="B58" i="31"/>
  <c r="B57" i="31"/>
  <c r="B56" i="31"/>
  <c r="B55" i="31"/>
  <c r="B54" i="31"/>
  <c r="B53" i="31"/>
  <c r="B52" i="31"/>
  <c r="B51" i="31"/>
  <c r="B50" i="31"/>
  <c r="B49" i="31"/>
  <c r="B48" i="31"/>
  <c r="B47" i="31"/>
  <c r="B46" i="31"/>
  <c r="B45" i="31"/>
  <c r="B44" i="31"/>
  <c r="B43" i="31"/>
  <c r="B42" i="31"/>
  <c r="B41" i="31"/>
  <c r="B40" i="31"/>
  <c r="B39" i="31"/>
  <c r="B38" i="31"/>
  <c r="B37" i="31"/>
  <c r="B36" i="31"/>
  <c r="B35" i="31"/>
  <c r="B34" i="31"/>
  <c r="B33" i="31"/>
  <c r="B32" i="31"/>
  <c r="B31" i="31"/>
  <c r="B30" i="31"/>
  <c r="B29" i="31"/>
  <c r="B28" i="31"/>
  <c r="AQ27" i="31"/>
  <c r="B27" i="31"/>
  <c r="AQ26" i="31"/>
  <c r="B26" i="31"/>
  <c r="AQ25" i="31"/>
  <c r="B25" i="31"/>
  <c r="AQ24" i="31"/>
  <c r="B24" i="31"/>
  <c r="AR23" i="31"/>
  <c r="AQ23" i="31"/>
  <c r="B23" i="31"/>
  <c r="B22" i="31"/>
  <c r="B21" i="31"/>
  <c r="B20" i="31"/>
  <c r="B19" i="31"/>
  <c r="B18" i="31"/>
  <c r="B17" i="31"/>
  <c r="B16" i="31"/>
  <c r="B15" i="31"/>
  <c r="B14" i="31"/>
  <c r="B13" i="31"/>
  <c r="B12" i="31"/>
  <c r="B11" i="31"/>
  <c r="B10" i="31"/>
  <c r="B9" i="31"/>
  <c r="B8" i="31"/>
  <c r="B7" i="31"/>
  <c r="B6" i="31"/>
  <c r="B5" i="31"/>
  <c r="B4" i="31"/>
  <c r="B3" i="31"/>
  <c r="B2" i="31"/>
  <c r="AH80" i="30"/>
  <c r="AG80" i="30"/>
  <c r="AF80" i="30"/>
  <c r="AE80" i="30"/>
  <c r="AD80" i="30"/>
  <c r="AC80" i="30"/>
  <c r="AB80" i="30"/>
  <c r="AA80" i="30"/>
  <c r="Z80" i="30"/>
  <c r="Y80" i="30"/>
  <c r="X80" i="30"/>
  <c r="W80" i="30"/>
  <c r="V80" i="30"/>
  <c r="U80" i="30"/>
  <c r="T80" i="30"/>
  <c r="S80" i="30"/>
  <c r="R80" i="30"/>
  <c r="Q80" i="30"/>
  <c r="P80" i="30"/>
  <c r="O80" i="30"/>
  <c r="N80" i="30"/>
  <c r="M80" i="30"/>
  <c r="L80" i="30"/>
  <c r="K80" i="30"/>
  <c r="J80" i="30"/>
  <c r="I80" i="30"/>
  <c r="H80" i="30"/>
  <c r="G80" i="30"/>
  <c r="F80" i="30"/>
  <c r="E80" i="30"/>
  <c r="AH79" i="30"/>
  <c r="AG79" i="30"/>
  <c r="AF79" i="30"/>
  <c r="AE79" i="30"/>
  <c r="AD79" i="30"/>
  <c r="AC79" i="30"/>
  <c r="AB79" i="30"/>
  <c r="AA79" i="30"/>
  <c r="Z79" i="30"/>
  <c r="Y79" i="30"/>
  <c r="X79" i="30"/>
  <c r="W79" i="30"/>
  <c r="V79" i="30"/>
  <c r="U79" i="30"/>
  <c r="T79" i="30"/>
  <c r="S79" i="30"/>
  <c r="R79" i="30"/>
  <c r="Q79" i="30"/>
  <c r="P79" i="30"/>
  <c r="O79" i="30"/>
  <c r="N79" i="30"/>
  <c r="M79" i="30"/>
  <c r="L79" i="30"/>
  <c r="K79" i="30"/>
  <c r="J79" i="30"/>
  <c r="I79" i="30"/>
  <c r="H79" i="30"/>
  <c r="G79" i="30"/>
  <c r="F79" i="30"/>
  <c r="E79" i="30"/>
  <c r="AH78" i="30"/>
  <c r="AG78" i="30"/>
  <c r="AF78" i="30"/>
  <c r="AE78" i="30"/>
  <c r="AD78" i="30"/>
  <c r="AC78" i="30"/>
  <c r="AB78" i="30"/>
  <c r="AA78" i="30"/>
  <c r="Z78" i="30"/>
  <c r="Y78" i="30"/>
  <c r="X78" i="30"/>
  <c r="W78" i="30"/>
  <c r="V78" i="30"/>
  <c r="U78" i="30"/>
  <c r="T78" i="30"/>
  <c r="S78" i="30"/>
  <c r="R78" i="30"/>
  <c r="Q78" i="30"/>
  <c r="P78" i="30"/>
  <c r="O78" i="30"/>
  <c r="N78" i="30"/>
  <c r="M78" i="30"/>
  <c r="L78" i="30"/>
  <c r="K78" i="30"/>
  <c r="J78" i="30"/>
  <c r="I78" i="30"/>
  <c r="H78" i="30"/>
  <c r="G78" i="30"/>
  <c r="F78" i="30"/>
  <c r="E78" i="30"/>
  <c r="AH77" i="30"/>
  <c r="AG77" i="30"/>
  <c r="AF77" i="30"/>
  <c r="AE77" i="30"/>
  <c r="AE87" i="30" s="1"/>
  <c r="AD77" i="30"/>
  <c r="AC77" i="30"/>
  <c r="AB77" i="30"/>
  <c r="AA77" i="30"/>
  <c r="Z77" i="30"/>
  <c r="Y77" i="30"/>
  <c r="X77" i="30"/>
  <c r="W77" i="30"/>
  <c r="W87" i="30" s="1"/>
  <c r="V77" i="30"/>
  <c r="U77" i="30"/>
  <c r="T77" i="30"/>
  <c r="S77" i="30"/>
  <c r="R77" i="30"/>
  <c r="Q77" i="30"/>
  <c r="P77" i="30"/>
  <c r="O77" i="30"/>
  <c r="O87" i="30" s="1"/>
  <c r="N77" i="30"/>
  <c r="M77" i="30"/>
  <c r="L77" i="30"/>
  <c r="K77" i="30"/>
  <c r="J77" i="30"/>
  <c r="I77" i="30"/>
  <c r="H77" i="30"/>
  <c r="G77" i="30"/>
  <c r="G87" i="30" s="1"/>
  <c r="F77" i="30"/>
  <c r="E77" i="30"/>
  <c r="AH76" i="30"/>
  <c r="AG76" i="30"/>
  <c r="AF76" i="30"/>
  <c r="AE76" i="30"/>
  <c r="AD76" i="30"/>
  <c r="AC76" i="30"/>
  <c r="AB76" i="30"/>
  <c r="AA76" i="30"/>
  <c r="Z76" i="30"/>
  <c r="Y76" i="30"/>
  <c r="X76" i="30"/>
  <c r="W76" i="30"/>
  <c r="V76" i="30"/>
  <c r="U76" i="30"/>
  <c r="T76" i="30"/>
  <c r="S76" i="30"/>
  <c r="R76" i="30"/>
  <c r="Q76" i="30"/>
  <c r="P76" i="30"/>
  <c r="O76" i="30"/>
  <c r="N76" i="30"/>
  <c r="M76" i="30"/>
  <c r="L76" i="30"/>
  <c r="K76" i="30"/>
  <c r="J76" i="30"/>
  <c r="I76" i="30"/>
  <c r="H76" i="30"/>
  <c r="G76" i="30"/>
  <c r="F76" i="30"/>
  <c r="E76" i="30"/>
  <c r="AH75" i="30"/>
  <c r="AG75" i="30"/>
  <c r="AF75" i="30"/>
  <c r="AF87" i="30" s="1"/>
  <c r="AE75" i="30"/>
  <c r="AD75" i="30"/>
  <c r="AD87" i="30" s="1"/>
  <c r="AC75" i="30"/>
  <c r="AB75" i="30"/>
  <c r="AB87" i="30" s="1"/>
  <c r="AA75" i="30"/>
  <c r="AA87" i="30" s="1"/>
  <c r="Z75" i="30"/>
  <c r="Z87" i="30" s="1"/>
  <c r="Y75" i="30"/>
  <c r="X75" i="30"/>
  <c r="X87" i="30" s="1"/>
  <c r="W75" i="30"/>
  <c r="V75" i="30"/>
  <c r="V87" i="30" s="1"/>
  <c r="U75" i="30"/>
  <c r="T75" i="30"/>
  <c r="T87" i="30" s="1"/>
  <c r="S75" i="30"/>
  <c r="S87" i="30" s="1"/>
  <c r="R75" i="30"/>
  <c r="R87" i="30" s="1"/>
  <c r="Q75" i="30"/>
  <c r="P75" i="30"/>
  <c r="P87" i="30" s="1"/>
  <c r="O75" i="30"/>
  <c r="N75" i="30"/>
  <c r="N87" i="30" s="1"/>
  <c r="M75" i="30"/>
  <c r="L75" i="30"/>
  <c r="L87" i="30" s="1"/>
  <c r="K75" i="30"/>
  <c r="K87" i="30" s="1"/>
  <c r="J75" i="30"/>
  <c r="J87" i="30" s="1"/>
  <c r="I75" i="30"/>
  <c r="H75" i="30"/>
  <c r="H87" i="30" s="1"/>
  <c r="G75" i="30"/>
  <c r="F75" i="30"/>
  <c r="F87" i="30" s="1"/>
  <c r="E75" i="30"/>
  <c r="AH74" i="30"/>
  <c r="AG74" i="30"/>
  <c r="AF74" i="30"/>
  <c r="AE74" i="30"/>
  <c r="AD74" i="30"/>
  <c r="AC74" i="30"/>
  <c r="AB74" i="30"/>
  <c r="AA74" i="30"/>
  <c r="Z74" i="30"/>
  <c r="Y74" i="30"/>
  <c r="X74" i="30"/>
  <c r="W74" i="30"/>
  <c r="V74" i="30"/>
  <c r="U74" i="30"/>
  <c r="T74" i="30"/>
  <c r="S74" i="30"/>
  <c r="R74" i="30"/>
  <c r="Q74" i="30"/>
  <c r="P74" i="30"/>
  <c r="O74" i="30"/>
  <c r="N74" i="30"/>
  <c r="M74" i="30"/>
  <c r="L74" i="30"/>
  <c r="K74" i="30"/>
  <c r="J74" i="30"/>
  <c r="I74" i="30"/>
  <c r="H74" i="30"/>
  <c r="G74" i="30"/>
  <c r="F74" i="30"/>
  <c r="E74" i="30"/>
  <c r="AH73" i="30"/>
  <c r="AG73" i="30"/>
  <c r="AF73" i="30"/>
  <c r="AE73" i="30"/>
  <c r="AD73" i="30"/>
  <c r="AC73" i="30"/>
  <c r="AB73" i="30"/>
  <c r="AA73" i="30"/>
  <c r="Z73" i="30"/>
  <c r="Y73" i="30"/>
  <c r="X73" i="30"/>
  <c r="W73" i="30"/>
  <c r="V73" i="30"/>
  <c r="U73" i="30"/>
  <c r="T73" i="30"/>
  <c r="S73" i="30"/>
  <c r="R73" i="30"/>
  <c r="Q73" i="30"/>
  <c r="P73" i="30"/>
  <c r="O73" i="30"/>
  <c r="N73" i="30"/>
  <c r="M73" i="30"/>
  <c r="L73" i="30"/>
  <c r="K73" i="30"/>
  <c r="J73" i="30"/>
  <c r="I73" i="30"/>
  <c r="H73" i="30"/>
  <c r="G73" i="30"/>
  <c r="F73" i="30"/>
  <c r="E73" i="30"/>
  <c r="AH72" i="30"/>
  <c r="AG72" i="30"/>
  <c r="AF72" i="30"/>
  <c r="AE72" i="30"/>
  <c r="AD72" i="30"/>
  <c r="AC72" i="30"/>
  <c r="AC86" i="30" s="1"/>
  <c r="AB72" i="30"/>
  <c r="AA72" i="30"/>
  <c r="Z72" i="30"/>
  <c r="Y72" i="30"/>
  <c r="X72" i="30"/>
  <c r="W72" i="30"/>
  <c r="V72" i="30"/>
  <c r="U72" i="30"/>
  <c r="U86" i="30" s="1"/>
  <c r="T72" i="30"/>
  <c r="S72" i="30"/>
  <c r="R72" i="30"/>
  <c r="Q72" i="30"/>
  <c r="P72" i="30"/>
  <c r="O72" i="30"/>
  <c r="N72" i="30"/>
  <c r="M72" i="30"/>
  <c r="M86" i="30" s="1"/>
  <c r="L72" i="30"/>
  <c r="K72" i="30"/>
  <c r="J72" i="30"/>
  <c r="I72" i="30"/>
  <c r="H72" i="30"/>
  <c r="G72" i="30"/>
  <c r="F72" i="30"/>
  <c r="E72" i="30"/>
  <c r="E86" i="30" s="1"/>
  <c r="AH71" i="30"/>
  <c r="AG71" i="30"/>
  <c r="AF71" i="30"/>
  <c r="AE71" i="30"/>
  <c r="AD71" i="30"/>
  <c r="AC71" i="30"/>
  <c r="AB71" i="30"/>
  <c r="AA71" i="30"/>
  <c r="Z71" i="30"/>
  <c r="Y71" i="30"/>
  <c r="X71" i="30"/>
  <c r="W71" i="30"/>
  <c r="V71" i="30"/>
  <c r="U71" i="30"/>
  <c r="T71" i="30"/>
  <c r="S71" i="30"/>
  <c r="R71" i="30"/>
  <c r="Q71" i="30"/>
  <c r="P71" i="30"/>
  <c r="O71" i="30"/>
  <c r="N71" i="30"/>
  <c r="M71" i="30"/>
  <c r="L71" i="30"/>
  <c r="K71" i="30"/>
  <c r="J71" i="30"/>
  <c r="I71" i="30"/>
  <c r="H71" i="30"/>
  <c r="G71" i="30"/>
  <c r="F71" i="30"/>
  <c r="E71" i="30"/>
  <c r="AH70" i="30"/>
  <c r="AG70" i="30"/>
  <c r="AF70" i="30"/>
  <c r="AE70" i="30"/>
  <c r="AD70" i="30"/>
  <c r="AC70" i="30"/>
  <c r="AB70" i="30"/>
  <c r="AA70" i="30"/>
  <c r="Z70" i="30"/>
  <c r="Y70" i="30"/>
  <c r="X70" i="30"/>
  <c r="W70" i="30"/>
  <c r="V70" i="30"/>
  <c r="U70" i="30"/>
  <c r="T70" i="30"/>
  <c r="S70" i="30"/>
  <c r="R70" i="30"/>
  <c r="Q70" i="30"/>
  <c r="P70" i="30"/>
  <c r="O70" i="30"/>
  <c r="N70" i="30"/>
  <c r="M70" i="30"/>
  <c r="L70" i="30"/>
  <c r="K70" i="30"/>
  <c r="J70" i="30"/>
  <c r="I70" i="30"/>
  <c r="H70" i="30"/>
  <c r="G70" i="30"/>
  <c r="F70" i="30"/>
  <c r="E70" i="30"/>
  <c r="AH69" i="30"/>
  <c r="AG69" i="30"/>
  <c r="AF69" i="30"/>
  <c r="AE69" i="30"/>
  <c r="AE86" i="30" s="1"/>
  <c r="AD69" i="30"/>
  <c r="AD86" i="30" s="1"/>
  <c r="AC69" i="30"/>
  <c r="AB69" i="30"/>
  <c r="AB86" i="30" s="1"/>
  <c r="AA69" i="30"/>
  <c r="Z69" i="30"/>
  <c r="Z86" i="30" s="1"/>
  <c r="Y69" i="30"/>
  <c r="X69" i="30"/>
  <c r="X86" i="30" s="1"/>
  <c r="W69" i="30"/>
  <c r="W86" i="30" s="1"/>
  <c r="V69" i="30"/>
  <c r="V86" i="30" s="1"/>
  <c r="U69" i="30"/>
  <c r="T69" i="30"/>
  <c r="T86" i="30" s="1"/>
  <c r="S69" i="30"/>
  <c r="R69" i="30"/>
  <c r="R86" i="30" s="1"/>
  <c r="Q69" i="30"/>
  <c r="P69" i="30"/>
  <c r="P86" i="30" s="1"/>
  <c r="O69" i="30"/>
  <c r="O86" i="30" s="1"/>
  <c r="N69" i="30"/>
  <c r="N86" i="30" s="1"/>
  <c r="M69" i="30"/>
  <c r="L69" i="30"/>
  <c r="L86" i="30" s="1"/>
  <c r="K69" i="30"/>
  <c r="J69" i="30"/>
  <c r="J86" i="30" s="1"/>
  <c r="I69" i="30"/>
  <c r="H69" i="30"/>
  <c r="H86" i="30" s="1"/>
  <c r="G69" i="30"/>
  <c r="G86" i="30" s="1"/>
  <c r="F69" i="30"/>
  <c r="F86" i="30" s="1"/>
  <c r="E69" i="30"/>
  <c r="AH68" i="30"/>
  <c r="AG68" i="30"/>
  <c r="AF68" i="30"/>
  <c r="AE68" i="30"/>
  <c r="AD68" i="30"/>
  <c r="AC68" i="30"/>
  <c r="AB68" i="30"/>
  <c r="AA68" i="30"/>
  <c r="Z68" i="30"/>
  <c r="Y68" i="30"/>
  <c r="X68" i="30"/>
  <c r="W68" i="30"/>
  <c r="V68" i="30"/>
  <c r="U68" i="30"/>
  <c r="T68" i="30"/>
  <c r="S68" i="30"/>
  <c r="R68" i="30"/>
  <c r="Q68" i="30"/>
  <c r="P68" i="30"/>
  <c r="O68" i="30"/>
  <c r="N68" i="30"/>
  <c r="M68" i="30"/>
  <c r="L68" i="30"/>
  <c r="K68" i="30"/>
  <c r="J68" i="30"/>
  <c r="I68" i="30"/>
  <c r="H68" i="30"/>
  <c r="G68" i="30"/>
  <c r="F68" i="30"/>
  <c r="E68" i="30"/>
  <c r="AH67" i="30"/>
  <c r="AG67" i="30"/>
  <c r="AF67" i="30"/>
  <c r="AE67" i="30"/>
  <c r="AD67" i="30"/>
  <c r="AC67" i="30"/>
  <c r="AB67" i="30"/>
  <c r="AA67" i="30"/>
  <c r="Z67" i="30"/>
  <c r="Y67" i="30"/>
  <c r="X67" i="30"/>
  <c r="W67" i="30"/>
  <c r="V67" i="30"/>
  <c r="U67" i="30"/>
  <c r="T67" i="30"/>
  <c r="S67" i="30"/>
  <c r="R67" i="30"/>
  <c r="Q67" i="30"/>
  <c r="P67" i="30"/>
  <c r="O67" i="30"/>
  <c r="N67" i="30"/>
  <c r="M67" i="30"/>
  <c r="L67" i="30"/>
  <c r="K67" i="30"/>
  <c r="J67" i="30"/>
  <c r="I67" i="30"/>
  <c r="H67" i="30"/>
  <c r="G67" i="30"/>
  <c r="F67" i="30"/>
  <c r="E67" i="30"/>
  <c r="AH66" i="30"/>
  <c r="AG66" i="30"/>
  <c r="AF66" i="30"/>
  <c r="AE66" i="30"/>
  <c r="AD66" i="30"/>
  <c r="AC66" i="30"/>
  <c r="AB66" i="30"/>
  <c r="AA66" i="30"/>
  <c r="Z66" i="30"/>
  <c r="Y66" i="30"/>
  <c r="X66" i="30"/>
  <c r="W66" i="30"/>
  <c r="V66" i="30"/>
  <c r="U66" i="30"/>
  <c r="T66" i="30"/>
  <c r="S66" i="30"/>
  <c r="R66" i="30"/>
  <c r="Q66" i="30"/>
  <c r="P66" i="30"/>
  <c r="O66" i="30"/>
  <c r="N66" i="30"/>
  <c r="M66" i="30"/>
  <c r="L66" i="30"/>
  <c r="K66" i="30"/>
  <c r="J66" i="30"/>
  <c r="I66" i="30"/>
  <c r="H66" i="30"/>
  <c r="G66" i="30"/>
  <c r="F66" i="30"/>
  <c r="E66" i="30"/>
  <c r="AH65" i="30"/>
  <c r="AG65" i="30"/>
  <c r="AF65" i="30"/>
  <c r="AE65" i="30"/>
  <c r="AD65" i="30"/>
  <c r="AC65" i="30"/>
  <c r="AB65" i="30"/>
  <c r="AA65" i="30"/>
  <c r="Z65" i="30"/>
  <c r="Y65" i="30"/>
  <c r="X65" i="30"/>
  <c r="W65" i="30"/>
  <c r="V65" i="30"/>
  <c r="U65" i="30"/>
  <c r="T65" i="30"/>
  <c r="S65" i="30"/>
  <c r="R65" i="30"/>
  <c r="Q65" i="30"/>
  <c r="P65" i="30"/>
  <c r="O65" i="30"/>
  <c r="N65" i="30"/>
  <c r="M65" i="30"/>
  <c r="L65" i="30"/>
  <c r="K65" i="30"/>
  <c r="J65" i="30"/>
  <c r="I65" i="30"/>
  <c r="H65" i="30"/>
  <c r="G65" i="30"/>
  <c r="F65" i="30"/>
  <c r="E65" i="30"/>
  <c r="AH64" i="30"/>
  <c r="AG64" i="30"/>
  <c r="AF64" i="30"/>
  <c r="AE64" i="30"/>
  <c r="AD64" i="30"/>
  <c r="AC64" i="30"/>
  <c r="AB64" i="30"/>
  <c r="AA64" i="30"/>
  <c r="Z64" i="30"/>
  <c r="Y64" i="30"/>
  <c r="X64" i="30"/>
  <c r="W64" i="30"/>
  <c r="V64" i="30"/>
  <c r="U64" i="30"/>
  <c r="T64" i="30"/>
  <c r="S64" i="30"/>
  <c r="R64" i="30"/>
  <c r="Q64" i="30"/>
  <c r="P64" i="30"/>
  <c r="O64" i="30"/>
  <c r="N64" i="30"/>
  <c r="M64" i="30"/>
  <c r="L64" i="30"/>
  <c r="K64" i="30"/>
  <c r="J64" i="30"/>
  <c r="I64" i="30"/>
  <c r="H64" i="30"/>
  <c r="G64" i="30"/>
  <c r="F64" i="30"/>
  <c r="E64" i="30"/>
  <c r="AH63" i="30"/>
  <c r="AG63" i="30"/>
  <c r="AF63" i="30"/>
  <c r="AE63" i="30"/>
  <c r="AD63" i="30"/>
  <c r="AC63" i="30"/>
  <c r="AB63" i="30"/>
  <c r="AA63" i="30"/>
  <c r="AA85" i="30" s="1"/>
  <c r="Z63" i="30"/>
  <c r="Y63" i="30"/>
  <c r="X63" i="30"/>
  <c r="W63" i="30"/>
  <c r="V63" i="30"/>
  <c r="U63" i="30"/>
  <c r="T63" i="30"/>
  <c r="S63" i="30"/>
  <c r="S85" i="30" s="1"/>
  <c r="R63" i="30"/>
  <c r="Q63" i="30"/>
  <c r="P63" i="30"/>
  <c r="O63" i="30"/>
  <c r="N63" i="30"/>
  <c r="M63" i="30"/>
  <c r="L63" i="30"/>
  <c r="K63" i="30"/>
  <c r="K85" i="30" s="1"/>
  <c r="J63" i="30"/>
  <c r="I63" i="30"/>
  <c r="H63" i="30"/>
  <c r="G63" i="30"/>
  <c r="F63" i="30"/>
  <c r="E63" i="30"/>
  <c r="AH62" i="30"/>
  <c r="AG62" i="30"/>
  <c r="AF62" i="30"/>
  <c r="AE62" i="30"/>
  <c r="AD62" i="30"/>
  <c r="AC62" i="30"/>
  <c r="AB62" i="30"/>
  <c r="AA62" i="30"/>
  <c r="Z62" i="30"/>
  <c r="Y62" i="30"/>
  <c r="X62" i="30"/>
  <c r="W62" i="30"/>
  <c r="V62" i="30"/>
  <c r="U62" i="30"/>
  <c r="T62" i="30"/>
  <c r="S62" i="30"/>
  <c r="R62" i="30"/>
  <c r="Q62" i="30"/>
  <c r="P62" i="30"/>
  <c r="O62" i="30"/>
  <c r="N62" i="30"/>
  <c r="M62" i="30"/>
  <c r="L62" i="30"/>
  <c r="K62" i="30"/>
  <c r="J62" i="30"/>
  <c r="I62" i="30"/>
  <c r="H62" i="30"/>
  <c r="G62" i="30"/>
  <c r="F62" i="30"/>
  <c r="E62" i="30"/>
  <c r="AH61" i="30"/>
  <c r="AG61" i="30"/>
  <c r="AF61" i="30"/>
  <c r="AE61" i="30"/>
  <c r="AE85" i="30" s="1"/>
  <c r="AD61" i="30"/>
  <c r="AD85" i="30" s="1"/>
  <c r="AC61" i="30"/>
  <c r="AB61" i="30"/>
  <c r="AB85" i="30" s="1"/>
  <c r="AA61" i="30"/>
  <c r="Z61" i="30"/>
  <c r="Z85" i="30" s="1"/>
  <c r="Y61" i="30"/>
  <c r="X61" i="30"/>
  <c r="X85" i="30" s="1"/>
  <c r="W61" i="30"/>
  <c r="W85" i="30" s="1"/>
  <c r="V61" i="30"/>
  <c r="V85" i="30" s="1"/>
  <c r="U61" i="30"/>
  <c r="T61" i="30"/>
  <c r="T85" i="30" s="1"/>
  <c r="S61" i="30"/>
  <c r="R61" i="30"/>
  <c r="R85" i="30" s="1"/>
  <c r="Q61" i="30"/>
  <c r="P61" i="30"/>
  <c r="P85" i="30" s="1"/>
  <c r="O61" i="30"/>
  <c r="O85" i="30" s="1"/>
  <c r="N61" i="30"/>
  <c r="N85" i="30" s="1"/>
  <c r="M61" i="30"/>
  <c r="L61" i="30"/>
  <c r="L85" i="30" s="1"/>
  <c r="K61" i="30"/>
  <c r="J61" i="30"/>
  <c r="J85" i="30" s="1"/>
  <c r="I61" i="30"/>
  <c r="H61" i="30"/>
  <c r="H85" i="30" s="1"/>
  <c r="G61" i="30"/>
  <c r="G85" i="30" s="1"/>
  <c r="F61" i="30"/>
  <c r="F85" i="30" s="1"/>
  <c r="E61" i="30"/>
  <c r="AH60" i="30"/>
  <c r="AG60" i="30"/>
  <c r="AF60" i="30"/>
  <c r="AE60" i="30"/>
  <c r="AD60" i="30"/>
  <c r="AC60" i="30"/>
  <c r="AB60" i="30"/>
  <c r="AA60" i="30"/>
  <c r="Z60" i="30"/>
  <c r="Y60" i="30"/>
  <c r="X60" i="30"/>
  <c r="W60" i="30"/>
  <c r="V60" i="30"/>
  <c r="U60" i="30"/>
  <c r="T60" i="30"/>
  <c r="S60" i="30"/>
  <c r="R60" i="30"/>
  <c r="Q60" i="30"/>
  <c r="P60" i="30"/>
  <c r="O60" i="30"/>
  <c r="N60" i="30"/>
  <c r="M60" i="30"/>
  <c r="L60" i="30"/>
  <c r="K60" i="30"/>
  <c r="J60" i="30"/>
  <c r="I60" i="30"/>
  <c r="H60" i="30"/>
  <c r="G60" i="30"/>
  <c r="F60" i="30"/>
  <c r="E60" i="30"/>
  <c r="AH59" i="30"/>
  <c r="AG59" i="30"/>
  <c r="AF59" i="30"/>
  <c r="AE59" i="30"/>
  <c r="AD59" i="30"/>
  <c r="AC59" i="30"/>
  <c r="AB59" i="30"/>
  <c r="AA59" i="30"/>
  <c r="Z59" i="30"/>
  <c r="Y59" i="30"/>
  <c r="X59" i="30"/>
  <c r="W59" i="30"/>
  <c r="V59" i="30"/>
  <c r="U59" i="30"/>
  <c r="T59" i="30"/>
  <c r="S59" i="30"/>
  <c r="R59" i="30"/>
  <c r="Q59" i="30"/>
  <c r="P59" i="30"/>
  <c r="O59" i="30"/>
  <c r="N59" i="30"/>
  <c r="M59" i="30"/>
  <c r="L59" i="30"/>
  <c r="K59" i="30"/>
  <c r="J59" i="30"/>
  <c r="I59" i="30"/>
  <c r="H59" i="30"/>
  <c r="G59" i="30"/>
  <c r="F59" i="30"/>
  <c r="E59" i="30"/>
  <c r="AH58" i="30"/>
  <c r="AG58" i="30"/>
  <c r="AF58" i="30"/>
  <c r="AE58" i="30"/>
  <c r="AD58" i="30"/>
  <c r="AC58" i="30"/>
  <c r="AB58" i="30"/>
  <c r="AA58" i="30"/>
  <c r="Z58" i="30"/>
  <c r="Y58" i="30"/>
  <c r="X58" i="30"/>
  <c r="W58" i="30"/>
  <c r="V58" i="30"/>
  <c r="U58" i="30"/>
  <c r="T58" i="30"/>
  <c r="S58" i="30"/>
  <c r="R58" i="30"/>
  <c r="Q58" i="30"/>
  <c r="P58" i="30"/>
  <c r="O58" i="30"/>
  <c r="N58" i="30"/>
  <c r="M58" i="30"/>
  <c r="L58" i="30"/>
  <c r="K58" i="30"/>
  <c r="J58" i="30"/>
  <c r="I58" i="30"/>
  <c r="H58" i="30"/>
  <c r="G58" i="30"/>
  <c r="F58" i="30"/>
  <c r="E58" i="30"/>
  <c r="AH57" i="30"/>
  <c r="AG57" i="30"/>
  <c r="AF57" i="30"/>
  <c r="AE57" i="30"/>
  <c r="AE83" i="30" s="1"/>
  <c r="AD57" i="30"/>
  <c r="AC57" i="30"/>
  <c r="AB57" i="30"/>
  <c r="AA57" i="30"/>
  <c r="Z57" i="30"/>
  <c r="Y57" i="30"/>
  <c r="X57" i="30"/>
  <c r="W57" i="30"/>
  <c r="W83" i="30" s="1"/>
  <c r="V57" i="30"/>
  <c r="U57" i="30"/>
  <c r="T57" i="30"/>
  <c r="S57" i="30"/>
  <c r="R57" i="30"/>
  <c r="Q57" i="30"/>
  <c r="P57" i="30"/>
  <c r="O57" i="30"/>
  <c r="O83" i="30" s="1"/>
  <c r="N57" i="30"/>
  <c r="M57" i="30"/>
  <c r="L57" i="30"/>
  <c r="K57" i="30"/>
  <c r="J57" i="30"/>
  <c r="I57" i="30"/>
  <c r="H57" i="30"/>
  <c r="G57" i="30"/>
  <c r="G83" i="30" s="1"/>
  <c r="F57" i="30"/>
  <c r="E57" i="30"/>
  <c r="AH56" i="30"/>
  <c r="AG56" i="30"/>
  <c r="AF56" i="30"/>
  <c r="AE56" i="30"/>
  <c r="AD56" i="30"/>
  <c r="AC56" i="30"/>
  <c r="AB56" i="30"/>
  <c r="AA56" i="30"/>
  <c r="Z56" i="30"/>
  <c r="Y56" i="30"/>
  <c r="X56" i="30"/>
  <c r="W56" i="30"/>
  <c r="V56" i="30"/>
  <c r="U56" i="30"/>
  <c r="T56" i="30"/>
  <c r="S56" i="30"/>
  <c r="R56" i="30"/>
  <c r="Q56" i="30"/>
  <c r="P56" i="30"/>
  <c r="O56" i="30"/>
  <c r="N56" i="30"/>
  <c r="M56" i="30"/>
  <c r="L56" i="30"/>
  <c r="K56" i="30"/>
  <c r="J56" i="30"/>
  <c r="I56" i="30"/>
  <c r="H56" i="30"/>
  <c r="G56" i="30"/>
  <c r="F56" i="30"/>
  <c r="E56" i="30"/>
  <c r="AH55" i="30"/>
  <c r="AG55" i="30"/>
  <c r="AF55" i="30"/>
  <c r="AE55" i="30"/>
  <c r="AD55" i="30"/>
  <c r="AC55" i="30"/>
  <c r="AB55" i="30"/>
  <c r="AA55" i="30"/>
  <c r="Z55" i="30"/>
  <c r="Y55" i="30"/>
  <c r="X55" i="30"/>
  <c r="W55" i="30"/>
  <c r="V55" i="30"/>
  <c r="U55" i="30"/>
  <c r="T55" i="30"/>
  <c r="S55" i="30"/>
  <c r="R55" i="30"/>
  <c r="Q55" i="30"/>
  <c r="P55" i="30"/>
  <c r="O55" i="30"/>
  <c r="N55" i="30"/>
  <c r="M55" i="30"/>
  <c r="L55" i="30"/>
  <c r="K55" i="30"/>
  <c r="J55" i="30"/>
  <c r="I55" i="30"/>
  <c r="H55" i="30"/>
  <c r="G55" i="30"/>
  <c r="F55" i="30"/>
  <c r="E55" i="30"/>
  <c r="AH54" i="30"/>
  <c r="AG54" i="30"/>
  <c r="AG83" i="30" s="1"/>
  <c r="AF54" i="30"/>
  <c r="AF83" i="30" s="1"/>
  <c r="AE54" i="30"/>
  <c r="AD54" i="30"/>
  <c r="AC54" i="30"/>
  <c r="AB54" i="30"/>
  <c r="AA54" i="30"/>
  <c r="Z54" i="30"/>
  <c r="Y54" i="30"/>
  <c r="Y83" i="30" s="1"/>
  <c r="X54" i="30"/>
  <c r="X83" i="30" s="1"/>
  <c r="W54" i="30"/>
  <c r="V54" i="30"/>
  <c r="U54" i="30"/>
  <c r="T54" i="30"/>
  <c r="S54" i="30"/>
  <c r="R54" i="30"/>
  <c r="Q54" i="30"/>
  <c r="Q83" i="30" s="1"/>
  <c r="P54" i="30"/>
  <c r="P83" i="30" s="1"/>
  <c r="O54" i="30"/>
  <c r="N54" i="30"/>
  <c r="M54" i="30"/>
  <c r="L54" i="30"/>
  <c r="K54" i="30"/>
  <c r="J54" i="30"/>
  <c r="I54" i="30"/>
  <c r="I83" i="30" s="1"/>
  <c r="H54" i="30"/>
  <c r="H83" i="30" s="1"/>
  <c r="G54" i="30"/>
  <c r="F54" i="30"/>
  <c r="E54" i="30"/>
  <c r="AH53" i="30"/>
  <c r="AG53" i="30"/>
  <c r="AF53" i="30"/>
  <c r="AE53" i="30"/>
  <c r="AD53" i="30"/>
  <c r="AC53" i="30"/>
  <c r="AB53" i="30"/>
  <c r="AA53" i="30"/>
  <c r="Z53" i="30"/>
  <c r="Y53" i="30"/>
  <c r="X53" i="30"/>
  <c r="W53" i="30"/>
  <c r="V53" i="30"/>
  <c r="U53" i="30"/>
  <c r="T53" i="30"/>
  <c r="S53" i="30"/>
  <c r="R53" i="30"/>
  <c r="Q53" i="30"/>
  <c r="P53" i="30"/>
  <c r="O53" i="30"/>
  <c r="N53" i="30"/>
  <c r="M53" i="30"/>
  <c r="L53" i="30"/>
  <c r="K53" i="30"/>
  <c r="J53" i="30"/>
  <c r="I53" i="30"/>
  <c r="H53" i="30"/>
  <c r="G53" i="30"/>
  <c r="F53" i="30"/>
  <c r="E53" i="30"/>
  <c r="AH52" i="30"/>
  <c r="AG52" i="30"/>
  <c r="AF52" i="30"/>
  <c r="AE52" i="30"/>
  <c r="AD52" i="30"/>
  <c r="AC52" i="30"/>
  <c r="AB52" i="30"/>
  <c r="AA52" i="30"/>
  <c r="Z52" i="30"/>
  <c r="Y52" i="30"/>
  <c r="X52" i="30"/>
  <c r="W52" i="30"/>
  <c r="V52" i="30"/>
  <c r="U52" i="30"/>
  <c r="T52" i="30"/>
  <c r="S52" i="30"/>
  <c r="R52" i="30"/>
  <c r="Q52" i="30"/>
  <c r="P52" i="30"/>
  <c r="O52" i="30"/>
  <c r="N52" i="30"/>
  <c r="M52" i="30"/>
  <c r="L52" i="30"/>
  <c r="K52" i="30"/>
  <c r="J52" i="30"/>
  <c r="I52" i="30"/>
  <c r="H52" i="30"/>
  <c r="G52" i="30"/>
  <c r="F52" i="30"/>
  <c r="E52" i="30"/>
  <c r="AH51" i="30"/>
  <c r="AG51" i="30"/>
  <c r="AF51" i="30"/>
  <c r="AE51" i="30"/>
  <c r="AD51" i="30"/>
  <c r="AC51" i="30"/>
  <c r="AB51" i="30"/>
  <c r="AA51" i="30"/>
  <c r="Z51" i="30"/>
  <c r="Y51" i="30"/>
  <c r="X51" i="30"/>
  <c r="W51" i="30"/>
  <c r="V51" i="30"/>
  <c r="U51" i="30"/>
  <c r="T51" i="30"/>
  <c r="S51" i="30"/>
  <c r="R51" i="30"/>
  <c r="Q51" i="30"/>
  <c r="P51" i="30"/>
  <c r="O51" i="30"/>
  <c r="N51" i="30"/>
  <c r="M51" i="30"/>
  <c r="L51" i="30"/>
  <c r="K51" i="30"/>
  <c r="J51" i="30"/>
  <c r="I51" i="30"/>
  <c r="H51" i="30"/>
  <c r="G51" i="30"/>
  <c r="F51" i="30"/>
  <c r="E51" i="30"/>
  <c r="AH50" i="30"/>
  <c r="AG50" i="30"/>
  <c r="AG84" i="30" s="1"/>
  <c r="AF50" i="30"/>
  <c r="AE50" i="30"/>
  <c r="AD50" i="30"/>
  <c r="AC50" i="30"/>
  <c r="AB50" i="30"/>
  <c r="AA50" i="30"/>
  <c r="Z50" i="30"/>
  <c r="Y50" i="30"/>
  <c r="Y84" i="30" s="1"/>
  <c r="X50" i="30"/>
  <c r="W50" i="30"/>
  <c r="V50" i="30"/>
  <c r="U50" i="30"/>
  <c r="T50" i="30"/>
  <c r="S50" i="30"/>
  <c r="R50" i="30"/>
  <c r="Q50" i="30"/>
  <c r="Q84" i="30" s="1"/>
  <c r="P50" i="30"/>
  <c r="O50" i="30"/>
  <c r="N50" i="30"/>
  <c r="M50" i="30"/>
  <c r="L50" i="30"/>
  <c r="K50" i="30"/>
  <c r="J50" i="30"/>
  <c r="I50" i="30"/>
  <c r="H50" i="30"/>
  <c r="G50" i="30"/>
  <c r="F50" i="30"/>
  <c r="E50" i="30"/>
  <c r="AH49" i="30"/>
  <c r="AG49" i="30"/>
  <c r="AF49" i="30"/>
  <c r="AE49" i="30"/>
  <c r="AE84" i="30" s="1"/>
  <c r="AD49" i="30"/>
  <c r="AD84" i="30" s="1"/>
  <c r="AC49" i="30"/>
  <c r="AB49" i="30"/>
  <c r="AA49" i="30"/>
  <c r="Z49" i="30"/>
  <c r="Y49" i="30"/>
  <c r="X49" i="30"/>
  <c r="W49" i="30"/>
  <c r="W84" i="30" s="1"/>
  <c r="V49" i="30"/>
  <c r="V84" i="30" s="1"/>
  <c r="U49" i="30"/>
  <c r="T49" i="30"/>
  <c r="S49" i="30"/>
  <c r="R49" i="30"/>
  <c r="Q49" i="30"/>
  <c r="P49" i="30"/>
  <c r="O49" i="30"/>
  <c r="O84" i="30" s="1"/>
  <c r="N49" i="30"/>
  <c r="N84" i="30" s="1"/>
  <c r="M49" i="30"/>
  <c r="L49" i="30"/>
  <c r="K49" i="30"/>
  <c r="J49" i="30"/>
  <c r="I49" i="30"/>
  <c r="I84" i="30" s="1"/>
  <c r="H49" i="30"/>
  <c r="G49" i="30"/>
  <c r="G84" i="30" s="1"/>
  <c r="F49" i="30"/>
  <c r="F84" i="30" s="1"/>
  <c r="E49" i="30"/>
  <c r="B44" i="30"/>
  <c r="A44" i="30"/>
  <c r="AB44" i="30" s="1"/>
  <c r="AC43" i="30"/>
  <c r="M43" i="30"/>
  <c r="B43" i="30"/>
  <c r="A43" i="30"/>
  <c r="AB43" i="30" s="1"/>
  <c r="AC42" i="30"/>
  <c r="U42" i="30"/>
  <c r="M42" i="30"/>
  <c r="B42" i="30"/>
  <c r="A42" i="30"/>
  <c r="AB42" i="30" s="1"/>
  <c r="AC41" i="30"/>
  <c r="U41" i="30"/>
  <c r="M41" i="30"/>
  <c r="E41" i="30"/>
  <c r="B41" i="30"/>
  <c r="A41" i="30"/>
  <c r="AB41" i="30" s="1"/>
  <c r="B40" i="30"/>
  <c r="A40" i="30"/>
  <c r="AB40" i="30" s="1"/>
  <c r="U28" i="69"/>
  <c r="U37" i="69" s="1"/>
  <c r="T28" i="69"/>
  <c r="T37" i="69" s="1"/>
  <c r="S28" i="69"/>
  <c r="S37" i="69" s="1"/>
  <c r="R28" i="69"/>
  <c r="R37" i="69" s="1"/>
  <c r="Q28" i="69"/>
  <c r="Q37" i="69" s="1"/>
  <c r="P28" i="69"/>
  <c r="P37" i="69" s="1"/>
  <c r="O28" i="69"/>
  <c r="O37" i="69" s="1"/>
  <c r="M28" i="69"/>
  <c r="M37" i="69" s="1"/>
  <c r="L28" i="69"/>
  <c r="L37" i="69" s="1"/>
  <c r="K28" i="69"/>
  <c r="K37" i="69" s="1"/>
  <c r="J28" i="69"/>
  <c r="J37" i="69" s="1"/>
  <c r="I28" i="69"/>
  <c r="I37" i="69" s="1"/>
  <c r="U27" i="69"/>
  <c r="U36" i="69" s="1"/>
  <c r="T27" i="69"/>
  <c r="T36" i="69" s="1"/>
  <c r="S27" i="69"/>
  <c r="S36" i="69" s="1"/>
  <c r="R27" i="69"/>
  <c r="R36" i="69" s="1"/>
  <c r="Q27" i="69"/>
  <c r="Q36" i="69" s="1"/>
  <c r="P27" i="69"/>
  <c r="P36" i="69" s="1"/>
  <c r="O27" i="69"/>
  <c r="O36" i="69" s="1"/>
  <c r="N27" i="69"/>
  <c r="N36" i="69" s="1"/>
  <c r="M27" i="69"/>
  <c r="M36" i="69" s="1"/>
  <c r="L27" i="69"/>
  <c r="L36" i="69" s="1"/>
  <c r="K27" i="69"/>
  <c r="K36" i="69" s="1"/>
  <c r="J27" i="69"/>
  <c r="J36" i="69" s="1"/>
  <c r="I27" i="69"/>
  <c r="I36" i="69" s="1"/>
  <c r="U26" i="69"/>
  <c r="U35" i="69" s="1"/>
  <c r="T26" i="69"/>
  <c r="T35" i="69" s="1"/>
  <c r="S26" i="69"/>
  <c r="S35" i="69" s="1"/>
  <c r="R26" i="69"/>
  <c r="R35" i="69" s="1"/>
  <c r="Q26" i="69"/>
  <c r="Q35" i="69" s="1"/>
  <c r="P26" i="69"/>
  <c r="P35" i="69" s="1"/>
  <c r="O26" i="69"/>
  <c r="O35" i="69" s="1"/>
  <c r="N26" i="69"/>
  <c r="N35" i="69" s="1"/>
  <c r="M26" i="69"/>
  <c r="M35" i="69" s="1"/>
  <c r="L26" i="69"/>
  <c r="L35" i="69" s="1"/>
  <c r="K26" i="69"/>
  <c r="K35" i="69" s="1"/>
  <c r="J26" i="69"/>
  <c r="J35" i="69" s="1"/>
  <c r="I26" i="69"/>
  <c r="I35" i="69" s="1"/>
  <c r="U25" i="69"/>
  <c r="U34" i="69" s="1"/>
  <c r="T25" i="69"/>
  <c r="T34" i="69" s="1"/>
  <c r="S25" i="69"/>
  <c r="S34" i="69" s="1"/>
  <c r="R25" i="69"/>
  <c r="R34" i="69" s="1"/>
  <c r="Q25" i="69"/>
  <c r="Q34" i="69" s="1"/>
  <c r="P25" i="69"/>
  <c r="P34" i="69" s="1"/>
  <c r="O25" i="69"/>
  <c r="O34" i="69" s="1"/>
  <c r="N25" i="69"/>
  <c r="N34" i="69" s="1"/>
  <c r="M25" i="69"/>
  <c r="M34" i="69" s="1"/>
  <c r="L25" i="69"/>
  <c r="L34" i="69" s="1"/>
  <c r="K25" i="69"/>
  <c r="K34" i="69" s="1"/>
  <c r="J25" i="69"/>
  <c r="J34" i="69" s="1"/>
  <c r="I25" i="69"/>
  <c r="I34" i="69" s="1"/>
  <c r="U24" i="69"/>
  <c r="U33" i="69" s="1"/>
  <c r="T24" i="69"/>
  <c r="T33" i="69" s="1"/>
  <c r="S24" i="69"/>
  <c r="S33" i="69" s="1"/>
  <c r="R24" i="69"/>
  <c r="R33" i="69" s="1"/>
  <c r="Q24" i="69"/>
  <c r="Q33" i="69" s="1"/>
  <c r="P24" i="69"/>
  <c r="P33" i="69" s="1"/>
  <c r="O24" i="69"/>
  <c r="O33" i="69" s="1"/>
  <c r="N24" i="69"/>
  <c r="N33" i="69" s="1"/>
  <c r="M24" i="69"/>
  <c r="M33" i="69" s="1"/>
  <c r="L24" i="69"/>
  <c r="L33" i="69" s="1"/>
  <c r="K24" i="69"/>
  <c r="K33" i="69" s="1"/>
  <c r="J24" i="69"/>
  <c r="J33" i="69" s="1"/>
  <c r="I24" i="69"/>
  <c r="I33" i="69" s="1"/>
  <c r="U23" i="69"/>
  <c r="U32" i="69" s="1"/>
  <c r="T23" i="69"/>
  <c r="T32" i="69" s="1"/>
  <c r="S23" i="69"/>
  <c r="S32" i="69" s="1"/>
  <c r="R23" i="69"/>
  <c r="R32" i="69" s="1"/>
  <c r="Q23" i="69"/>
  <c r="Q32" i="69" s="1"/>
  <c r="P23" i="69"/>
  <c r="P32" i="69" s="1"/>
  <c r="O23" i="69"/>
  <c r="O32" i="69" s="1"/>
  <c r="N23" i="69"/>
  <c r="N32" i="69" s="1"/>
  <c r="M23" i="69"/>
  <c r="M32" i="69" s="1"/>
  <c r="L23" i="69"/>
  <c r="L32" i="69" s="1"/>
  <c r="K23" i="69"/>
  <c r="K32" i="69" s="1"/>
  <c r="J23" i="69"/>
  <c r="J32" i="69" s="1"/>
  <c r="I23" i="69"/>
  <c r="I32" i="69" s="1"/>
  <c r="U11" i="69"/>
  <c r="T11" i="69"/>
  <c r="S11" i="69"/>
  <c r="R11" i="69"/>
  <c r="Q11" i="69"/>
  <c r="P11" i="69"/>
  <c r="O11" i="69"/>
  <c r="M11" i="69"/>
  <c r="L11" i="69"/>
  <c r="K11" i="69"/>
  <c r="J11" i="69"/>
  <c r="I11" i="69"/>
  <c r="W52" i="12" l="1"/>
  <c r="W54" i="12"/>
  <c r="W50" i="12"/>
  <c r="W51" i="12"/>
  <c r="W53" i="12"/>
  <c r="W55" i="12"/>
  <c r="BP50" i="12"/>
  <c r="BP53" i="12"/>
  <c r="BP52" i="12"/>
  <c r="BP55" i="12"/>
  <c r="BP54" i="12"/>
  <c r="BP51" i="12"/>
  <c r="BD13" i="45"/>
  <c r="BD14" i="45"/>
  <c r="BD24" i="45" s="1"/>
  <c r="BD33" i="45" s="1"/>
  <c r="BD15" i="45"/>
  <c r="BD25" i="45" s="1"/>
  <c r="BD34" i="45" s="1"/>
  <c r="BD16" i="45"/>
  <c r="BD26" i="45" s="1"/>
  <c r="BD35" i="45" s="1"/>
  <c r="BD17" i="45"/>
  <c r="BD27" i="45" s="1"/>
  <c r="BD36" i="45" s="1"/>
  <c r="BC17" i="45"/>
  <c r="BC27" i="45" s="1"/>
  <c r="BC36" i="45" s="1"/>
  <c r="BC14" i="45"/>
  <c r="BC24" i="45" s="1"/>
  <c r="BC33" i="45" s="1"/>
  <c r="BC15" i="45"/>
  <c r="BC25" i="45" s="1"/>
  <c r="BC34" i="45" s="1"/>
  <c r="BC13" i="45"/>
  <c r="BC16" i="45"/>
  <c r="BC26" i="45" s="1"/>
  <c r="BC35" i="45" s="1"/>
  <c r="K47" i="69"/>
  <c r="K45" i="69"/>
  <c r="K42" i="69"/>
  <c r="K44" i="69"/>
  <c r="K46" i="69"/>
  <c r="K43" i="69"/>
  <c r="BB17" i="45"/>
  <c r="BB27" i="45" s="1"/>
  <c r="AZ13" i="45"/>
  <c r="AZ14" i="45"/>
  <c r="AZ24" i="45" s="1"/>
  <c r="AZ15" i="45"/>
  <c r="AZ25" i="45" s="1"/>
  <c r="BA13" i="45"/>
  <c r="AZ16" i="45"/>
  <c r="AZ26" i="45" s="1"/>
  <c r="BB13" i="45"/>
  <c r="BA14" i="45"/>
  <c r="BA24" i="45" s="1"/>
  <c r="AZ17" i="45"/>
  <c r="AZ27" i="45" s="1"/>
  <c r="BB14" i="45"/>
  <c r="BB24" i="45" s="1"/>
  <c r="BA15" i="45"/>
  <c r="BA25" i="45" s="1"/>
  <c r="BB15" i="45"/>
  <c r="BB25" i="45" s="1"/>
  <c r="BA16" i="45"/>
  <c r="BA26" i="45" s="1"/>
  <c r="BB16" i="45"/>
  <c r="BB26" i="45" s="1"/>
  <c r="BA17" i="45"/>
  <c r="BA27" i="45" s="1"/>
  <c r="AY16" i="45"/>
  <c r="AY26" i="45" s="1"/>
  <c r="AY17" i="45"/>
  <c r="AY27" i="45" s="1"/>
  <c r="AY13" i="45"/>
  <c r="AY23" i="45" s="1"/>
  <c r="AY14" i="45"/>
  <c r="AY15" i="45"/>
  <c r="AY25" i="45" s="1"/>
  <c r="AX13" i="45"/>
  <c r="AX14" i="45"/>
  <c r="AX24" i="45" s="1"/>
  <c r="AX15" i="45"/>
  <c r="AX25" i="45" s="1"/>
  <c r="AX16" i="45"/>
  <c r="AX26" i="45" s="1"/>
  <c r="AX17" i="45"/>
  <c r="AX27" i="45" s="1"/>
  <c r="AW14" i="45"/>
  <c r="AW24" i="45" s="1"/>
  <c r="AW15" i="45"/>
  <c r="AW25" i="45" s="1"/>
  <c r="AW16" i="45"/>
  <c r="AW26" i="45" s="1"/>
  <c r="AW17" i="45"/>
  <c r="AW27" i="45" s="1"/>
  <c r="AW13" i="45"/>
  <c r="X55" i="70"/>
  <c r="X52" i="70"/>
  <c r="X50" i="70"/>
  <c r="X51" i="70"/>
  <c r="X53" i="70"/>
  <c r="X54" i="70"/>
  <c r="L112" i="30"/>
  <c r="L114" i="30"/>
  <c r="L103" i="30"/>
  <c r="L105" i="30"/>
  <c r="L111" i="30"/>
  <c r="L113" i="30"/>
  <c r="L115" i="30"/>
  <c r="L102" i="30"/>
  <c r="L104" i="30"/>
  <c r="L106" i="30"/>
  <c r="K37" i="34"/>
  <c r="J37" i="34" s="1"/>
  <c r="L39" i="34"/>
  <c r="L41" i="34"/>
  <c r="L38" i="34"/>
  <c r="L40" i="34"/>
  <c r="L42" i="34"/>
  <c r="AV13" i="45"/>
  <c r="AV14" i="45"/>
  <c r="AV24" i="45" s="1"/>
  <c r="AV15" i="45"/>
  <c r="AV25" i="45" s="1"/>
  <c r="AV16" i="45"/>
  <c r="AV26" i="45" s="1"/>
  <c r="AV17" i="45"/>
  <c r="AV27" i="45" s="1"/>
  <c r="AT14" i="45"/>
  <c r="AT24" i="45" s="1"/>
  <c r="AU14" i="45"/>
  <c r="AU24" i="45" s="1"/>
  <c r="AT15" i="45"/>
  <c r="AT25" i="45" s="1"/>
  <c r="AU15" i="45"/>
  <c r="AT16" i="45"/>
  <c r="AT26" i="45" s="1"/>
  <c r="AU16" i="45"/>
  <c r="AU26" i="45" s="1"/>
  <c r="AT13" i="45"/>
  <c r="AT17" i="45"/>
  <c r="AT27" i="45" s="1"/>
  <c r="AU13" i="45"/>
  <c r="AU23" i="45" s="1"/>
  <c r="AU17" i="45"/>
  <c r="AU27" i="45" s="1"/>
  <c r="S67" i="31"/>
  <c r="S58" i="31"/>
  <c r="AB45" i="70"/>
  <c r="AR14" i="45"/>
  <c r="AR24" i="45" s="1"/>
  <c r="AS14" i="45"/>
  <c r="AS24" i="45" s="1"/>
  <c r="AR15" i="45"/>
  <c r="AR25" i="45" s="1"/>
  <c r="AS15" i="45"/>
  <c r="AS25" i="45" s="1"/>
  <c r="AR16" i="45"/>
  <c r="AR26" i="45" s="1"/>
  <c r="AS16" i="45"/>
  <c r="AS26" i="45" s="1"/>
  <c r="AR13" i="45"/>
  <c r="AR23" i="45" s="1"/>
  <c r="AR17" i="45"/>
  <c r="AS13" i="45"/>
  <c r="AS17" i="45"/>
  <c r="AS27" i="45" s="1"/>
  <c r="W49" i="70"/>
  <c r="Z38" i="70"/>
  <c r="AQ16" i="45"/>
  <c r="AQ26" i="45" s="1"/>
  <c r="AQ17" i="45"/>
  <c r="AQ27" i="45" s="1"/>
  <c r="AQ13" i="45"/>
  <c r="AQ14" i="45"/>
  <c r="AQ24" i="45" s="1"/>
  <c r="AQ15" i="45"/>
  <c r="AQ25" i="45" s="1"/>
  <c r="BO49" i="12"/>
  <c r="AP15" i="45"/>
  <c r="AP25" i="45" s="1"/>
  <c r="AP16" i="45"/>
  <c r="AP26" i="45" s="1"/>
  <c r="AP17" i="45"/>
  <c r="AP27" i="45" s="1"/>
  <c r="AP13" i="45"/>
  <c r="AP14" i="45"/>
  <c r="AP24" i="45" s="1"/>
  <c r="Y41" i="70"/>
  <c r="AD39" i="70"/>
  <c r="K101" i="30"/>
  <c r="V19" i="33"/>
  <c r="V20" i="33"/>
  <c r="V22" i="33"/>
  <c r="V23" i="33"/>
  <c r="V21" i="33"/>
  <c r="AO16" i="45"/>
  <c r="AO26" i="45" s="1"/>
  <c r="AO35" i="45" s="1"/>
  <c r="AO17" i="45"/>
  <c r="AO27" i="45" s="1"/>
  <c r="AO36" i="45" s="1"/>
  <c r="AO13" i="45"/>
  <c r="AO14" i="45"/>
  <c r="AO24" i="45" s="1"/>
  <c r="AO33" i="45" s="1"/>
  <c r="AO15" i="45"/>
  <c r="AO25" i="45" s="1"/>
  <c r="AO34" i="45" s="1"/>
  <c r="T42" i="12"/>
  <c r="V39" i="12"/>
  <c r="T40" i="12"/>
  <c r="W39" i="12"/>
  <c r="V38" i="12"/>
  <c r="U39" i="12"/>
  <c r="S39" i="12"/>
  <c r="R44" i="12"/>
  <c r="AA42" i="70"/>
  <c r="Z40" i="70"/>
  <c r="AN13" i="45"/>
  <c r="AN23" i="45" s="1"/>
  <c r="AN32" i="45" s="1"/>
  <c r="AN14" i="45"/>
  <c r="AN24" i="45" s="1"/>
  <c r="AN33" i="45" s="1"/>
  <c r="AN15" i="45"/>
  <c r="AN16" i="45"/>
  <c r="AN26" i="45" s="1"/>
  <c r="AN35" i="45" s="1"/>
  <c r="AN17" i="45"/>
  <c r="AN27" i="45" s="1"/>
  <c r="AN36" i="45" s="1"/>
  <c r="AM15" i="45"/>
  <c r="AM25" i="45" s="1"/>
  <c r="AM34" i="45" s="1"/>
  <c r="AM16" i="45"/>
  <c r="AM26" i="45" s="1"/>
  <c r="AM35" i="45" s="1"/>
  <c r="AM17" i="45"/>
  <c r="AM27" i="45" s="1"/>
  <c r="AM36" i="45" s="1"/>
  <c r="AM14" i="45"/>
  <c r="AM24" i="45" s="1"/>
  <c r="AM33" i="45" s="1"/>
  <c r="AM13" i="45"/>
  <c r="AK13" i="45"/>
  <c r="AK17" i="45"/>
  <c r="AK27" i="45" s="1"/>
  <c r="AK36" i="45" s="1"/>
  <c r="AL13" i="45"/>
  <c r="AL23" i="45" s="1"/>
  <c r="AL32" i="45" s="1"/>
  <c r="AL17" i="45"/>
  <c r="AL27" i="45" s="1"/>
  <c r="AL36" i="45" s="1"/>
  <c r="AK14" i="45"/>
  <c r="AK24" i="45" s="1"/>
  <c r="AK33" i="45" s="1"/>
  <c r="AL14" i="45"/>
  <c r="AL24" i="45" s="1"/>
  <c r="AL33" i="45" s="1"/>
  <c r="AL16" i="45"/>
  <c r="AL26" i="45" s="1"/>
  <c r="AL35" i="45" s="1"/>
  <c r="AK15" i="45"/>
  <c r="AK25" i="45" s="1"/>
  <c r="AK34" i="45" s="1"/>
  <c r="AL15" i="45"/>
  <c r="AK16" i="45"/>
  <c r="AK26" i="45" s="1"/>
  <c r="AK35" i="45" s="1"/>
  <c r="AH87" i="30"/>
  <c r="AH86" i="30"/>
  <c r="AJ13" i="45"/>
  <c r="AJ14" i="45"/>
  <c r="AJ24" i="45" s="1"/>
  <c r="AJ33" i="45" s="1"/>
  <c r="AJ15" i="45"/>
  <c r="AJ25" i="45" s="1"/>
  <c r="AJ34" i="45" s="1"/>
  <c r="AJ16" i="45"/>
  <c r="AJ26" i="45" s="1"/>
  <c r="AJ35" i="45" s="1"/>
  <c r="AJ17" i="45"/>
  <c r="AJ27" i="45" s="1"/>
  <c r="AJ36" i="45" s="1"/>
  <c r="AF85" i="30"/>
  <c r="AF86" i="30"/>
  <c r="AH85" i="30"/>
  <c r="Q42" i="12"/>
  <c r="AI14" i="45"/>
  <c r="AI24" i="45" s="1"/>
  <c r="AI33" i="45" s="1"/>
  <c r="AI15" i="45"/>
  <c r="AI16" i="45"/>
  <c r="AI26" i="45" s="1"/>
  <c r="AI35" i="45" s="1"/>
  <c r="AI17" i="45"/>
  <c r="AI27" i="45" s="1"/>
  <c r="AI36" i="45" s="1"/>
  <c r="AI13" i="45"/>
  <c r="AI23" i="45" s="1"/>
  <c r="AI32" i="45" s="1"/>
  <c r="AD43" i="70"/>
  <c r="Y44" i="12"/>
  <c r="Y39" i="12"/>
  <c r="Z44" i="12"/>
  <c r="Z39" i="12"/>
  <c r="AA39" i="12"/>
  <c r="AB39" i="12"/>
  <c r="C716" i="31"/>
  <c r="C721" i="31" s="1"/>
  <c r="C726" i="31" s="1"/>
  <c r="BS38" i="12"/>
  <c r="BT38" i="12" s="1"/>
  <c r="BU38" i="12" s="1"/>
  <c r="BV38" i="12" s="1"/>
  <c r="BW38" i="12" s="1"/>
  <c r="BX38" i="12" s="1"/>
  <c r="BY38" i="12" s="1"/>
  <c r="BZ38" i="12" s="1"/>
  <c r="CA38" i="12" s="1"/>
  <c r="CB38" i="12" s="1"/>
  <c r="CC38" i="12" s="1"/>
  <c r="CD38" i="12" s="1"/>
  <c r="CE38" i="12" s="1"/>
  <c r="CF38" i="12" s="1"/>
  <c r="CG38" i="12" s="1"/>
  <c r="CH38" i="12" s="1"/>
  <c r="CI38" i="12" s="1"/>
  <c r="CJ38" i="12" s="1"/>
  <c r="CK38" i="12" s="1"/>
  <c r="CL38" i="12" s="1"/>
  <c r="CM38" i="12" s="1"/>
  <c r="CN38" i="12" s="1"/>
  <c r="CO38" i="12" s="1"/>
  <c r="CP38" i="12" s="1"/>
  <c r="CQ38" i="12" s="1"/>
  <c r="V49" i="12"/>
  <c r="N14" i="33"/>
  <c r="U18" i="33"/>
  <c r="P14" i="33"/>
  <c r="Z13" i="45"/>
  <c r="Z23" i="45" s="1"/>
  <c r="Z32" i="45" s="1"/>
  <c r="C724" i="31"/>
  <c r="B719" i="31"/>
  <c r="C720" i="31"/>
  <c r="B715" i="31"/>
  <c r="C722" i="31"/>
  <c r="B717" i="31"/>
  <c r="C723" i="31"/>
  <c r="B718" i="31"/>
  <c r="B713" i="31"/>
  <c r="B714" i="31"/>
  <c r="B712" i="31"/>
  <c r="B710" i="31"/>
  <c r="R49" i="31"/>
  <c r="X39" i="12"/>
  <c r="O14" i="33"/>
  <c r="Q14" i="33"/>
  <c r="Y43" i="70"/>
  <c r="Q17" i="45"/>
  <c r="Q27" i="45" s="1"/>
  <c r="Q36" i="45" s="1"/>
  <c r="W13" i="45"/>
  <c r="W23" i="45" s="1"/>
  <c r="W32" i="45" s="1"/>
  <c r="AC13" i="45"/>
  <c r="AC23" i="45" s="1"/>
  <c r="AC32" i="45" s="1"/>
  <c r="R14" i="45"/>
  <c r="R24" i="45" s="1"/>
  <c r="R33" i="45" s="1"/>
  <c r="H84" i="30"/>
  <c r="P84" i="30"/>
  <c r="X84" i="30"/>
  <c r="AF84" i="30"/>
  <c r="J83" i="30"/>
  <c r="R83" i="30"/>
  <c r="Z83" i="30"/>
  <c r="AH83" i="30"/>
  <c r="E40" i="30"/>
  <c r="E44" i="30"/>
  <c r="K83" i="30"/>
  <c r="S83" i="30"/>
  <c r="AA83" i="30"/>
  <c r="I85" i="30"/>
  <c r="Q85" i="30"/>
  <c r="Y85" i="30"/>
  <c r="AG85" i="30"/>
  <c r="I86" i="30"/>
  <c r="Q86" i="30"/>
  <c r="Y86" i="30"/>
  <c r="AG86" i="30"/>
  <c r="E87" i="30"/>
  <c r="M87" i="30"/>
  <c r="U87" i="30"/>
  <c r="AC27" i="31" s="1"/>
  <c r="AC87" i="30"/>
  <c r="M40" i="30"/>
  <c r="M44" i="30"/>
  <c r="J84" i="30"/>
  <c r="R84" i="30"/>
  <c r="Z84" i="30"/>
  <c r="AH84" i="30"/>
  <c r="AP24" i="31" s="1"/>
  <c r="L83" i="30"/>
  <c r="T23" i="31" s="1"/>
  <c r="T83" i="30"/>
  <c r="AB83" i="30"/>
  <c r="U40" i="30"/>
  <c r="E43" i="30"/>
  <c r="U44" i="30"/>
  <c r="AC40" i="30"/>
  <c r="AC44" i="30"/>
  <c r="L84" i="30"/>
  <c r="T24" i="31" s="1"/>
  <c r="T84" i="30"/>
  <c r="AB84" i="30"/>
  <c r="F83" i="30"/>
  <c r="N83" i="30"/>
  <c r="V83" i="30"/>
  <c r="AD83" i="30"/>
  <c r="E42" i="30"/>
  <c r="U43" i="30"/>
  <c r="I87" i="30"/>
  <c r="Q87" i="30"/>
  <c r="Y87" i="30"/>
  <c r="AG87" i="30"/>
  <c r="J41" i="69"/>
  <c r="Y24" i="31"/>
  <c r="O23" i="31"/>
  <c r="AM23" i="31"/>
  <c r="AA25" i="31"/>
  <c r="M26" i="31"/>
  <c r="AG24" i="31"/>
  <c r="AE23" i="31"/>
  <c r="AI25" i="31"/>
  <c r="AO24" i="31"/>
  <c r="W23" i="31"/>
  <c r="S25" i="31"/>
  <c r="Y25" i="31"/>
  <c r="Y26" i="31"/>
  <c r="Q24" i="31"/>
  <c r="Z24" i="31"/>
  <c r="AH25" i="31"/>
  <c r="AH26" i="31"/>
  <c r="V27" i="31"/>
  <c r="AL27" i="31"/>
  <c r="K84" i="30"/>
  <c r="S84" i="30"/>
  <c r="AA84" i="30"/>
  <c r="E83" i="30"/>
  <c r="M83" i="30"/>
  <c r="U83" i="30"/>
  <c r="AC83" i="30"/>
  <c r="K86" i="30"/>
  <c r="S86" i="30"/>
  <c r="AA86" i="30"/>
  <c r="S23" i="31"/>
  <c r="AG26" i="31"/>
  <c r="AK27" i="31"/>
  <c r="R25" i="31"/>
  <c r="R26" i="31"/>
  <c r="N27" i="31"/>
  <c r="AJ24" i="31"/>
  <c r="V23" i="31"/>
  <c r="AD23" i="31"/>
  <c r="AL23" i="31"/>
  <c r="T25" i="31"/>
  <c r="AB25" i="31"/>
  <c r="AJ25" i="31"/>
  <c r="T26" i="31"/>
  <c r="AB26" i="31"/>
  <c r="AJ26" i="31"/>
  <c r="P27" i="31"/>
  <c r="X27" i="31"/>
  <c r="AF27" i="31"/>
  <c r="AN27" i="31"/>
  <c r="Q25" i="31"/>
  <c r="R24" i="31"/>
  <c r="AJ23" i="31"/>
  <c r="Z25" i="31"/>
  <c r="AP26" i="31"/>
  <c r="AB24" i="31"/>
  <c r="N23" i="31"/>
  <c r="E84" i="30"/>
  <c r="M84" i="30"/>
  <c r="U84" i="30"/>
  <c r="AC84" i="30"/>
  <c r="E85" i="30"/>
  <c r="M85" i="30"/>
  <c r="U85" i="30"/>
  <c r="AC85" i="30"/>
  <c r="Q27" i="31"/>
  <c r="Y27" i="31"/>
  <c r="AG27" i="31"/>
  <c r="AO27" i="31"/>
  <c r="AI23" i="31"/>
  <c r="Q26" i="31"/>
  <c r="U27" i="31"/>
  <c r="AH24" i="31"/>
  <c r="AB23" i="31"/>
  <c r="AP25" i="31"/>
  <c r="Z26" i="31"/>
  <c r="AD27" i="31"/>
  <c r="N24" i="31"/>
  <c r="V24" i="31"/>
  <c r="AD24" i="31"/>
  <c r="AL24" i="31"/>
  <c r="P23" i="31"/>
  <c r="X23" i="31"/>
  <c r="AF23" i="31"/>
  <c r="AN23" i="31"/>
  <c r="N25" i="31"/>
  <c r="V25" i="31"/>
  <c r="AD25" i="31"/>
  <c r="AL25" i="31"/>
  <c r="N26" i="31"/>
  <c r="V26" i="31"/>
  <c r="AD26" i="31"/>
  <c r="AL26" i="31"/>
  <c r="R27" i="31"/>
  <c r="Z27" i="31"/>
  <c r="AH27" i="31"/>
  <c r="AP27" i="31"/>
  <c r="AO26" i="31"/>
  <c r="O24" i="31"/>
  <c r="AM24" i="31"/>
  <c r="Q23" i="31"/>
  <c r="AG23" i="31"/>
  <c r="O25" i="31"/>
  <c r="AE25" i="31"/>
  <c r="AM25" i="31"/>
  <c r="O26" i="31"/>
  <c r="W26" i="31"/>
  <c r="AE26" i="31"/>
  <c r="AM26" i="31"/>
  <c r="U26" i="31"/>
  <c r="AC26" i="31"/>
  <c r="AK26" i="31"/>
  <c r="S27" i="31"/>
  <c r="AA27" i="31"/>
  <c r="AI27" i="31"/>
  <c r="O27" i="31"/>
  <c r="W27" i="31"/>
  <c r="AE27" i="31"/>
  <c r="AM27" i="31"/>
  <c r="AA23" i="31"/>
  <c r="AO25" i="31"/>
  <c r="M27" i="31"/>
  <c r="W24" i="31"/>
  <c r="AE24" i="31"/>
  <c r="Y23" i="31"/>
  <c r="AO23" i="31"/>
  <c r="W25" i="31"/>
  <c r="P24" i="31"/>
  <c r="X24" i="31"/>
  <c r="AF24" i="31"/>
  <c r="AN24" i="31"/>
  <c r="R23" i="31"/>
  <c r="Z23" i="31"/>
  <c r="AH23" i="31"/>
  <c r="P25" i="31"/>
  <c r="X25" i="31"/>
  <c r="AF25" i="31"/>
  <c r="AN25" i="31"/>
  <c r="P26" i="31"/>
  <c r="X26" i="31"/>
  <c r="AF26" i="31"/>
  <c r="AN26" i="31"/>
  <c r="T27" i="31"/>
  <c r="AB27" i="31"/>
  <c r="AJ27" i="31"/>
  <c r="F40" i="30"/>
  <c r="N40" i="30"/>
  <c r="V40" i="30"/>
  <c r="AD40" i="30"/>
  <c r="F41" i="30"/>
  <c r="N41" i="30"/>
  <c r="V41" i="30"/>
  <c r="AD41" i="30"/>
  <c r="F42" i="30"/>
  <c r="N42" i="30"/>
  <c r="V42" i="30"/>
  <c r="AD42" i="30"/>
  <c r="F43" i="30"/>
  <c r="N43" i="30"/>
  <c r="V43" i="30"/>
  <c r="AD43" i="30"/>
  <c r="F44" i="30"/>
  <c r="N44" i="30"/>
  <c r="V44" i="30"/>
  <c r="AD44" i="30"/>
  <c r="G40" i="30"/>
  <c r="O40" i="30"/>
  <c r="W40" i="30"/>
  <c r="AE40" i="30"/>
  <c r="G41" i="30"/>
  <c r="O41" i="30"/>
  <c r="W41" i="30"/>
  <c r="AE41" i="30"/>
  <c r="G42" i="30"/>
  <c r="O42" i="30"/>
  <c r="W42" i="30"/>
  <c r="AE42" i="30"/>
  <c r="G43" i="30"/>
  <c r="O43" i="30"/>
  <c r="W43" i="30"/>
  <c r="AE43" i="30"/>
  <c r="G44" i="30"/>
  <c r="O44" i="30"/>
  <c r="W44" i="30"/>
  <c r="AE44" i="30"/>
  <c r="H40" i="30"/>
  <c r="P40" i="30"/>
  <c r="X40" i="30"/>
  <c r="AF40" i="30"/>
  <c r="H41" i="30"/>
  <c r="P41" i="30"/>
  <c r="X41" i="30"/>
  <c r="AF41" i="30"/>
  <c r="H42" i="30"/>
  <c r="P42" i="30"/>
  <c r="X42" i="30"/>
  <c r="AF42" i="30"/>
  <c r="H43" i="30"/>
  <c r="P43" i="30"/>
  <c r="X43" i="30"/>
  <c r="AF43" i="30"/>
  <c r="H44" i="30"/>
  <c r="P44" i="30"/>
  <c r="X44" i="30"/>
  <c r="AF44" i="30"/>
  <c r="Q40" i="30"/>
  <c r="Y40" i="30"/>
  <c r="AG40" i="30"/>
  <c r="I41" i="30"/>
  <c r="Q41" i="30"/>
  <c r="Y41" i="30"/>
  <c r="AG41" i="30"/>
  <c r="I42" i="30"/>
  <c r="Q42" i="30"/>
  <c r="Y42" i="30"/>
  <c r="AG42" i="30"/>
  <c r="I43" i="30"/>
  <c r="Q43" i="30"/>
  <c r="Y43" i="30"/>
  <c r="AG43" i="30"/>
  <c r="I44" i="30"/>
  <c r="Q44" i="30"/>
  <c r="Y44" i="30"/>
  <c r="AG44" i="30"/>
  <c r="I40" i="30"/>
  <c r="J40" i="30"/>
  <c r="R40" i="30"/>
  <c r="Z40" i="30"/>
  <c r="AH40" i="30"/>
  <c r="J41" i="30"/>
  <c r="R41" i="30"/>
  <c r="Z41" i="30"/>
  <c r="AH41" i="30"/>
  <c r="J42" i="30"/>
  <c r="R42" i="30"/>
  <c r="Z42" i="30"/>
  <c r="AH42" i="30"/>
  <c r="J43" i="30"/>
  <c r="R43" i="30"/>
  <c r="Z43" i="30"/>
  <c r="AH43" i="30"/>
  <c r="J44" i="30"/>
  <c r="R44" i="30"/>
  <c r="Z44" i="30"/>
  <c r="AH44" i="30"/>
  <c r="K41" i="30"/>
  <c r="S41" i="30"/>
  <c r="AA41" i="30"/>
  <c r="K42" i="30"/>
  <c r="S42" i="30"/>
  <c r="AA42" i="30"/>
  <c r="K43" i="30"/>
  <c r="S43" i="30"/>
  <c r="AA43" i="30"/>
  <c r="K44" i="30"/>
  <c r="S44" i="30"/>
  <c r="AA44" i="30"/>
  <c r="K40" i="30"/>
  <c r="S40" i="30"/>
  <c r="AA40" i="30"/>
  <c r="L40" i="30"/>
  <c r="T40" i="30"/>
  <c r="L41" i="30"/>
  <c r="T41" i="30"/>
  <c r="L42" i="30"/>
  <c r="T42" i="30"/>
  <c r="L43" i="30"/>
  <c r="T43" i="30"/>
  <c r="L44" i="30"/>
  <c r="T44" i="30"/>
  <c r="P16" i="45"/>
  <c r="P26" i="45" s="1"/>
  <c r="P35" i="45" s="1"/>
  <c r="Y13" i="45"/>
  <c r="Y23" i="45" s="1"/>
  <c r="Y32" i="45" s="1"/>
  <c r="Q13" i="45"/>
  <c r="Q23" i="45" s="1"/>
  <c r="Q32" i="45" s="1"/>
  <c r="AG13" i="45"/>
  <c r="AG23" i="45" s="1"/>
  <c r="AG32" i="45" s="1"/>
  <c r="AB15" i="45"/>
  <c r="AB25" i="45" s="1"/>
  <c r="AB34" i="45" s="1"/>
  <c r="Q14" i="45"/>
  <c r="Q24" i="45" s="1"/>
  <c r="Q33" i="45" s="1"/>
  <c r="AE17" i="45"/>
  <c r="AE27" i="45" s="1"/>
  <c r="AE36" i="45" s="1"/>
  <c r="AA13" i="45"/>
  <c r="AA23" i="45" s="1"/>
  <c r="AA32" i="45" s="1"/>
  <c r="O13" i="45"/>
  <c r="O23" i="45" s="1"/>
  <c r="O32" i="45" s="1"/>
  <c r="S13" i="45"/>
  <c r="S23" i="45" s="1"/>
  <c r="S32" i="45" s="1"/>
  <c r="AE13" i="45"/>
  <c r="AE23" i="45" s="1"/>
  <c r="AE32" i="45" s="1"/>
  <c r="AD17" i="45"/>
  <c r="AD27" i="45" s="1"/>
  <c r="AD36" i="45" s="1"/>
  <c r="AH13" i="45"/>
  <c r="AH23" i="45" s="1"/>
  <c r="AH32" i="45" s="1"/>
  <c r="AH14" i="45"/>
  <c r="AH24" i="45" s="1"/>
  <c r="AH33" i="45" s="1"/>
  <c r="AH15" i="45"/>
  <c r="AH25" i="45" s="1"/>
  <c r="AH34" i="45" s="1"/>
  <c r="AH16" i="45"/>
  <c r="AH26" i="45" s="1"/>
  <c r="AH35" i="45" s="1"/>
  <c r="AH17" i="45"/>
  <c r="AH27" i="45" s="1"/>
  <c r="AH36" i="45" s="1"/>
  <c r="U13" i="45"/>
  <c r="U23" i="45" s="1"/>
  <c r="U32" i="45" s="1"/>
  <c r="X14" i="45"/>
  <c r="X24" i="45" s="1"/>
  <c r="X33" i="45" s="1"/>
  <c r="AA43" i="70"/>
  <c r="U28" i="70"/>
  <c r="V28" i="70"/>
  <c r="W28" i="70"/>
  <c r="X28" i="70"/>
  <c r="Z39" i="70"/>
  <c r="AA39" i="70"/>
  <c r="R39" i="12"/>
  <c r="S44" i="12"/>
  <c r="W44" i="12"/>
  <c r="AD14" i="45"/>
  <c r="AD24" i="45" s="1"/>
  <c r="AD33" i="45" s="1"/>
  <c r="Q15" i="45"/>
  <c r="Q25" i="45" s="1"/>
  <c r="Q34" i="45" s="1"/>
  <c r="O17" i="45"/>
  <c r="O27" i="45" s="1"/>
  <c r="O36" i="45" s="1"/>
  <c r="T13" i="45"/>
  <c r="AB13" i="45"/>
  <c r="O14" i="45"/>
  <c r="O24" i="45" s="1"/>
  <c r="O33" i="45" s="1"/>
  <c r="W14" i="45"/>
  <c r="W24" i="45" s="1"/>
  <c r="W33" i="45" s="1"/>
  <c r="AE14" i="45"/>
  <c r="AE24" i="45" s="1"/>
  <c r="AE33" i="45" s="1"/>
  <c r="R15" i="45"/>
  <c r="R25" i="45" s="1"/>
  <c r="R34" i="45" s="1"/>
  <c r="Z15" i="45"/>
  <c r="Z25" i="45" s="1"/>
  <c r="Z34" i="45" s="1"/>
  <c r="U16" i="45"/>
  <c r="U26" i="45" s="1"/>
  <c r="U35" i="45" s="1"/>
  <c r="AC16" i="45"/>
  <c r="AC26" i="45" s="1"/>
  <c r="AC35" i="45" s="1"/>
  <c r="P17" i="45"/>
  <c r="P27" i="45" s="1"/>
  <c r="P36" i="45" s="1"/>
  <c r="X17" i="45"/>
  <c r="X27" i="45" s="1"/>
  <c r="X36" i="45" s="1"/>
  <c r="AF17" i="45"/>
  <c r="AF27" i="45" s="1"/>
  <c r="AF36" i="45" s="1"/>
  <c r="AF14" i="45"/>
  <c r="AF24" i="45" s="1"/>
  <c r="AF33" i="45" s="1"/>
  <c r="S15" i="45"/>
  <c r="S25" i="45" s="1"/>
  <c r="S34" i="45" s="1"/>
  <c r="AA15" i="45"/>
  <c r="AA25" i="45" s="1"/>
  <c r="AA34" i="45" s="1"/>
  <c r="V16" i="45"/>
  <c r="V26" i="45" s="1"/>
  <c r="V35" i="45" s="1"/>
  <c r="AD16" i="45"/>
  <c r="AD26" i="45" s="1"/>
  <c r="AD35" i="45" s="1"/>
  <c r="Y17" i="45"/>
  <c r="Y27" i="45" s="1"/>
  <c r="Y36" i="45" s="1"/>
  <c r="AG17" i="45"/>
  <c r="AG27" i="45" s="1"/>
  <c r="AG36" i="45" s="1"/>
  <c r="P14" i="45"/>
  <c r="P24" i="45" s="1"/>
  <c r="P33" i="45" s="1"/>
  <c r="V13" i="45"/>
  <c r="AD13" i="45"/>
  <c r="Y14" i="45"/>
  <c r="Y24" i="45" s="1"/>
  <c r="Y33" i="45" s="1"/>
  <c r="AG14" i="45"/>
  <c r="AG24" i="45" s="1"/>
  <c r="AG33" i="45" s="1"/>
  <c r="T15" i="45"/>
  <c r="T25" i="45" s="1"/>
  <c r="T34" i="45" s="1"/>
  <c r="O16" i="45"/>
  <c r="O26" i="45" s="1"/>
  <c r="O35" i="45" s="1"/>
  <c r="W16" i="45"/>
  <c r="W26" i="45" s="1"/>
  <c r="W35" i="45" s="1"/>
  <c r="AE16" i="45"/>
  <c r="AE26" i="45" s="1"/>
  <c r="AE35" i="45" s="1"/>
  <c r="R17" i="45"/>
  <c r="R27" i="45" s="1"/>
  <c r="R36" i="45" s="1"/>
  <c r="Z17" i="45"/>
  <c r="Z27" i="45" s="1"/>
  <c r="Z36" i="45" s="1"/>
  <c r="Z14" i="45"/>
  <c r="Z24" i="45" s="1"/>
  <c r="Z33" i="45" s="1"/>
  <c r="U15" i="45"/>
  <c r="U25" i="45" s="1"/>
  <c r="U34" i="45" s="1"/>
  <c r="AC15" i="45"/>
  <c r="AC25" i="45" s="1"/>
  <c r="AC34" i="45" s="1"/>
  <c r="X16" i="45"/>
  <c r="X26" i="45" s="1"/>
  <c r="X35" i="45" s="1"/>
  <c r="AF16" i="45"/>
  <c r="AF26" i="45" s="1"/>
  <c r="AF35" i="45" s="1"/>
  <c r="S17" i="45"/>
  <c r="S27" i="45" s="1"/>
  <c r="S36" i="45" s="1"/>
  <c r="AA17" i="45"/>
  <c r="AA27" i="45" s="1"/>
  <c r="AA36" i="45" s="1"/>
  <c r="P13" i="45"/>
  <c r="X13" i="45"/>
  <c r="AF13" i="45"/>
  <c r="S14" i="45"/>
  <c r="S24" i="45" s="1"/>
  <c r="S33" i="45" s="1"/>
  <c r="AA14" i="45"/>
  <c r="AA24" i="45" s="1"/>
  <c r="AA33" i="45" s="1"/>
  <c r="V15" i="45"/>
  <c r="V25" i="45" s="1"/>
  <c r="V34" i="45" s="1"/>
  <c r="AD15" i="45"/>
  <c r="AD25" i="45" s="1"/>
  <c r="AD34" i="45" s="1"/>
  <c r="Q16" i="45"/>
  <c r="Q26" i="45" s="1"/>
  <c r="Q35" i="45" s="1"/>
  <c r="Y16" i="45"/>
  <c r="Y26" i="45" s="1"/>
  <c r="Y35" i="45" s="1"/>
  <c r="AG16" i="45"/>
  <c r="AG26" i="45" s="1"/>
  <c r="AG35" i="45" s="1"/>
  <c r="T17" i="45"/>
  <c r="T27" i="45" s="1"/>
  <c r="T36" i="45" s="1"/>
  <c r="AB17" i="45"/>
  <c r="AB27" i="45" s="1"/>
  <c r="AB36" i="45" s="1"/>
  <c r="O15" i="45"/>
  <c r="O25" i="45" s="1"/>
  <c r="O34" i="45" s="1"/>
  <c r="AE15" i="45"/>
  <c r="AE25" i="45" s="1"/>
  <c r="AE34" i="45" s="1"/>
  <c r="R16" i="45"/>
  <c r="R26" i="45" s="1"/>
  <c r="R35" i="45" s="1"/>
  <c r="Z16" i="45"/>
  <c r="Z26" i="45" s="1"/>
  <c r="Z35" i="45" s="1"/>
  <c r="U17" i="45"/>
  <c r="U27" i="45" s="1"/>
  <c r="U36" i="45" s="1"/>
  <c r="AC17" i="45"/>
  <c r="AC27" i="45" s="1"/>
  <c r="AC36" i="45" s="1"/>
  <c r="T14" i="45"/>
  <c r="T24" i="45" s="1"/>
  <c r="T33" i="45" s="1"/>
  <c r="AB14" i="45"/>
  <c r="AB24" i="45" s="1"/>
  <c r="AB33" i="45" s="1"/>
  <c r="W15" i="45"/>
  <c r="W25" i="45" s="1"/>
  <c r="W34" i="45" s="1"/>
  <c r="R13" i="45"/>
  <c r="U14" i="45"/>
  <c r="U24" i="45" s="1"/>
  <c r="U33" i="45" s="1"/>
  <c r="AC14" i="45"/>
  <c r="AC24" i="45" s="1"/>
  <c r="AC33" i="45" s="1"/>
  <c r="P15" i="45"/>
  <c r="P25" i="45" s="1"/>
  <c r="P34" i="45" s="1"/>
  <c r="X15" i="45"/>
  <c r="X25" i="45" s="1"/>
  <c r="X34" i="45" s="1"/>
  <c r="AF15" i="45"/>
  <c r="AF25" i="45" s="1"/>
  <c r="AF34" i="45" s="1"/>
  <c r="S16" i="45"/>
  <c r="S26" i="45" s="1"/>
  <c r="S35" i="45" s="1"/>
  <c r="AA16" i="45"/>
  <c r="AA26" i="45" s="1"/>
  <c r="AA35" i="45" s="1"/>
  <c r="V17" i="45"/>
  <c r="V27" i="45" s="1"/>
  <c r="V36" i="45" s="1"/>
  <c r="V14" i="45"/>
  <c r="V24" i="45" s="1"/>
  <c r="V33" i="45" s="1"/>
  <c r="Y15" i="45"/>
  <c r="Y25" i="45" s="1"/>
  <c r="Y34" i="45" s="1"/>
  <c r="AG15" i="45"/>
  <c r="AG25" i="45" s="1"/>
  <c r="AG34" i="45" s="1"/>
  <c r="T16" i="45"/>
  <c r="T26" i="45" s="1"/>
  <c r="T35" i="45" s="1"/>
  <c r="AB16" i="45"/>
  <c r="AB26" i="45" s="1"/>
  <c r="AB35" i="45" s="1"/>
  <c r="W17" i="45"/>
  <c r="W27" i="45" s="1"/>
  <c r="W36" i="45" s="1"/>
  <c r="N28" i="69"/>
  <c r="N37" i="69" s="1"/>
  <c r="BO50" i="12" l="1"/>
  <c r="BO52" i="12"/>
  <c r="BO54" i="12"/>
  <c r="BO55" i="12"/>
  <c r="BO51" i="12"/>
  <c r="BO53" i="12"/>
  <c r="V54" i="12"/>
  <c r="V50" i="12"/>
  <c r="V51" i="12"/>
  <c r="V53" i="12"/>
  <c r="V52" i="12"/>
  <c r="V55" i="12"/>
  <c r="BD18" i="45"/>
  <c r="BD28" i="45" s="1"/>
  <c r="BD37" i="45" s="1"/>
  <c r="BD23" i="45"/>
  <c r="BD32" i="45" s="1"/>
  <c r="BC18" i="45"/>
  <c r="BC28" i="45" s="1"/>
  <c r="BC37" i="45" s="1"/>
  <c r="BC23" i="45"/>
  <c r="BC32" i="45" s="1"/>
  <c r="J42" i="69"/>
  <c r="J44" i="69"/>
  <c r="J46" i="69"/>
  <c r="J47" i="69"/>
  <c r="J43" i="69"/>
  <c r="J45" i="69"/>
  <c r="BA33" i="45"/>
  <c r="Z54" i="45" s="1"/>
  <c r="Z44" i="45"/>
  <c r="AP36" i="45"/>
  <c r="AS35" i="45"/>
  <c r="R46" i="45"/>
  <c r="AT36" i="45"/>
  <c r="S47" i="45"/>
  <c r="AV36" i="45"/>
  <c r="U47" i="45"/>
  <c r="AX34" i="45"/>
  <c r="W45" i="45"/>
  <c r="BA36" i="45"/>
  <c r="Z57" i="45" s="1"/>
  <c r="Z47" i="45"/>
  <c r="BB18" i="45"/>
  <c r="BB28" i="45" s="1"/>
  <c r="BB23" i="45"/>
  <c r="AT33" i="45"/>
  <c r="S44" i="45"/>
  <c r="AP35" i="45"/>
  <c r="O46" i="45"/>
  <c r="AQ34" i="45"/>
  <c r="AR35" i="45"/>
  <c r="Q46" i="45"/>
  <c r="AV35" i="45"/>
  <c r="U46" i="45"/>
  <c r="AX33" i="45"/>
  <c r="W44" i="45"/>
  <c r="BB35" i="45"/>
  <c r="AA56" i="45" s="1"/>
  <c r="AA46" i="45"/>
  <c r="AZ35" i="45"/>
  <c r="Y56" i="45" s="1"/>
  <c r="Y46" i="45"/>
  <c r="AY35" i="45"/>
  <c r="X56" i="45" s="1"/>
  <c r="X46" i="45"/>
  <c r="AP34" i="45"/>
  <c r="O45" i="45"/>
  <c r="AQ33" i="45"/>
  <c r="P44" i="45"/>
  <c r="AS34" i="45"/>
  <c r="AU35" i="45"/>
  <c r="T46" i="45"/>
  <c r="AV34" i="45"/>
  <c r="U45" i="45"/>
  <c r="BA35" i="45"/>
  <c r="Z56" i="45" s="1"/>
  <c r="Z46" i="45"/>
  <c r="BA18" i="45"/>
  <c r="BA28" i="45" s="1"/>
  <c r="BA23" i="45"/>
  <c r="AR32" i="45"/>
  <c r="AR34" i="45"/>
  <c r="AT35" i="45"/>
  <c r="S46" i="45"/>
  <c r="AV33" i="45"/>
  <c r="AY34" i="45"/>
  <c r="X45" i="45"/>
  <c r="BB34" i="45"/>
  <c r="AA55" i="45" s="1"/>
  <c r="AA45" i="45"/>
  <c r="AZ34" i="45"/>
  <c r="Y45" i="45"/>
  <c r="AX35" i="45"/>
  <c r="W46" i="45"/>
  <c r="AQ36" i="45"/>
  <c r="P47" i="45"/>
  <c r="AS36" i="45"/>
  <c r="R47" i="45"/>
  <c r="AS33" i="45"/>
  <c r="R44" i="45"/>
  <c r="AW36" i="45"/>
  <c r="V47" i="45"/>
  <c r="BA34" i="45"/>
  <c r="Z55" i="45" s="1"/>
  <c r="Z45" i="45"/>
  <c r="AZ33" i="45"/>
  <c r="Y44" i="45"/>
  <c r="AU32" i="45"/>
  <c r="AQ35" i="45"/>
  <c r="P46" i="45"/>
  <c r="AR33" i="45"/>
  <c r="Q44" i="45"/>
  <c r="AT34" i="45"/>
  <c r="S45" i="45"/>
  <c r="AW35" i="45"/>
  <c r="V46" i="45"/>
  <c r="AY32" i="45"/>
  <c r="BB33" i="45"/>
  <c r="AA54" i="45" s="1"/>
  <c r="AA44" i="45"/>
  <c r="AZ23" i="45"/>
  <c r="AZ18" i="45"/>
  <c r="AZ28" i="45" s="1"/>
  <c r="AW33" i="45"/>
  <c r="AP33" i="45"/>
  <c r="O44" i="45"/>
  <c r="AU36" i="45"/>
  <c r="T47" i="45"/>
  <c r="AU33" i="45"/>
  <c r="AW34" i="45"/>
  <c r="V45" i="45"/>
  <c r="AX36" i="45"/>
  <c r="W47" i="45"/>
  <c r="AY36" i="45"/>
  <c r="X47" i="45"/>
  <c r="AZ36" i="45"/>
  <c r="Y57" i="45" s="1"/>
  <c r="Y47" i="45"/>
  <c r="BB36" i="45"/>
  <c r="AA57" i="45" s="1"/>
  <c r="AA47" i="45"/>
  <c r="AY18" i="45"/>
  <c r="AY28" i="45" s="1"/>
  <c r="AY24" i="45"/>
  <c r="V44" i="45" s="1"/>
  <c r="AX18" i="45"/>
  <c r="AX28" i="45" s="1"/>
  <c r="AX23" i="45"/>
  <c r="AW18" i="45"/>
  <c r="AW28" i="45" s="1"/>
  <c r="AW23" i="45"/>
  <c r="W51" i="70"/>
  <c r="W52" i="70"/>
  <c r="W55" i="70"/>
  <c r="W54" i="70"/>
  <c r="W53" i="70"/>
  <c r="W50" i="70"/>
  <c r="K103" i="30"/>
  <c r="K105" i="30"/>
  <c r="K111" i="30"/>
  <c r="K113" i="30"/>
  <c r="K115" i="30"/>
  <c r="K102" i="30"/>
  <c r="K104" i="30"/>
  <c r="K106" i="30"/>
  <c r="K112" i="30"/>
  <c r="K114" i="30"/>
  <c r="K39" i="34"/>
  <c r="K41" i="34"/>
  <c r="K38" i="34"/>
  <c r="K40" i="34"/>
  <c r="K42" i="34"/>
  <c r="J38" i="34"/>
  <c r="J40" i="34"/>
  <c r="J42" i="34"/>
  <c r="J39" i="34"/>
  <c r="J41" i="34"/>
  <c r="AV18" i="45"/>
  <c r="AV28" i="45" s="1"/>
  <c r="AV23" i="45"/>
  <c r="Q43" i="45" s="1"/>
  <c r="AT18" i="45"/>
  <c r="AT28" i="45" s="1"/>
  <c r="AT23" i="45"/>
  <c r="AU18" i="45"/>
  <c r="AU28" i="45" s="1"/>
  <c r="AU25" i="45"/>
  <c r="R45" i="45" s="1"/>
  <c r="R67" i="31"/>
  <c r="R58" i="31"/>
  <c r="AA38" i="70"/>
  <c r="AR18" i="45"/>
  <c r="AR28" i="45" s="1"/>
  <c r="AR27" i="45"/>
  <c r="O47" i="45" s="1"/>
  <c r="AS18" i="45"/>
  <c r="AS28" i="45" s="1"/>
  <c r="AS23" i="45"/>
  <c r="V49" i="70"/>
  <c r="W38" i="12"/>
  <c r="AQ18" i="45"/>
  <c r="AQ28" i="45" s="1"/>
  <c r="AQ23" i="45"/>
  <c r="BN49" i="12"/>
  <c r="J101" i="30"/>
  <c r="X44" i="12"/>
  <c r="AP18" i="45"/>
  <c r="AP28" i="45" s="1"/>
  <c r="AP23" i="45"/>
  <c r="U19" i="33"/>
  <c r="U23" i="33"/>
  <c r="U22" i="33"/>
  <c r="U21" i="33"/>
  <c r="U20" i="33"/>
  <c r="AO18" i="45"/>
  <c r="AO28" i="45" s="1"/>
  <c r="AO37" i="45" s="1"/>
  <c r="AO23" i="45"/>
  <c r="AO32" i="45" s="1"/>
  <c r="T44" i="12"/>
  <c r="AN18" i="45"/>
  <c r="AN28" i="45" s="1"/>
  <c r="AN37" i="45" s="1"/>
  <c r="AN25" i="45"/>
  <c r="AN34" i="45" s="1"/>
  <c r="AM18" i="45"/>
  <c r="AM28" i="45" s="1"/>
  <c r="AM37" i="45" s="1"/>
  <c r="AM23" i="45"/>
  <c r="AM32" i="45" s="1"/>
  <c r="Q44" i="12"/>
  <c r="AL18" i="45"/>
  <c r="AL28" i="45" s="1"/>
  <c r="AL37" i="45" s="1"/>
  <c r="AL25" i="45"/>
  <c r="AL34" i="45" s="1"/>
  <c r="AK18" i="45"/>
  <c r="AK28" i="45" s="1"/>
  <c r="AK37" i="45" s="1"/>
  <c r="AK23" i="45"/>
  <c r="AK32" i="45" s="1"/>
  <c r="I37" i="34"/>
  <c r="AP23" i="31"/>
  <c r="AJ18" i="45"/>
  <c r="AJ28" i="45" s="1"/>
  <c r="AJ37" i="45" s="1"/>
  <c r="AJ23" i="45"/>
  <c r="AJ32" i="45" s="1"/>
  <c r="AA44" i="12"/>
  <c r="U44" i="12"/>
  <c r="AI18" i="45"/>
  <c r="AI28" i="45" s="1"/>
  <c r="AI37" i="45" s="1"/>
  <c r="AI25" i="45"/>
  <c r="AI34" i="45" s="1"/>
  <c r="B716" i="31"/>
  <c r="B721" i="31"/>
  <c r="AC44" i="70"/>
  <c r="AB44" i="12"/>
  <c r="AE44" i="70"/>
  <c r="AF44" i="70"/>
  <c r="AD44" i="70"/>
  <c r="U49" i="12"/>
  <c r="T18" i="33"/>
  <c r="Q49" i="31"/>
  <c r="C731" i="31"/>
  <c r="B726" i="31"/>
  <c r="C728" i="31"/>
  <c r="B723" i="31"/>
  <c r="C725" i="31"/>
  <c r="B720" i="31"/>
  <c r="C727" i="31"/>
  <c r="B722" i="31"/>
  <c r="C729" i="31"/>
  <c r="B724" i="31"/>
  <c r="AA44" i="70"/>
  <c r="AB44" i="70"/>
  <c r="Z44" i="70"/>
  <c r="Y44" i="70"/>
  <c r="AG25" i="31"/>
  <c r="I41" i="69"/>
  <c r="AK24" i="31"/>
  <c r="AC24" i="31"/>
  <c r="AK23" i="31"/>
  <c r="U24" i="31"/>
  <c r="AC23" i="31"/>
  <c r="M24" i="31"/>
  <c r="U23" i="31"/>
  <c r="AK25" i="31"/>
  <c r="M23" i="31"/>
  <c r="AC25" i="31"/>
  <c r="AI24" i="31"/>
  <c r="S26" i="31"/>
  <c r="U25" i="31"/>
  <c r="AI26" i="31"/>
  <c r="AA24" i="31"/>
  <c r="M25" i="31"/>
  <c r="AA26" i="31"/>
  <c r="S24" i="31"/>
  <c r="AH18" i="45"/>
  <c r="AH28" i="45" s="1"/>
  <c r="AH37" i="45" s="1"/>
  <c r="V44" i="12"/>
  <c r="S18" i="45"/>
  <c r="S28" i="45" s="1"/>
  <c r="S37" i="45" s="1"/>
  <c r="AG18" i="45"/>
  <c r="AG28" i="45" s="1"/>
  <c r="AG37" i="45" s="1"/>
  <c r="Q18" i="45"/>
  <c r="Q28" i="45" s="1"/>
  <c r="Q37" i="45" s="1"/>
  <c r="AC18" i="45"/>
  <c r="AC28" i="45" s="1"/>
  <c r="AC37" i="45" s="1"/>
  <c r="X18" i="45"/>
  <c r="X28" i="45" s="1"/>
  <c r="X37" i="45" s="1"/>
  <c r="X23" i="45"/>
  <c r="X32" i="45" s="1"/>
  <c r="U18" i="45"/>
  <c r="U28" i="45" s="1"/>
  <c r="U37" i="45" s="1"/>
  <c r="Y18" i="45"/>
  <c r="Y28" i="45" s="1"/>
  <c r="Y37" i="45" s="1"/>
  <c r="P18" i="45"/>
  <c r="P28" i="45" s="1"/>
  <c r="P37" i="45" s="1"/>
  <c r="P23" i="45"/>
  <c r="P32" i="45" s="1"/>
  <c r="AF18" i="45"/>
  <c r="AF28" i="45" s="1"/>
  <c r="AF37" i="45" s="1"/>
  <c r="AF23" i="45"/>
  <c r="AE18" i="45"/>
  <c r="AE28" i="45" s="1"/>
  <c r="AE37" i="45" s="1"/>
  <c r="AB18" i="45"/>
  <c r="AB28" i="45" s="1"/>
  <c r="AB37" i="45" s="1"/>
  <c r="AB23" i="45"/>
  <c r="O18" i="45"/>
  <c r="O28" i="45" s="1"/>
  <c r="O37" i="45" s="1"/>
  <c r="Z18" i="45"/>
  <c r="Z28" i="45" s="1"/>
  <c r="Z37" i="45" s="1"/>
  <c r="W18" i="45"/>
  <c r="W28" i="45" s="1"/>
  <c r="W37" i="45" s="1"/>
  <c r="R18" i="45"/>
  <c r="R28" i="45" s="1"/>
  <c r="R37" i="45" s="1"/>
  <c r="R23" i="45"/>
  <c r="R32" i="45" s="1"/>
  <c r="AD18" i="45"/>
  <c r="AD28" i="45" s="1"/>
  <c r="AD37" i="45" s="1"/>
  <c r="AD23" i="45"/>
  <c r="AD32" i="45" s="1"/>
  <c r="T18" i="45"/>
  <c r="T28" i="45" s="1"/>
  <c r="T37" i="45" s="1"/>
  <c r="T23" i="45"/>
  <c r="T32" i="45" s="1"/>
  <c r="AA18" i="45"/>
  <c r="AA28" i="45" s="1"/>
  <c r="AA37" i="45" s="1"/>
  <c r="V18" i="45"/>
  <c r="V28" i="45" s="1"/>
  <c r="V37" i="45" s="1"/>
  <c r="V23" i="45"/>
  <c r="V32" i="45" s="1"/>
  <c r="T44" i="45" l="1"/>
  <c r="P45" i="45"/>
  <c r="X43" i="45"/>
  <c r="U54" i="12"/>
  <c r="U50" i="12"/>
  <c r="U51" i="12"/>
  <c r="U55" i="12"/>
  <c r="U53" i="12"/>
  <c r="U52" i="12"/>
  <c r="BN51" i="12"/>
  <c r="BN54" i="12"/>
  <c r="BN55" i="12"/>
  <c r="BN52" i="12"/>
  <c r="BN53" i="12"/>
  <c r="BN50" i="12"/>
  <c r="U44" i="45"/>
  <c r="P57" i="45"/>
  <c r="X57" i="45"/>
  <c r="U55" i="45"/>
  <c r="S55" i="45"/>
  <c r="Q56" i="45"/>
  <c r="P56" i="45"/>
  <c r="T43" i="45"/>
  <c r="Q45" i="45"/>
  <c r="Q54" i="45"/>
  <c r="V57" i="45"/>
  <c r="W56" i="45"/>
  <c r="W57" i="45"/>
  <c r="O54" i="45"/>
  <c r="V56" i="45"/>
  <c r="V55" i="45"/>
  <c r="S57" i="45"/>
  <c r="R54" i="45"/>
  <c r="Y55" i="45"/>
  <c r="S56" i="45"/>
  <c r="P54" i="45"/>
  <c r="R56" i="45"/>
  <c r="Y54" i="45"/>
  <c r="R57" i="45"/>
  <c r="O55" i="45"/>
  <c r="W54" i="45"/>
  <c r="O56" i="45"/>
  <c r="W55" i="45"/>
  <c r="T57" i="45"/>
  <c r="X55" i="45"/>
  <c r="T56" i="45"/>
  <c r="U56" i="45"/>
  <c r="S54" i="45"/>
  <c r="U57" i="45"/>
  <c r="I47" i="69"/>
  <c r="I42" i="69"/>
  <c r="I44" i="69"/>
  <c r="I46" i="69"/>
  <c r="I43" i="69"/>
  <c r="I45" i="69"/>
  <c r="AQ37" i="45"/>
  <c r="P48" i="45"/>
  <c r="AR36" i="45"/>
  <c r="Q57" i="45" s="1"/>
  <c r="Q47" i="45"/>
  <c r="AV32" i="45"/>
  <c r="U43" i="45"/>
  <c r="AW37" i="45"/>
  <c r="V48" i="45"/>
  <c r="AY37" i="45"/>
  <c r="X48" i="45"/>
  <c r="BA37" i="45"/>
  <c r="Z58" i="45" s="1"/>
  <c r="Z48" i="45"/>
  <c r="BB37" i="45"/>
  <c r="AA58" i="45" s="1"/>
  <c r="AA48" i="45"/>
  <c r="AT37" i="45"/>
  <c r="S48" i="45"/>
  <c r="AY33" i="45"/>
  <c r="X54" i="45" s="1"/>
  <c r="X44" i="45"/>
  <c r="AR37" i="45"/>
  <c r="Q48" i="45"/>
  <c r="AV37" i="45"/>
  <c r="U48" i="45"/>
  <c r="AQ32" i="45"/>
  <c r="P43" i="45"/>
  <c r="BB32" i="45"/>
  <c r="AA53" i="45" s="1"/>
  <c r="AA43" i="45"/>
  <c r="AP37" i="45"/>
  <c r="O48" i="45"/>
  <c r="AZ37" i="45"/>
  <c r="Y58" i="45" s="1"/>
  <c r="Y48" i="45"/>
  <c r="AP32" i="45"/>
  <c r="O43" i="45"/>
  <c r="AU34" i="45"/>
  <c r="T55" i="45" s="1"/>
  <c r="T45" i="45"/>
  <c r="AZ32" i="45"/>
  <c r="Y53" i="45" s="1"/>
  <c r="Y43" i="45"/>
  <c r="AU37" i="45"/>
  <c r="T48" i="45"/>
  <c r="AX32" i="45"/>
  <c r="W43" i="45"/>
  <c r="AS37" i="45"/>
  <c r="R48" i="45"/>
  <c r="AW32" i="45"/>
  <c r="V43" i="45"/>
  <c r="BA32" i="45"/>
  <c r="Z53" i="45" s="1"/>
  <c r="Z43" i="45"/>
  <c r="AS32" i="45"/>
  <c r="R43" i="45"/>
  <c r="AT32" i="45"/>
  <c r="S43" i="45"/>
  <c r="AX37" i="45"/>
  <c r="W48" i="45"/>
  <c r="V50" i="70"/>
  <c r="V53" i="70"/>
  <c r="V54" i="70"/>
  <c r="V51" i="70"/>
  <c r="V52" i="70"/>
  <c r="V55" i="70"/>
  <c r="J113" i="30"/>
  <c r="J115" i="30"/>
  <c r="J102" i="30"/>
  <c r="J105" i="30"/>
  <c r="J104" i="30"/>
  <c r="J106" i="30"/>
  <c r="J111" i="30"/>
  <c r="J112" i="30"/>
  <c r="J114" i="30"/>
  <c r="J103" i="30"/>
  <c r="I38" i="34"/>
  <c r="I40" i="34"/>
  <c r="I42" i="34"/>
  <c r="I39" i="34"/>
  <c r="I41" i="34"/>
  <c r="X38" i="12"/>
  <c r="Q58" i="31"/>
  <c r="Q67" i="31"/>
  <c r="AB38" i="70"/>
  <c r="U49" i="70"/>
  <c r="I101" i="30"/>
  <c r="T23" i="33"/>
  <c r="T21" i="33"/>
  <c r="T20" i="33"/>
  <c r="T19" i="33"/>
  <c r="T22" i="33"/>
  <c r="BM49" i="12"/>
  <c r="AF32" i="45"/>
  <c r="AB32" i="45"/>
  <c r="H37" i="34"/>
  <c r="T49" i="12"/>
  <c r="S18" i="33"/>
  <c r="C734" i="31"/>
  <c r="B729" i="31"/>
  <c r="C733" i="31"/>
  <c r="B728" i="31"/>
  <c r="P49" i="31"/>
  <c r="C732" i="31"/>
  <c r="B727" i="31"/>
  <c r="C736" i="31"/>
  <c r="B731" i="31"/>
  <c r="C730" i="31"/>
  <c r="B725" i="31"/>
  <c r="H41" i="69"/>
  <c r="V53" i="45" l="1"/>
  <c r="P55" i="45"/>
  <c r="T54" i="45"/>
  <c r="T51" i="12"/>
  <c r="T53" i="12"/>
  <c r="T55" i="12"/>
  <c r="T54" i="12"/>
  <c r="T50" i="12"/>
  <c r="T52" i="12"/>
  <c r="BM54" i="12"/>
  <c r="BM55" i="12"/>
  <c r="BM51" i="12"/>
  <c r="BM53" i="12"/>
  <c r="BM50" i="12"/>
  <c r="BM52" i="12"/>
  <c r="R53" i="45"/>
  <c r="O53" i="45"/>
  <c r="Q55" i="45"/>
  <c r="U54" i="45"/>
  <c r="O58" i="45"/>
  <c r="V54" i="45"/>
  <c r="S58" i="45"/>
  <c r="X53" i="45"/>
  <c r="Q58" i="45"/>
  <c r="W58" i="45"/>
  <c r="S53" i="45"/>
  <c r="R58" i="45"/>
  <c r="X58" i="45"/>
  <c r="Q53" i="45"/>
  <c r="W53" i="45"/>
  <c r="P53" i="45"/>
  <c r="V58" i="45"/>
  <c r="T58" i="45"/>
  <c r="U58" i="45"/>
  <c r="U53" i="45"/>
  <c r="T53" i="45"/>
  <c r="O57" i="45"/>
  <c r="R55" i="45"/>
  <c r="P58" i="45"/>
  <c r="H42" i="69"/>
  <c r="H44" i="69"/>
  <c r="H46" i="69"/>
  <c r="H47" i="69"/>
  <c r="H43" i="69"/>
  <c r="H45" i="69"/>
  <c r="U51" i="70"/>
  <c r="U53" i="70"/>
  <c r="U54" i="70"/>
  <c r="U55" i="70"/>
  <c r="U52" i="70"/>
  <c r="U50" i="70"/>
  <c r="I102" i="30"/>
  <c r="I106" i="30"/>
  <c r="I111" i="30"/>
  <c r="I113" i="30"/>
  <c r="I115" i="30"/>
  <c r="I104" i="30"/>
  <c r="I103" i="30"/>
  <c r="I112" i="30"/>
  <c r="I114" i="30"/>
  <c r="I105" i="30"/>
  <c r="H38" i="34"/>
  <c r="H40" i="34"/>
  <c r="H42" i="34"/>
  <c r="H39" i="34"/>
  <c r="H41" i="34"/>
  <c r="Y38" i="12"/>
  <c r="P67" i="31"/>
  <c r="P58" i="31"/>
  <c r="AC38" i="70"/>
  <c r="T49" i="70"/>
  <c r="H101" i="30"/>
  <c r="G101" i="30" s="1"/>
  <c r="BL49" i="12"/>
  <c r="S20" i="33"/>
  <c r="S23" i="33"/>
  <c r="S21" i="33"/>
  <c r="S19" i="33"/>
  <c r="S22" i="33"/>
  <c r="G37" i="34"/>
  <c r="S49" i="12"/>
  <c r="R18" i="33"/>
  <c r="C739" i="31"/>
  <c r="B734" i="31"/>
  <c r="C738" i="31"/>
  <c r="B733" i="31"/>
  <c r="O49" i="31"/>
  <c r="C735" i="31"/>
  <c r="B730" i="31"/>
  <c r="C741" i="31"/>
  <c r="B736" i="31"/>
  <c r="C737" i="31"/>
  <c r="B732" i="31"/>
  <c r="G41" i="69"/>
  <c r="S53" i="12" l="1"/>
  <c r="S55" i="12"/>
  <c r="S52" i="12"/>
  <c r="S51" i="12"/>
  <c r="S54" i="12"/>
  <c r="S50" i="12"/>
  <c r="BL55" i="12"/>
  <c r="BL50" i="12"/>
  <c r="BL51" i="12"/>
  <c r="BL54" i="12"/>
  <c r="BL53" i="12"/>
  <c r="BL52" i="12"/>
  <c r="G43" i="69"/>
  <c r="G45" i="69"/>
  <c r="G47" i="69"/>
  <c r="G46" i="69"/>
  <c r="G42" i="69"/>
  <c r="G44" i="69"/>
  <c r="T55" i="70"/>
  <c r="T53" i="70"/>
  <c r="T54" i="70"/>
  <c r="T50" i="70"/>
  <c r="T52" i="70"/>
  <c r="T51" i="70"/>
  <c r="G102" i="30"/>
  <c r="G104" i="30"/>
  <c r="G106" i="30"/>
  <c r="G112" i="30"/>
  <c r="G114" i="30"/>
  <c r="G103" i="30"/>
  <c r="G105" i="30"/>
  <c r="G115" i="30"/>
  <c r="G111" i="30"/>
  <c r="G113" i="30"/>
  <c r="H111" i="30"/>
  <c r="H113" i="30"/>
  <c r="H115" i="30"/>
  <c r="H102" i="30"/>
  <c r="H104" i="30"/>
  <c r="H106" i="30"/>
  <c r="H112" i="30"/>
  <c r="H114" i="30"/>
  <c r="H103" i="30"/>
  <c r="H105" i="30"/>
  <c r="G38" i="34"/>
  <c r="G40" i="34"/>
  <c r="G42" i="34"/>
  <c r="G39" i="34"/>
  <c r="G41" i="34"/>
  <c r="Z38" i="12"/>
  <c r="O58" i="31"/>
  <c r="O67" i="31"/>
  <c r="AD38" i="70"/>
  <c r="S49" i="70"/>
  <c r="BK49" i="12"/>
  <c r="R22" i="33"/>
  <c r="R20" i="33"/>
  <c r="R19" i="33"/>
  <c r="R23" i="33"/>
  <c r="R21" i="33"/>
  <c r="F101" i="30"/>
  <c r="F37" i="34"/>
  <c r="R49" i="12"/>
  <c r="Q18" i="33"/>
  <c r="C746" i="31"/>
  <c r="B741" i="31"/>
  <c r="C744" i="31"/>
  <c r="B739" i="31"/>
  <c r="C742" i="31"/>
  <c r="B737" i="31"/>
  <c r="C740" i="31"/>
  <c r="B735" i="31"/>
  <c r="C743" i="31"/>
  <c r="B738" i="31"/>
  <c r="N49" i="31"/>
  <c r="F41" i="69"/>
  <c r="BK51" i="12" l="1"/>
  <c r="BK55" i="12"/>
  <c r="BK53" i="12"/>
  <c r="BK50" i="12"/>
  <c r="BK52" i="12"/>
  <c r="BK54" i="12"/>
  <c r="R53" i="12"/>
  <c r="R55" i="12"/>
  <c r="R52" i="12"/>
  <c r="R54" i="12"/>
  <c r="R50" i="12"/>
  <c r="R51" i="12"/>
  <c r="E41" i="69"/>
  <c r="F46" i="69"/>
  <c r="F47" i="69"/>
  <c r="F43" i="69"/>
  <c r="F45" i="69"/>
  <c r="F42" i="69"/>
  <c r="F44" i="69"/>
  <c r="S50" i="70"/>
  <c r="S52" i="70"/>
  <c r="S54" i="70"/>
  <c r="S51" i="70"/>
  <c r="S53" i="70"/>
  <c r="S55" i="70"/>
  <c r="F41" i="34"/>
  <c r="F39" i="34"/>
  <c r="F40" i="34"/>
  <c r="F38" i="34"/>
  <c r="F42" i="34"/>
  <c r="F102" i="30"/>
  <c r="F112" i="30"/>
  <c r="F114" i="30"/>
  <c r="F103" i="30"/>
  <c r="F105" i="30"/>
  <c r="F111" i="30"/>
  <c r="F113" i="30"/>
  <c r="F104" i="30"/>
  <c r="F106" i="30"/>
  <c r="F115" i="30"/>
  <c r="AA38" i="12"/>
  <c r="N58" i="31"/>
  <c r="N67" i="31"/>
  <c r="AE38" i="70"/>
  <c r="R49" i="70"/>
  <c r="BJ49" i="12"/>
  <c r="Q20" i="33"/>
  <c r="Q19" i="33"/>
  <c r="Q23" i="33"/>
  <c r="Q22" i="33"/>
  <c r="Q21" i="33"/>
  <c r="E101" i="30"/>
  <c r="E37" i="34"/>
  <c r="P18" i="33"/>
  <c r="P19" i="33" s="1"/>
  <c r="Q49" i="12"/>
  <c r="C751" i="31"/>
  <c r="B746" i="31"/>
  <c r="C747" i="31"/>
  <c r="B742" i="31"/>
  <c r="C749" i="31"/>
  <c r="B744" i="31"/>
  <c r="C745" i="31"/>
  <c r="B740" i="31"/>
  <c r="C748" i="31"/>
  <c r="B743" i="31"/>
  <c r="M49" i="31"/>
  <c r="BJ50" i="12" l="1"/>
  <c r="BJ51" i="12"/>
  <c r="BJ53" i="12"/>
  <c r="BJ55" i="12"/>
  <c r="BJ52" i="12"/>
  <c r="BJ54" i="12"/>
  <c r="Q50" i="12"/>
  <c r="Q54" i="12"/>
  <c r="Q55" i="12"/>
  <c r="Q52" i="12"/>
  <c r="Q51" i="12"/>
  <c r="Q53" i="12"/>
  <c r="E43" i="69"/>
  <c r="E45" i="69"/>
  <c r="E47" i="69"/>
  <c r="E42" i="69"/>
  <c r="E44" i="69"/>
  <c r="E46" i="69"/>
  <c r="R55" i="70"/>
  <c r="R50" i="70"/>
  <c r="R51" i="70"/>
  <c r="R53" i="70"/>
  <c r="R54" i="70"/>
  <c r="R52" i="70"/>
  <c r="E39" i="34"/>
  <c r="E41" i="34"/>
  <c r="E40" i="34"/>
  <c r="E42" i="34"/>
  <c r="E38" i="34"/>
  <c r="E105" i="30"/>
  <c r="E112" i="30"/>
  <c r="E114" i="30"/>
  <c r="E103" i="30"/>
  <c r="E102" i="30"/>
  <c r="E106" i="30"/>
  <c r="E111" i="30"/>
  <c r="E113" i="30"/>
  <c r="E115" i="30"/>
  <c r="E104" i="30"/>
  <c r="AB38" i="12"/>
  <c r="M67" i="31"/>
  <c r="M58" i="31"/>
  <c r="AF38" i="70"/>
  <c r="AG38" i="70" s="1"/>
  <c r="AH38" i="70" s="1"/>
  <c r="AI38" i="70" s="1"/>
  <c r="AJ38" i="70" s="1"/>
  <c r="AK38" i="70" s="1"/>
  <c r="AL38" i="70" s="1"/>
  <c r="AM38" i="70" s="1"/>
  <c r="AN38" i="70" s="1"/>
  <c r="Q49" i="70"/>
  <c r="P22" i="33"/>
  <c r="P20" i="33"/>
  <c r="P23" i="33"/>
  <c r="P21" i="33"/>
  <c r="D37" i="34"/>
  <c r="D101" i="30"/>
  <c r="O18" i="33"/>
  <c r="C756" i="31"/>
  <c r="B751" i="31"/>
  <c r="C750" i="31"/>
  <c r="B745" i="31"/>
  <c r="L49" i="31"/>
  <c r="K49" i="31" s="1"/>
  <c r="C754" i="31"/>
  <c r="B749" i="31"/>
  <c r="C753" i="31"/>
  <c r="B748" i="31"/>
  <c r="C752" i="31"/>
  <c r="B747" i="31"/>
  <c r="D41" i="69"/>
  <c r="D43" i="69" l="1"/>
  <c r="D45" i="69"/>
  <c r="D47" i="69"/>
  <c r="C41" i="69"/>
  <c r="D46" i="69"/>
  <c r="D42" i="69"/>
  <c r="D44" i="69"/>
  <c r="Q50" i="70"/>
  <c r="Q51" i="70"/>
  <c r="Q52" i="70"/>
  <c r="Q54" i="70"/>
  <c r="Q53" i="70"/>
  <c r="Q55" i="70"/>
  <c r="D39" i="34"/>
  <c r="D41" i="34"/>
  <c r="D38" i="34"/>
  <c r="D40" i="34"/>
  <c r="D42" i="34"/>
  <c r="D112" i="30"/>
  <c r="D114" i="30"/>
  <c r="D103" i="30"/>
  <c r="D105" i="30"/>
  <c r="D111" i="30"/>
  <c r="D113" i="30"/>
  <c r="D115" i="30"/>
  <c r="D102" i="30"/>
  <c r="D104" i="30"/>
  <c r="D106" i="30"/>
  <c r="AC38" i="12"/>
  <c r="AO38" i="70"/>
  <c r="AP38" i="70" s="1"/>
  <c r="L58" i="31"/>
  <c r="L67" i="31"/>
  <c r="O21" i="33"/>
  <c r="O20" i="33"/>
  <c r="O19" i="33"/>
  <c r="O23" i="33"/>
  <c r="O22" i="33"/>
  <c r="C101" i="30"/>
  <c r="C37" i="34"/>
  <c r="N18" i="33"/>
  <c r="C755" i="31"/>
  <c r="B750" i="31"/>
  <c r="C759" i="31"/>
  <c r="B754" i="31"/>
  <c r="C757" i="31"/>
  <c r="B752" i="31"/>
  <c r="C758" i="31"/>
  <c r="B753" i="31"/>
  <c r="C761" i="31"/>
  <c r="B756" i="31"/>
  <c r="C47" i="69" l="1"/>
  <c r="C42" i="69"/>
  <c r="C43" i="69"/>
  <c r="C46" i="69"/>
  <c r="C44" i="69"/>
  <c r="C45" i="69"/>
  <c r="C112" i="30"/>
  <c r="C113" i="30"/>
  <c r="C103" i="30"/>
  <c r="C114" i="30"/>
  <c r="C104" i="30"/>
  <c r="C115" i="30"/>
  <c r="C105" i="30"/>
  <c r="C111" i="30"/>
  <c r="C106" i="30"/>
  <c r="C102" i="30"/>
  <c r="C39" i="34"/>
  <c r="C41" i="34"/>
  <c r="C40" i="34"/>
  <c r="C42" i="34"/>
  <c r="C38" i="34"/>
  <c r="AD38" i="12"/>
  <c r="K67" i="31"/>
  <c r="K58" i="31"/>
  <c r="N20" i="33"/>
  <c r="N21" i="33"/>
  <c r="N19" i="33"/>
  <c r="N23" i="33"/>
  <c r="N22" i="33"/>
  <c r="C763" i="31"/>
  <c r="B758" i="31"/>
  <c r="C766" i="31"/>
  <c r="B761" i="31"/>
  <c r="C760" i="31"/>
  <c r="B755" i="31"/>
  <c r="C764" i="31"/>
  <c r="B759" i="31"/>
  <c r="C762" i="31"/>
  <c r="B757" i="31"/>
  <c r="AE38" i="12" l="1"/>
  <c r="C765" i="31"/>
  <c r="B760" i="31"/>
  <c r="C768" i="31"/>
  <c r="B763" i="31"/>
  <c r="B766" i="31"/>
  <c r="C771" i="31"/>
  <c r="C769" i="31"/>
  <c r="B764" i="31"/>
  <c r="C767" i="31"/>
  <c r="B762" i="31"/>
  <c r="AF38" i="12" l="1"/>
  <c r="B767" i="31"/>
  <c r="C772" i="31"/>
  <c r="B765" i="31"/>
  <c r="C770" i="31"/>
  <c r="B768" i="31"/>
  <c r="C773" i="31"/>
  <c r="C774" i="31"/>
  <c r="B769" i="31"/>
  <c r="C776" i="31"/>
  <c r="B771" i="31"/>
  <c r="AG38" i="12" l="1"/>
  <c r="C775" i="31"/>
  <c r="B770" i="31"/>
  <c r="C777" i="31"/>
  <c r="B772" i="31"/>
  <c r="C781" i="31"/>
  <c r="B776" i="31"/>
  <c r="C779" i="31"/>
  <c r="B774" i="31"/>
  <c r="C778" i="31"/>
  <c r="B773" i="31"/>
  <c r="AH38" i="12" l="1"/>
  <c r="C782" i="31"/>
  <c r="B777" i="31"/>
  <c r="C780" i="31"/>
  <c r="B775" i="31"/>
  <c r="B778" i="31"/>
  <c r="C783" i="31"/>
  <c r="C784" i="31"/>
  <c r="B779" i="31"/>
  <c r="C786" i="31"/>
  <c r="B781" i="31"/>
  <c r="AI38" i="12" l="1"/>
  <c r="AJ38" i="12" s="1"/>
  <c r="AK38" i="12" s="1"/>
  <c r="AL38" i="12" s="1"/>
  <c r="AM38" i="12" s="1"/>
  <c r="AN38" i="12" s="1"/>
  <c r="AO38" i="12" s="1"/>
  <c r="AP38" i="12" s="1"/>
  <c r="AQ38" i="12" s="1"/>
  <c r="AR38" i="12" s="1"/>
  <c r="AS38" i="12" s="1"/>
  <c r="AT38" i="12" s="1"/>
  <c r="C787" i="31"/>
  <c r="B782" i="31"/>
  <c r="C789" i="31"/>
  <c r="B784" i="31"/>
  <c r="C785" i="31"/>
  <c r="B780" i="31"/>
  <c r="C791" i="31"/>
  <c r="B786" i="31"/>
  <c r="B783" i="31"/>
  <c r="C788" i="31"/>
  <c r="B791" i="31" l="1"/>
  <c r="C796" i="31"/>
  <c r="C792" i="31"/>
  <c r="B787" i="31"/>
  <c r="C790" i="31"/>
  <c r="B785" i="31"/>
  <c r="C794" i="31"/>
  <c r="B789" i="31"/>
  <c r="B788" i="31"/>
  <c r="C793" i="31"/>
  <c r="B794" i="31" l="1"/>
  <c r="C799" i="31"/>
  <c r="B790" i="31"/>
  <c r="C795" i="31"/>
  <c r="B793" i="31"/>
  <c r="C798" i="31"/>
  <c r="B792" i="31"/>
  <c r="C797" i="31"/>
  <c r="B796" i="31"/>
  <c r="C801" i="31"/>
  <c r="C802" i="31" l="1"/>
  <c r="B797" i="31"/>
  <c r="B798" i="31"/>
  <c r="C803" i="31"/>
  <c r="B795" i="31"/>
  <c r="C800" i="31"/>
  <c r="B801" i="31"/>
  <c r="C806" i="31"/>
  <c r="C804" i="31"/>
  <c r="B799" i="31"/>
  <c r="B806" i="31" l="1"/>
  <c r="C811" i="31"/>
  <c r="B800" i="31"/>
  <c r="C805" i="31"/>
  <c r="C808" i="31"/>
  <c r="B803" i="31"/>
  <c r="B804" i="31"/>
  <c r="C809" i="31"/>
  <c r="B802" i="31"/>
  <c r="C807" i="31"/>
  <c r="B805" i="31" l="1"/>
  <c r="C810" i="31"/>
  <c r="B807" i="31"/>
  <c r="C812" i="31"/>
  <c r="B808" i="31"/>
  <c r="C813" i="31"/>
  <c r="B809" i="31"/>
  <c r="C814" i="31"/>
  <c r="B811" i="31"/>
  <c r="C816" i="31"/>
  <c r="B816" i="31" l="1"/>
  <c r="C821" i="31"/>
  <c r="B810" i="31"/>
  <c r="C815" i="31"/>
  <c r="B814" i="31"/>
  <c r="C819" i="31"/>
  <c r="B813" i="31"/>
  <c r="C818" i="31"/>
  <c r="B812" i="31"/>
  <c r="C817" i="31"/>
  <c r="B817" i="31" l="1"/>
  <c r="C822" i="31"/>
  <c r="B818" i="31"/>
  <c r="C823" i="31"/>
  <c r="B815" i="31"/>
  <c r="C820" i="31"/>
  <c r="C826" i="31"/>
  <c r="B821" i="31"/>
  <c r="B819" i="31"/>
  <c r="C824" i="31"/>
  <c r="B826" i="31" l="1"/>
  <c r="C831" i="31"/>
  <c r="B823" i="31"/>
  <c r="C828" i="31"/>
  <c r="B822" i="31"/>
  <c r="C827" i="31"/>
  <c r="B820" i="31"/>
  <c r="C825" i="31"/>
  <c r="C829" i="31"/>
  <c r="B824" i="31"/>
  <c r="B828" i="31" l="1"/>
  <c r="C833" i="31"/>
  <c r="B831" i="31"/>
  <c r="C836" i="31"/>
  <c r="C834" i="31"/>
  <c r="B829" i="31"/>
  <c r="B825" i="31"/>
  <c r="C830" i="31"/>
  <c r="B827" i="31"/>
  <c r="C832" i="31"/>
  <c r="B836" i="31" l="1"/>
  <c r="C841" i="31"/>
  <c r="B830" i="31"/>
  <c r="C835" i="31"/>
  <c r="B834" i="31"/>
  <c r="C839" i="31"/>
  <c r="B832" i="31"/>
  <c r="C837" i="31"/>
  <c r="B833" i="31"/>
  <c r="C838" i="31"/>
  <c r="B841" i="31" l="1"/>
  <c r="C846" i="31"/>
  <c r="B839" i="31"/>
  <c r="C844" i="31"/>
  <c r="B837" i="31"/>
  <c r="C842" i="31"/>
  <c r="B835" i="31"/>
  <c r="C840" i="31"/>
  <c r="B838" i="31"/>
  <c r="C843" i="31"/>
  <c r="B842" i="31" l="1"/>
  <c r="C847" i="31"/>
  <c r="B844" i="31"/>
  <c r="C849" i="31"/>
  <c r="B843" i="31"/>
  <c r="C848" i="31"/>
  <c r="B846" i="31"/>
  <c r="C851" i="31"/>
  <c r="B840" i="31"/>
  <c r="C845" i="31"/>
  <c r="B845" i="31" l="1"/>
  <c r="C850" i="31"/>
  <c r="B848" i="31"/>
  <c r="C853" i="31"/>
  <c r="B849" i="31"/>
  <c r="C854" i="31"/>
  <c r="B847" i="31"/>
  <c r="C852" i="31"/>
  <c r="B851" i="31"/>
  <c r="C856" i="31"/>
  <c r="B852" i="31" l="1"/>
  <c r="C857" i="31"/>
  <c r="B856" i="31"/>
  <c r="C861" i="31"/>
  <c r="B853" i="31"/>
  <c r="C858" i="31"/>
  <c r="B854" i="31"/>
  <c r="C859" i="31"/>
  <c r="C855" i="31"/>
  <c r="B850" i="31"/>
  <c r="C860" i="31" l="1"/>
  <c r="B855" i="31"/>
  <c r="B861" i="31"/>
  <c r="C866" i="31"/>
  <c r="B859" i="31"/>
  <c r="C864" i="31"/>
  <c r="C863" i="31"/>
  <c r="B858" i="31"/>
  <c r="C862" i="31"/>
  <c r="B857" i="31"/>
  <c r="B863" i="31" l="1"/>
  <c r="C868" i="31"/>
  <c r="B864" i="31"/>
  <c r="C869" i="31"/>
  <c r="B866" i="31"/>
  <c r="C871" i="31"/>
  <c r="B860" i="31"/>
  <c r="C865" i="31"/>
  <c r="B862" i="31"/>
  <c r="C867" i="31"/>
  <c r="C872" i="31" l="1"/>
  <c r="B867" i="31"/>
  <c r="B871" i="31"/>
  <c r="C876" i="31"/>
  <c r="B868" i="31"/>
  <c r="C873" i="31"/>
  <c r="B865" i="31"/>
  <c r="C870" i="31"/>
  <c r="B869" i="31"/>
  <c r="C874" i="31"/>
  <c r="C875" i="31" l="1"/>
  <c r="B870" i="31"/>
  <c r="B876" i="31"/>
  <c r="C881" i="31"/>
  <c r="B873" i="31"/>
  <c r="C878" i="31"/>
  <c r="B874" i="31"/>
  <c r="C879" i="31"/>
  <c r="C877" i="31"/>
  <c r="B872" i="31"/>
  <c r="B875" i="31" l="1"/>
  <c r="C880" i="31"/>
  <c r="B879" i="31"/>
  <c r="C884" i="31"/>
  <c r="B878" i="31"/>
  <c r="C883" i="31"/>
  <c r="B877" i="31"/>
  <c r="C882" i="31"/>
  <c r="B881" i="31"/>
  <c r="C886" i="31"/>
  <c r="B883" i="31" l="1"/>
  <c r="C888" i="31"/>
  <c r="B882" i="31"/>
  <c r="C887" i="31"/>
  <c r="B886" i="31"/>
  <c r="C891" i="31"/>
  <c r="B884" i="31"/>
  <c r="C889" i="31"/>
  <c r="B880" i="31"/>
  <c r="C885" i="31"/>
  <c r="B891" i="31" l="1"/>
  <c r="C896" i="31"/>
  <c r="B896" i="31" s="1"/>
  <c r="B888" i="31"/>
  <c r="C893" i="31"/>
  <c r="B889" i="31"/>
  <c r="C894" i="31"/>
  <c r="B885" i="31"/>
  <c r="C890" i="31"/>
  <c r="C892" i="31"/>
  <c r="B887" i="31"/>
  <c r="B892" i="31" l="1"/>
  <c r="C897" i="31"/>
  <c r="B897" i="31" s="1"/>
  <c r="Z8" i="31"/>
  <c r="Z17" i="31" s="1"/>
  <c r="B890" i="31"/>
  <c r="O5" i="31" s="1"/>
  <c r="O14" i="31" s="1"/>
  <c r="C895" i="31"/>
  <c r="B895" i="31" s="1"/>
  <c r="B893" i="31"/>
  <c r="C898" i="31"/>
  <c r="B898" i="31" s="1"/>
  <c r="AR7" i="31"/>
  <c r="AR16" i="31" s="1"/>
  <c r="AP7" i="31"/>
  <c r="AP16" i="31" s="1"/>
  <c r="Q6" i="31"/>
  <c r="Q15" i="31" s="1"/>
  <c r="B894" i="31"/>
  <c r="C899" i="31"/>
  <c r="B899" i="31" s="1"/>
  <c r="AY4" i="31" l="1"/>
  <c r="AX7" i="31"/>
  <c r="AX16" i="31" s="1"/>
  <c r="AX5" i="31"/>
  <c r="AX14" i="31" s="1"/>
  <c r="AY8" i="31"/>
  <c r="AY17" i="31" s="1"/>
  <c r="AY7" i="31"/>
  <c r="AY16" i="31" s="1"/>
  <c r="AW6" i="31"/>
  <c r="AW15" i="31" s="1"/>
  <c r="AX4" i="31"/>
  <c r="AZ6" i="31"/>
  <c r="AZ15" i="31" s="1"/>
  <c r="AW7" i="31"/>
  <c r="AW16" i="31" s="1"/>
  <c r="AY6" i="31"/>
  <c r="AY15" i="31" s="1"/>
  <c r="AV8" i="31"/>
  <c r="AV17" i="31" s="1"/>
  <c r="AZ5" i="31"/>
  <c r="AZ14" i="31" s="1"/>
  <c r="AY5" i="31"/>
  <c r="AY14" i="31" s="1"/>
  <c r="AW5" i="31"/>
  <c r="AW14" i="31" s="1"/>
  <c r="AZ8" i="31"/>
  <c r="AZ17" i="31" s="1"/>
  <c r="AV6" i="31"/>
  <c r="AV15" i="31" s="1"/>
  <c r="AW8" i="31"/>
  <c r="AW17" i="31" s="1"/>
  <c r="AV7" i="31"/>
  <c r="AV16" i="31" s="1"/>
  <c r="AZ7" i="31"/>
  <c r="AZ16" i="31" s="1"/>
  <c r="AX8" i="31"/>
  <c r="AX17" i="31" s="1"/>
  <c r="AZ4" i="31"/>
  <c r="AV5" i="31"/>
  <c r="AV14" i="31" s="1"/>
  <c r="AX6" i="31"/>
  <c r="AX15" i="31" s="1"/>
  <c r="AV4" i="31"/>
  <c r="AW4" i="31"/>
  <c r="J4" i="31"/>
  <c r="Y8" i="31"/>
  <c r="Y17" i="31" s="1"/>
  <c r="AF4" i="31"/>
  <c r="AA8" i="31"/>
  <c r="AA17" i="31" s="1"/>
  <c r="AG4" i="31"/>
  <c r="AC6" i="31"/>
  <c r="AC15" i="31" s="1"/>
  <c r="AH8" i="31"/>
  <c r="AH17" i="31" s="1"/>
  <c r="AI4" i="31"/>
  <c r="AN5" i="31"/>
  <c r="AN14" i="31" s="1"/>
  <c r="AC4" i="31"/>
  <c r="AP4" i="31"/>
  <c r="X4" i="31"/>
  <c r="AO5" i="31"/>
  <c r="AO14" i="31" s="1"/>
  <c r="Z7" i="31"/>
  <c r="Z16" i="31" s="1"/>
  <c r="AI8" i="31"/>
  <c r="AI17" i="31" s="1"/>
  <c r="AK6" i="31"/>
  <c r="AK15" i="31" s="1"/>
  <c r="AM6" i="31"/>
  <c r="AM15" i="31" s="1"/>
  <c r="M4" i="31"/>
  <c r="AS8" i="31"/>
  <c r="AS17" i="31" s="1"/>
  <c r="N6" i="31"/>
  <c r="N15" i="31" s="1"/>
  <c r="AJ6" i="31"/>
  <c r="AJ15" i="31" s="1"/>
  <c r="N4" i="31"/>
  <c r="AN4" i="31"/>
  <c r="U4" i="31"/>
  <c r="AE6" i="31"/>
  <c r="AE15" i="31" s="1"/>
  <c r="AL5" i="31"/>
  <c r="AL14" i="31" s="1"/>
  <c r="AR6" i="31"/>
  <c r="AR15" i="31" s="1"/>
  <c r="R4" i="31"/>
  <c r="AB5" i="31"/>
  <c r="AB14" i="31" s="1"/>
  <c r="W6" i="31"/>
  <c r="W15" i="31" s="1"/>
  <c r="K6" i="31"/>
  <c r="K15" i="31" s="1"/>
  <c r="K41" i="31" s="1"/>
  <c r="AF8" i="31"/>
  <c r="AF17" i="31" s="1"/>
  <c r="AR5" i="31"/>
  <c r="AR14" i="31" s="1"/>
  <c r="AO6" i="31"/>
  <c r="AO15" i="31" s="1"/>
  <c r="AU6" i="31"/>
  <c r="AU15" i="31" s="1"/>
  <c r="AA4" i="31"/>
  <c r="AE4" i="31"/>
  <c r="P5" i="31"/>
  <c r="P14" i="31" s="1"/>
  <c r="S6" i="31"/>
  <c r="S15" i="31" s="1"/>
  <c r="P6" i="31"/>
  <c r="P15" i="31" s="1"/>
  <c r="W8" i="31"/>
  <c r="W17" i="31" s="1"/>
  <c r="W4" i="31"/>
  <c r="AG5" i="31"/>
  <c r="AG14" i="31" s="1"/>
  <c r="V6" i="31"/>
  <c r="V15" i="31" s="1"/>
  <c r="AK4" i="31"/>
  <c r="Y4" i="31"/>
  <c r="AP6" i="31"/>
  <c r="AP15" i="31" s="1"/>
  <c r="AM8" i="31"/>
  <c r="AM17" i="31" s="1"/>
  <c r="X8" i="31"/>
  <c r="X17" i="31" s="1"/>
  <c r="L6" i="31"/>
  <c r="L15" i="31" s="1"/>
  <c r="L41" i="31" s="1"/>
  <c r="AH4" i="31"/>
  <c r="T6" i="31"/>
  <c r="T15" i="31" s="1"/>
  <c r="AB6" i="31"/>
  <c r="AB15" i="31" s="1"/>
  <c r="L5" i="31"/>
  <c r="L14" i="31" s="1"/>
  <c r="L40" i="31" s="1"/>
  <c r="O8" i="31"/>
  <c r="O17" i="31" s="1"/>
  <c r="AG8" i="31"/>
  <c r="AG17" i="31" s="1"/>
  <c r="S4" i="31"/>
  <c r="Y6" i="31"/>
  <c r="Y15" i="31" s="1"/>
  <c r="L4" i="31"/>
  <c r="AT4" i="31"/>
  <c r="U6" i="31"/>
  <c r="U15" i="31" s="1"/>
  <c r="S8" i="31"/>
  <c r="S17" i="31" s="1"/>
  <c r="AD4" i="31"/>
  <c r="Z6" i="31"/>
  <c r="Z15" i="31" s="1"/>
  <c r="K8" i="31"/>
  <c r="K17" i="31" s="1"/>
  <c r="K43" i="31" s="1"/>
  <c r="AD6" i="31"/>
  <c r="AD15" i="31" s="1"/>
  <c r="AF7" i="31"/>
  <c r="AF16" i="31" s="1"/>
  <c r="AL7" i="31"/>
  <c r="AL16" i="31" s="1"/>
  <c r="AF6" i="31"/>
  <c r="AF15" i="31" s="1"/>
  <c r="P4" i="31"/>
  <c r="V8" i="31"/>
  <c r="V17" i="31" s="1"/>
  <c r="AL4" i="31"/>
  <c r="AR8" i="31"/>
  <c r="AR17" i="31" s="1"/>
  <c r="AO7" i="31"/>
  <c r="AO16" i="31" s="1"/>
  <c r="AM7" i="31"/>
  <c r="AM16" i="31" s="1"/>
  <c r="AT7" i="31"/>
  <c r="AT16" i="31" s="1"/>
  <c r="Y7" i="31"/>
  <c r="Y16" i="31" s="1"/>
  <c r="AT6" i="31"/>
  <c r="AT15" i="31" s="1"/>
  <c r="AK8" i="31"/>
  <c r="AK17" i="31" s="1"/>
  <c r="AS4" i="31"/>
  <c r="AT5" i="31"/>
  <c r="AT14" i="31" s="1"/>
  <c r="O4" i="31"/>
  <c r="AC7" i="31"/>
  <c r="AC16" i="31" s="1"/>
  <c r="AU7" i="31"/>
  <c r="AU16" i="31" s="1"/>
  <c r="P7" i="31"/>
  <c r="P16" i="31" s="1"/>
  <c r="AA6" i="31"/>
  <c r="AA15" i="31" s="1"/>
  <c r="T4" i="31"/>
  <c r="AL8" i="31"/>
  <c r="AL17" i="31" s="1"/>
  <c r="AO4" i="31"/>
  <c r="V7" i="31"/>
  <c r="V16" i="31" s="1"/>
  <c r="AG7" i="31"/>
  <c r="AG16" i="31" s="1"/>
  <c r="AM4" i="31"/>
  <c r="AQ6" i="31"/>
  <c r="AQ15" i="31" s="1"/>
  <c r="AS6" i="31"/>
  <c r="AS15" i="31" s="1"/>
  <c r="T8" i="31"/>
  <c r="T17" i="31" s="1"/>
  <c r="Z4" i="31"/>
  <c r="AA7" i="31"/>
  <c r="AA16" i="31" s="1"/>
  <c r="AS7" i="31"/>
  <c r="AS16" i="31" s="1"/>
  <c r="AJ7" i="31"/>
  <c r="AJ16" i="31" s="1"/>
  <c r="AQ4" i="31"/>
  <c r="AH6" i="31"/>
  <c r="AH15" i="31" s="1"/>
  <c r="R6" i="31"/>
  <c r="R15" i="31" s="1"/>
  <c r="AD8" i="31"/>
  <c r="AD17" i="31" s="1"/>
  <c r="AU4" i="31"/>
  <c r="T7" i="31"/>
  <c r="T16" i="31" s="1"/>
  <c r="J7" i="31"/>
  <c r="J16" i="31" s="1"/>
  <c r="J42" i="31" s="1"/>
  <c r="AK7" i="31"/>
  <c r="AK16" i="31" s="1"/>
  <c r="V4" i="31"/>
  <c r="N8" i="31"/>
  <c r="N17" i="31" s="1"/>
  <c r="AN8" i="31"/>
  <c r="AN17" i="31" s="1"/>
  <c r="AB4" i="31"/>
  <c r="W7" i="31"/>
  <c r="W16" i="31" s="1"/>
  <c r="K7" i="31"/>
  <c r="K16" i="31" s="1"/>
  <c r="K42" i="31" s="1"/>
  <c r="U7" i="31"/>
  <c r="U16" i="31" s="1"/>
  <c r="K4" i="31"/>
  <c r="N7" i="31"/>
  <c r="N16" i="31" s="1"/>
  <c r="Q7" i="31"/>
  <c r="Q16" i="31" s="1"/>
  <c r="AN7" i="31"/>
  <c r="AN16" i="31" s="1"/>
  <c r="AJ4" i="31"/>
  <c r="AT8" i="31"/>
  <c r="AT17" i="31" s="1"/>
  <c r="Q4" i="31"/>
  <c r="AR4" i="31"/>
  <c r="AH5" i="31"/>
  <c r="AH14" i="31" s="1"/>
  <c r="J6" i="31"/>
  <c r="J15" i="31" s="1"/>
  <c r="J41" i="31" s="1"/>
  <c r="U8" i="31"/>
  <c r="U17" i="31" s="1"/>
  <c r="AE8" i="31"/>
  <c r="AE17" i="31" s="1"/>
  <c r="AI7" i="31"/>
  <c r="AI16" i="31" s="1"/>
  <c r="M5" i="31"/>
  <c r="M14" i="31" s="1"/>
  <c r="AI6" i="31"/>
  <c r="AI15" i="31" s="1"/>
  <c r="AQ8" i="31"/>
  <c r="AQ17" i="31" s="1"/>
  <c r="AJ8" i="31"/>
  <c r="AJ17" i="31" s="1"/>
  <c r="O7" i="31"/>
  <c r="O16" i="31" s="1"/>
  <c r="N5" i="31"/>
  <c r="N14" i="31" s="1"/>
  <c r="T5" i="31"/>
  <c r="T14" i="31" s="1"/>
  <c r="AB7" i="31"/>
  <c r="AB16" i="31" s="1"/>
  <c r="AL6" i="31"/>
  <c r="AL15" i="31" s="1"/>
  <c r="AB8" i="31"/>
  <c r="AB17" i="31" s="1"/>
  <c r="M7" i="31"/>
  <c r="M16" i="31" s="1"/>
  <c r="AA5" i="31"/>
  <c r="AA14" i="31" s="1"/>
  <c r="Y5" i="31"/>
  <c r="Y14" i="31" s="1"/>
  <c r="R5" i="31"/>
  <c r="R14" i="31" s="1"/>
  <c r="S5" i="31"/>
  <c r="S14" i="31" s="1"/>
  <c r="AC5" i="31"/>
  <c r="AC14" i="31" s="1"/>
  <c r="X7" i="31"/>
  <c r="X16" i="31" s="1"/>
  <c r="O6" i="31"/>
  <c r="O15" i="31" s="1"/>
  <c r="M8" i="31"/>
  <c r="M17" i="31" s="1"/>
  <c r="AC8" i="31"/>
  <c r="AC17" i="31" s="1"/>
  <c r="R7" i="31"/>
  <c r="R16" i="31" s="1"/>
  <c r="AS5" i="31"/>
  <c r="AS14" i="31" s="1"/>
  <c r="AM5" i="31"/>
  <c r="AM14" i="31" s="1"/>
  <c r="AN6" i="31"/>
  <c r="AN15" i="31" s="1"/>
  <c r="AO8" i="31"/>
  <c r="AO17" i="31" s="1"/>
  <c r="AP8" i="31"/>
  <c r="AP17" i="31" s="1"/>
  <c r="Z5" i="31"/>
  <c r="Z14" i="31" s="1"/>
  <c r="AU5" i="31"/>
  <c r="AU14" i="31" s="1"/>
  <c r="M6" i="31"/>
  <c r="M15" i="31" s="1"/>
  <c r="R8" i="31"/>
  <c r="R17" i="31" s="1"/>
  <c r="P8" i="31"/>
  <c r="P17" i="31" s="1"/>
  <c r="S7" i="31"/>
  <c r="S16" i="31" s="1"/>
  <c r="AD7" i="31"/>
  <c r="AD16" i="31" s="1"/>
  <c r="W5" i="31"/>
  <c r="W14" i="31" s="1"/>
  <c r="U5" i="31"/>
  <c r="U14" i="31" s="1"/>
  <c r="V5" i="31"/>
  <c r="V14" i="31" s="1"/>
  <c r="X5" i="31"/>
  <c r="X14" i="31" s="1"/>
  <c r="AI5" i="31"/>
  <c r="AI14" i="31" s="1"/>
  <c r="AG6" i="31"/>
  <c r="AG15" i="31" s="1"/>
  <c r="L8" i="31"/>
  <c r="L17" i="31" s="1"/>
  <c r="L43" i="31" s="1"/>
  <c r="Q8" i="31"/>
  <c r="Q17" i="31" s="1"/>
  <c r="AE7" i="31"/>
  <c r="AE16" i="31" s="1"/>
  <c r="AQ7" i="31"/>
  <c r="AQ16" i="31" s="1"/>
  <c r="AK5" i="31"/>
  <c r="AK14" i="31" s="1"/>
  <c r="AP5" i="31"/>
  <c r="AP14" i="31" s="1"/>
  <c r="Q5" i="31"/>
  <c r="Q14" i="31" s="1"/>
  <c r="AE5" i="31"/>
  <c r="AE14" i="31" s="1"/>
  <c r="AF5" i="31"/>
  <c r="AF14" i="31" s="1"/>
  <c r="X6" i="31"/>
  <c r="X15" i="31" s="1"/>
  <c r="AU8" i="31"/>
  <c r="AU17" i="31" s="1"/>
  <c r="J8" i="31"/>
  <c r="J17" i="31" s="1"/>
  <c r="J43" i="31" s="1"/>
  <c r="L7" i="31"/>
  <c r="L16" i="31" s="1"/>
  <c r="L42" i="31" s="1"/>
  <c r="AH7" i="31"/>
  <c r="AH16" i="31" s="1"/>
  <c r="J5" i="31"/>
  <c r="J14" i="31" s="1"/>
  <c r="J40" i="31" s="1"/>
  <c r="AD5" i="31"/>
  <c r="AD14" i="31" s="1"/>
  <c r="AQ5" i="31"/>
  <c r="AQ14" i="31" s="1"/>
  <c r="AJ5" i="31"/>
  <c r="AJ14" i="31" s="1"/>
  <c r="K5" i="31"/>
  <c r="K14" i="31" s="1"/>
  <c r="K40" i="31" s="1"/>
  <c r="AR42" i="31"/>
  <c r="AR33" i="31"/>
  <c r="O40" i="31"/>
  <c r="O31" i="31"/>
  <c r="Z43" i="31"/>
  <c r="Z34" i="31"/>
  <c r="Q41" i="31"/>
  <c r="Q32" i="31"/>
  <c r="AP42" i="31"/>
  <c r="AP33" i="31"/>
  <c r="AZ34" i="31" l="1"/>
  <c r="AZ43" i="31"/>
  <c r="AZ31" i="31"/>
  <c r="AZ40" i="31"/>
  <c r="AZ33" i="31"/>
  <c r="AZ42" i="31"/>
  <c r="AZ32" i="31"/>
  <c r="AZ41" i="31"/>
  <c r="AF40" i="31"/>
  <c r="AF31" i="31"/>
  <c r="S42" i="31"/>
  <c r="S33" i="31"/>
  <c r="AN41" i="31"/>
  <c r="AN32" i="31"/>
  <c r="AC40" i="31"/>
  <c r="AC31" i="31"/>
  <c r="AB42" i="31"/>
  <c r="AB33" i="31"/>
  <c r="AI42" i="31"/>
  <c r="AI33" i="31"/>
  <c r="AJ13" i="31"/>
  <c r="AJ9" i="31"/>
  <c r="AJ18" i="31" s="1"/>
  <c r="AB13" i="31"/>
  <c r="AB9" i="31"/>
  <c r="AB18" i="31" s="1"/>
  <c r="AD43" i="31"/>
  <c r="AD34" i="31"/>
  <c r="T43" i="31"/>
  <c r="T34" i="31"/>
  <c r="T13" i="31"/>
  <c r="T9" i="31"/>
  <c r="T18" i="31" s="1"/>
  <c r="AK43" i="31"/>
  <c r="AK34" i="31"/>
  <c r="V43" i="31"/>
  <c r="V34" i="31"/>
  <c r="AD13" i="31"/>
  <c r="AD9" i="31"/>
  <c r="AD18" i="31" s="1"/>
  <c r="O43" i="31"/>
  <c r="O34" i="31"/>
  <c r="AP41" i="31"/>
  <c r="AP32" i="31"/>
  <c r="S41" i="31"/>
  <c r="S32" i="31"/>
  <c r="AN13" i="31"/>
  <c r="AN9" i="31"/>
  <c r="AN18" i="31" s="1"/>
  <c r="AI43" i="31"/>
  <c r="AI34" i="31"/>
  <c r="AH43" i="31"/>
  <c r="AH34" i="31"/>
  <c r="AV9" i="31"/>
  <c r="AV18" i="31" s="1"/>
  <c r="AV13" i="31"/>
  <c r="AV41" i="31"/>
  <c r="AV32" i="31"/>
  <c r="AQ31" i="31"/>
  <c r="AQ40" i="31"/>
  <c r="AG41" i="31"/>
  <c r="AG32" i="31"/>
  <c r="P43" i="31"/>
  <c r="P34" i="31"/>
  <c r="AM40" i="31"/>
  <c r="AM31" i="31"/>
  <c r="S40" i="31"/>
  <c r="S31" i="31"/>
  <c r="T40" i="31"/>
  <c r="T31" i="31"/>
  <c r="AE43" i="31"/>
  <c r="AE34" i="31"/>
  <c r="AN42" i="31"/>
  <c r="AN33" i="31"/>
  <c r="AN43" i="31"/>
  <c r="AN34" i="31"/>
  <c r="R41" i="31"/>
  <c r="R32" i="31"/>
  <c r="AS41" i="31"/>
  <c r="AS32" i="31"/>
  <c r="AA41" i="31"/>
  <c r="AA32" i="31"/>
  <c r="AT32" i="31"/>
  <c r="AT41" i="31"/>
  <c r="P13" i="31"/>
  <c r="P9" i="31"/>
  <c r="P18" i="31" s="1"/>
  <c r="S43" i="31"/>
  <c r="S34" i="31"/>
  <c r="Y13" i="31"/>
  <c r="Y9" i="31"/>
  <c r="Y18" i="31" s="1"/>
  <c r="P40" i="31"/>
  <c r="P31" i="31"/>
  <c r="W41" i="31"/>
  <c r="W32" i="31"/>
  <c r="N13" i="31"/>
  <c r="N9" i="31"/>
  <c r="N18" i="31" s="1"/>
  <c r="Z42" i="31"/>
  <c r="Z33" i="31"/>
  <c r="AC41" i="31"/>
  <c r="AC32" i="31"/>
  <c r="AX41" i="31"/>
  <c r="AX32" i="31"/>
  <c r="AX9" i="31"/>
  <c r="AX18" i="31" s="1"/>
  <c r="AX13" i="31"/>
  <c r="AU43" i="31"/>
  <c r="AU34" i="31"/>
  <c r="AD40" i="31"/>
  <c r="AD31" i="31"/>
  <c r="Q40" i="31"/>
  <c r="Q31" i="31"/>
  <c r="R43" i="31"/>
  <c r="R34" i="31"/>
  <c r="R40" i="31"/>
  <c r="R31" i="31"/>
  <c r="N40" i="31"/>
  <c r="N31" i="31"/>
  <c r="U43" i="31"/>
  <c r="U34" i="31"/>
  <c r="Q42" i="31"/>
  <c r="Q33" i="31"/>
  <c r="N43" i="31"/>
  <c r="N34" i="31"/>
  <c r="AH41" i="31"/>
  <c r="AH32" i="31"/>
  <c r="AQ41" i="31"/>
  <c r="AQ32" i="31"/>
  <c r="P42" i="31"/>
  <c r="P33" i="31"/>
  <c r="Y42" i="31"/>
  <c r="Y33" i="31"/>
  <c r="AF41" i="31"/>
  <c r="AF32" i="31"/>
  <c r="U41" i="31"/>
  <c r="U32" i="31"/>
  <c r="AB41" i="31"/>
  <c r="AB32" i="31"/>
  <c r="AK13" i="31"/>
  <c r="AK9" i="31"/>
  <c r="AK18" i="31" s="1"/>
  <c r="AE13" i="31"/>
  <c r="AE9" i="31"/>
  <c r="AE18" i="31" s="1"/>
  <c r="AB40" i="31"/>
  <c r="AB31" i="31"/>
  <c r="AJ41" i="31"/>
  <c r="AJ32" i="31"/>
  <c r="AO40" i="31"/>
  <c r="AO31" i="31"/>
  <c r="AG13" i="31"/>
  <c r="AG9" i="31"/>
  <c r="AG18" i="31" s="1"/>
  <c r="AV40" i="31"/>
  <c r="AV31" i="31"/>
  <c r="AW40" i="31"/>
  <c r="AW31" i="31"/>
  <c r="AW41" i="31"/>
  <c r="AW32" i="31"/>
  <c r="X41" i="31"/>
  <c r="X32" i="31"/>
  <c r="AE40" i="31"/>
  <c r="AE31" i="31"/>
  <c r="AI40" i="31"/>
  <c r="AI31" i="31"/>
  <c r="AS31" i="31"/>
  <c r="AS40" i="31"/>
  <c r="AH42" i="31"/>
  <c r="AH33" i="31"/>
  <c r="AP40" i="31"/>
  <c r="AP31" i="31"/>
  <c r="X40" i="31"/>
  <c r="X31" i="31"/>
  <c r="M41" i="31"/>
  <c r="M32" i="31"/>
  <c r="R42" i="31"/>
  <c r="R33" i="31"/>
  <c r="Y40" i="31"/>
  <c r="Y31" i="31"/>
  <c r="O42" i="31"/>
  <c r="O33" i="31"/>
  <c r="N42" i="31"/>
  <c r="N33" i="31"/>
  <c r="V13" i="31"/>
  <c r="V9" i="31"/>
  <c r="V18" i="31" s="1"/>
  <c r="AQ13" i="31"/>
  <c r="AQ9" i="31"/>
  <c r="AQ18" i="31" s="1"/>
  <c r="AM13" i="31"/>
  <c r="AM9" i="31"/>
  <c r="AM18" i="31" s="1"/>
  <c r="AU33" i="31"/>
  <c r="AU42" i="31"/>
  <c r="AT33" i="31"/>
  <c r="AT42" i="31"/>
  <c r="AL42" i="31"/>
  <c r="AL33" i="31"/>
  <c r="AT13" i="31"/>
  <c r="AT9" i="31"/>
  <c r="AT18" i="31" s="1"/>
  <c r="T41" i="31"/>
  <c r="T32" i="31"/>
  <c r="V41" i="31"/>
  <c r="V32" i="31"/>
  <c r="AA13" i="31"/>
  <c r="AA9" i="31"/>
  <c r="AA18" i="31" s="1"/>
  <c r="R13" i="31"/>
  <c r="R9" i="31"/>
  <c r="R18" i="31" s="1"/>
  <c r="N41" i="31"/>
  <c r="N32" i="31"/>
  <c r="X13" i="31"/>
  <c r="X9" i="31"/>
  <c r="X18" i="31" s="1"/>
  <c r="AA43" i="31"/>
  <c r="AA34" i="31"/>
  <c r="AZ13" i="31"/>
  <c r="AZ9" i="31"/>
  <c r="AZ18" i="31" s="1"/>
  <c r="AY40" i="31"/>
  <c r="AY31" i="31"/>
  <c r="AY42" i="31"/>
  <c r="AY33" i="31"/>
  <c r="AD42" i="31"/>
  <c r="AD33" i="31"/>
  <c r="AK40" i="31"/>
  <c r="AK31" i="31"/>
  <c r="AU31" i="31"/>
  <c r="AU40" i="31"/>
  <c r="AA40" i="31"/>
  <c r="AA31" i="31"/>
  <c r="AJ43" i="31"/>
  <c r="AJ34" i="31"/>
  <c r="AH40" i="31"/>
  <c r="AH31" i="31"/>
  <c r="K13" i="31"/>
  <c r="K39" i="31" s="1"/>
  <c r="K9" i="31"/>
  <c r="K18" i="31" s="1"/>
  <c r="AK42" i="31"/>
  <c r="AK33" i="31"/>
  <c r="AJ42" i="31"/>
  <c r="AJ33" i="31"/>
  <c r="AG42" i="31"/>
  <c r="AG33" i="31"/>
  <c r="AC42" i="31"/>
  <c r="AC33" i="31"/>
  <c r="AM42" i="31"/>
  <c r="AM33" i="31"/>
  <c r="AF42" i="31"/>
  <c r="AF33" i="31"/>
  <c r="L13" i="31"/>
  <c r="L39" i="31" s="1"/>
  <c r="L9" i="31"/>
  <c r="L18" i="31" s="1"/>
  <c r="AH13" i="31"/>
  <c r="AH9" i="31"/>
  <c r="AH18" i="31" s="1"/>
  <c r="AG40" i="31"/>
  <c r="AG31" i="31"/>
  <c r="AU32" i="31"/>
  <c r="AU41" i="31"/>
  <c r="AR32" i="31"/>
  <c r="AR41" i="31"/>
  <c r="AS34" i="31"/>
  <c r="AS43" i="31"/>
  <c r="AP13" i="31"/>
  <c r="AP9" i="31"/>
  <c r="AP18" i="31" s="1"/>
  <c r="AF13" i="31"/>
  <c r="AF9" i="31"/>
  <c r="AF18" i="31" s="1"/>
  <c r="AX43" i="31"/>
  <c r="AX34" i="31"/>
  <c r="AY43" i="31"/>
  <c r="AY34" i="31"/>
  <c r="Q43" i="31"/>
  <c r="Q34" i="31"/>
  <c r="V40" i="31"/>
  <c r="V31" i="31"/>
  <c r="AC43" i="31"/>
  <c r="AC34" i="31"/>
  <c r="AQ33" i="31"/>
  <c r="AQ42" i="31"/>
  <c r="U40" i="31"/>
  <c r="U31" i="31"/>
  <c r="Z40" i="31"/>
  <c r="Z31" i="31"/>
  <c r="M43" i="31"/>
  <c r="M34" i="31"/>
  <c r="M42" i="31"/>
  <c r="M33" i="31"/>
  <c r="AQ34" i="31"/>
  <c r="AQ43" i="31"/>
  <c r="AR13" i="31"/>
  <c r="AR9" i="31"/>
  <c r="AR18" i="31" s="1"/>
  <c r="U42" i="31"/>
  <c r="U33" i="31"/>
  <c r="AS33" i="31"/>
  <c r="AS42" i="31"/>
  <c r="V42" i="31"/>
  <c r="V33" i="31"/>
  <c r="O13" i="31"/>
  <c r="O9" i="31"/>
  <c r="O18" i="31" s="1"/>
  <c r="AO42" i="31"/>
  <c r="AO33" i="31"/>
  <c r="AD41" i="31"/>
  <c r="AD32" i="31"/>
  <c r="Y41" i="31"/>
  <c r="Y32" i="31"/>
  <c r="W13" i="31"/>
  <c r="W9" i="31"/>
  <c r="W18" i="31" s="1"/>
  <c r="AO41" i="31"/>
  <c r="AO32" i="31"/>
  <c r="AL40" i="31"/>
  <c r="AL31" i="31"/>
  <c r="M13" i="31"/>
  <c r="M9" i="31"/>
  <c r="M18" i="31" s="1"/>
  <c r="AC13" i="31"/>
  <c r="AC9" i="31"/>
  <c r="AC18" i="31" s="1"/>
  <c r="Y43" i="31"/>
  <c r="Y34" i="31"/>
  <c r="AV43" i="31"/>
  <c r="AV34" i="31"/>
  <c r="AX40" i="31"/>
  <c r="AX31" i="31"/>
  <c r="AE42" i="31"/>
  <c r="AE33" i="31"/>
  <c r="W40" i="31"/>
  <c r="W31" i="31"/>
  <c r="AP43" i="31"/>
  <c r="AP34" i="31"/>
  <c r="O41" i="31"/>
  <c r="O32" i="31"/>
  <c r="AB43" i="31"/>
  <c r="AB34" i="31"/>
  <c r="AI41" i="31"/>
  <c r="AI32" i="31"/>
  <c r="Q13" i="31"/>
  <c r="Q9" i="31"/>
  <c r="Q18" i="31" s="1"/>
  <c r="T42" i="31"/>
  <c r="T33" i="31"/>
  <c r="AA42" i="31"/>
  <c r="AA33" i="31"/>
  <c r="AO13" i="31"/>
  <c r="AO9" i="31"/>
  <c r="AO18" i="31" s="1"/>
  <c r="AT40" i="31"/>
  <c r="AT31" i="31"/>
  <c r="AR34" i="31"/>
  <c r="AR43" i="31"/>
  <c r="S13" i="31"/>
  <c r="S9" i="31"/>
  <c r="S18" i="31" s="1"/>
  <c r="X43" i="31"/>
  <c r="X34" i="31"/>
  <c r="W43" i="31"/>
  <c r="W34" i="31"/>
  <c r="AR40" i="31"/>
  <c r="AR31" i="31"/>
  <c r="AE41" i="31"/>
  <c r="AE32" i="31"/>
  <c r="AM41" i="31"/>
  <c r="AM32" i="31"/>
  <c r="AN31" i="31"/>
  <c r="AN40" i="31"/>
  <c r="J13" i="31"/>
  <c r="J39" i="31" s="1"/>
  <c r="J9" i="31"/>
  <c r="J18" i="31" s="1"/>
  <c r="AV42" i="31"/>
  <c r="AV33" i="31"/>
  <c r="AY32" i="31"/>
  <c r="AY41" i="31"/>
  <c r="AX42" i="31"/>
  <c r="AX33" i="31"/>
  <c r="AJ40" i="31"/>
  <c r="AJ31" i="31"/>
  <c r="AO34" i="31"/>
  <c r="AO43" i="31"/>
  <c r="X42" i="31"/>
  <c r="X33" i="31"/>
  <c r="AL41" i="31"/>
  <c r="AL32" i="31"/>
  <c r="M40" i="31"/>
  <c r="M31" i="31"/>
  <c r="AT34" i="31"/>
  <c r="AT43" i="31"/>
  <c r="W42" i="31"/>
  <c r="W33" i="31"/>
  <c r="AU13" i="31"/>
  <c r="AU9" i="31"/>
  <c r="AU18" i="31" s="1"/>
  <c r="Z13" i="31"/>
  <c r="Z9" i="31"/>
  <c r="Z18" i="31" s="1"/>
  <c r="AL43" i="31"/>
  <c r="AL34" i="31"/>
  <c r="AS13" i="31"/>
  <c r="AS9" i="31"/>
  <c r="AS18" i="31" s="1"/>
  <c r="AL13" i="31"/>
  <c r="AL9" i="31"/>
  <c r="AL18" i="31" s="1"/>
  <c r="Z41" i="31"/>
  <c r="Z32" i="31"/>
  <c r="AG43" i="31"/>
  <c r="AG34" i="31"/>
  <c r="AM43" i="31"/>
  <c r="AM34" i="31"/>
  <c r="P41" i="31"/>
  <c r="P32" i="31"/>
  <c r="AF43" i="31"/>
  <c r="AF34" i="31"/>
  <c r="U13" i="31"/>
  <c r="U9" i="31"/>
  <c r="U18" i="31" s="1"/>
  <c r="AK41" i="31"/>
  <c r="AK32" i="31"/>
  <c r="AI13" i="31"/>
  <c r="AI9" i="31"/>
  <c r="AI18" i="31" s="1"/>
  <c r="AW13" i="31"/>
  <c r="AW9" i="31"/>
  <c r="AW18" i="31" s="1"/>
  <c r="AW43" i="31"/>
  <c r="AW34" i="31"/>
  <c r="AW42" i="31"/>
  <c r="AW33" i="31"/>
  <c r="AY13" i="31"/>
  <c r="AY9" i="31"/>
  <c r="AY18" i="31" s="1"/>
  <c r="AZ30" i="31" l="1"/>
  <c r="AZ39" i="31"/>
  <c r="Z39" i="31"/>
  <c r="Z30" i="31"/>
  <c r="P39" i="31"/>
  <c r="P30" i="31"/>
  <c r="AB39" i="31"/>
  <c r="AB30" i="31"/>
  <c r="AI39" i="31"/>
  <c r="AI30" i="31"/>
  <c r="AH39" i="31"/>
  <c r="AH30" i="31"/>
  <c r="AA39" i="31"/>
  <c r="AA30" i="31"/>
  <c r="AM39" i="31"/>
  <c r="AM30" i="31"/>
  <c r="AK39" i="31"/>
  <c r="AK30" i="31"/>
  <c r="AW39" i="31"/>
  <c r="AW30" i="31"/>
  <c r="AF39" i="31"/>
  <c r="AF30" i="31"/>
  <c r="T39" i="31"/>
  <c r="T30" i="31"/>
  <c r="AJ39" i="31"/>
  <c r="AJ30" i="31"/>
  <c r="AY30" i="31"/>
  <c r="AY39" i="31"/>
  <c r="X39" i="31"/>
  <c r="X30" i="31"/>
  <c r="AQ30" i="31"/>
  <c r="AQ39" i="31"/>
  <c r="AN39" i="31"/>
  <c r="AN30" i="31"/>
  <c r="AS30" i="31"/>
  <c r="AS39" i="31"/>
  <c r="AP39" i="31"/>
  <c r="AP30" i="31"/>
  <c r="AX39" i="31"/>
  <c r="AX30" i="31"/>
  <c r="Y39" i="31"/>
  <c r="Y30" i="31"/>
  <c r="AV39" i="31"/>
  <c r="AV30" i="31"/>
  <c r="AD39" i="31"/>
  <c r="AD30" i="31"/>
  <c r="AL39" i="31"/>
  <c r="AL30" i="31"/>
  <c r="AU30" i="31"/>
  <c r="AU39" i="31"/>
  <c r="AC39" i="31"/>
  <c r="AC30" i="31"/>
  <c r="Q39" i="31"/>
  <c r="Q30" i="31"/>
  <c r="W39" i="31"/>
  <c r="W30" i="31"/>
  <c r="U39" i="31"/>
  <c r="U30" i="31"/>
  <c r="M39" i="31"/>
  <c r="M30" i="31"/>
  <c r="O39" i="31"/>
  <c r="O30" i="31"/>
  <c r="V39" i="31"/>
  <c r="V30" i="31"/>
  <c r="S39" i="31"/>
  <c r="S30" i="31"/>
  <c r="AO39" i="31"/>
  <c r="AO30" i="31"/>
  <c r="AR30" i="31"/>
  <c r="AR39" i="31"/>
  <c r="AG39" i="31"/>
  <c r="AG30" i="31"/>
  <c r="N39" i="31"/>
  <c r="N30" i="31"/>
  <c r="R39" i="31"/>
  <c r="R30" i="31"/>
  <c r="AT30" i="31"/>
  <c r="AT39" i="31"/>
  <c r="AE39" i="31"/>
  <c r="AE30"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Sabrina Rahman</author>
  </authors>
  <commentList>
    <comment ref="V5" authorId="0" shapeId="0" xr:uid="{CD1FDE45-6CDE-446F-B236-BEB0DBD306D8}">
      <text>
        <r>
          <rPr>
            <b/>
            <sz val="9"/>
            <color indexed="81"/>
            <rFont val="Tahoma"/>
            <family val="2"/>
          </rPr>
          <t>Sabrina Rahman:</t>
        </r>
        <r>
          <rPr>
            <sz val="9"/>
            <color indexed="81"/>
            <rFont val="Tahoma"/>
            <family val="2"/>
          </rPr>
          <t xml:space="preserve">
new code in NCDES UKHF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Sabrina Rahman</author>
  </authors>
  <commentList>
    <comment ref="Y5" authorId="0" shapeId="0" xr:uid="{775505CC-B1DE-4C54-A029-EEB8842210AB}">
      <text>
        <r>
          <rPr>
            <b/>
            <sz val="9"/>
            <color indexed="81"/>
            <rFont val="Tahoma"/>
            <family val="2"/>
          </rPr>
          <t>Sabrina Rahman:</t>
        </r>
        <r>
          <rPr>
            <sz val="9"/>
            <color indexed="81"/>
            <rFont val="Tahoma"/>
            <family val="2"/>
          </rPr>
          <t xml:space="preserve">
new code in NCDES UKHF</t>
        </r>
      </text>
    </comment>
    <comment ref="Y65" authorId="0" shapeId="0" xr:uid="{13BD2B7A-629B-4580-A8FE-09717A430198}">
      <text>
        <r>
          <rPr>
            <b/>
            <sz val="9"/>
            <color indexed="81"/>
            <rFont val="Tahoma"/>
            <family val="2"/>
          </rPr>
          <t>Sabrina Rahman:</t>
        </r>
        <r>
          <rPr>
            <sz val="9"/>
            <color indexed="81"/>
            <rFont val="Tahoma"/>
            <family val="2"/>
          </rPr>
          <t xml:space="preserve">
From NCDR UKHF Network Contract DES data</t>
        </r>
      </text>
    </comment>
    <comment ref="Y97" authorId="0" shapeId="0" xr:uid="{1C838132-EC4A-45C3-89D9-A51F7930217E}">
      <text>
        <r>
          <rPr>
            <b/>
            <sz val="9"/>
            <color indexed="81"/>
            <rFont val="Tahoma"/>
            <family val="2"/>
          </rPr>
          <t>Sabrina Rahman:</t>
        </r>
        <r>
          <rPr>
            <sz val="9"/>
            <color indexed="81"/>
            <rFont val="Tahoma"/>
            <family val="2"/>
          </rPr>
          <t xml:space="preserve">
From NCDR UKHF Network Contract DES data</t>
        </r>
      </text>
    </comment>
    <comment ref="Y113" authorId="0" shapeId="0" xr:uid="{86DDF6D6-3196-4511-B21A-E0A5E9D63105}">
      <text>
        <r>
          <rPr>
            <b/>
            <sz val="9"/>
            <color indexed="81"/>
            <rFont val="Tahoma"/>
            <family val="2"/>
          </rPr>
          <t>Sabrina Rahman:</t>
        </r>
        <r>
          <rPr>
            <sz val="9"/>
            <color indexed="81"/>
            <rFont val="Tahoma"/>
            <family val="2"/>
          </rPr>
          <t xml:space="preserve">
From NCDR UKHF Network Contract DES data</t>
        </r>
      </text>
    </comment>
    <comment ref="AQ133" authorId="0" shapeId="0" xr:uid="{D429D0D1-9707-4EF3-B7CF-AD441FD6CA89}">
      <text>
        <r>
          <rPr>
            <b/>
            <sz val="9"/>
            <color indexed="81"/>
            <rFont val="Tahoma"/>
            <family val="2"/>
          </rPr>
          <t>Sabrina Rahman:</t>
        </r>
        <r>
          <rPr>
            <sz val="9"/>
            <color indexed="81"/>
            <rFont val="Tahoma"/>
            <family val="2"/>
          </rPr>
          <t xml:space="preserve">
appears to be error with MDT data</t>
        </r>
      </text>
    </comment>
    <comment ref="Y161" authorId="0" shapeId="0" xr:uid="{0B3226EE-DC33-40F2-8D0C-F8C3BA50EFD8}">
      <text>
        <r>
          <rPr>
            <b/>
            <sz val="9"/>
            <color indexed="81"/>
            <rFont val="Tahoma"/>
            <family val="2"/>
          </rPr>
          <t>Sabrina Rahman:</t>
        </r>
        <r>
          <rPr>
            <sz val="9"/>
            <color indexed="81"/>
            <rFont val="Tahoma"/>
            <family val="2"/>
          </rPr>
          <t xml:space="preserve">
From NCDR UKHF Network Contract DES data</t>
        </r>
      </text>
    </comment>
    <comment ref="Y176" authorId="0" shapeId="0" xr:uid="{AE486C68-94A0-4A9B-BFF1-6506F4030ADE}">
      <text>
        <r>
          <rPr>
            <b/>
            <sz val="9"/>
            <color indexed="81"/>
            <rFont val="Tahoma"/>
            <family val="2"/>
          </rPr>
          <t>Sabrina Rahman:</t>
        </r>
        <r>
          <rPr>
            <sz val="9"/>
            <color indexed="81"/>
            <rFont val="Tahoma"/>
            <family val="2"/>
          </rPr>
          <t xml:space="preserve">
From NCDR UKHF Network Contract DES data</t>
        </r>
      </text>
    </comment>
    <comment ref="Y192" authorId="0" shapeId="0" xr:uid="{27C5A559-05BA-4EA0-81E4-CBC53B3114D0}">
      <text>
        <r>
          <rPr>
            <b/>
            <sz val="9"/>
            <color indexed="81"/>
            <rFont val="Tahoma"/>
            <family val="2"/>
          </rPr>
          <t>Sabrina Rahman:</t>
        </r>
        <r>
          <rPr>
            <sz val="9"/>
            <color indexed="81"/>
            <rFont val="Tahoma"/>
            <family val="2"/>
          </rPr>
          <t xml:space="preserve">
From NCDR UKHF Network Contract DES data</t>
        </r>
      </text>
    </comment>
    <comment ref="X222" authorId="0" shapeId="0" xr:uid="{E8C45147-97AF-45D5-8876-68052D44A56C}">
      <text>
        <r>
          <rPr>
            <b/>
            <sz val="9"/>
            <color indexed="81"/>
            <rFont val="Tahoma"/>
            <family val="2"/>
          </rPr>
          <t>Sabrina Rahman:</t>
        </r>
        <r>
          <rPr>
            <sz val="9"/>
            <color indexed="81"/>
            <rFont val="Tahoma"/>
            <family val="2"/>
          </rPr>
          <t xml:space="preserve">
From NCDR UKHF Network Contract DES data</t>
        </r>
      </text>
    </comment>
    <comment ref="Y222" authorId="0" shapeId="0" xr:uid="{10134CA1-2DD2-4644-952E-B305FCDB6DBF}">
      <text>
        <r>
          <rPr>
            <b/>
            <sz val="9"/>
            <color indexed="81"/>
            <rFont val="Tahoma"/>
            <family val="2"/>
          </rPr>
          <t>Sabrina Rahman:</t>
        </r>
        <r>
          <rPr>
            <sz val="9"/>
            <color indexed="81"/>
            <rFont val="Tahoma"/>
            <family val="2"/>
          </rPr>
          <t xml:space="preserve">
From NCDR UKHF Network Contract DES data</t>
        </r>
      </text>
    </comment>
    <comment ref="Y237" authorId="0" shapeId="0" xr:uid="{E62A0C6E-9453-4709-9F70-E7CE2742E5BA}">
      <text>
        <r>
          <rPr>
            <b/>
            <sz val="9"/>
            <color indexed="81"/>
            <rFont val="Tahoma"/>
            <family val="2"/>
          </rPr>
          <t>Sabrina Rahman:</t>
        </r>
        <r>
          <rPr>
            <sz val="9"/>
            <color indexed="81"/>
            <rFont val="Tahoma"/>
            <family val="2"/>
          </rPr>
          <t xml:space="preserve">
From NCDR UKHF Network Contract DES data</t>
        </r>
      </text>
    </comment>
    <comment ref="Y253" authorId="0" shapeId="0" xr:uid="{3A550E00-96E7-4F74-AF78-DC785787579E}">
      <text>
        <r>
          <rPr>
            <b/>
            <sz val="9"/>
            <color indexed="81"/>
            <rFont val="Tahoma"/>
            <family val="2"/>
          </rPr>
          <t>Sabrina Rahman:</t>
        </r>
        <r>
          <rPr>
            <sz val="9"/>
            <color indexed="81"/>
            <rFont val="Tahoma"/>
            <family val="2"/>
          </rPr>
          <t xml:space="preserve">
From NCDR UKHF Network Contract DES data</t>
        </r>
      </text>
    </comment>
    <comment ref="X282" authorId="0" shapeId="0" xr:uid="{0B249D9A-40E7-42BF-80D4-3065EF405A13}">
      <text>
        <r>
          <rPr>
            <b/>
            <sz val="9"/>
            <color indexed="81"/>
            <rFont val="Tahoma"/>
            <family val="2"/>
          </rPr>
          <t>Sabrina Rahman:</t>
        </r>
        <r>
          <rPr>
            <sz val="9"/>
            <color indexed="81"/>
            <rFont val="Tahoma"/>
            <family val="2"/>
          </rPr>
          <t xml:space="preserve">
From NCDR UKHF Network Contract DES data</t>
        </r>
      </text>
    </comment>
    <comment ref="Y282" authorId="0" shapeId="0" xr:uid="{75F60AD1-5FB6-4197-B841-168C8C01A9D1}">
      <text>
        <r>
          <rPr>
            <b/>
            <sz val="9"/>
            <color indexed="81"/>
            <rFont val="Tahoma"/>
            <family val="2"/>
          </rPr>
          <t>Sabrina Rahman:</t>
        </r>
        <r>
          <rPr>
            <sz val="9"/>
            <color indexed="81"/>
            <rFont val="Tahoma"/>
            <family val="2"/>
          </rPr>
          <t xml:space="preserve">
From NCDR UKHF Network Contract DES data</t>
        </r>
      </text>
    </comment>
    <comment ref="Y297" authorId="0" shapeId="0" xr:uid="{9E726D7B-4DBA-4FD3-AD72-1EA0503D658D}">
      <text>
        <r>
          <rPr>
            <b/>
            <sz val="9"/>
            <color indexed="81"/>
            <rFont val="Tahoma"/>
            <family val="2"/>
          </rPr>
          <t>Sabrina Rahman:</t>
        </r>
        <r>
          <rPr>
            <sz val="9"/>
            <color indexed="81"/>
            <rFont val="Tahoma"/>
            <family val="2"/>
          </rPr>
          <t xml:space="preserve">
From NCDR UKHF Network Contract DES data</t>
        </r>
      </text>
    </comment>
    <comment ref="Y313" authorId="0" shapeId="0" xr:uid="{58426A18-F9A2-462C-93FE-9D62FDEC374E}">
      <text>
        <r>
          <rPr>
            <b/>
            <sz val="9"/>
            <color indexed="81"/>
            <rFont val="Tahoma"/>
            <family val="2"/>
          </rPr>
          <t>Sabrina Rahman:</t>
        </r>
        <r>
          <rPr>
            <sz val="9"/>
            <color indexed="81"/>
            <rFont val="Tahoma"/>
            <family val="2"/>
          </rPr>
          <t xml:space="preserve">
From NCDR UKHF Network Contract DES data</t>
        </r>
      </text>
    </comment>
    <comment ref="X342" authorId="0" shapeId="0" xr:uid="{841C59A4-DA08-422E-B6F6-DAFA4D6F6570}">
      <text>
        <r>
          <rPr>
            <b/>
            <sz val="9"/>
            <color indexed="81"/>
            <rFont val="Tahoma"/>
            <family val="2"/>
          </rPr>
          <t>Sabrina Rahman:</t>
        </r>
        <r>
          <rPr>
            <sz val="9"/>
            <color indexed="81"/>
            <rFont val="Tahoma"/>
            <family val="2"/>
          </rPr>
          <t xml:space="preserve">
From NCDR UKHF Network Contract DES data</t>
        </r>
      </text>
    </comment>
    <comment ref="Y342" authorId="0" shapeId="0" xr:uid="{4D55BEBE-0209-48CC-9273-210AE82593E2}">
      <text>
        <r>
          <rPr>
            <b/>
            <sz val="9"/>
            <color indexed="81"/>
            <rFont val="Tahoma"/>
            <family val="2"/>
          </rPr>
          <t>Sabrina Rahman:</t>
        </r>
        <r>
          <rPr>
            <sz val="9"/>
            <color indexed="81"/>
            <rFont val="Tahoma"/>
            <family val="2"/>
          </rPr>
          <t xml:space="preserve">
From NCDR UKHF Network Contract DES data</t>
        </r>
      </text>
    </comment>
    <comment ref="Y357" authorId="0" shapeId="0" xr:uid="{F227174E-371D-4D9D-B903-36AF71F201CA}">
      <text>
        <r>
          <rPr>
            <b/>
            <sz val="9"/>
            <color indexed="81"/>
            <rFont val="Tahoma"/>
            <family val="2"/>
          </rPr>
          <t>Sabrina Rahman:</t>
        </r>
        <r>
          <rPr>
            <sz val="9"/>
            <color indexed="81"/>
            <rFont val="Tahoma"/>
            <family val="2"/>
          </rPr>
          <t xml:space="preserve">
From NCDR UKHF Network Contract DES data</t>
        </r>
      </text>
    </comment>
    <comment ref="Y373" authorId="0" shapeId="0" xr:uid="{CC5FD772-299C-42D8-94DD-CCD6512ABFE2}">
      <text>
        <r>
          <rPr>
            <b/>
            <sz val="9"/>
            <color indexed="81"/>
            <rFont val="Tahoma"/>
            <family val="2"/>
          </rPr>
          <t>Sabrina Rahman:</t>
        </r>
        <r>
          <rPr>
            <sz val="9"/>
            <color indexed="81"/>
            <rFont val="Tahoma"/>
            <family val="2"/>
          </rPr>
          <t xml:space="preserve">
From NCDR UKHF Network Contract DES data</t>
        </r>
      </text>
    </comment>
    <comment ref="X401" authorId="0" shapeId="0" xr:uid="{89868D97-0C07-4BFD-86BE-119A10457D65}">
      <text>
        <r>
          <rPr>
            <b/>
            <sz val="9"/>
            <color indexed="81"/>
            <rFont val="Tahoma"/>
            <family val="2"/>
          </rPr>
          <t>Sabrina Rahman:</t>
        </r>
        <r>
          <rPr>
            <sz val="9"/>
            <color indexed="81"/>
            <rFont val="Tahoma"/>
            <family val="2"/>
          </rPr>
          <t xml:space="preserve">
From NCDR UKHF Network Contract DES data</t>
        </r>
      </text>
    </comment>
    <comment ref="Y401" authorId="0" shapeId="0" xr:uid="{64866BE6-387A-47AD-8A36-E02D24372A0B}">
      <text>
        <r>
          <rPr>
            <b/>
            <sz val="9"/>
            <color indexed="81"/>
            <rFont val="Tahoma"/>
            <family val="2"/>
          </rPr>
          <t>Sabrina Rahman:</t>
        </r>
        <r>
          <rPr>
            <sz val="9"/>
            <color indexed="81"/>
            <rFont val="Tahoma"/>
            <family val="2"/>
          </rPr>
          <t xml:space="preserve">
From NCDR UKHF Network Contract DES data</t>
        </r>
      </text>
    </comment>
    <comment ref="Y416" authorId="0" shapeId="0" xr:uid="{E0E793AE-B35B-410F-993B-44FC394F9D11}">
      <text>
        <r>
          <rPr>
            <b/>
            <sz val="9"/>
            <color indexed="81"/>
            <rFont val="Tahoma"/>
            <family val="2"/>
          </rPr>
          <t>Sabrina Rahman:</t>
        </r>
        <r>
          <rPr>
            <sz val="9"/>
            <color indexed="81"/>
            <rFont val="Tahoma"/>
            <family val="2"/>
          </rPr>
          <t xml:space="preserve">
From NCDR UKHF Network Contract DES data</t>
        </r>
      </text>
    </comment>
    <comment ref="Y432" authorId="0" shapeId="0" xr:uid="{1A466D34-72EE-4BF5-B6C5-EFA327B03384}">
      <text>
        <r>
          <rPr>
            <b/>
            <sz val="9"/>
            <color indexed="81"/>
            <rFont val="Tahoma"/>
            <family val="2"/>
          </rPr>
          <t>Sabrina Rahman:</t>
        </r>
        <r>
          <rPr>
            <sz val="9"/>
            <color indexed="81"/>
            <rFont val="Tahoma"/>
            <family val="2"/>
          </rPr>
          <t xml:space="preserve">
From NCDR UKHF Network Contract DES data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Sabrina Rahman</author>
  </authors>
  <commentList>
    <comment ref="D2" authorId="0" shapeId="0" xr:uid="{C307D383-95CB-45FE-A5FA-2EF7545C9438}">
      <text>
        <r>
          <rPr>
            <b/>
            <sz val="9"/>
            <color indexed="81"/>
            <rFont val="Tahoma"/>
            <family val="2"/>
          </rPr>
          <t>Sabrina Rahman:</t>
        </r>
        <r>
          <rPr>
            <sz val="9"/>
            <color indexed="81"/>
            <rFont val="Tahoma"/>
            <family val="2"/>
          </rPr>
          <t xml:space="preserve">
see PCN DES Metric data for backing data</t>
        </r>
      </text>
    </comment>
    <comment ref="V5" authorId="0" shapeId="0" xr:uid="{6F3CC10B-D737-4652-B04F-6756AC3DE453}">
      <text>
        <r>
          <rPr>
            <b/>
            <sz val="9"/>
            <color indexed="81"/>
            <rFont val="Tahoma"/>
            <family val="2"/>
          </rPr>
          <t>Sabrina Rahman:</t>
        </r>
        <r>
          <rPr>
            <sz val="9"/>
            <color indexed="81"/>
            <rFont val="Tahoma"/>
            <family val="2"/>
          </rPr>
          <t xml:space="preserve">
new code in NCDES UKHF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Sabrina Rahman</author>
  </authors>
  <commentList>
    <comment ref="Y5" authorId="0" shapeId="0" xr:uid="{377ED621-F421-457D-84F8-913CDD586BA1}">
      <text>
        <r>
          <rPr>
            <b/>
            <sz val="9"/>
            <color indexed="81"/>
            <rFont val="Tahoma"/>
            <family val="2"/>
          </rPr>
          <t>Sabrina Rahman:</t>
        </r>
        <r>
          <rPr>
            <sz val="9"/>
            <color indexed="81"/>
            <rFont val="Tahoma"/>
            <family val="2"/>
          </rPr>
          <t xml:space="preserve">
new code in NCDES UKHF</t>
        </r>
      </text>
    </comment>
    <comment ref="Y65" authorId="0" shapeId="0" xr:uid="{8F397CFD-C286-491C-A7EF-359646D7CDE8}">
      <text>
        <r>
          <rPr>
            <b/>
            <sz val="9"/>
            <color indexed="81"/>
            <rFont val="Tahoma"/>
            <family val="2"/>
          </rPr>
          <t>Sabrina Rahman:</t>
        </r>
        <r>
          <rPr>
            <sz val="9"/>
            <color indexed="81"/>
            <rFont val="Tahoma"/>
            <family val="2"/>
          </rPr>
          <t xml:space="preserve">
From NCDR UKHF Network Contract DES data</t>
        </r>
      </text>
    </comment>
    <comment ref="Y97" authorId="0" shapeId="0" xr:uid="{86F1AA24-DB75-49F9-9E20-00A6F65D249A}">
      <text>
        <r>
          <rPr>
            <b/>
            <sz val="9"/>
            <color indexed="81"/>
            <rFont val="Tahoma"/>
            <family val="2"/>
          </rPr>
          <t>Sabrina Rahman:</t>
        </r>
        <r>
          <rPr>
            <sz val="9"/>
            <color indexed="81"/>
            <rFont val="Tahoma"/>
            <family val="2"/>
          </rPr>
          <t xml:space="preserve">
From NCDR UKHF Network Contract DES data</t>
        </r>
      </text>
    </comment>
    <comment ref="Y113" authorId="0" shapeId="0" xr:uid="{CDABA54D-117A-42CF-9761-E9E2AF851D67}">
      <text>
        <r>
          <rPr>
            <b/>
            <sz val="9"/>
            <color indexed="81"/>
            <rFont val="Tahoma"/>
            <family val="2"/>
          </rPr>
          <t>Sabrina Rahman:</t>
        </r>
        <r>
          <rPr>
            <sz val="9"/>
            <color indexed="81"/>
            <rFont val="Tahoma"/>
            <family val="2"/>
          </rPr>
          <t xml:space="preserve">
From NCDR UKHF Network Contract DES data</t>
        </r>
      </text>
    </comment>
    <comment ref="AQ133" authorId="0" shapeId="0" xr:uid="{58BDCDD4-B793-4416-96C7-BB9840F47E7A}">
      <text>
        <r>
          <rPr>
            <b/>
            <sz val="9"/>
            <color indexed="81"/>
            <rFont val="Tahoma"/>
            <family val="2"/>
          </rPr>
          <t>Sabrina Rahman:</t>
        </r>
        <r>
          <rPr>
            <sz val="9"/>
            <color indexed="81"/>
            <rFont val="Tahoma"/>
            <family val="2"/>
          </rPr>
          <t xml:space="preserve">
appears to be error in data so swapped the formula around for this month for NEL only</t>
        </r>
      </text>
    </comment>
    <comment ref="Y161" authorId="0" shapeId="0" xr:uid="{C31E4475-B17C-40C0-802D-4A1E7B662106}">
      <text>
        <r>
          <rPr>
            <b/>
            <sz val="9"/>
            <color indexed="81"/>
            <rFont val="Tahoma"/>
            <family val="2"/>
          </rPr>
          <t>Sabrina Rahman:</t>
        </r>
        <r>
          <rPr>
            <sz val="9"/>
            <color indexed="81"/>
            <rFont val="Tahoma"/>
            <family val="2"/>
          </rPr>
          <t xml:space="preserve">
From NCDR UKHF Network Contract DES data</t>
        </r>
      </text>
    </comment>
    <comment ref="Y176" authorId="0" shapeId="0" xr:uid="{608354B1-2675-4CCD-ACDB-9596F74FE3CC}">
      <text>
        <r>
          <rPr>
            <b/>
            <sz val="9"/>
            <color indexed="81"/>
            <rFont val="Tahoma"/>
            <family val="2"/>
          </rPr>
          <t>Sabrina Rahman:</t>
        </r>
        <r>
          <rPr>
            <sz val="9"/>
            <color indexed="81"/>
            <rFont val="Tahoma"/>
            <family val="2"/>
          </rPr>
          <t xml:space="preserve">
From NCDR UKHF Network Contract DES data</t>
        </r>
      </text>
    </comment>
    <comment ref="Y192" authorId="0" shapeId="0" xr:uid="{F2524716-4767-4C18-B7D7-8D96208E4DFE}">
      <text>
        <r>
          <rPr>
            <b/>
            <sz val="9"/>
            <color indexed="81"/>
            <rFont val="Tahoma"/>
            <family val="2"/>
          </rPr>
          <t>Sabrina Rahman:</t>
        </r>
        <r>
          <rPr>
            <sz val="9"/>
            <color indexed="81"/>
            <rFont val="Tahoma"/>
            <family val="2"/>
          </rPr>
          <t xml:space="preserve">
From NCDR UKHF Network Contract DES data</t>
        </r>
      </text>
    </comment>
    <comment ref="Y222" authorId="0" shapeId="0" xr:uid="{7CAD51F9-2218-4980-9EBF-35373D2F2A92}">
      <text>
        <r>
          <rPr>
            <b/>
            <sz val="9"/>
            <color indexed="81"/>
            <rFont val="Tahoma"/>
            <family val="2"/>
          </rPr>
          <t>Sabrina Rahman:</t>
        </r>
        <r>
          <rPr>
            <sz val="9"/>
            <color indexed="81"/>
            <rFont val="Tahoma"/>
            <family val="2"/>
          </rPr>
          <t xml:space="preserve">
From NCDR UKHF Network Contract DES data</t>
        </r>
      </text>
    </comment>
    <comment ref="Y237" authorId="0" shapeId="0" xr:uid="{37898602-304B-433B-9777-21A467639528}">
      <text>
        <r>
          <rPr>
            <b/>
            <sz val="9"/>
            <color indexed="81"/>
            <rFont val="Tahoma"/>
            <family val="2"/>
          </rPr>
          <t>Sabrina Rahman:</t>
        </r>
        <r>
          <rPr>
            <sz val="9"/>
            <color indexed="81"/>
            <rFont val="Tahoma"/>
            <family val="2"/>
          </rPr>
          <t xml:space="preserve">
From NCDR UKHF Network Contract DES data</t>
        </r>
      </text>
    </comment>
    <comment ref="Y253" authorId="0" shapeId="0" xr:uid="{2D22CA0E-2CF3-4AEC-B36C-13CB40F0CFB9}">
      <text>
        <r>
          <rPr>
            <b/>
            <sz val="9"/>
            <color indexed="81"/>
            <rFont val="Tahoma"/>
            <family val="2"/>
          </rPr>
          <t>Sabrina Rahman:</t>
        </r>
        <r>
          <rPr>
            <sz val="9"/>
            <color indexed="81"/>
            <rFont val="Tahoma"/>
            <family val="2"/>
          </rPr>
          <t xml:space="preserve">
From NCDR UKHF Network Contract DES data</t>
        </r>
      </text>
    </comment>
    <comment ref="Y282" authorId="0" shapeId="0" xr:uid="{6FCB4B55-286D-43D5-A9BB-C90EE425C2B1}">
      <text>
        <r>
          <rPr>
            <b/>
            <sz val="9"/>
            <color indexed="81"/>
            <rFont val="Tahoma"/>
            <family val="2"/>
          </rPr>
          <t>Sabrina Rahman:</t>
        </r>
        <r>
          <rPr>
            <sz val="9"/>
            <color indexed="81"/>
            <rFont val="Tahoma"/>
            <family val="2"/>
          </rPr>
          <t xml:space="preserve">
From NCDR UKHF Network Contract DES data</t>
        </r>
      </text>
    </comment>
    <comment ref="Y297" authorId="0" shapeId="0" xr:uid="{94961C47-67A1-43B8-B303-B2F4851D3420}">
      <text>
        <r>
          <rPr>
            <b/>
            <sz val="9"/>
            <color indexed="81"/>
            <rFont val="Tahoma"/>
            <family val="2"/>
          </rPr>
          <t>Sabrina Rahman:</t>
        </r>
        <r>
          <rPr>
            <sz val="9"/>
            <color indexed="81"/>
            <rFont val="Tahoma"/>
            <family val="2"/>
          </rPr>
          <t xml:space="preserve">
From NCDR UKHF Network Contract DES data</t>
        </r>
      </text>
    </comment>
    <comment ref="Y313" authorId="0" shapeId="0" xr:uid="{D4AC2502-95E0-4D5E-94CB-EDFCA6AC7FC0}">
      <text>
        <r>
          <rPr>
            <b/>
            <sz val="9"/>
            <color indexed="81"/>
            <rFont val="Tahoma"/>
            <family val="2"/>
          </rPr>
          <t>Sabrina Rahman:</t>
        </r>
        <r>
          <rPr>
            <sz val="9"/>
            <color indexed="81"/>
            <rFont val="Tahoma"/>
            <family val="2"/>
          </rPr>
          <t xml:space="preserve">
From NCDR UKHF Network Contract DES data</t>
        </r>
      </text>
    </comment>
    <comment ref="Y342" authorId="0" shapeId="0" xr:uid="{F1B86F8B-7928-4474-B396-55452015CE72}">
      <text>
        <r>
          <rPr>
            <b/>
            <sz val="9"/>
            <color indexed="81"/>
            <rFont val="Tahoma"/>
            <family val="2"/>
          </rPr>
          <t>Sabrina Rahman:</t>
        </r>
        <r>
          <rPr>
            <sz val="9"/>
            <color indexed="81"/>
            <rFont val="Tahoma"/>
            <family val="2"/>
          </rPr>
          <t xml:space="preserve">
From NCDR UKHF Network Contract DES data</t>
        </r>
      </text>
    </comment>
    <comment ref="Y357" authorId="0" shapeId="0" xr:uid="{4C7EDD8A-E9EA-46C0-8285-9ACD422FB759}">
      <text>
        <r>
          <rPr>
            <b/>
            <sz val="9"/>
            <color indexed="81"/>
            <rFont val="Tahoma"/>
            <family val="2"/>
          </rPr>
          <t>Sabrina Rahman:</t>
        </r>
        <r>
          <rPr>
            <sz val="9"/>
            <color indexed="81"/>
            <rFont val="Tahoma"/>
            <family val="2"/>
          </rPr>
          <t xml:space="preserve">
From NCDR UKHF Network Contract DES data</t>
        </r>
      </text>
    </comment>
    <comment ref="Y373" authorId="0" shapeId="0" xr:uid="{9236FF86-FC26-4CCB-8A86-451C40A6DA86}">
      <text>
        <r>
          <rPr>
            <b/>
            <sz val="9"/>
            <color indexed="81"/>
            <rFont val="Tahoma"/>
            <family val="2"/>
          </rPr>
          <t>Sabrina Rahman:</t>
        </r>
        <r>
          <rPr>
            <sz val="9"/>
            <color indexed="81"/>
            <rFont val="Tahoma"/>
            <family val="2"/>
          </rPr>
          <t xml:space="preserve">
From NCDR UKHF Network Contract DES data</t>
        </r>
      </text>
    </comment>
    <comment ref="Y401" authorId="0" shapeId="0" xr:uid="{748D45B2-C80D-4579-A82F-48D97BD3B5FA}">
      <text>
        <r>
          <rPr>
            <b/>
            <sz val="9"/>
            <color indexed="81"/>
            <rFont val="Tahoma"/>
            <family val="2"/>
          </rPr>
          <t>Sabrina Rahman:</t>
        </r>
        <r>
          <rPr>
            <sz val="9"/>
            <color indexed="81"/>
            <rFont val="Tahoma"/>
            <family val="2"/>
          </rPr>
          <t xml:space="preserve">
From NCDR UKHF Network Contract DES data</t>
        </r>
      </text>
    </comment>
    <comment ref="Y416" authorId="0" shapeId="0" xr:uid="{46DCC623-FE74-4A0B-8B9E-CC0EA1BC77E1}">
      <text>
        <r>
          <rPr>
            <b/>
            <sz val="9"/>
            <color indexed="81"/>
            <rFont val="Tahoma"/>
            <family val="2"/>
          </rPr>
          <t>Sabrina Rahman:</t>
        </r>
        <r>
          <rPr>
            <sz val="9"/>
            <color indexed="81"/>
            <rFont val="Tahoma"/>
            <family val="2"/>
          </rPr>
          <t xml:space="preserve">
From NCDR UKHF Network Contract DES data</t>
        </r>
      </text>
    </comment>
    <comment ref="Y432" authorId="0" shapeId="0" xr:uid="{37F75816-2629-4DC6-B22A-7971743B7074}">
      <text>
        <r>
          <rPr>
            <b/>
            <sz val="9"/>
            <color indexed="81"/>
            <rFont val="Tahoma"/>
            <family val="2"/>
          </rPr>
          <t>Sabrina Rahman:</t>
        </r>
        <r>
          <rPr>
            <sz val="9"/>
            <color indexed="81"/>
            <rFont val="Tahoma"/>
            <family val="2"/>
          </rPr>
          <t xml:space="preserve">
From NCDR UKHF Network Contract DES data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Sabrina Rahman</author>
  </authors>
  <commentList>
    <comment ref="H13" authorId="0" shapeId="0" xr:uid="{6C9B6E43-3524-443E-8639-EB8FB93545A2}">
      <text>
        <r>
          <rPr>
            <b/>
            <sz val="9"/>
            <color indexed="81"/>
            <rFont val="Tahoma"/>
            <family val="2"/>
          </rPr>
          <t>Sabrina Rahman:</t>
        </r>
        <r>
          <rPr>
            <sz val="9"/>
            <color indexed="81"/>
            <rFont val="Tahoma"/>
            <family val="2"/>
          </rPr>
          <t xml:space="preserve">
Personalised Care Adjustment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Sabrina Rahman</author>
  </authors>
  <commentList>
    <comment ref="Y1" authorId="0" shapeId="0" xr:uid="{0717BFA5-0B9F-48F6-80EA-3A9869DB689F}">
      <text>
        <r>
          <rPr>
            <b/>
            <sz val="9"/>
            <color indexed="81"/>
            <rFont val="Tahoma"/>
            <family val="2"/>
          </rPr>
          <t>Sabrina Rahman:</t>
        </r>
        <r>
          <rPr>
            <sz val="9"/>
            <color indexed="81"/>
            <rFont val="Tahoma"/>
            <family val="2"/>
          </rPr>
          <t xml:space="preserve">
From January 2024 - new links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<sst xmlns="http://schemas.openxmlformats.org/spreadsheetml/2006/main" count="124720" uniqueCount="1627">
  <si>
    <r>
      <rPr>
        <b/>
        <sz val="16"/>
        <color rgb="FFC00000"/>
        <rFont val="Calibri"/>
        <family val="2"/>
        <scheme val="minor"/>
      </rPr>
      <t>OFFICIAL SENSITIVE</t>
    </r>
    <r>
      <rPr>
        <b/>
        <sz val="12"/>
        <color rgb="FFC00000"/>
        <rFont val="Calibri"/>
        <family val="2"/>
        <scheme val="minor"/>
      </rPr>
      <t xml:space="preserve">
This report should be treated as management information for use by the London Care Homes Oversight Group and Integrated Care Board Leads for Enhanced Health in Care Homes only.  </t>
    </r>
    <r>
      <rPr>
        <b/>
        <u/>
        <sz val="12"/>
        <color rgb="FFC00000"/>
        <rFont val="Calibri"/>
        <family val="2"/>
        <scheme val="minor"/>
      </rPr>
      <t>Please read the 'Data Sources' tab for notes on data quality.</t>
    </r>
  </si>
  <si>
    <t>London Enhanced Health in Care Homes Dashboard</t>
  </si>
  <si>
    <t>Last Updated:</t>
  </si>
  <si>
    <t>Introduction:</t>
  </si>
  <si>
    <t>This Dashboard aims to present monthly updates of selected metrics to the Care Providers Oversight Group members and Integrated Care Board Leads for Enhanced Health in Care Homes.</t>
  </si>
  <si>
    <t>By identifying data trends we aim to spotlight local services/systems who may be able to share good practice across London or those who may need advice and/or support.</t>
  </si>
  <si>
    <t>Enhanced Health in Care Homes framework elements:</t>
  </si>
  <si>
    <t>1. Enhanced primary care support</t>
  </si>
  <si>
    <t>2. MDT support</t>
  </si>
  <si>
    <t>3. Falls prevention</t>
  </si>
  <si>
    <t>4. High quality palliative and end-of-life care, MH and dementia care</t>
  </si>
  <si>
    <t>5. Joined up commissioning and collaboration between health and social care</t>
  </si>
  <si>
    <t>6. Workforce development</t>
  </si>
  <si>
    <t>7. Data, IT, Technology</t>
  </si>
  <si>
    <t>National Enhanced Health in Care Homes (EHCH) Data Tool:</t>
  </si>
  <si>
    <t>https://future.nhs.uk/connect.ti/carehomes/view?objectID=42533808</t>
  </si>
  <si>
    <t>Points to note from latest update:</t>
  </si>
  <si>
    <t>Data Source Descriptions</t>
  </si>
  <si>
    <t>This report should be treated as management information for use by the London Care Homes Oversight group only.</t>
  </si>
  <si>
    <t>Topic</t>
  </si>
  <si>
    <t>Source</t>
  </si>
  <si>
    <t>Indicator</t>
  </si>
  <si>
    <t>Notes on data source/data quality</t>
  </si>
  <si>
    <t>Latest Position Shown</t>
  </si>
  <si>
    <t>Public?</t>
  </si>
  <si>
    <t>Care Home Beds</t>
  </si>
  <si>
    <t>CQC Care Directory with filters</t>
  </si>
  <si>
    <t>Care home beds by ICB</t>
  </si>
  <si>
    <t>Public</t>
  </si>
  <si>
    <t>Structured Medication Reviews</t>
  </si>
  <si>
    <t>NHSD</t>
  </si>
  <si>
    <t>The number of permanent care home residents aged 18 years or over who received at least one Structured Medication Review (year to date).</t>
  </si>
  <si>
    <t>Management information - The data may be incomplete in places, is not quality assured to the same extent as other official statistics and may not necessarily be fully representative.</t>
  </si>
  <si>
    <t>NCD018</t>
  </si>
  <si>
    <t xml:space="preserve">Personalised Care and Support Plan </t>
  </si>
  <si>
    <t>The number of care home residents aged 18 years or over who had a Personalised Care and Support Plan (PCSP) agreed or reviewed (year to date).</t>
  </si>
  <si>
    <t>NCD019</t>
  </si>
  <si>
    <t>Starlines Data (NHS 111)</t>
  </si>
  <si>
    <t>Transformation Partners in Health and Care</t>
  </si>
  <si>
    <t>*6 Call volume in the given geography (Note NEL mixes care home and domiciliary care for *6).</t>
  </si>
  <si>
    <t>Month is based on week end date.</t>
  </si>
  <si>
    <t>Not Public</t>
  </si>
  <si>
    <t>LAS Incidents</t>
  </si>
  <si>
    <t>London Ambulance Service</t>
  </si>
  <si>
    <t>Number of incidents and number of falls incidents attended at care homes.</t>
  </si>
  <si>
    <t>Incidents are all calls where at least one responder arrived on scene.  Falls inclidents are identified through the Chief complaint field where using a call taking triage system, through a number of questions LAS are able to determine what is the most relevant issue relating to the patient condition.</t>
  </si>
  <si>
    <t>UCR 2-hour Referrals</t>
  </si>
  <si>
    <t>Number of 2-hour Urgent Community Response referrals (all) with Care Home as source of referral.</t>
  </si>
  <si>
    <t>Based on statistics that are classified as experimental and should be used with caution. Experimental statistics are new official statistics undergoing evaluation.</t>
  </si>
  <si>
    <t>Discharges to a Care Home from Hospitals</t>
  </si>
  <si>
    <t>Secondary Users Service (SUS)</t>
  </si>
  <si>
    <t>Discharges to a Care Home (by month of admission) - Identified from Discharge Destination codes. London hospitals only with ICB assigned by location of hospital. Completed spells only, therefore it is expected there will be a lower number in the most recent month(s).</t>
  </si>
  <si>
    <t>These figures in particular should be treated with caution due to data quality issues. Analysis suggests actual numbers may be much higher than this, the chart is shown to monitor trend assuming consitancy in recording these patients over time. Hospital discharged from may be in different ICB than Care Home.</t>
  </si>
  <si>
    <t>Percentage of patients in long stay residential or homes who received a seasonal influenza vaccination between 1 September and 31 March (cumulative to date).</t>
  </si>
  <si>
    <r>
      <t xml:space="preserve">Management information - The data may be incomplete in places, is not quality assured to the same extent as other official statistics and may not necessarily be fully representative. </t>
    </r>
    <r>
      <rPr>
        <sz val="11"/>
        <color rgb="FFFF0000"/>
        <rFont val="Calibri"/>
        <family val="2"/>
        <scheme val="minor"/>
      </rPr>
      <t>This data is only available during winter periods.</t>
    </r>
  </si>
  <si>
    <t>NCDMI025</t>
  </si>
  <si>
    <t>Care Coordinator Role Workforce</t>
  </si>
  <si>
    <t>Care Coordinator FTEs in General Practice and PCNs - Quarterly</t>
  </si>
  <si>
    <t>Excess Death Ratios</t>
  </si>
  <si>
    <t>Office for Health Improvement and Disparities</t>
  </si>
  <si>
    <t>Estimated excess mortality rates for deaths in Care Homes.</t>
  </si>
  <si>
    <t>Capacity Tracker Submission Rates</t>
  </si>
  <si>
    <t>Capacity Tracker</t>
  </si>
  <si>
    <t>Percentage of care homes submitting information within reporting window.</t>
  </si>
  <si>
    <t>Capacity Tracker is a web-based digital insight tool built by NECS in partnership with NHS England that enables care home, in-patient community rehabilitation, substance misuse and hospice providers to easily and quickly share vacancy and other critical information in real time, which allows Government and the NHS to have detailed insight across the sector.</t>
  </si>
  <si>
    <t>Digital Maturity</t>
  </si>
  <si>
    <t>Care Homes Digital Dashboard</t>
  </si>
  <si>
    <t>Foundation level of digital readiness (for further digital products).
Core = DPST compliant, some connectivity, portable devices and secure NHS mail.
Minimum = DSPT compliant and some connectivity.</t>
  </si>
  <si>
    <t>Combines information on DSPT compliance, connectivity, portable devices and secure NHS mail uptake. Taken from the Care Homes Digital Maturity Dashboard created by the Health Innovation Network and maintained by NHS London.</t>
  </si>
  <si>
    <t>Data Security and Protection Toolkit data</t>
  </si>
  <si>
    <t>Percentage of care homes 21/22 or 22/23 standards met/standards exceeded only</t>
  </si>
  <si>
    <t>The Data Security and Protection Toolkit is an online self-assessment tool that allows organisations to measure their performance against the National Data Guardian’s 10 data security standards.</t>
  </si>
  <si>
    <t>Public (individual organisation compliance, no aggregated view)</t>
  </si>
  <si>
    <t>Secure Mail Uptake</t>
  </si>
  <si>
    <t>Accenture</t>
  </si>
  <si>
    <t>Number of users in the given geography who have accepted the 'Acceptable Use Policy' (AUP) for an NHS Mail account.</t>
  </si>
  <si>
    <t>NHS mail only</t>
  </si>
  <si>
    <t>Dashboard - Elements 1: Enhanced Primary Care Support</t>
  </si>
  <si>
    <t>See 'Data sources' tab for notes on data quality</t>
  </si>
  <si>
    <t>Indicators</t>
  </si>
  <si>
    <t>Dashboard - Elements 2-4: Multi-disciplinary team (MDT) support including coordinated health and social care;  Falls prevention, reablement and rehabilitation including strength and balance;  High quality palliative and end-of-life care, Mental Health and dementia care.</t>
  </si>
  <si>
    <t>Dashboard - Elements 5-7: Joined-up commissioning and collaboration between health and social care;
Workforce development;  Data, IT and technology.</t>
  </si>
  <si>
    <t>Dashboard - Overview metrics - per 1,000 Care Home Beds</t>
  </si>
  <si>
    <t>INSTRUCTIONS</t>
  </si>
  <si>
    <t>Latest month to show on graphs</t>
  </si>
  <si>
    <t>Update latest month to show on graphs above.  This is for a number of the graphs but not all.</t>
  </si>
  <si>
    <t>Work through each of the other hidden tabs.  Data source and brief update instructions are included on each tab but some work may be required to look through each tab to understand how the update works.</t>
  </si>
  <si>
    <t>Check all the charts to make sure the updates have come through and look ok.  There may be the need to alter the chart manually in some places, or clear latest data if for example if doesn't cover a full month.</t>
  </si>
  <si>
    <t>Update the Data Sources tab with latest data and any other amendments as needed</t>
  </si>
  <si>
    <t>Update Cover Page with date and bullet points</t>
  </si>
  <si>
    <t>Hide all yellow and grey tabs and password protect structure of workbook</t>
  </si>
  <si>
    <t>Link to site:</t>
  </si>
  <si>
    <t>Using CQC data - Care Quality Commission</t>
  </si>
  <si>
    <t>(Care Directory with Filters)</t>
  </si>
  <si>
    <t>Location NHS Region</t>
  </si>
  <si>
    <t>London</t>
  </si>
  <si>
    <t>Care Home with or without Nursing</t>
  </si>
  <si>
    <t>Y</t>
  </si>
  <si>
    <t>Care home?</t>
  </si>
  <si>
    <t>Dormant (Y/N)</t>
  </si>
  <si>
    <t>N</t>
  </si>
  <si>
    <t>Location Type/Sector</t>
  </si>
  <si>
    <t>Social Care Org</t>
  </si>
  <si>
    <t>ICB/CCG</t>
  </si>
  <si>
    <t>Sum of Care Home Beds</t>
  </si>
  <si>
    <t xml:space="preserve">NHS North East London ICB - A3A8R </t>
  </si>
  <si>
    <t>NEL</t>
  </si>
  <si>
    <t xml:space="preserve">NHS North Central London ICB - 93C </t>
  </si>
  <si>
    <t>NCL</t>
  </si>
  <si>
    <t xml:space="preserve">NHS North West London ICB - W2U3Z </t>
  </si>
  <si>
    <t>NWL</t>
  </si>
  <si>
    <t xml:space="preserve">NHS South East London ICB - 72Q </t>
  </si>
  <si>
    <t>SEL</t>
  </si>
  <si>
    <t xml:space="preserve">NHS South West London ICB - 36L </t>
  </si>
  <si>
    <t>SWL</t>
  </si>
  <si>
    <t>Grand Total</t>
  </si>
  <si>
    <t>Selected (new format):</t>
  </si>
  <si>
    <t>Row Labels (Location ONSPD CCG)</t>
  </si>
  <si>
    <t>Microsoft Power BI</t>
  </si>
  <si>
    <t>Instructions: Update from the UCR dashboard - use the page "5. 2-hour UCR referrals (all)" - Total number on the left and % from care home in the chart.  Filter for ICB and month, filter for Region when updating the totals.</t>
  </si>
  <si>
    <t>IPR reports</t>
  </si>
  <si>
    <t>Total 2-hr UCR referrals</t>
  </si>
  <si>
    <t>Provisional</t>
  </si>
  <si>
    <t>Row Labels</t>
  </si>
  <si>
    <t>Check</t>
  </si>
  <si>
    <t>% from Care Homes</t>
  </si>
  <si>
    <t>Number from Care Homes</t>
  </si>
  <si>
    <t>Number from Care Homes - Average per day</t>
  </si>
  <si>
    <t>Graph data</t>
  </si>
  <si>
    <t>ICB</t>
  </si>
  <si>
    <t>Don't add columns to this tab!</t>
  </si>
  <si>
    <t xml:space="preserve">Instructions: </t>
  </si>
  <si>
    <t>Copy data from LAS Care Homes report.  Data on the 'Summary by Locality' tab.  Table further down this sheet is incidents per day</t>
  </si>
  <si>
    <t>System1</t>
  </si>
  <si>
    <t>System2</t>
  </si>
  <si>
    <t>Borough1</t>
  </si>
  <si>
    <t>Borough2</t>
  </si>
  <si>
    <t>North Central London</t>
  </si>
  <si>
    <t>Barnet</t>
  </si>
  <si>
    <t>Camden</t>
  </si>
  <si>
    <t>Enfield</t>
  </si>
  <si>
    <t>Haringey</t>
  </si>
  <si>
    <t>Islington</t>
  </si>
  <si>
    <t>North East London</t>
  </si>
  <si>
    <t>Barking and Dagenham</t>
  </si>
  <si>
    <t>Hackney</t>
  </si>
  <si>
    <t>City and Hackney</t>
  </si>
  <si>
    <t>Havering</t>
  </si>
  <si>
    <t>Newham</t>
  </si>
  <si>
    <t>Redbridge</t>
  </si>
  <si>
    <t>Tower Hamlets</t>
  </si>
  <si>
    <t>Waltham Forest</t>
  </si>
  <si>
    <t>North West London</t>
  </si>
  <si>
    <t>Brent</t>
  </si>
  <si>
    <t>Westminster</t>
  </si>
  <si>
    <t>Central London (Westminster)</t>
  </si>
  <si>
    <t>Ealing</t>
  </si>
  <si>
    <t>Hammersmith and Fulham</t>
  </si>
  <si>
    <t>Harrow</t>
  </si>
  <si>
    <t>Hillingdon</t>
  </si>
  <si>
    <t>Hounslow</t>
  </si>
  <si>
    <t>Kensington and Chelsea</t>
  </si>
  <si>
    <t>West London (Kensington and Chelsea, Queen's Park and Paddington)</t>
  </si>
  <si>
    <t>South East London</t>
  </si>
  <si>
    <t>Bexley</t>
  </si>
  <si>
    <t>Bromley</t>
  </si>
  <si>
    <t>Greenwich</t>
  </si>
  <si>
    <t>Lambeth</t>
  </si>
  <si>
    <t>Lewisham</t>
  </si>
  <si>
    <t>Southwark</t>
  </si>
  <si>
    <t>South West London</t>
  </si>
  <si>
    <t>Croydon</t>
  </si>
  <si>
    <t>Kingston upon Thames</t>
  </si>
  <si>
    <t>Kingston</t>
  </si>
  <si>
    <t>Merton</t>
  </si>
  <si>
    <t>Richmond upon Thames</t>
  </si>
  <si>
    <t>Richmond</t>
  </si>
  <si>
    <t>Sutton</t>
  </si>
  <si>
    <t>Wandsworth</t>
  </si>
  <si>
    <t>Days in month:</t>
  </si>
  <si>
    <t>PER DAY</t>
  </si>
  <si>
    <t>Per day per 1000 beds - static bed assumption</t>
  </si>
  <si>
    <t>Average per day</t>
  </si>
  <si>
    <t>Per 1000 beds</t>
  </si>
  <si>
    <t>New_STP</t>
  </si>
  <si>
    <t>Week_Ending_Month</t>
  </si>
  <si>
    <t>New_Date_WeekEnding</t>
  </si>
  <si>
    <t>Week COMMENCING</t>
  </si>
  <si>
    <t>[ICS]</t>
  </si>
  <si>
    <t>[*6 Callers]</t>
  </si>
  <si>
    <t>Instructions:</t>
  </si>
  <si>
    <t>Append data from the 'Inbound calls by ICS files' in the columns D-F.  Drag formulas down in cells A-C.  Update the number of days for how many weeks of data in each month is included (data by New Date Week Ending; if 5 weeks 35 days, 4 weeks 28 days).  Draft formulas across in tables below.</t>
  </si>
  <si>
    <t>05/01/2020</t>
  </si>
  <si>
    <t>WC 2019/12/30</t>
  </si>
  <si>
    <t>Sum of [*6 Callers]</t>
  </si>
  <si>
    <t xml:space="preserve"> </t>
  </si>
  <si>
    <t>12/01/2020</t>
  </si>
  <si>
    <t>WC 2020/01/06</t>
  </si>
  <si>
    <t>Days - WEEK ENDING</t>
  </si>
  <si>
    <t>19/01/2020</t>
  </si>
  <si>
    <t>WC 2020/01/13</t>
  </si>
  <si>
    <t>26/01/2020</t>
  </si>
  <si>
    <t>WC 2020/01/20</t>
  </si>
  <si>
    <t>02/02/2020</t>
  </si>
  <si>
    <t>WC 2020/01/27</t>
  </si>
  <si>
    <t>LAS Care Home Incs per day (from 'LAS data' sheet)</t>
  </si>
  <si>
    <t>09/02/2020</t>
  </si>
  <si>
    <t>WC 2020/02/03</t>
  </si>
  <si>
    <t>Ratio of Starlines to LAS CH Incs attended</t>
  </si>
  <si>
    <t>16/02/2020</t>
  </si>
  <si>
    <t>WC 2020/02/10</t>
  </si>
  <si>
    <t>23/02/2020</t>
  </si>
  <si>
    <t>WC 2020/02/17</t>
  </si>
  <si>
    <t>Starlines incs per day per 1000 beds</t>
  </si>
  <si>
    <t>01/03/2020</t>
  </si>
  <si>
    <t>WC 2020/02/24</t>
  </si>
  <si>
    <t>08/03/2020</t>
  </si>
  <si>
    <t>WC 2020/03/02</t>
  </si>
  <si>
    <t>15/03/2020</t>
  </si>
  <si>
    <t>WC 2020/03/09</t>
  </si>
  <si>
    <t>22/03/2020</t>
  </si>
  <si>
    <t>WC 2020/03/16</t>
  </si>
  <si>
    <t>29/03/2020</t>
  </si>
  <si>
    <t>WC 2020/03/23</t>
  </si>
  <si>
    <t>05/04/2020</t>
  </si>
  <si>
    <t>WC 2020/03/30</t>
  </si>
  <si>
    <t>12/04/2020</t>
  </si>
  <si>
    <t>WC 2020/04/06</t>
  </si>
  <si>
    <t>19/04/2020</t>
  </si>
  <si>
    <t>WC 2020/04/13</t>
  </si>
  <si>
    <t>26/04/2020</t>
  </si>
  <si>
    <t>WC 2020/04/20</t>
  </si>
  <si>
    <t>03/05/2020</t>
  </si>
  <si>
    <t>WC 2020/04/27</t>
  </si>
  <si>
    <t>10/05/2020</t>
  </si>
  <si>
    <t>WC 2020/05/04</t>
  </si>
  <si>
    <t>17/05/2020</t>
  </si>
  <si>
    <t>WC 2020/05/11</t>
  </si>
  <si>
    <t>24/05/2020</t>
  </si>
  <si>
    <t>WC 2020/05/18</t>
  </si>
  <si>
    <t>31/05/2020</t>
  </si>
  <si>
    <t>WC 2020/05/25</t>
  </si>
  <si>
    <t>07/06/2020</t>
  </si>
  <si>
    <t>WC 2020/06/01</t>
  </si>
  <si>
    <t>14/06/2020</t>
  </si>
  <si>
    <t>WC 2020/06/08</t>
  </si>
  <si>
    <t>21/06/2020</t>
  </si>
  <si>
    <t>WC 2020/06/15</t>
  </si>
  <si>
    <t>28/06/2020</t>
  </si>
  <si>
    <t>WC 2020/06/22</t>
  </si>
  <si>
    <t>05/07/2020</t>
  </si>
  <si>
    <t>WC 2020/06/29</t>
  </si>
  <si>
    <t>12/07/2020</t>
  </si>
  <si>
    <t>WC 2020/07/06</t>
  </si>
  <si>
    <t>19/07/2020</t>
  </si>
  <si>
    <t>WC 2020/07/13</t>
  </si>
  <si>
    <t>26/07/2020</t>
  </si>
  <si>
    <t>WC 2020/07/20</t>
  </si>
  <si>
    <t>02/08/2020</t>
  </si>
  <si>
    <t>WC 2020/07/27</t>
  </si>
  <si>
    <t>09/08/2020</t>
  </si>
  <si>
    <t>WC 2020/08/03</t>
  </si>
  <si>
    <t>16/08/2020</t>
  </si>
  <si>
    <t>WC 2020/08/10</t>
  </si>
  <si>
    <t>23/08/2020</t>
  </si>
  <si>
    <t>WC 2020/08/17</t>
  </si>
  <si>
    <t>30/08/2020</t>
  </si>
  <si>
    <t>WC 2020/08/24</t>
  </si>
  <si>
    <t>06/09/2020</t>
  </si>
  <si>
    <t>WC 2020/08/31</t>
  </si>
  <si>
    <t>13/09/2020</t>
  </si>
  <si>
    <t>WC 2020/09/07</t>
  </si>
  <si>
    <t>20/09/2020</t>
  </si>
  <si>
    <t>WC 2020/09/14</t>
  </si>
  <si>
    <t>27/09/2020</t>
  </si>
  <si>
    <t>WC 2020/09/21</t>
  </si>
  <si>
    <t>04/10/2020</t>
  </si>
  <si>
    <t>WC 2020/09/28</t>
  </si>
  <si>
    <t>11/10/2020</t>
  </si>
  <si>
    <t>WC 2020/10/05</t>
  </si>
  <si>
    <t>18/10/2020</t>
  </si>
  <si>
    <t>WC 2020/10/12</t>
  </si>
  <si>
    <t>25/10/2020</t>
  </si>
  <si>
    <t>WC 2020/10/19</t>
  </si>
  <si>
    <t>01/11/2020</t>
  </si>
  <si>
    <t>WC 2020/10/26</t>
  </si>
  <si>
    <t>08/11/2020</t>
  </si>
  <si>
    <t>WC 2020/11/02</t>
  </si>
  <si>
    <t>15/11/2020</t>
  </si>
  <si>
    <t>WC 2020/11/09</t>
  </si>
  <si>
    <t>22/11/2020</t>
  </si>
  <si>
    <t>WC 2020/11/16</t>
  </si>
  <si>
    <t>29/11/2020</t>
  </si>
  <si>
    <t>WC 2020/11/23</t>
  </si>
  <si>
    <t>06/12/2020</t>
  </si>
  <si>
    <t>WC 2020/11/30</t>
  </si>
  <si>
    <t>13/12/2020</t>
  </si>
  <si>
    <t>WC 2020/12/07</t>
  </si>
  <si>
    <t>20/12/2020</t>
  </si>
  <si>
    <t>WC 2020/12/14</t>
  </si>
  <si>
    <t>27/12/2020</t>
  </si>
  <si>
    <t>WC 2020/12/21</t>
  </si>
  <si>
    <t>03/01/2021</t>
  </si>
  <si>
    <t>WC 2020/12/28</t>
  </si>
  <si>
    <t>10/01/2021</t>
  </si>
  <si>
    <t>WC 2021/01/04</t>
  </si>
  <si>
    <t>17/01/2021</t>
  </si>
  <si>
    <t>WC 2021/01/11</t>
  </si>
  <si>
    <t>24/01/2021</t>
  </si>
  <si>
    <t>WC 2021/01/18</t>
  </si>
  <si>
    <t>31/01/2021</t>
  </si>
  <si>
    <t>WC 2021/01/25</t>
  </si>
  <si>
    <t>07/02/2021</t>
  </si>
  <si>
    <t>WC 2021/02/01</t>
  </si>
  <si>
    <t>14/02/2021</t>
  </si>
  <si>
    <t>WC 2021/02/08</t>
  </si>
  <si>
    <t>21/02/2021</t>
  </si>
  <si>
    <t>WC 2021/02/15</t>
  </si>
  <si>
    <t>28/02/2021</t>
  </si>
  <si>
    <t>WC 2021/02/22</t>
  </si>
  <si>
    <t>07/03/2021</t>
  </si>
  <si>
    <t>WC 2021/03/01</t>
  </si>
  <si>
    <t>14/03/2021</t>
  </si>
  <si>
    <t>WC 2021/03/08</t>
  </si>
  <si>
    <t>21/03/2021</t>
  </si>
  <si>
    <t>WC 2021/03/15</t>
  </si>
  <si>
    <t>28/03/2021</t>
  </si>
  <si>
    <t>WC 2021/03/22</t>
  </si>
  <si>
    <t>04/04/2021</t>
  </si>
  <si>
    <t>WC 2021/03/29</t>
  </si>
  <si>
    <t>11/04/2021</t>
  </si>
  <si>
    <t>WC 2021/04/05</t>
  </si>
  <si>
    <t>18/04/2021</t>
  </si>
  <si>
    <t>WC 2021/04/12</t>
  </si>
  <si>
    <t>25/04/2021</t>
  </si>
  <si>
    <t>WC 2021/04/19</t>
  </si>
  <si>
    <t>02/05/2021</t>
  </si>
  <si>
    <t>WC 2021/04/26</t>
  </si>
  <si>
    <t>09/05/2021</t>
  </si>
  <si>
    <t>WC 2021/05/03</t>
  </si>
  <si>
    <t>16/05/2021</t>
  </si>
  <si>
    <t>WC 2021/05/10</t>
  </si>
  <si>
    <t>23/05/2021</t>
  </si>
  <si>
    <t>WC 2021/05/17</t>
  </si>
  <si>
    <t>30/05/2021</t>
  </si>
  <si>
    <t>WC 2021/05/24</t>
  </si>
  <si>
    <t>06/06/2021</t>
  </si>
  <si>
    <t>WC 2021/05/31</t>
  </si>
  <si>
    <t>13/06/2021</t>
  </si>
  <si>
    <t>WC 2021/06/07</t>
  </si>
  <si>
    <t>20/06/2021</t>
  </si>
  <si>
    <t>WC 2021/06/14</t>
  </si>
  <si>
    <t>27/06/2021</t>
  </si>
  <si>
    <t>WC 2021/06/21</t>
  </si>
  <si>
    <t>04/07/2021</t>
  </si>
  <si>
    <t>WC 2021/06/28</t>
  </si>
  <si>
    <t>11/07/2021</t>
  </si>
  <si>
    <t>WC 2021/07/05</t>
  </si>
  <si>
    <t>18/07/2021</t>
  </si>
  <si>
    <t>WC 2021/07/12</t>
  </si>
  <si>
    <t>25/07/2021</t>
  </si>
  <si>
    <t>WC 2021/07/19</t>
  </si>
  <si>
    <t>01/08/2021</t>
  </si>
  <si>
    <t>WC 2021/07/26</t>
  </si>
  <si>
    <t>08/08/2021</t>
  </si>
  <si>
    <t>WC 2021/08/02</t>
  </si>
  <si>
    <t>15/08/2021</t>
  </si>
  <si>
    <t>WC 2021/08/09</t>
  </si>
  <si>
    <t>22/08/2021</t>
  </si>
  <si>
    <t>WC 2021/08/16</t>
  </si>
  <si>
    <t>29/08/2021</t>
  </si>
  <si>
    <t>WC 2021/08/23</t>
  </si>
  <si>
    <t>05/09/2021</t>
  </si>
  <si>
    <t>WC 2021/08/30</t>
  </si>
  <si>
    <t>12/09/2021</t>
  </si>
  <si>
    <t>WC 2021/09/06</t>
  </si>
  <si>
    <t>19/09/2021</t>
  </si>
  <si>
    <t>WC 2021/09/13</t>
  </si>
  <si>
    <t>26/09/2021</t>
  </si>
  <si>
    <t>WC 2021/09/20</t>
  </si>
  <si>
    <t>03/10/2021</t>
  </si>
  <si>
    <t>WC 2021/09/27</t>
  </si>
  <si>
    <t>10/10/2021</t>
  </si>
  <si>
    <t>WC 2021/10/04</t>
  </si>
  <si>
    <t>17/10/2021</t>
  </si>
  <si>
    <t>WC 2021/10/11</t>
  </si>
  <si>
    <t>24/10/2021</t>
  </si>
  <si>
    <t>WC 2021/10/18</t>
  </si>
  <si>
    <t>31/10/2021</t>
  </si>
  <si>
    <t>WC 2021/10/25</t>
  </si>
  <si>
    <t>07/11/2021</t>
  </si>
  <si>
    <t>WC 2021/11/01</t>
  </si>
  <si>
    <t>14/11/2021</t>
  </si>
  <si>
    <t>WC 2021/11/08</t>
  </si>
  <si>
    <t>21/11/2021</t>
  </si>
  <si>
    <t>WC 2021/11/15</t>
  </si>
  <si>
    <t>28/11/2021</t>
  </si>
  <si>
    <t>WC 2021/11/22</t>
  </si>
  <si>
    <t>05/12/2021</t>
  </si>
  <si>
    <t>WC 2021/11/29</t>
  </si>
  <si>
    <t>12/12/2021</t>
  </si>
  <si>
    <t>WC 2021/12/06</t>
  </si>
  <si>
    <t>19/12/2021</t>
  </si>
  <si>
    <t>WC 2021/12/13</t>
  </si>
  <si>
    <t>26/12/2021</t>
  </si>
  <si>
    <t>WC 2021/12/20</t>
  </si>
  <si>
    <t>02/01/2022</t>
  </si>
  <si>
    <t>WC 2021/12/27</t>
  </si>
  <si>
    <t>09/01/2022</t>
  </si>
  <si>
    <t>WC 2022/01/03</t>
  </si>
  <si>
    <t>16/01/2022</t>
  </si>
  <si>
    <t>WC 2022/01/10</t>
  </si>
  <si>
    <t>23/01/2022</t>
  </si>
  <si>
    <t>WC 2022/01/17</t>
  </si>
  <si>
    <t>30/01/2022</t>
  </si>
  <si>
    <t>WC 2022/01/24</t>
  </si>
  <si>
    <t>06/02/2022</t>
  </si>
  <si>
    <t>WC 2022/01/31</t>
  </si>
  <si>
    <t>13/02/2022</t>
  </si>
  <si>
    <t>WC 2022/02/07</t>
  </si>
  <si>
    <t>20/02/2022</t>
  </si>
  <si>
    <t>WC 2022/02/14</t>
  </si>
  <si>
    <t>27/02/2022</t>
  </si>
  <si>
    <t>WC 2022/02/21</t>
  </si>
  <si>
    <t>06/03/2022</t>
  </si>
  <si>
    <t>WC 2022/02/28</t>
  </si>
  <si>
    <t>13/03/2022</t>
  </si>
  <si>
    <t>WC 2022/03/07</t>
  </si>
  <si>
    <t>20/03/2022</t>
  </si>
  <si>
    <t>WC 2022/03/14</t>
  </si>
  <si>
    <t>27/03/2022</t>
  </si>
  <si>
    <t>WC 2022/03/21</t>
  </si>
  <si>
    <t>03/04/2022</t>
  </si>
  <si>
    <t>WC 2022/03/28</t>
  </si>
  <si>
    <t>10/04/2022</t>
  </si>
  <si>
    <t>WC 2022/04/04</t>
  </si>
  <si>
    <t>17/04/2022</t>
  </si>
  <si>
    <t>WC 2022/04/11</t>
  </si>
  <si>
    <t>24/04/2022</t>
  </si>
  <si>
    <t>WC 2022/04/18</t>
  </si>
  <si>
    <t>01/05/2022</t>
  </si>
  <si>
    <t>WC 2022/04/25</t>
  </si>
  <si>
    <t>08/05/2022</t>
  </si>
  <si>
    <t>WC 2022/05/02</t>
  </si>
  <si>
    <t>15/05/2022</t>
  </si>
  <si>
    <t>WC 2022/05/09</t>
  </si>
  <si>
    <t>22/05/2022</t>
  </si>
  <si>
    <t>WC 2022/05/16</t>
  </si>
  <si>
    <t>29/05/2022</t>
  </si>
  <si>
    <t>WC 2022/05/23</t>
  </si>
  <si>
    <t>05/06/2022</t>
  </si>
  <si>
    <t>WC 2022/05/30</t>
  </si>
  <si>
    <t>12/06/2022</t>
  </si>
  <si>
    <t>WC 2022/06/06</t>
  </si>
  <si>
    <t>19/06/2022</t>
  </si>
  <si>
    <t>WC 2022/06/13</t>
  </si>
  <si>
    <t>26/06/2022</t>
  </si>
  <si>
    <t>WC 2022/06/20</t>
  </si>
  <si>
    <t>03/07/2022</t>
  </si>
  <si>
    <t>WC 2022/06/27</t>
  </si>
  <si>
    <t>10/07/2022</t>
  </si>
  <si>
    <t>WC 2022/07/04</t>
  </si>
  <si>
    <t>17/07/2022</t>
  </si>
  <si>
    <t>WC 2022/07/11</t>
  </si>
  <si>
    <t>24/07/2022</t>
  </si>
  <si>
    <t>WC 2022/07/18</t>
  </si>
  <si>
    <t>31/07/2022</t>
  </si>
  <si>
    <t>WC 2022/07/25</t>
  </si>
  <si>
    <t>07/08/2022</t>
  </si>
  <si>
    <t>WC 2022/08/01</t>
  </si>
  <si>
    <t>14/08/2022</t>
  </si>
  <si>
    <t>WC 2022/08/08</t>
  </si>
  <si>
    <t>21/08/2022</t>
  </si>
  <si>
    <t>WC 2022/08/15</t>
  </si>
  <si>
    <t>28/08/2022</t>
  </si>
  <si>
    <t>WC 2022/08/22</t>
  </si>
  <si>
    <t>04/09/2022</t>
  </si>
  <si>
    <t>WC 2022/08/29</t>
  </si>
  <si>
    <t>11/09/2022</t>
  </si>
  <si>
    <t>WC 2022/09/05</t>
  </si>
  <si>
    <t>18/09/2022</t>
  </si>
  <si>
    <t>WC 2022/09/12</t>
  </si>
  <si>
    <t>WC 2022/09/19</t>
  </si>
  <si>
    <t>WC 2022/09/26</t>
  </si>
  <si>
    <t>WC 2022/10/03</t>
  </si>
  <si>
    <t>WC 2022/10/10</t>
  </si>
  <si>
    <t>WC 2022/10/17</t>
  </si>
  <si>
    <t>WC 2022/10/24</t>
  </si>
  <si>
    <t>WC 2022/10/31</t>
  </si>
  <si>
    <t>WC 2022/11/07</t>
  </si>
  <si>
    <t>WC 2022/11/14</t>
  </si>
  <si>
    <t>WC 2022/11/21</t>
  </si>
  <si>
    <t>WC 2022/11/28</t>
  </si>
  <si>
    <t>WC 2022/12/05</t>
  </si>
  <si>
    <t>WC 2022/12/12</t>
  </si>
  <si>
    <t>WC 2022/12/19</t>
  </si>
  <si>
    <t>WC 2022/12/26</t>
  </si>
  <si>
    <t>WC 2023/01/02</t>
  </si>
  <si>
    <t>WC 2023/01/09</t>
  </si>
  <si>
    <t>WC 2023/01/16</t>
  </si>
  <si>
    <t>WC 2023/01/23</t>
  </si>
  <si>
    <t>WC 2023/01/30</t>
  </si>
  <si>
    <t>WC 2023/02/06</t>
  </si>
  <si>
    <t>WC 2023/02/13</t>
  </si>
  <si>
    <t>WC 2023/02/20</t>
  </si>
  <si>
    <t>WC 2023/02/27</t>
  </si>
  <si>
    <t>WC 2023/03/06</t>
  </si>
  <si>
    <t>WC 2023/03/13</t>
  </si>
  <si>
    <t>WC 2023/03/20</t>
  </si>
  <si>
    <t>WC 2023/03/27</t>
  </si>
  <si>
    <t>WC 2023/04/03</t>
  </si>
  <si>
    <t>WC 2023/04/10</t>
  </si>
  <si>
    <t>WC 2023/04/17</t>
  </si>
  <si>
    <t>WC 2023/04/24</t>
  </si>
  <si>
    <t>WC 2023/05/01</t>
  </si>
  <si>
    <t>WC 2023/05/08</t>
  </si>
  <si>
    <t>WC 2023/05/15</t>
  </si>
  <si>
    <t>WC 2023/05/22</t>
  </si>
  <si>
    <t>WC 2023/06/05</t>
  </si>
  <si>
    <t>WC 2023/06/12</t>
  </si>
  <si>
    <t>WC 2023/06/19</t>
  </si>
  <si>
    <t>WC 2023/06/26</t>
  </si>
  <si>
    <t>WC 2023/07/03</t>
  </si>
  <si>
    <t>WC 2023/07/10</t>
  </si>
  <si>
    <t>WC 2023/07/17</t>
  </si>
  <si>
    <t>WC 2023/07/24</t>
  </si>
  <si>
    <t>WC 2023/07/31</t>
  </si>
  <si>
    <t>WC 2023/08/07</t>
  </si>
  <si>
    <t>WC 2023/08/14</t>
  </si>
  <si>
    <t>WC 2023/08/21</t>
  </si>
  <si>
    <t>WC 2023/08/28</t>
  </si>
  <si>
    <t>WC 2023/09/04</t>
  </si>
  <si>
    <t>WC 2023/09/11</t>
  </si>
  <si>
    <t>WC 2023/09/18</t>
  </si>
  <si>
    <t>WC 2023/09/25</t>
  </si>
  <si>
    <t>WC 2023/10/02</t>
  </si>
  <si>
    <t>WC 2023/10/09</t>
  </si>
  <si>
    <t>WC 2023/10/16</t>
  </si>
  <si>
    <t>WC 2023/10/23</t>
  </si>
  <si>
    <t>WC 2023/10/30</t>
  </si>
  <si>
    <t>WC 2023/11/06</t>
  </si>
  <si>
    <t>WC 2023/11/13</t>
  </si>
  <si>
    <t>Overview of London Care Homes: Digital Maturity</t>
  </si>
  <si>
    <t>Instructions: Copy information into tables from the latest version of the digital maturity dashboard; update latest month in yellow cell to the left.</t>
  </si>
  <si>
    <t>DRAFT</t>
  </si>
  <si>
    <t>ICS/STP</t>
  </si>
  <si>
    <t>Total care homes</t>
  </si>
  <si>
    <t>DIGITAL MATURITY</t>
  </si>
  <si>
    <t>1. Not Minimum</t>
  </si>
  <si>
    <t>2. Minimum</t>
  </si>
  <si>
    <t>3. Core</t>
  </si>
  <si>
    <t>% of Care Homes at CORE</t>
  </si>
  <si>
    <t>DSPT</t>
  </si>
  <si>
    <t>Sites with any 21/22 or 22/23 DSPT status</t>
  </si>
  <si>
    <t>% of sites with any 21/22 or 22/23 DSPT status</t>
  </si>
  <si>
    <t>21/22 or 22/23 standards met/standards exceeded only</t>
  </si>
  <si>
    <t>% 21/22 or 22/23 standards met/standards exceeded only</t>
  </si>
  <si>
    <t>SECURE MAIL</t>
  </si>
  <si>
    <t>Secure Mail (NAS, Self Managed, Accredited)</t>
  </si>
  <si>
    <t>% Secure Mail (NAS, Self Managed, Accredited)</t>
  </si>
  <si>
    <t>Capacity tracker submission rate</t>
  </si>
  <si>
    <t xml:space="preserve">Date </t>
  </si>
  <si>
    <t>CAP TRACKER SUBMISSION RATE -&gt;</t>
  </si>
  <si>
    <t>Numerator</t>
  </si>
  <si>
    <t>Denominator</t>
  </si>
  <si>
    <t>Submission %</t>
  </si>
  <si>
    <t>No submissions within reporting window</t>
  </si>
  <si>
    <t>submissions within reporting window</t>
  </si>
  <si>
    <t>Type in numbers here:</t>
  </si>
  <si>
    <t>Submissions within reporting window</t>
  </si>
  <si>
    <t>No Submissions within reporting window</t>
  </si>
  <si>
    <t>https://capacitytracker.com/</t>
  </si>
  <si>
    <r>
      <rPr>
        <b/>
        <sz val="11"/>
        <color theme="1"/>
        <rFont val="Calibri"/>
        <family val="2"/>
        <scheme val="minor"/>
      </rPr>
      <t>Update instructions</t>
    </r>
    <r>
      <rPr>
        <sz val="11"/>
        <color theme="1"/>
        <rFont val="Calibri"/>
        <family val="2"/>
        <scheme val="minor"/>
      </rPr>
      <t xml:space="preserve"> -  Within CT, go to Reports, Update Frequency, Update Monthly Status ASC Collection.  Filter criteria to show Primary Field by ICB, Geography as London Region NHS region.</t>
    </r>
  </si>
  <si>
    <t>LAS Falls data - Source data: CareHome Report - mmm'yy - unhide Data tab</t>
  </si>
  <si>
    <t>Instructions: 'Pivot table on 'Data' tab in LAS Care Homes report using the specification below, add values to the first table below, Update second table below for falls incidents in care homes per day</t>
  </si>
  <si>
    <t>Select:</t>
  </si>
  <si>
    <t>chiefcomplaintcode</t>
  </si>
  <si>
    <t>'Falls'</t>
  </si>
  <si>
    <t>ccgname</t>
  </si>
  <si>
    <r>
      <rPr>
        <b/>
        <sz val="11"/>
        <color theme="1"/>
        <rFont val="Calibri"/>
        <family val="2"/>
        <scheme val="minor"/>
      </rPr>
      <t>Deselect</t>
    </r>
    <r>
      <rPr>
        <sz val="11"/>
        <color theme="1"/>
        <rFont val="Calibri"/>
        <family val="2"/>
        <scheme val="minor"/>
      </rPr>
      <t xml:space="preserve"> </t>
    </r>
    <r>
      <rPr>
        <b/>
        <sz val="11"/>
        <color theme="1"/>
        <rFont val="Calibri"/>
        <family val="2"/>
        <scheme val="minor"/>
      </rPr>
      <t xml:space="preserve">'All' </t>
    </r>
    <r>
      <rPr>
        <sz val="11"/>
        <color theme="1"/>
        <rFont val="Calibri"/>
        <family val="2"/>
        <scheme val="minor"/>
      </rPr>
      <t>from the selection (leave unticked)</t>
    </r>
  </si>
  <si>
    <t>Month along top</t>
  </si>
  <si>
    <t>CCG_new on side</t>
  </si>
  <si>
    <t>Sum of incidents</t>
  </si>
  <si>
    <t>Instructions: Make a pivot table for total falls incidents in care homes and paste into rows 12-21 below.  Data is in a hidden tab of the LAS Care Homes report, Chief complaint code to look for is '17'.  Update days in month in row 25.</t>
  </si>
  <si>
    <t>Column Labels</t>
  </si>
  <si>
    <t>NHS North East London CCG</t>
  </si>
  <si>
    <t>NHS North Central London CCG</t>
  </si>
  <si>
    <t>NHS North West London CCG</t>
  </si>
  <si>
    <t>NHS South East London CCG</t>
  </si>
  <si>
    <t>NHS South West London CCG</t>
  </si>
  <si>
    <t>Days</t>
  </si>
  <si>
    <t>Falls incidents in care homes per day</t>
  </si>
  <si>
    <t>Appt_month</t>
  </si>
  <si>
    <t>STP_Name</t>
  </si>
  <si>
    <t>spells</t>
  </si>
  <si>
    <t>System</t>
  </si>
  <si>
    <t>Month</t>
  </si>
  <si>
    <t>ALL DISCHARGES TO A CARE HOME</t>
  </si>
  <si>
    <t>NHS NORTH CENTRAL LONDON INTEGRATED CARE BOARD</t>
  </si>
  <si>
    <t>Provider trust in London</t>
  </si>
  <si>
    <t>NHS NORTH EAST LONDON INTEGRATED CARE BOARD</t>
  </si>
  <si>
    <t>Month based on admission date</t>
  </si>
  <si>
    <t>NHS NORTH WEST LONDON INTEGRATED CARE BOARD</t>
  </si>
  <si>
    <t>Completed spells only (hence lower numbers in most recent month)</t>
  </si>
  <si>
    <t>NHS SOUTH EAST LONDON INTEGRATED CARE BOARD</t>
  </si>
  <si>
    <t>Discharge to a care home - NHS or non-NHS (codes 54, 65, 85)</t>
  </si>
  <si>
    <t>NHS SOUTH WEST LONDON INTEGRATED CARE BOARD</t>
  </si>
  <si>
    <t>ANALYSIS SUGGESTS ACTUAL ADMISSIONS MAY BE 2-3 TIMES WHAT IS SHOWN HERE</t>
  </si>
  <si>
    <t>Sum of spells</t>
  </si>
  <si>
    <t>AVERAGE ADMISSIONS PER DAY</t>
  </si>
  <si>
    <t>Averages admissions per day per 1000 beds</t>
  </si>
  <si>
    <t>Place of death</t>
  </si>
  <si>
    <t>Registered deaths</t>
  </si>
  <si>
    <t>Expected deaths</t>
  </si>
  <si>
    <t>COVID-19 deaths</t>
  </si>
  <si>
    <t>Excess deaths</t>
  </si>
  <si>
    <t>Ratio: registered / expected</t>
  </si>
  <si>
    <t>Period start date</t>
  </si>
  <si>
    <t>Period end date</t>
  </si>
  <si>
    <t>Region</t>
  </si>
  <si>
    <t>Registered deaths in since previous period</t>
  </si>
  <si>
    <t>Expected deaths since previous period</t>
  </si>
  <si>
    <t>Ratio: registered / expected since previous period</t>
  </si>
  <si>
    <t>Go to page here:</t>
  </si>
  <si>
    <t>Excess mortality in England and English regions - GOV.UK (www.gov.uk)</t>
  </si>
  <si>
    <t>Care home</t>
  </si>
  <si>
    <t>England</t>
  </si>
  <si>
    <t>Dashboard here:</t>
  </si>
  <si>
    <t>Excess mortality in English regions analysis</t>
  </si>
  <si>
    <t>Go to Place of Death tab</t>
  </si>
  <si>
    <t>Select the new period(s) of data</t>
  </si>
  <si>
    <t>Select England</t>
  </si>
  <si>
    <t>Copy the 'Care Home' data from the Summary table in the bottom-right of the screen</t>
  </si>
  <si>
    <t>Paste into table in columns A-L</t>
  </si>
  <si>
    <t>Repeat process selecting 'London' as the region</t>
  </si>
  <si>
    <t>Sort table and work out Register, Expected, and Ratio since last period</t>
  </si>
  <si>
    <t>Graph table should automatically update - just check, particularly dates</t>
  </si>
  <si>
    <t>Expected = Registered</t>
  </si>
  <si>
    <t>Quality_Service</t>
  </si>
  <si>
    <t>GP_STP_Code</t>
  </si>
  <si>
    <t>Indicator_Code</t>
  </si>
  <si>
    <t>Measure</t>
  </si>
  <si>
    <t>Effective_Snapshot_Date</t>
  </si>
  <si>
    <t>SUM OF VALUE</t>
  </si>
  <si>
    <t>STRUCTURED MEDICATION REVIEW</t>
  </si>
  <si>
    <t>NCD2223</t>
  </si>
  <si>
    <t>NULL</t>
  </si>
  <si>
    <t>Percentage of patients in long stay residential or homes who received a seasonal influenza vaccination between 1 September and 31 March</t>
  </si>
  <si>
    <t>NCD2324</t>
  </si>
  <si>
    <t>Sum of SUM OF VALUE</t>
  </si>
  <si>
    <t>Data will start in winter time for seasonal influenza vaccinations</t>
  </si>
  <si>
    <t>QMF</t>
  </si>
  <si>
    <t>QMJ</t>
  </si>
  <si>
    <t>QRV</t>
  </si>
  <si>
    <t>QKK</t>
  </si>
  <si>
    <t>FLUDEC_DAT</t>
  </si>
  <si>
    <t>QWE</t>
  </si>
  <si>
    <t>FLUEXPCON</t>
  </si>
  <si>
    <t>FLUINVITE1</t>
  </si>
  <si>
    <t>Calc</t>
  </si>
  <si>
    <t>Area</t>
  </si>
  <si>
    <t>XFLU_DAT</t>
  </si>
  <si>
    <t>QE1</t>
  </si>
  <si>
    <t>QF7</t>
  </si>
  <si>
    <t>QGH</t>
  </si>
  <si>
    <t>QH8</t>
  </si>
  <si>
    <t>QHG</t>
  </si>
  <si>
    <t>QHL</t>
  </si>
  <si>
    <t>QHM</t>
  </si>
  <si>
    <t>QJ2</t>
  </si>
  <si>
    <t>QJG</t>
  </si>
  <si>
    <t>QJK</t>
  </si>
  <si>
    <t>QJM</t>
  </si>
  <si>
    <t>QK1</t>
  </si>
  <si>
    <t>QKS</t>
  </si>
  <si>
    <t>QM7</t>
  </si>
  <si>
    <t>QMM</t>
  </si>
  <si>
    <t>QNC</t>
  </si>
  <si>
    <t>QNQ</t>
  </si>
  <si>
    <t>QNX</t>
  </si>
  <si>
    <t>QOC</t>
  </si>
  <si>
    <t>QOP</t>
  </si>
  <si>
    <t>QOQ</t>
  </si>
  <si>
    <t>QOX</t>
  </si>
  <si>
    <t>QPM</t>
  </si>
  <si>
    <t>QR1</t>
  </si>
  <si>
    <t>QRL</t>
  </si>
  <si>
    <t>QSL</t>
  </si>
  <si>
    <t>QT1</t>
  </si>
  <si>
    <t>QT6</t>
  </si>
  <si>
    <t>QU9</t>
  </si>
  <si>
    <t>QUA</t>
  </si>
  <si>
    <t>QUE</t>
  </si>
  <si>
    <t>QUY</t>
  </si>
  <si>
    <t>QVV</t>
  </si>
  <si>
    <t>QWO</t>
  </si>
  <si>
    <t>QWU</t>
  </si>
  <si>
    <t>QXU</t>
  </si>
  <si>
    <t>QYG</t>
  </si>
  <si>
    <t>Percentage of permanent care home residents aged 18 years or over, who received a Structured Medication Review.</t>
  </si>
  <si>
    <t>CARHOMDEC1</t>
  </si>
  <si>
    <t>Percentage of care home residents aged 18 years or over, who had a Personalised Care and Support Plan agreed or reviewed.</t>
  </si>
  <si>
    <t>NCDMI189</t>
  </si>
  <si>
    <t>PCSPDEC</t>
  </si>
  <si>
    <t>STRMEDRVDC</t>
  </si>
  <si>
    <t>PALCARDAT2</t>
  </si>
  <si>
    <t>ICS_Code</t>
  </si>
  <si>
    <t>Staff_Role</t>
  </si>
  <si>
    <t>FTE</t>
  </si>
  <si>
    <t>PCN WORKFORCE - CARE COORDINATORS</t>
  </si>
  <si>
    <t>Care Coordinators</t>
  </si>
  <si>
    <t>Care Cordinators</t>
  </si>
  <si>
    <t>Sum of FTE_collated</t>
  </si>
  <si>
    <t>system</t>
  </si>
  <si>
    <t>31/12/2021</t>
  </si>
  <si>
    <t>31/03/2022</t>
  </si>
  <si>
    <t>30/06/2022</t>
  </si>
  <si>
    <t>30/06/2023</t>
  </si>
  <si>
    <t>30/09/2023</t>
  </si>
  <si>
    <t>WH09A</t>
  </si>
  <si>
    <t>Tendency to Fall, Senility or Other Conditions Affecting Cognitive Functions, with Multiple Interventions</t>
  </si>
  <si>
    <t>WH09B</t>
  </si>
  <si>
    <t>Tendency to Fall, Senility or Other Conditions Affecting Cognitive Functions, with Single Intervention, with CC Score 3+</t>
  </si>
  <si>
    <t>WH09C</t>
  </si>
  <si>
    <t>Tendency to Fall, Senility or Other Conditions Affecting Cognitive Functions, with Single Intervention, with CC Score 0-2</t>
  </si>
  <si>
    <t>WH09D</t>
  </si>
  <si>
    <t>Tendency to Fall, Senility or Other Conditions Affecting Cognitive Functions, without Interventions, with CC Score 6+</t>
  </si>
  <si>
    <t>WH09E</t>
  </si>
  <si>
    <t>Tendency to Fall, Senility or Other Conditions Affecting Cognitive Functions, without Interventions, with CC Score 4-5</t>
  </si>
  <si>
    <t>WH09F</t>
  </si>
  <si>
    <t>Tendency to Fall, Senility or Other Conditions Affecting Cognitive Functions, without Interventions, with CC Score 2-3</t>
  </si>
  <si>
    <t>WH09G</t>
  </si>
  <si>
    <t>Tendency to Fall, Senility or Other Conditions Affecting Cognitive Functions, without Interventions, with CC Score 0-1</t>
  </si>
  <si>
    <t>HE11A</t>
  </si>
  <si>
    <t>Hip Fracture with Multiple Interventions, with CC Score 8+</t>
  </si>
  <si>
    <t>NHS NORTH EAST LONDON CCG</t>
  </si>
  <si>
    <t>HE11B</t>
  </si>
  <si>
    <t>Hip Fracture with Multiple Interventions, with CC Score 0-7</t>
  </si>
  <si>
    <t>NHS NORTH CENTRAL LONDON CCG</t>
  </si>
  <si>
    <t>HE11C</t>
  </si>
  <si>
    <t>Hip Fracture with Single Intervention, with CC Score 8+</t>
  </si>
  <si>
    <t>NHS SOUTH EAST LONDON CCG</t>
  </si>
  <si>
    <t>HE11D</t>
  </si>
  <si>
    <t>Hip Fracture with Single Intervention, with CC Score 0-7</t>
  </si>
  <si>
    <t>NHS NORTH WEST LONDON CCG</t>
  </si>
  <si>
    <t>HE11E</t>
  </si>
  <si>
    <t>Hip Fracture without Interventions, with CC Score 12+</t>
  </si>
  <si>
    <t>NHS SOUTH WEST LONDON CCG</t>
  </si>
  <si>
    <t>HE11F</t>
  </si>
  <si>
    <t>Hip Fracture without Interventions, with CC Score 8-11</t>
  </si>
  <si>
    <t>HE11G</t>
  </si>
  <si>
    <t>Hip Fracture without Interventions, with CC Score 4-7</t>
  </si>
  <si>
    <t>HE11H</t>
  </si>
  <si>
    <t>Hip Fracture without Interventions, with CC Score 0-3</t>
  </si>
  <si>
    <t>South East London Integrated Care System</t>
  </si>
  <si>
    <t>North East London Health and Care Partnership</t>
  </si>
  <si>
    <t>North Central London Integrated Care System</t>
  </si>
  <si>
    <t>HD21D</t>
  </si>
  <si>
    <t>Soft Tissue Disorders with CC Score 12+</t>
  </si>
  <si>
    <t>North West London Integrated Care System</t>
  </si>
  <si>
    <t>HD21E</t>
  </si>
  <si>
    <t>Soft Tissue Disorders with CC Score 9-11</t>
  </si>
  <si>
    <t>South West London Integrated Care System</t>
  </si>
  <si>
    <t>HD21F</t>
  </si>
  <si>
    <t>Soft Tissue Disorders with CC Score 6-8</t>
  </si>
  <si>
    <t>HD21G</t>
  </si>
  <si>
    <t>Soft Tissue Disorders with CC Score 3-5</t>
  </si>
  <si>
    <t>HD21H</t>
  </si>
  <si>
    <t>Soft Tissue Disorders with CC Score 0-2</t>
  </si>
  <si>
    <t>JD07A</t>
  </si>
  <si>
    <t>Skin Disorders with Interventions, with CC Score 12+</t>
  </si>
  <si>
    <t>JD07B</t>
  </si>
  <si>
    <t>Skin Disorders with Interventions, with CC Score 8-11</t>
  </si>
  <si>
    <t>JD07C</t>
  </si>
  <si>
    <t>Skin Disorders with Interventions, with CC Score 4-7</t>
  </si>
  <si>
    <t>JD07D</t>
  </si>
  <si>
    <t>Skin Disorders with Interventions, with CC Score 0-3</t>
  </si>
  <si>
    <t>JD07E</t>
  </si>
  <si>
    <t>Skin Disorders without Interventions, with CC Score 19+</t>
  </si>
  <si>
    <t>JD07F</t>
  </si>
  <si>
    <t>Skin Disorders without Interventions, with CC Score 14-18</t>
  </si>
  <si>
    <t>JD07G</t>
  </si>
  <si>
    <t>Skin Disorders without Interventions, with CC Score 10-13</t>
  </si>
  <si>
    <t>JD07H</t>
  </si>
  <si>
    <t>Skin Disorders without Interventions, with CC Score 6-9</t>
  </si>
  <si>
    <t>JD07J</t>
  </si>
  <si>
    <t>Skin Disorders without Interventions, with CC Score 2-5</t>
  </si>
  <si>
    <t>JD07K</t>
  </si>
  <si>
    <t>Skin Disorders without Interventions, with CC Score 0-1</t>
  </si>
  <si>
    <t>PH34A</t>
  </si>
  <si>
    <t>Paediatric, Musculoskeletal or Connective Tissue Disorders, with CC Score 5+</t>
  </si>
  <si>
    <t>PH34B</t>
  </si>
  <si>
    <t>Paediatric, Musculoskeletal or Connective Tissue Disorders, with CC Score 3-4</t>
  </si>
  <si>
    <t>PH34C</t>
  </si>
  <si>
    <t>Paediatric, Musculoskeletal or Connective Tissue Disorders, with CC Score 1-2</t>
  </si>
  <si>
    <t>PH34D</t>
  </si>
  <si>
    <t>Paediatric, Musculoskeletal or Connective Tissue Disorders, with CC Score 0</t>
  </si>
  <si>
    <t>PJ35A</t>
  </si>
  <si>
    <t>Paediatric Skin Disorders with CC Score 4+</t>
  </si>
  <si>
    <t>PJ35B</t>
  </si>
  <si>
    <t>Paediatric Skin Disorders with CC Score 2-3</t>
  </si>
  <si>
    <t>PJ35C</t>
  </si>
  <si>
    <t>Paediatric Skin Disorders with CC Score 1</t>
  </si>
  <si>
    <t>PJ35D</t>
  </si>
  <si>
    <t>Paediatric Skin Disorders with CC Score 0</t>
  </si>
  <si>
    <t>PJ66A</t>
  </si>
  <si>
    <t>Paediatric, Rash or Other Non-Specific Skin Eruption, with CC Score 3+</t>
  </si>
  <si>
    <t>PJ66B</t>
  </si>
  <si>
    <t>Paediatric, Rash or Other Non-Specific Skin Eruption, with CC Score 1-2</t>
  </si>
  <si>
    <t>PJ66C</t>
  </si>
  <si>
    <t>Paediatric, Rash or Other Non-Specific Skin Eruption, with CC Score 0</t>
  </si>
  <si>
    <t>FD04A</t>
  </si>
  <si>
    <t>Nutritional Disorders with Interventions, with CC Score 2+</t>
  </si>
  <si>
    <t>FD04B</t>
  </si>
  <si>
    <t>Nutritional Disorders with Interventions, with CC Score 0-1</t>
  </si>
  <si>
    <t>FD04C</t>
  </si>
  <si>
    <t>Nutritional Disorders without Interventions, with CC Score 6+</t>
  </si>
  <si>
    <t>FD04D</t>
  </si>
  <si>
    <t>Nutritional Disorders without Interventions, with CC Score 2-5</t>
  </si>
  <si>
    <t>FD04E</t>
  </si>
  <si>
    <t>Nutritional Disorders without Interventions, with CC Score 0-1</t>
  </si>
  <si>
    <t>LA04H</t>
  </si>
  <si>
    <t>Kidney or Urinary Tract Infections, with Interventions, with CC Score 12+</t>
  </si>
  <si>
    <t>LA04J</t>
  </si>
  <si>
    <t>Kidney or Urinary Tract Infections, with Interventions, with CC Score 9-11</t>
  </si>
  <si>
    <t>LA04K</t>
  </si>
  <si>
    <t>Kidney or Urinary Tract Infections, with Interventions, with CC Score 6-8</t>
  </si>
  <si>
    <t>LA04L</t>
  </si>
  <si>
    <t>Kidney or Urinary Tract Infections, with Interventions, with CC Score 3-5</t>
  </si>
  <si>
    <t>LA04M</t>
  </si>
  <si>
    <t>Kidney or Urinary Tract Infections, with Interventions, with CC Score 0-2</t>
  </si>
  <si>
    <t>LA04N</t>
  </si>
  <si>
    <t>Kidney or Urinary Tract Infections, without Interventions, with CC Score 13+</t>
  </si>
  <si>
    <t>LA04P</t>
  </si>
  <si>
    <t>Kidney or Urinary Tract Infections, without Interventions, with CC Score 8-12</t>
  </si>
  <si>
    <t>LA04Q</t>
  </si>
  <si>
    <t>Kidney or Urinary Tract Infections, without Interventions, with CC Score 4-7</t>
  </si>
  <si>
    <t>LA04R</t>
  </si>
  <si>
    <t>Kidney or Urinary Tract Infections, without Interventions, with CC Score 2-3</t>
  </si>
  <si>
    <t>LA04S</t>
  </si>
  <si>
    <t>Kidney or Urinary Tract Infections, without Interventions, with CC Score 0-1</t>
  </si>
  <si>
    <t>PD11A</t>
  </si>
  <si>
    <t>Paediatric, Acute Upper Respiratory Tract Infection or Common Cold, with CC Score 4+</t>
  </si>
  <si>
    <t>PD11B</t>
  </si>
  <si>
    <t>Paediatric, Acute Upper Respiratory Tract Infection or Common Cold, with CC Score 1-3</t>
  </si>
  <si>
    <t>PD11C</t>
  </si>
  <si>
    <t>Paediatric, Acute Upper Respiratory Tract Infection or Common Cold, with CC Score 0</t>
  </si>
  <si>
    <t>Borough</t>
  </si>
  <si>
    <t>ICS</t>
  </si>
  <si>
    <t>BARKING AND DAGENHAM</t>
  </si>
  <si>
    <t>BARNET</t>
  </si>
  <si>
    <t>BEXLEY</t>
  </si>
  <si>
    <t>BRENT</t>
  </si>
  <si>
    <t>BROMLEY</t>
  </si>
  <si>
    <t>CAMDEN</t>
  </si>
  <si>
    <t>CENTRAL LONDON (WESTMINSTER)</t>
  </si>
  <si>
    <t>CITY AND HACKNEY</t>
  </si>
  <si>
    <t>CROYDON</t>
  </si>
  <si>
    <t>EALING</t>
  </si>
  <si>
    <t>ENFIELD</t>
  </si>
  <si>
    <t>GREENWICH</t>
  </si>
  <si>
    <t>HAMMERSMITH AND FULHAM</t>
  </si>
  <si>
    <t>HARINGEY</t>
  </si>
  <si>
    <t>HARROW</t>
  </si>
  <si>
    <t>HAVERING</t>
  </si>
  <si>
    <t>HILLINGDON</t>
  </si>
  <si>
    <t>HOUNSLOW</t>
  </si>
  <si>
    <t>ISLINGTON</t>
  </si>
  <si>
    <t>KINGSTON</t>
  </si>
  <si>
    <t>LAMBETH</t>
  </si>
  <si>
    <t>LEWISHAM</t>
  </si>
  <si>
    <t>MERTON</t>
  </si>
  <si>
    <t>NEWHAM</t>
  </si>
  <si>
    <t>REDBRIDGE</t>
  </si>
  <si>
    <t>RICHMOND</t>
  </si>
  <si>
    <t>SOUTHWARK</t>
  </si>
  <si>
    <t>SUTTON</t>
  </si>
  <si>
    <t>TOWER HAMLETS</t>
  </si>
  <si>
    <t>WALTHAM FOREST</t>
  </si>
  <si>
    <t>WANDSWORTH</t>
  </si>
  <si>
    <t>WEST LONDON</t>
  </si>
  <si>
    <t>(blank)</t>
  </si>
  <si>
    <t>WC 2023/11/20</t>
  </si>
  <si>
    <t>WC 2023/11/27</t>
  </si>
  <si>
    <t>WC 2023/12/04</t>
  </si>
  <si>
    <t>WC 2023/12/11</t>
  </si>
  <si>
    <t>WC 2023/12/18</t>
  </si>
  <si>
    <t>WC 2023/12/25</t>
  </si>
  <si>
    <t>WC 2024/01/01</t>
  </si>
  <si>
    <t>WC 2024/01/08</t>
  </si>
  <si>
    <t>WC 2024/01/22</t>
  </si>
  <si>
    <t>WC 2024/01/29</t>
  </si>
  <si>
    <t>WC 2024/02/05</t>
  </si>
  <si>
    <t>WC 2024/02/12</t>
  </si>
  <si>
    <t>IPR Pack</t>
  </si>
  <si>
    <t>Excess mortality within England: post-pandemic method - GOV.UK (www.gov.uk)</t>
  </si>
  <si>
    <t>31/12/2023</t>
  </si>
  <si>
    <t>Months</t>
  </si>
  <si>
    <t>Year</t>
  </si>
  <si>
    <t>Mth-yyyy</t>
  </si>
  <si>
    <t>ACH_DATE</t>
  </si>
  <si>
    <t>REGION_ODS_CODE</t>
  </si>
  <si>
    <t>REGION_ONS_CODE</t>
  </si>
  <si>
    <t>REGION_NAME</t>
  </si>
  <si>
    <t>ICB_ODS_CODE</t>
  </si>
  <si>
    <t>ICB_ONS_CODE</t>
  </si>
  <si>
    <t>ICB_NAME</t>
  </si>
  <si>
    <t>SUB_ICB_ODS_CODE</t>
  </si>
  <si>
    <t>SUB_ICB_ONS_CODE</t>
  </si>
  <si>
    <t>SUB_ICB_NAME</t>
  </si>
  <si>
    <t>Value</t>
  </si>
  <si>
    <t>Primary Care Dementia Data</t>
  </si>
  <si>
    <t>Y56</t>
  </si>
  <si>
    <t>E40000003</t>
  </si>
  <si>
    <t>E54000030</t>
  </si>
  <si>
    <t>NHS South East London Integrated Care Board</t>
  </si>
  <si>
    <t>72Q</t>
  </si>
  <si>
    <t>E38000244</t>
  </si>
  <si>
    <t>NHS South East London ICB - 72Q</t>
  </si>
  <si>
    <t>NURSING_HOME</t>
  </si>
  <si>
    <t>OTHER_RESIDENTIAL_TYPE</t>
  </si>
  <si>
    <t>RESIDENTIAL_CARE_HOME</t>
  </si>
  <si>
    <t>PRIVATE_RESIDENCE</t>
  </si>
  <si>
    <t>Sum of Value</t>
  </si>
  <si>
    <t>E54000029</t>
  </si>
  <si>
    <t>NHS North East London Integrated Care Board</t>
  </si>
  <si>
    <t>A3A8R</t>
  </si>
  <si>
    <t>E38000255</t>
  </si>
  <si>
    <t>NHS North East London ICB - A3A8R</t>
  </si>
  <si>
    <t>Nov-2023</t>
  </si>
  <si>
    <t>Dec-2023</t>
  </si>
  <si>
    <t>Jan-2024</t>
  </si>
  <si>
    <t>NHS North Central London Integrated Care Board</t>
  </si>
  <si>
    <t>NHS North West London Integrated Care Board</t>
  </si>
  <si>
    <t>E54000028</t>
  </si>
  <si>
    <t>93C</t>
  </si>
  <si>
    <t>E38000240</t>
  </si>
  <si>
    <t>NHS North Central London ICB - 93C</t>
  </si>
  <si>
    <t>NHS South West London Integrated Care Board</t>
  </si>
  <si>
    <t>E54000027</t>
  </si>
  <si>
    <t>W2U3Z</t>
  </si>
  <si>
    <t>E38000256</t>
  </si>
  <si>
    <t>NHS North West London ICB - W2U3Z</t>
  </si>
  <si>
    <t>Primary Care Dementia Data - NHS Digital</t>
  </si>
  <si>
    <t>(Residential Type by Sub ICB location)</t>
  </si>
  <si>
    <t>ICB  name</t>
  </si>
  <si>
    <t>E54000031</t>
  </si>
  <si>
    <t>36L</t>
  </si>
  <si>
    <t>E38000245</t>
  </si>
  <si>
    <t>NHS South West London ICB - 36L</t>
  </si>
  <si>
    <t>Y58</t>
  </si>
  <si>
    <t>E40000006</t>
  </si>
  <si>
    <t>South West</t>
  </si>
  <si>
    <t>E54000037</t>
  </si>
  <si>
    <t>NHS Devon Integrated Care Board</t>
  </si>
  <si>
    <t>15N</t>
  </si>
  <si>
    <t>E38000230</t>
  </si>
  <si>
    <t>NHS Devon ICB - 15N</t>
  </si>
  <si>
    <t>*</t>
  </si>
  <si>
    <t>E54000040</t>
  </si>
  <si>
    <t>NHS Bath and North East Somerset, Swindon and Wiltshire Integrated Care Board</t>
  </si>
  <si>
    <t>92G</t>
  </si>
  <si>
    <t>E38000231</t>
  </si>
  <si>
    <t>NHS Bath and North East Somerset, Swindon and Wiltshire ICB - 92G</t>
  </si>
  <si>
    <t>E54000043</t>
  </si>
  <si>
    <t>NHS Gloucestershire Integrated Care Board</t>
  </si>
  <si>
    <t>11M</t>
  </si>
  <si>
    <t>E38000062</t>
  </si>
  <si>
    <t>NHS Gloucestershire ICB - 11M</t>
  </si>
  <si>
    <t>E54000038</t>
  </si>
  <si>
    <t>NHS Somerset Integrated Care Board</t>
  </si>
  <si>
    <t>11X</t>
  </si>
  <si>
    <t>E38000150</t>
  </si>
  <si>
    <t>NHS Somerset ICB - 11X</t>
  </si>
  <si>
    <t>E54000036</t>
  </si>
  <si>
    <t>NHS Cornwall and the Isles of Scilly Integrated Care Board</t>
  </si>
  <si>
    <t>11N</t>
  </si>
  <si>
    <t>E38000089</t>
  </si>
  <si>
    <t>NHS Cornwall and the Isles of Scilly ICB - 11N</t>
  </si>
  <si>
    <t>E54000039</t>
  </si>
  <si>
    <t>NHS Bristol, North Somerset and South Gloucestershire Integrated Care Board</t>
  </si>
  <si>
    <t>15C</t>
  </si>
  <si>
    <t>E38000222</t>
  </si>
  <si>
    <t>NHS Bristol, North Somerset and South Gloucestershire ICB - 15C</t>
  </si>
  <si>
    <t>E54000041</t>
  </si>
  <si>
    <t>NHS Dorset Integrated Care Board</t>
  </si>
  <si>
    <t>11J</t>
  </si>
  <si>
    <t>E38000045</t>
  </si>
  <si>
    <t>NHS Dorset ICB - 11J</t>
  </si>
  <si>
    <t>Y59</t>
  </si>
  <si>
    <t>E40000005</t>
  </si>
  <si>
    <t>South East</t>
  </si>
  <si>
    <t>E54000032</t>
  </si>
  <si>
    <t>NHS Kent and Medway Integrated Care Board</t>
  </si>
  <si>
    <t>91Q</t>
  </si>
  <si>
    <t>E38000237</t>
  </si>
  <si>
    <t>NHS Kent and Medway ICB - 91Q</t>
  </si>
  <si>
    <t>E54000034</t>
  </si>
  <si>
    <t>NHS Frimley Integrated Care Board</t>
  </si>
  <si>
    <t>D4U1Y</t>
  </si>
  <si>
    <t>E38000252</t>
  </si>
  <si>
    <t>NHS Frimley ICB - D4U1Y</t>
  </si>
  <si>
    <t>E54000064</t>
  </si>
  <si>
    <t>NHS Sussex ICB</t>
  </si>
  <si>
    <t>09D</t>
  </si>
  <si>
    <t>E38000021</t>
  </si>
  <si>
    <t>NHS Sussex ICB - 09D</t>
  </si>
  <si>
    <t>70F</t>
  </si>
  <si>
    <t>E38000265</t>
  </si>
  <si>
    <t>NHS Sussex ICB - 70F</t>
  </si>
  <si>
    <t>97R</t>
  </si>
  <si>
    <t>E38000235</t>
  </si>
  <si>
    <t>NHS Sussex ICB - 97R</t>
  </si>
  <si>
    <t>E54000042</t>
  </si>
  <si>
    <t>NHS Hampshire and Isle of Wight Integrated Care Board</t>
  </si>
  <si>
    <t>10R</t>
  </si>
  <si>
    <t>E38000137</t>
  </si>
  <si>
    <t>NHS Hampshire and Isle of Wight ICB - 10R</t>
  </si>
  <si>
    <t>D9Y0V</t>
  </si>
  <si>
    <t>E38000253</t>
  </si>
  <si>
    <t>NHS Hampshire and Isle of Wight ICB - D9Y0V</t>
  </si>
  <si>
    <t>E54000044</t>
  </si>
  <si>
    <t>NHS Buckinghamshire, Oxfordshire and Berkshire West Integrated Care Board</t>
  </si>
  <si>
    <t>10Q</t>
  </si>
  <si>
    <t>E38000136</t>
  </si>
  <si>
    <t>NHS Buckinghamshire, Oxfordshire and Berkshire West ICB - 10Q</t>
  </si>
  <si>
    <t>14Y</t>
  </si>
  <si>
    <t>E38000223</t>
  </si>
  <si>
    <t>NHS Buckinghamshire, Oxfordshire and Berkshire West ICB - 14Y</t>
  </si>
  <si>
    <t>15A</t>
  </si>
  <si>
    <t>E38000221</t>
  </si>
  <si>
    <t>NHS Buckinghamshire, Oxfordshire and Berkshire West ICB - 15A</t>
  </si>
  <si>
    <t>E54000063</t>
  </si>
  <si>
    <t>NHS Surrey Heartlands ICB</t>
  </si>
  <si>
    <t>92A</t>
  </si>
  <si>
    <t>E38000264</t>
  </si>
  <si>
    <t>NHS Surrey Heartlands ICB - 92A</t>
  </si>
  <si>
    <t>Y60</t>
  </si>
  <si>
    <t>E40000011</t>
  </si>
  <si>
    <t>Midlands</t>
  </si>
  <si>
    <t>E54000019</t>
  </si>
  <si>
    <t>NHS Herefordshire and Worcestershire Integrated Care Board</t>
  </si>
  <si>
    <t>18C</t>
  </si>
  <si>
    <t>E38000236</t>
  </si>
  <si>
    <t>NHS Herefordshire and Worcestershire ICB - 18C</t>
  </si>
  <si>
    <t>E54000055</t>
  </si>
  <si>
    <t>NHS Birmingham and Solihull Integrated Care Board</t>
  </si>
  <si>
    <t>15E</t>
  </si>
  <si>
    <t>E38000258</t>
  </si>
  <si>
    <t>NHS Birmingham and Solihull ICB - 15E</t>
  </si>
  <si>
    <t>E54000058</t>
  </si>
  <si>
    <t>NHS Derby and Derbyshire Integrated Care Board</t>
  </si>
  <si>
    <t>15M</t>
  </si>
  <si>
    <t>E38000261</t>
  </si>
  <si>
    <t>NHS Derby and Derbyshire ICB - 15M</t>
  </si>
  <si>
    <t>E54000013</t>
  </si>
  <si>
    <t>NHS Lincolnshire Integrated Care Board</t>
  </si>
  <si>
    <t>71E</t>
  </si>
  <si>
    <t>E38000238</t>
  </si>
  <si>
    <t>NHS Lincolnshire ICB - 71E</t>
  </si>
  <si>
    <t>E54000015</t>
  </si>
  <si>
    <t>NHS Leicester, Leicestershire and Rutland Integrated Care Board</t>
  </si>
  <si>
    <t>03W</t>
  </si>
  <si>
    <t>E38000051</t>
  </si>
  <si>
    <t>NHS Leicester, Leicestershire and Rutland ICB - 03W</t>
  </si>
  <si>
    <t>04C</t>
  </si>
  <si>
    <t>E38000097</t>
  </si>
  <si>
    <t>NHS Leicester, Leicestershire and Rutland ICB - 04C</t>
  </si>
  <si>
    <t>04V</t>
  </si>
  <si>
    <t>E38000201</t>
  </si>
  <si>
    <t>NHS Leicester, Leicestershire and Rutland ICB - 04V</t>
  </si>
  <si>
    <t>E54000010</t>
  </si>
  <si>
    <t>NHS Staffordshire and Stoke-on-Trent Integrated Care Board</t>
  </si>
  <si>
    <t>04Y</t>
  </si>
  <si>
    <t>E38000028</t>
  </si>
  <si>
    <t>NHS Staffordshire and Stoke-on-Trent ICB - 04Y</t>
  </si>
  <si>
    <t>05D</t>
  </si>
  <si>
    <t>E38000053</t>
  </si>
  <si>
    <t>NHS Staffordshire and Stoke-on-Trent ICB - 05D</t>
  </si>
  <si>
    <t>05G</t>
  </si>
  <si>
    <t>E38000126</t>
  </si>
  <si>
    <t>NHS Staffordshire and Stoke-on-Trent ICB - 05G</t>
  </si>
  <si>
    <t>05Q</t>
  </si>
  <si>
    <t>E38000153</t>
  </si>
  <si>
    <t>NHS Staffordshire and Stoke-on-Trent ICB - 05Q</t>
  </si>
  <si>
    <t>05V</t>
  </si>
  <si>
    <t>E38000173</t>
  </si>
  <si>
    <t>NHS Staffordshire and Stoke-on-Trent ICB - 05V</t>
  </si>
  <si>
    <t>05W</t>
  </si>
  <si>
    <t>E38000175</t>
  </si>
  <si>
    <t>NHS Staffordshire and Stoke-on-Trent ICB - 05W</t>
  </si>
  <si>
    <t>E54000011</t>
  </si>
  <si>
    <t>NHS Shropshire, Telford and Wrekin Integrated Care Board</t>
  </si>
  <si>
    <t>M2L0M</t>
  </si>
  <si>
    <t>E38000257</t>
  </si>
  <si>
    <t>NHS Shropshire, Telford and Wrekin ICB - M2L0M</t>
  </si>
  <si>
    <t>E54000059</t>
  </si>
  <si>
    <t>NHS Northamptonshire Integrated Care Board</t>
  </si>
  <si>
    <t>78H</t>
  </si>
  <si>
    <t>E38000262</t>
  </si>
  <si>
    <t>NHS Northamptonshire ICB - 78H</t>
  </si>
  <si>
    <t>E54000060</t>
  </si>
  <si>
    <t>NHS Nottingham and Nottinghamshire Integrated Care Board</t>
  </si>
  <si>
    <t>02Q</t>
  </si>
  <si>
    <t>E38000008</t>
  </si>
  <si>
    <t>NHS Nottingham and Nottinghamshire ICB - 02Q</t>
  </si>
  <si>
    <t>52R</t>
  </si>
  <si>
    <t>E38000243</t>
  </si>
  <si>
    <t>NHS Nottingham and Nottinghamshire ICB - 52R</t>
  </si>
  <si>
    <t>E54000062</t>
  </si>
  <si>
    <t>NHS Black Country Integrated Care Board</t>
  </si>
  <si>
    <t>D2P2L</t>
  </si>
  <si>
    <t>E38000259</t>
  </si>
  <si>
    <t>NHS Black Country ICB - D2P2L</t>
  </si>
  <si>
    <t>E54000018</t>
  </si>
  <si>
    <t>NHS Coventry and Warwickshire Integrated Care Board</t>
  </si>
  <si>
    <t>B2M3M</t>
  </si>
  <si>
    <t>E38000251</t>
  </si>
  <si>
    <t>NHS Coventry and Warwickshire ICB - B2M3M</t>
  </si>
  <si>
    <t>Y61</t>
  </si>
  <si>
    <t>East of England</t>
  </si>
  <si>
    <t>E54000026</t>
  </si>
  <si>
    <t>NHS Mid and South Essex Integrated Care Board</t>
  </si>
  <si>
    <t>06Q</t>
  </si>
  <si>
    <t>E38000106</t>
  </si>
  <si>
    <t>NHS Mid and South Essex ICB - 06Q</t>
  </si>
  <si>
    <t>07G</t>
  </si>
  <si>
    <t>E38000185</t>
  </si>
  <si>
    <t>NHS Mid and South Essex ICB - 07G</t>
  </si>
  <si>
    <t>99E</t>
  </si>
  <si>
    <t>E38000007</t>
  </si>
  <si>
    <t>NHS Mid and South Essex ICB - 99E</t>
  </si>
  <si>
    <t>99F</t>
  </si>
  <si>
    <t>E38000030</t>
  </si>
  <si>
    <t>NHS Mid and South Essex ICB - 99F</t>
  </si>
  <si>
    <t>99G</t>
  </si>
  <si>
    <t>E38000168</t>
  </si>
  <si>
    <t>NHS Mid and South Essex ICB - 99G</t>
  </si>
  <si>
    <t>E54000024</t>
  </si>
  <si>
    <t>NHS Bedfordshire, Luton and Milton Keynes Integrated Care Board</t>
  </si>
  <si>
    <t>M1J4Y</t>
  </si>
  <si>
    <t>E38000249</t>
  </si>
  <si>
    <t>NHS Bedfordshire, Luton and Milton Keynes ICB - M1J4Y</t>
  </si>
  <si>
    <t>E54000023</t>
  </si>
  <si>
    <t>NHS Suffolk and North East Essex Integrated Care Board</t>
  </si>
  <si>
    <t>06L</t>
  </si>
  <si>
    <t>E38000086</t>
  </si>
  <si>
    <t>NHS Suffolk and North East Essex ICB - 06L</t>
  </si>
  <si>
    <t>06T</t>
  </si>
  <si>
    <t>E38000117</t>
  </si>
  <si>
    <t>NHS Suffolk and North East Essex ICB - 06T</t>
  </si>
  <si>
    <t>07K</t>
  </si>
  <si>
    <t>E38000204</t>
  </si>
  <si>
    <t>NHS Suffolk and North East Essex ICB - 07K</t>
  </si>
  <si>
    <t>E54000025</t>
  </si>
  <si>
    <t>NHS Hertfordshire and West Essex Integrated Care Board</t>
  </si>
  <si>
    <t>06K</t>
  </si>
  <si>
    <t>E38000049</t>
  </si>
  <si>
    <t>NHS Hertfordshire and West Essex ICB - 06K</t>
  </si>
  <si>
    <t>06N</t>
  </si>
  <si>
    <t>E38000079</t>
  </si>
  <si>
    <t>NHS Hertfordshire and West Essex ICB - 06N</t>
  </si>
  <si>
    <t>07H</t>
  </si>
  <si>
    <t>E38000197</t>
  </si>
  <si>
    <t>NHS Hertfordshire and West Essex ICB - 07H</t>
  </si>
  <si>
    <t>E54000022</t>
  </si>
  <si>
    <t>NHS Norfolk and Waveney Integrated Care Board</t>
  </si>
  <si>
    <t>26A</t>
  </si>
  <si>
    <t>E38000239</t>
  </si>
  <si>
    <t>NHS Norfolk and Waveney ICB - 26A</t>
  </si>
  <si>
    <t>E54000056</t>
  </si>
  <si>
    <t>NHS Cambridgeshire and Peterborough Integrated Care Board</t>
  </si>
  <si>
    <t>06H</t>
  </si>
  <si>
    <t>E38000260</t>
  </si>
  <si>
    <t>NHS Cambridgeshire and Peterborough ICB - 06H</t>
  </si>
  <si>
    <t>Y62</t>
  </si>
  <si>
    <t>North West</t>
  </si>
  <si>
    <t>E54000048</t>
  </si>
  <si>
    <t>NHS Lancashire and South Cumbria Integrated Care Board</t>
  </si>
  <si>
    <t>00Q</t>
  </si>
  <si>
    <t>E38000014</t>
  </si>
  <si>
    <t>NHS Lancashire and South Cumbria ICB - 00Q</t>
  </si>
  <si>
    <t>00R</t>
  </si>
  <si>
    <t>E38000015</t>
  </si>
  <si>
    <t>NHS Lancashire and South Cumbria ICB - 00R</t>
  </si>
  <si>
    <t>00X</t>
  </si>
  <si>
    <t>E38000034</t>
  </si>
  <si>
    <t>NHS Lancashire and South Cumbria ICB - 00X</t>
  </si>
  <si>
    <t>01A</t>
  </si>
  <si>
    <t>E38000050</t>
  </si>
  <si>
    <t>NHS Lancashire and South Cumbria ICB - 01A</t>
  </si>
  <si>
    <t>01E</t>
  </si>
  <si>
    <t>E38000227</t>
  </si>
  <si>
    <t>NHS Lancashire and South Cumbria ICB - 01E</t>
  </si>
  <si>
    <t>01K</t>
  </si>
  <si>
    <t>E38000228</t>
  </si>
  <si>
    <t>NHS Lancashire and South Cumbria ICB - 01K</t>
  </si>
  <si>
    <t>02G</t>
  </si>
  <si>
    <t>E38000200</t>
  </si>
  <si>
    <t>NHS Lancashire and South Cumbria ICB - 02G</t>
  </si>
  <si>
    <t>02M</t>
  </si>
  <si>
    <t>E38000226</t>
  </si>
  <si>
    <t>NHS Lancashire and South Cumbria ICB - 02M</t>
  </si>
  <si>
    <t>E54000057</t>
  </si>
  <si>
    <t>NHS Greater Manchester Integrated Care Board</t>
  </si>
  <si>
    <t>00T</t>
  </si>
  <si>
    <t>E38000016</t>
  </si>
  <si>
    <t>NHS Greater Manchester ICB - 00T</t>
  </si>
  <si>
    <t>00V</t>
  </si>
  <si>
    <t>E38000024</t>
  </si>
  <si>
    <t>NHS Greater Manchester ICB - 00V</t>
  </si>
  <si>
    <t>00Y</t>
  </si>
  <si>
    <t>E38000135</t>
  </si>
  <si>
    <t>NHS Greater Manchester ICB - 00Y</t>
  </si>
  <si>
    <t>01D</t>
  </si>
  <si>
    <t>E38000080</t>
  </si>
  <si>
    <t>NHS Greater Manchester ICB - 01D</t>
  </si>
  <si>
    <t>01G</t>
  </si>
  <si>
    <t>E38000143</t>
  </si>
  <si>
    <t>NHS Greater Manchester ICB - 01G</t>
  </si>
  <si>
    <t>01W</t>
  </si>
  <si>
    <t>E38000174</t>
  </si>
  <si>
    <t>NHS Greater Manchester ICB - 01W</t>
  </si>
  <si>
    <t>01Y</t>
  </si>
  <si>
    <t>E38000263</t>
  </si>
  <si>
    <t>NHS Greater Manchester ICB - 01Y</t>
  </si>
  <si>
    <t>02A</t>
  </si>
  <si>
    <t>E38000187</t>
  </si>
  <si>
    <t>NHS Greater Manchester ICB - 02A</t>
  </si>
  <si>
    <t>02H</t>
  </si>
  <si>
    <t>E38000205</t>
  </si>
  <si>
    <t>NHS Greater Manchester ICB - 02H</t>
  </si>
  <si>
    <t>14L</t>
  </si>
  <si>
    <t>E38000217</t>
  </si>
  <si>
    <t>NHS Greater Manchester ICB - 14L</t>
  </si>
  <si>
    <t>E54000008</t>
  </si>
  <si>
    <t>NHS Cheshire and Merseyside Integrated Care Board</t>
  </si>
  <si>
    <t>01F</t>
  </si>
  <si>
    <t>E38000068</t>
  </si>
  <si>
    <t>NHS Cheshire and Merseyside ICB - 01F</t>
  </si>
  <si>
    <t>01J</t>
  </si>
  <si>
    <t>E38000091</t>
  </si>
  <si>
    <t>NHS Cheshire and Merseyside ICB - 01J</t>
  </si>
  <si>
    <t>01T</t>
  </si>
  <si>
    <t>E38000161</t>
  </si>
  <si>
    <t>NHS Cheshire and Merseyside ICB - 01T</t>
  </si>
  <si>
    <t>01V</t>
  </si>
  <si>
    <t>E38000170</t>
  </si>
  <si>
    <t>NHS Cheshire and Merseyside ICB - 01V</t>
  </si>
  <si>
    <t>01X</t>
  </si>
  <si>
    <t>E38000172</t>
  </si>
  <si>
    <t>NHS Cheshire and Merseyside ICB - 01X</t>
  </si>
  <si>
    <t>02E</t>
  </si>
  <si>
    <t>E38000194</t>
  </si>
  <si>
    <t>NHS Cheshire and Merseyside ICB - 02E</t>
  </si>
  <si>
    <t>12F</t>
  </si>
  <si>
    <t>E38000208</t>
  </si>
  <si>
    <t>NHS Cheshire and Merseyside ICB - 12F</t>
  </si>
  <si>
    <t>27D</t>
  </si>
  <si>
    <t>E38000233</t>
  </si>
  <si>
    <t>NHS Cheshire and Merseyside ICB - 27D</t>
  </si>
  <si>
    <t>99A</t>
  </si>
  <si>
    <t>E38000101</t>
  </si>
  <si>
    <t>NHS Cheshire and Merseyside ICB - 99A</t>
  </si>
  <si>
    <t>Y63</t>
  </si>
  <si>
    <t>E40000012</t>
  </si>
  <si>
    <t>North East and Yorkshire</t>
  </si>
  <si>
    <t>E54000061</t>
  </si>
  <si>
    <t>NHS South Yorkshire Integrated Care Board</t>
  </si>
  <si>
    <t>02P</t>
  </si>
  <si>
    <t>E38000006</t>
  </si>
  <si>
    <t>NHS South Yorkshire ICB - 02P</t>
  </si>
  <si>
    <t>02X</t>
  </si>
  <si>
    <t>E38000044</t>
  </si>
  <si>
    <t>NHS South Yorkshire ICB - 02X</t>
  </si>
  <si>
    <t>03L</t>
  </si>
  <si>
    <t>E38000141</t>
  </si>
  <si>
    <t>NHS South Yorkshire ICB - 03L</t>
  </si>
  <si>
    <t>03N</t>
  </si>
  <si>
    <t>E38000146</t>
  </si>
  <si>
    <t>NHS South Yorkshire ICB - 03N</t>
  </si>
  <si>
    <t>E54000050</t>
  </si>
  <si>
    <t>NHS North East and North Cumbria Integrated Care Board</t>
  </si>
  <si>
    <t>00L</t>
  </si>
  <si>
    <t>E38000130</t>
  </si>
  <si>
    <t>NHS North East and North Cumbria ICB - 00L</t>
  </si>
  <si>
    <t>00N</t>
  </si>
  <si>
    <t>E38000163</t>
  </si>
  <si>
    <t>NHS North East and North Cumbria ICB - 00N</t>
  </si>
  <si>
    <t>00P</t>
  </si>
  <si>
    <t>E38000176</t>
  </si>
  <si>
    <t>NHS North East and North Cumbria ICB - 00P</t>
  </si>
  <si>
    <t>01H</t>
  </si>
  <si>
    <t>E38000215</t>
  </si>
  <si>
    <t>NHS North East and North Cumbria ICB - 01H</t>
  </si>
  <si>
    <t>13T</t>
  </si>
  <si>
    <t>E38000212</t>
  </si>
  <si>
    <t>NHS North East and North Cumbria ICB - 13T</t>
  </si>
  <si>
    <t>16C</t>
  </si>
  <si>
    <t>E38000247</t>
  </si>
  <si>
    <t>NHS North East and North Cumbria ICB - 16C</t>
  </si>
  <si>
    <t>84H</t>
  </si>
  <si>
    <t>E38000234</t>
  </si>
  <si>
    <t>NHS North East and North Cumbria ICB - 84H</t>
  </si>
  <si>
    <t>99C</t>
  </si>
  <si>
    <t>E38000127</t>
  </si>
  <si>
    <t>NHS North East and North Cumbria ICB - 99C</t>
  </si>
  <si>
    <t>E54000051</t>
  </si>
  <si>
    <t>NHS Humber and North Yorkshire Integrated Care Board</t>
  </si>
  <si>
    <t>02Y</t>
  </si>
  <si>
    <t>E38000052</t>
  </si>
  <si>
    <t>NHS Humber and North Yorkshire ICB - 02Y</t>
  </si>
  <si>
    <t>03F</t>
  </si>
  <si>
    <t>E38000085</t>
  </si>
  <si>
    <t>NHS Humber and North Yorkshire ICB - 03F</t>
  </si>
  <si>
    <t>03H</t>
  </si>
  <si>
    <t>E38000119</t>
  </si>
  <si>
    <t>NHS Humber and North Yorkshire ICB - 03H</t>
  </si>
  <si>
    <t>03K</t>
  </si>
  <si>
    <t>E38000122</t>
  </si>
  <si>
    <t>NHS Humber and North Yorkshire ICB - 03K</t>
  </si>
  <si>
    <t>03Q</t>
  </si>
  <si>
    <t>E38000188</t>
  </si>
  <si>
    <t>NHS Humber and North Yorkshire ICB - 03Q</t>
  </si>
  <si>
    <t>42D</t>
  </si>
  <si>
    <t>E38000241</t>
  </si>
  <si>
    <t>NHS Humber and North Yorkshire ICB - 42D</t>
  </si>
  <si>
    <t>E54000054</t>
  </si>
  <si>
    <t>NHS West Yorkshire Integrated Care Board</t>
  </si>
  <si>
    <t>02T</t>
  </si>
  <si>
    <t>E38000025</t>
  </si>
  <si>
    <t>NHS West Yorkshire ICB - 02T</t>
  </si>
  <si>
    <t>03R</t>
  </si>
  <si>
    <t>E38000190</t>
  </si>
  <si>
    <t>NHS West Yorkshire ICB - 03R</t>
  </si>
  <si>
    <t>15F</t>
  </si>
  <si>
    <t>E38000225</t>
  </si>
  <si>
    <t>NHS West Yorkshire ICB - 15F</t>
  </si>
  <si>
    <t>36J</t>
  </si>
  <si>
    <t>E38000232</t>
  </si>
  <si>
    <t>NHS West Yorkshire ICB - 36J</t>
  </si>
  <si>
    <t>X2C4Y</t>
  </si>
  <si>
    <t>E38000254</t>
  </si>
  <si>
    <t>NHS West Yorkshire ICB - X2C4Y</t>
  </si>
  <si>
    <t>The publication includes the rate of dementia diagnosis. As not everyone with dementia has a formal diagnosis, this statistic compares the number of people thought to have dementia with the number of people diagnosed with dementia, aged 65 and over. Where current monthly data for a GP practice is unavailable, the most recent data available are used (up to a maximum of 6 months).</t>
  </si>
  <si>
    <r>
      <t xml:space="preserve">Experimental statistics, see OHID website for further information on methodology: https://www.gov.uk/government/statistics/excess-mortality-in-england-and-english-regions
</t>
    </r>
    <r>
      <rPr>
        <sz val="11"/>
        <color rgb="FFFF0000"/>
        <rFont val="Calibri"/>
        <family val="2"/>
        <scheme val="minor"/>
      </rPr>
      <t>NOTE: This data is not being updated by the Office for Health Improvement and Disparities (OHID), as they have highlighted further work is needed on the updated methodology for place of death.</t>
    </r>
  </si>
  <si>
    <t>Feb-2024</t>
  </si>
  <si>
    <t>WC 2024/02/19</t>
  </si>
  <si>
    <t>WC 2024/02/26</t>
  </si>
  <si>
    <t>WC 2024/03/04</t>
  </si>
  <si>
    <t>WC 2024/03/11</t>
  </si>
  <si>
    <t>Rate per 1000 beds</t>
  </si>
  <si>
    <t>Discontinued</t>
  </si>
  <si>
    <t>Dementia Diagnosis Rate</t>
  </si>
  <si>
    <t xml:space="preserve">Dementia diagnosis of aged 65 and over in a Residential Care Home
Dementia Diagnosis per 1,000 care home beds rate 
Source: Primary Care Dementia Data, NHSD
</t>
  </si>
  <si>
    <t>Theme</t>
  </si>
  <si>
    <t>LONDON</t>
  </si>
  <si>
    <t>NCD012</t>
  </si>
  <si>
    <t>Number of patients aged 18 years or over, recorded as living in a care home</t>
  </si>
  <si>
    <t>CH_RES</t>
  </si>
  <si>
    <t>NCDMI198</t>
  </si>
  <si>
    <t>Mean number of patient contacts as part of weekly care home round per care home resident aged 18 years or over</t>
  </si>
  <si>
    <t>WEEKLY_CH_ROUND</t>
  </si>
  <si>
    <t>NCDMI114</t>
  </si>
  <si>
    <t>Number of Multidisciplinary Team meetings</t>
  </si>
  <si>
    <t>MDT</t>
  </si>
  <si>
    <t>Permanent care home residents aged 18 years or over who received a Structured Medication Review</t>
  </si>
  <si>
    <t>SMR</t>
  </si>
  <si>
    <t>Care home residents aged 18 years or over, who had a Personalised Care and Support Plan agreed or reviewed</t>
  </si>
  <si>
    <t>PCSP</t>
  </si>
  <si>
    <t>NCDMI010</t>
  </si>
  <si>
    <t>Permanent care home residents aged 18 years or over and recorded as experiencing acute confusion, who received a delirium assessment</t>
  </si>
  <si>
    <t>DELIRIUM</t>
  </si>
  <si>
    <t>NCDMI167</t>
  </si>
  <si>
    <t>Permanent care home residents aged 18 years or over who received a falls risk assessment</t>
  </si>
  <si>
    <t>FALLS</t>
  </si>
  <si>
    <t>NCDMI170</t>
  </si>
  <si>
    <t>Permanent care home residents aged 18 years or over who received a psychosocial assessment</t>
  </si>
  <si>
    <t>PSY_ASSESS</t>
  </si>
  <si>
    <t>NCDMI113</t>
  </si>
  <si>
    <t>Permanent care home residents aged 18 years or over with a preferred place of death recorded</t>
  </si>
  <si>
    <t>PREF_DEATH</t>
  </si>
  <si>
    <t>NCDMI112</t>
  </si>
  <si>
    <t>Care home residents aged 18 years or over on the QOF Dementia Register</t>
  </si>
  <si>
    <t>DEM_REG</t>
  </si>
  <si>
    <t>Dashboard - Primary Care Network (PCN) Direct Enhanced Service (DES) contract alongside estimated hospital activity for care home residents (over 18) in England, Region and Integrated Care Board (ICB) level.</t>
  </si>
  <si>
    <t>WC 2024/03/18</t>
  </si>
  <si>
    <t>WC 2024/03/25</t>
  </si>
  <si>
    <t>WC 2024/04/01</t>
  </si>
  <si>
    <t>PCN_DES Care Home Metrics</t>
  </si>
  <si>
    <t>Code</t>
  </si>
  <si>
    <t>%</t>
  </si>
  <si>
    <t>EAST OF ENGLAND COMMISSIONING REGION</t>
  </si>
  <si>
    <t>EAST OF ENGLAND</t>
  </si>
  <si>
    <t>East of England (Y61)</t>
  </si>
  <si>
    <t>LONDON COMMISSIONING REGION</t>
  </si>
  <si>
    <t>London (Y56)</t>
  </si>
  <si>
    <t>NHS BATH AND NORTH EAST SOMERSET, SWINDON AND WILTSHIRE INTEGRATED CARE BOARD</t>
  </si>
  <si>
    <t>MIDLANDS COMMISSIONING REGION</t>
  </si>
  <si>
    <t>MIDLANDS</t>
  </si>
  <si>
    <t>Midlands (Y60)</t>
  </si>
  <si>
    <t>NHS BEDFORDSHIRE, LUTON AND MILTON KEYNES INTEGRATED CARE BOARD</t>
  </si>
  <si>
    <t>NORTH EAST AND YORKSHIRE COMMISSIONING REGION</t>
  </si>
  <si>
    <t>NORTH EAST AND YORKSHIRE</t>
  </si>
  <si>
    <t>North East and Yorkshire (Y63)</t>
  </si>
  <si>
    <t>NHS BIRMINGHAM AND SOLIHULL INTEGRATED CARE BOARD</t>
  </si>
  <si>
    <t>NORTH WEST COMMISSIONING REGION</t>
  </si>
  <si>
    <t>NORTH WEST</t>
  </si>
  <si>
    <t>North West (Y62)</t>
  </si>
  <si>
    <t>NHS BLACK COUNTRY INTEGRATED CARE BOARD</t>
  </si>
  <si>
    <t>SOUTH EAST COMMISSIONING REGION</t>
  </si>
  <si>
    <t>SOUTH EAST</t>
  </si>
  <si>
    <t>South East (Y59)</t>
  </si>
  <si>
    <t>NHS BRISTOL, NORTH SOMERSET AND SOUTH GLOUCESTERSHIRE INTEGRATED CARE BOARD</t>
  </si>
  <si>
    <t>SOUTH WEST COMMISSIONING REGION</t>
  </si>
  <si>
    <t>SOUTH WEST</t>
  </si>
  <si>
    <t>South West (Y58)</t>
  </si>
  <si>
    <t>NHS BUCKINGHAMSHIRE, OXFORDSHIRE AND BERKSHIRE WEST INTEGRATED CARE BOARD</t>
  </si>
  <si>
    <t>NHS CAMBRIDGESHIRE AND PETERBOROUGH INTEGRATED CARE BOARD</t>
  </si>
  <si>
    <t>Gender</t>
  </si>
  <si>
    <t>NHS CHESHIRE AND MERSEYSIDE INTEGRATED CARE BOARD</t>
  </si>
  <si>
    <t>M</t>
  </si>
  <si>
    <t>Male</t>
  </si>
  <si>
    <t>NHS CORNWALL AND THE ISLES OF SCILLY INTEGRATED CARE BOARD</t>
  </si>
  <si>
    <t>F</t>
  </si>
  <si>
    <t>Female</t>
  </si>
  <si>
    <t>NHS COVENTRY AND WARWICKSHIRE INTEGRATED CARE BOARD</t>
  </si>
  <si>
    <t>Unknown</t>
  </si>
  <si>
    <t>NHS DERBY AND DERBYSHIRE INTEGRATED CARE BOARD</t>
  </si>
  <si>
    <t>NHS DEVON INTEGRATED CARE BOARD</t>
  </si>
  <si>
    <t>ICB/Region lookup</t>
  </si>
  <si>
    <t>NHS DORSET INTEGRATED CARE BOARD</t>
  </si>
  <si>
    <t>NHS FRIMLEY INTEGRATED CARE BOARD</t>
  </si>
  <si>
    <t>Region Code</t>
  </si>
  <si>
    <t>NHS England Region</t>
  </si>
  <si>
    <t>ODS ICB Code</t>
  </si>
  <si>
    <t>ONS ICB Boundary Code</t>
  </si>
  <si>
    <t>ICB Name</t>
  </si>
  <si>
    <t>icb_name_2</t>
  </si>
  <si>
    <t>icb_name_3</t>
  </si>
  <si>
    <t>NHS GLOUCESTERSHIRE INTEGRATED CARE BOARD</t>
  </si>
  <si>
    <t>NHS Bath and North East Somerset, Swindon and Wiltshire ICB</t>
  </si>
  <si>
    <t>NHS GREATER MANCHESTER INTEGRATED CARE BOARD</t>
  </si>
  <si>
    <t>NHS Bedfordshire, Luton and Milton Keynes ICB</t>
  </si>
  <si>
    <t>NHS HAMPSHIRE AND ISLE OF WIGHT INTEGRATED CARE BOARD</t>
  </si>
  <si>
    <t>NHS Birmingham and Solihull ICB</t>
  </si>
  <si>
    <t>NHS HEREFORDSHIRE AND WORCESTERSHIRE INTEGRATED CARE BOARD</t>
  </si>
  <si>
    <t>NHS Black Country ICB</t>
  </si>
  <si>
    <t>NHS HERTFORDSHIRE AND WEST ESSEX INTEGRATED CARE BOARD</t>
  </si>
  <si>
    <t>NHS Bristol, North Somerset and South Gloucestershire ICB</t>
  </si>
  <si>
    <t>NHS HUMBER AND NORTH YORKSHIRE INTEGRATED CARE BOARD</t>
  </si>
  <si>
    <t>NHS Buckinghamshire, Oxfordshire and Berkshire West ICB</t>
  </si>
  <si>
    <t>NHS KENT AND MEDWAY INTEGRATED CARE BOARD</t>
  </si>
  <si>
    <t>NHS Cambridgeshire and Peterborough ICB</t>
  </si>
  <si>
    <t>NHS LANCASHIRE AND SOUTH CUMBRIA INTEGRATED CARE BOARD</t>
  </si>
  <si>
    <t>NHS Cheshire and Merseyside ICB</t>
  </si>
  <si>
    <t>NHS LEICESTER, LEICESTERSHIRE AND RUTLAND INTEGRATED CARE BOARD</t>
  </si>
  <si>
    <t>NHS Cornwall and The Isles Of Scilly ICB</t>
  </si>
  <si>
    <t>NHS LINCOLNSHIRE INTEGRATED CARE BOARD</t>
  </si>
  <si>
    <t>NHS Coventry and Warwickshire ICB</t>
  </si>
  <si>
    <t>NHS MID AND SOUTH ESSEX INTEGRATED CARE BOARD</t>
  </si>
  <si>
    <t>NHS Derby and Derbyshire ICB</t>
  </si>
  <si>
    <t>NHS NORFOLK AND WAVENEY INTEGRATED CARE BOARD</t>
  </si>
  <si>
    <t>NHS Devon ICB</t>
  </si>
  <si>
    <t>NHS Dorset ICB</t>
  </si>
  <si>
    <t>NHS NORTH EAST AND NORTH CUMBRIA INTEGRATED CARE BOARD</t>
  </si>
  <si>
    <t>NHS Frimley ICB</t>
  </si>
  <si>
    <t>NHS Gloucestershire ICB</t>
  </si>
  <si>
    <t>NHS Greater Manchester ICB</t>
  </si>
  <si>
    <t>NHS NORTHAMPTONSHIRE INTEGRATED CARE BOARD</t>
  </si>
  <si>
    <t>NHS Hampshire and Isle Of Wight ICB</t>
  </si>
  <si>
    <t>NHS NOTTINGHAM AND NOTTINGHAMSHIRE INTEGRATED CARE BOARD</t>
  </si>
  <si>
    <t>NHS Herefordshire and Worcestershire ICB</t>
  </si>
  <si>
    <t>NHS SHROPSHIRE, TELFORD AND WREKIN INTEGRATED CARE BOARD</t>
  </si>
  <si>
    <t>NHS Hertfordshire and West Essex ICB</t>
  </si>
  <si>
    <t>NHS SOMERSET INTEGRATED CARE BOARD</t>
  </si>
  <si>
    <t>NHS Humber and North Yorkshire ICB</t>
  </si>
  <si>
    <t>NHS Kent and Medway ICB</t>
  </si>
  <si>
    <t>NHS Lancashire and South Cumbria ICB</t>
  </si>
  <si>
    <t>NHS SOUTH YORKSHIRE INTEGRATED CARE BOARD</t>
  </si>
  <si>
    <t>NHS Leicester, Leicestershire and Rutland ICB</t>
  </si>
  <si>
    <t>NHS STAFFORDSHIRE AND STOKE-ON-TRENT INTEGRATED CARE BOARD</t>
  </si>
  <si>
    <t>NHS Lincolnshire ICB</t>
  </si>
  <si>
    <t>NHS SUFFOLK AND NORTH EAST ESSEX INTEGRATED CARE BOARD</t>
  </si>
  <si>
    <t>NHS Mid and South Essex ICB</t>
  </si>
  <si>
    <t>NHS SURREY HEARTLANDS INTEGRATED CARE BOARD</t>
  </si>
  <si>
    <t>NHS Norfolk and Waveney ICB</t>
  </si>
  <si>
    <t xml:space="preserve">NHS Norfolk and Waveney Integrated Care Board </t>
  </si>
  <si>
    <t>NHS SUSSEX INTEGRATED CARE BOARD</t>
  </si>
  <si>
    <t>NHS North Central London ICB</t>
  </si>
  <si>
    <t>NHS WEST YORKSHIRE INTEGRATED CARE BOARD</t>
  </si>
  <si>
    <t>NHS North East and North Cumbria ICB</t>
  </si>
  <si>
    <t>NHS North East London ICB</t>
  </si>
  <si>
    <t>NHS North West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</si>
  <si>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</si>
  <si>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</si>
  <si>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</si>
  <si>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</si>
  <si>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</si>
  <si>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</si>
  <si>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</si>
  <si>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</si>
  <si>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Suffolk and North East Essex ICB</t>
  </si>
  <si>
    <t>E54000052</t>
  </si>
  <si>
    <t>NHS Surrey Heartlands Integrated Care Board</t>
  </si>
  <si>
    <t>E54000053</t>
  </si>
  <si>
    <t>NHS Sussex Integrated Care Board</t>
  </si>
  <si>
    <t>NHS West Yorkshire ICB</t>
  </si>
  <si>
    <t>For Structured Medication Review and Personalised care and support plan - pls refer to Dashboard-Element 1</t>
  </si>
  <si>
    <t>Short name</t>
  </si>
  <si>
    <t>short_name</t>
  </si>
  <si>
    <t xml:space="preserve">Percentage </t>
  </si>
  <si>
    <t>Flu_Vacs</t>
  </si>
  <si>
    <t>Patients who have the registration with general practitioner practice aligned to care home declined code, recorded up to and including the achievement date.</t>
  </si>
  <si>
    <t>PCA</t>
  </si>
  <si>
    <t>No. of CH beds</t>
  </si>
  <si>
    <t>Mar-2024</t>
  </si>
  <si>
    <t>WC 2024/04/08</t>
  </si>
  <si>
    <t>WC 2024/04/15</t>
  </si>
  <si>
    <t>WC 2024/04/22</t>
  </si>
  <si>
    <t>WC 2024/04/29</t>
  </si>
  <si>
    <t>31/03/2024</t>
  </si>
  <si>
    <t>Public (provisional)</t>
  </si>
  <si>
    <t>NOTE : Update formulas in NCDMI025 and NCD018_019 tabs but the tables are linked to the raw data in this tab. Update all other PCN metric formulas in this tab.</t>
  </si>
  <si>
    <t xml:space="preserve">Metrics from the Primary Care Network (PCN) Direct Enhanced Service (DES) contract alongside estimated hospital activity for care home residents (over 18) in England, Region and Integrated Care Board (ICB) level.  Information is displayed as trends over time for both the Emergency Care and the PCN DES metrics. </t>
  </si>
  <si>
    <t>Network Contract Directed Enhanced Service data is based on several metrics. Monthly data is compiled using data uploaded to the local data warehouse (NCDR) to extract Enhanced Health in Care Homes indicators.</t>
  </si>
  <si>
    <t>Primary Care Dementia Data - NHS England Digital</t>
  </si>
  <si>
    <t>Residential type by sub ICB London</t>
  </si>
  <si>
    <t>INCONCLUSIVE_RESIDENTIAL_TYPE</t>
  </si>
  <si>
    <t>NO_PERMANENT_ADDRESS</t>
  </si>
  <si>
    <t>May-2024</t>
  </si>
  <si>
    <t>Apr-2024</t>
  </si>
  <si>
    <t>WC 2024/05/13</t>
  </si>
  <si>
    <t>WC 2024/05/20</t>
  </si>
  <si>
    <t>WC 2024/05/27</t>
  </si>
  <si>
    <t>Link to chart</t>
  </si>
  <si>
    <t>2024/25</t>
  </si>
  <si>
    <t>2023/24</t>
  </si>
  <si>
    <t>2024-25</t>
  </si>
  <si>
    <t>NCD</t>
  </si>
  <si>
    <t>EHCH01</t>
  </si>
  <si>
    <t>Number of patients aged 18 years or over and recorded as living in a care home, as a percentage of care home beds eligible to receive the Enhanced Health in Care Homes service.</t>
  </si>
  <si>
    <t>EHCH02</t>
  </si>
  <si>
    <t>Percentage of care home residents aged 18 years or over, who had a Personalised Care and Support Plan (PCSP) agreed or reviewed.</t>
  </si>
  <si>
    <t>EHCH05</t>
  </si>
  <si>
    <t>Percentage of permanent care home residents aged 18 years or over, and recorded as experiencing acute confusion, who received a delirium assessment.</t>
  </si>
  <si>
    <t>EHCH27</t>
  </si>
  <si>
    <t>Percentage of care home residents aged 18 years or over on the QOF Dementia Register.</t>
  </si>
  <si>
    <t>EHCH28</t>
  </si>
  <si>
    <t>Percentage of permanent care home residents aged 18 years or over with a preferred place of death recorded.</t>
  </si>
  <si>
    <t>EHCH29</t>
  </si>
  <si>
    <t>Mean number of Multidisciplinary Team meetings per care home resident aged 18 years or over.</t>
  </si>
  <si>
    <t>EHCH14</t>
  </si>
  <si>
    <t>Percentage of permanent care home residents aged 18 years or over who received a falls risk assessment.</t>
  </si>
  <si>
    <t>EHCH24</t>
  </si>
  <si>
    <t>Percentage of permanent care home residents aged 18 years or over who received a psychosocial assessment.</t>
  </si>
  <si>
    <t>EHCH04</t>
  </si>
  <si>
    <t>Mean number of patient contacts as part of weekly care home round per care home resident aged 18 years or over.</t>
  </si>
  <si>
    <t>NCD2425</t>
  </si>
  <si>
    <t>VI01</t>
  </si>
  <si>
    <t>SMR01D</t>
  </si>
  <si>
    <t>Percentage of permanent care home residents aged 18 years or over who received a Structured Medication Review.</t>
  </si>
  <si>
    <t>Percentage of patients aged 65 years or over, who received a seasonal influenza vaccination between 1 September and 31 March.</t>
  </si>
  <si>
    <t>Seasonal Influenza Vaccination (Sept-Mar only)</t>
  </si>
  <si>
    <t>Link to PCN DES charts</t>
  </si>
  <si>
    <t>MEAN_WEEKLY_CH_ROUND</t>
  </si>
  <si>
    <t>Quality</t>
  </si>
  <si>
    <t>Indicator Code</t>
  </si>
  <si>
    <t>Indicator Desc</t>
  </si>
  <si>
    <t>Go to bottom of the site's page and Use:</t>
  </si>
  <si>
    <t>E40000013</t>
  </si>
  <si>
    <t>E40000014</t>
  </si>
  <si>
    <t>Jun-2024</t>
  </si>
  <si>
    <r>
      <t xml:space="preserve">Based on </t>
    </r>
    <r>
      <rPr>
        <u/>
        <sz val="11"/>
        <rFont val="Calibri"/>
        <family val="2"/>
        <scheme val="minor"/>
      </rPr>
      <t>quarterly statistics</t>
    </r>
    <r>
      <rPr>
        <sz val="11"/>
        <rFont val="Calibri"/>
        <family val="2"/>
        <scheme val="minor"/>
      </rPr>
      <t xml:space="preserve"> that are classified as experimental and should be used with caution. Experimental statistics are new official statistics undergoing evaluation.</t>
    </r>
  </si>
  <si>
    <t>Jul-2024</t>
  </si>
  <si>
    <t>refreshed</t>
  </si>
  <si>
    <t>Previous months No. of Submissions</t>
  </si>
  <si>
    <t>Variance to previous month</t>
  </si>
  <si>
    <t>Extra info</t>
  </si>
  <si>
    <t>WC 2024/06/03</t>
  </si>
  <si>
    <t>WC 2024/06/10</t>
  </si>
  <si>
    <t>WC 2024/06/17</t>
  </si>
  <si>
    <t>WC 2024/06/24</t>
  </si>
  <si>
    <t>WC 2024/07/01</t>
  </si>
  <si>
    <t>WC 2024/07/08</t>
  </si>
  <si>
    <t>WC 2024/07/15</t>
  </si>
  <si>
    <t>WC 2024/07/22</t>
  </si>
  <si>
    <t>WC 2024/07/29</t>
  </si>
  <si>
    <t>30/06/2024</t>
  </si>
  <si>
    <t>Aug-2024</t>
  </si>
  <si>
    <t>Formulas linked to PCN DES Metric Data 24-25</t>
  </si>
  <si>
    <t>Note:</t>
  </si>
  <si>
    <t>WC 2024/08/05</t>
  </si>
  <si>
    <t>WC 2024/08/12</t>
  </si>
  <si>
    <t>WC 2024/08/19</t>
  </si>
  <si>
    <t>WC 2024/08/26</t>
  </si>
  <si>
    <t>Sep-2024</t>
  </si>
  <si>
    <t>WC 2024/09/02</t>
  </si>
  <si>
    <t>WC 2024/09/09</t>
  </si>
  <si>
    <t>WC 2024/09/16</t>
  </si>
  <si>
    <t>WC 2024/09/23</t>
  </si>
  <si>
    <t>WC 2024/09/30</t>
  </si>
  <si>
    <t>SMRs</t>
  </si>
  <si>
    <t>Personal Care Plan</t>
  </si>
  <si>
    <t>CQC HSCA Active Locations - 01 November 2024</t>
  </si>
  <si>
    <t>at 01/11/2024</t>
  </si>
  <si>
    <t>Care Homes_HSCA_Active_Locations.xlsx</t>
  </si>
  <si>
    <t>You can update the file below - pivot already set up</t>
  </si>
  <si>
    <t>WC 2024/10/07</t>
  </si>
  <si>
    <t>WC 2024/10/21</t>
  </si>
  <si>
    <t>WC 2024/10/14</t>
  </si>
  <si>
    <t>WC 2024/11/04</t>
  </si>
  <si>
    <t>30/09/2024</t>
  </si>
  <si>
    <t>01/09/2024 (Qtr 2)</t>
  </si>
  <si>
    <t>Oct-2024</t>
  </si>
  <si>
    <t>WC 2024/11/11</t>
  </si>
  <si>
    <t>WC 2024/11/18</t>
  </si>
  <si>
    <t>WC 2024/11/25</t>
  </si>
  <si>
    <t>WC 2024/12/02</t>
  </si>
  <si>
    <t>Nov-2024</t>
  </si>
  <si>
    <t>hard coded this section as formulas are not working - 20/12/24</t>
  </si>
  <si>
    <t>• The percentage of Care Homes in London submitting information to Capacity Tracker in Nov-2024 was 90% (-1% change from previous mth), with NEL, NCL &amp; SWL ICBs below the London average (90%).</t>
  </si>
  <si>
    <t>• Discharges to care homes have seen a downward trend for all ICBs compared to previous month. NEL continue to have the highest discharges to care homes.</t>
  </si>
  <si>
    <t>• 2-hour UCR referrals per day from Care Homes in Oct-2024, has generally remained stable, with SWL still the highest  and seeing a slight increase.</t>
  </si>
  <si>
    <r>
      <rPr>
        <b/>
        <u/>
        <sz val="11.5"/>
        <rFont val="Calibri"/>
        <family val="2"/>
      </rPr>
      <t>PCN DES metrics</t>
    </r>
    <r>
      <rPr>
        <b/>
        <sz val="11.5"/>
        <rFont val="Calibri"/>
        <family val="2"/>
      </rPr>
      <t xml:space="preserve">
</t>
    </r>
    <r>
      <rPr>
        <sz val="11.5"/>
        <rFont val="Calibri"/>
        <family val="2"/>
      </rPr>
      <t xml:space="preserve">• SWL continue to have the most falls risk assessments. There is a gradual increase over the remaining ICBs. SEL and NEL continue to have a much lower number of fall risk assessments.
• NEL and SWL have the most psychosocial assessment carried out on care home residents, with a gradual increase for remaining ICBs. NEL and SWL are above the England average.
• NWL and SWL have the most percentage of delirium assessments carried out on care home residents (above national rate), with NCL &amp; SEL not showing any assessment carried out and below the national rate, which is also quite low.
• NEL continue to have the highest amount of Multidisciplinary Team Meetings (MDT), and are above the national rate. The other ICBs are showing a relative increase each month. </t>
    </r>
    <r>
      <rPr>
        <i/>
        <sz val="11.5"/>
        <color rgb="FFFF6969"/>
        <rFont val="Calibri"/>
        <family val="2"/>
      </rPr>
      <t>However, please note there is a data error issue with some PCN submissions, so MDT data should be used with caution.</t>
    </r>
  </si>
  <si>
    <t>• LAS Incidents per day in Care Homes, has seen a slight increase across all ICBs besides NEL, where it has seen a slight drop. NWL has the highest amount of LAS incidents per day.</t>
  </si>
  <si>
    <t>• *6 Calls as a percentage of LAS Care Home Incidents in Nov-24 saw a massive increase for most ICBs (NCL, NEL &amp; SEL), with only SWL seeing a slight drop. SEL remain the highest.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</si>
</sst>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0.0;;&quot;&quot;;&quot;&quot;"/>
    <numFmt numFmtId="167" formatCode="0.000"/>
    <numFmt numFmtId="168" formatCode="_-* #,##0_-;\-* #,##0_-;_-* &quot;-&quot;??_-;_-@_-"/>
  </numFmts>
  <fonts count="59" x14ac:knownFonts="1">
    <font>
      <sz val="11"/>
      <color theme="1"/>
      <name val="Calibri"/>
      <family val="2"/>
      <scheme val="minor"/>
    </font>
    <font>
      <sz val="12"/>
      <color theme="1"/>
      <name val="Arial"/>
      <family val="2"/>
    </font>
    <font>
      <u/>
      <sz val="12"/>
      <color theme="10"/>
      <name val="Arial"/>
      <family val="2"/>
    </font>
    <font>
      <sz val="11"/>
      <color theme="1"/>
      <name val="Calibri"/>
      <family val="2"/>
      <scheme val="minor"/>
    </font>
    <font>
      <b/>
      <sz val="11"/>
      <color theme="0"/>
      <name val="Calibri"/>
      <family val="2"/>
      <scheme val="minor"/>
    </font>
    <font>
      <b/>
      <sz val="11"/>
      <color theme="1"/>
      <name val="Calibri"/>
      <family val="2"/>
      <scheme val="minor"/>
    </font>
    <font>
      <b/>
      <u/>
      <sz val="11"/>
      <color theme="1"/>
      <name val="Calibri"/>
      <family val="2"/>
      <scheme val="minor"/>
    </font>
    <font>
      <sz val="11"/>
      <color rgb="FFFF0000"/>
      <name val="Calibri"/>
      <family val="2"/>
      <scheme val="minor"/>
    </font>
    <font>
      <b/>
      <sz val="12"/>
      <color theme="0"/>
      <name val="Calibri"/>
      <family val="2"/>
      <scheme val="minor"/>
    </font>
    <font>
      <b/>
      <sz val="16"/>
      <color rgb="FF002060"/>
      <name val="Calibri"/>
      <family val="2"/>
      <scheme val="minor"/>
    </font>
    <font>
      <sz val="10"/>
      <name val="Arial"/>
      <family val="2"/>
    </font>
    <font>
      <b/>
      <sz val="14"/>
      <color theme="1"/>
      <name val="Calibri"/>
      <family val="2"/>
      <scheme val="minor"/>
    </font>
    <font>
      <i/>
      <sz val="11"/>
      <color theme="1"/>
      <name val="Calibri"/>
      <family val="2"/>
      <scheme val="minor"/>
    </font>
    <font>
      <b/>
      <sz val="11"/>
      <color rgb="FFFA7D00"/>
      <name val="Calibri"/>
      <family val="2"/>
      <scheme val="minor"/>
    </font>
    <font>
      <b/>
      <sz val="11"/>
      <color rgb="FFFF0000"/>
      <name val="Calibri"/>
      <family val="2"/>
      <scheme val="minor"/>
    </font>
    <font>
      <b/>
      <sz val="24"/>
      <color theme="0"/>
      <name val="Calibri"/>
      <family val="2"/>
      <scheme val="minor"/>
    </font>
    <font>
      <b/>
      <sz val="14"/>
      <color rgb="FF002060"/>
      <name val="Calibri"/>
      <family val="2"/>
      <scheme val="minor"/>
    </font>
    <font>
      <b/>
      <sz val="11"/>
      <color theme="1" tint="0.34998626667073579"/>
      <name val="Calibri"/>
      <family val="2"/>
      <scheme val="minor"/>
    </font>
    <font>
      <b/>
      <i/>
      <sz val="11"/>
      <color rgb="FF002060"/>
      <name val="Calibri"/>
      <family val="2"/>
      <scheme val="minor"/>
    </font>
    <font>
      <u/>
      <sz val="11"/>
      <color theme="10"/>
      <name val="Calibri"/>
      <family val="2"/>
      <scheme val="minor"/>
    </font>
    <font>
      <b/>
      <sz val="16"/>
      <color theme="4"/>
      <name val="Calibri"/>
      <family val="2"/>
      <scheme val="minor"/>
    </font>
    <font>
      <sz val="11"/>
      <color rgb="FFC00000"/>
      <name val="Calibri"/>
      <family val="2"/>
      <scheme val="minor"/>
    </font>
    <font>
      <sz val="11"/>
      <color rgb="FF00B050"/>
      <name val="Calibri"/>
      <family val="2"/>
      <scheme val="minor"/>
    </font>
    <font>
      <sz val="8"/>
      <name val="Calibri"/>
      <family val="2"/>
      <scheme val="minor"/>
    </font>
    <font>
      <b/>
      <i/>
      <sz val="11"/>
      <color theme="1"/>
      <name val="Calibri"/>
      <family val="2"/>
      <scheme val="minor"/>
    </font>
    <font>
      <sz val="11"/>
      <color rgb="FF3F3F76"/>
      <name val="Calibri"/>
      <family val="2"/>
      <scheme val="minor"/>
    </font>
    <font>
      <i/>
      <sz val="11"/>
      <color rgb="FF7F7F7F"/>
      <name val="Calibri"/>
      <family val="2"/>
      <scheme val="minor"/>
    </font>
    <font>
      <sz val="11"/>
      <name val="Calibri"/>
      <family val="2"/>
      <scheme val="minor"/>
    </font>
    <font>
      <sz val="11"/>
      <color theme="1"/>
      <name val="Calibri"/>
      <family val="2"/>
    </font>
    <font>
      <b/>
      <sz val="14"/>
      <name val="Arial"/>
      <family val="2"/>
    </font>
    <font>
      <b/>
      <sz val="13"/>
      <name val="Arial"/>
      <family val="2"/>
    </font>
    <font>
      <u/>
      <sz val="11"/>
      <color theme="10"/>
      <name val="Calibri"/>
      <family val="2"/>
    </font>
    <font>
      <b/>
      <sz val="14"/>
      <color rgb="FFC00000"/>
      <name val="Calibri"/>
      <family val="2"/>
      <scheme val="minor"/>
    </font>
    <font>
      <b/>
      <i/>
      <sz val="16"/>
      <color rgb="FF002060"/>
      <name val="Calibri"/>
      <family val="2"/>
      <scheme val="minor"/>
    </font>
    <font>
      <b/>
      <sz val="12"/>
      <color rgb="FFC00000"/>
      <name val="Calibri"/>
      <family val="2"/>
      <scheme val="minor"/>
    </font>
    <font>
      <b/>
      <u/>
      <sz val="12"/>
      <color rgb="FFC00000"/>
      <name val="Calibri"/>
      <family val="2"/>
      <scheme val="minor"/>
    </font>
    <font>
      <b/>
      <sz val="16"/>
      <color rgb="FFC00000"/>
      <name val="Calibri"/>
      <family val="2"/>
      <scheme val="minor"/>
    </font>
    <font>
      <sz val="11"/>
      <color theme="0"/>
      <name val="Calibri"/>
      <family val="2"/>
      <scheme val="minor"/>
    </font>
    <font>
      <sz val="10"/>
      <color theme="1"/>
      <name val="Calibri"/>
      <family val="2"/>
      <scheme val="minor"/>
    </font>
    <font>
      <b/>
      <sz val="11"/>
      <color theme="3"/>
      <name val="Calibri"/>
      <family val="2"/>
      <scheme val="minor"/>
    </font>
    <font>
      <u/>
      <sz val="8"/>
      <color theme="10"/>
      <name val="Arial"/>
      <family val="2"/>
    </font>
    <font>
      <sz val="9"/>
      <color indexed="81"/>
      <name val="Tahoma"/>
      <family val="2"/>
    </font>
    <font>
      <b/>
      <sz val="9"/>
      <color indexed="81"/>
      <name val="Tahoma"/>
      <family val="2"/>
    </font>
    <font>
      <b/>
      <sz val="18"/>
      <color theme="0"/>
      <name val="Calibri"/>
      <family val="2"/>
      <scheme val="minor"/>
    </font>
    <font>
      <sz val="11"/>
      <color rgb="FF000000"/>
      <name val="Calibri"/>
      <family val="2"/>
      <scheme val="minor"/>
    </font>
    <font>
      <sz val="12"/>
      <color theme="0"/>
      <name val="Calibri"/>
      <family val="2"/>
      <scheme val="minor"/>
    </font>
    <font>
      <u/>
      <sz val="10"/>
      <color theme="10"/>
      <name val="Arial"/>
      <family val="2"/>
    </font>
    <font>
      <sz val="12"/>
      <color rgb="FF000000"/>
      <name val="Arial"/>
      <family val="2"/>
    </font>
    <font>
      <b/>
      <sz val="12"/>
      <color rgb="FFFF0000"/>
      <name val="Calibri"/>
      <family val="2"/>
      <scheme val="minor"/>
    </font>
    <font>
      <u/>
      <sz val="11"/>
      <name val="Calibri"/>
      <family val="2"/>
      <scheme val="minor"/>
    </font>
    <font>
      <sz val="9"/>
      <color theme="1"/>
      <name val="Calibri"/>
      <family val="2"/>
      <scheme val="minor"/>
    </font>
    <font>
      <sz val="12"/>
      <color rgb="FF002060"/>
      <name val="Calibri"/>
      <family val="2"/>
      <scheme val="minor"/>
    </font>
    <font>
      <sz val="12"/>
      <color theme="1"/>
      <name val="Calibri"/>
      <family val="2"/>
      <scheme val="minor"/>
    </font>
    <font>
      <sz val="11.5"/>
      <name val="Calibri"/>
      <family val="2"/>
    </font>
    <font>
      <b/>
      <sz val="11.5"/>
      <name val="Calibri"/>
      <family val="2"/>
    </font>
    <font>
      <sz val="11.5"/>
      <color theme="1"/>
      <name val="Calibri"/>
      <family val="2"/>
      <scheme val="minor"/>
    </font>
    <font>
      <b/>
      <u/>
      <sz val="11.5"/>
      <name val="Calibri"/>
      <family val="2"/>
    </font>
    <font>
      <i/>
      <sz val="11.5"/>
      <color rgb="FFFF6969"/>
      <name val="Calibri"/>
      <family val="2"/>
    </font>
    <font>
      <sz val="9"/>
      <color rgb="FFFF0000"/>
      <name val="Calibri"/>
      <family val="2"/>
      <scheme val="minor"/>
    </font>
  </fonts>
  <fills count="39">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206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theme="4"/>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EDDFEC"/>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2"/>
        <bgColor indexed="64"/>
      </patternFill>
    </fill>
    <fill>
      <patternFill patternType="solid">
        <fgColor theme="2" tint="-9.9978637043366805E-2"/>
        <bgColor indexed="64"/>
      </patternFill>
    </fill>
    <fill>
      <patternFill patternType="solid">
        <fgColor rgb="FFF2F2F2"/>
      </patternFill>
    </fill>
    <fill>
      <patternFill patternType="solid">
        <fgColor theme="7" tint="0.59999389629810485"/>
        <bgColor indexed="64"/>
      </patternFill>
    </fill>
    <fill>
      <patternFill patternType="solid">
        <fgColor rgb="FFFFCC99"/>
      </patternFill>
    </fill>
    <fill>
      <patternFill patternType="solid">
        <fgColor theme="7"/>
        <bgColor indexed="64"/>
      </patternFill>
    </fill>
    <fill>
      <patternFill patternType="solid">
        <fgColor theme="6"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4" tint="-0.249977111117893"/>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2" tint="-0.499984740745262"/>
        <bgColor indexed="64"/>
      </patternFill>
    </fill>
    <fill>
      <patternFill patternType="solid">
        <fgColor theme="9" tint="0.79998168889431442"/>
        <bgColor indexed="64"/>
      </patternFill>
    </fill>
    <fill>
      <patternFill patternType="solid">
        <fgColor theme="8" tint="0.59999389629810485"/>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style="thick">
        <color theme="4"/>
      </left>
      <right style="thick">
        <color theme="4"/>
      </right>
      <top style="thick">
        <color theme="4"/>
      </top>
      <bottom style="thick">
        <color theme="4"/>
      </bottom>
      <diagonal/>
    </border>
    <border>
      <left/>
      <right style="thick">
        <color theme="4"/>
      </right>
      <top/>
      <bottom style="thick">
        <color theme="4"/>
      </bottom>
      <diagonal/>
    </border>
    <border>
      <left style="thick">
        <color theme="4"/>
      </left>
      <right/>
      <top style="thick">
        <color theme="4"/>
      </top>
      <bottom style="thick">
        <color theme="4"/>
      </bottom>
      <diagonal/>
    </border>
    <border>
      <left style="thick">
        <color theme="4"/>
      </left>
      <right/>
      <top/>
      <bottom/>
      <diagonal/>
    </border>
    <border>
      <left style="thick">
        <color theme="4"/>
      </left>
      <right style="thin">
        <color theme="1"/>
      </right>
      <top style="thick">
        <color theme="4"/>
      </top>
      <bottom style="thick">
        <color theme="4"/>
      </bottom>
      <diagonal/>
    </border>
    <border>
      <left style="thin">
        <color theme="1"/>
      </left>
      <right style="thin">
        <color theme="1"/>
      </right>
      <top style="thick">
        <color theme="4"/>
      </top>
      <bottom style="thick">
        <color theme="4"/>
      </bottom>
      <diagonal/>
    </border>
    <border>
      <left style="thin">
        <color theme="1"/>
      </left>
      <right style="thick">
        <color theme="4"/>
      </right>
      <top style="thick">
        <color theme="4"/>
      </top>
      <bottom style="thick">
        <color theme="4"/>
      </bottom>
      <diagonal/>
    </border>
    <border>
      <left/>
      <right/>
      <top style="thick">
        <color theme="4"/>
      </top>
      <bottom style="thick">
        <color theme="4"/>
      </bottom>
      <diagonal/>
    </border>
    <border>
      <left style="thick">
        <color theme="4"/>
      </left>
      <right style="thick">
        <color theme="4"/>
      </right>
      <top style="thick">
        <color theme="4"/>
      </top>
      <bottom/>
      <diagonal/>
    </border>
    <border>
      <left style="thick">
        <color theme="4"/>
      </left>
      <right style="thin">
        <color theme="9"/>
      </right>
      <top style="thick">
        <color theme="4"/>
      </top>
      <bottom style="thin">
        <color theme="9"/>
      </bottom>
      <diagonal/>
    </border>
    <border>
      <left style="thin">
        <color theme="9"/>
      </left>
      <right style="thin">
        <color theme="9"/>
      </right>
      <top style="thick">
        <color theme="4"/>
      </top>
      <bottom style="thin">
        <color theme="9"/>
      </bottom>
      <diagonal/>
    </border>
    <border>
      <left style="thin">
        <color theme="9"/>
      </left>
      <right style="thick">
        <color theme="4"/>
      </right>
      <top style="thick">
        <color theme="4"/>
      </top>
      <bottom style="thin">
        <color theme="9"/>
      </bottom>
      <diagonal/>
    </border>
    <border>
      <left style="thick">
        <color theme="4"/>
      </left>
      <right style="thick">
        <color theme="4"/>
      </right>
      <top/>
      <bottom/>
      <diagonal/>
    </border>
    <border>
      <left style="thick">
        <color theme="4"/>
      </left>
      <right style="thin">
        <color theme="9"/>
      </right>
      <top style="thin">
        <color theme="9"/>
      </top>
      <bottom style="thin">
        <color theme="9"/>
      </bottom>
      <diagonal/>
    </border>
    <border>
      <left style="thin">
        <color theme="9"/>
      </left>
      <right style="thin">
        <color theme="9"/>
      </right>
      <top style="thin">
        <color theme="9"/>
      </top>
      <bottom style="thin">
        <color theme="9"/>
      </bottom>
      <diagonal/>
    </border>
    <border>
      <left/>
      <right style="thick">
        <color theme="4"/>
      </right>
      <top style="thin">
        <color theme="9"/>
      </top>
      <bottom style="thin">
        <color theme="9"/>
      </bottom>
      <diagonal/>
    </border>
    <border>
      <left style="thick">
        <color theme="4"/>
      </left>
      <right style="thin">
        <color theme="9"/>
      </right>
      <top style="thin">
        <color theme="9"/>
      </top>
      <bottom/>
      <diagonal/>
    </border>
    <border>
      <left style="thick">
        <color theme="4"/>
      </left>
      <right/>
      <top style="thin">
        <color theme="9"/>
      </top>
      <bottom style="thick">
        <color theme="4"/>
      </bottom>
      <diagonal/>
    </border>
    <border>
      <left style="thin">
        <color theme="9"/>
      </left>
      <right style="thin">
        <color theme="9"/>
      </right>
      <top style="thin">
        <color theme="9"/>
      </top>
      <bottom style="thick">
        <color theme="4"/>
      </bottom>
      <diagonal/>
    </border>
    <border>
      <left style="thin">
        <color theme="9"/>
      </left>
      <right style="thin">
        <color theme="9"/>
      </right>
      <top/>
      <bottom style="thick">
        <color theme="4"/>
      </bottom>
      <diagonal/>
    </border>
    <border>
      <left/>
      <right/>
      <top style="thick">
        <color theme="4"/>
      </top>
      <bottom/>
      <diagonal/>
    </border>
    <border>
      <left/>
      <right style="thick">
        <color theme="4"/>
      </right>
      <top style="thick">
        <color theme="4"/>
      </top>
      <bottom style="thin">
        <color theme="9"/>
      </bottom>
      <diagonal/>
    </border>
    <border>
      <left/>
      <right style="thick">
        <color theme="4"/>
      </right>
      <top/>
      <bottom/>
      <diagonal/>
    </border>
    <border>
      <left style="thick">
        <color theme="4"/>
      </left>
      <right style="thin">
        <color theme="9"/>
      </right>
      <top/>
      <bottom style="thick">
        <color theme="4"/>
      </bottom>
      <diagonal/>
    </border>
    <border>
      <left style="thick">
        <color theme="4"/>
      </left>
      <right style="thick">
        <color theme="4"/>
      </right>
      <top/>
      <bottom style="thick">
        <color theme="4"/>
      </bottom>
      <diagonal/>
    </border>
    <border>
      <left style="thick">
        <color theme="4"/>
      </left>
      <right style="thin">
        <color theme="9"/>
      </right>
      <top style="thin">
        <color theme="9"/>
      </top>
      <bottom style="thick">
        <color theme="4"/>
      </bottom>
      <diagonal/>
    </border>
    <border>
      <left/>
      <right style="thick">
        <color theme="4"/>
      </right>
      <top style="thin">
        <color theme="9"/>
      </top>
      <bottom style="thick">
        <color theme="4"/>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theme="3"/>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thin">
        <color indexed="64"/>
      </left>
      <right/>
      <top/>
      <bottom style="thin">
        <color rgb="FF264478"/>
      </bottom>
      <diagonal/>
    </border>
    <border>
      <left/>
      <right/>
      <top/>
      <bottom style="thin">
        <color rgb="FF264478"/>
      </bottom>
      <diagonal/>
    </border>
    <border>
      <left/>
      <right style="thin">
        <color indexed="64"/>
      </right>
      <top/>
      <bottom style="thin">
        <color rgb="FF264478"/>
      </bottom>
      <diagonal/>
    </border>
  </borders>
  <cellStyleXfs count="17">
    <xf numFmtId="0" fontId="0" fillId="0" borderId="0"/>
    <xf numFmtId="0" fontId="1" fillId="0" borderId="0"/>
    <xf numFmtId="0" fontId="2" fillId="0" borderId="0"/>
    <xf numFmtId="0" fontId="2" fillId="0" borderId="0" applyNumberFormat="0" applyFill="0" applyBorder="0" applyAlignment="0" applyProtection="0"/>
    <xf numFmtId="9" fontId="3" fillId="0" borderId="0" applyFont="0" applyFill="0" applyBorder="0" applyAlignment="0" applyProtection="0"/>
    <xf numFmtId="0" fontId="10" fillId="0" borderId="0"/>
    <xf numFmtId="0" fontId="13" fillId="20" borderId="30" applyNumberFormat="0" applyAlignment="0" applyProtection="0"/>
    <xf numFmtId="0" fontId="19" fillId="0" borderId="0" applyNumberFormat="0" applyFill="0" applyBorder="0" applyAlignment="0" applyProtection="0"/>
    <xf numFmtId="0" fontId="25" fillId="22" borderId="30" applyNumberFormat="0" applyAlignment="0" applyProtection="0"/>
    <xf numFmtId="0" fontId="26" fillId="0" borderId="0" applyNumberFormat="0" applyFill="0" applyBorder="0" applyAlignment="0" applyProtection="0"/>
    <xf numFmtId="0" fontId="28" fillId="0" borderId="0"/>
    <xf numFmtId="0" fontId="29" fillId="0" borderId="0" applyNumberFormat="0" applyFill="0" applyAlignment="0" applyProtection="0"/>
    <xf numFmtId="0" fontId="1" fillId="0" borderId="0"/>
    <xf numFmtId="0" fontId="30" fillId="0" borderId="0" applyNumberFormat="0" applyFill="0" applyAlignment="0" applyProtection="0"/>
    <xf numFmtId="0" fontId="31" fillId="0" borderId="0" applyNumberFormat="0" applyFill="0" applyBorder="0" applyAlignment="0" applyProtection="0"/>
    <xf numFmtId="0" fontId="28" fillId="0" borderId="0"/>
    <xf numFmtId="43" fontId="3" fillId="0" borderId="0" applyFont="0" applyFill="0" applyBorder="0" applyAlignment="0" applyProtection="0"/>
  </cellStyleXfs>
  <cellXfs count="264">
    <xf numFmtId="0" fontId="0" fillId="0" borderId="0" xfId="0"/>
    <xf numFmtId="0" fontId="0" fillId="2" borderId="0" xfId="0" applyFill="1"/>
    <xf numFmtId="14" fontId="0" fillId="0" borderId="0" xfId="0" applyNumberFormat="1"/>
    <xf numFmtId="0" fontId="0" fillId="0" borderId="0" xfId="0" pivotButton="1"/>
    <xf numFmtId="0" fontId="0" fillId="0" borderId="0" xfId="0" applyAlignment="1">
      <alignment horizontal="left"/>
    </xf>
    <xf numFmtId="0" fontId="0" fillId="0" borderId="0" xfId="0" quotePrefix="1" applyAlignment="1">
      <alignment horizontal="left"/>
    </xf>
    <xf numFmtId="0" fontId="0" fillId="3" borderId="0" xfId="0" applyFill="1"/>
    <xf numFmtId="0" fontId="0" fillId="4" borderId="0" xfId="0" applyFill="1"/>
    <xf numFmtId="164" fontId="0" fillId="0" borderId="0" xfId="0" applyNumberFormat="1"/>
    <xf numFmtId="14" fontId="0" fillId="4" borderId="0" xfId="0" applyNumberFormat="1" applyFill="1"/>
    <xf numFmtId="14" fontId="0" fillId="3" borderId="0" xfId="0" applyNumberFormat="1" applyFill="1"/>
    <xf numFmtId="0" fontId="5" fillId="0" borderId="0" xfId="0" applyFont="1"/>
    <xf numFmtId="0" fontId="0" fillId="7" borderId="0" xfId="0" applyFill="1"/>
    <xf numFmtId="0" fontId="0" fillId="8" borderId="0" xfId="0" applyFill="1"/>
    <xf numFmtId="0" fontId="0" fillId="0" borderId="1" xfId="0" applyBorder="1"/>
    <xf numFmtId="0" fontId="6" fillId="0" borderId="0" xfId="0" quotePrefix="1" applyFont="1" applyAlignment="1">
      <alignment horizontal="left"/>
    </xf>
    <xf numFmtId="0" fontId="0" fillId="11" borderId="0" xfId="0" applyFill="1"/>
    <xf numFmtId="0" fontId="1" fillId="0" borderId="0" xfId="1" quotePrefix="1" applyAlignment="1">
      <alignment horizontal="left"/>
    </xf>
    <xf numFmtId="0" fontId="0" fillId="12" borderId="0" xfId="0" applyFill="1"/>
    <xf numFmtId="0" fontId="10" fillId="0" borderId="0" xfId="5" applyAlignment="1">
      <alignment horizontal="left" vertical="center"/>
    </xf>
    <xf numFmtId="0" fontId="10" fillId="0" borderId="0" xfId="5" quotePrefix="1" applyAlignment="1">
      <alignment horizontal="left" vertical="center"/>
    </xf>
    <xf numFmtId="0" fontId="0" fillId="13" borderId="0" xfId="0" applyFill="1"/>
    <xf numFmtId="14" fontId="5" fillId="10" borderId="2" xfId="0" quotePrefix="1" applyNumberFormat="1" applyFont="1" applyFill="1" applyBorder="1" applyAlignment="1">
      <alignment horizontal="left"/>
    </xf>
    <xf numFmtId="0" fontId="0" fillId="13" borderId="0" xfId="0" quotePrefix="1" applyFill="1" applyAlignment="1">
      <alignment horizontal="left"/>
    </xf>
    <xf numFmtId="0" fontId="9" fillId="0" borderId="0" xfId="0" quotePrefix="1" applyFont="1" applyAlignment="1">
      <alignment horizontal="left"/>
    </xf>
    <xf numFmtId="0" fontId="0" fillId="14" borderId="0" xfId="0" applyFill="1"/>
    <xf numFmtId="0" fontId="7" fillId="15" borderId="0" xfId="0" applyFont="1" applyFill="1"/>
    <xf numFmtId="0" fontId="11" fillId="0" borderId="0" xfId="0" applyFont="1" applyAlignment="1">
      <alignment horizontal="left" vertical="center"/>
    </xf>
    <xf numFmtId="0" fontId="0" fillId="0" borderId="0" xfId="0" applyAlignment="1">
      <alignment horizontal="center" vertical="center" wrapText="1"/>
    </xf>
    <xf numFmtId="0" fontId="12" fillId="0" borderId="0" xfId="0" applyFont="1" applyAlignment="1">
      <alignment horizontal="left" vertical="center"/>
    </xf>
    <xf numFmtId="0" fontId="0" fillId="0" borderId="0" xfId="0" applyAlignment="1">
      <alignment horizontal="left" vertical="center"/>
    </xf>
    <xf numFmtId="0" fontId="5" fillId="0" borderId="0" xfId="0" applyFont="1" applyAlignment="1">
      <alignment horizontal="center" vertical="center" wrapText="1"/>
    </xf>
    <xf numFmtId="0" fontId="5" fillId="0" borderId="4" xfId="0" applyFont="1" applyBorder="1" applyAlignment="1">
      <alignment horizontal="center" vertical="center" wrapText="1"/>
    </xf>
    <xf numFmtId="0" fontId="5" fillId="16" borderId="5"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16" borderId="7" xfId="0" applyFont="1" applyFill="1" applyBorder="1" applyAlignment="1">
      <alignment horizontal="center" vertical="center" wrapText="1"/>
    </xf>
    <xf numFmtId="0" fontId="0" fillId="17" borderId="8" xfId="0" applyFill="1" applyBorder="1" applyAlignment="1">
      <alignment horizontal="center" vertical="center" wrapText="1"/>
    </xf>
    <xf numFmtId="0" fontId="0" fillId="17" borderId="9" xfId="0" applyFill="1" applyBorder="1" applyAlignment="1">
      <alignment horizontal="center" vertical="center" wrapText="1"/>
    </xf>
    <xf numFmtId="0" fontId="0" fillId="0" borderId="10" xfId="0" applyBorder="1" applyAlignment="1">
      <alignment horizontal="center" vertical="center" wrapText="1"/>
    </xf>
    <xf numFmtId="0" fontId="5" fillId="16" borderId="3" xfId="0" applyFont="1" applyFill="1" applyBorder="1" applyAlignment="1">
      <alignment horizontal="center" vertical="center" wrapText="1"/>
    </xf>
    <xf numFmtId="0" fontId="5" fillId="16" borderId="12"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5" fillId="16" borderId="16" xfId="0" applyFont="1" applyFill="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5" fillId="16" borderId="19" xfId="0" applyFont="1" applyFill="1" applyBorder="1" applyAlignment="1">
      <alignment horizontal="center" vertical="center" wrapText="1"/>
    </xf>
    <xf numFmtId="9" fontId="5" fillId="16" borderId="20" xfId="4" applyFont="1" applyFill="1" applyBorder="1" applyAlignment="1">
      <alignment horizontal="center" vertical="center" wrapText="1"/>
    </xf>
    <xf numFmtId="9" fontId="5" fillId="18" borderId="21" xfId="4" applyFont="1" applyFill="1" applyBorder="1" applyAlignment="1">
      <alignment horizontal="center" vertical="center" wrapText="1"/>
    </xf>
    <xf numFmtId="9" fontId="5" fillId="18" borderId="22" xfId="4" applyFont="1" applyFill="1" applyBorder="1" applyAlignment="1">
      <alignment horizontal="center" vertical="center" wrapText="1"/>
    </xf>
    <xf numFmtId="9" fontId="5" fillId="18" borderId="4" xfId="4" applyFont="1" applyFill="1"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9" fontId="5" fillId="16" borderId="16" xfId="4" applyFont="1" applyFill="1" applyBorder="1" applyAlignment="1">
      <alignment horizontal="center" vertical="center" wrapText="1"/>
    </xf>
    <xf numFmtId="9" fontId="5" fillId="18" borderId="17" xfId="4" applyFont="1" applyFill="1" applyBorder="1" applyAlignment="1">
      <alignment horizontal="center" vertical="center" wrapText="1"/>
    </xf>
    <xf numFmtId="9" fontId="5" fillId="18" borderId="18" xfId="4" applyFont="1" applyFill="1" applyBorder="1" applyAlignment="1">
      <alignment horizontal="center" vertical="center" wrapText="1"/>
    </xf>
    <xf numFmtId="0" fontId="0" fillId="0" borderId="25" xfId="0" applyBorder="1" applyAlignment="1">
      <alignment horizontal="center" vertical="center" wrapText="1"/>
    </xf>
    <xf numFmtId="9" fontId="5" fillId="16" borderId="26" xfId="4" applyFont="1" applyFill="1" applyBorder="1" applyAlignment="1">
      <alignment horizontal="center" vertical="center" wrapText="1"/>
    </xf>
    <xf numFmtId="9" fontId="5" fillId="16" borderId="28" xfId="4" applyFont="1" applyFill="1" applyBorder="1" applyAlignment="1">
      <alignment horizontal="center" vertical="center" wrapText="1"/>
    </xf>
    <xf numFmtId="9" fontId="5" fillId="18" borderId="29" xfId="4" applyFont="1" applyFill="1" applyBorder="1" applyAlignment="1">
      <alignment horizontal="center" vertical="center" wrapText="1"/>
    </xf>
    <xf numFmtId="0" fontId="0" fillId="15" borderId="0" xfId="0" applyFill="1"/>
    <xf numFmtId="0" fontId="0" fillId="19" borderId="0" xfId="0" applyFill="1"/>
    <xf numFmtId="17" fontId="0" fillId="2" borderId="0" xfId="0" applyNumberFormat="1" applyFill="1" applyAlignment="1">
      <alignment horizontal="center" vertical="center" wrapText="1"/>
    </xf>
    <xf numFmtId="0" fontId="14" fillId="0" borderId="0" xfId="0" applyFont="1"/>
    <xf numFmtId="9" fontId="0" fillId="0" borderId="0" xfId="4" applyFont="1"/>
    <xf numFmtId="9" fontId="0" fillId="0" borderId="0" xfId="0" applyNumberFormat="1"/>
    <xf numFmtId="0" fontId="0" fillId="5" borderId="0" xfId="0" applyFill="1"/>
    <xf numFmtId="0" fontId="17" fillId="0" borderId="0" xfId="0" applyFont="1"/>
    <xf numFmtId="0" fontId="15" fillId="5" borderId="0" xfId="0" quotePrefix="1" applyFont="1" applyFill="1" applyAlignment="1">
      <alignment horizontal="left"/>
    </xf>
    <xf numFmtId="0" fontId="16" fillId="0" borderId="0" xfId="0" quotePrefix="1" applyFont="1" applyAlignment="1">
      <alignment horizontal="left"/>
    </xf>
    <xf numFmtId="0" fontId="18" fillId="0" borderId="0" xfId="0" quotePrefix="1" applyFont="1" applyAlignment="1">
      <alignment horizontal="left"/>
    </xf>
    <xf numFmtId="14" fontId="13" fillId="20" borderId="30" xfId="6" applyNumberFormat="1"/>
    <xf numFmtId="0" fontId="0" fillId="6" borderId="0" xfId="0" applyFill="1"/>
    <xf numFmtId="0" fontId="8" fillId="5" borderId="0" xfId="0" applyFont="1" applyFill="1" applyAlignment="1">
      <alignment vertical="center"/>
    </xf>
    <xf numFmtId="0" fontId="12" fillId="0" borderId="0" xfId="0" quotePrefix="1" applyFont="1" applyAlignment="1">
      <alignment horizontal="left"/>
    </xf>
    <xf numFmtId="0" fontId="1" fillId="12" borderId="0" xfId="1" quotePrefix="1" applyFill="1" applyAlignment="1">
      <alignment horizontal="left"/>
    </xf>
    <xf numFmtId="0" fontId="0" fillId="0" borderId="31" xfId="0" applyBorder="1"/>
    <xf numFmtId="0" fontId="0" fillId="0" borderId="32" xfId="0" applyBorder="1"/>
    <xf numFmtId="0" fontId="0" fillId="0" borderId="33" xfId="0" applyBorder="1"/>
    <xf numFmtId="0" fontId="0" fillId="0" borderId="34" xfId="0" applyBorder="1"/>
    <xf numFmtId="0" fontId="0" fillId="0" borderId="35" xfId="0" applyBorder="1"/>
    <xf numFmtId="17" fontId="0" fillId="0" borderId="0" xfId="0" applyNumberFormat="1"/>
    <xf numFmtId="14" fontId="0" fillId="0" borderId="0" xfId="0" quotePrefix="1" applyNumberFormat="1" applyAlignment="1">
      <alignment horizontal="left"/>
    </xf>
    <xf numFmtId="0" fontId="6" fillId="0" borderId="0" xfId="0" applyFont="1"/>
    <xf numFmtId="0" fontId="20" fillId="0" borderId="0" xfId="0" applyFont="1"/>
    <xf numFmtId="0" fontId="21" fillId="0" borderId="0" xfId="0" applyFont="1"/>
    <xf numFmtId="0" fontId="4" fillId="5" borderId="36" xfId="0" applyFont="1" applyFill="1" applyBorder="1" applyAlignment="1">
      <alignment horizontal="center" vertical="center" wrapText="1"/>
    </xf>
    <xf numFmtId="0" fontId="5" fillId="0" borderId="0" xfId="0" applyFont="1" applyAlignment="1">
      <alignment wrapText="1"/>
    </xf>
    <xf numFmtId="0" fontId="0" fillId="0" borderId="0" xfId="0" applyAlignment="1">
      <alignment horizontal="center" vertical="center" textRotation="90"/>
    </xf>
    <xf numFmtId="0" fontId="0" fillId="0" borderId="0" xfId="0" applyAlignment="1">
      <alignment wrapText="1"/>
    </xf>
    <xf numFmtId="14" fontId="0" fillId="0" borderId="0" xfId="0" applyNumberFormat="1" applyAlignment="1">
      <alignment horizontal="center"/>
    </xf>
    <xf numFmtId="0" fontId="7" fillId="0" borderId="0" xfId="0" applyFont="1" applyAlignment="1">
      <alignment horizontal="center" vertical="center"/>
    </xf>
    <xf numFmtId="0" fontId="0" fillId="21" borderId="0" xfId="0" quotePrefix="1" applyFill="1" applyAlignment="1">
      <alignment horizontal="left"/>
    </xf>
    <xf numFmtId="0" fontId="0" fillId="21" borderId="0" xfId="0" applyFill="1"/>
    <xf numFmtId="17" fontId="0" fillId="0" borderId="0" xfId="0" quotePrefix="1" applyNumberFormat="1" applyAlignment="1">
      <alignment horizontal="left"/>
    </xf>
    <xf numFmtId="0" fontId="0" fillId="7" borderId="0" xfId="0" quotePrefix="1" applyFill="1" applyAlignment="1">
      <alignment horizontal="left"/>
    </xf>
    <xf numFmtId="0" fontId="13" fillId="20" borderId="30" xfId="6"/>
    <xf numFmtId="0" fontId="12" fillId="0" borderId="1" xfId="0" applyFont="1" applyBorder="1"/>
    <xf numFmtId="0" fontId="0" fillId="6" borderId="0" xfId="0" quotePrefix="1" applyFill="1" applyAlignment="1">
      <alignment horizontal="left"/>
    </xf>
    <xf numFmtId="0" fontId="13" fillId="20" borderId="30" xfId="6" quotePrefix="1" applyAlignment="1">
      <alignment horizontal="left"/>
    </xf>
    <xf numFmtId="15" fontId="0" fillId="11" borderId="0" xfId="0" applyNumberFormat="1" applyFill="1"/>
    <xf numFmtId="15" fontId="0" fillId="0" borderId="0" xfId="0" applyNumberFormat="1"/>
    <xf numFmtId="15" fontId="0" fillId="4" borderId="0" xfId="0" applyNumberFormat="1" applyFill="1"/>
    <xf numFmtId="17" fontId="0" fillId="0" borderId="1" xfId="0" applyNumberFormat="1" applyBorder="1"/>
    <xf numFmtId="0" fontId="5" fillId="0" borderId="0" xfId="0" quotePrefix="1" applyFont="1" applyAlignment="1">
      <alignment horizontal="left"/>
    </xf>
    <xf numFmtId="10" fontId="0" fillId="0" borderId="0" xfId="0" applyNumberFormat="1"/>
    <xf numFmtId="165" fontId="0" fillId="0" borderId="0" xfId="0" applyNumberFormat="1"/>
    <xf numFmtId="1" fontId="0" fillId="0" borderId="0" xfId="0" applyNumberFormat="1"/>
    <xf numFmtId="164" fontId="0" fillId="0" borderId="0" xfId="4" applyNumberFormat="1" applyFont="1"/>
    <xf numFmtId="0" fontId="12" fillId="0" borderId="0" xfId="0" applyFont="1"/>
    <xf numFmtId="0" fontId="0" fillId="4" borderId="0" xfId="0" quotePrefix="1" applyFill="1" applyAlignment="1">
      <alignment horizontal="left"/>
    </xf>
    <xf numFmtId="0" fontId="5" fillId="0" borderId="3" xfId="0" applyFont="1" applyBorder="1" applyAlignment="1">
      <alignment horizontal="center" vertical="center" wrapText="1"/>
    </xf>
    <xf numFmtId="0" fontId="2" fillId="0" borderId="0" xfId="3"/>
    <xf numFmtId="0" fontId="24" fillId="0" borderId="0" xfId="0" quotePrefix="1" applyFont="1" applyAlignment="1">
      <alignment horizontal="left"/>
    </xf>
    <xf numFmtId="14" fontId="0" fillId="0" borderId="0" xfId="0" applyNumberFormat="1" applyAlignment="1">
      <alignment horizontal="left"/>
    </xf>
    <xf numFmtId="17" fontId="13" fillId="20" borderId="30" xfId="6" applyNumberFormat="1"/>
    <xf numFmtId="2" fontId="13" fillId="20" borderId="30" xfId="6" applyNumberFormat="1"/>
    <xf numFmtId="165" fontId="13" fillId="20" borderId="30" xfId="6" applyNumberFormat="1"/>
    <xf numFmtId="166" fontId="13" fillId="20" borderId="30" xfId="6" applyNumberFormat="1"/>
    <xf numFmtId="14" fontId="25" fillId="22" borderId="30" xfId="8" applyNumberFormat="1"/>
    <xf numFmtId="0" fontId="0" fillId="23" borderId="0" xfId="0" applyFill="1"/>
    <xf numFmtId="3" fontId="0" fillId="0" borderId="0" xfId="0" applyNumberFormat="1"/>
    <xf numFmtId="2" fontId="0" fillId="0" borderId="0" xfId="0" applyNumberFormat="1"/>
    <xf numFmtId="0" fontId="13" fillId="0" borderId="30" xfId="6" applyFill="1"/>
    <xf numFmtId="0" fontId="26" fillId="0" borderId="30" xfId="9" applyFill="1" applyBorder="1"/>
    <xf numFmtId="0" fontId="5" fillId="0" borderId="37" xfId="0" applyFont="1" applyBorder="1" applyAlignment="1">
      <alignment vertical="top" wrapText="1"/>
    </xf>
    <xf numFmtId="17" fontId="0" fillId="0" borderId="37" xfId="0" applyNumberFormat="1" applyBorder="1" applyAlignment="1">
      <alignment horizontal="center" vertical="top"/>
    </xf>
    <xf numFmtId="0" fontId="7" fillId="0" borderId="37" xfId="0" applyFont="1" applyBorder="1" applyAlignment="1">
      <alignment horizontal="center" vertical="top"/>
    </xf>
    <xf numFmtId="0" fontId="5" fillId="0" borderId="37" xfId="0" applyFont="1" applyBorder="1" applyAlignment="1">
      <alignment vertical="top"/>
    </xf>
    <xf numFmtId="0" fontId="22" fillId="0" borderId="38" xfId="0" quotePrefix="1" applyFont="1" applyBorder="1" applyAlignment="1">
      <alignment horizontal="center" vertical="top" wrapText="1"/>
    </xf>
    <xf numFmtId="0" fontId="5" fillId="0" borderId="37" xfId="0" quotePrefix="1" applyFont="1" applyBorder="1" applyAlignment="1">
      <alignment horizontal="left" vertical="top" wrapText="1"/>
    </xf>
    <xf numFmtId="0" fontId="3" fillId="0" borderId="37" xfId="0" quotePrefix="1" applyFont="1" applyBorder="1" applyAlignment="1">
      <alignment horizontal="left" vertical="top" wrapText="1"/>
    </xf>
    <xf numFmtId="0" fontId="3" fillId="0" borderId="37" xfId="0" applyFont="1" applyBorder="1" applyAlignment="1">
      <alignment horizontal="center" vertical="center" wrapText="1"/>
    </xf>
    <xf numFmtId="0" fontId="19" fillId="0" borderId="38" xfId="3" applyFont="1" applyBorder="1" applyAlignment="1">
      <alignment horizontal="center" vertical="center" wrapText="1"/>
    </xf>
    <xf numFmtId="0" fontId="27" fillId="0" borderId="37" xfId="0" quotePrefix="1" applyFont="1" applyBorder="1" applyAlignment="1">
      <alignment horizontal="left" vertical="top" wrapText="1"/>
    </xf>
    <xf numFmtId="17" fontId="0" fillId="0" borderId="37" xfId="0" quotePrefix="1" applyNumberFormat="1" applyBorder="1" applyAlignment="1">
      <alignment horizontal="center" vertical="top"/>
    </xf>
    <xf numFmtId="0" fontId="24" fillId="0" borderId="0" xfId="0" quotePrefix="1" applyFont="1" applyAlignment="1">
      <alignment horizontal="right"/>
    </xf>
    <xf numFmtId="0" fontId="0" fillId="0" borderId="0" xfId="0" quotePrefix="1" applyAlignment="1">
      <alignment horizontal="left" vertical="center"/>
    </xf>
    <xf numFmtId="164" fontId="13" fillId="20" borderId="30" xfId="6" applyNumberFormat="1"/>
    <xf numFmtId="0" fontId="13" fillId="20" borderId="30" xfId="6" applyNumberFormat="1"/>
    <xf numFmtId="164" fontId="13" fillId="20" borderId="30" xfId="4" applyNumberFormat="1" applyFont="1" applyFill="1" applyBorder="1"/>
    <xf numFmtId="0" fontId="4" fillId="5" borderId="36" xfId="0" quotePrefix="1" applyFont="1" applyFill="1" applyBorder="1" applyAlignment="1">
      <alignment horizontal="center" vertical="center" wrapText="1"/>
    </xf>
    <xf numFmtId="0" fontId="7" fillId="0" borderId="37" xfId="0" quotePrefix="1" applyFont="1" applyBorder="1" applyAlignment="1">
      <alignment horizontal="left" vertical="top" wrapText="1"/>
    </xf>
    <xf numFmtId="0" fontId="0" fillId="0" borderId="0" xfId="0" quotePrefix="1" applyAlignment="1">
      <alignment horizontal="left" vertical="top" wrapText="1"/>
    </xf>
    <xf numFmtId="0" fontId="33" fillId="0" borderId="0" xfId="0" quotePrefix="1" applyFont="1" applyAlignment="1">
      <alignment horizontal="right"/>
    </xf>
    <xf numFmtId="0" fontId="16" fillId="0" borderId="0" xfId="0" quotePrefix="1" applyFont="1" applyAlignment="1">
      <alignment vertical="top" wrapText="1"/>
    </xf>
    <xf numFmtId="0" fontId="9" fillId="0" borderId="0" xfId="0" quotePrefix="1" applyFont="1" applyAlignment="1">
      <alignment wrapText="1"/>
    </xf>
    <xf numFmtId="0" fontId="16" fillId="0" borderId="0" xfId="0" quotePrefix="1" applyFont="1" applyAlignment="1">
      <alignment wrapText="1"/>
    </xf>
    <xf numFmtId="0" fontId="0" fillId="0" borderId="37" xfId="0" quotePrefix="1" applyBorder="1" applyAlignment="1">
      <alignment horizontal="left" vertical="top" wrapText="1"/>
    </xf>
    <xf numFmtId="0" fontId="16" fillId="4" borderId="0" xfId="0" quotePrefix="1" applyFont="1" applyFill="1" applyAlignment="1">
      <alignment horizontal="left"/>
    </xf>
    <xf numFmtId="17" fontId="0" fillId="2" borderId="0" xfId="0" applyNumberFormat="1" applyFill="1"/>
    <xf numFmtId="0" fontId="37" fillId="0" borderId="0" xfId="0" applyFont="1"/>
    <xf numFmtId="0" fontId="0" fillId="24" borderId="0" xfId="0" applyFill="1"/>
    <xf numFmtId="0" fontId="5" fillId="14" borderId="37" xfId="0" quotePrefix="1" applyFont="1" applyFill="1" applyBorder="1" applyAlignment="1">
      <alignment horizontal="left" vertical="top" wrapText="1"/>
    </xf>
    <xf numFmtId="0" fontId="0" fillId="14" borderId="37" xfId="0" applyFill="1" applyBorder="1" applyAlignment="1">
      <alignment horizontal="center" vertical="top" wrapText="1"/>
    </xf>
    <xf numFmtId="0" fontId="3" fillId="14" borderId="37" xfId="0" quotePrefix="1" applyFont="1" applyFill="1" applyBorder="1" applyAlignment="1">
      <alignment horizontal="left" vertical="top" wrapText="1"/>
    </xf>
    <xf numFmtId="0" fontId="0" fillId="14" borderId="37" xfId="0" quotePrefix="1" applyFill="1" applyBorder="1" applyAlignment="1">
      <alignment horizontal="left" vertical="top" wrapText="1"/>
    </xf>
    <xf numFmtId="17" fontId="0" fillId="14" borderId="37" xfId="0" applyNumberFormat="1" applyFill="1" applyBorder="1" applyAlignment="1">
      <alignment horizontal="center" vertical="top"/>
    </xf>
    <xf numFmtId="0" fontId="7" fillId="14" borderId="37" xfId="0" applyFont="1" applyFill="1" applyBorder="1" applyAlignment="1">
      <alignment horizontal="center" vertical="top"/>
    </xf>
    <xf numFmtId="0" fontId="5" fillId="14" borderId="37" xfId="0" applyFont="1" applyFill="1" applyBorder="1" applyAlignment="1">
      <alignment vertical="top" wrapText="1"/>
    </xf>
    <xf numFmtId="0" fontId="19" fillId="14" borderId="37" xfId="3" quotePrefix="1" applyFont="1" applyFill="1" applyBorder="1" applyAlignment="1">
      <alignment horizontal="center" vertical="center" wrapText="1"/>
    </xf>
    <xf numFmtId="0" fontId="27" fillId="14" borderId="37" xfId="0" quotePrefix="1" applyFont="1" applyFill="1" applyBorder="1" applyAlignment="1">
      <alignment horizontal="left" vertical="top" wrapText="1"/>
    </xf>
    <xf numFmtId="0" fontId="22" fillId="14" borderId="37" xfId="0" quotePrefix="1" applyFont="1" applyFill="1" applyBorder="1" applyAlignment="1">
      <alignment horizontal="center" vertical="top" wrapText="1"/>
    </xf>
    <xf numFmtId="0" fontId="3" fillId="14" borderId="37" xfId="0" applyFont="1" applyFill="1" applyBorder="1" applyAlignment="1">
      <alignment horizontal="center" vertical="center" wrapText="1"/>
    </xf>
    <xf numFmtId="0" fontId="3" fillId="14" borderId="37" xfId="0" applyFont="1" applyFill="1" applyBorder="1" applyAlignment="1">
      <alignment horizontal="left" vertical="top" wrapText="1"/>
    </xf>
    <xf numFmtId="0" fontId="27" fillId="14" borderId="37" xfId="0" applyFont="1" applyFill="1" applyBorder="1" applyAlignment="1">
      <alignment horizontal="left" vertical="top" wrapText="1"/>
    </xf>
    <xf numFmtId="0" fontId="38" fillId="0" borderId="0" xfId="0" applyFont="1" applyAlignment="1">
      <alignment wrapText="1"/>
    </xf>
    <xf numFmtId="0" fontId="5" fillId="11" borderId="0" xfId="0" applyFont="1" applyFill="1"/>
    <xf numFmtId="17" fontId="0" fillId="11" borderId="0" xfId="0" applyNumberFormat="1" applyFill="1"/>
    <xf numFmtId="0" fontId="39" fillId="0" borderId="0" xfId="0" applyFont="1" applyAlignment="1">
      <alignment horizontal="center"/>
    </xf>
    <xf numFmtId="167" fontId="0" fillId="0" borderId="0" xfId="0" applyNumberFormat="1"/>
    <xf numFmtId="0" fontId="7" fillId="0" borderId="0" xfId="0" applyFont="1"/>
    <xf numFmtId="0" fontId="5" fillId="25" borderId="37" xfId="0" quotePrefix="1" applyFont="1" applyFill="1" applyBorder="1" applyAlignment="1">
      <alignment horizontal="left" vertical="top" wrapText="1"/>
    </xf>
    <xf numFmtId="14" fontId="0" fillId="0" borderId="37" xfId="0" applyNumberFormat="1" applyBorder="1" applyAlignment="1">
      <alignment horizontal="center" vertical="top"/>
    </xf>
    <xf numFmtId="14" fontId="0" fillId="2" borderId="0" xfId="0" applyNumberFormat="1" applyFill="1"/>
    <xf numFmtId="14" fontId="0" fillId="13" borderId="0" xfId="0" applyNumberFormat="1" applyFill="1"/>
    <xf numFmtId="0" fontId="0" fillId="26" borderId="0" xfId="0" applyFill="1"/>
    <xf numFmtId="0" fontId="2" fillId="0" borderId="0" xfId="3" applyAlignment="1">
      <alignment vertical="center"/>
    </xf>
    <xf numFmtId="0" fontId="40" fillId="0" borderId="0" xfId="3" applyFont="1"/>
    <xf numFmtId="0" fontId="2" fillId="2" borderId="0" xfId="3" applyFill="1"/>
    <xf numFmtId="0" fontId="2" fillId="27" borderId="0" xfId="3" applyFill="1"/>
    <xf numFmtId="0" fontId="0" fillId="27" borderId="0" xfId="0" applyFill="1"/>
    <xf numFmtId="0" fontId="5" fillId="14" borderId="37" xfId="0" quotePrefix="1" applyFont="1" applyFill="1" applyBorder="1" applyAlignment="1">
      <alignment horizontal="left" vertical="top"/>
    </xf>
    <xf numFmtId="0" fontId="19" fillId="14" borderId="38" xfId="3" applyFont="1" applyFill="1" applyBorder="1" applyAlignment="1">
      <alignment horizontal="center" vertical="center" wrapText="1"/>
    </xf>
    <xf numFmtId="0" fontId="5" fillId="28" borderId="0" xfId="0" applyFont="1" applyFill="1"/>
    <xf numFmtId="14" fontId="5" fillId="29" borderId="0" xfId="0" applyNumberFormat="1" applyFont="1" applyFill="1"/>
    <xf numFmtId="0" fontId="5" fillId="29" borderId="0" xfId="0" applyFont="1" applyFill="1"/>
    <xf numFmtId="0" fontId="43" fillId="30" borderId="0" xfId="0" applyFont="1" applyFill="1"/>
    <xf numFmtId="17" fontId="0" fillId="28" borderId="0" xfId="0" applyNumberFormat="1" applyFill="1"/>
    <xf numFmtId="15" fontId="0" fillId="28" borderId="0" xfId="0" applyNumberFormat="1" applyFill="1"/>
    <xf numFmtId="0" fontId="19" fillId="0" borderId="0" xfId="7"/>
    <xf numFmtId="0" fontId="44" fillId="0" borderId="0" xfId="0" applyFont="1" applyAlignment="1">
      <alignment vertical="top" wrapText="1"/>
    </xf>
    <xf numFmtId="0" fontId="0" fillId="0" borderId="39" xfId="0" applyBorder="1"/>
    <xf numFmtId="0" fontId="0" fillId="0" borderId="40" xfId="0" applyBorder="1"/>
    <xf numFmtId="0" fontId="0" fillId="0" borderId="41" xfId="0" applyBorder="1"/>
    <xf numFmtId="0" fontId="0" fillId="31" borderId="0" xfId="0" applyFill="1"/>
    <xf numFmtId="0" fontId="0" fillId="32" borderId="0" xfId="0" applyFill="1"/>
    <xf numFmtId="0" fontId="5" fillId="0" borderId="0" xfId="0" applyFont="1" applyAlignment="1">
      <alignment horizontal="left"/>
    </xf>
    <xf numFmtId="0" fontId="7" fillId="33" borderId="0" xfId="0" applyFont="1" applyFill="1"/>
    <xf numFmtId="0" fontId="5" fillId="13" borderId="0" xfId="0" applyFont="1" applyFill="1"/>
    <xf numFmtId="0" fontId="5" fillId="31" borderId="0" xfId="0" applyFont="1" applyFill="1"/>
    <xf numFmtId="164" fontId="7" fillId="0" borderId="0" xfId="0" applyNumberFormat="1" applyFont="1"/>
    <xf numFmtId="164" fontId="0" fillId="26" borderId="0" xfId="0" applyNumberFormat="1" applyFill="1"/>
    <xf numFmtId="0" fontId="5" fillId="4" borderId="0" xfId="0" applyFont="1" applyFill="1" applyAlignment="1">
      <alignment horizontal="center" vertical="center"/>
    </xf>
    <xf numFmtId="168" fontId="0" fillId="0" borderId="0" xfId="16" applyNumberFormat="1" applyFont="1"/>
    <xf numFmtId="0" fontId="0" fillId="34" borderId="0" xfId="0" applyFill="1"/>
    <xf numFmtId="0" fontId="1" fillId="34" borderId="0" xfId="1" quotePrefix="1" applyFill="1" applyAlignment="1">
      <alignment horizontal="left"/>
    </xf>
    <xf numFmtId="14" fontId="0" fillId="34" borderId="0" xfId="0" applyNumberFormat="1" applyFill="1"/>
    <xf numFmtId="15" fontId="0" fillId="34" borderId="0" xfId="0" applyNumberFormat="1" applyFill="1"/>
    <xf numFmtId="164" fontId="0" fillId="34" borderId="0" xfId="0" applyNumberFormat="1" applyFill="1"/>
    <xf numFmtId="0" fontId="5" fillId="34" borderId="0" xfId="0" applyFont="1" applyFill="1"/>
    <xf numFmtId="0" fontId="13" fillId="34" borderId="30" xfId="6" applyFill="1"/>
    <xf numFmtId="17" fontId="13" fillId="34" borderId="30" xfId="6" applyNumberFormat="1" applyFill="1"/>
    <xf numFmtId="164" fontId="13" fillId="34" borderId="30" xfId="6" applyNumberFormat="1" applyFill="1"/>
    <xf numFmtId="0" fontId="0" fillId="35" borderId="0" xfId="0" applyFill="1" applyAlignment="1">
      <alignment horizontal="right"/>
    </xf>
    <xf numFmtId="0" fontId="45" fillId="34" borderId="0" xfId="0" applyFont="1" applyFill="1"/>
    <xf numFmtId="0" fontId="46" fillId="0" borderId="38" xfId="3" applyFont="1" applyBorder="1" applyAlignment="1">
      <alignment horizontal="center" vertical="center" wrapText="1"/>
    </xf>
    <xf numFmtId="0" fontId="7" fillId="4" borderId="0" xfId="0" applyFont="1" applyFill="1"/>
    <xf numFmtId="1" fontId="13" fillId="20" borderId="30" xfId="6" applyNumberFormat="1"/>
    <xf numFmtId="0" fontId="47" fillId="0" borderId="0" xfId="0" applyFont="1"/>
    <xf numFmtId="0" fontId="14" fillId="2" borderId="0" xfId="0" applyFont="1" applyFill="1"/>
    <xf numFmtId="0" fontId="48" fillId="2" borderId="0" xfId="0" applyFont="1" applyFill="1"/>
    <xf numFmtId="0" fontId="46" fillId="4" borderId="0" xfId="3" applyFont="1" applyFill="1" applyAlignment="1">
      <alignment horizontal="left" vertical="center" wrapText="1"/>
    </xf>
    <xf numFmtId="0" fontId="46" fillId="4" borderId="0" xfId="3" applyFont="1" applyFill="1"/>
    <xf numFmtId="0" fontId="47" fillId="17" borderId="0" xfId="0" applyFont="1" applyFill="1"/>
    <xf numFmtId="0" fontId="0" fillId="17" borderId="0" xfId="0" applyFill="1"/>
    <xf numFmtId="0" fontId="5" fillId="7" borderId="0" xfId="0" applyFont="1" applyFill="1"/>
    <xf numFmtId="0" fontId="14" fillId="33" borderId="0" xfId="0" applyFont="1" applyFill="1"/>
    <xf numFmtId="0" fontId="50" fillId="11" borderId="0" xfId="0" applyFont="1" applyFill="1" applyAlignment="1">
      <alignment wrapText="1"/>
    </xf>
    <xf numFmtId="17" fontId="5" fillId="0" borderId="0" xfId="0" applyNumberFormat="1" applyFont="1" applyAlignment="1">
      <alignment horizontal="right"/>
    </xf>
    <xf numFmtId="0" fontId="51" fillId="4" borderId="0" xfId="0" applyFont="1" applyFill="1"/>
    <xf numFmtId="0" fontId="38" fillId="8" borderId="0" xfId="0" applyFont="1" applyFill="1"/>
    <xf numFmtId="0" fontId="52" fillId="12" borderId="0" xfId="0" applyFont="1" applyFill="1"/>
    <xf numFmtId="164" fontId="0" fillId="25" borderId="0" xfId="0" applyNumberFormat="1" applyFill="1"/>
    <xf numFmtId="0" fontId="55" fillId="4" borderId="0" xfId="0" applyFont="1" applyFill="1"/>
    <xf numFmtId="0" fontId="53" fillId="4" borderId="0" xfId="0" quotePrefix="1" applyFont="1" applyFill="1" applyAlignment="1">
      <alignment horizontal="left"/>
    </xf>
    <xf numFmtId="0" fontId="2" fillId="6" borderId="0" xfId="3" applyFill="1"/>
    <xf numFmtId="0" fontId="0" fillId="36" borderId="0" xfId="0" applyFill="1"/>
    <xf numFmtId="14" fontId="0" fillId="36" borderId="0" xfId="0" applyNumberFormat="1" applyFill="1"/>
    <xf numFmtId="0" fontId="0" fillId="37" borderId="0" xfId="0" applyFill="1"/>
    <xf numFmtId="0" fontId="58" fillId="11" borderId="0" xfId="0" applyFont="1" applyFill="1" applyAlignment="1">
      <alignment wrapText="1"/>
    </xf>
    <xf numFmtId="17" fontId="0" fillId="4" borderId="0" xfId="0" applyNumberFormat="1" applyFill="1"/>
    <xf numFmtId="164" fontId="13" fillId="2" borderId="30" xfId="4" applyNumberFormat="1" applyFont="1" applyFill="1" applyBorder="1"/>
    <xf numFmtId="0" fontId="19" fillId="25" borderId="38" xfId="3" applyFont="1" applyFill="1" applyBorder="1" applyAlignment="1">
      <alignment horizontal="center" vertical="center" wrapText="1"/>
    </xf>
    <xf numFmtId="0" fontId="3" fillId="25" borderId="37" xfId="0" quotePrefix="1" applyFont="1" applyFill="1" applyBorder="1" applyAlignment="1">
      <alignment horizontal="left" vertical="top" wrapText="1"/>
    </xf>
    <xf numFmtId="0" fontId="27" fillId="25" borderId="37" xfId="0" quotePrefix="1" applyFont="1" applyFill="1" applyBorder="1" applyAlignment="1">
      <alignment horizontal="left" vertical="top" wrapText="1"/>
    </xf>
    <xf numFmtId="17" fontId="0" fillId="25" borderId="37" xfId="0" applyNumberFormat="1" applyFill="1" applyBorder="1" applyAlignment="1">
      <alignment horizontal="center" vertical="top"/>
    </xf>
    <xf numFmtId="0" fontId="22" fillId="25" borderId="38" xfId="0" quotePrefix="1" applyFont="1" applyFill="1" applyBorder="1" applyAlignment="1">
      <alignment horizontal="center" vertical="top" wrapText="1"/>
    </xf>
    <xf numFmtId="0" fontId="0" fillId="38" borderId="0" xfId="0" applyFill="1"/>
    <xf numFmtId="9" fontId="0" fillId="38" borderId="0" xfId="4" applyFont="1" applyFill="1"/>
    <xf numFmtId="0" fontId="0" fillId="0" borderId="0" xfId="0" quotePrefix="1" applyAlignment="1">
      <alignment horizontal="left" vertical="center" wrapText="1"/>
    </xf>
    <xf numFmtId="0" fontId="0" fillId="0" borderId="0" xfId="0" applyAlignment="1">
      <alignment horizontal="left" vertical="center" wrapText="1"/>
    </xf>
    <xf numFmtId="0" fontId="34" fillId="2" borderId="0" xfId="0" quotePrefix="1" applyFont="1" applyFill="1" applyAlignment="1">
      <alignment horizontal="center" vertical="center" wrapText="1"/>
    </xf>
    <xf numFmtId="0" fontId="53" fillId="4" borderId="0" xfId="0" quotePrefix="1" applyFont="1" applyFill="1" applyAlignment="1">
      <alignment horizontal="left" vertical="top" wrapText="1"/>
    </xf>
    <xf numFmtId="0" fontId="53" fillId="4" borderId="0" xfId="0" quotePrefix="1" applyFont="1" applyFill="1" applyAlignment="1">
      <alignment horizontal="left" wrapText="1"/>
    </xf>
    <xf numFmtId="0" fontId="32" fillId="2" borderId="0" xfId="0" quotePrefix="1" applyFont="1" applyFill="1" applyAlignment="1">
      <alignment horizontal="center" wrapText="1"/>
    </xf>
    <xf numFmtId="0" fontId="8" fillId="5" borderId="0" xfId="0" applyFont="1" applyFill="1" applyAlignment="1">
      <alignment horizontal="left" vertical="center" indent="1"/>
    </xf>
    <xf numFmtId="0" fontId="16" fillId="0" borderId="0" xfId="0" quotePrefix="1" applyFont="1" applyAlignment="1">
      <alignment horizontal="left" vertical="top" wrapText="1"/>
    </xf>
    <xf numFmtId="0" fontId="16" fillId="0" borderId="0" xfId="0" quotePrefix="1" applyFont="1" applyAlignment="1">
      <alignment horizontal="left" wrapText="1"/>
    </xf>
    <xf numFmtId="0" fontId="4" fillId="9" borderId="11" xfId="0" applyFont="1" applyFill="1" applyBorder="1" applyAlignment="1">
      <alignment horizontal="center" vertical="center" textRotation="90" wrapText="1"/>
    </xf>
    <xf numFmtId="0" fontId="4" fillId="9" borderId="15" xfId="0" applyFont="1" applyFill="1" applyBorder="1" applyAlignment="1">
      <alignment horizontal="center" vertical="center" textRotation="90" wrapText="1"/>
    </xf>
    <xf numFmtId="0" fontId="4" fillId="9" borderId="27" xfId="0" applyFont="1" applyFill="1" applyBorder="1" applyAlignment="1">
      <alignment horizontal="center" vertical="center" textRotation="90" wrapText="1"/>
    </xf>
    <xf numFmtId="0" fontId="5" fillId="0" borderId="3" xfId="0" applyFont="1" applyBorder="1" applyAlignment="1">
      <alignment horizontal="center" vertical="center" wrapText="1"/>
    </xf>
  </cellXfs>
  <cellStyles count="17">
    <cellStyle name="Calculation" xfId="6" builtinId="22"/>
    <cellStyle name="Comma" xfId="16" builtinId="3"/>
    <cellStyle name="Explanatory Text" xfId="9" builtinId="53"/>
    <cellStyle name="Heading 1 2" xfId="11" xr:uid="{457797E4-9A66-463E-8FE2-4E99FA50410F}"/>
    <cellStyle name="Heading 2 2" xfId="13" xr:uid="{0EB2FA55-FAA0-473C-883E-CE29C10521FB}"/>
    <cellStyle name="Hyperlink" xfId="3" builtinId="8"/>
    <cellStyle name="Hyperlink 2" xfId="2" xr:uid="{4AA23E47-86FD-4B34-B449-883D4910E255}"/>
    <cellStyle name="Hyperlink 3" xfId="7" xr:uid="{FE53238F-2122-42BA-9867-BEC346329C5D}"/>
    <cellStyle name="Hyperlink 4" xfId="14" xr:uid="{B1B36A0D-659A-4244-81D0-A246B58BC615}"/>
    <cellStyle name="Input" xfId="8" builtinId="20"/>
    <cellStyle name="Normal" xfId="0" builtinId="0"/>
    <cellStyle name="Normal 2" xfId="1" xr:uid="{E96E07B9-8A6C-4A61-A610-33F97770618A}"/>
    <cellStyle name="Normal 2 2" xfId="5" xr:uid="{4F78FE7A-1729-4538-B8D6-9B1645BB5BBB}"/>
    <cellStyle name="Normal 2 3" xfId="15" xr:uid="{4E609FD2-42C2-497F-A040-1D2764D6A918}"/>
    <cellStyle name="Normal 3" xfId="12" xr:uid="{8D44B4E4-6B9D-46D1-93AA-6D7DC51E2962}"/>
    <cellStyle name="Normal 4" xfId="10" xr:uid="{99FA0CE6-CAEE-46EB-BD48-E1ADEA21A42B}"/>
    <cellStyle name="Percent" xfId="4" builtinId="5"/>
  </cellStyles>
  <dxfs count="1">
    <dxf>
      <numFmt numFmtId="22" formatCode="mmm\-yy"/>
    </dxf>
  </dxfs>
  <tableStyles count="0" defaultTableStyle="TableStyleMedium2" defaultPivotStyle="PivotStyleLight16"/>
  <colors>
    <mruColors>
      <color rgb="FFFF6969"/>
      <color rgb="FF264478"/>
      <color rgb="FF2630A0"/>
      <color rgb="FFD9D9D9"/>
      <color rgb="FFFFCCFF"/>
      <color rgb="FFEDDFEC"/>
      <color rgb="FFFFCCCC"/>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7.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12.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13.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Percentage of permanent care home residents aged 18 years or over, who received a </a:t>
            </a:r>
            <a:r>
              <a:rPr lang="en-GB">
                <a:solidFill>
                  <a:schemeClr val="accent1">
                    <a:lumMod val="75000"/>
                  </a:schemeClr>
                </a:solidFill>
              </a:rPr>
              <a:t>Structured Medication Review </a:t>
            </a:r>
            <a:r>
              <a:rPr lang="en-GB"/>
              <a:t>(Financial year-to-date)</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'NCD018_019  24-25'!$P$50</c:f>
              <c:strCache>
                <c:ptCount val="1"/>
                <c:pt idx="0">
                  <c:v>NEL</c:v>
                </c:pt>
              </c:strCache>
            </c:strRef>
          </c:tx>
          <c:spPr>
            <a:ln w="28575" cap="rnd">
              <a:solidFill>
                <a:schemeClr val="accent1"/>
              </a:solidFill>
              <a:round/>
            </a:ln>
            <a:effectLst/>
          </c:spPr>
          <c:marker>
            <c:symbol val="none"/>
          </c:marker>
          <c:dLbls>
            <c:delete val="1"/>
          </c:dLbls>
          <c:cat>
            <c:numRef>
              <c:extLst>
                <c:ext xmlns:c15="http://schemas.microsoft.com/office/drawing/2012/chart" uri="{02D57815-91ED-43cb-92C2-25804820EDAC}">
                  <c15:fullRef>
                    <c15:sqref>'NCD018_019  24-25'!$Q$49:$AC$49</c15:sqref>
                  </c15:fullRef>
                </c:ext>
              </c:extLst>
              <c:f>'NCD018_019  24-25'!$V$49:$AC$49</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'NCD018_019  24-25'!$Q$50:$AC$50</c15:sqref>
                  </c15:fullRef>
                </c:ext>
              </c:extLst>
              <c:f>'NCD018_019  24-25'!$V$50:$AC$50</c:f>
              <c:numCache>
                <c:formatCode>0.0%</c:formatCode>
                <c:ptCount val="8"/>
                <c:pt idx="0">
                  <c:v>0</c:v>
                </c:pt>
                <c:pt idx="1">
                  <c:v>0</c:v>
                </c:pt>
                <c:pt idx="2">
                  <c:v>0</c:v>
                </c:pt>
                <c:pt idx="3">
                  <c:v>0</c:v>
                </c:pt>
                <c:pt idx="4">
                  <c:v>0.22486938349007315</c:v>
                </c:pt>
                <c:pt idx="5">
                  <c:v>0.26863881670997403</c:v>
                </c:pt>
                <c:pt idx="6">
                  <c:v>0.33147792706333973</c:v>
                </c:pt>
                <c:pt idx="7">
                  <c:v>0.36051583538782478</c:v>
                </c:pt>
              </c:numCache>
            </c:numRef>
          </c:val>
          <c:smooth val="0"/>
          <c:extLst>
            <c:ext xmlns:c16="http://schemas.microsoft.com/office/drawing/2014/chart" uri="{C3380CC4-5D6E-409C-BE32-E72D297353CC}">
              <c16:uniqueId val="{00000000-AD52-4FA7-9C62-8F26D0E94916}"/>
            </c:ext>
          </c:extLst>
        </c:ser>
        <c:ser>
          <c:idx val="2"/>
          <c:order val="1"/>
          <c:tx>
            <c:strRef>
              <c:f>'NCD018_019  24-25'!$P$51</c:f>
              <c:strCache>
                <c:ptCount val="1"/>
                <c:pt idx="0">
                  <c:v>NCL</c:v>
                </c:pt>
              </c:strCache>
            </c:strRef>
          </c:tx>
          <c:spPr>
            <a:ln w="28575" cap="rnd">
              <a:solidFill>
                <a:schemeClr val="accent2"/>
              </a:solidFill>
              <a:round/>
            </a:ln>
            <a:effectLst/>
          </c:spPr>
          <c:marker>
            <c:symbol val="none"/>
          </c:marker>
          <c:dLbls>
            <c:delete val="1"/>
          </c:dLbls>
          <c:cat>
            <c:numRef>
              <c:extLst>
                <c:ext xmlns:c15="http://schemas.microsoft.com/office/drawing/2012/chart" uri="{02D57815-91ED-43cb-92C2-25804820EDAC}">
                  <c15:fullRef>
                    <c15:sqref>'NCD018_019  24-25'!$Q$49:$AC$49</c15:sqref>
                  </c15:fullRef>
                </c:ext>
              </c:extLst>
              <c:f>'NCD018_019  24-25'!$V$49:$AC$49</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'NCD018_019  24-25'!$Q$51:$AC$51</c15:sqref>
                  </c15:fullRef>
                </c:ext>
              </c:extLst>
              <c:f>'NCD018_019  24-25'!$V$51:$AC$51</c:f>
              <c:numCache>
                <c:formatCode>0.0%</c:formatCode>
                <c:ptCount val="8"/>
                <c:pt idx="0">
                  <c:v>9.2788137497191642E-2</c:v>
                </c:pt>
                <c:pt idx="1">
                  <c:v>0.17835365853658536</c:v>
                </c:pt>
                <c:pt idx="2">
                  <c:v>0.2426857503683435</c:v>
                </c:pt>
                <c:pt idx="3">
                  <c:v>0.29888613861386137</c:v>
                </c:pt>
                <c:pt idx="4">
                  <c:v>0.35757091490211745</c:v>
                </c:pt>
                <c:pt idx="5">
                  <c:v>0.40621963070942663</c:v>
                </c:pt>
                <c:pt idx="6">
                  <c:v>0.43448143159515107</c:v>
                </c:pt>
                <c:pt idx="7">
                  <c:v>0.44122690036197371</c:v>
                </c:pt>
              </c:numCache>
            </c:numRef>
          </c:val>
          <c:smooth val="0"/>
          <c:extLst>
            <c:ext xmlns:c16="http://schemas.microsoft.com/office/drawing/2014/chart" uri="{C3380CC4-5D6E-409C-BE32-E72D297353CC}">
              <c16:uniqueId val="{00000001-AD52-4FA7-9C62-8F26D0E94916}"/>
            </c:ext>
          </c:extLst>
        </c:ser>
        <c:ser>
          <c:idx val="3"/>
          <c:order val="2"/>
          <c:tx>
            <c:strRef>
              <c:f>'NCD018_019  24-25'!$P$52</c:f>
              <c:strCache>
                <c:ptCount val="1"/>
                <c:pt idx="0">
                  <c:v>NWL</c:v>
                </c:pt>
              </c:strCache>
            </c:strRef>
          </c:tx>
          <c:spPr>
            <a:ln w="28575" cap="rnd">
              <a:solidFill>
                <a:schemeClr val="accent3"/>
              </a:solidFill>
              <a:round/>
            </a:ln>
            <a:effectLst/>
          </c:spPr>
          <c:marker>
            <c:symbol val="none"/>
          </c:marker>
          <c:dLbls>
            <c:delete val="1"/>
          </c:dLbls>
          <c:cat>
            <c:numRef>
              <c:extLst>
                <c:ext xmlns:c15="http://schemas.microsoft.com/office/drawing/2012/chart" uri="{02D57815-91ED-43cb-92C2-25804820EDAC}">
                  <c15:fullRef>
                    <c15:sqref>'NCD018_019  24-25'!$Q$49:$AC$49</c15:sqref>
                  </c15:fullRef>
                </c:ext>
              </c:extLst>
              <c:f>'NCD018_019  24-25'!$V$49:$AC$49</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'NCD018_019  24-25'!$Q$52:$AC$52</c15:sqref>
                  </c15:fullRef>
                </c:ext>
              </c:extLst>
              <c:f>'NCD018_019  24-25'!$V$52:$AC$52</c:f>
              <c:numCache>
                <c:formatCode>0.0%</c:formatCode>
                <c:ptCount val="8"/>
                <c:pt idx="0">
                  <c:v>8.0759046778464252E-2</c:v>
                </c:pt>
                <c:pt idx="1">
                  <c:v>0.14188759278897137</c:v>
                </c:pt>
                <c:pt idx="2">
                  <c:v>0.1919852790840319</c:v>
                </c:pt>
                <c:pt idx="3">
                  <c:v>0.23866535819430815</c:v>
                </c:pt>
                <c:pt idx="4">
                  <c:v>0.29870616913557096</c:v>
                </c:pt>
                <c:pt idx="5">
                  <c:v>0.3491594309994458</c:v>
                </c:pt>
                <c:pt idx="6">
                  <c:v>0.40712742980561556</c:v>
                </c:pt>
                <c:pt idx="7">
                  <c:v>0.44047408455687248</c:v>
                </c:pt>
              </c:numCache>
            </c:numRef>
          </c:val>
          <c:smooth val="0"/>
          <c:extLst>
            <c:ext xmlns:c16="http://schemas.microsoft.com/office/drawing/2014/chart" uri="{C3380CC4-5D6E-409C-BE32-E72D297353CC}">
              <c16:uniqueId val="{00000002-AD52-4FA7-9C62-8F26D0E94916}"/>
            </c:ext>
          </c:extLst>
        </c:ser>
        <c:ser>
          <c:idx val="4"/>
          <c:order val="3"/>
          <c:tx>
            <c:strRef>
              <c:f>'NCD018_019  24-25'!$P$53</c:f>
              <c:strCache>
                <c:ptCount val="1"/>
                <c:pt idx="0">
                  <c:v>SEL</c:v>
                </c:pt>
              </c:strCache>
            </c:strRef>
          </c:tx>
          <c:spPr>
            <a:ln w="28575" cap="rnd">
              <a:solidFill>
                <a:schemeClr val="accent4"/>
              </a:solidFill>
              <a:round/>
            </a:ln>
            <a:effectLst/>
          </c:spPr>
          <c:marker>
            <c:symbol val="none"/>
          </c:marker>
          <c:dLbls>
            <c:delete val="1"/>
          </c:dLbls>
          <c:cat>
            <c:numRef>
              <c:extLst>
                <c:ext xmlns:c15="http://schemas.microsoft.com/office/drawing/2012/chart" uri="{02D57815-91ED-43cb-92C2-25804820EDAC}">
                  <c15:fullRef>
                    <c15:sqref>'NCD018_019  24-25'!$Q$49:$AC$49</c15:sqref>
                  </c15:fullRef>
                </c:ext>
              </c:extLst>
              <c:f>'NCD018_019  24-25'!$V$49:$AC$49</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'NCD018_019  24-25'!$Q$53:$AC$53</c15:sqref>
                  </c15:fullRef>
                </c:ext>
              </c:extLst>
              <c:f>'NCD018_019  24-25'!$V$53:$AC$53</c:f>
              <c:numCache>
                <c:formatCode>0.0%</c:formatCode>
                <c:ptCount val="8"/>
                <c:pt idx="0">
                  <c:v>8.999262355544628E-2</c:v>
                </c:pt>
                <c:pt idx="1">
                  <c:v>0.20849964780464897</c:v>
                </c:pt>
                <c:pt idx="2">
                  <c:v>0.28093947606142727</c:v>
                </c:pt>
                <c:pt idx="3">
                  <c:v>0.34781649757388622</c:v>
                </c:pt>
                <c:pt idx="4">
                  <c:v>0.39490036425969571</c:v>
                </c:pt>
                <c:pt idx="5">
                  <c:v>0.43444307439375257</c:v>
                </c:pt>
                <c:pt idx="6">
                  <c:v>0.46271431522412726</c:v>
                </c:pt>
                <c:pt idx="7">
                  <c:v>0.48458869156970813</c:v>
                </c:pt>
              </c:numCache>
            </c:numRef>
          </c:val>
          <c:smooth val="0"/>
          <c:extLst>
            <c:ext xmlns:c16="http://schemas.microsoft.com/office/drawing/2014/chart" uri="{C3380CC4-5D6E-409C-BE32-E72D297353CC}">
              <c16:uniqueId val="{00000003-AD52-4FA7-9C62-8F26D0E94916}"/>
            </c:ext>
          </c:extLst>
        </c:ser>
        <c:ser>
          <c:idx val="5"/>
          <c:order val="4"/>
          <c:tx>
            <c:strRef>
              <c:f>'NCD018_019  24-25'!$P$54</c:f>
              <c:strCache>
                <c:ptCount val="1"/>
                <c:pt idx="0">
                  <c:v>SWL</c:v>
                </c:pt>
              </c:strCache>
            </c:strRef>
          </c:tx>
          <c:spPr>
            <a:ln w="28575" cap="rnd">
              <a:solidFill>
                <a:schemeClr val="accent5"/>
              </a:solidFill>
              <a:round/>
            </a:ln>
            <a:effectLst/>
          </c:spPr>
          <c:marker>
            <c:symbol val="none"/>
          </c:marker>
          <c:dLbls>
            <c:delete val="1"/>
          </c:dLbls>
          <c:cat>
            <c:numRef>
              <c:extLst>
                <c:ext xmlns:c15="http://schemas.microsoft.com/office/drawing/2012/chart" uri="{02D57815-91ED-43cb-92C2-25804820EDAC}">
                  <c15:fullRef>
                    <c15:sqref>'NCD018_019  24-25'!$Q$49:$AC$49</c15:sqref>
                  </c15:fullRef>
                </c:ext>
              </c:extLst>
              <c:f>'NCD018_019  24-25'!$V$49:$AC$49</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'NCD018_019  24-25'!$Q$54:$AC$54</c15:sqref>
                  </c15:fullRef>
                </c:ext>
              </c:extLst>
              <c:f>'NCD018_019  24-25'!$V$54:$AC$54</c:f>
              <c:numCache>
                <c:formatCode>0.0%</c:formatCode>
                <c:ptCount val="8"/>
                <c:pt idx="0">
                  <c:v>4.9382716049382713E-2</c:v>
                </c:pt>
                <c:pt idx="1">
                  <c:v>8.0366972477064216E-2</c:v>
                </c:pt>
                <c:pt idx="2">
                  <c:v>0.11548888487258269</c:v>
                </c:pt>
                <c:pt idx="3">
                  <c:v>0.14290748898678415</c:v>
                </c:pt>
                <c:pt idx="4">
                  <c:v>0.17981619559563031</c:v>
                </c:pt>
                <c:pt idx="5">
                  <c:v>0.21429761706382269</c:v>
                </c:pt>
                <c:pt idx="6">
                  <c:v>0.24351491569390402</c:v>
                </c:pt>
                <c:pt idx="7">
                  <c:v>0.26763518966908795</c:v>
                </c:pt>
              </c:numCache>
            </c:numRef>
          </c:val>
          <c:smooth val="0"/>
          <c:extLst>
            <c:ext xmlns:c16="http://schemas.microsoft.com/office/drawing/2014/chart" uri="{C3380CC4-5D6E-409C-BE32-E72D297353CC}">
              <c16:uniqueId val="{00000004-AD52-4FA7-9C62-8F26D0E94916}"/>
            </c:ext>
          </c:extLst>
        </c:ser>
        <c:ser>
          <c:idx val="0"/>
          <c:order val="5"/>
          <c:tx>
            <c:strRef>
              <c:f>'NCD018_019  24-25'!$P$55</c:f>
              <c:strCache>
                <c:ptCount val="1"/>
                <c:pt idx="0">
                  <c:v>England</c:v>
                </c:pt>
              </c:strCache>
            </c:strRef>
          </c:tx>
          <c:spPr>
            <a:ln w="28575" cap="rnd">
              <a:solidFill>
                <a:srgbClr val="2630A0"/>
              </a:solidFill>
              <a:prstDash val="dash"/>
              <a:round/>
            </a:ln>
            <a:effectLst/>
          </c:spPr>
          <c:marker>
            <c:symbol val="none"/>
          </c:marker>
          <c:dLbls>
            <c:delete val="1"/>
          </c:dLbls>
          <c:cat>
            <c:numRef>
              <c:extLst>
                <c:ext xmlns:c15="http://schemas.microsoft.com/office/drawing/2012/chart" uri="{02D57815-91ED-43cb-92C2-25804820EDAC}">
                  <c15:fullRef>
                    <c15:sqref>'NCD018_019  24-25'!$Q$49:$AC$49</c15:sqref>
                  </c15:fullRef>
                </c:ext>
              </c:extLst>
              <c:f>'NCD018_019  24-25'!$V$49:$AC$49</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'NCD018_019  24-25'!$Q$55:$AC$55</c15:sqref>
                  </c15:fullRef>
                </c:ext>
              </c:extLst>
              <c:f>'NCD018_019  24-25'!$V$55:$AC$55</c:f>
              <c:numCache>
                <c:formatCode>0.0%</c:formatCode>
                <c:ptCount val="8"/>
                <c:pt idx="0">
                  <c:v>5.9695532331427568E-2</c:v>
                </c:pt>
                <c:pt idx="1">
                  <c:v>0.1164111597790897</c:v>
                </c:pt>
                <c:pt idx="2">
                  <c:v>0.16678674351585016</c:v>
                </c:pt>
                <c:pt idx="3">
                  <c:v>0.2166361194308867</c:v>
                </c:pt>
                <c:pt idx="4">
                  <c:v>0.25948784623638649</c:v>
                </c:pt>
                <c:pt idx="5">
                  <c:v>0.30370811297572442</c:v>
                </c:pt>
                <c:pt idx="6">
                  <c:v>0.3525183753815036</c:v>
                </c:pt>
                <c:pt idx="7">
                  <c:v>0.38957115392160707</c:v>
                </c:pt>
              </c:numCache>
            </c:numRef>
          </c:val>
          <c:smooth val="0"/>
          <c:extLst>
            <c:ext xmlns:c16="http://schemas.microsoft.com/office/drawing/2014/chart" uri="{C3380CC4-5D6E-409C-BE32-E72D297353CC}">
              <c16:uniqueId val="{00000005-5905-4218-ACF8-BF51BEFBB47E}"/>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a:t>
                </a:r>
                <a:r>
                  <a:rPr lang="en-US" baseline="0"/>
                  <a:t> resident patients with structured medication review</a:t>
                </a:r>
                <a:endParaRPr lang="en-US"/>
              </a:p>
            </c:rich>
          </c:tx>
          <c:layout>
            <c:manualLayout>
              <c:xMode val="edge"/>
              <c:yMode val="edge"/>
              <c:x val="1.0682799095242621E-2"/>
              <c:y val="0.215887926836353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LAS incidents attended in care homes - Chief complaint 'Falls' - average per day </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6512627549194431E-2"/>
          <c:y val="0.17398217449550335"/>
          <c:w val="0.90581770479199564"/>
          <c:h val="0.69968580467560892"/>
        </c:manualLayout>
      </c:layout>
      <c:lineChart>
        <c:grouping val="standard"/>
        <c:varyColors val="0"/>
        <c:ser>
          <c:idx val="1"/>
          <c:order val="0"/>
          <c:tx>
            <c:strRef>
              <c:f>LASfalls!$B$38</c:f>
              <c:strCache>
                <c:ptCount val="1"/>
                <c:pt idx="0">
                  <c:v>NEL</c:v>
                </c:pt>
              </c:strCache>
            </c:strRef>
          </c:tx>
          <c:spPr>
            <a:ln w="28575" cap="rnd">
              <a:solidFill>
                <a:srgbClr val="4472C4"/>
              </a:solidFill>
              <a:round/>
            </a:ln>
            <a:effectLst/>
          </c:spPr>
          <c:marker>
            <c:symbol val="none"/>
          </c:marker>
          <c:dLbls>
            <c:delete val="1"/>
          </c:dLbls>
          <c:cat>
            <c:numRef>
              <c:f>LASfalls!$C$37:$O$37</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LASfalls!$C$38:$O$38</c:f>
              <c:numCache>
                <c:formatCode>0.0</c:formatCode>
                <c:ptCount val="13"/>
                <c:pt idx="0">
                  <c:v>2.3666666666666667</c:v>
                </c:pt>
                <c:pt idx="1">
                  <c:v>2.225806451612903</c:v>
                </c:pt>
                <c:pt idx="2">
                  <c:v>2.193548387096774</c:v>
                </c:pt>
                <c:pt idx="3">
                  <c:v>2.5517241379310347</c:v>
                </c:pt>
                <c:pt idx="4">
                  <c:v>2</c:v>
                </c:pt>
                <c:pt idx="5">
                  <c:v>2.2000000000000002</c:v>
                </c:pt>
                <c:pt idx="6">
                  <c:v>2</c:v>
                </c:pt>
                <c:pt idx="7">
                  <c:v>1.8</c:v>
                </c:pt>
                <c:pt idx="8">
                  <c:v>1.8709677419354838</c:v>
                </c:pt>
                <c:pt idx="9">
                  <c:v>2.161290322580645</c:v>
                </c:pt>
                <c:pt idx="10">
                  <c:v>1.6333333333333333</c:v>
                </c:pt>
                <c:pt idx="11">
                  <c:v>1.903225806451613</c:v>
                </c:pt>
                <c:pt idx="12">
                  <c:v>2.1333333333333333</c:v>
                </c:pt>
              </c:numCache>
            </c:numRef>
          </c:val>
          <c:smooth val="0"/>
          <c:extLst>
            <c:ext xmlns:c16="http://schemas.microsoft.com/office/drawing/2014/chart" uri="{C3380CC4-5D6E-409C-BE32-E72D297353CC}">
              <c16:uniqueId val="{00000000-B43E-483D-84FB-85B1FE373D32}"/>
            </c:ext>
          </c:extLst>
        </c:ser>
        <c:ser>
          <c:idx val="2"/>
          <c:order val="1"/>
          <c:tx>
            <c:strRef>
              <c:f>LASfalls!$B$39</c:f>
              <c:strCache>
                <c:ptCount val="1"/>
                <c:pt idx="0">
                  <c:v>NCL</c:v>
                </c:pt>
              </c:strCache>
            </c:strRef>
          </c:tx>
          <c:spPr>
            <a:ln w="28575" cap="rnd">
              <a:solidFill>
                <a:srgbClr val="ED7D31"/>
              </a:solidFill>
              <a:round/>
            </a:ln>
            <a:effectLst/>
          </c:spPr>
          <c:marker>
            <c:symbol val="none"/>
          </c:marker>
          <c:dLbls>
            <c:delete val="1"/>
          </c:dLbls>
          <c:cat>
            <c:numRef>
              <c:f>LASfalls!$C$37:$O$37</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LASfalls!$C$39:$O$39</c:f>
              <c:numCache>
                <c:formatCode>0.0</c:formatCode>
                <c:ptCount val="13"/>
                <c:pt idx="0">
                  <c:v>1.6333333333333333</c:v>
                </c:pt>
                <c:pt idx="1">
                  <c:v>2.2580645161290325</c:v>
                </c:pt>
                <c:pt idx="2">
                  <c:v>2.2580645161290325</c:v>
                </c:pt>
                <c:pt idx="3">
                  <c:v>2.0344827586206895</c:v>
                </c:pt>
                <c:pt idx="4">
                  <c:v>1.935483870967742</c:v>
                </c:pt>
                <c:pt idx="5">
                  <c:v>1.9</c:v>
                </c:pt>
                <c:pt idx="6">
                  <c:v>1.967741935483871</c:v>
                </c:pt>
                <c:pt idx="7">
                  <c:v>1.8333333333333333</c:v>
                </c:pt>
                <c:pt idx="8">
                  <c:v>1.8064516129032258</c:v>
                </c:pt>
                <c:pt idx="9">
                  <c:v>2.096774193548387</c:v>
                </c:pt>
                <c:pt idx="10">
                  <c:v>1.8333333333333333</c:v>
                </c:pt>
                <c:pt idx="11">
                  <c:v>2.129032258064516</c:v>
                </c:pt>
                <c:pt idx="12">
                  <c:v>1.8333333333333333</c:v>
                </c:pt>
              </c:numCache>
            </c:numRef>
          </c:val>
          <c:smooth val="0"/>
          <c:extLst>
            <c:ext xmlns:c16="http://schemas.microsoft.com/office/drawing/2014/chart" uri="{C3380CC4-5D6E-409C-BE32-E72D297353CC}">
              <c16:uniqueId val="{00000001-B43E-483D-84FB-85B1FE373D32}"/>
            </c:ext>
          </c:extLst>
        </c:ser>
        <c:ser>
          <c:idx val="3"/>
          <c:order val="2"/>
          <c:tx>
            <c:strRef>
              <c:f>LASfalls!$B$40</c:f>
              <c:strCache>
                <c:ptCount val="1"/>
                <c:pt idx="0">
                  <c:v>NWL</c:v>
                </c:pt>
              </c:strCache>
            </c:strRef>
          </c:tx>
          <c:spPr>
            <a:ln w="28575" cap="rnd">
              <a:solidFill>
                <a:srgbClr val="A5A5A5"/>
              </a:solidFill>
              <a:round/>
            </a:ln>
            <a:effectLst/>
          </c:spPr>
          <c:marker>
            <c:symbol val="none"/>
          </c:marker>
          <c:dLbls>
            <c:delete val="1"/>
          </c:dLbls>
          <c:cat>
            <c:numRef>
              <c:f>LASfalls!$C$37:$O$37</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LASfalls!$C$40:$O$40</c:f>
              <c:numCache>
                <c:formatCode>0.0</c:formatCode>
                <c:ptCount val="13"/>
                <c:pt idx="0">
                  <c:v>2.4</c:v>
                </c:pt>
                <c:pt idx="1">
                  <c:v>2.806451612903226</c:v>
                </c:pt>
                <c:pt idx="2">
                  <c:v>2.3225806451612905</c:v>
                </c:pt>
                <c:pt idx="3">
                  <c:v>2.7241379310344827</c:v>
                </c:pt>
                <c:pt idx="4">
                  <c:v>2.193548387096774</c:v>
                </c:pt>
                <c:pt idx="5">
                  <c:v>2.3333333333333335</c:v>
                </c:pt>
                <c:pt idx="6">
                  <c:v>2.5806451612903225</c:v>
                </c:pt>
                <c:pt idx="7">
                  <c:v>2.5666666666666669</c:v>
                </c:pt>
                <c:pt idx="8">
                  <c:v>2.774193548387097</c:v>
                </c:pt>
                <c:pt idx="9">
                  <c:v>2.3225806451612905</c:v>
                </c:pt>
                <c:pt idx="10">
                  <c:v>2.9</c:v>
                </c:pt>
                <c:pt idx="11">
                  <c:v>2.193548387096774</c:v>
                </c:pt>
                <c:pt idx="12">
                  <c:v>2.7</c:v>
                </c:pt>
              </c:numCache>
            </c:numRef>
          </c:val>
          <c:smooth val="0"/>
          <c:extLst>
            <c:ext xmlns:c16="http://schemas.microsoft.com/office/drawing/2014/chart" uri="{C3380CC4-5D6E-409C-BE32-E72D297353CC}">
              <c16:uniqueId val="{00000002-B43E-483D-84FB-85B1FE373D32}"/>
            </c:ext>
          </c:extLst>
        </c:ser>
        <c:ser>
          <c:idx val="4"/>
          <c:order val="3"/>
          <c:tx>
            <c:strRef>
              <c:f>LASfalls!$B$41</c:f>
              <c:strCache>
                <c:ptCount val="1"/>
                <c:pt idx="0">
                  <c:v>SEL</c:v>
                </c:pt>
              </c:strCache>
            </c:strRef>
          </c:tx>
          <c:spPr>
            <a:ln w="28575" cap="rnd">
              <a:solidFill>
                <a:srgbClr val="FFC000"/>
              </a:solidFill>
              <a:round/>
            </a:ln>
            <a:effectLst/>
          </c:spPr>
          <c:marker>
            <c:symbol val="none"/>
          </c:marker>
          <c:dLbls>
            <c:delete val="1"/>
          </c:dLbls>
          <c:cat>
            <c:numRef>
              <c:f>LASfalls!$C$37:$O$37</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LASfalls!$C$41:$O$41</c:f>
              <c:numCache>
                <c:formatCode>0.0</c:formatCode>
                <c:ptCount val="13"/>
                <c:pt idx="0">
                  <c:v>3.4333333333333331</c:v>
                </c:pt>
                <c:pt idx="1">
                  <c:v>3.4838709677419355</c:v>
                </c:pt>
                <c:pt idx="2">
                  <c:v>3.3225806451612905</c:v>
                </c:pt>
                <c:pt idx="3">
                  <c:v>2.8275862068965516</c:v>
                </c:pt>
                <c:pt idx="4">
                  <c:v>2.7419354838709675</c:v>
                </c:pt>
                <c:pt idx="5">
                  <c:v>3</c:v>
                </c:pt>
                <c:pt idx="6">
                  <c:v>3.967741935483871</c:v>
                </c:pt>
                <c:pt idx="7">
                  <c:v>3.1666666666666665</c:v>
                </c:pt>
                <c:pt idx="8">
                  <c:v>3.096774193548387</c:v>
                </c:pt>
                <c:pt idx="9">
                  <c:v>3.2580645161290325</c:v>
                </c:pt>
                <c:pt idx="10">
                  <c:v>3.6</c:v>
                </c:pt>
                <c:pt idx="11">
                  <c:v>2.967741935483871</c:v>
                </c:pt>
                <c:pt idx="12">
                  <c:v>3.8</c:v>
                </c:pt>
              </c:numCache>
            </c:numRef>
          </c:val>
          <c:smooth val="0"/>
          <c:extLst>
            <c:ext xmlns:c16="http://schemas.microsoft.com/office/drawing/2014/chart" uri="{C3380CC4-5D6E-409C-BE32-E72D297353CC}">
              <c16:uniqueId val="{00000003-B43E-483D-84FB-85B1FE373D32}"/>
            </c:ext>
          </c:extLst>
        </c:ser>
        <c:ser>
          <c:idx val="5"/>
          <c:order val="4"/>
          <c:tx>
            <c:strRef>
              <c:f>LASfalls!$B$42</c:f>
              <c:strCache>
                <c:ptCount val="1"/>
                <c:pt idx="0">
                  <c:v>SWL</c:v>
                </c:pt>
              </c:strCache>
            </c:strRef>
          </c:tx>
          <c:spPr>
            <a:ln w="28575" cap="rnd">
              <a:solidFill>
                <a:srgbClr val="5B9BD5"/>
              </a:solidFill>
              <a:round/>
            </a:ln>
            <a:effectLst/>
          </c:spPr>
          <c:marker>
            <c:symbol val="none"/>
          </c:marker>
          <c:dLbls>
            <c:delete val="1"/>
          </c:dLbls>
          <c:cat>
            <c:numRef>
              <c:f>LASfalls!$C$37:$O$37</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LASfalls!$C$42:$O$42</c:f>
              <c:numCache>
                <c:formatCode>0.0</c:formatCode>
                <c:ptCount val="13"/>
                <c:pt idx="0">
                  <c:v>2.4</c:v>
                </c:pt>
                <c:pt idx="1">
                  <c:v>2.7419354838709675</c:v>
                </c:pt>
                <c:pt idx="2">
                  <c:v>2.6774193548387095</c:v>
                </c:pt>
                <c:pt idx="3">
                  <c:v>2.8275862068965516</c:v>
                </c:pt>
                <c:pt idx="4">
                  <c:v>2.3548387096774195</c:v>
                </c:pt>
                <c:pt idx="5">
                  <c:v>2.1666666666666665</c:v>
                </c:pt>
                <c:pt idx="6">
                  <c:v>2.4838709677419355</c:v>
                </c:pt>
                <c:pt idx="7">
                  <c:v>2.5333333333333332</c:v>
                </c:pt>
                <c:pt idx="8">
                  <c:v>1.935483870967742</c:v>
                </c:pt>
                <c:pt idx="9">
                  <c:v>2.4838709677419355</c:v>
                </c:pt>
                <c:pt idx="10">
                  <c:v>2.4</c:v>
                </c:pt>
                <c:pt idx="11">
                  <c:v>2.225806451612903</c:v>
                </c:pt>
                <c:pt idx="12">
                  <c:v>2.6</c:v>
                </c:pt>
              </c:numCache>
            </c:numRef>
          </c:val>
          <c:smooth val="0"/>
          <c:extLst>
            <c:ext xmlns:c16="http://schemas.microsoft.com/office/drawing/2014/chart" uri="{C3380CC4-5D6E-409C-BE32-E72D297353CC}">
              <c16:uniqueId val="{00000004-B43E-483D-84FB-85B1FE373D32}"/>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LAS incidents (averge per day)</a:t>
                </a:r>
              </a:p>
            </c:rich>
          </c:tx>
          <c:layout>
            <c:manualLayout>
              <c:xMode val="edge"/>
              <c:yMode val="edge"/>
              <c:x val="6.1396922190114301E-3"/>
              <c:y val="0.2569663538533593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majorUnit val="1"/>
      </c:valAx>
      <c:spPr>
        <a:noFill/>
        <a:ln>
          <a:noFill/>
        </a:ln>
        <a:effectLst/>
      </c:spPr>
    </c:plotArea>
    <c:legend>
      <c:legendPos val="t"/>
      <c:layout>
        <c:manualLayout>
          <c:xMode val="edge"/>
          <c:yMode val="edge"/>
          <c:x val="0.31456234193813265"/>
          <c:y val="0.10198186259305557"/>
          <c:w val="0.35818205906395728"/>
          <c:h val="5.109806561916073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Excess Death Ratio in Care Homes </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'Excess deaths'!$Q$19</c:f>
              <c:strCache>
                <c:ptCount val="1"/>
                <c:pt idx="0">
                  <c:v>London</c:v>
                </c:pt>
              </c:strCache>
            </c:strRef>
          </c:tx>
          <c:spPr>
            <a:ln w="28575" cap="rnd">
              <a:solidFill>
                <a:srgbClr val="7030A0"/>
              </a:solidFill>
              <a:round/>
            </a:ln>
            <a:effectLst/>
          </c:spPr>
          <c:marker>
            <c:symbol val="none"/>
          </c:marker>
          <c:dLbls>
            <c:delete val="1"/>
          </c:dLbls>
          <c:cat>
            <c:numRef>
              <c:f>'Excess deaths'!$R$18:$AD$18</c:f>
              <c:numCache>
                <c:formatCode>m/d/yyyy</c:formatCode>
                <c:ptCount val="13"/>
                <c:pt idx="0">
                  <c:v>44925</c:v>
                </c:pt>
                <c:pt idx="1">
                  <c:v>44953</c:v>
                </c:pt>
                <c:pt idx="2">
                  <c:v>44981</c:v>
                </c:pt>
                <c:pt idx="3">
                  <c:v>45016</c:v>
                </c:pt>
                <c:pt idx="4">
                  <c:v>45044</c:v>
                </c:pt>
                <c:pt idx="5">
                  <c:v>45072</c:v>
                </c:pt>
                <c:pt idx="6">
                  <c:v>45107</c:v>
                </c:pt>
                <c:pt idx="7">
                  <c:v>45135</c:v>
                </c:pt>
                <c:pt idx="8">
                  <c:v>45170</c:v>
                </c:pt>
                <c:pt idx="9">
                  <c:v>45198</c:v>
                </c:pt>
                <c:pt idx="10">
                  <c:v>45226</c:v>
                </c:pt>
                <c:pt idx="11">
                  <c:v>45261</c:v>
                </c:pt>
                <c:pt idx="12">
                  <c:v>45289</c:v>
                </c:pt>
              </c:numCache>
            </c:numRef>
          </c:cat>
          <c:val>
            <c:numRef>
              <c:f>'Excess deaths'!$R$19:$AD$19</c:f>
              <c:numCache>
                <c:formatCode>0.00</c:formatCode>
                <c:ptCount val="13"/>
                <c:pt idx="0">
                  <c:v>1.0097192224622029</c:v>
                </c:pt>
                <c:pt idx="1">
                  <c:v>0.97448979591836737</c:v>
                </c:pt>
                <c:pt idx="2">
                  <c:v>0.90414878397711018</c:v>
                </c:pt>
                <c:pt idx="3">
                  <c:v>0.89441747572815533</c:v>
                </c:pt>
                <c:pt idx="4">
                  <c:v>0.87244897959183676</c:v>
                </c:pt>
                <c:pt idx="5">
                  <c:v>0.94797687861271673</c:v>
                </c:pt>
                <c:pt idx="6">
                  <c:v>1.0173775671406002</c:v>
                </c:pt>
                <c:pt idx="7">
                  <c:v>0.95481335952848723</c:v>
                </c:pt>
                <c:pt idx="8">
                  <c:v>0.97936507936507933</c:v>
                </c:pt>
                <c:pt idx="9">
                  <c:v>0.89868667917448408</c:v>
                </c:pt>
                <c:pt idx="10">
                  <c:v>0.88286713286713292</c:v>
                </c:pt>
                <c:pt idx="11">
                  <c:v>0.95231788079470203</c:v>
                </c:pt>
                <c:pt idx="12">
                  <c:v>0.9518459069020867</c:v>
                </c:pt>
              </c:numCache>
            </c:numRef>
          </c:val>
          <c:smooth val="0"/>
          <c:extLst>
            <c:ext xmlns:c16="http://schemas.microsoft.com/office/drawing/2014/chart" uri="{C3380CC4-5D6E-409C-BE32-E72D297353CC}">
              <c16:uniqueId val="{00000000-36F7-4832-9C6B-F585017B2008}"/>
            </c:ext>
          </c:extLst>
        </c:ser>
        <c:ser>
          <c:idx val="2"/>
          <c:order val="1"/>
          <c:tx>
            <c:strRef>
              <c:f>'Excess deaths'!$Q$20</c:f>
              <c:strCache>
                <c:ptCount val="1"/>
                <c:pt idx="0">
                  <c:v>England</c:v>
                </c:pt>
              </c:strCache>
            </c:strRef>
          </c:tx>
          <c:spPr>
            <a:ln w="28575" cap="rnd">
              <a:solidFill>
                <a:srgbClr val="44546A"/>
              </a:solidFill>
              <a:prstDash val="dash"/>
              <a:round/>
            </a:ln>
            <a:effectLst/>
          </c:spPr>
          <c:marker>
            <c:symbol val="none"/>
          </c:marker>
          <c:dLbls>
            <c:delete val="1"/>
          </c:dLbls>
          <c:cat>
            <c:numRef>
              <c:f>'Excess deaths'!$R$18:$AD$18</c:f>
              <c:numCache>
                <c:formatCode>m/d/yyyy</c:formatCode>
                <c:ptCount val="13"/>
                <c:pt idx="0">
                  <c:v>44925</c:v>
                </c:pt>
                <c:pt idx="1">
                  <c:v>44953</c:v>
                </c:pt>
                <c:pt idx="2">
                  <c:v>44981</c:v>
                </c:pt>
                <c:pt idx="3">
                  <c:v>45016</c:v>
                </c:pt>
                <c:pt idx="4">
                  <c:v>45044</c:v>
                </c:pt>
                <c:pt idx="5">
                  <c:v>45072</c:v>
                </c:pt>
                <c:pt idx="6">
                  <c:v>45107</c:v>
                </c:pt>
                <c:pt idx="7">
                  <c:v>45135</c:v>
                </c:pt>
                <c:pt idx="8">
                  <c:v>45170</c:v>
                </c:pt>
                <c:pt idx="9">
                  <c:v>45198</c:v>
                </c:pt>
                <c:pt idx="10">
                  <c:v>45226</c:v>
                </c:pt>
                <c:pt idx="11">
                  <c:v>45261</c:v>
                </c:pt>
                <c:pt idx="12">
                  <c:v>45289</c:v>
                </c:pt>
              </c:numCache>
            </c:numRef>
          </c:cat>
          <c:val>
            <c:numRef>
              <c:f>'Excess deaths'!$R$20:$AD$20</c:f>
              <c:numCache>
                <c:formatCode>0.00</c:formatCode>
                <c:ptCount val="13"/>
                <c:pt idx="0">
                  <c:v>0.97496307757226242</c:v>
                </c:pt>
                <c:pt idx="1">
                  <c:v>1.1068315763260563</c:v>
                </c:pt>
                <c:pt idx="2">
                  <c:v>0.91500465983224599</c:v>
                </c:pt>
                <c:pt idx="3">
                  <c:v>0.90648111332007952</c:v>
                </c:pt>
                <c:pt idx="4">
                  <c:v>0.933868838028169</c:v>
                </c:pt>
                <c:pt idx="5">
                  <c:v>1.0326944757609922</c:v>
                </c:pt>
                <c:pt idx="6">
                  <c:v>0.96821314679559711</c:v>
                </c:pt>
                <c:pt idx="7">
                  <c:v>0.91635711540924814</c:v>
                </c:pt>
                <c:pt idx="8">
                  <c:v>0.96279454319966928</c:v>
                </c:pt>
                <c:pt idx="9">
                  <c:v>0.96872709504031274</c:v>
                </c:pt>
                <c:pt idx="10">
                  <c:v>0.92187855355924497</c:v>
                </c:pt>
                <c:pt idx="11">
                  <c:v>0.98838109992254064</c:v>
                </c:pt>
                <c:pt idx="12">
                  <c:v>0.94745603995421912</c:v>
                </c:pt>
              </c:numCache>
            </c:numRef>
          </c:val>
          <c:smooth val="0"/>
          <c:extLst>
            <c:ext xmlns:c16="http://schemas.microsoft.com/office/drawing/2014/chart" uri="{C3380CC4-5D6E-409C-BE32-E72D297353CC}">
              <c16:uniqueId val="{00000001-36F7-4832-9C6B-F585017B2008}"/>
            </c:ext>
          </c:extLst>
        </c:ser>
        <c:ser>
          <c:idx val="0"/>
          <c:order val="2"/>
          <c:tx>
            <c:strRef>
              <c:f>'Excess deaths'!$Q$21</c:f>
              <c:strCache>
                <c:ptCount val="1"/>
                <c:pt idx="0">
                  <c:v>Expected = Registered</c:v>
                </c:pt>
              </c:strCache>
            </c:strRef>
          </c:tx>
          <c:spPr>
            <a:ln w="15875" cap="rnd">
              <a:solidFill>
                <a:srgbClr val="4472C4">
                  <a:lumMod val="75000"/>
                </a:srgbClr>
              </a:solidFill>
              <a:round/>
            </a:ln>
            <a:effectLst/>
          </c:spPr>
          <c:marker>
            <c:symbol val="none"/>
          </c:marker>
          <c:dLbls>
            <c:delete val="1"/>
          </c:dLbls>
          <c:cat>
            <c:numRef>
              <c:f>'Excess deaths'!$R$18:$AD$18</c:f>
              <c:numCache>
                <c:formatCode>m/d/yyyy</c:formatCode>
                <c:ptCount val="13"/>
                <c:pt idx="0">
                  <c:v>44925</c:v>
                </c:pt>
                <c:pt idx="1">
                  <c:v>44953</c:v>
                </c:pt>
                <c:pt idx="2">
                  <c:v>44981</c:v>
                </c:pt>
                <c:pt idx="3">
                  <c:v>45016</c:v>
                </c:pt>
                <c:pt idx="4">
                  <c:v>45044</c:v>
                </c:pt>
                <c:pt idx="5">
                  <c:v>45072</c:v>
                </c:pt>
                <c:pt idx="6">
                  <c:v>45107</c:v>
                </c:pt>
                <c:pt idx="7">
                  <c:v>45135</c:v>
                </c:pt>
                <c:pt idx="8">
                  <c:v>45170</c:v>
                </c:pt>
                <c:pt idx="9">
                  <c:v>45198</c:v>
                </c:pt>
                <c:pt idx="10">
                  <c:v>45226</c:v>
                </c:pt>
                <c:pt idx="11">
                  <c:v>45261</c:v>
                </c:pt>
                <c:pt idx="12">
                  <c:v>45289</c:v>
                </c:pt>
              </c:numCache>
            </c:numRef>
          </c:cat>
          <c:val>
            <c:numRef>
              <c:f>'Excess deaths'!$R$21:$AD$21</c:f>
              <c:numCache>
                <c:formatCode>0.00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smooth val="0"/>
          <c:extLst>
            <c:ext xmlns:c16="http://schemas.microsoft.com/office/drawing/2014/chart" uri="{C3380CC4-5D6E-409C-BE32-E72D297353CC}">
              <c16:uniqueId val="{00000002-36F7-4832-9C6B-F585017B2008}"/>
            </c:ext>
          </c:extLst>
        </c:ser>
        <c:dLbls>
          <c:showLegendKey val="0"/>
          <c:showVal val="1"/>
          <c:showCatName val="0"/>
          <c:showSerName val="0"/>
          <c:showPercent val="0"/>
          <c:showBubbleSize val="0"/>
        </c:dLbls>
        <c:smooth val="0"/>
        <c:axId val="938543360"/>
        <c:axId val="938541392"/>
        <c:extLst/>
      </c:lineChart>
      <c:catAx>
        <c:axId val="938543360"/>
        <c:scaling>
          <c:orientation val="minMax"/>
        </c:scaling>
        <c:delete val="0"/>
        <c:axPos val="b"/>
        <c:majorGridlines>
          <c:spPr>
            <a:ln w="9525" cap="flat" cmpd="sng" algn="ctr">
              <a:solidFill>
                <a:schemeClr val="tx1">
                  <a:lumMod val="15000"/>
                  <a:lumOff val="85000"/>
                </a:schemeClr>
              </a:solidFill>
              <a:round/>
            </a:ln>
            <a:effectLst/>
          </c:spPr>
        </c:majorGridlines>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0"/>
        <c:lblAlgn val="ctr"/>
        <c:lblOffset val="0"/>
        <c:noMultiLvlLbl val="0"/>
      </c:catAx>
      <c:valAx>
        <c:axId val="938541392"/>
        <c:scaling>
          <c:orientation val="minMax"/>
          <c:max val="1.4"/>
          <c:min val="0.6000000000000000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Ratio of Excess Deaths</a:t>
                </a:r>
              </a:p>
            </c:rich>
          </c:tx>
          <c:layout>
            <c:manualLayout>
              <c:xMode val="edge"/>
              <c:yMode val="edge"/>
              <c:x val="1.1260941733936755E-2"/>
              <c:y val="0.36300201335407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minorUnit val="0.1"/>
      </c:valAx>
      <c:spPr>
        <a:noFill/>
        <a:ln>
          <a:noFill/>
        </a:ln>
        <a:effectLst/>
      </c:spPr>
    </c:plotArea>
    <c:legend>
      <c:legendPos val="t"/>
      <c:legendEntry>
        <c:idx val="2"/>
        <c:delete val="1"/>
      </c:legendEntry>
      <c:layout>
        <c:manualLayout>
          <c:xMode val="edge"/>
          <c:yMode val="edge"/>
          <c:x val="0.37831388678054112"/>
          <c:y val="0.10535173756347926"/>
          <c:w val="0.21803499670151943"/>
          <c:h val="5.309265230882642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1" i="0" u="none" strike="noStrike" kern="1200" spc="0" baseline="0">
                <a:solidFill>
                  <a:schemeClr val="tx1">
                    <a:lumMod val="65000"/>
                    <a:lumOff val="35000"/>
                  </a:schemeClr>
                </a:solidFill>
                <a:latin typeface="+mn-lt"/>
                <a:ea typeface="+mn-ea"/>
                <a:cs typeface="+mn-cs"/>
              </a:defRPr>
            </a:pPr>
            <a:r>
              <a:rPr lang="en-US" sz="1400" b="1">
                <a:solidFill>
                  <a:schemeClr val="tx1"/>
                </a:solidFill>
              </a:rPr>
              <a:t>Number of Patients recorded with Dementia Diagnosis whose most recent residency is a Care Home, by ICB and Month 2023/24</a:t>
            </a:r>
          </a:p>
        </c:rich>
      </c:tx>
      <c:layout>
        <c:manualLayout>
          <c:xMode val="edge"/>
          <c:yMode val="edge"/>
          <c:x val="2.3313456977130987E-2"/>
          <c:y val="3.2705030722541675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38903482827161"/>
          <c:y val="0.26839618645534363"/>
          <c:w val="0.86599305262371629"/>
          <c:h val="0.54120215063191546"/>
        </c:manualLayout>
      </c:layout>
      <c:lineChart>
        <c:grouping val="standard"/>
        <c:varyColors val="0"/>
        <c:ser>
          <c:idx val="0"/>
          <c:order val="0"/>
          <c:tx>
            <c:strRef>
              <c:f>Dementia_DATA!$W$48</c:f>
              <c:strCache>
                <c:ptCount val="1"/>
                <c:pt idx="0">
                  <c:v>NEL</c:v>
                </c:pt>
              </c:strCache>
            </c:strRef>
          </c:tx>
          <c:spPr>
            <a:ln w="28575" cap="rnd">
              <a:solidFill>
                <a:schemeClr val="accent1"/>
              </a:solidFill>
              <a:round/>
            </a:ln>
            <a:effectLst/>
          </c:spPr>
          <c:marker>
            <c:symbol val="none"/>
          </c:marker>
          <c:cat>
            <c:strRef>
              <c:f>Dementia_DATA!$X$47:$AJ$47</c:f>
              <c:strCache>
                <c:ptCount val="13"/>
                <c:pt idx="0">
                  <c:v>Nov-23</c:v>
                </c:pt>
                <c:pt idx="1">
                  <c:v>Dec-23</c:v>
                </c:pt>
                <c:pt idx="2">
                  <c:v>Jan-24</c:v>
                </c:pt>
                <c:pt idx="3">
                  <c:v>Feb-24</c:v>
                </c:pt>
                <c:pt idx="4">
                  <c:v>Mar-24</c:v>
                </c:pt>
                <c:pt idx="5">
                  <c:v>Apr-24</c:v>
                </c:pt>
                <c:pt idx="6">
                  <c:v>May-24</c:v>
                </c:pt>
                <c:pt idx="7">
                  <c:v>Jun-24</c:v>
                </c:pt>
                <c:pt idx="8">
                  <c:v>Jul-24</c:v>
                </c:pt>
                <c:pt idx="9">
                  <c:v>Aug-24</c:v>
                </c:pt>
                <c:pt idx="10">
                  <c:v>Sep-24</c:v>
                </c:pt>
                <c:pt idx="11">
                  <c:v>Oct-24</c:v>
                </c:pt>
                <c:pt idx="12">
                  <c:v>Nov-24</c:v>
                </c:pt>
              </c:strCache>
            </c:strRef>
          </c:cat>
          <c:val>
            <c:numRef>
              <c:f>Dementia_DATA!$X$48:$AJ$48</c:f>
              <c:numCache>
                <c:formatCode>0</c:formatCode>
                <c:ptCount val="13"/>
                <c:pt idx="0">
                  <c:v>1165</c:v>
                </c:pt>
                <c:pt idx="1">
                  <c:v>1170</c:v>
                </c:pt>
                <c:pt idx="2">
                  <c:v>1175</c:v>
                </c:pt>
                <c:pt idx="3">
                  <c:v>1245</c:v>
                </c:pt>
                <c:pt idx="4">
                  <c:v>1230</c:v>
                </c:pt>
                <c:pt idx="5">
                  <c:v>1220</c:v>
                </c:pt>
                <c:pt idx="6">
                  <c:v>1220</c:v>
                </c:pt>
                <c:pt idx="7">
                  <c:v>1200</c:v>
                </c:pt>
                <c:pt idx="8">
                  <c:v>1210</c:v>
                </c:pt>
                <c:pt idx="9">
                  <c:v>1105</c:v>
                </c:pt>
                <c:pt idx="10">
                  <c:v>1165</c:v>
                </c:pt>
                <c:pt idx="11">
                  <c:v>1245</c:v>
                </c:pt>
                <c:pt idx="12">
                  <c:v>1235</c:v>
                </c:pt>
              </c:numCache>
            </c:numRef>
          </c:val>
          <c:smooth val="0"/>
          <c:extLst>
            <c:ext xmlns:c16="http://schemas.microsoft.com/office/drawing/2014/chart" uri="{C3380CC4-5D6E-409C-BE32-E72D297353CC}">
              <c16:uniqueId val="{00000000-F76F-445B-A9BF-1FA93497D808}"/>
            </c:ext>
          </c:extLst>
        </c:ser>
        <c:ser>
          <c:idx val="1"/>
          <c:order val="1"/>
          <c:tx>
            <c:strRef>
              <c:f>Dementia_DATA!$W$49</c:f>
              <c:strCache>
                <c:ptCount val="1"/>
                <c:pt idx="0">
                  <c:v>NCL</c:v>
                </c:pt>
              </c:strCache>
            </c:strRef>
          </c:tx>
          <c:spPr>
            <a:ln w="28575" cap="rnd">
              <a:solidFill>
                <a:schemeClr val="accent2"/>
              </a:solidFill>
              <a:round/>
            </a:ln>
            <a:effectLst/>
          </c:spPr>
          <c:marker>
            <c:symbol val="none"/>
          </c:marker>
          <c:cat>
            <c:strRef>
              <c:f>Dementia_DATA!$X$47:$AJ$47</c:f>
              <c:strCache>
                <c:ptCount val="13"/>
                <c:pt idx="0">
                  <c:v>Nov-23</c:v>
                </c:pt>
                <c:pt idx="1">
                  <c:v>Dec-23</c:v>
                </c:pt>
                <c:pt idx="2">
                  <c:v>Jan-24</c:v>
                </c:pt>
                <c:pt idx="3">
                  <c:v>Feb-24</c:v>
                </c:pt>
                <c:pt idx="4">
                  <c:v>Mar-24</c:v>
                </c:pt>
                <c:pt idx="5">
                  <c:v>Apr-24</c:v>
                </c:pt>
                <c:pt idx="6">
                  <c:v>May-24</c:v>
                </c:pt>
                <c:pt idx="7">
                  <c:v>Jun-24</c:v>
                </c:pt>
                <c:pt idx="8">
                  <c:v>Jul-24</c:v>
                </c:pt>
                <c:pt idx="9">
                  <c:v>Aug-24</c:v>
                </c:pt>
                <c:pt idx="10">
                  <c:v>Sep-24</c:v>
                </c:pt>
                <c:pt idx="11">
                  <c:v>Oct-24</c:v>
                </c:pt>
                <c:pt idx="12">
                  <c:v>Nov-24</c:v>
                </c:pt>
              </c:strCache>
            </c:strRef>
          </c:cat>
          <c:val>
            <c:numRef>
              <c:f>Dementia_DATA!$X$49:$AJ$49</c:f>
              <c:numCache>
                <c:formatCode>0</c:formatCode>
                <c:ptCount val="13"/>
                <c:pt idx="0">
                  <c:v>1740</c:v>
                </c:pt>
                <c:pt idx="1">
                  <c:v>1730</c:v>
                </c:pt>
                <c:pt idx="2">
                  <c:v>1710</c:v>
                </c:pt>
                <c:pt idx="3">
                  <c:v>1690</c:v>
                </c:pt>
                <c:pt idx="4">
                  <c:v>1710</c:v>
                </c:pt>
                <c:pt idx="5">
                  <c:v>1635</c:v>
                </c:pt>
                <c:pt idx="6">
                  <c:v>1675</c:v>
                </c:pt>
                <c:pt idx="7">
                  <c:v>1690</c:v>
                </c:pt>
                <c:pt idx="8">
                  <c:v>1695</c:v>
                </c:pt>
                <c:pt idx="9">
                  <c:v>1705</c:v>
                </c:pt>
                <c:pt idx="10">
                  <c:v>1685</c:v>
                </c:pt>
                <c:pt idx="11">
                  <c:v>1665</c:v>
                </c:pt>
                <c:pt idx="12">
                  <c:v>1650</c:v>
                </c:pt>
              </c:numCache>
            </c:numRef>
          </c:val>
          <c:smooth val="0"/>
          <c:extLst>
            <c:ext xmlns:c16="http://schemas.microsoft.com/office/drawing/2014/chart" uri="{C3380CC4-5D6E-409C-BE32-E72D297353CC}">
              <c16:uniqueId val="{00000001-F76F-445B-A9BF-1FA93497D808}"/>
            </c:ext>
          </c:extLst>
        </c:ser>
        <c:ser>
          <c:idx val="2"/>
          <c:order val="2"/>
          <c:tx>
            <c:strRef>
              <c:f>Dementia_DATA!$W$50</c:f>
              <c:strCache>
                <c:ptCount val="1"/>
                <c:pt idx="0">
                  <c:v>NWL</c:v>
                </c:pt>
              </c:strCache>
            </c:strRef>
          </c:tx>
          <c:spPr>
            <a:ln w="28575" cap="rnd">
              <a:solidFill>
                <a:schemeClr val="accent3"/>
              </a:solidFill>
              <a:round/>
            </a:ln>
            <a:effectLst/>
          </c:spPr>
          <c:marker>
            <c:symbol val="none"/>
          </c:marker>
          <c:cat>
            <c:strRef>
              <c:f>Dementia_DATA!$X$47:$AJ$47</c:f>
              <c:strCache>
                <c:ptCount val="13"/>
                <c:pt idx="0">
                  <c:v>Nov-23</c:v>
                </c:pt>
                <c:pt idx="1">
                  <c:v>Dec-23</c:v>
                </c:pt>
                <c:pt idx="2">
                  <c:v>Jan-24</c:v>
                </c:pt>
                <c:pt idx="3">
                  <c:v>Feb-24</c:v>
                </c:pt>
                <c:pt idx="4">
                  <c:v>Mar-24</c:v>
                </c:pt>
                <c:pt idx="5">
                  <c:v>Apr-24</c:v>
                </c:pt>
                <c:pt idx="6">
                  <c:v>May-24</c:v>
                </c:pt>
                <c:pt idx="7">
                  <c:v>Jun-24</c:v>
                </c:pt>
                <c:pt idx="8">
                  <c:v>Jul-24</c:v>
                </c:pt>
                <c:pt idx="9">
                  <c:v>Aug-24</c:v>
                </c:pt>
                <c:pt idx="10">
                  <c:v>Sep-24</c:v>
                </c:pt>
                <c:pt idx="11">
                  <c:v>Oct-24</c:v>
                </c:pt>
                <c:pt idx="12">
                  <c:v>Nov-24</c:v>
                </c:pt>
              </c:strCache>
            </c:strRef>
          </c:cat>
          <c:val>
            <c:numRef>
              <c:f>Dementia_DATA!$X$50:$AJ$50</c:f>
              <c:numCache>
                <c:formatCode>0</c:formatCode>
                <c:ptCount val="13"/>
                <c:pt idx="0">
                  <c:v>1520</c:v>
                </c:pt>
                <c:pt idx="1">
                  <c:v>1490</c:v>
                </c:pt>
                <c:pt idx="2">
                  <c:v>1405</c:v>
                </c:pt>
                <c:pt idx="3">
                  <c:v>1540</c:v>
                </c:pt>
                <c:pt idx="4">
                  <c:v>1610</c:v>
                </c:pt>
                <c:pt idx="5">
                  <c:v>1375</c:v>
                </c:pt>
                <c:pt idx="6">
                  <c:v>1390</c:v>
                </c:pt>
                <c:pt idx="7">
                  <c:v>1410</c:v>
                </c:pt>
                <c:pt idx="8">
                  <c:v>1440</c:v>
                </c:pt>
                <c:pt idx="9">
                  <c:v>1445</c:v>
                </c:pt>
                <c:pt idx="10">
                  <c:v>1435</c:v>
                </c:pt>
                <c:pt idx="11">
                  <c:v>1455</c:v>
                </c:pt>
                <c:pt idx="12">
                  <c:v>1420</c:v>
                </c:pt>
              </c:numCache>
            </c:numRef>
          </c:val>
          <c:smooth val="0"/>
          <c:extLst>
            <c:ext xmlns:c16="http://schemas.microsoft.com/office/drawing/2014/chart" uri="{C3380CC4-5D6E-409C-BE32-E72D297353CC}">
              <c16:uniqueId val="{00000002-F76F-445B-A9BF-1FA93497D808}"/>
            </c:ext>
          </c:extLst>
        </c:ser>
        <c:ser>
          <c:idx val="3"/>
          <c:order val="3"/>
          <c:tx>
            <c:strRef>
              <c:f>Dementia_DATA!$W$51</c:f>
              <c:strCache>
                <c:ptCount val="1"/>
                <c:pt idx="0">
                  <c:v>SEL</c:v>
                </c:pt>
              </c:strCache>
            </c:strRef>
          </c:tx>
          <c:spPr>
            <a:ln w="28575" cap="rnd">
              <a:solidFill>
                <a:schemeClr val="accent4"/>
              </a:solidFill>
              <a:round/>
            </a:ln>
            <a:effectLst/>
          </c:spPr>
          <c:marker>
            <c:symbol val="none"/>
          </c:marker>
          <c:cat>
            <c:strRef>
              <c:f>Dementia_DATA!$X$47:$AJ$47</c:f>
              <c:strCache>
                <c:ptCount val="13"/>
                <c:pt idx="0">
                  <c:v>Nov-23</c:v>
                </c:pt>
                <c:pt idx="1">
                  <c:v>Dec-23</c:v>
                </c:pt>
                <c:pt idx="2">
                  <c:v>Jan-24</c:v>
                </c:pt>
                <c:pt idx="3">
                  <c:v>Feb-24</c:v>
                </c:pt>
                <c:pt idx="4">
                  <c:v>Mar-24</c:v>
                </c:pt>
                <c:pt idx="5">
                  <c:v>Apr-24</c:v>
                </c:pt>
                <c:pt idx="6">
                  <c:v>May-24</c:v>
                </c:pt>
                <c:pt idx="7">
                  <c:v>Jun-24</c:v>
                </c:pt>
                <c:pt idx="8">
                  <c:v>Jul-24</c:v>
                </c:pt>
                <c:pt idx="9">
                  <c:v>Aug-24</c:v>
                </c:pt>
                <c:pt idx="10">
                  <c:v>Sep-24</c:v>
                </c:pt>
                <c:pt idx="11">
                  <c:v>Oct-24</c:v>
                </c:pt>
                <c:pt idx="12">
                  <c:v>Nov-24</c:v>
                </c:pt>
              </c:strCache>
            </c:strRef>
          </c:cat>
          <c:val>
            <c:numRef>
              <c:f>Dementia_DATA!$X$51:$AJ$51</c:f>
              <c:numCache>
                <c:formatCode>0</c:formatCode>
                <c:ptCount val="13"/>
                <c:pt idx="0">
                  <c:v>1850</c:v>
                </c:pt>
                <c:pt idx="1">
                  <c:v>1865</c:v>
                </c:pt>
                <c:pt idx="2">
                  <c:v>1885</c:v>
                </c:pt>
                <c:pt idx="3">
                  <c:v>1870</c:v>
                </c:pt>
                <c:pt idx="4">
                  <c:v>1880</c:v>
                </c:pt>
                <c:pt idx="5">
                  <c:v>1895</c:v>
                </c:pt>
                <c:pt idx="6">
                  <c:v>1880</c:v>
                </c:pt>
                <c:pt idx="7">
                  <c:v>1900</c:v>
                </c:pt>
                <c:pt idx="8">
                  <c:v>1880</c:v>
                </c:pt>
                <c:pt idx="9">
                  <c:v>1905</c:v>
                </c:pt>
                <c:pt idx="10">
                  <c:v>1935</c:v>
                </c:pt>
                <c:pt idx="11">
                  <c:v>1890</c:v>
                </c:pt>
                <c:pt idx="12">
                  <c:v>1915</c:v>
                </c:pt>
              </c:numCache>
            </c:numRef>
          </c:val>
          <c:smooth val="0"/>
          <c:extLst>
            <c:ext xmlns:c16="http://schemas.microsoft.com/office/drawing/2014/chart" uri="{C3380CC4-5D6E-409C-BE32-E72D297353CC}">
              <c16:uniqueId val="{00000003-F76F-445B-A9BF-1FA93497D808}"/>
            </c:ext>
          </c:extLst>
        </c:ser>
        <c:ser>
          <c:idx val="4"/>
          <c:order val="4"/>
          <c:tx>
            <c:strRef>
              <c:f>Dementia_DATA!$W$52</c:f>
              <c:strCache>
                <c:ptCount val="1"/>
                <c:pt idx="0">
                  <c:v>SWL</c:v>
                </c:pt>
              </c:strCache>
            </c:strRef>
          </c:tx>
          <c:spPr>
            <a:ln w="28575" cap="rnd">
              <a:solidFill>
                <a:schemeClr val="accent5"/>
              </a:solidFill>
              <a:round/>
            </a:ln>
            <a:effectLst/>
          </c:spPr>
          <c:marker>
            <c:symbol val="none"/>
          </c:marker>
          <c:cat>
            <c:strRef>
              <c:f>Dementia_DATA!$X$47:$AJ$47</c:f>
              <c:strCache>
                <c:ptCount val="13"/>
                <c:pt idx="0">
                  <c:v>Nov-23</c:v>
                </c:pt>
                <c:pt idx="1">
                  <c:v>Dec-23</c:v>
                </c:pt>
                <c:pt idx="2">
                  <c:v>Jan-24</c:v>
                </c:pt>
                <c:pt idx="3">
                  <c:v>Feb-24</c:v>
                </c:pt>
                <c:pt idx="4">
                  <c:v>Mar-24</c:v>
                </c:pt>
                <c:pt idx="5">
                  <c:v>Apr-24</c:v>
                </c:pt>
                <c:pt idx="6">
                  <c:v>May-24</c:v>
                </c:pt>
                <c:pt idx="7">
                  <c:v>Jun-24</c:v>
                </c:pt>
                <c:pt idx="8">
                  <c:v>Jul-24</c:v>
                </c:pt>
                <c:pt idx="9">
                  <c:v>Aug-24</c:v>
                </c:pt>
                <c:pt idx="10">
                  <c:v>Sep-24</c:v>
                </c:pt>
                <c:pt idx="11">
                  <c:v>Oct-24</c:v>
                </c:pt>
                <c:pt idx="12">
                  <c:v>Nov-24</c:v>
                </c:pt>
              </c:strCache>
            </c:strRef>
          </c:cat>
          <c:val>
            <c:numRef>
              <c:f>Dementia_DATA!$X$52:$AJ$52</c:f>
              <c:numCache>
                <c:formatCode>0</c:formatCode>
                <c:ptCount val="13"/>
                <c:pt idx="0">
                  <c:v>1975</c:v>
                </c:pt>
                <c:pt idx="1">
                  <c:v>1990</c:v>
                </c:pt>
                <c:pt idx="2">
                  <c:v>1960</c:v>
                </c:pt>
                <c:pt idx="3">
                  <c:v>1935</c:v>
                </c:pt>
                <c:pt idx="4">
                  <c:v>1950</c:v>
                </c:pt>
                <c:pt idx="5">
                  <c:v>1905</c:v>
                </c:pt>
                <c:pt idx="6">
                  <c:v>1930</c:v>
                </c:pt>
                <c:pt idx="7">
                  <c:v>1945</c:v>
                </c:pt>
                <c:pt idx="8">
                  <c:v>1980</c:v>
                </c:pt>
                <c:pt idx="9">
                  <c:v>2015</c:v>
                </c:pt>
                <c:pt idx="10">
                  <c:v>2100</c:v>
                </c:pt>
                <c:pt idx="11">
                  <c:v>2135</c:v>
                </c:pt>
                <c:pt idx="12">
                  <c:v>2145</c:v>
                </c:pt>
              </c:numCache>
            </c:numRef>
          </c:val>
          <c:smooth val="0"/>
          <c:extLst>
            <c:ext xmlns:c16="http://schemas.microsoft.com/office/drawing/2014/chart" uri="{C3380CC4-5D6E-409C-BE32-E72D297353CC}">
              <c16:uniqueId val="{00000004-F76F-445B-A9BF-1FA93497D808}"/>
            </c:ext>
          </c:extLst>
        </c:ser>
        <c:dLbls>
          <c:showLegendKey val="0"/>
          <c:showVal val="0"/>
          <c:showCatName val="0"/>
          <c:showSerName val="0"/>
          <c:showPercent val="0"/>
          <c:showBubbleSize val="0"/>
        </c:dLbls>
        <c:smooth val="0"/>
        <c:axId val="2020003376"/>
        <c:axId val="1369783680"/>
      </c:lineChart>
      <c:catAx>
        <c:axId val="2020003376"/>
        <c:scaling>
          <c:orientation val="minMax"/>
        </c:scaling>
        <c:delete val="0"/>
        <c:axPos val="b"/>
        <c:majorGridlines>
          <c:spPr>
            <a:ln w="9525" cap="flat" cmpd="sng" algn="ctr">
              <a:solidFill>
                <a:schemeClr val="bg1"/>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bg1">
                <a:lumMod val="85000"/>
              </a:schemeClr>
            </a:solidFill>
            <a:round/>
          </a:ln>
          <a:effectLst/>
        </c:spPr>
        <c:txPr>
          <a:bodyPr rot="-3000000" spcFirstLastPara="1" vertOverflow="ellipsis" wrap="square" anchor="ctr" anchorCtr="1"/>
          <a:lstStyle/>
          <a:p>
            <a:pPr>
              <a:defRPr sz="1100" b="0" i="0" u="none" strike="noStrike" kern="1200" baseline="0">
                <a:solidFill>
                  <a:schemeClr val="tx1"/>
                </a:solidFill>
                <a:latin typeface="+mn-lt"/>
                <a:ea typeface="+mn-ea"/>
                <a:cs typeface="+mn-cs"/>
              </a:defRPr>
            </a:pPr>
            <a:endParaRPr lang="en-US"/>
          </a:p>
        </c:txPr>
        <c:crossAx val="1369783680"/>
        <c:crosses val="autoZero"/>
        <c:auto val="1"/>
        <c:lblAlgn val="ctr"/>
        <c:lblOffset val="0"/>
        <c:noMultiLvlLbl val="0"/>
      </c:catAx>
      <c:valAx>
        <c:axId val="1369783680"/>
        <c:scaling>
          <c:orientation val="minMax"/>
          <c:min val="5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a:t>No. of Dementia patients in a Care Home</a:t>
                </a:r>
              </a:p>
            </c:rich>
          </c:tx>
          <c:layout>
            <c:manualLayout>
              <c:xMode val="edge"/>
              <c:yMode val="edge"/>
              <c:x val="2.9943410526942788E-2"/>
              <c:y val="0.28005543096659535"/>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020003376"/>
        <c:crosses val="autoZero"/>
        <c:crossBetween val="between"/>
        <c:majorUnit val="500"/>
      </c:valAx>
      <c:spPr>
        <a:noFill/>
        <a:ln>
          <a:noFill/>
        </a:ln>
        <a:effectLst/>
      </c:spPr>
    </c:plotArea>
    <c:legend>
      <c:legendPos val="b"/>
      <c:layout>
        <c:manualLayout>
          <c:xMode val="edge"/>
          <c:yMode val="edge"/>
          <c:x val="0.3189931765659666"/>
          <c:y val="0.1739969631953501"/>
          <c:w val="0.40245164272368994"/>
          <c:h val="9.594546352934506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r>
              <a:rPr lang="en-GB"/>
              <a:t>DIGITAL MATURITY - Nov 22</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endParaRPr lang="en-US"/>
        </a:p>
      </c:txPr>
    </c:title>
    <c:autoTitleDeleted val="0"/>
    <c:plotArea>
      <c:layout/>
      <c:barChart>
        <c:barDir val="col"/>
        <c:grouping val="percentStacked"/>
        <c:varyColors val="0"/>
        <c:ser>
          <c:idx val="0"/>
          <c:order val="0"/>
          <c:tx>
            <c:strRef>
              <c:f>DigitalMaturity!$C$7</c:f>
              <c:strCache>
                <c:ptCount val="1"/>
                <c:pt idx="0">
                  <c:v>1. Not Minimum</c:v>
                </c:pt>
              </c:strCache>
            </c:strRef>
          </c:tx>
          <c:spPr>
            <a:solidFill>
              <a:srgbClr val="939CA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DigitalMaturity!$D$4:$I$4</c:f>
              <c:strCache>
                <c:ptCount val="6"/>
                <c:pt idx="0">
                  <c:v>London</c:v>
                </c:pt>
                <c:pt idx="1">
                  <c:v>NCL</c:v>
                </c:pt>
                <c:pt idx="2">
                  <c:v>NEL</c:v>
                </c:pt>
                <c:pt idx="3">
                  <c:v>NWL</c:v>
                </c:pt>
                <c:pt idx="4">
                  <c:v>SEL</c:v>
                </c:pt>
                <c:pt idx="5">
                  <c:v>SWL</c:v>
                </c:pt>
              </c:strCache>
            </c:strRef>
          </c:cat>
          <c:val>
            <c:numRef>
              <c:f>DigitalMaturity!$D$7:$I$7</c:f>
              <c:numCache>
                <c:formatCode>General</c:formatCode>
                <c:ptCount val="6"/>
                <c:pt idx="0">
                  <c:v>484</c:v>
                </c:pt>
                <c:pt idx="1">
                  <c:v>86</c:v>
                </c:pt>
                <c:pt idx="2">
                  <c:v>59</c:v>
                </c:pt>
                <c:pt idx="3">
                  <c:v>134</c:v>
                </c:pt>
                <c:pt idx="4">
                  <c:v>85</c:v>
                </c:pt>
                <c:pt idx="5">
                  <c:v>120</c:v>
                </c:pt>
              </c:numCache>
            </c:numRef>
          </c:val>
          <c:extLst>
            <c:ext xmlns:c16="http://schemas.microsoft.com/office/drawing/2014/chart" uri="{C3380CC4-5D6E-409C-BE32-E72D297353CC}">
              <c16:uniqueId val="{00000000-36C7-4158-9D9B-8B8FDFEC2208}"/>
            </c:ext>
          </c:extLst>
        </c:ser>
        <c:ser>
          <c:idx val="1"/>
          <c:order val="1"/>
          <c:tx>
            <c:strRef>
              <c:f>DigitalMaturity!$C$8</c:f>
              <c:strCache>
                <c:ptCount val="1"/>
                <c:pt idx="0">
                  <c:v>2. Minimum</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DigitalMaturity!$D$4:$I$4</c:f>
              <c:strCache>
                <c:ptCount val="6"/>
                <c:pt idx="0">
                  <c:v>London</c:v>
                </c:pt>
                <c:pt idx="1">
                  <c:v>NCL</c:v>
                </c:pt>
                <c:pt idx="2">
                  <c:v>NEL</c:v>
                </c:pt>
                <c:pt idx="3">
                  <c:v>NWL</c:v>
                </c:pt>
                <c:pt idx="4">
                  <c:v>SEL</c:v>
                </c:pt>
                <c:pt idx="5">
                  <c:v>SWL</c:v>
                </c:pt>
              </c:strCache>
            </c:strRef>
          </c:cat>
          <c:val>
            <c:numRef>
              <c:f>DigitalMaturity!$D$8:$I$8</c:f>
              <c:numCache>
                <c:formatCode>General</c:formatCode>
                <c:ptCount val="6"/>
                <c:pt idx="0">
                  <c:v>206</c:v>
                </c:pt>
                <c:pt idx="1">
                  <c:v>66</c:v>
                </c:pt>
                <c:pt idx="2">
                  <c:v>57</c:v>
                </c:pt>
                <c:pt idx="3">
                  <c:v>23</c:v>
                </c:pt>
                <c:pt idx="4">
                  <c:v>47</c:v>
                </c:pt>
                <c:pt idx="5">
                  <c:v>13</c:v>
                </c:pt>
              </c:numCache>
            </c:numRef>
          </c:val>
          <c:extLst>
            <c:ext xmlns:c16="http://schemas.microsoft.com/office/drawing/2014/chart" uri="{C3380CC4-5D6E-409C-BE32-E72D297353CC}">
              <c16:uniqueId val="{00000001-36C7-4158-9D9B-8B8FDFEC2208}"/>
            </c:ext>
          </c:extLst>
        </c:ser>
        <c:ser>
          <c:idx val="2"/>
          <c:order val="2"/>
          <c:tx>
            <c:strRef>
              <c:f>DigitalMaturity!$C$9</c:f>
              <c:strCache>
                <c:ptCount val="1"/>
                <c:pt idx="0">
                  <c:v>3. Core</c:v>
                </c:pt>
              </c:strCache>
            </c:strRef>
          </c:tx>
          <c:spPr>
            <a:solidFill>
              <a:srgbClr val="492F9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DigitalMaturity!$D$4:$I$4</c:f>
              <c:strCache>
                <c:ptCount val="6"/>
                <c:pt idx="0">
                  <c:v>London</c:v>
                </c:pt>
                <c:pt idx="1">
                  <c:v>NCL</c:v>
                </c:pt>
                <c:pt idx="2">
                  <c:v>NEL</c:v>
                </c:pt>
                <c:pt idx="3">
                  <c:v>NWL</c:v>
                </c:pt>
                <c:pt idx="4">
                  <c:v>SEL</c:v>
                </c:pt>
                <c:pt idx="5">
                  <c:v>SWL</c:v>
                </c:pt>
              </c:strCache>
            </c:strRef>
          </c:cat>
          <c:val>
            <c:numRef>
              <c:f>DigitalMaturity!$D$9:$I$9</c:f>
              <c:numCache>
                <c:formatCode>General</c:formatCode>
                <c:ptCount val="6"/>
                <c:pt idx="0">
                  <c:v>639</c:v>
                </c:pt>
                <c:pt idx="1">
                  <c:v>67</c:v>
                </c:pt>
                <c:pt idx="2">
                  <c:v>142</c:v>
                </c:pt>
                <c:pt idx="3">
                  <c:v>107</c:v>
                </c:pt>
                <c:pt idx="4">
                  <c:v>108</c:v>
                </c:pt>
                <c:pt idx="5">
                  <c:v>215</c:v>
                </c:pt>
              </c:numCache>
            </c:numRef>
          </c:val>
          <c:extLst>
            <c:ext xmlns:c16="http://schemas.microsoft.com/office/drawing/2014/chart" uri="{C3380CC4-5D6E-409C-BE32-E72D297353CC}">
              <c16:uniqueId val="{00000002-36C7-4158-9D9B-8B8FDFEC2208}"/>
            </c:ext>
          </c:extLst>
        </c:ser>
        <c:ser>
          <c:idx val="3"/>
          <c:order val="3"/>
          <c:tx>
            <c:strRef>
              <c:f>DigitalMaturity!$C$10</c:f>
              <c:strCache>
                <c:ptCount val="1"/>
                <c:pt idx="0">
                  <c:v>% of Care Homes at CORE</c:v>
                </c:pt>
              </c:strCache>
            </c:strRef>
          </c:tx>
          <c:spPr>
            <a:solidFill>
              <a:schemeClr val="accent4"/>
            </a:solidFill>
            <a:ln>
              <a:noFill/>
            </a:ln>
            <a:effectLst/>
          </c:spPr>
          <c:invertIfNegative val="0"/>
          <c:dLbls>
            <c:delete val="1"/>
          </c:dLbls>
          <c:cat>
            <c:strRef>
              <c:f>DigitalMaturity!$D$4:$I$4</c:f>
              <c:strCache>
                <c:ptCount val="6"/>
                <c:pt idx="0">
                  <c:v>London</c:v>
                </c:pt>
                <c:pt idx="1">
                  <c:v>NCL</c:v>
                </c:pt>
                <c:pt idx="2">
                  <c:v>NEL</c:v>
                </c:pt>
                <c:pt idx="3">
                  <c:v>NWL</c:v>
                </c:pt>
                <c:pt idx="4">
                  <c:v>SEL</c:v>
                </c:pt>
                <c:pt idx="5">
                  <c:v>SWL</c:v>
                </c:pt>
              </c:strCache>
            </c:strRef>
          </c:cat>
          <c:val>
            <c:numRef>
              <c:f>DigitalMaturity!$D$10:$I$10</c:f>
              <c:numCache>
                <c:formatCode>0%</c:formatCode>
                <c:ptCount val="6"/>
                <c:pt idx="0">
                  <c:v>0.47972972972972971</c:v>
                </c:pt>
                <c:pt idx="1">
                  <c:v>0.30316742081447962</c:v>
                </c:pt>
                <c:pt idx="2">
                  <c:v>0.55038759689922478</c:v>
                </c:pt>
                <c:pt idx="3">
                  <c:v>0.40530303030303028</c:v>
                </c:pt>
                <c:pt idx="4">
                  <c:v>0.44813278008298757</c:v>
                </c:pt>
                <c:pt idx="5">
                  <c:v>0.61781609195402298</c:v>
                </c:pt>
              </c:numCache>
            </c:numRef>
          </c:val>
          <c:extLst>
            <c:ext xmlns:c16="http://schemas.microsoft.com/office/drawing/2014/chart" uri="{C3380CC4-5D6E-409C-BE32-E72D297353CC}">
              <c16:uniqueId val="{00000004-36C7-4158-9D9B-8B8FDFEC2208}"/>
            </c:ext>
          </c:extLst>
        </c:ser>
        <c:dLbls>
          <c:dLblPos val="ctr"/>
          <c:showLegendKey val="0"/>
          <c:showVal val="1"/>
          <c:showCatName val="0"/>
          <c:showSerName val="0"/>
          <c:showPercent val="0"/>
          <c:showBubbleSize val="0"/>
        </c:dLbls>
        <c:gapWidth val="150"/>
        <c:overlap val="100"/>
        <c:axId val="1043441320"/>
        <c:axId val="1043441648"/>
      </c:barChart>
      <c:catAx>
        <c:axId val="1043441320"/>
        <c:scaling>
          <c:orientation val="minMax"/>
        </c:scaling>
        <c:delete val="0"/>
        <c:axPos val="b"/>
        <c:numFmt formatCode="General" sourceLinked="1"/>
        <c:majorTickMark val="none"/>
        <c:minorTickMark val="out"/>
        <c:tickLblPos val="nextTo"/>
        <c:spPr>
          <a:noFill/>
          <a:ln w="9525" cap="flat" cmpd="sng" algn="ctr">
            <a:solidFill>
              <a:srgbClr val="2B434E"/>
            </a:solidFill>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043441648"/>
        <c:crosses val="autoZero"/>
        <c:auto val="1"/>
        <c:lblAlgn val="ctr"/>
        <c:lblOffset val="100"/>
        <c:noMultiLvlLbl val="0"/>
      </c:catAx>
      <c:valAx>
        <c:axId val="104344164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t>% of care homes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a:solidFill>
              <a:srgbClr val="2B434E"/>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043441320"/>
        <c:crosses val="autoZero"/>
        <c:crossBetween val="between"/>
        <c:majorUnit val="0.25"/>
      </c:valAx>
      <c:spPr>
        <a:noFill/>
        <a:ln>
          <a:noFill/>
        </a:ln>
        <a:effectLst/>
      </c:spPr>
    </c:plotArea>
    <c:legend>
      <c:legendPos val="t"/>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rgbClr val="2B434E"/>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r>
              <a:rPr lang="en-GB"/>
              <a:t>DSPT COMPLIANCE - Nov</a:t>
            </a:r>
            <a:r>
              <a:rPr lang="en-GB" baseline="0"/>
              <a:t> 22</a:t>
            </a:r>
            <a:endParaRPr lang="en-GB"/>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DigitalMaturity!$C$15</c:f>
              <c:strCache>
                <c:ptCount val="1"/>
                <c:pt idx="0">
                  <c:v>% 21/22 or 22/23 standards met/standards exceeded only</c:v>
                </c:pt>
              </c:strCache>
            </c:strRef>
          </c:tx>
          <c:spPr>
            <a:solidFill>
              <a:srgbClr val="009F9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DigitalMaturity!$D$4:$I$4</c:f>
              <c:strCache>
                <c:ptCount val="6"/>
                <c:pt idx="0">
                  <c:v>London</c:v>
                </c:pt>
                <c:pt idx="1">
                  <c:v>NCL</c:v>
                </c:pt>
                <c:pt idx="2">
                  <c:v>NEL</c:v>
                </c:pt>
                <c:pt idx="3">
                  <c:v>NWL</c:v>
                </c:pt>
                <c:pt idx="4">
                  <c:v>SEL</c:v>
                </c:pt>
                <c:pt idx="5">
                  <c:v>SWL</c:v>
                </c:pt>
              </c:strCache>
            </c:strRef>
          </c:cat>
          <c:val>
            <c:numRef>
              <c:f>DigitalMaturity!$D$15:$I$15</c:f>
              <c:numCache>
                <c:formatCode>0%</c:formatCode>
                <c:ptCount val="6"/>
                <c:pt idx="0">
                  <c:v>0.7995495495495496</c:v>
                </c:pt>
                <c:pt idx="1">
                  <c:v>0.85067873303167418</c:v>
                </c:pt>
                <c:pt idx="2">
                  <c:v>0.86434108527131781</c:v>
                </c:pt>
                <c:pt idx="3">
                  <c:v>0.6742424242424242</c:v>
                </c:pt>
                <c:pt idx="4">
                  <c:v>0.8091286307053942</c:v>
                </c:pt>
                <c:pt idx="5">
                  <c:v>0.80747126436781613</c:v>
                </c:pt>
              </c:numCache>
            </c:numRef>
          </c:val>
          <c:extLst>
            <c:ext xmlns:c16="http://schemas.microsoft.com/office/drawing/2014/chart" uri="{C3380CC4-5D6E-409C-BE32-E72D297353CC}">
              <c16:uniqueId val="{00000000-244C-4DBB-944D-4E819C88AC1F}"/>
            </c:ext>
          </c:extLst>
        </c:ser>
        <c:dLbls>
          <c:dLblPos val="outEnd"/>
          <c:showLegendKey val="0"/>
          <c:showVal val="1"/>
          <c:showCatName val="0"/>
          <c:showSerName val="0"/>
          <c:showPercent val="0"/>
          <c:showBubbleSize val="0"/>
        </c:dLbls>
        <c:gapWidth val="219"/>
        <c:overlap val="-27"/>
        <c:axId val="776011584"/>
        <c:axId val="776012000"/>
      </c:barChart>
      <c:catAx>
        <c:axId val="776011584"/>
        <c:scaling>
          <c:orientation val="minMax"/>
        </c:scaling>
        <c:delete val="0"/>
        <c:axPos val="b"/>
        <c:numFmt formatCode="General" sourceLinked="1"/>
        <c:majorTickMark val="none"/>
        <c:minorTickMark val="out"/>
        <c:tickLblPos val="nextTo"/>
        <c:spPr>
          <a:noFill/>
          <a:ln w="9525" cap="flat" cmpd="sng" algn="ctr">
            <a:solidFill>
              <a:srgbClr val="2B434E"/>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76012000"/>
        <c:crosses val="autoZero"/>
        <c:auto val="1"/>
        <c:lblAlgn val="ctr"/>
        <c:lblOffset val="100"/>
        <c:noMultiLvlLbl val="0"/>
      </c:catAx>
      <c:valAx>
        <c:axId val="7760120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t>%</a:t>
                </a:r>
                <a:r>
                  <a:rPr lang="en-GB" baseline="0"/>
                  <a:t> of care homes</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760115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rgbClr val="2B434E"/>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r>
              <a:rPr lang="en-GB"/>
              <a:t>SECURE MAIL -</a:t>
            </a:r>
            <a:r>
              <a:rPr lang="en-GB" baseline="0"/>
              <a:t> Jan 22</a:t>
            </a:r>
            <a:endParaRPr lang="en-GB"/>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DigitalMaturity!$C$18</c:f>
              <c:strCache>
                <c:ptCount val="1"/>
                <c:pt idx="0">
                  <c:v>% Secure Mail (NAS, Self Managed, Accredited)</c:v>
                </c:pt>
              </c:strCache>
            </c:strRef>
          </c:tx>
          <c:spPr>
            <a:solidFill>
              <a:srgbClr val="00A0D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DigitalMaturity!$D$4:$I$4</c:f>
              <c:strCache>
                <c:ptCount val="6"/>
                <c:pt idx="0">
                  <c:v>London</c:v>
                </c:pt>
                <c:pt idx="1">
                  <c:v>NCL</c:v>
                </c:pt>
                <c:pt idx="2">
                  <c:v>NEL</c:v>
                </c:pt>
                <c:pt idx="3">
                  <c:v>NWL</c:v>
                </c:pt>
                <c:pt idx="4">
                  <c:v>SEL</c:v>
                </c:pt>
                <c:pt idx="5">
                  <c:v>SWL</c:v>
                </c:pt>
              </c:strCache>
            </c:strRef>
          </c:cat>
          <c:val>
            <c:numRef>
              <c:f>DigitalMaturity!$D$18:$I$18</c:f>
              <c:numCache>
                <c:formatCode>0%</c:formatCode>
                <c:ptCount val="6"/>
                <c:pt idx="0">
                  <c:v>0.78453453453453459</c:v>
                </c:pt>
                <c:pt idx="1">
                  <c:v>0.79185520361990946</c:v>
                </c:pt>
                <c:pt idx="2">
                  <c:v>0.71705426356589153</c:v>
                </c:pt>
                <c:pt idx="3">
                  <c:v>0.76515151515151514</c:v>
                </c:pt>
                <c:pt idx="4">
                  <c:v>0.6431535269709544</c:v>
                </c:pt>
                <c:pt idx="5">
                  <c:v>0.94252873563218387</c:v>
                </c:pt>
              </c:numCache>
            </c:numRef>
          </c:val>
          <c:extLst>
            <c:ext xmlns:c16="http://schemas.microsoft.com/office/drawing/2014/chart" uri="{C3380CC4-5D6E-409C-BE32-E72D297353CC}">
              <c16:uniqueId val="{00000000-DB8E-4E71-AB72-0BDC10A07CF8}"/>
            </c:ext>
          </c:extLst>
        </c:ser>
        <c:dLbls>
          <c:dLblPos val="outEnd"/>
          <c:showLegendKey val="0"/>
          <c:showVal val="1"/>
          <c:showCatName val="0"/>
          <c:showSerName val="0"/>
          <c:showPercent val="0"/>
          <c:showBubbleSize val="0"/>
        </c:dLbls>
        <c:gapWidth val="219"/>
        <c:overlap val="-27"/>
        <c:axId val="776011584"/>
        <c:axId val="776012000"/>
      </c:barChart>
      <c:catAx>
        <c:axId val="776011584"/>
        <c:scaling>
          <c:orientation val="minMax"/>
        </c:scaling>
        <c:delete val="0"/>
        <c:axPos val="b"/>
        <c:numFmt formatCode="General" sourceLinked="1"/>
        <c:majorTickMark val="none"/>
        <c:minorTickMark val="out"/>
        <c:tickLblPos val="nextTo"/>
        <c:spPr>
          <a:noFill/>
          <a:ln w="9525" cap="flat" cmpd="sng" algn="ctr">
            <a:solidFill>
              <a:srgbClr val="2B434E"/>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76012000"/>
        <c:crosses val="autoZero"/>
        <c:auto val="1"/>
        <c:lblAlgn val="ctr"/>
        <c:lblOffset val="100"/>
        <c:noMultiLvlLbl val="0"/>
      </c:catAx>
      <c:valAx>
        <c:axId val="7760120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t>% of care homes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760115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rgbClr val="2B434E"/>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'Dashboard-Elements 5-7'!$A$7</c:f>
          <c:strCache>
            <c:ptCount val="1"/>
            <c:pt idx="0">
              <c:v>Capacity Tracker Submission Rates - Nov-24 Split by ICB</c:v>
            </c:pt>
          </c:strCache>
        </c:strRef>
      </c:tx>
      <c:layout>
        <c:manualLayout>
          <c:xMode val="edge"/>
          <c:yMode val="edge"/>
          <c:x val="1.8033794086407991E-2"/>
          <c:y val="3.4752260717093648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769483538967078E-2"/>
          <c:y val="0.24295833333333333"/>
          <c:w val="0.87935912538491745"/>
          <c:h val="0.56556499999999998"/>
        </c:manualLayout>
      </c:layout>
      <c:barChart>
        <c:barDir val="col"/>
        <c:grouping val="clustered"/>
        <c:varyColors val="0"/>
        <c:ser>
          <c:idx val="2"/>
          <c:order val="0"/>
          <c:tx>
            <c:v>Submission %</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North Central London</c:v>
              </c:pt>
              <c:pt idx="1">
                <c:v>North West London</c:v>
              </c:pt>
              <c:pt idx="2">
                <c:v>North East London</c:v>
              </c:pt>
              <c:pt idx="3">
                <c:v>South East London</c:v>
              </c:pt>
              <c:pt idx="4">
                <c:v>South West London</c:v>
              </c:pt>
            </c:strLit>
          </c:cat>
          <c:val>
            <c:numRef>
              <c:f>CapTracker!$H$7:$H$11</c:f>
              <c:numCache>
                <c:formatCode>0%</c:formatCode>
                <c:ptCount val="5"/>
                <c:pt idx="0">
                  <c:v>0.85781990521327012</c:v>
                </c:pt>
                <c:pt idx="1">
                  <c:v>0.92549019607843142</c:v>
                </c:pt>
                <c:pt idx="2">
                  <c:v>0.88888888888888884</c:v>
                </c:pt>
                <c:pt idx="3">
                  <c:v>0.94495412844036697</c:v>
                </c:pt>
                <c:pt idx="4">
                  <c:v>0.88955223880597012</c:v>
                </c:pt>
              </c:numCache>
            </c:numRef>
          </c:val>
          <c:extLst>
            <c:ext xmlns:c16="http://schemas.microsoft.com/office/drawing/2014/chart" uri="{C3380CC4-5D6E-409C-BE32-E72D297353CC}">
              <c16:uniqueId val="{00000000-9F96-4A69-8565-DFD77753DCE8}"/>
            </c:ext>
          </c:extLst>
        </c:ser>
        <c:dLbls>
          <c:showLegendKey val="0"/>
          <c:showVal val="0"/>
          <c:showCatName val="0"/>
          <c:showSerName val="0"/>
          <c:showPercent val="0"/>
          <c:showBubbleSize val="0"/>
        </c:dLbls>
        <c:gapWidth val="219"/>
        <c:axId val="909785320"/>
        <c:axId val="909775480"/>
      </c:barChart>
      <c:lineChart>
        <c:grouping val="standard"/>
        <c:varyColors val="0"/>
        <c:ser>
          <c:idx val="3"/>
          <c:order val="1"/>
          <c:tx>
            <c:v>London</c:v>
          </c:tx>
          <c:spPr>
            <a:ln w="28575" cap="rnd">
              <a:solidFill>
                <a:schemeClr val="accent4"/>
              </a:solidFill>
              <a:prstDash val="dash"/>
              <a:round/>
            </a:ln>
            <a:effectLst/>
          </c:spPr>
          <c:marker>
            <c:symbol val="none"/>
          </c:marker>
          <c:cat>
            <c:strRef>
              <c:f>CapTracker!$E$7:$E$11</c:f>
              <c:strCache>
                <c:ptCount val="5"/>
                <c:pt idx="0">
                  <c:v>North Central London</c:v>
                </c:pt>
                <c:pt idx="1">
                  <c:v>North West London</c:v>
                </c:pt>
                <c:pt idx="2">
                  <c:v>North East London</c:v>
                </c:pt>
                <c:pt idx="3">
                  <c:v>South East London</c:v>
                </c:pt>
                <c:pt idx="4">
                  <c:v>South West London</c:v>
                </c:pt>
              </c:strCache>
            </c:strRef>
          </c:cat>
          <c:val>
            <c:numRef>
              <c:f>CapTracker!$I$7:$I$11</c:f>
              <c:numCache>
                <c:formatCode>0%</c:formatCode>
                <c:ptCount val="5"/>
                <c:pt idx="0">
                  <c:v>0.90095087163232968</c:v>
                </c:pt>
                <c:pt idx="1">
                  <c:v>0.90095087163232968</c:v>
                </c:pt>
                <c:pt idx="2">
                  <c:v>0.90095087163232968</c:v>
                </c:pt>
                <c:pt idx="3">
                  <c:v>0.90095087163232968</c:v>
                </c:pt>
                <c:pt idx="4">
                  <c:v>0.90095087163232968</c:v>
                </c:pt>
              </c:numCache>
            </c:numRef>
          </c:val>
          <c:smooth val="0"/>
          <c:extLst>
            <c:ext xmlns:c16="http://schemas.microsoft.com/office/drawing/2014/chart" uri="{C3380CC4-5D6E-409C-BE32-E72D297353CC}">
              <c16:uniqueId val="{00000001-9F96-4A69-8565-DFD77753DCE8}"/>
            </c:ext>
          </c:extLst>
        </c:ser>
        <c:dLbls>
          <c:showLegendKey val="0"/>
          <c:showVal val="0"/>
          <c:showCatName val="0"/>
          <c:showSerName val="0"/>
          <c:showPercent val="0"/>
          <c:showBubbleSize val="0"/>
        </c:dLbls>
        <c:marker val="1"/>
        <c:smooth val="0"/>
        <c:axId val="909785320"/>
        <c:axId val="909775480"/>
      </c:lineChart>
      <c:catAx>
        <c:axId val="909785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09775480"/>
        <c:crosses val="autoZero"/>
        <c:auto val="1"/>
        <c:lblAlgn val="ctr"/>
        <c:lblOffset val="100"/>
        <c:noMultiLvlLbl val="0"/>
      </c:catAx>
      <c:valAx>
        <c:axId val="90977548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Submissions</a:t>
                </a:r>
                <a:r>
                  <a:rPr lang="en-US" baseline="0"/>
                  <a:t> wihtin window</a:t>
                </a:r>
                <a:endParaRPr lang="en-US"/>
              </a:p>
            </c:rich>
          </c:tx>
          <c:layout>
            <c:manualLayout>
              <c:xMode val="edge"/>
              <c:yMode val="edge"/>
              <c:x val="2.1238558154502232E-2"/>
              <c:y val="0.2730724999999999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09785320"/>
        <c:crosses val="autoZero"/>
        <c:crossBetween val="between"/>
      </c:valAx>
      <c:spPr>
        <a:noFill/>
        <a:ln>
          <a:noFill/>
        </a:ln>
        <a:effectLst/>
      </c:spPr>
    </c:plotArea>
    <c:legend>
      <c:legendPos val="b"/>
      <c:layout>
        <c:manualLayout>
          <c:xMode val="edge"/>
          <c:yMode val="edge"/>
          <c:x val="0.7063721660776654"/>
          <c:y val="5.1693062380111079E-2"/>
          <c:w val="0.27754438175543017"/>
          <c:h val="0.1846228360698951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NHS 111 Starlines: *6 All Calls per day</a:t>
            </a:r>
          </a:p>
          <a:p>
            <a:pPr algn="l">
              <a:defRPr b="1">
                <a:solidFill>
                  <a:sysClr val="windowText" lastClr="000000"/>
                </a:solidFill>
              </a:defRPr>
            </a:pPr>
            <a:r>
              <a:rPr lang="en-GB"/>
              <a:t>Per 1,000 Care Home Beds</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Starlines!$J$68</c:f>
              <c:strCache>
                <c:ptCount val="1"/>
                <c:pt idx="0">
                  <c:v>NEL</c:v>
                </c:pt>
              </c:strCache>
            </c:strRef>
          </c:tx>
          <c:spPr>
            <a:ln w="28575" cap="rnd">
              <a:solidFill>
                <a:srgbClr val="4472C4"/>
              </a:solidFill>
              <a:round/>
            </a:ln>
            <a:effectLst/>
          </c:spPr>
          <c:marker>
            <c:symbol val="none"/>
          </c:marker>
          <c:dLbls>
            <c:delete val="1"/>
          </c:dLbls>
          <c:cat>
            <c:numRef>
              <c:f>Starlines!$K$67:$W$67</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Starlines!$K$68:$W$68</c:f>
              <c:numCache>
                <c:formatCode>0.0</c:formatCode>
                <c:ptCount val="13"/>
                <c:pt idx="0">
                  <c:v>1.5782289711653301</c:v>
                </c:pt>
                <c:pt idx="1">
                  <c:v>2.0133083091622592</c:v>
                </c:pt>
                <c:pt idx="2">
                  <c:v>1.6940063860384627</c:v>
                </c:pt>
                <c:pt idx="3">
                  <c:v>1.52948058595559</c:v>
                </c:pt>
                <c:pt idx="4">
                  <c:v>1.7695663831135595</c:v>
                </c:pt>
                <c:pt idx="5">
                  <c:v>1.72447412679455</c:v>
                </c:pt>
                <c:pt idx="6">
                  <c:v>1.9499354083895972</c:v>
                </c:pt>
                <c:pt idx="7">
                  <c:v>1.9560289565408142</c:v>
                </c:pt>
                <c:pt idx="8">
                  <c:v>1.423452848124406</c:v>
                </c:pt>
                <c:pt idx="9">
                  <c:v>1.425890267384893</c:v>
                </c:pt>
                <c:pt idx="10">
                  <c:v>1.4673263948131716</c:v>
                </c:pt>
                <c:pt idx="11">
                  <c:v>1.2126160820922807</c:v>
                </c:pt>
                <c:pt idx="12">
                  <c:v>2.0900870158675993</c:v>
                </c:pt>
              </c:numCache>
            </c:numRef>
          </c:val>
          <c:smooth val="0"/>
          <c:extLst>
            <c:ext xmlns:c16="http://schemas.microsoft.com/office/drawing/2014/chart" uri="{C3380CC4-5D6E-409C-BE32-E72D297353CC}">
              <c16:uniqueId val="{00000000-A4F8-4AE6-A5AA-3385C28EAA6B}"/>
            </c:ext>
          </c:extLst>
        </c:ser>
        <c:ser>
          <c:idx val="2"/>
          <c:order val="1"/>
          <c:tx>
            <c:strRef>
              <c:f>Starlines!$J$69</c:f>
              <c:strCache>
                <c:ptCount val="1"/>
                <c:pt idx="0">
                  <c:v>NCL</c:v>
                </c:pt>
              </c:strCache>
            </c:strRef>
          </c:tx>
          <c:spPr>
            <a:ln w="28575" cap="rnd">
              <a:solidFill>
                <a:srgbClr val="ED7D31"/>
              </a:solidFill>
              <a:round/>
            </a:ln>
            <a:effectLst/>
          </c:spPr>
          <c:marker>
            <c:symbol val="none"/>
          </c:marker>
          <c:dLbls>
            <c:delete val="1"/>
          </c:dLbls>
          <c:cat>
            <c:numRef>
              <c:f>Starlines!$K$67:$W$67</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Starlines!$K$69:$W$69</c:f>
              <c:numCache>
                <c:formatCode>0.0</c:formatCode>
                <c:ptCount val="13"/>
                <c:pt idx="0">
                  <c:v>1.3699360341151388</c:v>
                </c:pt>
                <c:pt idx="1">
                  <c:v>1.8933901918976546</c:v>
                </c:pt>
                <c:pt idx="2">
                  <c:v>1.401918976545842</c:v>
                </c:pt>
                <c:pt idx="3">
                  <c:v>0.9701492537313432</c:v>
                </c:pt>
                <c:pt idx="4">
                  <c:v>1.1940298507462688</c:v>
                </c:pt>
                <c:pt idx="5">
                  <c:v>1.0127931769722813</c:v>
                </c:pt>
                <c:pt idx="6">
                  <c:v>1.2366737739872069</c:v>
                </c:pt>
                <c:pt idx="7">
                  <c:v>1.4872068230277184</c:v>
                </c:pt>
                <c:pt idx="8">
                  <c:v>0.83155650319829422</c:v>
                </c:pt>
                <c:pt idx="9">
                  <c:v>0.96481876332622596</c:v>
                </c:pt>
                <c:pt idx="10">
                  <c:v>0.91257995735607678</c:v>
                </c:pt>
                <c:pt idx="11">
                  <c:v>0.82622601279317698</c:v>
                </c:pt>
                <c:pt idx="12">
                  <c:v>1.8230277185501065</c:v>
                </c:pt>
              </c:numCache>
            </c:numRef>
          </c:val>
          <c:smooth val="0"/>
          <c:extLst>
            <c:ext xmlns:c16="http://schemas.microsoft.com/office/drawing/2014/chart" uri="{C3380CC4-5D6E-409C-BE32-E72D297353CC}">
              <c16:uniqueId val="{00000001-A4F8-4AE6-A5AA-3385C28EAA6B}"/>
            </c:ext>
          </c:extLst>
        </c:ser>
        <c:ser>
          <c:idx val="3"/>
          <c:order val="2"/>
          <c:tx>
            <c:strRef>
              <c:f>Starlines!$J$70</c:f>
              <c:strCache>
                <c:ptCount val="1"/>
                <c:pt idx="0">
                  <c:v>NWL</c:v>
                </c:pt>
              </c:strCache>
            </c:strRef>
          </c:tx>
          <c:spPr>
            <a:ln w="28575" cap="rnd">
              <a:solidFill>
                <a:srgbClr val="A5A5A5"/>
              </a:solidFill>
              <a:round/>
            </a:ln>
            <a:effectLst/>
          </c:spPr>
          <c:marker>
            <c:symbol val="none"/>
          </c:marker>
          <c:dLbls>
            <c:delete val="1"/>
          </c:dLbls>
          <c:cat>
            <c:numRef>
              <c:f>Starlines!$K$67:$W$67</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Starlines!$K$70:$W$70</c:f>
              <c:numCache>
                <c:formatCode>0.0</c:formatCode>
                <c:ptCount val="13"/>
                <c:pt idx="0">
                  <c:v>1.4352092714518936</c:v>
                </c:pt>
                <c:pt idx="1">
                  <c:v>1.9303564701027971</c:v>
                </c:pt>
                <c:pt idx="2">
                  <c:v>1.7312211836888467</c:v>
                </c:pt>
                <c:pt idx="3">
                  <c:v>1.5607900827039343</c:v>
                </c:pt>
                <c:pt idx="4">
                  <c:v>1.6325505462765291</c:v>
                </c:pt>
                <c:pt idx="5">
                  <c:v>1.4352092714518936</c:v>
                </c:pt>
                <c:pt idx="6">
                  <c:v>1.5473349957840727</c:v>
                </c:pt>
                <c:pt idx="7">
                  <c:v>2.1214187043648303</c:v>
                </c:pt>
                <c:pt idx="8">
                  <c:v>1.3706248542365584</c:v>
                </c:pt>
                <c:pt idx="9">
                  <c:v>1.4845445901580523</c:v>
                </c:pt>
                <c:pt idx="10">
                  <c:v>1.6110224072047505</c:v>
                </c:pt>
                <c:pt idx="11">
                  <c:v>1.6011553434635188</c:v>
                </c:pt>
                <c:pt idx="12">
                  <c:v>1.8254067921278774</c:v>
                </c:pt>
              </c:numCache>
            </c:numRef>
          </c:val>
          <c:smooth val="0"/>
          <c:extLst>
            <c:ext xmlns:c16="http://schemas.microsoft.com/office/drawing/2014/chart" uri="{C3380CC4-5D6E-409C-BE32-E72D297353CC}">
              <c16:uniqueId val="{00000002-A4F8-4AE6-A5AA-3385C28EAA6B}"/>
            </c:ext>
          </c:extLst>
        </c:ser>
        <c:ser>
          <c:idx val="4"/>
          <c:order val="3"/>
          <c:tx>
            <c:strRef>
              <c:f>Starlines!$J$71</c:f>
              <c:strCache>
                <c:ptCount val="1"/>
                <c:pt idx="0">
                  <c:v>SEL</c:v>
                </c:pt>
              </c:strCache>
            </c:strRef>
          </c:tx>
          <c:spPr>
            <a:ln w="28575" cap="rnd">
              <a:solidFill>
                <a:srgbClr val="FFC000"/>
              </a:solidFill>
              <a:round/>
            </a:ln>
            <a:effectLst/>
          </c:spPr>
          <c:marker>
            <c:symbol val="none"/>
          </c:marker>
          <c:dLbls>
            <c:delete val="1"/>
          </c:dLbls>
          <c:cat>
            <c:numRef>
              <c:f>Starlines!$K$67:$W$67</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Starlines!$K$71:$W$71</c:f>
              <c:numCache>
                <c:formatCode>0.0</c:formatCode>
                <c:ptCount val="13"/>
                <c:pt idx="0">
                  <c:v>1.7378195598919621</c:v>
                </c:pt>
                <c:pt idx="1">
                  <c:v>2.1230711249764451</c:v>
                </c:pt>
                <c:pt idx="2">
                  <c:v>2.078055317099726</c:v>
                </c:pt>
                <c:pt idx="3">
                  <c:v>1.9419610142166204</c:v>
                </c:pt>
                <c:pt idx="4">
                  <c:v>1.9890705805992335</c:v>
                </c:pt>
                <c:pt idx="5">
                  <c:v>2.7585268315152534</c:v>
                </c:pt>
                <c:pt idx="6">
                  <c:v>2.3554783191306718</c:v>
                </c:pt>
                <c:pt idx="7">
                  <c:v>3.0935281924582818</c:v>
                </c:pt>
                <c:pt idx="8">
                  <c:v>1.9639454785285066</c:v>
                </c:pt>
                <c:pt idx="9">
                  <c:v>1.8058667113335147</c:v>
                </c:pt>
                <c:pt idx="10">
                  <c:v>2.2110089822239902</c:v>
                </c:pt>
                <c:pt idx="11">
                  <c:v>1.8634450702455978</c:v>
                </c:pt>
                <c:pt idx="12">
                  <c:v>2.4339942631016935</c:v>
                </c:pt>
              </c:numCache>
            </c:numRef>
          </c:val>
          <c:smooth val="0"/>
          <c:extLst>
            <c:ext xmlns:c16="http://schemas.microsoft.com/office/drawing/2014/chart" uri="{C3380CC4-5D6E-409C-BE32-E72D297353CC}">
              <c16:uniqueId val="{00000003-A4F8-4AE6-A5AA-3385C28EAA6B}"/>
            </c:ext>
          </c:extLst>
        </c:ser>
        <c:ser>
          <c:idx val="5"/>
          <c:order val="4"/>
          <c:tx>
            <c:strRef>
              <c:f>Starlines!$J$72</c:f>
              <c:strCache>
                <c:ptCount val="1"/>
                <c:pt idx="0">
                  <c:v>SWL</c:v>
                </c:pt>
              </c:strCache>
            </c:strRef>
          </c:tx>
          <c:spPr>
            <a:ln w="28575" cap="rnd">
              <a:solidFill>
                <a:srgbClr val="5B9BD5"/>
              </a:solidFill>
              <a:round/>
            </a:ln>
            <a:effectLst/>
          </c:spPr>
          <c:marker>
            <c:symbol val="none"/>
          </c:marker>
          <c:dLbls>
            <c:delete val="1"/>
          </c:dLbls>
          <c:cat>
            <c:numRef>
              <c:f>Starlines!$K$67:$W$67</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Starlines!$K$72:$W$72</c:f>
              <c:numCache>
                <c:formatCode>0.0</c:formatCode>
                <c:ptCount val="13"/>
                <c:pt idx="0">
                  <c:v>0.96716854872438307</c:v>
                </c:pt>
                <c:pt idx="1">
                  <c:v>1.2218438190834677</c:v>
                </c:pt>
                <c:pt idx="2">
                  <c:v>0.91488916771225426</c:v>
                </c:pt>
                <c:pt idx="3">
                  <c:v>1.1949572802772301</c:v>
                </c:pt>
                <c:pt idx="4">
                  <c:v>1.5146083527513889</c:v>
                </c:pt>
                <c:pt idx="5">
                  <c:v>1.3779351138196809</c:v>
                </c:pt>
                <c:pt idx="6">
                  <c:v>1.3368584573101514</c:v>
                </c:pt>
                <c:pt idx="7">
                  <c:v>1.4750253928422059</c:v>
                </c:pt>
                <c:pt idx="8">
                  <c:v>0.78867180498297185</c:v>
                </c:pt>
                <c:pt idx="9">
                  <c:v>0.88501523570532348</c:v>
                </c:pt>
                <c:pt idx="10">
                  <c:v>1.0157136882356455</c:v>
                </c:pt>
                <c:pt idx="11">
                  <c:v>1.1650833482702991</c:v>
                </c:pt>
                <c:pt idx="12">
                  <c:v>1.1912230387763638</c:v>
                </c:pt>
              </c:numCache>
            </c:numRef>
          </c:val>
          <c:smooth val="0"/>
          <c:extLst>
            <c:ext xmlns:c16="http://schemas.microsoft.com/office/drawing/2014/chart" uri="{C3380CC4-5D6E-409C-BE32-E72D297353CC}">
              <c16:uniqueId val="{00000004-A4F8-4AE6-A5AA-3385C28EAA6B}"/>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max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Calls per 1,000 care home beds</a:t>
                </a:r>
              </a:p>
            </c:rich>
          </c:tx>
          <c:layout>
            <c:manualLayout>
              <c:xMode val="edge"/>
              <c:yMode val="edge"/>
              <c:x val="1.2423872530850442E-2"/>
              <c:y val="0.3604668370883747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LAS Incidents per day in Care Homes</a:t>
            </a:r>
          </a:p>
          <a:p>
            <a:pPr algn="l">
              <a:defRPr b="1">
                <a:solidFill>
                  <a:sysClr val="windowText" lastClr="000000"/>
                </a:solidFill>
              </a:defRPr>
            </a:pPr>
            <a:r>
              <a:rPr lang="en-GB"/>
              <a:t>Per 1,000 Care Home Beds</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LASdata!$B$111</c:f>
              <c:strCache>
                <c:ptCount val="1"/>
                <c:pt idx="0">
                  <c:v>NEL</c:v>
                </c:pt>
              </c:strCache>
            </c:strRef>
          </c:tx>
          <c:spPr>
            <a:ln w="28575" cap="rnd">
              <a:solidFill>
                <a:schemeClr val="accent1"/>
              </a:solidFill>
              <a:round/>
            </a:ln>
            <a:effectLst/>
          </c:spPr>
          <c:marker>
            <c:symbol val="none"/>
          </c:marker>
          <c:dLbls>
            <c:delete val="1"/>
          </c:dLbls>
          <c:cat>
            <c:numRef>
              <c:f>LASdata!$C$110:$O$110</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LASdata!$C$111:$O$111</c:f>
              <c:numCache>
                <c:formatCode>0.0</c:formatCode>
                <c:ptCount val="13"/>
                <c:pt idx="0">
                  <c:v>3.0938975146448273</c:v>
                </c:pt>
                <c:pt idx="1">
                  <c:v>3.4288985145109008</c:v>
                </c:pt>
                <c:pt idx="2">
                  <c:v>3.379363865023584</c:v>
                </c:pt>
                <c:pt idx="3">
                  <c:v>3.0005471585995092</c:v>
                </c:pt>
                <c:pt idx="4">
                  <c:v>3.0766521181566504</c:v>
                </c:pt>
                <c:pt idx="5">
                  <c:v>3.4010123414661888</c:v>
                </c:pt>
                <c:pt idx="6">
                  <c:v>3.0601405683275456</c:v>
                </c:pt>
                <c:pt idx="7">
                  <c:v>2.9858385940965708</c:v>
                </c:pt>
                <c:pt idx="8">
                  <c:v>3.0656444182705802</c:v>
                </c:pt>
                <c:pt idx="9">
                  <c:v>3.1647137172452129</c:v>
                </c:pt>
                <c:pt idx="10">
                  <c:v>3.1109594494682367</c:v>
                </c:pt>
                <c:pt idx="11">
                  <c:v>3.5664947630867792</c:v>
                </c:pt>
                <c:pt idx="12">
                  <c:v>3.3555138486037648</c:v>
                </c:pt>
              </c:numCache>
            </c:numRef>
          </c:val>
          <c:smooth val="0"/>
          <c:extLst>
            <c:ext xmlns:c16="http://schemas.microsoft.com/office/drawing/2014/chart" uri="{C3380CC4-5D6E-409C-BE32-E72D297353CC}">
              <c16:uniqueId val="{00000000-AD52-4FA7-9C62-8F26D0E94916}"/>
            </c:ext>
          </c:extLst>
        </c:ser>
        <c:ser>
          <c:idx val="2"/>
          <c:order val="1"/>
          <c:tx>
            <c:strRef>
              <c:f>LASdata!$B$112</c:f>
              <c:strCache>
                <c:ptCount val="1"/>
                <c:pt idx="0">
                  <c:v>NCL</c:v>
                </c:pt>
              </c:strCache>
            </c:strRef>
          </c:tx>
          <c:spPr>
            <a:ln w="28575" cap="rnd">
              <a:solidFill>
                <a:schemeClr val="accent2"/>
              </a:solidFill>
              <a:round/>
            </a:ln>
            <a:effectLst/>
          </c:spPr>
          <c:marker>
            <c:symbol val="none"/>
          </c:marker>
          <c:dLbls>
            <c:delete val="1"/>
          </c:dLbls>
          <c:cat>
            <c:numRef>
              <c:f>LASdata!$C$110:$O$110</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LASdata!$C$112:$O$112</c:f>
              <c:numCache>
                <c:formatCode>0.0</c:formatCode>
                <c:ptCount val="13"/>
                <c:pt idx="0">
                  <c:v>2.3084577114427858</c:v>
                </c:pt>
                <c:pt idx="1">
                  <c:v>2.5565719788155992</c:v>
                </c:pt>
                <c:pt idx="2">
                  <c:v>2.561386615310544</c:v>
                </c:pt>
                <c:pt idx="3">
                  <c:v>2.2027792074112198</c:v>
                </c:pt>
                <c:pt idx="4">
                  <c:v>2.3688011555127586</c:v>
                </c:pt>
                <c:pt idx="5">
                  <c:v>2.0945273631840795</c:v>
                </c:pt>
                <c:pt idx="6">
                  <c:v>2.1665864227250844</c:v>
                </c:pt>
                <c:pt idx="7">
                  <c:v>2.4179104477611939</c:v>
                </c:pt>
                <c:pt idx="8">
                  <c:v>2.1906596051998077</c:v>
                </c:pt>
                <c:pt idx="9">
                  <c:v>2.2725084256138661</c:v>
                </c:pt>
                <c:pt idx="10">
                  <c:v>2.3880597014925375</c:v>
                </c:pt>
                <c:pt idx="11">
                  <c:v>2.5517573423206548</c:v>
                </c:pt>
                <c:pt idx="12">
                  <c:v>2.6368159203980102</c:v>
                </c:pt>
              </c:numCache>
            </c:numRef>
          </c:val>
          <c:smooth val="0"/>
          <c:extLst>
            <c:ext xmlns:c16="http://schemas.microsoft.com/office/drawing/2014/chart" uri="{C3380CC4-5D6E-409C-BE32-E72D297353CC}">
              <c16:uniqueId val="{00000001-AD52-4FA7-9C62-8F26D0E94916}"/>
            </c:ext>
          </c:extLst>
        </c:ser>
        <c:ser>
          <c:idx val="3"/>
          <c:order val="2"/>
          <c:tx>
            <c:strRef>
              <c:f>LASdata!$B$113</c:f>
              <c:strCache>
                <c:ptCount val="1"/>
                <c:pt idx="0">
                  <c:v>NWL</c:v>
                </c:pt>
              </c:strCache>
            </c:strRef>
          </c:tx>
          <c:spPr>
            <a:ln w="28575" cap="rnd">
              <a:solidFill>
                <a:schemeClr val="accent3"/>
              </a:solidFill>
              <a:round/>
            </a:ln>
            <a:effectLst/>
          </c:spPr>
          <c:marker>
            <c:symbol val="none"/>
          </c:marker>
          <c:dLbls>
            <c:delete val="1"/>
          </c:dLbls>
          <c:cat>
            <c:numRef>
              <c:f>LASdata!$C$110:$O$110</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LASdata!$C$113:$O$113</c:f>
              <c:numCache>
                <c:formatCode>0.0</c:formatCode>
                <c:ptCount val="13"/>
                <c:pt idx="0">
                  <c:v>2.6246389551676503</c:v>
                </c:pt>
                <c:pt idx="1">
                  <c:v>3.2651010925530581</c:v>
                </c:pt>
                <c:pt idx="2">
                  <c:v>3.4109368733618801</c:v>
                </c:pt>
                <c:pt idx="3">
                  <c:v>3.3040744477692088</c:v>
                </c:pt>
                <c:pt idx="4">
                  <c:v>2.9572255552899902</c:v>
                </c:pt>
                <c:pt idx="5">
                  <c:v>2.779521955711834</c:v>
                </c:pt>
                <c:pt idx="6">
                  <c:v>3.1030613360988117</c:v>
                </c:pt>
                <c:pt idx="7">
                  <c:v>2.8925446858386699</c:v>
                </c:pt>
                <c:pt idx="8">
                  <c:v>2.9207666100877847</c:v>
                </c:pt>
                <c:pt idx="9">
                  <c:v>2.9572255552899898</c:v>
                </c:pt>
                <c:pt idx="10">
                  <c:v>3.152078362426221</c:v>
                </c:pt>
                <c:pt idx="11">
                  <c:v>3.1678772386805099</c:v>
                </c:pt>
                <c:pt idx="12">
                  <c:v>3.4199840930972409</c:v>
                </c:pt>
              </c:numCache>
            </c:numRef>
          </c:val>
          <c:smooth val="0"/>
          <c:extLst>
            <c:ext xmlns:c16="http://schemas.microsoft.com/office/drawing/2014/chart" uri="{C3380CC4-5D6E-409C-BE32-E72D297353CC}">
              <c16:uniqueId val="{00000002-AD52-4FA7-9C62-8F26D0E94916}"/>
            </c:ext>
          </c:extLst>
        </c:ser>
        <c:ser>
          <c:idx val="4"/>
          <c:order val="3"/>
          <c:tx>
            <c:strRef>
              <c:f>LASdata!$B$114</c:f>
              <c:strCache>
                <c:ptCount val="1"/>
                <c:pt idx="0">
                  <c:v>SEL</c:v>
                </c:pt>
              </c:strCache>
            </c:strRef>
          </c:tx>
          <c:spPr>
            <a:ln w="28575" cap="rnd">
              <a:solidFill>
                <a:schemeClr val="accent4"/>
              </a:solidFill>
              <a:round/>
            </a:ln>
            <a:effectLst/>
          </c:spPr>
          <c:marker>
            <c:symbol val="none"/>
          </c:marker>
          <c:dLbls>
            <c:delete val="1"/>
          </c:dLbls>
          <c:cat>
            <c:numRef>
              <c:f>LASdata!$C$110:$O$110</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LASdata!$C$114:$O$114</c:f>
              <c:numCache>
                <c:formatCode>0.0</c:formatCode>
                <c:ptCount val="13"/>
                <c:pt idx="0">
                  <c:v>2.9410327812790071</c:v>
                </c:pt>
                <c:pt idx="1">
                  <c:v>3.2574829915891694</c:v>
                </c:pt>
                <c:pt idx="2">
                  <c:v>3.4324131377267588</c:v>
                </c:pt>
                <c:pt idx="3">
                  <c:v>3.3001965967038465</c:v>
                </c:pt>
                <c:pt idx="4">
                  <c:v>2.9312619082515021</c:v>
                </c:pt>
                <c:pt idx="5">
                  <c:v>3.0924813132053353</c:v>
                </c:pt>
                <c:pt idx="6">
                  <c:v>3.3804068780642327</c:v>
                </c:pt>
                <c:pt idx="7">
                  <c:v>3.0387415115540577</c:v>
                </c:pt>
                <c:pt idx="8">
                  <c:v>2.8934391739514824</c:v>
                </c:pt>
                <c:pt idx="9">
                  <c:v>3.1156477379640966</c:v>
                </c:pt>
                <c:pt idx="10">
                  <c:v>3.3514094484342176</c:v>
                </c:pt>
                <c:pt idx="11">
                  <c:v>3.5033307645392959</c:v>
                </c:pt>
                <c:pt idx="12">
                  <c:v>3.5175142899018019</c:v>
                </c:pt>
              </c:numCache>
            </c:numRef>
          </c:val>
          <c:smooth val="0"/>
          <c:extLst>
            <c:ext xmlns:c16="http://schemas.microsoft.com/office/drawing/2014/chart" uri="{C3380CC4-5D6E-409C-BE32-E72D297353CC}">
              <c16:uniqueId val="{00000003-AD52-4FA7-9C62-8F26D0E94916}"/>
            </c:ext>
          </c:extLst>
        </c:ser>
        <c:ser>
          <c:idx val="5"/>
          <c:order val="4"/>
          <c:tx>
            <c:strRef>
              <c:f>LASdata!$B$115</c:f>
              <c:strCache>
                <c:ptCount val="1"/>
                <c:pt idx="0">
                  <c:v>SWL</c:v>
                </c:pt>
              </c:strCache>
            </c:strRef>
          </c:tx>
          <c:spPr>
            <a:ln w="28575" cap="rnd">
              <a:solidFill>
                <a:schemeClr val="accent5"/>
              </a:solidFill>
              <a:round/>
            </a:ln>
            <a:effectLst/>
          </c:spPr>
          <c:marker>
            <c:symbol val="none"/>
          </c:marker>
          <c:dLbls>
            <c:delete val="1"/>
          </c:dLbls>
          <c:cat>
            <c:numRef>
              <c:f>LASdata!$C$110:$O$110</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LASdata!$C$115:$O$115</c:f>
              <c:numCache>
                <c:formatCode>0.0</c:formatCode>
                <c:ptCount val="13"/>
                <c:pt idx="0">
                  <c:v>1.9134253450439143</c:v>
                </c:pt>
                <c:pt idx="1">
                  <c:v>2.3947329366846106</c:v>
                </c:pt>
                <c:pt idx="2">
                  <c:v>2.3778686202290853</c:v>
                </c:pt>
                <c:pt idx="3">
                  <c:v>2.3038982390862288</c:v>
                </c:pt>
                <c:pt idx="4">
                  <c:v>2.18224254934499</c:v>
                </c:pt>
                <c:pt idx="5">
                  <c:v>2.2410427993865882</c:v>
                </c:pt>
                <c:pt idx="6">
                  <c:v>2.1350224632695189</c:v>
                </c:pt>
                <c:pt idx="7">
                  <c:v>2.0911752404851529</c:v>
                </c:pt>
                <c:pt idx="8">
                  <c:v>2.1046666936495724</c:v>
                </c:pt>
                <c:pt idx="9">
                  <c:v>2.1856154126360949</c:v>
                </c:pt>
                <c:pt idx="10">
                  <c:v>2.3316603931409454</c:v>
                </c:pt>
                <c:pt idx="11">
                  <c:v>2.2362083620026718</c:v>
                </c:pt>
                <c:pt idx="12">
                  <c:v>2.4048515265579256</c:v>
                </c:pt>
              </c:numCache>
            </c:numRef>
          </c:val>
          <c:smooth val="0"/>
          <c:extLst>
            <c:ext xmlns:c16="http://schemas.microsoft.com/office/drawing/2014/chart" uri="{C3380CC4-5D6E-409C-BE32-E72D297353CC}">
              <c16:uniqueId val="{00000004-AD52-4FA7-9C62-8F26D0E94916}"/>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LAS Incidents per 1,000 Care home beds</a:t>
                </a:r>
              </a:p>
            </c:rich>
          </c:tx>
          <c:layout>
            <c:manualLayout>
              <c:xMode val="edge"/>
              <c:yMode val="edge"/>
              <c:x val="1.2454213332284405E-2"/>
              <c:y val="0.309546224941811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Dementia Diagnosis Rate (whose most recent residency is in a Care Home) </a:t>
            </a:r>
          </a:p>
          <a:p>
            <a:pPr algn="l">
              <a:defRPr b="1">
                <a:solidFill>
                  <a:sysClr val="windowText" lastClr="000000"/>
                </a:solidFill>
              </a:defRPr>
            </a:pPr>
            <a:r>
              <a:rPr lang="en-GB"/>
              <a:t>Per 1,000 Care Home Beds</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Dementia_DATA!$W$38</c:f>
              <c:strCache>
                <c:ptCount val="1"/>
                <c:pt idx="0">
                  <c:v>NEL</c:v>
                </c:pt>
              </c:strCache>
            </c:strRef>
          </c:tx>
          <c:spPr>
            <a:ln w="28575" cap="rnd">
              <a:solidFill>
                <a:srgbClr val="4472C4"/>
              </a:solidFill>
              <a:round/>
            </a:ln>
            <a:effectLst/>
          </c:spPr>
          <c:marker>
            <c:symbol val="none"/>
          </c:marker>
          <c:dLbls>
            <c:delete val="1"/>
          </c:dLbls>
          <c:cat>
            <c:strRef>
              <c:extLst>
                <c:ext xmlns:c15="http://schemas.microsoft.com/office/drawing/2012/chart" uri="{02D57815-91ED-43cb-92C2-25804820EDAC}">
                  <c15:fullRef>
                    <c15:sqref>Dementia_DATA!$X$37:$AJ$37</c15:sqref>
                  </c15:fullRef>
                </c:ext>
              </c:extLst>
              <c:f>Dementia_DATA!$Z$37:$AJ$37</c:f>
              <c:strCache>
                <c:ptCount val="11"/>
                <c:pt idx="0">
                  <c:v>Jan-24</c:v>
                </c:pt>
                <c:pt idx="1">
                  <c:v>Feb-24</c:v>
                </c:pt>
                <c:pt idx="2">
                  <c:v>Mar-24</c:v>
                </c:pt>
                <c:pt idx="3">
                  <c:v>Apr-24</c:v>
                </c:pt>
                <c:pt idx="4">
                  <c:v>May-24</c:v>
                </c:pt>
                <c:pt idx="5">
                  <c:v>Jun-24</c:v>
                </c:pt>
                <c:pt idx="6">
                  <c:v>Jul-24</c:v>
                </c:pt>
                <c:pt idx="7">
                  <c:v>Aug-24</c:v>
                </c:pt>
                <c:pt idx="8">
                  <c:v>Sep-24</c:v>
                </c:pt>
                <c:pt idx="9">
                  <c:v>Oct-24</c:v>
                </c:pt>
                <c:pt idx="10">
                  <c:v>Nov-24</c:v>
                </c:pt>
              </c:strCache>
            </c:strRef>
          </c:cat>
          <c:val>
            <c:numRef>
              <c:extLst>
                <c:ext xmlns:c15="http://schemas.microsoft.com/office/drawing/2012/chart" uri="{02D57815-91ED-43cb-92C2-25804820EDAC}">
                  <c15:fullRef>
                    <c15:sqref>Dementia_DATA!$X$38:$AJ$38</c15:sqref>
                  </c15:fullRef>
                </c:ext>
              </c:extLst>
              <c:f>Dementia_DATA!$Z$38:$AJ$38</c:f>
              <c:numCache>
                <c:formatCode>0.0</c:formatCode>
                <c:ptCount val="11"/>
                <c:pt idx="0">
                  <c:v>200.47773417505547</c:v>
                </c:pt>
                <c:pt idx="1">
                  <c:v>212.42108855144173</c:v>
                </c:pt>
                <c:pt idx="2">
                  <c:v>209.86179832793039</c:v>
                </c:pt>
                <c:pt idx="3">
                  <c:v>208.15560484558949</c:v>
                </c:pt>
                <c:pt idx="4">
                  <c:v>208.15560484558949</c:v>
                </c:pt>
                <c:pt idx="5">
                  <c:v>204.74321788090768</c:v>
                </c:pt>
                <c:pt idx="6">
                  <c:v>206.4494113632486</c:v>
                </c:pt>
                <c:pt idx="7">
                  <c:v>188.53437979866916</c:v>
                </c:pt>
                <c:pt idx="8">
                  <c:v>198.77154069271455</c:v>
                </c:pt>
                <c:pt idx="9">
                  <c:v>212.42108855144173</c:v>
                </c:pt>
                <c:pt idx="10">
                  <c:v>210.71489506910086</c:v>
                </c:pt>
              </c:numCache>
            </c:numRef>
          </c:val>
          <c:smooth val="0"/>
          <c:extLst>
            <c:ext xmlns:c16="http://schemas.microsoft.com/office/drawing/2014/chart" uri="{C3380CC4-5D6E-409C-BE32-E72D297353CC}">
              <c16:uniqueId val="{00000000-9DDB-46E5-B05D-42F57052A71E}"/>
            </c:ext>
          </c:extLst>
        </c:ser>
        <c:ser>
          <c:idx val="2"/>
          <c:order val="1"/>
          <c:tx>
            <c:strRef>
              <c:f>Dementia_DATA!$W$39</c:f>
              <c:strCache>
                <c:ptCount val="1"/>
                <c:pt idx="0">
                  <c:v>NCL</c:v>
                </c:pt>
              </c:strCache>
            </c:strRef>
          </c:tx>
          <c:spPr>
            <a:ln w="28575" cap="rnd">
              <a:solidFill>
                <a:srgbClr val="ED7D31"/>
              </a:solidFill>
              <a:round/>
            </a:ln>
            <a:effectLst/>
          </c:spPr>
          <c:marker>
            <c:symbol val="none"/>
          </c:marker>
          <c:dLbls>
            <c:delete val="1"/>
          </c:dLbls>
          <c:cat>
            <c:strRef>
              <c:extLst>
                <c:ext xmlns:c15="http://schemas.microsoft.com/office/drawing/2012/chart" uri="{02D57815-91ED-43cb-92C2-25804820EDAC}">
                  <c15:fullRef>
                    <c15:sqref>Dementia_DATA!$X$37:$AJ$37</c15:sqref>
                  </c15:fullRef>
                </c:ext>
              </c:extLst>
              <c:f>Dementia_DATA!$Z$37:$AJ$37</c:f>
              <c:strCache>
                <c:ptCount val="11"/>
                <c:pt idx="0">
                  <c:v>Jan-24</c:v>
                </c:pt>
                <c:pt idx="1">
                  <c:v>Feb-24</c:v>
                </c:pt>
                <c:pt idx="2">
                  <c:v>Mar-24</c:v>
                </c:pt>
                <c:pt idx="3">
                  <c:v>Apr-24</c:v>
                </c:pt>
                <c:pt idx="4">
                  <c:v>May-24</c:v>
                </c:pt>
                <c:pt idx="5">
                  <c:v>Jun-24</c:v>
                </c:pt>
                <c:pt idx="6">
                  <c:v>Jul-24</c:v>
                </c:pt>
                <c:pt idx="7">
                  <c:v>Aug-24</c:v>
                </c:pt>
                <c:pt idx="8">
                  <c:v>Sep-24</c:v>
                </c:pt>
                <c:pt idx="9">
                  <c:v>Oct-24</c:v>
                </c:pt>
                <c:pt idx="10">
                  <c:v>Nov-24</c:v>
                </c:pt>
              </c:strCache>
            </c:strRef>
          </c:cat>
          <c:val>
            <c:numRef>
              <c:extLst>
                <c:ext xmlns:c15="http://schemas.microsoft.com/office/drawing/2012/chart" uri="{02D57815-91ED-43cb-92C2-25804820EDAC}">
                  <c15:fullRef>
                    <c15:sqref>Dementia_DATA!$X$39:$AJ$39</c15:sqref>
                  </c15:fullRef>
                </c:ext>
              </c:extLst>
              <c:f>Dementia_DATA!$Z$39:$AJ$39</c:f>
              <c:numCache>
                <c:formatCode>0.0</c:formatCode>
                <c:ptCount val="11"/>
                <c:pt idx="0">
                  <c:v>291.75908548029344</c:v>
                </c:pt>
                <c:pt idx="1">
                  <c:v>288.34669851561165</c:v>
                </c:pt>
                <c:pt idx="2">
                  <c:v>291.75908548029344</c:v>
                </c:pt>
                <c:pt idx="3">
                  <c:v>278.96263436273671</c:v>
                </c:pt>
                <c:pt idx="4">
                  <c:v>285.78740829210028</c:v>
                </c:pt>
                <c:pt idx="5">
                  <c:v>288.34669851561165</c:v>
                </c:pt>
                <c:pt idx="6">
                  <c:v>289.19979525678212</c:v>
                </c:pt>
                <c:pt idx="7">
                  <c:v>290.90598873912302</c:v>
                </c:pt>
                <c:pt idx="8">
                  <c:v>287.49360177444123</c:v>
                </c:pt>
                <c:pt idx="9">
                  <c:v>284.08121480975944</c:v>
                </c:pt>
                <c:pt idx="10">
                  <c:v>281.52192458624808</c:v>
                </c:pt>
              </c:numCache>
            </c:numRef>
          </c:val>
          <c:smooth val="0"/>
          <c:extLst>
            <c:ext xmlns:c16="http://schemas.microsoft.com/office/drawing/2014/chart" uri="{C3380CC4-5D6E-409C-BE32-E72D297353CC}">
              <c16:uniqueId val="{00000001-9DDB-46E5-B05D-42F57052A71E}"/>
            </c:ext>
          </c:extLst>
        </c:ser>
        <c:ser>
          <c:idx val="3"/>
          <c:order val="2"/>
          <c:tx>
            <c:strRef>
              <c:f>Dementia_DATA!$W$40</c:f>
              <c:strCache>
                <c:ptCount val="1"/>
                <c:pt idx="0">
                  <c:v>NWL</c:v>
                </c:pt>
              </c:strCache>
            </c:strRef>
          </c:tx>
          <c:spPr>
            <a:ln w="28575" cap="rnd">
              <a:solidFill>
                <a:srgbClr val="E7E6E6">
                  <a:lumMod val="75000"/>
                </a:srgbClr>
              </a:solidFill>
              <a:round/>
            </a:ln>
            <a:effectLst/>
          </c:spPr>
          <c:marker>
            <c:symbol val="none"/>
          </c:marker>
          <c:dLbls>
            <c:delete val="1"/>
          </c:dLbls>
          <c:cat>
            <c:strRef>
              <c:extLst>
                <c:ext xmlns:c15="http://schemas.microsoft.com/office/drawing/2012/chart" uri="{02D57815-91ED-43cb-92C2-25804820EDAC}">
                  <c15:fullRef>
                    <c15:sqref>Dementia_DATA!$X$37:$AJ$37</c15:sqref>
                  </c15:fullRef>
                </c:ext>
              </c:extLst>
              <c:f>Dementia_DATA!$Z$37:$AJ$37</c:f>
              <c:strCache>
                <c:ptCount val="11"/>
                <c:pt idx="0">
                  <c:v>Jan-24</c:v>
                </c:pt>
                <c:pt idx="1">
                  <c:v>Feb-24</c:v>
                </c:pt>
                <c:pt idx="2">
                  <c:v>Mar-24</c:v>
                </c:pt>
                <c:pt idx="3">
                  <c:v>Apr-24</c:v>
                </c:pt>
                <c:pt idx="4">
                  <c:v>May-24</c:v>
                </c:pt>
                <c:pt idx="5">
                  <c:v>Jun-24</c:v>
                </c:pt>
                <c:pt idx="6">
                  <c:v>Jul-24</c:v>
                </c:pt>
                <c:pt idx="7">
                  <c:v>Aug-24</c:v>
                </c:pt>
                <c:pt idx="8">
                  <c:v>Sep-24</c:v>
                </c:pt>
                <c:pt idx="9">
                  <c:v>Oct-24</c:v>
                </c:pt>
                <c:pt idx="10">
                  <c:v>Nov-24</c:v>
                </c:pt>
              </c:strCache>
            </c:strRef>
          </c:cat>
          <c:val>
            <c:numRef>
              <c:extLst>
                <c:ext xmlns:c15="http://schemas.microsoft.com/office/drawing/2012/chart" uri="{02D57815-91ED-43cb-92C2-25804820EDAC}">
                  <c15:fullRef>
                    <c15:sqref>Dementia_DATA!$X$40:$AJ$40</c15:sqref>
                  </c15:fullRef>
                </c:ext>
              </c:extLst>
              <c:f>Dementia_DATA!$Z$40:$AJ$40</c:f>
              <c:numCache>
                <c:formatCode>0.0</c:formatCode>
                <c:ptCount val="11"/>
                <c:pt idx="0">
                  <c:v>239.72018426889611</c:v>
                </c:pt>
                <c:pt idx="1">
                  <c:v>262.75379628049819</c:v>
                </c:pt>
                <c:pt idx="2">
                  <c:v>274.6971506568845</c:v>
                </c:pt>
                <c:pt idx="3">
                  <c:v>234.6016038218734</c:v>
                </c:pt>
                <c:pt idx="4">
                  <c:v>237.16089404538474</c:v>
                </c:pt>
                <c:pt idx="5">
                  <c:v>240.57328101006652</c:v>
                </c:pt>
                <c:pt idx="6">
                  <c:v>245.69186145708923</c:v>
                </c:pt>
                <c:pt idx="7">
                  <c:v>246.54495819825971</c:v>
                </c:pt>
                <c:pt idx="8">
                  <c:v>244.83876471591878</c:v>
                </c:pt>
                <c:pt idx="9">
                  <c:v>248.25115168060057</c:v>
                </c:pt>
                <c:pt idx="10">
                  <c:v>242.27947449240745</c:v>
                </c:pt>
              </c:numCache>
            </c:numRef>
          </c:val>
          <c:smooth val="0"/>
          <c:extLst>
            <c:ext xmlns:c16="http://schemas.microsoft.com/office/drawing/2014/chart" uri="{C3380CC4-5D6E-409C-BE32-E72D297353CC}">
              <c16:uniqueId val="{00000002-9DDB-46E5-B05D-42F57052A71E}"/>
            </c:ext>
          </c:extLst>
        </c:ser>
        <c:ser>
          <c:idx val="4"/>
          <c:order val="3"/>
          <c:tx>
            <c:strRef>
              <c:f>Dementia_DATA!$W$41</c:f>
              <c:strCache>
                <c:ptCount val="1"/>
                <c:pt idx="0">
                  <c:v>SEL</c:v>
                </c:pt>
              </c:strCache>
            </c:strRef>
          </c:tx>
          <c:spPr>
            <a:ln w="28575" cap="rnd">
              <a:solidFill>
                <a:srgbClr val="FFC000"/>
              </a:solidFill>
              <a:round/>
            </a:ln>
            <a:effectLst/>
          </c:spPr>
          <c:marker>
            <c:symbol val="none"/>
          </c:marker>
          <c:dLbls>
            <c:delete val="1"/>
          </c:dLbls>
          <c:cat>
            <c:strRef>
              <c:extLst>
                <c:ext xmlns:c15="http://schemas.microsoft.com/office/drawing/2012/chart" uri="{02D57815-91ED-43cb-92C2-25804820EDAC}">
                  <c15:fullRef>
                    <c15:sqref>Dementia_DATA!$X$37:$AJ$37</c15:sqref>
                  </c15:fullRef>
                </c:ext>
              </c:extLst>
              <c:f>Dementia_DATA!$Z$37:$AJ$37</c:f>
              <c:strCache>
                <c:ptCount val="11"/>
                <c:pt idx="0">
                  <c:v>Jan-24</c:v>
                </c:pt>
                <c:pt idx="1">
                  <c:v>Feb-24</c:v>
                </c:pt>
                <c:pt idx="2">
                  <c:v>Mar-24</c:v>
                </c:pt>
                <c:pt idx="3">
                  <c:v>Apr-24</c:v>
                </c:pt>
                <c:pt idx="4">
                  <c:v>May-24</c:v>
                </c:pt>
                <c:pt idx="5">
                  <c:v>Jun-24</c:v>
                </c:pt>
                <c:pt idx="6">
                  <c:v>Jul-24</c:v>
                </c:pt>
                <c:pt idx="7">
                  <c:v>Aug-24</c:v>
                </c:pt>
                <c:pt idx="8">
                  <c:v>Sep-24</c:v>
                </c:pt>
                <c:pt idx="9">
                  <c:v>Oct-24</c:v>
                </c:pt>
                <c:pt idx="10">
                  <c:v>Nov-24</c:v>
                </c:pt>
              </c:strCache>
            </c:strRef>
          </c:cat>
          <c:val>
            <c:numRef>
              <c:extLst>
                <c:ext xmlns:c15="http://schemas.microsoft.com/office/drawing/2012/chart" uri="{02D57815-91ED-43cb-92C2-25804820EDAC}">
                  <c15:fullRef>
                    <c15:sqref>Dementia_DATA!$X$41:$AJ$41</c15:sqref>
                  </c15:fullRef>
                </c:ext>
              </c:extLst>
              <c:f>Dementia_DATA!$Z$41:$AJ$41</c:f>
              <c:numCache>
                <c:formatCode>0.0</c:formatCode>
                <c:ptCount val="11"/>
                <c:pt idx="0">
                  <c:v>321.61747142125921</c:v>
                </c:pt>
                <c:pt idx="1">
                  <c:v>319.05818119774784</c:v>
                </c:pt>
                <c:pt idx="2">
                  <c:v>320.76437468008874</c:v>
                </c:pt>
                <c:pt idx="3">
                  <c:v>323.3236649036001</c:v>
                </c:pt>
                <c:pt idx="4">
                  <c:v>320.76437468008874</c:v>
                </c:pt>
                <c:pt idx="5">
                  <c:v>324.17676164477052</c:v>
                </c:pt>
                <c:pt idx="6">
                  <c:v>320.76437468008874</c:v>
                </c:pt>
                <c:pt idx="7">
                  <c:v>325.02985838594094</c:v>
                </c:pt>
                <c:pt idx="8">
                  <c:v>330.14843883296362</c:v>
                </c:pt>
                <c:pt idx="9">
                  <c:v>322.47056816242963</c:v>
                </c:pt>
                <c:pt idx="10">
                  <c:v>326.73605186828189</c:v>
                </c:pt>
              </c:numCache>
            </c:numRef>
          </c:val>
          <c:smooth val="0"/>
          <c:extLst>
            <c:ext xmlns:c16="http://schemas.microsoft.com/office/drawing/2014/chart" uri="{C3380CC4-5D6E-409C-BE32-E72D297353CC}">
              <c16:uniqueId val="{00000003-9DDB-46E5-B05D-42F57052A71E}"/>
            </c:ext>
          </c:extLst>
        </c:ser>
        <c:ser>
          <c:idx val="5"/>
          <c:order val="4"/>
          <c:tx>
            <c:strRef>
              <c:f>Dementia_DATA!$W$42</c:f>
              <c:strCache>
                <c:ptCount val="1"/>
                <c:pt idx="0">
                  <c:v>SWL</c:v>
                </c:pt>
              </c:strCache>
            </c:strRef>
          </c:tx>
          <c:spPr>
            <a:ln w="28575" cap="rnd">
              <a:solidFill>
                <a:srgbClr val="5B9BD5"/>
              </a:solidFill>
              <a:round/>
            </a:ln>
            <a:effectLst/>
          </c:spPr>
          <c:marker>
            <c:symbol val="none"/>
          </c:marker>
          <c:dLbls>
            <c:delete val="1"/>
          </c:dLbls>
          <c:cat>
            <c:strRef>
              <c:extLst>
                <c:ext xmlns:c15="http://schemas.microsoft.com/office/drawing/2012/chart" uri="{02D57815-91ED-43cb-92C2-25804820EDAC}">
                  <c15:fullRef>
                    <c15:sqref>Dementia_DATA!$X$37:$AJ$37</c15:sqref>
                  </c15:fullRef>
                </c:ext>
              </c:extLst>
              <c:f>Dementia_DATA!$Z$37:$AJ$37</c:f>
              <c:strCache>
                <c:ptCount val="11"/>
                <c:pt idx="0">
                  <c:v>Jan-24</c:v>
                </c:pt>
                <c:pt idx="1">
                  <c:v>Feb-24</c:v>
                </c:pt>
                <c:pt idx="2">
                  <c:v>Mar-24</c:v>
                </c:pt>
                <c:pt idx="3">
                  <c:v>Apr-24</c:v>
                </c:pt>
                <c:pt idx="4">
                  <c:v>May-24</c:v>
                </c:pt>
                <c:pt idx="5">
                  <c:v>Jun-24</c:v>
                </c:pt>
                <c:pt idx="6">
                  <c:v>Jul-24</c:v>
                </c:pt>
                <c:pt idx="7">
                  <c:v>Aug-24</c:v>
                </c:pt>
                <c:pt idx="8">
                  <c:v>Sep-24</c:v>
                </c:pt>
                <c:pt idx="9">
                  <c:v>Oct-24</c:v>
                </c:pt>
                <c:pt idx="10">
                  <c:v>Nov-24</c:v>
                </c:pt>
              </c:strCache>
            </c:strRef>
          </c:cat>
          <c:val>
            <c:numRef>
              <c:extLst>
                <c:ext xmlns:c15="http://schemas.microsoft.com/office/drawing/2012/chart" uri="{02D57815-91ED-43cb-92C2-25804820EDAC}">
                  <c15:fullRef>
                    <c15:sqref>Dementia_DATA!$X$42:$AJ$42</c15:sqref>
                  </c15:fullRef>
                </c:ext>
              </c:extLst>
              <c:f>Dementia_DATA!$Z$42:$AJ$42</c:f>
              <c:numCache>
                <c:formatCode>0.0</c:formatCode>
                <c:ptCount val="11"/>
                <c:pt idx="0">
                  <c:v>334.41392253881594</c:v>
                </c:pt>
                <c:pt idx="1">
                  <c:v>330.14843883296362</c:v>
                </c:pt>
                <c:pt idx="2">
                  <c:v>332.70772905647499</c:v>
                </c:pt>
                <c:pt idx="3">
                  <c:v>325.02985838594094</c:v>
                </c:pt>
                <c:pt idx="4">
                  <c:v>329.29534209179326</c:v>
                </c:pt>
                <c:pt idx="5">
                  <c:v>331.85463231530457</c:v>
                </c:pt>
                <c:pt idx="6">
                  <c:v>337.82630950349767</c:v>
                </c:pt>
                <c:pt idx="7">
                  <c:v>343.79798669169082</c:v>
                </c:pt>
                <c:pt idx="8">
                  <c:v>358.30063129158845</c:v>
                </c:pt>
                <c:pt idx="9">
                  <c:v>364.2723084797816</c:v>
                </c:pt>
                <c:pt idx="10">
                  <c:v>365.97850196212249</c:v>
                </c:pt>
              </c:numCache>
            </c:numRef>
          </c:val>
          <c:smooth val="0"/>
          <c:extLst>
            <c:ext xmlns:c16="http://schemas.microsoft.com/office/drawing/2014/chart" uri="{C3380CC4-5D6E-409C-BE32-E72D297353CC}">
              <c16:uniqueId val="{00000004-9DDB-46E5-B05D-42F57052A71E}"/>
            </c:ext>
          </c:extLst>
        </c:ser>
        <c:dLbls>
          <c:showLegendKey val="0"/>
          <c:showVal val="1"/>
          <c:showCatName val="0"/>
          <c:showSerName val="0"/>
          <c:showPercent val="0"/>
          <c:showBubbleSize val="0"/>
        </c:dLbls>
        <c:smooth val="0"/>
        <c:axId val="938543360"/>
        <c:axId val="938541392"/>
        <c:extLst/>
      </c:lineChart>
      <c:catAx>
        <c:axId val="9385433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Algn val="ctr"/>
        <c:lblOffset val="0"/>
        <c:noMultiLvlLbl val="1"/>
      </c:cat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Dementia</a:t>
                </a:r>
                <a:r>
                  <a:rPr lang="en-US" baseline="0"/>
                  <a:t> Diagnosed patients  per</a:t>
                </a:r>
                <a:r>
                  <a:rPr lang="en-US"/>
                  <a:t> 1,000 care home beds</a:t>
                </a:r>
              </a:p>
            </c:rich>
          </c:tx>
          <c:layout>
            <c:manualLayout>
              <c:xMode val="edge"/>
              <c:yMode val="edge"/>
              <c:x val="8.2825816872336283E-3"/>
              <c:y val="0.2191534594293743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NHS 111 Starlines: *6 Calls per day</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Starlines!$J$50</c:f>
              <c:strCache>
                <c:ptCount val="1"/>
                <c:pt idx="0">
                  <c:v>NEL</c:v>
                </c:pt>
              </c:strCache>
            </c:strRef>
          </c:tx>
          <c:spPr>
            <a:ln w="28575" cap="rnd">
              <a:solidFill>
                <a:srgbClr val="4472C4"/>
              </a:solidFill>
              <a:round/>
            </a:ln>
            <a:effectLst/>
          </c:spPr>
          <c:marker>
            <c:symbol val="none"/>
          </c:marker>
          <c:dLbls>
            <c:delete val="1"/>
          </c:dLbls>
          <c:cat>
            <c:numRef>
              <c:f>Starlines!$K$49:$W$49</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Starlines!$K$50:$W$50</c:f>
              <c:numCache>
                <c:formatCode>0.0</c:formatCode>
                <c:ptCount val="13"/>
                <c:pt idx="0">
                  <c:v>9.25</c:v>
                </c:pt>
                <c:pt idx="1">
                  <c:v>11.8</c:v>
                </c:pt>
                <c:pt idx="2">
                  <c:v>9.9285714285714288</c:v>
                </c:pt>
                <c:pt idx="3">
                  <c:v>8.9642857142857135</c:v>
                </c:pt>
                <c:pt idx="4">
                  <c:v>10.371428571428572</c:v>
                </c:pt>
                <c:pt idx="5">
                  <c:v>10.107142857142858</c:v>
                </c:pt>
                <c:pt idx="6">
                  <c:v>11.428571428571429</c:v>
                </c:pt>
                <c:pt idx="7">
                  <c:v>11.464285714285714</c:v>
                </c:pt>
                <c:pt idx="8">
                  <c:v>8.3428571428571434</c:v>
                </c:pt>
                <c:pt idx="9">
                  <c:v>8.3571428571428577</c:v>
                </c:pt>
                <c:pt idx="10">
                  <c:v>8.6</c:v>
                </c:pt>
                <c:pt idx="11">
                  <c:v>7.1071428571428568</c:v>
                </c:pt>
                <c:pt idx="12">
                  <c:v>12.25</c:v>
                </c:pt>
              </c:numCache>
            </c:numRef>
          </c:val>
          <c:smooth val="0"/>
          <c:extLst>
            <c:ext xmlns:c16="http://schemas.microsoft.com/office/drawing/2014/chart" uri="{C3380CC4-5D6E-409C-BE32-E72D297353CC}">
              <c16:uniqueId val="{00000000-A4F8-4AE6-A5AA-3385C28EAA6B}"/>
            </c:ext>
          </c:extLst>
        </c:ser>
        <c:ser>
          <c:idx val="2"/>
          <c:order val="1"/>
          <c:tx>
            <c:strRef>
              <c:f>Starlines!$J$51</c:f>
              <c:strCache>
                <c:ptCount val="1"/>
                <c:pt idx="0">
                  <c:v>NCL</c:v>
                </c:pt>
              </c:strCache>
            </c:strRef>
          </c:tx>
          <c:spPr>
            <a:ln w="28575" cap="rnd">
              <a:solidFill>
                <a:srgbClr val="ED7D31"/>
              </a:solidFill>
              <a:round/>
            </a:ln>
            <a:effectLst/>
          </c:spPr>
          <c:marker>
            <c:symbol val="none"/>
          </c:marker>
          <c:dLbls>
            <c:delete val="1"/>
          </c:dLbls>
          <c:cat>
            <c:numRef>
              <c:f>Starlines!$K$49:$W$49</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Starlines!$K$51:$W$51</c:f>
              <c:numCache>
                <c:formatCode>0.0</c:formatCode>
                <c:ptCount val="13"/>
                <c:pt idx="0">
                  <c:v>9.1785714285714288</c:v>
                </c:pt>
                <c:pt idx="1">
                  <c:v>12.685714285714285</c:v>
                </c:pt>
                <c:pt idx="2">
                  <c:v>9.3928571428571423</c:v>
                </c:pt>
                <c:pt idx="3">
                  <c:v>6.5</c:v>
                </c:pt>
                <c:pt idx="4">
                  <c:v>8</c:v>
                </c:pt>
                <c:pt idx="5">
                  <c:v>6.7857142857142856</c:v>
                </c:pt>
                <c:pt idx="6">
                  <c:v>8.2857142857142865</c:v>
                </c:pt>
                <c:pt idx="7">
                  <c:v>9.9642857142857135</c:v>
                </c:pt>
                <c:pt idx="8">
                  <c:v>5.5714285714285712</c:v>
                </c:pt>
                <c:pt idx="9">
                  <c:v>6.4642857142857144</c:v>
                </c:pt>
                <c:pt idx="10">
                  <c:v>6.1142857142857139</c:v>
                </c:pt>
                <c:pt idx="11">
                  <c:v>5.5357142857142856</c:v>
                </c:pt>
                <c:pt idx="12">
                  <c:v>12.214285714285714</c:v>
                </c:pt>
              </c:numCache>
            </c:numRef>
          </c:val>
          <c:smooth val="0"/>
          <c:extLst>
            <c:ext xmlns:c16="http://schemas.microsoft.com/office/drawing/2014/chart" uri="{C3380CC4-5D6E-409C-BE32-E72D297353CC}">
              <c16:uniqueId val="{00000001-A4F8-4AE6-A5AA-3385C28EAA6B}"/>
            </c:ext>
          </c:extLst>
        </c:ser>
        <c:ser>
          <c:idx val="3"/>
          <c:order val="2"/>
          <c:tx>
            <c:strRef>
              <c:f>Starlines!$J$52</c:f>
              <c:strCache>
                <c:ptCount val="1"/>
                <c:pt idx="0">
                  <c:v>NWL</c:v>
                </c:pt>
              </c:strCache>
            </c:strRef>
          </c:tx>
          <c:spPr>
            <a:ln w="28575" cap="rnd">
              <a:solidFill>
                <a:srgbClr val="A5A5A5"/>
              </a:solidFill>
              <a:round/>
            </a:ln>
            <a:effectLst/>
          </c:spPr>
          <c:marker>
            <c:symbol val="none"/>
          </c:marker>
          <c:dLbls>
            <c:delete val="1"/>
          </c:dLbls>
          <c:cat>
            <c:numRef>
              <c:f>Starlines!$K$49:$W$49</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Starlines!$K$52:$W$52</c:f>
              <c:numCache>
                <c:formatCode>0.0</c:formatCode>
                <c:ptCount val="13"/>
                <c:pt idx="0">
                  <c:v>11.428571428571429</c:v>
                </c:pt>
                <c:pt idx="1">
                  <c:v>15.371428571428572</c:v>
                </c:pt>
                <c:pt idx="2">
                  <c:v>13.785714285714286</c:v>
                </c:pt>
                <c:pt idx="3">
                  <c:v>12.428571428571429</c:v>
                </c:pt>
                <c:pt idx="4">
                  <c:v>13</c:v>
                </c:pt>
                <c:pt idx="5">
                  <c:v>11.428571428571429</c:v>
                </c:pt>
                <c:pt idx="6">
                  <c:v>12.321428571428571</c:v>
                </c:pt>
                <c:pt idx="7">
                  <c:v>16.892857142857142</c:v>
                </c:pt>
                <c:pt idx="8">
                  <c:v>10.914285714285715</c:v>
                </c:pt>
                <c:pt idx="9">
                  <c:v>11.821428571428571</c:v>
                </c:pt>
                <c:pt idx="10">
                  <c:v>12.828571428571429</c:v>
                </c:pt>
                <c:pt idx="11">
                  <c:v>12.75</c:v>
                </c:pt>
                <c:pt idx="12">
                  <c:v>14.535714285714286</c:v>
                </c:pt>
              </c:numCache>
            </c:numRef>
          </c:val>
          <c:smooth val="0"/>
          <c:extLst>
            <c:ext xmlns:c16="http://schemas.microsoft.com/office/drawing/2014/chart" uri="{C3380CC4-5D6E-409C-BE32-E72D297353CC}">
              <c16:uniqueId val="{00000002-A4F8-4AE6-A5AA-3385C28EAA6B}"/>
            </c:ext>
          </c:extLst>
        </c:ser>
        <c:ser>
          <c:idx val="4"/>
          <c:order val="3"/>
          <c:tx>
            <c:strRef>
              <c:f>Starlines!$J$53</c:f>
              <c:strCache>
                <c:ptCount val="1"/>
                <c:pt idx="0">
                  <c:v>SEL</c:v>
                </c:pt>
              </c:strCache>
            </c:strRef>
          </c:tx>
          <c:spPr>
            <a:ln w="28575" cap="rnd">
              <a:solidFill>
                <a:srgbClr val="FFC000"/>
              </a:solidFill>
              <a:round/>
            </a:ln>
            <a:effectLst/>
          </c:spPr>
          <c:marker>
            <c:symbol val="none"/>
          </c:marker>
          <c:dLbls>
            <c:delete val="1"/>
          </c:dLbls>
          <c:cat>
            <c:numRef>
              <c:f>Starlines!$K$49:$W$49</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Starlines!$K$53:$W$53</c:f>
              <c:numCache>
                <c:formatCode>0.0</c:formatCode>
                <c:ptCount val="13"/>
                <c:pt idx="0">
                  <c:v>11.857142857142858</c:v>
                </c:pt>
                <c:pt idx="1">
                  <c:v>14.485714285714286</c:v>
                </c:pt>
                <c:pt idx="2">
                  <c:v>14.178571428571429</c:v>
                </c:pt>
                <c:pt idx="3">
                  <c:v>13.25</c:v>
                </c:pt>
                <c:pt idx="4">
                  <c:v>13.571428571428571</c:v>
                </c:pt>
                <c:pt idx="5">
                  <c:v>18.821428571428573</c:v>
                </c:pt>
                <c:pt idx="6">
                  <c:v>16.071428571428573</c:v>
                </c:pt>
                <c:pt idx="7">
                  <c:v>21.107142857142858</c:v>
                </c:pt>
                <c:pt idx="8">
                  <c:v>13.4</c:v>
                </c:pt>
                <c:pt idx="9">
                  <c:v>12.321428571428571</c:v>
                </c:pt>
                <c:pt idx="10">
                  <c:v>15.085714285714285</c:v>
                </c:pt>
                <c:pt idx="11">
                  <c:v>12.714285714285714</c:v>
                </c:pt>
                <c:pt idx="12">
                  <c:v>16.607142857142858</c:v>
                </c:pt>
              </c:numCache>
            </c:numRef>
          </c:val>
          <c:smooth val="0"/>
          <c:extLst>
            <c:ext xmlns:c16="http://schemas.microsoft.com/office/drawing/2014/chart" uri="{C3380CC4-5D6E-409C-BE32-E72D297353CC}">
              <c16:uniqueId val="{00000003-A4F8-4AE6-A5AA-3385C28EAA6B}"/>
            </c:ext>
          </c:extLst>
        </c:ser>
        <c:ser>
          <c:idx val="5"/>
          <c:order val="4"/>
          <c:tx>
            <c:strRef>
              <c:f>Starlines!$J$54</c:f>
              <c:strCache>
                <c:ptCount val="1"/>
                <c:pt idx="0">
                  <c:v>SWL</c:v>
                </c:pt>
              </c:strCache>
            </c:strRef>
          </c:tx>
          <c:spPr>
            <a:ln w="28575" cap="rnd">
              <a:solidFill>
                <a:srgbClr val="5B9BD5"/>
              </a:solidFill>
              <a:round/>
            </a:ln>
            <a:effectLst/>
          </c:spPr>
          <c:marker>
            <c:symbol val="none"/>
          </c:marker>
          <c:dLbls>
            <c:delete val="1"/>
          </c:dLbls>
          <c:cat>
            <c:numRef>
              <c:f>Starlines!$K$49:$W$49</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Starlines!$K$54:$W$54</c:f>
              <c:numCache>
                <c:formatCode>0.0</c:formatCode>
                <c:ptCount val="13"/>
                <c:pt idx="0">
                  <c:v>9.25</c:v>
                </c:pt>
                <c:pt idx="1">
                  <c:v>11.685714285714285</c:v>
                </c:pt>
                <c:pt idx="2">
                  <c:v>8.75</c:v>
                </c:pt>
                <c:pt idx="3">
                  <c:v>11.428571428571429</c:v>
                </c:pt>
                <c:pt idx="4">
                  <c:v>14.485714285714286</c:v>
                </c:pt>
                <c:pt idx="5">
                  <c:v>13.178571428571429</c:v>
                </c:pt>
                <c:pt idx="6">
                  <c:v>12.785714285714286</c:v>
                </c:pt>
                <c:pt idx="7">
                  <c:v>14.107142857142858</c:v>
                </c:pt>
                <c:pt idx="8">
                  <c:v>7.5428571428571427</c:v>
                </c:pt>
                <c:pt idx="9">
                  <c:v>8.4642857142857135</c:v>
                </c:pt>
                <c:pt idx="10">
                  <c:v>9.7142857142857135</c:v>
                </c:pt>
                <c:pt idx="11">
                  <c:v>11.142857142857142</c:v>
                </c:pt>
                <c:pt idx="12">
                  <c:v>11.392857142857142</c:v>
                </c:pt>
              </c:numCache>
            </c:numRef>
          </c:val>
          <c:smooth val="0"/>
          <c:extLst>
            <c:ext xmlns:c16="http://schemas.microsoft.com/office/drawing/2014/chart" uri="{C3380CC4-5D6E-409C-BE32-E72D297353CC}">
              <c16:uniqueId val="{00000004-A4F8-4AE6-A5AA-3385C28EAA6B}"/>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max val="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800" b="0" i="0" u="none" strike="noStrike" kern="1200" baseline="0">
                    <a:solidFill>
                      <a:sysClr val="windowText" lastClr="000000">
                        <a:lumMod val="65000"/>
                        <a:lumOff val="35000"/>
                      </a:sysClr>
                    </a:solidFill>
                  </a:rPr>
                  <a:t>*6 </a:t>
                </a:r>
                <a:r>
                  <a:rPr lang="en-US"/>
                  <a:t>calls per</a:t>
                </a:r>
                <a:r>
                  <a:rPr lang="en-US" baseline="0"/>
                  <a:t> day</a:t>
                </a:r>
                <a:endParaRPr lang="en-US"/>
              </a:p>
            </c:rich>
          </c:tx>
          <c:layout>
            <c:manualLayout>
              <c:xMode val="edge"/>
              <c:yMode val="edge"/>
              <c:x val="1.1288930675972243E-2"/>
              <c:y val="0.3223032241652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Number of Patients aged &gt;=18 recorded as living in a Care Home</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440843932969917"/>
          <c:y val="0.23331898512685914"/>
          <c:w val="0.83963427648467015"/>
          <c:h val="0.56695608048993873"/>
        </c:manualLayout>
      </c:layout>
      <c:lineChart>
        <c:grouping val="standard"/>
        <c:varyColors val="0"/>
        <c:ser>
          <c:idx val="1"/>
          <c:order val="0"/>
          <c:tx>
            <c:strRef>
              <c:f>'PCN DES MetricDATA 23-24'!$S$81</c:f>
              <c:strCache>
                <c:ptCount val="1"/>
                <c:pt idx="0">
                  <c:v>NEL</c:v>
                </c:pt>
              </c:strCache>
            </c:strRef>
          </c:tx>
          <c:spPr>
            <a:ln w="28575" cap="rnd">
              <a:solidFill>
                <a:srgbClr val="0070C0"/>
              </a:solidFill>
              <a:round/>
            </a:ln>
            <a:effectLst/>
          </c:spPr>
          <c:marker>
            <c:symbol val="none"/>
          </c:marker>
          <c:dLbls>
            <c:delete val="1"/>
          </c:dLbls>
          <c:cat>
            <c:numRef>
              <c:extLst>
                <c:ext xmlns:c15="http://schemas.microsoft.com/office/drawing/2012/chart" uri="{02D57815-91ED-43cb-92C2-25804820EDAC}">
                  <c15:fullRef>
                    <c15:sqref>'PCN DES MetricDATA 23-24'!$T$80:$AF$80</c15:sqref>
                  </c15:fullRef>
                </c:ext>
              </c:extLst>
              <c:f>'PCN DES MetricDATA 23-24'!$T$80:$AE$80</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23-24'!$T$81:$AF$81</c15:sqref>
                  </c15:fullRef>
                </c:ext>
              </c:extLst>
              <c:f>'PCN DES MetricDATA 23-24'!$T$81:$AE$81</c:f>
              <c:numCache>
                <c:formatCode>General</c:formatCode>
                <c:ptCount val="12"/>
                <c:pt idx="0">
                  <c:v>5118</c:v>
                </c:pt>
                <c:pt idx="1">
                  <c:v>4788</c:v>
                </c:pt>
                <c:pt idx="2">
                  <c:v>5286</c:v>
                </c:pt>
                <c:pt idx="3">
                  <c:v>5297</c:v>
                </c:pt>
                <c:pt idx="4">
                  <c:v>5033</c:v>
                </c:pt>
                <c:pt idx="5">
                  <c:v>5553</c:v>
                </c:pt>
                <c:pt idx="6">
                  <c:v>5469</c:v>
                </c:pt>
                <c:pt idx="7">
                  <c:v>5576</c:v>
                </c:pt>
                <c:pt idx="8">
                  <c:v>5726</c:v>
                </c:pt>
                <c:pt idx="9">
                  <c:v>5812</c:v>
                </c:pt>
                <c:pt idx="10">
                  <c:v>6021</c:v>
                </c:pt>
                <c:pt idx="11">
                  <c:v>6042</c:v>
                </c:pt>
              </c:numCache>
            </c:numRef>
          </c:val>
          <c:smooth val="0"/>
          <c:extLst>
            <c:ext xmlns:c16="http://schemas.microsoft.com/office/drawing/2014/chart" uri="{C3380CC4-5D6E-409C-BE32-E72D297353CC}">
              <c16:uniqueId val="{00000000-9DB3-4B8C-8F9D-AA99BDB969A7}"/>
            </c:ext>
          </c:extLst>
        </c:ser>
        <c:ser>
          <c:idx val="2"/>
          <c:order val="1"/>
          <c:tx>
            <c:strRef>
              <c:f>'PCN DES MetricDATA 23-24'!$S$82</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23-24'!$T$80:$AF$80</c15:sqref>
                  </c15:fullRef>
                </c:ext>
              </c:extLst>
              <c:f>'PCN DES MetricDATA 23-24'!$T$80:$AE$80</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23-24'!$T$82:$AF$82</c15:sqref>
                  </c15:fullRef>
                </c:ext>
              </c:extLst>
              <c:f>'PCN DES MetricDATA 23-24'!$T$82:$AE$82</c:f>
              <c:numCache>
                <c:formatCode>General</c:formatCode>
                <c:ptCount val="12"/>
                <c:pt idx="0">
                  <c:v>5453</c:v>
                </c:pt>
                <c:pt idx="1">
                  <c:v>5586</c:v>
                </c:pt>
                <c:pt idx="2">
                  <c:v>5632</c:v>
                </c:pt>
                <c:pt idx="3">
                  <c:v>5654</c:v>
                </c:pt>
                <c:pt idx="4">
                  <c:v>4737</c:v>
                </c:pt>
                <c:pt idx="5">
                  <c:v>5759</c:v>
                </c:pt>
                <c:pt idx="6">
                  <c:v>5431</c:v>
                </c:pt>
                <c:pt idx="7">
                  <c:v>5411</c:v>
                </c:pt>
                <c:pt idx="8">
                  <c:v>5433</c:v>
                </c:pt>
                <c:pt idx="9">
                  <c:v>5443</c:v>
                </c:pt>
                <c:pt idx="10">
                  <c:v>5525</c:v>
                </c:pt>
                <c:pt idx="11">
                  <c:v>5536</c:v>
                </c:pt>
              </c:numCache>
            </c:numRef>
          </c:val>
          <c:smooth val="0"/>
          <c:extLst>
            <c:ext xmlns:c16="http://schemas.microsoft.com/office/drawing/2014/chart" uri="{C3380CC4-5D6E-409C-BE32-E72D297353CC}">
              <c16:uniqueId val="{00000001-9DB3-4B8C-8F9D-AA99BDB969A7}"/>
            </c:ext>
          </c:extLst>
        </c:ser>
        <c:ser>
          <c:idx val="3"/>
          <c:order val="2"/>
          <c:tx>
            <c:strRef>
              <c:f>'PCN DES MetricDATA 23-24'!$S$83</c:f>
              <c:strCache>
                <c:ptCount val="1"/>
                <c:pt idx="0">
                  <c:v>NWL</c:v>
                </c:pt>
              </c:strCache>
            </c:strRef>
          </c:tx>
          <c:spPr>
            <a:ln w="28575" cap="rnd">
              <a:solidFill>
                <a:sysClr val="window" lastClr="FFFFFF">
                  <a:lumMod val="65000"/>
                </a:sysClr>
              </a:solidFill>
              <a:round/>
            </a:ln>
            <a:effectLst/>
          </c:spPr>
          <c:marker>
            <c:symbol val="none"/>
          </c:marker>
          <c:dLbls>
            <c:delete val="1"/>
          </c:dLbls>
          <c:cat>
            <c:numRef>
              <c:extLst>
                <c:ext xmlns:c15="http://schemas.microsoft.com/office/drawing/2012/chart" uri="{02D57815-91ED-43cb-92C2-25804820EDAC}">
                  <c15:fullRef>
                    <c15:sqref>'PCN DES MetricDATA 23-24'!$T$80:$AF$80</c15:sqref>
                  </c15:fullRef>
                </c:ext>
              </c:extLst>
              <c:f>'PCN DES MetricDATA 23-24'!$T$80:$AE$80</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23-24'!$T$83:$AF$83</c15:sqref>
                  </c15:fullRef>
                </c:ext>
              </c:extLst>
              <c:f>'PCN DES MetricDATA 23-24'!$T$83:$AE$83</c:f>
              <c:numCache>
                <c:formatCode>General</c:formatCode>
                <c:ptCount val="12"/>
                <c:pt idx="0">
                  <c:v>6179</c:v>
                </c:pt>
                <c:pt idx="1">
                  <c:v>6196</c:v>
                </c:pt>
                <c:pt idx="2">
                  <c:v>6326</c:v>
                </c:pt>
                <c:pt idx="3">
                  <c:v>6399</c:v>
                </c:pt>
                <c:pt idx="4">
                  <c:v>6273</c:v>
                </c:pt>
                <c:pt idx="5">
                  <c:v>6658</c:v>
                </c:pt>
                <c:pt idx="6">
                  <c:v>6228</c:v>
                </c:pt>
                <c:pt idx="7">
                  <c:v>5866</c:v>
                </c:pt>
                <c:pt idx="8">
                  <c:v>5903</c:v>
                </c:pt>
                <c:pt idx="9">
                  <c:v>5506</c:v>
                </c:pt>
                <c:pt idx="10">
                  <c:v>5511</c:v>
                </c:pt>
                <c:pt idx="11">
                  <c:v>6685</c:v>
                </c:pt>
              </c:numCache>
            </c:numRef>
          </c:val>
          <c:smooth val="0"/>
          <c:extLst>
            <c:ext xmlns:c16="http://schemas.microsoft.com/office/drawing/2014/chart" uri="{C3380CC4-5D6E-409C-BE32-E72D297353CC}">
              <c16:uniqueId val="{00000002-9DB3-4B8C-8F9D-AA99BDB969A7}"/>
            </c:ext>
          </c:extLst>
        </c:ser>
        <c:ser>
          <c:idx val="4"/>
          <c:order val="3"/>
          <c:tx>
            <c:strRef>
              <c:f>'PCN DES MetricDATA 23-24'!$S$84</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23-24'!$T$80:$AF$80</c15:sqref>
                  </c15:fullRef>
                </c:ext>
              </c:extLst>
              <c:f>'PCN DES MetricDATA 23-24'!$T$80:$AE$80</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23-24'!$T$84:$AF$84</c15:sqref>
                  </c15:fullRef>
                </c:ext>
              </c:extLst>
              <c:f>'PCN DES MetricDATA 23-24'!$T$84:$AE$84</c:f>
              <c:numCache>
                <c:formatCode>General</c:formatCode>
                <c:ptCount val="12"/>
                <c:pt idx="0">
                  <c:v>5105</c:v>
                </c:pt>
                <c:pt idx="1">
                  <c:v>3798</c:v>
                </c:pt>
                <c:pt idx="2">
                  <c:v>5232</c:v>
                </c:pt>
                <c:pt idx="3">
                  <c:v>4790</c:v>
                </c:pt>
                <c:pt idx="4">
                  <c:v>5644</c:v>
                </c:pt>
                <c:pt idx="5">
                  <c:v>5928</c:v>
                </c:pt>
                <c:pt idx="6">
                  <c:v>5743</c:v>
                </c:pt>
                <c:pt idx="7">
                  <c:v>5643</c:v>
                </c:pt>
                <c:pt idx="8">
                  <c:v>5795</c:v>
                </c:pt>
                <c:pt idx="9">
                  <c:v>5788</c:v>
                </c:pt>
                <c:pt idx="10">
                  <c:v>5783</c:v>
                </c:pt>
                <c:pt idx="11">
                  <c:v>5871</c:v>
                </c:pt>
              </c:numCache>
            </c:numRef>
          </c:val>
          <c:smooth val="0"/>
          <c:extLst>
            <c:ext xmlns:c16="http://schemas.microsoft.com/office/drawing/2014/chart" uri="{C3380CC4-5D6E-409C-BE32-E72D297353CC}">
              <c16:uniqueId val="{00000003-9DB3-4B8C-8F9D-AA99BDB969A7}"/>
            </c:ext>
          </c:extLst>
        </c:ser>
        <c:ser>
          <c:idx val="5"/>
          <c:order val="4"/>
          <c:tx>
            <c:strRef>
              <c:f>'PCN DES MetricDATA 23-24'!$S$85</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23-24'!$T$80:$AF$80</c15:sqref>
                  </c15:fullRef>
                </c:ext>
              </c:extLst>
              <c:f>'PCN DES MetricDATA 23-24'!$T$80:$AE$80</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23-24'!$T$85:$AF$85</c15:sqref>
                  </c15:fullRef>
                </c:ext>
              </c:extLst>
              <c:f>'PCN DES MetricDATA 23-24'!$T$85:$AE$85</c:f>
              <c:numCache>
                <c:formatCode>General</c:formatCode>
                <c:ptCount val="12"/>
                <c:pt idx="0">
                  <c:v>7092</c:v>
                </c:pt>
                <c:pt idx="1">
                  <c:v>6016</c:v>
                </c:pt>
                <c:pt idx="2">
                  <c:v>7139</c:v>
                </c:pt>
                <c:pt idx="3">
                  <c:v>6737</c:v>
                </c:pt>
                <c:pt idx="4">
                  <c:v>7200</c:v>
                </c:pt>
                <c:pt idx="5">
                  <c:v>7399</c:v>
                </c:pt>
                <c:pt idx="6">
                  <c:v>7104</c:v>
                </c:pt>
                <c:pt idx="7">
                  <c:v>7088</c:v>
                </c:pt>
                <c:pt idx="8">
                  <c:v>7150</c:v>
                </c:pt>
                <c:pt idx="9">
                  <c:v>7142</c:v>
                </c:pt>
                <c:pt idx="10">
                  <c:v>7117</c:v>
                </c:pt>
                <c:pt idx="11">
                  <c:v>7134</c:v>
                </c:pt>
              </c:numCache>
            </c:numRef>
          </c:val>
          <c:smooth val="0"/>
          <c:extLst>
            <c:ext xmlns:c16="http://schemas.microsoft.com/office/drawing/2014/chart" uri="{C3380CC4-5D6E-409C-BE32-E72D297353CC}">
              <c16:uniqueId val="{00000004-9DB3-4B8C-8F9D-AA99BDB969A7}"/>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a:t>
                </a:r>
                <a:r>
                  <a:rPr lang="en-US" baseline="0"/>
                  <a:t> of</a:t>
                </a:r>
                <a:r>
                  <a:rPr lang="en-US"/>
                  <a:t> patients in a care home</a:t>
                </a:r>
              </a:p>
            </c:rich>
          </c:tx>
          <c:layout>
            <c:manualLayout>
              <c:xMode val="edge"/>
              <c:yMode val="edge"/>
              <c:x val="1.5680417665183157E-2"/>
              <c:y val="0.2364206950911321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9355783067897012"/>
          <c:y val="0.11595581901562677"/>
          <c:w val="0.45927547518098699"/>
          <c:h val="8.307436570428697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 of </a:t>
            </a:r>
            <a:r>
              <a:rPr lang="en-US">
                <a:solidFill>
                  <a:schemeClr val="accent5">
                    <a:lumMod val="50000"/>
                  </a:schemeClr>
                </a:solidFill>
              </a:rPr>
              <a:t>Multidisciplinary Team meetings</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440843932969917"/>
          <c:y val="0.23331898512685914"/>
          <c:w val="0.83963427648467015"/>
          <c:h val="0.56695608048993873"/>
        </c:manualLayout>
      </c:layout>
      <c:lineChart>
        <c:grouping val="standard"/>
        <c:varyColors val="0"/>
        <c:ser>
          <c:idx val="1"/>
          <c:order val="0"/>
          <c:tx>
            <c:strRef>
              <c:f>'PCN DES MetricDATA 23-24'!$S$144</c:f>
              <c:strCache>
                <c:ptCount val="1"/>
                <c:pt idx="0">
                  <c:v>NEL</c:v>
                </c:pt>
              </c:strCache>
            </c:strRef>
          </c:tx>
          <c:spPr>
            <a:ln w="28575" cap="rnd">
              <a:solidFill>
                <a:srgbClr val="0070C0"/>
              </a:solidFill>
              <a:round/>
            </a:ln>
            <a:effectLst/>
          </c:spPr>
          <c:marker>
            <c:symbol val="none"/>
          </c:marker>
          <c:dLbls>
            <c:delete val="1"/>
          </c:dLbls>
          <c:cat>
            <c:numRef>
              <c:extLst>
                <c:ext xmlns:c15="http://schemas.microsoft.com/office/drawing/2012/chart" uri="{02D57815-91ED-43cb-92C2-25804820EDAC}">
                  <c15:fullRef>
                    <c15:sqref>'PCN DES MetricDATA 23-24'!$T$143:$AF$143</c15:sqref>
                  </c15:fullRef>
                </c:ext>
              </c:extLst>
              <c:f>'PCN DES MetricDATA 23-24'!$T$143:$AE$143</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23-24'!$T$144:$AF$144</c15:sqref>
                  </c15:fullRef>
                </c:ext>
              </c:extLst>
              <c:f>'PCN DES MetricDATA 23-24'!$T$144:$AE$144</c:f>
              <c:numCache>
                <c:formatCode>0.0%</c:formatCode>
                <c:ptCount val="12"/>
                <c:pt idx="0">
                  <c:v>5.2569865155364472E-2</c:v>
                </c:pt>
                <c:pt idx="1">
                  <c:v>9.0453311050762486E-2</c:v>
                </c:pt>
                <c:pt idx="2">
                  <c:v>0.1279333838001514</c:v>
                </c:pt>
                <c:pt idx="3">
                  <c:v>0.17034938621340887</c:v>
                </c:pt>
                <c:pt idx="4">
                  <c:v>0.22659511031604054</c:v>
                </c:pt>
                <c:pt idx="5">
                  <c:v>0.25270172910662825</c:v>
                </c:pt>
                <c:pt idx="6">
                  <c:v>0.34546452084857354</c:v>
                </c:pt>
                <c:pt idx="7">
                  <c:v>0.54493273542600895</c:v>
                </c:pt>
                <c:pt idx="8">
                  <c:v>0.69467248908296941</c:v>
                </c:pt>
                <c:pt idx="9">
                  <c:v>0.85338151781104798</c:v>
                </c:pt>
                <c:pt idx="10">
                  <c:v>0.975249169435216</c:v>
                </c:pt>
                <c:pt idx="11">
                  <c:v>0.86908358509566974</c:v>
                </c:pt>
              </c:numCache>
            </c:numRef>
          </c:val>
          <c:smooth val="0"/>
          <c:extLst>
            <c:ext xmlns:c16="http://schemas.microsoft.com/office/drawing/2014/chart" uri="{C3380CC4-5D6E-409C-BE32-E72D297353CC}">
              <c16:uniqueId val="{00000000-6339-48A7-A38E-001AB818C57B}"/>
            </c:ext>
          </c:extLst>
        </c:ser>
        <c:ser>
          <c:idx val="2"/>
          <c:order val="1"/>
          <c:tx>
            <c:strRef>
              <c:f>'PCN DES MetricDATA 23-24'!$S$145</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23-24'!$T$143:$AF$143</c15:sqref>
                  </c15:fullRef>
                </c:ext>
              </c:extLst>
              <c:f>'PCN DES MetricDATA 23-24'!$T$143:$AE$143</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23-24'!$T$145:$AF$145</c15:sqref>
                  </c15:fullRef>
                </c:ext>
              </c:extLst>
              <c:f>'PCN DES MetricDATA 23-24'!$T$145:$AE$145</c:f>
              <c:numCache>
                <c:formatCode>0.0%</c:formatCode>
                <c:ptCount val="12"/>
                <c:pt idx="0">
                  <c:v>2.9541284403669724E-2</c:v>
                </c:pt>
                <c:pt idx="1">
                  <c:v>7.2541644277270279E-2</c:v>
                </c:pt>
                <c:pt idx="2">
                  <c:v>9.9840113696926636E-2</c:v>
                </c:pt>
                <c:pt idx="3">
                  <c:v>0.14209874358520616</c:v>
                </c:pt>
                <c:pt idx="4">
                  <c:v>0.15863962822137728</c:v>
                </c:pt>
                <c:pt idx="5">
                  <c:v>0.19961779013203615</c:v>
                </c:pt>
                <c:pt idx="6">
                  <c:v>0.24723655121591748</c:v>
                </c:pt>
                <c:pt idx="7">
                  <c:v>0.27533284023668642</c:v>
                </c:pt>
                <c:pt idx="8">
                  <c:v>0.29244935543278083</c:v>
                </c:pt>
                <c:pt idx="9">
                  <c:v>0.32426470588235295</c:v>
                </c:pt>
                <c:pt idx="10">
                  <c:v>0.34570807678377402</c:v>
                </c:pt>
                <c:pt idx="11">
                  <c:v>0.37556479305982288</c:v>
                </c:pt>
              </c:numCache>
            </c:numRef>
          </c:val>
          <c:smooth val="0"/>
          <c:extLst>
            <c:ext xmlns:c16="http://schemas.microsoft.com/office/drawing/2014/chart" uri="{C3380CC4-5D6E-409C-BE32-E72D297353CC}">
              <c16:uniqueId val="{00000001-6339-48A7-A38E-001AB818C57B}"/>
            </c:ext>
          </c:extLst>
        </c:ser>
        <c:ser>
          <c:idx val="3"/>
          <c:order val="2"/>
          <c:tx>
            <c:strRef>
              <c:f>'PCN DES MetricDATA 23-24'!$S$146</c:f>
              <c:strCache>
                <c:ptCount val="1"/>
                <c:pt idx="0">
                  <c:v>NWL</c:v>
                </c:pt>
              </c:strCache>
            </c:strRef>
          </c:tx>
          <c:spPr>
            <a:ln w="28575" cap="rnd">
              <a:solidFill>
                <a:sysClr val="window" lastClr="FFFFFF">
                  <a:lumMod val="65000"/>
                </a:sysClr>
              </a:solidFill>
              <a:round/>
            </a:ln>
            <a:effectLst/>
          </c:spPr>
          <c:marker>
            <c:symbol val="none"/>
          </c:marker>
          <c:dLbls>
            <c:delete val="1"/>
          </c:dLbls>
          <c:cat>
            <c:numRef>
              <c:extLst>
                <c:ext xmlns:c15="http://schemas.microsoft.com/office/drawing/2012/chart" uri="{02D57815-91ED-43cb-92C2-25804820EDAC}">
                  <c15:fullRef>
                    <c15:sqref>'PCN DES MetricDATA 23-24'!$T$143:$AF$143</c15:sqref>
                  </c15:fullRef>
                </c:ext>
              </c:extLst>
              <c:f>'PCN DES MetricDATA 23-24'!$T$143:$AE$143</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23-24'!$T$146:$AF$146</c15:sqref>
                  </c15:fullRef>
                </c:ext>
              </c:extLst>
              <c:f>'PCN DES MetricDATA 23-24'!$T$146:$AE$146</c:f>
              <c:numCache>
                <c:formatCode>0.0%</c:formatCode>
                <c:ptCount val="12"/>
                <c:pt idx="0">
                  <c:v>2.9626032054395339E-2</c:v>
                </c:pt>
                <c:pt idx="1">
                  <c:v>6.2641265741039717E-2</c:v>
                </c:pt>
                <c:pt idx="2">
                  <c:v>0.10752688172043011</c:v>
                </c:pt>
                <c:pt idx="3">
                  <c:v>0.13863707408565176</c:v>
                </c:pt>
                <c:pt idx="4">
                  <c:v>0.17713647959183673</c:v>
                </c:pt>
                <c:pt idx="5">
                  <c:v>0.20354514045365779</c:v>
                </c:pt>
                <c:pt idx="6">
                  <c:v>0.20764413039987153</c:v>
                </c:pt>
                <c:pt idx="7">
                  <c:v>0.2678145243777702</c:v>
                </c:pt>
                <c:pt idx="8">
                  <c:v>0.31949856005420973</c:v>
                </c:pt>
                <c:pt idx="9">
                  <c:v>0.41209589538685071</c:v>
                </c:pt>
                <c:pt idx="10">
                  <c:v>0.49900199600798401</c:v>
                </c:pt>
                <c:pt idx="11">
                  <c:v>0.481077038145101</c:v>
                </c:pt>
              </c:numCache>
            </c:numRef>
          </c:val>
          <c:smooth val="0"/>
          <c:extLst>
            <c:ext xmlns:c16="http://schemas.microsoft.com/office/drawing/2014/chart" uri="{C3380CC4-5D6E-409C-BE32-E72D297353CC}">
              <c16:uniqueId val="{00000002-6339-48A7-A38E-001AB818C57B}"/>
            </c:ext>
          </c:extLst>
        </c:ser>
        <c:ser>
          <c:idx val="4"/>
          <c:order val="3"/>
          <c:tx>
            <c:strRef>
              <c:f>'PCN DES MetricDATA 23-24'!$S$147</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23-24'!$T$143:$AF$143</c15:sqref>
                  </c15:fullRef>
                </c:ext>
              </c:extLst>
              <c:f>'PCN DES MetricDATA 23-24'!$T$143:$AE$143</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23-24'!$T$147:$AF$147</c15:sqref>
                  </c15:fullRef>
                </c:ext>
              </c:extLst>
              <c:f>'PCN DES MetricDATA 23-24'!$T$147:$AE$147</c:f>
              <c:numCache>
                <c:formatCode>0.0%</c:formatCode>
                <c:ptCount val="12"/>
                <c:pt idx="0">
                  <c:v>4.9568965517241381E-2</c:v>
                </c:pt>
                <c:pt idx="1">
                  <c:v>0.12302006335797254</c:v>
                </c:pt>
                <c:pt idx="2">
                  <c:v>0.13453430433116137</c:v>
                </c:pt>
                <c:pt idx="3">
                  <c:v>0.16963350785340314</c:v>
                </c:pt>
                <c:pt idx="4">
                  <c:v>0.20820749689109966</c:v>
                </c:pt>
                <c:pt idx="5">
                  <c:v>0.23947234906139014</c:v>
                </c:pt>
                <c:pt idx="6">
                  <c:v>0.2717751789142957</c:v>
                </c:pt>
                <c:pt idx="7">
                  <c:v>0.33753775093267008</c:v>
                </c:pt>
                <c:pt idx="8">
                  <c:v>0.38297872340425532</c:v>
                </c:pt>
                <c:pt idx="9">
                  <c:v>0.43817111188084518</c:v>
                </c:pt>
                <c:pt idx="10">
                  <c:v>0.46645865834633388</c:v>
                </c:pt>
                <c:pt idx="11">
                  <c:v>0.50623185931364179</c:v>
                </c:pt>
              </c:numCache>
            </c:numRef>
          </c:val>
          <c:smooth val="0"/>
          <c:extLst>
            <c:ext xmlns:c16="http://schemas.microsoft.com/office/drawing/2014/chart" uri="{C3380CC4-5D6E-409C-BE32-E72D297353CC}">
              <c16:uniqueId val="{00000003-6339-48A7-A38E-001AB818C57B}"/>
            </c:ext>
          </c:extLst>
        </c:ser>
        <c:ser>
          <c:idx val="5"/>
          <c:order val="4"/>
          <c:tx>
            <c:strRef>
              <c:f>'PCN DES MetricDATA 23-24'!$S$148</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23-24'!$T$143:$AF$143</c15:sqref>
                  </c15:fullRef>
                </c:ext>
              </c:extLst>
              <c:f>'PCN DES MetricDATA 23-24'!$T$143:$AE$143</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23-24'!$T$148:$AF$148</c15:sqref>
                  </c15:fullRef>
                </c:ext>
              </c:extLst>
              <c:f>'PCN DES MetricDATA 23-24'!$T$148:$AE$148</c:f>
              <c:numCache>
                <c:formatCode>0.0%</c:formatCode>
                <c:ptCount val="12"/>
                <c:pt idx="0">
                  <c:v>6.2014408814804349E-2</c:v>
                </c:pt>
                <c:pt idx="1">
                  <c:v>0.13110111610861236</c:v>
                </c:pt>
                <c:pt idx="2">
                  <c:v>0.18633366072681354</c:v>
                </c:pt>
                <c:pt idx="3">
                  <c:v>0.24371747211895911</c:v>
                </c:pt>
                <c:pt idx="4">
                  <c:v>0.25848636616583193</c:v>
                </c:pt>
                <c:pt idx="5">
                  <c:v>0.30093407337214023</c:v>
                </c:pt>
                <c:pt idx="6">
                  <c:v>0.36035527985337656</c:v>
                </c:pt>
                <c:pt idx="7">
                  <c:v>0.41006076020912818</c:v>
                </c:pt>
                <c:pt idx="8">
                  <c:v>0.43849817876155783</c:v>
                </c:pt>
                <c:pt idx="9">
                  <c:v>0.50659186535764378</c:v>
                </c:pt>
                <c:pt idx="10">
                  <c:v>0.54587672389529973</c:v>
                </c:pt>
                <c:pt idx="11">
                  <c:v>0.57110767934858908</c:v>
                </c:pt>
              </c:numCache>
            </c:numRef>
          </c:val>
          <c:smooth val="0"/>
          <c:extLst>
            <c:ext xmlns:c16="http://schemas.microsoft.com/office/drawing/2014/chart" uri="{C3380CC4-5D6E-409C-BE32-E72D297353CC}">
              <c16:uniqueId val="{00000004-6339-48A7-A38E-001AB818C57B}"/>
            </c:ext>
          </c:extLst>
        </c:ser>
        <c:ser>
          <c:idx val="0"/>
          <c:order val="5"/>
          <c:tx>
            <c:strRef>
              <c:f>'PCN DES MetricDATA 23-24'!$S$150</c:f>
              <c:strCache>
                <c:ptCount val="1"/>
                <c:pt idx="0">
                  <c:v>England</c:v>
                </c:pt>
              </c:strCache>
            </c:strRef>
          </c:tx>
          <c:spPr>
            <a:ln w="28575" cap="rnd">
              <a:solidFill>
                <a:srgbClr val="4472C4">
                  <a:lumMod val="75000"/>
                </a:srgbClr>
              </a:solidFill>
              <a:prstDash val="dash"/>
              <a:round/>
            </a:ln>
            <a:effectLst/>
          </c:spPr>
          <c:marker>
            <c:symbol val="none"/>
          </c:marker>
          <c:dLbls>
            <c:delete val="1"/>
          </c:dLbls>
          <c:cat>
            <c:numRef>
              <c:extLst>
                <c:ext xmlns:c15="http://schemas.microsoft.com/office/drawing/2012/chart" uri="{02D57815-91ED-43cb-92C2-25804820EDAC}">
                  <c15:fullRef>
                    <c15:sqref>'PCN DES MetricDATA 23-24'!$T$143:$AF$143</c15:sqref>
                  </c15:fullRef>
                </c:ext>
              </c:extLst>
              <c:f>'PCN DES MetricDATA 23-24'!$T$143:$AE$143</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23-24'!$T$150:$AF$150</c15:sqref>
                  </c15:fullRef>
                </c:ext>
              </c:extLst>
              <c:f>'PCN DES MetricDATA 23-24'!$T$150:$AE$150</c:f>
              <c:numCache>
                <c:formatCode>0.0%</c:formatCode>
                <c:ptCount val="12"/>
                <c:pt idx="0">
                  <c:v>5.1022085482385272E-2</c:v>
                </c:pt>
                <c:pt idx="1">
                  <c:v>0.10994895470949702</c:v>
                </c:pt>
                <c:pt idx="2">
                  <c:v>0.16338730665764931</c:v>
                </c:pt>
                <c:pt idx="3">
                  <c:v>0.21505825364346265</c:v>
                </c:pt>
                <c:pt idx="4">
                  <c:v>0.26448493067575524</c:v>
                </c:pt>
                <c:pt idx="5">
                  <c:v>0.31550734400819902</c:v>
                </c:pt>
                <c:pt idx="6">
                  <c:v>0.36432806408651336</c:v>
                </c:pt>
                <c:pt idx="7">
                  <c:v>0.42303256534638645</c:v>
                </c:pt>
                <c:pt idx="8">
                  <c:v>0.46967881711915649</c:v>
                </c:pt>
                <c:pt idx="9">
                  <c:v>0.53172217912833686</c:v>
                </c:pt>
                <c:pt idx="10">
                  <c:v>0.59809637403164595</c:v>
                </c:pt>
                <c:pt idx="11">
                  <c:v>0.64861757523365438</c:v>
                </c:pt>
              </c:numCache>
            </c:numRef>
          </c:val>
          <c:smooth val="0"/>
          <c:extLst>
            <c:ext xmlns:c16="http://schemas.microsoft.com/office/drawing/2014/chart" uri="{C3380CC4-5D6E-409C-BE32-E72D297353CC}">
              <c16:uniqueId val="{00000005-6339-48A7-A38E-001AB818C57B}"/>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Multidisciplinary Team Meetings</a:t>
                </a:r>
              </a:p>
            </c:rich>
          </c:tx>
          <c:layout>
            <c:manualLayout>
              <c:xMode val="edge"/>
              <c:yMode val="edge"/>
              <c:x val="2.4331773167609486E-2"/>
              <c:y val="0.264543165698620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4453324174810462"/>
          <c:y val="0.12158030279209119"/>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 of Permanent care home residents aged 18 years or over who received a </a:t>
            </a:r>
            <a:r>
              <a:rPr lang="en-US">
                <a:solidFill>
                  <a:schemeClr val="accent5">
                    <a:lumMod val="50000"/>
                  </a:schemeClr>
                </a:solidFill>
              </a:rPr>
              <a:t>falls risk assessment</a:t>
            </a:r>
          </a:p>
        </c:rich>
      </c:tx>
      <c:layout>
        <c:manualLayout>
          <c:xMode val="edge"/>
          <c:yMode val="edge"/>
          <c:x val="9.2005688123912542E-3"/>
          <c:y val="1.149542623179516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43136926539753"/>
          <c:y val="0.23331898512685914"/>
          <c:w val="0.85261139952258358"/>
          <c:h val="0.56695608048993873"/>
        </c:manualLayout>
      </c:layout>
      <c:lineChart>
        <c:grouping val="standard"/>
        <c:varyColors val="0"/>
        <c:ser>
          <c:idx val="1"/>
          <c:order val="0"/>
          <c:tx>
            <c:strRef>
              <c:f>'PCN DES MetricDATA 23-24'!$S$326</c:f>
              <c:strCache>
                <c:ptCount val="1"/>
                <c:pt idx="0">
                  <c:v>NEL</c:v>
                </c:pt>
              </c:strCache>
            </c:strRef>
          </c:tx>
          <c:spPr>
            <a:ln w="28575" cap="rnd">
              <a:solidFill>
                <a:srgbClr val="0070C0"/>
              </a:solidFill>
              <a:round/>
            </a:ln>
            <a:effectLst/>
          </c:spPr>
          <c:marker>
            <c:symbol val="none"/>
          </c:marker>
          <c:dLbls>
            <c:delete val="1"/>
          </c:dLbls>
          <c:cat>
            <c:numRef>
              <c:extLst>
                <c:ext xmlns:c15="http://schemas.microsoft.com/office/drawing/2012/chart" uri="{02D57815-91ED-43cb-92C2-25804820EDAC}">
                  <c15:fullRef>
                    <c15:sqref>'PCN DES MetricDATA 23-24'!$T$325:$AF$325</c15:sqref>
                  </c15:fullRef>
                </c:ext>
              </c:extLst>
              <c:f>'PCN DES MetricDATA 23-24'!$T$325:$AE$325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23-24'!$T$326:$AF$326</c15:sqref>
                  </c15:fullRef>
                </c:ext>
              </c:extLst>
              <c:f>'PCN DES MetricDATA 23-24'!$T$326:$AE$326</c:f>
              <c:numCache>
                <c:formatCode>0.0%</c:formatCode>
                <c:ptCount val="12"/>
                <c:pt idx="0">
                  <c:v>1.9565642731363725E-4</c:v>
                </c:pt>
                <c:pt idx="1">
                  <c:v>2.3017367650136011E-3</c:v>
                </c:pt>
                <c:pt idx="2">
                  <c:v>3.4129692832764505E-3</c:v>
                </c:pt>
                <c:pt idx="3">
                  <c:v>5.4841149773071102E-3</c:v>
                </c:pt>
                <c:pt idx="4">
                  <c:v>6.1703821656050959E-3</c:v>
                </c:pt>
                <c:pt idx="5">
                  <c:v>6.6702722192175951E-3</c:v>
                </c:pt>
                <c:pt idx="6">
                  <c:v>6.9546120058565156E-3</c:v>
                </c:pt>
                <c:pt idx="7">
                  <c:v>1.0588657573582197E-2</c:v>
                </c:pt>
                <c:pt idx="8">
                  <c:v>1.3633980073413739E-2</c:v>
                </c:pt>
                <c:pt idx="9">
                  <c:v>1.8936133585815116E-2</c:v>
                </c:pt>
                <c:pt idx="10">
                  <c:v>1.6129032258064516E-2</c:v>
                </c:pt>
                <c:pt idx="11">
                  <c:v>1.6070245195493705E-2</c:v>
                </c:pt>
              </c:numCache>
            </c:numRef>
          </c:val>
          <c:smooth val="0"/>
          <c:extLst>
            <c:ext xmlns:c16="http://schemas.microsoft.com/office/drawing/2014/chart" uri="{C3380CC4-5D6E-409C-BE32-E72D297353CC}">
              <c16:uniqueId val="{00000000-85A2-4536-AD62-5DE4D8B91336}"/>
            </c:ext>
          </c:extLst>
        </c:ser>
        <c:ser>
          <c:idx val="2"/>
          <c:order val="1"/>
          <c:tx>
            <c:strRef>
              <c:f>'PCN DES MetricDATA 23-24'!$S$327</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23-24'!$T$325:$AF$325</c15:sqref>
                  </c15:fullRef>
                </c:ext>
              </c:extLst>
              <c:f>'PCN DES MetricDATA 23-24'!$T$325:$AE$325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23-24'!$T$327:$AF$327</c15:sqref>
                  </c15:fullRef>
                </c:ext>
              </c:extLst>
              <c:f>'PCN DES MetricDATA 23-24'!$T$327:$AE$327</c:f>
              <c:numCache>
                <c:formatCode>0.0%</c:formatCode>
                <c:ptCount val="12"/>
                <c:pt idx="0">
                  <c:v>2.3866348448687352E-3</c:v>
                </c:pt>
                <c:pt idx="1">
                  <c:v>3.5842293906810036E-3</c:v>
                </c:pt>
                <c:pt idx="2">
                  <c:v>6.0444444444444443E-3</c:v>
                </c:pt>
                <c:pt idx="3">
                  <c:v>1.3104303169824685E-2</c:v>
                </c:pt>
                <c:pt idx="4">
                  <c:v>1.3110594205963206E-2</c:v>
                </c:pt>
                <c:pt idx="5">
                  <c:v>1.6356359839916478E-2</c:v>
                </c:pt>
                <c:pt idx="6">
                  <c:v>1.9756277695716397E-2</c:v>
                </c:pt>
                <c:pt idx="7">
                  <c:v>2.3535952557449964E-2</c:v>
                </c:pt>
                <c:pt idx="8">
                  <c:v>2.4736939265275985E-2</c:v>
                </c:pt>
                <c:pt idx="9">
                  <c:v>2.9297954671088998E-2</c:v>
                </c:pt>
                <c:pt idx="10">
                  <c:v>3.4689429713040322E-2</c:v>
                </c:pt>
                <c:pt idx="11">
                  <c:v>4.6245919477693145E-2</c:v>
                </c:pt>
              </c:numCache>
            </c:numRef>
          </c:val>
          <c:smooth val="0"/>
          <c:extLst>
            <c:ext xmlns:c16="http://schemas.microsoft.com/office/drawing/2014/chart" uri="{C3380CC4-5D6E-409C-BE32-E72D297353CC}">
              <c16:uniqueId val="{00000001-85A2-4536-AD62-5DE4D8B91336}"/>
            </c:ext>
          </c:extLst>
        </c:ser>
        <c:ser>
          <c:idx val="3"/>
          <c:order val="2"/>
          <c:tx>
            <c:strRef>
              <c:f>'PCN DES MetricDATA 23-24'!$S$328</c:f>
              <c:strCache>
                <c:ptCount val="1"/>
                <c:pt idx="0">
                  <c:v>NWL</c:v>
                </c:pt>
              </c:strCache>
            </c:strRef>
          </c:tx>
          <c:spPr>
            <a:ln w="28575" cap="rnd">
              <a:solidFill>
                <a:sysClr val="window" lastClr="FFFFFF">
                  <a:lumMod val="65000"/>
                </a:sysClr>
              </a:solidFill>
              <a:round/>
            </a:ln>
            <a:effectLst/>
          </c:spPr>
          <c:marker>
            <c:symbol val="none"/>
          </c:marker>
          <c:dLbls>
            <c:delete val="1"/>
          </c:dLbls>
          <c:cat>
            <c:numRef>
              <c:extLst>
                <c:ext xmlns:c15="http://schemas.microsoft.com/office/drawing/2012/chart" uri="{02D57815-91ED-43cb-92C2-25804820EDAC}">
                  <c15:fullRef>
                    <c15:sqref>'PCN DES MetricDATA 23-24'!$T$325:$AF$325</c15:sqref>
                  </c15:fullRef>
                </c:ext>
              </c:extLst>
              <c:f>'PCN DES MetricDATA 23-24'!$T$325:$AE$325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23-24'!$T$328:$AF$328</c15:sqref>
                  </c15:fullRef>
                </c:ext>
              </c:extLst>
              <c:f>'PCN DES MetricDATA 23-24'!$T$328:$AE$328</c:f>
              <c:numCache>
                <c:formatCode>0.0%</c:formatCode>
                <c:ptCount val="12"/>
                <c:pt idx="0">
                  <c:v>6.9782538136968515E-3</c:v>
                </c:pt>
                <c:pt idx="1">
                  <c:v>7.605177993527508E-3</c:v>
                </c:pt>
                <c:pt idx="2">
                  <c:v>1.2206721623335448E-2</c:v>
                </c:pt>
                <c:pt idx="3">
                  <c:v>1.5037593984962405E-2</c:v>
                </c:pt>
                <c:pt idx="4">
                  <c:v>1.7905675459632293E-2</c:v>
                </c:pt>
                <c:pt idx="5">
                  <c:v>1.701294790725685E-2</c:v>
                </c:pt>
                <c:pt idx="6">
                  <c:v>2.2368844544576761E-2</c:v>
                </c:pt>
                <c:pt idx="7">
                  <c:v>3.6689419795221841E-2</c:v>
                </c:pt>
                <c:pt idx="8">
                  <c:v>5.9392499575767858E-2</c:v>
                </c:pt>
                <c:pt idx="9">
                  <c:v>6.8909090909090906E-2</c:v>
                </c:pt>
                <c:pt idx="10">
                  <c:v>0.09</c:v>
                </c:pt>
                <c:pt idx="11">
                  <c:v>9.4817255841821449E-2</c:v>
                </c:pt>
              </c:numCache>
            </c:numRef>
          </c:val>
          <c:smooth val="0"/>
          <c:extLst>
            <c:ext xmlns:c16="http://schemas.microsoft.com/office/drawing/2014/chart" uri="{C3380CC4-5D6E-409C-BE32-E72D297353CC}">
              <c16:uniqueId val="{00000002-85A2-4536-AD62-5DE4D8B91336}"/>
            </c:ext>
          </c:extLst>
        </c:ser>
        <c:ser>
          <c:idx val="4"/>
          <c:order val="3"/>
          <c:tx>
            <c:strRef>
              <c:f>'PCN DES MetricDATA 23-24'!$S$329</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23-24'!$T$325:$AF$325</c15:sqref>
                  </c15:fullRef>
                </c:ext>
              </c:extLst>
              <c:f>'PCN DES MetricDATA 23-24'!$T$325:$AE$325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23-24'!$T$329:$AF$329</c15:sqref>
                  </c15:fullRef>
                </c:ext>
              </c:extLst>
              <c:f>'PCN DES MetricDATA 23-24'!$T$329:$AE$329</c:f>
              <c:numCache>
                <c:formatCode>0.0%</c:formatCode>
                <c:ptCount val="12"/>
                <c:pt idx="0">
                  <c:v>9.8077677520596305E-4</c:v>
                </c:pt>
                <c:pt idx="1">
                  <c:v>2.9054410987849975E-3</c:v>
                </c:pt>
                <c:pt idx="2">
                  <c:v>2.4928092042186003E-3</c:v>
                </c:pt>
                <c:pt idx="3">
                  <c:v>3.3528918692372171E-3</c:v>
                </c:pt>
                <c:pt idx="4">
                  <c:v>3.0222222222222222E-3</c:v>
                </c:pt>
                <c:pt idx="5">
                  <c:v>3.2143461343258333E-3</c:v>
                </c:pt>
                <c:pt idx="6">
                  <c:v>3.1435557107928748E-3</c:v>
                </c:pt>
                <c:pt idx="7">
                  <c:v>4.2651501688288612E-3</c:v>
                </c:pt>
                <c:pt idx="8">
                  <c:v>4.6728971962616819E-3</c:v>
                </c:pt>
                <c:pt idx="9">
                  <c:v>4.8518454340668862E-3</c:v>
                </c:pt>
                <c:pt idx="10">
                  <c:v>6.5915004336513441E-3</c:v>
                </c:pt>
                <c:pt idx="11">
                  <c:v>7.3491710818663477E-3</c:v>
                </c:pt>
              </c:numCache>
            </c:numRef>
          </c:val>
          <c:smooth val="0"/>
          <c:extLst>
            <c:ext xmlns:c16="http://schemas.microsoft.com/office/drawing/2014/chart" uri="{C3380CC4-5D6E-409C-BE32-E72D297353CC}">
              <c16:uniqueId val="{00000003-85A2-4536-AD62-5DE4D8B91336}"/>
            </c:ext>
          </c:extLst>
        </c:ser>
        <c:ser>
          <c:idx val="5"/>
          <c:order val="4"/>
          <c:tx>
            <c:strRef>
              <c:f>'PCN DES MetricDATA 23-24'!$S$330</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23-24'!$T$325:$AF$325</c15:sqref>
                  </c15:fullRef>
                </c:ext>
              </c:extLst>
              <c:f>'PCN DES MetricDATA 23-24'!$T$325:$AE$325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23-24'!$T$330:$AF$330</c15:sqref>
                  </c15:fullRef>
                </c:ext>
              </c:extLst>
              <c:f>'PCN DES MetricDATA 23-24'!$T$330:$AE$330</c:f>
              <c:numCache>
                <c:formatCode>0.0%</c:formatCode>
                <c:ptCount val="12"/>
                <c:pt idx="0">
                  <c:v>2.9719784885366544E-3</c:v>
                </c:pt>
                <c:pt idx="1">
                  <c:v>4.3412923693437969E-3</c:v>
                </c:pt>
                <c:pt idx="2">
                  <c:v>5.201012088838909E-3</c:v>
                </c:pt>
                <c:pt idx="3">
                  <c:v>9.5365817314856209E-3</c:v>
                </c:pt>
                <c:pt idx="4">
                  <c:v>1.0872595483691107E-2</c:v>
                </c:pt>
                <c:pt idx="5">
                  <c:v>1.2200081333875559E-2</c:v>
                </c:pt>
                <c:pt idx="6">
                  <c:v>5.7743893830297897E-2</c:v>
                </c:pt>
                <c:pt idx="7">
                  <c:v>6.4995751911639768E-2</c:v>
                </c:pt>
                <c:pt idx="8">
                  <c:v>7.37566732228154E-2</c:v>
                </c:pt>
                <c:pt idx="9">
                  <c:v>9.355655599324704E-2</c:v>
                </c:pt>
                <c:pt idx="10">
                  <c:v>0.10324400564174895</c:v>
                </c:pt>
                <c:pt idx="11">
                  <c:v>0.11605007736671824</c:v>
                </c:pt>
              </c:numCache>
            </c:numRef>
          </c:val>
          <c:smooth val="0"/>
          <c:extLst>
            <c:ext xmlns:c16="http://schemas.microsoft.com/office/drawing/2014/chart" uri="{C3380CC4-5D6E-409C-BE32-E72D297353CC}">
              <c16:uniqueId val="{00000004-85A2-4536-AD62-5DE4D8B91336}"/>
            </c:ext>
          </c:extLst>
        </c:ser>
        <c:ser>
          <c:idx val="0"/>
          <c:order val="5"/>
          <c:tx>
            <c:strRef>
              <c:f>'PCN DES MetricDATA 23-24'!$S$332</c:f>
              <c:strCache>
                <c:ptCount val="1"/>
                <c:pt idx="0">
                  <c:v>England</c:v>
                </c:pt>
              </c:strCache>
            </c:strRef>
          </c:tx>
          <c:spPr>
            <a:ln w="28575" cap="rnd">
              <a:solidFill>
                <a:schemeClr val="accent1"/>
              </a:solidFill>
              <a:prstDash val="dash"/>
              <a:round/>
            </a:ln>
            <a:effectLst/>
          </c:spPr>
          <c:marker>
            <c:symbol val="none"/>
          </c:marker>
          <c:dLbls>
            <c:delete val="1"/>
          </c:dLbls>
          <c:cat>
            <c:numRef>
              <c:extLst>
                <c:ext xmlns:c15="http://schemas.microsoft.com/office/drawing/2012/chart" uri="{02D57815-91ED-43cb-92C2-25804820EDAC}">
                  <c15:fullRef>
                    <c15:sqref>'PCN DES MetricDATA 23-24'!$T$325:$AF$325</c15:sqref>
                  </c15:fullRef>
                </c:ext>
              </c:extLst>
              <c:f>'PCN DES MetricDATA 23-24'!$T$325:$AE$325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23-24'!$T$332:$AF$332</c15:sqref>
                  </c15:fullRef>
                </c:ext>
              </c:extLst>
              <c:f>'PCN DES MetricDATA 23-24'!$T$332:$AE$332</c:f>
              <c:numCache>
                <c:formatCode>0.0%</c:formatCode>
                <c:ptCount val="12"/>
                <c:pt idx="0">
                  <c:v>1.3533627687650877E-2</c:v>
                </c:pt>
                <c:pt idx="1">
                  <c:v>2.6757838121474486E-2</c:v>
                </c:pt>
                <c:pt idx="2">
                  <c:v>3.8827559954320516E-2</c:v>
                </c:pt>
                <c:pt idx="3">
                  <c:v>4.9257305121556502E-2</c:v>
                </c:pt>
                <c:pt idx="4">
                  <c:v>5.850117728220279E-2</c:v>
                </c:pt>
                <c:pt idx="5">
                  <c:v>6.4159202131673823E-2</c:v>
                </c:pt>
                <c:pt idx="6">
                  <c:v>7.6312323504207136E-2</c:v>
                </c:pt>
                <c:pt idx="7">
                  <c:v>8.5279025585483212E-2</c:v>
                </c:pt>
                <c:pt idx="8">
                  <c:v>9.1680078869692774E-2</c:v>
                </c:pt>
                <c:pt idx="9">
                  <c:v>0.10104292196682288</c:v>
                </c:pt>
                <c:pt idx="10">
                  <c:v>0.11070602215617077</c:v>
                </c:pt>
                <c:pt idx="11">
                  <c:v>0.11813398828020694</c:v>
                </c:pt>
              </c:numCache>
            </c:numRef>
          </c:val>
          <c:smooth val="0"/>
          <c:extLst>
            <c:ext xmlns:c16="http://schemas.microsoft.com/office/drawing/2014/chart" uri="{C3380CC4-5D6E-409C-BE32-E72D297353CC}">
              <c16:uniqueId val="{00000005-85A2-4536-AD62-5DE4D8B91336}"/>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Care home</a:t>
                </a:r>
                <a:r>
                  <a:rPr lang="en-US" baseline="0"/>
                  <a:t> residents </a:t>
                </a:r>
                <a:r>
                  <a:rPr lang="en-US"/>
                  <a:t>who received a Fall Risk Assessment</a:t>
                </a:r>
                <a:endParaRPr lang="en-US" baseline="0"/>
              </a:p>
            </c:rich>
          </c:tx>
          <c:layout>
            <c:manualLayout>
              <c:xMode val="edge"/>
              <c:yMode val="edge"/>
              <c:x val="2.5773672842046708E-2"/>
              <c:y val="0.1914248766045832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6039413816691404"/>
          <c:y val="0.12158030279209119"/>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a:t>
            </a:r>
            <a:r>
              <a:rPr lang="en-US" baseline="0"/>
              <a:t> of </a:t>
            </a:r>
            <a:r>
              <a:rPr lang="en-US"/>
              <a:t>Permanent care home residents aged 18 years or over who received a </a:t>
            </a:r>
            <a:r>
              <a:rPr lang="en-US">
                <a:solidFill>
                  <a:schemeClr val="accent5">
                    <a:lumMod val="50000"/>
                  </a:schemeClr>
                </a:solidFill>
              </a:rPr>
              <a:t>psychosocial assessment</a:t>
            </a:r>
          </a:p>
        </c:rich>
      </c:tx>
      <c:layout>
        <c:manualLayout>
          <c:xMode val="edge"/>
          <c:yMode val="edge"/>
          <c:x val="9.2005688123912542E-3"/>
          <c:y val="1.149542623179516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43136926539753"/>
          <c:y val="0.23331898512685914"/>
          <c:w val="0.85261139952258358"/>
          <c:h val="0.56695608048993873"/>
        </c:manualLayout>
      </c:layout>
      <c:lineChart>
        <c:grouping val="standard"/>
        <c:varyColors val="0"/>
        <c:ser>
          <c:idx val="1"/>
          <c:order val="0"/>
          <c:tx>
            <c:strRef>
              <c:f>'PCN DES MetricDATA 23-24'!$S$386</c:f>
              <c:strCache>
                <c:ptCount val="1"/>
                <c:pt idx="0">
                  <c:v>NEL</c:v>
                </c:pt>
              </c:strCache>
            </c:strRef>
          </c:tx>
          <c:spPr>
            <a:ln w="28575" cap="rnd">
              <a:solidFill>
                <a:srgbClr val="0070C0"/>
              </a:solidFill>
              <a:round/>
            </a:ln>
            <a:effectLst/>
          </c:spPr>
          <c:marker>
            <c:symbol val="none"/>
          </c:marker>
          <c:dLbls>
            <c:delete val="1"/>
          </c:dLbls>
          <c:cat>
            <c:numRef>
              <c:extLst>
                <c:ext xmlns:c15="http://schemas.microsoft.com/office/drawing/2012/chart" uri="{02D57815-91ED-43cb-92C2-25804820EDAC}">
                  <c15:fullRef>
                    <c15:sqref>'PCN DES MetricDATA 23-24'!$T$385:$AF$385</c15:sqref>
                  </c15:fullRef>
                </c:ext>
              </c:extLst>
              <c:f>'PCN DES MetricDATA 23-24'!$T$385:$AE$385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23-24'!$T$386:$AF$386</c15:sqref>
                  </c15:fullRef>
                </c:ext>
              </c:extLst>
              <c:f>'PCN DES MetricDATA 23-24'!$T$386:$AE$386</c:f>
              <c:numCache>
                <c:formatCode>0.0%</c:formatCode>
                <c:ptCount val="12"/>
                <c:pt idx="0">
                  <c:v>1.6239483467031891E-2</c:v>
                </c:pt>
                <c:pt idx="1">
                  <c:v>3.5983263598326362E-2</c:v>
                </c:pt>
                <c:pt idx="2">
                  <c:v>4.985781990521327E-2</c:v>
                </c:pt>
                <c:pt idx="3">
                  <c:v>6.7498581962563808E-2</c:v>
                </c:pt>
                <c:pt idx="4">
                  <c:v>8.2985074626865676E-2</c:v>
                </c:pt>
                <c:pt idx="5">
                  <c:v>0.10328046142754145</c:v>
                </c:pt>
                <c:pt idx="6">
                  <c:v>0.11198536139066789</c:v>
                </c:pt>
                <c:pt idx="7">
                  <c:v>0.1320653149111789</c:v>
                </c:pt>
                <c:pt idx="8">
                  <c:v>0.16322963998601889</c:v>
                </c:pt>
                <c:pt idx="9">
                  <c:v>0.23820998278829605</c:v>
                </c:pt>
                <c:pt idx="10">
                  <c:v>0.29742310889443058</c:v>
                </c:pt>
                <c:pt idx="11">
                  <c:v>0.36077521947987412</c:v>
                </c:pt>
              </c:numCache>
            </c:numRef>
          </c:val>
          <c:smooth val="0"/>
          <c:extLst>
            <c:ext xmlns:c16="http://schemas.microsoft.com/office/drawing/2014/chart" uri="{C3380CC4-5D6E-409C-BE32-E72D297353CC}">
              <c16:uniqueId val="{00000000-EBAF-4D37-895F-D01992230298}"/>
            </c:ext>
          </c:extLst>
        </c:ser>
        <c:ser>
          <c:idx val="2"/>
          <c:order val="1"/>
          <c:tx>
            <c:strRef>
              <c:f>'PCN DES MetricDATA 23-24'!$S$387</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23-24'!$T$385:$AF$385</c15:sqref>
                  </c15:fullRef>
                </c:ext>
              </c:extLst>
              <c:f>'PCN DES MetricDATA 23-24'!$T$385:$AE$385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23-24'!$T$387:$AF$387</c15:sqref>
                  </c15:fullRef>
                </c:ext>
              </c:extLst>
              <c:f>'PCN DES MetricDATA 23-24'!$T$387:$AE$387</c:f>
              <c:numCache>
                <c:formatCode>0.0%</c:formatCode>
                <c:ptCount val="12"/>
                <c:pt idx="0">
                  <c:v>7.1599045346062056E-3</c:v>
                </c:pt>
                <c:pt idx="1">
                  <c:v>1.2544802867383513E-2</c:v>
                </c:pt>
                <c:pt idx="2">
                  <c:v>1.6177777777777777E-2</c:v>
                </c:pt>
                <c:pt idx="3">
                  <c:v>2.1958562068354878E-2</c:v>
                </c:pt>
                <c:pt idx="4">
                  <c:v>2.5798266018185662E-2</c:v>
                </c:pt>
                <c:pt idx="5">
                  <c:v>3.0798677570906562E-2</c:v>
                </c:pt>
                <c:pt idx="6">
                  <c:v>3.3604135893648447E-2</c:v>
                </c:pt>
                <c:pt idx="7">
                  <c:v>3.687916975537435E-2</c:v>
                </c:pt>
                <c:pt idx="8">
                  <c:v>3.8028429019752633E-2</c:v>
                </c:pt>
                <c:pt idx="9">
                  <c:v>4.1090842085866962E-2</c:v>
                </c:pt>
                <c:pt idx="10">
                  <c:v>4.8492553577915001E-2</c:v>
                </c:pt>
                <c:pt idx="11">
                  <c:v>5.8940877765687343E-2</c:v>
                </c:pt>
              </c:numCache>
            </c:numRef>
          </c:val>
          <c:smooth val="0"/>
          <c:extLst>
            <c:ext xmlns:c16="http://schemas.microsoft.com/office/drawing/2014/chart" uri="{C3380CC4-5D6E-409C-BE32-E72D297353CC}">
              <c16:uniqueId val="{00000001-EBAF-4D37-895F-D01992230298}"/>
            </c:ext>
          </c:extLst>
        </c:ser>
        <c:ser>
          <c:idx val="3"/>
          <c:order val="2"/>
          <c:tx>
            <c:strRef>
              <c:f>'PCN DES MetricDATA 23-24'!$S$388</c:f>
              <c:strCache>
                <c:ptCount val="1"/>
                <c:pt idx="0">
                  <c:v>NWL</c:v>
                </c:pt>
              </c:strCache>
            </c:strRef>
          </c:tx>
          <c:spPr>
            <a:ln w="28575" cap="rnd">
              <a:solidFill>
                <a:sysClr val="window" lastClr="FFFFFF">
                  <a:lumMod val="65000"/>
                </a:sysClr>
              </a:solidFill>
              <a:round/>
            </a:ln>
            <a:effectLst/>
          </c:spPr>
          <c:marker>
            <c:symbol val="none"/>
          </c:marker>
          <c:dLbls>
            <c:delete val="1"/>
          </c:dLbls>
          <c:cat>
            <c:numRef>
              <c:extLst>
                <c:ext xmlns:c15="http://schemas.microsoft.com/office/drawing/2012/chart" uri="{02D57815-91ED-43cb-92C2-25804820EDAC}">
                  <c15:fullRef>
                    <c15:sqref>'PCN DES MetricDATA 23-24'!$T$385:$AF$385</c15:sqref>
                  </c15:fullRef>
                </c:ext>
              </c:extLst>
              <c:f>'PCN DES MetricDATA 23-24'!$T$385:$AE$385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23-24'!$T$388:$AF$388</c15:sqref>
                  </c15:fullRef>
                </c:ext>
              </c:extLst>
              <c:f>'PCN DES MetricDATA 23-24'!$T$388:$AE$388</c:f>
              <c:numCache>
                <c:formatCode>0.0%</c:formatCode>
                <c:ptCount val="12"/>
                <c:pt idx="0">
                  <c:v>7.9519636481661798E-3</c:v>
                </c:pt>
                <c:pt idx="1">
                  <c:v>1.2944983818770227E-2</c:v>
                </c:pt>
                <c:pt idx="2">
                  <c:v>1.8864933417882056E-2</c:v>
                </c:pt>
                <c:pt idx="3">
                  <c:v>2.6159147869674184E-2</c:v>
                </c:pt>
                <c:pt idx="4">
                  <c:v>3.884892086330935E-2</c:v>
                </c:pt>
                <c:pt idx="5">
                  <c:v>4.5167118337850046E-2</c:v>
                </c:pt>
                <c:pt idx="6">
                  <c:v>5.4393305439330547E-2</c:v>
                </c:pt>
                <c:pt idx="7">
                  <c:v>5.7337883959044371E-2</c:v>
                </c:pt>
                <c:pt idx="8">
                  <c:v>7.3307313762090612E-2</c:v>
                </c:pt>
                <c:pt idx="9">
                  <c:v>7.9090909090909087E-2</c:v>
                </c:pt>
                <c:pt idx="10">
                  <c:v>9.7636363636363632E-2</c:v>
                </c:pt>
                <c:pt idx="11">
                  <c:v>9.4517675254643496E-2</c:v>
                </c:pt>
              </c:numCache>
            </c:numRef>
          </c:val>
          <c:smooth val="0"/>
          <c:extLst>
            <c:ext xmlns:c16="http://schemas.microsoft.com/office/drawing/2014/chart" uri="{C3380CC4-5D6E-409C-BE32-E72D297353CC}">
              <c16:uniqueId val="{00000002-EBAF-4D37-895F-D01992230298}"/>
            </c:ext>
          </c:extLst>
        </c:ser>
        <c:ser>
          <c:idx val="4"/>
          <c:order val="3"/>
          <c:tx>
            <c:strRef>
              <c:f>'PCN DES MetricDATA 23-24'!$S$389</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23-24'!$T$385:$AF$385</c15:sqref>
                  </c15:fullRef>
                </c:ext>
              </c:extLst>
              <c:f>'PCN DES MetricDATA 23-24'!$T$385:$AE$385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23-24'!$T$389:$AF$389</c15:sqref>
                  </c15:fullRef>
                </c:ext>
              </c:extLst>
              <c:f>'PCN DES MetricDATA 23-24'!$T$389:$AE$389</c:f>
              <c:numCache>
                <c:formatCode>0.0%</c:formatCode>
                <c:ptCount val="12"/>
                <c:pt idx="0">
                  <c:v>6.2769713613181639E-3</c:v>
                </c:pt>
                <c:pt idx="1">
                  <c:v>1.531959852086635E-2</c:v>
                </c:pt>
                <c:pt idx="2">
                  <c:v>2.2818791946308724E-2</c:v>
                </c:pt>
                <c:pt idx="3">
                  <c:v>3.5624476110645432E-2</c:v>
                </c:pt>
                <c:pt idx="4">
                  <c:v>3.4666666666666665E-2</c:v>
                </c:pt>
                <c:pt idx="5">
                  <c:v>3.6705006765899863E-2</c:v>
                </c:pt>
                <c:pt idx="6">
                  <c:v>3.8938362144229091E-2</c:v>
                </c:pt>
                <c:pt idx="7">
                  <c:v>3.8379530916844352E-2</c:v>
                </c:pt>
                <c:pt idx="8">
                  <c:v>4.2221837688181343E-2</c:v>
                </c:pt>
                <c:pt idx="9">
                  <c:v>4.7643797643797642E-2</c:v>
                </c:pt>
                <c:pt idx="10">
                  <c:v>5.6018036767256328E-2</c:v>
                </c:pt>
                <c:pt idx="11">
                  <c:v>5.8099794941900207E-2</c:v>
                </c:pt>
              </c:numCache>
            </c:numRef>
          </c:val>
          <c:smooth val="0"/>
          <c:extLst>
            <c:ext xmlns:c16="http://schemas.microsoft.com/office/drawing/2014/chart" uri="{C3380CC4-5D6E-409C-BE32-E72D297353CC}">
              <c16:uniqueId val="{00000003-EBAF-4D37-895F-D01992230298}"/>
            </c:ext>
          </c:extLst>
        </c:ser>
        <c:ser>
          <c:idx val="5"/>
          <c:order val="4"/>
          <c:tx>
            <c:strRef>
              <c:f>'PCN DES MetricDATA 23-24'!$S$390</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23-24'!$T$385:$AF$385</c15:sqref>
                  </c15:fullRef>
                </c:ext>
              </c:extLst>
              <c:f>'PCN DES MetricDATA 23-24'!$T$385:$AE$385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23-24'!$T$390:$AF$390</c15:sqref>
                  </c15:fullRef>
                </c:ext>
              </c:extLst>
              <c:f>'PCN DES MetricDATA 23-24'!$T$390:$AE$390</c:f>
              <c:numCache>
                <c:formatCode>0.0%</c:formatCode>
                <c:ptCount val="12"/>
                <c:pt idx="0">
                  <c:v>6.0854797622417207E-3</c:v>
                </c:pt>
                <c:pt idx="1">
                  <c:v>1.1521122057104692E-2</c:v>
                </c:pt>
                <c:pt idx="2">
                  <c:v>1.5040764689344954E-2</c:v>
                </c:pt>
                <c:pt idx="3">
                  <c:v>2.2947399791387275E-2</c:v>
                </c:pt>
                <c:pt idx="4">
                  <c:v>2.4951212712573181E-2</c:v>
                </c:pt>
                <c:pt idx="5">
                  <c:v>3.022909041615833E-2</c:v>
                </c:pt>
                <c:pt idx="6">
                  <c:v>5.7320344486799381E-2</c:v>
                </c:pt>
                <c:pt idx="7">
                  <c:v>6.2871707731520815E-2</c:v>
                </c:pt>
                <c:pt idx="8">
                  <c:v>7.1508850800786741E-2</c:v>
                </c:pt>
                <c:pt idx="9">
                  <c:v>9.0883511536297132E-2</c:v>
                </c:pt>
                <c:pt idx="10">
                  <c:v>0.10888575458392101</c:v>
                </c:pt>
                <c:pt idx="11">
                  <c:v>0.12083274722183149</c:v>
                </c:pt>
              </c:numCache>
            </c:numRef>
          </c:val>
          <c:smooth val="0"/>
          <c:extLst>
            <c:ext xmlns:c16="http://schemas.microsoft.com/office/drawing/2014/chart" uri="{C3380CC4-5D6E-409C-BE32-E72D297353CC}">
              <c16:uniqueId val="{00000004-EBAF-4D37-895F-D01992230298}"/>
            </c:ext>
          </c:extLst>
        </c:ser>
        <c:ser>
          <c:idx val="0"/>
          <c:order val="5"/>
          <c:tx>
            <c:strRef>
              <c:f>'PCN DES MetricDATA 23-24'!$S$392</c:f>
              <c:strCache>
                <c:ptCount val="1"/>
                <c:pt idx="0">
                  <c:v>England</c:v>
                </c:pt>
              </c:strCache>
            </c:strRef>
          </c:tx>
          <c:spPr>
            <a:ln w="28575" cap="rnd">
              <a:solidFill>
                <a:schemeClr val="accent1"/>
              </a:solidFill>
              <a:prstDash val="dash"/>
              <a:round/>
            </a:ln>
            <a:effectLst/>
          </c:spPr>
          <c:marker>
            <c:symbol val="none"/>
          </c:marker>
          <c:dLbls>
            <c:delete val="1"/>
          </c:dLbls>
          <c:cat>
            <c:numRef>
              <c:extLst>
                <c:ext xmlns:c15="http://schemas.microsoft.com/office/drawing/2012/chart" uri="{02D57815-91ED-43cb-92C2-25804820EDAC}">
                  <c15:fullRef>
                    <c15:sqref>'PCN DES MetricDATA 23-24'!$T$385:$AF$385</c15:sqref>
                  </c15:fullRef>
                </c:ext>
              </c:extLst>
              <c:f>'PCN DES MetricDATA 23-24'!$T$385:$AE$385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23-24'!$T$392:$AF$392</c15:sqref>
                  </c15:fullRef>
                </c:ext>
              </c:extLst>
              <c:f>'PCN DES MetricDATA 23-24'!$T$392:$AE$392</c:f>
              <c:numCache>
                <c:formatCode>0.0%</c:formatCode>
                <c:ptCount val="12"/>
                <c:pt idx="0">
                  <c:v>8.8622874333139454E-3</c:v>
                </c:pt>
                <c:pt idx="1">
                  <c:v>1.8189689666708211E-2</c:v>
                </c:pt>
                <c:pt idx="2">
                  <c:v>2.7425755540733565E-2</c:v>
                </c:pt>
                <c:pt idx="3">
                  <c:v>3.6139866367030385E-2</c:v>
                </c:pt>
                <c:pt idx="4">
                  <c:v>4.3676650586795304E-2</c:v>
                </c:pt>
                <c:pt idx="5">
                  <c:v>4.996661150306303E-2</c:v>
                </c:pt>
                <c:pt idx="6">
                  <c:v>5.7694962836827207E-2</c:v>
                </c:pt>
                <c:pt idx="7">
                  <c:v>6.2246166597596353E-2</c:v>
                </c:pt>
                <c:pt idx="8">
                  <c:v>6.8577623977068514E-2</c:v>
                </c:pt>
                <c:pt idx="9">
                  <c:v>7.8905150116229575E-2</c:v>
                </c:pt>
                <c:pt idx="10">
                  <c:v>8.8459408074971185E-2</c:v>
                </c:pt>
                <c:pt idx="11">
                  <c:v>9.5094968754677989E-2</c:v>
                </c:pt>
              </c:numCache>
            </c:numRef>
          </c:val>
          <c:smooth val="0"/>
          <c:extLst>
            <c:ext xmlns:c16="http://schemas.microsoft.com/office/drawing/2014/chart" uri="{C3380CC4-5D6E-409C-BE32-E72D297353CC}">
              <c16:uniqueId val="{00000005-EBAF-4D37-895F-D01992230298}"/>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a:t>
                </a:r>
                <a:r>
                  <a:rPr lang="en-US" baseline="0"/>
                  <a:t> Care home residents who </a:t>
                </a:r>
                <a:r>
                  <a:rPr lang="en-US"/>
                  <a:t> received a Psycholsocaial</a:t>
                </a:r>
                <a:r>
                  <a:rPr lang="en-US" baseline="0"/>
                  <a:t> </a:t>
                </a:r>
                <a:r>
                  <a:rPr lang="en-US"/>
                  <a:t>Assessment</a:t>
                </a:r>
                <a:endParaRPr lang="en-US" baseline="0"/>
              </a:p>
            </c:rich>
          </c:tx>
          <c:layout>
            <c:manualLayout>
              <c:xMode val="edge"/>
              <c:yMode val="edge"/>
              <c:x val="1.5680375120986169E-2"/>
              <c:y val="0.211110569822208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5462653946916519"/>
          <c:y val="0.12720478656855561"/>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a:t>
            </a:r>
            <a:r>
              <a:rPr lang="en-US" baseline="0"/>
              <a:t> of </a:t>
            </a:r>
            <a:r>
              <a:rPr lang="en-US"/>
              <a:t>Permanent care home residents aged 18 years or over with a </a:t>
            </a:r>
            <a:r>
              <a:rPr lang="en-US">
                <a:solidFill>
                  <a:schemeClr val="accent5">
                    <a:lumMod val="50000"/>
                  </a:schemeClr>
                </a:solidFill>
              </a:rPr>
              <a:t>preferred place of death</a:t>
            </a:r>
            <a:r>
              <a:rPr lang="en-US"/>
              <a:t> recorded</a:t>
            </a:r>
          </a:p>
        </c:rich>
      </c:tx>
      <c:layout>
        <c:manualLayout>
          <c:xMode val="edge"/>
          <c:yMode val="edge"/>
          <c:x val="9.2005688123912542E-3"/>
          <c:y val="1.149542623179516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008276731202085"/>
          <c:y val="0.23331898512685914"/>
          <c:w val="0.84396000147596029"/>
          <c:h val="0.56695608048993873"/>
        </c:manualLayout>
      </c:layout>
      <c:lineChart>
        <c:grouping val="standard"/>
        <c:varyColors val="0"/>
        <c:ser>
          <c:idx val="1"/>
          <c:order val="0"/>
          <c:tx>
            <c:strRef>
              <c:f>'PCN DES MetricDATA 23-24'!$S$266</c:f>
              <c:strCache>
                <c:ptCount val="1"/>
                <c:pt idx="0">
                  <c:v>NEL</c:v>
                </c:pt>
              </c:strCache>
            </c:strRef>
          </c:tx>
          <c:spPr>
            <a:ln w="28575" cap="rnd">
              <a:solidFill>
                <a:srgbClr val="0070C0"/>
              </a:solidFill>
              <a:round/>
            </a:ln>
            <a:effectLst/>
          </c:spPr>
          <c:marker>
            <c:symbol val="none"/>
          </c:marker>
          <c:dLbls>
            <c:delete val="1"/>
          </c:dLbls>
          <c:cat>
            <c:numRef>
              <c:extLst>
                <c:ext xmlns:c15="http://schemas.microsoft.com/office/drawing/2012/chart" uri="{02D57815-91ED-43cb-92C2-25804820EDAC}">
                  <c15:fullRef>
                    <c15:sqref>'PCN DES MetricDATA 23-24'!$T$265:$AF$265</c15:sqref>
                  </c15:fullRef>
                </c:ext>
              </c:extLst>
              <c:f>'PCN DES MetricDATA 23-24'!$T$265:$AE$265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23-24'!$T$266:$AF$266</c15:sqref>
                  </c15:fullRef>
                </c:ext>
              </c:extLst>
              <c:f>'PCN DES MetricDATA 23-24'!$T$266:$AE$266</c:f>
              <c:numCache>
                <c:formatCode>0.0%</c:formatCode>
                <c:ptCount val="12"/>
                <c:pt idx="0">
                  <c:v>0.32022691705790296</c:v>
                </c:pt>
                <c:pt idx="1">
                  <c:v>0.33472803347280333</c:v>
                </c:pt>
                <c:pt idx="2">
                  <c:v>0.32278241091736165</c:v>
                </c:pt>
                <c:pt idx="3">
                  <c:v>0.32287334593572781</c:v>
                </c:pt>
                <c:pt idx="4">
                  <c:v>0.31078392359729407</c:v>
                </c:pt>
                <c:pt idx="5">
                  <c:v>0.31578947368421051</c:v>
                </c:pt>
                <c:pt idx="6">
                  <c:v>0.31290027447392499</c:v>
                </c:pt>
                <c:pt idx="7">
                  <c:v>0.31096357437645794</c:v>
                </c:pt>
                <c:pt idx="8">
                  <c:v>0.33222649423278572</c:v>
                </c:pt>
                <c:pt idx="9">
                  <c:v>0.346815834767642</c:v>
                </c:pt>
                <c:pt idx="10">
                  <c:v>0.35494596841230258</c:v>
                </c:pt>
                <c:pt idx="11">
                  <c:v>0.36756667218817296</c:v>
                </c:pt>
              </c:numCache>
            </c:numRef>
          </c:val>
          <c:smooth val="0"/>
          <c:extLst>
            <c:ext xmlns:c16="http://schemas.microsoft.com/office/drawing/2014/chart" uri="{C3380CC4-5D6E-409C-BE32-E72D297353CC}">
              <c16:uniqueId val="{00000000-42AF-4225-BE31-574A994E6C24}"/>
            </c:ext>
          </c:extLst>
        </c:ser>
        <c:ser>
          <c:idx val="2"/>
          <c:order val="1"/>
          <c:tx>
            <c:strRef>
              <c:f>'PCN DES MetricDATA 23-24'!$S$267</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23-24'!$T$265:$AF$265</c15:sqref>
                  </c15:fullRef>
                </c:ext>
              </c:extLst>
              <c:f>'PCN DES MetricDATA 23-24'!$T$265:$AE$265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23-24'!$T$267:$AF$267</c15:sqref>
                  </c15:fullRef>
                </c:ext>
              </c:extLst>
              <c:f>'PCN DES MetricDATA 23-24'!$T$267:$AE$267</c:f>
              <c:numCache>
                <c:formatCode>0.0%</c:formatCode>
                <c:ptCount val="12"/>
                <c:pt idx="0">
                  <c:v>0.18110091743119267</c:v>
                </c:pt>
                <c:pt idx="1">
                  <c:v>0.18251835930503313</c:v>
                </c:pt>
                <c:pt idx="2">
                  <c:v>0.1851457000710732</c:v>
                </c:pt>
                <c:pt idx="3">
                  <c:v>0.19575221238938054</c:v>
                </c:pt>
                <c:pt idx="4">
                  <c:v>0.19695688926458157</c:v>
                </c:pt>
                <c:pt idx="5">
                  <c:v>0.19391304347826088</c:v>
                </c:pt>
                <c:pt idx="6">
                  <c:v>0.20169773020852555</c:v>
                </c:pt>
                <c:pt idx="7">
                  <c:v>0.20614928690498241</c:v>
                </c:pt>
                <c:pt idx="8">
                  <c:v>0.20664206642066421</c:v>
                </c:pt>
                <c:pt idx="9">
                  <c:v>0.20976058931860037</c:v>
                </c:pt>
                <c:pt idx="10">
                  <c:v>0.21020148847340714</c:v>
                </c:pt>
                <c:pt idx="11">
                  <c:v>0.22475983324270438</c:v>
                </c:pt>
              </c:numCache>
            </c:numRef>
          </c:val>
          <c:smooth val="0"/>
          <c:extLst>
            <c:ext xmlns:c16="http://schemas.microsoft.com/office/drawing/2014/chart" uri="{C3380CC4-5D6E-409C-BE32-E72D297353CC}">
              <c16:uniqueId val="{00000001-42AF-4225-BE31-574A994E6C24}"/>
            </c:ext>
          </c:extLst>
        </c:ser>
        <c:ser>
          <c:idx val="3"/>
          <c:order val="2"/>
          <c:tx>
            <c:strRef>
              <c:f>'PCN DES MetricDATA 23-24'!$S$268</c:f>
              <c:strCache>
                <c:ptCount val="1"/>
                <c:pt idx="0">
                  <c:v>NWL</c:v>
                </c:pt>
              </c:strCache>
            </c:strRef>
          </c:tx>
          <c:spPr>
            <a:ln w="28575" cap="rnd">
              <a:solidFill>
                <a:sysClr val="window" lastClr="FFFFFF">
                  <a:lumMod val="65000"/>
                </a:sysClr>
              </a:solidFill>
              <a:round/>
            </a:ln>
            <a:effectLst/>
          </c:spPr>
          <c:marker>
            <c:symbol val="none"/>
          </c:marker>
          <c:dLbls>
            <c:delete val="1"/>
          </c:dLbls>
          <c:cat>
            <c:numRef>
              <c:extLst>
                <c:ext xmlns:c15="http://schemas.microsoft.com/office/drawing/2012/chart" uri="{02D57815-91ED-43cb-92C2-25804820EDAC}">
                  <c15:fullRef>
                    <c15:sqref>'PCN DES MetricDATA 23-24'!$T$265:$AF$265</c15:sqref>
                  </c15:fullRef>
                </c:ext>
              </c:extLst>
              <c:f>'PCN DES MetricDATA 23-24'!$T$265:$AE$265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23-24'!$T$268:$AF$268</c15:sqref>
                  </c15:fullRef>
                </c:ext>
              </c:extLst>
              <c:f>'PCN DES MetricDATA 23-24'!$T$268:$AE$268</c:f>
              <c:numCache>
                <c:formatCode>0.0%</c:formatCode>
                <c:ptCount val="12"/>
                <c:pt idx="0">
                  <c:v>0.2581116158338741</c:v>
                </c:pt>
                <c:pt idx="1">
                  <c:v>0.26043351666127468</c:v>
                </c:pt>
                <c:pt idx="2">
                  <c:v>0.26370839936608559</c:v>
                </c:pt>
                <c:pt idx="3">
                  <c:v>0.26687548942834771</c:v>
                </c:pt>
                <c:pt idx="4">
                  <c:v>0.26198849104859334</c:v>
                </c:pt>
                <c:pt idx="5">
                  <c:v>0.26659641728134881</c:v>
                </c:pt>
                <c:pt idx="6">
                  <c:v>0.27868061142397427</c:v>
                </c:pt>
                <c:pt idx="7">
                  <c:v>0.29505119453924916</c:v>
                </c:pt>
                <c:pt idx="8">
                  <c:v>0.31036823349736975</c:v>
                </c:pt>
                <c:pt idx="9">
                  <c:v>0.33345454545454545</c:v>
                </c:pt>
                <c:pt idx="10">
                  <c:v>0.33200000000000002</c:v>
                </c:pt>
                <c:pt idx="11">
                  <c:v>0.33792690233672856</c:v>
                </c:pt>
              </c:numCache>
            </c:numRef>
          </c:val>
          <c:smooth val="0"/>
          <c:extLst>
            <c:ext xmlns:c16="http://schemas.microsoft.com/office/drawing/2014/chart" uri="{C3380CC4-5D6E-409C-BE32-E72D297353CC}">
              <c16:uniqueId val="{00000002-42AF-4225-BE31-574A994E6C24}"/>
            </c:ext>
          </c:extLst>
        </c:ser>
        <c:ser>
          <c:idx val="4"/>
          <c:order val="3"/>
          <c:tx>
            <c:strRef>
              <c:f>'PCN DES MetricDATA 23-24'!$S$269</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23-24'!$T$265:$AF$265</c15:sqref>
                  </c15:fullRef>
                </c:ext>
              </c:extLst>
              <c:f>'PCN DES MetricDATA 23-24'!$T$265:$AE$265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23-24'!$T$269:$AF$269</c15:sqref>
                  </c15:fullRef>
                </c:ext>
              </c:extLst>
              <c:f>'PCN DES MetricDATA 23-24'!$T$269:$AE$269</c:f>
              <c:numCache>
                <c:formatCode>0.0%</c:formatCode>
                <c:ptCount val="12"/>
                <c:pt idx="0">
                  <c:v>0.29221415963914493</c:v>
                </c:pt>
                <c:pt idx="1">
                  <c:v>0.22734457323498419</c:v>
                </c:pt>
                <c:pt idx="2">
                  <c:v>0.28953910881621725</c:v>
                </c:pt>
                <c:pt idx="3">
                  <c:v>0.30749947775224568</c:v>
                </c:pt>
                <c:pt idx="4">
                  <c:v>0.30017730496453898</c:v>
                </c:pt>
                <c:pt idx="5">
                  <c:v>0.29530880863989201</c:v>
                </c:pt>
                <c:pt idx="6">
                  <c:v>0.30958188153310107</c:v>
                </c:pt>
                <c:pt idx="7">
                  <c:v>0.31501506825031023</c:v>
                </c:pt>
                <c:pt idx="8">
                  <c:v>0.31008287292817682</c:v>
                </c:pt>
                <c:pt idx="9">
                  <c:v>0.32186689714779604</c:v>
                </c:pt>
                <c:pt idx="10">
                  <c:v>0.32479667762588682</c:v>
                </c:pt>
                <c:pt idx="11">
                  <c:v>0.32855924978687129</c:v>
                </c:pt>
              </c:numCache>
            </c:numRef>
          </c:val>
          <c:smooth val="0"/>
          <c:extLst>
            <c:ext xmlns:c16="http://schemas.microsoft.com/office/drawing/2014/chart" uri="{C3380CC4-5D6E-409C-BE32-E72D297353CC}">
              <c16:uniqueId val="{00000003-42AF-4225-BE31-574A994E6C24}"/>
            </c:ext>
          </c:extLst>
        </c:ser>
        <c:ser>
          <c:idx val="5"/>
          <c:order val="4"/>
          <c:tx>
            <c:strRef>
              <c:f>'PCN DES MetricDATA 23-24'!$S$270</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23-24'!$T$265:$AF$265</c15:sqref>
                  </c15:fullRef>
                </c:ext>
              </c:extLst>
              <c:f>'PCN DES MetricDATA 23-24'!$T$265:$AE$265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23-24'!$T$270:$AF$270</c15:sqref>
                  </c15:fullRef>
                </c:ext>
              </c:extLst>
              <c:f>'PCN DES MetricDATA 23-24'!$T$270:$AE$270</c:f>
              <c:numCache>
                <c:formatCode>0.0%</c:formatCode>
                <c:ptCount val="12"/>
                <c:pt idx="0">
                  <c:v>0.20977539200452042</c:v>
                </c:pt>
                <c:pt idx="1">
                  <c:v>0.20659780073308898</c:v>
                </c:pt>
                <c:pt idx="2">
                  <c:v>0.21218074656188604</c:v>
                </c:pt>
                <c:pt idx="3">
                  <c:v>0.22251970846348357</c:v>
                </c:pt>
                <c:pt idx="4">
                  <c:v>0.21138324519899807</c:v>
                </c:pt>
                <c:pt idx="5">
                  <c:v>0.20936527270266614</c:v>
                </c:pt>
                <c:pt idx="6">
                  <c:v>0.25754158443755287</c:v>
                </c:pt>
                <c:pt idx="7">
                  <c:v>0.27583769263396013</c:v>
                </c:pt>
                <c:pt idx="8">
                  <c:v>0.27924263674614308</c:v>
                </c:pt>
                <c:pt idx="9">
                  <c:v>0.29971910112359551</c:v>
                </c:pt>
                <c:pt idx="10">
                  <c:v>0.31488522743275593</c:v>
                </c:pt>
                <c:pt idx="11">
                  <c:v>0.32879213483146069</c:v>
                </c:pt>
              </c:numCache>
            </c:numRef>
          </c:val>
          <c:smooth val="0"/>
          <c:extLst>
            <c:ext xmlns:c16="http://schemas.microsoft.com/office/drawing/2014/chart" uri="{C3380CC4-5D6E-409C-BE32-E72D297353CC}">
              <c16:uniqueId val="{00000004-42AF-4225-BE31-574A994E6C24}"/>
            </c:ext>
          </c:extLst>
        </c:ser>
        <c:ser>
          <c:idx val="0"/>
          <c:order val="5"/>
          <c:tx>
            <c:strRef>
              <c:f>'PCN DES MetricDATA 23-24'!$S$272</c:f>
              <c:strCache>
                <c:ptCount val="1"/>
                <c:pt idx="0">
                  <c:v>England</c:v>
                </c:pt>
              </c:strCache>
            </c:strRef>
          </c:tx>
          <c:spPr>
            <a:ln w="28575" cap="rnd">
              <a:solidFill>
                <a:schemeClr val="accent1"/>
              </a:solidFill>
              <a:prstDash val="dash"/>
              <a:round/>
            </a:ln>
            <a:effectLst/>
          </c:spPr>
          <c:marker>
            <c:symbol val="none"/>
          </c:marker>
          <c:dLbls>
            <c:delete val="1"/>
          </c:dLbls>
          <c:cat>
            <c:numRef>
              <c:extLst>
                <c:ext xmlns:c15="http://schemas.microsoft.com/office/drawing/2012/chart" uri="{02D57815-91ED-43cb-92C2-25804820EDAC}">
                  <c15:fullRef>
                    <c15:sqref>'PCN DES MetricDATA 23-24'!$T$265:$AF$265</c15:sqref>
                  </c15:fullRef>
                </c:ext>
              </c:extLst>
              <c:f>'PCN DES MetricDATA 23-24'!$T$265:$AE$265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23-24'!$T$272:$AF$272</c15:sqref>
                  </c15:fullRef>
                </c:ext>
              </c:extLst>
              <c:f>'PCN DES MetricDATA 23-24'!$T$272:$AE$272</c:f>
              <c:numCache>
                <c:formatCode>0.0%</c:formatCode>
                <c:ptCount val="12"/>
                <c:pt idx="0">
                  <c:v>0.25827077344794119</c:v>
                </c:pt>
                <c:pt idx="1">
                  <c:v>0.25819020330372622</c:v>
                </c:pt>
                <c:pt idx="2">
                  <c:v>0.26131621963784474</c:v>
                </c:pt>
                <c:pt idx="3">
                  <c:v>0.26632336258881129</c:v>
                </c:pt>
                <c:pt idx="4">
                  <c:v>0.26641439327853184</c:v>
                </c:pt>
                <c:pt idx="5">
                  <c:v>0.26706307573469223</c:v>
                </c:pt>
                <c:pt idx="6">
                  <c:v>0.27808358875770917</c:v>
                </c:pt>
                <c:pt idx="7">
                  <c:v>0.28563781602569382</c:v>
                </c:pt>
                <c:pt idx="8">
                  <c:v>0.28790365428891906</c:v>
                </c:pt>
                <c:pt idx="9">
                  <c:v>0.29274915624232778</c:v>
                </c:pt>
                <c:pt idx="10">
                  <c:v>0.29886795148023382</c:v>
                </c:pt>
                <c:pt idx="11">
                  <c:v>0.30537232878710524</c:v>
                </c:pt>
              </c:numCache>
            </c:numRef>
          </c:val>
          <c:smooth val="0"/>
          <c:extLst>
            <c:ext xmlns:c16="http://schemas.microsoft.com/office/drawing/2014/chart" uri="{C3380CC4-5D6E-409C-BE32-E72D297353CC}">
              <c16:uniqueId val="{00000005-42AF-4225-BE31-574A994E6C24}"/>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r>
                  <a:rPr lang="en-US" baseline="0"/>
                  <a:t> </a:t>
                </a:r>
                <a:r>
                  <a:rPr lang="en-US"/>
                  <a:t>of</a:t>
                </a:r>
                <a:r>
                  <a:rPr lang="en-US" baseline="0"/>
                  <a:t> Care home residents who had a preferred place of death recorded</a:t>
                </a:r>
              </a:p>
            </c:rich>
          </c:tx>
          <c:layout>
            <c:manualLayout>
              <c:xMode val="edge"/>
              <c:yMode val="edge"/>
              <c:x val="1.5680375120986169E-2"/>
              <c:y val="0.1611363671592149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6904553621353738"/>
          <c:y val="0.12158030279209119"/>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 of Care home residents aged 18 years or over on the </a:t>
            </a:r>
            <a:r>
              <a:rPr lang="en-US">
                <a:solidFill>
                  <a:schemeClr val="accent5">
                    <a:lumMod val="50000"/>
                  </a:schemeClr>
                </a:solidFill>
              </a:rPr>
              <a:t>QOF Dementia Register</a:t>
            </a:r>
          </a:p>
        </c:rich>
      </c:tx>
      <c:layout>
        <c:manualLayout>
          <c:xMode val="edge"/>
          <c:yMode val="edge"/>
          <c:x val="9.2005688123912542E-3"/>
          <c:y val="1.149542623179516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43136926539753"/>
          <c:y val="0.23331898512685914"/>
          <c:w val="0.85261139952258358"/>
          <c:h val="0.56695608048993873"/>
        </c:manualLayout>
      </c:layout>
      <c:lineChart>
        <c:grouping val="standard"/>
        <c:varyColors val="0"/>
        <c:ser>
          <c:idx val="1"/>
          <c:order val="0"/>
          <c:tx>
            <c:strRef>
              <c:f>'PCN DES MetricDATA 23-24'!$S$445</c:f>
              <c:strCache>
                <c:ptCount val="1"/>
                <c:pt idx="0">
                  <c:v>NEL</c:v>
                </c:pt>
              </c:strCache>
            </c:strRef>
          </c:tx>
          <c:spPr>
            <a:ln w="28575" cap="rnd">
              <a:solidFill>
                <a:srgbClr val="0070C0"/>
              </a:solidFill>
              <a:round/>
            </a:ln>
            <a:effectLst/>
          </c:spPr>
          <c:marker>
            <c:symbol val="none"/>
          </c:marker>
          <c:dLbls>
            <c:delete val="1"/>
          </c:dLbls>
          <c:cat>
            <c:numRef>
              <c:extLst>
                <c:ext xmlns:c15="http://schemas.microsoft.com/office/drawing/2012/chart" uri="{02D57815-91ED-43cb-92C2-25804820EDAC}">
                  <c15:fullRef>
                    <c15:sqref>'PCN DES MetricDATA 23-24'!$T$444:$AF$444</c15:sqref>
                  </c15:fullRef>
                </c:ext>
              </c:extLst>
              <c:f>'PCN DES MetricDATA 23-24'!$T$444:$AE$444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23-24'!$T$445:$AF$445</c15:sqref>
                  </c15:fullRef>
                </c:ext>
              </c:extLst>
              <c:f>'PCN DES MetricDATA 23-24'!$T$445:$AE$445</c:f>
              <c:numCache>
                <c:formatCode>0.0%</c:formatCode>
                <c:ptCount val="12"/>
                <c:pt idx="0">
                  <c:v>0.40640875341930444</c:v>
                </c:pt>
                <c:pt idx="1">
                  <c:v>0.39870509607351712</c:v>
                </c:pt>
                <c:pt idx="2">
                  <c:v>0.40238365493757094</c:v>
                </c:pt>
                <c:pt idx="3">
                  <c:v>0.40513498206532</c:v>
                </c:pt>
                <c:pt idx="4">
                  <c:v>0.39360222531293465</c:v>
                </c:pt>
                <c:pt idx="5">
                  <c:v>0.38987934449846928</c:v>
                </c:pt>
                <c:pt idx="6">
                  <c:v>0.39294203693545438</c:v>
                </c:pt>
                <c:pt idx="7">
                  <c:v>0.39167862266857961</c:v>
                </c:pt>
                <c:pt idx="8">
                  <c:v>0.38194201886133428</c:v>
                </c:pt>
                <c:pt idx="9">
                  <c:v>0.37904335856847898</c:v>
                </c:pt>
                <c:pt idx="10">
                  <c:v>0.37452250456734759</c:v>
                </c:pt>
                <c:pt idx="11">
                  <c:v>0.37173121482952665</c:v>
                </c:pt>
              </c:numCache>
            </c:numRef>
          </c:val>
          <c:smooth val="0"/>
          <c:extLst>
            <c:ext xmlns:c16="http://schemas.microsoft.com/office/drawing/2014/chart" uri="{C3380CC4-5D6E-409C-BE32-E72D297353CC}">
              <c16:uniqueId val="{00000000-65A1-4026-A235-683D9FFB7368}"/>
            </c:ext>
          </c:extLst>
        </c:ser>
        <c:ser>
          <c:idx val="2"/>
          <c:order val="1"/>
          <c:tx>
            <c:strRef>
              <c:f>'PCN DES MetricDATA 23-24'!$S$446</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23-24'!$T$444:$AF$444</c15:sqref>
                  </c15:fullRef>
                </c:ext>
              </c:extLst>
              <c:f>'PCN DES MetricDATA 23-24'!$T$444:$AE$444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23-24'!$T$446:$AF$446</c15:sqref>
                  </c15:fullRef>
                </c:ext>
              </c:extLst>
              <c:f>'PCN DES MetricDATA 23-24'!$T$446:$AE$446</c:f>
              <c:numCache>
                <c:formatCode>0.0%</c:formatCode>
                <c:ptCount val="12"/>
                <c:pt idx="0">
                  <c:v>0.36640381441408398</c:v>
                </c:pt>
                <c:pt idx="1">
                  <c:v>0.36376655925528106</c:v>
                </c:pt>
                <c:pt idx="2">
                  <c:v>0.36452414772727271</c:v>
                </c:pt>
                <c:pt idx="3">
                  <c:v>0.36858860983374603</c:v>
                </c:pt>
                <c:pt idx="4">
                  <c:v>0.3552881570614313</c:v>
                </c:pt>
                <c:pt idx="5">
                  <c:v>0.36985587775655498</c:v>
                </c:pt>
                <c:pt idx="6">
                  <c:v>0.38703737801509852</c:v>
                </c:pt>
                <c:pt idx="7">
                  <c:v>0.38625023101090372</c:v>
                </c:pt>
                <c:pt idx="8">
                  <c:v>0.37990060739922693</c:v>
                </c:pt>
                <c:pt idx="9">
                  <c:v>0.37718170126768324</c:v>
                </c:pt>
                <c:pt idx="10">
                  <c:v>0.37049773755656107</c:v>
                </c:pt>
                <c:pt idx="11">
                  <c:v>0.36741329479768786</c:v>
                </c:pt>
              </c:numCache>
            </c:numRef>
          </c:val>
          <c:smooth val="0"/>
          <c:extLst>
            <c:ext xmlns:c16="http://schemas.microsoft.com/office/drawing/2014/chart" uri="{C3380CC4-5D6E-409C-BE32-E72D297353CC}">
              <c16:uniqueId val="{00000001-65A1-4026-A235-683D9FFB7368}"/>
            </c:ext>
          </c:extLst>
        </c:ser>
        <c:ser>
          <c:idx val="3"/>
          <c:order val="2"/>
          <c:tx>
            <c:strRef>
              <c:f>'PCN DES MetricDATA 23-24'!$S$447</c:f>
              <c:strCache>
                <c:ptCount val="1"/>
                <c:pt idx="0">
                  <c:v>NWL</c:v>
                </c:pt>
              </c:strCache>
            </c:strRef>
          </c:tx>
          <c:spPr>
            <a:ln w="28575" cap="rnd">
              <a:solidFill>
                <a:sysClr val="window" lastClr="FFFFFF">
                  <a:lumMod val="65000"/>
                </a:sysClr>
              </a:solidFill>
              <a:round/>
            </a:ln>
            <a:effectLst/>
          </c:spPr>
          <c:marker>
            <c:symbol val="none"/>
          </c:marker>
          <c:dLbls>
            <c:delete val="1"/>
          </c:dLbls>
          <c:cat>
            <c:numRef>
              <c:extLst>
                <c:ext xmlns:c15="http://schemas.microsoft.com/office/drawing/2012/chart" uri="{02D57815-91ED-43cb-92C2-25804820EDAC}">
                  <c15:fullRef>
                    <c15:sqref>'PCN DES MetricDATA 23-24'!$T$444:$AF$444</c15:sqref>
                  </c15:fullRef>
                </c:ext>
              </c:extLst>
              <c:f>'PCN DES MetricDATA 23-24'!$T$444:$AE$444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23-24'!$T$447:$AF$447</c15:sqref>
                  </c15:fullRef>
                </c:ext>
              </c:extLst>
              <c:f>'PCN DES MetricDATA 23-24'!$T$447:$AE$447</c:f>
              <c:numCache>
                <c:formatCode>0.0%</c:formatCode>
                <c:ptCount val="12"/>
                <c:pt idx="0">
                  <c:v>0.39407671144198092</c:v>
                </c:pt>
                <c:pt idx="1">
                  <c:v>0.3907359586830213</c:v>
                </c:pt>
                <c:pt idx="2">
                  <c:v>0.38507745810938981</c:v>
                </c:pt>
                <c:pt idx="3">
                  <c:v>0.38099703078606034</c:v>
                </c:pt>
                <c:pt idx="4">
                  <c:v>0.3774908337318667</c:v>
                </c:pt>
                <c:pt idx="5">
                  <c:v>0.37638930609792731</c:v>
                </c:pt>
                <c:pt idx="6">
                  <c:v>0.39065510597302505</c:v>
                </c:pt>
                <c:pt idx="7">
                  <c:v>0.39959086259802251</c:v>
                </c:pt>
                <c:pt idx="8">
                  <c:v>0.39285109266474671</c:v>
                </c:pt>
                <c:pt idx="9">
                  <c:v>0.41645477660733743</c:v>
                </c:pt>
                <c:pt idx="10">
                  <c:v>0.40591544184358558</c:v>
                </c:pt>
                <c:pt idx="11">
                  <c:v>0.42722513089005237</c:v>
                </c:pt>
              </c:numCache>
            </c:numRef>
          </c:val>
          <c:smooth val="0"/>
          <c:extLst>
            <c:ext xmlns:c16="http://schemas.microsoft.com/office/drawing/2014/chart" uri="{C3380CC4-5D6E-409C-BE32-E72D297353CC}">
              <c16:uniqueId val="{00000002-65A1-4026-A235-683D9FFB7368}"/>
            </c:ext>
          </c:extLst>
        </c:ser>
        <c:ser>
          <c:idx val="4"/>
          <c:order val="3"/>
          <c:tx>
            <c:strRef>
              <c:f>'PCN DES MetricDATA 23-24'!$S$448</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23-24'!$T$444:$AF$444</c15:sqref>
                  </c15:fullRef>
                </c:ext>
              </c:extLst>
              <c:f>'PCN DES MetricDATA 23-24'!$T$444:$AE$444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23-24'!$T$448:$AF$448</c15:sqref>
                  </c15:fullRef>
                </c:ext>
              </c:extLst>
              <c:f>'PCN DES MetricDATA 23-24'!$T$448:$AE$448</c:f>
              <c:numCache>
                <c:formatCode>0.0%</c:formatCode>
                <c:ptCount val="12"/>
                <c:pt idx="0">
                  <c:v>0.44015670910871696</c:v>
                </c:pt>
                <c:pt idx="1">
                  <c:v>0.42654028436018959</c:v>
                </c:pt>
                <c:pt idx="2">
                  <c:v>0.43061926605504586</c:v>
                </c:pt>
                <c:pt idx="3">
                  <c:v>0.42964509394572026</c:v>
                </c:pt>
                <c:pt idx="4">
                  <c:v>0.44578313253012047</c:v>
                </c:pt>
                <c:pt idx="5">
                  <c:v>0.44483805668016196</c:v>
                </c:pt>
                <c:pt idx="6">
                  <c:v>0.45551105693888211</c:v>
                </c:pt>
                <c:pt idx="7">
                  <c:v>0.45171008328903067</c:v>
                </c:pt>
                <c:pt idx="8">
                  <c:v>0.45090595340811046</c:v>
                </c:pt>
                <c:pt idx="9">
                  <c:v>0.44868693849343472</c:v>
                </c:pt>
                <c:pt idx="10">
                  <c:v>0.44872903337368147</c:v>
                </c:pt>
                <c:pt idx="11">
                  <c:v>0.44694259921648782</c:v>
                </c:pt>
              </c:numCache>
            </c:numRef>
          </c:val>
          <c:smooth val="0"/>
          <c:extLst>
            <c:ext xmlns:c16="http://schemas.microsoft.com/office/drawing/2014/chart" uri="{C3380CC4-5D6E-409C-BE32-E72D297353CC}">
              <c16:uniqueId val="{00000003-65A1-4026-A235-683D9FFB7368}"/>
            </c:ext>
          </c:extLst>
        </c:ser>
        <c:ser>
          <c:idx val="5"/>
          <c:order val="4"/>
          <c:tx>
            <c:strRef>
              <c:f>'PCN DES MetricDATA 23-24'!$S$449</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23-24'!$T$444:$AF$444</c15:sqref>
                  </c15:fullRef>
                </c:ext>
              </c:extLst>
              <c:f>'PCN DES MetricDATA 23-24'!$T$444:$AE$444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23-24'!$T$449:$AF$449</c15:sqref>
                  </c15:fullRef>
                </c:ext>
              </c:extLst>
              <c:f>'PCN DES MetricDATA 23-24'!$T$449:$AE$449</c:f>
              <c:numCache>
                <c:formatCode>0.0%</c:formatCode>
                <c:ptCount val="12"/>
                <c:pt idx="0">
                  <c:v>0.42103778905809364</c:v>
                </c:pt>
                <c:pt idx="1">
                  <c:v>0.41206781914893614</c:v>
                </c:pt>
                <c:pt idx="2">
                  <c:v>0.41560442639025075</c:v>
                </c:pt>
                <c:pt idx="3">
                  <c:v>0.41279501261689178</c:v>
                </c:pt>
                <c:pt idx="4">
                  <c:v>0.41055555555555556</c:v>
                </c:pt>
                <c:pt idx="5">
                  <c:v>0.40708203811325855</c:v>
                </c:pt>
                <c:pt idx="6">
                  <c:v>0.42539414414414417</c:v>
                </c:pt>
                <c:pt idx="7">
                  <c:v>0.42649548532731379</c:v>
                </c:pt>
                <c:pt idx="8">
                  <c:v>0.42377622377622376</c:v>
                </c:pt>
                <c:pt idx="9">
                  <c:v>0.42215065807896945</c:v>
                </c:pt>
                <c:pt idx="10">
                  <c:v>0.4225094843332865</c:v>
                </c:pt>
                <c:pt idx="11">
                  <c:v>0.42781048500140173</c:v>
                </c:pt>
              </c:numCache>
            </c:numRef>
          </c:val>
          <c:smooth val="0"/>
          <c:extLst>
            <c:ext xmlns:c16="http://schemas.microsoft.com/office/drawing/2014/chart" uri="{C3380CC4-5D6E-409C-BE32-E72D297353CC}">
              <c16:uniqueId val="{00000004-65A1-4026-A235-683D9FFB7368}"/>
            </c:ext>
          </c:extLst>
        </c:ser>
        <c:ser>
          <c:idx val="0"/>
          <c:order val="5"/>
          <c:tx>
            <c:strRef>
              <c:f>'PCN DES MetricDATA 23-24'!$S$451</c:f>
              <c:strCache>
                <c:ptCount val="1"/>
                <c:pt idx="0">
                  <c:v>England</c:v>
                </c:pt>
              </c:strCache>
            </c:strRef>
          </c:tx>
          <c:spPr>
            <a:ln w="28575" cap="rnd">
              <a:solidFill>
                <a:schemeClr val="accent1"/>
              </a:solidFill>
              <a:prstDash val="dash"/>
              <a:round/>
            </a:ln>
            <a:effectLst/>
          </c:spPr>
          <c:marker>
            <c:symbol val="none"/>
          </c:marker>
          <c:dLbls>
            <c:delete val="1"/>
          </c:dLbls>
          <c:cat>
            <c:numRef>
              <c:extLst>
                <c:ext xmlns:c15="http://schemas.microsoft.com/office/drawing/2012/chart" uri="{02D57815-91ED-43cb-92C2-25804820EDAC}">
                  <c15:fullRef>
                    <c15:sqref>'PCN DES MetricDATA 23-24'!$T$444:$AF$444</c15:sqref>
                  </c15:fullRef>
                </c:ext>
              </c:extLst>
              <c:f>'PCN DES MetricDATA 23-24'!$T$444:$AE$444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23-24'!$T$451:$AF$451</c15:sqref>
                  </c15:fullRef>
                </c:ext>
              </c:extLst>
              <c:f>'PCN DES MetricDATA 23-24'!$T$451:$AE$451</c:f>
              <c:numCache>
                <c:formatCode>0.0%</c:formatCode>
                <c:ptCount val="12"/>
                <c:pt idx="0">
                  <c:v>0.46193630118874107</c:v>
                </c:pt>
                <c:pt idx="1">
                  <c:v>0.46044726086564125</c:v>
                </c:pt>
                <c:pt idx="2">
                  <c:v>0.46128738606010516</c:v>
                </c:pt>
                <c:pt idx="3">
                  <c:v>0.46361777733067833</c:v>
                </c:pt>
                <c:pt idx="4">
                  <c:v>0.46395074039871481</c:v>
                </c:pt>
                <c:pt idx="5">
                  <c:v>0.46500452817036203</c:v>
                </c:pt>
                <c:pt idx="6">
                  <c:v>0.47100954882982249</c:v>
                </c:pt>
                <c:pt idx="7">
                  <c:v>0.4778879446018256</c:v>
                </c:pt>
                <c:pt idx="8">
                  <c:v>0.47644484207387139</c:v>
                </c:pt>
                <c:pt idx="9">
                  <c:v>0.47587087777683379</c:v>
                </c:pt>
                <c:pt idx="10">
                  <c:v>0.47479936456850486</c:v>
                </c:pt>
                <c:pt idx="11">
                  <c:v>0.47632237079869894</c:v>
                </c:pt>
              </c:numCache>
            </c:numRef>
          </c:val>
          <c:smooth val="0"/>
          <c:extLst>
            <c:ext xmlns:c16="http://schemas.microsoft.com/office/drawing/2014/chart" uri="{C3380CC4-5D6E-409C-BE32-E72D297353CC}">
              <c16:uniqueId val="{00000005-65A1-4026-A235-683D9FFB7368}"/>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Care home residents on the QOF Dementia Register</a:t>
                </a:r>
                <a:endParaRPr lang="en-US" baseline="0"/>
              </a:p>
            </c:rich>
          </c:tx>
          <c:layout>
            <c:manualLayout>
              <c:xMode val="edge"/>
              <c:yMode val="edge"/>
              <c:x val="2.1447973818735044E-2"/>
              <c:y val="0.1886126347163511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32527962850797487"/>
          <c:y val="0.12158040244969379"/>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 of Care Home</a:t>
            </a:r>
            <a:r>
              <a:rPr lang="en-US" baseline="0"/>
              <a:t> Residents who received a </a:t>
            </a:r>
            <a:r>
              <a:rPr lang="en-US" baseline="0">
                <a:solidFill>
                  <a:schemeClr val="accent5">
                    <a:lumMod val="50000"/>
                  </a:schemeClr>
                </a:solidFill>
              </a:rPr>
              <a:t>Delirium Assessement</a:t>
            </a:r>
            <a:endParaRPr lang="en-US">
              <a:solidFill>
                <a:schemeClr val="accent5">
                  <a:lumMod val="50000"/>
                </a:schemeClr>
              </a:solidFill>
            </a:endParaRPr>
          </a:p>
        </c:rich>
      </c:tx>
      <c:layout>
        <c:manualLayout>
          <c:xMode val="edge"/>
          <c:yMode val="edge"/>
          <c:x val="2.0735821943669058E-2"/>
          <c:y val="2.8368804887773828E-2"/>
        </c:manualLayout>
      </c:layout>
      <c:overlay val="0"/>
      <c:spPr>
        <a:noFill/>
        <a:ln>
          <a:noFill/>
        </a:ln>
        <a:effectLst/>
      </c:spPr>
    </c:title>
    <c:autoTitleDeleted val="0"/>
    <c:plotArea>
      <c:layout>
        <c:manualLayout>
          <c:layoutTarget val="inner"/>
          <c:xMode val="edge"/>
          <c:yMode val="edge"/>
          <c:x val="0.12729226568420696"/>
          <c:y val="0.23331908759358455"/>
          <c:w val="0.83963427648467015"/>
          <c:h val="0.56695608048993873"/>
        </c:manualLayout>
      </c:layout>
      <c:lineChart>
        <c:grouping val="standard"/>
        <c:varyColors val="0"/>
        <c:ser>
          <c:idx val="1"/>
          <c:order val="0"/>
          <c:tx>
            <c:strRef>
              <c:f>'PCN DES MetricDATA 23-24'!$S$205</c:f>
              <c:strCache>
                <c:ptCount val="1"/>
                <c:pt idx="0">
                  <c:v>NEL</c:v>
                </c:pt>
              </c:strCache>
            </c:strRef>
          </c:tx>
          <c:spPr>
            <a:ln w="28575">
              <a:solidFill>
                <a:srgbClr val="0070C0"/>
              </a:solidFill>
            </a:ln>
          </c:spPr>
          <c:marker>
            <c:symbol val="none"/>
          </c:marker>
          <c:dLbls>
            <c:delete val="1"/>
          </c:dLbls>
          <c:cat>
            <c:numRef>
              <c:extLst>
                <c:ext xmlns:c15="http://schemas.microsoft.com/office/drawing/2012/chart" uri="{02D57815-91ED-43cb-92C2-25804820EDAC}">
                  <c15:fullRef>
                    <c15:sqref>'PCN DES MetricDATA 23-24'!$T$204:$AF$204</c15:sqref>
                  </c15:fullRef>
                </c:ext>
              </c:extLst>
              <c:f>'PCN DES MetricDATA 23-24'!$T$204:$AE$204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23-24'!$T$205:$AF$205</c15:sqref>
                  </c15:fullRef>
                </c:ext>
              </c:extLst>
              <c:f>'PCN DES MetricDATA 23-24'!$T$205:$AE$205</c:f>
              <c:numCache>
                <c:formatCode>0.0%</c:formatCode>
                <c:ptCount val="12"/>
                <c:pt idx="0">
                  <c:v>0</c:v>
                </c:pt>
                <c:pt idx="1">
                  <c:v>0.05</c:v>
                </c:pt>
                <c:pt idx="2">
                  <c:v>3.7037037037037035E-2</c:v>
                </c:pt>
                <c:pt idx="3">
                  <c:v>2.9411764705882353E-2</c:v>
                </c:pt>
                <c:pt idx="4">
                  <c:v>0.05</c:v>
                </c:pt>
                <c:pt idx="5">
                  <c:v>1.8518518518518517E-2</c:v>
                </c:pt>
                <c:pt idx="6">
                  <c:v>1.5384615384615385E-2</c:v>
                </c:pt>
                <c:pt idx="7">
                  <c:v>1.4925373134328358E-2</c:v>
                </c:pt>
                <c:pt idx="8">
                  <c:v>1.3698630136986301E-2</c:v>
                </c:pt>
                <c:pt idx="9">
                  <c:v>1.3157894736842105E-2</c:v>
                </c:pt>
                <c:pt idx="10">
                  <c:v>2.3622047244094488E-2</c:v>
                </c:pt>
                <c:pt idx="11">
                  <c:v>1.4814814814814815E-2</c:v>
                </c:pt>
              </c:numCache>
            </c:numRef>
          </c:val>
          <c:smooth val="0"/>
          <c:extLst>
            <c:ext xmlns:c16="http://schemas.microsoft.com/office/drawing/2014/chart" uri="{C3380CC4-5D6E-409C-BE32-E72D297353CC}">
              <c16:uniqueId val="{00000000-36A5-4A04-9D00-85188CEE8285}"/>
            </c:ext>
          </c:extLst>
        </c:ser>
        <c:ser>
          <c:idx val="2"/>
          <c:order val="1"/>
          <c:tx>
            <c:strRef>
              <c:f>'PCN DES MetricDATA 23-24'!$S$206</c:f>
              <c:strCache>
                <c:ptCount val="1"/>
                <c:pt idx="0">
                  <c:v>NCL</c:v>
                </c:pt>
              </c:strCache>
            </c:strRef>
          </c:tx>
          <c:spPr>
            <a:ln w="28575">
              <a:solidFill>
                <a:srgbClr val="ED7D31"/>
              </a:solidFill>
            </a:ln>
          </c:spPr>
          <c:marker>
            <c:symbol val="none"/>
          </c:marker>
          <c:dLbls>
            <c:delete val="1"/>
          </c:dLbls>
          <c:cat>
            <c:numRef>
              <c:extLst>
                <c:ext xmlns:c15="http://schemas.microsoft.com/office/drawing/2012/chart" uri="{02D57815-91ED-43cb-92C2-25804820EDAC}">
                  <c15:fullRef>
                    <c15:sqref>'PCN DES MetricDATA 23-24'!$T$204:$AF$204</c15:sqref>
                  </c15:fullRef>
                </c:ext>
              </c:extLst>
              <c:f>'PCN DES MetricDATA 23-24'!$T$204:$AE$204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23-24'!$T$206:$AF$206</c15:sqref>
                  </c15:fullRef>
                </c:ext>
              </c:extLst>
              <c:f>'PCN DES MetricDATA 23-24'!$T$206:$AE$206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6A5-4A04-9D00-85188CEE8285}"/>
            </c:ext>
          </c:extLst>
        </c:ser>
        <c:ser>
          <c:idx val="3"/>
          <c:order val="2"/>
          <c:tx>
            <c:strRef>
              <c:f>'PCN DES MetricDATA 23-24'!$S$207</c:f>
              <c:strCache>
                <c:ptCount val="1"/>
                <c:pt idx="0">
                  <c:v>NWL</c:v>
                </c:pt>
              </c:strCache>
            </c:strRef>
          </c:tx>
          <c:spPr>
            <a:ln w="28575">
              <a:solidFill>
                <a:sysClr val="window" lastClr="FFFFFF">
                  <a:lumMod val="65000"/>
                </a:sysClr>
              </a:solidFill>
            </a:ln>
          </c:spPr>
          <c:marker>
            <c:symbol val="none"/>
          </c:marker>
          <c:dLbls>
            <c:delete val="1"/>
          </c:dLbls>
          <c:cat>
            <c:numRef>
              <c:extLst>
                <c:ext xmlns:c15="http://schemas.microsoft.com/office/drawing/2012/chart" uri="{02D57815-91ED-43cb-92C2-25804820EDAC}">
                  <c15:fullRef>
                    <c15:sqref>'PCN DES MetricDATA 23-24'!$T$204:$AF$204</c15:sqref>
                  </c15:fullRef>
                </c:ext>
              </c:extLst>
              <c:f>'PCN DES MetricDATA 23-24'!$T$204:$AE$204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23-24'!$T$207:$AF$207</c15:sqref>
                  </c15:fullRef>
                </c:ext>
              </c:extLst>
              <c:f>'PCN DES MetricDATA 23-24'!$T$207:$AE$207</c:f>
              <c:numCache>
                <c:formatCode>0.0%</c:formatCode>
                <c:ptCount val="12"/>
                <c:pt idx="0">
                  <c:v>0</c:v>
                </c:pt>
                <c:pt idx="1">
                  <c:v>0</c:v>
                </c:pt>
                <c:pt idx="2">
                  <c:v>0</c:v>
                </c:pt>
                <c:pt idx="3">
                  <c:v>0</c:v>
                </c:pt>
                <c:pt idx="4">
                  <c:v>0</c:v>
                </c:pt>
                <c:pt idx="5">
                  <c:v>0</c:v>
                </c:pt>
                <c:pt idx="6">
                  <c:v>1.3698630136986301E-2</c:v>
                </c:pt>
                <c:pt idx="7">
                  <c:v>0.12345679012345678</c:v>
                </c:pt>
                <c:pt idx="8">
                  <c:v>0.18181818181818182</c:v>
                </c:pt>
                <c:pt idx="9">
                  <c:v>0.19230769230769232</c:v>
                </c:pt>
                <c:pt idx="10">
                  <c:v>0.21052631578947367</c:v>
                </c:pt>
                <c:pt idx="11">
                  <c:v>0.25657894736842107</c:v>
                </c:pt>
              </c:numCache>
            </c:numRef>
          </c:val>
          <c:smooth val="0"/>
          <c:extLst>
            <c:ext xmlns:c16="http://schemas.microsoft.com/office/drawing/2014/chart" uri="{C3380CC4-5D6E-409C-BE32-E72D297353CC}">
              <c16:uniqueId val="{00000002-36A5-4A04-9D00-85188CEE8285}"/>
            </c:ext>
          </c:extLst>
        </c:ser>
        <c:ser>
          <c:idx val="4"/>
          <c:order val="3"/>
          <c:tx>
            <c:strRef>
              <c:f>'PCN DES MetricDATA 23-24'!$S$208</c:f>
              <c:strCache>
                <c:ptCount val="1"/>
                <c:pt idx="0">
                  <c:v>SEL</c:v>
                </c:pt>
              </c:strCache>
            </c:strRef>
          </c:tx>
          <c:spPr>
            <a:ln w="28575">
              <a:solidFill>
                <a:srgbClr val="FFC000"/>
              </a:solidFill>
            </a:ln>
          </c:spPr>
          <c:marker>
            <c:symbol val="none"/>
          </c:marker>
          <c:dLbls>
            <c:delete val="1"/>
          </c:dLbls>
          <c:cat>
            <c:numRef>
              <c:extLst>
                <c:ext xmlns:c15="http://schemas.microsoft.com/office/drawing/2012/chart" uri="{02D57815-91ED-43cb-92C2-25804820EDAC}">
                  <c15:fullRef>
                    <c15:sqref>'PCN DES MetricDATA 23-24'!$T$204:$AF$204</c15:sqref>
                  </c15:fullRef>
                </c:ext>
              </c:extLst>
              <c:f>'PCN DES MetricDATA 23-24'!$T$204:$AE$204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23-24'!$T$208:$AF$208</c15:sqref>
                  </c15:fullRef>
                </c:ext>
              </c:extLst>
              <c:f>'PCN DES MetricDATA 23-24'!$T$208:$AE$208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36A5-4A04-9D00-85188CEE8285}"/>
            </c:ext>
          </c:extLst>
        </c:ser>
        <c:ser>
          <c:idx val="5"/>
          <c:order val="4"/>
          <c:tx>
            <c:strRef>
              <c:f>'PCN DES MetricDATA 23-24'!$S$209</c:f>
              <c:strCache>
                <c:ptCount val="1"/>
                <c:pt idx="0">
                  <c:v>SWL</c:v>
                </c:pt>
              </c:strCache>
            </c:strRef>
          </c:tx>
          <c:spPr>
            <a:ln w="28575">
              <a:solidFill>
                <a:srgbClr val="5B9BD5"/>
              </a:solidFill>
            </a:ln>
          </c:spPr>
          <c:marker>
            <c:symbol val="none"/>
          </c:marker>
          <c:dLbls>
            <c:delete val="1"/>
          </c:dLbls>
          <c:cat>
            <c:numRef>
              <c:extLst>
                <c:ext xmlns:c15="http://schemas.microsoft.com/office/drawing/2012/chart" uri="{02D57815-91ED-43cb-92C2-25804820EDAC}">
                  <c15:fullRef>
                    <c15:sqref>'PCN DES MetricDATA 23-24'!$T$204:$AF$204</c15:sqref>
                  </c15:fullRef>
                </c:ext>
              </c:extLst>
              <c:f>'PCN DES MetricDATA 23-24'!$T$204:$AE$204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23-24'!$T$209:$AF$209</c15:sqref>
                  </c15:fullRef>
                </c:ext>
              </c:extLst>
              <c:f>'PCN DES MetricDATA 23-24'!$T$209:$AE$209</c:f>
              <c:numCache>
                <c:formatCode>0.0%</c:formatCode>
                <c:ptCount val="12"/>
                <c:pt idx="0">
                  <c:v>0</c:v>
                </c:pt>
                <c:pt idx="1">
                  <c:v>0</c:v>
                </c:pt>
                <c:pt idx="2">
                  <c:v>0</c:v>
                </c:pt>
                <c:pt idx="3">
                  <c:v>0</c:v>
                </c:pt>
                <c:pt idx="4">
                  <c:v>0</c:v>
                </c:pt>
                <c:pt idx="5">
                  <c:v>0</c:v>
                </c:pt>
                <c:pt idx="6">
                  <c:v>1.4705882352941176E-2</c:v>
                </c:pt>
                <c:pt idx="7">
                  <c:v>1.4084507042253521E-2</c:v>
                </c:pt>
                <c:pt idx="8">
                  <c:v>1.4285714285714285E-2</c:v>
                </c:pt>
                <c:pt idx="9">
                  <c:v>4.9382716049382713E-2</c:v>
                </c:pt>
                <c:pt idx="10">
                  <c:v>7.4999999999999997E-2</c:v>
                </c:pt>
                <c:pt idx="11">
                  <c:v>0.10526315789473684</c:v>
                </c:pt>
              </c:numCache>
            </c:numRef>
          </c:val>
          <c:smooth val="0"/>
          <c:extLst>
            <c:ext xmlns:c16="http://schemas.microsoft.com/office/drawing/2014/chart" uri="{C3380CC4-5D6E-409C-BE32-E72D297353CC}">
              <c16:uniqueId val="{00000004-36A5-4A04-9D00-85188CEE8285}"/>
            </c:ext>
          </c:extLst>
        </c:ser>
        <c:ser>
          <c:idx val="0"/>
          <c:order val="5"/>
          <c:tx>
            <c:strRef>
              <c:f>'PCN DES MetricDATA 23-24'!$S$211</c:f>
              <c:strCache>
                <c:ptCount val="1"/>
                <c:pt idx="0">
                  <c:v>England</c:v>
                </c:pt>
              </c:strCache>
            </c:strRef>
          </c:tx>
          <c:spPr>
            <a:ln w="28575">
              <a:solidFill>
                <a:srgbClr val="4472C4">
                  <a:lumMod val="75000"/>
                </a:srgbClr>
              </a:solidFill>
              <a:prstDash val="dash"/>
            </a:ln>
          </c:spPr>
          <c:marker>
            <c:symbol val="none"/>
          </c:marker>
          <c:dLbls>
            <c:delete val="1"/>
          </c:dLbls>
          <c:cat>
            <c:numRef>
              <c:extLst>
                <c:ext xmlns:c15="http://schemas.microsoft.com/office/drawing/2012/chart" uri="{02D57815-91ED-43cb-92C2-25804820EDAC}">
                  <c15:fullRef>
                    <c15:sqref>'PCN DES MetricDATA 23-24'!$T$204:$AF$204</c15:sqref>
                  </c15:fullRef>
                </c:ext>
              </c:extLst>
              <c:f>'PCN DES MetricDATA 23-24'!$T$204:$AE$204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23-24'!$T$211:$AF$211</c15:sqref>
                  </c15:fullRef>
                </c:ext>
              </c:extLst>
              <c:f>'PCN DES MetricDATA 23-24'!$T$211:$AE$211</c:f>
              <c:numCache>
                <c:formatCode>0.0%</c:formatCode>
                <c:ptCount val="12"/>
                <c:pt idx="0">
                  <c:v>4.2895442359249331E-2</c:v>
                </c:pt>
                <c:pt idx="1">
                  <c:v>5.0139275766016712E-2</c:v>
                </c:pt>
                <c:pt idx="2">
                  <c:v>4.4367283950617287E-2</c:v>
                </c:pt>
                <c:pt idx="3">
                  <c:v>4.3643819566490917E-2</c:v>
                </c:pt>
                <c:pt idx="4">
                  <c:v>4.2954031650339113E-2</c:v>
                </c:pt>
                <c:pt idx="5">
                  <c:v>5.8427910886927281E-2</c:v>
                </c:pt>
                <c:pt idx="6">
                  <c:v>5.6621004566210047E-2</c:v>
                </c:pt>
                <c:pt idx="7">
                  <c:v>4.8509437290527431E-2</c:v>
                </c:pt>
                <c:pt idx="8">
                  <c:v>4.5894115718734634E-2</c:v>
                </c:pt>
                <c:pt idx="9">
                  <c:v>4.4189602446483178E-2</c:v>
                </c:pt>
                <c:pt idx="10">
                  <c:v>4.4334256963686744E-2</c:v>
                </c:pt>
                <c:pt idx="11">
                  <c:v>4.7900082349711777E-2</c:v>
                </c:pt>
              </c:numCache>
            </c:numRef>
          </c:val>
          <c:smooth val="0"/>
          <c:extLst>
            <c:ext xmlns:c16="http://schemas.microsoft.com/office/drawing/2014/chart" uri="{C3380CC4-5D6E-409C-BE32-E72D297353CC}">
              <c16:uniqueId val="{00000005-36A5-4A04-9D00-85188CEE8285}"/>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kern="1200" baseline="0">
                    <a:solidFill>
                      <a:sysClr val="windowText" lastClr="000000">
                        <a:lumMod val="65000"/>
                        <a:lumOff val="35000"/>
                      </a:sysClr>
                    </a:solidFill>
                  </a:rPr>
                  <a:t>% of Care home residents who received a delirium assessment</a:t>
                </a:r>
              </a:p>
            </c:rich>
          </c:tx>
          <c:layout>
            <c:manualLayout>
              <c:xMode val="edge"/>
              <c:yMode val="edge"/>
              <c:x val="2.4331773167609486E-2"/>
              <c:y val="0.20267384415751213"/>
            </c:manualLayout>
          </c:layout>
          <c:overlay val="0"/>
          <c:spPr>
            <a:noFill/>
            <a:ln>
              <a:noFill/>
            </a:ln>
            <a:effectLst/>
          </c:spPr>
        </c:title>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plotArea>
    <c:legend>
      <c:legendPos val="t"/>
      <c:layout>
        <c:manualLayout>
          <c:xMode val="edge"/>
          <c:yMode val="edge"/>
          <c:x val="0.2459751414225419"/>
          <c:y val="0.12158030279209119"/>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Number of Patients aged &gt;=18 recorded as living in a Care Home</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440843932969917"/>
          <c:y val="0.23331898512685914"/>
          <c:w val="0.83963427648467015"/>
          <c:h val="0.56695608048993873"/>
        </c:manualLayout>
      </c:layout>
      <c:lineChart>
        <c:grouping val="standard"/>
        <c:varyColors val="0"/>
        <c:ser>
          <c:idx val="1"/>
          <c:order val="0"/>
          <c:tx>
            <c:strRef>
              <c:f>'PCN DES MetricDATA 24-25'!$S$81</c:f>
              <c:strCache>
                <c:ptCount val="1"/>
                <c:pt idx="0">
                  <c:v>NEL</c:v>
                </c:pt>
              </c:strCache>
            </c:strRef>
          </c:tx>
          <c:spPr>
            <a:ln w="28575" cap="rnd">
              <a:solidFill>
                <a:srgbClr val="4472C4"/>
              </a:solidFill>
              <a:round/>
            </a:ln>
            <a:effectLst/>
          </c:spPr>
          <c:marker>
            <c:symbol val="none"/>
          </c:marker>
          <c:dLbls>
            <c:delete val="1"/>
          </c:dLbls>
          <c:cat>
            <c:numRef>
              <c:extLst>
                <c:ext xmlns:c15="http://schemas.microsoft.com/office/drawing/2012/chart" uri="{02D57815-91ED-43cb-92C2-25804820EDAC}">
                  <c15:fullRef>
                    <c15:sqref>'PCN DES MetricDATA 24-25'!$T$80:$AF$80</c15:sqref>
                  </c15:fullRef>
                </c:ext>
              </c:extLst>
              <c:f>'PCN DES MetricDATA 24-25'!$Y$80:$AF$80</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24-25'!$T$81:$AF$81</c15:sqref>
                  </c15:fullRef>
                </c:ext>
              </c:extLst>
              <c:f>'PCN DES MetricDATA 24-25'!$Y$81:$AF$81</c:f>
              <c:numCache>
                <c:formatCode>General</c:formatCode>
                <c:ptCount val="8"/>
                <c:pt idx="0">
                  <c:v>0</c:v>
                </c:pt>
                <c:pt idx="1">
                  <c:v>0</c:v>
                </c:pt>
                <c:pt idx="2">
                  <c:v>0</c:v>
                </c:pt>
                <c:pt idx="3">
                  <c:v>0</c:v>
                </c:pt>
                <c:pt idx="4">
                  <c:v>0</c:v>
                </c:pt>
                <c:pt idx="5">
                  <c:v>0</c:v>
                </c:pt>
                <c:pt idx="6">
                  <c:v>6222</c:v>
                </c:pt>
                <c:pt idx="7">
                  <c:v>6203</c:v>
                </c:pt>
              </c:numCache>
            </c:numRef>
          </c:val>
          <c:smooth val="0"/>
          <c:extLst>
            <c:ext xmlns:c16="http://schemas.microsoft.com/office/drawing/2014/chart" uri="{C3380CC4-5D6E-409C-BE32-E72D297353CC}">
              <c16:uniqueId val="{00000000-42A0-4027-BD8C-68DA2152E617}"/>
            </c:ext>
          </c:extLst>
        </c:ser>
        <c:ser>
          <c:idx val="2"/>
          <c:order val="1"/>
          <c:tx>
            <c:strRef>
              <c:f>'PCN DES MetricDATA 24-25'!$S$82</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24-25'!$T$80:$AF$80</c15:sqref>
                  </c15:fullRef>
                </c:ext>
              </c:extLst>
              <c:f>'PCN DES MetricDATA 24-25'!$Y$80:$AF$80</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24-25'!$T$82:$AF$82</c15:sqref>
                  </c15:fullRef>
                </c:ext>
              </c:extLst>
              <c:f>'PCN DES MetricDATA 24-25'!$Y$82:$AF$82</c:f>
              <c:numCache>
                <c:formatCode>General</c:formatCode>
                <c:ptCount val="8"/>
                <c:pt idx="0">
                  <c:v>0</c:v>
                </c:pt>
                <c:pt idx="1">
                  <c:v>0</c:v>
                </c:pt>
                <c:pt idx="2">
                  <c:v>0</c:v>
                </c:pt>
                <c:pt idx="3">
                  <c:v>0</c:v>
                </c:pt>
                <c:pt idx="4">
                  <c:v>0</c:v>
                </c:pt>
                <c:pt idx="5">
                  <c:v>0</c:v>
                </c:pt>
                <c:pt idx="6">
                  <c:v>5969</c:v>
                </c:pt>
                <c:pt idx="7">
                  <c:v>5987</c:v>
                </c:pt>
              </c:numCache>
            </c:numRef>
          </c:val>
          <c:smooth val="0"/>
          <c:extLst>
            <c:ext xmlns:c16="http://schemas.microsoft.com/office/drawing/2014/chart" uri="{C3380CC4-5D6E-409C-BE32-E72D297353CC}">
              <c16:uniqueId val="{00000001-42A0-4027-BD8C-68DA2152E617}"/>
            </c:ext>
          </c:extLst>
        </c:ser>
        <c:ser>
          <c:idx val="3"/>
          <c:order val="2"/>
          <c:tx>
            <c:strRef>
              <c:f>'PCN DES MetricDATA 24-25'!$S$83</c:f>
              <c:strCache>
                <c:ptCount val="1"/>
                <c:pt idx="0">
                  <c:v>NWL</c:v>
                </c:pt>
              </c:strCache>
            </c:strRef>
          </c:tx>
          <c:spPr>
            <a:ln w="28575" cap="rnd">
              <a:solidFill>
                <a:srgbClr val="A5A5A5"/>
              </a:solidFill>
              <a:round/>
            </a:ln>
            <a:effectLst/>
          </c:spPr>
          <c:marker>
            <c:symbol val="none"/>
          </c:marker>
          <c:dLbls>
            <c:delete val="1"/>
          </c:dLbls>
          <c:cat>
            <c:numRef>
              <c:extLst>
                <c:ext xmlns:c15="http://schemas.microsoft.com/office/drawing/2012/chart" uri="{02D57815-91ED-43cb-92C2-25804820EDAC}">
                  <c15:fullRef>
                    <c15:sqref>'PCN DES MetricDATA 24-25'!$T$80:$AF$80</c15:sqref>
                  </c15:fullRef>
                </c:ext>
              </c:extLst>
              <c:f>'PCN DES MetricDATA 24-25'!$Y$80:$AF$80</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24-25'!$T$83:$AF$83</c15:sqref>
                  </c15:fullRef>
                </c:ext>
              </c:extLst>
              <c:f>'PCN DES MetricDATA 24-25'!$Y$83:$AF$83</c:f>
              <c:numCache>
                <c:formatCode>General</c:formatCode>
                <c:ptCount val="8"/>
                <c:pt idx="0">
                  <c:v>0</c:v>
                </c:pt>
                <c:pt idx="1">
                  <c:v>0</c:v>
                </c:pt>
                <c:pt idx="2">
                  <c:v>0</c:v>
                </c:pt>
                <c:pt idx="3">
                  <c:v>0</c:v>
                </c:pt>
                <c:pt idx="4">
                  <c:v>0</c:v>
                </c:pt>
                <c:pt idx="5">
                  <c:v>0</c:v>
                </c:pt>
                <c:pt idx="6">
                  <c:v>7150</c:v>
                </c:pt>
                <c:pt idx="7">
                  <c:v>7145</c:v>
                </c:pt>
              </c:numCache>
            </c:numRef>
          </c:val>
          <c:smooth val="0"/>
          <c:extLst>
            <c:ext xmlns:c16="http://schemas.microsoft.com/office/drawing/2014/chart" uri="{C3380CC4-5D6E-409C-BE32-E72D297353CC}">
              <c16:uniqueId val="{00000002-42A0-4027-BD8C-68DA2152E617}"/>
            </c:ext>
          </c:extLst>
        </c:ser>
        <c:ser>
          <c:idx val="4"/>
          <c:order val="3"/>
          <c:tx>
            <c:strRef>
              <c:f>'PCN DES MetricDATA 24-25'!$S$84</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24-25'!$T$80:$AF$80</c15:sqref>
                  </c15:fullRef>
                </c:ext>
              </c:extLst>
              <c:f>'PCN DES MetricDATA 24-25'!$Y$80:$AF$80</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24-25'!$T$84:$AF$84</c15:sqref>
                  </c15:fullRef>
                </c:ext>
              </c:extLst>
              <c:f>'PCN DES MetricDATA 24-25'!$Y$84:$AF$84</c:f>
              <c:numCache>
                <c:formatCode>General</c:formatCode>
                <c:ptCount val="8"/>
                <c:pt idx="0">
                  <c:v>0</c:v>
                </c:pt>
                <c:pt idx="1">
                  <c:v>0</c:v>
                </c:pt>
                <c:pt idx="2">
                  <c:v>0</c:v>
                </c:pt>
                <c:pt idx="3">
                  <c:v>0</c:v>
                </c:pt>
                <c:pt idx="4">
                  <c:v>0</c:v>
                </c:pt>
                <c:pt idx="5">
                  <c:v>0</c:v>
                </c:pt>
                <c:pt idx="6">
                  <c:v>6101</c:v>
                </c:pt>
                <c:pt idx="7">
                  <c:v>6105</c:v>
                </c:pt>
              </c:numCache>
            </c:numRef>
          </c:val>
          <c:smooth val="0"/>
          <c:extLst>
            <c:ext xmlns:c16="http://schemas.microsoft.com/office/drawing/2014/chart" uri="{C3380CC4-5D6E-409C-BE32-E72D297353CC}">
              <c16:uniqueId val="{00000003-42A0-4027-BD8C-68DA2152E617}"/>
            </c:ext>
          </c:extLst>
        </c:ser>
        <c:ser>
          <c:idx val="5"/>
          <c:order val="4"/>
          <c:tx>
            <c:strRef>
              <c:f>'PCN DES MetricDATA 24-25'!$S$85</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24-25'!$T$80:$AF$80</c15:sqref>
                  </c15:fullRef>
                </c:ext>
              </c:extLst>
              <c:f>'PCN DES MetricDATA 24-25'!$Y$80:$AF$80</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24-25'!$T$85:$AF$85</c15:sqref>
                  </c15:fullRef>
                </c:ext>
              </c:extLst>
              <c:f>'PCN DES MetricDATA 24-25'!$Y$85:$AF$85</c:f>
              <c:numCache>
                <c:formatCode>General</c:formatCode>
                <c:ptCount val="8"/>
                <c:pt idx="0">
                  <c:v>0</c:v>
                </c:pt>
                <c:pt idx="1">
                  <c:v>0</c:v>
                </c:pt>
                <c:pt idx="2">
                  <c:v>0</c:v>
                </c:pt>
                <c:pt idx="3">
                  <c:v>0</c:v>
                </c:pt>
                <c:pt idx="4">
                  <c:v>0</c:v>
                </c:pt>
                <c:pt idx="5">
                  <c:v>0</c:v>
                </c:pt>
                <c:pt idx="6">
                  <c:v>7864</c:v>
                </c:pt>
                <c:pt idx="7">
                  <c:v>7861</c:v>
                </c:pt>
              </c:numCache>
            </c:numRef>
          </c:val>
          <c:smooth val="0"/>
          <c:extLst>
            <c:ext xmlns:c16="http://schemas.microsoft.com/office/drawing/2014/chart" uri="{C3380CC4-5D6E-409C-BE32-E72D297353CC}">
              <c16:uniqueId val="{00000004-42A0-4027-BD8C-68DA2152E617}"/>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a:t>
                </a:r>
                <a:r>
                  <a:rPr lang="en-US" baseline="0"/>
                  <a:t> of</a:t>
                </a:r>
                <a:r>
                  <a:rPr lang="en-US"/>
                  <a:t> patients in a care home</a:t>
                </a:r>
              </a:p>
            </c:rich>
          </c:tx>
          <c:layout>
            <c:manualLayout>
              <c:xMode val="edge"/>
              <c:yMode val="edge"/>
              <c:x val="1.5680417665183157E-2"/>
              <c:y val="0.2364206950911321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9355783067897012"/>
          <c:y val="0.11595581901562677"/>
          <c:w val="0.45927547518098699"/>
          <c:h val="8.307436570428697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 of </a:t>
            </a:r>
            <a:r>
              <a:rPr lang="en-US">
                <a:solidFill>
                  <a:schemeClr val="accent5">
                    <a:lumMod val="50000"/>
                  </a:schemeClr>
                </a:solidFill>
              </a:rPr>
              <a:t>Multidisciplinary Team meetings </a:t>
            </a:r>
          </a:p>
          <a:p>
            <a:pPr algn="l">
              <a:defRPr b="1">
                <a:solidFill>
                  <a:sysClr val="windowText" lastClr="000000"/>
                </a:solidFill>
              </a:defRPr>
            </a:pPr>
            <a:r>
              <a:rPr lang="en-US">
                <a:solidFill>
                  <a:schemeClr val="accent5">
                    <a:lumMod val="50000"/>
                  </a:schemeClr>
                </a:solidFill>
              </a:rPr>
              <a:t>(Financial</a:t>
            </a:r>
            <a:r>
              <a:rPr lang="en-US" baseline="0">
                <a:solidFill>
                  <a:schemeClr val="accent5">
                    <a:lumMod val="50000"/>
                  </a:schemeClr>
                </a:solidFill>
              </a:rPr>
              <a:t> year to date)</a:t>
            </a:r>
            <a:endParaRPr lang="en-US">
              <a:solidFill>
                <a:schemeClr val="accent5">
                  <a:lumMod val="50000"/>
                </a:schemeClr>
              </a:solidFill>
            </a:endParaRPr>
          </a:p>
        </c:rich>
      </c:tx>
      <c:layout>
        <c:manualLayout>
          <c:xMode val="edge"/>
          <c:yMode val="edge"/>
          <c:x val="2.0735766207889007E-2"/>
          <c:y val="2.274439378472399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440843932969917"/>
          <c:y val="0.23331898512685914"/>
          <c:w val="0.83963427648467015"/>
          <c:h val="0.56695608048993873"/>
        </c:manualLayout>
      </c:layout>
      <c:lineChart>
        <c:grouping val="standard"/>
        <c:varyColors val="0"/>
        <c:ser>
          <c:idx val="1"/>
          <c:order val="0"/>
          <c:tx>
            <c:strRef>
              <c:f>'PCN DES MetricDATA 24-25'!$S$144</c:f>
              <c:strCache>
                <c:ptCount val="1"/>
                <c:pt idx="0">
                  <c:v>NEL</c:v>
                </c:pt>
              </c:strCache>
            </c:strRef>
          </c:tx>
          <c:spPr>
            <a:ln w="28575" cap="rnd">
              <a:solidFill>
                <a:srgbClr val="4472C4"/>
              </a:solidFill>
              <a:round/>
            </a:ln>
            <a:effectLst/>
          </c:spPr>
          <c:marker>
            <c:symbol val="none"/>
          </c:marker>
          <c:dLbls>
            <c:delete val="1"/>
          </c:dLbls>
          <c:cat>
            <c:numRef>
              <c:extLst>
                <c:ext xmlns:c15="http://schemas.microsoft.com/office/drawing/2012/chart" uri="{02D57815-91ED-43cb-92C2-25804820EDAC}">
                  <c15:fullRef>
                    <c15:sqref>'PCN DES MetricDATA 24-25'!$T$143:$AF$143</c15:sqref>
                  </c15:fullRef>
                </c:ext>
              </c:extLst>
              <c:f>'PCN DES MetricDATA 24-25'!$Y$143:$AF$143</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24-25'!$T$144:$AF$144</c15:sqref>
                  </c15:fullRef>
                </c:ext>
              </c:extLst>
              <c:f>'PCN DES MetricDATA 24-25'!$Y$144:$AF$144</c:f>
              <c:numCache>
                <c:formatCode>0.0%</c:formatCode>
                <c:ptCount val="8"/>
                <c:pt idx="0">
                  <c:v>0</c:v>
                </c:pt>
                <c:pt idx="1">
                  <c:v>0</c:v>
                </c:pt>
                <c:pt idx="2">
                  <c:v>0</c:v>
                </c:pt>
                <c:pt idx="3">
                  <c:v>0</c:v>
                </c:pt>
                <c:pt idx="4">
                  <c:v>0.39763973119160795</c:v>
                </c:pt>
                <c:pt idx="5">
                  <c:v>0.4749959540378702</c:v>
                </c:pt>
                <c:pt idx="6">
                  <c:v>0.54839228295819931</c:v>
                </c:pt>
                <c:pt idx="7">
                  <c:v>0.62747943880019352</c:v>
                </c:pt>
              </c:numCache>
            </c:numRef>
          </c:val>
          <c:smooth val="0"/>
          <c:extLst>
            <c:ext xmlns:c16="http://schemas.microsoft.com/office/drawing/2014/chart" uri="{C3380CC4-5D6E-409C-BE32-E72D297353CC}">
              <c16:uniqueId val="{00000000-B44D-4BEB-8CF7-747EDC6A821F}"/>
            </c:ext>
          </c:extLst>
        </c:ser>
        <c:ser>
          <c:idx val="2"/>
          <c:order val="1"/>
          <c:tx>
            <c:strRef>
              <c:f>'PCN DES MetricDATA 24-25'!$S$145</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24-25'!$T$143:$AF$143</c15:sqref>
                  </c15:fullRef>
                </c:ext>
              </c:extLst>
              <c:f>'PCN DES MetricDATA 24-25'!$Y$143:$AF$143</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24-25'!$T$145:$AF$145</c15:sqref>
                  </c15:fullRef>
                </c:ext>
              </c:extLst>
              <c:f>'PCN DES MetricDATA 24-25'!$Y$145:$AF$145</c:f>
              <c:numCache>
                <c:formatCode>0.0%</c:formatCode>
                <c:ptCount val="8"/>
                <c:pt idx="0">
                  <c:v>4.0608228980322E-2</c:v>
                </c:pt>
                <c:pt idx="1">
                  <c:v>7.4541896459704673E-2</c:v>
                </c:pt>
                <c:pt idx="2">
                  <c:v>0.11173478337133837</c:v>
                </c:pt>
                <c:pt idx="3">
                  <c:v>0.14615919360444907</c:v>
                </c:pt>
                <c:pt idx="4">
                  <c:v>0.16938110749185667</c:v>
                </c:pt>
                <c:pt idx="5">
                  <c:v>0.19969717362045761</c:v>
                </c:pt>
                <c:pt idx="6">
                  <c:v>0.22728796513576935</c:v>
                </c:pt>
                <c:pt idx="7">
                  <c:v>0.26002673796791442</c:v>
                </c:pt>
              </c:numCache>
            </c:numRef>
          </c:val>
          <c:smooth val="0"/>
          <c:extLst>
            <c:ext xmlns:c16="http://schemas.microsoft.com/office/drawing/2014/chart" uri="{C3380CC4-5D6E-409C-BE32-E72D297353CC}">
              <c16:uniqueId val="{00000001-B44D-4BEB-8CF7-747EDC6A821F}"/>
            </c:ext>
          </c:extLst>
        </c:ser>
        <c:ser>
          <c:idx val="3"/>
          <c:order val="2"/>
          <c:tx>
            <c:strRef>
              <c:f>'PCN DES MetricDATA 24-25'!$S$146</c:f>
              <c:strCache>
                <c:ptCount val="1"/>
                <c:pt idx="0">
                  <c:v>NWL</c:v>
                </c:pt>
              </c:strCache>
            </c:strRef>
          </c:tx>
          <c:spPr>
            <a:ln w="28575" cap="rnd">
              <a:solidFill>
                <a:srgbClr val="A5A5A5"/>
              </a:solidFill>
              <a:round/>
            </a:ln>
            <a:effectLst/>
          </c:spPr>
          <c:marker>
            <c:symbol val="none"/>
          </c:marker>
          <c:dLbls>
            <c:delete val="1"/>
          </c:dLbls>
          <c:cat>
            <c:numRef>
              <c:extLst>
                <c:ext xmlns:c15="http://schemas.microsoft.com/office/drawing/2012/chart" uri="{02D57815-91ED-43cb-92C2-25804820EDAC}">
                  <c15:fullRef>
                    <c15:sqref>'PCN DES MetricDATA 24-25'!$T$143:$AF$143</c15:sqref>
                  </c15:fullRef>
                </c:ext>
              </c:extLst>
              <c:f>'PCN DES MetricDATA 24-25'!$Y$143:$AF$143</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24-25'!$T$146:$AF$146</c15:sqref>
                  </c15:fullRef>
                </c:ext>
              </c:extLst>
              <c:f>'PCN DES MetricDATA 24-25'!$Y$146:$AF$146</c:f>
              <c:numCache>
                <c:formatCode>0.0%</c:formatCode>
                <c:ptCount val="8"/>
                <c:pt idx="0">
                  <c:v>4.5951859956236324E-2</c:v>
                </c:pt>
                <c:pt idx="1">
                  <c:v>8.5005051233944293E-2</c:v>
                </c:pt>
                <c:pt idx="2">
                  <c:v>0.13002431697897296</c:v>
                </c:pt>
                <c:pt idx="3">
                  <c:v>0.16310461192350956</c:v>
                </c:pt>
                <c:pt idx="4">
                  <c:v>0.19101746603825895</c:v>
                </c:pt>
                <c:pt idx="5">
                  <c:v>0.2373046875</c:v>
                </c:pt>
                <c:pt idx="6">
                  <c:v>0.2837762237762238</c:v>
                </c:pt>
                <c:pt idx="7">
                  <c:v>0.32078376487053883</c:v>
                </c:pt>
              </c:numCache>
            </c:numRef>
          </c:val>
          <c:smooth val="0"/>
          <c:extLst>
            <c:ext xmlns:c16="http://schemas.microsoft.com/office/drawing/2014/chart" uri="{C3380CC4-5D6E-409C-BE32-E72D297353CC}">
              <c16:uniqueId val="{00000002-B44D-4BEB-8CF7-747EDC6A821F}"/>
            </c:ext>
          </c:extLst>
        </c:ser>
        <c:ser>
          <c:idx val="4"/>
          <c:order val="3"/>
          <c:tx>
            <c:strRef>
              <c:f>'PCN DES MetricDATA 24-25'!$S$147</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24-25'!$T$143:$AF$143</c15:sqref>
                  </c15:fullRef>
                </c:ext>
              </c:extLst>
              <c:f>'PCN DES MetricDATA 24-25'!$Y$143:$AF$143</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24-25'!$T$147:$AF$147</c15:sqref>
                  </c15:fullRef>
                </c:ext>
              </c:extLst>
              <c:f>'PCN DES MetricDATA 24-25'!$Y$147:$AF$147</c:f>
              <c:numCache>
                <c:formatCode>0.0%</c:formatCode>
                <c:ptCount val="8"/>
                <c:pt idx="0">
                  <c:v>4.2599398596725693E-2</c:v>
                </c:pt>
                <c:pt idx="1">
                  <c:v>8.4279038718291052E-2</c:v>
                </c:pt>
                <c:pt idx="2">
                  <c:v>0.12473189242699224</c:v>
                </c:pt>
                <c:pt idx="3">
                  <c:v>0.16553774987609449</c:v>
                </c:pt>
                <c:pt idx="4">
                  <c:v>0.20442986054142739</c:v>
                </c:pt>
                <c:pt idx="5">
                  <c:v>0.2305205302295506</c:v>
                </c:pt>
                <c:pt idx="6">
                  <c:v>0.23928395467235999</c:v>
                </c:pt>
                <c:pt idx="7">
                  <c:v>0.27063843755128836</c:v>
                </c:pt>
              </c:numCache>
            </c:numRef>
          </c:val>
          <c:smooth val="0"/>
          <c:extLst>
            <c:ext xmlns:c16="http://schemas.microsoft.com/office/drawing/2014/chart" uri="{C3380CC4-5D6E-409C-BE32-E72D297353CC}">
              <c16:uniqueId val="{00000003-B44D-4BEB-8CF7-747EDC6A821F}"/>
            </c:ext>
          </c:extLst>
        </c:ser>
        <c:ser>
          <c:idx val="5"/>
          <c:order val="4"/>
          <c:tx>
            <c:strRef>
              <c:f>'PCN DES MetricDATA 24-25'!$S$148</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24-25'!$T$143:$AF$143</c15:sqref>
                  </c15:fullRef>
                </c:ext>
              </c:extLst>
              <c:f>'PCN DES MetricDATA 24-25'!$Y$143:$AF$143</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24-25'!$T$148:$AF$148</c15:sqref>
                  </c15:fullRef>
                </c:ext>
              </c:extLst>
              <c:f>'PCN DES MetricDATA 24-25'!$Y$148:$AF$148</c:f>
              <c:numCache>
                <c:formatCode>0.0%</c:formatCode>
                <c:ptCount val="8"/>
                <c:pt idx="0">
                  <c:v>5.758597437626433E-2</c:v>
                </c:pt>
                <c:pt idx="1">
                  <c:v>9.7814498933901914E-2</c:v>
                </c:pt>
                <c:pt idx="2">
                  <c:v>0.13140726933830382</c:v>
                </c:pt>
                <c:pt idx="3">
                  <c:v>0.18364116094986807</c:v>
                </c:pt>
                <c:pt idx="4">
                  <c:v>0.22765399737876801</c:v>
                </c:pt>
                <c:pt idx="5">
                  <c:v>0.27237554810420428</c:v>
                </c:pt>
                <c:pt idx="6">
                  <c:v>0.30785887148133995</c:v>
                </c:pt>
                <c:pt idx="7">
                  <c:v>0.35002548419979612</c:v>
                </c:pt>
              </c:numCache>
            </c:numRef>
          </c:val>
          <c:smooth val="0"/>
          <c:extLst>
            <c:ext xmlns:c16="http://schemas.microsoft.com/office/drawing/2014/chart" uri="{C3380CC4-5D6E-409C-BE32-E72D297353CC}">
              <c16:uniqueId val="{00000004-B44D-4BEB-8CF7-747EDC6A821F}"/>
            </c:ext>
          </c:extLst>
        </c:ser>
        <c:ser>
          <c:idx val="0"/>
          <c:order val="5"/>
          <c:tx>
            <c:strRef>
              <c:f>'PCN DES MetricDATA 24-25'!$S$150</c:f>
              <c:strCache>
                <c:ptCount val="1"/>
                <c:pt idx="0">
                  <c:v>England</c:v>
                </c:pt>
              </c:strCache>
            </c:strRef>
          </c:tx>
          <c:spPr>
            <a:ln w="28575" cap="rnd">
              <a:solidFill>
                <a:srgbClr val="4472C4">
                  <a:lumMod val="75000"/>
                </a:srgbClr>
              </a:solidFill>
              <a:prstDash val="dash"/>
              <a:round/>
            </a:ln>
            <a:effectLst/>
          </c:spPr>
          <c:marker>
            <c:symbol val="none"/>
          </c:marker>
          <c:dLbls>
            <c:delete val="1"/>
          </c:dLbls>
          <c:cat>
            <c:numRef>
              <c:extLst>
                <c:ext xmlns:c15="http://schemas.microsoft.com/office/drawing/2012/chart" uri="{02D57815-91ED-43cb-92C2-25804820EDAC}">
                  <c15:fullRef>
                    <c15:sqref>'PCN DES MetricDATA 24-25'!$T$143:$AF$143</c15:sqref>
                  </c15:fullRef>
                </c:ext>
              </c:extLst>
              <c:f>'PCN DES MetricDATA 24-25'!$Y$143:$AF$143</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24-25'!$T$150:$AF$150</c15:sqref>
                  </c15:fullRef>
                </c:ext>
              </c:extLst>
              <c:f>'PCN DES MetricDATA 24-25'!$Y$150:$AF$150</c:f>
              <c:numCache>
                <c:formatCode>0.0%</c:formatCode>
                <c:ptCount val="8"/>
                <c:pt idx="0">
                  <c:v>6.6338652514038546E-2</c:v>
                </c:pt>
                <c:pt idx="1">
                  <c:v>0.12539415298129467</c:v>
                </c:pt>
                <c:pt idx="2">
                  <c:v>0.18177511660065973</c:v>
                </c:pt>
                <c:pt idx="3">
                  <c:v>0.26818619361936191</c:v>
                </c:pt>
                <c:pt idx="4">
                  <c:v>0.32102598263749899</c:v>
                </c:pt>
                <c:pt idx="5">
                  <c:v>0.3790765383476995</c:v>
                </c:pt>
                <c:pt idx="6">
                  <c:v>0.42742087183509048</c:v>
                </c:pt>
                <c:pt idx="7">
                  <c:v>0.47879128585255032</c:v>
                </c:pt>
              </c:numCache>
            </c:numRef>
          </c:val>
          <c:smooth val="0"/>
          <c:extLst>
            <c:ext xmlns:c16="http://schemas.microsoft.com/office/drawing/2014/chart" uri="{C3380CC4-5D6E-409C-BE32-E72D297353CC}">
              <c16:uniqueId val="{00000000-5639-4A0D-88B3-B1E56AAA58B4}"/>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Multidisciplinary Team Meetings</a:t>
                </a:r>
              </a:p>
            </c:rich>
          </c:tx>
          <c:layout>
            <c:manualLayout>
              <c:xMode val="edge"/>
              <c:yMode val="edge"/>
              <c:x val="2.4331773167609486E-2"/>
              <c:y val="0.264543165698620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4453324174810462"/>
          <c:y val="0.12158030279209119"/>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 of Permanent care home residents aged 18 years or over who received a </a:t>
            </a:r>
            <a:r>
              <a:rPr lang="en-US">
                <a:solidFill>
                  <a:schemeClr val="accent5">
                    <a:lumMod val="50000"/>
                  </a:schemeClr>
                </a:solidFill>
              </a:rPr>
              <a:t>falls risk assessment (Financial year</a:t>
            </a:r>
            <a:r>
              <a:rPr lang="en-US" baseline="0">
                <a:solidFill>
                  <a:schemeClr val="accent5">
                    <a:lumMod val="50000"/>
                  </a:schemeClr>
                </a:solidFill>
              </a:rPr>
              <a:t> to date)</a:t>
            </a:r>
            <a:endParaRPr lang="en-US">
              <a:solidFill>
                <a:schemeClr val="accent5">
                  <a:lumMod val="50000"/>
                </a:schemeClr>
              </a:solidFill>
            </a:endParaRPr>
          </a:p>
        </c:rich>
      </c:tx>
      <c:layout>
        <c:manualLayout>
          <c:xMode val="edge"/>
          <c:yMode val="edge"/>
          <c:x val="9.2005688123912542E-3"/>
          <c:y val="1.149542623179516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43136926539753"/>
          <c:y val="0.23331898512685914"/>
          <c:w val="0.85261139952258358"/>
          <c:h val="0.56695608048993873"/>
        </c:manualLayout>
      </c:layout>
      <c:lineChart>
        <c:grouping val="standard"/>
        <c:varyColors val="0"/>
        <c:ser>
          <c:idx val="1"/>
          <c:order val="0"/>
          <c:tx>
            <c:strRef>
              <c:f>'PCN DES MetricDATA 24-25'!$S$326</c:f>
              <c:strCache>
                <c:ptCount val="1"/>
                <c:pt idx="0">
                  <c:v>NEL</c:v>
                </c:pt>
              </c:strCache>
            </c:strRef>
          </c:tx>
          <c:spPr>
            <a:ln w="28575" cap="rnd">
              <a:solidFill>
                <a:srgbClr val="4472C4"/>
              </a:solidFill>
              <a:round/>
            </a:ln>
            <a:effectLst/>
          </c:spPr>
          <c:marker>
            <c:symbol val="none"/>
          </c:marker>
          <c:dLbls>
            <c:delete val="1"/>
          </c:dLbls>
          <c:cat>
            <c:numRef>
              <c:extLst>
                <c:ext xmlns:c15="http://schemas.microsoft.com/office/drawing/2012/chart" uri="{02D57815-91ED-43cb-92C2-25804820EDAC}">
                  <c15:fullRef>
                    <c15:sqref>'PCN DES MetricDATA 24-25'!$T$325:$AF$325</c15:sqref>
                  </c15:fullRef>
                </c:ext>
              </c:extLst>
              <c:f>'PCN DES MetricDATA 24-25'!$Y$325:$AF$325</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24-25'!$T$326:$AF$326</c15:sqref>
                  </c15:fullRef>
                </c:ext>
              </c:extLst>
              <c:f>'PCN DES MetricDATA 24-25'!$Y$326:$AF$326</c:f>
              <c:numCache>
                <c:formatCode>0.0%</c:formatCode>
                <c:ptCount val="8"/>
                <c:pt idx="0">
                  <c:v>0</c:v>
                </c:pt>
                <c:pt idx="1">
                  <c:v>0</c:v>
                </c:pt>
                <c:pt idx="2">
                  <c:v>0</c:v>
                </c:pt>
                <c:pt idx="3">
                  <c:v>0</c:v>
                </c:pt>
                <c:pt idx="4">
                  <c:v>1.3136288998357964E-3</c:v>
                </c:pt>
                <c:pt idx="5">
                  <c:v>1.6223231667748216E-3</c:v>
                </c:pt>
                <c:pt idx="6">
                  <c:v>1.6113438607798904E-3</c:v>
                </c:pt>
                <c:pt idx="7">
                  <c:v>1.7784963621665319E-3</c:v>
                </c:pt>
              </c:numCache>
            </c:numRef>
          </c:val>
          <c:smooth val="0"/>
          <c:extLst>
            <c:ext xmlns:c16="http://schemas.microsoft.com/office/drawing/2014/chart" uri="{C3380CC4-5D6E-409C-BE32-E72D297353CC}">
              <c16:uniqueId val="{00000000-5F06-4B75-864D-7D7866546DFF}"/>
            </c:ext>
          </c:extLst>
        </c:ser>
        <c:ser>
          <c:idx val="2"/>
          <c:order val="1"/>
          <c:tx>
            <c:strRef>
              <c:f>'PCN DES MetricDATA 24-25'!$S$327</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24-25'!$T$325:$AF$325</c15:sqref>
                  </c15:fullRef>
                </c:ext>
              </c:extLst>
              <c:f>'PCN DES MetricDATA 24-25'!$Y$325:$AF$325</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24-25'!$T$327:$AF$327</c15:sqref>
                  </c15:fullRef>
                </c:ext>
              </c:extLst>
              <c:f>'PCN DES MetricDATA 24-25'!$Y$327:$AF$327</c:f>
              <c:numCache>
                <c:formatCode>0.0%</c:formatCode>
                <c:ptCount val="8"/>
                <c:pt idx="0">
                  <c:v>5.9224694903086865E-3</c:v>
                </c:pt>
                <c:pt idx="1">
                  <c:v>7.3162027123483226E-3</c:v>
                </c:pt>
                <c:pt idx="2">
                  <c:v>9.1517071453713489E-3</c:v>
                </c:pt>
                <c:pt idx="3">
                  <c:v>1.0632734878856544E-2</c:v>
                </c:pt>
                <c:pt idx="4">
                  <c:v>1.3587891296869626E-2</c:v>
                </c:pt>
                <c:pt idx="5">
                  <c:v>1.5350877192982455E-2</c:v>
                </c:pt>
                <c:pt idx="6">
                  <c:v>1.9489247311827957E-2</c:v>
                </c:pt>
                <c:pt idx="7">
                  <c:v>2.0100502512562814E-2</c:v>
                </c:pt>
              </c:numCache>
            </c:numRef>
          </c:val>
          <c:smooth val="0"/>
          <c:extLst>
            <c:ext xmlns:c16="http://schemas.microsoft.com/office/drawing/2014/chart" uri="{C3380CC4-5D6E-409C-BE32-E72D297353CC}">
              <c16:uniqueId val="{00000001-5F06-4B75-864D-7D7866546DFF}"/>
            </c:ext>
          </c:extLst>
        </c:ser>
        <c:ser>
          <c:idx val="3"/>
          <c:order val="2"/>
          <c:tx>
            <c:strRef>
              <c:f>'PCN DES MetricDATA 24-25'!$S$328</c:f>
              <c:strCache>
                <c:ptCount val="1"/>
                <c:pt idx="0">
                  <c:v>NWL</c:v>
                </c:pt>
              </c:strCache>
            </c:strRef>
          </c:tx>
          <c:spPr>
            <a:ln w="28575" cap="rnd">
              <a:solidFill>
                <a:sysClr val="window" lastClr="FFFFFF">
                  <a:lumMod val="65000"/>
                </a:sysClr>
              </a:solidFill>
              <a:round/>
            </a:ln>
            <a:effectLst/>
          </c:spPr>
          <c:marker>
            <c:symbol val="none"/>
          </c:marker>
          <c:dLbls>
            <c:delete val="1"/>
          </c:dLbls>
          <c:cat>
            <c:numRef>
              <c:extLst>
                <c:ext xmlns:c15="http://schemas.microsoft.com/office/drawing/2012/chart" uri="{02D57815-91ED-43cb-92C2-25804820EDAC}">
                  <c15:fullRef>
                    <c15:sqref>'PCN DES MetricDATA 24-25'!$T$325:$AF$325</c15:sqref>
                  </c15:fullRef>
                </c:ext>
              </c:extLst>
              <c:f>'PCN DES MetricDATA 24-25'!$Y$325:$AF$325</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24-25'!$T$328:$AF$328</c15:sqref>
                  </c15:fullRef>
                </c:ext>
              </c:extLst>
              <c:f>'PCN DES MetricDATA 24-25'!$Y$328:$AF$328</c:f>
              <c:numCache>
                <c:formatCode>0.0%</c:formatCode>
                <c:ptCount val="8"/>
                <c:pt idx="0">
                  <c:v>6.4289888953828174E-3</c:v>
                </c:pt>
                <c:pt idx="1">
                  <c:v>9.2512286788089051E-3</c:v>
                </c:pt>
                <c:pt idx="2">
                  <c:v>2.2919352528291075E-2</c:v>
                </c:pt>
                <c:pt idx="3">
                  <c:v>2.9850746268656716E-2</c:v>
                </c:pt>
                <c:pt idx="4">
                  <c:v>3.0130519300194392E-2</c:v>
                </c:pt>
                <c:pt idx="5">
                  <c:v>3.3557046979865772E-2</c:v>
                </c:pt>
                <c:pt idx="6">
                  <c:v>3.8833590354689473E-2</c:v>
                </c:pt>
                <c:pt idx="7">
                  <c:v>3.8687973086627421E-2</c:v>
                </c:pt>
              </c:numCache>
            </c:numRef>
          </c:val>
          <c:smooth val="0"/>
          <c:extLst>
            <c:ext xmlns:c16="http://schemas.microsoft.com/office/drawing/2014/chart" uri="{C3380CC4-5D6E-409C-BE32-E72D297353CC}">
              <c16:uniqueId val="{00000002-5F06-4B75-864D-7D7866546DFF}"/>
            </c:ext>
          </c:extLst>
        </c:ser>
        <c:ser>
          <c:idx val="4"/>
          <c:order val="3"/>
          <c:tx>
            <c:strRef>
              <c:f>'PCN DES MetricDATA 24-25'!$S$329</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24-25'!$T$325:$AF$325</c15:sqref>
                  </c15:fullRef>
                </c:ext>
              </c:extLst>
              <c:f>'PCN DES MetricDATA 24-25'!$Y$325:$AF$325</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24-25'!$T$329:$AF$329</c15:sqref>
                  </c15:fullRef>
                </c:ext>
              </c:extLst>
              <c:f>'PCN DES MetricDATA 24-25'!$Y$329:$AF$329</c:f>
              <c:numCache>
                <c:formatCode>0.0%</c:formatCode>
                <c:ptCount val="8"/>
                <c:pt idx="0">
                  <c:v>1.6722408026755852E-4</c:v>
                </c:pt>
                <c:pt idx="1">
                  <c:v>3.3405712376816435E-4</c:v>
                </c:pt>
                <c:pt idx="2">
                  <c:v>8.2562747688243068E-4</c:v>
                </c:pt>
                <c:pt idx="3">
                  <c:v>1.9837989750371961E-3</c:v>
                </c:pt>
                <c:pt idx="4">
                  <c:v>1.9707669568073574E-3</c:v>
                </c:pt>
                <c:pt idx="5">
                  <c:v>3.0729419375707585E-3</c:v>
                </c:pt>
                <c:pt idx="6">
                  <c:v>2.9576076240552087E-3</c:v>
                </c:pt>
                <c:pt idx="7">
                  <c:v>3.2840722495894909E-3</c:v>
                </c:pt>
              </c:numCache>
            </c:numRef>
          </c:val>
          <c:smooth val="0"/>
          <c:extLst>
            <c:ext xmlns:c16="http://schemas.microsoft.com/office/drawing/2014/chart" uri="{C3380CC4-5D6E-409C-BE32-E72D297353CC}">
              <c16:uniqueId val="{00000003-5F06-4B75-864D-7D7866546DFF}"/>
            </c:ext>
          </c:extLst>
        </c:ser>
        <c:ser>
          <c:idx val="5"/>
          <c:order val="4"/>
          <c:tx>
            <c:strRef>
              <c:f>'PCN DES MetricDATA 24-25'!$S$330</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24-25'!$T$325:$AF$325</c15:sqref>
                  </c15:fullRef>
                </c:ext>
              </c:extLst>
              <c:f>'PCN DES MetricDATA 24-25'!$Y$325:$AF$325</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24-25'!$T$330:$AF$330</c15:sqref>
                  </c15:fullRef>
                </c:ext>
              </c:extLst>
              <c:f>'PCN DES MetricDATA 24-25'!$Y$330:$AF$330</c:f>
              <c:numCache>
                <c:formatCode>0.0%</c:formatCode>
                <c:ptCount val="8"/>
                <c:pt idx="0">
                  <c:v>1.728795245813074E-2</c:v>
                </c:pt>
                <c:pt idx="1">
                  <c:v>2.6969292389853138E-2</c:v>
                </c:pt>
                <c:pt idx="2">
                  <c:v>3.3071076143485797E-2</c:v>
                </c:pt>
                <c:pt idx="3">
                  <c:v>4.7159841479524442E-2</c:v>
                </c:pt>
                <c:pt idx="4">
                  <c:v>4.8312984114480768E-2</c:v>
                </c:pt>
                <c:pt idx="5">
                  <c:v>5.9826851014342937E-2</c:v>
                </c:pt>
                <c:pt idx="6">
                  <c:v>5.9453942332227609E-2</c:v>
                </c:pt>
                <c:pt idx="7">
                  <c:v>6.6377329588971148E-2</c:v>
                </c:pt>
              </c:numCache>
            </c:numRef>
          </c:val>
          <c:smooth val="0"/>
          <c:extLst>
            <c:ext xmlns:c16="http://schemas.microsoft.com/office/drawing/2014/chart" uri="{C3380CC4-5D6E-409C-BE32-E72D297353CC}">
              <c16:uniqueId val="{00000004-5F06-4B75-864D-7D7866546DFF}"/>
            </c:ext>
          </c:extLst>
        </c:ser>
        <c:ser>
          <c:idx val="0"/>
          <c:order val="5"/>
          <c:tx>
            <c:strRef>
              <c:f>'PCN DES MetricDATA 24-25'!$S$332</c:f>
              <c:strCache>
                <c:ptCount val="1"/>
                <c:pt idx="0">
                  <c:v>England</c:v>
                </c:pt>
              </c:strCache>
            </c:strRef>
          </c:tx>
          <c:spPr>
            <a:ln w="28575" cap="rnd">
              <a:solidFill>
                <a:srgbClr val="4472C4">
                  <a:lumMod val="75000"/>
                </a:srgbClr>
              </a:solidFill>
              <a:prstDash val="dash"/>
              <a:round/>
            </a:ln>
            <a:effectLst/>
          </c:spPr>
          <c:marker>
            <c:symbol val="none"/>
          </c:marker>
          <c:dLbls>
            <c:delete val="1"/>
          </c:dLbls>
          <c:cat>
            <c:numRef>
              <c:extLst>
                <c:ext xmlns:c15="http://schemas.microsoft.com/office/drawing/2012/chart" uri="{02D57815-91ED-43cb-92C2-25804820EDAC}">
                  <c15:fullRef>
                    <c15:sqref>'PCN DES MetricDATA 24-25'!$T$325:$AF$325</c15:sqref>
                  </c15:fullRef>
                </c:ext>
              </c:extLst>
              <c:f>'PCN DES MetricDATA 24-25'!$Y$325:$AF$325</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24-25'!$T$332:$AF$332</c15:sqref>
                  </c15:fullRef>
                </c:ext>
              </c:extLst>
              <c:f>'PCN DES MetricDATA 24-25'!$Y$332:$AF$332</c:f>
              <c:numCache>
                <c:formatCode>0.0%</c:formatCode>
                <c:ptCount val="8"/>
                <c:pt idx="0">
                  <c:v>1.5321365736643028E-2</c:v>
                </c:pt>
                <c:pt idx="1">
                  <c:v>2.6487042310236717E-2</c:v>
                </c:pt>
                <c:pt idx="2">
                  <c:v>3.8024628950952724E-2</c:v>
                </c:pt>
                <c:pt idx="3">
                  <c:v>5.7035634273686596E-2</c:v>
                </c:pt>
                <c:pt idx="4">
                  <c:v>6.4792514890760031E-2</c:v>
                </c:pt>
                <c:pt idx="5">
                  <c:v>7.3354336940474565E-2</c:v>
                </c:pt>
                <c:pt idx="6">
                  <c:v>7.9614295339402022E-2</c:v>
                </c:pt>
                <c:pt idx="7">
                  <c:v>8.7655427518735965E-2</c:v>
                </c:pt>
              </c:numCache>
            </c:numRef>
          </c:val>
          <c:smooth val="0"/>
          <c:extLst>
            <c:ext xmlns:c16="http://schemas.microsoft.com/office/drawing/2014/chart" uri="{C3380CC4-5D6E-409C-BE32-E72D297353CC}">
              <c16:uniqueId val="{00000000-8B7B-4635-98BE-F89C602C51D2}"/>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Care home</a:t>
                </a:r>
                <a:r>
                  <a:rPr lang="en-US" baseline="0"/>
                  <a:t> residents </a:t>
                </a:r>
                <a:r>
                  <a:rPr lang="en-US"/>
                  <a:t>who received a Fall Risk Assessment</a:t>
                </a:r>
                <a:endParaRPr lang="en-US" baseline="0"/>
              </a:p>
            </c:rich>
          </c:tx>
          <c:layout>
            <c:manualLayout>
              <c:xMode val="edge"/>
              <c:yMode val="edge"/>
              <c:x val="2.5773672842046708E-2"/>
              <c:y val="0.1914248766045832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6039413816691404"/>
          <c:y val="0.12158030279209119"/>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Percentage of care home residents aged 18 years or over, who had a </a:t>
            </a:r>
            <a:r>
              <a:rPr lang="en-GB">
                <a:solidFill>
                  <a:schemeClr val="accent1">
                    <a:lumMod val="75000"/>
                  </a:schemeClr>
                </a:solidFill>
              </a:rPr>
              <a:t>Personalised Care and Support Plan</a:t>
            </a:r>
            <a:r>
              <a:rPr lang="en-GB"/>
              <a:t> agreed or reviewed (Financial year-to-date)</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0163000000000003E-2"/>
          <c:y val="0.22853777777777778"/>
          <c:w val="0.89931088888888888"/>
          <c:h val="0.65028133333333338"/>
        </c:manualLayout>
      </c:layout>
      <c:lineChart>
        <c:grouping val="standard"/>
        <c:varyColors val="0"/>
        <c:ser>
          <c:idx val="1"/>
          <c:order val="0"/>
          <c:tx>
            <c:strRef>
              <c:f>'NCD018_019  24-25'!$BI$50</c:f>
              <c:strCache>
                <c:ptCount val="1"/>
                <c:pt idx="0">
                  <c:v>NEL</c:v>
                </c:pt>
              </c:strCache>
            </c:strRef>
          </c:tx>
          <c:spPr>
            <a:ln w="28575" cap="rnd">
              <a:solidFill>
                <a:schemeClr val="accent1"/>
              </a:solidFill>
              <a:round/>
            </a:ln>
            <a:effectLst/>
          </c:spPr>
          <c:marker>
            <c:symbol val="none"/>
          </c:marker>
          <c:dLbls>
            <c:delete val="1"/>
          </c:dLbls>
          <c:cat>
            <c:numRef>
              <c:extLst>
                <c:ext xmlns:c15="http://schemas.microsoft.com/office/drawing/2012/chart" uri="{02D57815-91ED-43cb-92C2-25804820EDAC}">
                  <c15:fullRef>
                    <c15:sqref>'NCD018_019  24-25'!$BJ$49:$BV$49</c15:sqref>
                  </c15:fullRef>
                </c:ext>
              </c:extLst>
              <c:f>'NCD018_019  24-25'!$BO$49:$BV$49</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'NCD018_019  24-25'!$BJ$50:$BV$50</c15:sqref>
                  </c15:fullRef>
                </c:ext>
              </c:extLst>
              <c:f>'NCD018_019  24-25'!$BO$50:$BV$50</c:f>
              <c:numCache>
                <c:formatCode>0.0%</c:formatCode>
                <c:ptCount val="8"/>
                <c:pt idx="0">
                  <c:v>0</c:v>
                </c:pt>
                <c:pt idx="1">
                  <c:v>0</c:v>
                </c:pt>
                <c:pt idx="2">
                  <c:v>0</c:v>
                </c:pt>
                <c:pt idx="3">
                  <c:v>0</c:v>
                </c:pt>
                <c:pt idx="4">
                  <c:v>0.17098360655737704</c:v>
                </c:pt>
                <c:pt idx="5">
                  <c:v>0.1943994820330204</c:v>
                </c:pt>
                <c:pt idx="6">
                  <c:v>0.22157903199871362</c:v>
                </c:pt>
                <c:pt idx="7">
                  <c:v>0.25564516129032255</c:v>
                </c:pt>
              </c:numCache>
            </c:numRef>
          </c:val>
          <c:smooth val="0"/>
          <c:extLst>
            <c:ext xmlns:c16="http://schemas.microsoft.com/office/drawing/2014/chart" uri="{C3380CC4-5D6E-409C-BE32-E72D297353CC}">
              <c16:uniqueId val="{00000000-AD52-4FA7-9C62-8F26D0E94916}"/>
            </c:ext>
          </c:extLst>
        </c:ser>
        <c:ser>
          <c:idx val="2"/>
          <c:order val="1"/>
          <c:tx>
            <c:strRef>
              <c:f>'NCD018_019  24-25'!$BI$51</c:f>
              <c:strCache>
                <c:ptCount val="1"/>
                <c:pt idx="0">
                  <c:v>NCL</c:v>
                </c:pt>
              </c:strCache>
            </c:strRef>
          </c:tx>
          <c:spPr>
            <a:ln w="28575" cap="rnd">
              <a:solidFill>
                <a:schemeClr val="accent2"/>
              </a:solidFill>
              <a:round/>
            </a:ln>
            <a:effectLst/>
          </c:spPr>
          <c:marker>
            <c:symbol val="none"/>
          </c:marker>
          <c:dLbls>
            <c:delete val="1"/>
          </c:dLbls>
          <c:cat>
            <c:numRef>
              <c:extLst>
                <c:ext xmlns:c15="http://schemas.microsoft.com/office/drawing/2012/chart" uri="{02D57815-91ED-43cb-92C2-25804820EDAC}">
                  <c15:fullRef>
                    <c15:sqref>'NCD018_019  24-25'!$BJ$49:$BV$49</c15:sqref>
                  </c15:fullRef>
                </c:ext>
              </c:extLst>
              <c:f>'NCD018_019  24-25'!$BO$49:$BV$49</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'NCD018_019  24-25'!$BJ$51:$BV$51</c15:sqref>
                  </c15:fullRef>
                </c:ext>
              </c:extLst>
              <c:f>'NCD018_019  24-25'!$BO$51:$BV$51</c:f>
              <c:numCache>
                <c:formatCode>0.0%</c:formatCode>
                <c:ptCount val="8"/>
                <c:pt idx="0">
                  <c:v>6.4400715563506267E-2</c:v>
                </c:pt>
                <c:pt idx="1">
                  <c:v>0.10711743772241993</c:v>
                </c:pt>
                <c:pt idx="2">
                  <c:v>0.15283383049657834</c:v>
                </c:pt>
                <c:pt idx="3">
                  <c:v>0.19672986606366324</c:v>
                </c:pt>
                <c:pt idx="4">
                  <c:v>0.24180538870773982</c:v>
                </c:pt>
                <c:pt idx="5">
                  <c:v>0.28552165852014161</c:v>
                </c:pt>
                <c:pt idx="6">
                  <c:v>0.32885680711767667</c:v>
                </c:pt>
                <c:pt idx="7">
                  <c:v>0.37041380465739654</c:v>
                </c:pt>
              </c:numCache>
            </c:numRef>
          </c:val>
          <c:smooth val="0"/>
          <c:extLst>
            <c:ext xmlns:c16="http://schemas.microsoft.com/office/drawing/2014/chart" uri="{C3380CC4-5D6E-409C-BE32-E72D297353CC}">
              <c16:uniqueId val="{00000001-AD52-4FA7-9C62-8F26D0E94916}"/>
            </c:ext>
          </c:extLst>
        </c:ser>
        <c:ser>
          <c:idx val="3"/>
          <c:order val="2"/>
          <c:tx>
            <c:strRef>
              <c:f>'NCD018_019  24-25'!$BI$52</c:f>
              <c:strCache>
                <c:ptCount val="1"/>
                <c:pt idx="0">
                  <c:v>NWL</c:v>
                </c:pt>
              </c:strCache>
            </c:strRef>
          </c:tx>
          <c:spPr>
            <a:ln w="28575" cap="rnd">
              <a:solidFill>
                <a:schemeClr val="accent3"/>
              </a:solidFill>
              <a:round/>
            </a:ln>
            <a:effectLst/>
          </c:spPr>
          <c:marker>
            <c:symbol val="none"/>
          </c:marker>
          <c:dLbls>
            <c:delete val="1"/>
          </c:dLbls>
          <c:cat>
            <c:numRef>
              <c:extLst>
                <c:ext xmlns:c15="http://schemas.microsoft.com/office/drawing/2012/chart" uri="{02D57815-91ED-43cb-92C2-25804820EDAC}">
                  <c15:fullRef>
                    <c15:sqref>'NCD018_019  24-25'!$BJ$49:$BV$49</c15:sqref>
                  </c15:fullRef>
                </c:ext>
              </c:extLst>
              <c:f>'NCD018_019  24-25'!$BO$49:$BV$49</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'NCD018_019  24-25'!$BJ$52:$BV$52</c15:sqref>
                  </c15:fullRef>
                </c:ext>
              </c:extLst>
              <c:f>'NCD018_019  24-25'!$BO$52:$BV$52</c:f>
              <c:numCache>
                <c:formatCode>0.0%</c:formatCode>
                <c:ptCount val="8"/>
                <c:pt idx="0">
                  <c:v>5.2808169219547778E-2</c:v>
                </c:pt>
                <c:pt idx="1">
                  <c:v>8.312887862606437E-2</c:v>
                </c:pt>
                <c:pt idx="2">
                  <c:v>0.1132885138034616</c:v>
                </c:pt>
                <c:pt idx="3">
                  <c:v>0.13821709786276715</c:v>
                </c:pt>
                <c:pt idx="4">
                  <c:v>0.15293954520244038</c:v>
                </c:pt>
                <c:pt idx="5">
                  <c:v>0.17278436845778089</c:v>
                </c:pt>
                <c:pt idx="6">
                  <c:v>0.19532671050790543</c:v>
                </c:pt>
                <c:pt idx="7">
                  <c:v>0.21170540464855783</c:v>
                </c:pt>
              </c:numCache>
            </c:numRef>
          </c:val>
          <c:smooth val="0"/>
          <c:extLst>
            <c:ext xmlns:c16="http://schemas.microsoft.com/office/drawing/2014/chart" uri="{C3380CC4-5D6E-409C-BE32-E72D297353CC}">
              <c16:uniqueId val="{00000002-AD52-4FA7-9C62-8F26D0E94916}"/>
            </c:ext>
          </c:extLst>
        </c:ser>
        <c:ser>
          <c:idx val="4"/>
          <c:order val="3"/>
          <c:tx>
            <c:strRef>
              <c:f>'NCD018_019  24-25'!$BI$53</c:f>
              <c:strCache>
                <c:ptCount val="1"/>
                <c:pt idx="0">
                  <c:v>SEL</c:v>
                </c:pt>
              </c:strCache>
            </c:strRef>
          </c:tx>
          <c:spPr>
            <a:ln w="28575" cap="rnd">
              <a:solidFill>
                <a:schemeClr val="accent4"/>
              </a:solidFill>
              <a:round/>
            </a:ln>
            <a:effectLst/>
          </c:spPr>
          <c:marker>
            <c:symbol val="none"/>
          </c:marker>
          <c:dLbls>
            <c:delete val="1"/>
          </c:dLbls>
          <c:cat>
            <c:numRef>
              <c:extLst>
                <c:ext xmlns:c15="http://schemas.microsoft.com/office/drawing/2012/chart" uri="{02D57815-91ED-43cb-92C2-25804820EDAC}">
                  <c15:fullRef>
                    <c15:sqref>'NCD018_019  24-25'!$BJ$49:$BV$49</c15:sqref>
                  </c15:fullRef>
                </c:ext>
              </c:extLst>
              <c:f>'NCD018_019  24-25'!$BO$49:$BV$49</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'NCD018_019  24-25'!$BJ$53:$BV$53</c15:sqref>
                  </c15:fullRef>
                </c:ext>
              </c:extLst>
              <c:f>'NCD018_019  24-25'!$BO$53:$BV$53</c:f>
              <c:numCache>
                <c:formatCode>0.0%</c:formatCode>
                <c:ptCount val="8"/>
                <c:pt idx="0">
                  <c:v>3.4574912310005014E-2</c:v>
                </c:pt>
                <c:pt idx="1">
                  <c:v>6.9080594026364087E-2</c:v>
                </c:pt>
                <c:pt idx="2">
                  <c:v>8.2645991421972945E-2</c:v>
                </c:pt>
                <c:pt idx="3">
                  <c:v>0.10009910802775025</c:v>
                </c:pt>
                <c:pt idx="4">
                  <c:v>0.10810367454068241</c:v>
                </c:pt>
                <c:pt idx="5">
                  <c:v>0.11928236625181833</c:v>
                </c:pt>
                <c:pt idx="6">
                  <c:v>0.12448677943833142</c:v>
                </c:pt>
                <c:pt idx="7">
                  <c:v>0.1401608403085508</c:v>
                </c:pt>
              </c:numCache>
            </c:numRef>
          </c:val>
          <c:smooth val="0"/>
          <c:extLst>
            <c:ext xmlns:c16="http://schemas.microsoft.com/office/drawing/2014/chart" uri="{C3380CC4-5D6E-409C-BE32-E72D297353CC}">
              <c16:uniqueId val="{00000003-AD52-4FA7-9C62-8F26D0E94916}"/>
            </c:ext>
          </c:extLst>
        </c:ser>
        <c:ser>
          <c:idx val="5"/>
          <c:order val="4"/>
          <c:tx>
            <c:strRef>
              <c:f>'NCD018_019  24-25'!$BI$54</c:f>
              <c:strCache>
                <c:ptCount val="1"/>
                <c:pt idx="0">
                  <c:v>SWL</c:v>
                </c:pt>
              </c:strCache>
            </c:strRef>
          </c:tx>
          <c:spPr>
            <a:ln w="28575" cap="rnd">
              <a:solidFill>
                <a:schemeClr val="accent5"/>
              </a:solidFill>
              <a:round/>
            </a:ln>
            <a:effectLst/>
          </c:spPr>
          <c:marker>
            <c:symbol val="none"/>
          </c:marker>
          <c:dLbls>
            <c:delete val="1"/>
          </c:dLbls>
          <c:cat>
            <c:numRef>
              <c:extLst>
                <c:ext xmlns:c15="http://schemas.microsoft.com/office/drawing/2012/chart" uri="{02D57815-91ED-43cb-92C2-25804820EDAC}">
                  <c15:fullRef>
                    <c15:sqref>'NCD018_019  24-25'!$BJ$49:$BV$49</c15:sqref>
                  </c15:fullRef>
                </c:ext>
              </c:extLst>
              <c:f>'NCD018_019  24-25'!$BO$49:$BV$49</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'NCD018_019  24-25'!$BJ$54:$BV$54</c15:sqref>
                  </c15:fullRef>
                </c:ext>
              </c:extLst>
              <c:f>'NCD018_019  24-25'!$BO$54:$BV$54</c:f>
              <c:numCache>
                <c:formatCode>0.0%</c:formatCode>
                <c:ptCount val="8"/>
                <c:pt idx="0">
                  <c:v>5.2603183166981385E-2</c:v>
                </c:pt>
                <c:pt idx="1">
                  <c:v>7.6902572304411568E-2</c:v>
                </c:pt>
                <c:pt idx="2">
                  <c:v>9.6469020652898071E-2</c:v>
                </c:pt>
                <c:pt idx="3">
                  <c:v>0.12356435643564356</c:v>
                </c:pt>
                <c:pt idx="4">
                  <c:v>0.13716233936532915</c:v>
                </c:pt>
                <c:pt idx="5">
                  <c:v>0.15135483870967742</c:v>
                </c:pt>
                <c:pt idx="6">
                  <c:v>0.17486617384654601</c:v>
                </c:pt>
                <c:pt idx="7">
                  <c:v>0.19673594287900037</c:v>
                </c:pt>
              </c:numCache>
            </c:numRef>
          </c:val>
          <c:smooth val="0"/>
          <c:extLst>
            <c:ext xmlns:c16="http://schemas.microsoft.com/office/drawing/2014/chart" uri="{C3380CC4-5D6E-409C-BE32-E72D297353CC}">
              <c16:uniqueId val="{00000004-AD52-4FA7-9C62-8F26D0E94916}"/>
            </c:ext>
          </c:extLst>
        </c:ser>
        <c:ser>
          <c:idx val="0"/>
          <c:order val="5"/>
          <c:tx>
            <c:strRef>
              <c:f>'NCD018_019  24-25'!$BI$55</c:f>
              <c:strCache>
                <c:ptCount val="1"/>
                <c:pt idx="0">
                  <c:v>England</c:v>
                </c:pt>
              </c:strCache>
            </c:strRef>
          </c:tx>
          <c:spPr>
            <a:ln w="28575" cap="rnd">
              <a:solidFill>
                <a:srgbClr val="264478"/>
              </a:solidFill>
              <a:prstDash val="dash"/>
              <a:round/>
            </a:ln>
            <a:effectLst/>
          </c:spPr>
          <c:marker>
            <c:symbol val="none"/>
          </c:marker>
          <c:dLbls>
            <c:delete val="1"/>
          </c:dLbls>
          <c:cat>
            <c:numRef>
              <c:extLst>
                <c:ext xmlns:c15="http://schemas.microsoft.com/office/drawing/2012/chart" uri="{02D57815-91ED-43cb-92C2-25804820EDAC}">
                  <c15:fullRef>
                    <c15:sqref>'NCD018_019  24-25'!$BJ$49:$BV$49</c15:sqref>
                  </c15:fullRef>
                </c:ext>
              </c:extLst>
              <c:f>'NCD018_019  24-25'!$BO$49:$BV$49</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'NCD018_019  24-25'!$BJ$55:$BV$55</c15:sqref>
                  </c15:fullRef>
                </c:ext>
              </c:extLst>
              <c:f>'NCD018_019  24-25'!$BO$55:$BV$55</c:f>
              <c:numCache>
                <c:formatCode>0.0%</c:formatCode>
                <c:ptCount val="8"/>
                <c:pt idx="0">
                  <c:v>8.5544274956832006E-2</c:v>
                </c:pt>
                <c:pt idx="1">
                  <c:v>0.13460715660966671</c:v>
                </c:pt>
                <c:pt idx="2">
                  <c:v>0.1764290190071712</c:v>
                </c:pt>
                <c:pt idx="3">
                  <c:v>0.22201713373747217</c:v>
                </c:pt>
                <c:pt idx="4">
                  <c:v>0.25067707236048647</c:v>
                </c:pt>
                <c:pt idx="5">
                  <c:v>0.28053056224390654</c:v>
                </c:pt>
                <c:pt idx="6">
                  <c:v>0.30852164962760792</c:v>
                </c:pt>
                <c:pt idx="7">
                  <c:v>0.33609747058278516</c:v>
                </c:pt>
              </c:numCache>
            </c:numRef>
          </c:val>
          <c:smooth val="0"/>
          <c:extLst>
            <c:ext xmlns:c16="http://schemas.microsoft.com/office/drawing/2014/chart" uri="{C3380CC4-5D6E-409C-BE32-E72D297353CC}">
              <c16:uniqueId val="{00000005-FC94-4378-9F99-64E9DEF28961}"/>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resident patients with Personalised Care and Support Plan</a:t>
                </a:r>
              </a:p>
            </c:rich>
          </c:tx>
          <c:layout>
            <c:manualLayout>
              <c:xMode val="edge"/>
              <c:yMode val="edge"/>
              <c:x val="6.1211473081976674E-3"/>
              <c:y val="0.186546610319599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a:t>
            </a:r>
            <a:r>
              <a:rPr lang="en-US" baseline="0"/>
              <a:t> of </a:t>
            </a:r>
            <a:r>
              <a:rPr lang="en-US"/>
              <a:t>Permanent care home residents aged 18 years or over who received a </a:t>
            </a:r>
            <a:r>
              <a:rPr lang="en-US">
                <a:solidFill>
                  <a:schemeClr val="accent5">
                    <a:lumMod val="50000"/>
                  </a:schemeClr>
                </a:solidFill>
              </a:rPr>
              <a:t>psychosocial assessment (Financial year to date)</a:t>
            </a:r>
          </a:p>
        </c:rich>
      </c:tx>
      <c:layout>
        <c:manualLayout>
          <c:xMode val="edge"/>
          <c:yMode val="edge"/>
          <c:x val="9.2005688123912542E-3"/>
          <c:y val="1.149542623179516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43136926539753"/>
          <c:y val="0.23331898512685914"/>
          <c:w val="0.85261139952258358"/>
          <c:h val="0.56695608048993873"/>
        </c:manualLayout>
      </c:layout>
      <c:lineChart>
        <c:grouping val="standard"/>
        <c:varyColors val="0"/>
        <c:ser>
          <c:idx val="1"/>
          <c:order val="0"/>
          <c:tx>
            <c:strRef>
              <c:f>'PCN DES MetricDATA 24-25'!$S$386</c:f>
              <c:strCache>
                <c:ptCount val="1"/>
                <c:pt idx="0">
                  <c:v>NEL</c:v>
                </c:pt>
              </c:strCache>
            </c:strRef>
          </c:tx>
          <c:spPr>
            <a:ln w="28575" cap="rnd">
              <a:solidFill>
                <a:srgbClr val="4472C4"/>
              </a:solidFill>
              <a:round/>
            </a:ln>
            <a:effectLst/>
          </c:spPr>
          <c:marker>
            <c:symbol val="none"/>
          </c:marker>
          <c:dLbls>
            <c:delete val="1"/>
          </c:dLbls>
          <c:cat>
            <c:numRef>
              <c:extLst>
                <c:ext xmlns:c15="http://schemas.microsoft.com/office/drawing/2012/chart" uri="{02D57815-91ED-43cb-92C2-25804820EDAC}">
                  <c15:fullRef>
                    <c15:sqref>'PCN DES MetricDATA 24-25'!$T$385:$AF$385</c15:sqref>
                  </c15:fullRef>
                </c:ext>
              </c:extLst>
              <c:f>'PCN DES MetricDATA 24-25'!$Y$385:$AF$385</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24-25'!$T$386:$AF$386</c15:sqref>
                  </c15:fullRef>
                </c:ext>
              </c:extLst>
              <c:f>'PCN DES MetricDATA 24-25'!$Y$386:$AF$386</c:f>
              <c:numCache>
                <c:formatCode>0.0%</c:formatCode>
                <c:ptCount val="8"/>
                <c:pt idx="0">
                  <c:v>0</c:v>
                </c:pt>
                <c:pt idx="1">
                  <c:v>0</c:v>
                </c:pt>
                <c:pt idx="2">
                  <c:v>0</c:v>
                </c:pt>
                <c:pt idx="3">
                  <c:v>0</c:v>
                </c:pt>
                <c:pt idx="4">
                  <c:v>6.4203612479474551E-2</c:v>
                </c:pt>
                <c:pt idx="5">
                  <c:v>8.4360804672290721E-2</c:v>
                </c:pt>
                <c:pt idx="6">
                  <c:v>0.11535363299500564</c:v>
                </c:pt>
                <c:pt idx="7">
                  <c:v>0.15454251535725833</c:v>
                </c:pt>
              </c:numCache>
            </c:numRef>
          </c:val>
          <c:smooth val="0"/>
          <c:extLst>
            <c:ext xmlns:c16="http://schemas.microsoft.com/office/drawing/2014/chart" uri="{C3380CC4-5D6E-409C-BE32-E72D297353CC}">
              <c16:uniqueId val="{00000000-3E90-49C3-8F9F-91D5C167B1C3}"/>
            </c:ext>
          </c:extLst>
        </c:ser>
        <c:ser>
          <c:idx val="2"/>
          <c:order val="1"/>
          <c:tx>
            <c:strRef>
              <c:f>'PCN DES MetricDATA 24-25'!$S$387</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24-25'!$T$385:$AF$385</c15:sqref>
                  </c15:fullRef>
                </c:ext>
              </c:extLst>
              <c:f>'PCN DES MetricDATA 24-25'!$Y$385:$AF$385</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24-25'!$T$387:$AF$387</c15:sqref>
                  </c15:fullRef>
                </c:ext>
              </c:extLst>
              <c:f>'PCN DES MetricDATA 24-25'!$Y$387:$AF$387</c:f>
              <c:numCache>
                <c:formatCode>0.0%</c:formatCode>
                <c:ptCount val="8"/>
                <c:pt idx="0">
                  <c:v>7.7171572146446515E-3</c:v>
                </c:pt>
                <c:pt idx="1">
                  <c:v>1.0171306209850108E-2</c:v>
                </c:pt>
                <c:pt idx="2">
                  <c:v>1.3903555086237241E-2</c:v>
                </c:pt>
                <c:pt idx="3">
                  <c:v>1.6733484399511941E-2</c:v>
                </c:pt>
                <c:pt idx="4">
                  <c:v>2.1155830753353973E-2</c:v>
                </c:pt>
                <c:pt idx="5">
                  <c:v>2.277327935222672E-2</c:v>
                </c:pt>
                <c:pt idx="6">
                  <c:v>2.5705645161290324E-2</c:v>
                </c:pt>
                <c:pt idx="7">
                  <c:v>2.7638190954773871E-2</c:v>
                </c:pt>
              </c:numCache>
            </c:numRef>
          </c:val>
          <c:smooth val="0"/>
          <c:extLst>
            <c:ext xmlns:c16="http://schemas.microsoft.com/office/drawing/2014/chart" uri="{C3380CC4-5D6E-409C-BE32-E72D297353CC}">
              <c16:uniqueId val="{00000001-3E90-49C3-8F9F-91D5C167B1C3}"/>
            </c:ext>
          </c:extLst>
        </c:ser>
        <c:ser>
          <c:idx val="3"/>
          <c:order val="2"/>
          <c:tx>
            <c:strRef>
              <c:f>'PCN DES MetricDATA 24-25'!$S$388</c:f>
              <c:strCache>
                <c:ptCount val="1"/>
                <c:pt idx="0">
                  <c:v>NWL</c:v>
                </c:pt>
              </c:strCache>
            </c:strRef>
          </c:tx>
          <c:spPr>
            <a:ln w="28575" cap="rnd">
              <a:solidFill>
                <a:srgbClr val="A5A5A5"/>
              </a:solidFill>
              <a:round/>
            </a:ln>
            <a:effectLst/>
          </c:spPr>
          <c:marker>
            <c:symbol val="none"/>
          </c:marker>
          <c:dLbls>
            <c:delete val="1"/>
          </c:dLbls>
          <c:cat>
            <c:numRef>
              <c:extLst>
                <c:ext xmlns:c15="http://schemas.microsoft.com/office/drawing/2012/chart" uri="{02D57815-91ED-43cb-92C2-25804820EDAC}">
                  <c15:fullRef>
                    <c15:sqref>'PCN DES MetricDATA 24-25'!$T$385:$AF$385</c15:sqref>
                  </c15:fullRef>
                </c:ext>
              </c:extLst>
              <c:f>'PCN DES MetricDATA 24-25'!$Y$385:$AF$385</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24-25'!$T$388:$AF$388</c15:sqref>
                  </c15:fullRef>
                </c:ext>
              </c:extLst>
              <c:f>'PCN DES MetricDATA 24-25'!$Y$388:$AF$388</c:f>
              <c:numCache>
                <c:formatCode>0.0%</c:formatCode>
                <c:ptCount val="8"/>
                <c:pt idx="0">
                  <c:v>1.0812390414962011E-2</c:v>
                </c:pt>
                <c:pt idx="1">
                  <c:v>1.9514310494362534E-2</c:v>
                </c:pt>
                <c:pt idx="2">
                  <c:v>3.4522274745738435E-2</c:v>
                </c:pt>
                <c:pt idx="3">
                  <c:v>4.4635313996057448E-2</c:v>
                </c:pt>
                <c:pt idx="4">
                  <c:v>4.5681755068036657E-2</c:v>
                </c:pt>
                <c:pt idx="5">
                  <c:v>4.907718120805369E-2</c:v>
                </c:pt>
                <c:pt idx="6">
                  <c:v>5.5376419458853215E-2</c:v>
                </c:pt>
                <c:pt idx="7">
                  <c:v>5.9013176338659941E-2</c:v>
                </c:pt>
              </c:numCache>
            </c:numRef>
          </c:val>
          <c:smooth val="0"/>
          <c:extLst>
            <c:ext xmlns:c16="http://schemas.microsoft.com/office/drawing/2014/chart" uri="{C3380CC4-5D6E-409C-BE32-E72D297353CC}">
              <c16:uniqueId val="{00000002-3E90-49C3-8F9F-91D5C167B1C3}"/>
            </c:ext>
          </c:extLst>
        </c:ser>
        <c:ser>
          <c:idx val="4"/>
          <c:order val="3"/>
          <c:tx>
            <c:strRef>
              <c:f>'PCN DES MetricDATA 24-25'!$S$389</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24-25'!$T$385:$AF$385</c15:sqref>
                  </c15:fullRef>
                </c:ext>
              </c:extLst>
              <c:f>'PCN DES MetricDATA 24-25'!$Y$385:$AF$385</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24-25'!$T$389:$AF$389</c15:sqref>
                  </c15:fullRef>
                </c:ext>
              </c:extLst>
              <c:f>'PCN DES MetricDATA 24-25'!$Y$389:$AF$389</c:f>
              <c:numCache>
                <c:formatCode>0.0%</c:formatCode>
                <c:ptCount val="8"/>
                <c:pt idx="0">
                  <c:v>4.0133779264214043E-3</c:v>
                </c:pt>
                <c:pt idx="1">
                  <c:v>1.2861199265074327E-2</c:v>
                </c:pt>
                <c:pt idx="2">
                  <c:v>2.559445178335535E-2</c:v>
                </c:pt>
                <c:pt idx="3">
                  <c:v>2.9426351463051743E-2</c:v>
                </c:pt>
                <c:pt idx="4">
                  <c:v>3.0382657250780095E-2</c:v>
                </c:pt>
                <c:pt idx="5">
                  <c:v>3.2831958596150734E-2</c:v>
                </c:pt>
                <c:pt idx="6">
                  <c:v>4.1735129806112388E-2</c:v>
                </c:pt>
                <c:pt idx="7">
                  <c:v>4.6798029556650245E-2</c:v>
                </c:pt>
              </c:numCache>
            </c:numRef>
          </c:val>
          <c:smooth val="0"/>
          <c:extLst>
            <c:ext xmlns:c16="http://schemas.microsoft.com/office/drawing/2014/chart" uri="{C3380CC4-5D6E-409C-BE32-E72D297353CC}">
              <c16:uniqueId val="{00000003-3E90-49C3-8F9F-91D5C167B1C3}"/>
            </c:ext>
          </c:extLst>
        </c:ser>
        <c:ser>
          <c:idx val="5"/>
          <c:order val="4"/>
          <c:tx>
            <c:strRef>
              <c:f>'PCN DES MetricDATA 24-25'!$S$390</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24-25'!$T$385:$AF$385</c15:sqref>
                  </c15:fullRef>
                </c:ext>
              </c:extLst>
              <c:f>'PCN DES MetricDATA 24-25'!$Y$385:$AF$385</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24-25'!$T$390:$AF$390</c15:sqref>
                  </c15:fullRef>
                </c:ext>
              </c:extLst>
              <c:f>'PCN DES MetricDATA 24-25'!$Y$390:$AF$390</c:f>
              <c:numCache>
                <c:formatCode>0.0%</c:formatCode>
                <c:ptCount val="8"/>
                <c:pt idx="0">
                  <c:v>1.8098325229605618E-2</c:v>
                </c:pt>
                <c:pt idx="1">
                  <c:v>2.7236315086782377E-2</c:v>
                </c:pt>
                <c:pt idx="2">
                  <c:v>3.4271236164821979E-2</c:v>
                </c:pt>
                <c:pt idx="3">
                  <c:v>4.2007926023778071E-2</c:v>
                </c:pt>
                <c:pt idx="4">
                  <c:v>4.4505710909807011E-2</c:v>
                </c:pt>
                <c:pt idx="5">
                  <c:v>5.1427833053366068E-2</c:v>
                </c:pt>
                <c:pt idx="6">
                  <c:v>5.8050523092625671E-2</c:v>
                </c:pt>
                <c:pt idx="7">
                  <c:v>7.0845034465151904E-2</c:v>
                </c:pt>
              </c:numCache>
            </c:numRef>
          </c:val>
          <c:smooth val="0"/>
          <c:extLst>
            <c:ext xmlns:c16="http://schemas.microsoft.com/office/drawing/2014/chart" uri="{C3380CC4-5D6E-409C-BE32-E72D297353CC}">
              <c16:uniqueId val="{00000004-3E90-49C3-8F9F-91D5C167B1C3}"/>
            </c:ext>
          </c:extLst>
        </c:ser>
        <c:ser>
          <c:idx val="0"/>
          <c:order val="5"/>
          <c:tx>
            <c:strRef>
              <c:f>'PCN DES MetricDATA 24-25'!$S$392</c:f>
              <c:strCache>
                <c:ptCount val="1"/>
                <c:pt idx="0">
                  <c:v>England</c:v>
                </c:pt>
              </c:strCache>
            </c:strRef>
          </c:tx>
          <c:spPr>
            <a:ln w="28575" cap="rnd">
              <a:solidFill>
                <a:srgbClr val="4472C4">
                  <a:lumMod val="75000"/>
                </a:srgbClr>
              </a:solidFill>
              <a:prstDash val="dash"/>
              <a:round/>
            </a:ln>
            <a:effectLst/>
          </c:spPr>
          <c:marker>
            <c:symbol val="none"/>
          </c:marker>
          <c:dLbls>
            <c:delete val="1"/>
          </c:dLbls>
          <c:cat>
            <c:numRef>
              <c:extLst>
                <c:ext xmlns:c15="http://schemas.microsoft.com/office/drawing/2012/chart" uri="{02D57815-91ED-43cb-92C2-25804820EDAC}">
                  <c15:fullRef>
                    <c15:sqref>'PCN DES MetricDATA 24-25'!$T$385:$AF$385</c15:sqref>
                  </c15:fullRef>
                </c:ext>
              </c:extLst>
              <c:f>'PCN DES MetricDATA 24-25'!$Y$385:$AF$385</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24-25'!$T$392:$AF$392</c15:sqref>
                  </c15:fullRef>
                </c:ext>
              </c:extLst>
              <c:f>'PCN DES MetricDATA 24-25'!$Y$392:$AF$392</c:f>
              <c:numCache>
                <c:formatCode>0.0%</c:formatCode>
                <c:ptCount val="8"/>
                <c:pt idx="0">
                  <c:v>1.0723279415855857E-2</c:v>
                </c:pt>
                <c:pt idx="1">
                  <c:v>2.0593237708602271E-2</c:v>
                </c:pt>
                <c:pt idx="2">
                  <c:v>2.871557571587063E-2</c:v>
                </c:pt>
                <c:pt idx="3">
                  <c:v>3.6928478453397376E-2</c:v>
                </c:pt>
                <c:pt idx="4">
                  <c:v>4.4009599181789899E-2</c:v>
                </c:pt>
                <c:pt idx="5">
                  <c:v>4.9938338332242198E-2</c:v>
                </c:pt>
                <c:pt idx="6">
                  <c:v>5.7024569142837135E-2</c:v>
                </c:pt>
                <c:pt idx="7">
                  <c:v>6.4015771028037377E-2</c:v>
                </c:pt>
              </c:numCache>
            </c:numRef>
          </c:val>
          <c:smooth val="0"/>
          <c:extLst>
            <c:ext xmlns:c16="http://schemas.microsoft.com/office/drawing/2014/chart" uri="{C3380CC4-5D6E-409C-BE32-E72D297353CC}">
              <c16:uniqueId val="{00000000-8C04-4137-9F2D-AEAEBA27B853}"/>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a:t>
                </a:r>
                <a:r>
                  <a:rPr lang="en-US" baseline="0"/>
                  <a:t> Care home residents who </a:t>
                </a:r>
                <a:r>
                  <a:rPr lang="en-US"/>
                  <a:t> received a Psycholsocaial</a:t>
                </a:r>
                <a:r>
                  <a:rPr lang="en-US" baseline="0"/>
                  <a:t> </a:t>
                </a:r>
                <a:r>
                  <a:rPr lang="en-US"/>
                  <a:t>Assessment</a:t>
                </a:r>
                <a:endParaRPr lang="en-US" baseline="0"/>
              </a:p>
            </c:rich>
          </c:tx>
          <c:layout>
            <c:manualLayout>
              <c:xMode val="edge"/>
              <c:yMode val="edge"/>
              <c:x val="1.5680375120986169E-2"/>
              <c:y val="0.211110569822208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5462653946916519"/>
          <c:y val="0.12720478656855561"/>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a:t>
            </a:r>
            <a:r>
              <a:rPr lang="en-US" baseline="0"/>
              <a:t> of </a:t>
            </a:r>
            <a:r>
              <a:rPr lang="en-US"/>
              <a:t>Permanent care home residents aged 18 years or over with a </a:t>
            </a:r>
            <a:r>
              <a:rPr lang="en-US">
                <a:solidFill>
                  <a:schemeClr val="accent5">
                    <a:lumMod val="50000"/>
                  </a:schemeClr>
                </a:solidFill>
              </a:rPr>
              <a:t>preferred place of death</a:t>
            </a:r>
            <a:r>
              <a:rPr lang="en-US"/>
              <a:t> recorded</a:t>
            </a:r>
          </a:p>
        </c:rich>
      </c:tx>
      <c:layout>
        <c:manualLayout>
          <c:xMode val="edge"/>
          <c:yMode val="edge"/>
          <c:x val="9.2005688123912542E-3"/>
          <c:y val="1.149542623179516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008276731202085"/>
          <c:y val="0.23331898512685914"/>
          <c:w val="0.84396000147596029"/>
          <c:h val="0.56695608048993873"/>
        </c:manualLayout>
      </c:layout>
      <c:lineChart>
        <c:grouping val="standard"/>
        <c:varyColors val="0"/>
        <c:ser>
          <c:idx val="1"/>
          <c:order val="0"/>
          <c:tx>
            <c:strRef>
              <c:f>'PCN DES MetricDATA 24-25'!$S$266</c:f>
              <c:strCache>
                <c:ptCount val="1"/>
                <c:pt idx="0">
                  <c:v>NEL</c:v>
                </c:pt>
              </c:strCache>
            </c:strRef>
          </c:tx>
          <c:spPr>
            <a:ln w="28575" cap="rnd">
              <a:solidFill>
                <a:srgbClr val="4472C4"/>
              </a:solidFill>
              <a:round/>
            </a:ln>
            <a:effectLst/>
          </c:spPr>
          <c:marker>
            <c:symbol val="none"/>
          </c:marker>
          <c:dLbls>
            <c:delete val="1"/>
          </c:dLbls>
          <c:cat>
            <c:numRef>
              <c:extLst>
                <c:ext xmlns:c15="http://schemas.microsoft.com/office/drawing/2012/chart" uri="{02D57815-91ED-43cb-92C2-25804820EDAC}">
                  <c15:fullRef>
                    <c15:sqref>'PCN DES MetricDATA 24-25'!$T$265:$AF$265</c15:sqref>
                  </c15:fullRef>
                </c:ext>
              </c:extLst>
              <c:f>'PCN DES MetricDATA 24-25'!$Y$265:$AF$265</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24-25'!$T$266:$AF$266</c15:sqref>
                  </c15:fullRef>
                </c:ext>
              </c:extLst>
              <c:f>'PCN DES MetricDATA 24-25'!$Y$266:$AF$266</c:f>
              <c:numCache>
                <c:formatCode>0.0%</c:formatCode>
                <c:ptCount val="8"/>
                <c:pt idx="0">
                  <c:v>0</c:v>
                </c:pt>
                <c:pt idx="1">
                  <c:v>0</c:v>
                </c:pt>
                <c:pt idx="2">
                  <c:v>0</c:v>
                </c:pt>
                <c:pt idx="3">
                  <c:v>0</c:v>
                </c:pt>
                <c:pt idx="4">
                  <c:v>0.32211459530454767</c:v>
                </c:pt>
                <c:pt idx="5">
                  <c:v>0.31916963996107689</c:v>
                </c:pt>
                <c:pt idx="6">
                  <c:v>0.31990979381443296</c:v>
                </c:pt>
                <c:pt idx="7">
                  <c:v>0.32018748989817358</c:v>
                </c:pt>
              </c:numCache>
            </c:numRef>
          </c:val>
          <c:smooth val="0"/>
          <c:extLst>
            <c:ext xmlns:c16="http://schemas.microsoft.com/office/drawing/2014/chart" uri="{C3380CC4-5D6E-409C-BE32-E72D297353CC}">
              <c16:uniqueId val="{00000000-B5BF-40D9-A302-61F5C22C77A5}"/>
            </c:ext>
          </c:extLst>
        </c:ser>
        <c:ser>
          <c:idx val="2"/>
          <c:order val="1"/>
          <c:tx>
            <c:strRef>
              <c:f>'PCN DES MetricDATA 24-25'!$S$267</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24-25'!$T$265:$AF$265</c15:sqref>
                  </c15:fullRef>
                </c:ext>
              </c:extLst>
              <c:f>'PCN DES MetricDATA 24-25'!$Y$265:$AF$265</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24-25'!$T$267:$AF$267</c15:sqref>
                  </c15:fullRef>
                </c:ext>
              </c:extLst>
              <c:f>'PCN DES MetricDATA 24-25'!$Y$267:$AF$267</c:f>
              <c:numCache>
                <c:formatCode>0.0%</c:formatCode>
                <c:ptCount val="8"/>
                <c:pt idx="0">
                  <c:v>0.22026905829596413</c:v>
                </c:pt>
                <c:pt idx="1">
                  <c:v>0.21919029784198324</c:v>
                </c:pt>
                <c:pt idx="2">
                  <c:v>0.21846965699208443</c:v>
                </c:pt>
                <c:pt idx="3">
                  <c:v>0.21829268292682927</c:v>
                </c:pt>
                <c:pt idx="4">
                  <c:v>0.23826714801444043</c:v>
                </c:pt>
                <c:pt idx="5">
                  <c:v>0.2488619119878604</c:v>
                </c:pt>
                <c:pt idx="6">
                  <c:v>0.25323257766582702</c:v>
                </c:pt>
                <c:pt idx="7">
                  <c:v>0.26603047045035993</c:v>
                </c:pt>
              </c:numCache>
            </c:numRef>
          </c:val>
          <c:smooth val="0"/>
          <c:extLst>
            <c:ext xmlns:c16="http://schemas.microsoft.com/office/drawing/2014/chart" uri="{C3380CC4-5D6E-409C-BE32-E72D297353CC}">
              <c16:uniqueId val="{00000001-B5BF-40D9-A302-61F5C22C77A5}"/>
            </c:ext>
          </c:extLst>
        </c:ser>
        <c:ser>
          <c:idx val="3"/>
          <c:order val="2"/>
          <c:tx>
            <c:strRef>
              <c:f>'PCN DES MetricDATA 24-25'!$S$268</c:f>
              <c:strCache>
                <c:ptCount val="1"/>
                <c:pt idx="0">
                  <c:v>NWL</c:v>
                </c:pt>
              </c:strCache>
            </c:strRef>
          </c:tx>
          <c:spPr>
            <a:ln w="28575" cap="rnd">
              <a:solidFill>
                <a:srgbClr val="A5A5A5"/>
              </a:solidFill>
              <a:round/>
            </a:ln>
            <a:effectLst/>
          </c:spPr>
          <c:marker>
            <c:symbol val="none"/>
          </c:marker>
          <c:dLbls>
            <c:delete val="1"/>
          </c:dLbls>
          <c:cat>
            <c:numRef>
              <c:extLst>
                <c:ext xmlns:c15="http://schemas.microsoft.com/office/drawing/2012/chart" uri="{02D57815-91ED-43cb-92C2-25804820EDAC}">
                  <c15:fullRef>
                    <c15:sqref>'PCN DES MetricDATA 24-25'!$T$265:$AF$265</c15:sqref>
                  </c15:fullRef>
                </c:ext>
              </c:extLst>
              <c:f>'PCN DES MetricDATA 24-25'!$Y$265:$AF$265</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24-25'!$T$268:$AF$268</c15:sqref>
                  </c15:fullRef>
                </c:ext>
              </c:extLst>
              <c:f>'PCN DES MetricDATA 24-25'!$Y$268:$AF$268</c:f>
              <c:numCache>
                <c:formatCode>0.0%</c:formatCode>
                <c:ptCount val="8"/>
                <c:pt idx="0">
                  <c:v>0.33722969023962596</c:v>
                </c:pt>
                <c:pt idx="1">
                  <c:v>0.33535703960682278</c:v>
                </c:pt>
                <c:pt idx="2">
                  <c:v>0.33404956309984241</c:v>
                </c:pt>
                <c:pt idx="3">
                  <c:v>0.33173753872148692</c:v>
                </c:pt>
                <c:pt idx="4">
                  <c:v>0.32754790336017775</c:v>
                </c:pt>
                <c:pt idx="5">
                  <c:v>0.32829977628635348</c:v>
                </c:pt>
                <c:pt idx="6">
                  <c:v>0.32889387354549277</c:v>
                </c:pt>
                <c:pt idx="7">
                  <c:v>0.33431455004205213</c:v>
                </c:pt>
              </c:numCache>
            </c:numRef>
          </c:val>
          <c:smooth val="0"/>
          <c:extLst>
            <c:ext xmlns:c16="http://schemas.microsoft.com/office/drawing/2014/chart" uri="{C3380CC4-5D6E-409C-BE32-E72D297353CC}">
              <c16:uniqueId val="{00000002-B5BF-40D9-A302-61F5C22C77A5}"/>
            </c:ext>
          </c:extLst>
        </c:ser>
        <c:ser>
          <c:idx val="4"/>
          <c:order val="3"/>
          <c:tx>
            <c:strRef>
              <c:f>'PCN DES MetricDATA 24-25'!$S$269</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24-25'!$T$265:$AF$265</c15:sqref>
                  </c15:fullRef>
                </c:ext>
              </c:extLst>
              <c:f>'PCN DES MetricDATA 24-25'!$Y$265:$AF$265</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24-25'!$T$269:$AF$269</c15:sqref>
                  </c15:fullRef>
                </c:ext>
              </c:extLst>
              <c:f>'PCN DES MetricDATA 24-25'!$Y$269:$AF$269</c:f>
              <c:numCache>
                <c:formatCode>0.0%</c:formatCode>
                <c:ptCount val="8"/>
                <c:pt idx="0">
                  <c:v>0.32988486567662273</c:v>
                </c:pt>
                <c:pt idx="1">
                  <c:v>0.33577859286428807</c:v>
                </c:pt>
                <c:pt idx="2">
                  <c:v>0.34250865337069392</c:v>
                </c:pt>
                <c:pt idx="3">
                  <c:v>0.34851485148514849</c:v>
                </c:pt>
                <c:pt idx="4">
                  <c:v>0.34770491803278686</c:v>
                </c:pt>
                <c:pt idx="5">
                  <c:v>0.34743299967710689</c:v>
                </c:pt>
                <c:pt idx="6">
                  <c:v>0.3368317481141358</c:v>
                </c:pt>
                <c:pt idx="7">
                  <c:v>0.338577515568666</c:v>
                </c:pt>
              </c:numCache>
            </c:numRef>
          </c:val>
          <c:smooth val="0"/>
          <c:extLst>
            <c:ext xmlns:c16="http://schemas.microsoft.com/office/drawing/2014/chart" uri="{C3380CC4-5D6E-409C-BE32-E72D297353CC}">
              <c16:uniqueId val="{00000003-B5BF-40D9-A302-61F5C22C77A5}"/>
            </c:ext>
          </c:extLst>
        </c:ser>
        <c:ser>
          <c:idx val="5"/>
          <c:order val="4"/>
          <c:tx>
            <c:strRef>
              <c:f>'PCN DES MetricDATA 24-25'!$S$270</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24-25'!$T$265:$AF$265</c15:sqref>
                  </c15:fullRef>
                </c:ext>
              </c:extLst>
              <c:f>'PCN DES MetricDATA 24-25'!$Y$265:$AF$265</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24-25'!$T$270:$AF$270</c15:sqref>
                  </c15:fullRef>
                </c:ext>
              </c:extLst>
              <c:f>'PCN DES MetricDATA 24-25'!$Y$270:$AF$270</c:f>
              <c:numCache>
                <c:formatCode>0.0%</c:formatCode>
                <c:ptCount val="8"/>
                <c:pt idx="0">
                  <c:v>0.3147673634524612</c:v>
                </c:pt>
                <c:pt idx="1">
                  <c:v>0.31342487668310892</c:v>
                </c:pt>
                <c:pt idx="2">
                  <c:v>0.31011984021304928</c:v>
                </c:pt>
                <c:pt idx="3">
                  <c:v>0.30893022028756101</c:v>
                </c:pt>
                <c:pt idx="4">
                  <c:v>0.30724865644252197</c:v>
                </c:pt>
                <c:pt idx="5">
                  <c:v>0.30163849825828926</c:v>
                </c:pt>
                <c:pt idx="6">
                  <c:v>0.30021653292574196</c:v>
                </c:pt>
                <c:pt idx="7">
                  <c:v>0.30304574996814071</c:v>
                </c:pt>
              </c:numCache>
            </c:numRef>
          </c:val>
          <c:smooth val="0"/>
          <c:extLst>
            <c:ext xmlns:c16="http://schemas.microsoft.com/office/drawing/2014/chart" uri="{C3380CC4-5D6E-409C-BE32-E72D297353CC}">
              <c16:uniqueId val="{00000004-B5BF-40D9-A302-61F5C22C77A5}"/>
            </c:ext>
          </c:extLst>
        </c:ser>
        <c:ser>
          <c:idx val="0"/>
          <c:order val="5"/>
          <c:tx>
            <c:strRef>
              <c:f>'PCN DES MetricDATA 24-25'!$S$272</c:f>
              <c:strCache>
                <c:ptCount val="1"/>
                <c:pt idx="0">
                  <c:v>England</c:v>
                </c:pt>
              </c:strCache>
            </c:strRef>
          </c:tx>
          <c:spPr>
            <a:ln w="28575" cap="rnd">
              <a:solidFill>
                <a:srgbClr val="4472C4">
                  <a:lumMod val="75000"/>
                </a:srgbClr>
              </a:solidFill>
              <a:prstDash val="dash"/>
              <a:round/>
            </a:ln>
            <a:effectLst/>
          </c:spPr>
          <c:marker>
            <c:symbol val="none"/>
          </c:marker>
          <c:dLbls>
            <c:delete val="1"/>
          </c:dLbls>
          <c:cat>
            <c:numRef>
              <c:extLst>
                <c:ext xmlns:c15="http://schemas.microsoft.com/office/drawing/2012/chart" uri="{02D57815-91ED-43cb-92C2-25804820EDAC}">
                  <c15:fullRef>
                    <c15:sqref>'PCN DES MetricDATA 24-25'!$T$265:$AF$265</c15:sqref>
                  </c15:fullRef>
                </c:ext>
              </c:extLst>
              <c:f>'PCN DES MetricDATA 24-25'!$Y$265:$AF$265</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24-25'!$T$272:$AF$272</c15:sqref>
                  </c15:fullRef>
                </c:ext>
              </c:extLst>
              <c:f>'PCN DES MetricDATA 24-25'!$Y$272:$AF$272</c:f>
              <c:numCache>
                <c:formatCode>0.0%</c:formatCode>
                <c:ptCount val="8"/>
                <c:pt idx="0">
                  <c:v>0.2863084984209015</c:v>
                </c:pt>
                <c:pt idx="1">
                  <c:v>0.28648177518682039</c:v>
                </c:pt>
                <c:pt idx="2">
                  <c:v>0.28448522485434186</c:v>
                </c:pt>
                <c:pt idx="3">
                  <c:v>0.29283441285909367</c:v>
                </c:pt>
                <c:pt idx="4">
                  <c:v>0.29480136931772949</c:v>
                </c:pt>
                <c:pt idx="5">
                  <c:v>0.29523181133057708</c:v>
                </c:pt>
                <c:pt idx="6">
                  <c:v>0.30058029771795963</c:v>
                </c:pt>
                <c:pt idx="7">
                  <c:v>0.3029168154541575</c:v>
                </c:pt>
              </c:numCache>
            </c:numRef>
          </c:val>
          <c:smooth val="0"/>
          <c:extLst>
            <c:ext xmlns:c16="http://schemas.microsoft.com/office/drawing/2014/chart" uri="{C3380CC4-5D6E-409C-BE32-E72D297353CC}">
              <c16:uniqueId val="{00000000-2D0B-4D6C-B04F-D5CE462FBAB6}"/>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r>
                  <a:rPr lang="en-US" baseline="0"/>
                  <a:t> </a:t>
                </a:r>
                <a:r>
                  <a:rPr lang="en-US"/>
                  <a:t>of</a:t>
                </a:r>
                <a:r>
                  <a:rPr lang="en-US" baseline="0"/>
                  <a:t> Care home residents who had a preferred place of death recorded</a:t>
                </a:r>
              </a:p>
            </c:rich>
          </c:tx>
          <c:layout>
            <c:manualLayout>
              <c:xMode val="edge"/>
              <c:yMode val="edge"/>
              <c:x val="1.5680375120986169E-2"/>
              <c:y val="0.1611363671592149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6904553621353738"/>
          <c:y val="0.12158030279209119"/>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 of Care home residents aged 18 years or over on the </a:t>
            </a:r>
            <a:r>
              <a:rPr lang="en-US">
                <a:solidFill>
                  <a:schemeClr val="accent5">
                    <a:lumMod val="50000"/>
                  </a:schemeClr>
                </a:solidFill>
              </a:rPr>
              <a:t>QOF Dementia Register</a:t>
            </a:r>
          </a:p>
        </c:rich>
      </c:tx>
      <c:layout>
        <c:manualLayout>
          <c:xMode val="edge"/>
          <c:yMode val="edge"/>
          <c:x val="9.2005688123912542E-3"/>
          <c:y val="1.149542623179516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43136926539753"/>
          <c:y val="0.23331898512685914"/>
          <c:w val="0.85261139952258358"/>
          <c:h val="0.56695608048993873"/>
        </c:manualLayout>
      </c:layout>
      <c:lineChart>
        <c:grouping val="standard"/>
        <c:varyColors val="0"/>
        <c:ser>
          <c:idx val="1"/>
          <c:order val="0"/>
          <c:tx>
            <c:strRef>
              <c:f>'PCN DES MetricDATA 24-25'!$S$445</c:f>
              <c:strCache>
                <c:ptCount val="1"/>
                <c:pt idx="0">
                  <c:v>NEL</c:v>
                </c:pt>
              </c:strCache>
            </c:strRef>
          </c:tx>
          <c:spPr>
            <a:ln w="28575" cap="rnd">
              <a:solidFill>
                <a:srgbClr val="4472C4"/>
              </a:solidFill>
              <a:round/>
            </a:ln>
            <a:effectLst/>
          </c:spPr>
          <c:marker>
            <c:symbol val="none"/>
          </c:marker>
          <c:dLbls>
            <c:delete val="1"/>
          </c:dLbls>
          <c:cat>
            <c:numRef>
              <c:extLst>
                <c:ext xmlns:c15="http://schemas.microsoft.com/office/drawing/2012/chart" uri="{02D57815-91ED-43cb-92C2-25804820EDAC}">
                  <c15:fullRef>
                    <c15:sqref>'PCN DES MetricDATA 24-25'!$T$444:$AF$444</c15:sqref>
                  </c15:fullRef>
                </c:ext>
              </c:extLst>
              <c:f>'PCN DES MetricDATA 24-25'!$Y$444:$AF$444</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24-25'!$T$445:$AF$445</c15:sqref>
                  </c15:fullRef>
                </c:ext>
              </c:extLst>
              <c:f>'PCN DES MetricDATA 24-25'!$Y$445:$AF$445</c:f>
              <c:numCache>
                <c:formatCode>0.0%</c:formatCode>
                <c:ptCount val="8"/>
                <c:pt idx="0">
                  <c:v>0</c:v>
                </c:pt>
                <c:pt idx="1">
                  <c:v>0</c:v>
                </c:pt>
                <c:pt idx="2">
                  <c:v>0</c:v>
                </c:pt>
                <c:pt idx="3">
                  <c:v>0</c:v>
                </c:pt>
                <c:pt idx="4">
                  <c:v>0.34742707309078991</c:v>
                </c:pt>
                <c:pt idx="5">
                  <c:v>0.34331014398964571</c:v>
                </c:pt>
                <c:pt idx="6">
                  <c:v>0.34169077467052394</c:v>
                </c:pt>
                <c:pt idx="7">
                  <c:v>0.34386587135257135</c:v>
                </c:pt>
              </c:numCache>
            </c:numRef>
          </c:val>
          <c:smooth val="0"/>
          <c:extLst>
            <c:ext xmlns:c16="http://schemas.microsoft.com/office/drawing/2014/chart" uri="{C3380CC4-5D6E-409C-BE32-E72D297353CC}">
              <c16:uniqueId val="{00000000-2077-483A-BE29-A49743AD5F84}"/>
            </c:ext>
          </c:extLst>
        </c:ser>
        <c:ser>
          <c:idx val="2"/>
          <c:order val="1"/>
          <c:tx>
            <c:strRef>
              <c:f>'PCN DES MetricDATA 24-25'!$S$446</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24-25'!$T$444:$AF$444</c15:sqref>
                  </c15:fullRef>
                </c:ext>
              </c:extLst>
              <c:f>'PCN DES MetricDATA 24-25'!$Y$444:$AF$444</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24-25'!$T$446:$AF$446</c15:sqref>
                  </c15:fullRef>
                </c:ext>
              </c:extLst>
              <c:f>'PCN DES MetricDATA 24-25'!$Y$446:$AF$446</c:f>
              <c:numCache>
                <c:formatCode>0.0%</c:formatCode>
                <c:ptCount val="8"/>
                <c:pt idx="0">
                  <c:v>0.36581441087073124</c:v>
                </c:pt>
                <c:pt idx="1">
                  <c:v>0.36770981507823614</c:v>
                </c:pt>
                <c:pt idx="2">
                  <c:v>0.37149368863955118</c:v>
                </c:pt>
                <c:pt idx="3">
                  <c:v>0.36842105263157893</c:v>
                </c:pt>
                <c:pt idx="4">
                  <c:v>0.36411925976696369</c:v>
                </c:pt>
                <c:pt idx="5">
                  <c:v>0.36825290062216243</c:v>
                </c:pt>
                <c:pt idx="6">
                  <c:v>0.36873848215781541</c:v>
                </c:pt>
                <c:pt idx="7">
                  <c:v>0.36395523634541505</c:v>
                </c:pt>
              </c:numCache>
            </c:numRef>
          </c:val>
          <c:smooth val="0"/>
          <c:extLst>
            <c:ext xmlns:c16="http://schemas.microsoft.com/office/drawing/2014/chart" uri="{C3380CC4-5D6E-409C-BE32-E72D297353CC}">
              <c16:uniqueId val="{00000001-2077-483A-BE29-A49743AD5F84}"/>
            </c:ext>
          </c:extLst>
        </c:ser>
        <c:ser>
          <c:idx val="3"/>
          <c:order val="2"/>
          <c:tx>
            <c:strRef>
              <c:f>'PCN DES MetricDATA 24-25'!$S$447</c:f>
              <c:strCache>
                <c:ptCount val="1"/>
                <c:pt idx="0">
                  <c:v>NWL</c:v>
                </c:pt>
              </c:strCache>
            </c:strRef>
          </c:tx>
          <c:spPr>
            <a:ln w="28575" cap="rnd">
              <a:solidFill>
                <a:srgbClr val="A5A5A5"/>
              </a:solidFill>
              <a:round/>
            </a:ln>
            <a:effectLst/>
          </c:spPr>
          <c:marker>
            <c:symbol val="none"/>
          </c:marker>
          <c:dLbls>
            <c:delete val="1"/>
          </c:dLbls>
          <c:cat>
            <c:numRef>
              <c:extLst>
                <c:ext xmlns:c15="http://schemas.microsoft.com/office/drawing/2012/chart" uri="{02D57815-91ED-43cb-92C2-25804820EDAC}">
                  <c15:fullRef>
                    <c15:sqref>'PCN DES MetricDATA 24-25'!$T$444:$AF$444</c15:sqref>
                  </c15:fullRef>
                </c:ext>
              </c:extLst>
              <c:f>'PCN DES MetricDATA 24-25'!$Y$444:$AF$444</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24-25'!$T$447:$AF$447</c15:sqref>
                  </c15:fullRef>
                </c:ext>
              </c:extLst>
              <c:f>'PCN DES MetricDATA 24-25'!$Y$447:$AF$447</c:f>
              <c:numCache>
                <c:formatCode>0.0%</c:formatCode>
                <c:ptCount val="8"/>
                <c:pt idx="0">
                  <c:v>0.41779722830051058</c:v>
                </c:pt>
                <c:pt idx="1">
                  <c:v>0.41492278828113727</c:v>
                </c:pt>
                <c:pt idx="2">
                  <c:v>0.40995565727363753</c:v>
                </c:pt>
                <c:pt idx="3">
                  <c:v>0.4043869516310461</c:v>
                </c:pt>
                <c:pt idx="4">
                  <c:v>0.40005544774050456</c:v>
                </c:pt>
                <c:pt idx="5">
                  <c:v>0.4029017857142857</c:v>
                </c:pt>
                <c:pt idx="6">
                  <c:v>0.40265734265734265</c:v>
                </c:pt>
                <c:pt idx="7">
                  <c:v>0.40153953813855842</c:v>
                </c:pt>
              </c:numCache>
            </c:numRef>
          </c:val>
          <c:smooth val="0"/>
          <c:extLst>
            <c:ext xmlns:c16="http://schemas.microsoft.com/office/drawing/2014/chart" uri="{C3380CC4-5D6E-409C-BE32-E72D297353CC}">
              <c16:uniqueId val="{00000002-2077-483A-BE29-A49743AD5F84}"/>
            </c:ext>
          </c:extLst>
        </c:ser>
        <c:ser>
          <c:idx val="4"/>
          <c:order val="3"/>
          <c:tx>
            <c:strRef>
              <c:f>'PCN DES MetricDATA 24-25'!$S$448</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24-25'!$T$444:$AF$444</c15:sqref>
                  </c15:fullRef>
                </c:ext>
              </c:extLst>
              <c:f>'PCN DES MetricDATA 24-25'!$Y$444:$AF$444</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24-25'!$T$448:$AF$448</c15:sqref>
                  </c15:fullRef>
                </c:ext>
              </c:extLst>
              <c:f>'PCN DES MetricDATA 24-25'!$Y$448:$AF$448</c:f>
              <c:numCache>
                <c:formatCode>0.0%</c:formatCode>
                <c:ptCount val="8"/>
                <c:pt idx="0">
                  <c:v>0.44174029004834137</c:v>
                </c:pt>
                <c:pt idx="1">
                  <c:v>0.44277861069465269</c:v>
                </c:pt>
                <c:pt idx="2">
                  <c:v>0.43774703557312256</c:v>
                </c:pt>
                <c:pt idx="3">
                  <c:v>0.43568601583113459</c:v>
                </c:pt>
                <c:pt idx="4">
                  <c:v>0.43580085162135607</c:v>
                </c:pt>
                <c:pt idx="5">
                  <c:v>0.43746974342423756</c:v>
                </c:pt>
                <c:pt idx="6">
                  <c:v>0.43304376331748895</c:v>
                </c:pt>
                <c:pt idx="7">
                  <c:v>0.43456183456183456</c:v>
                </c:pt>
              </c:numCache>
            </c:numRef>
          </c:val>
          <c:smooth val="0"/>
          <c:extLst>
            <c:ext xmlns:c16="http://schemas.microsoft.com/office/drawing/2014/chart" uri="{C3380CC4-5D6E-409C-BE32-E72D297353CC}">
              <c16:uniqueId val="{00000003-2077-483A-BE29-A49743AD5F84}"/>
            </c:ext>
          </c:extLst>
        </c:ser>
        <c:ser>
          <c:idx val="5"/>
          <c:order val="4"/>
          <c:tx>
            <c:strRef>
              <c:f>'PCN DES MetricDATA 24-25'!$S$449</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24-25'!$T$444:$AF$444</c15:sqref>
                  </c15:fullRef>
                </c:ext>
              </c:extLst>
              <c:f>'PCN DES MetricDATA 24-25'!$Y$444:$AF$444</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24-25'!$T$449:$AF$449</c15:sqref>
                  </c15:fullRef>
                </c:ext>
              </c:extLst>
              <c:f>'PCN DES MetricDATA 24-25'!$Y$449:$AF$449</c:f>
              <c:numCache>
                <c:formatCode>0.0%</c:formatCode>
                <c:ptCount val="8"/>
                <c:pt idx="0">
                  <c:v>0.42553191489361702</c:v>
                </c:pt>
                <c:pt idx="1">
                  <c:v>0.42727877578176982</c:v>
                </c:pt>
                <c:pt idx="2">
                  <c:v>0.42568465833554908</c:v>
                </c:pt>
                <c:pt idx="3">
                  <c:v>0.42326439204320904</c:v>
                </c:pt>
                <c:pt idx="4">
                  <c:v>0.42292593561894792</c:v>
                </c:pt>
                <c:pt idx="5">
                  <c:v>0.42480041205253671</c:v>
                </c:pt>
                <c:pt idx="6">
                  <c:v>0.42561037639877924</c:v>
                </c:pt>
                <c:pt idx="7">
                  <c:v>0.42602722299961837</c:v>
                </c:pt>
              </c:numCache>
            </c:numRef>
          </c:val>
          <c:smooth val="0"/>
          <c:extLst>
            <c:ext xmlns:c16="http://schemas.microsoft.com/office/drawing/2014/chart" uri="{C3380CC4-5D6E-409C-BE32-E72D297353CC}">
              <c16:uniqueId val="{00000004-2077-483A-BE29-A49743AD5F84}"/>
            </c:ext>
          </c:extLst>
        </c:ser>
        <c:ser>
          <c:idx val="0"/>
          <c:order val="5"/>
          <c:tx>
            <c:strRef>
              <c:f>'PCN DES MetricDATA 24-25'!$S$451</c:f>
              <c:strCache>
                <c:ptCount val="1"/>
                <c:pt idx="0">
                  <c:v>England</c:v>
                </c:pt>
              </c:strCache>
            </c:strRef>
          </c:tx>
          <c:spPr>
            <a:ln w="28575" cap="rnd">
              <a:solidFill>
                <a:srgbClr val="4472C4">
                  <a:lumMod val="75000"/>
                </a:srgbClr>
              </a:solidFill>
              <a:prstDash val="dash"/>
              <a:round/>
            </a:ln>
            <a:effectLst/>
          </c:spPr>
          <c:marker>
            <c:symbol val="none"/>
          </c:marker>
          <c:dLbls>
            <c:delete val="1"/>
          </c:dLbls>
          <c:cat>
            <c:numRef>
              <c:extLst>
                <c:ext xmlns:c15="http://schemas.microsoft.com/office/drawing/2012/chart" uri="{02D57815-91ED-43cb-92C2-25804820EDAC}">
                  <c15:fullRef>
                    <c15:sqref>'PCN DES MetricDATA 24-25'!$T$444:$AF$444</c15:sqref>
                  </c15:fullRef>
                </c:ext>
              </c:extLst>
              <c:f>'PCN DES MetricDATA 24-25'!$Y$444:$AF$444</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24-25'!$T$451:$AF$451</c15:sqref>
                  </c15:fullRef>
                </c:ext>
              </c:extLst>
              <c:f>'PCN DES MetricDATA 24-25'!$Y$451:$AF$451</c:f>
              <c:numCache>
                <c:formatCode>0.0%</c:formatCode>
                <c:ptCount val="8"/>
                <c:pt idx="0">
                  <c:v>0.47482175719111402</c:v>
                </c:pt>
                <c:pt idx="1">
                  <c:v>0.47554865820560244</c:v>
                </c:pt>
                <c:pt idx="2">
                  <c:v>0.47710708278826386</c:v>
                </c:pt>
                <c:pt idx="3">
                  <c:v>0.47719884371885352</c:v>
                </c:pt>
                <c:pt idx="4">
                  <c:v>0.47549330669573325</c:v>
                </c:pt>
                <c:pt idx="5">
                  <c:v>0.47699316081830107</c:v>
                </c:pt>
                <c:pt idx="6">
                  <c:v>0.47731134964473954</c:v>
                </c:pt>
                <c:pt idx="7">
                  <c:v>0.47799535289493916</c:v>
                </c:pt>
              </c:numCache>
            </c:numRef>
          </c:val>
          <c:smooth val="0"/>
          <c:extLst>
            <c:ext xmlns:c16="http://schemas.microsoft.com/office/drawing/2014/chart" uri="{C3380CC4-5D6E-409C-BE32-E72D297353CC}">
              <c16:uniqueId val="{00000000-C9E5-4698-BD9C-FB78CC65542C}"/>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Care home residents on the QOF Dementia Register</a:t>
                </a:r>
                <a:endParaRPr lang="en-US" baseline="0"/>
              </a:p>
            </c:rich>
          </c:tx>
          <c:layout>
            <c:manualLayout>
              <c:xMode val="edge"/>
              <c:yMode val="edge"/>
              <c:x val="2.1447973818735044E-2"/>
              <c:y val="0.1886126347163511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32527962850797487"/>
          <c:y val="0.12158040244969379"/>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 of Care Home</a:t>
            </a:r>
            <a:r>
              <a:rPr lang="en-US" baseline="0"/>
              <a:t> Residents who received a </a:t>
            </a:r>
            <a:r>
              <a:rPr lang="en-US" baseline="0">
                <a:solidFill>
                  <a:schemeClr val="accent5">
                    <a:lumMod val="50000"/>
                  </a:schemeClr>
                </a:solidFill>
              </a:rPr>
              <a:t>Delirium Assessement </a:t>
            </a:r>
          </a:p>
          <a:p>
            <a:pPr algn="l">
              <a:defRPr sz="1400" b="1" i="0" u="none" strike="noStrike" kern="1200" spc="0" baseline="0">
                <a:solidFill>
                  <a:sysClr val="windowText" lastClr="000000"/>
                </a:solidFill>
                <a:latin typeface="+mn-lt"/>
                <a:ea typeface="+mn-ea"/>
                <a:cs typeface="+mn-cs"/>
              </a:defRPr>
            </a:pPr>
            <a:r>
              <a:rPr lang="en-US" baseline="0">
                <a:solidFill>
                  <a:schemeClr val="accent5">
                    <a:lumMod val="50000"/>
                  </a:schemeClr>
                </a:solidFill>
              </a:rPr>
              <a:t>(Financial year to date) </a:t>
            </a:r>
            <a:endParaRPr lang="en-US">
              <a:solidFill>
                <a:schemeClr val="accent5">
                  <a:lumMod val="50000"/>
                </a:schemeClr>
              </a:solidFill>
            </a:endParaRPr>
          </a:p>
        </c:rich>
      </c:tx>
      <c:layout>
        <c:manualLayout>
          <c:xMode val="edge"/>
          <c:yMode val="edge"/>
          <c:x val="2.0735766207889007E-2"/>
          <c:y val="1.7119910008259576E-2"/>
        </c:manualLayout>
      </c:layout>
      <c:overlay val="0"/>
      <c:spPr>
        <a:noFill/>
        <a:ln>
          <a:noFill/>
        </a:ln>
        <a:effectLst/>
      </c:spPr>
    </c:title>
    <c:autoTitleDeleted val="0"/>
    <c:plotArea>
      <c:layout>
        <c:manualLayout>
          <c:layoutTarget val="inner"/>
          <c:xMode val="edge"/>
          <c:yMode val="edge"/>
          <c:x val="0.12729226568420696"/>
          <c:y val="0.23331908759358455"/>
          <c:w val="0.83963427648467015"/>
          <c:h val="0.56695608048993873"/>
        </c:manualLayout>
      </c:layout>
      <c:lineChart>
        <c:grouping val="standard"/>
        <c:varyColors val="0"/>
        <c:ser>
          <c:idx val="1"/>
          <c:order val="0"/>
          <c:tx>
            <c:strRef>
              <c:f>'PCN DES MetricDATA 24-25'!$S$205</c:f>
              <c:strCache>
                <c:ptCount val="1"/>
                <c:pt idx="0">
                  <c:v>NEL</c:v>
                </c:pt>
              </c:strCache>
            </c:strRef>
          </c:tx>
          <c:spPr>
            <a:ln w="28575">
              <a:solidFill>
                <a:srgbClr val="4472C4"/>
              </a:solidFill>
            </a:ln>
          </c:spPr>
          <c:marker>
            <c:symbol val="none"/>
          </c:marker>
          <c:dLbls>
            <c:delete val="1"/>
          </c:dLbls>
          <c:cat>
            <c:numRef>
              <c:extLst>
                <c:ext xmlns:c15="http://schemas.microsoft.com/office/drawing/2012/chart" uri="{02D57815-91ED-43cb-92C2-25804820EDAC}">
                  <c15:fullRef>
                    <c15:sqref>'PCN DES MetricDATA 24-25'!$T$204:$AF$204</c15:sqref>
                  </c15:fullRef>
                </c:ext>
              </c:extLst>
              <c:f>'PCN DES MetricDATA 24-25'!$Y$204:$AF$204</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24-25'!$T$205:$AF$205</c15:sqref>
                  </c15:fullRef>
                </c:ext>
              </c:extLst>
              <c:f>'PCN DES MetricDATA 24-25'!$Y$205:$AF$205</c:f>
              <c:numCache>
                <c:formatCode>0.0%</c:formatCode>
                <c:ptCount val="8"/>
                <c:pt idx="0">
                  <c:v>0</c:v>
                </c:pt>
                <c:pt idx="1">
                  <c:v>0</c:v>
                </c:pt>
                <c:pt idx="2">
                  <c:v>0</c:v>
                </c:pt>
                <c:pt idx="3">
                  <c:v>0</c:v>
                </c:pt>
                <c:pt idx="4">
                  <c:v>2.0408163265306121E-2</c:v>
                </c:pt>
                <c:pt idx="5">
                  <c:v>1.5625E-2</c:v>
                </c:pt>
                <c:pt idx="6">
                  <c:v>1.2500000000000001E-2</c:v>
                </c:pt>
                <c:pt idx="7">
                  <c:v>1.2345679012345678E-2</c:v>
                </c:pt>
              </c:numCache>
            </c:numRef>
          </c:val>
          <c:smooth val="0"/>
          <c:extLst>
            <c:ext xmlns:c16="http://schemas.microsoft.com/office/drawing/2014/chart" uri="{C3380CC4-5D6E-409C-BE32-E72D297353CC}">
              <c16:uniqueId val="{00000007-C8DF-4603-BE90-898DD5314E16}"/>
            </c:ext>
          </c:extLst>
        </c:ser>
        <c:ser>
          <c:idx val="2"/>
          <c:order val="1"/>
          <c:tx>
            <c:strRef>
              <c:f>'PCN DES MetricDATA 24-25'!$S$206</c:f>
              <c:strCache>
                <c:ptCount val="1"/>
                <c:pt idx="0">
                  <c:v>NCL</c:v>
                </c:pt>
              </c:strCache>
            </c:strRef>
          </c:tx>
          <c:spPr>
            <a:ln w="28575">
              <a:solidFill>
                <a:srgbClr val="ED7D31"/>
              </a:solidFill>
            </a:ln>
          </c:spPr>
          <c:marker>
            <c:symbol val="none"/>
          </c:marker>
          <c:dLbls>
            <c:delete val="1"/>
          </c:dLbls>
          <c:cat>
            <c:numRef>
              <c:extLst>
                <c:ext xmlns:c15="http://schemas.microsoft.com/office/drawing/2012/chart" uri="{02D57815-91ED-43cb-92C2-25804820EDAC}">
                  <c15:fullRef>
                    <c15:sqref>'PCN DES MetricDATA 24-25'!$T$204:$AF$204</c15:sqref>
                  </c15:fullRef>
                </c:ext>
              </c:extLst>
              <c:f>'PCN DES MetricDATA 24-25'!$Y$204:$AF$204</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24-25'!$T$206:$AF$206</c15:sqref>
                  </c15:fullRef>
                </c:ext>
              </c:extLst>
              <c:f>'PCN DES MetricDATA 24-25'!$Y$206:$AF$206</c:f>
              <c:numCache>
                <c:formatCode>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C8DF-4603-BE90-898DD5314E16}"/>
            </c:ext>
          </c:extLst>
        </c:ser>
        <c:ser>
          <c:idx val="3"/>
          <c:order val="2"/>
          <c:tx>
            <c:strRef>
              <c:f>'PCN DES MetricDATA 24-25'!$S$207</c:f>
              <c:strCache>
                <c:ptCount val="1"/>
                <c:pt idx="0">
                  <c:v>NWL</c:v>
                </c:pt>
              </c:strCache>
            </c:strRef>
          </c:tx>
          <c:spPr>
            <a:ln w="28575">
              <a:solidFill>
                <a:sysClr val="window" lastClr="FFFFFF">
                  <a:lumMod val="75000"/>
                </a:sysClr>
              </a:solidFill>
            </a:ln>
          </c:spPr>
          <c:marker>
            <c:symbol val="none"/>
          </c:marker>
          <c:dLbls>
            <c:delete val="1"/>
          </c:dLbls>
          <c:cat>
            <c:numRef>
              <c:extLst>
                <c:ext xmlns:c15="http://schemas.microsoft.com/office/drawing/2012/chart" uri="{02D57815-91ED-43cb-92C2-25804820EDAC}">
                  <c15:fullRef>
                    <c15:sqref>'PCN DES MetricDATA 24-25'!$T$204:$AF$204</c15:sqref>
                  </c15:fullRef>
                </c:ext>
              </c:extLst>
              <c:f>'PCN DES MetricDATA 24-25'!$Y$204:$AF$204</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24-25'!$T$207:$AF$207</c15:sqref>
                  </c15:fullRef>
                </c:ext>
              </c:extLst>
              <c:f>'PCN DES MetricDATA 24-25'!$Y$207:$AF$207</c:f>
              <c:numCache>
                <c:formatCode>0.0%</c:formatCode>
                <c:ptCount val="8"/>
                <c:pt idx="0">
                  <c:v>0.48571428571428571</c:v>
                </c:pt>
                <c:pt idx="1">
                  <c:v>0.4098360655737705</c:v>
                </c:pt>
                <c:pt idx="2">
                  <c:v>0.70344827586206893</c:v>
                </c:pt>
                <c:pt idx="3">
                  <c:v>0.71505376344086025</c:v>
                </c:pt>
                <c:pt idx="4">
                  <c:v>0.64321608040201006</c:v>
                </c:pt>
                <c:pt idx="5">
                  <c:v>0.62318840579710144</c:v>
                </c:pt>
                <c:pt idx="6">
                  <c:v>0.58636363636363631</c:v>
                </c:pt>
                <c:pt idx="7">
                  <c:v>0.53947368421052633</c:v>
                </c:pt>
              </c:numCache>
            </c:numRef>
          </c:val>
          <c:smooth val="0"/>
          <c:extLst>
            <c:ext xmlns:c16="http://schemas.microsoft.com/office/drawing/2014/chart" uri="{C3380CC4-5D6E-409C-BE32-E72D297353CC}">
              <c16:uniqueId val="{0000000B-C8DF-4603-BE90-898DD5314E16}"/>
            </c:ext>
          </c:extLst>
        </c:ser>
        <c:ser>
          <c:idx val="4"/>
          <c:order val="3"/>
          <c:tx>
            <c:strRef>
              <c:f>'PCN DES MetricDATA 24-25'!$S$208</c:f>
              <c:strCache>
                <c:ptCount val="1"/>
                <c:pt idx="0">
                  <c:v>SEL</c:v>
                </c:pt>
              </c:strCache>
            </c:strRef>
          </c:tx>
          <c:spPr>
            <a:ln w="28575">
              <a:solidFill>
                <a:srgbClr val="FFC000"/>
              </a:solidFill>
            </a:ln>
          </c:spPr>
          <c:marker>
            <c:symbol val="none"/>
          </c:marker>
          <c:dLbls>
            <c:delete val="1"/>
          </c:dLbls>
          <c:cat>
            <c:numRef>
              <c:extLst>
                <c:ext xmlns:c15="http://schemas.microsoft.com/office/drawing/2012/chart" uri="{02D57815-91ED-43cb-92C2-25804820EDAC}">
                  <c15:fullRef>
                    <c15:sqref>'PCN DES MetricDATA 24-25'!$T$204:$AF$204</c15:sqref>
                  </c15:fullRef>
                </c:ext>
              </c:extLst>
              <c:f>'PCN DES MetricDATA 24-25'!$Y$204:$AF$204</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24-25'!$T$208:$AF$208</c15:sqref>
                  </c15:fullRef>
                </c:ext>
              </c:extLst>
              <c:f>'PCN DES MetricDATA 24-25'!$Y$208:$AF$208</c:f>
              <c:numCache>
                <c:formatCode>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D-C8DF-4603-BE90-898DD5314E16}"/>
            </c:ext>
          </c:extLst>
        </c:ser>
        <c:ser>
          <c:idx val="5"/>
          <c:order val="4"/>
          <c:tx>
            <c:strRef>
              <c:f>'PCN DES MetricDATA 24-25'!$S$209</c:f>
              <c:strCache>
                <c:ptCount val="1"/>
                <c:pt idx="0">
                  <c:v>SWL</c:v>
                </c:pt>
              </c:strCache>
            </c:strRef>
          </c:tx>
          <c:spPr>
            <a:ln w="28575">
              <a:solidFill>
                <a:srgbClr val="5B9BD5"/>
              </a:solidFill>
            </a:ln>
          </c:spPr>
          <c:marker>
            <c:symbol val="none"/>
          </c:marker>
          <c:dLbls>
            <c:delete val="1"/>
          </c:dLbls>
          <c:cat>
            <c:numRef>
              <c:extLst>
                <c:ext xmlns:c15="http://schemas.microsoft.com/office/drawing/2012/chart" uri="{02D57815-91ED-43cb-92C2-25804820EDAC}">
                  <c15:fullRef>
                    <c15:sqref>'PCN DES MetricDATA 24-25'!$T$204:$AF$204</c15:sqref>
                  </c15:fullRef>
                </c:ext>
              </c:extLst>
              <c:f>'PCN DES MetricDATA 24-25'!$Y$204:$AF$204</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24-25'!$T$209:$AF$209</c15:sqref>
                  </c15:fullRef>
                </c:ext>
              </c:extLst>
              <c:f>'PCN DES MetricDATA 24-25'!$Y$209:$AF$209</c:f>
              <c:numCache>
                <c:formatCode>0.0%</c:formatCode>
                <c:ptCount val="8"/>
                <c:pt idx="0">
                  <c:v>0.32</c:v>
                </c:pt>
                <c:pt idx="1">
                  <c:v>0.30232558139534882</c:v>
                </c:pt>
                <c:pt idx="2">
                  <c:v>0.34375</c:v>
                </c:pt>
                <c:pt idx="3">
                  <c:v>0.4050632911392405</c:v>
                </c:pt>
                <c:pt idx="4">
                  <c:v>0.34042553191489361</c:v>
                </c:pt>
                <c:pt idx="5">
                  <c:v>0.35353535353535354</c:v>
                </c:pt>
                <c:pt idx="6">
                  <c:v>0.39090909090909093</c:v>
                </c:pt>
                <c:pt idx="7">
                  <c:v>0.38582677165354329</c:v>
                </c:pt>
              </c:numCache>
            </c:numRef>
          </c:val>
          <c:smooth val="0"/>
          <c:extLst>
            <c:ext xmlns:c16="http://schemas.microsoft.com/office/drawing/2014/chart" uri="{C3380CC4-5D6E-409C-BE32-E72D297353CC}">
              <c16:uniqueId val="{0000000F-C8DF-4603-BE90-898DD5314E16}"/>
            </c:ext>
          </c:extLst>
        </c:ser>
        <c:ser>
          <c:idx val="0"/>
          <c:order val="5"/>
          <c:tx>
            <c:strRef>
              <c:f>'PCN DES MetricDATA 24-25'!$S$211</c:f>
              <c:strCache>
                <c:ptCount val="1"/>
                <c:pt idx="0">
                  <c:v>England</c:v>
                </c:pt>
              </c:strCache>
            </c:strRef>
          </c:tx>
          <c:spPr>
            <a:ln w="28575">
              <a:solidFill>
                <a:srgbClr val="4472C4">
                  <a:lumMod val="75000"/>
                </a:srgbClr>
              </a:solidFill>
              <a:prstDash val="dash"/>
            </a:ln>
          </c:spPr>
          <c:marker>
            <c:symbol val="none"/>
          </c:marker>
          <c:dLbls>
            <c:delete val="1"/>
          </c:dLbls>
          <c:cat>
            <c:numRef>
              <c:extLst>
                <c:ext xmlns:c15="http://schemas.microsoft.com/office/drawing/2012/chart" uri="{02D57815-91ED-43cb-92C2-25804820EDAC}">
                  <c15:fullRef>
                    <c15:sqref>'PCN DES MetricDATA 24-25'!$T$204:$AF$204</c15:sqref>
                  </c15:fullRef>
                </c:ext>
              </c:extLst>
              <c:f>'PCN DES MetricDATA 24-25'!$Y$204:$AF$204</c:f>
              <c:numCache>
                <c:formatCode>mmm\-yy</c:formatCode>
                <c:ptCount val="8"/>
                <c:pt idx="0">
                  <c:v>45412</c:v>
                </c:pt>
                <c:pt idx="1">
                  <c:v>45443</c:v>
                </c:pt>
                <c:pt idx="2">
                  <c:v>45473</c:v>
                </c:pt>
                <c:pt idx="3">
                  <c:v>45504</c:v>
                </c:pt>
                <c:pt idx="4">
                  <c:v>45535</c:v>
                </c:pt>
                <c:pt idx="5">
                  <c:v>45565</c:v>
                </c:pt>
                <c:pt idx="6">
                  <c:v>45596</c:v>
                </c:pt>
                <c:pt idx="7">
                  <c:v>45626</c:v>
                </c:pt>
              </c:numCache>
            </c:numRef>
          </c:cat>
          <c:val>
            <c:numRef>
              <c:extLst>
                <c:ext xmlns:c15="http://schemas.microsoft.com/office/drawing/2012/chart" uri="{02D57815-91ED-43cb-92C2-25804820EDAC}">
                  <c15:fullRef>
                    <c15:sqref>'PCN DES MetricDATA 24-25'!$T$211:$AF$211</c15:sqref>
                  </c15:fullRef>
                </c:ext>
              </c:extLst>
              <c:f>'PCN DES MetricDATA 24-25'!$Y$211:$AF$211</c:f>
              <c:numCache>
                <c:formatCode>0.0%</c:formatCode>
                <c:ptCount val="8"/>
                <c:pt idx="0">
                  <c:v>5.685279187817259E-2</c:v>
                </c:pt>
                <c:pt idx="1">
                  <c:v>5.2230685527747553E-2</c:v>
                </c:pt>
                <c:pt idx="2">
                  <c:v>7.7012383900928794E-2</c:v>
                </c:pt>
                <c:pt idx="3">
                  <c:v>7.1584699453551906E-2</c:v>
                </c:pt>
                <c:pt idx="4">
                  <c:v>6.5426997245179058E-2</c:v>
                </c:pt>
                <c:pt idx="5">
                  <c:v>6.5360824742268037E-2</c:v>
                </c:pt>
                <c:pt idx="6">
                  <c:v>5.8331882291485289E-2</c:v>
                </c:pt>
                <c:pt idx="7">
                  <c:v>5.6552819698173155E-2</c:v>
                </c:pt>
              </c:numCache>
            </c:numRef>
          </c:val>
          <c:smooth val="0"/>
          <c:extLst>
            <c:ext xmlns:c16="http://schemas.microsoft.com/office/drawing/2014/chart" uri="{C3380CC4-5D6E-409C-BE32-E72D297353CC}">
              <c16:uniqueId val="{00000000-A586-4684-A52D-FCEBDE28304C}"/>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kern="1200" baseline="0">
                    <a:solidFill>
                      <a:sysClr val="windowText" lastClr="000000">
                        <a:lumMod val="65000"/>
                        <a:lumOff val="35000"/>
                      </a:sysClr>
                    </a:solidFill>
                  </a:rPr>
                  <a:t>% of Care home residents who received a delirium assessment</a:t>
                </a:r>
              </a:p>
            </c:rich>
          </c:tx>
          <c:layout>
            <c:manualLayout>
              <c:xMode val="edge"/>
              <c:yMode val="edge"/>
              <c:x val="2.4331773167609486E-2"/>
              <c:y val="0.20267384415751213"/>
            </c:manualLayout>
          </c:layout>
          <c:overlay val="0"/>
          <c:spPr>
            <a:noFill/>
            <a:ln>
              <a:noFill/>
            </a:ln>
            <a:effectLst/>
          </c:spPr>
        </c:title>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plotArea>
    <c:legend>
      <c:legendPos val="t"/>
      <c:layout>
        <c:manualLayout>
          <c:xMode val="edge"/>
          <c:yMode val="edge"/>
          <c:x val="0.2459751414225419"/>
          <c:y val="0.12158030279209119"/>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LAS Incidents per day in Care Homes</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LASdata!$B$102</c:f>
              <c:strCache>
                <c:ptCount val="1"/>
                <c:pt idx="0">
                  <c:v>NEL</c:v>
                </c:pt>
              </c:strCache>
            </c:strRef>
          </c:tx>
          <c:spPr>
            <a:ln w="28575" cap="rnd">
              <a:solidFill>
                <a:srgbClr val="4472C4"/>
              </a:solidFill>
              <a:round/>
            </a:ln>
            <a:effectLst/>
          </c:spPr>
          <c:marker>
            <c:symbol val="none"/>
          </c:marker>
          <c:dLbls>
            <c:delete val="1"/>
          </c:dLbls>
          <c:cat>
            <c:numRef>
              <c:f>LASdata!$C$101:$O$101</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LASdata!$C$102:$O$102</c:f>
              <c:numCache>
                <c:formatCode>0.0</c:formatCode>
                <c:ptCount val="13"/>
                <c:pt idx="0">
                  <c:v>18.133333333333333</c:v>
                </c:pt>
                <c:pt idx="1">
                  <c:v>20.096774193548388</c:v>
                </c:pt>
                <c:pt idx="2">
                  <c:v>19.806451612903224</c:v>
                </c:pt>
                <c:pt idx="3">
                  <c:v>17.586206896551722</c:v>
                </c:pt>
                <c:pt idx="4">
                  <c:v>18.032258064516128</c:v>
                </c:pt>
                <c:pt idx="5">
                  <c:v>19.933333333333334</c:v>
                </c:pt>
                <c:pt idx="6">
                  <c:v>17.935483870967744</c:v>
                </c:pt>
                <c:pt idx="7">
                  <c:v>17.5</c:v>
                </c:pt>
                <c:pt idx="8">
                  <c:v>17.967741935483872</c:v>
                </c:pt>
                <c:pt idx="9">
                  <c:v>18.548387096774192</c:v>
                </c:pt>
                <c:pt idx="10">
                  <c:v>18.233333333333334</c:v>
                </c:pt>
                <c:pt idx="11">
                  <c:v>20.903225806451612</c:v>
                </c:pt>
                <c:pt idx="12">
                  <c:v>19.666666666666664</c:v>
                </c:pt>
              </c:numCache>
            </c:numRef>
          </c:val>
          <c:smooth val="0"/>
          <c:extLst>
            <c:ext xmlns:c16="http://schemas.microsoft.com/office/drawing/2014/chart" uri="{C3380CC4-5D6E-409C-BE32-E72D297353CC}">
              <c16:uniqueId val="{00000000-A4F8-4AE6-A5AA-3385C28EAA6B}"/>
            </c:ext>
          </c:extLst>
        </c:ser>
        <c:ser>
          <c:idx val="2"/>
          <c:order val="1"/>
          <c:tx>
            <c:strRef>
              <c:f>LASdata!$B$103</c:f>
              <c:strCache>
                <c:ptCount val="1"/>
                <c:pt idx="0">
                  <c:v>NCL</c:v>
                </c:pt>
              </c:strCache>
            </c:strRef>
          </c:tx>
          <c:spPr>
            <a:ln w="28575" cap="rnd">
              <a:solidFill>
                <a:srgbClr val="ED7D31"/>
              </a:solidFill>
              <a:round/>
            </a:ln>
            <a:effectLst/>
          </c:spPr>
          <c:marker>
            <c:symbol val="none"/>
          </c:marker>
          <c:dLbls>
            <c:delete val="1"/>
          </c:dLbls>
          <c:cat>
            <c:numRef>
              <c:f>LASdata!$C$101:$O$101</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LASdata!$C$103:$O$103</c:f>
              <c:numCache>
                <c:formatCode>0.0</c:formatCode>
                <c:ptCount val="13"/>
                <c:pt idx="0">
                  <c:v>15.466666666666665</c:v>
                </c:pt>
                <c:pt idx="1">
                  <c:v>17.129032258064512</c:v>
                </c:pt>
                <c:pt idx="2">
                  <c:v>17.161290322580644</c:v>
                </c:pt>
                <c:pt idx="3">
                  <c:v>14.758620689655173</c:v>
                </c:pt>
                <c:pt idx="4">
                  <c:v>15.870967741935484</c:v>
                </c:pt>
                <c:pt idx="5">
                  <c:v>14.033333333333333</c:v>
                </c:pt>
                <c:pt idx="6">
                  <c:v>14.516129032258064</c:v>
                </c:pt>
                <c:pt idx="7">
                  <c:v>16.2</c:v>
                </c:pt>
                <c:pt idx="8">
                  <c:v>14.67741935483871</c:v>
                </c:pt>
                <c:pt idx="9">
                  <c:v>15.225806451612902</c:v>
                </c:pt>
                <c:pt idx="10">
                  <c:v>16</c:v>
                </c:pt>
                <c:pt idx="11">
                  <c:v>17.096774193548388</c:v>
                </c:pt>
                <c:pt idx="12">
                  <c:v>17.666666666666668</c:v>
                </c:pt>
              </c:numCache>
            </c:numRef>
          </c:val>
          <c:smooth val="0"/>
          <c:extLst>
            <c:ext xmlns:c16="http://schemas.microsoft.com/office/drawing/2014/chart" uri="{C3380CC4-5D6E-409C-BE32-E72D297353CC}">
              <c16:uniqueId val="{00000001-A4F8-4AE6-A5AA-3385C28EAA6B}"/>
            </c:ext>
          </c:extLst>
        </c:ser>
        <c:ser>
          <c:idx val="3"/>
          <c:order val="2"/>
          <c:tx>
            <c:strRef>
              <c:f>LASdata!$B$104</c:f>
              <c:strCache>
                <c:ptCount val="1"/>
                <c:pt idx="0">
                  <c:v>NWL</c:v>
                </c:pt>
              </c:strCache>
            </c:strRef>
          </c:tx>
          <c:spPr>
            <a:ln w="28575" cap="rnd">
              <a:solidFill>
                <a:srgbClr val="A5A5A5"/>
              </a:solidFill>
              <a:round/>
            </a:ln>
            <a:effectLst/>
          </c:spPr>
          <c:marker>
            <c:symbol val="none"/>
          </c:marker>
          <c:dLbls>
            <c:delete val="1"/>
          </c:dLbls>
          <c:cat>
            <c:numRef>
              <c:f>LASdata!$C$101:$O$101</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LASdata!$C$104:$O$104</c:f>
              <c:numCache>
                <c:formatCode>0.0</c:formatCode>
                <c:ptCount val="13"/>
                <c:pt idx="0">
                  <c:v>20.9</c:v>
                </c:pt>
                <c:pt idx="1">
                  <c:v>26</c:v>
                </c:pt>
                <c:pt idx="2">
                  <c:v>27.161290322580651</c:v>
                </c:pt>
                <c:pt idx="3">
                  <c:v>26.310344827586206</c:v>
                </c:pt>
                <c:pt idx="4">
                  <c:v>23.548387096774192</c:v>
                </c:pt>
                <c:pt idx="5">
                  <c:v>22.133333333333333</c:v>
                </c:pt>
                <c:pt idx="6">
                  <c:v>24.70967741935484</c:v>
                </c:pt>
                <c:pt idx="7">
                  <c:v>23.033333333333331</c:v>
                </c:pt>
                <c:pt idx="8">
                  <c:v>23.258064516129028</c:v>
                </c:pt>
                <c:pt idx="9">
                  <c:v>23.548387096774189</c:v>
                </c:pt>
                <c:pt idx="10">
                  <c:v>25.099999999999998</c:v>
                </c:pt>
                <c:pt idx="11">
                  <c:v>25.2258064516129</c:v>
                </c:pt>
                <c:pt idx="12">
                  <c:v>27.233333333333331</c:v>
                </c:pt>
              </c:numCache>
            </c:numRef>
          </c:val>
          <c:smooth val="0"/>
          <c:extLst>
            <c:ext xmlns:c16="http://schemas.microsoft.com/office/drawing/2014/chart" uri="{C3380CC4-5D6E-409C-BE32-E72D297353CC}">
              <c16:uniqueId val="{00000002-A4F8-4AE6-A5AA-3385C28EAA6B}"/>
            </c:ext>
          </c:extLst>
        </c:ser>
        <c:ser>
          <c:idx val="4"/>
          <c:order val="3"/>
          <c:tx>
            <c:strRef>
              <c:f>LASdata!$B$105</c:f>
              <c:strCache>
                <c:ptCount val="1"/>
                <c:pt idx="0">
                  <c:v>SEL</c:v>
                </c:pt>
              </c:strCache>
            </c:strRef>
          </c:tx>
          <c:spPr>
            <a:ln w="28575" cap="rnd">
              <a:solidFill>
                <a:srgbClr val="FFC000"/>
              </a:solidFill>
              <a:round/>
            </a:ln>
            <a:effectLst/>
          </c:spPr>
          <c:marker>
            <c:symbol val="none"/>
          </c:marker>
          <c:dLbls>
            <c:delete val="1"/>
          </c:dLbls>
          <c:cat>
            <c:numRef>
              <c:f>LASdata!$C$101:$O$101</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LASdata!$C$105:$O$105</c:f>
              <c:numCache>
                <c:formatCode>0.0</c:formatCode>
                <c:ptCount val="13"/>
                <c:pt idx="0">
                  <c:v>20.066666666666666</c:v>
                </c:pt>
                <c:pt idx="1">
                  <c:v>22.225806451612904</c:v>
                </c:pt>
                <c:pt idx="2">
                  <c:v>23.419354838709676</c:v>
                </c:pt>
                <c:pt idx="3">
                  <c:v>22.517241379310345</c:v>
                </c:pt>
                <c:pt idx="4">
                  <c:v>20</c:v>
                </c:pt>
                <c:pt idx="5">
                  <c:v>21.1</c:v>
                </c:pt>
                <c:pt idx="6">
                  <c:v>23.06451612903226</c:v>
                </c:pt>
                <c:pt idx="7">
                  <c:v>20.733333333333334</c:v>
                </c:pt>
                <c:pt idx="8">
                  <c:v>19.741935483870964</c:v>
                </c:pt>
                <c:pt idx="9">
                  <c:v>21.258064516129032</c:v>
                </c:pt>
                <c:pt idx="10">
                  <c:v>22.866666666666667</c:v>
                </c:pt>
                <c:pt idx="11">
                  <c:v>23.903225806451616</c:v>
                </c:pt>
                <c:pt idx="12">
                  <c:v>23.999999999999996</c:v>
                </c:pt>
              </c:numCache>
            </c:numRef>
          </c:val>
          <c:smooth val="0"/>
          <c:extLst>
            <c:ext xmlns:c16="http://schemas.microsoft.com/office/drawing/2014/chart" uri="{C3380CC4-5D6E-409C-BE32-E72D297353CC}">
              <c16:uniqueId val="{00000003-A4F8-4AE6-A5AA-3385C28EAA6B}"/>
            </c:ext>
          </c:extLst>
        </c:ser>
        <c:ser>
          <c:idx val="5"/>
          <c:order val="4"/>
          <c:tx>
            <c:strRef>
              <c:f>LASdata!$B$106</c:f>
              <c:strCache>
                <c:ptCount val="1"/>
                <c:pt idx="0">
                  <c:v>SWL</c:v>
                </c:pt>
              </c:strCache>
            </c:strRef>
          </c:tx>
          <c:spPr>
            <a:ln w="28575" cap="rnd">
              <a:solidFill>
                <a:srgbClr val="5B9BD5"/>
              </a:solidFill>
              <a:round/>
            </a:ln>
            <a:effectLst/>
          </c:spPr>
          <c:marker>
            <c:symbol val="none"/>
          </c:marker>
          <c:dLbls>
            <c:delete val="1"/>
          </c:dLbls>
          <c:cat>
            <c:numRef>
              <c:f>LASdata!$C$101:$O$101</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LASdata!$C$106:$O$106</c:f>
              <c:numCache>
                <c:formatCode>0.0</c:formatCode>
                <c:ptCount val="13"/>
                <c:pt idx="0">
                  <c:v>18.299999999999997</c:v>
                </c:pt>
                <c:pt idx="1">
                  <c:v>22.903225806451616</c:v>
                </c:pt>
                <c:pt idx="2">
                  <c:v>22.741935483870972</c:v>
                </c:pt>
                <c:pt idx="3">
                  <c:v>22.03448275862069</c:v>
                </c:pt>
                <c:pt idx="4">
                  <c:v>20.870967741935484</c:v>
                </c:pt>
                <c:pt idx="5">
                  <c:v>21.43333333333333</c:v>
                </c:pt>
                <c:pt idx="6">
                  <c:v>20.41935483870968</c:v>
                </c:pt>
                <c:pt idx="7">
                  <c:v>20</c:v>
                </c:pt>
                <c:pt idx="8">
                  <c:v>20.129032258064512</c:v>
                </c:pt>
                <c:pt idx="9">
                  <c:v>20.903225806451612</c:v>
                </c:pt>
                <c:pt idx="10">
                  <c:v>22.3</c:v>
                </c:pt>
                <c:pt idx="11">
                  <c:v>21.387096774193552</c:v>
                </c:pt>
                <c:pt idx="12">
                  <c:v>23</c:v>
                </c:pt>
              </c:numCache>
            </c:numRef>
          </c:val>
          <c:smooth val="0"/>
          <c:extLst>
            <c:ext xmlns:c16="http://schemas.microsoft.com/office/drawing/2014/chart" uri="{C3380CC4-5D6E-409C-BE32-E72D297353CC}">
              <c16:uniqueId val="{00000004-A4F8-4AE6-A5AA-3385C28EAA6B}"/>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LAS Incidents per day in care homes</a:t>
                </a:r>
              </a:p>
            </c:rich>
          </c:tx>
          <c:layout>
            <c:manualLayout>
              <c:xMode val="edge"/>
              <c:yMode val="edge"/>
              <c:x val="1.3349302041728446E-2"/>
              <c:y val="0.2618723681324738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*6 Calls as a percentage of LAS Care Home Incidents (%)</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Starlines!$J$59</c:f>
              <c:strCache>
                <c:ptCount val="1"/>
                <c:pt idx="0">
                  <c:v>NEL</c:v>
                </c:pt>
              </c:strCache>
            </c:strRef>
          </c:tx>
          <c:spPr>
            <a:ln w="28575" cap="rnd">
              <a:solidFill>
                <a:srgbClr val="4472C4"/>
              </a:solidFill>
              <a:round/>
            </a:ln>
            <a:effectLst/>
          </c:spPr>
          <c:marker>
            <c:symbol val="none"/>
          </c:marker>
          <c:dLbls>
            <c:delete val="1"/>
          </c:dLbls>
          <c:cat>
            <c:numRef>
              <c:f>Starlines!$K$58:$W$58</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Starlines!$K$59:$W$59</c:f>
              <c:numCache>
                <c:formatCode>0.0%</c:formatCode>
                <c:ptCount val="13"/>
                <c:pt idx="0">
                  <c:v>0.51011029411764708</c:v>
                </c:pt>
                <c:pt idx="1">
                  <c:v>0.58715890850722308</c:v>
                </c:pt>
                <c:pt idx="2">
                  <c:v>0.50127966496044674</c:v>
                </c:pt>
                <c:pt idx="3">
                  <c:v>0.50973389355742293</c:v>
                </c:pt>
                <c:pt idx="4">
                  <c:v>0.57515972399693338</c:v>
                </c:pt>
                <c:pt idx="5">
                  <c:v>0.50704730052556146</c:v>
                </c:pt>
                <c:pt idx="6">
                  <c:v>0.63720452209660838</c:v>
                </c:pt>
                <c:pt idx="7">
                  <c:v>0.6551020408163265</c:v>
                </c:pt>
                <c:pt idx="8">
                  <c:v>0.46432418568863815</c:v>
                </c:pt>
                <c:pt idx="9">
                  <c:v>0.45055900621118017</c:v>
                </c:pt>
                <c:pt idx="10">
                  <c:v>0.47166361974405846</c:v>
                </c:pt>
                <c:pt idx="11">
                  <c:v>0.34000220458553793</c:v>
                </c:pt>
                <c:pt idx="12">
                  <c:v>0.62288135593220351</c:v>
                </c:pt>
              </c:numCache>
            </c:numRef>
          </c:val>
          <c:smooth val="0"/>
          <c:extLst>
            <c:ext xmlns:c16="http://schemas.microsoft.com/office/drawing/2014/chart" uri="{C3380CC4-5D6E-409C-BE32-E72D297353CC}">
              <c16:uniqueId val="{00000000-A4F8-4AE6-A5AA-3385C28EAA6B}"/>
            </c:ext>
          </c:extLst>
        </c:ser>
        <c:ser>
          <c:idx val="2"/>
          <c:order val="1"/>
          <c:tx>
            <c:strRef>
              <c:f>Starlines!$J$60</c:f>
              <c:strCache>
                <c:ptCount val="1"/>
                <c:pt idx="0">
                  <c:v>NCL</c:v>
                </c:pt>
              </c:strCache>
            </c:strRef>
          </c:tx>
          <c:spPr>
            <a:ln w="28575" cap="rnd">
              <a:solidFill>
                <a:srgbClr val="ED7D31"/>
              </a:solidFill>
              <a:round/>
            </a:ln>
            <a:effectLst/>
          </c:spPr>
          <c:marker>
            <c:symbol val="none"/>
          </c:marker>
          <c:dLbls>
            <c:delete val="1"/>
          </c:dLbls>
          <c:cat>
            <c:numRef>
              <c:f>Starlines!$K$58:$W$58</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Starlines!$K$60:$W$60</c:f>
              <c:numCache>
                <c:formatCode>0.0%</c:formatCode>
                <c:ptCount val="13"/>
                <c:pt idx="0">
                  <c:v>0.59344211822660109</c:v>
                </c:pt>
                <c:pt idx="1">
                  <c:v>0.74059725585149327</c:v>
                </c:pt>
                <c:pt idx="2">
                  <c:v>0.54732814178302902</c:v>
                </c:pt>
                <c:pt idx="3">
                  <c:v>0.44042056074766356</c:v>
                </c:pt>
                <c:pt idx="4">
                  <c:v>0.50406504065040647</c:v>
                </c:pt>
                <c:pt idx="5">
                  <c:v>0.48354258568035291</c:v>
                </c:pt>
                <c:pt idx="6">
                  <c:v>0.57079365079365085</c:v>
                </c:pt>
                <c:pt idx="7">
                  <c:v>0.61507936507936511</c:v>
                </c:pt>
                <c:pt idx="8">
                  <c:v>0.37959183673469388</c:v>
                </c:pt>
                <c:pt idx="9">
                  <c:v>0.42456113801452788</c:v>
                </c:pt>
                <c:pt idx="10">
                  <c:v>0.38214285714285712</c:v>
                </c:pt>
                <c:pt idx="11">
                  <c:v>0.32378706199460916</c:v>
                </c:pt>
                <c:pt idx="12">
                  <c:v>0.69137466307277617</c:v>
                </c:pt>
              </c:numCache>
            </c:numRef>
          </c:val>
          <c:smooth val="0"/>
          <c:extLst>
            <c:ext xmlns:c16="http://schemas.microsoft.com/office/drawing/2014/chart" uri="{C3380CC4-5D6E-409C-BE32-E72D297353CC}">
              <c16:uniqueId val="{00000001-A4F8-4AE6-A5AA-3385C28EAA6B}"/>
            </c:ext>
          </c:extLst>
        </c:ser>
        <c:ser>
          <c:idx val="3"/>
          <c:order val="2"/>
          <c:tx>
            <c:strRef>
              <c:f>Starlines!$J$61</c:f>
              <c:strCache>
                <c:ptCount val="1"/>
                <c:pt idx="0">
                  <c:v>NWL</c:v>
                </c:pt>
              </c:strCache>
            </c:strRef>
          </c:tx>
          <c:spPr>
            <a:ln w="28575" cap="rnd">
              <a:solidFill>
                <a:srgbClr val="A5A5A5"/>
              </a:solidFill>
              <a:round/>
            </a:ln>
            <a:effectLst/>
          </c:spPr>
          <c:marker>
            <c:symbol val="none"/>
          </c:marker>
          <c:dLbls>
            <c:delete val="1"/>
          </c:dLbls>
          <c:cat>
            <c:numRef>
              <c:f>Starlines!$K$58:$W$58</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Starlines!$K$61:$W$61</c:f>
              <c:numCache>
                <c:formatCode>0.0%</c:formatCode>
                <c:ptCount val="13"/>
                <c:pt idx="0">
                  <c:v>0.54682159945317843</c:v>
                </c:pt>
                <c:pt idx="1">
                  <c:v>0.59120879120879122</c:v>
                </c:pt>
                <c:pt idx="2">
                  <c:v>0.50755005089921945</c:v>
                </c:pt>
                <c:pt idx="3">
                  <c:v>0.47238344879236099</c:v>
                </c:pt>
                <c:pt idx="4">
                  <c:v>0.55205479452054795</c:v>
                </c:pt>
                <c:pt idx="5">
                  <c:v>0.51635111876075734</c:v>
                </c:pt>
                <c:pt idx="6">
                  <c:v>0.49864789257739645</c:v>
                </c:pt>
                <c:pt idx="7">
                  <c:v>0.73340913789538975</c:v>
                </c:pt>
                <c:pt idx="8">
                  <c:v>0.46926887259758282</c:v>
                </c:pt>
                <c:pt idx="9">
                  <c:v>0.5020058708414874</c:v>
                </c:pt>
                <c:pt idx="10">
                  <c:v>0.51109846328969843</c:v>
                </c:pt>
                <c:pt idx="11">
                  <c:v>0.50543478260869568</c:v>
                </c:pt>
                <c:pt idx="12">
                  <c:v>0.53374715859415989</c:v>
                </c:pt>
              </c:numCache>
            </c:numRef>
          </c:val>
          <c:smooth val="0"/>
          <c:extLst>
            <c:ext xmlns:c16="http://schemas.microsoft.com/office/drawing/2014/chart" uri="{C3380CC4-5D6E-409C-BE32-E72D297353CC}">
              <c16:uniqueId val="{00000002-A4F8-4AE6-A5AA-3385C28EAA6B}"/>
            </c:ext>
          </c:extLst>
        </c:ser>
        <c:ser>
          <c:idx val="4"/>
          <c:order val="3"/>
          <c:tx>
            <c:strRef>
              <c:f>Starlines!$J$62</c:f>
              <c:strCache>
                <c:ptCount val="1"/>
                <c:pt idx="0">
                  <c:v>SEL</c:v>
                </c:pt>
              </c:strCache>
            </c:strRef>
          </c:tx>
          <c:spPr>
            <a:ln w="28575" cap="rnd">
              <a:solidFill>
                <a:srgbClr val="FFC000"/>
              </a:solidFill>
              <a:round/>
            </a:ln>
            <a:effectLst/>
          </c:spPr>
          <c:marker>
            <c:symbol val="none"/>
          </c:marker>
          <c:dLbls>
            <c:delete val="1"/>
          </c:dLbls>
          <c:cat>
            <c:numRef>
              <c:f>Starlines!$K$58:$W$58</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Starlines!$K$62:$W$62</c:f>
              <c:numCache>
                <c:formatCode>0.0%</c:formatCode>
                <c:ptCount val="13"/>
                <c:pt idx="0">
                  <c:v>0.59088751779781679</c:v>
                </c:pt>
                <c:pt idx="1">
                  <c:v>0.65175202156334233</c:v>
                </c:pt>
                <c:pt idx="2">
                  <c:v>0.6054210940574577</c:v>
                </c:pt>
                <c:pt idx="3">
                  <c:v>0.58843797856049007</c:v>
                </c:pt>
                <c:pt idx="4">
                  <c:v>0.6785714285714286</c:v>
                </c:pt>
                <c:pt idx="5">
                  <c:v>0.89201083276912663</c:v>
                </c:pt>
                <c:pt idx="6">
                  <c:v>0.6968031968031968</c:v>
                </c:pt>
                <c:pt idx="7">
                  <c:v>1.0180293982544786</c:v>
                </c:pt>
                <c:pt idx="8">
                  <c:v>0.67875816993464066</c:v>
                </c:pt>
                <c:pt idx="9">
                  <c:v>0.57961196618252764</c:v>
                </c:pt>
                <c:pt idx="10">
                  <c:v>0.65972511453561011</c:v>
                </c:pt>
                <c:pt idx="11">
                  <c:v>0.53190668980142652</c:v>
                </c:pt>
                <c:pt idx="12">
                  <c:v>0.69196428571428581</c:v>
                </c:pt>
              </c:numCache>
            </c:numRef>
          </c:val>
          <c:smooth val="0"/>
          <c:extLst>
            <c:ext xmlns:c16="http://schemas.microsoft.com/office/drawing/2014/chart" uri="{C3380CC4-5D6E-409C-BE32-E72D297353CC}">
              <c16:uniqueId val="{00000003-A4F8-4AE6-A5AA-3385C28EAA6B}"/>
            </c:ext>
          </c:extLst>
        </c:ser>
        <c:ser>
          <c:idx val="5"/>
          <c:order val="4"/>
          <c:tx>
            <c:strRef>
              <c:f>Starlines!$J$63</c:f>
              <c:strCache>
                <c:ptCount val="1"/>
                <c:pt idx="0">
                  <c:v>SWL</c:v>
                </c:pt>
              </c:strCache>
            </c:strRef>
          </c:tx>
          <c:spPr>
            <a:ln w="28575" cap="rnd">
              <a:solidFill>
                <a:srgbClr val="5B9BD5"/>
              </a:solidFill>
              <a:round/>
            </a:ln>
            <a:effectLst/>
          </c:spPr>
          <c:marker>
            <c:symbol val="none"/>
          </c:marker>
          <c:dLbls>
            <c:delete val="1"/>
          </c:dLbls>
          <c:cat>
            <c:numRef>
              <c:f>Starlines!$K$58:$W$58</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Starlines!$K$63:$W$63</c:f>
              <c:numCache>
                <c:formatCode>0.0%</c:formatCode>
                <c:ptCount val="13"/>
                <c:pt idx="0">
                  <c:v>0.50546448087431706</c:v>
                </c:pt>
                <c:pt idx="1">
                  <c:v>0.51022132796780673</c:v>
                </c:pt>
                <c:pt idx="2">
                  <c:v>0.38475177304964531</c:v>
                </c:pt>
                <c:pt idx="3">
                  <c:v>0.51866756092108202</c:v>
                </c:pt>
                <c:pt idx="4">
                  <c:v>0.69406049900640321</c:v>
                </c:pt>
                <c:pt idx="5">
                  <c:v>0.61486336369695638</c:v>
                </c:pt>
                <c:pt idx="6">
                  <c:v>0.62615662378695547</c:v>
                </c:pt>
                <c:pt idx="7">
                  <c:v>0.7053571428571429</c:v>
                </c:pt>
                <c:pt idx="8">
                  <c:v>0.37472527472527478</c:v>
                </c:pt>
                <c:pt idx="9">
                  <c:v>0.40492724867724866</c:v>
                </c:pt>
                <c:pt idx="10">
                  <c:v>0.43561819346572705</c:v>
                </c:pt>
                <c:pt idx="11">
                  <c:v>0.52100840336134446</c:v>
                </c:pt>
                <c:pt idx="12">
                  <c:v>0.49534161490683226</c:v>
                </c:pt>
              </c:numCache>
            </c:numRef>
          </c:val>
          <c:smooth val="0"/>
          <c:extLst>
            <c:ext xmlns:c16="http://schemas.microsoft.com/office/drawing/2014/chart" uri="{C3380CC4-5D6E-409C-BE32-E72D297353CC}">
              <c16:uniqueId val="{00000004-A4F8-4AE6-A5AA-3385C28EAA6B}"/>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a:t>
                </a:r>
                <a:r>
                  <a:rPr lang="en-GB" sz="800" b="0" i="0" u="none" strike="noStrike" kern="1200" baseline="0">
                    <a:solidFill>
                      <a:sysClr val="windowText" lastClr="000000">
                        <a:lumMod val="65000"/>
                        <a:lumOff val="35000"/>
                      </a:sysClr>
                    </a:solidFill>
                  </a:rPr>
                  <a:t>*6 c</a:t>
                </a:r>
                <a:r>
                  <a:rPr lang="en-US"/>
                  <a:t>alls of LAS incidents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2-hour UCR referrals per day from Care</a:t>
            </a:r>
            <a:r>
              <a:rPr lang="en-GB" baseline="0"/>
              <a:t> Homes</a:t>
            </a:r>
            <a:endParaRPr lang="en-GB"/>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'UCR 2-hr referrals'!$B$42</c:f>
              <c:strCache>
                <c:ptCount val="1"/>
                <c:pt idx="0">
                  <c:v>NEL</c:v>
                </c:pt>
              </c:strCache>
            </c:strRef>
          </c:tx>
          <c:spPr>
            <a:ln w="28575" cap="rnd">
              <a:solidFill>
                <a:srgbClr val="4472C4"/>
              </a:solidFill>
              <a:round/>
            </a:ln>
            <a:effectLst/>
          </c:spPr>
          <c:marker>
            <c:symbol val="none"/>
          </c:marker>
          <c:cat>
            <c:numRef>
              <c:f>'UCR 2-hr referrals'!$C$41:$O$41</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'UCR 2-hr referrals'!$C$42:$O$42</c:f>
              <c:numCache>
                <c:formatCode>0.0;;"";""</c:formatCode>
                <c:ptCount val="13"/>
                <c:pt idx="0">
                  <c:v>4.333333333333333</c:v>
                </c:pt>
                <c:pt idx="1">
                  <c:v>3.870967741935484</c:v>
                </c:pt>
                <c:pt idx="2">
                  <c:v>4.032258064516129</c:v>
                </c:pt>
                <c:pt idx="3">
                  <c:v>3.6206896551724137</c:v>
                </c:pt>
                <c:pt idx="4">
                  <c:v>4.354838709677419</c:v>
                </c:pt>
                <c:pt idx="5">
                  <c:v>5</c:v>
                </c:pt>
                <c:pt idx="6">
                  <c:v>4.5161290322580649</c:v>
                </c:pt>
                <c:pt idx="7">
                  <c:v>2.8333333333333335</c:v>
                </c:pt>
                <c:pt idx="8">
                  <c:v>1.7741935483870968</c:v>
                </c:pt>
                <c:pt idx="9">
                  <c:v>3.225806451612903</c:v>
                </c:pt>
                <c:pt idx="10">
                  <c:v>2.6666666666666665</c:v>
                </c:pt>
                <c:pt idx="11">
                  <c:v>2.5806451612903225</c:v>
                </c:pt>
                <c:pt idx="12">
                  <c:v>#N/A</c:v>
                </c:pt>
              </c:numCache>
            </c:numRef>
          </c:val>
          <c:smooth val="0"/>
          <c:extLst>
            <c:ext xmlns:c16="http://schemas.microsoft.com/office/drawing/2014/chart" uri="{C3380CC4-5D6E-409C-BE32-E72D297353CC}">
              <c16:uniqueId val="{00000000-4161-4423-A889-F9643B59D7E5}"/>
            </c:ext>
          </c:extLst>
        </c:ser>
        <c:ser>
          <c:idx val="0"/>
          <c:order val="1"/>
          <c:tx>
            <c:strRef>
              <c:f>'UCR 2-hr referrals'!$B$43</c:f>
              <c:strCache>
                <c:ptCount val="1"/>
                <c:pt idx="0">
                  <c:v>NCL</c:v>
                </c:pt>
              </c:strCache>
            </c:strRef>
          </c:tx>
          <c:spPr>
            <a:ln w="28575" cap="rnd">
              <a:solidFill>
                <a:srgbClr val="ED7D31"/>
              </a:solidFill>
              <a:round/>
            </a:ln>
            <a:effectLst/>
          </c:spPr>
          <c:marker>
            <c:symbol val="none"/>
          </c:marker>
          <c:cat>
            <c:numRef>
              <c:f>'UCR 2-hr referrals'!$C$41:$O$41</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'UCR 2-hr referrals'!$C$43:$O$43</c:f>
              <c:numCache>
                <c:formatCode>0.0;;"";""</c:formatCode>
                <c:ptCount val="13"/>
                <c:pt idx="0">
                  <c:v>0.83333333333333337</c:v>
                </c:pt>
                <c:pt idx="1">
                  <c:v>0.32258064516129031</c:v>
                </c:pt>
                <c:pt idx="2">
                  <c:v>0.64516129032258063</c:v>
                </c:pt>
                <c:pt idx="3">
                  <c:v>0.51724137931034486</c:v>
                </c:pt>
                <c:pt idx="4">
                  <c:v>0.4838709677419355</c:v>
                </c:pt>
                <c:pt idx="5">
                  <c:v>0.83333333333333337</c:v>
                </c:pt>
                <c:pt idx="6">
                  <c:v>0.80645161290322576</c:v>
                </c:pt>
                <c:pt idx="7">
                  <c:v>0.66666666666666663</c:v>
                </c:pt>
                <c:pt idx="8">
                  <c:v>0.967741935483871</c:v>
                </c:pt>
                <c:pt idx="9">
                  <c:v>0.80645161290322576</c:v>
                </c:pt>
                <c:pt idx="10">
                  <c:v>0.66666666666666663</c:v>
                </c:pt>
                <c:pt idx="11">
                  <c:v>0.80645161290322576</c:v>
                </c:pt>
                <c:pt idx="12">
                  <c:v>#N/A</c:v>
                </c:pt>
              </c:numCache>
            </c:numRef>
          </c:val>
          <c:smooth val="0"/>
          <c:extLst>
            <c:ext xmlns:c16="http://schemas.microsoft.com/office/drawing/2014/chart" uri="{C3380CC4-5D6E-409C-BE32-E72D297353CC}">
              <c16:uniqueId val="{00000000-DA02-4BC4-9776-5A6654C78644}"/>
            </c:ext>
          </c:extLst>
        </c:ser>
        <c:ser>
          <c:idx val="2"/>
          <c:order val="2"/>
          <c:tx>
            <c:strRef>
              <c:f>'UCR 2-hr referrals'!$B$44</c:f>
              <c:strCache>
                <c:ptCount val="1"/>
                <c:pt idx="0">
                  <c:v>NWL</c:v>
                </c:pt>
              </c:strCache>
            </c:strRef>
          </c:tx>
          <c:spPr>
            <a:ln w="28575" cap="rnd">
              <a:solidFill>
                <a:schemeClr val="accent3"/>
              </a:solidFill>
              <a:round/>
            </a:ln>
            <a:effectLst/>
          </c:spPr>
          <c:marker>
            <c:symbol val="none"/>
          </c:marker>
          <c:cat>
            <c:numRef>
              <c:f>'UCR 2-hr referrals'!$C$41:$O$41</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'UCR 2-hr referrals'!$C$44:$O$44</c:f>
              <c:numCache>
                <c:formatCode>0.0;;"";""</c:formatCode>
                <c:ptCount val="13"/>
                <c:pt idx="0">
                  <c:v>0.33333333333333331</c:v>
                </c:pt>
                <c:pt idx="1">
                  <c:v>0.4838709677419355</c:v>
                </c:pt>
                <c:pt idx="2">
                  <c:v>0.64516129032258063</c:v>
                </c:pt>
                <c:pt idx="3">
                  <c:v>0.68965517241379315</c:v>
                </c:pt>
                <c:pt idx="4">
                  <c:v>0.64516129032258063</c:v>
                </c:pt>
                <c:pt idx="5">
                  <c:v>0.33333333333333331</c:v>
                </c:pt>
                <c:pt idx="6">
                  <c:v>0.32258064516129031</c:v>
                </c:pt>
                <c:pt idx="7">
                  <c:v>0.33333333333333331</c:v>
                </c:pt>
                <c:pt idx="8">
                  <c:v>1.1290322580645162</c:v>
                </c:pt>
                <c:pt idx="9">
                  <c:v>0.4838709677419355</c:v>
                </c:pt>
                <c:pt idx="10">
                  <c:v>0.66666666666666663</c:v>
                </c:pt>
                <c:pt idx="11">
                  <c:v>0.967741935483871</c:v>
                </c:pt>
                <c:pt idx="12">
                  <c:v>#N/A</c:v>
                </c:pt>
              </c:numCache>
            </c:numRef>
          </c:val>
          <c:smooth val="0"/>
          <c:extLst>
            <c:ext xmlns:c16="http://schemas.microsoft.com/office/drawing/2014/chart" uri="{C3380CC4-5D6E-409C-BE32-E72D297353CC}">
              <c16:uniqueId val="{00000001-DA02-4BC4-9776-5A6654C78644}"/>
            </c:ext>
          </c:extLst>
        </c:ser>
        <c:ser>
          <c:idx val="3"/>
          <c:order val="3"/>
          <c:tx>
            <c:strRef>
              <c:f>'UCR 2-hr referrals'!$B$45</c:f>
              <c:strCache>
                <c:ptCount val="1"/>
                <c:pt idx="0">
                  <c:v>SEL</c:v>
                </c:pt>
              </c:strCache>
            </c:strRef>
          </c:tx>
          <c:spPr>
            <a:ln w="28575" cap="rnd">
              <a:solidFill>
                <a:schemeClr val="accent4"/>
              </a:solidFill>
              <a:round/>
            </a:ln>
            <a:effectLst/>
          </c:spPr>
          <c:marker>
            <c:symbol val="none"/>
          </c:marker>
          <c:cat>
            <c:numRef>
              <c:f>'UCR 2-hr referrals'!$C$41:$O$41</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'UCR 2-hr referrals'!$C$45:$O$45</c:f>
              <c:numCache>
                <c:formatCode>0.0;;"";""</c:formatCode>
                <c:ptCount val="13"/>
                <c:pt idx="0">
                  <c:v>1.5</c:v>
                </c:pt>
                <c:pt idx="1">
                  <c:v>1.4516129032258065</c:v>
                </c:pt>
                <c:pt idx="2">
                  <c:v>1.4516129032258065</c:v>
                </c:pt>
                <c:pt idx="3">
                  <c:v>0.68965517241379315</c:v>
                </c:pt>
                <c:pt idx="4">
                  <c:v>0.80645161290322576</c:v>
                </c:pt>
                <c:pt idx="5">
                  <c:v>1.3333333333333333</c:v>
                </c:pt>
                <c:pt idx="6">
                  <c:v>1.4516129032258065</c:v>
                </c:pt>
                <c:pt idx="7">
                  <c:v>1.3333333333333333</c:v>
                </c:pt>
                <c:pt idx="8">
                  <c:v>1.4516129032258065</c:v>
                </c:pt>
                <c:pt idx="9">
                  <c:v>0.967741935483871</c:v>
                </c:pt>
                <c:pt idx="10">
                  <c:v>0.83333333333333337</c:v>
                </c:pt>
                <c:pt idx="11">
                  <c:v>0.967741935483871</c:v>
                </c:pt>
                <c:pt idx="12">
                  <c:v>#N/A</c:v>
                </c:pt>
              </c:numCache>
            </c:numRef>
          </c:val>
          <c:smooth val="0"/>
          <c:extLst>
            <c:ext xmlns:c16="http://schemas.microsoft.com/office/drawing/2014/chart" uri="{C3380CC4-5D6E-409C-BE32-E72D297353CC}">
              <c16:uniqueId val="{00000002-DA02-4BC4-9776-5A6654C78644}"/>
            </c:ext>
          </c:extLst>
        </c:ser>
        <c:ser>
          <c:idx val="4"/>
          <c:order val="4"/>
          <c:tx>
            <c:strRef>
              <c:f>'UCR 2-hr referrals'!$B$46</c:f>
              <c:strCache>
                <c:ptCount val="1"/>
                <c:pt idx="0">
                  <c:v>SWL</c:v>
                </c:pt>
              </c:strCache>
            </c:strRef>
          </c:tx>
          <c:spPr>
            <a:ln w="28575" cap="rnd">
              <a:solidFill>
                <a:schemeClr val="accent5"/>
              </a:solidFill>
              <a:round/>
            </a:ln>
            <a:effectLst/>
          </c:spPr>
          <c:marker>
            <c:symbol val="none"/>
          </c:marker>
          <c:cat>
            <c:numRef>
              <c:f>'UCR 2-hr referrals'!$C$41:$O$41</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'UCR 2-hr referrals'!$C$46:$O$46</c:f>
              <c:numCache>
                <c:formatCode>0.0;;"";""</c:formatCode>
                <c:ptCount val="13"/>
                <c:pt idx="0">
                  <c:v>18.333333333333332</c:v>
                </c:pt>
                <c:pt idx="1">
                  <c:v>12.258064516129032</c:v>
                </c:pt>
                <c:pt idx="2">
                  <c:v>20.806451612903224</c:v>
                </c:pt>
                <c:pt idx="3">
                  <c:v>17.758620689655171</c:v>
                </c:pt>
                <c:pt idx="4">
                  <c:v>13.548387096774194</c:v>
                </c:pt>
                <c:pt idx="5">
                  <c:v>11.833333333333334</c:v>
                </c:pt>
                <c:pt idx="6">
                  <c:v>13.709677419354838</c:v>
                </c:pt>
                <c:pt idx="7">
                  <c:v>17</c:v>
                </c:pt>
                <c:pt idx="8">
                  <c:v>18.70967741935484</c:v>
                </c:pt>
                <c:pt idx="9">
                  <c:v>18.870967741935484</c:v>
                </c:pt>
                <c:pt idx="10">
                  <c:v>17.666666666666668</c:v>
                </c:pt>
                <c:pt idx="11">
                  <c:v>21.93548387096774</c:v>
                </c:pt>
                <c:pt idx="12">
                  <c:v>#N/A</c:v>
                </c:pt>
              </c:numCache>
            </c:numRef>
          </c:val>
          <c:smooth val="0"/>
          <c:extLst>
            <c:ext xmlns:c16="http://schemas.microsoft.com/office/drawing/2014/chart" uri="{C3380CC4-5D6E-409C-BE32-E72D297353CC}">
              <c16:uniqueId val="{00000003-DA02-4BC4-9776-5A6654C78644}"/>
            </c:ext>
          </c:extLst>
        </c:ser>
        <c:dLbls>
          <c:showLegendKey val="0"/>
          <c:showVal val="0"/>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2-hr UCR referrals per day from care homes</a:t>
                </a:r>
              </a:p>
            </c:rich>
          </c:tx>
          <c:layout>
            <c:manualLayout>
              <c:xMode val="edge"/>
              <c:yMode val="edge"/>
              <c:x val="1.2639405286677305E-2"/>
              <c:y val="0.2283486348142646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Discharges to a care home by admission month - average per day</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SUSdischarges!$N$43</c:f>
              <c:strCache>
                <c:ptCount val="1"/>
                <c:pt idx="0">
                  <c:v>NEL</c:v>
                </c:pt>
              </c:strCache>
            </c:strRef>
          </c:tx>
          <c:spPr>
            <a:ln w="28575" cap="rnd">
              <a:solidFill>
                <a:schemeClr val="accent1"/>
              </a:solidFill>
              <a:round/>
            </a:ln>
            <a:effectLst/>
          </c:spPr>
          <c:marker>
            <c:symbol val="none"/>
          </c:marker>
          <c:dLbls>
            <c:delete val="1"/>
          </c:dLbls>
          <c:cat>
            <c:numRef>
              <c:f>SUSdischarges!$O$42:$AA$42</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SUSdischarges!$O$43:$AA$43</c:f>
              <c:numCache>
                <c:formatCode>0.0;;"";""</c:formatCode>
                <c:ptCount val="13"/>
                <c:pt idx="0">
                  <c:v>9.9333333333333336</c:v>
                </c:pt>
                <c:pt idx="1">
                  <c:v>11.193548387096774</c:v>
                </c:pt>
                <c:pt idx="2">
                  <c:v>11.290322580645162</c:v>
                </c:pt>
                <c:pt idx="3">
                  <c:v>8.862068965517242</c:v>
                </c:pt>
                <c:pt idx="4">
                  <c:v>8.193548387096774</c:v>
                </c:pt>
                <c:pt idx="5">
                  <c:v>7.5</c:v>
                </c:pt>
                <c:pt idx="6">
                  <c:v>10.064516129032258</c:v>
                </c:pt>
                <c:pt idx="7">
                  <c:v>16.866666666666667</c:v>
                </c:pt>
                <c:pt idx="8">
                  <c:v>17.096774193548388</c:v>
                </c:pt>
                <c:pt idx="9">
                  <c:v>16.096774193548388</c:v>
                </c:pt>
                <c:pt idx="10">
                  <c:v>14.466666666666667</c:v>
                </c:pt>
                <c:pt idx="11">
                  <c:v>13.612903225806452</c:v>
                </c:pt>
                <c:pt idx="12">
                  <c:v>#N/A</c:v>
                </c:pt>
              </c:numCache>
            </c:numRef>
          </c:val>
          <c:smooth val="0"/>
          <c:extLst>
            <c:ext xmlns:c16="http://schemas.microsoft.com/office/drawing/2014/chart" uri="{C3380CC4-5D6E-409C-BE32-E72D297353CC}">
              <c16:uniqueId val="{00000000-AD52-4FA7-9C62-8F26D0E94916}"/>
            </c:ext>
          </c:extLst>
        </c:ser>
        <c:ser>
          <c:idx val="2"/>
          <c:order val="1"/>
          <c:tx>
            <c:strRef>
              <c:f>SUSdischarges!$N$44</c:f>
              <c:strCache>
                <c:ptCount val="1"/>
                <c:pt idx="0">
                  <c:v>NCL</c:v>
                </c:pt>
              </c:strCache>
            </c:strRef>
          </c:tx>
          <c:spPr>
            <a:ln w="28575" cap="rnd">
              <a:solidFill>
                <a:schemeClr val="accent2"/>
              </a:solidFill>
              <a:round/>
            </a:ln>
            <a:effectLst/>
          </c:spPr>
          <c:marker>
            <c:symbol val="none"/>
          </c:marker>
          <c:dLbls>
            <c:delete val="1"/>
          </c:dLbls>
          <c:cat>
            <c:numRef>
              <c:f>SUSdischarges!$O$42:$AA$42</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SUSdischarges!$O$44:$AA$44</c:f>
              <c:numCache>
                <c:formatCode>0.0;;"";""</c:formatCode>
                <c:ptCount val="13"/>
                <c:pt idx="0">
                  <c:v>3</c:v>
                </c:pt>
                <c:pt idx="1">
                  <c:v>2.903225806451613</c:v>
                </c:pt>
                <c:pt idx="2">
                  <c:v>3</c:v>
                </c:pt>
                <c:pt idx="3">
                  <c:v>2.5517241379310347</c:v>
                </c:pt>
                <c:pt idx="4">
                  <c:v>2.6451612903225805</c:v>
                </c:pt>
                <c:pt idx="5">
                  <c:v>2.8333333333333335</c:v>
                </c:pt>
                <c:pt idx="6">
                  <c:v>2.3225806451612905</c:v>
                </c:pt>
                <c:pt idx="7">
                  <c:v>2.2000000000000002</c:v>
                </c:pt>
                <c:pt idx="8">
                  <c:v>1.967741935483871</c:v>
                </c:pt>
                <c:pt idx="9">
                  <c:v>2.870967741935484</c:v>
                </c:pt>
                <c:pt idx="10">
                  <c:v>2.5</c:v>
                </c:pt>
                <c:pt idx="11">
                  <c:v>1.4193548387096775</c:v>
                </c:pt>
                <c:pt idx="12">
                  <c:v>#N/A</c:v>
                </c:pt>
              </c:numCache>
            </c:numRef>
          </c:val>
          <c:smooth val="0"/>
          <c:extLst>
            <c:ext xmlns:c16="http://schemas.microsoft.com/office/drawing/2014/chart" uri="{C3380CC4-5D6E-409C-BE32-E72D297353CC}">
              <c16:uniqueId val="{00000001-AD52-4FA7-9C62-8F26D0E94916}"/>
            </c:ext>
          </c:extLst>
        </c:ser>
        <c:ser>
          <c:idx val="3"/>
          <c:order val="2"/>
          <c:tx>
            <c:strRef>
              <c:f>SUSdischarges!$N$45</c:f>
              <c:strCache>
                <c:ptCount val="1"/>
                <c:pt idx="0">
                  <c:v>NWL</c:v>
                </c:pt>
              </c:strCache>
            </c:strRef>
          </c:tx>
          <c:spPr>
            <a:ln w="28575" cap="rnd">
              <a:solidFill>
                <a:schemeClr val="accent3"/>
              </a:solidFill>
              <a:round/>
            </a:ln>
            <a:effectLst/>
          </c:spPr>
          <c:marker>
            <c:symbol val="none"/>
          </c:marker>
          <c:dLbls>
            <c:delete val="1"/>
          </c:dLbls>
          <c:cat>
            <c:numRef>
              <c:f>SUSdischarges!$O$42:$AA$42</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SUSdischarges!$O$45:$AA$45</c:f>
              <c:numCache>
                <c:formatCode>0.0;;"";""</c:formatCode>
                <c:ptCount val="13"/>
                <c:pt idx="0">
                  <c:v>7.1</c:v>
                </c:pt>
                <c:pt idx="1">
                  <c:v>9.387096774193548</c:v>
                </c:pt>
                <c:pt idx="2">
                  <c:v>9.67741935483871</c:v>
                </c:pt>
                <c:pt idx="3">
                  <c:v>8.6206896551724146</c:v>
                </c:pt>
                <c:pt idx="4">
                  <c:v>8.0322580645161299</c:v>
                </c:pt>
                <c:pt idx="5">
                  <c:v>4.3</c:v>
                </c:pt>
                <c:pt idx="6">
                  <c:v>3.806451612903226</c:v>
                </c:pt>
                <c:pt idx="7">
                  <c:v>4.0999999999999996</c:v>
                </c:pt>
                <c:pt idx="8">
                  <c:v>4.290322580645161</c:v>
                </c:pt>
                <c:pt idx="9">
                  <c:v>4.4838709677419351</c:v>
                </c:pt>
                <c:pt idx="10">
                  <c:v>3.7666666666666666</c:v>
                </c:pt>
                <c:pt idx="11">
                  <c:v>3.3225806451612905</c:v>
                </c:pt>
                <c:pt idx="12">
                  <c:v>#N/A</c:v>
                </c:pt>
              </c:numCache>
            </c:numRef>
          </c:val>
          <c:smooth val="0"/>
          <c:extLst>
            <c:ext xmlns:c16="http://schemas.microsoft.com/office/drawing/2014/chart" uri="{C3380CC4-5D6E-409C-BE32-E72D297353CC}">
              <c16:uniqueId val="{00000002-AD52-4FA7-9C62-8F26D0E94916}"/>
            </c:ext>
          </c:extLst>
        </c:ser>
        <c:ser>
          <c:idx val="4"/>
          <c:order val="3"/>
          <c:tx>
            <c:strRef>
              <c:f>SUSdischarges!$N$46</c:f>
              <c:strCache>
                <c:ptCount val="1"/>
                <c:pt idx="0">
                  <c:v>SEL</c:v>
                </c:pt>
              </c:strCache>
            </c:strRef>
          </c:tx>
          <c:spPr>
            <a:ln w="28575" cap="rnd">
              <a:solidFill>
                <a:schemeClr val="accent4"/>
              </a:solidFill>
              <a:round/>
            </a:ln>
            <a:effectLst/>
          </c:spPr>
          <c:marker>
            <c:symbol val="none"/>
          </c:marker>
          <c:dLbls>
            <c:delete val="1"/>
          </c:dLbls>
          <c:cat>
            <c:numRef>
              <c:f>SUSdischarges!$O$42:$AA$42</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SUSdischarges!$O$46:$AA$46</c:f>
              <c:numCache>
                <c:formatCode>0.0;;"";""</c:formatCode>
                <c:ptCount val="13"/>
                <c:pt idx="0">
                  <c:v>6.166666666666667</c:v>
                </c:pt>
                <c:pt idx="1">
                  <c:v>5.032258064516129</c:v>
                </c:pt>
                <c:pt idx="2">
                  <c:v>4.32258064516129</c:v>
                </c:pt>
                <c:pt idx="3">
                  <c:v>4.4482758620689653</c:v>
                </c:pt>
                <c:pt idx="4">
                  <c:v>3.7419354838709675</c:v>
                </c:pt>
                <c:pt idx="5">
                  <c:v>4.2333333333333334</c:v>
                </c:pt>
                <c:pt idx="6">
                  <c:v>4.741935483870968</c:v>
                </c:pt>
                <c:pt idx="7">
                  <c:v>3.9666666666666668</c:v>
                </c:pt>
                <c:pt idx="8">
                  <c:v>4.354838709677419</c:v>
                </c:pt>
                <c:pt idx="9">
                  <c:v>4.5161290322580649</c:v>
                </c:pt>
                <c:pt idx="10">
                  <c:v>3.8</c:v>
                </c:pt>
                <c:pt idx="11">
                  <c:v>2.5483870967741935</c:v>
                </c:pt>
                <c:pt idx="12">
                  <c:v>#N/A</c:v>
                </c:pt>
              </c:numCache>
            </c:numRef>
          </c:val>
          <c:smooth val="0"/>
          <c:extLst>
            <c:ext xmlns:c16="http://schemas.microsoft.com/office/drawing/2014/chart" uri="{C3380CC4-5D6E-409C-BE32-E72D297353CC}">
              <c16:uniqueId val="{00000003-AD52-4FA7-9C62-8F26D0E94916}"/>
            </c:ext>
          </c:extLst>
        </c:ser>
        <c:ser>
          <c:idx val="5"/>
          <c:order val="4"/>
          <c:tx>
            <c:strRef>
              <c:f>SUSdischarges!$N$47</c:f>
              <c:strCache>
                <c:ptCount val="1"/>
                <c:pt idx="0">
                  <c:v>SWL</c:v>
                </c:pt>
              </c:strCache>
            </c:strRef>
          </c:tx>
          <c:spPr>
            <a:ln w="28575" cap="rnd">
              <a:solidFill>
                <a:schemeClr val="accent5"/>
              </a:solidFill>
              <a:round/>
            </a:ln>
            <a:effectLst/>
          </c:spPr>
          <c:marker>
            <c:symbol val="none"/>
          </c:marker>
          <c:dLbls>
            <c:delete val="1"/>
          </c:dLbls>
          <c:cat>
            <c:numRef>
              <c:f>SUSdischarges!$O$42:$AA$42</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f>SUSdischarges!$O$47:$AA$47</c:f>
              <c:numCache>
                <c:formatCode>0.0;;"";""</c:formatCode>
                <c:ptCount val="13"/>
                <c:pt idx="0">
                  <c:v>3.9666666666666668</c:v>
                </c:pt>
                <c:pt idx="1">
                  <c:v>4.4516129032258061</c:v>
                </c:pt>
                <c:pt idx="2">
                  <c:v>4.419354838709677</c:v>
                </c:pt>
                <c:pt idx="3">
                  <c:v>4.068965517241379</c:v>
                </c:pt>
                <c:pt idx="4">
                  <c:v>4.4516129032258061</c:v>
                </c:pt>
                <c:pt idx="5">
                  <c:v>3.9</c:v>
                </c:pt>
                <c:pt idx="6">
                  <c:v>4.258064516129032</c:v>
                </c:pt>
                <c:pt idx="7">
                  <c:v>3.4666666666666668</c:v>
                </c:pt>
                <c:pt idx="8">
                  <c:v>3.4516129032258065</c:v>
                </c:pt>
                <c:pt idx="9">
                  <c:v>2.4838709677419355</c:v>
                </c:pt>
                <c:pt idx="10">
                  <c:v>1.9666666666666666</c:v>
                </c:pt>
                <c:pt idx="11">
                  <c:v>1.8064516129032258</c:v>
                </c:pt>
                <c:pt idx="12">
                  <c:v>#N/A</c:v>
                </c:pt>
              </c:numCache>
            </c:numRef>
          </c:val>
          <c:smooth val="0"/>
          <c:extLst>
            <c:ext xmlns:c16="http://schemas.microsoft.com/office/drawing/2014/chart" uri="{C3380CC4-5D6E-409C-BE32-E72D297353CC}">
              <c16:uniqueId val="{00000004-AD52-4FA7-9C62-8F26D0E94916}"/>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Discharges (average per day)</a:t>
                </a:r>
              </a:p>
            </c:rich>
          </c:tx>
          <c:layout>
            <c:manualLayout>
              <c:xMode val="edge"/>
              <c:yMode val="edge"/>
              <c:x val="6.681210311243393E-3"/>
              <c:y val="0.300219591075977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quot;&quot;;&quot;&quot;"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31802699999999995"/>
          <c:y val="0.10185400000000001"/>
          <c:w val="0.34983477777777777"/>
          <c:h val="5.2752222222222221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GP and PCN Care Coordinators - FTE - Quarterly</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CareCoordinators!$M$19</c:f>
              <c:strCache>
                <c:ptCount val="1"/>
                <c:pt idx="0">
                  <c:v>NEL</c:v>
                </c:pt>
              </c:strCache>
            </c:strRef>
          </c:tx>
          <c:spPr>
            <a:ln w="28575" cap="rnd">
              <a:solidFill>
                <a:schemeClr val="accent1"/>
              </a:solidFill>
              <a:round/>
            </a:ln>
            <a:effectLst/>
          </c:spPr>
          <c:marker>
            <c:symbol val="none"/>
          </c:marker>
          <c:dLbls>
            <c:delete val="1"/>
          </c:dLbls>
          <c:cat>
            <c:numRef>
              <c:extLst>
                <c:ext xmlns:c15="http://schemas.microsoft.com/office/drawing/2012/chart" uri="{02D57815-91ED-43cb-92C2-25804820EDAC}">
                  <c15:fullRef>
                    <c15:sqref>CareCoordinators!$N$18:$AA$18</c15:sqref>
                  </c15:fullRef>
                </c:ext>
              </c:extLst>
              <c:f>CareCoordinators!$O$18:$AA$18</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extLst>
                <c:ext xmlns:c15="http://schemas.microsoft.com/office/drawing/2012/chart" uri="{02D57815-91ED-43cb-92C2-25804820EDAC}">
                  <c15:fullRef>
                    <c15:sqref>CareCoordinators!$N$19:$AA$19</c15:sqref>
                  </c15:fullRef>
                </c:ext>
              </c:extLst>
              <c:f>CareCoordinators!$O$19:$AA$19</c:f>
              <c:numCache>
                <c:formatCode>General</c:formatCode>
                <c:ptCount val="13"/>
                <c:pt idx="0">
                  <c:v>#N/A</c:v>
                </c:pt>
                <c:pt idx="1" formatCode="0.0">
                  <c:v>206.121999999</c:v>
                </c:pt>
                <c:pt idx="2">
                  <c:v>#N/A</c:v>
                </c:pt>
                <c:pt idx="3">
                  <c:v>#N/A</c:v>
                </c:pt>
                <c:pt idx="4" formatCode="0.0">
                  <c:v>256.75400000299999</c:v>
                </c:pt>
                <c:pt idx="5">
                  <c:v>#N/A</c:v>
                </c:pt>
                <c:pt idx="6">
                  <c:v>#N/A</c:v>
                </c:pt>
                <c:pt idx="7" formatCode="0.0">
                  <c:v>237.006666669</c:v>
                </c:pt>
                <c:pt idx="8">
                  <c:v>#N/A</c:v>
                </c:pt>
                <c:pt idx="9">
                  <c:v>#N/A</c:v>
                </c:pt>
                <c:pt idx="10" formatCode="0.0">
                  <c:v>235.60400000300001</c:v>
                </c:pt>
                <c:pt idx="11">
                  <c:v>#N/A</c:v>
                </c:pt>
                <c:pt idx="12">
                  <c:v>#N/A</c:v>
                </c:pt>
              </c:numCache>
            </c:numRef>
          </c:val>
          <c:smooth val="0"/>
          <c:extLst>
            <c:ext xmlns:c16="http://schemas.microsoft.com/office/drawing/2014/chart" uri="{C3380CC4-5D6E-409C-BE32-E72D297353CC}">
              <c16:uniqueId val="{00000000-AD52-4FA7-9C62-8F26D0E94916}"/>
            </c:ext>
          </c:extLst>
        </c:ser>
        <c:ser>
          <c:idx val="2"/>
          <c:order val="1"/>
          <c:tx>
            <c:strRef>
              <c:f>CareCoordinators!$M$20</c:f>
              <c:strCache>
                <c:ptCount val="1"/>
                <c:pt idx="0">
                  <c:v>NCL</c:v>
                </c:pt>
              </c:strCache>
            </c:strRef>
          </c:tx>
          <c:spPr>
            <a:ln w="28575" cap="rnd">
              <a:solidFill>
                <a:schemeClr val="accent2"/>
              </a:solidFill>
              <a:round/>
            </a:ln>
            <a:effectLst/>
          </c:spPr>
          <c:marker>
            <c:symbol val="none"/>
          </c:marker>
          <c:dLbls>
            <c:delete val="1"/>
          </c:dLbls>
          <c:cat>
            <c:numRef>
              <c:extLst>
                <c:ext xmlns:c15="http://schemas.microsoft.com/office/drawing/2012/chart" uri="{02D57815-91ED-43cb-92C2-25804820EDAC}">
                  <c15:fullRef>
                    <c15:sqref>CareCoordinators!$N$18:$AA$18</c15:sqref>
                  </c15:fullRef>
                </c:ext>
              </c:extLst>
              <c:f>CareCoordinators!$O$18:$AA$18</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extLst>
                <c:ext xmlns:c15="http://schemas.microsoft.com/office/drawing/2012/chart" uri="{02D57815-91ED-43cb-92C2-25804820EDAC}">
                  <c15:fullRef>
                    <c15:sqref>CareCoordinators!$N$20:$AA$20</c15:sqref>
                  </c15:fullRef>
                </c:ext>
              </c:extLst>
              <c:f>CareCoordinators!$O$20:$AA$20</c:f>
              <c:numCache>
                <c:formatCode>General</c:formatCode>
                <c:ptCount val="13"/>
                <c:pt idx="0">
                  <c:v>#N/A</c:v>
                </c:pt>
                <c:pt idx="1" formatCode="0.0">
                  <c:v>163.68566666699999</c:v>
                </c:pt>
                <c:pt idx="2">
                  <c:v>#N/A</c:v>
                </c:pt>
                <c:pt idx="3">
                  <c:v>#N/A</c:v>
                </c:pt>
                <c:pt idx="4" formatCode="0.0">
                  <c:v>224.12233333699999</c:v>
                </c:pt>
                <c:pt idx="5">
                  <c:v>#N/A</c:v>
                </c:pt>
                <c:pt idx="6">
                  <c:v>#N/A</c:v>
                </c:pt>
                <c:pt idx="7" formatCode="0.0">
                  <c:v>185.49733333399999</c:v>
                </c:pt>
                <c:pt idx="8">
                  <c:v>#N/A</c:v>
                </c:pt>
                <c:pt idx="9">
                  <c:v>#N/A</c:v>
                </c:pt>
                <c:pt idx="10" formatCode="0.0">
                  <c:v>199.28166667299999</c:v>
                </c:pt>
                <c:pt idx="11">
                  <c:v>#N/A</c:v>
                </c:pt>
                <c:pt idx="12">
                  <c:v>#N/A</c:v>
                </c:pt>
              </c:numCache>
            </c:numRef>
          </c:val>
          <c:smooth val="0"/>
          <c:extLst>
            <c:ext xmlns:c16="http://schemas.microsoft.com/office/drawing/2014/chart" uri="{C3380CC4-5D6E-409C-BE32-E72D297353CC}">
              <c16:uniqueId val="{00000001-AD52-4FA7-9C62-8F26D0E94916}"/>
            </c:ext>
          </c:extLst>
        </c:ser>
        <c:ser>
          <c:idx val="3"/>
          <c:order val="2"/>
          <c:tx>
            <c:strRef>
              <c:f>CareCoordinators!$M$21</c:f>
              <c:strCache>
                <c:ptCount val="1"/>
                <c:pt idx="0">
                  <c:v>NWL</c:v>
                </c:pt>
              </c:strCache>
            </c:strRef>
          </c:tx>
          <c:spPr>
            <a:ln w="28575" cap="rnd">
              <a:solidFill>
                <a:schemeClr val="accent3"/>
              </a:solidFill>
              <a:round/>
            </a:ln>
            <a:effectLst/>
          </c:spPr>
          <c:marker>
            <c:symbol val="none"/>
          </c:marker>
          <c:dLbls>
            <c:delete val="1"/>
          </c:dLbls>
          <c:cat>
            <c:numRef>
              <c:extLst>
                <c:ext xmlns:c15="http://schemas.microsoft.com/office/drawing/2012/chart" uri="{02D57815-91ED-43cb-92C2-25804820EDAC}">
                  <c15:fullRef>
                    <c15:sqref>CareCoordinators!$N$18:$AA$18</c15:sqref>
                  </c15:fullRef>
                </c:ext>
              </c:extLst>
              <c:f>CareCoordinators!$O$18:$AA$18</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extLst>
                <c:ext xmlns:c15="http://schemas.microsoft.com/office/drawing/2012/chart" uri="{02D57815-91ED-43cb-92C2-25804820EDAC}">
                  <c15:fullRef>
                    <c15:sqref>CareCoordinators!$N$21:$AA$21</c15:sqref>
                  </c15:fullRef>
                </c:ext>
              </c:extLst>
              <c:f>CareCoordinators!$O$21:$AA$21</c:f>
              <c:numCache>
                <c:formatCode>General</c:formatCode>
                <c:ptCount val="13"/>
                <c:pt idx="0">
                  <c:v>#N/A</c:v>
                </c:pt>
                <c:pt idx="1" formatCode="0.0">
                  <c:v>182.04433333399999</c:v>
                </c:pt>
                <c:pt idx="2">
                  <c:v>#N/A</c:v>
                </c:pt>
                <c:pt idx="3">
                  <c:v>#N/A</c:v>
                </c:pt>
                <c:pt idx="4" formatCode="0.0">
                  <c:v>184.651333333</c:v>
                </c:pt>
                <c:pt idx="5">
                  <c:v>#N/A</c:v>
                </c:pt>
                <c:pt idx="6">
                  <c:v>#N/A</c:v>
                </c:pt>
                <c:pt idx="7" formatCode="0.0">
                  <c:v>134.08299999900001</c:v>
                </c:pt>
                <c:pt idx="8">
                  <c:v>#N/A</c:v>
                </c:pt>
                <c:pt idx="9">
                  <c:v>#N/A</c:v>
                </c:pt>
                <c:pt idx="10" formatCode="0.0">
                  <c:v>145.493666663</c:v>
                </c:pt>
                <c:pt idx="11">
                  <c:v>#N/A</c:v>
                </c:pt>
                <c:pt idx="12">
                  <c:v>#N/A</c:v>
                </c:pt>
              </c:numCache>
            </c:numRef>
          </c:val>
          <c:smooth val="0"/>
          <c:extLst>
            <c:ext xmlns:c16="http://schemas.microsoft.com/office/drawing/2014/chart" uri="{C3380CC4-5D6E-409C-BE32-E72D297353CC}">
              <c16:uniqueId val="{00000002-AD52-4FA7-9C62-8F26D0E94916}"/>
            </c:ext>
          </c:extLst>
        </c:ser>
        <c:ser>
          <c:idx val="4"/>
          <c:order val="3"/>
          <c:tx>
            <c:strRef>
              <c:f>CareCoordinators!$M$22</c:f>
              <c:strCache>
                <c:ptCount val="1"/>
                <c:pt idx="0">
                  <c:v>SEL</c:v>
                </c:pt>
              </c:strCache>
            </c:strRef>
          </c:tx>
          <c:spPr>
            <a:ln w="28575" cap="rnd">
              <a:solidFill>
                <a:schemeClr val="accent4"/>
              </a:solidFill>
              <a:round/>
            </a:ln>
            <a:effectLst/>
          </c:spPr>
          <c:marker>
            <c:symbol val="none"/>
          </c:marker>
          <c:dLbls>
            <c:delete val="1"/>
          </c:dLbls>
          <c:cat>
            <c:numRef>
              <c:extLst>
                <c:ext xmlns:c15="http://schemas.microsoft.com/office/drawing/2012/chart" uri="{02D57815-91ED-43cb-92C2-25804820EDAC}">
                  <c15:fullRef>
                    <c15:sqref>CareCoordinators!$N$18:$AA$18</c15:sqref>
                  </c15:fullRef>
                </c:ext>
              </c:extLst>
              <c:f>CareCoordinators!$O$18:$AA$18</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extLst>
                <c:ext xmlns:c15="http://schemas.microsoft.com/office/drawing/2012/chart" uri="{02D57815-91ED-43cb-92C2-25804820EDAC}">
                  <c15:fullRef>
                    <c15:sqref>CareCoordinators!$N$22:$AA$22</c15:sqref>
                  </c15:fullRef>
                </c:ext>
              </c:extLst>
              <c:f>CareCoordinators!$O$22:$AA$22</c:f>
              <c:numCache>
                <c:formatCode>General</c:formatCode>
                <c:ptCount val="13"/>
                <c:pt idx="0">
                  <c:v>#N/A</c:v>
                </c:pt>
                <c:pt idx="1" formatCode="0.0">
                  <c:v>205.074000009</c:v>
                </c:pt>
                <c:pt idx="2">
                  <c:v>#N/A</c:v>
                </c:pt>
                <c:pt idx="3">
                  <c:v>#N/A</c:v>
                </c:pt>
                <c:pt idx="4" formatCode="0.0">
                  <c:v>242.93833334000001</c:v>
                </c:pt>
                <c:pt idx="5">
                  <c:v>#N/A</c:v>
                </c:pt>
                <c:pt idx="6">
                  <c:v>#N/A</c:v>
                </c:pt>
                <c:pt idx="7" formatCode="0.0">
                  <c:v>207.60066667300001</c:v>
                </c:pt>
                <c:pt idx="8">
                  <c:v>#N/A</c:v>
                </c:pt>
                <c:pt idx="9">
                  <c:v>#N/A</c:v>
                </c:pt>
                <c:pt idx="10" formatCode="0.0">
                  <c:v>208.74166666299999</c:v>
                </c:pt>
                <c:pt idx="11">
                  <c:v>#N/A</c:v>
                </c:pt>
                <c:pt idx="12">
                  <c:v>#N/A</c:v>
                </c:pt>
              </c:numCache>
            </c:numRef>
          </c:val>
          <c:smooth val="0"/>
          <c:extLst>
            <c:ext xmlns:c16="http://schemas.microsoft.com/office/drawing/2014/chart" uri="{C3380CC4-5D6E-409C-BE32-E72D297353CC}">
              <c16:uniqueId val="{00000003-AD52-4FA7-9C62-8F26D0E94916}"/>
            </c:ext>
          </c:extLst>
        </c:ser>
        <c:ser>
          <c:idx val="5"/>
          <c:order val="4"/>
          <c:tx>
            <c:strRef>
              <c:f>CareCoordinators!$M$23</c:f>
              <c:strCache>
                <c:ptCount val="1"/>
                <c:pt idx="0">
                  <c:v>SWL</c:v>
                </c:pt>
              </c:strCache>
            </c:strRef>
          </c:tx>
          <c:spPr>
            <a:ln w="28575" cap="rnd">
              <a:solidFill>
                <a:schemeClr val="accent5"/>
              </a:solidFill>
              <a:round/>
            </a:ln>
            <a:effectLst/>
          </c:spPr>
          <c:marker>
            <c:symbol val="none"/>
          </c:marker>
          <c:dLbls>
            <c:delete val="1"/>
          </c:dLbls>
          <c:cat>
            <c:numRef>
              <c:extLst>
                <c:ext xmlns:c15="http://schemas.microsoft.com/office/drawing/2012/chart" uri="{02D57815-91ED-43cb-92C2-25804820EDAC}">
                  <c15:fullRef>
                    <c15:sqref>CareCoordinators!$N$18:$AA$18</c15:sqref>
                  </c15:fullRef>
                </c:ext>
              </c:extLst>
              <c:f>CareCoordinators!$O$18:$AA$18</c:f>
              <c:numCache>
                <c:formatCode>mmm\-yy</c:formatCode>
                <c:ptCount val="13"/>
                <c:pt idx="0">
                  <c:v>45231</c:v>
                </c:pt>
                <c:pt idx="1">
                  <c:v>45261</c:v>
                </c:pt>
                <c:pt idx="2">
                  <c:v>45292</c:v>
                </c:pt>
                <c:pt idx="3">
                  <c:v>45323</c:v>
                </c:pt>
                <c:pt idx="4">
                  <c:v>45352</c:v>
                </c:pt>
                <c:pt idx="5">
                  <c:v>45383</c:v>
                </c:pt>
                <c:pt idx="6">
                  <c:v>45413</c:v>
                </c:pt>
                <c:pt idx="7">
                  <c:v>45444</c:v>
                </c:pt>
                <c:pt idx="8">
                  <c:v>45474</c:v>
                </c:pt>
                <c:pt idx="9">
                  <c:v>45505</c:v>
                </c:pt>
                <c:pt idx="10">
                  <c:v>45536</c:v>
                </c:pt>
                <c:pt idx="11">
                  <c:v>45566</c:v>
                </c:pt>
                <c:pt idx="12">
                  <c:v>45597</c:v>
                </c:pt>
              </c:numCache>
            </c:numRef>
          </c:cat>
          <c:val>
            <c:numRef>
              <c:extLst>
                <c:ext xmlns:c15="http://schemas.microsoft.com/office/drawing/2012/chart" uri="{02D57815-91ED-43cb-92C2-25804820EDAC}">
                  <c15:fullRef>
                    <c15:sqref>CareCoordinators!$N$23:$AA$23</c15:sqref>
                  </c15:fullRef>
                </c:ext>
              </c:extLst>
              <c:f>CareCoordinators!$O$23:$AA$23</c:f>
              <c:numCache>
                <c:formatCode>General</c:formatCode>
                <c:ptCount val="13"/>
                <c:pt idx="0">
                  <c:v>#N/A</c:v>
                </c:pt>
                <c:pt idx="1" formatCode="0.0">
                  <c:v>255.933333334</c:v>
                </c:pt>
                <c:pt idx="2">
                  <c:v>#N/A</c:v>
                </c:pt>
                <c:pt idx="3">
                  <c:v>#N/A</c:v>
                </c:pt>
                <c:pt idx="4" formatCode="0.0">
                  <c:v>265.450999997</c:v>
                </c:pt>
                <c:pt idx="5">
                  <c:v>#N/A</c:v>
                </c:pt>
                <c:pt idx="6">
                  <c:v>#N/A</c:v>
                </c:pt>
                <c:pt idx="7" formatCode="0.0">
                  <c:v>264.47500000399998</c:v>
                </c:pt>
                <c:pt idx="8">
                  <c:v>#N/A</c:v>
                </c:pt>
                <c:pt idx="9">
                  <c:v>#N/A</c:v>
                </c:pt>
                <c:pt idx="10" formatCode="0.0">
                  <c:v>230.81400000400001</c:v>
                </c:pt>
                <c:pt idx="11">
                  <c:v>#N/A</c:v>
                </c:pt>
                <c:pt idx="12">
                  <c:v>#N/A</c:v>
                </c:pt>
              </c:numCache>
            </c:numRef>
          </c:val>
          <c:smooth val="0"/>
          <c:extLst>
            <c:ext xmlns:c16="http://schemas.microsoft.com/office/drawing/2014/chart" uri="{C3380CC4-5D6E-409C-BE32-E72D297353CC}">
              <c16:uniqueId val="{00000004-AD52-4FA7-9C62-8F26D0E94916}"/>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FTE</a:t>
                </a:r>
              </a:p>
            </c:rich>
          </c:tx>
          <c:layout>
            <c:manualLayout>
              <c:xMode val="edge"/>
              <c:yMode val="edge"/>
              <c:x val="1.2017354194955549E-2"/>
              <c:y val="0.4588855487156031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32668919976284533"/>
          <c:y val="9.6107809421314874E-2"/>
          <c:w val="0.35507861463855112"/>
          <c:h val="5.2696434263814929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Percentage of patients in long stay residential or homes who received a seasonal influenza vaccination between 1 September and 31 March (cumulative to date)</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3668622415506022E-2"/>
          <c:y val="0.22238091827963521"/>
          <c:w val="0.90571887107774784"/>
          <c:h val="0.65108531031496542"/>
        </c:manualLayout>
      </c:layout>
      <c:lineChart>
        <c:grouping val="standard"/>
        <c:varyColors val="0"/>
        <c:ser>
          <c:idx val="1"/>
          <c:order val="0"/>
          <c:tx>
            <c:strRef>
              <c:f>'NCDMI025 FluVacs'!$P$50</c:f>
              <c:strCache>
                <c:ptCount val="1"/>
                <c:pt idx="0">
                  <c:v>NEL</c:v>
                </c:pt>
              </c:strCache>
            </c:strRef>
          </c:tx>
          <c:spPr>
            <a:ln w="28575" cap="rnd">
              <a:solidFill>
                <a:schemeClr val="accent1"/>
              </a:solidFill>
              <a:round/>
            </a:ln>
            <a:effectLst/>
          </c:spPr>
          <c:marker>
            <c:symbol val="none"/>
          </c:marker>
          <c:dLbls>
            <c:delete val="1"/>
          </c:dLbls>
          <c:cat>
            <c:numRef>
              <c:extLst>
                <c:ext xmlns:c15="http://schemas.microsoft.com/office/drawing/2012/chart" uri="{02D57815-91ED-43cb-92C2-25804820EDAC}">
                  <c15:fullRef>
                    <c15:sqref>'NCDMI025 FluVacs'!$Q$49:$AC$49</c15:sqref>
                  </c15:fullRef>
                </c:ext>
              </c:extLst>
              <c:f>'NCDMI025 FluVacs'!$AA$49:$AC$49</c:f>
              <c:numCache>
                <c:formatCode>mmm\-yy</c:formatCode>
                <c:ptCount val="3"/>
                <c:pt idx="0">
                  <c:v>45565</c:v>
                </c:pt>
                <c:pt idx="1">
                  <c:v>45596</c:v>
                </c:pt>
                <c:pt idx="2">
                  <c:v>45626</c:v>
                </c:pt>
              </c:numCache>
            </c:numRef>
          </c:cat>
          <c:val>
            <c:numRef>
              <c:extLst>
                <c:ext xmlns:c15="http://schemas.microsoft.com/office/drawing/2012/chart" uri="{02D57815-91ED-43cb-92C2-25804820EDAC}">
                  <c15:fullRef>
                    <c15:sqref>'NCDMI025 FluVacs'!$Q$50:$AC$50</c15:sqref>
                  </c15:fullRef>
                </c:ext>
              </c:extLst>
              <c:f>'NCDMI025 FluVacs'!$AA$50:$AC$50</c:f>
              <c:numCache>
                <c:formatCode>0.0%</c:formatCode>
                <c:ptCount val="3"/>
                <c:pt idx="0">
                  <c:v>5.1917814006543711E-3</c:v>
                </c:pt>
                <c:pt idx="1">
                  <c:v>0.60555404085156661</c:v>
                </c:pt>
                <c:pt idx="2">
                  <c:v>0.72303535107823425</c:v>
                </c:pt>
              </c:numCache>
            </c:numRef>
          </c:val>
          <c:smooth val="0"/>
          <c:extLst>
            <c:ext xmlns:c16="http://schemas.microsoft.com/office/drawing/2014/chart" uri="{C3380CC4-5D6E-409C-BE32-E72D297353CC}">
              <c16:uniqueId val="{00000000-AD52-4FA7-9C62-8F26D0E94916}"/>
            </c:ext>
          </c:extLst>
        </c:ser>
        <c:ser>
          <c:idx val="2"/>
          <c:order val="1"/>
          <c:tx>
            <c:strRef>
              <c:f>'NCDMI025 FluVacs'!$P$51</c:f>
              <c:strCache>
                <c:ptCount val="1"/>
                <c:pt idx="0">
                  <c:v>NCL</c:v>
                </c:pt>
              </c:strCache>
            </c:strRef>
          </c:tx>
          <c:spPr>
            <a:ln w="28575" cap="rnd">
              <a:solidFill>
                <a:schemeClr val="accent2"/>
              </a:solidFill>
              <a:round/>
            </a:ln>
            <a:effectLst/>
          </c:spPr>
          <c:marker>
            <c:symbol val="none"/>
          </c:marker>
          <c:dLbls>
            <c:delete val="1"/>
          </c:dLbls>
          <c:cat>
            <c:numRef>
              <c:extLst>
                <c:ext xmlns:c15="http://schemas.microsoft.com/office/drawing/2012/chart" uri="{02D57815-91ED-43cb-92C2-25804820EDAC}">
                  <c15:fullRef>
                    <c15:sqref>'NCDMI025 FluVacs'!$Q$49:$AC$49</c15:sqref>
                  </c15:fullRef>
                </c:ext>
              </c:extLst>
              <c:f>'NCDMI025 FluVacs'!$AA$49:$AC$49</c:f>
              <c:numCache>
                <c:formatCode>mmm\-yy</c:formatCode>
                <c:ptCount val="3"/>
                <c:pt idx="0">
                  <c:v>45565</c:v>
                </c:pt>
                <c:pt idx="1">
                  <c:v>45596</c:v>
                </c:pt>
                <c:pt idx="2">
                  <c:v>45626</c:v>
                </c:pt>
              </c:numCache>
            </c:numRef>
          </c:cat>
          <c:val>
            <c:numRef>
              <c:extLst>
                <c:ext xmlns:c15="http://schemas.microsoft.com/office/drawing/2012/chart" uri="{02D57815-91ED-43cb-92C2-25804820EDAC}">
                  <c15:fullRef>
                    <c15:sqref>'NCDMI025 FluVacs'!$Q$51:$AC$51</c15:sqref>
                  </c15:fullRef>
                </c:ext>
              </c:extLst>
              <c:f>'NCDMI025 FluVacs'!$AA$51:$AC$51</c:f>
              <c:numCache>
                <c:formatCode>0.0%</c:formatCode>
                <c:ptCount val="3"/>
                <c:pt idx="0">
                  <c:v>4.1294710633387986E-3</c:v>
                </c:pt>
                <c:pt idx="1">
                  <c:v>0.62141669756150064</c:v>
                </c:pt>
                <c:pt idx="2">
                  <c:v>0.73237811800079766</c:v>
                </c:pt>
              </c:numCache>
            </c:numRef>
          </c:val>
          <c:smooth val="0"/>
          <c:extLst>
            <c:ext xmlns:c16="http://schemas.microsoft.com/office/drawing/2014/chart" uri="{C3380CC4-5D6E-409C-BE32-E72D297353CC}">
              <c16:uniqueId val="{00000001-AD52-4FA7-9C62-8F26D0E94916}"/>
            </c:ext>
          </c:extLst>
        </c:ser>
        <c:ser>
          <c:idx val="3"/>
          <c:order val="2"/>
          <c:tx>
            <c:strRef>
              <c:f>'NCDMI025 FluVacs'!$P$52</c:f>
              <c:strCache>
                <c:ptCount val="1"/>
                <c:pt idx="0">
                  <c:v>NWL</c:v>
                </c:pt>
              </c:strCache>
            </c:strRef>
          </c:tx>
          <c:spPr>
            <a:ln w="28575" cap="rnd">
              <a:solidFill>
                <a:schemeClr val="accent3"/>
              </a:solidFill>
              <a:round/>
            </a:ln>
            <a:effectLst/>
          </c:spPr>
          <c:marker>
            <c:symbol val="none"/>
          </c:marker>
          <c:dLbls>
            <c:delete val="1"/>
          </c:dLbls>
          <c:cat>
            <c:numRef>
              <c:extLst>
                <c:ext xmlns:c15="http://schemas.microsoft.com/office/drawing/2012/chart" uri="{02D57815-91ED-43cb-92C2-25804820EDAC}">
                  <c15:fullRef>
                    <c15:sqref>'NCDMI025 FluVacs'!$Q$49:$AC$49</c15:sqref>
                  </c15:fullRef>
                </c:ext>
              </c:extLst>
              <c:f>'NCDMI025 FluVacs'!$AA$49:$AC$49</c:f>
              <c:numCache>
                <c:formatCode>mmm\-yy</c:formatCode>
                <c:ptCount val="3"/>
                <c:pt idx="0">
                  <c:v>45565</c:v>
                </c:pt>
                <c:pt idx="1">
                  <c:v>45596</c:v>
                </c:pt>
                <c:pt idx="2">
                  <c:v>45626</c:v>
                </c:pt>
              </c:numCache>
            </c:numRef>
          </c:cat>
          <c:val>
            <c:numRef>
              <c:extLst>
                <c:ext xmlns:c15="http://schemas.microsoft.com/office/drawing/2012/chart" uri="{02D57815-91ED-43cb-92C2-25804820EDAC}">
                  <c15:fullRef>
                    <c15:sqref>'NCDMI025 FluVacs'!$Q$52:$AC$52</c15:sqref>
                  </c15:fullRef>
                </c:ext>
              </c:extLst>
              <c:f>'NCDMI025 FluVacs'!$AA$52:$AC$52</c:f>
              <c:numCache>
                <c:formatCode>0.0%</c:formatCode>
                <c:ptCount val="3"/>
                <c:pt idx="0">
                  <c:v>6.6772178259058724E-3</c:v>
                </c:pt>
                <c:pt idx="1">
                  <c:v>0.62773113271607406</c:v>
                </c:pt>
                <c:pt idx="2">
                  <c:v>0.75947849107650434</c:v>
                </c:pt>
              </c:numCache>
            </c:numRef>
          </c:val>
          <c:smooth val="0"/>
          <c:extLst>
            <c:ext xmlns:c16="http://schemas.microsoft.com/office/drawing/2014/chart" uri="{C3380CC4-5D6E-409C-BE32-E72D297353CC}">
              <c16:uniqueId val="{00000002-AD52-4FA7-9C62-8F26D0E94916}"/>
            </c:ext>
          </c:extLst>
        </c:ser>
        <c:ser>
          <c:idx val="4"/>
          <c:order val="3"/>
          <c:tx>
            <c:strRef>
              <c:f>'NCDMI025 FluVacs'!$P$53</c:f>
              <c:strCache>
                <c:ptCount val="1"/>
                <c:pt idx="0">
                  <c:v>SEL</c:v>
                </c:pt>
              </c:strCache>
            </c:strRef>
          </c:tx>
          <c:spPr>
            <a:ln w="28575" cap="rnd">
              <a:solidFill>
                <a:schemeClr val="accent4"/>
              </a:solidFill>
              <a:round/>
            </a:ln>
            <a:effectLst/>
          </c:spPr>
          <c:marker>
            <c:symbol val="none"/>
          </c:marker>
          <c:dLbls>
            <c:delete val="1"/>
          </c:dLbls>
          <c:cat>
            <c:numRef>
              <c:extLst>
                <c:ext xmlns:c15="http://schemas.microsoft.com/office/drawing/2012/chart" uri="{02D57815-91ED-43cb-92C2-25804820EDAC}">
                  <c15:fullRef>
                    <c15:sqref>'NCDMI025 FluVacs'!$Q$49:$AC$49</c15:sqref>
                  </c15:fullRef>
                </c:ext>
              </c:extLst>
              <c:f>'NCDMI025 FluVacs'!$AA$49:$AC$49</c:f>
              <c:numCache>
                <c:formatCode>mmm\-yy</c:formatCode>
                <c:ptCount val="3"/>
                <c:pt idx="0">
                  <c:v>45565</c:v>
                </c:pt>
                <c:pt idx="1">
                  <c:v>45596</c:v>
                </c:pt>
                <c:pt idx="2">
                  <c:v>45626</c:v>
                </c:pt>
              </c:numCache>
            </c:numRef>
          </c:cat>
          <c:val>
            <c:numRef>
              <c:extLst>
                <c:ext xmlns:c15="http://schemas.microsoft.com/office/drawing/2012/chart" uri="{02D57815-91ED-43cb-92C2-25804820EDAC}">
                  <c15:fullRef>
                    <c15:sqref>'NCDMI025 FluVacs'!$Q$53:$AC$53</c15:sqref>
                  </c15:fullRef>
                </c:ext>
              </c:extLst>
              <c:f>'NCDMI025 FluVacs'!$AA$53:$AC$53</c:f>
              <c:numCache>
                <c:formatCode>0.0%</c:formatCode>
                <c:ptCount val="3"/>
                <c:pt idx="0">
                  <c:v>2.9896993551628841E-3</c:v>
                </c:pt>
                <c:pt idx="1">
                  <c:v>0.64685421307518565</c:v>
                </c:pt>
                <c:pt idx="2">
                  <c:v>0.81263799052511287</c:v>
                </c:pt>
              </c:numCache>
            </c:numRef>
          </c:val>
          <c:smooth val="0"/>
          <c:extLst>
            <c:ext xmlns:c16="http://schemas.microsoft.com/office/drawing/2014/chart" uri="{C3380CC4-5D6E-409C-BE32-E72D297353CC}">
              <c16:uniqueId val="{00000003-AD52-4FA7-9C62-8F26D0E94916}"/>
            </c:ext>
          </c:extLst>
        </c:ser>
        <c:ser>
          <c:idx val="5"/>
          <c:order val="4"/>
          <c:tx>
            <c:strRef>
              <c:f>'NCDMI025 FluVacs'!$P$54</c:f>
              <c:strCache>
                <c:ptCount val="1"/>
                <c:pt idx="0">
                  <c:v>SWL</c:v>
                </c:pt>
              </c:strCache>
            </c:strRef>
          </c:tx>
          <c:spPr>
            <a:ln w="28575" cap="rnd">
              <a:solidFill>
                <a:schemeClr val="accent5"/>
              </a:solidFill>
              <a:round/>
            </a:ln>
            <a:effectLst/>
          </c:spPr>
          <c:marker>
            <c:symbol val="none"/>
          </c:marker>
          <c:dLbls>
            <c:delete val="1"/>
          </c:dLbls>
          <c:cat>
            <c:numRef>
              <c:extLst>
                <c:ext xmlns:c15="http://schemas.microsoft.com/office/drawing/2012/chart" uri="{02D57815-91ED-43cb-92C2-25804820EDAC}">
                  <c15:fullRef>
                    <c15:sqref>'NCDMI025 FluVacs'!$Q$49:$AC$49</c15:sqref>
                  </c15:fullRef>
                </c:ext>
              </c:extLst>
              <c:f>'NCDMI025 FluVacs'!$AA$49:$AC$49</c:f>
              <c:numCache>
                <c:formatCode>mmm\-yy</c:formatCode>
                <c:ptCount val="3"/>
                <c:pt idx="0">
                  <c:v>45565</c:v>
                </c:pt>
                <c:pt idx="1">
                  <c:v>45596</c:v>
                </c:pt>
                <c:pt idx="2">
                  <c:v>45626</c:v>
                </c:pt>
              </c:numCache>
            </c:numRef>
          </c:cat>
          <c:val>
            <c:numRef>
              <c:extLst>
                <c:ext xmlns:c15="http://schemas.microsoft.com/office/drawing/2012/chart" uri="{02D57815-91ED-43cb-92C2-25804820EDAC}">
                  <c15:fullRef>
                    <c15:sqref>'NCDMI025 FluVacs'!$Q$54:$AC$54</c15:sqref>
                  </c15:fullRef>
                </c:ext>
              </c:extLst>
              <c:f>'NCDMI025 FluVacs'!$AA$54:$AC$54</c:f>
              <c:numCache>
                <c:formatCode>0.0%</c:formatCode>
                <c:ptCount val="3"/>
                <c:pt idx="0">
                  <c:v>1.4171808122306999E-3</c:v>
                </c:pt>
                <c:pt idx="1">
                  <c:v>0.68016820637964093</c:v>
                </c:pt>
                <c:pt idx="2">
                  <c:v>0.77800679018757757</c:v>
                </c:pt>
              </c:numCache>
            </c:numRef>
          </c:val>
          <c:smooth val="0"/>
          <c:extLst>
            <c:ext xmlns:c16="http://schemas.microsoft.com/office/drawing/2014/chart" uri="{C3380CC4-5D6E-409C-BE32-E72D297353CC}">
              <c16:uniqueId val="{00000004-AD52-4FA7-9C62-8F26D0E94916}"/>
            </c:ext>
          </c:extLst>
        </c:ser>
        <c:ser>
          <c:idx val="0"/>
          <c:order val="5"/>
          <c:tx>
            <c:strRef>
              <c:f>'NCDMI025 FluVacs'!$P$55</c:f>
              <c:strCache>
                <c:ptCount val="1"/>
                <c:pt idx="0">
                  <c:v>England</c:v>
                </c:pt>
              </c:strCache>
            </c:strRef>
          </c:tx>
          <c:spPr>
            <a:ln w="28575" cap="rnd">
              <a:solidFill>
                <a:srgbClr val="2630A0"/>
              </a:solidFill>
              <a:prstDash val="dash"/>
              <a:round/>
            </a:ln>
            <a:effectLst/>
          </c:spPr>
          <c:marker>
            <c:symbol val="none"/>
          </c:marker>
          <c:dLbls>
            <c:delete val="1"/>
          </c:dLbls>
          <c:cat>
            <c:numRef>
              <c:extLst>
                <c:ext xmlns:c15="http://schemas.microsoft.com/office/drawing/2012/chart" uri="{02D57815-91ED-43cb-92C2-25804820EDAC}">
                  <c15:fullRef>
                    <c15:sqref>'NCDMI025 FluVacs'!$Q$49:$AC$49</c15:sqref>
                  </c15:fullRef>
                </c:ext>
              </c:extLst>
              <c:f>'NCDMI025 FluVacs'!$AA$49:$AC$49</c:f>
              <c:numCache>
                <c:formatCode>mmm\-yy</c:formatCode>
                <c:ptCount val="3"/>
                <c:pt idx="0">
                  <c:v>45565</c:v>
                </c:pt>
                <c:pt idx="1">
                  <c:v>45596</c:v>
                </c:pt>
                <c:pt idx="2">
                  <c:v>45626</c:v>
                </c:pt>
              </c:numCache>
            </c:numRef>
          </c:cat>
          <c:val>
            <c:numRef>
              <c:extLst>
                <c:ext xmlns:c15="http://schemas.microsoft.com/office/drawing/2012/chart" uri="{02D57815-91ED-43cb-92C2-25804820EDAC}">
                  <c15:fullRef>
                    <c15:sqref>'NCDMI025 FluVacs'!$Q$55:$AC$55</c15:sqref>
                  </c15:fullRef>
                </c:ext>
              </c:extLst>
              <c:f>'NCDMI025 FluVacs'!$AA$55:$AC$55</c:f>
              <c:numCache>
                <c:formatCode>0.0%</c:formatCode>
                <c:ptCount val="3"/>
                <c:pt idx="0">
                  <c:v>1.5970756748608177E-3</c:v>
                </c:pt>
                <c:pt idx="1">
                  <c:v>0.708686138440484</c:v>
                </c:pt>
                <c:pt idx="2">
                  <c:v>0.83555234237312948</c:v>
                </c:pt>
              </c:numCache>
            </c:numRef>
          </c:val>
          <c:smooth val="0"/>
          <c:extLst>
            <c:ext xmlns:c16="http://schemas.microsoft.com/office/drawing/2014/chart" uri="{C3380CC4-5D6E-409C-BE32-E72D297353CC}">
              <c16:uniqueId val="{00000005-3009-48F4-A376-EA17EEADA87E}"/>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patients who received vaccination</a:t>
                </a:r>
              </a:p>
            </c:rich>
          </c:tx>
          <c:layout>
            <c:manualLayout>
              <c:xMode val="edge"/>
              <c:yMode val="edge"/>
              <c:x val="5.6346546470244048E-3"/>
              <c:y val="0.312130247861352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2983640767497113"/>
          <c:y val="0.15255647597790781"/>
          <c:w val="0.52342323226418797"/>
          <c:h val="5.263094882037367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image" Target="../media/image3.jpg"/><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8.xml"/><Relationship Id="rId7" Type="http://schemas.openxmlformats.org/officeDocument/2006/relationships/chart" Target="../charts/chart32.xml"/><Relationship Id="rId2" Type="http://schemas.openxmlformats.org/officeDocument/2006/relationships/chart" Target="../charts/chart27.xml"/><Relationship Id="rId1" Type="http://schemas.openxmlformats.org/officeDocument/2006/relationships/image" Target="../media/image3.jpg"/><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23.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image" Target="../media/image3.jpg"/><Relationship Id="rId1" Type="http://schemas.openxmlformats.org/officeDocument/2006/relationships/chart" Target="../charts/chart7.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image" Target="../media/image3.jpg"/><Relationship Id="rId4"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image" Target="../media/image3.jpg"/><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editAs="oneCell">
    <xdr:from>
      <xdr:col>12</xdr:col>
      <xdr:colOff>466725</xdr:colOff>
      <xdr:row>1</xdr:row>
      <xdr:rowOff>152400</xdr:rowOff>
    </xdr:from>
    <xdr:to>
      <xdr:col>13</xdr:col>
      <xdr:colOff>612276</xdr:colOff>
      <xdr:row>4</xdr:row>
      <xdr:rowOff>31203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563225" y="285750"/>
          <a:ext cx="1002801" cy="417283"/>
        </a:xfrm>
        <a:prstGeom prst="rect">
          <a:avLst/>
        </a:prstGeom>
      </xdr:spPr>
    </xdr:pic>
    <xdr:clientData/>
  </xdr:twoCellAnchor>
  <xdr:twoCellAnchor editAs="oneCell">
    <xdr:from>
      <xdr:col>11</xdr:col>
      <xdr:colOff>189399</xdr:colOff>
      <xdr:row>6</xdr:row>
      <xdr:rowOff>45720</xdr:rowOff>
    </xdr:from>
    <xdr:to>
      <xdr:col>13</xdr:col>
      <xdr:colOff>725805</xdr:colOff>
      <xdr:row>16</xdr:row>
      <xdr:rowOff>154300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438174" y="2045970"/>
          <a:ext cx="2241381" cy="21659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30</xdr:col>
      <xdr:colOff>11206</xdr:colOff>
      <xdr:row>0</xdr:row>
      <xdr:rowOff>112059</xdr:rowOff>
    </xdr:from>
    <xdr:to>
      <xdr:col>31</xdr:col>
      <xdr:colOff>486743</xdr:colOff>
      <xdr:row>2</xdr:row>
      <xdr:rowOff>82686</xdr:rowOff>
    </xdr:to>
    <xdr:pic>
      <xdr:nvPicPr>
        <xdr:cNvPr id="2" name="Picture 1" descr="A picture containing clipart&#10;&#10;Description generated with very high confidence">
          <a:extLst>
            <a:ext uri="{FF2B5EF4-FFF2-40B4-BE49-F238E27FC236}">
              <a16:creationId xmlns:a16="http://schemas.microsoft.com/office/drawing/2014/main" id="{4516BFF4-C7FD-443E-8122-9E811DB954A9}"/>
            </a:ext>
          </a:extLst>
        </xdr:cNvPr>
        <xdr:cNvPicPr>
          <a:picLocks noChangeAspect="1"/>
        </xdr:cNvPicPr>
      </xdr:nvPicPr>
      <xdr:blipFill>
        <a:blip xmlns:r="http://schemas.openxmlformats.org/officeDocument/2006/relationships" r:embed="rId1"/>
        <a:stretch>
          <a:fillRect/>
        </a:stretch>
      </xdr:blipFill>
      <xdr:spPr>
        <a:xfrm>
          <a:off x="18289681" y="112059"/>
          <a:ext cx="1085137" cy="427827"/>
        </a:xfrm>
        <a:prstGeom prst="rect">
          <a:avLst/>
        </a:prstGeom>
      </xdr:spPr>
    </xdr:pic>
    <xdr:clientData/>
  </xdr:twoCellAnchor>
  <xdr:twoCellAnchor>
    <xdr:from>
      <xdr:col>1</xdr:col>
      <xdr:colOff>179291</xdr:colOff>
      <xdr:row>5</xdr:row>
      <xdr:rowOff>78442</xdr:rowOff>
    </xdr:from>
    <xdr:to>
      <xdr:col>15</xdr:col>
      <xdr:colOff>515469</xdr:colOff>
      <xdr:row>29</xdr:row>
      <xdr:rowOff>22412</xdr:rowOff>
    </xdr:to>
    <xdr:graphicFrame macro="">
      <xdr:nvGraphicFramePr>
        <xdr:cNvPr id="3" name="Chart 2">
          <a:extLst>
            <a:ext uri="{FF2B5EF4-FFF2-40B4-BE49-F238E27FC236}">
              <a16:creationId xmlns:a16="http://schemas.microsoft.com/office/drawing/2014/main" id="{DB507CAE-B6E0-48FC-A0F1-1A1B97598F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179294</xdr:colOff>
      <xdr:row>29</xdr:row>
      <xdr:rowOff>156882</xdr:rowOff>
    </xdr:from>
    <xdr:to>
      <xdr:col>15</xdr:col>
      <xdr:colOff>515472</xdr:colOff>
      <xdr:row>53</xdr:row>
      <xdr:rowOff>100852</xdr:rowOff>
    </xdr:to>
    <xdr:graphicFrame macro="">
      <xdr:nvGraphicFramePr>
        <xdr:cNvPr id="4" name="Chart 3">
          <a:extLst>
            <a:ext uri="{FF2B5EF4-FFF2-40B4-BE49-F238E27FC236}">
              <a16:creationId xmlns:a16="http://schemas.microsoft.com/office/drawing/2014/main" id="{10D42D00-1829-47A8-9BB5-12A667548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179296</xdr:colOff>
      <xdr:row>54</xdr:row>
      <xdr:rowOff>179293</xdr:rowOff>
    </xdr:from>
    <xdr:to>
      <xdr:col>15</xdr:col>
      <xdr:colOff>515474</xdr:colOff>
      <xdr:row>78</xdr:row>
      <xdr:rowOff>123263</xdr:rowOff>
    </xdr:to>
    <xdr:graphicFrame macro="">
      <xdr:nvGraphicFramePr>
        <xdr:cNvPr id="5" name="Chart 4">
          <a:extLst>
            <a:ext uri="{FF2B5EF4-FFF2-40B4-BE49-F238E27FC236}">
              <a16:creationId xmlns:a16="http://schemas.microsoft.com/office/drawing/2014/main" id="{9BC73509-4B63-4F21-BDF5-71C1EF08D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134469</xdr:colOff>
      <xdr:row>54</xdr:row>
      <xdr:rowOff>179293</xdr:rowOff>
    </xdr:from>
    <xdr:to>
      <xdr:col>30</xdr:col>
      <xdr:colOff>459441</xdr:colOff>
      <xdr:row>78</xdr:row>
      <xdr:rowOff>123263</xdr:rowOff>
    </xdr:to>
    <xdr:graphicFrame macro="">
      <xdr:nvGraphicFramePr>
        <xdr:cNvPr id="6" name="Chart 5">
          <a:extLst>
            <a:ext uri="{FF2B5EF4-FFF2-40B4-BE49-F238E27FC236}">
              <a16:creationId xmlns:a16="http://schemas.microsoft.com/office/drawing/2014/main" id="{C645D8EE-BC19-4AB6-9D85-9023BE766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179295</xdr:colOff>
      <xdr:row>79</xdr:row>
      <xdr:rowOff>100853</xdr:rowOff>
    </xdr:from>
    <xdr:to>
      <xdr:col>15</xdr:col>
      <xdr:colOff>515473</xdr:colOff>
      <xdr:row>103</xdr:row>
      <xdr:rowOff>44823</xdr:rowOff>
    </xdr:to>
    <xdr:graphicFrame macro="">
      <xdr:nvGraphicFramePr>
        <xdr:cNvPr id="7" name="Chart 6">
          <a:extLst>
            <a:ext uri="{FF2B5EF4-FFF2-40B4-BE49-F238E27FC236}">
              <a16:creationId xmlns:a16="http://schemas.microsoft.com/office/drawing/2014/main" id="{FB16C958-5CB4-4E58-A3DD-EA330BE74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145676</xdr:colOff>
      <xdr:row>79</xdr:row>
      <xdr:rowOff>112059</xdr:rowOff>
    </xdr:from>
    <xdr:to>
      <xdr:col>30</xdr:col>
      <xdr:colOff>470648</xdr:colOff>
      <xdr:row>103</xdr:row>
      <xdr:rowOff>56029</xdr:rowOff>
    </xdr:to>
    <xdr:graphicFrame macro="">
      <xdr:nvGraphicFramePr>
        <xdr:cNvPr id="8" name="Chart 7">
          <a:extLst>
            <a:ext uri="{FF2B5EF4-FFF2-40B4-BE49-F238E27FC236}">
              <a16:creationId xmlns:a16="http://schemas.microsoft.com/office/drawing/2014/main" id="{52397ACB-FE55-4F24-B4CF-82C828CC2B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168088</xdr:colOff>
      <xdr:row>30</xdr:row>
      <xdr:rowOff>11205</xdr:rowOff>
    </xdr:from>
    <xdr:to>
      <xdr:col>30</xdr:col>
      <xdr:colOff>493060</xdr:colOff>
      <xdr:row>53</xdr:row>
      <xdr:rowOff>145675</xdr:rowOff>
    </xdr:to>
    <xdr:graphicFrame macro="">
      <xdr:nvGraphicFramePr>
        <xdr:cNvPr id="9" name="Chart 8">
          <a:extLst>
            <a:ext uri="{FF2B5EF4-FFF2-40B4-BE49-F238E27FC236}">
              <a16:creationId xmlns:a16="http://schemas.microsoft.com/office/drawing/2014/main" id="{CEC65917-6EB1-4940-89D4-3BA648744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30</xdr:col>
      <xdr:colOff>11206</xdr:colOff>
      <xdr:row>0</xdr:row>
      <xdr:rowOff>112059</xdr:rowOff>
    </xdr:from>
    <xdr:to>
      <xdr:col>31</xdr:col>
      <xdr:colOff>486743</xdr:colOff>
      <xdr:row>2</xdr:row>
      <xdr:rowOff>82686</xdr:rowOff>
    </xdr:to>
    <xdr:pic>
      <xdr:nvPicPr>
        <xdr:cNvPr id="3" name="Picture 2" descr="A picture containing clipart&#10;&#10;Description generated with very high confidence">
          <a:extLst>
            <a:ext uri="{FF2B5EF4-FFF2-40B4-BE49-F238E27FC236}">
              <a16:creationId xmlns:a16="http://schemas.microsoft.com/office/drawing/2014/main" id="{2C8E112F-999B-4331-91A2-F8103BB867C5}"/>
            </a:ext>
          </a:extLst>
        </xdr:cNvPr>
        <xdr:cNvPicPr>
          <a:picLocks noChangeAspect="1"/>
        </xdr:cNvPicPr>
      </xdr:nvPicPr>
      <xdr:blipFill>
        <a:blip xmlns:r="http://schemas.openxmlformats.org/officeDocument/2006/relationships" r:embed="rId1"/>
        <a:stretch>
          <a:fillRect/>
        </a:stretch>
      </xdr:blipFill>
      <xdr:spPr>
        <a:xfrm>
          <a:off x="18289681" y="112059"/>
          <a:ext cx="1085137" cy="427827"/>
        </a:xfrm>
        <a:prstGeom prst="rect">
          <a:avLst/>
        </a:prstGeom>
      </xdr:spPr>
    </xdr:pic>
    <xdr:clientData/>
  </xdr:twoCellAnchor>
  <xdr:twoCellAnchor>
    <xdr:from>
      <xdr:col>1</xdr:col>
      <xdr:colOff>179291</xdr:colOff>
      <xdr:row>5</xdr:row>
      <xdr:rowOff>78442</xdr:rowOff>
    </xdr:from>
    <xdr:to>
      <xdr:col>15</xdr:col>
      <xdr:colOff>515469</xdr:colOff>
      <xdr:row>29</xdr:row>
      <xdr:rowOff>22412</xdr:rowOff>
    </xdr:to>
    <xdr:graphicFrame macro="">
      <xdr:nvGraphicFramePr>
        <xdr:cNvPr id="10" name="Chart 9">
          <a:extLst>
            <a:ext uri="{FF2B5EF4-FFF2-40B4-BE49-F238E27FC236}">
              <a16:creationId xmlns:a16="http://schemas.microsoft.com/office/drawing/2014/main" id="{A220C5F5-3691-4468-BEA4-6D605EFD98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181199</xdr:colOff>
      <xdr:row>29</xdr:row>
      <xdr:rowOff>156882</xdr:rowOff>
    </xdr:from>
    <xdr:to>
      <xdr:col>15</xdr:col>
      <xdr:colOff>519282</xdr:colOff>
      <xdr:row>53</xdr:row>
      <xdr:rowOff>102757</xdr:rowOff>
    </xdr:to>
    <xdr:graphicFrame macro="">
      <xdr:nvGraphicFramePr>
        <xdr:cNvPr id="11" name="Chart 10">
          <a:extLst>
            <a:ext uri="{FF2B5EF4-FFF2-40B4-BE49-F238E27FC236}">
              <a16:creationId xmlns:a16="http://schemas.microsoft.com/office/drawing/2014/main" id="{18CB4C72-BF4A-4930-B579-3F2FF9160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179296</xdr:colOff>
      <xdr:row>54</xdr:row>
      <xdr:rowOff>179293</xdr:rowOff>
    </xdr:from>
    <xdr:to>
      <xdr:col>15</xdr:col>
      <xdr:colOff>515474</xdr:colOff>
      <xdr:row>78</xdr:row>
      <xdr:rowOff>123263</xdr:rowOff>
    </xdr:to>
    <xdr:graphicFrame macro="">
      <xdr:nvGraphicFramePr>
        <xdr:cNvPr id="15" name="Chart 14">
          <a:extLst>
            <a:ext uri="{FF2B5EF4-FFF2-40B4-BE49-F238E27FC236}">
              <a16:creationId xmlns:a16="http://schemas.microsoft.com/office/drawing/2014/main" id="{92AEC8C5-F50F-4458-9FAF-E462D5E052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134469</xdr:colOff>
      <xdr:row>54</xdr:row>
      <xdr:rowOff>179293</xdr:rowOff>
    </xdr:from>
    <xdr:to>
      <xdr:col>30</xdr:col>
      <xdr:colOff>459441</xdr:colOff>
      <xdr:row>78</xdr:row>
      <xdr:rowOff>123263</xdr:rowOff>
    </xdr:to>
    <xdr:graphicFrame macro="">
      <xdr:nvGraphicFramePr>
        <xdr:cNvPr id="16" name="Chart 15">
          <a:extLst>
            <a:ext uri="{FF2B5EF4-FFF2-40B4-BE49-F238E27FC236}">
              <a16:creationId xmlns:a16="http://schemas.microsoft.com/office/drawing/2014/main" id="{189EC63D-4476-4363-A610-DA28206F9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179295</xdr:colOff>
      <xdr:row>79</xdr:row>
      <xdr:rowOff>100853</xdr:rowOff>
    </xdr:from>
    <xdr:to>
      <xdr:col>15</xdr:col>
      <xdr:colOff>515473</xdr:colOff>
      <xdr:row>103</xdr:row>
      <xdr:rowOff>44823</xdr:rowOff>
    </xdr:to>
    <xdr:graphicFrame macro="">
      <xdr:nvGraphicFramePr>
        <xdr:cNvPr id="17" name="Chart 16">
          <a:extLst>
            <a:ext uri="{FF2B5EF4-FFF2-40B4-BE49-F238E27FC236}">
              <a16:creationId xmlns:a16="http://schemas.microsoft.com/office/drawing/2014/main" id="{8E957DE0-82FF-4602-9AF2-0F609EE75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145676</xdr:colOff>
      <xdr:row>79</xdr:row>
      <xdr:rowOff>112059</xdr:rowOff>
    </xdr:from>
    <xdr:to>
      <xdr:col>30</xdr:col>
      <xdr:colOff>470648</xdr:colOff>
      <xdr:row>103</xdr:row>
      <xdr:rowOff>56029</xdr:rowOff>
    </xdr:to>
    <xdr:graphicFrame macro="">
      <xdr:nvGraphicFramePr>
        <xdr:cNvPr id="18" name="Chart 17">
          <a:extLst>
            <a:ext uri="{FF2B5EF4-FFF2-40B4-BE49-F238E27FC236}">
              <a16:creationId xmlns:a16="http://schemas.microsoft.com/office/drawing/2014/main" id="{EE38E2A0-5EF2-4939-A951-DD85D268A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168088</xdr:colOff>
      <xdr:row>30</xdr:row>
      <xdr:rowOff>11205</xdr:rowOff>
    </xdr:from>
    <xdr:to>
      <xdr:col>30</xdr:col>
      <xdr:colOff>493060</xdr:colOff>
      <xdr:row>53</xdr:row>
      <xdr:rowOff>145675</xdr:rowOff>
    </xdr:to>
    <xdr:graphicFrame macro="">
      <xdr:nvGraphicFramePr>
        <xdr:cNvPr id="5" name="Chart 4">
          <a:extLst>
            <a:ext uri="{FF2B5EF4-FFF2-40B4-BE49-F238E27FC236}">
              <a16:creationId xmlns:a16="http://schemas.microsoft.com/office/drawing/2014/main" id="{9206C23F-F993-4D67-BCED-6E41C9677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0.77863</cdr:x>
      <cdr:y>0.01489</cdr:y>
    </cdr:from>
    <cdr:to>
      <cdr:x>0.99618</cdr:x>
      <cdr:y>0.12655</cdr:y>
    </cdr:to>
    <cdr:sp macro="" textlink="">
      <cdr:nvSpPr>
        <cdr:cNvPr id="2" name="TextBox 1">
          <a:extLst xmlns:a="http://schemas.openxmlformats.org/drawingml/2006/main">
            <a:ext uri="{FF2B5EF4-FFF2-40B4-BE49-F238E27FC236}">
              <a16:creationId xmlns:a16="http://schemas.microsoft.com/office/drawing/2014/main" id="{DC167207-88A6-22D8-706E-3177013262FB}"/>
            </a:ext>
          </a:extLst>
        </cdr:cNvPr>
        <cdr:cNvSpPr txBox="1"/>
      </cdr:nvSpPr>
      <cdr:spPr>
        <a:xfrm xmlns:a="http://schemas.openxmlformats.org/drawingml/2006/main">
          <a:off x="6858003" y="67234"/>
          <a:ext cx="1916205"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rgbClr val="FF0000"/>
              </a:solidFill>
            </a:rPr>
            <a:t>Note: No data for this metric </a:t>
          </a:r>
        </a:p>
        <a:p xmlns:a="http://schemas.openxmlformats.org/drawingml/2006/main">
          <a:r>
            <a:rPr lang="en-GB" sz="1100" b="1">
              <a:solidFill>
                <a:srgbClr val="FF0000"/>
              </a:solidFill>
            </a:rPr>
            <a:t>from Apr-Sept</a:t>
          </a:r>
          <a:r>
            <a:rPr lang="en-GB" sz="1100" b="1" baseline="0">
              <a:solidFill>
                <a:srgbClr val="FF0000"/>
              </a:solidFill>
            </a:rPr>
            <a:t> 2024</a:t>
          </a:r>
          <a:endParaRPr lang="en-GB" sz="1100" b="1">
            <a:solidFill>
              <a:srgbClr val="FF0000"/>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0.73167</cdr:x>
      <cdr:y>0.04821</cdr:y>
    </cdr:from>
    <cdr:to>
      <cdr:x>0.95129</cdr:x>
      <cdr:y>0.1091</cdr:y>
    </cdr:to>
    <cdr:sp macro="" textlink="">
      <cdr:nvSpPr>
        <cdr:cNvPr id="2" name="TextBox 1">
          <a:extLst xmlns:a="http://schemas.openxmlformats.org/drawingml/2006/main">
            <a:ext uri="{FF2B5EF4-FFF2-40B4-BE49-F238E27FC236}">
              <a16:creationId xmlns:a16="http://schemas.microsoft.com/office/drawing/2014/main" id="{212A8BF7-751C-2582-5CC6-CA158C258059}"/>
            </a:ext>
          </a:extLst>
        </cdr:cNvPr>
        <cdr:cNvSpPr txBox="1"/>
      </cdr:nvSpPr>
      <cdr:spPr>
        <a:xfrm xmlns:a="http://schemas.openxmlformats.org/drawingml/2006/main">
          <a:off x="6491744" y="224119"/>
          <a:ext cx="1948543" cy="283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0.58914</cdr:x>
      <cdr:y>0.01777</cdr:y>
    </cdr:from>
    <cdr:to>
      <cdr:x>1</cdr:x>
      <cdr:y>0.07544</cdr:y>
    </cdr:to>
    <cdr:sp macro="" textlink="">
      <cdr:nvSpPr>
        <cdr:cNvPr id="3" name="TextBox 2">
          <a:extLst xmlns:a="http://schemas.openxmlformats.org/drawingml/2006/main">
            <a:ext uri="{FF2B5EF4-FFF2-40B4-BE49-F238E27FC236}">
              <a16:creationId xmlns:a16="http://schemas.microsoft.com/office/drawing/2014/main" id="{58170D7D-ECA2-ACDC-E0B0-B72F2EAA3BAE}"/>
            </a:ext>
          </a:extLst>
        </cdr:cNvPr>
        <cdr:cNvSpPr txBox="1"/>
      </cdr:nvSpPr>
      <cdr:spPr>
        <a:xfrm xmlns:a="http://schemas.openxmlformats.org/drawingml/2006/main">
          <a:off x="5477784" y="74479"/>
          <a:ext cx="3820149" cy="2417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rgbClr val="FF0000"/>
              </a:solidFill>
            </a:rPr>
            <a:t>Please</a:t>
          </a:r>
          <a:r>
            <a:rPr lang="en-GB" sz="1100" b="1" baseline="0">
              <a:solidFill>
                <a:srgbClr val="FF0000"/>
              </a:solidFill>
            </a:rPr>
            <a:t> use with caution due to data error issues by PCN.</a:t>
          </a:r>
          <a:endParaRPr lang="en-GB" sz="1100" b="1">
            <a:solidFill>
              <a:srgbClr val="FF0000"/>
            </a:solidFill>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15</xdr:col>
      <xdr:colOff>600075</xdr:colOff>
      <xdr:row>1</xdr:row>
      <xdr:rowOff>0</xdr:rowOff>
    </xdr:from>
    <xdr:to>
      <xdr:col>19</xdr:col>
      <xdr:colOff>428625</xdr:colOff>
      <xdr:row>17</xdr:row>
      <xdr:rowOff>123825</xdr:rowOff>
    </xdr:to>
    <xdr:sp macro="" textlink="">
      <xdr:nvSpPr>
        <xdr:cNvPr id="2" name="TextBox 1">
          <a:extLst>
            <a:ext uri="{FF2B5EF4-FFF2-40B4-BE49-F238E27FC236}">
              <a16:creationId xmlns:a16="http://schemas.microsoft.com/office/drawing/2014/main" id="{06FFF967-1FE4-4695-B87D-7A85A8E8DAF7}"/>
            </a:ext>
          </a:extLst>
        </xdr:cNvPr>
        <xdr:cNvSpPr txBox="1"/>
      </xdr:nvSpPr>
      <xdr:spPr>
        <a:xfrm>
          <a:off x="11372850" y="295275"/>
          <a:ext cx="2266950" cy="3171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How to update this file:</a:t>
          </a:r>
        </a:p>
        <a:p>
          <a:r>
            <a:rPr lang="en-GB" sz="1100"/>
            <a:t>Download data from NHSD</a:t>
          </a:r>
          <a:r>
            <a:rPr lang="en-GB" sz="1100" baseline="0"/>
            <a:t> site using link below.</a:t>
          </a:r>
        </a:p>
        <a:p>
          <a:r>
            <a:rPr lang="en-GB" sz="1100" baseline="0"/>
            <a:t>Clear contents from D to O columns.</a:t>
          </a:r>
        </a:p>
        <a:p>
          <a:r>
            <a:rPr lang="en-GB" sz="1100" b="1" baseline="0"/>
            <a:t>Copy and paste special data into column D1 onwards.</a:t>
          </a:r>
        </a:p>
        <a:p>
          <a:r>
            <a:rPr lang="en-GB" sz="1100" b="1" baseline="0"/>
            <a:t>Then update formula's in columns A to C, making sure it covers all the dataset.</a:t>
          </a:r>
        </a:p>
        <a:p>
          <a:r>
            <a:rPr lang="en-GB" sz="1100" baseline="0"/>
            <a:t>Next refresh PIVOT, making sure the dates are in the correct date order by year and month.</a:t>
          </a:r>
        </a:p>
        <a:p>
          <a:r>
            <a:rPr lang="en-GB" sz="1100" baseline="0"/>
            <a:t>Update the table below the pivot - drag formula to include the new month.</a:t>
          </a:r>
        </a:p>
        <a:p>
          <a:endParaRPr lang="en-GB" sz="1100" baseline="0"/>
        </a:p>
        <a:p>
          <a:r>
            <a:rPr lang="en-GB" sz="1100" baseline="0"/>
            <a:t>Check the chart is correct in Dashboard-Elements 2-4 tab.</a:t>
          </a:r>
          <a:endParaRPr lang="en-GB" sz="1100"/>
        </a:p>
      </xdr:txBody>
    </xdr:sp>
    <xdr:clientData/>
  </xdr:twoCellAnchor>
  <xdr:twoCellAnchor editAs="oneCell">
    <xdr:from>
      <xdr:col>21</xdr:col>
      <xdr:colOff>104776</xdr:colOff>
      <xdr:row>74</xdr:row>
      <xdr:rowOff>133350</xdr:rowOff>
    </xdr:from>
    <xdr:to>
      <xdr:col>33</xdr:col>
      <xdr:colOff>617221</xdr:colOff>
      <xdr:row>82</xdr:row>
      <xdr:rowOff>114300</xdr:rowOff>
    </xdr:to>
    <xdr:pic>
      <xdr:nvPicPr>
        <xdr:cNvPr id="4" name="Picture 3">
          <a:extLst>
            <a:ext uri="{FF2B5EF4-FFF2-40B4-BE49-F238E27FC236}">
              <a16:creationId xmlns:a16="http://schemas.microsoft.com/office/drawing/2014/main" id="{184293CB-1CB0-47E6-A84E-7357B899F186}"/>
            </a:ext>
          </a:extLst>
        </xdr:cNvPr>
        <xdr:cNvPicPr>
          <a:picLocks noChangeAspect="1"/>
        </xdr:cNvPicPr>
      </xdr:nvPicPr>
      <xdr:blipFill rotWithShape="1">
        <a:blip xmlns:r="http://schemas.openxmlformats.org/officeDocument/2006/relationships" r:embed="rId1"/>
        <a:srcRect r="116" b="25822"/>
        <a:stretch/>
      </xdr:blipFill>
      <xdr:spPr>
        <a:xfrm>
          <a:off x="14535151" y="14344650"/>
          <a:ext cx="9315450" cy="1504950"/>
        </a:xfrm>
        <a:prstGeom prst="rect">
          <a:avLst/>
        </a:prstGeom>
        <a:solidFill>
          <a:schemeClr val="accent2"/>
        </a:solidFill>
      </xdr:spPr>
    </xdr:pic>
    <xdr:clientData/>
  </xdr:twoCellAnchor>
  <xdr:twoCellAnchor>
    <xdr:from>
      <xdr:col>21</xdr:col>
      <xdr:colOff>247650</xdr:colOff>
      <xdr:row>83</xdr:row>
      <xdr:rowOff>95251</xdr:rowOff>
    </xdr:from>
    <xdr:to>
      <xdr:col>32</xdr:col>
      <xdr:colOff>571500</xdr:colOff>
      <xdr:row>95</xdr:row>
      <xdr:rowOff>133351</xdr:rowOff>
    </xdr:to>
    <xdr:sp macro="" textlink="">
      <xdr:nvSpPr>
        <xdr:cNvPr id="5" name="TextBox 4">
          <a:extLst>
            <a:ext uri="{FF2B5EF4-FFF2-40B4-BE49-F238E27FC236}">
              <a16:creationId xmlns:a16="http://schemas.microsoft.com/office/drawing/2014/main" id="{9EAC9481-D788-4E11-B544-57F7A5AB8BAD}"/>
            </a:ext>
          </a:extLst>
        </xdr:cNvPr>
        <xdr:cNvSpPr txBox="1"/>
      </xdr:nvSpPr>
      <xdr:spPr>
        <a:xfrm>
          <a:off x="14678025" y="16021051"/>
          <a:ext cx="8410575" cy="232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a:solidFill>
                <a:schemeClr val="dk1"/>
              </a:solidFill>
              <a:effectLst/>
              <a:latin typeface="+mn-lt"/>
              <a:ea typeface="+mn-ea"/>
              <a:cs typeface="+mn-cs"/>
            </a:rPr>
            <a:t>Summary</a:t>
          </a:r>
        </a:p>
        <a:p>
          <a:r>
            <a:rPr lang="en-GB" sz="1100" b="0" i="0">
              <a:solidFill>
                <a:schemeClr val="dk1"/>
              </a:solidFill>
              <a:effectLst/>
              <a:latin typeface="+mn-lt"/>
              <a:ea typeface="+mn-ea"/>
              <a:cs typeface="+mn-cs"/>
            </a:rPr>
            <a:t>NHS England collect and publish data about people with dementia at each GP practice in England, to enable NHS GPs and commissioners to make informed choices about how to plan their dementia services around patients’ needs.</a:t>
          </a: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The publication includes the rate of dementia diagnosis. As not everyone with dementia has a formal diagnosis, this statistic compares the number of people thought to have dementia with the number of people diagnosed with dementia, aged 65 and over. Where current monthly data for a GP practice is unavailable, the most recent data available are used (up to a maximum of 6 months).</a:t>
          </a: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Prior to October 2022, dementia data was collected via the dementia data core contract service and published as the "Recorded Dementia Diagnoses" series. The data in these two publication series are not comparable. This is due to the retrospective application of codes to patient records and changes in patient registration, as well as differences in coverage and the specification of several the counts.</a:t>
          </a:r>
        </a:p>
        <a:p>
          <a:endParaRPr lang="en-GB" sz="1100"/>
        </a:p>
      </xdr:txBody>
    </xdr:sp>
    <xdr:clientData/>
  </xdr:twoCellAnchor>
  <xdr:twoCellAnchor editAs="oneCell">
    <xdr:from>
      <xdr:col>21</xdr:col>
      <xdr:colOff>240030</xdr:colOff>
      <xdr:row>96</xdr:row>
      <xdr:rowOff>59055</xdr:rowOff>
    </xdr:from>
    <xdr:to>
      <xdr:col>26</xdr:col>
      <xdr:colOff>394335</xdr:colOff>
      <xdr:row>113</xdr:row>
      <xdr:rowOff>49931</xdr:rowOff>
    </xdr:to>
    <xdr:pic>
      <xdr:nvPicPr>
        <xdr:cNvPr id="3" name="Picture 2">
          <a:extLst>
            <a:ext uri="{FF2B5EF4-FFF2-40B4-BE49-F238E27FC236}">
              <a16:creationId xmlns:a16="http://schemas.microsoft.com/office/drawing/2014/main" id="{6ED0E1FC-5265-6387-E117-FEAA4A45164A}"/>
            </a:ext>
          </a:extLst>
        </xdr:cNvPr>
        <xdr:cNvPicPr>
          <a:picLocks noChangeAspect="1"/>
        </xdr:cNvPicPr>
      </xdr:nvPicPr>
      <xdr:blipFill>
        <a:blip xmlns:r="http://schemas.openxmlformats.org/officeDocument/2006/relationships" r:embed="rId2"/>
        <a:stretch>
          <a:fillRect/>
        </a:stretch>
      </xdr:blipFill>
      <xdr:spPr>
        <a:xfrm>
          <a:off x="14672310" y="18461355"/>
          <a:ext cx="3964305" cy="32293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28576</xdr:colOff>
      <xdr:row>16</xdr:row>
      <xdr:rowOff>8322</xdr:rowOff>
    </xdr:from>
    <xdr:to>
      <xdr:col>12</xdr:col>
      <xdr:colOff>561341</xdr:colOff>
      <xdr:row>40</xdr:row>
      <xdr:rowOff>38928</xdr:rowOff>
    </xdr:to>
    <xdr:pic>
      <xdr:nvPicPr>
        <xdr:cNvPr id="3" name="Picture 2">
          <a:extLst>
            <a:ext uri="{FF2B5EF4-FFF2-40B4-BE49-F238E27FC236}">
              <a16:creationId xmlns:a16="http://schemas.microsoft.com/office/drawing/2014/main" id="{525F3425-90DA-5033-5392-751BC181DBF2}"/>
            </a:ext>
          </a:extLst>
        </xdr:cNvPr>
        <xdr:cNvPicPr>
          <a:picLocks noChangeAspect="1"/>
        </xdr:cNvPicPr>
      </xdr:nvPicPr>
      <xdr:blipFill>
        <a:blip xmlns:r="http://schemas.openxmlformats.org/officeDocument/2006/relationships" r:embed="rId1"/>
        <a:stretch>
          <a:fillRect/>
        </a:stretch>
      </xdr:blipFill>
      <xdr:spPr>
        <a:xfrm>
          <a:off x="638176" y="3180147"/>
          <a:ext cx="8001000" cy="4602606"/>
        </a:xfrm>
        <a:prstGeom prst="rect">
          <a:avLst/>
        </a:prstGeom>
      </xdr:spPr>
    </xdr:pic>
    <xdr:clientData/>
  </xdr:twoCellAnchor>
  <xdr:twoCellAnchor editAs="oneCell">
    <xdr:from>
      <xdr:col>1</xdr:col>
      <xdr:colOff>47625</xdr:colOff>
      <xdr:row>41</xdr:row>
      <xdr:rowOff>9525</xdr:rowOff>
    </xdr:from>
    <xdr:to>
      <xdr:col>11</xdr:col>
      <xdr:colOff>505441</xdr:colOff>
      <xdr:row>65</xdr:row>
      <xdr:rowOff>141930</xdr:rowOff>
    </xdr:to>
    <xdr:pic>
      <xdr:nvPicPr>
        <xdr:cNvPr id="4" name="Picture 3">
          <a:extLst>
            <a:ext uri="{FF2B5EF4-FFF2-40B4-BE49-F238E27FC236}">
              <a16:creationId xmlns:a16="http://schemas.microsoft.com/office/drawing/2014/main" id="{168F9F80-0FB5-EED9-887B-3B9AF183AE4A}"/>
            </a:ext>
          </a:extLst>
        </xdr:cNvPr>
        <xdr:cNvPicPr>
          <a:picLocks noChangeAspect="1"/>
        </xdr:cNvPicPr>
      </xdr:nvPicPr>
      <xdr:blipFill>
        <a:blip xmlns:r="http://schemas.openxmlformats.org/officeDocument/2006/relationships" r:embed="rId2"/>
        <a:stretch>
          <a:fillRect/>
        </a:stretch>
      </xdr:blipFill>
      <xdr:spPr>
        <a:xfrm>
          <a:off x="657225" y="7943850"/>
          <a:ext cx="7326611" cy="4693610"/>
        </a:xfrm>
        <a:prstGeom prst="rect">
          <a:avLst/>
        </a:prstGeom>
      </xdr:spPr>
    </xdr:pic>
    <xdr:clientData/>
  </xdr:twoCellAnchor>
  <xdr:twoCellAnchor editAs="oneCell">
    <xdr:from>
      <xdr:col>0</xdr:col>
      <xdr:colOff>581026</xdr:colOff>
      <xdr:row>67</xdr:row>
      <xdr:rowOff>9524</xdr:rowOff>
    </xdr:from>
    <xdr:to>
      <xdr:col>11</xdr:col>
      <xdr:colOff>460288</xdr:colOff>
      <xdr:row>91</xdr:row>
      <xdr:rowOff>142240</xdr:rowOff>
    </xdr:to>
    <xdr:pic>
      <xdr:nvPicPr>
        <xdr:cNvPr id="6" name="Picture 5">
          <a:extLst>
            <a:ext uri="{FF2B5EF4-FFF2-40B4-BE49-F238E27FC236}">
              <a16:creationId xmlns:a16="http://schemas.microsoft.com/office/drawing/2014/main" id="{0C6527F0-1B76-C7ED-1CD2-AB44713A5AAF}"/>
            </a:ext>
          </a:extLst>
        </xdr:cNvPr>
        <xdr:cNvPicPr>
          <a:picLocks noChangeAspect="1"/>
        </xdr:cNvPicPr>
      </xdr:nvPicPr>
      <xdr:blipFill>
        <a:blip xmlns:r="http://schemas.openxmlformats.org/officeDocument/2006/relationships" r:embed="rId3"/>
        <a:stretch>
          <a:fillRect/>
        </a:stretch>
      </xdr:blipFill>
      <xdr:spPr>
        <a:xfrm>
          <a:off x="581026" y="12896849"/>
          <a:ext cx="7362102" cy="469582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5</xdr:col>
      <xdr:colOff>314325</xdr:colOff>
      <xdr:row>1</xdr:row>
      <xdr:rowOff>9525</xdr:rowOff>
    </xdr:from>
    <xdr:to>
      <xdr:col>10</xdr:col>
      <xdr:colOff>266700</xdr:colOff>
      <xdr:row>48</xdr:row>
      <xdr:rowOff>95250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6600825" y="200025"/>
          <a:ext cx="3000375" cy="9039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latin typeface="+mn-lt"/>
              <a:ea typeface="+mn-ea"/>
              <a:cs typeface="+mn-cs"/>
            </a:rPr>
            <a:t>Update instructions</a:t>
          </a:r>
          <a:r>
            <a:rPr lang="en-GB" sz="1100" b="1" baseline="0">
              <a:solidFill>
                <a:schemeClr val="dk1"/>
              </a:solidFill>
              <a:latin typeface="+mn-lt"/>
              <a:ea typeface="+mn-ea"/>
              <a:cs typeface="+mn-cs"/>
            </a:rPr>
            <a:t> - Run code below, paste over data in cell A1.  Drag formulas down in columns D and E. Update tables to the right, update graphs.</a:t>
          </a:r>
          <a:endParaRPr lang="en-GB" sz="1100" b="1">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--,[Age_At_Start_of_Spell_SUS]</a:t>
          </a:r>
        </a:p>
        <a:p>
          <a:r>
            <a:rPr lang="en-GB" sz="1100">
              <a:solidFill>
                <a:schemeClr val="dk1"/>
              </a:solidFill>
              <a:latin typeface="+mn-lt"/>
              <a:ea typeface="+mn-ea"/>
              <a:cs typeface="+mn-cs"/>
            </a:rPr>
            <a:t>--,[PCT_of_Residence]</a:t>
          </a:r>
        </a:p>
        <a:p>
          <a:r>
            <a:rPr lang="en-GB" sz="1100">
              <a:solidFill>
                <a:schemeClr val="dk1"/>
              </a:solidFill>
              <a:latin typeface="+mn-lt"/>
              <a:ea typeface="+mn-ea"/>
              <a:cs typeface="+mn-cs"/>
            </a:rPr>
            <a:t>--,[Provider_Code]</a:t>
          </a:r>
        </a:p>
        <a:p>
          <a:r>
            <a:rPr lang="en-GB" sz="1100">
              <a:solidFill>
                <a:schemeClr val="dk1"/>
              </a:solidFill>
              <a:latin typeface="+mn-lt"/>
              <a:ea typeface="+mn-ea"/>
              <a:cs typeface="+mn-cs"/>
            </a:rPr>
            <a:t>--,[Der_Diagnosis_All]</a:t>
          </a:r>
        </a:p>
        <a:p>
          <a:r>
            <a:rPr lang="en-GB" sz="1100">
              <a:solidFill>
                <a:schemeClr val="dk1"/>
              </a:solidFill>
              <a:latin typeface="+mn-lt"/>
              <a:ea typeface="+mn-ea"/>
              <a:cs typeface="+mn-cs"/>
            </a:rPr>
            <a:t>--,[Der_Procedure_All]</a:t>
          </a:r>
        </a:p>
        <a:p>
          <a:r>
            <a:rPr lang="en-GB" sz="1100">
              <a:solidFill>
                <a:schemeClr val="dk1"/>
              </a:solidFill>
              <a:latin typeface="+mn-lt"/>
              <a:ea typeface="+mn-ea"/>
              <a:cs typeface="+mn-cs"/>
            </a:rPr>
            <a:t>--,[GP_Code]</a:t>
          </a:r>
        </a:p>
        <a:p>
          <a:r>
            <a:rPr lang="en-GB" sz="1100">
              <a:solidFill>
                <a:schemeClr val="dk1"/>
              </a:solidFill>
              <a:latin typeface="+mn-lt"/>
              <a:ea typeface="+mn-ea"/>
              <a:cs typeface="+mn-cs"/>
            </a:rPr>
            <a:t>--,[GP_Practice_Code]</a:t>
          </a:r>
        </a:p>
        <a:p>
          <a:r>
            <a:rPr lang="en-GB" sz="1100">
              <a:solidFill>
                <a:schemeClr val="dk1"/>
              </a:solidFill>
              <a:latin typeface="+mn-lt"/>
              <a:ea typeface="+mn-ea"/>
              <a:cs typeface="+mn-cs"/>
            </a:rPr>
            <a:t>--,[Spell_HRG_Version_No_SUS]</a:t>
          </a:r>
        </a:p>
        <a:p>
          <a:r>
            <a:rPr lang="en-GB" sz="1100">
              <a:solidFill>
                <a:schemeClr val="dk1"/>
              </a:solidFill>
              <a:latin typeface="+mn-lt"/>
              <a:ea typeface="+mn-ea"/>
              <a:cs typeface="+mn-cs"/>
            </a:rPr>
            <a:t>--,[GP_Practice_SUS]   </a:t>
          </a:r>
        </a:p>
        <a:p>
          <a:r>
            <a:rPr lang="en-GB" sz="1100">
              <a:solidFill>
                <a:schemeClr val="dk1"/>
              </a:solidFill>
              <a:latin typeface="+mn-lt"/>
              <a:ea typeface="+mn-ea"/>
              <a:cs typeface="+mn-cs"/>
            </a:rPr>
            <a:t>--,[Commissioner_Code]</a:t>
          </a:r>
        </a:p>
        <a:p>
          <a:r>
            <a:rPr lang="en-GB" sz="1100">
              <a:solidFill>
                <a:schemeClr val="dk1"/>
              </a:solidFill>
              <a:latin typeface="+mn-lt"/>
              <a:ea typeface="+mn-ea"/>
              <a:cs typeface="+mn-cs"/>
            </a:rPr>
            <a:t>--,[PCT_Derived_from_SUS_GP_Practice]</a:t>
          </a:r>
        </a:p>
        <a:p>
          <a:endParaRPr lang="en-GB" sz="1100">
            <a:solidFill>
              <a:schemeClr val="dk1"/>
            </a:solidFill>
            <a:latin typeface="+mn-lt"/>
            <a:ea typeface="+mn-ea"/>
            <a:cs typeface="+mn-cs"/>
          </a:endParaRPr>
        </a:p>
        <a:p>
          <a:r>
            <a:rPr lang="en-GB" sz="1100">
              <a:solidFill>
                <a:schemeClr val="dk1"/>
              </a:solidFill>
              <a:latin typeface="+mn-lt"/>
              <a:ea typeface="+mn-ea"/>
              <a:cs typeface="+mn-cs"/>
            </a:rPr>
            <a:t>left(convert(varchar,Admission_Date,112),6) as Appt_month </a:t>
          </a:r>
        </a:p>
        <a:p>
          <a:r>
            <a:rPr lang="en-GB" sz="1100">
              <a:solidFill>
                <a:schemeClr val="dk1"/>
              </a:solidFill>
              <a:latin typeface="+mn-lt"/>
              <a:ea typeface="+mn-ea"/>
              <a:cs typeface="+mn-cs"/>
            </a:rPr>
            <a:t>,b.STP_Name</a:t>
          </a:r>
        </a:p>
        <a:p>
          <a:r>
            <a:rPr lang="en-GB" sz="1100">
              <a:solidFill>
                <a:schemeClr val="dk1"/>
              </a:solidFill>
              <a:latin typeface="+mn-lt"/>
              <a:ea typeface="+mn-ea"/>
              <a:cs typeface="+mn-cs"/>
            </a:rPr>
            <a:t>,count([APCS_Ident]) as 'spells'</a:t>
          </a:r>
        </a:p>
        <a:p>
          <a:r>
            <a:rPr lang="en-GB" sz="1100">
              <a:solidFill>
                <a:schemeClr val="dk1"/>
              </a:solidFill>
              <a:latin typeface="+mn-lt"/>
              <a:ea typeface="+mn-ea"/>
              <a:cs typeface="+mn-cs"/>
            </a:rPr>
            <a:t>  </a:t>
          </a:r>
        </a:p>
        <a:p>
          <a:r>
            <a:rPr lang="en-GB" sz="1100">
              <a:solidFill>
                <a:schemeClr val="dk1"/>
              </a:solidFill>
              <a:latin typeface="+mn-lt"/>
              <a:ea typeface="+mn-ea"/>
              <a:cs typeface="+mn-cs"/>
            </a:rPr>
            <a:t>FROM [NHSE_SUSPlus_Live].[dbo].[tbl_Data_SEM_APCS]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left join [NHSE_Reference].[dbo].[vw_Ref_ODS_Provider_Hierarchies] as b on a.provider_code = b.Organisation_Code</a:t>
          </a:r>
        </a:p>
        <a:p>
          <a:endParaRPr lang="en-GB" sz="1100">
            <a:solidFill>
              <a:schemeClr val="dk1"/>
            </a:solidFill>
            <a:latin typeface="+mn-lt"/>
            <a:ea typeface="+mn-ea"/>
            <a:cs typeface="+mn-cs"/>
          </a:endParaRPr>
        </a:p>
        <a:p>
          <a:r>
            <a:rPr lang="en-GB" sz="1100">
              <a:solidFill>
                <a:schemeClr val="dk1"/>
              </a:solidFill>
              <a:latin typeface="+mn-lt"/>
              <a:ea typeface="+mn-ea"/>
              <a:cs typeface="+mn-cs"/>
            </a:rPr>
            <a:t>where</a:t>
          </a:r>
        </a:p>
        <a:p>
          <a:r>
            <a:rPr lang="en-GB" sz="1100">
              <a:solidFill>
                <a:schemeClr val="dk1"/>
              </a:solidFill>
              <a:latin typeface="+mn-lt"/>
              <a:ea typeface="+mn-ea"/>
              <a:cs typeface="+mn-cs"/>
            </a:rPr>
            <a:t>Discharge_Destination in (54, 65, 85)  -- discharged to a care home</a:t>
          </a:r>
        </a:p>
        <a:p>
          <a:r>
            <a:rPr lang="en-GB" sz="1100">
              <a:solidFill>
                <a:schemeClr val="dk1"/>
              </a:solidFill>
              <a:latin typeface="+mn-lt"/>
              <a:ea typeface="+mn-ea"/>
              <a:cs typeface="+mn-cs"/>
            </a:rPr>
            <a:t>and b.Region_Code = 'Y56'</a:t>
          </a:r>
        </a:p>
        <a:p>
          <a:r>
            <a:rPr lang="en-GB" sz="1100">
              <a:solidFill>
                <a:schemeClr val="dk1"/>
              </a:solidFill>
              <a:latin typeface="+mn-lt"/>
              <a:ea typeface="+mn-ea"/>
              <a:cs typeface="+mn-cs"/>
            </a:rPr>
            <a:t>and Admission_Date &gt; '2021-04-01 00:00:00'</a:t>
          </a:r>
        </a:p>
        <a:p>
          <a:endParaRPr lang="en-GB" sz="1100">
            <a:solidFill>
              <a:schemeClr val="dk1"/>
            </a:solidFill>
            <a:latin typeface="+mn-lt"/>
            <a:ea typeface="+mn-ea"/>
            <a:cs typeface="+mn-cs"/>
          </a:endParaRPr>
        </a:p>
        <a:p>
          <a:r>
            <a:rPr lang="en-GB" sz="1100">
              <a:solidFill>
                <a:schemeClr val="dk1"/>
              </a:solidFill>
              <a:latin typeface="+mn-lt"/>
              <a:ea typeface="+mn-ea"/>
              <a:cs typeface="+mn-cs"/>
            </a:rPr>
            <a:t>Group by</a:t>
          </a:r>
        </a:p>
        <a:p>
          <a:r>
            <a:rPr lang="en-GB" sz="1100">
              <a:solidFill>
                <a:schemeClr val="dk1"/>
              </a:solidFill>
              <a:latin typeface="+mn-lt"/>
              <a:ea typeface="+mn-ea"/>
              <a:cs typeface="+mn-cs"/>
            </a:rPr>
            <a:t>left(convert(varchar,Admission_Date,112),6)</a:t>
          </a:r>
        </a:p>
        <a:p>
          <a:r>
            <a:rPr lang="en-GB" sz="1100">
              <a:solidFill>
                <a:schemeClr val="dk1"/>
              </a:solidFill>
              <a:latin typeface="+mn-lt"/>
              <a:ea typeface="+mn-ea"/>
              <a:cs typeface="+mn-cs"/>
            </a:rPr>
            <a:t>,b.STP_Name</a:t>
          </a:r>
        </a:p>
        <a:p>
          <a:endParaRPr lang="en-GB" sz="1100">
            <a:solidFill>
              <a:schemeClr val="dk1"/>
            </a:solidFill>
            <a:latin typeface="+mn-lt"/>
            <a:ea typeface="+mn-ea"/>
            <a:cs typeface="+mn-cs"/>
          </a:endParaRPr>
        </a:p>
        <a:p>
          <a:r>
            <a:rPr lang="en-GB" sz="1100">
              <a:solidFill>
                <a:schemeClr val="dk1"/>
              </a:solidFill>
              <a:latin typeface="+mn-lt"/>
              <a:ea typeface="+mn-ea"/>
              <a:cs typeface="+mn-cs"/>
            </a:rPr>
            <a:t>Order by Appt_month asc</a:t>
          </a:r>
          <a:endParaRPr lang="en-GB"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542925</xdr:colOff>
      <xdr:row>2</xdr:row>
      <xdr:rowOff>85725</xdr:rowOff>
    </xdr:from>
    <xdr:to>
      <xdr:col>7</xdr:col>
      <xdr:colOff>571500</xdr:colOff>
      <xdr:row>32</xdr:row>
      <xdr:rowOff>180975</xdr:rowOff>
    </xdr:to>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4667250" y="466725"/>
          <a:ext cx="1857375" cy="581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latin typeface="+mn-lt"/>
              <a:ea typeface="+mn-ea"/>
              <a:cs typeface="+mn-cs"/>
            </a:rPr>
            <a:t>Update instructions - Run code below,</a:t>
          </a:r>
          <a:r>
            <a:rPr lang="en-GB" sz="1100" b="1" baseline="0">
              <a:solidFill>
                <a:schemeClr val="dk1"/>
              </a:solidFill>
              <a:latin typeface="+mn-lt"/>
              <a:ea typeface="+mn-ea"/>
              <a:cs typeface="+mn-cs"/>
            </a:rPr>
            <a:t> paste over the data from Cell A1, update table to right, drag formulas along in the grey table, delete any which aren't used that month.</a:t>
          </a:r>
        </a:p>
        <a:p>
          <a:endParaRPr lang="en-GB" sz="1100">
            <a:solidFill>
              <a:schemeClr val="dk1"/>
            </a:solidFill>
            <a:latin typeface="+mn-lt"/>
            <a:ea typeface="+mn-ea"/>
            <a:cs typeface="+mn-cs"/>
          </a:endParaRPr>
        </a:p>
        <a:p>
          <a:r>
            <a:rPr lang="en-GB" sz="1100">
              <a:solidFill>
                <a:schemeClr val="dk1"/>
              </a:solidFill>
              <a:latin typeface="+mn-lt"/>
              <a:ea typeface="+mn-ea"/>
              <a:cs typeface="+mn-cs"/>
            </a:rPr>
            <a:t>SELECT</a:t>
          </a:r>
        </a:p>
        <a:p>
          <a:r>
            <a:rPr lang="en-GB" sz="1100">
              <a:solidFill>
                <a:schemeClr val="dk1"/>
              </a:solidFill>
              <a:latin typeface="+mn-lt"/>
              <a:ea typeface="+mn-ea"/>
              <a:cs typeface="+mn-cs"/>
            </a:rPr>
            <a:t>      [ICS_Code]</a:t>
          </a:r>
        </a:p>
        <a:p>
          <a:r>
            <a:rPr lang="en-GB" sz="1100">
              <a:solidFill>
                <a:schemeClr val="dk1"/>
              </a:solidFill>
              <a:latin typeface="+mn-lt"/>
              <a:ea typeface="+mn-ea"/>
              <a:cs typeface="+mn-cs"/>
            </a:rPr>
            <a:t>      ,[Staff_Role]</a:t>
          </a:r>
        </a:p>
        <a:p>
          <a:r>
            <a:rPr lang="en-GB" sz="1100">
              <a:solidFill>
                <a:schemeClr val="dk1"/>
              </a:solidFill>
              <a:latin typeface="+mn-lt"/>
              <a:ea typeface="+mn-ea"/>
              <a:cs typeface="+mn-cs"/>
            </a:rPr>
            <a:t>      ,sum([Collated_Figure_Absolute]) as FTE</a:t>
          </a:r>
        </a:p>
        <a:p>
          <a:r>
            <a:rPr lang="en-GB" sz="1100">
              <a:solidFill>
                <a:schemeClr val="dk1"/>
              </a:solidFill>
              <a:latin typeface="+mn-lt"/>
              <a:ea typeface="+mn-ea"/>
              <a:cs typeface="+mn-cs"/>
            </a:rPr>
            <a:t>      ,[Effective_Snapshot_Date]</a:t>
          </a:r>
        </a:p>
        <a:p>
          <a:r>
            <a:rPr lang="en-GB" sz="1100">
              <a:solidFill>
                <a:schemeClr val="dk1"/>
              </a:solidFill>
              <a:latin typeface="+mn-lt"/>
              <a:ea typeface="+mn-ea"/>
              <a:cs typeface="+mn-cs"/>
            </a:rPr>
            <a:t>  FROM [NHSE_UKHF].[NHS_Workforce].[vw_Primary_Care_FTE1]</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Staff_Role = 'Care Coordinators' and ICS_Code in ('QMF','QMJ','QRV', 'QKK', 'QWE')</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a:t>
          </a:r>
        </a:p>
        <a:p>
          <a:r>
            <a:rPr lang="en-GB" sz="1100">
              <a:solidFill>
                <a:schemeClr val="dk1"/>
              </a:solidFill>
              <a:latin typeface="+mn-lt"/>
              <a:ea typeface="+mn-ea"/>
              <a:cs typeface="+mn-cs"/>
            </a:rPr>
            <a:t>  ICS_Code</a:t>
          </a:r>
        </a:p>
        <a:p>
          <a:r>
            <a:rPr lang="en-GB" sz="1100">
              <a:solidFill>
                <a:schemeClr val="dk1"/>
              </a:solidFill>
              <a:latin typeface="+mn-lt"/>
              <a:ea typeface="+mn-ea"/>
              <a:cs typeface="+mn-cs"/>
            </a:rPr>
            <a:t>  ,Staff_Role</a:t>
          </a:r>
        </a:p>
        <a:p>
          <a:r>
            <a:rPr lang="en-GB" sz="1100">
              <a:solidFill>
                <a:schemeClr val="dk1"/>
              </a:solidFill>
              <a:latin typeface="+mn-lt"/>
              <a:ea typeface="+mn-ea"/>
              <a:cs typeface="+mn-cs"/>
            </a:rPr>
            <a:t>  ,Effective_Snapshot_Date</a:t>
          </a:r>
          <a:endParaRPr lang="en-GB"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533400</xdr:colOff>
      <xdr:row>0</xdr:row>
      <xdr:rowOff>114300</xdr:rowOff>
    </xdr:from>
    <xdr:to>
      <xdr:col>13</xdr:col>
      <xdr:colOff>581025</xdr:colOff>
      <xdr:row>74</xdr:row>
      <xdr:rowOff>0</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5615940" y="114300"/>
          <a:ext cx="3705225" cy="134340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latin typeface="+mn-lt"/>
              <a:ea typeface="+mn-ea"/>
              <a:cs typeface="+mn-cs"/>
            </a:rPr>
            <a:t>--LONDON AND ICS LEVEL DATA - NCD025</a:t>
          </a: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,b.Integrated_Care_Board_Name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endParaRPr lang="en-GB" sz="1100">
            <a:solidFill>
              <a:schemeClr val="dk1"/>
            </a:solidFill>
            <a:latin typeface="+mn-lt"/>
            <a:ea typeface="+mn-ea"/>
            <a:cs typeface="+mn-cs"/>
          </a:endParaRPr>
        </a:p>
        <a:p>
          <a:r>
            <a:rPr lang="en-GB" sz="1100">
              <a:solidFill>
                <a:schemeClr val="dk1"/>
              </a:solidFill>
              <a:latin typeface="+mn-lt"/>
              <a:ea typeface="+mn-ea"/>
              <a:cs typeface="+mn-cs"/>
            </a:rPr>
            <a:t>a.Indicator_Code in ('NCDMI025')</a:t>
          </a: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'NCD2324'</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  ,b.Integrated_Care_Board_Name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solidFill>
              <a:schemeClr val="dk1"/>
            </a:solidFill>
            <a:latin typeface="+mn-lt"/>
            <a:ea typeface="+mn-ea"/>
            <a:cs typeface="+mn-cs"/>
          </a:endParaRPr>
        </a:p>
        <a:p>
          <a:r>
            <a:rPr lang="en-GB" sz="1100">
              <a:solidFill>
                <a:schemeClr val="dk1"/>
              </a:solidFill>
              <a:latin typeface="+mn-lt"/>
              <a:ea typeface="+mn-ea"/>
              <a:cs typeface="+mn-cs"/>
            </a:rPr>
            <a:t>--ENGLAND DATA</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--,'England'</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endParaRPr lang="en-GB" sz="1100">
            <a:solidFill>
              <a:schemeClr val="dk1"/>
            </a:solidFill>
            <a:latin typeface="+mn-lt"/>
            <a:ea typeface="+mn-ea"/>
            <a:cs typeface="+mn-cs"/>
          </a:endParaRPr>
        </a:p>
        <a:p>
          <a:r>
            <a:rPr lang="en-GB" sz="1100">
              <a:solidFill>
                <a:schemeClr val="dk1"/>
              </a:solidFill>
              <a:latin typeface="+mn-lt"/>
              <a:ea typeface="+mn-ea"/>
              <a:cs typeface="+mn-cs"/>
            </a:rPr>
            <a:t>a.Indicator_Code in ('NCDMI025')</a:t>
          </a: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'NCD2324'</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466725</xdr:colOff>
      <xdr:row>0</xdr:row>
      <xdr:rowOff>85725</xdr:rowOff>
    </xdr:from>
    <xdr:to>
      <xdr:col>12</xdr:col>
      <xdr:colOff>514350</xdr:colOff>
      <xdr:row>77</xdr:row>
      <xdr:rowOff>28575</xdr:rowOff>
    </xdr:to>
    <xdr:sp macro="" textlink="">
      <xdr:nvSpPr>
        <xdr:cNvPr id="2" name="TextBox 1">
          <a:extLst>
            <a:ext uri="{FF2B5EF4-FFF2-40B4-BE49-F238E27FC236}">
              <a16:creationId xmlns:a16="http://schemas.microsoft.com/office/drawing/2014/main" id="{54F120B7-7F03-4CC6-9A1A-960717D114CC}"/>
            </a:ext>
          </a:extLst>
        </xdr:cNvPr>
        <xdr:cNvSpPr txBox="1"/>
      </xdr:nvSpPr>
      <xdr:spPr>
        <a:xfrm>
          <a:off x="5286375" y="85725"/>
          <a:ext cx="3705225" cy="1463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latin typeface="+mn-lt"/>
              <a:ea typeface="+mn-ea"/>
              <a:cs typeface="+mn-cs"/>
            </a:rPr>
            <a:t>Update instructions - run the two queries</a:t>
          </a:r>
          <a:r>
            <a:rPr lang="en-GB" sz="1100" b="1" baseline="0">
              <a:solidFill>
                <a:schemeClr val="dk1"/>
              </a:solidFill>
              <a:latin typeface="+mn-lt"/>
              <a:ea typeface="+mn-ea"/>
              <a:cs typeface="+mn-cs"/>
            </a:rPr>
            <a:t> below.  Paste London/ICS data into A1, paste England data below and add 'ENGLAND' to column B for this.  Update tables to right, update graphs.</a:t>
          </a:r>
          <a:endParaRPr lang="en-GB" sz="1100" b="1">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--LONDON AND ICS LEVEL DATA - NCD018-019</a:t>
          </a: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endParaRPr lang="en-GB" sz="1100">
            <a:solidFill>
              <a:schemeClr val="dk1"/>
            </a:solidFill>
            <a:latin typeface="+mn-lt"/>
            <a:ea typeface="+mn-ea"/>
            <a:cs typeface="+mn-cs"/>
          </a:endParaRPr>
        </a:p>
        <a:p>
          <a:r>
            <a:rPr lang="en-GB" sz="1100">
              <a:solidFill>
                <a:schemeClr val="dk1"/>
              </a:solidFill>
              <a:latin typeface="+mn-lt"/>
              <a:ea typeface="+mn-ea"/>
              <a:cs typeface="+mn-cs"/>
            </a:rPr>
            <a:t>a.Indicator_Code in ('NCD018','NCDMI189')</a:t>
          </a: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'NCD2324'</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--ENGLAND DATA</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--,'England'</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endParaRPr lang="en-GB" sz="1100">
            <a:solidFill>
              <a:schemeClr val="dk1"/>
            </a:solidFill>
            <a:latin typeface="+mn-lt"/>
            <a:ea typeface="+mn-ea"/>
            <a:cs typeface="+mn-cs"/>
          </a:endParaRPr>
        </a:p>
        <a:p>
          <a:r>
            <a:rPr lang="en-GB" sz="1100">
              <a:solidFill>
                <a:schemeClr val="dk1"/>
              </a:solidFill>
              <a:latin typeface="+mn-lt"/>
              <a:ea typeface="+mn-ea"/>
              <a:cs typeface="+mn-cs"/>
            </a:rPr>
            <a:t>a.Indicator_Code in ('NCD018','NCDMI189')</a:t>
          </a: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'NCD2324'</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1288228</xdr:colOff>
      <xdr:row>1</xdr:row>
      <xdr:rowOff>51884</xdr:rowOff>
    </xdr:from>
    <xdr:to>
      <xdr:col>6</xdr:col>
      <xdr:colOff>1099227</xdr:colOff>
      <xdr:row>3</xdr:row>
      <xdr:rowOff>43255</xdr:rowOff>
    </xdr:to>
    <xdr:pic>
      <xdr:nvPicPr>
        <xdr:cNvPr id="3" name="Picture 2" descr="A picture containing clipart&#10;&#10;Description generated with very high confidenc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3782787" y="175149"/>
          <a:ext cx="1213416" cy="45652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303069</xdr:colOff>
      <xdr:row>4</xdr:row>
      <xdr:rowOff>54116</xdr:rowOff>
    </xdr:from>
    <xdr:to>
      <xdr:col>16</xdr:col>
      <xdr:colOff>681905</xdr:colOff>
      <xdr:row>81</xdr:row>
      <xdr:rowOff>13804</xdr:rowOff>
    </xdr:to>
    <xdr:sp macro="" textlink="">
      <xdr:nvSpPr>
        <xdr:cNvPr id="3" name="TextBox 2">
          <a:extLst>
            <a:ext uri="{FF2B5EF4-FFF2-40B4-BE49-F238E27FC236}">
              <a16:creationId xmlns:a16="http://schemas.microsoft.com/office/drawing/2014/main" id="{78276975-6BA3-4336-ABDA-4B85673FC9F5}"/>
            </a:ext>
          </a:extLst>
        </xdr:cNvPr>
        <xdr:cNvSpPr txBox="1"/>
      </xdr:nvSpPr>
      <xdr:spPr>
        <a:xfrm>
          <a:off x="13194291" y="833434"/>
          <a:ext cx="4015654" cy="149615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latin typeface="+mn-lt"/>
              <a:ea typeface="+mn-ea"/>
              <a:cs typeface="+mn-cs"/>
            </a:rPr>
            <a:t>--London and ICS level</a:t>
          </a:r>
        </a:p>
        <a:p>
          <a:endParaRPr lang="en-GB" sz="1100">
            <a:solidFill>
              <a:schemeClr val="dk1"/>
            </a:solidFill>
            <a:latin typeface="+mn-lt"/>
            <a:ea typeface="+mn-ea"/>
            <a:cs typeface="+mn-cs"/>
          </a:endParaRP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endParaRPr lang="en-GB" sz="1100">
            <a:solidFill>
              <a:schemeClr val="dk1"/>
            </a:solidFill>
            <a:latin typeface="+mn-lt"/>
            <a:ea typeface="+mn-ea"/>
            <a:cs typeface="+mn-cs"/>
          </a:endParaRPr>
        </a:p>
        <a:p>
          <a:pPr eaLnBrk="1" fontAlgn="auto" latinLnBrk="0" hangingPunct="1"/>
          <a:r>
            <a:rPr lang="en-GB" sz="1100">
              <a:solidFill>
                <a:schemeClr val="dk1"/>
              </a:solidFill>
              <a:latin typeface="+mn-lt"/>
              <a:ea typeface="+mn-ea"/>
              <a:cs typeface="+mn-cs"/>
            </a:rPr>
            <a:t>a.Indicator_Code in</a:t>
          </a:r>
          <a:r>
            <a:rPr lang="en-GB" sz="1100" baseline="0">
              <a:solidFill>
                <a:schemeClr val="dk1"/>
              </a:solidFill>
              <a:latin typeface="+mn-lt"/>
              <a:ea typeface="+mn-ea"/>
              <a:cs typeface="+mn-cs"/>
            </a:rPr>
            <a:t> </a:t>
          </a:r>
          <a:r>
            <a:rPr lang="en-GB" sz="1100">
              <a:solidFill>
                <a:schemeClr val="dk1"/>
              </a:solidFill>
              <a:effectLst/>
              <a:latin typeface="+mn-lt"/>
              <a:ea typeface="+mn-ea"/>
              <a:cs typeface="+mn-cs"/>
            </a:rPr>
            <a:t>('EHCH01','EHCH02','EHCH05','EHCH27','EHCH28','EHCH29','EHCH14','EHCH24','EHCH04','</a:t>
          </a:r>
          <a:r>
            <a:rPr lang="en-GB" sz="1100" b="0" i="0">
              <a:solidFill>
                <a:schemeClr val="dk1"/>
              </a:solidFill>
              <a:effectLst/>
              <a:latin typeface="+mn-lt"/>
              <a:ea typeface="+mn-ea"/>
              <a:cs typeface="+mn-cs"/>
            </a:rPr>
            <a:t>SMR01D</a:t>
          </a:r>
          <a:r>
            <a:rPr lang="en-GB" sz="1100">
              <a:solidFill>
                <a:schemeClr val="dk1"/>
              </a:solidFill>
              <a:effectLst/>
              <a:latin typeface="+mn-lt"/>
              <a:ea typeface="+mn-ea"/>
              <a:cs typeface="+mn-cs"/>
            </a:rPr>
            <a:t>','</a:t>
          </a:r>
          <a:r>
            <a:rPr lang="en-GB" sz="1100" b="0" i="0">
              <a:solidFill>
                <a:schemeClr val="dk1"/>
              </a:solidFill>
              <a:effectLst/>
              <a:latin typeface="+mn-lt"/>
              <a:ea typeface="+mn-ea"/>
              <a:cs typeface="+mn-cs"/>
            </a:rPr>
            <a:t>VI01</a:t>
          </a:r>
          <a:r>
            <a:rPr lang="en-GB" sz="1100">
              <a:solidFill>
                <a:schemeClr val="dk1"/>
              </a:solidFill>
              <a:effectLst/>
              <a:latin typeface="+mn-lt"/>
              <a:ea typeface="+mn-ea"/>
              <a:cs typeface="+mn-cs"/>
            </a:rPr>
            <a:t>')</a:t>
          </a:r>
          <a:endParaRPr lang="en-GB">
            <a:effectLst/>
          </a:endParaRP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'NCD2425'</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--ENGLAND DATA</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--,'England'</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pPr eaLnBrk="1" fontAlgn="auto" latinLnBrk="0" hangingPunct="1"/>
          <a:r>
            <a:rPr lang="en-GB" sz="1100">
              <a:solidFill>
                <a:schemeClr val="dk1"/>
              </a:solidFill>
              <a:effectLst/>
              <a:latin typeface="+mn-lt"/>
              <a:ea typeface="+mn-ea"/>
              <a:cs typeface="+mn-cs"/>
            </a:rPr>
            <a:t>a.Indicator_Code in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('EHCH01','EHCH02','EHCH05','EHCH27','EHCH28','EHCH29','EHCH14','EHCH24','EHCH04','</a:t>
          </a:r>
          <a:r>
            <a:rPr lang="en-GB" sz="1100" b="0" i="0">
              <a:solidFill>
                <a:schemeClr val="dk1"/>
              </a:solidFill>
              <a:effectLst/>
              <a:latin typeface="+mn-lt"/>
              <a:ea typeface="+mn-ea"/>
              <a:cs typeface="+mn-cs"/>
            </a:rPr>
            <a:t>SMR01D</a:t>
          </a:r>
          <a:r>
            <a:rPr lang="en-GB" sz="1100">
              <a:solidFill>
                <a:schemeClr val="dk1"/>
              </a:solidFill>
              <a:effectLst/>
              <a:latin typeface="+mn-lt"/>
              <a:ea typeface="+mn-ea"/>
              <a:cs typeface="+mn-cs"/>
            </a:rPr>
            <a:t>','</a:t>
          </a:r>
          <a:r>
            <a:rPr lang="en-GB" sz="1100" b="0" i="0">
              <a:solidFill>
                <a:schemeClr val="dk1"/>
              </a:solidFill>
              <a:effectLst/>
              <a:latin typeface="+mn-lt"/>
              <a:ea typeface="+mn-ea"/>
              <a:cs typeface="+mn-cs"/>
            </a:rPr>
            <a:t>VI01</a:t>
          </a:r>
          <a:r>
            <a:rPr lang="en-GB" sz="1100">
              <a:solidFill>
                <a:schemeClr val="dk1"/>
              </a:solidFill>
              <a:effectLst/>
              <a:latin typeface="+mn-lt"/>
              <a:ea typeface="+mn-ea"/>
              <a:cs typeface="+mn-cs"/>
            </a:rPr>
            <a:t>')</a:t>
          </a:r>
          <a:endParaRPr lang="en-GB">
            <a:effectLst/>
          </a:endParaRP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'NCD2425'</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466725</xdr:colOff>
      <xdr:row>0</xdr:row>
      <xdr:rowOff>85725</xdr:rowOff>
    </xdr:from>
    <xdr:to>
      <xdr:col>12</xdr:col>
      <xdr:colOff>514350</xdr:colOff>
      <xdr:row>77</xdr:row>
      <xdr:rowOff>28575</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4886325" y="85725"/>
          <a:ext cx="3705225" cy="1463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latin typeface="+mn-lt"/>
              <a:ea typeface="+mn-ea"/>
              <a:cs typeface="+mn-cs"/>
            </a:rPr>
            <a:t>Update instructions - run the two queries</a:t>
          </a:r>
          <a:r>
            <a:rPr lang="en-GB" sz="1100" b="1" baseline="0">
              <a:solidFill>
                <a:schemeClr val="dk1"/>
              </a:solidFill>
              <a:latin typeface="+mn-lt"/>
              <a:ea typeface="+mn-ea"/>
              <a:cs typeface="+mn-cs"/>
            </a:rPr>
            <a:t> below.  Paste London/ICS data into A1, paste England data below and add 'ENGLAND' to column B for this.  Update tables to right, update graphs.</a:t>
          </a:r>
          <a:endParaRPr lang="en-GB" sz="1100" b="1">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--LONDON AND ICS LEVEL DATA - NCD018-019</a:t>
          </a: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endParaRPr lang="en-GB" sz="1100">
            <a:solidFill>
              <a:schemeClr val="dk1"/>
            </a:solidFill>
            <a:latin typeface="+mn-lt"/>
            <a:ea typeface="+mn-ea"/>
            <a:cs typeface="+mn-cs"/>
          </a:endParaRPr>
        </a:p>
        <a:p>
          <a:r>
            <a:rPr lang="en-GB" sz="1100">
              <a:solidFill>
                <a:schemeClr val="dk1"/>
              </a:solidFill>
              <a:latin typeface="+mn-lt"/>
              <a:ea typeface="+mn-ea"/>
              <a:cs typeface="+mn-cs"/>
            </a:rPr>
            <a:t>a.Indicator_Code in ('NCD018','NCDMI189')</a:t>
          </a: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'NCD2324'</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--ENGLAND DATA</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--,'England'</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endParaRPr lang="en-GB" sz="1100">
            <a:solidFill>
              <a:schemeClr val="dk1"/>
            </a:solidFill>
            <a:latin typeface="+mn-lt"/>
            <a:ea typeface="+mn-ea"/>
            <a:cs typeface="+mn-cs"/>
          </a:endParaRPr>
        </a:p>
        <a:p>
          <a:r>
            <a:rPr lang="en-GB" sz="1100">
              <a:solidFill>
                <a:schemeClr val="dk1"/>
              </a:solidFill>
              <a:latin typeface="+mn-lt"/>
              <a:ea typeface="+mn-ea"/>
              <a:cs typeface="+mn-cs"/>
            </a:rPr>
            <a:t>a.Indicator_Code in ('NCD018','NCDMI189')</a:t>
          </a: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'NCD2324'</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151535</xdr:colOff>
      <xdr:row>2</xdr:row>
      <xdr:rowOff>11641</xdr:rowOff>
    </xdr:from>
    <xdr:to>
      <xdr:col>16</xdr:col>
      <xdr:colOff>313267</xdr:colOff>
      <xdr:row>78</xdr:row>
      <xdr:rowOff>166158</xdr:rowOff>
    </xdr:to>
    <xdr:sp macro="" textlink="">
      <xdr:nvSpPr>
        <xdr:cNvPr id="2" name="TextBox 1">
          <a:extLst>
            <a:ext uri="{FF2B5EF4-FFF2-40B4-BE49-F238E27FC236}">
              <a16:creationId xmlns:a16="http://schemas.microsoft.com/office/drawing/2014/main" id="{FDD84EF6-6BBE-4A32-8F0A-31D16C33584B}"/>
            </a:ext>
          </a:extLst>
        </xdr:cNvPr>
        <xdr:cNvSpPr txBox="1"/>
      </xdr:nvSpPr>
      <xdr:spPr>
        <a:xfrm>
          <a:off x="10141961" y="401300"/>
          <a:ext cx="3798550" cy="149615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latin typeface="+mn-lt"/>
              <a:ea typeface="+mn-ea"/>
              <a:cs typeface="+mn-cs"/>
            </a:rPr>
            <a:t>Update instructions - run the two queries</a:t>
          </a:r>
          <a:r>
            <a:rPr lang="en-GB" sz="1100" b="1" baseline="0">
              <a:solidFill>
                <a:schemeClr val="dk1"/>
              </a:solidFill>
              <a:latin typeface="+mn-lt"/>
              <a:ea typeface="+mn-ea"/>
              <a:cs typeface="+mn-cs"/>
            </a:rPr>
            <a:t> below.  Paste London/ICS data into A1, paste England data below and add 'ENGLAND' to column B for this.  Update tables to right, update graphs.</a:t>
          </a:r>
          <a:endParaRPr lang="en-GB" sz="1100" b="1">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--LONDON AND ICS LEVEL DATA - </a:t>
          </a: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endParaRPr lang="en-GB" sz="1100">
            <a:solidFill>
              <a:schemeClr val="dk1"/>
            </a:solidFill>
            <a:latin typeface="+mn-lt"/>
            <a:ea typeface="+mn-ea"/>
            <a:cs typeface="+mn-cs"/>
          </a:endParaRPr>
        </a:p>
        <a:p>
          <a:r>
            <a:rPr lang="en-GB" sz="1100">
              <a:solidFill>
                <a:schemeClr val="dk1"/>
              </a:solidFill>
              <a:latin typeface="+mn-lt"/>
              <a:ea typeface="+mn-ea"/>
              <a:cs typeface="+mn-cs"/>
            </a:rPr>
            <a:t>a.Indicator_Code in</a:t>
          </a:r>
          <a:r>
            <a:rPr lang="en-GB" sz="1100" baseline="0">
              <a:solidFill>
                <a:schemeClr val="dk1"/>
              </a:solidFill>
              <a:latin typeface="+mn-lt"/>
              <a:ea typeface="+mn-ea"/>
              <a:cs typeface="+mn-cs"/>
            </a:rPr>
            <a:t> </a:t>
          </a:r>
          <a:r>
            <a:rPr lang="en-GB" sz="1100">
              <a:solidFill>
                <a:schemeClr val="dk1"/>
              </a:solidFill>
              <a:effectLst/>
              <a:latin typeface="+mn-lt"/>
              <a:ea typeface="+mn-ea"/>
              <a:cs typeface="+mn-cs"/>
            </a:rPr>
            <a:t>('NCD012','NCDMI114','NCDMI170','NCDMI010','NCDMI113','NCDMI112','NCDMI189','NCD018','NCDMI025','NCDMI167','NCDMI198')</a:t>
          </a:r>
          <a:endParaRPr lang="en-GB">
            <a:effectLst/>
          </a:endParaRP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'NCD2324'</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--ENGLAND DATA</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--,'England'</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r>
            <a:rPr lang="en-GB" sz="1100">
              <a:solidFill>
                <a:schemeClr val="dk1"/>
              </a:solidFill>
              <a:effectLst/>
              <a:latin typeface="+mn-lt"/>
              <a:ea typeface="+mn-ea"/>
              <a:cs typeface="+mn-cs"/>
            </a:rPr>
            <a:t>a.Indicator_Code in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('NCD012','NCDMI114','NCDMI170','NCDMI010','NCDMI113','NCDMI112','NCDMI189',</a:t>
          </a:r>
          <a:r>
            <a:rPr lang="en-GB" sz="1100">
              <a:solidFill>
                <a:schemeClr val="dk1"/>
              </a:solidFill>
              <a:latin typeface="+mn-lt"/>
              <a:ea typeface="+mn-ea"/>
              <a:cs typeface="+mn-cs"/>
            </a:rPr>
            <a:t>'NCD018','NCDMI025','NCDMI167','NCDMI198')</a:t>
          </a: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'NCD2324'</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p>
      </xdr:txBody>
    </xdr:sp>
    <xdr:clientData/>
  </xdr:twoCellAnchor>
  <xdr:twoCellAnchor>
    <xdr:from>
      <xdr:col>10</xdr:col>
      <xdr:colOff>0</xdr:colOff>
      <xdr:row>84</xdr:row>
      <xdr:rowOff>1</xdr:rowOff>
    </xdr:from>
    <xdr:to>
      <xdr:col>16</xdr:col>
      <xdr:colOff>492030</xdr:colOff>
      <xdr:row>157</xdr:row>
      <xdr:rowOff>54120</xdr:rowOff>
    </xdr:to>
    <xdr:sp macro="" textlink="">
      <xdr:nvSpPr>
        <xdr:cNvPr id="3" name="TextBox 2">
          <a:extLst>
            <a:ext uri="{FF2B5EF4-FFF2-40B4-BE49-F238E27FC236}">
              <a16:creationId xmlns:a16="http://schemas.microsoft.com/office/drawing/2014/main" id="{CD92446F-9F91-4A9D-B095-C4D03895C52A}"/>
            </a:ext>
          </a:extLst>
        </xdr:cNvPr>
        <xdr:cNvSpPr txBox="1"/>
      </xdr:nvSpPr>
      <xdr:spPr>
        <a:xfrm>
          <a:off x="9990426" y="16365683"/>
          <a:ext cx="4128848" cy="14276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latin typeface="+mn-lt"/>
              <a:ea typeface="+mn-ea"/>
              <a:cs typeface="+mn-cs"/>
            </a:rPr>
            <a:t>Update instructions - run the two queries</a:t>
          </a:r>
          <a:r>
            <a:rPr lang="en-GB" sz="1100" b="1" baseline="0">
              <a:solidFill>
                <a:schemeClr val="dk1"/>
              </a:solidFill>
              <a:latin typeface="+mn-lt"/>
              <a:ea typeface="+mn-ea"/>
              <a:cs typeface="+mn-cs"/>
            </a:rPr>
            <a:t> below.  Paste London/ICS data into A1, paste England data below and add 'ENGLAND' to column B for this.  Update tables to right, update graphs.</a:t>
          </a:r>
          <a:endParaRPr lang="en-GB" sz="1100">
            <a:solidFill>
              <a:schemeClr val="dk1"/>
            </a:solidFill>
            <a:latin typeface="+mn-lt"/>
            <a:ea typeface="+mn-ea"/>
            <a:cs typeface="+mn-cs"/>
          </a:endParaRPr>
        </a:p>
        <a:p>
          <a:r>
            <a:rPr lang="en-GB" sz="1100">
              <a:solidFill>
                <a:schemeClr val="dk1"/>
              </a:solidFill>
              <a:latin typeface="+mn-lt"/>
              <a:ea typeface="+mn-ea"/>
              <a:cs typeface="+mn-cs"/>
            </a:rPr>
            <a:t>--LONDON AND ICS LEVEL DATA - </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endParaRPr lang="en-GB" sz="1100">
            <a:solidFill>
              <a:schemeClr val="dk1"/>
            </a:solidFill>
            <a:latin typeface="+mn-lt"/>
            <a:ea typeface="+mn-ea"/>
            <a:cs typeface="+mn-cs"/>
          </a:endParaRPr>
        </a:p>
        <a:p>
          <a:r>
            <a:rPr lang="en-GB" sz="1100">
              <a:solidFill>
                <a:schemeClr val="dk1"/>
              </a:solidFill>
              <a:latin typeface="+mn-lt"/>
              <a:ea typeface="+mn-ea"/>
              <a:cs typeface="+mn-cs"/>
            </a:rPr>
            <a:t>a.Indicator_Code in</a:t>
          </a:r>
          <a:r>
            <a:rPr lang="en-GB" sz="1100" baseline="0">
              <a:solidFill>
                <a:schemeClr val="dk1"/>
              </a:solidFill>
              <a:latin typeface="+mn-lt"/>
              <a:ea typeface="+mn-ea"/>
              <a:cs typeface="+mn-cs"/>
            </a:rPr>
            <a:t> </a:t>
          </a:r>
          <a:r>
            <a:rPr lang="en-GB" sz="1100">
              <a:solidFill>
                <a:schemeClr val="dk1"/>
              </a:solidFill>
              <a:effectLst/>
              <a:latin typeface="+mn-lt"/>
              <a:ea typeface="+mn-ea"/>
              <a:cs typeface="+mn-cs"/>
            </a:rPr>
            <a:t>('NCD012','NCDMI114','NCDMI170','NCDMI010','NCDMI113','NCDMI112','NCDMI189','NCD018','NCDMI025','NCDMI167','NCDMI198')</a:t>
          </a:r>
          <a:endParaRPr lang="en-GB">
            <a:effectLst/>
          </a:endParaRP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'NCD2324'</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--ENGLAND DATA</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--,'England'</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r>
            <a:rPr lang="en-GB" sz="1100">
              <a:solidFill>
                <a:schemeClr val="dk1"/>
              </a:solidFill>
              <a:effectLst/>
              <a:latin typeface="+mn-lt"/>
              <a:ea typeface="+mn-ea"/>
              <a:cs typeface="+mn-cs"/>
            </a:rPr>
            <a:t>a.Indicator_Code in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('NCD012','NCDMI114','NCDMI170','NCDMI010','NCDMI113','NCDMI112','NCDMI189','NCD018','NCDMI025','NCDMI167','NCDMI198')</a:t>
          </a:r>
          <a:endParaRPr lang="en-GB">
            <a:effectLst/>
          </a:endParaRP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'NCD2324'</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25</xdr:col>
      <xdr:colOff>733424</xdr:colOff>
      <xdr:row>4</xdr:row>
      <xdr:rowOff>19050</xdr:rowOff>
    </xdr:from>
    <xdr:to>
      <xdr:col>32</xdr:col>
      <xdr:colOff>56451</xdr:colOff>
      <xdr:row>14</xdr:row>
      <xdr:rowOff>60927</xdr:rowOff>
    </xdr:to>
    <xdr:pic>
      <xdr:nvPicPr>
        <xdr:cNvPr id="2" name="Picture 1">
          <a:extLst>
            <a:ext uri="{FF2B5EF4-FFF2-40B4-BE49-F238E27FC236}">
              <a16:creationId xmlns:a16="http://schemas.microsoft.com/office/drawing/2014/main" id="{E52102F0-F45E-5576-4E84-8DB3ECBE4CF1}"/>
            </a:ext>
          </a:extLst>
        </xdr:cNvPr>
        <xdr:cNvPicPr>
          <a:picLocks noChangeAspect="1"/>
        </xdr:cNvPicPr>
      </xdr:nvPicPr>
      <xdr:blipFill>
        <a:blip xmlns:r="http://schemas.openxmlformats.org/officeDocument/2006/relationships" r:embed="rId1"/>
        <a:stretch>
          <a:fillRect/>
        </a:stretch>
      </xdr:blipFill>
      <xdr:spPr>
        <a:xfrm>
          <a:off x="21659849" y="800100"/>
          <a:ext cx="4256977" cy="1946877"/>
        </a:xfrm>
        <a:prstGeom prst="rect">
          <a:avLst/>
        </a:prstGeom>
      </xdr:spPr>
    </xdr:pic>
    <xdr:clientData/>
  </xdr:twoCellAnchor>
  <xdr:twoCellAnchor>
    <xdr:from>
      <xdr:col>18</xdr:col>
      <xdr:colOff>257175</xdr:colOff>
      <xdr:row>3</xdr:row>
      <xdr:rowOff>19050</xdr:rowOff>
    </xdr:from>
    <xdr:to>
      <xdr:col>18</xdr:col>
      <xdr:colOff>476250</xdr:colOff>
      <xdr:row>4</xdr:row>
      <xdr:rowOff>9525</xdr:rowOff>
    </xdr:to>
    <xdr:sp macro="" textlink="">
      <xdr:nvSpPr>
        <xdr:cNvPr id="3" name="Arrow: Chevron 2">
          <a:extLst>
            <a:ext uri="{FF2B5EF4-FFF2-40B4-BE49-F238E27FC236}">
              <a16:creationId xmlns:a16="http://schemas.microsoft.com/office/drawing/2014/main" id="{E5BFC1F4-0E23-FEED-0062-D4EF022CD22A}"/>
            </a:ext>
          </a:extLst>
        </xdr:cNvPr>
        <xdr:cNvSpPr/>
      </xdr:nvSpPr>
      <xdr:spPr>
        <a:xfrm>
          <a:off x="15982950" y="609600"/>
          <a:ext cx="219075" cy="180975"/>
        </a:xfrm>
        <a:prstGeom prst="chevron">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504825</xdr:colOff>
      <xdr:row>5</xdr:row>
      <xdr:rowOff>9525</xdr:rowOff>
    </xdr:from>
    <xdr:to>
      <xdr:col>18</xdr:col>
      <xdr:colOff>723900</xdr:colOff>
      <xdr:row>6</xdr:row>
      <xdr:rowOff>0</xdr:rowOff>
    </xdr:to>
    <xdr:sp macro="" textlink="">
      <xdr:nvSpPr>
        <xdr:cNvPr id="4" name="Arrow: Chevron 3">
          <a:extLst>
            <a:ext uri="{FF2B5EF4-FFF2-40B4-BE49-F238E27FC236}">
              <a16:creationId xmlns:a16="http://schemas.microsoft.com/office/drawing/2014/main" id="{76924765-027C-4A22-BE3E-5A56CD90EE54}"/>
            </a:ext>
          </a:extLst>
        </xdr:cNvPr>
        <xdr:cNvSpPr/>
      </xdr:nvSpPr>
      <xdr:spPr>
        <a:xfrm>
          <a:off x="16230600" y="981075"/>
          <a:ext cx="219075" cy="180975"/>
        </a:xfrm>
        <a:prstGeom prst="chevron">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523875</xdr:colOff>
      <xdr:row>8</xdr:row>
      <xdr:rowOff>9525</xdr:rowOff>
    </xdr:from>
    <xdr:to>
      <xdr:col>19</xdr:col>
      <xdr:colOff>0</xdr:colOff>
      <xdr:row>9</xdr:row>
      <xdr:rowOff>0</xdr:rowOff>
    </xdr:to>
    <xdr:sp macro="" textlink="">
      <xdr:nvSpPr>
        <xdr:cNvPr id="5" name="Arrow: Chevron 4">
          <a:extLst>
            <a:ext uri="{FF2B5EF4-FFF2-40B4-BE49-F238E27FC236}">
              <a16:creationId xmlns:a16="http://schemas.microsoft.com/office/drawing/2014/main" id="{1B2D2D32-D8B6-D3A1-370F-B695CFAA3261}"/>
            </a:ext>
          </a:extLst>
        </xdr:cNvPr>
        <xdr:cNvSpPr/>
      </xdr:nvSpPr>
      <xdr:spPr>
        <a:xfrm>
          <a:off x="16249650" y="1552575"/>
          <a:ext cx="219075" cy="180975"/>
        </a:xfrm>
        <a:prstGeom prst="chevron">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266700</xdr:colOff>
      <xdr:row>3</xdr:row>
      <xdr:rowOff>47625</xdr:rowOff>
    </xdr:from>
    <xdr:to>
      <xdr:col>17</xdr:col>
      <xdr:colOff>152400</xdr:colOff>
      <xdr:row>6</xdr:row>
      <xdr:rowOff>133350</xdr:rowOff>
    </xdr:to>
    <xdr:sp macro="" textlink="">
      <xdr:nvSpPr>
        <xdr:cNvPr id="6" name="TextBox 5">
          <a:extLst>
            <a:ext uri="{FF2B5EF4-FFF2-40B4-BE49-F238E27FC236}">
              <a16:creationId xmlns:a16="http://schemas.microsoft.com/office/drawing/2014/main" id="{A5F9BFDB-83FA-9592-58B5-910F6F637FCB}"/>
            </a:ext>
          </a:extLst>
        </xdr:cNvPr>
        <xdr:cNvSpPr txBox="1"/>
      </xdr:nvSpPr>
      <xdr:spPr>
        <a:xfrm>
          <a:off x="12811125" y="638175"/>
          <a:ext cx="2324100" cy="657225"/>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This</a:t>
          </a:r>
          <a:r>
            <a:rPr lang="en-GB" sz="1200" b="1" baseline="0"/>
            <a:t> data is n</a:t>
          </a:r>
          <a:r>
            <a:rPr lang="en-GB" sz="1200" b="1"/>
            <a:t>o longer provided by OIHD and only</a:t>
          </a:r>
          <a:r>
            <a:rPr lang="en-GB" sz="1200" b="1" baseline="0"/>
            <a:t> goes upto 29th Dec 2023.</a:t>
          </a:r>
          <a:endParaRPr lang="en-GB" sz="12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161925</xdr:colOff>
      <xdr:row>5</xdr:row>
      <xdr:rowOff>133350</xdr:rowOff>
    </xdr:from>
    <xdr:to>
      <xdr:col>16</xdr:col>
      <xdr:colOff>85161</xdr:colOff>
      <xdr:row>29</xdr:row>
      <xdr:rowOff>61350</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163606</xdr:colOff>
      <xdr:row>30</xdr:row>
      <xdr:rowOff>31936</xdr:rowOff>
    </xdr:from>
    <xdr:to>
      <xdr:col>16</xdr:col>
      <xdr:colOff>86842</xdr:colOff>
      <xdr:row>53</xdr:row>
      <xdr:rowOff>150436</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29</xdr:col>
      <xdr:colOff>560295</xdr:colOff>
      <xdr:row>0</xdr:row>
      <xdr:rowOff>123265</xdr:rowOff>
    </xdr:from>
    <xdr:to>
      <xdr:col>31</xdr:col>
      <xdr:colOff>430715</xdr:colOff>
      <xdr:row>2</xdr:row>
      <xdr:rowOff>100242</xdr:rowOff>
    </xdr:to>
    <xdr:pic>
      <xdr:nvPicPr>
        <xdr:cNvPr id="17" name="Picture 16" descr="A picture containing clipart&#10;&#10;Description generated with very high confidence">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3"/>
        <a:stretch>
          <a:fillRect/>
        </a:stretch>
      </xdr:blipFill>
      <xdr:spPr>
        <a:xfrm>
          <a:off x="18108707" y="123265"/>
          <a:ext cx="1080655" cy="436418"/>
        </a:xfrm>
        <a:prstGeom prst="rect">
          <a:avLst/>
        </a:prstGeom>
      </xdr:spPr>
    </xdr:pic>
    <xdr:clientData/>
  </xdr:twoCellAnchor>
  <xdr:twoCellAnchor>
    <xdr:from>
      <xdr:col>16</xdr:col>
      <xdr:colOff>280148</xdr:colOff>
      <xdr:row>5</xdr:row>
      <xdr:rowOff>134471</xdr:rowOff>
    </xdr:from>
    <xdr:to>
      <xdr:col>31</xdr:col>
      <xdr:colOff>203383</xdr:colOff>
      <xdr:row>29</xdr:row>
      <xdr:rowOff>62471</xdr:rowOff>
    </xdr:to>
    <xdr:graphicFrame macro="">
      <xdr:nvGraphicFramePr>
        <xdr:cNvPr id="14" name="Chart 1">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280148</xdr:colOff>
      <xdr:row>30</xdr:row>
      <xdr:rowOff>33618</xdr:rowOff>
    </xdr:from>
    <xdr:to>
      <xdr:col>31</xdr:col>
      <xdr:colOff>209550</xdr:colOff>
      <xdr:row>53</xdr:row>
      <xdr:rowOff>145676</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163286</xdr:colOff>
      <xdr:row>54</xdr:row>
      <xdr:rowOff>163285</xdr:rowOff>
    </xdr:from>
    <xdr:to>
      <xdr:col>16</xdr:col>
      <xdr:colOff>86522</xdr:colOff>
      <xdr:row>78</xdr:row>
      <xdr:rowOff>91285</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302559</xdr:colOff>
      <xdr:row>54</xdr:row>
      <xdr:rowOff>171450</xdr:rowOff>
    </xdr:from>
    <xdr:to>
      <xdr:col>31</xdr:col>
      <xdr:colOff>268941</xdr:colOff>
      <xdr:row>78</xdr:row>
      <xdr:rowOff>85726</xdr:rowOff>
    </xdr:to>
    <xdr:graphicFrame macro="">
      <xdr:nvGraphicFramePr>
        <xdr:cNvPr id="8" name="Chart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0.68154</cdr:x>
      <cdr:y>0.00696</cdr:y>
    </cdr:from>
    <cdr:to>
      <cdr:x>0.97615</cdr:x>
      <cdr:y>0.1716</cdr:y>
    </cdr:to>
    <cdr:sp macro="" textlink="">
      <cdr:nvSpPr>
        <cdr:cNvPr id="2" name="TextBox 1">
          <a:extLst xmlns:a="http://schemas.openxmlformats.org/drawingml/2006/main">
            <a:ext uri="{FF2B5EF4-FFF2-40B4-BE49-F238E27FC236}">
              <a16:creationId xmlns:a16="http://schemas.microsoft.com/office/drawing/2014/main" id="{6519E066-C4CC-4589-AD3F-DFD3D4D42072}"/>
            </a:ext>
          </a:extLst>
        </cdr:cNvPr>
        <cdr:cNvSpPr txBox="1"/>
      </cdr:nvSpPr>
      <cdr:spPr>
        <a:xfrm xmlns:a="http://schemas.openxmlformats.org/drawingml/2006/main">
          <a:off x="6163259" y="31209"/>
          <a:ext cx="2664201" cy="738635"/>
        </a:xfrm>
        <a:prstGeom xmlns:a="http://schemas.openxmlformats.org/drawingml/2006/main" prst="rect">
          <a:avLst/>
        </a:prstGeom>
        <a:solidFill xmlns:a="http://schemas.openxmlformats.org/drawingml/2006/main">
          <a:schemeClr val="bg2"/>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a:solidFill>
                <a:srgbClr val="FF0000"/>
              </a:solidFill>
            </a:rPr>
            <a:t>These figures in</a:t>
          </a:r>
          <a:r>
            <a:rPr lang="en-GB" sz="1100" baseline="0">
              <a:solidFill>
                <a:srgbClr val="FF0000"/>
              </a:solidFill>
            </a:rPr>
            <a:t> particular should be treated with caution due to data quality issues and missing submissions. Latest month of data is provisional.</a:t>
          </a:r>
          <a:endParaRPr lang="en-GB" sz="1100">
            <a:solidFill>
              <a:srgbClr val="FF0000"/>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190499</xdr:colOff>
      <xdr:row>5</xdr:row>
      <xdr:rowOff>114858</xdr:rowOff>
    </xdr:from>
    <xdr:to>
      <xdr:col>16</xdr:col>
      <xdr:colOff>113735</xdr:colOff>
      <xdr:row>29</xdr:row>
      <xdr:rowOff>42858</xdr:rowOff>
    </xdr:to>
    <xdr:graphicFrame macro="">
      <xdr:nvGraphicFramePr>
        <xdr:cNvPr id="7"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30</xdr:col>
      <xdr:colOff>11206</xdr:colOff>
      <xdr:row>0</xdr:row>
      <xdr:rowOff>112059</xdr:rowOff>
    </xdr:from>
    <xdr:to>
      <xdr:col>31</xdr:col>
      <xdr:colOff>490553</xdr:colOff>
      <xdr:row>2</xdr:row>
      <xdr:rowOff>80781</xdr:rowOff>
    </xdr:to>
    <xdr:pic>
      <xdr:nvPicPr>
        <xdr:cNvPr id="3" name="Picture 2" descr="A picture containing clipart&#10;&#10;Description generated with very high confidence">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8175941" y="112059"/>
          <a:ext cx="1080655" cy="436418"/>
        </a:xfrm>
        <a:prstGeom prst="rect">
          <a:avLst/>
        </a:prstGeom>
      </xdr:spPr>
    </xdr:pic>
    <xdr:clientData/>
  </xdr:twoCellAnchor>
  <xdr:twoCellAnchor>
    <xdr:from>
      <xdr:col>1</xdr:col>
      <xdr:colOff>173182</xdr:colOff>
      <xdr:row>30</xdr:row>
      <xdr:rowOff>141797</xdr:rowOff>
    </xdr:from>
    <xdr:to>
      <xdr:col>16</xdr:col>
      <xdr:colOff>106572</xdr:colOff>
      <xdr:row>54</xdr:row>
      <xdr:rowOff>74561</xdr:rowOff>
    </xdr:to>
    <xdr:graphicFrame macro="">
      <xdr:nvGraphicFramePr>
        <xdr:cNvPr id="8" name="Chart 1">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324971</xdr:colOff>
      <xdr:row>5</xdr:row>
      <xdr:rowOff>145675</xdr:rowOff>
    </xdr:from>
    <xdr:to>
      <xdr:col>16</xdr:col>
      <xdr:colOff>78444</xdr:colOff>
      <xdr:row>10</xdr:row>
      <xdr:rowOff>67235</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6981265" y="1176616"/>
          <a:ext cx="2779061" cy="87406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These figures in</a:t>
          </a:r>
          <a:r>
            <a:rPr lang="en-GB" sz="1100" baseline="0">
              <a:solidFill>
                <a:srgbClr val="FF0000"/>
              </a:solidFill>
            </a:rPr>
            <a:t> particular should be treated with caution due to data quality issues.  Analysis suggests actual numbers may be much higher than this. Subject to change</a:t>
          </a:r>
          <a:endParaRPr lang="en-GB" sz="1100">
            <a:solidFill>
              <a:srgbClr val="FF0000"/>
            </a:solidFill>
          </a:endParaRPr>
        </a:p>
      </xdr:txBody>
    </xdr:sp>
    <xdr:clientData/>
  </xdr:twoCellAnchor>
  <xdr:twoCellAnchor>
    <xdr:from>
      <xdr:col>17</xdr:col>
      <xdr:colOff>153825</xdr:colOff>
      <xdr:row>5</xdr:row>
      <xdr:rowOff>106454</xdr:rowOff>
    </xdr:from>
    <xdr:to>
      <xdr:col>31</xdr:col>
      <xdr:colOff>294409</xdr:colOff>
      <xdr:row>29</xdr:row>
      <xdr:rowOff>44823</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163284</xdr:colOff>
      <xdr:row>30</xdr:row>
      <xdr:rowOff>145677</xdr:rowOff>
    </xdr:from>
    <xdr:to>
      <xdr:col>31</xdr:col>
      <xdr:colOff>293006</xdr:colOff>
      <xdr:row>54</xdr:row>
      <xdr:rowOff>68035</xdr:rowOff>
    </xdr:to>
    <xdr:graphicFrame macro="">
      <xdr:nvGraphicFramePr>
        <xdr:cNvPr id="4" name="Chart 1">
          <a:extLst>
            <a:ext uri="{FF2B5EF4-FFF2-40B4-BE49-F238E27FC236}">
              <a16:creationId xmlns:a16="http://schemas.microsoft.com/office/drawing/2014/main" id="{FEC0F748-9578-4D10-BC47-75126BA3E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163285</xdr:colOff>
      <xdr:row>55</xdr:row>
      <xdr:rowOff>163285</xdr:rowOff>
    </xdr:from>
    <xdr:to>
      <xdr:col>16</xdr:col>
      <xdr:colOff>108857</xdr:colOff>
      <xdr:row>79</xdr:row>
      <xdr:rowOff>62431</xdr:rowOff>
    </xdr:to>
    <xdr:graphicFrame macro="">
      <xdr:nvGraphicFramePr>
        <xdr:cNvPr id="11" name="Chart 10">
          <a:extLst>
            <a:ext uri="{FF2B5EF4-FFF2-40B4-BE49-F238E27FC236}">
              <a16:creationId xmlns:a16="http://schemas.microsoft.com/office/drawing/2014/main" id="{292148D8-30F8-477A-8541-5FB69A60D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145677</xdr:colOff>
      <xdr:row>56</xdr:row>
      <xdr:rowOff>11206</xdr:rowOff>
    </xdr:from>
    <xdr:to>
      <xdr:col>31</xdr:col>
      <xdr:colOff>257735</xdr:colOff>
      <xdr:row>79</xdr:row>
      <xdr:rowOff>100853</xdr:rowOff>
    </xdr:to>
    <xdr:graphicFrame macro="">
      <xdr:nvGraphicFramePr>
        <xdr:cNvPr id="5" name="Chart 4">
          <a:extLst>
            <a:ext uri="{FF2B5EF4-FFF2-40B4-BE49-F238E27FC236}">
              <a16:creationId xmlns:a16="http://schemas.microsoft.com/office/drawing/2014/main" id="{22CD0E81-E1BA-46EE-BF07-2467A86EC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0.77999</cdr:x>
      <cdr:y>0.04107</cdr:y>
    </cdr:from>
    <cdr:to>
      <cdr:x>0.97853</cdr:x>
      <cdr:y>0.1677</cdr:y>
    </cdr:to>
    <cdr:sp macro="" textlink="">
      <cdr:nvSpPr>
        <cdr:cNvPr id="3" name="TextBox 8">
          <a:extLst xmlns:a="http://schemas.openxmlformats.org/drawingml/2006/main">
            <a:ext uri="{FF2B5EF4-FFF2-40B4-BE49-F238E27FC236}">
              <a16:creationId xmlns:a16="http://schemas.microsoft.com/office/drawing/2014/main" id="{88D8AF07-BBFE-81A3-9251-3CA365C71350}"/>
            </a:ext>
          </a:extLst>
        </cdr:cNvPr>
        <cdr:cNvSpPr txBox="1"/>
      </cdr:nvSpPr>
      <cdr:spPr>
        <a:xfrm xmlns:a="http://schemas.openxmlformats.org/drawingml/2006/main">
          <a:off x="7032105" y="185259"/>
          <a:ext cx="1789966" cy="571148"/>
        </a:xfrm>
        <a:prstGeom xmlns:a="http://schemas.openxmlformats.org/drawingml/2006/main" prst="rect">
          <a:avLst/>
        </a:prstGeom>
        <a:solidFill xmlns:a="http://schemas.openxmlformats.org/drawingml/2006/main">
          <a:schemeClr val="bg2"/>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a:solidFill>
                <a:srgbClr val="FF0000"/>
              </a:solidFill>
            </a:rPr>
            <a:t>Note: This data is only available during winter</a:t>
          </a:r>
          <a:r>
            <a:rPr lang="en-GB" sz="1100" baseline="0">
              <a:solidFill>
                <a:srgbClr val="FF0000"/>
              </a:solidFill>
            </a:rPr>
            <a:t> months. Apr-Aug will be nil.</a:t>
          </a:r>
          <a:endParaRPr lang="en-GB" sz="110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0.07567</cdr:x>
      <cdr:y>0.76575</cdr:y>
    </cdr:from>
    <cdr:to>
      <cdr:x>0.56565</cdr:x>
      <cdr:y>0.8106</cdr:y>
    </cdr:to>
    <cdr:sp macro="" textlink="">
      <cdr:nvSpPr>
        <cdr:cNvPr id="2" name="TextBox 2">
          <a:extLst xmlns:a="http://schemas.openxmlformats.org/drawingml/2006/main">
            <a:ext uri="{FF2B5EF4-FFF2-40B4-BE49-F238E27FC236}">
              <a16:creationId xmlns:a16="http://schemas.microsoft.com/office/drawing/2014/main" id="{0ECDF2C2-281C-ED35-D4C1-6E70927026D2}"/>
            </a:ext>
          </a:extLst>
        </cdr:cNvPr>
        <cdr:cNvSpPr txBox="1"/>
      </cdr:nvSpPr>
      <cdr:spPr>
        <a:xfrm xmlns:a="http://schemas.openxmlformats.org/drawingml/2006/main">
          <a:off x="682719" y="3423780"/>
          <a:ext cx="4420759" cy="20052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a:t>Ratio</a:t>
          </a:r>
          <a:r>
            <a:rPr lang="en-GB" sz="1100" baseline="0"/>
            <a:t> b</a:t>
          </a:r>
          <a:r>
            <a:rPr lang="en-GB" sz="1100"/>
            <a:t>elow 1 -</a:t>
          </a:r>
          <a:r>
            <a:rPr lang="en-GB" sz="1100" baseline="0"/>
            <a:t> Registered deaths in care homes lower than expected</a:t>
          </a:r>
          <a:endParaRPr lang="en-GB" sz="1100"/>
        </a:p>
      </cdr:txBody>
    </cdr:sp>
  </cdr:relSizeAnchor>
  <cdr:relSizeAnchor xmlns:cdr="http://schemas.openxmlformats.org/drawingml/2006/chartDrawing">
    <cdr:from>
      <cdr:x>0.07692</cdr:x>
      <cdr:y>0.19181</cdr:y>
    </cdr:from>
    <cdr:to>
      <cdr:x>0.55447</cdr:x>
      <cdr:y>0.23917</cdr:y>
    </cdr:to>
    <cdr:sp macro="" textlink="">
      <cdr:nvSpPr>
        <cdr:cNvPr id="3" name="TextBox 2">
          <a:extLst xmlns:a="http://schemas.openxmlformats.org/drawingml/2006/main">
            <a:ext uri="{FF2B5EF4-FFF2-40B4-BE49-F238E27FC236}">
              <a16:creationId xmlns:a16="http://schemas.microsoft.com/office/drawing/2014/main" id="{5CE53A55-AAF0-31B9-3641-088CE8CDA049}"/>
            </a:ext>
          </a:extLst>
        </cdr:cNvPr>
        <cdr:cNvSpPr txBox="1"/>
      </cdr:nvSpPr>
      <cdr:spPr>
        <a:xfrm xmlns:a="http://schemas.openxmlformats.org/drawingml/2006/main">
          <a:off x="693998" y="857611"/>
          <a:ext cx="4308628" cy="2117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a:t>Ratio</a:t>
          </a:r>
          <a:r>
            <a:rPr lang="en-GB" sz="1100" baseline="0"/>
            <a:t> above</a:t>
          </a:r>
          <a:r>
            <a:rPr lang="en-GB" sz="1100"/>
            <a:t> 1 -</a:t>
          </a:r>
          <a:r>
            <a:rPr lang="en-GB" sz="1100" baseline="0"/>
            <a:t> Registered deaths in care homes higher than expected</a:t>
          </a:r>
          <a:endParaRPr lang="en-GB" sz="1100"/>
        </a:p>
      </cdr:txBody>
    </cdr:sp>
  </cdr:relSizeAnchor>
  <cdr:relSizeAnchor xmlns:cdr="http://schemas.openxmlformats.org/drawingml/2006/chartDrawing">
    <cdr:from>
      <cdr:x>0.55323</cdr:x>
      <cdr:y>0.02139</cdr:y>
    </cdr:from>
    <cdr:to>
      <cdr:x>0.97378</cdr:x>
      <cdr:y>0.08378</cdr:y>
    </cdr:to>
    <cdr:sp macro="" textlink="">
      <cdr:nvSpPr>
        <cdr:cNvPr id="4" name="TextBox 1">
          <a:extLst xmlns:a="http://schemas.openxmlformats.org/drawingml/2006/main">
            <a:ext uri="{FF2B5EF4-FFF2-40B4-BE49-F238E27FC236}">
              <a16:creationId xmlns:a16="http://schemas.microsoft.com/office/drawing/2014/main" id="{B0A6C436-E05F-EF3B-75EB-82A68D788A0E}"/>
            </a:ext>
          </a:extLst>
        </cdr:cNvPr>
        <cdr:cNvSpPr txBox="1"/>
      </cdr:nvSpPr>
      <cdr:spPr>
        <a:xfrm xmlns:a="http://schemas.openxmlformats.org/drawingml/2006/main">
          <a:off x="4991421" y="95623"/>
          <a:ext cx="3794319" cy="278975"/>
        </a:xfrm>
        <a:prstGeom xmlns:a="http://schemas.openxmlformats.org/drawingml/2006/main" prst="rect">
          <a:avLst/>
        </a:prstGeom>
        <a:solidFill xmlns:a="http://schemas.openxmlformats.org/drawingml/2006/main">
          <a:schemeClr val="accent4">
            <a:lumMod val="40000"/>
            <a:lumOff val="60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a:solidFill>
                <a:srgbClr val="FF0000"/>
              </a:solidFill>
            </a:rPr>
            <a:t>NOTE:  The Office for Health Improvement and Disparities (OHID) have discontinued providing this data extract.</a:t>
          </a:r>
        </a:p>
      </cdr:txBody>
    </cdr:sp>
  </cdr:relSizeAnchor>
</c:userShapes>
</file>

<file path=xl/drawings/drawing8.xml><?xml version="1.0" encoding="utf-8"?>
<xdr:wsDr xmlns:xdr="http://schemas.openxmlformats.org/drawingml/2006/spreadsheetDrawing" xmlns:a="http://schemas.openxmlformats.org/drawingml/2006/main">
  <xdr:twoCellAnchor>
    <xdr:from>
      <xdr:col>16</xdr:col>
      <xdr:colOff>204508</xdr:colOff>
      <xdr:row>5</xdr:row>
      <xdr:rowOff>190498</xdr:rowOff>
    </xdr:from>
    <xdr:to>
      <xdr:col>31</xdr:col>
      <xdr:colOff>318242</xdr:colOff>
      <xdr:row>24</xdr:row>
      <xdr:rowOff>170998</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224118</xdr:colOff>
      <xdr:row>26</xdr:row>
      <xdr:rowOff>161925</xdr:rowOff>
    </xdr:from>
    <xdr:to>
      <xdr:col>15</xdr:col>
      <xdr:colOff>685235</xdr:colOff>
      <xdr:row>45</xdr:row>
      <xdr:rowOff>142425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212656</xdr:colOff>
      <xdr:row>26</xdr:row>
      <xdr:rowOff>156780</xdr:rowOff>
    </xdr:from>
    <xdr:to>
      <xdr:col>31</xdr:col>
      <xdr:colOff>326392</xdr:colOff>
      <xdr:row>45</xdr:row>
      <xdr:rowOff>137280</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190499</xdr:colOff>
      <xdr:row>5</xdr:row>
      <xdr:rowOff>182656</xdr:rowOff>
    </xdr:from>
    <xdr:to>
      <xdr:col>15</xdr:col>
      <xdr:colOff>651616</xdr:colOff>
      <xdr:row>24</xdr:row>
      <xdr:rowOff>163156</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29</xdr:col>
      <xdr:colOff>585148</xdr:colOff>
      <xdr:row>0</xdr:row>
      <xdr:rowOff>120463</xdr:rowOff>
    </xdr:from>
    <xdr:to>
      <xdr:col>31</xdr:col>
      <xdr:colOff>455568</xdr:colOff>
      <xdr:row>2</xdr:row>
      <xdr:rowOff>97440</xdr:rowOff>
    </xdr:to>
    <xdr:pic>
      <xdr:nvPicPr>
        <xdr:cNvPr id="6" name="Picture 5" descr="A picture containing clipart&#10;&#10;Description generated with very high confidence">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18122354" y="120463"/>
          <a:ext cx="1080655" cy="436418"/>
        </a:xfrm>
        <a:prstGeom prst="rect">
          <a:avLst/>
        </a:prstGeom>
      </xdr:spPr>
    </xdr:pic>
    <xdr:clientData/>
  </xdr:twoCellAnchor>
  <xdr:twoCellAnchor>
    <xdr:from>
      <xdr:col>8</xdr:col>
      <xdr:colOff>149679</xdr:colOff>
      <xdr:row>23</xdr:row>
      <xdr:rowOff>108857</xdr:rowOff>
    </xdr:from>
    <xdr:to>
      <xdr:col>15</xdr:col>
      <xdr:colOff>625128</xdr:colOff>
      <xdr:row>24</xdr:row>
      <xdr:rowOff>78441</xdr:rowOff>
    </xdr:to>
    <xdr:sp macro="" textlink="">
      <xdr:nvSpPr>
        <xdr:cNvPr id="7" name="TextBox 6">
          <a:extLst>
            <a:ext uri="{FF2B5EF4-FFF2-40B4-BE49-F238E27FC236}">
              <a16:creationId xmlns:a16="http://schemas.microsoft.com/office/drawing/2014/main" id="{172266AA-E27E-7149-605A-7DEBB54057B9}"/>
            </a:ext>
          </a:extLst>
        </xdr:cNvPr>
        <xdr:cNvSpPr txBox="1"/>
      </xdr:nvSpPr>
      <xdr:spPr>
        <a:xfrm>
          <a:off x="5089072" y="4572000"/>
          <a:ext cx="4761699" cy="160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t>Source: NECS Capacity</a:t>
          </a:r>
          <a:r>
            <a:rPr lang="en-GB" sz="1100" baseline="0"/>
            <a:t> Tracker - www.capacitytracker.com - sensitive data</a:t>
          </a:r>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30</xdr:col>
      <xdr:colOff>11207</xdr:colOff>
      <xdr:row>0</xdr:row>
      <xdr:rowOff>134470</xdr:rowOff>
    </xdr:from>
    <xdr:to>
      <xdr:col>31</xdr:col>
      <xdr:colOff>486744</xdr:colOff>
      <xdr:row>2</xdr:row>
      <xdr:rowOff>111447</xdr:rowOff>
    </xdr:to>
    <xdr:pic>
      <xdr:nvPicPr>
        <xdr:cNvPr id="7" name="Picture 6" descr="A picture containing clipart&#10;&#10;Description generated with very high confidence">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1"/>
        <a:stretch>
          <a:fillRect/>
        </a:stretch>
      </xdr:blipFill>
      <xdr:spPr>
        <a:xfrm>
          <a:off x="18164736" y="134470"/>
          <a:ext cx="1080655" cy="436418"/>
        </a:xfrm>
        <a:prstGeom prst="rect">
          <a:avLst/>
        </a:prstGeom>
      </xdr:spPr>
    </xdr:pic>
    <xdr:clientData/>
  </xdr:twoCellAnchor>
  <xdr:twoCellAnchor>
    <xdr:from>
      <xdr:col>1</xdr:col>
      <xdr:colOff>78441</xdr:colOff>
      <xdr:row>5</xdr:row>
      <xdr:rowOff>156882</xdr:rowOff>
    </xdr:from>
    <xdr:to>
      <xdr:col>16</xdr:col>
      <xdr:colOff>201707</xdr:colOff>
      <xdr:row>29</xdr:row>
      <xdr:rowOff>78441</xdr:rowOff>
    </xdr:to>
    <xdr:graphicFrame macro="">
      <xdr:nvGraphicFramePr>
        <xdr:cNvPr id="16" name="Chart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313765</xdr:colOff>
      <xdr:row>5</xdr:row>
      <xdr:rowOff>156882</xdr:rowOff>
    </xdr:from>
    <xdr:to>
      <xdr:col>31</xdr:col>
      <xdr:colOff>414617</xdr:colOff>
      <xdr:row>29</xdr:row>
      <xdr:rowOff>89647</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78441</xdr:colOff>
      <xdr:row>30</xdr:row>
      <xdr:rowOff>78442</xdr:rowOff>
    </xdr:from>
    <xdr:to>
      <xdr:col>16</xdr:col>
      <xdr:colOff>201707</xdr:colOff>
      <xdr:row>54</xdr:row>
      <xdr:rowOff>1</xdr:rowOff>
    </xdr:to>
    <xdr:graphicFrame macro="">
      <xdr:nvGraphicFramePr>
        <xdr:cNvPr id="11" name="Chart 3">
          <a:extLst>
            <a:ext uri="{FF2B5EF4-FFF2-40B4-BE49-F238E27FC236}">
              <a16:creationId xmlns:a16="http://schemas.microsoft.com/office/drawing/2014/main" id="{285D91E7-E131-44E8-9646-659BFCD324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abrinaRahman\England\NHS%20England\London%20Out%20of%20Hospital%20Cell%20-%20Community\Enhanced%20Health%20in%20Care%20Homes\202405%20London%20EHCH%20dashboard-OFFICIAL%20SENSITIVE_DRAFT.xlsx" TargetMode="External"/><Relationship Id="rId1" Type="http://schemas.openxmlformats.org/officeDocument/2006/relationships/externalLinkPath" Target="202405%20London%20EHCH%20dashboard-OFFICIAL%20SENSITIVE_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Data sources"/>
      <sheetName val="Dashboard-Element 1"/>
      <sheetName val="Dashboard-Elements 2-4"/>
      <sheetName val="Dashboard-Elements 5-7"/>
      <sheetName val="PCN DES Metrics"/>
      <sheetName val="Overview metrics - per1000beds"/>
      <sheetName val="Instructions and bed numbers"/>
      <sheetName val="Dementia_DATA"/>
      <sheetName val="UCR 2-hr referrals"/>
      <sheetName val="Starlines"/>
      <sheetName val="LASdata"/>
      <sheetName val="CapTracker"/>
      <sheetName val="LASfalls"/>
      <sheetName val="SUSdischarges"/>
      <sheetName val="CareCoordinators"/>
      <sheetName val="NCDMI025"/>
      <sheetName val="NCD018_019"/>
      <sheetName val="PCN DES MetricDATA"/>
      <sheetName val="LKUP PCNDES"/>
      <sheetName val="Excess deaths"/>
      <sheetName val="DigitalMaturity"/>
      <sheetName val="HRG and system LUT"/>
      <sheetName val="Borough ICS LUT"/>
    </sheetNames>
    <sheetDataSet>
      <sheetData sheetId="0"/>
      <sheetData sheetId="1"/>
      <sheetData sheetId="2"/>
      <sheetData sheetId="3"/>
      <sheetData sheetId="4"/>
      <sheetData sheetId="5"/>
      <sheetData sheetId="6"/>
      <sheetData sheetId="7">
        <row r="1">
          <cell r="E1">
            <v>45383</v>
          </cell>
        </row>
      </sheetData>
      <sheetData sheetId="8"/>
      <sheetData sheetId="9"/>
      <sheetData sheetId="10"/>
      <sheetData sheetId="11"/>
      <sheetData sheetId="12"/>
      <sheetData sheetId="13"/>
      <sheetData sheetId="14"/>
      <sheetData sheetId="15"/>
      <sheetData sheetId="16"/>
      <sheetData sheetId="17"/>
      <sheetData sheetId="18"/>
      <sheetData sheetId="19">
        <row r="2">
          <cell r="F2" t="str">
            <v>NCD012</v>
          </cell>
          <cell r="G2" t="str">
            <v>Number of patients aged 18 years or over, recorded as living in a care home</v>
          </cell>
          <cell r="H2" t="str">
            <v>CH_RES</v>
          </cell>
        </row>
        <row r="3">
          <cell r="F3" t="str">
            <v>NCDMI198</v>
          </cell>
          <cell r="G3" t="str">
            <v>Mean number of patient contacts as part of weekly care home round per care home resident aged 18 years or over</v>
          </cell>
          <cell r="H3" t="str">
            <v>WEEKLY_CH_ROUND</v>
          </cell>
        </row>
        <row r="4">
          <cell r="F4" t="str">
            <v>NCDMI114</v>
          </cell>
          <cell r="G4" t="str">
            <v>Number of Multidisciplinary Team meetings</v>
          </cell>
          <cell r="H4" t="str">
            <v>MDT</v>
          </cell>
        </row>
        <row r="5">
          <cell r="F5" t="str">
            <v>NCDMI189</v>
          </cell>
          <cell r="G5" t="str">
            <v>Permanent care home residents aged 18 years or over who received a Structured Medication Review</v>
          </cell>
          <cell r="H5" t="str">
            <v>SMR</v>
          </cell>
        </row>
        <row r="6">
          <cell r="F6" t="str">
            <v>NCD018</v>
          </cell>
          <cell r="G6" t="str">
            <v>Care home residents aged 18 years or over, who had a Personalised Care and Support Plan agreed or reviewed</v>
          </cell>
          <cell r="H6" t="str">
            <v>PCSP</v>
          </cell>
        </row>
        <row r="7">
          <cell r="F7" t="str">
            <v>NCDMI010</v>
          </cell>
          <cell r="G7" t="str">
            <v>Permanent care home residents aged 18 years or over and recorded as experiencing acute confusion, who received a delirium assessment</v>
          </cell>
          <cell r="H7" t="str">
            <v>DELIRIUM</v>
          </cell>
        </row>
        <row r="8">
          <cell r="F8" t="str">
            <v>NCDMI167</v>
          </cell>
          <cell r="G8" t="str">
            <v>Permanent care home residents aged 18 years or over who received a falls risk assessment</v>
          </cell>
          <cell r="H8" t="str">
            <v>FALLS</v>
          </cell>
        </row>
        <row r="9">
          <cell r="F9" t="str">
            <v>NCDMI170</v>
          </cell>
          <cell r="G9" t="str">
            <v>Permanent care home residents aged 18 years or over who received a psychosocial assessment</v>
          </cell>
          <cell r="H9" t="str">
            <v>PSY_ASSESS</v>
          </cell>
        </row>
        <row r="10">
          <cell r="F10" t="str">
            <v>NCDMI113</v>
          </cell>
          <cell r="G10" t="str">
            <v>Permanent care home residents aged 18 years or over with a preferred place of death recorded</v>
          </cell>
          <cell r="H10" t="str">
            <v>PREF_DEATH</v>
          </cell>
        </row>
        <row r="11">
          <cell r="F11" t="str">
            <v>NCDMI112</v>
          </cell>
          <cell r="G11" t="str">
            <v>Care home residents aged 18 years or over on the QOF Dementia Register</v>
          </cell>
          <cell r="H11" t="str">
            <v>DEM_REG</v>
          </cell>
        </row>
        <row r="12">
          <cell r="F12" t="str">
            <v>NCDMI025</v>
          </cell>
          <cell r="G12" t="str">
            <v>Percentage of patients in long stay residential or homes who received a seasonal influenza vaccination between 1 September and 31 March</v>
          </cell>
          <cell r="H12" t="str">
            <v>Flu_Vacs</v>
          </cell>
        </row>
        <row r="17">
          <cell r="C17" t="str">
            <v>ODS ICB Code</v>
          </cell>
          <cell r="D17" t="str">
            <v>ONS ICB Boundary Code</v>
          </cell>
          <cell r="E17" t="str">
            <v>ICB Name</v>
          </cell>
          <cell r="F17" t="str">
            <v>icb_name_2</v>
          </cell>
          <cell r="G17" t="str">
            <v>icb_name_3</v>
          </cell>
          <cell r="H17" t="str">
            <v>Short name</v>
          </cell>
        </row>
        <row r="18">
          <cell r="C18" t="str">
            <v>QOX</v>
          </cell>
          <cell r="D18" t="str">
            <v>E54000040</v>
          </cell>
          <cell r="E18" t="str">
            <v>NHS BATH AND NORTH EAST SOMERSET, SWINDON AND WILTSHIRE INTEGRATED CARE BOARD</v>
          </cell>
          <cell r="F18" t="str">
            <v>NHS Bath and North East Somerset, Swindon and Wiltshire ICB</v>
          </cell>
          <cell r="G18" t="str">
            <v>NHS Bath and North East Somerset, Swindon and Wiltshire Integrated Care Board</v>
          </cell>
        </row>
        <row r="19">
          <cell r="C19" t="str">
            <v>QHG</v>
          </cell>
          <cell r="D19" t="str">
            <v>E54000024</v>
          </cell>
          <cell r="E19" t="str">
            <v>NHS BEDFORDSHIRE, LUTON AND MILTON KEYNES INTEGRATED CARE BOARD</v>
          </cell>
          <cell r="F19" t="str">
            <v>NHS Bedfordshire, Luton and Milton Keynes ICB</v>
          </cell>
          <cell r="G19" t="str">
            <v>NHS Bedfordshire, Luton and Milton Keynes Integrated Care Board</v>
          </cell>
        </row>
        <row r="20">
          <cell r="C20" t="str">
            <v>QHL</v>
          </cell>
          <cell r="D20" t="str">
            <v>E54000055</v>
          </cell>
          <cell r="E20" t="str">
            <v>NHS BIRMINGHAM AND SOLIHULL INTEGRATED CARE BOARD</v>
          </cell>
          <cell r="F20" t="str">
            <v>NHS Birmingham and Solihull ICB</v>
          </cell>
          <cell r="G20" t="str">
            <v>NHS Birmingham and Solihull Integrated Care Board</v>
          </cell>
        </row>
        <row r="21">
          <cell r="C21" t="str">
            <v>QUA</v>
          </cell>
          <cell r="D21" t="str">
            <v>E54000062</v>
          </cell>
          <cell r="E21" t="str">
            <v>NHS BLACK COUNTRY INTEGRATED CARE BOARD</v>
          </cell>
          <cell r="F21" t="str">
            <v>NHS Black Country ICB</v>
          </cell>
          <cell r="G21" t="str">
            <v>NHS Black Country Integrated Care Board</v>
          </cell>
        </row>
        <row r="22">
          <cell r="C22" t="str">
            <v>QUY</v>
          </cell>
          <cell r="D22" t="str">
            <v>E54000039</v>
          </cell>
          <cell r="E22" t="str">
            <v>NHS BRISTOL, NORTH SOMERSET AND SOUTH GLOUCESTERSHIRE INTEGRATED CARE BOARD</v>
          </cell>
          <cell r="F22" t="str">
            <v>NHS Bristol, North Somerset and South Gloucestershire ICB</v>
          </cell>
          <cell r="G22" t="str">
            <v>NHS Bristol, North Somerset and South Gloucestershire Integrated Care Board</v>
          </cell>
        </row>
        <row r="23">
          <cell r="C23" t="str">
            <v>QU9</v>
          </cell>
          <cell r="D23" t="str">
            <v>E54000044</v>
          </cell>
          <cell r="E23" t="str">
            <v>NHS BUCKINGHAMSHIRE, OXFORDSHIRE AND BERKSHIRE WEST INTEGRATED CARE BOARD</v>
          </cell>
          <cell r="F23" t="str">
            <v>NHS Buckinghamshire, Oxfordshire and Berkshire West ICB</v>
          </cell>
          <cell r="G23" t="str">
            <v>NHS Buckinghamshire, Oxfordshire and Berkshire West Integrated Care Board</v>
          </cell>
        </row>
        <row r="24">
          <cell r="C24" t="str">
            <v>QUE</v>
          </cell>
          <cell r="D24" t="str">
            <v>E54000056</v>
          </cell>
          <cell r="E24" t="str">
            <v>NHS CAMBRIDGESHIRE AND PETERBOROUGH INTEGRATED CARE BOARD</v>
          </cell>
          <cell r="F24" t="str">
            <v>NHS Cambridgeshire and Peterborough ICB</v>
          </cell>
          <cell r="G24" t="str">
            <v>NHS Cambridgeshire and Peterborough Integrated Care Board</v>
          </cell>
        </row>
        <row r="25">
          <cell r="C25" t="str">
            <v>QYG</v>
          </cell>
          <cell r="D25" t="str">
            <v>E54000008</v>
          </cell>
          <cell r="E25" t="str">
            <v>NHS CHESHIRE AND MERSEYSIDE INTEGRATED CARE BOARD</v>
          </cell>
          <cell r="F25" t="str">
            <v>NHS Cheshire and Merseyside ICB</v>
          </cell>
          <cell r="G25" t="str">
            <v>NHS Cheshire and Merseyside Integrated Care Board</v>
          </cell>
        </row>
        <row r="26">
          <cell r="C26" t="str">
            <v>QT6</v>
          </cell>
          <cell r="D26" t="str">
            <v>E54000036</v>
          </cell>
          <cell r="E26" t="str">
            <v>NHS CORNWALL AND THE ISLES OF SCILLY INTEGRATED CARE BOARD</v>
          </cell>
          <cell r="F26" t="str">
            <v>NHS Cornwall and The Isles Of Scilly ICB</v>
          </cell>
          <cell r="G26" t="str">
            <v>NHS Cornwall and the Isles of Scilly Integrated Care Board</v>
          </cell>
        </row>
        <row r="27">
          <cell r="C27" t="str">
            <v>QWU</v>
          </cell>
          <cell r="D27" t="str">
            <v>E54000018</v>
          </cell>
          <cell r="E27" t="str">
            <v>NHS COVENTRY AND WARWICKSHIRE INTEGRATED CARE BOARD</v>
          </cell>
          <cell r="F27" t="str">
            <v>NHS Coventry and Warwickshire ICB</v>
          </cell>
          <cell r="G27" t="str">
            <v>NHS Coventry and Warwickshire Integrated Care Board</v>
          </cell>
        </row>
        <row r="28">
          <cell r="C28" t="str">
            <v>QJ2</v>
          </cell>
          <cell r="D28" t="str">
            <v>E54000058</v>
          </cell>
          <cell r="E28" t="str">
            <v>NHS DERBY AND DERBYSHIRE INTEGRATED CARE BOARD</v>
          </cell>
          <cell r="F28" t="str">
            <v>NHS Derby and Derbyshire ICB</v>
          </cell>
          <cell r="G28" t="str">
            <v>NHS Derby and Derbyshire Integrated Care Board</v>
          </cell>
        </row>
        <row r="29">
          <cell r="C29" t="str">
            <v>QJK</v>
          </cell>
          <cell r="D29" t="str">
            <v>E54000037</v>
          </cell>
          <cell r="E29" t="str">
            <v>NHS DEVON INTEGRATED CARE BOARD</v>
          </cell>
          <cell r="F29" t="str">
            <v>NHS Devon ICB</v>
          </cell>
          <cell r="G29" t="str">
            <v>NHS Devon Integrated Care Board</v>
          </cell>
        </row>
        <row r="30">
          <cell r="C30" t="str">
            <v>QVV</v>
          </cell>
          <cell r="D30" t="str">
            <v>E54000041</v>
          </cell>
          <cell r="E30" t="str">
            <v>NHS DORSET INTEGRATED CARE BOARD</v>
          </cell>
          <cell r="F30" t="str">
            <v>NHS Dorset ICB</v>
          </cell>
          <cell r="G30" t="str">
            <v>NHS Dorset Integrated Care Board</v>
          </cell>
        </row>
        <row r="31">
          <cell r="C31" t="str">
            <v>QNQ</v>
          </cell>
          <cell r="D31" t="str">
            <v>E54000034</v>
          </cell>
          <cell r="E31" t="str">
            <v>NHS FRIMLEY INTEGRATED CARE BOARD</v>
          </cell>
          <cell r="F31" t="str">
            <v>NHS Frimley ICB</v>
          </cell>
          <cell r="G31" t="str">
            <v>NHS Frimley Integrated Care Board</v>
          </cell>
        </row>
        <row r="32">
          <cell r="C32" t="str">
            <v>QR1</v>
          </cell>
          <cell r="D32" t="str">
            <v>E54000043</v>
          </cell>
          <cell r="E32" t="str">
            <v>NHS GLOUCESTERSHIRE INTEGRATED CARE BOARD</v>
          </cell>
          <cell r="F32" t="str">
            <v>NHS Gloucestershire ICB</v>
          </cell>
          <cell r="G32" t="str">
            <v>NHS Gloucestershire Integrated Care Board</v>
          </cell>
        </row>
        <row r="33">
          <cell r="C33" t="str">
            <v>QOP</v>
          </cell>
          <cell r="D33" t="str">
            <v>E54000057</v>
          </cell>
          <cell r="E33" t="str">
            <v>NHS GREATER MANCHESTER INTEGRATED CARE BOARD</v>
          </cell>
          <cell r="F33" t="str">
            <v>NHS Greater Manchester ICB</v>
          </cell>
          <cell r="G33" t="str">
            <v>NHS Greater Manchester Integrated Care Board</v>
          </cell>
        </row>
        <row r="34">
          <cell r="C34" t="str">
            <v>QRL</v>
          </cell>
          <cell r="D34" t="str">
            <v>E54000042</v>
          </cell>
          <cell r="E34" t="str">
            <v>NHS HAMPSHIRE AND ISLE OF WIGHT INTEGRATED CARE BOARD</v>
          </cell>
          <cell r="F34" t="str">
            <v>NHS Hampshire and Isle Of Wight ICB</v>
          </cell>
          <cell r="G34" t="str">
            <v>NHS Hampshire and Isle of Wight Integrated Care Board</v>
          </cell>
        </row>
        <row r="35">
          <cell r="C35" t="str">
            <v>QGH</v>
          </cell>
          <cell r="D35" t="str">
            <v>E54000019</v>
          </cell>
          <cell r="E35" t="str">
            <v>NHS HEREFORDSHIRE AND WORCESTERSHIRE INTEGRATED CARE BOARD</v>
          </cell>
          <cell r="F35" t="str">
            <v>NHS Herefordshire and Worcestershire ICB</v>
          </cell>
          <cell r="G35" t="str">
            <v>NHS Herefordshire and Worcestershire Integrated Care Board</v>
          </cell>
        </row>
        <row r="36">
          <cell r="C36" t="str">
            <v>QM7</v>
          </cell>
          <cell r="D36" t="str">
            <v>E54000025</v>
          </cell>
          <cell r="E36" t="str">
            <v>NHS HERTFORDSHIRE AND WEST ESSEX INTEGRATED CARE BOARD</v>
          </cell>
          <cell r="F36" t="str">
            <v>NHS Hertfordshire and West Essex ICB</v>
          </cell>
          <cell r="G36" t="str">
            <v>NHS Hertfordshire and West Essex Integrated Care Board</v>
          </cell>
        </row>
        <row r="37">
          <cell r="C37" t="str">
            <v>QOQ</v>
          </cell>
          <cell r="D37" t="str">
            <v>E54000051</v>
          </cell>
          <cell r="E37" t="str">
            <v>NHS HUMBER AND NORTH YORKSHIRE INTEGRATED CARE BOARD</v>
          </cell>
          <cell r="F37" t="str">
            <v>NHS Humber and North Yorkshire ICB</v>
          </cell>
          <cell r="G37" t="str">
            <v>NHS Humber and North Yorkshire Integrated Care Board</v>
          </cell>
        </row>
        <row r="38">
          <cell r="C38" t="str">
            <v>QKS</v>
          </cell>
          <cell r="D38" t="str">
            <v>E54000032</v>
          </cell>
          <cell r="E38" t="str">
            <v>NHS KENT AND MEDWAY INTEGRATED CARE BOARD</v>
          </cell>
          <cell r="F38" t="str">
            <v>NHS Kent and Medway ICB</v>
          </cell>
          <cell r="G38" t="str">
            <v>NHS Kent and Medway Integrated Care Board</v>
          </cell>
        </row>
        <row r="39">
          <cell r="C39" t="str">
            <v>QE1</v>
          </cell>
          <cell r="D39" t="str">
            <v>E54000048</v>
          </cell>
          <cell r="E39" t="str">
            <v>NHS LANCASHIRE AND SOUTH CUMBRIA INTEGRATED CARE BOARD</v>
          </cell>
          <cell r="F39" t="str">
            <v>NHS Lancashire and South Cumbria ICB</v>
          </cell>
          <cell r="G39" t="str">
            <v>NHS Lancashire and South Cumbria Integrated Care Board</v>
          </cell>
        </row>
        <row r="40">
          <cell r="C40" t="str">
            <v>QK1</v>
          </cell>
          <cell r="D40" t="str">
            <v>E54000015</v>
          </cell>
          <cell r="E40" t="str">
            <v>NHS LEICESTER, LEICESTERSHIRE AND RUTLAND INTEGRATED CARE BOARD</v>
          </cell>
          <cell r="F40" t="str">
            <v>NHS Leicester, Leicestershire and Rutland ICB</v>
          </cell>
          <cell r="G40" t="str">
            <v>NHS Leicester, Leicestershire and Rutland Integrated Care Board</v>
          </cell>
        </row>
        <row r="41">
          <cell r="C41" t="str">
            <v>QJM</v>
          </cell>
          <cell r="D41" t="str">
            <v>E54000013</v>
          </cell>
          <cell r="E41" t="str">
            <v>NHS LINCOLNSHIRE INTEGRATED CARE BOARD</v>
          </cell>
          <cell r="F41" t="str">
            <v>NHS Lincolnshire ICB</v>
          </cell>
          <cell r="G41" t="str">
            <v>NHS Lincolnshire Integrated Care Board</v>
          </cell>
        </row>
        <row r="42">
          <cell r="C42" t="str">
            <v>QH8</v>
          </cell>
          <cell r="D42" t="str">
            <v>E54000026</v>
          </cell>
          <cell r="E42" t="str">
            <v>NHS MID AND SOUTH ESSEX INTEGRATED CARE BOARD</v>
          </cell>
          <cell r="F42" t="str">
            <v>NHS Mid and South Essex ICB</v>
          </cell>
          <cell r="G42" t="str">
            <v>NHS Mid and South Essex Integrated Care Board</v>
          </cell>
        </row>
        <row r="43">
          <cell r="C43" t="str">
            <v>QMM</v>
          </cell>
          <cell r="D43" t="str">
            <v>E54000022</v>
          </cell>
          <cell r="E43" t="str">
            <v>NHS NORFOLK AND WAVENEY INTEGRATED CARE BOARD</v>
          </cell>
          <cell r="F43" t="str">
            <v>NHS Norfolk and Waveney ICB</v>
          </cell>
          <cell r="G43" t="str">
            <v xml:space="preserve">NHS Norfolk and Waveney Integrated Care Board </v>
          </cell>
        </row>
        <row r="44">
          <cell r="C44" t="str">
            <v>QMJ</v>
          </cell>
          <cell r="D44" t="str">
            <v>E54000028</v>
          </cell>
          <cell r="E44" t="str">
            <v>NHS NORTH CENTRAL LONDON INTEGRATED CARE BOARD</v>
          </cell>
          <cell r="F44" t="str">
            <v>NHS North Central London ICB</v>
          </cell>
          <cell r="G44" t="str">
            <v>NHS North Central London Integrated Care Board</v>
          </cell>
          <cell r="H44" t="str">
            <v>NCL</v>
          </cell>
        </row>
        <row r="45">
          <cell r="C45" t="str">
            <v>QHM</v>
          </cell>
          <cell r="D45" t="str">
            <v>E54000050</v>
          </cell>
          <cell r="E45" t="str">
            <v>NHS NORTH EAST AND NORTH CUMBRIA INTEGRATED CARE BOARD</v>
          </cell>
          <cell r="F45" t="str">
            <v>NHS North East and North Cumbria ICB</v>
          </cell>
          <cell r="G45" t="str">
            <v>NHS North East and North Cumbria Integrated Care Board</v>
          </cell>
        </row>
        <row r="46">
          <cell r="C46" t="str">
            <v>QMF</v>
          </cell>
          <cell r="D46" t="str">
            <v>E54000029</v>
          </cell>
          <cell r="E46" t="str">
            <v>NHS NORTH EAST LONDON INTEGRATED CARE BOARD</v>
          </cell>
          <cell r="F46" t="str">
            <v>NHS North East London ICB</v>
          </cell>
          <cell r="G46" t="str">
            <v>NHS North East London Integrated Care Board</v>
          </cell>
          <cell r="H46" t="str">
            <v>NEL</v>
          </cell>
        </row>
        <row r="47">
          <cell r="C47" t="str">
            <v>QRV</v>
          </cell>
          <cell r="D47" t="str">
            <v>E54000027</v>
          </cell>
          <cell r="E47" t="str">
            <v>NHS NORTH WEST LONDON INTEGRATED CARE BOARD</v>
          </cell>
          <cell r="F47" t="str">
            <v>NHS North West London ICB</v>
          </cell>
          <cell r="G47" t="str">
            <v>NHS North West London Integrated Care Board</v>
          </cell>
          <cell r="H47" t="str">
            <v>NWL</v>
          </cell>
        </row>
        <row r="48">
          <cell r="C48" t="str">
            <v>QPM</v>
          </cell>
          <cell r="D48" t="str">
            <v>E54000059</v>
          </cell>
          <cell r="E48" t="str">
            <v>NHS NORTHAMPTONSHIRE INTEGRATED CARE BOARD</v>
          </cell>
          <cell r="F48" t="str">
            <v>NHS Northamptonshire ICB</v>
          </cell>
          <cell r="G48" t="str">
            <v>NHS Northamptonshire Integrated Care Board</v>
          </cell>
        </row>
        <row r="49">
          <cell r="C49" t="str">
            <v>QT1</v>
          </cell>
          <cell r="D49" t="str">
            <v>E54000060</v>
          </cell>
          <cell r="E49" t="str">
            <v>NHS NOTTINGHAM AND NOTTINGHAMSHIRE INTEGRATED CARE BOARD</v>
          </cell>
          <cell r="F49" t="str">
            <v>NHS Nottingham and Nottinghamshire ICB</v>
          </cell>
          <cell r="G49" t="str">
            <v>NHS Nottingham and Nottinghamshire Integrated Care Board</v>
          </cell>
        </row>
        <row r="50">
          <cell r="C50" t="str">
            <v>QOC</v>
          </cell>
          <cell r="D50" t="str">
            <v>E54000011</v>
          </cell>
          <cell r="E50" t="str">
            <v>NHS SHROPSHIRE, TELFORD AND WREKIN INTEGRATED CARE BOARD</v>
          </cell>
          <cell r="F50" t="str">
            <v>NHS Shropshire, Telford and Wrekin ICB</v>
          </cell>
          <cell r="G50" t="str">
            <v>NHS Shropshire, Telford and Wrekin Integrated Care Board</v>
          </cell>
        </row>
        <row r="51">
          <cell r="C51" t="str">
            <v>QSL</v>
          </cell>
          <cell r="D51" t="str">
            <v>E54000038</v>
          </cell>
          <cell r="E51" t="str">
            <v>NHS SOMERSET INTEGRATED CARE BOARD</v>
          </cell>
          <cell r="F51" t="str">
            <v>NHS Somerset ICB</v>
          </cell>
          <cell r="G51" t="str">
            <v>NHS Somerset Integrated Care Board</v>
          </cell>
        </row>
        <row r="52">
          <cell r="C52" t="str">
            <v>QKK</v>
          </cell>
          <cell r="D52" t="str">
            <v>E54000030</v>
          </cell>
          <cell r="E52" t="str">
            <v>NHS SOUTH EAST LONDON INTEGRATED CARE BOARD</v>
          </cell>
          <cell r="F52" t="str">
            <v>NHS South East London ICB</v>
          </cell>
          <cell r="G52" t="str">
            <v>NHS South East London Integrated Care Board</v>
          </cell>
          <cell r="H52" t="str">
            <v>SEL</v>
          </cell>
        </row>
        <row r="53">
          <cell r="C53" t="str">
            <v>QWE</v>
          </cell>
          <cell r="D53" t="str">
            <v>E54000031</v>
          </cell>
          <cell r="E53" t="str">
            <v>NHS SOUTH WEST LONDON INTEGRATED CARE BOARD</v>
          </cell>
          <cell r="F53" t="str">
            <v>NHS South West London ICB</v>
          </cell>
          <cell r="G53" t="str">
            <v>NHS South West London Integrated Care Board</v>
          </cell>
          <cell r="H53" t="str">
            <v>SWL</v>
          </cell>
        </row>
        <row r="54">
          <cell r="C54" t="str">
            <v>QF7</v>
          </cell>
          <cell r="D54" t="str">
            <v>E54000061</v>
          </cell>
          <cell r="E54" t="str">
            <v>NHS SOUTH YORKSHIRE INTEGRATED CARE BOARD</v>
          </cell>
          <cell r="F54" t="str">
            <v>NHS South Yorkshire ICB</v>
          </cell>
          <cell r="G54" t="str">
            <v>NHS South Yorkshire Integrated Care Board</v>
          </cell>
        </row>
        <row r="55">
          <cell r="C55" t="str">
            <v>QNC</v>
          </cell>
          <cell r="D55" t="str">
            <v>E54000010</v>
          </cell>
          <cell r="E55" t="str">
            <v>NHS STAFFORDSHIRE AND STOKE-ON-TRENT INTEGRATED CARE BOARD</v>
          </cell>
          <cell r="F55" t="str">
            <v>NHS Staffordshire and Stoke-on-Trent ICB</v>
          </cell>
          <cell r="G55" t="str">
            <v>NHS Staffordshire and Stoke-on-Trent Integrated Care Board</v>
          </cell>
        </row>
        <row r="56">
          <cell r="C56" t="str">
            <v>QJG</v>
          </cell>
          <cell r="D56" t="str">
            <v>E54000023</v>
          </cell>
          <cell r="E56" t="str">
            <v>NHS SUFFOLK AND NORTH EAST ESSEX INTEGRATED CARE BOARD</v>
          </cell>
          <cell r="F56" t="str">
            <v>NHS Suffolk and North East Essex ICB</v>
          </cell>
          <cell r="G56" t="str">
            <v>NHS Suffolk and North East Essex Integrated Care Board</v>
          </cell>
        </row>
        <row r="57">
          <cell r="C57" t="str">
            <v>QXU</v>
          </cell>
          <cell r="D57" t="str">
            <v>E54000052</v>
          </cell>
          <cell r="E57" t="str">
            <v>NHS SURREY HEARTLANDS INTEGRATED CARE BOARD</v>
          </cell>
          <cell r="F57" t="str">
            <v>NHS Surrey Heartlands ICB</v>
          </cell>
          <cell r="G57" t="str">
            <v>NHS Surrey Heartlands Integrated Care Board</v>
          </cell>
        </row>
        <row r="58">
          <cell r="C58" t="str">
            <v>QNX</v>
          </cell>
          <cell r="D58" t="str">
            <v>E54000053</v>
          </cell>
          <cell r="E58" t="str">
            <v>NHS SUSSEX INTEGRATED CARE BOARD</v>
          </cell>
          <cell r="F58" t="str">
            <v>NHS Sussex ICB</v>
          </cell>
          <cell r="G58" t="str">
            <v>NHS Sussex Integrated Care Board</v>
          </cell>
        </row>
        <row r="59">
          <cell r="C59" t="str">
            <v>QWO</v>
          </cell>
          <cell r="D59" t="str">
            <v>E54000054</v>
          </cell>
          <cell r="E59" t="str">
            <v>NHS WEST YORKSHIRE INTEGRATED CARE BOARD</v>
          </cell>
          <cell r="F59" t="str">
            <v>NHS West Yorkshire ICB</v>
          </cell>
          <cell r="G59" t="str">
            <v>NHS West Yorkshire Integrated Care Board</v>
          </cell>
        </row>
        <row r="60">
          <cell r="C60" t="str">
            <v>England</v>
          </cell>
          <cell r="F60" t="str">
            <v>England</v>
          </cell>
          <cell r="H60" t="str">
            <v>England</v>
          </cell>
        </row>
      </sheetData>
      <sheetData sheetId="20"/>
      <sheetData sheetId="21"/>
      <sheetData sheetId="22"/>
      <sheetData sheetId="2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brina Rahman" refreshedDate="45645.725243171299" createdVersion="8" refreshedVersion="8" minRefreshableVersion="3" recordCount="8269" xr:uid="{A90B8FE9-7D14-4C79-8DB0-DF963569521F}">
  <cacheSource type="worksheet">
    <worksheetSource ref="A1:O1048576" sheet="Dementia_DATA"/>
  </cacheSource>
  <cacheFields count="15">
    <cacheField name="Months" numFmtId="0">
      <sharedItems containsNonDate="0" containsBlank="1"/>
    </cacheField>
    <cacheField name="Year" numFmtId="0">
      <sharedItems containsNonDate="0" containsBlank="1"/>
    </cacheField>
    <cacheField name="Mth-yyyy" numFmtId="0">
      <sharedItems containsNonDate="0" containsBlank="1" count="21">
        <s v="Nov-2024"/>
        <s v="Oct-2024"/>
        <s v="Sep-2024"/>
        <s v="Aug-2024"/>
        <s v="Jul-2024"/>
        <s v="Jun-2024"/>
        <s v="May-2024"/>
        <s v="Apr-2024"/>
        <s v="Mar-2024"/>
        <s v="Feb-2024"/>
        <s v="Jan-2024"/>
        <s v="Dec-2023"/>
        <s v="Nov-2023"/>
        <m/>
        <s v="Oct-2023" u="1"/>
        <s v="Sep-2023" u="1"/>
        <s v="Aug-2023" u="1"/>
        <s v="Jul-2023" u="1"/>
        <s v="Jun-2023" u="1"/>
        <s v="May-2023" u="1"/>
        <s v="Apr-2023" u="1"/>
      </sharedItems>
    </cacheField>
    <cacheField name="ACH_DATE" numFmtId="14">
      <sharedItems containsNonDate="0" containsDate="1" containsString="0" containsBlank="1" minDate="2023-11-30T00:00:00" maxDate="2024-12-01T00:00:00"/>
    </cacheField>
    <cacheField name="REGION_ODS_CODE" numFmtId="0">
      <sharedItems containsBlank="1"/>
    </cacheField>
    <cacheField name="REGION_ONS_CODE" numFmtId="0">
      <sharedItems containsBlank="1"/>
    </cacheField>
    <cacheField name="REGION_NAME" numFmtId="0">
      <sharedItems containsBlank="1" count="8">
        <s v="London"/>
        <s v="South West"/>
        <s v="South East"/>
        <s v="Midlands"/>
        <s v="East of England"/>
        <s v="North West"/>
        <s v="North East and Yorkshire"/>
        <m/>
      </sharedItems>
    </cacheField>
    <cacheField name="ICB_ODS_CODE" numFmtId="0">
      <sharedItems containsBlank="1"/>
    </cacheField>
    <cacheField name="ICB_ONS_CODE" numFmtId="0">
      <sharedItems containsBlank="1"/>
    </cacheField>
    <cacheField name="ICB_NAME" numFmtId="0">
      <sharedItems containsBlank="1" count="43">
        <s v="NHS South East London Integrated Care Board"/>
        <s v="NHS North East London Integrated Care Board"/>
        <s v="NHS North Central London Integrated Care Board"/>
        <s v="NHS North West London Integrated Care Board"/>
        <s v="NHS South West London Integrated Care Board"/>
        <s v="NHS Devon Integrated Care Board"/>
        <s v="NHS Bath and North East Somerset, Swindon and Wiltshire Integrated Care Board"/>
        <s v="NHS Gloucestershire Integrated Care Board"/>
        <s v="NHS Somerset Integrated Care Board"/>
        <s v="NHS Cornwall and the Isles of Scilly Integrated Care Board"/>
        <s v="NHS Bristol, North Somerset and South Gloucestershire Integrated Care Board"/>
        <s v="NHS Dorset Integrated Care Board"/>
        <s v="NHS Kent and Medway Integrated Care Board"/>
        <s v="NHS Frimley Integrated Care Board"/>
        <s v="NHS Sussex ICB"/>
        <s v="NHS Hampshire and Isle of Wight Integrated Care Board"/>
        <s v="NHS Buckinghamshire, Oxfordshire and Berkshire West Integrated Care Board"/>
        <s v="NHS Surrey Heartlands ICB"/>
        <s v="NHS Herefordshire and Worcestershire Integrated Care Board"/>
        <s v="NHS Birmingham and Solihull Integrated Care Board"/>
        <s v="NHS Derby and Derbyshire Integrated Care Board"/>
        <s v="NHS Lincolnshire Integrated Care Board"/>
        <s v="NHS Leicester, Leicestershire and Rutland Integrated Care Board"/>
        <s v="NHS Staffordshire and Stoke-on-Trent Integrated Care Board"/>
        <s v="NHS Shropshire, Telford and Wrekin Integrated Care Board"/>
        <s v="NHS Northamptonshire Integrated Care Board"/>
        <s v="NHS Nottingham and Nottinghamshire Integrated Care Board"/>
        <s v="NHS Black Country Integrated Care Board"/>
        <s v="NHS Coventry and Warwickshire Integrated Care Board"/>
        <s v="NHS Mid and South Essex Integrated Care Board"/>
        <s v="NHS Bedfordshire, Luton and Milton Keynes Integrated Care Board"/>
        <s v="NHS Suffolk and North East Essex Integrated Care Board"/>
        <s v="NHS Hertfordshire and West Essex Integrated Care Board"/>
        <s v="NHS Norfolk and Waveney Integrated Care Board"/>
        <s v="NHS Cambridgeshire and Peterborough Integrated Care Board"/>
        <s v="NHS Lancashire and South Cumbria Integrated Care Board"/>
        <s v="NHS Greater Manchester Integrated Care Board"/>
        <s v="NHS Cheshire and Merseyside Integrated Care Board"/>
        <s v="NHS South Yorkshire Integrated Care Board"/>
        <s v="NHS North East and North Cumbria Integrated Care Board"/>
        <s v="NHS Humber and North Yorkshire Integrated Care Board"/>
        <s v="NHS West Yorkshire Integrated Care Board"/>
        <m/>
      </sharedItems>
    </cacheField>
    <cacheField name="SUB_ICB_ODS_CODE" numFmtId="0">
      <sharedItems containsBlank="1"/>
    </cacheField>
    <cacheField name="SUB_ICB_ONS_CODE" numFmtId="0">
      <sharedItems containsBlank="1"/>
    </cacheField>
    <cacheField name="SUB_ICB_NAME" numFmtId="0">
      <sharedItems containsBlank="1"/>
    </cacheField>
    <cacheField name="Measure" numFmtId="0">
      <sharedItems containsBlank="1" count="15">
        <s v="INCONCLUSIVE_RESIDENTIAL_TYPE"/>
        <s v="NO_PERMANENT_ADDRESS"/>
        <s v="NURSING_HOME"/>
        <s v="OTHER_RESIDENTIAL_TYPE"/>
        <s v="PRIVATE_RESIDENCE"/>
        <s v="RESIDENTIAL_CARE_HOME"/>
        <m/>
        <s v="ALZHEIMERS_DISEASE" u="1"/>
        <s v="FRONTOTEMPORAL" u="1"/>
        <s v="INCONCLUSIVE_DEMENTIA_TYPE" u="1"/>
        <s v="LEWY_BODY" u="1"/>
        <s v="MIXED_DEMENTIA_TYPES" u="1"/>
        <s v="OTHER_DEMENTIA_TYPES" u="1"/>
        <s v="VASCULAR_DEMENTIA" u="1"/>
        <s v="NO_PERMENANT_ADDRESS" u="1"/>
      </sharedItems>
    </cacheField>
    <cacheField name="Value" numFmtId="0">
      <sharedItems containsBlank="1" containsMixedTypes="1" containsNumber="1" containsInteger="1" minValue="5" maxValue="844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269">
  <r>
    <s v="Nov"/>
    <s v="2024"/>
    <x v="0"/>
    <d v="2024-11-30T00:00:00"/>
    <s v="Y56"/>
    <s v="E40000003"/>
    <x v="0"/>
    <s v="QKK"/>
    <s v="E54000030"/>
    <x v="0"/>
    <s v="72Q"/>
    <s v="E38000244"/>
    <s v="NHS South East London ICB - 72Q"/>
    <x v="0"/>
    <n v="30"/>
  </r>
  <r>
    <s v="Nov"/>
    <s v="2024"/>
    <x v="0"/>
    <d v="2024-11-30T00:00:00"/>
    <s v="Y56"/>
    <s v="E40000003"/>
    <x v="0"/>
    <s v="QKK"/>
    <s v="E54000030"/>
    <x v="0"/>
    <s v="72Q"/>
    <s v="E38000244"/>
    <s v="NHS South East London ICB - 72Q"/>
    <x v="1"/>
    <n v="10"/>
  </r>
  <r>
    <s v="Nov"/>
    <s v="2024"/>
    <x v="0"/>
    <d v="2024-11-30T00:00:00"/>
    <s v="Y56"/>
    <s v="E40000003"/>
    <x v="0"/>
    <s v="QKK"/>
    <s v="E54000030"/>
    <x v="0"/>
    <s v="72Q"/>
    <s v="E38000244"/>
    <s v="NHS South East London ICB - 72Q"/>
    <x v="2"/>
    <n v="810"/>
  </r>
  <r>
    <s v="Nov"/>
    <s v="2024"/>
    <x v="0"/>
    <d v="2024-11-30T00:00:00"/>
    <s v="Y56"/>
    <s v="E40000003"/>
    <x v="0"/>
    <s v="QKK"/>
    <s v="E54000030"/>
    <x v="0"/>
    <s v="72Q"/>
    <s v="E38000244"/>
    <s v="NHS South East London ICB - 72Q"/>
    <x v="3"/>
    <n v="6915"/>
  </r>
  <r>
    <s v="Nov"/>
    <s v="2024"/>
    <x v="0"/>
    <d v="2024-11-30T00:00:00"/>
    <s v="Y56"/>
    <s v="E40000003"/>
    <x v="0"/>
    <s v="QKK"/>
    <s v="E54000030"/>
    <x v="0"/>
    <s v="72Q"/>
    <s v="E38000244"/>
    <s v="NHS South East London ICB - 72Q"/>
    <x v="4"/>
    <n v="1570"/>
  </r>
  <r>
    <s v="Nov"/>
    <s v="2024"/>
    <x v="0"/>
    <d v="2024-11-30T00:00:00"/>
    <s v="Y56"/>
    <s v="E40000003"/>
    <x v="0"/>
    <s v="QKK"/>
    <s v="E54000030"/>
    <x v="0"/>
    <s v="72Q"/>
    <s v="E38000244"/>
    <s v="NHS South East London ICB - 72Q"/>
    <x v="5"/>
    <n v="1915"/>
  </r>
  <r>
    <s v="Nov"/>
    <s v="2024"/>
    <x v="0"/>
    <d v="2024-11-30T00:00:00"/>
    <s v="Y56"/>
    <s v="E40000003"/>
    <x v="0"/>
    <s v="QMF"/>
    <s v="E54000029"/>
    <x v="1"/>
    <s v="A3A8R"/>
    <s v="E38000255"/>
    <s v="NHS North East London ICB - A3A8R"/>
    <x v="0"/>
    <n v="170"/>
  </r>
  <r>
    <s v="Nov"/>
    <s v="2024"/>
    <x v="0"/>
    <d v="2024-11-30T00:00:00"/>
    <s v="Y56"/>
    <s v="E40000003"/>
    <x v="0"/>
    <s v="QMF"/>
    <s v="E54000029"/>
    <x v="1"/>
    <s v="A3A8R"/>
    <s v="E38000255"/>
    <s v="NHS North East London ICB - A3A8R"/>
    <x v="1"/>
    <n v="15"/>
  </r>
  <r>
    <s v="Nov"/>
    <s v="2024"/>
    <x v="0"/>
    <d v="2024-11-30T00:00:00"/>
    <s v="Y56"/>
    <s v="E40000003"/>
    <x v="0"/>
    <s v="QMF"/>
    <s v="E54000029"/>
    <x v="1"/>
    <s v="A3A8R"/>
    <s v="E38000255"/>
    <s v="NHS North East London ICB - A3A8R"/>
    <x v="2"/>
    <n v="1010"/>
  </r>
  <r>
    <s v="Nov"/>
    <s v="2024"/>
    <x v="0"/>
    <d v="2024-11-30T00:00:00"/>
    <s v="Y56"/>
    <s v="E40000003"/>
    <x v="0"/>
    <s v="QMF"/>
    <s v="E54000029"/>
    <x v="1"/>
    <s v="A3A8R"/>
    <s v="E38000255"/>
    <s v="NHS North East London ICB - A3A8R"/>
    <x v="3"/>
    <n v="4470"/>
  </r>
  <r>
    <s v="Nov"/>
    <s v="2024"/>
    <x v="0"/>
    <d v="2024-11-30T00:00:00"/>
    <s v="Y56"/>
    <s v="E40000003"/>
    <x v="0"/>
    <s v="QMF"/>
    <s v="E54000029"/>
    <x v="1"/>
    <s v="A3A8R"/>
    <s v="E38000255"/>
    <s v="NHS North East London ICB - A3A8R"/>
    <x v="4"/>
    <n v="1950"/>
  </r>
  <r>
    <s v="Nov"/>
    <s v="2024"/>
    <x v="0"/>
    <d v="2024-11-30T00:00:00"/>
    <s v="Y56"/>
    <s v="E40000003"/>
    <x v="0"/>
    <s v="QMF"/>
    <s v="E54000029"/>
    <x v="1"/>
    <s v="A3A8R"/>
    <s v="E38000255"/>
    <s v="NHS North East London ICB - A3A8R"/>
    <x v="5"/>
    <n v="1235"/>
  </r>
  <r>
    <s v="Nov"/>
    <s v="2024"/>
    <x v="0"/>
    <d v="2024-11-30T00:00:00"/>
    <s v="Y56"/>
    <s v="E40000003"/>
    <x v="0"/>
    <s v="QMJ"/>
    <s v="E54000028"/>
    <x v="2"/>
    <s v="93C"/>
    <s v="E38000240"/>
    <s v="NHS North Central London ICB - 93C"/>
    <x v="0"/>
    <n v="220"/>
  </r>
  <r>
    <s v="Nov"/>
    <s v="2024"/>
    <x v="0"/>
    <d v="2024-11-30T00:00:00"/>
    <s v="Y56"/>
    <s v="E40000003"/>
    <x v="0"/>
    <s v="QMJ"/>
    <s v="E54000028"/>
    <x v="2"/>
    <s v="93C"/>
    <s v="E38000240"/>
    <s v="NHS North Central London ICB - 93C"/>
    <x v="1"/>
    <n v="20"/>
  </r>
  <r>
    <s v="Nov"/>
    <s v="2024"/>
    <x v="0"/>
    <d v="2024-11-30T00:00:00"/>
    <s v="Y56"/>
    <s v="E40000003"/>
    <x v="0"/>
    <s v="QMJ"/>
    <s v="E54000028"/>
    <x v="2"/>
    <s v="93C"/>
    <s v="E38000240"/>
    <s v="NHS North Central London ICB - 93C"/>
    <x v="2"/>
    <n v="405"/>
  </r>
  <r>
    <s v="Nov"/>
    <s v="2024"/>
    <x v="0"/>
    <d v="2024-11-30T00:00:00"/>
    <s v="Y56"/>
    <s v="E40000003"/>
    <x v="0"/>
    <s v="QMJ"/>
    <s v="E54000028"/>
    <x v="2"/>
    <s v="93C"/>
    <s v="E38000240"/>
    <s v="NHS North Central London ICB - 93C"/>
    <x v="3"/>
    <n v="5465"/>
  </r>
  <r>
    <s v="Nov"/>
    <s v="2024"/>
    <x v="0"/>
    <d v="2024-11-30T00:00:00"/>
    <s v="Y56"/>
    <s v="E40000003"/>
    <x v="0"/>
    <s v="QMJ"/>
    <s v="E54000028"/>
    <x v="2"/>
    <s v="93C"/>
    <s v="E38000240"/>
    <s v="NHS North Central London ICB - 93C"/>
    <x v="4"/>
    <n v="1395"/>
  </r>
  <r>
    <s v="Nov"/>
    <s v="2024"/>
    <x v="0"/>
    <d v="2024-11-30T00:00:00"/>
    <s v="Y56"/>
    <s v="E40000003"/>
    <x v="0"/>
    <s v="QMJ"/>
    <s v="E54000028"/>
    <x v="2"/>
    <s v="93C"/>
    <s v="E38000240"/>
    <s v="NHS North Central London ICB - 93C"/>
    <x v="5"/>
    <n v="1650"/>
  </r>
  <r>
    <s v="Nov"/>
    <s v="2024"/>
    <x v="0"/>
    <d v="2024-11-30T00:00:00"/>
    <s v="Y56"/>
    <s v="E40000003"/>
    <x v="0"/>
    <s v="QRV"/>
    <s v="E54000027"/>
    <x v="3"/>
    <s v="W2U3Z"/>
    <s v="E38000256"/>
    <s v="NHS North West London ICB - W2U3Z"/>
    <x v="0"/>
    <n v="355"/>
  </r>
  <r>
    <s v="Nov"/>
    <s v="2024"/>
    <x v="0"/>
    <d v="2024-11-30T00:00:00"/>
    <s v="Y56"/>
    <s v="E40000003"/>
    <x v="0"/>
    <s v="QRV"/>
    <s v="E54000027"/>
    <x v="3"/>
    <s v="W2U3Z"/>
    <s v="E38000256"/>
    <s v="NHS North West London ICB - W2U3Z"/>
    <x v="1"/>
    <n v="35"/>
  </r>
  <r>
    <s v="Nov"/>
    <s v="2024"/>
    <x v="0"/>
    <d v="2024-11-30T00:00:00"/>
    <s v="Y56"/>
    <s v="E40000003"/>
    <x v="0"/>
    <s v="QRV"/>
    <s v="E54000027"/>
    <x v="3"/>
    <s v="W2U3Z"/>
    <s v="E38000256"/>
    <s v="NHS North West London ICB - W2U3Z"/>
    <x v="2"/>
    <n v="1225"/>
  </r>
  <r>
    <s v="Nov"/>
    <s v="2024"/>
    <x v="0"/>
    <d v="2024-11-30T00:00:00"/>
    <s v="Y56"/>
    <s v="E40000003"/>
    <x v="0"/>
    <s v="QRV"/>
    <s v="E54000027"/>
    <x v="3"/>
    <s v="W2U3Z"/>
    <s v="E38000256"/>
    <s v="NHS North West London ICB - W2U3Z"/>
    <x v="3"/>
    <n v="4310"/>
  </r>
  <r>
    <s v="Nov"/>
    <s v="2024"/>
    <x v="0"/>
    <d v="2024-11-30T00:00:00"/>
    <s v="Y56"/>
    <s v="E40000003"/>
    <x v="0"/>
    <s v="QRV"/>
    <s v="E54000027"/>
    <x v="3"/>
    <s v="W2U3Z"/>
    <s v="E38000256"/>
    <s v="NHS North West London ICB - W2U3Z"/>
    <x v="4"/>
    <n v="6130"/>
  </r>
  <r>
    <s v="Nov"/>
    <s v="2024"/>
    <x v="0"/>
    <d v="2024-11-30T00:00:00"/>
    <s v="Y56"/>
    <s v="E40000003"/>
    <x v="0"/>
    <s v="QRV"/>
    <s v="E54000027"/>
    <x v="3"/>
    <s v="W2U3Z"/>
    <s v="E38000256"/>
    <s v="NHS North West London ICB - W2U3Z"/>
    <x v="5"/>
    <n v="1420"/>
  </r>
  <r>
    <s v="Nov"/>
    <s v="2024"/>
    <x v="0"/>
    <d v="2024-11-30T00:00:00"/>
    <s v="Y56"/>
    <s v="E40000003"/>
    <x v="0"/>
    <s v="QWE"/>
    <s v="E54000031"/>
    <x v="4"/>
    <s v="36L"/>
    <s v="E38000245"/>
    <s v="NHS South West London ICB - 36L"/>
    <x v="0"/>
    <n v="175"/>
  </r>
  <r>
    <s v="Nov"/>
    <s v="2024"/>
    <x v="0"/>
    <d v="2024-11-30T00:00:00"/>
    <s v="Y56"/>
    <s v="E40000003"/>
    <x v="0"/>
    <s v="QWE"/>
    <s v="E54000031"/>
    <x v="4"/>
    <s v="36L"/>
    <s v="E38000245"/>
    <s v="NHS South West London ICB - 36L"/>
    <x v="1"/>
    <n v="10"/>
  </r>
  <r>
    <s v="Nov"/>
    <s v="2024"/>
    <x v="0"/>
    <d v="2024-11-30T00:00:00"/>
    <s v="Y56"/>
    <s v="E40000003"/>
    <x v="0"/>
    <s v="QWE"/>
    <s v="E54000031"/>
    <x v="4"/>
    <s v="36L"/>
    <s v="E38000245"/>
    <s v="NHS South West London ICB - 36L"/>
    <x v="2"/>
    <n v="1155"/>
  </r>
  <r>
    <s v="Nov"/>
    <s v="2024"/>
    <x v="0"/>
    <d v="2024-11-30T00:00:00"/>
    <s v="Y56"/>
    <s v="E40000003"/>
    <x v="0"/>
    <s v="QWE"/>
    <s v="E54000031"/>
    <x v="4"/>
    <s v="36L"/>
    <s v="E38000245"/>
    <s v="NHS South West London ICB - 36L"/>
    <x v="3"/>
    <n v="6275"/>
  </r>
  <r>
    <s v="Nov"/>
    <s v="2024"/>
    <x v="0"/>
    <d v="2024-11-30T00:00:00"/>
    <s v="Y56"/>
    <s v="E40000003"/>
    <x v="0"/>
    <s v="QWE"/>
    <s v="E54000031"/>
    <x v="4"/>
    <s v="36L"/>
    <s v="E38000245"/>
    <s v="NHS South West London ICB - 36L"/>
    <x v="4"/>
    <n v="1280"/>
  </r>
  <r>
    <s v="Nov"/>
    <s v="2024"/>
    <x v="0"/>
    <d v="2024-11-30T00:00:00"/>
    <s v="Y56"/>
    <s v="E40000003"/>
    <x v="0"/>
    <s v="QWE"/>
    <s v="E54000031"/>
    <x v="4"/>
    <s v="36L"/>
    <s v="E38000245"/>
    <s v="NHS South West London ICB - 36L"/>
    <x v="5"/>
    <n v="2145"/>
  </r>
  <r>
    <s v="Nov"/>
    <s v="2024"/>
    <x v="0"/>
    <d v="2024-11-30T00:00:00"/>
    <s v="Y58"/>
    <s v="E40000006"/>
    <x v="1"/>
    <s v="QJK"/>
    <s v="E54000037"/>
    <x v="5"/>
    <s v="15N"/>
    <s v="E38000230"/>
    <s v="NHS Devon ICB - 15N"/>
    <x v="0"/>
    <n v="135"/>
  </r>
  <r>
    <s v="Nov"/>
    <s v="2024"/>
    <x v="0"/>
    <d v="2024-11-30T00:00:00"/>
    <s v="Y58"/>
    <s v="E40000006"/>
    <x v="1"/>
    <s v="QJK"/>
    <s v="E54000037"/>
    <x v="5"/>
    <s v="15N"/>
    <s v="E38000230"/>
    <s v="NHS Devon ICB - 15N"/>
    <x v="1"/>
    <n v="5"/>
  </r>
  <r>
    <s v="Nov"/>
    <s v="2024"/>
    <x v="0"/>
    <d v="2024-11-30T00:00:00"/>
    <s v="Y58"/>
    <s v="E40000006"/>
    <x v="1"/>
    <s v="QJK"/>
    <s v="E54000037"/>
    <x v="5"/>
    <s v="15N"/>
    <s v="E38000230"/>
    <s v="NHS Devon ICB - 15N"/>
    <x v="2"/>
    <n v="350"/>
  </r>
  <r>
    <s v="Nov"/>
    <s v="2024"/>
    <x v="0"/>
    <d v="2024-11-30T00:00:00"/>
    <s v="Y58"/>
    <s v="E40000006"/>
    <x v="1"/>
    <s v="QJK"/>
    <s v="E54000037"/>
    <x v="5"/>
    <s v="15N"/>
    <s v="E38000230"/>
    <s v="NHS Devon ICB - 15N"/>
    <x v="3"/>
    <n v="5570"/>
  </r>
  <r>
    <s v="Nov"/>
    <s v="2024"/>
    <x v="0"/>
    <d v="2024-11-30T00:00:00"/>
    <s v="Y58"/>
    <s v="E40000006"/>
    <x v="1"/>
    <s v="QJK"/>
    <s v="E54000037"/>
    <x v="5"/>
    <s v="15N"/>
    <s v="E38000230"/>
    <s v="NHS Devon ICB - 15N"/>
    <x v="4"/>
    <n v="2230"/>
  </r>
  <r>
    <s v="Nov"/>
    <s v="2024"/>
    <x v="0"/>
    <d v="2024-11-30T00:00:00"/>
    <s v="Y58"/>
    <s v="E40000006"/>
    <x v="1"/>
    <s v="QJK"/>
    <s v="E54000037"/>
    <x v="5"/>
    <s v="15N"/>
    <s v="E38000230"/>
    <s v="NHS Devon ICB - 15N"/>
    <x v="5"/>
    <n v="4175"/>
  </r>
  <r>
    <s v="Nov"/>
    <s v="2024"/>
    <x v="0"/>
    <d v="2024-11-30T00:00:00"/>
    <s v="Y58"/>
    <s v="E40000006"/>
    <x v="1"/>
    <s v="QOX"/>
    <s v="E54000040"/>
    <x v="6"/>
    <s v="92G"/>
    <s v="E38000231"/>
    <s v="NHS Bath and North East Somerset, Swindon and Wiltshire ICB - 92G"/>
    <x v="0"/>
    <n v="180"/>
  </r>
  <r>
    <s v="Nov"/>
    <s v="2024"/>
    <x v="0"/>
    <d v="2024-11-30T00:00:00"/>
    <s v="Y58"/>
    <s v="E40000006"/>
    <x v="1"/>
    <s v="QOX"/>
    <s v="E54000040"/>
    <x v="6"/>
    <s v="92G"/>
    <s v="E38000231"/>
    <s v="NHS Bath and North East Somerset, Swindon and Wiltshire ICB - 92G"/>
    <x v="1"/>
    <n v="5"/>
  </r>
  <r>
    <s v="Nov"/>
    <s v="2024"/>
    <x v="0"/>
    <d v="2024-11-30T00:00:00"/>
    <s v="Y58"/>
    <s v="E40000006"/>
    <x v="1"/>
    <s v="QOX"/>
    <s v="E54000040"/>
    <x v="6"/>
    <s v="92G"/>
    <s v="E38000231"/>
    <s v="NHS Bath and North East Somerset, Swindon and Wiltshire ICB - 92G"/>
    <x v="2"/>
    <n v="235"/>
  </r>
  <r>
    <s v="Nov"/>
    <s v="2024"/>
    <x v="0"/>
    <d v="2024-11-30T00:00:00"/>
    <s v="Y58"/>
    <s v="E40000006"/>
    <x v="1"/>
    <s v="QOX"/>
    <s v="E54000040"/>
    <x v="6"/>
    <s v="92G"/>
    <s v="E38000231"/>
    <s v="NHS Bath and North East Somerset, Swindon and Wiltshire ICB - 92G"/>
    <x v="3"/>
    <n v="3970"/>
  </r>
  <r>
    <s v="Nov"/>
    <s v="2024"/>
    <x v="0"/>
    <d v="2024-11-30T00:00:00"/>
    <s v="Y58"/>
    <s v="E40000006"/>
    <x v="1"/>
    <s v="QOX"/>
    <s v="E54000040"/>
    <x v="6"/>
    <s v="92G"/>
    <s v="E38000231"/>
    <s v="NHS Bath and North East Somerset, Swindon and Wiltshire ICB - 92G"/>
    <x v="4"/>
    <n v="1400"/>
  </r>
  <r>
    <s v="Nov"/>
    <s v="2024"/>
    <x v="0"/>
    <d v="2024-11-30T00:00:00"/>
    <s v="Y58"/>
    <s v="E40000006"/>
    <x v="1"/>
    <s v="QOX"/>
    <s v="E54000040"/>
    <x v="6"/>
    <s v="92G"/>
    <s v="E38000231"/>
    <s v="NHS Bath and North East Somerset, Swindon and Wiltshire ICB - 92G"/>
    <x v="5"/>
    <n v="2995"/>
  </r>
  <r>
    <s v="Nov"/>
    <s v="2024"/>
    <x v="0"/>
    <d v="2024-11-30T00:00:00"/>
    <s v="Y58"/>
    <s v="E40000006"/>
    <x v="1"/>
    <s v="QR1"/>
    <s v="E54000043"/>
    <x v="7"/>
    <s v="11M"/>
    <s v="E38000062"/>
    <s v="NHS Gloucestershire ICB - 11M"/>
    <x v="0"/>
    <n v="100"/>
  </r>
  <r>
    <s v="Nov"/>
    <s v="2024"/>
    <x v="0"/>
    <d v="2024-11-30T00:00:00"/>
    <s v="Y58"/>
    <s v="E40000006"/>
    <x v="1"/>
    <s v="QR1"/>
    <s v="E54000043"/>
    <x v="7"/>
    <s v="11M"/>
    <s v="E38000062"/>
    <s v="NHS Gloucestershire ICB - 11M"/>
    <x v="1"/>
    <s v="*"/>
  </r>
  <r>
    <s v="Nov"/>
    <s v="2024"/>
    <x v="0"/>
    <d v="2024-11-30T00:00:00"/>
    <s v="Y58"/>
    <s v="E40000006"/>
    <x v="1"/>
    <s v="QR1"/>
    <s v="E54000043"/>
    <x v="7"/>
    <s v="11M"/>
    <s v="E38000062"/>
    <s v="NHS Gloucestershire ICB - 11M"/>
    <x v="2"/>
    <n v="105"/>
  </r>
  <r>
    <s v="Nov"/>
    <s v="2024"/>
    <x v="0"/>
    <d v="2024-11-30T00:00:00"/>
    <s v="Y58"/>
    <s v="E40000006"/>
    <x v="1"/>
    <s v="QR1"/>
    <s v="E54000043"/>
    <x v="7"/>
    <s v="11M"/>
    <s v="E38000062"/>
    <s v="NHS Gloucestershire ICB - 11M"/>
    <x v="3"/>
    <n v="3140"/>
  </r>
  <r>
    <s v="Nov"/>
    <s v="2024"/>
    <x v="0"/>
    <d v="2024-11-30T00:00:00"/>
    <s v="Y58"/>
    <s v="E40000006"/>
    <x v="1"/>
    <s v="QR1"/>
    <s v="E54000043"/>
    <x v="7"/>
    <s v="11M"/>
    <s v="E38000062"/>
    <s v="NHS Gloucestershire ICB - 11M"/>
    <x v="4"/>
    <n v="1260"/>
  </r>
  <r>
    <s v="Nov"/>
    <s v="2024"/>
    <x v="0"/>
    <d v="2024-11-30T00:00:00"/>
    <s v="Y58"/>
    <s v="E40000006"/>
    <x v="1"/>
    <s v="QR1"/>
    <s v="E54000043"/>
    <x v="7"/>
    <s v="11M"/>
    <s v="E38000062"/>
    <s v="NHS Gloucestershire ICB - 11M"/>
    <x v="5"/>
    <n v="2105"/>
  </r>
  <r>
    <s v="Nov"/>
    <s v="2024"/>
    <x v="0"/>
    <d v="2024-11-30T00:00:00"/>
    <s v="Y58"/>
    <s v="E40000006"/>
    <x v="1"/>
    <s v="QSL"/>
    <s v="E54000038"/>
    <x v="8"/>
    <s v="11X"/>
    <s v="E38000150"/>
    <s v="NHS Somerset ICB - 11X"/>
    <x v="0"/>
    <n v="180"/>
  </r>
  <r>
    <s v="Nov"/>
    <s v="2024"/>
    <x v="0"/>
    <d v="2024-11-30T00:00:00"/>
    <s v="Y58"/>
    <s v="E40000006"/>
    <x v="1"/>
    <s v="QSL"/>
    <s v="E54000038"/>
    <x v="8"/>
    <s v="11X"/>
    <s v="E38000150"/>
    <s v="NHS Somerset ICB - 11X"/>
    <x v="1"/>
    <s v="*"/>
  </r>
  <r>
    <s v="Nov"/>
    <s v="2024"/>
    <x v="0"/>
    <d v="2024-11-30T00:00:00"/>
    <s v="Y58"/>
    <s v="E40000006"/>
    <x v="1"/>
    <s v="QSL"/>
    <s v="E54000038"/>
    <x v="8"/>
    <s v="11X"/>
    <s v="E38000150"/>
    <s v="NHS Somerset ICB - 11X"/>
    <x v="2"/>
    <n v="665"/>
  </r>
  <r>
    <s v="Nov"/>
    <s v="2024"/>
    <x v="0"/>
    <d v="2024-11-30T00:00:00"/>
    <s v="Y58"/>
    <s v="E40000006"/>
    <x v="1"/>
    <s v="QSL"/>
    <s v="E54000038"/>
    <x v="8"/>
    <s v="11X"/>
    <s v="E38000150"/>
    <s v="NHS Somerset ICB - 11X"/>
    <x v="3"/>
    <n v="3105"/>
  </r>
  <r>
    <s v="Nov"/>
    <s v="2024"/>
    <x v="0"/>
    <d v="2024-11-30T00:00:00"/>
    <s v="Y58"/>
    <s v="E40000006"/>
    <x v="1"/>
    <s v="QSL"/>
    <s v="E54000038"/>
    <x v="8"/>
    <s v="11X"/>
    <s v="E38000150"/>
    <s v="NHS Somerset ICB - 11X"/>
    <x v="4"/>
    <n v="495"/>
  </r>
  <r>
    <s v="Nov"/>
    <s v="2024"/>
    <x v="0"/>
    <d v="2024-11-30T00:00:00"/>
    <s v="Y58"/>
    <s v="E40000006"/>
    <x v="1"/>
    <s v="QSL"/>
    <s v="E54000038"/>
    <x v="8"/>
    <s v="11X"/>
    <s v="E38000150"/>
    <s v="NHS Somerset ICB - 11X"/>
    <x v="5"/>
    <n v="1350"/>
  </r>
  <r>
    <s v="Nov"/>
    <s v="2024"/>
    <x v="0"/>
    <d v="2024-11-30T00:00:00"/>
    <s v="Y58"/>
    <s v="E40000006"/>
    <x v="1"/>
    <s v="QT6"/>
    <s v="E54000036"/>
    <x v="9"/>
    <s v="11N"/>
    <s v="E38000089"/>
    <s v="NHS Cornwall and the Isles of Scilly ICB - 11N"/>
    <x v="0"/>
    <n v="70"/>
  </r>
  <r>
    <s v="Nov"/>
    <s v="2024"/>
    <x v="0"/>
    <d v="2024-11-30T00:00:00"/>
    <s v="Y58"/>
    <s v="E40000006"/>
    <x v="1"/>
    <s v="QT6"/>
    <s v="E54000036"/>
    <x v="9"/>
    <s v="11N"/>
    <s v="E38000089"/>
    <s v="NHS Cornwall and the Isles of Scilly ICB - 11N"/>
    <x v="1"/>
    <s v="*"/>
  </r>
  <r>
    <s v="Nov"/>
    <s v="2024"/>
    <x v="0"/>
    <d v="2024-11-30T00:00:00"/>
    <s v="Y58"/>
    <s v="E40000006"/>
    <x v="1"/>
    <s v="QT6"/>
    <s v="E54000036"/>
    <x v="9"/>
    <s v="11N"/>
    <s v="E38000089"/>
    <s v="NHS Cornwall and the Isles of Scilly ICB - 11N"/>
    <x v="2"/>
    <n v="465"/>
  </r>
  <r>
    <s v="Nov"/>
    <s v="2024"/>
    <x v="0"/>
    <d v="2024-11-30T00:00:00"/>
    <s v="Y58"/>
    <s v="E40000006"/>
    <x v="1"/>
    <s v="QT6"/>
    <s v="E54000036"/>
    <x v="9"/>
    <s v="11N"/>
    <s v="E38000089"/>
    <s v="NHS Cornwall and the Isles of Scilly ICB - 11N"/>
    <x v="3"/>
    <n v="3640"/>
  </r>
  <r>
    <s v="Nov"/>
    <s v="2024"/>
    <x v="0"/>
    <d v="2024-11-30T00:00:00"/>
    <s v="Y58"/>
    <s v="E40000006"/>
    <x v="1"/>
    <s v="QT6"/>
    <s v="E54000036"/>
    <x v="9"/>
    <s v="11N"/>
    <s v="E38000089"/>
    <s v="NHS Cornwall and the Isles of Scilly ICB - 11N"/>
    <x v="4"/>
    <n v="405"/>
  </r>
  <r>
    <s v="Nov"/>
    <s v="2024"/>
    <x v="0"/>
    <d v="2024-11-30T00:00:00"/>
    <s v="Y58"/>
    <s v="E40000006"/>
    <x v="1"/>
    <s v="QT6"/>
    <s v="E54000036"/>
    <x v="9"/>
    <s v="11N"/>
    <s v="E38000089"/>
    <s v="NHS Cornwall and the Isles of Scilly ICB - 11N"/>
    <x v="5"/>
    <n v="1700"/>
  </r>
  <r>
    <s v="Nov"/>
    <s v="2024"/>
    <x v="0"/>
    <d v="2024-11-30T00:00:00"/>
    <s v="Y58"/>
    <s v="E40000006"/>
    <x v="1"/>
    <s v="QUY"/>
    <s v="E54000039"/>
    <x v="10"/>
    <s v="15C"/>
    <s v="E38000222"/>
    <s v="NHS Bristol, North Somerset and South Gloucestershire ICB - 15C"/>
    <x v="0"/>
    <n v="190"/>
  </r>
  <r>
    <s v="Nov"/>
    <s v="2024"/>
    <x v="0"/>
    <d v="2024-11-30T00:00:00"/>
    <s v="Y58"/>
    <s v="E40000006"/>
    <x v="1"/>
    <s v="QUY"/>
    <s v="E54000039"/>
    <x v="10"/>
    <s v="15C"/>
    <s v="E38000222"/>
    <s v="NHS Bristol, North Somerset and South Gloucestershire ICB - 15C"/>
    <x v="1"/>
    <n v="10"/>
  </r>
  <r>
    <s v="Nov"/>
    <s v="2024"/>
    <x v="0"/>
    <d v="2024-11-30T00:00:00"/>
    <s v="Y58"/>
    <s v="E40000006"/>
    <x v="1"/>
    <s v="QUY"/>
    <s v="E54000039"/>
    <x v="10"/>
    <s v="15C"/>
    <s v="E38000222"/>
    <s v="NHS Bristol, North Somerset and South Gloucestershire ICB - 15C"/>
    <x v="2"/>
    <n v="995"/>
  </r>
  <r>
    <s v="Nov"/>
    <s v="2024"/>
    <x v="0"/>
    <d v="2024-11-30T00:00:00"/>
    <s v="Y58"/>
    <s v="E40000006"/>
    <x v="1"/>
    <s v="QUY"/>
    <s v="E54000039"/>
    <x v="10"/>
    <s v="15C"/>
    <s v="E38000222"/>
    <s v="NHS Bristol, North Somerset and South Gloucestershire ICB - 15C"/>
    <x v="3"/>
    <n v="4905"/>
  </r>
  <r>
    <s v="Nov"/>
    <s v="2024"/>
    <x v="0"/>
    <d v="2024-11-30T00:00:00"/>
    <s v="Y58"/>
    <s v="E40000006"/>
    <x v="1"/>
    <s v="QUY"/>
    <s v="E54000039"/>
    <x v="10"/>
    <s v="15C"/>
    <s v="E38000222"/>
    <s v="NHS Bristol, North Somerset and South Gloucestershire ICB - 15C"/>
    <x v="4"/>
    <n v="550"/>
  </r>
  <r>
    <s v="Nov"/>
    <s v="2024"/>
    <x v="0"/>
    <d v="2024-11-30T00:00:00"/>
    <s v="Y58"/>
    <s v="E40000006"/>
    <x v="1"/>
    <s v="QUY"/>
    <s v="E54000039"/>
    <x v="10"/>
    <s v="15C"/>
    <s v="E38000222"/>
    <s v="NHS Bristol, North Somerset and South Gloucestershire ICB - 15C"/>
    <x v="5"/>
    <n v="2065"/>
  </r>
  <r>
    <s v="Nov"/>
    <s v="2024"/>
    <x v="0"/>
    <d v="2024-11-30T00:00:00"/>
    <s v="Y58"/>
    <s v="E40000006"/>
    <x v="1"/>
    <s v="QVV"/>
    <s v="E54000041"/>
    <x v="11"/>
    <s v="11J"/>
    <s v="E38000045"/>
    <s v="NHS Dorset ICB - 11J"/>
    <x v="0"/>
    <n v="135"/>
  </r>
  <r>
    <s v="Nov"/>
    <s v="2024"/>
    <x v="0"/>
    <d v="2024-11-30T00:00:00"/>
    <s v="Y58"/>
    <s v="E40000006"/>
    <x v="1"/>
    <s v="QVV"/>
    <s v="E54000041"/>
    <x v="11"/>
    <s v="11J"/>
    <s v="E38000045"/>
    <s v="NHS Dorset ICB - 11J"/>
    <x v="1"/>
    <n v="10"/>
  </r>
  <r>
    <s v="Nov"/>
    <s v="2024"/>
    <x v="0"/>
    <d v="2024-11-30T00:00:00"/>
    <s v="Y58"/>
    <s v="E40000006"/>
    <x v="1"/>
    <s v="QVV"/>
    <s v="E54000041"/>
    <x v="11"/>
    <s v="11J"/>
    <s v="E38000045"/>
    <s v="NHS Dorset ICB - 11J"/>
    <x v="2"/>
    <n v="290"/>
  </r>
  <r>
    <s v="Nov"/>
    <s v="2024"/>
    <x v="0"/>
    <d v="2024-11-30T00:00:00"/>
    <s v="Y58"/>
    <s v="E40000006"/>
    <x v="1"/>
    <s v="QVV"/>
    <s v="E54000041"/>
    <x v="11"/>
    <s v="11J"/>
    <s v="E38000045"/>
    <s v="NHS Dorset ICB - 11J"/>
    <x v="3"/>
    <n v="3150"/>
  </r>
  <r>
    <s v="Nov"/>
    <s v="2024"/>
    <x v="0"/>
    <d v="2024-11-30T00:00:00"/>
    <s v="Y58"/>
    <s v="E40000006"/>
    <x v="1"/>
    <s v="QVV"/>
    <s v="E54000041"/>
    <x v="11"/>
    <s v="11J"/>
    <s v="E38000045"/>
    <s v="NHS Dorset ICB - 11J"/>
    <x v="4"/>
    <n v="2155"/>
  </r>
  <r>
    <s v="Nov"/>
    <s v="2024"/>
    <x v="0"/>
    <d v="2024-11-30T00:00:00"/>
    <s v="Y58"/>
    <s v="E40000006"/>
    <x v="1"/>
    <s v="QVV"/>
    <s v="E54000041"/>
    <x v="11"/>
    <s v="11J"/>
    <s v="E38000045"/>
    <s v="NHS Dorset ICB - 11J"/>
    <x v="5"/>
    <n v="2935"/>
  </r>
  <r>
    <s v="Nov"/>
    <s v="2024"/>
    <x v="0"/>
    <d v="2024-11-30T00:00:00"/>
    <s v="Y59"/>
    <s v="E40000005"/>
    <x v="2"/>
    <s v="QKS"/>
    <s v="E54000032"/>
    <x v="12"/>
    <s v="91Q"/>
    <s v="E38000237"/>
    <s v="NHS Kent and Medway ICB - 91Q"/>
    <x v="0"/>
    <n v="375"/>
  </r>
  <r>
    <s v="Nov"/>
    <s v="2024"/>
    <x v="0"/>
    <d v="2024-11-30T00:00:00"/>
    <s v="Y59"/>
    <s v="E40000005"/>
    <x v="2"/>
    <s v="QKS"/>
    <s v="E54000032"/>
    <x v="12"/>
    <s v="91Q"/>
    <s v="E38000237"/>
    <s v="NHS Kent and Medway ICB - 91Q"/>
    <x v="1"/>
    <n v="10"/>
  </r>
  <r>
    <s v="Nov"/>
    <s v="2024"/>
    <x v="0"/>
    <d v="2024-11-30T00:00:00"/>
    <s v="Y59"/>
    <s v="E40000005"/>
    <x v="2"/>
    <s v="QKS"/>
    <s v="E54000032"/>
    <x v="12"/>
    <s v="91Q"/>
    <s v="E38000237"/>
    <s v="NHS Kent and Medway ICB - 91Q"/>
    <x v="2"/>
    <n v="1270"/>
  </r>
  <r>
    <s v="Nov"/>
    <s v="2024"/>
    <x v="0"/>
    <d v="2024-11-30T00:00:00"/>
    <s v="Y59"/>
    <s v="E40000005"/>
    <x v="2"/>
    <s v="QKS"/>
    <s v="E54000032"/>
    <x v="12"/>
    <s v="91Q"/>
    <s v="E38000237"/>
    <s v="NHS Kent and Medway ICB - 91Q"/>
    <x v="3"/>
    <n v="8425"/>
  </r>
  <r>
    <s v="Nov"/>
    <s v="2024"/>
    <x v="0"/>
    <d v="2024-11-30T00:00:00"/>
    <s v="Y59"/>
    <s v="E40000005"/>
    <x v="2"/>
    <s v="QKS"/>
    <s v="E54000032"/>
    <x v="12"/>
    <s v="91Q"/>
    <s v="E38000237"/>
    <s v="NHS Kent and Medway ICB - 91Q"/>
    <x v="4"/>
    <n v="1650"/>
  </r>
  <r>
    <s v="Nov"/>
    <s v="2024"/>
    <x v="0"/>
    <d v="2024-11-30T00:00:00"/>
    <s v="Y59"/>
    <s v="E40000005"/>
    <x v="2"/>
    <s v="QKS"/>
    <s v="E54000032"/>
    <x v="12"/>
    <s v="91Q"/>
    <s v="E38000237"/>
    <s v="NHS Kent and Medway ICB - 91Q"/>
    <x v="5"/>
    <n v="4455"/>
  </r>
  <r>
    <s v="Nov"/>
    <s v="2024"/>
    <x v="0"/>
    <d v="2024-11-30T00:00:00"/>
    <s v="Y59"/>
    <s v="E40000005"/>
    <x v="2"/>
    <s v="QNQ"/>
    <s v="E54000034"/>
    <x v="13"/>
    <s v="D4U1Y"/>
    <s v="E38000252"/>
    <s v="NHS Frimley ICB - D4U1Y"/>
    <x v="0"/>
    <n v="370"/>
  </r>
  <r>
    <s v="Nov"/>
    <s v="2024"/>
    <x v="0"/>
    <d v="2024-11-30T00:00:00"/>
    <s v="Y59"/>
    <s v="E40000005"/>
    <x v="2"/>
    <s v="QNQ"/>
    <s v="E54000034"/>
    <x v="13"/>
    <s v="D4U1Y"/>
    <s v="E38000252"/>
    <s v="NHS Frimley ICB - D4U1Y"/>
    <x v="1"/>
    <s v="*"/>
  </r>
  <r>
    <s v="Nov"/>
    <s v="2024"/>
    <x v="0"/>
    <d v="2024-11-30T00:00:00"/>
    <s v="Y59"/>
    <s v="E40000005"/>
    <x v="2"/>
    <s v="QNQ"/>
    <s v="E54000034"/>
    <x v="13"/>
    <s v="D4U1Y"/>
    <s v="E38000252"/>
    <s v="NHS Frimley ICB - D4U1Y"/>
    <x v="2"/>
    <n v="795"/>
  </r>
  <r>
    <s v="Nov"/>
    <s v="2024"/>
    <x v="0"/>
    <d v="2024-11-30T00:00:00"/>
    <s v="Y59"/>
    <s v="E40000005"/>
    <x v="2"/>
    <s v="QNQ"/>
    <s v="E54000034"/>
    <x v="13"/>
    <s v="D4U1Y"/>
    <s v="E38000252"/>
    <s v="NHS Frimley ICB - D4U1Y"/>
    <x v="3"/>
    <n v="3295"/>
  </r>
  <r>
    <s v="Nov"/>
    <s v="2024"/>
    <x v="0"/>
    <d v="2024-11-30T00:00:00"/>
    <s v="Y59"/>
    <s v="E40000005"/>
    <x v="2"/>
    <s v="QNQ"/>
    <s v="E54000034"/>
    <x v="13"/>
    <s v="D4U1Y"/>
    <s v="E38000252"/>
    <s v="NHS Frimley ICB - D4U1Y"/>
    <x v="4"/>
    <n v="620"/>
  </r>
  <r>
    <s v="Nov"/>
    <s v="2024"/>
    <x v="0"/>
    <d v="2024-11-30T00:00:00"/>
    <s v="Y59"/>
    <s v="E40000005"/>
    <x v="2"/>
    <s v="QNQ"/>
    <s v="E54000034"/>
    <x v="13"/>
    <s v="D4U1Y"/>
    <s v="E38000252"/>
    <s v="NHS Frimley ICB - D4U1Y"/>
    <x v="5"/>
    <n v="1185"/>
  </r>
  <r>
    <s v="Nov"/>
    <s v="2024"/>
    <x v="0"/>
    <d v="2024-11-30T00:00:00"/>
    <s v="Y59"/>
    <s v="E40000005"/>
    <x v="2"/>
    <s v="QNX"/>
    <s v="E54000064"/>
    <x v="14"/>
    <s v="09D"/>
    <s v="E38000021"/>
    <s v="NHS Sussex ICB - 09D"/>
    <x v="0"/>
    <n v="40"/>
  </r>
  <r>
    <s v="Nov"/>
    <s v="2024"/>
    <x v="0"/>
    <d v="2024-11-30T00:00:00"/>
    <s v="Y59"/>
    <s v="E40000005"/>
    <x v="2"/>
    <s v="QNX"/>
    <s v="E54000064"/>
    <x v="14"/>
    <s v="09D"/>
    <s v="E38000021"/>
    <s v="NHS Sussex ICB - 09D"/>
    <x v="1"/>
    <s v="*"/>
  </r>
  <r>
    <s v="Nov"/>
    <s v="2024"/>
    <x v="0"/>
    <d v="2024-11-30T00:00:00"/>
    <s v="Y59"/>
    <s v="E40000005"/>
    <x v="2"/>
    <s v="QNX"/>
    <s v="E54000064"/>
    <x v="14"/>
    <s v="09D"/>
    <s v="E38000021"/>
    <s v="NHS Sussex ICB - 09D"/>
    <x v="2"/>
    <n v="85"/>
  </r>
  <r>
    <s v="Nov"/>
    <s v="2024"/>
    <x v="0"/>
    <d v="2024-11-30T00:00:00"/>
    <s v="Y59"/>
    <s v="E40000005"/>
    <x v="2"/>
    <s v="QNX"/>
    <s v="E54000064"/>
    <x v="14"/>
    <s v="09D"/>
    <s v="E38000021"/>
    <s v="NHS Sussex ICB - 09D"/>
    <x v="3"/>
    <n v="785"/>
  </r>
  <r>
    <s v="Nov"/>
    <s v="2024"/>
    <x v="0"/>
    <d v="2024-11-30T00:00:00"/>
    <s v="Y59"/>
    <s v="E40000005"/>
    <x v="2"/>
    <s v="QNX"/>
    <s v="E54000064"/>
    <x v="14"/>
    <s v="09D"/>
    <s v="E38000021"/>
    <s v="NHS Sussex ICB - 09D"/>
    <x v="4"/>
    <n v="440"/>
  </r>
  <r>
    <s v="Nov"/>
    <s v="2024"/>
    <x v="0"/>
    <d v="2024-11-30T00:00:00"/>
    <s v="Y59"/>
    <s v="E40000005"/>
    <x v="2"/>
    <s v="QNX"/>
    <s v="E54000064"/>
    <x v="14"/>
    <s v="09D"/>
    <s v="E38000021"/>
    <s v="NHS Sussex ICB - 09D"/>
    <x v="5"/>
    <n v="560"/>
  </r>
  <r>
    <s v="Nov"/>
    <s v="2024"/>
    <x v="0"/>
    <d v="2024-11-30T00:00:00"/>
    <s v="Y59"/>
    <s v="E40000005"/>
    <x v="2"/>
    <s v="QNX"/>
    <s v="E54000064"/>
    <x v="14"/>
    <s v="70F"/>
    <s v="E38000265"/>
    <s v="NHS Sussex ICB - 70F"/>
    <x v="0"/>
    <n v="320"/>
  </r>
  <r>
    <s v="Nov"/>
    <s v="2024"/>
    <x v="0"/>
    <d v="2024-11-30T00:00:00"/>
    <s v="Y59"/>
    <s v="E40000005"/>
    <x v="2"/>
    <s v="QNX"/>
    <s v="E54000064"/>
    <x v="14"/>
    <s v="70F"/>
    <s v="E38000265"/>
    <s v="NHS Sussex ICB - 70F"/>
    <x v="1"/>
    <n v="5"/>
  </r>
  <r>
    <s v="Nov"/>
    <s v="2024"/>
    <x v="0"/>
    <d v="2024-11-30T00:00:00"/>
    <s v="Y59"/>
    <s v="E40000005"/>
    <x v="2"/>
    <s v="QNX"/>
    <s v="E54000064"/>
    <x v="14"/>
    <s v="70F"/>
    <s v="E38000265"/>
    <s v="NHS Sussex ICB - 70F"/>
    <x v="2"/>
    <n v="800"/>
  </r>
  <r>
    <s v="Nov"/>
    <s v="2024"/>
    <x v="0"/>
    <d v="2024-11-30T00:00:00"/>
    <s v="Y59"/>
    <s v="E40000005"/>
    <x v="2"/>
    <s v="QNX"/>
    <s v="E54000064"/>
    <x v="14"/>
    <s v="70F"/>
    <s v="E38000265"/>
    <s v="NHS Sussex ICB - 70F"/>
    <x v="3"/>
    <n v="3310"/>
  </r>
  <r>
    <s v="Nov"/>
    <s v="2024"/>
    <x v="0"/>
    <d v="2024-11-30T00:00:00"/>
    <s v="Y59"/>
    <s v="E40000005"/>
    <x v="2"/>
    <s v="QNX"/>
    <s v="E54000064"/>
    <x v="14"/>
    <s v="70F"/>
    <s v="E38000265"/>
    <s v="NHS Sussex ICB - 70F"/>
    <x v="4"/>
    <n v="2435"/>
  </r>
  <r>
    <s v="Nov"/>
    <s v="2024"/>
    <x v="0"/>
    <d v="2024-11-30T00:00:00"/>
    <s v="Y59"/>
    <s v="E40000005"/>
    <x v="2"/>
    <s v="QNX"/>
    <s v="E54000064"/>
    <x v="14"/>
    <s v="70F"/>
    <s v="E38000265"/>
    <s v="NHS Sussex ICB - 70F"/>
    <x v="5"/>
    <n v="2870"/>
  </r>
  <r>
    <s v="Nov"/>
    <s v="2024"/>
    <x v="0"/>
    <d v="2024-11-30T00:00:00"/>
    <s v="Y59"/>
    <s v="E40000005"/>
    <x v="2"/>
    <s v="QNX"/>
    <s v="E54000064"/>
    <x v="14"/>
    <s v="97R"/>
    <s v="E38000235"/>
    <s v="NHS Sussex ICB - 97R"/>
    <x v="0"/>
    <n v="55"/>
  </r>
  <r>
    <s v="Nov"/>
    <s v="2024"/>
    <x v="0"/>
    <d v="2024-11-30T00:00:00"/>
    <s v="Y59"/>
    <s v="E40000005"/>
    <x v="2"/>
    <s v="QNX"/>
    <s v="E54000064"/>
    <x v="14"/>
    <s v="97R"/>
    <s v="E38000235"/>
    <s v="NHS Sussex ICB - 97R"/>
    <x v="1"/>
    <n v="5"/>
  </r>
  <r>
    <s v="Nov"/>
    <s v="2024"/>
    <x v="0"/>
    <d v="2024-11-30T00:00:00"/>
    <s v="Y59"/>
    <s v="E40000005"/>
    <x v="2"/>
    <s v="QNX"/>
    <s v="E54000064"/>
    <x v="14"/>
    <s v="97R"/>
    <s v="E38000235"/>
    <s v="NHS Sussex ICB - 97R"/>
    <x v="2"/>
    <n v="800"/>
  </r>
  <r>
    <s v="Nov"/>
    <s v="2024"/>
    <x v="0"/>
    <d v="2024-11-30T00:00:00"/>
    <s v="Y59"/>
    <s v="E40000005"/>
    <x v="2"/>
    <s v="QNX"/>
    <s v="E54000064"/>
    <x v="14"/>
    <s v="97R"/>
    <s v="E38000235"/>
    <s v="NHS Sussex ICB - 97R"/>
    <x v="3"/>
    <n v="3035"/>
  </r>
  <r>
    <s v="Nov"/>
    <s v="2024"/>
    <x v="0"/>
    <d v="2024-11-30T00:00:00"/>
    <s v="Y59"/>
    <s v="E40000005"/>
    <x v="2"/>
    <s v="QNX"/>
    <s v="E54000064"/>
    <x v="14"/>
    <s v="97R"/>
    <s v="E38000235"/>
    <s v="NHS Sussex ICB - 97R"/>
    <x v="4"/>
    <n v="1130"/>
  </r>
  <r>
    <s v="Nov"/>
    <s v="2024"/>
    <x v="0"/>
    <d v="2024-11-30T00:00:00"/>
    <s v="Y59"/>
    <s v="E40000005"/>
    <x v="2"/>
    <s v="QNX"/>
    <s v="E54000064"/>
    <x v="14"/>
    <s v="97R"/>
    <s v="E38000235"/>
    <s v="NHS Sussex ICB - 97R"/>
    <x v="5"/>
    <n v="1525"/>
  </r>
  <r>
    <s v="Nov"/>
    <s v="2024"/>
    <x v="0"/>
    <d v="2024-11-30T00:00:00"/>
    <s v="Y59"/>
    <s v="E40000005"/>
    <x v="2"/>
    <s v="QRL"/>
    <s v="E54000042"/>
    <x v="15"/>
    <s v="10R"/>
    <s v="E38000137"/>
    <s v="NHS Hampshire and Isle of Wight ICB - 10R"/>
    <x v="0"/>
    <n v="30"/>
  </r>
  <r>
    <s v="Nov"/>
    <s v="2024"/>
    <x v="0"/>
    <d v="2024-11-30T00:00:00"/>
    <s v="Y59"/>
    <s v="E40000005"/>
    <x v="2"/>
    <s v="QRL"/>
    <s v="E54000042"/>
    <x v="15"/>
    <s v="10R"/>
    <s v="E38000137"/>
    <s v="NHS Hampshire and Isle of Wight ICB - 10R"/>
    <x v="1"/>
    <s v="*"/>
  </r>
  <r>
    <s v="Nov"/>
    <s v="2024"/>
    <x v="0"/>
    <d v="2024-11-30T00:00:00"/>
    <s v="Y59"/>
    <s v="E40000005"/>
    <x v="2"/>
    <s v="QRL"/>
    <s v="E54000042"/>
    <x v="15"/>
    <s v="10R"/>
    <s v="E38000137"/>
    <s v="NHS Hampshire and Isle of Wight ICB - 10R"/>
    <x v="2"/>
    <n v="185"/>
  </r>
  <r>
    <s v="Nov"/>
    <s v="2024"/>
    <x v="0"/>
    <d v="2024-11-30T00:00:00"/>
    <s v="Y59"/>
    <s v="E40000005"/>
    <x v="2"/>
    <s v="QRL"/>
    <s v="E54000042"/>
    <x v="15"/>
    <s v="10R"/>
    <s v="E38000137"/>
    <s v="NHS Hampshire and Isle of Wight ICB - 10R"/>
    <x v="3"/>
    <n v="725"/>
  </r>
  <r>
    <s v="Nov"/>
    <s v="2024"/>
    <x v="0"/>
    <d v="2024-11-30T00:00:00"/>
    <s v="Y59"/>
    <s v="E40000005"/>
    <x v="2"/>
    <s v="QRL"/>
    <s v="E54000042"/>
    <x v="15"/>
    <s v="10R"/>
    <s v="E38000137"/>
    <s v="NHS Hampshire and Isle of Wight ICB - 10R"/>
    <x v="4"/>
    <n v="340"/>
  </r>
  <r>
    <s v="Nov"/>
    <s v="2024"/>
    <x v="0"/>
    <d v="2024-11-30T00:00:00"/>
    <s v="Y59"/>
    <s v="E40000005"/>
    <x v="2"/>
    <s v="QRL"/>
    <s v="E54000042"/>
    <x v="15"/>
    <s v="10R"/>
    <s v="E38000137"/>
    <s v="NHS Hampshire and Isle of Wight ICB - 10R"/>
    <x v="5"/>
    <n v="295"/>
  </r>
  <r>
    <s v="Nov"/>
    <s v="2024"/>
    <x v="0"/>
    <d v="2024-11-30T00:00:00"/>
    <s v="Y59"/>
    <s v="E40000005"/>
    <x v="2"/>
    <s v="QRL"/>
    <s v="E54000042"/>
    <x v="15"/>
    <s v="D9Y0V"/>
    <s v="E38000253"/>
    <s v="NHS Hampshire and Isle of Wight ICB - D9Y0V"/>
    <x v="0"/>
    <n v="310"/>
  </r>
  <r>
    <s v="Nov"/>
    <s v="2024"/>
    <x v="0"/>
    <d v="2024-11-30T00:00:00"/>
    <s v="Y59"/>
    <s v="E40000005"/>
    <x v="2"/>
    <s v="QRL"/>
    <s v="E54000042"/>
    <x v="15"/>
    <s v="D9Y0V"/>
    <s v="E38000253"/>
    <s v="NHS Hampshire and Isle of Wight ICB - D9Y0V"/>
    <x v="1"/>
    <n v="5"/>
  </r>
  <r>
    <s v="Nov"/>
    <s v="2024"/>
    <x v="0"/>
    <d v="2024-11-30T00:00:00"/>
    <s v="Y59"/>
    <s v="E40000005"/>
    <x v="2"/>
    <s v="QRL"/>
    <s v="E54000042"/>
    <x v="15"/>
    <s v="D9Y0V"/>
    <s v="E38000253"/>
    <s v="NHS Hampshire and Isle of Wight ICB - D9Y0V"/>
    <x v="2"/>
    <n v="1550"/>
  </r>
  <r>
    <s v="Nov"/>
    <s v="2024"/>
    <x v="0"/>
    <d v="2024-11-30T00:00:00"/>
    <s v="Y59"/>
    <s v="E40000005"/>
    <x v="2"/>
    <s v="QRL"/>
    <s v="E54000042"/>
    <x v="15"/>
    <s v="D9Y0V"/>
    <s v="E38000253"/>
    <s v="NHS Hampshire and Isle of Wight ICB - D9Y0V"/>
    <x v="3"/>
    <n v="7120"/>
  </r>
  <r>
    <s v="Nov"/>
    <s v="2024"/>
    <x v="0"/>
    <d v="2024-11-30T00:00:00"/>
    <s v="Y59"/>
    <s v="E40000005"/>
    <x v="2"/>
    <s v="QRL"/>
    <s v="E54000042"/>
    <x v="15"/>
    <s v="D9Y0V"/>
    <s v="E38000253"/>
    <s v="NHS Hampshire and Isle of Wight ICB - D9Y0V"/>
    <x v="4"/>
    <n v="2640"/>
  </r>
  <r>
    <s v="Nov"/>
    <s v="2024"/>
    <x v="0"/>
    <d v="2024-11-30T00:00:00"/>
    <s v="Y59"/>
    <s v="E40000005"/>
    <x v="2"/>
    <s v="QRL"/>
    <s v="E54000042"/>
    <x v="15"/>
    <s v="D9Y0V"/>
    <s v="E38000253"/>
    <s v="NHS Hampshire and Isle of Wight ICB - D9Y0V"/>
    <x v="5"/>
    <n v="4465"/>
  </r>
  <r>
    <s v="Nov"/>
    <s v="2024"/>
    <x v="0"/>
    <d v="2024-11-30T00:00:00"/>
    <s v="Y59"/>
    <s v="E40000005"/>
    <x v="2"/>
    <s v="QU9"/>
    <s v="E54000044"/>
    <x v="16"/>
    <s v="10Q"/>
    <s v="E38000136"/>
    <s v="NHS Buckinghamshire, Oxfordshire and Berkshire West ICB - 10Q"/>
    <x v="0"/>
    <n v="245"/>
  </r>
  <r>
    <s v="Nov"/>
    <s v="2024"/>
    <x v="0"/>
    <d v="2024-11-30T00:00:00"/>
    <s v="Y59"/>
    <s v="E40000005"/>
    <x v="2"/>
    <s v="QU9"/>
    <s v="E54000044"/>
    <x v="16"/>
    <s v="10Q"/>
    <s v="E38000136"/>
    <s v="NHS Buckinghamshire, Oxfordshire and Berkshire West ICB - 10Q"/>
    <x v="1"/>
    <s v="*"/>
  </r>
  <r>
    <s v="Nov"/>
    <s v="2024"/>
    <x v="0"/>
    <d v="2024-11-30T00:00:00"/>
    <s v="Y59"/>
    <s v="E40000005"/>
    <x v="2"/>
    <s v="QU9"/>
    <s v="E54000044"/>
    <x v="16"/>
    <s v="10Q"/>
    <s v="E38000136"/>
    <s v="NHS Buckinghamshire, Oxfordshire and Berkshire West ICB - 10Q"/>
    <x v="2"/>
    <n v="780"/>
  </r>
  <r>
    <s v="Nov"/>
    <s v="2024"/>
    <x v="0"/>
    <d v="2024-11-30T00:00:00"/>
    <s v="Y59"/>
    <s v="E40000005"/>
    <x v="2"/>
    <s v="QU9"/>
    <s v="E54000044"/>
    <x v="16"/>
    <s v="10Q"/>
    <s v="E38000136"/>
    <s v="NHS Buckinghamshire, Oxfordshire and Berkshire West ICB - 10Q"/>
    <x v="3"/>
    <n v="3240"/>
  </r>
  <r>
    <s v="Nov"/>
    <s v="2024"/>
    <x v="0"/>
    <d v="2024-11-30T00:00:00"/>
    <s v="Y59"/>
    <s v="E40000005"/>
    <x v="2"/>
    <s v="QU9"/>
    <s v="E54000044"/>
    <x v="16"/>
    <s v="10Q"/>
    <s v="E38000136"/>
    <s v="NHS Buckinghamshire, Oxfordshire and Berkshire West ICB - 10Q"/>
    <x v="4"/>
    <n v="380"/>
  </r>
  <r>
    <s v="Nov"/>
    <s v="2024"/>
    <x v="0"/>
    <d v="2024-11-30T00:00:00"/>
    <s v="Y59"/>
    <s v="E40000005"/>
    <x v="2"/>
    <s v="QU9"/>
    <s v="E54000044"/>
    <x v="16"/>
    <s v="10Q"/>
    <s v="E38000136"/>
    <s v="NHS Buckinghamshire, Oxfordshire and Berkshire West ICB - 10Q"/>
    <x v="5"/>
    <n v="1600"/>
  </r>
  <r>
    <s v="Nov"/>
    <s v="2024"/>
    <x v="0"/>
    <d v="2024-11-30T00:00:00"/>
    <s v="Y59"/>
    <s v="E40000005"/>
    <x v="2"/>
    <s v="QU9"/>
    <s v="E54000044"/>
    <x v="16"/>
    <s v="14Y"/>
    <s v="E38000223"/>
    <s v="NHS Buckinghamshire, Oxfordshire and Berkshire West ICB - 14Y"/>
    <x v="0"/>
    <n v="220"/>
  </r>
  <r>
    <s v="Nov"/>
    <s v="2024"/>
    <x v="0"/>
    <d v="2024-11-30T00:00:00"/>
    <s v="Y59"/>
    <s v="E40000005"/>
    <x v="2"/>
    <s v="QU9"/>
    <s v="E54000044"/>
    <x v="16"/>
    <s v="14Y"/>
    <s v="E38000223"/>
    <s v="NHS Buckinghamshire, Oxfordshire and Berkshire West ICB - 14Y"/>
    <x v="1"/>
    <s v="*"/>
  </r>
  <r>
    <s v="Nov"/>
    <s v="2024"/>
    <x v="0"/>
    <d v="2024-11-30T00:00:00"/>
    <s v="Y59"/>
    <s v="E40000005"/>
    <x v="2"/>
    <s v="QU9"/>
    <s v="E54000044"/>
    <x v="16"/>
    <s v="14Y"/>
    <s v="E38000223"/>
    <s v="NHS Buckinghamshire, Oxfordshire and Berkshire West ICB - 14Y"/>
    <x v="2"/>
    <n v="340"/>
  </r>
  <r>
    <s v="Nov"/>
    <s v="2024"/>
    <x v="0"/>
    <d v="2024-11-30T00:00:00"/>
    <s v="Y59"/>
    <s v="E40000005"/>
    <x v="2"/>
    <s v="QU9"/>
    <s v="E54000044"/>
    <x v="16"/>
    <s v="14Y"/>
    <s v="E38000223"/>
    <s v="NHS Buckinghamshire, Oxfordshire and Berkshire West ICB - 14Y"/>
    <x v="3"/>
    <n v="2560"/>
  </r>
  <r>
    <s v="Nov"/>
    <s v="2024"/>
    <x v="0"/>
    <d v="2024-11-30T00:00:00"/>
    <s v="Y59"/>
    <s v="E40000005"/>
    <x v="2"/>
    <s v="QU9"/>
    <s v="E54000044"/>
    <x v="16"/>
    <s v="14Y"/>
    <s v="E38000223"/>
    <s v="NHS Buckinghamshire, Oxfordshire and Berkshire West ICB - 14Y"/>
    <x v="4"/>
    <n v="265"/>
  </r>
  <r>
    <s v="Nov"/>
    <s v="2024"/>
    <x v="0"/>
    <d v="2024-11-30T00:00:00"/>
    <s v="Y59"/>
    <s v="E40000005"/>
    <x v="2"/>
    <s v="QU9"/>
    <s v="E54000044"/>
    <x v="16"/>
    <s v="14Y"/>
    <s v="E38000223"/>
    <s v="NHS Buckinghamshire, Oxfordshire and Berkshire West ICB - 14Y"/>
    <x v="5"/>
    <n v="1195"/>
  </r>
  <r>
    <s v="Nov"/>
    <s v="2024"/>
    <x v="0"/>
    <d v="2024-11-30T00:00:00"/>
    <s v="Y59"/>
    <s v="E40000005"/>
    <x v="2"/>
    <s v="QU9"/>
    <s v="E54000044"/>
    <x v="16"/>
    <s v="15A"/>
    <s v="E38000221"/>
    <s v="NHS Buckinghamshire, Oxfordshire and Berkshire West ICB - 15A"/>
    <x v="0"/>
    <n v="50"/>
  </r>
  <r>
    <s v="Nov"/>
    <s v="2024"/>
    <x v="0"/>
    <d v="2024-11-30T00:00:00"/>
    <s v="Y59"/>
    <s v="E40000005"/>
    <x v="2"/>
    <s v="QU9"/>
    <s v="E54000044"/>
    <x v="16"/>
    <s v="15A"/>
    <s v="E38000221"/>
    <s v="NHS Buckinghamshire, Oxfordshire and Berkshire West ICB - 15A"/>
    <x v="1"/>
    <s v="*"/>
  </r>
  <r>
    <s v="Nov"/>
    <s v="2024"/>
    <x v="0"/>
    <d v="2024-11-30T00:00:00"/>
    <s v="Y59"/>
    <s v="E40000005"/>
    <x v="2"/>
    <s v="QU9"/>
    <s v="E54000044"/>
    <x v="16"/>
    <s v="15A"/>
    <s v="E38000221"/>
    <s v="NHS Buckinghamshire, Oxfordshire and Berkshire West ICB - 15A"/>
    <x v="2"/>
    <n v="565"/>
  </r>
  <r>
    <s v="Nov"/>
    <s v="2024"/>
    <x v="0"/>
    <d v="2024-11-30T00:00:00"/>
    <s v="Y59"/>
    <s v="E40000005"/>
    <x v="2"/>
    <s v="QU9"/>
    <s v="E54000044"/>
    <x v="16"/>
    <s v="15A"/>
    <s v="E38000221"/>
    <s v="NHS Buckinghamshire, Oxfordshire and Berkshire West ICB - 15A"/>
    <x v="3"/>
    <n v="2570"/>
  </r>
  <r>
    <s v="Nov"/>
    <s v="2024"/>
    <x v="0"/>
    <d v="2024-11-30T00:00:00"/>
    <s v="Y59"/>
    <s v="E40000005"/>
    <x v="2"/>
    <s v="QU9"/>
    <s v="E54000044"/>
    <x v="16"/>
    <s v="15A"/>
    <s v="E38000221"/>
    <s v="NHS Buckinghamshire, Oxfordshire and Berkshire West ICB - 15A"/>
    <x v="4"/>
    <n v="340"/>
  </r>
  <r>
    <s v="Nov"/>
    <s v="2024"/>
    <x v="0"/>
    <d v="2024-11-30T00:00:00"/>
    <s v="Y59"/>
    <s v="E40000005"/>
    <x v="2"/>
    <s v="QU9"/>
    <s v="E54000044"/>
    <x v="16"/>
    <s v="15A"/>
    <s v="E38000221"/>
    <s v="NHS Buckinghamshire, Oxfordshire and Berkshire West ICB - 15A"/>
    <x v="5"/>
    <n v="620"/>
  </r>
  <r>
    <s v="Nov"/>
    <s v="2024"/>
    <x v="0"/>
    <d v="2024-11-30T00:00:00"/>
    <s v="Y59"/>
    <s v="E40000005"/>
    <x v="2"/>
    <s v="QXU"/>
    <s v="E54000063"/>
    <x v="17"/>
    <s v="92A"/>
    <s v="E38000264"/>
    <s v="NHS Surrey Heartlands ICB - 92A"/>
    <x v="0"/>
    <n v="215"/>
  </r>
  <r>
    <s v="Nov"/>
    <s v="2024"/>
    <x v="0"/>
    <d v="2024-11-30T00:00:00"/>
    <s v="Y59"/>
    <s v="E40000005"/>
    <x v="2"/>
    <s v="QXU"/>
    <s v="E54000063"/>
    <x v="17"/>
    <s v="92A"/>
    <s v="E38000264"/>
    <s v="NHS Surrey Heartlands ICB - 92A"/>
    <x v="1"/>
    <s v="*"/>
  </r>
  <r>
    <s v="Nov"/>
    <s v="2024"/>
    <x v="0"/>
    <d v="2024-11-30T00:00:00"/>
    <s v="Y59"/>
    <s v="E40000005"/>
    <x v="2"/>
    <s v="QXU"/>
    <s v="E54000063"/>
    <x v="17"/>
    <s v="92A"/>
    <s v="E38000264"/>
    <s v="NHS Surrey Heartlands ICB - 92A"/>
    <x v="2"/>
    <n v="1070"/>
  </r>
  <r>
    <s v="Nov"/>
    <s v="2024"/>
    <x v="0"/>
    <d v="2024-11-30T00:00:00"/>
    <s v="Y59"/>
    <s v="E40000005"/>
    <x v="2"/>
    <s v="QXU"/>
    <s v="E54000063"/>
    <x v="17"/>
    <s v="92A"/>
    <s v="E38000264"/>
    <s v="NHS Surrey Heartlands ICB - 92A"/>
    <x v="3"/>
    <n v="6130"/>
  </r>
  <r>
    <s v="Nov"/>
    <s v="2024"/>
    <x v="0"/>
    <d v="2024-11-30T00:00:00"/>
    <s v="Y59"/>
    <s v="E40000005"/>
    <x v="2"/>
    <s v="QXU"/>
    <s v="E54000063"/>
    <x v="17"/>
    <s v="92A"/>
    <s v="E38000264"/>
    <s v="NHS Surrey Heartlands ICB - 92A"/>
    <x v="4"/>
    <n v="555"/>
  </r>
  <r>
    <s v="Nov"/>
    <s v="2024"/>
    <x v="0"/>
    <d v="2024-11-30T00:00:00"/>
    <s v="Y59"/>
    <s v="E40000005"/>
    <x v="2"/>
    <s v="QXU"/>
    <s v="E54000063"/>
    <x v="17"/>
    <s v="92A"/>
    <s v="E38000264"/>
    <s v="NHS Surrey Heartlands ICB - 92A"/>
    <x v="5"/>
    <n v="2545"/>
  </r>
  <r>
    <s v="Nov"/>
    <s v="2024"/>
    <x v="0"/>
    <d v="2024-11-30T00:00:00"/>
    <s v="Y60"/>
    <s v="E40000011"/>
    <x v="3"/>
    <s v="QGH"/>
    <s v="E54000019"/>
    <x v="18"/>
    <s v="18C"/>
    <s v="E38000236"/>
    <s v="NHS Herefordshire and Worcestershire ICB - 18C"/>
    <x v="0"/>
    <n v="95"/>
  </r>
  <r>
    <s v="Nov"/>
    <s v="2024"/>
    <x v="0"/>
    <d v="2024-11-30T00:00:00"/>
    <s v="Y60"/>
    <s v="E40000011"/>
    <x v="3"/>
    <s v="QGH"/>
    <s v="E54000019"/>
    <x v="18"/>
    <s v="18C"/>
    <s v="E38000236"/>
    <s v="NHS Herefordshire and Worcestershire ICB - 18C"/>
    <x v="1"/>
    <s v="*"/>
  </r>
  <r>
    <s v="Nov"/>
    <s v="2024"/>
    <x v="0"/>
    <d v="2024-11-30T00:00:00"/>
    <s v="Y60"/>
    <s v="E40000011"/>
    <x v="3"/>
    <s v="QGH"/>
    <s v="E54000019"/>
    <x v="18"/>
    <s v="18C"/>
    <s v="E38000236"/>
    <s v="NHS Herefordshire and Worcestershire ICB - 18C"/>
    <x v="2"/>
    <n v="1035"/>
  </r>
  <r>
    <s v="Nov"/>
    <s v="2024"/>
    <x v="0"/>
    <d v="2024-11-30T00:00:00"/>
    <s v="Y60"/>
    <s v="E40000011"/>
    <x v="3"/>
    <s v="QGH"/>
    <s v="E54000019"/>
    <x v="18"/>
    <s v="18C"/>
    <s v="E38000236"/>
    <s v="NHS Herefordshire and Worcestershire ICB - 18C"/>
    <x v="3"/>
    <n v="3590"/>
  </r>
  <r>
    <s v="Nov"/>
    <s v="2024"/>
    <x v="0"/>
    <d v="2024-11-30T00:00:00"/>
    <s v="Y60"/>
    <s v="E40000011"/>
    <x v="3"/>
    <s v="QGH"/>
    <s v="E54000019"/>
    <x v="18"/>
    <s v="18C"/>
    <s v="E38000236"/>
    <s v="NHS Herefordshire and Worcestershire ICB - 18C"/>
    <x v="4"/>
    <n v="665"/>
  </r>
  <r>
    <s v="Nov"/>
    <s v="2024"/>
    <x v="0"/>
    <d v="2024-11-30T00:00:00"/>
    <s v="Y60"/>
    <s v="E40000011"/>
    <x v="3"/>
    <s v="QGH"/>
    <s v="E54000019"/>
    <x v="18"/>
    <s v="18C"/>
    <s v="E38000236"/>
    <s v="NHS Herefordshire and Worcestershire ICB - 18C"/>
    <x v="5"/>
    <n v="1975"/>
  </r>
  <r>
    <s v="Nov"/>
    <s v="2024"/>
    <x v="0"/>
    <d v="2024-11-30T00:00:00"/>
    <s v="Y60"/>
    <s v="E40000011"/>
    <x v="3"/>
    <s v="QHL"/>
    <s v="E54000055"/>
    <x v="19"/>
    <s v="15E"/>
    <s v="E38000258"/>
    <s v="NHS Birmingham and Solihull ICB - 15E"/>
    <x v="0"/>
    <n v="530"/>
  </r>
  <r>
    <s v="Nov"/>
    <s v="2024"/>
    <x v="0"/>
    <d v="2024-11-30T00:00:00"/>
    <s v="Y60"/>
    <s v="E40000011"/>
    <x v="3"/>
    <s v="QHL"/>
    <s v="E54000055"/>
    <x v="19"/>
    <s v="15E"/>
    <s v="E38000258"/>
    <s v="NHS Birmingham and Solihull ICB - 15E"/>
    <x v="1"/>
    <s v="*"/>
  </r>
  <r>
    <s v="Nov"/>
    <s v="2024"/>
    <x v="0"/>
    <d v="2024-11-30T00:00:00"/>
    <s v="Y60"/>
    <s v="E40000011"/>
    <x v="3"/>
    <s v="QHL"/>
    <s v="E54000055"/>
    <x v="19"/>
    <s v="15E"/>
    <s v="E38000258"/>
    <s v="NHS Birmingham and Solihull ICB - 15E"/>
    <x v="2"/>
    <n v="490"/>
  </r>
  <r>
    <s v="Nov"/>
    <s v="2024"/>
    <x v="0"/>
    <d v="2024-11-30T00:00:00"/>
    <s v="Y60"/>
    <s v="E40000011"/>
    <x v="3"/>
    <s v="QHL"/>
    <s v="E54000055"/>
    <x v="19"/>
    <s v="15E"/>
    <s v="E38000258"/>
    <s v="NHS Birmingham and Solihull ICB - 15E"/>
    <x v="3"/>
    <n v="4555"/>
  </r>
  <r>
    <s v="Nov"/>
    <s v="2024"/>
    <x v="0"/>
    <d v="2024-11-30T00:00:00"/>
    <s v="Y60"/>
    <s v="E40000011"/>
    <x v="3"/>
    <s v="QHL"/>
    <s v="E54000055"/>
    <x v="19"/>
    <s v="15E"/>
    <s v="E38000258"/>
    <s v="NHS Birmingham and Solihull ICB - 15E"/>
    <x v="4"/>
    <n v="1695"/>
  </r>
  <r>
    <s v="Nov"/>
    <s v="2024"/>
    <x v="0"/>
    <d v="2024-11-30T00:00:00"/>
    <s v="Y60"/>
    <s v="E40000011"/>
    <x v="3"/>
    <s v="QHL"/>
    <s v="E54000055"/>
    <x v="19"/>
    <s v="15E"/>
    <s v="E38000258"/>
    <s v="NHS Birmingham and Solihull ICB - 15E"/>
    <x v="5"/>
    <n v="2245"/>
  </r>
  <r>
    <s v="Nov"/>
    <s v="2024"/>
    <x v="0"/>
    <d v="2024-11-30T00:00:00"/>
    <s v="Y60"/>
    <s v="E40000011"/>
    <x v="3"/>
    <s v="QJ2"/>
    <s v="E54000058"/>
    <x v="20"/>
    <s v="15M"/>
    <s v="E38000261"/>
    <s v="NHS Derby and Derbyshire ICB - 15M"/>
    <x v="0"/>
    <n v="50"/>
  </r>
  <r>
    <s v="Nov"/>
    <s v="2024"/>
    <x v="0"/>
    <d v="2024-11-30T00:00:00"/>
    <s v="Y60"/>
    <s v="E40000011"/>
    <x v="3"/>
    <s v="QJ2"/>
    <s v="E54000058"/>
    <x v="20"/>
    <s v="15M"/>
    <s v="E38000261"/>
    <s v="NHS Derby and Derbyshire ICB - 15M"/>
    <x v="1"/>
    <n v="20"/>
  </r>
  <r>
    <s v="Nov"/>
    <s v="2024"/>
    <x v="0"/>
    <d v="2024-11-30T00:00:00"/>
    <s v="Y60"/>
    <s v="E40000011"/>
    <x v="3"/>
    <s v="QJ2"/>
    <s v="E54000058"/>
    <x v="20"/>
    <s v="15M"/>
    <s v="E38000261"/>
    <s v="NHS Derby and Derbyshire ICB - 15M"/>
    <x v="2"/>
    <n v="480"/>
  </r>
  <r>
    <s v="Nov"/>
    <s v="2024"/>
    <x v="0"/>
    <d v="2024-11-30T00:00:00"/>
    <s v="Y60"/>
    <s v="E40000011"/>
    <x v="3"/>
    <s v="QJ2"/>
    <s v="E54000058"/>
    <x v="20"/>
    <s v="15M"/>
    <s v="E38000261"/>
    <s v="NHS Derby and Derbyshire ICB - 15M"/>
    <x v="3"/>
    <n v="5080"/>
  </r>
  <r>
    <s v="Nov"/>
    <s v="2024"/>
    <x v="0"/>
    <d v="2024-11-30T00:00:00"/>
    <s v="Y60"/>
    <s v="E40000011"/>
    <x v="3"/>
    <s v="QJ2"/>
    <s v="E54000058"/>
    <x v="20"/>
    <s v="15M"/>
    <s v="E38000261"/>
    <s v="NHS Derby and Derbyshire ICB - 15M"/>
    <x v="4"/>
    <n v="1700"/>
  </r>
  <r>
    <s v="Nov"/>
    <s v="2024"/>
    <x v="0"/>
    <d v="2024-11-30T00:00:00"/>
    <s v="Y60"/>
    <s v="E40000011"/>
    <x v="3"/>
    <s v="QJ2"/>
    <s v="E54000058"/>
    <x v="20"/>
    <s v="15M"/>
    <s v="E38000261"/>
    <s v="NHS Derby and Derbyshire ICB - 15M"/>
    <x v="5"/>
    <n v="3515"/>
  </r>
  <r>
    <s v="Nov"/>
    <s v="2024"/>
    <x v="0"/>
    <d v="2024-11-30T00:00:00"/>
    <s v="Y60"/>
    <s v="E40000011"/>
    <x v="3"/>
    <s v="QJM"/>
    <s v="E54000013"/>
    <x v="21"/>
    <s v="71E"/>
    <s v="E38000238"/>
    <s v="NHS Lincolnshire ICB - 71E"/>
    <x v="0"/>
    <n v="20"/>
  </r>
  <r>
    <s v="Nov"/>
    <s v="2024"/>
    <x v="0"/>
    <d v="2024-11-30T00:00:00"/>
    <s v="Y60"/>
    <s v="E40000011"/>
    <x v="3"/>
    <s v="QJM"/>
    <s v="E54000013"/>
    <x v="21"/>
    <s v="71E"/>
    <s v="E38000238"/>
    <s v="NHS Lincolnshire ICB - 71E"/>
    <x v="1"/>
    <n v="10"/>
  </r>
  <r>
    <s v="Nov"/>
    <s v="2024"/>
    <x v="0"/>
    <d v="2024-11-30T00:00:00"/>
    <s v="Y60"/>
    <s v="E40000011"/>
    <x v="3"/>
    <s v="QJM"/>
    <s v="E54000013"/>
    <x v="21"/>
    <s v="71E"/>
    <s v="E38000238"/>
    <s v="NHS Lincolnshire ICB - 71E"/>
    <x v="2"/>
    <n v="135"/>
  </r>
  <r>
    <s v="Nov"/>
    <s v="2024"/>
    <x v="0"/>
    <d v="2024-11-30T00:00:00"/>
    <s v="Y60"/>
    <s v="E40000011"/>
    <x v="3"/>
    <s v="QJM"/>
    <s v="E54000013"/>
    <x v="21"/>
    <s v="71E"/>
    <s v="E38000238"/>
    <s v="NHS Lincolnshire ICB - 71E"/>
    <x v="3"/>
    <n v="3545"/>
  </r>
  <r>
    <s v="Nov"/>
    <s v="2024"/>
    <x v="0"/>
    <d v="2024-11-30T00:00:00"/>
    <s v="Y60"/>
    <s v="E40000011"/>
    <x v="3"/>
    <s v="QJM"/>
    <s v="E54000013"/>
    <x v="21"/>
    <s v="71E"/>
    <s v="E38000238"/>
    <s v="NHS Lincolnshire ICB - 71E"/>
    <x v="4"/>
    <n v="1850"/>
  </r>
  <r>
    <s v="Nov"/>
    <s v="2024"/>
    <x v="0"/>
    <d v="2024-11-30T00:00:00"/>
    <s v="Y60"/>
    <s v="E40000011"/>
    <x v="3"/>
    <s v="QJM"/>
    <s v="E54000013"/>
    <x v="21"/>
    <s v="71E"/>
    <s v="E38000238"/>
    <s v="NHS Lincolnshire ICB - 71E"/>
    <x v="5"/>
    <n v="3395"/>
  </r>
  <r>
    <s v="Nov"/>
    <s v="2024"/>
    <x v="0"/>
    <d v="2024-11-30T00:00:00"/>
    <s v="Y60"/>
    <s v="E40000011"/>
    <x v="3"/>
    <s v="QK1"/>
    <s v="E54000015"/>
    <x v="22"/>
    <s v="03W"/>
    <s v="E38000051"/>
    <s v="NHS Leicester, Leicestershire and Rutland ICB - 03W"/>
    <x v="0"/>
    <n v="45"/>
  </r>
  <r>
    <s v="Nov"/>
    <s v="2024"/>
    <x v="0"/>
    <d v="2024-11-30T00:00:00"/>
    <s v="Y60"/>
    <s v="E40000011"/>
    <x v="3"/>
    <s v="QK1"/>
    <s v="E54000015"/>
    <x v="22"/>
    <s v="03W"/>
    <s v="E38000051"/>
    <s v="NHS Leicester, Leicestershire and Rutland ICB - 03W"/>
    <x v="1"/>
    <s v="*"/>
  </r>
  <r>
    <s v="Nov"/>
    <s v="2024"/>
    <x v="0"/>
    <d v="2024-11-30T00:00:00"/>
    <s v="Y60"/>
    <s v="E40000011"/>
    <x v="3"/>
    <s v="QK1"/>
    <s v="E54000015"/>
    <x v="22"/>
    <s v="03W"/>
    <s v="E38000051"/>
    <s v="NHS Leicester, Leicestershire and Rutland ICB - 03W"/>
    <x v="2"/>
    <n v="60"/>
  </r>
  <r>
    <s v="Nov"/>
    <s v="2024"/>
    <x v="0"/>
    <d v="2024-11-30T00:00:00"/>
    <s v="Y60"/>
    <s v="E40000011"/>
    <x v="3"/>
    <s v="QK1"/>
    <s v="E54000015"/>
    <x v="22"/>
    <s v="03W"/>
    <s v="E38000051"/>
    <s v="NHS Leicester, Leicestershire and Rutland ICB - 03W"/>
    <x v="3"/>
    <n v="1360"/>
  </r>
  <r>
    <s v="Nov"/>
    <s v="2024"/>
    <x v="0"/>
    <d v="2024-11-30T00:00:00"/>
    <s v="Y60"/>
    <s v="E40000011"/>
    <x v="3"/>
    <s v="QK1"/>
    <s v="E54000015"/>
    <x v="22"/>
    <s v="03W"/>
    <s v="E38000051"/>
    <s v="NHS Leicester, Leicestershire and Rutland ICB - 03W"/>
    <x v="4"/>
    <n v="890"/>
  </r>
  <r>
    <s v="Nov"/>
    <s v="2024"/>
    <x v="0"/>
    <d v="2024-11-30T00:00:00"/>
    <s v="Y60"/>
    <s v="E40000011"/>
    <x v="3"/>
    <s v="QK1"/>
    <s v="E54000015"/>
    <x v="22"/>
    <s v="03W"/>
    <s v="E38000051"/>
    <s v="NHS Leicester, Leicestershire and Rutland ICB - 03W"/>
    <x v="5"/>
    <n v="1085"/>
  </r>
  <r>
    <s v="Nov"/>
    <s v="2024"/>
    <x v="0"/>
    <d v="2024-11-30T00:00:00"/>
    <s v="Y60"/>
    <s v="E40000011"/>
    <x v="3"/>
    <s v="QK1"/>
    <s v="E54000015"/>
    <x v="22"/>
    <s v="04C"/>
    <s v="E38000097"/>
    <s v="NHS Leicester, Leicestershire and Rutland ICB - 04C"/>
    <x v="0"/>
    <n v="30"/>
  </r>
  <r>
    <s v="Nov"/>
    <s v="2024"/>
    <x v="0"/>
    <d v="2024-11-30T00:00:00"/>
    <s v="Y60"/>
    <s v="E40000011"/>
    <x v="3"/>
    <s v="QK1"/>
    <s v="E54000015"/>
    <x v="22"/>
    <s v="04C"/>
    <s v="E38000097"/>
    <s v="NHS Leicester, Leicestershire and Rutland ICB - 04C"/>
    <x v="1"/>
    <n v="15"/>
  </r>
  <r>
    <s v="Nov"/>
    <s v="2024"/>
    <x v="0"/>
    <d v="2024-11-30T00:00:00"/>
    <s v="Y60"/>
    <s v="E40000011"/>
    <x v="3"/>
    <s v="QK1"/>
    <s v="E54000015"/>
    <x v="22"/>
    <s v="04C"/>
    <s v="E38000097"/>
    <s v="NHS Leicester, Leicestershire and Rutland ICB - 04C"/>
    <x v="2"/>
    <n v="15"/>
  </r>
  <r>
    <s v="Nov"/>
    <s v="2024"/>
    <x v="0"/>
    <d v="2024-11-30T00:00:00"/>
    <s v="Y60"/>
    <s v="E40000011"/>
    <x v="3"/>
    <s v="QK1"/>
    <s v="E54000015"/>
    <x v="22"/>
    <s v="04C"/>
    <s v="E38000097"/>
    <s v="NHS Leicester, Leicestershire and Rutland ICB - 04C"/>
    <x v="3"/>
    <n v="760"/>
  </r>
  <r>
    <s v="Nov"/>
    <s v="2024"/>
    <x v="0"/>
    <d v="2024-11-30T00:00:00"/>
    <s v="Y60"/>
    <s v="E40000011"/>
    <x v="3"/>
    <s v="QK1"/>
    <s v="E54000015"/>
    <x v="22"/>
    <s v="04C"/>
    <s v="E38000097"/>
    <s v="NHS Leicester, Leicestershire and Rutland ICB - 04C"/>
    <x v="4"/>
    <n v="760"/>
  </r>
  <r>
    <s v="Nov"/>
    <s v="2024"/>
    <x v="0"/>
    <d v="2024-11-30T00:00:00"/>
    <s v="Y60"/>
    <s v="E40000011"/>
    <x v="3"/>
    <s v="QK1"/>
    <s v="E54000015"/>
    <x v="22"/>
    <s v="04C"/>
    <s v="E38000097"/>
    <s v="NHS Leicester, Leicestershire and Rutland ICB - 04C"/>
    <x v="5"/>
    <n v="915"/>
  </r>
  <r>
    <s v="Nov"/>
    <s v="2024"/>
    <x v="0"/>
    <d v="2024-11-30T00:00:00"/>
    <s v="Y60"/>
    <s v="E40000011"/>
    <x v="3"/>
    <s v="QK1"/>
    <s v="E54000015"/>
    <x v="22"/>
    <s v="04V"/>
    <s v="E38000201"/>
    <s v="NHS Leicester, Leicestershire and Rutland ICB - 04V"/>
    <x v="0"/>
    <n v="90"/>
  </r>
  <r>
    <s v="Nov"/>
    <s v="2024"/>
    <x v="0"/>
    <d v="2024-11-30T00:00:00"/>
    <s v="Y60"/>
    <s v="E40000011"/>
    <x v="3"/>
    <s v="QK1"/>
    <s v="E54000015"/>
    <x v="22"/>
    <s v="04V"/>
    <s v="E38000201"/>
    <s v="NHS Leicester, Leicestershire and Rutland ICB - 04V"/>
    <x v="1"/>
    <s v="*"/>
  </r>
  <r>
    <s v="Nov"/>
    <s v="2024"/>
    <x v="0"/>
    <d v="2024-11-30T00:00:00"/>
    <s v="Y60"/>
    <s v="E40000011"/>
    <x v="3"/>
    <s v="QK1"/>
    <s v="E54000015"/>
    <x v="22"/>
    <s v="04V"/>
    <s v="E38000201"/>
    <s v="NHS Leicester, Leicestershire and Rutland ICB - 04V"/>
    <x v="2"/>
    <n v="25"/>
  </r>
  <r>
    <s v="Nov"/>
    <s v="2024"/>
    <x v="0"/>
    <d v="2024-11-30T00:00:00"/>
    <s v="Y60"/>
    <s v="E40000011"/>
    <x v="3"/>
    <s v="QK1"/>
    <s v="E54000015"/>
    <x v="22"/>
    <s v="04V"/>
    <s v="E38000201"/>
    <s v="NHS Leicester, Leicestershire and Rutland ICB - 04V"/>
    <x v="3"/>
    <n v="1515"/>
  </r>
  <r>
    <s v="Nov"/>
    <s v="2024"/>
    <x v="0"/>
    <d v="2024-11-30T00:00:00"/>
    <s v="Y60"/>
    <s v="E40000011"/>
    <x v="3"/>
    <s v="QK1"/>
    <s v="E54000015"/>
    <x v="22"/>
    <s v="04V"/>
    <s v="E38000201"/>
    <s v="NHS Leicester, Leicestershire and Rutland ICB - 04V"/>
    <x v="4"/>
    <n v="705"/>
  </r>
  <r>
    <s v="Nov"/>
    <s v="2024"/>
    <x v="0"/>
    <d v="2024-11-30T00:00:00"/>
    <s v="Y60"/>
    <s v="E40000011"/>
    <x v="3"/>
    <s v="QK1"/>
    <s v="E54000015"/>
    <x v="22"/>
    <s v="04V"/>
    <s v="E38000201"/>
    <s v="NHS Leicester, Leicestershire and Rutland ICB - 04V"/>
    <x v="5"/>
    <n v="1060"/>
  </r>
  <r>
    <s v="Nov"/>
    <s v="2024"/>
    <x v="0"/>
    <d v="2024-11-30T00:00:00"/>
    <s v="Y60"/>
    <s v="E40000011"/>
    <x v="3"/>
    <s v="QNC"/>
    <s v="E54000010"/>
    <x v="23"/>
    <s v="04Y"/>
    <s v="E38000028"/>
    <s v="NHS Staffordshire and Stoke-on-Trent ICB - 04Y"/>
    <x v="0"/>
    <n v="25"/>
  </r>
  <r>
    <s v="Nov"/>
    <s v="2024"/>
    <x v="0"/>
    <d v="2024-11-30T00:00:00"/>
    <s v="Y60"/>
    <s v="E40000011"/>
    <x v="3"/>
    <s v="QNC"/>
    <s v="E54000010"/>
    <x v="23"/>
    <s v="04Y"/>
    <s v="E38000028"/>
    <s v="NHS Staffordshire and Stoke-on-Trent ICB - 04Y"/>
    <x v="1"/>
    <s v="*"/>
  </r>
  <r>
    <s v="Nov"/>
    <s v="2024"/>
    <x v="0"/>
    <d v="2024-11-30T00:00:00"/>
    <s v="Y60"/>
    <s v="E40000011"/>
    <x v="3"/>
    <s v="QNC"/>
    <s v="E54000010"/>
    <x v="23"/>
    <s v="04Y"/>
    <s v="E38000028"/>
    <s v="NHS Staffordshire and Stoke-on-Trent ICB - 04Y"/>
    <x v="2"/>
    <n v="170"/>
  </r>
  <r>
    <s v="Nov"/>
    <s v="2024"/>
    <x v="0"/>
    <d v="2024-11-30T00:00:00"/>
    <s v="Y60"/>
    <s v="E40000011"/>
    <x v="3"/>
    <s v="QNC"/>
    <s v="E54000010"/>
    <x v="23"/>
    <s v="04Y"/>
    <s v="E38000028"/>
    <s v="NHS Staffordshire and Stoke-on-Trent ICB - 04Y"/>
    <x v="3"/>
    <n v="730"/>
  </r>
  <r>
    <s v="Nov"/>
    <s v="2024"/>
    <x v="0"/>
    <d v="2024-11-30T00:00:00"/>
    <s v="Y60"/>
    <s v="E40000011"/>
    <x v="3"/>
    <s v="QNC"/>
    <s v="E54000010"/>
    <x v="23"/>
    <s v="04Y"/>
    <s v="E38000028"/>
    <s v="NHS Staffordshire and Stoke-on-Trent ICB - 04Y"/>
    <x v="4"/>
    <n v="65"/>
  </r>
  <r>
    <s v="Nov"/>
    <s v="2024"/>
    <x v="0"/>
    <d v="2024-11-30T00:00:00"/>
    <s v="Y60"/>
    <s v="E40000011"/>
    <x v="3"/>
    <s v="QNC"/>
    <s v="E54000010"/>
    <x v="23"/>
    <s v="04Y"/>
    <s v="E38000028"/>
    <s v="NHS Staffordshire and Stoke-on-Trent ICB - 04Y"/>
    <x v="5"/>
    <n v="505"/>
  </r>
  <r>
    <s v="Nov"/>
    <s v="2024"/>
    <x v="0"/>
    <d v="2024-11-30T00:00:00"/>
    <s v="Y60"/>
    <s v="E40000011"/>
    <x v="3"/>
    <s v="QNC"/>
    <s v="E54000010"/>
    <x v="23"/>
    <s v="05D"/>
    <s v="E38000053"/>
    <s v="NHS Staffordshire and Stoke-on-Trent ICB - 05D"/>
    <x v="0"/>
    <n v="30"/>
  </r>
  <r>
    <s v="Nov"/>
    <s v="2024"/>
    <x v="0"/>
    <d v="2024-11-30T00:00:00"/>
    <s v="Y60"/>
    <s v="E40000011"/>
    <x v="3"/>
    <s v="QNC"/>
    <s v="E54000010"/>
    <x v="23"/>
    <s v="05D"/>
    <s v="E38000053"/>
    <s v="NHS Staffordshire and Stoke-on-Trent ICB - 05D"/>
    <x v="1"/>
    <s v="*"/>
  </r>
  <r>
    <s v="Nov"/>
    <s v="2024"/>
    <x v="0"/>
    <d v="2024-11-30T00:00:00"/>
    <s v="Y60"/>
    <s v="E40000011"/>
    <x v="3"/>
    <s v="QNC"/>
    <s v="E54000010"/>
    <x v="23"/>
    <s v="05D"/>
    <s v="E38000053"/>
    <s v="NHS Staffordshire and Stoke-on-Trent ICB - 05D"/>
    <x v="2"/>
    <n v="65"/>
  </r>
  <r>
    <s v="Nov"/>
    <s v="2024"/>
    <x v="0"/>
    <d v="2024-11-30T00:00:00"/>
    <s v="Y60"/>
    <s v="E40000011"/>
    <x v="3"/>
    <s v="QNC"/>
    <s v="E54000010"/>
    <x v="23"/>
    <s v="05D"/>
    <s v="E38000053"/>
    <s v="NHS Staffordshire and Stoke-on-Trent ICB - 05D"/>
    <x v="3"/>
    <n v="680"/>
  </r>
  <r>
    <s v="Nov"/>
    <s v="2024"/>
    <x v="0"/>
    <d v="2024-11-30T00:00:00"/>
    <s v="Y60"/>
    <s v="E40000011"/>
    <x v="3"/>
    <s v="QNC"/>
    <s v="E54000010"/>
    <x v="23"/>
    <s v="05D"/>
    <s v="E38000053"/>
    <s v="NHS Staffordshire and Stoke-on-Trent ICB - 05D"/>
    <x v="4"/>
    <n v="40"/>
  </r>
  <r>
    <s v="Nov"/>
    <s v="2024"/>
    <x v="0"/>
    <d v="2024-11-30T00:00:00"/>
    <s v="Y60"/>
    <s v="E40000011"/>
    <x v="3"/>
    <s v="QNC"/>
    <s v="E54000010"/>
    <x v="23"/>
    <s v="05D"/>
    <s v="E38000053"/>
    <s v="NHS Staffordshire and Stoke-on-Trent ICB - 05D"/>
    <x v="5"/>
    <n v="450"/>
  </r>
  <r>
    <s v="Nov"/>
    <s v="2024"/>
    <x v="0"/>
    <d v="2024-11-30T00:00:00"/>
    <s v="Y60"/>
    <s v="E40000011"/>
    <x v="3"/>
    <s v="QNC"/>
    <s v="E54000010"/>
    <x v="23"/>
    <s v="05G"/>
    <s v="E38000126"/>
    <s v="NHS Staffordshire and Stoke-on-Trent ICB - 05G"/>
    <x v="0"/>
    <n v="130"/>
  </r>
  <r>
    <s v="Nov"/>
    <s v="2024"/>
    <x v="0"/>
    <d v="2024-11-30T00:00:00"/>
    <s v="Y60"/>
    <s v="E40000011"/>
    <x v="3"/>
    <s v="QNC"/>
    <s v="E54000010"/>
    <x v="23"/>
    <s v="05G"/>
    <s v="E38000126"/>
    <s v="NHS Staffordshire and Stoke-on-Trent ICB - 05G"/>
    <x v="1"/>
    <s v="*"/>
  </r>
  <r>
    <s v="Nov"/>
    <s v="2024"/>
    <x v="0"/>
    <d v="2024-11-30T00:00:00"/>
    <s v="Y60"/>
    <s v="E40000011"/>
    <x v="3"/>
    <s v="QNC"/>
    <s v="E54000010"/>
    <x v="23"/>
    <s v="05G"/>
    <s v="E38000126"/>
    <s v="NHS Staffordshire and Stoke-on-Trent ICB - 05G"/>
    <x v="2"/>
    <n v="165"/>
  </r>
  <r>
    <s v="Nov"/>
    <s v="2024"/>
    <x v="0"/>
    <d v="2024-11-30T00:00:00"/>
    <s v="Y60"/>
    <s v="E40000011"/>
    <x v="3"/>
    <s v="QNC"/>
    <s v="E54000010"/>
    <x v="23"/>
    <s v="05G"/>
    <s v="E38000126"/>
    <s v="NHS Staffordshire and Stoke-on-Trent ICB - 05G"/>
    <x v="3"/>
    <n v="665"/>
  </r>
  <r>
    <s v="Nov"/>
    <s v="2024"/>
    <x v="0"/>
    <d v="2024-11-30T00:00:00"/>
    <s v="Y60"/>
    <s v="E40000011"/>
    <x v="3"/>
    <s v="QNC"/>
    <s v="E54000010"/>
    <x v="23"/>
    <s v="05G"/>
    <s v="E38000126"/>
    <s v="NHS Staffordshire and Stoke-on-Trent ICB - 05G"/>
    <x v="4"/>
    <n v="955"/>
  </r>
  <r>
    <s v="Nov"/>
    <s v="2024"/>
    <x v="0"/>
    <d v="2024-11-30T00:00:00"/>
    <s v="Y60"/>
    <s v="E40000011"/>
    <x v="3"/>
    <s v="QNC"/>
    <s v="E54000010"/>
    <x v="23"/>
    <s v="05G"/>
    <s v="E38000126"/>
    <s v="NHS Staffordshire and Stoke-on-Trent ICB - 05G"/>
    <x v="5"/>
    <n v="745"/>
  </r>
  <r>
    <s v="Nov"/>
    <s v="2024"/>
    <x v="0"/>
    <d v="2024-11-30T00:00:00"/>
    <s v="Y60"/>
    <s v="E40000011"/>
    <x v="3"/>
    <s v="QNC"/>
    <s v="E54000010"/>
    <x v="23"/>
    <s v="05Q"/>
    <s v="E38000153"/>
    <s v="NHS Staffordshire and Stoke-on-Trent ICB - 05Q"/>
    <x v="0"/>
    <n v="45"/>
  </r>
  <r>
    <s v="Nov"/>
    <s v="2024"/>
    <x v="0"/>
    <d v="2024-11-30T00:00:00"/>
    <s v="Y60"/>
    <s v="E40000011"/>
    <x v="3"/>
    <s v="QNC"/>
    <s v="E54000010"/>
    <x v="23"/>
    <s v="05Q"/>
    <s v="E38000153"/>
    <s v="NHS Staffordshire and Stoke-on-Trent ICB - 05Q"/>
    <x v="1"/>
    <s v="*"/>
  </r>
  <r>
    <s v="Nov"/>
    <s v="2024"/>
    <x v="0"/>
    <d v="2024-11-30T00:00:00"/>
    <s v="Y60"/>
    <s v="E40000011"/>
    <x v="3"/>
    <s v="QNC"/>
    <s v="E54000010"/>
    <x v="23"/>
    <s v="05Q"/>
    <s v="E38000153"/>
    <s v="NHS Staffordshire and Stoke-on-Trent ICB - 05Q"/>
    <x v="2"/>
    <n v="90"/>
  </r>
  <r>
    <s v="Nov"/>
    <s v="2024"/>
    <x v="0"/>
    <d v="2024-11-30T00:00:00"/>
    <s v="Y60"/>
    <s v="E40000011"/>
    <x v="3"/>
    <s v="QNC"/>
    <s v="E54000010"/>
    <x v="23"/>
    <s v="05Q"/>
    <s v="E38000153"/>
    <s v="NHS Staffordshire and Stoke-on-Trent ICB - 05Q"/>
    <x v="3"/>
    <n v="1285"/>
  </r>
  <r>
    <s v="Nov"/>
    <s v="2024"/>
    <x v="0"/>
    <d v="2024-11-30T00:00:00"/>
    <s v="Y60"/>
    <s v="E40000011"/>
    <x v="3"/>
    <s v="QNC"/>
    <s v="E54000010"/>
    <x v="23"/>
    <s v="05Q"/>
    <s v="E38000153"/>
    <s v="NHS Staffordshire and Stoke-on-Trent ICB - 05Q"/>
    <x v="4"/>
    <n v="170"/>
  </r>
  <r>
    <s v="Nov"/>
    <s v="2024"/>
    <x v="0"/>
    <d v="2024-11-30T00:00:00"/>
    <s v="Y60"/>
    <s v="E40000011"/>
    <x v="3"/>
    <s v="QNC"/>
    <s v="E54000010"/>
    <x v="23"/>
    <s v="05Q"/>
    <s v="E38000153"/>
    <s v="NHS Staffordshire and Stoke-on-Trent ICB - 05Q"/>
    <x v="5"/>
    <n v="635"/>
  </r>
  <r>
    <s v="Nov"/>
    <s v="2024"/>
    <x v="0"/>
    <d v="2024-11-30T00:00:00"/>
    <s v="Y60"/>
    <s v="E40000011"/>
    <x v="3"/>
    <s v="QNC"/>
    <s v="E54000010"/>
    <x v="23"/>
    <s v="05V"/>
    <s v="E38000173"/>
    <s v="NHS Staffordshire and Stoke-on-Trent ICB - 05V"/>
    <x v="0"/>
    <n v="85"/>
  </r>
  <r>
    <s v="Nov"/>
    <s v="2024"/>
    <x v="0"/>
    <d v="2024-11-30T00:00:00"/>
    <s v="Y60"/>
    <s v="E40000011"/>
    <x v="3"/>
    <s v="QNC"/>
    <s v="E54000010"/>
    <x v="23"/>
    <s v="05V"/>
    <s v="E38000173"/>
    <s v="NHS Staffordshire and Stoke-on-Trent ICB - 05V"/>
    <x v="1"/>
    <s v="*"/>
  </r>
  <r>
    <s v="Nov"/>
    <s v="2024"/>
    <x v="0"/>
    <d v="2024-11-30T00:00:00"/>
    <s v="Y60"/>
    <s v="E40000011"/>
    <x v="3"/>
    <s v="QNC"/>
    <s v="E54000010"/>
    <x v="23"/>
    <s v="05V"/>
    <s v="E38000173"/>
    <s v="NHS Staffordshire and Stoke-on-Trent ICB - 05V"/>
    <x v="2"/>
    <n v="70"/>
  </r>
  <r>
    <s v="Nov"/>
    <s v="2024"/>
    <x v="0"/>
    <d v="2024-11-30T00:00:00"/>
    <s v="Y60"/>
    <s v="E40000011"/>
    <x v="3"/>
    <s v="QNC"/>
    <s v="E54000010"/>
    <x v="23"/>
    <s v="05V"/>
    <s v="E38000173"/>
    <s v="NHS Staffordshire and Stoke-on-Trent ICB - 05V"/>
    <x v="3"/>
    <n v="860"/>
  </r>
  <r>
    <s v="Nov"/>
    <s v="2024"/>
    <x v="0"/>
    <d v="2024-11-30T00:00:00"/>
    <s v="Y60"/>
    <s v="E40000011"/>
    <x v="3"/>
    <s v="QNC"/>
    <s v="E54000010"/>
    <x v="23"/>
    <s v="05V"/>
    <s v="E38000173"/>
    <s v="NHS Staffordshire and Stoke-on-Trent ICB - 05V"/>
    <x v="4"/>
    <n v="105"/>
  </r>
  <r>
    <s v="Nov"/>
    <s v="2024"/>
    <x v="0"/>
    <d v="2024-11-30T00:00:00"/>
    <s v="Y60"/>
    <s v="E40000011"/>
    <x v="3"/>
    <s v="QNC"/>
    <s v="E54000010"/>
    <x v="23"/>
    <s v="05V"/>
    <s v="E38000173"/>
    <s v="NHS Staffordshire and Stoke-on-Trent ICB - 05V"/>
    <x v="5"/>
    <n v="365"/>
  </r>
  <r>
    <s v="Nov"/>
    <s v="2024"/>
    <x v="0"/>
    <d v="2024-11-30T00:00:00"/>
    <s v="Y60"/>
    <s v="E40000011"/>
    <x v="3"/>
    <s v="QNC"/>
    <s v="E54000010"/>
    <x v="23"/>
    <s v="05W"/>
    <s v="E38000175"/>
    <s v="NHS Staffordshire and Stoke-on-Trent ICB - 05W"/>
    <x v="0"/>
    <n v="65"/>
  </r>
  <r>
    <s v="Nov"/>
    <s v="2024"/>
    <x v="0"/>
    <d v="2024-11-30T00:00:00"/>
    <s v="Y60"/>
    <s v="E40000011"/>
    <x v="3"/>
    <s v="QNC"/>
    <s v="E54000010"/>
    <x v="23"/>
    <s v="05W"/>
    <s v="E38000175"/>
    <s v="NHS Staffordshire and Stoke-on-Trent ICB - 05W"/>
    <x v="1"/>
    <s v="*"/>
  </r>
  <r>
    <s v="Nov"/>
    <s v="2024"/>
    <x v="0"/>
    <d v="2024-11-30T00:00:00"/>
    <s v="Y60"/>
    <s v="E40000011"/>
    <x v="3"/>
    <s v="QNC"/>
    <s v="E54000010"/>
    <x v="23"/>
    <s v="05W"/>
    <s v="E38000175"/>
    <s v="NHS Staffordshire and Stoke-on-Trent ICB - 05W"/>
    <x v="2"/>
    <n v="125"/>
  </r>
  <r>
    <s v="Nov"/>
    <s v="2024"/>
    <x v="0"/>
    <d v="2024-11-30T00:00:00"/>
    <s v="Y60"/>
    <s v="E40000011"/>
    <x v="3"/>
    <s v="QNC"/>
    <s v="E54000010"/>
    <x v="23"/>
    <s v="05W"/>
    <s v="E38000175"/>
    <s v="NHS Staffordshire and Stoke-on-Trent ICB - 05W"/>
    <x v="3"/>
    <n v="830"/>
  </r>
  <r>
    <s v="Nov"/>
    <s v="2024"/>
    <x v="0"/>
    <d v="2024-11-30T00:00:00"/>
    <s v="Y60"/>
    <s v="E40000011"/>
    <x v="3"/>
    <s v="QNC"/>
    <s v="E54000010"/>
    <x v="23"/>
    <s v="05W"/>
    <s v="E38000175"/>
    <s v="NHS Staffordshire and Stoke-on-Trent ICB - 05W"/>
    <x v="4"/>
    <n v="1305"/>
  </r>
  <r>
    <s v="Nov"/>
    <s v="2024"/>
    <x v="0"/>
    <d v="2024-11-30T00:00:00"/>
    <s v="Y60"/>
    <s v="E40000011"/>
    <x v="3"/>
    <s v="QNC"/>
    <s v="E54000010"/>
    <x v="23"/>
    <s v="05W"/>
    <s v="E38000175"/>
    <s v="NHS Staffordshire and Stoke-on-Trent ICB - 05W"/>
    <x v="5"/>
    <n v="840"/>
  </r>
  <r>
    <s v="Nov"/>
    <s v="2024"/>
    <x v="0"/>
    <d v="2024-11-30T00:00:00"/>
    <s v="Y60"/>
    <s v="E40000011"/>
    <x v="3"/>
    <s v="QOC"/>
    <s v="E54000011"/>
    <x v="24"/>
    <s v="M2L0M"/>
    <s v="E38000257"/>
    <s v="NHS Shropshire, Telford and Wrekin ICB - M2L0M"/>
    <x v="0"/>
    <n v="285"/>
  </r>
  <r>
    <s v="Nov"/>
    <s v="2024"/>
    <x v="0"/>
    <d v="2024-11-30T00:00:00"/>
    <s v="Y60"/>
    <s v="E40000011"/>
    <x v="3"/>
    <s v="QOC"/>
    <s v="E54000011"/>
    <x v="24"/>
    <s v="M2L0M"/>
    <s v="E38000257"/>
    <s v="NHS Shropshire, Telford and Wrekin ICB - M2L0M"/>
    <x v="1"/>
    <s v="*"/>
  </r>
  <r>
    <s v="Nov"/>
    <s v="2024"/>
    <x v="0"/>
    <d v="2024-11-30T00:00:00"/>
    <s v="Y60"/>
    <s v="E40000011"/>
    <x v="3"/>
    <s v="QOC"/>
    <s v="E54000011"/>
    <x v="24"/>
    <s v="M2L0M"/>
    <s v="E38000257"/>
    <s v="NHS Shropshire, Telford and Wrekin ICB - M2L0M"/>
    <x v="2"/>
    <n v="605"/>
  </r>
  <r>
    <s v="Nov"/>
    <s v="2024"/>
    <x v="0"/>
    <d v="2024-11-30T00:00:00"/>
    <s v="Y60"/>
    <s v="E40000011"/>
    <x v="3"/>
    <s v="QOC"/>
    <s v="E54000011"/>
    <x v="24"/>
    <s v="M2L0M"/>
    <s v="E38000257"/>
    <s v="NHS Shropshire, Telford and Wrekin ICB - M2L0M"/>
    <x v="3"/>
    <n v="2845"/>
  </r>
  <r>
    <s v="Nov"/>
    <s v="2024"/>
    <x v="0"/>
    <d v="2024-11-30T00:00:00"/>
    <s v="Y60"/>
    <s v="E40000011"/>
    <x v="3"/>
    <s v="QOC"/>
    <s v="E54000011"/>
    <x v="24"/>
    <s v="M2L0M"/>
    <s v="E38000257"/>
    <s v="NHS Shropshire, Telford and Wrekin ICB - M2L0M"/>
    <x v="4"/>
    <n v="285"/>
  </r>
  <r>
    <s v="Nov"/>
    <s v="2024"/>
    <x v="0"/>
    <d v="2024-11-30T00:00:00"/>
    <s v="Y60"/>
    <s v="E40000011"/>
    <x v="3"/>
    <s v="QOC"/>
    <s v="E54000011"/>
    <x v="24"/>
    <s v="M2L0M"/>
    <s v="E38000257"/>
    <s v="NHS Shropshire, Telford and Wrekin ICB - M2L0M"/>
    <x v="5"/>
    <n v="1040"/>
  </r>
  <r>
    <s v="Nov"/>
    <s v="2024"/>
    <x v="0"/>
    <d v="2024-11-30T00:00:00"/>
    <s v="Y60"/>
    <s v="E40000011"/>
    <x v="3"/>
    <s v="QPM"/>
    <s v="E54000059"/>
    <x v="25"/>
    <s v="78H"/>
    <s v="E38000262"/>
    <s v="NHS Northamptonshire ICB - 78H"/>
    <x v="0"/>
    <n v="120"/>
  </r>
  <r>
    <s v="Nov"/>
    <s v="2024"/>
    <x v="0"/>
    <d v="2024-11-30T00:00:00"/>
    <s v="Y60"/>
    <s v="E40000011"/>
    <x v="3"/>
    <s v="QPM"/>
    <s v="E54000059"/>
    <x v="25"/>
    <s v="78H"/>
    <s v="E38000262"/>
    <s v="NHS Northamptonshire ICB - 78H"/>
    <x v="1"/>
    <n v="5"/>
  </r>
  <r>
    <s v="Nov"/>
    <s v="2024"/>
    <x v="0"/>
    <d v="2024-11-30T00:00:00"/>
    <s v="Y60"/>
    <s v="E40000011"/>
    <x v="3"/>
    <s v="QPM"/>
    <s v="E54000059"/>
    <x v="25"/>
    <s v="78H"/>
    <s v="E38000262"/>
    <s v="NHS Northamptonshire ICB - 78H"/>
    <x v="2"/>
    <n v="205"/>
  </r>
  <r>
    <s v="Nov"/>
    <s v="2024"/>
    <x v="0"/>
    <d v="2024-11-30T00:00:00"/>
    <s v="Y60"/>
    <s v="E40000011"/>
    <x v="3"/>
    <s v="QPM"/>
    <s v="E54000059"/>
    <x v="25"/>
    <s v="78H"/>
    <s v="E38000262"/>
    <s v="NHS Northamptonshire ICB - 78H"/>
    <x v="3"/>
    <n v="2365"/>
  </r>
  <r>
    <s v="Nov"/>
    <s v="2024"/>
    <x v="0"/>
    <d v="2024-11-30T00:00:00"/>
    <s v="Y60"/>
    <s v="E40000011"/>
    <x v="3"/>
    <s v="QPM"/>
    <s v="E54000059"/>
    <x v="25"/>
    <s v="78H"/>
    <s v="E38000262"/>
    <s v="NHS Northamptonshire ICB - 78H"/>
    <x v="4"/>
    <n v="1475"/>
  </r>
  <r>
    <s v="Nov"/>
    <s v="2024"/>
    <x v="0"/>
    <d v="2024-11-30T00:00:00"/>
    <s v="Y60"/>
    <s v="E40000011"/>
    <x v="3"/>
    <s v="QPM"/>
    <s v="E54000059"/>
    <x v="25"/>
    <s v="78H"/>
    <s v="E38000262"/>
    <s v="NHS Northamptonshire ICB - 78H"/>
    <x v="5"/>
    <n v="1970"/>
  </r>
  <r>
    <s v="Nov"/>
    <s v="2024"/>
    <x v="0"/>
    <d v="2024-11-30T00:00:00"/>
    <s v="Y60"/>
    <s v="E40000011"/>
    <x v="3"/>
    <s v="QT1"/>
    <s v="E54000060"/>
    <x v="26"/>
    <s v="02Q"/>
    <s v="E38000008"/>
    <s v="NHS Nottingham and Nottinghamshire ICB - 02Q"/>
    <x v="0"/>
    <n v="20"/>
  </r>
  <r>
    <s v="Nov"/>
    <s v="2024"/>
    <x v="0"/>
    <d v="2024-11-30T00:00:00"/>
    <s v="Y60"/>
    <s v="E40000011"/>
    <x v="3"/>
    <s v="QT1"/>
    <s v="E54000060"/>
    <x v="26"/>
    <s v="02Q"/>
    <s v="E38000008"/>
    <s v="NHS Nottingham and Nottinghamshire ICB - 02Q"/>
    <x v="1"/>
    <s v="*"/>
  </r>
  <r>
    <s v="Nov"/>
    <s v="2024"/>
    <x v="0"/>
    <d v="2024-11-30T00:00:00"/>
    <s v="Y60"/>
    <s v="E40000011"/>
    <x v="3"/>
    <s v="QT1"/>
    <s v="E54000060"/>
    <x v="26"/>
    <s v="02Q"/>
    <s v="E38000008"/>
    <s v="NHS Nottingham and Nottinghamshire ICB - 02Q"/>
    <x v="2"/>
    <n v="125"/>
  </r>
  <r>
    <s v="Nov"/>
    <s v="2024"/>
    <x v="0"/>
    <d v="2024-11-30T00:00:00"/>
    <s v="Y60"/>
    <s v="E40000011"/>
    <x v="3"/>
    <s v="QT1"/>
    <s v="E54000060"/>
    <x v="26"/>
    <s v="02Q"/>
    <s v="E38000008"/>
    <s v="NHS Nottingham and Nottinghamshire ICB - 02Q"/>
    <x v="3"/>
    <n v="515"/>
  </r>
  <r>
    <s v="Nov"/>
    <s v="2024"/>
    <x v="0"/>
    <d v="2024-11-30T00:00:00"/>
    <s v="Y60"/>
    <s v="E40000011"/>
    <x v="3"/>
    <s v="QT1"/>
    <s v="E54000060"/>
    <x v="26"/>
    <s v="02Q"/>
    <s v="E38000008"/>
    <s v="NHS Nottingham and Nottinghamshire ICB - 02Q"/>
    <x v="4"/>
    <n v="345"/>
  </r>
  <r>
    <s v="Nov"/>
    <s v="2024"/>
    <x v="0"/>
    <d v="2024-11-30T00:00:00"/>
    <s v="Y60"/>
    <s v="E40000011"/>
    <x v="3"/>
    <s v="QT1"/>
    <s v="E54000060"/>
    <x v="26"/>
    <s v="02Q"/>
    <s v="E38000008"/>
    <s v="NHS Nottingham and Nottinghamshire ICB - 02Q"/>
    <x v="5"/>
    <n v="395"/>
  </r>
  <r>
    <s v="Nov"/>
    <s v="2024"/>
    <x v="0"/>
    <d v="2024-11-30T00:00:00"/>
    <s v="Y60"/>
    <s v="E40000011"/>
    <x v="3"/>
    <s v="QT1"/>
    <s v="E54000060"/>
    <x v="26"/>
    <s v="52R"/>
    <s v="E38000243"/>
    <s v="NHS Nottingham and Nottinghamshire ICB - 52R"/>
    <x v="0"/>
    <n v="140"/>
  </r>
  <r>
    <s v="Nov"/>
    <s v="2024"/>
    <x v="0"/>
    <d v="2024-11-30T00:00:00"/>
    <s v="Y60"/>
    <s v="E40000011"/>
    <x v="3"/>
    <s v="QT1"/>
    <s v="E54000060"/>
    <x v="26"/>
    <s v="52R"/>
    <s v="E38000243"/>
    <s v="NHS Nottingham and Nottinghamshire ICB - 52R"/>
    <x v="1"/>
    <n v="25"/>
  </r>
  <r>
    <s v="Nov"/>
    <s v="2024"/>
    <x v="0"/>
    <d v="2024-11-30T00:00:00"/>
    <s v="Y60"/>
    <s v="E40000011"/>
    <x v="3"/>
    <s v="QT1"/>
    <s v="E54000060"/>
    <x v="26"/>
    <s v="52R"/>
    <s v="E38000243"/>
    <s v="NHS Nottingham and Nottinghamshire ICB - 52R"/>
    <x v="2"/>
    <n v="620"/>
  </r>
  <r>
    <s v="Nov"/>
    <s v="2024"/>
    <x v="0"/>
    <d v="2024-11-30T00:00:00"/>
    <s v="Y60"/>
    <s v="E40000011"/>
    <x v="3"/>
    <s v="QT1"/>
    <s v="E54000060"/>
    <x v="26"/>
    <s v="52R"/>
    <s v="E38000243"/>
    <s v="NHS Nottingham and Nottinghamshire ICB - 52R"/>
    <x v="3"/>
    <n v="3305"/>
  </r>
  <r>
    <s v="Nov"/>
    <s v="2024"/>
    <x v="0"/>
    <d v="2024-11-30T00:00:00"/>
    <s v="Y60"/>
    <s v="E40000011"/>
    <x v="3"/>
    <s v="QT1"/>
    <s v="E54000060"/>
    <x v="26"/>
    <s v="52R"/>
    <s v="E38000243"/>
    <s v="NHS Nottingham and Nottinghamshire ICB - 52R"/>
    <x v="4"/>
    <n v="2505"/>
  </r>
  <r>
    <s v="Nov"/>
    <s v="2024"/>
    <x v="0"/>
    <d v="2024-11-30T00:00:00"/>
    <s v="Y60"/>
    <s v="E40000011"/>
    <x v="3"/>
    <s v="QT1"/>
    <s v="E54000060"/>
    <x v="26"/>
    <s v="52R"/>
    <s v="E38000243"/>
    <s v="NHS Nottingham and Nottinghamshire ICB - 52R"/>
    <x v="5"/>
    <n v="2925"/>
  </r>
  <r>
    <s v="Nov"/>
    <s v="2024"/>
    <x v="0"/>
    <d v="2024-11-30T00:00:00"/>
    <s v="Y60"/>
    <s v="E40000011"/>
    <x v="3"/>
    <s v="QUA"/>
    <s v="E54000062"/>
    <x v="27"/>
    <s v="D2P2L"/>
    <s v="E38000259"/>
    <s v="NHS Black Country ICB - D2P2L"/>
    <x v="0"/>
    <n v="230"/>
  </r>
  <r>
    <s v="Nov"/>
    <s v="2024"/>
    <x v="0"/>
    <d v="2024-11-30T00:00:00"/>
    <s v="Y60"/>
    <s v="E40000011"/>
    <x v="3"/>
    <s v="QUA"/>
    <s v="E54000062"/>
    <x v="27"/>
    <s v="D2P2L"/>
    <s v="E38000259"/>
    <s v="NHS Black Country ICB - D2P2L"/>
    <x v="1"/>
    <s v="*"/>
  </r>
  <r>
    <s v="Nov"/>
    <s v="2024"/>
    <x v="0"/>
    <d v="2024-11-30T00:00:00"/>
    <s v="Y60"/>
    <s v="E40000011"/>
    <x v="3"/>
    <s v="QUA"/>
    <s v="E54000062"/>
    <x v="27"/>
    <s v="D2P2L"/>
    <s v="E38000259"/>
    <s v="NHS Black Country ICB - D2P2L"/>
    <x v="2"/>
    <n v="535"/>
  </r>
  <r>
    <s v="Nov"/>
    <s v="2024"/>
    <x v="0"/>
    <d v="2024-11-30T00:00:00"/>
    <s v="Y60"/>
    <s v="E40000011"/>
    <x v="3"/>
    <s v="QUA"/>
    <s v="E54000062"/>
    <x v="27"/>
    <s v="D2P2L"/>
    <s v="E38000259"/>
    <s v="NHS Black Country ICB - D2P2L"/>
    <x v="3"/>
    <n v="4230"/>
  </r>
  <r>
    <s v="Nov"/>
    <s v="2024"/>
    <x v="0"/>
    <d v="2024-11-30T00:00:00"/>
    <s v="Y60"/>
    <s v="E40000011"/>
    <x v="3"/>
    <s v="QUA"/>
    <s v="E54000062"/>
    <x v="27"/>
    <s v="D2P2L"/>
    <s v="E38000259"/>
    <s v="NHS Black Country ICB - D2P2L"/>
    <x v="4"/>
    <n v="2505"/>
  </r>
  <r>
    <s v="Nov"/>
    <s v="2024"/>
    <x v="0"/>
    <d v="2024-11-30T00:00:00"/>
    <s v="Y60"/>
    <s v="E40000011"/>
    <x v="3"/>
    <s v="QUA"/>
    <s v="E54000062"/>
    <x v="27"/>
    <s v="D2P2L"/>
    <s v="E38000259"/>
    <s v="NHS Black Country ICB - D2P2L"/>
    <x v="5"/>
    <n v="2505"/>
  </r>
  <r>
    <s v="Nov"/>
    <s v="2024"/>
    <x v="0"/>
    <d v="2024-11-30T00:00:00"/>
    <s v="Y60"/>
    <s v="E40000011"/>
    <x v="3"/>
    <s v="QWU"/>
    <s v="E54000018"/>
    <x v="28"/>
    <s v="B2M3M"/>
    <s v="E38000251"/>
    <s v="NHS Coventry and Warwickshire ICB - B2M3M"/>
    <x v="0"/>
    <n v="50"/>
  </r>
  <r>
    <s v="Nov"/>
    <s v="2024"/>
    <x v="0"/>
    <d v="2024-11-30T00:00:00"/>
    <s v="Y60"/>
    <s v="E40000011"/>
    <x v="3"/>
    <s v="QWU"/>
    <s v="E54000018"/>
    <x v="28"/>
    <s v="B2M3M"/>
    <s v="E38000251"/>
    <s v="NHS Coventry and Warwickshire ICB - B2M3M"/>
    <x v="1"/>
    <s v="*"/>
  </r>
  <r>
    <s v="Nov"/>
    <s v="2024"/>
    <x v="0"/>
    <d v="2024-11-30T00:00:00"/>
    <s v="Y60"/>
    <s v="E40000011"/>
    <x v="3"/>
    <s v="QWU"/>
    <s v="E54000018"/>
    <x v="28"/>
    <s v="B2M3M"/>
    <s v="E38000251"/>
    <s v="NHS Coventry and Warwickshire ICB - B2M3M"/>
    <x v="2"/>
    <n v="535"/>
  </r>
  <r>
    <s v="Nov"/>
    <s v="2024"/>
    <x v="0"/>
    <d v="2024-11-30T00:00:00"/>
    <s v="Y60"/>
    <s v="E40000011"/>
    <x v="3"/>
    <s v="QWU"/>
    <s v="E54000018"/>
    <x v="28"/>
    <s v="B2M3M"/>
    <s v="E38000251"/>
    <s v="NHS Coventry and Warwickshire ICB - B2M3M"/>
    <x v="3"/>
    <n v="4010"/>
  </r>
  <r>
    <s v="Nov"/>
    <s v="2024"/>
    <x v="0"/>
    <d v="2024-11-30T00:00:00"/>
    <s v="Y60"/>
    <s v="E40000011"/>
    <x v="3"/>
    <s v="QWU"/>
    <s v="E54000018"/>
    <x v="28"/>
    <s v="B2M3M"/>
    <s v="E38000251"/>
    <s v="NHS Coventry and Warwickshire ICB - B2M3M"/>
    <x v="4"/>
    <n v="800"/>
  </r>
  <r>
    <s v="Nov"/>
    <s v="2024"/>
    <x v="0"/>
    <d v="2024-11-30T00:00:00"/>
    <s v="Y60"/>
    <s v="E40000011"/>
    <x v="3"/>
    <s v="QWU"/>
    <s v="E54000018"/>
    <x v="28"/>
    <s v="B2M3M"/>
    <s v="E38000251"/>
    <s v="NHS Coventry and Warwickshire ICB - B2M3M"/>
    <x v="5"/>
    <n v="2145"/>
  </r>
  <r>
    <s v="Nov"/>
    <s v="2024"/>
    <x v="0"/>
    <d v="2024-11-30T00:00:00"/>
    <s v="Y61"/>
    <s v="E40000013"/>
    <x v="4"/>
    <s v="QH8"/>
    <s v="E54000026"/>
    <x v="29"/>
    <s v="06Q"/>
    <s v="E38000106"/>
    <s v="NHS Mid and South Essex ICB - 06Q"/>
    <x v="0"/>
    <n v="90"/>
  </r>
  <r>
    <s v="Nov"/>
    <s v="2024"/>
    <x v="0"/>
    <d v="2024-11-30T00:00:00"/>
    <s v="Y61"/>
    <s v="E40000013"/>
    <x v="4"/>
    <s v="QH8"/>
    <s v="E54000026"/>
    <x v="29"/>
    <s v="06Q"/>
    <s v="E38000106"/>
    <s v="NHS Mid and South Essex ICB - 06Q"/>
    <x v="1"/>
    <s v="*"/>
  </r>
  <r>
    <s v="Nov"/>
    <s v="2024"/>
    <x v="0"/>
    <d v="2024-11-30T00:00:00"/>
    <s v="Y61"/>
    <s v="E40000013"/>
    <x v="4"/>
    <s v="QH8"/>
    <s v="E54000026"/>
    <x v="29"/>
    <s v="06Q"/>
    <s v="E38000106"/>
    <s v="NHS Mid and South Essex ICB - 06Q"/>
    <x v="2"/>
    <n v="125"/>
  </r>
  <r>
    <s v="Nov"/>
    <s v="2024"/>
    <x v="0"/>
    <d v="2024-11-30T00:00:00"/>
    <s v="Y61"/>
    <s v="E40000013"/>
    <x v="4"/>
    <s v="QH8"/>
    <s v="E54000026"/>
    <x v="29"/>
    <s v="06Q"/>
    <s v="E38000106"/>
    <s v="NHS Mid and South Essex ICB - 06Q"/>
    <x v="3"/>
    <n v="505"/>
  </r>
  <r>
    <s v="Nov"/>
    <s v="2024"/>
    <x v="0"/>
    <d v="2024-11-30T00:00:00"/>
    <s v="Y61"/>
    <s v="E40000013"/>
    <x v="4"/>
    <s v="QH8"/>
    <s v="E54000026"/>
    <x v="29"/>
    <s v="06Q"/>
    <s v="E38000106"/>
    <s v="NHS Mid and South Essex ICB - 06Q"/>
    <x v="4"/>
    <n v="1800"/>
  </r>
  <r>
    <s v="Nov"/>
    <s v="2024"/>
    <x v="0"/>
    <d v="2024-11-30T00:00:00"/>
    <s v="Y61"/>
    <s v="E40000013"/>
    <x v="4"/>
    <s v="QH8"/>
    <s v="E54000026"/>
    <x v="29"/>
    <s v="06Q"/>
    <s v="E38000106"/>
    <s v="NHS Mid and South Essex ICB - 06Q"/>
    <x v="5"/>
    <n v="1220"/>
  </r>
  <r>
    <s v="Nov"/>
    <s v="2024"/>
    <x v="0"/>
    <d v="2024-11-30T00:00:00"/>
    <s v="Y61"/>
    <s v="E40000013"/>
    <x v="4"/>
    <s v="QH8"/>
    <s v="E54000026"/>
    <x v="29"/>
    <s v="07G"/>
    <s v="E38000185"/>
    <s v="NHS Mid and South Essex ICB - 07G"/>
    <x v="0"/>
    <s v="*"/>
  </r>
  <r>
    <s v="Nov"/>
    <s v="2024"/>
    <x v="0"/>
    <d v="2024-11-30T00:00:00"/>
    <s v="Y61"/>
    <s v="E40000013"/>
    <x v="4"/>
    <s v="QH8"/>
    <s v="E54000026"/>
    <x v="29"/>
    <s v="07G"/>
    <s v="E38000185"/>
    <s v="NHS Mid and South Essex ICB - 07G"/>
    <x v="1"/>
    <s v="*"/>
  </r>
  <r>
    <s v="Nov"/>
    <s v="2024"/>
    <x v="0"/>
    <d v="2024-11-30T00:00:00"/>
    <s v="Y61"/>
    <s v="E40000013"/>
    <x v="4"/>
    <s v="QH8"/>
    <s v="E54000026"/>
    <x v="29"/>
    <s v="07G"/>
    <s v="E38000185"/>
    <s v="NHS Mid and South Essex ICB - 07G"/>
    <x v="2"/>
    <n v="10"/>
  </r>
  <r>
    <s v="Nov"/>
    <s v="2024"/>
    <x v="0"/>
    <d v="2024-11-30T00:00:00"/>
    <s v="Y61"/>
    <s v="E40000013"/>
    <x v="4"/>
    <s v="QH8"/>
    <s v="E54000026"/>
    <x v="29"/>
    <s v="07G"/>
    <s v="E38000185"/>
    <s v="NHS Mid and South Essex ICB - 07G"/>
    <x v="3"/>
    <n v="210"/>
  </r>
  <r>
    <s v="Nov"/>
    <s v="2024"/>
    <x v="0"/>
    <d v="2024-11-30T00:00:00"/>
    <s v="Y61"/>
    <s v="E40000013"/>
    <x v="4"/>
    <s v="QH8"/>
    <s v="E54000026"/>
    <x v="29"/>
    <s v="07G"/>
    <s v="E38000185"/>
    <s v="NHS Mid and South Essex ICB - 07G"/>
    <x v="4"/>
    <n v="555"/>
  </r>
  <r>
    <s v="Nov"/>
    <s v="2024"/>
    <x v="0"/>
    <d v="2024-11-30T00:00:00"/>
    <s v="Y61"/>
    <s v="E40000013"/>
    <x v="4"/>
    <s v="QH8"/>
    <s v="E54000026"/>
    <x v="29"/>
    <s v="07G"/>
    <s v="E38000185"/>
    <s v="NHS Mid and South Essex ICB - 07G"/>
    <x v="5"/>
    <n v="350"/>
  </r>
  <r>
    <s v="Nov"/>
    <s v="2024"/>
    <x v="0"/>
    <d v="2024-11-30T00:00:00"/>
    <s v="Y61"/>
    <s v="E40000013"/>
    <x v="4"/>
    <s v="QH8"/>
    <s v="E54000026"/>
    <x v="29"/>
    <s v="99E"/>
    <s v="E38000007"/>
    <s v="NHS Mid and South Essex ICB - 99E"/>
    <x v="0"/>
    <n v="20"/>
  </r>
  <r>
    <s v="Nov"/>
    <s v="2024"/>
    <x v="0"/>
    <d v="2024-11-30T00:00:00"/>
    <s v="Y61"/>
    <s v="E40000013"/>
    <x v="4"/>
    <s v="QH8"/>
    <s v="E54000026"/>
    <x v="29"/>
    <s v="99E"/>
    <s v="E38000007"/>
    <s v="NHS Mid and South Essex ICB - 99E"/>
    <x v="1"/>
    <s v="*"/>
  </r>
  <r>
    <s v="Nov"/>
    <s v="2024"/>
    <x v="0"/>
    <d v="2024-11-30T00:00:00"/>
    <s v="Y61"/>
    <s v="E40000013"/>
    <x v="4"/>
    <s v="QH8"/>
    <s v="E54000026"/>
    <x v="29"/>
    <s v="99E"/>
    <s v="E38000007"/>
    <s v="NHS Mid and South Essex ICB - 99E"/>
    <x v="2"/>
    <n v="80"/>
  </r>
  <r>
    <s v="Nov"/>
    <s v="2024"/>
    <x v="0"/>
    <d v="2024-11-30T00:00:00"/>
    <s v="Y61"/>
    <s v="E40000013"/>
    <x v="4"/>
    <s v="QH8"/>
    <s v="E54000026"/>
    <x v="29"/>
    <s v="99E"/>
    <s v="E38000007"/>
    <s v="NHS Mid and South Essex ICB - 99E"/>
    <x v="3"/>
    <n v="565"/>
  </r>
  <r>
    <s v="Nov"/>
    <s v="2024"/>
    <x v="0"/>
    <d v="2024-11-30T00:00:00"/>
    <s v="Y61"/>
    <s v="E40000013"/>
    <x v="4"/>
    <s v="QH8"/>
    <s v="E54000026"/>
    <x v="29"/>
    <s v="99E"/>
    <s v="E38000007"/>
    <s v="NHS Mid and South Essex ICB - 99E"/>
    <x v="4"/>
    <n v="945"/>
  </r>
  <r>
    <s v="Nov"/>
    <s v="2024"/>
    <x v="0"/>
    <d v="2024-11-30T00:00:00"/>
    <s v="Y61"/>
    <s v="E40000013"/>
    <x v="4"/>
    <s v="QH8"/>
    <s v="E54000026"/>
    <x v="29"/>
    <s v="99E"/>
    <s v="E38000007"/>
    <s v="NHS Mid and South Essex ICB - 99E"/>
    <x v="5"/>
    <n v="655"/>
  </r>
  <r>
    <s v="Nov"/>
    <s v="2024"/>
    <x v="0"/>
    <d v="2024-11-30T00:00:00"/>
    <s v="Y61"/>
    <s v="E40000013"/>
    <x v="4"/>
    <s v="QH8"/>
    <s v="E54000026"/>
    <x v="29"/>
    <s v="99F"/>
    <s v="E38000030"/>
    <s v="NHS Mid and South Essex ICB - 99F"/>
    <x v="0"/>
    <n v="5"/>
  </r>
  <r>
    <s v="Nov"/>
    <s v="2024"/>
    <x v="0"/>
    <d v="2024-11-30T00:00:00"/>
    <s v="Y61"/>
    <s v="E40000013"/>
    <x v="4"/>
    <s v="QH8"/>
    <s v="E54000026"/>
    <x v="29"/>
    <s v="99F"/>
    <s v="E38000030"/>
    <s v="NHS Mid and South Essex ICB - 99F"/>
    <x v="1"/>
    <s v="*"/>
  </r>
  <r>
    <s v="Nov"/>
    <s v="2024"/>
    <x v="0"/>
    <d v="2024-11-30T00:00:00"/>
    <s v="Y61"/>
    <s v="E40000013"/>
    <x v="4"/>
    <s v="QH8"/>
    <s v="E54000026"/>
    <x v="29"/>
    <s v="99F"/>
    <s v="E38000030"/>
    <s v="NHS Mid and South Essex ICB - 99F"/>
    <x v="2"/>
    <n v="40"/>
  </r>
  <r>
    <s v="Nov"/>
    <s v="2024"/>
    <x v="0"/>
    <d v="2024-11-30T00:00:00"/>
    <s v="Y61"/>
    <s v="E40000013"/>
    <x v="4"/>
    <s v="QH8"/>
    <s v="E54000026"/>
    <x v="29"/>
    <s v="99F"/>
    <s v="E38000030"/>
    <s v="NHS Mid and South Essex ICB - 99F"/>
    <x v="3"/>
    <n v="125"/>
  </r>
  <r>
    <s v="Nov"/>
    <s v="2024"/>
    <x v="0"/>
    <d v="2024-11-30T00:00:00"/>
    <s v="Y61"/>
    <s v="E40000013"/>
    <x v="4"/>
    <s v="QH8"/>
    <s v="E54000026"/>
    <x v="29"/>
    <s v="99F"/>
    <s v="E38000030"/>
    <s v="NHS Mid and South Essex ICB - 99F"/>
    <x v="4"/>
    <n v="1485"/>
  </r>
  <r>
    <s v="Nov"/>
    <s v="2024"/>
    <x v="0"/>
    <d v="2024-11-30T00:00:00"/>
    <s v="Y61"/>
    <s v="E40000013"/>
    <x v="4"/>
    <s v="QH8"/>
    <s v="E54000026"/>
    <x v="29"/>
    <s v="99F"/>
    <s v="E38000030"/>
    <s v="NHS Mid and South Essex ICB - 99F"/>
    <x v="5"/>
    <n v="530"/>
  </r>
  <r>
    <s v="Nov"/>
    <s v="2024"/>
    <x v="0"/>
    <d v="2024-11-30T00:00:00"/>
    <s v="Y61"/>
    <s v="E40000013"/>
    <x v="4"/>
    <s v="QH8"/>
    <s v="E54000026"/>
    <x v="29"/>
    <s v="99G"/>
    <s v="E38000168"/>
    <s v="NHS Mid and South Essex ICB - 99G"/>
    <x v="0"/>
    <s v="*"/>
  </r>
  <r>
    <s v="Nov"/>
    <s v="2024"/>
    <x v="0"/>
    <d v="2024-11-30T00:00:00"/>
    <s v="Y61"/>
    <s v="E40000013"/>
    <x v="4"/>
    <s v="QH8"/>
    <s v="E54000026"/>
    <x v="29"/>
    <s v="99G"/>
    <s v="E38000168"/>
    <s v="NHS Mid and South Essex ICB - 99G"/>
    <x v="1"/>
    <s v="*"/>
  </r>
  <r>
    <s v="Nov"/>
    <s v="2024"/>
    <x v="0"/>
    <d v="2024-11-30T00:00:00"/>
    <s v="Y61"/>
    <s v="E40000013"/>
    <x v="4"/>
    <s v="QH8"/>
    <s v="E54000026"/>
    <x v="29"/>
    <s v="99G"/>
    <s v="E38000168"/>
    <s v="NHS Mid and South Essex ICB - 99G"/>
    <x v="2"/>
    <n v="120"/>
  </r>
  <r>
    <s v="Nov"/>
    <s v="2024"/>
    <x v="0"/>
    <d v="2024-11-30T00:00:00"/>
    <s v="Y61"/>
    <s v="E40000013"/>
    <x v="4"/>
    <s v="QH8"/>
    <s v="E54000026"/>
    <x v="29"/>
    <s v="99G"/>
    <s v="E38000168"/>
    <s v="NHS Mid and South Essex ICB - 99G"/>
    <x v="3"/>
    <n v="130"/>
  </r>
  <r>
    <s v="Nov"/>
    <s v="2024"/>
    <x v="0"/>
    <d v="2024-11-30T00:00:00"/>
    <s v="Y61"/>
    <s v="E40000013"/>
    <x v="4"/>
    <s v="QH8"/>
    <s v="E54000026"/>
    <x v="29"/>
    <s v="99G"/>
    <s v="E38000168"/>
    <s v="NHS Mid and South Essex ICB - 99G"/>
    <x v="4"/>
    <n v="1210"/>
  </r>
  <r>
    <s v="Nov"/>
    <s v="2024"/>
    <x v="0"/>
    <d v="2024-11-30T00:00:00"/>
    <s v="Y61"/>
    <s v="E40000013"/>
    <x v="4"/>
    <s v="QH8"/>
    <s v="E54000026"/>
    <x v="29"/>
    <s v="99G"/>
    <s v="E38000168"/>
    <s v="NHS Mid and South Essex ICB - 99G"/>
    <x v="5"/>
    <n v="725"/>
  </r>
  <r>
    <s v="Nov"/>
    <s v="2024"/>
    <x v="0"/>
    <d v="2024-11-30T00:00:00"/>
    <s v="Y61"/>
    <s v="E40000013"/>
    <x v="4"/>
    <s v="QHG"/>
    <s v="E54000024"/>
    <x v="30"/>
    <s v="M1J4Y"/>
    <s v="E38000249"/>
    <s v="NHS Bedfordshire, Luton and Milton Keynes ICB - M1J4Y"/>
    <x v="0"/>
    <n v="135"/>
  </r>
  <r>
    <s v="Nov"/>
    <s v="2024"/>
    <x v="0"/>
    <d v="2024-11-30T00:00:00"/>
    <s v="Y61"/>
    <s v="E40000013"/>
    <x v="4"/>
    <s v="QHG"/>
    <s v="E54000024"/>
    <x v="30"/>
    <s v="M1J4Y"/>
    <s v="E38000249"/>
    <s v="NHS Bedfordshire, Luton and Milton Keynes ICB - M1J4Y"/>
    <x v="1"/>
    <s v="*"/>
  </r>
  <r>
    <s v="Nov"/>
    <s v="2024"/>
    <x v="0"/>
    <d v="2024-11-30T00:00:00"/>
    <s v="Y61"/>
    <s v="E40000013"/>
    <x v="4"/>
    <s v="QHG"/>
    <s v="E54000024"/>
    <x v="30"/>
    <s v="M1J4Y"/>
    <s v="E38000249"/>
    <s v="NHS Bedfordshire, Luton and Milton Keynes ICB - M1J4Y"/>
    <x v="2"/>
    <n v="315"/>
  </r>
  <r>
    <s v="Nov"/>
    <s v="2024"/>
    <x v="0"/>
    <d v="2024-11-30T00:00:00"/>
    <s v="Y61"/>
    <s v="E40000013"/>
    <x v="4"/>
    <s v="QHG"/>
    <s v="E54000024"/>
    <x v="30"/>
    <s v="M1J4Y"/>
    <s v="E38000249"/>
    <s v="NHS Bedfordshire, Luton and Milton Keynes ICB - M1J4Y"/>
    <x v="3"/>
    <n v="2035"/>
  </r>
  <r>
    <s v="Nov"/>
    <s v="2024"/>
    <x v="0"/>
    <d v="2024-11-30T00:00:00"/>
    <s v="Y61"/>
    <s v="E40000013"/>
    <x v="4"/>
    <s v="QHG"/>
    <s v="E54000024"/>
    <x v="30"/>
    <s v="M1J4Y"/>
    <s v="E38000249"/>
    <s v="NHS Bedfordshire, Luton and Milton Keynes ICB - M1J4Y"/>
    <x v="4"/>
    <n v="2960"/>
  </r>
  <r>
    <s v="Nov"/>
    <s v="2024"/>
    <x v="0"/>
    <d v="2024-11-30T00:00:00"/>
    <s v="Y61"/>
    <s v="E40000013"/>
    <x v="4"/>
    <s v="QHG"/>
    <s v="E54000024"/>
    <x v="30"/>
    <s v="M1J4Y"/>
    <s v="E38000249"/>
    <s v="NHS Bedfordshire, Luton and Milton Keynes ICB - M1J4Y"/>
    <x v="5"/>
    <n v="2260"/>
  </r>
  <r>
    <s v="Nov"/>
    <s v="2024"/>
    <x v="0"/>
    <d v="2024-11-30T00:00:00"/>
    <s v="Y61"/>
    <s v="E40000013"/>
    <x v="4"/>
    <s v="QJG"/>
    <s v="E54000023"/>
    <x v="31"/>
    <s v="06L"/>
    <s v="E38000086"/>
    <s v="NHS Suffolk and North East Essex ICB - 06L"/>
    <x v="0"/>
    <n v="30"/>
  </r>
  <r>
    <s v="Nov"/>
    <s v="2024"/>
    <x v="0"/>
    <d v="2024-11-30T00:00:00"/>
    <s v="Y61"/>
    <s v="E40000013"/>
    <x v="4"/>
    <s v="QJG"/>
    <s v="E54000023"/>
    <x v="31"/>
    <s v="06L"/>
    <s v="E38000086"/>
    <s v="NHS Suffolk and North East Essex ICB - 06L"/>
    <x v="1"/>
    <s v="*"/>
  </r>
  <r>
    <s v="Nov"/>
    <s v="2024"/>
    <x v="0"/>
    <d v="2024-11-30T00:00:00"/>
    <s v="Y61"/>
    <s v="E40000013"/>
    <x v="4"/>
    <s v="QJG"/>
    <s v="E54000023"/>
    <x v="31"/>
    <s v="06L"/>
    <s v="E38000086"/>
    <s v="NHS Suffolk and North East Essex ICB - 06L"/>
    <x v="2"/>
    <n v="190"/>
  </r>
  <r>
    <s v="Nov"/>
    <s v="2024"/>
    <x v="0"/>
    <d v="2024-11-30T00:00:00"/>
    <s v="Y61"/>
    <s v="E40000013"/>
    <x v="4"/>
    <s v="QJG"/>
    <s v="E54000023"/>
    <x v="31"/>
    <s v="06L"/>
    <s v="E38000086"/>
    <s v="NHS Suffolk and North East Essex ICB - 06L"/>
    <x v="3"/>
    <n v="1510"/>
  </r>
  <r>
    <s v="Nov"/>
    <s v="2024"/>
    <x v="0"/>
    <d v="2024-11-30T00:00:00"/>
    <s v="Y61"/>
    <s v="E40000013"/>
    <x v="4"/>
    <s v="QJG"/>
    <s v="E54000023"/>
    <x v="31"/>
    <s v="06L"/>
    <s v="E38000086"/>
    <s v="NHS Suffolk and North East Essex ICB - 06L"/>
    <x v="4"/>
    <n v="695"/>
  </r>
  <r>
    <s v="Nov"/>
    <s v="2024"/>
    <x v="0"/>
    <d v="2024-11-30T00:00:00"/>
    <s v="Y61"/>
    <s v="E40000013"/>
    <x v="4"/>
    <s v="QJG"/>
    <s v="E54000023"/>
    <x v="31"/>
    <s v="06L"/>
    <s v="E38000086"/>
    <s v="NHS Suffolk and North East Essex ICB - 06L"/>
    <x v="5"/>
    <n v="1440"/>
  </r>
  <r>
    <s v="Nov"/>
    <s v="2024"/>
    <x v="0"/>
    <d v="2024-11-30T00:00:00"/>
    <s v="Y61"/>
    <s v="E40000013"/>
    <x v="4"/>
    <s v="QJG"/>
    <s v="E54000023"/>
    <x v="31"/>
    <s v="06T"/>
    <s v="E38000117"/>
    <s v="NHS Suffolk and North East Essex ICB - 06T"/>
    <x v="0"/>
    <n v="25"/>
  </r>
  <r>
    <s v="Nov"/>
    <s v="2024"/>
    <x v="0"/>
    <d v="2024-11-30T00:00:00"/>
    <s v="Y61"/>
    <s v="E40000013"/>
    <x v="4"/>
    <s v="QJG"/>
    <s v="E54000023"/>
    <x v="31"/>
    <s v="06T"/>
    <s v="E38000117"/>
    <s v="NHS Suffolk and North East Essex ICB - 06T"/>
    <x v="1"/>
    <s v="*"/>
  </r>
  <r>
    <s v="Nov"/>
    <s v="2024"/>
    <x v="0"/>
    <d v="2024-11-30T00:00:00"/>
    <s v="Y61"/>
    <s v="E40000013"/>
    <x v="4"/>
    <s v="QJG"/>
    <s v="E54000023"/>
    <x v="31"/>
    <s v="06T"/>
    <s v="E38000117"/>
    <s v="NHS Suffolk and North East Essex ICB - 06T"/>
    <x v="2"/>
    <n v="250"/>
  </r>
  <r>
    <s v="Nov"/>
    <s v="2024"/>
    <x v="0"/>
    <d v="2024-11-30T00:00:00"/>
    <s v="Y61"/>
    <s v="E40000013"/>
    <x v="4"/>
    <s v="QJG"/>
    <s v="E54000023"/>
    <x v="31"/>
    <s v="06T"/>
    <s v="E38000117"/>
    <s v="NHS Suffolk and North East Essex ICB - 06T"/>
    <x v="3"/>
    <n v="2120"/>
  </r>
  <r>
    <s v="Nov"/>
    <s v="2024"/>
    <x v="0"/>
    <d v="2024-11-30T00:00:00"/>
    <s v="Y61"/>
    <s v="E40000013"/>
    <x v="4"/>
    <s v="QJG"/>
    <s v="E54000023"/>
    <x v="31"/>
    <s v="06T"/>
    <s v="E38000117"/>
    <s v="NHS Suffolk and North East Essex ICB - 06T"/>
    <x v="4"/>
    <n v="380"/>
  </r>
  <r>
    <s v="Nov"/>
    <s v="2024"/>
    <x v="0"/>
    <d v="2024-11-30T00:00:00"/>
    <s v="Y61"/>
    <s v="E40000013"/>
    <x v="4"/>
    <s v="QJG"/>
    <s v="E54000023"/>
    <x v="31"/>
    <s v="06T"/>
    <s v="E38000117"/>
    <s v="NHS Suffolk and North East Essex ICB - 06T"/>
    <x v="5"/>
    <n v="1235"/>
  </r>
  <r>
    <s v="Nov"/>
    <s v="2024"/>
    <x v="0"/>
    <d v="2024-11-30T00:00:00"/>
    <s v="Y61"/>
    <s v="E40000013"/>
    <x v="4"/>
    <s v="QJG"/>
    <s v="E54000023"/>
    <x v="31"/>
    <s v="07K"/>
    <s v="E38000204"/>
    <s v="NHS Suffolk and North East Essex ICB - 07K"/>
    <x v="0"/>
    <s v="*"/>
  </r>
  <r>
    <s v="Nov"/>
    <s v="2024"/>
    <x v="0"/>
    <d v="2024-11-30T00:00:00"/>
    <s v="Y61"/>
    <s v="E40000013"/>
    <x v="4"/>
    <s v="QJG"/>
    <s v="E54000023"/>
    <x v="31"/>
    <s v="07K"/>
    <s v="E38000204"/>
    <s v="NHS Suffolk and North East Essex ICB - 07K"/>
    <x v="1"/>
    <s v="*"/>
  </r>
  <r>
    <s v="Nov"/>
    <s v="2024"/>
    <x v="0"/>
    <d v="2024-11-30T00:00:00"/>
    <s v="Y61"/>
    <s v="E40000013"/>
    <x v="4"/>
    <s v="QJG"/>
    <s v="E54000023"/>
    <x v="31"/>
    <s v="07K"/>
    <s v="E38000204"/>
    <s v="NHS Suffolk and North East Essex ICB - 07K"/>
    <x v="2"/>
    <n v="100"/>
  </r>
  <r>
    <s v="Nov"/>
    <s v="2024"/>
    <x v="0"/>
    <d v="2024-11-30T00:00:00"/>
    <s v="Y61"/>
    <s v="E40000013"/>
    <x v="4"/>
    <s v="QJG"/>
    <s v="E54000023"/>
    <x v="31"/>
    <s v="07K"/>
    <s v="E38000204"/>
    <s v="NHS Suffolk and North East Essex ICB - 07K"/>
    <x v="3"/>
    <n v="1210"/>
  </r>
  <r>
    <s v="Nov"/>
    <s v="2024"/>
    <x v="0"/>
    <d v="2024-11-30T00:00:00"/>
    <s v="Y61"/>
    <s v="E40000013"/>
    <x v="4"/>
    <s v="QJG"/>
    <s v="E54000023"/>
    <x v="31"/>
    <s v="07K"/>
    <s v="E38000204"/>
    <s v="NHS Suffolk and North East Essex ICB - 07K"/>
    <x v="4"/>
    <n v="335"/>
  </r>
  <r>
    <s v="Nov"/>
    <s v="2024"/>
    <x v="0"/>
    <d v="2024-11-30T00:00:00"/>
    <s v="Y61"/>
    <s v="E40000013"/>
    <x v="4"/>
    <s v="QJG"/>
    <s v="E54000023"/>
    <x v="31"/>
    <s v="07K"/>
    <s v="E38000204"/>
    <s v="NHS Suffolk and North East Essex ICB - 07K"/>
    <x v="5"/>
    <n v="790"/>
  </r>
  <r>
    <s v="Nov"/>
    <s v="2024"/>
    <x v="0"/>
    <d v="2024-11-30T00:00:00"/>
    <s v="Y61"/>
    <s v="E40000013"/>
    <x v="4"/>
    <s v="QM7"/>
    <s v="E54000025"/>
    <x v="32"/>
    <s v="06K"/>
    <s v="E38000049"/>
    <s v="NHS Hertfordshire and West Essex ICB - 06K"/>
    <x v="0"/>
    <n v="40"/>
  </r>
  <r>
    <s v="Nov"/>
    <s v="2024"/>
    <x v="0"/>
    <d v="2024-11-30T00:00:00"/>
    <s v="Y61"/>
    <s v="E40000013"/>
    <x v="4"/>
    <s v="QM7"/>
    <s v="E54000025"/>
    <x v="32"/>
    <s v="06K"/>
    <s v="E38000049"/>
    <s v="NHS Hertfordshire and West Essex ICB - 06K"/>
    <x v="1"/>
    <n v="5"/>
  </r>
  <r>
    <s v="Nov"/>
    <s v="2024"/>
    <x v="0"/>
    <d v="2024-11-30T00:00:00"/>
    <s v="Y61"/>
    <s v="E40000013"/>
    <x v="4"/>
    <s v="QM7"/>
    <s v="E54000025"/>
    <x v="32"/>
    <s v="06K"/>
    <s v="E38000049"/>
    <s v="NHS Hertfordshire and West Essex ICB - 06K"/>
    <x v="2"/>
    <n v="300"/>
  </r>
  <r>
    <s v="Nov"/>
    <s v="2024"/>
    <x v="0"/>
    <d v="2024-11-30T00:00:00"/>
    <s v="Y61"/>
    <s v="E40000013"/>
    <x v="4"/>
    <s v="QM7"/>
    <s v="E54000025"/>
    <x v="32"/>
    <s v="06K"/>
    <s v="E38000049"/>
    <s v="NHS Hertfordshire and West Essex ICB - 06K"/>
    <x v="3"/>
    <n v="1340"/>
  </r>
  <r>
    <s v="Nov"/>
    <s v="2024"/>
    <x v="0"/>
    <d v="2024-11-30T00:00:00"/>
    <s v="Y61"/>
    <s v="E40000013"/>
    <x v="4"/>
    <s v="QM7"/>
    <s v="E54000025"/>
    <x v="32"/>
    <s v="06K"/>
    <s v="E38000049"/>
    <s v="NHS Hertfordshire and West Essex ICB - 06K"/>
    <x v="4"/>
    <n v="1775"/>
  </r>
  <r>
    <s v="Nov"/>
    <s v="2024"/>
    <x v="0"/>
    <d v="2024-11-30T00:00:00"/>
    <s v="Y61"/>
    <s v="E40000013"/>
    <x v="4"/>
    <s v="QM7"/>
    <s v="E54000025"/>
    <x v="32"/>
    <s v="06K"/>
    <s v="E38000049"/>
    <s v="NHS Hertfordshire and West Essex ICB - 06K"/>
    <x v="5"/>
    <n v="1405"/>
  </r>
  <r>
    <s v="Nov"/>
    <s v="2024"/>
    <x v="0"/>
    <d v="2024-11-30T00:00:00"/>
    <s v="Y61"/>
    <s v="E40000013"/>
    <x v="4"/>
    <s v="QM7"/>
    <s v="E54000025"/>
    <x v="32"/>
    <s v="06N"/>
    <s v="E38000079"/>
    <s v="NHS Hertfordshire and West Essex ICB - 06N"/>
    <x v="0"/>
    <n v="120"/>
  </r>
  <r>
    <s v="Nov"/>
    <s v="2024"/>
    <x v="0"/>
    <d v="2024-11-30T00:00:00"/>
    <s v="Y61"/>
    <s v="E40000013"/>
    <x v="4"/>
    <s v="QM7"/>
    <s v="E54000025"/>
    <x v="32"/>
    <s v="06N"/>
    <s v="E38000079"/>
    <s v="NHS Hertfordshire and West Essex ICB - 06N"/>
    <x v="1"/>
    <s v="*"/>
  </r>
  <r>
    <s v="Nov"/>
    <s v="2024"/>
    <x v="0"/>
    <d v="2024-11-30T00:00:00"/>
    <s v="Y61"/>
    <s v="E40000013"/>
    <x v="4"/>
    <s v="QM7"/>
    <s v="E54000025"/>
    <x v="32"/>
    <s v="06N"/>
    <s v="E38000079"/>
    <s v="NHS Hertfordshire and West Essex ICB - 06N"/>
    <x v="2"/>
    <n v="365"/>
  </r>
  <r>
    <s v="Nov"/>
    <s v="2024"/>
    <x v="0"/>
    <d v="2024-11-30T00:00:00"/>
    <s v="Y61"/>
    <s v="E40000013"/>
    <x v="4"/>
    <s v="QM7"/>
    <s v="E54000025"/>
    <x v="32"/>
    <s v="06N"/>
    <s v="E38000079"/>
    <s v="NHS Hertfordshire and West Essex ICB - 06N"/>
    <x v="3"/>
    <n v="2705"/>
  </r>
  <r>
    <s v="Nov"/>
    <s v="2024"/>
    <x v="0"/>
    <d v="2024-11-30T00:00:00"/>
    <s v="Y61"/>
    <s v="E40000013"/>
    <x v="4"/>
    <s v="QM7"/>
    <s v="E54000025"/>
    <x v="32"/>
    <s v="06N"/>
    <s v="E38000079"/>
    <s v="NHS Hertfordshire and West Essex ICB - 06N"/>
    <x v="4"/>
    <n v="535"/>
  </r>
  <r>
    <s v="Nov"/>
    <s v="2024"/>
    <x v="0"/>
    <d v="2024-11-30T00:00:00"/>
    <s v="Y61"/>
    <s v="E40000013"/>
    <x v="4"/>
    <s v="QM7"/>
    <s v="E54000025"/>
    <x v="32"/>
    <s v="06N"/>
    <s v="E38000079"/>
    <s v="NHS Hertfordshire and West Essex ICB - 06N"/>
    <x v="5"/>
    <n v="1340"/>
  </r>
  <r>
    <s v="Nov"/>
    <s v="2024"/>
    <x v="0"/>
    <d v="2024-11-30T00:00:00"/>
    <s v="Y61"/>
    <s v="E40000013"/>
    <x v="4"/>
    <s v="QM7"/>
    <s v="E54000025"/>
    <x v="32"/>
    <s v="07H"/>
    <s v="E38000197"/>
    <s v="NHS Hertfordshire and West Essex ICB - 07H"/>
    <x v="0"/>
    <n v="45"/>
  </r>
  <r>
    <s v="Nov"/>
    <s v="2024"/>
    <x v="0"/>
    <d v="2024-11-30T00:00:00"/>
    <s v="Y61"/>
    <s v="E40000013"/>
    <x v="4"/>
    <s v="QM7"/>
    <s v="E54000025"/>
    <x v="32"/>
    <s v="07H"/>
    <s v="E38000197"/>
    <s v="NHS Hertfordshire and West Essex ICB - 07H"/>
    <x v="1"/>
    <s v="*"/>
  </r>
  <r>
    <s v="Nov"/>
    <s v="2024"/>
    <x v="0"/>
    <d v="2024-11-30T00:00:00"/>
    <s v="Y61"/>
    <s v="E40000013"/>
    <x v="4"/>
    <s v="QM7"/>
    <s v="E54000025"/>
    <x v="32"/>
    <s v="07H"/>
    <s v="E38000197"/>
    <s v="NHS Hertfordshire and West Essex ICB - 07H"/>
    <x v="2"/>
    <n v="130"/>
  </r>
  <r>
    <s v="Nov"/>
    <s v="2024"/>
    <x v="0"/>
    <d v="2024-11-30T00:00:00"/>
    <s v="Y61"/>
    <s v="E40000013"/>
    <x v="4"/>
    <s v="QM7"/>
    <s v="E54000025"/>
    <x v="32"/>
    <s v="07H"/>
    <s v="E38000197"/>
    <s v="NHS Hertfordshire and West Essex ICB - 07H"/>
    <x v="3"/>
    <n v="850"/>
  </r>
  <r>
    <s v="Nov"/>
    <s v="2024"/>
    <x v="0"/>
    <d v="2024-11-30T00:00:00"/>
    <s v="Y61"/>
    <s v="E40000013"/>
    <x v="4"/>
    <s v="QM7"/>
    <s v="E54000025"/>
    <x v="32"/>
    <s v="07H"/>
    <s v="E38000197"/>
    <s v="NHS Hertfordshire and West Essex ICB - 07H"/>
    <x v="4"/>
    <n v="1130"/>
  </r>
  <r>
    <s v="Nov"/>
    <s v="2024"/>
    <x v="0"/>
    <d v="2024-11-30T00:00:00"/>
    <s v="Y61"/>
    <s v="E40000013"/>
    <x v="4"/>
    <s v="QM7"/>
    <s v="E54000025"/>
    <x v="32"/>
    <s v="07H"/>
    <s v="E38000197"/>
    <s v="NHS Hertfordshire and West Essex ICB - 07H"/>
    <x v="5"/>
    <n v="985"/>
  </r>
  <r>
    <s v="Nov"/>
    <s v="2024"/>
    <x v="0"/>
    <d v="2024-11-30T00:00:00"/>
    <s v="Y61"/>
    <s v="E40000013"/>
    <x v="4"/>
    <s v="QMM"/>
    <s v="E54000022"/>
    <x v="33"/>
    <s v="26A"/>
    <s v="E38000239"/>
    <s v="NHS Norfolk and Waveney ICB - 26A"/>
    <x v="0"/>
    <n v="85"/>
  </r>
  <r>
    <s v="Nov"/>
    <s v="2024"/>
    <x v="0"/>
    <d v="2024-11-30T00:00:00"/>
    <s v="Y61"/>
    <s v="E40000013"/>
    <x v="4"/>
    <s v="QMM"/>
    <s v="E54000022"/>
    <x v="33"/>
    <s v="26A"/>
    <s v="E38000239"/>
    <s v="NHS Norfolk and Waveney ICB - 26A"/>
    <x v="1"/>
    <s v="*"/>
  </r>
  <r>
    <s v="Nov"/>
    <s v="2024"/>
    <x v="0"/>
    <d v="2024-11-30T00:00:00"/>
    <s v="Y61"/>
    <s v="E40000013"/>
    <x v="4"/>
    <s v="QMM"/>
    <s v="E54000022"/>
    <x v="33"/>
    <s v="26A"/>
    <s v="E38000239"/>
    <s v="NHS Norfolk and Waveney ICB - 26A"/>
    <x v="2"/>
    <n v="160"/>
  </r>
  <r>
    <s v="Nov"/>
    <s v="2024"/>
    <x v="0"/>
    <d v="2024-11-30T00:00:00"/>
    <s v="Y61"/>
    <s v="E40000013"/>
    <x v="4"/>
    <s v="QMM"/>
    <s v="E54000022"/>
    <x v="33"/>
    <s v="26A"/>
    <s v="E38000239"/>
    <s v="NHS Norfolk and Waveney ICB - 26A"/>
    <x v="3"/>
    <n v="5125"/>
  </r>
  <r>
    <s v="Nov"/>
    <s v="2024"/>
    <x v="0"/>
    <d v="2024-11-30T00:00:00"/>
    <s v="Y61"/>
    <s v="E40000013"/>
    <x v="4"/>
    <s v="QMM"/>
    <s v="E54000022"/>
    <x v="33"/>
    <s v="26A"/>
    <s v="E38000239"/>
    <s v="NHS Norfolk and Waveney ICB - 26A"/>
    <x v="4"/>
    <n v="2060"/>
  </r>
  <r>
    <s v="Nov"/>
    <s v="2024"/>
    <x v="0"/>
    <d v="2024-11-30T00:00:00"/>
    <s v="Y61"/>
    <s v="E40000013"/>
    <x v="4"/>
    <s v="QMM"/>
    <s v="E54000022"/>
    <x v="33"/>
    <s v="26A"/>
    <s v="E38000239"/>
    <s v="NHS Norfolk and Waveney ICB - 26A"/>
    <x v="5"/>
    <n v="4245"/>
  </r>
  <r>
    <s v="Nov"/>
    <s v="2024"/>
    <x v="0"/>
    <d v="2024-11-30T00:00:00"/>
    <s v="Y61"/>
    <s v="E40000013"/>
    <x v="4"/>
    <s v="QUE"/>
    <s v="E54000056"/>
    <x v="34"/>
    <s v="06H"/>
    <s v="E38000260"/>
    <s v="NHS Cambridgeshire and Peterborough ICB - 06H"/>
    <x v="0"/>
    <n v="210"/>
  </r>
  <r>
    <s v="Nov"/>
    <s v="2024"/>
    <x v="0"/>
    <d v="2024-11-30T00:00:00"/>
    <s v="Y61"/>
    <s v="E40000013"/>
    <x v="4"/>
    <s v="QUE"/>
    <s v="E54000056"/>
    <x v="34"/>
    <s v="06H"/>
    <s v="E38000260"/>
    <s v="NHS Cambridgeshire and Peterborough ICB - 06H"/>
    <x v="1"/>
    <n v="10"/>
  </r>
  <r>
    <s v="Nov"/>
    <s v="2024"/>
    <x v="0"/>
    <d v="2024-11-30T00:00:00"/>
    <s v="Y61"/>
    <s v="E40000013"/>
    <x v="4"/>
    <s v="QUE"/>
    <s v="E54000056"/>
    <x v="34"/>
    <s v="06H"/>
    <s v="E38000260"/>
    <s v="NHS Cambridgeshire and Peterborough ICB - 06H"/>
    <x v="2"/>
    <n v="345"/>
  </r>
  <r>
    <s v="Nov"/>
    <s v="2024"/>
    <x v="0"/>
    <d v="2024-11-30T00:00:00"/>
    <s v="Y61"/>
    <s v="E40000013"/>
    <x v="4"/>
    <s v="QUE"/>
    <s v="E54000056"/>
    <x v="34"/>
    <s v="06H"/>
    <s v="E38000260"/>
    <s v="NHS Cambridgeshire and Peterborough ICB - 06H"/>
    <x v="3"/>
    <n v="2170"/>
  </r>
  <r>
    <s v="Nov"/>
    <s v="2024"/>
    <x v="0"/>
    <d v="2024-11-30T00:00:00"/>
    <s v="Y61"/>
    <s v="E40000013"/>
    <x v="4"/>
    <s v="QUE"/>
    <s v="E54000056"/>
    <x v="34"/>
    <s v="06H"/>
    <s v="E38000260"/>
    <s v="NHS Cambridgeshire and Peterborough ICB - 06H"/>
    <x v="4"/>
    <n v="2080"/>
  </r>
  <r>
    <s v="Nov"/>
    <s v="2024"/>
    <x v="0"/>
    <d v="2024-11-30T00:00:00"/>
    <s v="Y61"/>
    <s v="E40000013"/>
    <x v="4"/>
    <s v="QUE"/>
    <s v="E54000056"/>
    <x v="34"/>
    <s v="06H"/>
    <s v="E38000260"/>
    <s v="NHS Cambridgeshire and Peterborough ICB - 06H"/>
    <x v="5"/>
    <n v="2200"/>
  </r>
  <r>
    <s v="Nov"/>
    <s v="2024"/>
    <x v="0"/>
    <d v="2024-11-30T00:00:00"/>
    <s v="Y62"/>
    <s v="E40000014"/>
    <x v="5"/>
    <s v="QE1"/>
    <s v="E54000048"/>
    <x v="35"/>
    <s v="00Q"/>
    <s v="E38000014"/>
    <s v="NHS Lancashire and South Cumbria ICB - 00Q"/>
    <x v="0"/>
    <n v="15"/>
  </r>
  <r>
    <s v="Nov"/>
    <s v="2024"/>
    <x v="0"/>
    <d v="2024-11-30T00:00:00"/>
    <s v="Y62"/>
    <s v="E40000014"/>
    <x v="5"/>
    <s v="QE1"/>
    <s v="E54000048"/>
    <x v="35"/>
    <s v="00Q"/>
    <s v="E38000014"/>
    <s v="NHS Lancashire and South Cumbria ICB - 00Q"/>
    <x v="1"/>
    <s v="*"/>
  </r>
  <r>
    <s v="Nov"/>
    <s v="2024"/>
    <x v="0"/>
    <d v="2024-11-30T00:00:00"/>
    <s v="Y62"/>
    <s v="E40000014"/>
    <x v="5"/>
    <s v="QE1"/>
    <s v="E54000048"/>
    <x v="35"/>
    <s v="00Q"/>
    <s v="E38000014"/>
    <s v="NHS Lancashire and South Cumbria ICB - 00Q"/>
    <x v="2"/>
    <n v="65"/>
  </r>
  <r>
    <s v="Nov"/>
    <s v="2024"/>
    <x v="0"/>
    <d v="2024-11-30T00:00:00"/>
    <s v="Y62"/>
    <s v="E40000014"/>
    <x v="5"/>
    <s v="QE1"/>
    <s v="E54000048"/>
    <x v="35"/>
    <s v="00Q"/>
    <s v="E38000014"/>
    <s v="NHS Lancashire and South Cumbria ICB - 00Q"/>
    <x v="3"/>
    <n v="535"/>
  </r>
  <r>
    <s v="Nov"/>
    <s v="2024"/>
    <x v="0"/>
    <d v="2024-11-30T00:00:00"/>
    <s v="Y62"/>
    <s v="E40000014"/>
    <x v="5"/>
    <s v="QE1"/>
    <s v="E54000048"/>
    <x v="35"/>
    <s v="00Q"/>
    <s v="E38000014"/>
    <s v="NHS Lancashire and South Cumbria ICB - 00Q"/>
    <x v="4"/>
    <n v="230"/>
  </r>
  <r>
    <s v="Nov"/>
    <s v="2024"/>
    <x v="0"/>
    <d v="2024-11-30T00:00:00"/>
    <s v="Y62"/>
    <s v="E40000014"/>
    <x v="5"/>
    <s v="QE1"/>
    <s v="E54000048"/>
    <x v="35"/>
    <s v="00Q"/>
    <s v="E38000014"/>
    <s v="NHS Lancashire and South Cumbria ICB - 00Q"/>
    <x v="5"/>
    <n v="245"/>
  </r>
  <r>
    <s v="Nov"/>
    <s v="2024"/>
    <x v="0"/>
    <d v="2024-11-30T00:00:00"/>
    <s v="Y62"/>
    <s v="E40000014"/>
    <x v="5"/>
    <s v="QE1"/>
    <s v="E54000048"/>
    <x v="35"/>
    <s v="00R"/>
    <s v="E38000015"/>
    <s v="NHS Lancashire and South Cumbria ICB - 00R"/>
    <x v="0"/>
    <n v="35"/>
  </r>
  <r>
    <s v="Nov"/>
    <s v="2024"/>
    <x v="0"/>
    <d v="2024-11-30T00:00:00"/>
    <s v="Y62"/>
    <s v="E40000014"/>
    <x v="5"/>
    <s v="QE1"/>
    <s v="E54000048"/>
    <x v="35"/>
    <s v="00R"/>
    <s v="E38000015"/>
    <s v="NHS Lancashire and South Cumbria ICB - 00R"/>
    <x v="1"/>
    <s v="*"/>
  </r>
  <r>
    <s v="Nov"/>
    <s v="2024"/>
    <x v="0"/>
    <d v="2024-11-30T00:00:00"/>
    <s v="Y62"/>
    <s v="E40000014"/>
    <x v="5"/>
    <s v="QE1"/>
    <s v="E54000048"/>
    <x v="35"/>
    <s v="00R"/>
    <s v="E38000015"/>
    <s v="NHS Lancashire and South Cumbria ICB - 00R"/>
    <x v="2"/>
    <n v="205"/>
  </r>
  <r>
    <s v="Nov"/>
    <s v="2024"/>
    <x v="0"/>
    <d v="2024-11-30T00:00:00"/>
    <s v="Y62"/>
    <s v="E40000014"/>
    <x v="5"/>
    <s v="QE1"/>
    <s v="E54000048"/>
    <x v="35"/>
    <s v="00R"/>
    <s v="E38000015"/>
    <s v="NHS Lancashire and South Cumbria ICB - 00R"/>
    <x v="3"/>
    <n v="745"/>
  </r>
  <r>
    <s v="Nov"/>
    <s v="2024"/>
    <x v="0"/>
    <d v="2024-11-30T00:00:00"/>
    <s v="Y62"/>
    <s v="E40000014"/>
    <x v="5"/>
    <s v="QE1"/>
    <s v="E54000048"/>
    <x v="35"/>
    <s v="00R"/>
    <s v="E38000015"/>
    <s v="NHS Lancashire and South Cumbria ICB - 00R"/>
    <x v="4"/>
    <n v="215"/>
  </r>
  <r>
    <s v="Nov"/>
    <s v="2024"/>
    <x v="0"/>
    <d v="2024-11-30T00:00:00"/>
    <s v="Y62"/>
    <s v="E40000014"/>
    <x v="5"/>
    <s v="QE1"/>
    <s v="E54000048"/>
    <x v="35"/>
    <s v="00R"/>
    <s v="E38000015"/>
    <s v="NHS Lancashire and South Cumbria ICB - 00R"/>
    <x v="5"/>
    <n v="415"/>
  </r>
  <r>
    <s v="Nov"/>
    <s v="2024"/>
    <x v="0"/>
    <d v="2024-11-30T00:00:00"/>
    <s v="Y62"/>
    <s v="E40000014"/>
    <x v="5"/>
    <s v="QE1"/>
    <s v="E54000048"/>
    <x v="35"/>
    <s v="00X"/>
    <s v="E38000034"/>
    <s v="NHS Lancashire and South Cumbria ICB - 00X"/>
    <x v="0"/>
    <n v="70"/>
  </r>
  <r>
    <s v="Nov"/>
    <s v="2024"/>
    <x v="0"/>
    <d v="2024-11-30T00:00:00"/>
    <s v="Y62"/>
    <s v="E40000014"/>
    <x v="5"/>
    <s v="QE1"/>
    <s v="E54000048"/>
    <x v="35"/>
    <s v="00X"/>
    <s v="E38000034"/>
    <s v="NHS Lancashire and South Cumbria ICB - 00X"/>
    <x v="1"/>
    <s v="*"/>
  </r>
  <r>
    <s v="Nov"/>
    <s v="2024"/>
    <x v="0"/>
    <d v="2024-11-30T00:00:00"/>
    <s v="Y62"/>
    <s v="E40000014"/>
    <x v="5"/>
    <s v="QE1"/>
    <s v="E54000048"/>
    <x v="35"/>
    <s v="00X"/>
    <s v="E38000034"/>
    <s v="NHS Lancashire and South Cumbria ICB - 00X"/>
    <x v="2"/>
    <n v="25"/>
  </r>
  <r>
    <s v="Nov"/>
    <s v="2024"/>
    <x v="0"/>
    <d v="2024-11-30T00:00:00"/>
    <s v="Y62"/>
    <s v="E40000014"/>
    <x v="5"/>
    <s v="QE1"/>
    <s v="E54000048"/>
    <x v="35"/>
    <s v="00X"/>
    <s v="E38000034"/>
    <s v="NHS Lancashire and South Cumbria ICB - 00X"/>
    <x v="3"/>
    <n v="905"/>
  </r>
  <r>
    <s v="Nov"/>
    <s v="2024"/>
    <x v="0"/>
    <d v="2024-11-30T00:00:00"/>
    <s v="Y62"/>
    <s v="E40000014"/>
    <x v="5"/>
    <s v="QE1"/>
    <s v="E54000048"/>
    <x v="35"/>
    <s v="00X"/>
    <s v="E38000034"/>
    <s v="NHS Lancashire and South Cumbria ICB - 00X"/>
    <x v="4"/>
    <n v="210"/>
  </r>
  <r>
    <s v="Nov"/>
    <s v="2024"/>
    <x v="0"/>
    <d v="2024-11-30T00:00:00"/>
    <s v="Y62"/>
    <s v="E40000014"/>
    <x v="5"/>
    <s v="QE1"/>
    <s v="E54000048"/>
    <x v="35"/>
    <s v="00X"/>
    <s v="E38000034"/>
    <s v="NHS Lancashire and South Cumbria ICB - 00X"/>
    <x v="5"/>
    <n v="705"/>
  </r>
  <r>
    <s v="Nov"/>
    <s v="2024"/>
    <x v="0"/>
    <d v="2024-11-30T00:00:00"/>
    <s v="Y62"/>
    <s v="E40000014"/>
    <x v="5"/>
    <s v="QE1"/>
    <s v="E54000048"/>
    <x v="35"/>
    <s v="01A"/>
    <s v="E38000050"/>
    <s v="NHS Lancashire and South Cumbria ICB - 01A"/>
    <x v="0"/>
    <n v="205"/>
  </r>
  <r>
    <s v="Nov"/>
    <s v="2024"/>
    <x v="0"/>
    <d v="2024-11-30T00:00:00"/>
    <s v="Y62"/>
    <s v="E40000014"/>
    <x v="5"/>
    <s v="QE1"/>
    <s v="E54000048"/>
    <x v="35"/>
    <s v="01A"/>
    <s v="E38000050"/>
    <s v="NHS Lancashire and South Cumbria ICB - 01A"/>
    <x v="1"/>
    <s v="*"/>
  </r>
  <r>
    <s v="Nov"/>
    <s v="2024"/>
    <x v="0"/>
    <d v="2024-11-30T00:00:00"/>
    <s v="Y62"/>
    <s v="E40000014"/>
    <x v="5"/>
    <s v="QE1"/>
    <s v="E54000048"/>
    <x v="35"/>
    <s v="01A"/>
    <s v="E38000050"/>
    <s v="NHS Lancashire and South Cumbria ICB - 01A"/>
    <x v="2"/>
    <n v="160"/>
  </r>
  <r>
    <s v="Nov"/>
    <s v="2024"/>
    <x v="0"/>
    <d v="2024-11-30T00:00:00"/>
    <s v="Y62"/>
    <s v="E40000014"/>
    <x v="5"/>
    <s v="QE1"/>
    <s v="E54000048"/>
    <x v="35"/>
    <s v="01A"/>
    <s v="E38000050"/>
    <s v="NHS Lancashire and South Cumbria ICB - 01A"/>
    <x v="3"/>
    <n v="1160"/>
  </r>
  <r>
    <s v="Nov"/>
    <s v="2024"/>
    <x v="0"/>
    <d v="2024-11-30T00:00:00"/>
    <s v="Y62"/>
    <s v="E40000014"/>
    <x v="5"/>
    <s v="QE1"/>
    <s v="E54000048"/>
    <x v="35"/>
    <s v="01A"/>
    <s v="E38000050"/>
    <s v="NHS Lancashire and South Cumbria ICB - 01A"/>
    <x v="4"/>
    <n v="600"/>
  </r>
  <r>
    <s v="Nov"/>
    <s v="2024"/>
    <x v="0"/>
    <d v="2024-11-30T00:00:00"/>
    <s v="Y62"/>
    <s v="E40000014"/>
    <x v="5"/>
    <s v="QE1"/>
    <s v="E54000048"/>
    <x v="35"/>
    <s v="01A"/>
    <s v="E38000050"/>
    <s v="NHS Lancashire and South Cumbria ICB - 01A"/>
    <x v="5"/>
    <n v="1045"/>
  </r>
  <r>
    <s v="Nov"/>
    <s v="2024"/>
    <x v="0"/>
    <d v="2024-11-30T00:00:00"/>
    <s v="Y62"/>
    <s v="E40000014"/>
    <x v="5"/>
    <s v="QE1"/>
    <s v="E54000048"/>
    <x v="35"/>
    <s v="01E"/>
    <s v="E38000227"/>
    <s v="NHS Lancashire and South Cumbria ICB - 01E"/>
    <x v="0"/>
    <n v="230"/>
  </r>
  <r>
    <s v="Nov"/>
    <s v="2024"/>
    <x v="0"/>
    <d v="2024-11-30T00:00:00"/>
    <s v="Y62"/>
    <s v="E40000014"/>
    <x v="5"/>
    <s v="QE1"/>
    <s v="E54000048"/>
    <x v="35"/>
    <s v="01E"/>
    <s v="E38000227"/>
    <s v="NHS Lancashire and South Cumbria ICB - 01E"/>
    <x v="1"/>
    <s v="*"/>
  </r>
  <r>
    <s v="Nov"/>
    <s v="2024"/>
    <x v="0"/>
    <d v="2024-11-30T00:00:00"/>
    <s v="Y62"/>
    <s v="E40000014"/>
    <x v="5"/>
    <s v="QE1"/>
    <s v="E54000048"/>
    <x v="35"/>
    <s v="01E"/>
    <s v="E38000227"/>
    <s v="NHS Lancashire and South Cumbria ICB - 01E"/>
    <x v="2"/>
    <n v="40"/>
  </r>
  <r>
    <s v="Nov"/>
    <s v="2024"/>
    <x v="0"/>
    <d v="2024-11-30T00:00:00"/>
    <s v="Y62"/>
    <s v="E40000014"/>
    <x v="5"/>
    <s v="QE1"/>
    <s v="E54000048"/>
    <x v="35"/>
    <s v="01E"/>
    <s v="E38000227"/>
    <s v="NHS Lancashire and South Cumbria ICB - 01E"/>
    <x v="3"/>
    <n v="925"/>
  </r>
  <r>
    <s v="Nov"/>
    <s v="2024"/>
    <x v="0"/>
    <d v="2024-11-30T00:00:00"/>
    <s v="Y62"/>
    <s v="E40000014"/>
    <x v="5"/>
    <s v="QE1"/>
    <s v="E54000048"/>
    <x v="35"/>
    <s v="01E"/>
    <s v="E38000227"/>
    <s v="NHS Lancashire and South Cumbria ICB - 01E"/>
    <x v="4"/>
    <n v="200"/>
  </r>
  <r>
    <s v="Nov"/>
    <s v="2024"/>
    <x v="0"/>
    <d v="2024-11-30T00:00:00"/>
    <s v="Y62"/>
    <s v="E40000014"/>
    <x v="5"/>
    <s v="QE1"/>
    <s v="E54000048"/>
    <x v="35"/>
    <s v="01E"/>
    <s v="E38000227"/>
    <s v="NHS Lancashire and South Cumbria ICB - 01E"/>
    <x v="5"/>
    <n v="470"/>
  </r>
  <r>
    <s v="Nov"/>
    <s v="2024"/>
    <x v="0"/>
    <d v="2024-11-30T00:00:00"/>
    <s v="Y62"/>
    <s v="E40000014"/>
    <x v="5"/>
    <s v="QE1"/>
    <s v="E54000048"/>
    <x v="35"/>
    <s v="01K"/>
    <s v="E38000228"/>
    <s v="NHS Lancashire and South Cumbria ICB - 01K"/>
    <x v="0"/>
    <n v="35"/>
  </r>
  <r>
    <s v="Nov"/>
    <s v="2024"/>
    <x v="0"/>
    <d v="2024-11-30T00:00:00"/>
    <s v="Y62"/>
    <s v="E40000014"/>
    <x v="5"/>
    <s v="QE1"/>
    <s v="E54000048"/>
    <x v="35"/>
    <s v="01K"/>
    <s v="E38000228"/>
    <s v="NHS Lancashire and South Cumbria ICB - 01K"/>
    <x v="1"/>
    <s v="*"/>
  </r>
  <r>
    <s v="Nov"/>
    <s v="2024"/>
    <x v="0"/>
    <d v="2024-11-30T00:00:00"/>
    <s v="Y62"/>
    <s v="E40000014"/>
    <x v="5"/>
    <s v="QE1"/>
    <s v="E54000048"/>
    <x v="35"/>
    <s v="01K"/>
    <s v="E38000228"/>
    <s v="NHS Lancashire and South Cumbria ICB - 01K"/>
    <x v="2"/>
    <n v="380"/>
  </r>
  <r>
    <s v="Nov"/>
    <s v="2024"/>
    <x v="0"/>
    <d v="2024-11-30T00:00:00"/>
    <s v="Y62"/>
    <s v="E40000014"/>
    <x v="5"/>
    <s v="QE1"/>
    <s v="E54000048"/>
    <x v="35"/>
    <s v="01K"/>
    <s v="E38000228"/>
    <s v="NHS Lancashire and South Cumbria ICB - 01K"/>
    <x v="3"/>
    <n v="2350"/>
  </r>
  <r>
    <s v="Nov"/>
    <s v="2024"/>
    <x v="0"/>
    <d v="2024-11-30T00:00:00"/>
    <s v="Y62"/>
    <s v="E40000014"/>
    <x v="5"/>
    <s v="QE1"/>
    <s v="E54000048"/>
    <x v="35"/>
    <s v="01K"/>
    <s v="E38000228"/>
    <s v="NHS Lancashire and South Cumbria ICB - 01K"/>
    <x v="4"/>
    <n v="140"/>
  </r>
  <r>
    <s v="Nov"/>
    <s v="2024"/>
    <x v="0"/>
    <d v="2024-11-30T00:00:00"/>
    <s v="Y62"/>
    <s v="E40000014"/>
    <x v="5"/>
    <s v="QE1"/>
    <s v="E54000048"/>
    <x v="35"/>
    <s v="01K"/>
    <s v="E38000228"/>
    <s v="NHS Lancashire and South Cumbria ICB - 01K"/>
    <x v="5"/>
    <n v="960"/>
  </r>
  <r>
    <s v="Nov"/>
    <s v="2024"/>
    <x v="0"/>
    <d v="2024-11-30T00:00:00"/>
    <s v="Y62"/>
    <s v="E40000014"/>
    <x v="5"/>
    <s v="QE1"/>
    <s v="E54000048"/>
    <x v="35"/>
    <s v="02G"/>
    <s v="E38000200"/>
    <s v="NHS Lancashire and South Cumbria ICB - 02G"/>
    <x v="0"/>
    <n v="10"/>
  </r>
  <r>
    <s v="Nov"/>
    <s v="2024"/>
    <x v="0"/>
    <d v="2024-11-30T00:00:00"/>
    <s v="Y62"/>
    <s v="E40000014"/>
    <x v="5"/>
    <s v="QE1"/>
    <s v="E54000048"/>
    <x v="35"/>
    <s v="02G"/>
    <s v="E38000200"/>
    <s v="NHS Lancashire and South Cumbria ICB - 02G"/>
    <x v="1"/>
    <s v="*"/>
  </r>
  <r>
    <s v="Nov"/>
    <s v="2024"/>
    <x v="0"/>
    <d v="2024-11-30T00:00:00"/>
    <s v="Y62"/>
    <s v="E40000014"/>
    <x v="5"/>
    <s v="QE1"/>
    <s v="E54000048"/>
    <x v="35"/>
    <s v="02G"/>
    <s v="E38000200"/>
    <s v="NHS Lancashire and South Cumbria ICB - 02G"/>
    <x v="2"/>
    <n v="110"/>
  </r>
  <r>
    <s v="Nov"/>
    <s v="2024"/>
    <x v="0"/>
    <d v="2024-11-30T00:00:00"/>
    <s v="Y62"/>
    <s v="E40000014"/>
    <x v="5"/>
    <s v="QE1"/>
    <s v="E54000048"/>
    <x v="35"/>
    <s v="02G"/>
    <s v="E38000200"/>
    <s v="NHS Lancashire and South Cumbria ICB - 02G"/>
    <x v="3"/>
    <n v="605"/>
  </r>
  <r>
    <s v="Nov"/>
    <s v="2024"/>
    <x v="0"/>
    <d v="2024-11-30T00:00:00"/>
    <s v="Y62"/>
    <s v="E40000014"/>
    <x v="5"/>
    <s v="QE1"/>
    <s v="E54000048"/>
    <x v="35"/>
    <s v="02G"/>
    <s v="E38000200"/>
    <s v="NHS Lancashire and South Cumbria ICB - 02G"/>
    <x v="4"/>
    <n v="125"/>
  </r>
  <r>
    <s v="Nov"/>
    <s v="2024"/>
    <x v="0"/>
    <d v="2024-11-30T00:00:00"/>
    <s v="Y62"/>
    <s v="E40000014"/>
    <x v="5"/>
    <s v="QE1"/>
    <s v="E54000048"/>
    <x v="35"/>
    <s v="02G"/>
    <s v="E38000200"/>
    <s v="NHS Lancashire and South Cumbria ICB - 02G"/>
    <x v="5"/>
    <n v="370"/>
  </r>
  <r>
    <s v="Nov"/>
    <s v="2024"/>
    <x v="0"/>
    <d v="2024-11-30T00:00:00"/>
    <s v="Y62"/>
    <s v="E40000014"/>
    <x v="5"/>
    <s v="QE1"/>
    <s v="E54000048"/>
    <x v="35"/>
    <s v="02M"/>
    <s v="E38000226"/>
    <s v="NHS Lancashire and South Cumbria ICB - 02M"/>
    <x v="0"/>
    <n v="35"/>
  </r>
  <r>
    <s v="Nov"/>
    <s v="2024"/>
    <x v="0"/>
    <d v="2024-11-30T00:00:00"/>
    <s v="Y62"/>
    <s v="E40000014"/>
    <x v="5"/>
    <s v="QE1"/>
    <s v="E54000048"/>
    <x v="35"/>
    <s v="02M"/>
    <s v="E38000226"/>
    <s v="NHS Lancashire and South Cumbria ICB - 02M"/>
    <x v="1"/>
    <s v="*"/>
  </r>
  <r>
    <s v="Nov"/>
    <s v="2024"/>
    <x v="0"/>
    <d v="2024-11-30T00:00:00"/>
    <s v="Y62"/>
    <s v="E40000014"/>
    <x v="5"/>
    <s v="QE1"/>
    <s v="E54000048"/>
    <x v="35"/>
    <s v="02M"/>
    <s v="E38000226"/>
    <s v="NHS Lancashire and South Cumbria ICB - 02M"/>
    <x v="2"/>
    <n v="225"/>
  </r>
  <r>
    <s v="Nov"/>
    <s v="2024"/>
    <x v="0"/>
    <d v="2024-11-30T00:00:00"/>
    <s v="Y62"/>
    <s v="E40000014"/>
    <x v="5"/>
    <s v="QE1"/>
    <s v="E54000048"/>
    <x v="35"/>
    <s v="02M"/>
    <s v="E38000226"/>
    <s v="NHS Lancashire and South Cumbria ICB - 02M"/>
    <x v="3"/>
    <n v="1150"/>
  </r>
  <r>
    <s v="Nov"/>
    <s v="2024"/>
    <x v="0"/>
    <d v="2024-11-30T00:00:00"/>
    <s v="Y62"/>
    <s v="E40000014"/>
    <x v="5"/>
    <s v="QE1"/>
    <s v="E54000048"/>
    <x v="35"/>
    <s v="02M"/>
    <s v="E38000226"/>
    <s v="NHS Lancashire and South Cumbria ICB - 02M"/>
    <x v="4"/>
    <n v="335"/>
  </r>
  <r>
    <s v="Nov"/>
    <s v="2024"/>
    <x v="0"/>
    <d v="2024-11-30T00:00:00"/>
    <s v="Y62"/>
    <s v="E40000014"/>
    <x v="5"/>
    <s v="QE1"/>
    <s v="E54000048"/>
    <x v="35"/>
    <s v="02M"/>
    <s v="E38000226"/>
    <s v="NHS Lancashire and South Cumbria ICB - 02M"/>
    <x v="5"/>
    <n v="680"/>
  </r>
  <r>
    <s v="Nov"/>
    <s v="2024"/>
    <x v="0"/>
    <d v="2024-11-30T00:00:00"/>
    <s v="Y62"/>
    <s v="E40000014"/>
    <x v="5"/>
    <s v="QOP"/>
    <s v="E54000057"/>
    <x v="36"/>
    <s v="00T"/>
    <s v="E38000016"/>
    <s v="NHS Greater Manchester ICB - 00T"/>
    <x v="0"/>
    <n v="70"/>
  </r>
  <r>
    <s v="Nov"/>
    <s v="2024"/>
    <x v="0"/>
    <d v="2024-11-30T00:00:00"/>
    <s v="Y62"/>
    <s v="E40000014"/>
    <x v="5"/>
    <s v="QOP"/>
    <s v="E54000057"/>
    <x v="36"/>
    <s v="00T"/>
    <s v="E38000016"/>
    <s v="NHS Greater Manchester ICB - 00T"/>
    <x v="1"/>
    <s v="*"/>
  </r>
  <r>
    <s v="Nov"/>
    <s v="2024"/>
    <x v="0"/>
    <d v="2024-11-30T00:00:00"/>
    <s v="Y62"/>
    <s v="E40000014"/>
    <x v="5"/>
    <s v="QOP"/>
    <s v="E54000057"/>
    <x v="36"/>
    <s v="00T"/>
    <s v="E38000016"/>
    <s v="NHS Greater Manchester ICB - 00T"/>
    <x v="2"/>
    <n v="225"/>
  </r>
  <r>
    <s v="Nov"/>
    <s v="2024"/>
    <x v="0"/>
    <d v="2024-11-30T00:00:00"/>
    <s v="Y62"/>
    <s v="E40000014"/>
    <x v="5"/>
    <s v="QOP"/>
    <s v="E54000057"/>
    <x v="36"/>
    <s v="00T"/>
    <s v="E38000016"/>
    <s v="NHS Greater Manchester ICB - 00T"/>
    <x v="3"/>
    <n v="1550"/>
  </r>
  <r>
    <s v="Nov"/>
    <s v="2024"/>
    <x v="0"/>
    <d v="2024-11-30T00:00:00"/>
    <s v="Y62"/>
    <s v="E40000014"/>
    <x v="5"/>
    <s v="QOP"/>
    <s v="E54000057"/>
    <x v="36"/>
    <s v="00T"/>
    <s v="E38000016"/>
    <s v="NHS Greater Manchester ICB - 00T"/>
    <x v="4"/>
    <n v="190"/>
  </r>
  <r>
    <s v="Nov"/>
    <s v="2024"/>
    <x v="0"/>
    <d v="2024-11-30T00:00:00"/>
    <s v="Y62"/>
    <s v="E40000014"/>
    <x v="5"/>
    <s v="QOP"/>
    <s v="E54000057"/>
    <x v="36"/>
    <s v="00T"/>
    <s v="E38000016"/>
    <s v="NHS Greater Manchester ICB - 00T"/>
    <x v="5"/>
    <n v="510"/>
  </r>
  <r>
    <s v="Nov"/>
    <s v="2024"/>
    <x v="0"/>
    <d v="2024-11-30T00:00:00"/>
    <s v="Y62"/>
    <s v="E40000014"/>
    <x v="5"/>
    <s v="QOP"/>
    <s v="E54000057"/>
    <x v="36"/>
    <s v="00V"/>
    <s v="E38000024"/>
    <s v="NHS Greater Manchester ICB - 00V"/>
    <x v="0"/>
    <n v="15"/>
  </r>
  <r>
    <s v="Nov"/>
    <s v="2024"/>
    <x v="0"/>
    <d v="2024-11-30T00:00:00"/>
    <s v="Y62"/>
    <s v="E40000014"/>
    <x v="5"/>
    <s v="QOP"/>
    <s v="E54000057"/>
    <x v="36"/>
    <s v="00V"/>
    <s v="E38000024"/>
    <s v="NHS Greater Manchester ICB - 00V"/>
    <x v="1"/>
    <s v="*"/>
  </r>
  <r>
    <s v="Nov"/>
    <s v="2024"/>
    <x v="0"/>
    <d v="2024-11-30T00:00:00"/>
    <s v="Y62"/>
    <s v="E40000014"/>
    <x v="5"/>
    <s v="QOP"/>
    <s v="E54000057"/>
    <x v="36"/>
    <s v="00V"/>
    <s v="E38000024"/>
    <s v="NHS Greater Manchester ICB - 00V"/>
    <x v="2"/>
    <n v="140"/>
  </r>
  <r>
    <s v="Nov"/>
    <s v="2024"/>
    <x v="0"/>
    <d v="2024-11-30T00:00:00"/>
    <s v="Y62"/>
    <s v="E40000014"/>
    <x v="5"/>
    <s v="QOP"/>
    <s v="E54000057"/>
    <x v="36"/>
    <s v="00V"/>
    <s v="E38000024"/>
    <s v="NHS Greater Manchester ICB - 00V"/>
    <x v="3"/>
    <n v="1235"/>
  </r>
  <r>
    <s v="Nov"/>
    <s v="2024"/>
    <x v="0"/>
    <d v="2024-11-30T00:00:00"/>
    <s v="Y62"/>
    <s v="E40000014"/>
    <x v="5"/>
    <s v="QOP"/>
    <s v="E54000057"/>
    <x v="36"/>
    <s v="00V"/>
    <s v="E38000024"/>
    <s v="NHS Greater Manchester ICB - 00V"/>
    <x v="4"/>
    <n v="45"/>
  </r>
  <r>
    <s v="Nov"/>
    <s v="2024"/>
    <x v="0"/>
    <d v="2024-11-30T00:00:00"/>
    <s v="Y62"/>
    <s v="E40000014"/>
    <x v="5"/>
    <s v="QOP"/>
    <s v="E54000057"/>
    <x v="36"/>
    <s v="00V"/>
    <s v="E38000024"/>
    <s v="NHS Greater Manchester ICB - 00V"/>
    <x v="5"/>
    <n v="475"/>
  </r>
  <r>
    <s v="Nov"/>
    <s v="2024"/>
    <x v="0"/>
    <d v="2024-11-30T00:00:00"/>
    <s v="Y62"/>
    <s v="E40000014"/>
    <x v="5"/>
    <s v="QOP"/>
    <s v="E54000057"/>
    <x v="36"/>
    <s v="00Y"/>
    <s v="E38000135"/>
    <s v="NHS Greater Manchester ICB - 00Y"/>
    <x v="0"/>
    <n v="30"/>
  </r>
  <r>
    <s v="Nov"/>
    <s v="2024"/>
    <x v="0"/>
    <d v="2024-11-30T00:00:00"/>
    <s v="Y62"/>
    <s v="E40000014"/>
    <x v="5"/>
    <s v="QOP"/>
    <s v="E54000057"/>
    <x v="36"/>
    <s v="00Y"/>
    <s v="E38000135"/>
    <s v="NHS Greater Manchester ICB - 00Y"/>
    <x v="1"/>
    <s v="*"/>
  </r>
  <r>
    <s v="Nov"/>
    <s v="2024"/>
    <x v="0"/>
    <d v="2024-11-30T00:00:00"/>
    <s v="Y62"/>
    <s v="E40000014"/>
    <x v="5"/>
    <s v="QOP"/>
    <s v="E54000057"/>
    <x v="36"/>
    <s v="00Y"/>
    <s v="E38000135"/>
    <s v="NHS Greater Manchester ICB - 00Y"/>
    <x v="2"/>
    <n v="65"/>
  </r>
  <r>
    <s v="Nov"/>
    <s v="2024"/>
    <x v="0"/>
    <d v="2024-11-30T00:00:00"/>
    <s v="Y62"/>
    <s v="E40000014"/>
    <x v="5"/>
    <s v="QOP"/>
    <s v="E54000057"/>
    <x v="36"/>
    <s v="00Y"/>
    <s v="E38000135"/>
    <s v="NHS Greater Manchester ICB - 00Y"/>
    <x v="3"/>
    <n v="920"/>
  </r>
  <r>
    <s v="Nov"/>
    <s v="2024"/>
    <x v="0"/>
    <d v="2024-11-30T00:00:00"/>
    <s v="Y62"/>
    <s v="E40000014"/>
    <x v="5"/>
    <s v="QOP"/>
    <s v="E54000057"/>
    <x v="36"/>
    <s v="00Y"/>
    <s v="E38000135"/>
    <s v="NHS Greater Manchester ICB - 00Y"/>
    <x v="4"/>
    <n v="390"/>
  </r>
  <r>
    <s v="Nov"/>
    <s v="2024"/>
    <x v="0"/>
    <d v="2024-11-30T00:00:00"/>
    <s v="Y62"/>
    <s v="E40000014"/>
    <x v="5"/>
    <s v="QOP"/>
    <s v="E54000057"/>
    <x v="36"/>
    <s v="00Y"/>
    <s v="E38000135"/>
    <s v="NHS Greater Manchester ICB - 00Y"/>
    <x v="5"/>
    <n v="560"/>
  </r>
  <r>
    <s v="Nov"/>
    <s v="2024"/>
    <x v="0"/>
    <d v="2024-11-30T00:00:00"/>
    <s v="Y62"/>
    <s v="E40000014"/>
    <x v="5"/>
    <s v="QOP"/>
    <s v="E54000057"/>
    <x v="36"/>
    <s v="01D"/>
    <s v="E38000080"/>
    <s v="NHS Greater Manchester ICB - 01D"/>
    <x v="0"/>
    <n v="135"/>
  </r>
  <r>
    <s v="Nov"/>
    <s v="2024"/>
    <x v="0"/>
    <d v="2024-11-30T00:00:00"/>
    <s v="Y62"/>
    <s v="E40000014"/>
    <x v="5"/>
    <s v="QOP"/>
    <s v="E54000057"/>
    <x v="36"/>
    <s v="01D"/>
    <s v="E38000080"/>
    <s v="NHS Greater Manchester ICB - 01D"/>
    <x v="1"/>
    <s v="*"/>
  </r>
  <r>
    <s v="Nov"/>
    <s v="2024"/>
    <x v="0"/>
    <d v="2024-11-30T00:00:00"/>
    <s v="Y62"/>
    <s v="E40000014"/>
    <x v="5"/>
    <s v="QOP"/>
    <s v="E54000057"/>
    <x v="36"/>
    <s v="01D"/>
    <s v="E38000080"/>
    <s v="NHS Greater Manchester ICB - 01D"/>
    <x v="2"/>
    <n v="65"/>
  </r>
  <r>
    <s v="Nov"/>
    <s v="2024"/>
    <x v="0"/>
    <d v="2024-11-30T00:00:00"/>
    <s v="Y62"/>
    <s v="E40000014"/>
    <x v="5"/>
    <s v="QOP"/>
    <s v="E54000057"/>
    <x v="36"/>
    <s v="01D"/>
    <s v="E38000080"/>
    <s v="NHS Greater Manchester ICB - 01D"/>
    <x v="3"/>
    <n v="1025"/>
  </r>
  <r>
    <s v="Nov"/>
    <s v="2024"/>
    <x v="0"/>
    <d v="2024-11-30T00:00:00"/>
    <s v="Y62"/>
    <s v="E40000014"/>
    <x v="5"/>
    <s v="QOP"/>
    <s v="E54000057"/>
    <x v="36"/>
    <s v="01D"/>
    <s v="E38000080"/>
    <s v="NHS Greater Manchester ICB - 01D"/>
    <x v="4"/>
    <n v="200"/>
  </r>
  <r>
    <s v="Nov"/>
    <s v="2024"/>
    <x v="0"/>
    <d v="2024-11-30T00:00:00"/>
    <s v="Y62"/>
    <s v="E40000014"/>
    <x v="5"/>
    <s v="QOP"/>
    <s v="E54000057"/>
    <x v="36"/>
    <s v="01D"/>
    <s v="E38000080"/>
    <s v="NHS Greater Manchester ICB - 01D"/>
    <x v="5"/>
    <n v="545"/>
  </r>
  <r>
    <s v="Nov"/>
    <s v="2024"/>
    <x v="0"/>
    <d v="2024-11-30T00:00:00"/>
    <s v="Y62"/>
    <s v="E40000014"/>
    <x v="5"/>
    <s v="QOP"/>
    <s v="E54000057"/>
    <x v="36"/>
    <s v="01G"/>
    <s v="E38000143"/>
    <s v="NHS Greater Manchester ICB - 01G"/>
    <x v="0"/>
    <n v="45"/>
  </r>
  <r>
    <s v="Nov"/>
    <s v="2024"/>
    <x v="0"/>
    <d v="2024-11-30T00:00:00"/>
    <s v="Y62"/>
    <s v="E40000014"/>
    <x v="5"/>
    <s v="QOP"/>
    <s v="E54000057"/>
    <x v="36"/>
    <s v="01G"/>
    <s v="E38000143"/>
    <s v="NHS Greater Manchester ICB - 01G"/>
    <x v="1"/>
    <s v="*"/>
  </r>
  <r>
    <s v="Nov"/>
    <s v="2024"/>
    <x v="0"/>
    <d v="2024-11-30T00:00:00"/>
    <s v="Y62"/>
    <s v="E40000014"/>
    <x v="5"/>
    <s v="QOP"/>
    <s v="E54000057"/>
    <x v="36"/>
    <s v="01G"/>
    <s v="E38000143"/>
    <s v="NHS Greater Manchester ICB - 01G"/>
    <x v="2"/>
    <n v="140"/>
  </r>
  <r>
    <s v="Nov"/>
    <s v="2024"/>
    <x v="0"/>
    <d v="2024-11-30T00:00:00"/>
    <s v="Y62"/>
    <s v="E40000014"/>
    <x v="5"/>
    <s v="QOP"/>
    <s v="E54000057"/>
    <x v="36"/>
    <s v="01G"/>
    <s v="E38000143"/>
    <s v="NHS Greater Manchester ICB - 01G"/>
    <x v="3"/>
    <n v="1130"/>
  </r>
  <r>
    <s v="Nov"/>
    <s v="2024"/>
    <x v="0"/>
    <d v="2024-11-30T00:00:00"/>
    <s v="Y62"/>
    <s v="E40000014"/>
    <x v="5"/>
    <s v="QOP"/>
    <s v="E54000057"/>
    <x v="36"/>
    <s v="01G"/>
    <s v="E38000143"/>
    <s v="NHS Greater Manchester ICB - 01G"/>
    <x v="4"/>
    <n v="125"/>
  </r>
  <r>
    <s v="Nov"/>
    <s v="2024"/>
    <x v="0"/>
    <d v="2024-11-30T00:00:00"/>
    <s v="Y62"/>
    <s v="E40000014"/>
    <x v="5"/>
    <s v="QOP"/>
    <s v="E54000057"/>
    <x v="36"/>
    <s v="01G"/>
    <s v="E38000143"/>
    <s v="NHS Greater Manchester ICB - 01G"/>
    <x v="5"/>
    <n v="635"/>
  </r>
  <r>
    <s v="Nov"/>
    <s v="2024"/>
    <x v="0"/>
    <d v="2024-11-30T00:00:00"/>
    <s v="Y62"/>
    <s v="E40000014"/>
    <x v="5"/>
    <s v="QOP"/>
    <s v="E54000057"/>
    <x v="36"/>
    <s v="01W"/>
    <s v="E38000174"/>
    <s v="NHS Greater Manchester ICB - 01W"/>
    <x v="0"/>
    <n v="70"/>
  </r>
  <r>
    <s v="Nov"/>
    <s v="2024"/>
    <x v="0"/>
    <d v="2024-11-30T00:00:00"/>
    <s v="Y62"/>
    <s v="E40000014"/>
    <x v="5"/>
    <s v="QOP"/>
    <s v="E54000057"/>
    <x v="36"/>
    <s v="01W"/>
    <s v="E38000174"/>
    <s v="NHS Greater Manchester ICB - 01W"/>
    <x v="1"/>
    <s v="*"/>
  </r>
  <r>
    <s v="Nov"/>
    <s v="2024"/>
    <x v="0"/>
    <d v="2024-11-30T00:00:00"/>
    <s v="Y62"/>
    <s v="E40000014"/>
    <x v="5"/>
    <s v="QOP"/>
    <s v="E54000057"/>
    <x v="36"/>
    <s v="01W"/>
    <s v="E38000174"/>
    <s v="NHS Greater Manchester ICB - 01W"/>
    <x v="2"/>
    <n v="130"/>
  </r>
  <r>
    <s v="Nov"/>
    <s v="2024"/>
    <x v="0"/>
    <d v="2024-11-30T00:00:00"/>
    <s v="Y62"/>
    <s v="E40000014"/>
    <x v="5"/>
    <s v="QOP"/>
    <s v="E54000057"/>
    <x v="36"/>
    <s v="01W"/>
    <s v="E38000174"/>
    <s v="NHS Greater Manchester ICB - 01W"/>
    <x v="3"/>
    <n v="1575"/>
  </r>
  <r>
    <s v="Nov"/>
    <s v="2024"/>
    <x v="0"/>
    <d v="2024-11-30T00:00:00"/>
    <s v="Y62"/>
    <s v="E40000014"/>
    <x v="5"/>
    <s v="QOP"/>
    <s v="E54000057"/>
    <x v="36"/>
    <s v="01W"/>
    <s v="E38000174"/>
    <s v="NHS Greater Manchester ICB - 01W"/>
    <x v="4"/>
    <n v="620"/>
  </r>
  <r>
    <s v="Nov"/>
    <s v="2024"/>
    <x v="0"/>
    <d v="2024-11-30T00:00:00"/>
    <s v="Y62"/>
    <s v="E40000014"/>
    <x v="5"/>
    <s v="QOP"/>
    <s v="E54000057"/>
    <x v="36"/>
    <s v="01W"/>
    <s v="E38000174"/>
    <s v="NHS Greater Manchester ICB - 01W"/>
    <x v="5"/>
    <n v="990"/>
  </r>
  <r>
    <s v="Nov"/>
    <s v="2024"/>
    <x v="0"/>
    <d v="2024-11-30T00:00:00"/>
    <s v="Y62"/>
    <s v="E40000014"/>
    <x v="5"/>
    <s v="QOP"/>
    <s v="E54000057"/>
    <x v="36"/>
    <s v="01Y"/>
    <s v="E38000263"/>
    <s v="NHS Greater Manchester ICB - 01Y"/>
    <x v="0"/>
    <n v="40"/>
  </r>
  <r>
    <s v="Nov"/>
    <s v="2024"/>
    <x v="0"/>
    <d v="2024-11-30T00:00:00"/>
    <s v="Y62"/>
    <s v="E40000014"/>
    <x v="5"/>
    <s v="QOP"/>
    <s v="E54000057"/>
    <x v="36"/>
    <s v="01Y"/>
    <s v="E38000263"/>
    <s v="NHS Greater Manchester ICB - 01Y"/>
    <x v="1"/>
    <s v="*"/>
  </r>
  <r>
    <s v="Nov"/>
    <s v="2024"/>
    <x v="0"/>
    <d v="2024-11-30T00:00:00"/>
    <s v="Y62"/>
    <s v="E40000014"/>
    <x v="5"/>
    <s v="QOP"/>
    <s v="E54000057"/>
    <x v="36"/>
    <s v="01Y"/>
    <s v="E38000263"/>
    <s v="NHS Greater Manchester ICB - 01Y"/>
    <x v="2"/>
    <n v="35"/>
  </r>
  <r>
    <s v="Nov"/>
    <s v="2024"/>
    <x v="0"/>
    <d v="2024-11-30T00:00:00"/>
    <s v="Y62"/>
    <s v="E40000014"/>
    <x v="5"/>
    <s v="QOP"/>
    <s v="E54000057"/>
    <x v="36"/>
    <s v="01Y"/>
    <s v="E38000263"/>
    <s v="NHS Greater Manchester ICB - 01Y"/>
    <x v="3"/>
    <n v="775"/>
  </r>
  <r>
    <s v="Nov"/>
    <s v="2024"/>
    <x v="0"/>
    <d v="2024-11-30T00:00:00"/>
    <s v="Y62"/>
    <s v="E40000014"/>
    <x v="5"/>
    <s v="QOP"/>
    <s v="E54000057"/>
    <x v="36"/>
    <s v="01Y"/>
    <s v="E38000263"/>
    <s v="NHS Greater Manchester ICB - 01Y"/>
    <x v="4"/>
    <n v="335"/>
  </r>
  <r>
    <s v="Nov"/>
    <s v="2024"/>
    <x v="0"/>
    <d v="2024-11-30T00:00:00"/>
    <s v="Y62"/>
    <s v="E40000014"/>
    <x v="5"/>
    <s v="QOP"/>
    <s v="E54000057"/>
    <x v="36"/>
    <s v="01Y"/>
    <s v="E38000263"/>
    <s v="NHS Greater Manchester ICB - 01Y"/>
    <x v="5"/>
    <n v="625"/>
  </r>
  <r>
    <s v="Nov"/>
    <s v="2024"/>
    <x v="0"/>
    <d v="2024-11-30T00:00:00"/>
    <s v="Y62"/>
    <s v="E40000014"/>
    <x v="5"/>
    <s v="QOP"/>
    <s v="E54000057"/>
    <x v="36"/>
    <s v="02A"/>
    <s v="E38000187"/>
    <s v="NHS Greater Manchester ICB - 02A"/>
    <x v="0"/>
    <n v="30"/>
  </r>
  <r>
    <s v="Nov"/>
    <s v="2024"/>
    <x v="0"/>
    <d v="2024-11-30T00:00:00"/>
    <s v="Y62"/>
    <s v="E40000014"/>
    <x v="5"/>
    <s v="QOP"/>
    <s v="E54000057"/>
    <x v="36"/>
    <s v="02A"/>
    <s v="E38000187"/>
    <s v="NHS Greater Manchester ICB - 02A"/>
    <x v="1"/>
    <s v="*"/>
  </r>
  <r>
    <s v="Nov"/>
    <s v="2024"/>
    <x v="0"/>
    <d v="2024-11-30T00:00:00"/>
    <s v="Y62"/>
    <s v="E40000014"/>
    <x v="5"/>
    <s v="QOP"/>
    <s v="E54000057"/>
    <x v="36"/>
    <s v="02A"/>
    <s v="E38000187"/>
    <s v="NHS Greater Manchester ICB - 02A"/>
    <x v="2"/>
    <n v="95"/>
  </r>
  <r>
    <s v="Nov"/>
    <s v="2024"/>
    <x v="0"/>
    <d v="2024-11-30T00:00:00"/>
    <s v="Y62"/>
    <s v="E40000014"/>
    <x v="5"/>
    <s v="QOP"/>
    <s v="E54000057"/>
    <x v="36"/>
    <s v="02A"/>
    <s v="E38000187"/>
    <s v="NHS Greater Manchester ICB - 02A"/>
    <x v="3"/>
    <n v="1155"/>
  </r>
  <r>
    <s v="Nov"/>
    <s v="2024"/>
    <x v="0"/>
    <d v="2024-11-30T00:00:00"/>
    <s v="Y62"/>
    <s v="E40000014"/>
    <x v="5"/>
    <s v="QOP"/>
    <s v="E54000057"/>
    <x v="36"/>
    <s v="02A"/>
    <s v="E38000187"/>
    <s v="NHS Greater Manchester ICB - 02A"/>
    <x v="4"/>
    <n v="140"/>
  </r>
  <r>
    <s v="Nov"/>
    <s v="2024"/>
    <x v="0"/>
    <d v="2024-11-30T00:00:00"/>
    <s v="Y62"/>
    <s v="E40000014"/>
    <x v="5"/>
    <s v="QOP"/>
    <s v="E54000057"/>
    <x v="36"/>
    <s v="02A"/>
    <s v="E38000187"/>
    <s v="NHS Greater Manchester ICB - 02A"/>
    <x v="5"/>
    <n v="540"/>
  </r>
  <r>
    <s v="Nov"/>
    <s v="2024"/>
    <x v="0"/>
    <d v="2024-11-30T00:00:00"/>
    <s v="Y62"/>
    <s v="E40000014"/>
    <x v="5"/>
    <s v="QOP"/>
    <s v="E54000057"/>
    <x v="36"/>
    <s v="02H"/>
    <s v="E38000205"/>
    <s v="NHS Greater Manchester ICB - 02H"/>
    <x v="0"/>
    <n v="100"/>
  </r>
  <r>
    <s v="Nov"/>
    <s v="2024"/>
    <x v="0"/>
    <d v="2024-11-30T00:00:00"/>
    <s v="Y62"/>
    <s v="E40000014"/>
    <x v="5"/>
    <s v="QOP"/>
    <s v="E54000057"/>
    <x v="36"/>
    <s v="02H"/>
    <s v="E38000205"/>
    <s v="NHS Greater Manchester ICB - 02H"/>
    <x v="1"/>
    <s v="*"/>
  </r>
  <r>
    <s v="Nov"/>
    <s v="2024"/>
    <x v="0"/>
    <d v="2024-11-30T00:00:00"/>
    <s v="Y62"/>
    <s v="E40000014"/>
    <x v="5"/>
    <s v="QOP"/>
    <s v="E54000057"/>
    <x v="36"/>
    <s v="02H"/>
    <s v="E38000205"/>
    <s v="NHS Greater Manchester ICB - 02H"/>
    <x v="2"/>
    <n v="170"/>
  </r>
  <r>
    <s v="Nov"/>
    <s v="2024"/>
    <x v="0"/>
    <d v="2024-11-30T00:00:00"/>
    <s v="Y62"/>
    <s v="E40000014"/>
    <x v="5"/>
    <s v="QOP"/>
    <s v="E54000057"/>
    <x v="36"/>
    <s v="02H"/>
    <s v="E38000205"/>
    <s v="NHS Greater Manchester ICB - 02H"/>
    <x v="3"/>
    <n v="1300"/>
  </r>
  <r>
    <s v="Nov"/>
    <s v="2024"/>
    <x v="0"/>
    <d v="2024-11-30T00:00:00"/>
    <s v="Y62"/>
    <s v="E40000014"/>
    <x v="5"/>
    <s v="QOP"/>
    <s v="E54000057"/>
    <x v="36"/>
    <s v="02H"/>
    <s v="E38000205"/>
    <s v="NHS Greater Manchester ICB - 02H"/>
    <x v="4"/>
    <n v="680"/>
  </r>
  <r>
    <s v="Nov"/>
    <s v="2024"/>
    <x v="0"/>
    <d v="2024-11-30T00:00:00"/>
    <s v="Y62"/>
    <s v="E40000014"/>
    <x v="5"/>
    <s v="QOP"/>
    <s v="E54000057"/>
    <x v="36"/>
    <s v="02H"/>
    <s v="E38000205"/>
    <s v="NHS Greater Manchester ICB - 02H"/>
    <x v="5"/>
    <n v="880"/>
  </r>
  <r>
    <s v="Nov"/>
    <s v="2024"/>
    <x v="0"/>
    <d v="2024-11-30T00:00:00"/>
    <s v="Y62"/>
    <s v="E40000014"/>
    <x v="5"/>
    <s v="QOP"/>
    <s v="E54000057"/>
    <x v="36"/>
    <s v="14L"/>
    <s v="E38000217"/>
    <s v="NHS Greater Manchester ICB - 14L"/>
    <x v="0"/>
    <n v="130"/>
  </r>
  <r>
    <s v="Nov"/>
    <s v="2024"/>
    <x v="0"/>
    <d v="2024-11-30T00:00:00"/>
    <s v="Y62"/>
    <s v="E40000014"/>
    <x v="5"/>
    <s v="QOP"/>
    <s v="E54000057"/>
    <x v="36"/>
    <s v="14L"/>
    <s v="E38000217"/>
    <s v="NHS Greater Manchester ICB - 14L"/>
    <x v="1"/>
    <s v="*"/>
  </r>
  <r>
    <s v="Nov"/>
    <s v="2024"/>
    <x v="0"/>
    <d v="2024-11-30T00:00:00"/>
    <s v="Y62"/>
    <s v="E40000014"/>
    <x v="5"/>
    <s v="QOP"/>
    <s v="E54000057"/>
    <x v="36"/>
    <s v="14L"/>
    <s v="E38000217"/>
    <s v="NHS Greater Manchester ICB - 14L"/>
    <x v="2"/>
    <n v="210"/>
  </r>
  <r>
    <s v="Nov"/>
    <s v="2024"/>
    <x v="0"/>
    <d v="2024-11-30T00:00:00"/>
    <s v="Y62"/>
    <s v="E40000014"/>
    <x v="5"/>
    <s v="QOP"/>
    <s v="E54000057"/>
    <x v="36"/>
    <s v="14L"/>
    <s v="E38000217"/>
    <s v="NHS Greater Manchester ICB - 14L"/>
    <x v="3"/>
    <n v="1580"/>
  </r>
  <r>
    <s v="Nov"/>
    <s v="2024"/>
    <x v="0"/>
    <d v="2024-11-30T00:00:00"/>
    <s v="Y62"/>
    <s v="E40000014"/>
    <x v="5"/>
    <s v="QOP"/>
    <s v="E54000057"/>
    <x v="36"/>
    <s v="14L"/>
    <s v="E38000217"/>
    <s v="NHS Greater Manchester ICB - 14L"/>
    <x v="4"/>
    <n v="520"/>
  </r>
  <r>
    <s v="Nov"/>
    <s v="2024"/>
    <x v="0"/>
    <d v="2024-11-30T00:00:00"/>
    <s v="Y62"/>
    <s v="E40000014"/>
    <x v="5"/>
    <s v="QOP"/>
    <s v="E54000057"/>
    <x v="36"/>
    <s v="14L"/>
    <s v="E38000217"/>
    <s v="NHS Greater Manchester ICB - 14L"/>
    <x v="5"/>
    <n v="540"/>
  </r>
  <r>
    <s v="Nov"/>
    <s v="2024"/>
    <x v="0"/>
    <d v="2024-11-30T00:00:00"/>
    <s v="Y62"/>
    <s v="E40000014"/>
    <x v="5"/>
    <s v="QYG"/>
    <s v="E54000008"/>
    <x v="37"/>
    <s v="01F"/>
    <s v="E38000068"/>
    <s v="NHS Cheshire and Merseyside ICB - 01F"/>
    <x v="0"/>
    <n v="20"/>
  </r>
  <r>
    <s v="Nov"/>
    <s v="2024"/>
    <x v="0"/>
    <d v="2024-11-30T00:00:00"/>
    <s v="Y62"/>
    <s v="E40000014"/>
    <x v="5"/>
    <s v="QYG"/>
    <s v="E54000008"/>
    <x v="37"/>
    <s v="01F"/>
    <s v="E38000068"/>
    <s v="NHS Cheshire and Merseyside ICB - 01F"/>
    <x v="1"/>
    <s v="*"/>
  </r>
  <r>
    <s v="Nov"/>
    <s v="2024"/>
    <x v="0"/>
    <d v="2024-11-30T00:00:00"/>
    <s v="Y62"/>
    <s v="E40000014"/>
    <x v="5"/>
    <s v="QYG"/>
    <s v="E54000008"/>
    <x v="37"/>
    <s v="01F"/>
    <s v="E38000068"/>
    <s v="NHS Cheshire and Merseyside ICB - 01F"/>
    <x v="2"/>
    <n v="45"/>
  </r>
  <r>
    <s v="Nov"/>
    <s v="2024"/>
    <x v="0"/>
    <d v="2024-11-30T00:00:00"/>
    <s v="Y62"/>
    <s v="E40000014"/>
    <x v="5"/>
    <s v="QYG"/>
    <s v="E54000008"/>
    <x v="37"/>
    <s v="01F"/>
    <s v="E38000068"/>
    <s v="NHS Cheshire and Merseyside ICB - 01F"/>
    <x v="3"/>
    <n v="670"/>
  </r>
  <r>
    <s v="Nov"/>
    <s v="2024"/>
    <x v="0"/>
    <d v="2024-11-30T00:00:00"/>
    <s v="Y62"/>
    <s v="E40000014"/>
    <x v="5"/>
    <s v="QYG"/>
    <s v="E54000008"/>
    <x v="37"/>
    <s v="01F"/>
    <s v="E38000068"/>
    <s v="NHS Cheshire and Merseyside ICB - 01F"/>
    <x v="4"/>
    <n v="55"/>
  </r>
  <r>
    <s v="Nov"/>
    <s v="2024"/>
    <x v="0"/>
    <d v="2024-11-30T00:00:00"/>
    <s v="Y62"/>
    <s v="E40000014"/>
    <x v="5"/>
    <s v="QYG"/>
    <s v="E54000008"/>
    <x v="37"/>
    <s v="01F"/>
    <s v="E38000068"/>
    <s v="NHS Cheshire and Merseyside ICB - 01F"/>
    <x v="5"/>
    <n v="245"/>
  </r>
  <r>
    <s v="Nov"/>
    <s v="2024"/>
    <x v="0"/>
    <d v="2024-11-30T00:00:00"/>
    <s v="Y62"/>
    <s v="E40000014"/>
    <x v="5"/>
    <s v="QYG"/>
    <s v="E54000008"/>
    <x v="37"/>
    <s v="01J"/>
    <s v="E38000091"/>
    <s v="NHS Cheshire and Merseyside ICB - 01J"/>
    <x v="0"/>
    <n v="10"/>
  </r>
  <r>
    <s v="Nov"/>
    <s v="2024"/>
    <x v="0"/>
    <d v="2024-11-30T00:00:00"/>
    <s v="Y62"/>
    <s v="E40000014"/>
    <x v="5"/>
    <s v="QYG"/>
    <s v="E54000008"/>
    <x v="37"/>
    <s v="01J"/>
    <s v="E38000091"/>
    <s v="NHS Cheshire and Merseyside ICB - 01J"/>
    <x v="1"/>
    <s v="*"/>
  </r>
  <r>
    <s v="Nov"/>
    <s v="2024"/>
    <x v="0"/>
    <d v="2024-11-30T00:00:00"/>
    <s v="Y62"/>
    <s v="E40000014"/>
    <x v="5"/>
    <s v="QYG"/>
    <s v="E54000008"/>
    <x v="37"/>
    <s v="01J"/>
    <s v="E38000091"/>
    <s v="NHS Cheshire and Merseyside ICB - 01J"/>
    <x v="2"/>
    <n v="130"/>
  </r>
  <r>
    <s v="Nov"/>
    <s v="2024"/>
    <x v="0"/>
    <d v="2024-11-30T00:00:00"/>
    <s v="Y62"/>
    <s v="E40000014"/>
    <x v="5"/>
    <s v="QYG"/>
    <s v="E54000008"/>
    <x v="37"/>
    <s v="01J"/>
    <s v="E38000091"/>
    <s v="NHS Cheshire and Merseyside ICB - 01J"/>
    <x v="3"/>
    <n v="695"/>
  </r>
  <r>
    <s v="Nov"/>
    <s v="2024"/>
    <x v="0"/>
    <d v="2024-11-30T00:00:00"/>
    <s v="Y62"/>
    <s v="E40000014"/>
    <x v="5"/>
    <s v="QYG"/>
    <s v="E54000008"/>
    <x v="37"/>
    <s v="01J"/>
    <s v="E38000091"/>
    <s v="NHS Cheshire and Merseyside ICB - 01J"/>
    <x v="4"/>
    <n v="90"/>
  </r>
  <r>
    <s v="Nov"/>
    <s v="2024"/>
    <x v="0"/>
    <d v="2024-11-30T00:00:00"/>
    <s v="Y62"/>
    <s v="E40000014"/>
    <x v="5"/>
    <s v="QYG"/>
    <s v="E54000008"/>
    <x v="37"/>
    <s v="01J"/>
    <s v="E38000091"/>
    <s v="NHS Cheshire and Merseyside ICB - 01J"/>
    <x v="5"/>
    <n v="205"/>
  </r>
  <r>
    <s v="Nov"/>
    <s v="2024"/>
    <x v="0"/>
    <d v="2024-11-30T00:00:00"/>
    <s v="Y62"/>
    <s v="E40000014"/>
    <x v="5"/>
    <s v="QYG"/>
    <s v="E54000008"/>
    <x v="37"/>
    <s v="01T"/>
    <s v="E38000161"/>
    <s v="NHS Cheshire and Merseyside ICB - 01T"/>
    <x v="0"/>
    <s v="*"/>
  </r>
  <r>
    <s v="Nov"/>
    <s v="2024"/>
    <x v="0"/>
    <d v="2024-11-30T00:00:00"/>
    <s v="Y62"/>
    <s v="E40000014"/>
    <x v="5"/>
    <s v="QYG"/>
    <s v="E54000008"/>
    <x v="37"/>
    <s v="01T"/>
    <s v="E38000161"/>
    <s v="NHS Cheshire and Merseyside ICB - 01T"/>
    <x v="1"/>
    <s v="*"/>
  </r>
  <r>
    <s v="Nov"/>
    <s v="2024"/>
    <x v="0"/>
    <d v="2024-11-30T00:00:00"/>
    <s v="Y62"/>
    <s v="E40000014"/>
    <x v="5"/>
    <s v="QYG"/>
    <s v="E54000008"/>
    <x v="37"/>
    <s v="01T"/>
    <s v="E38000161"/>
    <s v="NHS Cheshire and Merseyside ICB - 01T"/>
    <x v="2"/>
    <n v="70"/>
  </r>
  <r>
    <s v="Nov"/>
    <s v="2024"/>
    <x v="0"/>
    <d v="2024-11-30T00:00:00"/>
    <s v="Y62"/>
    <s v="E40000014"/>
    <x v="5"/>
    <s v="QYG"/>
    <s v="E54000008"/>
    <x v="37"/>
    <s v="01T"/>
    <s v="E38000161"/>
    <s v="NHS Cheshire and Merseyside ICB - 01T"/>
    <x v="3"/>
    <n v="735"/>
  </r>
  <r>
    <s v="Nov"/>
    <s v="2024"/>
    <x v="0"/>
    <d v="2024-11-30T00:00:00"/>
    <s v="Y62"/>
    <s v="E40000014"/>
    <x v="5"/>
    <s v="QYG"/>
    <s v="E54000008"/>
    <x v="37"/>
    <s v="01T"/>
    <s v="E38000161"/>
    <s v="NHS Cheshire and Merseyside ICB - 01T"/>
    <x v="4"/>
    <n v="75"/>
  </r>
  <r>
    <s v="Nov"/>
    <s v="2024"/>
    <x v="0"/>
    <d v="2024-11-30T00:00:00"/>
    <s v="Y62"/>
    <s v="E40000014"/>
    <x v="5"/>
    <s v="QYG"/>
    <s v="E54000008"/>
    <x v="37"/>
    <s v="01T"/>
    <s v="E38000161"/>
    <s v="NHS Cheshire and Merseyside ICB - 01T"/>
    <x v="5"/>
    <n v="345"/>
  </r>
  <r>
    <s v="Nov"/>
    <s v="2024"/>
    <x v="0"/>
    <d v="2024-11-30T00:00:00"/>
    <s v="Y62"/>
    <s v="E40000014"/>
    <x v="5"/>
    <s v="QYG"/>
    <s v="E54000008"/>
    <x v="37"/>
    <s v="01V"/>
    <s v="E38000170"/>
    <s v="NHS Cheshire and Merseyside ICB - 01V"/>
    <x v="0"/>
    <n v="20"/>
  </r>
  <r>
    <s v="Nov"/>
    <s v="2024"/>
    <x v="0"/>
    <d v="2024-11-30T00:00:00"/>
    <s v="Y62"/>
    <s v="E40000014"/>
    <x v="5"/>
    <s v="QYG"/>
    <s v="E54000008"/>
    <x v="37"/>
    <s v="01V"/>
    <s v="E38000170"/>
    <s v="NHS Cheshire and Merseyside ICB - 01V"/>
    <x v="1"/>
    <s v="*"/>
  </r>
  <r>
    <s v="Nov"/>
    <s v="2024"/>
    <x v="0"/>
    <d v="2024-11-30T00:00:00"/>
    <s v="Y62"/>
    <s v="E40000014"/>
    <x v="5"/>
    <s v="QYG"/>
    <s v="E54000008"/>
    <x v="37"/>
    <s v="01V"/>
    <s v="E38000170"/>
    <s v="NHS Cheshire and Merseyside ICB - 01V"/>
    <x v="2"/>
    <n v="335"/>
  </r>
  <r>
    <s v="Nov"/>
    <s v="2024"/>
    <x v="0"/>
    <d v="2024-11-30T00:00:00"/>
    <s v="Y62"/>
    <s v="E40000014"/>
    <x v="5"/>
    <s v="QYG"/>
    <s v="E54000008"/>
    <x v="37"/>
    <s v="01V"/>
    <s v="E38000170"/>
    <s v="NHS Cheshire and Merseyside ICB - 01V"/>
    <x v="3"/>
    <n v="865"/>
  </r>
  <r>
    <s v="Nov"/>
    <s v="2024"/>
    <x v="0"/>
    <d v="2024-11-30T00:00:00"/>
    <s v="Y62"/>
    <s v="E40000014"/>
    <x v="5"/>
    <s v="QYG"/>
    <s v="E54000008"/>
    <x v="37"/>
    <s v="01V"/>
    <s v="E38000170"/>
    <s v="NHS Cheshire and Merseyside ICB - 01V"/>
    <x v="4"/>
    <n v="90"/>
  </r>
  <r>
    <s v="Nov"/>
    <s v="2024"/>
    <x v="0"/>
    <d v="2024-11-30T00:00:00"/>
    <s v="Y62"/>
    <s v="E40000014"/>
    <x v="5"/>
    <s v="QYG"/>
    <s v="E54000008"/>
    <x v="37"/>
    <s v="01V"/>
    <s v="E38000170"/>
    <s v="NHS Cheshire and Merseyside ICB - 01V"/>
    <x v="5"/>
    <n v="530"/>
  </r>
  <r>
    <s v="Nov"/>
    <s v="2024"/>
    <x v="0"/>
    <d v="2024-11-30T00:00:00"/>
    <s v="Y62"/>
    <s v="E40000014"/>
    <x v="5"/>
    <s v="QYG"/>
    <s v="E54000008"/>
    <x v="37"/>
    <s v="01X"/>
    <s v="E38000172"/>
    <s v="NHS Cheshire and Merseyside ICB - 01X"/>
    <x v="0"/>
    <n v="105"/>
  </r>
  <r>
    <s v="Nov"/>
    <s v="2024"/>
    <x v="0"/>
    <d v="2024-11-30T00:00:00"/>
    <s v="Y62"/>
    <s v="E40000014"/>
    <x v="5"/>
    <s v="QYG"/>
    <s v="E54000008"/>
    <x v="37"/>
    <s v="01X"/>
    <s v="E38000172"/>
    <s v="NHS Cheshire and Merseyside ICB - 01X"/>
    <x v="1"/>
    <s v="*"/>
  </r>
  <r>
    <s v="Nov"/>
    <s v="2024"/>
    <x v="0"/>
    <d v="2024-11-30T00:00:00"/>
    <s v="Y62"/>
    <s v="E40000014"/>
    <x v="5"/>
    <s v="QYG"/>
    <s v="E54000008"/>
    <x v="37"/>
    <s v="01X"/>
    <s v="E38000172"/>
    <s v="NHS Cheshire and Merseyside ICB - 01X"/>
    <x v="2"/>
    <n v="80"/>
  </r>
  <r>
    <s v="Nov"/>
    <s v="2024"/>
    <x v="0"/>
    <d v="2024-11-30T00:00:00"/>
    <s v="Y62"/>
    <s v="E40000014"/>
    <x v="5"/>
    <s v="QYG"/>
    <s v="E54000008"/>
    <x v="37"/>
    <s v="01X"/>
    <s v="E38000172"/>
    <s v="NHS Cheshire and Merseyside ICB - 01X"/>
    <x v="3"/>
    <n v="870"/>
  </r>
  <r>
    <s v="Nov"/>
    <s v="2024"/>
    <x v="0"/>
    <d v="2024-11-30T00:00:00"/>
    <s v="Y62"/>
    <s v="E40000014"/>
    <x v="5"/>
    <s v="QYG"/>
    <s v="E54000008"/>
    <x v="37"/>
    <s v="01X"/>
    <s v="E38000172"/>
    <s v="NHS Cheshire and Merseyside ICB - 01X"/>
    <x v="4"/>
    <n v="330"/>
  </r>
  <r>
    <s v="Nov"/>
    <s v="2024"/>
    <x v="0"/>
    <d v="2024-11-30T00:00:00"/>
    <s v="Y62"/>
    <s v="E40000014"/>
    <x v="5"/>
    <s v="QYG"/>
    <s v="E54000008"/>
    <x v="37"/>
    <s v="01X"/>
    <s v="E38000172"/>
    <s v="NHS Cheshire and Merseyside ICB - 01X"/>
    <x v="5"/>
    <n v="470"/>
  </r>
  <r>
    <s v="Nov"/>
    <s v="2024"/>
    <x v="0"/>
    <d v="2024-11-30T00:00:00"/>
    <s v="Y62"/>
    <s v="E40000014"/>
    <x v="5"/>
    <s v="QYG"/>
    <s v="E54000008"/>
    <x v="37"/>
    <s v="02E"/>
    <s v="E38000194"/>
    <s v="NHS Cheshire and Merseyside ICB - 02E"/>
    <x v="0"/>
    <n v="60"/>
  </r>
  <r>
    <s v="Nov"/>
    <s v="2024"/>
    <x v="0"/>
    <d v="2024-11-30T00:00:00"/>
    <s v="Y62"/>
    <s v="E40000014"/>
    <x v="5"/>
    <s v="QYG"/>
    <s v="E54000008"/>
    <x v="37"/>
    <s v="02E"/>
    <s v="E38000194"/>
    <s v="NHS Cheshire and Merseyside ICB - 02E"/>
    <x v="1"/>
    <s v="*"/>
  </r>
  <r>
    <s v="Nov"/>
    <s v="2024"/>
    <x v="0"/>
    <d v="2024-11-30T00:00:00"/>
    <s v="Y62"/>
    <s v="E40000014"/>
    <x v="5"/>
    <s v="QYG"/>
    <s v="E54000008"/>
    <x v="37"/>
    <s v="02E"/>
    <s v="E38000194"/>
    <s v="NHS Cheshire and Merseyside ICB - 02E"/>
    <x v="2"/>
    <n v="125"/>
  </r>
  <r>
    <s v="Nov"/>
    <s v="2024"/>
    <x v="0"/>
    <d v="2024-11-30T00:00:00"/>
    <s v="Y62"/>
    <s v="E40000014"/>
    <x v="5"/>
    <s v="QYG"/>
    <s v="E54000008"/>
    <x v="37"/>
    <s v="02E"/>
    <s v="E38000194"/>
    <s v="NHS Cheshire and Merseyside ICB - 02E"/>
    <x v="3"/>
    <n v="710"/>
  </r>
  <r>
    <s v="Nov"/>
    <s v="2024"/>
    <x v="0"/>
    <d v="2024-11-30T00:00:00"/>
    <s v="Y62"/>
    <s v="E40000014"/>
    <x v="5"/>
    <s v="QYG"/>
    <s v="E54000008"/>
    <x v="37"/>
    <s v="02E"/>
    <s v="E38000194"/>
    <s v="NHS Cheshire and Merseyside ICB - 02E"/>
    <x v="4"/>
    <n v="385"/>
  </r>
  <r>
    <s v="Nov"/>
    <s v="2024"/>
    <x v="0"/>
    <d v="2024-11-30T00:00:00"/>
    <s v="Y62"/>
    <s v="E40000014"/>
    <x v="5"/>
    <s v="QYG"/>
    <s v="E54000008"/>
    <x v="37"/>
    <s v="02E"/>
    <s v="E38000194"/>
    <s v="NHS Cheshire and Merseyside ICB - 02E"/>
    <x v="5"/>
    <n v="780"/>
  </r>
  <r>
    <s v="Nov"/>
    <s v="2024"/>
    <x v="0"/>
    <d v="2024-11-30T00:00:00"/>
    <s v="Y62"/>
    <s v="E40000014"/>
    <x v="5"/>
    <s v="QYG"/>
    <s v="E54000008"/>
    <x v="37"/>
    <s v="12F"/>
    <s v="E38000208"/>
    <s v="NHS Cheshire and Merseyside ICB - 12F"/>
    <x v="0"/>
    <n v="145"/>
  </r>
  <r>
    <s v="Nov"/>
    <s v="2024"/>
    <x v="0"/>
    <d v="2024-11-30T00:00:00"/>
    <s v="Y62"/>
    <s v="E40000014"/>
    <x v="5"/>
    <s v="QYG"/>
    <s v="E54000008"/>
    <x v="37"/>
    <s v="12F"/>
    <s v="E38000208"/>
    <s v="NHS Cheshire and Merseyside ICB - 12F"/>
    <x v="1"/>
    <s v="*"/>
  </r>
  <r>
    <s v="Nov"/>
    <s v="2024"/>
    <x v="0"/>
    <d v="2024-11-30T00:00:00"/>
    <s v="Y62"/>
    <s v="E40000014"/>
    <x v="5"/>
    <s v="QYG"/>
    <s v="E54000008"/>
    <x v="37"/>
    <s v="12F"/>
    <s v="E38000208"/>
    <s v="NHS Cheshire and Merseyside ICB - 12F"/>
    <x v="2"/>
    <n v="185"/>
  </r>
  <r>
    <s v="Nov"/>
    <s v="2024"/>
    <x v="0"/>
    <d v="2024-11-30T00:00:00"/>
    <s v="Y62"/>
    <s v="E40000014"/>
    <x v="5"/>
    <s v="QYG"/>
    <s v="E54000008"/>
    <x v="37"/>
    <s v="12F"/>
    <s v="E38000208"/>
    <s v="NHS Cheshire and Merseyside ICB - 12F"/>
    <x v="3"/>
    <n v="1705"/>
  </r>
  <r>
    <s v="Nov"/>
    <s v="2024"/>
    <x v="0"/>
    <d v="2024-11-30T00:00:00"/>
    <s v="Y62"/>
    <s v="E40000014"/>
    <x v="5"/>
    <s v="QYG"/>
    <s v="E54000008"/>
    <x v="37"/>
    <s v="12F"/>
    <s v="E38000208"/>
    <s v="NHS Cheshire and Merseyside ICB - 12F"/>
    <x v="4"/>
    <n v="395"/>
  </r>
  <r>
    <s v="Nov"/>
    <s v="2024"/>
    <x v="0"/>
    <d v="2024-11-30T00:00:00"/>
    <s v="Y62"/>
    <s v="E40000014"/>
    <x v="5"/>
    <s v="QYG"/>
    <s v="E54000008"/>
    <x v="37"/>
    <s v="12F"/>
    <s v="E38000208"/>
    <s v="NHS Cheshire and Merseyside ICB - 12F"/>
    <x v="5"/>
    <n v="990"/>
  </r>
  <r>
    <s v="Nov"/>
    <s v="2024"/>
    <x v="0"/>
    <d v="2024-11-30T00:00:00"/>
    <s v="Y62"/>
    <s v="E40000014"/>
    <x v="5"/>
    <s v="QYG"/>
    <s v="E54000008"/>
    <x v="37"/>
    <s v="27D"/>
    <s v="E38000233"/>
    <s v="NHS Cheshire and Merseyside ICB - 27D"/>
    <x v="0"/>
    <n v="255"/>
  </r>
  <r>
    <s v="Nov"/>
    <s v="2024"/>
    <x v="0"/>
    <d v="2024-11-30T00:00:00"/>
    <s v="Y62"/>
    <s v="E40000014"/>
    <x v="5"/>
    <s v="QYG"/>
    <s v="E54000008"/>
    <x v="37"/>
    <s v="27D"/>
    <s v="E38000233"/>
    <s v="NHS Cheshire and Merseyside ICB - 27D"/>
    <x v="1"/>
    <s v="*"/>
  </r>
  <r>
    <s v="Nov"/>
    <s v="2024"/>
    <x v="0"/>
    <d v="2024-11-30T00:00:00"/>
    <s v="Y62"/>
    <s v="E40000014"/>
    <x v="5"/>
    <s v="QYG"/>
    <s v="E54000008"/>
    <x v="37"/>
    <s v="27D"/>
    <s v="E38000233"/>
    <s v="NHS Cheshire and Merseyside ICB - 27D"/>
    <x v="2"/>
    <n v="1135"/>
  </r>
  <r>
    <s v="Nov"/>
    <s v="2024"/>
    <x v="0"/>
    <d v="2024-11-30T00:00:00"/>
    <s v="Y62"/>
    <s v="E40000014"/>
    <x v="5"/>
    <s v="QYG"/>
    <s v="E54000008"/>
    <x v="37"/>
    <s v="27D"/>
    <s v="E38000233"/>
    <s v="NHS Cheshire and Merseyside ICB - 27D"/>
    <x v="3"/>
    <n v="3795"/>
  </r>
  <r>
    <s v="Nov"/>
    <s v="2024"/>
    <x v="0"/>
    <d v="2024-11-30T00:00:00"/>
    <s v="Y62"/>
    <s v="E40000014"/>
    <x v="5"/>
    <s v="QYG"/>
    <s v="E54000008"/>
    <x v="37"/>
    <s v="27D"/>
    <s v="E38000233"/>
    <s v="NHS Cheshire and Merseyside ICB - 27D"/>
    <x v="4"/>
    <n v="1050"/>
  </r>
  <r>
    <s v="Nov"/>
    <s v="2024"/>
    <x v="0"/>
    <d v="2024-11-30T00:00:00"/>
    <s v="Y62"/>
    <s v="E40000014"/>
    <x v="5"/>
    <s v="QYG"/>
    <s v="E54000008"/>
    <x v="37"/>
    <s v="27D"/>
    <s v="E38000233"/>
    <s v="NHS Cheshire and Merseyside ICB - 27D"/>
    <x v="5"/>
    <n v="1915"/>
  </r>
  <r>
    <s v="Nov"/>
    <s v="2024"/>
    <x v="0"/>
    <d v="2024-11-30T00:00:00"/>
    <s v="Y62"/>
    <s v="E40000014"/>
    <x v="5"/>
    <s v="QYG"/>
    <s v="E54000008"/>
    <x v="37"/>
    <s v="99A"/>
    <s v="E38000101"/>
    <s v="NHS Cheshire and Merseyside ICB - 99A"/>
    <x v="0"/>
    <n v="90"/>
  </r>
  <r>
    <s v="Nov"/>
    <s v="2024"/>
    <x v="0"/>
    <d v="2024-11-30T00:00:00"/>
    <s v="Y62"/>
    <s v="E40000014"/>
    <x v="5"/>
    <s v="QYG"/>
    <s v="E54000008"/>
    <x v="37"/>
    <s v="99A"/>
    <s v="E38000101"/>
    <s v="NHS Cheshire and Merseyside ICB - 99A"/>
    <x v="1"/>
    <s v="*"/>
  </r>
  <r>
    <s v="Nov"/>
    <s v="2024"/>
    <x v="0"/>
    <d v="2024-11-30T00:00:00"/>
    <s v="Y62"/>
    <s v="E40000014"/>
    <x v="5"/>
    <s v="QYG"/>
    <s v="E54000008"/>
    <x v="37"/>
    <s v="99A"/>
    <s v="E38000101"/>
    <s v="NHS Cheshire and Merseyside ICB - 99A"/>
    <x v="2"/>
    <n v="280"/>
  </r>
  <r>
    <s v="Nov"/>
    <s v="2024"/>
    <x v="0"/>
    <d v="2024-11-30T00:00:00"/>
    <s v="Y62"/>
    <s v="E40000014"/>
    <x v="5"/>
    <s v="QYG"/>
    <s v="E54000008"/>
    <x v="37"/>
    <s v="99A"/>
    <s v="E38000101"/>
    <s v="NHS Cheshire and Merseyside ICB - 99A"/>
    <x v="3"/>
    <n v="1905"/>
  </r>
  <r>
    <s v="Nov"/>
    <s v="2024"/>
    <x v="0"/>
    <d v="2024-11-30T00:00:00"/>
    <s v="Y62"/>
    <s v="E40000014"/>
    <x v="5"/>
    <s v="QYG"/>
    <s v="E54000008"/>
    <x v="37"/>
    <s v="99A"/>
    <s v="E38000101"/>
    <s v="NHS Cheshire and Merseyside ICB - 99A"/>
    <x v="4"/>
    <n v="370"/>
  </r>
  <r>
    <s v="Nov"/>
    <s v="2024"/>
    <x v="0"/>
    <d v="2024-11-30T00:00:00"/>
    <s v="Y62"/>
    <s v="E40000014"/>
    <x v="5"/>
    <s v="QYG"/>
    <s v="E54000008"/>
    <x v="37"/>
    <s v="99A"/>
    <s v="E38000101"/>
    <s v="NHS Cheshire and Merseyside ICB - 99A"/>
    <x v="5"/>
    <n v="870"/>
  </r>
  <r>
    <s v="Nov"/>
    <s v="2024"/>
    <x v="0"/>
    <d v="2024-11-30T00:00:00"/>
    <s v="Y63"/>
    <s v="E40000012"/>
    <x v="6"/>
    <s v="QF7"/>
    <s v="E54000061"/>
    <x v="38"/>
    <s v="02P"/>
    <s v="E38000006"/>
    <s v="NHS South Yorkshire ICB - 02P"/>
    <x v="0"/>
    <s v="*"/>
  </r>
  <r>
    <s v="Nov"/>
    <s v="2024"/>
    <x v="0"/>
    <d v="2024-11-30T00:00:00"/>
    <s v="Y63"/>
    <s v="E40000012"/>
    <x v="6"/>
    <s v="QF7"/>
    <s v="E54000061"/>
    <x v="38"/>
    <s v="02P"/>
    <s v="E38000006"/>
    <s v="NHS South Yorkshire ICB - 02P"/>
    <x v="1"/>
    <s v="*"/>
  </r>
  <r>
    <s v="Nov"/>
    <s v="2024"/>
    <x v="0"/>
    <d v="2024-11-30T00:00:00"/>
    <s v="Y63"/>
    <s v="E40000012"/>
    <x v="6"/>
    <s v="QF7"/>
    <s v="E54000061"/>
    <x v="38"/>
    <s v="02P"/>
    <s v="E38000006"/>
    <s v="NHS South Yorkshire ICB - 02P"/>
    <x v="2"/>
    <n v="50"/>
  </r>
  <r>
    <s v="Nov"/>
    <s v="2024"/>
    <x v="0"/>
    <d v="2024-11-30T00:00:00"/>
    <s v="Y63"/>
    <s v="E40000012"/>
    <x v="6"/>
    <s v="QF7"/>
    <s v="E54000061"/>
    <x v="38"/>
    <s v="02P"/>
    <s v="E38000006"/>
    <s v="NHS South Yorkshire ICB - 02P"/>
    <x v="3"/>
    <n v="680"/>
  </r>
  <r>
    <s v="Nov"/>
    <s v="2024"/>
    <x v="0"/>
    <d v="2024-11-30T00:00:00"/>
    <s v="Y63"/>
    <s v="E40000012"/>
    <x v="6"/>
    <s v="QF7"/>
    <s v="E54000061"/>
    <x v="38"/>
    <s v="02P"/>
    <s v="E38000006"/>
    <s v="NHS South Yorkshire ICB - 02P"/>
    <x v="4"/>
    <n v="900"/>
  </r>
  <r>
    <s v="Nov"/>
    <s v="2024"/>
    <x v="0"/>
    <d v="2024-11-30T00:00:00"/>
    <s v="Y63"/>
    <s v="E40000012"/>
    <x v="6"/>
    <s v="QF7"/>
    <s v="E54000061"/>
    <x v="38"/>
    <s v="02P"/>
    <s v="E38000006"/>
    <s v="NHS South Yorkshire ICB - 02P"/>
    <x v="5"/>
    <n v="805"/>
  </r>
  <r>
    <s v="Nov"/>
    <s v="2024"/>
    <x v="0"/>
    <d v="2024-11-30T00:00:00"/>
    <s v="Y63"/>
    <s v="E40000012"/>
    <x v="6"/>
    <s v="QF7"/>
    <s v="E54000061"/>
    <x v="38"/>
    <s v="02X"/>
    <s v="E38000044"/>
    <s v="NHS South Yorkshire ICB - 02X"/>
    <x v="0"/>
    <n v="25"/>
  </r>
  <r>
    <s v="Nov"/>
    <s v="2024"/>
    <x v="0"/>
    <d v="2024-11-30T00:00:00"/>
    <s v="Y63"/>
    <s v="E40000012"/>
    <x v="6"/>
    <s v="QF7"/>
    <s v="E54000061"/>
    <x v="38"/>
    <s v="02X"/>
    <s v="E38000044"/>
    <s v="NHS South Yorkshire ICB - 02X"/>
    <x v="1"/>
    <s v="*"/>
  </r>
  <r>
    <s v="Nov"/>
    <s v="2024"/>
    <x v="0"/>
    <d v="2024-11-30T00:00:00"/>
    <s v="Y63"/>
    <s v="E40000012"/>
    <x v="6"/>
    <s v="QF7"/>
    <s v="E54000061"/>
    <x v="38"/>
    <s v="02X"/>
    <s v="E38000044"/>
    <s v="NHS South Yorkshire ICB - 02X"/>
    <x v="2"/>
    <n v="85"/>
  </r>
  <r>
    <s v="Nov"/>
    <s v="2024"/>
    <x v="0"/>
    <d v="2024-11-30T00:00:00"/>
    <s v="Y63"/>
    <s v="E40000012"/>
    <x v="6"/>
    <s v="QF7"/>
    <s v="E54000061"/>
    <x v="38"/>
    <s v="02X"/>
    <s v="E38000044"/>
    <s v="NHS South Yorkshire ICB - 02X"/>
    <x v="3"/>
    <n v="720"/>
  </r>
  <r>
    <s v="Nov"/>
    <s v="2024"/>
    <x v="0"/>
    <d v="2024-11-30T00:00:00"/>
    <s v="Y63"/>
    <s v="E40000012"/>
    <x v="6"/>
    <s v="QF7"/>
    <s v="E54000061"/>
    <x v="38"/>
    <s v="02X"/>
    <s v="E38000044"/>
    <s v="NHS South Yorkshire ICB - 02X"/>
    <x v="4"/>
    <n v="1190"/>
  </r>
  <r>
    <s v="Nov"/>
    <s v="2024"/>
    <x v="0"/>
    <d v="2024-11-30T00:00:00"/>
    <s v="Y63"/>
    <s v="E40000012"/>
    <x v="6"/>
    <s v="QF7"/>
    <s v="E54000061"/>
    <x v="38"/>
    <s v="02X"/>
    <s v="E38000044"/>
    <s v="NHS South Yorkshire ICB - 02X"/>
    <x v="5"/>
    <n v="850"/>
  </r>
  <r>
    <s v="Nov"/>
    <s v="2024"/>
    <x v="0"/>
    <d v="2024-11-30T00:00:00"/>
    <s v="Y63"/>
    <s v="E40000012"/>
    <x v="6"/>
    <s v="QF7"/>
    <s v="E54000061"/>
    <x v="38"/>
    <s v="03L"/>
    <s v="E38000141"/>
    <s v="NHS South Yorkshire ICB - 03L"/>
    <x v="0"/>
    <n v="35"/>
  </r>
  <r>
    <s v="Nov"/>
    <s v="2024"/>
    <x v="0"/>
    <d v="2024-11-30T00:00:00"/>
    <s v="Y63"/>
    <s v="E40000012"/>
    <x v="6"/>
    <s v="QF7"/>
    <s v="E54000061"/>
    <x v="38"/>
    <s v="03L"/>
    <s v="E38000141"/>
    <s v="NHS South Yorkshire ICB - 03L"/>
    <x v="1"/>
    <s v="*"/>
  </r>
  <r>
    <s v="Nov"/>
    <s v="2024"/>
    <x v="0"/>
    <d v="2024-11-30T00:00:00"/>
    <s v="Y63"/>
    <s v="E40000012"/>
    <x v="6"/>
    <s v="QF7"/>
    <s v="E54000061"/>
    <x v="38"/>
    <s v="03L"/>
    <s v="E38000141"/>
    <s v="NHS South Yorkshire ICB - 03L"/>
    <x v="2"/>
    <n v="85"/>
  </r>
  <r>
    <s v="Nov"/>
    <s v="2024"/>
    <x v="0"/>
    <d v="2024-11-30T00:00:00"/>
    <s v="Y63"/>
    <s v="E40000012"/>
    <x v="6"/>
    <s v="QF7"/>
    <s v="E54000061"/>
    <x v="38"/>
    <s v="03L"/>
    <s v="E38000141"/>
    <s v="NHS South Yorkshire ICB - 03L"/>
    <x v="3"/>
    <n v="705"/>
  </r>
  <r>
    <s v="Nov"/>
    <s v="2024"/>
    <x v="0"/>
    <d v="2024-11-30T00:00:00"/>
    <s v="Y63"/>
    <s v="E40000012"/>
    <x v="6"/>
    <s v="QF7"/>
    <s v="E54000061"/>
    <x v="38"/>
    <s v="03L"/>
    <s v="E38000141"/>
    <s v="NHS South Yorkshire ICB - 03L"/>
    <x v="4"/>
    <n v="1415"/>
  </r>
  <r>
    <s v="Nov"/>
    <s v="2024"/>
    <x v="0"/>
    <d v="2024-11-30T00:00:00"/>
    <s v="Y63"/>
    <s v="E40000012"/>
    <x v="6"/>
    <s v="QF7"/>
    <s v="E54000061"/>
    <x v="38"/>
    <s v="03L"/>
    <s v="E38000141"/>
    <s v="NHS South Yorkshire ICB - 03L"/>
    <x v="5"/>
    <n v="835"/>
  </r>
  <r>
    <s v="Nov"/>
    <s v="2024"/>
    <x v="0"/>
    <d v="2024-11-30T00:00:00"/>
    <s v="Y63"/>
    <s v="E40000012"/>
    <x v="6"/>
    <s v="QF7"/>
    <s v="E54000061"/>
    <x v="38"/>
    <s v="03N"/>
    <s v="E38000146"/>
    <s v="NHS South Yorkshire ICB - 03N"/>
    <x v="0"/>
    <n v="140"/>
  </r>
  <r>
    <s v="Nov"/>
    <s v="2024"/>
    <x v="0"/>
    <d v="2024-11-30T00:00:00"/>
    <s v="Y63"/>
    <s v="E40000012"/>
    <x v="6"/>
    <s v="QF7"/>
    <s v="E54000061"/>
    <x v="38"/>
    <s v="03N"/>
    <s v="E38000146"/>
    <s v="NHS South Yorkshire ICB - 03N"/>
    <x v="1"/>
    <s v="*"/>
  </r>
  <r>
    <s v="Nov"/>
    <s v="2024"/>
    <x v="0"/>
    <d v="2024-11-30T00:00:00"/>
    <s v="Y63"/>
    <s v="E40000012"/>
    <x v="6"/>
    <s v="QF7"/>
    <s v="E54000061"/>
    <x v="38"/>
    <s v="03N"/>
    <s v="E38000146"/>
    <s v="NHS South Yorkshire ICB - 03N"/>
    <x v="2"/>
    <n v="350"/>
  </r>
  <r>
    <s v="Nov"/>
    <s v="2024"/>
    <x v="0"/>
    <d v="2024-11-30T00:00:00"/>
    <s v="Y63"/>
    <s v="E40000012"/>
    <x v="6"/>
    <s v="QF7"/>
    <s v="E54000061"/>
    <x v="38"/>
    <s v="03N"/>
    <s v="E38000146"/>
    <s v="NHS South Yorkshire ICB - 03N"/>
    <x v="3"/>
    <n v="2280"/>
  </r>
  <r>
    <s v="Nov"/>
    <s v="2024"/>
    <x v="0"/>
    <d v="2024-11-30T00:00:00"/>
    <s v="Y63"/>
    <s v="E40000012"/>
    <x v="6"/>
    <s v="QF7"/>
    <s v="E54000061"/>
    <x v="38"/>
    <s v="03N"/>
    <s v="E38000146"/>
    <s v="NHS South Yorkshire ICB - 03N"/>
    <x v="4"/>
    <n v="725"/>
  </r>
  <r>
    <s v="Nov"/>
    <s v="2024"/>
    <x v="0"/>
    <d v="2024-11-30T00:00:00"/>
    <s v="Y63"/>
    <s v="E40000012"/>
    <x v="6"/>
    <s v="QF7"/>
    <s v="E54000061"/>
    <x v="38"/>
    <s v="03N"/>
    <s v="E38000146"/>
    <s v="NHS South Yorkshire ICB - 03N"/>
    <x v="5"/>
    <n v="1345"/>
  </r>
  <r>
    <s v="Nov"/>
    <s v="2024"/>
    <x v="0"/>
    <d v="2024-11-30T00:00:00"/>
    <s v="Y63"/>
    <s v="E40000012"/>
    <x v="6"/>
    <s v="QHM"/>
    <s v="E54000050"/>
    <x v="39"/>
    <s v="00L"/>
    <s v="E38000130"/>
    <s v="NHS North East and North Cumbria ICB - 00L"/>
    <x v="0"/>
    <n v="30"/>
  </r>
  <r>
    <s v="Nov"/>
    <s v="2024"/>
    <x v="0"/>
    <d v="2024-11-30T00:00:00"/>
    <s v="Y63"/>
    <s v="E40000012"/>
    <x v="6"/>
    <s v="QHM"/>
    <s v="E54000050"/>
    <x v="39"/>
    <s v="00L"/>
    <s v="E38000130"/>
    <s v="NHS North East and North Cumbria ICB - 00L"/>
    <x v="1"/>
    <s v="*"/>
  </r>
  <r>
    <s v="Nov"/>
    <s v="2024"/>
    <x v="0"/>
    <d v="2024-11-30T00:00:00"/>
    <s v="Y63"/>
    <s v="E40000012"/>
    <x v="6"/>
    <s v="QHM"/>
    <s v="E54000050"/>
    <x v="39"/>
    <s v="00L"/>
    <s v="E38000130"/>
    <s v="NHS North East and North Cumbria ICB - 00L"/>
    <x v="2"/>
    <n v="125"/>
  </r>
  <r>
    <s v="Nov"/>
    <s v="2024"/>
    <x v="0"/>
    <d v="2024-11-30T00:00:00"/>
    <s v="Y63"/>
    <s v="E40000012"/>
    <x v="6"/>
    <s v="QHM"/>
    <s v="E54000050"/>
    <x v="39"/>
    <s v="00L"/>
    <s v="E38000130"/>
    <s v="NHS North East and North Cumbria ICB - 00L"/>
    <x v="3"/>
    <n v="1695"/>
  </r>
  <r>
    <s v="Nov"/>
    <s v="2024"/>
    <x v="0"/>
    <d v="2024-11-30T00:00:00"/>
    <s v="Y63"/>
    <s v="E40000012"/>
    <x v="6"/>
    <s v="QHM"/>
    <s v="E54000050"/>
    <x v="39"/>
    <s v="00L"/>
    <s v="E38000130"/>
    <s v="NHS North East and North Cumbria ICB - 00L"/>
    <x v="4"/>
    <n v="565"/>
  </r>
  <r>
    <s v="Nov"/>
    <s v="2024"/>
    <x v="0"/>
    <d v="2024-11-30T00:00:00"/>
    <s v="Y63"/>
    <s v="E40000012"/>
    <x v="6"/>
    <s v="QHM"/>
    <s v="E54000050"/>
    <x v="39"/>
    <s v="00L"/>
    <s v="E38000130"/>
    <s v="NHS North East and North Cumbria ICB - 00L"/>
    <x v="5"/>
    <n v="1300"/>
  </r>
  <r>
    <s v="Nov"/>
    <s v="2024"/>
    <x v="0"/>
    <d v="2024-11-30T00:00:00"/>
    <s v="Y63"/>
    <s v="E40000012"/>
    <x v="6"/>
    <s v="QHM"/>
    <s v="E54000050"/>
    <x v="39"/>
    <s v="00N"/>
    <s v="E38000163"/>
    <s v="NHS North East and North Cumbria ICB - 00N"/>
    <x v="0"/>
    <n v="5"/>
  </r>
  <r>
    <s v="Nov"/>
    <s v="2024"/>
    <x v="0"/>
    <d v="2024-11-30T00:00:00"/>
    <s v="Y63"/>
    <s v="E40000012"/>
    <x v="6"/>
    <s v="QHM"/>
    <s v="E54000050"/>
    <x v="39"/>
    <s v="00N"/>
    <s v="E38000163"/>
    <s v="NHS North East and North Cumbria ICB - 00N"/>
    <x v="1"/>
    <s v="*"/>
  </r>
  <r>
    <s v="Nov"/>
    <s v="2024"/>
    <x v="0"/>
    <d v="2024-11-30T00:00:00"/>
    <s v="Y63"/>
    <s v="E40000012"/>
    <x v="6"/>
    <s v="QHM"/>
    <s v="E54000050"/>
    <x v="39"/>
    <s v="00N"/>
    <s v="E38000163"/>
    <s v="NHS North East and North Cumbria ICB - 00N"/>
    <x v="2"/>
    <n v="15"/>
  </r>
  <r>
    <s v="Nov"/>
    <s v="2024"/>
    <x v="0"/>
    <d v="2024-11-30T00:00:00"/>
    <s v="Y63"/>
    <s v="E40000012"/>
    <x v="6"/>
    <s v="QHM"/>
    <s v="E54000050"/>
    <x v="39"/>
    <s v="00N"/>
    <s v="E38000163"/>
    <s v="NHS North East and North Cumbria ICB - 00N"/>
    <x v="3"/>
    <n v="750"/>
  </r>
  <r>
    <s v="Nov"/>
    <s v="2024"/>
    <x v="0"/>
    <d v="2024-11-30T00:00:00"/>
    <s v="Y63"/>
    <s v="E40000012"/>
    <x v="6"/>
    <s v="QHM"/>
    <s v="E54000050"/>
    <x v="39"/>
    <s v="00N"/>
    <s v="E38000163"/>
    <s v="NHS North East and North Cumbria ICB - 00N"/>
    <x v="4"/>
    <n v="185"/>
  </r>
  <r>
    <s v="Nov"/>
    <s v="2024"/>
    <x v="0"/>
    <d v="2024-11-30T00:00:00"/>
    <s v="Y63"/>
    <s v="E40000012"/>
    <x v="6"/>
    <s v="QHM"/>
    <s v="E54000050"/>
    <x v="39"/>
    <s v="00N"/>
    <s v="E38000163"/>
    <s v="NHS North East and North Cumbria ICB - 00N"/>
    <x v="5"/>
    <n v="600"/>
  </r>
  <r>
    <s v="Nov"/>
    <s v="2024"/>
    <x v="0"/>
    <d v="2024-11-30T00:00:00"/>
    <s v="Y63"/>
    <s v="E40000012"/>
    <x v="6"/>
    <s v="QHM"/>
    <s v="E54000050"/>
    <x v="39"/>
    <s v="00P"/>
    <s v="E38000176"/>
    <s v="NHS North East and North Cumbria ICB - 00P"/>
    <x v="0"/>
    <n v="15"/>
  </r>
  <r>
    <s v="Nov"/>
    <s v="2024"/>
    <x v="0"/>
    <d v="2024-11-30T00:00:00"/>
    <s v="Y63"/>
    <s v="E40000012"/>
    <x v="6"/>
    <s v="QHM"/>
    <s v="E54000050"/>
    <x v="39"/>
    <s v="00P"/>
    <s v="E38000176"/>
    <s v="NHS North East and North Cumbria ICB - 00P"/>
    <x v="1"/>
    <s v="*"/>
  </r>
  <r>
    <s v="Nov"/>
    <s v="2024"/>
    <x v="0"/>
    <d v="2024-11-30T00:00:00"/>
    <s v="Y63"/>
    <s v="E40000012"/>
    <x v="6"/>
    <s v="QHM"/>
    <s v="E54000050"/>
    <x v="39"/>
    <s v="00P"/>
    <s v="E38000176"/>
    <s v="NHS North East and North Cumbria ICB - 00P"/>
    <x v="2"/>
    <n v="65"/>
  </r>
  <r>
    <s v="Nov"/>
    <s v="2024"/>
    <x v="0"/>
    <d v="2024-11-30T00:00:00"/>
    <s v="Y63"/>
    <s v="E40000012"/>
    <x v="6"/>
    <s v="QHM"/>
    <s v="E54000050"/>
    <x v="39"/>
    <s v="00P"/>
    <s v="E38000176"/>
    <s v="NHS North East and North Cumbria ICB - 00P"/>
    <x v="3"/>
    <n v="830"/>
  </r>
  <r>
    <s v="Nov"/>
    <s v="2024"/>
    <x v="0"/>
    <d v="2024-11-30T00:00:00"/>
    <s v="Y63"/>
    <s v="E40000012"/>
    <x v="6"/>
    <s v="QHM"/>
    <s v="E54000050"/>
    <x v="39"/>
    <s v="00P"/>
    <s v="E38000176"/>
    <s v="NHS North East and North Cumbria ICB - 00P"/>
    <x v="4"/>
    <n v="520"/>
  </r>
  <r>
    <s v="Nov"/>
    <s v="2024"/>
    <x v="0"/>
    <d v="2024-11-30T00:00:00"/>
    <s v="Y63"/>
    <s v="E40000012"/>
    <x v="6"/>
    <s v="QHM"/>
    <s v="E54000050"/>
    <x v="39"/>
    <s v="00P"/>
    <s v="E38000176"/>
    <s v="NHS North East and North Cumbria ICB - 00P"/>
    <x v="5"/>
    <n v="1125"/>
  </r>
  <r>
    <s v="Nov"/>
    <s v="2024"/>
    <x v="0"/>
    <d v="2024-11-30T00:00:00"/>
    <s v="Y63"/>
    <s v="E40000012"/>
    <x v="6"/>
    <s v="QHM"/>
    <s v="E54000050"/>
    <x v="39"/>
    <s v="01H"/>
    <s v="E38000215"/>
    <s v="NHS North East and North Cumbria ICB - 01H"/>
    <x v="0"/>
    <n v="35"/>
  </r>
  <r>
    <s v="Nov"/>
    <s v="2024"/>
    <x v="0"/>
    <d v="2024-11-30T00:00:00"/>
    <s v="Y63"/>
    <s v="E40000012"/>
    <x v="6"/>
    <s v="QHM"/>
    <s v="E54000050"/>
    <x v="39"/>
    <s v="01H"/>
    <s v="E38000215"/>
    <s v="NHS North East and North Cumbria ICB - 01H"/>
    <x v="1"/>
    <s v="*"/>
  </r>
  <r>
    <s v="Nov"/>
    <s v="2024"/>
    <x v="0"/>
    <d v="2024-11-30T00:00:00"/>
    <s v="Y63"/>
    <s v="E40000012"/>
    <x v="6"/>
    <s v="QHM"/>
    <s v="E54000050"/>
    <x v="39"/>
    <s v="01H"/>
    <s v="E38000215"/>
    <s v="NHS North East and North Cumbria ICB - 01H"/>
    <x v="2"/>
    <n v="185"/>
  </r>
  <r>
    <s v="Nov"/>
    <s v="2024"/>
    <x v="0"/>
    <d v="2024-11-30T00:00:00"/>
    <s v="Y63"/>
    <s v="E40000012"/>
    <x v="6"/>
    <s v="QHM"/>
    <s v="E54000050"/>
    <x v="39"/>
    <s v="01H"/>
    <s v="E38000215"/>
    <s v="NHS North East and North Cumbria ICB - 01H"/>
    <x v="3"/>
    <n v="1495"/>
  </r>
  <r>
    <s v="Nov"/>
    <s v="2024"/>
    <x v="0"/>
    <d v="2024-11-30T00:00:00"/>
    <s v="Y63"/>
    <s v="E40000012"/>
    <x v="6"/>
    <s v="QHM"/>
    <s v="E54000050"/>
    <x v="39"/>
    <s v="01H"/>
    <s v="E38000215"/>
    <s v="NHS North East and North Cumbria ICB - 01H"/>
    <x v="4"/>
    <n v="550"/>
  </r>
  <r>
    <s v="Nov"/>
    <s v="2024"/>
    <x v="0"/>
    <d v="2024-11-30T00:00:00"/>
    <s v="Y63"/>
    <s v="E40000012"/>
    <x v="6"/>
    <s v="QHM"/>
    <s v="E54000050"/>
    <x v="39"/>
    <s v="01H"/>
    <s v="E38000215"/>
    <s v="NHS North East and North Cumbria ICB - 01H"/>
    <x v="5"/>
    <n v="845"/>
  </r>
  <r>
    <s v="Nov"/>
    <s v="2024"/>
    <x v="0"/>
    <d v="2024-11-30T00:00:00"/>
    <s v="Y63"/>
    <s v="E40000012"/>
    <x v="6"/>
    <s v="QHM"/>
    <s v="E54000050"/>
    <x v="39"/>
    <s v="13T"/>
    <s v="E38000212"/>
    <s v="NHS North East and North Cumbria ICB - 13T"/>
    <x v="0"/>
    <n v="165"/>
  </r>
  <r>
    <s v="Nov"/>
    <s v="2024"/>
    <x v="0"/>
    <d v="2024-11-30T00:00:00"/>
    <s v="Y63"/>
    <s v="E40000012"/>
    <x v="6"/>
    <s v="QHM"/>
    <s v="E54000050"/>
    <x v="39"/>
    <s v="13T"/>
    <s v="E38000212"/>
    <s v="NHS North East and North Cumbria ICB - 13T"/>
    <x v="1"/>
    <s v="*"/>
  </r>
  <r>
    <s v="Nov"/>
    <s v="2024"/>
    <x v="0"/>
    <d v="2024-11-30T00:00:00"/>
    <s v="Y63"/>
    <s v="E40000012"/>
    <x v="6"/>
    <s v="QHM"/>
    <s v="E54000050"/>
    <x v="39"/>
    <s v="13T"/>
    <s v="E38000212"/>
    <s v="NHS North East and North Cumbria ICB - 13T"/>
    <x v="2"/>
    <n v="315"/>
  </r>
  <r>
    <s v="Nov"/>
    <s v="2024"/>
    <x v="0"/>
    <d v="2024-11-30T00:00:00"/>
    <s v="Y63"/>
    <s v="E40000012"/>
    <x v="6"/>
    <s v="QHM"/>
    <s v="E54000050"/>
    <x v="39"/>
    <s v="13T"/>
    <s v="E38000212"/>
    <s v="NHS North East and North Cumbria ICB - 13T"/>
    <x v="3"/>
    <n v="1990"/>
  </r>
  <r>
    <s v="Nov"/>
    <s v="2024"/>
    <x v="0"/>
    <d v="2024-11-30T00:00:00"/>
    <s v="Y63"/>
    <s v="E40000012"/>
    <x v="6"/>
    <s v="QHM"/>
    <s v="E54000050"/>
    <x v="39"/>
    <s v="13T"/>
    <s v="E38000212"/>
    <s v="NHS North East and North Cumbria ICB - 13T"/>
    <x v="4"/>
    <n v="445"/>
  </r>
  <r>
    <s v="Nov"/>
    <s v="2024"/>
    <x v="0"/>
    <d v="2024-11-30T00:00:00"/>
    <s v="Y63"/>
    <s v="E40000012"/>
    <x v="6"/>
    <s v="QHM"/>
    <s v="E54000050"/>
    <x v="39"/>
    <s v="13T"/>
    <s v="E38000212"/>
    <s v="NHS North East and North Cumbria ICB - 13T"/>
    <x v="5"/>
    <n v="1380"/>
  </r>
  <r>
    <s v="Nov"/>
    <s v="2024"/>
    <x v="0"/>
    <d v="2024-11-30T00:00:00"/>
    <s v="Y63"/>
    <s v="E40000012"/>
    <x v="6"/>
    <s v="QHM"/>
    <s v="E54000050"/>
    <x v="39"/>
    <s v="16C"/>
    <s v="E38000247"/>
    <s v="NHS North East and North Cumbria ICB - 16C"/>
    <x v="0"/>
    <n v="100"/>
  </r>
  <r>
    <s v="Nov"/>
    <s v="2024"/>
    <x v="0"/>
    <d v="2024-11-30T00:00:00"/>
    <s v="Y63"/>
    <s v="E40000012"/>
    <x v="6"/>
    <s v="QHM"/>
    <s v="E54000050"/>
    <x v="39"/>
    <s v="16C"/>
    <s v="E38000247"/>
    <s v="NHS North East and North Cumbria ICB - 16C"/>
    <x v="1"/>
    <s v="*"/>
  </r>
  <r>
    <s v="Nov"/>
    <s v="2024"/>
    <x v="0"/>
    <d v="2024-11-30T00:00:00"/>
    <s v="Y63"/>
    <s v="E40000012"/>
    <x v="6"/>
    <s v="QHM"/>
    <s v="E54000050"/>
    <x v="39"/>
    <s v="16C"/>
    <s v="E38000247"/>
    <s v="NHS North East and North Cumbria ICB - 16C"/>
    <x v="2"/>
    <n v="585"/>
  </r>
  <r>
    <s v="Nov"/>
    <s v="2024"/>
    <x v="0"/>
    <d v="2024-11-30T00:00:00"/>
    <s v="Y63"/>
    <s v="E40000012"/>
    <x v="6"/>
    <s v="QHM"/>
    <s v="E54000050"/>
    <x v="39"/>
    <s v="16C"/>
    <s v="E38000247"/>
    <s v="NHS North East and North Cumbria ICB - 16C"/>
    <x v="3"/>
    <n v="1700"/>
  </r>
  <r>
    <s v="Nov"/>
    <s v="2024"/>
    <x v="0"/>
    <d v="2024-11-30T00:00:00"/>
    <s v="Y63"/>
    <s v="E40000012"/>
    <x v="6"/>
    <s v="QHM"/>
    <s v="E54000050"/>
    <x v="39"/>
    <s v="16C"/>
    <s v="E38000247"/>
    <s v="NHS North East and North Cumbria ICB - 16C"/>
    <x v="4"/>
    <n v="2280"/>
  </r>
  <r>
    <s v="Nov"/>
    <s v="2024"/>
    <x v="0"/>
    <d v="2024-11-30T00:00:00"/>
    <s v="Y63"/>
    <s v="E40000012"/>
    <x v="6"/>
    <s v="QHM"/>
    <s v="E54000050"/>
    <x v="39"/>
    <s v="16C"/>
    <s v="E38000247"/>
    <s v="NHS North East and North Cumbria ICB - 16C"/>
    <x v="5"/>
    <n v="2050"/>
  </r>
  <r>
    <s v="Nov"/>
    <s v="2024"/>
    <x v="0"/>
    <d v="2024-11-30T00:00:00"/>
    <s v="Y63"/>
    <s v="E40000012"/>
    <x v="6"/>
    <s v="QHM"/>
    <s v="E54000050"/>
    <x v="39"/>
    <s v="84H"/>
    <s v="E38000234"/>
    <s v="NHS North East and North Cumbria ICB - 84H"/>
    <x v="0"/>
    <n v="435"/>
  </r>
  <r>
    <s v="Nov"/>
    <s v="2024"/>
    <x v="0"/>
    <d v="2024-11-30T00:00:00"/>
    <s v="Y63"/>
    <s v="E40000012"/>
    <x v="6"/>
    <s v="QHM"/>
    <s v="E54000050"/>
    <x v="39"/>
    <s v="84H"/>
    <s v="E38000234"/>
    <s v="NHS North East and North Cumbria ICB - 84H"/>
    <x v="1"/>
    <s v="*"/>
  </r>
  <r>
    <s v="Nov"/>
    <s v="2024"/>
    <x v="0"/>
    <d v="2024-11-30T00:00:00"/>
    <s v="Y63"/>
    <s v="E40000012"/>
    <x v="6"/>
    <s v="QHM"/>
    <s v="E54000050"/>
    <x v="39"/>
    <s v="84H"/>
    <s v="E38000234"/>
    <s v="NHS North East and North Cumbria ICB - 84H"/>
    <x v="2"/>
    <n v="120"/>
  </r>
  <r>
    <s v="Nov"/>
    <s v="2024"/>
    <x v="0"/>
    <d v="2024-11-30T00:00:00"/>
    <s v="Y63"/>
    <s v="E40000012"/>
    <x v="6"/>
    <s v="QHM"/>
    <s v="E54000050"/>
    <x v="39"/>
    <s v="84H"/>
    <s v="E38000234"/>
    <s v="NHS North East and North Cumbria ICB - 84H"/>
    <x v="3"/>
    <n v="1460"/>
  </r>
  <r>
    <s v="Nov"/>
    <s v="2024"/>
    <x v="0"/>
    <d v="2024-11-30T00:00:00"/>
    <s v="Y63"/>
    <s v="E40000012"/>
    <x v="6"/>
    <s v="QHM"/>
    <s v="E54000050"/>
    <x v="39"/>
    <s v="84H"/>
    <s v="E38000234"/>
    <s v="NHS North East and North Cumbria ICB - 84H"/>
    <x v="4"/>
    <n v="1830"/>
  </r>
  <r>
    <s v="Nov"/>
    <s v="2024"/>
    <x v="0"/>
    <d v="2024-11-30T00:00:00"/>
    <s v="Y63"/>
    <s v="E40000012"/>
    <x v="6"/>
    <s v="QHM"/>
    <s v="E54000050"/>
    <x v="39"/>
    <s v="84H"/>
    <s v="E38000234"/>
    <s v="NHS North East and North Cumbria ICB - 84H"/>
    <x v="5"/>
    <n v="1690"/>
  </r>
  <r>
    <s v="Nov"/>
    <s v="2024"/>
    <x v="0"/>
    <d v="2024-11-30T00:00:00"/>
    <s v="Y63"/>
    <s v="E40000012"/>
    <x v="6"/>
    <s v="QHM"/>
    <s v="E54000050"/>
    <x v="39"/>
    <s v="99C"/>
    <s v="E38000127"/>
    <s v="NHS North East and North Cumbria ICB - 99C"/>
    <x v="0"/>
    <n v="45"/>
  </r>
  <r>
    <s v="Nov"/>
    <s v="2024"/>
    <x v="0"/>
    <d v="2024-11-30T00:00:00"/>
    <s v="Y63"/>
    <s v="E40000012"/>
    <x v="6"/>
    <s v="QHM"/>
    <s v="E54000050"/>
    <x v="39"/>
    <s v="99C"/>
    <s v="E38000127"/>
    <s v="NHS North East and North Cumbria ICB - 99C"/>
    <x v="1"/>
    <s v="*"/>
  </r>
  <r>
    <s v="Nov"/>
    <s v="2024"/>
    <x v="0"/>
    <d v="2024-11-30T00:00:00"/>
    <s v="Y63"/>
    <s v="E40000012"/>
    <x v="6"/>
    <s v="QHM"/>
    <s v="E54000050"/>
    <x v="39"/>
    <s v="99C"/>
    <s v="E38000127"/>
    <s v="NHS North East and North Cumbria ICB - 99C"/>
    <x v="2"/>
    <n v="110"/>
  </r>
  <r>
    <s v="Nov"/>
    <s v="2024"/>
    <x v="0"/>
    <d v="2024-11-30T00:00:00"/>
    <s v="Y63"/>
    <s v="E40000012"/>
    <x v="6"/>
    <s v="QHM"/>
    <s v="E54000050"/>
    <x v="39"/>
    <s v="99C"/>
    <s v="E38000127"/>
    <s v="NHS North East and North Cumbria ICB - 99C"/>
    <x v="3"/>
    <n v="905"/>
  </r>
  <r>
    <s v="Nov"/>
    <s v="2024"/>
    <x v="0"/>
    <d v="2024-11-30T00:00:00"/>
    <s v="Y63"/>
    <s v="E40000012"/>
    <x v="6"/>
    <s v="QHM"/>
    <s v="E54000050"/>
    <x v="39"/>
    <s v="99C"/>
    <s v="E38000127"/>
    <s v="NHS North East and North Cumbria ICB - 99C"/>
    <x v="4"/>
    <n v="490"/>
  </r>
  <r>
    <s v="Nov"/>
    <s v="2024"/>
    <x v="0"/>
    <d v="2024-11-30T00:00:00"/>
    <s v="Y63"/>
    <s v="E40000012"/>
    <x v="6"/>
    <s v="QHM"/>
    <s v="E54000050"/>
    <x v="39"/>
    <s v="99C"/>
    <s v="E38000127"/>
    <s v="NHS North East and North Cumbria ICB - 99C"/>
    <x v="5"/>
    <n v="660"/>
  </r>
  <r>
    <s v="Nov"/>
    <s v="2024"/>
    <x v="0"/>
    <d v="2024-11-30T00:00:00"/>
    <s v="Y63"/>
    <s v="E40000012"/>
    <x v="6"/>
    <s v="QOQ"/>
    <s v="E54000051"/>
    <x v="40"/>
    <s v="02Y"/>
    <s v="E38000052"/>
    <s v="NHS Humber and North Yorkshire ICB - 02Y"/>
    <x v="0"/>
    <n v="5"/>
  </r>
  <r>
    <s v="Nov"/>
    <s v="2024"/>
    <x v="0"/>
    <d v="2024-11-30T00:00:00"/>
    <s v="Y63"/>
    <s v="E40000012"/>
    <x v="6"/>
    <s v="QOQ"/>
    <s v="E54000051"/>
    <x v="40"/>
    <s v="02Y"/>
    <s v="E38000052"/>
    <s v="NHS Humber and North Yorkshire ICB - 02Y"/>
    <x v="1"/>
    <s v="*"/>
  </r>
  <r>
    <s v="Nov"/>
    <s v="2024"/>
    <x v="0"/>
    <d v="2024-11-30T00:00:00"/>
    <s v="Y63"/>
    <s v="E40000012"/>
    <x v="6"/>
    <s v="QOQ"/>
    <s v="E54000051"/>
    <x v="40"/>
    <s v="02Y"/>
    <s v="E38000052"/>
    <s v="NHS Humber and North Yorkshire ICB - 02Y"/>
    <x v="2"/>
    <n v="10"/>
  </r>
  <r>
    <s v="Nov"/>
    <s v="2024"/>
    <x v="0"/>
    <d v="2024-11-30T00:00:00"/>
    <s v="Y63"/>
    <s v="E40000012"/>
    <x v="6"/>
    <s v="QOQ"/>
    <s v="E54000051"/>
    <x v="40"/>
    <s v="02Y"/>
    <s v="E38000052"/>
    <s v="NHS Humber and North Yorkshire ICB - 02Y"/>
    <x v="3"/>
    <n v="1260"/>
  </r>
  <r>
    <s v="Nov"/>
    <s v="2024"/>
    <x v="0"/>
    <d v="2024-11-30T00:00:00"/>
    <s v="Y63"/>
    <s v="E40000012"/>
    <x v="6"/>
    <s v="QOQ"/>
    <s v="E54000051"/>
    <x v="40"/>
    <s v="02Y"/>
    <s v="E38000052"/>
    <s v="NHS Humber and North Yorkshire ICB - 02Y"/>
    <x v="4"/>
    <n v="520"/>
  </r>
  <r>
    <s v="Nov"/>
    <s v="2024"/>
    <x v="0"/>
    <d v="2024-11-30T00:00:00"/>
    <s v="Y63"/>
    <s v="E40000012"/>
    <x v="6"/>
    <s v="QOQ"/>
    <s v="E54000051"/>
    <x v="40"/>
    <s v="02Y"/>
    <s v="E38000052"/>
    <s v="NHS Humber and North Yorkshire ICB - 02Y"/>
    <x v="5"/>
    <n v="1640"/>
  </r>
  <r>
    <s v="Nov"/>
    <s v="2024"/>
    <x v="0"/>
    <d v="2024-11-30T00:00:00"/>
    <s v="Y63"/>
    <s v="E40000012"/>
    <x v="6"/>
    <s v="QOQ"/>
    <s v="E54000051"/>
    <x v="40"/>
    <s v="03F"/>
    <s v="E38000085"/>
    <s v="NHS Humber and North Yorkshire ICB - 03F"/>
    <x v="0"/>
    <s v="*"/>
  </r>
  <r>
    <s v="Nov"/>
    <s v="2024"/>
    <x v="0"/>
    <d v="2024-11-30T00:00:00"/>
    <s v="Y63"/>
    <s v="E40000012"/>
    <x v="6"/>
    <s v="QOQ"/>
    <s v="E54000051"/>
    <x v="40"/>
    <s v="03F"/>
    <s v="E38000085"/>
    <s v="NHS Humber and North Yorkshire ICB - 03F"/>
    <x v="1"/>
    <s v="*"/>
  </r>
  <r>
    <s v="Nov"/>
    <s v="2024"/>
    <x v="0"/>
    <d v="2024-11-30T00:00:00"/>
    <s v="Y63"/>
    <s v="E40000012"/>
    <x v="6"/>
    <s v="QOQ"/>
    <s v="E54000051"/>
    <x v="40"/>
    <s v="03F"/>
    <s v="E38000085"/>
    <s v="NHS Humber and North Yorkshire ICB - 03F"/>
    <x v="2"/>
    <n v="20"/>
  </r>
  <r>
    <s v="Nov"/>
    <s v="2024"/>
    <x v="0"/>
    <d v="2024-11-30T00:00:00"/>
    <s v="Y63"/>
    <s v="E40000012"/>
    <x v="6"/>
    <s v="QOQ"/>
    <s v="E54000051"/>
    <x v="40"/>
    <s v="03F"/>
    <s v="E38000085"/>
    <s v="NHS Humber and North Yorkshire ICB - 03F"/>
    <x v="3"/>
    <n v="595"/>
  </r>
  <r>
    <s v="Nov"/>
    <s v="2024"/>
    <x v="0"/>
    <d v="2024-11-30T00:00:00"/>
    <s v="Y63"/>
    <s v="E40000012"/>
    <x v="6"/>
    <s v="QOQ"/>
    <s v="E54000051"/>
    <x v="40"/>
    <s v="03F"/>
    <s v="E38000085"/>
    <s v="NHS Humber and North Yorkshire ICB - 03F"/>
    <x v="4"/>
    <n v="625"/>
  </r>
  <r>
    <s v="Nov"/>
    <s v="2024"/>
    <x v="0"/>
    <d v="2024-11-30T00:00:00"/>
    <s v="Y63"/>
    <s v="E40000012"/>
    <x v="6"/>
    <s v="QOQ"/>
    <s v="E54000051"/>
    <x v="40"/>
    <s v="03F"/>
    <s v="E38000085"/>
    <s v="NHS Humber and North Yorkshire ICB - 03F"/>
    <x v="5"/>
    <n v="800"/>
  </r>
  <r>
    <s v="Nov"/>
    <s v="2024"/>
    <x v="0"/>
    <d v="2024-11-30T00:00:00"/>
    <s v="Y63"/>
    <s v="E40000012"/>
    <x v="6"/>
    <s v="QOQ"/>
    <s v="E54000051"/>
    <x v="40"/>
    <s v="03H"/>
    <s v="E38000119"/>
    <s v="NHS Humber and North Yorkshire ICB - 03H"/>
    <x v="0"/>
    <n v="15"/>
  </r>
  <r>
    <s v="Nov"/>
    <s v="2024"/>
    <x v="0"/>
    <d v="2024-11-30T00:00:00"/>
    <s v="Y63"/>
    <s v="E40000012"/>
    <x v="6"/>
    <s v="QOQ"/>
    <s v="E54000051"/>
    <x v="40"/>
    <s v="03H"/>
    <s v="E38000119"/>
    <s v="NHS Humber and North Yorkshire ICB - 03H"/>
    <x v="1"/>
    <s v="*"/>
  </r>
  <r>
    <s v="Nov"/>
    <s v="2024"/>
    <x v="0"/>
    <d v="2024-11-30T00:00:00"/>
    <s v="Y63"/>
    <s v="E40000012"/>
    <x v="6"/>
    <s v="QOQ"/>
    <s v="E54000051"/>
    <x v="40"/>
    <s v="03H"/>
    <s v="E38000119"/>
    <s v="NHS Humber and North Yorkshire ICB - 03H"/>
    <x v="2"/>
    <n v="15"/>
  </r>
  <r>
    <s v="Nov"/>
    <s v="2024"/>
    <x v="0"/>
    <d v="2024-11-30T00:00:00"/>
    <s v="Y63"/>
    <s v="E40000012"/>
    <x v="6"/>
    <s v="QOQ"/>
    <s v="E54000051"/>
    <x v="40"/>
    <s v="03H"/>
    <s v="E38000119"/>
    <s v="NHS Humber and North Yorkshire ICB - 03H"/>
    <x v="3"/>
    <n v="535"/>
  </r>
  <r>
    <s v="Nov"/>
    <s v="2024"/>
    <x v="0"/>
    <d v="2024-11-30T00:00:00"/>
    <s v="Y63"/>
    <s v="E40000012"/>
    <x v="6"/>
    <s v="QOQ"/>
    <s v="E54000051"/>
    <x v="40"/>
    <s v="03H"/>
    <s v="E38000119"/>
    <s v="NHS Humber and North Yorkshire ICB - 03H"/>
    <x v="4"/>
    <n v="520"/>
  </r>
  <r>
    <s v="Nov"/>
    <s v="2024"/>
    <x v="0"/>
    <d v="2024-11-30T00:00:00"/>
    <s v="Y63"/>
    <s v="E40000012"/>
    <x v="6"/>
    <s v="QOQ"/>
    <s v="E54000051"/>
    <x v="40"/>
    <s v="03H"/>
    <s v="E38000119"/>
    <s v="NHS Humber and North Yorkshire ICB - 03H"/>
    <x v="5"/>
    <n v="640"/>
  </r>
  <r>
    <s v="Nov"/>
    <s v="2024"/>
    <x v="0"/>
    <d v="2024-11-30T00:00:00"/>
    <s v="Y63"/>
    <s v="E40000012"/>
    <x v="6"/>
    <s v="QOQ"/>
    <s v="E54000051"/>
    <x v="40"/>
    <s v="03K"/>
    <s v="E38000122"/>
    <s v="NHS Humber and North Yorkshire ICB - 03K"/>
    <x v="0"/>
    <n v="5"/>
  </r>
  <r>
    <s v="Nov"/>
    <s v="2024"/>
    <x v="0"/>
    <d v="2024-11-30T00:00:00"/>
    <s v="Y63"/>
    <s v="E40000012"/>
    <x v="6"/>
    <s v="QOQ"/>
    <s v="E54000051"/>
    <x v="40"/>
    <s v="03K"/>
    <s v="E38000122"/>
    <s v="NHS Humber and North Yorkshire ICB - 03K"/>
    <x v="1"/>
    <s v="*"/>
  </r>
  <r>
    <s v="Nov"/>
    <s v="2024"/>
    <x v="0"/>
    <d v="2024-11-30T00:00:00"/>
    <s v="Y63"/>
    <s v="E40000012"/>
    <x v="6"/>
    <s v="QOQ"/>
    <s v="E54000051"/>
    <x v="40"/>
    <s v="03K"/>
    <s v="E38000122"/>
    <s v="NHS Humber and North Yorkshire ICB - 03K"/>
    <x v="2"/>
    <n v="10"/>
  </r>
  <r>
    <s v="Nov"/>
    <s v="2024"/>
    <x v="0"/>
    <d v="2024-11-30T00:00:00"/>
    <s v="Y63"/>
    <s v="E40000012"/>
    <x v="6"/>
    <s v="QOQ"/>
    <s v="E54000051"/>
    <x v="40"/>
    <s v="03K"/>
    <s v="E38000122"/>
    <s v="NHS Humber and North Yorkshire ICB - 03K"/>
    <x v="3"/>
    <n v="235"/>
  </r>
  <r>
    <s v="Nov"/>
    <s v="2024"/>
    <x v="0"/>
    <d v="2024-11-30T00:00:00"/>
    <s v="Y63"/>
    <s v="E40000012"/>
    <x v="6"/>
    <s v="QOQ"/>
    <s v="E54000051"/>
    <x v="40"/>
    <s v="03K"/>
    <s v="E38000122"/>
    <s v="NHS Humber and North Yorkshire ICB - 03K"/>
    <x v="4"/>
    <n v="650"/>
  </r>
  <r>
    <s v="Nov"/>
    <s v="2024"/>
    <x v="0"/>
    <d v="2024-11-30T00:00:00"/>
    <s v="Y63"/>
    <s v="E40000012"/>
    <x v="6"/>
    <s v="QOQ"/>
    <s v="E54000051"/>
    <x v="40"/>
    <s v="03K"/>
    <s v="E38000122"/>
    <s v="NHS Humber and North Yorkshire ICB - 03K"/>
    <x v="5"/>
    <n v="690"/>
  </r>
  <r>
    <s v="Nov"/>
    <s v="2024"/>
    <x v="0"/>
    <d v="2024-11-30T00:00:00"/>
    <s v="Y63"/>
    <s v="E40000012"/>
    <x v="6"/>
    <s v="QOQ"/>
    <s v="E54000051"/>
    <x v="40"/>
    <s v="03Q"/>
    <s v="E38000188"/>
    <s v="NHS Humber and North Yorkshire ICB - 03Q"/>
    <x v="0"/>
    <s v="*"/>
  </r>
  <r>
    <s v="Nov"/>
    <s v="2024"/>
    <x v="0"/>
    <d v="2024-11-30T00:00:00"/>
    <s v="Y63"/>
    <s v="E40000012"/>
    <x v="6"/>
    <s v="QOQ"/>
    <s v="E54000051"/>
    <x v="40"/>
    <s v="03Q"/>
    <s v="E38000188"/>
    <s v="NHS Humber and North Yorkshire ICB - 03Q"/>
    <x v="1"/>
    <s v="*"/>
  </r>
  <r>
    <s v="Nov"/>
    <s v="2024"/>
    <x v="0"/>
    <d v="2024-11-30T00:00:00"/>
    <s v="Y63"/>
    <s v="E40000012"/>
    <x v="6"/>
    <s v="QOQ"/>
    <s v="E54000051"/>
    <x v="40"/>
    <s v="03Q"/>
    <s v="E38000188"/>
    <s v="NHS Humber and North Yorkshire ICB - 03Q"/>
    <x v="2"/>
    <n v="65"/>
  </r>
  <r>
    <s v="Nov"/>
    <s v="2024"/>
    <x v="0"/>
    <d v="2024-11-30T00:00:00"/>
    <s v="Y63"/>
    <s v="E40000012"/>
    <x v="6"/>
    <s v="QOQ"/>
    <s v="E54000051"/>
    <x v="40"/>
    <s v="03Q"/>
    <s v="E38000188"/>
    <s v="NHS Humber and North Yorkshire ICB - 03Q"/>
    <x v="3"/>
    <n v="730"/>
  </r>
  <r>
    <s v="Nov"/>
    <s v="2024"/>
    <x v="0"/>
    <d v="2024-11-30T00:00:00"/>
    <s v="Y63"/>
    <s v="E40000012"/>
    <x v="6"/>
    <s v="QOQ"/>
    <s v="E54000051"/>
    <x v="40"/>
    <s v="03Q"/>
    <s v="E38000188"/>
    <s v="NHS Humber and North Yorkshire ICB - 03Q"/>
    <x v="4"/>
    <n v="375"/>
  </r>
  <r>
    <s v="Nov"/>
    <s v="2024"/>
    <x v="0"/>
    <d v="2024-11-30T00:00:00"/>
    <s v="Y63"/>
    <s v="E40000012"/>
    <x v="6"/>
    <s v="QOQ"/>
    <s v="E54000051"/>
    <x v="40"/>
    <s v="03Q"/>
    <s v="E38000188"/>
    <s v="NHS Humber and North Yorkshire ICB - 03Q"/>
    <x v="5"/>
    <n v="670"/>
  </r>
  <r>
    <s v="Nov"/>
    <s v="2024"/>
    <x v="0"/>
    <d v="2024-11-30T00:00:00"/>
    <s v="Y63"/>
    <s v="E40000012"/>
    <x v="6"/>
    <s v="QOQ"/>
    <s v="E54000051"/>
    <x v="40"/>
    <s v="42D"/>
    <s v="E38000241"/>
    <s v="NHS Humber and North Yorkshire ICB - 42D"/>
    <x v="0"/>
    <n v="30"/>
  </r>
  <r>
    <s v="Nov"/>
    <s v="2024"/>
    <x v="0"/>
    <d v="2024-11-30T00:00:00"/>
    <s v="Y63"/>
    <s v="E40000012"/>
    <x v="6"/>
    <s v="QOQ"/>
    <s v="E54000051"/>
    <x v="40"/>
    <s v="42D"/>
    <s v="E38000241"/>
    <s v="NHS Humber and North Yorkshire ICB - 42D"/>
    <x v="1"/>
    <s v="*"/>
  </r>
  <r>
    <s v="Nov"/>
    <s v="2024"/>
    <x v="0"/>
    <d v="2024-11-30T00:00:00"/>
    <s v="Y63"/>
    <s v="E40000012"/>
    <x v="6"/>
    <s v="QOQ"/>
    <s v="E54000051"/>
    <x v="40"/>
    <s v="42D"/>
    <s v="E38000241"/>
    <s v="NHS Humber and North Yorkshire ICB - 42D"/>
    <x v="2"/>
    <n v="200"/>
  </r>
  <r>
    <s v="Nov"/>
    <s v="2024"/>
    <x v="0"/>
    <d v="2024-11-30T00:00:00"/>
    <s v="Y63"/>
    <s v="E40000012"/>
    <x v="6"/>
    <s v="QOQ"/>
    <s v="E54000051"/>
    <x v="40"/>
    <s v="42D"/>
    <s v="E38000241"/>
    <s v="NHS Humber and North Yorkshire ICB - 42D"/>
    <x v="3"/>
    <n v="2305"/>
  </r>
  <r>
    <s v="Nov"/>
    <s v="2024"/>
    <x v="0"/>
    <d v="2024-11-30T00:00:00"/>
    <s v="Y63"/>
    <s v="E40000012"/>
    <x v="6"/>
    <s v="QOQ"/>
    <s v="E54000051"/>
    <x v="40"/>
    <s v="42D"/>
    <s v="E38000241"/>
    <s v="NHS Humber and North Yorkshire ICB - 42D"/>
    <x v="4"/>
    <n v="1215"/>
  </r>
  <r>
    <s v="Nov"/>
    <s v="2024"/>
    <x v="0"/>
    <d v="2024-11-30T00:00:00"/>
    <s v="Y63"/>
    <s v="E40000012"/>
    <x v="6"/>
    <s v="QOQ"/>
    <s v="E54000051"/>
    <x v="40"/>
    <s v="42D"/>
    <s v="E38000241"/>
    <s v="NHS Humber and North Yorkshire ICB - 42D"/>
    <x v="5"/>
    <n v="1995"/>
  </r>
  <r>
    <s v="Nov"/>
    <s v="2024"/>
    <x v="0"/>
    <d v="2024-11-30T00:00:00"/>
    <s v="Y63"/>
    <s v="E40000012"/>
    <x v="6"/>
    <s v="QWO"/>
    <s v="E54000054"/>
    <x v="41"/>
    <s v="02T"/>
    <s v="E38000025"/>
    <s v="NHS West Yorkshire ICB - 02T"/>
    <x v="0"/>
    <n v="20"/>
  </r>
  <r>
    <s v="Nov"/>
    <s v="2024"/>
    <x v="0"/>
    <d v="2024-11-30T00:00:00"/>
    <s v="Y63"/>
    <s v="E40000012"/>
    <x v="6"/>
    <s v="QWO"/>
    <s v="E54000054"/>
    <x v="41"/>
    <s v="02T"/>
    <s v="E38000025"/>
    <s v="NHS West Yorkshire ICB - 02T"/>
    <x v="1"/>
    <s v="*"/>
  </r>
  <r>
    <s v="Nov"/>
    <s v="2024"/>
    <x v="0"/>
    <d v="2024-11-30T00:00:00"/>
    <s v="Y63"/>
    <s v="E40000012"/>
    <x v="6"/>
    <s v="QWO"/>
    <s v="E54000054"/>
    <x v="41"/>
    <s v="02T"/>
    <s v="E38000025"/>
    <s v="NHS West Yorkshire ICB - 02T"/>
    <x v="2"/>
    <n v="70"/>
  </r>
  <r>
    <s v="Nov"/>
    <s v="2024"/>
    <x v="0"/>
    <d v="2024-11-30T00:00:00"/>
    <s v="Y63"/>
    <s v="E40000012"/>
    <x v="6"/>
    <s v="QWO"/>
    <s v="E54000054"/>
    <x v="41"/>
    <s v="02T"/>
    <s v="E38000025"/>
    <s v="NHS West Yorkshire ICB - 02T"/>
    <x v="3"/>
    <n v="445"/>
  </r>
  <r>
    <s v="Nov"/>
    <s v="2024"/>
    <x v="0"/>
    <d v="2024-11-30T00:00:00"/>
    <s v="Y63"/>
    <s v="E40000012"/>
    <x v="6"/>
    <s v="QWO"/>
    <s v="E54000054"/>
    <x v="41"/>
    <s v="02T"/>
    <s v="E38000025"/>
    <s v="NHS West Yorkshire ICB - 02T"/>
    <x v="4"/>
    <n v="945"/>
  </r>
  <r>
    <s v="Nov"/>
    <s v="2024"/>
    <x v="0"/>
    <d v="2024-11-30T00:00:00"/>
    <s v="Y63"/>
    <s v="E40000012"/>
    <x v="6"/>
    <s v="QWO"/>
    <s v="E54000054"/>
    <x v="41"/>
    <s v="02T"/>
    <s v="E38000025"/>
    <s v="NHS West Yorkshire ICB - 02T"/>
    <x v="5"/>
    <n v="375"/>
  </r>
  <r>
    <s v="Nov"/>
    <s v="2024"/>
    <x v="0"/>
    <d v="2024-11-30T00:00:00"/>
    <s v="Y63"/>
    <s v="E40000012"/>
    <x v="6"/>
    <s v="QWO"/>
    <s v="E54000054"/>
    <x v="41"/>
    <s v="03R"/>
    <s v="E38000190"/>
    <s v="NHS West Yorkshire ICB - 03R"/>
    <x v="0"/>
    <n v="40"/>
  </r>
  <r>
    <s v="Nov"/>
    <s v="2024"/>
    <x v="0"/>
    <d v="2024-11-30T00:00:00"/>
    <s v="Y63"/>
    <s v="E40000012"/>
    <x v="6"/>
    <s v="QWO"/>
    <s v="E54000054"/>
    <x v="41"/>
    <s v="03R"/>
    <s v="E38000190"/>
    <s v="NHS West Yorkshire ICB - 03R"/>
    <x v="1"/>
    <s v="*"/>
  </r>
  <r>
    <s v="Nov"/>
    <s v="2024"/>
    <x v="0"/>
    <d v="2024-11-30T00:00:00"/>
    <s v="Y63"/>
    <s v="E40000012"/>
    <x v="6"/>
    <s v="QWO"/>
    <s v="E54000054"/>
    <x v="41"/>
    <s v="03R"/>
    <s v="E38000190"/>
    <s v="NHS West Yorkshire ICB - 03R"/>
    <x v="2"/>
    <n v="95"/>
  </r>
  <r>
    <s v="Nov"/>
    <s v="2024"/>
    <x v="0"/>
    <d v="2024-11-30T00:00:00"/>
    <s v="Y63"/>
    <s v="E40000012"/>
    <x v="6"/>
    <s v="QWO"/>
    <s v="E54000054"/>
    <x v="41"/>
    <s v="03R"/>
    <s v="E38000190"/>
    <s v="NHS West Yorkshire ICB - 03R"/>
    <x v="3"/>
    <n v="810"/>
  </r>
  <r>
    <s v="Nov"/>
    <s v="2024"/>
    <x v="0"/>
    <d v="2024-11-30T00:00:00"/>
    <s v="Y63"/>
    <s v="E40000012"/>
    <x v="6"/>
    <s v="QWO"/>
    <s v="E54000054"/>
    <x v="41"/>
    <s v="03R"/>
    <s v="E38000190"/>
    <s v="NHS West Yorkshire ICB - 03R"/>
    <x v="4"/>
    <n v="1125"/>
  </r>
  <r>
    <s v="Nov"/>
    <s v="2024"/>
    <x v="0"/>
    <d v="2024-11-30T00:00:00"/>
    <s v="Y63"/>
    <s v="E40000012"/>
    <x v="6"/>
    <s v="QWO"/>
    <s v="E54000054"/>
    <x v="41"/>
    <s v="03R"/>
    <s v="E38000190"/>
    <s v="NHS West Yorkshire ICB - 03R"/>
    <x v="5"/>
    <n v="1030"/>
  </r>
  <r>
    <s v="Nov"/>
    <s v="2024"/>
    <x v="0"/>
    <d v="2024-11-30T00:00:00"/>
    <s v="Y63"/>
    <s v="E40000012"/>
    <x v="6"/>
    <s v="QWO"/>
    <s v="E54000054"/>
    <x v="41"/>
    <s v="15F"/>
    <s v="E38000225"/>
    <s v="NHS West Yorkshire ICB - 15F"/>
    <x v="0"/>
    <n v="155"/>
  </r>
  <r>
    <s v="Nov"/>
    <s v="2024"/>
    <x v="0"/>
    <d v="2024-11-30T00:00:00"/>
    <s v="Y63"/>
    <s v="E40000012"/>
    <x v="6"/>
    <s v="QWO"/>
    <s v="E54000054"/>
    <x v="41"/>
    <s v="15F"/>
    <s v="E38000225"/>
    <s v="NHS West Yorkshire ICB - 15F"/>
    <x v="1"/>
    <n v="5"/>
  </r>
  <r>
    <s v="Nov"/>
    <s v="2024"/>
    <x v="0"/>
    <d v="2024-11-30T00:00:00"/>
    <s v="Y63"/>
    <s v="E40000012"/>
    <x v="6"/>
    <s v="QWO"/>
    <s v="E54000054"/>
    <x v="41"/>
    <s v="15F"/>
    <s v="E38000225"/>
    <s v="NHS West Yorkshire ICB - 15F"/>
    <x v="2"/>
    <n v="435"/>
  </r>
  <r>
    <s v="Nov"/>
    <s v="2024"/>
    <x v="0"/>
    <d v="2024-11-30T00:00:00"/>
    <s v="Y63"/>
    <s v="E40000012"/>
    <x v="6"/>
    <s v="QWO"/>
    <s v="E54000054"/>
    <x v="41"/>
    <s v="15F"/>
    <s v="E38000225"/>
    <s v="NHS West Yorkshire ICB - 15F"/>
    <x v="3"/>
    <n v="2065"/>
  </r>
  <r>
    <s v="Nov"/>
    <s v="2024"/>
    <x v="0"/>
    <d v="2024-11-30T00:00:00"/>
    <s v="Y63"/>
    <s v="E40000012"/>
    <x v="6"/>
    <s v="QWO"/>
    <s v="E54000054"/>
    <x v="41"/>
    <s v="15F"/>
    <s v="E38000225"/>
    <s v="NHS West Yorkshire ICB - 15F"/>
    <x v="4"/>
    <n v="2525"/>
  </r>
  <r>
    <s v="Nov"/>
    <s v="2024"/>
    <x v="0"/>
    <d v="2024-11-30T00:00:00"/>
    <s v="Y63"/>
    <s v="E40000012"/>
    <x v="6"/>
    <s v="QWO"/>
    <s v="E54000054"/>
    <x v="41"/>
    <s v="15F"/>
    <s v="E38000225"/>
    <s v="NHS West Yorkshire ICB - 15F"/>
    <x v="5"/>
    <n v="1720"/>
  </r>
  <r>
    <s v="Nov"/>
    <s v="2024"/>
    <x v="0"/>
    <d v="2024-11-30T00:00:00"/>
    <s v="Y63"/>
    <s v="E40000012"/>
    <x v="6"/>
    <s v="QWO"/>
    <s v="E54000054"/>
    <x v="41"/>
    <s v="36J"/>
    <s v="E38000232"/>
    <s v="NHS West Yorkshire ICB - 36J"/>
    <x v="0"/>
    <n v="425"/>
  </r>
  <r>
    <s v="Nov"/>
    <s v="2024"/>
    <x v="0"/>
    <d v="2024-11-30T00:00:00"/>
    <s v="Y63"/>
    <s v="E40000012"/>
    <x v="6"/>
    <s v="QWO"/>
    <s v="E54000054"/>
    <x v="41"/>
    <s v="36J"/>
    <s v="E38000232"/>
    <s v="NHS West Yorkshire ICB - 36J"/>
    <x v="1"/>
    <s v="*"/>
  </r>
  <r>
    <s v="Nov"/>
    <s v="2024"/>
    <x v="0"/>
    <d v="2024-11-30T00:00:00"/>
    <s v="Y63"/>
    <s v="E40000012"/>
    <x v="6"/>
    <s v="QWO"/>
    <s v="E54000054"/>
    <x v="41"/>
    <s v="36J"/>
    <s v="E38000232"/>
    <s v="NHS West Yorkshire ICB - 36J"/>
    <x v="2"/>
    <n v="340"/>
  </r>
  <r>
    <s v="Nov"/>
    <s v="2024"/>
    <x v="0"/>
    <d v="2024-11-30T00:00:00"/>
    <s v="Y63"/>
    <s v="E40000012"/>
    <x v="6"/>
    <s v="QWO"/>
    <s v="E54000054"/>
    <x v="41"/>
    <s v="36J"/>
    <s v="E38000232"/>
    <s v="NHS West Yorkshire ICB - 36J"/>
    <x v="3"/>
    <n v="1150"/>
  </r>
  <r>
    <s v="Nov"/>
    <s v="2024"/>
    <x v="0"/>
    <d v="2024-11-30T00:00:00"/>
    <s v="Y63"/>
    <s v="E40000012"/>
    <x v="6"/>
    <s v="QWO"/>
    <s v="E54000054"/>
    <x v="41"/>
    <s v="36J"/>
    <s v="E38000232"/>
    <s v="NHS West Yorkshire ICB - 36J"/>
    <x v="4"/>
    <n v="1875"/>
  </r>
  <r>
    <s v="Nov"/>
    <s v="2024"/>
    <x v="0"/>
    <d v="2024-11-30T00:00:00"/>
    <s v="Y63"/>
    <s v="E40000012"/>
    <x v="6"/>
    <s v="QWO"/>
    <s v="E54000054"/>
    <x v="41"/>
    <s v="36J"/>
    <s v="E38000232"/>
    <s v="NHS West Yorkshire ICB - 36J"/>
    <x v="5"/>
    <n v="1265"/>
  </r>
  <r>
    <s v="Nov"/>
    <s v="2024"/>
    <x v="0"/>
    <d v="2024-11-30T00:00:00"/>
    <s v="Y63"/>
    <s v="E40000012"/>
    <x v="6"/>
    <s v="QWO"/>
    <s v="E54000054"/>
    <x v="41"/>
    <s v="X2C4Y"/>
    <s v="E38000254"/>
    <s v="NHS West Yorkshire ICB - X2C4Y"/>
    <x v="0"/>
    <n v="155"/>
  </r>
  <r>
    <s v="Nov"/>
    <s v="2024"/>
    <x v="0"/>
    <d v="2024-11-30T00:00:00"/>
    <s v="Y63"/>
    <s v="E40000012"/>
    <x v="6"/>
    <s v="QWO"/>
    <s v="E54000054"/>
    <x v="41"/>
    <s v="X2C4Y"/>
    <s v="E38000254"/>
    <s v="NHS West Yorkshire ICB - X2C4Y"/>
    <x v="1"/>
    <s v="*"/>
  </r>
  <r>
    <s v="Nov"/>
    <s v="2024"/>
    <x v="0"/>
    <d v="2024-11-30T00:00:00"/>
    <s v="Y63"/>
    <s v="E40000012"/>
    <x v="6"/>
    <s v="QWO"/>
    <s v="E54000054"/>
    <x v="41"/>
    <s v="X2C4Y"/>
    <s v="E38000254"/>
    <s v="NHS West Yorkshire ICB - X2C4Y"/>
    <x v="2"/>
    <n v="195"/>
  </r>
  <r>
    <s v="Nov"/>
    <s v="2024"/>
    <x v="0"/>
    <d v="2024-11-30T00:00:00"/>
    <s v="Y63"/>
    <s v="E40000012"/>
    <x v="6"/>
    <s v="QWO"/>
    <s v="E54000054"/>
    <x v="41"/>
    <s v="X2C4Y"/>
    <s v="E38000254"/>
    <s v="NHS West Yorkshire ICB - X2C4Y"/>
    <x v="3"/>
    <n v="1020"/>
  </r>
  <r>
    <s v="Nov"/>
    <s v="2024"/>
    <x v="0"/>
    <d v="2024-11-30T00:00:00"/>
    <s v="Y63"/>
    <s v="E40000012"/>
    <x v="6"/>
    <s v="QWO"/>
    <s v="E54000054"/>
    <x v="41"/>
    <s v="X2C4Y"/>
    <s v="E38000254"/>
    <s v="NHS West Yorkshire ICB - X2C4Y"/>
    <x v="4"/>
    <n v="1100"/>
  </r>
  <r>
    <s v="Nov"/>
    <s v="2024"/>
    <x v="0"/>
    <d v="2024-11-30T00:00:00"/>
    <s v="Y63"/>
    <s v="E40000012"/>
    <x v="6"/>
    <s v="QWO"/>
    <s v="E54000054"/>
    <x v="41"/>
    <s v="X2C4Y"/>
    <s v="E38000254"/>
    <s v="NHS West Yorkshire ICB - X2C4Y"/>
    <x v="5"/>
    <n v="920"/>
  </r>
  <r>
    <s v="Oct"/>
    <s v="2024"/>
    <x v="1"/>
    <d v="2024-10-31T00:00:00"/>
    <s v="Y56"/>
    <s v="E40000003"/>
    <x v="0"/>
    <s v="QKK"/>
    <s v="E54000030"/>
    <x v="0"/>
    <s v="72Q"/>
    <s v="E38000244"/>
    <s v="NHS South East London ICB - 72Q"/>
    <x v="0"/>
    <n v="30"/>
  </r>
  <r>
    <s v="Oct"/>
    <s v="2024"/>
    <x v="1"/>
    <d v="2024-10-31T00:00:00"/>
    <s v="Y56"/>
    <s v="E40000003"/>
    <x v="0"/>
    <s v="QKK"/>
    <s v="E54000030"/>
    <x v="0"/>
    <s v="72Q"/>
    <s v="E38000244"/>
    <s v="NHS South East London ICB - 72Q"/>
    <x v="1"/>
    <n v="10"/>
  </r>
  <r>
    <s v="Oct"/>
    <s v="2024"/>
    <x v="1"/>
    <d v="2024-10-31T00:00:00"/>
    <s v="Y56"/>
    <s v="E40000003"/>
    <x v="0"/>
    <s v="QKK"/>
    <s v="E54000030"/>
    <x v="0"/>
    <s v="72Q"/>
    <s v="E38000244"/>
    <s v="NHS South East London ICB - 72Q"/>
    <x v="2"/>
    <n v="815"/>
  </r>
  <r>
    <s v="Oct"/>
    <s v="2024"/>
    <x v="1"/>
    <d v="2024-10-31T00:00:00"/>
    <s v="Y56"/>
    <s v="E40000003"/>
    <x v="0"/>
    <s v="QKK"/>
    <s v="E54000030"/>
    <x v="0"/>
    <s v="72Q"/>
    <s v="E38000244"/>
    <s v="NHS South East London ICB - 72Q"/>
    <x v="3"/>
    <n v="6905"/>
  </r>
  <r>
    <s v="Oct"/>
    <s v="2024"/>
    <x v="1"/>
    <d v="2024-10-31T00:00:00"/>
    <s v="Y56"/>
    <s v="E40000003"/>
    <x v="0"/>
    <s v="QKK"/>
    <s v="E54000030"/>
    <x v="0"/>
    <s v="72Q"/>
    <s v="E38000244"/>
    <s v="NHS South East London ICB - 72Q"/>
    <x v="4"/>
    <n v="1555"/>
  </r>
  <r>
    <s v="Oct"/>
    <s v="2024"/>
    <x v="1"/>
    <d v="2024-10-31T00:00:00"/>
    <s v="Y56"/>
    <s v="E40000003"/>
    <x v="0"/>
    <s v="QKK"/>
    <s v="E54000030"/>
    <x v="0"/>
    <s v="72Q"/>
    <s v="E38000244"/>
    <s v="NHS South East London ICB - 72Q"/>
    <x v="5"/>
    <n v="1890"/>
  </r>
  <r>
    <s v="Oct"/>
    <s v="2024"/>
    <x v="1"/>
    <d v="2024-10-31T00:00:00"/>
    <s v="Y56"/>
    <s v="E40000003"/>
    <x v="0"/>
    <s v="QMF"/>
    <s v="E54000029"/>
    <x v="1"/>
    <s v="A3A8R"/>
    <s v="E38000255"/>
    <s v="NHS North East London ICB - A3A8R"/>
    <x v="0"/>
    <n v="170"/>
  </r>
  <r>
    <s v="Oct"/>
    <s v="2024"/>
    <x v="1"/>
    <d v="2024-10-31T00:00:00"/>
    <s v="Y56"/>
    <s v="E40000003"/>
    <x v="0"/>
    <s v="QMF"/>
    <s v="E54000029"/>
    <x v="1"/>
    <s v="A3A8R"/>
    <s v="E38000255"/>
    <s v="NHS North East London ICB - A3A8R"/>
    <x v="1"/>
    <n v="15"/>
  </r>
  <r>
    <s v="Oct"/>
    <s v="2024"/>
    <x v="1"/>
    <d v="2024-10-31T00:00:00"/>
    <s v="Y56"/>
    <s v="E40000003"/>
    <x v="0"/>
    <s v="QMF"/>
    <s v="E54000029"/>
    <x v="1"/>
    <s v="A3A8R"/>
    <s v="E38000255"/>
    <s v="NHS North East London ICB - A3A8R"/>
    <x v="2"/>
    <n v="1005"/>
  </r>
  <r>
    <s v="Oct"/>
    <s v="2024"/>
    <x v="1"/>
    <d v="2024-10-31T00:00:00"/>
    <s v="Y56"/>
    <s v="E40000003"/>
    <x v="0"/>
    <s v="QMF"/>
    <s v="E54000029"/>
    <x v="1"/>
    <s v="A3A8R"/>
    <s v="E38000255"/>
    <s v="NHS North East London ICB - A3A8R"/>
    <x v="3"/>
    <n v="4440"/>
  </r>
  <r>
    <s v="Oct"/>
    <s v="2024"/>
    <x v="1"/>
    <d v="2024-10-31T00:00:00"/>
    <s v="Y56"/>
    <s v="E40000003"/>
    <x v="0"/>
    <s v="QMF"/>
    <s v="E54000029"/>
    <x v="1"/>
    <s v="A3A8R"/>
    <s v="E38000255"/>
    <s v="NHS North East London ICB - A3A8R"/>
    <x v="4"/>
    <n v="1930"/>
  </r>
  <r>
    <s v="Oct"/>
    <s v="2024"/>
    <x v="1"/>
    <d v="2024-10-31T00:00:00"/>
    <s v="Y56"/>
    <s v="E40000003"/>
    <x v="0"/>
    <s v="QMF"/>
    <s v="E54000029"/>
    <x v="1"/>
    <s v="A3A8R"/>
    <s v="E38000255"/>
    <s v="NHS North East London ICB - A3A8R"/>
    <x v="5"/>
    <n v="1245"/>
  </r>
  <r>
    <s v="Oct"/>
    <s v="2024"/>
    <x v="1"/>
    <d v="2024-10-31T00:00:00"/>
    <s v="Y56"/>
    <s v="E40000003"/>
    <x v="0"/>
    <s v="QMJ"/>
    <s v="E54000028"/>
    <x v="2"/>
    <s v="93C"/>
    <s v="E38000240"/>
    <s v="NHS North Central London ICB - 93C"/>
    <x v="0"/>
    <n v="190"/>
  </r>
  <r>
    <s v="Oct"/>
    <s v="2024"/>
    <x v="1"/>
    <d v="2024-10-31T00:00:00"/>
    <s v="Y56"/>
    <s v="E40000003"/>
    <x v="0"/>
    <s v="QMJ"/>
    <s v="E54000028"/>
    <x v="2"/>
    <s v="93C"/>
    <s v="E38000240"/>
    <s v="NHS North Central London ICB - 93C"/>
    <x v="1"/>
    <n v="20"/>
  </r>
  <r>
    <s v="Oct"/>
    <s v="2024"/>
    <x v="1"/>
    <d v="2024-10-31T00:00:00"/>
    <s v="Y56"/>
    <s v="E40000003"/>
    <x v="0"/>
    <s v="QMJ"/>
    <s v="E54000028"/>
    <x v="2"/>
    <s v="93C"/>
    <s v="E38000240"/>
    <s v="NHS North Central London ICB - 93C"/>
    <x v="2"/>
    <n v="435"/>
  </r>
  <r>
    <s v="Oct"/>
    <s v="2024"/>
    <x v="1"/>
    <d v="2024-10-31T00:00:00"/>
    <s v="Y56"/>
    <s v="E40000003"/>
    <x v="0"/>
    <s v="QMJ"/>
    <s v="E54000028"/>
    <x v="2"/>
    <s v="93C"/>
    <s v="E38000240"/>
    <s v="NHS North Central London ICB - 93C"/>
    <x v="3"/>
    <n v="5440"/>
  </r>
  <r>
    <s v="Oct"/>
    <s v="2024"/>
    <x v="1"/>
    <d v="2024-10-31T00:00:00"/>
    <s v="Y56"/>
    <s v="E40000003"/>
    <x v="0"/>
    <s v="QMJ"/>
    <s v="E54000028"/>
    <x v="2"/>
    <s v="93C"/>
    <s v="E38000240"/>
    <s v="NHS North Central London ICB - 93C"/>
    <x v="4"/>
    <n v="1390"/>
  </r>
  <r>
    <s v="Oct"/>
    <s v="2024"/>
    <x v="1"/>
    <d v="2024-10-31T00:00:00"/>
    <s v="Y56"/>
    <s v="E40000003"/>
    <x v="0"/>
    <s v="QMJ"/>
    <s v="E54000028"/>
    <x v="2"/>
    <s v="93C"/>
    <s v="E38000240"/>
    <s v="NHS North Central London ICB - 93C"/>
    <x v="5"/>
    <n v="1665"/>
  </r>
  <r>
    <s v="Oct"/>
    <s v="2024"/>
    <x v="1"/>
    <d v="2024-10-31T00:00:00"/>
    <s v="Y56"/>
    <s v="E40000003"/>
    <x v="0"/>
    <s v="QRV"/>
    <s v="E54000027"/>
    <x v="3"/>
    <s v="W2U3Z"/>
    <s v="E38000256"/>
    <s v="NHS North West London ICB - W2U3Z"/>
    <x v="0"/>
    <n v="345"/>
  </r>
  <r>
    <s v="Oct"/>
    <s v="2024"/>
    <x v="1"/>
    <d v="2024-10-31T00:00:00"/>
    <s v="Y56"/>
    <s v="E40000003"/>
    <x v="0"/>
    <s v="QRV"/>
    <s v="E54000027"/>
    <x v="3"/>
    <s v="W2U3Z"/>
    <s v="E38000256"/>
    <s v="NHS North West London ICB - W2U3Z"/>
    <x v="1"/>
    <n v="35"/>
  </r>
  <r>
    <s v="Oct"/>
    <s v="2024"/>
    <x v="1"/>
    <d v="2024-10-31T00:00:00"/>
    <s v="Y56"/>
    <s v="E40000003"/>
    <x v="0"/>
    <s v="QRV"/>
    <s v="E54000027"/>
    <x v="3"/>
    <s v="W2U3Z"/>
    <s v="E38000256"/>
    <s v="NHS North West London ICB - W2U3Z"/>
    <x v="2"/>
    <n v="1225"/>
  </r>
  <r>
    <s v="Oct"/>
    <s v="2024"/>
    <x v="1"/>
    <d v="2024-10-31T00:00:00"/>
    <s v="Y56"/>
    <s v="E40000003"/>
    <x v="0"/>
    <s v="QRV"/>
    <s v="E54000027"/>
    <x v="3"/>
    <s v="W2U3Z"/>
    <s v="E38000256"/>
    <s v="NHS North West London ICB - W2U3Z"/>
    <x v="3"/>
    <n v="4300"/>
  </r>
  <r>
    <s v="Oct"/>
    <s v="2024"/>
    <x v="1"/>
    <d v="2024-10-31T00:00:00"/>
    <s v="Y56"/>
    <s v="E40000003"/>
    <x v="0"/>
    <s v="QRV"/>
    <s v="E54000027"/>
    <x v="3"/>
    <s v="W2U3Z"/>
    <s v="E38000256"/>
    <s v="NHS North West London ICB - W2U3Z"/>
    <x v="4"/>
    <n v="6065"/>
  </r>
  <r>
    <s v="Oct"/>
    <s v="2024"/>
    <x v="1"/>
    <d v="2024-10-31T00:00:00"/>
    <s v="Y56"/>
    <s v="E40000003"/>
    <x v="0"/>
    <s v="QRV"/>
    <s v="E54000027"/>
    <x v="3"/>
    <s v="W2U3Z"/>
    <s v="E38000256"/>
    <s v="NHS North West London ICB - W2U3Z"/>
    <x v="5"/>
    <n v="1455"/>
  </r>
  <r>
    <s v="Oct"/>
    <s v="2024"/>
    <x v="1"/>
    <d v="2024-10-31T00:00:00"/>
    <s v="Y56"/>
    <s v="E40000003"/>
    <x v="0"/>
    <s v="QWE"/>
    <s v="E54000031"/>
    <x v="4"/>
    <s v="36L"/>
    <s v="E38000245"/>
    <s v="NHS South West London ICB - 36L"/>
    <x v="0"/>
    <n v="170"/>
  </r>
  <r>
    <s v="Oct"/>
    <s v="2024"/>
    <x v="1"/>
    <d v="2024-10-31T00:00:00"/>
    <s v="Y56"/>
    <s v="E40000003"/>
    <x v="0"/>
    <s v="QWE"/>
    <s v="E54000031"/>
    <x v="4"/>
    <s v="36L"/>
    <s v="E38000245"/>
    <s v="NHS South West London ICB - 36L"/>
    <x v="1"/>
    <n v="10"/>
  </r>
  <r>
    <s v="Oct"/>
    <s v="2024"/>
    <x v="1"/>
    <d v="2024-10-31T00:00:00"/>
    <s v="Y56"/>
    <s v="E40000003"/>
    <x v="0"/>
    <s v="QWE"/>
    <s v="E54000031"/>
    <x v="4"/>
    <s v="36L"/>
    <s v="E38000245"/>
    <s v="NHS South West London ICB - 36L"/>
    <x v="2"/>
    <n v="1160"/>
  </r>
  <r>
    <s v="Oct"/>
    <s v="2024"/>
    <x v="1"/>
    <d v="2024-10-31T00:00:00"/>
    <s v="Y56"/>
    <s v="E40000003"/>
    <x v="0"/>
    <s v="QWE"/>
    <s v="E54000031"/>
    <x v="4"/>
    <s v="36L"/>
    <s v="E38000245"/>
    <s v="NHS South West London ICB - 36L"/>
    <x v="3"/>
    <n v="6270"/>
  </r>
  <r>
    <s v="Oct"/>
    <s v="2024"/>
    <x v="1"/>
    <d v="2024-10-31T00:00:00"/>
    <s v="Y56"/>
    <s v="E40000003"/>
    <x v="0"/>
    <s v="QWE"/>
    <s v="E54000031"/>
    <x v="4"/>
    <s v="36L"/>
    <s v="E38000245"/>
    <s v="NHS South West London ICB - 36L"/>
    <x v="4"/>
    <n v="1255"/>
  </r>
  <r>
    <s v="Oct"/>
    <s v="2024"/>
    <x v="1"/>
    <d v="2024-10-31T00:00:00"/>
    <s v="Y56"/>
    <s v="E40000003"/>
    <x v="0"/>
    <s v="QWE"/>
    <s v="E54000031"/>
    <x v="4"/>
    <s v="36L"/>
    <s v="E38000245"/>
    <s v="NHS South West London ICB - 36L"/>
    <x v="5"/>
    <n v="2135"/>
  </r>
  <r>
    <s v="Oct"/>
    <s v="2024"/>
    <x v="1"/>
    <d v="2024-10-31T00:00:00"/>
    <s v="Y58"/>
    <s v="E40000006"/>
    <x v="1"/>
    <s v="QJK"/>
    <s v="E54000037"/>
    <x v="5"/>
    <s v="15N"/>
    <s v="E38000230"/>
    <s v="NHS Devon ICB - 15N"/>
    <x v="0"/>
    <n v="150"/>
  </r>
  <r>
    <s v="Oct"/>
    <s v="2024"/>
    <x v="1"/>
    <d v="2024-10-31T00:00:00"/>
    <s v="Y58"/>
    <s v="E40000006"/>
    <x v="1"/>
    <s v="QJK"/>
    <s v="E54000037"/>
    <x v="5"/>
    <s v="15N"/>
    <s v="E38000230"/>
    <s v="NHS Devon ICB - 15N"/>
    <x v="1"/>
    <s v="*"/>
  </r>
  <r>
    <s v="Oct"/>
    <s v="2024"/>
    <x v="1"/>
    <d v="2024-10-31T00:00:00"/>
    <s v="Y58"/>
    <s v="E40000006"/>
    <x v="1"/>
    <s v="QJK"/>
    <s v="E54000037"/>
    <x v="5"/>
    <s v="15N"/>
    <s v="E38000230"/>
    <s v="NHS Devon ICB - 15N"/>
    <x v="2"/>
    <n v="295"/>
  </r>
  <r>
    <s v="Oct"/>
    <s v="2024"/>
    <x v="1"/>
    <d v="2024-10-31T00:00:00"/>
    <s v="Y58"/>
    <s v="E40000006"/>
    <x v="1"/>
    <s v="QJK"/>
    <s v="E54000037"/>
    <x v="5"/>
    <s v="15N"/>
    <s v="E38000230"/>
    <s v="NHS Devon ICB - 15N"/>
    <x v="3"/>
    <n v="5555"/>
  </r>
  <r>
    <s v="Oct"/>
    <s v="2024"/>
    <x v="1"/>
    <d v="2024-10-31T00:00:00"/>
    <s v="Y58"/>
    <s v="E40000006"/>
    <x v="1"/>
    <s v="QJK"/>
    <s v="E54000037"/>
    <x v="5"/>
    <s v="15N"/>
    <s v="E38000230"/>
    <s v="NHS Devon ICB - 15N"/>
    <x v="4"/>
    <n v="2195"/>
  </r>
  <r>
    <s v="Oct"/>
    <s v="2024"/>
    <x v="1"/>
    <d v="2024-10-31T00:00:00"/>
    <s v="Y58"/>
    <s v="E40000006"/>
    <x v="1"/>
    <s v="QJK"/>
    <s v="E54000037"/>
    <x v="5"/>
    <s v="15N"/>
    <s v="E38000230"/>
    <s v="NHS Devon ICB - 15N"/>
    <x v="5"/>
    <n v="4210"/>
  </r>
  <r>
    <s v="Oct"/>
    <s v="2024"/>
    <x v="1"/>
    <d v="2024-10-31T00:00:00"/>
    <s v="Y58"/>
    <s v="E40000006"/>
    <x v="1"/>
    <s v="QOX"/>
    <s v="E54000040"/>
    <x v="6"/>
    <s v="92G"/>
    <s v="E38000231"/>
    <s v="NHS Bath and North East Somerset, Swindon and Wiltshire ICB - 92G"/>
    <x v="0"/>
    <n v="175"/>
  </r>
  <r>
    <s v="Oct"/>
    <s v="2024"/>
    <x v="1"/>
    <d v="2024-10-31T00:00:00"/>
    <s v="Y58"/>
    <s v="E40000006"/>
    <x v="1"/>
    <s v="QOX"/>
    <s v="E54000040"/>
    <x v="6"/>
    <s v="92G"/>
    <s v="E38000231"/>
    <s v="NHS Bath and North East Somerset, Swindon and Wiltshire ICB - 92G"/>
    <x v="1"/>
    <n v="5"/>
  </r>
  <r>
    <s v="Oct"/>
    <s v="2024"/>
    <x v="1"/>
    <d v="2024-10-31T00:00:00"/>
    <s v="Y58"/>
    <s v="E40000006"/>
    <x v="1"/>
    <s v="QOX"/>
    <s v="E54000040"/>
    <x v="6"/>
    <s v="92G"/>
    <s v="E38000231"/>
    <s v="NHS Bath and North East Somerset, Swindon and Wiltshire ICB - 92G"/>
    <x v="2"/>
    <n v="255"/>
  </r>
  <r>
    <s v="Oct"/>
    <s v="2024"/>
    <x v="1"/>
    <d v="2024-10-31T00:00:00"/>
    <s v="Y58"/>
    <s v="E40000006"/>
    <x v="1"/>
    <s v="QOX"/>
    <s v="E54000040"/>
    <x v="6"/>
    <s v="92G"/>
    <s v="E38000231"/>
    <s v="NHS Bath and North East Somerset, Swindon and Wiltshire ICB - 92G"/>
    <x v="3"/>
    <n v="3945"/>
  </r>
  <r>
    <s v="Oct"/>
    <s v="2024"/>
    <x v="1"/>
    <d v="2024-10-31T00:00:00"/>
    <s v="Y58"/>
    <s v="E40000006"/>
    <x v="1"/>
    <s v="QOX"/>
    <s v="E54000040"/>
    <x v="6"/>
    <s v="92G"/>
    <s v="E38000231"/>
    <s v="NHS Bath and North East Somerset, Swindon and Wiltshire ICB - 92G"/>
    <x v="4"/>
    <n v="1390"/>
  </r>
  <r>
    <s v="Oct"/>
    <s v="2024"/>
    <x v="1"/>
    <d v="2024-10-31T00:00:00"/>
    <s v="Y58"/>
    <s v="E40000006"/>
    <x v="1"/>
    <s v="QOX"/>
    <s v="E54000040"/>
    <x v="6"/>
    <s v="92G"/>
    <s v="E38000231"/>
    <s v="NHS Bath and North East Somerset, Swindon and Wiltshire ICB - 92G"/>
    <x v="5"/>
    <n v="2945"/>
  </r>
  <r>
    <s v="Oct"/>
    <s v="2024"/>
    <x v="1"/>
    <d v="2024-10-31T00:00:00"/>
    <s v="Y58"/>
    <s v="E40000006"/>
    <x v="1"/>
    <s v="QR1"/>
    <s v="E54000043"/>
    <x v="7"/>
    <s v="11M"/>
    <s v="E38000062"/>
    <s v="NHS Gloucestershire ICB - 11M"/>
    <x v="0"/>
    <n v="105"/>
  </r>
  <r>
    <s v="Oct"/>
    <s v="2024"/>
    <x v="1"/>
    <d v="2024-10-31T00:00:00"/>
    <s v="Y58"/>
    <s v="E40000006"/>
    <x v="1"/>
    <s v="QR1"/>
    <s v="E54000043"/>
    <x v="7"/>
    <s v="11M"/>
    <s v="E38000062"/>
    <s v="NHS Gloucestershire ICB - 11M"/>
    <x v="1"/>
    <s v="*"/>
  </r>
  <r>
    <s v="Oct"/>
    <s v="2024"/>
    <x v="1"/>
    <d v="2024-10-31T00:00:00"/>
    <s v="Y58"/>
    <s v="E40000006"/>
    <x v="1"/>
    <s v="QR1"/>
    <s v="E54000043"/>
    <x v="7"/>
    <s v="11M"/>
    <s v="E38000062"/>
    <s v="NHS Gloucestershire ICB - 11M"/>
    <x v="2"/>
    <n v="120"/>
  </r>
  <r>
    <s v="Oct"/>
    <s v="2024"/>
    <x v="1"/>
    <d v="2024-10-31T00:00:00"/>
    <s v="Y58"/>
    <s v="E40000006"/>
    <x v="1"/>
    <s v="QR1"/>
    <s v="E54000043"/>
    <x v="7"/>
    <s v="11M"/>
    <s v="E38000062"/>
    <s v="NHS Gloucestershire ICB - 11M"/>
    <x v="3"/>
    <n v="3150"/>
  </r>
  <r>
    <s v="Oct"/>
    <s v="2024"/>
    <x v="1"/>
    <d v="2024-10-31T00:00:00"/>
    <s v="Y58"/>
    <s v="E40000006"/>
    <x v="1"/>
    <s v="QR1"/>
    <s v="E54000043"/>
    <x v="7"/>
    <s v="11M"/>
    <s v="E38000062"/>
    <s v="NHS Gloucestershire ICB - 11M"/>
    <x v="4"/>
    <n v="1240"/>
  </r>
  <r>
    <s v="Oct"/>
    <s v="2024"/>
    <x v="1"/>
    <d v="2024-10-31T00:00:00"/>
    <s v="Y58"/>
    <s v="E40000006"/>
    <x v="1"/>
    <s v="QR1"/>
    <s v="E54000043"/>
    <x v="7"/>
    <s v="11M"/>
    <s v="E38000062"/>
    <s v="NHS Gloucestershire ICB - 11M"/>
    <x v="5"/>
    <n v="2105"/>
  </r>
  <r>
    <s v="Oct"/>
    <s v="2024"/>
    <x v="1"/>
    <d v="2024-10-31T00:00:00"/>
    <s v="Y58"/>
    <s v="E40000006"/>
    <x v="1"/>
    <s v="QSL"/>
    <s v="E54000038"/>
    <x v="8"/>
    <s v="11X"/>
    <s v="E38000150"/>
    <s v="NHS Somerset ICB - 11X"/>
    <x v="0"/>
    <n v="185"/>
  </r>
  <r>
    <s v="Oct"/>
    <s v="2024"/>
    <x v="1"/>
    <d v="2024-10-31T00:00:00"/>
    <s v="Y58"/>
    <s v="E40000006"/>
    <x v="1"/>
    <s v="QSL"/>
    <s v="E54000038"/>
    <x v="8"/>
    <s v="11X"/>
    <s v="E38000150"/>
    <s v="NHS Somerset ICB - 11X"/>
    <x v="1"/>
    <s v="*"/>
  </r>
  <r>
    <s v="Oct"/>
    <s v="2024"/>
    <x v="1"/>
    <d v="2024-10-31T00:00:00"/>
    <s v="Y58"/>
    <s v="E40000006"/>
    <x v="1"/>
    <s v="QSL"/>
    <s v="E54000038"/>
    <x v="8"/>
    <s v="11X"/>
    <s v="E38000150"/>
    <s v="NHS Somerset ICB - 11X"/>
    <x v="2"/>
    <n v="655"/>
  </r>
  <r>
    <s v="Oct"/>
    <s v="2024"/>
    <x v="1"/>
    <d v="2024-10-31T00:00:00"/>
    <s v="Y58"/>
    <s v="E40000006"/>
    <x v="1"/>
    <s v="QSL"/>
    <s v="E54000038"/>
    <x v="8"/>
    <s v="11X"/>
    <s v="E38000150"/>
    <s v="NHS Somerset ICB - 11X"/>
    <x v="3"/>
    <n v="3100"/>
  </r>
  <r>
    <s v="Oct"/>
    <s v="2024"/>
    <x v="1"/>
    <d v="2024-10-31T00:00:00"/>
    <s v="Y58"/>
    <s v="E40000006"/>
    <x v="1"/>
    <s v="QSL"/>
    <s v="E54000038"/>
    <x v="8"/>
    <s v="11X"/>
    <s v="E38000150"/>
    <s v="NHS Somerset ICB - 11X"/>
    <x v="4"/>
    <n v="490"/>
  </r>
  <r>
    <s v="Oct"/>
    <s v="2024"/>
    <x v="1"/>
    <d v="2024-10-31T00:00:00"/>
    <s v="Y58"/>
    <s v="E40000006"/>
    <x v="1"/>
    <s v="QSL"/>
    <s v="E54000038"/>
    <x v="8"/>
    <s v="11X"/>
    <s v="E38000150"/>
    <s v="NHS Somerset ICB - 11X"/>
    <x v="5"/>
    <n v="1355"/>
  </r>
  <r>
    <s v="Oct"/>
    <s v="2024"/>
    <x v="1"/>
    <d v="2024-10-31T00:00:00"/>
    <s v="Y58"/>
    <s v="E40000006"/>
    <x v="1"/>
    <s v="QT6"/>
    <s v="E54000036"/>
    <x v="9"/>
    <s v="11N"/>
    <s v="E38000089"/>
    <s v="NHS Cornwall and the Isles of Scilly ICB - 11N"/>
    <x v="0"/>
    <n v="80"/>
  </r>
  <r>
    <s v="Oct"/>
    <s v="2024"/>
    <x v="1"/>
    <d v="2024-10-31T00:00:00"/>
    <s v="Y58"/>
    <s v="E40000006"/>
    <x v="1"/>
    <s v="QT6"/>
    <s v="E54000036"/>
    <x v="9"/>
    <s v="11N"/>
    <s v="E38000089"/>
    <s v="NHS Cornwall and the Isles of Scilly ICB - 11N"/>
    <x v="1"/>
    <s v="*"/>
  </r>
  <r>
    <s v="Oct"/>
    <s v="2024"/>
    <x v="1"/>
    <d v="2024-10-31T00:00:00"/>
    <s v="Y58"/>
    <s v="E40000006"/>
    <x v="1"/>
    <s v="QT6"/>
    <s v="E54000036"/>
    <x v="9"/>
    <s v="11N"/>
    <s v="E38000089"/>
    <s v="NHS Cornwall and the Isles of Scilly ICB - 11N"/>
    <x v="2"/>
    <n v="495"/>
  </r>
  <r>
    <s v="Oct"/>
    <s v="2024"/>
    <x v="1"/>
    <d v="2024-10-31T00:00:00"/>
    <s v="Y58"/>
    <s v="E40000006"/>
    <x v="1"/>
    <s v="QT6"/>
    <s v="E54000036"/>
    <x v="9"/>
    <s v="11N"/>
    <s v="E38000089"/>
    <s v="NHS Cornwall and the Isles of Scilly ICB - 11N"/>
    <x v="3"/>
    <n v="3600"/>
  </r>
  <r>
    <s v="Oct"/>
    <s v="2024"/>
    <x v="1"/>
    <d v="2024-10-31T00:00:00"/>
    <s v="Y58"/>
    <s v="E40000006"/>
    <x v="1"/>
    <s v="QT6"/>
    <s v="E54000036"/>
    <x v="9"/>
    <s v="11N"/>
    <s v="E38000089"/>
    <s v="NHS Cornwall and the Isles of Scilly ICB - 11N"/>
    <x v="4"/>
    <n v="390"/>
  </r>
  <r>
    <s v="Oct"/>
    <s v="2024"/>
    <x v="1"/>
    <d v="2024-10-31T00:00:00"/>
    <s v="Y58"/>
    <s v="E40000006"/>
    <x v="1"/>
    <s v="QT6"/>
    <s v="E54000036"/>
    <x v="9"/>
    <s v="11N"/>
    <s v="E38000089"/>
    <s v="NHS Cornwall and the Isles of Scilly ICB - 11N"/>
    <x v="5"/>
    <n v="1675"/>
  </r>
  <r>
    <s v="Oct"/>
    <s v="2024"/>
    <x v="1"/>
    <d v="2024-10-31T00:00:00"/>
    <s v="Y58"/>
    <s v="E40000006"/>
    <x v="1"/>
    <s v="QUY"/>
    <s v="E54000039"/>
    <x v="10"/>
    <s v="15C"/>
    <s v="E38000222"/>
    <s v="NHS Bristol, North Somerset and South Gloucestershire ICB - 15C"/>
    <x v="0"/>
    <n v="195"/>
  </r>
  <r>
    <s v="Oct"/>
    <s v="2024"/>
    <x v="1"/>
    <d v="2024-10-31T00:00:00"/>
    <s v="Y58"/>
    <s v="E40000006"/>
    <x v="1"/>
    <s v="QUY"/>
    <s v="E54000039"/>
    <x v="10"/>
    <s v="15C"/>
    <s v="E38000222"/>
    <s v="NHS Bristol, North Somerset and South Gloucestershire ICB - 15C"/>
    <x v="1"/>
    <n v="10"/>
  </r>
  <r>
    <s v="Oct"/>
    <s v="2024"/>
    <x v="1"/>
    <d v="2024-10-31T00:00:00"/>
    <s v="Y58"/>
    <s v="E40000006"/>
    <x v="1"/>
    <s v="QUY"/>
    <s v="E54000039"/>
    <x v="10"/>
    <s v="15C"/>
    <s v="E38000222"/>
    <s v="NHS Bristol, North Somerset and South Gloucestershire ICB - 15C"/>
    <x v="2"/>
    <n v="990"/>
  </r>
  <r>
    <s v="Oct"/>
    <s v="2024"/>
    <x v="1"/>
    <d v="2024-10-31T00:00:00"/>
    <s v="Y58"/>
    <s v="E40000006"/>
    <x v="1"/>
    <s v="QUY"/>
    <s v="E54000039"/>
    <x v="10"/>
    <s v="15C"/>
    <s v="E38000222"/>
    <s v="NHS Bristol, North Somerset and South Gloucestershire ICB - 15C"/>
    <x v="3"/>
    <n v="4875"/>
  </r>
  <r>
    <s v="Oct"/>
    <s v="2024"/>
    <x v="1"/>
    <d v="2024-10-31T00:00:00"/>
    <s v="Y58"/>
    <s v="E40000006"/>
    <x v="1"/>
    <s v="QUY"/>
    <s v="E54000039"/>
    <x v="10"/>
    <s v="15C"/>
    <s v="E38000222"/>
    <s v="NHS Bristol, North Somerset and South Gloucestershire ICB - 15C"/>
    <x v="4"/>
    <n v="550"/>
  </r>
  <r>
    <s v="Oct"/>
    <s v="2024"/>
    <x v="1"/>
    <d v="2024-10-31T00:00:00"/>
    <s v="Y58"/>
    <s v="E40000006"/>
    <x v="1"/>
    <s v="QUY"/>
    <s v="E54000039"/>
    <x v="10"/>
    <s v="15C"/>
    <s v="E38000222"/>
    <s v="NHS Bristol, North Somerset and South Gloucestershire ICB - 15C"/>
    <x v="5"/>
    <n v="2050"/>
  </r>
  <r>
    <s v="Oct"/>
    <s v="2024"/>
    <x v="1"/>
    <d v="2024-10-31T00:00:00"/>
    <s v="Y58"/>
    <s v="E40000006"/>
    <x v="1"/>
    <s v="QVV"/>
    <s v="E54000041"/>
    <x v="11"/>
    <s v="11J"/>
    <s v="E38000045"/>
    <s v="NHS Dorset ICB - 11J"/>
    <x v="0"/>
    <n v="120"/>
  </r>
  <r>
    <s v="Oct"/>
    <s v="2024"/>
    <x v="1"/>
    <d v="2024-10-31T00:00:00"/>
    <s v="Y58"/>
    <s v="E40000006"/>
    <x v="1"/>
    <s v="QVV"/>
    <s v="E54000041"/>
    <x v="11"/>
    <s v="11J"/>
    <s v="E38000045"/>
    <s v="NHS Dorset ICB - 11J"/>
    <x v="1"/>
    <n v="10"/>
  </r>
  <r>
    <s v="Oct"/>
    <s v="2024"/>
    <x v="1"/>
    <d v="2024-10-31T00:00:00"/>
    <s v="Y58"/>
    <s v="E40000006"/>
    <x v="1"/>
    <s v="QVV"/>
    <s v="E54000041"/>
    <x v="11"/>
    <s v="11J"/>
    <s v="E38000045"/>
    <s v="NHS Dorset ICB - 11J"/>
    <x v="2"/>
    <n v="315"/>
  </r>
  <r>
    <s v="Oct"/>
    <s v="2024"/>
    <x v="1"/>
    <d v="2024-10-31T00:00:00"/>
    <s v="Y58"/>
    <s v="E40000006"/>
    <x v="1"/>
    <s v="QVV"/>
    <s v="E54000041"/>
    <x v="11"/>
    <s v="11J"/>
    <s v="E38000045"/>
    <s v="NHS Dorset ICB - 11J"/>
    <x v="3"/>
    <n v="3180"/>
  </r>
  <r>
    <s v="Oct"/>
    <s v="2024"/>
    <x v="1"/>
    <d v="2024-10-31T00:00:00"/>
    <s v="Y58"/>
    <s v="E40000006"/>
    <x v="1"/>
    <s v="QVV"/>
    <s v="E54000041"/>
    <x v="11"/>
    <s v="11J"/>
    <s v="E38000045"/>
    <s v="NHS Dorset ICB - 11J"/>
    <x v="4"/>
    <n v="2140"/>
  </r>
  <r>
    <s v="Oct"/>
    <s v="2024"/>
    <x v="1"/>
    <d v="2024-10-31T00:00:00"/>
    <s v="Y58"/>
    <s v="E40000006"/>
    <x v="1"/>
    <s v="QVV"/>
    <s v="E54000041"/>
    <x v="11"/>
    <s v="11J"/>
    <s v="E38000045"/>
    <s v="NHS Dorset ICB - 11J"/>
    <x v="5"/>
    <n v="2930"/>
  </r>
  <r>
    <s v="Oct"/>
    <s v="2024"/>
    <x v="1"/>
    <d v="2024-10-31T00:00:00"/>
    <s v="Y59"/>
    <s v="E40000005"/>
    <x v="2"/>
    <s v="QKS"/>
    <s v="E54000032"/>
    <x v="12"/>
    <s v="91Q"/>
    <s v="E38000237"/>
    <s v="NHS Kent and Medway ICB - 91Q"/>
    <x v="0"/>
    <n v="365"/>
  </r>
  <r>
    <s v="Oct"/>
    <s v="2024"/>
    <x v="1"/>
    <d v="2024-10-31T00:00:00"/>
    <s v="Y59"/>
    <s v="E40000005"/>
    <x v="2"/>
    <s v="QKS"/>
    <s v="E54000032"/>
    <x v="12"/>
    <s v="91Q"/>
    <s v="E38000237"/>
    <s v="NHS Kent and Medway ICB - 91Q"/>
    <x v="1"/>
    <n v="15"/>
  </r>
  <r>
    <s v="Oct"/>
    <s v="2024"/>
    <x v="1"/>
    <d v="2024-10-31T00:00:00"/>
    <s v="Y59"/>
    <s v="E40000005"/>
    <x v="2"/>
    <s v="QKS"/>
    <s v="E54000032"/>
    <x v="12"/>
    <s v="91Q"/>
    <s v="E38000237"/>
    <s v="NHS Kent and Medway ICB - 91Q"/>
    <x v="2"/>
    <n v="1250"/>
  </r>
  <r>
    <s v="Oct"/>
    <s v="2024"/>
    <x v="1"/>
    <d v="2024-10-31T00:00:00"/>
    <s v="Y59"/>
    <s v="E40000005"/>
    <x v="2"/>
    <s v="QKS"/>
    <s v="E54000032"/>
    <x v="12"/>
    <s v="91Q"/>
    <s v="E38000237"/>
    <s v="NHS Kent and Medway ICB - 91Q"/>
    <x v="3"/>
    <n v="8370"/>
  </r>
  <r>
    <s v="Oct"/>
    <s v="2024"/>
    <x v="1"/>
    <d v="2024-10-31T00:00:00"/>
    <s v="Y59"/>
    <s v="E40000005"/>
    <x v="2"/>
    <s v="QKS"/>
    <s v="E54000032"/>
    <x v="12"/>
    <s v="91Q"/>
    <s v="E38000237"/>
    <s v="NHS Kent and Medway ICB - 91Q"/>
    <x v="4"/>
    <n v="1620"/>
  </r>
  <r>
    <s v="Oct"/>
    <s v="2024"/>
    <x v="1"/>
    <d v="2024-10-31T00:00:00"/>
    <s v="Y59"/>
    <s v="E40000005"/>
    <x v="2"/>
    <s v="QKS"/>
    <s v="E54000032"/>
    <x v="12"/>
    <s v="91Q"/>
    <s v="E38000237"/>
    <s v="NHS Kent and Medway ICB - 91Q"/>
    <x v="5"/>
    <n v="4470"/>
  </r>
  <r>
    <s v="Oct"/>
    <s v="2024"/>
    <x v="1"/>
    <d v="2024-10-31T00:00:00"/>
    <s v="Y59"/>
    <s v="E40000005"/>
    <x v="2"/>
    <s v="QNQ"/>
    <s v="E54000034"/>
    <x v="13"/>
    <s v="D4U1Y"/>
    <s v="E38000252"/>
    <s v="NHS Frimley ICB - D4U1Y"/>
    <x v="0"/>
    <n v="375"/>
  </r>
  <r>
    <s v="Oct"/>
    <s v="2024"/>
    <x v="1"/>
    <d v="2024-10-31T00:00:00"/>
    <s v="Y59"/>
    <s v="E40000005"/>
    <x v="2"/>
    <s v="QNQ"/>
    <s v="E54000034"/>
    <x v="13"/>
    <s v="D4U1Y"/>
    <s v="E38000252"/>
    <s v="NHS Frimley ICB - D4U1Y"/>
    <x v="1"/>
    <s v="*"/>
  </r>
  <r>
    <s v="Oct"/>
    <s v="2024"/>
    <x v="1"/>
    <d v="2024-10-31T00:00:00"/>
    <s v="Y59"/>
    <s v="E40000005"/>
    <x v="2"/>
    <s v="QNQ"/>
    <s v="E54000034"/>
    <x v="13"/>
    <s v="D4U1Y"/>
    <s v="E38000252"/>
    <s v="NHS Frimley ICB - D4U1Y"/>
    <x v="2"/>
    <n v="770"/>
  </r>
  <r>
    <s v="Oct"/>
    <s v="2024"/>
    <x v="1"/>
    <d v="2024-10-31T00:00:00"/>
    <s v="Y59"/>
    <s v="E40000005"/>
    <x v="2"/>
    <s v="QNQ"/>
    <s v="E54000034"/>
    <x v="13"/>
    <s v="D4U1Y"/>
    <s v="E38000252"/>
    <s v="NHS Frimley ICB - D4U1Y"/>
    <x v="3"/>
    <n v="3305"/>
  </r>
  <r>
    <s v="Oct"/>
    <s v="2024"/>
    <x v="1"/>
    <d v="2024-10-31T00:00:00"/>
    <s v="Y59"/>
    <s v="E40000005"/>
    <x v="2"/>
    <s v="QNQ"/>
    <s v="E54000034"/>
    <x v="13"/>
    <s v="D4U1Y"/>
    <s v="E38000252"/>
    <s v="NHS Frimley ICB - D4U1Y"/>
    <x v="4"/>
    <n v="620"/>
  </r>
  <r>
    <s v="Oct"/>
    <s v="2024"/>
    <x v="1"/>
    <d v="2024-10-31T00:00:00"/>
    <s v="Y59"/>
    <s v="E40000005"/>
    <x v="2"/>
    <s v="QNQ"/>
    <s v="E54000034"/>
    <x v="13"/>
    <s v="D4U1Y"/>
    <s v="E38000252"/>
    <s v="NHS Frimley ICB - D4U1Y"/>
    <x v="5"/>
    <n v="1205"/>
  </r>
  <r>
    <s v="Oct"/>
    <s v="2024"/>
    <x v="1"/>
    <d v="2024-10-31T00:00:00"/>
    <s v="Y59"/>
    <s v="E40000005"/>
    <x v="2"/>
    <s v="QNX"/>
    <s v="E54000064"/>
    <x v="14"/>
    <s v="09D"/>
    <s v="E38000021"/>
    <s v="NHS Sussex ICB - 09D"/>
    <x v="0"/>
    <n v="40"/>
  </r>
  <r>
    <s v="Oct"/>
    <s v="2024"/>
    <x v="1"/>
    <d v="2024-10-31T00:00:00"/>
    <s v="Y59"/>
    <s v="E40000005"/>
    <x v="2"/>
    <s v="QNX"/>
    <s v="E54000064"/>
    <x v="14"/>
    <s v="09D"/>
    <s v="E38000021"/>
    <s v="NHS Sussex ICB - 09D"/>
    <x v="1"/>
    <s v="*"/>
  </r>
  <r>
    <s v="Oct"/>
    <s v="2024"/>
    <x v="1"/>
    <d v="2024-10-31T00:00:00"/>
    <s v="Y59"/>
    <s v="E40000005"/>
    <x v="2"/>
    <s v="QNX"/>
    <s v="E54000064"/>
    <x v="14"/>
    <s v="09D"/>
    <s v="E38000021"/>
    <s v="NHS Sussex ICB - 09D"/>
    <x v="2"/>
    <n v="85"/>
  </r>
  <r>
    <s v="Oct"/>
    <s v="2024"/>
    <x v="1"/>
    <d v="2024-10-31T00:00:00"/>
    <s v="Y59"/>
    <s v="E40000005"/>
    <x v="2"/>
    <s v="QNX"/>
    <s v="E54000064"/>
    <x v="14"/>
    <s v="09D"/>
    <s v="E38000021"/>
    <s v="NHS Sussex ICB - 09D"/>
    <x v="3"/>
    <n v="790"/>
  </r>
  <r>
    <s v="Oct"/>
    <s v="2024"/>
    <x v="1"/>
    <d v="2024-10-31T00:00:00"/>
    <s v="Y59"/>
    <s v="E40000005"/>
    <x v="2"/>
    <s v="QNX"/>
    <s v="E54000064"/>
    <x v="14"/>
    <s v="09D"/>
    <s v="E38000021"/>
    <s v="NHS Sussex ICB - 09D"/>
    <x v="4"/>
    <n v="445"/>
  </r>
  <r>
    <s v="Oct"/>
    <s v="2024"/>
    <x v="1"/>
    <d v="2024-10-31T00:00:00"/>
    <s v="Y59"/>
    <s v="E40000005"/>
    <x v="2"/>
    <s v="QNX"/>
    <s v="E54000064"/>
    <x v="14"/>
    <s v="09D"/>
    <s v="E38000021"/>
    <s v="NHS Sussex ICB - 09D"/>
    <x v="5"/>
    <n v="570"/>
  </r>
  <r>
    <s v="Oct"/>
    <s v="2024"/>
    <x v="1"/>
    <d v="2024-10-31T00:00:00"/>
    <s v="Y59"/>
    <s v="E40000005"/>
    <x v="2"/>
    <s v="QNX"/>
    <s v="E54000064"/>
    <x v="14"/>
    <s v="70F"/>
    <s v="E38000265"/>
    <s v="NHS Sussex ICB - 70F"/>
    <x v="0"/>
    <n v="310"/>
  </r>
  <r>
    <s v="Oct"/>
    <s v="2024"/>
    <x v="1"/>
    <d v="2024-10-31T00:00:00"/>
    <s v="Y59"/>
    <s v="E40000005"/>
    <x v="2"/>
    <s v="QNX"/>
    <s v="E54000064"/>
    <x v="14"/>
    <s v="70F"/>
    <s v="E38000265"/>
    <s v="NHS Sussex ICB - 70F"/>
    <x v="1"/>
    <n v="5"/>
  </r>
  <r>
    <s v="Oct"/>
    <s v="2024"/>
    <x v="1"/>
    <d v="2024-10-31T00:00:00"/>
    <s v="Y59"/>
    <s v="E40000005"/>
    <x v="2"/>
    <s v="QNX"/>
    <s v="E54000064"/>
    <x v="14"/>
    <s v="70F"/>
    <s v="E38000265"/>
    <s v="NHS Sussex ICB - 70F"/>
    <x v="2"/>
    <n v="810"/>
  </r>
  <r>
    <s v="Oct"/>
    <s v="2024"/>
    <x v="1"/>
    <d v="2024-10-31T00:00:00"/>
    <s v="Y59"/>
    <s v="E40000005"/>
    <x v="2"/>
    <s v="QNX"/>
    <s v="E54000064"/>
    <x v="14"/>
    <s v="70F"/>
    <s v="E38000265"/>
    <s v="NHS Sussex ICB - 70F"/>
    <x v="3"/>
    <n v="3295"/>
  </r>
  <r>
    <s v="Oct"/>
    <s v="2024"/>
    <x v="1"/>
    <d v="2024-10-31T00:00:00"/>
    <s v="Y59"/>
    <s v="E40000005"/>
    <x v="2"/>
    <s v="QNX"/>
    <s v="E54000064"/>
    <x v="14"/>
    <s v="70F"/>
    <s v="E38000265"/>
    <s v="NHS Sussex ICB - 70F"/>
    <x v="4"/>
    <n v="2435"/>
  </r>
  <r>
    <s v="Oct"/>
    <s v="2024"/>
    <x v="1"/>
    <d v="2024-10-31T00:00:00"/>
    <s v="Y59"/>
    <s v="E40000005"/>
    <x v="2"/>
    <s v="QNX"/>
    <s v="E54000064"/>
    <x v="14"/>
    <s v="70F"/>
    <s v="E38000265"/>
    <s v="NHS Sussex ICB - 70F"/>
    <x v="5"/>
    <n v="2855"/>
  </r>
  <r>
    <s v="Oct"/>
    <s v="2024"/>
    <x v="1"/>
    <d v="2024-10-31T00:00:00"/>
    <s v="Y59"/>
    <s v="E40000005"/>
    <x v="2"/>
    <s v="QNX"/>
    <s v="E54000064"/>
    <x v="14"/>
    <s v="97R"/>
    <s v="E38000235"/>
    <s v="NHS Sussex ICB - 97R"/>
    <x v="0"/>
    <n v="55"/>
  </r>
  <r>
    <s v="Oct"/>
    <s v="2024"/>
    <x v="1"/>
    <d v="2024-10-31T00:00:00"/>
    <s v="Y59"/>
    <s v="E40000005"/>
    <x v="2"/>
    <s v="QNX"/>
    <s v="E54000064"/>
    <x v="14"/>
    <s v="97R"/>
    <s v="E38000235"/>
    <s v="NHS Sussex ICB - 97R"/>
    <x v="1"/>
    <n v="5"/>
  </r>
  <r>
    <s v="Oct"/>
    <s v="2024"/>
    <x v="1"/>
    <d v="2024-10-31T00:00:00"/>
    <s v="Y59"/>
    <s v="E40000005"/>
    <x v="2"/>
    <s v="QNX"/>
    <s v="E54000064"/>
    <x v="14"/>
    <s v="97R"/>
    <s v="E38000235"/>
    <s v="NHS Sussex ICB - 97R"/>
    <x v="2"/>
    <n v="785"/>
  </r>
  <r>
    <s v="Oct"/>
    <s v="2024"/>
    <x v="1"/>
    <d v="2024-10-31T00:00:00"/>
    <s v="Y59"/>
    <s v="E40000005"/>
    <x v="2"/>
    <s v="QNX"/>
    <s v="E54000064"/>
    <x v="14"/>
    <s v="97R"/>
    <s v="E38000235"/>
    <s v="NHS Sussex ICB - 97R"/>
    <x v="3"/>
    <n v="3015"/>
  </r>
  <r>
    <s v="Oct"/>
    <s v="2024"/>
    <x v="1"/>
    <d v="2024-10-31T00:00:00"/>
    <s v="Y59"/>
    <s v="E40000005"/>
    <x v="2"/>
    <s v="QNX"/>
    <s v="E54000064"/>
    <x v="14"/>
    <s v="97R"/>
    <s v="E38000235"/>
    <s v="NHS Sussex ICB - 97R"/>
    <x v="4"/>
    <n v="1135"/>
  </r>
  <r>
    <s v="Oct"/>
    <s v="2024"/>
    <x v="1"/>
    <d v="2024-10-31T00:00:00"/>
    <s v="Y59"/>
    <s v="E40000005"/>
    <x v="2"/>
    <s v="QNX"/>
    <s v="E54000064"/>
    <x v="14"/>
    <s v="97R"/>
    <s v="E38000235"/>
    <s v="NHS Sussex ICB - 97R"/>
    <x v="5"/>
    <n v="1535"/>
  </r>
  <r>
    <s v="Oct"/>
    <s v="2024"/>
    <x v="1"/>
    <d v="2024-10-31T00:00:00"/>
    <s v="Y59"/>
    <s v="E40000005"/>
    <x v="2"/>
    <s v="QRL"/>
    <s v="E54000042"/>
    <x v="15"/>
    <s v="10R"/>
    <s v="E38000137"/>
    <s v="NHS Hampshire and Isle of Wight ICB - 10R"/>
    <x v="0"/>
    <n v="35"/>
  </r>
  <r>
    <s v="Oct"/>
    <s v="2024"/>
    <x v="1"/>
    <d v="2024-10-31T00:00:00"/>
    <s v="Y59"/>
    <s v="E40000005"/>
    <x v="2"/>
    <s v="QRL"/>
    <s v="E54000042"/>
    <x v="15"/>
    <s v="10R"/>
    <s v="E38000137"/>
    <s v="NHS Hampshire and Isle of Wight ICB - 10R"/>
    <x v="1"/>
    <s v="*"/>
  </r>
  <r>
    <s v="Oct"/>
    <s v="2024"/>
    <x v="1"/>
    <d v="2024-10-31T00:00:00"/>
    <s v="Y59"/>
    <s v="E40000005"/>
    <x v="2"/>
    <s v="QRL"/>
    <s v="E54000042"/>
    <x v="15"/>
    <s v="10R"/>
    <s v="E38000137"/>
    <s v="NHS Hampshire and Isle of Wight ICB - 10R"/>
    <x v="2"/>
    <n v="185"/>
  </r>
  <r>
    <s v="Oct"/>
    <s v="2024"/>
    <x v="1"/>
    <d v="2024-10-31T00:00:00"/>
    <s v="Y59"/>
    <s v="E40000005"/>
    <x v="2"/>
    <s v="QRL"/>
    <s v="E54000042"/>
    <x v="15"/>
    <s v="10R"/>
    <s v="E38000137"/>
    <s v="NHS Hampshire and Isle of Wight ICB - 10R"/>
    <x v="3"/>
    <n v="725"/>
  </r>
  <r>
    <s v="Oct"/>
    <s v="2024"/>
    <x v="1"/>
    <d v="2024-10-31T00:00:00"/>
    <s v="Y59"/>
    <s v="E40000005"/>
    <x v="2"/>
    <s v="QRL"/>
    <s v="E54000042"/>
    <x v="15"/>
    <s v="10R"/>
    <s v="E38000137"/>
    <s v="NHS Hampshire and Isle of Wight ICB - 10R"/>
    <x v="4"/>
    <n v="335"/>
  </r>
  <r>
    <s v="Oct"/>
    <s v="2024"/>
    <x v="1"/>
    <d v="2024-10-31T00:00:00"/>
    <s v="Y59"/>
    <s v="E40000005"/>
    <x v="2"/>
    <s v="QRL"/>
    <s v="E54000042"/>
    <x v="15"/>
    <s v="10R"/>
    <s v="E38000137"/>
    <s v="NHS Hampshire and Isle of Wight ICB - 10R"/>
    <x v="5"/>
    <n v="290"/>
  </r>
  <r>
    <s v="Oct"/>
    <s v="2024"/>
    <x v="1"/>
    <d v="2024-10-31T00:00:00"/>
    <s v="Y59"/>
    <s v="E40000005"/>
    <x v="2"/>
    <s v="QRL"/>
    <s v="E54000042"/>
    <x v="15"/>
    <s v="D9Y0V"/>
    <s v="E38000253"/>
    <s v="NHS Hampshire and Isle of Wight ICB - D9Y0V"/>
    <x v="0"/>
    <n v="330"/>
  </r>
  <r>
    <s v="Oct"/>
    <s v="2024"/>
    <x v="1"/>
    <d v="2024-10-31T00:00:00"/>
    <s v="Y59"/>
    <s v="E40000005"/>
    <x v="2"/>
    <s v="QRL"/>
    <s v="E54000042"/>
    <x v="15"/>
    <s v="D9Y0V"/>
    <s v="E38000253"/>
    <s v="NHS Hampshire and Isle of Wight ICB - D9Y0V"/>
    <x v="1"/>
    <n v="5"/>
  </r>
  <r>
    <s v="Oct"/>
    <s v="2024"/>
    <x v="1"/>
    <d v="2024-10-31T00:00:00"/>
    <s v="Y59"/>
    <s v="E40000005"/>
    <x v="2"/>
    <s v="QRL"/>
    <s v="E54000042"/>
    <x v="15"/>
    <s v="D9Y0V"/>
    <s v="E38000253"/>
    <s v="NHS Hampshire and Isle of Wight ICB - D9Y0V"/>
    <x v="2"/>
    <n v="1530"/>
  </r>
  <r>
    <s v="Oct"/>
    <s v="2024"/>
    <x v="1"/>
    <d v="2024-10-31T00:00:00"/>
    <s v="Y59"/>
    <s v="E40000005"/>
    <x v="2"/>
    <s v="QRL"/>
    <s v="E54000042"/>
    <x v="15"/>
    <s v="D9Y0V"/>
    <s v="E38000253"/>
    <s v="NHS Hampshire and Isle of Wight ICB - D9Y0V"/>
    <x v="3"/>
    <n v="7095"/>
  </r>
  <r>
    <s v="Oct"/>
    <s v="2024"/>
    <x v="1"/>
    <d v="2024-10-31T00:00:00"/>
    <s v="Y59"/>
    <s v="E40000005"/>
    <x v="2"/>
    <s v="QRL"/>
    <s v="E54000042"/>
    <x v="15"/>
    <s v="D9Y0V"/>
    <s v="E38000253"/>
    <s v="NHS Hampshire and Isle of Wight ICB - D9Y0V"/>
    <x v="4"/>
    <n v="2580"/>
  </r>
  <r>
    <s v="Oct"/>
    <s v="2024"/>
    <x v="1"/>
    <d v="2024-10-31T00:00:00"/>
    <s v="Y59"/>
    <s v="E40000005"/>
    <x v="2"/>
    <s v="QRL"/>
    <s v="E54000042"/>
    <x v="15"/>
    <s v="D9Y0V"/>
    <s v="E38000253"/>
    <s v="NHS Hampshire and Isle of Wight ICB - D9Y0V"/>
    <x v="5"/>
    <n v="4435"/>
  </r>
  <r>
    <s v="Oct"/>
    <s v="2024"/>
    <x v="1"/>
    <d v="2024-10-31T00:00:00"/>
    <s v="Y59"/>
    <s v="E40000005"/>
    <x v="2"/>
    <s v="QU9"/>
    <s v="E54000044"/>
    <x v="16"/>
    <s v="10Q"/>
    <s v="E38000136"/>
    <s v="NHS Buckinghamshire, Oxfordshire and Berkshire West ICB - 10Q"/>
    <x v="0"/>
    <n v="240"/>
  </r>
  <r>
    <s v="Oct"/>
    <s v="2024"/>
    <x v="1"/>
    <d v="2024-10-31T00:00:00"/>
    <s v="Y59"/>
    <s v="E40000005"/>
    <x v="2"/>
    <s v="QU9"/>
    <s v="E54000044"/>
    <x v="16"/>
    <s v="10Q"/>
    <s v="E38000136"/>
    <s v="NHS Buckinghamshire, Oxfordshire and Berkshire West ICB - 10Q"/>
    <x v="1"/>
    <s v="*"/>
  </r>
  <r>
    <s v="Oct"/>
    <s v="2024"/>
    <x v="1"/>
    <d v="2024-10-31T00:00:00"/>
    <s v="Y59"/>
    <s v="E40000005"/>
    <x v="2"/>
    <s v="QU9"/>
    <s v="E54000044"/>
    <x v="16"/>
    <s v="10Q"/>
    <s v="E38000136"/>
    <s v="NHS Buckinghamshire, Oxfordshire and Berkshire West ICB - 10Q"/>
    <x v="2"/>
    <n v="770"/>
  </r>
  <r>
    <s v="Oct"/>
    <s v="2024"/>
    <x v="1"/>
    <d v="2024-10-31T00:00:00"/>
    <s v="Y59"/>
    <s v="E40000005"/>
    <x v="2"/>
    <s v="QU9"/>
    <s v="E54000044"/>
    <x v="16"/>
    <s v="10Q"/>
    <s v="E38000136"/>
    <s v="NHS Buckinghamshire, Oxfordshire and Berkshire West ICB - 10Q"/>
    <x v="3"/>
    <n v="3250"/>
  </r>
  <r>
    <s v="Oct"/>
    <s v="2024"/>
    <x v="1"/>
    <d v="2024-10-31T00:00:00"/>
    <s v="Y59"/>
    <s v="E40000005"/>
    <x v="2"/>
    <s v="QU9"/>
    <s v="E54000044"/>
    <x v="16"/>
    <s v="10Q"/>
    <s v="E38000136"/>
    <s v="NHS Buckinghamshire, Oxfordshire and Berkshire West ICB - 10Q"/>
    <x v="4"/>
    <n v="380"/>
  </r>
  <r>
    <s v="Oct"/>
    <s v="2024"/>
    <x v="1"/>
    <d v="2024-10-31T00:00:00"/>
    <s v="Y59"/>
    <s v="E40000005"/>
    <x v="2"/>
    <s v="QU9"/>
    <s v="E54000044"/>
    <x v="16"/>
    <s v="10Q"/>
    <s v="E38000136"/>
    <s v="NHS Buckinghamshire, Oxfordshire and Berkshire West ICB - 10Q"/>
    <x v="5"/>
    <n v="1610"/>
  </r>
  <r>
    <s v="Oct"/>
    <s v="2024"/>
    <x v="1"/>
    <d v="2024-10-31T00:00:00"/>
    <s v="Y59"/>
    <s v="E40000005"/>
    <x v="2"/>
    <s v="QU9"/>
    <s v="E54000044"/>
    <x v="16"/>
    <s v="14Y"/>
    <s v="E38000223"/>
    <s v="NHS Buckinghamshire, Oxfordshire and Berkshire West ICB - 14Y"/>
    <x v="0"/>
    <n v="195"/>
  </r>
  <r>
    <s v="Oct"/>
    <s v="2024"/>
    <x v="1"/>
    <d v="2024-10-31T00:00:00"/>
    <s v="Y59"/>
    <s v="E40000005"/>
    <x v="2"/>
    <s v="QU9"/>
    <s v="E54000044"/>
    <x v="16"/>
    <s v="14Y"/>
    <s v="E38000223"/>
    <s v="NHS Buckinghamshire, Oxfordshire and Berkshire West ICB - 14Y"/>
    <x v="1"/>
    <s v="*"/>
  </r>
  <r>
    <s v="Oct"/>
    <s v="2024"/>
    <x v="1"/>
    <d v="2024-10-31T00:00:00"/>
    <s v="Y59"/>
    <s v="E40000005"/>
    <x v="2"/>
    <s v="QU9"/>
    <s v="E54000044"/>
    <x v="16"/>
    <s v="14Y"/>
    <s v="E38000223"/>
    <s v="NHS Buckinghamshire, Oxfordshire and Berkshire West ICB - 14Y"/>
    <x v="2"/>
    <n v="365"/>
  </r>
  <r>
    <s v="Oct"/>
    <s v="2024"/>
    <x v="1"/>
    <d v="2024-10-31T00:00:00"/>
    <s v="Y59"/>
    <s v="E40000005"/>
    <x v="2"/>
    <s v="QU9"/>
    <s v="E54000044"/>
    <x v="16"/>
    <s v="14Y"/>
    <s v="E38000223"/>
    <s v="NHS Buckinghamshire, Oxfordshire and Berkshire West ICB - 14Y"/>
    <x v="3"/>
    <n v="2550"/>
  </r>
  <r>
    <s v="Oct"/>
    <s v="2024"/>
    <x v="1"/>
    <d v="2024-10-31T00:00:00"/>
    <s v="Y59"/>
    <s v="E40000005"/>
    <x v="2"/>
    <s v="QU9"/>
    <s v="E54000044"/>
    <x v="16"/>
    <s v="14Y"/>
    <s v="E38000223"/>
    <s v="NHS Buckinghamshire, Oxfordshire and Berkshire West ICB - 14Y"/>
    <x v="4"/>
    <n v="265"/>
  </r>
  <r>
    <s v="Oct"/>
    <s v="2024"/>
    <x v="1"/>
    <d v="2024-10-31T00:00:00"/>
    <s v="Y59"/>
    <s v="E40000005"/>
    <x v="2"/>
    <s v="QU9"/>
    <s v="E54000044"/>
    <x v="16"/>
    <s v="14Y"/>
    <s v="E38000223"/>
    <s v="NHS Buckinghamshire, Oxfordshire and Berkshire West ICB - 14Y"/>
    <x v="5"/>
    <n v="1225"/>
  </r>
  <r>
    <s v="Oct"/>
    <s v="2024"/>
    <x v="1"/>
    <d v="2024-10-31T00:00:00"/>
    <s v="Y59"/>
    <s v="E40000005"/>
    <x v="2"/>
    <s v="QU9"/>
    <s v="E54000044"/>
    <x v="16"/>
    <s v="15A"/>
    <s v="E38000221"/>
    <s v="NHS Buckinghamshire, Oxfordshire and Berkshire West ICB - 15A"/>
    <x v="0"/>
    <n v="70"/>
  </r>
  <r>
    <s v="Oct"/>
    <s v="2024"/>
    <x v="1"/>
    <d v="2024-10-31T00:00:00"/>
    <s v="Y59"/>
    <s v="E40000005"/>
    <x v="2"/>
    <s v="QU9"/>
    <s v="E54000044"/>
    <x v="16"/>
    <s v="15A"/>
    <s v="E38000221"/>
    <s v="NHS Buckinghamshire, Oxfordshire and Berkshire West ICB - 15A"/>
    <x v="1"/>
    <s v="*"/>
  </r>
  <r>
    <s v="Oct"/>
    <s v="2024"/>
    <x v="1"/>
    <d v="2024-10-31T00:00:00"/>
    <s v="Y59"/>
    <s v="E40000005"/>
    <x v="2"/>
    <s v="QU9"/>
    <s v="E54000044"/>
    <x v="16"/>
    <s v="15A"/>
    <s v="E38000221"/>
    <s v="NHS Buckinghamshire, Oxfordshire and Berkshire West ICB - 15A"/>
    <x v="2"/>
    <n v="540"/>
  </r>
  <r>
    <s v="Oct"/>
    <s v="2024"/>
    <x v="1"/>
    <d v="2024-10-31T00:00:00"/>
    <s v="Y59"/>
    <s v="E40000005"/>
    <x v="2"/>
    <s v="QU9"/>
    <s v="E54000044"/>
    <x v="16"/>
    <s v="15A"/>
    <s v="E38000221"/>
    <s v="NHS Buckinghamshire, Oxfordshire and Berkshire West ICB - 15A"/>
    <x v="3"/>
    <n v="2575"/>
  </r>
  <r>
    <s v="Oct"/>
    <s v="2024"/>
    <x v="1"/>
    <d v="2024-10-31T00:00:00"/>
    <s v="Y59"/>
    <s v="E40000005"/>
    <x v="2"/>
    <s v="QU9"/>
    <s v="E54000044"/>
    <x v="16"/>
    <s v="15A"/>
    <s v="E38000221"/>
    <s v="NHS Buckinghamshire, Oxfordshire and Berkshire West ICB - 15A"/>
    <x v="4"/>
    <n v="325"/>
  </r>
  <r>
    <s v="Oct"/>
    <s v="2024"/>
    <x v="1"/>
    <d v="2024-10-31T00:00:00"/>
    <s v="Y59"/>
    <s v="E40000005"/>
    <x v="2"/>
    <s v="QU9"/>
    <s v="E54000044"/>
    <x v="16"/>
    <s v="15A"/>
    <s v="E38000221"/>
    <s v="NHS Buckinghamshire, Oxfordshire and Berkshire West ICB - 15A"/>
    <x v="5"/>
    <n v="630"/>
  </r>
  <r>
    <s v="Oct"/>
    <s v="2024"/>
    <x v="1"/>
    <d v="2024-10-31T00:00:00"/>
    <s v="Y59"/>
    <s v="E40000005"/>
    <x v="2"/>
    <s v="QXU"/>
    <s v="E54000063"/>
    <x v="17"/>
    <s v="92A"/>
    <s v="E38000264"/>
    <s v="NHS Surrey Heartlands ICB - 92A"/>
    <x v="0"/>
    <n v="230"/>
  </r>
  <r>
    <s v="Oct"/>
    <s v="2024"/>
    <x v="1"/>
    <d v="2024-10-31T00:00:00"/>
    <s v="Y59"/>
    <s v="E40000005"/>
    <x v="2"/>
    <s v="QXU"/>
    <s v="E54000063"/>
    <x v="17"/>
    <s v="92A"/>
    <s v="E38000264"/>
    <s v="NHS Surrey Heartlands ICB - 92A"/>
    <x v="1"/>
    <s v="*"/>
  </r>
  <r>
    <s v="Oct"/>
    <s v="2024"/>
    <x v="1"/>
    <d v="2024-10-31T00:00:00"/>
    <s v="Y59"/>
    <s v="E40000005"/>
    <x v="2"/>
    <s v="QXU"/>
    <s v="E54000063"/>
    <x v="17"/>
    <s v="92A"/>
    <s v="E38000264"/>
    <s v="NHS Surrey Heartlands ICB - 92A"/>
    <x v="2"/>
    <n v="1060"/>
  </r>
  <r>
    <s v="Oct"/>
    <s v="2024"/>
    <x v="1"/>
    <d v="2024-10-31T00:00:00"/>
    <s v="Y59"/>
    <s v="E40000005"/>
    <x v="2"/>
    <s v="QXU"/>
    <s v="E54000063"/>
    <x v="17"/>
    <s v="92A"/>
    <s v="E38000264"/>
    <s v="NHS Surrey Heartlands ICB - 92A"/>
    <x v="3"/>
    <n v="6115"/>
  </r>
  <r>
    <s v="Oct"/>
    <s v="2024"/>
    <x v="1"/>
    <d v="2024-10-31T00:00:00"/>
    <s v="Y59"/>
    <s v="E40000005"/>
    <x v="2"/>
    <s v="QXU"/>
    <s v="E54000063"/>
    <x v="17"/>
    <s v="92A"/>
    <s v="E38000264"/>
    <s v="NHS Surrey Heartlands ICB - 92A"/>
    <x v="4"/>
    <n v="540"/>
  </r>
  <r>
    <s v="Oct"/>
    <s v="2024"/>
    <x v="1"/>
    <d v="2024-10-31T00:00:00"/>
    <s v="Y59"/>
    <s v="E40000005"/>
    <x v="2"/>
    <s v="QXU"/>
    <s v="E54000063"/>
    <x v="17"/>
    <s v="92A"/>
    <s v="E38000264"/>
    <s v="NHS Surrey Heartlands ICB - 92A"/>
    <x v="5"/>
    <n v="2525"/>
  </r>
  <r>
    <s v="Oct"/>
    <s v="2024"/>
    <x v="1"/>
    <d v="2024-10-31T00:00:00"/>
    <s v="Y60"/>
    <s v="E40000011"/>
    <x v="3"/>
    <s v="QGH"/>
    <s v="E54000019"/>
    <x v="18"/>
    <s v="18C"/>
    <s v="E38000236"/>
    <s v="NHS Herefordshire and Worcestershire ICB - 18C"/>
    <x v="0"/>
    <n v="100"/>
  </r>
  <r>
    <s v="Oct"/>
    <s v="2024"/>
    <x v="1"/>
    <d v="2024-10-31T00:00:00"/>
    <s v="Y60"/>
    <s v="E40000011"/>
    <x v="3"/>
    <s v="QGH"/>
    <s v="E54000019"/>
    <x v="18"/>
    <s v="18C"/>
    <s v="E38000236"/>
    <s v="NHS Herefordshire and Worcestershire ICB - 18C"/>
    <x v="1"/>
    <s v="*"/>
  </r>
  <r>
    <s v="Oct"/>
    <s v="2024"/>
    <x v="1"/>
    <d v="2024-10-31T00:00:00"/>
    <s v="Y60"/>
    <s v="E40000011"/>
    <x v="3"/>
    <s v="QGH"/>
    <s v="E54000019"/>
    <x v="18"/>
    <s v="18C"/>
    <s v="E38000236"/>
    <s v="NHS Herefordshire and Worcestershire ICB - 18C"/>
    <x v="2"/>
    <n v="1030"/>
  </r>
  <r>
    <s v="Oct"/>
    <s v="2024"/>
    <x v="1"/>
    <d v="2024-10-31T00:00:00"/>
    <s v="Y60"/>
    <s v="E40000011"/>
    <x v="3"/>
    <s v="QGH"/>
    <s v="E54000019"/>
    <x v="18"/>
    <s v="18C"/>
    <s v="E38000236"/>
    <s v="NHS Herefordshire and Worcestershire ICB - 18C"/>
    <x v="3"/>
    <n v="3585"/>
  </r>
  <r>
    <s v="Oct"/>
    <s v="2024"/>
    <x v="1"/>
    <d v="2024-10-31T00:00:00"/>
    <s v="Y60"/>
    <s v="E40000011"/>
    <x v="3"/>
    <s v="QGH"/>
    <s v="E54000019"/>
    <x v="18"/>
    <s v="18C"/>
    <s v="E38000236"/>
    <s v="NHS Herefordshire and Worcestershire ICB - 18C"/>
    <x v="4"/>
    <n v="655"/>
  </r>
  <r>
    <s v="Oct"/>
    <s v="2024"/>
    <x v="1"/>
    <d v="2024-10-31T00:00:00"/>
    <s v="Y60"/>
    <s v="E40000011"/>
    <x v="3"/>
    <s v="QGH"/>
    <s v="E54000019"/>
    <x v="18"/>
    <s v="18C"/>
    <s v="E38000236"/>
    <s v="NHS Herefordshire and Worcestershire ICB - 18C"/>
    <x v="5"/>
    <n v="1965"/>
  </r>
  <r>
    <s v="Oct"/>
    <s v="2024"/>
    <x v="1"/>
    <d v="2024-10-31T00:00:00"/>
    <s v="Y60"/>
    <s v="E40000011"/>
    <x v="3"/>
    <s v="QHL"/>
    <s v="E54000055"/>
    <x v="19"/>
    <s v="15E"/>
    <s v="E38000258"/>
    <s v="NHS Birmingham and Solihull ICB - 15E"/>
    <x v="0"/>
    <n v="565"/>
  </r>
  <r>
    <s v="Oct"/>
    <s v="2024"/>
    <x v="1"/>
    <d v="2024-10-31T00:00:00"/>
    <s v="Y60"/>
    <s v="E40000011"/>
    <x v="3"/>
    <s v="QHL"/>
    <s v="E54000055"/>
    <x v="19"/>
    <s v="15E"/>
    <s v="E38000258"/>
    <s v="NHS Birmingham and Solihull ICB - 15E"/>
    <x v="1"/>
    <s v="*"/>
  </r>
  <r>
    <s v="Oct"/>
    <s v="2024"/>
    <x v="1"/>
    <d v="2024-10-31T00:00:00"/>
    <s v="Y60"/>
    <s v="E40000011"/>
    <x v="3"/>
    <s v="QHL"/>
    <s v="E54000055"/>
    <x v="19"/>
    <s v="15E"/>
    <s v="E38000258"/>
    <s v="NHS Birmingham and Solihull ICB - 15E"/>
    <x v="2"/>
    <n v="505"/>
  </r>
  <r>
    <s v="Oct"/>
    <s v="2024"/>
    <x v="1"/>
    <d v="2024-10-31T00:00:00"/>
    <s v="Y60"/>
    <s v="E40000011"/>
    <x v="3"/>
    <s v="QHL"/>
    <s v="E54000055"/>
    <x v="19"/>
    <s v="15E"/>
    <s v="E38000258"/>
    <s v="NHS Birmingham and Solihull ICB - 15E"/>
    <x v="3"/>
    <n v="4540"/>
  </r>
  <r>
    <s v="Oct"/>
    <s v="2024"/>
    <x v="1"/>
    <d v="2024-10-31T00:00:00"/>
    <s v="Y60"/>
    <s v="E40000011"/>
    <x v="3"/>
    <s v="QHL"/>
    <s v="E54000055"/>
    <x v="19"/>
    <s v="15E"/>
    <s v="E38000258"/>
    <s v="NHS Birmingham and Solihull ICB - 15E"/>
    <x v="4"/>
    <n v="1680"/>
  </r>
  <r>
    <s v="Oct"/>
    <s v="2024"/>
    <x v="1"/>
    <d v="2024-10-31T00:00:00"/>
    <s v="Y60"/>
    <s v="E40000011"/>
    <x v="3"/>
    <s v="QHL"/>
    <s v="E54000055"/>
    <x v="19"/>
    <s v="15E"/>
    <s v="E38000258"/>
    <s v="NHS Birmingham and Solihull ICB - 15E"/>
    <x v="5"/>
    <n v="2160"/>
  </r>
  <r>
    <s v="Oct"/>
    <s v="2024"/>
    <x v="1"/>
    <d v="2024-10-31T00:00:00"/>
    <s v="Y60"/>
    <s v="E40000011"/>
    <x v="3"/>
    <s v="QJ2"/>
    <s v="E54000058"/>
    <x v="20"/>
    <s v="15M"/>
    <s v="E38000261"/>
    <s v="NHS Derby and Derbyshire ICB - 15M"/>
    <x v="0"/>
    <n v="55"/>
  </r>
  <r>
    <s v="Oct"/>
    <s v="2024"/>
    <x v="1"/>
    <d v="2024-10-31T00:00:00"/>
    <s v="Y60"/>
    <s v="E40000011"/>
    <x v="3"/>
    <s v="QJ2"/>
    <s v="E54000058"/>
    <x v="20"/>
    <s v="15M"/>
    <s v="E38000261"/>
    <s v="NHS Derby and Derbyshire ICB - 15M"/>
    <x v="1"/>
    <n v="20"/>
  </r>
  <r>
    <s v="Oct"/>
    <s v="2024"/>
    <x v="1"/>
    <d v="2024-10-31T00:00:00"/>
    <s v="Y60"/>
    <s v="E40000011"/>
    <x v="3"/>
    <s v="QJ2"/>
    <s v="E54000058"/>
    <x v="20"/>
    <s v="15M"/>
    <s v="E38000261"/>
    <s v="NHS Derby and Derbyshire ICB - 15M"/>
    <x v="2"/>
    <n v="480"/>
  </r>
  <r>
    <s v="Oct"/>
    <s v="2024"/>
    <x v="1"/>
    <d v="2024-10-31T00:00:00"/>
    <s v="Y60"/>
    <s v="E40000011"/>
    <x v="3"/>
    <s v="QJ2"/>
    <s v="E54000058"/>
    <x v="20"/>
    <s v="15M"/>
    <s v="E38000261"/>
    <s v="NHS Derby and Derbyshire ICB - 15M"/>
    <x v="3"/>
    <n v="5075"/>
  </r>
  <r>
    <s v="Oct"/>
    <s v="2024"/>
    <x v="1"/>
    <d v="2024-10-31T00:00:00"/>
    <s v="Y60"/>
    <s v="E40000011"/>
    <x v="3"/>
    <s v="QJ2"/>
    <s v="E54000058"/>
    <x v="20"/>
    <s v="15M"/>
    <s v="E38000261"/>
    <s v="NHS Derby and Derbyshire ICB - 15M"/>
    <x v="4"/>
    <n v="1690"/>
  </r>
  <r>
    <s v="Oct"/>
    <s v="2024"/>
    <x v="1"/>
    <d v="2024-10-31T00:00:00"/>
    <s v="Y60"/>
    <s v="E40000011"/>
    <x v="3"/>
    <s v="QJ2"/>
    <s v="E54000058"/>
    <x v="20"/>
    <s v="15M"/>
    <s v="E38000261"/>
    <s v="NHS Derby and Derbyshire ICB - 15M"/>
    <x v="5"/>
    <n v="3485"/>
  </r>
  <r>
    <s v="Oct"/>
    <s v="2024"/>
    <x v="1"/>
    <d v="2024-10-31T00:00:00"/>
    <s v="Y60"/>
    <s v="E40000011"/>
    <x v="3"/>
    <s v="QJM"/>
    <s v="E54000013"/>
    <x v="21"/>
    <s v="71E"/>
    <s v="E38000238"/>
    <s v="NHS Lincolnshire ICB - 71E"/>
    <x v="0"/>
    <n v="25"/>
  </r>
  <r>
    <s v="Oct"/>
    <s v="2024"/>
    <x v="1"/>
    <d v="2024-10-31T00:00:00"/>
    <s v="Y60"/>
    <s v="E40000011"/>
    <x v="3"/>
    <s v="QJM"/>
    <s v="E54000013"/>
    <x v="21"/>
    <s v="71E"/>
    <s v="E38000238"/>
    <s v="NHS Lincolnshire ICB - 71E"/>
    <x v="1"/>
    <n v="10"/>
  </r>
  <r>
    <s v="Oct"/>
    <s v="2024"/>
    <x v="1"/>
    <d v="2024-10-31T00:00:00"/>
    <s v="Y60"/>
    <s v="E40000011"/>
    <x v="3"/>
    <s v="QJM"/>
    <s v="E54000013"/>
    <x v="21"/>
    <s v="71E"/>
    <s v="E38000238"/>
    <s v="NHS Lincolnshire ICB - 71E"/>
    <x v="2"/>
    <n v="145"/>
  </r>
  <r>
    <s v="Oct"/>
    <s v="2024"/>
    <x v="1"/>
    <d v="2024-10-31T00:00:00"/>
    <s v="Y60"/>
    <s v="E40000011"/>
    <x v="3"/>
    <s v="QJM"/>
    <s v="E54000013"/>
    <x v="21"/>
    <s v="71E"/>
    <s v="E38000238"/>
    <s v="NHS Lincolnshire ICB - 71E"/>
    <x v="3"/>
    <n v="3540"/>
  </r>
  <r>
    <s v="Oct"/>
    <s v="2024"/>
    <x v="1"/>
    <d v="2024-10-31T00:00:00"/>
    <s v="Y60"/>
    <s v="E40000011"/>
    <x v="3"/>
    <s v="QJM"/>
    <s v="E54000013"/>
    <x v="21"/>
    <s v="71E"/>
    <s v="E38000238"/>
    <s v="NHS Lincolnshire ICB - 71E"/>
    <x v="4"/>
    <n v="1825"/>
  </r>
  <r>
    <s v="Oct"/>
    <s v="2024"/>
    <x v="1"/>
    <d v="2024-10-31T00:00:00"/>
    <s v="Y60"/>
    <s v="E40000011"/>
    <x v="3"/>
    <s v="QJM"/>
    <s v="E54000013"/>
    <x v="21"/>
    <s v="71E"/>
    <s v="E38000238"/>
    <s v="NHS Lincolnshire ICB - 71E"/>
    <x v="5"/>
    <n v="3370"/>
  </r>
  <r>
    <s v="Oct"/>
    <s v="2024"/>
    <x v="1"/>
    <d v="2024-10-31T00:00:00"/>
    <s v="Y60"/>
    <s v="E40000011"/>
    <x v="3"/>
    <s v="QK1"/>
    <s v="E54000015"/>
    <x v="22"/>
    <s v="03W"/>
    <s v="E38000051"/>
    <s v="NHS Leicester, Leicestershire and Rutland ICB - 03W"/>
    <x v="0"/>
    <n v="40"/>
  </r>
  <r>
    <s v="Oct"/>
    <s v="2024"/>
    <x v="1"/>
    <d v="2024-10-31T00:00:00"/>
    <s v="Y60"/>
    <s v="E40000011"/>
    <x v="3"/>
    <s v="QK1"/>
    <s v="E54000015"/>
    <x v="22"/>
    <s v="03W"/>
    <s v="E38000051"/>
    <s v="NHS Leicester, Leicestershire and Rutland ICB - 03W"/>
    <x v="1"/>
    <s v="*"/>
  </r>
  <r>
    <s v="Oct"/>
    <s v="2024"/>
    <x v="1"/>
    <d v="2024-10-31T00:00:00"/>
    <s v="Y60"/>
    <s v="E40000011"/>
    <x v="3"/>
    <s v="QK1"/>
    <s v="E54000015"/>
    <x v="22"/>
    <s v="03W"/>
    <s v="E38000051"/>
    <s v="NHS Leicester, Leicestershire and Rutland ICB - 03W"/>
    <x v="2"/>
    <n v="55"/>
  </r>
  <r>
    <s v="Oct"/>
    <s v="2024"/>
    <x v="1"/>
    <d v="2024-10-31T00:00:00"/>
    <s v="Y60"/>
    <s v="E40000011"/>
    <x v="3"/>
    <s v="QK1"/>
    <s v="E54000015"/>
    <x v="22"/>
    <s v="03W"/>
    <s v="E38000051"/>
    <s v="NHS Leicester, Leicestershire and Rutland ICB - 03W"/>
    <x v="3"/>
    <n v="1385"/>
  </r>
  <r>
    <s v="Oct"/>
    <s v="2024"/>
    <x v="1"/>
    <d v="2024-10-31T00:00:00"/>
    <s v="Y60"/>
    <s v="E40000011"/>
    <x v="3"/>
    <s v="QK1"/>
    <s v="E54000015"/>
    <x v="22"/>
    <s v="03W"/>
    <s v="E38000051"/>
    <s v="NHS Leicester, Leicestershire and Rutland ICB - 03W"/>
    <x v="4"/>
    <n v="875"/>
  </r>
  <r>
    <s v="Oct"/>
    <s v="2024"/>
    <x v="1"/>
    <d v="2024-10-31T00:00:00"/>
    <s v="Y60"/>
    <s v="E40000011"/>
    <x v="3"/>
    <s v="QK1"/>
    <s v="E54000015"/>
    <x v="22"/>
    <s v="03W"/>
    <s v="E38000051"/>
    <s v="NHS Leicester, Leicestershire and Rutland ICB - 03W"/>
    <x v="5"/>
    <n v="1100"/>
  </r>
  <r>
    <s v="Oct"/>
    <s v="2024"/>
    <x v="1"/>
    <d v="2024-10-31T00:00:00"/>
    <s v="Y60"/>
    <s v="E40000011"/>
    <x v="3"/>
    <s v="QK1"/>
    <s v="E54000015"/>
    <x v="22"/>
    <s v="04C"/>
    <s v="E38000097"/>
    <s v="NHS Leicester, Leicestershire and Rutland ICB - 04C"/>
    <x v="0"/>
    <n v="30"/>
  </r>
  <r>
    <s v="Oct"/>
    <s v="2024"/>
    <x v="1"/>
    <d v="2024-10-31T00:00:00"/>
    <s v="Y60"/>
    <s v="E40000011"/>
    <x v="3"/>
    <s v="QK1"/>
    <s v="E54000015"/>
    <x v="22"/>
    <s v="04C"/>
    <s v="E38000097"/>
    <s v="NHS Leicester, Leicestershire and Rutland ICB - 04C"/>
    <x v="1"/>
    <n v="15"/>
  </r>
  <r>
    <s v="Oct"/>
    <s v="2024"/>
    <x v="1"/>
    <d v="2024-10-31T00:00:00"/>
    <s v="Y60"/>
    <s v="E40000011"/>
    <x v="3"/>
    <s v="QK1"/>
    <s v="E54000015"/>
    <x v="22"/>
    <s v="04C"/>
    <s v="E38000097"/>
    <s v="NHS Leicester, Leicestershire and Rutland ICB - 04C"/>
    <x v="2"/>
    <n v="20"/>
  </r>
  <r>
    <s v="Oct"/>
    <s v="2024"/>
    <x v="1"/>
    <d v="2024-10-31T00:00:00"/>
    <s v="Y60"/>
    <s v="E40000011"/>
    <x v="3"/>
    <s v="QK1"/>
    <s v="E54000015"/>
    <x v="22"/>
    <s v="04C"/>
    <s v="E38000097"/>
    <s v="NHS Leicester, Leicestershire and Rutland ICB - 04C"/>
    <x v="3"/>
    <n v="770"/>
  </r>
  <r>
    <s v="Oct"/>
    <s v="2024"/>
    <x v="1"/>
    <d v="2024-10-31T00:00:00"/>
    <s v="Y60"/>
    <s v="E40000011"/>
    <x v="3"/>
    <s v="QK1"/>
    <s v="E54000015"/>
    <x v="22"/>
    <s v="04C"/>
    <s v="E38000097"/>
    <s v="NHS Leicester, Leicestershire and Rutland ICB - 04C"/>
    <x v="4"/>
    <n v="765"/>
  </r>
  <r>
    <s v="Oct"/>
    <s v="2024"/>
    <x v="1"/>
    <d v="2024-10-31T00:00:00"/>
    <s v="Y60"/>
    <s v="E40000011"/>
    <x v="3"/>
    <s v="QK1"/>
    <s v="E54000015"/>
    <x v="22"/>
    <s v="04C"/>
    <s v="E38000097"/>
    <s v="NHS Leicester, Leicestershire and Rutland ICB - 04C"/>
    <x v="5"/>
    <n v="915"/>
  </r>
  <r>
    <s v="Oct"/>
    <s v="2024"/>
    <x v="1"/>
    <d v="2024-10-31T00:00:00"/>
    <s v="Y60"/>
    <s v="E40000011"/>
    <x v="3"/>
    <s v="QK1"/>
    <s v="E54000015"/>
    <x v="22"/>
    <s v="04V"/>
    <s v="E38000201"/>
    <s v="NHS Leicester, Leicestershire and Rutland ICB - 04V"/>
    <x v="0"/>
    <n v="75"/>
  </r>
  <r>
    <s v="Oct"/>
    <s v="2024"/>
    <x v="1"/>
    <d v="2024-10-31T00:00:00"/>
    <s v="Y60"/>
    <s v="E40000011"/>
    <x v="3"/>
    <s v="QK1"/>
    <s v="E54000015"/>
    <x v="22"/>
    <s v="04V"/>
    <s v="E38000201"/>
    <s v="NHS Leicester, Leicestershire and Rutland ICB - 04V"/>
    <x v="1"/>
    <s v="*"/>
  </r>
  <r>
    <s v="Oct"/>
    <s v="2024"/>
    <x v="1"/>
    <d v="2024-10-31T00:00:00"/>
    <s v="Y60"/>
    <s v="E40000011"/>
    <x v="3"/>
    <s v="QK1"/>
    <s v="E54000015"/>
    <x v="22"/>
    <s v="04V"/>
    <s v="E38000201"/>
    <s v="NHS Leicester, Leicestershire and Rutland ICB - 04V"/>
    <x v="2"/>
    <n v="35"/>
  </r>
  <r>
    <s v="Oct"/>
    <s v="2024"/>
    <x v="1"/>
    <d v="2024-10-31T00:00:00"/>
    <s v="Y60"/>
    <s v="E40000011"/>
    <x v="3"/>
    <s v="QK1"/>
    <s v="E54000015"/>
    <x v="22"/>
    <s v="04V"/>
    <s v="E38000201"/>
    <s v="NHS Leicester, Leicestershire and Rutland ICB - 04V"/>
    <x v="3"/>
    <n v="1520"/>
  </r>
  <r>
    <s v="Oct"/>
    <s v="2024"/>
    <x v="1"/>
    <d v="2024-10-31T00:00:00"/>
    <s v="Y60"/>
    <s v="E40000011"/>
    <x v="3"/>
    <s v="QK1"/>
    <s v="E54000015"/>
    <x v="22"/>
    <s v="04V"/>
    <s v="E38000201"/>
    <s v="NHS Leicester, Leicestershire and Rutland ICB - 04V"/>
    <x v="4"/>
    <n v="680"/>
  </r>
  <r>
    <s v="Oct"/>
    <s v="2024"/>
    <x v="1"/>
    <d v="2024-10-31T00:00:00"/>
    <s v="Y60"/>
    <s v="E40000011"/>
    <x v="3"/>
    <s v="QK1"/>
    <s v="E54000015"/>
    <x v="22"/>
    <s v="04V"/>
    <s v="E38000201"/>
    <s v="NHS Leicester, Leicestershire and Rutland ICB - 04V"/>
    <x v="5"/>
    <n v="1065"/>
  </r>
  <r>
    <s v="Oct"/>
    <s v="2024"/>
    <x v="1"/>
    <d v="2024-10-31T00:00:00"/>
    <s v="Y60"/>
    <s v="E40000011"/>
    <x v="3"/>
    <s v="QNC"/>
    <s v="E54000010"/>
    <x v="23"/>
    <s v="04Y"/>
    <s v="E38000028"/>
    <s v="NHS Staffordshire and Stoke-on-Trent ICB - 04Y"/>
    <x v="0"/>
    <n v="25"/>
  </r>
  <r>
    <s v="Oct"/>
    <s v="2024"/>
    <x v="1"/>
    <d v="2024-10-31T00:00:00"/>
    <s v="Y60"/>
    <s v="E40000011"/>
    <x v="3"/>
    <s v="QNC"/>
    <s v="E54000010"/>
    <x v="23"/>
    <s v="04Y"/>
    <s v="E38000028"/>
    <s v="NHS Staffordshire and Stoke-on-Trent ICB - 04Y"/>
    <x v="1"/>
    <s v="*"/>
  </r>
  <r>
    <s v="Oct"/>
    <s v="2024"/>
    <x v="1"/>
    <d v="2024-10-31T00:00:00"/>
    <s v="Y60"/>
    <s v="E40000011"/>
    <x v="3"/>
    <s v="QNC"/>
    <s v="E54000010"/>
    <x v="23"/>
    <s v="04Y"/>
    <s v="E38000028"/>
    <s v="NHS Staffordshire and Stoke-on-Trent ICB - 04Y"/>
    <x v="2"/>
    <n v="165"/>
  </r>
  <r>
    <s v="Oct"/>
    <s v="2024"/>
    <x v="1"/>
    <d v="2024-10-31T00:00:00"/>
    <s v="Y60"/>
    <s v="E40000011"/>
    <x v="3"/>
    <s v="QNC"/>
    <s v="E54000010"/>
    <x v="23"/>
    <s v="04Y"/>
    <s v="E38000028"/>
    <s v="NHS Staffordshire and Stoke-on-Trent ICB - 04Y"/>
    <x v="3"/>
    <n v="725"/>
  </r>
  <r>
    <s v="Oct"/>
    <s v="2024"/>
    <x v="1"/>
    <d v="2024-10-31T00:00:00"/>
    <s v="Y60"/>
    <s v="E40000011"/>
    <x v="3"/>
    <s v="QNC"/>
    <s v="E54000010"/>
    <x v="23"/>
    <s v="04Y"/>
    <s v="E38000028"/>
    <s v="NHS Staffordshire and Stoke-on-Trent ICB - 04Y"/>
    <x v="4"/>
    <n v="65"/>
  </r>
  <r>
    <s v="Oct"/>
    <s v="2024"/>
    <x v="1"/>
    <d v="2024-10-31T00:00:00"/>
    <s v="Y60"/>
    <s v="E40000011"/>
    <x v="3"/>
    <s v="QNC"/>
    <s v="E54000010"/>
    <x v="23"/>
    <s v="04Y"/>
    <s v="E38000028"/>
    <s v="NHS Staffordshire and Stoke-on-Trent ICB - 04Y"/>
    <x v="5"/>
    <n v="495"/>
  </r>
  <r>
    <s v="Oct"/>
    <s v="2024"/>
    <x v="1"/>
    <d v="2024-10-31T00:00:00"/>
    <s v="Y60"/>
    <s v="E40000011"/>
    <x v="3"/>
    <s v="QNC"/>
    <s v="E54000010"/>
    <x v="23"/>
    <s v="05D"/>
    <s v="E38000053"/>
    <s v="NHS Staffordshire and Stoke-on-Trent ICB - 05D"/>
    <x v="0"/>
    <n v="30"/>
  </r>
  <r>
    <s v="Oct"/>
    <s v="2024"/>
    <x v="1"/>
    <d v="2024-10-31T00:00:00"/>
    <s v="Y60"/>
    <s v="E40000011"/>
    <x v="3"/>
    <s v="QNC"/>
    <s v="E54000010"/>
    <x v="23"/>
    <s v="05D"/>
    <s v="E38000053"/>
    <s v="NHS Staffordshire and Stoke-on-Trent ICB - 05D"/>
    <x v="1"/>
    <s v="*"/>
  </r>
  <r>
    <s v="Oct"/>
    <s v="2024"/>
    <x v="1"/>
    <d v="2024-10-31T00:00:00"/>
    <s v="Y60"/>
    <s v="E40000011"/>
    <x v="3"/>
    <s v="QNC"/>
    <s v="E54000010"/>
    <x v="23"/>
    <s v="05D"/>
    <s v="E38000053"/>
    <s v="NHS Staffordshire and Stoke-on-Trent ICB - 05D"/>
    <x v="2"/>
    <n v="65"/>
  </r>
  <r>
    <s v="Oct"/>
    <s v="2024"/>
    <x v="1"/>
    <d v="2024-10-31T00:00:00"/>
    <s v="Y60"/>
    <s v="E40000011"/>
    <x v="3"/>
    <s v="QNC"/>
    <s v="E54000010"/>
    <x v="23"/>
    <s v="05D"/>
    <s v="E38000053"/>
    <s v="NHS Staffordshire and Stoke-on-Trent ICB - 05D"/>
    <x v="3"/>
    <n v="685"/>
  </r>
  <r>
    <s v="Oct"/>
    <s v="2024"/>
    <x v="1"/>
    <d v="2024-10-31T00:00:00"/>
    <s v="Y60"/>
    <s v="E40000011"/>
    <x v="3"/>
    <s v="QNC"/>
    <s v="E54000010"/>
    <x v="23"/>
    <s v="05D"/>
    <s v="E38000053"/>
    <s v="NHS Staffordshire and Stoke-on-Trent ICB - 05D"/>
    <x v="4"/>
    <n v="40"/>
  </r>
  <r>
    <s v="Oct"/>
    <s v="2024"/>
    <x v="1"/>
    <d v="2024-10-31T00:00:00"/>
    <s v="Y60"/>
    <s v="E40000011"/>
    <x v="3"/>
    <s v="QNC"/>
    <s v="E54000010"/>
    <x v="23"/>
    <s v="05D"/>
    <s v="E38000053"/>
    <s v="NHS Staffordshire and Stoke-on-Trent ICB - 05D"/>
    <x v="5"/>
    <n v="440"/>
  </r>
  <r>
    <s v="Oct"/>
    <s v="2024"/>
    <x v="1"/>
    <d v="2024-10-31T00:00:00"/>
    <s v="Y60"/>
    <s v="E40000011"/>
    <x v="3"/>
    <s v="QNC"/>
    <s v="E54000010"/>
    <x v="23"/>
    <s v="05G"/>
    <s v="E38000126"/>
    <s v="NHS Staffordshire and Stoke-on-Trent ICB - 05G"/>
    <x v="0"/>
    <n v="115"/>
  </r>
  <r>
    <s v="Oct"/>
    <s v="2024"/>
    <x v="1"/>
    <d v="2024-10-31T00:00:00"/>
    <s v="Y60"/>
    <s v="E40000011"/>
    <x v="3"/>
    <s v="QNC"/>
    <s v="E54000010"/>
    <x v="23"/>
    <s v="05G"/>
    <s v="E38000126"/>
    <s v="NHS Staffordshire and Stoke-on-Trent ICB - 05G"/>
    <x v="1"/>
    <s v="*"/>
  </r>
  <r>
    <s v="Oct"/>
    <s v="2024"/>
    <x v="1"/>
    <d v="2024-10-31T00:00:00"/>
    <s v="Y60"/>
    <s v="E40000011"/>
    <x v="3"/>
    <s v="QNC"/>
    <s v="E54000010"/>
    <x v="23"/>
    <s v="05G"/>
    <s v="E38000126"/>
    <s v="NHS Staffordshire and Stoke-on-Trent ICB - 05G"/>
    <x v="2"/>
    <n v="155"/>
  </r>
  <r>
    <s v="Oct"/>
    <s v="2024"/>
    <x v="1"/>
    <d v="2024-10-31T00:00:00"/>
    <s v="Y60"/>
    <s v="E40000011"/>
    <x v="3"/>
    <s v="QNC"/>
    <s v="E54000010"/>
    <x v="23"/>
    <s v="05G"/>
    <s v="E38000126"/>
    <s v="NHS Staffordshire and Stoke-on-Trent ICB - 05G"/>
    <x v="3"/>
    <n v="660"/>
  </r>
  <r>
    <s v="Oct"/>
    <s v="2024"/>
    <x v="1"/>
    <d v="2024-10-31T00:00:00"/>
    <s v="Y60"/>
    <s v="E40000011"/>
    <x v="3"/>
    <s v="QNC"/>
    <s v="E54000010"/>
    <x v="23"/>
    <s v="05G"/>
    <s v="E38000126"/>
    <s v="NHS Staffordshire and Stoke-on-Trent ICB - 05G"/>
    <x v="4"/>
    <n v="960"/>
  </r>
  <r>
    <s v="Oct"/>
    <s v="2024"/>
    <x v="1"/>
    <d v="2024-10-31T00:00:00"/>
    <s v="Y60"/>
    <s v="E40000011"/>
    <x v="3"/>
    <s v="QNC"/>
    <s v="E54000010"/>
    <x v="23"/>
    <s v="05G"/>
    <s v="E38000126"/>
    <s v="NHS Staffordshire and Stoke-on-Trent ICB - 05G"/>
    <x v="5"/>
    <n v="765"/>
  </r>
  <r>
    <s v="Oct"/>
    <s v="2024"/>
    <x v="1"/>
    <d v="2024-10-31T00:00:00"/>
    <s v="Y60"/>
    <s v="E40000011"/>
    <x v="3"/>
    <s v="QNC"/>
    <s v="E54000010"/>
    <x v="23"/>
    <s v="05Q"/>
    <s v="E38000153"/>
    <s v="NHS Staffordshire and Stoke-on-Trent ICB - 05Q"/>
    <x v="0"/>
    <n v="45"/>
  </r>
  <r>
    <s v="Oct"/>
    <s v="2024"/>
    <x v="1"/>
    <d v="2024-10-31T00:00:00"/>
    <s v="Y60"/>
    <s v="E40000011"/>
    <x v="3"/>
    <s v="QNC"/>
    <s v="E54000010"/>
    <x v="23"/>
    <s v="05Q"/>
    <s v="E38000153"/>
    <s v="NHS Staffordshire and Stoke-on-Trent ICB - 05Q"/>
    <x v="1"/>
    <s v="*"/>
  </r>
  <r>
    <s v="Oct"/>
    <s v="2024"/>
    <x v="1"/>
    <d v="2024-10-31T00:00:00"/>
    <s v="Y60"/>
    <s v="E40000011"/>
    <x v="3"/>
    <s v="QNC"/>
    <s v="E54000010"/>
    <x v="23"/>
    <s v="05Q"/>
    <s v="E38000153"/>
    <s v="NHS Staffordshire and Stoke-on-Trent ICB - 05Q"/>
    <x v="2"/>
    <n v="90"/>
  </r>
  <r>
    <s v="Oct"/>
    <s v="2024"/>
    <x v="1"/>
    <d v="2024-10-31T00:00:00"/>
    <s v="Y60"/>
    <s v="E40000011"/>
    <x v="3"/>
    <s v="QNC"/>
    <s v="E54000010"/>
    <x v="23"/>
    <s v="05Q"/>
    <s v="E38000153"/>
    <s v="NHS Staffordshire and Stoke-on-Trent ICB - 05Q"/>
    <x v="3"/>
    <n v="1290"/>
  </r>
  <r>
    <s v="Oct"/>
    <s v="2024"/>
    <x v="1"/>
    <d v="2024-10-31T00:00:00"/>
    <s v="Y60"/>
    <s v="E40000011"/>
    <x v="3"/>
    <s v="QNC"/>
    <s v="E54000010"/>
    <x v="23"/>
    <s v="05Q"/>
    <s v="E38000153"/>
    <s v="NHS Staffordshire and Stoke-on-Trent ICB - 05Q"/>
    <x v="4"/>
    <n v="165"/>
  </r>
  <r>
    <s v="Oct"/>
    <s v="2024"/>
    <x v="1"/>
    <d v="2024-10-31T00:00:00"/>
    <s v="Y60"/>
    <s v="E40000011"/>
    <x v="3"/>
    <s v="QNC"/>
    <s v="E54000010"/>
    <x v="23"/>
    <s v="05Q"/>
    <s v="E38000153"/>
    <s v="NHS Staffordshire and Stoke-on-Trent ICB - 05Q"/>
    <x v="5"/>
    <n v="635"/>
  </r>
  <r>
    <s v="Oct"/>
    <s v="2024"/>
    <x v="1"/>
    <d v="2024-10-31T00:00:00"/>
    <s v="Y60"/>
    <s v="E40000011"/>
    <x v="3"/>
    <s v="QNC"/>
    <s v="E54000010"/>
    <x v="23"/>
    <s v="05V"/>
    <s v="E38000173"/>
    <s v="NHS Staffordshire and Stoke-on-Trent ICB - 05V"/>
    <x v="0"/>
    <n v="80"/>
  </r>
  <r>
    <s v="Oct"/>
    <s v="2024"/>
    <x v="1"/>
    <d v="2024-10-31T00:00:00"/>
    <s v="Y60"/>
    <s v="E40000011"/>
    <x v="3"/>
    <s v="QNC"/>
    <s v="E54000010"/>
    <x v="23"/>
    <s v="05V"/>
    <s v="E38000173"/>
    <s v="NHS Staffordshire and Stoke-on-Trent ICB - 05V"/>
    <x v="1"/>
    <s v="*"/>
  </r>
  <r>
    <s v="Oct"/>
    <s v="2024"/>
    <x v="1"/>
    <d v="2024-10-31T00:00:00"/>
    <s v="Y60"/>
    <s v="E40000011"/>
    <x v="3"/>
    <s v="QNC"/>
    <s v="E54000010"/>
    <x v="23"/>
    <s v="05V"/>
    <s v="E38000173"/>
    <s v="NHS Staffordshire and Stoke-on-Trent ICB - 05V"/>
    <x v="2"/>
    <n v="75"/>
  </r>
  <r>
    <s v="Oct"/>
    <s v="2024"/>
    <x v="1"/>
    <d v="2024-10-31T00:00:00"/>
    <s v="Y60"/>
    <s v="E40000011"/>
    <x v="3"/>
    <s v="QNC"/>
    <s v="E54000010"/>
    <x v="23"/>
    <s v="05V"/>
    <s v="E38000173"/>
    <s v="NHS Staffordshire and Stoke-on-Trent ICB - 05V"/>
    <x v="3"/>
    <n v="870"/>
  </r>
  <r>
    <s v="Oct"/>
    <s v="2024"/>
    <x v="1"/>
    <d v="2024-10-31T00:00:00"/>
    <s v="Y60"/>
    <s v="E40000011"/>
    <x v="3"/>
    <s v="QNC"/>
    <s v="E54000010"/>
    <x v="23"/>
    <s v="05V"/>
    <s v="E38000173"/>
    <s v="NHS Staffordshire and Stoke-on-Trent ICB - 05V"/>
    <x v="4"/>
    <n v="100"/>
  </r>
  <r>
    <s v="Oct"/>
    <s v="2024"/>
    <x v="1"/>
    <d v="2024-10-31T00:00:00"/>
    <s v="Y60"/>
    <s v="E40000011"/>
    <x v="3"/>
    <s v="QNC"/>
    <s v="E54000010"/>
    <x v="23"/>
    <s v="05V"/>
    <s v="E38000173"/>
    <s v="NHS Staffordshire and Stoke-on-Trent ICB - 05V"/>
    <x v="5"/>
    <n v="380"/>
  </r>
  <r>
    <s v="Oct"/>
    <s v="2024"/>
    <x v="1"/>
    <d v="2024-10-31T00:00:00"/>
    <s v="Y60"/>
    <s v="E40000011"/>
    <x v="3"/>
    <s v="QNC"/>
    <s v="E54000010"/>
    <x v="23"/>
    <s v="05W"/>
    <s v="E38000175"/>
    <s v="NHS Staffordshire and Stoke-on-Trent ICB - 05W"/>
    <x v="0"/>
    <n v="80"/>
  </r>
  <r>
    <s v="Oct"/>
    <s v="2024"/>
    <x v="1"/>
    <d v="2024-10-31T00:00:00"/>
    <s v="Y60"/>
    <s v="E40000011"/>
    <x v="3"/>
    <s v="QNC"/>
    <s v="E54000010"/>
    <x v="23"/>
    <s v="05W"/>
    <s v="E38000175"/>
    <s v="NHS Staffordshire and Stoke-on-Trent ICB - 05W"/>
    <x v="1"/>
    <s v="*"/>
  </r>
  <r>
    <s v="Oct"/>
    <s v="2024"/>
    <x v="1"/>
    <d v="2024-10-31T00:00:00"/>
    <s v="Y60"/>
    <s v="E40000011"/>
    <x v="3"/>
    <s v="QNC"/>
    <s v="E54000010"/>
    <x v="23"/>
    <s v="05W"/>
    <s v="E38000175"/>
    <s v="NHS Staffordshire and Stoke-on-Trent ICB - 05W"/>
    <x v="2"/>
    <n v="125"/>
  </r>
  <r>
    <s v="Oct"/>
    <s v="2024"/>
    <x v="1"/>
    <d v="2024-10-31T00:00:00"/>
    <s v="Y60"/>
    <s v="E40000011"/>
    <x v="3"/>
    <s v="QNC"/>
    <s v="E54000010"/>
    <x v="23"/>
    <s v="05W"/>
    <s v="E38000175"/>
    <s v="NHS Staffordshire and Stoke-on-Trent ICB - 05W"/>
    <x v="3"/>
    <n v="840"/>
  </r>
  <r>
    <s v="Oct"/>
    <s v="2024"/>
    <x v="1"/>
    <d v="2024-10-31T00:00:00"/>
    <s v="Y60"/>
    <s v="E40000011"/>
    <x v="3"/>
    <s v="QNC"/>
    <s v="E54000010"/>
    <x v="23"/>
    <s v="05W"/>
    <s v="E38000175"/>
    <s v="NHS Staffordshire and Stoke-on-Trent ICB - 05W"/>
    <x v="4"/>
    <n v="1300"/>
  </r>
  <r>
    <s v="Oct"/>
    <s v="2024"/>
    <x v="1"/>
    <d v="2024-10-31T00:00:00"/>
    <s v="Y60"/>
    <s v="E40000011"/>
    <x v="3"/>
    <s v="QNC"/>
    <s v="E54000010"/>
    <x v="23"/>
    <s v="05W"/>
    <s v="E38000175"/>
    <s v="NHS Staffordshire and Stoke-on-Trent ICB - 05W"/>
    <x v="5"/>
    <n v="820"/>
  </r>
  <r>
    <s v="Oct"/>
    <s v="2024"/>
    <x v="1"/>
    <d v="2024-10-31T00:00:00"/>
    <s v="Y60"/>
    <s v="E40000011"/>
    <x v="3"/>
    <s v="QOC"/>
    <s v="E54000011"/>
    <x v="24"/>
    <s v="M2L0M"/>
    <s v="E38000257"/>
    <s v="NHS Shropshire, Telford and Wrekin ICB - M2L0M"/>
    <x v="0"/>
    <n v="275"/>
  </r>
  <r>
    <s v="Oct"/>
    <s v="2024"/>
    <x v="1"/>
    <d v="2024-10-31T00:00:00"/>
    <s v="Y60"/>
    <s v="E40000011"/>
    <x v="3"/>
    <s v="QOC"/>
    <s v="E54000011"/>
    <x v="24"/>
    <s v="M2L0M"/>
    <s v="E38000257"/>
    <s v="NHS Shropshire, Telford and Wrekin ICB - M2L0M"/>
    <x v="1"/>
    <s v="*"/>
  </r>
  <r>
    <s v="Oct"/>
    <s v="2024"/>
    <x v="1"/>
    <d v="2024-10-31T00:00:00"/>
    <s v="Y60"/>
    <s v="E40000011"/>
    <x v="3"/>
    <s v="QOC"/>
    <s v="E54000011"/>
    <x v="24"/>
    <s v="M2L0M"/>
    <s v="E38000257"/>
    <s v="NHS Shropshire, Telford and Wrekin ICB - M2L0M"/>
    <x v="2"/>
    <n v="585"/>
  </r>
  <r>
    <s v="Oct"/>
    <s v="2024"/>
    <x v="1"/>
    <d v="2024-10-31T00:00:00"/>
    <s v="Y60"/>
    <s v="E40000011"/>
    <x v="3"/>
    <s v="QOC"/>
    <s v="E54000011"/>
    <x v="24"/>
    <s v="M2L0M"/>
    <s v="E38000257"/>
    <s v="NHS Shropshire, Telford and Wrekin ICB - M2L0M"/>
    <x v="3"/>
    <n v="2825"/>
  </r>
  <r>
    <s v="Oct"/>
    <s v="2024"/>
    <x v="1"/>
    <d v="2024-10-31T00:00:00"/>
    <s v="Y60"/>
    <s v="E40000011"/>
    <x v="3"/>
    <s v="QOC"/>
    <s v="E54000011"/>
    <x v="24"/>
    <s v="M2L0M"/>
    <s v="E38000257"/>
    <s v="NHS Shropshire, Telford and Wrekin ICB - M2L0M"/>
    <x v="4"/>
    <n v="275"/>
  </r>
  <r>
    <s v="Oct"/>
    <s v="2024"/>
    <x v="1"/>
    <d v="2024-10-31T00:00:00"/>
    <s v="Y60"/>
    <s v="E40000011"/>
    <x v="3"/>
    <s v="QOC"/>
    <s v="E54000011"/>
    <x v="24"/>
    <s v="M2L0M"/>
    <s v="E38000257"/>
    <s v="NHS Shropshire, Telford and Wrekin ICB - M2L0M"/>
    <x v="5"/>
    <n v="1040"/>
  </r>
  <r>
    <s v="Oct"/>
    <s v="2024"/>
    <x v="1"/>
    <d v="2024-10-31T00:00:00"/>
    <s v="Y60"/>
    <s v="E40000011"/>
    <x v="3"/>
    <s v="QPM"/>
    <s v="E54000059"/>
    <x v="25"/>
    <s v="78H"/>
    <s v="E38000262"/>
    <s v="NHS Northamptonshire ICB - 78H"/>
    <x v="0"/>
    <n v="130"/>
  </r>
  <r>
    <s v="Oct"/>
    <s v="2024"/>
    <x v="1"/>
    <d v="2024-10-31T00:00:00"/>
    <s v="Y60"/>
    <s v="E40000011"/>
    <x v="3"/>
    <s v="QPM"/>
    <s v="E54000059"/>
    <x v="25"/>
    <s v="78H"/>
    <s v="E38000262"/>
    <s v="NHS Northamptonshire ICB - 78H"/>
    <x v="1"/>
    <n v="5"/>
  </r>
  <r>
    <s v="Oct"/>
    <s v="2024"/>
    <x v="1"/>
    <d v="2024-10-31T00:00:00"/>
    <s v="Y60"/>
    <s v="E40000011"/>
    <x v="3"/>
    <s v="QPM"/>
    <s v="E54000059"/>
    <x v="25"/>
    <s v="78H"/>
    <s v="E38000262"/>
    <s v="NHS Northamptonshire ICB - 78H"/>
    <x v="2"/>
    <n v="195"/>
  </r>
  <r>
    <s v="Oct"/>
    <s v="2024"/>
    <x v="1"/>
    <d v="2024-10-31T00:00:00"/>
    <s v="Y60"/>
    <s v="E40000011"/>
    <x v="3"/>
    <s v="QPM"/>
    <s v="E54000059"/>
    <x v="25"/>
    <s v="78H"/>
    <s v="E38000262"/>
    <s v="NHS Northamptonshire ICB - 78H"/>
    <x v="3"/>
    <n v="2345"/>
  </r>
  <r>
    <s v="Oct"/>
    <s v="2024"/>
    <x v="1"/>
    <d v="2024-10-31T00:00:00"/>
    <s v="Y60"/>
    <s v="E40000011"/>
    <x v="3"/>
    <s v="QPM"/>
    <s v="E54000059"/>
    <x v="25"/>
    <s v="78H"/>
    <s v="E38000262"/>
    <s v="NHS Northamptonshire ICB - 78H"/>
    <x v="4"/>
    <n v="1470"/>
  </r>
  <r>
    <s v="Oct"/>
    <s v="2024"/>
    <x v="1"/>
    <d v="2024-10-31T00:00:00"/>
    <s v="Y60"/>
    <s v="E40000011"/>
    <x v="3"/>
    <s v="QPM"/>
    <s v="E54000059"/>
    <x v="25"/>
    <s v="78H"/>
    <s v="E38000262"/>
    <s v="NHS Northamptonshire ICB - 78H"/>
    <x v="5"/>
    <n v="1950"/>
  </r>
  <r>
    <s v="Oct"/>
    <s v="2024"/>
    <x v="1"/>
    <d v="2024-10-31T00:00:00"/>
    <s v="Y60"/>
    <s v="E40000011"/>
    <x v="3"/>
    <s v="QT1"/>
    <s v="E54000060"/>
    <x v="26"/>
    <s v="02Q"/>
    <s v="E38000008"/>
    <s v="NHS Nottingham and Nottinghamshire ICB - 02Q"/>
    <x v="0"/>
    <n v="20"/>
  </r>
  <r>
    <s v="Oct"/>
    <s v="2024"/>
    <x v="1"/>
    <d v="2024-10-31T00:00:00"/>
    <s v="Y60"/>
    <s v="E40000011"/>
    <x v="3"/>
    <s v="QT1"/>
    <s v="E54000060"/>
    <x v="26"/>
    <s v="02Q"/>
    <s v="E38000008"/>
    <s v="NHS Nottingham and Nottinghamshire ICB - 02Q"/>
    <x v="1"/>
    <s v="*"/>
  </r>
  <r>
    <s v="Oct"/>
    <s v="2024"/>
    <x v="1"/>
    <d v="2024-10-31T00:00:00"/>
    <s v="Y60"/>
    <s v="E40000011"/>
    <x v="3"/>
    <s v="QT1"/>
    <s v="E54000060"/>
    <x v="26"/>
    <s v="02Q"/>
    <s v="E38000008"/>
    <s v="NHS Nottingham and Nottinghamshire ICB - 02Q"/>
    <x v="2"/>
    <n v="130"/>
  </r>
  <r>
    <s v="Oct"/>
    <s v="2024"/>
    <x v="1"/>
    <d v="2024-10-31T00:00:00"/>
    <s v="Y60"/>
    <s v="E40000011"/>
    <x v="3"/>
    <s v="QT1"/>
    <s v="E54000060"/>
    <x v="26"/>
    <s v="02Q"/>
    <s v="E38000008"/>
    <s v="NHS Nottingham and Nottinghamshire ICB - 02Q"/>
    <x v="3"/>
    <n v="505"/>
  </r>
  <r>
    <s v="Oct"/>
    <s v="2024"/>
    <x v="1"/>
    <d v="2024-10-31T00:00:00"/>
    <s v="Y60"/>
    <s v="E40000011"/>
    <x v="3"/>
    <s v="QT1"/>
    <s v="E54000060"/>
    <x v="26"/>
    <s v="02Q"/>
    <s v="E38000008"/>
    <s v="NHS Nottingham and Nottinghamshire ICB - 02Q"/>
    <x v="4"/>
    <n v="340"/>
  </r>
  <r>
    <s v="Oct"/>
    <s v="2024"/>
    <x v="1"/>
    <d v="2024-10-31T00:00:00"/>
    <s v="Y60"/>
    <s v="E40000011"/>
    <x v="3"/>
    <s v="QT1"/>
    <s v="E54000060"/>
    <x v="26"/>
    <s v="02Q"/>
    <s v="E38000008"/>
    <s v="NHS Nottingham and Nottinghamshire ICB - 02Q"/>
    <x v="5"/>
    <n v="405"/>
  </r>
  <r>
    <s v="Oct"/>
    <s v="2024"/>
    <x v="1"/>
    <d v="2024-10-31T00:00:00"/>
    <s v="Y60"/>
    <s v="E40000011"/>
    <x v="3"/>
    <s v="QT1"/>
    <s v="E54000060"/>
    <x v="26"/>
    <s v="52R"/>
    <s v="E38000243"/>
    <s v="NHS Nottingham and Nottinghamshire ICB - 52R"/>
    <x v="0"/>
    <n v="140"/>
  </r>
  <r>
    <s v="Oct"/>
    <s v="2024"/>
    <x v="1"/>
    <d v="2024-10-31T00:00:00"/>
    <s v="Y60"/>
    <s v="E40000011"/>
    <x v="3"/>
    <s v="QT1"/>
    <s v="E54000060"/>
    <x v="26"/>
    <s v="52R"/>
    <s v="E38000243"/>
    <s v="NHS Nottingham and Nottinghamshire ICB - 52R"/>
    <x v="1"/>
    <n v="30"/>
  </r>
  <r>
    <s v="Oct"/>
    <s v="2024"/>
    <x v="1"/>
    <d v="2024-10-31T00:00:00"/>
    <s v="Y60"/>
    <s v="E40000011"/>
    <x v="3"/>
    <s v="QT1"/>
    <s v="E54000060"/>
    <x v="26"/>
    <s v="52R"/>
    <s v="E38000243"/>
    <s v="NHS Nottingham and Nottinghamshire ICB - 52R"/>
    <x v="2"/>
    <n v="665"/>
  </r>
  <r>
    <s v="Oct"/>
    <s v="2024"/>
    <x v="1"/>
    <d v="2024-10-31T00:00:00"/>
    <s v="Y60"/>
    <s v="E40000011"/>
    <x v="3"/>
    <s v="QT1"/>
    <s v="E54000060"/>
    <x v="26"/>
    <s v="52R"/>
    <s v="E38000243"/>
    <s v="NHS Nottingham and Nottinghamshire ICB - 52R"/>
    <x v="3"/>
    <n v="3285"/>
  </r>
  <r>
    <s v="Oct"/>
    <s v="2024"/>
    <x v="1"/>
    <d v="2024-10-31T00:00:00"/>
    <s v="Y60"/>
    <s v="E40000011"/>
    <x v="3"/>
    <s v="QT1"/>
    <s v="E54000060"/>
    <x v="26"/>
    <s v="52R"/>
    <s v="E38000243"/>
    <s v="NHS Nottingham and Nottinghamshire ICB - 52R"/>
    <x v="4"/>
    <n v="2515"/>
  </r>
  <r>
    <s v="Oct"/>
    <s v="2024"/>
    <x v="1"/>
    <d v="2024-10-31T00:00:00"/>
    <s v="Y60"/>
    <s v="E40000011"/>
    <x v="3"/>
    <s v="QT1"/>
    <s v="E54000060"/>
    <x v="26"/>
    <s v="52R"/>
    <s v="E38000243"/>
    <s v="NHS Nottingham and Nottinghamshire ICB - 52R"/>
    <x v="5"/>
    <n v="2870"/>
  </r>
  <r>
    <s v="Oct"/>
    <s v="2024"/>
    <x v="1"/>
    <d v="2024-10-31T00:00:00"/>
    <s v="Y60"/>
    <s v="E40000011"/>
    <x v="3"/>
    <s v="QUA"/>
    <s v="E54000062"/>
    <x v="27"/>
    <s v="D2P2L"/>
    <s v="E38000259"/>
    <s v="NHS Black Country ICB - D2P2L"/>
    <x v="0"/>
    <n v="225"/>
  </r>
  <r>
    <s v="Oct"/>
    <s v="2024"/>
    <x v="1"/>
    <d v="2024-10-31T00:00:00"/>
    <s v="Y60"/>
    <s v="E40000011"/>
    <x v="3"/>
    <s v="QUA"/>
    <s v="E54000062"/>
    <x v="27"/>
    <s v="D2P2L"/>
    <s v="E38000259"/>
    <s v="NHS Black Country ICB - D2P2L"/>
    <x v="1"/>
    <s v="*"/>
  </r>
  <r>
    <s v="Oct"/>
    <s v="2024"/>
    <x v="1"/>
    <d v="2024-10-31T00:00:00"/>
    <s v="Y60"/>
    <s v="E40000011"/>
    <x v="3"/>
    <s v="QUA"/>
    <s v="E54000062"/>
    <x v="27"/>
    <s v="D2P2L"/>
    <s v="E38000259"/>
    <s v="NHS Black Country ICB - D2P2L"/>
    <x v="2"/>
    <n v="540"/>
  </r>
  <r>
    <s v="Oct"/>
    <s v="2024"/>
    <x v="1"/>
    <d v="2024-10-31T00:00:00"/>
    <s v="Y60"/>
    <s v="E40000011"/>
    <x v="3"/>
    <s v="QUA"/>
    <s v="E54000062"/>
    <x v="27"/>
    <s v="D2P2L"/>
    <s v="E38000259"/>
    <s v="NHS Black Country ICB - D2P2L"/>
    <x v="3"/>
    <n v="4200"/>
  </r>
  <r>
    <s v="Oct"/>
    <s v="2024"/>
    <x v="1"/>
    <d v="2024-10-31T00:00:00"/>
    <s v="Y60"/>
    <s v="E40000011"/>
    <x v="3"/>
    <s v="QUA"/>
    <s v="E54000062"/>
    <x v="27"/>
    <s v="D2P2L"/>
    <s v="E38000259"/>
    <s v="NHS Black Country ICB - D2P2L"/>
    <x v="4"/>
    <n v="2460"/>
  </r>
  <r>
    <s v="Oct"/>
    <s v="2024"/>
    <x v="1"/>
    <d v="2024-10-31T00:00:00"/>
    <s v="Y60"/>
    <s v="E40000011"/>
    <x v="3"/>
    <s v="QUA"/>
    <s v="E54000062"/>
    <x v="27"/>
    <s v="D2P2L"/>
    <s v="E38000259"/>
    <s v="NHS Black Country ICB - D2P2L"/>
    <x v="5"/>
    <n v="2520"/>
  </r>
  <r>
    <s v="Oct"/>
    <s v="2024"/>
    <x v="1"/>
    <d v="2024-10-31T00:00:00"/>
    <s v="Y60"/>
    <s v="E40000011"/>
    <x v="3"/>
    <s v="QWU"/>
    <s v="E54000018"/>
    <x v="28"/>
    <s v="B2M3M"/>
    <s v="E38000251"/>
    <s v="NHS Coventry and Warwickshire ICB - B2M3M"/>
    <x v="0"/>
    <n v="45"/>
  </r>
  <r>
    <s v="Oct"/>
    <s v="2024"/>
    <x v="1"/>
    <d v="2024-10-31T00:00:00"/>
    <s v="Y60"/>
    <s v="E40000011"/>
    <x v="3"/>
    <s v="QWU"/>
    <s v="E54000018"/>
    <x v="28"/>
    <s v="B2M3M"/>
    <s v="E38000251"/>
    <s v="NHS Coventry and Warwickshire ICB - B2M3M"/>
    <x v="1"/>
    <s v="*"/>
  </r>
  <r>
    <s v="Oct"/>
    <s v="2024"/>
    <x v="1"/>
    <d v="2024-10-31T00:00:00"/>
    <s v="Y60"/>
    <s v="E40000011"/>
    <x v="3"/>
    <s v="QWU"/>
    <s v="E54000018"/>
    <x v="28"/>
    <s v="B2M3M"/>
    <s v="E38000251"/>
    <s v="NHS Coventry and Warwickshire ICB - B2M3M"/>
    <x v="2"/>
    <n v="530"/>
  </r>
  <r>
    <s v="Oct"/>
    <s v="2024"/>
    <x v="1"/>
    <d v="2024-10-31T00:00:00"/>
    <s v="Y60"/>
    <s v="E40000011"/>
    <x v="3"/>
    <s v="QWU"/>
    <s v="E54000018"/>
    <x v="28"/>
    <s v="B2M3M"/>
    <s v="E38000251"/>
    <s v="NHS Coventry and Warwickshire ICB - B2M3M"/>
    <x v="3"/>
    <n v="3995"/>
  </r>
  <r>
    <s v="Oct"/>
    <s v="2024"/>
    <x v="1"/>
    <d v="2024-10-31T00:00:00"/>
    <s v="Y60"/>
    <s v="E40000011"/>
    <x v="3"/>
    <s v="QWU"/>
    <s v="E54000018"/>
    <x v="28"/>
    <s v="B2M3M"/>
    <s v="E38000251"/>
    <s v="NHS Coventry and Warwickshire ICB - B2M3M"/>
    <x v="4"/>
    <n v="775"/>
  </r>
  <r>
    <s v="Oct"/>
    <s v="2024"/>
    <x v="1"/>
    <d v="2024-10-31T00:00:00"/>
    <s v="Y60"/>
    <s v="E40000011"/>
    <x v="3"/>
    <s v="QWU"/>
    <s v="E54000018"/>
    <x v="28"/>
    <s v="B2M3M"/>
    <s v="E38000251"/>
    <s v="NHS Coventry and Warwickshire ICB - B2M3M"/>
    <x v="5"/>
    <n v="2140"/>
  </r>
  <r>
    <s v="Oct"/>
    <s v="2024"/>
    <x v="1"/>
    <d v="2024-10-31T00:00:00"/>
    <s v="Y61"/>
    <s v="E40000013"/>
    <x v="4"/>
    <s v="QH8"/>
    <s v="E54000026"/>
    <x v="29"/>
    <s v="06Q"/>
    <s v="E38000106"/>
    <s v="NHS Mid and South Essex ICB - 06Q"/>
    <x v="0"/>
    <n v="65"/>
  </r>
  <r>
    <s v="Oct"/>
    <s v="2024"/>
    <x v="1"/>
    <d v="2024-10-31T00:00:00"/>
    <s v="Y61"/>
    <s v="E40000013"/>
    <x v="4"/>
    <s v="QH8"/>
    <s v="E54000026"/>
    <x v="29"/>
    <s v="06Q"/>
    <s v="E38000106"/>
    <s v="NHS Mid and South Essex ICB - 06Q"/>
    <x v="1"/>
    <s v="*"/>
  </r>
  <r>
    <s v="Oct"/>
    <s v="2024"/>
    <x v="1"/>
    <d v="2024-10-31T00:00:00"/>
    <s v="Y61"/>
    <s v="E40000013"/>
    <x v="4"/>
    <s v="QH8"/>
    <s v="E54000026"/>
    <x v="29"/>
    <s v="06Q"/>
    <s v="E38000106"/>
    <s v="NHS Mid and South Essex ICB - 06Q"/>
    <x v="2"/>
    <n v="120"/>
  </r>
  <r>
    <s v="Oct"/>
    <s v="2024"/>
    <x v="1"/>
    <d v="2024-10-31T00:00:00"/>
    <s v="Y61"/>
    <s v="E40000013"/>
    <x v="4"/>
    <s v="QH8"/>
    <s v="E54000026"/>
    <x v="29"/>
    <s v="06Q"/>
    <s v="E38000106"/>
    <s v="NHS Mid and South Essex ICB - 06Q"/>
    <x v="3"/>
    <n v="525"/>
  </r>
  <r>
    <s v="Oct"/>
    <s v="2024"/>
    <x v="1"/>
    <d v="2024-10-31T00:00:00"/>
    <s v="Y61"/>
    <s v="E40000013"/>
    <x v="4"/>
    <s v="QH8"/>
    <s v="E54000026"/>
    <x v="29"/>
    <s v="06Q"/>
    <s v="E38000106"/>
    <s v="NHS Mid and South Essex ICB - 06Q"/>
    <x v="4"/>
    <n v="1780"/>
  </r>
  <r>
    <s v="Oct"/>
    <s v="2024"/>
    <x v="1"/>
    <d v="2024-10-31T00:00:00"/>
    <s v="Y61"/>
    <s v="E40000013"/>
    <x v="4"/>
    <s v="QH8"/>
    <s v="E54000026"/>
    <x v="29"/>
    <s v="06Q"/>
    <s v="E38000106"/>
    <s v="NHS Mid and South Essex ICB - 06Q"/>
    <x v="5"/>
    <n v="1235"/>
  </r>
  <r>
    <s v="Oct"/>
    <s v="2024"/>
    <x v="1"/>
    <d v="2024-10-31T00:00:00"/>
    <s v="Y61"/>
    <s v="E40000013"/>
    <x v="4"/>
    <s v="QH8"/>
    <s v="E54000026"/>
    <x v="29"/>
    <s v="07G"/>
    <s v="E38000185"/>
    <s v="NHS Mid and South Essex ICB - 07G"/>
    <x v="0"/>
    <s v="*"/>
  </r>
  <r>
    <s v="Oct"/>
    <s v="2024"/>
    <x v="1"/>
    <d v="2024-10-31T00:00:00"/>
    <s v="Y61"/>
    <s v="E40000013"/>
    <x v="4"/>
    <s v="QH8"/>
    <s v="E54000026"/>
    <x v="29"/>
    <s v="07G"/>
    <s v="E38000185"/>
    <s v="NHS Mid and South Essex ICB - 07G"/>
    <x v="1"/>
    <s v="*"/>
  </r>
  <r>
    <s v="Oct"/>
    <s v="2024"/>
    <x v="1"/>
    <d v="2024-10-31T00:00:00"/>
    <s v="Y61"/>
    <s v="E40000013"/>
    <x v="4"/>
    <s v="QH8"/>
    <s v="E54000026"/>
    <x v="29"/>
    <s v="07G"/>
    <s v="E38000185"/>
    <s v="NHS Mid and South Essex ICB - 07G"/>
    <x v="2"/>
    <n v="10"/>
  </r>
  <r>
    <s v="Oct"/>
    <s v="2024"/>
    <x v="1"/>
    <d v="2024-10-31T00:00:00"/>
    <s v="Y61"/>
    <s v="E40000013"/>
    <x v="4"/>
    <s v="QH8"/>
    <s v="E54000026"/>
    <x v="29"/>
    <s v="07G"/>
    <s v="E38000185"/>
    <s v="NHS Mid and South Essex ICB - 07G"/>
    <x v="3"/>
    <n v="210"/>
  </r>
  <r>
    <s v="Oct"/>
    <s v="2024"/>
    <x v="1"/>
    <d v="2024-10-31T00:00:00"/>
    <s v="Y61"/>
    <s v="E40000013"/>
    <x v="4"/>
    <s v="QH8"/>
    <s v="E54000026"/>
    <x v="29"/>
    <s v="07G"/>
    <s v="E38000185"/>
    <s v="NHS Mid and South Essex ICB - 07G"/>
    <x v="4"/>
    <n v="545"/>
  </r>
  <r>
    <s v="Oct"/>
    <s v="2024"/>
    <x v="1"/>
    <d v="2024-10-31T00:00:00"/>
    <s v="Y61"/>
    <s v="E40000013"/>
    <x v="4"/>
    <s v="QH8"/>
    <s v="E54000026"/>
    <x v="29"/>
    <s v="07G"/>
    <s v="E38000185"/>
    <s v="NHS Mid and South Essex ICB - 07G"/>
    <x v="5"/>
    <n v="345"/>
  </r>
  <r>
    <s v="Oct"/>
    <s v="2024"/>
    <x v="1"/>
    <d v="2024-10-31T00:00:00"/>
    <s v="Y61"/>
    <s v="E40000013"/>
    <x v="4"/>
    <s v="QH8"/>
    <s v="E54000026"/>
    <x v="29"/>
    <s v="99E"/>
    <s v="E38000007"/>
    <s v="NHS Mid and South Essex ICB - 99E"/>
    <x v="0"/>
    <n v="15"/>
  </r>
  <r>
    <s v="Oct"/>
    <s v="2024"/>
    <x v="1"/>
    <d v="2024-10-31T00:00:00"/>
    <s v="Y61"/>
    <s v="E40000013"/>
    <x v="4"/>
    <s v="QH8"/>
    <s v="E54000026"/>
    <x v="29"/>
    <s v="99E"/>
    <s v="E38000007"/>
    <s v="NHS Mid and South Essex ICB - 99E"/>
    <x v="1"/>
    <s v="*"/>
  </r>
  <r>
    <s v="Oct"/>
    <s v="2024"/>
    <x v="1"/>
    <d v="2024-10-31T00:00:00"/>
    <s v="Y61"/>
    <s v="E40000013"/>
    <x v="4"/>
    <s v="QH8"/>
    <s v="E54000026"/>
    <x v="29"/>
    <s v="99E"/>
    <s v="E38000007"/>
    <s v="NHS Mid and South Essex ICB - 99E"/>
    <x v="2"/>
    <n v="85"/>
  </r>
  <r>
    <s v="Oct"/>
    <s v="2024"/>
    <x v="1"/>
    <d v="2024-10-31T00:00:00"/>
    <s v="Y61"/>
    <s v="E40000013"/>
    <x v="4"/>
    <s v="QH8"/>
    <s v="E54000026"/>
    <x v="29"/>
    <s v="99E"/>
    <s v="E38000007"/>
    <s v="NHS Mid and South Essex ICB - 99E"/>
    <x v="3"/>
    <n v="600"/>
  </r>
  <r>
    <s v="Oct"/>
    <s v="2024"/>
    <x v="1"/>
    <d v="2024-10-31T00:00:00"/>
    <s v="Y61"/>
    <s v="E40000013"/>
    <x v="4"/>
    <s v="QH8"/>
    <s v="E54000026"/>
    <x v="29"/>
    <s v="99E"/>
    <s v="E38000007"/>
    <s v="NHS Mid and South Essex ICB - 99E"/>
    <x v="4"/>
    <n v="915"/>
  </r>
  <r>
    <s v="Oct"/>
    <s v="2024"/>
    <x v="1"/>
    <d v="2024-10-31T00:00:00"/>
    <s v="Y61"/>
    <s v="E40000013"/>
    <x v="4"/>
    <s v="QH8"/>
    <s v="E54000026"/>
    <x v="29"/>
    <s v="99E"/>
    <s v="E38000007"/>
    <s v="NHS Mid and South Essex ICB - 99E"/>
    <x v="5"/>
    <n v="640"/>
  </r>
  <r>
    <s v="Oct"/>
    <s v="2024"/>
    <x v="1"/>
    <d v="2024-10-31T00:00:00"/>
    <s v="Y61"/>
    <s v="E40000013"/>
    <x v="4"/>
    <s v="QH8"/>
    <s v="E54000026"/>
    <x v="29"/>
    <s v="99F"/>
    <s v="E38000030"/>
    <s v="NHS Mid and South Essex ICB - 99F"/>
    <x v="0"/>
    <s v="*"/>
  </r>
  <r>
    <s v="Oct"/>
    <s v="2024"/>
    <x v="1"/>
    <d v="2024-10-31T00:00:00"/>
    <s v="Y61"/>
    <s v="E40000013"/>
    <x v="4"/>
    <s v="QH8"/>
    <s v="E54000026"/>
    <x v="29"/>
    <s v="99F"/>
    <s v="E38000030"/>
    <s v="NHS Mid and South Essex ICB - 99F"/>
    <x v="1"/>
    <s v="*"/>
  </r>
  <r>
    <s v="Oct"/>
    <s v="2024"/>
    <x v="1"/>
    <d v="2024-10-31T00:00:00"/>
    <s v="Y61"/>
    <s v="E40000013"/>
    <x v="4"/>
    <s v="QH8"/>
    <s v="E54000026"/>
    <x v="29"/>
    <s v="99F"/>
    <s v="E38000030"/>
    <s v="NHS Mid and South Essex ICB - 99F"/>
    <x v="2"/>
    <n v="35"/>
  </r>
  <r>
    <s v="Oct"/>
    <s v="2024"/>
    <x v="1"/>
    <d v="2024-10-31T00:00:00"/>
    <s v="Y61"/>
    <s v="E40000013"/>
    <x v="4"/>
    <s v="QH8"/>
    <s v="E54000026"/>
    <x v="29"/>
    <s v="99F"/>
    <s v="E38000030"/>
    <s v="NHS Mid and South Essex ICB - 99F"/>
    <x v="3"/>
    <n v="130"/>
  </r>
  <r>
    <s v="Oct"/>
    <s v="2024"/>
    <x v="1"/>
    <d v="2024-10-31T00:00:00"/>
    <s v="Y61"/>
    <s v="E40000013"/>
    <x v="4"/>
    <s v="QH8"/>
    <s v="E54000026"/>
    <x v="29"/>
    <s v="99F"/>
    <s v="E38000030"/>
    <s v="NHS Mid and South Essex ICB - 99F"/>
    <x v="4"/>
    <n v="1475"/>
  </r>
  <r>
    <s v="Oct"/>
    <s v="2024"/>
    <x v="1"/>
    <d v="2024-10-31T00:00:00"/>
    <s v="Y61"/>
    <s v="E40000013"/>
    <x v="4"/>
    <s v="QH8"/>
    <s v="E54000026"/>
    <x v="29"/>
    <s v="99F"/>
    <s v="E38000030"/>
    <s v="NHS Mid and South Essex ICB - 99F"/>
    <x v="5"/>
    <n v="515"/>
  </r>
  <r>
    <s v="Oct"/>
    <s v="2024"/>
    <x v="1"/>
    <d v="2024-10-31T00:00:00"/>
    <s v="Y61"/>
    <s v="E40000013"/>
    <x v="4"/>
    <s v="QH8"/>
    <s v="E54000026"/>
    <x v="29"/>
    <s v="99G"/>
    <s v="E38000168"/>
    <s v="NHS Mid and South Essex ICB - 99G"/>
    <x v="0"/>
    <s v="*"/>
  </r>
  <r>
    <s v="Oct"/>
    <s v="2024"/>
    <x v="1"/>
    <d v="2024-10-31T00:00:00"/>
    <s v="Y61"/>
    <s v="E40000013"/>
    <x v="4"/>
    <s v="QH8"/>
    <s v="E54000026"/>
    <x v="29"/>
    <s v="99G"/>
    <s v="E38000168"/>
    <s v="NHS Mid and South Essex ICB - 99G"/>
    <x v="1"/>
    <s v="*"/>
  </r>
  <r>
    <s v="Oct"/>
    <s v="2024"/>
    <x v="1"/>
    <d v="2024-10-31T00:00:00"/>
    <s v="Y61"/>
    <s v="E40000013"/>
    <x v="4"/>
    <s v="QH8"/>
    <s v="E54000026"/>
    <x v="29"/>
    <s v="99G"/>
    <s v="E38000168"/>
    <s v="NHS Mid and South Essex ICB - 99G"/>
    <x v="2"/>
    <n v="125"/>
  </r>
  <r>
    <s v="Oct"/>
    <s v="2024"/>
    <x v="1"/>
    <d v="2024-10-31T00:00:00"/>
    <s v="Y61"/>
    <s v="E40000013"/>
    <x v="4"/>
    <s v="QH8"/>
    <s v="E54000026"/>
    <x v="29"/>
    <s v="99G"/>
    <s v="E38000168"/>
    <s v="NHS Mid and South Essex ICB - 99G"/>
    <x v="3"/>
    <n v="135"/>
  </r>
  <r>
    <s v="Oct"/>
    <s v="2024"/>
    <x v="1"/>
    <d v="2024-10-31T00:00:00"/>
    <s v="Y61"/>
    <s v="E40000013"/>
    <x v="4"/>
    <s v="QH8"/>
    <s v="E54000026"/>
    <x v="29"/>
    <s v="99G"/>
    <s v="E38000168"/>
    <s v="NHS Mid and South Essex ICB - 99G"/>
    <x v="4"/>
    <n v="1205"/>
  </r>
  <r>
    <s v="Oct"/>
    <s v="2024"/>
    <x v="1"/>
    <d v="2024-10-31T00:00:00"/>
    <s v="Y61"/>
    <s v="E40000013"/>
    <x v="4"/>
    <s v="QH8"/>
    <s v="E54000026"/>
    <x v="29"/>
    <s v="99G"/>
    <s v="E38000168"/>
    <s v="NHS Mid and South Essex ICB - 99G"/>
    <x v="5"/>
    <n v="730"/>
  </r>
  <r>
    <s v="Oct"/>
    <s v="2024"/>
    <x v="1"/>
    <d v="2024-10-31T00:00:00"/>
    <s v="Y61"/>
    <s v="E40000013"/>
    <x v="4"/>
    <s v="QHG"/>
    <s v="E54000024"/>
    <x v="30"/>
    <s v="M1J4Y"/>
    <s v="E38000249"/>
    <s v="NHS Bedfordshire, Luton and Milton Keynes ICB - M1J4Y"/>
    <x v="0"/>
    <n v="140"/>
  </r>
  <r>
    <s v="Oct"/>
    <s v="2024"/>
    <x v="1"/>
    <d v="2024-10-31T00:00:00"/>
    <s v="Y61"/>
    <s v="E40000013"/>
    <x v="4"/>
    <s v="QHG"/>
    <s v="E54000024"/>
    <x v="30"/>
    <s v="M1J4Y"/>
    <s v="E38000249"/>
    <s v="NHS Bedfordshire, Luton and Milton Keynes ICB - M1J4Y"/>
    <x v="1"/>
    <n v="5"/>
  </r>
  <r>
    <s v="Oct"/>
    <s v="2024"/>
    <x v="1"/>
    <d v="2024-10-31T00:00:00"/>
    <s v="Y61"/>
    <s v="E40000013"/>
    <x v="4"/>
    <s v="QHG"/>
    <s v="E54000024"/>
    <x v="30"/>
    <s v="M1J4Y"/>
    <s v="E38000249"/>
    <s v="NHS Bedfordshire, Luton and Milton Keynes ICB - M1J4Y"/>
    <x v="2"/>
    <n v="325"/>
  </r>
  <r>
    <s v="Oct"/>
    <s v="2024"/>
    <x v="1"/>
    <d v="2024-10-31T00:00:00"/>
    <s v="Y61"/>
    <s v="E40000013"/>
    <x v="4"/>
    <s v="QHG"/>
    <s v="E54000024"/>
    <x v="30"/>
    <s v="M1J4Y"/>
    <s v="E38000249"/>
    <s v="NHS Bedfordshire, Luton and Milton Keynes ICB - M1J4Y"/>
    <x v="3"/>
    <n v="2020"/>
  </r>
  <r>
    <s v="Oct"/>
    <s v="2024"/>
    <x v="1"/>
    <d v="2024-10-31T00:00:00"/>
    <s v="Y61"/>
    <s v="E40000013"/>
    <x v="4"/>
    <s v="QHG"/>
    <s v="E54000024"/>
    <x v="30"/>
    <s v="M1J4Y"/>
    <s v="E38000249"/>
    <s v="NHS Bedfordshire, Luton and Milton Keynes ICB - M1J4Y"/>
    <x v="4"/>
    <n v="2910"/>
  </r>
  <r>
    <s v="Oct"/>
    <s v="2024"/>
    <x v="1"/>
    <d v="2024-10-31T00:00:00"/>
    <s v="Y61"/>
    <s v="E40000013"/>
    <x v="4"/>
    <s v="QHG"/>
    <s v="E54000024"/>
    <x v="30"/>
    <s v="M1J4Y"/>
    <s v="E38000249"/>
    <s v="NHS Bedfordshire, Luton and Milton Keynes ICB - M1J4Y"/>
    <x v="5"/>
    <n v="2255"/>
  </r>
  <r>
    <s v="Oct"/>
    <s v="2024"/>
    <x v="1"/>
    <d v="2024-10-31T00:00:00"/>
    <s v="Y61"/>
    <s v="E40000013"/>
    <x v="4"/>
    <s v="QJG"/>
    <s v="E54000023"/>
    <x v="31"/>
    <s v="06L"/>
    <s v="E38000086"/>
    <s v="NHS Suffolk and North East Essex ICB - 06L"/>
    <x v="0"/>
    <n v="25"/>
  </r>
  <r>
    <s v="Oct"/>
    <s v="2024"/>
    <x v="1"/>
    <d v="2024-10-31T00:00:00"/>
    <s v="Y61"/>
    <s v="E40000013"/>
    <x v="4"/>
    <s v="QJG"/>
    <s v="E54000023"/>
    <x v="31"/>
    <s v="06L"/>
    <s v="E38000086"/>
    <s v="NHS Suffolk and North East Essex ICB - 06L"/>
    <x v="1"/>
    <s v="*"/>
  </r>
  <r>
    <s v="Oct"/>
    <s v="2024"/>
    <x v="1"/>
    <d v="2024-10-31T00:00:00"/>
    <s v="Y61"/>
    <s v="E40000013"/>
    <x v="4"/>
    <s v="QJG"/>
    <s v="E54000023"/>
    <x v="31"/>
    <s v="06L"/>
    <s v="E38000086"/>
    <s v="NHS Suffolk and North East Essex ICB - 06L"/>
    <x v="2"/>
    <n v="180"/>
  </r>
  <r>
    <s v="Oct"/>
    <s v="2024"/>
    <x v="1"/>
    <d v="2024-10-31T00:00:00"/>
    <s v="Y61"/>
    <s v="E40000013"/>
    <x v="4"/>
    <s v="QJG"/>
    <s v="E54000023"/>
    <x v="31"/>
    <s v="06L"/>
    <s v="E38000086"/>
    <s v="NHS Suffolk and North East Essex ICB - 06L"/>
    <x v="3"/>
    <n v="1500"/>
  </r>
  <r>
    <s v="Oct"/>
    <s v="2024"/>
    <x v="1"/>
    <d v="2024-10-31T00:00:00"/>
    <s v="Y61"/>
    <s v="E40000013"/>
    <x v="4"/>
    <s v="QJG"/>
    <s v="E54000023"/>
    <x v="31"/>
    <s v="06L"/>
    <s v="E38000086"/>
    <s v="NHS Suffolk and North East Essex ICB - 06L"/>
    <x v="4"/>
    <n v="695"/>
  </r>
  <r>
    <s v="Oct"/>
    <s v="2024"/>
    <x v="1"/>
    <d v="2024-10-31T00:00:00"/>
    <s v="Y61"/>
    <s v="E40000013"/>
    <x v="4"/>
    <s v="QJG"/>
    <s v="E54000023"/>
    <x v="31"/>
    <s v="06L"/>
    <s v="E38000086"/>
    <s v="NHS Suffolk and North East Essex ICB - 06L"/>
    <x v="5"/>
    <n v="1425"/>
  </r>
  <r>
    <s v="Oct"/>
    <s v="2024"/>
    <x v="1"/>
    <d v="2024-10-31T00:00:00"/>
    <s v="Y61"/>
    <s v="E40000013"/>
    <x v="4"/>
    <s v="QJG"/>
    <s v="E54000023"/>
    <x v="31"/>
    <s v="06T"/>
    <s v="E38000117"/>
    <s v="NHS Suffolk and North East Essex ICB - 06T"/>
    <x v="0"/>
    <n v="25"/>
  </r>
  <r>
    <s v="Oct"/>
    <s v="2024"/>
    <x v="1"/>
    <d v="2024-10-31T00:00:00"/>
    <s v="Y61"/>
    <s v="E40000013"/>
    <x v="4"/>
    <s v="QJG"/>
    <s v="E54000023"/>
    <x v="31"/>
    <s v="06T"/>
    <s v="E38000117"/>
    <s v="NHS Suffolk and North East Essex ICB - 06T"/>
    <x v="1"/>
    <s v="*"/>
  </r>
  <r>
    <s v="Oct"/>
    <s v="2024"/>
    <x v="1"/>
    <d v="2024-10-31T00:00:00"/>
    <s v="Y61"/>
    <s v="E40000013"/>
    <x v="4"/>
    <s v="QJG"/>
    <s v="E54000023"/>
    <x v="31"/>
    <s v="06T"/>
    <s v="E38000117"/>
    <s v="NHS Suffolk and North East Essex ICB - 06T"/>
    <x v="2"/>
    <n v="240"/>
  </r>
  <r>
    <s v="Oct"/>
    <s v="2024"/>
    <x v="1"/>
    <d v="2024-10-31T00:00:00"/>
    <s v="Y61"/>
    <s v="E40000013"/>
    <x v="4"/>
    <s v="QJG"/>
    <s v="E54000023"/>
    <x v="31"/>
    <s v="06T"/>
    <s v="E38000117"/>
    <s v="NHS Suffolk and North East Essex ICB - 06T"/>
    <x v="3"/>
    <n v="2140"/>
  </r>
  <r>
    <s v="Oct"/>
    <s v="2024"/>
    <x v="1"/>
    <d v="2024-10-31T00:00:00"/>
    <s v="Y61"/>
    <s v="E40000013"/>
    <x v="4"/>
    <s v="QJG"/>
    <s v="E54000023"/>
    <x v="31"/>
    <s v="06T"/>
    <s v="E38000117"/>
    <s v="NHS Suffolk and North East Essex ICB - 06T"/>
    <x v="4"/>
    <n v="360"/>
  </r>
  <r>
    <s v="Oct"/>
    <s v="2024"/>
    <x v="1"/>
    <d v="2024-10-31T00:00:00"/>
    <s v="Y61"/>
    <s v="E40000013"/>
    <x v="4"/>
    <s v="QJG"/>
    <s v="E54000023"/>
    <x v="31"/>
    <s v="06T"/>
    <s v="E38000117"/>
    <s v="NHS Suffolk and North East Essex ICB - 06T"/>
    <x v="5"/>
    <n v="1240"/>
  </r>
  <r>
    <s v="Oct"/>
    <s v="2024"/>
    <x v="1"/>
    <d v="2024-10-31T00:00:00"/>
    <s v="Y61"/>
    <s v="E40000013"/>
    <x v="4"/>
    <s v="QJG"/>
    <s v="E54000023"/>
    <x v="31"/>
    <s v="07K"/>
    <s v="E38000204"/>
    <s v="NHS Suffolk and North East Essex ICB - 07K"/>
    <x v="0"/>
    <n v="10"/>
  </r>
  <r>
    <s v="Oct"/>
    <s v="2024"/>
    <x v="1"/>
    <d v="2024-10-31T00:00:00"/>
    <s v="Y61"/>
    <s v="E40000013"/>
    <x v="4"/>
    <s v="QJG"/>
    <s v="E54000023"/>
    <x v="31"/>
    <s v="07K"/>
    <s v="E38000204"/>
    <s v="NHS Suffolk and North East Essex ICB - 07K"/>
    <x v="1"/>
    <s v="*"/>
  </r>
  <r>
    <s v="Oct"/>
    <s v="2024"/>
    <x v="1"/>
    <d v="2024-10-31T00:00:00"/>
    <s v="Y61"/>
    <s v="E40000013"/>
    <x v="4"/>
    <s v="QJG"/>
    <s v="E54000023"/>
    <x v="31"/>
    <s v="07K"/>
    <s v="E38000204"/>
    <s v="NHS Suffolk and North East Essex ICB - 07K"/>
    <x v="2"/>
    <n v="90"/>
  </r>
  <r>
    <s v="Oct"/>
    <s v="2024"/>
    <x v="1"/>
    <d v="2024-10-31T00:00:00"/>
    <s v="Y61"/>
    <s v="E40000013"/>
    <x v="4"/>
    <s v="QJG"/>
    <s v="E54000023"/>
    <x v="31"/>
    <s v="07K"/>
    <s v="E38000204"/>
    <s v="NHS Suffolk and North East Essex ICB - 07K"/>
    <x v="3"/>
    <n v="1205"/>
  </r>
  <r>
    <s v="Oct"/>
    <s v="2024"/>
    <x v="1"/>
    <d v="2024-10-31T00:00:00"/>
    <s v="Y61"/>
    <s v="E40000013"/>
    <x v="4"/>
    <s v="QJG"/>
    <s v="E54000023"/>
    <x v="31"/>
    <s v="07K"/>
    <s v="E38000204"/>
    <s v="NHS Suffolk and North East Essex ICB - 07K"/>
    <x v="4"/>
    <n v="340"/>
  </r>
  <r>
    <s v="Oct"/>
    <s v="2024"/>
    <x v="1"/>
    <d v="2024-10-31T00:00:00"/>
    <s v="Y61"/>
    <s v="E40000013"/>
    <x v="4"/>
    <s v="QJG"/>
    <s v="E54000023"/>
    <x v="31"/>
    <s v="07K"/>
    <s v="E38000204"/>
    <s v="NHS Suffolk and North East Essex ICB - 07K"/>
    <x v="5"/>
    <n v="805"/>
  </r>
  <r>
    <s v="Oct"/>
    <s v="2024"/>
    <x v="1"/>
    <d v="2024-10-31T00:00:00"/>
    <s v="Y61"/>
    <s v="E40000013"/>
    <x v="4"/>
    <s v="QM7"/>
    <s v="E54000025"/>
    <x v="32"/>
    <s v="06K"/>
    <s v="E38000049"/>
    <s v="NHS Hertfordshire and West Essex ICB - 06K"/>
    <x v="0"/>
    <n v="45"/>
  </r>
  <r>
    <s v="Oct"/>
    <s v="2024"/>
    <x v="1"/>
    <d v="2024-10-31T00:00:00"/>
    <s v="Y61"/>
    <s v="E40000013"/>
    <x v="4"/>
    <s v="QM7"/>
    <s v="E54000025"/>
    <x v="32"/>
    <s v="06K"/>
    <s v="E38000049"/>
    <s v="NHS Hertfordshire and West Essex ICB - 06K"/>
    <x v="1"/>
    <n v="5"/>
  </r>
  <r>
    <s v="Oct"/>
    <s v="2024"/>
    <x v="1"/>
    <d v="2024-10-31T00:00:00"/>
    <s v="Y61"/>
    <s v="E40000013"/>
    <x v="4"/>
    <s v="QM7"/>
    <s v="E54000025"/>
    <x v="32"/>
    <s v="06K"/>
    <s v="E38000049"/>
    <s v="NHS Hertfordshire and West Essex ICB - 06K"/>
    <x v="2"/>
    <n v="320"/>
  </r>
  <r>
    <s v="Oct"/>
    <s v="2024"/>
    <x v="1"/>
    <d v="2024-10-31T00:00:00"/>
    <s v="Y61"/>
    <s v="E40000013"/>
    <x v="4"/>
    <s v="QM7"/>
    <s v="E54000025"/>
    <x v="32"/>
    <s v="06K"/>
    <s v="E38000049"/>
    <s v="NHS Hertfordshire and West Essex ICB - 06K"/>
    <x v="3"/>
    <n v="1350"/>
  </r>
  <r>
    <s v="Oct"/>
    <s v="2024"/>
    <x v="1"/>
    <d v="2024-10-31T00:00:00"/>
    <s v="Y61"/>
    <s v="E40000013"/>
    <x v="4"/>
    <s v="QM7"/>
    <s v="E54000025"/>
    <x v="32"/>
    <s v="06K"/>
    <s v="E38000049"/>
    <s v="NHS Hertfordshire and West Essex ICB - 06K"/>
    <x v="4"/>
    <n v="1755"/>
  </r>
  <r>
    <s v="Oct"/>
    <s v="2024"/>
    <x v="1"/>
    <d v="2024-10-31T00:00:00"/>
    <s v="Y61"/>
    <s v="E40000013"/>
    <x v="4"/>
    <s v="QM7"/>
    <s v="E54000025"/>
    <x v="32"/>
    <s v="06K"/>
    <s v="E38000049"/>
    <s v="NHS Hertfordshire and West Essex ICB - 06K"/>
    <x v="5"/>
    <n v="1390"/>
  </r>
  <r>
    <s v="Oct"/>
    <s v="2024"/>
    <x v="1"/>
    <d v="2024-10-31T00:00:00"/>
    <s v="Y61"/>
    <s v="E40000013"/>
    <x v="4"/>
    <s v="QM7"/>
    <s v="E54000025"/>
    <x v="32"/>
    <s v="06N"/>
    <s v="E38000079"/>
    <s v="NHS Hertfordshire and West Essex ICB - 06N"/>
    <x v="0"/>
    <n v="125"/>
  </r>
  <r>
    <s v="Oct"/>
    <s v="2024"/>
    <x v="1"/>
    <d v="2024-10-31T00:00:00"/>
    <s v="Y61"/>
    <s v="E40000013"/>
    <x v="4"/>
    <s v="QM7"/>
    <s v="E54000025"/>
    <x v="32"/>
    <s v="06N"/>
    <s v="E38000079"/>
    <s v="NHS Hertfordshire and West Essex ICB - 06N"/>
    <x v="1"/>
    <s v="*"/>
  </r>
  <r>
    <s v="Oct"/>
    <s v="2024"/>
    <x v="1"/>
    <d v="2024-10-31T00:00:00"/>
    <s v="Y61"/>
    <s v="E40000013"/>
    <x v="4"/>
    <s v="QM7"/>
    <s v="E54000025"/>
    <x v="32"/>
    <s v="06N"/>
    <s v="E38000079"/>
    <s v="NHS Hertfordshire and West Essex ICB - 06N"/>
    <x v="2"/>
    <n v="380"/>
  </r>
  <r>
    <s v="Oct"/>
    <s v="2024"/>
    <x v="1"/>
    <d v="2024-10-31T00:00:00"/>
    <s v="Y61"/>
    <s v="E40000013"/>
    <x v="4"/>
    <s v="QM7"/>
    <s v="E54000025"/>
    <x v="32"/>
    <s v="06N"/>
    <s v="E38000079"/>
    <s v="NHS Hertfordshire and West Essex ICB - 06N"/>
    <x v="3"/>
    <n v="2675"/>
  </r>
  <r>
    <s v="Oct"/>
    <s v="2024"/>
    <x v="1"/>
    <d v="2024-10-31T00:00:00"/>
    <s v="Y61"/>
    <s v="E40000013"/>
    <x v="4"/>
    <s v="QM7"/>
    <s v="E54000025"/>
    <x v="32"/>
    <s v="06N"/>
    <s v="E38000079"/>
    <s v="NHS Hertfordshire and West Essex ICB - 06N"/>
    <x v="4"/>
    <n v="520"/>
  </r>
  <r>
    <s v="Oct"/>
    <s v="2024"/>
    <x v="1"/>
    <d v="2024-10-31T00:00:00"/>
    <s v="Y61"/>
    <s v="E40000013"/>
    <x v="4"/>
    <s v="QM7"/>
    <s v="E54000025"/>
    <x v="32"/>
    <s v="06N"/>
    <s v="E38000079"/>
    <s v="NHS Hertfordshire and West Essex ICB - 06N"/>
    <x v="5"/>
    <n v="1335"/>
  </r>
  <r>
    <s v="Oct"/>
    <s v="2024"/>
    <x v="1"/>
    <d v="2024-10-31T00:00:00"/>
    <s v="Y61"/>
    <s v="E40000013"/>
    <x v="4"/>
    <s v="QM7"/>
    <s v="E54000025"/>
    <x v="32"/>
    <s v="07H"/>
    <s v="E38000197"/>
    <s v="NHS Hertfordshire and West Essex ICB - 07H"/>
    <x v="0"/>
    <n v="50"/>
  </r>
  <r>
    <s v="Oct"/>
    <s v="2024"/>
    <x v="1"/>
    <d v="2024-10-31T00:00:00"/>
    <s v="Y61"/>
    <s v="E40000013"/>
    <x v="4"/>
    <s v="QM7"/>
    <s v="E54000025"/>
    <x v="32"/>
    <s v="07H"/>
    <s v="E38000197"/>
    <s v="NHS Hertfordshire and West Essex ICB - 07H"/>
    <x v="1"/>
    <s v="*"/>
  </r>
  <r>
    <s v="Oct"/>
    <s v="2024"/>
    <x v="1"/>
    <d v="2024-10-31T00:00:00"/>
    <s v="Y61"/>
    <s v="E40000013"/>
    <x v="4"/>
    <s v="QM7"/>
    <s v="E54000025"/>
    <x v="32"/>
    <s v="07H"/>
    <s v="E38000197"/>
    <s v="NHS Hertfordshire and West Essex ICB - 07H"/>
    <x v="2"/>
    <n v="125"/>
  </r>
  <r>
    <s v="Oct"/>
    <s v="2024"/>
    <x v="1"/>
    <d v="2024-10-31T00:00:00"/>
    <s v="Y61"/>
    <s v="E40000013"/>
    <x v="4"/>
    <s v="QM7"/>
    <s v="E54000025"/>
    <x v="32"/>
    <s v="07H"/>
    <s v="E38000197"/>
    <s v="NHS Hertfordshire and West Essex ICB - 07H"/>
    <x v="3"/>
    <n v="810"/>
  </r>
  <r>
    <s v="Oct"/>
    <s v="2024"/>
    <x v="1"/>
    <d v="2024-10-31T00:00:00"/>
    <s v="Y61"/>
    <s v="E40000013"/>
    <x v="4"/>
    <s v="QM7"/>
    <s v="E54000025"/>
    <x v="32"/>
    <s v="07H"/>
    <s v="E38000197"/>
    <s v="NHS Hertfordshire and West Essex ICB - 07H"/>
    <x v="4"/>
    <n v="1120"/>
  </r>
  <r>
    <s v="Oct"/>
    <s v="2024"/>
    <x v="1"/>
    <d v="2024-10-31T00:00:00"/>
    <s v="Y61"/>
    <s v="E40000013"/>
    <x v="4"/>
    <s v="QM7"/>
    <s v="E54000025"/>
    <x v="32"/>
    <s v="07H"/>
    <s v="E38000197"/>
    <s v="NHS Hertfordshire and West Essex ICB - 07H"/>
    <x v="5"/>
    <n v="985"/>
  </r>
  <r>
    <s v="Oct"/>
    <s v="2024"/>
    <x v="1"/>
    <d v="2024-10-31T00:00:00"/>
    <s v="Y61"/>
    <s v="E40000013"/>
    <x v="4"/>
    <s v="QMM"/>
    <s v="E54000022"/>
    <x v="33"/>
    <s v="26A"/>
    <s v="E38000239"/>
    <s v="NHS Norfolk and Waveney ICB - 26A"/>
    <x v="0"/>
    <n v="70"/>
  </r>
  <r>
    <s v="Oct"/>
    <s v="2024"/>
    <x v="1"/>
    <d v="2024-10-31T00:00:00"/>
    <s v="Y61"/>
    <s v="E40000013"/>
    <x v="4"/>
    <s v="QMM"/>
    <s v="E54000022"/>
    <x v="33"/>
    <s v="26A"/>
    <s v="E38000239"/>
    <s v="NHS Norfolk and Waveney ICB - 26A"/>
    <x v="1"/>
    <s v="*"/>
  </r>
  <r>
    <s v="Oct"/>
    <s v="2024"/>
    <x v="1"/>
    <d v="2024-10-31T00:00:00"/>
    <s v="Y61"/>
    <s v="E40000013"/>
    <x v="4"/>
    <s v="QMM"/>
    <s v="E54000022"/>
    <x v="33"/>
    <s v="26A"/>
    <s v="E38000239"/>
    <s v="NHS Norfolk and Waveney ICB - 26A"/>
    <x v="2"/>
    <n v="180"/>
  </r>
  <r>
    <s v="Oct"/>
    <s v="2024"/>
    <x v="1"/>
    <d v="2024-10-31T00:00:00"/>
    <s v="Y61"/>
    <s v="E40000013"/>
    <x v="4"/>
    <s v="QMM"/>
    <s v="E54000022"/>
    <x v="33"/>
    <s v="26A"/>
    <s v="E38000239"/>
    <s v="NHS Norfolk and Waveney ICB - 26A"/>
    <x v="3"/>
    <n v="5095"/>
  </r>
  <r>
    <s v="Oct"/>
    <s v="2024"/>
    <x v="1"/>
    <d v="2024-10-31T00:00:00"/>
    <s v="Y61"/>
    <s v="E40000013"/>
    <x v="4"/>
    <s v="QMM"/>
    <s v="E54000022"/>
    <x v="33"/>
    <s v="26A"/>
    <s v="E38000239"/>
    <s v="NHS Norfolk and Waveney ICB - 26A"/>
    <x v="4"/>
    <n v="2035"/>
  </r>
  <r>
    <s v="Oct"/>
    <s v="2024"/>
    <x v="1"/>
    <d v="2024-10-31T00:00:00"/>
    <s v="Y61"/>
    <s v="E40000013"/>
    <x v="4"/>
    <s v="QMM"/>
    <s v="E54000022"/>
    <x v="33"/>
    <s v="26A"/>
    <s v="E38000239"/>
    <s v="NHS Norfolk and Waveney ICB - 26A"/>
    <x v="5"/>
    <n v="4210"/>
  </r>
  <r>
    <s v="Oct"/>
    <s v="2024"/>
    <x v="1"/>
    <d v="2024-10-31T00:00:00"/>
    <s v="Y61"/>
    <s v="E40000013"/>
    <x v="4"/>
    <s v="QUE"/>
    <s v="E54000056"/>
    <x v="34"/>
    <s v="06H"/>
    <s v="E38000260"/>
    <s v="NHS Cambridgeshire and Peterborough ICB - 06H"/>
    <x v="0"/>
    <n v="205"/>
  </r>
  <r>
    <s v="Oct"/>
    <s v="2024"/>
    <x v="1"/>
    <d v="2024-10-31T00:00:00"/>
    <s v="Y61"/>
    <s v="E40000013"/>
    <x v="4"/>
    <s v="QUE"/>
    <s v="E54000056"/>
    <x v="34"/>
    <s v="06H"/>
    <s v="E38000260"/>
    <s v="NHS Cambridgeshire and Peterborough ICB - 06H"/>
    <x v="1"/>
    <n v="10"/>
  </r>
  <r>
    <s v="Oct"/>
    <s v="2024"/>
    <x v="1"/>
    <d v="2024-10-31T00:00:00"/>
    <s v="Y61"/>
    <s v="E40000013"/>
    <x v="4"/>
    <s v="QUE"/>
    <s v="E54000056"/>
    <x v="34"/>
    <s v="06H"/>
    <s v="E38000260"/>
    <s v="NHS Cambridgeshire and Peterborough ICB - 06H"/>
    <x v="2"/>
    <n v="345"/>
  </r>
  <r>
    <s v="Oct"/>
    <s v="2024"/>
    <x v="1"/>
    <d v="2024-10-31T00:00:00"/>
    <s v="Y61"/>
    <s v="E40000013"/>
    <x v="4"/>
    <s v="QUE"/>
    <s v="E54000056"/>
    <x v="34"/>
    <s v="06H"/>
    <s v="E38000260"/>
    <s v="NHS Cambridgeshire and Peterborough ICB - 06H"/>
    <x v="3"/>
    <n v="2160"/>
  </r>
  <r>
    <s v="Oct"/>
    <s v="2024"/>
    <x v="1"/>
    <d v="2024-10-31T00:00:00"/>
    <s v="Y61"/>
    <s v="E40000013"/>
    <x v="4"/>
    <s v="QUE"/>
    <s v="E54000056"/>
    <x v="34"/>
    <s v="06H"/>
    <s v="E38000260"/>
    <s v="NHS Cambridgeshire and Peterborough ICB - 06H"/>
    <x v="4"/>
    <n v="2055"/>
  </r>
  <r>
    <s v="Oct"/>
    <s v="2024"/>
    <x v="1"/>
    <d v="2024-10-31T00:00:00"/>
    <s v="Y61"/>
    <s v="E40000013"/>
    <x v="4"/>
    <s v="QUE"/>
    <s v="E54000056"/>
    <x v="34"/>
    <s v="06H"/>
    <s v="E38000260"/>
    <s v="NHS Cambridgeshire and Peterborough ICB - 06H"/>
    <x v="5"/>
    <n v="2270"/>
  </r>
  <r>
    <s v="Oct"/>
    <s v="2024"/>
    <x v="1"/>
    <d v="2024-10-31T00:00:00"/>
    <s v="Y62"/>
    <s v="E40000014"/>
    <x v="5"/>
    <s v="QE1"/>
    <s v="E54000048"/>
    <x v="35"/>
    <s v="00Q"/>
    <s v="E38000014"/>
    <s v="NHS Lancashire and South Cumbria ICB - 00Q"/>
    <x v="0"/>
    <n v="20"/>
  </r>
  <r>
    <s v="Oct"/>
    <s v="2024"/>
    <x v="1"/>
    <d v="2024-10-31T00:00:00"/>
    <s v="Y62"/>
    <s v="E40000014"/>
    <x v="5"/>
    <s v="QE1"/>
    <s v="E54000048"/>
    <x v="35"/>
    <s v="00Q"/>
    <s v="E38000014"/>
    <s v="NHS Lancashire and South Cumbria ICB - 00Q"/>
    <x v="1"/>
    <s v="*"/>
  </r>
  <r>
    <s v="Oct"/>
    <s v="2024"/>
    <x v="1"/>
    <d v="2024-10-31T00:00:00"/>
    <s v="Y62"/>
    <s v="E40000014"/>
    <x v="5"/>
    <s v="QE1"/>
    <s v="E54000048"/>
    <x v="35"/>
    <s v="00Q"/>
    <s v="E38000014"/>
    <s v="NHS Lancashire and South Cumbria ICB - 00Q"/>
    <x v="2"/>
    <n v="65"/>
  </r>
  <r>
    <s v="Oct"/>
    <s v="2024"/>
    <x v="1"/>
    <d v="2024-10-31T00:00:00"/>
    <s v="Y62"/>
    <s v="E40000014"/>
    <x v="5"/>
    <s v="QE1"/>
    <s v="E54000048"/>
    <x v="35"/>
    <s v="00Q"/>
    <s v="E38000014"/>
    <s v="NHS Lancashire and South Cumbria ICB - 00Q"/>
    <x v="3"/>
    <n v="530"/>
  </r>
  <r>
    <s v="Oct"/>
    <s v="2024"/>
    <x v="1"/>
    <d v="2024-10-31T00:00:00"/>
    <s v="Y62"/>
    <s v="E40000014"/>
    <x v="5"/>
    <s v="QE1"/>
    <s v="E54000048"/>
    <x v="35"/>
    <s v="00Q"/>
    <s v="E38000014"/>
    <s v="NHS Lancashire and South Cumbria ICB - 00Q"/>
    <x v="4"/>
    <n v="230"/>
  </r>
  <r>
    <s v="Oct"/>
    <s v="2024"/>
    <x v="1"/>
    <d v="2024-10-31T00:00:00"/>
    <s v="Y62"/>
    <s v="E40000014"/>
    <x v="5"/>
    <s v="QE1"/>
    <s v="E54000048"/>
    <x v="35"/>
    <s v="00Q"/>
    <s v="E38000014"/>
    <s v="NHS Lancashire and South Cumbria ICB - 00Q"/>
    <x v="5"/>
    <n v="240"/>
  </r>
  <r>
    <s v="Oct"/>
    <s v="2024"/>
    <x v="1"/>
    <d v="2024-10-31T00:00:00"/>
    <s v="Y62"/>
    <s v="E40000014"/>
    <x v="5"/>
    <s v="QE1"/>
    <s v="E54000048"/>
    <x v="35"/>
    <s v="00R"/>
    <s v="E38000015"/>
    <s v="NHS Lancashire and South Cumbria ICB - 00R"/>
    <x v="0"/>
    <n v="35"/>
  </r>
  <r>
    <s v="Oct"/>
    <s v="2024"/>
    <x v="1"/>
    <d v="2024-10-31T00:00:00"/>
    <s v="Y62"/>
    <s v="E40000014"/>
    <x v="5"/>
    <s v="QE1"/>
    <s v="E54000048"/>
    <x v="35"/>
    <s v="00R"/>
    <s v="E38000015"/>
    <s v="NHS Lancashire and South Cumbria ICB - 00R"/>
    <x v="1"/>
    <s v="*"/>
  </r>
  <r>
    <s v="Oct"/>
    <s v="2024"/>
    <x v="1"/>
    <d v="2024-10-31T00:00:00"/>
    <s v="Y62"/>
    <s v="E40000014"/>
    <x v="5"/>
    <s v="QE1"/>
    <s v="E54000048"/>
    <x v="35"/>
    <s v="00R"/>
    <s v="E38000015"/>
    <s v="NHS Lancashire and South Cumbria ICB - 00R"/>
    <x v="2"/>
    <n v="200"/>
  </r>
  <r>
    <s v="Oct"/>
    <s v="2024"/>
    <x v="1"/>
    <d v="2024-10-31T00:00:00"/>
    <s v="Y62"/>
    <s v="E40000014"/>
    <x v="5"/>
    <s v="QE1"/>
    <s v="E54000048"/>
    <x v="35"/>
    <s v="00R"/>
    <s v="E38000015"/>
    <s v="NHS Lancashire and South Cumbria ICB - 00R"/>
    <x v="3"/>
    <n v="740"/>
  </r>
  <r>
    <s v="Oct"/>
    <s v="2024"/>
    <x v="1"/>
    <d v="2024-10-31T00:00:00"/>
    <s v="Y62"/>
    <s v="E40000014"/>
    <x v="5"/>
    <s v="QE1"/>
    <s v="E54000048"/>
    <x v="35"/>
    <s v="00R"/>
    <s v="E38000015"/>
    <s v="NHS Lancashire and South Cumbria ICB - 00R"/>
    <x v="4"/>
    <n v="215"/>
  </r>
  <r>
    <s v="Oct"/>
    <s v="2024"/>
    <x v="1"/>
    <d v="2024-10-31T00:00:00"/>
    <s v="Y62"/>
    <s v="E40000014"/>
    <x v="5"/>
    <s v="QE1"/>
    <s v="E54000048"/>
    <x v="35"/>
    <s v="00R"/>
    <s v="E38000015"/>
    <s v="NHS Lancashire and South Cumbria ICB - 00R"/>
    <x v="5"/>
    <n v="425"/>
  </r>
  <r>
    <s v="Oct"/>
    <s v="2024"/>
    <x v="1"/>
    <d v="2024-10-31T00:00:00"/>
    <s v="Y62"/>
    <s v="E40000014"/>
    <x v="5"/>
    <s v="QE1"/>
    <s v="E54000048"/>
    <x v="35"/>
    <s v="00X"/>
    <s v="E38000034"/>
    <s v="NHS Lancashire and South Cumbria ICB - 00X"/>
    <x v="0"/>
    <n v="70"/>
  </r>
  <r>
    <s v="Oct"/>
    <s v="2024"/>
    <x v="1"/>
    <d v="2024-10-31T00:00:00"/>
    <s v="Y62"/>
    <s v="E40000014"/>
    <x v="5"/>
    <s v="QE1"/>
    <s v="E54000048"/>
    <x v="35"/>
    <s v="00X"/>
    <s v="E38000034"/>
    <s v="NHS Lancashire and South Cumbria ICB - 00X"/>
    <x v="1"/>
    <s v="*"/>
  </r>
  <r>
    <s v="Oct"/>
    <s v="2024"/>
    <x v="1"/>
    <d v="2024-10-31T00:00:00"/>
    <s v="Y62"/>
    <s v="E40000014"/>
    <x v="5"/>
    <s v="QE1"/>
    <s v="E54000048"/>
    <x v="35"/>
    <s v="00X"/>
    <s v="E38000034"/>
    <s v="NHS Lancashire and South Cumbria ICB - 00X"/>
    <x v="2"/>
    <n v="30"/>
  </r>
  <r>
    <s v="Oct"/>
    <s v="2024"/>
    <x v="1"/>
    <d v="2024-10-31T00:00:00"/>
    <s v="Y62"/>
    <s v="E40000014"/>
    <x v="5"/>
    <s v="QE1"/>
    <s v="E54000048"/>
    <x v="35"/>
    <s v="00X"/>
    <s v="E38000034"/>
    <s v="NHS Lancashire and South Cumbria ICB - 00X"/>
    <x v="3"/>
    <n v="890"/>
  </r>
  <r>
    <s v="Oct"/>
    <s v="2024"/>
    <x v="1"/>
    <d v="2024-10-31T00:00:00"/>
    <s v="Y62"/>
    <s v="E40000014"/>
    <x v="5"/>
    <s v="QE1"/>
    <s v="E54000048"/>
    <x v="35"/>
    <s v="00X"/>
    <s v="E38000034"/>
    <s v="NHS Lancashire and South Cumbria ICB - 00X"/>
    <x v="4"/>
    <n v="210"/>
  </r>
  <r>
    <s v="Oct"/>
    <s v="2024"/>
    <x v="1"/>
    <d v="2024-10-31T00:00:00"/>
    <s v="Y62"/>
    <s v="E40000014"/>
    <x v="5"/>
    <s v="QE1"/>
    <s v="E54000048"/>
    <x v="35"/>
    <s v="00X"/>
    <s v="E38000034"/>
    <s v="NHS Lancashire and South Cumbria ICB - 00X"/>
    <x v="5"/>
    <n v="690"/>
  </r>
  <r>
    <s v="Oct"/>
    <s v="2024"/>
    <x v="1"/>
    <d v="2024-10-31T00:00:00"/>
    <s v="Y62"/>
    <s v="E40000014"/>
    <x v="5"/>
    <s v="QE1"/>
    <s v="E54000048"/>
    <x v="35"/>
    <s v="01A"/>
    <s v="E38000050"/>
    <s v="NHS Lancashire and South Cumbria ICB - 01A"/>
    <x v="0"/>
    <n v="235"/>
  </r>
  <r>
    <s v="Oct"/>
    <s v="2024"/>
    <x v="1"/>
    <d v="2024-10-31T00:00:00"/>
    <s v="Y62"/>
    <s v="E40000014"/>
    <x v="5"/>
    <s v="QE1"/>
    <s v="E54000048"/>
    <x v="35"/>
    <s v="01A"/>
    <s v="E38000050"/>
    <s v="NHS Lancashire and South Cumbria ICB - 01A"/>
    <x v="1"/>
    <s v="*"/>
  </r>
  <r>
    <s v="Oct"/>
    <s v="2024"/>
    <x v="1"/>
    <d v="2024-10-31T00:00:00"/>
    <s v="Y62"/>
    <s v="E40000014"/>
    <x v="5"/>
    <s v="QE1"/>
    <s v="E54000048"/>
    <x v="35"/>
    <s v="01A"/>
    <s v="E38000050"/>
    <s v="NHS Lancashire and South Cumbria ICB - 01A"/>
    <x v="2"/>
    <n v="140"/>
  </r>
  <r>
    <s v="Oct"/>
    <s v="2024"/>
    <x v="1"/>
    <d v="2024-10-31T00:00:00"/>
    <s v="Y62"/>
    <s v="E40000014"/>
    <x v="5"/>
    <s v="QE1"/>
    <s v="E54000048"/>
    <x v="35"/>
    <s v="01A"/>
    <s v="E38000050"/>
    <s v="NHS Lancashire and South Cumbria ICB - 01A"/>
    <x v="3"/>
    <n v="1165"/>
  </r>
  <r>
    <s v="Oct"/>
    <s v="2024"/>
    <x v="1"/>
    <d v="2024-10-31T00:00:00"/>
    <s v="Y62"/>
    <s v="E40000014"/>
    <x v="5"/>
    <s v="QE1"/>
    <s v="E54000048"/>
    <x v="35"/>
    <s v="01A"/>
    <s v="E38000050"/>
    <s v="NHS Lancashire and South Cumbria ICB - 01A"/>
    <x v="4"/>
    <n v="605"/>
  </r>
  <r>
    <s v="Oct"/>
    <s v="2024"/>
    <x v="1"/>
    <d v="2024-10-31T00:00:00"/>
    <s v="Y62"/>
    <s v="E40000014"/>
    <x v="5"/>
    <s v="QE1"/>
    <s v="E54000048"/>
    <x v="35"/>
    <s v="01A"/>
    <s v="E38000050"/>
    <s v="NHS Lancashire and South Cumbria ICB - 01A"/>
    <x v="5"/>
    <n v="1015"/>
  </r>
  <r>
    <s v="Oct"/>
    <s v="2024"/>
    <x v="1"/>
    <d v="2024-10-31T00:00:00"/>
    <s v="Y62"/>
    <s v="E40000014"/>
    <x v="5"/>
    <s v="QE1"/>
    <s v="E54000048"/>
    <x v="35"/>
    <s v="01E"/>
    <s v="E38000227"/>
    <s v="NHS Lancashire and South Cumbria ICB - 01E"/>
    <x v="0"/>
    <n v="230"/>
  </r>
  <r>
    <s v="Oct"/>
    <s v="2024"/>
    <x v="1"/>
    <d v="2024-10-31T00:00:00"/>
    <s v="Y62"/>
    <s v="E40000014"/>
    <x v="5"/>
    <s v="QE1"/>
    <s v="E54000048"/>
    <x v="35"/>
    <s v="01E"/>
    <s v="E38000227"/>
    <s v="NHS Lancashire and South Cumbria ICB - 01E"/>
    <x v="1"/>
    <s v="*"/>
  </r>
  <r>
    <s v="Oct"/>
    <s v="2024"/>
    <x v="1"/>
    <d v="2024-10-31T00:00:00"/>
    <s v="Y62"/>
    <s v="E40000014"/>
    <x v="5"/>
    <s v="QE1"/>
    <s v="E54000048"/>
    <x v="35"/>
    <s v="01E"/>
    <s v="E38000227"/>
    <s v="NHS Lancashire and South Cumbria ICB - 01E"/>
    <x v="2"/>
    <n v="35"/>
  </r>
  <r>
    <s v="Oct"/>
    <s v="2024"/>
    <x v="1"/>
    <d v="2024-10-31T00:00:00"/>
    <s v="Y62"/>
    <s v="E40000014"/>
    <x v="5"/>
    <s v="QE1"/>
    <s v="E54000048"/>
    <x v="35"/>
    <s v="01E"/>
    <s v="E38000227"/>
    <s v="NHS Lancashire and South Cumbria ICB - 01E"/>
    <x v="3"/>
    <n v="910"/>
  </r>
  <r>
    <s v="Oct"/>
    <s v="2024"/>
    <x v="1"/>
    <d v="2024-10-31T00:00:00"/>
    <s v="Y62"/>
    <s v="E40000014"/>
    <x v="5"/>
    <s v="QE1"/>
    <s v="E54000048"/>
    <x v="35"/>
    <s v="01E"/>
    <s v="E38000227"/>
    <s v="NHS Lancashire and South Cumbria ICB - 01E"/>
    <x v="4"/>
    <n v="205"/>
  </r>
  <r>
    <s v="Oct"/>
    <s v="2024"/>
    <x v="1"/>
    <d v="2024-10-31T00:00:00"/>
    <s v="Y62"/>
    <s v="E40000014"/>
    <x v="5"/>
    <s v="QE1"/>
    <s v="E54000048"/>
    <x v="35"/>
    <s v="01E"/>
    <s v="E38000227"/>
    <s v="NHS Lancashire and South Cumbria ICB - 01E"/>
    <x v="5"/>
    <n v="470"/>
  </r>
  <r>
    <s v="Oct"/>
    <s v="2024"/>
    <x v="1"/>
    <d v="2024-10-31T00:00:00"/>
    <s v="Y62"/>
    <s v="E40000014"/>
    <x v="5"/>
    <s v="QE1"/>
    <s v="E54000048"/>
    <x v="35"/>
    <s v="01K"/>
    <s v="E38000228"/>
    <s v="NHS Lancashire and South Cumbria ICB - 01K"/>
    <x v="0"/>
    <n v="35"/>
  </r>
  <r>
    <s v="Oct"/>
    <s v="2024"/>
    <x v="1"/>
    <d v="2024-10-31T00:00:00"/>
    <s v="Y62"/>
    <s v="E40000014"/>
    <x v="5"/>
    <s v="QE1"/>
    <s v="E54000048"/>
    <x v="35"/>
    <s v="01K"/>
    <s v="E38000228"/>
    <s v="NHS Lancashire and South Cumbria ICB - 01K"/>
    <x v="1"/>
    <s v="*"/>
  </r>
  <r>
    <s v="Oct"/>
    <s v="2024"/>
    <x v="1"/>
    <d v="2024-10-31T00:00:00"/>
    <s v="Y62"/>
    <s v="E40000014"/>
    <x v="5"/>
    <s v="QE1"/>
    <s v="E54000048"/>
    <x v="35"/>
    <s v="01K"/>
    <s v="E38000228"/>
    <s v="NHS Lancashire and South Cumbria ICB - 01K"/>
    <x v="2"/>
    <n v="395"/>
  </r>
  <r>
    <s v="Oct"/>
    <s v="2024"/>
    <x v="1"/>
    <d v="2024-10-31T00:00:00"/>
    <s v="Y62"/>
    <s v="E40000014"/>
    <x v="5"/>
    <s v="QE1"/>
    <s v="E54000048"/>
    <x v="35"/>
    <s v="01K"/>
    <s v="E38000228"/>
    <s v="NHS Lancashire and South Cumbria ICB - 01K"/>
    <x v="3"/>
    <n v="2340"/>
  </r>
  <r>
    <s v="Oct"/>
    <s v="2024"/>
    <x v="1"/>
    <d v="2024-10-31T00:00:00"/>
    <s v="Y62"/>
    <s v="E40000014"/>
    <x v="5"/>
    <s v="QE1"/>
    <s v="E54000048"/>
    <x v="35"/>
    <s v="01K"/>
    <s v="E38000228"/>
    <s v="NHS Lancashire and South Cumbria ICB - 01K"/>
    <x v="4"/>
    <n v="145"/>
  </r>
  <r>
    <s v="Oct"/>
    <s v="2024"/>
    <x v="1"/>
    <d v="2024-10-31T00:00:00"/>
    <s v="Y62"/>
    <s v="E40000014"/>
    <x v="5"/>
    <s v="QE1"/>
    <s v="E54000048"/>
    <x v="35"/>
    <s v="01K"/>
    <s v="E38000228"/>
    <s v="NHS Lancashire and South Cumbria ICB - 01K"/>
    <x v="5"/>
    <n v="955"/>
  </r>
  <r>
    <s v="Oct"/>
    <s v="2024"/>
    <x v="1"/>
    <d v="2024-10-31T00:00:00"/>
    <s v="Y62"/>
    <s v="E40000014"/>
    <x v="5"/>
    <s v="QE1"/>
    <s v="E54000048"/>
    <x v="35"/>
    <s v="02G"/>
    <s v="E38000200"/>
    <s v="NHS Lancashire and South Cumbria ICB - 02G"/>
    <x v="0"/>
    <n v="10"/>
  </r>
  <r>
    <s v="Oct"/>
    <s v="2024"/>
    <x v="1"/>
    <d v="2024-10-31T00:00:00"/>
    <s v="Y62"/>
    <s v="E40000014"/>
    <x v="5"/>
    <s v="QE1"/>
    <s v="E54000048"/>
    <x v="35"/>
    <s v="02G"/>
    <s v="E38000200"/>
    <s v="NHS Lancashire and South Cumbria ICB - 02G"/>
    <x v="1"/>
    <s v="*"/>
  </r>
  <r>
    <s v="Oct"/>
    <s v="2024"/>
    <x v="1"/>
    <d v="2024-10-31T00:00:00"/>
    <s v="Y62"/>
    <s v="E40000014"/>
    <x v="5"/>
    <s v="QE1"/>
    <s v="E54000048"/>
    <x v="35"/>
    <s v="02G"/>
    <s v="E38000200"/>
    <s v="NHS Lancashire and South Cumbria ICB - 02G"/>
    <x v="2"/>
    <n v="105"/>
  </r>
  <r>
    <s v="Oct"/>
    <s v="2024"/>
    <x v="1"/>
    <d v="2024-10-31T00:00:00"/>
    <s v="Y62"/>
    <s v="E40000014"/>
    <x v="5"/>
    <s v="QE1"/>
    <s v="E54000048"/>
    <x v="35"/>
    <s v="02G"/>
    <s v="E38000200"/>
    <s v="NHS Lancashire and South Cumbria ICB - 02G"/>
    <x v="3"/>
    <n v="605"/>
  </r>
  <r>
    <s v="Oct"/>
    <s v="2024"/>
    <x v="1"/>
    <d v="2024-10-31T00:00:00"/>
    <s v="Y62"/>
    <s v="E40000014"/>
    <x v="5"/>
    <s v="QE1"/>
    <s v="E54000048"/>
    <x v="35"/>
    <s v="02G"/>
    <s v="E38000200"/>
    <s v="NHS Lancashire and South Cumbria ICB - 02G"/>
    <x v="4"/>
    <n v="125"/>
  </r>
  <r>
    <s v="Oct"/>
    <s v="2024"/>
    <x v="1"/>
    <d v="2024-10-31T00:00:00"/>
    <s v="Y62"/>
    <s v="E40000014"/>
    <x v="5"/>
    <s v="QE1"/>
    <s v="E54000048"/>
    <x v="35"/>
    <s v="02G"/>
    <s v="E38000200"/>
    <s v="NHS Lancashire and South Cumbria ICB - 02G"/>
    <x v="5"/>
    <n v="385"/>
  </r>
  <r>
    <s v="Oct"/>
    <s v="2024"/>
    <x v="1"/>
    <d v="2024-10-31T00:00:00"/>
    <s v="Y62"/>
    <s v="E40000014"/>
    <x v="5"/>
    <s v="QE1"/>
    <s v="E54000048"/>
    <x v="35"/>
    <s v="02M"/>
    <s v="E38000226"/>
    <s v="NHS Lancashire and South Cumbria ICB - 02M"/>
    <x v="0"/>
    <n v="30"/>
  </r>
  <r>
    <s v="Oct"/>
    <s v="2024"/>
    <x v="1"/>
    <d v="2024-10-31T00:00:00"/>
    <s v="Y62"/>
    <s v="E40000014"/>
    <x v="5"/>
    <s v="QE1"/>
    <s v="E54000048"/>
    <x v="35"/>
    <s v="02M"/>
    <s v="E38000226"/>
    <s v="NHS Lancashire and South Cumbria ICB - 02M"/>
    <x v="1"/>
    <s v="*"/>
  </r>
  <r>
    <s v="Oct"/>
    <s v="2024"/>
    <x v="1"/>
    <d v="2024-10-31T00:00:00"/>
    <s v="Y62"/>
    <s v="E40000014"/>
    <x v="5"/>
    <s v="QE1"/>
    <s v="E54000048"/>
    <x v="35"/>
    <s v="02M"/>
    <s v="E38000226"/>
    <s v="NHS Lancashire and South Cumbria ICB - 02M"/>
    <x v="2"/>
    <n v="230"/>
  </r>
  <r>
    <s v="Oct"/>
    <s v="2024"/>
    <x v="1"/>
    <d v="2024-10-31T00:00:00"/>
    <s v="Y62"/>
    <s v="E40000014"/>
    <x v="5"/>
    <s v="QE1"/>
    <s v="E54000048"/>
    <x v="35"/>
    <s v="02M"/>
    <s v="E38000226"/>
    <s v="NHS Lancashire and South Cumbria ICB - 02M"/>
    <x v="3"/>
    <n v="1135"/>
  </r>
  <r>
    <s v="Oct"/>
    <s v="2024"/>
    <x v="1"/>
    <d v="2024-10-31T00:00:00"/>
    <s v="Y62"/>
    <s v="E40000014"/>
    <x v="5"/>
    <s v="QE1"/>
    <s v="E54000048"/>
    <x v="35"/>
    <s v="02M"/>
    <s v="E38000226"/>
    <s v="NHS Lancashire and South Cumbria ICB - 02M"/>
    <x v="4"/>
    <n v="325"/>
  </r>
  <r>
    <s v="Oct"/>
    <s v="2024"/>
    <x v="1"/>
    <d v="2024-10-31T00:00:00"/>
    <s v="Y62"/>
    <s v="E40000014"/>
    <x v="5"/>
    <s v="QE1"/>
    <s v="E54000048"/>
    <x v="35"/>
    <s v="02M"/>
    <s v="E38000226"/>
    <s v="NHS Lancashire and South Cumbria ICB - 02M"/>
    <x v="5"/>
    <n v="675"/>
  </r>
  <r>
    <s v="Oct"/>
    <s v="2024"/>
    <x v="1"/>
    <d v="2024-10-31T00:00:00"/>
    <s v="Y62"/>
    <s v="E40000014"/>
    <x v="5"/>
    <s v="QOP"/>
    <s v="E54000057"/>
    <x v="36"/>
    <s v="00T"/>
    <s v="E38000016"/>
    <s v="NHS Greater Manchester ICB - 00T"/>
    <x v="0"/>
    <n v="70"/>
  </r>
  <r>
    <s v="Oct"/>
    <s v="2024"/>
    <x v="1"/>
    <d v="2024-10-31T00:00:00"/>
    <s v="Y62"/>
    <s v="E40000014"/>
    <x v="5"/>
    <s v="QOP"/>
    <s v="E54000057"/>
    <x v="36"/>
    <s v="00T"/>
    <s v="E38000016"/>
    <s v="NHS Greater Manchester ICB - 00T"/>
    <x v="1"/>
    <s v="*"/>
  </r>
  <r>
    <s v="Oct"/>
    <s v="2024"/>
    <x v="1"/>
    <d v="2024-10-31T00:00:00"/>
    <s v="Y62"/>
    <s v="E40000014"/>
    <x v="5"/>
    <s v="QOP"/>
    <s v="E54000057"/>
    <x v="36"/>
    <s v="00T"/>
    <s v="E38000016"/>
    <s v="NHS Greater Manchester ICB - 00T"/>
    <x v="2"/>
    <n v="220"/>
  </r>
  <r>
    <s v="Oct"/>
    <s v="2024"/>
    <x v="1"/>
    <d v="2024-10-31T00:00:00"/>
    <s v="Y62"/>
    <s v="E40000014"/>
    <x v="5"/>
    <s v="QOP"/>
    <s v="E54000057"/>
    <x v="36"/>
    <s v="00T"/>
    <s v="E38000016"/>
    <s v="NHS Greater Manchester ICB - 00T"/>
    <x v="3"/>
    <n v="1540"/>
  </r>
  <r>
    <s v="Oct"/>
    <s v="2024"/>
    <x v="1"/>
    <d v="2024-10-31T00:00:00"/>
    <s v="Y62"/>
    <s v="E40000014"/>
    <x v="5"/>
    <s v="QOP"/>
    <s v="E54000057"/>
    <x v="36"/>
    <s v="00T"/>
    <s v="E38000016"/>
    <s v="NHS Greater Manchester ICB - 00T"/>
    <x v="4"/>
    <n v="190"/>
  </r>
  <r>
    <s v="Oct"/>
    <s v="2024"/>
    <x v="1"/>
    <d v="2024-10-31T00:00:00"/>
    <s v="Y62"/>
    <s v="E40000014"/>
    <x v="5"/>
    <s v="QOP"/>
    <s v="E54000057"/>
    <x v="36"/>
    <s v="00T"/>
    <s v="E38000016"/>
    <s v="NHS Greater Manchester ICB - 00T"/>
    <x v="5"/>
    <n v="510"/>
  </r>
  <r>
    <s v="Oct"/>
    <s v="2024"/>
    <x v="1"/>
    <d v="2024-10-31T00:00:00"/>
    <s v="Y62"/>
    <s v="E40000014"/>
    <x v="5"/>
    <s v="QOP"/>
    <s v="E54000057"/>
    <x v="36"/>
    <s v="00V"/>
    <s v="E38000024"/>
    <s v="NHS Greater Manchester ICB - 00V"/>
    <x v="0"/>
    <n v="15"/>
  </r>
  <r>
    <s v="Oct"/>
    <s v="2024"/>
    <x v="1"/>
    <d v="2024-10-31T00:00:00"/>
    <s v="Y62"/>
    <s v="E40000014"/>
    <x v="5"/>
    <s v="QOP"/>
    <s v="E54000057"/>
    <x v="36"/>
    <s v="00V"/>
    <s v="E38000024"/>
    <s v="NHS Greater Manchester ICB - 00V"/>
    <x v="1"/>
    <s v="*"/>
  </r>
  <r>
    <s v="Oct"/>
    <s v="2024"/>
    <x v="1"/>
    <d v="2024-10-31T00:00:00"/>
    <s v="Y62"/>
    <s v="E40000014"/>
    <x v="5"/>
    <s v="QOP"/>
    <s v="E54000057"/>
    <x v="36"/>
    <s v="00V"/>
    <s v="E38000024"/>
    <s v="NHS Greater Manchester ICB - 00V"/>
    <x v="2"/>
    <n v="135"/>
  </r>
  <r>
    <s v="Oct"/>
    <s v="2024"/>
    <x v="1"/>
    <d v="2024-10-31T00:00:00"/>
    <s v="Y62"/>
    <s v="E40000014"/>
    <x v="5"/>
    <s v="QOP"/>
    <s v="E54000057"/>
    <x v="36"/>
    <s v="00V"/>
    <s v="E38000024"/>
    <s v="NHS Greater Manchester ICB - 00V"/>
    <x v="3"/>
    <n v="1220"/>
  </r>
  <r>
    <s v="Oct"/>
    <s v="2024"/>
    <x v="1"/>
    <d v="2024-10-31T00:00:00"/>
    <s v="Y62"/>
    <s v="E40000014"/>
    <x v="5"/>
    <s v="QOP"/>
    <s v="E54000057"/>
    <x v="36"/>
    <s v="00V"/>
    <s v="E38000024"/>
    <s v="NHS Greater Manchester ICB - 00V"/>
    <x v="4"/>
    <n v="45"/>
  </r>
  <r>
    <s v="Oct"/>
    <s v="2024"/>
    <x v="1"/>
    <d v="2024-10-31T00:00:00"/>
    <s v="Y62"/>
    <s v="E40000014"/>
    <x v="5"/>
    <s v="QOP"/>
    <s v="E54000057"/>
    <x v="36"/>
    <s v="00V"/>
    <s v="E38000024"/>
    <s v="NHS Greater Manchester ICB - 00V"/>
    <x v="5"/>
    <n v="490"/>
  </r>
  <r>
    <s v="Oct"/>
    <s v="2024"/>
    <x v="1"/>
    <d v="2024-10-31T00:00:00"/>
    <s v="Y62"/>
    <s v="E40000014"/>
    <x v="5"/>
    <s v="QOP"/>
    <s v="E54000057"/>
    <x v="36"/>
    <s v="00Y"/>
    <s v="E38000135"/>
    <s v="NHS Greater Manchester ICB - 00Y"/>
    <x v="0"/>
    <n v="35"/>
  </r>
  <r>
    <s v="Oct"/>
    <s v="2024"/>
    <x v="1"/>
    <d v="2024-10-31T00:00:00"/>
    <s v="Y62"/>
    <s v="E40000014"/>
    <x v="5"/>
    <s v="QOP"/>
    <s v="E54000057"/>
    <x v="36"/>
    <s v="00Y"/>
    <s v="E38000135"/>
    <s v="NHS Greater Manchester ICB - 00Y"/>
    <x v="1"/>
    <s v="*"/>
  </r>
  <r>
    <s v="Oct"/>
    <s v="2024"/>
    <x v="1"/>
    <d v="2024-10-31T00:00:00"/>
    <s v="Y62"/>
    <s v="E40000014"/>
    <x v="5"/>
    <s v="QOP"/>
    <s v="E54000057"/>
    <x v="36"/>
    <s v="00Y"/>
    <s v="E38000135"/>
    <s v="NHS Greater Manchester ICB - 00Y"/>
    <x v="2"/>
    <n v="60"/>
  </r>
  <r>
    <s v="Oct"/>
    <s v="2024"/>
    <x v="1"/>
    <d v="2024-10-31T00:00:00"/>
    <s v="Y62"/>
    <s v="E40000014"/>
    <x v="5"/>
    <s v="QOP"/>
    <s v="E54000057"/>
    <x v="36"/>
    <s v="00Y"/>
    <s v="E38000135"/>
    <s v="NHS Greater Manchester ICB - 00Y"/>
    <x v="3"/>
    <n v="920"/>
  </r>
  <r>
    <s v="Oct"/>
    <s v="2024"/>
    <x v="1"/>
    <d v="2024-10-31T00:00:00"/>
    <s v="Y62"/>
    <s v="E40000014"/>
    <x v="5"/>
    <s v="QOP"/>
    <s v="E54000057"/>
    <x v="36"/>
    <s v="00Y"/>
    <s v="E38000135"/>
    <s v="NHS Greater Manchester ICB - 00Y"/>
    <x v="4"/>
    <n v="390"/>
  </r>
  <r>
    <s v="Oct"/>
    <s v="2024"/>
    <x v="1"/>
    <d v="2024-10-31T00:00:00"/>
    <s v="Y62"/>
    <s v="E40000014"/>
    <x v="5"/>
    <s v="QOP"/>
    <s v="E54000057"/>
    <x v="36"/>
    <s v="00Y"/>
    <s v="E38000135"/>
    <s v="NHS Greater Manchester ICB - 00Y"/>
    <x v="5"/>
    <n v="560"/>
  </r>
  <r>
    <s v="Oct"/>
    <s v="2024"/>
    <x v="1"/>
    <d v="2024-10-31T00:00:00"/>
    <s v="Y62"/>
    <s v="E40000014"/>
    <x v="5"/>
    <s v="QOP"/>
    <s v="E54000057"/>
    <x v="36"/>
    <s v="01D"/>
    <s v="E38000080"/>
    <s v="NHS Greater Manchester ICB - 01D"/>
    <x v="0"/>
    <n v="145"/>
  </r>
  <r>
    <s v="Oct"/>
    <s v="2024"/>
    <x v="1"/>
    <d v="2024-10-31T00:00:00"/>
    <s v="Y62"/>
    <s v="E40000014"/>
    <x v="5"/>
    <s v="QOP"/>
    <s v="E54000057"/>
    <x v="36"/>
    <s v="01D"/>
    <s v="E38000080"/>
    <s v="NHS Greater Manchester ICB - 01D"/>
    <x v="1"/>
    <s v="*"/>
  </r>
  <r>
    <s v="Oct"/>
    <s v="2024"/>
    <x v="1"/>
    <d v="2024-10-31T00:00:00"/>
    <s v="Y62"/>
    <s v="E40000014"/>
    <x v="5"/>
    <s v="QOP"/>
    <s v="E54000057"/>
    <x v="36"/>
    <s v="01D"/>
    <s v="E38000080"/>
    <s v="NHS Greater Manchester ICB - 01D"/>
    <x v="2"/>
    <n v="70"/>
  </r>
  <r>
    <s v="Oct"/>
    <s v="2024"/>
    <x v="1"/>
    <d v="2024-10-31T00:00:00"/>
    <s v="Y62"/>
    <s v="E40000014"/>
    <x v="5"/>
    <s v="QOP"/>
    <s v="E54000057"/>
    <x v="36"/>
    <s v="01D"/>
    <s v="E38000080"/>
    <s v="NHS Greater Manchester ICB - 01D"/>
    <x v="3"/>
    <n v="1015"/>
  </r>
  <r>
    <s v="Oct"/>
    <s v="2024"/>
    <x v="1"/>
    <d v="2024-10-31T00:00:00"/>
    <s v="Y62"/>
    <s v="E40000014"/>
    <x v="5"/>
    <s v="QOP"/>
    <s v="E54000057"/>
    <x v="36"/>
    <s v="01D"/>
    <s v="E38000080"/>
    <s v="NHS Greater Manchester ICB - 01D"/>
    <x v="4"/>
    <n v="200"/>
  </r>
  <r>
    <s v="Oct"/>
    <s v="2024"/>
    <x v="1"/>
    <d v="2024-10-31T00:00:00"/>
    <s v="Y62"/>
    <s v="E40000014"/>
    <x v="5"/>
    <s v="QOP"/>
    <s v="E54000057"/>
    <x v="36"/>
    <s v="01D"/>
    <s v="E38000080"/>
    <s v="NHS Greater Manchester ICB - 01D"/>
    <x v="5"/>
    <n v="550"/>
  </r>
  <r>
    <s v="Oct"/>
    <s v="2024"/>
    <x v="1"/>
    <d v="2024-10-31T00:00:00"/>
    <s v="Y62"/>
    <s v="E40000014"/>
    <x v="5"/>
    <s v="QOP"/>
    <s v="E54000057"/>
    <x v="36"/>
    <s v="01G"/>
    <s v="E38000143"/>
    <s v="NHS Greater Manchester ICB - 01G"/>
    <x v="0"/>
    <n v="40"/>
  </r>
  <r>
    <s v="Oct"/>
    <s v="2024"/>
    <x v="1"/>
    <d v="2024-10-31T00:00:00"/>
    <s v="Y62"/>
    <s v="E40000014"/>
    <x v="5"/>
    <s v="QOP"/>
    <s v="E54000057"/>
    <x v="36"/>
    <s v="01G"/>
    <s v="E38000143"/>
    <s v="NHS Greater Manchester ICB - 01G"/>
    <x v="1"/>
    <s v="*"/>
  </r>
  <r>
    <s v="Oct"/>
    <s v="2024"/>
    <x v="1"/>
    <d v="2024-10-31T00:00:00"/>
    <s v="Y62"/>
    <s v="E40000014"/>
    <x v="5"/>
    <s v="QOP"/>
    <s v="E54000057"/>
    <x v="36"/>
    <s v="01G"/>
    <s v="E38000143"/>
    <s v="NHS Greater Manchester ICB - 01G"/>
    <x v="2"/>
    <n v="140"/>
  </r>
  <r>
    <s v="Oct"/>
    <s v="2024"/>
    <x v="1"/>
    <d v="2024-10-31T00:00:00"/>
    <s v="Y62"/>
    <s v="E40000014"/>
    <x v="5"/>
    <s v="QOP"/>
    <s v="E54000057"/>
    <x v="36"/>
    <s v="01G"/>
    <s v="E38000143"/>
    <s v="NHS Greater Manchester ICB - 01G"/>
    <x v="3"/>
    <n v="1125"/>
  </r>
  <r>
    <s v="Oct"/>
    <s v="2024"/>
    <x v="1"/>
    <d v="2024-10-31T00:00:00"/>
    <s v="Y62"/>
    <s v="E40000014"/>
    <x v="5"/>
    <s v="QOP"/>
    <s v="E54000057"/>
    <x v="36"/>
    <s v="01G"/>
    <s v="E38000143"/>
    <s v="NHS Greater Manchester ICB - 01G"/>
    <x v="4"/>
    <n v="115"/>
  </r>
  <r>
    <s v="Oct"/>
    <s v="2024"/>
    <x v="1"/>
    <d v="2024-10-31T00:00:00"/>
    <s v="Y62"/>
    <s v="E40000014"/>
    <x v="5"/>
    <s v="QOP"/>
    <s v="E54000057"/>
    <x v="36"/>
    <s v="01G"/>
    <s v="E38000143"/>
    <s v="NHS Greater Manchester ICB - 01G"/>
    <x v="5"/>
    <n v="630"/>
  </r>
  <r>
    <s v="Oct"/>
    <s v="2024"/>
    <x v="1"/>
    <d v="2024-10-31T00:00:00"/>
    <s v="Y62"/>
    <s v="E40000014"/>
    <x v="5"/>
    <s v="QOP"/>
    <s v="E54000057"/>
    <x v="36"/>
    <s v="01W"/>
    <s v="E38000174"/>
    <s v="NHS Greater Manchester ICB - 01W"/>
    <x v="0"/>
    <n v="70"/>
  </r>
  <r>
    <s v="Oct"/>
    <s v="2024"/>
    <x v="1"/>
    <d v="2024-10-31T00:00:00"/>
    <s v="Y62"/>
    <s v="E40000014"/>
    <x v="5"/>
    <s v="QOP"/>
    <s v="E54000057"/>
    <x v="36"/>
    <s v="01W"/>
    <s v="E38000174"/>
    <s v="NHS Greater Manchester ICB - 01W"/>
    <x v="1"/>
    <s v="*"/>
  </r>
  <r>
    <s v="Oct"/>
    <s v="2024"/>
    <x v="1"/>
    <d v="2024-10-31T00:00:00"/>
    <s v="Y62"/>
    <s v="E40000014"/>
    <x v="5"/>
    <s v="QOP"/>
    <s v="E54000057"/>
    <x v="36"/>
    <s v="01W"/>
    <s v="E38000174"/>
    <s v="NHS Greater Manchester ICB - 01W"/>
    <x v="2"/>
    <n v="135"/>
  </r>
  <r>
    <s v="Oct"/>
    <s v="2024"/>
    <x v="1"/>
    <d v="2024-10-31T00:00:00"/>
    <s v="Y62"/>
    <s v="E40000014"/>
    <x v="5"/>
    <s v="QOP"/>
    <s v="E54000057"/>
    <x v="36"/>
    <s v="01W"/>
    <s v="E38000174"/>
    <s v="NHS Greater Manchester ICB - 01W"/>
    <x v="3"/>
    <n v="1595"/>
  </r>
  <r>
    <s v="Oct"/>
    <s v="2024"/>
    <x v="1"/>
    <d v="2024-10-31T00:00:00"/>
    <s v="Y62"/>
    <s v="E40000014"/>
    <x v="5"/>
    <s v="QOP"/>
    <s v="E54000057"/>
    <x v="36"/>
    <s v="01W"/>
    <s v="E38000174"/>
    <s v="NHS Greater Manchester ICB - 01W"/>
    <x v="4"/>
    <n v="595"/>
  </r>
  <r>
    <s v="Oct"/>
    <s v="2024"/>
    <x v="1"/>
    <d v="2024-10-31T00:00:00"/>
    <s v="Y62"/>
    <s v="E40000014"/>
    <x v="5"/>
    <s v="QOP"/>
    <s v="E54000057"/>
    <x v="36"/>
    <s v="01W"/>
    <s v="E38000174"/>
    <s v="NHS Greater Manchester ICB - 01W"/>
    <x v="5"/>
    <n v="980"/>
  </r>
  <r>
    <s v="Oct"/>
    <s v="2024"/>
    <x v="1"/>
    <d v="2024-10-31T00:00:00"/>
    <s v="Y62"/>
    <s v="E40000014"/>
    <x v="5"/>
    <s v="QOP"/>
    <s v="E54000057"/>
    <x v="36"/>
    <s v="01Y"/>
    <s v="E38000263"/>
    <s v="NHS Greater Manchester ICB - 01Y"/>
    <x v="0"/>
    <n v="55"/>
  </r>
  <r>
    <s v="Oct"/>
    <s v="2024"/>
    <x v="1"/>
    <d v="2024-10-31T00:00:00"/>
    <s v="Y62"/>
    <s v="E40000014"/>
    <x v="5"/>
    <s v="QOP"/>
    <s v="E54000057"/>
    <x v="36"/>
    <s v="01Y"/>
    <s v="E38000263"/>
    <s v="NHS Greater Manchester ICB - 01Y"/>
    <x v="1"/>
    <s v="*"/>
  </r>
  <r>
    <s v="Oct"/>
    <s v="2024"/>
    <x v="1"/>
    <d v="2024-10-31T00:00:00"/>
    <s v="Y62"/>
    <s v="E40000014"/>
    <x v="5"/>
    <s v="QOP"/>
    <s v="E54000057"/>
    <x v="36"/>
    <s v="01Y"/>
    <s v="E38000263"/>
    <s v="NHS Greater Manchester ICB - 01Y"/>
    <x v="2"/>
    <n v="35"/>
  </r>
  <r>
    <s v="Oct"/>
    <s v="2024"/>
    <x v="1"/>
    <d v="2024-10-31T00:00:00"/>
    <s v="Y62"/>
    <s v="E40000014"/>
    <x v="5"/>
    <s v="QOP"/>
    <s v="E54000057"/>
    <x v="36"/>
    <s v="01Y"/>
    <s v="E38000263"/>
    <s v="NHS Greater Manchester ICB - 01Y"/>
    <x v="3"/>
    <n v="780"/>
  </r>
  <r>
    <s v="Oct"/>
    <s v="2024"/>
    <x v="1"/>
    <d v="2024-10-31T00:00:00"/>
    <s v="Y62"/>
    <s v="E40000014"/>
    <x v="5"/>
    <s v="QOP"/>
    <s v="E54000057"/>
    <x v="36"/>
    <s v="01Y"/>
    <s v="E38000263"/>
    <s v="NHS Greater Manchester ICB - 01Y"/>
    <x v="4"/>
    <n v="330"/>
  </r>
  <r>
    <s v="Oct"/>
    <s v="2024"/>
    <x v="1"/>
    <d v="2024-10-31T00:00:00"/>
    <s v="Y62"/>
    <s v="E40000014"/>
    <x v="5"/>
    <s v="QOP"/>
    <s v="E54000057"/>
    <x v="36"/>
    <s v="01Y"/>
    <s v="E38000263"/>
    <s v="NHS Greater Manchester ICB - 01Y"/>
    <x v="5"/>
    <n v="635"/>
  </r>
  <r>
    <s v="Oct"/>
    <s v="2024"/>
    <x v="1"/>
    <d v="2024-10-31T00:00:00"/>
    <s v="Y62"/>
    <s v="E40000014"/>
    <x v="5"/>
    <s v="QOP"/>
    <s v="E54000057"/>
    <x v="36"/>
    <s v="02A"/>
    <s v="E38000187"/>
    <s v="NHS Greater Manchester ICB - 02A"/>
    <x v="0"/>
    <n v="40"/>
  </r>
  <r>
    <s v="Oct"/>
    <s v="2024"/>
    <x v="1"/>
    <d v="2024-10-31T00:00:00"/>
    <s v="Y62"/>
    <s v="E40000014"/>
    <x v="5"/>
    <s v="QOP"/>
    <s v="E54000057"/>
    <x v="36"/>
    <s v="02A"/>
    <s v="E38000187"/>
    <s v="NHS Greater Manchester ICB - 02A"/>
    <x v="1"/>
    <s v="*"/>
  </r>
  <r>
    <s v="Oct"/>
    <s v="2024"/>
    <x v="1"/>
    <d v="2024-10-31T00:00:00"/>
    <s v="Y62"/>
    <s v="E40000014"/>
    <x v="5"/>
    <s v="QOP"/>
    <s v="E54000057"/>
    <x v="36"/>
    <s v="02A"/>
    <s v="E38000187"/>
    <s v="NHS Greater Manchester ICB - 02A"/>
    <x v="2"/>
    <n v="115"/>
  </r>
  <r>
    <s v="Oct"/>
    <s v="2024"/>
    <x v="1"/>
    <d v="2024-10-31T00:00:00"/>
    <s v="Y62"/>
    <s v="E40000014"/>
    <x v="5"/>
    <s v="QOP"/>
    <s v="E54000057"/>
    <x v="36"/>
    <s v="02A"/>
    <s v="E38000187"/>
    <s v="NHS Greater Manchester ICB - 02A"/>
    <x v="3"/>
    <n v="1140"/>
  </r>
  <r>
    <s v="Oct"/>
    <s v="2024"/>
    <x v="1"/>
    <d v="2024-10-31T00:00:00"/>
    <s v="Y62"/>
    <s v="E40000014"/>
    <x v="5"/>
    <s v="QOP"/>
    <s v="E54000057"/>
    <x v="36"/>
    <s v="02A"/>
    <s v="E38000187"/>
    <s v="NHS Greater Manchester ICB - 02A"/>
    <x v="4"/>
    <n v="140"/>
  </r>
  <r>
    <s v="Oct"/>
    <s v="2024"/>
    <x v="1"/>
    <d v="2024-10-31T00:00:00"/>
    <s v="Y62"/>
    <s v="E40000014"/>
    <x v="5"/>
    <s v="QOP"/>
    <s v="E54000057"/>
    <x v="36"/>
    <s v="02A"/>
    <s v="E38000187"/>
    <s v="NHS Greater Manchester ICB - 02A"/>
    <x v="5"/>
    <n v="520"/>
  </r>
  <r>
    <s v="Oct"/>
    <s v="2024"/>
    <x v="1"/>
    <d v="2024-10-31T00:00:00"/>
    <s v="Y62"/>
    <s v="E40000014"/>
    <x v="5"/>
    <s v="QOP"/>
    <s v="E54000057"/>
    <x v="36"/>
    <s v="02H"/>
    <s v="E38000205"/>
    <s v="NHS Greater Manchester ICB - 02H"/>
    <x v="0"/>
    <n v="80"/>
  </r>
  <r>
    <s v="Oct"/>
    <s v="2024"/>
    <x v="1"/>
    <d v="2024-10-31T00:00:00"/>
    <s v="Y62"/>
    <s v="E40000014"/>
    <x v="5"/>
    <s v="QOP"/>
    <s v="E54000057"/>
    <x v="36"/>
    <s v="02H"/>
    <s v="E38000205"/>
    <s v="NHS Greater Manchester ICB - 02H"/>
    <x v="1"/>
    <s v="*"/>
  </r>
  <r>
    <s v="Oct"/>
    <s v="2024"/>
    <x v="1"/>
    <d v="2024-10-31T00:00:00"/>
    <s v="Y62"/>
    <s v="E40000014"/>
    <x v="5"/>
    <s v="QOP"/>
    <s v="E54000057"/>
    <x v="36"/>
    <s v="02H"/>
    <s v="E38000205"/>
    <s v="NHS Greater Manchester ICB - 02H"/>
    <x v="2"/>
    <n v="180"/>
  </r>
  <r>
    <s v="Oct"/>
    <s v="2024"/>
    <x v="1"/>
    <d v="2024-10-31T00:00:00"/>
    <s v="Y62"/>
    <s v="E40000014"/>
    <x v="5"/>
    <s v="QOP"/>
    <s v="E54000057"/>
    <x v="36"/>
    <s v="02H"/>
    <s v="E38000205"/>
    <s v="NHS Greater Manchester ICB - 02H"/>
    <x v="3"/>
    <n v="1295"/>
  </r>
  <r>
    <s v="Oct"/>
    <s v="2024"/>
    <x v="1"/>
    <d v="2024-10-31T00:00:00"/>
    <s v="Y62"/>
    <s v="E40000014"/>
    <x v="5"/>
    <s v="QOP"/>
    <s v="E54000057"/>
    <x v="36"/>
    <s v="02H"/>
    <s v="E38000205"/>
    <s v="NHS Greater Manchester ICB - 02H"/>
    <x v="4"/>
    <n v="675"/>
  </r>
  <r>
    <s v="Oct"/>
    <s v="2024"/>
    <x v="1"/>
    <d v="2024-10-31T00:00:00"/>
    <s v="Y62"/>
    <s v="E40000014"/>
    <x v="5"/>
    <s v="QOP"/>
    <s v="E54000057"/>
    <x v="36"/>
    <s v="02H"/>
    <s v="E38000205"/>
    <s v="NHS Greater Manchester ICB - 02H"/>
    <x v="5"/>
    <n v="885"/>
  </r>
  <r>
    <s v="Oct"/>
    <s v="2024"/>
    <x v="1"/>
    <d v="2024-10-31T00:00:00"/>
    <s v="Y62"/>
    <s v="E40000014"/>
    <x v="5"/>
    <s v="QOP"/>
    <s v="E54000057"/>
    <x v="36"/>
    <s v="14L"/>
    <s v="E38000217"/>
    <s v="NHS Greater Manchester ICB - 14L"/>
    <x v="0"/>
    <n v="125"/>
  </r>
  <r>
    <s v="Oct"/>
    <s v="2024"/>
    <x v="1"/>
    <d v="2024-10-31T00:00:00"/>
    <s v="Y62"/>
    <s v="E40000014"/>
    <x v="5"/>
    <s v="QOP"/>
    <s v="E54000057"/>
    <x v="36"/>
    <s v="14L"/>
    <s v="E38000217"/>
    <s v="NHS Greater Manchester ICB - 14L"/>
    <x v="1"/>
    <s v="*"/>
  </r>
  <r>
    <s v="Oct"/>
    <s v="2024"/>
    <x v="1"/>
    <d v="2024-10-31T00:00:00"/>
    <s v="Y62"/>
    <s v="E40000014"/>
    <x v="5"/>
    <s v="QOP"/>
    <s v="E54000057"/>
    <x v="36"/>
    <s v="14L"/>
    <s v="E38000217"/>
    <s v="NHS Greater Manchester ICB - 14L"/>
    <x v="2"/>
    <n v="210"/>
  </r>
  <r>
    <s v="Oct"/>
    <s v="2024"/>
    <x v="1"/>
    <d v="2024-10-31T00:00:00"/>
    <s v="Y62"/>
    <s v="E40000014"/>
    <x v="5"/>
    <s v="QOP"/>
    <s v="E54000057"/>
    <x v="36"/>
    <s v="14L"/>
    <s v="E38000217"/>
    <s v="NHS Greater Manchester ICB - 14L"/>
    <x v="3"/>
    <n v="1570"/>
  </r>
  <r>
    <s v="Oct"/>
    <s v="2024"/>
    <x v="1"/>
    <d v="2024-10-31T00:00:00"/>
    <s v="Y62"/>
    <s v="E40000014"/>
    <x v="5"/>
    <s v="QOP"/>
    <s v="E54000057"/>
    <x v="36"/>
    <s v="14L"/>
    <s v="E38000217"/>
    <s v="NHS Greater Manchester ICB - 14L"/>
    <x v="4"/>
    <n v="525"/>
  </r>
  <r>
    <s v="Oct"/>
    <s v="2024"/>
    <x v="1"/>
    <d v="2024-10-31T00:00:00"/>
    <s v="Y62"/>
    <s v="E40000014"/>
    <x v="5"/>
    <s v="QOP"/>
    <s v="E54000057"/>
    <x v="36"/>
    <s v="14L"/>
    <s v="E38000217"/>
    <s v="NHS Greater Manchester ICB - 14L"/>
    <x v="5"/>
    <n v="545"/>
  </r>
  <r>
    <s v="Oct"/>
    <s v="2024"/>
    <x v="1"/>
    <d v="2024-10-31T00:00:00"/>
    <s v="Y62"/>
    <s v="E40000014"/>
    <x v="5"/>
    <s v="QYG"/>
    <s v="E54000008"/>
    <x v="37"/>
    <s v="01F"/>
    <s v="E38000068"/>
    <s v="NHS Cheshire and Merseyside ICB - 01F"/>
    <x v="0"/>
    <n v="20"/>
  </r>
  <r>
    <s v="Oct"/>
    <s v="2024"/>
    <x v="1"/>
    <d v="2024-10-31T00:00:00"/>
    <s v="Y62"/>
    <s v="E40000014"/>
    <x v="5"/>
    <s v="QYG"/>
    <s v="E54000008"/>
    <x v="37"/>
    <s v="01F"/>
    <s v="E38000068"/>
    <s v="NHS Cheshire and Merseyside ICB - 01F"/>
    <x v="1"/>
    <s v="*"/>
  </r>
  <r>
    <s v="Oct"/>
    <s v="2024"/>
    <x v="1"/>
    <d v="2024-10-31T00:00:00"/>
    <s v="Y62"/>
    <s v="E40000014"/>
    <x v="5"/>
    <s v="QYG"/>
    <s v="E54000008"/>
    <x v="37"/>
    <s v="01F"/>
    <s v="E38000068"/>
    <s v="NHS Cheshire and Merseyside ICB - 01F"/>
    <x v="2"/>
    <n v="50"/>
  </r>
  <r>
    <s v="Oct"/>
    <s v="2024"/>
    <x v="1"/>
    <d v="2024-10-31T00:00:00"/>
    <s v="Y62"/>
    <s v="E40000014"/>
    <x v="5"/>
    <s v="QYG"/>
    <s v="E54000008"/>
    <x v="37"/>
    <s v="01F"/>
    <s v="E38000068"/>
    <s v="NHS Cheshire and Merseyside ICB - 01F"/>
    <x v="3"/>
    <n v="665"/>
  </r>
  <r>
    <s v="Oct"/>
    <s v="2024"/>
    <x v="1"/>
    <d v="2024-10-31T00:00:00"/>
    <s v="Y62"/>
    <s v="E40000014"/>
    <x v="5"/>
    <s v="QYG"/>
    <s v="E54000008"/>
    <x v="37"/>
    <s v="01F"/>
    <s v="E38000068"/>
    <s v="NHS Cheshire and Merseyside ICB - 01F"/>
    <x v="4"/>
    <n v="50"/>
  </r>
  <r>
    <s v="Oct"/>
    <s v="2024"/>
    <x v="1"/>
    <d v="2024-10-31T00:00:00"/>
    <s v="Y62"/>
    <s v="E40000014"/>
    <x v="5"/>
    <s v="QYG"/>
    <s v="E54000008"/>
    <x v="37"/>
    <s v="01F"/>
    <s v="E38000068"/>
    <s v="NHS Cheshire and Merseyside ICB - 01F"/>
    <x v="5"/>
    <n v="250"/>
  </r>
  <r>
    <s v="Oct"/>
    <s v="2024"/>
    <x v="1"/>
    <d v="2024-10-31T00:00:00"/>
    <s v="Y62"/>
    <s v="E40000014"/>
    <x v="5"/>
    <s v="QYG"/>
    <s v="E54000008"/>
    <x v="37"/>
    <s v="01J"/>
    <s v="E38000091"/>
    <s v="NHS Cheshire and Merseyside ICB - 01J"/>
    <x v="0"/>
    <n v="10"/>
  </r>
  <r>
    <s v="Oct"/>
    <s v="2024"/>
    <x v="1"/>
    <d v="2024-10-31T00:00:00"/>
    <s v="Y62"/>
    <s v="E40000014"/>
    <x v="5"/>
    <s v="QYG"/>
    <s v="E54000008"/>
    <x v="37"/>
    <s v="01J"/>
    <s v="E38000091"/>
    <s v="NHS Cheshire and Merseyside ICB - 01J"/>
    <x v="1"/>
    <s v="*"/>
  </r>
  <r>
    <s v="Oct"/>
    <s v="2024"/>
    <x v="1"/>
    <d v="2024-10-31T00:00:00"/>
    <s v="Y62"/>
    <s v="E40000014"/>
    <x v="5"/>
    <s v="QYG"/>
    <s v="E54000008"/>
    <x v="37"/>
    <s v="01J"/>
    <s v="E38000091"/>
    <s v="NHS Cheshire and Merseyside ICB - 01J"/>
    <x v="2"/>
    <n v="135"/>
  </r>
  <r>
    <s v="Oct"/>
    <s v="2024"/>
    <x v="1"/>
    <d v="2024-10-31T00:00:00"/>
    <s v="Y62"/>
    <s v="E40000014"/>
    <x v="5"/>
    <s v="QYG"/>
    <s v="E54000008"/>
    <x v="37"/>
    <s v="01J"/>
    <s v="E38000091"/>
    <s v="NHS Cheshire and Merseyside ICB - 01J"/>
    <x v="3"/>
    <n v="675"/>
  </r>
  <r>
    <s v="Oct"/>
    <s v="2024"/>
    <x v="1"/>
    <d v="2024-10-31T00:00:00"/>
    <s v="Y62"/>
    <s v="E40000014"/>
    <x v="5"/>
    <s v="QYG"/>
    <s v="E54000008"/>
    <x v="37"/>
    <s v="01J"/>
    <s v="E38000091"/>
    <s v="NHS Cheshire and Merseyside ICB - 01J"/>
    <x v="4"/>
    <n v="85"/>
  </r>
  <r>
    <s v="Oct"/>
    <s v="2024"/>
    <x v="1"/>
    <d v="2024-10-31T00:00:00"/>
    <s v="Y62"/>
    <s v="E40000014"/>
    <x v="5"/>
    <s v="QYG"/>
    <s v="E54000008"/>
    <x v="37"/>
    <s v="01J"/>
    <s v="E38000091"/>
    <s v="NHS Cheshire and Merseyside ICB - 01J"/>
    <x v="5"/>
    <n v="210"/>
  </r>
  <r>
    <s v="Oct"/>
    <s v="2024"/>
    <x v="1"/>
    <d v="2024-10-31T00:00:00"/>
    <s v="Y62"/>
    <s v="E40000014"/>
    <x v="5"/>
    <s v="QYG"/>
    <s v="E54000008"/>
    <x v="37"/>
    <s v="01T"/>
    <s v="E38000161"/>
    <s v="NHS Cheshire and Merseyside ICB - 01T"/>
    <x v="0"/>
    <s v="*"/>
  </r>
  <r>
    <s v="Oct"/>
    <s v="2024"/>
    <x v="1"/>
    <d v="2024-10-31T00:00:00"/>
    <s v="Y62"/>
    <s v="E40000014"/>
    <x v="5"/>
    <s v="QYG"/>
    <s v="E54000008"/>
    <x v="37"/>
    <s v="01T"/>
    <s v="E38000161"/>
    <s v="NHS Cheshire and Merseyside ICB - 01T"/>
    <x v="1"/>
    <s v="*"/>
  </r>
  <r>
    <s v="Oct"/>
    <s v="2024"/>
    <x v="1"/>
    <d v="2024-10-31T00:00:00"/>
    <s v="Y62"/>
    <s v="E40000014"/>
    <x v="5"/>
    <s v="QYG"/>
    <s v="E54000008"/>
    <x v="37"/>
    <s v="01T"/>
    <s v="E38000161"/>
    <s v="NHS Cheshire and Merseyside ICB - 01T"/>
    <x v="2"/>
    <n v="70"/>
  </r>
  <r>
    <s v="Oct"/>
    <s v="2024"/>
    <x v="1"/>
    <d v="2024-10-31T00:00:00"/>
    <s v="Y62"/>
    <s v="E40000014"/>
    <x v="5"/>
    <s v="QYG"/>
    <s v="E54000008"/>
    <x v="37"/>
    <s v="01T"/>
    <s v="E38000161"/>
    <s v="NHS Cheshire and Merseyside ICB - 01T"/>
    <x v="3"/>
    <n v="740"/>
  </r>
  <r>
    <s v="Oct"/>
    <s v="2024"/>
    <x v="1"/>
    <d v="2024-10-31T00:00:00"/>
    <s v="Y62"/>
    <s v="E40000014"/>
    <x v="5"/>
    <s v="QYG"/>
    <s v="E54000008"/>
    <x v="37"/>
    <s v="01T"/>
    <s v="E38000161"/>
    <s v="NHS Cheshire and Merseyside ICB - 01T"/>
    <x v="4"/>
    <n v="75"/>
  </r>
  <r>
    <s v="Oct"/>
    <s v="2024"/>
    <x v="1"/>
    <d v="2024-10-31T00:00:00"/>
    <s v="Y62"/>
    <s v="E40000014"/>
    <x v="5"/>
    <s v="QYG"/>
    <s v="E54000008"/>
    <x v="37"/>
    <s v="01T"/>
    <s v="E38000161"/>
    <s v="NHS Cheshire and Merseyside ICB - 01T"/>
    <x v="5"/>
    <n v="340"/>
  </r>
  <r>
    <s v="Oct"/>
    <s v="2024"/>
    <x v="1"/>
    <d v="2024-10-31T00:00:00"/>
    <s v="Y62"/>
    <s v="E40000014"/>
    <x v="5"/>
    <s v="QYG"/>
    <s v="E54000008"/>
    <x v="37"/>
    <s v="01V"/>
    <s v="E38000170"/>
    <s v="NHS Cheshire and Merseyside ICB - 01V"/>
    <x v="0"/>
    <n v="15"/>
  </r>
  <r>
    <s v="Oct"/>
    <s v="2024"/>
    <x v="1"/>
    <d v="2024-10-31T00:00:00"/>
    <s v="Y62"/>
    <s v="E40000014"/>
    <x v="5"/>
    <s v="QYG"/>
    <s v="E54000008"/>
    <x v="37"/>
    <s v="01V"/>
    <s v="E38000170"/>
    <s v="NHS Cheshire and Merseyside ICB - 01V"/>
    <x v="1"/>
    <s v="*"/>
  </r>
  <r>
    <s v="Oct"/>
    <s v="2024"/>
    <x v="1"/>
    <d v="2024-10-31T00:00:00"/>
    <s v="Y62"/>
    <s v="E40000014"/>
    <x v="5"/>
    <s v="QYG"/>
    <s v="E54000008"/>
    <x v="37"/>
    <s v="01V"/>
    <s v="E38000170"/>
    <s v="NHS Cheshire and Merseyside ICB - 01V"/>
    <x v="2"/>
    <n v="350"/>
  </r>
  <r>
    <s v="Oct"/>
    <s v="2024"/>
    <x v="1"/>
    <d v="2024-10-31T00:00:00"/>
    <s v="Y62"/>
    <s v="E40000014"/>
    <x v="5"/>
    <s v="QYG"/>
    <s v="E54000008"/>
    <x v="37"/>
    <s v="01V"/>
    <s v="E38000170"/>
    <s v="NHS Cheshire and Merseyside ICB - 01V"/>
    <x v="3"/>
    <n v="890"/>
  </r>
  <r>
    <s v="Oct"/>
    <s v="2024"/>
    <x v="1"/>
    <d v="2024-10-31T00:00:00"/>
    <s v="Y62"/>
    <s v="E40000014"/>
    <x v="5"/>
    <s v="QYG"/>
    <s v="E54000008"/>
    <x v="37"/>
    <s v="01V"/>
    <s v="E38000170"/>
    <s v="NHS Cheshire and Merseyside ICB - 01V"/>
    <x v="4"/>
    <n v="90"/>
  </r>
  <r>
    <s v="Oct"/>
    <s v="2024"/>
    <x v="1"/>
    <d v="2024-10-31T00:00:00"/>
    <s v="Y62"/>
    <s v="E40000014"/>
    <x v="5"/>
    <s v="QYG"/>
    <s v="E54000008"/>
    <x v="37"/>
    <s v="01V"/>
    <s v="E38000170"/>
    <s v="NHS Cheshire and Merseyside ICB - 01V"/>
    <x v="5"/>
    <n v="570"/>
  </r>
  <r>
    <s v="Oct"/>
    <s v="2024"/>
    <x v="1"/>
    <d v="2024-10-31T00:00:00"/>
    <s v="Y62"/>
    <s v="E40000014"/>
    <x v="5"/>
    <s v="QYG"/>
    <s v="E54000008"/>
    <x v="37"/>
    <s v="01X"/>
    <s v="E38000172"/>
    <s v="NHS Cheshire and Merseyside ICB - 01X"/>
    <x v="0"/>
    <n v="110"/>
  </r>
  <r>
    <s v="Oct"/>
    <s v="2024"/>
    <x v="1"/>
    <d v="2024-10-31T00:00:00"/>
    <s v="Y62"/>
    <s v="E40000014"/>
    <x v="5"/>
    <s v="QYG"/>
    <s v="E54000008"/>
    <x v="37"/>
    <s v="01X"/>
    <s v="E38000172"/>
    <s v="NHS Cheshire and Merseyside ICB - 01X"/>
    <x v="1"/>
    <s v="*"/>
  </r>
  <r>
    <s v="Oct"/>
    <s v="2024"/>
    <x v="1"/>
    <d v="2024-10-31T00:00:00"/>
    <s v="Y62"/>
    <s v="E40000014"/>
    <x v="5"/>
    <s v="QYG"/>
    <s v="E54000008"/>
    <x v="37"/>
    <s v="01X"/>
    <s v="E38000172"/>
    <s v="NHS Cheshire and Merseyside ICB - 01X"/>
    <x v="2"/>
    <n v="85"/>
  </r>
  <r>
    <s v="Oct"/>
    <s v="2024"/>
    <x v="1"/>
    <d v="2024-10-31T00:00:00"/>
    <s v="Y62"/>
    <s v="E40000014"/>
    <x v="5"/>
    <s v="QYG"/>
    <s v="E54000008"/>
    <x v="37"/>
    <s v="01X"/>
    <s v="E38000172"/>
    <s v="NHS Cheshire and Merseyside ICB - 01X"/>
    <x v="3"/>
    <n v="875"/>
  </r>
  <r>
    <s v="Oct"/>
    <s v="2024"/>
    <x v="1"/>
    <d v="2024-10-31T00:00:00"/>
    <s v="Y62"/>
    <s v="E40000014"/>
    <x v="5"/>
    <s v="QYG"/>
    <s v="E54000008"/>
    <x v="37"/>
    <s v="01X"/>
    <s v="E38000172"/>
    <s v="NHS Cheshire and Merseyside ICB - 01X"/>
    <x v="4"/>
    <n v="325"/>
  </r>
  <r>
    <s v="Oct"/>
    <s v="2024"/>
    <x v="1"/>
    <d v="2024-10-31T00:00:00"/>
    <s v="Y62"/>
    <s v="E40000014"/>
    <x v="5"/>
    <s v="QYG"/>
    <s v="E54000008"/>
    <x v="37"/>
    <s v="01X"/>
    <s v="E38000172"/>
    <s v="NHS Cheshire and Merseyside ICB - 01X"/>
    <x v="5"/>
    <n v="460"/>
  </r>
  <r>
    <s v="Oct"/>
    <s v="2024"/>
    <x v="1"/>
    <d v="2024-10-31T00:00:00"/>
    <s v="Y62"/>
    <s v="E40000014"/>
    <x v="5"/>
    <s v="QYG"/>
    <s v="E54000008"/>
    <x v="37"/>
    <s v="02E"/>
    <s v="E38000194"/>
    <s v="NHS Cheshire and Merseyside ICB - 02E"/>
    <x v="0"/>
    <n v="60"/>
  </r>
  <r>
    <s v="Oct"/>
    <s v="2024"/>
    <x v="1"/>
    <d v="2024-10-31T00:00:00"/>
    <s v="Y62"/>
    <s v="E40000014"/>
    <x v="5"/>
    <s v="QYG"/>
    <s v="E54000008"/>
    <x v="37"/>
    <s v="02E"/>
    <s v="E38000194"/>
    <s v="NHS Cheshire and Merseyside ICB - 02E"/>
    <x v="1"/>
    <s v="*"/>
  </r>
  <r>
    <s v="Oct"/>
    <s v="2024"/>
    <x v="1"/>
    <d v="2024-10-31T00:00:00"/>
    <s v="Y62"/>
    <s v="E40000014"/>
    <x v="5"/>
    <s v="QYG"/>
    <s v="E54000008"/>
    <x v="37"/>
    <s v="02E"/>
    <s v="E38000194"/>
    <s v="NHS Cheshire and Merseyside ICB - 02E"/>
    <x v="2"/>
    <n v="140"/>
  </r>
  <r>
    <s v="Oct"/>
    <s v="2024"/>
    <x v="1"/>
    <d v="2024-10-31T00:00:00"/>
    <s v="Y62"/>
    <s v="E40000014"/>
    <x v="5"/>
    <s v="QYG"/>
    <s v="E54000008"/>
    <x v="37"/>
    <s v="02E"/>
    <s v="E38000194"/>
    <s v="NHS Cheshire and Merseyside ICB - 02E"/>
    <x v="3"/>
    <n v="730"/>
  </r>
  <r>
    <s v="Oct"/>
    <s v="2024"/>
    <x v="1"/>
    <d v="2024-10-31T00:00:00"/>
    <s v="Y62"/>
    <s v="E40000014"/>
    <x v="5"/>
    <s v="QYG"/>
    <s v="E54000008"/>
    <x v="37"/>
    <s v="02E"/>
    <s v="E38000194"/>
    <s v="NHS Cheshire and Merseyside ICB - 02E"/>
    <x v="4"/>
    <n v="375"/>
  </r>
  <r>
    <s v="Oct"/>
    <s v="2024"/>
    <x v="1"/>
    <d v="2024-10-31T00:00:00"/>
    <s v="Y62"/>
    <s v="E40000014"/>
    <x v="5"/>
    <s v="QYG"/>
    <s v="E54000008"/>
    <x v="37"/>
    <s v="02E"/>
    <s v="E38000194"/>
    <s v="NHS Cheshire and Merseyside ICB - 02E"/>
    <x v="5"/>
    <n v="770"/>
  </r>
  <r>
    <s v="Oct"/>
    <s v="2024"/>
    <x v="1"/>
    <d v="2024-10-31T00:00:00"/>
    <s v="Y62"/>
    <s v="E40000014"/>
    <x v="5"/>
    <s v="QYG"/>
    <s v="E54000008"/>
    <x v="37"/>
    <s v="12F"/>
    <s v="E38000208"/>
    <s v="NHS Cheshire and Merseyside ICB - 12F"/>
    <x v="0"/>
    <n v="145"/>
  </r>
  <r>
    <s v="Oct"/>
    <s v="2024"/>
    <x v="1"/>
    <d v="2024-10-31T00:00:00"/>
    <s v="Y62"/>
    <s v="E40000014"/>
    <x v="5"/>
    <s v="QYG"/>
    <s v="E54000008"/>
    <x v="37"/>
    <s v="12F"/>
    <s v="E38000208"/>
    <s v="NHS Cheshire and Merseyside ICB - 12F"/>
    <x v="1"/>
    <s v="*"/>
  </r>
  <r>
    <s v="Oct"/>
    <s v="2024"/>
    <x v="1"/>
    <d v="2024-10-31T00:00:00"/>
    <s v="Y62"/>
    <s v="E40000014"/>
    <x v="5"/>
    <s v="QYG"/>
    <s v="E54000008"/>
    <x v="37"/>
    <s v="12F"/>
    <s v="E38000208"/>
    <s v="NHS Cheshire and Merseyside ICB - 12F"/>
    <x v="2"/>
    <n v="195"/>
  </r>
  <r>
    <s v="Oct"/>
    <s v="2024"/>
    <x v="1"/>
    <d v="2024-10-31T00:00:00"/>
    <s v="Y62"/>
    <s v="E40000014"/>
    <x v="5"/>
    <s v="QYG"/>
    <s v="E54000008"/>
    <x v="37"/>
    <s v="12F"/>
    <s v="E38000208"/>
    <s v="NHS Cheshire and Merseyside ICB - 12F"/>
    <x v="3"/>
    <n v="1695"/>
  </r>
  <r>
    <s v="Oct"/>
    <s v="2024"/>
    <x v="1"/>
    <d v="2024-10-31T00:00:00"/>
    <s v="Y62"/>
    <s v="E40000014"/>
    <x v="5"/>
    <s v="QYG"/>
    <s v="E54000008"/>
    <x v="37"/>
    <s v="12F"/>
    <s v="E38000208"/>
    <s v="NHS Cheshire and Merseyside ICB - 12F"/>
    <x v="4"/>
    <n v="390"/>
  </r>
  <r>
    <s v="Oct"/>
    <s v="2024"/>
    <x v="1"/>
    <d v="2024-10-31T00:00:00"/>
    <s v="Y62"/>
    <s v="E40000014"/>
    <x v="5"/>
    <s v="QYG"/>
    <s v="E54000008"/>
    <x v="37"/>
    <s v="12F"/>
    <s v="E38000208"/>
    <s v="NHS Cheshire and Merseyside ICB - 12F"/>
    <x v="5"/>
    <n v="980"/>
  </r>
  <r>
    <s v="Oct"/>
    <s v="2024"/>
    <x v="1"/>
    <d v="2024-10-31T00:00:00"/>
    <s v="Y62"/>
    <s v="E40000014"/>
    <x v="5"/>
    <s v="QYG"/>
    <s v="E54000008"/>
    <x v="37"/>
    <s v="27D"/>
    <s v="E38000233"/>
    <s v="NHS Cheshire and Merseyside ICB - 27D"/>
    <x v="0"/>
    <n v="265"/>
  </r>
  <r>
    <s v="Oct"/>
    <s v="2024"/>
    <x v="1"/>
    <d v="2024-10-31T00:00:00"/>
    <s v="Y62"/>
    <s v="E40000014"/>
    <x v="5"/>
    <s v="QYG"/>
    <s v="E54000008"/>
    <x v="37"/>
    <s v="27D"/>
    <s v="E38000233"/>
    <s v="NHS Cheshire and Merseyside ICB - 27D"/>
    <x v="1"/>
    <s v="*"/>
  </r>
  <r>
    <s v="Oct"/>
    <s v="2024"/>
    <x v="1"/>
    <d v="2024-10-31T00:00:00"/>
    <s v="Y62"/>
    <s v="E40000014"/>
    <x v="5"/>
    <s v="QYG"/>
    <s v="E54000008"/>
    <x v="37"/>
    <s v="27D"/>
    <s v="E38000233"/>
    <s v="NHS Cheshire and Merseyside ICB - 27D"/>
    <x v="2"/>
    <n v="1125"/>
  </r>
  <r>
    <s v="Oct"/>
    <s v="2024"/>
    <x v="1"/>
    <d v="2024-10-31T00:00:00"/>
    <s v="Y62"/>
    <s v="E40000014"/>
    <x v="5"/>
    <s v="QYG"/>
    <s v="E54000008"/>
    <x v="37"/>
    <s v="27D"/>
    <s v="E38000233"/>
    <s v="NHS Cheshire and Merseyside ICB - 27D"/>
    <x v="3"/>
    <n v="3800"/>
  </r>
  <r>
    <s v="Oct"/>
    <s v="2024"/>
    <x v="1"/>
    <d v="2024-10-31T00:00:00"/>
    <s v="Y62"/>
    <s v="E40000014"/>
    <x v="5"/>
    <s v="QYG"/>
    <s v="E54000008"/>
    <x v="37"/>
    <s v="27D"/>
    <s v="E38000233"/>
    <s v="NHS Cheshire and Merseyside ICB - 27D"/>
    <x v="4"/>
    <n v="1050"/>
  </r>
  <r>
    <s v="Oct"/>
    <s v="2024"/>
    <x v="1"/>
    <d v="2024-10-31T00:00:00"/>
    <s v="Y62"/>
    <s v="E40000014"/>
    <x v="5"/>
    <s v="QYG"/>
    <s v="E54000008"/>
    <x v="37"/>
    <s v="27D"/>
    <s v="E38000233"/>
    <s v="NHS Cheshire and Merseyside ICB - 27D"/>
    <x v="5"/>
    <n v="1910"/>
  </r>
  <r>
    <s v="Oct"/>
    <s v="2024"/>
    <x v="1"/>
    <d v="2024-10-31T00:00:00"/>
    <s v="Y62"/>
    <s v="E40000014"/>
    <x v="5"/>
    <s v="QYG"/>
    <s v="E54000008"/>
    <x v="37"/>
    <s v="99A"/>
    <s v="E38000101"/>
    <s v="NHS Cheshire and Merseyside ICB - 99A"/>
    <x v="0"/>
    <n v="90"/>
  </r>
  <r>
    <s v="Oct"/>
    <s v="2024"/>
    <x v="1"/>
    <d v="2024-10-31T00:00:00"/>
    <s v="Y62"/>
    <s v="E40000014"/>
    <x v="5"/>
    <s v="QYG"/>
    <s v="E54000008"/>
    <x v="37"/>
    <s v="99A"/>
    <s v="E38000101"/>
    <s v="NHS Cheshire and Merseyside ICB - 99A"/>
    <x v="1"/>
    <s v="*"/>
  </r>
  <r>
    <s v="Oct"/>
    <s v="2024"/>
    <x v="1"/>
    <d v="2024-10-31T00:00:00"/>
    <s v="Y62"/>
    <s v="E40000014"/>
    <x v="5"/>
    <s v="QYG"/>
    <s v="E54000008"/>
    <x v="37"/>
    <s v="99A"/>
    <s v="E38000101"/>
    <s v="NHS Cheshire and Merseyside ICB - 99A"/>
    <x v="2"/>
    <n v="270"/>
  </r>
  <r>
    <s v="Oct"/>
    <s v="2024"/>
    <x v="1"/>
    <d v="2024-10-31T00:00:00"/>
    <s v="Y62"/>
    <s v="E40000014"/>
    <x v="5"/>
    <s v="QYG"/>
    <s v="E54000008"/>
    <x v="37"/>
    <s v="99A"/>
    <s v="E38000101"/>
    <s v="NHS Cheshire and Merseyside ICB - 99A"/>
    <x v="3"/>
    <n v="1895"/>
  </r>
  <r>
    <s v="Oct"/>
    <s v="2024"/>
    <x v="1"/>
    <d v="2024-10-31T00:00:00"/>
    <s v="Y62"/>
    <s v="E40000014"/>
    <x v="5"/>
    <s v="QYG"/>
    <s v="E54000008"/>
    <x v="37"/>
    <s v="99A"/>
    <s v="E38000101"/>
    <s v="NHS Cheshire and Merseyside ICB - 99A"/>
    <x v="4"/>
    <n v="375"/>
  </r>
  <r>
    <s v="Oct"/>
    <s v="2024"/>
    <x v="1"/>
    <d v="2024-10-31T00:00:00"/>
    <s v="Y62"/>
    <s v="E40000014"/>
    <x v="5"/>
    <s v="QYG"/>
    <s v="E54000008"/>
    <x v="37"/>
    <s v="99A"/>
    <s v="E38000101"/>
    <s v="NHS Cheshire and Merseyside ICB - 99A"/>
    <x v="5"/>
    <n v="870"/>
  </r>
  <r>
    <s v="Oct"/>
    <s v="2024"/>
    <x v="1"/>
    <d v="2024-10-31T00:00:00"/>
    <s v="Y63"/>
    <s v="E40000012"/>
    <x v="6"/>
    <s v="QF7"/>
    <s v="E54000061"/>
    <x v="38"/>
    <s v="02P"/>
    <s v="E38000006"/>
    <s v="NHS South Yorkshire ICB - 02P"/>
    <x v="0"/>
    <s v="*"/>
  </r>
  <r>
    <s v="Oct"/>
    <s v="2024"/>
    <x v="1"/>
    <d v="2024-10-31T00:00:00"/>
    <s v="Y63"/>
    <s v="E40000012"/>
    <x v="6"/>
    <s v="QF7"/>
    <s v="E54000061"/>
    <x v="38"/>
    <s v="02P"/>
    <s v="E38000006"/>
    <s v="NHS South Yorkshire ICB - 02P"/>
    <x v="1"/>
    <s v="*"/>
  </r>
  <r>
    <s v="Oct"/>
    <s v="2024"/>
    <x v="1"/>
    <d v="2024-10-31T00:00:00"/>
    <s v="Y63"/>
    <s v="E40000012"/>
    <x v="6"/>
    <s v="QF7"/>
    <s v="E54000061"/>
    <x v="38"/>
    <s v="02P"/>
    <s v="E38000006"/>
    <s v="NHS South Yorkshire ICB - 02P"/>
    <x v="2"/>
    <n v="60"/>
  </r>
  <r>
    <s v="Oct"/>
    <s v="2024"/>
    <x v="1"/>
    <d v="2024-10-31T00:00:00"/>
    <s v="Y63"/>
    <s v="E40000012"/>
    <x v="6"/>
    <s v="QF7"/>
    <s v="E54000061"/>
    <x v="38"/>
    <s v="02P"/>
    <s v="E38000006"/>
    <s v="NHS South Yorkshire ICB - 02P"/>
    <x v="3"/>
    <n v="670"/>
  </r>
  <r>
    <s v="Oct"/>
    <s v="2024"/>
    <x v="1"/>
    <d v="2024-10-31T00:00:00"/>
    <s v="Y63"/>
    <s v="E40000012"/>
    <x v="6"/>
    <s v="QF7"/>
    <s v="E54000061"/>
    <x v="38"/>
    <s v="02P"/>
    <s v="E38000006"/>
    <s v="NHS South Yorkshire ICB - 02P"/>
    <x v="4"/>
    <n v="895"/>
  </r>
  <r>
    <s v="Oct"/>
    <s v="2024"/>
    <x v="1"/>
    <d v="2024-10-31T00:00:00"/>
    <s v="Y63"/>
    <s v="E40000012"/>
    <x v="6"/>
    <s v="QF7"/>
    <s v="E54000061"/>
    <x v="38"/>
    <s v="02P"/>
    <s v="E38000006"/>
    <s v="NHS South Yorkshire ICB - 02P"/>
    <x v="5"/>
    <n v="790"/>
  </r>
  <r>
    <s v="Oct"/>
    <s v="2024"/>
    <x v="1"/>
    <d v="2024-10-31T00:00:00"/>
    <s v="Y63"/>
    <s v="E40000012"/>
    <x v="6"/>
    <s v="QF7"/>
    <s v="E54000061"/>
    <x v="38"/>
    <s v="02X"/>
    <s v="E38000044"/>
    <s v="NHS South Yorkshire ICB - 02X"/>
    <x v="0"/>
    <n v="35"/>
  </r>
  <r>
    <s v="Oct"/>
    <s v="2024"/>
    <x v="1"/>
    <d v="2024-10-31T00:00:00"/>
    <s v="Y63"/>
    <s v="E40000012"/>
    <x v="6"/>
    <s v="QF7"/>
    <s v="E54000061"/>
    <x v="38"/>
    <s v="02X"/>
    <s v="E38000044"/>
    <s v="NHS South Yorkshire ICB - 02X"/>
    <x v="1"/>
    <s v="*"/>
  </r>
  <r>
    <s v="Oct"/>
    <s v="2024"/>
    <x v="1"/>
    <d v="2024-10-31T00:00:00"/>
    <s v="Y63"/>
    <s v="E40000012"/>
    <x v="6"/>
    <s v="QF7"/>
    <s v="E54000061"/>
    <x v="38"/>
    <s v="02X"/>
    <s v="E38000044"/>
    <s v="NHS South Yorkshire ICB - 02X"/>
    <x v="2"/>
    <n v="90"/>
  </r>
  <r>
    <s v="Oct"/>
    <s v="2024"/>
    <x v="1"/>
    <d v="2024-10-31T00:00:00"/>
    <s v="Y63"/>
    <s v="E40000012"/>
    <x v="6"/>
    <s v="QF7"/>
    <s v="E54000061"/>
    <x v="38"/>
    <s v="02X"/>
    <s v="E38000044"/>
    <s v="NHS South Yorkshire ICB - 02X"/>
    <x v="3"/>
    <n v="725"/>
  </r>
  <r>
    <s v="Oct"/>
    <s v="2024"/>
    <x v="1"/>
    <d v="2024-10-31T00:00:00"/>
    <s v="Y63"/>
    <s v="E40000012"/>
    <x v="6"/>
    <s v="QF7"/>
    <s v="E54000061"/>
    <x v="38"/>
    <s v="02X"/>
    <s v="E38000044"/>
    <s v="NHS South Yorkshire ICB - 02X"/>
    <x v="4"/>
    <n v="1175"/>
  </r>
  <r>
    <s v="Oct"/>
    <s v="2024"/>
    <x v="1"/>
    <d v="2024-10-31T00:00:00"/>
    <s v="Y63"/>
    <s v="E40000012"/>
    <x v="6"/>
    <s v="QF7"/>
    <s v="E54000061"/>
    <x v="38"/>
    <s v="02X"/>
    <s v="E38000044"/>
    <s v="NHS South Yorkshire ICB - 02X"/>
    <x v="5"/>
    <n v="835"/>
  </r>
  <r>
    <s v="Oct"/>
    <s v="2024"/>
    <x v="1"/>
    <d v="2024-10-31T00:00:00"/>
    <s v="Y63"/>
    <s v="E40000012"/>
    <x v="6"/>
    <s v="QF7"/>
    <s v="E54000061"/>
    <x v="38"/>
    <s v="03L"/>
    <s v="E38000141"/>
    <s v="NHS South Yorkshire ICB - 03L"/>
    <x v="0"/>
    <n v="35"/>
  </r>
  <r>
    <s v="Oct"/>
    <s v="2024"/>
    <x v="1"/>
    <d v="2024-10-31T00:00:00"/>
    <s v="Y63"/>
    <s v="E40000012"/>
    <x v="6"/>
    <s v="QF7"/>
    <s v="E54000061"/>
    <x v="38"/>
    <s v="03L"/>
    <s v="E38000141"/>
    <s v="NHS South Yorkshire ICB - 03L"/>
    <x v="1"/>
    <s v="*"/>
  </r>
  <r>
    <s v="Oct"/>
    <s v="2024"/>
    <x v="1"/>
    <d v="2024-10-31T00:00:00"/>
    <s v="Y63"/>
    <s v="E40000012"/>
    <x v="6"/>
    <s v="QF7"/>
    <s v="E54000061"/>
    <x v="38"/>
    <s v="03L"/>
    <s v="E38000141"/>
    <s v="NHS South Yorkshire ICB - 03L"/>
    <x v="2"/>
    <n v="85"/>
  </r>
  <r>
    <s v="Oct"/>
    <s v="2024"/>
    <x v="1"/>
    <d v="2024-10-31T00:00:00"/>
    <s v="Y63"/>
    <s v="E40000012"/>
    <x v="6"/>
    <s v="QF7"/>
    <s v="E54000061"/>
    <x v="38"/>
    <s v="03L"/>
    <s v="E38000141"/>
    <s v="NHS South Yorkshire ICB - 03L"/>
    <x v="3"/>
    <n v="710"/>
  </r>
  <r>
    <s v="Oct"/>
    <s v="2024"/>
    <x v="1"/>
    <d v="2024-10-31T00:00:00"/>
    <s v="Y63"/>
    <s v="E40000012"/>
    <x v="6"/>
    <s v="QF7"/>
    <s v="E54000061"/>
    <x v="38"/>
    <s v="03L"/>
    <s v="E38000141"/>
    <s v="NHS South Yorkshire ICB - 03L"/>
    <x v="4"/>
    <n v="1405"/>
  </r>
  <r>
    <s v="Oct"/>
    <s v="2024"/>
    <x v="1"/>
    <d v="2024-10-31T00:00:00"/>
    <s v="Y63"/>
    <s v="E40000012"/>
    <x v="6"/>
    <s v="QF7"/>
    <s v="E54000061"/>
    <x v="38"/>
    <s v="03L"/>
    <s v="E38000141"/>
    <s v="NHS South Yorkshire ICB - 03L"/>
    <x v="5"/>
    <n v="835"/>
  </r>
  <r>
    <s v="Oct"/>
    <s v="2024"/>
    <x v="1"/>
    <d v="2024-10-31T00:00:00"/>
    <s v="Y63"/>
    <s v="E40000012"/>
    <x v="6"/>
    <s v="QF7"/>
    <s v="E54000061"/>
    <x v="38"/>
    <s v="03N"/>
    <s v="E38000146"/>
    <s v="NHS South Yorkshire ICB - 03N"/>
    <x v="0"/>
    <n v="150"/>
  </r>
  <r>
    <s v="Oct"/>
    <s v="2024"/>
    <x v="1"/>
    <d v="2024-10-31T00:00:00"/>
    <s v="Y63"/>
    <s v="E40000012"/>
    <x v="6"/>
    <s v="QF7"/>
    <s v="E54000061"/>
    <x v="38"/>
    <s v="03N"/>
    <s v="E38000146"/>
    <s v="NHS South Yorkshire ICB - 03N"/>
    <x v="1"/>
    <s v="*"/>
  </r>
  <r>
    <s v="Oct"/>
    <s v="2024"/>
    <x v="1"/>
    <d v="2024-10-31T00:00:00"/>
    <s v="Y63"/>
    <s v="E40000012"/>
    <x v="6"/>
    <s v="QF7"/>
    <s v="E54000061"/>
    <x v="38"/>
    <s v="03N"/>
    <s v="E38000146"/>
    <s v="NHS South Yorkshire ICB - 03N"/>
    <x v="2"/>
    <n v="345"/>
  </r>
  <r>
    <s v="Oct"/>
    <s v="2024"/>
    <x v="1"/>
    <d v="2024-10-31T00:00:00"/>
    <s v="Y63"/>
    <s v="E40000012"/>
    <x v="6"/>
    <s v="QF7"/>
    <s v="E54000061"/>
    <x v="38"/>
    <s v="03N"/>
    <s v="E38000146"/>
    <s v="NHS South Yorkshire ICB - 03N"/>
    <x v="3"/>
    <n v="2290"/>
  </r>
  <r>
    <s v="Oct"/>
    <s v="2024"/>
    <x v="1"/>
    <d v="2024-10-31T00:00:00"/>
    <s v="Y63"/>
    <s v="E40000012"/>
    <x v="6"/>
    <s v="QF7"/>
    <s v="E54000061"/>
    <x v="38"/>
    <s v="03N"/>
    <s v="E38000146"/>
    <s v="NHS South Yorkshire ICB - 03N"/>
    <x v="4"/>
    <n v="715"/>
  </r>
  <r>
    <s v="Oct"/>
    <s v="2024"/>
    <x v="1"/>
    <d v="2024-10-31T00:00:00"/>
    <s v="Y63"/>
    <s v="E40000012"/>
    <x v="6"/>
    <s v="QF7"/>
    <s v="E54000061"/>
    <x v="38"/>
    <s v="03N"/>
    <s v="E38000146"/>
    <s v="NHS South Yorkshire ICB - 03N"/>
    <x v="5"/>
    <n v="1330"/>
  </r>
  <r>
    <s v="Oct"/>
    <s v="2024"/>
    <x v="1"/>
    <d v="2024-10-31T00:00:00"/>
    <s v="Y63"/>
    <s v="E40000012"/>
    <x v="6"/>
    <s v="QHM"/>
    <s v="E54000050"/>
    <x v="39"/>
    <s v="00L"/>
    <s v="E38000130"/>
    <s v="NHS North East and North Cumbria ICB - 00L"/>
    <x v="0"/>
    <n v="20"/>
  </r>
  <r>
    <s v="Oct"/>
    <s v="2024"/>
    <x v="1"/>
    <d v="2024-10-31T00:00:00"/>
    <s v="Y63"/>
    <s v="E40000012"/>
    <x v="6"/>
    <s v="QHM"/>
    <s v="E54000050"/>
    <x v="39"/>
    <s v="00L"/>
    <s v="E38000130"/>
    <s v="NHS North East and North Cumbria ICB - 00L"/>
    <x v="1"/>
    <s v="*"/>
  </r>
  <r>
    <s v="Oct"/>
    <s v="2024"/>
    <x v="1"/>
    <d v="2024-10-31T00:00:00"/>
    <s v="Y63"/>
    <s v="E40000012"/>
    <x v="6"/>
    <s v="QHM"/>
    <s v="E54000050"/>
    <x v="39"/>
    <s v="00L"/>
    <s v="E38000130"/>
    <s v="NHS North East and North Cumbria ICB - 00L"/>
    <x v="2"/>
    <n v="135"/>
  </r>
  <r>
    <s v="Oct"/>
    <s v="2024"/>
    <x v="1"/>
    <d v="2024-10-31T00:00:00"/>
    <s v="Y63"/>
    <s v="E40000012"/>
    <x v="6"/>
    <s v="QHM"/>
    <s v="E54000050"/>
    <x v="39"/>
    <s v="00L"/>
    <s v="E38000130"/>
    <s v="NHS North East and North Cumbria ICB - 00L"/>
    <x v="3"/>
    <n v="1690"/>
  </r>
  <r>
    <s v="Oct"/>
    <s v="2024"/>
    <x v="1"/>
    <d v="2024-10-31T00:00:00"/>
    <s v="Y63"/>
    <s v="E40000012"/>
    <x v="6"/>
    <s v="QHM"/>
    <s v="E54000050"/>
    <x v="39"/>
    <s v="00L"/>
    <s v="E38000130"/>
    <s v="NHS North East and North Cumbria ICB - 00L"/>
    <x v="4"/>
    <n v="565"/>
  </r>
  <r>
    <s v="Oct"/>
    <s v="2024"/>
    <x v="1"/>
    <d v="2024-10-31T00:00:00"/>
    <s v="Y63"/>
    <s v="E40000012"/>
    <x v="6"/>
    <s v="QHM"/>
    <s v="E54000050"/>
    <x v="39"/>
    <s v="00L"/>
    <s v="E38000130"/>
    <s v="NHS North East and North Cumbria ICB - 00L"/>
    <x v="5"/>
    <n v="1300"/>
  </r>
  <r>
    <s v="Oct"/>
    <s v="2024"/>
    <x v="1"/>
    <d v="2024-10-31T00:00:00"/>
    <s v="Y63"/>
    <s v="E40000012"/>
    <x v="6"/>
    <s v="QHM"/>
    <s v="E54000050"/>
    <x v="39"/>
    <s v="00N"/>
    <s v="E38000163"/>
    <s v="NHS North East and North Cumbria ICB - 00N"/>
    <x v="0"/>
    <n v="10"/>
  </r>
  <r>
    <s v="Oct"/>
    <s v="2024"/>
    <x v="1"/>
    <d v="2024-10-31T00:00:00"/>
    <s v="Y63"/>
    <s v="E40000012"/>
    <x v="6"/>
    <s v="QHM"/>
    <s v="E54000050"/>
    <x v="39"/>
    <s v="00N"/>
    <s v="E38000163"/>
    <s v="NHS North East and North Cumbria ICB - 00N"/>
    <x v="1"/>
    <s v="*"/>
  </r>
  <r>
    <s v="Oct"/>
    <s v="2024"/>
    <x v="1"/>
    <d v="2024-10-31T00:00:00"/>
    <s v="Y63"/>
    <s v="E40000012"/>
    <x v="6"/>
    <s v="QHM"/>
    <s v="E54000050"/>
    <x v="39"/>
    <s v="00N"/>
    <s v="E38000163"/>
    <s v="NHS North East and North Cumbria ICB - 00N"/>
    <x v="2"/>
    <n v="15"/>
  </r>
  <r>
    <s v="Oct"/>
    <s v="2024"/>
    <x v="1"/>
    <d v="2024-10-31T00:00:00"/>
    <s v="Y63"/>
    <s v="E40000012"/>
    <x v="6"/>
    <s v="QHM"/>
    <s v="E54000050"/>
    <x v="39"/>
    <s v="00N"/>
    <s v="E38000163"/>
    <s v="NHS North East and North Cumbria ICB - 00N"/>
    <x v="3"/>
    <n v="750"/>
  </r>
  <r>
    <s v="Oct"/>
    <s v="2024"/>
    <x v="1"/>
    <d v="2024-10-31T00:00:00"/>
    <s v="Y63"/>
    <s v="E40000012"/>
    <x v="6"/>
    <s v="QHM"/>
    <s v="E54000050"/>
    <x v="39"/>
    <s v="00N"/>
    <s v="E38000163"/>
    <s v="NHS North East and North Cumbria ICB - 00N"/>
    <x v="4"/>
    <n v="185"/>
  </r>
  <r>
    <s v="Oct"/>
    <s v="2024"/>
    <x v="1"/>
    <d v="2024-10-31T00:00:00"/>
    <s v="Y63"/>
    <s v="E40000012"/>
    <x v="6"/>
    <s v="QHM"/>
    <s v="E54000050"/>
    <x v="39"/>
    <s v="00N"/>
    <s v="E38000163"/>
    <s v="NHS North East and North Cumbria ICB - 00N"/>
    <x v="5"/>
    <n v="595"/>
  </r>
  <r>
    <s v="Oct"/>
    <s v="2024"/>
    <x v="1"/>
    <d v="2024-10-31T00:00:00"/>
    <s v="Y63"/>
    <s v="E40000012"/>
    <x v="6"/>
    <s v="QHM"/>
    <s v="E54000050"/>
    <x v="39"/>
    <s v="00P"/>
    <s v="E38000176"/>
    <s v="NHS North East and North Cumbria ICB - 00P"/>
    <x v="0"/>
    <n v="10"/>
  </r>
  <r>
    <s v="Oct"/>
    <s v="2024"/>
    <x v="1"/>
    <d v="2024-10-31T00:00:00"/>
    <s v="Y63"/>
    <s v="E40000012"/>
    <x v="6"/>
    <s v="QHM"/>
    <s v="E54000050"/>
    <x v="39"/>
    <s v="00P"/>
    <s v="E38000176"/>
    <s v="NHS North East and North Cumbria ICB - 00P"/>
    <x v="1"/>
    <s v="*"/>
  </r>
  <r>
    <s v="Oct"/>
    <s v="2024"/>
    <x v="1"/>
    <d v="2024-10-31T00:00:00"/>
    <s v="Y63"/>
    <s v="E40000012"/>
    <x v="6"/>
    <s v="QHM"/>
    <s v="E54000050"/>
    <x v="39"/>
    <s v="00P"/>
    <s v="E38000176"/>
    <s v="NHS North East and North Cumbria ICB - 00P"/>
    <x v="2"/>
    <n v="75"/>
  </r>
  <r>
    <s v="Oct"/>
    <s v="2024"/>
    <x v="1"/>
    <d v="2024-10-31T00:00:00"/>
    <s v="Y63"/>
    <s v="E40000012"/>
    <x v="6"/>
    <s v="QHM"/>
    <s v="E54000050"/>
    <x v="39"/>
    <s v="00P"/>
    <s v="E38000176"/>
    <s v="NHS North East and North Cumbria ICB - 00P"/>
    <x v="3"/>
    <n v="820"/>
  </r>
  <r>
    <s v="Oct"/>
    <s v="2024"/>
    <x v="1"/>
    <d v="2024-10-31T00:00:00"/>
    <s v="Y63"/>
    <s v="E40000012"/>
    <x v="6"/>
    <s v="QHM"/>
    <s v="E54000050"/>
    <x v="39"/>
    <s v="00P"/>
    <s v="E38000176"/>
    <s v="NHS North East and North Cumbria ICB - 00P"/>
    <x v="4"/>
    <n v="520"/>
  </r>
  <r>
    <s v="Oct"/>
    <s v="2024"/>
    <x v="1"/>
    <d v="2024-10-31T00:00:00"/>
    <s v="Y63"/>
    <s v="E40000012"/>
    <x v="6"/>
    <s v="QHM"/>
    <s v="E54000050"/>
    <x v="39"/>
    <s v="00P"/>
    <s v="E38000176"/>
    <s v="NHS North East and North Cumbria ICB - 00P"/>
    <x v="5"/>
    <n v="1115"/>
  </r>
  <r>
    <s v="Oct"/>
    <s v="2024"/>
    <x v="1"/>
    <d v="2024-10-31T00:00:00"/>
    <s v="Y63"/>
    <s v="E40000012"/>
    <x v="6"/>
    <s v="QHM"/>
    <s v="E54000050"/>
    <x v="39"/>
    <s v="01H"/>
    <s v="E38000215"/>
    <s v="NHS North East and North Cumbria ICB - 01H"/>
    <x v="0"/>
    <n v="35"/>
  </r>
  <r>
    <s v="Oct"/>
    <s v="2024"/>
    <x v="1"/>
    <d v="2024-10-31T00:00:00"/>
    <s v="Y63"/>
    <s v="E40000012"/>
    <x v="6"/>
    <s v="QHM"/>
    <s v="E54000050"/>
    <x v="39"/>
    <s v="01H"/>
    <s v="E38000215"/>
    <s v="NHS North East and North Cumbria ICB - 01H"/>
    <x v="1"/>
    <s v="*"/>
  </r>
  <r>
    <s v="Oct"/>
    <s v="2024"/>
    <x v="1"/>
    <d v="2024-10-31T00:00:00"/>
    <s v="Y63"/>
    <s v="E40000012"/>
    <x v="6"/>
    <s v="QHM"/>
    <s v="E54000050"/>
    <x v="39"/>
    <s v="01H"/>
    <s v="E38000215"/>
    <s v="NHS North East and North Cumbria ICB - 01H"/>
    <x v="2"/>
    <n v="185"/>
  </r>
  <r>
    <s v="Oct"/>
    <s v="2024"/>
    <x v="1"/>
    <d v="2024-10-31T00:00:00"/>
    <s v="Y63"/>
    <s v="E40000012"/>
    <x v="6"/>
    <s v="QHM"/>
    <s v="E54000050"/>
    <x v="39"/>
    <s v="01H"/>
    <s v="E38000215"/>
    <s v="NHS North East and North Cumbria ICB - 01H"/>
    <x v="3"/>
    <n v="1480"/>
  </r>
  <r>
    <s v="Oct"/>
    <s v="2024"/>
    <x v="1"/>
    <d v="2024-10-31T00:00:00"/>
    <s v="Y63"/>
    <s v="E40000012"/>
    <x v="6"/>
    <s v="QHM"/>
    <s v="E54000050"/>
    <x v="39"/>
    <s v="01H"/>
    <s v="E38000215"/>
    <s v="NHS North East and North Cumbria ICB - 01H"/>
    <x v="4"/>
    <n v="555"/>
  </r>
  <r>
    <s v="Oct"/>
    <s v="2024"/>
    <x v="1"/>
    <d v="2024-10-31T00:00:00"/>
    <s v="Y63"/>
    <s v="E40000012"/>
    <x v="6"/>
    <s v="QHM"/>
    <s v="E54000050"/>
    <x v="39"/>
    <s v="01H"/>
    <s v="E38000215"/>
    <s v="NHS North East and North Cumbria ICB - 01H"/>
    <x v="5"/>
    <n v="840"/>
  </r>
  <r>
    <s v="Oct"/>
    <s v="2024"/>
    <x v="1"/>
    <d v="2024-10-31T00:00:00"/>
    <s v="Y63"/>
    <s v="E40000012"/>
    <x v="6"/>
    <s v="QHM"/>
    <s v="E54000050"/>
    <x v="39"/>
    <s v="13T"/>
    <s v="E38000212"/>
    <s v="NHS North East and North Cumbria ICB - 13T"/>
    <x v="0"/>
    <n v="145"/>
  </r>
  <r>
    <s v="Oct"/>
    <s v="2024"/>
    <x v="1"/>
    <d v="2024-10-31T00:00:00"/>
    <s v="Y63"/>
    <s v="E40000012"/>
    <x v="6"/>
    <s v="QHM"/>
    <s v="E54000050"/>
    <x v="39"/>
    <s v="13T"/>
    <s v="E38000212"/>
    <s v="NHS North East and North Cumbria ICB - 13T"/>
    <x v="1"/>
    <s v="*"/>
  </r>
  <r>
    <s v="Oct"/>
    <s v="2024"/>
    <x v="1"/>
    <d v="2024-10-31T00:00:00"/>
    <s v="Y63"/>
    <s v="E40000012"/>
    <x v="6"/>
    <s v="QHM"/>
    <s v="E54000050"/>
    <x v="39"/>
    <s v="13T"/>
    <s v="E38000212"/>
    <s v="NHS North East and North Cumbria ICB - 13T"/>
    <x v="2"/>
    <n v="330"/>
  </r>
  <r>
    <s v="Oct"/>
    <s v="2024"/>
    <x v="1"/>
    <d v="2024-10-31T00:00:00"/>
    <s v="Y63"/>
    <s v="E40000012"/>
    <x v="6"/>
    <s v="QHM"/>
    <s v="E54000050"/>
    <x v="39"/>
    <s v="13T"/>
    <s v="E38000212"/>
    <s v="NHS North East and North Cumbria ICB - 13T"/>
    <x v="3"/>
    <n v="1995"/>
  </r>
  <r>
    <s v="Oct"/>
    <s v="2024"/>
    <x v="1"/>
    <d v="2024-10-31T00:00:00"/>
    <s v="Y63"/>
    <s v="E40000012"/>
    <x v="6"/>
    <s v="QHM"/>
    <s v="E54000050"/>
    <x v="39"/>
    <s v="13T"/>
    <s v="E38000212"/>
    <s v="NHS North East and North Cumbria ICB - 13T"/>
    <x v="4"/>
    <n v="430"/>
  </r>
  <r>
    <s v="Oct"/>
    <s v="2024"/>
    <x v="1"/>
    <d v="2024-10-31T00:00:00"/>
    <s v="Y63"/>
    <s v="E40000012"/>
    <x v="6"/>
    <s v="QHM"/>
    <s v="E54000050"/>
    <x v="39"/>
    <s v="13T"/>
    <s v="E38000212"/>
    <s v="NHS North East and North Cumbria ICB - 13T"/>
    <x v="5"/>
    <n v="1380"/>
  </r>
  <r>
    <s v="Oct"/>
    <s v="2024"/>
    <x v="1"/>
    <d v="2024-10-31T00:00:00"/>
    <s v="Y63"/>
    <s v="E40000012"/>
    <x v="6"/>
    <s v="QHM"/>
    <s v="E54000050"/>
    <x v="39"/>
    <s v="16C"/>
    <s v="E38000247"/>
    <s v="NHS North East and North Cumbria ICB - 16C"/>
    <x v="0"/>
    <n v="110"/>
  </r>
  <r>
    <s v="Oct"/>
    <s v="2024"/>
    <x v="1"/>
    <d v="2024-10-31T00:00:00"/>
    <s v="Y63"/>
    <s v="E40000012"/>
    <x v="6"/>
    <s v="QHM"/>
    <s v="E54000050"/>
    <x v="39"/>
    <s v="16C"/>
    <s v="E38000247"/>
    <s v="NHS North East and North Cumbria ICB - 16C"/>
    <x v="1"/>
    <s v="*"/>
  </r>
  <r>
    <s v="Oct"/>
    <s v="2024"/>
    <x v="1"/>
    <d v="2024-10-31T00:00:00"/>
    <s v="Y63"/>
    <s v="E40000012"/>
    <x v="6"/>
    <s v="QHM"/>
    <s v="E54000050"/>
    <x v="39"/>
    <s v="16C"/>
    <s v="E38000247"/>
    <s v="NHS North East and North Cumbria ICB - 16C"/>
    <x v="2"/>
    <n v="555"/>
  </r>
  <r>
    <s v="Oct"/>
    <s v="2024"/>
    <x v="1"/>
    <d v="2024-10-31T00:00:00"/>
    <s v="Y63"/>
    <s v="E40000012"/>
    <x v="6"/>
    <s v="QHM"/>
    <s v="E54000050"/>
    <x v="39"/>
    <s v="16C"/>
    <s v="E38000247"/>
    <s v="NHS North East and North Cumbria ICB - 16C"/>
    <x v="3"/>
    <n v="1675"/>
  </r>
  <r>
    <s v="Oct"/>
    <s v="2024"/>
    <x v="1"/>
    <d v="2024-10-31T00:00:00"/>
    <s v="Y63"/>
    <s v="E40000012"/>
    <x v="6"/>
    <s v="QHM"/>
    <s v="E54000050"/>
    <x v="39"/>
    <s v="16C"/>
    <s v="E38000247"/>
    <s v="NHS North East and North Cumbria ICB - 16C"/>
    <x v="4"/>
    <n v="2265"/>
  </r>
  <r>
    <s v="Oct"/>
    <s v="2024"/>
    <x v="1"/>
    <d v="2024-10-31T00:00:00"/>
    <s v="Y63"/>
    <s v="E40000012"/>
    <x v="6"/>
    <s v="QHM"/>
    <s v="E54000050"/>
    <x v="39"/>
    <s v="16C"/>
    <s v="E38000247"/>
    <s v="NHS North East and North Cumbria ICB - 16C"/>
    <x v="5"/>
    <n v="2040"/>
  </r>
  <r>
    <s v="Oct"/>
    <s v="2024"/>
    <x v="1"/>
    <d v="2024-10-31T00:00:00"/>
    <s v="Y63"/>
    <s v="E40000012"/>
    <x v="6"/>
    <s v="QHM"/>
    <s v="E54000050"/>
    <x v="39"/>
    <s v="84H"/>
    <s v="E38000234"/>
    <s v="NHS North East and North Cumbria ICB - 84H"/>
    <x v="0"/>
    <n v="395"/>
  </r>
  <r>
    <s v="Oct"/>
    <s v="2024"/>
    <x v="1"/>
    <d v="2024-10-31T00:00:00"/>
    <s v="Y63"/>
    <s v="E40000012"/>
    <x v="6"/>
    <s v="QHM"/>
    <s v="E54000050"/>
    <x v="39"/>
    <s v="84H"/>
    <s v="E38000234"/>
    <s v="NHS North East and North Cumbria ICB - 84H"/>
    <x v="1"/>
    <s v="*"/>
  </r>
  <r>
    <s v="Oct"/>
    <s v="2024"/>
    <x v="1"/>
    <d v="2024-10-31T00:00:00"/>
    <s v="Y63"/>
    <s v="E40000012"/>
    <x v="6"/>
    <s v="QHM"/>
    <s v="E54000050"/>
    <x v="39"/>
    <s v="84H"/>
    <s v="E38000234"/>
    <s v="NHS North East and North Cumbria ICB - 84H"/>
    <x v="2"/>
    <n v="165"/>
  </r>
  <r>
    <s v="Oct"/>
    <s v="2024"/>
    <x v="1"/>
    <d v="2024-10-31T00:00:00"/>
    <s v="Y63"/>
    <s v="E40000012"/>
    <x v="6"/>
    <s v="QHM"/>
    <s v="E54000050"/>
    <x v="39"/>
    <s v="84H"/>
    <s v="E38000234"/>
    <s v="NHS North East and North Cumbria ICB - 84H"/>
    <x v="3"/>
    <n v="1465"/>
  </r>
  <r>
    <s v="Oct"/>
    <s v="2024"/>
    <x v="1"/>
    <d v="2024-10-31T00:00:00"/>
    <s v="Y63"/>
    <s v="E40000012"/>
    <x v="6"/>
    <s v="QHM"/>
    <s v="E54000050"/>
    <x v="39"/>
    <s v="84H"/>
    <s v="E38000234"/>
    <s v="NHS North East and North Cumbria ICB - 84H"/>
    <x v="4"/>
    <n v="1810"/>
  </r>
  <r>
    <s v="Oct"/>
    <s v="2024"/>
    <x v="1"/>
    <d v="2024-10-31T00:00:00"/>
    <s v="Y63"/>
    <s v="E40000012"/>
    <x v="6"/>
    <s v="QHM"/>
    <s v="E54000050"/>
    <x v="39"/>
    <s v="84H"/>
    <s v="E38000234"/>
    <s v="NHS North East and North Cumbria ICB - 84H"/>
    <x v="5"/>
    <n v="1675"/>
  </r>
  <r>
    <s v="Oct"/>
    <s v="2024"/>
    <x v="1"/>
    <d v="2024-10-31T00:00:00"/>
    <s v="Y63"/>
    <s v="E40000012"/>
    <x v="6"/>
    <s v="QHM"/>
    <s v="E54000050"/>
    <x v="39"/>
    <s v="99C"/>
    <s v="E38000127"/>
    <s v="NHS North East and North Cumbria ICB - 99C"/>
    <x v="0"/>
    <n v="45"/>
  </r>
  <r>
    <s v="Oct"/>
    <s v="2024"/>
    <x v="1"/>
    <d v="2024-10-31T00:00:00"/>
    <s v="Y63"/>
    <s v="E40000012"/>
    <x v="6"/>
    <s v="QHM"/>
    <s v="E54000050"/>
    <x v="39"/>
    <s v="99C"/>
    <s v="E38000127"/>
    <s v="NHS North East and North Cumbria ICB - 99C"/>
    <x v="1"/>
    <s v="*"/>
  </r>
  <r>
    <s v="Oct"/>
    <s v="2024"/>
    <x v="1"/>
    <d v="2024-10-31T00:00:00"/>
    <s v="Y63"/>
    <s v="E40000012"/>
    <x v="6"/>
    <s v="QHM"/>
    <s v="E54000050"/>
    <x v="39"/>
    <s v="99C"/>
    <s v="E38000127"/>
    <s v="NHS North East and North Cumbria ICB - 99C"/>
    <x v="2"/>
    <n v="125"/>
  </r>
  <r>
    <s v="Oct"/>
    <s v="2024"/>
    <x v="1"/>
    <d v="2024-10-31T00:00:00"/>
    <s v="Y63"/>
    <s v="E40000012"/>
    <x v="6"/>
    <s v="QHM"/>
    <s v="E54000050"/>
    <x v="39"/>
    <s v="99C"/>
    <s v="E38000127"/>
    <s v="NHS North East and North Cumbria ICB - 99C"/>
    <x v="3"/>
    <n v="915"/>
  </r>
  <r>
    <s v="Oct"/>
    <s v="2024"/>
    <x v="1"/>
    <d v="2024-10-31T00:00:00"/>
    <s v="Y63"/>
    <s v="E40000012"/>
    <x v="6"/>
    <s v="QHM"/>
    <s v="E54000050"/>
    <x v="39"/>
    <s v="99C"/>
    <s v="E38000127"/>
    <s v="NHS North East and North Cumbria ICB - 99C"/>
    <x v="4"/>
    <n v="450"/>
  </r>
  <r>
    <s v="Oct"/>
    <s v="2024"/>
    <x v="1"/>
    <d v="2024-10-31T00:00:00"/>
    <s v="Y63"/>
    <s v="E40000012"/>
    <x v="6"/>
    <s v="QHM"/>
    <s v="E54000050"/>
    <x v="39"/>
    <s v="99C"/>
    <s v="E38000127"/>
    <s v="NHS North East and North Cumbria ICB - 99C"/>
    <x v="5"/>
    <n v="630"/>
  </r>
  <r>
    <s v="Oct"/>
    <s v="2024"/>
    <x v="1"/>
    <d v="2024-10-31T00:00:00"/>
    <s v="Y63"/>
    <s v="E40000012"/>
    <x v="6"/>
    <s v="QOQ"/>
    <s v="E54000051"/>
    <x v="40"/>
    <s v="02Y"/>
    <s v="E38000052"/>
    <s v="NHS Humber and North Yorkshire ICB - 02Y"/>
    <x v="0"/>
    <n v="5"/>
  </r>
  <r>
    <s v="Oct"/>
    <s v="2024"/>
    <x v="1"/>
    <d v="2024-10-31T00:00:00"/>
    <s v="Y63"/>
    <s v="E40000012"/>
    <x v="6"/>
    <s v="QOQ"/>
    <s v="E54000051"/>
    <x v="40"/>
    <s v="02Y"/>
    <s v="E38000052"/>
    <s v="NHS Humber and North Yorkshire ICB - 02Y"/>
    <x v="1"/>
    <s v="*"/>
  </r>
  <r>
    <s v="Oct"/>
    <s v="2024"/>
    <x v="1"/>
    <d v="2024-10-31T00:00:00"/>
    <s v="Y63"/>
    <s v="E40000012"/>
    <x v="6"/>
    <s v="QOQ"/>
    <s v="E54000051"/>
    <x v="40"/>
    <s v="02Y"/>
    <s v="E38000052"/>
    <s v="NHS Humber and North Yorkshire ICB - 02Y"/>
    <x v="2"/>
    <n v="5"/>
  </r>
  <r>
    <s v="Oct"/>
    <s v="2024"/>
    <x v="1"/>
    <d v="2024-10-31T00:00:00"/>
    <s v="Y63"/>
    <s v="E40000012"/>
    <x v="6"/>
    <s v="QOQ"/>
    <s v="E54000051"/>
    <x v="40"/>
    <s v="02Y"/>
    <s v="E38000052"/>
    <s v="NHS Humber and North Yorkshire ICB - 02Y"/>
    <x v="3"/>
    <n v="1265"/>
  </r>
  <r>
    <s v="Oct"/>
    <s v="2024"/>
    <x v="1"/>
    <d v="2024-10-31T00:00:00"/>
    <s v="Y63"/>
    <s v="E40000012"/>
    <x v="6"/>
    <s v="QOQ"/>
    <s v="E54000051"/>
    <x v="40"/>
    <s v="02Y"/>
    <s v="E38000052"/>
    <s v="NHS Humber and North Yorkshire ICB - 02Y"/>
    <x v="4"/>
    <n v="525"/>
  </r>
  <r>
    <s v="Oct"/>
    <s v="2024"/>
    <x v="1"/>
    <d v="2024-10-31T00:00:00"/>
    <s v="Y63"/>
    <s v="E40000012"/>
    <x v="6"/>
    <s v="QOQ"/>
    <s v="E54000051"/>
    <x v="40"/>
    <s v="02Y"/>
    <s v="E38000052"/>
    <s v="NHS Humber and North Yorkshire ICB - 02Y"/>
    <x v="5"/>
    <n v="1635"/>
  </r>
  <r>
    <s v="Oct"/>
    <s v="2024"/>
    <x v="1"/>
    <d v="2024-10-31T00:00:00"/>
    <s v="Y63"/>
    <s v="E40000012"/>
    <x v="6"/>
    <s v="QOQ"/>
    <s v="E54000051"/>
    <x v="40"/>
    <s v="03F"/>
    <s v="E38000085"/>
    <s v="NHS Humber and North Yorkshire ICB - 03F"/>
    <x v="0"/>
    <s v="*"/>
  </r>
  <r>
    <s v="Oct"/>
    <s v="2024"/>
    <x v="1"/>
    <d v="2024-10-31T00:00:00"/>
    <s v="Y63"/>
    <s v="E40000012"/>
    <x v="6"/>
    <s v="QOQ"/>
    <s v="E54000051"/>
    <x v="40"/>
    <s v="03F"/>
    <s v="E38000085"/>
    <s v="NHS Humber and North Yorkshire ICB - 03F"/>
    <x v="1"/>
    <s v="*"/>
  </r>
  <r>
    <s v="Oct"/>
    <s v="2024"/>
    <x v="1"/>
    <d v="2024-10-31T00:00:00"/>
    <s v="Y63"/>
    <s v="E40000012"/>
    <x v="6"/>
    <s v="QOQ"/>
    <s v="E54000051"/>
    <x v="40"/>
    <s v="03F"/>
    <s v="E38000085"/>
    <s v="NHS Humber and North Yorkshire ICB - 03F"/>
    <x v="2"/>
    <n v="20"/>
  </r>
  <r>
    <s v="Oct"/>
    <s v="2024"/>
    <x v="1"/>
    <d v="2024-10-31T00:00:00"/>
    <s v="Y63"/>
    <s v="E40000012"/>
    <x v="6"/>
    <s v="QOQ"/>
    <s v="E54000051"/>
    <x v="40"/>
    <s v="03F"/>
    <s v="E38000085"/>
    <s v="NHS Humber and North Yorkshire ICB - 03F"/>
    <x v="3"/>
    <n v="580"/>
  </r>
  <r>
    <s v="Oct"/>
    <s v="2024"/>
    <x v="1"/>
    <d v="2024-10-31T00:00:00"/>
    <s v="Y63"/>
    <s v="E40000012"/>
    <x v="6"/>
    <s v="QOQ"/>
    <s v="E54000051"/>
    <x v="40"/>
    <s v="03F"/>
    <s v="E38000085"/>
    <s v="NHS Humber and North Yorkshire ICB - 03F"/>
    <x v="4"/>
    <n v="620"/>
  </r>
  <r>
    <s v="Oct"/>
    <s v="2024"/>
    <x v="1"/>
    <d v="2024-10-31T00:00:00"/>
    <s v="Y63"/>
    <s v="E40000012"/>
    <x v="6"/>
    <s v="QOQ"/>
    <s v="E54000051"/>
    <x v="40"/>
    <s v="03F"/>
    <s v="E38000085"/>
    <s v="NHS Humber and North Yorkshire ICB - 03F"/>
    <x v="5"/>
    <n v="795"/>
  </r>
  <r>
    <s v="Oct"/>
    <s v="2024"/>
    <x v="1"/>
    <d v="2024-10-31T00:00:00"/>
    <s v="Y63"/>
    <s v="E40000012"/>
    <x v="6"/>
    <s v="QOQ"/>
    <s v="E54000051"/>
    <x v="40"/>
    <s v="03H"/>
    <s v="E38000119"/>
    <s v="NHS Humber and North Yorkshire ICB - 03H"/>
    <x v="0"/>
    <n v="15"/>
  </r>
  <r>
    <s v="Oct"/>
    <s v="2024"/>
    <x v="1"/>
    <d v="2024-10-31T00:00:00"/>
    <s v="Y63"/>
    <s v="E40000012"/>
    <x v="6"/>
    <s v="QOQ"/>
    <s v="E54000051"/>
    <x v="40"/>
    <s v="03H"/>
    <s v="E38000119"/>
    <s v="NHS Humber and North Yorkshire ICB - 03H"/>
    <x v="1"/>
    <s v="*"/>
  </r>
  <r>
    <s v="Oct"/>
    <s v="2024"/>
    <x v="1"/>
    <d v="2024-10-31T00:00:00"/>
    <s v="Y63"/>
    <s v="E40000012"/>
    <x v="6"/>
    <s v="QOQ"/>
    <s v="E54000051"/>
    <x v="40"/>
    <s v="03H"/>
    <s v="E38000119"/>
    <s v="NHS Humber and North Yorkshire ICB - 03H"/>
    <x v="2"/>
    <n v="15"/>
  </r>
  <r>
    <s v="Oct"/>
    <s v="2024"/>
    <x v="1"/>
    <d v="2024-10-31T00:00:00"/>
    <s v="Y63"/>
    <s v="E40000012"/>
    <x v="6"/>
    <s v="QOQ"/>
    <s v="E54000051"/>
    <x v="40"/>
    <s v="03H"/>
    <s v="E38000119"/>
    <s v="NHS Humber and North Yorkshire ICB - 03H"/>
    <x v="3"/>
    <n v="530"/>
  </r>
  <r>
    <s v="Oct"/>
    <s v="2024"/>
    <x v="1"/>
    <d v="2024-10-31T00:00:00"/>
    <s v="Y63"/>
    <s v="E40000012"/>
    <x v="6"/>
    <s v="QOQ"/>
    <s v="E54000051"/>
    <x v="40"/>
    <s v="03H"/>
    <s v="E38000119"/>
    <s v="NHS Humber and North Yorkshire ICB - 03H"/>
    <x v="4"/>
    <n v="495"/>
  </r>
  <r>
    <s v="Oct"/>
    <s v="2024"/>
    <x v="1"/>
    <d v="2024-10-31T00:00:00"/>
    <s v="Y63"/>
    <s v="E40000012"/>
    <x v="6"/>
    <s v="QOQ"/>
    <s v="E54000051"/>
    <x v="40"/>
    <s v="03H"/>
    <s v="E38000119"/>
    <s v="NHS Humber and North Yorkshire ICB - 03H"/>
    <x v="5"/>
    <n v="640"/>
  </r>
  <r>
    <s v="Oct"/>
    <s v="2024"/>
    <x v="1"/>
    <d v="2024-10-31T00:00:00"/>
    <s v="Y63"/>
    <s v="E40000012"/>
    <x v="6"/>
    <s v="QOQ"/>
    <s v="E54000051"/>
    <x v="40"/>
    <s v="03K"/>
    <s v="E38000122"/>
    <s v="NHS Humber and North Yorkshire ICB - 03K"/>
    <x v="0"/>
    <n v="5"/>
  </r>
  <r>
    <s v="Oct"/>
    <s v="2024"/>
    <x v="1"/>
    <d v="2024-10-31T00:00:00"/>
    <s v="Y63"/>
    <s v="E40000012"/>
    <x v="6"/>
    <s v="QOQ"/>
    <s v="E54000051"/>
    <x v="40"/>
    <s v="03K"/>
    <s v="E38000122"/>
    <s v="NHS Humber and North Yorkshire ICB - 03K"/>
    <x v="1"/>
    <s v="*"/>
  </r>
  <r>
    <s v="Oct"/>
    <s v="2024"/>
    <x v="1"/>
    <d v="2024-10-31T00:00:00"/>
    <s v="Y63"/>
    <s v="E40000012"/>
    <x v="6"/>
    <s v="QOQ"/>
    <s v="E54000051"/>
    <x v="40"/>
    <s v="03K"/>
    <s v="E38000122"/>
    <s v="NHS Humber and North Yorkshire ICB - 03K"/>
    <x v="2"/>
    <n v="5"/>
  </r>
  <r>
    <s v="Oct"/>
    <s v="2024"/>
    <x v="1"/>
    <d v="2024-10-31T00:00:00"/>
    <s v="Y63"/>
    <s v="E40000012"/>
    <x v="6"/>
    <s v="QOQ"/>
    <s v="E54000051"/>
    <x v="40"/>
    <s v="03K"/>
    <s v="E38000122"/>
    <s v="NHS Humber and North Yorkshire ICB - 03K"/>
    <x v="3"/>
    <n v="235"/>
  </r>
  <r>
    <s v="Oct"/>
    <s v="2024"/>
    <x v="1"/>
    <d v="2024-10-31T00:00:00"/>
    <s v="Y63"/>
    <s v="E40000012"/>
    <x v="6"/>
    <s v="QOQ"/>
    <s v="E54000051"/>
    <x v="40"/>
    <s v="03K"/>
    <s v="E38000122"/>
    <s v="NHS Humber and North Yorkshire ICB - 03K"/>
    <x v="4"/>
    <n v="645"/>
  </r>
  <r>
    <s v="Oct"/>
    <s v="2024"/>
    <x v="1"/>
    <d v="2024-10-31T00:00:00"/>
    <s v="Y63"/>
    <s v="E40000012"/>
    <x v="6"/>
    <s v="QOQ"/>
    <s v="E54000051"/>
    <x v="40"/>
    <s v="03K"/>
    <s v="E38000122"/>
    <s v="NHS Humber and North Yorkshire ICB - 03K"/>
    <x v="5"/>
    <n v="700"/>
  </r>
  <r>
    <s v="Oct"/>
    <s v="2024"/>
    <x v="1"/>
    <d v="2024-10-31T00:00:00"/>
    <s v="Y63"/>
    <s v="E40000012"/>
    <x v="6"/>
    <s v="QOQ"/>
    <s v="E54000051"/>
    <x v="40"/>
    <s v="03Q"/>
    <s v="E38000188"/>
    <s v="NHS Humber and North Yorkshire ICB - 03Q"/>
    <x v="0"/>
    <s v="*"/>
  </r>
  <r>
    <s v="Oct"/>
    <s v="2024"/>
    <x v="1"/>
    <d v="2024-10-31T00:00:00"/>
    <s v="Y63"/>
    <s v="E40000012"/>
    <x v="6"/>
    <s v="QOQ"/>
    <s v="E54000051"/>
    <x v="40"/>
    <s v="03Q"/>
    <s v="E38000188"/>
    <s v="NHS Humber and North Yorkshire ICB - 03Q"/>
    <x v="1"/>
    <s v="*"/>
  </r>
  <r>
    <s v="Oct"/>
    <s v="2024"/>
    <x v="1"/>
    <d v="2024-10-31T00:00:00"/>
    <s v="Y63"/>
    <s v="E40000012"/>
    <x v="6"/>
    <s v="QOQ"/>
    <s v="E54000051"/>
    <x v="40"/>
    <s v="03Q"/>
    <s v="E38000188"/>
    <s v="NHS Humber and North Yorkshire ICB - 03Q"/>
    <x v="2"/>
    <n v="60"/>
  </r>
  <r>
    <s v="Oct"/>
    <s v="2024"/>
    <x v="1"/>
    <d v="2024-10-31T00:00:00"/>
    <s v="Y63"/>
    <s v="E40000012"/>
    <x v="6"/>
    <s v="QOQ"/>
    <s v="E54000051"/>
    <x v="40"/>
    <s v="03Q"/>
    <s v="E38000188"/>
    <s v="NHS Humber and North Yorkshire ICB - 03Q"/>
    <x v="3"/>
    <n v="720"/>
  </r>
  <r>
    <s v="Oct"/>
    <s v="2024"/>
    <x v="1"/>
    <d v="2024-10-31T00:00:00"/>
    <s v="Y63"/>
    <s v="E40000012"/>
    <x v="6"/>
    <s v="QOQ"/>
    <s v="E54000051"/>
    <x v="40"/>
    <s v="03Q"/>
    <s v="E38000188"/>
    <s v="NHS Humber and North Yorkshire ICB - 03Q"/>
    <x v="4"/>
    <n v="355"/>
  </r>
  <r>
    <s v="Oct"/>
    <s v="2024"/>
    <x v="1"/>
    <d v="2024-10-31T00:00:00"/>
    <s v="Y63"/>
    <s v="E40000012"/>
    <x v="6"/>
    <s v="QOQ"/>
    <s v="E54000051"/>
    <x v="40"/>
    <s v="03Q"/>
    <s v="E38000188"/>
    <s v="NHS Humber and North Yorkshire ICB - 03Q"/>
    <x v="5"/>
    <n v="675"/>
  </r>
  <r>
    <s v="Oct"/>
    <s v="2024"/>
    <x v="1"/>
    <d v="2024-10-31T00:00:00"/>
    <s v="Y63"/>
    <s v="E40000012"/>
    <x v="6"/>
    <s v="QOQ"/>
    <s v="E54000051"/>
    <x v="40"/>
    <s v="42D"/>
    <s v="E38000241"/>
    <s v="NHS Humber and North Yorkshire ICB - 42D"/>
    <x v="0"/>
    <n v="25"/>
  </r>
  <r>
    <s v="Oct"/>
    <s v="2024"/>
    <x v="1"/>
    <d v="2024-10-31T00:00:00"/>
    <s v="Y63"/>
    <s v="E40000012"/>
    <x v="6"/>
    <s v="QOQ"/>
    <s v="E54000051"/>
    <x v="40"/>
    <s v="42D"/>
    <s v="E38000241"/>
    <s v="NHS Humber and North Yorkshire ICB - 42D"/>
    <x v="1"/>
    <s v="*"/>
  </r>
  <r>
    <s v="Oct"/>
    <s v="2024"/>
    <x v="1"/>
    <d v="2024-10-31T00:00:00"/>
    <s v="Y63"/>
    <s v="E40000012"/>
    <x v="6"/>
    <s v="QOQ"/>
    <s v="E54000051"/>
    <x v="40"/>
    <s v="42D"/>
    <s v="E38000241"/>
    <s v="NHS Humber and North Yorkshire ICB - 42D"/>
    <x v="2"/>
    <n v="180"/>
  </r>
  <r>
    <s v="Oct"/>
    <s v="2024"/>
    <x v="1"/>
    <d v="2024-10-31T00:00:00"/>
    <s v="Y63"/>
    <s v="E40000012"/>
    <x v="6"/>
    <s v="QOQ"/>
    <s v="E54000051"/>
    <x v="40"/>
    <s v="42D"/>
    <s v="E38000241"/>
    <s v="NHS Humber and North Yorkshire ICB - 42D"/>
    <x v="3"/>
    <n v="2295"/>
  </r>
  <r>
    <s v="Oct"/>
    <s v="2024"/>
    <x v="1"/>
    <d v="2024-10-31T00:00:00"/>
    <s v="Y63"/>
    <s v="E40000012"/>
    <x v="6"/>
    <s v="QOQ"/>
    <s v="E54000051"/>
    <x v="40"/>
    <s v="42D"/>
    <s v="E38000241"/>
    <s v="NHS Humber and North Yorkshire ICB - 42D"/>
    <x v="4"/>
    <n v="1190"/>
  </r>
  <r>
    <s v="Oct"/>
    <s v="2024"/>
    <x v="1"/>
    <d v="2024-10-31T00:00:00"/>
    <s v="Y63"/>
    <s v="E40000012"/>
    <x v="6"/>
    <s v="QOQ"/>
    <s v="E54000051"/>
    <x v="40"/>
    <s v="42D"/>
    <s v="E38000241"/>
    <s v="NHS Humber and North Yorkshire ICB - 42D"/>
    <x v="5"/>
    <n v="2000"/>
  </r>
  <r>
    <s v="Oct"/>
    <s v="2024"/>
    <x v="1"/>
    <d v="2024-10-31T00:00:00"/>
    <s v="Y63"/>
    <s v="E40000012"/>
    <x v="6"/>
    <s v="QWO"/>
    <s v="E54000054"/>
    <x v="41"/>
    <s v="02T"/>
    <s v="E38000025"/>
    <s v="NHS West Yorkshire ICB - 02T"/>
    <x v="0"/>
    <n v="20"/>
  </r>
  <r>
    <s v="Oct"/>
    <s v="2024"/>
    <x v="1"/>
    <d v="2024-10-31T00:00:00"/>
    <s v="Y63"/>
    <s v="E40000012"/>
    <x v="6"/>
    <s v="QWO"/>
    <s v="E54000054"/>
    <x v="41"/>
    <s v="02T"/>
    <s v="E38000025"/>
    <s v="NHS West Yorkshire ICB - 02T"/>
    <x v="1"/>
    <s v="*"/>
  </r>
  <r>
    <s v="Oct"/>
    <s v="2024"/>
    <x v="1"/>
    <d v="2024-10-31T00:00:00"/>
    <s v="Y63"/>
    <s v="E40000012"/>
    <x v="6"/>
    <s v="QWO"/>
    <s v="E54000054"/>
    <x v="41"/>
    <s v="02T"/>
    <s v="E38000025"/>
    <s v="NHS West Yorkshire ICB - 02T"/>
    <x v="2"/>
    <n v="75"/>
  </r>
  <r>
    <s v="Oct"/>
    <s v="2024"/>
    <x v="1"/>
    <d v="2024-10-31T00:00:00"/>
    <s v="Y63"/>
    <s v="E40000012"/>
    <x v="6"/>
    <s v="QWO"/>
    <s v="E54000054"/>
    <x v="41"/>
    <s v="02T"/>
    <s v="E38000025"/>
    <s v="NHS West Yorkshire ICB - 02T"/>
    <x v="3"/>
    <n v="440"/>
  </r>
  <r>
    <s v="Oct"/>
    <s v="2024"/>
    <x v="1"/>
    <d v="2024-10-31T00:00:00"/>
    <s v="Y63"/>
    <s v="E40000012"/>
    <x v="6"/>
    <s v="QWO"/>
    <s v="E54000054"/>
    <x v="41"/>
    <s v="02T"/>
    <s v="E38000025"/>
    <s v="NHS West Yorkshire ICB - 02T"/>
    <x v="4"/>
    <n v="955"/>
  </r>
  <r>
    <s v="Oct"/>
    <s v="2024"/>
    <x v="1"/>
    <d v="2024-10-31T00:00:00"/>
    <s v="Y63"/>
    <s v="E40000012"/>
    <x v="6"/>
    <s v="QWO"/>
    <s v="E54000054"/>
    <x v="41"/>
    <s v="02T"/>
    <s v="E38000025"/>
    <s v="NHS West Yorkshire ICB - 02T"/>
    <x v="5"/>
    <n v="360"/>
  </r>
  <r>
    <s v="Oct"/>
    <s v="2024"/>
    <x v="1"/>
    <d v="2024-10-31T00:00:00"/>
    <s v="Y63"/>
    <s v="E40000012"/>
    <x v="6"/>
    <s v="QWO"/>
    <s v="E54000054"/>
    <x v="41"/>
    <s v="03R"/>
    <s v="E38000190"/>
    <s v="NHS West Yorkshire ICB - 03R"/>
    <x v="0"/>
    <n v="35"/>
  </r>
  <r>
    <s v="Oct"/>
    <s v="2024"/>
    <x v="1"/>
    <d v="2024-10-31T00:00:00"/>
    <s v="Y63"/>
    <s v="E40000012"/>
    <x v="6"/>
    <s v="QWO"/>
    <s v="E54000054"/>
    <x v="41"/>
    <s v="03R"/>
    <s v="E38000190"/>
    <s v="NHS West Yorkshire ICB - 03R"/>
    <x v="1"/>
    <s v="*"/>
  </r>
  <r>
    <s v="Oct"/>
    <s v="2024"/>
    <x v="1"/>
    <d v="2024-10-31T00:00:00"/>
    <s v="Y63"/>
    <s v="E40000012"/>
    <x v="6"/>
    <s v="QWO"/>
    <s v="E54000054"/>
    <x v="41"/>
    <s v="03R"/>
    <s v="E38000190"/>
    <s v="NHS West Yorkshire ICB - 03R"/>
    <x v="2"/>
    <n v="100"/>
  </r>
  <r>
    <s v="Oct"/>
    <s v="2024"/>
    <x v="1"/>
    <d v="2024-10-31T00:00:00"/>
    <s v="Y63"/>
    <s v="E40000012"/>
    <x v="6"/>
    <s v="QWO"/>
    <s v="E54000054"/>
    <x v="41"/>
    <s v="03R"/>
    <s v="E38000190"/>
    <s v="NHS West Yorkshire ICB - 03R"/>
    <x v="3"/>
    <n v="820"/>
  </r>
  <r>
    <s v="Oct"/>
    <s v="2024"/>
    <x v="1"/>
    <d v="2024-10-31T00:00:00"/>
    <s v="Y63"/>
    <s v="E40000012"/>
    <x v="6"/>
    <s v="QWO"/>
    <s v="E54000054"/>
    <x v="41"/>
    <s v="03R"/>
    <s v="E38000190"/>
    <s v="NHS West Yorkshire ICB - 03R"/>
    <x v="4"/>
    <n v="1115"/>
  </r>
  <r>
    <s v="Oct"/>
    <s v="2024"/>
    <x v="1"/>
    <d v="2024-10-31T00:00:00"/>
    <s v="Y63"/>
    <s v="E40000012"/>
    <x v="6"/>
    <s v="QWO"/>
    <s v="E54000054"/>
    <x v="41"/>
    <s v="03R"/>
    <s v="E38000190"/>
    <s v="NHS West Yorkshire ICB - 03R"/>
    <x v="5"/>
    <n v="1015"/>
  </r>
  <r>
    <s v="Oct"/>
    <s v="2024"/>
    <x v="1"/>
    <d v="2024-10-31T00:00:00"/>
    <s v="Y63"/>
    <s v="E40000012"/>
    <x v="6"/>
    <s v="QWO"/>
    <s v="E54000054"/>
    <x v="41"/>
    <s v="15F"/>
    <s v="E38000225"/>
    <s v="NHS West Yorkshire ICB - 15F"/>
    <x v="0"/>
    <n v="140"/>
  </r>
  <r>
    <s v="Oct"/>
    <s v="2024"/>
    <x v="1"/>
    <d v="2024-10-31T00:00:00"/>
    <s v="Y63"/>
    <s v="E40000012"/>
    <x v="6"/>
    <s v="QWO"/>
    <s v="E54000054"/>
    <x v="41"/>
    <s v="15F"/>
    <s v="E38000225"/>
    <s v="NHS West Yorkshire ICB - 15F"/>
    <x v="1"/>
    <n v="5"/>
  </r>
  <r>
    <s v="Oct"/>
    <s v="2024"/>
    <x v="1"/>
    <d v="2024-10-31T00:00:00"/>
    <s v="Y63"/>
    <s v="E40000012"/>
    <x v="6"/>
    <s v="QWO"/>
    <s v="E54000054"/>
    <x v="41"/>
    <s v="15F"/>
    <s v="E38000225"/>
    <s v="NHS West Yorkshire ICB - 15F"/>
    <x v="2"/>
    <n v="445"/>
  </r>
  <r>
    <s v="Oct"/>
    <s v="2024"/>
    <x v="1"/>
    <d v="2024-10-31T00:00:00"/>
    <s v="Y63"/>
    <s v="E40000012"/>
    <x v="6"/>
    <s v="QWO"/>
    <s v="E54000054"/>
    <x v="41"/>
    <s v="15F"/>
    <s v="E38000225"/>
    <s v="NHS West Yorkshire ICB - 15F"/>
    <x v="3"/>
    <n v="2065"/>
  </r>
  <r>
    <s v="Oct"/>
    <s v="2024"/>
    <x v="1"/>
    <d v="2024-10-31T00:00:00"/>
    <s v="Y63"/>
    <s v="E40000012"/>
    <x v="6"/>
    <s v="QWO"/>
    <s v="E54000054"/>
    <x v="41"/>
    <s v="15F"/>
    <s v="E38000225"/>
    <s v="NHS West Yorkshire ICB - 15F"/>
    <x v="4"/>
    <n v="2505"/>
  </r>
  <r>
    <s v="Oct"/>
    <s v="2024"/>
    <x v="1"/>
    <d v="2024-10-31T00:00:00"/>
    <s v="Y63"/>
    <s v="E40000012"/>
    <x v="6"/>
    <s v="QWO"/>
    <s v="E54000054"/>
    <x v="41"/>
    <s v="15F"/>
    <s v="E38000225"/>
    <s v="NHS West Yorkshire ICB - 15F"/>
    <x v="5"/>
    <n v="1695"/>
  </r>
  <r>
    <s v="Oct"/>
    <s v="2024"/>
    <x v="1"/>
    <d v="2024-10-31T00:00:00"/>
    <s v="Y63"/>
    <s v="E40000012"/>
    <x v="6"/>
    <s v="QWO"/>
    <s v="E54000054"/>
    <x v="41"/>
    <s v="36J"/>
    <s v="E38000232"/>
    <s v="NHS West Yorkshire ICB - 36J"/>
    <x v="0"/>
    <n v="410"/>
  </r>
  <r>
    <s v="Oct"/>
    <s v="2024"/>
    <x v="1"/>
    <d v="2024-10-31T00:00:00"/>
    <s v="Y63"/>
    <s v="E40000012"/>
    <x v="6"/>
    <s v="QWO"/>
    <s v="E54000054"/>
    <x v="41"/>
    <s v="36J"/>
    <s v="E38000232"/>
    <s v="NHS West Yorkshire ICB - 36J"/>
    <x v="1"/>
    <s v="*"/>
  </r>
  <r>
    <s v="Oct"/>
    <s v="2024"/>
    <x v="1"/>
    <d v="2024-10-31T00:00:00"/>
    <s v="Y63"/>
    <s v="E40000012"/>
    <x v="6"/>
    <s v="QWO"/>
    <s v="E54000054"/>
    <x v="41"/>
    <s v="36J"/>
    <s v="E38000232"/>
    <s v="NHS West Yorkshire ICB - 36J"/>
    <x v="2"/>
    <n v="330"/>
  </r>
  <r>
    <s v="Oct"/>
    <s v="2024"/>
    <x v="1"/>
    <d v="2024-10-31T00:00:00"/>
    <s v="Y63"/>
    <s v="E40000012"/>
    <x v="6"/>
    <s v="QWO"/>
    <s v="E54000054"/>
    <x v="41"/>
    <s v="36J"/>
    <s v="E38000232"/>
    <s v="NHS West Yorkshire ICB - 36J"/>
    <x v="3"/>
    <n v="1170"/>
  </r>
  <r>
    <s v="Oct"/>
    <s v="2024"/>
    <x v="1"/>
    <d v="2024-10-31T00:00:00"/>
    <s v="Y63"/>
    <s v="E40000012"/>
    <x v="6"/>
    <s v="QWO"/>
    <s v="E54000054"/>
    <x v="41"/>
    <s v="36J"/>
    <s v="E38000232"/>
    <s v="NHS West Yorkshire ICB - 36J"/>
    <x v="4"/>
    <n v="1865"/>
  </r>
  <r>
    <s v="Oct"/>
    <s v="2024"/>
    <x v="1"/>
    <d v="2024-10-31T00:00:00"/>
    <s v="Y63"/>
    <s v="E40000012"/>
    <x v="6"/>
    <s v="QWO"/>
    <s v="E54000054"/>
    <x v="41"/>
    <s v="36J"/>
    <s v="E38000232"/>
    <s v="NHS West Yorkshire ICB - 36J"/>
    <x v="5"/>
    <n v="1285"/>
  </r>
  <r>
    <s v="Oct"/>
    <s v="2024"/>
    <x v="1"/>
    <d v="2024-10-31T00:00:00"/>
    <s v="Y63"/>
    <s v="E40000012"/>
    <x v="6"/>
    <s v="QWO"/>
    <s v="E54000054"/>
    <x v="41"/>
    <s v="X2C4Y"/>
    <s v="E38000254"/>
    <s v="NHS West Yorkshire ICB - X2C4Y"/>
    <x v="0"/>
    <n v="175"/>
  </r>
  <r>
    <s v="Oct"/>
    <s v="2024"/>
    <x v="1"/>
    <d v="2024-10-31T00:00:00"/>
    <s v="Y63"/>
    <s v="E40000012"/>
    <x v="6"/>
    <s v="QWO"/>
    <s v="E54000054"/>
    <x v="41"/>
    <s v="X2C4Y"/>
    <s v="E38000254"/>
    <s v="NHS West Yorkshire ICB - X2C4Y"/>
    <x v="1"/>
    <s v="*"/>
  </r>
  <r>
    <s v="Oct"/>
    <s v="2024"/>
    <x v="1"/>
    <d v="2024-10-31T00:00:00"/>
    <s v="Y63"/>
    <s v="E40000012"/>
    <x v="6"/>
    <s v="QWO"/>
    <s v="E54000054"/>
    <x v="41"/>
    <s v="X2C4Y"/>
    <s v="E38000254"/>
    <s v="NHS West Yorkshire ICB - X2C4Y"/>
    <x v="2"/>
    <n v="190"/>
  </r>
  <r>
    <s v="Oct"/>
    <s v="2024"/>
    <x v="1"/>
    <d v="2024-10-31T00:00:00"/>
    <s v="Y63"/>
    <s v="E40000012"/>
    <x v="6"/>
    <s v="QWO"/>
    <s v="E54000054"/>
    <x v="41"/>
    <s v="X2C4Y"/>
    <s v="E38000254"/>
    <s v="NHS West Yorkshire ICB - X2C4Y"/>
    <x v="3"/>
    <n v="1005"/>
  </r>
  <r>
    <s v="Oct"/>
    <s v="2024"/>
    <x v="1"/>
    <d v="2024-10-31T00:00:00"/>
    <s v="Y63"/>
    <s v="E40000012"/>
    <x v="6"/>
    <s v="QWO"/>
    <s v="E54000054"/>
    <x v="41"/>
    <s v="X2C4Y"/>
    <s v="E38000254"/>
    <s v="NHS West Yorkshire ICB - X2C4Y"/>
    <x v="4"/>
    <n v="1085"/>
  </r>
  <r>
    <s v="Oct"/>
    <s v="2024"/>
    <x v="1"/>
    <d v="2024-10-31T00:00:00"/>
    <s v="Y63"/>
    <s v="E40000012"/>
    <x v="6"/>
    <s v="QWO"/>
    <s v="E54000054"/>
    <x v="41"/>
    <s v="X2C4Y"/>
    <s v="E38000254"/>
    <s v="NHS West Yorkshire ICB - X2C4Y"/>
    <x v="5"/>
    <n v="915"/>
  </r>
  <r>
    <s v="Sep"/>
    <s v="2024"/>
    <x v="2"/>
    <d v="2024-09-30T00:00:00"/>
    <s v="Y56"/>
    <s v="E40000003"/>
    <x v="0"/>
    <s v="QKK"/>
    <s v="E54000030"/>
    <x v="0"/>
    <s v="72Q"/>
    <s v="E38000244"/>
    <s v="NHS South East London ICB - 72Q"/>
    <x v="0"/>
    <n v="65"/>
  </r>
  <r>
    <s v="Sep"/>
    <s v="2024"/>
    <x v="2"/>
    <d v="2024-09-30T00:00:00"/>
    <s v="Y56"/>
    <s v="E40000003"/>
    <x v="0"/>
    <s v="QKK"/>
    <s v="E54000030"/>
    <x v="0"/>
    <s v="72Q"/>
    <s v="E38000244"/>
    <s v="NHS South East London ICB - 72Q"/>
    <x v="1"/>
    <n v="10"/>
  </r>
  <r>
    <s v="Sep"/>
    <s v="2024"/>
    <x v="2"/>
    <d v="2024-09-30T00:00:00"/>
    <s v="Y56"/>
    <s v="E40000003"/>
    <x v="0"/>
    <s v="QKK"/>
    <s v="E54000030"/>
    <x v="0"/>
    <s v="72Q"/>
    <s v="E38000244"/>
    <s v="NHS South East London ICB - 72Q"/>
    <x v="2"/>
    <n v="825"/>
  </r>
  <r>
    <s v="Sep"/>
    <s v="2024"/>
    <x v="2"/>
    <d v="2024-09-30T00:00:00"/>
    <s v="Y56"/>
    <s v="E40000003"/>
    <x v="0"/>
    <s v="QKK"/>
    <s v="E54000030"/>
    <x v="0"/>
    <s v="72Q"/>
    <s v="E38000244"/>
    <s v="NHS South East London ICB - 72Q"/>
    <x v="3"/>
    <n v="6910"/>
  </r>
  <r>
    <s v="Sep"/>
    <s v="2024"/>
    <x v="2"/>
    <d v="2024-09-30T00:00:00"/>
    <s v="Y56"/>
    <s v="E40000003"/>
    <x v="0"/>
    <s v="QKK"/>
    <s v="E54000030"/>
    <x v="0"/>
    <s v="72Q"/>
    <s v="E38000244"/>
    <s v="NHS South East London ICB - 72Q"/>
    <x v="4"/>
    <n v="1545"/>
  </r>
  <r>
    <s v="Sep"/>
    <s v="2024"/>
    <x v="2"/>
    <d v="2024-09-30T00:00:00"/>
    <s v="Y56"/>
    <s v="E40000003"/>
    <x v="0"/>
    <s v="QKK"/>
    <s v="E54000030"/>
    <x v="0"/>
    <s v="72Q"/>
    <s v="E38000244"/>
    <s v="NHS South East London ICB - 72Q"/>
    <x v="5"/>
    <n v="1935"/>
  </r>
  <r>
    <s v="Sep"/>
    <s v="2024"/>
    <x v="2"/>
    <d v="2024-09-30T00:00:00"/>
    <s v="Y56"/>
    <s v="E40000003"/>
    <x v="0"/>
    <s v="QMF"/>
    <s v="E54000029"/>
    <x v="1"/>
    <s v="A3A8R"/>
    <s v="E38000255"/>
    <s v="NHS North East London ICB - A3A8R"/>
    <x v="0"/>
    <n v="240"/>
  </r>
  <r>
    <s v="Sep"/>
    <s v="2024"/>
    <x v="2"/>
    <d v="2024-09-30T00:00:00"/>
    <s v="Y56"/>
    <s v="E40000003"/>
    <x v="0"/>
    <s v="QMF"/>
    <s v="E54000029"/>
    <x v="1"/>
    <s v="A3A8R"/>
    <s v="E38000255"/>
    <s v="NHS North East London ICB - A3A8R"/>
    <x v="1"/>
    <n v="15"/>
  </r>
  <r>
    <s v="Sep"/>
    <s v="2024"/>
    <x v="2"/>
    <d v="2024-09-30T00:00:00"/>
    <s v="Y56"/>
    <s v="E40000003"/>
    <x v="0"/>
    <s v="QMF"/>
    <s v="E54000029"/>
    <x v="1"/>
    <s v="A3A8R"/>
    <s v="E38000255"/>
    <s v="NHS North East London ICB - A3A8R"/>
    <x v="2"/>
    <n v="1010"/>
  </r>
  <r>
    <s v="Sep"/>
    <s v="2024"/>
    <x v="2"/>
    <d v="2024-09-30T00:00:00"/>
    <s v="Y56"/>
    <s v="E40000003"/>
    <x v="0"/>
    <s v="QMF"/>
    <s v="E54000029"/>
    <x v="1"/>
    <s v="A3A8R"/>
    <s v="E38000255"/>
    <s v="NHS North East London ICB - A3A8R"/>
    <x v="3"/>
    <n v="4415"/>
  </r>
  <r>
    <s v="Sep"/>
    <s v="2024"/>
    <x v="2"/>
    <d v="2024-09-30T00:00:00"/>
    <s v="Y56"/>
    <s v="E40000003"/>
    <x v="0"/>
    <s v="QMF"/>
    <s v="E54000029"/>
    <x v="1"/>
    <s v="A3A8R"/>
    <s v="E38000255"/>
    <s v="NHS North East London ICB - A3A8R"/>
    <x v="4"/>
    <n v="1905"/>
  </r>
  <r>
    <s v="Sep"/>
    <s v="2024"/>
    <x v="2"/>
    <d v="2024-09-30T00:00:00"/>
    <s v="Y56"/>
    <s v="E40000003"/>
    <x v="0"/>
    <s v="QMF"/>
    <s v="E54000029"/>
    <x v="1"/>
    <s v="A3A8R"/>
    <s v="E38000255"/>
    <s v="NHS North East London ICB - A3A8R"/>
    <x v="5"/>
    <n v="1165"/>
  </r>
  <r>
    <s v="Sep"/>
    <s v="2024"/>
    <x v="2"/>
    <d v="2024-09-30T00:00:00"/>
    <s v="Y56"/>
    <s v="E40000003"/>
    <x v="0"/>
    <s v="QMJ"/>
    <s v="E54000028"/>
    <x v="2"/>
    <s v="93C"/>
    <s v="E38000240"/>
    <s v="NHS North Central London ICB - 93C"/>
    <x v="0"/>
    <n v="165"/>
  </r>
  <r>
    <s v="Sep"/>
    <s v="2024"/>
    <x v="2"/>
    <d v="2024-09-30T00:00:00"/>
    <s v="Y56"/>
    <s v="E40000003"/>
    <x v="0"/>
    <s v="QMJ"/>
    <s v="E54000028"/>
    <x v="2"/>
    <s v="93C"/>
    <s v="E38000240"/>
    <s v="NHS North Central London ICB - 93C"/>
    <x v="1"/>
    <n v="20"/>
  </r>
  <r>
    <s v="Sep"/>
    <s v="2024"/>
    <x v="2"/>
    <d v="2024-09-30T00:00:00"/>
    <s v="Y56"/>
    <s v="E40000003"/>
    <x v="0"/>
    <s v="QMJ"/>
    <s v="E54000028"/>
    <x v="2"/>
    <s v="93C"/>
    <s v="E38000240"/>
    <s v="NHS North Central London ICB - 93C"/>
    <x v="2"/>
    <n v="440"/>
  </r>
  <r>
    <s v="Sep"/>
    <s v="2024"/>
    <x v="2"/>
    <d v="2024-09-30T00:00:00"/>
    <s v="Y56"/>
    <s v="E40000003"/>
    <x v="0"/>
    <s v="QMJ"/>
    <s v="E54000028"/>
    <x v="2"/>
    <s v="93C"/>
    <s v="E38000240"/>
    <s v="NHS North Central London ICB - 93C"/>
    <x v="3"/>
    <n v="5435"/>
  </r>
  <r>
    <s v="Sep"/>
    <s v="2024"/>
    <x v="2"/>
    <d v="2024-09-30T00:00:00"/>
    <s v="Y56"/>
    <s v="E40000003"/>
    <x v="0"/>
    <s v="QMJ"/>
    <s v="E54000028"/>
    <x v="2"/>
    <s v="93C"/>
    <s v="E38000240"/>
    <s v="NHS North Central London ICB - 93C"/>
    <x v="4"/>
    <n v="1380"/>
  </r>
  <r>
    <s v="Sep"/>
    <s v="2024"/>
    <x v="2"/>
    <d v="2024-09-30T00:00:00"/>
    <s v="Y56"/>
    <s v="E40000003"/>
    <x v="0"/>
    <s v="QMJ"/>
    <s v="E54000028"/>
    <x v="2"/>
    <s v="93C"/>
    <s v="E38000240"/>
    <s v="NHS North Central London ICB - 93C"/>
    <x v="5"/>
    <n v="1685"/>
  </r>
  <r>
    <s v="Sep"/>
    <s v="2024"/>
    <x v="2"/>
    <d v="2024-09-30T00:00:00"/>
    <s v="Y56"/>
    <s v="E40000003"/>
    <x v="0"/>
    <s v="QRV"/>
    <s v="E54000027"/>
    <x v="3"/>
    <s v="W2U3Z"/>
    <s v="E38000256"/>
    <s v="NHS North West London ICB - W2U3Z"/>
    <x v="0"/>
    <n v="350"/>
  </r>
  <r>
    <s v="Sep"/>
    <s v="2024"/>
    <x v="2"/>
    <d v="2024-09-30T00:00:00"/>
    <s v="Y56"/>
    <s v="E40000003"/>
    <x v="0"/>
    <s v="QRV"/>
    <s v="E54000027"/>
    <x v="3"/>
    <s v="W2U3Z"/>
    <s v="E38000256"/>
    <s v="NHS North West London ICB - W2U3Z"/>
    <x v="1"/>
    <n v="40"/>
  </r>
  <r>
    <s v="Sep"/>
    <s v="2024"/>
    <x v="2"/>
    <d v="2024-09-30T00:00:00"/>
    <s v="Y56"/>
    <s v="E40000003"/>
    <x v="0"/>
    <s v="QRV"/>
    <s v="E54000027"/>
    <x v="3"/>
    <s v="W2U3Z"/>
    <s v="E38000256"/>
    <s v="NHS North West London ICB - W2U3Z"/>
    <x v="2"/>
    <n v="1245"/>
  </r>
  <r>
    <s v="Sep"/>
    <s v="2024"/>
    <x v="2"/>
    <d v="2024-09-30T00:00:00"/>
    <s v="Y56"/>
    <s v="E40000003"/>
    <x v="0"/>
    <s v="QRV"/>
    <s v="E54000027"/>
    <x v="3"/>
    <s v="W2U3Z"/>
    <s v="E38000256"/>
    <s v="NHS North West London ICB - W2U3Z"/>
    <x v="3"/>
    <n v="4285"/>
  </r>
  <r>
    <s v="Sep"/>
    <s v="2024"/>
    <x v="2"/>
    <d v="2024-09-30T00:00:00"/>
    <s v="Y56"/>
    <s v="E40000003"/>
    <x v="0"/>
    <s v="QRV"/>
    <s v="E54000027"/>
    <x v="3"/>
    <s v="W2U3Z"/>
    <s v="E38000256"/>
    <s v="NHS North West London ICB - W2U3Z"/>
    <x v="4"/>
    <n v="6045"/>
  </r>
  <r>
    <s v="Sep"/>
    <s v="2024"/>
    <x v="2"/>
    <d v="2024-09-30T00:00:00"/>
    <s v="Y56"/>
    <s v="E40000003"/>
    <x v="0"/>
    <s v="QRV"/>
    <s v="E54000027"/>
    <x v="3"/>
    <s v="W2U3Z"/>
    <s v="E38000256"/>
    <s v="NHS North West London ICB - W2U3Z"/>
    <x v="5"/>
    <n v="1435"/>
  </r>
  <r>
    <s v="Sep"/>
    <s v="2024"/>
    <x v="2"/>
    <d v="2024-09-30T00:00:00"/>
    <s v="Y56"/>
    <s v="E40000003"/>
    <x v="0"/>
    <s v="QWE"/>
    <s v="E54000031"/>
    <x v="4"/>
    <s v="36L"/>
    <s v="E38000245"/>
    <s v="NHS South West London ICB - 36L"/>
    <x v="0"/>
    <n v="175"/>
  </r>
  <r>
    <s v="Sep"/>
    <s v="2024"/>
    <x v="2"/>
    <d v="2024-09-30T00:00:00"/>
    <s v="Y56"/>
    <s v="E40000003"/>
    <x v="0"/>
    <s v="QWE"/>
    <s v="E54000031"/>
    <x v="4"/>
    <s v="36L"/>
    <s v="E38000245"/>
    <s v="NHS South West London ICB - 36L"/>
    <x v="1"/>
    <n v="5"/>
  </r>
  <r>
    <s v="Sep"/>
    <s v="2024"/>
    <x v="2"/>
    <d v="2024-09-30T00:00:00"/>
    <s v="Y56"/>
    <s v="E40000003"/>
    <x v="0"/>
    <s v="QWE"/>
    <s v="E54000031"/>
    <x v="4"/>
    <s v="36L"/>
    <s v="E38000245"/>
    <s v="NHS South West London ICB - 36L"/>
    <x v="2"/>
    <n v="1145"/>
  </r>
  <r>
    <s v="Sep"/>
    <s v="2024"/>
    <x v="2"/>
    <d v="2024-09-30T00:00:00"/>
    <s v="Y56"/>
    <s v="E40000003"/>
    <x v="0"/>
    <s v="QWE"/>
    <s v="E54000031"/>
    <x v="4"/>
    <s v="36L"/>
    <s v="E38000245"/>
    <s v="NHS South West London ICB - 36L"/>
    <x v="3"/>
    <n v="6230"/>
  </r>
  <r>
    <s v="Sep"/>
    <s v="2024"/>
    <x v="2"/>
    <d v="2024-09-30T00:00:00"/>
    <s v="Y56"/>
    <s v="E40000003"/>
    <x v="0"/>
    <s v="QWE"/>
    <s v="E54000031"/>
    <x v="4"/>
    <s v="36L"/>
    <s v="E38000245"/>
    <s v="NHS South West London ICB - 36L"/>
    <x v="4"/>
    <n v="1230"/>
  </r>
  <r>
    <s v="Sep"/>
    <s v="2024"/>
    <x v="2"/>
    <d v="2024-09-30T00:00:00"/>
    <s v="Y56"/>
    <s v="E40000003"/>
    <x v="0"/>
    <s v="QWE"/>
    <s v="E54000031"/>
    <x v="4"/>
    <s v="36L"/>
    <s v="E38000245"/>
    <s v="NHS South West London ICB - 36L"/>
    <x v="5"/>
    <n v="2100"/>
  </r>
  <r>
    <s v="Sep"/>
    <s v="2024"/>
    <x v="2"/>
    <d v="2024-09-30T00:00:00"/>
    <s v="Y58"/>
    <s v="E40000006"/>
    <x v="1"/>
    <s v="QJK"/>
    <s v="E54000037"/>
    <x v="5"/>
    <s v="15N"/>
    <s v="E38000230"/>
    <s v="NHS Devon ICB - 15N"/>
    <x v="0"/>
    <n v="160"/>
  </r>
  <r>
    <s v="Sep"/>
    <s v="2024"/>
    <x v="2"/>
    <d v="2024-09-30T00:00:00"/>
    <s v="Y58"/>
    <s v="E40000006"/>
    <x v="1"/>
    <s v="QJK"/>
    <s v="E54000037"/>
    <x v="5"/>
    <s v="15N"/>
    <s v="E38000230"/>
    <s v="NHS Devon ICB - 15N"/>
    <x v="1"/>
    <n v="5"/>
  </r>
  <r>
    <s v="Sep"/>
    <s v="2024"/>
    <x v="2"/>
    <d v="2024-09-30T00:00:00"/>
    <s v="Y58"/>
    <s v="E40000006"/>
    <x v="1"/>
    <s v="QJK"/>
    <s v="E54000037"/>
    <x v="5"/>
    <s v="15N"/>
    <s v="E38000230"/>
    <s v="NHS Devon ICB - 15N"/>
    <x v="2"/>
    <n v="310"/>
  </r>
  <r>
    <s v="Sep"/>
    <s v="2024"/>
    <x v="2"/>
    <d v="2024-09-30T00:00:00"/>
    <s v="Y58"/>
    <s v="E40000006"/>
    <x v="1"/>
    <s v="QJK"/>
    <s v="E54000037"/>
    <x v="5"/>
    <s v="15N"/>
    <s v="E38000230"/>
    <s v="NHS Devon ICB - 15N"/>
    <x v="3"/>
    <n v="5570"/>
  </r>
  <r>
    <s v="Sep"/>
    <s v="2024"/>
    <x v="2"/>
    <d v="2024-09-30T00:00:00"/>
    <s v="Y58"/>
    <s v="E40000006"/>
    <x v="1"/>
    <s v="QJK"/>
    <s v="E54000037"/>
    <x v="5"/>
    <s v="15N"/>
    <s v="E38000230"/>
    <s v="NHS Devon ICB - 15N"/>
    <x v="4"/>
    <n v="2180"/>
  </r>
  <r>
    <s v="Sep"/>
    <s v="2024"/>
    <x v="2"/>
    <d v="2024-09-30T00:00:00"/>
    <s v="Y58"/>
    <s v="E40000006"/>
    <x v="1"/>
    <s v="QJK"/>
    <s v="E54000037"/>
    <x v="5"/>
    <s v="15N"/>
    <s v="E38000230"/>
    <s v="NHS Devon ICB - 15N"/>
    <x v="5"/>
    <n v="4175"/>
  </r>
  <r>
    <s v="Sep"/>
    <s v="2024"/>
    <x v="2"/>
    <d v="2024-09-30T00:00:00"/>
    <s v="Y58"/>
    <s v="E40000006"/>
    <x v="1"/>
    <s v="QOX"/>
    <s v="E54000040"/>
    <x v="6"/>
    <s v="92G"/>
    <s v="E38000231"/>
    <s v="NHS Bath and North East Somerset, Swindon and Wiltshire ICB - 92G"/>
    <x v="0"/>
    <n v="205"/>
  </r>
  <r>
    <s v="Sep"/>
    <s v="2024"/>
    <x v="2"/>
    <d v="2024-09-30T00:00:00"/>
    <s v="Y58"/>
    <s v="E40000006"/>
    <x v="1"/>
    <s v="QOX"/>
    <s v="E54000040"/>
    <x v="6"/>
    <s v="92G"/>
    <s v="E38000231"/>
    <s v="NHS Bath and North East Somerset, Swindon and Wiltshire ICB - 92G"/>
    <x v="1"/>
    <n v="5"/>
  </r>
  <r>
    <s v="Sep"/>
    <s v="2024"/>
    <x v="2"/>
    <d v="2024-09-30T00:00:00"/>
    <s v="Y58"/>
    <s v="E40000006"/>
    <x v="1"/>
    <s v="QOX"/>
    <s v="E54000040"/>
    <x v="6"/>
    <s v="92G"/>
    <s v="E38000231"/>
    <s v="NHS Bath and North East Somerset, Swindon and Wiltshire ICB - 92G"/>
    <x v="2"/>
    <n v="250"/>
  </r>
  <r>
    <s v="Sep"/>
    <s v="2024"/>
    <x v="2"/>
    <d v="2024-09-30T00:00:00"/>
    <s v="Y58"/>
    <s v="E40000006"/>
    <x v="1"/>
    <s v="QOX"/>
    <s v="E54000040"/>
    <x v="6"/>
    <s v="92G"/>
    <s v="E38000231"/>
    <s v="NHS Bath and North East Somerset, Swindon and Wiltshire ICB - 92G"/>
    <x v="3"/>
    <n v="3935"/>
  </r>
  <r>
    <s v="Sep"/>
    <s v="2024"/>
    <x v="2"/>
    <d v="2024-09-30T00:00:00"/>
    <s v="Y58"/>
    <s v="E40000006"/>
    <x v="1"/>
    <s v="QOX"/>
    <s v="E54000040"/>
    <x v="6"/>
    <s v="92G"/>
    <s v="E38000231"/>
    <s v="NHS Bath and North East Somerset, Swindon and Wiltshire ICB - 92G"/>
    <x v="4"/>
    <n v="1380"/>
  </r>
  <r>
    <s v="Sep"/>
    <s v="2024"/>
    <x v="2"/>
    <d v="2024-09-30T00:00:00"/>
    <s v="Y58"/>
    <s v="E40000006"/>
    <x v="1"/>
    <s v="QOX"/>
    <s v="E54000040"/>
    <x v="6"/>
    <s v="92G"/>
    <s v="E38000231"/>
    <s v="NHS Bath and North East Somerset, Swindon and Wiltshire ICB - 92G"/>
    <x v="5"/>
    <n v="2900"/>
  </r>
  <r>
    <s v="Sep"/>
    <s v="2024"/>
    <x v="2"/>
    <d v="2024-09-30T00:00:00"/>
    <s v="Y58"/>
    <s v="E40000006"/>
    <x v="1"/>
    <s v="QR1"/>
    <s v="E54000043"/>
    <x v="7"/>
    <s v="11M"/>
    <s v="E38000062"/>
    <s v="NHS Gloucestershire ICB - 11M"/>
    <x v="0"/>
    <n v="115"/>
  </r>
  <r>
    <s v="Sep"/>
    <s v="2024"/>
    <x v="2"/>
    <d v="2024-09-30T00:00:00"/>
    <s v="Y58"/>
    <s v="E40000006"/>
    <x v="1"/>
    <s v="QR1"/>
    <s v="E54000043"/>
    <x v="7"/>
    <s v="11M"/>
    <s v="E38000062"/>
    <s v="NHS Gloucestershire ICB - 11M"/>
    <x v="1"/>
    <s v="*"/>
  </r>
  <r>
    <s v="Sep"/>
    <s v="2024"/>
    <x v="2"/>
    <d v="2024-09-30T00:00:00"/>
    <s v="Y58"/>
    <s v="E40000006"/>
    <x v="1"/>
    <s v="QR1"/>
    <s v="E54000043"/>
    <x v="7"/>
    <s v="11M"/>
    <s v="E38000062"/>
    <s v="NHS Gloucestershire ICB - 11M"/>
    <x v="2"/>
    <n v="110"/>
  </r>
  <r>
    <s v="Sep"/>
    <s v="2024"/>
    <x v="2"/>
    <d v="2024-09-30T00:00:00"/>
    <s v="Y58"/>
    <s v="E40000006"/>
    <x v="1"/>
    <s v="QR1"/>
    <s v="E54000043"/>
    <x v="7"/>
    <s v="11M"/>
    <s v="E38000062"/>
    <s v="NHS Gloucestershire ICB - 11M"/>
    <x v="3"/>
    <n v="3145"/>
  </r>
  <r>
    <s v="Sep"/>
    <s v="2024"/>
    <x v="2"/>
    <d v="2024-09-30T00:00:00"/>
    <s v="Y58"/>
    <s v="E40000006"/>
    <x v="1"/>
    <s v="QR1"/>
    <s v="E54000043"/>
    <x v="7"/>
    <s v="11M"/>
    <s v="E38000062"/>
    <s v="NHS Gloucestershire ICB - 11M"/>
    <x v="4"/>
    <n v="1250"/>
  </r>
  <r>
    <s v="Sep"/>
    <s v="2024"/>
    <x v="2"/>
    <d v="2024-09-30T00:00:00"/>
    <s v="Y58"/>
    <s v="E40000006"/>
    <x v="1"/>
    <s v="QR1"/>
    <s v="E54000043"/>
    <x v="7"/>
    <s v="11M"/>
    <s v="E38000062"/>
    <s v="NHS Gloucestershire ICB - 11M"/>
    <x v="5"/>
    <n v="2100"/>
  </r>
  <r>
    <s v="Sep"/>
    <s v="2024"/>
    <x v="2"/>
    <d v="2024-09-30T00:00:00"/>
    <s v="Y58"/>
    <s v="E40000006"/>
    <x v="1"/>
    <s v="QSL"/>
    <s v="E54000038"/>
    <x v="8"/>
    <s v="11X"/>
    <s v="E38000150"/>
    <s v="NHS Somerset ICB - 11X"/>
    <x v="0"/>
    <n v="180"/>
  </r>
  <r>
    <s v="Sep"/>
    <s v="2024"/>
    <x v="2"/>
    <d v="2024-09-30T00:00:00"/>
    <s v="Y58"/>
    <s v="E40000006"/>
    <x v="1"/>
    <s v="QSL"/>
    <s v="E54000038"/>
    <x v="8"/>
    <s v="11X"/>
    <s v="E38000150"/>
    <s v="NHS Somerset ICB - 11X"/>
    <x v="1"/>
    <s v="*"/>
  </r>
  <r>
    <s v="Sep"/>
    <s v="2024"/>
    <x v="2"/>
    <d v="2024-09-30T00:00:00"/>
    <s v="Y58"/>
    <s v="E40000006"/>
    <x v="1"/>
    <s v="QSL"/>
    <s v="E54000038"/>
    <x v="8"/>
    <s v="11X"/>
    <s v="E38000150"/>
    <s v="NHS Somerset ICB - 11X"/>
    <x v="2"/>
    <n v="650"/>
  </r>
  <r>
    <s v="Sep"/>
    <s v="2024"/>
    <x v="2"/>
    <d v="2024-09-30T00:00:00"/>
    <s v="Y58"/>
    <s v="E40000006"/>
    <x v="1"/>
    <s v="QSL"/>
    <s v="E54000038"/>
    <x v="8"/>
    <s v="11X"/>
    <s v="E38000150"/>
    <s v="NHS Somerset ICB - 11X"/>
    <x v="3"/>
    <n v="3110"/>
  </r>
  <r>
    <s v="Sep"/>
    <s v="2024"/>
    <x v="2"/>
    <d v="2024-09-30T00:00:00"/>
    <s v="Y58"/>
    <s v="E40000006"/>
    <x v="1"/>
    <s v="QSL"/>
    <s v="E54000038"/>
    <x v="8"/>
    <s v="11X"/>
    <s v="E38000150"/>
    <s v="NHS Somerset ICB - 11X"/>
    <x v="4"/>
    <n v="490"/>
  </r>
  <r>
    <s v="Sep"/>
    <s v="2024"/>
    <x v="2"/>
    <d v="2024-09-30T00:00:00"/>
    <s v="Y58"/>
    <s v="E40000006"/>
    <x v="1"/>
    <s v="QSL"/>
    <s v="E54000038"/>
    <x v="8"/>
    <s v="11X"/>
    <s v="E38000150"/>
    <s v="NHS Somerset ICB - 11X"/>
    <x v="5"/>
    <n v="1365"/>
  </r>
  <r>
    <s v="Sep"/>
    <s v="2024"/>
    <x v="2"/>
    <d v="2024-09-30T00:00:00"/>
    <s v="Y58"/>
    <s v="E40000006"/>
    <x v="1"/>
    <s v="QT6"/>
    <s v="E54000036"/>
    <x v="9"/>
    <s v="11N"/>
    <s v="E38000089"/>
    <s v="NHS Cornwall and the Isles of Scilly ICB - 11N"/>
    <x v="0"/>
    <n v="85"/>
  </r>
  <r>
    <s v="Sep"/>
    <s v="2024"/>
    <x v="2"/>
    <d v="2024-09-30T00:00:00"/>
    <s v="Y58"/>
    <s v="E40000006"/>
    <x v="1"/>
    <s v="QT6"/>
    <s v="E54000036"/>
    <x v="9"/>
    <s v="11N"/>
    <s v="E38000089"/>
    <s v="NHS Cornwall and the Isles of Scilly ICB - 11N"/>
    <x v="1"/>
    <s v="*"/>
  </r>
  <r>
    <s v="Sep"/>
    <s v="2024"/>
    <x v="2"/>
    <d v="2024-09-30T00:00:00"/>
    <s v="Y58"/>
    <s v="E40000006"/>
    <x v="1"/>
    <s v="QT6"/>
    <s v="E54000036"/>
    <x v="9"/>
    <s v="11N"/>
    <s v="E38000089"/>
    <s v="NHS Cornwall and the Isles of Scilly ICB - 11N"/>
    <x v="2"/>
    <n v="490"/>
  </r>
  <r>
    <s v="Sep"/>
    <s v="2024"/>
    <x v="2"/>
    <d v="2024-09-30T00:00:00"/>
    <s v="Y58"/>
    <s v="E40000006"/>
    <x v="1"/>
    <s v="QT6"/>
    <s v="E54000036"/>
    <x v="9"/>
    <s v="11N"/>
    <s v="E38000089"/>
    <s v="NHS Cornwall and the Isles of Scilly ICB - 11N"/>
    <x v="3"/>
    <n v="3595"/>
  </r>
  <r>
    <s v="Sep"/>
    <s v="2024"/>
    <x v="2"/>
    <d v="2024-09-30T00:00:00"/>
    <s v="Y58"/>
    <s v="E40000006"/>
    <x v="1"/>
    <s v="QT6"/>
    <s v="E54000036"/>
    <x v="9"/>
    <s v="11N"/>
    <s v="E38000089"/>
    <s v="NHS Cornwall and the Isles of Scilly ICB - 11N"/>
    <x v="4"/>
    <n v="375"/>
  </r>
  <r>
    <s v="Sep"/>
    <s v="2024"/>
    <x v="2"/>
    <d v="2024-09-30T00:00:00"/>
    <s v="Y58"/>
    <s v="E40000006"/>
    <x v="1"/>
    <s v="QT6"/>
    <s v="E54000036"/>
    <x v="9"/>
    <s v="11N"/>
    <s v="E38000089"/>
    <s v="NHS Cornwall and the Isles of Scilly ICB - 11N"/>
    <x v="5"/>
    <n v="1635"/>
  </r>
  <r>
    <s v="Sep"/>
    <s v="2024"/>
    <x v="2"/>
    <d v="2024-09-30T00:00:00"/>
    <s v="Y58"/>
    <s v="E40000006"/>
    <x v="1"/>
    <s v="QUY"/>
    <s v="E54000039"/>
    <x v="10"/>
    <s v="15C"/>
    <s v="E38000222"/>
    <s v="NHS Bristol, North Somerset and South Gloucestershire ICB - 15C"/>
    <x v="0"/>
    <n v="215"/>
  </r>
  <r>
    <s v="Sep"/>
    <s v="2024"/>
    <x v="2"/>
    <d v="2024-09-30T00:00:00"/>
    <s v="Y58"/>
    <s v="E40000006"/>
    <x v="1"/>
    <s v="QUY"/>
    <s v="E54000039"/>
    <x v="10"/>
    <s v="15C"/>
    <s v="E38000222"/>
    <s v="NHS Bristol, North Somerset and South Gloucestershire ICB - 15C"/>
    <x v="1"/>
    <n v="10"/>
  </r>
  <r>
    <s v="Sep"/>
    <s v="2024"/>
    <x v="2"/>
    <d v="2024-09-30T00:00:00"/>
    <s v="Y58"/>
    <s v="E40000006"/>
    <x v="1"/>
    <s v="QUY"/>
    <s v="E54000039"/>
    <x v="10"/>
    <s v="15C"/>
    <s v="E38000222"/>
    <s v="NHS Bristol, North Somerset and South Gloucestershire ICB - 15C"/>
    <x v="2"/>
    <n v="1035"/>
  </r>
  <r>
    <s v="Sep"/>
    <s v="2024"/>
    <x v="2"/>
    <d v="2024-09-30T00:00:00"/>
    <s v="Y58"/>
    <s v="E40000006"/>
    <x v="1"/>
    <s v="QUY"/>
    <s v="E54000039"/>
    <x v="10"/>
    <s v="15C"/>
    <s v="E38000222"/>
    <s v="NHS Bristol, North Somerset and South Gloucestershire ICB - 15C"/>
    <x v="3"/>
    <n v="4945"/>
  </r>
  <r>
    <s v="Sep"/>
    <s v="2024"/>
    <x v="2"/>
    <d v="2024-09-30T00:00:00"/>
    <s v="Y58"/>
    <s v="E40000006"/>
    <x v="1"/>
    <s v="QUY"/>
    <s v="E54000039"/>
    <x v="10"/>
    <s v="15C"/>
    <s v="E38000222"/>
    <s v="NHS Bristol, North Somerset and South Gloucestershire ICB - 15C"/>
    <x v="4"/>
    <n v="570"/>
  </r>
  <r>
    <s v="Sep"/>
    <s v="2024"/>
    <x v="2"/>
    <d v="2024-09-30T00:00:00"/>
    <s v="Y58"/>
    <s v="E40000006"/>
    <x v="1"/>
    <s v="QUY"/>
    <s v="E54000039"/>
    <x v="10"/>
    <s v="15C"/>
    <s v="E38000222"/>
    <s v="NHS Bristol, North Somerset and South Gloucestershire ICB - 15C"/>
    <x v="5"/>
    <n v="2065"/>
  </r>
  <r>
    <s v="Sep"/>
    <s v="2024"/>
    <x v="2"/>
    <d v="2024-09-30T00:00:00"/>
    <s v="Y58"/>
    <s v="E40000006"/>
    <x v="1"/>
    <s v="QVV"/>
    <s v="E54000041"/>
    <x v="11"/>
    <s v="11J"/>
    <s v="E38000045"/>
    <s v="NHS Dorset ICB - 11J"/>
    <x v="0"/>
    <n v="130"/>
  </r>
  <r>
    <s v="Sep"/>
    <s v="2024"/>
    <x v="2"/>
    <d v="2024-09-30T00:00:00"/>
    <s v="Y58"/>
    <s v="E40000006"/>
    <x v="1"/>
    <s v="QVV"/>
    <s v="E54000041"/>
    <x v="11"/>
    <s v="11J"/>
    <s v="E38000045"/>
    <s v="NHS Dorset ICB - 11J"/>
    <x v="1"/>
    <n v="10"/>
  </r>
  <r>
    <s v="Sep"/>
    <s v="2024"/>
    <x v="2"/>
    <d v="2024-09-30T00:00:00"/>
    <s v="Y58"/>
    <s v="E40000006"/>
    <x v="1"/>
    <s v="QVV"/>
    <s v="E54000041"/>
    <x v="11"/>
    <s v="11J"/>
    <s v="E38000045"/>
    <s v="NHS Dorset ICB - 11J"/>
    <x v="2"/>
    <n v="380"/>
  </r>
  <r>
    <s v="Sep"/>
    <s v="2024"/>
    <x v="2"/>
    <d v="2024-09-30T00:00:00"/>
    <s v="Y58"/>
    <s v="E40000006"/>
    <x v="1"/>
    <s v="QVV"/>
    <s v="E54000041"/>
    <x v="11"/>
    <s v="11J"/>
    <s v="E38000045"/>
    <s v="NHS Dorset ICB - 11J"/>
    <x v="3"/>
    <n v="3195"/>
  </r>
  <r>
    <s v="Sep"/>
    <s v="2024"/>
    <x v="2"/>
    <d v="2024-09-30T00:00:00"/>
    <s v="Y58"/>
    <s v="E40000006"/>
    <x v="1"/>
    <s v="QVV"/>
    <s v="E54000041"/>
    <x v="11"/>
    <s v="11J"/>
    <s v="E38000045"/>
    <s v="NHS Dorset ICB - 11J"/>
    <x v="4"/>
    <n v="2140"/>
  </r>
  <r>
    <s v="Sep"/>
    <s v="2024"/>
    <x v="2"/>
    <d v="2024-09-30T00:00:00"/>
    <s v="Y58"/>
    <s v="E40000006"/>
    <x v="1"/>
    <s v="QVV"/>
    <s v="E54000041"/>
    <x v="11"/>
    <s v="11J"/>
    <s v="E38000045"/>
    <s v="NHS Dorset ICB - 11J"/>
    <x v="5"/>
    <n v="2850"/>
  </r>
  <r>
    <s v="Sep"/>
    <s v="2024"/>
    <x v="2"/>
    <d v="2024-09-30T00:00:00"/>
    <s v="Y59"/>
    <s v="E40000005"/>
    <x v="2"/>
    <s v="QKS"/>
    <s v="E54000032"/>
    <x v="12"/>
    <s v="91Q"/>
    <s v="E38000237"/>
    <s v="NHS Kent and Medway ICB - 91Q"/>
    <x v="0"/>
    <n v="405"/>
  </r>
  <r>
    <s v="Sep"/>
    <s v="2024"/>
    <x v="2"/>
    <d v="2024-09-30T00:00:00"/>
    <s v="Y59"/>
    <s v="E40000005"/>
    <x v="2"/>
    <s v="QKS"/>
    <s v="E54000032"/>
    <x v="12"/>
    <s v="91Q"/>
    <s v="E38000237"/>
    <s v="NHS Kent and Medway ICB - 91Q"/>
    <x v="1"/>
    <n v="10"/>
  </r>
  <r>
    <s v="Sep"/>
    <s v="2024"/>
    <x v="2"/>
    <d v="2024-09-30T00:00:00"/>
    <s v="Y59"/>
    <s v="E40000005"/>
    <x v="2"/>
    <s v="QKS"/>
    <s v="E54000032"/>
    <x v="12"/>
    <s v="91Q"/>
    <s v="E38000237"/>
    <s v="NHS Kent and Medway ICB - 91Q"/>
    <x v="2"/>
    <n v="1280"/>
  </r>
  <r>
    <s v="Sep"/>
    <s v="2024"/>
    <x v="2"/>
    <d v="2024-09-30T00:00:00"/>
    <s v="Y59"/>
    <s v="E40000005"/>
    <x v="2"/>
    <s v="QKS"/>
    <s v="E54000032"/>
    <x v="12"/>
    <s v="91Q"/>
    <s v="E38000237"/>
    <s v="NHS Kent and Medway ICB - 91Q"/>
    <x v="3"/>
    <n v="8385"/>
  </r>
  <r>
    <s v="Sep"/>
    <s v="2024"/>
    <x v="2"/>
    <d v="2024-09-30T00:00:00"/>
    <s v="Y59"/>
    <s v="E40000005"/>
    <x v="2"/>
    <s v="QKS"/>
    <s v="E54000032"/>
    <x v="12"/>
    <s v="91Q"/>
    <s v="E38000237"/>
    <s v="NHS Kent and Medway ICB - 91Q"/>
    <x v="4"/>
    <n v="1610"/>
  </r>
  <r>
    <s v="Sep"/>
    <s v="2024"/>
    <x v="2"/>
    <d v="2024-09-30T00:00:00"/>
    <s v="Y59"/>
    <s v="E40000005"/>
    <x v="2"/>
    <s v="QKS"/>
    <s v="E54000032"/>
    <x v="12"/>
    <s v="91Q"/>
    <s v="E38000237"/>
    <s v="NHS Kent and Medway ICB - 91Q"/>
    <x v="5"/>
    <n v="4335"/>
  </r>
  <r>
    <s v="Sep"/>
    <s v="2024"/>
    <x v="2"/>
    <d v="2024-09-30T00:00:00"/>
    <s v="Y59"/>
    <s v="E40000005"/>
    <x v="2"/>
    <s v="QNQ"/>
    <s v="E54000034"/>
    <x v="13"/>
    <s v="D4U1Y"/>
    <s v="E38000252"/>
    <s v="NHS Frimley ICB - D4U1Y"/>
    <x v="0"/>
    <n v="375"/>
  </r>
  <r>
    <s v="Sep"/>
    <s v="2024"/>
    <x v="2"/>
    <d v="2024-09-30T00:00:00"/>
    <s v="Y59"/>
    <s v="E40000005"/>
    <x v="2"/>
    <s v="QNQ"/>
    <s v="E54000034"/>
    <x v="13"/>
    <s v="D4U1Y"/>
    <s v="E38000252"/>
    <s v="NHS Frimley ICB - D4U1Y"/>
    <x v="1"/>
    <s v="*"/>
  </r>
  <r>
    <s v="Sep"/>
    <s v="2024"/>
    <x v="2"/>
    <d v="2024-09-30T00:00:00"/>
    <s v="Y59"/>
    <s v="E40000005"/>
    <x v="2"/>
    <s v="QNQ"/>
    <s v="E54000034"/>
    <x v="13"/>
    <s v="D4U1Y"/>
    <s v="E38000252"/>
    <s v="NHS Frimley ICB - D4U1Y"/>
    <x v="2"/>
    <n v="750"/>
  </r>
  <r>
    <s v="Sep"/>
    <s v="2024"/>
    <x v="2"/>
    <d v="2024-09-30T00:00:00"/>
    <s v="Y59"/>
    <s v="E40000005"/>
    <x v="2"/>
    <s v="QNQ"/>
    <s v="E54000034"/>
    <x v="13"/>
    <s v="D4U1Y"/>
    <s v="E38000252"/>
    <s v="NHS Frimley ICB - D4U1Y"/>
    <x v="3"/>
    <n v="3305"/>
  </r>
  <r>
    <s v="Sep"/>
    <s v="2024"/>
    <x v="2"/>
    <d v="2024-09-30T00:00:00"/>
    <s v="Y59"/>
    <s v="E40000005"/>
    <x v="2"/>
    <s v="QNQ"/>
    <s v="E54000034"/>
    <x v="13"/>
    <s v="D4U1Y"/>
    <s v="E38000252"/>
    <s v="NHS Frimley ICB - D4U1Y"/>
    <x v="4"/>
    <n v="615"/>
  </r>
  <r>
    <s v="Sep"/>
    <s v="2024"/>
    <x v="2"/>
    <d v="2024-09-30T00:00:00"/>
    <s v="Y59"/>
    <s v="E40000005"/>
    <x v="2"/>
    <s v="QNQ"/>
    <s v="E54000034"/>
    <x v="13"/>
    <s v="D4U1Y"/>
    <s v="E38000252"/>
    <s v="NHS Frimley ICB - D4U1Y"/>
    <x v="5"/>
    <n v="1210"/>
  </r>
  <r>
    <s v="Sep"/>
    <s v="2024"/>
    <x v="2"/>
    <d v="2024-09-30T00:00:00"/>
    <s v="Y59"/>
    <s v="E40000005"/>
    <x v="2"/>
    <s v="QNX"/>
    <s v="E54000064"/>
    <x v="14"/>
    <s v="09D"/>
    <s v="E38000021"/>
    <s v="NHS Sussex ICB - 09D"/>
    <x v="0"/>
    <n v="45"/>
  </r>
  <r>
    <s v="Sep"/>
    <s v="2024"/>
    <x v="2"/>
    <d v="2024-09-30T00:00:00"/>
    <s v="Y59"/>
    <s v="E40000005"/>
    <x v="2"/>
    <s v="QNX"/>
    <s v="E54000064"/>
    <x v="14"/>
    <s v="09D"/>
    <s v="E38000021"/>
    <s v="NHS Sussex ICB - 09D"/>
    <x v="1"/>
    <s v="*"/>
  </r>
  <r>
    <s v="Sep"/>
    <s v="2024"/>
    <x v="2"/>
    <d v="2024-09-30T00:00:00"/>
    <s v="Y59"/>
    <s v="E40000005"/>
    <x v="2"/>
    <s v="QNX"/>
    <s v="E54000064"/>
    <x v="14"/>
    <s v="09D"/>
    <s v="E38000021"/>
    <s v="NHS Sussex ICB - 09D"/>
    <x v="2"/>
    <n v="90"/>
  </r>
  <r>
    <s v="Sep"/>
    <s v="2024"/>
    <x v="2"/>
    <d v="2024-09-30T00:00:00"/>
    <s v="Y59"/>
    <s v="E40000005"/>
    <x v="2"/>
    <s v="QNX"/>
    <s v="E54000064"/>
    <x v="14"/>
    <s v="09D"/>
    <s v="E38000021"/>
    <s v="NHS Sussex ICB - 09D"/>
    <x v="3"/>
    <n v="785"/>
  </r>
  <r>
    <s v="Sep"/>
    <s v="2024"/>
    <x v="2"/>
    <d v="2024-09-30T00:00:00"/>
    <s v="Y59"/>
    <s v="E40000005"/>
    <x v="2"/>
    <s v="QNX"/>
    <s v="E54000064"/>
    <x v="14"/>
    <s v="09D"/>
    <s v="E38000021"/>
    <s v="NHS Sussex ICB - 09D"/>
    <x v="4"/>
    <n v="445"/>
  </r>
  <r>
    <s v="Sep"/>
    <s v="2024"/>
    <x v="2"/>
    <d v="2024-09-30T00:00:00"/>
    <s v="Y59"/>
    <s v="E40000005"/>
    <x v="2"/>
    <s v="QNX"/>
    <s v="E54000064"/>
    <x v="14"/>
    <s v="09D"/>
    <s v="E38000021"/>
    <s v="NHS Sussex ICB - 09D"/>
    <x v="5"/>
    <n v="570"/>
  </r>
  <r>
    <s v="Sep"/>
    <s v="2024"/>
    <x v="2"/>
    <d v="2024-09-30T00:00:00"/>
    <s v="Y59"/>
    <s v="E40000005"/>
    <x v="2"/>
    <s v="QNX"/>
    <s v="E54000064"/>
    <x v="14"/>
    <s v="70F"/>
    <s v="E38000265"/>
    <s v="NHS Sussex ICB - 70F"/>
    <x v="0"/>
    <n v="305"/>
  </r>
  <r>
    <s v="Sep"/>
    <s v="2024"/>
    <x v="2"/>
    <d v="2024-09-30T00:00:00"/>
    <s v="Y59"/>
    <s v="E40000005"/>
    <x v="2"/>
    <s v="QNX"/>
    <s v="E54000064"/>
    <x v="14"/>
    <s v="70F"/>
    <s v="E38000265"/>
    <s v="NHS Sussex ICB - 70F"/>
    <x v="1"/>
    <n v="5"/>
  </r>
  <r>
    <s v="Sep"/>
    <s v="2024"/>
    <x v="2"/>
    <d v="2024-09-30T00:00:00"/>
    <s v="Y59"/>
    <s v="E40000005"/>
    <x v="2"/>
    <s v="QNX"/>
    <s v="E54000064"/>
    <x v="14"/>
    <s v="70F"/>
    <s v="E38000265"/>
    <s v="NHS Sussex ICB - 70F"/>
    <x v="2"/>
    <n v="810"/>
  </r>
  <r>
    <s v="Sep"/>
    <s v="2024"/>
    <x v="2"/>
    <d v="2024-09-30T00:00:00"/>
    <s v="Y59"/>
    <s v="E40000005"/>
    <x v="2"/>
    <s v="QNX"/>
    <s v="E54000064"/>
    <x v="14"/>
    <s v="70F"/>
    <s v="E38000265"/>
    <s v="NHS Sussex ICB - 70F"/>
    <x v="3"/>
    <n v="3290"/>
  </r>
  <r>
    <s v="Sep"/>
    <s v="2024"/>
    <x v="2"/>
    <d v="2024-09-30T00:00:00"/>
    <s v="Y59"/>
    <s v="E40000005"/>
    <x v="2"/>
    <s v="QNX"/>
    <s v="E54000064"/>
    <x v="14"/>
    <s v="70F"/>
    <s v="E38000265"/>
    <s v="NHS Sussex ICB - 70F"/>
    <x v="4"/>
    <n v="2425"/>
  </r>
  <r>
    <s v="Sep"/>
    <s v="2024"/>
    <x v="2"/>
    <d v="2024-09-30T00:00:00"/>
    <s v="Y59"/>
    <s v="E40000005"/>
    <x v="2"/>
    <s v="QNX"/>
    <s v="E54000064"/>
    <x v="14"/>
    <s v="70F"/>
    <s v="E38000265"/>
    <s v="NHS Sussex ICB - 70F"/>
    <x v="5"/>
    <n v="2840"/>
  </r>
  <r>
    <s v="Sep"/>
    <s v="2024"/>
    <x v="2"/>
    <d v="2024-09-30T00:00:00"/>
    <s v="Y59"/>
    <s v="E40000005"/>
    <x v="2"/>
    <s v="QNX"/>
    <s v="E54000064"/>
    <x v="14"/>
    <s v="97R"/>
    <s v="E38000235"/>
    <s v="NHS Sussex ICB - 97R"/>
    <x v="0"/>
    <n v="60"/>
  </r>
  <r>
    <s v="Sep"/>
    <s v="2024"/>
    <x v="2"/>
    <d v="2024-09-30T00:00:00"/>
    <s v="Y59"/>
    <s v="E40000005"/>
    <x v="2"/>
    <s v="QNX"/>
    <s v="E54000064"/>
    <x v="14"/>
    <s v="97R"/>
    <s v="E38000235"/>
    <s v="NHS Sussex ICB - 97R"/>
    <x v="1"/>
    <s v="*"/>
  </r>
  <r>
    <s v="Sep"/>
    <s v="2024"/>
    <x v="2"/>
    <d v="2024-09-30T00:00:00"/>
    <s v="Y59"/>
    <s v="E40000005"/>
    <x v="2"/>
    <s v="QNX"/>
    <s v="E54000064"/>
    <x v="14"/>
    <s v="97R"/>
    <s v="E38000235"/>
    <s v="NHS Sussex ICB - 97R"/>
    <x v="2"/>
    <n v="785"/>
  </r>
  <r>
    <s v="Sep"/>
    <s v="2024"/>
    <x v="2"/>
    <d v="2024-09-30T00:00:00"/>
    <s v="Y59"/>
    <s v="E40000005"/>
    <x v="2"/>
    <s v="QNX"/>
    <s v="E54000064"/>
    <x v="14"/>
    <s v="97R"/>
    <s v="E38000235"/>
    <s v="NHS Sussex ICB - 97R"/>
    <x v="3"/>
    <n v="3010"/>
  </r>
  <r>
    <s v="Sep"/>
    <s v="2024"/>
    <x v="2"/>
    <d v="2024-09-30T00:00:00"/>
    <s v="Y59"/>
    <s v="E40000005"/>
    <x v="2"/>
    <s v="QNX"/>
    <s v="E54000064"/>
    <x v="14"/>
    <s v="97R"/>
    <s v="E38000235"/>
    <s v="NHS Sussex ICB - 97R"/>
    <x v="4"/>
    <n v="1155"/>
  </r>
  <r>
    <s v="Sep"/>
    <s v="2024"/>
    <x v="2"/>
    <d v="2024-09-30T00:00:00"/>
    <s v="Y59"/>
    <s v="E40000005"/>
    <x v="2"/>
    <s v="QNX"/>
    <s v="E54000064"/>
    <x v="14"/>
    <s v="97R"/>
    <s v="E38000235"/>
    <s v="NHS Sussex ICB - 97R"/>
    <x v="5"/>
    <n v="1525"/>
  </r>
  <r>
    <s v="Sep"/>
    <s v="2024"/>
    <x v="2"/>
    <d v="2024-09-30T00:00:00"/>
    <s v="Y59"/>
    <s v="E40000005"/>
    <x v="2"/>
    <s v="QRL"/>
    <s v="E54000042"/>
    <x v="15"/>
    <s v="10R"/>
    <s v="E38000137"/>
    <s v="NHS Hampshire and Isle of Wight ICB - 10R"/>
    <x v="0"/>
    <n v="40"/>
  </r>
  <r>
    <s v="Sep"/>
    <s v="2024"/>
    <x v="2"/>
    <d v="2024-09-30T00:00:00"/>
    <s v="Y59"/>
    <s v="E40000005"/>
    <x v="2"/>
    <s v="QRL"/>
    <s v="E54000042"/>
    <x v="15"/>
    <s v="10R"/>
    <s v="E38000137"/>
    <s v="NHS Hampshire and Isle of Wight ICB - 10R"/>
    <x v="1"/>
    <s v="*"/>
  </r>
  <r>
    <s v="Sep"/>
    <s v="2024"/>
    <x v="2"/>
    <d v="2024-09-30T00:00:00"/>
    <s v="Y59"/>
    <s v="E40000005"/>
    <x v="2"/>
    <s v="QRL"/>
    <s v="E54000042"/>
    <x v="15"/>
    <s v="10R"/>
    <s v="E38000137"/>
    <s v="NHS Hampshire and Isle of Wight ICB - 10R"/>
    <x v="2"/>
    <n v="170"/>
  </r>
  <r>
    <s v="Sep"/>
    <s v="2024"/>
    <x v="2"/>
    <d v="2024-09-30T00:00:00"/>
    <s v="Y59"/>
    <s v="E40000005"/>
    <x v="2"/>
    <s v="QRL"/>
    <s v="E54000042"/>
    <x v="15"/>
    <s v="10R"/>
    <s v="E38000137"/>
    <s v="NHS Hampshire and Isle of Wight ICB - 10R"/>
    <x v="3"/>
    <n v="750"/>
  </r>
  <r>
    <s v="Sep"/>
    <s v="2024"/>
    <x v="2"/>
    <d v="2024-09-30T00:00:00"/>
    <s v="Y59"/>
    <s v="E40000005"/>
    <x v="2"/>
    <s v="QRL"/>
    <s v="E54000042"/>
    <x v="15"/>
    <s v="10R"/>
    <s v="E38000137"/>
    <s v="NHS Hampshire and Isle of Wight ICB - 10R"/>
    <x v="4"/>
    <n v="320"/>
  </r>
  <r>
    <s v="Sep"/>
    <s v="2024"/>
    <x v="2"/>
    <d v="2024-09-30T00:00:00"/>
    <s v="Y59"/>
    <s v="E40000005"/>
    <x v="2"/>
    <s v="QRL"/>
    <s v="E54000042"/>
    <x v="15"/>
    <s v="10R"/>
    <s v="E38000137"/>
    <s v="NHS Hampshire and Isle of Wight ICB - 10R"/>
    <x v="5"/>
    <n v="305"/>
  </r>
  <r>
    <s v="Sep"/>
    <s v="2024"/>
    <x v="2"/>
    <d v="2024-09-30T00:00:00"/>
    <s v="Y59"/>
    <s v="E40000005"/>
    <x v="2"/>
    <s v="QRL"/>
    <s v="E54000042"/>
    <x v="15"/>
    <s v="D9Y0V"/>
    <s v="E38000253"/>
    <s v="NHS Hampshire and Isle of Wight ICB - D9Y0V"/>
    <x v="0"/>
    <n v="325"/>
  </r>
  <r>
    <s v="Sep"/>
    <s v="2024"/>
    <x v="2"/>
    <d v="2024-09-30T00:00:00"/>
    <s v="Y59"/>
    <s v="E40000005"/>
    <x v="2"/>
    <s v="QRL"/>
    <s v="E54000042"/>
    <x v="15"/>
    <s v="D9Y0V"/>
    <s v="E38000253"/>
    <s v="NHS Hampshire and Isle of Wight ICB - D9Y0V"/>
    <x v="1"/>
    <n v="5"/>
  </r>
  <r>
    <s v="Sep"/>
    <s v="2024"/>
    <x v="2"/>
    <d v="2024-09-30T00:00:00"/>
    <s v="Y59"/>
    <s v="E40000005"/>
    <x v="2"/>
    <s v="QRL"/>
    <s v="E54000042"/>
    <x v="15"/>
    <s v="D9Y0V"/>
    <s v="E38000253"/>
    <s v="NHS Hampshire and Isle of Wight ICB - D9Y0V"/>
    <x v="2"/>
    <n v="1520"/>
  </r>
  <r>
    <s v="Sep"/>
    <s v="2024"/>
    <x v="2"/>
    <d v="2024-09-30T00:00:00"/>
    <s v="Y59"/>
    <s v="E40000005"/>
    <x v="2"/>
    <s v="QRL"/>
    <s v="E54000042"/>
    <x v="15"/>
    <s v="D9Y0V"/>
    <s v="E38000253"/>
    <s v="NHS Hampshire and Isle of Wight ICB - D9Y0V"/>
    <x v="3"/>
    <n v="7080"/>
  </r>
  <r>
    <s v="Sep"/>
    <s v="2024"/>
    <x v="2"/>
    <d v="2024-09-30T00:00:00"/>
    <s v="Y59"/>
    <s v="E40000005"/>
    <x v="2"/>
    <s v="QRL"/>
    <s v="E54000042"/>
    <x v="15"/>
    <s v="D9Y0V"/>
    <s v="E38000253"/>
    <s v="NHS Hampshire and Isle of Wight ICB - D9Y0V"/>
    <x v="4"/>
    <n v="2520"/>
  </r>
  <r>
    <s v="Sep"/>
    <s v="2024"/>
    <x v="2"/>
    <d v="2024-09-30T00:00:00"/>
    <s v="Y59"/>
    <s v="E40000005"/>
    <x v="2"/>
    <s v="QRL"/>
    <s v="E54000042"/>
    <x v="15"/>
    <s v="D9Y0V"/>
    <s v="E38000253"/>
    <s v="NHS Hampshire and Isle of Wight ICB - D9Y0V"/>
    <x v="5"/>
    <n v="4465"/>
  </r>
  <r>
    <s v="Sep"/>
    <s v="2024"/>
    <x v="2"/>
    <d v="2024-09-30T00:00:00"/>
    <s v="Y59"/>
    <s v="E40000005"/>
    <x v="2"/>
    <s v="QU9"/>
    <s v="E54000044"/>
    <x v="16"/>
    <s v="10Q"/>
    <s v="E38000136"/>
    <s v="NHS Buckinghamshire, Oxfordshire and Berkshire West ICB - 10Q"/>
    <x v="0"/>
    <n v="245"/>
  </r>
  <r>
    <s v="Sep"/>
    <s v="2024"/>
    <x v="2"/>
    <d v="2024-09-30T00:00:00"/>
    <s v="Y59"/>
    <s v="E40000005"/>
    <x v="2"/>
    <s v="QU9"/>
    <s v="E54000044"/>
    <x v="16"/>
    <s v="10Q"/>
    <s v="E38000136"/>
    <s v="NHS Buckinghamshire, Oxfordshire and Berkshire West ICB - 10Q"/>
    <x v="1"/>
    <s v="*"/>
  </r>
  <r>
    <s v="Sep"/>
    <s v="2024"/>
    <x v="2"/>
    <d v="2024-09-30T00:00:00"/>
    <s v="Y59"/>
    <s v="E40000005"/>
    <x v="2"/>
    <s v="QU9"/>
    <s v="E54000044"/>
    <x v="16"/>
    <s v="10Q"/>
    <s v="E38000136"/>
    <s v="NHS Buckinghamshire, Oxfordshire and Berkshire West ICB - 10Q"/>
    <x v="2"/>
    <n v="765"/>
  </r>
  <r>
    <s v="Sep"/>
    <s v="2024"/>
    <x v="2"/>
    <d v="2024-09-30T00:00:00"/>
    <s v="Y59"/>
    <s v="E40000005"/>
    <x v="2"/>
    <s v="QU9"/>
    <s v="E54000044"/>
    <x v="16"/>
    <s v="10Q"/>
    <s v="E38000136"/>
    <s v="NHS Buckinghamshire, Oxfordshire and Berkshire West ICB - 10Q"/>
    <x v="3"/>
    <n v="3265"/>
  </r>
  <r>
    <s v="Sep"/>
    <s v="2024"/>
    <x v="2"/>
    <d v="2024-09-30T00:00:00"/>
    <s v="Y59"/>
    <s v="E40000005"/>
    <x v="2"/>
    <s v="QU9"/>
    <s v="E54000044"/>
    <x v="16"/>
    <s v="10Q"/>
    <s v="E38000136"/>
    <s v="NHS Buckinghamshire, Oxfordshire and Berkshire West ICB - 10Q"/>
    <x v="4"/>
    <n v="380"/>
  </r>
  <r>
    <s v="Sep"/>
    <s v="2024"/>
    <x v="2"/>
    <d v="2024-09-30T00:00:00"/>
    <s v="Y59"/>
    <s v="E40000005"/>
    <x v="2"/>
    <s v="QU9"/>
    <s v="E54000044"/>
    <x v="16"/>
    <s v="10Q"/>
    <s v="E38000136"/>
    <s v="NHS Buckinghamshire, Oxfordshire and Berkshire West ICB - 10Q"/>
    <x v="5"/>
    <n v="1560"/>
  </r>
  <r>
    <s v="Sep"/>
    <s v="2024"/>
    <x v="2"/>
    <d v="2024-09-30T00:00:00"/>
    <s v="Y59"/>
    <s v="E40000005"/>
    <x v="2"/>
    <s v="QU9"/>
    <s v="E54000044"/>
    <x v="16"/>
    <s v="14Y"/>
    <s v="E38000223"/>
    <s v="NHS Buckinghamshire, Oxfordshire and Berkshire West ICB - 14Y"/>
    <x v="0"/>
    <n v="170"/>
  </r>
  <r>
    <s v="Sep"/>
    <s v="2024"/>
    <x v="2"/>
    <d v="2024-09-30T00:00:00"/>
    <s v="Y59"/>
    <s v="E40000005"/>
    <x v="2"/>
    <s v="QU9"/>
    <s v="E54000044"/>
    <x v="16"/>
    <s v="14Y"/>
    <s v="E38000223"/>
    <s v="NHS Buckinghamshire, Oxfordshire and Berkshire West ICB - 14Y"/>
    <x v="1"/>
    <s v="*"/>
  </r>
  <r>
    <s v="Sep"/>
    <s v="2024"/>
    <x v="2"/>
    <d v="2024-09-30T00:00:00"/>
    <s v="Y59"/>
    <s v="E40000005"/>
    <x v="2"/>
    <s v="QU9"/>
    <s v="E54000044"/>
    <x v="16"/>
    <s v="14Y"/>
    <s v="E38000223"/>
    <s v="NHS Buckinghamshire, Oxfordshire and Berkshire West ICB - 14Y"/>
    <x v="2"/>
    <n v="350"/>
  </r>
  <r>
    <s v="Sep"/>
    <s v="2024"/>
    <x v="2"/>
    <d v="2024-09-30T00:00:00"/>
    <s v="Y59"/>
    <s v="E40000005"/>
    <x v="2"/>
    <s v="QU9"/>
    <s v="E54000044"/>
    <x v="16"/>
    <s v="14Y"/>
    <s v="E38000223"/>
    <s v="NHS Buckinghamshire, Oxfordshire and Berkshire West ICB - 14Y"/>
    <x v="3"/>
    <n v="2545"/>
  </r>
  <r>
    <s v="Sep"/>
    <s v="2024"/>
    <x v="2"/>
    <d v="2024-09-30T00:00:00"/>
    <s v="Y59"/>
    <s v="E40000005"/>
    <x v="2"/>
    <s v="QU9"/>
    <s v="E54000044"/>
    <x v="16"/>
    <s v="14Y"/>
    <s v="E38000223"/>
    <s v="NHS Buckinghamshire, Oxfordshire and Berkshire West ICB - 14Y"/>
    <x v="4"/>
    <n v="260"/>
  </r>
  <r>
    <s v="Sep"/>
    <s v="2024"/>
    <x v="2"/>
    <d v="2024-09-30T00:00:00"/>
    <s v="Y59"/>
    <s v="E40000005"/>
    <x v="2"/>
    <s v="QU9"/>
    <s v="E54000044"/>
    <x v="16"/>
    <s v="14Y"/>
    <s v="E38000223"/>
    <s v="NHS Buckinghamshire, Oxfordshire and Berkshire West ICB - 14Y"/>
    <x v="5"/>
    <n v="1270"/>
  </r>
  <r>
    <s v="Sep"/>
    <s v="2024"/>
    <x v="2"/>
    <d v="2024-09-30T00:00:00"/>
    <s v="Y59"/>
    <s v="E40000005"/>
    <x v="2"/>
    <s v="QU9"/>
    <s v="E54000044"/>
    <x v="16"/>
    <s v="15A"/>
    <s v="E38000221"/>
    <s v="NHS Buckinghamshire, Oxfordshire and Berkshire West ICB - 15A"/>
    <x v="0"/>
    <n v="75"/>
  </r>
  <r>
    <s v="Sep"/>
    <s v="2024"/>
    <x v="2"/>
    <d v="2024-09-30T00:00:00"/>
    <s v="Y59"/>
    <s v="E40000005"/>
    <x v="2"/>
    <s v="QU9"/>
    <s v="E54000044"/>
    <x v="16"/>
    <s v="15A"/>
    <s v="E38000221"/>
    <s v="NHS Buckinghamshire, Oxfordshire and Berkshire West ICB - 15A"/>
    <x v="1"/>
    <s v="*"/>
  </r>
  <r>
    <s v="Sep"/>
    <s v="2024"/>
    <x v="2"/>
    <d v="2024-09-30T00:00:00"/>
    <s v="Y59"/>
    <s v="E40000005"/>
    <x v="2"/>
    <s v="QU9"/>
    <s v="E54000044"/>
    <x v="16"/>
    <s v="15A"/>
    <s v="E38000221"/>
    <s v="NHS Buckinghamshire, Oxfordshire and Berkshire West ICB - 15A"/>
    <x v="2"/>
    <n v="535"/>
  </r>
  <r>
    <s v="Sep"/>
    <s v="2024"/>
    <x v="2"/>
    <d v="2024-09-30T00:00:00"/>
    <s v="Y59"/>
    <s v="E40000005"/>
    <x v="2"/>
    <s v="QU9"/>
    <s v="E54000044"/>
    <x v="16"/>
    <s v="15A"/>
    <s v="E38000221"/>
    <s v="NHS Buckinghamshire, Oxfordshire and Berkshire West ICB - 15A"/>
    <x v="3"/>
    <n v="2545"/>
  </r>
  <r>
    <s v="Sep"/>
    <s v="2024"/>
    <x v="2"/>
    <d v="2024-09-30T00:00:00"/>
    <s v="Y59"/>
    <s v="E40000005"/>
    <x v="2"/>
    <s v="QU9"/>
    <s v="E54000044"/>
    <x v="16"/>
    <s v="15A"/>
    <s v="E38000221"/>
    <s v="NHS Buckinghamshire, Oxfordshire and Berkshire West ICB - 15A"/>
    <x v="4"/>
    <n v="325"/>
  </r>
  <r>
    <s v="Sep"/>
    <s v="2024"/>
    <x v="2"/>
    <d v="2024-09-30T00:00:00"/>
    <s v="Y59"/>
    <s v="E40000005"/>
    <x v="2"/>
    <s v="QU9"/>
    <s v="E54000044"/>
    <x v="16"/>
    <s v="15A"/>
    <s v="E38000221"/>
    <s v="NHS Buckinghamshire, Oxfordshire and Berkshire West ICB - 15A"/>
    <x v="5"/>
    <n v="630"/>
  </r>
  <r>
    <s v="Sep"/>
    <s v="2024"/>
    <x v="2"/>
    <d v="2024-09-30T00:00:00"/>
    <s v="Y59"/>
    <s v="E40000005"/>
    <x v="2"/>
    <s v="QXU"/>
    <s v="E54000063"/>
    <x v="17"/>
    <s v="92A"/>
    <s v="E38000264"/>
    <s v="NHS Surrey Heartlands ICB - 92A"/>
    <x v="0"/>
    <n v="205"/>
  </r>
  <r>
    <s v="Sep"/>
    <s v="2024"/>
    <x v="2"/>
    <d v="2024-09-30T00:00:00"/>
    <s v="Y59"/>
    <s v="E40000005"/>
    <x v="2"/>
    <s v="QXU"/>
    <s v="E54000063"/>
    <x v="17"/>
    <s v="92A"/>
    <s v="E38000264"/>
    <s v="NHS Surrey Heartlands ICB - 92A"/>
    <x v="1"/>
    <s v="*"/>
  </r>
  <r>
    <s v="Sep"/>
    <s v="2024"/>
    <x v="2"/>
    <d v="2024-09-30T00:00:00"/>
    <s v="Y59"/>
    <s v="E40000005"/>
    <x v="2"/>
    <s v="QXU"/>
    <s v="E54000063"/>
    <x v="17"/>
    <s v="92A"/>
    <s v="E38000264"/>
    <s v="NHS Surrey Heartlands ICB - 92A"/>
    <x v="2"/>
    <n v="1035"/>
  </r>
  <r>
    <s v="Sep"/>
    <s v="2024"/>
    <x v="2"/>
    <d v="2024-09-30T00:00:00"/>
    <s v="Y59"/>
    <s v="E40000005"/>
    <x v="2"/>
    <s v="QXU"/>
    <s v="E54000063"/>
    <x v="17"/>
    <s v="92A"/>
    <s v="E38000264"/>
    <s v="NHS Surrey Heartlands ICB - 92A"/>
    <x v="3"/>
    <n v="6105"/>
  </r>
  <r>
    <s v="Sep"/>
    <s v="2024"/>
    <x v="2"/>
    <d v="2024-09-30T00:00:00"/>
    <s v="Y59"/>
    <s v="E40000005"/>
    <x v="2"/>
    <s v="QXU"/>
    <s v="E54000063"/>
    <x v="17"/>
    <s v="92A"/>
    <s v="E38000264"/>
    <s v="NHS Surrey Heartlands ICB - 92A"/>
    <x v="4"/>
    <n v="580"/>
  </r>
  <r>
    <s v="Sep"/>
    <s v="2024"/>
    <x v="2"/>
    <d v="2024-09-30T00:00:00"/>
    <s v="Y59"/>
    <s v="E40000005"/>
    <x v="2"/>
    <s v="QXU"/>
    <s v="E54000063"/>
    <x v="17"/>
    <s v="92A"/>
    <s v="E38000264"/>
    <s v="NHS Surrey Heartlands ICB - 92A"/>
    <x v="5"/>
    <n v="2505"/>
  </r>
  <r>
    <s v="Sep"/>
    <s v="2024"/>
    <x v="2"/>
    <d v="2024-09-30T00:00:00"/>
    <s v="Y60"/>
    <s v="E40000011"/>
    <x v="3"/>
    <s v="QGH"/>
    <s v="E54000019"/>
    <x v="18"/>
    <s v="18C"/>
    <s v="E38000236"/>
    <s v="NHS Herefordshire and Worcestershire ICB - 18C"/>
    <x v="0"/>
    <n v="100"/>
  </r>
  <r>
    <s v="Sep"/>
    <s v="2024"/>
    <x v="2"/>
    <d v="2024-09-30T00:00:00"/>
    <s v="Y60"/>
    <s v="E40000011"/>
    <x v="3"/>
    <s v="QGH"/>
    <s v="E54000019"/>
    <x v="18"/>
    <s v="18C"/>
    <s v="E38000236"/>
    <s v="NHS Herefordshire and Worcestershire ICB - 18C"/>
    <x v="1"/>
    <s v="*"/>
  </r>
  <r>
    <s v="Sep"/>
    <s v="2024"/>
    <x v="2"/>
    <d v="2024-09-30T00:00:00"/>
    <s v="Y60"/>
    <s v="E40000011"/>
    <x v="3"/>
    <s v="QGH"/>
    <s v="E54000019"/>
    <x v="18"/>
    <s v="18C"/>
    <s v="E38000236"/>
    <s v="NHS Herefordshire and Worcestershire ICB - 18C"/>
    <x v="2"/>
    <n v="1040"/>
  </r>
  <r>
    <s v="Sep"/>
    <s v="2024"/>
    <x v="2"/>
    <d v="2024-09-30T00:00:00"/>
    <s v="Y60"/>
    <s v="E40000011"/>
    <x v="3"/>
    <s v="QGH"/>
    <s v="E54000019"/>
    <x v="18"/>
    <s v="18C"/>
    <s v="E38000236"/>
    <s v="NHS Herefordshire and Worcestershire ICB - 18C"/>
    <x v="3"/>
    <n v="3555"/>
  </r>
  <r>
    <s v="Sep"/>
    <s v="2024"/>
    <x v="2"/>
    <d v="2024-09-30T00:00:00"/>
    <s v="Y60"/>
    <s v="E40000011"/>
    <x v="3"/>
    <s v="QGH"/>
    <s v="E54000019"/>
    <x v="18"/>
    <s v="18C"/>
    <s v="E38000236"/>
    <s v="NHS Herefordshire and Worcestershire ICB - 18C"/>
    <x v="4"/>
    <n v="655"/>
  </r>
  <r>
    <s v="Sep"/>
    <s v="2024"/>
    <x v="2"/>
    <d v="2024-09-30T00:00:00"/>
    <s v="Y60"/>
    <s v="E40000011"/>
    <x v="3"/>
    <s v="QGH"/>
    <s v="E54000019"/>
    <x v="18"/>
    <s v="18C"/>
    <s v="E38000236"/>
    <s v="NHS Herefordshire and Worcestershire ICB - 18C"/>
    <x v="5"/>
    <n v="1945"/>
  </r>
  <r>
    <s v="Sep"/>
    <s v="2024"/>
    <x v="2"/>
    <d v="2024-09-30T00:00:00"/>
    <s v="Y60"/>
    <s v="E40000011"/>
    <x v="3"/>
    <s v="QHL"/>
    <s v="E54000055"/>
    <x v="19"/>
    <s v="15E"/>
    <s v="E38000258"/>
    <s v="NHS Birmingham and Solihull ICB - 15E"/>
    <x v="0"/>
    <n v="565"/>
  </r>
  <r>
    <s v="Sep"/>
    <s v="2024"/>
    <x v="2"/>
    <d v="2024-09-30T00:00:00"/>
    <s v="Y60"/>
    <s v="E40000011"/>
    <x v="3"/>
    <s v="QHL"/>
    <s v="E54000055"/>
    <x v="19"/>
    <s v="15E"/>
    <s v="E38000258"/>
    <s v="NHS Birmingham and Solihull ICB - 15E"/>
    <x v="1"/>
    <s v="*"/>
  </r>
  <r>
    <s v="Sep"/>
    <s v="2024"/>
    <x v="2"/>
    <d v="2024-09-30T00:00:00"/>
    <s v="Y60"/>
    <s v="E40000011"/>
    <x v="3"/>
    <s v="QHL"/>
    <s v="E54000055"/>
    <x v="19"/>
    <s v="15E"/>
    <s v="E38000258"/>
    <s v="NHS Birmingham and Solihull ICB - 15E"/>
    <x v="2"/>
    <n v="515"/>
  </r>
  <r>
    <s v="Sep"/>
    <s v="2024"/>
    <x v="2"/>
    <d v="2024-09-30T00:00:00"/>
    <s v="Y60"/>
    <s v="E40000011"/>
    <x v="3"/>
    <s v="QHL"/>
    <s v="E54000055"/>
    <x v="19"/>
    <s v="15E"/>
    <s v="E38000258"/>
    <s v="NHS Birmingham and Solihull ICB - 15E"/>
    <x v="3"/>
    <n v="4520"/>
  </r>
  <r>
    <s v="Sep"/>
    <s v="2024"/>
    <x v="2"/>
    <d v="2024-09-30T00:00:00"/>
    <s v="Y60"/>
    <s v="E40000011"/>
    <x v="3"/>
    <s v="QHL"/>
    <s v="E54000055"/>
    <x v="19"/>
    <s v="15E"/>
    <s v="E38000258"/>
    <s v="NHS Birmingham and Solihull ICB - 15E"/>
    <x v="4"/>
    <n v="1685"/>
  </r>
  <r>
    <s v="Sep"/>
    <s v="2024"/>
    <x v="2"/>
    <d v="2024-09-30T00:00:00"/>
    <s v="Y60"/>
    <s v="E40000011"/>
    <x v="3"/>
    <s v="QHL"/>
    <s v="E54000055"/>
    <x v="19"/>
    <s v="15E"/>
    <s v="E38000258"/>
    <s v="NHS Birmingham and Solihull ICB - 15E"/>
    <x v="5"/>
    <n v="2115"/>
  </r>
  <r>
    <s v="Sep"/>
    <s v="2024"/>
    <x v="2"/>
    <d v="2024-09-30T00:00:00"/>
    <s v="Y60"/>
    <s v="E40000011"/>
    <x v="3"/>
    <s v="QJ2"/>
    <s v="E54000058"/>
    <x v="20"/>
    <s v="15M"/>
    <s v="E38000261"/>
    <s v="NHS Derby and Derbyshire ICB - 15M"/>
    <x v="0"/>
    <n v="45"/>
  </r>
  <r>
    <s v="Sep"/>
    <s v="2024"/>
    <x v="2"/>
    <d v="2024-09-30T00:00:00"/>
    <s v="Y60"/>
    <s v="E40000011"/>
    <x v="3"/>
    <s v="QJ2"/>
    <s v="E54000058"/>
    <x v="20"/>
    <s v="15M"/>
    <s v="E38000261"/>
    <s v="NHS Derby and Derbyshire ICB - 15M"/>
    <x v="1"/>
    <n v="20"/>
  </r>
  <r>
    <s v="Sep"/>
    <s v="2024"/>
    <x v="2"/>
    <d v="2024-09-30T00:00:00"/>
    <s v="Y60"/>
    <s v="E40000011"/>
    <x v="3"/>
    <s v="QJ2"/>
    <s v="E54000058"/>
    <x v="20"/>
    <s v="15M"/>
    <s v="E38000261"/>
    <s v="NHS Derby and Derbyshire ICB - 15M"/>
    <x v="2"/>
    <n v="500"/>
  </r>
  <r>
    <s v="Sep"/>
    <s v="2024"/>
    <x v="2"/>
    <d v="2024-09-30T00:00:00"/>
    <s v="Y60"/>
    <s v="E40000011"/>
    <x v="3"/>
    <s v="QJ2"/>
    <s v="E54000058"/>
    <x v="20"/>
    <s v="15M"/>
    <s v="E38000261"/>
    <s v="NHS Derby and Derbyshire ICB - 15M"/>
    <x v="3"/>
    <n v="5050"/>
  </r>
  <r>
    <s v="Sep"/>
    <s v="2024"/>
    <x v="2"/>
    <d v="2024-09-30T00:00:00"/>
    <s v="Y60"/>
    <s v="E40000011"/>
    <x v="3"/>
    <s v="QJ2"/>
    <s v="E54000058"/>
    <x v="20"/>
    <s v="15M"/>
    <s v="E38000261"/>
    <s v="NHS Derby and Derbyshire ICB - 15M"/>
    <x v="4"/>
    <n v="1685"/>
  </r>
  <r>
    <s v="Sep"/>
    <s v="2024"/>
    <x v="2"/>
    <d v="2024-09-30T00:00:00"/>
    <s v="Y60"/>
    <s v="E40000011"/>
    <x v="3"/>
    <s v="QJ2"/>
    <s v="E54000058"/>
    <x v="20"/>
    <s v="15M"/>
    <s v="E38000261"/>
    <s v="NHS Derby and Derbyshire ICB - 15M"/>
    <x v="5"/>
    <n v="3470"/>
  </r>
  <r>
    <s v="Sep"/>
    <s v="2024"/>
    <x v="2"/>
    <d v="2024-09-30T00:00:00"/>
    <s v="Y60"/>
    <s v="E40000011"/>
    <x v="3"/>
    <s v="QJM"/>
    <s v="E54000013"/>
    <x v="21"/>
    <s v="71E"/>
    <s v="E38000238"/>
    <s v="NHS Lincolnshire ICB - 71E"/>
    <x v="0"/>
    <n v="25"/>
  </r>
  <r>
    <s v="Sep"/>
    <s v="2024"/>
    <x v="2"/>
    <d v="2024-09-30T00:00:00"/>
    <s v="Y60"/>
    <s v="E40000011"/>
    <x v="3"/>
    <s v="QJM"/>
    <s v="E54000013"/>
    <x v="21"/>
    <s v="71E"/>
    <s v="E38000238"/>
    <s v="NHS Lincolnshire ICB - 71E"/>
    <x v="1"/>
    <n v="10"/>
  </r>
  <r>
    <s v="Sep"/>
    <s v="2024"/>
    <x v="2"/>
    <d v="2024-09-30T00:00:00"/>
    <s v="Y60"/>
    <s v="E40000011"/>
    <x v="3"/>
    <s v="QJM"/>
    <s v="E54000013"/>
    <x v="21"/>
    <s v="71E"/>
    <s v="E38000238"/>
    <s v="NHS Lincolnshire ICB - 71E"/>
    <x v="2"/>
    <n v="120"/>
  </r>
  <r>
    <s v="Sep"/>
    <s v="2024"/>
    <x v="2"/>
    <d v="2024-09-30T00:00:00"/>
    <s v="Y60"/>
    <s v="E40000011"/>
    <x v="3"/>
    <s v="QJM"/>
    <s v="E54000013"/>
    <x v="21"/>
    <s v="71E"/>
    <s v="E38000238"/>
    <s v="NHS Lincolnshire ICB - 71E"/>
    <x v="3"/>
    <n v="3575"/>
  </r>
  <r>
    <s v="Sep"/>
    <s v="2024"/>
    <x v="2"/>
    <d v="2024-09-30T00:00:00"/>
    <s v="Y60"/>
    <s v="E40000011"/>
    <x v="3"/>
    <s v="QJM"/>
    <s v="E54000013"/>
    <x v="21"/>
    <s v="71E"/>
    <s v="E38000238"/>
    <s v="NHS Lincolnshire ICB - 71E"/>
    <x v="4"/>
    <n v="1795"/>
  </r>
  <r>
    <s v="Sep"/>
    <s v="2024"/>
    <x v="2"/>
    <d v="2024-09-30T00:00:00"/>
    <s v="Y60"/>
    <s v="E40000011"/>
    <x v="3"/>
    <s v="QJM"/>
    <s v="E54000013"/>
    <x v="21"/>
    <s v="71E"/>
    <s v="E38000238"/>
    <s v="NHS Lincolnshire ICB - 71E"/>
    <x v="5"/>
    <n v="3350"/>
  </r>
  <r>
    <s v="Sep"/>
    <s v="2024"/>
    <x v="2"/>
    <d v="2024-09-30T00:00:00"/>
    <s v="Y60"/>
    <s v="E40000011"/>
    <x v="3"/>
    <s v="QK1"/>
    <s v="E54000015"/>
    <x v="22"/>
    <s v="03W"/>
    <s v="E38000051"/>
    <s v="NHS Leicester, Leicestershire and Rutland ICB - 03W"/>
    <x v="0"/>
    <n v="35"/>
  </r>
  <r>
    <s v="Sep"/>
    <s v="2024"/>
    <x v="2"/>
    <d v="2024-09-30T00:00:00"/>
    <s v="Y60"/>
    <s v="E40000011"/>
    <x v="3"/>
    <s v="QK1"/>
    <s v="E54000015"/>
    <x v="22"/>
    <s v="03W"/>
    <s v="E38000051"/>
    <s v="NHS Leicester, Leicestershire and Rutland ICB - 03W"/>
    <x v="1"/>
    <s v="*"/>
  </r>
  <r>
    <s v="Sep"/>
    <s v="2024"/>
    <x v="2"/>
    <d v="2024-09-30T00:00:00"/>
    <s v="Y60"/>
    <s v="E40000011"/>
    <x v="3"/>
    <s v="QK1"/>
    <s v="E54000015"/>
    <x v="22"/>
    <s v="03W"/>
    <s v="E38000051"/>
    <s v="NHS Leicester, Leicestershire and Rutland ICB - 03W"/>
    <x v="2"/>
    <n v="55"/>
  </r>
  <r>
    <s v="Sep"/>
    <s v="2024"/>
    <x v="2"/>
    <d v="2024-09-30T00:00:00"/>
    <s v="Y60"/>
    <s v="E40000011"/>
    <x v="3"/>
    <s v="QK1"/>
    <s v="E54000015"/>
    <x v="22"/>
    <s v="03W"/>
    <s v="E38000051"/>
    <s v="NHS Leicester, Leicestershire and Rutland ICB - 03W"/>
    <x v="3"/>
    <n v="1415"/>
  </r>
  <r>
    <s v="Sep"/>
    <s v="2024"/>
    <x v="2"/>
    <d v="2024-09-30T00:00:00"/>
    <s v="Y60"/>
    <s v="E40000011"/>
    <x v="3"/>
    <s v="QK1"/>
    <s v="E54000015"/>
    <x v="22"/>
    <s v="03W"/>
    <s v="E38000051"/>
    <s v="NHS Leicester, Leicestershire and Rutland ICB - 03W"/>
    <x v="4"/>
    <n v="860"/>
  </r>
  <r>
    <s v="Sep"/>
    <s v="2024"/>
    <x v="2"/>
    <d v="2024-09-30T00:00:00"/>
    <s v="Y60"/>
    <s v="E40000011"/>
    <x v="3"/>
    <s v="QK1"/>
    <s v="E54000015"/>
    <x v="22"/>
    <s v="03W"/>
    <s v="E38000051"/>
    <s v="NHS Leicester, Leicestershire and Rutland ICB - 03W"/>
    <x v="5"/>
    <n v="1080"/>
  </r>
  <r>
    <s v="Sep"/>
    <s v="2024"/>
    <x v="2"/>
    <d v="2024-09-30T00:00:00"/>
    <s v="Y60"/>
    <s v="E40000011"/>
    <x v="3"/>
    <s v="QK1"/>
    <s v="E54000015"/>
    <x v="22"/>
    <s v="04C"/>
    <s v="E38000097"/>
    <s v="NHS Leicester, Leicestershire and Rutland ICB - 04C"/>
    <x v="0"/>
    <n v="35"/>
  </r>
  <r>
    <s v="Sep"/>
    <s v="2024"/>
    <x v="2"/>
    <d v="2024-09-30T00:00:00"/>
    <s v="Y60"/>
    <s v="E40000011"/>
    <x v="3"/>
    <s v="QK1"/>
    <s v="E54000015"/>
    <x v="22"/>
    <s v="04C"/>
    <s v="E38000097"/>
    <s v="NHS Leicester, Leicestershire and Rutland ICB - 04C"/>
    <x v="1"/>
    <n v="15"/>
  </r>
  <r>
    <s v="Sep"/>
    <s v="2024"/>
    <x v="2"/>
    <d v="2024-09-30T00:00:00"/>
    <s v="Y60"/>
    <s v="E40000011"/>
    <x v="3"/>
    <s v="QK1"/>
    <s v="E54000015"/>
    <x v="22"/>
    <s v="04C"/>
    <s v="E38000097"/>
    <s v="NHS Leicester, Leicestershire and Rutland ICB - 04C"/>
    <x v="2"/>
    <n v="25"/>
  </r>
  <r>
    <s v="Sep"/>
    <s v="2024"/>
    <x v="2"/>
    <d v="2024-09-30T00:00:00"/>
    <s v="Y60"/>
    <s v="E40000011"/>
    <x v="3"/>
    <s v="QK1"/>
    <s v="E54000015"/>
    <x v="22"/>
    <s v="04C"/>
    <s v="E38000097"/>
    <s v="NHS Leicester, Leicestershire and Rutland ICB - 04C"/>
    <x v="3"/>
    <n v="775"/>
  </r>
  <r>
    <s v="Sep"/>
    <s v="2024"/>
    <x v="2"/>
    <d v="2024-09-30T00:00:00"/>
    <s v="Y60"/>
    <s v="E40000011"/>
    <x v="3"/>
    <s v="QK1"/>
    <s v="E54000015"/>
    <x v="22"/>
    <s v="04C"/>
    <s v="E38000097"/>
    <s v="NHS Leicester, Leicestershire and Rutland ICB - 04C"/>
    <x v="4"/>
    <n v="750"/>
  </r>
  <r>
    <s v="Sep"/>
    <s v="2024"/>
    <x v="2"/>
    <d v="2024-09-30T00:00:00"/>
    <s v="Y60"/>
    <s v="E40000011"/>
    <x v="3"/>
    <s v="QK1"/>
    <s v="E54000015"/>
    <x v="22"/>
    <s v="04C"/>
    <s v="E38000097"/>
    <s v="NHS Leicester, Leicestershire and Rutland ICB - 04C"/>
    <x v="5"/>
    <n v="895"/>
  </r>
  <r>
    <s v="Sep"/>
    <s v="2024"/>
    <x v="2"/>
    <d v="2024-09-30T00:00:00"/>
    <s v="Y60"/>
    <s v="E40000011"/>
    <x v="3"/>
    <s v="QK1"/>
    <s v="E54000015"/>
    <x v="22"/>
    <s v="04V"/>
    <s v="E38000201"/>
    <s v="NHS Leicester, Leicestershire and Rutland ICB - 04V"/>
    <x v="0"/>
    <n v="85"/>
  </r>
  <r>
    <s v="Sep"/>
    <s v="2024"/>
    <x v="2"/>
    <d v="2024-09-30T00:00:00"/>
    <s v="Y60"/>
    <s v="E40000011"/>
    <x v="3"/>
    <s v="QK1"/>
    <s v="E54000015"/>
    <x v="22"/>
    <s v="04V"/>
    <s v="E38000201"/>
    <s v="NHS Leicester, Leicestershire and Rutland ICB - 04V"/>
    <x v="1"/>
    <s v="*"/>
  </r>
  <r>
    <s v="Sep"/>
    <s v="2024"/>
    <x v="2"/>
    <d v="2024-09-30T00:00:00"/>
    <s v="Y60"/>
    <s v="E40000011"/>
    <x v="3"/>
    <s v="QK1"/>
    <s v="E54000015"/>
    <x v="22"/>
    <s v="04V"/>
    <s v="E38000201"/>
    <s v="NHS Leicester, Leicestershire and Rutland ICB - 04V"/>
    <x v="2"/>
    <n v="35"/>
  </r>
  <r>
    <s v="Sep"/>
    <s v="2024"/>
    <x v="2"/>
    <d v="2024-09-30T00:00:00"/>
    <s v="Y60"/>
    <s v="E40000011"/>
    <x v="3"/>
    <s v="QK1"/>
    <s v="E54000015"/>
    <x v="22"/>
    <s v="04V"/>
    <s v="E38000201"/>
    <s v="NHS Leicester, Leicestershire and Rutland ICB - 04V"/>
    <x v="3"/>
    <n v="1525"/>
  </r>
  <r>
    <s v="Sep"/>
    <s v="2024"/>
    <x v="2"/>
    <d v="2024-09-30T00:00:00"/>
    <s v="Y60"/>
    <s v="E40000011"/>
    <x v="3"/>
    <s v="QK1"/>
    <s v="E54000015"/>
    <x v="22"/>
    <s v="04V"/>
    <s v="E38000201"/>
    <s v="NHS Leicester, Leicestershire and Rutland ICB - 04V"/>
    <x v="4"/>
    <n v="660"/>
  </r>
  <r>
    <s v="Sep"/>
    <s v="2024"/>
    <x v="2"/>
    <d v="2024-09-30T00:00:00"/>
    <s v="Y60"/>
    <s v="E40000011"/>
    <x v="3"/>
    <s v="QK1"/>
    <s v="E54000015"/>
    <x v="22"/>
    <s v="04V"/>
    <s v="E38000201"/>
    <s v="NHS Leicester, Leicestershire and Rutland ICB - 04V"/>
    <x v="5"/>
    <n v="1040"/>
  </r>
  <r>
    <s v="Sep"/>
    <s v="2024"/>
    <x v="2"/>
    <d v="2024-09-30T00:00:00"/>
    <s v="Y60"/>
    <s v="E40000011"/>
    <x v="3"/>
    <s v="QNC"/>
    <s v="E54000010"/>
    <x v="23"/>
    <s v="04Y"/>
    <s v="E38000028"/>
    <s v="NHS Staffordshire and Stoke-on-Trent ICB - 04Y"/>
    <x v="0"/>
    <n v="30"/>
  </r>
  <r>
    <s v="Sep"/>
    <s v="2024"/>
    <x v="2"/>
    <d v="2024-09-30T00:00:00"/>
    <s v="Y60"/>
    <s v="E40000011"/>
    <x v="3"/>
    <s v="QNC"/>
    <s v="E54000010"/>
    <x v="23"/>
    <s v="04Y"/>
    <s v="E38000028"/>
    <s v="NHS Staffordshire and Stoke-on-Trent ICB - 04Y"/>
    <x v="1"/>
    <s v="*"/>
  </r>
  <r>
    <s v="Sep"/>
    <s v="2024"/>
    <x v="2"/>
    <d v="2024-09-30T00:00:00"/>
    <s v="Y60"/>
    <s v="E40000011"/>
    <x v="3"/>
    <s v="QNC"/>
    <s v="E54000010"/>
    <x v="23"/>
    <s v="04Y"/>
    <s v="E38000028"/>
    <s v="NHS Staffordshire and Stoke-on-Trent ICB - 04Y"/>
    <x v="2"/>
    <n v="165"/>
  </r>
  <r>
    <s v="Sep"/>
    <s v="2024"/>
    <x v="2"/>
    <d v="2024-09-30T00:00:00"/>
    <s v="Y60"/>
    <s v="E40000011"/>
    <x v="3"/>
    <s v="QNC"/>
    <s v="E54000010"/>
    <x v="23"/>
    <s v="04Y"/>
    <s v="E38000028"/>
    <s v="NHS Staffordshire and Stoke-on-Trent ICB - 04Y"/>
    <x v="3"/>
    <n v="710"/>
  </r>
  <r>
    <s v="Sep"/>
    <s v="2024"/>
    <x v="2"/>
    <d v="2024-09-30T00:00:00"/>
    <s v="Y60"/>
    <s v="E40000011"/>
    <x v="3"/>
    <s v="QNC"/>
    <s v="E54000010"/>
    <x v="23"/>
    <s v="04Y"/>
    <s v="E38000028"/>
    <s v="NHS Staffordshire and Stoke-on-Trent ICB - 04Y"/>
    <x v="4"/>
    <n v="65"/>
  </r>
  <r>
    <s v="Sep"/>
    <s v="2024"/>
    <x v="2"/>
    <d v="2024-09-30T00:00:00"/>
    <s v="Y60"/>
    <s v="E40000011"/>
    <x v="3"/>
    <s v="QNC"/>
    <s v="E54000010"/>
    <x v="23"/>
    <s v="04Y"/>
    <s v="E38000028"/>
    <s v="NHS Staffordshire and Stoke-on-Trent ICB - 04Y"/>
    <x v="5"/>
    <n v="490"/>
  </r>
  <r>
    <s v="Sep"/>
    <s v="2024"/>
    <x v="2"/>
    <d v="2024-09-30T00:00:00"/>
    <s v="Y60"/>
    <s v="E40000011"/>
    <x v="3"/>
    <s v="QNC"/>
    <s v="E54000010"/>
    <x v="23"/>
    <s v="05D"/>
    <s v="E38000053"/>
    <s v="NHS Staffordshire and Stoke-on-Trent ICB - 05D"/>
    <x v="0"/>
    <n v="25"/>
  </r>
  <r>
    <s v="Sep"/>
    <s v="2024"/>
    <x v="2"/>
    <d v="2024-09-30T00:00:00"/>
    <s v="Y60"/>
    <s v="E40000011"/>
    <x v="3"/>
    <s v="QNC"/>
    <s v="E54000010"/>
    <x v="23"/>
    <s v="05D"/>
    <s v="E38000053"/>
    <s v="NHS Staffordshire and Stoke-on-Trent ICB - 05D"/>
    <x v="1"/>
    <s v="*"/>
  </r>
  <r>
    <s v="Sep"/>
    <s v="2024"/>
    <x v="2"/>
    <d v="2024-09-30T00:00:00"/>
    <s v="Y60"/>
    <s v="E40000011"/>
    <x v="3"/>
    <s v="QNC"/>
    <s v="E54000010"/>
    <x v="23"/>
    <s v="05D"/>
    <s v="E38000053"/>
    <s v="NHS Staffordshire and Stoke-on-Trent ICB - 05D"/>
    <x v="2"/>
    <n v="70"/>
  </r>
  <r>
    <s v="Sep"/>
    <s v="2024"/>
    <x v="2"/>
    <d v="2024-09-30T00:00:00"/>
    <s v="Y60"/>
    <s v="E40000011"/>
    <x v="3"/>
    <s v="QNC"/>
    <s v="E54000010"/>
    <x v="23"/>
    <s v="05D"/>
    <s v="E38000053"/>
    <s v="NHS Staffordshire and Stoke-on-Trent ICB - 05D"/>
    <x v="3"/>
    <n v="680"/>
  </r>
  <r>
    <s v="Sep"/>
    <s v="2024"/>
    <x v="2"/>
    <d v="2024-09-30T00:00:00"/>
    <s v="Y60"/>
    <s v="E40000011"/>
    <x v="3"/>
    <s v="QNC"/>
    <s v="E54000010"/>
    <x v="23"/>
    <s v="05D"/>
    <s v="E38000053"/>
    <s v="NHS Staffordshire and Stoke-on-Trent ICB - 05D"/>
    <x v="4"/>
    <n v="40"/>
  </r>
  <r>
    <s v="Sep"/>
    <s v="2024"/>
    <x v="2"/>
    <d v="2024-09-30T00:00:00"/>
    <s v="Y60"/>
    <s v="E40000011"/>
    <x v="3"/>
    <s v="QNC"/>
    <s v="E54000010"/>
    <x v="23"/>
    <s v="05D"/>
    <s v="E38000053"/>
    <s v="NHS Staffordshire and Stoke-on-Trent ICB - 05D"/>
    <x v="5"/>
    <n v="430"/>
  </r>
  <r>
    <s v="Sep"/>
    <s v="2024"/>
    <x v="2"/>
    <d v="2024-09-30T00:00:00"/>
    <s v="Y60"/>
    <s v="E40000011"/>
    <x v="3"/>
    <s v="QNC"/>
    <s v="E54000010"/>
    <x v="23"/>
    <s v="05G"/>
    <s v="E38000126"/>
    <s v="NHS Staffordshire and Stoke-on-Trent ICB - 05G"/>
    <x v="0"/>
    <n v="110"/>
  </r>
  <r>
    <s v="Sep"/>
    <s v="2024"/>
    <x v="2"/>
    <d v="2024-09-30T00:00:00"/>
    <s v="Y60"/>
    <s v="E40000011"/>
    <x v="3"/>
    <s v="QNC"/>
    <s v="E54000010"/>
    <x v="23"/>
    <s v="05G"/>
    <s v="E38000126"/>
    <s v="NHS Staffordshire and Stoke-on-Trent ICB - 05G"/>
    <x v="1"/>
    <s v="*"/>
  </r>
  <r>
    <s v="Sep"/>
    <s v="2024"/>
    <x v="2"/>
    <d v="2024-09-30T00:00:00"/>
    <s v="Y60"/>
    <s v="E40000011"/>
    <x v="3"/>
    <s v="QNC"/>
    <s v="E54000010"/>
    <x v="23"/>
    <s v="05G"/>
    <s v="E38000126"/>
    <s v="NHS Staffordshire and Stoke-on-Trent ICB - 05G"/>
    <x v="2"/>
    <n v="165"/>
  </r>
  <r>
    <s v="Sep"/>
    <s v="2024"/>
    <x v="2"/>
    <d v="2024-09-30T00:00:00"/>
    <s v="Y60"/>
    <s v="E40000011"/>
    <x v="3"/>
    <s v="QNC"/>
    <s v="E54000010"/>
    <x v="23"/>
    <s v="05G"/>
    <s v="E38000126"/>
    <s v="NHS Staffordshire and Stoke-on-Trent ICB - 05G"/>
    <x v="3"/>
    <n v="665"/>
  </r>
  <r>
    <s v="Sep"/>
    <s v="2024"/>
    <x v="2"/>
    <d v="2024-09-30T00:00:00"/>
    <s v="Y60"/>
    <s v="E40000011"/>
    <x v="3"/>
    <s v="QNC"/>
    <s v="E54000010"/>
    <x v="23"/>
    <s v="05G"/>
    <s v="E38000126"/>
    <s v="NHS Staffordshire and Stoke-on-Trent ICB - 05G"/>
    <x v="4"/>
    <n v="950"/>
  </r>
  <r>
    <s v="Sep"/>
    <s v="2024"/>
    <x v="2"/>
    <d v="2024-09-30T00:00:00"/>
    <s v="Y60"/>
    <s v="E40000011"/>
    <x v="3"/>
    <s v="QNC"/>
    <s v="E54000010"/>
    <x v="23"/>
    <s v="05G"/>
    <s v="E38000126"/>
    <s v="NHS Staffordshire and Stoke-on-Trent ICB - 05G"/>
    <x v="5"/>
    <n v="765"/>
  </r>
  <r>
    <s v="Sep"/>
    <s v="2024"/>
    <x v="2"/>
    <d v="2024-09-30T00:00:00"/>
    <s v="Y60"/>
    <s v="E40000011"/>
    <x v="3"/>
    <s v="QNC"/>
    <s v="E54000010"/>
    <x v="23"/>
    <s v="05Q"/>
    <s v="E38000153"/>
    <s v="NHS Staffordshire and Stoke-on-Trent ICB - 05Q"/>
    <x v="0"/>
    <n v="50"/>
  </r>
  <r>
    <s v="Sep"/>
    <s v="2024"/>
    <x v="2"/>
    <d v="2024-09-30T00:00:00"/>
    <s v="Y60"/>
    <s v="E40000011"/>
    <x v="3"/>
    <s v="QNC"/>
    <s v="E54000010"/>
    <x v="23"/>
    <s v="05Q"/>
    <s v="E38000153"/>
    <s v="NHS Staffordshire and Stoke-on-Trent ICB - 05Q"/>
    <x v="1"/>
    <s v="*"/>
  </r>
  <r>
    <s v="Sep"/>
    <s v="2024"/>
    <x v="2"/>
    <d v="2024-09-30T00:00:00"/>
    <s v="Y60"/>
    <s v="E40000011"/>
    <x v="3"/>
    <s v="QNC"/>
    <s v="E54000010"/>
    <x v="23"/>
    <s v="05Q"/>
    <s v="E38000153"/>
    <s v="NHS Staffordshire and Stoke-on-Trent ICB - 05Q"/>
    <x v="2"/>
    <n v="100"/>
  </r>
  <r>
    <s v="Sep"/>
    <s v="2024"/>
    <x v="2"/>
    <d v="2024-09-30T00:00:00"/>
    <s v="Y60"/>
    <s v="E40000011"/>
    <x v="3"/>
    <s v="QNC"/>
    <s v="E54000010"/>
    <x v="23"/>
    <s v="05Q"/>
    <s v="E38000153"/>
    <s v="NHS Staffordshire and Stoke-on-Trent ICB - 05Q"/>
    <x v="3"/>
    <n v="1305"/>
  </r>
  <r>
    <s v="Sep"/>
    <s v="2024"/>
    <x v="2"/>
    <d v="2024-09-30T00:00:00"/>
    <s v="Y60"/>
    <s v="E40000011"/>
    <x v="3"/>
    <s v="QNC"/>
    <s v="E54000010"/>
    <x v="23"/>
    <s v="05Q"/>
    <s v="E38000153"/>
    <s v="NHS Staffordshire and Stoke-on-Trent ICB - 05Q"/>
    <x v="4"/>
    <n v="165"/>
  </r>
  <r>
    <s v="Sep"/>
    <s v="2024"/>
    <x v="2"/>
    <d v="2024-09-30T00:00:00"/>
    <s v="Y60"/>
    <s v="E40000011"/>
    <x v="3"/>
    <s v="QNC"/>
    <s v="E54000010"/>
    <x v="23"/>
    <s v="05Q"/>
    <s v="E38000153"/>
    <s v="NHS Staffordshire and Stoke-on-Trent ICB - 05Q"/>
    <x v="5"/>
    <n v="600"/>
  </r>
  <r>
    <s v="Sep"/>
    <s v="2024"/>
    <x v="2"/>
    <d v="2024-09-30T00:00:00"/>
    <s v="Y60"/>
    <s v="E40000011"/>
    <x v="3"/>
    <s v="QNC"/>
    <s v="E54000010"/>
    <x v="23"/>
    <s v="05V"/>
    <s v="E38000173"/>
    <s v="NHS Staffordshire and Stoke-on-Trent ICB - 05V"/>
    <x v="0"/>
    <n v="85"/>
  </r>
  <r>
    <s v="Sep"/>
    <s v="2024"/>
    <x v="2"/>
    <d v="2024-09-30T00:00:00"/>
    <s v="Y60"/>
    <s v="E40000011"/>
    <x v="3"/>
    <s v="QNC"/>
    <s v="E54000010"/>
    <x v="23"/>
    <s v="05V"/>
    <s v="E38000173"/>
    <s v="NHS Staffordshire and Stoke-on-Trent ICB - 05V"/>
    <x v="1"/>
    <s v="*"/>
  </r>
  <r>
    <s v="Sep"/>
    <s v="2024"/>
    <x v="2"/>
    <d v="2024-09-30T00:00:00"/>
    <s v="Y60"/>
    <s v="E40000011"/>
    <x v="3"/>
    <s v="QNC"/>
    <s v="E54000010"/>
    <x v="23"/>
    <s v="05V"/>
    <s v="E38000173"/>
    <s v="NHS Staffordshire and Stoke-on-Trent ICB - 05V"/>
    <x v="2"/>
    <n v="70"/>
  </r>
  <r>
    <s v="Sep"/>
    <s v="2024"/>
    <x v="2"/>
    <d v="2024-09-30T00:00:00"/>
    <s v="Y60"/>
    <s v="E40000011"/>
    <x v="3"/>
    <s v="QNC"/>
    <s v="E54000010"/>
    <x v="23"/>
    <s v="05V"/>
    <s v="E38000173"/>
    <s v="NHS Staffordshire and Stoke-on-Trent ICB - 05V"/>
    <x v="3"/>
    <n v="875"/>
  </r>
  <r>
    <s v="Sep"/>
    <s v="2024"/>
    <x v="2"/>
    <d v="2024-09-30T00:00:00"/>
    <s v="Y60"/>
    <s v="E40000011"/>
    <x v="3"/>
    <s v="QNC"/>
    <s v="E54000010"/>
    <x v="23"/>
    <s v="05V"/>
    <s v="E38000173"/>
    <s v="NHS Staffordshire and Stoke-on-Trent ICB - 05V"/>
    <x v="4"/>
    <n v="105"/>
  </r>
  <r>
    <s v="Sep"/>
    <s v="2024"/>
    <x v="2"/>
    <d v="2024-09-30T00:00:00"/>
    <s v="Y60"/>
    <s v="E40000011"/>
    <x v="3"/>
    <s v="QNC"/>
    <s v="E54000010"/>
    <x v="23"/>
    <s v="05V"/>
    <s v="E38000173"/>
    <s v="NHS Staffordshire and Stoke-on-Trent ICB - 05V"/>
    <x v="5"/>
    <n v="380"/>
  </r>
  <r>
    <s v="Sep"/>
    <s v="2024"/>
    <x v="2"/>
    <d v="2024-09-30T00:00:00"/>
    <s v="Y60"/>
    <s v="E40000011"/>
    <x v="3"/>
    <s v="QNC"/>
    <s v="E54000010"/>
    <x v="23"/>
    <s v="05W"/>
    <s v="E38000175"/>
    <s v="NHS Staffordshire and Stoke-on-Trent ICB - 05W"/>
    <x v="0"/>
    <n v="90"/>
  </r>
  <r>
    <s v="Sep"/>
    <s v="2024"/>
    <x v="2"/>
    <d v="2024-09-30T00:00:00"/>
    <s v="Y60"/>
    <s v="E40000011"/>
    <x v="3"/>
    <s v="QNC"/>
    <s v="E54000010"/>
    <x v="23"/>
    <s v="05W"/>
    <s v="E38000175"/>
    <s v="NHS Staffordshire and Stoke-on-Trent ICB - 05W"/>
    <x v="1"/>
    <s v="*"/>
  </r>
  <r>
    <s v="Sep"/>
    <s v="2024"/>
    <x v="2"/>
    <d v="2024-09-30T00:00:00"/>
    <s v="Y60"/>
    <s v="E40000011"/>
    <x v="3"/>
    <s v="QNC"/>
    <s v="E54000010"/>
    <x v="23"/>
    <s v="05W"/>
    <s v="E38000175"/>
    <s v="NHS Staffordshire and Stoke-on-Trent ICB - 05W"/>
    <x v="2"/>
    <n v="115"/>
  </r>
  <r>
    <s v="Sep"/>
    <s v="2024"/>
    <x v="2"/>
    <d v="2024-09-30T00:00:00"/>
    <s v="Y60"/>
    <s v="E40000011"/>
    <x v="3"/>
    <s v="QNC"/>
    <s v="E54000010"/>
    <x v="23"/>
    <s v="05W"/>
    <s v="E38000175"/>
    <s v="NHS Staffordshire and Stoke-on-Trent ICB - 05W"/>
    <x v="3"/>
    <n v="860"/>
  </r>
  <r>
    <s v="Sep"/>
    <s v="2024"/>
    <x v="2"/>
    <d v="2024-09-30T00:00:00"/>
    <s v="Y60"/>
    <s v="E40000011"/>
    <x v="3"/>
    <s v="QNC"/>
    <s v="E54000010"/>
    <x v="23"/>
    <s v="05W"/>
    <s v="E38000175"/>
    <s v="NHS Staffordshire and Stoke-on-Trent ICB - 05W"/>
    <x v="4"/>
    <n v="1300"/>
  </r>
  <r>
    <s v="Sep"/>
    <s v="2024"/>
    <x v="2"/>
    <d v="2024-09-30T00:00:00"/>
    <s v="Y60"/>
    <s v="E40000011"/>
    <x v="3"/>
    <s v="QNC"/>
    <s v="E54000010"/>
    <x v="23"/>
    <s v="05W"/>
    <s v="E38000175"/>
    <s v="NHS Staffordshire and Stoke-on-Trent ICB - 05W"/>
    <x v="5"/>
    <n v="810"/>
  </r>
  <r>
    <s v="Sep"/>
    <s v="2024"/>
    <x v="2"/>
    <d v="2024-09-30T00:00:00"/>
    <s v="Y60"/>
    <s v="E40000011"/>
    <x v="3"/>
    <s v="QOC"/>
    <s v="E54000011"/>
    <x v="24"/>
    <s v="M2L0M"/>
    <s v="E38000257"/>
    <s v="NHS Shropshire, Telford and Wrekin ICB - M2L0M"/>
    <x v="0"/>
    <n v="245"/>
  </r>
  <r>
    <s v="Sep"/>
    <s v="2024"/>
    <x v="2"/>
    <d v="2024-09-30T00:00:00"/>
    <s v="Y60"/>
    <s v="E40000011"/>
    <x v="3"/>
    <s v="QOC"/>
    <s v="E54000011"/>
    <x v="24"/>
    <s v="M2L0M"/>
    <s v="E38000257"/>
    <s v="NHS Shropshire, Telford and Wrekin ICB - M2L0M"/>
    <x v="1"/>
    <s v="*"/>
  </r>
  <r>
    <s v="Sep"/>
    <s v="2024"/>
    <x v="2"/>
    <d v="2024-09-30T00:00:00"/>
    <s v="Y60"/>
    <s v="E40000011"/>
    <x v="3"/>
    <s v="QOC"/>
    <s v="E54000011"/>
    <x v="24"/>
    <s v="M2L0M"/>
    <s v="E38000257"/>
    <s v="NHS Shropshire, Telford and Wrekin ICB - M2L0M"/>
    <x v="2"/>
    <n v="585"/>
  </r>
  <r>
    <s v="Sep"/>
    <s v="2024"/>
    <x v="2"/>
    <d v="2024-09-30T00:00:00"/>
    <s v="Y60"/>
    <s v="E40000011"/>
    <x v="3"/>
    <s v="QOC"/>
    <s v="E54000011"/>
    <x v="24"/>
    <s v="M2L0M"/>
    <s v="E38000257"/>
    <s v="NHS Shropshire, Telford and Wrekin ICB - M2L0M"/>
    <x v="3"/>
    <n v="2855"/>
  </r>
  <r>
    <s v="Sep"/>
    <s v="2024"/>
    <x v="2"/>
    <d v="2024-09-30T00:00:00"/>
    <s v="Y60"/>
    <s v="E40000011"/>
    <x v="3"/>
    <s v="QOC"/>
    <s v="E54000011"/>
    <x v="24"/>
    <s v="M2L0M"/>
    <s v="E38000257"/>
    <s v="NHS Shropshire, Telford and Wrekin ICB - M2L0M"/>
    <x v="4"/>
    <n v="270"/>
  </r>
  <r>
    <s v="Sep"/>
    <s v="2024"/>
    <x v="2"/>
    <d v="2024-09-30T00:00:00"/>
    <s v="Y60"/>
    <s v="E40000011"/>
    <x v="3"/>
    <s v="QOC"/>
    <s v="E54000011"/>
    <x v="24"/>
    <s v="M2L0M"/>
    <s v="E38000257"/>
    <s v="NHS Shropshire, Telford and Wrekin ICB - M2L0M"/>
    <x v="5"/>
    <n v="1045"/>
  </r>
  <r>
    <s v="Sep"/>
    <s v="2024"/>
    <x v="2"/>
    <d v="2024-09-30T00:00:00"/>
    <s v="Y60"/>
    <s v="E40000011"/>
    <x v="3"/>
    <s v="QPM"/>
    <s v="E54000059"/>
    <x v="25"/>
    <s v="78H"/>
    <s v="E38000262"/>
    <s v="NHS Northamptonshire ICB - 78H"/>
    <x v="0"/>
    <n v="135"/>
  </r>
  <r>
    <s v="Sep"/>
    <s v="2024"/>
    <x v="2"/>
    <d v="2024-09-30T00:00:00"/>
    <s v="Y60"/>
    <s v="E40000011"/>
    <x v="3"/>
    <s v="QPM"/>
    <s v="E54000059"/>
    <x v="25"/>
    <s v="78H"/>
    <s v="E38000262"/>
    <s v="NHS Northamptonshire ICB - 78H"/>
    <x v="1"/>
    <n v="5"/>
  </r>
  <r>
    <s v="Sep"/>
    <s v="2024"/>
    <x v="2"/>
    <d v="2024-09-30T00:00:00"/>
    <s v="Y60"/>
    <s v="E40000011"/>
    <x v="3"/>
    <s v="QPM"/>
    <s v="E54000059"/>
    <x v="25"/>
    <s v="78H"/>
    <s v="E38000262"/>
    <s v="NHS Northamptonshire ICB - 78H"/>
    <x v="2"/>
    <n v="200"/>
  </r>
  <r>
    <s v="Sep"/>
    <s v="2024"/>
    <x v="2"/>
    <d v="2024-09-30T00:00:00"/>
    <s v="Y60"/>
    <s v="E40000011"/>
    <x v="3"/>
    <s v="QPM"/>
    <s v="E54000059"/>
    <x v="25"/>
    <s v="78H"/>
    <s v="E38000262"/>
    <s v="NHS Northamptonshire ICB - 78H"/>
    <x v="3"/>
    <n v="2345"/>
  </r>
  <r>
    <s v="Sep"/>
    <s v="2024"/>
    <x v="2"/>
    <d v="2024-09-30T00:00:00"/>
    <s v="Y60"/>
    <s v="E40000011"/>
    <x v="3"/>
    <s v="QPM"/>
    <s v="E54000059"/>
    <x v="25"/>
    <s v="78H"/>
    <s v="E38000262"/>
    <s v="NHS Northamptonshire ICB - 78H"/>
    <x v="4"/>
    <n v="1450"/>
  </r>
  <r>
    <s v="Sep"/>
    <s v="2024"/>
    <x v="2"/>
    <d v="2024-09-30T00:00:00"/>
    <s v="Y60"/>
    <s v="E40000011"/>
    <x v="3"/>
    <s v="QPM"/>
    <s v="E54000059"/>
    <x v="25"/>
    <s v="78H"/>
    <s v="E38000262"/>
    <s v="NHS Northamptonshire ICB - 78H"/>
    <x v="5"/>
    <n v="1950"/>
  </r>
  <r>
    <s v="Sep"/>
    <s v="2024"/>
    <x v="2"/>
    <d v="2024-09-30T00:00:00"/>
    <s v="Y60"/>
    <s v="E40000011"/>
    <x v="3"/>
    <s v="QT1"/>
    <s v="E54000060"/>
    <x v="26"/>
    <s v="02Q"/>
    <s v="E38000008"/>
    <s v="NHS Nottingham and Nottinghamshire ICB - 02Q"/>
    <x v="0"/>
    <n v="35"/>
  </r>
  <r>
    <s v="Sep"/>
    <s v="2024"/>
    <x v="2"/>
    <d v="2024-09-30T00:00:00"/>
    <s v="Y60"/>
    <s v="E40000011"/>
    <x v="3"/>
    <s v="QT1"/>
    <s v="E54000060"/>
    <x v="26"/>
    <s v="02Q"/>
    <s v="E38000008"/>
    <s v="NHS Nottingham and Nottinghamshire ICB - 02Q"/>
    <x v="1"/>
    <s v="*"/>
  </r>
  <r>
    <s v="Sep"/>
    <s v="2024"/>
    <x v="2"/>
    <d v="2024-09-30T00:00:00"/>
    <s v="Y60"/>
    <s v="E40000011"/>
    <x v="3"/>
    <s v="QT1"/>
    <s v="E54000060"/>
    <x v="26"/>
    <s v="02Q"/>
    <s v="E38000008"/>
    <s v="NHS Nottingham and Nottinghamshire ICB - 02Q"/>
    <x v="2"/>
    <n v="140"/>
  </r>
  <r>
    <s v="Sep"/>
    <s v="2024"/>
    <x v="2"/>
    <d v="2024-09-30T00:00:00"/>
    <s v="Y60"/>
    <s v="E40000011"/>
    <x v="3"/>
    <s v="QT1"/>
    <s v="E54000060"/>
    <x v="26"/>
    <s v="02Q"/>
    <s v="E38000008"/>
    <s v="NHS Nottingham and Nottinghamshire ICB - 02Q"/>
    <x v="3"/>
    <n v="515"/>
  </r>
  <r>
    <s v="Sep"/>
    <s v="2024"/>
    <x v="2"/>
    <d v="2024-09-30T00:00:00"/>
    <s v="Y60"/>
    <s v="E40000011"/>
    <x v="3"/>
    <s v="QT1"/>
    <s v="E54000060"/>
    <x v="26"/>
    <s v="02Q"/>
    <s v="E38000008"/>
    <s v="NHS Nottingham and Nottinghamshire ICB - 02Q"/>
    <x v="4"/>
    <n v="335"/>
  </r>
  <r>
    <s v="Sep"/>
    <s v="2024"/>
    <x v="2"/>
    <d v="2024-09-30T00:00:00"/>
    <s v="Y60"/>
    <s v="E40000011"/>
    <x v="3"/>
    <s v="QT1"/>
    <s v="E54000060"/>
    <x v="26"/>
    <s v="02Q"/>
    <s v="E38000008"/>
    <s v="NHS Nottingham and Nottinghamshire ICB - 02Q"/>
    <x v="5"/>
    <n v="380"/>
  </r>
  <r>
    <s v="Sep"/>
    <s v="2024"/>
    <x v="2"/>
    <d v="2024-09-30T00:00:00"/>
    <s v="Y60"/>
    <s v="E40000011"/>
    <x v="3"/>
    <s v="QT1"/>
    <s v="E54000060"/>
    <x v="26"/>
    <s v="52R"/>
    <s v="E38000243"/>
    <s v="NHS Nottingham and Nottinghamshire ICB - 52R"/>
    <x v="0"/>
    <n v="155"/>
  </r>
  <r>
    <s v="Sep"/>
    <s v="2024"/>
    <x v="2"/>
    <d v="2024-09-30T00:00:00"/>
    <s v="Y60"/>
    <s v="E40000011"/>
    <x v="3"/>
    <s v="QT1"/>
    <s v="E54000060"/>
    <x v="26"/>
    <s v="52R"/>
    <s v="E38000243"/>
    <s v="NHS Nottingham and Nottinghamshire ICB - 52R"/>
    <x v="1"/>
    <n v="30"/>
  </r>
  <r>
    <s v="Sep"/>
    <s v="2024"/>
    <x v="2"/>
    <d v="2024-09-30T00:00:00"/>
    <s v="Y60"/>
    <s v="E40000011"/>
    <x v="3"/>
    <s v="QT1"/>
    <s v="E54000060"/>
    <x v="26"/>
    <s v="52R"/>
    <s v="E38000243"/>
    <s v="NHS Nottingham and Nottinghamshire ICB - 52R"/>
    <x v="2"/>
    <n v="660"/>
  </r>
  <r>
    <s v="Sep"/>
    <s v="2024"/>
    <x v="2"/>
    <d v="2024-09-30T00:00:00"/>
    <s v="Y60"/>
    <s v="E40000011"/>
    <x v="3"/>
    <s v="QT1"/>
    <s v="E54000060"/>
    <x v="26"/>
    <s v="52R"/>
    <s v="E38000243"/>
    <s v="NHS Nottingham and Nottinghamshire ICB - 52R"/>
    <x v="3"/>
    <n v="3270"/>
  </r>
  <r>
    <s v="Sep"/>
    <s v="2024"/>
    <x v="2"/>
    <d v="2024-09-30T00:00:00"/>
    <s v="Y60"/>
    <s v="E40000011"/>
    <x v="3"/>
    <s v="QT1"/>
    <s v="E54000060"/>
    <x v="26"/>
    <s v="52R"/>
    <s v="E38000243"/>
    <s v="NHS Nottingham and Nottinghamshire ICB - 52R"/>
    <x v="4"/>
    <n v="2515"/>
  </r>
  <r>
    <s v="Sep"/>
    <s v="2024"/>
    <x v="2"/>
    <d v="2024-09-30T00:00:00"/>
    <s v="Y60"/>
    <s v="E40000011"/>
    <x v="3"/>
    <s v="QT1"/>
    <s v="E54000060"/>
    <x v="26"/>
    <s v="52R"/>
    <s v="E38000243"/>
    <s v="NHS Nottingham and Nottinghamshire ICB - 52R"/>
    <x v="5"/>
    <n v="2875"/>
  </r>
  <r>
    <s v="Sep"/>
    <s v="2024"/>
    <x v="2"/>
    <d v="2024-09-30T00:00:00"/>
    <s v="Y60"/>
    <s v="E40000011"/>
    <x v="3"/>
    <s v="QUA"/>
    <s v="E54000062"/>
    <x v="27"/>
    <s v="D2P2L"/>
    <s v="E38000259"/>
    <s v="NHS Black Country ICB - D2P2L"/>
    <x v="0"/>
    <n v="305"/>
  </r>
  <r>
    <s v="Sep"/>
    <s v="2024"/>
    <x v="2"/>
    <d v="2024-09-30T00:00:00"/>
    <s v="Y60"/>
    <s v="E40000011"/>
    <x v="3"/>
    <s v="QUA"/>
    <s v="E54000062"/>
    <x v="27"/>
    <s v="D2P2L"/>
    <s v="E38000259"/>
    <s v="NHS Black Country ICB - D2P2L"/>
    <x v="1"/>
    <s v="*"/>
  </r>
  <r>
    <s v="Sep"/>
    <s v="2024"/>
    <x v="2"/>
    <d v="2024-09-30T00:00:00"/>
    <s v="Y60"/>
    <s v="E40000011"/>
    <x v="3"/>
    <s v="QUA"/>
    <s v="E54000062"/>
    <x v="27"/>
    <s v="D2P2L"/>
    <s v="E38000259"/>
    <s v="NHS Black Country ICB - D2P2L"/>
    <x v="2"/>
    <n v="585"/>
  </r>
  <r>
    <s v="Sep"/>
    <s v="2024"/>
    <x v="2"/>
    <d v="2024-09-30T00:00:00"/>
    <s v="Y60"/>
    <s v="E40000011"/>
    <x v="3"/>
    <s v="QUA"/>
    <s v="E54000062"/>
    <x v="27"/>
    <s v="D2P2L"/>
    <s v="E38000259"/>
    <s v="NHS Black Country ICB - D2P2L"/>
    <x v="3"/>
    <n v="4160"/>
  </r>
  <r>
    <s v="Sep"/>
    <s v="2024"/>
    <x v="2"/>
    <d v="2024-09-30T00:00:00"/>
    <s v="Y60"/>
    <s v="E40000011"/>
    <x v="3"/>
    <s v="QUA"/>
    <s v="E54000062"/>
    <x v="27"/>
    <s v="D2P2L"/>
    <s v="E38000259"/>
    <s v="NHS Black Country ICB - D2P2L"/>
    <x v="4"/>
    <n v="2455"/>
  </r>
  <r>
    <s v="Sep"/>
    <s v="2024"/>
    <x v="2"/>
    <d v="2024-09-30T00:00:00"/>
    <s v="Y60"/>
    <s v="E40000011"/>
    <x v="3"/>
    <s v="QUA"/>
    <s v="E54000062"/>
    <x v="27"/>
    <s v="D2P2L"/>
    <s v="E38000259"/>
    <s v="NHS Black Country ICB - D2P2L"/>
    <x v="5"/>
    <n v="2460"/>
  </r>
  <r>
    <s v="Sep"/>
    <s v="2024"/>
    <x v="2"/>
    <d v="2024-09-30T00:00:00"/>
    <s v="Y60"/>
    <s v="E40000011"/>
    <x v="3"/>
    <s v="QWU"/>
    <s v="E54000018"/>
    <x v="28"/>
    <s v="B2M3M"/>
    <s v="E38000251"/>
    <s v="NHS Coventry and Warwickshire ICB - B2M3M"/>
    <x v="0"/>
    <n v="45"/>
  </r>
  <r>
    <s v="Sep"/>
    <s v="2024"/>
    <x v="2"/>
    <d v="2024-09-30T00:00:00"/>
    <s v="Y60"/>
    <s v="E40000011"/>
    <x v="3"/>
    <s v="QWU"/>
    <s v="E54000018"/>
    <x v="28"/>
    <s v="B2M3M"/>
    <s v="E38000251"/>
    <s v="NHS Coventry and Warwickshire ICB - B2M3M"/>
    <x v="1"/>
    <n v="5"/>
  </r>
  <r>
    <s v="Sep"/>
    <s v="2024"/>
    <x v="2"/>
    <d v="2024-09-30T00:00:00"/>
    <s v="Y60"/>
    <s v="E40000011"/>
    <x v="3"/>
    <s v="QWU"/>
    <s v="E54000018"/>
    <x v="28"/>
    <s v="B2M3M"/>
    <s v="E38000251"/>
    <s v="NHS Coventry and Warwickshire ICB - B2M3M"/>
    <x v="2"/>
    <n v="555"/>
  </r>
  <r>
    <s v="Sep"/>
    <s v="2024"/>
    <x v="2"/>
    <d v="2024-09-30T00:00:00"/>
    <s v="Y60"/>
    <s v="E40000011"/>
    <x v="3"/>
    <s v="QWU"/>
    <s v="E54000018"/>
    <x v="28"/>
    <s v="B2M3M"/>
    <s v="E38000251"/>
    <s v="NHS Coventry and Warwickshire ICB - B2M3M"/>
    <x v="3"/>
    <n v="3980"/>
  </r>
  <r>
    <s v="Sep"/>
    <s v="2024"/>
    <x v="2"/>
    <d v="2024-09-30T00:00:00"/>
    <s v="Y60"/>
    <s v="E40000011"/>
    <x v="3"/>
    <s v="QWU"/>
    <s v="E54000018"/>
    <x v="28"/>
    <s v="B2M3M"/>
    <s v="E38000251"/>
    <s v="NHS Coventry and Warwickshire ICB - B2M3M"/>
    <x v="4"/>
    <n v="765"/>
  </r>
  <r>
    <s v="Sep"/>
    <s v="2024"/>
    <x v="2"/>
    <d v="2024-09-30T00:00:00"/>
    <s v="Y60"/>
    <s v="E40000011"/>
    <x v="3"/>
    <s v="QWU"/>
    <s v="E54000018"/>
    <x v="28"/>
    <s v="B2M3M"/>
    <s v="E38000251"/>
    <s v="NHS Coventry and Warwickshire ICB - B2M3M"/>
    <x v="5"/>
    <n v="2125"/>
  </r>
  <r>
    <s v="Sep"/>
    <s v="2024"/>
    <x v="2"/>
    <d v="2024-09-30T00:00:00"/>
    <s v="Y61"/>
    <s v="E40000013"/>
    <x v="4"/>
    <s v="QH8"/>
    <s v="E54000026"/>
    <x v="29"/>
    <s v="06Q"/>
    <s v="E38000106"/>
    <s v="NHS Mid and South Essex ICB - 06Q"/>
    <x v="0"/>
    <n v="65"/>
  </r>
  <r>
    <s v="Sep"/>
    <s v="2024"/>
    <x v="2"/>
    <d v="2024-09-30T00:00:00"/>
    <s v="Y61"/>
    <s v="E40000013"/>
    <x v="4"/>
    <s v="QH8"/>
    <s v="E54000026"/>
    <x v="29"/>
    <s v="06Q"/>
    <s v="E38000106"/>
    <s v="NHS Mid and South Essex ICB - 06Q"/>
    <x v="1"/>
    <s v="*"/>
  </r>
  <r>
    <s v="Sep"/>
    <s v="2024"/>
    <x v="2"/>
    <d v="2024-09-30T00:00:00"/>
    <s v="Y61"/>
    <s v="E40000013"/>
    <x v="4"/>
    <s v="QH8"/>
    <s v="E54000026"/>
    <x v="29"/>
    <s v="06Q"/>
    <s v="E38000106"/>
    <s v="NHS Mid and South Essex ICB - 06Q"/>
    <x v="2"/>
    <n v="115"/>
  </r>
  <r>
    <s v="Sep"/>
    <s v="2024"/>
    <x v="2"/>
    <d v="2024-09-30T00:00:00"/>
    <s v="Y61"/>
    <s v="E40000013"/>
    <x v="4"/>
    <s v="QH8"/>
    <s v="E54000026"/>
    <x v="29"/>
    <s v="06Q"/>
    <s v="E38000106"/>
    <s v="NHS Mid and South Essex ICB - 06Q"/>
    <x v="3"/>
    <n v="540"/>
  </r>
  <r>
    <s v="Sep"/>
    <s v="2024"/>
    <x v="2"/>
    <d v="2024-09-30T00:00:00"/>
    <s v="Y61"/>
    <s v="E40000013"/>
    <x v="4"/>
    <s v="QH8"/>
    <s v="E54000026"/>
    <x v="29"/>
    <s v="06Q"/>
    <s v="E38000106"/>
    <s v="NHS Mid and South Essex ICB - 06Q"/>
    <x v="4"/>
    <n v="1745"/>
  </r>
  <r>
    <s v="Sep"/>
    <s v="2024"/>
    <x v="2"/>
    <d v="2024-09-30T00:00:00"/>
    <s v="Y61"/>
    <s v="E40000013"/>
    <x v="4"/>
    <s v="QH8"/>
    <s v="E54000026"/>
    <x v="29"/>
    <s v="06Q"/>
    <s v="E38000106"/>
    <s v="NHS Mid and South Essex ICB - 06Q"/>
    <x v="5"/>
    <n v="1235"/>
  </r>
  <r>
    <s v="Sep"/>
    <s v="2024"/>
    <x v="2"/>
    <d v="2024-09-30T00:00:00"/>
    <s v="Y61"/>
    <s v="E40000013"/>
    <x v="4"/>
    <s v="QH8"/>
    <s v="E54000026"/>
    <x v="29"/>
    <s v="07G"/>
    <s v="E38000185"/>
    <s v="NHS Mid and South Essex ICB - 07G"/>
    <x v="0"/>
    <s v="*"/>
  </r>
  <r>
    <s v="Sep"/>
    <s v="2024"/>
    <x v="2"/>
    <d v="2024-09-30T00:00:00"/>
    <s v="Y61"/>
    <s v="E40000013"/>
    <x v="4"/>
    <s v="QH8"/>
    <s v="E54000026"/>
    <x v="29"/>
    <s v="07G"/>
    <s v="E38000185"/>
    <s v="NHS Mid and South Essex ICB - 07G"/>
    <x v="1"/>
    <s v="*"/>
  </r>
  <r>
    <s v="Sep"/>
    <s v="2024"/>
    <x v="2"/>
    <d v="2024-09-30T00:00:00"/>
    <s v="Y61"/>
    <s v="E40000013"/>
    <x v="4"/>
    <s v="QH8"/>
    <s v="E54000026"/>
    <x v="29"/>
    <s v="07G"/>
    <s v="E38000185"/>
    <s v="NHS Mid and South Essex ICB - 07G"/>
    <x v="2"/>
    <n v="10"/>
  </r>
  <r>
    <s v="Sep"/>
    <s v="2024"/>
    <x v="2"/>
    <d v="2024-09-30T00:00:00"/>
    <s v="Y61"/>
    <s v="E40000013"/>
    <x v="4"/>
    <s v="QH8"/>
    <s v="E54000026"/>
    <x v="29"/>
    <s v="07G"/>
    <s v="E38000185"/>
    <s v="NHS Mid and South Essex ICB - 07G"/>
    <x v="3"/>
    <n v="205"/>
  </r>
  <r>
    <s v="Sep"/>
    <s v="2024"/>
    <x v="2"/>
    <d v="2024-09-30T00:00:00"/>
    <s v="Y61"/>
    <s v="E40000013"/>
    <x v="4"/>
    <s v="QH8"/>
    <s v="E54000026"/>
    <x v="29"/>
    <s v="07G"/>
    <s v="E38000185"/>
    <s v="NHS Mid and South Essex ICB - 07G"/>
    <x v="4"/>
    <n v="545"/>
  </r>
  <r>
    <s v="Sep"/>
    <s v="2024"/>
    <x v="2"/>
    <d v="2024-09-30T00:00:00"/>
    <s v="Y61"/>
    <s v="E40000013"/>
    <x v="4"/>
    <s v="QH8"/>
    <s v="E54000026"/>
    <x v="29"/>
    <s v="07G"/>
    <s v="E38000185"/>
    <s v="NHS Mid and South Essex ICB - 07G"/>
    <x v="5"/>
    <n v="335"/>
  </r>
  <r>
    <s v="Sep"/>
    <s v="2024"/>
    <x v="2"/>
    <d v="2024-09-30T00:00:00"/>
    <s v="Y61"/>
    <s v="E40000013"/>
    <x v="4"/>
    <s v="QH8"/>
    <s v="E54000026"/>
    <x v="29"/>
    <s v="99E"/>
    <s v="E38000007"/>
    <s v="NHS Mid and South Essex ICB - 99E"/>
    <x v="0"/>
    <n v="20"/>
  </r>
  <r>
    <s v="Sep"/>
    <s v="2024"/>
    <x v="2"/>
    <d v="2024-09-30T00:00:00"/>
    <s v="Y61"/>
    <s v="E40000013"/>
    <x v="4"/>
    <s v="QH8"/>
    <s v="E54000026"/>
    <x v="29"/>
    <s v="99E"/>
    <s v="E38000007"/>
    <s v="NHS Mid and South Essex ICB - 99E"/>
    <x v="1"/>
    <s v="*"/>
  </r>
  <r>
    <s v="Sep"/>
    <s v="2024"/>
    <x v="2"/>
    <d v="2024-09-30T00:00:00"/>
    <s v="Y61"/>
    <s v="E40000013"/>
    <x v="4"/>
    <s v="QH8"/>
    <s v="E54000026"/>
    <x v="29"/>
    <s v="99E"/>
    <s v="E38000007"/>
    <s v="NHS Mid and South Essex ICB - 99E"/>
    <x v="2"/>
    <n v="90"/>
  </r>
  <r>
    <s v="Sep"/>
    <s v="2024"/>
    <x v="2"/>
    <d v="2024-09-30T00:00:00"/>
    <s v="Y61"/>
    <s v="E40000013"/>
    <x v="4"/>
    <s v="QH8"/>
    <s v="E54000026"/>
    <x v="29"/>
    <s v="99E"/>
    <s v="E38000007"/>
    <s v="NHS Mid and South Essex ICB - 99E"/>
    <x v="3"/>
    <n v="600"/>
  </r>
  <r>
    <s v="Sep"/>
    <s v="2024"/>
    <x v="2"/>
    <d v="2024-09-30T00:00:00"/>
    <s v="Y61"/>
    <s v="E40000013"/>
    <x v="4"/>
    <s v="QH8"/>
    <s v="E54000026"/>
    <x v="29"/>
    <s v="99E"/>
    <s v="E38000007"/>
    <s v="NHS Mid and South Essex ICB - 99E"/>
    <x v="4"/>
    <n v="890"/>
  </r>
  <r>
    <s v="Sep"/>
    <s v="2024"/>
    <x v="2"/>
    <d v="2024-09-30T00:00:00"/>
    <s v="Y61"/>
    <s v="E40000013"/>
    <x v="4"/>
    <s v="QH8"/>
    <s v="E54000026"/>
    <x v="29"/>
    <s v="99E"/>
    <s v="E38000007"/>
    <s v="NHS Mid and South Essex ICB - 99E"/>
    <x v="5"/>
    <n v="655"/>
  </r>
  <r>
    <s v="Sep"/>
    <s v="2024"/>
    <x v="2"/>
    <d v="2024-09-30T00:00:00"/>
    <s v="Y61"/>
    <s v="E40000013"/>
    <x v="4"/>
    <s v="QH8"/>
    <s v="E54000026"/>
    <x v="29"/>
    <s v="99F"/>
    <s v="E38000030"/>
    <s v="NHS Mid and South Essex ICB - 99F"/>
    <x v="0"/>
    <s v="*"/>
  </r>
  <r>
    <s v="Sep"/>
    <s v="2024"/>
    <x v="2"/>
    <d v="2024-09-30T00:00:00"/>
    <s v="Y61"/>
    <s v="E40000013"/>
    <x v="4"/>
    <s v="QH8"/>
    <s v="E54000026"/>
    <x v="29"/>
    <s v="99F"/>
    <s v="E38000030"/>
    <s v="NHS Mid and South Essex ICB - 99F"/>
    <x v="1"/>
    <s v="*"/>
  </r>
  <r>
    <s v="Sep"/>
    <s v="2024"/>
    <x v="2"/>
    <d v="2024-09-30T00:00:00"/>
    <s v="Y61"/>
    <s v="E40000013"/>
    <x v="4"/>
    <s v="QH8"/>
    <s v="E54000026"/>
    <x v="29"/>
    <s v="99F"/>
    <s v="E38000030"/>
    <s v="NHS Mid and South Essex ICB - 99F"/>
    <x v="2"/>
    <n v="40"/>
  </r>
  <r>
    <s v="Sep"/>
    <s v="2024"/>
    <x v="2"/>
    <d v="2024-09-30T00:00:00"/>
    <s v="Y61"/>
    <s v="E40000013"/>
    <x v="4"/>
    <s v="QH8"/>
    <s v="E54000026"/>
    <x v="29"/>
    <s v="99F"/>
    <s v="E38000030"/>
    <s v="NHS Mid and South Essex ICB - 99F"/>
    <x v="3"/>
    <n v="125"/>
  </r>
  <r>
    <s v="Sep"/>
    <s v="2024"/>
    <x v="2"/>
    <d v="2024-09-30T00:00:00"/>
    <s v="Y61"/>
    <s v="E40000013"/>
    <x v="4"/>
    <s v="QH8"/>
    <s v="E54000026"/>
    <x v="29"/>
    <s v="99F"/>
    <s v="E38000030"/>
    <s v="NHS Mid and South Essex ICB - 99F"/>
    <x v="4"/>
    <n v="1455"/>
  </r>
  <r>
    <s v="Sep"/>
    <s v="2024"/>
    <x v="2"/>
    <d v="2024-09-30T00:00:00"/>
    <s v="Y61"/>
    <s v="E40000013"/>
    <x v="4"/>
    <s v="QH8"/>
    <s v="E54000026"/>
    <x v="29"/>
    <s v="99F"/>
    <s v="E38000030"/>
    <s v="NHS Mid and South Essex ICB - 99F"/>
    <x v="5"/>
    <n v="500"/>
  </r>
  <r>
    <s v="Sep"/>
    <s v="2024"/>
    <x v="2"/>
    <d v="2024-09-30T00:00:00"/>
    <s v="Y61"/>
    <s v="E40000013"/>
    <x v="4"/>
    <s v="QH8"/>
    <s v="E54000026"/>
    <x v="29"/>
    <s v="99G"/>
    <s v="E38000168"/>
    <s v="NHS Mid and South Essex ICB - 99G"/>
    <x v="0"/>
    <s v="*"/>
  </r>
  <r>
    <s v="Sep"/>
    <s v="2024"/>
    <x v="2"/>
    <d v="2024-09-30T00:00:00"/>
    <s v="Y61"/>
    <s v="E40000013"/>
    <x v="4"/>
    <s v="QH8"/>
    <s v="E54000026"/>
    <x v="29"/>
    <s v="99G"/>
    <s v="E38000168"/>
    <s v="NHS Mid and South Essex ICB - 99G"/>
    <x v="1"/>
    <s v="*"/>
  </r>
  <r>
    <s v="Sep"/>
    <s v="2024"/>
    <x v="2"/>
    <d v="2024-09-30T00:00:00"/>
    <s v="Y61"/>
    <s v="E40000013"/>
    <x v="4"/>
    <s v="QH8"/>
    <s v="E54000026"/>
    <x v="29"/>
    <s v="99G"/>
    <s v="E38000168"/>
    <s v="NHS Mid and South Essex ICB - 99G"/>
    <x v="2"/>
    <n v="115"/>
  </r>
  <r>
    <s v="Sep"/>
    <s v="2024"/>
    <x v="2"/>
    <d v="2024-09-30T00:00:00"/>
    <s v="Y61"/>
    <s v="E40000013"/>
    <x v="4"/>
    <s v="QH8"/>
    <s v="E54000026"/>
    <x v="29"/>
    <s v="99G"/>
    <s v="E38000168"/>
    <s v="NHS Mid and South Essex ICB - 99G"/>
    <x v="3"/>
    <n v="140"/>
  </r>
  <r>
    <s v="Sep"/>
    <s v="2024"/>
    <x v="2"/>
    <d v="2024-09-30T00:00:00"/>
    <s v="Y61"/>
    <s v="E40000013"/>
    <x v="4"/>
    <s v="QH8"/>
    <s v="E54000026"/>
    <x v="29"/>
    <s v="99G"/>
    <s v="E38000168"/>
    <s v="NHS Mid and South Essex ICB - 99G"/>
    <x v="4"/>
    <n v="1210"/>
  </r>
  <r>
    <s v="Sep"/>
    <s v="2024"/>
    <x v="2"/>
    <d v="2024-09-30T00:00:00"/>
    <s v="Y61"/>
    <s v="E40000013"/>
    <x v="4"/>
    <s v="QH8"/>
    <s v="E54000026"/>
    <x v="29"/>
    <s v="99G"/>
    <s v="E38000168"/>
    <s v="NHS Mid and South Essex ICB - 99G"/>
    <x v="5"/>
    <n v="730"/>
  </r>
  <r>
    <s v="Sep"/>
    <s v="2024"/>
    <x v="2"/>
    <d v="2024-09-30T00:00:00"/>
    <s v="Y61"/>
    <s v="E40000013"/>
    <x v="4"/>
    <s v="QHG"/>
    <s v="E54000024"/>
    <x v="30"/>
    <s v="M1J4Y"/>
    <s v="E38000249"/>
    <s v="NHS Bedfordshire, Luton and Milton Keynes ICB - M1J4Y"/>
    <x v="0"/>
    <n v="120"/>
  </r>
  <r>
    <s v="Sep"/>
    <s v="2024"/>
    <x v="2"/>
    <d v="2024-09-30T00:00:00"/>
    <s v="Y61"/>
    <s v="E40000013"/>
    <x v="4"/>
    <s v="QHG"/>
    <s v="E54000024"/>
    <x v="30"/>
    <s v="M1J4Y"/>
    <s v="E38000249"/>
    <s v="NHS Bedfordshire, Luton and Milton Keynes ICB - M1J4Y"/>
    <x v="1"/>
    <n v="5"/>
  </r>
  <r>
    <s v="Sep"/>
    <s v="2024"/>
    <x v="2"/>
    <d v="2024-09-30T00:00:00"/>
    <s v="Y61"/>
    <s v="E40000013"/>
    <x v="4"/>
    <s v="QHG"/>
    <s v="E54000024"/>
    <x v="30"/>
    <s v="M1J4Y"/>
    <s v="E38000249"/>
    <s v="NHS Bedfordshire, Luton and Milton Keynes ICB - M1J4Y"/>
    <x v="2"/>
    <n v="225"/>
  </r>
  <r>
    <s v="Sep"/>
    <s v="2024"/>
    <x v="2"/>
    <d v="2024-09-30T00:00:00"/>
    <s v="Y61"/>
    <s v="E40000013"/>
    <x v="4"/>
    <s v="QHG"/>
    <s v="E54000024"/>
    <x v="30"/>
    <s v="M1J4Y"/>
    <s v="E38000249"/>
    <s v="NHS Bedfordshire, Luton and Milton Keynes ICB - M1J4Y"/>
    <x v="3"/>
    <n v="2025"/>
  </r>
  <r>
    <s v="Sep"/>
    <s v="2024"/>
    <x v="2"/>
    <d v="2024-09-30T00:00:00"/>
    <s v="Y61"/>
    <s v="E40000013"/>
    <x v="4"/>
    <s v="QHG"/>
    <s v="E54000024"/>
    <x v="30"/>
    <s v="M1J4Y"/>
    <s v="E38000249"/>
    <s v="NHS Bedfordshire, Luton and Milton Keynes ICB - M1J4Y"/>
    <x v="4"/>
    <n v="2900"/>
  </r>
  <r>
    <s v="Sep"/>
    <s v="2024"/>
    <x v="2"/>
    <d v="2024-09-30T00:00:00"/>
    <s v="Y61"/>
    <s v="E40000013"/>
    <x v="4"/>
    <s v="QHG"/>
    <s v="E54000024"/>
    <x v="30"/>
    <s v="M1J4Y"/>
    <s v="E38000249"/>
    <s v="NHS Bedfordshire, Luton and Milton Keynes ICB - M1J4Y"/>
    <x v="5"/>
    <n v="2340"/>
  </r>
  <r>
    <s v="Sep"/>
    <s v="2024"/>
    <x v="2"/>
    <d v="2024-09-30T00:00:00"/>
    <s v="Y61"/>
    <s v="E40000013"/>
    <x v="4"/>
    <s v="QJG"/>
    <s v="E54000023"/>
    <x v="31"/>
    <s v="06L"/>
    <s v="E38000086"/>
    <s v="NHS Suffolk and North East Essex ICB - 06L"/>
    <x v="0"/>
    <n v="25"/>
  </r>
  <r>
    <s v="Sep"/>
    <s v="2024"/>
    <x v="2"/>
    <d v="2024-09-30T00:00:00"/>
    <s v="Y61"/>
    <s v="E40000013"/>
    <x v="4"/>
    <s v="QJG"/>
    <s v="E54000023"/>
    <x v="31"/>
    <s v="06L"/>
    <s v="E38000086"/>
    <s v="NHS Suffolk and North East Essex ICB - 06L"/>
    <x v="1"/>
    <s v="*"/>
  </r>
  <r>
    <s v="Sep"/>
    <s v="2024"/>
    <x v="2"/>
    <d v="2024-09-30T00:00:00"/>
    <s v="Y61"/>
    <s v="E40000013"/>
    <x v="4"/>
    <s v="QJG"/>
    <s v="E54000023"/>
    <x v="31"/>
    <s v="06L"/>
    <s v="E38000086"/>
    <s v="NHS Suffolk and North East Essex ICB - 06L"/>
    <x v="2"/>
    <n v="165"/>
  </r>
  <r>
    <s v="Sep"/>
    <s v="2024"/>
    <x v="2"/>
    <d v="2024-09-30T00:00:00"/>
    <s v="Y61"/>
    <s v="E40000013"/>
    <x v="4"/>
    <s v="QJG"/>
    <s v="E54000023"/>
    <x v="31"/>
    <s v="06L"/>
    <s v="E38000086"/>
    <s v="NHS Suffolk and North East Essex ICB - 06L"/>
    <x v="3"/>
    <n v="1485"/>
  </r>
  <r>
    <s v="Sep"/>
    <s v="2024"/>
    <x v="2"/>
    <d v="2024-09-30T00:00:00"/>
    <s v="Y61"/>
    <s v="E40000013"/>
    <x v="4"/>
    <s v="QJG"/>
    <s v="E54000023"/>
    <x v="31"/>
    <s v="06L"/>
    <s v="E38000086"/>
    <s v="NHS Suffolk and North East Essex ICB - 06L"/>
    <x v="4"/>
    <n v="695"/>
  </r>
  <r>
    <s v="Sep"/>
    <s v="2024"/>
    <x v="2"/>
    <d v="2024-09-30T00:00:00"/>
    <s v="Y61"/>
    <s v="E40000013"/>
    <x v="4"/>
    <s v="QJG"/>
    <s v="E54000023"/>
    <x v="31"/>
    <s v="06L"/>
    <s v="E38000086"/>
    <s v="NHS Suffolk and North East Essex ICB - 06L"/>
    <x v="5"/>
    <n v="1445"/>
  </r>
  <r>
    <s v="Sep"/>
    <s v="2024"/>
    <x v="2"/>
    <d v="2024-09-30T00:00:00"/>
    <s v="Y61"/>
    <s v="E40000013"/>
    <x v="4"/>
    <s v="QJG"/>
    <s v="E54000023"/>
    <x v="31"/>
    <s v="06T"/>
    <s v="E38000117"/>
    <s v="NHS Suffolk and North East Essex ICB - 06T"/>
    <x v="0"/>
    <n v="20"/>
  </r>
  <r>
    <s v="Sep"/>
    <s v="2024"/>
    <x v="2"/>
    <d v="2024-09-30T00:00:00"/>
    <s v="Y61"/>
    <s v="E40000013"/>
    <x v="4"/>
    <s v="QJG"/>
    <s v="E54000023"/>
    <x v="31"/>
    <s v="06T"/>
    <s v="E38000117"/>
    <s v="NHS Suffolk and North East Essex ICB - 06T"/>
    <x v="1"/>
    <s v="*"/>
  </r>
  <r>
    <s v="Sep"/>
    <s v="2024"/>
    <x v="2"/>
    <d v="2024-09-30T00:00:00"/>
    <s v="Y61"/>
    <s v="E40000013"/>
    <x v="4"/>
    <s v="QJG"/>
    <s v="E54000023"/>
    <x v="31"/>
    <s v="06T"/>
    <s v="E38000117"/>
    <s v="NHS Suffolk and North East Essex ICB - 06T"/>
    <x v="2"/>
    <n v="245"/>
  </r>
  <r>
    <s v="Sep"/>
    <s v="2024"/>
    <x v="2"/>
    <d v="2024-09-30T00:00:00"/>
    <s v="Y61"/>
    <s v="E40000013"/>
    <x v="4"/>
    <s v="QJG"/>
    <s v="E54000023"/>
    <x v="31"/>
    <s v="06T"/>
    <s v="E38000117"/>
    <s v="NHS Suffolk and North East Essex ICB - 06T"/>
    <x v="3"/>
    <n v="2135"/>
  </r>
  <r>
    <s v="Sep"/>
    <s v="2024"/>
    <x v="2"/>
    <d v="2024-09-30T00:00:00"/>
    <s v="Y61"/>
    <s v="E40000013"/>
    <x v="4"/>
    <s v="QJG"/>
    <s v="E54000023"/>
    <x v="31"/>
    <s v="06T"/>
    <s v="E38000117"/>
    <s v="NHS Suffolk and North East Essex ICB - 06T"/>
    <x v="4"/>
    <n v="350"/>
  </r>
  <r>
    <s v="Sep"/>
    <s v="2024"/>
    <x v="2"/>
    <d v="2024-09-30T00:00:00"/>
    <s v="Y61"/>
    <s v="E40000013"/>
    <x v="4"/>
    <s v="QJG"/>
    <s v="E54000023"/>
    <x v="31"/>
    <s v="06T"/>
    <s v="E38000117"/>
    <s v="NHS Suffolk and North East Essex ICB - 06T"/>
    <x v="5"/>
    <n v="1225"/>
  </r>
  <r>
    <s v="Sep"/>
    <s v="2024"/>
    <x v="2"/>
    <d v="2024-09-30T00:00:00"/>
    <s v="Y61"/>
    <s v="E40000013"/>
    <x v="4"/>
    <s v="QJG"/>
    <s v="E54000023"/>
    <x v="31"/>
    <s v="07K"/>
    <s v="E38000204"/>
    <s v="NHS Suffolk and North East Essex ICB - 07K"/>
    <x v="0"/>
    <n v="10"/>
  </r>
  <r>
    <s v="Sep"/>
    <s v="2024"/>
    <x v="2"/>
    <d v="2024-09-30T00:00:00"/>
    <s v="Y61"/>
    <s v="E40000013"/>
    <x v="4"/>
    <s v="QJG"/>
    <s v="E54000023"/>
    <x v="31"/>
    <s v="07K"/>
    <s v="E38000204"/>
    <s v="NHS Suffolk and North East Essex ICB - 07K"/>
    <x v="1"/>
    <s v="*"/>
  </r>
  <r>
    <s v="Sep"/>
    <s v="2024"/>
    <x v="2"/>
    <d v="2024-09-30T00:00:00"/>
    <s v="Y61"/>
    <s v="E40000013"/>
    <x v="4"/>
    <s v="QJG"/>
    <s v="E54000023"/>
    <x v="31"/>
    <s v="07K"/>
    <s v="E38000204"/>
    <s v="NHS Suffolk and North East Essex ICB - 07K"/>
    <x v="2"/>
    <n v="90"/>
  </r>
  <r>
    <s v="Sep"/>
    <s v="2024"/>
    <x v="2"/>
    <d v="2024-09-30T00:00:00"/>
    <s v="Y61"/>
    <s v="E40000013"/>
    <x v="4"/>
    <s v="QJG"/>
    <s v="E54000023"/>
    <x v="31"/>
    <s v="07K"/>
    <s v="E38000204"/>
    <s v="NHS Suffolk and North East Essex ICB - 07K"/>
    <x v="3"/>
    <n v="1200"/>
  </r>
  <r>
    <s v="Sep"/>
    <s v="2024"/>
    <x v="2"/>
    <d v="2024-09-30T00:00:00"/>
    <s v="Y61"/>
    <s v="E40000013"/>
    <x v="4"/>
    <s v="QJG"/>
    <s v="E54000023"/>
    <x v="31"/>
    <s v="07K"/>
    <s v="E38000204"/>
    <s v="NHS Suffolk and North East Essex ICB - 07K"/>
    <x v="4"/>
    <n v="340"/>
  </r>
  <r>
    <s v="Sep"/>
    <s v="2024"/>
    <x v="2"/>
    <d v="2024-09-30T00:00:00"/>
    <s v="Y61"/>
    <s v="E40000013"/>
    <x v="4"/>
    <s v="QJG"/>
    <s v="E54000023"/>
    <x v="31"/>
    <s v="07K"/>
    <s v="E38000204"/>
    <s v="NHS Suffolk and North East Essex ICB - 07K"/>
    <x v="5"/>
    <n v="800"/>
  </r>
  <r>
    <s v="Sep"/>
    <s v="2024"/>
    <x v="2"/>
    <d v="2024-09-30T00:00:00"/>
    <s v="Y61"/>
    <s v="E40000013"/>
    <x v="4"/>
    <s v="QM7"/>
    <s v="E54000025"/>
    <x v="32"/>
    <s v="06K"/>
    <s v="E38000049"/>
    <s v="NHS Hertfordshire and West Essex ICB - 06K"/>
    <x v="0"/>
    <n v="40"/>
  </r>
  <r>
    <s v="Sep"/>
    <s v="2024"/>
    <x v="2"/>
    <d v="2024-09-30T00:00:00"/>
    <s v="Y61"/>
    <s v="E40000013"/>
    <x v="4"/>
    <s v="QM7"/>
    <s v="E54000025"/>
    <x v="32"/>
    <s v="06K"/>
    <s v="E38000049"/>
    <s v="NHS Hertfordshire and West Essex ICB - 06K"/>
    <x v="1"/>
    <n v="5"/>
  </r>
  <r>
    <s v="Sep"/>
    <s v="2024"/>
    <x v="2"/>
    <d v="2024-09-30T00:00:00"/>
    <s v="Y61"/>
    <s v="E40000013"/>
    <x v="4"/>
    <s v="QM7"/>
    <s v="E54000025"/>
    <x v="32"/>
    <s v="06K"/>
    <s v="E38000049"/>
    <s v="NHS Hertfordshire and West Essex ICB - 06K"/>
    <x v="2"/>
    <n v="330"/>
  </r>
  <r>
    <s v="Sep"/>
    <s v="2024"/>
    <x v="2"/>
    <d v="2024-09-30T00:00:00"/>
    <s v="Y61"/>
    <s v="E40000013"/>
    <x v="4"/>
    <s v="QM7"/>
    <s v="E54000025"/>
    <x v="32"/>
    <s v="06K"/>
    <s v="E38000049"/>
    <s v="NHS Hertfordshire and West Essex ICB - 06K"/>
    <x v="3"/>
    <n v="1355"/>
  </r>
  <r>
    <s v="Sep"/>
    <s v="2024"/>
    <x v="2"/>
    <d v="2024-09-30T00:00:00"/>
    <s v="Y61"/>
    <s v="E40000013"/>
    <x v="4"/>
    <s v="QM7"/>
    <s v="E54000025"/>
    <x v="32"/>
    <s v="06K"/>
    <s v="E38000049"/>
    <s v="NHS Hertfordshire and West Essex ICB - 06K"/>
    <x v="4"/>
    <n v="1720"/>
  </r>
  <r>
    <s v="Sep"/>
    <s v="2024"/>
    <x v="2"/>
    <d v="2024-09-30T00:00:00"/>
    <s v="Y61"/>
    <s v="E40000013"/>
    <x v="4"/>
    <s v="QM7"/>
    <s v="E54000025"/>
    <x v="32"/>
    <s v="06K"/>
    <s v="E38000049"/>
    <s v="NHS Hertfordshire and West Essex ICB - 06K"/>
    <x v="5"/>
    <n v="1375"/>
  </r>
  <r>
    <s v="Sep"/>
    <s v="2024"/>
    <x v="2"/>
    <d v="2024-09-30T00:00:00"/>
    <s v="Y61"/>
    <s v="E40000013"/>
    <x v="4"/>
    <s v="QM7"/>
    <s v="E54000025"/>
    <x v="32"/>
    <s v="06N"/>
    <s v="E38000079"/>
    <s v="NHS Hertfordshire and West Essex ICB - 06N"/>
    <x v="0"/>
    <n v="130"/>
  </r>
  <r>
    <s v="Sep"/>
    <s v="2024"/>
    <x v="2"/>
    <d v="2024-09-30T00:00:00"/>
    <s v="Y61"/>
    <s v="E40000013"/>
    <x v="4"/>
    <s v="QM7"/>
    <s v="E54000025"/>
    <x v="32"/>
    <s v="06N"/>
    <s v="E38000079"/>
    <s v="NHS Hertfordshire and West Essex ICB - 06N"/>
    <x v="1"/>
    <s v="*"/>
  </r>
  <r>
    <s v="Sep"/>
    <s v="2024"/>
    <x v="2"/>
    <d v="2024-09-30T00:00:00"/>
    <s v="Y61"/>
    <s v="E40000013"/>
    <x v="4"/>
    <s v="QM7"/>
    <s v="E54000025"/>
    <x v="32"/>
    <s v="06N"/>
    <s v="E38000079"/>
    <s v="NHS Hertfordshire and West Essex ICB - 06N"/>
    <x v="2"/>
    <n v="375"/>
  </r>
  <r>
    <s v="Sep"/>
    <s v="2024"/>
    <x v="2"/>
    <d v="2024-09-30T00:00:00"/>
    <s v="Y61"/>
    <s v="E40000013"/>
    <x v="4"/>
    <s v="QM7"/>
    <s v="E54000025"/>
    <x v="32"/>
    <s v="06N"/>
    <s v="E38000079"/>
    <s v="NHS Hertfordshire and West Essex ICB - 06N"/>
    <x v="3"/>
    <n v="2670"/>
  </r>
  <r>
    <s v="Sep"/>
    <s v="2024"/>
    <x v="2"/>
    <d v="2024-09-30T00:00:00"/>
    <s v="Y61"/>
    <s v="E40000013"/>
    <x v="4"/>
    <s v="QM7"/>
    <s v="E54000025"/>
    <x v="32"/>
    <s v="06N"/>
    <s v="E38000079"/>
    <s v="NHS Hertfordshire and West Essex ICB - 06N"/>
    <x v="4"/>
    <n v="510"/>
  </r>
  <r>
    <s v="Sep"/>
    <s v="2024"/>
    <x v="2"/>
    <d v="2024-09-30T00:00:00"/>
    <s v="Y61"/>
    <s v="E40000013"/>
    <x v="4"/>
    <s v="QM7"/>
    <s v="E54000025"/>
    <x v="32"/>
    <s v="06N"/>
    <s v="E38000079"/>
    <s v="NHS Hertfordshire and West Essex ICB - 06N"/>
    <x v="5"/>
    <n v="1320"/>
  </r>
  <r>
    <s v="Sep"/>
    <s v="2024"/>
    <x v="2"/>
    <d v="2024-09-30T00:00:00"/>
    <s v="Y61"/>
    <s v="E40000013"/>
    <x v="4"/>
    <s v="QM7"/>
    <s v="E54000025"/>
    <x v="32"/>
    <s v="07H"/>
    <s v="E38000197"/>
    <s v="NHS Hertfordshire and West Essex ICB - 07H"/>
    <x v="0"/>
    <n v="65"/>
  </r>
  <r>
    <s v="Sep"/>
    <s v="2024"/>
    <x v="2"/>
    <d v="2024-09-30T00:00:00"/>
    <s v="Y61"/>
    <s v="E40000013"/>
    <x v="4"/>
    <s v="QM7"/>
    <s v="E54000025"/>
    <x v="32"/>
    <s v="07H"/>
    <s v="E38000197"/>
    <s v="NHS Hertfordshire and West Essex ICB - 07H"/>
    <x v="1"/>
    <s v="*"/>
  </r>
  <r>
    <s v="Sep"/>
    <s v="2024"/>
    <x v="2"/>
    <d v="2024-09-30T00:00:00"/>
    <s v="Y61"/>
    <s v="E40000013"/>
    <x v="4"/>
    <s v="QM7"/>
    <s v="E54000025"/>
    <x v="32"/>
    <s v="07H"/>
    <s v="E38000197"/>
    <s v="NHS Hertfordshire and West Essex ICB - 07H"/>
    <x v="2"/>
    <n v="145"/>
  </r>
  <r>
    <s v="Sep"/>
    <s v="2024"/>
    <x v="2"/>
    <d v="2024-09-30T00:00:00"/>
    <s v="Y61"/>
    <s v="E40000013"/>
    <x v="4"/>
    <s v="QM7"/>
    <s v="E54000025"/>
    <x v="32"/>
    <s v="07H"/>
    <s v="E38000197"/>
    <s v="NHS Hertfordshire and West Essex ICB - 07H"/>
    <x v="3"/>
    <n v="820"/>
  </r>
  <r>
    <s v="Sep"/>
    <s v="2024"/>
    <x v="2"/>
    <d v="2024-09-30T00:00:00"/>
    <s v="Y61"/>
    <s v="E40000013"/>
    <x v="4"/>
    <s v="QM7"/>
    <s v="E54000025"/>
    <x v="32"/>
    <s v="07H"/>
    <s v="E38000197"/>
    <s v="NHS Hertfordshire and West Essex ICB - 07H"/>
    <x v="4"/>
    <n v="1105"/>
  </r>
  <r>
    <s v="Sep"/>
    <s v="2024"/>
    <x v="2"/>
    <d v="2024-09-30T00:00:00"/>
    <s v="Y61"/>
    <s v="E40000013"/>
    <x v="4"/>
    <s v="QM7"/>
    <s v="E54000025"/>
    <x v="32"/>
    <s v="07H"/>
    <s v="E38000197"/>
    <s v="NHS Hertfordshire and West Essex ICB - 07H"/>
    <x v="5"/>
    <n v="950"/>
  </r>
  <r>
    <s v="Sep"/>
    <s v="2024"/>
    <x v="2"/>
    <d v="2024-09-30T00:00:00"/>
    <s v="Y61"/>
    <s v="E40000013"/>
    <x v="4"/>
    <s v="QMM"/>
    <s v="E54000022"/>
    <x v="33"/>
    <s v="26A"/>
    <s v="E38000239"/>
    <s v="NHS Norfolk and Waveney ICB - 26A"/>
    <x v="0"/>
    <n v="55"/>
  </r>
  <r>
    <s v="Sep"/>
    <s v="2024"/>
    <x v="2"/>
    <d v="2024-09-30T00:00:00"/>
    <s v="Y61"/>
    <s v="E40000013"/>
    <x v="4"/>
    <s v="QMM"/>
    <s v="E54000022"/>
    <x v="33"/>
    <s v="26A"/>
    <s v="E38000239"/>
    <s v="NHS Norfolk and Waveney ICB - 26A"/>
    <x v="1"/>
    <s v="*"/>
  </r>
  <r>
    <s v="Sep"/>
    <s v="2024"/>
    <x v="2"/>
    <d v="2024-09-30T00:00:00"/>
    <s v="Y61"/>
    <s v="E40000013"/>
    <x v="4"/>
    <s v="QMM"/>
    <s v="E54000022"/>
    <x v="33"/>
    <s v="26A"/>
    <s v="E38000239"/>
    <s v="NHS Norfolk and Waveney ICB - 26A"/>
    <x v="2"/>
    <n v="195"/>
  </r>
  <r>
    <s v="Sep"/>
    <s v="2024"/>
    <x v="2"/>
    <d v="2024-09-30T00:00:00"/>
    <s v="Y61"/>
    <s v="E40000013"/>
    <x v="4"/>
    <s v="QMM"/>
    <s v="E54000022"/>
    <x v="33"/>
    <s v="26A"/>
    <s v="E38000239"/>
    <s v="NHS Norfolk and Waveney ICB - 26A"/>
    <x v="3"/>
    <n v="5100"/>
  </r>
  <r>
    <s v="Sep"/>
    <s v="2024"/>
    <x v="2"/>
    <d v="2024-09-30T00:00:00"/>
    <s v="Y61"/>
    <s v="E40000013"/>
    <x v="4"/>
    <s v="QMM"/>
    <s v="E54000022"/>
    <x v="33"/>
    <s v="26A"/>
    <s v="E38000239"/>
    <s v="NHS Norfolk and Waveney ICB - 26A"/>
    <x v="4"/>
    <n v="2020"/>
  </r>
  <r>
    <s v="Sep"/>
    <s v="2024"/>
    <x v="2"/>
    <d v="2024-09-30T00:00:00"/>
    <s v="Y61"/>
    <s v="E40000013"/>
    <x v="4"/>
    <s v="QMM"/>
    <s v="E54000022"/>
    <x v="33"/>
    <s v="26A"/>
    <s v="E38000239"/>
    <s v="NHS Norfolk and Waveney ICB - 26A"/>
    <x v="5"/>
    <n v="4205"/>
  </r>
  <r>
    <s v="Sep"/>
    <s v="2024"/>
    <x v="2"/>
    <d v="2024-09-30T00:00:00"/>
    <s v="Y61"/>
    <s v="E40000013"/>
    <x v="4"/>
    <s v="QUE"/>
    <s v="E54000056"/>
    <x v="34"/>
    <s v="06H"/>
    <s v="E38000260"/>
    <s v="NHS Cambridgeshire and Peterborough ICB - 06H"/>
    <x v="0"/>
    <n v="210"/>
  </r>
  <r>
    <s v="Sep"/>
    <s v="2024"/>
    <x v="2"/>
    <d v="2024-09-30T00:00:00"/>
    <s v="Y61"/>
    <s v="E40000013"/>
    <x v="4"/>
    <s v="QUE"/>
    <s v="E54000056"/>
    <x v="34"/>
    <s v="06H"/>
    <s v="E38000260"/>
    <s v="NHS Cambridgeshire and Peterborough ICB - 06H"/>
    <x v="1"/>
    <n v="10"/>
  </r>
  <r>
    <s v="Sep"/>
    <s v="2024"/>
    <x v="2"/>
    <d v="2024-09-30T00:00:00"/>
    <s v="Y61"/>
    <s v="E40000013"/>
    <x v="4"/>
    <s v="QUE"/>
    <s v="E54000056"/>
    <x v="34"/>
    <s v="06H"/>
    <s v="E38000260"/>
    <s v="NHS Cambridgeshire and Peterborough ICB - 06H"/>
    <x v="2"/>
    <n v="310"/>
  </r>
  <r>
    <s v="Sep"/>
    <s v="2024"/>
    <x v="2"/>
    <d v="2024-09-30T00:00:00"/>
    <s v="Y61"/>
    <s v="E40000013"/>
    <x v="4"/>
    <s v="QUE"/>
    <s v="E54000056"/>
    <x v="34"/>
    <s v="06H"/>
    <s v="E38000260"/>
    <s v="NHS Cambridgeshire and Peterborough ICB - 06H"/>
    <x v="3"/>
    <n v="2160"/>
  </r>
  <r>
    <s v="Sep"/>
    <s v="2024"/>
    <x v="2"/>
    <d v="2024-09-30T00:00:00"/>
    <s v="Y61"/>
    <s v="E40000013"/>
    <x v="4"/>
    <s v="QUE"/>
    <s v="E54000056"/>
    <x v="34"/>
    <s v="06H"/>
    <s v="E38000260"/>
    <s v="NHS Cambridgeshire and Peterborough ICB - 06H"/>
    <x v="4"/>
    <n v="2020"/>
  </r>
  <r>
    <s v="Sep"/>
    <s v="2024"/>
    <x v="2"/>
    <d v="2024-09-30T00:00:00"/>
    <s v="Y61"/>
    <s v="E40000013"/>
    <x v="4"/>
    <s v="QUE"/>
    <s v="E54000056"/>
    <x v="34"/>
    <s v="06H"/>
    <s v="E38000260"/>
    <s v="NHS Cambridgeshire and Peterborough ICB - 06H"/>
    <x v="5"/>
    <n v="2265"/>
  </r>
  <r>
    <s v="Sep"/>
    <s v="2024"/>
    <x v="2"/>
    <d v="2024-09-30T00:00:00"/>
    <s v="Y62"/>
    <s v="E40000014"/>
    <x v="5"/>
    <s v="QE1"/>
    <s v="E54000048"/>
    <x v="35"/>
    <s v="00Q"/>
    <s v="E38000014"/>
    <s v="NHS Lancashire and South Cumbria ICB - 00Q"/>
    <x v="0"/>
    <n v="20"/>
  </r>
  <r>
    <s v="Sep"/>
    <s v="2024"/>
    <x v="2"/>
    <d v="2024-09-30T00:00:00"/>
    <s v="Y62"/>
    <s v="E40000014"/>
    <x v="5"/>
    <s v="QE1"/>
    <s v="E54000048"/>
    <x v="35"/>
    <s v="00Q"/>
    <s v="E38000014"/>
    <s v="NHS Lancashire and South Cumbria ICB - 00Q"/>
    <x v="1"/>
    <s v="*"/>
  </r>
  <r>
    <s v="Sep"/>
    <s v="2024"/>
    <x v="2"/>
    <d v="2024-09-30T00:00:00"/>
    <s v="Y62"/>
    <s v="E40000014"/>
    <x v="5"/>
    <s v="QE1"/>
    <s v="E54000048"/>
    <x v="35"/>
    <s v="00Q"/>
    <s v="E38000014"/>
    <s v="NHS Lancashire and South Cumbria ICB - 00Q"/>
    <x v="2"/>
    <n v="70"/>
  </r>
  <r>
    <s v="Sep"/>
    <s v="2024"/>
    <x v="2"/>
    <d v="2024-09-30T00:00:00"/>
    <s v="Y62"/>
    <s v="E40000014"/>
    <x v="5"/>
    <s v="QE1"/>
    <s v="E54000048"/>
    <x v="35"/>
    <s v="00Q"/>
    <s v="E38000014"/>
    <s v="NHS Lancashire and South Cumbria ICB - 00Q"/>
    <x v="3"/>
    <n v="540"/>
  </r>
  <r>
    <s v="Sep"/>
    <s v="2024"/>
    <x v="2"/>
    <d v="2024-09-30T00:00:00"/>
    <s v="Y62"/>
    <s v="E40000014"/>
    <x v="5"/>
    <s v="QE1"/>
    <s v="E54000048"/>
    <x v="35"/>
    <s v="00Q"/>
    <s v="E38000014"/>
    <s v="NHS Lancashire and South Cumbria ICB - 00Q"/>
    <x v="4"/>
    <n v="230"/>
  </r>
  <r>
    <s v="Sep"/>
    <s v="2024"/>
    <x v="2"/>
    <d v="2024-09-30T00:00:00"/>
    <s v="Y62"/>
    <s v="E40000014"/>
    <x v="5"/>
    <s v="QE1"/>
    <s v="E54000048"/>
    <x v="35"/>
    <s v="00Q"/>
    <s v="E38000014"/>
    <s v="NHS Lancashire and South Cumbria ICB - 00Q"/>
    <x v="5"/>
    <n v="240"/>
  </r>
  <r>
    <s v="Sep"/>
    <s v="2024"/>
    <x v="2"/>
    <d v="2024-09-30T00:00:00"/>
    <s v="Y62"/>
    <s v="E40000014"/>
    <x v="5"/>
    <s v="QE1"/>
    <s v="E54000048"/>
    <x v="35"/>
    <s v="00R"/>
    <s v="E38000015"/>
    <s v="NHS Lancashire and South Cumbria ICB - 00R"/>
    <x v="0"/>
    <n v="35"/>
  </r>
  <r>
    <s v="Sep"/>
    <s v="2024"/>
    <x v="2"/>
    <d v="2024-09-30T00:00:00"/>
    <s v="Y62"/>
    <s v="E40000014"/>
    <x v="5"/>
    <s v="QE1"/>
    <s v="E54000048"/>
    <x v="35"/>
    <s v="00R"/>
    <s v="E38000015"/>
    <s v="NHS Lancashire and South Cumbria ICB - 00R"/>
    <x v="1"/>
    <s v="*"/>
  </r>
  <r>
    <s v="Sep"/>
    <s v="2024"/>
    <x v="2"/>
    <d v="2024-09-30T00:00:00"/>
    <s v="Y62"/>
    <s v="E40000014"/>
    <x v="5"/>
    <s v="QE1"/>
    <s v="E54000048"/>
    <x v="35"/>
    <s v="00R"/>
    <s v="E38000015"/>
    <s v="NHS Lancashire and South Cumbria ICB - 00R"/>
    <x v="2"/>
    <n v="195"/>
  </r>
  <r>
    <s v="Sep"/>
    <s v="2024"/>
    <x v="2"/>
    <d v="2024-09-30T00:00:00"/>
    <s v="Y62"/>
    <s v="E40000014"/>
    <x v="5"/>
    <s v="QE1"/>
    <s v="E54000048"/>
    <x v="35"/>
    <s v="00R"/>
    <s v="E38000015"/>
    <s v="NHS Lancashire and South Cumbria ICB - 00R"/>
    <x v="3"/>
    <n v="735"/>
  </r>
  <r>
    <s v="Sep"/>
    <s v="2024"/>
    <x v="2"/>
    <d v="2024-09-30T00:00:00"/>
    <s v="Y62"/>
    <s v="E40000014"/>
    <x v="5"/>
    <s v="QE1"/>
    <s v="E54000048"/>
    <x v="35"/>
    <s v="00R"/>
    <s v="E38000015"/>
    <s v="NHS Lancashire and South Cumbria ICB - 00R"/>
    <x v="4"/>
    <n v="215"/>
  </r>
  <r>
    <s v="Sep"/>
    <s v="2024"/>
    <x v="2"/>
    <d v="2024-09-30T00:00:00"/>
    <s v="Y62"/>
    <s v="E40000014"/>
    <x v="5"/>
    <s v="QE1"/>
    <s v="E54000048"/>
    <x v="35"/>
    <s v="00R"/>
    <s v="E38000015"/>
    <s v="NHS Lancashire and South Cumbria ICB - 00R"/>
    <x v="5"/>
    <n v="415"/>
  </r>
  <r>
    <s v="Sep"/>
    <s v="2024"/>
    <x v="2"/>
    <d v="2024-09-30T00:00:00"/>
    <s v="Y62"/>
    <s v="E40000014"/>
    <x v="5"/>
    <s v="QE1"/>
    <s v="E54000048"/>
    <x v="35"/>
    <s v="00X"/>
    <s v="E38000034"/>
    <s v="NHS Lancashire and South Cumbria ICB - 00X"/>
    <x v="0"/>
    <n v="70"/>
  </r>
  <r>
    <s v="Sep"/>
    <s v="2024"/>
    <x v="2"/>
    <d v="2024-09-30T00:00:00"/>
    <s v="Y62"/>
    <s v="E40000014"/>
    <x v="5"/>
    <s v="QE1"/>
    <s v="E54000048"/>
    <x v="35"/>
    <s v="00X"/>
    <s v="E38000034"/>
    <s v="NHS Lancashire and South Cumbria ICB - 00X"/>
    <x v="1"/>
    <s v="*"/>
  </r>
  <r>
    <s v="Sep"/>
    <s v="2024"/>
    <x v="2"/>
    <d v="2024-09-30T00:00:00"/>
    <s v="Y62"/>
    <s v="E40000014"/>
    <x v="5"/>
    <s v="QE1"/>
    <s v="E54000048"/>
    <x v="35"/>
    <s v="00X"/>
    <s v="E38000034"/>
    <s v="NHS Lancashire and South Cumbria ICB - 00X"/>
    <x v="2"/>
    <n v="20"/>
  </r>
  <r>
    <s v="Sep"/>
    <s v="2024"/>
    <x v="2"/>
    <d v="2024-09-30T00:00:00"/>
    <s v="Y62"/>
    <s v="E40000014"/>
    <x v="5"/>
    <s v="QE1"/>
    <s v="E54000048"/>
    <x v="35"/>
    <s v="00X"/>
    <s v="E38000034"/>
    <s v="NHS Lancashire and South Cumbria ICB - 00X"/>
    <x v="3"/>
    <n v="890"/>
  </r>
  <r>
    <s v="Sep"/>
    <s v="2024"/>
    <x v="2"/>
    <d v="2024-09-30T00:00:00"/>
    <s v="Y62"/>
    <s v="E40000014"/>
    <x v="5"/>
    <s v="QE1"/>
    <s v="E54000048"/>
    <x v="35"/>
    <s v="00X"/>
    <s v="E38000034"/>
    <s v="NHS Lancashire and South Cumbria ICB - 00X"/>
    <x v="4"/>
    <n v="210"/>
  </r>
  <r>
    <s v="Sep"/>
    <s v="2024"/>
    <x v="2"/>
    <d v="2024-09-30T00:00:00"/>
    <s v="Y62"/>
    <s v="E40000014"/>
    <x v="5"/>
    <s v="QE1"/>
    <s v="E54000048"/>
    <x v="35"/>
    <s v="00X"/>
    <s v="E38000034"/>
    <s v="NHS Lancashire and South Cumbria ICB - 00X"/>
    <x v="5"/>
    <n v="665"/>
  </r>
  <r>
    <s v="Sep"/>
    <s v="2024"/>
    <x v="2"/>
    <d v="2024-09-30T00:00:00"/>
    <s v="Y62"/>
    <s v="E40000014"/>
    <x v="5"/>
    <s v="QE1"/>
    <s v="E54000048"/>
    <x v="35"/>
    <s v="01A"/>
    <s v="E38000050"/>
    <s v="NHS Lancashire and South Cumbria ICB - 01A"/>
    <x v="0"/>
    <n v="230"/>
  </r>
  <r>
    <s v="Sep"/>
    <s v="2024"/>
    <x v="2"/>
    <d v="2024-09-30T00:00:00"/>
    <s v="Y62"/>
    <s v="E40000014"/>
    <x v="5"/>
    <s v="QE1"/>
    <s v="E54000048"/>
    <x v="35"/>
    <s v="01A"/>
    <s v="E38000050"/>
    <s v="NHS Lancashire and South Cumbria ICB - 01A"/>
    <x v="1"/>
    <s v="*"/>
  </r>
  <r>
    <s v="Sep"/>
    <s v="2024"/>
    <x v="2"/>
    <d v="2024-09-30T00:00:00"/>
    <s v="Y62"/>
    <s v="E40000014"/>
    <x v="5"/>
    <s v="QE1"/>
    <s v="E54000048"/>
    <x v="35"/>
    <s v="01A"/>
    <s v="E38000050"/>
    <s v="NHS Lancashire and South Cumbria ICB - 01A"/>
    <x v="2"/>
    <n v="135"/>
  </r>
  <r>
    <s v="Sep"/>
    <s v="2024"/>
    <x v="2"/>
    <d v="2024-09-30T00:00:00"/>
    <s v="Y62"/>
    <s v="E40000014"/>
    <x v="5"/>
    <s v="QE1"/>
    <s v="E54000048"/>
    <x v="35"/>
    <s v="01A"/>
    <s v="E38000050"/>
    <s v="NHS Lancashire and South Cumbria ICB - 01A"/>
    <x v="3"/>
    <n v="1150"/>
  </r>
  <r>
    <s v="Sep"/>
    <s v="2024"/>
    <x v="2"/>
    <d v="2024-09-30T00:00:00"/>
    <s v="Y62"/>
    <s v="E40000014"/>
    <x v="5"/>
    <s v="QE1"/>
    <s v="E54000048"/>
    <x v="35"/>
    <s v="01A"/>
    <s v="E38000050"/>
    <s v="NHS Lancashire and South Cumbria ICB - 01A"/>
    <x v="4"/>
    <n v="605"/>
  </r>
  <r>
    <s v="Sep"/>
    <s v="2024"/>
    <x v="2"/>
    <d v="2024-09-30T00:00:00"/>
    <s v="Y62"/>
    <s v="E40000014"/>
    <x v="5"/>
    <s v="QE1"/>
    <s v="E54000048"/>
    <x v="35"/>
    <s v="01A"/>
    <s v="E38000050"/>
    <s v="NHS Lancashire and South Cumbria ICB - 01A"/>
    <x v="5"/>
    <n v="1015"/>
  </r>
  <r>
    <s v="Sep"/>
    <s v="2024"/>
    <x v="2"/>
    <d v="2024-09-30T00:00:00"/>
    <s v="Y62"/>
    <s v="E40000014"/>
    <x v="5"/>
    <s v="QE1"/>
    <s v="E54000048"/>
    <x v="35"/>
    <s v="01E"/>
    <s v="E38000227"/>
    <s v="NHS Lancashire and South Cumbria ICB - 01E"/>
    <x v="0"/>
    <n v="225"/>
  </r>
  <r>
    <s v="Sep"/>
    <s v="2024"/>
    <x v="2"/>
    <d v="2024-09-30T00:00:00"/>
    <s v="Y62"/>
    <s v="E40000014"/>
    <x v="5"/>
    <s v="QE1"/>
    <s v="E54000048"/>
    <x v="35"/>
    <s v="01E"/>
    <s v="E38000227"/>
    <s v="NHS Lancashire and South Cumbria ICB - 01E"/>
    <x v="1"/>
    <s v="*"/>
  </r>
  <r>
    <s v="Sep"/>
    <s v="2024"/>
    <x v="2"/>
    <d v="2024-09-30T00:00:00"/>
    <s v="Y62"/>
    <s v="E40000014"/>
    <x v="5"/>
    <s v="QE1"/>
    <s v="E54000048"/>
    <x v="35"/>
    <s v="01E"/>
    <s v="E38000227"/>
    <s v="NHS Lancashire and South Cumbria ICB - 01E"/>
    <x v="2"/>
    <n v="35"/>
  </r>
  <r>
    <s v="Sep"/>
    <s v="2024"/>
    <x v="2"/>
    <d v="2024-09-30T00:00:00"/>
    <s v="Y62"/>
    <s v="E40000014"/>
    <x v="5"/>
    <s v="QE1"/>
    <s v="E54000048"/>
    <x v="35"/>
    <s v="01E"/>
    <s v="E38000227"/>
    <s v="NHS Lancashire and South Cumbria ICB - 01E"/>
    <x v="3"/>
    <n v="900"/>
  </r>
  <r>
    <s v="Sep"/>
    <s v="2024"/>
    <x v="2"/>
    <d v="2024-09-30T00:00:00"/>
    <s v="Y62"/>
    <s v="E40000014"/>
    <x v="5"/>
    <s v="QE1"/>
    <s v="E54000048"/>
    <x v="35"/>
    <s v="01E"/>
    <s v="E38000227"/>
    <s v="NHS Lancashire and South Cumbria ICB - 01E"/>
    <x v="4"/>
    <n v="205"/>
  </r>
  <r>
    <s v="Sep"/>
    <s v="2024"/>
    <x v="2"/>
    <d v="2024-09-30T00:00:00"/>
    <s v="Y62"/>
    <s v="E40000014"/>
    <x v="5"/>
    <s v="QE1"/>
    <s v="E54000048"/>
    <x v="35"/>
    <s v="01E"/>
    <s v="E38000227"/>
    <s v="NHS Lancashire and South Cumbria ICB - 01E"/>
    <x v="5"/>
    <n v="470"/>
  </r>
  <r>
    <s v="Sep"/>
    <s v="2024"/>
    <x v="2"/>
    <d v="2024-09-30T00:00:00"/>
    <s v="Y62"/>
    <s v="E40000014"/>
    <x v="5"/>
    <s v="QE1"/>
    <s v="E54000048"/>
    <x v="35"/>
    <s v="01K"/>
    <s v="E38000228"/>
    <s v="NHS Lancashire and South Cumbria ICB - 01K"/>
    <x v="0"/>
    <n v="40"/>
  </r>
  <r>
    <s v="Sep"/>
    <s v="2024"/>
    <x v="2"/>
    <d v="2024-09-30T00:00:00"/>
    <s v="Y62"/>
    <s v="E40000014"/>
    <x v="5"/>
    <s v="QE1"/>
    <s v="E54000048"/>
    <x v="35"/>
    <s v="01K"/>
    <s v="E38000228"/>
    <s v="NHS Lancashire and South Cumbria ICB - 01K"/>
    <x v="1"/>
    <s v="*"/>
  </r>
  <r>
    <s v="Sep"/>
    <s v="2024"/>
    <x v="2"/>
    <d v="2024-09-30T00:00:00"/>
    <s v="Y62"/>
    <s v="E40000014"/>
    <x v="5"/>
    <s v="QE1"/>
    <s v="E54000048"/>
    <x v="35"/>
    <s v="01K"/>
    <s v="E38000228"/>
    <s v="NHS Lancashire and South Cumbria ICB - 01K"/>
    <x v="2"/>
    <n v="415"/>
  </r>
  <r>
    <s v="Sep"/>
    <s v="2024"/>
    <x v="2"/>
    <d v="2024-09-30T00:00:00"/>
    <s v="Y62"/>
    <s v="E40000014"/>
    <x v="5"/>
    <s v="QE1"/>
    <s v="E54000048"/>
    <x v="35"/>
    <s v="01K"/>
    <s v="E38000228"/>
    <s v="NHS Lancashire and South Cumbria ICB - 01K"/>
    <x v="3"/>
    <n v="2340"/>
  </r>
  <r>
    <s v="Sep"/>
    <s v="2024"/>
    <x v="2"/>
    <d v="2024-09-30T00:00:00"/>
    <s v="Y62"/>
    <s v="E40000014"/>
    <x v="5"/>
    <s v="QE1"/>
    <s v="E54000048"/>
    <x v="35"/>
    <s v="01K"/>
    <s v="E38000228"/>
    <s v="NHS Lancashire and South Cumbria ICB - 01K"/>
    <x v="4"/>
    <n v="140"/>
  </r>
  <r>
    <s v="Sep"/>
    <s v="2024"/>
    <x v="2"/>
    <d v="2024-09-30T00:00:00"/>
    <s v="Y62"/>
    <s v="E40000014"/>
    <x v="5"/>
    <s v="QE1"/>
    <s v="E54000048"/>
    <x v="35"/>
    <s v="01K"/>
    <s v="E38000228"/>
    <s v="NHS Lancashire and South Cumbria ICB - 01K"/>
    <x v="5"/>
    <n v="950"/>
  </r>
  <r>
    <s v="Sep"/>
    <s v="2024"/>
    <x v="2"/>
    <d v="2024-09-30T00:00:00"/>
    <s v="Y62"/>
    <s v="E40000014"/>
    <x v="5"/>
    <s v="QE1"/>
    <s v="E54000048"/>
    <x v="35"/>
    <s v="02G"/>
    <s v="E38000200"/>
    <s v="NHS Lancashire and South Cumbria ICB - 02G"/>
    <x v="0"/>
    <n v="10"/>
  </r>
  <r>
    <s v="Sep"/>
    <s v="2024"/>
    <x v="2"/>
    <d v="2024-09-30T00:00:00"/>
    <s v="Y62"/>
    <s v="E40000014"/>
    <x v="5"/>
    <s v="QE1"/>
    <s v="E54000048"/>
    <x v="35"/>
    <s v="02G"/>
    <s v="E38000200"/>
    <s v="NHS Lancashire and South Cumbria ICB - 02G"/>
    <x v="1"/>
    <s v="*"/>
  </r>
  <r>
    <s v="Sep"/>
    <s v="2024"/>
    <x v="2"/>
    <d v="2024-09-30T00:00:00"/>
    <s v="Y62"/>
    <s v="E40000014"/>
    <x v="5"/>
    <s v="QE1"/>
    <s v="E54000048"/>
    <x v="35"/>
    <s v="02G"/>
    <s v="E38000200"/>
    <s v="NHS Lancashire and South Cumbria ICB - 02G"/>
    <x v="2"/>
    <n v="105"/>
  </r>
  <r>
    <s v="Sep"/>
    <s v="2024"/>
    <x v="2"/>
    <d v="2024-09-30T00:00:00"/>
    <s v="Y62"/>
    <s v="E40000014"/>
    <x v="5"/>
    <s v="QE1"/>
    <s v="E54000048"/>
    <x v="35"/>
    <s v="02G"/>
    <s v="E38000200"/>
    <s v="NHS Lancashire and South Cumbria ICB - 02G"/>
    <x v="3"/>
    <n v="610"/>
  </r>
  <r>
    <s v="Sep"/>
    <s v="2024"/>
    <x v="2"/>
    <d v="2024-09-30T00:00:00"/>
    <s v="Y62"/>
    <s v="E40000014"/>
    <x v="5"/>
    <s v="QE1"/>
    <s v="E54000048"/>
    <x v="35"/>
    <s v="02G"/>
    <s v="E38000200"/>
    <s v="NHS Lancashire and South Cumbria ICB - 02G"/>
    <x v="4"/>
    <n v="125"/>
  </r>
  <r>
    <s v="Sep"/>
    <s v="2024"/>
    <x v="2"/>
    <d v="2024-09-30T00:00:00"/>
    <s v="Y62"/>
    <s v="E40000014"/>
    <x v="5"/>
    <s v="QE1"/>
    <s v="E54000048"/>
    <x v="35"/>
    <s v="02G"/>
    <s v="E38000200"/>
    <s v="NHS Lancashire and South Cumbria ICB - 02G"/>
    <x v="5"/>
    <n v="375"/>
  </r>
  <r>
    <s v="Sep"/>
    <s v="2024"/>
    <x v="2"/>
    <d v="2024-09-30T00:00:00"/>
    <s v="Y62"/>
    <s v="E40000014"/>
    <x v="5"/>
    <s v="QE1"/>
    <s v="E54000048"/>
    <x v="35"/>
    <s v="02M"/>
    <s v="E38000226"/>
    <s v="NHS Lancashire and South Cumbria ICB - 02M"/>
    <x v="0"/>
    <n v="30"/>
  </r>
  <r>
    <s v="Sep"/>
    <s v="2024"/>
    <x v="2"/>
    <d v="2024-09-30T00:00:00"/>
    <s v="Y62"/>
    <s v="E40000014"/>
    <x v="5"/>
    <s v="QE1"/>
    <s v="E54000048"/>
    <x v="35"/>
    <s v="02M"/>
    <s v="E38000226"/>
    <s v="NHS Lancashire and South Cumbria ICB - 02M"/>
    <x v="1"/>
    <s v="*"/>
  </r>
  <r>
    <s v="Sep"/>
    <s v="2024"/>
    <x v="2"/>
    <d v="2024-09-30T00:00:00"/>
    <s v="Y62"/>
    <s v="E40000014"/>
    <x v="5"/>
    <s v="QE1"/>
    <s v="E54000048"/>
    <x v="35"/>
    <s v="02M"/>
    <s v="E38000226"/>
    <s v="NHS Lancashire and South Cumbria ICB - 02M"/>
    <x v="2"/>
    <n v="240"/>
  </r>
  <r>
    <s v="Sep"/>
    <s v="2024"/>
    <x v="2"/>
    <d v="2024-09-30T00:00:00"/>
    <s v="Y62"/>
    <s v="E40000014"/>
    <x v="5"/>
    <s v="QE1"/>
    <s v="E54000048"/>
    <x v="35"/>
    <s v="02M"/>
    <s v="E38000226"/>
    <s v="NHS Lancashire and South Cumbria ICB - 02M"/>
    <x v="3"/>
    <n v="1140"/>
  </r>
  <r>
    <s v="Sep"/>
    <s v="2024"/>
    <x v="2"/>
    <d v="2024-09-30T00:00:00"/>
    <s v="Y62"/>
    <s v="E40000014"/>
    <x v="5"/>
    <s v="QE1"/>
    <s v="E54000048"/>
    <x v="35"/>
    <s v="02M"/>
    <s v="E38000226"/>
    <s v="NHS Lancashire and South Cumbria ICB - 02M"/>
    <x v="4"/>
    <n v="320"/>
  </r>
  <r>
    <s v="Sep"/>
    <s v="2024"/>
    <x v="2"/>
    <d v="2024-09-30T00:00:00"/>
    <s v="Y62"/>
    <s v="E40000014"/>
    <x v="5"/>
    <s v="QE1"/>
    <s v="E54000048"/>
    <x v="35"/>
    <s v="02M"/>
    <s v="E38000226"/>
    <s v="NHS Lancashire and South Cumbria ICB - 02M"/>
    <x v="5"/>
    <n v="675"/>
  </r>
  <r>
    <s v="Sep"/>
    <s v="2024"/>
    <x v="2"/>
    <d v="2024-09-30T00:00:00"/>
    <s v="Y62"/>
    <s v="E40000014"/>
    <x v="5"/>
    <s v="QOP"/>
    <s v="E54000057"/>
    <x v="36"/>
    <s v="00T"/>
    <s v="E38000016"/>
    <s v="NHS Greater Manchester ICB - 00T"/>
    <x v="0"/>
    <n v="65"/>
  </r>
  <r>
    <s v="Sep"/>
    <s v="2024"/>
    <x v="2"/>
    <d v="2024-09-30T00:00:00"/>
    <s v="Y62"/>
    <s v="E40000014"/>
    <x v="5"/>
    <s v="QOP"/>
    <s v="E54000057"/>
    <x v="36"/>
    <s v="00T"/>
    <s v="E38000016"/>
    <s v="NHS Greater Manchester ICB - 00T"/>
    <x v="1"/>
    <s v="*"/>
  </r>
  <r>
    <s v="Sep"/>
    <s v="2024"/>
    <x v="2"/>
    <d v="2024-09-30T00:00:00"/>
    <s v="Y62"/>
    <s v="E40000014"/>
    <x v="5"/>
    <s v="QOP"/>
    <s v="E54000057"/>
    <x v="36"/>
    <s v="00T"/>
    <s v="E38000016"/>
    <s v="NHS Greater Manchester ICB - 00T"/>
    <x v="2"/>
    <n v="240"/>
  </r>
  <r>
    <s v="Sep"/>
    <s v="2024"/>
    <x v="2"/>
    <d v="2024-09-30T00:00:00"/>
    <s v="Y62"/>
    <s v="E40000014"/>
    <x v="5"/>
    <s v="QOP"/>
    <s v="E54000057"/>
    <x v="36"/>
    <s v="00T"/>
    <s v="E38000016"/>
    <s v="NHS Greater Manchester ICB - 00T"/>
    <x v="3"/>
    <n v="1530"/>
  </r>
  <r>
    <s v="Sep"/>
    <s v="2024"/>
    <x v="2"/>
    <d v="2024-09-30T00:00:00"/>
    <s v="Y62"/>
    <s v="E40000014"/>
    <x v="5"/>
    <s v="QOP"/>
    <s v="E54000057"/>
    <x v="36"/>
    <s v="00T"/>
    <s v="E38000016"/>
    <s v="NHS Greater Manchester ICB - 00T"/>
    <x v="4"/>
    <n v="180"/>
  </r>
  <r>
    <s v="Sep"/>
    <s v="2024"/>
    <x v="2"/>
    <d v="2024-09-30T00:00:00"/>
    <s v="Y62"/>
    <s v="E40000014"/>
    <x v="5"/>
    <s v="QOP"/>
    <s v="E54000057"/>
    <x v="36"/>
    <s v="00T"/>
    <s v="E38000016"/>
    <s v="NHS Greater Manchester ICB - 00T"/>
    <x v="5"/>
    <n v="480"/>
  </r>
  <r>
    <s v="Sep"/>
    <s v="2024"/>
    <x v="2"/>
    <d v="2024-09-30T00:00:00"/>
    <s v="Y62"/>
    <s v="E40000014"/>
    <x v="5"/>
    <s v="QOP"/>
    <s v="E54000057"/>
    <x v="36"/>
    <s v="00V"/>
    <s v="E38000024"/>
    <s v="NHS Greater Manchester ICB - 00V"/>
    <x v="0"/>
    <n v="15"/>
  </r>
  <r>
    <s v="Sep"/>
    <s v="2024"/>
    <x v="2"/>
    <d v="2024-09-30T00:00:00"/>
    <s v="Y62"/>
    <s v="E40000014"/>
    <x v="5"/>
    <s v="QOP"/>
    <s v="E54000057"/>
    <x v="36"/>
    <s v="00V"/>
    <s v="E38000024"/>
    <s v="NHS Greater Manchester ICB - 00V"/>
    <x v="1"/>
    <s v="*"/>
  </r>
  <r>
    <s v="Sep"/>
    <s v="2024"/>
    <x v="2"/>
    <d v="2024-09-30T00:00:00"/>
    <s v="Y62"/>
    <s v="E40000014"/>
    <x v="5"/>
    <s v="QOP"/>
    <s v="E54000057"/>
    <x v="36"/>
    <s v="00V"/>
    <s v="E38000024"/>
    <s v="NHS Greater Manchester ICB - 00V"/>
    <x v="2"/>
    <n v="105"/>
  </r>
  <r>
    <s v="Sep"/>
    <s v="2024"/>
    <x v="2"/>
    <d v="2024-09-30T00:00:00"/>
    <s v="Y62"/>
    <s v="E40000014"/>
    <x v="5"/>
    <s v="QOP"/>
    <s v="E54000057"/>
    <x v="36"/>
    <s v="00V"/>
    <s v="E38000024"/>
    <s v="NHS Greater Manchester ICB - 00V"/>
    <x v="3"/>
    <n v="1225"/>
  </r>
  <r>
    <s v="Sep"/>
    <s v="2024"/>
    <x v="2"/>
    <d v="2024-09-30T00:00:00"/>
    <s v="Y62"/>
    <s v="E40000014"/>
    <x v="5"/>
    <s v="QOP"/>
    <s v="E54000057"/>
    <x v="36"/>
    <s v="00V"/>
    <s v="E38000024"/>
    <s v="NHS Greater Manchester ICB - 00V"/>
    <x v="4"/>
    <n v="50"/>
  </r>
  <r>
    <s v="Sep"/>
    <s v="2024"/>
    <x v="2"/>
    <d v="2024-09-30T00:00:00"/>
    <s v="Y62"/>
    <s v="E40000014"/>
    <x v="5"/>
    <s v="QOP"/>
    <s v="E54000057"/>
    <x v="36"/>
    <s v="00V"/>
    <s v="E38000024"/>
    <s v="NHS Greater Manchester ICB - 00V"/>
    <x v="5"/>
    <n v="515"/>
  </r>
  <r>
    <s v="Sep"/>
    <s v="2024"/>
    <x v="2"/>
    <d v="2024-09-30T00:00:00"/>
    <s v="Y62"/>
    <s v="E40000014"/>
    <x v="5"/>
    <s v="QOP"/>
    <s v="E54000057"/>
    <x v="36"/>
    <s v="00Y"/>
    <s v="E38000135"/>
    <s v="NHS Greater Manchester ICB - 00Y"/>
    <x v="0"/>
    <n v="35"/>
  </r>
  <r>
    <s v="Sep"/>
    <s v="2024"/>
    <x v="2"/>
    <d v="2024-09-30T00:00:00"/>
    <s v="Y62"/>
    <s v="E40000014"/>
    <x v="5"/>
    <s v="QOP"/>
    <s v="E54000057"/>
    <x v="36"/>
    <s v="00Y"/>
    <s v="E38000135"/>
    <s v="NHS Greater Manchester ICB - 00Y"/>
    <x v="1"/>
    <s v="*"/>
  </r>
  <r>
    <s v="Sep"/>
    <s v="2024"/>
    <x v="2"/>
    <d v="2024-09-30T00:00:00"/>
    <s v="Y62"/>
    <s v="E40000014"/>
    <x v="5"/>
    <s v="QOP"/>
    <s v="E54000057"/>
    <x v="36"/>
    <s v="00Y"/>
    <s v="E38000135"/>
    <s v="NHS Greater Manchester ICB - 00Y"/>
    <x v="2"/>
    <n v="60"/>
  </r>
  <r>
    <s v="Sep"/>
    <s v="2024"/>
    <x v="2"/>
    <d v="2024-09-30T00:00:00"/>
    <s v="Y62"/>
    <s v="E40000014"/>
    <x v="5"/>
    <s v="QOP"/>
    <s v="E54000057"/>
    <x v="36"/>
    <s v="00Y"/>
    <s v="E38000135"/>
    <s v="NHS Greater Manchester ICB - 00Y"/>
    <x v="3"/>
    <n v="910"/>
  </r>
  <r>
    <s v="Sep"/>
    <s v="2024"/>
    <x v="2"/>
    <d v="2024-09-30T00:00:00"/>
    <s v="Y62"/>
    <s v="E40000014"/>
    <x v="5"/>
    <s v="QOP"/>
    <s v="E54000057"/>
    <x v="36"/>
    <s v="00Y"/>
    <s v="E38000135"/>
    <s v="NHS Greater Manchester ICB - 00Y"/>
    <x v="4"/>
    <n v="390"/>
  </r>
  <r>
    <s v="Sep"/>
    <s v="2024"/>
    <x v="2"/>
    <d v="2024-09-30T00:00:00"/>
    <s v="Y62"/>
    <s v="E40000014"/>
    <x v="5"/>
    <s v="QOP"/>
    <s v="E54000057"/>
    <x v="36"/>
    <s v="00Y"/>
    <s v="E38000135"/>
    <s v="NHS Greater Manchester ICB - 00Y"/>
    <x v="5"/>
    <n v="560"/>
  </r>
  <r>
    <s v="Sep"/>
    <s v="2024"/>
    <x v="2"/>
    <d v="2024-09-30T00:00:00"/>
    <s v="Y62"/>
    <s v="E40000014"/>
    <x v="5"/>
    <s v="QOP"/>
    <s v="E54000057"/>
    <x v="36"/>
    <s v="01D"/>
    <s v="E38000080"/>
    <s v="NHS Greater Manchester ICB - 01D"/>
    <x v="0"/>
    <n v="160"/>
  </r>
  <r>
    <s v="Sep"/>
    <s v="2024"/>
    <x v="2"/>
    <d v="2024-09-30T00:00:00"/>
    <s v="Y62"/>
    <s v="E40000014"/>
    <x v="5"/>
    <s v="QOP"/>
    <s v="E54000057"/>
    <x v="36"/>
    <s v="01D"/>
    <s v="E38000080"/>
    <s v="NHS Greater Manchester ICB - 01D"/>
    <x v="1"/>
    <s v="*"/>
  </r>
  <r>
    <s v="Sep"/>
    <s v="2024"/>
    <x v="2"/>
    <d v="2024-09-30T00:00:00"/>
    <s v="Y62"/>
    <s v="E40000014"/>
    <x v="5"/>
    <s v="QOP"/>
    <s v="E54000057"/>
    <x v="36"/>
    <s v="01D"/>
    <s v="E38000080"/>
    <s v="NHS Greater Manchester ICB - 01D"/>
    <x v="2"/>
    <n v="75"/>
  </r>
  <r>
    <s v="Sep"/>
    <s v="2024"/>
    <x v="2"/>
    <d v="2024-09-30T00:00:00"/>
    <s v="Y62"/>
    <s v="E40000014"/>
    <x v="5"/>
    <s v="QOP"/>
    <s v="E54000057"/>
    <x v="36"/>
    <s v="01D"/>
    <s v="E38000080"/>
    <s v="NHS Greater Manchester ICB - 01D"/>
    <x v="3"/>
    <n v="1000"/>
  </r>
  <r>
    <s v="Sep"/>
    <s v="2024"/>
    <x v="2"/>
    <d v="2024-09-30T00:00:00"/>
    <s v="Y62"/>
    <s v="E40000014"/>
    <x v="5"/>
    <s v="QOP"/>
    <s v="E54000057"/>
    <x v="36"/>
    <s v="01D"/>
    <s v="E38000080"/>
    <s v="NHS Greater Manchester ICB - 01D"/>
    <x v="4"/>
    <n v="190"/>
  </r>
  <r>
    <s v="Sep"/>
    <s v="2024"/>
    <x v="2"/>
    <d v="2024-09-30T00:00:00"/>
    <s v="Y62"/>
    <s v="E40000014"/>
    <x v="5"/>
    <s v="QOP"/>
    <s v="E54000057"/>
    <x v="36"/>
    <s v="01D"/>
    <s v="E38000080"/>
    <s v="NHS Greater Manchester ICB - 01D"/>
    <x v="5"/>
    <n v="540"/>
  </r>
  <r>
    <s v="Sep"/>
    <s v="2024"/>
    <x v="2"/>
    <d v="2024-09-30T00:00:00"/>
    <s v="Y62"/>
    <s v="E40000014"/>
    <x v="5"/>
    <s v="QOP"/>
    <s v="E54000057"/>
    <x v="36"/>
    <s v="01G"/>
    <s v="E38000143"/>
    <s v="NHS Greater Manchester ICB - 01G"/>
    <x v="0"/>
    <n v="35"/>
  </r>
  <r>
    <s v="Sep"/>
    <s v="2024"/>
    <x v="2"/>
    <d v="2024-09-30T00:00:00"/>
    <s v="Y62"/>
    <s v="E40000014"/>
    <x v="5"/>
    <s v="QOP"/>
    <s v="E54000057"/>
    <x v="36"/>
    <s v="01G"/>
    <s v="E38000143"/>
    <s v="NHS Greater Manchester ICB - 01G"/>
    <x v="1"/>
    <s v="*"/>
  </r>
  <r>
    <s v="Sep"/>
    <s v="2024"/>
    <x v="2"/>
    <d v="2024-09-30T00:00:00"/>
    <s v="Y62"/>
    <s v="E40000014"/>
    <x v="5"/>
    <s v="QOP"/>
    <s v="E54000057"/>
    <x v="36"/>
    <s v="01G"/>
    <s v="E38000143"/>
    <s v="NHS Greater Manchester ICB - 01G"/>
    <x v="2"/>
    <n v="140"/>
  </r>
  <r>
    <s v="Sep"/>
    <s v="2024"/>
    <x v="2"/>
    <d v="2024-09-30T00:00:00"/>
    <s v="Y62"/>
    <s v="E40000014"/>
    <x v="5"/>
    <s v="QOP"/>
    <s v="E54000057"/>
    <x v="36"/>
    <s v="01G"/>
    <s v="E38000143"/>
    <s v="NHS Greater Manchester ICB - 01G"/>
    <x v="3"/>
    <n v="1130"/>
  </r>
  <r>
    <s v="Sep"/>
    <s v="2024"/>
    <x v="2"/>
    <d v="2024-09-30T00:00:00"/>
    <s v="Y62"/>
    <s v="E40000014"/>
    <x v="5"/>
    <s v="QOP"/>
    <s v="E54000057"/>
    <x v="36"/>
    <s v="01G"/>
    <s v="E38000143"/>
    <s v="NHS Greater Manchester ICB - 01G"/>
    <x v="4"/>
    <n v="120"/>
  </r>
  <r>
    <s v="Sep"/>
    <s v="2024"/>
    <x v="2"/>
    <d v="2024-09-30T00:00:00"/>
    <s v="Y62"/>
    <s v="E40000014"/>
    <x v="5"/>
    <s v="QOP"/>
    <s v="E54000057"/>
    <x v="36"/>
    <s v="01G"/>
    <s v="E38000143"/>
    <s v="NHS Greater Manchester ICB - 01G"/>
    <x v="5"/>
    <n v="620"/>
  </r>
  <r>
    <s v="Sep"/>
    <s v="2024"/>
    <x v="2"/>
    <d v="2024-09-30T00:00:00"/>
    <s v="Y62"/>
    <s v="E40000014"/>
    <x v="5"/>
    <s v="QOP"/>
    <s v="E54000057"/>
    <x v="36"/>
    <s v="01W"/>
    <s v="E38000174"/>
    <s v="NHS Greater Manchester ICB - 01W"/>
    <x v="0"/>
    <n v="75"/>
  </r>
  <r>
    <s v="Sep"/>
    <s v="2024"/>
    <x v="2"/>
    <d v="2024-09-30T00:00:00"/>
    <s v="Y62"/>
    <s v="E40000014"/>
    <x v="5"/>
    <s v="QOP"/>
    <s v="E54000057"/>
    <x v="36"/>
    <s v="01W"/>
    <s v="E38000174"/>
    <s v="NHS Greater Manchester ICB - 01W"/>
    <x v="1"/>
    <s v="*"/>
  </r>
  <r>
    <s v="Sep"/>
    <s v="2024"/>
    <x v="2"/>
    <d v="2024-09-30T00:00:00"/>
    <s v="Y62"/>
    <s v="E40000014"/>
    <x v="5"/>
    <s v="QOP"/>
    <s v="E54000057"/>
    <x v="36"/>
    <s v="01W"/>
    <s v="E38000174"/>
    <s v="NHS Greater Manchester ICB - 01W"/>
    <x v="2"/>
    <n v="145"/>
  </r>
  <r>
    <s v="Sep"/>
    <s v="2024"/>
    <x v="2"/>
    <d v="2024-09-30T00:00:00"/>
    <s v="Y62"/>
    <s v="E40000014"/>
    <x v="5"/>
    <s v="QOP"/>
    <s v="E54000057"/>
    <x v="36"/>
    <s v="01W"/>
    <s v="E38000174"/>
    <s v="NHS Greater Manchester ICB - 01W"/>
    <x v="3"/>
    <n v="1600"/>
  </r>
  <r>
    <s v="Sep"/>
    <s v="2024"/>
    <x v="2"/>
    <d v="2024-09-30T00:00:00"/>
    <s v="Y62"/>
    <s v="E40000014"/>
    <x v="5"/>
    <s v="QOP"/>
    <s v="E54000057"/>
    <x v="36"/>
    <s v="01W"/>
    <s v="E38000174"/>
    <s v="NHS Greater Manchester ICB - 01W"/>
    <x v="4"/>
    <n v="560"/>
  </r>
  <r>
    <s v="Sep"/>
    <s v="2024"/>
    <x v="2"/>
    <d v="2024-09-30T00:00:00"/>
    <s v="Y62"/>
    <s v="E40000014"/>
    <x v="5"/>
    <s v="QOP"/>
    <s v="E54000057"/>
    <x v="36"/>
    <s v="01W"/>
    <s v="E38000174"/>
    <s v="NHS Greater Manchester ICB - 01W"/>
    <x v="5"/>
    <n v="970"/>
  </r>
  <r>
    <s v="Sep"/>
    <s v="2024"/>
    <x v="2"/>
    <d v="2024-09-30T00:00:00"/>
    <s v="Y62"/>
    <s v="E40000014"/>
    <x v="5"/>
    <s v="QOP"/>
    <s v="E54000057"/>
    <x v="36"/>
    <s v="01Y"/>
    <s v="E38000263"/>
    <s v="NHS Greater Manchester ICB - 01Y"/>
    <x v="0"/>
    <n v="55"/>
  </r>
  <r>
    <s v="Sep"/>
    <s v="2024"/>
    <x v="2"/>
    <d v="2024-09-30T00:00:00"/>
    <s v="Y62"/>
    <s v="E40000014"/>
    <x v="5"/>
    <s v="QOP"/>
    <s v="E54000057"/>
    <x v="36"/>
    <s v="01Y"/>
    <s v="E38000263"/>
    <s v="NHS Greater Manchester ICB - 01Y"/>
    <x v="1"/>
    <s v="*"/>
  </r>
  <r>
    <s v="Sep"/>
    <s v="2024"/>
    <x v="2"/>
    <d v="2024-09-30T00:00:00"/>
    <s v="Y62"/>
    <s v="E40000014"/>
    <x v="5"/>
    <s v="QOP"/>
    <s v="E54000057"/>
    <x v="36"/>
    <s v="01Y"/>
    <s v="E38000263"/>
    <s v="NHS Greater Manchester ICB - 01Y"/>
    <x v="2"/>
    <n v="35"/>
  </r>
  <r>
    <s v="Sep"/>
    <s v="2024"/>
    <x v="2"/>
    <d v="2024-09-30T00:00:00"/>
    <s v="Y62"/>
    <s v="E40000014"/>
    <x v="5"/>
    <s v="QOP"/>
    <s v="E54000057"/>
    <x v="36"/>
    <s v="01Y"/>
    <s v="E38000263"/>
    <s v="NHS Greater Manchester ICB - 01Y"/>
    <x v="3"/>
    <n v="750"/>
  </r>
  <r>
    <s v="Sep"/>
    <s v="2024"/>
    <x v="2"/>
    <d v="2024-09-30T00:00:00"/>
    <s v="Y62"/>
    <s v="E40000014"/>
    <x v="5"/>
    <s v="QOP"/>
    <s v="E54000057"/>
    <x v="36"/>
    <s v="01Y"/>
    <s v="E38000263"/>
    <s v="NHS Greater Manchester ICB - 01Y"/>
    <x v="4"/>
    <n v="330"/>
  </r>
  <r>
    <s v="Sep"/>
    <s v="2024"/>
    <x v="2"/>
    <d v="2024-09-30T00:00:00"/>
    <s v="Y62"/>
    <s v="E40000014"/>
    <x v="5"/>
    <s v="QOP"/>
    <s v="E54000057"/>
    <x v="36"/>
    <s v="01Y"/>
    <s v="E38000263"/>
    <s v="NHS Greater Manchester ICB - 01Y"/>
    <x v="5"/>
    <n v="615"/>
  </r>
  <r>
    <s v="Sep"/>
    <s v="2024"/>
    <x v="2"/>
    <d v="2024-09-30T00:00:00"/>
    <s v="Y62"/>
    <s v="E40000014"/>
    <x v="5"/>
    <s v="QOP"/>
    <s v="E54000057"/>
    <x v="36"/>
    <s v="02A"/>
    <s v="E38000187"/>
    <s v="NHS Greater Manchester ICB - 02A"/>
    <x v="0"/>
    <n v="40"/>
  </r>
  <r>
    <s v="Sep"/>
    <s v="2024"/>
    <x v="2"/>
    <d v="2024-09-30T00:00:00"/>
    <s v="Y62"/>
    <s v="E40000014"/>
    <x v="5"/>
    <s v="QOP"/>
    <s v="E54000057"/>
    <x v="36"/>
    <s v="02A"/>
    <s v="E38000187"/>
    <s v="NHS Greater Manchester ICB - 02A"/>
    <x v="1"/>
    <s v="*"/>
  </r>
  <r>
    <s v="Sep"/>
    <s v="2024"/>
    <x v="2"/>
    <d v="2024-09-30T00:00:00"/>
    <s v="Y62"/>
    <s v="E40000014"/>
    <x v="5"/>
    <s v="QOP"/>
    <s v="E54000057"/>
    <x v="36"/>
    <s v="02A"/>
    <s v="E38000187"/>
    <s v="NHS Greater Manchester ICB - 02A"/>
    <x v="2"/>
    <n v="110"/>
  </r>
  <r>
    <s v="Sep"/>
    <s v="2024"/>
    <x v="2"/>
    <d v="2024-09-30T00:00:00"/>
    <s v="Y62"/>
    <s v="E40000014"/>
    <x v="5"/>
    <s v="QOP"/>
    <s v="E54000057"/>
    <x v="36"/>
    <s v="02A"/>
    <s v="E38000187"/>
    <s v="NHS Greater Manchester ICB - 02A"/>
    <x v="3"/>
    <n v="1145"/>
  </r>
  <r>
    <s v="Sep"/>
    <s v="2024"/>
    <x v="2"/>
    <d v="2024-09-30T00:00:00"/>
    <s v="Y62"/>
    <s v="E40000014"/>
    <x v="5"/>
    <s v="QOP"/>
    <s v="E54000057"/>
    <x v="36"/>
    <s v="02A"/>
    <s v="E38000187"/>
    <s v="NHS Greater Manchester ICB - 02A"/>
    <x v="4"/>
    <n v="135"/>
  </r>
  <r>
    <s v="Sep"/>
    <s v="2024"/>
    <x v="2"/>
    <d v="2024-09-30T00:00:00"/>
    <s v="Y62"/>
    <s v="E40000014"/>
    <x v="5"/>
    <s v="QOP"/>
    <s v="E54000057"/>
    <x v="36"/>
    <s v="02A"/>
    <s v="E38000187"/>
    <s v="NHS Greater Manchester ICB - 02A"/>
    <x v="5"/>
    <n v="505"/>
  </r>
  <r>
    <s v="Sep"/>
    <s v="2024"/>
    <x v="2"/>
    <d v="2024-09-30T00:00:00"/>
    <s v="Y62"/>
    <s v="E40000014"/>
    <x v="5"/>
    <s v="QOP"/>
    <s v="E54000057"/>
    <x v="36"/>
    <s v="02H"/>
    <s v="E38000205"/>
    <s v="NHS Greater Manchester ICB - 02H"/>
    <x v="0"/>
    <n v="75"/>
  </r>
  <r>
    <s v="Sep"/>
    <s v="2024"/>
    <x v="2"/>
    <d v="2024-09-30T00:00:00"/>
    <s v="Y62"/>
    <s v="E40000014"/>
    <x v="5"/>
    <s v="QOP"/>
    <s v="E54000057"/>
    <x v="36"/>
    <s v="02H"/>
    <s v="E38000205"/>
    <s v="NHS Greater Manchester ICB - 02H"/>
    <x v="1"/>
    <s v="*"/>
  </r>
  <r>
    <s v="Sep"/>
    <s v="2024"/>
    <x v="2"/>
    <d v="2024-09-30T00:00:00"/>
    <s v="Y62"/>
    <s v="E40000014"/>
    <x v="5"/>
    <s v="QOP"/>
    <s v="E54000057"/>
    <x v="36"/>
    <s v="02H"/>
    <s v="E38000205"/>
    <s v="NHS Greater Manchester ICB - 02H"/>
    <x v="2"/>
    <n v="190"/>
  </r>
  <r>
    <s v="Sep"/>
    <s v="2024"/>
    <x v="2"/>
    <d v="2024-09-30T00:00:00"/>
    <s v="Y62"/>
    <s v="E40000014"/>
    <x v="5"/>
    <s v="QOP"/>
    <s v="E54000057"/>
    <x v="36"/>
    <s v="02H"/>
    <s v="E38000205"/>
    <s v="NHS Greater Manchester ICB - 02H"/>
    <x v="3"/>
    <n v="1275"/>
  </r>
  <r>
    <s v="Sep"/>
    <s v="2024"/>
    <x v="2"/>
    <d v="2024-09-30T00:00:00"/>
    <s v="Y62"/>
    <s v="E40000014"/>
    <x v="5"/>
    <s v="QOP"/>
    <s v="E54000057"/>
    <x v="36"/>
    <s v="02H"/>
    <s v="E38000205"/>
    <s v="NHS Greater Manchester ICB - 02H"/>
    <x v="4"/>
    <n v="665"/>
  </r>
  <r>
    <s v="Sep"/>
    <s v="2024"/>
    <x v="2"/>
    <d v="2024-09-30T00:00:00"/>
    <s v="Y62"/>
    <s v="E40000014"/>
    <x v="5"/>
    <s v="QOP"/>
    <s v="E54000057"/>
    <x v="36"/>
    <s v="02H"/>
    <s v="E38000205"/>
    <s v="NHS Greater Manchester ICB - 02H"/>
    <x v="5"/>
    <n v="890"/>
  </r>
  <r>
    <s v="Sep"/>
    <s v="2024"/>
    <x v="2"/>
    <d v="2024-09-30T00:00:00"/>
    <s v="Y62"/>
    <s v="E40000014"/>
    <x v="5"/>
    <s v="QOP"/>
    <s v="E54000057"/>
    <x v="36"/>
    <s v="14L"/>
    <s v="E38000217"/>
    <s v="NHS Greater Manchester ICB - 14L"/>
    <x v="0"/>
    <n v="115"/>
  </r>
  <r>
    <s v="Sep"/>
    <s v="2024"/>
    <x v="2"/>
    <d v="2024-09-30T00:00:00"/>
    <s v="Y62"/>
    <s v="E40000014"/>
    <x v="5"/>
    <s v="QOP"/>
    <s v="E54000057"/>
    <x v="36"/>
    <s v="14L"/>
    <s v="E38000217"/>
    <s v="NHS Greater Manchester ICB - 14L"/>
    <x v="1"/>
    <s v="*"/>
  </r>
  <r>
    <s v="Sep"/>
    <s v="2024"/>
    <x v="2"/>
    <d v="2024-09-30T00:00:00"/>
    <s v="Y62"/>
    <s v="E40000014"/>
    <x v="5"/>
    <s v="QOP"/>
    <s v="E54000057"/>
    <x v="36"/>
    <s v="14L"/>
    <s v="E38000217"/>
    <s v="NHS Greater Manchester ICB - 14L"/>
    <x v="2"/>
    <n v="210"/>
  </r>
  <r>
    <s v="Sep"/>
    <s v="2024"/>
    <x v="2"/>
    <d v="2024-09-30T00:00:00"/>
    <s v="Y62"/>
    <s v="E40000014"/>
    <x v="5"/>
    <s v="QOP"/>
    <s v="E54000057"/>
    <x v="36"/>
    <s v="14L"/>
    <s v="E38000217"/>
    <s v="NHS Greater Manchester ICB - 14L"/>
    <x v="3"/>
    <n v="1555"/>
  </r>
  <r>
    <s v="Sep"/>
    <s v="2024"/>
    <x v="2"/>
    <d v="2024-09-30T00:00:00"/>
    <s v="Y62"/>
    <s v="E40000014"/>
    <x v="5"/>
    <s v="QOP"/>
    <s v="E54000057"/>
    <x v="36"/>
    <s v="14L"/>
    <s v="E38000217"/>
    <s v="NHS Greater Manchester ICB - 14L"/>
    <x v="4"/>
    <n v="530"/>
  </r>
  <r>
    <s v="Sep"/>
    <s v="2024"/>
    <x v="2"/>
    <d v="2024-09-30T00:00:00"/>
    <s v="Y62"/>
    <s v="E40000014"/>
    <x v="5"/>
    <s v="QOP"/>
    <s v="E54000057"/>
    <x v="36"/>
    <s v="14L"/>
    <s v="E38000217"/>
    <s v="NHS Greater Manchester ICB - 14L"/>
    <x v="5"/>
    <n v="535"/>
  </r>
  <r>
    <s v="Sep"/>
    <s v="2024"/>
    <x v="2"/>
    <d v="2024-09-30T00:00:00"/>
    <s v="Y62"/>
    <s v="E40000014"/>
    <x v="5"/>
    <s v="QYG"/>
    <s v="E54000008"/>
    <x v="37"/>
    <s v="01F"/>
    <s v="E38000068"/>
    <s v="NHS Cheshire and Merseyside ICB - 01F"/>
    <x v="0"/>
    <n v="15"/>
  </r>
  <r>
    <s v="Sep"/>
    <s v="2024"/>
    <x v="2"/>
    <d v="2024-09-30T00:00:00"/>
    <s v="Y62"/>
    <s v="E40000014"/>
    <x v="5"/>
    <s v="QYG"/>
    <s v="E54000008"/>
    <x v="37"/>
    <s v="01F"/>
    <s v="E38000068"/>
    <s v="NHS Cheshire and Merseyside ICB - 01F"/>
    <x v="1"/>
    <s v="*"/>
  </r>
  <r>
    <s v="Sep"/>
    <s v="2024"/>
    <x v="2"/>
    <d v="2024-09-30T00:00:00"/>
    <s v="Y62"/>
    <s v="E40000014"/>
    <x v="5"/>
    <s v="QYG"/>
    <s v="E54000008"/>
    <x v="37"/>
    <s v="01F"/>
    <s v="E38000068"/>
    <s v="NHS Cheshire and Merseyside ICB - 01F"/>
    <x v="2"/>
    <n v="45"/>
  </r>
  <r>
    <s v="Sep"/>
    <s v="2024"/>
    <x v="2"/>
    <d v="2024-09-30T00:00:00"/>
    <s v="Y62"/>
    <s v="E40000014"/>
    <x v="5"/>
    <s v="QYG"/>
    <s v="E54000008"/>
    <x v="37"/>
    <s v="01F"/>
    <s v="E38000068"/>
    <s v="NHS Cheshire and Merseyside ICB - 01F"/>
    <x v="3"/>
    <n v="675"/>
  </r>
  <r>
    <s v="Sep"/>
    <s v="2024"/>
    <x v="2"/>
    <d v="2024-09-30T00:00:00"/>
    <s v="Y62"/>
    <s v="E40000014"/>
    <x v="5"/>
    <s v="QYG"/>
    <s v="E54000008"/>
    <x v="37"/>
    <s v="01F"/>
    <s v="E38000068"/>
    <s v="NHS Cheshire and Merseyside ICB - 01F"/>
    <x v="4"/>
    <n v="50"/>
  </r>
  <r>
    <s v="Sep"/>
    <s v="2024"/>
    <x v="2"/>
    <d v="2024-09-30T00:00:00"/>
    <s v="Y62"/>
    <s v="E40000014"/>
    <x v="5"/>
    <s v="QYG"/>
    <s v="E54000008"/>
    <x v="37"/>
    <s v="01F"/>
    <s v="E38000068"/>
    <s v="NHS Cheshire and Merseyside ICB - 01F"/>
    <x v="5"/>
    <n v="250"/>
  </r>
  <r>
    <s v="Sep"/>
    <s v="2024"/>
    <x v="2"/>
    <d v="2024-09-30T00:00:00"/>
    <s v="Y62"/>
    <s v="E40000014"/>
    <x v="5"/>
    <s v="QYG"/>
    <s v="E54000008"/>
    <x v="37"/>
    <s v="01J"/>
    <s v="E38000091"/>
    <s v="NHS Cheshire and Merseyside ICB - 01J"/>
    <x v="0"/>
    <n v="10"/>
  </r>
  <r>
    <s v="Sep"/>
    <s v="2024"/>
    <x v="2"/>
    <d v="2024-09-30T00:00:00"/>
    <s v="Y62"/>
    <s v="E40000014"/>
    <x v="5"/>
    <s v="QYG"/>
    <s v="E54000008"/>
    <x v="37"/>
    <s v="01J"/>
    <s v="E38000091"/>
    <s v="NHS Cheshire and Merseyside ICB - 01J"/>
    <x v="1"/>
    <s v="*"/>
  </r>
  <r>
    <s v="Sep"/>
    <s v="2024"/>
    <x v="2"/>
    <d v="2024-09-30T00:00:00"/>
    <s v="Y62"/>
    <s v="E40000014"/>
    <x v="5"/>
    <s v="QYG"/>
    <s v="E54000008"/>
    <x v="37"/>
    <s v="01J"/>
    <s v="E38000091"/>
    <s v="NHS Cheshire and Merseyside ICB - 01J"/>
    <x v="2"/>
    <n v="130"/>
  </r>
  <r>
    <s v="Sep"/>
    <s v="2024"/>
    <x v="2"/>
    <d v="2024-09-30T00:00:00"/>
    <s v="Y62"/>
    <s v="E40000014"/>
    <x v="5"/>
    <s v="QYG"/>
    <s v="E54000008"/>
    <x v="37"/>
    <s v="01J"/>
    <s v="E38000091"/>
    <s v="NHS Cheshire and Merseyside ICB - 01J"/>
    <x v="3"/>
    <n v="675"/>
  </r>
  <r>
    <s v="Sep"/>
    <s v="2024"/>
    <x v="2"/>
    <d v="2024-09-30T00:00:00"/>
    <s v="Y62"/>
    <s v="E40000014"/>
    <x v="5"/>
    <s v="QYG"/>
    <s v="E54000008"/>
    <x v="37"/>
    <s v="01J"/>
    <s v="E38000091"/>
    <s v="NHS Cheshire and Merseyside ICB - 01J"/>
    <x v="4"/>
    <n v="85"/>
  </r>
  <r>
    <s v="Sep"/>
    <s v="2024"/>
    <x v="2"/>
    <d v="2024-09-30T00:00:00"/>
    <s v="Y62"/>
    <s v="E40000014"/>
    <x v="5"/>
    <s v="QYG"/>
    <s v="E54000008"/>
    <x v="37"/>
    <s v="01J"/>
    <s v="E38000091"/>
    <s v="NHS Cheshire and Merseyside ICB - 01J"/>
    <x v="5"/>
    <n v="215"/>
  </r>
  <r>
    <s v="Sep"/>
    <s v="2024"/>
    <x v="2"/>
    <d v="2024-09-30T00:00:00"/>
    <s v="Y62"/>
    <s v="E40000014"/>
    <x v="5"/>
    <s v="QYG"/>
    <s v="E54000008"/>
    <x v="37"/>
    <s v="01T"/>
    <s v="E38000161"/>
    <s v="NHS Cheshire and Merseyside ICB - 01T"/>
    <x v="0"/>
    <s v="*"/>
  </r>
  <r>
    <s v="Sep"/>
    <s v="2024"/>
    <x v="2"/>
    <d v="2024-09-30T00:00:00"/>
    <s v="Y62"/>
    <s v="E40000014"/>
    <x v="5"/>
    <s v="QYG"/>
    <s v="E54000008"/>
    <x v="37"/>
    <s v="01T"/>
    <s v="E38000161"/>
    <s v="NHS Cheshire and Merseyside ICB - 01T"/>
    <x v="1"/>
    <s v="*"/>
  </r>
  <r>
    <s v="Sep"/>
    <s v="2024"/>
    <x v="2"/>
    <d v="2024-09-30T00:00:00"/>
    <s v="Y62"/>
    <s v="E40000014"/>
    <x v="5"/>
    <s v="QYG"/>
    <s v="E54000008"/>
    <x v="37"/>
    <s v="01T"/>
    <s v="E38000161"/>
    <s v="NHS Cheshire and Merseyside ICB - 01T"/>
    <x v="2"/>
    <n v="75"/>
  </r>
  <r>
    <s v="Sep"/>
    <s v="2024"/>
    <x v="2"/>
    <d v="2024-09-30T00:00:00"/>
    <s v="Y62"/>
    <s v="E40000014"/>
    <x v="5"/>
    <s v="QYG"/>
    <s v="E54000008"/>
    <x v="37"/>
    <s v="01T"/>
    <s v="E38000161"/>
    <s v="NHS Cheshire and Merseyside ICB - 01T"/>
    <x v="3"/>
    <n v="730"/>
  </r>
  <r>
    <s v="Sep"/>
    <s v="2024"/>
    <x v="2"/>
    <d v="2024-09-30T00:00:00"/>
    <s v="Y62"/>
    <s v="E40000014"/>
    <x v="5"/>
    <s v="QYG"/>
    <s v="E54000008"/>
    <x v="37"/>
    <s v="01T"/>
    <s v="E38000161"/>
    <s v="NHS Cheshire and Merseyside ICB - 01T"/>
    <x v="4"/>
    <n v="70"/>
  </r>
  <r>
    <s v="Sep"/>
    <s v="2024"/>
    <x v="2"/>
    <d v="2024-09-30T00:00:00"/>
    <s v="Y62"/>
    <s v="E40000014"/>
    <x v="5"/>
    <s v="QYG"/>
    <s v="E54000008"/>
    <x v="37"/>
    <s v="01T"/>
    <s v="E38000161"/>
    <s v="NHS Cheshire and Merseyside ICB - 01T"/>
    <x v="5"/>
    <n v="335"/>
  </r>
  <r>
    <s v="Sep"/>
    <s v="2024"/>
    <x v="2"/>
    <d v="2024-09-30T00:00:00"/>
    <s v="Y62"/>
    <s v="E40000014"/>
    <x v="5"/>
    <s v="QYG"/>
    <s v="E54000008"/>
    <x v="37"/>
    <s v="01V"/>
    <s v="E38000170"/>
    <s v="NHS Cheshire and Merseyside ICB - 01V"/>
    <x v="0"/>
    <n v="10"/>
  </r>
  <r>
    <s v="Sep"/>
    <s v="2024"/>
    <x v="2"/>
    <d v="2024-09-30T00:00:00"/>
    <s v="Y62"/>
    <s v="E40000014"/>
    <x v="5"/>
    <s v="QYG"/>
    <s v="E54000008"/>
    <x v="37"/>
    <s v="01V"/>
    <s v="E38000170"/>
    <s v="NHS Cheshire and Merseyside ICB - 01V"/>
    <x v="1"/>
    <s v="*"/>
  </r>
  <r>
    <s v="Sep"/>
    <s v="2024"/>
    <x v="2"/>
    <d v="2024-09-30T00:00:00"/>
    <s v="Y62"/>
    <s v="E40000014"/>
    <x v="5"/>
    <s v="QYG"/>
    <s v="E54000008"/>
    <x v="37"/>
    <s v="01V"/>
    <s v="E38000170"/>
    <s v="NHS Cheshire and Merseyside ICB - 01V"/>
    <x v="2"/>
    <n v="360"/>
  </r>
  <r>
    <s v="Sep"/>
    <s v="2024"/>
    <x v="2"/>
    <d v="2024-09-30T00:00:00"/>
    <s v="Y62"/>
    <s v="E40000014"/>
    <x v="5"/>
    <s v="QYG"/>
    <s v="E54000008"/>
    <x v="37"/>
    <s v="01V"/>
    <s v="E38000170"/>
    <s v="NHS Cheshire and Merseyside ICB - 01V"/>
    <x v="3"/>
    <n v="880"/>
  </r>
  <r>
    <s v="Sep"/>
    <s v="2024"/>
    <x v="2"/>
    <d v="2024-09-30T00:00:00"/>
    <s v="Y62"/>
    <s v="E40000014"/>
    <x v="5"/>
    <s v="QYG"/>
    <s v="E54000008"/>
    <x v="37"/>
    <s v="01V"/>
    <s v="E38000170"/>
    <s v="NHS Cheshire and Merseyside ICB - 01V"/>
    <x v="4"/>
    <n v="90"/>
  </r>
  <r>
    <s v="Sep"/>
    <s v="2024"/>
    <x v="2"/>
    <d v="2024-09-30T00:00:00"/>
    <s v="Y62"/>
    <s v="E40000014"/>
    <x v="5"/>
    <s v="QYG"/>
    <s v="E54000008"/>
    <x v="37"/>
    <s v="01V"/>
    <s v="E38000170"/>
    <s v="NHS Cheshire and Merseyside ICB - 01V"/>
    <x v="5"/>
    <n v="515"/>
  </r>
  <r>
    <s v="Sep"/>
    <s v="2024"/>
    <x v="2"/>
    <d v="2024-09-30T00:00:00"/>
    <s v="Y62"/>
    <s v="E40000014"/>
    <x v="5"/>
    <s v="QYG"/>
    <s v="E54000008"/>
    <x v="37"/>
    <s v="01X"/>
    <s v="E38000172"/>
    <s v="NHS Cheshire and Merseyside ICB - 01X"/>
    <x v="0"/>
    <n v="110"/>
  </r>
  <r>
    <s v="Sep"/>
    <s v="2024"/>
    <x v="2"/>
    <d v="2024-09-30T00:00:00"/>
    <s v="Y62"/>
    <s v="E40000014"/>
    <x v="5"/>
    <s v="QYG"/>
    <s v="E54000008"/>
    <x v="37"/>
    <s v="01X"/>
    <s v="E38000172"/>
    <s v="NHS Cheshire and Merseyside ICB - 01X"/>
    <x v="1"/>
    <s v="*"/>
  </r>
  <r>
    <s v="Sep"/>
    <s v="2024"/>
    <x v="2"/>
    <d v="2024-09-30T00:00:00"/>
    <s v="Y62"/>
    <s v="E40000014"/>
    <x v="5"/>
    <s v="QYG"/>
    <s v="E54000008"/>
    <x v="37"/>
    <s v="01X"/>
    <s v="E38000172"/>
    <s v="NHS Cheshire and Merseyside ICB - 01X"/>
    <x v="2"/>
    <n v="50"/>
  </r>
  <r>
    <s v="Sep"/>
    <s v="2024"/>
    <x v="2"/>
    <d v="2024-09-30T00:00:00"/>
    <s v="Y62"/>
    <s v="E40000014"/>
    <x v="5"/>
    <s v="QYG"/>
    <s v="E54000008"/>
    <x v="37"/>
    <s v="01X"/>
    <s v="E38000172"/>
    <s v="NHS Cheshire and Merseyside ICB - 01X"/>
    <x v="3"/>
    <n v="895"/>
  </r>
  <r>
    <s v="Sep"/>
    <s v="2024"/>
    <x v="2"/>
    <d v="2024-09-30T00:00:00"/>
    <s v="Y62"/>
    <s v="E40000014"/>
    <x v="5"/>
    <s v="QYG"/>
    <s v="E54000008"/>
    <x v="37"/>
    <s v="01X"/>
    <s v="E38000172"/>
    <s v="NHS Cheshire and Merseyside ICB - 01X"/>
    <x v="4"/>
    <n v="310"/>
  </r>
  <r>
    <s v="Sep"/>
    <s v="2024"/>
    <x v="2"/>
    <d v="2024-09-30T00:00:00"/>
    <s v="Y62"/>
    <s v="E40000014"/>
    <x v="5"/>
    <s v="QYG"/>
    <s v="E54000008"/>
    <x v="37"/>
    <s v="01X"/>
    <s v="E38000172"/>
    <s v="NHS Cheshire and Merseyside ICB - 01X"/>
    <x v="5"/>
    <n v="505"/>
  </r>
  <r>
    <s v="Sep"/>
    <s v="2024"/>
    <x v="2"/>
    <d v="2024-09-30T00:00:00"/>
    <s v="Y62"/>
    <s v="E40000014"/>
    <x v="5"/>
    <s v="QYG"/>
    <s v="E54000008"/>
    <x v="37"/>
    <s v="02E"/>
    <s v="E38000194"/>
    <s v="NHS Cheshire and Merseyside ICB - 02E"/>
    <x v="0"/>
    <n v="55"/>
  </r>
  <r>
    <s v="Sep"/>
    <s v="2024"/>
    <x v="2"/>
    <d v="2024-09-30T00:00:00"/>
    <s v="Y62"/>
    <s v="E40000014"/>
    <x v="5"/>
    <s v="QYG"/>
    <s v="E54000008"/>
    <x v="37"/>
    <s v="02E"/>
    <s v="E38000194"/>
    <s v="NHS Cheshire and Merseyside ICB - 02E"/>
    <x v="1"/>
    <s v="*"/>
  </r>
  <r>
    <s v="Sep"/>
    <s v="2024"/>
    <x v="2"/>
    <d v="2024-09-30T00:00:00"/>
    <s v="Y62"/>
    <s v="E40000014"/>
    <x v="5"/>
    <s v="QYG"/>
    <s v="E54000008"/>
    <x v="37"/>
    <s v="02E"/>
    <s v="E38000194"/>
    <s v="NHS Cheshire and Merseyside ICB - 02E"/>
    <x v="2"/>
    <n v="145"/>
  </r>
  <r>
    <s v="Sep"/>
    <s v="2024"/>
    <x v="2"/>
    <d v="2024-09-30T00:00:00"/>
    <s v="Y62"/>
    <s v="E40000014"/>
    <x v="5"/>
    <s v="QYG"/>
    <s v="E54000008"/>
    <x v="37"/>
    <s v="02E"/>
    <s v="E38000194"/>
    <s v="NHS Cheshire and Merseyside ICB - 02E"/>
    <x v="3"/>
    <n v="725"/>
  </r>
  <r>
    <s v="Sep"/>
    <s v="2024"/>
    <x v="2"/>
    <d v="2024-09-30T00:00:00"/>
    <s v="Y62"/>
    <s v="E40000014"/>
    <x v="5"/>
    <s v="QYG"/>
    <s v="E54000008"/>
    <x v="37"/>
    <s v="02E"/>
    <s v="E38000194"/>
    <s v="NHS Cheshire and Merseyside ICB - 02E"/>
    <x v="4"/>
    <n v="370"/>
  </r>
  <r>
    <s v="Sep"/>
    <s v="2024"/>
    <x v="2"/>
    <d v="2024-09-30T00:00:00"/>
    <s v="Y62"/>
    <s v="E40000014"/>
    <x v="5"/>
    <s v="QYG"/>
    <s v="E54000008"/>
    <x v="37"/>
    <s v="02E"/>
    <s v="E38000194"/>
    <s v="NHS Cheshire and Merseyside ICB - 02E"/>
    <x v="5"/>
    <n v="770"/>
  </r>
  <r>
    <s v="Sep"/>
    <s v="2024"/>
    <x v="2"/>
    <d v="2024-09-30T00:00:00"/>
    <s v="Y62"/>
    <s v="E40000014"/>
    <x v="5"/>
    <s v="QYG"/>
    <s v="E54000008"/>
    <x v="37"/>
    <s v="12F"/>
    <s v="E38000208"/>
    <s v="NHS Cheshire and Merseyside ICB - 12F"/>
    <x v="0"/>
    <n v="140"/>
  </r>
  <r>
    <s v="Sep"/>
    <s v="2024"/>
    <x v="2"/>
    <d v="2024-09-30T00:00:00"/>
    <s v="Y62"/>
    <s v="E40000014"/>
    <x v="5"/>
    <s v="QYG"/>
    <s v="E54000008"/>
    <x v="37"/>
    <s v="12F"/>
    <s v="E38000208"/>
    <s v="NHS Cheshire and Merseyside ICB - 12F"/>
    <x v="1"/>
    <s v="*"/>
  </r>
  <r>
    <s v="Sep"/>
    <s v="2024"/>
    <x v="2"/>
    <d v="2024-09-30T00:00:00"/>
    <s v="Y62"/>
    <s v="E40000014"/>
    <x v="5"/>
    <s v="QYG"/>
    <s v="E54000008"/>
    <x v="37"/>
    <s v="12F"/>
    <s v="E38000208"/>
    <s v="NHS Cheshire and Merseyside ICB - 12F"/>
    <x v="2"/>
    <n v="230"/>
  </r>
  <r>
    <s v="Sep"/>
    <s v="2024"/>
    <x v="2"/>
    <d v="2024-09-30T00:00:00"/>
    <s v="Y62"/>
    <s v="E40000014"/>
    <x v="5"/>
    <s v="QYG"/>
    <s v="E54000008"/>
    <x v="37"/>
    <s v="12F"/>
    <s v="E38000208"/>
    <s v="NHS Cheshire and Merseyside ICB - 12F"/>
    <x v="3"/>
    <n v="1715"/>
  </r>
  <r>
    <s v="Sep"/>
    <s v="2024"/>
    <x v="2"/>
    <d v="2024-09-30T00:00:00"/>
    <s v="Y62"/>
    <s v="E40000014"/>
    <x v="5"/>
    <s v="QYG"/>
    <s v="E54000008"/>
    <x v="37"/>
    <s v="12F"/>
    <s v="E38000208"/>
    <s v="NHS Cheshire and Merseyside ICB - 12F"/>
    <x v="4"/>
    <n v="400"/>
  </r>
  <r>
    <s v="Sep"/>
    <s v="2024"/>
    <x v="2"/>
    <d v="2024-09-30T00:00:00"/>
    <s v="Y62"/>
    <s v="E40000014"/>
    <x v="5"/>
    <s v="QYG"/>
    <s v="E54000008"/>
    <x v="37"/>
    <s v="12F"/>
    <s v="E38000208"/>
    <s v="NHS Cheshire and Merseyside ICB - 12F"/>
    <x v="5"/>
    <n v="905"/>
  </r>
  <r>
    <s v="Sep"/>
    <s v="2024"/>
    <x v="2"/>
    <d v="2024-09-30T00:00:00"/>
    <s v="Y62"/>
    <s v="E40000014"/>
    <x v="5"/>
    <s v="QYG"/>
    <s v="E54000008"/>
    <x v="37"/>
    <s v="27D"/>
    <s v="E38000233"/>
    <s v="NHS Cheshire and Merseyside ICB - 27D"/>
    <x v="0"/>
    <n v="280"/>
  </r>
  <r>
    <s v="Sep"/>
    <s v="2024"/>
    <x v="2"/>
    <d v="2024-09-30T00:00:00"/>
    <s v="Y62"/>
    <s v="E40000014"/>
    <x v="5"/>
    <s v="QYG"/>
    <s v="E54000008"/>
    <x v="37"/>
    <s v="27D"/>
    <s v="E38000233"/>
    <s v="NHS Cheshire and Merseyside ICB - 27D"/>
    <x v="1"/>
    <s v="*"/>
  </r>
  <r>
    <s v="Sep"/>
    <s v="2024"/>
    <x v="2"/>
    <d v="2024-09-30T00:00:00"/>
    <s v="Y62"/>
    <s v="E40000014"/>
    <x v="5"/>
    <s v="QYG"/>
    <s v="E54000008"/>
    <x v="37"/>
    <s v="27D"/>
    <s v="E38000233"/>
    <s v="NHS Cheshire and Merseyside ICB - 27D"/>
    <x v="2"/>
    <n v="1175"/>
  </r>
  <r>
    <s v="Sep"/>
    <s v="2024"/>
    <x v="2"/>
    <d v="2024-09-30T00:00:00"/>
    <s v="Y62"/>
    <s v="E40000014"/>
    <x v="5"/>
    <s v="QYG"/>
    <s v="E54000008"/>
    <x v="37"/>
    <s v="27D"/>
    <s v="E38000233"/>
    <s v="NHS Cheshire and Merseyside ICB - 27D"/>
    <x v="3"/>
    <n v="3790"/>
  </r>
  <r>
    <s v="Sep"/>
    <s v="2024"/>
    <x v="2"/>
    <d v="2024-09-30T00:00:00"/>
    <s v="Y62"/>
    <s v="E40000014"/>
    <x v="5"/>
    <s v="QYG"/>
    <s v="E54000008"/>
    <x v="37"/>
    <s v="27D"/>
    <s v="E38000233"/>
    <s v="NHS Cheshire and Merseyside ICB - 27D"/>
    <x v="4"/>
    <n v="1040"/>
  </r>
  <r>
    <s v="Sep"/>
    <s v="2024"/>
    <x v="2"/>
    <d v="2024-09-30T00:00:00"/>
    <s v="Y62"/>
    <s v="E40000014"/>
    <x v="5"/>
    <s v="QYG"/>
    <s v="E54000008"/>
    <x v="37"/>
    <s v="27D"/>
    <s v="E38000233"/>
    <s v="NHS Cheshire and Merseyside ICB - 27D"/>
    <x v="5"/>
    <n v="1840"/>
  </r>
  <r>
    <s v="Sep"/>
    <s v="2024"/>
    <x v="2"/>
    <d v="2024-09-30T00:00:00"/>
    <s v="Y62"/>
    <s v="E40000014"/>
    <x v="5"/>
    <s v="QYG"/>
    <s v="E54000008"/>
    <x v="37"/>
    <s v="99A"/>
    <s v="E38000101"/>
    <s v="NHS Cheshire and Merseyside ICB - 99A"/>
    <x v="0"/>
    <n v="95"/>
  </r>
  <r>
    <s v="Sep"/>
    <s v="2024"/>
    <x v="2"/>
    <d v="2024-09-30T00:00:00"/>
    <s v="Y62"/>
    <s v="E40000014"/>
    <x v="5"/>
    <s v="QYG"/>
    <s v="E54000008"/>
    <x v="37"/>
    <s v="99A"/>
    <s v="E38000101"/>
    <s v="NHS Cheshire and Merseyside ICB - 99A"/>
    <x v="1"/>
    <s v="*"/>
  </r>
  <r>
    <s v="Sep"/>
    <s v="2024"/>
    <x v="2"/>
    <d v="2024-09-30T00:00:00"/>
    <s v="Y62"/>
    <s v="E40000014"/>
    <x v="5"/>
    <s v="QYG"/>
    <s v="E54000008"/>
    <x v="37"/>
    <s v="99A"/>
    <s v="E38000101"/>
    <s v="NHS Cheshire and Merseyside ICB - 99A"/>
    <x v="2"/>
    <n v="280"/>
  </r>
  <r>
    <s v="Sep"/>
    <s v="2024"/>
    <x v="2"/>
    <d v="2024-09-30T00:00:00"/>
    <s v="Y62"/>
    <s v="E40000014"/>
    <x v="5"/>
    <s v="QYG"/>
    <s v="E54000008"/>
    <x v="37"/>
    <s v="99A"/>
    <s v="E38000101"/>
    <s v="NHS Cheshire and Merseyside ICB - 99A"/>
    <x v="3"/>
    <n v="1865"/>
  </r>
  <r>
    <s v="Sep"/>
    <s v="2024"/>
    <x v="2"/>
    <d v="2024-09-30T00:00:00"/>
    <s v="Y62"/>
    <s v="E40000014"/>
    <x v="5"/>
    <s v="QYG"/>
    <s v="E54000008"/>
    <x v="37"/>
    <s v="99A"/>
    <s v="E38000101"/>
    <s v="NHS Cheshire and Merseyside ICB - 99A"/>
    <x v="4"/>
    <n v="370"/>
  </r>
  <r>
    <s v="Sep"/>
    <s v="2024"/>
    <x v="2"/>
    <d v="2024-09-30T00:00:00"/>
    <s v="Y62"/>
    <s v="E40000014"/>
    <x v="5"/>
    <s v="QYG"/>
    <s v="E54000008"/>
    <x v="37"/>
    <s v="99A"/>
    <s v="E38000101"/>
    <s v="NHS Cheshire and Merseyside ICB - 99A"/>
    <x v="5"/>
    <n v="865"/>
  </r>
  <r>
    <s v="Sep"/>
    <s v="2024"/>
    <x v="2"/>
    <d v="2024-09-30T00:00:00"/>
    <s v="Y63"/>
    <s v="E40000012"/>
    <x v="6"/>
    <s v="QF7"/>
    <s v="E54000061"/>
    <x v="38"/>
    <s v="02P"/>
    <s v="E38000006"/>
    <s v="NHS South Yorkshire ICB - 02P"/>
    <x v="0"/>
    <s v="*"/>
  </r>
  <r>
    <s v="Sep"/>
    <s v="2024"/>
    <x v="2"/>
    <d v="2024-09-30T00:00:00"/>
    <s v="Y63"/>
    <s v="E40000012"/>
    <x v="6"/>
    <s v="QF7"/>
    <s v="E54000061"/>
    <x v="38"/>
    <s v="02P"/>
    <s v="E38000006"/>
    <s v="NHS South Yorkshire ICB - 02P"/>
    <x v="1"/>
    <s v="*"/>
  </r>
  <r>
    <s v="Sep"/>
    <s v="2024"/>
    <x v="2"/>
    <d v="2024-09-30T00:00:00"/>
    <s v="Y63"/>
    <s v="E40000012"/>
    <x v="6"/>
    <s v="QF7"/>
    <s v="E54000061"/>
    <x v="38"/>
    <s v="02P"/>
    <s v="E38000006"/>
    <s v="NHS South Yorkshire ICB - 02P"/>
    <x v="2"/>
    <n v="60"/>
  </r>
  <r>
    <s v="Sep"/>
    <s v="2024"/>
    <x v="2"/>
    <d v="2024-09-30T00:00:00"/>
    <s v="Y63"/>
    <s v="E40000012"/>
    <x v="6"/>
    <s v="QF7"/>
    <s v="E54000061"/>
    <x v="38"/>
    <s v="02P"/>
    <s v="E38000006"/>
    <s v="NHS South Yorkshire ICB - 02P"/>
    <x v="3"/>
    <n v="660"/>
  </r>
  <r>
    <s v="Sep"/>
    <s v="2024"/>
    <x v="2"/>
    <d v="2024-09-30T00:00:00"/>
    <s v="Y63"/>
    <s v="E40000012"/>
    <x v="6"/>
    <s v="QF7"/>
    <s v="E54000061"/>
    <x v="38"/>
    <s v="02P"/>
    <s v="E38000006"/>
    <s v="NHS South Yorkshire ICB - 02P"/>
    <x v="4"/>
    <n v="895"/>
  </r>
  <r>
    <s v="Sep"/>
    <s v="2024"/>
    <x v="2"/>
    <d v="2024-09-30T00:00:00"/>
    <s v="Y63"/>
    <s v="E40000012"/>
    <x v="6"/>
    <s v="QF7"/>
    <s v="E54000061"/>
    <x v="38"/>
    <s v="02P"/>
    <s v="E38000006"/>
    <s v="NHS South Yorkshire ICB - 02P"/>
    <x v="5"/>
    <n v="785"/>
  </r>
  <r>
    <s v="Sep"/>
    <s v="2024"/>
    <x v="2"/>
    <d v="2024-09-30T00:00:00"/>
    <s v="Y63"/>
    <s v="E40000012"/>
    <x v="6"/>
    <s v="QF7"/>
    <s v="E54000061"/>
    <x v="38"/>
    <s v="02X"/>
    <s v="E38000044"/>
    <s v="NHS South Yorkshire ICB - 02X"/>
    <x v="0"/>
    <n v="35"/>
  </r>
  <r>
    <s v="Sep"/>
    <s v="2024"/>
    <x v="2"/>
    <d v="2024-09-30T00:00:00"/>
    <s v="Y63"/>
    <s v="E40000012"/>
    <x v="6"/>
    <s v="QF7"/>
    <s v="E54000061"/>
    <x v="38"/>
    <s v="02X"/>
    <s v="E38000044"/>
    <s v="NHS South Yorkshire ICB - 02X"/>
    <x v="1"/>
    <s v="*"/>
  </r>
  <r>
    <s v="Sep"/>
    <s v="2024"/>
    <x v="2"/>
    <d v="2024-09-30T00:00:00"/>
    <s v="Y63"/>
    <s v="E40000012"/>
    <x v="6"/>
    <s v="QF7"/>
    <s v="E54000061"/>
    <x v="38"/>
    <s v="02X"/>
    <s v="E38000044"/>
    <s v="NHS South Yorkshire ICB - 02X"/>
    <x v="2"/>
    <n v="85"/>
  </r>
  <r>
    <s v="Sep"/>
    <s v="2024"/>
    <x v="2"/>
    <d v="2024-09-30T00:00:00"/>
    <s v="Y63"/>
    <s v="E40000012"/>
    <x v="6"/>
    <s v="QF7"/>
    <s v="E54000061"/>
    <x v="38"/>
    <s v="02X"/>
    <s v="E38000044"/>
    <s v="NHS South Yorkshire ICB - 02X"/>
    <x v="3"/>
    <n v="730"/>
  </r>
  <r>
    <s v="Sep"/>
    <s v="2024"/>
    <x v="2"/>
    <d v="2024-09-30T00:00:00"/>
    <s v="Y63"/>
    <s v="E40000012"/>
    <x v="6"/>
    <s v="QF7"/>
    <s v="E54000061"/>
    <x v="38"/>
    <s v="02X"/>
    <s v="E38000044"/>
    <s v="NHS South Yorkshire ICB - 02X"/>
    <x v="4"/>
    <n v="1185"/>
  </r>
  <r>
    <s v="Sep"/>
    <s v="2024"/>
    <x v="2"/>
    <d v="2024-09-30T00:00:00"/>
    <s v="Y63"/>
    <s v="E40000012"/>
    <x v="6"/>
    <s v="QF7"/>
    <s v="E54000061"/>
    <x v="38"/>
    <s v="02X"/>
    <s v="E38000044"/>
    <s v="NHS South Yorkshire ICB - 02X"/>
    <x v="5"/>
    <n v="825"/>
  </r>
  <r>
    <s v="Sep"/>
    <s v="2024"/>
    <x v="2"/>
    <d v="2024-09-30T00:00:00"/>
    <s v="Y63"/>
    <s v="E40000012"/>
    <x v="6"/>
    <s v="QF7"/>
    <s v="E54000061"/>
    <x v="38"/>
    <s v="03L"/>
    <s v="E38000141"/>
    <s v="NHS South Yorkshire ICB - 03L"/>
    <x v="0"/>
    <n v="35"/>
  </r>
  <r>
    <s v="Sep"/>
    <s v="2024"/>
    <x v="2"/>
    <d v="2024-09-30T00:00:00"/>
    <s v="Y63"/>
    <s v="E40000012"/>
    <x v="6"/>
    <s v="QF7"/>
    <s v="E54000061"/>
    <x v="38"/>
    <s v="03L"/>
    <s v="E38000141"/>
    <s v="NHS South Yorkshire ICB - 03L"/>
    <x v="1"/>
    <s v="*"/>
  </r>
  <r>
    <s v="Sep"/>
    <s v="2024"/>
    <x v="2"/>
    <d v="2024-09-30T00:00:00"/>
    <s v="Y63"/>
    <s v="E40000012"/>
    <x v="6"/>
    <s v="QF7"/>
    <s v="E54000061"/>
    <x v="38"/>
    <s v="03L"/>
    <s v="E38000141"/>
    <s v="NHS South Yorkshire ICB - 03L"/>
    <x v="2"/>
    <n v="80"/>
  </r>
  <r>
    <s v="Sep"/>
    <s v="2024"/>
    <x v="2"/>
    <d v="2024-09-30T00:00:00"/>
    <s v="Y63"/>
    <s v="E40000012"/>
    <x v="6"/>
    <s v="QF7"/>
    <s v="E54000061"/>
    <x v="38"/>
    <s v="03L"/>
    <s v="E38000141"/>
    <s v="NHS South Yorkshire ICB - 03L"/>
    <x v="3"/>
    <n v="710"/>
  </r>
  <r>
    <s v="Sep"/>
    <s v="2024"/>
    <x v="2"/>
    <d v="2024-09-30T00:00:00"/>
    <s v="Y63"/>
    <s v="E40000012"/>
    <x v="6"/>
    <s v="QF7"/>
    <s v="E54000061"/>
    <x v="38"/>
    <s v="03L"/>
    <s v="E38000141"/>
    <s v="NHS South Yorkshire ICB - 03L"/>
    <x v="4"/>
    <n v="1415"/>
  </r>
  <r>
    <s v="Sep"/>
    <s v="2024"/>
    <x v="2"/>
    <d v="2024-09-30T00:00:00"/>
    <s v="Y63"/>
    <s v="E40000012"/>
    <x v="6"/>
    <s v="QF7"/>
    <s v="E54000061"/>
    <x v="38"/>
    <s v="03L"/>
    <s v="E38000141"/>
    <s v="NHS South Yorkshire ICB - 03L"/>
    <x v="5"/>
    <n v="840"/>
  </r>
  <r>
    <s v="Sep"/>
    <s v="2024"/>
    <x v="2"/>
    <d v="2024-09-30T00:00:00"/>
    <s v="Y63"/>
    <s v="E40000012"/>
    <x v="6"/>
    <s v="QF7"/>
    <s v="E54000061"/>
    <x v="38"/>
    <s v="03N"/>
    <s v="E38000146"/>
    <s v="NHS South Yorkshire ICB - 03N"/>
    <x v="0"/>
    <n v="155"/>
  </r>
  <r>
    <s v="Sep"/>
    <s v="2024"/>
    <x v="2"/>
    <d v="2024-09-30T00:00:00"/>
    <s v="Y63"/>
    <s v="E40000012"/>
    <x v="6"/>
    <s v="QF7"/>
    <s v="E54000061"/>
    <x v="38"/>
    <s v="03N"/>
    <s v="E38000146"/>
    <s v="NHS South Yorkshire ICB - 03N"/>
    <x v="1"/>
    <n v="5"/>
  </r>
  <r>
    <s v="Sep"/>
    <s v="2024"/>
    <x v="2"/>
    <d v="2024-09-30T00:00:00"/>
    <s v="Y63"/>
    <s v="E40000012"/>
    <x v="6"/>
    <s v="QF7"/>
    <s v="E54000061"/>
    <x v="38"/>
    <s v="03N"/>
    <s v="E38000146"/>
    <s v="NHS South Yorkshire ICB - 03N"/>
    <x v="2"/>
    <n v="355"/>
  </r>
  <r>
    <s v="Sep"/>
    <s v="2024"/>
    <x v="2"/>
    <d v="2024-09-30T00:00:00"/>
    <s v="Y63"/>
    <s v="E40000012"/>
    <x v="6"/>
    <s v="QF7"/>
    <s v="E54000061"/>
    <x v="38"/>
    <s v="03N"/>
    <s v="E38000146"/>
    <s v="NHS South Yorkshire ICB - 03N"/>
    <x v="3"/>
    <n v="2210"/>
  </r>
  <r>
    <s v="Sep"/>
    <s v="2024"/>
    <x v="2"/>
    <d v="2024-09-30T00:00:00"/>
    <s v="Y63"/>
    <s v="E40000012"/>
    <x v="6"/>
    <s v="QF7"/>
    <s v="E54000061"/>
    <x v="38"/>
    <s v="03N"/>
    <s v="E38000146"/>
    <s v="NHS South Yorkshire ICB - 03N"/>
    <x v="4"/>
    <n v="705"/>
  </r>
  <r>
    <s v="Sep"/>
    <s v="2024"/>
    <x v="2"/>
    <d v="2024-09-30T00:00:00"/>
    <s v="Y63"/>
    <s v="E40000012"/>
    <x v="6"/>
    <s v="QF7"/>
    <s v="E54000061"/>
    <x v="38"/>
    <s v="03N"/>
    <s v="E38000146"/>
    <s v="NHS South Yorkshire ICB - 03N"/>
    <x v="5"/>
    <n v="1315"/>
  </r>
  <r>
    <s v="Sep"/>
    <s v="2024"/>
    <x v="2"/>
    <d v="2024-09-30T00:00:00"/>
    <s v="Y63"/>
    <s v="E40000012"/>
    <x v="6"/>
    <s v="QHM"/>
    <s v="E54000050"/>
    <x v="39"/>
    <s v="00L"/>
    <s v="E38000130"/>
    <s v="NHS North East and North Cumbria ICB - 00L"/>
    <x v="0"/>
    <n v="20"/>
  </r>
  <r>
    <s v="Sep"/>
    <s v="2024"/>
    <x v="2"/>
    <d v="2024-09-30T00:00:00"/>
    <s v="Y63"/>
    <s v="E40000012"/>
    <x v="6"/>
    <s v="QHM"/>
    <s v="E54000050"/>
    <x v="39"/>
    <s v="00L"/>
    <s v="E38000130"/>
    <s v="NHS North East and North Cumbria ICB - 00L"/>
    <x v="1"/>
    <s v="*"/>
  </r>
  <r>
    <s v="Sep"/>
    <s v="2024"/>
    <x v="2"/>
    <d v="2024-09-30T00:00:00"/>
    <s v="Y63"/>
    <s v="E40000012"/>
    <x v="6"/>
    <s v="QHM"/>
    <s v="E54000050"/>
    <x v="39"/>
    <s v="00L"/>
    <s v="E38000130"/>
    <s v="NHS North East and North Cumbria ICB - 00L"/>
    <x v="2"/>
    <n v="130"/>
  </r>
  <r>
    <s v="Sep"/>
    <s v="2024"/>
    <x v="2"/>
    <d v="2024-09-30T00:00:00"/>
    <s v="Y63"/>
    <s v="E40000012"/>
    <x v="6"/>
    <s v="QHM"/>
    <s v="E54000050"/>
    <x v="39"/>
    <s v="00L"/>
    <s v="E38000130"/>
    <s v="NHS North East and North Cumbria ICB - 00L"/>
    <x v="3"/>
    <n v="1670"/>
  </r>
  <r>
    <s v="Sep"/>
    <s v="2024"/>
    <x v="2"/>
    <d v="2024-09-30T00:00:00"/>
    <s v="Y63"/>
    <s v="E40000012"/>
    <x v="6"/>
    <s v="QHM"/>
    <s v="E54000050"/>
    <x v="39"/>
    <s v="00L"/>
    <s v="E38000130"/>
    <s v="NHS North East and North Cumbria ICB - 00L"/>
    <x v="4"/>
    <n v="540"/>
  </r>
  <r>
    <s v="Sep"/>
    <s v="2024"/>
    <x v="2"/>
    <d v="2024-09-30T00:00:00"/>
    <s v="Y63"/>
    <s v="E40000012"/>
    <x v="6"/>
    <s v="QHM"/>
    <s v="E54000050"/>
    <x v="39"/>
    <s v="00L"/>
    <s v="E38000130"/>
    <s v="NHS North East and North Cumbria ICB - 00L"/>
    <x v="5"/>
    <n v="1300"/>
  </r>
  <r>
    <s v="Sep"/>
    <s v="2024"/>
    <x v="2"/>
    <d v="2024-09-30T00:00:00"/>
    <s v="Y63"/>
    <s v="E40000012"/>
    <x v="6"/>
    <s v="QHM"/>
    <s v="E54000050"/>
    <x v="39"/>
    <s v="00N"/>
    <s v="E38000163"/>
    <s v="NHS North East and North Cumbria ICB - 00N"/>
    <x v="0"/>
    <n v="5"/>
  </r>
  <r>
    <s v="Sep"/>
    <s v="2024"/>
    <x v="2"/>
    <d v="2024-09-30T00:00:00"/>
    <s v="Y63"/>
    <s v="E40000012"/>
    <x v="6"/>
    <s v="QHM"/>
    <s v="E54000050"/>
    <x v="39"/>
    <s v="00N"/>
    <s v="E38000163"/>
    <s v="NHS North East and North Cumbria ICB - 00N"/>
    <x v="1"/>
    <s v="*"/>
  </r>
  <r>
    <s v="Sep"/>
    <s v="2024"/>
    <x v="2"/>
    <d v="2024-09-30T00:00:00"/>
    <s v="Y63"/>
    <s v="E40000012"/>
    <x v="6"/>
    <s v="QHM"/>
    <s v="E54000050"/>
    <x v="39"/>
    <s v="00N"/>
    <s v="E38000163"/>
    <s v="NHS North East and North Cumbria ICB - 00N"/>
    <x v="2"/>
    <n v="5"/>
  </r>
  <r>
    <s v="Sep"/>
    <s v="2024"/>
    <x v="2"/>
    <d v="2024-09-30T00:00:00"/>
    <s v="Y63"/>
    <s v="E40000012"/>
    <x v="6"/>
    <s v="QHM"/>
    <s v="E54000050"/>
    <x v="39"/>
    <s v="00N"/>
    <s v="E38000163"/>
    <s v="NHS North East and North Cumbria ICB - 00N"/>
    <x v="3"/>
    <n v="750"/>
  </r>
  <r>
    <s v="Sep"/>
    <s v="2024"/>
    <x v="2"/>
    <d v="2024-09-30T00:00:00"/>
    <s v="Y63"/>
    <s v="E40000012"/>
    <x v="6"/>
    <s v="QHM"/>
    <s v="E54000050"/>
    <x v="39"/>
    <s v="00N"/>
    <s v="E38000163"/>
    <s v="NHS North East and North Cumbria ICB - 00N"/>
    <x v="4"/>
    <n v="190"/>
  </r>
  <r>
    <s v="Sep"/>
    <s v="2024"/>
    <x v="2"/>
    <d v="2024-09-30T00:00:00"/>
    <s v="Y63"/>
    <s v="E40000012"/>
    <x v="6"/>
    <s v="QHM"/>
    <s v="E54000050"/>
    <x v="39"/>
    <s v="00N"/>
    <s v="E38000163"/>
    <s v="NHS North East and North Cumbria ICB - 00N"/>
    <x v="5"/>
    <n v="590"/>
  </r>
  <r>
    <s v="Sep"/>
    <s v="2024"/>
    <x v="2"/>
    <d v="2024-09-30T00:00:00"/>
    <s v="Y63"/>
    <s v="E40000012"/>
    <x v="6"/>
    <s v="QHM"/>
    <s v="E54000050"/>
    <x v="39"/>
    <s v="00P"/>
    <s v="E38000176"/>
    <s v="NHS North East and North Cumbria ICB - 00P"/>
    <x v="0"/>
    <n v="10"/>
  </r>
  <r>
    <s v="Sep"/>
    <s v="2024"/>
    <x v="2"/>
    <d v="2024-09-30T00:00:00"/>
    <s v="Y63"/>
    <s v="E40000012"/>
    <x v="6"/>
    <s v="QHM"/>
    <s v="E54000050"/>
    <x v="39"/>
    <s v="00P"/>
    <s v="E38000176"/>
    <s v="NHS North East and North Cumbria ICB - 00P"/>
    <x v="1"/>
    <s v="*"/>
  </r>
  <r>
    <s v="Sep"/>
    <s v="2024"/>
    <x v="2"/>
    <d v="2024-09-30T00:00:00"/>
    <s v="Y63"/>
    <s v="E40000012"/>
    <x v="6"/>
    <s v="QHM"/>
    <s v="E54000050"/>
    <x v="39"/>
    <s v="00P"/>
    <s v="E38000176"/>
    <s v="NHS North East and North Cumbria ICB - 00P"/>
    <x v="2"/>
    <n v="80"/>
  </r>
  <r>
    <s v="Sep"/>
    <s v="2024"/>
    <x v="2"/>
    <d v="2024-09-30T00:00:00"/>
    <s v="Y63"/>
    <s v="E40000012"/>
    <x v="6"/>
    <s v="QHM"/>
    <s v="E54000050"/>
    <x v="39"/>
    <s v="00P"/>
    <s v="E38000176"/>
    <s v="NHS North East and North Cumbria ICB - 00P"/>
    <x v="3"/>
    <n v="815"/>
  </r>
  <r>
    <s v="Sep"/>
    <s v="2024"/>
    <x v="2"/>
    <d v="2024-09-30T00:00:00"/>
    <s v="Y63"/>
    <s v="E40000012"/>
    <x v="6"/>
    <s v="QHM"/>
    <s v="E54000050"/>
    <x v="39"/>
    <s v="00P"/>
    <s v="E38000176"/>
    <s v="NHS North East and North Cumbria ICB - 00P"/>
    <x v="4"/>
    <n v="515"/>
  </r>
  <r>
    <s v="Sep"/>
    <s v="2024"/>
    <x v="2"/>
    <d v="2024-09-30T00:00:00"/>
    <s v="Y63"/>
    <s v="E40000012"/>
    <x v="6"/>
    <s v="QHM"/>
    <s v="E54000050"/>
    <x v="39"/>
    <s v="00P"/>
    <s v="E38000176"/>
    <s v="NHS North East and North Cumbria ICB - 00P"/>
    <x v="5"/>
    <n v="1110"/>
  </r>
  <r>
    <s v="Sep"/>
    <s v="2024"/>
    <x v="2"/>
    <d v="2024-09-30T00:00:00"/>
    <s v="Y63"/>
    <s v="E40000012"/>
    <x v="6"/>
    <s v="QHM"/>
    <s v="E54000050"/>
    <x v="39"/>
    <s v="01H"/>
    <s v="E38000215"/>
    <s v="NHS North East and North Cumbria ICB - 01H"/>
    <x v="0"/>
    <n v="35"/>
  </r>
  <r>
    <s v="Sep"/>
    <s v="2024"/>
    <x v="2"/>
    <d v="2024-09-30T00:00:00"/>
    <s v="Y63"/>
    <s v="E40000012"/>
    <x v="6"/>
    <s v="QHM"/>
    <s v="E54000050"/>
    <x v="39"/>
    <s v="01H"/>
    <s v="E38000215"/>
    <s v="NHS North East and North Cumbria ICB - 01H"/>
    <x v="1"/>
    <s v="*"/>
  </r>
  <r>
    <s v="Sep"/>
    <s v="2024"/>
    <x v="2"/>
    <d v="2024-09-30T00:00:00"/>
    <s v="Y63"/>
    <s v="E40000012"/>
    <x v="6"/>
    <s v="QHM"/>
    <s v="E54000050"/>
    <x v="39"/>
    <s v="01H"/>
    <s v="E38000215"/>
    <s v="NHS North East and North Cumbria ICB - 01H"/>
    <x v="2"/>
    <n v="200"/>
  </r>
  <r>
    <s v="Sep"/>
    <s v="2024"/>
    <x v="2"/>
    <d v="2024-09-30T00:00:00"/>
    <s v="Y63"/>
    <s v="E40000012"/>
    <x v="6"/>
    <s v="QHM"/>
    <s v="E54000050"/>
    <x v="39"/>
    <s v="01H"/>
    <s v="E38000215"/>
    <s v="NHS North East and North Cumbria ICB - 01H"/>
    <x v="3"/>
    <n v="1475"/>
  </r>
  <r>
    <s v="Sep"/>
    <s v="2024"/>
    <x v="2"/>
    <d v="2024-09-30T00:00:00"/>
    <s v="Y63"/>
    <s v="E40000012"/>
    <x v="6"/>
    <s v="QHM"/>
    <s v="E54000050"/>
    <x v="39"/>
    <s v="01H"/>
    <s v="E38000215"/>
    <s v="NHS North East and North Cumbria ICB - 01H"/>
    <x v="4"/>
    <n v="555"/>
  </r>
  <r>
    <s v="Sep"/>
    <s v="2024"/>
    <x v="2"/>
    <d v="2024-09-30T00:00:00"/>
    <s v="Y63"/>
    <s v="E40000012"/>
    <x v="6"/>
    <s v="QHM"/>
    <s v="E54000050"/>
    <x v="39"/>
    <s v="01H"/>
    <s v="E38000215"/>
    <s v="NHS North East and North Cumbria ICB - 01H"/>
    <x v="5"/>
    <n v="815"/>
  </r>
  <r>
    <s v="Sep"/>
    <s v="2024"/>
    <x v="2"/>
    <d v="2024-09-30T00:00:00"/>
    <s v="Y63"/>
    <s v="E40000012"/>
    <x v="6"/>
    <s v="QHM"/>
    <s v="E54000050"/>
    <x v="39"/>
    <s v="13T"/>
    <s v="E38000212"/>
    <s v="NHS North East and North Cumbria ICB - 13T"/>
    <x v="0"/>
    <n v="130"/>
  </r>
  <r>
    <s v="Sep"/>
    <s v="2024"/>
    <x v="2"/>
    <d v="2024-09-30T00:00:00"/>
    <s v="Y63"/>
    <s v="E40000012"/>
    <x v="6"/>
    <s v="QHM"/>
    <s v="E54000050"/>
    <x v="39"/>
    <s v="13T"/>
    <s v="E38000212"/>
    <s v="NHS North East and North Cumbria ICB - 13T"/>
    <x v="1"/>
    <s v="*"/>
  </r>
  <r>
    <s v="Sep"/>
    <s v="2024"/>
    <x v="2"/>
    <d v="2024-09-30T00:00:00"/>
    <s v="Y63"/>
    <s v="E40000012"/>
    <x v="6"/>
    <s v="QHM"/>
    <s v="E54000050"/>
    <x v="39"/>
    <s v="13T"/>
    <s v="E38000212"/>
    <s v="NHS North East and North Cumbria ICB - 13T"/>
    <x v="2"/>
    <n v="340"/>
  </r>
  <r>
    <s v="Sep"/>
    <s v="2024"/>
    <x v="2"/>
    <d v="2024-09-30T00:00:00"/>
    <s v="Y63"/>
    <s v="E40000012"/>
    <x v="6"/>
    <s v="QHM"/>
    <s v="E54000050"/>
    <x v="39"/>
    <s v="13T"/>
    <s v="E38000212"/>
    <s v="NHS North East and North Cumbria ICB - 13T"/>
    <x v="3"/>
    <n v="1995"/>
  </r>
  <r>
    <s v="Sep"/>
    <s v="2024"/>
    <x v="2"/>
    <d v="2024-09-30T00:00:00"/>
    <s v="Y63"/>
    <s v="E40000012"/>
    <x v="6"/>
    <s v="QHM"/>
    <s v="E54000050"/>
    <x v="39"/>
    <s v="13T"/>
    <s v="E38000212"/>
    <s v="NHS North East and North Cumbria ICB - 13T"/>
    <x v="4"/>
    <n v="430"/>
  </r>
  <r>
    <s v="Sep"/>
    <s v="2024"/>
    <x v="2"/>
    <d v="2024-09-30T00:00:00"/>
    <s v="Y63"/>
    <s v="E40000012"/>
    <x v="6"/>
    <s v="QHM"/>
    <s v="E54000050"/>
    <x v="39"/>
    <s v="13T"/>
    <s v="E38000212"/>
    <s v="NHS North East and North Cumbria ICB - 13T"/>
    <x v="5"/>
    <n v="1355"/>
  </r>
  <r>
    <s v="Sep"/>
    <s v="2024"/>
    <x v="2"/>
    <d v="2024-09-30T00:00:00"/>
    <s v="Y63"/>
    <s v="E40000012"/>
    <x v="6"/>
    <s v="QHM"/>
    <s v="E54000050"/>
    <x v="39"/>
    <s v="16C"/>
    <s v="E38000247"/>
    <s v="NHS North East and North Cumbria ICB - 16C"/>
    <x v="0"/>
    <n v="80"/>
  </r>
  <r>
    <s v="Sep"/>
    <s v="2024"/>
    <x v="2"/>
    <d v="2024-09-30T00:00:00"/>
    <s v="Y63"/>
    <s v="E40000012"/>
    <x v="6"/>
    <s v="QHM"/>
    <s v="E54000050"/>
    <x v="39"/>
    <s v="16C"/>
    <s v="E38000247"/>
    <s v="NHS North East and North Cumbria ICB - 16C"/>
    <x v="1"/>
    <s v="*"/>
  </r>
  <r>
    <s v="Sep"/>
    <s v="2024"/>
    <x v="2"/>
    <d v="2024-09-30T00:00:00"/>
    <s v="Y63"/>
    <s v="E40000012"/>
    <x v="6"/>
    <s v="QHM"/>
    <s v="E54000050"/>
    <x v="39"/>
    <s v="16C"/>
    <s v="E38000247"/>
    <s v="NHS North East and North Cumbria ICB - 16C"/>
    <x v="2"/>
    <n v="535"/>
  </r>
  <r>
    <s v="Sep"/>
    <s v="2024"/>
    <x v="2"/>
    <d v="2024-09-30T00:00:00"/>
    <s v="Y63"/>
    <s v="E40000012"/>
    <x v="6"/>
    <s v="QHM"/>
    <s v="E54000050"/>
    <x v="39"/>
    <s v="16C"/>
    <s v="E38000247"/>
    <s v="NHS North East and North Cumbria ICB - 16C"/>
    <x v="3"/>
    <n v="1660"/>
  </r>
  <r>
    <s v="Sep"/>
    <s v="2024"/>
    <x v="2"/>
    <d v="2024-09-30T00:00:00"/>
    <s v="Y63"/>
    <s v="E40000012"/>
    <x v="6"/>
    <s v="QHM"/>
    <s v="E54000050"/>
    <x v="39"/>
    <s v="16C"/>
    <s v="E38000247"/>
    <s v="NHS North East and North Cumbria ICB - 16C"/>
    <x v="4"/>
    <n v="2250"/>
  </r>
  <r>
    <s v="Sep"/>
    <s v="2024"/>
    <x v="2"/>
    <d v="2024-09-30T00:00:00"/>
    <s v="Y63"/>
    <s v="E40000012"/>
    <x v="6"/>
    <s v="QHM"/>
    <s v="E54000050"/>
    <x v="39"/>
    <s v="16C"/>
    <s v="E38000247"/>
    <s v="NHS North East and North Cumbria ICB - 16C"/>
    <x v="5"/>
    <n v="2065"/>
  </r>
  <r>
    <s v="Sep"/>
    <s v="2024"/>
    <x v="2"/>
    <d v="2024-09-30T00:00:00"/>
    <s v="Y63"/>
    <s v="E40000012"/>
    <x v="6"/>
    <s v="QHM"/>
    <s v="E54000050"/>
    <x v="39"/>
    <s v="84H"/>
    <s v="E38000234"/>
    <s v="NHS North East and North Cumbria ICB - 84H"/>
    <x v="0"/>
    <n v="450"/>
  </r>
  <r>
    <s v="Sep"/>
    <s v="2024"/>
    <x v="2"/>
    <d v="2024-09-30T00:00:00"/>
    <s v="Y63"/>
    <s v="E40000012"/>
    <x v="6"/>
    <s v="QHM"/>
    <s v="E54000050"/>
    <x v="39"/>
    <s v="84H"/>
    <s v="E38000234"/>
    <s v="NHS North East and North Cumbria ICB - 84H"/>
    <x v="1"/>
    <s v="*"/>
  </r>
  <r>
    <s v="Sep"/>
    <s v="2024"/>
    <x v="2"/>
    <d v="2024-09-30T00:00:00"/>
    <s v="Y63"/>
    <s v="E40000012"/>
    <x v="6"/>
    <s v="QHM"/>
    <s v="E54000050"/>
    <x v="39"/>
    <s v="84H"/>
    <s v="E38000234"/>
    <s v="NHS North East and North Cumbria ICB - 84H"/>
    <x v="2"/>
    <n v="195"/>
  </r>
  <r>
    <s v="Sep"/>
    <s v="2024"/>
    <x v="2"/>
    <d v="2024-09-30T00:00:00"/>
    <s v="Y63"/>
    <s v="E40000012"/>
    <x v="6"/>
    <s v="QHM"/>
    <s v="E54000050"/>
    <x v="39"/>
    <s v="84H"/>
    <s v="E38000234"/>
    <s v="NHS North East and North Cumbria ICB - 84H"/>
    <x v="3"/>
    <n v="1460"/>
  </r>
  <r>
    <s v="Sep"/>
    <s v="2024"/>
    <x v="2"/>
    <d v="2024-09-30T00:00:00"/>
    <s v="Y63"/>
    <s v="E40000012"/>
    <x v="6"/>
    <s v="QHM"/>
    <s v="E54000050"/>
    <x v="39"/>
    <s v="84H"/>
    <s v="E38000234"/>
    <s v="NHS North East and North Cumbria ICB - 84H"/>
    <x v="4"/>
    <n v="1820"/>
  </r>
  <r>
    <s v="Sep"/>
    <s v="2024"/>
    <x v="2"/>
    <d v="2024-09-30T00:00:00"/>
    <s v="Y63"/>
    <s v="E40000012"/>
    <x v="6"/>
    <s v="QHM"/>
    <s v="E54000050"/>
    <x v="39"/>
    <s v="84H"/>
    <s v="E38000234"/>
    <s v="NHS North East and North Cumbria ICB - 84H"/>
    <x v="5"/>
    <n v="1570"/>
  </r>
  <r>
    <s v="Sep"/>
    <s v="2024"/>
    <x v="2"/>
    <d v="2024-09-30T00:00:00"/>
    <s v="Y63"/>
    <s v="E40000012"/>
    <x v="6"/>
    <s v="QHM"/>
    <s v="E54000050"/>
    <x v="39"/>
    <s v="99C"/>
    <s v="E38000127"/>
    <s v="NHS North East and North Cumbria ICB - 99C"/>
    <x v="0"/>
    <n v="40"/>
  </r>
  <r>
    <s v="Sep"/>
    <s v="2024"/>
    <x v="2"/>
    <d v="2024-09-30T00:00:00"/>
    <s v="Y63"/>
    <s v="E40000012"/>
    <x v="6"/>
    <s v="QHM"/>
    <s v="E54000050"/>
    <x v="39"/>
    <s v="99C"/>
    <s v="E38000127"/>
    <s v="NHS North East and North Cumbria ICB - 99C"/>
    <x v="1"/>
    <s v="*"/>
  </r>
  <r>
    <s v="Sep"/>
    <s v="2024"/>
    <x v="2"/>
    <d v="2024-09-30T00:00:00"/>
    <s v="Y63"/>
    <s v="E40000012"/>
    <x v="6"/>
    <s v="QHM"/>
    <s v="E54000050"/>
    <x v="39"/>
    <s v="99C"/>
    <s v="E38000127"/>
    <s v="NHS North East and North Cumbria ICB - 99C"/>
    <x v="2"/>
    <n v="130"/>
  </r>
  <r>
    <s v="Sep"/>
    <s v="2024"/>
    <x v="2"/>
    <d v="2024-09-30T00:00:00"/>
    <s v="Y63"/>
    <s v="E40000012"/>
    <x v="6"/>
    <s v="QHM"/>
    <s v="E54000050"/>
    <x v="39"/>
    <s v="99C"/>
    <s v="E38000127"/>
    <s v="NHS North East and North Cumbria ICB - 99C"/>
    <x v="3"/>
    <n v="935"/>
  </r>
  <r>
    <s v="Sep"/>
    <s v="2024"/>
    <x v="2"/>
    <d v="2024-09-30T00:00:00"/>
    <s v="Y63"/>
    <s v="E40000012"/>
    <x v="6"/>
    <s v="QHM"/>
    <s v="E54000050"/>
    <x v="39"/>
    <s v="99C"/>
    <s v="E38000127"/>
    <s v="NHS North East and North Cumbria ICB - 99C"/>
    <x v="4"/>
    <n v="390"/>
  </r>
  <r>
    <s v="Sep"/>
    <s v="2024"/>
    <x v="2"/>
    <d v="2024-09-30T00:00:00"/>
    <s v="Y63"/>
    <s v="E40000012"/>
    <x v="6"/>
    <s v="QHM"/>
    <s v="E54000050"/>
    <x v="39"/>
    <s v="99C"/>
    <s v="E38000127"/>
    <s v="NHS North East and North Cumbria ICB - 99C"/>
    <x v="5"/>
    <n v="625"/>
  </r>
  <r>
    <s v="Sep"/>
    <s v="2024"/>
    <x v="2"/>
    <d v="2024-09-30T00:00:00"/>
    <s v="Y63"/>
    <s v="E40000012"/>
    <x v="6"/>
    <s v="QOQ"/>
    <s v="E54000051"/>
    <x v="40"/>
    <s v="02Y"/>
    <s v="E38000052"/>
    <s v="NHS Humber and North Yorkshire ICB - 02Y"/>
    <x v="0"/>
    <n v="5"/>
  </r>
  <r>
    <s v="Sep"/>
    <s v="2024"/>
    <x v="2"/>
    <d v="2024-09-30T00:00:00"/>
    <s v="Y63"/>
    <s v="E40000012"/>
    <x v="6"/>
    <s v="QOQ"/>
    <s v="E54000051"/>
    <x v="40"/>
    <s v="02Y"/>
    <s v="E38000052"/>
    <s v="NHS Humber and North Yorkshire ICB - 02Y"/>
    <x v="1"/>
    <s v="*"/>
  </r>
  <r>
    <s v="Sep"/>
    <s v="2024"/>
    <x v="2"/>
    <d v="2024-09-30T00:00:00"/>
    <s v="Y63"/>
    <s v="E40000012"/>
    <x v="6"/>
    <s v="QOQ"/>
    <s v="E54000051"/>
    <x v="40"/>
    <s v="02Y"/>
    <s v="E38000052"/>
    <s v="NHS Humber and North Yorkshire ICB - 02Y"/>
    <x v="2"/>
    <n v="5"/>
  </r>
  <r>
    <s v="Sep"/>
    <s v="2024"/>
    <x v="2"/>
    <d v="2024-09-30T00:00:00"/>
    <s v="Y63"/>
    <s v="E40000012"/>
    <x v="6"/>
    <s v="QOQ"/>
    <s v="E54000051"/>
    <x v="40"/>
    <s v="02Y"/>
    <s v="E38000052"/>
    <s v="NHS Humber and North Yorkshire ICB - 02Y"/>
    <x v="3"/>
    <n v="1260"/>
  </r>
  <r>
    <s v="Sep"/>
    <s v="2024"/>
    <x v="2"/>
    <d v="2024-09-30T00:00:00"/>
    <s v="Y63"/>
    <s v="E40000012"/>
    <x v="6"/>
    <s v="QOQ"/>
    <s v="E54000051"/>
    <x v="40"/>
    <s v="02Y"/>
    <s v="E38000052"/>
    <s v="NHS Humber and North Yorkshire ICB - 02Y"/>
    <x v="4"/>
    <n v="525"/>
  </r>
  <r>
    <s v="Sep"/>
    <s v="2024"/>
    <x v="2"/>
    <d v="2024-09-30T00:00:00"/>
    <s v="Y63"/>
    <s v="E40000012"/>
    <x v="6"/>
    <s v="QOQ"/>
    <s v="E54000051"/>
    <x v="40"/>
    <s v="02Y"/>
    <s v="E38000052"/>
    <s v="NHS Humber and North Yorkshire ICB - 02Y"/>
    <x v="5"/>
    <n v="1625"/>
  </r>
  <r>
    <s v="Sep"/>
    <s v="2024"/>
    <x v="2"/>
    <d v="2024-09-30T00:00:00"/>
    <s v="Y63"/>
    <s v="E40000012"/>
    <x v="6"/>
    <s v="QOQ"/>
    <s v="E54000051"/>
    <x v="40"/>
    <s v="03F"/>
    <s v="E38000085"/>
    <s v="NHS Humber and North Yorkshire ICB - 03F"/>
    <x v="0"/>
    <s v="*"/>
  </r>
  <r>
    <s v="Sep"/>
    <s v="2024"/>
    <x v="2"/>
    <d v="2024-09-30T00:00:00"/>
    <s v="Y63"/>
    <s v="E40000012"/>
    <x v="6"/>
    <s v="QOQ"/>
    <s v="E54000051"/>
    <x v="40"/>
    <s v="03F"/>
    <s v="E38000085"/>
    <s v="NHS Humber and North Yorkshire ICB - 03F"/>
    <x v="1"/>
    <s v="*"/>
  </r>
  <r>
    <s v="Sep"/>
    <s v="2024"/>
    <x v="2"/>
    <d v="2024-09-30T00:00:00"/>
    <s v="Y63"/>
    <s v="E40000012"/>
    <x v="6"/>
    <s v="QOQ"/>
    <s v="E54000051"/>
    <x v="40"/>
    <s v="03F"/>
    <s v="E38000085"/>
    <s v="NHS Humber and North Yorkshire ICB - 03F"/>
    <x v="2"/>
    <n v="20"/>
  </r>
  <r>
    <s v="Sep"/>
    <s v="2024"/>
    <x v="2"/>
    <d v="2024-09-30T00:00:00"/>
    <s v="Y63"/>
    <s v="E40000012"/>
    <x v="6"/>
    <s v="QOQ"/>
    <s v="E54000051"/>
    <x v="40"/>
    <s v="03F"/>
    <s v="E38000085"/>
    <s v="NHS Humber and North Yorkshire ICB - 03F"/>
    <x v="3"/>
    <n v="575"/>
  </r>
  <r>
    <s v="Sep"/>
    <s v="2024"/>
    <x v="2"/>
    <d v="2024-09-30T00:00:00"/>
    <s v="Y63"/>
    <s v="E40000012"/>
    <x v="6"/>
    <s v="QOQ"/>
    <s v="E54000051"/>
    <x v="40"/>
    <s v="03F"/>
    <s v="E38000085"/>
    <s v="NHS Humber and North Yorkshire ICB - 03F"/>
    <x v="4"/>
    <n v="625"/>
  </r>
  <r>
    <s v="Sep"/>
    <s v="2024"/>
    <x v="2"/>
    <d v="2024-09-30T00:00:00"/>
    <s v="Y63"/>
    <s v="E40000012"/>
    <x v="6"/>
    <s v="QOQ"/>
    <s v="E54000051"/>
    <x v="40"/>
    <s v="03F"/>
    <s v="E38000085"/>
    <s v="NHS Humber and North Yorkshire ICB - 03F"/>
    <x v="5"/>
    <n v="790"/>
  </r>
  <r>
    <s v="Sep"/>
    <s v="2024"/>
    <x v="2"/>
    <d v="2024-09-30T00:00:00"/>
    <s v="Y63"/>
    <s v="E40000012"/>
    <x v="6"/>
    <s v="QOQ"/>
    <s v="E54000051"/>
    <x v="40"/>
    <s v="03H"/>
    <s v="E38000119"/>
    <s v="NHS Humber and North Yorkshire ICB - 03H"/>
    <x v="0"/>
    <n v="20"/>
  </r>
  <r>
    <s v="Sep"/>
    <s v="2024"/>
    <x v="2"/>
    <d v="2024-09-30T00:00:00"/>
    <s v="Y63"/>
    <s v="E40000012"/>
    <x v="6"/>
    <s v="QOQ"/>
    <s v="E54000051"/>
    <x v="40"/>
    <s v="03H"/>
    <s v="E38000119"/>
    <s v="NHS Humber and North Yorkshire ICB - 03H"/>
    <x v="1"/>
    <s v="*"/>
  </r>
  <r>
    <s v="Sep"/>
    <s v="2024"/>
    <x v="2"/>
    <d v="2024-09-30T00:00:00"/>
    <s v="Y63"/>
    <s v="E40000012"/>
    <x v="6"/>
    <s v="QOQ"/>
    <s v="E54000051"/>
    <x v="40"/>
    <s v="03H"/>
    <s v="E38000119"/>
    <s v="NHS Humber and North Yorkshire ICB - 03H"/>
    <x v="2"/>
    <n v="15"/>
  </r>
  <r>
    <s v="Sep"/>
    <s v="2024"/>
    <x v="2"/>
    <d v="2024-09-30T00:00:00"/>
    <s v="Y63"/>
    <s v="E40000012"/>
    <x v="6"/>
    <s v="QOQ"/>
    <s v="E54000051"/>
    <x v="40"/>
    <s v="03H"/>
    <s v="E38000119"/>
    <s v="NHS Humber and North Yorkshire ICB - 03H"/>
    <x v="3"/>
    <n v="525"/>
  </r>
  <r>
    <s v="Sep"/>
    <s v="2024"/>
    <x v="2"/>
    <d v="2024-09-30T00:00:00"/>
    <s v="Y63"/>
    <s v="E40000012"/>
    <x v="6"/>
    <s v="QOQ"/>
    <s v="E54000051"/>
    <x v="40"/>
    <s v="03H"/>
    <s v="E38000119"/>
    <s v="NHS Humber and North Yorkshire ICB - 03H"/>
    <x v="4"/>
    <n v="485"/>
  </r>
  <r>
    <s v="Sep"/>
    <s v="2024"/>
    <x v="2"/>
    <d v="2024-09-30T00:00:00"/>
    <s v="Y63"/>
    <s v="E40000012"/>
    <x v="6"/>
    <s v="QOQ"/>
    <s v="E54000051"/>
    <x v="40"/>
    <s v="03H"/>
    <s v="E38000119"/>
    <s v="NHS Humber and North Yorkshire ICB - 03H"/>
    <x v="5"/>
    <n v="610"/>
  </r>
  <r>
    <s v="Sep"/>
    <s v="2024"/>
    <x v="2"/>
    <d v="2024-09-30T00:00:00"/>
    <s v="Y63"/>
    <s v="E40000012"/>
    <x v="6"/>
    <s v="QOQ"/>
    <s v="E54000051"/>
    <x v="40"/>
    <s v="03K"/>
    <s v="E38000122"/>
    <s v="NHS Humber and North Yorkshire ICB - 03K"/>
    <x v="0"/>
    <n v="5"/>
  </r>
  <r>
    <s v="Sep"/>
    <s v="2024"/>
    <x v="2"/>
    <d v="2024-09-30T00:00:00"/>
    <s v="Y63"/>
    <s v="E40000012"/>
    <x v="6"/>
    <s v="QOQ"/>
    <s v="E54000051"/>
    <x v="40"/>
    <s v="03K"/>
    <s v="E38000122"/>
    <s v="NHS Humber and North Yorkshire ICB - 03K"/>
    <x v="1"/>
    <s v="*"/>
  </r>
  <r>
    <s v="Sep"/>
    <s v="2024"/>
    <x v="2"/>
    <d v="2024-09-30T00:00:00"/>
    <s v="Y63"/>
    <s v="E40000012"/>
    <x v="6"/>
    <s v="QOQ"/>
    <s v="E54000051"/>
    <x v="40"/>
    <s v="03K"/>
    <s v="E38000122"/>
    <s v="NHS Humber and North Yorkshire ICB - 03K"/>
    <x v="2"/>
    <n v="5"/>
  </r>
  <r>
    <s v="Sep"/>
    <s v="2024"/>
    <x v="2"/>
    <d v="2024-09-30T00:00:00"/>
    <s v="Y63"/>
    <s v="E40000012"/>
    <x v="6"/>
    <s v="QOQ"/>
    <s v="E54000051"/>
    <x v="40"/>
    <s v="03K"/>
    <s v="E38000122"/>
    <s v="NHS Humber and North Yorkshire ICB - 03K"/>
    <x v="3"/>
    <n v="245"/>
  </r>
  <r>
    <s v="Sep"/>
    <s v="2024"/>
    <x v="2"/>
    <d v="2024-09-30T00:00:00"/>
    <s v="Y63"/>
    <s v="E40000012"/>
    <x v="6"/>
    <s v="QOQ"/>
    <s v="E54000051"/>
    <x v="40"/>
    <s v="03K"/>
    <s v="E38000122"/>
    <s v="NHS Humber and North Yorkshire ICB - 03K"/>
    <x v="4"/>
    <n v="640"/>
  </r>
  <r>
    <s v="Sep"/>
    <s v="2024"/>
    <x v="2"/>
    <d v="2024-09-30T00:00:00"/>
    <s v="Y63"/>
    <s v="E40000012"/>
    <x v="6"/>
    <s v="QOQ"/>
    <s v="E54000051"/>
    <x v="40"/>
    <s v="03K"/>
    <s v="E38000122"/>
    <s v="NHS Humber and North Yorkshire ICB - 03K"/>
    <x v="5"/>
    <n v="695"/>
  </r>
  <r>
    <s v="Sep"/>
    <s v="2024"/>
    <x v="2"/>
    <d v="2024-09-30T00:00:00"/>
    <s v="Y63"/>
    <s v="E40000012"/>
    <x v="6"/>
    <s v="QOQ"/>
    <s v="E54000051"/>
    <x v="40"/>
    <s v="03Q"/>
    <s v="E38000188"/>
    <s v="NHS Humber and North Yorkshire ICB - 03Q"/>
    <x v="0"/>
    <s v="*"/>
  </r>
  <r>
    <s v="Sep"/>
    <s v="2024"/>
    <x v="2"/>
    <d v="2024-09-30T00:00:00"/>
    <s v="Y63"/>
    <s v="E40000012"/>
    <x v="6"/>
    <s v="QOQ"/>
    <s v="E54000051"/>
    <x v="40"/>
    <s v="03Q"/>
    <s v="E38000188"/>
    <s v="NHS Humber and North Yorkshire ICB - 03Q"/>
    <x v="1"/>
    <s v="*"/>
  </r>
  <r>
    <s v="Sep"/>
    <s v="2024"/>
    <x v="2"/>
    <d v="2024-09-30T00:00:00"/>
    <s v="Y63"/>
    <s v="E40000012"/>
    <x v="6"/>
    <s v="QOQ"/>
    <s v="E54000051"/>
    <x v="40"/>
    <s v="03Q"/>
    <s v="E38000188"/>
    <s v="NHS Humber and North Yorkshire ICB - 03Q"/>
    <x v="2"/>
    <n v="60"/>
  </r>
  <r>
    <s v="Sep"/>
    <s v="2024"/>
    <x v="2"/>
    <d v="2024-09-30T00:00:00"/>
    <s v="Y63"/>
    <s v="E40000012"/>
    <x v="6"/>
    <s v="QOQ"/>
    <s v="E54000051"/>
    <x v="40"/>
    <s v="03Q"/>
    <s v="E38000188"/>
    <s v="NHS Humber and North Yorkshire ICB - 03Q"/>
    <x v="3"/>
    <n v="725"/>
  </r>
  <r>
    <s v="Sep"/>
    <s v="2024"/>
    <x v="2"/>
    <d v="2024-09-30T00:00:00"/>
    <s v="Y63"/>
    <s v="E40000012"/>
    <x v="6"/>
    <s v="QOQ"/>
    <s v="E54000051"/>
    <x v="40"/>
    <s v="03Q"/>
    <s v="E38000188"/>
    <s v="NHS Humber and North Yorkshire ICB - 03Q"/>
    <x v="4"/>
    <n v="320"/>
  </r>
  <r>
    <s v="Sep"/>
    <s v="2024"/>
    <x v="2"/>
    <d v="2024-09-30T00:00:00"/>
    <s v="Y63"/>
    <s v="E40000012"/>
    <x v="6"/>
    <s v="QOQ"/>
    <s v="E54000051"/>
    <x v="40"/>
    <s v="03Q"/>
    <s v="E38000188"/>
    <s v="NHS Humber and North Yorkshire ICB - 03Q"/>
    <x v="5"/>
    <n v="670"/>
  </r>
  <r>
    <s v="Sep"/>
    <s v="2024"/>
    <x v="2"/>
    <d v="2024-09-30T00:00:00"/>
    <s v="Y63"/>
    <s v="E40000012"/>
    <x v="6"/>
    <s v="QOQ"/>
    <s v="E54000051"/>
    <x v="40"/>
    <s v="42D"/>
    <s v="E38000241"/>
    <s v="NHS Humber and North Yorkshire ICB - 42D"/>
    <x v="0"/>
    <n v="25"/>
  </r>
  <r>
    <s v="Sep"/>
    <s v="2024"/>
    <x v="2"/>
    <d v="2024-09-30T00:00:00"/>
    <s v="Y63"/>
    <s v="E40000012"/>
    <x v="6"/>
    <s v="QOQ"/>
    <s v="E54000051"/>
    <x v="40"/>
    <s v="42D"/>
    <s v="E38000241"/>
    <s v="NHS Humber and North Yorkshire ICB - 42D"/>
    <x v="1"/>
    <s v="*"/>
  </r>
  <r>
    <s v="Sep"/>
    <s v="2024"/>
    <x v="2"/>
    <d v="2024-09-30T00:00:00"/>
    <s v="Y63"/>
    <s v="E40000012"/>
    <x v="6"/>
    <s v="QOQ"/>
    <s v="E54000051"/>
    <x v="40"/>
    <s v="42D"/>
    <s v="E38000241"/>
    <s v="NHS Humber and North Yorkshire ICB - 42D"/>
    <x v="2"/>
    <n v="175"/>
  </r>
  <r>
    <s v="Sep"/>
    <s v="2024"/>
    <x v="2"/>
    <d v="2024-09-30T00:00:00"/>
    <s v="Y63"/>
    <s v="E40000012"/>
    <x v="6"/>
    <s v="QOQ"/>
    <s v="E54000051"/>
    <x v="40"/>
    <s v="42D"/>
    <s v="E38000241"/>
    <s v="NHS Humber and North Yorkshire ICB - 42D"/>
    <x v="3"/>
    <n v="2300"/>
  </r>
  <r>
    <s v="Sep"/>
    <s v="2024"/>
    <x v="2"/>
    <d v="2024-09-30T00:00:00"/>
    <s v="Y63"/>
    <s v="E40000012"/>
    <x v="6"/>
    <s v="QOQ"/>
    <s v="E54000051"/>
    <x v="40"/>
    <s v="42D"/>
    <s v="E38000241"/>
    <s v="NHS Humber and North Yorkshire ICB - 42D"/>
    <x v="4"/>
    <n v="1175"/>
  </r>
  <r>
    <s v="Sep"/>
    <s v="2024"/>
    <x v="2"/>
    <d v="2024-09-30T00:00:00"/>
    <s v="Y63"/>
    <s v="E40000012"/>
    <x v="6"/>
    <s v="QOQ"/>
    <s v="E54000051"/>
    <x v="40"/>
    <s v="42D"/>
    <s v="E38000241"/>
    <s v="NHS Humber and North Yorkshire ICB - 42D"/>
    <x v="5"/>
    <n v="2015"/>
  </r>
  <r>
    <s v="Sep"/>
    <s v="2024"/>
    <x v="2"/>
    <d v="2024-09-30T00:00:00"/>
    <s v="Y63"/>
    <s v="E40000012"/>
    <x v="6"/>
    <s v="QWO"/>
    <s v="E54000054"/>
    <x v="41"/>
    <s v="02T"/>
    <s v="E38000025"/>
    <s v="NHS West Yorkshire ICB - 02T"/>
    <x v="0"/>
    <n v="20"/>
  </r>
  <r>
    <s v="Sep"/>
    <s v="2024"/>
    <x v="2"/>
    <d v="2024-09-30T00:00:00"/>
    <s v="Y63"/>
    <s v="E40000012"/>
    <x v="6"/>
    <s v="QWO"/>
    <s v="E54000054"/>
    <x v="41"/>
    <s v="02T"/>
    <s v="E38000025"/>
    <s v="NHS West Yorkshire ICB - 02T"/>
    <x v="1"/>
    <s v="*"/>
  </r>
  <r>
    <s v="Sep"/>
    <s v="2024"/>
    <x v="2"/>
    <d v="2024-09-30T00:00:00"/>
    <s v="Y63"/>
    <s v="E40000012"/>
    <x v="6"/>
    <s v="QWO"/>
    <s v="E54000054"/>
    <x v="41"/>
    <s v="02T"/>
    <s v="E38000025"/>
    <s v="NHS West Yorkshire ICB - 02T"/>
    <x v="2"/>
    <n v="80"/>
  </r>
  <r>
    <s v="Sep"/>
    <s v="2024"/>
    <x v="2"/>
    <d v="2024-09-30T00:00:00"/>
    <s v="Y63"/>
    <s v="E40000012"/>
    <x v="6"/>
    <s v="QWO"/>
    <s v="E54000054"/>
    <x v="41"/>
    <s v="02T"/>
    <s v="E38000025"/>
    <s v="NHS West Yorkshire ICB - 02T"/>
    <x v="3"/>
    <n v="450"/>
  </r>
  <r>
    <s v="Sep"/>
    <s v="2024"/>
    <x v="2"/>
    <d v="2024-09-30T00:00:00"/>
    <s v="Y63"/>
    <s v="E40000012"/>
    <x v="6"/>
    <s v="QWO"/>
    <s v="E54000054"/>
    <x v="41"/>
    <s v="02T"/>
    <s v="E38000025"/>
    <s v="NHS West Yorkshire ICB - 02T"/>
    <x v="4"/>
    <n v="950"/>
  </r>
  <r>
    <s v="Sep"/>
    <s v="2024"/>
    <x v="2"/>
    <d v="2024-09-30T00:00:00"/>
    <s v="Y63"/>
    <s v="E40000012"/>
    <x v="6"/>
    <s v="QWO"/>
    <s v="E54000054"/>
    <x v="41"/>
    <s v="02T"/>
    <s v="E38000025"/>
    <s v="NHS West Yorkshire ICB - 02T"/>
    <x v="5"/>
    <n v="360"/>
  </r>
  <r>
    <s v="Sep"/>
    <s v="2024"/>
    <x v="2"/>
    <d v="2024-09-30T00:00:00"/>
    <s v="Y63"/>
    <s v="E40000012"/>
    <x v="6"/>
    <s v="QWO"/>
    <s v="E54000054"/>
    <x v="41"/>
    <s v="03R"/>
    <s v="E38000190"/>
    <s v="NHS West Yorkshire ICB - 03R"/>
    <x v="0"/>
    <n v="35"/>
  </r>
  <r>
    <s v="Sep"/>
    <s v="2024"/>
    <x v="2"/>
    <d v="2024-09-30T00:00:00"/>
    <s v="Y63"/>
    <s v="E40000012"/>
    <x v="6"/>
    <s v="QWO"/>
    <s v="E54000054"/>
    <x v="41"/>
    <s v="03R"/>
    <s v="E38000190"/>
    <s v="NHS West Yorkshire ICB - 03R"/>
    <x v="1"/>
    <s v="*"/>
  </r>
  <r>
    <s v="Sep"/>
    <s v="2024"/>
    <x v="2"/>
    <d v="2024-09-30T00:00:00"/>
    <s v="Y63"/>
    <s v="E40000012"/>
    <x v="6"/>
    <s v="QWO"/>
    <s v="E54000054"/>
    <x v="41"/>
    <s v="03R"/>
    <s v="E38000190"/>
    <s v="NHS West Yorkshire ICB - 03R"/>
    <x v="2"/>
    <n v="95"/>
  </r>
  <r>
    <s v="Sep"/>
    <s v="2024"/>
    <x v="2"/>
    <d v="2024-09-30T00:00:00"/>
    <s v="Y63"/>
    <s v="E40000012"/>
    <x v="6"/>
    <s v="QWO"/>
    <s v="E54000054"/>
    <x v="41"/>
    <s v="03R"/>
    <s v="E38000190"/>
    <s v="NHS West Yorkshire ICB - 03R"/>
    <x v="3"/>
    <n v="795"/>
  </r>
  <r>
    <s v="Sep"/>
    <s v="2024"/>
    <x v="2"/>
    <d v="2024-09-30T00:00:00"/>
    <s v="Y63"/>
    <s v="E40000012"/>
    <x v="6"/>
    <s v="QWO"/>
    <s v="E54000054"/>
    <x v="41"/>
    <s v="03R"/>
    <s v="E38000190"/>
    <s v="NHS West Yorkshire ICB - 03R"/>
    <x v="4"/>
    <n v="1105"/>
  </r>
  <r>
    <s v="Sep"/>
    <s v="2024"/>
    <x v="2"/>
    <d v="2024-09-30T00:00:00"/>
    <s v="Y63"/>
    <s v="E40000012"/>
    <x v="6"/>
    <s v="QWO"/>
    <s v="E54000054"/>
    <x v="41"/>
    <s v="03R"/>
    <s v="E38000190"/>
    <s v="NHS West Yorkshire ICB - 03R"/>
    <x v="5"/>
    <n v="1025"/>
  </r>
  <r>
    <s v="Sep"/>
    <s v="2024"/>
    <x v="2"/>
    <d v="2024-09-30T00:00:00"/>
    <s v="Y63"/>
    <s v="E40000012"/>
    <x v="6"/>
    <s v="QWO"/>
    <s v="E54000054"/>
    <x v="41"/>
    <s v="15F"/>
    <s v="E38000225"/>
    <s v="NHS West Yorkshire ICB - 15F"/>
    <x v="0"/>
    <n v="130"/>
  </r>
  <r>
    <s v="Sep"/>
    <s v="2024"/>
    <x v="2"/>
    <d v="2024-09-30T00:00:00"/>
    <s v="Y63"/>
    <s v="E40000012"/>
    <x v="6"/>
    <s v="QWO"/>
    <s v="E54000054"/>
    <x v="41"/>
    <s v="15F"/>
    <s v="E38000225"/>
    <s v="NHS West Yorkshire ICB - 15F"/>
    <x v="1"/>
    <n v="10"/>
  </r>
  <r>
    <s v="Sep"/>
    <s v="2024"/>
    <x v="2"/>
    <d v="2024-09-30T00:00:00"/>
    <s v="Y63"/>
    <s v="E40000012"/>
    <x v="6"/>
    <s v="QWO"/>
    <s v="E54000054"/>
    <x v="41"/>
    <s v="15F"/>
    <s v="E38000225"/>
    <s v="NHS West Yorkshire ICB - 15F"/>
    <x v="2"/>
    <n v="405"/>
  </r>
  <r>
    <s v="Sep"/>
    <s v="2024"/>
    <x v="2"/>
    <d v="2024-09-30T00:00:00"/>
    <s v="Y63"/>
    <s v="E40000012"/>
    <x v="6"/>
    <s v="QWO"/>
    <s v="E54000054"/>
    <x v="41"/>
    <s v="15F"/>
    <s v="E38000225"/>
    <s v="NHS West Yorkshire ICB - 15F"/>
    <x v="3"/>
    <n v="2070"/>
  </r>
  <r>
    <s v="Sep"/>
    <s v="2024"/>
    <x v="2"/>
    <d v="2024-09-30T00:00:00"/>
    <s v="Y63"/>
    <s v="E40000012"/>
    <x v="6"/>
    <s v="QWO"/>
    <s v="E54000054"/>
    <x v="41"/>
    <s v="15F"/>
    <s v="E38000225"/>
    <s v="NHS West Yorkshire ICB - 15F"/>
    <x v="4"/>
    <n v="2480"/>
  </r>
  <r>
    <s v="Sep"/>
    <s v="2024"/>
    <x v="2"/>
    <d v="2024-09-30T00:00:00"/>
    <s v="Y63"/>
    <s v="E40000012"/>
    <x v="6"/>
    <s v="QWO"/>
    <s v="E54000054"/>
    <x v="41"/>
    <s v="15F"/>
    <s v="E38000225"/>
    <s v="NHS West Yorkshire ICB - 15F"/>
    <x v="5"/>
    <n v="1730"/>
  </r>
  <r>
    <s v="Sep"/>
    <s v="2024"/>
    <x v="2"/>
    <d v="2024-09-30T00:00:00"/>
    <s v="Y63"/>
    <s v="E40000012"/>
    <x v="6"/>
    <s v="QWO"/>
    <s v="E54000054"/>
    <x v="41"/>
    <s v="36J"/>
    <s v="E38000232"/>
    <s v="NHS West Yorkshire ICB - 36J"/>
    <x v="0"/>
    <n v="420"/>
  </r>
  <r>
    <s v="Sep"/>
    <s v="2024"/>
    <x v="2"/>
    <d v="2024-09-30T00:00:00"/>
    <s v="Y63"/>
    <s v="E40000012"/>
    <x v="6"/>
    <s v="QWO"/>
    <s v="E54000054"/>
    <x v="41"/>
    <s v="36J"/>
    <s v="E38000232"/>
    <s v="NHS West Yorkshire ICB - 36J"/>
    <x v="1"/>
    <s v="*"/>
  </r>
  <r>
    <s v="Sep"/>
    <s v="2024"/>
    <x v="2"/>
    <d v="2024-09-30T00:00:00"/>
    <s v="Y63"/>
    <s v="E40000012"/>
    <x v="6"/>
    <s v="QWO"/>
    <s v="E54000054"/>
    <x v="41"/>
    <s v="36J"/>
    <s v="E38000232"/>
    <s v="NHS West Yorkshire ICB - 36J"/>
    <x v="2"/>
    <n v="335"/>
  </r>
  <r>
    <s v="Sep"/>
    <s v="2024"/>
    <x v="2"/>
    <d v="2024-09-30T00:00:00"/>
    <s v="Y63"/>
    <s v="E40000012"/>
    <x v="6"/>
    <s v="QWO"/>
    <s v="E54000054"/>
    <x v="41"/>
    <s v="36J"/>
    <s v="E38000232"/>
    <s v="NHS West Yorkshire ICB - 36J"/>
    <x v="3"/>
    <n v="1155"/>
  </r>
  <r>
    <s v="Sep"/>
    <s v="2024"/>
    <x v="2"/>
    <d v="2024-09-30T00:00:00"/>
    <s v="Y63"/>
    <s v="E40000012"/>
    <x v="6"/>
    <s v="QWO"/>
    <s v="E54000054"/>
    <x v="41"/>
    <s v="36J"/>
    <s v="E38000232"/>
    <s v="NHS West Yorkshire ICB - 36J"/>
    <x v="4"/>
    <n v="1865"/>
  </r>
  <r>
    <s v="Sep"/>
    <s v="2024"/>
    <x v="2"/>
    <d v="2024-09-30T00:00:00"/>
    <s v="Y63"/>
    <s v="E40000012"/>
    <x v="6"/>
    <s v="QWO"/>
    <s v="E54000054"/>
    <x v="41"/>
    <s v="36J"/>
    <s v="E38000232"/>
    <s v="NHS West Yorkshire ICB - 36J"/>
    <x v="5"/>
    <n v="1255"/>
  </r>
  <r>
    <s v="Sep"/>
    <s v="2024"/>
    <x v="2"/>
    <d v="2024-09-30T00:00:00"/>
    <s v="Y63"/>
    <s v="E40000012"/>
    <x v="6"/>
    <s v="QWO"/>
    <s v="E54000054"/>
    <x v="41"/>
    <s v="X2C4Y"/>
    <s v="E38000254"/>
    <s v="NHS West Yorkshire ICB - X2C4Y"/>
    <x v="0"/>
    <n v="195"/>
  </r>
  <r>
    <s v="Sep"/>
    <s v="2024"/>
    <x v="2"/>
    <d v="2024-09-30T00:00:00"/>
    <s v="Y63"/>
    <s v="E40000012"/>
    <x v="6"/>
    <s v="QWO"/>
    <s v="E54000054"/>
    <x v="41"/>
    <s v="X2C4Y"/>
    <s v="E38000254"/>
    <s v="NHS West Yorkshire ICB - X2C4Y"/>
    <x v="1"/>
    <s v="*"/>
  </r>
  <r>
    <s v="Sep"/>
    <s v="2024"/>
    <x v="2"/>
    <d v="2024-09-30T00:00:00"/>
    <s v="Y63"/>
    <s v="E40000012"/>
    <x v="6"/>
    <s v="QWO"/>
    <s v="E54000054"/>
    <x v="41"/>
    <s v="X2C4Y"/>
    <s v="E38000254"/>
    <s v="NHS West Yorkshire ICB - X2C4Y"/>
    <x v="2"/>
    <n v="195"/>
  </r>
  <r>
    <s v="Sep"/>
    <s v="2024"/>
    <x v="2"/>
    <d v="2024-09-30T00:00:00"/>
    <s v="Y63"/>
    <s v="E40000012"/>
    <x v="6"/>
    <s v="QWO"/>
    <s v="E54000054"/>
    <x v="41"/>
    <s v="X2C4Y"/>
    <s v="E38000254"/>
    <s v="NHS West Yorkshire ICB - X2C4Y"/>
    <x v="3"/>
    <n v="1000"/>
  </r>
  <r>
    <s v="Sep"/>
    <s v="2024"/>
    <x v="2"/>
    <d v="2024-09-30T00:00:00"/>
    <s v="Y63"/>
    <s v="E40000012"/>
    <x v="6"/>
    <s v="QWO"/>
    <s v="E54000054"/>
    <x v="41"/>
    <s v="X2C4Y"/>
    <s v="E38000254"/>
    <s v="NHS West Yorkshire ICB - X2C4Y"/>
    <x v="4"/>
    <n v="1075"/>
  </r>
  <r>
    <s v="Sep"/>
    <s v="2024"/>
    <x v="2"/>
    <d v="2024-09-30T00:00:00"/>
    <s v="Y63"/>
    <s v="E40000012"/>
    <x v="6"/>
    <s v="QWO"/>
    <s v="E54000054"/>
    <x v="41"/>
    <s v="X2C4Y"/>
    <s v="E38000254"/>
    <s v="NHS West Yorkshire ICB - X2C4Y"/>
    <x v="5"/>
    <n v="875"/>
  </r>
  <r>
    <s v="Aug"/>
    <s v="2024"/>
    <x v="3"/>
    <d v="2024-08-31T00:00:00"/>
    <s v="Y56"/>
    <s v="E40000003"/>
    <x v="0"/>
    <s v="QKK"/>
    <s v="E54000030"/>
    <x v="0"/>
    <s v="72Q"/>
    <s v="E38000244"/>
    <s v="NHS South East London ICB - 72Q"/>
    <x v="0"/>
    <n v="65"/>
  </r>
  <r>
    <s v="Aug"/>
    <s v="2024"/>
    <x v="3"/>
    <d v="2024-08-31T00:00:00"/>
    <s v="Y56"/>
    <s v="E40000003"/>
    <x v="0"/>
    <s v="QKK"/>
    <s v="E54000030"/>
    <x v="0"/>
    <s v="72Q"/>
    <s v="E38000244"/>
    <s v="NHS South East London ICB - 72Q"/>
    <x v="1"/>
    <n v="10"/>
  </r>
  <r>
    <s v="Aug"/>
    <s v="2024"/>
    <x v="3"/>
    <d v="2024-08-31T00:00:00"/>
    <s v="Y56"/>
    <s v="E40000003"/>
    <x v="0"/>
    <s v="QKK"/>
    <s v="E54000030"/>
    <x v="0"/>
    <s v="72Q"/>
    <s v="E38000244"/>
    <s v="NHS South East London ICB - 72Q"/>
    <x v="2"/>
    <n v="820"/>
  </r>
  <r>
    <s v="Aug"/>
    <s v="2024"/>
    <x v="3"/>
    <d v="2024-08-31T00:00:00"/>
    <s v="Y56"/>
    <s v="E40000003"/>
    <x v="0"/>
    <s v="QKK"/>
    <s v="E54000030"/>
    <x v="0"/>
    <s v="72Q"/>
    <s v="E38000244"/>
    <s v="NHS South East London ICB - 72Q"/>
    <x v="3"/>
    <n v="6895"/>
  </r>
  <r>
    <s v="Aug"/>
    <s v="2024"/>
    <x v="3"/>
    <d v="2024-08-31T00:00:00"/>
    <s v="Y56"/>
    <s v="E40000003"/>
    <x v="0"/>
    <s v="QKK"/>
    <s v="E54000030"/>
    <x v="0"/>
    <s v="72Q"/>
    <s v="E38000244"/>
    <s v="NHS South East London ICB - 72Q"/>
    <x v="4"/>
    <n v="1530"/>
  </r>
  <r>
    <s v="Aug"/>
    <s v="2024"/>
    <x v="3"/>
    <d v="2024-08-31T00:00:00"/>
    <s v="Y56"/>
    <s v="E40000003"/>
    <x v="0"/>
    <s v="QKK"/>
    <s v="E54000030"/>
    <x v="0"/>
    <s v="72Q"/>
    <s v="E38000244"/>
    <s v="NHS South East London ICB - 72Q"/>
    <x v="5"/>
    <n v="1905"/>
  </r>
  <r>
    <s v="Aug"/>
    <s v="2024"/>
    <x v="3"/>
    <d v="2024-08-31T00:00:00"/>
    <s v="Y56"/>
    <s v="E40000003"/>
    <x v="0"/>
    <s v="QMF"/>
    <s v="E54000029"/>
    <x v="1"/>
    <s v="A3A8R"/>
    <s v="E38000255"/>
    <s v="NHS North East London ICB - A3A8R"/>
    <x v="0"/>
    <n v="315"/>
  </r>
  <r>
    <s v="Aug"/>
    <s v="2024"/>
    <x v="3"/>
    <d v="2024-08-31T00:00:00"/>
    <s v="Y56"/>
    <s v="E40000003"/>
    <x v="0"/>
    <s v="QMF"/>
    <s v="E54000029"/>
    <x v="1"/>
    <s v="A3A8R"/>
    <s v="E38000255"/>
    <s v="NHS North East London ICB - A3A8R"/>
    <x v="1"/>
    <n v="15"/>
  </r>
  <r>
    <s v="Aug"/>
    <s v="2024"/>
    <x v="3"/>
    <d v="2024-08-31T00:00:00"/>
    <s v="Y56"/>
    <s v="E40000003"/>
    <x v="0"/>
    <s v="QMF"/>
    <s v="E54000029"/>
    <x v="1"/>
    <s v="A3A8R"/>
    <s v="E38000255"/>
    <s v="NHS North East London ICB - A3A8R"/>
    <x v="2"/>
    <n v="1010"/>
  </r>
  <r>
    <s v="Aug"/>
    <s v="2024"/>
    <x v="3"/>
    <d v="2024-08-31T00:00:00"/>
    <s v="Y56"/>
    <s v="E40000003"/>
    <x v="0"/>
    <s v="QMF"/>
    <s v="E54000029"/>
    <x v="1"/>
    <s v="A3A8R"/>
    <s v="E38000255"/>
    <s v="NHS North East London ICB - A3A8R"/>
    <x v="3"/>
    <n v="4390"/>
  </r>
  <r>
    <s v="Aug"/>
    <s v="2024"/>
    <x v="3"/>
    <d v="2024-08-31T00:00:00"/>
    <s v="Y56"/>
    <s v="E40000003"/>
    <x v="0"/>
    <s v="QMF"/>
    <s v="E54000029"/>
    <x v="1"/>
    <s v="A3A8R"/>
    <s v="E38000255"/>
    <s v="NHS North East London ICB - A3A8R"/>
    <x v="4"/>
    <n v="1890"/>
  </r>
  <r>
    <s v="Aug"/>
    <s v="2024"/>
    <x v="3"/>
    <d v="2024-08-31T00:00:00"/>
    <s v="Y56"/>
    <s v="E40000003"/>
    <x v="0"/>
    <s v="QMF"/>
    <s v="E54000029"/>
    <x v="1"/>
    <s v="A3A8R"/>
    <s v="E38000255"/>
    <s v="NHS North East London ICB - A3A8R"/>
    <x v="5"/>
    <n v="1105"/>
  </r>
  <r>
    <s v="Aug"/>
    <s v="2024"/>
    <x v="3"/>
    <d v="2024-08-31T00:00:00"/>
    <s v="Y56"/>
    <s v="E40000003"/>
    <x v="0"/>
    <s v="QMJ"/>
    <s v="E54000028"/>
    <x v="2"/>
    <s v="93C"/>
    <s v="E38000240"/>
    <s v="NHS North Central London ICB - 93C"/>
    <x v="0"/>
    <n v="145"/>
  </r>
  <r>
    <s v="Aug"/>
    <s v="2024"/>
    <x v="3"/>
    <d v="2024-08-31T00:00:00"/>
    <s v="Y56"/>
    <s v="E40000003"/>
    <x v="0"/>
    <s v="QMJ"/>
    <s v="E54000028"/>
    <x v="2"/>
    <s v="93C"/>
    <s v="E38000240"/>
    <s v="NHS North Central London ICB - 93C"/>
    <x v="1"/>
    <n v="15"/>
  </r>
  <r>
    <s v="Aug"/>
    <s v="2024"/>
    <x v="3"/>
    <d v="2024-08-31T00:00:00"/>
    <s v="Y56"/>
    <s v="E40000003"/>
    <x v="0"/>
    <s v="QMJ"/>
    <s v="E54000028"/>
    <x v="2"/>
    <s v="93C"/>
    <s v="E38000240"/>
    <s v="NHS North Central London ICB - 93C"/>
    <x v="2"/>
    <n v="365"/>
  </r>
  <r>
    <s v="Aug"/>
    <s v="2024"/>
    <x v="3"/>
    <d v="2024-08-31T00:00:00"/>
    <s v="Y56"/>
    <s v="E40000003"/>
    <x v="0"/>
    <s v="QMJ"/>
    <s v="E54000028"/>
    <x v="2"/>
    <s v="93C"/>
    <s v="E38000240"/>
    <s v="NHS North Central London ICB - 93C"/>
    <x v="3"/>
    <n v="5445"/>
  </r>
  <r>
    <s v="Aug"/>
    <s v="2024"/>
    <x v="3"/>
    <d v="2024-08-31T00:00:00"/>
    <s v="Y56"/>
    <s v="E40000003"/>
    <x v="0"/>
    <s v="QMJ"/>
    <s v="E54000028"/>
    <x v="2"/>
    <s v="93C"/>
    <s v="E38000240"/>
    <s v="NHS North Central London ICB - 93C"/>
    <x v="4"/>
    <n v="1375"/>
  </r>
  <r>
    <s v="Aug"/>
    <s v="2024"/>
    <x v="3"/>
    <d v="2024-08-31T00:00:00"/>
    <s v="Y56"/>
    <s v="E40000003"/>
    <x v="0"/>
    <s v="QMJ"/>
    <s v="E54000028"/>
    <x v="2"/>
    <s v="93C"/>
    <s v="E38000240"/>
    <s v="NHS North Central London ICB - 93C"/>
    <x v="5"/>
    <n v="1705"/>
  </r>
  <r>
    <s v="Aug"/>
    <s v="2024"/>
    <x v="3"/>
    <d v="2024-08-31T00:00:00"/>
    <s v="Y56"/>
    <s v="E40000003"/>
    <x v="0"/>
    <s v="QRV"/>
    <s v="E54000027"/>
    <x v="3"/>
    <s v="W2U3Z"/>
    <s v="E38000256"/>
    <s v="NHS North West London ICB - W2U3Z"/>
    <x v="0"/>
    <n v="340"/>
  </r>
  <r>
    <s v="Aug"/>
    <s v="2024"/>
    <x v="3"/>
    <d v="2024-08-31T00:00:00"/>
    <s v="Y56"/>
    <s v="E40000003"/>
    <x v="0"/>
    <s v="QRV"/>
    <s v="E54000027"/>
    <x v="3"/>
    <s v="W2U3Z"/>
    <s v="E38000256"/>
    <s v="NHS North West London ICB - W2U3Z"/>
    <x v="1"/>
    <n v="40"/>
  </r>
  <r>
    <s v="Aug"/>
    <s v="2024"/>
    <x v="3"/>
    <d v="2024-08-31T00:00:00"/>
    <s v="Y56"/>
    <s v="E40000003"/>
    <x v="0"/>
    <s v="QRV"/>
    <s v="E54000027"/>
    <x v="3"/>
    <s v="W2U3Z"/>
    <s v="E38000256"/>
    <s v="NHS North West London ICB - W2U3Z"/>
    <x v="2"/>
    <n v="1245"/>
  </r>
  <r>
    <s v="Aug"/>
    <s v="2024"/>
    <x v="3"/>
    <d v="2024-08-31T00:00:00"/>
    <s v="Y56"/>
    <s v="E40000003"/>
    <x v="0"/>
    <s v="QRV"/>
    <s v="E54000027"/>
    <x v="3"/>
    <s v="W2U3Z"/>
    <s v="E38000256"/>
    <s v="NHS North West London ICB - W2U3Z"/>
    <x v="3"/>
    <n v="4300"/>
  </r>
  <r>
    <s v="Aug"/>
    <s v="2024"/>
    <x v="3"/>
    <d v="2024-08-31T00:00:00"/>
    <s v="Y56"/>
    <s v="E40000003"/>
    <x v="0"/>
    <s v="QRV"/>
    <s v="E54000027"/>
    <x v="3"/>
    <s v="W2U3Z"/>
    <s v="E38000256"/>
    <s v="NHS North West London ICB - W2U3Z"/>
    <x v="4"/>
    <n v="6010"/>
  </r>
  <r>
    <s v="Aug"/>
    <s v="2024"/>
    <x v="3"/>
    <d v="2024-08-31T00:00:00"/>
    <s v="Y56"/>
    <s v="E40000003"/>
    <x v="0"/>
    <s v="QRV"/>
    <s v="E54000027"/>
    <x v="3"/>
    <s v="W2U3Z"/>
    <s v="E38000256"/>
    <s v="NHS North West London ICB - W2U3Z"/>
    <x v="5"/>
    <n v="1445"/>
  </r>
  <r>
    <s v="Aug"/>
    <s v="2024"/>
    <x v="3"/>
    <d v="2024-08-31T00:00:00"/>
    <s v="Y56"/>
    <s v="E40000003"/>
    <x v="0"/>
    <s v="QWE"/>
    <s v="E54000031"/>
    <x v="4"/>
    <s v="36L"/>
    <s v="E38000245"/>
    <s v="NHS South West London ICB - 36L"/>
    <x v="0"/>
    <n v="155"/>
  </r>
  <r>
    <s v="Aug"/>
    <s v="2024"/>
    <x v="3"/>
    <d v="2024-08-31T00:00:00"/>
    <s v="Y56"/>
    <s v="E40000003"/>
    <x v="0"/>
    <s v="QWE"/>
    <s v="E54000031"/>
    <x v="4"/>
    <s v="36L"/>
    <s v="E38000245"/>
    <s v="NHS South West London ICB - 36L"/>
    <x v="1"/>
    <n v="5"/>
  </r>
  <r>
    <s v="Aug"/>
    <s v="2024"/>
    <x v="3"/>
    <d v="2024-08-31T00:00:00"/>
    <s v="Y56"/>
    <s v="E40000003"/>
    <x v="0"/>
    <s v="QWE"/>
    <s v="E54000031"/>
    <x v="4"/>
    <s v="36L"/>
    <s v="E38000245"/>
    <s v="NHS South West London ICB - 36L"/>
    <x v="2"/>
    <n v="1190"/>
  </r>
  <r>
    <s v="Aug"/>
    <s v="2024"/>
    <x v="3"/>
    <d v="2024-08-31T00:00:00"/>
    <s v="Y56"/>
    <s v="E40000003"/>
    <x v="0"/>
    <s v="QWE"/>
    <s v="E54000031"/>
    <x v="4"/>
    <s v="36L"/>
    <s v="E38000245"/>
    <s v="NHS South West London ICB - 36L"/>
    <x v="3"/>
    <n v="6250"/>
  </r>
  <r>
    <s v="Aug"/>
    <s v="2024"/>
    <x v="3"/>
    <d v="2024-08-31T00:00:00"/>
    <s v="Y56"/>
    <s v="E40000003"/>
    <x v="0"/>
    <s v="QWE"/>
    <s v="E54000031"/>
    <x v="4"/>
    <s v="36L"/>
    <s v="E38000245"/>
    <s v="NHS South West London ICB - 36L"/>
    <x v="4"/>
    <n v="1235"/>
  </r>
  <r>
    <s v="Aug"/>
    <s v="2024"/>
    <x v="3"/>
    <d v="2024-08-31T00:00:00"/>
    <s v="Y56"/>
    <s v="E40000003"/>
    <x v="0"/>
    <s v="QWE"/>
    <s v="E54000031"/>
    <x v="4"/>
    <s v="36L"/>
    <s v="E38000245"/>
    <s v="NHS South West London ICB - 36L"/>
    <x v="5"/>
    <n v="2015"/>
  </r>
  <r>
    <s v="Aug"/>
    <s v="2024"/>
    <x v="3"/>
    <d v="2024-08-31T00:00:00"/>
    <s v="Y58"/>
    <s v="E40000006"/>
    <x v="1"/>
    <s v="QJK"/>
    <s v="E54000037"/>
    <x v="5"/>
    <s v="15N"/>
    <s v="E38000230"/>
    <s v="NHS Devon ICB - 15N"/>
    <x v="0"/>
    <n v="155"/>
  </r>
  <r>
    <s v="Aug"/>
    <s v="2024"/>
    <x v="3"/>
    <d v="2024-08-31T00:00:00"/>
    <s v="Y58"/>
    <s v="E40000006"/>
    <x v="1"/>
    <s v="QJK"/>
    <s v="E54000037"/>
    <x v="5"/>
    <s v="15N"/>
    <s v="E38000230"/>
    <s v="NHS Devon ICB - 15N"/>
    <x v="1"/>
    <n v="5"/>
  </r>
  <r>
    <s v="Aug"/>
    <s v="2024"/>
    <x v="3"/>
    <d v="2024-08-31T00:00:00"/>
    <s v="Y58"/>
    <s v="E40000006"/>
    <x v="1"/>
    <s v="QJK"/>
    <s v="E54000037"/>
    <x v="5"/>
    <s v="15N"/>
    <s v="E38000230"/>
    <s v="NHS Devon ICB - 15N"/>
    <x v="2"/>
    <n v="300"/>
  </r>
  <r>
    <s v="Aug"/>
    <s v="2024"/>
    <x v="3"/>
    <d v="2024-08-31T00:00:00"/>
    <s v="Y58"/>
    <s v="E40000006"/>
    <x v="1"/>
    <s v="QJK"/>
    <s v="E54000037"/>
    <x v="5"/>
    <s v="15N"/>
    <s v="E38000230"/>
    <s v="NHS Devon ICB - 15N"/>
    <x v="3"/>
    <n v="5570"/>
  </r>
  <r>
    <s v="Aug"/>
    <s v="2024"/>
    <x v="3"/>
    <d v="2024-08-31T00:00:00"/>
    <s v="Y58"/>
    <s v="E40000006"/>
    <x v="1"/>
    <s v="QJK"/>
    <s v="E54000037"/>
    <x v="5"/>
    <s v="15N"/>
    <s v="E38000230"/>
    <s v="NHS Devon ICB - 15N"/>
    <x v="4"/>
    <n v="2120"/>
  </r>
  <r>
    <s v="Aug"/>
    <s v="2024"/>
    <x v="3"/>
    <d v="2024-08-31T00:00:00"/>
    <s v="Y58"/>
    <s v="E40000006"/>
    <x v="1"/>
    <s v="QJK"/>
    <s v="E54000037"/>
    <x v="5"/>
    <s v="15N"/>
    <s v="E38000230"/>
    <s v="NHS Devon ICB - 15N"/>
    <x v="5"/>
    <n v="4165"/>
  </r>
  <r>
    <s v="Aug"/>
    <s v="2024"/>
    <x v="3"/>
    <d v="2024-08-31T00:00:00"/>
    <s v="Y58"/>
    <s v="E40000006"/>
    <x v="1"/>
    <s v="QOX"/>
    <s v="E54000040"/>
    <x v="6"/>
    <s v="92G"/>
    <s v="E38000231"/>
    <s v="NHS Bath and North East Somerset, Swindon and Wiltshire ICB - 92G"/>
    <x v="0"/>
    <n v="215"/>
  </r>
  <r>
    <s v="Aug"/>
    <s v="2024"/>
    <x v="3"/>
    <d v="2024-08-31T00:00:00"/>
    <s v="Y58"/>
    <s v="E40000006"/>
    <x v="1"/>
    <s v="QOX"/>
    <s v="E54000040"/>
    <x v="6"/>
    <s v="92G"/>
    <s v="E38000231"/>
    <s v="NHS Bath and North East Somerset, Swindon and Wiltshire ICB - 92G"/>
    <x v="1"/>
    <n v="5"/>
  </r>
  <r>
    <s v="Aug"/>
    <s v="2024"/>
    <x v="3"/>
    <d v="2024-08-31T00:00:00"/>
    <s v="Y58"/>
    <s v="E40000006"/>
    <x v="1"/>
    <s v="QOX"/>
    <s v="E54000040"/>
    <x v="6"/>
    <s v="92G"/>
    <s v="E38000231"/>
    <s v="NHS Bath and North East Somerset, Swindon and Wiltshire ICB - 92G"/>
    <x v="2"/>
    <n v="270"/>
  </r>
  <r>
    <s v="Aug"/>
    <s v="2024"/>
    <x v="3"/>
    <d v="2024-08-31T00:00:00"/>
    <s v="Y58"/>
    <s v="E40000006"/>
    <x v="1"/>
    <s v="QOX"/>
    <s v="E54000040"/>
    <x v="6"/>
    <s v="92G"/>
    <s v="E38000231"/>
    <s v="NHS Bath and North East Somerset, Swindon and Wiltshire ICB - 92G"/>
    <x v="3"/>
    <n v="3915"/>
  </r>
  <r>
    <s v="Aug"/>
    <s v="2024"/>
    <x v="3"/>
    <d v="2024-08-31T00:00:00"/>
    <s v="Y58"/>
    <s v="E40000006"/>
    <x v="1"/>
    <s v="QOX"/>
    <s v="E54000040"/>
    <x v="6"/>
    <s v="92G"/>
    <s v="E38000231"/>
    <s v="NHS Bath and North East Somerset, Swindon and Wiltshire ICB - 92G"/>
    <x v="4"/>
    <n v="1360"/>
  </r>
  <r>
    <s v="Aug"/>
    <s v="2024"/>
    <x v="3"/>
    <d v="2024-08-31T00:00:00"/>
    <s v="Y58"/>
    <s v="E40000006"/>
    <x v="1"/>
    <s v="QOX"/>
    <s v="E54000040"/>
    <x v="6"/>
    <s v="92G"/>
    <s v="E38000231"/>
    <s v="NHS Bath and North East Somerset, Swindon and Wiltshire ICB - 92G"/>
    <x v="5"/>
    <n v="2855"/>
  </r>
  <r>
    <s v="Aug"/>
    <s v="2024"/>
    <x v="3"/>
    <d v="2024-08-31T00:00:00"/>
    <s v="Y58"/>
    <s v="E40000006"/>
    <x v="1"/>
    <s v="QR1"/>
    <s v="E54000043"/>
    <x v="7"/>
    <s v="11M"/>
    <s v="E38000062"/>
    <s v="NHS Gloucestershire ICB - 11M"/>
    <x v="0"/>
    <n v="110"/>
  </r>
  <r>
    <s v="Aug"/>
    <s v="2024"/>
    <x v="3"/>
    <d v="2024-08-31T00:00:00"/>
    <s v="Y58"/>
    <s v="E40000006"/>
    <x v="1"/>
    <s v="QR1"/>
    <s v="E54000043"/>
    <x v="7"/>
    <s v="11M"/>
    <s v="E38000062"/>
    <s v="NHS Gloucestershire ICB - 11M"/>
    <x v="1"/>
    <s v="*"/>
  </r>
  <r>
    <s v="Aug"/>
    <s v="2024"/>
    <x v="3"/>
    <d v="2024-08-31T00:00:00"/>
    <s v="Y58"/>
    <s v="E40000006"/>
    <x v="1"/>
    <s v="QR1"/>
    <s v="E54000043"/>
    <x v="7"/>
    <s v="11M"/>
    <s v="E38000062"/>
    <s v="NHS Gloucestershire ICB - 11M"/>
    <x v="2"/>
    <n v="150"/>
  </r>
  <r>
    <s v="Aug"/>
    <s v="2024"/>
    <x v="3"/>
    <d v="2024-08-31T00:00:00"/>
    <s v="Y58"/>
    <s v="E40000006"/>
    <x v="1"/>
    <s v="QR1"/>
    <s v="E54000043"/>
    <x v="7"/>
    <s v="11M"/>
    <s v="E38000062"/>
    <s v="NHS Gloucestershire ICB - 11M"/>
    <x v="3"/>
    <n v="3120"/>
  </r>
  <r>
    <s v="Aug"/>
    <s v="2024"/>
    <x v="3"/>
    <d v="2024-08-31T00:00:00"/>
    <s v="Y58"/>
    <s v="E40000006"/>
    <x v="1"/>
    <s v="QR1"/>
    <s v="E54000043"/>
    <x v="7"/>
    <s v="11M"/>
    <s v="E38000062"/>
    <s v="NHS Gloucestershire ICB - 11M"/>
    <x v="4"/>
    <n v="1225"/>
  </r>
  <r>
    <s v="Aug"/>
    <s v="2024"/>
    <x v="3"/>
    <d v="2024-08-31T00:00:00"/>
    <s v="Y58"/>
    <s v="E40000006"/>
    <x v="1"/>
    <s v="QR1"/>
    <s v="E54000043"/>
    <x v="7"/>
    <s v="11M"/>
    <s v="E38000062"/>
    <s v="NHS Gloucestershire ICB - 11M"/>
    <x v="5"/>
    <n v="2040"/>
  </r>
  <r>
    <s v="Aug"/>
    <s v="2024"/>
    <x v="3"/>
    <d v="2024-08-31T00:00:00"/>
    <s v="Y58"/>
    <s v="E40000006"/>
    <x v="1"/>
    <s v="QSL"/>
    <s v="E54000038"/>
    <x v="8"/>
    <s v="11X"/>
    <s v="E38000150"/>
    <s v="NHS Somerset ICB - 11X"/>
    <x v="0"/>
    <n v="170"/>
  </r>
  <r>
    <s v="Aug"/>
    <s v="2024"/>
    <x v="3"/>
    <d v="2024-08-31T00:00:00"/>
    <s v="Y58"/>
    <s v="E40000006"/>
    <x v="1"/>
    <s v="QSL"/>
    <s v="E54000038"/>
    <x v="8"/>
    <s v="11X"/>
    <s v="E38000150"/>
    <s v="NHS Somerset ICB - 11X"/>
    <x v="1"/>
    <s v="*"/>
  </r>
  <r>
    <s v="Aug"/>
    <s v="2024"/>
    <x v="3"/>
    <d v="2024-08-31T00:00:00"/>
    <s v="Y58"/>
    <s v="E40000006"/>
    <x v="1"/>
    <s v="QSL"/>
    <s v="E54000038"/>
    <x v="8"/>
    <s v="11X"/>
    <s v="E38000150"/>
    <s v="NHS Somerset ICB - 11X"/>
    <x v="2"/>
    <n v="645"/>
  </r>
  <r>
    <s v="Aug"/>
    <s v="2024"/>
    <x v="3"/>
    <d v="2024-08-31T00:00:00"/>
    <s v="Y58"/>
    <s v="E40000006"/>
    <x v="1"/>
    <s v="QSL"/>
    <s v="E54000038"/>
    <x v="8"/>
    <s v="11X"/>
    <s v="E38000150"/>
    <s v="NHS Somerset ICB - 11X"/>
    <x v="3"/>
    <n v="3090"/>
  </r>
  <r>
    <s v="Aug"/>
    <s v="2024"/>
    <x v="3"/>
    <d v="2024-08-31T00:00:00"/>
    <s v="Y58"/>
    <s v="E40000006"/>
    <x v="1"/>
    <s v="QSL"/>
    <s v="E54000038"/>
    <x v="8"/>
    <s v="11X"/>
    <s v="E38000150"/>
    <s v="NHS Somerset ICB - 11X"/>
    <x v="4"/>
    <n v="490"/>
  </r>
  <r>
    <s v="Aug"/>
    <s v="2024"/>
    <x v="3"/>
    <d v="2024-08-31T00:00:00"/>
    <s v="Y58"/>
    <s v="E40000006"/>
    <x v="1"/>
    <s v="QSL"/>
    <s v="E54000038"/>
    <x v="8"/>
    <s v="11X"/>
    <s v="E38000150"/>
    <s v="NHS Somerset ICB - 11X"/>
    <x v="5"/>
    <n v="1345"/>
  </r>
  <r>
    <s v="Aug"/>
    <s v="2024"/>
    <x v="3"/>
    <d v="2024-08-31T00:00:00"/>
    <s v="Y58"/>
    <s v="E40000006"/>
    <x v="1"/>
    <s v="QT6"/>
    <s v="E54000036"/>
    <x v="9"/>
    <s v="11N"/>
    <s v="E38000089"/>
    <s v="NHS Cornwall and the Isles of Scilly ICB - 11N"/>
    <x v="0"/>
    <n v="95"/>
  </r>
  <r>
    <s v="Aug"/>
    <s v="2024"/>
    <x v="3"/>
    <d v="2024-08-31T00:00:00"/>
    <s v="Y58"/>
    <s v="E40000006"/>
    <x v="1"/>
    <s v="QT6"/>
    <s v="E54000036"/>
    <x v="9"/>
    <s v="11N"/>
    <s v="E38000089"/>
    <s v="NHS Cornwall and the Isles of Scilly ICB - 11N"/>
    <x v="1"/>
    <s v="*"/>
  </r>
  <r>
    <s v="Aug"/>
    <s v="2024"/>
    <x v="3"/>
    <d v="2024-08-31T00:00:00"/>
    <s v="Y58"/>
    <s v="E40000006"/>
    <x v="1"/>
    <s v="QT6"/>
    <s v="E54000036"/>
    <x v="9"/>
    <s v="11N"/>
    <s v="E38000089"/>
    <s v="NHS Cornwall and the Isles of Scilly ICB - 11N"/>
    <x v="2"/>
    <n v="485"/>
  </r>
  <r>
    <s v="Aug"/>
    <s v="2024"/>
    <x v="3"/>
    <d v="2024-08-31T00:00:00"/>
    <s v="Y58"/>
    <s v="E40000006"/>
    <x v="1"/>
    <s v="QT6"/>
    <s v="E54000036"/>
    <x v="9"/>
    <s v="11N"/>
    <s v="E38000089"/>
    <s v="NHS Cornwall and the Isles of Scilly ICB - 11N"/>
    <x v="3"/>
    <n v="3595"/>
  </r>
  <r>
    <s v="Aug"/>
    <s v="2024"/>
    <x v="3"/>
    <d v="2024-08-31T00:00:00"/>
    <s v="Y58"/>
    <s v="E40000006"/>
    <x v="1"/>
    <s v="QT6"/>
    <s v="E54000036"/>
    <x v="9"/>
    <s v="11N"/>
    <s v="E38000089"/>
    <s v="NHS Cornwall and the Isles of Scilly ICB - 11N"/>
    <x v="4"/>
    <n v="355"/>
  </r>
  <r>
    <s v="Aug"/>
    <s v="2024"/>
    <x v="3"/>
    <d v="2024-08-31T00:00:00"/>
    <s v="Y58"/>
    <s v="E40000006"/>
    <x v="1"/>
    <s v="QT6"/>
    <s v="E54000036"/>
    <x v="9"/>
    <s v="11N"/>
    <s v="E38000089"/>
    <s v="NHS Cornwall and the Isles of Scilly ICB - 11N"/>
    <x v="5"/>
    <n v="1605"/>
  </r>
  <r>
    <s v="Aug"/>
    <s v="2024"/>
    <x v="3"/>
    <d v="2024-08-31T00:00:00"/>
    <s v="Y58"/>
    <s v="E40000006"/>
    <x v="1"/>
    <s v="QUY"/>
    <s v="E54000039"/>
    <x v="10"/>
    <s v="15C"/>
    <s v="E38000222"/>
    <s v="NHS Bristol, North Somerset and South Gloucestershire ICB - 15C"/>
    <x v="0"/>
    <n v="220"/>
  </r>
  <r>
    <s v="Aug"/>
    <s v="2024"/>
    <x v="3"/>
    <d v="2024-08-31T00:00:00"/>
    <s v="Y58"/>
    <s v="E40000006"/>
    <x v="1"/>
    <s v="QUY"/>
    <s v="E54000039"/>
    <x v="10"/>
    <s v="15C"/>
    <s v="E38000222"/>
    <s v="NHS Bristol, North Somerset and South Gloucestershire ICB - 15C"/>
    <x v="1"/>
    <n v="10"/>
  </r>
  <r>
    <s v="Aug"/>
    <s v="2024"/>
    <x v="3"/>
    <d v="2024-08-31T00:00:00"/>
    <s v="Y58"/>
    <s v="E40000006"/>
    <x v="1"/>
    <s v="QUY"/>
    <s v="E54000039"/>
    <x v="10"/>
    <s v="15C"/>
    <s v="E38000222"/>
    <s v="NHS Bristol, North Somerset and South Gloucestershire ICB - 15C"/>
    <x v="2"/>
    <n v="975"/>
  </r>
  <r>
    <s v="Aug"/>
    <s v="2024"/>
    <x v="3"/>
    <d v="2024-08-31T00:00:00"/>
    <s v="Y58"/>
    <s v="E40000006"/>
    <x v="1"/>
    <s v="QUY"/>
    <s v="E54000039"/>
    <x v="10"/>
    <s v="15C"/>
    <s v="E38000222"/>
    <s v="NHS Bristol, North Somerset and South Gloucestershire ICB - 15C"/>
    <x v="3"/>
    <n v="4895"/>
  </r>
  <r>
    <s v="Aug"/>
    <s v="2024"/>
    <x v="3"/>
    <d v="2024-08-31T00:00:00"/>
    <s v="Y58"/>
    <s v="E40000006"/>
    <x v="1"/>
    <s v="QUY"/>
    <s v="E54000039"/>
    <x v="10"/>
    <s v="15C"/>
    <s v="E38000222"/>
    <s v="NHS Bristol, North Somerset and South Gloucestershire ICB - 15C"/>
    <x v="4"/>
    <n v="555"/>
  </r>
  <r>
    <s v="Aug"/>
    <s v="2024"/>
    <x v="3"/>
    <d v="2024-08-31T00:00:00"/>
    <s v="Y58"/>
    <s v="E40000006"/>
    <x v="1"/>
    <s v="QUY"/>
    <s v="E54000039"/>
    <x v="10"/>
    <s v="15C"/>
    <s v="E38000222"/>
    <s v="NHS Bristol, North Somerset and South Gloucestershire ICB - 15C"/>
    <x v="5"/>
    <n v="2010"/>
  </r>
  <r>
    <s v="Aug"/>
    <s v="2024"/>
    <x v="3"/>
    <d v="2024-08-31T00:00:00"/>
    <s v="Y58"/>
    <s v="E40000006"/>
    <x v="1"/>
    <s v="QVV"/>
    <s v="E54000041"/>
    <x v="11"/>
    <s v="11J"/>
    <s v="E38000045"/>
    <s v="NHS Dorset ICB - 11J"/>
    <x v="0"/>
    <n v="120"/>
  </r>
  <r>
    <s v="Aug"/>
    <s v="2024"/>
    <x v="3"/>
    <d v="2024-08-31T00:00:00"/>
    <s v="Y58"/>
    <s v="E40000006"/>
    <x v="1"/>
    <s v="QVV"/>
    <s v="E54000041"/>
    <x v="11"/>
    <s v="11J"/>
    <s v="E38000045"/>
    <s v="NHS Dorset ICB - 11J"/>
    <x v="1"/>
    <n v="10"/>
  </r>
  <r>
    <s v="Aug"/>
    <s v="2024"/>
    <x v="3"/>
    <d v="2024-08-31T00:00:00"/>
    <s v="Y58"/>
    <s v="E40000006"/>
    <x v="1"/>
    <s v="QVV"/>
    <s v="E54000041"/>
    <x v="11"/>
    <s v="11J"/>
    <s v="E38000045"/>
    <s v="NHS Dorset ICB - 11J"/>
    <x v="2"/>
    <n v="375"/>
  </r>
  <r>
    <s v="Aug"/>
    <s v="2024"/>
    <x v="3"/>
    <d v="2024-08-31T00:00:00"/>
    <s v="Y58"/>
    <s v="E40000006"/>
    <x v="1"/>
    <s v="QVV"/>
    <s v="E54000041"/>
    <x v="11"/>
    <s v="11J"/>
    <s v="E38000045"/>
    <s v="NHS Dorset ICB - 11J"/>
    <x v="3"/>
    <n v="3175"/>
  </r>
  <r>
    <s v="Aug"/>
    <s v="2024"/>
    <x v="3"/>
    <d v="2024-08-31T00:00:00"/>
    <s v="Y58"/>
    <s v="E40000006"/>
    <x v="1"/>
    <s v="QVV"/>
    <s v="E54000041"/>
    <x v="11"/>
    <s v="11J"/>
    <s v="E38000045"/>
    <s v="NHS Dorset ICB - 11J"/>
    <x v="4"/>
    <n v="2145"/>
  </r>
  <r>
    <s v="Aug"/>
    <s v="2024"/>
    <x v="3"/>
    <d v="2024-08-31T00:00:00"/>
    <s v="Y58"/>
    <s v="E40000006"/>
    <x v="1"/>
    <s v="QVV"/>
    <s v="E54000041"/>
    <x v="11"/>
    <s v="11J"/>
    <s v="E38000045"/>
    <s v="NHS Dorset ICB - 11J"/>
    <x v="5"/>
    <n v="2830"/>
  </r>
  <r>
    <s v="Aug"/>
    <s v="2024"/>
    <x v="3"/>
    <d v="2024-08-31T00:00:00"/>
    <s v="Y59"/>
    <s v="E40000005"/>
    <x v="2"/>
    <s v="QKS"/>
    <s v="E54000032"/>
    <x v="12"/>
    <s v="91Q"/>
    <s v="E38000237"/>
    <s v="NHS Kent and Medway ICB - 91Q"/>
    <x v="0"/>
    <n v="420"/>
  </r>
  <r>
    <s v="Aug"/>
    <s v="2024"/>
    <x v="3"/>
    <d v="2024-08-31T00:00:00"/>
    <s v="Y59"/>
    <s v="E40000005"/>
    <x v="2"/>
    <s v="QKS"/>
    <s v="E54000032"/>
    <x v="12"/>
    <s v="91Q"/>
    <s v="E38000237"/>
    <s v="NHS Kent and Medway ICB - 91Q"/>
    <x v="1"/>
    <n v="10"/>
  </r>
  <r>
    <s v="Aug"/>
    <s v="2024"/>
    <x v="3"/>
    <d v="2024-08-31T00:00:00"/>
    <s v="Y59"/>
    <s v="E40000005"/>
    <x v="2"/>
    <s v="QKS"/>
    <s v="E54000032"/>
    <x v="12"/>
    <s v="91Q"/>
    <s v="E38000237"/>
    <s v="NHS Kent and Medway ICB - 91Q"/>
    <x v="2"/>
    <n v="1250"/>
  </r>
  <r>
    <s v="Aug"/>
    <s v="2024"/>
    <x v="3"/>
    <d v="2024-08-31T00:00:00"/>
    <s v="Y59"/>
    <s v="E40000005"/>
    <x v="2"/>
    <s v="QKS"/>
    <s v="E54000032"/>
    <x v="12"/>
    <s v="91Q"/>
    <s v="E38000237"/>
    <s v="NHS Kent and Medway ICB - 91Q"/>
    <x v="3"/>
    <n v="8440"/>
  </r>
  <r>
    <s v="Aug"/>
    <s v="2024"/>
    <x v="3"/>
    <d v="2024-08-31T00:00:00"/>
    <s v="Y59"/>
    <s v="E40000005"/>
    <x v="2"/>
    <s v="QKS"/>
    <s v="E54000032"/>
    <x v="12"/>
    <s v="91Q"/>
    <s v="E38000237"/>
    <s v="NHS Kent and Medway ICB - 91Q"/>
    <x v="4"/>
    <n v="1595"/>
  </r>
  <r>
    <s v="Aug"/>
    <s v="2024"/>
    <x v="3"/>
    <d v="2024-08-31T00:00:00"/>
    <s v="Y59"/>
    <s v="E40000005"/>
    <x v="2"/>
    <s v="QKS"/>
    <s v="E54000032"/>
    <x v="12"/>
    <s v="91Q"/>
    <s v="E38000237"/>
    <s v="NHS Kent and Medway ICB - 91Q"/>
    <x v="5"/>
    <n v="4315"/>
  </r>
  <r>
    <s v="Aug"/>
    <s v="2024"/>
    <x v="3"/>
    <d v="2024-08-31T00:00:00"/>
    <s v="Y59"/>
    <s v="E40000005"/>
    <x v="2"/>
    <s v="QNQ"/>
    <s v="E54000034"/>
    <x v="13"/>
    <s v="D4U1Y"/>
    <s v="E38000252"/>
    <s v="NHS Frimley ICB - D4U1Y"/>
    <x v="0"/>
    <n v="350"/>
  </r>
  <r>
    <s v="Aug"/>
    <s v="2024"/>
    <x v="3"/>
    <d v="2024-08-31T00:00:00"/>
    <s v="Y59"/>
    <s v="E40000005"/>
    <x v="2"/>
    <s v="QNQ"/>
    <s v="E54000034"/>
    <x v="13"/>
    <s v="D4U1Y"/>
    <s v="E38000252"/>
    <s v="NHS Frimley ICB - D4U1Y"/>
    <x v="1"/>
    <s v="*"/>
  </r>
  <r>
    <s v="Aug"/>
    <s v="2024"/>
    <x v="3"/>
    <d v="2024-08-31T00:00:00"/>
    <s v="Y59"/>
    <s v="E40000005"/>
    <x v="2"/>
    <s v="QNQ"/>
    <s v="E54000034"/>
    <x v="13"/>
    <s v="D4U1Y"/>
    <s v="E38000252"/>
    <s v="NHS Frimley ICB - D4U1Y"/>
    <x v="2"/>
    <n v="775"/>
  </r>
  <r>
    <s v="Aug"/>
    <s v="2024"/>
    <x v="3"/>
    <d v="2024-08-31T00:00:00"/>
    <s v="Y59"/>
    <s v="E40000005"/>
    <x v="2"/>
    <s v="QNQ"/>
    <s v="E54000034"/>
    <x v="13"/>
    <s v="D4U1Y"/>
    <s v="E38000252"/>
    <s v="NHS Frimley ICB - D4U1Y"/>
    <x v="3"/>
    <n v="3375"/>
  </r>
  <r>
    <s v="Aug"/>
    <s v="2024"/>
    <x v="3"/>
    <d v="2024-08-31T00:00:00"/>
    <s v="Y59"/>
    <s v="E40000005"/>
    <x v="2"/>
    <s v="QNQ"/>
    <s v="E54000034"/>
    <x v="13"/>
    <s v="D4U1Y"/>
    <s v="E38000252"/>
    <s v="NHS Frimley ICB - D4U1Y"/>
    <x v="4"/>
    <n v="620"/>
  </r>
  <r>
    <s v="Aug"/>
    <s v="2024"/>
    <x v="3"/>
    <d v="2024-08-31T00:00:00"/>
    <s v="Y59"/>
    <s v="E40000005"/>
    <x v="2"/>
    <s v="QNQ"/>
    <s v="E54000034"/>
    <x v="13"/>
    <s v="D4U1Y"/>
    <s v="E38000252"/>
    <s v="NHS Frimley ICB - D4U1Y"/>
    <x v="5"/>
    <n v="1125"/>
  </r>
  <r>
    <s v="Aug"/>
    <s v="2024"/>
    <x v="3"/>
    <d v="2024-08-31T00:00:00"/>
    <s v="Y59"/>
    <s v="E40000005"/>
    <x v="2"/>
    <s v="QNX"/>
    <s v="E54000064"/>
    <x v="14"/>
    <s v="09D"/>
    <s v="E38000021"/>
    <s v="NHS Sussex ICB - 09D"/>
    <x v="0"/>
    <n v="45"/>
  </r>
  <r>
    <s v="Aug"/>
    <s v="2024"/>
    <x v="3"/>
    <d v="2024-08-31T00:00:00"/>
    <s v="Y59"/>
    <s v="E40000005"/>
    <x v="2"/>
    <s v="QNX"/>
    <s v="E54000064"/>
    <x v="14"/>
    <s v="09D"/>
    <s v="E38000021"/>
    <s v="NHS Sussex ICB - 09D"/>
    <x v="1"/>
    <s v="*"/>
  </r>
  <r>
    <s v="Aug"/>
    <s v="2024"/>
    <x v="3"/>
    <d v="2024-08-31T00:00:00"/>
    <s v="Y59"/>
    <s v="E40000005"/>
    <x v="2"/>
    <s v="QNX"/>
    <s v="E54000064"/>
    <x v="14"/>
    <s v="09D"/>
    <s v="E38000021"/>
    <s v="NHS Sussex ICB - 09D"/>
    <x v="2"/>
    <n v="90"/>
  </r>
  <r>
    <s v="Aug"/>
    <s v="2024"/>
    <x v="3"/>
    <d v="2024-08-31T00:00:00"/>
    <s v="Y59"/>
    <s v="E40000005"/>
    <x v="2"/>
    <s v="QNX"/>
    <s v="E54000064"/>
    <x v="14"/>
    <s v="09D"/>
    <s v="E38000021"/>
    <s v="NHS Sussex ICB - 09D"/>
    <x v="3"/>
    <n v="785"/>
  </r>
  <r>
    <s v="Aug"/>
    <s v="2024"/>
    <x v="3"/>
    <d v="2024-08-31T00:00:00"/>
    <s v="Y59"/>
    <s v="E40000005"/>
    <x v="2"/>
    <s v="QNX"/>
    <s v="E54000064"/>
    <x v="14"/>
    <s v="09D"/>
    <s v="E38000021"/>
    <s v="NHS Sussex ICB - 09D"/>
    <x v="4"/>
    <n v="450"/>
  </r>
  <r>
    <s v="Aug"/>
    <s v="2024"/>
    <x v="3"/>
    <d v="2024-08-31T00:00:00"/>
    <s v="Y59"/>
    <s v="E40000005"/>
    <x v="2"/>
    <s v="QNX"/>
    <s v="E54000064"/>
    <x v="14"/>
    <s v="09D"/>
    <s v="E38000021"/>
    <s v="NHS Sussex ICB - 09D"/>
    <x v="5"/>
    <n v="565"/>
  </r>
  <r>
    <s v="Aug"/>
    <s v="2024"/>
    <x v="3"/>
    <d v="2024-08-31T00:00:00"/>
    <s v="Y59"/>
    <s v="E40000005"/>
    <x v="2"/>
    <s v="QNX"/>
    <s v="E54000064"/>
    <x v="14"/>
    <s v="70F"/>
    <s v="E38000265"/>
    <s v="NHS Sussex ICB - 70F"/>
    <x v="0"/>
    <n v="305"/>
  </r>
  <r>
    <s v="Aug"/>
    <s v="2024"/>
    <x v="3"/>
    <d v="2024-08-31T00:00:00"/>
    <s v="Y59"/>
    <s v="E40000005"/>
    <x v="2"/>
    <s v="QNX"/>
    <s v="E54000064"/>
    <x v="14"/>
    <s v="70F"/>
    <s v="E38000265"/>
    <s v="NHS Sussex ICB - 70F"/>
    <x v="1"/>
    <n v="5"/>
  </r>
  <r>
    <s v="Aug"/>
    <s v="2024"/>
    <x v="3"/>
    <d v="2024-08-31T00:00:00"/>
    <s v="Y59"/>
    <s v="E40000005"/>
    <x v="2"/>
    <s v="QNX"/>
    <s v="E54000064"/>
    <x v="14"/>
    <s v="70F"/>
    <s v="E38000265"/>
    <s v="NHS Sussex ICB - 70F"/>
    <x v="2"/>
    <n v="830"/>
  </r>
  <r>
    <s v="Aug"/>
    <s v="2024"/>
    <x v="3"/>
    <d v="2024-08-31T00:00:00"/>
    <s v="Y59"/>
    <s v="E40000005"/>
    <x v="2"/>
    <s v="QNX"/>
    <s v="E54000064"/>
    <x v="14"/>
    <s v="70F"/>
    <s v="E38000265"/>
    <s v="NHS Sussex ICB - 70F"/>
    <x v="3"/>
    <n v="3290"/>
  </r>
  <r>
    <s v="Aug"/>
    <s v="2024"/>
    <x v="3"/>
    <d v="2024-08-31T00:00:00"/>
    <s v="Y59"/>
    <s v="E40000005"/>
    <x v="2"/>
    <s v="QNX"/>
    <s v="E54000064"/>
    <x v="14"/>
    <s v="70F"/>
    <s v="E38000265"/>
    <s v="NHS Sussex ICB - 70F"/>
    <x v="4"/>
    <n v="2365"/>
  </r>
  <r>
    <s v="Aug"/>
    <s v="2024"/>
    <x v="3"/>
    <d v="2024-08-31T00:00:00"/>
    <s v="Y59"/>
    <s v="E40000005"/>
    <x v="2"/>
    <s v="QNX"/>
    <s v="E54000064"/>
    <x v="14"/>
    <s v="70F"/>
    <s v="E38000265"/>
    <s v="NHS Sussex ICB - 70F"/>
    <x v="5"/>
    <n v="2795"/>
  </r>
  <r>
    <s v="Aug"/>
    <s v="2024"/>
    <x v="3"/>
    <d v="2024-08-31T00:00:00"/>
    <s v="Y59"/>
    <s v="E40000005"/>
    <x v="2"/>
    <s v="QNX"/>
    <s v="E54000064"/>
    <x v="14"/>
    <s v="97R"/>
    <s v="E38000235"/>
    <s v="NHS Sussex ICB - 97R"/>
    <x v="0"/>
    <n v="70"/>
  </r>
  <r>
    <s v="Aug"/>
    <s v="2024"/>
    <x v="3"/>
    <d v="2024-08-31T00:00:00"/>
    <s v="Y59"/>
    <s v="E40000005"/>
    <x v="2"/>
    <s v="QNX"/>
    <s v="E54000064"/>
    <x v="14"/>
    <s v="97R"/>
    <s v="E38000235"/>
    <s v="NHS Sussex ICB - 97R"/>
    <x v="1"/>
    <s v="*"/>
  </r>
  <r>
    <s v="Aug"/>
    <s v="2024"/>
    <x v="3"/>
    <d v="2024-08-31T00:00:00"/>
    <s v="Y59"/>
    <s v="E40000005"/>
    <x v="2"/>
    <s v="QNX"/>
    <s v="E54000064"/>
    <x v="14"/>
    <s v="97R"/>
    <s v="E38000235"/>
    <s v="NHS Sussex ICB - 97R"/>
    <x v="2"/>
    <n v="710"/>
  </r>
  <r>
    <s v="Aug"/>
    <s v="2024"/>
    <x v="3"/>
    <d v="2024-08-31T00:00:00"/>
    <s v="Y59"/>
    <s v="E40000005"/>
    <x v="2"/>
    <s v="QNX"/>
    <s v="E54000064"/>
    <x v="14"/>
    <s v="97R"/>
    <s v="E38000235"/>
    <s v="NHS Sussex ICB - 97R"/>
    <x v="3"/>
    <n v="3070"/>
  </r>
  <r>
    <s v="Aug"/>
    <s v="2024"/>
    <x v="3"/>
    <d v="2024-08-31T00:00:00"/>
    <s v="Y59"/>
    <s v="E40000005"/>
    <x v="2"/>
    <s v="QNX"/>
    <s v="E54000064"/>
    <x v="14"/>
    <s v="97R"/>
    <s v="E38000235"/>
    <s v="NHS Sussex ICB - 97R"/>
    <x v="4"/>
    <n v="1175"/>
  </r>
  <r>
    <s v="Aug"/>
    <s v="2024"/>
    <x v="3"/>
    <d v="2024-08-31T00:00:00"/>
    <s v="Y59"/>
    <s v="E40000005"/>
    <x v="2"/>
    <s v="QNX"/>
    <s v="E54000064"/>
    <x v="14"/>
    <s v="97R"/>
    <s v="E38000235"/>
    <s v="NHS Sussex ICB - 97R"/>
    <x v="5"/>
    <n v="1535"/>
  </r>
  <r>
    <s v="Aug"/>
    <s v="2024"/>
    <x v="3"/>
    <d v="2024-08-31T00:00:00"/>
    <s v="Y59"/>
    <s v="E40000005"/>
    <x v="2"/>
    <s v="QRL"/>
    <s v="E54000042"/>
    <x v="15"/>
    <s v="10R"/>
    <s v="E38000137"/>
    <s v="NHS Hampshire and Isle of Wight ICB - 10R"/>
    <x v="0"/>
    <n v="35"/>
  </r>
  <r>
    <s v="Aug"/>
    <s v="2024"/>
    <x v="3"/>
    <d v="2024-08-31T00:00:00"/>
    <s v="Y59"/>
    <s v="E40000005"/>
    <x v="2"/>
    <s v="QRL"/>
    <s v="E54000042"/>
    <x v="15"/>
    <s v="10R"/>
    <s v="E38000137"/>
    <s v="NHS Hampshire and Isle of Wight ICB - 10R"/>
    <x v="1"/>
    <s v="*"/>
  </r>
  <r>
    <s v="Aug"/>
    <s v="2024"/>
    <x v="3"/>
    <d v="2024-08-31T00:00:00"/>
    <s v="Y59"/>
    <s v="E40000005"/>
    <x v="2"/>
    <s v="QRL"/>
    <s v="E54000042"/>
    <x v="15"/>
    <s v="10R"/>
    <s v="E38000137"/>
    <s v="NHS Hampshire and Isle of Wight ICB - 10R"/>
    <x v="2"/>
    <n v="170"/>
  </r>
  <r>
    <s v="Aug"/>
    <s v="2024"/>
    <x v="3"/>
    <d v="2024-08-31T00:00:00"/>
    <s v="Y59"/>
    <s v="E40000005"/>
    <x v="2"/>
    <s v="QRL"/>
    <s v="E54000042"/>
    <x v="15"/>
    <s v="10R"/>
    <s v="E38000137"/>
    <s v="NHS Hampshire and Isle of Wight ICB - 10R"/>
    <x v="3"/>
    <n v="750"/>
  </r>
  <r>
    <s v="Aug"/>
    <s v="2024"/>
    <x v="3"/>
    <d v="2024-08-31T00:00:00"/>
    <s v="Y59"/>
    <s v="E40000005"/>
    <x v="2"/>
    <s v="QRL"/>
    <s v="E54000042"/>
    <x v="15"/>
    <s v="10R"/>
    <s v="E38000137"/>
    <s v="NHS Hampshire and Isle of Wight ICB - 10R"/>
    <x v="4"/>
    <n v="310"/>
  </r>
  <r>
    <s v="Aug"/>
    <s v="2024"/>
    <x v="3"/>
    <d v="2024-08-31T00:00:00"/>
    <s v="Y59"/>
    <s v="E40000005"/>
    <x v="2"/>
    <s v="QRL"/>
    <s v="E54000042"/>
    <x v="15"/>
    <s v="10R"/>
    <s v="E38000137"/>
    <s v="NHS Hampshire and Isle of Wight ICB - 10R"/>
    <x v="5"/>
    <n v="315"/>
  </r>
  <r>
    <s v="Aug"/>
    <s v="2024"/>
    <x v="3"/>
    <d v="2024-08-31T00:00:00"/>
    <s v="Y59"/>
    <s v="E40000005"/>
    <x v="2"/>
    <s v="QRL"/>
    <s v="E54000042"/>
    <x v="15"/>
    <s v="D9Y0V"/>
    <s v="E38000253"/>
    <s v="NHS Hampshire and Isle of Wight ICB - D9Y0V"/>
    <x v="0"/>
    <n v="340"/>
  </r>
  <r>
    <s v="Aug"/>
    <s v="2024"/>
    <x v="3"/>
    <d v="2024-08-31T00:00:00"/>
    <s v="Y59"/>
    <s v="E40000005"/>
    <x v="2"/>
    <s v="QRL"/>
    <s v="E54000042"/>
    <x v="15"/>
    <s v="D9Y0V"/>
    <s v="E38000253"/>
    <s v="NHS Hampshire and Isle of Wight ICB - D9Y0V"/>
    <x v="1"/>
    <n v="5"/>
  </r>
  <r>
    <s v="Aug"/>
    <s v="2024"/>
    <x v="3"/>
    <d v="2024-08-31T00:00:00"/>
    <s v="Y59"/>
    <s v="E40000005"/>
    <x v="2"/>
    <s v="QRL"/>
    <s v="E54000042"/>
    <x v="15"/>
    <s v="D9Y0V"/>
    <s v="E38000253"/>
    <s v="NHS Hampshire and Isle of Wight ICB - D9Y0V"/>
    <x v="2"/>
    <n v="1515"/>
  </r>
  <r>
    <s v="Aug"/>
    <s v="2024"/>
    <x v="3"/>
    <d v="2024-08-31T00:00:00"/>
    <s v="Y59"/>
    <s v="E40000005"/>
    <x v="2"/>
    <s v="QRL"/>
    <s v="E54000042"/>
    <x v="15"/>
    <s v="D9Y0V"/>
    <s v="E38000253"/>
    <s v="NHS Hampshire and Isle of Wight ICB - D9Y0V"/>
    <x v="3"/>
    <n v="7040"/>
  </r>
  <r>
    <s v="Aug"/>
    <s v="2024"/>
    <x v="3"/>
    <d v="2024-08-31T00:00:00"/>
    <s v="Y59"/>
    <s v="E40000005"/>
    <x v="2"/>
    <s v="QRL"/>
    <s v="E54000042"/>
    <x v="15"/>
    <s v="D9Y0V"/>
    <s v="E38000253"/>
    <s v="NHS Hampshire and Isle of Wight ICB - D9Y0V"/>
    <x v="4"/>
    <n v="2460"/>
  </r>
  <r>
    <s v="Aug"/>
    <s v="2024"/>
    <x v="3"/>
    <d v="2024-08-31T00:00:00"/>
    <s v="Y59"/>
    <s v="E40000005"/>
    <x v="2"/>
    <s v="QRL"/>
    <s v="E54000042"/>
    <x v="15"/>
    <s v="D9Y0V"/>
    <s v="E38000253"/>
    <s v="NHS Hampshire and Isle of Wight ICB - D9Y0V"/>
    <x v="5"/>
    <n v="4415"/>
  </r>
  <r>
    <s v="Aug"/>
    <s v="2024"/>
    <x v="3"/>
    <d v="2024-08-31T00:00:00"/>
    <s v="Y59"/>
    <s v="E40000005"/>
    <x v="2"/>
    <s v="QU9"/>
    <s v="E54000044"/>
    <x v="16"/>
    <s v="10Q"/>
    <s v="E38000136"/>
    <s v="NHS Buckinghamshire, Oxfordshire and Berkshire West ICB - 10Q"/>
    <x v="0"/>
    <n v="235"/>
  </r>
  <r>
    <s v="Aug"/>
    <s v="2024"/>
    <x v="3"/>
    <d v="2024-08-31T00:00:00"/>
    <s v="Y59"/>
    <s v="E40000005"/>
    <x v="2"/>
    <s v="QU9"/>
    <s v="E54000044"/>
    <x v="16"/>
    <s v="10Q"/>
    <s v="E38000136"/>
    <s v="NHS Buckinghamshire, Oxfordshire and Berkshire West ICB - 10Q"/>
    <x v="1"/>
    <s v="*"/>
  </r>
  <r>
    <s v="Aug"/>
    <s v="2024"/>
    <x v="3"/>
    <d v="2024-08-31T00:00:00"/>
    <s v="Y59"/>
    <s v="E40000005"/>
    <x v="2"/>
    <s v="QU9"/>
    <s v="E54000044"/>
    <x v="16"/>
    <s v="10Q"/>
    <s v="E38000136"/>
    <s v="NHS Buckinghamshire, Oxfordshire and Berkshire West ICB - 10Q"/>
    <x v="2"/>
    <n v="740"/>
  </r>
  <r>
    <s v="Aug"/>
    <s v="2024"/>
    <x v="3"/>
    <d v="2024-08-31T00:00:00"/>
    <s v="Y59"/>
    <s v="E40000005"/>
    <x v="2"/>
    <s v="QU9"/>
    <s v="E54000044"/>
    <x v="16"/>
    <s v="10Q"/>
    <s v="E38000136"/>
    <s v="NHS Buckinghamshire, Oxfordshire and Berkshire West ICB - 10Q"/>
    <x v="3"/>
    <n v="3255"/>
  </r>
  <r>
    <s v="Aug"/>
    <s v="2024"/>
    <x v="3"/>
    <d v="2024-08-31T00:00:00"/>
    <s v="Y59"/>
    <s v="E40000005"/>
    <x v="2"/>
    <s v="QU9"/>
    <s v="E54000044"/>
    <x v="16"/>
    <s v="10Q"/>
    <s v="E38000136"/>
    <s v="NHS Buckinghamshire, Oxfordshire and Berkshire West ICB - 10Q"/>
    <x v="4"/>
    <n v="375"/>
  </r>
  <r>
    <s v="Aug"/>
    <s v="2024"/>
    <x v="3"/>
    <d v="2024-08-31T00:00:00"/>
    <s v="Y59"/>
    <s v="E40000005"/>
    <x v="2"/>
    <s v="QU9"/>
    <s v="E54000044"/>
    <x v="16"/>
    <s v="10Q"/>
    <s v="E38000136"/>
    <s v="NHS Buckinghamshire, Oxfordshire and Berkshire West ICB - 10Q"/>
    <x v="5"/>
    <n v="1585"/>
  </r>
  <r>
    <s v="Aug"/>
    <s v="2024"/>
    <x v="3"/>
    <d v="2024-08-31T00:00:00"/>
    <s v="Y59"/>
    <s v="E40000005"/>
    <x v="2"/>
    <s v="QU9"/>
    <s v="E54000044"/>
    <x v="16"/>
    <s v="14Y"/>
    <s v="E38000223"/>
    <s v="NHS Buckinghamshire, Oxfordshire and Berkshire West ICB - 14Y"/>
    <x v="0"/>
    <n v="165"/>
  </r>
  <r>
    <s v="Aug"/>
    <s v="2024"/>
    <x v="3"/>
    <d v="2024-08-31T00:00:00"/>
    <s v="Y59"/>
    <s v="E40000005"/>
    <x v="2"/>
    <s v="QU9"/>
    <s v="E54000044"/>
    <x v="16"/>
    <s v="14Y"/>
    <s v="E38000223"/>
    <s v="NHS Buckinghamshire, Oxfordshire and Berkshire West ICB - 14Y"/>
    <x v="1"/>
    <s v="*"/>
  </r>
  <r>
    <s v="Aug"/>
    <s v="2024"/>
    <x v="3"/>
    <d v="2024-08-31T00:00:00"/>
    <s v="Y59"/>
    <s v="E40000005"/>
    <x v="2"/>
    <s v="QU9"/>
    <s v="E54000044"/>
    <x v="16"/>
    <s v="14Y"/>
    <s v="E38000223"/>
    <s v="NHS Buckinghamshire, Oxfordshire and Berkshire West ICB - 14Y"/>
    <x v="2"/>
    <n v="365"/>
  </r>
  <r>
    <s v="Aug"/>
    <s v="2024"/>
    <x v="3"/>
    <d v="2024-08-31T00:00:00"/>
    <s v="Y59"/>
    <s v="E40000005"/>
    <x v="2"/>
    <s v="QU9"/>
    <s v="E54000044"/>
    <x v="16"/>
    <s v="14Y"/>
    <s v="E38000223"/>
    <s v="NHS Buckinghamshire, Oxfordshire and Berkshire West ICB - 14Y"/>
    <x v="3"/>
    <n v="2565"/>
  </r>
  <r>
    <s v="Aug"/>
    <s v="2024"/>
    <x v="3"/>
    <d v="2024-08-31T00:00:00"/>
    <s v="Y59"/>
    <s v="E40000005"/>
    <x v="2"/>
    <s v="QU9"/>
    <s v="E54000044"/>
    <x v="16"/>
    <s v="14Y"/>
    <s v="E38000223"/>
    <s v="NHS Buckinghamshire, Oxfordshire and Berkshire West ICB - 14Y"/>
    <x v="4"/>
    <n v="265"/>
  </r>
  <r>
    <s v="Aug"/>
    <s v="2024"/>
    <x v="3"/>
    <d v="2024-08-31T00:00:00"/>
    <s v="Y59"/>
    <s v="E40000005"/>
    <x v="2"/>
    <s v="QU9"/>
    <s v="E54000044"/>
    <x v="16"/>
    <s v="14Y"/>
    <s v="E38000223"/>
    <s v="NHS Buckinghamshire, Oxfordshire and Berkshire West ICB - 14Y"/>
    <x v="5"/>
    <n v="1235"/>
  </r>
  <r>
    <s v="Aug"/>
    <s v="2024"/>
    <x v="3"/>
    <d v="2024-08-31T00:00:00"/>
    <s v="Y59"/>
    <s v="E40000005"/>
    <x v="2"/>
    <s v="QU9"/>
    <s v="E54000044"/>
    <x v="16"/>
    <s v="15A"/>
    <s v="E38000221"/>
    <s v="NHS Buckinghamshire, Oxfordshire and Berkshire West ICB - 15A"/>
    <x v="0"/>
    <n v="75"/>
  </r>
  <r>
    <s v="Aug"/>
    <s v="2024"/>
    <x v="3"/>
    <d v="2024-08-31T00:00:00"/>
    <s v="Y59"/>
    <s v="E40000005"/>
    <x v="2"/>
    <s v="QU9"/>
    <s v="E54000044"/>
    <x v="16"/>
    <s v="15A"/>
    <s v="E38000221"/>
    <s v="NHS Buckinghamshire, Oxfordshire and Berkshire West ICB - 15A"/>
    <x v="1"/>
    <s v="*"/>
  </r>
  <r>
    <s v="Aug"/>
    <s v="2024"/>
    <x v="3"/>
    <d v="2024-08-31T00:00:00"/>
    <s v="Y59"/>
    <s v="E40000005"/>
    <x v="2"/>
    <s v="QU9"/>
    <s v="E54000044"/>
    <x v="16"/>
    <s v="15A"/>
    <s v="E38000221"/>
    <s v="NHS Buckinghamshire, Oxfordshire and Berkshire West ICB - 15A"/>
    <x v="2"/>
    <n v="540"/>
  </r>
  <r>
    <s v="Aug"/>
    <s v="2024"/>
    <x v="3"/>
    <d v="2024-08-31T00:00:00"/>
    <s v="Y59"/>
    <s v="E40000005"/>
    <x v="2"/>
    <s v="QU9"/>
    <s v="E54000044"/>
    <x v="16"/>
    <s v="15A"/>
    <s v="E38000221"/>
    <s v="NHS Buckinghamshire, Oxfordshire and Berkshire West ICB - 15A"/>
    <x v="3"/>
    <n v="2580"/>
  </r>
  <r>
    <s v="Aug"/>
    <s v="2024"/>
    <x v="3"/>
    <d v="2024-08-31T00:00:00"/>
    <s v="Y59"/>
    <s v="E40000005"/>
    <x v="2"/>
    <s v="QU9"/>
    <s v="E54000044"/>
    <x v="16"/>
    <s v="15A"/>
    <s v="E38000221"/>
    <s v="NHS Buckinghamshire, Oxfordshire and Berkshire West ICB - 15A"/>
    <x v="4"/>
    <n v="330"/>
  </r>
  <r>
    <s v="Aug"/>
    <s v="2024"/>
    <x v="3"/>
    <d v="2024-08-31T00:00:00"/>
    <s v="Y59"/>
    <s v="E40000005"/>
    <x v="2"/>
    <s v="QU9"/>
    <s v="E54000044"/>
    <x v="16"/>
    <s v="15A"/>
    <s v="E38000221"/>
    <s v="NHS Buckinghamshire, Oxfordshire and Berkshire West ICB - 15A"/>
    <x v="5"/>
    <n v="585"/>
  </r>
  <r>
    <s v="Aug"/>
    <s v="2024"/>
    <x v="3"/>
    <d v="2024-08-31T00:00:00"/>
    <s v="Y59"/>
    <s v="E40000005"/>
    <x v="2"/>
    <s v="QXU"/>
    <s v="E54000063"/>
    <x v="17"/>
    <s v="92A"/>
    <s v="E38000264"/>
    <s v="NHS Surrey Heartlands ICB - 92A"/>
    <x v="0"/>
    <n v="195"/>
  </r>
  <r>
    <s v="Aug"/>
    <s v="2024"/>
    <x v="3"/>
    <d v="2024-08-31T00:00:00"/>
    <s v="Y59"/>
    <s v="E40000005"/>
    <x v="2"/>
    <s v="QXU"/>
    <s v="E54000063"/>
    <x v="17"/>
    <s v="92A"/>
    <s v="E38000264"/>
    <s v="NHS Surrey Heartlands ICB - 92A"/>
    <x v="1"/>
    <s v="*"/>
  </r>
  <r>
    <s v="Aug"/>
    <s v="2024"/>
    <x v="3"/>
    <d v="2024-08-31T00:00:00"/>
    <s v="Y59"/>
    <s v="E40000005"/>
    <x v="2"/>
    <s v="QXU"/>
    <s v="E54000063"/>
    <x v="17"/>
    <s v="92A"/>
    <s v="E38000264"/>
    <s v="NHS Surrey Heartlands ICB - 92A"/>
    <x v="2"/>
    <n v="935"/>
  </r>
  <r>
    <s v="Aug"/>
    <s v="2024"/>
    <x v="3"/>
    <d v="2024-08-31T00:00:00"/>
    <s v="Y59"/>
    <s v="E40000005"/>
    <x v="2"/>
    <s v="QXU"/>
    <s v="E54000063"/>
    <x v="17"/>
    <s v="92A"/>
    <s v="E38000264"/>
    <s v="NHS Surrey Heartlands ICB - 92A"/>
    <x v="3"/>
    <n v="6080"/>
  </r>
  <r>
    <s v="Aug"/>
    <s v="2024"/>
    <x v="3"/>
    <d v="2024-08-31T00:00:00"/>
    <s v="Y59"/>
    <s v="E40000005"/>
    <x v="2"/>
    <s v="QXU"/>
    <s v="E54000063"/>
    <x v="17"/>
    <s v="92A"/>
    <s v="E38000264"/>
    <s v="NHS Surrey Heartlands ICB - 92A"/>
    <x v="4"/>
    <n v="585"/>
  </r>
  <r>
    <s v="Aug"/>
    <s v="2024"/>
    <x v="3"/>
    <d v="2024-08-31T00:00:00"/>
    <s v="Y59"/>
    <s v="E40000005"/>
    <x v="2"/>
    <s v="QXU"/>
    <s v="E54000063"/>
    <x v="17"/>
    <s v="92A"/>
    <s v="E38000264"/>
    <s v="NHS Surrey Heartlands ICB - 92A"/>
    <x v="5"/>
    <n v="2550"/>
  </r>
  <r>
    <s v="Aug"/>
    <s v="2024"/>
    <x v="3"/>
    <d v="2024-08-31T00:00:00"/>
    <s v="Y60"/>
    <s v="E40000011"/>
    <x v="3"/>
    <s v="QGH"/>
    <s v="E54000019"/>
    <x v="18"/>
    <s v="18C"/>
    <s v="E38000236"/>
    <s v="NHS Herefordshire and Worcestershire ICB - 18C"/>
    <x v="0"/>
    <n v="95"/>
  </r>
  <r>
    <s v="Aug"/>
    <s v="2024"/>
    <x v="3"/>
    <d v="2024-08-31T00:00:00"/>
    <s v="Y60"/>
    <s v="E40000011"/>
    <x v="3"/>
    <s v="QGH"/>
    <s v="E54000019"/>
    <x v="18"/>
    <s v="18C"/>
    <s v="E38000236"/>
    <s v="NHS Herefordshire and Worcestershire ICB - 18C"/>
    <x v="1"/>
    <s v="*"/>
  </r>
  <r>
    <s v="Aug"/>
    <s v="2024"/>
    <x v="3"/>
    <d v="2024-08-31T00:00:00"/>
    <s v="Y60"/>
    <s v="E40000011"/>
    <x v="3"/>
    <s v="QGH"/>
    <s v="E54000019"/>
    <x v="18"/>
    <s v="18C"/>
    <s v="E38000236"/>
    <s v="NHS Herefordshire and Worcestershire ICB - 18C"/>
    <x v="2"/>
    <n v="1075"/>
  </r>
  <r>
    <s v="Aug"/>
    <s v="2024"/>
    <x v="3"/>
    <d v="2024-08-31T00:00:00"/>
    <s v="Y60"/>
    <s v="E40000011"/>
    <x v="3"/>
    <s v="QGH"/>
    <s v="E54000019"/>
    <x v="18"/>
    <s v="18C"/>
    <s v="E38000236"/>
    <s v="NHS Herefordshire and Worcestershire ICB - 18C"/>
    <x v="3"/>
    <n v="3565"/>
  </r>
  <r>
    <s v="Aug"/>
    <s v="2024"/>
    <x v="3"/>
    <d v="2024-08-31T00:00:00"/>
    <s v="Y60"/>
    <s v="E40000011"/>
    <x v="3"/>
    <s v="QGH"/>
    <s v="E54000019"/>
    <x v="18"/>
    <s v="18C"/>
    <s v="E38000236"/>
    <s v="NHS Herefordshire and Worcestershire ICB - 18C"/>
    <x v="4"/>
    <n v="650"/>
  </r>
  <r>
    <s v="Aug"/>
    <s v="2024"/>
    <x v="3"/>
    <d v="2024-08-31T00:00:00"/>
    <s v="Y60"/>
    <s v="E40000011"/>
    <x v="3"/>
    <s v="QGH"/>
    <s v="E54000019"/>
    <x v="18"/>
    <s v="18C"/>
    <s v="E38000236"/>
    <s v="NHS Herefordshire and Worcestershire ICB - 18C"/>
    <x v="5"/>
    <n v="1865"/>
  </r>
  <r>
    <s v="Aug"/>
    <s v="2024"/>
    <x v="3"/>
    <d v="2024-08-31T00:00:00"/>
    <s v="Y60"/>
    <s v="E40000011"/>
    <x v="3"/>
    <s v="QHL"/>
    <s v="E54000055"/>
    <x v="19"/>
    <s v="15E"/>
    <s v="E38000258"/>
    <s v="NHS Birmingham and Solihull ICB - 15E"/>
    <x v="0"/>
    <n v="555"/>
  </r>
  <r>
    <s v="Aug"/>
    <s v="2024"/>
    <x v="3"/>
    <d v="2024-08-31T00:00:00"/>
    <s v="Y60"/>
    <s v="E40000011"/>
    <x v="3"/>
    <s v="QHL"/>
    <s v="E54000055"/>
    <x v="19"/>
    <s v="15E"/>
    <s v="E38000258"/>
    <s v="NHS Birmingham and Solihull ICB - 15E"/>
    <x v="1"/>
    <s v="*"/>
  </r>
  <r>
    <s v="Aug"/>
    <s v="2024"/>
    <x v="3"/>
    <d v="2024-08-31T00:00:00"/>
    <s v="Y60"/>
    <s v="E40000011"/>
    <x v="3"/>
    <s v="QHL"/>
    <s v="E54000055"/>
    <x v="19"/>
    <s v="15E"/>
    <s v="E38000258"/>
    <s v="NHS Birmingham and Solihull ICB - 15E"/>
    <x v="2"/>
    <n v="500"/>
  </r>
  <r>
    <s v="Aug"/>
    <s v="2024"/>
    <x v="3"/>
    <d v="2024-08-31T00:00:00"/>
    <s v="Y60"/>
    <s v="E40000011"/>
    <x v="3"/>
    <s v="QHL"/>
    <s v="E54000055"/>
    <x v="19"/>
    <s v="15E"/>
    <s v="E38000258"/>
    <s v="NHS Birmingham and Solihull ICB - 15E"/>
    <x v="3"/>
    <n v="4490"/>
  </r>
  <r>
    <s v="Aug"/>
    <s v="2024"/>
    <x v="3"/>
    <d v="2024-08-31T00:00:00"/>
    <s v="Y60"/>
    <s v="E40000011"/>
    <x v="3"/>
    <s v="QHL"/>
    <s v="E54000055"/>
    <x v="19"/>
    <s v="15E"/>
    <s v="E38000258"/>
    <s v="NHS Birmingham and Solihull ICB - 15E"/>
    <x v="4"/>
    <n v="1670"/>
  </r>
  <r>
    <s v="Aug"/>
    <s v="2024"/>
    <x v="3"/>
    <d v="2024-08-31T00:00:00"/>
    <s v="Y60"/>
    <s v="E40000011"/>
    <x v="3"/>
    <s v="QHL"/>
    <s v="E54000055"/>
    <x v="19"/>
    <s v="15E"/>
    <s v="E38000258"/>
    <s v="NHS Birmingham and Solihull ICB - 15E"/>
    <x v="5"/>
    <n v="2095"/>
  </r>
  <r>
    <s v="Aug"/>
    <s v="2024"/>
    <x v="3"/>
    <d v="2024-08-31T00:00:00"/>
    <s v="Y60"/>
    <s v="E40000011"/>
    <x v="3"/>
    <s v="QJ2"/>
    <s v="E54000058"/>
    <x v="20"/>
    <s v="15M"/>
    <s v="E38000261"/>
    <s v="NHS Derby and Derbyshire ICB - 15M"/>
    <x v="0"/>
    <n v="25"/>
  </r>
  <r>
    <s v="Aug"/>
    <s v="2024"/>
    <x v="3"/>
    <d v="2024-08-31T00:00:00"/>
    <s v="Y60"/>
    <s v="E40000011"/>
    <x v="3"/>
    <s v="QJ2"/>
    <s v="E54000058"/>
    <x v="20"/>
    <s v="15M"/>
    <s v="E38000261"/>
    <s v="NHS Derby and Derbyshire ICB - 15M"/>
    <x v="1"/>
    <n v="20"/>
  </r>
  <r>
    <s v="Aug"/>
    <s v="2024"/>
    <x v="3"/>
    <d v="2024-08-31T00:00:00"/>
    <s v="Y60"/>
    <s v="E40000011"/>
    <x v="3"/>
    <s v="QJ2"/>
    <s v="E54000058"/>
    <x v="20"/>
    <s v="15M"/>
    <s v="E38000261"/>
    <s v="NHS Derby and Derbyshire ICB - 15M"/>
    <x v="2"/>
    <n v="540"/>
  </r>
  <r>
    <s v="Aug"/>
    <s v="2024"/>
    <x v="3"/>
    <d v="2024-08-31T00:00:00"/>
    <s v="Y60"/>
    <s v="E40000011"/>
    <x v="3"/>
    <s v="QJ2"/>
    <s v="E54000058"/>
    <x v="20"/>
    <s v="15M"/>
    <s v="E38000261"/>
    <s v="NHS Derby and Derbyshire ICB - 15M"/>
    <x v="3"/>
    <n v="5045"/>
  </r>
  <r>
    <s v="Aug"/>
    <s v="2024"/>
    <x v="3"/>
    <d v="2024-08-31T00:00:00"/>
    <s v="Y60"/>
    <s v="E40000011"/>
    <x v="3"/>
    <s v="QJ2"/>
    <s v="E54000058"/>
    <x v="20"/>
    <s v="15M"/>
    <s v="E38000261"/>
    <s v="NHS Derby and Derbyshire ICB - 15M"/>
    <x v="4"/>
    <n v="1655"/>
  </r>
  <r>
    <s v="Aug"/>
    <s v="2024"/>
    <x v="3"/>
    <d v="2024-08-31T00:00:00"/>
    <s v="Y60"/>
    <s v="E40000011"/>
    <x v="3"/>
    <s v="QJ2"/>
    <s v="E54000058"/>
    <x v="20"/>
    <s v="15M"/>
    <s v="E38000261"/>
    <s v="NHS Derby and Derbyshire ICB - 15M"/>
    <x v="5"/>
    <n v="3415"/>
  </r>
  <r>
    <s v="Aug"/>
    <s v="2024"/>
    <x v="3"/>
    <d v="2024-08-31T00:00:00"/>
    <s v="Y60"/>
    <s v="E40000011"/>
    <x v="3"/>
    <s v="QJM"/>
    <s v="E54000013"/>
    <x v="21"/>
    <s v="71E"/>
    <s v="E38000238"/>
    <s v="NHS Lincolnshire ICB - 71E"/>
    <x v="0"/>
    <n v="30"/>
  </r>
  <r>
    <s v="Aug"/>
    <s v="2024"/>
    <x v="3"/>
    <d v="2024-08-31T00:00:00"/>
    <s v="Y60"/>
    <s v="E40000011"/>
    <x v="3"/>
    <s v="QJM"/>
    <s v="E54000013"/>
    <x v="21"/>
    <s v="71E"/>
    <s v="E38000238"/>
    <s v="NHS Lincolnshire ICB - 71E"/>
    <x v="1"/>
    <n v="10"/>
  </r>
  <r>
    <s v="Aug"/>
    <s v="2024"/>
    <x v="3"/>
    <d v="2024-08-31T00:00:00"/>
    <s v="Y60"/>
    <s v="E40000011"/>
    <x v="3"/>
    <s v="QJM"/>
    <s v="E54000013"/>
    <x v="21"/>
    <s v="71E"/>
    <s v="E38000238"/>
    <s v="NHS Lincolnshire ICB - 71E"/>
    <x v="2"/>
    <n v="105"/>
  </r>
  <r>
    <s v="Aug"/>
    <s v="2024"/>
    <x v="3"/>
    <d v="2024-08-31T00:00:00"/>
    <s v="Y60"/>
    <s v="E40000011"/>
    <x v="3"/>
    <s v="QJM"/>
    <s v="E54000013"/>
    <x v="21"/>
    <s v="71E"/>
    <s v="E38000238"/>
    <s v="NHS Lincolnshire ICB - 71E"/>
    <x v="3"/>
    <n v="3620"/>
  </r>
  <r>
    <s v="Aug"/>
    <s v="2024"/>
    <x v="3"/>
    <d v="2024-08-31T00:00:00"/>
    <s v="Y60"/>
    <s v="E40000011"/>
    <x v="3"/>
    <s v="QJM"/>
    <s v="E54000013"/>
    <x v="21"/>
    <s v="71E"/>
    <s v="E38000238"/>
    <s v="NHS Lincolnshire ICB - 71E"/>
    <x v="4"/>
    <n v="1750"/>
  </r>
  <r>
    <s v="Aug"/>
    <s v="2024"/>
    <x v="3"/>
    <d v="2024-08-31T00:00:00"/>
    <s v="Y60"/>
    <s v="E40000011"/>
    <x v="3"/>
    <s v="QJM"/>
    <s v="E54000013"/>
    <x v="21"/>
    <s v="71E"/>
    <s v="E38000238"/>
    <s v="NHS Lincolnshire ICB - 71E"/>
    <x v="5"/>
    <n v="3295"/>
  </r>
  <r>
    <s v="Aug"/>
    <s v="2024"/>
    <x v="3"/>
    <d v="2024-08-31T00:00:00"/>
    <s v="Y60"/>
    <s v="E40000011"/>
    <x v="3"/>
    <s v="QK1"/>
    <s v="E54000015"/>
    <x v="22"/>
    <s v="03W"/>
    <s v="E38000051"/>
    <s v="NHS Leicester, Leicestershire and Rutland ICB - 03W"/>
    <x v="0"/>
    <n v="40"/>
  </r>
  <r>
    <s v="Aug"/>
    <s v="2024"/>
    <x v="3"/>
    <d v="2024-08-31T00:00:00"/>
    <s v="Y60"/>
    <s v="E40000011"/>
    <x v="3"/>
    <s v="QK1"/>
    <s v="E54000015"/>
    <x v="22"/>
    <s v="03W"/>
    <s v="E38000051"/>
    <s v="NHS Leicester, Leicestershire and Rutland ICB - 03W"/>
    <x v="1"/>
    <n v="5"/>
  </r>
  <r>
    <s v="Aug"/>
    <s v="2024"/>
    <x v="3"/>
    <d v="2024-08-31T00:00:00"/>
    <s v="Y60"/>
    <s v="E40000011"/>
    <x v="3"/>
    <s v="QK1"/>
    <s v="E54000015"/>
    <x v="22"/>
    <s v="03W"/>
    <s v="E38000051"/>
    <s v="NHS Leicester, Leicestershire and Rutland ICB - 03W"/>
    <x v="2"/>
    <n v="60"/>
  </r>
  <r>
    <s v="Aug"/>
    <s v="2024"/>
    <x v="3"/>
    <d v="2024-08-31T00:00:00"/>
    <s v="Y60"/>
    <s v="E40000011"/>
    <x v="3"/>
    <s v="QK1"/>
    <s v="E54000015"/>
    <x v="22"/>
    <s v="03W"/>
    <s v="E38000051"/>
    <s v="NHS Leicester, Leicestershire and Rutland ICB - 03W"/>
    <x v="3"/>
    <n v="1415"/>
  </r>
  <r>
    <s v="Aug"/>
    <s v="2024"/>
    <x v="3"/>
    <d v="2024-08-31T00:00:00"/>
    <s v="Y60"/>
    <s v="E40000011"/>
    <x v="3"/>
    <s v="QK1"/>
    <s v="E54000015"/>
    <x v="22"/>
    <s v="03W"/>
    <s v="E38000051"/>
    <s v="NHS Leicester, Leicestershire and Rutland ICB - 03W"/>
    <x v="4"/>
    <n v="840"/>
  </r>
  <r>
    <s v="Aug"/>
    <s v="2024"/>
    <x v="3"/>
    <d v="2024-08-31T00:00:00"/>
    <s v="Y60"/>
    <s v="E40000011"/>
    <x v="3"/>
    <s v="QK1"/>
    <s v="E54000015"/>
    <x v="22"/>
    <s v="03W"/>
    <s v="E38000051"/>
    <s v="NHS Leicester, Leicestershire and Rutland ICB - 03W"/>
    <x v="5"/>
    <n v="1070"/>
  </r>
  <r>
    <s v="Aug"/>
    <s v="2024"/>
    <x v="3"/>
    <d v="2024-08-31T00:00:00"/>
    <s v="Y60"/>
    <s v="E40000011"/>
    <x v="3"/>
    <s v="QK1"/>
    <s v="E54000015"/>
    <x v="22"/>
    <s v="04C"/>
    <s v="E38000097"/>
    <s v="NHS Leicester, Leicestershire and Rutland ICB - 04C"/>
    <x v="0"/>
    <n v="30"/>
  </r>
  <r>
    <s v="Aug"/>
    <s v="2024"/>
    <x v="3"/>
    <d v="2024-08-31T00:00:00"/>
    <s v="Y60"/>
    <s v="E40000011"/>
    <x v="3"/>
    <s v="QK1"/>
    <s v="E54000015"/>
    <x v="22"/>
    <s v="04C"/>
    <s v="E38000097"/>
    <s v="NHS Leicester, Leicestershire and Rutland ICB - 04C"/>
    <x v="1"/>
    <n v="15"/>
  </r>
  <r>
    <s v="Aug"/>
    <s v="2024"/>
    <x v="3"/>
    <d v="2024-08-31T00:00:00"/>
    <s v="Y60"/>
    <s v="E40000011"/>
    <x v="3"/>
    <s v="QK1"/>
    <s v="E54000015"/>
    <x v="22"/>
    <s v="04C"/>
    <s v="E38000097"/>
    <s v="NHS Leicester, Leicestershire and Rutland ICB - 04C"/>
    <x v="2"/>
    <n v="20"/>
  </r>
  <r>
    <s v="Aug"/>
    <s v="2024"/>
    <x v="3"/>
    <d v="2024-08-31T00:00:00"/>
    <s v="Y60"/>
    <s v="E40000011"/>
    <x v="3"/>
    <s v="QK1"/>
    <s v="E54000015"/>
    <x v="22"/>
    <s v="04C"/>
    <s v="E38000097"/>
    <s v="NHS Leicester, Leicestershire and Rutland ICB - 04C"/>
    <x v="3"/>
    <n v="795"/>
  </r>
  <r>
    <s v="Aug"/>
    <s v="2024"/>
    <x v="3"/>
    <d v="2024-08-31T00:00:00"/>
    <s v="Y60"/>
    <s v="E40000011"/>
    <x v="3"/>
    <s v="QK1"/>
    <s v="E54000015"/>
    <x v="22"/>
    <s v="04C"/>
    <s v="E38000097"/>
    <s v="NHS Leicester, Leicestershire and Rutland ICB - 04C"/>
    <x v="4"/>
    <n v="745"/>
  </r>
  <r>
    <s v="Aug"/>
    <s v="2024"/>
    <x v="3"/>
    <d v="2024-08-31T00:00:00"/>
    <s v="Y60"/>
    <s v="E40000011"/>
    <x v="3"/>
    <s v="QK1"/>
    <s v="E54000015"/>
    <x v="22"/>
    <s v="04C"/>
    <s v="E38000097"/>
    <s v="NHS Leicester, Leicestershire and Rutland ICB - 04C"/>
    <x v="5"/>
    <n v="875"/>
  </r>
  <r>
    <s v="Aug"/>
    <s v="2024"/>
    <x v="3"/>
    <d v="2024-08-31T00:00:00"/>
    <s v="Y60"/>
    <s v="E40000011"/>
    <x v="3"/>
    <s v="QK1"/>
    <s v="E54000015"/>
    <x v="22"/>
    <s v="04V"/>
    <s v="E38000201"/>
    <s v="NHS Leicester, Leicestershire and Rutland ICB - 04V"/>
    <x v="0"/>
    <n v="80"/>
  </r>
  <r>
    <s v="Aug"/>
    <s v="2024"/>
    <x v="3"/>
    <d v="2024-08-31T00:00:00"/>
    <s v="Y60"/>
    <s v="E40000011"/>
    <x v="3"/>
    <s v="QK1"/>
    <s v="E54000015"/>
    <x v="22"/>
    <s v="04V"/>
    <s v="E38000201"/>
    <s v="NHS Leicester, Leicestershire and Rutland ICB - 04V"/>
    <x v="1"/>
    <s v="*"/>
  </r>
  <r>
    <s v="Aug"/>
    <s v="2024"/>
    <x v="3"/>
    <d v="2024-08-31T00:00:00"/>
    <s v="Y60"/>
    <s v="E40000011"/>
    <x v="3"/>
    <s v="QK1"/>
    <s v="E54000015"/>
    <x v="22"/>
    <s v="04V"/>
    <s v="E38000201"/>
    <s v="NHS Leicester, Leicestershire and Rutland ICB - 04V"/>
    <x v="2"/>
    <n v="35"/>
  </r>
  <r>
    <s v="Aug"/>
    <s v="2024"/>
    <x v="3"/>
    <d v="2024-08-31T00:00:00"/>
    <s v="Y60"/>
    <s v="E40000011"/>
    <x v="3"/>
    <s v="QK1"/>
    <s v="E54000015"/>
    <x v="22"/>
    <s v="04V"/>
    <s v="E38000201"/>
    <s v="NHS Leicester, Leicestershire and Rutland ICB - 04V"/>
    <x v="3"/>
    <n v="1535"/>
  </r>
  <r>
    <s v="Aug"/>
    <s v="2024"/>
    <x v="3"/>
    <d v="2024-08-31T00:00:00"/>
    <s v="Y60"/>
    <s v="E40000011"/>
    <x v="3"/>
    <s v="QK1"/>
    <s v="E54000015"/>
    <x v="22"/>
    <s v="04V"/>
    <s v="E38000201"/>
    <s v="NHS Leicester, Leicestershire and Rutland ICB - 04V"/>
    <x v="4"/>
    <n v="660"/>
  </r>
  <r>
    <s v="Aug"/>
    <s v="2024"/>
    <x v="3"/>
    <d v="2024-08-31T00:00:00"/>
    <s v="Y60"/>
    <s v="E40000011"/>
    <x v="3"/>
    <s v="QK1"/>
    <s v="E54000015"/>
    <x v="22"/>
    <s v="04V"/>
    <s v="E38000201"/>
    <s v="NHS Leicester, Leicestershire and Rutland ICB - 04V"/>
    <x v="5"/>
    <n v="1040"/>
  </r>
  <r>
    <s v="Aug"/>
    <s v="2024"/>
    <x v="3"/>
    <d v="2024-08-31T00:00:00"/>
    <s v="Y60"/>
    <s v="E40000011"/>
    <x v="3"/>
    <s v="QNC"/>
    <s v="E54000010"/>
    <x v="23"/>
    <s v="04Y"/>
    <s v="E38000028"/>
    <s v="NHS Staffordshire and Stoke-on-Trent ICB - 04Y"/>
    <x v="0"/>
    <n v="30"/>
  </r>
  <r>
    <s v="Aug"/>
    <s v="2024"/>
    <x v="3"/>
    <d v="2024-08-31T00:00:00"/>
    <s v="Y60"/>
    <s v="E40000011"/>
    <x v="3"/>
    <s v="QNC"/>
    <s v="E54000010"/>
    <x v="23"/>
    <s v="04Y"/>
    <s v="E38000028"/>
    <s v="NHS Staffordshire and Stoke-on-Trent ICB - 04Y"/>
    <x v="1"/>
    <s v="*"/>
  </r>
  <r>
    <s v="Aug"/>
    <s v="2024"/>
    <x v="3"/>
    <d v="2024-08-31T00:00:00"/>
    <s v="Y60"/>
    <s v="E40000011"/>
    <x v="3"/>
    <s v="QNC"/>
    <s v="E54000010"/>
    <x v="23"/>
    <s v="04Y"/>
    <s v="E38000028"/>
    <s v="NHS Staffordshire and Stoke-on-Trent ICB - 04Y"/>
    <x v="2"/>
    <n v="160"/>
  </r>
  <r>
    <s v="Aug"/>
    <s v="2024"/>
    <x v="3"/>
    <d v="2024-08-31T00:00:00"/>
    <s v="Y60"/>
    <s v="E40000011"/>
    <x v="3"/>
    <s v="QNC"/>
    <s v="E54000010"/>
    <x v="23"/>
    <s v="04Y"/>
    <s v="E38000028"/>
    <s v="NHS Staffordshire and Stoke-on-Trent ICB - 04Y"/>
    <x v="3"/>
    <n v="705"/>
  </r>
  <r>
    <s v="Aug"/>
    <s v="2024"/>
    <x v="3"/>
    <d v="2024-08-31T00:00:00"/>
    <s v="Y60"/>
    <s v="E40000011"/>
    <x v="3"/>
    <s v="QNC"/>
    <s v="E54000010"/>
    <x v="23"/>
    <s v="04Y"/>
    <s v="E38000028"/>
    <s v="NHS Staffordshire and Stoke-on-Trent ICB - 04Y"/>
    <x v="4"/>
    <n v="65"/>
  </r>
  <r>
    <s v="Aug"/>
    <s v="2024"/>
    <x v="3"/>
    <d v="2024-08-31T00:00:00"/>
    <s v="Y60"/>
    <s v="E40000011"/>
    <x v="3"/>
    <s v="QNC"/>
    <s v="E54000010"/>
    <x v="23"/>
    <s v="04Y"/>
    <s v="E38000028"/>
    <s v="NHS Staffordshire and Stoke-on-Trent ICB - 04Y"/>
    <x v="5"/>
    <n v="490"/>
  </r>
  <r>
    <s v="Aug"/>
    <s v="2024"/>
    <x v="3"/>
    <d v="2024-08-31T00:00:00"/>
    <s v="Y60"/>
    <s v="E40000011"/>
    <x v="3"/>
    <s v="QNC"/>
    <s v="E54000010"/>
    <x v="23"/>
    <s v="05D"/>
    <s v="E38000053"/>
    <s v="NHS Staffordshire and Stoke-on-Trent ICB - 05D"/>
    <x v="0"/>
    <n v="25"/>
  </r>
  <r>
    <s v="Aug"/>
    <s v="2024"/>
    <x v="3"/>
    <d v="2024-08-31T00:00:00"/>
    <s v="Y60"/>
    <s v="E40000011"/>
    <x v="3"/>
    <s v="QNC"/>
    <s v="E54000010"/>
    <x v="23"/>
    <s v="05D"/>
    <s v="E38000053"/>
    <s v="NHS Staffordshire and Stoke-on-Trent ICB - 05D"/>
    <x v="1"/>
    <s v="*"/>
  </r>
  <r>
    <s v="Aug"/>
    <s v="2024"/>
    <x v="3"/>
    <d v="2024-08-31T00:00:00"/>
    <s v="Y60"/>
    <s v="E40000011"/>
    <x v="3"/>
    <s v="QNC"/>
    <s v="E54000010"/>
    <x v="23"/>
    <s v="05D"/>
    <s v="E38000053"/>
    <s v="NHS Staffordshire and Stoke-on-Trent ICB - 05D"/>
    <x v="2"/>
    <n v="70"/>
  </r>
  <r>
    <s v="Aug"/>
    <s v="2024"/>
    <x v="3"/>
    <d v="2024-08-31T00:00:00"/>
    <s v="Y60"/>
    <s v="E40000011"/>
    <x v="3"/>
    <s v="QNC"/>
    <s v="E54000010"/>
    <x v="23"/>
    <s v="05D"/>
    <s v="E38000053"/>
    <s v="NHS Staffordshire and Stoke-on-Trent ICB - 05D"/>
    <x v="3"/>
    <n v="690"/>
  </r>
  <r>
    <s v="Aug"/>
    <s v="2024"/>
    <x v="3"/>
    <d v="2024-08-31T00:00:00"/>
    <s v="Y60"/>
    <s v="E40000011"/>
    <x v="3"/>
    <s v="QNC"/>
    <s v="E54000010"/>
    <x v="23"/>
    <s v="05D"/>
    <s v="E38000053"/>
    <s v="NHS Staffordshire and Stoke-on-Trent ICB - 05D"/>
    <x v="4"/>
    <n v="40"/>
  </r>
  <r>
    <s v="Aug"/>
    <s v="2024"/>
    <x v="3"/>
    <d v="2024-08-31T00:00:00"/>
    <s v="Y60"/>
    <s v="E40000011"/>
    <x v="3"/>
    <s v="QNC"/>
    <s v="E54000010"/>
    <x v="23"/>
    <s v="05D"/>
    <s v="E38000053"/>
    <s v="NHS Staffordshire and Stoke-on-Trent ICB - 05D"/>
    <x v="5"/>
    <n v="430"/>
  </r>
  <r>
    <s v="Aug"/>
    <s v="2024"/>
    <x v="3"/>
    <d v="2024-08-31T00:00:00"/>
    <s v="Y60"/>
    <s v="E40000011"/>
    <x v="3"/>
    <s v="QNC"/>
    <s v="E54000010"/>
    <x v="23"/>
    <s v="05G"/>
    <s v="E38000126"/>
    <s v="NHS Staffordshire and Stoke-on-Trent ICB - 05G"/>
    <x v="0"/>
    <n v="110"/>
  </r>
  <r>
    <s v="Aug"/>
    <s v="2024"/>
    <x v="3"/>
    <d v="2024-08-31T00:00:00"/>
    <s v="Y60"/>
    <s v="E40000011"/>
    <x v="3"/>
    <s v="QNC"/>
    <s v="E54000010"/>
    <x v="23"/>
    <s v="05G"/>
    <s v="E38000126"/>
    <s v="NHS Staffordshire and Stoke-on-Trent ICB - 05G"/>
    <x v="1"/>
    <s v="*"/>
  </r>
  <r>
    <s v="Aug"/>
    <s v="2024"/>
    <x v="3"/>
    <d v="2024-08-31T00:00:00"/>
    <s v="Y60"/>
    <s v="E40000011"/>
    <x v="3"/>
    <s v="QNC"/>
    <s v="E54000010"/>
    <x v="23"/>
    <s v="05G"/>
    <s v="E38000126"/>
    <s v="NHS Staffordshire and Stoke-on-Trent ICB - 05G"/>
    <x v="2"/>
    <n v="175"/>
  </r>
  <r>
    <s v="Aug"/>
    <s v="2024"/>
    <x v="3"/>
    <d v="2024-08-31T00:00:00"/>
    <s v="Y60"/>
    <s v="E40000011"/>
    <x v="3"/>
    <s v="QNC"/>
    <s v="E54000010"/>
    <x v="23"/>
    <s v="05G"/>
    <s v="E38000126"/>
    <s v="NHS Staffordshire and Stoke-on-Trent ICB - 05G"/>
    <x v="3"/>
    <n v="655"/>
  </r>
  <r>
    <s v="Aug"/>
    <s v="2024"/>
    <x v="3"/>
    <d v="2024-08-31T00:00:00"/>
    <s v="Y60"/>
    <s v="E40000011"/>
    <x v="3"/>
    <s v="QNC"/>
    <s v="E54000010"/>
    <x v="23"/>
    <s v="05G"/>
    <s v="E38000126"/>
    <s v="NHS Staffordshire and Stoke-on-Trent ICB - 05G"/>
    <x v="4"/>
    <n v="950"/>
  </r>
  <r>
    <s v="Aug"/>
    <s v="2024"/>
    <x v="3"/>
    <d v="2024-08-31T00:00:00"/>
    <s v="Y60"/>
    <s v="E40000011"/>
    <x v="3"/>
    <s v="QNC"/>
    <s v="E54000010"/>
    <x v="23"/>
    <s v="05G"/>
    <s v="E38000126"/>
    <s v="NHS Staffordshire and Stoke-on-Trent ICB - 05G"/>
    <x v="5"/>
    <n v="760"/>
  </r>
  <r>
    <s v="Aug"/>
    <s v="2024"/>
    <x v="3"/>
    <d v="2024-08-31T00:00:00"/>
    <s v="Y60"/>
    <s v="E40000011"/>
    <x v="3"/>
    <s v="QNC"/>
    <s v="E54000010"/>
    <x v="23"/>
    <s v="05Q"/>
    <s v="E38000153"/>
    <s v="NHS Staffordshire and Stoke-on-Trent ICB - 05Q"/>
    <x v="0"/>
    <n v="55"/>
  </r>
  <r>
    <s v="Aug"/>
    <s v="2024"/>
    <x v="3"/>
    <d v="2024-08-31T00:00:00"/>
    <s v="Y60"/>
    <s v="E40000011"/>
    <x v="3"/>
    <s v="QNC"/>
    <s v="E54000010"/>
    <x v="23"/>
    <s v="05Q"/>
    <s v="E38000153"/>
    <s v="NHS Staffordshire and Stoke-on-Trent ICB - 05Q"/>
    <x v="1"/>
    <s v="*"/>
  </r>
  <r>
    <s v="Aug"/>
    <s v="2024"/>
    <x v="3"/>
    <d v="2024-08-31T00:00:00"/>
    <s v="Y60"/>
    <s v="E40000011"/>
    <x v="3"/>
    <s v="QNC"/>
    <s v="E54000010"/>
    <x v="23"/>
    <s v="05Q"/>
    <s v="E38000153"/>
    <s v="NHS Staffordshire and Stoke-on-Trent ICB - 05Q"/>
    <x v="2"/>
    <n v="105"/>
  </r>
  <r>
    <s v="Aug"/>
    <s v="2024"/>
    <x v="3"/>
    <d v="2024-08-31T00:00:00"/>
    <s v="Y60"/>
    <s v="E40000011"/>
    <x v="3"/>
    <s v="QNC"/>
    <s v="E54000010"/>
    <x v="23"/>
    <s v="05Q"/>
    <s v="E38000153"/>
    <s v="NHS Staffordshire and Stoke-on-Trent ICB - 05Q"/>
    <x v="3"/>
    <n v="1300"/>
  </r>
  <r>
    <s v="Aug"/>
    <s v="2024"/>
    <x v="3"/>
    <d v="2024-08-31T00:00:00"/>
    <s v="Y60"/>
    <s v="E40000011"/>
    <x v="3"/>
    <s v="QNC"/>
    <s v="E54000010"/>
    <x v="23"/>
    <s v="05Q"/>
    <s v="E38000153"/>
    <s v="NHS Staffordshire and Stoke-on-Trent ICB - 05Q"/>
    <x v="4"/>
    <n v="160"/>
  </r>
  <r>
    <s v="Aug"/>
    <s v="2024"/>
    <x v="3"/>
    <d v="2024-08-31T00:00:00"/>
    <s v="Y60"/>
    <s v="E40000011"/>
    <x v="3"/>
    <s v="QNC"/>
    <s v="E54000010"/>
    <x v="23"/>
    <s v="05Q"/>
    <s v="E38000153"/>
    <s v="NHS Staffordshire and Stoke-on-Trent ICB - 05Q"/>
    <x v="5"/>
    <n v="575"/>
  </r>
  <r>
    <s v="Aug"/>
    <s v="2024"/>
    <x v="3"/>
    <d v="2024-08-31T00:00:00"/>
    <s v="Y60"/>
    <s v="E40000011"/>
    <x v="3"/>
    <s v="QNC"/>
    <s v="E54000010"/>
    <x v="23"/>
    <s v="05V"/>
    <s v="E38000173"/>
    <s v="NHS Staffordshire and Stoke-on-Trent ICB - 05V"/>
    <x v="0"/>
    <n v="85"/>
  </r>
  <r>
    <s v="Aug"/>
    <s v="2024"/>
    <x v="3"/>
    <d v="2024-08-31T00:00:00"/>
    <s v="Y60"/>
    <s v="E40000011"/>
    <x v="3"/>
    <s v="QNC"/>
    <s v="E54000010"/>
    <x v="23"/>
    <s v="05V"/>
    <s v="E38000173"/>
    <s v="NHS Staffordshire and Stoke-on-Trent ICB - 05V"/>
    <x v="1"/>
    <s v="*"/>
  </r>
  <r>
    <s v="Aug"/>
    <s v="2024"/>
    <x v="3"/>
    <d v="2024-08-31T00:00:00"/>
    <s v="Y60"/>
    <s v="E40000011"/>
    <x v="3"/>
    <s v="QNC"/>
    <s v="E54000010"/>
    <x v="23"/>
    <s v="05V"/>
    <s v="E38000173"/>
    <s v="NHS Staffordshire and Stoke-on-Trent ICB - 05V"/>
    <x v="2"/>
    <n v="75"/>
  </r>
  <r>
    <s v="Aug"/>
    <s v="2024"/>
    <x v="3"/>
    <d v="2024-08-31T00:00:00"/>
    <s v="Y60"/>
    <s v="E40000011"/>
    <x v="3"/>
    <s v="QNC"/>
    <s v="E54000010"/>
    <x v="23"/>
    <s v="05V"/>
    <s v="E38000173"/>
    <s v="NHS Staffordshire and Stoke-on-Trent ICB - 05V"/>
    <x v="3"/>
    <n v="875"/>
  </r>
  <r>
    <s v="Aug"/>
    <s v="2024"/>
    <x v="3"/>
    <d v="2024-08-31T00:00:00"/>
    <s v="Y60"/>
    <s v="E40000011"/>
    <x v="3"/>
    <s v="QNC"/>
    <s v="E54000010"/>
    <x v="23"/>
    <s v="05V"/>
    <s v="E38000173"/>
    <s v="NHS Staffordshire and Stoke-on-Trent ICB - 05V"/>
    <x v="4"/>
    <n v="105"/>
  </r>
  <r>
    <s v="Aug"/>
    <s v="2024"/>
    <x v="3"/>
    <d v="2024-08-31T00:00:00"/>
    <s v="Y60"/>
    <s v="E40000011"/>
    <x v="3"/>
    <s v="QNC"/>
    <s v="E54000010"/>
    <x v="23"/>
    <s v="05V"/>
    <s v="E38000173"/>
    <s v="NHS Staffordshire and Stoke-on-Trent ICB - 05V"/>
    <x v="5"/>
    <n v="375"/>
  </r>
  <r>
    <s v="Aug"/>
    <s v="2024"/>
    <x v="3"/>
    <d v="2024-08-31T00:00:00"/>
    <s v="Y60"/>
    <s v="E40000011"/>
    <x v="3"/>
    <s v="QNC"/>
    <s v="E54000010"/>
    <x v="23"/>
    <s v="05W"/>
    <s v="E38000175"/>
    <s v="NHS Staffordshire and Stoke-on-Trent ICB - 05W"/>
    <x v="0"/>
    <n v="90"/>
  </r>
  <r>
    <s v="Aug"/>
    <s v="2024"/>
    <x v="3"/>
    <d v="2024-08-31T00:00:00"/>
    <s v="Y60"/>
    <s v="E40000011"/>
    <x v="3"/>
    <s v="QNC"/>
    <s v="E54000010"/>
    <x v="23"/>
    <s v="05W"/>
    <s v="E38000175"/>
    <s v="NHS Staffordshire and Stoke-on-Trent ICB - 05W"/>
    <x v="1"/>
    <s v="*"/>
  </r>
  <r>
    <s v="Aug"/>
    <s v="2024"/>
    <x v="3"/>
    <d v="2024-08-31T00:00:00"/>
    <s v="Y60"/>
    <s v="E40000011"/>
    <x v="3"/>
    <s v="QNC"/>
    <s v="E54000010"/>
    <x v="23"/>
    <s v="05W"/>
    <s v="E38000175"/>
    <s v="NHS Staffordshire and Stoke-on-Trent ICB - 05W"/>
    <x v="2"/>
    <n v="115"/>
  </r>
  <r>
    <s v="Aug"/>
    <s v="2024"/>
    <x v="3"/>
    <d v="2024-08-31T00:00:00"/>
    <s v="Y60"/>
    <s v="E40000011"/>
    <x v="3"/>
    <s v="QNC"/>
    <s v="E54000010"/>
    <x v="23"/>
    <s v="05W"/>
    <s v="E38000175"/>
    <s v="NHS Staffordshire and Stoke-on-Trent ICB - 05W"/>
    <x v="3"/>
    <n v="850"/>
  </r>
  <r>
    <s v="Aug"/>
    <s v="2024"/>
    <x v="3"/>
    <d v="2024-08-31T00:00:00"/>
    <s v="Y60"/>
    <s v="E40000011"/>
    <x v="3"/>
    <s v="QNC"/>
    <s v="E54000010"/>
    <x v="23"/>
    <s v="05W"/>
    <s v="E38000175"/>
    <s v="NHS Staffordshire and Stoke-on-Trent ICB - 05W"/>
    <x v="4"/>
    <n v="1285"/>
  </r>
  <r>
    <s v="Aug"/>
    <s v="2024"/>
    <x v="3"/>
    <d v="2024-08-31T00:00:00"/>
    <s v="Y60"/>
    <s v="E40000011"/>
    <x v="3"/>
    <s v="QNC"/>
    <s v="E54000010"/>
    <x v="23"/>
    <s v="05W"/>
    <s v="E38000175"/>
    <s v="NHS Staffordshire and Stoke-on-Trent ICB - 05W"/>
    <x v="5"/>
    <n v="810"/>
  </r>
  <r>
    <s v="Aug"/>
    <s v="2024"/>
    <x v="3"/>
    <d v="2024-08-31T00:00:00"/>
    <s v="Y60"/>
    <s v="E40000011"/>
    <x v="3"/>
    <s v="QOC"/>
    <s v="E54000011"/>
    <x v="24"/>
    <s v="M2L0M"/>
    <s v="E38000257"/>
    <s v="NHS Shropshire, Telford and Wrekin ICB - M2L0M"/>
    <x v="0"/>
    <n v="240"/>
  </r>
  <r>
    <s v="Aug"/>
    <s v="2024"/>
    <x v="3"/>
    <d v="2024-08-31T00:00:00"/>
    <s v="Y60"/>
    <s v="E40000011"/>
    <x v="3"/>
    <s v="QOC"/>
    <s v="E54000011"/>
    <x v="24"/>
    <s v="M2L0M"/>
    <s v="E38000257"/>
    <s v="NHS Shropshire, Telford and Wrekin ICB - M2L0M"/>
    <x v="1"/>
    <s v="*"/>
  </r>
  <r>
    <s v="Aug"/>
    <s v="2024"/>
    <x v="3"/>
    <d v="2024-08-31T00:00:00"/>
    <s v="Y60"/>
    <s v="E40000011"/>
    <x v="3"/>
    <s v="QOC"/>
    <s v="E54000011"/>
    <x v="24"/>
    <s v="M2L0M"/>
    <s v="E38000257"/>
    <s v="NHS Shropshire, Telford and Wrekin ICB - M2L0M"/>
    <x v="2"/>
    <n v="585"/>
  </r>
  <r>
    <s v="Aug"/>
    <s v="2024"/>
    <x v="3"/>
    <d v="2024-08-31T00:00:00"/>
    <s v="Y60"/>
    <s v="E40000011"/>
    <x v="3"/>
    <s v="QOC"/>
    <s v="E54000011"/>
    <x v="24"/>
    <s v="M2L0M"/>
    <s v="E38000257"/>
    <s v="NHS Shropshire, Telford and Wrekin ICB - M2L0M"/>
    <x v="3"/>
    <n v="2830"/>
  </r>
  <r>
    <s v="Aug"/>
    <s v="2024"/>
    <x v="3"/>
    <d v="2024-08-31T00:00:00"/>
    <s v="Y60"/>
    <s v="E40000011"/>
    <x v="3"/>
    <s v="QOC"/>
    <s v="E54000011"/>
    <x v="24"/>
    <s v="M2L0M"/>
    <s v="E38000257"/>
    <s v="NHS Shropshire, Telford and Wrekin ICB - M2L0M"/>
    <x v="4"/>
    <n v="275"/>
  </r>
  <r>
    <s v="Aug"/>
    <s v="2024"/>
    <x v="3"/>
    <d v="2024-08-31T00:00:00"/>
    <s v="Y60"/>
    <s v="E40000011"/>
    <x v="3"/>
    <s v="QOC"/>
    <s v="E54000011"/>
    <x v="24"/>
    <s v="M2L0M"/>
    <s v="E38000257"/>
    <s v="NHS Shropshire, Telford and Wrekin ICB - M2L0M"/>
    <x v="5"/>
    <n v="1050"/>
  </r>
  <r>
    <s v="Aug"/>
    <s v="2024"/>
    <x v="3"/>
    <d v="2024-08-31T00:00:00"/>
    <s v="Y60"/>
    <s v="E40000011"/>
    <x v="3"/>
    <s v="QPM"/>
    <s v="E54000059"/>
    <x v="25"/>
    <s v="78H"/>
    <s v="E38000262"/>
    <s v="NHS Northamptonshire ICB - 78H"/>
    <x v="0"/>
    <n v="135"/>
  </r>
  <r>
    <s v="Aug"/>
    <s v="2024"/>
    <x v="3"/>
    <d v="2024-08-31T00:00:00"/>
    <s v="Y60"/>
    <s v="E40000011"/>
    <x v="3"/>
    <s v="QPM"/>
    <s v="E54000059"/>
    <x v="25"/>
    <s v="78H"/>
    <s v="E38000262"/>
    <s v="NHS Northamptonshire ICB - 78H"/>
    <x v="1"/>
    <n v="5"/>
  </r>
  <r>
    <s v="Aug"/>
    <s v="2024"/>
    <x v="3"/>
    <d v="2024-08-31T00:00:00"/>
    <s v="Y60"/>
    <s v="E40000011"/>
    <x v="3"/>
    <s v="QPM"/>
    <s v="E54000059"/>
    <x v="25"/>
    <s v="78H"/>
    <s v="E38000262"/>
    <s v="NHS Northamptonshire ICB - 78H"/>
    <x v="2"/>
    <n v="190"/>
  </r>
  <r>
    <s v="Aug"/>
    <s v="2024"/>
    <x v="3"/>
    <d v="2024-08-31T00:00:00"/>
    <s v="Y60"/>
    <s v="E40000011"/>
    <x v="3"/>
    <s v="QPM"/>
    <s v="E54000059"/>
    <x v="25"/>
    <s v="78H"/>
    <s v="E38000262"/>
    <s v="NHS Northamptonshire ICB - 78H"/>
    <x v="3"/>
    <n v="2310"/>
  </r>
  <r>
    <s v="Aug"/>
    <s v="2024"/>
    <x v="3"/>
    <d v="2024-08-31T00:00:00"/>
    <s v="Y60"/>
    <s v="E40000011"/>
    <x v="3"/>
    <s v="QPM"/>
    <s v="E54000059"/>
    <x v="25"/>
    <s v="78H"/>
    <s v="E38000262"/>
    <s v="NHS Northamptonshire ICB - 78H"/>
    <x v="4"/>
    <n v="1465"/>
  </r>
  <r>
    <s v="Aug"/>
    <s v="2024"/>
    <x v="3"/>
    <d v="2024-08-31T00:00:00"/>
    <s v="Y60"/>
    <s v="E40000011"/>
    <x v="3"/>
    <s v="QPM"/>
    <s v="E54000059"/>
    <x v="25"/>
    <s v="78H"/>
    <s v="E38000262"/>
    <s v="NHS Northamptonshire ICB - 78H"/>
    <x v="5"/>
    <n v="1930"/>
  </r>
  <r>
    <s v="Aug"/>
    <s v="2024"/>
    <x v="3"/>
    <d v="2024-08-31T00:00:00"/>
    <s v="Y60"/>
    <s v="E40000011"/>
    <x v="3"/>
    <s v="QT1"/>
    <s v="E54000060"/>
    <x v="26"/>
    <s v="02Q"/>
    <s v="E38000008"/>
    <s v="NHS Nottingham and Nottinghamshire ICB - 02Q"/>
    <x v="0"/>
    <n v="35"/>
  </r>
  <r>
    <s v="Aug"/>
    <s v="2024"/>
    <x v="3"/>
    <d v="2024-08-31T00:00:00"/>
    <s v="Y60"/>
    <s v="E40000011"/>
    <x v="3"/>
    <s v="QT1"/>
    <s v="E54000060"/>
    <x v="26"/>
    <s v="02Q"/>
    <s v="E38000008"/>
    <s v="NHS Nottingham and Nottinghamshire ICB - 02Q"/>
    <x v="1"/>
    <s v="*"/>
  </r>
  <r>
    <s v="Aug"/>
    <s v="2024"/>
    <x v="3"/>
    <d v="2024-08-31T00:00:00"/>
    <s v="Y60"/>
    <s v="E40000011"/>
    <x v="3"/>
    <s v="QT1"/>
    <s v="E54000060"/>
    <x v="26"/>
    <s v="02Q"/>
    <s v="E38000008"/>
    <s v="NHS Nottingham and Nottinghamshire ICB - 02Q"/>
    <x v="2"/>
    <n v="135"/>
  </r>
  <r>
    <s v="Aug"/>
    <s v="2024"/>
    <x v="3"/>
    <d v="2024-08-31T00:00:00"/>
    <s v="Y60"/>
    <s v="E40000011"/>
    <x v="3"/>
    <s v="QT1"/>
    <s v="E54000060"/>
    <x v="26"/>
    <s v="02Q"/>
    <s v="E38000008"/>
    <s v="NHS Nottingham and Nottinghamshire ICB - 02Q"/>
    <x v="3"/>
    <n v="515"/>
  </r>
  <r>
    <s v="Aug"/>
    <s v="2024"/>
    <x v="3"/>
    <d v="2024-08-31T00:00:00"/>
    <s v="Y60"/>
    <s v="E40000011"/>
    <x v="3"/>
    <s v="QT1"/>
    <s v="E54000060"/>
    <x v="26"/>
    <s v="02Q"/>
    <s v="E38000008"/>
    <s v="NHS Nottingham and Nottinghamshire ICB - 02Q"/>
    <x v="4"/>
    <n v="330"/>
  </r>
  <r>
    <s v="Aug"/>
    <s v="2024"/>
    <x v="3"/>
    <d v="2024-08-31T00:00:00"/>
    <s v="Y60"/>
    <s v="E40000011"/>
    <x v="3"/>
    <s v="QT1"/>
    <s v="E54000060"/>
    <x v="26"/>
    <s v="02Q"/>
    <s v="E38000008"/>
    <s v="NHS Nottingham and Nottinghamshire ICB - 02Q"/>
    <x v="5"/>
    <n v="385"/>
  </r>
  <r>
    <s v="Aug"/>
    <s v="2024"/>
    <x v="3"/>
    <d v="2024-08-31T00:00:00"/>
    <s v="Y60"/>
    <s v="E40000011"/>
    <x v="3"/>
    <s v="QT1"/>
    <s v="E54000060"/>
    <x v="26"/>
    <s v="52R"/>
    <s v="E38000243"/>
    <s v="NHS Nottingham and Nottinghamshire ICB - 52R"/>
    <x v="0"/>
    <n v="185"/>
  </r>
  <r>
    <s v="Aug"/>
    <s v="2024"/>
    <x v="3"/>
    <d v="2024-08-31T00:00:00"/>
    <s v="Y60"/>
    <s v="E40000011"/>
    <x v="3"/>
    <s v="QT1"/>
    <s v="E54000060"/>
    <x v="26"/>
    <s v="52R"/>
    <s v="E38000243"/>
    <s v="NHS Nottingham and Nottinghamshire ICB - 52R"/>
    <x v="1"/>
    <n v="30"/>
  </r>
  <r>
    <s v="Aug"/>
    <s v="2024"/>
    <x v="3"/>
    <d v="2024-08-31T00:00:00"/>
    <s v="Y60"/>
    <s v="E40000011"/>
    <x v="3"/>
    <s v="QT1"/>
    <s v="E54000060"/>
    <x v="26"/>
    <s v="52R"/>
    <s v="E38000243"/>
    <s v="NHS Nottingham and Nottinghamshire ICB - 52R"/>
    <x v="2"/>
    <n v="660"/>
  </r>
  <r>
    <s v="Aug"/>
    <s v="2024"/>
    <x v="3"/>
    <d v="2024-08-31T00:00:00"/>
    <s v="Y60"/>
    <s v="E40000011"/>
    <x v="3"/>
    <s v="QT1"/>
    <s v="E54000060"/>
    <x v="26"/>
    <s v="52R"/>
    <s v="E38000243"/>
    <s v="NHS Nottingham and Nottinghamshire ICB - 52R"/>
    <x v="3"/>
    <n v="3235"/>
  </r>
  <r>
    <s v="Aug"/>
    <s v="2024"/>
    <x v="3"/>
    <d v="2024-08-31T00:00:00"/>
    <s v="Y60"/>
    <s v="E40000011"/>
    <x v="3"/>
    <s v="QT1"/>
    <s v="E54000060"/>
    <x v="26"/>
    <s v="52R"/>
    <s v="E38000243"/>
    <s v="NHS Nottingham and Nottinghamshire ICB - 52R"/>
    <x v="4"/>
    <n v="2520"/>
  </r>
  <r>
    <s v="Aug"/>
    <s v="2024"/>
    <x v="3"/>
    <d v="2024-08-31T00:00:00"/>
    <s v="Y60"/>
    <s v="E40000011"/>
    <x v="3"/>
    <s v="QT1"/>
    <s v="E54000060"/>
    <x v="26"/>
    <s v="52R"/>
    <s v="E38000243"/>
    <s v="NHS Nottingham and Nottinghamshire ICB - 52R"/>
    <x v="5"/>
    <n v="2835"/>
  </r>
  <r>
    <s v="Aug"/>
    <s v="2024"/>
    <x v="3"/>
    <d v="2024-08-31T00:00:00"/>
    <s v="Y60"/>
    <s v="E40000011"/>
    <x v="3"/>
    <s v="QUA"/>
    <s v="E54000062"/>
    <x v="27"/>
    <s v="D2P2L"/>
    <s v="E38000259"/>
    <s v="NHS Black Country ICB - D2P2L"/>
    <x v="0"/>
    <n v="285"/>
  </r>
  <r>
    <s v="Aug"/>
    <s v="2024"/>
    <x v="3"/>
    <d v="2024-08-31T00:00:00"/>
    <s v="Y60"/>
    <s v="E40000011"/>
    <x v="3"/>
    <s v="QUA"/>
    <s v="E54000062"/>
    <x v="27"/>
    <s v="D2P2L"/>
    <s v="E38000259"/>
    <s v="NHS Black Country ICB - D2P2L"/>
    <x v="1"/>
    <s v="*"/>
  </r>
  <r>
    <s v="Aug"/>
    <s v="2024"/>
    <x v="3"/>
    <d v="2024-08-31T00:00:00"/>
    <s v="Y60"/>
    <s v="E40000011"/>
    <x v="3"/>
    <s v="QUA"/>
    <s v="E54000062"/>
    <x v="27"/>
    <s v="D2P2L"/>
    <s v="E38000259"/>
    <s v="NHS Black Country ICB - D2P2L"/>
    <x v="2"/>
    <n v="585"/>
  </r>
  <r>
    <s v="Aug"/>
    <s v="2024"/>
    <x v="3"/>
    <d v="2024-08-31T00:00:00"/>
    <s v="Y60"/>
    <s v="E40000011"/>
    <x v="3"/>
    <s v="QUA"/>
    <s v="E54000062"/>
    <x v="27"/>
    <s v="D2P2L"/>
    <s v="E38000259"/>
    <s v="NHS Black Country ICB - D2P2L"/>
    <x v="3"/>
    <n v="4125"/>
  </r>
  <r>
    <s v="Aug"/>
    <s v="2024"/>
    <x v="3"/>
    <d v="2024-08-31T00:00:00"/>
    <s v="Y60"/>
    <s v="E40000011"/>
    <x v="3"/>
    <s v="QUA"/>
    <s v="E54000062"/>
    <x v="27"/>
    <s v="D2P2L"/>
    <s v="E38000259"/>
    <s v="NHS Black Country ICB - D2P2L"/>
    <x v="4"/>
    <n v="2415"/>
  </r>
  <r>
    <s v="Aug"/>
    <s v="2024"/>
    <x v="3"/>
    <d v="2024-08-31T00:00:00"/>
    <s v="Y60"/>
    <s v="E40000011"/>
    <x v="3"/>
    <s v="QUA"/>
    <s v="E54000062"/>
    <x v="27"/>
    <s v="D2P2L"/>
    <s v="E38000259"/>
    <s v="NHS Black Country ICB - D2P2L"/>
    <x v="5"/>
    <n v="2445"/>
  </r>
  <r>
    <s v="Aug"/>
    <s v="2024"/>
    <x v="3"/>
    <d v="2024-08-31T00:00:00"/>
    <s v="Y60"/>
    <s v="E40000011"/>
    <x v="3"/>
    <s v="QWU"/>
    <s v="E54000018"/>
    <x v="28"/>
    <s v="B2M3M"/>
    <s v="E38000251"/>
    <s v="NHS Coventry and Warwickshire ICB - B2M3M"/>
    <x v="0"/>
    <n v="45"/>
  </r>
  <r>
    <s v="Aug"/>
    <s v="2024"/>
    <x v="3"/>
    <d v="2024-08-31T00:00:00"/>
    <s v="Y60"/>
    <s v="E40000011"/>
    <x v="3"/>
    <s v="QWU"/>
    <s v="E54000018"/>
    <x v="28"/>
    <s v="B2M3M"/>
    <s v="E38000251"/>
    <s v="NHS Coventry and Warwickshire ICB - B2M3M"/>
    <x v="1"/>
    <s v="*"/>
  </r>
  <r>
    <s v="Aug"/>
    <s v="2024"/>
    <x v="3"/>
    <d v="2024-08-31T00:00:00"/>
    <s v="Y60"/>
    <s v="E40000011"/>
    <x v="3"/>
    <s v="QWU"/>
    <s v="E54000018"/>
    <x v="28"/>
    <s v="B2M3M"/>
    <s v="E38000251"/>
    <s v="NHS Coventry and Warwickshire ICB - B2M3M"/>
    <x v="2"/>
    <n v="590"/>
  </r>
  <r>
    <s v="Aug"/>
    <s v="2024"/>
    <x v="3"/>
    <d v="2024-08-31T00:00:00"/>
    <s v="Y60"/>
    <s v="E40000011"/>
    <x v="3"/>
    <s v="QWU"/>
    <s v="E54000018"/>
    <x v="28"/>
    <s v="B2M3M"/>
    <s v="E38000251"/>
    <s v="NHS Coventry and Warwickshire ICB - B2M3M"/>
    <x v="3"/>
    <n v="4010"/>
  </r>
  <r>
    <s v="Aug"/>
    <s v="2024"/>
    <x v="3"/>
    <d v="2024-08-31T00:00:00"/>
    <s v="Y60"/>
    <s v="E40000011"/>
    <x v="3"/>
    <s v="QWU"/>
    <s v="E54000018"/>
    <x v="28"/>
    <s v="B2M3M"/>
    <s v="E38000251"/>
    <s v="NHS Coventry and Warwickshire ICB - B2M3M"/>
    <x v="4"/>
    <n v="755"/>
  </r>
  <r>
    <s v="Aug"/>
    <s v="2024"/>
    <x v="3"/>
    <d v="2024-08-31T00:00:00"/>
    <s v="Y60"/>
    <s v="E40000011"/>
    <x v="3"/>
    <s v="QWU"/>
    <s v="E54000018"/>
    <x v="28"/>
    <s v="B2M3M"/>
    <s v="E38000251"/>
    <s v="NHS Coventry and Warwickshire ICB - B2M3M"/>
    <x v="5"/>
    <n v="2040"/>
  </r>
  <r>
    <s v="Aug"/>
    <s v="2024"/>
    <x v="3"/>
    <d v="2024-08-31T00:00:00"/>
    <s v="Y61"/>
    <s v="E40000013"/>
    <x v="4"/>
    <s v="QH8"/>
    <s v="E54000026"/>
    <x v="29"/>
    <s v="06Q"/>
    <s v="E38000106"/>
    <s v="NHS Mid and South Essex ICB - 06Q"/>
    <x v="0"/>
    <n v="60"/>
  </r>
  <r>
    <s v="Aug"/>
    <s v="2024"/>
    <x v="3"/>
    <d v="2024-08-31T00:00:00"/>
    <s v="Y61"/>
    <s v="E40000013"/>
    <x v="4"/>
    <s v="QH8"/>
    <s v="E54000026"/>
    <x v="29"/>
    <s v="06Q"/>
    <s v="E38000106"/>
    <s v="NHS Mid and South Essex ICB - 06Q"/>
    <x v="1"/>
    <s v="*"/>
  </r>
  <r>
    <s v="Aug"/>
    <s v="2024"/>
    <x v="3"/>
    <d v="2024-08-31T00:00:00"/>
    <s v="Y61"/>
    <s v="E40000013"/>
    <x v="4"/>
    <s v="QH8"/>
    <s v="E54000026"/>
    <x v="29"/>
    <s v="06Q"/>
    <s v="E38000106"/>
    <s v="NHS Mid and South Essex ICB - 06Q"/>
    <x v="2"/>
    <n v="115"/>
  </r>
  <r>
    <s v="Aug"/>
    <s v="2024"/>
    <x v="3"/>
    <d v="2024-08-31T00:00:00"/>
    <s v="Y61"/>
    <s v="E40000013"/>
    <x v="4"/>
    <s v="QH8"/>
    <s v="E54000026"/>
    <x v="29"/>
    <s v="06Q"/>
    <s v="E38000106"/>
    <s v="NHS Mid and South Essex ICB - 06Q"/>
    <x v="3"/>
    <n v="530"/>
  </r>
  <r>
    <s v="Aug"/>
    <s v="2024"/>
    <x v="3"/>
    <d v="2024-08-31T00:00:00"/>
    <s v="Y61"/>
    <s v="E40000013"/>
    <x v="4"/>
    <s v="QH8"/>
    <s v="E54000026"/>
    <x v="29"/>
    <s v="06Q"/>
    <s v="E38000106"/>
    <s v="NHS Mid and South Essex ICB - 06Q"/>
    <x v="4"/>
    <n v="1720"/>
  </r>
  <r>
    <s v="Aug"/>
    <s v="2024"/>
    <x v="3"/>
    <d v="2024-08-31T00:00:00"/>
    <s v="Y61"/>
    <s v="E40000013"/>
    <x v="4"/>
    <s v="QH8"/>
    <s v="E54000026"/>
    <x v="29"/>
    <s v="06Q"/>
    <s v="E38000106"/>
    <s v="NHS Mid and South Essex ICB - 06Q"/>
    <x v="5"/>
    <n v="1230"/>
  </r>
  <r>
    <s v="Aug"/>
    <s v="2024"/>
    <x v="3"/>
    <d v="2024-08-31T00:00:00"/>
    <s v="Y61"/>
    <s v="E40000013"/>
    <x v="4"/>
    <s v="QH8"/>
    <s v="E54000026"/>
    <x v="29"/>
    <s v="07G"/>
    <s v="E38000185"/>
    <s v="NHS Mid and South Essex ICB - 07G"/>
    <x v="0"/>
    <s v="*"/>
  </r>
  <r>
    <s v="Aug"/>
    <s v="2024"/>
    <x v="3"/>
    <d v="2024-08-31T00:00:00"/>
    <s v="Y61"/>
    <s v="E40000013"/>
    <x v="4"/>
    <s v="QH8"/>
    <s v="E54000026"/>
    <x v="29"/>
    <s v="07G"/>
    <s v="E38000185"/>
    <s v="NHS Mid and South Essex ICB - 07G"/>
    <x v="1"/>
    <s v="*"/>
  </r>
  <r>
    <s v="Aug"/>
    <s v="2024"/>
    <x v="3"/>
    <d v="2024-08-31T00:00:00"/>
    <s v="Y61"/>
    <s v="E40000013"/>
    <x v="4"/>
    <s v="QH8"/>
    <s v="E54000026"/>
    <x v="29"/>
    <s v="07G"/>
    <s v="E38000185"/>
    <s v="NHS Mid and South Essex ICB - 07G"/>
    <x v="2"/>
    <n v="15"/>
  </r>
  <r>
    <s v="Aug"/>
    <s v="2024"/>
    <x v="3"/>
    <d v="2024-08-31T00:00:00"/>
    <s v="Y61"/>
    <s v="E40000013"/>
    <x v="4"/>
    <s v="QH8"/>
    <s v="E54000026"/>
    <x v="29"/>
    <s v="07G"/>
    <s v="E38000185"/>
    <s v="NHS Mid and South Essex ICB - 07G"/>
    <x v="3"/>
    <n v="210"/>
  </r>
  <r>
    <s v="Aug"/>
    <s v="2024"/>
    <x v="3"/>
    <d v="2024-08-31T00:00:00"/>
    <s v="Y61"/>
    <s v="E40000013"/>
    <x v="4"/>
    <s v="QH8"/>
    <s v="E54000026"/>
    <x v="29"/>
    <s v="07G"/>
    <s v="E38000185"/>
    <s v="NHS Mid and South Essex ICB - 07G"/>
    <x v="4"/>
    <n v="525"/>
  </r>
  <r>
    <s v="Aug"/>
    <s v="2024"/>
    <x v="3"/>
    <d v="2024-08-31T00:00:00"/>
    <s v="Y61"/>
    <s v="E40000013"/>
    <x v="4"/>
    <s v="QH8"/>
    <s v="E54000026"/>
    <x v="29"/>
    <s v="07G"/>
    <s v="E38000185"/>
    <s v="NHS Mid and South Essex ICB - 07G"/>
    <x v="5"/>
    <n v="330"/>
  </r>
  <r>
    <s v="Aug"/>
    <s v="2024"/>
    <x v="3"/>
    <d v="2024-08-31T00:00:00"/>
    <s v="Y61"/>
    <s v="E40000013"/>
    <x v="4"/>
    <s v="QH8"/>
    <s v="E54000026"/>
    <x v="29"/>
    <s v="99E"/>
    <s v="E38000007"/>
    <s v="NHS Mid and South Essex ICB - 99E"/>
    <x v="0"/>
    <n v="25"/>
  </r>
  <r>
    <s v="Aug"/>
    <s v="2024"/>
    <x v="3"/>
    <d v="2024-08-31T00:00:00"/>
    <s v="Y61"/>
    <s v="E40000013"/>
    <x v="4"/>
    <s v="QH8"/>
    <s v="E54000026"/>
    <x v="29"/>
    <s v="99E"/>
    <s v="E38000007"/>
    <s v="NHS Mid and South Essex ICB - 99E"/>
    <x v="1"/>
    <s v="*"/>
  </r>
  <r>
    <s v="Aug"/>
    <s v="2024"/>
    <x v="3"/>
    <d v="2024-08-31T00:00:00"/>
    <s v="Y61"/>
    <s v="E40000013"/>
    <x v="4"/>
    <s v="QH8"/>
    <s v="E54000026"/>
    <x v="29"/>
    <s v="99E"/>
    <s v="E38000007"/>
    <s v="NHS Mid and South Essex ICB - 99E"/>
    <x v="2"/>
    <n v="80"/>
  </r>
  <r>
    <s v="Aug"/>
    <s v="2024"/>
    <x v="3"/>
    <d v="2024-08-31T00:00:00"/>
    <s v="Y61"/>
    <s v="E40000013"/>
    <x v="4"/>
    <s v="QH8"/>
    <s v="E54000026"/>
    <x v="29"/>
    <s v="99E"/>
    <s v="E38000007"/>
    <s v="NHS Mid and South Essex ICB - 99E"/>
    <x v="3"/>
    <n v="595"/>
  </r>
  <r>
    <s v="Aug"/>
    <s v="2024"/>
    <x v="3"/>
    <d v="2024-08-31T00:00:00"/>
    <s v="Y61"/>
    <s v="E40000013"/>
    <x v="4"/>
    <s v="QH8"/>
    <s v="E54000026"/>
    <x v="29"/>
    <s v="99E"/>
    <s v="E38000007"/>
    <s v="NHS Mid and South Essex ICB - 99E"/>
    <x v="4"/>
    <n v="865"/>
  </r>
  <r>
    <s v="Aug"/>
    <s v="2024"/>
    <x v="3"/>
    <d v="2024-08-31T00:00:00"/>
    <s v="Y61"/>
    <s v="E40000013"/>
    <x v="4"/>
    <s v="QH8"/>
    <s v="E54000026"/>
    <x v="29"/>
    <s v="99E"/>
    <s v="E38000007"/>
    <s v="NHS Mid and South Essex ICB - 99E"/>
    <x v="5"/>
    <n v="655"/>
  </r>
  <r>
    <s v="Aug"/>
    <s v="2024"/>
    <x v="3"/>
    <d v="2024-08-31T00:00:00"/>
    <s v="Y61"/>
    <s v="E40000013"/>
    <x v="4"/>
    <s v="QH8"/>
    <s v="E54000026"/>
    <x v="29"/>
    <s v="99F"/>
    <s v="E38000030"/>
    <s v="NHS Mid and South Essex ICB - 99F"/>
    <x v="0"/>
    <s v="*"/>
  </r>
  <r>
    <s v="Aug"/>
    <s v="2024"/>
    <x v="3"/>
    <d v="2024-08-31T00:00:00"/>
    <s v="Y61"/>
    <s v="E40000013"/>
    <x v="4"/>
    <s v="QH8"/>
    <s v="E54000026"/>
    <x v="29"/>
    <s v="99F"/>
    <s v="E38000030"/>
    <s v="NHS Mid and South Essex ICB - 99F"/>
    <x v="1"/>
    <s v="*"/>
  </r>
  <r>
    <s v="Aug"/>
    <s v="2024"/>
    <x v="3"/>
    <d v="2024-08-31T00:00:00"/>
    <s v="Y61"/>
    <s v="E40000013"/>
    <x v="4"/>
    <s v="QH8"/>
    <s v="E54000026"/>
    <x v="29"/>
    <s v="99F"/>
    <s v="E38000030"/>
    <s v="NHS Mid and South Essex ICB - 99F"/>
    <x v="2"/>
    <n v="30"/>
  </r>
  <r>
    <s v="Aug"/>
    <s v="2024"/>
    <x v="3"/>
    <d v="2024-08-31T00:00:00"/>
    <s v="Y61"/>
    <s v="E40000013"/>
    <x v="4"/>
    <s v="QH8"/>
    <s v="E54000026"/>
    <x v="29"/>
    <s v="99F"/>
    <s v="E38000030"/>
    <s v="NHS Mid and South Essex ICB - 99F"/>
    <x v="3"/>
    <n v="125"/>
  </r>
  <r>
    <s v="Aug"/>
    <s v="2024"/>
    <x v="3"/>
    <d v="2024-08-31T00:00:00"/>
    <s v="Y61"/>
    <s v="E40000013"/>
    <x v="4"/>
    <s v="QH8"/>
    <s v="E54000026"/>
    <x v="29"/>
    <s v="99F"/>
    <s v="E38000030"/>
    <s v="NHS Mid and South Essex ICB - 99F"/>
    <x v="4"/>
    <n v="1440"/>
  </r>
  <r>
    <s v="Aug"/>
    <s v="2024"/>
    <x v="3"/>
    <d v="2024-08-31T00:00:00"/>
    <s v="Y61"/>
    <s v="E40000013"/>
    <x v="4"/>
    <s v="QH8"/>
    <s v="E54000026"/>
    <x v="29"/>
    <s v="99F"/>
    <s v="E38000030"/>
    <s v="NHS Mid and South Essex ICB - 99F"/>
    <x v="5"/>
    <n v="505"/>
  </r>
  <r>
    <s v="Aug"/>
    <s v="2024"/>
    <x v="3"/>
    <d v="2024-08-31T00:00:00"/>
    <s v="Y61"/>
    <s v="E40000013"/>
    <x v="4"/>
    <s v="QH8"/>
    <s v="E54000026"/>
    <x v="29"/>
    <s v="99G"/>
    <s v="E38000168"/>
    <s v="NHS Mid and South Essex ICB - 99G"/>
    <x v="0"/>
    <n v="5"/>
  </r>
  <r>
    <s v="Aug"/>
    <s v="2024"/>
    <x v="3"/>
    <d v="2024-08-31T00:00:00"/>
    <s v="Y61"/>
    <s v="E40000013"/>
    <x v="4"/>
    <s v="QH8"/>
    <s v="E54000026"/>
    <x v="29"/>
    <s v="99G"/>
    <s v="E38000168"/>
    <s v="NHS Mid and South Essex ICB - 99G"/>
    <x v="1"/>
    <s v="*"/>
  </r>
  <r>
    <s v="Aug"/>
    <s v="2024"/>
    <x v="3"/>
    <d v="2024-08-31T00:00:00"/>
    <s v="Y61"/>
    <s v="E40000013"/>
    <x v="4"/>
    <s v="QH8"/>
    <s v="E54000026"/>
    <x v="29"/>
    <s v="99G"/>
    <s v="E38000168"/>
    <s v="NHS Mid and South Essex ICB - 99G"/>
    <x v="2"/>
    <n v="100"/>
  </r>
  <r>
    <s v="Aug"/>
    <s v="2024"/>
    <x v="3"/>
    <d v="2024-08-31T00:00:00"/>
    <s v="Y61"/>
    <s v="E40000013"/>
    <x v="4"/>
    <s v="QH8"/>
    <s v="E54000026"/>
    <x v="29"/>
    <s v="99G"/>
    <s v="E38000168"/>
    <s v="NHS Mid and South Essex ICB - 99G"/>
    <x v="3"/>
    <n v="140"/>
  </r>
  <r>
    <s v="Aug"/>
    <s v="2024"/>
    <x v="3"/>
    <d v="2024-08-31T00:00:00"/>
    <s v="Y61"/>
    <s v="E40000013"/>
    <x v="4"/>
    <s v="QH8"/>
    <s v="E54000026"/>
    <x v="29"/>
    <s v="99G"/>
    <s v="E38000168"/>
    <s v="NHS Mid and South Essex ICB - 99G"/>
    <x v="4"/>
    <n v="1210"/>
  </r>
  <r>
    <s v="Aug"/>
    <s v="2024"/>
    <x v="3"/>
    <d v="2024-08-31T00:00:00"/>
    <s v="Y61"/>
    <s v="E40000013"/>
    <x v="4"/>
    <s v="QH8"/>
    <s v="E54000026"/>
    <x v="29"/>
    <s v="99G"/>
    <s v="E38000168"/>
    <s v="NHS Mid and South Essex ICB - 99G"/>
    <x v="5"/>
    <n v="735"/>
  </r>
  <r>
    <s v="Aug"/>
    <s v="2024"/>
    <x v="3"/>
    <d v="2024-08-31T00:00:00"/>
    <s v="Y61"/>
    <s v="E40000013"/>
    <x v="4"/>
    <s v="QHG"/>
    <s v="E54000024"/>
    <x v="30"/>
    <s v="M1J4Y"/>
    <s v="E38000249"/>
    <s v="NHS Bedfordshire, Luton and Milton Keynes ICB - M1J4Y"/>
    <x v="0"/>
    <n v="115"/>
  </r>
  <r>
    <s v="Aug"/>
    <s v="2024"/>
    <x v="3"/>
    <d v="2024-08-31T00:00:00"/>
    <s v="Y61"/>
    <s v="E40000013"/>
    <x v="4"/>
    <s v="QHG"/>
    <s v="E54000024"/>
    <x v="30"/>
    <s v="M1J4Y"/>
    <s v="E38000249"/>
    <s v="NHS Bedfordshire, Luton and Milton Keynes ICB - M1J4Y"/>
    <x v="1"/>
    <n v="5"/>
  </r>
  <r>
    <s v="Aug"/>
    <s v="2024"/>
    <x v="3"/>
    <d v="2024-08-31T00:00:00"/>
    <s v="Y61"/>
    <s v="E40000013"/>
    <x v="4"/>
    <s v="QHG"/>
    <s v="E54000024"/>
    <x v="30"/>
    <s v="M1J4Y"/>
    <s v="E38000249"/>
    <s v="NHS Bedfordshire, Luton and Milton Keynes ICB - M1J4Y"/>
    <x v="2"/>
    <n v="220"/>
  </r>
  <r>
    <s v="Aug"/>
    <s v="2024"/>
    <x v="3"/>
    <d v="2024-08-31T00:00:00"/>
    <s v="Y61"/>
    <s v="E40000013"/>
    <x v="4"/>
    <s v="QHG"/>
    <s v="E54000024"/>
    <x v="30"/>
    <s v="M1J4Y"/>
    <s v="E38000249"/>
    <s v="NHS Bedfordshire, Luton and Milton Keynes ICB - M1J4Y"/>
    <x v="3"/>
    <n v="2020"/>
  </r>
  <r>
    <s v="Aug"/>
    <s v="2024"/>
    <x v="3"/>
    <d v="2024-08-31T00:00:00"/>
    <s v="Y61"/>
    <s v="E40000013"/>
    <x v="4"/>
    <s v="QHG"/>
    <s v="E54000024"/>
    <x v="30"/>
    <s v="M1J4Y"/>
    <s v="E38000249"/>
    <s v="NHS Bedfordshire, Luton and Milton Keynes ICB - M1J4Y"/>
    <x v="4"/>
    <n v="2895"/>
  </r>
  <r>
    <s v="Aug"/>
    <s v="2024"/>
    <x v="3"/>
    <d v="2024-08-31T00:00:00"/>
    <s v="Y61"/>
    <s v="E40000013"/>
    <x v="4"/>
    <s v="QHG"/>
    <s v="E54000024"/>
    <x v="30"/>
    <s v="M1J4Y"/>
    <s v="E38000249"/>
    <s v="NHS Bedfordshire, Luton and Milton Keynes ICB - M1J4Y"/>
    <x v="5"/>
    <n v="2315"/>
  </r>
  <r>
    <s v="Aug"/>
    <s v="2024"/>
    <x v="3"/>
    <d v="2024-08-31T00:00:00"/>
    <s v="Y61"/>
    <s v="E40000013"/>
    <x v="4"/>
    <s v="QJG"/>
    <s v="E54000023"/>
    <x v="31"/>
    <s v="06L"/>
    <s v="E38000086"/>
    <s v="NHS Suffolk and North East Essex ICB - 06L"/>
    <x v="0"/>
    <n v="30"/>
  </r>
  <r>
    <s v="Aug"/>
    <s v="2024"/>
    <x v="3"/>
    <d v="2024-08-31T00:00:00"/>
    <s v="Y61"/>
    <s v="E40000013"/>
    <x v="4"/>
    <s v="QJG"/>
    <s v="E54000023"/>
    <x v="31"/>
    <s v="06L"/>
    <s v="E38000086"/>
    <s v="NHS Suffolk and North East Essex ICB - 06L"/>
    <x v="1"/>
    <s v="*"/>
  </r>
  <r>
    <s v="Aug"/>
    <s v="2024"/>
    <x v="3"/>
    <d v="2024-08-31T00:00:00"/>
    <s v="Y61"/>
    <s v="E40000013"/>
    <x v="4"/>
    <s v="QJG"/>
    <s v="E54000023"/>
    <x v="31"/>
    <s v="06L"/>
    <s v="E38000086"/>
    <s v="NHS Suffolk and North East Essex ICB - 06L"/>
    <x v="2"/>
    <n v="180"/>
  </r>
  <r>
    <s v="Aug"/>
    <s v="2024"/>
    <x v="3"/>
    <d v="2024-08-31T00:00:00"/>
    <s v="Y61"/>
    <s v="E40000013"/>
    <x v="4"/>
    <s v="QJG"/>
    <s v="E54000023"/>
    <x v="31"/>
    <s v="06L"/>
    <s v="E38000086"/>
    <s v="NHS Suffolk and North East Essex ICB - 06L"/>
    <x v="3"/>
    <n v="1470"/>
  </r>
  <r>
    <s v="Aug"/>
    <s v="2024"/>
    <x v="3"/>
    <d v="2024-08-31T00:00:00"/>
    <s v="Y61"/>
    <s v="E40000013"/>
    <x v="4"/>
    <s v="QJG"/>
    <s v="E54000023"/>
    <x v="31"/>
    <s v="06L"/>
    <s v="E38000086"/>
    <s v="NHS Suffolk and North East Essex ICB - 06L"/>
    <x v="4"/>
    <n v="695"/>
  </r>
  <r>
    <s v="Aug"/>
    <s v="2024"/>
    <x v="3"/>
    <d v="2024-08-31T00:00:00"/>
    <s v="Y61"/>
    <s v="E40000013"/>
    <x v="4"/>
    <s v="QJG"/>
    <s v="E54000023"/>
    <x v="31"/>
    <s v="06L"/>
    <s v="E38000086"/>
    <s v="NHS Suffolk and North East Essex ICB - 06L"/>
    <x v="5"/>
    <n v="1440"/>
  </r>
  <r>
    <s v="Aug"/>
    <s v="2024"/>
    <x v="3"/>
    <d v="2024-08-31T00:00:00"/>
    <s v="Y61"/>
    <s v="E40000013"/>
    <x v="4"/>
    <s v="QJG"/>
    <s v="E54000023"/>
    <x v="31"/>
    <s v="06T"/>
    <s v="E38000117"/>
    <s v="NHS Suffolk and North East Essex ICB - 06T"/>
    <x v="0"/>
    <n v="50"/>
  </r>
  <r>
    <s v="Aug"/>
    <s v="2024"/>
    <x v="3"/>
    <d v="2024-08-31T00:00:00"/>
    <s v="Y61"/>
    <s v="E40000013"/>
    <x v="4"/>
    <s v="QJG"/>
    <s v="E54000023"/>
    <x v="31"/>
    <s v="06T"/>
    <s v="E38000117"/>
    <s v="NHS Suffolk and North East Essex ICB - 06T"/>
    <x v="1"/>
    <n v="5"/>
  </r>
  <r>
    <s v="Aug"/>
    <s v="2024"/>
    <x v="3"/>
    <d v="2024-08-31T00:00:00"/>
    <s v="Y61"/>
    <s v="E40000013"/>
    <x v="4"/>
    <s v="QJG"/>
    <s v="E54000023"/>
    <x v="31"/>
    <s v="06T"/>
    <s v="E38000117"/>
    <s v="NHS Suffolk and North East Essex ICB - 06T"/>
    <x v="2"/>
    <n v="225"/>
  </r>
  <r>
    <s v="Aug"/>
    <s v="2024"/>
    <x v="3"/>
    <d v="2024-08-31T00:00:00"/>
    <s v="Y61"/>
    <s v="E40000013"/>
    <x v="4"/>
    <s v="QJG"/>
    <s v="E54000023"/>
    <x v="31"/>
    <s v="06T"/>
    <s v="E38000117"/>
    <s v="NHS Suffolk and North East Essex ICB - 06T"/>
    <x v="3"/>
    <n v="2155"/>
  </r>
  <r>
    <s v="Aug"/>
    <s v="2024"/>
    <x v="3"/>
    <d v="2024-08-31T00:00:00"/>
    <s v="Y61"/>
    <s v="E40000013"/>
    <x v="4"/>
    <s v="QJG"/>
    <s v="E54000023"/>
    <x v="31"/>
    <s v="06T"/>
    <s v="E38000117"/>
    <s v="NHS Suffolk and North East Essex ICB - 06T"/>
    <x v="4"/>
    <n v="350"/>
  </r>
  <r>
    <s v="Aug"/>
    <s v="2024"/>
    <x v="3"/>
    <d v="2024-08-31T00:00:00"/>
    <s v="Y61"/>
    <s v="E40000013"/>
    <x v="4"/>
    <s v="QJG"/>
    <s v="E54000023"/>
    <x v="31"/>
    <s v="06T"/>
    <s v="E38000117"/>
    <s v="NHS Suffolk and North East Essex ICB - 06T"/>
    <x v="5"/>
    <n v="1215"/>
  </r>
  <r>
    <s v="Aug"/>
    <s v="2024"/>
    <x v="3"/>
    <d v="2024-08-31T00:00:00"/>
    <s v="Y61"/>
    <s v="E40000013"/>
    <x v="4"/>
    <s v="QJG"/>
    <s v="E54000023"/>
    <x v="31"/>
    <s v="07K"/>
    <s v="E38000204"/>
    <s v="NHS Suffolk and North East Essex ICB - 07K"/>
    <x v="0"/>
    <n v="10"/>
  </r>
  <r>
    <s v="Aug"/>
    <s v="2024"/>
    <x v="3"/>
    <d v="2024-08-31T00:00:00"/>
    <s v="Y61"/>
    <s v="E40000013"/>
    <x v="4"/>
    <s v="QJG"/>
    <s v="E54000023"/>
    <x v="31"/>
    <s v="07K"/>
    <s v="E38000204"/>
    <s v="NHS Suffolk and North East Essex ICB - 07K"/>
    <x v="1"/>
    <s v="*"/>
  </r>
  <r>
    <s v="Aug"/>
    <s v="2024"/>
    <x v="3"/>
    <d v="2024-08-31T00:00:00"/>
    <s v="Y61"/>
    <s v="E40000013"/>
    <x v="4"/>
    <s v="QJG"/>
    <s v="E54000023"/>
    <x v="31"/>
    <s v="07K"/>
    <s v="E38000204"/>
    <s v="NHS Suffolk and North East Essex ICB - 07K"/>
    <x v="2"/>
    <n v="75"/>
  </r>
  <r>
    <s v="Aug"/>
    <s v="2024"/>
    <x v="3"/>
    <d v="2024-08-31T00:00:00"/>
    <s v="Y61"/>
    <s v="E40000013"/>
    <x v="4"/>
    <s v="QJG"/>
    <s v="E54000023"/>
    <x v="31"/>
    <s v="07K"/>
    <s v="E38000204"/>
    <s v="NHS Suffolk and North East Essex ICB - 07K"/>
    <x v="3"/>
    <n v="1200"/>
  </r>
  <r>
    <s v="Aug"/>
    <s v="2024"/>
    <x v="3"/>
    <d v="2024-08-31T00:00:00"/>
    <s v="Y61"/>
    <s v="E40000013"/>
    <x v="4"/>
    <s v="QJG"/>
    <s v="E54000023"/>
    <x v="31"/>
    <s v="07K"/>
    <s v="E38000204"/>
    <s v="NHS Suffolk and North East Essex ICB - 07K"/>
    <x v="4"/>
    <n v="340"/>
  </r>
  <r>
    <s v="Aug"/>
    <s v="2024"/>
    <x v="3"/>
    <d v="2024-08-31T00:00:00"/>
    <s v="Y61"/>
    <s v="E40000013"/>
    <x v="4"/>
    <s v="QJG"/>
    <s v="E54000023"/>
    <x v="31"/>
    <s v="07K"/>
    <s v="E38000204"/>
    <s v="NHS Suffolk and North East Essex ICB - 07K"/>
    <x v="5"/>
    <n v="795"/>
  </r>
  <r>
    <s v="Aug"/>
    <s v="2024"/>
    <x v="3"/>
    <d v="2024-08-31T00:00:00"/>
    <s v="Y61"/>
    <s v="E40000013"/>
    <x v="4"/>
    <s v="QM7"/>
    <s v="E54000025"/>
    <x v="32"/>
    <s v="06K"/>
    <s v="E38000049"/>
    <s v="NHS Hertfordshire and West Essex ICB - 06K"/>
    <x v="0"/>
    <n v="35"/>
  </r>
  <r>
    <s v="Aug"/>
    <s v="2024"/>
    <x v="3"/>
    <d v="2024-08-31T00:00:00"/>
    <s v="Y61"/>
    <s v="E40000013"/>
    <x v="4"/>
    <s v="QM7"/>
    <s v="E54000025"/>
    <x v="32"/>
    <s v="06K"/>
    <s v="E38000049"/>
    <s v="NHS Hertfordshire and West Essex ICB - 06K"/>
    <x v="1"/>
    <n v="5"/>
  </r>
  <r>
    <s v="Aug"/>
    <s v="2024"/>
    <x v="3"/>
    <d v="2024-08-31T00:00:00"/>
    <s v="Y61"/>
    <s v="E40000013"/>
    <x v="4"/>
    <s v="QM7"/>
    <s v="E54000025"/>
    <x v="32"/>
    <s v="06K"/>
    <s v="E38000049"/>
    <s v="NHS Hertfordshire and West Essex ICB - 06K"/>
    <x v="2"/>
    <n v="350"/>
  </r>
  <r>
    <s v="Aug"/>
    <s v="2024"/>
    <x v="3"/>
    <d v="2024-08-31T00:00:00"/>
    <s v="Y61"/>
    <s v="E40000013"/>
    <x v="4"/>
    <s v="QM7"/>
    <s v="E54000025"/>
    <x v="32"/>
    <s v="06K"/>
    <s v="E38000049"/>
    <s v="NHS Hertfordshire and West Essex ICB - 06K"/>
    <x v="3"/>
    <n v="1360"/>
  </r>
  <r>
    <s v="Aug"/>
    <s v="2024"/>
    <x v="3"/>
    <d v="2024-08-31T00:00:00"/>
    <s v="Y61"/>
    <s v="E40000013"/>
    <x v="4"/>
    <s v="QM7"/>
    <s v="E54000025"/>
    <x v="32"/>
    <s v="06K"/>
    <s v="E38000049"/>
    <s v="NHS Hertfordshire and West Essex ICB - 06K"/>
    <x v="4"/>
    <n v="1720"/>
  </r>
  <r>
    <s v="Aug"/>
    <s v="2024"/>
    <x v="3"/>
    <d v="2024-08-31T00:00:00"/>
    <s v="Y61"/>
    <s v="E40000013"/>
    <x v="4"/>
    <s v="QM7"/>
    <s v="E54000025"/>
    <x v="32"/>
    <s v="06K"/>
    <s v="E38000049"/>
    <s v="NHS Hertfordshire and West Essex ICB - 06K"/>
    <x v="5"/>
    <n v="1340"/>
  </r>
  <r>
    <s v="Aug"/>
    <s v="2024"/>
    <x v="3"/>
    <d v="2024-08-31T00:00:00"/>
    <s v="Y61"/>
    <s v="E40000013"/>
    <x v="4"/>
    <s v="QM7"/>
    <s v="E54000025"/>
    <x v="32"/>
    <s v="06N"/>
    <s v="E38000079"/>
    <s v="NHS Hertfordshire and West Essex ICB - 06N"/>
    <x v="0"/>
    <n v="140"/>
  </r>
  <r>
    <s v="Aug"/>
    <s v="2024"/>
    <x v="3"/>
    <d v="2024-08-31T00:00:00"/>
    <s v="Y61"/>
    <s v="E40000013"/>
    <x v="4"/>
    <s v="QM7"/>
    <s v="E54000025"/>
    <x v="32"/>
    <s v="06N"/>
    <s v="E38000079"/>
    <s v="NHS Hertfordshire and West Essex ICB - 06N"/>
    <x v="1"/>
    <s v="*"/>
  </r>
  <r>
    <s v="Aug"/>
    <s v="2024"/>
    <x v="3"/>
    <d v="2024-08-31T00:00:00"/>
    <s v="Y61"/>
    <s v="E40000013"/>
    <x v="4"/>
    <s v="QM7"/>
    <s v="E54000025"/>
    <x v="32"/>
    <s v="06N"/>
    <s v="E38000079"/>
    <s v="NHS Hertfordshire and West Essex ICB - 06N"/>
    <x v="2"/>
    <n v="365"/>
  </r>
  <r>
    <s v="Aug"/>
    <s v="2024"/>
    <x v="3"/>
    <d v="2024-08-31T00:00:00"/>
    <s v="Y61"/>
    <s v="E40000013"/>
    <x v="4"/>
    <s v="QM7"/>
    <s v="E54000025"/>
    <x v="32"/>
    <s v="06N"/>
    <s v="E38000079"/>
    <s v="NHS Hertfordshire and West Essex ICB - 06N"/>
    <x v="3"/>
    <n v="2660"/>
  </r>
  <r>
    <s v="Aug"/>
    <s v="2024"/>
    <x v="3"/>
    <d v="2024-08-31T00:00:00"/>
    <s v="Y61"/>
    <s v="E40000013"/>
    <x v="4"/>
    <s v="QM7"/>
    <s v="E54000025"/>
    <x v="32"/>
    <s v="06N"/>
    <s v="E38000079"/>
    <s v="NHS Hertfordshire and West Essex ICB - 06N"/>
    <x v="4"/>
    <n v="505"/>
  </r>
  <r>
    <s v="Aug"/>
    <s v="2024"/>
    <x v="3"/>
    <d v="2024-08-31T00:00:00"/>
    <s v="Y61"/>
    <s v="E40000013"/>
    <x v="4"/>
    <s v="QM7"/>
    <s v="E54000025"/>
    <x v="32"/>
    <s v="06N"/>
    <s v="E38000079"/>
    <s v="NHS Hertfordshire and West Essex ICB - 06N"/>
    <x v="5"/>
    <n v="1310"/>
  </r>
  <r>
    <s v="Aug"/>
    <s v="2024"/>
    <x v="3"/>
    <d v="2024-08-31T00:00:00"/>
    <s v="Y61"/>
    <s v="E40000013"/>
    <x v="4"/>
    <s v="QM7"/>
    <s v="E54000025"/>
    <x v="32"/>
    <s v="07H"/>
    <s v="E38000197"/>
    <s v="NHS Hertfordshire and West Essex ICB - 07H"/>
    <x v="0"/>
    <n v="65"/>
  </r>
  <r>
    <s v="Aug"/>
    <s v="2024"/>
    <x v="3"/>
    <d v="2024-08-31T00:00:00"/>
    <s v="Y61"/>
    <s v="E40000013"/>
    <x v="4"/>
    <s v="QM7"/>
    <s v="E54000025"/>
    <x v="32"/>
    <s v="07H"/>
    <s v="E38000197"/>
    <s v="NHS Hertfordshire and West Essex ICB - 07H"/>
    <x v="1"/>
    <s v="*"/>
  </r>
  <r>
    <s v="Aug"/>
    <s v="2024"/>
    <x v="3"/>
    <d v="2024-08-31T00:00:00"/>
    <s v="Y61"/>
    <s v="E40000013"/>
    <x v="4"/>
    <s v="QM7"/>
    <s v="E54000025"/>
    <x v="32"/>
    <s v="07H"/>
    <s v="E38000197"/>
    <s v="NHS Hertfordshire and West Essex ICB - 07H"/>
    <x v="2"/>
    <n v="150"/>
  </r>
  <r>
    <s v="Aug"/>
    <s v="2024"/>
    <x v="3"/>
    <d v="2024-08-31T00:00:00"/>
    <s v="Y61"/>
    <s v="E40000013"/>
    <x v="4"/>
    <s v="QM7"/>
    <s v="E54000025"/>
    <x v="32"/>
    <s v="07H"/>
    <s v="E38000197"/>
    <s v="NHS Hertfordshire and West Essex ICB - 07H"/>
    <x v="3"/>
    <n v="820"/>
  </r>
  <r>
    <s v="Aug"/>
    <s v="2024"/>
    <x v="3"/>
    <d v="2024-08-31T00:00:00"/>
    <s v="Y61"/>
    <s v="E40000013"/>
    <x v="4"/>
    <s v="QM7"/>
    <s v="E54000025"/>
    <x v="32"/>
    <s v="07H"/>
    <s v="E38000197"/>
    <s v="NHS Hertfordshire and West Essex ICB - 07H"/>
    <x v="4"/>
    <n v="1095"/>
  </r>
  <r>
    <s v="Aug"/>
    <s v="2024"/>
    <x v="3"/>
    <d v="2024-08-31T00:00:00"/>
    <s v="Y61"/>
    <s v="E40000013"/>
    <x v="4"/>
    <s v="QM7"/>
    <s v="E54000025"/>
    <x v="32"/>
    <s v="07H"/>
    <s v="E38000197"/>
    <s v="NHS Hertfordshire and West Essex ICB - 07H"/>
    <x v="5"/>
    <n v="945"/>
  </r>
  <r>
    <s v="Aug"/>
    <s v="2024"/>
    <x v="3"/>
    <d v="2024-08-31T00:00:00"/>
    <s v="Y61"/>
    <s v="E40000013"/>
    <x v="4"/>
    <s v="QMM"/>
    <s v="E54000022"/>
    <x v="33"/>
    <s v="26A"/>
    <s v="E38000239"/>
    <s v="NHS Norfolk and Waveney ICB - 26A"/>
    <x v="0"/>
    <n v="80"/>
  </r>
  <r>
    <s v="Aug"/>
    <s v="2024"/>
    <x v="3"/>
    <d v="2024-08-31T00:00:00"/>
    <s v="Y61"/>
    <s v="E40000013"/>
    <x v="4"/>
    <s v="QMM"/>
    <s v="E54000022"/>
    <x v="33"/>
    <s v="26A"/>
    <s v="E38000239"/>
    <s v="NHS Norfolk and Waveney ICB - 26A"/>
    <x v="1"/>
    <s v="*"/>
  </r>
  <r>
    <s v="Aug"/>
    <s v="2024"/>
    <x v="3"/>
    <d v="2024-08-31T00:00:00"/>
    <s v="Y61"/>
    <s v="E40000013"/>
    <x v="4"/>
    <s v="QMM"/>
    <s v="E54000022"/>
    <x v="33"/>
    <s v="26A"/>
    <s v="E38000239"/>
    <s v="NHS Norfolk and Waveney ICB - 26A"/>
    <x v="2"/>
    <n v="180"/>
  </r>
  <r>
    <s v="Aug"/>
    <s v="2024"/>
    <x v="3"/>
    <d v="2024-08-31T00:00:00"/>
    <s v="Y61"/>
    <s v="E40000013"/>
    <x v="4"/>
    <s v="QMM"/>
    <s v="E54000022"/>
    <x v="33"/>
    <s v="26A"/>
    <s v="E38000239"/>
    <s v="NHS Norfolk and Waveney ICB - 26A"/>
    <x v="3"/>
    <n v="5055"/>
  </r>
  <r>
    <s v="Aug"/>
    <s v="2024"/>
    <x v="3"/>
    <d v="2024-08-31T00:00:00"/>
    <s v="Y61"/>
    <s v="E40000013"/>
    <x v="4"/>
    <s v="QMM"/>
    <s v="E54000022"/>
    <x v="33"/>
    <s v="26A"/>
    <s v="E38000239"/>
    <s v="NHS Norfolk and Waveney ICB - 26A"/>
    <x v="4"/>
    <n v="2000"/>
  </r>
  <r>
    <s v="Aug"/>
    <s v="2024"/>
    <x v="3"/>
    <d v="2024-08-31T00:00:00"/>
    <s v="Y61"/>
    <s v="E40000013"/>
    <x v="4"/>
    <s v="QMM"/>
    <s v="E54000022"/>
    <x v="33"/>
    <s v="26A"/>
    <s v="E38000239"/>
    <s v="NHS Norfolk and Waveney ICB - 26A"/>
    <x v="5"/>
    <n v="4180"/>
  </r>
  <r>
    <s v="Aug"/>
    <s v="2024"/>
    <x v="3"/>
    <d v="2024-08-31T00:00:00"/>
    <s v="Y61"/>
    <s v="E40000013"/>
    <x v="4"/>
    <s v="QUE"/>
    <s v="E54000056"/>
    <x v="34"/>
    <s v="06H"/>
    <s v="E38000260"/>
    <s v="NHS Cambridgeshire and Peterborough ICB - 06H"/>
    <x v="0"/>
    <n v="205"/>
  </r>
  <r>
    <s v="Aug"/>
    <s v="2024"/>
    <x v="3"/>
    <d v="2024-08-31T00:00:00"/>
    <s v="Y61"/>
    <s v="E40000013"/>
    <x v="4"/>
    <s v="QUE"/>
    <s v="E54000056"/>
    <x v="34"/>
    <s v="06H"/>
    <s v="E38000260"/>
    <s v="NHS Cambridgeshire and Peterborough ICB - 06H"/>
    <x v="1"/>
    <n v="10"/>
  </r>
  <r>
    <s v="Aug"/>
    <s v="2024"/>
    <x v="3"/>
    <d v="2024-08-31T00:00:00"/>
    <s v="Y61"/>
    <s v="E40000013"/>
    <x v="4"/>
    <s v="QUE"/>
    <s v="E54000056"/>
    <x v="34"/>
    <s v="06H"/>
    <s v="E38000260"/>
    <s v="NHS Cambridgeshire and Peterborough ICB - 06H"/>
    <x v="2"/>
    <n v="320"/>
  </r>
  <r>
    <s v="Aug"/>
    <s v="2024"/>
    <x v="3"/>
    <d v="2024-08-31T00:00:00"/>
    <s v="Y61"/>
    <s v="E40000013"/>
    <x v="4"/>
    <s v="QUE"/>
    <s v="E54000056"/>
    <x v="34"/>
    <s v="06H"/>
    <s v="E38000260"/>
    <s v="NHS Cambridgeshire and Peterborough ICB - 06H"/>
    <x v="3"/>
    <n v="2180"/>
  </r>
  <r>
    <s v="Aug"/>
    <s v="2024"/>
    <x v="3"/>
    <d v="2024-08-31T00:00:00"/>
    <s v="Y61"/>
    <s v="E40000013"/>
    <x v="4"/>
    <s v="QUE"/>
    <s v="E54000056"/>
    <x v="34"/>
    <s v="06H"/>
    <s v="E38000260"/>
    <s v="NHS Cambridgeshire and Peterborough ICB - 06H"/>
    <x v="4"/>
    <n v="1990"/>
  </r>
  <r>
    <s v="Aug"/>
    <s v="2024"/>
    <x v="3"/>
    <d v="2024-08-31T00:00:00"/>
    <s v="Y61"/>
    <s v="E40000013"/>
    <x v="4"/>
    <s v="QUE"/>
    <s v="E54000056"/>
    <x v="34"/>
    <s v="06H"/>
    <s v="E38000260"/>
    <s v="NHS Cambridgeshire and Peterborough ICB - 06H"/>
    <x v="5"/>
    <n v="2245"/>
  </r>
  <r>
    <s v="Aug"/>
    <s v="2024"/>
    <x v="3"/>
    <d v="2024-08-31T00:00:00"/>
    <s v="Y62"/>
    <s v="E40000014"/>
    <x v="5"/>
    <s v="QE1"/>
    <s v="E54000048"/>
    <x v="35"/>
    <s v="00Q"/>
    <s v="E38000014"/>
    <s v="NHS Lancashire and South Cumbria ICB - 00Q"/>
    <x v="0"/>
    <n v="20"/>
  </r>
  <r>
    <s v="Aug"/>
    <s v="2024"/>
    <x v="3"/>
    <d v="2024-08-31T00:00:00"/>
    <s v="Y62"/>
    <s v="E40000014"/>
    <x v="5"/>
    <s v="QE1"/>
    <s v="E54000048"/>
    <x v="35"/>
    <s v="00Q"/>
    <s v="E38000014"/>
    <s v="NHS Lancashire and South Cumbria ICB - 00Q"/>
    <x v="1"/>
    <s v="*"/>
  </r>
  <r>
    <s v="Aug"/>
    <s v="2024"/>
    <x v="3"/>
    <d v="2024-08-31T00:00:00"/>
    <s v="Y62"/>
    <s v="E40000014"/>
    <x v="5"/>
    <s v="QE1"/>
    <s v="E54000048"/>
    <x v="35"/>
    <s v="00Q"/>
    <s v="E38000014"/>
    <s v="NHS Lancashire and South Cumbria ICB - 00Q"/>
    <x v="2"/>
    <n v="75"/>
  </r>
  <r>
    <s v="Aug"/>
    <s v="2024"/>
    <x v="3"/>
    <d v="2024-08-31T00:00:00"/>
    <s v="Y62"/>
    <s v="E40000014"/>
    <x v="5"/>
    <s v="QE1"/>
    <s v="E54000048"/>
    <x v="35"/>
    <s v="00Q"/>
    <s v="E38000014"/>
    <s v="NHS Lancashire and South Cumbria ICB - 00Q"/>
    <x v="3"/>
    <n v="545"/>
  </r>
  <r>
    <s v="Aug"/>
    <s v="2024"/>
    <x v="3"/>
    <d v="2024-08-31T00:00:00"/>
    <s v="Y62"/>
    <s v="E40000014"/>
    <x v="5"/>
    <s v="QE1"/>
    <s v="E54000048"/>
    <x v="35"/>
    <s v="00Q"/>
    <s v="E38000014"/>
    <s v="NHS Lancashire and South Cumbria ICB - 00Q"/>
    <x v="4"/>
    <n v="230"/>
  </r>
  <r>
    <s v="Aug"/>
    <s v="2024"/>
    <x v="3"/>
    <d v="2024-08-31T00:00:00"/>
    <s v="Y62"/>
    <s v="E40000014"/>
    <x v="5"/>
    <s v="QE1"/>
    <s v="E54000048"/>
    <x v="35"/>
    <s v="00Q"/>
    <s v="E38000014"/>
    <s v="NHS Lancashire and South Cumbria ICB - 00Q"/>
    <x v="5"/>
    <n v="235"/>
  </r>
  <r>
    <s v="Aug"/>
    <s v="2024"/>
    <x v="3"/>
    <d v="2024-08-31T00:00:00"/>
    <s v="Y62"/>
    <s v="E40000014"/>
    <x v="5"/>
    <s v="QE1"/>
    <s v="E54000048"/>
    <x v="35"/>
    <s v="00R"/>
    <s v="E38000015"/>
    <s v="NHS Lancashire and South Cumbria ICB - 00R"/>
    <x v="0"/>
    <n v="35"/>
  </r>
  <r>
    <s v="Aug"/>
    <s v="2024"/>
    <x v="3"/>
    <d v="2024-08-31T00:00:00"/>
    <s v="Y62"/>
    <s v="E40000014"/>
    <x v="5"/>
    <s v="QE1"/>
    <s v="E54000048"/>
    <x v="35"/>
    <s v="00R"/>
    <s v="E38000015"/>
    <s v="NHS Lancashire and South Cumbria ICB - 00R"/>
    <x v="1"/>
    <s v="*"/>
  </r>
  <r>
    <s v="Aug"/>
    <s v="2024"/>
    <x v="3"/>
    <d v="2024-08-31T00:00:00"/>
    <s v="Y62"/>
    <s v="E40000014"/>
    <x v="5"/>
    <s v="QE1"/>
    <s v="E54000048"/>
    <x v="35"/>
    <s v="00R"/>
    <s v="E38000015"/>
    <s v="NHS Lancashire and South Cumbria ICB - 00R"/>
    <x v="2"/>
    <n v="195"/>
  </r>
  <r>
    <s v="Aug"/>
    <s v="2024"/>
    <x v="3"/>
    <d v="2024-08-31T00:00:00"/>
    <s v="Y62"/>
    <s v="E40000014"/>
    <x v="5"/>
    <s v="QE1"/>
    <s v="E54000048"/>
    <x v="35"/>
    <s v="00R"/>
    <s v="E38000015"/>
    <s v="NHS Lancashire and South Cumbria ICB - 00R"/>
    <x v="3"/>
    <n v="735"/>
  </r>
  <r>
    <s v="Aug"/>
    <s v="2024"/>
    <x v="3"/>
    <d v="2024-08-31T00:00:00"/>
    <s v="Y62"/>
    <s v="E40000014"/>
    <x v="5"/>
    <s v="QE1"/>
    <s v="E54000048"/>
    <x v="35"/>
    <s v="00R"/>
    <s v="E38000015"/>
    <s v="NHS Lancashire and South Cumbria ICB - 00R"/>
    <x v="4"/>
    <n v="215"/>
  </r>
  <r>
    <s v="Aug"/>
    <s v="2024"/>
    <x v="3"/>
    <d v="2024-08-31T00:00:00"/>
    <s v="Y62"/>
    <s v="E40000014"/>
    <x v="5"/>
    <s v="QE1"/>
    <s v="E54000048"/>
    <x v="35"/>
    <s v="00R"/>
    <s v="E38000015"/>
    <s v="NHS Lancashire and South Cumbria ICB - 00R"/>
    <x v="5"/>
    <n v="415"/>
  </r>
  <r>
    <s v="Aug"/>
    <s v="2024"/>
    <x v="3"/>
    <d v="2024-08-31T00:00:00"/>
    <s v="Y62"/>
    <s v="E40000014"/>
    <x v="5"/>
    <s v="QE1"/>
    <s v="E54000048"/>
    <x v="35"/>
    <s v="00X"/>
    <s v="E38000034"/>
    <s v="NHS Lancashire and South Cumbria ICB - 00X"/>
    <x v="0"/>
    <n v="80"/>
  </r>
  <r>
    <s v="Aug"/>
    <s v="2024"/>
    <x v="3"/>
    <d v="2024-08-31T00:00:00"/>
    <s v="Y62"/>
    <s v="E40000014"/>
    <x v="5"/>
    <s v="QE1"/>
    <s v="E54000048"/>
    <x v="35"/>
    <s v="00X"/>
    <s v="E38000034"/>
    <s v="NHS Lancashire and South Cumbria ICB - 00X"/>
    <x v="1"/>
    <s v="*"/>
  </r>
  <r>
    <s v="Aug"/>
    <s v="2024"/>
    <x v="3"/>
    <d v="2024-08-31T00:00:00"/>
    <s v="Y62"/>
    <s v="E40000014"/>
    <x v="5"/>
    <s v="QE1"/>
    <s v="E54000048"/>
    <x v="35"/>
    <s v="00X"/>
    <s v="E38000034"/>
    <s v="NHS Lancashire and South Cumbria ICB - 00X"/>
    <x v="2"/>
    <n v="20"/>
  </r>
  <r>
    <s v="Aug"/>
    <s v="2024"/>
    <x v="3"/>
    <d v="2024-08-31T00:00:00"/>
    <s v="Y62"/>
    <s v="E40000014"/>
    <x v="5"/>
    <s v="QE1"/>
    <s v="E54000048"/>
    <x v="35"/>
    <s v="00X"/>
    <s v="E38000034"/>
    <s v="NHS Lancashire and South Cumbria ICB - 00X"/>
    <x v="3"/>
    <n v="855"/>
  </r>
  <r>
    <s v="Aug"/>
    <s v="2024"/>
    <x v="3"/>
    <d v="2024-08-31T00:00:00"/>
    <s v="Y62"/>
    <s v="E40000014"/>
    <x v="5"/>
    <s v="QE1"/>
    <s v="E54000048"/>
    <x v="35"/>
    <s v="00X"/>
    <s v="E38000034"/>
    <s v="NHS Lancashire and South Cumbria ICB - 00X"/>
    <x v="4"/>
    <n v="205"/>
  </r>
  <r>
    <s v="Aug"/>
    <s v="2024"/>
    <x v="3"/>
    <d v="2024-08-31T00:00:00"/>
    <s v="Y62"/>
    <s v="E40000014"/>
    <x v="5"/>
    <s v="QE1"/>
    <s v="E54000048"/>
    <x v="35"/>
    <s v="00X"/>
    <s v="E38000034"/>
    <s v="NHS Lancashire and South Cumbria ICB - 00X"/>
    <x v="5"/>
    <n v="655"/>
  </r>
  <r>
    <s v="Aug"/>
    <s v="2024"/>
    <x v="3"/>
    <d v="2024-08-31T00:00:00"/>
    <s v="Y62"/>
    <s v="E40000014"/>
    <x v="5"/>
    <s v="QE1"/>
    <s v="E54000048"/>
    <x v="35"/>
    <s v="01A"/>
    <s v="E38000050"/>
    <s v="NHS Lancashire and South Cumbria ICB - 01A"/>
    <x v="0"/>
    <n v="230"/>
  </r>
  <r>
    <s v="Aug"/>
    <s v="2024"/>
    <x v="3"/>
    <d v="2024-08-31T00:00:00"/>
    <s v="Y62"/>
    <s v="E40000014"/>
    <x v="5"/>
    <s v="QE1"/>
    <s v="E54000048"/>
    <x v="35"/>
    <s v="01A"/>
    <s v="E38000050"/>
    <s v="NHS Lancashire and South Cumbria ICB - 01A"/>
    <x v="1"/>
    <s v="*"/>
  </r>
  <r>
    <s v="Aug"/>
    <s v="2024"/>
    <x v="3"/>
    <d v="2024-08-31T00:00:00"/>
    <s v="Y62"/>
    <s v="E40000014"/>
    <x v="5"/>
    <s v="QE1"/>
    <s v="E54000048"/>
    <x v="35"/>
    <s v="01A"/>
    <s v="E38000050"/>
    <s v="NHS Lancashire and South Cumbria ICB - 01A"/>
    <x v="2"/>
    <n v="150"/>
  </r>
  <r>
    <s v="Aug"/>
    <s v="2024"/>
    <x v="3"/>
    <d v="2024-08-31T00:00:00"/>
    <s v="Y62"/>
    <s v="E40000014"/>
    <x v="5"/>
    <s v="QE1"/>
    <s v="E54000048"/>
    <x v="35"/>
    <s v="01A"/>
    <s v="E38000050"/>
    <s v="NHS Lancashire and South Cumbria ICB - 01A"/>
    <x v="3"/>
    <n v="1155"/>
  </r>
  <r>
    <s v="Aug"/>
    <s v="2024"/>
    <x v="3"/>
    <d v="2024-08-31T00:00:00"/>
    <s v="Y62"/>
    <s v="E40000014"/>
    <x v="5"/>
    <s v="QE1"/>
    <s v="E54000048"/>
    <x v="35"/>
    <s v="01A"/>
    <s v="E38000050"/>
    <s v="NHS Lancashire and South Cumbria ICB - 01A"/>
    <x v="4"/>
    <n v="615"/>
  </r>
  <r>
    <s v="Aug"/>
    <s v="2024"/>
    <x v="3"/>
    <d v="2024-08-31T00:00:00"/>
    <s v="Y62"/>
    <s v="E40000014"/>
    <x v="5"/>
    <s v="QE1"/>
    <s v="E54000048"/>
    <x v="35"/>
    <s v="01A"/>
    <s v="E38000050"/>
    <s v="NHS Lancashire and South Cumbria ICB - 01A"/>
    <x v="5"/>
    <n v="980"/>
  </r>
  <r>
    <s v="Aug"/>
    <s v="2024"/>
    <x v="3"/>
    <d v="2024-08-31T00:00:00"/>
    <s v="Y62"/>
    <s v="E40000014"/>
    <x v="5"/>
    <s v="QE1"/>
    <s v="E54000048"/>
    <x v="35"/>
    <s v="01E"/>
    <s v="E38000227"/>
    <s v="NHS Lancashire and South Cumbria ICB - 01E"/>
    <x v="0"/>
    <n v="230"/>
  </r>
  <r>
    <s v="Aug"/>
    <s v="2024"/>
    <x v="3"/>
    <d v="2024-08-31T00:00:00"/>
    <s v="Y62"/>
    <s v="E40000014"/>
    <x v="5"/>
    <s v="QE1"/>
    <s v="E54000048"/>
    <x v="35"/>
    <s v="01E"/>
    <s v="E38000227"/>
    <s v="NHS Lancashire and South Cumbria ICB - 01E"/>
    <x v="1"/>
    <s v="*"/>
  </r>
  <r>
    <s v="Aug"/>
    <s v="2024"/>
    <x v="3"/>
    <d v="2024-08-31T00:00:00"/>
    <s v="Y62"/>
    <s v="E40000014"/>
    <x v="5"/>
    <s v="QE1"/>
    <s v="E54000048"/>
    <x v="35"/>
    <s v="01E"/>
    <s v="E38000227"/>
    <s v="NHS Lancashire and South Cumbria ICB - 01E"/>
    <x v="2"/>
    <n v="35"/>
  </r>
  <r>
    <s v="Aug"/>
    <s v="2024"/>
    <x v="3"/>
    <d v="2024-08-31T00:00:00"/>
    <s v="Y62"/>
    <s v="E40000014"/>
    <x v="5"/>
    <s v="QE1"/>
    <s v="E54000048"/>
    <x v="35"/>
    <s v="01E"/>
    <s v="E38000227"/>
    <s v="NHS Lancashire and South Cumbria ICB - 01E"/>
    <x v="3"/>
    <n v="880"/>
  </r>
  <r>
    <s v="Aug"/>
    <s v="2024"/>
    <x v="3"/>
    <d v="2024-08-31T00:00:00"/>
    <s v="Y62"/>
    <s v="E40000014"/>
    <x v="5"/>
    <s v="QE1"/>
    <s v="E54000048"/>
    <x v="35"/>
    <s v="01E"/>
    <s v="E38000227"/>
    <s v="NHS Lancashire and South Cumbria ICB - 01E"/>
    <x v="4"/>
    <n v="205"/>
  </r>
  <r>
    <s v="Aug"/>
    <s v="2024"/>
    <x v="3"/>
    <d v="2024-08-31T00:00:00"/>
    <s v="Y62"/>
    <s v="E40000014"/>
    <x v="5"/>
    <s v="QE1"/>
    <s v="E54000048"/>
    <x v="35"/>
    <s v="01E"/>
    <s v="E38000227"/>
    <s v="NHS Lancashire and South Cumbria ICB - 01E"/>
    <x v="5"/>
    <n v="465"/>
  </r>
  <r>
    <s v="Aug"/>
    <s v="2024"/>
    <x v="3"/>
    <d v="2024-08-31T00:00:00"/>
    <s v="Y62"/>
    <s v="E40000014"/>
    <x v="5"/>
    <s v="QE1"/>
    <s v="E54000048"/>
    <x v="35"/>
    <s v="01K"/>
    <s v="E38000228"/>
    <s v="NHS Lancashire and South Cumbria ICB - 01K"/>
    <x v="0"/>
    <n v="40"/>
  </r>
  <r>
    <s v="Aug"/>
    <s v="2024"/>
    <x v="3"/>
    <d v="2024-08-31T00:00:00"/>
    <s v="Y62"/>
    <s v="E40000014"/>
    <x v="5"/>
    <s v="QE1"/>
    <s v="E54000048"/>
    <x v="35"/>
    <s v="01K"/>
    <s v="E38000228"/>
    <s v="NHS Lancashire and South Cumbria ICB - 01K"/>
    <x v="1"/>
    <s v="*"/>
  </r>
  <r>
    <s v="Aug"/>
    <s v="2024"/>
    <x v="3"/>
    <d v="2024-08-31T00:00:00"/>
    <s v="Y62"/>
    <s v="E40000014"/>
    <x v="5"/>
    <s v="QE1"/>
    <s v="E54000048"/>
    <x v="35"/>
    <s v="01K"/>
    <s v="E38000228"/>
    <s v="NHS Lancashire and South Cumbria ICB - 01K"/>
    <x v="2"/>
    <n v="425"/>
  </r>
  <r>
    <s v="Aug"/>
    <s v="2024"/>
    <x v="3"/>
    <d v="2024-08-31T00:00:00"/>
    <s v="Y62"/>
    <s v="E40000014"/>
    <x v="5"/>
    <s v="QE1"/>
    <s v="E54000048"/>
    <x v="35"/>
    <s v="01K"/>
    <s v="E38000228"/>
    <s v="NHS Lancashire and South Cumbria ICB - 01K"/>
    <x v="3"/>
    <n v="2320"/>
  </r>
  <r>
    <s v="Aug"/>
    <s v="2024"/>
    <x v="3"/>
    <d v="2024-08-31T00:00:00"/>
    <s v="Y62"/>
    <s v="E40000014"/>
    <x v="5"/>
    <s v="QE1"/>
    <s v="E54000048"/>
    <x v="35"/>
    <s v="01K"/>
    <s v="E38000228"/>
    <s v="NHS Lancashire and South Cumbria ICB - 01K"/>
    <x v="4"/>
    <n v="140"/>
  </r>
  <r>
    <s v="Aug"/>
    <s v="2024"/>
    <x v="3"/>
    <d v="2024-08-31T00:00:00"/>
    <s v="Y62"/>
    <s v="E40000014"/>
    <x v="5"/>
    <s v="QE1"/>
    <s v="E54000048"/>
    <x v="35"/>
    <s v="01K"/>
    <s v="E38000228"/>
    <s v="NHS Lancashire and South Cumbria ICB - 01K"/>
    <x v="5"/>
    <n v="960"/>
  </r>
  <r>
    <s v="Aug"/>
    <s v="2024"/>
    <x v="3"/>
    <d v="2024-08-31T00:00:00"/>
    <s v="Y62"/>
    <s v="E40000014"/>
    <x v="5"/>
    <s v="QE1"/>
    <s v="E54000048"/>
    <x v="35"/>
    <s v="02G"/>
    <s v="E38000200"/>
    <s v="NHS Lancashire and South Cumbria ICB - 02G"/>
    <x v="0"/>
    <n v="10"/>
  </r>
  <r>
    <s v="Aug"/>
    <s v="2024"/>
    <x v="3"/>
    <d v="2024-08-31T00:00:00"/>
    <s v="Y62"/>
    <s v="E40000014"/>
    <x v="5"/>
    <s v="QE1"/>
    <s v="E54000048"/>
    <x v="35"/>
    <s v="02G"/>
    <s v="E38000200"/>
    <s v="NHS Lancashire and South Cumbria ICB - 02G"/>
    <x v="1"/>
    <s v="*"/>
  </r>
  <r>
    <s v="Aug"/>
    <s v="2024"/>
    <x v="3"/>
    <d v="2024-08-31T00:00:00"/>
    <s v="Y62"/>
    <s v="E40000014"/>
    <x v="5"/>
    <s v="QE1"/>
    <s v="E54000048"/>
    <x v="35"/>
    <s v="02G"/>
    <s v="E38000200"/>
    <s v="NHS Lancashire and South Cumbria ICB - 02G"/>
    <x v="2"/>
    <n v="90"/>
  </r>
  <r>
    <s v="Aug"/>
    <s v="2024"/>
    <x v="3"/>
    <d v="2024-08-31T00:00:00"/>
    <s v="Y62"/>
    <s v="E40000014"/>
    <x v="5"/>
    <s v="QE1"/>
    <s v="E54000048"/>
    <x v="35"/>
    <s v="02G"/>
    <s v="E38000200"/>
    <s v="NHS Lancashire and South Cumbria ICB - 02G"/>
    <x v="3"/>
    <n v="605"/>
  </r>
  <r>
    <s v="Aug"/>
    <s v="2024"/>
    <x v="3"/>
    <d v="2024-08-31T00:00:00"/>
    <s v="Y62"/>
    <s v="E40000014"/>
    <x v="5"/>
    <s v="QE1"/>
    <s v="E54000048"/>
    <x v="35"/>
    <s v="02G"/>
    <s v="E38000200"/>
    <s v="NHS Lancashire and South Cumbria ICB - 02G"/>
    <x v="4"/>
    <n v="120"/>
  </r>
  <r>
    <s v="Aug"/>
    <s v="2024"/>
    <x v="3"/>
    <d v="2024-08-31T00:00:00"/>
    <s v="Y62"/>
    <s v="E40000014"/>
    <x v="5"/>
    <s v="QE1"/>
    <s v="E54000048"/>
    <x v="35"/>
    <s v="02G"/>
    <s v="E38000200"/>
    <s v="NHS Lancashire and South Cumbria ICB - 02G"/>
    <x v="5"/>
    <n v="390"/>
  </r>
  <r>
    <s v="Aug"/>
    <s v="2024"/>
    <x v="3"/>
    <d v="2024-08-31T00:00:00"/>
    <s v="Y62"/>
    <s v="E40000014"/>
    <x v="5"/>
    <s v="QE1"/>
    <s v="E54000048"/>
    <x v="35"/>
    <s v="02M"/>
    <s v="E38000226"/>
    <s v="NHS Lancashire and South Cumbria ICB - 02M"/>
    <x v="0"/>
    <n v="25"/>
  </r>
  <r>
    <s v="Aug"/>
    <s v="2024"/>
    <x v="3"/>
    <d v="2024-08-31T00:00:00"/>
    <s v="Y62"/>
    <s v="E40000014"/>
    <x v="5"/>
    <s v="QE1"/>
    <s v="E54000048"/>
    <x v="35"/>
    <s v="02M"/>
    <s v="E38000226"/>
    <s v="NHS Lancashire and South Cumbria ICB - 02M"/>
    <x v="1"/>
    <s v="*"/>
  </r>
  <r>
    <s v="Aug"/>
    <s v="2024"/>
    <x v="3"/>
    <d v="2024-08-31T00:00:00"/>
    <s v="Y62"/>
    <s v="E40000014"/>
    <x v="5"/>
    <s v="QE1"/>
    <s v="E54000048"/>
    <x v="35"/>
    <s v="02M"/>
    <s v="E38000226"/>
    <s v="NHS Lancashire and South Cumbria ICB - 02M"/>
    <x v="2"/>
    <n v="245"/>
  </r>
  <r>
    <s v="Aug"/>
    <s v="2024"/>
    <x v="3"/>
    <d v="2024-08-31T00:00:00"/>
    <s v="Y62"/>
    <s v="E40000014"/>
    <x v="5"/>
    <s v="QE1"/>
    <s v="E54000048"/>
    <x v="35"/>
    <s v="02M"/>
    <s v="E38000226"/>
    <s v="NHS Lancashire and South Cumbria ICB - 02M"/>
    <x v="3"/>
    <n v="1120"/>
  </r>
  <r>
    <s v="Aug"/>
    <s v="2024"/>
    <x v="3"/>
    <d v="2024-08-31T00:00:00"/>
    <s v="Y62"/>
    <s v="E40000014"/>
    <x v="5"/>
    <s v="QE1"/>
    <s v="E54000048"/>
    <x v="35"/>
    <s v="02M"/>
    <s v="E38000226"/>
    <s v="NHS Lancashire and South Cumbria ICB - 02M"/>
    <x v="4"/>
    <n v="310"/>
  </r>
  <r>
    <s v="Aug"/>
    <s v="2024"/>
    <x v="3"/>
    <d v="2024-08-31T00:00:00"/>
    <s v="Y62"/>
    <s v="E40000014"/>
    <x v="5"/>
    <s v="QE1"/>
    <s v="E54000048"/>
    <x v="35"/>
    <s v="02M"/>
    <s v="E38000226"/>
    <s v="NHS Lancashire and South Cumbria ICB - 02M"/>
    <x v="5"/>
    <n v="680"/>
  </r>
  <r>
    <s v="Aug"/>
    <s v="2024"/>
    <x v="3"/>
    <d v="2024-08-31T00:00:00"/>
    <s v="Y62"/>
    <s v="E40000014"/>
    <x v="5"/>
    <s v="QOP"/>
    <s v="E54000057"/>
    <x v="36"/>
    <s v="00T"/>
    <s v="E38000016"/>
    <s v="NHS Greater Manchester ICB - 00T"/>
    <x v="0"/>
    <n v="55"/>
  </r>
  <r>
    <s v="Aug"/>
    <s v="2024"/>
    <x v="3"/>
    <d v="2024-08-31T00:00:00"/>
    <s v="Y62"/>
    <s v="E40000014"/>
    <x v="5"/>
    <s v="QOP"/>
    <s v="E54000057"/>
    <x v="36"/>
    <s v="00T"/>
    <s v="E38000016"/>
    <s v="NHS Greater Manchester ICB - 00T"/>
    <x v="1"/>
    <s v="*"/>
  </r>
  <r>
    <s v="Aug"/>
    <s v="2024"/>
    <x v="3"/>
    <d v="2024-08-31T00:00:00"/>
    <s v="Y62"/>
    <s v="E40000014"/>
    <x v="5"/>
    <s v="QOP"/>
    <s v="E54000057"/>
    <x v="36"/>
    <s v="00T"/>
    <s v="E38000016"/>
    <s v="NHS Greater Manchester ICB - 00T"/>
    <x v="2"/>
    <n v="245"/>
  </r>
  <r>
    <s v="Aug"/>
    <s v="2024"/>
    <x v="3"/>
    <d v="2024-08-31T00:00:00"/>
    <s v="Y62"/>
    <s v="E40000014"/>
    <x v="5"/>
    <s v="QOP"/>
    <s v="E54000057"/>
    <x v="36"/>
    <s v="00T"/>
    <s v="E38000016"/>
    <s v="NHS Greater Manchester ICB - 00T"/>
    <x v="3"/>
    <n v="1535"/>
  </r>
  <r>
    <s v="Aug"/>
    <s v="2024"/>
    <x v="3"/>
    <d v="2024-08-31T00:00:00"/>
    <s v="Y62"/>
    <s v="E40000014"/>
    <x v="5"/>
    <s v="QOP"/>
    <s v="E54000057"/>
    <x v="36"/>
    <s v="00T"/>
    <s v="E38000016"/>
    <s v="NHS Greater Manchester ICB - 00T"/>
    <x v="4"/>
    <n v="180"/>
  </r>
  <r>
    <s v="Aug"/>
    <s v="2024"/>
    <x v="3"/>
    <d v="2024-08-31T00:00:00"/>
    <s v="Y62"/>
    <s v="E40000014"/>
    <x v="5"/>
    <s v="QOP"/>
    <s v="E54000057"/>
    <x v="36"/>
    <s v="00T"/>
    <s v="E38000016"/>
    <s v="NHS Greater Manchester ICB - 00T"/>
    <x v="5"/>
    <n v="485"/>
  </r>
  <r>
    <s v="Aug"/>
    <s v="2024"/>
    <x v="3"/>
    <d v="2024-08-31T00:00:00"/>
    <s v="Y62"/>
    <s v="E40000014"/>
    <x v="5"/>
    <s v="QOP"/>
    <s v="E54000057"/>
    <x v="36"/>
    <s v="00V"/>
    <s v="E38000024"/>
    <s v="NHS Greater Manchester ICB - 00V"/>
    <x v="0"/>
    <n v="15"/>
  </r>
  <r>
    <s v="Aug"/>
    <s v="2024"/>
    <x v="3"/>
    <d v="2024-08-31T00:00:00"/>
    <s v="Y62"/>
    <s v="E40000014"/>
    <x v="5"/>
    <s v="QOP"/>
    <s v="E54000057"/>
    <x v="36"/>
    <s v="00V"/>
    <s v="E38000024"/>
    <s v="NHS Greater Manchester ICB - 00V"/>
    <x v="1"/>
    <s v="*"/>
  </r>
  <r>
    <s v="Aug"/>
    <s v="2024"/>
    <x v="3"/>
    <d v="2024-08-31T00:00:00"/>
    <s v="Y62"/>
    <s v="E40000014"/>
    <x v="5"/>
    <s v="QOP"/>
    <s v="E54000057"/>
    <x v="36"/>
    <s v="00V"/>
    <s v="E38000024"/>
    <s v="NHS Greater Manchester ICB - 00V"/>
    <x v="2"/>
    <n v="100"/>
  </r>
  <r>
    <s v="Aug"/>
    <s v="2024"/>
    <x v="3"/>
    <d v="2024-08-31T00:00:00"/>
    <s v="Y62"/>
    <s v="E40000014"/>
    <x v="5"/>
    <s v="QOP"/>
    <s v="E54000057"/>
    <x v="36"/>
    <s v="00V"/>
    <s v="E38000024"/>
    <s v="NHS Greater Manchester ICB - 00V"/>
    <x v="3"/>
    <n v="1220"/>
  </r>
  <r>
    <s v="Aug"/>
    <s v="2024"/>
    <x v="3"/>
    <d v="2024-08-31T00:00:00"/>
    <s v="Y62"/>
    <s v="E40000014"/>
    <x v="5"/>
    <s v="QOP"/>
    <s v="E54000057"/>
    <x v="36"/>
    <s v="00V"/>
    <s v="E38000024"/>
    <s v="NHS Greater Manchester ICB - 00V"/>
    <x v="4"/>
    <n v="50"/>
  </r>
  <r>
    <s v="Aug"/>
    <s v="2024"/>
    <x v="3"/>
    <d v="2024-08-31T00:00:00"/>
    <s v="Y62"/>
    <s v="E40000014"/>
    <x v="5"/>
    <s v="QOP"/>
    <s v="E54000057"/>
    <x v="36"/>
    <s v="00V"/>
    <s v="E38000024"/>
    <s v="NHS Greater Manchester ICB - 00V"/>
    <x v="5"/>
    <n v="515"/>
  </r>
  <r>
    <s v="Aug"/>
    <s v="2024"/>
    <x v="3"/>
    <d v="2024-08-31T00:00:00"/>
    <s v="Y62"/>
    <s v="E40000014"/>
    <x v="5"/>
    <s v="QOP"/>
    <s v="E54000057"/>
    <x v="36"/>
    <s v="00Y"/>
    <s v="E38000135"/>
    <s v="NHS Greater Manchester ICB - 00Y"/>
    <x v="0"/>
    <n v="40"/>
  </r>
  <r>
    <s v="Aug"/>
    <s v="2024"/>
    <x v="3"/>
    <d v="2024-08-31T00:00:00"/>
    <s v="Y62"/>
    <s v="E40000014"/>
    <x v="5"/>
    <s v="QOP"/>
    <s v="E54000057"/>
    <x v="36"/>
    <s v="00Y"/>
    <s v="E38000135"/>
    <s v="NHS Greater Manchester ICB - 00Y"/>
    <x v="1"/>
    <s v="*"/>
  </r>
  <r>
    <s v="Aug"/>
    <s v="2024"/>
    <x v="3"/>
    <d v="2024-08-31T00:00:00"/>
    <s v="Y62"/>
    <s v="E40000014"/>
    <x v="5"/>
    <s v="QOP"/>
    <s v="E54000057"/>
    <x v="36"/>
    <s v="00Y"/>
    <s v="E38000135"/>
    <s v="NHS Greater Manchester ICB - 00Y"/>
    <x v="2"/>
    <n v="60"/>
  </r>
  <r>
    <s v="Aug"/>
    <s v="2024"/>
    <x v="3"/>
    <d v="2024-08-31T00:00:00"/>
    <s v="Y62"/>
    <s v="E40000014"/>
    <x v="5"/>
    <s v="QOP"/>
    <s v="E54000057"/>
    <x v="36"/>
    <s v="00Y"/>
    <s v="E38000135"/>
    <s v="NHS Greater Manchester ICB - 00Y"/>
    <x v="3"/>
    <n v="925"/>
  </r>
  <r>
    <s v="Aug"/>
    <s v="2024"/>
    <x v="3"/>
    <d v="2024-08-31T00:00:00"/>
    <s v="Y62"/>
    <s v="E40000014"/>
    <x v="5"/>
    <s v="QOP"/>
    <s v="E54000057"/>
    <x v="36"/>
    <s v="00Y"/>
    <s v="E38000135"/>
    <s v="NHS Greater Manchester ICB - 00Y"/>
    <x v="4"/>
    <n v="395"/>
  </r>
  <r>
    <s v="Aug"/>
    <s v="2024"/>
    <x v="3"/>
    <d v="2024-08-31T00:00:00"/>
    <s v="Y62"/>
    <s v="E40000014"/>
    <x v="5"/>
    <s v="QOP"/>
    <s v="E54000057"/>
    <x v="36"/>
    <s v="00Y"/>
    <s v="E38000135"/>
    <s v="NHS Greater Manchester ICB - 00Y"/>
    <x v="5"/>
    <n v="560"/>
  </r>
  <r>
    <s v="Aug"/>
    <s v="2024"/>
    <x v="3"/>
    <d v="2024-08-31T00:00:00"/>
    <s v="Y62"/>
    <s v="E40000014"/>
    <x v="5"/>
    <s v="QOP"/>
    <s v="E54000057"/>
    <x v="36"/>
    <s v="01D"/>
    <s v="E38000080"/>
    <s v="NHS Greater Manchester ICB - 01D"/>
    <x v="0"/>
    <n v="165"/>
  </r>
  <r>
    <s v="Aug"/>
    <s v="2024"/>
    <x v="3"/>
    <d v="2024-08-31T00:00:00"/>
    <s v="Y62"/>
    <s v="E40000014"/>
    <x v="5"/>
    <s v="QOP"/>
    <s v="E54000057"/>
    <x v="36"/>
    <s v="01D"/>
    <s v="E38000080"/>
    <s v="NHS Greater Manchester ICB - 01D"/>
    <x v="1"/>
    <s v="*"/>
  </r>
  <r>
    <s v="Aug"/>
    <s v="2024"/>
    <x v="3"/>
    <d v="2024-08-31T00:00:00"/>
    <s v="Y62"/>
    <s v="E40000014"/>
    <x v="5"/>
    <s v="QOP"/>
    <s v="E54000057"/>
    <x v="36"/>
    <s v="01D"/>
    <s v="E38000080"/>
    <s v="NHS Greater Manchester ICB - 01D"/>
    <x v="2"/>
    <n v="75"/>
  </r>
  <r>
    <s v="Aug"/>
    <s v="2024"/>
    <x v="3"/>
    <d v="2024-08-31T00:00:00"/>
    <s v="Y62"/>
    <s v="E40000014"/>
    <x v="5"/>
    <s v="QOP"/>
    <s v="E54000057"/>
    <x v="36"/>
    <s v="01D"/>
    <s v="E38000080"/>
    <s v="NHS Greater Manchester ICB - 01D"/>
    <x v="3"/>
    <n v="1005"/>
  </r>
  <r>
    <s v="Aug"/>
    <s v="2024"/>
    <x v="3"/>
    <d v="2024-08-31T00:00:00"/>
    <s v="Y62"/>
    <s v="E40000014"/>
    <x v="5"/>
    <s v="QOP"/>
    <s v="E54000057"/>
    <x v="36"/>
    <s v="01D"/>
    <s v="E38000080"/>
    <s v="NHS Greater Manchester ICB - 01D"/>
    <x v="4"/>
    <n v="180"/>
  </r>
  <r>
    <s v="Aug"/>
    <s v="2024"/>
    <x v="3"/>
    <d v="2024-08-31T00:00:00"/>
    <s v="Y62"/>
    <s v="E40000014"/>
    <x v="5"/>
    <s v="QOP"/>
    <s v="E54000057"/>
    <x v="36"/>
    <s v="01D"/>
    <s v="E38000080"/>
    <s v="NHS Greater Manchester ICB - 01D"/>
    <x v="5"/>
    <n v="530"/>
  </r>
  <r>
    <s v="Aug"/>
    <s v="2024"/>
    <x v="3"/>
    <d v="2024-08-31T00:00:00"/>
    <s v="Y62"/>
    <s v="E40000014"/>
    <x v="5"/>
    <s v="QOP"/>
    <s v="E54000057"/>
    <x v="36"/>
    <s v="01G"/>
    <s v="E38000143"/>
    <s v="NHS Greater Manchester ICB - 01G"/>
    <x v="0"/>
    <n v="40"/>
  </r>
  <r>
    <s v="Aug"/>
    <s v="2024"/>
    <x v="3"/>
    <d v="2024-08-31T00:00:00"/>
    <s v="Y62"/>
    <s v="E40000014"/>
    <x v="5"/>
    <s v="QOP"/>
    <s v="E54000057"/>
    <x v="36"/>
    <s v="01G"/>
    <s v="E38000143"/>
    <s v="NHS Greater Manchester ICB - 01G"/>
    <x v="1"/>
    <s v="*"/>
  </r>
  <r>
    <s v="Aug"/>
    <s v="2024"/>
    <x v="3"/>
    <d v="2024-08-31T00:00:00"/>
    <s v="Y62"/>
    <s v="E40000014"/>
    <x v="5"/>
    <s v="QOP"/>
    <s v="E54000057"/>
    <x v="36"/>
    <s v="01G"/>
    <s v="E38000143"/>
    <s v="NHS Greater Manchester ICB - 01G"/>
    <x v="2"/>
    <n v="145"/>
  </r>
  <r>
    <s v="Aug"/>
    <s v="2024"/>
    <x v="3"/>
    <d v="2024-08-31T00:00:00"/>
    <s v="Y62"/>
    <s v="E40000014"/>
    <x v="5"/>
    <s v="QOP"/>
    <s v="E54000057"/>
    <x v="36"/>
    <s v="01G"/>
    <s v="E38000143"/>
    <s v="NHS Greater Manchester ICB - 01G"/>
    <x v="3"/>
    <n v="1115"/>
  </r>
  <r>
    <s v="Aug"/>
    <s v="2024"/>
    <x v="3"/>
    <d v="2024-08-31T00:00:00"/>
    <s v="Y62"/>
    <s v="E40000014"/>
    <x v="5"/>
    <s v="QOP"/>
    <s v="E54000057"/>
    <x v="36"/>
    <s v="01G"/>
    <s v="E38000143"/>
    <s v="NHS Greater Manchester ICB - 01G"/>
    <x v="4"/>
    <n v="120"/>
  </r>
  <r>
    <s v="Aug"/>
    <s v="2024"/>
    <x v="3"/>
    <d v="2024-08-31T00:00:00"/>
    <s v="Y62"/>
    <s v="E40000014"/>
    <x v="5"/>
    <s v="QOP"/>
    <s v="E54000057"/>
    <x v="36"/>
    <s v="01G"/>
    <s v="E38000143"/>
    <s v="NHS Greater Manchester ICB - 01G"/>
    <x v="5"/>
    <n v="610"/>
  </r>
  <r>
    <s v="Aug"/>
    <s v="2024"/>
    <x v="3"/>
    <d v="2024-08-31T00:00:00"/>
    <s v="Y62"/>
    <s v="E40000014"/>
    <x v="5"/>
    <s v="QOP"/>
    <s v="E54000057"/>
    <x v="36"/>
    <s v="01W"/>
    <s v="E38000174"/>
    <s v="NHS Greater Manchester ICB - 01W"/>
    <x v="0"/>
    <n v="70"/>
  </r>
  <r>
    <s v="Aug"/>
    <s v="2024"/>
    <x v="3"/>
    <d v="2024-08-31T00:00:00"/>
    <s v="Y62"/>
    <s v="E40000014"/>
    <x v="5"/>
    <s v="QOP"/>
    <s v="E54000057"/>
    <x v="36"/>
    <s v="01W"/>
    <s v="E38000174"/>
    <s v="NHS Greater Manchester ICB - 01W"/>
    <x v="1"/>
    <s v="*"/>
  </r>
  <r>
    <s v="Aug"/>
    <s v="2024"/>
    <x v="3"/>
    <d v="2024-08-31T00:00:00"/>
    <s v="Y62"/>
    <s v="E40000014"/>
    <x v="5"/>
    <s v="QOP"/>
    <s v="E54000057"/>
    <x v="36"/>
    <s v="01W"/>
    <s v="E38000174"/>
    <s v="NHS Greater Manchester ICB - 01W"/>
    <x v="2"/>
    <n v="140"/>
  </r>
  <r>
    <s v="Aug"/>
    <s v="2024"/>
    <x v="3"/>
    <d v="2024-08-31T00:00:00"/>
    <s v="Y62"/>
    <s v="E40000014"/>
    <x v="5"/>
    <s v="QOP"/>
    <s v="E54000057"/>
    <x v="36"/>
    <s v="01W"/>
    <s v="E38000174"/>
    <s v="NHS Greater Manchester ICB - 01W"/>
    <x v="3"/>
    <n v="1605"/>
  </r>
  <r>
    <s v="Aug"/>
    <s v="2024"/>
    <x v="3"/>
    <d v="2024-08-31T00:00:00"/>
    <s v="Y62"/>
    <s v="E40000014"/>
    <x v="5"/>
    <s v="QOP"/>
    <s v="E54000057"/>
    <x v="36"/>
    <s v="01W"/>
    <s v="E38000174"/>
    <s v="NHS Greater Manchester ICB - 01W"/>
    <x v="4"/>
    <n v="550"/>
  </r>
  <r>
    <s v="Aug"/>
    <s v="2024"/>
    <x v="3"/>
    <d v="2024-08-31T00:00:00"/>
    <s v="Y62"/>
    <s v="E40000014"/>
    <x v="5"/>
    <s v="QOP"/>
    <s v="E54000057"/>
    <x v="36"/>
    <s v="01W"/>
    <s v="E38000174"/>
    <s v="NHS Greater Manchester ICB - 01W"/>
    <x v="5"/>
    <n v="960"/>
  </r>
  <r>
    <s v="Aug"/>
    <s v="2024"/>
    <x v="3"/>
    <d v="2024-08-31T00:00:00"/>
    <s v="Y62"/>
    <s v="E40000014"/>
    <x v="5"/>
    <s v="QOP"/>
    <s v="E54000057"/>
    <x v="36"/>
    <s v="01Y"/>
    <s v="E38000263"/>
    <s v="NHS Greater Manchester ICB - 01Y"/>
    <x v="0"/>
    <n v="55"/>
  </r>
  <r>
    <s v="Aug"/>
    <s v="2024"/>
    <x v="3"/>
    <d v="2024-08-31T00:00:00"/>
    <s v="Y62"/>
    <s v="E40000014"/>
    <x v="5"/>
    <s v="QOP"/>
    <s v="E54000057"/>
    <x v="36"/>
    <s v="01Y"/>
    <s v="E38000263"/>
    <s v="NHS Greater Manchester ICB - 01Y"/>
    <x v="1"/>
    <s v="*"/>
  </r>
  <r>
    <s v="Aug"/>
    <s v="2024"/>
    <x v="3"/>
    <d v="2024-08-31T00:00:00"/>
    <s v="Y62"/>
    <s v="E40000014"/>
    <x v="5"/>
    <s v="QOP"/>
    <s v="E54000057"/>
    <x v="36"/>
    <s v="01Y"/>
    <s v="E38000263"/>
    <s v="NHS Greater Manchester ICB - 01Y"/>
    <x v="2"/>
    <n v="30"/>
  </r>
  <r>
    <s v="Aug"/>
    <s v="2024"/>
    <x v="3"/>
    <d v="2024-08-31T00:00:00"/>
    <s v="Y62"/>
    <s v="E40000014"/>
    <x v="5"/>
    <s v="QOP"/>
    <s v="E54000057"/>
    <x v="36"/>
    <s v="01Y"/>
    <s v="E38000263"/>
    <s v="NHS Greater Manchester ICB - 01Y"/>
    <x v="3"/>
    <n v="750"/>
  </r>
  <r>
    <s v="Aug"/>
    <s v="2024"/>
    <x v="3"/>
    <d v="2024-08-31T00:00:00"/>
    <s v="Y62"/>
    <s v="E40000014"/>
    <x v="5"/>
    <s v="QOP"/>
    <s v="E54000057"/>
    <x v="36"/>
    <s v="01Y"/>
    <s v="E38000263"/>
    <s v="NHS Greater Manchester ICB - 01Y"/>
    <x v="4"/>
    <n v="325"/>
  </r>
  <r>
    <s v="Aug"/>
    <s v="2024"/>
    <x v="3"/>
    <d v="2024-08-31T00:00:00"/>
    <s v="Y62"/>
    <s v="E40000014"/>
    <x v="5"/>
    <s v="QOP"/>
    <s v="E54000057"/>
    <x v="36"/>
    <s v="01Y"/>
    <s v="E38000263"/>
    <s v="NHS Greater Manchester ICB - 01Y"/>
    <x v="5"/>
    <n v="620"/>
  </r>
  <r>
    <s v="Aug"/>
    <s v="2024"/>
    <x v="3"/>
    <d v="2024-08-31T00:00:00"/>
    <s v="Y62"/>
    <s v="E40000014"/>
    <x v="5"/>
    <s v="QOP"/>
    <s v="E54000057"/>
    <x v="36"/>
    <s v="02A"/>
    <s v="E38000187"/>
    <s v="NHS Greater Manchester ICB - 02A"/>
    <x v="0"/>
    <n v="35"/>
  </r>
  <r>
    <s v="Aug"/>
    <s v="2024"/>
    <x v="3"/>
    <d v="2024-08-31T00:00:00"/>
    <s v="Y62"/>
    <s v="E40000014"/>
    <x v="5"/>
    <s v="QOP"/>
    <s v="E54000057"/>
    <x v="36"/>
    <s v="02A"/>
    <s v="E38000187"/>
    <s v="NHS Greater Manchester ICB - 02A"/>
    <x v="1"/>
    <s v="*"/>
  </r>
  <r>
    <s v="Aug"/>
    <s v="2024"/>
    <x v="3"/>
    <d v="2024-08-31T00:00:00"/>
    <s v="Y62"/>
    <s v="E40000014"/>
    <x v="5"/>
    <s v="QOP"/>
    <s v="E54000057"/>
    <x v="36"/>
    <s v="02A"/>
    <s v="E38000187"/>
    <s v="NHS Greater Manchester ICB - 02A"/>
    <x v="2"/>
    <n v="120"/>
  </r>
  <r>
    <s v="Aug"/>
    <s v="2024"/>
    <x v="3"/>
    <d v="2024-08-31T00:00:00"/>
    <s v="Y62"/>
    <s v="E40000014"/>
    <x v="5"/>
    <s v="QOP"/>
    <s v="E54000057"/>
    <x v="36"/>
    <s v="02A"/>
    <s v="E38000187"/>
    <s v="NHS Greater Manchester ICB - 02A"/>
    <x v="3"/>
    <n v="1135"/>
  </r>
  <r>
    <s v="Aug"/>
    <s v="2024"/>
    <x v="3"/>
    <d v="2024-08-31T00:00:00"/>
    <s v="Y62"/>
    <s v="E40000014"/>
    <x v="5"/>
    <s v="QOP"/>
    <s v="E54000057"/>
    <x v="36"/>
    <s v="02A"/>
    <s v="E38000187"/>
    <s v="NHS Greater Manchester ICB - 02A"/>
    <x v="4"/>
    <n v="140"/>
  </r>
  <r>
    <s v="Aug"/>
    <s v="2024"/>
    <x v="3"/>
    <d v="2024-08-31T00:00:00"/>
    <s v="Y62"/>
    <s v="E40000014"/>
    <x v="5"/>
    <s v="QOP"/>
    <s v="E54000057"/>
    <x v="36"/>
    <s v="02A"/>
    <s v="E38000187"/>
    <s v="NHS Greater Manchester ICB - 02A"/>
    <x v="5"/>
    <n v="505"/>
  </r>
  <r>
    <s v="Aug"/>
    <s v="2024"/>
    <x v="3"/>
    <d v="2024-08-31T00:00:00"/>
    <s v="Y62"/>
    <s v="E40000014"/>
    <x v="5"/>
    <s v="QOP"/>
    <s v="E54000057"/>
    <x v="36"/>
    <s v="02H"/>
    <s v="E38000205"/>
    <s v="NHS Greater Manchester ICB - 02H"/>
    <x v="0"/>
    <n v="75"/>
  </r>
  <r>
    <s v="Aug"/>
    <s v="2024"/>
    <x v="3"/>
    <d v="2024-08-31T00:00:00"/>
    <s v="Y62"/>
    <s v="E40000014"/>
    <x v="5"/>
    <s v="QOP"/>
    <s v="E54000057"/>
    <x v="36"/>
    <s v="02H"/>
    <s v="E38000205"/>
    <s v="NHS Greater Manchester ICB - 02H"/>
    <x v="1"/>
    <s v="*"/>
  </r>
  <r>
    <s v="Aug"/>
    <s v="2024"/>
    <x v="3"/>
    <d v="2024-08-31T00:00:00"/>
    <s v="Y62"/>
    <s v="E40000014"/>
    <x v="5"/>
    <s v="QOP"/>
    <s v="E54000057"/>
    <x v="36"/>
    <s v="02H"/>
    <s v="E38000205"/>
    <s v="NHS Greater Manchester ICB - 02H"/>
    <x v="2"/>
    <n v="215"/>
  </r>
  <r>
    <s v="Aug"/>
    <s v="2024"/>
    <x v="3"/>
    <d v="2024-08-31T00:00:00"/>
    <s v="Y62"/>
    <s v="E40000014"/>
    <x v="5"/>
    <s v="QOP"/>
    <s v="E54000057"/>
    <x v="36"/>
    <s v="02H"/>
    <s v="E38000205"/>
    <s v="NHS Greater Manchester ICB - 02H"/>
    <x v="3"/>
    <n v="1280"/>
  </r>
  <r>
    <s v="Aug"/>
    <s v="2024"/>
    <x v="3"/>
    <d v="2024-08-31T00:00:00"/>
    <s v="Y62"/>
    <s v="E40000014"/>
    <x v="5"/>
    <s v="QOP"/>
    <s v="E54000057"/>
    <x v="36"/>
    <s v="02H"/>
    <s v="E38000205"/>
    <s v="NHS Greater Manchester ICB - 02H"/>
    <x v="4"/>
    <n v="650"/>
  </r>
  <r>
    <s v="Aug"/>
    <s v="2024"/>
    <x v="3"/>
    <d v="2024-08-31T00:00:00"/>
    <s v="Y62"/>
    <s v="E40000014"/>
    <x v="5"/>
    <s v="QOP"/>
    <s v="E54000057"/>
    <x v="36"/>
    <s v="02H"/>
    <s v="E38000205"/>
    <s v="NHS Greater Manchester ICB - 02H"/>
    <x v="5"/>
    <n v="865"/>
  </r>
  <r>
    <s v="Aug"/>
    <s v="2024"/>
    <x v="3"/>
    <d v="2024-08-31T00:00:00"/>
    <s v="Y62"/>
    <s v="E40000014"/>
    <x v="5"/>
    <s v="QOP"/>
    <s v="E54000057"/>
    <x v="36"/>
    <s v="14L"/>
    <s v="E38000217"/>
    <s v="NHS Greater Manchester ICB - 14L"/>
    <x v="0"/>
    <n v="125"/>
  </r>
  <r>
    <s v="Aug"/>
    <s v="2024"/>
    <x v="3"/>
    <d v="2024-08-31T00:00:00"/>
    <s v="Y62"/>
    <s v="E40000014"/>
    <x v="5"/>
    <s v="QOP"/>
    <s v="E54000057"/>
    <x v="36"/>
    <s v="14L"/>
    <s v="E38000217"/>
    <s v="NHS Greater Manchester ICB - 14L"/>
    <x v="1"/>
    <s v="*"/>
  </r>
  <r>
    <s v="Aug"/>
    <s v="2024"/>
    <x v="3"/>
    <d v="2024-08-31T00:00:00"/>
    <s v="Y62"/>
    <s v="E40000014"/>
    <x v="5"/>
    <s v="QOP"/>
    <s v="E54000057"/>
    <x v="36"/>
    <s v="14L"/>
    <s v="E38000217"/>
    <s v="NHS Greater Manchester ICB - 14L"/>
    <x v="2"/>
    <n v="205"/>
  </r>
  <r>
    <s v="Aug"/>
    <s v="2024"/>
    <x v="3"/>
    <d v="2024-08-31T00:00:00"/>
    <s v="Y62"/>
    <s v="E40000014"/>
    <x v="5"/>
    <s v="QOP"/>
    <s v="E54000057"/>
    <x v="36"/>
    <s v="14L"/>
    <s v="E38000217"/>
    <s v="NHS Greater Manchester ICB - 14L"/>
    <x v="3"/>
    <n v="1545"/>
  </r>
  <r>
    <s v="Aug"/>
    <s v="2024"/>
    <x v="3"/>
    <d v="2024-08-31T00:00:00"/>
    <s v="Y62"/>
    <s v="E40000014"/>
    <x v="5"/>
    <s v="QOP"/>
    <s v="E54000057"/>
    <x v="36"/>
    <s v="14L"/>
    <s v="E38000217"/>
    <s v="NHS Greater Manchester ICB - 14L"/>
    <x v="4"/>
    <n v="540"/>
  </r>
  <r>
    <s v="Aug"/>
    <s v="2024"/>
    <x v="3"/>
    <d v="2024-08-31T00:00:00"/>
    <s v="Y62"/>
    <s v="E40000014"/>
    <x v="5"/>
    <s v="QOP"/>
    <s v="E54000057"/>
    <x v="36"/>
    <s v="14L"/>
    <s v="E38000217"/>
    <s v="NHS Greater Manchester ICB - 14L"/>
    <x v="5"/>
    <n v="525"/>
  </r>
  <r>
    <s v="Aug"/>
    <s v="2024"/>
    <x v="3"/>
    <d v="2024-08-31T00:00:00"/>
    <s v="Y62"/>
    <s v="E40000014"/>
    <x v="5"/>
    <s v="QYG"/>
    <s v="E54000008"/>
    <x v="37"/>
    <s v="01F"/>
    <s v="E38000068"/>
    <s v="NHS Cheshire and Merseyside ICB - 01F"/>
    <x v="0"/>
    <n v="15"/>
  </r>
  <r>
    <s v="Aug"/>
    <s v="2024"/>
    <x v="3"/>
    <d v="2024-08-31T00:00:00"/>
    <s v="Y62"/>
    <s v="E40000014"/>
    <x v="5"/>
    <s v="QYG"/>
    <s v="E54000008"/>
    <x v="37"/>
    <s v="01F"/>
    <s v="E38000068"/>
    <s v="NHS Cheshire and Merseyside ICB - 01F"/>
    <x v="1"/>
    <s v="*"/>
  </r>
  <r>
    <s v="Aug"/>
    <s v="2024"/>
    <x v="3"/>
    <d v="2024-08-31T00:00:00"/>
    <s v="Y62"/>
    <s v="E40000014"/>
    <x v="5"/>
    <s v="QYG"/>
    <s v="E54000008"/>
    <x v="37"/>
    <s v="01F"/>
    <s v="E38000068"/>
    <s v="NHS Cheshire and Merseyside ICB - 01F"/>
    <x v="2"/>
    <n v="50"/>
  </r>
  <r>
    <s v="Aug"/>
    <s v="2024"/>
    <x v="3"/>
    <d v="2024-08-31T00:00:00"/>
    <s v="Y62"/>
    <s v="E40000014"/>
    <x v="5"/>
    <s v="QYG"/>
    <s v="E54000008"/>
    <x v="37"/>
    <s v="01F"/>
    <s v="E38000068"/>
    <s v="NHS Cheshire and Merseyside ICB - 01F"/>
    <x v="3"/>
    <n v="695"/>
  </r>
  <r>
    <s v="Aug"/>
    <s v="2024"/>
    <x v="3"/>
    <d v="2024-08-31T00:00:00"/>
    <s v="Y62"/>
    <s v="E40000014"/>
    <x v="5"/>
    <s v="QYG"/>
    <s v="E54000008"/>
    <x v="37"/>
    <s v="01F"/>
    <s v="E38000068"/>
    <s v="NHS Cheshire and Merseyside ICB - 01F"/>
    <x v="4"/>
    <n v="50"/>
  </r>
  <r>
    <s v="Aug"/>
    <s v="2024"/>
    <x v="3"/>
    <d v="2024-08-31T00:00:00"/>
    <s v="Y62"/>
    <s v="E40000014"/>
    <x v="5"/>
    <s v="QYG"/>
    <s v="E54000008"/>
    <x v="37"/>
    <s v="01F"/>
    <s v="E38000068"/>
    <s v="NHS Cheshire and Merseyside ICB - 01F"/>
    <x v="5"/>
    <n v="245"/>
  </r>
  <r>
    <s v="Aug"/>
    <s v="2024"/>
    <x v="3"/>
    <d v="2024-08-31T00:00:00"/>
    <s v="Y62"/>
    <s v="E40000014"/>
    <x v="5"/>
    <s v="QYG"/>
    <s v="E54000008"/>
    <x v="37"/>
    <s v="01J"/>
    <s v="E38000091"/>
    <s v="NHS Cheshire and Merseyside ICB - 01J"/>
    <x v="0"/>
    <n v="10"/>
  </r>
  <r>
    <s v="Aug"/>
    <s v="2024"/>
    <x v="3"/>
    <d v="2024-08-31T00:00:00"/>
    <s v="Y62"/>
    <s v="E40000014"/>
    <x v="5"/>
    <s v="QYG"/>
    <s v="E54000008"/>
    <x v="37"/>
    <s v="01J"/>
    <s v="E38000091"/>
    <s v="NHS Cheshire and Merseyside ICB - 01J"/>
    <x v="1"/>
    <s v="*"/>
  </r>
  <r>
    <s v="Aug"/>
    <s v="2024"/>
    <x v="3"/>
    <d v="2024-08-31T00:00:00"/>
    <s v="Y62"/>
    <s v="E40000014"/>
    <x v="5"/>
    <s v="QYG"/>
    <s v="E54000008"/>
    <x v="37"/>
    <s v="01J"/>
    <s v="E38000091"/>
    <s v="NHS Cheshire and Merseyside ICB - 01J"/>
    <x v="2"/>
    <n v="125"/>
  </r>
  <r>
    <s v="Aug"/>
    <s v="2024"/>
    <x v="3"/>
    <d v="2024-08-31T00:00:00"/>
    <s v="Y62"/>
    <s v="E40000014"/>
    <x v="5"/>
    <s v="QYG"/>
    <s v="E54000008"/>
    <x v="37"/>
    <s v="01J"/>
    <s v="E38000091"/>
    <s v="NHS Cheshire and Merseyside ICB - 01J"/>
    <x v="3"/>
    <n v="655"/>
  </r>
  <r>
    <s v="Aug"/>
    <s v="2024"/>
    <x v="3"/>
    <d v="2024-08-31T00:00:00"/>
    <s v="Y62"/>
    <s v="E40000014"/>
    <x v="5"/>
    <s v="QYG"/>
    <s v="E54000008"/>
    <x v="37"/>
    <s v="01J"/>
    <s v="E38000091"/>
    <s v="NHS Cheshire and Merseyside ICB - 01J"/>
    <x v="4"/>
    <n v="80"/>
  </r>
  <r>
    <s v="Aug"/>
    <s v="2024"/>
    <x v="3"/>
    <d v="2024-08-31T00:00:00"/>
    <s v="Y62"/>
    <s v="E40000014"/>
    <x v="5"/>
    <s v="QYG"/>
    <s v="E54000008"/>
    <x v="37"/>
    <s v="01J"/>
    <s v="E38000091"/>
    <s v="NHS Cheshire and Merseyside ICB - 01J"/>
    <x v="5"/>
    <n v="220"/>
  </r>
  <r>
    <s v="Aug"/>
    <s v="2024"/>
    <x v="3"/>
    <d v="2024-08-31T00:00:00"/>
    <s v="Y62"/>
    <s v="E40000014"/>
    <x v="5"/>
    <s v="QYG"/>
    <s v="E54000008"/>
    <x v="37"/>
    <s v="01T"/>
    <s v="E38000161"/>
    <s v="NHS Cheshire and Merseyside ICB - 01T"/>
    <x v="0"/>
    <s v="*"/>
  </r>
  <r>
    <s v="Aug"/>
    <s v="2024"/>
    <x v="3"/>
    <d v="2024-08-31T00:00:00"/>
    <s v="Y62"/>
    <s v="E40000014"/>
    <x v="5"/>
    <s v="QYG"/>
    <s v="E54000008"/>
    <x v="37"/>
    <s v="01T"/>
    <s v="E38000161"/>
    <s v="NHS Cheshire and Merseyside ICB - 01T"/>
    <x v="1"/>
    <s v="*"/>
  </r>
  <r>
    <s v="Aug"/>
    <s v="2024"/>
    <x v="3"/>
    <d v="2024-08-31T00:00:00"/>
    <s v="Y62"/>
    <s v="E40000014"/>
    <x v="5"/>
    <s v="QYG"/>
    <s v="E54000008"/>
    <x v="37"/>
    <s v="01T"/>
    <s v="E38000161"/>
    <s v="NHS Cheshire and Merseyside ICB - 01T"/>
    <x v="2"/>
    <n v="85"/>
  </r>
  <r>
    <s v="Aug"/>
    <s v="2024"/>
    <x v="3"/>
    <d v="2024-08-31T00:00:00"/>
    <s v="Y62"/>
    <s v="E40000014"/>
    <x v="5"/>
    <s v="QYG"/>
    <s v="E54000008"/>
    <x v="37"/>
    <s v="01T"/>
    <s v="E38000161"/>
    <s v="NHS Cheshire and Merseyside ICB - 01T"/>
    <x v="3"/>
    <n v="725"/>
  </r>
  <r>
    <s v="Aug"/>
    <s v="2024"/>
    <x v="3"/>
    <d v="2024-08-31T00:00:00"/>
    <s v="Y62"/>
    <s v="E40000014"/>
    <x v="5"/>
    <s v="QYG"/>
    <s v="E54000008"/>
    <x v="37"/>
    <s v="01T"/>
    <s v="E38000161"/>
    <s v="NHS Cheshire and Merseyside ICB - 01T"/>
    <x v="4"/>
    <n v="75"/>
  </r>
  <r>
    <s v="Aug"/>
    <s v="2024"/>
    <x v="3"/>
    <d v="2024-08-31T00:00:00"/>
    <s v="Y62"/>
    <s v="E40000014"/>
    <x v="5"/>
    <s v="QYG"/>
    <s v="E54000008"/>
    <x v="37"/>
    <s v="01T"/>
    <s v="E38000161"/>
    <s v="NHS Cheshire and Merseyside ICB - 01T"/>
    <x v="5"/>
    <n v="330"/>
  </r>
  <r>
    <s v="Aug"/>
    <s v="2024"/>
    <x v="3"/>
    <d v="2024-08-31T00:00:00"/>
    <s v="Y62"/>
    <s v="E40000014"/>
    <x v="5"/>
    <s v="QYG"/>
    <s v="E54000008"/>
    <x v="37"/>
    <s v="01V"/>
    <s v="E38000170"/>
    <s v="NHS Cheshire and Merseyside ICB - 01V"/>
    <x v="0"/>
    <n v="10"/>
  </r>
  <r>
    <s v="Aug"/>
    <s v="2024"/>
    <x v="3"/>
    <d v="2024-08-31T00:00:00"/>
    <s v="Y62"/>
    <s v="E40000014"/>
    <x v="5"/>
    <s v="QYG"/>
    <s v="E54000008"/>
    <x v="37"/>
    <s v="01V"/>
    <s v="E38000170"/>
    <s v="NHS Cheshire and Merseyside ICB - 01V"/>
    <x v="1"/>
    <s v="*"/>
  </r>
  <r>
    <s v="Aug"/>
    <s v="2024"/>
    <x v="3"/>
    <d v="2024-08-31T00:00:00"/>
    <s v="Y62"/>
    <s v="E40000014"/>
    <x v="5"/>
    <s v="QYG"/>
    <s v="E54000008"/>
    <x v="37"/>
    <s v="01V"/>
    <s v="E38000170"/>
    <s v="NHS Cheshire and Merseyside ICB - 01V"/>
    <x v="2"/>
    <n v="335"/>
  </r>
  <r>
    <s v="Aug"/>
    <s v="2024"/>
    <x v="3"/>
    <d v="2024-08-31T00:00:00"/>
    <s v="Y62"/>
    <s v="E40000014"/>
    <x v="5"/>
    <s v="QYG"/>
    <s v="E54000008"/>
    <x v="37"/>
    <s v="01V"/>
    <s v="E38000170"/>
    <s v="NHS Cheshire and Merseyside ICB - 01V"/>
    <x v="3"/>
    <n v="885"/>
  </r>
  <r>
    <s v="Aug"/>
    <s v="2024"/>
    <x v="3"/>
    <d v="2024-08-31T00:00:00"/>
    <s v="Y62"/>
    <s v="E40000014"/>
    <x v="5"/>
    <s v="QYG"/>
    <s v="E54000008"/>
    <x v="37"/>
    <s v="01V"/>
    <s v="E38000170"/>
    <s v="NHS Cheshire and Merseyside ICB - 01V"/>
    <x v="4"/>
    <n v="95"/>
  </r>
  <r>
    <s v="Aug"/>
    <s v="2024"/>
    <x v="3"/>
    <d v="2024-08-31T00:00:00"/>
    <s v="Y62"/>
    <s v="E40000014"/>
    <x v="5"/>
    <s v="QYG"/>
    <s v="E54000008"/>
    <x v="37"/>
    <s v="01V"/>
    <s v="E38000170"/>
    <s v="NHS Cheshire and Merseyside ICB - 01V"/>
    <x v="5"/>
    <n v="535"/>
  </r>
  <r>
    <s v="Aug"/>
    <s v="2024"/>
    <x v="3"/>
    <d v="2024-08-31T00:00:00"/>
    <s v="Y62"/>
    <s v="E40000014"/>
    <x v="5"/>
    <s v="QYG"/>
    <s v="E54000008"/>
    <x v="37"/>
    <s v="01X"/>
    <s v="E38000172"/>
    <s v="NHS Cheshire and Merseyside ICB - 01X"/>
    <x v="0"/>
    <n v="110"/>
  </r>
  <r>
    <s v="Aug"/>
    <s v="2024"/>
    <x v="3"/>
    <d v="2024-08-31T00:00:00"/>
    <s v="Y62"/>
    <s v="E40000014"/>
    <x v="5"/>
    <s v="QYG"/>
    <s v="E54000008"/>
    <x v="37"/>
    <s v="01X"/>
    <s v="E38000172"/>
    <s v="NHS Cheshire and Merseyside ICB - 01X"/>
    <x v="1"/>
    <s v="*"/>
  </r>
  <r>
    <s v="Aug"/>
    <s v="2024"/>
    <x v="3"/>
    <d v="2024-08-31T00:00:00"/>
    <s v="Y62"/>
    <s v="E40000014"/>
    <x v="5"/>
    <s v="QYG"/>
    <s v="E54000008"/>
    <x v="37"/>
    <s v="01X"/>
    <s v="E38000172"/>
    <s v="NHS Cheshire and Merseyside ICB - 01X"/>
    <x v="2"/>
    <n v="50"/>
  </r>
  <r>
    <s v="Aug"/>
    <s v="2024"/>
    <x v="3"/>
    <d v="2024-08-31T00:00:00"/>
    <s v="Y62"/>
    <s v="E40000014"/>
    <x v="5"/>
    <s v="QYG"/>
    <s v="E54000008"/>
    <x v="37"/>
    <s v="01X"/>
    <s v="E38000172"/>
    <s v="NHS Cheshire and Merseyside ICB - 01X"/>
    <x v="3"/>
    <n v="905"/>
  </r>
  <r>
    <s v="Aug"/>
    <s v="2024"/>
    <x v="3"/>
    <d v="2024-08-31T00:00:00"/>
    <s v="Y62"/>
    <s v="E40000014"/>
    <x v="5"/>
    <s v="QYG"/>
    <s v="E54000008"/>
    <x v="37"/>
    <s v="01X"/>
    <s v="E38000172"/>
    <s v="NHS Cheshire and Merseyside ICB - 01X"/>
    <x v="4"/>
    <n v="295"/>
  </r>
  <r>
    <s v="Aug"/>
    <s v="2024"/>
    <x v="3"/>
    <d v="2024-08-31T00:00:00"/>
    <s v="Y62"/>
    <s v="E40000014"/>
    <x v="5"/>
    <s v="QYG"/>
    <s v="E54000008"/>
    <x v="37"/>
    <s v="01X"/>
    <s v="E38000172"/>
    <s v="NHS Cheshire and Merseyside ICB - 01X"/>
    <x v="5"/>
    <n v="510"/>
  </r>
  <r>
    <s v="Aug"/>
    <s v="2024"/>
    <x v="3"/>
    <d v="2024-08-31T00:00:00"/>
    <s v="Y62"/>
    <s v="E40000014"/>
    <x v="5"/>
    <s v="QYG"/>
    <s v="E54000008"/>
    <x v="37"/>
    <s v="02E"/>
    <s v="E38000194"/>
    <s v="NHS Cheshire and Merseyside ICB - 02E"/>
    <x v="0"/>
    <n v="55"/>
  </r>
  <r>
    <s v="Aug"/>
    <s v="2024"/>
    <x v="3"/>
    <d v="2024-08-31T00:00:00"/>
    <s v="Y62"/>
    <s v="E40000014"/>
    <x v="5"/>
    <s v="QYG"/>
    <s v="E54000008"/>
    <x v="37"/>
    <s v="02E"/>
    <s v="E38000194"/>
    <s v="NHS Cheshire and Merseyside ICB - 02E"/>
    <x v="1"/>
    <s v="*"/>
  </r>
  <r>
    <s v="Aug"/>
    <s v="2024"/>
    <x v="3"/>
    <d v="2024-08-31T00:00:00"/>
    <s v="Y62"/>
    <s v="E40000014"/>
    <x v="5"/>
    <s v="QYG"/>
    <s v="E54000008"/>
    <x v="37"/>
    <s v="02E"/>
    <s v="E38000194"/>
    <s v="NHS Cheshire and Merseyside ICB - 02E"/>
    <x v="2"/>
    <n v="145"/>
  </r>
  <r>
    <s v="Aug"/>
    <s v="2024"/>
    <x v="3"/>
    <d v="2024-08-31T00:00:00"/>
    <s v="Y62"/>
    <s v="E40000014"/>
    <x v="5"/>
    <s v="QYG"/>
    <s v="E54000008"/>
    <x v="37"/>
    <s v="02E"/>
    <s v="E38000194"/>
    <s v="NHS Cheshire and Merseyside ICB - 02E"/>
    <x v="3"/>
    <n v="735"/>
  </r>
  <r>
    <s v="Aug"/>
    <s v="2024"/>
    <x v="3"/>
    <d v="2024-08-31T00:00:00"/>
    <s v="Y62"/>
    <s v="E40000014"/>
    <x v="5"/>
    <s v="QYG"/>
    <s v="E54000008"/>
    <x v="37"/>
    <s v="02E"/>
    <s v="E38000194"/>
    <s v="NHS Cheshire and Merseyside ICB - 02E"/>
    <x v="4"/>
    <n v="365"/>
  </r>
  <r>
    <s v="Aug"/>
    <s v="2024"/>
    <x v="3"/>
    <d v="2024-08-31T00:00:00"/>
    <s v="Y62"/>
    <s v="E40000014"/>
    <x v="5"/>
    <s v="QYG"/>
    <s v="E54000008"/>
    <x v="37"/>
    <s v="02E"/>
    <s v="E38000194"/>
    <s v="NHS Cheshire and Merseyside ICB - 02E"/>
    <x v="5"/>
    <n v="765"/>
  </r>
  <r>
    <s v="Aug"/>
    <s v="2024"/>
    <x v="3"/>
    <d v="2024-08-31T00:00:00"/>
    <s v="Y62"/>
    <s v="E40000014"/>
    <x v="5"/>
    <s v="QYG"/>
    <s v="E54000008"/>
    <x v="37"/>
    <s v="12F"/>
    <s v="E38000208"/>
    <s v="NHS Cheshire and Merseyside ICB - 12F"/>
    <x v="0"/>
    <n v="170"/>
  </r>
  <r>
    <s v="Aug"/>
    <s v="2024"/>
    <x v="3"/>
    <d v="2024-08-31T00:00:00"/>
    <s v="Y62"/>
    <s v="E40000014"/>
    <x v="5"/>
    <s v="QYG"/>
    <s v="E54000008"/>
    <x v="37"/>
    <s v="12F"/>
    <s v="E38000208"/>
    <s v="NHS Cheshire and Merseyside ICB - 12F"/>
    <x v="1"/>
    <s v="*"/>
  </r>
  <r>
    <s v="Aug"/>
    <s v="2024"/>
    <x v="3"/>
    <d v="2024-08-31T00:00:00"/>
    <s v="Y62"/>
    <s v="E40000014"/>
    <x v="5"/>
    <s v="QYG"/>
    <s v="E54000008"/>
    <x v="37"/>
    <s v="12F"/>
    <s v="E38000208"/>
    <s v="NHS Cheshire and Merseyside ICB - 12F"/>
    <x v="2"/>
    <n v="200"/>
  </r>
  <r>
    <s v="Aug"/>
    <s v="2024"/>
    <x v="3"/>
    <d v="2024-08-31T00:00:00"/>
    <s v="Y62"/>
    <s v="E40000014"/>
    <x v="5"/>
    <s v="QYG"/>
    <s v="E54000008"/>
    <x v="37"/>
    <s v="12F"/>
    <s v="E38000208"/>
    <s v="NHS Cheshire and Merseyside ICB - 12F"/>
    <x v="3"/>
    <n v="1725"/>
  </r>
  <r>
    <s v="Aug"/>
    <s v="2024"/>
    <x v="3"/>
    <d v="2024-08-31T00:00:00"/>
    <s v="Y62"/>
    <s v="E40000014"/>
    <x v="5"/>
    <s v="QYG"/>
    <s v="E54000008"/>
    <x v="37"/>
    <s v="12F"/>
    <s v="E38000208"/>
    <s v="NHS Cheshire and Merseyside ICB - 12F"/>
    <x v="4"/>
    <n v="405"/>
  </r>
  <r>
    <s v="Aug"/>
    <s v="2024"/>
    <x v="3"/>
    <d v="2024-08-31T00:00:00"/>
    <s v="Y62"/>
    <s v="E40000014"/>
    <x v="5"/>
    <s v="QYG"/>
    <s v="E54000008"/>
    <x v="37"/>
    <s v="12F"/>
    <s v="E38000208"/>
    <s v="NHS Cheshire and Merseyside ICB - 12F"/>
    <x v="5"/>
    <n v="895"/>
  </r>
  <r>
    <s v="Aug"/>
    <s v="2024"/>
    <x v="3"/>
    <d v="2024-08-31T00:00:00"/>
    <s v="Y62"/>
    <s v="E40000014"/>
    <x v="5"/>
    <s v="QYG"/>
    <s v="E54000008"/>
    <x v="37"/>
    <s v="27D"/>
    <s v="E38000233"/>
    <s v="NHS Cheshire and Merseyside ICB - 27D"/>
    <x v="0"/>
    <n v="265"/>
  </r>
  <r>
    <s v="Aug"/>
    <s v="2024"/>
    <x v="3"/>
    <d v="2024-08-31T00:00:00"/>
    <s v="Y62"/>
    <s v="E40000014"/>
    <x v="5"/>
    <s v="QYG"/>
    <s v="E54000008"/>
    <x v="37"/>
    <s v="27D"/>
    <s v="E38000233"/>
    <s v="NHS Cheshire and Merseyside ICB - 27D"/>
    <x v="1"/>
    <s v="*"/>
  </r>
  <r>
    <s v="Aug"/>
    <s v="2024"/>
    <x v="3"/>
    <d v="2024-08-31T00:00:00"/>
    <s v="Y62"/>
    <s v="E40000014"/>
    <x v="5"/>
    <s v="QYG"/>
    <s v="E54000008"/>
    <x v="37"/>
    <s v="27D"/>
    <s v="E38000233"/>
    <s v="NHS Cheshire and Merseyside ICB - 27D"/>
    <x v="2"/>
    <n v="1140"/>
  </r>
  <r>
    <s v="Aug"/>
    <s v="2024"/>
    <x v="3"/>
    <d v="2024-08-31T00:00:00"/>
    <s v="Y62"/>
    <s v="E40000014"/>
    <x v="5"/>
    <s v="QYG"/>
    <s v="E54000008"/>
    <x v="37"/>
    <s v="27D"/>
    <s v="E38000233"/>
    <s v="NHS Cheshire and Merseyside ICB - 27D"/>
    <x v="3"/>
    <n v="3825"/>
  </r>
  <r>
    <s v="Aug"/>
    <s v="2024"/>
    <x v="3"/>
    <d v="2024-08-31T00:00:00"/>
    <s v="Y62"/>
    <s v="E40000014"/>
    <x v="5"/>
    <s v="QYG"/>
    <s v="E54000008"/>
    <x v="37"/>
    <s v="27D"/>
    <s v="E38000233"/>
    <s v="NHS Cheshire and Merseyside ICB - 27D"/>
    <x v="4"/>
    <n v="1025"/>
  </r>
  <r>
    <s v="Aug"/>
    <s v="2024"/>
    <x v="3"/>
    <d v="2024-08-31T00:00:00"/>
    <s v="Y62"/>
    <s v="E40000014"/>
    <x v="5"/>
    <s v="QYG"/>
    <s v="E54000008"/>
    <x v="37"/>
    <s v="27D"/>
    <s v="E38000233"/>
    <s v="NHS Cheshire and Merseyside ICB - 27D"/>
    <x v="5"/>
    <n v="1845"/>
  </r>
  <r>
    <s v="Aug"/>
    <s v="2024"/>
    <x v="3"/>
    <d v="2024-08-31T00:00:00"/>
    <s v="Y62"/>
    <s v="E40000014"/>
    <x v="5"/>
    <s v="QYG"/>
    <s v="E54000008"/>
    <x v="37"/>
    <s v="99A"/>
    <s v="E38000101"/>
    <s v="NHS Cheshire and Merseyside ICB - 99A"/>
    <x v="0"/>
    <n v="95"/>
  </r>
  <r>
    <s v="Aug"/>
    <s v="2024"/>
    <x v="3"/>
    <d v="2024-08-31T00:00:00"/>
    <s v="Y62"/>
    <s v="E40000014"/>
    <x v="5"/>
    <s v="QYG"/>
    <s v="E54000008"/>
    <x v="37"/>
    <s v="99A"/>
    <s v="E38000101"/>
    <s v="NHS Cheshire and Merseyside ICB - 99A"/>
    <x v="1"/>
    <s v="*"/>
  </r>
  <r>
    <s v="Aug"/>
    <s v="2024"/>
    <x v="3"/>
    <d v="2024-08-31T00:00:00"/>
    <s v="Y62"/>
    <s v="E40000014"/>
    <x v="5"/>
    <s v="QYG"/>
    <s v="E54000008"/>
    <x v="37"/>
    <s v="99A"/>
    <s v="E38000101"/>
    <s v="NHS Cheshire and Merseyside ICB - 99A"/>
    <x v="2"/>
    <n v="280"/>
  </r>
  <r>
    <s v="Aug"/>
    <s v="2024"/>
    <x v="3"/>
    <d v="2024-08-31T00:00:00"/>
    <s v="Y62"/>
    <s v="E40000014"/>
    <x v="5"/>
    <s v="QYG"/>
    <s v="E54000008"/>
    <x v="37"/>
    <s v="99A"/>
    <s v="E38000101"/>
    <s v="NHS Cheshire and Merseyside ICB - 99A"/>
    <x v="3"/>
    <n v="1860"/>
  </r>
  <r>
    <s v="Aug"/>
    <s v="2024"/>
    <x v="3"/>
    <d v="2024-08-31T00:00:00"/>
    <s v="Y62"/>
    <s v="E40000014"/>
    <x v="5"/>
    <s v="QYG"/>
    <s v="E54000008"/>
    <x v="37"/>
    <s v="99A"/>
    <s v="E38000101"/>
    <s v="NHS Cheshire and Merseyside ICB - 99A"/>
    <x v="4"/>
    <n v="370"/>
  </r>
  <r>
    <s v="Aug"/>
    <s v="2024"/>
    <x v="3"/>
    <d v="2024-08-31T00:00:00"/>
    <s v="Y62"/>
    <s v="E40000014"/>
    <x v="5"/>
    <s v="QYG"/>
    <s v="E54000008"/>
    <x v="37"/>
    <s v="99A"/>
    <s v="E38000101"/>
    <s v="NHS Cheshire and Merseyside ICB - 99A"/>
    <x v="5"/>
    <n v="860"/>
  </r>
  <r>
    <s v="Aug"/>
    <s v="2024"/>
    <x v="3"/>
    <d v="2024-08-31T00:00:00"/>
    <s v="Y63"/>
    <s v="E40000012"/>
    <x v="6"/>
    <s v="QF7"/>
    <s v="E54000061"/>
    <x v="38"/>
    <s v="02P"/>
    <s v="E38000006"/>
    <s v="NHS South Yorkshire ICB - 02P"/>
    <x v="0"/>
    <s v="*"/>
  </r>
  <r>
    <s v="Aug"/>
    <s v="2024"/>
    <x v="3"/>
    <d v="2024-08-31T00:00:00"/>
    <s v="Y63"/>
    <s v="E40000012"/>
    <x v="6"/>
    <s v="QF7"/>
    <s v="E54000061"/>
    <x v="38"/>
    <s v="02P"/>
    <s v="E38000006"/>
    <s v="NHS South Yorkshire ICB - 02P"/>
    <x v="1"/>
    <s v="*"/>
  </r>
  <r>
    <s v="Aug"/>
    <s v="2024"/>
    <x v="3"/>
    <d v="2024-08-31T00:00:00"/>
    <s v="Y63"/>
    <s v="E40000012"/>
    <x v="6"/>
    <s v="QF7"/>
    <s v="E54000061"/>
    <x v="38"/>
    <s v="02P"/>
    <s v="E38000006"/>
    <s v="NHS South Yorkshire ICB - 02P"/>
    <x v="2"/>
    <n v="60"/>
  </r>
  <r>
    <s v="Aug"/>
    <s v="2024"/>
    <x v="3"/>
    <d v="2024-08-31T00:00:00"/>
    <s v="Y63"/>
    <s v="E40000012"/>
    <x v="6"/>
    <s v="QF7"/>
    <s v="E54000061"/>
    <x v="38"/>
    <s v="02P"/>
    <s v="E38000006"/>
    <s v="NHS South Yorkshire ICB - 02P"/>
    <x v="3"/>
    <n v="670"/>
  </r>
  <r>
    <s v="Aug"/>
    <s v="2024"/>
    <x v="3"/>
    <d v="2024-08-31T00:00:00"/>
    <s v="Y63"/>
    <s v="E40000012"/>
    <x v="6"/>
    <s v="QF7"/>
    <s v="E54000061"/>
    <x v="38"/>
    <s v="02P"/>
    <s v="E38000006"/>
    <s v="NHS South Yorkshire ICB - 02P"/>
    <x v="4"/>
    <n v="895"/>
  </r>
  <r>
    <s v="Aug"/>
    <s v="2024"/>
    <x v="3"/>
    <d v="2024-08-31T00:00:00"/>
    <s v="Y63"/>
    <s v="E40000012"/>
    <x v="6"/>
    <s v="QF7"/>
    <s v="E54000061"/>
    <x v="38"/>
    <s v="02P"/>
    <s v="E38000006"/>
    <s v="NHS South Yorkshire ICB - 02P"/>
    <x v="5"/>
    <n v="775"/>
  </r>
  <r>
    <s v="Aug"/>
    <s v="2024"/>
    <x v="3"/>
    <d v="2024-08-31T00:00:00"/>
    <s v="Y63"/>
    <s v="E40000012"/>
    <x v="6"/>
    <s v="QF7"/>
    <s v="E54000061"/>
    <x v="38"/>
    <s v="02X"/>
    <s v="E38000044"/>
    <s v="NHS South Yorkshire ICB - 02X"/>
    <x v="0"/>
    <n v="30"/>
  </r>
  <r>
    <s v="Aug"/>
    <s v="2024"/>
    <x v="3"/>
    <d v="2024-08-31T00:00:00"/>
    <s v="Y63"/>
    <s v="E40000012"/>
    <x v="6"/>
    <s v="QF7"/>
    <s v="E54000061"/>
    <x v="38"/>
    <s v="02X"/>
    <s v="E38000044"/>
    <s v="NHS South Yorkshire ICB - 02X"/>
    <x v="1"/>
    <s v="*"/>
  </r>
  <r>
    <s v="Aug"/>
    <s v="2024"/>
    <x v="3"/>
    <d v="2024-08-31T00:00:00"/>
    <s v="Y63"/>
    <s v="E40000012"/>
    <x v="6"/>
    <s v="QF7"/>
    <s v="E54000061"/>
    <x v="38"/>
    <s v="02X"/>
    <s v="E38000044"/>
    <s v="NHS South Yorkshire ICB - 02X"/>
    <x v="2"/>
    <n v="90"/>
  </r>
  <r>
    <s v="Aug"/>
    <s v="2024"/>
    <x v="3"/>
    <d v="2024-08-31T00:00:00"/>
    <s v="Y63"/>
    <s v="E40000012"/>
    <x v="6"/>
    <s v="QF7"/>
    <s v="E54000061"/>
    <x v="38"/>
    <s v="02X"/>
    <s v="E38000044"/>
    <s v="NHS South Yorkshire ICB - 02X"/>
    <x v="3"/>
    <n v="735"/>
  </r>
  <r>
    <s v="Aug"/>
    <s v="2024"/>
    <x v="3"/>
    <d v="2024-08-31T00:00:00"/>
    <s v="Y63"/>
    <s v="E40000012"/>
    <x v="6"/>
    <s v="QF7"/>
    <s v="E54000061"/>
    <x v="38"/>
    <s v="02X"/>
    <s v="E38000044"/>
    <s v="NHS South Yorkshire ICB - 02X"/>
    <x v="4"/>
    <n v="1185"/>
  </r>
  <r>
    <s v="Aug"/>
    <s v="2024"/>
    <x v="3"/>
    <d v="2024-08-31T00:00:00"/>
    <s v="Y63"/>
    <s v="E40000012"/>
    <x v="6"/>
    <s v="QF7"/>
    <s v="E54000061"/>
    <x v="38"/>
    <s v="02X"/>
    <s v="E38000044"/>
    <s v="NHS South Yorkshire ICB - 02X"/>
    <x v="5"/>
    <n v="825"/>
  </r>
  <r>
    <s v="Aug"/>
    <s v="2024"/>
    <x v="3"/>
    <d v="2024-08-31T00:00:00"/>
    <s v="Y63"/>
    <s v="E40000012"/>
    <x v="6"/>
    <s v="QF7"/>
    <s v="E54000061"/>
    <x v="38"/>
    <s v="03L"/>
    <s v="E38000141"/>
    <s v="NHS South Yorkshire ICB - 03L"/>
    <x v="0"/>
    <n v="35"/>
  </r>
  <r>
    <s v="Aug"/>
    <s v="2024"/>
    <x v="3"/>
    <d v="2024-08-31T00:00:00"/>
    <s v="Y63"/>
    <s v="E40000012"/>
    <x v="6"/>
    <s v="QF7"/>
    <s v="E54000061"/>
    <x v="38"/>
    <s v="03L"/>
    <s v="E38000141"/>
    <s v="NHS South Yorkshire ICB - 03L"/>
    <x v="1"/>
    <s v="*"/>
  </r>
  <r>
    <s v="Aug"/>
    <s v="2024"/>
    <x v="3"/>
    <d v="2024-08-31T00:00:00"/>
    <s v="Y63"/>
    <s v="E40000012"/>
    <x v="6"/>
    <s v="QF7"/>
    <s v="E54000061"/>
    <x v="38"/>
    <s v="03L"/>
    <s v="E38000141"/>
    <s v="NHS South Yorkshire ICB - 03L"/>
    <x v="2"/>
    <n v="75"/>
  </r>
  <r>
    <s v="Aug"/>
    <s v="2024"/>
    <x v="3"/>
    <d v="2024-08-31T00:00:00"/>
    <s v="Y63"/>
    <s v="E40000012"/>
    <x v="6"/>
    <s v="QF7"/>
    <s v="E54000061"/>
    <x v="38"/>
    <s v="03L"/>
    <s v="E38000141"/>
    <s v="NHS South Yorkshire ICB - 03L"/>
    <x v="3"/>
    <n v="700"/>
  </r>
  <r>
    <s v="Aug"/>
    <s v="2024"/>
    <x v="3"/>
    <d v="2024-08-31T00:00:00"/>
    <s v="Y63"/>
    <s v="E40000012"/>
    <x v="6"/>
    <s v="QF7"/>
    <s v="E54000061"/>
    <x v="38"/>
    <s v="03L"/>
    <s v="E38000141"/>
    <s v="NHS South Yorkshire ICB - 03L"/>
    <x v="4"/>
    <n v="1420"/>
  </r>
  <r>
    <s v="Aug"/>
    <s v="2024"/>
    <x v="3"/>
    <d v="2024-08-31T00:00:00"/>
    <s v="Y63"/>
    <s v="E40000012"/>
    <x v="6"/>
    <s v="QF7"/>
    <s v="E54000061"/>
    <x v="38"/>
    <s v="03L"/>
    <s v="E38000141"/>
    <s v="NHS South Yorkshire ICB - 03L"/>
    <x v="5"/>
    <n v="830"/>
  </r>
  <r>
    <s v="Aug"/>
    <s v="2024"/>
    <x v="3"/>
    <d v="2024-08-31T00:00:00"/>
    <s v="Y63"/>
    <s v="E40000012"/>
    <x v="6"/>
    <s v="QF7"/>
    <s v="E54000061"/>
    <x v="38"/>
    <s v="03N"/>
    <s v="E38000146"/>
    <s v="NHS South Yorkshire ICB - 03N"/>
    <x v="0"/>
    <n v="160"/>
  </r>
  <r>
    <s v="Aug"/>
    <s v="2024"/>
    <x v="3"/>
    <d v="2024-08-31T00:00:00"/>
    <s v="Y63"/>
    <s v="E40000012"/>
    <x v="6"/>
    <s v="QF7"/>
    <s v="E54000061"/>
    <x v="38"/>
    <s v="03N"/>
    <s v="E38000146"/>
    <s v="NHS South Yorkshire ICB - 03N"/>
    <x v="1"/>
    <n v="5"/>
  </r>
  <r>
    <s v="Aug"/>
    <s v="2024"/>
    <x v="3"/>
    <d v="2024-08-31T00:00:00"/>
    <s v="Y63"/>
    <s v="E40000012"/>
    <x v="6"/>
    <s v="QF7"/>
    <s v="E54000061"/>
    <x v="38"/>
    <s v="03N"/>
    <s v="E38000146"/>
    <s v="NHS South Yorkshire ICB - 03N"/>
    <x v="2"/>
    <n v="360"/>
  </r>
  <r>
    <s v="Aug"/>
    <s v="2024"/>
    <x v="3"/>
    <d v="2024-08-31T00:00:00"/>
    <s v="Y63"/>
    <s v="E40000012"/>
    <x v="6"/>
    <s v="QF7"/>
    <s v="E54000061"/>
    <x v="38"/>
    <s v="03N"/>
    <s v="E38000146"/>
    <s v="NHS South Yorkshire ICB - 03N"/>
    <x v="3"/>
    <n v="2165"/>
  </r>
  <r>
    <s v="Aug"/>
    <s v="2024"/>
    <x v="3"/>
    <d v="2024-08-31T00:00:00"/>
    <s v="Y63"/>
    <s v="E40000012"/>
    <x v="6"/>
    <s v="QF7"/>
    <s v="E54000061"/>
    <x v="38"/>
    <s v="03N"/>
    <s v="E38000146"/>
    <s v="NHS South Yorkshire ICB - 03N"/>
    <x v="4"/>
    <n v="700"/>
  </r>
  <r>
    <s v="Aug"/>
    <s v="2024"/>
    <x v="3"/>
    <d v="2024-08-31T00:00:00"/>
    <s v="Y63"/>
    <s v="E40000012"/>
    <x v="6"/>
    <s v="QF7"/>
    <s v="E54000061"/>
    <x v="38"/>
    <s v="03N"/>
    <s v="E38000146"/>
    <s v="NHS South Yorkshire ICB - 03N"/>
    <x v="5"/>
    <n v="1280"/>
  </r>
  <r>
    <s v="Aug"/>
    <s v="2024"/>
    <x v="3"/>
    <d v="2024-08-31T00:00:00"/>
    <s v="Y63"/>
    <s v="E40000012"/>
    <x v="6"/>
    <s v="QHM"/>
    <s v="E54000050"/>
    <x v="39"/>
    <s v="00L"/>
    <s v="E38000130"/>
    <s v="NHS North East and North Cumbria ICB - 00L"/>
    <x v="0"/>
    <n v="15"/>
  </r>
  <r>
    <s v="Aug"/>
    <s v="2024"/>
    <x v="3"/>
    <d v="2024-08-31T00:00:00"/>
    <s v="Y63"/>
    <s v="E40000012"/>
    <x v="6"/>
    <s v="QHM"/>
    <s v="E54000050"/>
    <x v="39"/>
    <s v="00L"/>
    <s v="E38000130"/>
    <s v="NHS North East and North Cumbria ICB - 00L"/>
    <x v="1"/>
    <s v="*"/>
  </r>
  <r>
    <s v="Aug"/>
    <s v="2024"/>
    <x v="3"/>
    <d v="2024-08-31T00:00:00"/>
    <s v="Y63"/>
    <s v="E40000012"/>
    <x v="6"/>
    <s v="QHM"/>
    <s v="E54000050"/>
    <x v="39"/>
    <s v="00L"/>
    <s v="E38000130"/>
    <s v="NHS North East and North Cumbria ICB - 00L"/>
    <x v="2"/>
    <n v="130"/>
  </r>
  <r>
    <s v="Aug"/>
    <s v="2024"/>
    <x v="3"/>
    <d v="2024-08-31T00:00:00"/>
    <s v="Y63"/>
    <s v="E40000012"/>
    <x v="6"/>
    <s v="QHM"/>
    <s v="E54000050"/>
    <x v="39"/>
    <s v="00L"/>
    <s v="E38000130"/>
    <s v="NHS North East and North Cumbria ICB - 00L"/>
    <x v="3"/>
    <n v="1675"/>
  </r>
  <r>
    <s v="Aug"/>
    <s v="2024"/>
    <x v="3"/>
    <d v="2024-08-31T00:00:00"/>
    <s v="Y63"/>
    <s v="E40000012"/>
    <x v="6"/>
    <s v="QHM"/>
    <s v="E54000050"/>
    <x v="39"/>
    <s v="00L"/>
    <s v="E38000130"/>
    <s v="NHS North East and North Cumbria ICB - 00L"/>
    <x v="4"/>
    <n v="530"/>
  </r>
  <r>
    <s v="Aug"/>
    <s v="2024"/>
    <x v="3"/>
    <d v="2024-08-31T00:00:00"/>
    <s v="Y63"/>
    <s v="E40000012"/>
    <x v="6"/>
    <s v="QHM"/>
    <s v="E54000050"/>
    <x v="39"/>
    <s v="00L"/>
    <s v="E38000130"/>
    <s v="NHS North East and North Cumbria ICB - 00L"/>
    <x v="5"/>
    <n v="1300"/>
  </r>
  <r>
    <s v="Aug"/>
    <s v="2024"/>
    <x v="3"/>
    <d v="2024-08-31T00:00:00"/>
    <s v="Y63"/>
    <s v="E40000012"/>
    <x v="6"/>
    <s v="QHM"/>
    <s v="E54000050"/>
    <x v="39"/>
    <s v="00N"/>
    <s v="E38000163"/>
    <s v="NHS North East and North Cumbria ICB - 00N"/>
    <x v="0"/>
    <n v="10"/>
  </r>
  <r>
    <s v="Aug"/>
    <s v="2024"/>
    <x v="3"/>
    <d v="2024-08-31T00:00:00"/>
    <s v="Y63"/>
    <s v="E40000012"/>
    <x v="6"/>
    <s v="QHM"/>
    <s v="E54000050"/>
    <x v="39"/>
    <s v="00N"/>
    <s v="E38000163"/>
    <s v="NHS North East and North Cumbria ICB - 00N"/>
    <x v="1"/>
    <s v="*"/>
  </r>
  <r>
    <s v="Aug"/>
    <s v="2024"/>
    <x v="3"/>
    <d v="2024-08-31T00:00:00"/>
    <s v="Y63"/>
    <s v="E40000012"/>
    <x v="6"/>
    <s v="QHM"/>
    <s v="E54000050"/>
    <x v="39"/>
    <s v="00N"/>
    <s v="E38000163"/>
    <s v="NHS North East and North Cumbria ICB - 00N"/>
    <x v="2"/>
    <n v="5"/>
  </r>
  <r>
    <s v="Aug"/>
    <s v="2024"/>
    <x v="3"/>
    <d v="2024-08-31T00:00:00"/>
    <s v="Y63"/>
    <s v="E40000012"/>
    <x v="6"/>
    <s v="QHM"/>
    <s v="E54000050"/>
    <x v="39"/>
    <s v="00N"/>
    <s v="E38000163"/>
    <s v="NHS North East and North Cumbria ICB - 00N"/>
    <x v="3"/>
    <n v="745"/>
  </r>
  <r>
    <s v="Aug"/>
    <s v="2024"/>
    <x v="3"/>
    <d v="2024-08-31T00:00:00"/>
    <s v="Y63"/>
    <s v="E40000012"/>
    <x v="6"/>
    <s v="QHM"/>
    <s v="E54000050"/>
    <x v="39"/>
    <s v="00N"/>
    <s v="E38000163"/>
    <s v="NHS North East and North Cumbria ICB - 00N"/>
    <x v="4"/>
    <n v="195"/>
  </r>
  <r>
    <s v="Aug"/>
    <s v="2024"/>
    <x v="3"/>
    <d v="2024-08-31T00:00:00"/>
    <s v="Y63"/>
    <s v="E40000012"/>
    <x v="6"/>
    <s v="QHM"/>
    <s v="E54000050"/>
    <x v="39"/>
    <s v="00N"/>
    <s v="E38000163"/>
    <s v="NHS North East and North Cumbria ICB - 00N"/>
    <x v="5"/>
    <n v="575"/>
  </r>
  <r>
    <s v="Aug"/>
    <s v="2024"/>
    <x v="3"/>
    <d v="2024-08-31T00:00:00"/>
    <s v="Y63"/>
    <s v="E40000012"/>
    <x v="6"/>
    <s v="QHM"/>
    <s v="E54000050"/>
    <x v="39"/>
    <s v="00P"/>
    <s v="E38000176"/>
    <s v="NHS North East and North Cumbria ICB - 00P"/>
    <x v="0"/>
    <n v="10"/>
  </r>
  <r>
    <s v="Aug"/>
    <s v="2024"/>
    <x v="3"/>
    <d v="2024-08-31T00:00:00"/>
    <s v="Y63"/>
    <s v="E40000012"/>
    <x v="6"/>
    <s v="QHM"/>
    <s v="E54000050"/>
    <x v="39"/>
    <s v="00P"/>
    <s v="E38000176"/>
    <s v="NHS North East and North Cumbria ICB - 00P"/>
    <x v="1"/>
    <s v="*"/>
  </r>
  <r>
    <s v="Aug"/>
    <s v="2024"/>
    <x v="3"/>
    <d v="2024-08-31T00:00:00"/>
    <s v="Y63"/>
    <s v="E40000012"/>
    <x v="6"/>
    <s v="QHM"/>
    <s v="E54000050"/>
    <x v="39"/>
    <s v="00P"/>
    <s v="E38000176"/>
    <s v="NHS North East and North Cumbria ICB - 00P"/>
    <x v="2"/>
    <n v="75"/>
  </r>
  <r>
    <s v="Aug"/>
    <s v="2024"/>
    <x v="3"/>
    <d v="2024-08-31T00:00:00"/>
    <s v="Y63"/>
    <s v="E40000012"/>
    <x v="6"/>
    <s v="QHM"/>
    <s v="E54000050"/>
    <x v="39"/>
    <s v="00P"/>
    <s v="E38000176"/>
    <s v="NHS North East and North Cumbria ICB - 00P"/>
    <x v="3"/>
    <n v="810"/>
  </r>
  <r>
    <s v="Aug"/>
    <s v="2024"/>
    <x v="3"/>
    <d v="2024-08-31T00:00:00"/>
    <s v="Y63"/>
    <s v="E40000012"/>
    <x v="6"/>
    <s v="QHM"/>
    <s v="E54000050"/>
    <x v="39"/>
    <s v="00P"/>
    <s v="E38000176"/>
    <s v="NHS North East and North Cumbria ICB - 00P"/>
    <x v="4"/>
    <n v="510"/>
  </r>
  <r>
    <s v="Aug"/>
    <s v="2024"/>
    <x v="3"/>
    <d v="2024-08-31T00:00:00"/>
    <s v="Y63"/>
    <s v="E40000012"/>
    <x v="6"/>
    <s v="QHM"/>
    <s v="E54000050"/>
    <x v="39"/>
    <s v="00P"/>
    <s v="E38000176"/>
    <s v="NHS North East and North Cumbria ICB - 00P"/>
    <x v="5"/>
    <n v="1095"/>
  </r>
  <r>
    <s v="Aug"/>
    <s v="2024"/>
    <x v="3"/>
    <d v="2024-08-31T00:00:00"/>
    <s v="Y63"/>
    <s v="E40000012"/>
    <x v="6"/>
    <s v="QHM"/>
    <s v="E54000050"/>
    <x v="39"/>
    <s v="01H"/>
    <s v="E38000215"/>
    <s v="NHS North East and North Cumbria ICB - 01H"/>
    <x v="0"/>
    <n v="35"/>
  </r>
  <r>
    <s v="Aug"/>
    <s v="2024"/>
    <x v="3"/>
    <d v="2024-08-31T00:00:00"/>
    <s v="Y63"/>
    <s v="E40000012"/>
    <x v="6"/>
    <s v="QHM"/>
    <s v="E54000050"/>
    <x v="39"/>
    <s v="01H"/>
    <s v="E38000215"/>
    <s v="NHS North East and North Cumbria ICB - 01H"/>
    <x v="1"/>
    <s v="*"/>
  </r>
  <r>
    <s v="Aug"/>
    <s v="2024"/>
    <x v="3"/>
    <d v="2024-08-31T00:00:00"/>
    <s v="Y63"/>
    <s v="E40000012"/>
    <x v="6"/>
    <s v="QHM"/>
    <s v="E54000050"/>
    <x v="39"/>
    <s v="01H"/>
    <s v="E38000215"/>
    <s v="NHS North East and North Cumbria ICB - 01H"/>
    <x v="2"/>
    <n v="185"/>
  </r>
  <r>
    <s v="Aug"/>
    <s v="2024"/>
    <x v="3"/>
    <d v="2024-08-31T00:00:00"/>
    <s v="Y63"/>
    <s v="E40000012"/>
    <x v="6"/>
    <s v="QHM"/>
    <s v="E54000050"/>
    <x v="39"/>
    <s v="01H"/>
    <s v="E38000215"/>
    <s v="NHS North East and North Cumbria ICB - 01H"/>
    <x v="3"/>
    <n v="1465"/>
  </r>
  <r>
    <s v="Aug"/>
    <s v="2024"/>
    <x v="3"/>
    <d v="2024-08-31T00:00:00"/>
    <s v="Y63"/>
    <s v="E40000012"/>
    <x v="6"/>
    <s v="QHM"/>
    <s v="E54000050"/>
    <x v="39"/>
    <s v="01H"/>
    <s v="E38000215"/>
    <s v="NHS North East and North Cumbria ICB - 01H"/>
    <x v="4"/>
    <n v="550"/>
  </r>
  <r>
    <s v="Aug"/>
    <s v="2024"/>
    <x v="3"/>
    <d v="2024-08-31T00:00:00"/>
    <s v="Y63"/>
    <s v="E40000012"/>
    <x v="6"/>
    <s v="QHM"/>
    <s v="E54000050"/>
    <x v="39"/>
    <s v="01H"/>
    <s v="E38000215"/>
    <s v="NHS North East and North Cumbria ICB - 01H"/>
    <x v="5"/>
    <n v="805"/>
  </r>
  <r>
    <s v="Aug"/>
    <s v="2024"/>
    <x v="3"/>
    <d v="2024-08-31T00:00:00"/>
    <s v="Y63"/>
    <s v="E40000012"/>
    <x v="6"/>
    <s v="QHM"/>
    <s v="E54000050"/>
    <x v="39"/>
    <s v="13T"/>
    <s v="E38000212"/>
    <s v="NHS North East and North Cumbria ICB - 13T"/>
    <x v="0"/>
    <n v="140"/>
  </r>
  <r>
    <s v="Aug"/>
    <s v="2024"/>
    <x v="3"/>
    <d v="2024-08-31T00:00:00"/>
    <s v="Y63"/>
    <s v="E40000012"/>
    <x v="6"/>
    <s v="QHM"/>
    <s v="E54000050"/>
    <x v="39"/>
    <s v="13T"/>
    <s v="E38000212"/>
    <s v="NHS North East and North Cumbria ICB - 13T"/>
    <x v="1"/>
    <s v="*"/>
  </r>
  <r>
    <s v="Aug"/>
    <s v="2024"/>
    <x v="3"/>
    <d v="2024-08-31T00:00:00"/>
    <s v="Y63"/>
    <s v="E40000012"/>
    <x v="6"/>
    <s v="QHM"/>
    <s v="E54000050"/>
    <x v="39"/>
    <s v="13T"/>
    <s v="E38000212"/>
    <s v="NHS North East and North Cumbria ICB - 13T"/>
    <x v="2"/>
    <n v="350"/>
  </r>
  <r>
    <s v="Aug"/>
    <s v="2024"/>
    <x v="3"/>
    <d v="2024-08-31T00:00:00"/>
    <s v="Y63"/>
    <s v="E40000012"/>
    <x v="6"/>
    <s v="QHM"/>
    <s v="E54000050"/>
    <x v="39"/>
    <s v="13T"/>
    <s v="E38000212"/>
    <s v="NHS North East and North Cumbria ICB - 13T"/>
    <x v="3"/>
    <n v="2000"/>
  </r>
  <r>
    <s v="Aug"/>
    <s v="2024"/>
    <x v="3"/>
    <d v="2024-08-31T00:00:00"/>
    <s v="Y63"/>
    <s v="E40000012"/>
    <x v="6"/>
    <s v="QHM"/>
    <s v="E54000050"/>
    <x v="39"/>
    <s v="13T"/>
    <s v="E38000212"/>
    <s v="NHS North East and North Cumbria ICB - 13T"/>
    <x v="4"/>
    <n v="435"/>
  </r>
  <r>
    <s v="Aug"/>
    <s v="2024"/>
    <x v="3"/>
    <d v="2024-08-31T00:00:00"/>
    <s v="Y63"/>
    <s v="E40000012"/>
    <x v="6"/>
    <s v="QHM"/>
    <s v="E54000050"/>
    <x v="39"/>
    <s v="13T"/>
    <s v="E38000212"/>
    <s v="NHS North East and North Cumbria ICB - 13T"/>
    <x v="5"/>
    <n v="1320"/>
  </r>
  <r>
    <s v="Aug"/>
    <s v="2024"/>
    <x v="3"/>
    <d v="2024-08-31T00:00:00"/>
    <s v="Y63"/>
    <s v="E40000012"/>
    <x v="6"/>
    <s v="QHM"/>
    <s v="E54000050"/>
    <x v="39"/>
    <s v="16C"/>
    <s v="E38000247"/>
    <s v="NHS North East and North Cumbria ICB - 16C"/>
    <x v="0"/>
    <n v="90"/>
  </r>
  <r>
    <s v="Aug"/>
    <s v="2024"/>
    <x v="3"/>
    <d v="2024-08-31T00:00:00"/>
    <s v="Y63"/>
    <s v="E40000012"/>
    <x v="6"/>
    <s v="QHM"/>
    <s v="E54000050"/>
    <x v="39"/>
    <s v="16C"/>
    <s v="E38000247"/>
    <s v="NHS North East and North Cumbria ICB - 16C"/>
    <x v="1"/>
    <s v="*"/>
  </r>
  <r>
    <s v="Aug"/>
    <s v="2024"/>
    <x v="3"/>
    <d v="2024-08-31T00:00:00"/>
    <s v="Y63"/>
    <s v="E40000012"/>
    <x v="6"/>
    <s v="QHM"/>
    <s v="E54000050"/>
    <x v="39"/>
    <s v="16C"/>
    <s v="E38000247"/>
    <s v="NHS North East and North Cumbria ICB - 16C"/>
    <x v="2"/>
    <n v="520"/>
  </r>
  <r>
    <s v="Aug"/>
    <s v="2024"/>
    <x v="3"/>
    <d v="2024-08-31T00:00:00"/>
    <s v="Y63"/>
    <s v="E40000012"/>
    <x v="6"/>
    <s v="QHM"/>
    <s v="E54000050"/>
    <x v="39"/>
    <s v="16C"/>
    <s v="E38000247"/>
    <s v="NHS North East and North Cumbria ICB - 16C"/>
    <x v="3"/>
    <n v="1655"/>
  </r>
  <r>
    <s v="Aug"/>
    <s v="2024"/>
    <x v="3"/>
    <d v="2024-08-31T00:00:00"/>
    <s v="Y63"/>
    <s v="E40000012"/>
    <x v="6"/>
    <s v="QHM"/>
    <s v="E54000050"/>
    <x v="39"/>
    <s v="16C"/>
    <s v="E38000247"/>
    <s v="NHS North East and North Cumbria ICB - 16C"/>
    <x v="4"/>
    <n v="2225"/>
  </r>
  <r>
    <s v="Aug"/>
    <s v="2024"/>
    <x v="3"/>
    <d v="2024-08-31T00:00:00"/>
    <s v="Y63"/>
    <s v="E40000012"/>
    <x v="6"/>
    <s v="QHM"/>
    <s v="E54000050"/>
    <x v="39"/>
    <s v="16C"/>
    <s v="E38000247"/>
    <s v="NHS North East and North Cumbria ICB - 16C"/>
    <x v="5"/>
    <n v="2055"/>
  </r>
  <r>
    <s v="Aug"/>
    <s v="2024"/>
    <x v="3"/>
    <d v="2024-08-31T00:00:00"/>
    <s v="Y63"/>
    <s v="E40000012"/>
    <x v="6"/>
    <s v="QHM"/>
    <s v="E54000050"/>
    <x v="39"/>
    <s v="84H"/>
    <s v="E38000234"/>
    <s v="NHS North East and North Cumbria ICB - 84H"/>
    <x v="0"/>
    <n v="460"/>
  </r>
  <r>
    <s v="Aug"/>
    <s v="2024"/>
    <x v="3"/>
    <d v="2024-08-31T00:00:00"/>
    <s v="Y63"/>
    <s v="E40000012"/>
    <x v="6"/>
    <s v="QHM"/>
    <s v="E54000050"/>
    <x v="39"/>
    <s v="84H"/>
    <s v="E38000234"/>
    <s v="NHS North East and North Cumbria ICB - 84H"/>
    <x v="1"/>
    <s v="*"/>
  </r>
  <r>
    <s v="Aug"/>
    <s v="2024"/>
    <x v="3"/>
    <d v="2024-08-31T00:00:00"/>
    <s v="Y63"/>
    <s v="E40000012"/>
    <x v="6"/>
    <s v="QHM"/>
    <s v="E54000050"/>
    <x v="39"/>
    <s v="84H"/>
    <s v="E38000234"/>
    <s v="NHS North East and North Cumbria ICB - 84H"/>
    <x v="2"/>
    <n v="110"/>
  </r>
  <r>
    <s v="Aug"/>
    <s v="2024"/>
    <x v="3"/>
    <d v="2024-08-31T00:00:00"/>
    <s v="Y63"/>
    <s v="E40000012"/>
    <x v="6"/>
    <s v="QHM"/>
    <s v="E54000050"/>
    <x v="39"/>
    <s v="84H"/>
    <s v="E38000234"/>
    <s v="NHS North East and North Cumbria ICB - 84H"/>
    <x v="3"/>
    <n v="1460"/>
  </r>
  <r>
    <s v="Aug"/>
    <s v="2024"/>
    <x v="3"/>
    <d v="2024-08-31T00:00:00"/>
    <s v="Y63"/>
    <s v="E40000012"/>
    <x v="6"/>
    <s v="QHM"/>
    <s v="E54000050"/>
    <x v="39"/>
    <s v="84H"/>
    <s v="E38000234"/>
    <s v="NHS North East and North Cumbria ICB - 84H"/>
    <x v="4"/>
    <n v="1805"/>
  </r>
  <r>
    <s v="Aug"/>
    <s v="2024"/>
    <x v="3"/>
    <d v="2024-08-31T00:00:00"/>
    <s v="Y63"/>
    <s v="E40000012"/>
    <x v="6"/>
    <s v="QHM"/>
    <s v="E54000050"/>
    <x v="39"/>
    <s v="84H"/>
    <s v="E38000234"/>
    <s v="NHS North East and North Cumbria ICB - 84H"/>
    <x v="5"/>
    <n v="1645"/>
  </r>
  <r>
    <s v="Aug"/>
    <s v="2024"/>
    <x v="3"/>
    <d v="2024-08-31T00:00:00"/>
    <s v="Y63"/>
    <s v="E40000012"/>
    <x v="6"/>
    <s v="QHM"/>
    <s v="E54000050"/>
    <x v="39"/>
    <s v="99C"/>
    <s v="E38000127"/>
    <s v="NHS North East and North Cumbria ICB - 99C"/>
    <x v="0"/>
    <n v="40"/>
  </r>
  <r>
    <s v="Aug"/>
    <s v="2024"/>
    <x v="3"/>
    <d v="2024-08-31T00:00:00"/>
    <s v="Y63"/>
    <s v="E40000012"/>
    <x v="6"/>
    <s v="QHM"/>
    <s v="E54000050"/>
    <x v="39"/>
    <s v="99C"/>
    <s v="E38000127"/>
    <s v="NHS North East and North Cumbria ICB - 99C"/>
    <x v="1"/>
    <s v="*"/>
  </r>
  <r>
    <s v="Aug"/>
    <s v="2024"/>
    <x v="3"/>
    <d v="2024-08-31T00:00:00"/>
    <s v="Y63"/>
    <s v="E40000012"/>
    <x v="6"/>
    <s v="QHM"/>
    <s v="E54000050"/>
    <x v="39"/>
    <s v="99C"/>
    <s v="E38000127"/>
    <s v="NHS North East and North Cumbria ICB - 99C"/>
    <x v="2"/>
    <n v="130"/>
  </r>
  <r>
    <s v="Aug"/>
    <s v="2024"/>
    <x v="3"/>
    <d v="2024-08-31T00:00:00"/>
    <s v="Y63"/>
    <s v="E40000012"/>
    <x v="6"/>
    <s v="QHM"/>
    <s v="E54000050"/>
    <x v="39"/>
    <s v="99C"/>
    <s v="E38000127"/>
    <s v="NHS North East and North Cumbria ICB - 99C"/>
    <x v="3"/>
    <n v="945"/>
  </r>
  <r>
    <s v="Aug"/>
    <s v="2024"/>
    <x v="3"/>
    <d v="2024-08-31T00:00:00"/>
    <s v="Y63"/>
    <s v="E40000012"/>
    <x v="6"/>
    <s v="QHM"/>
    <s v="E54000050"/>
    <x v="39"/>
    <s v="99C"/>
    <s v="E38000127"/>
    <s v="NHS North East and North Cumbria ICB - 99C"/>
    <x v="4"/>
    <n v="380"/>
  </r>
  <r>
    <s v="Aug"/>
    <s v="2024"/>
    <x v="3"/>
    <d v="2024-08-31T00:00:00"/>
    <s v="Y63"/>
    <s v="E40000012"/>
    <x v="6"/>
    <s v="QHM"/>
    <s v="E54000050"/>
    <x v="39"/>
    <s v="99C"/>
    <s v="E38000127"/>
    <s v="NHS North East and North Cumbria ICB - 99C"/>
    <x v="5"/>
    <n v="625"/>
  </r>
  <r>
    <s v="Aug"/>
    <s v="2024"/>
    <x v="3"/>
    <d v="2024-08-31T00:00:00"/>
    <s v="Y63"/>
    <s v="E40000012"/>
    <x v="6"/>
    <s v="QOQ"/>
    <s v="E54000051"/>
    <x v="40"/>
    <s v="02Y"/>
    <s v="E38000052"/>
    <s v="NHS Humber and North Yorkshire ICB - 02Y"/>
    <x v="0"/>
    <n v="5"/>
  </r>
  <r>
    <s v="Aug"/>
    <s v="2024"/>
    <x v="3"/>
    <d v="2024-08-31T00:00:00"/>
    <s v="Y63"/>
    <s v="E40000012"/>
    <x v="6"/>
    <s v="QOQ"/>
    <s v="E54000051"/>
    <x v="40"/>
    <s v="02Y"/>
    <s v="E38000052"/>
    <s v="NHS Humber and North Yorkshire ICB - 02Y"/>
    <x v="1"/>
    <s v="*"/>
  </r>
  <r>
    <s v="Aug"/>
    <s v="2024"/>
    <x v="3"/>
    <d v="2024-08-31T00:00:00"/>
    <s v="Y63"/>
    <s v="E40000012"/>
    <x v="6"/>
    <s v="QOQ"/>
    <s v="E54000051"/>
    <x v="40"/>
    <s v="02Y"/>
    <s v="E38000052"/>
    <s v="NHS Humber and North Yorkshire ICB - 02Y"/>
    <x v="2"/>
    <n v="5"/>
  </r>
  <r>
    <s v="Aug"/>
    <s v="2024"/>
    <x v="3"/>
    <d v="2024-08-31T00:00:00"/>
    <s v="Y63"/>
    <s v="E40000012"/>
    <x v="6"/>
    <s v="QOQ"/>
    <s v="E54000051"/>
    <x v="40"/>
    <s v="02Y"/>
    <s v="E38000052"/>
    <s v="NHS Humber and North Yorkshire ICB - 02Y"/>
    <x v="3"/>
    <n v="1260"/>
  </r>
  <r>
    <s v="Aug"/>
    <s v="2024"/>
    <x v="3"/>
    <d v="2024-08-31T00:00:00"/>
    <s v="Y63"/>
    <s v="E40000012"/>
    <x v="6"/>
    <s v="QOQ"/>
    <s v="E54000051"/>
    <x v="40"/>
    <s v="02Y"/>
    <s v="E38000052"/>
    <s v="NHS Humber and North Yorkshire ICB - 02Y"/>
    <x v="4"/>
    <n v="525"/>
  </r>
  <r>
    <s v="Aug"/>
    <s v="2024"/>
    <x v="3"/>
    <d v="2024-08-31T00:00:00"/>
    <s v="Y63"/>
    <s v="E40000012"/>
    <x v="6"/>
    <s v="QOQ"/>
    <s v="E54000051"/>
    <x v="40"/>
    <s v="02Y"/>
    <s v="E38000052"/>
    <s v="NHS Humber and North Yorkshire ICB - 02Y"/>
    <x v="5"/>
    <n v="1620"/>
  </r>
  <r>
    <s v="Aug"/>
    <s v="2024"/>
    <x v="3"/>
    <d v="2024-08-31T00:00:00"/>
    <s v="Y63"/>
    <s v="E40000012"/>
    <x v="6"/>
    <s v="QOQ"/>
    <s v="E54000051"/>
    <x v="40"/>
    <s v="03F"/>
    <s v="E38000085"/>
    <s v="NHS Humber and North Yorkshire ICB - 03F"/>
    <x v="0"/>
    <s v="*"/>
  </r>
  <r>
    <s v="Aug"/>
    <s v="2024"/>
    <x v="3"/>
    <d v="2024-08-31T00:00:00"/>
    <s v="Y63"/>
    <s v="E40000012"/>
    <x v="6"/>
    <s v="QOQ"/>
    <s v="E54000051"/>
    <x v="40"/>
    <s v="03F"/>
    <s v="E38000085"/>
    <s v="NHS Humber and North Yorkshire ICB - 03F"/>
    <x v="1"/>
    <s v="*"/>
  </r>
  <r>
    <s v="Aug"/>
    <s v="2024"/>
    <x v="3"/>
    <d v="2024-08-31T00:00:00"/>
    <s v="Y63"/>
    <s v="E40000012"/>
    <x v="6"/>
    <s v="QOQ"/>
    <s v="E54000051"/>
    <x v="40"/>
    <s v="03F"/>
    <s v="E38000085"/>
    <s v="NHS Humber and North Yorkshire ICB - 03F"/>
    <x v="2"/>
    <n v="20"/>
  </r>
  <r>
    <s v="Aug"/>
    <s v="2024"/>
    <x v="3"/>
    <d v="2024-08-31T00:00:00"/>
    <s v="Y63"/>
    <s v="E40000012"/>
    <x v="6"/>
    <s v="QOQ"/>
    <s v="E54000051"/>
    <x v="40"/>
    <s v="03F"/>
    <s v="E38000085"/>
    <s v="NHS Humber and North Yorkshire ICB - 03F"/>
    <x v="3"/>
    <n v="580"/>
  </r>
  <r>
    <s v="Aug"/>
    <s v="2024"/>
    <x v="3"/>
    <d v="2024-08-31T00:00:00"/>
    <s v="Y63"/>
    <s v="E40000012"/>
    <x v="6"/>
    <s v="QOQ"/>
    <s v="E54000051"/>
    <x v="40"/>
    <s v="03F"/>
    <s v="E38000085"/>
    <s v="NHS Humber and North Yorkshire ICB - 03F"/>
    <x v="4"/>
    <n v="630"/>
  </r>
  <r>
    <s v="Aug"/>
    <s v="2024"/>
    <x v="3"/>
    <d v="2024-08-31T00:00:00"/>
    <s v="Y63"/>
    <s v="E40000012"/>
    <x v="6"/>
    <s v="QOQ"/>
    <s v="E54000051"/>
    <x v="40"/>
    <s v="03F"/>
    <s v="E38000085"/>
    <s v="NHS Humber and North Yorkshire ICB - 03F"/>
    <x v="5"/>
    <n v="775"/>
  </r>
  <r>
    <s v="Aug"/>
    <s v="2024"/>
    <x v="3"/>
    <d v="2024-08-31T00:00:00"/>
    <s v="Y63"/>
    <s v="E40000012"/>
    <x v="6"/>
    <s v="QOQ"/>
    <s v="E54000051"/>
    <x v="40"/>
    <s v="03H"/>
    <s v="E38000119"/>
    <s v="NHS Humber and North Yorkshire ICB - 03H"/>
    <x v="0"/>
    <n v="30"/>
  </r>
  <r>
    <s v="Aug"/>
    <s v="2024"/>
    <x v="3"/>
    <d v="2024-08-31T00:00:00"/>
    <s v="Y63"/>
    <s v="E40000012"/>
    <x v="6"/>
    <s v="QOQ"/>
    <s v="E54000051"/>
    <x v="40"/>
    <s v="03H"/>
    <s v="E38000119"/>
    <s v="NHS Humber and North Yorkshire ICB - 03H"/>
    <x v="1"/>
    <s v="*"/>
  </r>
  <r>
    <s v="Aug"/>
    <s v="2024"/>
    <x v="3"/>
    <d v="2024-08-31T00:00:00"/>
    <s v="Y63"/>
    <s v="E40000012"/>
    <x v="6"/>
    <s v="QOQ"/>
    <s v="E54000051"/>
    <x v="40"/>
    <s v="03H"/>
    <s v="E38000119"/>
    <s v="NHS Humber and North Yorkshire ICB - 03H"/>
    <x v="2"/>
    <n v="30"/>
  </r>
  <r>
    <s v="Aug"/>
    <s v="2024"/>
    <x v="3"/>
    <d v="2024-08-31T00:00:00"/>
    <s v="Y63"/>
    <s v="E40000012"/>
    <x v="6"/>
    <s v="QOQ"/>
    <s v="E54000051"/>
    <x v="40"/>
    <s v="03H"/>
    <s v="E38000119"/>
    <s v="NHS Humber and North Yorkshire ICB - 03H"/>
    <x v="3"/>
    <n v="540"/>
  </r>
  <r>
    <s v="Aug"/>
    <s v="2024"/>
    <x v="3"/>
    <d v="2024-08-31T00:00:00"/>
    <s v="Y63"/>
    <s v="E40000012"/>
    <x v="6"/>
    <s v="QOQ"/>
    <s v="E54000051"/>
    <x v="40"/>
    <s v="03H"/>
    <s v="E38000119"/>
    <s v="NHS Humber and North Yorkshire ICB - 03H"/>
    <x v="4"/>
    <n v="480"/>
  </r>
  <r>
    <s v="Aug"/>
    <s v="2024"/>
    <x v="3"/>
    <d v="2024-08-31T00:00:00"/>
    <s v="Y63"/>
    <s v="E40000012"/>
    <x v="6"/>
    <s v="QOQ"/>
    <s v="E54000051"/>
    <x v="40"/>
    <s v="03H"/>
    <s v="E38000119"/>
    <s v="NHS Humber and North Yorkshire ICB - 03H"/>
    <x v="5"/>
    <n v="580"/>
  </r>
  <r>
    <s v="Aug"/>
    <s v="2024"/>
    <x v="3"/>
    <d v="2024-08-31T00:00:00"/>
    <s v="Y63"/>
    <s v="E40000012"/>
    <x v="6"/>
    <s v="QOQ"/>
    <s v="E54000051"/>
    <x v="40"/>
    <s v="03K"/>
    <s v="E38000122"/>
    <s v="NHS Humber and North Yorkshire ICB - 03K"/>
    <x v="0"/>
    <s v="*"/>
  </r>
  <r>
    <s v="Aug"/>
    <s v="2024"/>
    <x v="3"/>
    <d v="2024-08-31T00:00:00"/>
    <s v="Y63"/>
    <s v="E40000012"/>
    <x v="6"/>
    <s v="QOQ"/>
    <s v="E54000051"/>
    <x v="40"/>
    <s v="03K"/>
    <s v="E38000122"/>
    <s v="NHS Humber and North Yorkshire ICB - 03K"/>
    <x v="1"/>
    <s v="*"/>
  </r>
  <r>
    <s v="Aug"/>
    <s v="2024"/>
    <x v="3"/>
    <d v="2024-08-31T00:00:00"/>
    <s v="Y63"/>
    <s v="E40000012"/>
    <x v="6"/>
    <s v="QOQ"/>
    <s v="E54000051"/>
    <x v="40"/>
    <s v="03K"/>
    <s v="E38000122"/>
    <s v="NHS Humber and North Yorkshire ICB - 03K"/>
    <x v="2"/>
    <n v="10"/>
  </r>
  <r>
    <s v="Aug"/>
    <s v="2024"/>
    <x v="3"/>
    <d v="2024-08-31T00:00:00"/>
    <s v="Y63"/>
    <s v="E40000012"/>
    <x v="6"/>
    <s v="QOQ"/>
    <s v="E54000051"/>
    <x v="40"/>
    <s v="03K"/>
    <s v="E38000122"/>
    <s v="NHS Humber and North Yorkshire ICB - 03K"/>
    <x v="3"/>
    <n v="250"/>
  </r>
  <r>
    <s v="Aug"/>
    <s v="2024"/>
    <x v="3"/>
    <d v="2024-08-31T00:00:00"/>
    <s v="Y63"/>
    <s v="E40000012"/>
    <x v="6"/>
    <s v="QOQ"/>
    <s v="E54000051"/>
    <x v="40"/>
    <s v="03K"/>
    <s v="E38000122"/>
    <s v="NHS Humber and North Yorkshire ICB - 03K"/>
    <x v="4"/>
    <n v="640"/>
  </r>
  <r>
    <s v="Aug"/>
    <s v="2024"/>
    <x v="3"/>
    <d v="2024-08-31T00:00:00"/>
    <s v="Y63"/>
    <s v="E40000012"/>
    <x v="6"/>
    <s v="QOQ"/>
    <s v="E54000051"/>
    <x v="40"/>
    <s v="03K"/>
    <s v="E38000122"/>
    <s v="NHS Humber and North Yorkshire ICB - 03K"/>
    <x v="5"/>
    <n v="690"/>
  </r>
  <r>
    <s v="Aug"/>
    <s v="2024"/>
    <x v="3"/>
    <d v="2024-08-31T00:00:00"/>
    <s v="Y63"/>
    <s v="E40000012"/>
    <x v="6"/>
    <s v="QOQ"/>
    <s v="E54000051"/>
    <x v="40"/>
    <s v="03Q"/>
    <s v="E38000188"/>
    <s v="NHS Humber and North Yorkshire ICB - 03Q"/>
    <x v="0"/>
    <s v="*"/>
  </r>
  <r>
    <s v="Aug"/>
    <s v="2024"/>
    <x v="3"/>
    <d v="2024-08-31T00:00:00"/>
    <s v="Y63"/>
    <s v="E40000012"/>
    <x v="6"/>
    <s v="QOQ"/>
    <s v="E54000051"/>
    <x v="40"/>
    <s v="03Q"/>
    <s v="E38000188"/>
    <s v="NHS Humber and North Yorkshire ICB - 03Q"/>
    <x v="1"/>
    <s v="*"/>
  </r>
  <r>
    <s v="Aug"/>
    <s v="2024"/>
    <x v="3"/>
    <d v="2024-08-31T00:00:00"/>
    <s v="Y63"/>
    <s v="E40000012"/>
    <x v="6"/>
    <s v="QOQ"/>
    <s v="E54000051"/>
    <x v="40"/>
    <s v="03Q"/>
    <s v="E38000188"/>
    <s v="NHS Humber and North Yorkshire ICB - 03Q"/>
    <x v="2"/>
    <n v="65"/>
  </r>
  <r>
    <s v="Aug"/>
    <s v="2024"/>
    <x v="3"/>
    <d v="2024-08-31T00:00:00"/>
    <s v="Y63"/>
    <s v="E40000012"/>
    <x v="6"/>
    <s v="QOQ"/>
    <s v="E54000051"/>
    <x v="40"/>
    <s v="03Q"/>
    <s v="E38000188"/>
    <s v="NHS Humber and North Yorkshire ICB - 03Q"/>
    <x v="3"/>
    <n v="720"/>
  </r>
  <r>
    <s v="Aug"/>
    <s v="2024"/>
    <x v="3"/>
    <d v="2024-08-31T00:00:00"/>
    <s v="Y63"/>
    <s v="E40000012"/>
    <x v="6"/>
    <s v="QOQ"/>
    <s v="E54000051"/>
    <x v="40"/>
    <s v="03Q"/>
    <s v="E38000188"/>
    <s v="NHS Humber and North Yorkshire ICB - 03Q"/>
    <x v="4"/>
    <n v="310"/>
  </r>
  <r>
    <s v="Aug"/>
    <s v="2024"/>
    <x v="3"/>
    <d v="2024-08-31T00:00:00"/>
    <s v="Y63"/>
    <s v="E40000012"/>
    <x v="6"/>
    <s v="QOQ"/>
    <s v="E54000051"/>
    <x v="40"/>
    <s v="03Q"/>
    <s v="E38000188"/>
    <s v="NHS Humber and North Yorkshire ICB - 03Q"/>
    <x v="5"/>
    <n v="675"/>
  </r>
  <r>
    <s v="Aug"/>
    <s v="2024"/>
    <x v="3"/>
    <d v="2024-08-31T00:00:00"/>
    <s v="Y63"/>
    <s v="E40000012"/>
    <x v="6"/>
    <s v="QOQ"/>
    <s v="E54000051"/>
    <x v="40"/>
    <s v="42D"/>
    <s v="E38000241"/>
    <s v="NHS Humber and North Yorkshire ICB - 42D"/>
    <x v="0"/>
    <n v="30"/>
  </r>
  <r>
    <s v="Aug"/>
    <s v="2024"/>
    <x v="3"/>
    <d v="2024-08-31T00:00:00"/>
    <s v="Y63"/>
    <s v="E40000012"/>
    <x v="6"/>
    <s v="QOQ"/>
    <s v="E54000051"/>
    <x v="40"/>
    <s v="42D"/>
    <s v="E38000241"/>
    <s v="NHS Humber and North Yorkshire ICB - 42D"/>
    <x v="1"/>
    <s v="*"/>
  </r>
  <r>
    <s v="Aug"/>
    <s v="2024"/>
    <x v="3"/>
    <d v="2024-08-31T00:00:00"/>
    <s v="Y63"/>
    <s v="E40000012"/>
    <x v="6"/>
    <s v="QOQ"/>
    <s v="E54000051"/>
    <x v="40"/>
    <s v="42D"/>
    <s v="E38000241"/>
    <s v="NHS Humber and North Yorkshire ICB - 42D"/>
    <x v="2"/>
    <n v="165"/>
  </r>
  <r>
    <s v="Aug"/>
    <s v="2024"/>
    <x v="3"/>
    <d v="2024-08-31T00:00:00"/>
    <s v="Y63"/>
    <s v="E40000012"/>
    <x v="6"/>
    <s v="QOQ"/>
    <s v="E54000051"/>
    <x v="40"/>
    <s v="42D"/>
    <s v="E38000241"/>
    <s v="NHS Humber and North Yorkshire ICB - 42D"/>
    <x v="3"/>
    <n v="2300"/>
  </r>
  <r>
    <s v="Aug"/>
    <s v="2024"/>
    <x v="3"/>
    <d v="2024-08-31T00:00:00"/>
    <s v="Y63"/>
    <s v="E40000012"/>
    <x v="6"/>
    <s v="QOQ"/>
    <s v="E54000051"/>
    <x v="40"/>
    <s v="42D"/>
    <s v="E38000241"/>
    <s v="NHS Humber and North Yorkshire ICB - 42D"/>
    <x v="4"/>
    <n v="1160"/>
  </r>
  <r>
    <s v="Aug"/>
    <s v="2024"/>
    <x v="3"/>
    <d v="2024-08-31T00:00:00"/>
    <s v="Y63"/>
    <s v="E40000012"/>
    <x v="6"/>
    <s v="QOQ"/>
    <s v="E54000051"/>
    <x v="40"/>
    <s v="42D"/>
    <s v="E38000241"/>
    <s v="NHS Humber and North Yorkshire ICB - 42D"/>
    <x v="5"/>
    <n v="2000"/>
  </r>
  <r>
    <s v="Aug"/>
    <s v="2024"/>
    <x v="3"/>
    <d v="2024-08-31T00:00:00"/>
    <s v="Y63"/>
    <s v="E40000012"/>
    <x v="6"/>
    <s v="QWO"/>
    <s v="E54000054"/>
    <x v="41"/>
    <s v="02T"/>
    <s v="E38000025"/>
    <s v="NHS West Yorkshire ICB - 02T"/>
    <x v="0"/>
    <n v="15"/>
  </r>
  <r>
    <s v="Aug"/>
    <s v="2024"/>
    <x v="3"/>
    <d v="2024-08-31T00:00:00"/>
    <s v="Y63"/>
    <s v="E40000012"/>
    <x v="6"/>
    <s v="QWO"/>
    <s v="E54000054"/>
    <x v="41"/>
    <s v="02T"/>
    <s v="E38000025"/>
    <s v="NHS West Yorkshire ICB - 02T"/>
    <x v="1"/>
    <s v="*"/>
  </r>
  <r>
    <s v="Aug"/>
    <s v="2024"/>
    <x v="3"/>
    <d v="2024-08-31T00:00:00"/>
    <s v="Y63"/>
    <s v="E40000012"/>
    <x v="6"/>
    <s v="QWO"/>
    <s v="E54000054"/>
    <x v="41"/>
    <s v="02T"/>
    <s v="E38000025"/>
    <s v="NHS West Yorkshire ICB - 02T"/>
    <x v="2"/>
    <n v="85"/>
  </r>
  <r>
    <s v="Aug"/>
    <s v="2024"/>
    <x v="3"/>
    <d v="2024-08-31T00:00:00"/>
    <s v="Y63"/>
    <s v="E40000012"/>
    <x v="6"/>
    <s v="QWO"/>
    <s v="E54000054"/>
    <x v="41"/>
    <s v="02T"/>
    <s v="E38000025"/>
    <s v="NHS West Yorkshire ICB - 02T"/>
    <x v="3"/>
    <n v="455"/>
  </r>
  <r>
    <s v="Aug"/>
    <s v="2024"/>
    <x v="3"/>
    <d v="2024-08-31T00:00:00"/>
    <s v="Y63"/>
    <s v="E40000012"/>
    <x v="6"/>
    <s v="QWO"/>
    <s v="E54000054"/>
    <x v="41"/>
    <s v="02T"/>
    <s v="E38000025"/>
    <s v="NHS West Yorkshire ICB - 02T"/>
    <x v="4"/>
    <n v="935"/>
  </r>
  <r>
    <s v="Aug"/>
    <s v="2024"/>
    <x v="3"/>
    <d v="2024-08-31T00:00:00"/>
    <s v="Y63"/>
    <s v="E40000012"/>
    <x v="6"/>
    <s v="QWO"/>
    <s v="E54000054"/>
    <x v="41"/>
    <s v="02T"/>
    <s v="E38000025"/>
    <s v="NHS West Yorkshire ICB - 02T"/>
    <x v="5"/>
    <n v="365"/>
  </r>
  <r>
    <s v="Aug"/>
    <s v="2024"/>
    <x v="3"/>
    <d v="2024-08-31T00:00:00"/>
    <s v="Y63"/>
    <s v="E40000012"/>
    <x v="6"/>
    <s v="QWO"/>
    <s v="E54000054"/>
    <x v="41"/>
    <s v="03R"/>
    <s v="E38000190"/>
    <s v="NHS West Yorkshire ICB - 03R"/>
    <x v="0"/>
    <n v="35"/>
  </r>
  <r>
    <s v="Aug"/>
    <s v="2024"/>
    <x v="3"/>
    <d v="2024-08-31T00:00:00"/>
    <s v="Y63"/>
    <s v="E40000012"/>
    <x v="6"/>
    <s v="QWO"/>
    <s v="E54000054"/>
    <x v="41"/>
    <s v="03R"/>
    <s v="E38000190"/>
    <s v="NHS West Yorkshire ICB - 03R"/>
    <x v="1"/>
    <s v="*"/>
  </r>
  <r>
    <s v="Aug"/>
    <s v="2024"/>
    <x v="3"/>
    <d v="2024-08-31T00:00:00"/>
    <s v="Y63"/>
    <s v="E40000012"/>
    <x v="6"/>
    <s v="QWO"/>
    <s v="E54000054"/>
    <x v="41"/>
    <s v="03R"/>
    <s v="E38000190"/>
    <s v="NHS West Yorkshire ICB - 03R"/>
    <x v="2"/>
    <n v="110"/>
  </r>
  <r>
    <s v="Aug"/>
    <s v="2024"/>
    <x v="3"/>
    <d v="2024-08-31T00:00:00"/>
    <s v="Y63"/>
    <s v="E40000012"/>
    <x v="6"/>
    <s v="QWO"/>
    <s v="E54000054"/>
    <x v="41"/>
    <s v="03R"/>
    <s v="E38000190"/>
    <s v="NHS West Yorkshire ICB - 03R"/>
    <x v="3"/>
    <n v="795"/>
  </r>
  <r>
    <s v="Aug"/>
    <s v="2024"/>
    <x v="3"/>
    <d v="2024-08-31T00:00:00"/>
    <s v="Y63"/>
    <s v="E40000012"/>
    <x v="6"/>
    <s v="QWO"/>
    <s v="E54000054"/>
    <x v="41"/>
    <s v="03R"/>
    <s v="E38000190"/>
    <s v="NHS West Yorkshire ICB - 03R"/>
    <x v="4"/>
    <n v="1110"/>
  </r>
  <r>
    <s v="Aug"/>
    <s v="2024"/>
    <x v="3"/>
    <d v="2024-08-31T00:00:00"/>
    <s v="Y63"/>
    <s v="E40000012"/>
    <x v="6"/>
    <s v="QWO"/>
    <s v="E54000054"/>
    <x v="41"/>
    <s v="03R"/>
    <s v="E38000190"/>
    <s v="NHS West Yorkshire ICB - 03R"/>
    <x v="5"/>
    <n v="990"/>
  </r>
  <r>
    <s v="Aug"/>
    <s v="2024"/>
    <x v="3"/>
    <d v="2024-08-31T00:00:00"/>
    <s v="Y63"/>
    <s v="E40000012"/>
    <x v="6"/>
    <s v="QWO"/>
    <s v="E54000054"/>
    <x v="41"/>
    <s v="15F"/>
    <s v="E38000225"/>
    <s v="NHS West Yorkshire ICB - 15F"/>
    <x v="0"/>
    <n v="120"/>
  </r>
  <r>
    <s v="Aug"/>
    <s v="2024"/>
    <x v="3"/>
    <d v="2024-08-31T00:00:00"/>
    <s v="Y63"/>
    <s v="E40000012"/>
    <x v="6"/>
    <s v="QWO"/>
    <s v="E54000054"/>
    <x v="41"/>
    <s v="15F"/>
    <s v="E38000225"/>
    <s v="NHS West Yorkshire ICB - 15F"/>
    <x v="1"/>
    <n v="10"/>
  </r>
  <r>
    <s v="Aug"/>
    <s v="2024"/>
    <x v="3"/>
    <d v="2024-08-31T00:00:00"/>
    <s v="Y63"/>
    <s v="E40000012"/>
    <x v="6"/>
    <s v="QWO"/>
    <s v="E54000054"/>
    <x v="41"/>
    <s v="15F"/>
    <s v="E38000225"/>
    <s v="NHS West Yorkshire ICB - 15F"/>
    <x v="2"/>
    <n v="415"/>
  </r>
  <r>
    <s v="Aug"/>
    <s v="2024"/>
    <x v="3"/>
    <d v="2024-08-31T00:00:00"/>
    <s v="Y63"/>
    <s v="E40000012"/>
    <x v="6"/>
    <s v="QWO"/>
    <s v="E54000054"/>
    <x v="41"/>
    <s v="15F"/>
    <s v="E38000225"/>
    <s v="NHS West Yorkshire ICB - 15F"/>
    <x v="3"/>
    <n v="2090"/>
  </r>
  <r>
    <s v="Aug"/>
    <s v="2024"/>
    <x v="3"/>
    <d v="2024-08-31T00:00:00"/>
    <s v="Y63"/>
    <s v="E40000012"/>
    <x v="6"/>
    <s v="QWO"/>
    <s v="E54000054"/>
    <x v="41"/>
    <s v="15F"/>
    <s v="E38000225"/>
    <s v="NHS West Yorkshire ICB - 15F"/>
    <x v="4"/>
    <n v="2460"/>
  </r>
  <r>
    <s v="Aug"/>
    <s v="2024"/>
    <x v="3"/>
    <d v="2024-08-31T00:00:00"/>
    <s v="Y63"/>
    <s v="E40000012"/>
    <x v="6"/>
    <s v="QWO"/>
    <s v="E54000054"/>
    <x v="41"/>
    <s v="15F"/>
    <s v="E38000225"/>
    <s v="NHS West Yorkshire ICB - 15F"/>
    <x v="5"/>
    <n v="1705"/>
  </r>
  <r>
    <s v="Aug"/>
    <s v="2024"/>
    <x v="3"/>
    <d v="2024-08-31T00:00:00"/>
    <s v="Y63"/>
    <s v="E40000012"/>
    <x v="6"/>
    <s v="QWO"/>
    <s v="E54000054"/>
    <x v="41"/>
    <s v="36J"/>
    <s v="E38000232"/>
    <s v="NHS West Yorkshire ICB - 36J"/>
    <x v="0"/>
    <n v="425"/>
  </r>
  <r>
    <s v="Aug"/>
    <s v="2024"/>
    <x v="3"/>
    <d v="2024-08-31T00:00:00"/>
    <s v="Y63"/>
    <s v="E40000012"/>
    <x v="6"/>
    <s v="QWO"/>
    <s v="E54000054"/>
    <x v="41"/>
    <s v="36J"/>
    <s v="E38000232"/>
    <s v="NHS West Yorkshire ICB - 36J"/>
    <x v="1"/>
    <s v="*"/>
  </r>
  <r>
    <s v="Aug"/>
    <s v="2024"/>
    <x v="3"/>
    <d v="2024-08-31T00:00:00"/>
    <s v="Y63"/>
    <s v="E40000012"/>
    <x v="6"/>
    <s v="QWO"/>
    <s v="E54000054"/>
    <x v="41"/>
    <s v="36J"/>
    <s v="E38000232"/>
    <s v="NHS West Yorkshire ICB - 36J"/>
    <x v="2"/>
    <n v="335"/>
  </r>
  <r>
    <s v="Aug"/>
    <s v="2024"/>
    <x v="3"/>
    <d v="2024-08-31T00:00:00"/>
    <s v="Y63"/>
    <s v="E40000012"/>
    <x v="6"/>
    <s v="QWO"/>
    <s v="E54000054"/>
    <x v="41"/>
    <s v="36J"/>
    <s v="E38000232"/>
    <s v="NHS West Yorkshire ICB - 36J"/>
    <x v="3"/>
    <n v="1145"/>
  </r>
  <r>
    <s v="Aug"/>
    <s v="2024"/>
    <x v="3"/>
    <d v="2024-08-31T00:00:00"/>
    <s v="Y63"/>
    <s v="E40000012"/>
    <x v="6"/>
    <s v="QWO"/>
    <s v="E54000054"/>
    <x v="41"/>
    <s v="36J"/>
    <s v="E38000232"/>
    <s v="NHS West Yorkshire ICB - 36J"/>
    <x v="4"/>
    <n v="1850"/>
  </r>
  <r>
    <s v="Aug"/>
    <s v="2024"/>
    <x v="3"/>
    <d v="2024-08-31T00:00:00"/>
    <s v="Y63"/>
    <s v="E40000012"/>
    <x v="6"/>
    <s v="QWO"/>
    <s v="E54000054"/>
    <x v="41"/>
    <s v="36J"/>
    <s v="E38000232"/>
    <s v="NHS West Yorkshire ICB - 36J"/>
    <x v="5"/>
    <n v="1250"/>
  </r>
  <r>
    <s v="Aug"/>
    <s v="2024"/>
    <x v="3"/>
    <d v="2024-08-31T00:00:00"/>
    <s v="Y63"/>
    <s v="E40000012"/>
    <x v="6"/>
    <s v="QWO"/>
    <s v="E54000054"/>
    <x v="41"/>
    <s v="X2C4Y"/>
    <s v="E38000254"/>
    <s v="NHS West Yorkshire ICB - X2C4Y"/>
    <x v="0"/>
    <n v="210"/>
  </r>
  <r>
    <s v="Aug"/>
    <s v="2024"/>
    <x v="3"/>
    <d v="2024-08-31T00:00:00"/>
    <s v="Y63"/>
    <s v="E40000012"/>
    <x v="6"/>
    <s v="QWO"/>
    <s v="E54000054"/>
    <x v="41"/>
    <s v="X2C4Y"/>
    <s v="E38000254"/>
    <s v="NHS West Yorkshire ICB - X2C4Y"/>
    <x v="1"/>
    <s v="*"/>
  </r>
  <r>
    <s v="Aug"/>
    <s v="2024"/>
    <x v="3"/>
    <d v="2024-08-31T00:00:00"/>
    <s v="Y63"/>
    <s v="E40000012"/>
    <x v="6"/>
    <s v="QWO"/>
    <s v="E54000054"/>
    <x v="41"/>
    <s v="X2C4Y"/>
    <s v="E38000254"/>
    <s v="NHS West Yorkshire ICB - X2C4Y"/>
    <x v="2"/>
    <n v="185"/>
  </r>
  <r>
    <s v="Aug"/>
    <s v="2024"/>
    <x v="3"/>
    <d v="2024-08-31T00:00:00"/>
    <s v="Y63"/>
    <s v="E40000012"/>
    <x v="6"/>
    <s v="QWO"/>
    <s v="E54000054"/>
    <x v="41"/>
    <s v="X2C4Y"/>
    <s v="E38000254"/>
    <s v="NHS West Yorkshire ICB - X2C4Y"/>
    <x v="3"/>
    <n v="1010"/>
  </r>
  <r>
    <s v="Aug"/>
    <s v="2024"/>
    <x v="3"/>
    <d v="2024-08-31T00:00:00"/>
    <s v="Y63"/>
    <s v="E40000012"/>
    <x v="6"/>
    <s v="QWO"/>
    <s v="E54000054"/>
    <x v="41"/>
    <s v="X2C4Y"/>
    <s v="E38000254"/>
    <s v="NHS West Yorkshire ICB - X2C4Y"/>
    <x v="4"/>
    <n v="1070"/>
  </r>
  <r>
    <s v="Aug"/>
    <s v="2024"/>
    <x v="3"/>
    <d v="2024-08-31T00:00:00"/>
    <s v="Y63"/>
    <s v="E40000012"/>
    <x v="6"/>
    <s v="QWO"/>
    <s v="E54000054"/>
    <x v="41"/>
    <s v="X2C4Y"/>
    <s v="E38000254"/>
    <s v="NHS West Yorkshire ICB - X2C4Y"/>
    <x v="5"/>
    <n v="840"/>
  </r>
  <r>
    <s v="Jul"/>
    <s v="2024"/>
    <x v="4"/>
    <d v="2024-07-31T00:00:00"/>
    <s v="Y56"/>
    <s v="E40000003"/>
    <x v="0"/>
    <s v="QKK"/>
    <s v="E54000030"/>
    <x v="0"/>
    <s v="72Q"/>
    <s v="E38000244"/>
    <s v="NHS South East London ICB - 72Q"/>
    <x v="0"/>
    <n v="70"/>
  </r>
  <r>
    <s v="Jul"/>
    <s v="2024"/>
    <x v="4"/>
    <d v="2024-07-31T00:00:00"/>
    <s v="Y56"/>
    <s v="E40000003"/>
    <x v="0"/>
    <s v="QKK"/>
    <s v="E54000030"/>
    <x v="0"/>
    <s v="72Q"/>
    <s v="E38000244"/>
    <s v="NHS South East London ICB - 72Q"/>
    <x v="1"/>
    <n v="10"/>
  </r>
  <r>
    <s v="Jul"/>
    <s v="2024"/>
    <x v="4"/>
    <d v="2024-07-31T00:00:00"/>
    <s v="Y56"/>
    <s v="E40000003"/>
    <x v="0"/>
    <s v="QKK"/>
    <s v="E54000030"/>
    <x v="0"/>
    <s v="72Q"/>
    <s v="E38000244"/>
    <s v="NHS South East London ICB - 72Q"/>
    <x v="2"/>
    <n v="820"/>
  </r>
  <r>
    <s v="Jul"/>
    <s v="2024"/>
    <x v="4"/>
    <d v="2024-07-31T00:00:00"/>
    <s v="Y56"/>
    <s v="E40000003"/>
    <x v="0"/>
    <s v="QKK"/>
    <s v="E54000030"/>
    <x v="0"/>
    <s v="72Q"/>
    <s v="E38000244"/>
    <s v="NHS South East London ICB - 72Q"/>
    <x v="3"/>
    <n v="6860"/>
  </r>
  <r>
    <s v="Jul"/>
    <s v="2024"/>
    <x v="4"/>
    <d v="2024-07-31T00:00:00"/>
    <s v="Y56"/>
    <s v="E40000003"/>
    <x v="0"/>
    <s v="QKK"/>
    <s v="E54000030"/>
    <x v="0"/>
    <s v="72Q"/>
    <s v="E38000244"/>
    <s v="NHS South East London ICB - 72Q"/>
    <x v="4"/>
    <n v="1515"/>
  </r>
  <r>
    <s v="Jul"/>
    <s v="2024"/>
    <x v="4"/>
    <d v="2024-07-31T00:00:00"/>
    <s v="Y56"/>
    <s v="E40000003"/>
    <x v="0"/>
    <s v="QKK"/>
    <s v="E54000030"/>
    <x v="0"/>
    <s v="72Q"/>
    <s v="E38000244"/>
    <s v="NHS South East London ICB - 72Q"/>
    <x v="5"/>
    <n v="1880"/>
  </r>
  <r>
    <s v="Jul"/>
    <s v="2024"/>
    <x v="4"/>
    <d v="2024-07-31T00:00:00"/>
    <s v="Y56"/>
    <s v="E40000003"/>
    <x v="0"/>
    <s v="QMF"/>
    <s v="E54000029"/>
    <x v="1"/>
    <s v="A3A8R"/>
    <s v="E38000255"/>
    <s v="NHS North East London ICB - A3A8R"/>
    <x v="0"/>
    <n v="190"/>
  </r>
  <r>
    <s v="Jul"/>
    <s v="2024"/>
    <x v="4"/>
    <d v="2024-07-31T00:00:00"/>
    <s v="Y56"/>
    <s v="E40000003"/>
    <x v="0"/>
    <s v="QMF"/>
    <s v="E54000029"/>
    <x v="1"/>
    <s v="A3A8R"/>
    <s v="E38000255"/>
    <s v="NHS North East London ICB - A3A8R"/>
    <x v="1"/>
    <n v="15"/>
  </r>
  <r>
    <s v="Jul"/>
    <s v="2024"/>
    <x v="4"/>
    <d v="2024-07-31T00:00:00"/>
    <s v="Y56"/>
    <s v="E40000003"/>
    <x v="0"/>
    <s v="QMF"/>
    <s v="E54000029"/>
    <x v="1"/>
    <s v="A3A8R"/>
    <s v="E38000255"/>
    <s v="NHS North East London ICB - A3A8R"/>
    <x v="2"/>
    <n v="1015"/>
  </r>
  <r>
    <s v="Jul"/>
    <s v="2024"/>
    <x v="4"/>
    <d v="2024-07-31T00:00:00"/>
    <s v="Y56"/>
    <s v="E40000003"/>
    <x v="0"/>
    <s v="QMF"/>
    <s v="E54000029"/>
    <x v="1"/>
    <s v="A3A8R"/>
    <s v="E38000255"/>
    <s v="NHS North East London ICB - A3A8R"/>
    <x v="3"/>
    <n v="4340"/>
  </r>
  <r>
    <s v="Jul"/>
    <s v="2024"/>
    <x v="4"/>
    <d v="2024-07-31T00:00:00"/>
    <s v="Y56"/>
    <s v="E40000003"/>
    <x v="0"/>
    <s v="QMF"/>
    <s v="E54000029"/>
    <x v="1"/>
    <s v="A3A8R"/>
    <s v="E38000255"/>
    <s v="NHS North East London ICB - A3A8R"/>
    <x v="4"/>
    <n v="1885"/>
  </r>
  <r>
    <s v="Jul"/>
    <s v="2024"/>
    <x v="4"/>
    <d v="2024-07-31T00:00:00"/>
    <s v="Y56"/>
    <s v="E40000003"/>
    <x v="0"/>
    <s v="QMF"/>
    <s v="E54000029"/>
    <x v="1"/>
    <s v="A3A8R"/>
    <s v="E38000255"/>
    <s v="NHS North East London ICB - A3A8R"/>
    <x v="5"/>
    <n v="1210"/>
  </r>
  <r>
    <s v="Jul"/>
    <s v="2024"/>
    <x v="4"/>
    <d v="2024-07-31T00:00:00"/>
    <s v="Y56"/>
    <s v="E40000003"/>
    <x v="0"/>
    <s v="QMJ"/>
    <s v="E54000028"/>
    <x v="2"/>
    <s v="93C"/>
    <s v="E38000240"/>
    <s v="NHS North Central London ICB - 93C"/>
    <x v="0"/>
    <n v="150"/>
  </r>
  <r>
    <s v="Jul"/>
    <s v="2024"/>
    <x v="4"/>
    <d v="2024-07-31T00:00:00"/>
    <s v="Y56"/>
    <s v="E40000003"/>
    <x v="0"/>
    <s v="QMJ"/>
    <s v="E54000028"/>
    <x v="2"/>
    <s v="93C"/>
    <s v="E38000240"/>
    <s v="NHS North Central London ICB - 93C"/>
    <x v="1"/>
    <n v="15"/>
  </r>
  <r>
    <s v="Jul"/>
    <s v="2024"/>
    <x v="4"/>
    <d v="2024-07-31T00:00:00"/>
    <s v="Y56"/>
    <s v="E40000003"/>
    <x v="0"/>
    <s v="QMJ"/>
    <s v="E54000028"/>
    <x v="2"/>
    <s v="93C"/>
    <s v="E38000240"/>
    <s v="NHS North Central London ICB - 93C"/>
    <x v="2"/>
    <n v="360"/>
  </r>
  <r>
    <s v="Jul"/>
    <s v="2024"/>
    <x v="4"/>
    <d v="2024-07-31T00:00:00"/>
    <s v="Y56"/>
    <s v="E40000003"/>
    <x v="0"/>
    <s v="QMJ"/>
    <s v="E54000028"/>
    <x v="2"/>
    <s v="93C"/>
    <s v="E38000240"/>
    <s v="NHS North Central London ICB - 93C"/>
    <x v="3"/>
    <n v="5450"/>
  </r>
  <r>
    <s v="Jul"/>
    <s v="2024"/>
    <x v="4"/>
    <d v="2024-07-31T00:00:00"/>
    <s v="Y56"/>
    <s v="E40000003"/>
    <x v="0"/>
    <s v="QMJ"/>
    <s v="E54000028"/>
    <x v="2"/>
    <s v="93C"/>
    <s v="E38000240"/>
    <s v="NHS North Central London ICB - 93C"/>
    <x v="4"/>
    <n v="1365"/>
  </r>
  <r>
    <s v="Jul"/>
    <s v="2024"/>
    <x v="4"/>
    <d v="2024-07-31T00:00:00"/>
    <s v="Y56"/>
    <s v="E40000003"/>
    <x v="0"/>
    <s v="QMJ"/>
    <s v="E54000028"/>
    <x v="2"/>
    <s v="93C"/>
    <s v="E38000240"/>
    <s v="NHS North Central London ICB - 93C"/>
    <x v="5"/>
    <n v="1695"/>
  </r>
  <r>
    <s v="Jul"/>
    <s v="2024"/>
    <x v="4"/>
    <d v="2024-07-31T00:00:00"/>
    <s v="Y56"/>
    <s v="E40000003"/>
    <x v="0"/>
    <s v="QRV"/>
    <s v="E54000027"/>
    <x v="3"/>
    <s v="W2U3Z"/>
    <s v="E38000256"/>
    <s v="NHS North West London ICB - W2U3Z"/>
    <x v="0"/>
    <n v="350"/>
  </r>
  <r>
    <s v="Jul"/>
    <s v="2024"/>
    <x v="4"/>
    <d v="2024-07-31T00:00:00"/>
    <s v="Y56"/>
    <s v="E40000003"/>
    <x v="0"/>
    <s v="QRV"/>
    <s v="E54000027"/>
    <x v="3"/>
    <s v="W2U3Z"/>
    <s v="E38000256"/>
    <s v="NHS North West London ICB - W2U3Z"/>
    <x v="1"/>
    <n v="40"/>
  </r>
  <r>
    <s v="Jul"/>
    <s v="2024"/>
    <x v="4"/>
    <d v="2024-07-31T00:00:00"/>
    <s v="Y56"/>
    <s v="E40000003"/>
    <x v="0"/>
    <s v="QRV"/>
    <s v="E54000027"/>
    <x v="3"/>
    <s v="W2U3Z"/>
    <s v="E38000256"/>
    <s v="NHS North West London ICB - W2U3Z"/>
    <x v="2"/>
    <n v="1225"/>
  </r>
  <r>
    <s v="Jul"/>
    <s v="2024"/>
    <x v="4"/>
    <d v="2024-07-31T00:00:00"/>
    <s v="Y56"/>
    <s v="E40000003"/>
    <x v="0"/>
    <s v="QRV"/>
    <s v="E54000027"/>
    <x v="3"/>
    <s v="W2U3Z"/>
    <s v="E38000256"/>
    <s v="NHS North West London ICB - W2U3Z"/>
    <x v="3"/>
    <n v="4265"/>
  </r>
  <r>
    <s v="Jul"/>
    <s v="2024"/>
    <x v="4"/>
    <d v="2024-07-31T00:00:00"/>
    <s v="Y56"/>
    <s v="E40000003"/>
    <x v="0"/>
    <s v="QRV"/>
    <s v="E54000027"/>
    <x v="3"/>
    <s v="W2U3Z"/>
    <s v="E38000256"/>
    <s v="NHS North West London ICB - W2U3Z"/>
    <x v="4"/>
    <n v="5955"/>
  </r>
  <r>
    <s v="Jul"/>
    <s v="2024"/>
    <x v="4"/>
    <d v="2024-07-31T00:00:00"/>
    <s v="Y56"/>
    <s v="E40000003"/>
    <x v="0"/>
    <s v="QRV"/>
    <s v="E54000027"/>
    <x v="3"/>
    <s v="W2U3Z"/>
    <s v="E38000256"/>
    <s v="NHS North West London ICB - W2U3Z"/>
    <x v="5"/>
    <n v="1440"/>
  </r>
  <r>
    <s v="Jul"/>
    <s v="2024"/>
    <x v="4"/>
    <d v="2024-07-31T00:00:00"/>
    <s v="Y56"/>
    <s v="E40000003"/>
    <x v="0"/>
    <s v="QWE"/>
    <s v="E54000031"/>
    <x v="4"/>
    <s v="36L"/>
    <s v="E38000245"/>
    <s v="NHS South West London ICB - 36L"/>
    <x v="0"/>
    <n v="140"/>
  </r>
  <r>
    <s v="Jul"/>
    <s v="2024"/>
    <x v="4"/>
    <d v="2024-07-31T00:00:00"/>
    <s v="Y56"/>
    <s v="E40000003"/>
    <x v="0"/>
    <s v="QWE"/>
    <s v="E54000031"/>
    <x v="4"/>
    <s v="36L"/>
    <s v="E38000245"/>
    <s v="NHS South West London ICB - 36L"/>
    <x v="1"/>
    <n v="5"/>
  </r>
  <r>
    <s v="Jul"/>
    <s v="2024"/>
    <x v="4"/>
    <d v="2024-07-31T00:00:00"/>
    <s v="Y56"/>
    <s v="E40000003"/>
    <x v="0"/>
    <s v="QWE"/>
    <s v="E54000031"/>
    <x v="4"/>
    <s v="36L"/>
    <s v="E38000245"/>
    <s v="NHS South West London ICB - 36L"/>
    <x v="2"/>
    <n v="1230"/>
  </r>
  <r>
    <s v="Jul"/>
    <s v="2024"/>
    <x v="4"/>
    <d v="2024-07-31T00:00:00"/>
    <s v="Y56"/>
    <s v="E40000003"/>
    <x v="0"/>
    <s v="QWE"/>
    <s v="E54000031"/>
    <x v="4"/>
    <s v="36L"/>
    <s v="E38000245"/>
    <s v="NHS South West London ICB - 36L"/>
    <x v="3"/>
    <n v="6215"/>
  </r>
  <r>
    <s v="Jul"/>
    <s v="2024"/>
    <x v="4"/>
    <d v="2024-07-31T00:00:00"/>
    <s v="Y56"/>
    <s v="E40000003"/>
    <x v="0"/>
    <s v="QWE"/>
    <s v="E54000031"/>
    <x v="4"/>
    <s v="36L"/>
    <s v="E38000245"/>
    <s v="NHS South West London ICB - 36L"/>
    <x v="4"/>
    <n v="1225"/>
  </r>
  <r>
    <s v="Jul"/>
    <s v="2024"/>
    <x v="4"/>
    <d v="2024-07-31T00:00:00"/>
    <s v="Y56"/>
    <s v="E40000003"/>
    <x v="0"/>
    <s v="QWE"/>
    <s v="E54000031"/>
    <x v="4"/>
    <s v="36L"/>
    <s v="E38000245"/>
    <s v="NHS South West London ICB - 36L"/>
    <x v="5"/>
    <n v="1980"/>
  </r>
  <r>
    <s v="Jul"/>
    <s v="2024"/>
    <x v="4"/>
    <d v="2024-07-31T00:00:00"/>
    <s v="Y58"/>
    <s v="E40000006"/>
    <x v="1"/>
    <s v="QJK"/>
    <s v="E54000037"/>
    <x v="5"/>
    <s v="15N"/>
    <s v="E38000230"/>
    <s v="NHS Devon ICB - 15N"/>
    <x v="0"/>
    <n v="160"/>
  </r>
  <r>
    <s v="Jul"/>
    <s v="2024"/>
    <x v="4"/>
    <d v="2024-07-31T00:00:00"/>
    <s v="Y58"/>
    <s v="E40000006"/>
    <x v="1"/>
    <s v="QJK"/>
    <s v="E54000037"/>
    <x v="5"/>
    <s v="15N"/>
    <s v="E38000230"/>
    <s v="NHS Devon ICB - 15N"/>
    <x v="1"/>
    <s v="*"/>
  </r>
  <r>
    <s v="Jul"/>
    <s v="2024"/>
    <x v="4"/>
    <d v="2024-07-31T00:00:00"/>
    <s v="Y58"/>
    <s v="E40000006"/>
    <x v="1"/>
    <s v="QJK"/>
    <s v="E54000037"/>
    <x v="5"/>
    <s v="15N"/>
    <s v="E38000230"/>
    <s v="NHS Devon ICB - 15N"/>
    <x v="2"/>
    <n v="285"/>
  </r>
  <r>
    <s v="Jul"/>
    <s v="2024"/>
    <x v="4"/>
    <d v="2024-07-31T00:00:00"/>
    <s v="Y58"/>
    <s v="E40000006"/>
    <x v="1"/>
    <s v="QJK"/>
    <s v="E54000037"/>
    <x v="5"/>
    <s v="15N"/>
    <s v="E38000230"/>
    <s v="NHS Devon ICB - 15N"/>
    <x v="3"/>
    <n v="5560"/>
  </r>
  <r>
    <s v="Jul"/>
    <s v="2024"/>
    <x v="4"/>
    <d v="2024-07-31T00:00:00"/>
    <s v="Y58"/>
    <s v="E40000006"/>
    <x v="1"/>
    <s v="QJK"/>
    <s v="E54000037"/>
    <x v="5"/>
    <s v="15N"/>
    <s v="E38000230"/>
    <s v="NHS Devon ICB - 15N"/>
    <x v="4"/>
    <n v="2080"/>
  </r>
  <r>
    <s v="Jul"/>
    <s v="2024"/>
    <x v="4"/>
    <d v="2024-07-31T00:00:00"/>
    <s v="Y58"/>
    <s v="E40000006"/>
    <x v="1"/>
    <s v="QJK"/>
    <s v="E54000037"/>
    <x v="5"/>
    <s v="15N"/>
    <s v="E38000230"/>
    <s v="NHS Devon ICB - 15N"/>
    <x v="5"/>
    <n v="4135"/>
  </r>
  <r>
    <s v="Jul"/>
    <s v="2024"/>
    <x v="4"/>
    <d v="2024-07-31T00:00:00"/>
    <s v="Y58"/>
    <s v="E40000006"/>
    <x v="1"/>
    <s v="QOX"/>
    <s v="E54000040"/>
    <x v="6"/>
    <s v="92G"/>
    <s v="E38000231"/>
    <s v="NHS Bath and North East Somerset, Swindon and Wiltshire ICB - 92G"/>
    <x v="0"/>
    <n v="215"/>
  </r>
  <r>
    <s v="Jul"/>
    <s v="2024"/>
    <x v="4"/>
    <d v="2024-07-31T00:00:00"/>
    <s v="Y58"/>
    <s v="E40000006"/>
    <x v="1"/>
    <s v="QOX"/>
    <s v="E54000040"/>
    <x v="6"/>
    <s v="92G"/>
    <s v="E38000231"/>
    <s v="NHS Bath and North East Somerset, Swindon and Wiltshire ICB - 92G"/>
    <x v="1"/>
    <n v="5"/>
  </r>
  <r>
    <s v="Jul"/>
    <s v="2024"/>
    <x v="4"/>
    <d v="2024-07-31T00:00:00"/>
    <s v="Y58"/>
    <s v="E40000006"/>
    <x v="1"/>
    <s v="QOX"/>
    <s v="E54000040"/>
    <x v="6"/>
    <s v="92G"/>
    <s v="E38000231"/>
    <s v="NHS Bath and North East Somerset, Swindon and Wiltshire ICB - 92G"/>
    <x v="2"/>
    <n v="255"/>
  </r>
  <r>
    <s v="Jul"/>
    <s v="2024"/>
    <x v="4"/>
    <d v="2024-07-31T00:00:00"/>
    <s v="Y58"/>
    <s v="E40000006"/>
    <x v="1"/>
    <s v="QOX"/>
    <s v="E54000040"/>
    <x v="6"/>
    <s v="92G"/>
    <s v="E38000231"/>
    <s v="NHS Bath and North East Somerset, Swindon and Wiltshire ICB - 92G"/>
    <x v="3"/>
    <n v="3905"/>
  </r>
  <r>
    <s v="Jul"/>
    <s v="2024"/>
    <x v="4"/>
    <d v="2024-07-31T00:00:00"/>
    <s v="Y58"/>
    <s v="E40000006"/>
    <x v="1"/>
    <s v="QOX"/>
    <s v="E54000040"/>
    <x v="6"/>
    <s v="92G"/>
    <s v="E38000231"/>
    <s v="NHS Bath and North East Somerset, Swindon and Wiltshire ICB - 92G"/>
    <x v="4"/>
    <n v="1335"/>
  </r>
  <r>
    <s v="Jul"/>
    <s v="2024"/>
    <x v="4"/>
    <d v="2024-07-31T00:00:00"/>
    <s v="Y58"/>
    <s v="E40000006"/>
    <x v="1"/>
    <s v="QOX"/>
    <s v="E54000040"/>
    <x v="6"/>
    <s v="92G"/>
    <s v="E38000231"/>
    <s v="NHS Bath and North East Somerset, Swindon and Wiltshire ICB - 92G"/>
    <x v="5"/>
    <n v="2830"/>
  </r>
  <r>
    <s v="Jul"/>
    <s v="2024"/>
    <x v="4"/>
    <d v="2024-07-31T00:00:00"/>
    <s v="Y58"/>
    <s v="E40000006"/>
    <x v="1"/>
    <s v="QR1"/>
    <s v="E54000043"/>
    <x v="7"/>
    <s v="11M"/>
    <s v="E38000062"/>
    <s v="NHS Gloucestershire ICB - 11M"/>
    <x v="0"/>
    <n v="90"/>
  </r>
  <r>
    <s v="Jul"/>
    <s v="2024"/>
    <x v="4"/>
    <d v="2024-07-31T00:00:00"/>
    <s v="Y58"/>
    <s v="E40000006"/>
    <x v="1"/>
    <s v="QR1"/>
    <s v="E54000043"/>
    <x v="7"/>
    <s v="11M"/>
    <s v="E38000062"/>
    <s v="NHS Gloucestershire ICB - 11M"/>
    <x v="1"/>
    <s v="*"/>
  </r>
  <r>
    <s v="Jul"/>
    <s v="2024"/>
    <x v="4"/>
    <d v="2024-07-31T00:00:00"/>
    <s v="Y58"/>
    <s v="E40000006"/>
    <x v="1"/>
    <s v="QR1"/>
    <s v="E54000043"/>
    <x v="7"/>
    <s v="11M"/>
    <s v="E38000062"/>
    <s v="NHS Gloucestershire ICB - 11M"/>
    <x v="2"/>
    <n v="165"/>
  </r>
  <r>
    <s v="Jul"/>
    <s v="2024"/>
    <x v="4"/>
    <d v="2024-07-31T00:00:00"/>
    <s v="Y58"/>
    <s v="E40000006"/>
    <x v="1"/>
    <s v="QR1"/>
    <s v="E54000043"/>
    <x v="7"/>
    <s v="11M"/>
    <s v="E38000062"/>
    <s v="NHS Gloucestershire ICB - 11M"/>
    <x v="3"/>
    <n v="3130"/>
  </r>
  <r>
    <s v="Jul"/>
    <s v="2024"/>
    <x v="4"/>
    <d v="2024-07-31T00:00:00"/>
    <s v="Y58"/>
    <s v="E40000006"/>
    <x v="1"/>
    <s v="QR1"/>
    <s v="E54000043"/>
    <x v="7"/>
    <s v="11M"/>
    <s v="E38000062"/>
    <s v="NHS Gloucestershire ICB - 11M"/>
    <x v="4"/>
    <n v="1205"/>
  </r>
  <r>
    <s v="Jul"/>
    <s v="2024"/>
    <x v="4"/>
    <d v="2024-07-31T00:00:00"/>
    <s v="Y58"/>
    <s v="E40000006"/>
    <x v="1"/>
    <s v="QR1"/>
    <s v="E54000043"/>
    <x v="7"/>
    <s v="11M"/>
    <s v="E38000062"/>
    <s v="NHS Gloucestershire ICB - 11M"/>
    <x v="5"/>
    <n v="2020"/>
  </r>
  <r>
    <s v="Jul"/>
    <s v="2024"/>
    <x v="4"/>
    <d v="2024-07-31T00:00:00"/>
    <s v="Y58"/>
    <s v="E40000006"/>
    <x v="1"/>
    <s v="QSL"/>
    <s v="E54000038"/>
    <x v="8"/>
    <s v="11X"/>
    <s v="E38000150"/>
    <s v="NHS Somerset ICB - 11X"/>
    <x v="0"/>
    <n v="160"/>
  </r>
  <r>
    <s v="Jul"/>
    <s v="2024"/>
    <x v="4"/>
    <d v="2024-07-31T00:00:00"/>
    <s v="Y58"/>
    <s v="E40000006"/>
    <x v="1"/>
    <s v="QSL"/>
    <s v="E54000038"/>
    <x v="8"/>
    <s v="11X"/>
    <s v="E38000150"/>
    <s v="NHS Somerset ICB - 11X"/>
    <x v="1"/>
    <s v="*"/>
  </r>
  <r>
    <s v="Jul"/>
    <s v="2024"/>
    <x v="4"/>
    <d v="2024-07-31T00:00:00"/>
    <s v="Y58"/>
    <s v="E40000006"/>
    <x v="1"/>
    <s v="QSL"/>
    <s v="E54000038"/>
    <x v="8"/>
    <s v="11X"/>
    <s v="E38000150"/>
    <s v="NHS Somerset ICB - 11X"/>
    <x v="2"/>
    <n v="640"/>
  </r>
  <r>
    <s v="Jul"/>
    <s v="2024"/>
    <x v="4"/>
    <d v="2024-07-31T00:00:00"/>
    <s v="Y58"/>
    <s v="E40000006"/>
    <x v="1"/>
    <s v="QSL"/>
    <s v="E54000038"/>
    <x v="8"/>
    <s v="11X"/>
    <s v="E38000150"/>
    <s v="NHS Somerset ICB - 11X"/>
    <x v="3"/>
    <n v="3055"/>
  </r>
  <r>
    <s v="Jul"/>
    <s v="2024"/>
    <x v="4"/>
    <d v="2024-07-31T00:00:00"/>
    <s v="Y58"/>
    <s v="E40000006"/>
    <x v="1"/>
    <s v="QSL"/>
    <s v="E54000038"/>
    <x v="8"/>
    <s v="11X"/>
    <s v="E38000150"/>
    <s v="NHS Somerset ICB - 11X"/>
    <x v="4"/>
    <n v="475"/>
  </r>
  <r>
    <s v="Jul"/>
    <s v="2024"/>
    <x v="4"/>
    <d v="2024-07-31T00:00:00"/>
    <s v="Y58"/>
    <s v="E40000006"/>
    <x v="1"/>
    <s v="QSL"/>
    <s v="E54000038"/>
    <x v="8"/>
    <s v="11X"/>
    <s v="E38000150"/>
    <s v="NHS Somerset ICB - 11X"/>
    <x v="5"/>
    <n v="1335"/>
  </r>
  <r>
    <s v="Jul"/>
    <s v="2024"/>
    <x v="4"/>
    <d v="2024-07-31T00:00:00"/>
    <s v="Y58"/>
    <s v="E40000006"/>
    <x v="1"/>
    <s v="QT6"/>
    <s v="E54000036"/>
    <x v="9"/>
    <s v="11N"/>
    <s v="E38000089"/>
    <s v="NHS Cornwall and the Isles of Scilly ICB - 11N"/>
    <x v="0"/>
    <n v="115"/>
  </r>
  <r>
    <s v="Jul"/>
    <s v="2024"/>
    <x v="4"/>
    <d v="2024-07-31T00:00:00"/>
    <s v="Y58"/>
    <s v="E40000006"/>
    <x v="1"/>
    <s v="QT6"/>
    <s v="E54000036"/>
    <x v="9"/>
    <s v="11N"/>
    <s v="E38000089"/>
    <s v="NHS Cornwall and the Isles of Scilly ICB - 11N"/>
    <x v="1"/>
    <s v="*"/>
  </r>
  <r>
    <s v="Jul"/>
    <s v="2024"/>
    <x v="4"/>
    <d v="2024-07-31T00:00:00"/>
    <s v="Y58"/>
    <s v="E40000006"/>
    <x v="1"/>
    <s v="QT6"/>
    <s v="E54000036"/>
    <x v="9"/>
    <s v="11N"/>
    <s v="E38000089"/>
    <s v="NHS Cornwall and the Isles of Scilly ICB - 11N"/>
    <x v="2"/>
    <n v="460"/>
  </r>
  <r>
    <s v="Jul"/>
    <s v="2024"/>
    <x v="4"/>
    <d v="2024-07-31T00:00:00"/>
    <s v="Y58"/>
    <s v="E40000006"/>
    <x v="1"/>
    <s v="QT6"/>
    <s v="E54000036"/>
    <x v="9"/>
    <s v="11N"/>
    <s v="E38000089"/>
    <s v="NHS Cornwall and the Isles of Scilly ICB - 11N"/>
    <x v="3"/>
    <n v="3545"/>
  </r>
  <r>
    <s v="Jul"/>
    <s v="2024"/>
    <x v="4"/>
    <d v="2024-07-31T00:00:00"/>
    <s v="Y58"/>
    <s v="E40000006"/>
    <x v="1"/>
    <s v="QT6"/>
    <s v="E54000036"/>
    <x v="9"/>
    <s v="11N"/>
    <s v="E38000089"/>
    <s v="NHS Cornwall and the Isles of Scilly ICB - 11N"/>
    <x v="4"/>
    <n v="355"/>
  </r>
  <r>
    <s v="Jul"/>
    <s v="2024"/>
    <x v="4"/>
    <d v="2024-07-31T00:00:00"/>
    <s v="Y58"/>
    <s v="E40000006"/>
    <x v="1"/>
    <s v="QT6"/>
    <s v="E54000036"/>
    <x v="9"/>
    <s v="11N"/>
    <s v="E38000089"/>
    <s v="NHS Cornwall and the Isles of Scilly ICB - 11N"/>
    <x v="5"/>
    <n v="1575"/>
  </r>
  <r>
    <s v="Jul"/>
    <s v="2024"/>
    <x v="4"/>
    <d v="2024-07-31T00:00:00"/>
    <s v="Y58"/>
    <s v="E40000006"/>
    <x v="1"/>
    <s v="QUY"/>
    <s v="E54000039"/>
    <x v="10"/>
    <s v="15C"/>
    <s v="E38000222"/>
    <s v="NHS Bristol, North Somerset and South Gloucestershire ICB - 15C"/>
    <x v="0"/>
    <n v="250"/>
  </r>
  <r>
    <s v="Jul"/>
    <s v="2024"/>
    <x v="4"/>
    <d v="2024-07-31T00:00:00"/>
    <s v="Y58"/>
    <s v="E40000006"/>
    <x v="1"/>
    <s v="QUY"/>
    <s v="E54000039"/>
    <x v="10"/>
    <s v="15C"/>
    <s v="E38000222"/>
    <s v="NHS Bristol, North Somerset and South Gloucestershire ICB - 15C"/>
    <x v="1"/>
    <n v="10"/>
  </r>
  <r>
    <s v="Jul"/>
    <s v="2024"/>
    <x v="4"/>
    <d v="2024-07-31T00:00:00"/>
    <s v="Y58"/>
    <s v="E40000006"/>
    <x v="1"/>
    <s v="QUY"/>
    <s v="E54000039"/>
    <x v="10"/>
    <s v="15C"/>
    <s v="E38000222"/>
    <s v="NHS Bristol, North Somerset and South Gloucestershire ICB - 15C"/>
    <x v="2"/>
    <n v="935"/>
  </r>
  <r>
    <s v="Jul"/>
    <s v="2024"/>
    <x v="4"/>
    <d v="2024-07-31T00:00:00"/>
    <s v="Y58"/>
    <s v="E40000006"/>
    <x v="1"/>
    <s v="QUY"/>
    <s v="E54000039"/>
    <x v="10"/>
    <s v="15C"/>
    <s v="E38000222"/>
    <s v="NHS Bristol, North Somerset and South Gloucestershire ICB - 15C"/>
    <x v="3"/>
    <n v="4830"/>
  </r>
  <r>
    <s v="Jul"/>
    <s v="2024"/>
    <x v="4"/>
    <d v="2024-07-31T00:00:00"/>
    <s v="Y58"/>
    <s v="E40000006"/>
    <x v="1"/>
    <s v="QUY"/>
    <s v="E54000039"/>
    <x v="10"/>
    <s v="15C"/>
    <s v="E38000222"/>
    <s v="NHS Bristol, North Somerset and South Gloucestershire ICB - 15C"/>
    <x v="4"/>
    <n v="540"/>
  </r>
  <r>
    <s v="Jul"/>
    <s v="2024"/>
    <x v="4"/>
    <d v="2024-07-31T00:00:00"/>
    <s v="Y58"/>
    <s v="E40000006"/>
    <x v="1"/>
    <s v="QUY"/>
    <s v="E54000039"/>
    <x v="10"/>
    <s v="15C"/>
    <s v="E38000222"/>
    <s v="NHS Bristol, North Somerset and South Gloucestershire ICB - 15C"/>
    <x v="5"/>
    <n v="1970"/>
  </r>
  <r>
    <s v="Jul"/>
    <s v="2024"/>
    <x v="4"/>
    <d v="2024-07-31T00:00:00"/>
    <s v="Y58"/>
    <s v="E40000006"/>
    <x v="1"/>
    <s v="QVV"/>
    <s v="E54000041"/>
    <x v="11"/>
    <s v="11J"/>
    <s v="E38000045"/>
    <s v="NHS Dorset ICB - 11J"/>
    <x v="0"/>
    <n v="120"/>
  </r>
  <r>
    <s v="Jul"/>
    <s v="2024"/>
    <x v="4"/>
    <d v="2024-07-31T00:00:00"/>
    <s v="Y58"/>
    <s v="E40000006"/>
    <x v="1"/>
    <s v="QVV"/>
    <s v="E54000041"/>
    <x v="11"/>
    <s v="11J"/>
    <s v="E38000045"/>
    <s v="NHS Dorset ICB - 11J"/>
    <x v="1"/>
    <n v="10"/>
  </r>
  <r>
    <s v="Jul"/>
    <s v="2024"/>
    <x v="4"/>
    <d v="2024-07-31T00:00:00"/>
    <s v="Y58"/>
    <s v="E40000006"/>
    <x v="1"/>
    <s v="QVV"/>
    <s v="E54000041"/>
    <x v="11"/>
    <s v="11J"/>
    <s v="E38000045"/>
    <s v="NHS Dorset ICB - 11J"/>
    <x v="2"/>
    <n v="360"/>
  </r>
  <r>
    <s v="Jul"/>
    <s v="2024"/>
    <x v="4"/>
    <d v="2024-07-31T00:00:00"/>
    <s v="Y58"/>
    <s v="E40000006"/>
    <x v="1"/>
    <s v="QVV"/>
    <s v="E54000041"/>
    <x v="11"/>
    <s v="11J"/>
    <s v="E38000045"/>
    <s v="NHS Dorset ICB - 11J"/>
    <x v="3"/>
    <n v="3150"/>
  </r>
  <r>
    <s v="Jul"/>
    <s v="2024"/>
    <x v="4"/>
    <d v="2024-07-31T00:00:00"/>
    <s v="Y58"/>
    <s v="E40000006"/>
    <x v="1"/>
    <s v="QVV"/>
    <s v="E54000041"/>
    <x v="11"/>
    <s v="11J"/>
    <s v="E38000045"/>
    <s v="NHS Dorset ICB - 11J"/>
    <x v="4"/>
    <n v="2120"/>
  </r>
  <r>
    <s v="Jul"/>
    <s v="2024"/>
    <x v="4"/>
    <d v="2024-07-31T00:00:00"/>
    <s v="Y58"/>
    <s v="E40000006"/>
    <x v="1"/>
    <s v="QVV"/>
    <s v="E54000041"/>
    <x v="11"/>
    <s v="11J"/>
    <s v="E38000045"/>
    <s v="NHS Dorset ICB - 11J"/>
    <x v="5"/>
    <n v="2845"/>
  </r>
  <r>
    <s v="Jul"/>
    <s v="2024"/>
    <x v="4"/>
    <d v="2024-07-31T00:00:00"/>
    <s v="Y59"/>
    <s v="E40000005"/>
    <x v="2"/>
    <s v="QKS"/>
    <s v="E54000032"/>
    <x v="12"/>
    <s v="91Q"/>
    <s v="E38000237"/>
    <s v="NHS Kent and Medway ICB - 91Q"/>
    <x v="0"/>
    <n v="410"/>
  </r>
  <r>
    <s v="Jul"/>
    <s v="2024"/>
    <x v="4"/>
    <d v="2024-07-31T00:00:00"/>
    <s v="Y59"/>
    <s v="E40000005"/>
    <x v="2"/>
    <s v="QKS"/>
    <s v="E54000032"/>
    <x v="12"/>
    <s v="91Q"/>
    <s v="E38000237"/>
    <s v="NHS Kent and Medway ICB - 91Q"/>
    <x v="1"/>
    <n v="10"/>
  </r>
  <r>
    <s v="Jul"/>
    <s v="2024"/>
    <x v="4"/>
    <d v="2024-07-31T00:00:00"/>
    <s v="Y59"/>
    <s v="E40000005"/>
    <x v="2"/>
    <s v="QKS"/>
    <s v="E54000032"/>
    <x v="12"/>
    <s v="91Q"/>
    <s v="E38000237"/>
    <s v="NHS Kent and Medway ICB - 91Q"/>
    <x v="2"/>
    <n v="1240"/>
  </r>
  <r>
    <s v="Jul"/>
    <s v="2024"/>
    <x v="4"/>
    <d v="2024-07-31T00:00:00"/>
    <s v="Y59"/>
    <s v="E40000005"/>
    <x v="2"/>
    <s v="QKS"/>
    <s v="E54000032"/>
    <x v="12"/>
    <s v="91Q"/>
    <s v="E38000237"/>
    <s v="NHS Kent and Medway ICB - 91Q"/>
    <x v="3"/>
    <n v="8380"/>
  </r>
  <r>
    <s v="Jul"/>
    <s v="2024"/>
    <x v="4"/>
    <d v="2024-07-31T00:00:00"/>
    <s v="Y59"/>
    <s v="E40000005"/>
    <x v="2"/>
    <s v="QKS"/>
    <s v="E54000032"/>
    <x v="12"/>
    <s v="91Q"/>
    <s v="E38000237"/>
    <s v="NHS Kent and Medway ICB - 91Q"/>
    <x v="4"/>
    <n v="1570"/>
  </r>
  <r>
    <s v="Jul"/>
    <s v="2024"/>
    <x v="4"/>
    <d v="2024-07-31T00:00:00"/>
    <s v="Y59"/>
    <s v="E40000005"/>
    <x v="2"/>
    <s v="QKS"/>
    <s v="E54000032"/>
    <x v="12"/>
    <s v="91Q"/>
    <s v="E38000237"/>
    <s v="NHS Kent and Medway ICB - 91Q"/>
    <x v="5"/>
    <n v="4265"/>
  </r>
  <r>
    <s v="Jul"/>
    <s v="2024"/>
    <x v="4"/>
    <d v="2024-07-31T00:00:00"/>
    <s v="Y59"/>
    <s v="E40000005"/>
    <x v="2"/>
    <s v="QNQ"/>
    <s v="E54000034"/>
    <x v="13"/>
    <s v="D4U1Y"/>
    <s v="E38000252"/>
    <s v="NHS Frimley ICB - D4U1Y"/>
    <x v="0"/>
    <n v="315"/>
  </r>
  <r>
    <s v="Jul"/>
    <s v="2024"/>
    <x v="4"/>
    <d v="2024-07-31T00:00:00"/>
    <s v="Y59"/>
    <s v="E40000005"/>
    <x v="2"/>
    <s v="QNQ"/>
    <s v="E54000034"/>
    <x v="13"/>
    <s v="D4U1Y"/>
    <s v="E38000252"/>
    <s v="NHS Frimley ICB - D4U1Y"/>
    <x v="1"/>
    <s v="*"/>
  </r>
  <r>
    <s v="Jul"/>
    <s v="2024"/>
    <x v="4"/>
    <d v="2024-07-31T00:00:00"/>
    <s v="Y59"/>
    <s v="E40000005"/>
    <x v="2"/>
    <s v="QNQ"/>
    <s v="E54000034"/>
    <x v="13"/>
    <s v="D4U1Y"/>
    <s v="E38000252"/>
    <s v="NHS Frimley ICB - D4U1Y"/>
    <x v="2"/>
    <n v="750"/>
  </r>
  <r>
    <s v="Jul"/>
    <s v="2024"/>
    <x v="4"/>
    <d v="2024-07-31T00:00:00"/>
    <s v="Y59"/>
    <s v="E40000005"/>
    <x v="2"/>
    <s v="QNQ"/>
    <s v="E54000034"/>
    <x v="13"/>
    <s v="D4U1Y"/>
    <s v="E38000252"/>
    <s v="NHS Frimley ICB - D4U1Y"/>
    <x v="3"/>
    <n v="3360"/>
  </r>
  <r>
    <s v="Jul"/>
    <s v="2024"/>
    <x v="4"/>
    <d v="2024-07-31T00:00:00"/>
    <s v="Y59"/>
    <s v="E40000005"/>
    <x v="2"/>
    <s v="QNQ"/>
    <s v="E54000034"/>
    <x v="13"/>
    <s v="D4U1Y"/>
    <s v="E38000252"/>
    <s v="NHS Frimley ICB - D4U1Y"/>
    <x v="4"/>
    <n v="615"/>
  </r>
  <r>
    <s v="Jul"/>
    <s v="2024"/>
    <x v="4"/>
    <d v="2024-07-31T00:00:00"/>
    <s v="Y59"/>
    <s v="E40000005"/>
    <x v="2"/>
    <s v="QNQ"/>
    <s v="E54000034"/>
    <x v="13"/>
    <s v="D4U1Y"/>
    <s v="E38000252"/>
    <s v="NHS Frimley ICB - D4U1Y"/>
    <x v="5"/>
    <n v="1165"/>
  </r>
  <r>
    <s v="Jul"/>
    <s v="2024"/>
    <x v="4"/>
    <d v="2024-07-31T00:00:00"/>
    <s v="Y59"/>
    <s v="E40000005"/>
    <x v="2"/>
    <s v="QNX"/>
    <s v="E54000064"/>
    <x v="14"/>
    <s v="09D"/>
    <s v="E38000021"/>
    <s v="NHS Sussex ICB - 09D"/>
    <x v="0"/>
    <n v="45"/>
  </r>
  <r>
    <s v="Jul"/>
    <s v="2024"/>
    <x v="4"/>
    <d v="2024-07-31T00:00:00"/>
    <s v="Y59"/>
    <s v="E40000005"/>
    <x v="2"/>
    <s v="QNX"/>
    <s v="E54000064"/>
    <x v="14"/>
    <s v="09D"/>
    <s v="E38000021"/>
    <s v="NHS Sussex ICB - 09D"/>
    <x v="1"/>
    <s v="*"/>
  </r>
  <r>
    <s v="Jul"/>
    <s v="2024"/>
    <x v="4"/>
    <d v="2024-07-31T00:00:00"/>
    <s v="Y59"/>
    <s v="E40000005"/>
    <x v="2"/>
    <s v="QNX"/>
    <s v="E54000064"/>
    <x v="14"/>
    <s v="09D"/>
    <s v="E38000021"/>
    <s v="NHS Sussex ICB - 09D"/>
    <x v="2"/>
    <n v="90"/>
  </r>
  <r>
    <s v="Jul"/>
    <s v="2024"/>
    <x v="4"/>
    <d v="2024-07-31T00:00:00"/>
    <s v="Y59"/>
    <s v="E40000005"/>
    <x v="2"/>
    <s v="QNX"/>
    <s v="E54000064"/>
    <x v="14"/>
    <s v="09D"/>
    <s v="E38000021"/>
    <s v="NHS Sussex ICB - 09D"/>
    <x v="3"/>
    <n v="785"/>
  </r>
  <r>
    <s v="Jul"/>
    <s v="2024"/>
    <x v="4"/>
    <d v="2024-07-31T00:00:00"/>
    <s v="Y59"/>
    <s v="E40000005"/>
    <x v="2"/>
    <s v="QNX"/>
    <s v="E54000064"/>
    <x v="14"/>
    <s v="09D"/>
    <s v="E38000021"/>
    <s v="NHS Sussex ICB - 09D"/>
    <x v="4"/>
    <n v="445"/>
  </r>
  <r>
    <s v="Jul"/>
    <s v="2024"/>
    <x v="4"/>
    <d v="2024-07-31T00:00:00"/>
    <s v="Y59"/>
    <s v="E40000005"/>
    <x v="2"/>
    <s v="QNX"/>
    <s v="E54000064"/>
    <x v="14"/>
    <s v="09D"/>
    <s v="E38000021"/>
    <s v="NHS Sussex ICB - 09D"/>
    <x v="5"/>
    <n v="570"/>
  </r>
  <r>
    <s v="Jul"/>
    <s v="2024"/>
    <x v="4"/>
    <d v="2024-07-31T00:00:00"/>
    <s v="Y59"/>
    <s v="E40000005"/>
    <x v="2"/>
    <s v="QNX"/>
    <s v="E54000064"/>
    <x v="14"/>
    <s v="70F"/>
    <s v="E38000265"/>
    <s v="NHS Sussex ICB - 70F"/>
    <x v="0"/>
    <n v="315"/>
  </r>
  <r>
    <s v="Jul"/>
    <s v="2024"/>
    <x v="4"/>
    <d v="2024-07-31T00:00:00"/>
    <s v="Y59"/>
    <s v="E40000005"/>
    <x v="2"/>
    <s v="QNX"/>
    <s v="E54000064"/>
    <x v="14"/>
    <s v="70F"/>
    <s v="E38000265"/>
    <s v="NHS Sussex ICB - 70F"/>
    <x v="1"/>
    <n v="5"/>
  </r>
  <r>
    <s v="Jul"/>
    <s v="2024"/>
    <x v="4"/>
    <d v="2024-07-31T00:00:00"/>
    <s v="Y59"/>
    <s v="E40000005"/>
    <x v="2"/>
    <s v="QNX"/>
    <s v="E54000064"/>
    <x v="14"/>
    <s v="70F"/>
    <s v="E38000265"/>
    <s v="NHS Sussex ICB - 70F"/>
    <x v="2"/>
    <n v="825"/>
  </r>
  <r>
    <s v="Jul"/>
    <s v="2024"/>
    <x v="4"/>
    <d v="2024-07-31T00:00:00"/>
    <s v="Y59"/>
    <s v="E40000005"/>
    <x v="2"/>
    <s v="QNX"/>
    <s v="E54000064"/>
    <x v="14"/>
    <s v="70F"/>
    <s v="E38000265"/>
    <s v="NHS Sussex ICB - 70F"/>
    <x v="3"/>
    <n v="3290"/>
  </r>
  <r>
    <s v="Jul"/>
    <s v="2024"/>
    <x v="4"/>
    <d v="2024-07-31T00:00:00"/>
    <s v="Y59"/>
    <s v="E40000005"/>
    <x v="2"/>
    <s v="QNX"/>
    <s v="E54000064"/>
    <x v="14"/>
    <s v="70F"/>
    <s v="E38000265"/>
    <s v="NHS Sussex ICB - 70F"/>
    <x v="4"/>
    <n v="2355"/>
  </r>
  <r>
    <s v="Jul"/>
    <s v="2024"/>
    <x v="4"/>
    <d v="2024-07-31T00:00:00"/>
    <s v="Y59"/>
    <s v="E40000005"/>
    <x v="2"/>
    <s v="QNX"/>
    <s v="E54000064"/>
    <x v="14"/>
    <s v="70F"/>
    <s v="E38000265"/>
    <s v="NHS Sussex ICB - 70F"/>
    <x v="5"/>
    <n v="2760"/>
  </r>
  <r>
    <s v="Jul"/>
    <s v="2024"/>
    <x v="4"/>
    <d v="2024-07-31T00:00:00"/>
    <s v="Y59"/>
    <s v="E40000005"/>
    <x v="2"/>
    <s v="QNX"/>
    <s v="E54000064"/>
    <x v="14"/>
    <s v="97R"/>
    <s v="E38000235"/>
    <s v="NHS Sussex ICB - 97R"/>
    <x v="0"/>
    <n v="70"/>
  </r>
  <r>
    <s v="Jul"/>
    <s v="2024"/>
    <x v="4"/>
    <d v="2024-07-31T00:00:00"/>
    <s v="Y59"/>
    <s v="E40000005"/>
    <x v="2"/>
    <s v="QNX"/>
    <s v="E54000064"/>
    <x v="14"/>
    <s v="97R"/>
    <s v="E38000235"/>
    <s v="NHS Sussex ICB - 97R"/>
    <x v="1"/>
    <s v="*"/>
  </r>
  <r>
    <s v="Jul"/>
    <s v="2024"/>
    <x v="4"/>
    <d v="2024-07-31T00:00:00"/>
    <s v="Y59"/>
    <s v="E40000005"/>
    <x v="2"/>
    <s v="QNX"/>
    <s v="E54000064"/>
    <x v="14"/>
    <s v="97R"/>
    <s v="E38000235"/>
    <s v="NHS Sussex ICB - 97R"/>
    <x v="2"/>
    <n v="690"/>
  </r>
  <r>
    <s v="Jul"/>
    <s v="2024"/>
    <x v="4"/>
    <d v="2024-07-31T00:00:00"/>
    <s v="Y59"/>
    <s v="E40000005"/>
    <x v="2"/>
    <s v="QNX"/>
    <s v="E54000064"/>
    <x v="14"/>
    <s v="97R"/>
    <s v="E38000235"/>
    <s v="NHS Sussex ICB - 97R"/>
    <x v="3"/>
    <n v="3065"/>
  </r>
  <r>
    <s v="Jul"/>
    <s v="2024"/>
    <x v="4"/>
    <d v="2024-07-31T00:00:00"/>
    <s v="Y59"/>
    <s v="E40000005"/>
    <x v="2"/>
    <s v="QNX"/>
    <s v="E54000064"/>
    <x v="14"/>
    <s v="97R"/>
    <s v="E38000235"/>
    <s v="NHS Sussex ICB - 97R"/>
    <x v="4"/>
    <n v="1195"/>
  </r>
  <r>
    <s v="Jul"/>
    <s v="2024"/>
    <x v="4"/>
    <d v="2024-07-31T00:00:00"/>
    <s v="Y59"/>
    <s v="E40000005"/>
    <x v="2"/>
    <s v="QNX"/>
    <s v="E54000064"/>
    <x v="14"/>
    <s v="97R"/>
    <s v="E38000235"/>
    <s v="NHS Sussex ICB - 97R"/>
    <x v="5"/>
    <n v="1515"/>
  </r>
  <r>
    <s v="Jul"/>
    <s v="2024"/>
    <x v="4"/>
    <d v="2024-07-31T00:00:00"/>
    <s v="Y59"/>
    <s v="E40000005"/>
    <x v="2"/>
    <s v="QRL"/>
    <s v="E54000042"/>
    <x v="15"/>
    <s v="10R"/>
    <s v="E38000137"/>
    <s v="NHS Hampshire and Isle of Wight ICB - 10R"/>
    <x v="0"/>
    <n v="30"/>
  </r>
  <r>
    <s v="Jul"/>
    <s v="2024"/>
    <x v="4"/>
    <d v="2024-07-31T00:00:00"/>
    <s v="Y59"/>
    <s v="E40000005"/>
    <x v="2"/>
    <s v="QRL"/>
    <s v="E54000042"/>
    <x v="15"/>
    <s v="10R"/>
    <s v="E38000137"/>
    <s v="NHS Hampshire and Isle of Wight ICB - 10R"/>
    <x v="1"/>
    <s v="*"/>
  </r>
  <r>
    <s v="Jul"/>
    <s v="2024"/>
    <x v="4"/>
    <d v="2024-07-31T00:00:00"/>
    <s v="Y59"/>
    <s v="E40000005"/>
    <x v="2"/>
    <s v="QRL"/>
    <s v="E54000042"/>
    <x v="15"/>
    <s v="10R"/>
    <s v="E38000137"/>
    <s v="NHS Hampshire and Isle of Wight ICB - 10R"/>
    <x v="2"/>
    <n v="170"/>
  </r>
  <r>
    <s v="Jul"/>
    <s v="2024"/>
    <x v="4"/>
    <d v="2024-07-31T00:00:00"/>
    <s v="Y59"/>
    <s v="E40000005"/>
    <x v="2"/>
    <s v="QRL"/>
    <s v="E54000042"/>
    <x v="15"/>
    <s v="10R"/>
    <s v="E38000137"/>
    <s v="NHS Hampshire and Isle of Wight ICB - 10R"/>
    <x v="3"/>
    <n v="755"/>
  </r>
  <r>
    <s v="Jul"/>
    <s v="2024"/>
    <x v="4"/>
    <d v="2024-07-31T00:00:00"/>
    <s v="Y59"/>
    <s v="E40000005"/>
    <x v="2"/>
    <s v="QRL"/>
    <s v="E54000042"/>
    <x v="15"/>
    <s v="10R"/>
    <s v="E38000137"/>
    <s v="NHS Hampshire and Isle of Wight ICB - 10R"/>
    <x v="4"/>
    <n v="290"/>
  </r>
  <r>
    <s v="Jul"/>
    <s v="2024"/>
    <x v="4"/>
    <d v="2024-07-31T00:00:00"/>
    <s v="Y59"/>
    <s v="E40000005"/>
    <x v="2"/>
    <s v="QRL"/>
    <s v="E54000042"/>
    <x v="15"/>
    <s v="10R"/>
    <s v="E38000137"/>
    <s v="NHS Hampshire and Isle of Wight ICB - 10R"/>
    <x v="5"/>
    <n v="310"/>
  </r>
  <r>
    <s v="Jul"/>
    <s v="2024"/>
    <x v="4"/>
    <d v="2024-07-31T00:00:00"/>
    <s v="Y59"/>
    <s v="E40000005"/>
    <x v="2"/>
    <s v="QRL"/>
    <s v="E54000042"/>
    <x v="15"/>
    <s v="D9Y0V"/>
    <s v="E38000253"/>
    <s v="NHS Hampshire and Isle of Wight ICB - D9Y0V"/>
    <x v="0"/>
    <n v="350"/>
  </r>
  <r>
    <s v="Jul"/>
    <s v="2024"/>
    <x v="4"/>
    <d v="2024-07-31T00:00:00"/>
    <s v="Y59"/>
    <s v="E40000005"/>
    <x v="2"/>
    <s v="QRL"/>
    <s v="E54000042"/>
    <x v="15"/>
    <s v="D9Y0V"/>
    <s v="E38000253"/>
    <s v="NHS Hampshire and Isle of Wight ICB - D9Y0V"/>
    <x v="1"/>
    <n v="5"/>
  </r>
  <r>
    <s v="Jul"/>
    <s v="2024"/>
    <x v="4"/>
    <d v="2024-07-31T00:00:00"/>
    <s v="Y59"/>
    <s v="E40000005"/>
    <x v="2"/>
    <s v="QRL"/>
    <s v="E54000042"/>
    <x v="15"/>
    <s v="D9Y0V"/>
    <s v="E38000253"/>
    <s v="NHS Hampshire and Isle of Wight ICB - D9Y0V"/>
    <x v="2"/>
    <n v="1520"/>
  </r>
  <r>
    <s v="Jul"/>
    <s v="2024"/>
    <x v="4"/>
    <d v="2024-07-31T00:00:00"/>
    <s v="Y59"/>
    <s v="E40000005"/>
    <x v="2"/>
    <s v="QRL"/>
    <s v="E54000042"/>
    <x v="15"/>
    <s v="D9Y0V"/>
    <s v="E38000253"/>
    <s v="NHS Hampshire and Isle of Wight ICB - D9Y0V"/>
    <x v="3"/>
    <n v="6995"/>
  </r>
  <r>
    <s v="Jul"/>
    <s v="2024"/>
    <x v="4"/>
    <d v="2024-07-31T00:00:00"/>
    <s v="Y59"/>
    <s v="E40000005"/>
    <x v="2"/>
    <s v="QRL"/>
    <s v="E54000042"/>
    <x v="15"/>
    <s v="D9Y0V"/>
    <s v="E38000253"/>
    <s v="NHS Hampshire and Isle of Wight ICB - D9Y0V"/>
    <x v="4"/>
    <n v="2405"/>
  </r>
  <r>
    <s v="Jul"/>
    <s v="2024"/>
    <x v="4"/>
    <d v="2024-07-31T00:00:00"/>
    <s v="Y59"/>
    <s v="E40000005"/>
    <x v="2"/>
    <s v="QRL"/>
    <s v="E54000042"/>
    <x v="15"/>
    <s v="D9Y0V"/>
    <s v="E38000253"/>
    <s v="NHS Hampshire and Isle of Wight ICB - D9Y0V"/>
    <x v="5"/>
    <n v="4390"/>
  </r>
  <r>
    <s v="Jul"/>
    <s v="2024"/>
    <x v="4"/>
    <d v="2024-07-31T00:00:00"/>
    <s v="Y59"/>
    <s v="E40000005"/>
    <x v="2"/>
    <s v="QU9"/>
    <s v="E54000044"/>
    <x v="16"/>
    <s v="10Q"/>
    <s v="E38000136"/>
    <s v="NHS Buckinghamshire, Oxfordshire and Berkshire West ICB - 10Q"/>
    <x v="0"/>
    <n v="220"/>
  </r>
  <r>
    <s v="Jul"/>
    <s v="2024"/>
    <x v="4"/>
    <d v="2024-07-31T00:00:00"/>
    <s v="Y59"/>
    <s v="E40000005"/>
    <x v="2"/>
    <s v="QU9"/>
    <s v="E54000044"/>
    <x v="16"/>
    <s v="10Q"/>
    <s v="E38000136"/>
    <s v="NHS Buckinghamshire, Oxfordshire and Berkshire West ICB - 10Q"/>
    <x v="1"/>
    <s v="*"/>
  </r>
  <r>
    <s v="Jul"/>
    <s v="2024"/>
    <x v="4"/>
    <d v="2024-07-31T00:00:00"/>
    <s v="Y59"/>
    <s v="E40000005"/>
    <x v="2"/>
    <s v="QU9"/>
    <s v="E54000044"/>
    <x v="16"/>
    <s v="10Q"/>
    <s v="E38000136"/>
    <s v="NHS Buckinghamshire, Oxfordshire and Berkshire West ICB - 10Q"/>
    <x v="2"/>
    <n v="750"/>
  </r>
  <r>
    <s v="Jul"/>
    <s v="2024"/>
    <x v="4"/>
    <d v="2024-07-31T00:00:00"/>
    <s v="Y59"/>
    <s v="E40000005"/>
    <x v="2"/>
    <s v="QU9"/>
    <s v="E54000044"/>
    <x v="16"/>
    <s v="10Q"/>
    <s v="E38000136"/>
    <s v="NHS Buckinghamshire, Oxfordshire and Berkshire West ICB - 10Q"/>
    <x v="3"/>
    <n v="3255"/>
  </r>
  <r>
    <s v="Jul"/>
    <s v="2024"/>
    <x v="4"/>
    <d v="2024-07-31T00:00:00"/>
    <s v="Y59"/>
    <s v="E40000005"/>
    <x v="2"/>
    <s v="QU9"/>
    <s v="E54000044"/>
    <x v="16"/>
    <s v="10Q"/>
    <s v="E38000136"/>
    <s v="NHS Buckinghamshire, Oxfordshire and Berkshire West ICB - 10Q"/>
    <x v="4"/>
    <n v="385"/>
  </r>
  <r>
    <s v="Jul"/>
    <s v="2024"/>
    <x v="4"/>
    <d v="2024-07-31T00:00:00"/>
    <s v="Y59"/>
    <s v="E40000005"/>
    <x v="2"/>
    <s v="QU9"/>
    <s v="E54000044"/>
    <x v="16"/>
    <s v="10Q"/>
    <s v="E38000136"/>
    <s v="NHS Buckinghamshire, Oxfordshire and Berkshire West ICB - 10Q"/>
    <x v="5"/>
    <n v="1580"/>
  </r>
  <r>
    <s v="Jul"/>
    <s v="2024"/>
    <x v="4"/>
    <d v="2024-07-31T00:00:00"/>
    <s v="Y59"/>
    <s v="E40000005"/>
    <x v="2"/>
    <s v="QU9"/>
    <s v="E54000044"/>
    <x v="16"/>
    <s v="14Y"/>
    <s v="E38000223"/>
    <s v="NHS Buckinghamshire, Oxfordshire and Berkshire West ICB - 14Y"/>
    <x v="0"/>
    <n v="175"/>
  </r>
  <r>
    <s v="Jul"/>
    <s v="2024"/>
    <x v="4"/>
    <d v="2024-07-31T00:00:00"/>
    <s v="Y59"/>
    <s v="E40000005"/>
    <x v="2"/>
    <s v="QU9"/>
    <s v="E54000044"/>
    <x v="16"/>
    <s v="14Y"/>
    <s v="E38000223"/>
    <s v="NHS Buckinghamshire, Oxfordshire and Berkshire West ICB - 14Y"/>
    <x v="1"/>
    <s v="*"/>
  </r>
  <r>
    <s v="Jul"/>
    <s v="2024"/>
    <x v="4"/>
    <d v="2024-07-31T00:00:00"/>
    <s v="Y59"/>
    <s v="E40000005"/>
    <x v="2"/>
    <s v="QU9"/>
    <s v="E54000044"/>
    <x v="16"/>
    <s v="14Y"/>
    <s v="E38000223"/>
    <s v="NHS Buckinghamshire, Oxfordshire and Berkshire West ICB - 14Y"/>
    <x v="2"/>
    <n v="365"/>
  </r>
  <r>
    <s v="Jul"/>
    <s v="2024"/>
    <x v="4"/>
    <d v="2024-07-31T00:00:00"/>
    <s v="Y59"/>
    <s v="E40000005"/>
    <x v="2"/>
    <s v="QU9"/>
    <s v="E54000044"/>
    <x v="16"/>
    <s v="14Y"/>
    <s v="E38000223"/>
    <s v="NHS Buckinghamshire, Oxfordshire and Berkshire West ICB - 14Y"/>
    <x v="3"/>
    <n v="2565"/>
  </r>
  <r>
    <s v="Jul"/>
    <s v="2024"/>
    <x v="4"/>
    <d v="2024-07-31T00:00:00"/>
    <s v="Y59"/>
    <s v="E40000005"/>
    <x v="2"/>
    <s v="QU9"/>
    <s v="E54000044"/>
    <x v="16"/>
    <s v="14Y"/>
    <s v="E38000223"/>
    <s v="NHS Buckinghamshire, Oxfordshire and Berkshire West ICB - 14Y"/>
    <x v="4"/>
    <n v="260"/>
  </r>
  <r>
    <s v="Jul"/>
    <s v="2024"/>
    <x v="4"/>
    <d v="2024-07-31T00:00:00"/>
    <s v="Y59"/>
    <s v="E40000005"/>
    <x v="2"/>
    <s v="QU9"/>
    <s v="E54000044"/>
    <x v="16"/>
    <s v="14Y"/>
    <s v="E38000223"/>
    <s v="NHS Buckinghamshire, Oxfordshire and Berkshire West ICB - 14Y"/>
    <x v="5"/>
    <n v="1230"/>
  </r>
  <r>
    <s v="Jul"/>
    <s v="2024"/>
    <x v="4"/>
    <d v="2024-07-31T00:00:00"/>
    <s v="Y59"/>
    <s v="E40000005"/>
    <x v="2"/>
    <s v="QU9"/>
    <s v="E54000044"/>
    <x v="16"/>
    <s v="15A"/>
    <s v="E38000221"/>
    <s v="NHS Buckinghamshire, Oxfordshire and Berkshire West ICB - 15A"/>
    <x v="0"/>
    <n v="80"/>
  </r>
  <r>
    <s v="Jul"/>
    <s v="2024"/>
    <x v="4"/>
    <d v="2024-07-31T00:00:00"/>
    <s v="Y59"/>
    <s v="E40000005"/>
    <x v="2"/>
    <s v="QU9"/>
    <s v="E54000044"/>
    <x v="16"/>
    <s v="15A"/>
    <s v="E38000221"/>
    <s v="NHS Buckinghamshire, Oxfordshire and Berkshire West ICB - 15A"/>
    <x v="1"/>
    <s v="*"/>
  </r>
  <r>
    <s v="Jul"/>
    <s v="2024"/>
    <x v="4"/>
    <d v="2024-07-31T00:00:00"/>
    <s v="Y59"/>
    <s v="E40000005"/>
    <x v="2"/>
    <s v="QU9"/>
    <s v="E54000044"/>
    <x v="16"/>
    <s v="15A"/>
    <s v="E38000221"/>
    <s v="NHS Buckinghamshire, Oxfordshire and Berkshire West ICB - 15A"/>
    <x v="2"/>
    <n v="545"/>
  </r>
  <r>
    <s v="Jul"/>
    <s v="2024"/>
    <x v="4"/>
    <d v="2024-07-31T00:00:00"/>
    <s v="Y59"/>
    <s v="E40000005"/>
    <x v="2"/>
    <s v="QU9"/>
    <s v="E54000044"/>
    <x v="16"/>
    <s v="15A"/>
    <s v="E38000221"/>
    <s v="NHS Buckinghamshire, Oxfordshire and Berkshire West ICB - 15A"/>
    <x v="3"/>
    <n v="2545"/>
  </r>
  <r>
    <s v="Jul"/>
    <s v="2024"/>
    <x v="4"/>
    <d v="2024-07-31T00:00:00"/>
    <s v="Y59"/>
    <s v="E40000005"/>
    <x v="2"/>
    <s v="QU9"/>
    <s v="E54000044"/>
    <x v="16"/>
    <s v="15A"/>
    <s v="E38000221"/>
    <s v="NHS Buckinghamshire, Oxfordshire and Berkshire West ICB - 15A"/>
    <x v="4"/>
    <n v="325"/>
  </r>
  <r>
    <s v="Jul"/>
    <s v="2024"/>
    <x v="4"/>
    <d v="2024-07-31T00:00:00"/>
    <s v="Y59"/>
    <s v="E40000005"/>
    <x v="2"/>
    <s v="QU9"/>
    <s v="E54000044"/>
    <x v="16"/>
    <s v="15A"/>
    <s v="E38000221"/>
    <s v="NHS Buckinghamshire, Oxfordshire and Berkshire West ICB - 15A"/>
    <x v="5"/>
    <n v="560"/>
  </r>
  <r>
    <s v="Jul"/>
    <s v="2024"/>
    <x v="4"/>
    <d v="2024-07-31T00:00:00"/>
    <s v="Y59"/>
    <s v="E40000005"/>
    <x v="2"/>
    <s v="QXU"/>
    <s v="E54000063"/>
    <x v="17"/>
    <s v="92A"/>
    <s v="E38000264"/>
    <s v="NHS Surrey Heartlands ICB - 92A"/>
    <x v="0"/>
    <n v="215"/>
  </r>
  <r>
    <s v="Jul"/>
    <s v="2024"/>
    <x v="4"/>
    <d v="2024-07-31T00:00:00"/>
    <s v="Y59"/>
    <s v="E40000005"/>
    <x v="2"/>
    <s v="QXU"/>
    <s v="E54000063"/>
    <x v="17"/>
    <s v="92A"/>
    <s v="E38000264"/>
    <s v="NHS Surrey Heartlands ICB - 92A"/>
    <x v="1"/>
    <s v="*"/>
  </r>
  <r>
    <s v="Jul"/>
    <s v="2024"/>
    <x v="4"/>
    <d v="2024-07-31T00:00:00"/>
    <s v="Y59"/>
    <s v="E40000005"/>
    <x v="2"/>
    <s v="QXU"/>
    <s v="E54000063"/>
    <x v="17"/>
    <s v="92A"/>
    <s v="E38000264"/>
    <s v="NHS Surrey Heartlands ICB - 92A"/>
    <x v="2"/>
    <n v="930"/>
  </r>
  <r>
    <s v="Jul"/>
    <s v="2024"/>
    <x v="4"/>
    <d v="2024-07-31T00:00:00"/>
    <s v="Y59"/>
    <s v="E40000005"/>
    <x v="2"/>
    <s v="QXU"/>
    <s v="E54000063"/>
    <x v="17"/>
    <s v="92A"/>
    <s v="E38000264"/>
    <s v="NHS Surrey Heartlands ICB - 92A"/>
    <x v="3"/>
    <n v="6060"/>
  </r>
  <r>
    <s v="Jul"/>
    <s v="2024"/>
    <x v="4"/>
    <d v="2024-07-31T00:00:00"/>
    <s v="Y59"/>
    <s v="E40000005"/>
    <x v="2"/>
    <s v="QXU"/>
    <s v="E54000063"/>
    <x v="17"/>
    <s v="92A"/>
    <s v="E38000264"/>
    <s v="NHS Surrey Heartlands ICB - 92A"/>
    <x v="4"/>
    <n v="580"/>
  </r>
  <r>
    <s v="Jul"/>
    <s v="2024"/>
    <x v="4"/>
    <d v="2024-07-31T00:00:00"/>
    <s v="Y59"/>
    <s v="E40000005"/>
    <x v="2"/>
    <s v="QXU"/>
    <s v="E54000063"/>
    <x v="17"/>
    <s v="92A"/>
    <s v="E38000264"/>
    <s v="NHS Surrey Heartlands ICB - 92A"/>
    <x v="5"/>
    <n v="2465"/>
  </r>
  <r>
    <s v="Jul"/>
    <s v="2024"/>
    <x v="4"/>
    <d v="2024-07-31T00:00:00"/>
    <s v="Y60"/>
    <s v="E40000011"/>
    <x v="3"/>
    <s v="QGH"/>
    <s v="E54000019"/>
    <x v="18"/>
    <s v="18C"/>
    <s v="E38000236"/>
    <s v="NHS Herefordshire and Worcestershire ICB - 18C"/>
    <x v="0"/>
    <n v="105"/>
  </r>
  <r>
    <s v="Jul"/>
    <s v="2024"/>
    <x v="4"/>
    <d v="2024-07-31T00:00:00"/>
    <s v="Y60"/>
    <s v="E40000011"/>
    <x v="3"/>
    <s v="QGH"/>
    <s v="E54000019"/>
    <x v="18"/>
    <s v="18C"/>
    <s v="E38000236"/>
    <s v="NHS Herefordshire and Worcestershire ICB - 18C"/>
    <x v="1"/>
    <s v="*"/>
  </r>
  <r>
    <s v="Jul"/>
    <s v="2024"/>
    <x v="4"/>
    <d v="2024-07-31T00:00:00"/>
    <s v="Y60"/>
    <s v="E40000011"/>
    <x v="3"/>
    <s v="QGH"/>
    <s v="E54000019"/>
    <x v="18"/>
    <s v="18C"/>
    <s v="E38000236"/>
    <s v="NHS Herefordshire and Worcestershire ICB - 18C"/>
    <x v="2"/>
    <n v="1110"/>
  </r>
  <r>
    <s v="Jul"/>
    <s v="2024"/>
    <x v="4"/>
    <d v="2024-07-31T00:00:00"/>
    <s v="Y60"/>
    <s v="E40000011"/>
    <x v="3"/>
    <s v="QGH"/>
    <s v="E54000019"/>
    <x v="18"/>
    <s v="18C"/>
    <s v="E38000236"/>
    <s v="NHS Herefordshire and Worcestershire ICB - 18C"/>
    <x v="3"/>
    <n v="3560"/>
  </r>
  <r>
    <s v="Jul"/>
    <s v="2024"/>
    <x v="4"/>
    <d v="2024-07-31T00:00:00"/>
    <s v="Y60"/>
    <s v="E40000011"/>
    <x v="3"/>
    <s v="QGH"/>
    <s v="E54000019"/>
    <x v="18"/>
    <s v="18C"/>
    <s v="E38000236"/>
    <s v="NHS Herefordshire and Worcestershire ICB - 18C"/>
    <x v="4"/>
    <n v="615"/>
  </r>
  <r>
    <s v="Jul"/>
    <s v="2024"/>
    <x v="4"/>
    <d v="2024-07-31T00:00:00"/>
    <s v="Y60"/>
    <s v="E40000011"/>
    <x v="3"/>
    <s v="QGH"/>
    <s v="E54000019"/>
    <x v="18"/>
    <s v="18C"/>
    <s v="E38000236"/>
    <s v="NHS Herefordshire and Worcestershire ICB - 18C"/>
    <x v="5"/>
    <n v="1820"/>
  </r>
  <r>
    <s v="Jul"/>
    <s v="2024"/>
    <x v="4"/>
    <d v="2024-07-31T00:00:00"/>
    <s v="Y60"/>
    <s v="E40000011"/>
    <x v="3"/>
    <s v="QHL"/>
    <s v="E54000055"/>
    <x v="19"/>
    <s v="15E"/>
    <s v="E38000258"/>
    <s v="NHS Birmingham and Solihull ICB - 15E"/>
    <x v="0"/>
    <n v="555"/>
  </r>
  <r>
    <s v="Jul"/>
    <s v="2024"/>
    <x v="4"/>
    <d v="2024-07-31T00:00:00"/>
    <s v="Y60"/>
    <s v="E40000011"/>
    <x v="3"/>
    <s v="QHL"/>
    <s v="E54000055"/>
    <x v="19"/>
    <s v="15E"/>
    <s v="E38000258"/>
    <s v="NHS Birmingham and Solihull ICB - 15E"/>
    <x v="1"/>
    <s v="*"/>
  </r>
  <r>
    <s v="Jul"/>
    <s v="2024"/>
    <x v="4"/>
    <d v="2024-07-31T00:00:00"/>
    <s v="Y60"/>
    <s v="E40000011"/>
    <x v="3"/>
    <s v="QHL"/>
    <s v="E54000055"/>
    <x v="19"/>
    <s v="15E"/>
    <s v="E38000258"/>
    <s v="NHS Birmingham and Solihull ICB - 15E"/>
    <x v="2"/>
    <n v="485"/>
  </r>
  <r>
    <s v="Jul"/>
    <s v="2024"/>
    <x v="4"/>
    <d v="2024-07-31T00:00:00"/>
    <s v="Y60"/>
    <s v="E40000011"/>
    <x v="3"/>
    <s v="QHL"/>
    <s v="E54000055"/>
    <x v="19"/>
    <s v="15E"/>
    <s v="E38000258"/>
    <s v="NHS Birmingham and Solihull ICB - 15E"/>
    <x v="3"/>
    <n v="4425"/>
  </r>
  <r>
    <s v="Jul"/>
    <s v="2024"/>
    <x v="4"/>
    <d v="2024-07-31T00:00:00"/>
    <s v="Y60"/>
    <s v="E40000011"/>
    <x v="3"/>
    <s v="QHL"/>
    <s v="E54000055"/>
    <x v="19"/>
    <s v="15E"/>
    <s v="E38000258"/>
    <s v="NHS Birmingham and Solihull ICB - 15E"/>
    <x v="4"/>
    <n v="1650"/>
  </r>
  <r>
    <s v="Jul"/>
    <s v="2024"/>
    <x v="4"/>
    <d v="2024-07-31T00:00:00"/>
    <s v="Y60"/>
    <s v="E40000011"/>
    <x v="3"/>
    <s v="QHL"/>
    <s v="E54000055"/>
    <x v="19"/>
    <s v="15E"/>
    <s v="E38000258"/>
    <s v="NHS Birmingham and Solihull ICB - 15E"/>
    <x v="5"/>
    <n v="2075"/>
  </r>
  <r>
    <s v="Jul"/>
    <s v="2024"/>
    <x v="4"/>
    <d v="2024-07-31T00:00:00"/>
    <s v="Y60"/>
    <s v="E40000011"/>
    <x v="3"/>
    <s v="QJ2"/>
    <s v="E54000058"/>
    <x v="20"/>
    <s v="15M"/>
    <s v="E38000261"/>
    <s v="NHS Derby and Derbyshire ICB - 15M"/>
    <x v="0"/>
    <n v="30"/>
  </r>
  <r>
    <s v="Jul"/>
    <s v="2024"/>
    <x v="4"/>
    <d v="2024-07-31T00:00:00"/>
    <s v="Y60"/>
    <s v="E40000011"/>
    <x v="3"/>
    <s v="QJ2"/>
    <s v="E54000058"/>
    <x v="20"/>
    <s v="15M"/>
    <s v="E38000261"/>
    <s v="NHS Derby and Derbyshire ICB - 15M"/>
    <x v="1"/>
    <n v="25"/>
  </r>
  <r>
    <s v="Jul"/>
    <s v="2024"/>
    <x v="4"/>
    <d v="2024-07-31T00:00:00"/>
    <s v="Y60"/>
    <s v="E40000011"/>
    <x v="3"/>
    <s v="QJ2"/>
    <s v="E54000058"/>
    <x v="20"/>
    <s v="15M"/>
    <s v="E38000261"/>
    <s v="NHS Derby and Derbyshire ICB - 15M"/>
    <x v="2"/>
    <n v="470"/>
  </r>
  <r>
    <s v="Jul"/>
    <s v="2024"/>
    <x v="4"/>
    <d v="2024-07-31T00:00:00"/>
    <s v="Y60"/>
    <s v="E40000011"/>
    <x v="3"/>
    <s v="QJ2"/>
    <s v="E54000058"/>
    <x v="20"/>
    <s v="15M"/>
    <s v="E38000261"/>
    <s v="NHS Derby and Derbyshire ICB - 15M"/>
    <x v="3"/>
    <n v="5040"/>
  </r>
  <r>
    <s v="Jul"/>
    <s v="2024"/>
    <x v="4"/>
    <d v="2024-07-31T00:00:00"/>
    <s v="Y60"/>
    <s v="E40000011"/>
    <x v="3"/>
    <s v="QJ2"/>
    <s v="E54000058"/>
    <x v="20"/>
    <s v="15M"/>
    <s v="E38000261"/>
    <s v="NHS Derby and Derbyshire ICB - 15M"/>
    <x v="4"/>
    <n v="1645"/>
  </r>
  <r>
    <s v="Jul"/>
    <s v="2024"/>
    <x v="4"/>
    <d v="2024-07-31T00:00:00"/>
    <s v="Y60"/>
    <s v="E40000011"/>
    <x v="3"/>
    <s v="QJ2"/>
    <s v="E54000058"/>
    <x v="20"/>
    <s v="15M"/>
    <s v="E38000261"/>
    <s v="NHS Derby and Derbyshire ICB - 15M"/>
    <x v="5"/>
    <n v="3430"/>
  </r>
  <r>
    <s v="Jul"/>
    <s v="2024"/>
    <x v="4"/>
    <d v="2024-07-31T00:00:00"/>
    <s v="Y60"/>
    <s v="E40000011"/>
    <x v="3"/>
    <s v="QJM"/>
    <s v="E54000013"/>
    <x v="21"/>
    <s v="71E"/>
    <s v="E38000238"/>
    <s v="NHS Lincolnshire ICB - 71E"/>
    <x v="0"/>
    <n v="20"/>
  </r>
  <r>
    <s v="Jul"/>
    <s v="2024"/>
    <x v="4"/>
    <d v="2024-07-31T00:00:00"/>
    <s v="Y60"/>
    <s v="E40000011"/>
    <x v="3"/>
    <s v="QJM"/>
    <s v="E54000013"/>
    <x v="21"/>
    <s v="71E"/>
    <s v="E38000238"/>
    <s v="NHS Lincolnshire ICB - 71E"/>
    <x v="1"/>
    <n v="15"/>
  </r>
  <r>
    <s v="Jul"/>
    <s v="2024"/>
    <x v="4"/>
    <d v="2024-07-31T00:00:00"/>
    <s v="Y60"/>
    <s v="E40000011"/>
    <x v="3"/>
    <s v="QJM"/>
    <s v="E54000013"/>
    <x v="21"/>
    <s v="71E"/>
    <s v="E38000238"/>
    <s v="NHS Lincolnshire ICB - 71E"/>
    <x v="2"/>
    <n v="110"/>
  </r>
  <r>
    <s v="Jul"/>
    <s v="2024"/>
    <x v="4"/>
    <d v="2024-07-31T00:00:00"/>
    <s v="Y60"/>
    <s v="E40000011"/>
    <x v="3"/>
    <s v="QJM"/>
    <s v="E54000013"/>
    <x v="21"/>
    <s v="71E"/>
    <s v="E38000238"/>
    <s v="NHS Lincolnshire ICB - 71E"/>
    <x v="3"/>
    <n v="3590"/>
  </r>
  <r>
    <s v="Jul"/>
    <s v="2024"/>
    <x v="4"/>
    <d v="2024-07-31T00:00:00"/>
    <s v="Y60"/>
    <s v="E40000011"/>
    <x v="3"/>
    <s v="QJM"/>
    <s v="E54000013"/>
    <x v="21"/>
    <s v="71E"/>
    <s v="E38000238"/>
    <s v="NHS Lincolnshire ICB - 71E"/>
    <x v="4"/>
    <n v="1755"/>
  </r>
  <r>
    <s v="Jul"/>
    <s v="2024"/>
    <x v="4"/>
    <d v="2024-07-31T00:00:00"/>
    <s v="Y60"/>
    <s v="E40000011"/>
    <x v="3"/>
    <s v="QJM"/>
    <s v="E54000013"/>
    <x v="21"/>
    <s v="71E"/>
    <s v="E38000238"/>
    <s v="NHS Lincolnshire ICB - 71E"/>
    <x v="5"/>
    <n v="3255"/>
  </r>
  <r>
    <s v="Jul"/>
    <s v="2024"/>
    <x v="4"/>
    <d v="2024-07-31T00:00:00"/>
    <s v="Y60"/>
    <s v="E40000011"/>
    <x v="3"/>
    <s v="QK1"/>
    <s v="E54000015"/>
    <x v="22"/>
    <s v="03W"/>
    <s v="E38000051"/>
    <s v="NHS Leicester, Leicestershire and Rutland ICB - 03W"/>
    <x v="0"/>
    <n v="25"/>
  </r>
  <r>
    <s v="Jul"/>
    <s v="2024"/>
    <x v="4"/>
    <d v="2024-07-31T00:00:00"/>
    <s v="Y60"/>
    <s v="E40000011"/>
    <x v="3"/>
    <s v="QK1"/>
    <s v="E54000015"/>
    <x v="22"/>
    <s v="03W"/>
    <s v="E38000051"/>
    <s v="NHS Leicester, Leicestershire and Rutland ICB - 03W"/>
    <x v="1"/>
    <n v="5"/>
  </r>
  <r>
    <s v="Jul"/>
    <s v="2024"/>
    <x v="4"/>
    <d v="2024-07-31T00:00:00"/>
    <s v="Y60"/>
    <s v="E40000011"/>
    <x v="3"/>
    <s v="QK1"/>
    <s v="E54000015"/>
    <x v="22"/>
    <s v="03W"/>
    <s v="E38000051"/>
    <s v="NHS Leicester, Leicestershire and Rutland ICB - 03W"/>
    <x v="2"/>
    <n v="60"/>
  </r>
  <r>
    <s v="Jul"/>
    <s v="2024"/>
    <x v="4"/>
    <d v="2024-07-31T00:00:00"/>
    <s v="Y60"/>
    <s v="E40000011"/>
    <x v="3"/>
    <s v="QK1"/>
    <s v="E54000015"/>
    <x v="22"/>
    <s v="03W"/>
    <s v="E38000051"/>
    <s v="NHS Leicester, Leicestershire and Rutland ICB - 03W"/>
    <x v="3"/>
    <n v="1445"/>
  </r>
  <r>
    <s v="Jul"/>
    <s v="2024"/>
    <x v="4"/>
    <d v="2024-07-31T00:00:00"/>
    <s v="Y60"/>
    <s v="E40000011"/>
    <x v="3"/>
    <s v="QK1"/>
    <s v="E54000015"/>
    <x v="22"/>
    <s v="03W"/>
    <s v="E38000051"/>
    <s v="NHS Leicester, Leicestershire and Rutland ICB - 03W"/>
    <x v="4"/>
    <n v="825"/>
  </r>
  <r>
    <s v="Jul"/>
    <s v="2024"/>
    <x v="4"/>
    <d v="2024-07-31T00:00:00"/>
    <s v="Y60"/>
    <s v="E40000011"/>
    <x v="3"/>
    <s v="QK1"/>
    <s v="E54000015"/>
    <x v="22"/>
    <s v="03W"/>
    <s v="E38000051"/>
    <s v="NHS Leicester, Leicestershire and Rutland ICB - 03W"/>
    <x v="5"/>
    <n v="1100"/>
  </r>
  <r>
    <s v="Jul"/>
    <s v="2024"/>
    <x v="4"/>
    <d v="2024-07-31T00:00:00"/>
    <s v="Y60"/>
    <s v="E40000011"/>
    <x v="3"/>
    <s v="QK1"/>
    <s v="E54000015"/>
    <x v="22"/>
    <s v="04C"/>
    <s v="E38000097"/>
    <s v="NHS Leicester, Leicestershire and Rutland ICB - 04C"/>
    <x v="0"/>
    <n v="45"/>
  </r>
  <r>
    <s v="Jul"/>
    <s v="2024"/>
    <x v="4"/>
    <d v="2024-07-31T00:00:00"/>
    <s v="Y60"/>
    <s v="E40000011"/>
    <x v="3"/>
    <s v="QK1"/>
    <s v="E54000015"/>
    <x v="22"/>
    <s v="04C"/>
    <s v="E38000097"/>
    <s v="NHS Leicester, Leicestershire and Rutland ICB - 04C"/>
    <x v="1"/>
    <n v="15"/>
  </r>
  <r>
    <s v="Jul"/>
    <s v="2024"/>
    <x v="4"/>
    <d v="2024-07-31T00:00:00"/>
    <s v="Y60"/>
    <s v="E40000011"/>
    <x v="3"/>
    <s v="QK1"/>
    <s v="E54000015"/>
    <x v="22"/>
    <s v="04C"/>
    <s v="E38000097"/>
    <s v="NHS Leicester, Leicestershire and Rutland ICB - 04C"/>
    <x v="2"/>
    <n v="20"/>
  </r>
  <r>
    <s v="Jul"/>
    <s v="2024"/>
    <x v="4"/>
    <d v="2024-07-31T00:00:00"/>
    <s v="Y60"/>
    <s v="E40000011"/>
    <x v="3"/>
    <s v="QK1"/>
    <s v="E54000015"/>
    <x v="22"/>
    <s v="04C"/>
    <s v="E38000097"/>
    <s v="NHS Leicester, Leicestershire and Rutland ICB - 04C"/>
    <x v="3"/>
    <n v="795"/>
  </r>
  <r>
    <s v="Jul"/>
    <s v="2024"/>
    <x v="4"/>
    <d v="2024-07-31T00:00:00"/>
    <s v="Y60"/>
    <s v="E40000011"/>
    <x v="3"/>
    <s v="QK1"/>
    <s v="E54000015"/>
    <x v="22"/>
    <s v="04C"/>
    <s v="E38000097"/>
    <s v="NHS Leicester, Leicestershire and Rutland ICB - 04C"/>
    <x v="4"/>
    <n v="740"/>
  </r>
  <r>
    <s v="Jul"/>
    <s v="2024"/>
    <x v="4"/>
    <d v="2024-07-31T00:00:00"/>
    <s v="Y60"/>
    <s v="E40000011"/>
    <x v="3"/>
    <s v="QK1"/>
    <s v="E54000015"/>
    <x v="22"/>
    <s v="04C"/>
    <s v="E38000097"/>
    <s v="NHS Leicester, Leicestershire and Rutland ICB - 04C"/>
    <x v="5"/>
    <n v="840"/>
  </r>
  <r>
    <s v="Jul"/>
    <s v="2024"/>
    <x v="4"/>
    <d v="2024-07-31T00:00:00"/>
    <s v="Y60"/>
    <s v="E40000011"/>
    <x v="3"/>
    <s v="QK1"/>
    <s v="E54000015"/>
    <x v="22"/>
    <s v="04V"/>
    <s v="E38000201"/>
    <s v="NHS Leicester, Leicestershire and Rutland ICB - 04V"/>
    <x v="0"/>
    <n v="85"/>
  </r>
  <r>
    <s v="Jul"/>
    <s v="2024"/>
    <x v="4"/>
    <d v="2024-07-31T00:00:00"/>
    <s v="Y60"/>
    <s v="E40000011"/>
    <x v="3"/>
    <s v="QK1"/>
    <s v="E54000015"/>
    <x v="22"/>
    <s v="04V"/>
    <s v="E38000201"/>
    <s v="NHS Leicester, Leicestershire and Rutland ICB - 04V"/>
    <x v="1"/>
    <s v="*"/>
  </r>
  <r>
    <s v="Jul"/>
    <s v="2024"/>
    <x v="4"/>
    <d v="2024-07-31T00:00:00"/>
    <s v="Y60"/>
    <s v="E40000011"/>
    <x v="3"/>
    <s v="QK1"/>
    <s v="E54000015"/>
    <x v="22"/>
    <s v="04V"/>
    <s v="E38000201"/>
    <s v="NHS Leicester, Leicestershire and Rutland ICB - 04V"/>
    <x v="2"/>
    <n v="40"/>
  </r>
  <r>
    <s v="Jul"/>
    <s v="2024"/>
    <x v="4"/>
    <d v="2024-07-31T00:00:00"/>
    <s v="Y60"/>
    <s v="E40000011"/>
    <x v="3"/>
    <s v="QK1"/>
    <s v="E54000015"/>
    <x v="22"/>
    <s v="04V"/>
    <s v="E38000201"/>
    <s v="NHS Leicester, Leicestershire and Rutland ICB - 04V"/>
    <x v="3"/>
    <n v="1565"/>
  </r>
  <r>
    <s v="Jul"/>
    <s v="2024"/>
    <x v="4"/>
    <d v="2024-07-31T00:00:00"/>
    <s v="Y60"/>
    <s v="E40000011"/>
    <x v="3"/>
    <s v="QK1"/>
    <s v="E54000015"/>
    <x v="22"/>
    <s v="04V"/>
    <s v="E38000201"/>
    <s v="NHS Leicester, Leicestershire and Rutland ICB - 04V"/>
    <x v="4"/>
    <n v="645"/>
  </r>
  <r>
    <s v="Jul"/>
    <s v="2024"/>
    <x v="4"/>
    <d v="2024-07-31T00:00:00"/>
    <s v="Y60"/>
    <s v="E40000011"/>
    <x v="3"/>
    <s v="QK1"/>
    <s v="E54000015"/>
    <x v="22"/>
    <s v="04V"/>
    <s v="E38000201"/>
    <s v="NHS Leicester, Leicestershire and Rutland ICB - 04V"/>
    <x v="5"/>
    <n v="1010"/>
  </r>
  <r>
    <s v="Jul"/>
    <s v="2024"/>
    <x v="4"/>
    <d v="2024-07-31T00:00:00"/>
    <s v="Y60"/>
    <s v="E40000011"/>
    <x v="3"/>
    <s v="QNC"/>
    <s v="E54000010"/>
    <x v="23"/>
    <s v="04Y"/>
    <s v="E38000028"/>
    <s v="NHS Staffordshire and Stoke-on-Trent ICB - 04Y"/>
    <x v="0"/>
    <n v="40"/>
  </r>
  <r>
    <s v="Jul"/>
    <s v="2024"/>
    <x v="4"/>
    <d v="2024-07-31T00:00:00"/>
    <s v="Y60"/>
    <s v="E40000011"/>
    <x v="3"/>
    <s v="QNC"/>
    <s v="E54000010"/>
    <x v="23"/>
    <s v="04Y"/>
    <s v="E38000028"/>
    <s v="NHS Staffordshire and Stoke-on-Trent ICB - 04Y"/>
    <x v="1"/>
    <s v="*"/>
  </r>
  <r>
    <s v="Jul"/>
    <s v="2024"/>
    <x v="4"/>
    <d v="2024-07-31T00:00:00"/>
    <s v="Y60"/>
    <s v="E40000011"/>
    <x v="3"/>
    <s v="QNC"/>
    <s v="E54000010"/>
    <x v="23"/>
    <s v="04Y"/>
    <s v="E38000028"/>
    <s v="NHS Staffordshire and Stoke-on-Trent ICB - 04Y"/>
    <x v="2"/>
    <n v="175"/>
  </r>
  <r>
    <s v="Jul"/>
    <s v="2024"/>
    <x v="4"/>
    <d v="2024-07-31T00:00:00"/>
    <s v="Y60"/>
    <s v="E40000011"/>
    <x v="3"/>
    <s v="QNC"/>
    <s v="E54000010"/>
    <x v="23"/>
    <s v="04Y"/>
    <s v="E38000028"/>
    <s v="NHS Staffordshire and Stoke-on-Trent ICB - 04Y"/>
    <x v="3"/>
    <n v="710"/>
  </r>
  <r>
    <s v="Jul"/>
    <s v="2024"/>
    <x v="4"/>
    <d v="2024-07-31T00:00:00"/>
    <s v="Y60"/>
    <s v="E40000011"/>
    <x v="3"/>
    <s v="QNC"/>
    <s v="E54000010"/>
    <x v="23"/>
    <s v="04Y"/>
    <s v="E38000028"/>
    <s v="NHS Staffordshire and Stoke-on-Trent ICB - 04Y"/>
    <x v="4"/>
    <n v="65"/>
  </r>
  <r>
    <s v="Jul"/>
    <s v="2024"/>
    <x v="4"/>
    <d v="2024-07-31T00:00:00"/>
    <s v="Y60"/>
    <s v="E40000011"/>
    <x v="3"/>
    <s v="QNC"/>
    <s v="E54000010"/>
    <x v="23"/>
    <s v="04Y"/>
    <s v="E38000028"/>
    <s v="NHS Staffordshire and Stoke-on-Trent ICB - 04Y"/>
    <x v="5"/>
    <n v="455"/>
  </r>
  <r>
    <s v="Jul"/>
    <s v="2024"/>
    <x v="4"/>
    <d v="2024-07-31T00:00:00"/>
    <s v="Y60"/>
    <s v="E40000011"/>
    <x v="3"/>
    <s v="QNC"/>
    <s v="E54000010"/>
    <x v="23"/>
    <s v="05D"/>
    <s v="E38000053"/>
    <s v="NHS Staffordshire and Stoke-on-Trent ICB - 05D"/>
    <x v="0"/>
    <n v="35"/>
  </r>
  <r>
    <s v="Jul"/>
    <s v="2024"/>
    <x v="4"/>
    <d v="2024-07-31T00:00:00"/>
    <s v="Y60"/>
    <s v="E40000011"/>
    <x v="3"/>
    <s v="QNC"/>
    <s v="E54000010"/>
    <x v="23"/>
    <s v="05D"/>
    <s v="E38000053"/>
    <s v="NHS Staffordshire and Stoke-on-Trent ICB - 05D"/>
    <x v="1"/>
    <s v="*"/>
  </r>
  <r>
    <s v="Jul"/>
    <s v="2024"/>
    <x v="4"/>
    <d v="2024-07-31T00:00:00"/>
    <s v="Y60"/>
    <s v="E40000011"/>
    <x v="3"/>
    <s v="QNC"/>
    <s v="E54000010"/>
    <x v="23"/>
    <s v="05D"/>
    <s v="E38000053"/>
    <s v="NHS Staffordshire and Stoke-on-Trent ICB - 05D"/>
    <x v="2"/>
    <n v="60"/>
  </r>
  <r>
    <s v="Jul"/>
    <s v="2024"/>
    <x v="4"/>
    <d v="2024-07-31T00:00:00"/>
    <s v="Y60"/>
    <s v="E40000011"/>
    <x v="3"/>
    <s v="QNC"/>
    <s v="E54000010"/>
    <x v="23"/>
    <s v="05D"/>
    <s v="E38000053"/>
    <s v="NHS Staffordshire and Stoke-on-Trent ICB - 05D"/>
    <x v="3"/>
    <n v="680"/>
  </r>
  <r>
    <s v="Jul"/>
    <s v="2024"/>
    <x v="4"/>
    <d v="2024-07-31T00:00:00"/>
    <s v="Y60"/>
    <s v="E40000011"/>
    <x v="3"/>
    <s v="QNC"/>
    <s v="E54000010"/>
    <x v="23"/>
    <s v="05D"/>
    <s v="E38000053"/>
    <s v="NHS Staffordshire and Stoke-on-Trent ICB - 05D"/>
    <x v="4"/>
    <n v="40"/>
  </r>
  <r>
    <s v="Jul"/>
    <s v="2024"/>
    <x v="4"/>
    <d v="2024-07-31T00:00:00"/>
    <s v="Y60"/>
    <s v="E40000011"/>
    <x v="3"/>
    <s v="QNC"/>
    <s v="E54000010"/>
    <x v="23"/>
    <s v="05D"/>
    <s v="E38000053"/>
    <s v="NHS Staffordshire and Stoke-on-Trent ICB - 05D"/>
    <x v="5"/>
    <n v="430"/>
  </r>
  <r>
    <s v="Jul"/>
    <s v="2024"/>
    <x v="4"/>
    <d v="2024-07-31T00:00:00"/>
    <s v="Y60"/>
    <s v="E40000011"/>
    <x v="3"/>
    <s v="QNC"/>
    <s v="E54000010"/>
    <x v="23"/>
    <s v="05G"/>
    <s v="E38000126"/>
    <s v="NHS Staffordshire and Stoke-on-Trent ICB - 05G"/>
    <x v="0"/>
    <n v="115"/>
  </r>
  <r>
    <s v="Jul"/>
    <s v="2024"/>
    <x v="4"/>
    <d v="2024-07-31T00:00:00"/>
    <s v="Y60"/>
    <s v="E40000011"/>
    <x v="3"/>
    <s v="QNC"/>
    <s v="E54000010"/>
    <x v="23"/>
    <s v="05G"/>
    <s v="E38000126"/>
    <s v="NHS Staffordshire and Stoke-on-Trent ICB - 05G"/>
    <x v="1"/>
    <s v="*"/>
  </r>
  <r>
    <s v="Jul"/>
    <s v="2024"/>
    <x v="4"/>
    <d v="2024-07-31T00:00:00"/>
    <s v="Y60"/>
    <s v="E40000011"/>
    <x v="3"/>
    <s v="QNC"/>
    <s v="E54000010"/>
    <x v="23"/>
    <s v="05G"/>
    <s v="E38000126"/>
    <s v="NHS Staffordshire and Stoke-on-Trent ICB - 05G"/>
    <x v="2"/>
    <n v="170"/>
  </r>
  <r>
    <s v="Jul"/>
    <s v="2024"/>
    <x v="4"/>
    <d v="2024-07-31T00:00:00"/>
    <s v="Y60"/>
    <s v="E40000011"/>
    <x v="3"/>
    <s v="QNC"/>
    <s v="E54000010"/>
    <x v="23"/>
    <s v="05G"/>
    <s v="E38000126"/>
    <s v="NHS Staffordshire and Stoke-on-Trent ICB - 05G"/>
    <x v="3"/>
    <n v="660"/>
  </r>
  <r>
    <s v="Jul"/>
    <s v="2024"/>
    <x v="4"/>
    <d v="2024-07-31T00:00:00"/>
    <s v="Y60"/>
    <s v="E40000011"/>
    <x v="3"/>
    <s v="QNC"/>
    <s v="E54000010"/>
    <x v="23"/>
    <s v="05G"/>
    <s v="E38000126"/>
    <s v="NHS Staffordshire and Stoke-on-Trent ICB - 05G"/>
    <x v="4"/>
    <n v="940"/>
  </r>
  <r>
    <s v="Jul"/>
    <s v="2024"/>
    <x v="4"/>
    <d v="2024-07-31T00:00:00"/>
    <s v="Y60"/>
    <s v="E40000011"/>
    <x v="3"/>
    <s v="QNC"/>
    <s v="E54000010"/>
    <x v="23"/>
    <s v="05G"/>
    <s v="E38000126"/>
    <s v="NHS Staffordshire and Stoke-on-Trent ICB - 05G"/>
    <x v="5"/>
    <n v="760"/>
  </r>
  <r>
    <s v="Jul"/>
    <s v="2024"/>
    <x v="4"/>
    <d v="2024-07-31T00:00:00"/>
    <s v="Y60"/>
    <s v="E40000011"/>
    <x v="3"/>
    <s v="QNC"/>
    <s v="E54000010"/>
    <x v="23"/>
    <s v="05Q"/>
    <s v="E38000153"/>
    <s v="NHS Staffordshire and Stoke-on-Trent ICB - 05Q"/>
    <x v="0"/>
    <n v="50"/>
  </r>
  <r>
    <s v="Jul"/>
    <s v="2024"/>
    <x v="4"/>
    <d v="2024-07-31T00:00:00"/>
    <s v="Y60"/>
    <s v="E40000011"/>
    <x v="3"/>
    <s v="QNC"/>
    <s v="E54000010"/>
    <x v="23"/>
    <s v="05Q"/>
    <s v="E38000153"/>
    <s v="NHS Staffordshire and Stoke-on-Trent ICB - 05Q"/>
    <x v="1"/>
    <s v="*"/>
  </r>
  <r>
    <s v="Jul"/>
    <s v="2024"/>
    <x v="4"/>
    <d v="2024-07-31T00:00:00"/>
    <s v="Y60"/>
    <s v="E40000011"/>
    <x v="3"/>
    <s v="QNC"/>
    <s v="E54000010"/>
    <x v="23"/>
    <s v="05Q"/>
    <s v="E38000153"/>
    <s v="NHS Staffordshire and Stoke-on-Trent ICB - 05Q"/>
    <x v="2"/>
    <n v="100"/>
  </r>
  <r>
    <s v="Jul"/>
    <s v="2024"/>
    <x v="4"/>
    <d v="2024-07-31T00:00:00"/>
    <s v="Y60"/>
    <s v="E40000011"/>
    <x v="3"/>
    <s v="QNC"/>
    <s v="E54000010"/>
    <x v="23"/>
    <s v="05Q"/>
    <s v="E38000153"/>
    <s v="NHS Staffordshire and Stoke-on-Trent ICB - 05Q"/>
    <x v="3"/>
    <n v="1305"/>
  </r>
  <r>
    <s v="Jul"/>
    <s v="2024"/>
    <x v="4"/>
    <d v="2024-07-31T00:00:00"/>
    <s v="Y60"/>
    <s v="E40000011"/>
    <x v="3"/>
    <s v="QNC"/>
    <s v="E54000010"/>
    <x v="23"/>
    <s v="05Q"/>
    <s v="E38000153"/>
    <s v="NHS Staffordshire and Stoke-on-Trent ICB - 05Q"/>
    <x v="4"/>
    <n v="155"/>
  </r>
  <r>
    <s v="Jul"/>
    <s v="2024"/>
    <x v="4"/>
    <d v="2024-07-31T00:00:00"/>
    <s v="Y60"/>
    <s v="E40000011"/>
    <x v="3"/>
    <s v="QNC"/>
    <s v="E54000010"/>
    <x v="23"/>
    <s v="05Q"/>
    <s v="E38000153"/>
    <s v="NHS Staffordshire and Stoke-on-Trent ICB - 05Q"/>
    <x v="5"/>
    <n v="580"/>
  </r>
  <r>
    <s v="Jul"/>
    <s v="2024"/>
    <x v="4"/>
    <d v="2024-07-31T00:00:00"/>
    <s v="Y60"/>
    <s v="E40000011"/>
    <x v="3"/>
    <s v="QNC"/>
    <s v="E54000010"/>
    <x v="23"/>
    <s v="05V"/>
    <s v="E38000173"/>
    <s v="NHS Staffordshire and Stoke-on-Trent ICB - 05V"/>
    <x v="0"/>
    <n v="85"/>
  </r>
  <r>
    <s v="Jul"/>
    <s v="2024"/>
    <x v="4"/>
    <d v="2024-07-31T00:00:00"/>
    <s v="Y60"/>
    <s v="E40000011"/>
    <x v="3"/>
    <s v="QNC"/>
    <s v="E54000010"/>
    <x v="23"/>
    <s v="05V"/>
    <s v="E38000173"/>
    <s v="NHS Staffordshire and Stoke-on-Trent ICB - 05V"/>
    <x v="1"/>
    <s v="*"/>
  </r>
  <r>
    <s v="Jul"/>
    <s v="2024"/>
    <x v="4"/>
    <d v="2024-07-31T00:00:00"/>
    <s v="Y60"/>
    <s v="E40000011"/>
    <x v="3"/>
    <s v="QNC"/>
    <s v="E54000010"/>
    <x v="23"/>
    <s v="05V"/>
    <s v="E38000173"/>
    <s v="NHS Staffordshire and Stoke-on-Trent ICB - 05V"/>
    <x v="2"/>
    <n v="80"/>
  </r>
  <r>
    <s v="Jul"/>
    <s v="2024"/>
    <x v="4"/>
    <d v="2024-07-31T00:00:00"/>
    <s v="Y60"/>
    <s v="E40000011"/>
    <x v="3"/>
    <s v="QNC"/>
    <s v="E54000010"/>
    <x v="23"/>
    <s v="05V"/>
    <s v="E38000173"/>
    <s v="NHS Staffordshire and Stoke-on-Trent ICB - 05V"/>
    <x v="3"/>
    <n v="850"/>
  </r>
  <r>
    <s v="Jul"/>
    <s v="2024"/>
    <x v="4"/>
    <d v="2024-07-31T00:00:00"/>
    <s v="Y60"/>
    <s v="E40000011"/>
    <x v="3"/>
    <s v="QNC"/>
    <s v="E54000010"/>
    <x v="23"/>
    <s v="05V"/>
    <s v="E38000173"/>
    <s v="NHS Staffordshire and Stoke-on-Trent ICB - 05V"/>
    <x v="4"/>
    <n v="110"/>
  </r>
  <r>
    <s v="Jul"/>
    <s v="2024"/>
    <x v="4"/>
    <d v="2024-07-31T00:00:00"/>
    <s v="Y60"/>
    <s v="E40000011"/>
    <x v="3"/>
    <s v="QNC"/>
    <s v="E54000010"/>
    <x v="23"/>
    <s v="05V"/>
    <s v="E38000173"/>
    <s v="NHS Staffordshire and Stoke-on-Trent ICB - 05V"/>
    <x v="5"/>
    <n v="365"/>
  </r>
  <r>
    <s v="Jul"/>
    <s v="2024"/>
    <x v="4"/>
    <d v="2024-07-31T00:00:00"/>
    <s v="Y60"/>
    <s v="E40000011"/>
    <x v="3"/>
    <s v="QNC"/>
    <s v="E54000010"/>
    <x v="23"/>
    <s v="05W"/>
    <s v="E38000175"/>
    <s v="NHS Staffordshire and Stoke-on-Trent ICB - 05W"/>
    <x v="0"/>
    <n v="95"/>
  </r>
  <r>
    <s v="Jul"/>
    <s v="2024"/>
    <x v="4"/>
    <d v="2024-07-31T00:00:00"/>
    <s v="Y60"/>
    <s v="E40000011"/>
    <x v="3"/>
    <s v="QNC"/>
    <s v="E54000010"/>
    <x v="23"/>
    <s v="05W"/>
    <s v="E38000175"/>
    <s v="NHS Staffordshire and Stoke-on-Trent ICB - 05W"/>
    <x v="1"/>
    <s v="*"/>
  </r>
  <r>
    <s v="Jul"/>
    <s v="2024"/>
    <x v="4"/>
    <d v="2024-07-31T00:00:00"/>
    <s v="Y60"/>
    <s v="E40000011"/>
    <x v="3"/>
    <s v="QNC"/>
    <s v="E54000010"/>
    <x v="23"/>
    <s v="05W"/>
    <s v="E38000175"/>
    <s v="NHS Staffordshire and Stoke-on-Trent ICB - 05W"/>
    <x v="2"/>
    <n v="110"/>
  </r>
  <r>
    <s v="Jul"/>
    <s v="2024"/>
    <x v="4"/>
    <d v="2024-07-31T00:00:00"/>
    <s v="Y60"/>
    <s v="E40000011"/>
    <x v="3"/>
    <s v="QNC"/>
    <s v="E54000010"/>
    <x v="23"/>
    <s v="05W"/>
    <s v="E38000175"/>
    <s v="NHS Staffordshire and Stoke-on-Trent ICB - 05W"/>
    <x v="3"/>
    <n v="855"/>
  </r>
  <r>
    <s v="Jul"/>
    <s v="2024"/>
    <x v="4"/>
    <d v="2024-07-31T00:00:00"/>
    <s v="Y60"/>
    <s v="E40000011"/>
    <x v="3"/>
    <s v="QNC"/>
    <s v="E54000010"/>
    <x v="23"/>
    <s v="05W"/>
    <s v="E38000175"/>
    <s v="NHS Staffordshire and Stoke-on-Trent ICB - 05W"/>
    <x v="4"/>
    <n v="1285"/>
  </r>
  <r>
    <s v="Jul"/>
    <s v="2024"/>
    <x v="4"/>
    <d v="2024-07-31T00:00:00"/>
    <s v="Y60"/>
    <s v="E40000011"/>
    <x v="3"/>
    <s v="QNC"/>
    <s v="E54000010"/>
    <x v="23"/>
    <s v="05W"/>
    <s v="E38000175"/>
    <s v="NHS Staffordshire and Stoke-on-Trent ICB - 05W"/>
    <x v="5"/>
    <n v="785"/>
  </r>
  <r>
    <s v="Jul"/>
    <s v="2024"/>
    <x v="4"/>
    <d v="2024-07-31T00:00:00"/>
    <s v="Y60"/>
    <s v="E40000011"/>
    <x v="3"/>
    <s v="QOC"/>
    <s v="E54000011"/>
    <x v="24"/>
    <s v="M2L0M"/>
    <s v="E38000257"/>
    <s v="NHS Shropshire, Telford and Wrekin ICB - M2L0M"/>
    <x v="0"/>
    <n v="240"/>
  </r>
  <r>
    <s v="Jul"/>
    <s v="2024"/>
    <x v="4"/>
    <d v="2024-07-31T00:00:00"/>
    <s v="Y60"/>
    <s v="E40000011"/>
    <x v="3"/>
    <s v="QOC"/>
    <s v="E54000011"/>
    <x v="24"/>
    <s v="M2L0M"/>
    <s v="E38000257"/>
    <s v="NHS Shropshire, Telford and Wrekin ICB - M2L0M"/>
    <x v="1"/>
    <s v="*"/>
  </r>
  <r>
    <s v="Jul"/>
    <s v="2024"/>
    <x v="4"/>
    <d v="2024-07-31T00:00:00"/>
    <s v="Y60"/>
    <s v="E40000011"/>
    <x v="3"/>
    <s v="QOC"/>
    <s v="E54000011"/>
    <x v="24"/>
    <s v="M2L0M"/>
    <s v="E38000257"/>
    <s v="NHS Shropshire, Telford and Wrekin ICB - M2L0M"/>
    <x v="2"/>
    <n v="565"/>
  </r>
  <r>
    <s v="Jul"/>
    <s v="2024"/>
    <x v="4"/>
    <d v="2024-07-31T00:00:00"/>
    <s v="Y60"/>
    <s v="E40000011"/>
    <x v="3"/>
    <s v="QOC"/>
    <s v="E54000011"/>
    <x v="24"/>
    <s v="M2L0M"/>
    <s v="E38000257"/>
    <s v="NHS Shropshire, Telford and Wrekin ICB - M2L0M"/>
    <x v="3"/>
    <n v="2805"/>
  </r>
  <r>
    <s v="Jul"/>
    <s v="2024"/>
    <x v="4"/>
    <d v="2024-07-31T00:00:00"/>
    <s v="Y60"/>
    <s v="E40000011"/>
    <x v="3"/>
    <s v="QOC"/>
    <s v="E54000011"/>
    <x v="24"/>
    <s v="M2L0M"/>
    <s v="E38000257"/>
    <s v="NHS Shropshire, Telford and Wrekin ICB - M2L0M"/>
    <x v="4"/>
    <n v="275"/>
  </r>
  <r>
    <s v="Jul"/>
    <s v="2024"/>
    <x v="4"/>
    <d v="2024-07-31T00:00:00"/>
    <s v="Y60"/>
    <s v="E40000011"/>
    <x v="3"/>
    <s v="QOC"/>
    <s v="E54000011"/>
    <x v="24"/>
    <s v="M2L0M"/>
    <s v="E38000257"/>
    <s v="NHS Shropshire, Telford and Wrekin ICB - M2L0M"/>
    <x v="5"/>
    <n v="1065"/>
  </r>
  <r>
    <s v="Jul"/>
    <s v="2024"/>
    <x v="4"/>
    <d v="2024-07-31T00:00:00"/>
    <s v="Y60"/>
    <s v="E40000011"/>
    <x v="3"/>
    <s v="QPM"/>
    <s v="E54000059"/>
    <x v="25"/>
    <s v="78H"/>
    <s v="E38000262"/>
    <s v="NHS Northamptonshire ICB - 78H"/>
    <x v="0"/>
    <n v="120"/>
  </r>
  <r>
    <s v="Jul"/>
    <s v="2024"/>
    <x v="4"/>
    <d v="2024-07-31T00:00:00"/>
    <s v="Y60"/>
    <s v="E40000011"/>
    <x v="3"/>
    <s v="QPM"/>
    <s v="E54000059"/>
    <x v="25"/>
    <s v="78H"/>
    <s v="E38000262"/>
    <s v="NHS Northamptonshire ICB - 78H"/>
    <x v="1"/>
    <n v="10"/>
  </r>
  <r>
    <s v="Jul"/>
    <s v="2024"/>
    <x v="4"/>
    <d v="2024-07-31T00:00:00"/>
    <s v="Y60"/>
    <s v="E40000011"/>
    <x v="3"/>
    <s v="QPM"/>
    <s v="E54000059"/>
    <x v="25"/>
    <s v="78H"/>
    <s v="E38000262"/>
    <s v="NHS Northamptonshire ICB - 78H"/>
    <x v="2"/>
    <n v="185"/>
  </r>
  <r>
    <s v="Jul"/>
    <s v="2024"/>
    <x v="4"/>
    <d v="2024-07-31T00:00:00"/>
    <s v="Y60"/>
    <s v="E40000011"/>
    <x v="3"/>
    <s v="QPM"/>
    <s v="E54000059"/>
    <x v="25"/>
    <s v="78H"/>
    <s v="E38000262"/>
    <s v="NHS Northamptonshire ICB - 78H"/>
    <x v="3"/>
    <n v="2300"/>
  </r>
  <r>
    <s v="Jul"/>
    <s v="2024"/>
    <x v="4"/>
    <d v="2024-07-31T00:00:00"/>
    <s v="Y60"/>
    <s v="E40000011"/>
    <x v="3"/>
    <s v="QPM"/>
    <s v="E54000059"/>
    <x v="25"/>
    <s v="78H"/>
    <s v="E38000262"/>
    <s v="NHS Northamptonshire ICB - 78H"/>
    <x v="4"/>
    <n v="1465"/>
  </r>
  <r>
    <s v="Jul"/>
    <s v="2024"/>
    <x v="4"/>
    <d v="2024-07-31T00:00:00"/>
    <s v="Y60"/>
    <s v="E40000011"/>
    <x v="3"/>
    <s v="QPM"/>
    <s v="E54000059"/>
    <x v="25"/>
    <s v="78H"/>
    <s v="E38000262"/>
    <s v="NHS Northamptonshire ICB - 78H"/>
    <x v="5"/>
    <n v="1895"/>
  </r>
  <r>
    <s v="Jul"/>
    <s v="2024"/>
    <x v="4"/>
    <d v="2024-07-31T00:00:00"/>
    <s v="Y60"/>
    <s v="E40000011"/>
    <x v="3"/>
    <s v="QT1"/>
    <s v="E54000060"/>
    <x v="26"/>
    <s v="02Q"/>
    <s v="E38000008"/>
    <s v="NHS Nottingham and Nottinghamshire ICB - 02Q"/>
    <x v="0"/>
    <n v="30"/>
  </r>
  <r>
    <s v="Jul"/>
    <s v="2024"/>
    <x v="4"/>
    <d v="2024-07-31T00:00:00"/>
    <s v="Y60"/>
    <s v="E40000011"/>
    <x v="3"/>
    <s v="QT1"/>
    <s v="E54000060"/>
    <x v="26"/>
    <s v="02Q"/>
    <s v="E38000008"/>
    <s v="NHS Nottingham and Nottinghamshire ICB - 02Q"/>
    <x v="1"/>
    <s v="*"/>
  </r>
  <r>
    <s v="Jul"/>
    <s v="2024"/>
    <x v="4"/>
    <d v="2024-07-31T00:00:00"/>
    <s v="Y60"/>
    <s v="E40000011"/>
    <x v="3"/>
    <s v="QT1"/>
    <s v="E54000060"/>
    <x v="26"/>
    <s v="02Q"/>
    <s v="E38000008"/>
    <s v="NHS Nottingham and Nottinghamshire ICB - 02Q"/>
    <x v="2"/>
    <n v="125"/>
  </r>
  <r>
    <s v="Jul"/>
    <s v="2024"/>
    <x v="4"/>
    <d v="2024-07-31T00:00:00"/>
    <s v="Y60"/>
    <s v="E40000011"/>
    <x v="3"/>
    <s v="QT1"/>
    <s v="E54000060"/>
    <x v="26"/>
    <s v="02Q"/>
    <s v="E38000008"/>
    <s v="NHS Nottingham and Nottinghamshire ICB - 02Q"/>
    <x v="3"/>
    <n v="515"/>
  </r>
  <r>
    <s v="Jul"/>
    <s v="2024"/>
    <x v="4"/>
    <d v="2024-07-31T00:00:00"/>
    <s v="Y60"/>
    <s v="E40000011"/>
    <x v="3"/>
    <s v="QT1"/>
    <s v="E54000060"/>
    <x v="26"/>
    <s v="02Q"/>
    <s v="E38000008"/>
    <s v="NHS Nottingham and Nottinghamshire ICB - 02Q"/>
    <x v="4"/>
    <n v="330"/>
  </r>
  <r>
    <s v="Jul"/>
    <s v="2024"/>
    <x v="4"/>
    <d v="2024-07-31T00:00:00"/>
    <s v="Y60"/>
    <s v="E40000011"/>
    <x v="3"/>
    <s v="QT1"/>
    <s v="E54000060"/>
    <x v="26"/>
    <s v="02Q"/>
    <s v="E38000008"/>
    <s v="NHS Nottingham and Nottinghamshire ICB - 02Q"/>
    <x v="5"/>
    <n v="390"/>
  </r>
  <r>
    <s v="Jul"/>
    <s v="2024"/>
    <x v="4"/>
    <d v="2024-07-31T00:00:00"/>
    <s v="Y60"/>
    <s v="E40000011"/>
    <x v="3"/>
    <s v="QT1"/>
    <s v="E54000060"/>
    <x v="26"/>
    <s v="52R"/>
    <s v="E38000243"/>
    <s v="NHS Nottingham and Nottinghamshire ICB - 52R"/>
    <x v="0"/>
    <n v="190"/>
  </r>
  <r>
    <s v="Jul"/>
    <s v="2024"/>
    <x v="4"/>
    <d v="2024-07-31T00:00:00"/>
    <s v="Y60"/>
    <s v="E40000011"/>
    <x v="3"/>
    <s v="QT1"/>
    <s v="E54000060"/>
    <x v="26"/>
    <s v="52R"/>
    <s v="E38000243"/>
    <s v="NHS Nottingham and Nottinghamshire ICB - 52R"/>
    <x v="1"/>
    <n v="30"/>
  </r>
  <r>
    <s v="Jul"/>
    <s v="2024"/>
    <x v="4"/>
    <d v="2024-07-31T00:00:00"/>
    <s v="Y60"/>
    <s v="E40000011"/>
    <x v="3"/>
    <s v="QT1"/>
    <s v="E54000060"/>
    <x v="26"/>
    <s v="52R"/>
    <s v="E38000243"/>
    <s v="NHS Nottingham and Nottinghamshire ICB - 52R"/>
    <x v="2"/>
    <n v="665"/>
  </r>
  <r>
    <s v="Jul"/>
    <s v="2024"/>
    <x v="4"/>
    <d v="2024-07-31T00:00:00"/>
    <s v="Y60"/>
    <s v="E40000011"/>
    <x v="3"/>
    <s v="QT1"/>
    <s v="E54000060"/>
    <x v="26"/>
    <s v="52R"/>
    <s v="E38000243"/>
    <s v="NHS Nottingham and Nottinghamshire ICB - 52R"/>
    <x v="3"/>
    <n v="3250"/>
  </r>
  <r>
    <s v="Jul"/>
    <s v="2024"/>
    <x v="4"/>
    <d v="2024-07-31T00:00:00"/>
    <s v="Y60"/>
    <s v="E40000011"/>
    <x v="3"/>
    <s v="QT1"/>
    <s v="E54000060"/>
    <x v="26"/>
    <s v="52R"/>
    <s v="E38000243"/>
    <s v="NHS Nottingham and Nottinghamshire ICB - 52R"/>
    <x v="4"/>
    <n v="2485"/>
  </r>
  <r>
    <s v="Jul"/>
    <s v="2024"/>
    <x v="4"/>
    <d v="2024-07-31T00:00:00"/>
    <s v="Y60"/>
    <s v="E40000011"/>
    <x v="3"/>
    <s v="QT1"/>
    <s v="E54000060"/>
    <x v="26"/>
    <s v="52R"/>
    <s v="E38000243"/>
    <s v="NHS Nottingham and Nottinghamshire ICB - 52R"/>
    <x v="5"/>
    <n v="2805"/>
  </r>
  <r>
    <s v="Jul"/>
    <s v="2024"/>
    <x v="4"/>
    <d v="2024-07-31T00:00:00"/>
    <s v="Y60"/>
    <s v="E40000011"/>
    <x v="3"/>
    <s v="QUA"/>
    <s v="E54000062"/>
    <x v="27"/>
    <s v="D2P2L"/>
    <s v="E38000259"/>
    <s v="NHS Black Country ICB - D2P2L"/>
    <x v="0"/>
    <n v="250"/>
  </r>
  <r>
    <s v="Jul"/>
    <s v="2024"/>
    <x v="4"/>
    <d v="2024-07-31T00:00:00"/>
    <s v="Y60"/>
    <s v="E40000011"/>
    <x v="3"/>
    <s v="QUA"/>
    <s v="E54000062"/>
    <x v="27"/>
    <s v="D2P2L"/>
    <s v="E38000259"/>
    <s v="NHS Black Country ICB - D2P2L"/>
    <x v="1"/>
    <s v="*"/>
  </r>
  <r>
    <s v="Jul"/>
    <s v="2024"/>
    <x v="4"/>
    <d v="2024-07-31T00:00:00"/>
    <s v="Y60"/>
    <s v="E40000011"/>
    <x v="3"/>
    <s v="QUA"/>
    <s v="E54000062"/>
    <x v="27"/>
    <s v="D2P2L"/>
    <s v="E38000259"/>
    <s v="NHS Black Country ICB - D2P2L"/>
    <x v="2"/>
    <n v="590"/>
  </r>
  <r>
    <s v="Jul"/>
    <s v="2024"/>
    <x v="4"/>
    <d v="2024-07-31T00:00:00"/>
    <s v="Y60"/>
    <s v="E40000011"/>
    <x v="3"/>
    <s v="QUA"/>
    <s v="E54000062"/>
    <x v="27"/>
    <s v="D2P2L"/>
    <s v="E38000259"/>
    <s v="NHS Black Country ICB - D2P2L"/>
    <x v="3"/>
    <n v="4080"/>
  </r>
  <r>
    <s v="Jul"/>
    <s v="2024"/>
    <x v="4"/>
    <d v="2024-07-31T00:00:00"/>
    <s v="Y60"/>
    <s v="E40000011"/>
    <x v="3"/>
    <s v="QUA"/>
    <s v="E54000062"/>
    <x v="27"/>
    <s v="D2P2L"/>
    <s v="E38000259"/>
    <s v="NHS Black Country ICB - D2P2L"/>
    <x v="4"/>
    <n v="2395"/>
  </r>
  <r>
    <s v="Jul"/>
    <s v="2024"/>
    <x v="4"/>
    <d v="2024-07-31T00:00:00"/>
    <s v="Y60"/>
    <s v="E40000011"/>
    <x v="3"/>
    <s v="QUA"/>
    <s v="E54000062"/>
    <x v="27"/>
    <s v="D2P2L"/>
    <s v="E38000259"/>
    <s v="NHS Black Country ICB - D2P2L"/>
    <x v="5"/>
    <n v="2430"/>
  </r>
  <r>
    <s v="Jul"/>
    <s v="2024"/>
    <x v="4"/>
    <d v="2024-07-31T00:00:00"/>
    <s v="Y60"/>
    <s v="E40000011"/>
    <x v="3"/>
    <s v="QWU"/>
    <s v="E54000018"/>
    <x v="28"/>
    <s v="B2M3M"/>
    <s v="E38000251"/>
    <s v="NHS Coventry and Warwickshire ICB - B2M3M"/>
    <x v="0"/>
    <n v="40"/>
  </r>
  <r>
    <s v="Jul"/>
    <s v="2024"/>
    <x v="4"/>
    <d v="2024-07-31T00:00:00"/>
    <s v="Y60"/>
    <s v="E40000011"/>
    <x v="3"/>
    <s v="QWU"/>
    <s v="E54000018"/>
    <x v="28"/>
    <s v="B2M3M"/>
    <s v="E38000251"/>
    <s v="NHS Coventry and Warwickshire ICB - B2M3M"/>
    <x v="1"/>
    <s v="*"/>
  </r>
  <r>
    <s v="Jul"/>
    <s v="2024"/>
    <x v="4"/>
    <d v="2024-07-31T00:00:00"/>
    <s v="Y60"/>
    <s v="E40000011"/>
    <x v="3"/>
    <s v="QWU"/>
    <s v="E54000018"/>
    <x v="28"/>
    <s v="B2M3M"/>
    <s v="E38000251"/>
    <s v="NHS Coventry and Warwickshire ICB - B2M3M"/>
    <x v="2"/>
    <n v="580"/>
  </r>
  <r>
    <s v="Jul"/>
    <s v="2024"/>
    <x v="4"/>
    <d v="2024-07-31T00:00:00"/>
    <s v="Y60"/>
    <s v="E40000011"/>
    <x v="3"/>
    <s v="QWU"/>
    <s v="E54000018"/>
    <x v="28"/>
    <s v="B2M3M"/>
    <s v="E38000251"/>
    <s v="NHS Coventry and Warwickshire ICB - B2M3M"/>
    <x v="3"/>
    <n v="3995"/>
  </r>
  <r>
    <s v="Jul"/>
    <s v="2024"/>
    <x v="4"/>
    <d v="2024-07-31T00:00:00"/>
    <s v="Y60"/>
    <s v="E40000011"/>
    <x v="3"/>
    <s v="QWU"/>
    <s v="E54000018"/>
    <x v="28"/>
    <s v="B2M3M"/>
    <s v="E38000251"/>
    <s v="NHS Coventry and Warwickshire ICB - B2M3M"/>
    <x v="4"/>
    <n v="745"/>
  </r>
  <r>
    <s v="Jul"/>
    <s v="2024"/>
    <x v="4"/>
    <d v="2024-07-31T00:00:00"/>
    <s v="Y60"/>
    <s v="E40000011"/>
    <x v="3"/>
    <s v="QWU"/>
    <s v="E54000018"/>
    <x v="28"/>
    <s v="B2M3M"/>
    <s v="E38000251"/>
    <s v="NHS Coventry and Warwickshire ICB - B2M3M"/>
    <x v="5"/>
    <n v="2060"/>
  </r>
  <r>
    <s v="Jul"/>
    <s v="2024"/>
    <x v="4"/>
    <d v="2024-07-31T00:00:00"/>
    <s v="Y61"/>
    <s v="E40000013"/>
    <x v="4"/>
    <s v="QH8"/>
    <s v="E54000026"/>
    <x v="29"/>
    <s v="06Q"/>
    <s v="E38000106"/>
    <s v="NHS Mid and South Essex ICB - 06Q"/>
    <x v="0"/>
    <n v="45"/>
  </r>
  <r>
    <s v="Jul"/>
    <s v="2024"/>
    <x v="4"/>
    <d v="2024-07-31T00:00:00"/>
    <s v="Y61"/>
    <s v="E40000013"/>
    <x v="4"/>
    <s v="QH8"/>
    <s v="E54000026"/>
    <x v="29"/>
    <s v="06Q"/>
    <s v="E38000106"/>
    <s v="NHS Mid and South Essex ICB - 06Q"/>
    <x v="1"/>
    <s v="*"/>
  </r>
  <r>
    <s v="Jul"/>
    <s v="2024"/>
    <x v="4"/>
    <d v="2024-07-31T00:00:00"/>
    <s v="Y61"/>
    <s v="E40000013"/>
    <x v="4"/>
    <s v="QH8"/>
    <s v="E54000026"/>
    <x v="29"/>
    <s v="06Q"/>
    <s v="E38000106"/>
    <s v="NHS Mid and South Essex ICB - 06Q"/>
    <x v="2"/>
    <n v="135"/>
  </r>
  <r>
    <s v="Jul"/>
    <s v="2024"/>
    <x v="4"/>
    <d v="2024-07-31T00:00:00"/>
    <s v="Y61"/>
    <s v="E40000013"/>
    <x v="4"/>
    <s v="QH8"/>
    <s v="E54000026"/>
    <x v="29"/>
    <s v="06Q"/>
    <s v="E38000106"/>
    <s v="NHS Mid and South Essex ICB - 06Q"/>
    <x v="3"/>
    <n v="530"/>
  </r>
  <r>
    <s v="Jul"/>
    <s v="2024"/>
    <x v="4"/>
    <d v="2024-07-31T00:00:00"/>
    <s v="Y61"/>
    <s v="E40000013"/>
    <x v="4"/>
    <s v="QH8"/>
    <s v="E54000026"/>
    <x v="29"/>
    <s v="06Q"/>
    <s v="E38000106"/>
    <s v="NHS Mid and South Essex ICB - 06Q"/>
    <x v="4"/>
    <n v="1685"/>
  </r>
  <r>
    <s v="Jul"/>
    <s v="2024"/>
    <x v="4"/>
    <d v="2024-07-31T00:00:00"/>
    <s v="Y61"/>
    <s v="E40000013"/>
    <x v="4"/>
    <s v="QH8"/>
    <s v="E54000026"/>
    <x v="29"/>
    <s v="06Q"/>
    <s v="E38000106"/>
    <s v="NHS Mid and South Essex ICB - 06Q"/>
    <x v="5"/>
    <n v="1230"/>
  </r>
  <r>
    <s v="Jul"/>
    <s v="2024"/>
    <x v="4"/>
    <d v="2024-07-31T00:00:00"/>
    <s v="Y61"/>
    <s v="E40000013"/>
    <x v="4"/>
    <s v="QH8"/>
    <s v="E54000026"/>
    <x v="29"/>
    <s v="07G"/>
    <s v="E38000185"/>
    <s v="NHS Mid and South Essex ICB - 07G"/>
    <x v="0"/>
    <s v="*"/>
  </r>
  <r>
    <s v="Jul"/>
    <s v="2024"/>
    <x v="4"/>
    <d v="2024-07-31T00:00:00"/>
    <s v="Y61"/>
    <s v="E40000013"/>
    <x v="4"/>
    <s v="QH8"/>
    <s v="E54000026"/>
    <x v="29"/>
    <s v="07G"/>
    <s v="E38000185"/>
    <s v="NHS Mid and South Essex ICB - 07G"/>
    <x v="1"/>
    <s v="*"/>
  </r>
  <r>
    <s v="Jul"/>
    <s v="2024"/>
    <x v="4"/>
    <d v="2024-07-31T00:00:00"/>
    <s v="Y61"/>
    <s v="E40000013"/>
    <x v="4"/>
    <s v="QH8"/>
    <s v="E54000026"/>
    <x v="29"/>
    <s v="07G"/>
    <s v="E38000185"/>
    <s v="NHS Mid and South Essex ICB - 07G"/>
    <x v="2"/>
    <n v="20"/>
  </r>
  <r>
    <s v="Jul"/>
    <s v="2024"/>
    <x v="4"/>
    <d v="2024-07-31T00:00:00"/>
    <s v="Y61"/>
    <s v="E40000013"/>
    <x v="4"/>
    <s v="QH8"/>
    <s v="E54000026"/>
    <x v="29"/>
    <s v="07G"/>
    <s v="E38000185"/>
    <s v="NHS Mid and South Essex ICB - 07G"/>
    <x v="3"/>
    <n v="210"/>
  </r>
  <r>
    <s v="Jul"/>
    <s v="2024"/>
    <x v="4"/>
    <d v="2024-07-31T00:00:00"/>
    <s v="Y61"/>
    <s v="E40000013"/>
    <x v="4"/>
    <s v="QH8"/>
    <s v="E54000026"/>
    <x v="29"/>
    <s v="07G"/>
    <s v="E38000185"/>
    <s v="NHS Mid and South Essex ICB - 07G"/>
    <x v="4"/>
    <n v="520"/>
  </r>
  <r>
    <s v="Jul"/>
    <s v="2024"/>
    <x v="4"/>
    <d v="2024-07-31T00:00:00"/>
    <s v="Y61"/>
    <s v="E40000013"/>
    <x v="4"/>
    <s v="QH8"/>
    <s v="E54000026"/>
    <x v="29"/>
    <s v="07G"/>
    <s v="E38000185"/>
    <s v="NHS Mid and South Essex ICB - 07G"/>
    <x v="5"/>
    <n v="335"/>
  </r>
  <r>
    <s v="Jul"/>
    <s v="2024"/>
    <x v="4"/>
    <d v="2024-07-31T00:00:00"/>
    <s v="Y61"/>
    <s v="E40000013"/>
    <x v="4"/>
    <s v="QH8"/>
    <s v="E54000026"/>
    <x v="29"/>
    <s v="99E"/>
    <s v="E38000007"/>
    <s v="NHS Mid and South Essex ICB - 99E"/>
    <x v="0"/>
    <n v="15"/>
  </r>
  <r>
    <s v="Jul"/>
    <s v="2024"/>
    <x v="4"/>
    <d v="2024-07-31T00:00:00"/>
    <s v="Y61"/>
    <s v="E40000013"/>
    <x v="4"/>
    <s v="QH8"/>
    <s v="E54000026"/>
    <x v="29"/>
    <s v="99E"/>
    <s v="E38000007"/>
    <s v="NHS Mid and South Essex ICB - 99E"/>
    <x v="1"/>
    <s v="*"/>
  </r>
  <r>
    <s v="Jul"/>
    <s v="2024"/>
    <x v="4"/>
    <d v="2024-07-31T00:00:00"/>
    <s v="Y61"/>
    <s v="E40000013"/>
    <x v="4"/>
    <s v="QH8"/>
    <s v="E54000026"/>
    <x v="29"/>
    <s v="99E"/>
    <s v="E38000007"/>
    <s v="NHS Mid and South Essex ICB - 99E"/>
    <x v="2"/>
    <n v="80"/>
  </r>
  <r>
    <s v="Jul"/>
    <s v="2024"/>
    <x v="4"/>
    <d v="2024-07-31T00:00:00"/>
    <s v="Y61"/>
    <s v="E40000013"/>
    <x v="4"/>
    <s v="QH8"/>
    <s v="E54000026"/>
    <x v="29"/>
    <s v="99E"/>
    <s v="E38000007"/>
    <s v="NHS Mid and South Essex ICB - 99E"/>
    <x v="3"/>
    <n v="600"/>
  </r>
  <r>
    <s v="Jul"/>
    <s v="2024"/>
    <x v="4"/>
    <d v="2024-07-31T00:00:00"/>
    <s v="Y61"/>
    <s v="E40000013"/>
    <x v="4"/>
    <s v="QH8"/>
    <s v="E54000026"/>
    <x v="29"/>
    <s v="99E"/>
    <s v="E38000007"/>
    <s v="NHS Mid and South Essex ICB - 99E"/>
    <x v="4"/>
    <n v="845"/>
  </r>
  <r>
    <s v="Jul"/>
    <s v="2024"/>
    <x v="4"/>
    <d v="2024-07-31T00:00:00"/>
    <s v="Y61"/>
    <s v="E40000013"/>
    <x v="4"/>
    <s v="QH8"/>
    <s v="E54000026"/>
    <x v="29"/>
    <s v="99E"/>
    <s v="E38000007"/>
    <s v="NHS Mid and South Essex ICB - 99E"/>
    <x v="5"/>
    <n v="650"/>
  </r>
  <r>
    <s v="Jul"/>
    <s v="2024"/>
    <x v="4"/>
    <d v="2024-07-31T00:00:00"/>
    <s v="Y61"/>
    <s v="E40000013"/>
    <x v="4"/>
    <s v="QH8"/>
    <s v="E54000026"/>
    <x v="29"/>
    <s v="99F"/>
    <s v="E38000030"/>
    <s v="NHS Mid and South Essex ICB - 99F"/>
    <x v="0"/>
    <s v="*"/>
  </r>
  <r>
    <s v="Jul"/>
    <s v="2024"/>
    <x v="4"/>
    <d v="2024-07-31T00:00:00"/>
    <s v="Y61"/>
    <s v="E40000013"/>
    <x v="4"/>
    <s v="QH8"/>
    <s v="E54000026"/>
    <x v="29"/>
    <s v="99F"/>
    <s v="E38000030"/>
    <s v="NHS Mid and South Essex ICB - 99F"/>
    <x v="1"/>
    <s v="*"/>
  </r>
  <r>
    <s v="Jul"/>
    <s v="2024"/>
    <x v="4"/>
    <d v="2024-07-31T00:00:00"/>
    <s v="Y61"/>
    <s v="E40000013"/>
    <x v="4"/>
    <s v="QH8"/>
    <s v="E54000026"/>
    <x v="29"/>
    <s v="99F"/>
    <s v="E38000030"/>
    <s v="NHS Mid and South Essex ICB - 99F"/>
    <x v="2"/>
    <n v="40"/>
  </r>
  <r>
    <s v="Jul"/>
    <s v="2024"/>
    <x v="4"/>
    <d v="2024-07-31T00:00:00"/>
    <s v="Y61"/>
    <s v="E40000013"/>
    <x v="4"/>
    <s v="QH8"/>
    <s v="E54000026"/>
    <x v="29"/>
    <s v="99F"/>
    <s v="E38000030"/>
    <s v="NHS Mid and South Essex ICB - 99F"/>
    <x v="3"/>
    <n v="125"/>
  </r>
  <r>
    <s v="Jul"/>
    <s v="2024"/>
    <x v="4"/>
    <d v="2024-07-31T00:00:00"/>
    <s v="Y61"/>
    <s v="E40000013"/>
    <x v="4"/>
    <s v="QH8"/>
    <s v="E54000026"/>
    <x v="29"/>
    <s v="99F"/>
    <s v="E38000030"/>
    <s v="NHS Mid and South Essex ICB - 99F"/>
    <x v="4"/>
    <n v="1445"/>
  </r>
  <r>
    <s v="Jul"/>
    <s v="2024"/>
    <x v="4"/>
    <d v="2024-07-31T00:00:00"/>
    <s v="Y61"/>
    <s v="E40000013"/>
    <x v="4"/>
    <s v="QH8"/>
    <s v="E54000026"/>
    <x v="29"/>
    <s v="99F"/>
    <s v="E38000030"/>
    <s v="NHS Mid and South Essex ICB - 99F"/>
    <x v="5"/>
    <n v="510"/>
  </r>
  <r>
    <s v="Jul"/>
    <s v="2024"/>
    <x v="4"/>
    <d v="2024-07-31T00:00:00"/>
    <s v="Y61"/>
    <s v="E40000013"/>
    <x v="4"/>
    <s v="QH8"/>
    <s v="E54000026"/>
    <x v="29"/>
    <s v="99G"/>
    <s v="E38000168"/>
    <s v="NHS Mid and South Essex ICB - 99G"/>
    <x v="0"/>
    <n v="5"/>
  </r>
  <r>
    <s v="Jul"/>
    <s v="2024"/>
    <x v="4"/>
    <d v="2024-07-31T00:00:00"/>
    <s v="Y61"/>
    <s v="E40000013"/>
    <x v="4"/>
    <s v="QH8"/>
    <s v="E54000026"/>
    <x v="29"/>
    <s v="99G"/>
    <s v="E38000168"/>
    <s v="NHS Mid and South Essex ICB - 99G"/>
    <x v="1"/>
    <s v="*"/>
  </r>
  <r>
    <s v="Jul"/>
    <s v="2024"/>
    <x v="4"/>
    <d v="2024-07-31T00:00:00"/>
    <s v="Y61"/>
    <s v="E40000013"/>
    <x v="4"/>
    <s v="QH8"/>
    <s v="E54000026"/>
    <x v="29"/>
    <s v="99G"/>
    <s v="E38000168"/>
    <s v="NHS Mid and South Essex ICB - 99G"/>
    <x v="2"/>
    <n v="95"/>
  </r>
  <r>
    <s v="Jul"/>
    <s v="2024"/>
    <x v="4"/>
    <d v="2024-07-31T00:00:00"/>
    <s v="Y61"/>
    <s v="E40000013"/>
    <x v="4"/>
    <s v="QH8"/>
    <s v="E54000026"/>
    <x v="29"/>
    <s v="99G"/>
    <s v="E38000168"/>
    <s v="NHS Mid and South Essex ICB - 99G"/>
    <x v="3"/>
    <n v="145"/>
  </r>
  <r>
    <s v="Jul"/>
    <s v="2024"/>
    <x v="4"/>
    <d v="2024-07-31T00:00:00"/>
    <s v="Y61"/>
    <s v="E40000013"/>
    <x v="4"/>
    <s v="QH8"/>
    <s v="E54000026"/>
    <x v="29"/>
    <s v="99G"/>
    <s v="E38000168"/>
    <s v="NHS Mid and South Essex ICB - 99G"/>
    <x v="4"/>
    <n v="1195"/>
  </r>
  <r>
    <s v="Jul"/>
    <s v="2024"/>
    <x v="4"/>
    <d v="2024-07-31T00:00:00"/>
    <s v="Y61"/>
    <s v="E40000013"/>
    <x v="4"/>
    <s v="QH8"/>
    <s v="E54000026"/>
    <x v="29"/>
    <s v="99G"/>
    <s v="E38000168"/>
    <s v="NHS Mid and South Essex ICB - 99G"/>
    <x v="5"/>
    <n v="725"/>
  </r>
  <r>
    <s v="Jul"/>
    <s v="2024"/>
    <x v="4"/>
    <d v="2024-07-31T00:00:00"/>
    <s v="Y61"/>
    <s v="E40000013"/>
    <x v="4"/>
    <s v="QHG"/>
    <s v="E54000024"/>
    <x v="30"/>
    <s v="M1J4Y"/>
    <s v="E38000249"/>
    <s v="NHS Bedfordshire, Luton and Milton Keynes ICB - M1J4Y"/>
    <x v="0"/>
    <n v="115"/>
  </r>
  <r>
    <s v="Jul"/>
    <s v="2024"/>
    <x v="4"/>
    <d v="2024-07-31T00:00:00"/>
    <s v="Y61"/>
    <s v="E40000013"/>
    <x v="4"/>
    <s v="QHG"/>
    <s v="E54000024"/>
    <x v="30"/>
    <s v="M1J4Y"/>
    <s v="E38000249"/>
    <s v="NHS Bedfordshire, Luton and Milton Keynes ICB - M1J4Y"/>
    <x v="1"/>
    <n v="10"/>
  </r>
  <r>
    <s v="Jul"/>
    <s v="2024"/>
    <x v="4"/>
    <d v="2024-07-31T00:00:00"/>
    <s v="Y61"/>
    <s v="E40000013"/>
    <x v="4"/>
    <s v="QHG"/>
    <s v="E54000024"/>
    <x v="30"/>
    <s v="M1J4Y"/>
    <s v="E38000249"/>
    <s v="NHS Bedfordshire, Luton and Milton Keynes ICB - M1J4Y"/>
    <x v="2"/>
    <n v="200"/>
  </r>
  <r>
    <s v="Jul"/>
    <s v="2024"/>
    <x v="4"/>
    <d v="2024-07-31T00:00:00"/>
    <s v="Y61"/>
    <s v="E40000013"/>
    <x v="4"/>
    <s v="QHG"/>
    <s v="E54000024"/>
    <x v="30"/>
    <s v="M1J4Y"/>
    <s v="E38000249"/>
    <s v="NHS Bedfordshire, Luton and Milton Keynes ICB - M1J4Y"/>
    <x v="3"/>
    <n v="2015"/>
  </r>
  <r>
    <s v="Jul"/>
    <s v="2024"/>
    <x v="4"/>
    <d v="2024-07-31T00:00:00"/>
    <s v="Y61"/>
    <s v="E40000013"/>
    <x v="4"/>
    <s v="QHG"/>
    <s v="E54000024"/>
    <x v="30"/>
    <s v="M1J4Y"/>
    <s v="E38000249"/>
    <s v="NHS Bedfordshire, Luton and Milton Keynes ICB - M1J4Y"/>
    <x v="4"/>
    <n v="2850"/>
  </r>
  <r>
    <s v="Jul"/>
    <s v="2024"/>
    <x v="4"/>
    <d v="2024-07-31T00:00:00"/>
    <s v="Y61"/>
    <s v="E40000013"/>
    <x v="4"/>
    <s v="QHG"/>
    <s v="E54000024"/>
    <x v="30"/>
    <s v="M1J4Y"/>
    <s v="E38000249"/>
    <s v="NHS Bedfordshire, Luton and Milton Keynes ICB - M1J4Y"/>
    <x v="5"/>
    <n v="2320"/>
  </r>
  <r>
    <s v="Jul"/>
    <s v="2024"/>
    <x v="4"/>
    <d v="2024-07-31T00:00:00"/>
    <s v="Y61"/>
    <s v="E40000013"/>
    <x v="4"/>
    <s v="QJG"/>
    <s v="E54000023"/>
    <x v="31"/>
    <s v="06L"/>
    <s v="E38000086"/>
    <s v="NHS Suffolk and North East Essex ICB - 06L"/>
    <x v="0"/>
    <n v="30"/>
  </r>
  <r>
    <s v="Jul"/>
    <s v="2024"/>
    <x v="4"/>
    <d v="2024-07-31T00:00:00"/>
    <s v="Y61"/>
    <s v="E40000013"/>
    <x v="4"/>
    <s v="QJG"/>
    <s v="E54000023"/>
    <x v="31"/>
    <s v="06L"/>
    <s v="E38000086"/>
    <s v="NHS Suffolk and North East Essex ICB - 06L"/>
    <x v="1"/>
    <s v="*"/>
  </r>
  <r>
    <s v="Jul"/>
    <s v="2024"/>
    <x v="4"/>
    <d v="2024-07-31T00:00:00"/>
    <s v="Y61"/>
    <s v="E40000013"/>
    <x v="4"/>
    <s v="QJG"/>
    <s v="E54000023"/>
    <x v="31"/>
    <s v="06L"/>
    <s v="E38000086"/>
    <s v="NHS Suffolk and North East Essex ICB - 06L"/>
    <x v="2"/>
    <n v="195"/>
  </r>
  <r>
    <s v="Jul"/>
    <s v="2024"/>
    <x v="4"/>
    <d v="2024-07-31T00:00:00"/>
    <s v="Y61"/>
    <s v="E40000013"/>
    <x v="4"/>
    <s v="QJG"/>
    <s v="E54000023"/>
    <x v="31"/>
    <s v="06L"/>
    <s v="E38000086"/>
    <s v="NHS Suffolk and North East Essex ICB - 06L"/>
    <x v="3"/>
    <n v="1465"/>
  </r>
  <r>
    <s v="Jul"/>
    <s v="2024"/>
    <x v="4"/>
    <d v="2024-07-31T00:00:00"/>
    <s v="Y61"/>
    <s v="E40000013"/>
    <x v="4"/>
    <s v="QJG"/>
    <s v="E54000023"/>
    <x v="31"/>
    <s v="06L"/>
    <s v="E38000086"/>
    <s v="NHS Suffolk and North East Essex ICB - 06L"/>
    <x v="4"/>
    <n v="710"/>
  </r>
  <r>
    <s v="Jul"/>
    <s v="2024"/>
    <x v="4"/>
    <d v="2024-07-31T00:00:00"/>
    <s v="Y61"/>
    <s v="E40000013"/>
    <x v="4"/>
    <s v="QJG"/>
    <s v="E54000023"/>
    <x v="31"/>
    <s v="06L"/>
    <s v="E38000086"/>
    <s v="NHS Suffolk and North East Essex ICB - 06L"/>
    <x v="5"/>
    <n v="1415"/>
  </r>
  <r>
    <s v="Jul"/>
    <s v="2024"/>
    <x v="4"/>
    <d v="2024-07-31T00:00:00"/>
    <s v="Y61"/>
    <s v="E40000013"/>
    <x v="4"/>
    <s v="QJG"/>
    <s v="E54000023"/>
    <x v="31"/>
    <s v="06T"/>
    <s v="E38000117"/>
    <s v="NHS Suffolk and North East Essex ICB - 06T"/>
    <x v="0"/>
    <n v="25"/>
  </r>
  <r>
    <s v="Jul"/>
    <s v="2024"/>
    <x v="4"/>
    <d v="2024-07-31T00:00:00"/>
    <s v="Y61"/>
    <s v="E40000013"/>
    <x v="4"/>
    <s v="QJG"/>
    <s v="E54000023"/>
    <x v="31"/>
    <s v="06T"/>
    <s v="E38000117"/>
    <s v="NHS Suffolk and North East Essex ICB - 06T"/>
    <x v="1"/>
    <n v="5"/>
  </r>
  <r>
    <s v="Jul"/>
    <s v="2024"/>
    <x v="4"/>
    <d v="2024-07-31T00:00:00"/>
    <s v="Y61"/>
    <s v="E40000013"/>
    <x v="4"/>
    <s v="QJG"/>
    <s v="E54000023"/>
    <x v="31"/>
    <s v="06T"/>
    <s v="E38000117"/>
    <s v="NHS Suffolk and North East Essex ICB - 06T"/>
    <x v="2"/>
    <n v="270"/>
  </r>
  <r>
    <s v="Jul"/>
    <s v="2024"/>
    <x v="4"/>
    <d v="2024-07-31T00:00:00"/>
    <s v="Y61"/>
    <s v="E40000013"/>
    <x v="4"/>
    <s v="QJG"/>
    <s v="E54000023"/>
    <x v="31"/>
    <s v="06T"/>
    <s v="E38000117"/>
    <s v="NHS Suffolk and North East Essex ICB - 06T"/>
    <x v="3"/>
    <n v="2160"/>
  </r>
  <r>
    <s v="Jul"/>
    <s v="2024"/>
    <x v="4"/>
    <d v="2024-07-31T00:00:00"/>
    <s v="Y61"/>
    <s v="E40000013"/>
    <x v="4"/>
    <s v="QJG"/>
    <s v="E54000023"/>
    <x v="31"/>
    <s v="06T"/>
    <s v="E38000117"/>
    <s v="NHS Suffolk and North East Essex ICB - 06T"/>
    <x v="4"/>
    <n v="345"/>
  </r>
  <r>
    <s v="Jul"/>
    <s v="2024"/>
    <x v="4"/>
    <d v="2024-07-31T00:00:00"/>
    <s v="Y61"/>
    <s v="E40000013"/>
    <x v="4"/>
    <s v="QJG"/>
    <s v="E54000023"/>
    <x v="31"/>
    <s v="06T"/>
    <s v="E38000117"/>
    <s v="NHS Suffolk and North East Essex ICB - 06T"/>
    <x v="5"/>
    <n v="1185"/>
  </r>
  <r>
    <s v="Jul"/>
    <s v="2024"/>
    <x v="4"/>
    <d v="2024-07-31T00:00:00"/>
    <s v="Y61"/>
    <s v="E40000013"/>
    <x v="4"/>
    <s v="QJG"/>
    <s v="E54000023"/>
    <x v="31"/>
    <s v="07K"/>
    <s v="E38000204"/>
    <s v="NHS Suffolk and North East Essex ICB - 07K"/>
    <x v="0"/>
    <n v="5"/>
  </r>
  <r>
    <s v="Jul"/>
    <s v="2024"/>
    <x v="4"/>
    <d v="2024-07-31T00:00:00"/>
    <s v="Y61"/>
    <s v="E40000013"/>
    <x v="4"/>
    <s v="QJG"/>
    <s v="E54000023"/>
    <x v="31"/>
    <s v="07K"/>
    <s v="E38000204"/>
    <s v="NHS Suffolk and North East Essex ICB - 07K"/>
    <x v="1"/>
    <s v="*"/>
  </r>
  <r>
    <s v="Jul"/>
    <s v="2024"/>
    <x v="4"/>
    <d v="2024-07-31T00:00:00"/>
    <s v="Y61"/>
    <s v="E40000013"/>
    <x v="4"/>
    <s v="QJG"/>
    <s v="E54000023"/>
    <x v="31"/>
    <s v="07K"/>
    <s v="E38000204"/>
    <s v="NHS Suffolk and North East Essex ICB - 07K"/>
    <x v="2"/>
    <n v="75"/>
  </r>
  <r>
    <s v="Jul"/>
    <s v="2024"/>
    <x v="4"/>
    <d v="2024-07-31T00:00:00"/>
    <s v="Y61"/>
    <s v="E40000013"/>
    <x v="4"/>
    <s v="QJG"/>
    <s v="E54000023"/>
    <x v="31"/>
    <s v="07K"/>
    <s v="E38000204"/>
    <s v="NHS Suffolk and North East Essex ICB - 07K"/>
    <x v="3"/>
    <n v="1195"/>
  </r>
  <r>
    <s v="Jul"/>
    <s v="2024"/>
    <x v="4"/>
    <d v="2024-07-31T00:00:00"/>
    <s v="Y61"/>
    <s v="E40000013"/>
    <x v="4"/>
    <s v="QJG"/>
    <s v="E54000023"/>
    <x v="31"/>
    <s v="07K"/>
    <s v="E38000204"/>
    <s v="NHS Suffolk and North East Essex ICB - 07K"/>
    <x v="4"/>
    <n v="335"/>
  </r>
  <r>
    <s v="Jul"/>
    <s v="2024"/>
    <x v="4"/>
    <d v="2024-07-31T00:00:00"/>
    <s v="Y61"/>
    <s v="E40000013"/>
    <x v="4"/>
    <s v="QJG"/>
    <s v="E54000023"/>
    <x v="31"/>
    <s v="07K"/>
    <s v="E38000204"/>
    <s v="NHS Suffolk and North East Essex ICB - 07K"/>
    <x v="5"/>
    <n v="800"/>
  </r>
  <r>
    <s v="Jul"/>
    <s v="2024"/>
    <x v="4"/>
    <d v="2024-07-31T00:00:00"/>
    <s v="Y61"/>
    <s v="E40000013"/>
    <x v="4"/>
    <s v="QM7"/>
    <s v="E54000025"/>
    <x v="32"/>
    <s v="06K"/>
    <s v="E38000049"/>
    <s v="NHS Hertfordshire and West Essex ICB - 06K"/>
    <x v="0"/>
    <n v="40"/>
  </r>
  <r>
    <s v="Jul"/>
    <s v="2024"/>
    <x v="4"/>
    <d v="2024-07-31T00:00:00"/>
    <s v="Y61"/>
    <s v="E40000013"/>
    <x v="4"/>
    <s v="QM7"/>
    <s v="E54000025"/>
    <x v="32"/>
    <s v="06K"/>
    <s v="E38000049"/>
    <s v="NHS Hertfordshire and West Essex ICB - 06K"/>
    <x v="1"/>
    <s v="*"/>
  </r>
  <r>
    <s v="Jul"/>
    <s v="2024"/>
    <x v="4"/>
    <d v="2024-07-31T00:00:00"/>
    <s v="Y61"/>
    <s v="E40000013"/>
    <x v="4"/>
    <s v="QM7"/>
    <s v="E54000025"/>
    <x v="32"/>
    <s v="06K"/>
    <s v="E38000049"/>
    <s v="NHS Hertfordshire and West Essex ICB - 06K"/>
    <x v="2"/>
    <n v="330"/>
  </r>
  <r>
    <s v="Jul"/>
    <s v="2024"/>
    <x v="4"/>
    <d v="2024-07-31T00:00:00"/>
    <s v="Y61"/>
    <s v="E40000013"/>
    <x v="4"/>
    <s v="QM7"/>
    <s v="E54000025"/>
    <x v="32"/>
    <s v="06K"/>
    <s v="E38000049"/>
    <s v="NHS Hertfordshire and West Essex ICB - 06K"/>
    <x v="3"/>
    <n v="1365"/>
  </r>
  <r>
    <s v="Jul"/>
    <s v="2024"/>
    <x v="4"/>
    <d v="2024-07-31T00:00:00"/>
    <s v="Y61"/>
    <s v="E40000013"/>
    <x v="4"/>
    <s v="QM7"/>
    <s v="E54000025"/>
    <x v="32"/>
    <s v="06K"/>
    <s v="E38000049"/>
    <s v="NHS Hertfordshire and West Essex ICB - 06K"/>
    <x v="4"/>
    <n v="1735"/>
  </r>
  <r>
    <s v="Jul"/>
    <s v="2024"/>
    <x v="4"/>
    <d v="2024-07-31T00:00:00"/>
    <s v="Y61"/>
    <s v="E40000013"/>
    <x v="4"/>
    <s v="QM7"/>
    <s v="E54000025"/>
    <x v="32"/>
    <s v="06K"/>
    <s v="E38000049"/>
    <s v="NHS Hertfordshire and West Essex ICB - 06K"/>
    <x v="5"/>
    <n v="1340"/>
  </r>
  <r>
    <s v="Jul"/>
    <s v="2024"/>
    <x v="4"/>
    <d v="2024-07-31T00:00:00"/>
    <s v="Y61"/>
    <s v="E40000013"/>
    <x v="4"/>
    <s v="QM7"/>
    <s v="E54000025"/>
    <x v="32"/>
    <s v="06N"/>
    <s v="E38000079"/>
    <s v="NHS Hertfordshire and West Essex ICB - 06N"/>
    <x v="0"/>
    <n v="125"/>
  </r>
  <r>
    <s v="Jul"/>
    <s v="2024"/>
    <x v="4"/>
    <d v="2024-07-31T00:00:00"/>
    <s v="Y61"/>
    <s v="E40000013"/>
    <x v="4"/>
    <s v="QM7"/>
    <s v="E54000025"/>
    <x v="32"/>
    <s v="06N"/>
    <s v="E38000079"/>
    <s v="NHS Hertfordshire and West Essex ICB - 06N"/>
    <x v="1"/>
    <s v="*"/>
  </r>
  <r>
    <s v="Jul"/>
    <s v="2024"/>
    <x v="4"/>
    <d v="2024-07-31T00:00:00"/>
    <s v="Y61"/>
    <s v="E40000013"/>
    <x v="4"/>
    <s v="QM7"/>
    <s v="E54000025"/>
    <x v="32"/>
    <s v="06N"/>
    <s v="E38000079"/>
    <s v="NHS Hertfordshire and West Essex ICB - 06N"/>
    <x v="2"/>
    <n v="355"/>
  </r>
  <r>
    <s v="Jul"/>
    <s v="2024"/>
    <x v="4"/>
    <d v="2024-07-31T00:00:00"/>
    <s v="Y61"/>
    <s v="E40000013"/>
    <x v="4"/>
    <s v="QM7"/>
    <s v="E54000025"/>
    <x v="32"/>
    <s v="06N"/>
    <s v="E38000079"/>
    <s v="NHS Hertfordshire and West Essex ICB - 06N"/>
    <x v="3"/>
    <n v="2675"/>
  </r>
  <r>
    <s v="Jul"/>
    <s v="2024"/>
    <x v="4"/>
    <d v="2024-07-31T00:00:00"/>
    <s v="Y61"/>
    <s v="E40000013"/>
    <x v="4"/>
    <s v="QM7"/>
    <s v="E54000025"/>
    <x v="32"/>
    <s v="06N"/>
    <s v="E38000079"/>
    <s v="NHS Hertfordshire and West Essex ICB - 06N"/>
    <x v="4"/>
    <n v="500"/>
  </r>
  <r>
    <s v="Jul"/>
    <s v="2024"/>
    <x v="4"/>
    <d v="2024-07-31T00:00:00"/>
    <s v="Y61"/>
    <s v="E40000013"/>
    <x v="4"/>
    <s v="QM7"/>
    <s v="E54000025"/>
    <x v="32"/>
    <s v="06N"/>
    <s v="E38000079"/>
    <s v="NHS Hertfordshire and West Essex ICB - 06N"/>
    <x v="5"/>
    <n v="1315"/>
  </r>
  <r>
    <s v="Jul"/>
    <s v="2024"/>
    <x v="4"/>
    <d v="2024-07-31T00:00:00"/>
    <s v="Y61"/>
    <s v="E40000013"/>
    <x v="4"/>
    <s v="QM7"/>
    <s v="E54000025"/>
    <x v="32"/>
    <s v="07H"/>
    <s v="E38000197"/>
    <s v="NHS Hertfordshire and West Essex ICB - 07H"/>
    <x v="0"/>
    <n v="60"/>
  </r>
  <r>
    <s v="Jul"/>
    <s v="2024"/>
    <x v="4"/>
    <d v="2024-07-31T00:00:00"/>
    <s v="Y61"/>
    <s v="E40000013"/>
    <x v="4"/>
    <s v="QM7"/>
    <s v="E54000025"/>
    <x v="32"/>
    <s v="07H"/>
    <s v="E38000197"/>
    <s v="NHS Hertfordshire and West Essex ICB - 07H"/>
    <x v="1"/>
    <s v="*"/>
  </r>
  <r>
    <s v="Jul"/>
    <s v="2024"/>
    <x v="4"/>
    <d v="2024-07-31T00:00:00"/>
    <s v="Y61"/>
    <s v="E40000013"/>
    <x v="4"/>
    <s v="QM7"/>
    <s v="E54000025"/>
    <x v="32"/>
    <s v="07H"/>
    <s v="E38000197"/>
    <s v="NHS Hertfordshire and West Essex ICB - 07H"/>
    <x v="2"/>
    <n v="140"/>
  </r>
  <r>
    <s v="Jul"/>
    <s v="2024"/>
    <x v="4"/>
    <d v="2024-07-31T00:00:00"/>
    <s v="Y61"/>
    <s v="E40000013"/>
    <x v="4"/>
    <s v="QM7"/>
    <s v="E54000025"/>
    <x v="32"/>
    <s v="07H"/>
    <s v="E38000197"/>
    <s v="NHS Hertfordshire and West Essex ICB - 07H"/>
    <x v="3"/>
    <n v="800"/>
  </r>
  <r>
    <s v="Jul"/>
    <s v="2024"/>
    <x v="4"/>
    <d v="2024-07-31T00:00:00"/>
    <s v="Y61"/>
    <s v="E40000013"/>
    <x v="4"/>
    <s v="QM7"/>
    <s v="E54000025"/>
    <x v="32"/>
    <s v="07H"/>
    <s v="E38000197"/>
    <s v="NHS Hertfordshire and West Essex ICB - 07H"/>
    <x v="4"/>
    <n v="1090"/>
  </r>
  <r>
    <s v="Jul"/>
    <s v="2024"/>
    <x v="4"/>
    <d v="2024-07-31T00:00:00"/>
    <s v="Y61"/>
    <s v="E40000013"/>
    <x v="4"/>
    <s v="QM7"/>
    <s v="E54000025"/>
    <x v="32"/>
    <s v="07H"/>
    <s v="E38000197"/>
    <s v="NHS Hertfordshire and West Essex ICB - 07H"/>
    <x v="5"/>
    <n v="935"/>
  </r>
  <r>
    <s v="Jul"/>
    <s v="2024"/>
    <x v="4"/>
    <d v="2024-07-31T00:00:00"/>
    <s v="Y61"/>
    <s v="E40000013"/>
    <x v="4"/>
    <s v="QMM"/>
    <s v="E54000022"/>
    <x v="33"/>
    <s v="26A"/>
    <s v="E38000239"/>
    <s v="NHS Norfolk and Waveney ICB - 26A"/>
    <x v="0"/>
    <n v="65"/>
  </r>
  <r>
    <s v="Jul"/>
    <s v="2024"/>
    <x v="4"/>
    <d v="2024-07-31T00:00:00"/>
    <s v="Y61"/>
    <s v="E40000013"/>
    <x v="4"/>
    <s v="QMM"/>
    <s v="E54000022"/>
    <x v="33"/>
    <s v="26A"/>
    <s v="E38000239"/>
    <s v="NHS Norfolk and Waveney ICB - 26A"/>
    <x v="1"/>
    <s v="*"/>
  </r>
  <r>
    <s v="Jul"/>
    <s v="2024"/>
    <x v="4"/>
    <d v="2024-07-31T00:00:00"/>
    <s v="Y61"/>
    <s v="E40000013"/>
    <x v="4"/>
    <s v="QMM"/>
    <s v="E54000022"/>
    <x v="33"/>
    <s v="26A"/>
    <s v="E38000239"/>
    <s v="NHS Norfolk and Waveney ICB - 26A"/>
    <x v="2"/>
    <n v="200"/>
  </r>
  <r>
    <s v="Jul"/>
    <s v="2024"/>
    <x v="4"/>
    <d v="2024-07-31T00:00:00"/>
    <s v="Y61"/>
    <s v="E40000013"/>
    <x v="4"/>
    <s v="QMM"/>
    <s v="E54000022"/>
    <x v="33"/>
    <s v="26A"/>
    <s v="E38000239"/>
    <s v="NHS Norfolk and Waveney ICB - 26A"/>
    <x v="3"/>
    <n v="5065"/>
  </r>
  <r>
    <s v="Jul"/>
    <s v="2024"/>
    <x v="4"/>
    <d v="2024-07-31T00:00:00"/>
    <s v="Y61"/>
    <s v="E40000013"/>
    <x v="4"/>
    <s v="QMM"/>
    <s v="E54000022"/>
    <x v="33"/>
    <s v="26A"/>
    <s v="E38000239"/>
    <s v="NHS Norfolk and Waveney ICB - 26A"/>
    <x v="4"/>
    <n v="1995"/>
  </r>
  <r>
    <s v="Jul"/>
    <s v="2024"/>
    <x v="4"/>
    <d v="2024-07-31T00:00:00"/>
    <s v="Y61"/>
    <s v="E40000013"/>
    <x v="4"/>
    <s v="QMM"/>
    <s v="E54000022"/>
    <x v="33"/>
    <s v="26A"/>
    <s v="E38000239"/>
    <s v="NHS Norfolk and Waveney ICB - 26A"/>
    <x v="5"/>
    <n v="4105"/>
  </r>
  <r>
    <s v="Jul"/>
    <s v="2024"/>
    <x v="4"/>
    <d v="2024-07-31T00:00:00"/>
    <s v="Y61"/>
    <s v="E40000013"/>
    <x v="4"/>
    <s v="QUE"/>
    <s v="E54000056"/>
    <x v="34"/>
    <s v="06H"/>
    <s v="E38000260"/>
    <s v="NHS Cambridgeshire and Peterborough ICB - 06H"/>
    <x v="0"/>
    <n v="200"/>
  </r>
  <r>
    <s v="Jul"/>
    <s v="2024"/>
    <x v="4"/>
    <d v="2024-07-31T00:00:00"/>
    <s v="Y61"/>
    <s v="E40000013"/>
    <x v="4"/>
    <s v="QUE"/>
    <s v="E54000056"/>
    <x v="34"/>
    <s v="06H"/>
    <s v="E38000260"/>
    <s v="NHS Cambridgeshire and Peterborough ICB - 06H"/>
    <x v="1"/>
    <n v="10"/>
  </r>
  <r>
    <s v="Jul"/>
    <s v="2024"/>
    <x v="4"/>
    <d v="2024-07-31T00:00:00"/>
    <s v="Y61"/>
    <s v="E40000013"/>
    <x v="4"/>
    <s v="QUE"/>
    <s v="E54000056"/>
    <x v="34"/>
    <s v="06H"/>
    <s v="E38000260"/>
    <s v="NHS Cambridgeshire and Peterborough ICB - 06H"/>
    <x v="2"/>
    <n v="310"/>
  </r>
  <r>
    <s v="Jul"/>
    <s v="2024"/>
    <x v="4"/>
    <d v="2024-07-31T00:00:00"/>
    <s v="Y61"/>
    <s v="E40000013"/>
    <x v="4"/>
    <s v="QUE"/>
    <s v="E54000056"/>
    <x v="34"/>
    <s v="06H"/>
    <s v="E38000260"/>
    <s v="NHS Cambridgeshire and Peterborough ICB - 06H"/>
    <x v="3"/>
    <n v="2175"/>
  </r>
  <r>
    <s v="Jul"/>
    <s v="2024"/>
    <x v="4"/>
    <d v="2024-07-31T00:00:00"/>
    <s v="Y61"/>
    <s v="E40000013"/>
    <x v="4"/>
    <s v="QUE"/>
    <s v="E54000056"/>
    <x v="34"/>
    <s v="06H"/>
    <s v="E38000260"/>
    <s v="NHS Cambridgeshire and Peterborough ICB - 06H"/>
    <x v="4"/>
    <n v="1980"/>
  </r>
  <r>
    <s v="Jul"/>
    <s v="2024"/>
    <x v="4"/>
    <d v="2024-07-31T00:00:00"/>
    <s v="Y61"/>
    <s v="E40000013"/>
    <x v="4"/>
    <s v="QUE"/>
    <s v="E54000056"/>
    <x v="34"/>
    <s v="06H"/>
    <s v="E38000260"/>
    <s v="NHS Cambridgeshire and Peterborough ICB - 06H"/>
    <x v="5"/>
    <n v="2260"/>
  </r>
  <r>
    <s v="Jul"/>
    <s v="2024"/>
    <x v="4"/>
    <d v="2024-07-31T00:00:00"/>
    <s v="Y62"/>
    <s v="E40000014"/>
    <x v="5"/>
    <s v="QE1"/>
    <s v="E54000048"/>
    <x v="35"/>
    <s v="00Q"/>
    <s v="E38000014"/>
    <s v="NHS Lancashire and South Cumbria ICB - 00Q"/>
    <x v="0"/>
    <n v="15"/>
  </r>
  <r>
    <s v="Jul"/>
    <s v="2024"/>
    <x v="4"/>
    <d v="2024-07-31T00:00:00"/>
    <s v="Y62"/>
    <s v="E40000014"/>
    <x v="5"/>
    <s v="QE1"/>
    <s v="E54000048"/>
    <x v="35"/>
    <s v="00Q"/>
    <s v="E38000014"/>
    <s v="NHS Lancashire and South Cumbria ICB - 00Q"/>
    <x v="1"/>
    <s v="*"/>
  </r>
  <r>
    <s v="Jul"/>
    <s v="2024"/>
    <x v="4"/>
    <d v="2024-07-31T00:00:00"/>
    <s v="Y62"/>
    <s v="E40000014"/>
    <x v="5"/>
    <s v="QE1"/>
    <s v="E54000048"/>
    <x v="35"/>
    <s v="00Q"/>
    <s v="E38000014"/>
    <s v="NHS Lancashire and South Cumbria ICB - 00Q"/>
    <x v="2"/>
    <n v="75"/>
  </r>
  <r>
    <s v="Jul"/>
    <s v="2024"/>
    <x v="4"/>
    <d v="2024-07-31T00:00:00"/>
    <s v="Y62"/>
    <s v="E40000014"/>
    <x v="5"/>
    <s v="QE1"/>
    <s v="E54000048"/>
    <x v="35"/>
    <s v="00Q"/>
    <s v="E38000014"/>
    <s v="NHS Lancashire and South Cumbria ICB - 00Q"/>
    <x v="3"/>
    <n v="540"/>
  </r>
  <r>
    <s v="Jul"/>
    <s v="2024"/>
    <x v="4"/>
    <d v="2024-07-31T00:00:00"/>
    <s v="Y62"/>
    <s v="E40000014"/>
    <x v="5"/>
    <s v="QE1"/>
    <s v="E54000048"/>
    <x v="35"/>
    <s v="00Q"/>
    <s v="E38000014"/>
    <s v="NHS Lancashire and South Cumbria ICB - 00Q"/>
    <x v="4"/>
    <n v="235"/>
  </r>
  <r>
    <s v="Jul"/>
    <s v="2024"/>
    <x v="4"/>
    <d v="2024-07-31T00:00:00"/>
    <s v="Y62"/>
    <s v="E40000014"/>
    <x v="5"/>
    <s v="QE1"/>
    <s v="E54000048"/>
    <x v="35"/>
    <s v="00Q"/>
    <s v="E38000014"/>
    <s v="NHS Lancashire and South Cumbria ICB - 00Q"/>
    <x v="5"/>
    <n v="240"/>
  </r>
  <r>
    <s v="Jul"/>
    <s v="2024"/>
    <x v="4"/>
    <d v="2024-07-31T00:00:00"/>
    <s v="Y62"/>
    <s v="E40000014"/>
    <x v="5"/>
    <s v="QE1"/>
    <s v="E54000048"/>
    <x v="35"/>
    <s v="00R"/>
    <s v="E38000015"/>
    <s v="NHS Lancashire and South Cumbria ICB - 00R"/>
    <x v="0"/>
    <n v="35"/>
  </r>
  <r>
    <s v="Jul"/>
    <s v="2024"/>
    <x v="4"/>
    <d v="2024-07-31T00:00:00"/>
    <s v="Y62"/>
    <s v="E40000014"/>
    <x v="5"/>
    <s v="QE1"/>
    <s v="E54000048"/>
    <x v="35"/>
    <s v="00R"/>
    <s v="E38000015"/>
    <s v="NHS Lancashire and South Cumbria ICB - 00R"/>
    <x v="1"/>
    <s v="*"/>
  </r>
  <r>
    <s v="Jul"/>
    <s v="2024"/>
    <x v="4"/>
    <d v="2024-07-31T00:00:00"/>
    <s v="Y62"/>
    <s v="E40000014"/>
    <x v="5"/>
    <s v="QE1"/>
    <s v="E54000048"/>
    <x v="35"/>
    <s v="00R"/>
    <s v="E38000015"/>
    <s v="NHS Lancashire and South Cumbria ICB - 00R"/>
    <x v="2"/>
    <n v="180"/>
  </r>
  <r>
    <s v="Jul"/>
    <s v="2024"/>
    <x v="4"/>
    <d v="2024-07-31T00:00:00"/>
    <s v="Y62"/>
    <s v="E40000014"/>
    <x v="5"/>
    <s v="QE1"/>
    <s v="E54000048"/>
    <x v="35"/>
    <s v="00R"/>
    <s v="E38000015"/>
    <s v="NHS Lancashire and South Cumbria ICB - 00R"/>
    <x v="3"/>
    <n v="735"/>
  </r>
  <r>
    <s v="Jul"/>
    <s v="2024"/>
    <x v="4"/>
    <d v="2024-07-31T00:00:00"/>
    <s v="Y62"/>
    <s v="E40000014"/>
    <x v="5"/>
    <s v="QE1"/>
    <s v="E54000048"/>
    <x v="35"/>
    <s v="00R"/>
    <s v="E38000015"/>
    <s v="NHS Lancashire and South Cumbria ICB - 00R"/>
    <x v="4"/>
    <n v="210"/>
  </r>
  <r>
    <s v="Jul"/>
    <s v="2024"/>
    <x v="4"/>
    <d v="2024-07-31T00:00:00"/>
    <s v="Y62"/>
    <s v="E40000014"/>
    <x v="5"/>
    <s v="QE1"/>
    <s v="E54000048"/>
    <x v="35"/>
    <s v="00R"/>
    <s v="E38000015"/>
    <s v="NHS Lancashire and South Cumbria ICB - 00R"/>
    <x v="5"/>
    <n v="420"/>
  </r>
  <r>
    <s v="Jul"/>
    <s v="2024"/>
    <x v="4"/>
    <d v="2024-07-31T00:00:00"/>
    <s v="Y62"/>
    <s v="E40000014"/>
    <x v="5"/>
    <s v="QE1"/>
    <s v="E54000048"/>
    <x v="35"/>
    <s v="00X"/>
    <s v="E38000034"/>
    <s v="NHS Lancashire and South Cumbria ICB - 00X"/>
    <x v="0"/>
    <n v="85"/>
  </r>
  <r>
    <s v="Jul"/>
    <s v="2024"/>
    <x v="4"/>
    <d v="2024-07-31T00:00:00"/>
    <s v="Y62"/>
    <s v="E40000014"/>
    <x v="5"/>
    <s v="QE1"/>
    <s v="E54000048"/>
    <x v="35"/>
    <s v="00X"/>
    <s v="E38000034"/>
    <s v="NHS Lancashire and South Cumbria ICB - 00X"/>
    <x v="1"/>
    <s v="*"/>
  </r>
  <r>
    <s v="Jul"/>
    <s v="2024"/>
    <x v="4"/>
    <d v="2024-07-31T00:00:00"/>
    <s v="Y62"/>
    <s v="E40000014"/>
    <x v="5"/>
    <s v="QE1"/>
    <s v="E54000048"/>
    <x v="35"/>
    <s v="00X"/>
    <s v="E38000034"/>
    <s v="NHS Lancashire and South Cumbria ICB - 00X"/>
    <x v="2"/>
    <n v="25"/>
  </r>
  <r>
    <s v="Jul"/>
    <s v="2024"/>
    <x v="4"/>
    <d v="2024-07-31T00:00:00"/>
    <s v="Y62"/>
    <s v="E40000014"/>
    <x v="5"/>
    <s v="QE1"/>
    <s v="E54000048"/>
    <x v="35"/>
    <s v="00X"/>
    <s v="E38000034"/>
    <s v="NHS Lancashire and South Cumbria ICB - 00X"/>
    <x v="3"/>
    <n v="835"/>
  </r>
  <r>
    <s v="Jul"/>
    <s v="2024"/>
    <x v="4"/>
    <d v="2024-07-31T00:00:00"/>
    <s v="Y62"/>
    <s v="E40000014"/>
    <x v="5"/>
    <s v="QE1"/>
    <s v="E54000048"/>
    <x v="35"/>
    <s v="00X"/>
    <s v="E38000034"/>
    <s v="NHS Lancashire and South Cumbria ICB - 00X"/>
    <x v="4"/>
    <n v="205"/>
  </r>
  <r>
    <s v="Jul"/>
    <s v="2024"/>
    <x v="4"/>
    <d v="2024-07-31T00:00:00"/>
    <s v="Y62"/>
    <s v="E40000014"/>
    <x v="5"/>
    <s v="QE1"/>
    <s v="E54000048"/>
    <x v="35"/>
    <s v="00X"/>
    <s v="E38000034"/>
    <s v="NHS Lancashire and South Cumbria ICB - 00X"/>
    <x v="5"/>
    <n v="635"/>
  </r>
  <r>
    <s v="Jul"/>
    <s v="2024"/>
    <x v="4"/>
    <d v="2024-07-31T00:00:00"/>
    <s v="Y62"/>
    <s v="E40000014"/>
    <x v="5"/>
    <s v="QE1"/>
    <s v="E54000048"/>
    <x v="35"/>
    <s v="01A"/>
    <s v="E38000050"/>
    <s v="NHS Lancashire and South Cumbria ICB - 01A"/>
    <x v="0"/>
    <n v="250"/>
  </r>
  <r>
    <s v="Jul"/>
    <s v="2024"/>
    <x v="4"/>
    <d v="2024-07-31T00:00:00"/>
    <s v="Y62"/>
    <s v="E40000014"/>
    <x v="5"/>
    <s v="QE1"/>
    <s v="E54000048"/>
    <x v="35"/>
    <s v="01A"/>
    <s v="E38000050"/>
    <s v="NHS Lancashire and South Cumbria ICB - 01A"/>
    <x v="1"/>
    <s v="*"/>
  </r>
  <r>
    <s v="Jul"/>
    <s v="2024"/>
    <x v="4"/>
    <d v="2024-07-31T00:00:00"/>
    <s v="Y62"/>
    <s v="E40000014"/>
    <x v="5"/>
    <s v="QE1"/>
    <s v="E54000048"/>
    <x v="35"/>
    <s v="01A"/>
    <s v="E38000050"/>
    <s v="NHS Lancashire and South Cumbria ICB - 01A"/>
    <x v="2"/>
    <n v="160"/>
  </r>
  <r>
    <s v="Jul"/>
    <s v="2024"/>
    <x v="4"/>
    <d v="2024-07-31T00:00:00"/>
    <s v="Y62"/>
    <s v="E40000014"/>
    <x v="5"/>
    <s v="QE1"/>
    <s v="E54000048"/>
    <x v="35"/>
    <s v="01A"/>
    <s v="E38000050"/>
    <s v="NHS Lancashire and South Cumbria ICB - 01A"/>
    <x v="3"/>
    <n v="1175"/>
  </r>
  <r>
    <s v="Jul"/>
    <s v="2024"/>
    <x v="4"/>
    <d v="2024-07-31T00:00:00"/>
    <s v="Y62"/>
    <s v="E40000014"/>
    <x v="5"/>
    <s v="QE1"/>
    <s v="E54000048"/>
    <x v="35"/>
    <s v="01A"/>
    <s v="E38000050"/>
    <s v="NHS Lancashire and South Cumbria ICB - 01A"/>
    <x v="4"/>
    <n v="605"/>
  </r>
  <r>
    <s v="Jul"/>
    <s v="2024"/>
    <x v="4"/>
    <d v="2024-07-31T00:00:00"/>
    <s v="Y62"/>
    <s v="E40000014"/>
    <x v="5"/>
    <s v="QE1"/>
    <s v="E54000048"/>
    <x v="35"/>
    <s v="01A"/>
    <s v="E38000050"/>
    <s v="NHS Lancashire and South Cumbria ICB - 01A"/>
    <x v="5"/>
    <n v="925"/>
  </r>
  <r>
    <s v="Jul"/>
    <s v="2024"/>
    <x v="4"/>
    <d v="2024-07-31T00:00:00"/>
    <s v="Y62"/>
    <s v="E40000014"/>
    <x v="5"/>
    <s v="QE1"/>
    <s v="E54000048"/>
    <x v="35"/>
    <s v="01E"/>
    <s v="E38000227"/>
    <s v="NHS Lancashire and South Cumbria ICB - 01E"/>
    <x v="0"/>
    <n v="230"/>
  </r>
  <r>
    <s v="Jul"/>
    <s v="2024"/>
    <x v="4"/>
    <d v="2024-07-31T00:00:00"/>
    <s v="Y62"/>
    <s v="E40000014"/>
    <x v="5"/>
    <s v="QE1"/>
    <s v="E54000048"/>
    <x v="35"/>
    <s v="01E"/>
    <s v="E38000227"/>
    <s v="NHS Lancashire and South Cumbria ICB - 01E"/>
    <x v="1"/>
    <s v="*"/>
  </r>
  <r>
    <s v="Jul"/>
    <s v="2024"/>
    <x v="4"/>
    <d v="2024-07-31T00:00:00"/>
    <s v="Y62"/>
    <s v="E40000014"/>
    <x v="5"/>
    <s v="QE1"/>
    <s v="E54000048"/>
    <x v="35"/>
    <s v="01E"/>
    <s v="E38000227"/>
    <s v="NHS Lancashire and South Cumbria ICB - 01E"/>
    <x v="2"/>
    <n v="25"/>
  </r>
  <r>
    <s v="Jul"/>
    <s v="2024"/>
    <x v="4"/>
    <d v="2024-07-31T00:00:00"/>
    <s v="Y62"/>
    <s v="E40000014"/>
    <x v="5"/>
    <s v="QE1"/>
    <s v="E54000048"/>
    <x v="35"/>
    <s v="01E"/>
    <s v="E38000227"/>
    <s v="NHS Lancashire and South Cumbria ICB - 01E"/>
    <x v="3"/>
    <n v="875"/>
  </r>
  <r>
    <s v="Jul"/>
    <s v="2024"/>
    <x v="4"/>
    <d v="2024-07-31T00:00:00"/>
    <s v="Y62"/>
    <s v="E40000014"/>
    <x v="5"/>
    <s v="QE1"/>
    <s v="E54000048"/>
    <x v="35"/>
    <s v="01E"/>
    <s v="E38000227"/>
    <s v="NHS Lancashire and South Cumbria ICB - 01E"/>
    <x v="4"/>
    <n v="205"/>
  </r>
  <r>
    <s v="Jul"/>
    <s v="2024"/>
    <x v="4"/>
    <d v="2024-07-31T00:00:00"/>
    <s v="Y62"/>
    <s v="E40000014"/>
    <x v="5"/>
    <s v="QE1"/>
    <s v="E54000048"/>
    <x v="35"/>
    <s v="01E"/>
    <s v="E38000227"/>
    <s v="NHS Lancashire and South Cumbria ICB - 01E"/>
    <x v="5"/>
    <n v="460"/>
  </r>
  <r>
    <s v="Jul"/>
    <s v="2024"/>
    <x v="4"/>
    <d v="2024-07-31T00:00:00"/>
    <s v="Y62"/>
    <s v="E40000014"/>
    <x v="5"/>
    <s v="QE1"/>
    <s v="E54000048"/>
    <x v="35"/>
    <s v="01K"/>
    <s v="E38000228"/>
    <s v="NHS Lancashire and South Cumbria ICB - 01K"/>
    <x v="0"/>
    <n v="25"/>
  </r>
  <r>
    <s v="Jul"/>
    <s v="2024"/>
    <x v="4"/>
    <d v="2024-07-31T00:00:00"/>
    <s v="Y62"/>
    <s v="E40000014"/>
    <x v="5"/>
    <s v="QE1"/>
    <s v="E54000048"/>
    <x v="35"/>
    <s v="01K"/>
    <s v="E38000228"/>
    <s v="NHS Lancashire and South Cumbria ICB - 01K"/>
    <x v="1"/>
    <s v="*"/>
  </r>
  <r>
    <s v="Jul"/>
    <s v="2024"/>
    <x v="4"/>
    <d v="2024-07-31T00:00:00"/>
    <s v="Y62"/>
    <s v="E40000014"/>
    <x v="5"/>
    <s v="QE1"/>
    <s v="E54000048"/>
    <x v="35"/>
    <s v="01K"/>
    <s v="E38000228"/>
    <s v="NHS Lancashire and South Cumbria ICB - 01K"/>
    <x v="2"/>
    <n v="440"/>
  </r>
  <r>
    <s v="Jul"/>
    <s v="2024"/>
    <x v="4"/>
    <d v="2024-07-31T00:00:00"/>
    <s v="Y62"/>
    <s v="E40000014"/>
    <x v="5"/>
    <s v="QE1"/>
    <s v="E54000048"/>
    <x v="35"/>
    <s v="01K"/>
    <s v="E38000228"/>
    <s v="NHS Lancashire and South Cumbria ICB - 01K"/>
    <x v="3"/>
    <n v="2305"/>
  </r>
  <r>
    <s v="Jul"/>
    <s v="2024"/>
    <x v="4"/>
    <d v="2024-07-31T00:00:00"/>
    <s v="Y62"/>
    <s v="E40000014"/>
    <x v="5"/>
    <s v="QE1"/>
    <s v="E54000048"/>
    <x v="35"/>
    <s v="01K"/>
    <s v="E38000228"/>
    <s v="NHS Lancashire and South Cumbria ICB - 01K"/>
    <x v="4"/>
    <n v="130"/>
  </r>
  <r>
    <s v="Jul"/>
    <s v="2024"/>
    <x v="4"/>
    <d v="2024-07-31T00:00:00"/>
    <s v="Y62"/>
    <s v="E40000014"/>
    <x v="5"/>
    <s v="QE1"/>
    <s v="E54000048"/>
    <x v="35"/>
    <s v="01K"/>
    <s v="E38000228"/>
    <s v="NHS Lancashire and South Cumbria ICB - 01K"/>
    <x v="5"/>
    <n v="950"/>
  </r>
  <r>
    <s v="Jul"/>
    <s v="2024"/>
    <x v="4"/>
    <d v="2024-07-31T00:00:00"/>
    <s v="Y62"/>
    <s v="E40000014"/>
    <x v="5"/>
    <s v="QE1"/>
    <s v="E54000048"/>
    <x v="35"/>
    <s v="02G"/>
    <s v="E38000200"/>
    <s v="NHS Lancashire and South Cumbria ICB - 02G"/>
    <x v="0"/>
    <n v="10"/>
  </r>
  <r>
    <s v="Jul"/>
    <s v="2024"/>
    <x v="4"/>
    <d v="2024-07-31T00:00:00"/>
    <s v="Y62"/>
    <s v="E40000014"/>
    <x v="5"/>
    <s v="QE1"/>
    <s v="E54000048"/>
    <x v="35"/>
    <s v="02G"/>
    <s v="E38000200"/>
    <s v="NHS Lancashire and South Cumbria ICB - 02G"/>
    <x v="1"/>
    <s v="*"/>
  </r>
  <r>
    <s v="Jul"/>
    <s v="2024"/>
    <x v="4"/>
    <d v="2024-07-31T00:00:00"/>
    <s v="Y62"/>
    <s v="E40000014"/>
    <x v="5"/>
    <s v="QE1"/>
    <s v="E54000048"/>
    <x v="35"/>
    <s v="02G"/>
    <s v="E38000200"/>
    <s v="NHS Lancashire and South Cumbria ICB - 02G"/>
    <x v="2"/>
    <n v="75"/>
  </r>
  <r>
    <s v="Jul"/>
    <s v="2024"/>
    <x v="4"/>
    <d v="2024-07-31T00:00:00"/>
    <s v="Y62"/>
    <s v="E40000014"/>
    <x v="5"/>
    <s v="QE1"/>
    <s v="E54000048"/>
    <x v="35"/>
    <s v="02G"/>
    <s v="E38000200"/>
    <s v="NHS Lancashire and South Cumbria ICB - 02G"/>
    <x v="3"/>
    <n v="600"/>
  </r>
  <r>
    <s v="Jul"/>
    <s v="2024"/>
    <x v="4"/>
    <d v="2024-07-31T00:00:00"/>
    <s v="Y62"/>
    <s v="E40000014"/>
    <x v="5"/>
    <s v="QE1"/>
    <s v="E54000048"/>
    <x v="35"/>
    <s v="02G"/>
    <s v="E38000200"/>
    <s v="NHS Lancashire and South Cumbria ICB - 02G"/>
    <x v="4"/>
    <n v="120"/>
  </r>
  <r>
    <s v="Jul"/>
    <s v="2024"/>
    <x v="4"/>
    <d v="2024-07-31T00:00:00"/>
    <s v="Y62"/>
    <s v="E40000014"/>
    <x v="5"/>
    <s v="QE1"/>
    <s v="E54000048"/>
    <x v="35"/>
    <s v="02G"/>
    <s v="E38000200"/>
    <s v="NHS Lancashire and South Cumbria ICB - 02G"/>
    <x v="5"/>
    <n v="410"/>
  </r>
  <r>
    <s v="Jul"/>
    <s v="2024"/>
    <x v="4"/>
    <d v="2024-07-31T00:00:00"/>
    <s v="Y62"/>
    <s v="E40000014"/>
    <x v="5"/>
    <s v="QE1"/>
    <s v="E54000048"/>
    <x v="35"/>
    <s v="02M"/>
    <s v="E38000226"/>
    <s v="NHS Lancashire and South Cumbria ICB - 02M"/>
    <x v="0"/>
    <n v="20"/>
  </r>
  <r>
    <s v="Jul"/>
    <s v="2024"/>
    <x v="4"/>
    <d v="2024-07-31T00:00:00"/>
    <s v="Y62"/>
    <s v="E40000014"/>
    <x v="5"/>
    <s v="QE1"/>
    <s v="E54000048"/>
    <x v="35"/>
    <s v="02M"/>
    <s v="E38000226"/>
    <s v="NHS Lancashire and South Cumbria ICB - 02M"/>
    <x v="1"/>
    <s v="*"/>
  </r>
  <r>
    <s v="Jul"/>
    <s v="2024"/>
    <x v="4"/>
    <d v="2024-07-31T00:00:00"/>
    <s v="Y62"/>
    <s v="E40000014"/>
    <x v="5"/>
    <s v="QE1"/>
    <s v="E54000048"/>
    <x v="35"/>
    <s v="02M"/>
    <s v="E38000226"/>
    <s v="NHS Lancashire and South Cumbria ICB - 02M"/>
    <x v="2"/>
    <n v="255"/>
  </r>
  <r>
    <s v="Jul"/>
    <s v="2024"/>
    <x v="4"/>
    <d v="2024-07-31T00:00:00"/>
    <s v="Y62"/>
    <s v="E40000014"/>
    <x v="5"/>
    <s v="QE1"/>
    <s v="E54000048"/>
    <x v="35"/>
    <s v="02M"/>
    <s v="E38000226"/>
    <s v="NHS Lancashire and South Cumbria ICB - 02M"/>
    <x v="3"/>
    <n v="1120"/>
  </r>
  <r>
    <s v="Jul"/>
    <s v="2024"/>
    <x v="4"/>
    <d v="2024-07-31T00:00:00"/>
    <s v="Y62"/>
    <s v="E40000014"/>
    <x v="5"/>
    <s v="QE1"/>
    <s v="E54000048"/>
    <x v="35"/>
    <s v="02M"/>
    <s v="E38000226"/>
    <s v="NHS Lancashire and South Cumbria ICB - 02M"/>
    <x v="4"/>
    <n v="310"/>
  </r>
  <r>
    <s v="Jul"/>
    <s v="2024"/>
    <x v="4"/>
    <d v="2024-07-31T00:00:00"/>
    <s v="Y62"/>
    <s v="E40000014"/>
    <x v="5"/>
    <s v="QE1"/>
    <s v="E54000048"/>
    <x v="35"/>
    <s v="02M"/>
    <s v="E38000226"/>
    <s v="NHS Lancashire and South Cumbria ICB - 02M"/>
    <x v="5"/>
    <n v="665"/>
  </r>
  <r>
    <s v="Jul"/>
    <s v="2024"/>
    <x v="4"/>
    <d v="2024-07-31T00:00:00"/>
    <s v="Y62"/>
    <s v="E40000014"/>
    <x v="5"/>
    <s v="QOP"/>
    <s v="E54000057"/>
    <x v="36"/>
    <s v="00T"/>
    <s v="E38000016"/>
    <s v="NHS Greater Manchester ICB - 00T"/>
    <x v="0"/>
    <n v="50"/>
  </r>
  <r>
    <s v="Jul"/>
    <s v="2024"/>
    <x v="4"/>
    <d v="2024-07-31T00:00:00"/>
    <s v="Y62"/>
    <s v="E40000014"/>
    <x v="5"/>
    <s v="QOP"/>
    <s v="E54000057"/>
    <x v="36"/>
    <s v="00T"/>
    <s v="E38000016"/>
    <s v="NHS Greater Manchester ICB - 00T"/>
    <x v="1"/>
    <s v="*"/>
  </r>
  <r>
    <s v="Jul"/>
    <s v="2024"/>
    <x v="4"/>
    <d v="2024-07-31T00:00:00"/>
    <s v="Y62"/>
    <s v="E40000014"/>
    <x v="5"/>
    <s v="QOP"/>
    <s v="E54000057"/>
    <x v="36"/>
    <s v="00T"/>
    <s v="E38000016"/>
    <s v="NHS Greater Manchester ICB - 00T"/>
    <x v="2"/>
    <n v="255"/>
  </r>
  <r>
    <s v="Jul"/>
    <s v="2024"/>
    <x v="4"/>
    <d v="2024-07-31T00:00:00"/>
    <s v="Y62"/>
    <s v="E40000014"/>
    <x v="5"/>
    <s v="QOP"/>
    <s v="E54000057"/>
    <x v="36"/>
    <s v="00T"/>
    <s v="E38000016"/>
    <s v="NHS Greater Manchester ICB - 00T"/>
    <x v="3"/>
    <n v="1545"/>
  </r>
  <r>
    <s v="Jul"/>
    <s v="2024"/>
    <x v="4"/>
    <d v="2024-07-31T00:00:00"/>
    <s v="Y62"/>
    <s v="E40000014"/>
    <x v="5"/>
    <s v="QOP"/>
    <s v="E54000057"/>
    <x v="36"/>
    <s v="00T"/>
    <s v="E38000016"/>
    <s v="NHS Greater Manchester ICB - 00T"/>
    <x v="4"/>
    <n v="180"/>
  </r>
  <r>
    <s v="Jul"/>
    <s v="2024"/>
    <x v="4"/>
    <d v="2024-07-31T00:00:00"/>
    <s v="Y62"/>
    <s v="E40000014"/>
    <x v="5"/>
    <s v="QOP"/>
    <s v="E54000057"/>
    <x v="36"/>
    <s v="00T"/>
    <s v="E38000016"/>
    <s v="NHS Greater Manchester ICB - 00T"/>
    <x v="5"/>
    <n v="485"/>
  </r>
  <r>
    <s v="Jul"/>
    <s v="2024"/>
    <x v="4"/>
    <d v="2024-07-31T00:00:00"/>
    <s v="Y62"/>
    <s v="E40000014"/>
    <x v="5"/>
    <s v="QOP"/>
    <s v="E54000057"/>
    <x v="36"/>
    <s v="00V"/>
    <s v="E38000024"/>
    <s v="NHS Greater Manchester ICB - 00V"/>
    <x v="0"/>
    <n v="20"/>
  </r>
  <r>
    <s v="Jul"/>
    <s v="2024"/>
    <x v="4"/>
    <d v="2024-07-31T00:00:00"/>
    <s v="Y62"/>
    <s v="E40000014"/>
    <x v="5"/>
    <s v="QOP"/>
    <s v="E54000057"/>
    <x v="36"/>
    <s v="00V"/>
    <s v="E38000024"/>
    <s v="NHS Greater Manchester ICB - 00V"/>
    <x v="1"/>
    <s v="*"/>
  </r>
  <r>
    <s v="Jul"/>
    <s v="2024"/>
    <x v="4"/>
    <d v="2024-07-31T00:00:00"/>
    <s v="Y62"/>
    <s v="E40000014"/>
    <x v="5"/>
    <s v="QOP"/>
    <s v="E54000057"/>
    <x v="36"/>
    <s v="00V"/>
    <s v="E38000024"/>
    <s v="NHS Greater Manchester ICB - 00V"/>
    <x v="2"/>
    <n v="100"/>
  </r>
  <r>
    <s v="Jul"/>
    <s v="2024"/>
    <x v="4"/>
    <d v="2024-07-31T00:00:00"/>
    <s v="Y62"/>
    <s v="E40000014"/>
    <x v="5"/>
    <s v="QOP"/>
    <s v="E54000057"/>
    <x v="36"/>
    <s v="00V"/>
    <s v="E38000024"/>
    <s v="NHS Greater Manchester ICB - 00V"/>
    <x v="3"/>
    <n v="1225"/>
  </r>
  <r>
    <s v="Jul"/>
    <s v="2024"/>
    <x v="4"/>
    <d v="2024-07-31T00:00:00"/>
    <s v="Y62"/>
    <s v="E40000014"/>
    <x v="5"/>
    <s v="QOP"/>
    <s v="E54000057"/>
    <x v="36"/>
    <s v="00V"/>
    <s v="E38000024"/>
    <s v="NHS Greater Manchester ICB - 00V"/>
    <x v="4"/>
    <n v="45"/>
  </r>
  <r>
    <s v="Jul"/>
    <s v="2024"/>
    <x v="4"/>
    <d v="2024-07-31T00:00:00"/>
    <s v="Y62"/>
    <s v="E40000014"/>
    <x v="5"/>
    <s v="QOP"/>
    <s v="E54000057"/>
    <x v="36"/>
    <s v="00V"/>
    <s v="E38000024"/>
    <s v="NHS Greater Manchester ICB - 00V"/>
    <x v="5"/>
    <n v="515"/>
  </r>
  <r>
    <s v="Jul"/>
    <s v="2024"/>
    <x v="4"/>
    <d v="2024-07-31T00:00:00"/>
    <s v="Y62"/>
    <s v="E40000014"/>
    <x v="5"/>
    <s v="QOP"/>
    <s v="E54000057"/>
    <x v="36"/>
    <s v="00Y"/>
    <s v="E38000135"/>
    <s v="NHS Greater Manchester ICB - 00Y"/>
    <x v="0"/>
    <n v="40"/>
  </r>
  <r>
    <s v="Jul"/>
    <s v="2024"/>
    <x v="4"/>
    <d v="2024-07-31T00:00:00"/>
    <s v="Y62"/>
    <s v="E40000014"/>
    <x v="5"/>
    <s v="QOP"/>
    <s v="E54000057"/>
    <x v="36"/>
    <s v="00Y"/>
    <s v="E38000135"/>
    <s v="NHS Greater Manchester ICB - 00Y"/>
    <x v="1"/>
    <s v="*"/>
  </r>
  <r>
    <s v="Jul"/>
    <s v="2024"/>
    <x v="4"/>
    <d v="2024-07-31T00:00:00"/>
    <s v="Y62"/>
    <s v="E40000014"/>
    <x v="5"/>
    <s v="QOP"/>
    <s v="E54000057"/>
    <x v="36"/>
    <s v="00Y"/>
    <s v="E38000135"/>
    <s v="NHS Greater Manchester ICB - 00Y"/>
    <x v="2"/>
    <n v="70"/>
  </r>
  <r>
    <s v="Jul"/>
    <s v="2024"/>
    <x v="4"/>
    <d v="2024-07-31T00:00:00"/>
    <s v="Y62"/>
    <s v="E40000014"/>
    <x v="5"/>
    <s v="QOP"/>
    <s v="E54000057"/>
    <x v="36"/>
    <s v="00Y"/>
    <s v="E38000135"/>
    <s v="NHS Greater Manchester ICB - 00Y"/>
    <x v="3"/>
    <n v="920"/>
  </r>
  <r>
    <s v="Jul"/>
    <s v="2024"/>
    <x v="4"/>
    <d v="2024-07-31T00:00:00"/>
    <s v="Y62"/>
    <s v="E40000014"/>
    <x v="5"/>
    <s v="QOP"/>
    <s v="E54000057"/>
    <x v="36"/>
    <s v="00Y"/>
    <s v="E38000135"/>
    <s v="NHS Greater Manchester ICB - 00Y"/>
    <x v="4"/>
    <n v="395"/>
  </r>
  <r>
    <s v="Jul"/>
    <s v="2024"/>
    <x v="4"/>
    <d v="2024-07-31T00:00:00"/>
    <s v="Y62"/>
    <s v="E40000014"/>
    <x v="5"/>
    <s v="QOP"/>
    <s v="E54000057"/>
    <x v="36"/>
    <s v="00Y"/>
    <s v="E38000135"/>
    <s v="NHS Greater Manchester ICB - 00Y"/>
    <x v="5"/>
    <n v="560"/>
  </r>
  <r>
    <s v="Jul"/>
    <s v="2024"/>
    <x v="4"/>
    <d v="2024-07-31T00:00:00"/>
    <s v="Y62"/>
    <s v="E40000014"/>
    <x v="5"/>
    <s v="QOP"/>
    <s v="E54000057"/>
    <x v="36"/>
    <s v="01D"/>
    <s v="E38000080"/>
    <s v="NHS Greater Manchester ICB - 01D"/>
    <x v="0"/>
    <n v="155"/>
  </r>
  <r>
    <s v="Jul"/>
    <s v="2024"/>
    <x v="4"/>
    <d v="2024-07-31T00:00:00"/>
    <s v="Y62"/>
    <s v="E40000014"/>
    <x v="5"/>
    <s v="QOP"/>
    <s v="E54000057"/>
    <x v="36"/>
    <s v="01D"/>
    <s v="E38000080"/>
    <s v="NHS Greater Manchester ICB - 01D"/>
    <x v="1"/>
    <s v="*"/>
  </r>
  <r>
    <s v="Jul"/>
    <s v="2024"/>
    <x v="4"/>
    <d v="2024-07-31T00:00:00"/>
    <s v="Y62"/>
    <s v="E40000014"/>
    <x v="5"/>
    <s v="QOP"/>
    <s v="E54000057"/>
    <x v="36"/>
    <s v="01D"/>
    <s v="E38000080"/>
    <s v="NHS Greater Manchester ICB - 01D"/>
    <x v="2"/>
    <n v="75"/>
  </r>
  <r>
    <s v="Jul"/>
    <s v="2024"/>
    <x v="4"/>
    <d v="2024-07-31T00:00:00"/>
    <s v="Y62"/>
    <s v="E40000014"/>
    <x v="5"/>
    <s v="QOP"/>
    <s v="E54000057"/>
    <x v="36"/>
    <s v="01D"/>
    <s v="E38000080"/>
    <s v="NHS Greater Manchester ICB - 01D"/>
    <x v="3"/>
    <n v="1015"/>
  </r>
  <r>
    <s v="Jul"/>
    <s v="2024"/>
    <x v="4"/>
    <d v="2024-07-31T00:00:00"/>
    <s v="Y62"/>
    <s v="E40000014"/>
    <x v="5"/>
    <s v="QOP"/>
    <s v="E54000057"/>
    <x v="36"/>
    <s v="01D"/>
    <s v="E38000080"/>
    <s v="NHS Greater Manchester ICB - 01D"/>
    <x v="4"/>
    <n v="170"/>
  </r>
  <r>
    <s v="Jul"/>
    <s v="2024"/>
    <x v="4"/>
    <d v="2024-07-31T00:00:00"/>
    <s v="Y62"/>
    <s v="E40000014"/>
    <x v="5"/>
    <s v="QOP"/>
    <s v="E54000057"/>
    <x v="36"/>
    <s v="01D"/>
    <s v="E38000080"/>
    <s v="NHS Greater Manchester ICB - 01D"/>
    <x v="5"/>
    <n v="545"/>
  </r>
  <r>
    <s v="Jul"/>
    <s v="2024"/>
    <x v="4"/>
    <d v="2024-07-31T00:00:00"/>
    <s v="Y62"/>
    <s v="E40000014"/>
    <x v="5"/>
    <s v="QOP"/>
    <s v="E54000057"/>
    <x v="36"/>
    <s v="01G"/>
    <s v="E38000143"/>
    <s v="NHS Greater Manchester ICB - 01G"/>
    <x v="0"/>
    <n v="40"/>
  </r>
  <r>
    <s v="Jul"/>
    <s v="2024"/>
    <x v="4"/>
    <d v="2024-07-31T00:00:00"/>
    <s v="Y62"/>
    <s v="E40000014"/>
    <x v="5"/>
    <s v="QOP"/>
    <s v="E54000057"/>
    <x v="36"/>
    <s v="01G"/>
    <s v="E38000143"/>
    <s v="NHS Greater Manchester ICB - 01G"/>
    <x v="1"/>
    <s v="*"/>
  </r>
  <r>
    <s v="Jul"/>
    <s v="2024"/>
    <x v="4"/>
    <d v="2024-07-31T00:00:00"/>
    <s v="Y62"/>
    <s v="E40000014"/>
    <x v="5"/>
    <s v="QOP"/>
    <s v="E54000057"/>
    <x v="36"/>
    <s v="01G"/>
    <s v="E38000143"/>
    <s v="NHS Greater Manchester ICB - 01G"/>
    <x v="2"/>
    <n v="150"/>
  </r>
  <r>
    <s v="Jul"/>
    <s v="2024"/>
    <x v="4"/>
    <d v="2024-07-31T00:00:00"/>
    <s v="Y62"/>
    <s v="E40000014"/>
    <x v="5"/>
    <s v="QOP"/>
    <s v="E54000057"/>
    <x v="36"/>
    <s v="01G"/>
    <s v="E38000143"/>
    <s v="NHS Greater Manchester ICB - 01G"/>
    <x v="3"/>
    <n v="1105"/>
  </r>
  <r>
    <s v="Jul"/>
    <s v="2024"/>
    <x v="4"/>
    <d v="2024-07-31T00:00:00"/>
    <s v="Y62"/>
    <s v="E40000014"/>
    <x v="5"/>
    <s v="QOP"/>
    <s v="E54000057"/>
    <x v="36"/>
    <s v="01G"/>
    <s v="E38000143"/>
    <s v="NHS Greater Manchester ICB - 01G"/>
    <x v="4"/>
    <n v="125"/>
  </r>
  <r>
    <s v="Jul"/>
    <s v="2024"/>
    <x v="4"/>
    <d v="2024-07-31T00:00:00"/>
    <s v="Y62"/>
    <s v="E40000014"/>
    <x v="5"/>
    <s v="QOP"/>
    <s v="E54000057"/>
    <x v="36"/>
    <s v="01G"/>
    <s v="E38000143"/>
    <s v="NHS Greater Manchester ICB - 01G"/>
    <x v="5"/>
    <n v="610"/>
  </r>
  <r>
    <s v="Jul"/>
    <s v="2024"/>
    <x v="4"/>
    <d v="2024-07-31T00:00:00"/>
    <s v="Y62"/>
    <s v="E40000014"/>
    <x v="5"/>
    <s v="QOP"/>
    <s v="E54000057"/>
    <x v="36"/>
    <s v="01W"/>
    <s v="E38000174"/>
    <s v="NHS Greater Manchester ICB - 01W"/>
    <x v="0"/>
    <n v="60"/>
  </r>
  <r>
    <s v="Jul"/>
    <s v="2024"/>
    <x v="4"/>
    <d v="2024-07-31T00:00:00"/>
    <s v="Y62"/>
    <s v="E40000014"/>
    <x v="5"/>
    <s v="QOP"/>
    <s v="E54000057"/>
    <x v="36"/>
    <s v="01W"/>
    <s v="E38000174"/>
    <s v="NHS Greater Manchester ICB - 01W"/>
    <x v="1"/>
    <s v="*"/>
  </r>
  <r>
    <s v="Jul"/>
    <s v="2024"/>
    <x v="4"/>
    <d v="2024-07-31T00:00:00"/>
    <s v="Y62"/>
    <s v="E40000014"/>
    <x v="5"/>
    <s v="QOP"/>
    <s v="E54000057"/>
    <x v="36"/>
    <s v="01W"/>
    <s v="E38000174"/>
    <s v="NHS Greater Manchester ICB - 01W"/>
    <x v="2"/>
    <n v="140"/>
  </r>
  <r>
    <s v="Jul"/>
    <s v="2024"/>
    <x v="4"/>
    <d v="2024-07-31T00:00:00"/>
    <s v="Y62"/>
    <s v="E40000014"/>
    <x v="5"/>
    <s v="QOP"/>
    <s v="E54000057"/>
    <x v="36"/>
    <s v="01W"/>
    <s v="E38000174"/>
    <s v="NHS Greater Manchester ICB - 01W"/>
    <x v="3"/>
    <n v="1590"/>
  </r>
  <r>
    <s v="Jul"/>
    <s v="2024"/>
    <x v="4"/>
    <d v="2024-07-31T00:00:00"/>
    <s v="Y62"/>
    <s v="E40000014"/>
    <x v="5"/>
    <s v="QOP"/>
    <s v="E54000057"/>
    <x v="36"/>
    <s v="01W"/>
    <s v="E38000174"/>
    <s v="NHS Greater Manchester ICB - 01W"/>
    <x v="4"/>
    <n v="540"/>
  </r>
  <r>
    <s v="Jul"/>
    <s v="2024"/>
    <x v="4"/>
    <d v="2024-07-31T00:00:00"/>
    <s v="Y62"/>
    <s v="E40000014"/>
    <x v="5"/>
    <s v="QOP"/>
    <s v="E54000057"/>
    <x v="36"/>
    <s v="01W"/>
    <s v="E38000174"/>
    <s v="NHS Greater Manchester ICB - 01W"/>
    <x v="5"/>
    <n v="955"/>
  </r>
  <r>
    <s v="Jul"/>
    <s v="2024"/>
    <x v="4"/>
    <d v="2024-07-31T00:00:00"/>
    <s v="Y62"/>
    <s v="E40000014"/>
    <x v="5"/>
    <s v="QOP"/>
    <s v="E54000057"/>
    <x v="36"/>
    <s v="01Y"/>
    <s v="E38000263"/>
    <s v="NHS Greater Manchester ICB - 01Y"/>
    <x v="0"/>
    <n v="50"/>
  </r>
  <r>
    <s v="Jul"/>
    <s v="2024"/>
    <x v="4"/>
    <d v="2024-07-31T00:00:00"/>
    <s v="Y62"/>
    <s v="E40000014"/>
    <x v="5"/>
    <s v="QOP"/>
    <s v="E54000057"/>
    <x v="36"/>
    <s v="01Y"/>
    <s v="E38000263"/>
    <s v="NHS Greater Manchester ICB - 01Y"/>
    <x v="1"/>
    <s v="*"/>
  </r>
  <r>
    <s v="Jul"/>
    <s v="2024"/>
    <x v="4"/>
    <d v="2024-07-31T00:00:00"/>
    <s v="Y62"/>
    <s v="E40000014"/>
    <x v="5"/>
    <s v="QOP"/>
    <s v="E54000057"/>
    <x v="36"/>
    <s v="01Y"/>
    <s v="E38000263"/>
    <s v="NHS Greater Manchester ICB - 01Y"/>
    <x v="2"/>
    <n v="35"/>
  </r>
  <r>
    <s v="Jul"/>
    <s v="2024"/>
    <x v="4"/>
    <d v="2024-07-31T00:00:00"/>
    <s v="Y62"/>
    <s v="E40000014"/>
    <x v="5"/>
    <s v="QOP"/>
    <s v="E54000057"/>
    <x v="36"/>
    <s v="01Y"/>
    <s v="E38000263"/>
    <s v="NHS Greater Manchester ICB - 01Y"/>
    <x v="3"/>
    <n v="745"/>
  </r>
  <r>
    <s v="Jul"/>
    <s v="2024"/>
    <x v="4"/>
    <d v="2024-07-31T00:00:00"/>
    <s v="Y62"/>
    <s v="E40000014"/>
    <x v="5"/>
    <s v="QOP"/>
    <s v="E54000057"/>
    <x v="36"/>
    <s v="01Y"/>
    <s v="E38000263"/>
    <s v="NHS Greater Manchester ICB - 01Y"/>
    <x v="4"/>
    <n v="325"/>
  </r>
  <r>
    <s v="Jul"/>
    <s v="2024"/>
    <x v="4"/>
    <d v="2024-07-31T00:00:00"/>
    <s v="Y62"/>
    <s v="E40000014"/>
    <x v="5"/>
    <s v="QOP"/>
    <s v="E54000057"/>
    <x v="36"/>
    <s v="01Y"/>
    <s v="E38000263"/>
    <s v="NHS Greater Manchester ICB - 01Y"/>
    <x v="5"/>
    <n v="615"/>
  </r>
  <r>
    <s v="Jul"/>
    <s v="2024"/>
    <x v="4"/>
    <d v="2024-07-31T00:00:00"/>
    <s v="Y62"/>
    <s v="E40000014"/>
    <x v="5"/>
    <s v="QOP"/>
    <s v="E54000057"/>
    <x v="36"/>
    <s v="02A"/>
    <s v="E38000187"/>
    <s v="NHS Greater Manchester ICB - 02A"/>
    <x v="0"/>
    <n v="35"/>
  </r>
  <r>
    <s v="Jul"/>
    <s v="2024"/>
    <x v="4"/>
    <d v="2024-07-31T00:00:00"/>
    <s v="Y62"/>
    <s v="E40000014"/>
    <x v="5"/>
    <s v="QOP"/>
    <s v="E54000057"/>
    <x v="36"/>
    <s v="02A"/>
    <s v="E38000187"/>
    <s v="NHS Greater Manchester ICB - 02A"/>
    <x v="1"/>
    <s v="*"/>
  </r>
  <r>
    <s v="Jul"/>
    <s v="2024"/>
    <x v="4"/>
    <d v="2024-07-31T00:00:00"/>
    <s v="Y62"/>
    <s v="E40000014"/>
    <x v="5"/>
    <s v="QOP"/>
    <s v="E54000057"/>
    <x v="36"/>
    <s v="02A"/>
    <s v="E38000187"/>
    <s v="NHS Greater Manchester ICB - 02A"/>
    <x v="2"/>
    <n v="120"/>
  </r>
  <r>
    <s v="Jul"/>
    <s v="2024"/>
    <x v="4"/>
    <d v="2024-07-31T00:00:00"/>
    <s v="Y62"/>
    <s v="E40000014"/>
    <x v="5"/>
    <s v="QOP"/>
    <s v="E54000057"/>
    <x v="36"/>
    <s v="02A"/>
    <s v="E38000187"/>
    <s v="NHS Greater Manchester ICB - 02A"/>
    <x v="3"/>
    <n v="1140"/>
  </r>
  <r>
    <s v="Jul"/>
    <s v="2024"/>
    <x v="4"/>
    <d v="2024-07-31T00:00:00"/>
    <s v="Y62"/>
    <s v="E40000014"/>
    <x v="5"/>
    <s v="QOP"/>
    <s v="E54000057"/>
    <x v="36"/>
    <s v="02A"/>
    <s v="E38000187"/>
    <s v="NHS Greater Manchester ICB - 02A"/>
    <x v="4"/>
    <n v="135"/>
  </r>
  <r>
    <s v="Jul"/>
    <s v="2024"/>
    <x v="4"/>
    <d v="2024-07-31T00:00:00"/>
    <s v="Y62"/>
    <s v="E40000014"/>
    <x v="5"/>
    <s v="QOP"/>
    <s v="E54000057"/>
    <x v="36"/>
    <s v="02A"/>
    <s v="E38000187"/>
    <s v="NHS Greater Manchester ICB - 02A"/>
    <x v="5"/>
    <n v="510"/>
  </r>
  <r>
    <s v="Jul"/>
    <s v="2024"/>
    <x v="4"/>
    <d v="2024-07-31T00:00:00"/>
    <s v="Y62"/>
    <s v="E40000014"/>
    <x v="5"/>
    <s v="QOP"/>
    <s v="E54000057"/>
    <x v="36"/>
    <s v="02H"/>
    <s v="E38000205"/>
    <s v="NHS Greater Manchester ICB - 02H"/>
    <x v="0"/>
    <n v="80"/>
  </r>
  <r>
    <s v="Jul"/>
    <s v="2024"/>
    <x v="4"/>
    <d v="2024-07-31T00:00:00"/>
    <s v="Y62"/>
    <s v="E40000014"/>
    <x v="5"/>
    <s v="QOP"/>
    <s v="E54000057"/>
    <x v="36"/>
    <s v="02H"/>
    <s v="E38000205"/>
    <s v="NHS Greater Manchester ICB - 02H"/>
    <x v="1"/>
    <s v="*"/>
  </r>
  <r>
    <s v="Jul"/>
    <s v="2024"/>
    <x v="4"/>
    <d v="2024-07-31T00:00:00"/>
    <s v="Y62"/>
    <s v="E40000014"/>
    <x v="5"/>
    <s v="QOP"/>
    <s v="E54000057"/>
    <x v="36"/>
    <s v="02H"/>
    <s v="E38000205"/>
    <s v="NHS Greater Manchester ICB - 02H"/>
    <x v="2"/>
    <n v="225"/>
  </r>
  <r>
    <s v="Jul"/>
    <s v="2024"/>
    <x v="4"/>
    <d v="2024-07-31T00:00:00"/>
    <s v="Y62"/>
    <s v="E40000014"/>
    <x v="5"/>
    <s v="QOP"/>
    <s v="E54000057"/>
    <x v="36"/>
    <s v="02H"/>
    <s v="E38000205"/>
    <s v="NHS Greater Manchester ICB - 02H"/>
    <x v="3"/>
    <n v="1295"/>
  </r>
  <r>
    <s v="Jul"/>
    <s v="2024"/>
    <x v="4"/>
    <d v="2024-07-31T00:00:00"/>
    <s v="Y62"/>
    <s v="E40000014"/>
    <x v="5"/>
    <s v="QOP"/>
    <s v="E54000057"/>
    <x v="36"/>
    <s v="02H"/>
    <s v="E38000205"/>
    <s v="NHS Greater Manchester ICB - 02H"/>
    <x v="4"/>
    <n v="650"/>
  </r>
  <r>
    <s v="Jul"/>
    <s v="2024"/>
    <x v="4"/>
    <d v="2024-07-31T00:00:00"/>
    <s v="Y62"/>
    <s v="E40000014"/>
    <x v="5"/>
    <s v="QOP"/>
    <s v="E54000057"/>
    <x v="36"/>
    <s v="02H"/>
    <s v="E38000205"/>
    <s v="NHS Greater Manchester ICB - 02H"/>
    <x v="5"/>
    <n v="855"/>
  </r>
  <r>
    <s v="Jul"/>
    <s v="2024"/>
    <x v="4"/>
    <d v="2024-07-31T00:00:00"/>
    <s v="Y62"/>
    <s v="E40000014"/>
    <x v="5"/>
    <s v="QOP"/>
    <s v="E54000057"/>
    <x v="36"/>
    <s v="14L"/>
    <s v="E38000217"/>
    <s v="NHS Greater Manchester ICB - 14L"/>
    <x v="0"/>
    <n v="130"/>
  </r>
  <r>
    <s v="Jul"/>
    <s v="2024"/>
    <x v="4"/>
    <d v="2024-07-31T00:00:00"/>
    <s v="Y62"/>
    <s v="E40000014"/>
    <x v="5"/>
    <s v="QOP"/>
    <s v="E54000057"/>
    <x v="36"/>
    <s v="14L"/>
    <s v="E38000217"/>
    <s v="NHS Greater Manchester ICB - 14L"/>
    <x v="1"/>
    <s v="*"/>
  </r>
  <r>
    <s v="Jul"/>
    <s v="2024"/>
    <x v="4"/>
    <d v="2024-07-31T00:00:00"/>
    <s v="Y62"/>
    <s v="E40000014"/>
    <x v="5"/>
    <s v="QOP"/>
    <s v="E54000057"/>
    <x v="36"/>
    <s v="14L"/>
    <s v="E38000217"/>
    <s v="NHS Greater Manchester ICB - 14L"/>
    <x v="2"/>
    <n v="195"/>
  </r>
  <r>
    <s v="Jul"/>
    <s v="2024"/>
    <x v="4"/>
    <d v="2024-07-31T00:00:00"/>
    <s v="Y62"/>
    <s v="E40000014"/>
    <x v="5"/>
    <s v="QOP"/>
    <s v="E54000057"/>
    <x v="36"/>
    <s v="14L"/>
    <s v="E38000217"/>
    <s v="NHS Greater Manchester ICB - 14L"/>
    <x v="3"/>
    <n v="1535"/>
  </r>
  <r>
    <s v="Jul"/>
    <s v="2024"/>
    <x v="4"/>
    <d v="2024-07-31T00:00:00"/>
    <s v="Y62"/>
    <s v="E40000014"/>
    <x v="5"/>
    <s v="QOP"/>
    <s v="E54000057"/>
    <x v="36"/>
    <s v="14L"/>
    <s v="E38000217"/>
    <s v="NHS Greater Manchester ICB - 14L"/>
    <x v="4"/>
    <n v="545"/>
  </r>
  <r>
    <s v="Jul"/>
    <s v="2024"/>
    <x v="4"/>
    <d v="2024-07-31T00:00:00"/>
    <s v="Y62"/>
    <s v="E40000014"/>
    <x v="5"/>
    <s v="QOP"/>
    <s v="E54000057"/>
    <x v="36"/>
    <s v="14L"/>
    <s v="E38000217"/>
    <s v="NHS Greater Manchester ICB - 14L"/>
    <x v="5"/>
    <n v="525"/>
  </r>
  <r>
    <s v="Jul"/>
    <s v="2024"/>
    <x v="4"/>
    <d v="2024-07-31T00:00:00"/>
    <s v="Y62"/>
    <s v="E40000014"/>
    <x v="5"/>
    <s v="QYG"/>
    <s v="E54000008"/>
    <x v="37"/>
    <s v="01F"/>
    <s v="E38000068"/>
    <s v="NHS Cheshire and Merseyside ICB - 01F"/>
    <x v="0"/>
    <n v="20"/>
  </r>
  <r>
    <s v="Jul"/>
    <s v="2024"/>
    <x v="4"/>
    <d v="2024-07-31T00:00:00"/>
    <s v="Y62"/>
    <s v="E40000014"/>
    <x v="5"/>
    <s v="QYG"/>
    <s v="E54000008"/>
    <x v="37"/>
    <s v="01F"/>
    <s v="E38000068"/>
    <s v="NHS Cheshire and Merseyside ICB - 01F"/>
    <x v="1"/>
    <s v="*"/>
  </r>
  <r>
    <s v="Jul"/>
    <s v="2024"/>
    <x v="4"/>
    <d v="2024-07-31T00:00:00"/>
    <s v="Y62"/>
    <s v="E40000014"/>
    <x v="5"/>
    <s v="QYG"/>
    <s v="E54000008"/>
    <x v="37"/>
    <s v="01F"/>
    <s v="E38000068"/>
    <s v="NHS Cheshire and Merseyside ICB - 01F"/>
    <x v="2"/>
    <n v="35"/>
  </r>
  <r>
    <s v="Jul"/>
    <s v="2024"/>
    <x v="4"/>
    <d v="2024-07-31T00:00:00"/>
    <s v="Y62"/>
    <s v="E40000014"/>
    <x v="5"/>
    <s v="QYG"/>
    <s v="E54000008"/>
    <x v="37"/>
    <s v="01F"/>
    <s v="E38000068"/>
    <s v="NHS Cheshire and Merseyside ICB - 01F"/>
    <x v="3"/>
    <n v="690"/>
  </r>
  <r>
    <s v="Jul"/>
    <s v="2024"/>
    <x v="4"/>
    <d v="2024-07-31T00:00:00"/>
    <s v="Y62"/>
    <s v="E40000014"/>
    <x v="5"/>
    <s v="QYG"/>
    <s v="E54000008"/>
    <x v="37"/>
    <s v="01F"/>
    <s v="E38000068"/>
    <s v="NHS Cheshire and Merseyside ICB - 01F"/>
    <x v="4"/>
    <n v="50"/>
  </r>
  <r>
    <s v="Jul"/>
    <s v="2024"/>
    <x v="4"/>
    <d v="2024-07-31T00:00:00"/>
    <s v="Y62"/>
    <s v="E40000014"/>
    <x v="5"/>
    <s v="QYG"/>
    <s v="E54000008"/>
    <x v="37"/>
    <s v="01F"/>
    <s v="E38000068"/>
    <s v="NHS Cheshire and Merseyside ICB - 01F"/>
    <x v="5"/>
    <n v="250"/>
  </r>
  <r>
    <s v="Jul"/>
    <s v="2024"/>
    <x v="4"/>
    <d v="2024-07-31T00:00:00"/>
    <s v="Y62"/>
    <s v="E40000014"/>
    <x v="5"/>
    <s v="QYG"/>
    <s v="E54000008"/>
    <x v="37"/>
    <s v="01J"/>
    <s v="E38000091"/>
    <s v="NHS Cheshire and Merseyside ICB - 01J"/>
    <x v="0"/>
    <n v="10"/>
  </r>
  <r>
    <s v="Jul"/>
    <s v="2024"/>
    <x v="4"/>
    <d v="2024-07-31T00:00:00"/>
    <s v="Y62"/>
    <s v="E40000014"/>
    <x v="5"/>
    <s v="QYG"/>
    <s v="E54000008"/>
    <x v="37"/>
    <s v="01J"/>
    <s v="E38000091"/>
    <s v="NHS Cheshire and Merseyside ICB - 01J"/>
    <x v="1"/>
    <s v="*"/>
  </r>
  <r>
    <s v="Jul"/>
    <s v="2024"/>
    <x v="4"/>
    <d v="2024-07-31T00:00:00"/>
    <s v="Y62"/>
    <s v="E40000014"/>
    <x v="5"/>
    <s v="QYG"/>
    <s v="E54000008"/>
    <x v="37"/>
    <s v="01J"/>
    <s v="E38000091"/>
    <s v="NHS Cheshire and Merseyside ICB - 01J"/>
    <x v="2"/>
    <n v="120"/>
  </r>
  <r>
    <s v="Jul"/>
    <s v="2024"/>
    <x v="4"/>
    <d v="2024-07-31T00:00:00"/>
    <s v="Y62"/>
    <s v="E40000014"/>
    <x v="5"/>
    <s v="QYG"/>
    <s v="E54000008"/>
    <x v="37"/>
    <s v="01J"/>
    <s v="E38000091"/>
    <s v="NHS Cheshire and Merseyside ICB - 01J"/>
    <x v="3"/>
    <n v="665"/>
  </r>
  <r>
    <s v="Jul"/>
    <s v="2024"/>
    <x v="4"/>
    <d v="2024-07-31T00:00:00"/>
    <s v="Y62"/>
    <s v="E40000014"/>
    <x v="5"/>
    <s v="QYG"/>
    <s v="E54000008"/>
    <x v="37"/>
    <s v="01J"/>
    <s v="E38000091"/>
    <s v="NHS Cheshire and Merseyside ICB - 01J"/>
    <x v="4"/>
    <n v="85"/>
  </r>
  <r>
    <s v="Jul"/>
    <s v="2024"/>
    <x v="4"/>
    <d v="2024-07-31T00:00:00"/>
    <s v="Y62"/>
    <s v="E40000014"/>
    <x v="5"/>
    <s v="QYG"/>
    <s v="E54000008"/>
    <x v="37"/>
    <s v="01J"/>
    <s v="E38000091"/>
    <s v="NHS Cheshire and Merseyside ICB - 01J"/>
    <x v="5"/>
    <n v="215"/>
  </r>
  <r>
    <s v="Jul"/>
    <s v="2024"/>
    <x v="4"/>
    <d v="2024-07-31T00:00:00"/>
    <s v="Y62"/>
    <s v="E40000014"/>
    <x v="5"/>
    <s v="QYG"/>
    <s v="E54000008"/>
    <x v="37"/>
    <s v="01T"/>
    <s v="E38000161"/>
    <s v="NHS Cheshire and Merseyside ICB - 01T"/>
    <x v="0"/>
    <s v="*"/>
  </r>
  <r>
    <s v="Jul"/>
    <s v="2024"/>
    <x v="4"/>
    <d v="2024-07-31T00:00:00"/>
    <s v="Y62"/>
    <s v="E40000014"/>
    <x v="5"/>
    <s v="QYG"/>
    <s v="E54000008"/>
    <x v="37"/>
    <s v="01T"/>
    <s v="E38000161"/>
    <s v="NHS Cheshire and Merseyside ICB - 01T"/>
    <x v="1"/>
    <s v="*"/>
  </r>
  <r>
    <s v="Jul"/>
    <s v="2024"/>
    <x v="4"/>
    <d v="2024-07-31T00:00:00"/>
    <s v="Y62"/>
    <s v="E40000014"/>
    <x v="5"/>
    <s v="QYG"/>
    <s v="E54000008"/>
    <x v="37"/>
    <s v="01T"/>
    <s v="E38000161"/>
    <s v="NHS Cheshire and Merseyside ICB - 01T"/>
    <x v="2"/>
    <n v="90"/>
  </r>
  <r>
    <s v="Jul"/>
    <s v="2024"/>
    <x v="4"/>
    <d v="2024-07-31T00:00:00"/>
    <s v="Y62"/>
    <s v="E40000014"/>
    <x v="5"/>
    <s v="QYG"/>
    <s v="E54000008"/>
    <x v="37"/>
    <s v="01T"/>
    <s v="E38000161"/>
    <s v="NHS Cheshire and Merseyside ICB - 01T"/>
    <x v="3"/>
    <n v="755"/>
  </r>
  <r>
    <s v="Jul"/>
    <s v="2024"/>
    <x v="4"/>
    <d v="2024-07-31T00:00:00"/>
    <s v="Y62"/>
    <s v="E40000014"/>
    <x v="5"/>
    <s v="QYG"/>
    <s v="E54000008"/>
    <x v="37"/>
    <s v="01T"/>
    <s v="E38000161"/>
    <s v="NHS Cheshire and Merseyside ICB - 01T"/>
    <x v="4"/>
    <n v="75"/>
  </r>
  <r>
    <s v="Jul"/>
    <s v="2024"/>
    <x v="4"/>
    <d v="2024-07-31T00:00:00"/>
    <s v="Y62"/>
    <s v="E40000014"/>
    <x v="5"/>
    <s v="QYG"/>
    <s v="E54000008"/>
    <x v="37"/>
    <s v="01T"/>
    <s v="E38000161"/>
    <s v="NHS Cheshire and Merseyside ICB - 01T"/>
    <x v="5"/>
    <n v="320"/>
  </r>
  <r>
    <s v="Jul"/>
    <s v="2024"/>
    <x v="4"/>
    <d v="2024-07-31T00:00:00"/>
    <s v="Y62"/>
    <s v="E40000014"/>
    <x v="5"/>
    <s v="QYG"/>
    <s v="E54000008"/>
    <x v="37"/>
    <s v="01V"/>
    <s v="E38000170"/>
    <s v="NHS Cheshire and Merseyside ICB - 01V"/>
    <x v="0"/>
    <n v="10"/>
  </r>
  <r>
    <s v="Jul"/>
    <s v="2024"/>
    <x v="4"/>
    <d v="2024-07-31T00:00:00"/>
    <s v="Y62"/>
    <s v="E40000014"/>
    <x v="5"/>
    <s v="QYG"/>
    <s v="E54000008"/>
    <x v="37"/>
    <s v="01V"/>
    <s v="E38000170"/>
    <s v="NHS Cheshire and Merseyside ICB - 01V"/>
    <x v="1"/>
    <s v="*"/>
  </r>
  <r>
    <s v="Jul"/>
    <s v="2024"/>
    <x v="4"/>
    <d v="2024-07-31T00:00:00"/>
    <s v="Y62"/>
    <s v="E40000014"/>
    <x v="5"/>
    <s v="QYG"/>
    <s v="E54000008"/>
    <x v="37"/>
    <s v="01V"/>
    <s v="E38000170"/>
    <s v="NHS Cheshire and Merseyside ICB - 01V"/>
    <x v="2"/>
    <n v="350"/>
  </r>
  <r>
    <s v="Jul"/>
    <s v="2024"/>
    <x v="4"/>
    <d v="2024-07-31T00:00:00"/>
    <s v="Y62"/>
    <s v="E40000014"/>
    <x v="5"/>
    <s v="QYG"/>
    <s v="E54000008"/>
    <x v="37"/>
    <s v="01V"/>
    <s v="E38000170"/>
    <s v="NHS Cheshire and Merseyside ICB - 01V"/>
    <x v="3"/>
    <n v="875"/>
  </r>
  <r>
    <s v="Jul"/>
    <s v="2024"/>
    <x v="4"/>
    <d v="2024-07-31T00:00:00"/>
    <s v="Y62"/>
    <s v="E40000014"/>
    <x v="5"/>
    <s v="QYG"/>
    <s v="E54000008"/>
    <x v="37"/>
    <s v="01V"/>
    <s v="E38000170"/>
    <s v="NHS Cheshire and Merseyside ICB - 01V"/>
    <x v="4"/>
    <n v="90"/>
  </r>
  <r>
    <s v="Jul"/>
    <s v="2024"/>
    <x v="4"/>
    <d v="2024-07-31T00:00:00"/>
    <s v="Y62"/>
    <s v="E40000014"/>
    <x v="5"/>
    <s v="QYG"/>
    <s v="E54000008"/>
    <x v="37"/>
    <s v="01V"/>
    <s v="E38000170"/>
    <s v="NHS Cheshire and Merseyside ICB - 01V"/>
    <x v="5"/>
    <n v="515"/>
  </r>
  <r>
    <s v="Jul"/>
    <s v="2024"/>
    <x v="4"/>
    <d v="2024-07-31T00:00:00"/>
    <s v="Y62"/>
    <s v="E40000014"/>
    <x v="5"/>
    <s v="QYG"/>
    <s v="E54000008"/>
    <x v="37"/>
    <s v="01X"/>
    <s v="E38000172"/>
    <s v="NHS Cheshire and Merseyside ICB - 01X"/>
    <x v="0"/>
    <n v="110"/>
  </r>
  <r>
    <s v="Jul"/>
    <s v="2024"/>
    <x v="4"/>
    <d v="2024-07-31T00:00:00"/>
    <s v="Y62"/>
    <s v="E40000014"/>
    <x v="5"/>
    <s v="QYG"/>
    <s v="E54000008"/>
    <x v="37"/>
    <s v="01X"/>
    <s v="E38000172"/>
    <s v="NHS Cheshire and Merseyside ICB - 01X"/>
    <x v="1"/>
    <s v="*"/>
  </r>
  <r>
    <s v="Jul"/>
    <s v="2024"/>
    <x v="4"/>
    <d v="2024-07-31T00:00:00"/>
    <s v="Y62"/>
    <s v="E40000014"/>
    <x v="5"/>
    <s v="QYG"/>
    <s v="E54000008"/>
    <x v="37"/>
    <s v="01X"/>
    <s v="E38000172"/>
    <s v="NHS Cheshire and Merseyside ICB - 01X"/>
    <x v="2"/>
    <n v="60"/>
  </r>
  <r>
    <s v="Jul"/>
    <s v="2024"/>
    <x v="4"/>
    <d v="2024-07-31T00:00:00"/>
    <s v="Y62"/>
    <s v="E40000014"/>
    <x v="5"/>
    <s v="QYG"/>
    <s v="E54000008"/>
    <x v="37"/>
    <s v="01X"/>
    <s v="E38000172"/>
    <s v="NHS Cheshire and Merseyside ICB - 01X"/>
    <x v="3"/>
    <n v="920"/>
  </r>
  <r>
    <s v="Jul"/>
    <s v="2024"/>
    <x v="4"/>
    <d v="2024-07-31T00:00:00"/>
    <s v="Y62"/>
    <s v="E40000014"/>
    <x v="5"/>
    <s v="QYG"/>
    <s v="E54000008"/>
    <x v="37"/>
    <s v="01X"/>
    <s v="E38000172"/>
    <s v="NHS Cheshire and Merseyside ICB - 01X"/>
    <x v="4"/>
    <n v="305"/>
  </r>
  <r>
    <s v="Jul"/>
    <s v="2024"/>
    <x v="4"/>
    <d v="2024-07-31T00:00:00"/>
    <s v="Y62"/>
    <s v="E40000014"/>
    <x v="5"/>
    <s v="QYG"/>
    <s v="E54000008"/>
    <x v="37"/>
    <s v="01X"/>
    <s v="E38000172"/>
    <s v="NHS Cheshire and Merseyside ICB - 01X"/>
    <x v="5"/>
    <n v="490"/>
  </r>
  <r>
    <s v="Jul"/>
    <s v="2024"/>
    <x v="4"/>
    <d v="2024-07-31T00:00:00"/>
    <s v="Y62"/>
    <s v="E40000014"/>
    <x v="5"/>
    <s v="QYG"/>
    <s v="E54000008"/>
    <x v="37"/>
    <s v="02E"/>
    <s v="E38000194"/>
    <s v="NHS Cheshire and Merseyside ICB - 02E"/>
    <x v="0"/>
    <n v="55"/>
  </r>
  <r>
    <s v="Jul"/>
    <s v="2024"/>
    <x v="4"/>
    <d v="2024-07-31T00:00:00"/>
    <s v="Y62"/>
    <s v="E40000014"/>
    <x v="5"/>
    <s v="QYG"/>
    <s v="E54000008"/>
    <x v="37"/>
    <s v="02E"/>
    <s v="E38000194"/>
    <s v="NHS Cheshire and Merseyside ICB - 02E"/>
    <x v="1"/>
    <s v="*"/>
  </r>
  <r>
    <s v="Jul"/>
    <s v="2024"/>
    <x v="4"/>
    <d v="2024-07-31T00:00:00"/>
    <s v="Y62"/>
    <s v="E40000014"/>
    <x v="5"/>
    <s v="QYG"/>
    <s v="E54000008"/>
    <x v="37"/>
    <s v="02E"/>
    <s v="E38000194"/>
    <s v="NHS Cheshire and Merseyside ICB - 02E"/>
    <x v="2"/>
    <n v="155"/>
  </r>
  <r>
    <s v="Jul"/>
    <s v="2024"/>
    <x v="4"/>
    <d v="2024-07-31T00:00:00"/>
    <s v="Y62"/>
    <s v="E40000014"/>
    <x v="5"/>
    <s v="QYG"/>
    <s v="E54000008"/>
    <x v="37"/>
    <s v="02E"/>
    <s v="E38000194"/>
    <s v="NHS Cheshire and Merseyside ICB - 02E"/>
    <x v="3"/>
    <n v="745"/>
  </r>
  <r>
    <s v="Jul"/>
    <s v="2024"/>
    <x v="4"/>
    <d v="2024-07-31T00:00:00"/>
    <s v="Y62"/>
    <s v="E40000014"/>
    <x v="5"/>
    <s v="QYG"/>
    <s v="E54000008"/>
    <x v="37"/>
    <s v="02E"/>
    <s v="E38000194"/>
    <s v="NHS Cheshire and Merseyside ICB - 02E"/>
    <x v="4"/>
    <n v="370"/>
  </r>
  <r>
    <s v="Jul"/>
    <s v="2024"/>
    <x v="4"/>
    <d v="2024-07-31T00:00:00"/>
    <s v="Y62"/>
    <s v="E40000014"/>
    <x v="5"/>
    <s v="QYG"/>
    <s v="E54000008"/>
    <x v="37"/>
    <s v="02E"/>
    <s v="E38000194"/>
    <s v="NHS Cheshire and Merseyside ICB - 02E"/>
    <x v="5"/>
    <n v="745"/>
  </r>
  <r>
    <s v="Jul"/>
    <s v="2024"/>
    <x v="4"/>
    <d v="2024-07-31T00:00:00"/>
    <s v="Y62"/>
    <s v="E40000014"/>
    <x v="5"/>
    <s v="QYG"/>
    <s v="E54000008"/>
    <x v="37"/>
    <s v="12F"/>
    <s v="E38000208"/>
    <s v="NHS Cheshire and Merseyside ICB - 12F"/>
    <x v="0"/>
    <n v="165"/>
  </r>
  <r>
    <s v="Jul"/>
    <s v="2024"/>
    <x v="4"/>
    <d v="2024-07-31T00:00:00"/>
    <s v="Y62"/>
    <s v="E40000014"/>
    <x v="5"/>
    <s v="QYG"/>
    <s v="E54000008"/>
    <x v="37"/>
    <s v="12F"/>
    <s v="E38000208"/>
    <s v="NHS Cheshire and Merseyside ICB - 12F"/>
    <x v="1"/>
    <s v="*"/>
  </r>
  <r>
    <s v="Jul"/>
    <s v="2024"/>
    <x v="4"/>
    <d v="2024-07-31T00:00:00"/>
    <s v="Y62"/>
    <s v="E40000014"/>
    <x v="5"/>
    <s v="QYG"/>
    <s v="E54000008"/>
    <x v="37"/>
    <s v="12F"/>
    <s v="E38000208"/>
    <s v="NHS Cheshire and Merseyside ICB - 12F"/>
    <x v="2"/>
    <n v="200"/>
  </r>
  <r>
    <s v="Jul"/>
    <s v="2024"/>
    <x v="4"/>
    <d v="2024-07-31T00:00:00"/>
    <s v="Y62"/>
    <s v="E40000014"/>
    <x v="5"/>
    <s v="QYG"/>
    <s v="E54000008"/>
    <x v="37"/>
    <s v="12F"/>
    <s v="E38000208"/>
    <s v="NHS Cheshire and Merseyside ICB - 12F"/>
    <x v="3"/>
    <n v="1725"/>
  </r>
  <r>
    <s v="Jul"/>
    <s v="2024"/>
    <x v="4"/>
    <d v="2024-07-31T00:00:00"/>
    <s v="Y62"/>
    <s v="E40000014"/>
    <x v="5"/>
    <s v="QYG"/>
    <s v="E54000008"/>
    <x v="37"/>
    <s v="12F"/>
    <s v="E38000208"/>
    <s v="NHS Cheshire and Merseyside ICB - 12F"/>
    <x v="4"/>
    <n v="410"/>
  </r>
  <r>
    <s v="Jul"/>
    <s v="2024"/>
    <x v="4"/>
    <d v="2024-07-31T00:00:00"/>
    <s v="Y62"/>
    <s v="E40000014"/>
    <x v="5"/>
    <s v="QYG"/>
    <s v="E54000008"/>
    <x v="37"/>
    <s v="12F"/>
    <s v="E38000208"/>
    <s v="NHS Cheshire and Merseyside ICB - 12F"/>
    <x v="5"/>
    <n v="885"/>
  </r>
  <r>
    <s v="Jul"/>
    <s v="2024"/>
    <x v="4"/>
    <d v="2024-07-31T00:00:00"/>
    <s v="Y62"/>
    <s v="E40000014"/>
    <x v="5"/>
    <s v="QYG"/>
    <s v="E54000008"/>
    <x v="37"/>
    <s v="27D"/>
    <s v="E38000233"/>
    <s v="NHS Cheshire and Merseyside ICB - 27D"/>
    <x v="0"/>
    <n v="250"/>
  </r>
  <r>
    <s v="Jul"/>
    <s v="2024"/>
    <x v="4"/>
    <d v="2024-07-31T00:00:00"/>
    <s v="Y62"/>
    <s v="E40000014"/>
    <x v="5"/>
    <s v="QYG"/>
    <s v="E54000008"/>
    <x v="37"/>
    <s v="27D"/>
    <s v="E38000233"/>
    <s v="NHS Cheshire and Merseyside ICB - 27D"/>
    <x v="1"/>
    <s v="*"/>
  </r>
  <r>
    <s v="Jul"/>
    <s v="2024"/>
    <x v="4"/>
    <d v="2024-07-31T00:00:00"/>
    <s v="Y62"/>
    <s v="E40000014"/>
    <x v="5"/>
    <s v="QYG"/>
    <s v="E54000008"/>
    <x v="37"/>
    <s v="27D"/>
    <s v="E38000233"/>
    <s v="NHS Cheshire and Merseyside ICB - 27D"/>
    <x v="2"/>
    <n v="1155"/>
  </r>
  <r>
    <s v="Jul"/>
    <s v="2024"/>
    <x v="4"/>
    <d v="2024-07-31T00:00:00"/>
    <s v="Y62"/>
    <s v="E40000014"/>
    <x v="5"/>
    <s v="QYG"/>
    <s v="E54000008"/>
    <x v="37"/>
    <s v="27D"/>
    <s v="E38000233"/>
    <s v="NHS Cheshire and Merseyside ICB - 27D"/>
    <x v="3"/>
    <n v="3825"/>
  </r>
  <r>
    <s v="Jul"/>
    <s v="2024"/>
    <x v="4"/>
    <d v="2024-07-31T00:00:00"/>
    <s v="Y62"/>
    <s v="E40000014"/>
    <x v="5"/>
    <s v="QYG"/>
    <s v="E54000008"/>
    <x v="37"/>
    <s v="27D"/>
    <s v="E38000233"/>
    <s v="NHS Cheshire and Merseyside ICB - 27D"/>
    <x v="4"/>
    <n v="1025"/>
  </r>
  <r>
    <s v="Jul"/>
    <s v="2024"/>
    <x v="4"/>
    <d v="2024-07-31T00:00:00"/>
    <s v="Y62"/>
    <s v="E40000014"/>
    <x v="5"/>
    <s v="QYG"/>
    <s v="E54000008"/>
    <x v="37"/>
    <s v="27D"/>
    <s v="E38000233"/>
    <s v="NHS Cheshire and Merseyside ICB - 27D"/>
    <x v="5"/>
    <n v="1830"/>
  </r>
  <r>
    <s v="Jul"/>
    <s v="2024"/>
    <x v="4"/>
    <d v="2024-07-31T00:00:00"/>
    <s v="Y62"/>
    <s v="E40000014"/>
    <x v="5"/>
    <s v="QYG"/>
    <s v="E54000008"/>
    <x v="37"/>
    <s v="99A"/>
    <s v="E38000101"/>
    <s v="NHS Cheshire and Merseyside ICB - 99A"/>
    <x v="0"/>
    <n v="95"/>
  </r>
  <r>
    <s v="Jul"/>
    <s v="2024"/>
    <x v="4"/>
    <d v="2024-07-31T00:00:00"/>
    <s v="Y62"/>
    <s v="E40000014"/>
    <x v="5"/>
    <s v="QYG"/>
    <s v="E54000008"/>
    <x v="37"/>
    <s v="99A"/>
    <s v="E38000101"/>
    <s v="NHS Cheshire and Merseyside ICB - 99A"/>
    <x v="1"/>
    <s v="*"/>
  </r>
  <r>
    <s v="Jul"/>
    <s v="2024"/>
    <x v="4"/>
    <d v="2024-07-31T00:00:00"/>
    <s v="Y62"/>
    <s v="E40000014"/>
    <x v="5"/>
    <s v="QYG"/>
    <s v="E54000008"/>
    <x v="37"/>
    <s v="99A"/>
    <s v="E38000101"/>
    <s v="NHS Cheshire and Merseyside ICB - 99A"/>
    <x v="2"/>
    <n v="255"/>
  </r>
  <r>
    <s v="Jul"/>
    <s v="2024"/>
    <x v="4"/>
    <d v="2024-07-31T00:00:00"/>
    <s v="Y62"/>
    <s v="E40000014"/>
    <x v="5"/>
    <s v="QYG"/>
    <s v="E54000008"/>
    <x v="37"/>
    <s v="99A"/>
    <s v="E38000101"/>
    <s v="NHS Cheshire and Merseyside ICB - 99A"/>
    <x v="3"/>
    <n v="1855"/>
  </r>
  <r>
    <s v="Jul"/>
    <s v="2024"/>
    <x v="4"/>
    <d v="2024-07-31T00:00:00"/>
    <s v="Y62"/>
    <s v="E40000014"/>
    <x v="5"/>
    <s v="QYG"/>
    <s v="E54000008"/>
    <x v="37"/>
    <s v="99A"/>
    <s v="E38000101"/>
    <s v="NHS Cheshire and Merseyside ICB - 99A"/>
    <x v="4"/>
    <n v="375"/>
  </r>
  <r>
    <s v="Jul"/>
    <s v="2024"/>
    <x v="4"/>
    <d v="2024-07-31T00:00:00"/>
    <s v="Y62"/>
    <s v="E40000014"/>
    <x v="5"/>
    <s v="QYG"/>
    <s v="E54000008"/>
    <x v="37"/>
    <s v="99A"/>
    <s v="E38000101"/>
    <s v="NHS Cheshire and Merseyside ICB - 99A"/>
    <x v="5"/>
    <n v="880"/>
  </r>
  <r>
    <s v="Jul"/>
    <s v="2024"/>
    <x v="4"/>
    <d v="2024-07-31T00:00:00"/>
    <s v="Y63"/>
    <s v="E40000012"/>
    <x v="6"/>
    <s v="QF7"/>
    <s v="E54000061"/>
    <x v="38"/>
    <s v="02P"/>
    <s v="E38000006"/>
    <s v="NHS South Yorkshire ICB - 02P"/>
    <x v="0"/>
    <s v="*"/>
  </r>
  <r>
    <s v="Jul"/>
    <s v="2024"/>
    <x v="4"/>
    <d v="2024-07-31T00:00:00"/>
    <s v="Y63"/>
    <s v="E40000012"/>
    <x v="6"/>
    <s v="QF7"/>
    <s v="E54000061"/>
    <x v="38"/>
    <s v="02P"/>
    <s v="E38000006"/>
    <s v="NHS South Yorkshire ICB - 02P"/>
    <x v="1"/>
    <s v="*"/>
  </r>
  <r>
    <s v="Jul"/>
    <s v="2024"/>
    <x v="4"/>
    <d v="2024-07-31T00:00:00"/>
    <s v="Y63"/>
    <s v="E40000012"/>
    <x v="6"/>
    <s v="QF7"/>
    <s v="E54000061"/>
    <x v="38"/>
    <s v="02P"/>
    <s v="E38000006"/>
    <s v="NHS South Yorkshire ICB - 02P"/>
    <x v="2"/>
    <n v="55"/>
  </r>
  <r>
    <s v="Jul"/>
    <s v="2024"/>
    <x v="4"/>
    <d v="2024-07-31T00:00:00"/>
    <s v="Y63"/>
    <s v="E40000012"/>
    <x v="6"/>
    <s v="QF7"/>
    <s v="E54000061"/>
    <x v="38"/>
    <s v="02P"/>
    <s v="E38000006"/>
    <s v="NHS South Yorkshire ICB - 02P"/>
    <x v="3"/>
    <n v="680"/>
  </r>
  <r>
    <s v="Jul"/>
    <s v="2024"/>
    <x v="4"/>
    <d v="2024-07-31T00:00:00"/>
    <s v="Y63"/>
    <s v="E40000012"/>
    <x v="6"/>
    <s v="QF7"/>
    <s v="E54000061"/>
    <x v="38"/>
    <s v="02P"/>
    <s v="E38000006"/>
    <s v="NHS South Yorkshire ICB - 02P"/>
    <x v="4"/>
    <n v="880"/>
  </r>
  <r>
    <s v="Jul"/>
    <s v="2024"/>
    <x v="4"/>
    <d v="2024-07-31T00:00:00"/>
    <s v="Y63"/>
    <s v="E40000012"/>
    <x v="6"/>
    <s v="QF7"/>
    <s v="E54000061"/>
    <x v="38"/>
    <s v="02P"/>
    <s v="E38000006"/>
    <s v="NHS South Yorkshire ICB - 02P"/>
    <x v="5"/>
    <n v="770"/>
  </r>
  <r>
    <s v="Jul"/>
    <s v="2024"/>
    <x v="4"/>
    <d v="2024-07-31T00:00:00"/>
    <s v="Y63"/>
    <s v="E40000012"/>
    <x v="6"/>
    <s v="QF7"/>
    <s v="E54000061"/>
    <x v="38"/>
    <s v="02X"/>
    <s v="E38000044"/>
    <s v="NHS South Yorkshire ICB - 02X"/>
    <x v="0"/>
    <n v="35"/>
  </r>
  <r>
    <s v="Jul"/>
    <s v="2024"/>
    <x v="4"/>
    <d v="2024-07-31T00:00:00"/>
    <s v="Y63"/>
    <s v="E40000012"/>
    <x v="6"/>
    <s v="QF7"/>
    <s v="E54000061"/>
    <x v="38"/>
    <s v="02X"/>
    <s v="E38000044"/>
    <s v="NHS South Yorkshire ICB - 02X"/>
    <x v="1"/>
    <s v="*"/>
  </r>
  <r>
    <s v="Jul"/>
    <s v="2024"/>
    <x v="4"/>
    <d v="2024-07-31T00:00:00"/>
    <s v="Y63"/>
    <s v="E40000012"/>
    <x v="6"/>
    <s v="QF7"/>
    <s v="E54000061"/>
    <x v="38"/>
    <s v="02X"/>
    <s v="E38000044"/>
    <s v="NHS South Yorkshire ICB - 02X"/>
    <x v="2"/>
    <n v="85"/>
  </r>
  <r>
    <s v="Jul"/>
    <s v="2024"/>
    <x v="4"/>
    <d v="2024-07-31T00:00:00"/>
    <s v="Y63"/>
    <s v="E40000012"/>
    <x v="6"/>
    <s v="QF7"/>
    <s v="E54000061"/>
    <x v="38"/>
    <s v="02X"/>
    <s v="E38000044"/>
    <s v="NHS South Yorkshire ICB - 02X"/>
    <x v="3"/>
    <n v="735"/>
  </r>
  <r>
    <s v="Jul"/>
    <s v="2024"/>
    <x v="4"/>
    <d v="2024-07-31T00:00:00"/>
    <s v="Y63"/>
    <s v="E40000012"/>
    <x v="6"/>
    <s v="QF7"/>
    <s v="E54000061"/>
    <x v="38"/>
    <s v="02X"/>
    <s v="E38000044"/>
    <s v="NHS South Yorkshire ICB - 02X"/>
    <x v="4"/>
    <n v="1200"/>
  </r>
  <r>
    <s v="Jul"/>
    <s v="2024"/>
    <x v="4"/>
    <d v="2024-07-31T00:00:00"/>
    <s v="Y63"/>
    <s v="E40000012"/>
    <x v="6"/>
    <s v="QF7"/>
    <s v="E54000061"/>
    <x v="38"/>
    <s v="02X"/>
    <s v="E38000044"/>
    <s v="NHS South Yorkshire ICB - 02X"/>
    <x v="5"/>
    <n v="825"/>
  </r>
  <r>
    <s v="Jul"/>
    <s v="2024"/>
    <x v="4"/>
    <d v="2024-07-31T00:00:00"/>
    <s v="Y63"/>
    <s v="E40000012"/>
    <x v="6"/>
    <s v="QF7"/>
    <s v="E54000061"/>
    <x v="38"/>
    <s v="03L"/>
    <s v="E38000141"/>
    <s v="NHS South Yorkshire ICB - 03L"/>
    <x v="0"/>
    <n v="35"/>
  </r>
  <r>
    <s v="Jul"/>
    <s v="2024"/>
    <x v="4"/>
    <d v="2024-07-31T00:00:00"/>
    <s v="Y63"/>
    <s v="E40000012"/>
    <x v="6"/>
    <s v="QF7"/>
    <s v="E54000061"/>
    <x v="38"/>
    <s v="03L"/>
    <s v="E38000141"/>
    <s v="NHS South Yorkshire ICB - 03L"/>
    <x v="1"/>
    <s v="*"/>
  </r>
  <r>
    <s v="Jul"/>
    <s v="2024"/>
    <x v="4"/>
    <d v="2024-07-31T00:00:00"/>
    <s v="Y63"/>
    <s v="E40000012"/>
    <x v="6"/>
    <s v="QF7"/>
    <s v="E54000061"/>
    <x v="38"/>
    <s v="03L"/>
    <s v="E38000141"/>
    <s v="NHS South Yorkshire ICB - 03L"/>
    <x v="2"/>
    <n v="65"/>
  </r>
  <r>
    <s v="Jul"/>
    <s v="2024"/>
    <x v="4"/>
    <d v="2024-07-31T00:00:00"/>
    <s v="Y63"/>
    <s v="E40000012"/>
    <x v="6"/>
    <s v="QF7"/>
    <s v="E54000061"/>
    <x v="38"/>
    <s v="03L"/>
    <s v="E38000141"/>
    <s v="NHS South Yorkshire ICB - 03L"/>
    <x v="3"/>
    <n v="685"/>
  </r>
  <r>
    <s v="Jul"/>
    <s v="2024"/>
    <x v="4"/>
    <d v="2024-07-31T00:00:00"/>
    <s v="Y63"/>
    <s v="E40000012"/>
    <x v="6"/>
    <s v="QF7"/>
    <s v="E54000061"/>
    <x v="38"/>
    <s v="03L"/>
    <s v="E38000141"/>
    <s v="NHS South Yorkshire ICB - 03L"/>
    <x v="4"/>
    <n v="1420"/>
  </r>
  <r>
    <s v="Jul"/>
    <s v="2024"/>
    <x v="4"/>
    <d v="2024-07-31T00:00:00"/>
    <s v="Y63"/>
    <s v="E40000012"/>
    <x v="6"/>
    <s v="QF7"/>
    <s v="E54000061"/>
    <x v="38"/>
    <s v="03L"/>
    <s v="E38000141"/>
    <s v="NHS South Yorkshire ICB - 03L"/>
    <x v="5"/>
    <n v="820"/>
  </r>
  <r>
    <s v="Jul"/>
    <s v="2024"/>
    <x v="4"/>
    <d v="2024-07-31T00:00:00"/>
    <s v="Y63"/>
    <s v="E40000012"/>
    <x v="6"/>
    <s v="QF7"/>
    <s v="E54000061"/>
    <x v="38"/>
    <s v="03N"/>
    <s v="E38000146"/>
    <s v="NHS South Yorkshire ICB - 03N"/>
    <x v="0"/>
    <n v="160"/>
  </r>
  <r>
    <s v="Jul"/>
    <s v="2024"/>
    <x v="4"/>
    <d v="2024-07-31T00:00:00"/>
    <s v="Y63"/>
    <s v="E40000012"/>
    <x v="6"/>
    <s v="QF7"/>
    <s v="E54000061"/>
    <x v="38"/>
    <s v="03N"/>
    <s v="E38000146"/>
    <s v="NHS South Yorkshire ICB - 03N"/>
    <x v="1"/>
    <n v="5"/>
  </r>
  <r>
    <s v="Jul"/>
    <s v="2024"/>
    <x v="4"/>
    <d v="2024-07-31T00:00:00"/>
    <s v="Y63"/>
    <s v="E40000012"/>
    <x v="6"/>
    <s v="QF7"/>
    <s v="E54000061"/>
    <x v="38"/>
    <s v="03N"/>
    <s v="E38000146"/>
    <s v="NHS South Yorkshire ICB - 03N"/>
    <x v="2"/>
    <n v="365"/>
  </r>
  <r>
    <s v="Jul"/>
    <s v="2024"/>
    <x v="4"/>
    <d v="2024-07-31T00:00:00"/>
    <s v="Y63"/>
    <s v="E40000012"/>
    <x v="6"/>
    <s v="QF7"/>
    <s v="E54000061"/>
    <x v="38"/>
    <s v="03N"/>
    <s v="E38000146"/>
    <s v="NHS South Yorkshire ICB - 03N"/>
    <x v="3"/>
    <n v="2165"/>
  </r>
  <r>
    <s v="Jul"/>
    <s v="2024"/>
    <x v="4"/>
    <d v="2024-07-31T00:00:00"/>
    <s v="Y63"/>
    <s v="E40000012"/>
    <x v="6"/>
    <s v="QF7"/>
    <s v="E54000061"/>
    <x v="38"/>
    <s v="03N"/>
    <s v="E38000146"/>
    <s v="NHS South Yorkshire ICB - 03N"/>
    <x v="4"/>
    <n v="705"/>
  </r>
  <r>
    <s v="Jul"/>
    <s v="2024"/>
    <x v="4"/>
    <d v="2024-07-31T00:00:00"/>
    <s v="Y63"/>
    <s v="E40000012"/>
    <x v="6"/>
    <s v="QF7"/>
    <s v="E54000061"/>
    <x v="38"/>
    <s v="03N"/>
    <s v="E38000146"/>
    <s v="NHS South Yorkshire ICB - 03N"/>
    <x v="5"/>
    <n v="1260"/>
  </r>
  <r>
    <s v="Jul"/>
    <s v="2024"/>
    <x v="4"/>
    <d v="2024-07-31T00:00:00"/>
    <s v="Y63"/>
    <s v="E40000012"/>
    <x v="6"/>
    <s v="QHM"/>
    <s v="E54000050"/>
    <x v="39"/>
    <s v="00L"/>
    <s v="E38000130"/>
    <s v="NHS North East and North Cumbria ICB - 00L"/>
    <x v="0"/>
    <n v="15"/>
  </r>
  <r>
    <s v="Jul"/>
    <s v="2024"/>
    <x v="4"/>
    <d v="2024-07-31T00:00:00"/>
    <s v="Y63"/>
    <s v="E40000012"/>
    <x v="6"/>
    <s v="QHM"/>
    <s v="E54000050"/>
    <x v="39"/>
    <s v="00L"/>
    <s v="E38000130"/>
    <s v="NHS North East and North Cumbria ICB - 00L"/>
    <x v="1"/>
    <s v="*"/>
  </r>
  <r>
    <s v="Jul"/>
    <s v="2024"/>
    <x v="4"/>
    <d v="2024-07-31T00:00:00"/>
    <s v="Y63"/>
    <s v="E40000012"/>
    <x v="6"/>
    <s v="QHM"/>
    <s v="E54000050"/>
    <x v="39"/>
    <s v="00L"/>
    <s v="E38000130"/>
    <s v="NHS North East and North Cumbria ICB - 00L"/>
    <x v="2"/>
    <n v="135"/>
  </r>
  <r>
    <s v="Jul"/>
    <s v="2024"/>
    <x v="4"/>
    <d v="2024-07-31T00:00:00"/>
    <s v="Y63"/>
    <s v="E40000012"/>
    <x v="6"/>
    <s v="QHM"/>
    <s v="E54000050"/>
    <x v="39"/>
    <s v="00L"/>
    <s v="E38000130"/>
    <s v="NHS North East and North Cumbria ICB - 00L"/>
    <x v="3"/>
    <n v="1715"/>
  </r>
  <r>
    <s v="Jul"/>
    <s v="2024"/>
    <x v="4"/>
    <d v="2024-07-31T00:00:00"/>
    <s v="Y63"/>
    <s v="E40000012"/>
    <x v="6"/>
    <s v="QHM"/>
    <s v="E54000050"/>
    <x v="39"/>
    <s v="00L"/>
    <s v="E38000130"/>
    <s v="NHS North East and North Cumbria ICB - 00L"/>
    <x v="4"/>
    <n v="545"/>
  </r>
  <r>
    <s v="Jul"/>
    <s v="2024"/>
    <x v="4"/>
    <d v="2024-07-31T00:00:00"/>
    <s v="Y63"/>
    <s v="E40000012"/>
    <x v="6"/>
    <s v="QHM"/>
    <s v="E54000050"/>
    <x v="39"/>
    <s v="00L"/>
    <s v="E38000130"/>
    <s v="NHS North East and North Cumbria ICB - 00L"/>
    <x v="5"/>
    <n v="1210"/>
  </r>
  <r>
    <s v="Jul"/>
    <s v="2024"/>
    <x v="4"/>
    <d v="2024-07-31T00:00:00"/>
    <s v="Y63"/>
    <s v="E40000012"/>
    <x v="6"/>
    <s v="QHM"/>
    <s v="E54000050"/>
    <x v="39"/>
    <s v="00N"/>
    <s v="E38000163"/>
    <s v="NHS North East and North Cumbria ICB - 00N"/>
    <x v="0"/>
    <n v="10"/>
  </r>
  <r>
    <s v="Jul"/>
    <s v="2024"/>
    <x v="4"/>
    <d v="2024-07-31T00:00:00"/>
    <s v="Y63"/>
    <s v="E40000012"/>
    <x v="6"/>
    <s v="QHM"/>
    <s v="E54000050"/>
    <x v="39"/>
    <s v="00N"/>
    <s v="E38000163"/>
    <s v="NHS North East and North Cumbria ICB - 00N"/>
    <x v="1"/>
    <s v="*"/>
  </r>
  <r>
    <s v="Jul"/>
    <s v="2024"/>
    <x v="4"/>
    <d v="2024-07-31T00:00:00"/>
    <s v="Y63"/>
    <s v="E40000012"/>
    <x v="6"/>
    <s v="QHM"/>
    <s v="E54000050"/>
    <x v="39"/>
    <s v="00N"/>
    <s v="E38000163"/>
    <s v="NHS North East and North Cumbria ICB - 00N"/>
    <x v="2"/>
    <n v="10"/>
  </r>
  <r>
    <s v="Jul"/>
    <s v="2024"/>
    <x v="4"/>
    <d v="2024-07-31T00:00:00"/>
    <s v="Y63"/>
    <s v="E40000012"/>
    <x v="6"/>
    <s v="QHM"/>
    <s v="E54000050"/>
    <x v="39"/>
    <s v="00N"/>
    <s v="E38000163"/>
    <s v="NHS North East and North Cumbria ICB - 00N"/>
    <x v="3"/>
    <n v="735"/>
  </r>
  <r>
    <s v="Jul"/>
    <s v="2024"/>
    <x v="4"/>
    <d v="2024-07-31T00:00:00"/>
    <s v="Y63"/>
    <s v="E40000012"/>
    <x v="6"/>
    <s v="QHM"/>
    <s v="E54000050"/>
    <x v="39"/>
    <s v="00N"/>
    <s v="E38000163"/>
    <s v="NHS North East and North Cumbria ICB - 00N"/>
    <x v="4"/>
    <n v="195"/>
  </r>
  <r>
    <s v="Jul"/>
    <s v="2024"/>
    <x v="4"/>
    <d v="2024-07-31T00:00:00"/>
    <s v="Y63"/>
    <s v="E40000012"/>
    <x v="6"/>
    <s v="QHM"/>
    <s v="E54000050"/>
    <x v="39"/>
    <s v="00N"/>
    <s v="E38000163"/>
    <s v="NHS North East and North Cumbria ICB - 00N"/>
    <x v="5"/>
    <n v="575"/>
  </r>
  <r>
    <s v="Jul"/>
    <s v="2024"/>
    <x v="4"/>
    <d v="2024-07-31T00:00:00"/>
    <s v="Y63"/>
    <s v="E40000012"/>
    <x v="6"/>
    <s v="QHM"/>
    <s v="E54000050"/>
    <x v="39"/>
    <s v="00P"/>
    <s v="E38000176"/>
    <s v="NHS North East and North Cumbria ICB - 00P"/>
    <x v="0"/>
    <n v="10"/>
  </r>
  <r>
    <s v="Jul"/>
    <s v="2024"/>
    <x v="4"/>
    <d v="2024-07-31T00:00:00"/>
    <s v="Y63"/>
    <s v="E40000012"/>
    <x v="6"/>
    <s v="QHM"/>
    <s v="E54000050"/>
    <x v="39"/>
    <s v="00P"/>
    <s v="E38000176"/>
    <s v="NHS North East and North Cumbria ICB - 00P"/>
    <x v="1"/>
    <s v="*"/>
  </r>
  <r>
    <s v="Jul"/>
    <s v="2024"/>
    <x v="4"/>
    <d v="2024-07-31T00:00:00"/>
    <s v="Y63"/>
    <s v="E40000012"/>
    <x v="6"/>
    <s v="QHM"/>
    <s v="E54000050"/>
    <x v="39"/>
    <s v="00P"/>
    <s v="E38000176"/>
    <s v="NHS North East and North Cumbria ICB - 00P"/>
    <x v="2"/>
    <n v="80"/>
  </r>
  <r>
    <s v="Jul"/>
    <s v="2024"/>
    <x v="4"/>
    <d v="2024-07-31T00:00:00"/>
    <s v="Y63"/>
    <s v="E40000012"/>
    <x v="6"/>
    <s v="QHM"/>
    <s v="E54000050"/>
    <x v="39"/>
    <s v="00P"/>
    <s v="E38000176"/>
    <s v="NHS North East and North Cumbria ICB - 00P"/>
    <x v="3"/>
    <n v="790"/>
  </r>
  <r>
    <s v="Jul"/>
    <s v="2024"/>
    <x v="4"/>
    <d v="2024-07-31T00:00:00"/>
    <s v="Y63"/>
    <s v="E40000012"/>
    <x v="6"/>
    <s v="QHM"/>
    <s v="E54000050"/>
    <x v="39"/>
    <s v="00P"/>
    <s v="E38000176"/>
    <s v="NHS North East and North Cumbria ICB - 00P"/>
    <x v="4"/>
    <n v="495"/>
  </r>
  <r>
    <s v="Jul"/>
    <s v="2024"/>
    <x v="4"/>
    <d v="2024-07-31T00:00:00"/>
    <s v="Y63"/>
    <s v="E40000012"/>
    <x v="6"/>
    <s v="QHM"/>
    <s v="E54000050"/>
    <x v="39"/>
    <s v="00P"/>
    <s v="E38000176"/>
    <s v="NHS North East and North Cumbria ICB - 00P"/>
    <x v="5"/>
    <n v="1085"/>
  </r>
  <r>
    <s v="Jul"/>
    <s v="2024"/>
    <x v="4"/>
    <d v="2024-07-31T00:00:00"/>
    <s v="Y63"/>
    <s v="E40000012"/>
    <x v="6"/>
    <s v="QHM"/>
    <s v="E54000050"/>
    <x v="39"/>
    <s v="01H"/>
    <s v="E38000215"/>
    <s v="NHS North East and North Cumbria ICB - 01H"/>
    <x v="0"/>
    <n v="40"/>
  </r>
  <r>
    <s v="Jul"/>
    <s v="2024"/>
    <x v="4"/>
    <d v="2024-07-31T00:00:00"/>
    <s v="Y63"/>
    <s v="E40000012"/>
    <x v="6"/>
    <s v="QHM"/>
    <s v="E54000050"/>
    <x v="39"/>
    <s v="01H"/>
    <s v="E38000215"/>
    <s v="NHS North East and North Cumbria ICB - 01H"/>
    <x v="1"/>
    <s v="*"/>
  </r>
  <r>
    <s v="Jul"/>
    <s v="2024"/>
    <x v="4"/>
    <d v="2024-07-31T00:00:00"/>
    <s v="Y63"/>
    <s v="E40000012"/>
    <x v="6"/>
    <s v="QHM"/>
    <s v="E54000050"/>
    <x v="39"/>
    <s v="01H"/>
    <s v="E38000215"/>
    <s v="NHS North East and North Cumbria ICB - 01H"/>
    <x v="2"/>
    <n v="190"/>
  </r>
  <r>
    <s v="Jul"/>
    <s v="2024"/>
    <x v="4"/>
    <d v="2024-07-31T00:00:00"/>
    <s v="Y63"/>
    <s v="E40000012"/>
    <x v="6"/>
    <s v="QHM"/>
    <s v="E54000050"/>
    <x v="39"/>
    <s v="01H"/>
    <s v="E38000215"/>
    <s v="NHS North East and North Cumbria ICB - 01H"/>
    <x v="3"/>
    <n v="1465"/>
  </r>
  <r>
    <s v="Jul"/>
    <s v="2024"/>
    <x v="4"/>
    <d v="2024-07-31T00:00:00"/>
    <s v="Y63"/>
    <s v="E40000012"/>
    <x v="6"/>
    <s v="QHM"/>
    <s v="E54000050"/>
    <x v="39"/>
    <s v="01H"/>
    <s v="E38000215"/>
    <s v="NHS North East and North Cumbria ICB - 01H"/>
    <x v="4"/>
    <n v="565"/>
  </r>
  <r>
    <s v="Jul"/>
    <s v="2024"/>
    <x v="4"/>
    <d v="2024-07-31T00:00:00"/>
    <s v="Y63"/>
    <s v="E40000012"/>
    <x v="6"/>
    <s v="QHM"/>
    <s v="E54000050"/>
    <x v="39"/>
    <s v="01H"/>
    <s v="E38000215"/>
    <s v="NHS North East and North Cumbria ICB - 01H"/>
    <x v="5"/>
    <n v="775"/>
  </r>
  <r>
    <s v="Jul"/>
    <s v="2024"/>
    <x v="4"/>
    <d v="2024-07-31T00:00:00"/>
    <s v="Y63"/>
    <s v="E40000012"/>
    <x v="6"/>
    <s v="QHM"/>
    <s v="E54000050"/>
    <x v="39"/>
    <s v="13T"/>
    <s v="E38000212"/>
    <s v="NHS North East and North Cumbria ICB - 13T"/>
    <x v="0"/>
    <n v="150"/>
  </r>
  <r>
    <s v="Jul"/>
    <s v="2024"/>
    <x v="4"/>
    <d v="2024-07-31T00:00:00"/>
    <s v="Y63"/>
    <s v="E40000012"/>
    <x v="6"/>
    <s v="QHM"/>
    <s v="E54000050"/>
    <x v="39"/>
    <s v="13T"/>
    <s v="E38000212"/>
    <s v="NHS North East and North Cumbria ICB - 13T"/>
    <x v="1"/>
    <s v="*"/>
  </r>
  <r>
    <s v="Jul"/>
    <s v="2024"/>
    <x v="4"/>
    <d v="2024-07-31T00:00:00"/>
    <s v="Y63"/>
    <s v="E40000012"/>
    <x v="6"/>
    <s v="QHM"/>
    <s v="E54000050"/>
    <x v="39"/>
    <s v="13T"/>
    <s v="E38000212"/>
    <s v="NHS North East and North Cumbria ICB - 13T"/>
    <x v="2"/>
    <n v="340"/>
  </r>
  <r>
    <s v="Jul"/>
    <s v="2024"/>
    <x v="4"/>
    <d v="2024-07-31T00:00:00"/>
    <s v="Y63"/>
    <s v="E40000012"/>
    <x v="6"/>
    <s v="QHM"/>
    <s v="E54000050"/>
    <x v="39"/>
    <s v="13T"/>
    <s v="E38000212"/>
    <s v="NHS North East and North Cumbria ICB - 13T"/>
    <x v="3"/>
    <n v="2040"/>
  </r>
  <r>
    <s v="Jul"/>
    <s v="2024"/>
    <x v="4"/>
    <d v="2024-07-31T00:00:00"/>
    <s v="Y63"/>
    <s v="E40000012"/>
    <x v="6"/>
    <s v="QHM"/>
    <s v="E54000050"/>
    <x v="39"/>
    <s v="13T"/>
    <s v="E38000212"/>
    <s v="NHS North East and North Cumbria ICB - 13T"/>
    <x v="4"/>
    <n v="430"/>
  </r>
  <r>
    <s v="Jul"/>
    <s v="2024"/>
    <x v="4"/>
    <d v="2024-07-31T00:00:00"/>
    <s v="Y63"/>
    <s v="E40000012"/>
    <x v="6"/>
    <s v="QHM"/>
    <s v="E54000050"/>
    <x v="39"/>
    <s v="13T"/>
    <s v="E38000212"/>
    <s v="NHS North East and North Cumbria ICB - 13T"/>
    <x v="5"/>
    <n v="1290"/>
  </r>
  <r>
    <s v="Jul"/>
    <s v="2024"/>
    <x v="4"/>
    <d v="2024-07-31T00:00:00"/>
    <s v="Y63"/>
    <s v="E40000012"/>
    <x v="6"/>
    <s v="QHM"/>
    <s v="E54000050"/>
    <x v="39"/>
    <s v="16C"/>
    <s v="E38000247"/>
    <s v="NHS North East and North Cumbria ICB - 16C"/>
    <x v="0"/>
    <n v="110"/>
  </r>
  <r>
    <s v="Jul"/>
    <s v="2024"/>
    <x v="4"/>
    <d v="2024-07-31T00:00:00"/>
    <s v="Y63"/>
    <s v="E40000012"/>
    <x v="6"/>
    <s v="QHM"/>
    <s v="E54000050"/>
    <x v="39"/>
    <s v="16C"/>
    <s v="E38000247"/>
    <s v="NHS North East and North Cumbria ICB - 16C"/>
    <x v="1"/>
    <s v="*"/>
  </r>
  <r>
    <s v="Jul"/>
    <s v="2024"/>
    <x v="4"/>
    <d v="2024-07-31T00:00:00"/>
    <s v="Y63"/>
    <s v="E40000012"/>
    <x v="6"/>
    <s v="QHM"/>
    <s v="E54000050"/>
    <x v="39"/>
    <s v="16C"/>
    <s v="E38000247"/>
    <s v="NHS North East and North Cumbria ICB - 16C"/>
    <x v="2"/>
    <n v="535"/>
  </r>
  <r>
    <s v="Jul"/>
    <s v="2024"/>
    <x v="4"/>
    <d v="2024-07-31T00:00:00"/>
    <s v="Y63"/>
    <s v="E40000012"/>
    <x v="6"/>
    <s v="QHM"/>
    <s v="E54000050"/>
    <x v="39"/>
    <s v="16C"/>
    <s v="E38000247"/>
    <s v="NHS North East and North Cumbria ICB - 16C"/>
    <x v="3"/>
    <n v="1655"/>
  </r>
  <r>
    <s v="Jul"/>
    <s v="2024"/>
    <x v="4"/>
    <d v="2024-07-31T00:00:00"/>
    <s v="Y63"/>
    <s v="E40000012"/>
    <x v="6"/>
    <s v="QHM"/>
    <s v="E54000050"/>
    <x v="39"/>
    <s v="16C"/>
    <s v="E38000247"/>
    <s v="NHS North East and North Cumbria ICB - 16C"/>
    <x v="4"/>
    <n v="2200"/>
  </r>
  <r>
    <s v="Jul"/>
    <s v="2024"/>
    <x v="4"/>
    <d v="2024-07-31T00:00:00"/>
    <s v="Y63"/>
    <s v="E40000012"/>
    <x v="6"/>
    <s v="QHM"/>
    <s v="E54000050"/>
    <x v="39"/>
    <s v="16C"/>
    <s v="E38000247"/>
    <s v="NHS North East and North Cumbria ICB - 16C"/>
    <x v="5"/>
    <n v="2015"/>
  </r>
  <r>
    <s v="Jul"/>
    <s v="2024"/>
    <x v="4"/>
    <d v="2024-07-31T00:00:00"/>
    <s v="Y63"/>
    <s v="E40000012"/>
    <x v="6"/>
    <s v="QHM"/>
    <s v="E54000050"/>
    <x v="39"/>
    <s v="84H"/>
    <s v="E38000234"/>
    <s v="NHS North East and North Cumbria ICB - 84H"/>
    <x v="0"/>
    <n v="450"/>
  </r>
  <r>
    <s v="Jul"/>
    <s v="2024"/>
    <x v="4"/>
    <d v="2024-07-31T00:00:00"/>
    <s v="Y63"/>
    <s v="E40000012"/>
    <x v="6"/>
    <s v="QHM"/>
    <s v="E54000050"/>
    <x v="39"/>
    <s v="84H"/>
    <s v="E38000234"/>
    <s v="NHS North East and North Cumbria ICB - 84H"/>
    <x v="1"/>
    <s v="*"/>
  </r>
  <r>
    <s v="Jul"/>
    <s v="2024"/>
    <x v="4"/>
    <d v="2024-07-31T00:00:00"/>
    <s v="Y63"/>
    <s v="E40000012"/>
    <x v="6"/>
    <s v="QHM"/>
    <s v="E54000050"/>
    <x v="39"/>
    <s v="84H"/>
    <s v="E38000234"/>
    <s v="NHS North East and North Cumbria ICB - 84H"/>
    <x v="2"/>
    <n v="115"/>
  </r>
  <r>
    <s v="Jul"/>
    <s v="2024"/>
    <x v="4"/>
    <d v="2024-07-31T00:00:00"/>
    <s v="Y63"/>
    <s v="E40000012"/>
    <x v="6"/>
    <s v="QHM"/>
    <s v="E54000050"/>
    <x v="39"/>
    <s v="84H"/>
    <s v="E38000234"/>
    <s v="NHS North East and North Cumbria ICB - 84H"/>
    <x v="3"/>
    <n v="1475"/>
  </r>
  <r>
    <s v="Jul"/>
    <s v="2024"/>
    <x v="4"/>
    <d v="2024-07-31T00:00:00"/>
    <s v="Y63"/>
    <s v="E40000012"/>
    <x v="6"/>
    <s v="QHM"/>
    <s v="E54000050"/>
    <x v="39"/>
    <s v="84H"/>
    <s v="E38000234"/>
    <s v="NHS North East and North Cumbria ICB - 84H"/>
    <x v="4"/>
    <n v="1795"/>
  </r>
  <r>
    <s v="Jul"/>
    <s v="2024"/>
    <x v="4"/>
    <d v="2024-07-31T00:00:00"/>
    <s v="Y63"/>
    <s v="E40000012"/>
    <x v="6"/>
    <s v="QHM"/>
    <s v="E54000050"/>
    <x v="39"/>
    <s v="84H"/>
    <s v="E38000234"/>
    <s v="NHS North East and North Cumbria ICB - 84H"/>
    <x v="5"/>
    <n v="1640"/>
  </r>
  <r>
    <s v="Jul"/>
    <s v="2024"/>
    <x v="4"/>
    <d v="2024-07-31T00:00:00"/>
    <s v="Y63"/>
    <s v="E40000012"/>
    <x v="6"/>
    <s v="QHM"/>
    <s v="E54000050"/>
    <x v="39"/>
    <s v="99C"/>
    <s v="E38000127"/>
    <s v="NHS North East and North Cumbria ICB - 99C"/>
    <x v="0"/>
    <n v="40"/>
  </r>
  <r>
    <s v="Jul"/>
    <s v="2024"/>
    <x v="4"/>
    <d v="2024-07-31T00:00:00"/>
    <s v="Y63"/>
    <s v="E40000012"/>
    <x v="6"/>
    <s v="QHM"/>
    <s v="E54000050"/>
    <x v="39"/>
    <s v="99C"/>
    <s v="E38000127"/>
    <s v="NHS North East and North Cumbria ICB - 99C"/>
    <x v="1"/>
    <s v="*"/>
  </r>
  <r>
    <s v="Jul"/>
    <s v="2024"/>
    <x v="4"/>
    <d v="2024-07-31T00:00:00"/>
    <s v="Y63"/>
    <s v="E40000012"/>
    <x v="6"/>
    <s v="QHM"/>
    <s v="E54000050"/>
    <x v="39"/>
    <s v="99C"/>
    <s v="E38000127"/>
    <s v="NHS North East and North Cumbria ICB - 99C"/>
    <x v="2"/>
    <n v="125"/>
  </r>
  <r>
    <s v="Jul"/>
    <s v="2024"/>
    <x v="4"/>
    <d v="2024-07-31T00:00:00"/>
    <s v="Y63"/>
    <s v="E40000012"/>
    <x v="6"/>
    <s v="QHM"/>
    <s v="E54000050"/>
    <x v="39"/>
    <s v="99C"/>
    <s v="E38000127"/>
    <s v="NHS North East and North Cumbria ICB - 99C"/>
    <x v="3"/>
    <n v="945"/>
  </r>
  <r>
    <s v="Jul"/>
    <s v="2024"/>
    <x v="4"/>
    <d v="2024-07-31T00:00:00"/>
    <s v="Y63"/>
    <s v="E40000012"/>
    <x v="6"/>
    <s v="QHM"/>
    <s v="E54000050"/>
    <x v="39"/>
    <s v="99C"/>
    <s v="E38000127"/>
    <s v="NHS North East and North Cumbria ICB - 99C"/>
    <x v="4"/>
    <n v="385"/>
  </r>
  <r>
    <s v="Jul"/>
    <s v="2024"/>
    <x v="4"/>
    <d v="2024-07-31T00:00:00"/>
    <s v="Y63"/>
    <s v="E40000012"/>
    <x v="6"/>
    <s v="QHM"/>
    <s v="E54000050"/>
    <x v="39"/>
    <s v="99C"/>
    <s v="E38000127"/>
    <s v="NHS North East and North Cumbria ICB - 99C"/>
    <x v="5"/>
    <n v="645"/>
  </r>
  <r>
    <s v="Jul"/>
    <s v="2024"/>
    <x v="4"/>
    <d v="2024-07-31T00:00:00"/>
    <s v="Y63"/>
    <s v="E40000012"/>
    <x v="6"/>
    <s v="QOQ"/>
    <s v="E54000051"/>
    <x v="40"/>
    <s v="02Y"/>
    <s v="E38000052"/>
    <s v="NHS Humber and North Yorkshire ICB - 02Y"/>
    <x v="0"/>
    <s v="*"/>
  </r>
  <r>
    <s v="Jul"/>
    <s v="2024"/>
    <x v="4"/>
    <d v="2024-07-31T00:00:00"/>
    <s v="Y63"/>
    <s v="E40000012"/>
    <x v="6"/>
    <s v="QOQ"/>
    <s v="E54000051"/>
    <x v="40"/>
    <s v="02Y"/>
    <s v="E38000052"/>
    <s v="NHS Humber and North Yorkshire ICB - 02Y"/>
    <x v="1"/>
    <s v="*"/>
  </r>
  <r>
    <s v="Jul"/>
    <s v="2024"/>
    <x v="4"/>
    <d v="2024-07-31T00:00:00"/>
    <s v="Y63"/>
    <s v="E40000012"/>
    <x v="6"/>
    <s v="QOQ"/>
    <s v="E54000051"/>
    <x v="40"/>
    <s v="02Y"/>
    <s v="E38000052"/>
    <s v="NHS Humber and North Yorkshire ICB - 02Y"/>
    <x v="2"/>
    <n v="5"/>
  </r>
  <r>
    <s v="Jul"/>
    <s v="2024"/>
    <x v="4"/>
    <d v="2024-07-31T00:00:00"/>
    <s v="Y63"/>
    <s v="E40000012"/>
    <x v="6"/>
    <s v="QOQ"/>
    <s v="E54000051"/>
    <x v="40"/>
    <s v="02Y"/>
    <s v="E38000052"/>
    <s v="NHS Humber and North Yorkshire ICB - 02Y"/>
    <x v="3"/>
    <n v="1245"/>
  </r>
  <r>
    <s v="Jul"/>
    <s v="2024"/>
    <x v="4"/>
    <d v="2024-07-31T00:00:00"/>
    <s v="Y63"/>
    <s v="E40000012"/>
    <x v="6"/>
    <s v="QOQ"/>
    <s v="E54000051"/>
    <x v="40"/>
    <s v="02Y"/>
    <s v="E38000052"/>
    <s v="NHS Humber and North Yorkshire ICB - 02Y"/>
    <x v="4"/>
    <n v="520"/>
  </r>
  <r>
    <s v="Jul"/>
    <s v="2024"/>
    <x v="4"/>
    <d v="2024-07-31T00:00:00"/>
    <s v="Y63"/>
    <s v="E40000012"/>
    <x v="6"/>
    <s v="QOQ"/>
    <s v="E54000051"/>
    <x v="40"/>
    <s v="02Y"/>
    <s v="E38000052"/>
    <s v="NHS Humber and North Yorkshire ICB - 02Y"/>
    <x v="5"/>
    <n v="1605"/>
  </r>
  <r>
    <s v="Jul"/>
    <s v="2024"/>
    <x v="4"/>
    <d v="2024-07-31T00:00:00"/>
    <s v="Y63"/>
    <s v="E40000012"/>
    <x v="6"/>
    <s v="QOQ"/>
    <s v="E54000051"/>
    <x v="40"/>
    <s v="03F"/>
    <s v="E38000085"/>
    <s v="NHS Humber and North Yorkshire ICB - 03F"/>
    <x v="0"/>
    <n v="5"/>
  </r>
  <r>
    <s v="Jul"/>
    <s v="2024"/>
    <x v="4"/>
    <d v="2024-07-31T00:00:00"/>
    <s v="Y63"/>
    <s v="E40000012"/>
    <x v="6"/>
    <s v="QOQ"/>
    <s v="E54000051"/>
    <x v="40"/>
    <s v="03F"/>
    <s v="E38000085"/>
    <s v="NHS Humber and North Yorkshire ICB - 03F"/>
    <x v="1"/>
    <s v="*"/>
  </r>
  <r>
    <s v="Jul"/>
    <s v="2024"/>
    <x v="4"/>
    <d v="2024-07-31T00:00:00"/>
    <s v="Y63"/>
    <s v="E40000012"/>
    <x v="6"/>
    <s v="QOQ"/>
    <s v="E54000051"/>
    <x v="40"/>
    <s v="03F"/>
    <s v="E38000085"/>
    <s v="NHS Humber and North Yorkshire ICB - 03F"/>
    <x v="2"/>
    <n v="45"/>
  </r>
  <r>
    <s v="Jul"/>
    <s v="2024"/>
    <x v="4"/>
    <d v="2024-07-31T00:00:00"/>
    <s v="Y63"/>
    <s v="E40000012"/>
    <x v="6"/>
    <s v="QOQ"/>
    <s v="E54000051"/>
    <x v="40"/>
    <s v="03F"/>
    <s v="E38000085"/>
    <s v="NHS Humber and North Yorkshire ICB - 03F"/>
    <x v="3"/>
    <n v="585"/>
  </r>
  <r>
    <s v="Jul"/>
    <s v="2024"/>
    <x v="4"/>
    <d v="2024-07-31T00:00:00"/>
    <s v="Y63"/>
    <s v="E40000012"/>
    <x v="6"/>
    <s v="QOQ"/>
    <s v="E54000051"/>
    <x v="40"/>
    <s v="03F"/>
    <s v="E38000085"/>
    <s v="NHS Humber and North Yorkshire ICB - 03F"/>
    <x v="4"/>
    <n v="625"/>
  </r>
  <r>
    <s v="Jul"/>
    <s v="2024"/>
    <x v="4"/>
    <d v="2024-07-31T00:00:00"/>
    <s v="Y63"/>
    <s v="E40000012"/>
    <x v="6"/>
    <s v="QOQ"/>
    <s v="E54000051"/>
    <x v="40"/>
    <s v="03F"/>
    <s v="E38000085"/>
    <s v="NHS Humber and North Yorkshire ICB - 03F"/>
    <x v="5"/>
    <n v="740"/>
  </r>
  <r>
    <s v="Jul"/>
    <s v="2024"/>
    <x v="4"/>
    <d v="2024-07-31T00:00:00"/>
    <s v="Y63"/>
    <s v="E40000012"/>
    <x v="6"/>
    <s v="QOQ"/>
    <s v="E54000051"/>
    <x v="40"/>
    <s v="03H"/>
    <s v="E38000119"/>
    <s v="NHS Humber and North Yorkshire ICB - 03H"/>
    <x v="0"/>
    <n v="30"/>
  </r>
  <r>
    <s v="Jul"/>
    <s v="2024"/>
    <x v="4"/>
    <d v="2024-07-31T00:00:00"/>
    <s v="Y63"/>
    <s v="E40000012"/>
    <x v="6"/>
    <s v="QOQ"/>
    <s v="E54000051"/>
    <x v="40"/>
    <s v="03H"/>
    <s v="E38000119"/>
    <s v="NHS Humber and North Yorkshire ICB - 03H"/>
    <x v="1"/>
    <s v="*"/>
  </r>
  <r>
    <s v="Jul"/>
    <s v="2024"/>
    <x v="4"/>
    <d v="2024-07-31T00:00:00"/>
    <s v="Y63"/>
    <s v="E40000012"/>
    <x v="6"/>
    <s v="QOQ"/>
    <s v="E54000051"/>
    <x v="40"/>
    <s v="03H"/>
    <s v="E38000119"/>
    <s v="NHS Humber and North Yorkshire ICB - 03H"/>
    <x v="2"/>
    <n v="30"/>
  </r>
  <r>
    <s v="Jul"/>
    <s v="2024"/>
    <x v="4"/>
    <d v="2024-07-31T00:00:00"/>
    <s v="Y63"/>
    <s v="E40000012"/>
    <x v="6"/>
    <s v="QOQ"/>
    <s v="E54000051"/>
    <x v="40"/>
    <s v="03H"/>
    <s v="E38000119"/>
    <s v="NHS Humber and North Yorkshire ICB - 03H"/>
    <x v="3"/>
    <n v="535"/>
  </r>
  <r>
    <s v="Jul"/>
    <s v="2024"/>
    <x v="4"/>
    <d v="2024-07-31T00:00:00"/>
    <s v="Y63"/>
    <s v="E40000012"/>
    <x v="6"/>
    <s v="QOQ"/>
    <s v="E54000051"/>
    <x v="40"/>
    <s v="03H"/>
    <s v="E38000119"/>
    <s v="NHS Humber and North Yorkshire ICB - 03H"/>
    <x v="4"/>
    <n v="475"/>
  </r>
  <r>
    <s v="Jul"/>
    <s v="2024"/>
    <x v="4"/>
    <d v="2024-07-31T00:00:00"/>
    <s v="Y63"/>
    <s v="E40000012"/>
    <x v="6"/>
    <s v="QOQ"/>
    <s v="E54000051"/>
    <x v="40"/>
    <s v="03H"/>
    <s v="E38000119"/>
    <s v="NHS Humber and North Yorkshire ICB - 03H"/>
    <x v="5"/>
    <n v="565"/>
  </r>
  <r>
    <s v="Jul"/>
    <s v="2024"/>
    <x v="4"/>
    <d v="2024-07-31T00:00:00"/>
    <s v="Y63"/>
    <s v="E40000012"/>
    <x v="6"/>
    <s v="QOQ"/>
    <s v="E54000051"/>
    <x v="40"/>
    <s v="03K"/>
    <s v="E38000122"/>
    <s v="NHS Humber and North Yorkshire ICB - 03K"/>
    <x v="0"/>
    <s v="*"/>
  </r>
  <r>
    <s v="Jul"/>
    <s v="2024"/>
    <x v="4"/>
    <d v="2024-07-31T00:00:00"/>
    <s v="Y63"/>
    <s v="E40000012"/>
    <x v="6"/>
    <s v="QOQ"/>
    <s v="E54000051"/>
    <x v="40"/>
    <s v="03K"/>
    <s v="E38000122"/>
    <s v="NHS Humber and North Yorkshire ICB - 03K"/>
    <x v="1"/>
    <s v="*"/>
  </r>
  <r>
    <s v="Jul"/>
    <s v="2024"/>
    <x v="4"/>
    <d v="2024-07-31T00:00:00"/>
    <s v="Y63"/>
    <s v="E40000012"/>
    <x v="6"/>
    <s v="QOQ"/>
    <s v="E54000051"/>
    <x v="40"/>
    <s v="03K"/>
    <s v="E38000122"/>
    <s v="NHS Humber and North Yorkshire ICB - 03K"/>
    <x v="2"/>
    <n v="5"/>
  </r>
  <r>
    <s v="Jul"/>
    <s v="2024"/>
    <x v="4"/>
    <d v="2024-07-31T00:00:00"/>
    <s v="Y63"/>
    <s v="E40000012"/>
    <x v="6"/>
    <s v="QOQ"/>
    <s v="E54000051"/>
    <x v="40"/>
    <s v="03K"/>
    <s v="E38000122"/>
    <s v="NHS Humber and North Yorkshire ICB - 03K"/>
    <x v="3"/>
    <n v="240"/>
  </r>
  <r>
    <s v="Jul"/>
    <s v="2024"/>
    <x v="4"/>
    <d v="2024-07-31T00:00:00"/>
    <s v="Y63"/>
    <s v="E40000012"/>
    <x v="6"/>
    <s v="QOQ"/>
    <s v="E54000051"/>
    <x v="40"/>
    <s v="03K"/>
    <s v="E38000122"/>
    <s v="NHS Humber and North Yorkshire ICB - 03K"/>
    <x v="4"/>
    <n v="640"/>
  </r>
  <r>
    <s v="Jul"/>
    <s v="2024"/>
    <x v="4"/>
    <d v="2024-07-31T00:00:00"/>
    <s v="Y63"/>
    <s v="E40000012"/>
    <x v="6"/>
    <s v="QOQ"/>
    <s v="E54000051"/>
    <x v="40"/>
    <s v="03K"/>
    <s v="E38000122"/>
    <s v="NHS Humber and North Yorkshire ICB - 03K"/>
    <x v="5"/>
    <n v="680"/>
  </r>
  <r>
    <s v="Jul"/>
    <s v="2024"/>
    <x v="4"/>
    <d v="2024-07-31T00:00:00"/>
    <s v="Y63"/>
    <s v="E40000012"/>
    <x v="6"/>
    <s v="QOQ"/>
    <s v="E54000051"/>
    <x v="40"/>
    <s v="03Q"/>
    <s v="E38000188"/>
    <s v="NHS Humber and North Yorkshire ICB - 03Q"/>
    <x v="0"/>
    <s v="*"/>
  </r>
  <r>
    <s v="Jul"/>
    <s v="2024"/>
    <x v="4"/>
    <d v="2024-07-31T00:00:00"/>
    <s v="Y63"/>
    <s v="E40000012"/>
    <x v="6"/>
    <s v="QOQ"/>
    <s v="E54000051"/>
    <x v="40"/>
    <s v="03Q"/>
    <s v="E38000188"/>
    <s v="NHS Humber and North Yorkshire ICB - 03Q"/>
    <x v="1"/>
    <s v="*"/>
  </r>
  <r>
    <s v="Jul"/>
    <s v="2024"/>
    <x v="4"/>
    <d v="2024-07-31T00:00:00"/>
    <s v="Y63"/>
    <s v="E40000012"/>
    <x v="6"/>
    <s v="QOQ"/>
    <s v="E54000051"/>
    <x v="40"/>
    <s v="03Q"/>
    <s v="E38000188"/>
    <s v="NHS Humber and North Yorkshire ICB - 03Q"/>
    <x v="2"/>
    <n v="60"/>
  </r>
  <r>
    <s v="Jul"/>
    <s v="2024"/>
    <x v="4"/>
    <d v="2024-07-31T00:00:00"/>
    <s v="Y63"/>
    <s v="E40000012"/>
    <x v="6"/>
    <s v="QOQ"/>
    <s v="E54000051"/>
    <x v="40"/>
    <s v="03Q"/>
    <s v="E38000188"/>
    <s v="NHS Humber and North Yorkshire ICB - 03Q"/>
    <x v="3"/>
    <n v="735"/>
  </r>
  <r>
    <s v="Jul"/>
    <s v="2024"/>
    <x v="4"/>
    <d v="2024-07-31T00:00:00"/>
    <s v="Y63"/>
    <s v="E40000012"/>
    <x v="6"/>
    <s v="QOQ"/>
    <s v="E54000051"/>
    <x v="40"/>
    <s v="03Q"/>
    <s v="E38000188"/>
    <s v="NHS Humber and North Yorkshire ICB - 03Q"/>
    <x v="4"/>
    <n v="305"/>
  </r>
  <r>
    <s v="Jul"/>
    <s v="2024"/>
    <x v="4"/>
    <d v="2024-07-31T00:00:00"/>
    <s v="Y63"/>
    <s v="E40000012"/>
    <x v="6"/>
    <s v="QOQ"/>
    <s v="E54000051"/>
    <x v="40"/>
    <s v="03Q"/>
    <s v="E38000188"/>
    <s v="NHS Humber and North Yorkshire ICB - 03Q"/>
    <x v="5"/>
    <n v="670"/>
  </r>
  <r>
    <s v="Jul"/>
    <s v="2024"/>
    <x v="4"/>
    <d v="2024-07-31T00:00:00"/>
    <s v="Y63"/>
    <s v="E40000012"/>
    <x v="6"/>
    <s v="QOQ"/>
    <s v="E54000051"/>
    <x v="40"/>
    <s v="42D"/>
    <s v="E38000241"/>
    <s v="NHS Humber and North Yorkshire ICB - 42D"/>
    <x v="0"/>
    <n v="30"/>
  </r>
  <r>
    <s v="Jul"/>
    <s v="2024"/>
    <x v="4"/>
    <d v="2024-07-31T00:00:00"/>
    <s v="Y63"/>
    <s v="E40000012"/>
    <x v="6"/>
    <s v="QOQ"/>
    <s v="E54000051"/>
    <x v="40"/>
    <s v="42D"/>
    <s v="E38000241"/>
    <s v="NHS Humber and North Yorkshire ICB - 42D"/>
    <x v="1"/>
    <s v="*"/>
  </r>
  <r>
    <s v="Jul"/>
    <s v="2024"/>
    <x v="4"/>
    <d v="2024-07-31T00:00:00"/>
    <s v="Y63"/>
    <s v="E40000012"/>
    <x v="6"/>
    <s v="QOQ"/>
    <s v="E54000051"/>
    <x v="40"/>
    <s v="42D"/>
    <s v="E38000241"/>
    <s v="NHS Humber and North Yorkshire ICB - 42D"/>
    <x v="2"/>
    <n v="165"/>
  </r>
  <r>
    <s v="Jul"/>
    <s v="2024"/>
    <x v="4"/>
    <d v="2024-07-31T00:00:00"/>
    <s v="Y63"/>
    <s v="E40000012"/>
    <x v="6"/>
    <s v="QOQ"/>
    <s v="E54000051"/>
    <x v="40"/>
    <s v="42D"/>
    <s v="E38000241"/>
    <s v="NHS Humber and North Yorkshire ICB - 42D"/>
    <x v="3"/>
    <n v="2315"/>
  </r>
  <r>
    <s v="Jul"/>
    <s v="2024"/>
    <x v="4"/>
    <d v="2024-07-31T00:00:00"/>
    <s v="Y63"/>
    <s v="E40000012"/>
    <x v="6"/>
    <s v="QOQ"/>
    <s v="E54000051"/>
    <x v="40"/>
    <s v="42D"/>
    <s v="E38000241"/>
    <s v="NHS Humber and North Yorkshire ICB - 42D"/>
    <x v="4"/>
    <n v="1160"/>
  </r>
  <r>
    <s v="Jul"/>
    <s v="2024"/>
    <x v="4"/>
    <d v="2024-07-31T00:00:00"/>
    <s v="Y63"/>
    <s v="E40000012"/>
    <x v="6"/>
    <s v="QOQ"/>
    <s v="E54000051"/>
    <x v="40"/>
    <s v="42D"/>
    <s v="E38000241"/>
    <s v="NHS Humber and North Yorkshire ICB - 42D"/>
    <x v="5"/>
    <n v="1970"/>
  </r>
  <r>
    <s v="Jul"/>
    <s v="2024"/>
    <x v="4"/>
    <d v="2024-07-31T00:00:00"/>
    <s v="Y63"/>
    <s v="E40000012"/>
    <x v="6"/>
    <s v="QWO"/>
    <s v="E54000054"/>
    <x v="41"/>
    <s v="02T"/>
    <s v="E38000025"/>
    <s v="NHS West Yorkshire ICB - 02T"/>
    <x v="0"/>
    <n v="10"/>
  </r>
  <r>
    <s v="Jul"/>
    <s v="2024"/>
    <x v="4"/>
    <d v="2024-07-31T00:00:00"/>
    <s v="Y63"/>
    <s v="E40000012"/>
    <x v="6"/>
    <s v="QWO"/>
    <s v="E54000054"/>
    <x v="41"/>
    <s v="02T"/>
    <s v="E38000025"/>
    <s v="NHS West Yorkshire ICB - 02T"/>
    <x v="1"/>
    <s v="*"/>
  </r>
  <r>
    <s v="Jul"/>
    <s v="2024"/>
    <x v="4"/>
    <d v="2024-07-31T00:00:00"/>
    <s v="Y63"/>
    <s v="E40000012"/>
    <x v="6"/>
    <s v="QWO"/>
    <s v="E54000054"/>
    <x v="41"/>
    <s v="02T"/>
    <s v="E38000025"/>
    <s v="NHS West Yorkshire ICB - 02T"/>
    <x v="2"/>
    <n v="85"/>
  </r>
  <r>
    <s v="Jul"/>
    <s v="2024"/>
    <x v="4"/>
    <d v="2024-07-31T00:00:00"/>
    <s v="Y63"/>
    <s v="E40000012"/>
    <x v="6"/>
    <s v="QWO"/>
    <s v="E54000054"/>
    <x v="41"/>
    <s v="02T"/>
    <s v="E38000025"/>
    <s v="NHS West Yorkshire ICB - 02T"/>
    <x v="3"/>
    <n v="460"/>
  </r>
  <r>
    <s v="Jul"/>
    <s v="2024"/>
    <x v="4"/>
    <d v="2024-07-31T00:00:00"/>
    <s v="Y63"/>
    <s v="E40000012"/>
    <x v="6"/>
    <s v="QWO"/>
    <s v="E54000054"/>
    <x v="41"/>
    <s v="02T"/>
    <s v="E38000025"/>
    <s v="NHS West Yorkshire ICB - 02T"/>
    <x v="4"/>
    <n v="915"/>
  </r>
  <r>
    <s v="Jul"/>
    <s v="2024"/>
    <x v="4"/>
    <d v="2024-07-31T00:00:00"/>
    <s v="Y63"/>
    <s v="E40000012"/>
    <x v="6"/>
    <s v="QWO"/>
    <s v="E54000054"/>
    <x v="41"/>
    <s v="02T"/>
    <s v="E38000025"/>
    <s v="NHS West Yorkshire ICB - 02T"/>
    <x v="5"/>
    <n v="375"/>
  </r>
  <r>
    <s v="Jul"/>
    <s v="2024"/>
    <x v="4"/>
    <d v="2024-07-31T00:00:00"/>
    <s v="Y63"/>
    <s v="E40000012"/>
    <x v="6"/>
    <s v="QWO"/>
    <s v="E54000054"/>
    <x v="41"/>
    <s v="03R"/>
    <s v="E38000190"/>
    <s v="NHS West Yorkshire ICB - 03R"/>
    <x v="0"/>
    <n v="30"/>
  </r>
  <r>
    <s v="Jul"/>
    <s v="2024"/>
    <x v="4"/>
    <d v="2024-07-31T00:00:00"/>
    <s v="Y63"/>
    <s v="E40000012"/>
    <x v="6"/>
    <s v="QWO"/>
    <s v="E54000054"/>
    <x v="41"/>
    <s v="03R"/>
    <s v="E38000190"/>
    <s v="NHS West Yorkshire ICB - 03R"/>
    <x v="1"/>
    <s v="*"/>
  </r>
  <r>
    <s v="Jul"/>
    <s v="2024"/>
    <x v="4"/>
    <d v="2024-07-31T00:00:00"/>
    <s v="Y63"/>
    <s v="E40000012"/>
    <x v="6"/>
    <s v="QWO"/>
    <s v="E54000054"/>
    <x v="41"/>
    <s v="03R"/>
    <s v="E38000190"/>
    <s v="NHS West Yorkshire ICB - 03R"/>
    <x v="2"/>
    <n v="120"/>
  </r>
  <r>
    <s v="Jul"/>
    <s v="2024"/>
    <x v="4"/>
    <d v="2024-07-31T00:00:00"/>
    <s v="Y63"/>
    <s v="E40000012"/>
    <x v="6"/>
    <s v="QWO"/>
    <s v="E54000054"/>
    <x v="41"/>
    <s v="03R"/>
    <s v="E38000190"/>
    <s v="NHS West Yorkshire ICB - 03R"/>
    <x v="3"/>
    <n v="785"/>
  </r>
  <r>
    <s v="Jul"/>
    <s v="2024"/>
    <x v="4"/>
    <d v="2024-07-31T00:00:00"/>
    <s v="Y63"/>
    <s v="E40000012"/>
    <x v="6"/>
    <s v="QWO"/>
    <s v="E54000054"/>
    <x v="41"/>
    <s v="03R"/>
    <s v="E38000190"/>
    <s v="NHS West Yorkshire ICB - 03R"/>
    <x v="4"/>
    <n v="1130"/>
  </r>
  <r>
    <s v="Jul"/>
    <s v="2024"/>
    <x v="4"/>
    <d v="2024-07-31T00:00:00"/>
    <s v="Y63"/>
    <s v="E40000012"/>
    <x v="6"/>
    <s v="QWO"/>
    <s v="E54000054"/>
    <x v="41"/>
    <s v="03R"/>
    <s v="E38000190"/>
    <s v="NHS West Yorkshire ICB - 03R"/>
    <x v="5"/>
    <n v="980"/>
  </r>
  <r>
    <s v="Jul"/>
    <s v="2024"/>
    <x v="4"/>
    <d v="2024-07-31T00:00:00"/>
    <s v="Y63"/>
    <s v="E40000012"/>
    <x v="6"/>
    <s v="QWO"/>
    <s v="E54000054"/>
    <x v="41"/>
    <s v="15F"/>
    <s v="E38000225"/>
    <s v="NHS West Yorkshire ICB - 15F"/>
    <x v="0"/>
    <n v="130"/>
  </r>
  <r>
    <s v="Jul"/>
    <s v="2024"/>
    <x v="4"/>
    <d v="2024-07-31T00:00:00"/>
    <s v="Y63"/>
    <s v="E40000012"/>
    <x v="6"/>
    <s v="QWO"/>
    <s v="E54000054"/>
    <x v="41"/>
    <s v="15F"/>
    <s v="E38000225"/>
    <s v="NHS West Yorkshire ICB - 15F"/>
    <x v="1"/>
    <n v="10"/>
  </r>
  <r>
    <s v="Jul"/>
    <s v="2024"/>
    <x v="4"/>
    <d v="2024-07-31T00:00:00"/>
    <s v="Y63"/>
    <s v="E40000012"/>
    <x v="6"/>
    <s v="QWO"/>
    <s v="E54000054"/>
    <x v="41"/>
    <s v="15F"/>
    <s v="E38000225"/>
    <s v="NHS West Yorkshire ICB - 15F"/>
    <x v="2"/>
    <n v="415"/>
  </r>
  <r>
    <s v="Jul"/>
    <s v="2024"/>
    <x v="4"/>
    <d v="2024-07-31T00:00:00"/>
    <s v="Y63"/>
    <s v="E40000012"/>
    <x v="6"/>
    <s v="QWO"/>
    <s v="E54000054"/>
    <x v="41"/>
    <s v="15F"/>
    <s v="E38000225"/>
    <s v="NHS West Yorkshire ICB - 15F"/>
    <x v="3"/>
    <n v="2085"/>
  </r>
  <r>
    <s v="Jul"/>
    <s v="2024"/>
    <x v="4"/>
    <d v="2024-07-31T00:00:00"/>
    <s v="Y63"/>
    <s v="E40000012"/>
    <x v="6"/>
    <s v="QWO"/>
    <s v="E54000054"/>
    <x v="41"/>
    <s v="15F"/>
    <s v="E38000225"/>
    <s v="NHS West Yorkshire ICB - 15F"/>
    <x v="4"/>
    <n v="2435"/>
  </r>
  <r>
    <s v="Jul"/>
    <s v="2024"/>
    <x v="4"/>
    <d v="2024-07-31T00:00:00"/>
    <s v="Y63"/>
    <s v="E40000012"/>
    <x v="6"/>
    <s v="QWO"/>
    <s v="E54000054"/>
    <x v="41"/>
    <s v="15F"/>
    <s v="E38000225"/>
    <s v="NHS West Yorkshire ICB - 15F"/>
    <x v="5"/>
    <n v="1675"/>
  </r>
  <r>
    <s v="Jul"/>
    <s v="2024"/>
    <x v="4"/>
    <d v="2024-07-31T00:00:00"/>
    <s v="Y63"/>
    <s v="E40000012"/>
    <x v="6"/>
    <s v="QWO"/>
    <s v="E54000054"/>
    <x v="41"/>
    <s v="36J"/>
    <s v="E38000232"/>
    <s v="NHS West Yorkshire ICB - 36J"/>
    <x v="0"/>
    <n v="365"/>
  </r>
  <r>
    <s v="Jul"/>
    <s v="2024"/>
    <x v="4"/>
    <d v="2024-07-31T00:00:00"/>
    <s v="Y63"/>
    <s v="E40000012"/>
    <x v="6"/>
    <s v="QWO"/>
    <s v="E54000054"/>
    <x v="41"/>
    <s v="36J"/>
    <s v="E38000232"/>
    <s v="NHS West Yorkshire ICB - 36J"/>
    <x v="1"/>
    <s v="*"/>
  </r>
  <r>
    <s v="Jul"/>
    <s v="2024"/>
    <x v="4"/>
    <d v="2024-07-31T00:00:00"/>
    <s v="Y63"/>
    <s v="E40000012"/>
    <x v="6"/>
    <s v="QWO"/>
    <s v="E54000054"/>
    <x v="41"/>
    <s v="36J"/>
    <s v="E38000232"/>
    <s v="NHS West Yorkshire ICB - 36J"/>
    <x v="2"/>
    <n v="345"/>
  </r>
  <r>
    <s v="Jul"/>
    <s v="2024"/>
    <x v="4"/>
    <d v="2024-07-31T00:00:00"/>
    <s v="Y63"/>
    <s v="E40000012"/>
    <x v="6"/>
    <s v="QWO"/>
    <s v="E54000054"/>
    <x v="41"/>
    <s v="36J"/>
    <s v="E38000232"/>
    <s v="NHS West Yorkshire ICB - 36J"/>
    <x v="3"/>
    <n v="1155"/>
  </r>
  <r>
    <s v="Jul"/>
    <s v="2024"/>
    <x v="4"/>
    <d v="2024-07-31T00:00:00"/>
    <s v="Y63"/>
    <s v="E40000012"/>
    <x v="6"/>
    <s v="QWO"/>
    <s v="E54000054"/>
    <x v="41"/>
    <s v="36J"/>
    <s v="E38000232"/>
    <s v="NHS West Yorkshire ICB - 36J"/>
    <x v="4"/>
    <n v="1840"/>
  </r>
  <r>
    <s v="Jul"/>
    <s v="2024"/>
    <x v="4"/>
    <d v="2024-07-31T00:00:00"/>
    <s v="Y63"/>
    <s v="E40000012"/>
    <x v="6"/>
    <s v="QWO"/>
    <s v="E54000054"/>
    <x v="41"/>
    <s v="36J"/>
    <s v="E38000232"/>
    <s v="NHS West Yorkshire ICB - 36J"/>
    <x v="5"/>
    <n v="1295"/>
  </r>
  <r>
    <s v="Jul"/>
    <s v="2024"/>
    <x v="4"/>
    <d v="2024-07-31T00:00:00"/>
    <s v="Y63"/>
    <s v="E40000012"/>
    <x v="6"/>
    <s v="QWO"/>
    <s v="E54000054"/>
    <x v="41"/>
    <s v="X2C4Y"/>
    <s v="E38000254"/>
    <s v="NHS West Yorkshire ICB - X2C4Y"/>
    <x v="0"/>
    <n v="205"/>
  </r>
  <r>
    <s v="Jul"/>
    <s v="2024"/>
    <x v="4"/>
    <d v="2024-07-31T00:00:00"/>
    <s v="Y63"/>
    <s v="E40000012"/>
    <x v="6"/>
    <s v="QWO"/>
    <s v="E54000054"/>
    <x v="41"/>
    <s v="X2C4Y"/>
    <s v="E38000254"/>
    <s v="NHS West Yorkshire ICB - X2C4Y"/>
    <x v="1"/>
    <s v="*"/>
  </r>
  <r>
    <s v="Jul"/>
    <s v="2024"/>
    <x v="4"/>
    <d v="2024-07-31T00:00:00"/>
    <s v="Y63"/>
    <s v="E40000012"/>
    <x v="6"/>
    <s v="QWO"/>
    <s v="E54000054"/>
    <x v="41"/>
    <s v="X2C4Y"/>
    <s v="E38000254"/>
    <s v="NHS West Yorkshire ICB - X2C4Y"/>
    <x v="2"/>
    <n v="180"/>
  </r>
  <r>
    <s v="Jul"/>
    <s v="2024"/>
    <x v="4"/>
    <d v="2024-07-31T00:00:00"/>
    <s v="Y63"/>
    <s v="E40000012"/>
    <x v="6"/>
    <s v="QWO"/>
    <s v="E54000054"/>
    <x v="41"/>
    <s v="X2C4Y"/>
    <s v="E38000254"/>
    <s v="NHS West Yorkshire ICB - X2C4Y"/>
    <x v="3"/>
    <n v="1015"/>
  </r>
  <r>
    <s v="Jul"/>
    <s v="2024"/>
    <x v="4"/>
    <d v="2024-07-31T00:00:00"/>
    <s v="Y63"/>
    <s v="E40000012"/>
    <x v="6"/>
    <s v="QWO"/>
    <s v="E54000054"/>
    <x v="41"/>
    <s v="X2C4Y"/>
    <s v="E38000254"/>
    <s v="NHS West Yorkshire ICB - X2C4Y"/>
    <x v="4"/>
    <n v="1080"/>
  </r>
  <r>
    <s v="Jul"/>
    <s v="2024"/>
    <x v="4"/>
    <d v="2024-07-31T00:00:00"/>
    <s v="Y63"/>
    <s v="E40000012"/>
    <x v="6"/>
    <s v="QWO"/>
    <s v="E54000054"/>
    <x v="41"/>
    <s v="X2C4Y"/>
    <s v="E38000254"/>
    <s v="NHS West Yorkshire ICB - X2C4Y"/>
    <x v="5"/>
    <n v="850"/>
  </r>
  <r>
    <s v="Jun"/>
    <s v="2024"/>
    <x v="5"/>
    <d v="2024-06-30T00:00:00"/>
    <s v="Y56"/>
    <s v="E40000003"/>
    <x v="0"/>
    <s v="QKK"/>
    <s v="E54000030"/>
    <x v="0"/>
    <s v="72Q"/>
    <s v="E38000244"/>
    <s v="NHS South East London ICB - 72Q"/>
    <x v="0"/>
    <n v="65"/>
  </r>
  <r>
    <s v="Jun"/>
    <s v="2024"/>
    <x v="5"/>
    <d v="2024-06-30T00:00:00"/>
    <s v="Y56"/>
    <s v="E40000003"/>
    <x v="0"/>
    <s v="QKK"/>
    <s v="E54000030"/>
    <x v="0"/>
    <s v="72Q"/>
    <s v="E38000244"/>
    <s v="NHS South East London ICB - 72Q"/>
    <x v="1"/>
    <n v="10"/>
  </r>
  <r>
    <s v="Jun"/>
    <s v="2024"/>
    <x v="5"/>
    <d v="2024-06-30T00:00:00"/>
    <s v="Y56"/>
    <s v="E40000003"/>
    <x v="0"/>
    <s v="QKK"/>
    <s v="E54000030"/>
    <x v="0"/>
    <s v="72Q"/>
    <s v="E38000244"/>
    <s v="NHS South East London ICB - 72Q"/>
    <x v="2"/>
    <n v="825"/>
  </r>
  <r>
    <s v="Jun"/>
    <s v="2024"/>
    <x v="5"/>
    <d v="2024-06-30T00:00:00"/>
    <s v="Y56"/>
    <s v="E40000003"/>
    <x v="0"/>
    <s v="QKK"/>
    <s v="E54000030"/>
    <x v="0"/>
    <s v="72Q"/>
    <s v="E38000244"/>
    <s v="NHS South East London ICB - 72Q"/>
    <x v="3"/>
    <n v="6820"/>
  </r>
  <r>
    <s v="Jun"/>
    <s v="2024"/>
    <x v="5"/>
    <d v="2024-06-30T00:00:00"/>
    <s v="Y56"/>
    <s v="E40000003"/>
    <x v="0"/>
    <s v="QKK"/>
    <s v="E54000030"/>
    <x v="0"/>
    <s v="72Q"/>
    <s v="E38000244"/>
    <s v="NHS South East London ICB - 72Q"/>
    <x v="4"/>
    <n v="1505"/>
  </r>
  <r>
    <s v="Jun"/>
    <s v="2024"/>
    <x v="5"/>
    <d v="2024-06-30T00:00:00"/>
    <s v="Y56"/>
    <s v="E40000003"/>
    <x v="0"/>
    <s v="QKK"/>
    <s v="E54000030"/>
    <x v="0"/>
    <s v="72Q"/>
    <s v="E38000244"/>
    <s v="NHS South East London ICB - 72Q"/>
    <x v="5"/>
    <n v="1900"/>
  </r>
  <r>
    <s v="Jun"/>
    <s v="2024"/>
    <x v="5"/>
    <d v="2024-06-30T00:00:00"/>
    <s v="Y56"/>
    <s v="E40000003"/>
    <x v="0"/>
    <s v="QMF"/>
    <s v="E54000029"/>
    <x v="1"/>
    <s v="A3A8R"/>
    <s v="E38000255"/>
    <s v="NHS North East London ICB - A3A8R"/>
    <x v="0"/>
    <n v="210"/>
  </r>
  <r>
    <s v="Jun"/>
    <s v="2024"/>
    <x v="5"/>
    <d v="2024-06-30T00:00:00"/>
    <s v="Y56"/>
    <s v="E40000003"/>
    <x v="0"/>
    <s v="QMF"/>
    <s v="E54000029"/>
    <x v="1"/>
    <s v="A3A8R"/>
    <s v="E38000255"/>
    <s v="NHS North East London ICB - A3A8R"/>
    <x v="1"/>
    <n v="15"/>
  </r>
  <r>
    <s v="Jun"/>
    <s v="2024"/>
    <x v="5"/>
    <d v="2024-06-30T00:00:00"/>
    <s v="Y56"/>
    <s v="E40000003"/>
    <x v="0"/>
    <s v="QMF"/>
    <s v="E54000029"/>
    <x v="1"/>
    <s v="A3A8R"/>
    <s v="E38000255"/>
    <s v="NHS North East London ICB - A3A8R"/>
    <x v="2"/>
    <n v="985"/>
  </r>
  <r>
    <s v="Jun"/>
    <s v="2024"/>
    <x v="5"/>
    <d v="2024-06-30T00:00:00"/>
    <s v="Y56"/>
    <s v="E40000003"/>
    <x v="0"/>
    <s v="QMF"/>
    <s v="E54000029"/>
    <x v="1"/>
    <s v="A3A8R"/>
    <s v="E38000255"/>
    <s v="NHS North East London ICB - A3A8R"/>
    <x v="3"/>
    <n v="4300"/>
  </r>
  <r>
    <s v="Jun"/>
    <s v="2024"/>
    <x v="5"/>
    <d v="2024-06-30T00:00:00"/>
    <s v="Y56"/>
    <s v="E40000003"/>
    <x v="0"/>
    <s v="QMF"/>
    <s v="E54000029"/>
    <x v="1"/>
    <s v="A3A8R"/>
    <s v="E38000255"/>
    <s v="NHS North East London ICB - A3A8R"/>
    <x v="4"/>
    <n v="1870"/>
  </r>
  <r>
    <s v="Jun"/>
    <s v="2024"/>
    <x v="5"/>
    <d v="2024-06-30T00:00:00"/>
    <s v="Y56"/>
    <s v="E40000003"/>
    <x v="0"/>
    <s v="QMF"/>
    <s v="E54000029"/>
    <x v="1"/>
    <s v="A3A8R"/>
    <s v="E38000255"/>
    <s v="NHS North East London ICB - A3A8R"/>
    <x v="5"/>
    <n v="1200"/>
  </r>
  <r>
    <s v="Jun"/>
    <s v="2024"/>
    <x v="5"/>
    <d v="2024-06-30T00:00:00"/>
    <s v="Y56"/>
    <s v="E40000003"/>
    <x v="0"/>
    <s v="QMJ"/>
    <s v="E54000028"/>
    <x v="2"/>
    <s v="93C"/>
    <s v="E38000240"/>
    <s v="NHS North Central London ICB - 93C"/>
    <x v="0"/>
    <n v="145"/>
  </r>
  <r>
    <s v="Jun"/>
    <s v="2024"/>
    <x v="5"/>
    <d v="2024-06-30T00:00:00"/>
    <s v="Y56"/>
    <s v="E40000003"/>
    <x v="0"/>
    <s v="QMJ"/>
    <s v="E54000028"/>
    <x v="2"/>
    <s v="93C"/>
    <s v="E38000240"/>
    <s v="NHS North Central London ICB - 93C"/>
    <x v="1"/>
    <n v="15"/>
  </r>
  <r>
    <s v="Jun"/>
    <s v="2024"/>
    <x v="5"/>
    <d v="2024-06-30T00:00:00"/>
    <s v="Y56"/>
    <s v="E40000003"/>
    <x v="0"/>
    <s v="QMJ"/>
    <s v="E54000028"/>
    <x v="2"/>
    <s v="93C"/>
    <s v="E38000240"/>
    <s v="NHS North Central London ICB - 93C"/>
    <x v="2"/>
    <n v="370"/>
  </r>
  <r>
    <s v="Jun"/>
    <s v="2024"/>
    <x v="5"/>
    <d v="2024-06-30T00:00:00"/>
    <s v="Y56"/>
    <s v="E40000003"/>
    <x v="0"/>
    <s v="QMJ"/>
    <s v="E54000028"/>
    <x v="2"/>
    <s v="93C"/>
    <s v="E38000240"/>
    <s v="NHS North Central London ICB - 93C"/>
    <x v="3"/>
    <n v="5480"/>
  </r>
  <r>
    <s v="Jun"/>
    <s v="2024"/>
    <x v="5"/>
    <d v="2024-06-30T00:00:00"/>
    <s v="Y56"/>
    <s v="E40000003"/>
    <x v="0"/>
    <s v="QMJ"/>
    <s v="E54000028"/>
    <x v="2"/>
    <s v="93C"/>
    <s v="E38000240"/>
    <s v="NHS North Central London ICB - 93C"/>
    <x v="4"/>
    <n v="1375"/>
  </r>
  <r>
    <s v="Jun"/>
    <s v="2024"/>
    <x v="5"/>
    <d v="2024-06-30T00:00:00"/>
    <s v="Y56"/>
    <s v="E40000003"/>
    <x v="0"/>
    <s v="QMJ"/>
    <s v="E54000028"/>
    <x v="2"/>
    <s v="93C"/>
    <s v="E38000240"/>
    <s v="NHS North Central London ICB - 93C"/>
    <x v="5"/>
    <n v="1690"/>
  </r>
  <r>
    <s v="Jun"/>
    <s v="2024"/>
    <x v="5"/>
    <d v="2024-06-30T00:00:00"/>
    <s v="Y56"/>
    <s v="E40000003"/>
    <x v="0"/>
    <s v="QRV"/>
    <s v="E54000027"/>
    <x v="3"/>
    <s v="W2U3Z"/>
    <s v="E38000256"/>
    <s v="NHS North West London ICB - W2U3Z"/>
    <x v="0"/>
    <n v="370"/>
  </r>
  <r>
    <s v="Jun"/>
    <s v="2024"/>
    <x v="5"/>
    <d v="2024-06-30T00:00:00"/>
    <s v="Y56"/>
    <s v="E40000003"/>
    <x v="0"/>
    <s v="QRV"/>
    <s v="E54000027"/>
    <x v="3"/>
    <s v="W2U3Z"/>
    <s v="E38000256"/>
    <s v="NHS North West London ICB - W2U3Z"/>
    <x v="1"/>
    <n v="40"/>
  </r>
  <r>
    <s v="Jun"/>
    <s v="2024"/>
    <x v="5"/>
    <d v="2024-06-30T00:00:00"/>
    <s v="Y56"/>
    <s v="E40000003"/>
    <x v="0"/>
    <s v="QRV"/>
    <s v="E54000027"/>
    <x v="3"/>
    <s v="W2U3Z"/>
    <s v="E38000256"/>
    <s v="NHS North West London ICB - W2U3Z"/>
    <x v="2"/>
    <n v="1230"/>
  </r>
  <r>
    <s v="Jun"/>
    <s v="2024"/>
    <x v="5"/>
    <d v="2024-06-30T00:00:00"/>
    <s v="Y56"/>
    <s v="E40000003"/>
    <x v="0"/>
    <s v="QRV"/>
    <s v="E54000027"/>
    <x v="3"/>
    <s v="W2U3Z"/>
    <s v="E38000256"/>
    <s v="NHS North West London ICB - W2U3Z"/>
    <x v="3"/>
    <n v="4265"/>
  </r>
  <r>
    <s v="Jun"/>
    <s v="2024"/>
    <x v="5"/>
    <d v="2024-06-30T00:00:00"/>
    <s v="Y56"/>
    <s v="E40000003"/>
    <x v="0"/>
    <s v="QRV"/>
    <s v="E54000027"/>
    <x v="3"/>
    <s v="W2U3Z"/>
    <s v="E38000256"/>
    <s v="NHS North West London ICB - W2U3Z"/>
    <x v="4"/>
    <n v="5935"/>
  </r>
  <r>
    <s v="Jun"/>
    <s v="2024"/>
    <x v="5"/>
    <d v="2024-06-30T00:00:00"/>
    <s v="Y56"/>
    <s v="E40000003"/>
    <x v="0"/>
    <s v="QRV"/>
    <s v="E54000027"/>
    <x v="3"/>
    <s v="W2U3Z"/>
    <s v="E38000256"/>
    <s v="NHS North West London ICB - W2U3Z"/>
    <x v="5"/>
    <n v="1410"/>
  </r>
  <r>
    <s v="Jun"/>
    <s v="2024"/>
    <x v="5"/>
    <d v="2024-06-30T00:00:00"/>
    <s v="Y56"/>
    <s v="E40000003"/>
    <x v="0"/>
    <s v="QWE"/>
    <s v="E54000031"/>
    <x v="4"/>
    <s v="36L"/>
    <s v="E38000245"/>
    <s v="NHS South West London ICB - 36L"/>
    <x v="0"/>
    <n v="150"/>
  </r>
  <r>
    <s v="Jun"/>
    <s v="2024"/>
    <x v="5"/>
    <d v="2024-06-30T00:00:00"/>
    <s v="Y56"/>
    <s v="E40000003"/>
    <x v="0"/>
    <s v="QWE"/>
    <s v="E54000031"/>
    <x v="4"/>
    <s v="36L"/>
    <s v="E38000245"/>
    <s v="NHS South West London ICB - 36L"/>
    <x v="1"/>
    <n v="5"/>
  </r>
  <r>
    <s v="Jun"/>
    <s v="2024"/>
    <x v="5"/>
    <d v="2024-06-30T00:00:00"/>
    <s v="Y56"/>
    <s v="E40000003"/>
    <x v="0"/>
    <s v="QWE"/>
    <s v="E54000031"/>
    <x v="4"/>
    <s v="36L"/>
    <s v="E38000245"/>
    <s v="NHS South West London ICB - 36L"/>
    <x v="2"/>
    <n v="1250"/>
  </r>
  <r>
    <s v="Jun"/>
    <s v="2024"/>
    <x v="5"/>
    <d v="2024-06-30T00:00:00"/>
    <s v="Y56"/>
    <s v="E40000003"/>
    <x v="0"/>
    <s v="QWE"/>
    <s v="E54000031"/>
    <x v="4"/>
    <s v="36L"/>
    <s v="E38000245"/>
    <s v="NHS South West London ICB - 36L"/>
    <x v="3"/>
    <n v="6215"/>
  </r>
  <r>
    <s v="Jun"/>
    <s v="2024"/>
    <x v="5"/>
    <d v="2024-06-30T00:00:00"/>
    <s v="Y56"/>
    <s v="E40000003"/>
    <x v="0"/>
    <s v="QWE"/>
    <s v="E54000031"/>
    <x v="4"/>
    <s v="36L"/>
    <s v="E38000245"/>
    <s v="NHS South West London ICB - 36L"/>
    <x v="4"/>
    <n v="1205"/>
  </r>
  <r>
    <s v="Jun"/>
    <s v="2024"/>
    <x v="5"/>
    <d v="2024-06-30T00:00:00"/>
    <s v="Y56"/>
    <s v="E40000003"/>
    <x v="0"/>
    <s v="QWE"/>
    <s v="E54000031"/>
    <x v="4"/>
    <s v="36L"/>
    <s v="E38000245"/>
    <s v="NHS South West London ICB - 36L"/>
    <x v="5"/>
    <n v="1945"/>
  </r>
  <r>
    <s v="Jun"/>
    <s v="2024"/>
    <x v="5"/>
    <d v="2024-06-30T00:00:00"/>
    <s v="Y58"/>
    <s v="E40000006"/>
    <x v="1"/>
    <s v="QJK"/>
    <s v="E54000037"/>
    <x v="5"/>
    <s v="15N"/>
    <s v="E38000230"/>
    <s v="NHS Devon ICB - 15N"/>
    <x v="0"/>
    <n v="155"/>
  </r>
  <r>
    <s v="Jun"/>
    <s v="2024"/>
    <x v="5"/>
    <d v="2024-06-30T00:00:00"/>
    <s v="Y58"/>
    <s v="E40000006"/>
    <x v="1"/>
    <s v="QJK"/>
    <s v="E54000037"/>
    <x v="5"/>
    <s v="15N"/>
    <s v="E38000230"/>
    <s v="NHS Devon ICB - 15N"/>
    <x v="1"/>
    <s v="*"/>
  </r>
  <r>
    <s v="Jun"/>
    <s v="2024"/>
    <x v="5"/>
    <d v="2024-06-30T00:00:00"/>
    <s v="Y58"/>
    <s v="E40000006"/>
    <x v="1"/>
    <s v="QJK"/>
    <s v="E54000037"/>
    <x v="5"/>
    <s v="15N"/>
    <s v="E38000230"/>
    <s v="NHS Devon ICB - 15N"/>
    <x v="2"/>
    <n v="265"/>
  </r>
  <r>
    <s v="Jun"/>
    <s v="2024"/>
    <x v="5"/>
    <d v="2024-06-30T00:00:00"/>
    <s v="Y58"/>
    <s v="E40000006"/>
    <x v="1"/>
    <s v="QJK"/>
    <s v="E54000037"/>
    <x v="5"/>
    <s v="15N"/>
    <s v="E38000230"/>
    <s v="NHS Devon ICB - 15N"/>
    <x v="3"/>
    <n v="5600"/>
  </r>
  <r>
    <s v="Jun"/>
    <s v="2024"/>
    <x v="5"/>
    <d v="2024-06-30T00:00:00"/>
    <s v="Y58"/>
    <s v="E40000006"/>
    <x v="1"/>
    <s v="QJK"/>
    <s v="E54000037"/>
    <x v="5"/>
    <s v="15N"/>
    <s v="E38000230"/>
    <s v="NHS Devon ICB - 15N"/>
    <x v="4"/>
    <n v="1995"/>
  </r>
  <r>
    <s v="Jun"/>
    <s v="2024"/>
    <x v="5"/>
    <d v="2024-06-30T00:00:00"/>
    <s v="Y58"/>
    <s v="E40000006"/>
    <x v="1"/>
    <s v="QJK"/>
    <s v="E54000037"/>
    <x v="5"/>
    <s v="15N"/>
    <s v="E38000230"/>
    <s v="NHS Devon ICB - 15N"/>
    <x v="5"/>
    <n v="4115"/>
  </r>
  <r>
    <s v="Jun"/>
    <s v="2024"/>
    <x v="5"/>
    <d v="2024-06-30T00:00:00"/>
    <s v="Y58"/>
    <s v="E40000006"/>
    <x v="1"/>
    <s v="QOX"/>
    <s v="E54000040"/>
    <x v="6"/>
    <s v="92G"/>
    <s v="E38000231"/>
    <s v="NHS Bath and North East Somerset, Swindon and Wiltshire ICB - 92G"/>
    <x v="0"/>
    <n v="210"/>
  </r>
  <r>
    <s v="Jun"/>
    <s v="2024"/>
    <x v="5"/>
    <d v="2024-06-30T00:00:00"/>
    <s v="Y58"/>
    <s v="E40000006"/>
    <x v="1"/>
    <s v="QOX"/>
    <s v="E54000040"/>
    <x v="6"/>
    <s v="92G"/>
    <s v="E38000231"/>
    <s v="NHS Bath and North East Somerset, Swindon and Wiltshire ICB - 92G"/>
    <x v="1"/>
    <s v="*"/>
  </r>
  <r>
    <s v="Jun"/>
    <s v="2024"/>
    <x v="5"/>
    <d v="2024-06-30T00:00:00"/>
    <s v="Y58"/>
    <s v="E40000006"/>
    <x v="1"/>
    <s v="QOX"/>
    <s v="E54000040"/>
    <x v="6"/>
    <s v="92G"/>
    <s v="E38000231"/>
    <s v="NHS Bath and North East Somerset, Swindon and Wiltshire ICB - 92G"/>
    <x v="2"/>
    <n v="220"/>
  </r>
  <r>
    <s v="Jun"/>
    <s v="2024"/>
    <x v="5"/>
    <d v="2024-06-30T00:00:00"/>
    <s v="Y58"/>
    <s v="E40000006"/>
    <x v="1"/>
    <s v="QOX"/>
    <s v="E54000040"/>
    <x v="6"/>
    <s v="92G"/>
    <s v="E38000231"/>
    <s v="NHS Bath and North East Somerset, Swindon and Wiltshire ICB - 92G"/>
    <x v="3"/>
    <n v="3875"/>
  </r>
  <r>
    <s v="Jun"/>
    <s v="2024"/>
    <x v="5"/>
    <d v="2024-06-30T00:00:00"/>
    <s v="Y58"/>
    <s v="E40000006"/>
    <x v="1"/>
    <s v="QOX"/>
    <s v="E54000040"/>
    <x v="6"/>
    <s v="92G"/>
    <s v="E38000231"/>
    <s v="NHS Bath and North East Somerset, Swindon and Wiltshire ICB - 92G"/>
    <x v="4"/>
    <n v="1305"/>
  </r>
  <r>
    <s v="Jun"/>
    <s v="2024"/>
    <x v="5"/>
    <d v="2024-06-30T00:00:00"/>
    <s v="Y58"/>
    <s v="E40000006"/>
    <x v="1"/>
    <s v="QOX"/>
    <s v="E54000040"/>
    <x v="6"/>
    <s v="92G"/>
    <s v="E38000231"/>
    <s v="NHS Bath and North East Somerset, Swindon and Wiltshire ICB - 92G"/>
    <x v="5"/>
    <n v="2840"/>
  </r>
  <r>
    <s v="Jun"/>
    <s v="2024"/>
    <x v="5"/>
    <d v="2024-06-30T00:00:00"/>
    <s v="Y58"/>
    <s v="E40000006"/>
    <x v="1"/>
    <s v="QR1"/>
    <s v="E54000043"/>
    <x v="7"/>
    <s v="11M"/>
    <s v="E38000062"/>
    <s v="NHS Gloucestershire ICB - 11M"/>
    <x v="0"/>
    <n v="90"/>
  </r>
  <r>
    <s v="Jun"/>
    <s v="2024"/>
    <x v="5"/>
    <d v="2024-06-30T00:00:00"/>
    <s v="Y58"/>
    <s v="E40000006"/>
    <x v="1"/>
    <s v="QR1"/>
    <s v="E54000043"/>
    <x v="7"/>
    <s v="11M"/>
    <s v="E38000062"/>
    <s v="NHS Gloucestershire ICB - 11M"/>
    <x v="1"/>
    <s v="*"/>
  </r>
  <r>
    <s v="Jun"/>
    <s v="2024"/>
    <x v="5"/>
    <d v="2024-06-30T00:00:00"/>
    <s v="Y58"/>
    <s v="E40000006"/>
    <x v="1"/>
    <s v="QR1"/>
    <s v="E54000043"/>
    <x v="7"/>
    <s v="11M"/>
    <s v="E38000062"/>
    <s v="NHS Gloucestershire ICB - 11M"/>
    <x v="2"/>
    <n v="185"/>
  </r>
  <r>
    <s v="Jun"/>
    <s v="2024"/>
    <x v="5"/>
    <d v="2024-06-30T00:00:00"/>
    <s v="Y58"/>
    <s v="E40000006"/>
    <x v="1"/>
    <s v="QR1"/>
    <s v="E54000043"/>
    <x v="7"/>
    <s v="11M"/>
    <s v="E38000062"/>
    <s v="NHS Gloucestershire ICB - 11M"/>
    <x v="3"/>
    <n v="3125"/>
  </r>
  <r>
    <s v="Jun"/>
    <s v="2024"/>
    <x v="5"/>
    <d v="2024-06-30T00:00:00"/>
    <s v="Y58"/>
    <s v="E40000006"/>
    <x v="1"/>
    <s v="QR1"/>
    <s v="E54000043"/>
    <x v="7"/>
    <s v="11M"/>
    <s v="E38000062"/>
    <s v="NHS Gloucestershire ICB - 11M"/>
    <x v="4"/>
    <n v="1150"/>
  </r>
  <r>
    <s v="Jun"/>
    <s v="2024"/>
    <x v="5"/>
    <d v="2024-06-30T00:00:00"/>
    <s v="Y58"/>
    <s v="E40000006"/>
    <x v="1"/>
    <s v="QR1"/>
    <s v="E54000043"/>
    <x v="7"/>
    <s v="11M"/>
    <s v="E38000062"/>
    <s v="NHS Gloucestershire ICB - 11M"/>
    <x v="5"/>
    <n v="2010"/>
  </r>
  <r>
    <s v="Jun"/>
    <s v="2024"/>
    <x v="5"/>
    <d v="2024-06-30T00:00:00"/>
    <s v="Y58"/>
    <s v="E40000006"/>
    <x v="1"/>
    <s v="QSL"/>
    <s v="E54000038"/>
    <x v="8"/>
    <s v="11X"/>
    <s v="E38000150"/>
    <s v="NHS Somerset ICB - 11X"/>
    <x v="0"/>
    <n v="145"/>
  </r>
  <r>
    <s v="Jun"/>
    <s v="2024"/>
    <x v="5"/>
    <d v="2024-06-30T00:00:00"/>
    <s v="Y58"/>
    <s v="E40000006"/>
    <x v="1"/>
    <s v="QSL"/>
    <s v="E54000038"/>
    <x v="8"/>
    <s v="11X"/>
    <s v="E38000150"/>
    <s v="NHS Somerset ICB - 11X"/>
    <x v="1"/>
    <s v="*"/>
  </r>
  <r>
    <s v="Jun"/>
    <s v="2024"/>
    <x v="5"/>
    <d v="2024-06-30T00:00:00"/>
    <s v="Y58"/>
    <s v="E40000006"/>
    <x v="1"/>
    <s v="QSL"/>
    <s v="E54000038"/>
    <x v="8"/>
    <s v="11X"/>
    <s v="E38000150"/>
    <s v="NHS Somerset ICB - 11X"/>
    <x v="2"/>
    <n v="655"/>
  </r>
  <r>
    <s v="Jun"/>
    <s v="2024"/>
    <x v="5"/>
    <d v="2024-06-30T00:00:00"/>
    <s v="Y58"/>
    <s v="E40000006"/>
    <x v="1"/>
    <s v="QSL"/>
    <s v="E54000038"/>
    <x v="8"/>
    <s v="11X"/>
    <s v="E38000150"/>
    <s v="NHS Somerset ICB - 11X"/>
    <x v="3"/>
    <n v="3015"/>
  </r>
  <r>
    <s v="Jun"/>
    <s v="2024"/>
    <x v="5"/>
    <d v="2024-06-30T00:00:00"/>
    <s v="Y58"/>
    <s v="E40000006"/>
    <x v="1"/>
    <s v="QSL"/>
    <s v="E54000038"/>
    <x v="8"/>
    <s v="11X"/>
    <s v="E38000150"/>
    <s v="NHS Somerset ICB - 11X"/>
    <x v="4"/>
    <n v="460"/>
  </r>
  <r>
    <s v="Jun"/>
    <s v="2024"/>
    <x v="5"/>
    <d v="2024-06-30T00:00:00"/>
    <s v="Y58"/>
    <s v="E40000006"/>
    <x v="1"/>
    <s v="QSL"/>
    <s v="E54000038"/>
    <x v="8"/>
    <s v="11X"/>
    <s v="E38000150"/>
    <s v="NHS Somerset ICB - 11X"/>
    <x v="5"/>
    <n v="1335"/>
  </r>
  <r>
    <s v="Jun"/>
    <s v="2024"/>
    <x v="5"/>
    <d v="2024-06-30T00:00:00"/>
    <s v="Y58"/>
    <s v="E40000006"/>
    <x v="1"/>
    <s v="QT6"/>
    <s v="E54000036"/>
    <x v="9"/>
    <s v="11N"/>
    <s v="E38000089"/>
    <s v="NHS Cornwall and the Isles of Scilly ICB - 11N"/>
    <x v="0"/>
    <n v="80"/>
  </r>
  <r>
    <s v="Jun"/>
    <s v="2024"/>
    <x v="5"/>
    <d v="2024-06-30T00:00:00"/>
    <s v="Y58"/>
    <s v="E40000006"/>
    <x v="1"/>
    <s v="QT6"/>
    <s v="E54000036"/>
    <x v="9"/>
    <s v="11N"/>
    <s v="E38000089"/>
    <s v="NHS Cornwall and the Isles of Scilly ICB - 11N"/>
    <x v="1"/>
    <n v="5"/>
  </r>
  <r>
    <s v="Jun"/>
    <s v="2024"/>
    <x v="5"/>
    <d v="2024-06-30T00:00:00"/>
    <s v="Y58"/>
    <s v="E40000006"/>
    <x v="1"/>
    <s v="QT6"/>
    <s v="E54000036"/>
    <x v="9"/>
    <s v="11N"/>
    <s v="E38000089"/>
    <s v="NHS Cornwall and the Isles of Scilly ICB - 11N"/>
    <x v="2"/>
    <n v="470"/>
  </r>
  <r>
    <s v="Jun"/>
    <s v="2024"/>
    <x v="5"/>
    <d v="2024-06-30T00:00:00"/>
    <s v="Y58"/>
    <s v="E40000006"/>
    <x v="1"/>
    <s v="QT6"/>
    <s v="E54000036"/>
    <x v="9"/>
    <s v="11N"/>
    <s v="E38000089"/>
    <s v="NHS Cornwall and the Isles of Scilly ICB - 11N"/>
    <x v="3"/>
    <n v="3515"/>
  </r>
  <r>
    <s v="Jun"/>
    <s v="2024"/>
    <x v="5"/>
    <d v="2024-06-30T00:00:00"/>
    <s v="Y58"/>
    <s v="E40000006"/>
    <x v="1"/>
    <s v="QT6"/>
    <s v="E54000036"/>
    <x v="9"/>
    <s v="11N"/>
    <s v="E38000089"/>
    <s v="NHS Cornwall and the Isles of Scilly ICB - 11N"/>
    <x v="4"/>
    <n v="345"/>
  </r>
  <r>
    <s v="Jun"/>
    <s v="2024"/>
    <x v="5"/>
    <d v="2024-06-30T00:00:00"/>
    <s v="Y58"/>
    <s v="E40000006"/>
    <x v="1"/>
    <s v="QT6"/>
    <s v="E54000036"/>
    <x v="9"/>
    <s v="11N"/>
    <s v="E38000089"/>
    <s v="NHS Cornwall and the Isles of Scilly ICB - 11N"/>
    <x v="5"/>
    <n v="1595"/>
  </r>
  <r>
    <s v="Jun"/>
    <s v="2024"/>
    <x v="5"/>
    <d v="2024-06-30T00:00:00"/>
    <s v="Y58"/>
    <s v="E40000006"/>
    <x v="1"/>
    <s v="QUY"/>
    <s v="E54000039"/>
    <x v="10"/>
    <s v="15C"/>
    <s v="E38000222"/>
    <s v="NHS Bristol, North Somerset and South Gloucestershire ICB - 15C"/>
    <x v="0"/>
    <n v="230"/>
  </r>
  <r>
    <s v="Jun"/>
    <s v="2024"/>
    <x v="5"/>
    <d v="2024-06-30T00:00:00"/>
    <s v="Y58"/>
    <s v="E40000006"/>
    <x v="1"/>
    <s v="QUY"/>
    <s v="E54000039"/>
    <x v="10"/>
    <s v="15C"/>
    <s v="E38000222"/>
    <s v="NHS Bristol, North Somerset and South Gloucestershire ICB - 15C"/>
    <x v="1"/>
    <n v="10"/>
  </r>
  <r>
    <s v="Jun"/>
    <s v="2024"/>
    <x v="5"/>
    <d v="2024-06-30T00:00:00"/>
    <s v="Y58"/>
    <s v="E40000006"/>
    <x v="1"/>
    <s v="QUY"/>
    <s v="E54000039"/>
    <x v="10"/>
    <s v="15C"/>
    <s v="E38000222"/>
    <s v="NHS Bristol, North Somerset and South Gloucestershire ICB - 15C"/>
    <x v="2"/>
    <n v="915"/>
  </r>
  <r>
    <s v="Jun"/>
    <s v="2024"/>
    <x v="5"/>
    <d v="2024-06-30T00:00:00"/>
    <s v="Y58"/>
    <s v="E40000006"/>
    <x v="1"/>
    <s v="QUY"/>
    <s v="E54000039"/>
    <x v="10"/>
    <s v="15C"/>
    <s v="E38000222"/>
    <s v="NHS Bristol, North Somerset and South Gloucestershire ICB - 15C"/>
    <x v="3"/>
    <n v="4800"/>
  </r>
  <r>
    <s v="Jun"/>
    <s v="2024"/>
    <x v="5"/>
    <d v="2024-06-30T00:00:00"/>
    <s v="Y58"/>
    <s v="E40000006"/>
    <x v="1"/>
    <s v="QUY"/>
    <s v="E54000039"/>
    <x v="10"/>
    <s v="15C"/>
    <s v="E38000222"/>
    <s v="NHS Bristol, North Somerset and South Gloucestershire ICB - 15C"/>
    <x v="4"/>
    <n v="530"/>
  </r>
  <r>
    <s v="Jun"/>
    <s v="2024"/>
    <x v="5"/>
    <d v="2024-06-30T00:00:00"/>
    <s v="Y58"/>
    <s v="E40000006"/>
    <x v="1"/>
    <s v="QUY"/>
    <s v="E54000039"/>
    <x v="10"/>
    <s v="15C"/>
    <s v="E38000222"/>
    <s v="NHS Bristol, North Somerset and South Gloucestershire ICB - 15C"/>
    <x v="5"/>
    <n v="1980"/>
  </r>
  <r>
    <s v="Jun"/>
    <s v="2024"/>
    <x v="5"/>
    <d v="2024-06-30T00:00:00"/>
    <s v="Y58"/>
    <s v="E40000006"/>
    <x v="1"/>
    <s v="QVV"/>
    <s v="E54000041"/>
    <x v="11"/>
    <s v="11J"/>
    <s v="E38000045"/>
    <s v="NHS Dorset ICB - 11J"/>
    <x v="0"/>
    <n v="110"/>
  </r>
  <r>
    <s v="Jun"/>
    <s v="2024"/>
    <x v="5"/>
    <d v="2024-06-30T00:00:00"/>
    <s v="Y58"/>
    <s v="E40000006"/>
    <x v="1"/>
    <s v="QVV"/>
    <s v="E54000041"/>
    <x v="11"/>
    <s v="11J"/>
    <s v="E38000045"/>
    <s v="NHS Dorset ICB - 11J"/>
    <x v="1"/>
    <n v="10"/>
  </r>
  <r>
    <s v="Jun"/>
    <s v="2024"/>
    <x v="5"/>
    <d v="2024-06-30T00:00:00"/>
    <s v="Y58"/>
    <s v="E40000006"/>
    <x v="1"/>
    <s v="QVV"/>
    <s v="E54000041"/>
    <x v="11"/>
    <s v="11J"/>
    <s v="E38000045"/>
    <s v="NHS Dorset ICB - 11J"/>
    <x v="2"/>
    <n v="330"/>
  </r>
  <r>
    <s v="Jun"/>
    <s v="2024"/>
    <x v="5"/>
    <d v="2024-06-30T00:00:00"/>
    <s v="Y58"/>
    <s v="E40000006"/>
    <x v="1"/>
    <s v="QVV"/>
    <s v="E54000041"/>
    <x v="11"/>
    <s v="11J"/>
    <s v="E38000045"/>
    <s v="NHS Dorset ICB - 11J"/>
    <x v="3"/>
    <n v="3145"/>
  </r>
  <r>
    <s v="Jun"/>
    <s v="2024"/>
    <x v="5"/>
    <d v="2024-06-30T00:00:00"/>
    <s v="Y58"/>
    <s v="E40000006"/>
    <x v="1"/>
    <s v="QVV"/>
    <s v="E54000041"/>
    <x v="11"/>
    <s v="11J"/>
    <s v="E38000045"/>
    <s v="NHS Dorset ICB - 11J"/>
    <x v="4"/>
    <n v="2095"/>
  </r>
  <r>
    <s v="Jun"/>
    <s v="2024"/>
    <x v="5"/>
    <d v="2024-06-30T00:00:00"/>
    <s v="Y58"/>
    <s v="E40000006"/>
    <x v="1"/>
    <s v="QVV"/>
    <s v="E54000041"/>
    <x v="11"/>
    <s v="11J"/>
    <s v="E38000045"/>
    <s v="NHS Dorset ICB - 11J"/>
    <x v="5"/>
    <n v="2860"/>
  </r>
  <r>
    <s v="Jun"/>
    <s v="2024"/>
    <x v="5"/>
    <d v="2024-06-30T00:00:00"/>
    <s v="Y59"/>
    <s v="E40000005"/>
    <x v="2"/>
    <s v="QKS"/>
    <s v="E54000032"/>
    <x v="12"/>
    <s v="91Q"/>
    <s v="E38000237"/>
    <s v="NHS Kent and Medway ICB - 91Q"/>
    <x v="0"/>
    <n v="420"/>
  </r>
  <r>
    <s v="Jun"/>
    <s v="2024"/>
    <x v="5"/>
    <d v="2024-06-30T00:00:00"/>
    <s v="Y59"/>
    <s v="E40000005"/>
    <x v="2"/>
    <s v="QKS"/>
    <s v="E54000032"/>
    <x v="12"/>
    <s v="91Q"/>
    <s v="E38000237"/>
    <s v="NHS Kent and Medway ICB - 91Q"/>
    <x v="1"/>
    <n v="10"/>
  </r>
  <r>
    <s v="Jun"/>
    <s v="2024"/>
    <x v="5"/>
    <d v="2024-06-30T00:00:00"/>
    <s v="Y59"/>
    <s v="E40000005"/>
    <x v="2"/>
    <s v="QKS"/>
    <s v="E54000032"/>
    <x v="12"/>
    <s v="91Q"/>
    <s v="E38000237"/>
    <s v="NHS Kent and Medway ICB - 91Q"/>
    <x v="2"/>
    <n v="1195"/>
  </r>
  <r>
    <s v="Jun"/>
    <s v="2024"/>
    <x v="5"/>
    <d v="2024-06-30T00:00:00"/>
    <s v="Y59"/>
    <s v="E40000005"/>
    <x v="2"/>
    <s v="QKS"/>
    <s v="E54000032"/>
    <x v="12"/>
    <s v="91Q"/>
    <s v="E38000237"/>
    <s v="NHS Kent and Medway ICB - 91Q"/>
    <x v="3"/>
    <n v="8350"/>
  </r>
  <r>
    <s v="Jun"/>
    <s v="2024"/>
    <x v="5"/>
    <d v="2024-06-30T00:00:00"/>
    <s v="Y59"/>
    <s v="E40000005"/>
    <x v="2"/>
    <s v="QKS"/>
    <s v="E54000032"/>
    <x v="12"/>
    <s v="91Q"/>
    <s v="E38000237"/>
    <s v="NHS Kent and Medway ICB - 91Q"/>
    <x v="4"/>
    <n v="1580"/>
  </r>
  <r>
    <s v="Jun"/>
    <s v="2024"/>
    <x v="5"/>
    <d v="2024-06-30T00:00:00"/>
    <s v="Y59"/>
    <s v="E40000005"/>
    <x v="2"/>
    <s v="QKS"/>
    <s v="E54000032"/>
    <x v="12"/>
    <s v="91Q"/>
    <s v="E38000237"/>
    <s v="NHS Kent and Medway ICB - 91Q"/>
    <x v="5"/>
    <n v="4270"/>
  </r>
  <r>
    <s v="Jun"/>
    <s v="2024"/>
    <x v="5"/>
    <d v="2024-06-30T00:00:00"/>
    <s v="Y59"/>
    <s v="E40000005"/>
    <x v="2"/>
    <s v="QNQ"/>
    <s v="E54000034"/>
    <x v="13"/>
    <s v="D4U1Y"/>
    <s v="E38000252"/>
    <s v="NHS Frimley ICB - D4U1Y"/>
    <x v="0"/>
    <n v="265"/>
  </r>
  <r>
    <s v="Jun"/>
    <s v="2024"/>
    <x v="5"/>
    <d v="2024-06-30T00:00:00"/>
    <s v="Y59"/>
    <s v="E40000005"/>
    <x v="2"/>
    <s v="QNQ"/>
    <s v="E54000034"/>
    <x v="13"/>
    <s v="D4U1Y"/>
    <s v="E38000252"/>
    <s v="NHS Frimley ICB - D4U1Y"/>
    <x v="1"/>
    <s v="*"/>
  </r>
  <r>
    <s v="Jun"/>
    <s v="2024"/>
    <x v="5"/>
    <d v="2024-06-30T00:00:00"/>
    <s v="Y59"/>
    <s v="E40000005"/>
    <x v="2"/>
    <s v="QNQ"/>
    <s v="E54000034"/>
    <x v="13"/>
    <s v="D4U1Y"/>
    <s v="E38000252"/>
    <s v="NHS Frimley ICB - D4U1Y"/>
    <x v="2"/>
    <n v="705"/>
  </r>
  <r>
    <s v="Jun"/>
    <s v="2024"/>
    <x v="5"/>
    <d v="2024-06-30T00:00:00"/>
    <s v="Y59"/>
    <s v="E40000005"/>
    <x v="2"/>
    <s v="QNQ"/>
    <s v="E54000034"/>
    <x v="13"/>
    <s v="D4U1Y"/>
    <s v="E38000252"/>
    <s v="NHS Frimley ICB - D4U1Y"/>
    <x v="3"/>
    <n v="3350"/>
  </r>
  <r>
    <s v="Jun"/>
    <s v="2024"/>
    <x v="5"/>
    <d v="2024-06-30T00:00:00"/>
    <s v="Y59"/>
    <s v="E40000005"/>
    <x v="2"/>
    <s v="QNQ"/>
    <s v="E54000034"/>
    <x v="13"/>
    <s v="D4U1Y"/>
    <s v="E38000252"/>
    <s v="NHS Frimley ICB - D4U1Y"/>
    <x v="4"/>
    <n v="615"/>
  </r>
  <r>
    <s v="Jun"/>
    <s v="2024"/>
    <x v="5"/>
    <d v="2024-06-30T00:00:00"/>
    <s v="Y59"/>
    <s v="E40000005"/>
    <x v="2"/>
    <s v="QNQ"/>
    <s v="E54000034"/>
    <x v="13"/>
    <s v="D4U1Y"/>
    <s v="E38000252"/>
    <s v="NHS Frimley ICB - D4U1Y"/>
    <x v="5"/>
    <n v="1250"/>
  </r>
  <r>
    <s v="Jun"/>
    <s v="2024"/>
    <x v="5"/>
    <d v="2024-06-30T00:00:00"/>
    <s v="Y59"/>
    <s v="E40000005"/>
    <x v="2"/>
    <s v="QNX"/>
    <s v="E54000064"/>
    <x v="14"/>
    <s v="09D"/>
    <s v="E38000021"/>
    <s v="NHS Sussex ICB - 09D"/>
    <x v="0"/>
    <n v="40"/>
  </r>
  <r>
    <s v="Jun"/>
    <s v="2024"/>
    <x v="5"/>
    <d v="2024-06-30T00:00:00"/>
    <s v="Y59"/>
    <s v="E40000005"/>
    <x v="2"/>
    <s v="QNX"/>
    <s v="E54000064"/>
    <x v="14"/>
    <s v="09D"/>
    <s v="E38000021"/>
    <s v="NHS Sussex ICB - 09D"/>
    <x v="1"/>
    <s v="*"/>
  </r>
  <r>
    <s v="Jun"/>
    <s v="2024"/>
    <x v="5"/>
    <d v="2024-06-30T00:00:00"/>
    <s v="Y59"/>
    <s v="E40000005"/>
    <x v="2"/>
    <s v="QNX"/>
    <s v="E54000064"/>
    <x v="14"/>
    <s v="09D"/>
    <s v="E38000021"/>
    <s v="NHS Sussex ICB - 09D"/>
    <x v="2"/>
    <n v="95"/>
  </r>
  <r>
    <s v="Jun"/>
    <s v="2024"/>
    <x v="5"/>
    <d v="2024-06-30T00:00:00"/>
    <s v="Y59"/>
    <s v="E40000005"/>
    <x v="2"/>
    <s v="QNX"/>
    <s v="E54000064"/>
    <x v="14"/>
    <s v="09D"/>
    <s v="E38000021"/>
    <s v="NHS Sussex ICB - 09D"/>
    <x v="3"/>
    <n v="780"/>
  </r>
  <r>
    <s v="Jun"/>
    <s v="2024"/>
    <x v="5"/>
    <d v="2024-06-30T00:00:00"/>
    <s v="Y59"/>
    <s v="E40000005"/>
    <x v="2"/>
    <s v="QNX"/>
    <s v="E54000064"/>
    <x v="14"/>
    <s v="09D"/>
    <s v="E38000021"/>
    <s v="NHS Sussex ICB - 09D"/>
    <x v="4"/>
    <n v="455"/>
  </r>
  <r>
    <s v="Jun"/>
    <s v="2024"/>
    <x v="5"/>
    <d v="2024-06-30T00:00:00"/>
    <s v="Y59"/>
    <s v="E40000005"/>
    <x v="2"/>
    <s v="QNX"/>
    <s v="E54000064"/>
    <x v="14"/>
    <s v="09D"/>
    <s v="E38000021"/>
    <s v="NHS Sussex ICB - 09D"/>
    <x v="5"/>
    <n v="565"/>
  </r>
  <r>
    <s v="Jun"/>
    <s v="2024"/>
    <x v="5"/>
    <d v="2024-06-30T00:00:00"/>
    <s v="Y59"/>
    <s v="E40000005"/>
    <x v="2"/>
    <s v="QNX"/>
    <s v="E54000064"/>
    <x v="14"/>
    <s v="70F"/>
    <s v="E38000265"/>
    <s v="NHS Sussex ICB - 70F"/>
    <x v="0"/>
    <n v="310"/>
  </r>
  <r>
    <s v="Jun"/>
    <s v="2024"/>
    <x v="5"/>
    <d v="2024-06-30T00:00:00"/>
    <s v="Y59"/>
    <s v="E40000005"/>
    <x v="2"/>
    <s v="QNX"/>
    <s v="E54000064"/>
    <x v="14"/>
    <s v="70F"/>
    <s v="E38000265"/>
    <s v="NHS Sussex ICB - 70F"/>
    <x v="1"/>
    <n v="5"/>
  </r>
  <r>
    <s v="Jun"/>
    <s v="2024"/>
    <x v="5"/>
    <d v="2024-06-30T00:00:00"/>
    <s v="Y59"/>
    <s v="E40000005"/>
    <x v="2"/>
    <s v="QNX"/>
    <s v="E54000064"/>
    <x v="14"/>
    <s v="70F"/>
    <s v="E38000265"/>
    <s v="NHS Sussex ICB - 70F"/>
    <x v="2"/>
    <n v="805"/>
  </r>
  <r>
    <s v="Jun"/>
    <s v="2024"/>
    <x v="5"/>
    <d v="2024-06-30T00:00:00"/>
    <s v="Y59"/>
    <s v="E40000005"/>
    <x v="2"/>
    <s v="QNX"/>
    <s v="E54000064"/>
    <x v="14"/>
    <s v="70F"/>
    <s v="E38000265"/>
    <s v="NHS Sussex ICB - 70F"/>
    <x v="3"/>
    <n v="3295"/>
  </r>
  <r>
    <s v="Jun"/>
    <s v="2024"/>
    <x v="5"/>
    <d v="2024-06-30T00:00:00"/>
    <s v="Y59"/>
    <s v="E40000005"/>
    <x v="2"/>
    <s v="QNX"/>
    <s v="E54000064"/>
    <x v="14"/>
    <s v="70F"/>
    <s v="E38000265"/>
    <s v="NHS Sussex ICB - 70F"/>
    <x v="4"/>
    <n v="2345"/>
  </r>
  <r>
    <s v="Jun"/>
    <s v="2024"/>
    <x v="5"/>
    <d v="2024-06-30T00:00:00"/>
    <s v="Y59"/>
    <s v="E40000005"/>
    <x v="2"/>
    <s v="QNX"/>
    <s v="E54000064"/>
    <x v="14"/>
    <s v="70F"/>
    <s v="E38000265"/>
    <s v="NHS Sussex ICB - 70F"/>
    <x v="5"/>
    <n v="2740"/>
  </r>
  <r>
    <s v="Jun"/>
    <s v="2024"/>
    <x v="5"/>
    <d v="2024-06-30T00:00:00"/>
    <s v="Y59"/>
    <s v="E40000005"/>
    <x v="2"/>
    <s v="QNX"/>
    <s v="E54000064"/>
    <x v="14"/>
    <s v="97R"/>
    <s v="E38000235"/>
    <s v="NHS Sussex ICB - 97R"/>
    <x v="0"/>
    <n v="60"/>
  </r>
  <r>
    <s v="Jun"/>
    <s v="2024"/>
    <x v="5"/>
    <d v="2024-06-30T00:00:00"/>
    <s v="Y59"/>
    <s v="E40000005"/>
    <x v="2"/>
    <s v="QNX"/>
    <s v="E54000064"/>
    <x v="14"/>
    <s v="97R"/>
    <s v="E38000235"/>
    <s v="NHS Sussex ICB - 97R"/>
    <x v="1"/>
    <s v="*"/>
  </r>
  <r>
    <s v="Jun"/>
    <s v="2024"/>
    <x v="5"/>
    <d v="2024-06-30T00:00:00"/>
    <s v="Y59"/>
    <s v="E40000005"/>
    <x v="2"/>
    <s v="QNX"/>
    <s v="E54000064"/>
    <x v="14"/>
    <s v="97R"/>
    <s v="E38000235"/>
    <s v="NHS Sussex ICB - 97R"/>
    <x v="2"/>
    <n v="705"/>
  </r>
  <r>
    <s v="Jun"/>
    <s v="2024"/>
    <x v="5"/>
    <d v="2024-06-30T00:00:00"/>
    <s v="Y59"/>
    <s v="E40000005"/>
    <x v="2"/>
    <s v="QNX"/>
    <s v="E54000064"/>
    <x v="14"/>
    <s v="97R"/>
    <s v="E38000235"/>
    <s v="NHS Sussex ICB - 97R"/>
    <x v="3"/>
    <n v="3065"/>
  </r>
  <r>
    <s v="Jun"/>
    <s v="2024"/>
    <x v="5"/>
    <d v="2024-06-30T00:00:00"/>
    <s v="Y59"/>
    <s v="E40000005"/>
    <x v="2"/>
    <s v="QNX"/>
    <s v="E54000064"/>
    <x v="14"/>
    <s v="97R"/>
    <s v="E38000235"/>
    <s v="NHS Sussex ICB - 97R"/>
    <x v="4"/>
    <n v="1195"/>
  </r>
  <r>
    <s v="Jun"/>
    <s v="2024"/>
    <x v="5"/>
    <d v="2024-06-30T00:00:00"/>
    <s v="Y59"/>
    <s v="E40000005"/>
    <x v="2"/>
    <s v="QNX"/>
    <s v="E54000064"/>
    <x v="14"/>
    <s v="97R"/>
    <s v="E38000235"/>
    <s v="NHS Sussex ICB - 97R"/>
    <x v="5"/>
    <n v="1525"/>
  </r>
  <r>
    <s v="Jun"/>
    <s v="2024"/>
    <x v="5"/>
    <d v="2024-06-30T00:00:00"/>
    <s v="Y59"/>
    <s v="E40000005"/>
    <x v="2"/>
    <s v="QRL"/>
    <s v="E54000042"/>
    <x v="15"/>
    <s v="10R"/>
    <s v="E38000137"/>
    <s v="NHS Hampshire and Isle of Wight ICB - 10R"/>
    <x v="0"/>
    <n v="20"/>
  </r>
  <r>
    <s v="Jun"/>
    <s v="2024"/>
    <x v="5"/>
    <d v="2024-06-30T00:00:00"/>
    <s v="Y59"/>
    <s v="E40000005"/>
    <x v="2"/>
    <s v="QRL"/>
    <s v="E54000042"/>
    <x v="15"/>
    <s v="10R"/>
    <s v="E38000137"/>
    <s v="NHS Hampshire and Isle of Wight ICB - 10R"/>
    <x v="1"/>
    <s v="*"/>
  </r>
  <r>
    <s v="Jun"/>
    <s v="2024"/>
    <x v="5"/>
    <d v="2024-06-30T00:00:00"/>
    <s v="Y59"/>
    <s v="E40000005"/>
    <x v="2"/>
    <s v="QRL"/>
    <s v="E54000042"/>
    <x v="15"/>
    <s v="10R"/>
    <s v="E38000137"/>
    <s v="NHS Hampshire and Isle of Wight ICB - 10R"/>
    <x v="2"/>
    <n v="170"/>
  </r>
  <r>
    <s v="Jun"/>
    <s v="2024"/>
    <x v="5"/>
    <d v="2024-06-30T00:00:00"/>
    <s v="Y59"/>
    <s v="E40000005"/>
    <x v="2"/>
    <s v="QRL"/>
    <s v="E54000042"/>
    <x v="15"/>
    <s v="10R"/>
    <s v="E38000137"/>
    <s v="NHS Hampshire and Isle of Wight ICB - 10R"/>
    <x v="3"/>
    <n v="765"/>
  </r>
  <r>
    <s v="Jun"/>
    <s v="2024"/>
    <x v="5"/>
    <d v="2024-06-30T00:00:00"/>
    <s v="Y59"/>
    <s v="E40000005"/>
    <x v="2"/>
    <s v="QRL"/>
    <s v="E54000042"/>
    <x v="15"/>
    <s v="10R"/>
    <s v="E38000137"/>
    <s v="NHS Hampshire and Isle of Wight ICB - 10R"/>
    <x v="4"/>
    <n v="280"/>
  </r>
  <r>
    <s v="Jun"/>
    <s v="2024"/>
    <x v="5"/>
    <d v="2024-06-30T00:00:00"/>
    <s v="Y59"/>
    <s v="E40000005"/>
    <x v="2"/>
    <s v="QRL"/>
    <s v="E54000042"/>
    <x v="15"/>
    <s v="10R"/>
    <s v="E38000137"/>
    <s v="NHS Hampshire and Isle of Wight ICB - 10R"/>
    <x v="5"/>
    <n v="315"/>
  </r>
  <r>
    <s v="Jun"/>
    <s v="2024"/>
    <x v="5"/>
    <d v="2024-06-30T00:00:00"/>
    <s v="Y59"/>
    <s v="E40000005"/>
    <x v="2"/>
    <s v="QRL"/>
    <s v="E54000042"/>
    <x v="15"/>
    <s v="D9Y0V"/>
    <s v="E38000253"/>
    <s v="NHS Hampshire and Isle of Wight ICB - D9Y0V"/>
    <x v="0"/>
    <n v="360"/>
  </r>
  <r>
    <s v="Jun"/>
    <s v="2024"/>
    <x v="5"/>
    <d v="2024-06-30T00:00:00"/>
    <s v="Y59"/>
    <s v="E40000005"/>
    <x v="2"/>
    <s v="QRL"/>
    <s v="E54000042"/>
    <x v="15"/>
    <s v="D9Y0V"/>
    <s v="E38000253"/>
    <s v="NHS Hampshire and Isle of Wight ICB - D9Y0V"/>
    <x v="1"/>
    <n v="5"/>
  </r>
  <r>
    <s v="Jun"/>
    <s v="2024"/>
    <x v="5"/>
    <d v="2024-06-30T00:00:00"/>
    <s v="Y59"/>
    <s v="E40000005"/>
    <x v="2"/>
    <s v="QRL"/>
    <s v="E54000042"/>
    <x v="15"/>
    <s v="D9Y0V"/>
    <s v="E38000253"/>
    <s v="NHS Hampshire and Isle of Wight ICB - D9Y0V"/>
    <x v="2"/>
    <n v="1520"/>
  </r>
  <r>
    <s v="Jun"/>
    <s v="2024"/>
    <x v="5"/>
    <d v="2024-06-30T00:00:00"/>
    <s v="Y59"/>
    <s v="E40000005"/>
    <x v="2"/>
    <s v="QRL"/>
    <s v="E54000042"/>
    <x v="15"/>
    <s v="D9Y0V"/>
    <s v="E38000253"/>
    <s v="NHS Hampshire and Isle of Wight ICB - D9Y0V"/>
    <x v="3"/>
    <n v="7085"/>
  </r>
  <r>
    <s v="Jun"/>
    <s v="2024"/>
    <x v="5"/>
    <d v="2024-06-30T00:00:00"/>
    <s v="Y59"/>
    <s v="E40000005"/>
    <x v="2"/>
    <s v="QRL"/>
    <s v="E54000042"/>
    <x v="15"/>
    <s v="D9Y0V"/>
    <s v="E38000253"/>
    <s v="NHS Hampshire and Isle of Wight ICB - D9Y0V"/>
    <x v="4"/>
    <n v="2370"/>
  </r>
  <r>
    <s v="Jun"/>
    <s v="2024"/>
    <x v="5"/>
    <d v="2024-06-30T00:00:00"/>
    <s v="Y59"/>
    <s v="E40000005"/>
    <x v="2"/>
    <s v="QRL"/>
    <s v="E54000042"/>
    <x v="15"/>
    <s v="D9Y0V"/>
    <s v="E38000253"/>
    <s v="NHS Hampshire and Isle of Wight ICB - D9Y0V"/>
    <x v="5"/>
    <n v="4340"/>
  </r>
  <r>
    <s v="Jun"/>
    <s v="2024"/>
    <x v="5"/>
    <d v="2024-06-30T00:00:00"/>
    <s v="Y59"/>
    <s v="E40000005"/>
    <x v="2"/>
    <s v="QU9"/>
    <s v="E54000044"/>
    <x v="16"/>
    <s v="10Q"/>
    <s v="E38000136"/>
    <s v="NHS Buckinghamshire, Oxfordshire and Berkshire West ICB - 10Q"/>
    <x v="0"/>
    <n v="235"/>
  </r>
  <r>
    <s v="Jun"/>
    <s v="2024"/>
    <x v="5"/>
    <d v="2024-06-30T00:00:00"/>
    <s v="Y59"/>
    <s v="E40000005"/>
    <x v="2"/>
    <s v="QU9"/>
    <s v="E54000044"/>
    <x v="16"/>
    <s v="10Q"/>
    <s v="E38000136"/>
    <s v="NHS Buckinghamshire, Oxfordshire and Berkshire West ICB - 10Q"/>
    <x v="1"/>
    <s v="*"/>
  </r>
  <r>
    <s v="Jun"/>
    <s v="2024"/>
    <x v="5"/>
    <d v="2024-06-30T00:00:00"/>
    <s v="Y59"/>
    <s v="E40000005"/>
    <x v="2"/>
    <s v="QU9"/>
    <s v="E54000044"/>
    <x v="16"/>
    <s v="10Q"/>
    <s v="E38000136"/>
    <s v="NHS Buckinghamshire, Oxfordshire and Berkshire West ICB - 10Q"/>
    <x v="2"/>
    <n v="735"/>
  </r>
  <r>
    <s v="Jun"/>
    <s v="2024"/>
    <x v="5"/>
    <d v="2024-06-30T00:00:00"/>
    <s v="Y59"/>
    <s v="E40000005"/>
    <x v="2"/>
    <s v="QU9"/>
    <s v="E54000044"/>
    <x v="16"/>
    <s v="10Q"/>
    <s v="E38000136"/>
    <s v="NHS Buckinghamshire, Oxfordshire and Berkshire West ICB - 10Q"/>
    <x v="3"/>
    <n v="3245"/>
  </r>
  <r>
    <s v="Jun"/>
    <s v="2024"/>
    <x v="5"/>
    <d v="2024-06-30T00:00:00"/>
    <s v="Y59"/>
    <s v="E40000005"/>
    <x v="2"/>
    <s v="QU9"/>
    <s v="E54000044"/>
    <x v="16"/>
    <s v="10Q"/>
    <s v="E38000136"/>
    <s v="NHS Buckinghamshire, Oxfordshire and Berkshire West ICB - 10Q"/>
    <x v="4"/>
    <n v="385"/>
  </r>
  <r>
    <s v="Jun"/>
    <s v="2024"/>
    <x v="5"/>
    <d v="2024-06-30T00:00:00"/>
    <s v="Y59"/>
    <s v="E40000005"/>
    <x v="2"/>
    <s v="QU9"/>
    <s v="E54000044"/>
    <x v="16"/>
    <s v="10Q"/>
    <s v="E38000136"/>
    <s v="NHS Buckinghamshire, Oxfordshire and Berkshire West ICB - 10Q"/>
    <x v="5"/>
    <n v="1560"/>
  </r>
  <r>
    <s v="Jun"/>
    <s v="2024"/>
    <x v="5"/>
    <d v="2024-06-30T00:00:00"/>
    <s v="Y59"/>
    <s v="E40000005"/>
    <x v="2"/>
    <s v="QU9"/>
    <s v="E54000044"/>
    <x v="16"/>
    <s v="14Y"/>
    <s v="E38000223"/>
    <s v="NHS Buckinghamshire, Oxfordshire and Berkshire West ICB - 14Y"/>
    <x v="0"/>
    <n v="200"/>
  </r>
  <r>
    <s v="Jun"/>
    <s v="2024"/>
    <x v="5"/>
    <d v="2024-06-30T00:00:00"/>
    <s v="Y59"/>
    <s v="E40000005"/>
    <x v="2"/>
    <s v="QU9"/>
    <s v="E54000044"/>
    <x v="16"/>
    <s v="14Y"/>
    <s v="E38000223"/>
    <s v="NHS Buckinghamshire, Oxfordshire and Berkshire West ICB - 14Y"/>
    <x v="1"/>
    <s v="*"/>
  </r>
  <r>
    <s v="Jun"/>
    <s v="2024"/>
    <x v="5"/>
    <d v="2024-06-30T00:00:00"/>
    <s v="Y59"/>
    <s v="E40000005"/>
    <x v="2"/>
    <s v="QU9"/>
    <s v="E54000044"/>
    <x v="16"/>
    <s v="14Y"/>
    <s v="E38000223"/>
    <s v="NHS Buckinghamshire, Oxfordshire and Berkshire West ICB - 14Y"/>
    <x v="2"/>
    <n v="375"/>
  </r>
  <r>
    <s v="Jun"/>
    <s v="2024"/>
    <x v="5"/>
    <d v="2024-06-30T00:00:00"/>
    <s v="Y59"/>
    <s v="E40000005"/>
    <x v="2"/>
    <s v="QU9"/>
    <s v="E54000044"/>
    <x v="16"/>
    <s v="14Y"/>
    <s v="E38000223"/>
    <s v="NHS Buckinghamshire, Oxfordshire and Berkshire West ICB - 14Y"/>
    <x v="3"/>
    <n v="2530"/>
  </r>
  <r>
    <s v="Jun"/>
    <s v="2024"/>
    <x v="5"/>
    <d v="2024-06-30T00:00:00"/>
    <s v="Y59"/>
    <s v="E40000005"/>
    <x v="2"/>
    <s v="QU9"/>
    <s v="E54000044"/>
    <x v="16"/>
    <s v="14Y"/>
    <s v="E38000223"/>
    <s v="NHS Buckinghamshire, Oxfordshire and Berkshire West ICB - 14Y"/>
    <x v="4"/>
    <n v="260"/>
  </r>
  <r>
    <s v="Jun"/>
    <s v="2024"/>
    <x v="5"/>
    <d v="2024-06-30T00:00:00"/>
    <s v="Y59"/>
    <s v="E40000005"/>
    <x v="2"/>
    <s v="QU9"/>
    <s v="E54000044"/>
    <x v="16"/>
    <s v="14Y"/>
    <s v="E38000223"/>
    <s v="NHS Buckinghamshire, Oxfordshire and Berkshire West ICB - 14Y"/>
    <x v="5"/>
    <n v="1190"/>
  </r>
  <r>
    <s v="Jun"/>
    <s v="2024"/>
    <x v="5"/>
    <d v="2024-06-30T00:00:00"/>
    <s v="Y59"/>
    <s v="E40000005"/>
    <x v="2"/>
    <s v="QU9"/>
    <s v="E54000044"/>
    <x v="16"/>
    <s v="15A"/>
    <s v="E38000221"/>
    <s v="NHS Buckinghamshire, Oxfordshire and Berkshire West ICB - 15A"/>
    <x v="0"/>
    <n v="80"/>
  </r>
  <r>
    <s v="Jun"/>
    <s v="2024"/>
    <x v="5"/>
    <d v="2024-06-30T00:00:00"/>
    <s v="Y59"/>
    <s v="E40000005"/>
    <x v="2"/>
    <s v="QU9"/>
    <s v="E54000044"/>
    <x v="16"/>
    <s v="15A"/>
    <s v="E38000221"/>
    <s v="NHS Buckinghamshire, Oxfordshire and Berkshire West ICB - 15A"/>
    <x v="1"/>
    <s v="*"/>
  </r>
  <r>
    <s v="Jun"/>
    <s v="2024"/>
    <x v="5"/>
    <d v="2024-06-30T00:00:00"/>
    <s v="Y59"/>
    <s v="E40000005"/>
    <x v="2"/>
    <s v="QU9"/>
    <s v="E54000044"/>
    <x v="16"/>
    <s v="15A"/>
    <s v="E38000221"/>
    <s v="NHS Buckinghamshire, Oxfordshire and Berkshire West ICB - 15A"/>
    <x v="2"/>
    <n v="525"/>
  </r>
  <r>
    <s v="Jun"/>
    <s v="2024"/>
    <x v="5"/>
    <d v="2024-06-30T00:00:00"/>
    <s v="Y59"/>
    <s v="E40000005"/>
    <x v="2"/>
    <s v="QU9"/>
    <s v="E54000044"/>
    <x v="16"/>
    <s v="15A"/>
    <s v="E38000221"/>
    <s v="NHS Buckinghamshire, Oxfordshire and Berkshire West ICB - 15A"/>
    <x v="3"/>
    <n v="2545"/>
  </r>
  <r>
    <s v="Jun"/>
    <s v="2024"/>
    <x v="5"/>
    <d v="2024-06-30T00:00:00"/>
    <s v="Y59"/>
    <s v="E40000005"/>
    <x v="2"/>
    <s v="QU9"/>
    <s v="E54000044"/>
    <x v="16"/>
    <s v="15A"/>
    <s v="E38000221"/>
    <s v="NHS Buckinghamshire, Oxfordshire and Berkshire West ICB - 15A"/>
    <x v="4"/>
    <n v="310"/>
  </r>
  <r>
    <s v="Jun"/>
    <s v="2024"/>
    <x v="5"/>
    <d v="2024-06-30T00:00:00"/>
    <s v="Y59"/>
    <s v="E40000005"/>
    <x v="2"/>
    <s v="QU9"/>
    <s v="E54000044"/>
    <x v="16"/>
    <s v="15A"/>
    <s v="E38000221"/>
    <s v="NHS Buckinghamshire, Oxfordshire and Berkshire West ICB - 15A"/>
    <x v="5"/>
    <n v="560"/>
  </r>
  <r>
    <s v="Jun"/>
    <s v="2024"/>
    <x v="5"/>
    <d v="2024-06-30T00:00:00"/>
    <s v="Y59"/>
    <s v="E40000005"/>
    <x v="2"/>
    <s v="QXU"/>
    <s v="E54000063"/>
    <x v="17"/>
    <s v="92A"/>
    <s v="E38000264"/>
    <s v="NHS Surrey Heartlands ICB - 92A"/>
    <x v="0"/>
    <n v="205"/>
  </r>
  <r>
    <s v="Jun"/>
    <s v="2024"/>
    <x v="5"/>
    <d v="2024-06-30T00:00:00"/>
    <s v="Y59"/>
    <s v="E40000005"/>
    <x v="2"/>
    <s v="QXU"/>
    <s v="E54000063"/>
    <x v="17"/>
    <s v="92A"/>
    <s v="E38000264"/>
    <s v="NHS Surrey Heartlands ICB - 92A"/>
    <x v="1"/>
    <s v="*"/>
  </r>
  <r>
    <s v="Jun"/>
    <s v="2024"/>
    <x v="5"/>
    <d v="2024-06-30T00:00:00"/>
    <s v="Y59"/>
    <s v="E40000005"/>
    <x v="2"/>
    <s v="QXU"/>
    <s v="E54000063"/>
    <x v="17"/>
    <s v="92A"/>
    <s v="E38000264"/>
    <s v="NHS Surrey Heartlands ICB - 92A"/>
    <x v="2"/>
    <n v="940"/>
  </r>
  <r>
    <s v="Jun"/>
    <s v="2024"/>
    <x v="5"/>
    <d v="2024-06-30T00:00:00"/>
    <s v="Y59"/>
    <s v="E40000005"/>
    <x v="2"/>
    <s v="QXU"/>
    <s v="E54000063"/>
    <x v="17"/>
    <s v="92A"/>
    <s v="E38000264"/>
    <s v="NHS Surrey Heartlands ICB - 92A"/>
    <x v="3"/>
    <n v="6040"/>
  </r>
  <r>
    <s v="Jun"/>
    <s v="2024"/>
    <x v="5"/>
    <d v="2024-06-30T00:00:00"/>
    <s v="Y59"/>
    <s v="E40000005"/>
    <x v="2"/>
    <s v="QXU"/>
    <s v="E54000063"/>
    <x v="17"/>
    <s v="92A"/>
    <s v="E38000264"/>
    <s v="NHS Surrey Heartlands ICB - 92A"/>
    <x v="4"/>
    <n v="575"/>
  </r>
  <r>
    <s v="Jun"/>
    <s v="2024"/>
    <x v="5"/>
    <d v="2024-06-30T00:00:00"/>
    <s v="Y59"/>
    <s v="E40000005"/>
    <x v="2"/>
    <s v="QXU"/>
    <s v="E54000063"/>
    <x v="17"/>
    <s v="92A"/>
    <s v="E38000264"/>
    <s v="NHS Surrey Heartlands ICB - 92A"/>
    <x v="5"/>
    <n v="2465"/>
  </r>
  <r>
    <s v="Jun"/>
    <s v="2024"/>
    <x v="5"/>
    <d v="2024-06-30T00:00:00"/>
    <s v="Y60"/>
    <s v="E40000011"/>
    <x v="3"/>
    <s v="QGH"/>
    <s v="E54000019"/>
    <x v="18"/>
    <s v="18C"/>
    <s v="E38000236"/>
    <s v="NHS Herefordshire and Worcestershire ICB - 18C"/>
    <x v="0"/>
    <n v="105"/>
  </r>
  <r>
    <s v="Jun"/>
    <s v="2024"/>
    <x v="5"/>
    <d v="2024-06-30T00:00:00"/>
    <s v="Y60"/>
    <s v="E40000011"/>
    <x v="3"/>
    <s v="QGH"/>
    <s v="E54000019"/>
    <x v="18"/>
    <s v="18C"/>
    <s v="E38000236"/>
    <s v="NHS Herefordshire and Worcestershire ICB - 18C"/>
    <x v="1"/>
    <s v="*"/>
  </r>
  <r>
    <s v="Jun"/>
    <s v="2024"/>
    <x v="5"/>
    <d v="2024-06-30T00:00:00"/>
    <s v="Y60"/>
    <s v="E40000011"/>
    <x v="3"/>
    <s v="QGH"/>
    <s v="E54000019"/>
    <x v="18"/>
    <s v="18C"/>
    <s v="E38000236"/>
    <s v="NHS Herefordshire and Worcestershire ICB - 18C"/>
    <x v="2"/>
    <n v="1115"/>
  </r>
  <r>
    <s v="Jun"/>
    <s v="2024"/>
    <x v="5"/>
    <d v="2024-06-30T00:00:00"/>
    <s v="Y60"/>
    <s v="E40000011"/>
    <x v="3"/>
    <s v="QGH"/>
    <s v="E54000019"/>
    <x v="18"/>
    <s v="18C"/>
    <s v="E38000236"/>
    <s v="NHS Herefordshire and Worcestershire ICB - 18C"/>
    <x v="3"/>
    <n v="3505"/>
  </r>
  <r>
    <s v="Jun"/>
    <s v="2024"/>
    <x v="5"/>
    <d v="2024-06-30T00:00:00"/>
    <s v="Y60"/>
    <s v="E40000011"/>
    <x v="3"/>
    <s v="QGH"/>
    <s v="E54000019"/>
    <x v="18"/>
    <s v="18C"/>
    <s v="E38000236"/>
    <s v="NHS Herefordshire and Worcestershire ICB - 18C"/>
    <x v="4"/>
    <n v="605"/>
  </r>
  <r>
    <s v="Jun"/>
    <s v="2024"/>
    <x v="5"/>
    <d v="2024-06-30T00:00:00"/>
    <s v="Y60"/>
    <s v="E40000011"/>
    <x v="3"/>
    <s v="QGH"/>
    <s v="E54000019"/>
    <x v="18"/>
    <s v="18C"/>
    <s v="E38000236"/>
    <s v="NHS Herefordshire and Worcestershire ICB - 18C"/>
    <x v="5"/>
    <n v="1805"/>
  </r>
  <r>
    <s v="Jun"/>
    <s v="2024"/>
    <x v="5"/>
    <d v="2024-06-30T00:00:00"/>
    <s v="Y60"/>
    <s v="E40000011"/>
    <x v="3"/>
    <s v="QHL"/>
    <s v="E54000055"/>
    <x v="19"/>
    <s v="15E"/>
    <s v="E38000258"/>
    <s v="NHS Birmingham and Solihull ICB - 15E"/>
    <x v="0"/>
    <n v="560"/>
  </r>
  <r>
    <s v="Jun"/>
    <s v="2024"/>
    <x v="5"/>
    <d v="2024-06-30T00:00:00"/>
    <s v="Y60"/>
    <s v="E40000011"/>
    <x v="3"/>
    <s v="QHL"/>
    <s v="E54000055"/>
    <x v="19"/>
    <s v="15E"/>
    <s v="E38000258"/>
    <s v="NHS Birmingham and Solihull ICB - 15E"/>
    <x v="1"/>
    <n v="5"/>
  </r>
  <r>
    <s v="Jun"/>
    <s v="2024"/>
    <x v="5"/>
    <d v="2024-06-30T00:00:00"/>
    <s v="Y60"/>
    <s v="E40000011"/>
    <x v="3"/>
    <s v="QHL"/>
    <s v="E54000055"/>
    <x v="19"/>
    <s v="15E"/>
    <s v="E38000258"/>
    <s v="NHS Birmingham and Solihull ICB - 15E"/>
    <x v="2"/>
    <n v="470"/>
  </r>
  <r>
    <s v="Jun"/>
    <s v="2024"/>
    <x v="5"/>
    <d v="2024-06-30T00:00:00"/>
    <s v="Y60"/>
    <s v="E40000011"/>
    <x v="3"/>
    <s v="QHL"/>
    <s v="E54000055"/>
    <x v="19"/>
    <s v="15E"/>
    <s v="E38000258"/>
    <s v="NHS Birmingham and Solihull ICB - 15E"/>
    <x v="3"/>
    <n v="4455"/>
  </r>
  <r>
    <s v="Jun"/>
    <s v="2024"/>
    <x v="5"/>
    <d v="2024-06-30T00:00:00"/>
    <s v="Y60"/>
    <s v="E40000011"/>
    <x v="3"/>
    <s v="QHL"/>
    <s v="E54000055"/>
    <x v="19"/>
    <s v="15E"/>
    <s v="E38000258"/>
    <s v="NHS Birmingham and Solihull ICB - 15E"/>
    <x v="4"/>
    <n v="1655"/>
  </r>
  <r>
    <s v="Jun"/>
    <s v="2024"/>
    <x v="5"/>
    <d v="2024-06-30T00:00:00"/>
    <s v="Y60"/>
    <s v="E40000011"/>
    <x v="3"/>
    <s v="QHL"/>
    <s v="E54000055"/>
    <x v="19"/>
    <s v="15E"/>
    <s v="E38000258"/>
    <s v="NHS Birmingham and Solihull ICB - 15E"/>
    <x v="5"/>
    <n v="2075"/>
  </r>
  <r>
    <s v="Jun"/>
    <s v="2024"/>
    <x v="5"/>
    <d v="2024-06-30T00:00:00"/>
    <s v="Y60"/>
    <s v="E40000011"/>
    <x v="3"/>
    <s v="QJ2"/>
    <s v="E54000058"/>
    <x v="20"/>
    <s v="15M"/>
    <s v="E38000261"/>
    <s v="NHS Derby and Derbyshire ICB - 15M"/>
    <x v="0"/>
    <n v="35"/>
  </r>
  <r>
    <s v="Jun"/>
    <s v="2024"/>
    <x v="5"/>
    <d v="2024-06-30T00:00:00"/>
    <s v="Y60"/>
    <s v="E40000011"/>
    <x v="3"/>
    <s v="QJ2"/>
    <s v="E54000058"/>
    <x v="20"/>
    <s v="15M"/>
    <s v="E38000261"/>
    <s v="NHS Derby and Derbyshire ICB - 15M"/>
    <x v="1"/>
    <n v="25"/>
  </r>
  <r>
    <s v="Jun"/>
    <s v="2024"/>
    <x v="5"/>
    <d v="2024-06-30T00:00:00"/>
    <s v="Y60"/>
    <s v="E40000011"/>
    <x v="3"/>
    <s v="QJ2"/>
    <s v="E54000058"/>
    <x v="20"/>
    <s v="15M"/>
    <s v="E38000261"/>
    <s v="NHS Derby and Derbyshire ICB - 15M"/>
    <x v="2"/>
    <n v="460"/>
  </r>
  <r>
    <s v="Jun"/>
    <s v="2024"/>
    <x v="5"/>
    <d v="2024-06-30T00:00:00"/>
    <s v="Y60"/>
    <s v="E40000011"/>
    <x v="3"/>
    <s v="QJ2"/>
    <s v="E54000058"/>
    <x v="20"/>
    <s v="15M"/>
    <s v="E38000261"/>
    <s v="NHS Derby and Derbyshire ICB - 15M"/>
    <x v="3"/>
    <n v="5050"/>
  </r>
  <r>
    <s v="Jun"/>
    <s v="2024"/>
    <x v="5"/>
    <d v="2024-06-30T00:00:00"/>
    <s v="Y60"/>
    <s v="E40000011"/>
    <x v="3"/>
    <s v="QJ2"/>
    <s v="E54000058"/>
    <x v="20"/>
    <s v="15M"/>
    <s v="E38000261"/>
    <s v="NHS Derby and Derbyshire ICB - 15M"/>
    <x v="4"/>
    <n v="1625"/>
  </r>
  <r>
    <s v="Jun"/>
    <s v="2024"/>
    <x v="5"/>
    <d v="2024-06-30T00:00:00"/>
    <s v="Y60"/>
    <s v="E40000011"/>
    <x v="3"/>
    <s v="QJ2"/>
    <s v="E54000058"/>
    <x v="20"/>
    <s v="15M"/>
    <s v="E38000261"/>
    <s v="NHS Derby and Derbyshire ICB - 15M"/>
    <x v="5"/>
    <n v="3410"/>
  </r>
  <r>
    <s v="Jun"/>
    <s v="2024"/>
    <x v="5"/>
    <d v="2024-06-30T00:00:00"/>
    <s v="Y60"/>
    <s v="E40000011"/>
    <x v="3"/>
    <s v="QJM"/>
    <s v="E54000013"/>
    <x v="21"/>
    <s v="71E"/>
    <s v="E38000238"/>
    <s v="NHS Lincolnshire ICB - 71E"/>
    <x v="0"/>
    <n v="35"/>
  </r>
  <r>
    <s v="Jun"/>
    <s v="2024"/>
    <x v="5"/>
    <d v="2024-06-30T00:00:00"/>
    <s v="Y60"/>
    <s v="E40000011"/>
    <x v="3"/>
    <s v="QJM"/>
    <s v="E54000013"/>
    <x v="21"/>
    <s v="71E"/>
    <s v="E38000238"/>
    <s v="NHS Lincolnshire ICB - 71E"/>
    <x v="1"/>
    <n v="15"/>
  </r>
  <r>
    <s v="Jun"/>
    <s v="2024"/>
    <x v="5"/>
    <d v="2024-06-30T00:00:00"/>
    <s v="Y60"/>
    <s v="E40000011"/>
    <x v="3"/>
    <s v="QJM"/>
    <s v="E54000013"/>
    <x v="21"/>
    <s v="71E"/>
    <s v="E38000238"/>
    <s v="NHS Lincolnshire ICB - 71E"/>
    <x v="2"/>
    <n v="120"/>
  </r>
  <r>
    <s v="Jun"/>
    <s v="2024"/>
    <x v="5"/>
    <d v="2024-06-30T00:00:00"/>
    <s v="Y60"/>
    <s v="E40000011"/>
    <x v="3"/>
    <s v="QJM"/>
    <s v="E54000013"/>
    <x v="21"/>
    <s v="71E"/>
    <s v="E38000238"/>
    <s v="NHS Lincolnshire ICB - 71E"/>
    <x v="3"/>
    <n v="3560"/>
  </r>
  <r>
    <s v="Jun"/>
    <s v="2024"/>
    <x v="5"/>
    <d v="2024-06-30T00:00:00"/>
    <s v="Y60"/>
    <s v="E40000011"/>
    <x v="3"/>
    <s v="QJM"/>
    <s v="E54000013"/>
    <x v="21"/>
    <s v="71E"/>
    <s v="E38000238"/>
    <s v="NHS Lincolnshire ICB - 71E"/>
    <x v="4"/>
    <n v="1730"/>
  </r>
  <r>
    <s v="Jun"/>
    <s v="2024"/>
    <x v="5"/>
    <d v="2024-06-30T00:00:00"/>
    <s v="Y60"/>
    <s v="E40000011"/>
    <x v="3"/>
    <s v="QJM"/>
    <s v="E54000013"/>
    <x v="21"/>
    <s v="71E"/>
    <s v="E38000238"/>
    <s v="NHS Lincolnshire ICB - 71E"/>
    <x v="5"/>
    <n v="3245"/>
  </r>
  <r>
    <s v="Jun"/>
    <s v="2024"/>
    <x v="5"/>
    <d v="2024-06-30T00:00:00"/>
    <s v="Y60"/>
    <s v="E40000011"/>
    <x v="3"/>
    <s v="QK1"/>
    <s v="E54000015"/>
    <x v="22"/>
    <s v="03W"/>
    <s v="E38000051"/>
    <s v="NHS Leicester, Leicestershire and Rutland ICB - 03W"/>
    <x v="0"/>
    <n v="25"/>
  </r>
  <r>
    <s v="Jun"/>
    <s v="2024"/>
    <x v="5"/>
    <d v="2024-06-30T00:00:00"/>
    <s v="Y60"/>
    <s v="E40000011"/>
    <x v="3"/>
    <s v="QK1"/>
    <s v="E54000015"/>
    <x v="22"/>
    <s v="03W"/>
    <s v="E38000051"/>
    <s v="NHS Leicester, Leicestershire and Rutland ICB - 03W"/>
    <x v="1"/>
    <s v="*"/>
  </r>
  <r>
    <s v="Jun"/>
    <s v="2024"/>
    <x v="5"/>
    <d v="2024-06-30T00:00:00"/>
    <s v="Y60"/>
    <s v="E40000011"/>
    <x v="3"/>
    <s v="QK1"/>
    <s v="E54000015"/>
    <x v="22"/>
    <s v="03W"/>
    <s v="E38000051"/>
    <s v="NHS Leicester, Leicestershire and Rutland ICB - 03W"/>
    <x v="2"/>
    <n v="75"/>
  </r>
  <r>
    <s v="Jun"/>
    <s v="2024"/>
    <x v="5"/>
    <d v="2024-06-30T00:00:00"/>
    <s v="Y60"/>
    <s v="E40000011"/>
    <x v="3"/>
    <s v="QK1"/>
    <s v="E54000015"/>
    <x v="22"/>
    <s v="03W"/>
    <s v="E38000051"/>
    <s v="NHS Leicester, Leicestershire and Rutland ICB - 03W"/>
    <x v="3"/>
    <n v="1455"/>
  </r>
  <r>
    <s v="Jun"/>
    <s v="2024"/>
    <x v="5"/>
    <d v="2024-06-30T00:00:00"/>
    <s v="Y60"/>
    <s v="E40000011"/>
    <x v="3"/>
    <s v="QK1"/>
    <s v="E54000015"/>
    <x v="22"/>
    <s v="03W"/>
    <s v="E38000051"/>
    <s v="NHS Leicester, Leicestershire and Rutland ICB - 03W"/>
    <x v="4"/>
    <n v="800"/>
  </r>
  <r>
    <s v="Jun"/>
    <s v="2024"/>
    <x v="5"/>
    <d v="2024-06-30T00:00:00"/>
    <s v="Y60"/>
    <s v="E40000011"/>
    <x v="3"/>
    <s v="QK1"/>
    <s v="E54000015"/>
    <x v="22"/>
    <s v="03W"/>
    <s v="E38000051"/>
    <s v="NHS Leicester, Leicestershire and Rutland ICB - 03W"/>
    <x v="5"/>
    <n v="1070"/>
  </r>
  <r>
    <s v="Jun"/>
    <s v="2024"/>
    <x v="5"/>
    <d v="2024-06-30T00:00:00"/>
    <s v="Y60"/>
    <s v="E40000011"/>
    <x v="3"/>
    <s v="QK1"/>
    <s v="E54000015"/>
    <x v="22"/>
    <s v="04C"/>
    <s v="E38000097"/>
    <s v="NHS Leicester, Leicestershire and Rutland ICB - 04C"/>
    <x v="0"/>
    <n v="50"/>
  </r>
  <r>
    <s v="Jun"/>
    <s v="2024"/>
    <x v="5"/>
    <d v="2024-06-30T00:00:00"/>
    <s v="Y60"/>
    <s v="E40000011"/>
    <x v="3"/>
    <s v="QK1"/>
    <s v="E54000015"/>
    <x v="22"/>
    <s v="04C"/>
    <s v="E38000097"/>
    <s v="NHS Leicester, Leicestershire and Rutland ICB - 04C"/>
    <x v="1"/>
    <n v="15"/>
  </r>
  <r>
    <s v="Jun"/>
    <s v="2024"/>
    <x v="5"/>
    <d v="2024-06-30T00:00:00"/>
    <s v="Y60"/>
    <s v="E40000011"/>
    <x v="3"/>
    <s v="QK1"/>
    <s v="E54000015"/>
    <x v="22"/>
    <s v="04C"/>
    <s v="E38000097"/>
    <s v="NHS Leicester, Leicestershire and Rutland ICB - 04C"/>
    <x v="2"/>
    <n v="15"/>
  </r>
  <r>
    <s v="Jun"/>
    <s v="2024"/>
    <x v="5"/>
    <d v="2024-06-30T00:00:00"/>
    <s v="Y60"/>
    <s v="E40000011"/>
    <x v="3"/>
    <s v="QK1"/>
    <s v="E54000015"/>
    <x v="22"/>
    <s v="04C"/>
    <s v="E38000097"/>
    <s v="NHS Leicester, Leicestershire and Rutland ICB - 04C"/>
    <x v="3"/>
    <n v="815"/>
  </r>
  <r>
    <s v="Jun"/>
    <s v="2024"/>
    <x v="5"/>
    <d v="2024-06-30T00:00:00"/>
    <s v="Y60"/>
    <s v="E40000011"/>
    <x v="3"/>
    <s v="QK1"/>
    <s v="E54000015"/>
    <x v="22"/>
    <s v="04C"/>
    <s v="E38000097"/>
    <s v="NHS Leicester, Leicestershire and Rutland ICB - 04C"/>
    <x v="4"/>
    <n v="720"/>
  </r>
  <r>
    <s v="Jun"/>
    <s v="2024"/>
    <x v="5"/>
    <d v="2024-06-30T00:00:00"/>
    <s v="Y60"/>
    <s v="E40000011"/>
    <x v="3"/>
    <s v="QK1"/>
    <s v="E54000015"/>
    <x v="22"/>
    <s v="04C"/>
    <s v="E38000097"/>
    <s v="NHS Leicester, Leicestershire and Rutland ICB - 04C"/>
    <x v="5"/>
    <n v="815"/>
  </r>
  <r>
    <s v="Jun"/>
    <s v="2024"/>
    <x v="5"/>
    <d v="2024-06-30T00:00:00"/>
    <s v="Y60"/>
    <s v="E40000011"/>
    <x v="3"/>
    <s v="QK1"/>
    <s v="E54000015"/>
    <x v="22"/>
    <s v="04V"/>
    <s v="E38000201"/>
    <s v="NHS Leicester, Leicestershire and Rutland ICB - 04V"/>
    <x v="0"/>
    <n v="80"/>
  </r>
  <r>
    <s v="Jun"/>
    <s v="2024"/>
    <x v="5"/>
    <d v="2024-06-30T00:00:00"/>
    <s v="Y60"/>
    <s v="E40000011"/>
    <x v="3"/>
    <s v="QK1"/>
    <s v="E54000015"/>
    <x v="22"/>
    <s v="04V"/>
    <s v="E38000201"/>
    <s v="NHS Leicester, Leicestershire and Rutland ICB - 04V"/>
    <x v="1"/>
    <s v="*"/>
  </r>
  <r>
    <s v="Jun"/>
    <s v="2024"/>
    <x v="5"/>
    <d v="2024-06-30T00:00:00"/>
    <s v="Y60"/>
    <s v="E40000011"/>
    <x v="3"/>
    <s v="QK1"/>
    <s v="E54000015"/>
    <x v="22"/>
    <s v="04V"/>
    <s v="E38000201"/>
    <s v="NHS Leicester, Leicestershire and Rutland ICB - 04V"/>
    <x v="2"/>
    <n v="50"/>
  </r>
  <r>
    <s v="Jun"/>
    <s v="2024"/>
    <x v="5"/>
    <d v="2024-06-30T00:00:00"/>
    <s v="Y60"/>
    <s v="E40000011"/>
    <x v="3"/>
    <s v="QK1"/>
    <s v="E54000015"/>
    <x v="22"/>
    <s v="04V"/>
    <s v="E38000201"/>
    <s v="NHS Leicester, Leicestershire and Rutland ICB - 04V"/>
    <x v="3"/>
    <n v="1585"/>
  </r>
  <r>
    <s v="Jun"/>
    <s v="2024"/>
    <x v="5"/>
    <d v="2024-06-30T00:00:00"/>
    <s v="Y60"/>
    <s v="E40000011"/>
    <x v="3"/>
    <s v="QK1"/>
    <s v="E54000015"/>
    <x v="22"/>
    <s v="04V"/>
    <s v="E38000201"/>
    <s v="NHS Leicester, Leicestershire and Rutland ICB - 04V"/>
    <x v="4"/>
    <n v="640"/>
  </r>
  <r>
    <s v="Jun"/>
    <s v="2024"/>
    <x v="5"/>
    <d v="2024-06-30T00:00:00"/>
    <s v="Y60"/>
    <s v="E40000011"/>
    <x v="3"/>
    <s v="QK1"/>
    <s v="E54000015"/>
    <x v="22"/>
    <s v="04V"/>
    <s v="E38000201"/>
    <s v="NHS Leicester, Leicestershire and Rutland ICB - 04V"/>
    <x v="5"/>
    <n v="1010"/>
  </r>
  <r>
    <s v="Jun"/>
    <s v="2024"/>
    <x v="5"/>
    <d v="2024-06-30T00:00:00"/>
    <s v="Y60"/>
    <s v="E40000011"/>
    <x v="3"/>
    <s v="QNC"/>
    <s v="E54000010"/>
    <x v="23"/>
    <s v="04Y"/>
    <s v="E38000028"/>
    <s v="NHS Staffordshire and Stoke-on-Trent ICB - 04Y"/>
    <x v="0"/>
    <n v="35"/>
  </r>
  <r>
    <s v="Jun"/>
    <s v="2024"/>
    <x v="5"/>
    <d v="2024-06-30T00:00:00"/>
    <s v="Y60"/>
    <s v="E40000011"/>
    <x v="3"/>
    <s v="QNC"/>
    <s v="E54000010"/>
    <x v="23"/>
    <s v="04Y"/>
    <s v="E38000028"/>
    <s v="NHS Staffordshire and Stoke-on-Trent ICB - 04Y"/>
    <x v="1"/>
    <s v="*"/>
  </r>
  <r>
    <s v="Jun"/>
    <s v="2024"/>
    <x v="5"/>
    <d v="2024-06-30T00:00:00"/>
    <s v="Y60"/>
    <s v="E40000011"/>
    <x v="3"/>
    <s v="QNC"/>
    <s v="E54000010"/>
    <x v="23"/>
    <s v="04Y"/>
    <s v="E38000028"/>
    <s v="NHS Staffordshire and Stoke-on-Trent ICB - 04Y"/>
    <x v="2"/>
    <n v="170"/>
  </r>
  <r>
    <s v="Jun"/>
    <s v="2024"/>
    <x v="5"/>
    <d v="2024-06-30T00:00:00"/>
    <s v="Y60"/>
    <s v="E40000011"/>
    <x v="3"/>
    <s v="QNC"/>
    <s v="E54000010"/>
    <x v="23"/>
    <s v="04Y"/>
    <s v="E38000028"/>
    <s v="NHS Staffordshire and Stoke-on-Trent ICB - 04Y"/>
    <x v="3"/>
    <n v="725"/>
  </r>
  <r>
    <s v="Jun"/>
    <s v="2024"/>
    <x v="5"/>
    <d v="2024-06-30T00:00:00"/>
    <s v="Y60"/>
    <s v="E40000011"/>
    <x v="3"/>
    <s v="QNC"/>
    <s v="E54000010"/>
    <x v="23"/>
    <s v="04Y"/>
    <s v="E38000028"/>
    <s v="NHS Staffordshire and Stoke-on-Trent ICB - 04Y"/>
    <x v="4"/>
    <n v="65"/>
  </r>
  <r>
    <s v="Jun"/>
    <s v="2024"/>
    <x v="5"/>
    <d v="2024-06-30T00:00:00"/>
    <s v="Y60"/>
    <s v="E40000011"/>
    <x v="3"/>
    <s v="QNC"/>
    <s v="E54000010"/>
    <x v="23"/>
    <s v="04Y"/>
    <s v="E38000028"/>
    <s v="NHS Staffordshire and Stoke-on-Trent ICB - 04Y"/>
    <x v="5"/>
    <n v="470"/>
  </r>
  <r>
    <s v="Jun"/>
    <s v="2024"/>
    <x v="5"/>
    <d v="2024-06-30T00:00:00"/>
    <s v="Y60"/>
    <s v="E40000011"/>
    <x v="3"/>
    <s v="QNC"/>
    <s v="E54000010"/>
    <x v="23"/>
    <s v="05D"/>
    <s v="E38000053"/>
    <s v="NHS Staffordshire and Stoke-on-Trent ICB - 05D"/>
    <x v="0"/>
    <n v="35"/>
  </r>
  <r>
    <s v="Jun"/>
    <s v="2024"/>
    <x v="5"/>
    <d v="2024-06-30T00:00:00"/>
    <s v="Y60"/>
    <s v="E40000011"/>
    <x v="3"/>
    <s v="QNC"/>
    <s v="E54000010"/>
    <x v="23"/>
    <s v="05D"/>
    <s v="E38000053"/>
    <s v="NHS Staffordshire and Stoke-on-Trent ICB - 05D"/>
    <x v="1"/>
    <s v="*"/>
  </r>
  <r>
    <s v="Jun"/>
    <s v="2024"/>
    <x v="5"/>
    <d v="2024-06-30T00:00:00"/>
    <s v="Y60"/>
    <s v="E40000011"/>
    <x v="3"/>
    <s v="QNC"/>
    <s v="E54000010"/>
    <x v="23"/>
    <s v="05D"/>
    <s v="E38000053"/>
    <s v="NHS Staffordshire and Stoke-on-Trent ICB - 05D"/>
    <x v="2"/>
    <n v="65"/>
  </r>
  <r>
    <s v="Jun"/>
    <s v="2024"/>
    <x v="5"/>
    <d v="2024-06-30T00:00:00"/>
    <s v="Y60"/>
    <s v="E40000011"/>
    <x v="3"/>
    <s v="QNC"/>
    <s v="E54000010"/>
    <x v="23"/>
    <s v="05D"/>
    <s v="E38000053"/>
    <s v="NHS Staffordshire and Stoke-on-Trent ICB - 05D"/>
    <x v="3"/>
    <n v="675"/>
  </r>
  <r>
    <s v="Jun"/>
    <s v="2024"/>
    <x v="5"/>
    <d v="2024-06-30T00:00:00"/>
    <s v="Y60"/>
    <s v="E40000011"/>
    <x v="3"/>
    <s v="QNC"/>
    <s v="E54000010"/>
    <x v="23"/>
    <s v="05D"/>
    <s v="E38000053"/>
    <s v="NHS Staffordshire and Stoke-on-Trent ICB - 05D"/>
    <x v="4"/>
    <n v="40"/>
  </r>
  <r>
    <s v="Jun"/>
    <s v="2024"/>
    <x v="5"/>
    <d v="2024-06-30T00:00:00"/>
    <s v="Y60"/>
    <s v="E40000011"/>
    <x v="3"/>
    <s v="QNC"/>
    <s v="E54000010"/>
    <x v="23"/>
    <s v="05D"/>
    <s v="E38000053"/>
    <s v="NHS Staffordshire and Stoke-on-Trent ICB - 05D"/>
    <x v="5"/>
    <n v="430"/>
  </r>
  <r>
    <s v="Jun"/>
    <s v="2024"/>
    <x v="5"/>
    <d v="2024-06-30T00:00:00"/>
    <s v="Y60"/>
    <s v="E40000011"/>
    <x v="3"/>
    <s v="QNC"/>
    <s v="E54000010"/>
    <x v="23"/>
    <s v="05G"/>
    <s v="E38000126"/>
    <s v="NHS Staffordshire and Stoke-on-Trent ICB - 05G"/>
    <x v="0"/>
    <n v="100"/>
  </r>
  <r>
    <s v="Jun"/>
    <s v="2024"/>
    <x v="5"/>
    <d v="2024-06-30T00:00:00"/>
    <s v="Y60"/>
    <s v="E40000011"/>
    <x v="3"/>
    <s v="QNC"/>
    <s v="E54000010"/>
    <x v="23"/>
    <s v="05G"/>
    <s v="E38000126"/>
    <s v="NHS Staffordshire and Stoke-on-Trent ICB - 05G"/>
    <x v="1"/>
    <s v="*"/>
  </r>
  <r>
    <s v="Jun"/>
    <s v="2024"/>
    <x v="5"/>
    <d v="2024-06-30T00:00:00"/>
    <s v="Y60"/>
    <s v="E40000011"/>
    <x v="3"/>
    <s v="QNC"/>
    <s v="E54000010"/>
    <x v="23"/>
    <s v="05G"/>
    <s v="E38000126"/>
    <s v="NHS Staffordshire and Stoke-on-Trent ICB - 05G"/>
    <x v="2"/>
    <n v="180"/>
  </r>
  <r>
    <s v="Jun"/>
    <s v="2024"/>
    <x v="5"/>
    <d v="2024-06-30T00:00:00"/>
    <s v="Y60"/>
    <s v="E40000011"/>
    <x v="3"/>
    <s v="QNC"/>
    <s v="E54000010"/>
    <x v="23"/>
    <s v="05G"/>
    <s v="E38000126"/>
    <s v="NHS Staffordshire and Stoke-on-Trent ICB - 05G"/>
    <x v="3"/>
    <n v="655"/>
  </r>
  <r>
    <s v="Jun"/>
    <s v="2024"/>
    <x v="5"/>
    <d v="2024-06-30T00:00:00"/>
    <s v="Y60"/>
    <s v="E40000011"/>
    <x v="3"/>
    <s v="QNC"/>
    <s v="E54000010"/>
    <x v="23"/>
    <s v="05G"/>
    <s v="E38000126"/>
    <s v="NHS Staffordshire and Stoke-on-Trent ICB - 05G"/>
    <x v="4"/>
    <n v="925"/>
  </r>
  <r>
    <s v="Jun"/>
    <s v="2024"/>
    <x v="5"/>
    <d v="2024-06-30T00:00:00"/>
    <s v="Y60"/>
    <s v="E40000011"/>
    <x v="3"/>
    <s v="QNC"/>
    <s v="E54000010"/>
    <x v="23"/>
    <s v="05G"/>
    <s v="E38000126"/>
    <s v="NHS Staffordshire and Stoke-on-Trent ICB - 05G"/>
    <x v="5"/>
    <n v="745"/>
  </r>
  <r>
    <s v="Jun"/>
    <s v="2024"/>
    <x v="5"/>
    <d v="2024-06-30T00:00:00"/>
    <s v="Y60"/>
    <s v="E40000011"/>
    <x v="3"/>
    <s v="QNC"/>
    <s v="E54000010"/>
    <x v="23"/>
    <s v="05Q"/>
    <s v="E38000153"/>
    <s v="NHS Staffordshire and Stoke-on-Trent ICB - 05Q"/>
    <x v="0"/>
    <n v="50"/>
  </r>
  <r>
    <s v="Jun"/>
    <s v="2024"/>
    <x v="5"/>
    <d v="2024-06-30T00:00:00"/>
    <s v="Y60"/>
    <s v="E40000011"/>
    <x v="3"/>
    <s v="QNC"/>
    <s v="E54000010"/>
    <x v="23"/>
    <s v="05Q"/>
    <s v="E38000153"/>
    <s v="NHS Staffordshire and Stoke-on-Trent ICB - 05Q"/>
    <x v="1"/>
    <s v="*"/>
  </r>
  <r>
    <s v="Jun"/>
    <s v="2024"/>
    <x v="5"/>
    <d v="2024-06-30T00:00:00"/>
    <s v="Y60"/>
    <s v="E40000011"/>
    <x v="3"/>
    <s v="QNC"/>
    <s v="E54000010"/>
    <x v="23"/>
    <s v="05Q"/>
    <s v="E38000153"/>
    <s v="NHS Staffordshire and Stoke-on-Trent ICB - 05Q"/>
    <x v="2"/>
    <n v="105"/>
  </r>
  <r>
    <s v="Jun"/>
    <s v="2024"/>
    <x v="5"/>
    <d v="2024-06-30T00:00:00"/>
    <s v="Y60"/>
    <s v="E40000011"/>
    <x v="3"/>
    <s v="QNC"/>
    <s v="E54000010"/>
    <x v="23"/>
    <s v="05Q"/>
    <s v="E38000153"/>
    <s v="NHS Staffordshire and Stoke-on-Trent ICB - 05Q"/>
    <x v="3"/>
    <n v="1285"/>
  </r>
  <r>
    <s v="Jun"/>
    <s v="2024"/>
    <x v="5"/>
    <d v="2024-06-30T00:00:00"/>
    <s v="Y60"/>
    <s v="E40000011"/>
    <x v="3"/>
    <s v="QNC"/>
    <s v="E54000010"/>
    <x v="23"/>
    <s v="05Q"/>
    <s v="E38000153"/>
    <s v="NHS Staffordshire and Stoke-on-Trent ICB - 05Q"/>
    <x v="4"/>
    <n v="155"/>
  </r>
  <r>
    <s v="Jun"/>
    <s v="2024"/>
    <x v="5"/>
    <d v="2024-06-30T00:00:00"/>
    <s v="Y60"/>
    <s v="E40000011"/>
    <x v="3"/>
    <s v="QNC"/>
    <s v="E54000010"/>
    <x v="23"/>
    <s v="05Q"/>
    <s v="E38000153"/>
    <s v="NHS Staffordshire and Stoke-on-Trent ICB - 05Q"/>
    <x v="5"/>
    <n v="580"/>
  </r>
  <r>
    <s v="Jun"/>
    <s v="2024"/>
    <x v="5"/>
    <d v="2024-06-30T00:00:00"/>
    <s v="Y60"/>
    <s v="E40000011"/>
    <x v="3"/>
    <s v="QNC"/>
    <s v="E54000010"/>
    <x v="23"/>
    <s v="05V"/>
    <s v="E38000173"/>
    <s v="NHS Staffordshire and Stoke-on-Trent ICB - 05V"/>
    <x v="0"/>
    <n v="80"/>
  </r>
  <r>
    <s v="Jun"/>
    <s v="2024"/>
    <x v="5"/>
    <d v="2024-06-30T00:00:00"/>
    <s v="Y60"/>
    <s v="E40000011"/>
    <x v="3"/>
    <s v="QNC"/>
    <s v="E54000010"/>
    <x v="23"/>
    <s v="05V"/>
    <s v="E38000173"/>
    <s v="NHS Staffordshire and Stoke-on-Trent ICB - 05V"/>
    <x v="1"/>
    <s v="*"/>
  </r>
  <r>
    <s v="Jun"/>
    <s v="2024"/>
    <x v="5"/>
    <d v="2024-06-30T00:00:00"/>
    <s v="Y60"/>
    <s v="E40000011"/>
    <x v="3"/>
    <s v="QNC"/>
    <s v="E54000010"/>
    <x v="23"/>
    <s v="05V"/>
    <s v="E38000173"/>
    <s v="NHS Staffordshire and Stoke-on-Trent ICB - 05V"/>
    <x v="2"/>
    <n v="80"/>
  </r>
  <r>
    <s v="Jun"/>
    <s v="2024"/>
    <x v="5"/>
    <d v="2024-06-30T00:00:00"/>
    <s v="Y60"/>
    <s v="E40000011"/>
    <x v="3"/>
    <s v="QNC"/>
    <s v="E54000010"/>
    <x v="23"/>
    <s v="05V"/>
    <s v="E38000173"/>
    <s v="NHS Staffordshire and Stoke-on-Trent ICB - 05V"/>
    <x v="3"/>
    <n v="830"/>
  </r>
  <r>
    <s v="Jun"/>
    <s v="2024"/>
    <x v="5"/>
    <d v="2024-06-30T00:00:00"/>
    <s v="Y60"/>
    <s v="E40000011"/>
    <x v="3"/>
    <s v="QNC"/>
    <s v="E54000010"/>
    <x v="23"/>
    <s v="05V"/>
    <s v="E38000173"/>
    <s v="NHS Staffordshire and Stoke-on-Trent ICB - 05V"/>
    <x v="4"/>
    <n v="110"/>
  </r>
  <r>
    <s v="Jun"/>
    <s v="2024"/>
    <x v="5"/>
    <d v="2024-06-30T00:00:00"/>
    <s v="Y60"/>
    <s v="E40000011"/>
    <x v="3"/>
    <s v="QNC"/>
    <s v="E54000010"/>
    <x v="23"/>
    <s v="05V"/>
    <s v="E38000173"/>
    <s v="NHS Staffordshire and Stoke-on-Trent ICB - 05V"/>
    <x v="5"/>
    <n v="365"/>
  </r>
  <r>
    <s v="Jun"/>
    <s v="2024"/>
    <x v="5"/>
    <d v="2024-06-30T00:00:00"/>
    <s v="Y60"/>
    <s v="E40000011"/>
    <x v="3"/>
    <s v="QNC"/>
    <s v="E54000010"/>
    <x v="23"/>
    <s v="05W"/>
    <s v="E38000175"/>
    <s v="NHS Staffordshire and Stoke-on-Trent ICB - 05W"/>
    <x v="0"/>
    <n v="95"/>
  </r>
  <r>
    <s v="Jun"/>
    <s v="2024"/>
    <x v="5"/>
    <d v="2024-06-30T00:00:00"/>
    <s v="Y60"/>
    <s v="E40000011"/>
    <x v="3"/>
    <s v="QNC"/>
    <s v="E54000010"/>
    <x v="23"/>
    <s v="05W"/>
    <s v="E38000175"/>
    <s v="NHS Staffordshire and Stoke-on-Trent ICB - 05W"/>
    <x v="1"/>
    <s v="*"/>
  </r>
  <r>
    <s v="Jun"/>
    <s v="2024"/>
    <x v="5"/>
    <d v="2024-06-30T00:00:00"/>
    <s v="Y60"/>
    <s v="E40000011"/>
    <x v="3"/>
    <s v="QNC"/>
    <s v="E54000010"/>
    <x v="23"/>
    <s v="05W"/>
    <s v="E38000175"/>
    <s v="NHS Staffordshire and Stoke-on-Trent ICB - 05W"/>
    <x v="2"/>
    <n v="110"/>
  </r>
  <r>
    <s v="Jun"/>
    <s v="2024"/>
    <x v="5"/>
    <d v="2024-06-30T00:00:00"/>
    <s v="Y60"/>
    <s v="E40000011"/>
    <x v="3"/>
    <s v="QNC"/>
    <s v="E54000010"/>
    <x v="23"/>
    <s v="05W"/>
    <s v="E38000175"/>
    <s v="NHS Staffordshire and Stoke-on-Trent ICB - 05W"/>
    <x v="3"/>
    <n v="845"/>
  </r>
  <r>
    <s v="Jun"/>
    <s v="2024"/>
    <x v="5"/>
    <d v="2024-06-30T00:00:00"/>
    <s v="Y60"/>
    <s v="E40000011"/>
    <x v="3"/>
    <s v="QNC"/>
    <s v="E54000010"/>
    <x v="23"/>
    <s v="05W"/>
    <s v="E38000175"/>
    <s v="NHS Staffordshire and Stoke-on-Trent ICB - 05W"/>
    <x v="4"/>
    <n v="1265"/>
  </r>
  <r>
    <s v="Jun"/>
    <s v="2024"/>
    <x v="5"/>
    <d v="2024-06-30T00:00:00"/>
    <s v="Y60"/>
    <s v="E40000011"/>
    <x v="3"/>
    <s v="QNC"/>
    <s v="E54000010"/>
    <x v="23"/>
    <s v="05W"/>
    <s v="E38000175"/>
    <s v="NHS Staffordshire and Stoke-on-Trent ICB - 05W"/>
    <x v="5"/>
    <n v="795"/>
  </r>
  <r>
    <s v="Jun"/>
    <s v="2024"/>
    <x v="5"/>
    <d v="2024-06-30T00:00:00"/>
    <s v="Y60"/>
    <s v="E40000011"/>
    <x v="3"/>
    <s v="QOC"/>
    <s v="E54000011"/>
    <x v="24"/>
    <s v="M2L0M"/>
    <s v="E38000257"/>
    <s v="NHS Shropshire, Telford and Wrekin ICB - M2L0M"/>
    <x v="0"/>
    <n v="240"/>
  </r>
  <r>
    <s v="Jun"/>
    <s v="2024"/>
    <x v="5"/>
    <d v="2024-06-30T00:00:00"/>
    <s v="Y60"/>
    <s v="E40000011"/>
    <x v="3"/>
    <s v="QOC"/>
    <s v="E54000011"/>
    <x v="24"/>
    <s v="M2L0M"/>
    <s v="E38000257"/>
    <s v="NHS Shropshire, Telford and Wrekin ICB - M2L0M"/>
    <x v="1"/>
    <s v="*"/>
  </r>
  <r>
    <s v="Jun"/>
    <s v="2024"/>
    <x v="5"/>
    <d v="2024-06-30T00:00:00"/>
    <s v="Y60"/>
    <s v="E40000011"/>
    <x v="3"/>
    <s v="QOC"/>
    <s v="E54000011"/>
    <x v="24"/>
    <s v="M2L0M"/>
    <s v="E38000257"/>
    <s v="NHS Shropshire, Telford and Wrekin ICB - M2L0M"/>
    <x v="2"/>
    <n v="565"/>
  </r>
  <r>
    <s v="Jun"/>
    <s v="2024"/>
    <x v="5"/>
    <d v="2024-06-30T00:00:00"/>
    <s v="Y60"/>
    <s v="E40000011"/>
    <x v="3"/>
    <s v="QOC"/>
    <s v="E54000011"/>
    <x v="24"/>
    <s v="M2L0M"/>
    <s v="E38000257"/>
    <s v="NHS Shropshire, Telford and Wrekin ICB - M2L0M"/>
    <x v="3"/>
    <n v="2795"/>
  </r>
  <r>
    <s v="Jun"/>
    <s v="2024"/>
    <x v="5"/>
    <d v="2024-06-30T00:00:00"/>
    <s v="Y60"/>
    <s v="E40000011"/>
    <x v="3"/>
    <s v="QOC"/>
    <s v="E54000011"/>
    <x v="24"/>
    <s v="M2L0M"/>
    <s v="E38000257"/>
    <s v="NHS Shropshire, Telford and Wrekin ICB - M2L0M"/>
    <x v="4"/>
    <n v="270"/>
  </r>
  <r>
    <s v="Jun"/>
    <s v="2024"/>
    <x v="5"/>
    <d v="2024-06-30T00:00:00"/>
    <s v="Y60"/>
    <s v="E40000011"/>
    <x v="3"/>
    <s v="QOC"/>
    <s v="E54000011"/>
    <x v="24"/>
    <s v="M2L0M"/>
    <s v="E38000257"/>
    <s v="NHS Shropshire, Telford and Wrekin ICB - M2L0M"/>
    <x v="5"/>
    <n v="1055"/>
  </r>
  <r>
    <s v="Jun"/>
    <s v="2024"/>
    <x v="5"/>
    <d v="2024-06-30T00:00:00"/>
    <s v="Y60"/>
    <s v="E40000011"/>
    <x v="3"/>
    <s v="QPM"/>
    <s v="E54000059"/>
    <x v="25"/>
    <s v="78H"/>
    <s v="E38000262"/>
    <s v="NHS Northamptonshire ICB - 78H"/>
    <x v="0"/>
    <n v="115"/>
  </r>
  <r>
    <s v="Jun"/>
    <s v="2024"/>
    <x v="5"/>
    <d v="2024-06-30T00:00:00"/>
    <s v="Y60"/>
    <s v="E40000011"/>
    <x v="3"/>
    <s v="QPM"/>
    <s v="E54000059"/>
    <x v="25"/>
    <s v="78H"/>
    <s v="E38000262"/>
    <s v="NHS Northamptonshire ICB - 78H"/>
    <x v="1"/>
    <n v="10"/>
  </r>
  <r>
    <s v="Jun"/>
    <s v="2024"/>
    <x v="5"/>
    <d v="2024-06-30T00:00:00"/>
    <s v="Y60"/>
    <s v="E40000011"/>
    <x v="3"/>
    <s v="QPM"/>
    <s v="E54000059"/>
    <x v="25"/>
    <s v="78H"/>
    <s v="E38000262"/>
    <s v="NHS Northamptonshire ICB - 78H"/>
    <x v="2"/>
    <n v="200"/>
  </r>
  <r>
    <s v="Jun"/>
    <s v="2024"/>
    <x v="5"/>
    <d v="2024-06-30T00:00:00"/>
    <s v="Y60"/>
    <s v="E40000011"/>
    <x v="3"/>
    <s v="QPM"/>
    <s v="E54000059"/>
    <x v="25"/>
    <s v="78H"/>
    <s v="E38000262"/>
    <s v="NHS Northamptonshire ICB - 78H"/>
    <x v="3"/>
    <n v="2290"/>
  </r>
  <r>
    <s v="Jun"/>
    <s v="2024"/>
    <x v="5"/>
    <d v="2024-06-30T00:00:00"/>
    <s v="Y60"/>
    <s v="E40000011"/>
    <x v="3"/>
    <s v="QPM"/>
    <s v="E54000059"/>
    <x v="25"/>
    <s v="78H"/>
    <s v="E38000262"/>
    <s v="NHS Northamptonshire ICB - 78H"/>
    <x v="4"/>
    <n v="1485"/>
  </r>
  <r>
    <s v="Jun"/>
    <s v="2024"/>
    <x v="5"/>
    <d v="2024-06-30T00:00:00"/>
    <s v="Y60"/>
    <s v="E40000011"/>
    <x v="3"/>
    <s v="QPM"/>
    <s v="E54000059"/>
    <x v="25"/>
    <s v="78H"/>
    <s v="E38000262"/>
    <s v="NHS Northamptonshire ICB - 78H"/>
    <x v="5"/>
    <n v="1865"/>
  </r>
  <r>
    <s v="Jun"/>
    <s v="2024"/>
    <x v="5"/>
    <d v="2024-06-30T00:00:00"/>
    <s v="Y60"/>
    <s v="E40000011"/>
    <x v="3"/>
    <s v="QT1"/>
    <s v="E54000060"/>
    <x v="26"/>
    <s v="02Q"/>
    <s v="E38000008"/>
    <s v="NHS Nottingham and Nottinghamshire ICB - 02Q"/>
    <x v="0"/>
    <n v="40"/>
  </r>
  <r>
    <s v="Jun"/>
    <s v="2024"/>
    <x v="5"/>
    <d v="2024-06-30T00:00:00"/>
    <s v="Y60"/>
    <s v="E40000011"/>
    <x v="3"/>
    <s v="QT1"/>
    <s v="E54000060"/>
    <x v="26"/>
    <s v="02Q"/>
    <s v="E38000008"/>
    <s v="NHS Nottingham and Nottinghamshire ICB - 02Q"/>
    <x v="1"/>
    <n v="5"/>
  </r>
  <r>
    <s v="Jun"/>
    <s v="2024"/>
    <x v="5"/>
    <d v="2024-06-30T00:00:00"/>
    <s v="Y60"/>
    <s v="E40000011"/>
    <x v="3"/>
    <s v="QT1"/>
    <s v="E54000060"/>
    <x v="26"/>
    <s v="02Q"/>
    <s v="E38000008"/>
    <s v="NHS Nottingham and Nottinghamshire ICB - 02Q"/>
    <x v="2"/>
    <n v="95"/>
  </r>
  <r>
    <s v="Jun"/>
    <s v="2024"/>
    <x v="5"/>
    <d v="2024-06-30T00:00:00"/>
    <s v="Y60"/>
    <s v="E40000011"/>
    <x v="3"/>
    <s v="QT1"/>
    <s v="E54000060"/>
    <x v="26"/>
    <s v="02Q"/>
    <s v="E38000008"/>
    <s v="NHS Nottingham and Nottinghamshire ICB - 02Q"/>
    <x v="3"/>
    <n v="505"/>
  </r>
  <r>
    <s v="Jun"/>
    <s v="2024"/>
    <x v="5"/>
    <d v="2024-06-30T00:00:00"/>
    <s v="Y60"/>
    <s v="E40000011"/>
    <x v="3"/>
    <s v="QT1"/>
    <s v="E54000060"/>
    <x v="26"/>
    <s v="02Q"/>
    <s v="E38000008"/>
    <s v="NHS Nottingham and Nottinghamshire ICB - 02Q"/>
    <x v="4"/>
    <n v="330"/>
  </r>
  <r>
    <s v="Jun"/>
    <s v="2024"/>
    <x v="5"/>
    <d v="2024-06-30T00:00:00"/>
    <s v="Y60"/>
    <s v="E40000011"/>
    <x v="3"/>
    <s v="QT1"/>
    <s v="E54000060"/>
    <x v="26"/>
    <s v="02Q"/>
    <s v="E38000008"/>
    <s v="NHS Nottingham and Nottinghamshire ICB - 02Q"/>
    <x v="5"/>
    <n v="405"/>
  </r>
  <r>
    <s v="Jun"/>
    <s v="2024"/>
    <x v="5"/>
    <d v="2024-06-30T00:00:00"/>
    <s v="Y60"/>
    <s v="E40000011"/>
    <x v="3"/>
    <s v="QT1"/>
    <s v="E54000060"/>
    <x v="26"/>
    <s v="52R"/>
    <s v="E38000243"/>
    <s v="NHS Nottingham and Nottinghamshire ICB - 52R"/>
    <x v="0"/>
    <n v="175"/>
  </r>
  <r>
    <s v="Jun"/>
    <s v="2024"/>
    <x v="5"/>
    <d v="2024-06-30T00:00:00"/>
    <s v="Y60"/>
    <s v="E40000011"/>
    <x v="3"/>
    <s v="QT1"/>
    <s v="E54000060"/>
    <x v="26"/>
    <s v="52R"/>
    <s v="E38000243"/>
    <s v="NHS Nottingham and Nottinghamshire ICB - 52R"/>
    <x v="1"/>
    <n v="30"/>
  </r>
  <r>
    <s v="Jun"/>
    <s v="2024"/>
    <x v="5"/>
    <d v="2024-06-30T00:00:00"/>
    <s v="Y60"/>
    <s v="E40000011"/>
    <x v="3"/>
    <s v="QT1"/>
    <s v="E54000060"/>
    <x v="26"/>
    <s v="52R"/>
    <s v="E38000243"/>
    <s v="NHS Nottingham and Nottinghamshire ICB - 52R"/>
    <x v="2"/>
    <n v="695"/>
  </r>
  <r>
    <s v="Jun"/>
    <s v="2024"/>
    <x v="5"/>
    <d v="2024-06-30T00:00:00"/>
    <s v="Y60"/>
    <s v="E40000011"/>
    <x v="3"/>
    <s v="QT1"/>
    <s v="E54000060"/>
    <x v="26"/>
    <s v="52R"/>
    <s v="E38000243"/>
    <s v="NHS Nottingham and Nottinghamshire ICB - 52R"/>
    <x v="3"/>
    <n v="3325"/>
  </r>
  <r>
    <s v="Jun"/>
    <s v="2024"/>
    <x v="5"/>
    <d v="2024-06-30T00:00:00"/>
    <s v="Y60"/>
    <s v="E40000011"/>
    <x v="3"/>
    <s v="QT1"/>
    <s v="E54000060"/>
    <x v="26"/>
    <s v="52R"/>
    <s v="E38000243"/>
    <s v="NHS Nottingham and Nottinghamshire ICB - 52R"/>
    <x v="4"/>
    <n v="2380"/>
  </r>
  <r>
    <s v="Jun"/>
    <s v="2024"/>
    <x v="5"/>
    <d v="2024-06-30T00:00:00"/>
    <s v="Y60"/>
    <s v="E40000011"/>
    <x v="3"/>
    <s v="QT1"/>
    <s v="E54000060"/>
    <x v="26"/>
    <s v="52R"/>
    <s v="E38000243"/>
    <s v="NHS Nottingham and Nottinghamshire ICB - 52R"/>
    <x v="5"/>
    <n v="2775"/>
  </r>
  <r>
    <s v="Jun"/>
    <s v="2024"/>
    <x v="5"/>
    <d v="2024-06-30T00:00:00"/>
    <s v="Y60"/>
    <s v="E40000011"/>
    <x v="3"/>
    <s v="QUA"/>
    <s v="E54000062"/>
    <x v="27"/>
    <s v="D2P2L"/>
    <s v="E38000259"/>
    <s v="NHS Black Country ICB - D2P2L"/>
    <x v="0"/>
    <n v="240"/>
  </r>
  <r>
    <s v="Jun"/>
    <s v="2024"/>
    <x v="5"/>
    <d v="2024-06-30T00:00:00"/>
    <s v="Y60"/>
    <s v="E40000011"/>
    <x v="3"/>
    <s v="QUA"/>
    <s v="E54000062"/>
    <x v="27"/>
    <s v="D2P2L"/>
    <s v="E38000259"/>
    <s v="NHS Black Country ICB - D2P2L"/>
    <x v="1"/>
    <s v="*"/>
  </r>
  <r>
    <s v="Jun"/>
    <s v="2024"/>
    <x v="5"/>
    <d v="2024-06-30T00:00:00"/>
    <s v="Y60"/>
    <s v="E40000011"/>
    <x v="3"/>
    <s v="QUA"/>
    <s v="E54000062"/>
    <x v="27"/>
    <s v="D2P2L"/>
    <s v="E38000259"/>
    <s v="NHS Black Country ICB - D2P2L"/>
    <x v="2"/>
    <n v="580"/>
  </r>
  <r>
    <s v="Jun"/>
    <s v="2024"/>
    <x v="5"/>
    <d v="2024-06-30T00:00:00"/>
    <s v="Y60"/>
    <s v="E40000011"/>
    <x v="3"/>
    <s v="QUA"/>
    <s v="E54000062"/>
    <x v="27"/>
    <s v="D2P2L"/>
    <s v="E38000259"/>
    <s v="NHS Black Country ICB - D2P2L"/>
    <x v="3"/>
    <n v="4060"/>
  </r>
  <r>
    <s v="Jun"/>
    <s v="2024"/>
    <x v="5"/>
    <d v="2024-06-30T00:00:00"/>
    <s v="Y60"/>
    <s v="E40000011"/>
    <x v="3"/>
    <s v="QUA"/>
    <s v="E54000062"/>
    <x v="27"/>
    <s v="D2P2L"/>
    <s v="E38000259"/>
    <s v="NHS Black Country ICB - D2P2L"/>
    <x v="4"/>
    <n v="2405"/>
  </r>
  <r>
    <s v="Jun"/>
    <s v="2024"/>
    <x v="5"/>
    <d v="2024-06-30T00:00:00"/>
    <s v="Y60"/>
    <s v="E40000011"/>
    <x v="3"/>
    <s v="QUA"/>
    <s v="E54000062"/>
    <x v="27"/>
    <s v="D2P2L"/>
    <s v="E38000259"/>
    <s v="NHS Black Country ICB - D2P2L"/>
    <x v="5"/>
    <n v="2400"/>
  </r>
  <r>
    <s v="Jun"/>
    <s v="2024"/>
    <x v="5"/>
    <d v="2024-06-30T00:00:00"/>
    <s v="Y60"/>
    <s v="E40000011"/>
    <x v="3"/>
    <s v="QWU"/>
    <s v="E54000018"/>
    <x v="28"/>
    <s v="B2M3M"/>
    <s v="E38000251"/>
    <s v="NHS Coventry and Warwickshire ICB - B2M3M"/>
    <x v="0"/>
    <n v="40"/>
  </r>
  <r>
    <s v="Jun"/>
    <s v="2024"/>
    <x v="5"/>
    <d v="2024-06-30T00:00:00"/>
    <s v="Y60"/>
    <s v="E40000011"/>
    <x v="3"/>
    <s v="QWU"/>
    <s v="E54000018"/>
    <x v="28"/>
    <s v="B2M3M"/>
    <s v="E38000251"/>
    <s v="NHS Coventry and Warwickshire ICB - B2M3M"/>
    <x v="1"/>
    <s v="*"/>
  </r>
  <r>
    <s v="Jun"/>
    <s v="2024"/>
    <x v="5"/>
    <d v="2024-06-30T00:00:00"/>
    <s v="Y60"/>
    <s v="E40000011"/>
    <x v="3"/>
    <s v="QWU"/>
    <s v="E54000018"/>
    <x v="28"/>
    <s v="B2M3M"/>
    <s v="E38000251"/>
    <s v="NHS Coventry and Warwickshire ICB - B2M3M"/>
    <x v="2"/>
    <n v="565"/>
  </r>
  <r>
    <s v="Jun"/>
    <s v="2024"/>
    <x v="5"/>
    <d v="2024-06-30T00:00:00"/>
    <s v="Y60"/>
    <s v="E40000011"/>
    <x v="3"/>
    <s v="QWU"/>
    <s v="E54000018"/>
    <x v="28"/>
    <s v="B2M3M"/>
    <s v="E38000251"/>
    <s v="NHS Coventry and Warwickshire ICB - B2M3M"/>
    <x v="3"/>
    <n v="3985"/>
  </r>
  <r>
    <s v="Jun"/>
    <s v="2024"/>
    <x v="5"/>
    <d v="2024-06-30T00:00:00"/>
    <s v="Y60"/>
    <s v="E40000011"/>
    <x v="3"/>
    <s v="QWU"/>
    <s v="E54000018"/>
    <x v="28"/>
    <s v="B2M3M"/>
    <s v="E38000251"/>
    <s v="NHS Coventry and Warwickshire ICB - B2M3M"/>
    <x v="4"/>
    <n v="745"/>
  </r>
  <r>
    <s v="Jun"/>
    <s v="2024"/>
    <x v="5"/>
    <d v="2024-06-30T00:00:00"/>
    <s v="Y60"/>
    <s v="E40000011"/>
    <x v="3"/>
    <s v="QWU"/>
    <s v="E54000018"/>
    <x v="28"/>
    <s v="B2M3M"/>
    <s v="E38000251"/>
    <s v="NHS Coventry and Warwickshire ICB - B2M3M"/>
    <x v="5"/>
    <n v="2065"/>
  </r>
  <r>
    <s v="Jun"/>
    <s v="2024"/>
    <x v="5"/>
    <d v="2024-06-30T00:00:00"/>
    <s v="Y61"/>
    <s v="E40000013"/>
    <x v="4"/>
    <s v="QH8"/>
    <s v="E54000026"/>
    <x v="29"/>
    <s v="06Q"/>
    <s v="E38000106"/>
    <s v="NHS Mid and South Essex ICB - 06Q"/>
    <x v="0"/>
    <n v="50"/>
  </r>
  <r>
    <s v="Jun"/>
    <s v="2024"/>
    <x v="5"/>
    <d v="2024-06-30T00:00:00"/>
    <s v="Y61"/>
    <s v="E40000013"/>
    <x v="4"/>
    <s v="QH8"/>
    <s v="E54000026"/>
    <x v="29"/>
    <s v="06Q"/>
    <s v="E38000106"/>
    <s v="NHS Mid and South Essex ICB - 06Q"/>
    <x v="1"/>
    <s v="*"/>
  </r>
  <r>
    <s v="Jun"/>
    <s v="2024"/>
    <x v="5"/>
    <d v="2024-06-30T00:00:00"/>
    <s v="Y61"/>
    <s v="E40000013"/>
    <x v="4"/>
    <s v="QH8"/>
    <s v="E54000026"/>
    <x v="29"/>
    <s v="06Q"/>
    <s v="E38000106"/>
    <s v="NHS Mid and South Essex ICB - 06Q"/>
    <x v="2"/>
    <n v="135"/>
  </r>
  <r>
    <s v="Jun"/>
    <s v="2024"/>
    <x v="5"/>
    <d v="2024-06-30T00:00:00"/>
    <s v="Y61"/>
    <s v="E40000013"/>
    <x v="4"/>
    <s v="QH8"/>
    <s v="E54000026"/>
    <x v="29"/>
    <s v="06Q"/>
    <s v="E38000106"/>
    <s v="NHS Mid and South Essex ICB - 06Q"/>
    <x v="3"/>
    <n v="525"/>
  </r>
  <r>
    <s v="Jun"/>
    <s v="2024"/>
    <x v="5"/>
    <d v="2024-06-30T00:00:00"/>
    <s v="Y61"/>
    <s v="E40000013"/>
    <x v="4"/>
    <s v="QH8"/>
    <s v="E54000026"/>
    <x v="29"/>
    <s v="06Q"/>
    <s v="E38000106"/>
    <s v="NHS Mid and South Essex ICB - 06Q"/>
    <x v="4"/>
    <n v="1660"/>
  </r>
  <r>
    <s v="Jun"/>
    <s v="2024"/>
    <x v="5"/>
    <d v="2024-06-30T00:00:00"/>
    <s v="Y61"/>
    <s v="E40000013"/>
    <x v="4"/>
    <s v="QH8"/>
    <s v="E54000026"/>
    <x v="29"/>
    <s v="06Q"/>
    <s v="E38000106"/>
    <s v="NHS Mid and South Essex ICB - 06Q"/>
    <x v="5"/>
    <n v="1205"/>
  </r>
  <r>
    <s v="Jun"/>
    <s v="2024"/>
    <x v="5"/>
    <d v="2024-06-30T00:00:00"/>
    <s v="Y61"/>
    <s v="E40000013"/>
    <x v="4"/>
    <s v="QH8"/>
    <s v="E54000026"/>
    <x v="29"/>
    <s v="07G"/>
    <s v="E38000185"/>
    <s v="NHS Mid and South Essex ICB - 07G"/>
    <x v="0"/>
    <s v="*"/>
  </r>
  <r>
    <s v="Jun"/>
    <s v="2024"/>
    <x v="5"/>
    <d v="2024-06-30T00:00:00"/>
    <s v="Y61"/>
    <s v="E40000013"/>
    <x v="4"/>
    <s v="QH8"/>
    <s v="E54000026"/>
    <x v="29"/>
    <s v="07G"/>
    <s v="E38000185"/>
    <s v="NHS Mid and South Essex ICB - 07G"/>
    <x v="1"/>
    <s v="*"/>
  </r>
  <r>
    <s v="Jun"/>
    <s v="2024"/>
    <x v="5"/>
    <d v="2024-06-30T00:00:00"/>
    <s v="Y61"/>
    <s v="E40000013"/>
    <x v="4"/>
    <s v="QH8"/>
    <s v="E54000026"/>
    <x v="29"/>
    <s v="07G"/>
    <s v="E38000185"/>
    <s v="NHS Mid and South Essex ICB - 07G"/>
    <x v="2"/>
    <n v="25"/>
  </r>
  <r>
    <s v="Jun"/>
    <s v="2024"/>
    <x v="5"/>
    <d v="2024-06-30T00:00:00"/>
    <s v="Y61"/>
    <s v="E40000013"/>
    <x v="4"/>
    <s v="QH8"/>
    <s v="E54000026"/>
    <x v="29"/>
    <s v="07G"/>
    <s v="E38000185"/>
    <s v="NHS Mid and South Essex ICB - 07G"/>
    <x v="3"/>
    <n v="230"/>
  </r>
  <r>
    <s v="Jun"/>
    <s v="2024"/>
    <x v="5"/>
    <d v="2024-06-30T00:00:00"/>
    <s v="Y61"/>
    <s v="E40000013"/>
    <x v="4"/>
    <s v="QH8"/>
    <s v="E54000026"/>
    <x v="29"/>
    <s v="07G"/>
    <s v="E38000185"/>
    <s v="NHS Mid and South Essex ICB - 07G"/>
    <x v="4"/>
    <n v="510"/>
  </r>
  <r>
    <s v="Jun"/>
    <s v="2024"/>
    <x v="5"/>
    <d v="2024-06-30T00:00:00"/>
    <s v="Y61"/>
    <s v="E40000013"/>
    <x v="4"/>
    <s v="QH8"/>
    <s v="E54000026"/>
    <x v="29"/>
    <s v="07G"/>
    <s v="E38000185"/>
    <s v="NHS Mid and South Essex ICB - 07G"/>
    <x v="5"/>
    <n v="355"/>
  </r>
  <r>
    <s v="Jun"/>
    <s v="2024"/>
    <x v="5"/>
    <d v="2024-06-30T00:00:00"/>
    <s v="Y61"/>
    <s v="E40000013"/>
    <x v="4"/>
    <s v="QH8"/>
    <s v="E54000026"/>
    <x v="29"/>
    <s v="99E"/>
    <s v="E38000007"/>
    <s v="NHS Mid and South Essex ICB - 99E"/>
    <x v="0"/>
    <n v="30"/>
  </r>
  <r>
    <s v="Jun"/>
    <s v="2024"/>
    <x v="5"/>
    <d v="2024-06-30T00:00:00"/>
    <s v="Y61"/>
    <s v="E40000013"/>
    <x v="4"/>
    <s v="QH8"/>
    <s v="E54000026"/>
    <x v="29"/>
    <s v="99E"/>
    <s v="E38000007"/>
    <s v="NHS Mid and South Essex ICB - 99E"/>
    <x v="1"/>
    <s v="*"/>
  </r>
  <r>
    <s v="Jun"/>
    <s v="2024"/>
    <x v="5"/>
    <d v="2024-06-30T00:00:00"/>
    <s v="Y61"/>
    <s v="E40000013"/>
    <x v="4"/>
    <s v="QH8"/>
    <s v="E54000026"/>
    <x v="29"/>
    <s v="99E"/>
    <s v="E38000007"/>
    <s v="NHS Mid and South Essex ICB - 99E"/>
    <x v="2"/>
    <n v="90"/>
  </r>
  <r>
    <s v="Jun"/>
    <s v="2024"/>
    <x v="5"/>
    <d v="2024-06-30T00:00:00"/>
    <s v="Y61"/>
    <s v="E40000013"/>
    <x v="4"/>
    <s v="QH8"/>
    <s v="E54000026"/>
    <x v="29"/>
    <s v="99E"/>
    <s v="E38000007"/>
    <s v="NHS Mid and South Essex ICB - 99E"/>
    <x v="3"/>
    <n v="605"/>
  </r>
  <r>
    <s v="Jun"/>
    <s v="2024"/>
    <x v="5"/>
    <d v="2024-06-30T00:00:00"/>
    <s v="Y61"/>
    <s v="E40000013"/>
    <x v="4"/>
    <s v="QH8"/>
    <s v="E54000026"/>
    <x v="29"/>
    <s v="99E"/>
    <s v="E38000007"/>
    <s v="NHS Mid and South Essex ICB - 99E"/>
    <x v="4"/>
    <n v="820"/>
  </r>
  <r>
    <s v="Jun"/>
    <s v="2024"/>
    <x v="5"/>
    <d v="2024-06-30T00:00:00"/>
    <s v="Y61"/>
    <s v="E40000013"/>
    <x v="4"/>
    <s v="QH8"/>
    <s v="E54000026"/>
    <x v="29"/>
    <s v="99E"/>
    <s v="E38000007"/>
    <s v="NHS Mid and South Essex ICB - 99E"/>
    <x v="5"/>
    <n v="615"/>
  </r>
  <r>
    <s v="Jun"/>
    <s v="2024"/>
    <x v="5"/>
    <d v="2024-06-30T00:00:00"/>
    <s v="Y61"/>
    <s v="E40000013"/>
    <x v="4"/>
    <s v="QH8"/>
    <s v="E54000026"/>
    <x v="29"/>
    <s v="99F"/>
    <s v="E38000030"/>
    <s v="NHS Mid and South Essex ICB - 99F"/>
    <x v="0"/>
    <s v="*"/>
  </r>
  <r>
    <s v="Jun"/>
    <s v="2024"/>
    <x v="5"/>
    <d v="2024-06-30T00:00:00"/>
    <s v="Y61"/>
    <s v="E40000013"/>
    <x v="4"/>
    <s v="QH8"/>
    <s v="E54000026"/>
    <x v="29"/>
    <s v="99F"/>
    <s v="E38000030"/>
    <s v="NHS Mid and South Essex ICB - 99F"/>
    <x v="1"/>
    <s v="*"/>
  </r>
  <r>
    <s v="Jun"/>
    <s v="2024"/>
    <x v="5"/>
    <d v="2024-06-30T00:00:00"/>
    <s v="Y61"/>
    <s v="E40000013"/>
    <x v="4"/>
    <s v="QH8"/>
    <s v="E54000026"/>
    <x v="29"/>
    <s v="99F"/>
    <s v="E38000030"/>
    <s v="NHS Mid and South Essex ICB - 99F"/>
    <x v="2"/>
    <n v="35"/>
  </r>
  <r>
    <s v="Jun"/>
    <s v="2024"/>
    <x v="5"/>
    <d v="2024-06-30T00:00:00"/>
    <s v="Y61"/>
    <s v="E40000013"/>
    <x v="4"/>
    <s v="QH8"/>
    <s v="E54000026"/>
    <x v="29"/>
    <s v="99F"/>
    <s v="E38000030"/>
    <s v="NHS Mid and South Essex ICB - 99F"/>
    <x v="3"/>
    <n v="135"/>
  </r>
  <r>
    <s v="Jun"/>
    <s v="2024"/>
    <x v="5"/>
    <d v="2024-06-30T00:00:00"/>
    <s v="Y61"/>
    <s v="E40000013"/>
    <x v="4"/>
    <s v="QH8"/>
    <s v="E54000026"/>
    <x v="29"/>
    <s v="99F"/>
    <s v="E38000030"/>
    <s v="NHS Mid and South Essex ICB - 99F"/>
    <x v="4"/>
    <n v="1420"/>
  </r>
  <r>
    <s v="Jun"/>
    <s v="2024"/>
    <x v="5"/>
    <d v="2024-06-30T00:00:00"/>
    <s v="Y61"/>
    <s v="E40000013"/>
    <x v="4"/>
    <s v="QH8"/>
    <s v="E54000026"/>
    <x v="29"/>
    <s v="99F"/>
    <s v="E38000030"/>
    <s v="NHS Mid and South Essex ICB - 99F"/>
    <x v="5"/>
    <n v="510"/>
  </r>
  <r>
    <s v="Jun"/>
    <s v="2024"/>
    <x v="5"/>
    <d v="2024-06-30T00:00:00"/>
    <s v="Y61"/>
    <s v="E40000013"/>
    <x v="4"/>
    <s v="QH8"/>
    <s v="E54000026"/>
    <x v="29"/>
    <s v="99G"/>
    <s v="E38000168"/>
    <s v="NHS Mid and South Essex ICB - 99G"/>
    <x v="0"/>
    <n v="5"/>
  </r>
  <r>
    <s v="Jun"/>
    <s v="2024"/>
    <x v="5"/>
    <d v="2024-06-30T00:00:00"/>
    <s v="Y61"/>
    <s v="E40000013"/>
    <x v="4"/>
    <s v="QH8"/>
    <s v="E54000026"/>
    <x v="29"/>
    <s v="99G"/>
    <s v="E38000168"/>
    <s v="NHS Mid and South Essex ICB - 99G"/>
    <x v="1"/>
    <s v="*"/>
  </r>
  <r>
    <s v="Jun"/>
    <s v="2024"/>
    <x v="5"/>
    <d v="2024-06-30T00:00:00"/>
    <s v="Y61"/>
    <s v="E40000013"/>
    <x v="4"/>
    <s v="QH8"/>
    <s v="E54000026"/>
    <x v="29"/>
    <s v="99G"/>
    <s v="E38000168"/>
    <s v="NHS Mid and South Essex ICB - 99G"/>
    <x v="2"/>
    <n v="105"/>
  </r>
  <r>
    <s v="Jun"/>
    <s v="2024"/>
    <x v="5"/>
    <d v="2024-06-30T00:00:00"/>
    <s v="Y61"/>
    <s v="E40000013"/>
    <x v="4"/>
    <s v="QH8"/>
    <s v="E54000026"/>
    <x v="29"/>
    <s v="99G"/>
    <s v="E38000168"/>
    <s v="NHS Mid and South Essex ICB - 99G"/>
    <x v="3"/>
    <n v="140"/>
  </r>
  <r>
    <s v="Jun"/>
    <s v="2024"/>
    <x v="5"/>
    <d v="2024-06-30T00:00:00"/>
    <s v="Y61"/>
    <s v="E40000013"/>
    <x v="4"/>
    <s v="QH8"/>
    <s v="E54000026"/>
    <x v="29"/>
    <s v="99G"/>
    <s v="E38000168"/>
    <s v="NHS Mid and South Essex ICB - 99G"/>
    <x v="4"/>
    <n v="1180"/>
  </r>
  <r>
    <s v="Jun"/>
    <s v="2024"/>
    <x v="5"/>
    <d v="2024-06-30T00:00:00"/>
    <s v="Y61"/>
    <s v="E40000013"/>
    <x v="4"/>
    <s v="QH8"/>
    <s v="E54000026"/>
    <x v="29"/>
    <s v="99G"/>
    <s v="E38000168"/>
    <s v="NHS Mid and South Essex ICB - 99G"/>
    <x v="5"/>
    <n v="720"/>
  </r>
  <r>
    <s v="Jun"/>
    <s v="2024"/>
    <x v="5"/>
    <d v="2024-06-30T00:00:00"/>
    <s v="Y61"/>
    <s v="E40000013"/>
    <x v="4"/>
    <s v="QHG"/>
    <s v="E54000024"/>
    <x v="30"/>
    <s v="M1J4Y"/>
    <s v="E38000249"/>
    <s v="NHS Bedfordshire, Luton and Milton Keynes ICB - M1J4Y"/>
    <x v="0"/>
    <n v="130"/>
  </r>
  <r>
    <s v="Jun"/>
    <s v="2024"/>
    <x v="5"/>
    <d v="2024-06-30T00:00:00"/>
    <s v="Y61"/>
    <s v="E40000013"/>
    <x v="4"/>
    <s v="QHG"/>
    <s v="E54000024"/>
    <x v="30"/>
    <s v="M1J4Y"/>
    <s v="E38000249"/>
    <s v="NHS Bedfordshire, Luton and Milton Keynes ICB - M1J4Y"/>
    <x v="1"/>
    <n v="10"/>
  </r>
  <r>
    <s v="Jun"/>
    <s v="2024"/>
    <x v="5"/>
    <d v="2024-06-30T00:00:00"/>
    <s v="Y61"/>
    <s v="E40000013"/>
    <x v="4"/>
    <s v="QHG"/>
    <s v="E54000024"/>
    <x v="30"/>
    <s v="M1J4Y"/>
    <s v="E38000249"/>
    <s v="NHS Bedfordshire, Luton and Milton Keynes ICB - M1J4Y"/>
    <x v="2"/>
    <n v="220"/>
  </r>
  <r>
    <s v="Jun"/>
    <s v="2024"/>
    <x v="5"/>
    <d v="2024-06-30T00:00:00"/>
    <s v="Y61"/>
    <s v="E40000013"/>
    <x v="4"/>
    <s v="QHG"/>
    <s v="E54000024"/>
    <x v="30"/>
    <s v="M1J4Y"/>
    <s v="E38000249"/>
    <s v="NHS Bedfordshire, Luton and Milton Keynes ICB - M1J4Y"/>
    <x v="3"/>
    <n v="2010"/>
  </r>
  <r>
    <s v="Jun"/>
    <s v="2024"/>
    <x v="5"/>
    <d v="2024-06-30T00:00:00"/>
    <s v="Y61"/>
    <s v="E40000013"/>
    <x v="4"/>
    <s v="QHG"/>
    <s v="E54000024"/>
    <x v="30"/>
    <s v="M1J4Y"/>
    <s v="E38000249"/>
    <s v="NHS Bedfordshire, Luton and Milton Keynes ICB - M1J4Y"/>
    <x v="4"/>
    <n v="2810"/>
  </r>
  <r>
    <s v="Jun"/>
    <s v="2024"/>
    <x v="5"/>
    <d v="2024-06-30T00:00:00"/>
    <s v="Y61"/>
    <s v="E40000013"/>
    <x v="4"/>
    <s v="QHG"/>
    <s v="E54000024"/>
    <x v="30"/>
    <s v="M1J4Y"/>
    <s v="E38000249"/>
    <s v="NHS Bedfordshire, Luton and Milton Keynes ICB - M1J4Y"/>
    <x v="5"/>
    <n v="2265"/>
  </r>
  <r>
    <s v="Jun"/>
    <s v="2024"/>
    <x v="5"/>
    <d v="2024-06-30T00:00:00"/>
    <s v="Y61"/>
    <s v="E40000013"/>
    <x v="4"/>
    <s v="QJG"/>
    <s v="E54000023"/>
    <x v="31"/>
    <s v="06L"/>
    <s v="E38000086"/>
    <s v="NHS Suffolk and North East Essex ICB - 06L"/>
    <x v="0"/>
    <n v="30"/>
  </r>
  <r>
    <s v="Jun"/>
    <s v="2024"/>
    <x v="5"/>
    <d v="2024-06-30T00:00:00"/>
    <s v="Y61"/>
    <s v="E40000013"/>
    <x v="4"/>
    <s v="QJG"/>
    <s v="E54000023"/>
    <x v="31"/>
    <s v="06L"/>
    <s v="E38000086"/>
    <s v="NHS Suffolk and North East Essex ICB - 06L"/>
    <x v="1"/>
    <s v="*"/>
  </r>
  <r>
    <s v="Jun"/>
    <s v="2024"/>
    <x v="5"/>
    <d v="2024-06-30T00:00:00"/>
    <s v="Y61"/>
    <s v="E40000013"/>
    <x v="4"/>
    <s v="QJG"/>
    <s v="E54000023"/>
    <x v="31"/>
    <s v="06L"/>
    <s v="E38000086"/>
    <s v="NHS Suffolk and North East Essex ICB - 06L"/>
    <x v="2"/>
    <n v="190"/>
  </r>
  <r>
    <s v="Jun"/>
    <s v="2024"/>
    <x v="5"/>
    <d v="2024-06-30T00:00:00"/>
    <s v="Y61"/>
    <s v="E40000013"/>
    <x v="4"/>
    <s v="QJG"/>
    <s v="E54000023"/>
    <x v="31"/>
    <s v="06L"/>
    <s v="E38000086"/>
    <s v="NHS Suffolk and North East Essex ICB - 06L"/>
    <x v="3"/>
    <n v="1445"/>
  </r>
  <r>
    <s v="Jun"/>
    <s v="2024"/>
    <x v="5"/>
    <d v="2024-06-30T00:00:00"/>
    <s v="Y61"/>
    <s v="E40000013"/>
    <x v="4"/>
    <s v="QJG"/>
    <s v="E54000023"/>
    <x v="31"/>
    <s v="06L"/>
    <s v="E38000086"/>
    <s v="NHS Suffolk and North East Essex ICB - 06L"/>
    <x v="4"/>
    <n v="705"/>
  </r>
  <r>
    <s v="Jun"/>
    <s v="2024"/>
    <x v="5"/>
    <d v="2024-06-30T00:00:00"/>
    <s v="Y61"/>
    <s v="E40000013"/>
    <x v="4"/>
    <s v="QJG"/>
    <s v="E54000023"/>
    <x v="31"/>
    <s v="06L"/>
    <s v="E38000086"/>
    <s v="NHS Suffolk and North East Essex ICB - 06L"/>
    <x v="5"/>
    <n v="1420"/>
  </r>
  <r>
    <s v="Jun"/>
    <s v="2024"/>
    <x v="5"/>
    <d v="2024-06-30T00:00:00"/>
    <s v="Y61"/>
    <s v="E40000013"/>
    <x v="4"/>
    <s v="QJG"/>
    <s v="E54000023"/>
    <x v="31"/>
    <s v="06T"/>
    <s v="E38000117"/>
    <s v="NHS Suffolk and North East Essex ICB - 06T"/>
    <x v="0"/>
    <n v="20"/>
  </r>
  <r>
    <s v="Jun"/>
    <s v="2024"/>
    <x v="5"/>
    <d v="2024-06-30T00:00:00"/>
    <s v="Y61"/>
    <s v="E40000013"/>
    <x v="4"/>
    <s v="QJG"/>
    <s v="E54000023"/>
    <x v="31"/>
    <s v="06T"/>
    <s v="E38000117"/>
    <s v="NHS Suffolk and North East Essex ICB - 06T"/>
    <x v="1"/>
    <s v="*"/>
  </r>
  <r>
    <s v="Jun"/>
    <s v="2024"/>
    <x v="5"/>
    <d v="2024-06-30T00:00:00"/>
    <s v="Y61"/>
    <s v="E40000013"/>
    <x v="4"/>
    <s v="QJG"/>
    <s v="E54000023"/>
    <x v="31"/>
    <s v="06T"/>
    <s v="E38000117"/>
    <s v="NHS Suffolk and North East Essex ICB - 06T"/>
    <x v="2"/>
    <n v="240"/>
  </r>
  <r>
    <s v="Jun"/>
    <s v="2024"/>
    <x v="5"/>
    <d v="2024-06-30T00:00:00"/>
    <s v="Y61"/>
    <s v="E40000013"/>
    <x v="4"/>
    <s v="QJG"/>
    <s v="E54000023"/>
    <x v="31"/>
    <s v="06T"/>
    <s v="E38000117"/>
    <s v="NHS Suffolk and North East Essex ICB - 06T"/>
    <x v="3"/>
    <n v="2165"/>
  </r>
  <r>
    <s v="Jun"/>
    <s v="2024"/>
    <x v="5"/>
    <d v="2024-06-30T00:00:00"/>
    <s v="Y61"/>
    <s v="E40000013"/>
    <x v="4"/>
    <s v="QJG"/>
    <s v="E54000023"/>
    <x v="31"/>
    <s v="06T"/>
    <s v="E38000117"/>
    <s v="NHS Suffolk and North East Essex ICB - 06T"/>
    <x v="4"/>
    <n v="335"/>
  </r>
  <r>
    <s v="Jun"/>
    <s v="2024"/>
    <x v="5"/>
    <d v="2024-06-30T00:00:00"/>
    <s v="Y61"/>
    <s v="E40000013"/>
    <x v="4"/>
    <s v="QJG"/>
    <s v="E54000023"/>
    <x v="31"/>
    <s v="06T"/>
    <s v="E38000117"/>
    <s v="NHS Suffolk and North East Essex ICB - 06T"/>
    <x v="5"/>
    <n v="1185"/>
  </r>
  <r>
    <s v="Jun"/>
    <s v="2024"/>
    <x v="5"/>
    <d v="2024-06-30T00:00:00"/>
    <s v="Y61"/>
    <s v="E40000013"/>
    <x v="4"/>
    <s v="QJG"/>
    <s v="E54000023"/>
    <x v="31"/>
    <s v="07K"/>
    <s v="E38000204"/>
    <s v="NHS Suffolk and North East Essex ICB - 07K"/>
    <x v="0"/>
    <n v="10"/>
  </r>
  <r>
    <s v="Jun"/>
    <s v="2024"/>
    <x v="5"/>
    <d v="2024-06-30T00:00:00"/>
    <s v="Y61"/>
    <s v="E40000013"/>
    <x v="4"/>
    <s v="QJG"/>
    <s v="E54000023"/>
    <x v="31"/>
    <s v="07K"/>
    <s v="E38000204"/>
    <s v="NHS Suffolk and North East Essex ICB - 07K"/>
    <x v="1"/>
    <s v="*"/>
  </r>
  <r>
    <s v="Jun"/>
    <s v="2024"/>
    <x v="5"/>
    <d v="2024-06-30T00:00:00"/>
    <s v="Y61"/>
    <s v="E40000013"/>
    <x v="4"/>
    <s v="QJG"/>
    <s v="E54000023"/>
    <x v="31"/>
    <s v="07K"/>
    <s v="E38000204"/>
    <s v="NHS Suffolk and North East Essex ICB - 07K"/>
    <x v="2"/>
    <n v="90"/>
  </r>
  <r>
    <s v="Jun"/>
    <s v="2024"/>
    <x v="5"/>
    <d v="2024-06-30T00:00:00"/>
    <s v="Y61"/>
    <s v="E40000013"/>
    <x v="4"/>
    <s v="QJG"/>
    <s v="E54000023"/>
    <x v="31"/>
    <s v="07K"/>
    <s v="E38000204"/>
    <s v="NHS Suffolk and North East Essex ICB - 07K"/>
    <x v="3"/>
    <n v="1180"/>
  </r>
  <r>
    <s v="Jun"/>
    <s v="2024"/>
    <x v="5"/>
    <d v="2024-06-30T00:00:00"/>
    <s v="Y61"/>
    <s v="E40000013"/>
    <x v="4"/>
    <s v="QJG"/>
    <s v="E54000023"/>
    <x v="31"/>
    <s v="07K"/>
    <s v="E38000204"/>
    <s v="NHS Suffolk and North East Essex ICB - 07K"/>
    <x v="4"/>
    <n v="335"/>
  </r>
  <r>
    <s v="Jun"/>
    <s v="2024"/>
    <x v="5"/>
    <d v="2024-06-30T00:00:00"/>
    <s v="Y61"/>
    <s v="E40000013"/>
    <x v="4"/>
    <s v="QJG"/>
    <s v="E54000023"/>
    <x v="31"/>
    <s v="07K"/>
    <s v="E38000204"/>
    <s v="NHS Suffolk and North East Essex ICB - 07K"/>
    <x v="5"/>
    <n v="775"/>
  </r>
  <r>
    <s v="Jun"/>
    <s v="2024"/>
    <x v="5"/>
    <d v="2024-06-30T00:00:00"/>
    <s v="Y61"/>
    <s v="E40000013"/>
    <x v="4"/>
    <s v="QM7"/>
    <s v="E54000025"/>
    <x v="32"/>
    <s v="06K"/>
    <s v="E38000049"/>
    <s v="NHS Hertfordshire and West Essex ICB - 06K"/>
    <x v="0"/>
    <n v="45"/>
  </r>
  <r>
    <s v="Jun"/>
    <s v="2024"/>
    <x v="5"/>
    <d v="2024-06-30T00:00:00"/>
    <s v="Y61"/>
    <s v="E40000013"/>
    <x v="4"/>
    <s v="QM7"/>
    <s v="E54000025"/>
    <x v="32"/>
    <s v="06K"/>
    <s v="E38000049"/>
    <s v="NHS Hertfordshire and West Essex ICB - 06K"/>
    <x v="1"/>
    <s v="*"/>
  </r>
  <r>
    <s v="Jun"/>
    <s v="2024"/>
    <x v="5"/>
    <d v="2024-06-30T00:00:00"/>
    <s v="Y61"/>
    <s v="E40000013"/>
    <x v="4"/>
    <s v="QM7"/>
    <s v="E54000025"/>
    <x v="32"/>
    <s v="06K"/>
    <s v="E38000049"/>
    <s v="NHS Hertfordshire and West Essex ICB - 06K"/>
    <x v="2"/>
    <n v="320"/>
  </r>
  <r>
    <s v="Jun"/>
    <s v="2024"/>
    <x v="5"/>
    <d v="2024-06-30T00:00:00"/>
    <s v="Y61"/>
    <s v="E40000013"/>
    <x v="4"/>
    <s v="QM7"/>
    <s v="E54000025"/>
    <x v="32"/>
    <s v="06K"/>
    <s v="E38000049"/>
    <s v="NHS Hertfordshire and West Essex ICB - 06K"/>
    <x v="3"/>
    <n v="1380"/>
  </r>
  <r>
    <s v="Jun"/>
    <s v="2024"/>
    <x v="5"/>
    <d v="2024-06-30T00:00:00"/>
    <s v="Y61"/>
    <s v="E40000013"/>
    <x v="4"/>
    <s v="QM7"/>
    <s v="E54000025"/>
    <x v="32"/>
    <s v="06K"/>
    <s v="E38000049"/>
    <s v="NHS Hertfordshire and West Essex ICB - 06K"/>
    <x v="4"/>
    <n v="1730"/>
  </r>
  <r>
    <s v="Jun"/>
    <s v="2024"/>
    <x v="5"/>
    <d v="2024-06-30T00:00:00"/>
    <s v="Y61"/>
    <s v="E40000013"/>
    <x v="4"/>
    <s v="QM7"/>
    <s v="E54000025"/>
    <x v="32"/>
    <s v="06K"/>
    <s v="E38000049"/>
    <s v="NHS Hertfordshire and West Essex ICB - 06K"/>
    <x v="5"/>
    <n v="1325"/>
  </r>
  <r>
    <s v="Jun"/>
    <s v="2024"/>
    <x v="5"/>
    <d v="2024-06-30T00:00:00"/>
    <s v="Y61"/>
    <s v="E40000013"/>
    <x v="4"/>
    <s v="QM7"/>
    <s v="E54000025"/>
    <x v="32"/>
    <s v="06N"/>
    <s v="E38000079"/>
    <s v="NHS Hertfordshire and West Essex ICB - 06N"/>
    <x v="0"/>
    <n v="125"/>
  </r>
  <r>
    <s v="Jun"/>
    <s v="2024"/>
    <x v="5"/>
    <d v="2024-06-30T00:00:00"/>
    <s v="Y61"/>
    <s v="E40000013"/>
    <x v="4"/>
    <s v="QM7"/>
    <s v="E54000025"/>
    <x v="32"/>
    <s v="06N"/>
    <s v="E38000079"/>
    <s v="NHS Hertfordshire and West Essex ICB - 06N"/>
    <x v="1"/>
    <s v="*"/>
  </r>
  <r>
    <s v="Jun"/>
    <s v="2024"/>
    <x v="5"/>
    <d v="2024-06-30T00:00:00"/>
    <s v="Y61"/>
    <s v="E40000013"/>
    <x v="4"/>
    <s v="QM7"/>
    <s v="E54000025"/>
    <x v="32"/>
    <s v="06N"/>
    <s v="E38000079"/>
    <s v="NHS Hertfordshire and West Essex ICB - 06N"/>
    <x v="2"/>
    <n v="350"/>
  </r>
  <r>
    <s v="Jun"/>
    <s v="2024"/>
    <x v="5"/>
    <d v="2024-06-30T00:00:00"/>
    <s v="Y61"/>
    <s v="E40000013"/>
    <x v="4"/>
    <s v="QM7"/>
    <s v="E54000025"/>
    <x v="32"/>
    <s v="06N"/>
    <s v="E38000079"/>
    <s v="NHS Hertfordshire and West Essex ICB - 06N"/>
    <x v="3"/>
    <n v="2590"/>
  </r>
  <r>
    <s v="Jun"/>
    <s v="2024"/>
    <x v="5"/>
    <d v="2024-06-30T00:00:00"/>
    <s v="Y61"/>
    <s v="E40000013"/>
    <x v="4"/>
    <s v="QM7"/>
    <s v="E54000025"/>
    <x v="32"/>
    <s v="06N"/>
    <s v="E38000079"/>
    <s v="NHS Hertfordshire and West Essex ICB - 06N"/>
    <x v="4"/>
    <n v="500"/>
  </r>
  <r>
    <s v="Jun"/>
    <s v="2024"/>
    <x v="5"/>
    <d v="2024-06-30T00:00:00"/>
    <s v="Y61"/>
    <s v="E40000013"/>
    <x v="4"/>
    <s v="QM7"/>
    <s v="E54000025"/>
    <x v="32"/>
    <s v="06N"/>
    <s v="E38000079"/>
    <s v="NHS Hertfordshire and West Essex ICB - 06N"/>
    <x v="5"/>
    <n v="1275"/>
  </r>
  <r>
    <s v="Jun"/>
    <s v="2024"/>
    <x v="5"/>
    <d v="2024-06-30T00:00:00"/>
    <s v="Y61"/>
    <s v="E40000013"/>
    <x v="4"/>
    <s v="QM7"/>
    <s v="E54000025"/>
    <x v="32"/>
    <s v="07H"/>
    <s v="E38000197"/>
    <s v="NHS Hertfordshire and West Essex ICB - 07H"/>
    <x v="0"/>
    <n v="60"/>
  </r>
  <r>
    <s v="Jun"/>
    <s v="2024"/>
    <x v="5"/>
    <d v="2024-06-30T00:00:00"/>
    <s v="Y61"/>
    <s v="E40000013"/>
    <x v="4"/>
    <s v="QM7"/>
    <s v="E54000025"/>
    <x v="32"/>
    <s v="07H"/>
    <s v="E38000197"/>
    <s v="NHS Hertfordshire and West Essex ICB - 07H"/>
    <x v="1"/>
    <s v="*"/>
  </r>
  <r>
    <s v="Jun"/>
    <s v="2024"/>
    <x v="5"/>
    <d v="2024-06-30T00:00:00"/>
    <s v="Y61"/>
    <s v="E40000013"/>
    <x v="4"/>
    <s v="QM7"/>
    <s v="E54000025"/>
    <x v="32"/>
    <s v="07H"/>
    <s v="E38000197"/>
    <s v="NHS Hertfordshire and West Essex ICB - 07H"/>
    <x v="2"/>
    <n v="130"/>
  </r>
  <r>
    <s v="Jun"/>
    <s v="2024"/>
    <x v="5"/>
    <d v="2024-06-30T00:00:00"/>
    <s v="Y61"/>
    <s v="E40000013"/>
    <x v="4"/>
    <s v="QM7"/>
    <s v="E54000025"/>
    <x v="32"/>
    <s v="07H"/>
    <s v="E38000197"/>
    <s v="NHS Hertfordshire and West Essex ICB - 07H"/>
    <x v="3"/>
    <n v="830"/>
  </r>
  <r>
    <s v="Jun"/>
    <s v="2024"/>
    <x v="5"/>
    <d v="2024-06-30T00:00:00"/>
    <s v="Y61"/>
    <s v="E40000013"/>
    <x v="4"/>
    <s v="QM7"/>
    <s v="E54000025"/>
    <x v="32"/>
    <s v="07H"/>
    <s v="E38000197"/>
    <s v="NHS Hertfordshire and West Essex ICB - 07H"/>
    <x v="4"/>
    <n v="1095"/>
  </r>
  <r>
    <s v="Jun"/>
    <s v="2024"/>
    <x v="5"/>
    <d v="2024-06-30T00:00:00"/>
    <s v="Y61"/>
    <s v="E40000013"/>
    <x v="4"/>
    <s v="QM7"/>
    <s v="E54000025"/>
    <x v="32"/>
    <s v="07H"/>
    <s v="E38000197"/>
    <s v="NHS Hertfordshire and West Essex ICB - 07H"/>
    <x v="5"/>
    <n v="930"/>
  </r>
  <r>
    <s v="Jun"/>
    <s v="2024"/>
    <x v="5"/>
    <d v="2024-06-30T00:00:00"/>
    <s v="Y61"/>
    <s v="E40000013"/>
    <x v="4"/>
    <s v="QMM"/>
    <s v="E54000022"/>
    <x v="33"/>
    <s v="26A"/>
    <s v="E38000239"/>
    <s v="NHS Norfolk and Waveney ICB - 26A"/>
    <x v="0"/>
    <n v="80"/>
  </r>
  <r>
    <s v="Jun"/>
    <s v="2024"/>
    <x v="5"/>
    <d v="2024-06-30T00:00:00"/>
    <s v="Y61"/>
    <s v="E40000013"/>
    <x v="4"/>
    <s v="QMM"/>
    <s v="E54000022"/>
    <x v="33"/>
    <s v="26A"/>
    <s v="E38000239"/>
    <s v="NHS Norfolk and Waveney ICB - 26A"/>
    <x v="1"/>
    <s v="*"/>
  </r>
  <r>
    <s v="Jun"/>
    <s v="2024"/>
    <x v="5"/>
    <d v="2024-06-30T00:00:00"/>
    <s v="Y61"/>
    <s v="E40000013"/>
    <x v="4"/>
    <s v="QMM"/>
    <s v="E54000022"/>
    <x v="33"/>
    <s v="26A"/>
    <s v="E38000239"/>
    <s v="NHS Norfolk and Waveney ICB - 26A"/>
    <x v="2"/>
    <n v="165"/>
  </r>
  <r>
    <s v="Jun"/>
    <s v="2024"/>
    <x v="5"/>
    <d v="2024-06-30T00:00:00"/>
    <s v="Y61"/>
    <s v="E40000013"/>
    <x v="4"/>
    <s v="QMM"/>
    <s v="E54000022"/>
    <x v="33"/>
    <s v="26A"/>
    <s v="E38000239"/>
    <s v="NHS Norfolk and Waveney ICB - 26A"/>
    <x v="3"/>
    <n v="5070"/>
  </r>
  <r>
    <s v="Jun"/>
    <s v="2024"/>
    <x v="5"/>
    <d v="2024-06-30T00:00:00"/>
    <s v="Y61"/>
    <s v="E40000013"/>
    <x v="4"/>
    <s v="QMM"/>
    <s v="E54000022"/>
    <x v="33"/>
    <s v="26A"/>
    <s v="E38000239"/>
    <s v="NHS Norfolk and Waveney ICB - 26A"/>
    <x v="4"/>
    <n v="1975"/>
  </r>
  <r>
    <s v="Jun"/>
    <s v="2024"/>
    <x v="5"/>
    <d v="2024-06-30T00:00:00"/>
    <s v="Y61"/>
    <s v="E40000013"/>
    <x v="4"/>
    <s v="QMM"/>
    <s v="E54000022"/>
    <x v="33"/>
    <s v="26A"/>
    <s v="E38000239"/>
    <s v="NHS Norfolk and Waveney ICB - 26A"/>
    <x v="5"/>
    <n v="4110"/>
  </r>
  <r>
    <s v="Jun"/>
    <s v="2024"/>
    <x v="5"/>
    <d v="2024-06-30T00:00:00"/>
    <s v="Y61"/>
    <s v="E40000013"/>
    <x v="4"/>
    <s v="QUE"/>
    <s v="E54000056"/>
    <x v="34"/>
    <s v="06H"/>
    <s v="E38000260"/>
    <s v="NHS Cambridgeshire and Peterborough ICB - 06H"/>
    <x v="0"/>
    <n v="210"/>
  </r>
  <r>
    <s v="Jun"/>
    <s v="2024"/>
    <x v="5"/>
    <d v="2024-06-30T00:00:00"/>
    <s v="Y61"/>
    <s v="E40000013"/>
    <x v="4"/>
    <s v="QUE"/>
    <s v="E54000056"/>
    <x v="34"/>
    <s v="06H"/>
    <s v="E38000260"/>
    <s v="NHS Cambridgeshire and Peterborough ICB - 06H"/>
    <x v="1"/>
    <n v="10"/>
  </r>
  <r>
    <s v="Jun"/>
    <s v="2024"/>
    <x v="5"/>
    <d v="2024-06-30T00:00:00"/>
    <s v="Y61"/>
    <s v="E40000013"/>
    <x v="4"/>
    <s v="QUE"/>
    <s v="E54000056"/>
    <x v="34"/>
    <s v="06H"/>
    <s v="E38000260"/>
    <s v="NHS Cambridgeshire and Peterborough ICB - 06H"/>
    <x v="2"/>
    <n v="265"/>
  </r>
  <r>
    <s v="Jun"/>
    <s v="2024"/>
    <x v="5"/>
    <d v="2024-06-30T00:00:00"/>
    <s v="Y61"/>
    <s v="E40000013"/>
    <x v="4"/>
    <s v="QUE"/>
    <s v="E54000056"/>
    <x v="34"/>
    <s v="06H"/>
    <s v="E38000260"/>
    <s v="NHS Cambridgeshire and Peterborough ICB - 06H"/>
    <x v="3"/>
    <n v="2160"/>
  </r>
  <r>
    <s v="Jun"/>
    <s v="2024"/>
    <x v="5"/>
    <d v="2024-06-30T00:00:00"/>
    <s v="Y61"/>
    <s v="E40000013"/>
    <x v="4"/>
    <s v="QUE"/>
    <s v="E54000056"/>
    <x v="34"/>
    <s v="06H"/>
    <s v="E38000260"/>
    <s v="NHS Cambridgeshire and Peterborough ICB - 06H"/>
    <x v="4"/>
    <n v="1950"/>
  </r>
  <r>
    <s v="Jun"/>
    <s v="2024"/>
    <x v="5"/>
    <d v="2024-06-30T00:00:00"/>
    <s v="Y61"/>
    <s v="E40000013"/>
    <x v="4"/>
    <s v="QUE"/>
    <s v="E54000056"/>
    <x v="34"/>
    <s v="06H"/>
    <s v="E38000260"/>
    <s v="NHS Cambridgeshire and Peterborough ICB - 06H"/>
    <x v="5"/>
    <n v="2255"/>
  </r>
  <r>
    <s v="Jun"/>
    <s v="2024"/>
    <x v="5"/>
    <d v="2024-06-30T00:00:00"/>
    <s v="Y62"/>
    <s v="E40000014"/>
    <x v="5"/>
    <s v="QE1"/>
    <s v="E54000048"/>
    <x v="35"/>
    <s v="00Q"/>
    <s v="E38000014"/>
    <s v="NHS Lancashire and South Cumbria ICB - 00Q"/>
    <x v="0"/>
    <n v="15"/>
  </r>
  <r>
    <s v="Jun"/>
    <s v="2024"/>
    <x v="5"/>
    <d v="2024-06-30T00:00:00"/>
    <s v="Y62"/>
    <s v="E40000014"/>
    <x v="5"/>
    <s v="QE1"/>
    <s v="E54000048"/>
    <x v="35"/>
    <s v="00Q"/>
    <s v="E38000014"/>
    <s v="NHS Lancashire and South Cumbria ICB - 00Q"/>
    <x v="1"/>
    <s v="*"/>
  </r>
  <r>
    <s v="Jun"/>
    <s v="2024"/>
    <x v="5"/>
    <d v="2024-06-30T00:00:00"/>
    <s v="Y62"/>
    <s v="E40000014"/>
    <x v="5"/>
    <s v="QE1"/>
    <s v="E54000048"/>
    <x v="35"/>
    <s v="00Q"/>
    <s v="E38000014"/>
    <s v="NHS Lancashire and South Cumbria ICB - 00Q"/>
    <x v="2"/>
    <n v="70"/>
  </r>
  <r>
    <s v="Jun"/>
    <s v="2024"/>
    <x v="5"/>
    <d v="2024-06-30T00:00:00"/>
    <s v="Y62"/>
    <s v="E40000014"/>
    <x v="5"/>
    <s v="QE1"/>
    <s v="E54000048"/>
    <x v="35"/>
    <s v="00Q"/>
    <s v="E38000014"/>
    <s v="NHS Lancashire and South Cumbria ICB - 00Q"/>
    <x v="3"/>
    <n v="535"/>
  </r>
  <r>
    <s v="Jun"/>
    <s v="2024"/>
    <x v="5"/>
    <d v="2024-06-30T00:00:00"/>
    <s v="Y62"/>
    <s v="E40000014"/>
    <x v="5"/>
    <s v="QE1"/>
    <s v="E54000048"/>
    <x v="35"/>
    <s v="00Q"/>
    <s v="E38000014"/>
    <s v="NHS Lancashire and South Cumbria ICB - 00Q"/>
    <x v="4"/>
    <n v="235"/>
  </r>
  <r>
    <s v="Jun"/>
    <s v="2024"/>
    <x v="5"/>
    <d v="2024-06-30T00:00:00"/>
    <s v="Y62"/>
    <s v="E40000014"/>
    <x v="5"/>
    <s v="QE1"/>
    <s v="E54000048"/>
    <x v="35"/>
    <s v="00Q"/>
    <s v="E38000014"/>
    <s v="NHS Lancashire and South Cumbria ICB - 00Q"/>
    <x v="5"/>
    <n v="230"/>
  </r>
  <r>
    <s v="Jun"/>
    <s v="2024"/>
    <x v="5"/>
    <d v="2024-06-30T00:00:00"/>
    <s v="Y62"/>
    <s v="E40000014"/>
    <x v="5"/>
    <s v="QE1"/>
    <s v="E54000048"/>
    <x v="35"/>
    <s v="00R"/>
    <s v="E38000015"/>
    <s v="NHS Lancashire and South Cumbria ICB - 00R"/>
    <x v="0"/>
    <n v="35"/>
  </r>
  <r>
    <s v="Jun"/>
    <s v="2024"/>
    <x v="5"/>
    <d v="2024-06-30T00:00:00"/>
    <s v="Y62"/>
    <s v="E40000014"/>
    <x v="5"/>
    <s v="QE1"/>
    <s v="E54000048"/>
    <x v="35"/>
    <s v="00R"/>
    <s v="E38000015"/>
    <s v="NHS Lancashire and South Cumbria ICB - 00R"/>
    <x v="1"/>
    <s v="*"/>
  </r>
  <r>
    <s v="Jun"/>
    <s v="2024"/>
    <x v="5"/>
    <d v="2024-06-30T00:00:00"/>
    <s v="Y62"/>
    <s v="E40000014"/>
    <x v="5"/>
    <s v="QE1"/>
    <s v="E54000048"/>
    <x v="35"/>
    <s v="00R"/>
    <s v="E38000015"/>
    <s v="NHS Lancashire and South Cumbria ICB - 00R"/>
    <x v="2"/>
    <n v="185"/>
  </r>
  <r>
    <s v="Jun"/>
    <s v="2024"/>
    <x v="5"/>
    <d v="2024-06-30T00:00:00"/>
    <s v="Y62"/>
    <s v="E40000014"/>
    <x v="5"/>
    <s v="QE1"/>
    <s v="E54000048"/>
    <x v="35"/>
    <s v="00R"/>
    <s v="E38000015"/>
    <s v="NHS Lancashire and South Cumbria ICB - 00R"/>
    <x v="3"/>
    <n v="725"/>
  </r>
  <r>
    <s v="Jun"/>
    <s v="2024"/>
    <x v="5"/>
    <d v="2024-06-30T00:00:00"/>
    <s v="Y62"/>
    <s v="E40000014"/>
    <x v="5"/>
    <s v="QE1"/>
    <s v="E54000048"/>
    <x v="35"/>
    <s v="00R"/>
    <s v="E38000015"/>
    <s v="NHS Lancashire and South Cumbria ICB - 00R"/>
    <x v="4"/>
    <n v="215"/>
  </r>
  <r>
    <s v="Jun"/>
    <s v="2024"/>
    <x v="5"/>
    <d v="2024-06-30T00:00:00"/>
    <s v="Y62"/>
    <s v="E40000014"/>
    <x v="5"/>
    <s v="QE1"/>
    <s v="E54000048"/>
    <x v="35"/>
    <s v="00R"/>
    <s v="E38000015"/>
    <s v="NHS Lancashire and South Cumbria ICB - 00R"/>
    <x v="5"/>
    <n v="415"/>
  </r>
  <r>
    <s v="Jun"/>
    <s v="2024"/>
    <x v="5"/>
    <d v="2024-06-30T00:00:00"/>
    <s v="Y62"/>
    <s v="E40000014"/>
    <x v="5"/>
    <s v="QE1"/>
    <s v="E54000048"/>
    <x v="35"/>
    <s v="00X"/>
    <s v="E38000034"/>
    <s v="NHS Lancashire and South Cumbria ICB - 00X"/>
    <x v="0"/>
    <n v="90"/>
  </r>
  <r>
    <s v="Jun"/>
    <s v="2024"/>
    <x v="5"/>
    <d v="2024-06-30T00:00:00"/>
    <s v="Y62"/>
    <s v="E40000014"/>
    <x v="5"/>
    <s v="QE1"/>
    <s v="E54000048"/>
    <x v="35"/>
    <s v="00X"/>
    <s v="E38000034"/>
    <s v="NHS Lancashire and South Cumbria ICB - 00X"/>
    <x v="1"/>
    <s v="*"/>
  </r>
  <r>
    <s v="Jun"/>
    <s v="2024"/>
    <x v="5"/>
    <d v="2024-06-30T00:00:00"/>
    <s v="Y62"/>
    <s v="E40000014"/>
    <x v="5"/>
    <s v="QE1"/>
    <s v="E54000048"/>
    <x v="35"/>
    <s v="00X"/>
    <s v="E38000034"/>
    <s v="NHS Lancashire and South Cumbria ICB - 00X"/>
    <x v="2"/>
    <n v="20"/>
  </r>
  <r>
    <s v="Jun"/>
    <s v="2024"/>
    <x v="5"/>
    <d v="2024-06-30T00:00:00"/>
    <s v="Y62"/>
    <s v="E40000014"/>
    <x v="5"/>
    <s v="QE1"/>
    <s v="E54000048"/>
    <x v="35"/>
    <s v="00X"/>
    <s v="E38000034"/>
    <s v="NHS Lancashire and South Cumbria ICB - 00X"/>
    <x v="3"/>
    <n v="825"/>
  </r>
  <r>
    <s v="Jun"/>
    <s v="2024"/>
    <x v="5"/>
    <d v="2024-06-30T00:00:00"/>
    <s v="Y62"/>
    <s v="E40000014"/>
    <x v="5"/>
    <s v="QE1"/>
    <s v="E54000048"/>
    <x v="35"/>
    <s v="00X"/>
    <s v="E38000034"/>
    <s v="NHS Lancashire and South Cumbria ICB - 00X"/>
    <x v="4"/>
    <n v="200"/>
  </r>
  <r>
    <s v="Jun"/>
    <s v="2024"/>
    <x v="5"/>
    <d v="2024-06-30T00:00:00"/>
    <s v="Y62"/>
    <s v="E40000014"/>
    <x v="5"/>
    <s v="QE1"/>
    <s v="E54000048"/>
    <x v="35"/>
    <s v="00X"/>
    <s v="E38000034"/>
    <s v="NHS Lancashire and South Cumbria ICB - 00X"/>
    <x v="5"/>
    <n v="635"/>
  </r>
  <r>
    <s v="Jun"/>
    <s v="2024"/>
    <x v="5"/>
    <d v="2024-06-30T00:00:00"/>
    <s v="Y62"/>
    <s v="E40000014"/>
    <x v="5"/>
    <s v="QE1"/>
    <s v="E54000048"/>
    <x v="35"/>
    <s v="01A"/>
    <s v="E38000050"/>
    <s v="NHS Lancashire and South Cumbria ICB - 01A"/>
    <x v="0"/>
    <n v="255"/>
  </r>
  <r>
    <s v="Jun"/>
    <s v="2024"/>
    <x v="5"/>
    <d v="2024-06-30T00:00:00"/>
    <s v="Y62"/>
    <s v="E40000014"/>
    <x v="5"/>
    <s v="QE1"/>
    <s v="E54000048"/>
    <x v="35"/>
    <s v="01A"/>
    <s v="E38000050"/>
    <s v="NHS Lancashire and South Cumbria ICB - 01A"/>
    <x v="1"/>
    <s v="*"/>
  </r>
  <r>
    <s v="Jun"/>
    <s v="2024"/>
    <x v="5"/>
    <d v="2024-06-30T00:00:00"/>
    <s v="Y62"/>
    <s v="E40000014"/>
    <x v="5"/>
    <s v="QE1"/>
    <s v="E54000048"/>
    <x v="35"/>
    <s v="01A"/>
    <s v="E38000050"/>
    <s v="NHS Lancashire and South Cumbria ICB - 01A"/>
    <x v="2"/>
    <n v="200"/>
  </r>
  <r>
    <s v="Jun"/>
    <s v="2024"/>
    <x v="5"/>
    <d v="2024-06-30T00:00:00"/>
    <s v="Y62"/>
    <s v="E40000014"/>
    <x v="5"/>
    <s v="QE1"/>
    <s v="E54000048"/>
    <x v="35"/>
    <s v="01A"/>
    <s v="E38000050"/>
    <s v="NHS Lancashire and South Cumbria ICB - 01A"/>
    <x v="3"/>
    <n v="1185"/>
  </r>
  <r>
    <s v="Jun"/>
    <s v="2024"/>
    <x v="5"/>
    <d v="2024-06-30T00:00:00"/>
    <s v="Y62"/>
    <s v="E40000014"/>
    <x v="5"/>
    <s v="QE1"/>
    <s v="E54000048"/>
    <x v="35"/>
    <s v="01A"/>
    <s v="E38000050"/>
    <s v="NHS Lancashire and South Cumbria ICB - 01A"/>
    <x v="4"/>
    <n v="590"/>
  </r>
  <r>
    <s v="Jun"/>
    <s v="2024"/>
    <x v="5"/>
    <d v="2024-06-30T00:00:00"/>
    <s v="Y62"/>
    <s v="E40000014"/>
    <x v="5"/>
    <s v="QE1"/>
    <s v="E54000048"/>
    <x v="35"/>
    <s v="01A"/>
    <s v="E38000050"/>
    <s v="NHS Lancashire and South Cumbria ICB - 01A"/>
    <x v="5"/>
    <n v="875"/>
  </r>
  <r>
    <s v="Jun"/>
    <s v="2024"/>
    <x v="5"/>
    <d v="2024-06-30T00:00:00"/>
    <s v="Y62"/>
    <s v="E40000014"/>
    <x v="5"/>
    <s v="QE1"/>
    <s v="E54000048"/>
    <x v="35"/>
    <s v="01E"/>
    <s v="E38000227"/>
    <s v="NHS Lancashire and South Cumbria ICB - 01E"/>
    <x v="0"/>
    <n v="220"/>
  </r>
  <r>
    <s v="Jun"/>
    <s v="2024"/>
    <x v="5"/>
    <d v="2024-06-30T00:00:00"/>
    <s v="Y62"/>
    <s v="E40000014"/>
    <x v="5"/>
    <s v="QE1"/>
    <s v="E54000048"/>
    <x v="35"/>
    <s v="01E"/>
    <s v="E38000227"/>
    <s v="NHS Lancashire and South Cumbria ICB - 01E"/>
    <x v="1"/>
    <s v="*"/>
  </r>
  <r>
    <s v="Jun"/>
    <s v="2024"/>
    <x v="5"/>
    <d v="2024-06-30T00:00:00"/>
    <s v="Y62"/>
    <s v="E40000014"/>
    <x v="5"/>
    <s v="QE1"/>
    <s v="E54000048"/>
    <x v="35"/>
    <s v="01E"/>
    <s v="E38000227"/>
    <s v="NHS Lancashire and South Cumbria ICB - 01E"/>
    <x v="2"/>
    <n v="35"/>
  </r>
  <r>
    <s v="Jun"/>
    <s v="2024"/>
    <x v="5"/>
    <d v="2024-06-30T00:00:00"/>
    <s v="Y62"/>
    <s v="E40000014"/>
    <x v="5"/>
    <s v="QE1"/>
    <s v="E54000048"/>
    <x v="35"/>
    <s v="01E"/>
    <s v="E38000227"/>
    <s v="NHS Lancashire and South Cumbria ICB - 01E"/>
    <x v="3"/>
    <n v="880"/>
  </r>
  <r>
    <s v="Jun"/>
    <s v="2024"/>
    <x v="5"/>
    <d v="2024-06-30T00:00:00"/>
    <s v="Y62"/>
    <s v="E40000014"/>
    <x v="5"/>
    <s v="QE1"/>
    <s v="E54000048"/>
    <x v="35"/>
    <s v="01E"/>
    <s v="E38000227"/>
    <s v="NHS Lancashire and South Cumbria ICB - 01E"/>
    <x v="4"/>
    <n v="205"/>
  </r>
  <r>
    <s v="Jun"/>
    <s v="2024"/>
    <x v="5"/>
    <d v="2024-06-30T00:00:00"/>
    <s v="Y62"/>
    <s v="E40000014"/>
    <x v="5"/>
    <s v="QE1"/>
    <s v="E54000048"/>
    <x v="35"/>
    <s v="01E"/>
    <s v="E38000227"/>
    <s v="NHS Lancashire and South Cumbria ICB - 01E"/>
    <x v="5"/>
    <n v="465"/>
  </r>
  <r>
    <s v="Jun"/>
    <s v="2024"/>
    <x v="5"/>
    <d v="2024-06-30T00:00:00"/>
    <s v="Y62"/>
    <s v="E40000014"/>
    <x v="5"/>
    <s v="QE1"/>
    <s v="E54000048"/>
    <x v="35"/>
    <s v="01K"/>
    <s v="E38000228"/>
    <s v="NHS Lancashire and South Cumbria ICB - 01K"/>
    <x v="0"/>
    <n v="45"/>
  </r>
  <r>
    <s v="Jun"/>
    <s v="2024"/>
    <x v="5"/>
    <d v="2024-06-30T00:00:00"/>
    <s v="Y62"/>
    <s v="E40000014"/>
    <x v="5"/>
    <s v="QE1"/>
    <s v="E54000048"/>
    <x v="35"/>
    <s v="01K"/>
    <s v="E38000228"/>
    <s v="NHS Lancashire and South Cumbria ICB - 01K"/>
    <x v="1"/>
    <s v="*"/>
  </r>
  <r>
    <s v="Jun"/>
    <s v="2024"/>
    <x v="5"/>
    <d v="2024-06-30T00:00:00"/>
    <s v="Y62"/>
    <s v="E40000014"/>
    <x v="5"/>
    <s v="QE1"/>
    <s v="E54000048"/>
    <x v="35"/>
    <s v="01K"/>
    <s v="E38000228"/>
    <s v="NHS Lancashire and South Cumbria ICB - 01K"/>
    <x v="2"/>
    <n v="350"/>
  </r>
  <r>
    <s v="Jun"/>
    <s v="2024"/>
    <x v="5"/>
    <d v="2024-06-30T00:00:00"/>
    <s v="Y62"/>
    <s v="E40000014"/>
    <x v="5"/>
    <s v="QE1"/>
    <s v="E54000048"/>
    <x v="35"/>
    <s v="01K"/>
    <s v="E38000228"/>
    <s v="NHS Lancashire and South Cumbria ICB - 01K"/>
    <x v="3"/>
    <n v="2330"/>
  </r>
  <r>
    <s v="Jun"/>
    <s v="2024"/>
    <x v="5"/>
    <d v="2024-06-30T00:00:00"/>
    <s v="Y62"/>
    <s v="E40000014"/>
    <x v="5"/>
    <s v="QE1"/>
    <s v="E54000048"/>
    <x v="35"/>
    <s v="01K"/>
    <s v="E38000228"/>
    <s v="NHS Lancashire and South Cumbria ICB - 01K"/>
    <x v="4"/>
    <n v="140"/>
  </r>
  <r>
    <s v="Jun"/>
    <s v="2024"/>
    <x v="5"/>
    <d v="2024-06-30T00:00:00"/>
    <s v="Y62"/>
    <s v="E40000014"/>
    <x v="5"/>
    <s v="QE1"/>
    <s v="E54000048"/>
    <x v="35"/>
    <s v="01K"/>
    <s v="E38000228"/>
    <s v="NHS Lancashire and South Cumbria ICB - 01K"/>
    <x v="5"/>
    <n v="960"/>
  </r>
  <r>
    <s v="Jun"/>
    <s v="2024"/>
    <x v="5"/>
    <d v="2024-06-30T00:00:00"/>
    <s v="Y62"/>
    <s v="E40000014"/>
    <x v="5"/>
    <s v="QE1"/>
    <s v="E54000048"/>
    <x v="35"/>
    <s v="02G"/>
    <s v="E38000200"/>
    <s v="NHS Lancashire and South Cumbria ICB - 02G"/>
    <x v="0"/>
    <n v="10"/>
  </r>
  <r>
    <s v="Jun"/>
    <s v="2024"/>
    <x v="5"/>
    <d v="2024-06-30T00:00:00"/>
    <s v="Y62"/>
    <s v="E40000014"/>
    <x v="5"/>
    <s v="QE1"/>
    <s v="E54000048"/>
    <x v="35"/>
    <s v="02G"/>
    <s v="E38000200"/>
    <s v="NHS Lancashire and South Cumbria ICB - 02G"/>
    <x v="1"/>
    <s v="*"/>
  </r>
  <r>
    <s v="Jun"/>
    <s v="2024"/>
    <x v="5"/>
    <d v="2024-06-30T00:00:00"/>
    <s v="Y62"/>
    <s v="E40000014"/>
    <x v="5"/>
    <s v="QE1"/>
    <s v="E54000048"/>
    <x v="35"/>
    <s v="02G"/>
    <s v="E38000200"/>
    <s v="NHS Lancashire and South Cumbria ICB - 02G"/>
    <x v="2"/>
    <n v="110"/>
  </r>
  <r>
    <s v="Jun"/>
    <s v="2024"/>
    <x v="5"/>
    <d v="2024-06-30T00:00:00"/>
    <s v="Y62"/>
    <s v="E40000014"/>
    <x v="5"/>
    <s v="QE1"/>
    <s v="E54000048"/>
    <x v="35"/>
    <s v="02G"/>
    <s v="E38000200"/>
    <s v="NHS Lancashire and South Cumbria ICB - 02G"/>
    <x v="3"/>
    <n v="590"/>
  </r>
  <r>
    <s v="Jun"/>
    <s v="2024"/>
    <x v="5"/>
    <d v="2024-06-30T00:00:00"/>
    <s v="Y62"/>
    <s v="E40000014"/>
    <x v="5"/>
    <s v="QE1"/>
    <s v="E54000048"/>
    <x v="35"/>
    <s v="02G"/>
    <s v="E38000200"/>
    <s v="NHS Lancashire and South Cumbria ICB - 02G"/>
    <x v="4"/>
    <n v="120"/>
  </r>
  <r>
    <s v="Jun"/>
    <s v="2024"/>
    <x v="5"/>
    <d v="2024-06-30T00:00:00"/>
    <s v="Y62"/>
    <s v="E40000014"/>
    <x v="5"/>
    <s v="QE1"/>
    <s v="E54000048"/>
    <x v="35"/>
    <s v="02G"/>
    <s v="E38000200"/>
    <s v="NHS Lancashire and South Cumbria ICB - 02G"/>
    <x v="5"/>
    <n v="375"/>
  </r>
  <r>
    <s v="Jun"/>
    <s v="2024"/>
    <x v="5"/>
    <d v="2024-06-30T00:00:00"/>
    <s v="Y62"/>
    <s v="E40000014"/>
    <x v="5"/>
    <s v="QE1"/>
    <s v="E54000048"/>
    <x v="35"/>
    <s v="02M"/>
    <s v="E38000226"/>
    <s v="NHS Lancashire and South Cumbria ICB - 02M"/>
    <x v="0"/>
    <n v="20"/>
  </r>
  <r>
    <s v="Jun"/>
    <s v="2024"/>
    <x v="5"/>
    <d v="2024-06-30T00:00:00"/>
    <s v="Y62"/>
    <s v="E40000014"/>
    <x v="5"/>
    <s v="QE1"/>
    <s v="E54000048"/>
    <x v="35"/>
    <s v="02M"/>
    <s v="E38000226"/>
    <s v="NHS Lancashire and South Cumbria ICB - 02M"/>
    <x v="1"/>
    <s v="*"/>
  </r>
  <r>
    <s v="Jun"/>
    <s v="2024"/>
    <x v="5"/>
    <d v="2024-06-30T00:00:00"/>
    <s v="Y62"/>
    <s v="E40000014"/>
    <x v="5"/>
    <s v="QE1"/>
    <s v="E54000048"/>
    <x v="35"/>
    <s v="02M"/>
    <s v="E38000226"/>
    <s v="NHS Lancashire and South Cumbria ICB - 02M"/>
    <x v="2"/>
    <n v="260"/>
  </r>
  <r>
    <s v="Jun"/>
    <s v="2024"/>
    <x v="5"/>
    <d v="2024-06-30T00:00:00"/>
    <s v="Y62"/>
    <s v="E40000014"/>
    <x v="5"/>
    <s v="QE1"/>
    <s v="E54000048"/>
    <x v="35"/>
    <s v="02M"/>
    <s v="E38000226"/>
    <s v="NHS Lancashire and South Cumbria ICB - 02M"/>
    <x v="3"/>
    <n v="1110"/>
  </r>
  <r>
    <s v="Jun"/>
    <s v="2024"/>
    <x v="5"/>
    <d v="2024-06-30T00:00:00"/>
    <s v="Y62"/>
    <s v="E40000014"/>
    <x v="5"/>
    <s v="QE1"/>
    <s v="E54000048"/>
    <x v="35"/>
    <s v="02M"/>
    <s v="E38000226"/>
    <s v="NHS Lancashire and South Cumbria ICB - 02M"/>
    <x v="4"/>
    <n v="305"/>
  </r>
  <r>
    <s v="Jun"/>
    <s v="2024"/>
    <x v="5"/>
    <d v="2024-06-30T00:00:00"/>
    <s v="Y62"/>
    <s v="E40000014"/>
    <x v="5"/>
    <s v="QE1"/>
    <s v="E54000048"/>
    <x v="35"/>
    <s v="02M"/>
    <s v="E38000226"/>
    <s v="NHS Lancashire and South Cumbria ICB - 02M"/>
    <x v="5"/>
    <n v="645"/>
  </r>
  <r>
    <s v="Jun"/>
    <s v="2024"/>
    <x v="5"/>
    <d v="2024-06-30T00:00:00"/>
    <s v="Y62"/>
    <s v="E40000014"/>
    <x v="5"/>
    <s v="QOP"/>
    <s v="E54000057"/>
    <x v="36"/>
    <s v="00T"/>
    <s v="E38000016"/>
    <s v="NHS Greater Manchester ICB - 00T"/>
    <x v="0"/>
    <n v="55"/>
  </r>
  <r>
    <s v="Jun"/>
    <s v="2024"/>
    <x v="5"/>
    <d v="2024-06-30T00:00:00"/>
    <s v="Y62"/>
    <s v="E40000014"/>
    <x v="5"/>
    <s v="QOP"/>
    <s v="E54000057"/>
    <x v="36"/>
    <s v="00T"/>
    <s v="E38000016"/>
    <s v="NHS Greater Manchester ICB - 00T"/>
    <x v="1"/>
    <s v="*"/>
  </r>
  <r>
    <s v="Jun"/>
    <s v="2024"/>
    <x v="5"/>
    <d v="2024-06-30T00:00:00"/>
    <s v="Y62"/>
    <s v="E40000014"/>
    <x v="5"/>
    <s v="QOP"/>
    <s v="E54000057"/>
    <x v="36"/>
    <s v="00T"/>
    <s v="E38000016"/>
    <s v="NHS Greater Manchester ICB - 00T"/>
    <x v="2"/>
    <n v="245"/>
  </r>
  <r>
    <s v="Jun"/>
    <s v="2024"/>
    <x v="5"/>
    <d v="2024-06-30T00:00:00"/>
    <s v="Y62"/>
    <s v="E40000014"/>
    <x v="5"/>
    <s v="QOP"/>
    <s v="E54000057"/>
    <x v="36"/>
    <s v="00T"/>
    <s v="E38000016"/>
    <s v="NHS Greater Manchester ICB - 00T"/>
    <x v="3"/>
    <n v="1545"/>
  </r>
  <r>
    <s v="Jun"/>
    <s v="2024"/>
    <x v="5"/>
    <d v="2024-06-30T00:00:00"/>
    <s v="Y62"/>
    <s v="E40000014"/>
    <x v="5"/>
    <s v="QOP"/>
    <s v="E54000057"/>
    <x v="36"/>
    <s v="00T"/>
    <s v="E38000016"/>
    <s v="NHS Greater Manchester ICB - 00T"/>
    <x v="4"/>
    <n v="180"/>
  </r>
  <r>
    <s v="Jun"/>
    <s v="2024"/>
    <x v="5"/>
    <d v="2024-06-30T00:00:00"/>
    <s v="Y62"/>
    <s v="E40000014"/>
    <x v="5"/>
    <s v="QOP"/>
    <s v="E54000057"/>
    <x v="36"/>
    <s v="00T"/>
    <s v="E38000016"/>
    <s v="NHS Greater Manchester ICB - 00T"/>
    <x v="5"/>
    <n v="460"/>
  </r>
  <r>
    <s v="Jun"/>
    <s v="2024"/>
    <x v="5"/>
    <d v="2024-06-30T00:00:00"/>
    <s v="Y62"/>
    <s v="E40000014"/>
    <x v="5"/>
    <s v="QOP"/>
    <s v="E54000057"/>
    <x v="36"/>
    <s v="00V"/>
    <s v="E38000024"/>
    <s v="NHS Greater Manchester ICB - 00V"/>
    <x v="0"/>
    <n v="20"/>
  </r>
  <r>
    <s v="Jun"/>
    <s v="2024"/>
    <x v="5"/>
    <d v="2024-06-30T00:00:00"/>
    <s v="Y62"/>
    <s v="E40000014"/>
    <x v="5"/>
    <s v="QOP"/>
    <s v="E54000057"/>
    <x v="36"/>
    <s v="00V"/>
    <s v="E38000024"/>
    <s v="NHS Greater Manchester ICB - 00V"/>
    <x v="1"/>
    <s v="*"/>
  </r>
  <r>
    <s v="Jun"/>
    <s v="2024"/>
    <x v="5"/>
    <d v="2024-06-30T00:00:00"/>
    <s v="Y62"/>
    <s v="E40000014"/>
    <x v="5"/>
    <s v="QOP"/>
    <s v="E54000057"/>
    <x v="36"/>
    <s v="00V"/>
    <s v="E38000024"/>
    <s v="NHS Greater Manchester ICB - 00V"/>
    <x v="2"/>
    <n v="100"/>
  </r>
  <r>
    <s v="Jun"/>
    <s v="2024"/>
    <x v="5"/>
    <d v="2024-06-30T00:00:00"/>
    <s v="Y62"/>
    <s v="E40000014"/>
    <x v="5"/>
    <s v="QOP"/>
    <s v="E54000057"/>
    <x v="36"/>
    <s v="00V"/>
    <s v="E38000024"/>
    <s v="NHS Greater Manchester ICB - 00V"/>
    <x v="3"/>
    <n v="1240"/>
  </r>
  <r>
    <s v="Jun"/>
    <s v="2024"/>
    <x v="5"/>
    <d v="2024-06-30T00:00:00"/>
    <s v="Y62"/>
    <s v="E40000014"/>
    <x v="5"/>
    <s v="QOP"/>
    <s v="E54000057"/>
    <x v="36"/>
    <s v="00V"/>
    <s v="E38000024"/>
    <s v="NHS Greater Manchester ICB - 00V"/>
    <x v="4"/>
    <n v="45"/>
  </r>
  <r>
    <s v="Jun"/>
    <s v="2024"/>
    <x v="5"/>
    <d v="2024-06-30T00:00:00"/>
    <s v="Y62"/>
    <s v="E40000014"/>
    <x v="5"/>
    <s v="QOP"/>
    <s v="E54000057"/>
    <x v="36"/>
    <s v="00V"/>
    <s v="E38000024"/>
    <s v="NHS Greater Manchester ICB - 00V"/>
    <x v="5"/>
    <n v="500"/>
  </r>
  <r>
    <s v="Jun"/>
    <s v="2024"/>
    <x v="5"/>
    <d v="2024-06-30T00:00:00"/>
    <s v="Y62"/>
    <s v="E40000014"/>
    <x v="5"/>
    <s v="QOP"/>
    <s v="E54000057"/>
    <x v="36"/>
    <s v="00Y"/>
    <s v="E38000135"/>
    <s v="NHS Greater Manchester ICB - 00Y"/>
    <x v="0"/>
    <n v="35"/>
  </r>
  <r>
    <s v="Jun"/>
    <s v="2024"/>
    <x v="5"/>
    <d v="2024-06-30T00:00:00"/>
    <s v="Y62"/>
    <s v="E40000014"/>
    <x v="5"/>
    <s v="QOP"/>
    <s v="E54000057"/>
    <x v="36"/>
    <s v="00Y"/>
    <s v="E38000135"/>
    <s v="NHS Greater Manchester ICB - 00Y"/>
    <x v="1"/>
    <s v="*"/>
  </r>
  <r>
    <s v="Jun"/>
    <s v="2024"/>
    <x v="5"/>
    <d v="2024-06-30T00:00:00"/>
    <s v="Y62"/>
    <s v="E40000014"/>
    <x v="5"/>
    <s v="QOP"/>
    <s v="E54000057"/>
    <x v="36"/>
    <s v="00Y"/>
    <s v="E38000135"/>
    <s v="NHS Greater Manchester ICB - 00Y"/>
    <x v="2"/>
    <n v="65"/>
  </r>
  <r>
    <s v="Jun"/>
    <s v="2024"/>
    <x v="5"/>
    <d v="2024-06-30T00:00:00"/>
    <s v="Y62"/>
    <s v="E40000014"/>
    <x v="5"/>
    <s v="QOP"/>
    <s v="E54000057"/>
    <x v="36"/>
    <s v="00Y"/>
    <s v="E38000135"/>
    <s v="NHS Greater Manchester ICB - 00Y"/>
    <x v="3"/>
    <n v="920"/>
  </r>
  <r>
    <s v="Jun"/>
    <s v="2024"/>
    <x v="5"/>
    <d v="2024-06-30T00:00:00"/>
    <s v="Y62"/>
    <s v="E40000014"/>
    <x v="5"/>
    <s v="QOP"/>
    <s v="E54000057"/>
    <x v="36"/>
    <s v="00Y"/>
    <s v="E38000135"/>
    <s v="NHS Greater Manchester ICB - 00Y"/>
    <x v="4"/>
    <n v="390"/>
  </r>
  <r>
    <s v="Jun"/>
    <s v="2024"/>
    <x v="5"/>
    <d v="2024-06-30T00:00:00"/>
    <s v="Y62"/>
    <s v="E40000014"/>
    <x v="5"/>
    <s v="QOP"/>
    <s v="E54000057"/>
    <x v="36"/>
    <s v="00Y"/>
    <s v="E38000135"/>
    <s v="NHS Greater Manchester ICB - 00Y"/>
    <x v="5"/>
    <n v="565"/>
  </r>
  <r>
    <s v="Jun"/>
    <s v="2024"/>
    <x v="5"/>
    <d v="2024-06-30T00:00:00"/>
    <s v="Y62"/>
    <s v="E40000014"/>
    <x v="5"/>
    <s v="QOP"/>
    <s v="E54000057"/>
    <x v="36"/>
    <s v="01D"/>
    <s v="E38000080"/>
    <s v="NHS Greater Manchester ICB - 01D"/>
    <x v="0"/>
    <n v="130"/>
  </r>
  <r>
    <s v="Jun"/>
    <s v="2024"/>
    <x v="5"/>
    <d v="2024-06-30T00:00:00"/>
    <s v="Y62"/>
    <s v="E40000014"/>
    <x v="5"/>
    <s v="QOP"/>
    <s v="E54000057"/>
    <x v="36"/>
    <s v="01D"/>
    <s v="E38000080"/>
    <s v="NHS Greater Manchester ICB - 01D"/>
    <x v="1"/>
    <s v="*"/>
  </r>
  <r>
    <s v="Jun"/>
    <s v="2024"/>
    <x v="5"/>
    <d v="2024-06-30T00:00:00"/>
    <s v="Y62"/>
    <s v="E40000014"/>
    <x v="5"/>
    <s v="QOP"/>
    <s v="E54000057"/>
    <x v="36"/>
    <s v="01D"/>
    <s v="E38000080"/>
    <s v="NHS Greater Manchester ICB - 01D"/>
    <x v="2"/>
    <n v="75"/>
  </r>
  <r>
    <s v="Jun"/>
    <s v="2024"/>
    <x v="5"/>
    <d v="2024-06-30T00:00:00"/>
    <s v="Y62"/>
    <s v="E40000014"/>
    <x v="5"/>
    <s v="QOP"/>
    <s v="E54000057"/>
    <x v="36"/>
    <s v="01D"/>
    <s v="E38000080"/>
    <s v="NHS Greater Manchester ICB - 01D"/>
    <x v="3"/>
    <n v="995"/>
  </r>
  <r>
    <s v="Jun"/>
    <s v="2024"/>
    <x v="5"/>
    <d v="2024-06-30T00:00:00"/>
    <s v="Y62"/>
    <s v="E40000014"/>
    <x v="5"/>
    <s v="QOP"/>
    <s v="E54000057"/>
    <x v="36"/>
    <s v="01D"/>
    <s v="E38000080"/>
    <s v="NHS Greater Manchester ICB - 01D"/>
    <x v="4"/>
    <n v="155"/>
  </r>
  <r>
    <s v="Jun"/>
    <s v="2024"/>
    <x v="5"/>
    <d v="2024-06-30T00:00:00"/>
    <s v="Y62"/>
    <s v="E40000014"/>
    <x v="5"/>
    <s v="QOP"/>
    <s v="E54000057"/>
    <x v="36"/>
    <s v="01D"/>
    <s v="E38000080"/>
    <s v="NHS Greater Manchester ICB - 01D"/>
    <x v="5"/>
    <n v="555"/>
  </r>
  <r>
    <s v="Jun"/>
    <s v="2024"/>
    <x v="5"/>
    <d v="2024-06-30T00:00:00"/>
    <s v="Y62"/>
    <s v="E40000014"/>
    <x v="5"/>
    <s v="QOP"/>
    <s v="E54000057"/>
    <x v="36"/>
    <s v="01G"/>
    <s v="E38000143"/>
    <s v="NHS Greater Manchester ICB - 01G"/>
    <x v="0"/>
    <n v="35"/>
  </r>
  <r>
    <s v="Jun"/>
    <s v="2024"/>
    <x v="5"/>
    <d v="2024-06-30T00:00:00"/>
    <s v="Y62"/>
    <s v="E40000014"/>
    <x v="5"/>
    <s v="QOP"/>
    <s v="E54000057"/>
    <x v="36"/>
    <s v="01G"/>
    <s v="E38000143"/>
    <s v="NHS Greater Manchester ICB - 01G"/>
    <x v="1"/>
    <s v="*"/>
  </r>
  <r>
    <s v="Jun"/>
    <s v="2024"/>
    <x v="5"/>
    <d v="2024-06-30T00:00:00"/>
    <s v="Y62"/>
    <s v="E40000014"/>
    <x v="5"/>
    <s v="QOP"/>
    <s v="E54000057"/>
    <x v="36"/>
    <s v="01G"/>
    <s v="E38000143"/>
    <s v="NHS Greater Manchester ICB - 01G"/>
    <x v="2"/>
    <n v="150"/>
  </r>
  <r>
    <s v="Jun"/>
    <s v="2024"/>
    <x v="5"/>
    <d v="2024-06-30T00:00:00"/>
    <s v="Y62"/>
    <s v="E40000014"/>
    <x v="5"/>
    <s v="QOP"/>
    <s v="E54000057"/>
    <x v="36"/>
    <s v="01G"/>
    <s v="E38000143"/>
    <s v="NHS Greater Manchester ICB - 01G"/>
    <x v="3"/>
    <n v="1085"/>
  </r>
  <r>
    <s v="Jun"/>
    <s v="2024"/>
    <x v="5"/>
    <d v="2024-06-30T00:00:00"/>
    <s v="Y62"/>
    <s v="E40000014"/>
    <x v="5"/>
    <s v="QOP"/>
    <s v="E54000057"/>
    <x v="36"/>
    <s v="01G"/>
    <s v="E38000143"/>
    <s v="NHS Greater Manchester ICB - 01G"/>
    <x v="4"/>
    <n v="120"/>
  </r>
  <r>
    <s v="Jun"/>
    <s v="2024"/>
    <x v="5"/>
    <d v="2024-06-30T00:00:00"/>
    <s v="Y62"/>
    <s v="E40000014"/>
    <x v="5"/>
    <s v="QOP"/>
    <s v="E54000057"/>
    <x v="36"/>
    <s v="01G"/>
    <s v="E38000143"/>
    <s v="NHS Greater Manchester ICB - 01G"/>
    <x v="5"/>
    <n v="595"/>
  </r>
  <r>
    <s v="Jun"/>
    <s v="2024"/>
    <x v="5"/>
    <d v="2024-06-30T00:00:00"/>
    <s v="Y62"/>
    <s v="E40000014"/>
    <x v="5"/>
    <s v="QOP"/>
    <s v="E54000057"/>
    <x v="36"/>
    <s v="01W"/>
    <s v="E38000174"/>
    <s v="NHS Greater Manchester ICB - 01W"/>
    <x v="0"/>
    <n v="60"/>
  </r>
  <r>
    <s v="Jun"/>
    <s v="2024"/>
    <x v="5"/>
    <d v="2024-06-30T00:00:00"/>
    <s v="Y62"/>
    <s v="E40000014"/>
    <x v="5"/>
    <s v="QOP"/>
    <s v="E54000057"/>
    <x v="36"/>
    <s v="01W"/>
    <s v="E38000174"/>
    <s v="NHS Greater Manchester ICB - 01W"/>
    <x v="1"/>
    <s v="*"/>
  </r>
  <r>
    <s v="Jun"/>
    <s v="2024"/>
    <x v="5"/>
    <d v="2024-06-30T00:00:00"/>
    <s v="Y62"/>
    <s v="E40000014"/>
    <x v="5"/>
    <s v="QOP"/>
    <s v="E54000057"/>
    <x v="36"/>
    <s v="01W"/>
    <s v="E38000174"/>
    <s v="NHS Greater Manchester ICB - 01W"/>
    <x v="2"/>
    <n v="160"/>
  </r>
  <r>
    <s v="Jun"/>
    <s v="2024"/>
    <x v="5"/>
    <d v="2024-06-30T00:00:00"/>
    <s v="Y62"/>
    <s v="E40000014"/>
    <x v="5"/>
    <s v="QOP"/>
    <s v="E54000057"/>
    <x v="36"/>
    <s v="01W"/>
    <s v="E38000174"/>
    <s v="NHS Greater Manchester ICB - 01W"/>
    <x v="3"/>
    <n v="1590"/>
  </r>
  <r>
    <s v="Jun"/>
    <s v="2024"/>
    <x v="5"/>
    <d v="2024-06-30T00:00:00"/>
    <s v="Y62"/>
    <s v="E40000014"/>
    <x v="5"/>
    <s v="QOP"/>
    <s v="E54000057"/>
    <x v="36"/>
    <s v="01W"/>
    <s v="E38000174"/>
    <s v="NHS Greater Manchester ICB - 01W"/>
    <x v="4"/>
    <n v="520"/>
  </r>
  <r>
    <s v="Jun"/>
    <s v="2024"/>
    <x v="5"/>
    <d v="2024-06-30T00:00:00"/>
    <s v="Y62"/>
    <s v="E40000014"/>
    <x v="5"/>
    <s v="QOP"/>
    <s v="E54000057"/>
    <x v="36"/>
    <s v="01W"/>
    <s v="E38000174"/>
    <s v="NHS Greater Manchester ICB - 01W"/>
    <x v="5"/>
    <n v="915"/>
  </r>
  <r>
    <s v="Jun"/>
    <s v="2024"/>
    <x v="5"/>
    <d v="2024-06-30T00:00:00"/>
    <s v="Y62"/>
    <s v="E40000014"/>
    <x v="5"/>
    <s v="QOP"/>
    <s v="E54000057"/>
    <x v="36"/>
    <s v="01Y"/>
    <s v="E38000263"/>
    <s v="NHS Greater Manchester ICB - 01Y"/>
    <x v="0"/>
    <n v="60"/>
  </r>
  <r>
    <s v="Jun"/>
    <s v="2024"/>
    <x v="5"/>
    <d v="2024-06-30T00:00:00"/>
    <s v="Y62"/>
    <s v="E40000014"/>
    <x v="5"/>
    <s v="QOP"/>
    <s v="E54000057"/>
    <x v="36"/>
    <s v="01Y"/>
    <s v="E38000263"/>
    <s v="NHS Greater Manchester ICB - 01Y"/>
    <x v="1"/>
    <s v="*"/>
  </r>
  <r>
    <s v="Jun"/>
    <s v="2024"/>
    <x v="5"/>
    <d v="2024-06-30T00:00:00"/>
    <s v="Y62"/>
    <s v="E40000014"/>
    <x v="5"/>
    <s v="QOP"/>
    <s v="E54000057"/>
    <x v="36"/>
    <s v="01Y"/>
    <s v="E38000263"/>
    <s v="NHS Greater Manchester ICB - 01Y"/>
    <x v="2"/>
    <n v="50"/>
  </r>
  <r>
    <s v="Jun"/>
    <s v="2024"/>
    <x v="5"/>
    <d v="2024-06-30T00:00:00"/>
    <s v="Y62"/>
    <s v="E40000014"/>
    <x v="5"/>
    <s v="QOP"/>
    <s v="E54000057"/>
    <x v="36"/>
    <s v="01Y"/>
    <s v="E38000263"/>
    <s v="NHS Greater Manchester ICB - 01Y"/>
    <x v="3"/>
    <n v="745"/>
  </r>
  <r>
    <s v="Jun"/>
    <s v="2024"/>
    <x v="5"/>
    <d v="2024-06-30T00:00:00"/>
    <s v="Y62"/>
    <s v="E40000014"/>
    <x v="5"/>
    <s v="QOP"/>
    <s v="E54000057"/>
    <x v="36"/>
    <s v="01Y"/>
    <s v="E38000263"/>
    <s v="NHS Greater Manchester ICB - 01Y"/>
    <x v="4"/>
    <n v="325"/>
  </r>
  <r>
    <s v="Jun"/>
    <s v="2024"/>
    <x v="5"/>
    <d v="2024-06-30T00:00:00"/>
    <s v="Y62"/>
    <s v="E40000014"/>
    <x v="5"/>
    <s v="QOP"/>
    <s v="E54000057"/>
    <x v="36"/>
    <s v="01Y"/>
    <s v="E38000263"/>
    <s v="NHS Greater Manchester ICB - 01Y"/>
    <x v="5"/>
    <n v="575"/>
  </r>
  <r>
    <s v="Jun"/>
    <s v="2024"/>
    <x v="5"/>
    <d v="2024-06-30T00:00:00"/>
    <s v="Y62"/>
    <s v="E40000014"/>
    <x v="5"/>
    <s v="QOP"/>
    <s v="E54000057"/>
    <x v="36"/>
    <s v="02A"/>
    <s v="E38000187"/>
    <s v="NHS Greater Manchester ICB - 02A"/>
    <x v="0"/>
    <n v="40"/>
  </r>
  <r>
    <s v="Jun"/>
    <s v="2024"/>
    <x v="5"/>
    <d v="2024-06-30T00:00:00"/>
    <s v="Y62"/>
    <s v="E40000014"/>
    <x v="5"/>
    <s v="QOP"/>
    <s v="E54000057"/>
    <x v="36"/>
    <s v="02A"/>
    <s v="E38000187"/>
    <s v="NHS Greater Manchester ICB - 02A"/>
    <x v="1"/>
    <s v="*"/>
  </r>
  <r>
    <s v="Jun"/>
    <s v="2024"/>
    <x v="5"/>
    <d v="2024-06-30T00:00:00"/>
    <s v="Y62"/>
    <s v="E40000014"/>
    <x v="5"/>
    <s v="QOP"/>
    <s v="E54000057"/>
    <x v="36"/>
    <s v="02A"/>
    <s v="E38000187"/>
    <s v="NHS Greater Manchester ICB - 02A"/>
    <x v="2"/>
    <n v="130"/>
  </r>
  <r>
    <s v="Jun"/>
    <s v="2024"/>
    <x v="5"/>
    <d v="2024-06-30T00:00:00"/>
    <s v="Y62"/>
    <s v="E40000014"/>
    <x v="5"/>
    <s v="QOP"/>
    <s v="E54000057"/>
    <x v="36"/>
    <s v="02A"/>
    <s v="E38000187"/>
    <s v="NHS Greater Manchester ICB - 02A"/>
    <x v="3"/>
    <n v="1120"/>
  </r>
  <r>
    <s v="Jun"/>
    <s v="2024"/>
    <x v="5"/>
    <d v="2024-06-30T00:00:00"/>
    <s v="Y62"/>
    <s v="E40000014"/>
    <x v="5"/>
    <s v="QOP"/>
    <s v="E54000057"/>
    <x v="36"/>
    <s v="02A"/>
    <s v="E38000187"/>
    <s v="NHS Greater Manchester ICB - 02A"/>
    <x v="4"/>
    <n v="135"/>
  </r>
  <r>
    <s v="Jun"/>
    <s v="2024"/>
    <x v="5"/>
    <d v="2024-06-30T00:00:00"/>
    <s v="Y62"/>
    <s v="E40000014"/>
    <x v="5"/>
    <s v="QOP"/>
    <s v="E54000057"/>
    <x v="36"/>
    <s v="02A"/>
    <s v="E38000187"/>
    <s v="NHS Greater Manchester ICB - 02A"/>
    <x v="5"/>
    <n v="505"/>
  </r>
  <r>
    <s v="Jun"/>
    <s v="2024"/>
    <x v="5"/>
    <d v="2024-06-30T00:00:00"/>
    <s v="Y62"/>
    <s v="E40000014"/>
    <x v="5"/>
    <s v="QOP"/>
    <s v="E54000057"/>
    <x v="36"/>
    <s v="02H"/>
    <s v="E38000205"/>
    <s v="NHS Greater Manchester ICB - 02H"/>
    <x v="0"/>
    <n v="70"/>
  </r>
  <r>
    <s v="Jun"/>
    <s v="2024"/>
    <x v="5"/>
    <d v="2024-06-30T00:00:00"/>
    <s v="Y62"/>
    <s v="E40000014"/>
    <x v="5"/>
    <s v="QOP"/>
    <s v="E54000057"/>
    <x v="36"/>
    <s v="02H"/>
    <s v="E38000205"/>
    <s v="NHS Greater Manchester ICB - 02H"/>
    <x v="1"/>
    <s v="*"/>
  </r>
  <r>
    <s v="Jun"/>
    <s v="2024"/>
    <x v="5"/>
    <d v="2024-06-30T00:00:00"/>
    <s v="Y62"/>
    <s v="E40000014"/>
    <x v="5"/>
    <s v="QOP"/>
    <s v="E54000057"/>
    <x v="36"/>
    <s v="02H"/>
    <s v="E38000205"/>
    <s v="NHS Greater Manchester ICB - 02H"/>
    <x v="2"/>
    <n v="225"/>
  </r>
  <r>
    <s v="Jun"/>
    <s v="2024"/>
    <x v="5"/>
    <d v="2024-06-30T00:00:00"/>
    <s v="Y62"/>
    <s v="E40000014"/>
    <x v="5"/>
    <s v="QOP"/>
    <s v="E54000057"/>
    <x v="36"/>
    <s v="02H"/>
    <s v="E38000205"/>
    <s v="NHS Greater Manchester ICB - 02H"/>
    <x v="3"/>
    <n v="1280"/>
  </r>
  <r>
    <s v="Jun"/>
    <s v="2024"/>
    <x v="5"/>
    <d v="2024-06-30T00:00:00"/>
    <s v="Y62"/>
    <s v="E40000014"/>
    <x v="5"/>
    <s v="QOP"/>
    <s v="E54000057"/>
    <x v="36"/>
    <s v="02H"/>
    <s v="E38000205"/>
    <s v="NHS Greater Manchester ICB - 02H"/>
    <x v="4"/>
    <n v="640"/>
  </r>
  <r>
    <s v="Jun"/>
    <s v="2024"/>
    <x v="5"/>
    <d v="2024-06-30T00:00:00"/>
    <s v="Y62"/>
    <s v="E40000014"/>
    <x v="5"/>
    <s v="QOP"/>
    <s v="E54000057"/>
    <x v="36"/>
    <s v="02H"/>
    <s v="E38000205"/>
    <s v="NHS Greater Manchester ICB - 02H"/>
    <x v="5"/>
    <n v="850"/>
  </r>
  <r>
    <s v="Jun"/>
    <s v="2024"/>
    <x v="5"/>
    <d v="2024-06-30T00:00:00"/>
    <s v="Y62"/>
    <s v="E40000014"/>
    <x v="5"/>
    <s v="QOP"/>
    <s v="E54000057"/>
    <x v="36"/>
    <s v="14L"/>
    <s v="E38000217"/>
    <s v="NHS Greater Manchester ICB - 14L"/>
    <x v="0"/>
    <n v="125"/>
  </r>
  <r>
    <s v="Jun"/>
    <s v="2024"/>
    <x v="5"/>
    <d v="2024-06-30T00:00:00"/>
    <s v="Y62"/>
    <s v="E40000014"/>
    <x v="5"/>
    <s v="QOP"/>
    <s v="E54000057"/>
    <x v="36"/>
    <s v="14L"/>
    <s v="E38000217"/>
    <s v="NHS Greater Manchester ICB - 14L"/>
    <x v="1"/>
    <s v="*"/>
  </r>
  <r>
    <s v="Jun"/>
    <s v="2024"/>
    <x v="5"/>
    <d v="2024-06-30T00:00:00"/>
    <s v="Y62"/>
    <s v="E40000014"/>
    <x v="5"/>
    <s v="QOP"/>
    <s v="E54000057"/>
    <x v="36"/>
    <s v="14L"/>
    <s v="E38000217"/>
    <s v="NHS Greater Manchester ICB - 14L"/>
    <x v="2"/>
    <n v="210"/>
  </r>
  <r>
    <s v="Jun"/>
    <s v="2024"/>
    <x v="5"/>
    <d v="2024-06-30T00:00:00"/>
    <s v="Y62"/>
    <s v="E40000014"/>
    <x v="5"/>
    <s v="QOP"/>
    <s v="E54000057"/>
    <x v="36"/>
    <s v="14L"/>
    <s v="E38000217"/>
    <s v="NHS Greater Manchester ICB - 14L"/>
    <x v="3"/>
    <n v="1525"/>
  </r>
  <r>
    <s v="Jun"/>
    <s v="2024"/>
    <x v="5"/>
    <d v="2024-06-30T00:00:00"/>
    <s v="Y62"/>
    <s v="E40000014"/>
    <x v="5"/>
    <s v="QOP"/>
    <s v="E54000057"/>
    <x v="36"/>
    <s v="14L"/>
    <s v="E38000217"/>
    <s v="NHS Greater Manchester ICB - 14L"/>
    <x v="4"/>
    <n v="540"/>
  </r>
  <r>
    <s v="Jun"/>
    <s v="2024"/>
    <x v="5"/>
    <d v="2024-06-30T00:00:00"/>
    <s v="Y62"/>
    <s v="E40000014"/>
    <x v="5"/>
    <s v="QOP"/>
    <s v="E54000057"/>
    <x v="36"/>
    <s v="14L"/>
    <s v="E38000217"/>
    <s v="NHS Greater Manchester ICB - 14L"/>
    <x v="5"/>
    <n v="520"/>
  </r>
  <r>
    <s v="Jun"/>
    <s v="2024"/>
    <x v="5"/>
    <d v="2024-06-30T00:00:00"/>
    <s v="Y62"/>
    <s v="E40000014"/>
    <x v="5"/>
    <s v="QYG"/>
    <s v="E54000008"/>
    <x v="37"/>
    <s v="01F"/>
    <s v="E38000068"/>
    <s v="NHS Cheshire and Merseyside ICB - 01F"/>
    <x v="0"/>
    <n v="20"/>
  </r>
  <r>
    <s v="Jun"/>
    <s v="2024"/>
    <x v="5"/>
    <d v="2024-06-30T00:00:00"/>
    <s v="Y62"/>
    <s v="E40000014"/>
    <x v="5"/>
    <s v="QYG"/>
    <s v="E54000008"/>
    <x v="37"/>
    <s v="01F"/>
    <s v="E38000068"/>
    <s v="NHS Cheshire and Merseyside ICB - 01F"/>
    <x v="1"/>
    <s v="*"/>
  </r>
  <r>
    <s v="Jun"/>
    <s v="2024"/>
    <x v="5"/>
    <d v="2024-06-30T00:00:00"/>
    <s v="Y62"/>
    <s v="E40000014"/>
    <x v="5"/>
    <s v="QYG"/>
    <s v="E54000008"/>
    <x v="37"/>
    <s v="01F"/>
    <s v="E38000068"/>
    <s v="NHS Cheshire and Merseyside ICB - 01F"/>
    <x v="2"/>
    <n v="35"/>
  </r>
  <r>
    <s v="Jun"/>
    <s v="2024"/>
    <x v="5"/>
    <d v="2024-06-30T00:00:00"/>
    <s v="Y62"/>
    <s v="E40000014"/>
    <x v="5"/>
    <s v="QYG"/>
    <s v="E54000008"/>
    <x v="37"/>
    <s v="01F"/>
    <s v="E38000068"/>
    <s v="NHS Cheshire and Merseyside ICB - 01F"/>
    <x v="3"/>
    <n v="685"/>
  </r>
  <r>
    <s v="Jun"/>
    <s v="2024"/>
    <x v="5"/>
    <d v="2024-06-30T00:00:00"/>
    <s v="Y62"/>
    <s v="E40000014"/>
    <x v="5"/>
    <s v="QYG"/>
    <s v="E54000008"/>
    <x v="37"/>
    <s v="01F"/>
    <s v="E38000068"/>
    <s v="NHS Cheshire and Merseyside ICB - 01F"/>
    <x v="4"/>
    <n v="50"/>
  </r>
  <r>
    <s v="Jun"/>
    <s v="2024"/>
    <x v="5"/>
    <d v="2024-06-30T00:00:00"/>
    <s v="Y62"/>
    <s v="E40000014"/>
    <x v="5"/>
    <s v="QYG"/>
    <s v="E54000008"/>
    <x v="37"/>
    <s v="01F"/>
    <s v="E38000068"/>
    <s v="NHS Cheshire and Merseyside ICB - 01F"/>
    <x v="5"/>
    <n v="245"/>
  </r>
  <r>
    <s v="Jun"/>
    <s v="2024"/>
    <x v="5"/>
    <d v="2024-06-30T00:00:00"/>
    <s v="Y62"/>
    <s v="E40000014"/>
    <x v="5"/>
    <s v="QYG"/>
    <s v="E54000008"/>
    <x v="37"/>
    <s v="01J"/>
    <s v="E38000091"/>
    <s v="NHS Cheshire and Merseyside ICB - 01J"/>
    <x v="0"/>
    <n v="10"/>
  </r>
  <r>
    <s v="Jun"/>
    <s v="2024"/>
    <x v="5"/>
    <d v="2024-06-30T00:00:00"/>
    <s v="Y62"/>
    <s v="E40000014"/>
    <x v="5"/>
    <s v="QYG"/>
    <s v="E54000008"/>
    <x v="37"/>
    <s v="01J"/>
    <s v="E38000091"/>
    <s v="NHS Cheshire and Merseyside ICB - 01J"/>
    <x v="1"/>
    <s v="*"/>
  </r>
  <r>
    <s v="Jun"/>
    <s v="2024"/>
    <x v="5"/>
    <d v="2024-06-30T00:00:00"/>
    <s v="Y62"/>
    <s v="E40000014"/>
    <x v="5"/>
    <s v="QYG"/>
    <s v="E54000008"/>
    <x v="37"/>
    <s v="01J"/>
    <s v="E38000091"/>
    <s v="NHS Cheshire and Merseyside ICB - 01J"/>
    <x v="2"/>
    <n v="125"/>
  </r>
  <r>
    <s v="Jun"/>
    <s v="2024"/>
    <x v="5"/>
    <d v="2024-06-30T00:00:00"/>
    <s v="Y62"/>
    <s v="E40000014"/>
    <x v="5"/>
    <s v="QYG"/>
    <s v="E54000008"/>
    <x v="37"/>
    <s v="01J"/>
    <s v="E38000091"/>
    <s v="NHS Cheshire and Merseyside ICB - 01J"/>
    <x v="3"/>
    <n v="655"/>
  </r>
  <r>
    <s v="Jun"/>
    <s v="2024"/>
    <x v="5"/>
    <d v="2024-06-30T00:00:00"/>
    <s v="Y62"/>
    <s v="E40000014"/>
    <x v="5"/>
    <s v="QYG"/>
    <s v="E54000008"/>
    <x v="37"/>
    <s v="01J"/>
    <s v="E38000091"/>
    <s v="NHS Cheshire and Merseyside ICB - 01J"/>
    <x v="4"/>
    <n v="85"/>
  </r>
  <r>
    <s v="Jun"/>
    <s v="2024"/>
    <x v="5"/>
    <d v="2024-06-30T00:00:00"/>
    <s v="Y62"/>
    <s v="E40000014"/>
    <x v="5"/>
    <s v="QYG"/>
    <s v="E54000008"/>
    <x v="37"/>
    <s v="01J"/>
    <s v="E38000091"/>
    <s v="NHS Cheshire and Merseyside ICB - 01J"/>
    <x v="5"/>
    <n v="205"/>
  </r>
  <r>
    <s v="Jun"/>
    <s v="2024"/>
    <x v="5"/>
    <d v="2024-06-30T00:00:00"/>
    <s v="Y62"/>
    <s v="E40000014"/>
    <x v="5"/>
    <s v="QYG"/>
    <s v="E54000008"/>
    <x v="37"/>
    <s v="01T"/>
    <s v="E38000161"/>
    <s v="NHS Cheshire and Merseyside ICB - 01T"/>
    <x v="0"/>
    <s v="*"/>
  </r>
  <r>
    <s v="Jun"/>
    <s v="2024"/>
    <x v="5"/>
    <d v="2024-06-30T00:00:00"/>
    <s v="Y62"/>
    <s v="E40000014"/>
    <x v="5"/>
    <s v="QYG"/>
    <s v="E54000008"/>
    <x v="37"/>
    <s v="01T"/>
    <s v="E38000161"/>
    <s v="NHS Cheshire and Merseyside ICB - 01T"/>
    <x v="1"/>
    <s v="*"/>
  </r>
  <r>
    <s v="Jun"/>
    <s v="2024"/>
    <x v="5"/>
    <d v="2024-06-30T00:00:00"/>
    <s v="Y62"/>
    <s v="E40000014"/>
    <x v="5"/>
    <s v="QYG"/>
    <s v="E54000008"/>
    <x v="37"/>
    <s v="01T"/>
    <s v="E38000161"/>
    <s v="NHS Cheshire and Merseyside ICB - 01T"/>
    <x v="2"/>
    <n v="90"/>
  </r>
  <r>
    <s v="Jun"/>
    <s v="2024"/>
    <x v="5"/>
    <d v="2024-06-30T00:00:00"/>
    <s v="Y62"/>
    <s v="E40000014"/>
    <x v="5"/>
    <s v="QYG"/>
    <s v="E54000008"/>
    <x v="37"/>
    <s v="01T"/>
    <s v="E38000161"/>
    <s v="NHS Cheshire and Merseyside ICB - 01T"/>
    <x v="3"/>
    <n v="755"/>
  </r>
  <r>
    <s v="Jun"/>
    <s v="2024"/>
    <x v="5"/>
    <d v="2024-06-30T00:00:00"/>
    <s v="Y62"/>
    <s v="E40000014"/>
    <x v="5"/>
    <s v="QYG"/>
    <s v="E54000008"/>
    <x v="37"/>
    <s v="01T"/>
    <s v="E38000161"/>
    <s v="NHS Cheshire and Merseyside ICB - 01T"/>
    <x v="4"/>
    <n v="80"/>
  </r>
  <r>
    <s v="Jun"/>
    <s v="2024"/>
    <x v="5"/>
    <d v="2024-06-30T00:00:00"/>
    <s v="Y62"/>
    <s v="E40000014"/>
    <x v="5"/>
    <s v="QYG"/>
    <s v="E54000008"/>
    <x v="37"/>
    <s v="01T"/>
    <s v="E38000161"/>
    <s v="NHS Cheshire and Merseyside ICB - 01T"/>
    <x v="5"/>
    <n v="310"/>
  </r>
  <r>
    <s v="Jun"/>
    <s v="2024"/>
    <x v="5"/>
    <d v="2024-06-30T00:00:00"/>
    <s v="Y62"/>
    <s v="E40000014"/>
    <x v="5"/>
    <s v="QYG"/>
    <s v="E54000008"/>
    <x v="37"/>
    <s v="01V"/>
    <s v="E38000170"/>
    <s v="NHS Cheshire and Merseyside ICB - 01V"/>
    <x v="0"/>
    <n v="5"/>
  </r>
  <r>
    <s v="Jun"/>
    <s v="2024"/>
    <x v="5"/>
    <d v="2024-06-30T00:00:00"/>
    <s v="Y62"/>
    <s v="E40000014"/>
    <x v="5"/>
    <s v="QYG"/>
    <s v="E54000008"/>
    <x v="37"/>
    <s v="01V"/>
    <s v="E38000170"/>
    <s v="NHS Cheshire and Merseyside ICB - 01V"/>
    <x v="1"/>
    <s v="*"/>
  </r>
  <r>
    <s v="Jun"/>
    <s v="2024"/>
    <x v="5"/>
    <d v="2024-06-30T00:00:00"/>
    <s v="Y62"/>
    <s v="E40000014"/>
    <x v="5"/>
    <s v="QYG"/>
    <s v="E54000008"/>
    <x v="37"/>
    <s v="01V"/>
    <s v="E38000170"/>
    <s v="NHS Cheshire and Merseyside ICB - 01V"/>
    <x v="2"/>
    <n v="335"/>
  </r>
  <r>
    <s v="Jun"/>
    <s v="2024"/>
    <x v="5"/>
    <d v="2024-06-30T00:00:00"/>
    <s v="Y62"/>
    <s v="E40000014"/>
    <x v="5"/>
    <s v="QYG"/>
    <s v="E54000008"/>
    <x v="37"/>
    <s v="01V"/>
    <s v="E38000170"/>
    <s v="NHS Cheshire and Merseyside ICB - 01V"/>
    <x v="3"/>
    <n v="875"/>
  </r>
  <r>
    <s v="Jun"/>
    <s v="2024"/>
    <x v="5"/>
    <d v="2024-06-30T00:00:00"/>
    <s v="Y62"/>
    <s v="E40000014"/>
    <x v="5"/>
    <s v="QYG"/>
    <s v="E54000008"/>
    <x v="37"/>
    <s v="01V"/>
    <s v="E38000170"/>
    <s v="NHS Cheshire and Merseyside ICB - 01V"/>
    <x v="4"/>
    <n v="90"/>
  </r>
  <r>
    <s v="Jun"/>
    <s v="2024"/>
    <x v="5"/>
    <d v="2024-06-30T00:00:00"/>
    <s v="Y62"/>
    <s v="E40000014"/>
    <x v="5"/>
    <s v="QYG"/>
    <s v="E54000008"/>
    <x v="37"/>
    <s v="01V"/>
    <s v="E38000170"/>
    <s v="NHS Cheshire and Merseyside ICB - 01V"/>
    <x v="5"/>
    <n v="515"/>
  </r>
  <r>
    <s v="Jun"/>
    <s v="2024"/>
    <x v="5"/>
    <d v="2024-06-30T00:00:00"/>
    <s v="Y62"/>
    <s v="E40000014"/>
    <x v="5"/>
    <s v="QYG"/>
    <s v="E54000008"/>
    <x v="37"/>
    <s v="01X"/>
    <s v="E38000172"/>
    <s v="NHS Cheshire and Merseyside ICB - 01X"/>
    <x v="0"/>
    <n v="125"/>
  </r>
  <r>
    <s v="Jun"/>
    <s v="2024"/>
    <x v="5"/>
    <d v="2024-06-30T00:00:00"/>
    <s v="Y62"/>
    <s v="E40000014"/>
    <x v="5"/>
    <s v="QYG"/>
    <s v="E54000008"/>
    <x v="37"/>
    <s v="01X"/>
    <s v="E38000172"/>
    <s v="NHS Cheshire and Merseyside ICB - 01X"/>
    <x v="1"/>
    <s v="*"/>
  </r>
  <r>
    <s v="Jun"/>
    <s v="2024"/>
    <x v="5"/>
    <d v="2024-06-30T00:00:00"/>
    <s v="Y62"/>
    <s v="E40000014"/>
    <x v="5"/>
    <s v="QYG"/>
    <s v="E54000008"/>
    <x v="37"/>
    <s v="01X"/>
    <s v="E38000172"/>
    <s v="NHS Cheshire and Merseyside ICB - 01X"/>
    <x v="2"/>
    <n v="60"/>
  </r>
  <r>
    <s v="Jun"/>
    <s v="2024"/>
    <x v="5"/>
    <d v="2024-06-30T00:00:00"/>
    <s v="Y62"/>
    <s v="E40000014"/>
    <x v="5"/>
    <s v="QYG"/>
    <s v="E54000008"/>
    <x v="37"/>
    <s v="01X"/>
    <s v="E38000172"/>
    <s v="NHS Cheshire and Merseyside ICB - 01X"/>
    <x v="3"/>
    <n v="940"/>
  </r>
  <r>
    <s v="Jun"/>
    <s v="2024"/>
    <x v="5"/>
    <d v="2024-06-30T00:00:00"/>
    <s v="Y62"/>
    <s v="E40000014"/>
    <x v="5"/>
    <s v="QYG"/>
    <s v="E54000008"/>
    <x v="37"/>
    <s v="01X"/>
    <s v="E38000172"/>
    <s v="NHS Cheshire and Merseyside ICB - 01X"/>
    <x v="4"/>
    <n v="295"/>
  </r>
  <r>
    <s v="Jun"/>
    <s v="2024"/>
    <x v="5"/>
    <d v="2024-06-30T00:00:00"/>
    <s v="Y62"/>
    <s v="E40000014"/>
    <x v="5"/>
    <s v="QYG"/>
    <s v="E54000008"/>
    <x v="37"/>
    <s v="01X"/>
    <s v="E38000172"/>
    <s v="NHS Cheshire and Merseyside ICB - 01X"/>
    <x v="5"/>
    <n v="470"/>
  </r>
  <r>
    <s v="Jun"/>
    <s v="2024"/>
    <x v="5"/>
    <d v="2024-06-30T00:00:00"/>
    <s v="Y62"/>
    <s v="E40000014"/>
    <x v="5"/>
    <s v="QYG"/>
    <s v="E54000008"/>
    <x v="37"/>
    <s v="02E"/>
    <s v="E38000194"/>
    <s v="NHS Cheshire and Merseyside ICB - 02E"/>
    <x v="0"/>
    <n v="55"/>
  </r>
  <r>
    <s v="Jun"/>
    <s v="2024"/>
    <x v="5"/>
    <d v="2024-06-30T00:00:00"/>
    <s v="Y62"/>
    <s v="E40000014"/>
    <x v="5"/>
    <s v="QYG"/>
    <s v="E54000008"/>
    <x v="37"/>
    <s v="02E"/>
    <s v="E38000194"/>
    <s v="NHS Cheshire and Merseyside ICB - 02E"/>
    <x v="1"/>
    <s v="*"/>
  </r>
  <r>
    <s v="Jun"/>
    <s v="2024"/>
    <x v="5"/>
    <d v="2024-06-30T00:00:00"/>
    <s v="Y62"/>
    <s v="E40000014"/>
    <x v="5"/>
    <s v="QYG"/>
    <s v="E54000008"/>
    <x v="37"/>
    <s v="02E"/>
    <s v="E38000194"/>
    <s v="NHS Cheshire and Merseyside ICB - 02E"/>
    <x v="2"/>
    <n v="150"/>
  </r>
  <r>
    <s v="Jun"/>
    <s v="2024"/>
    <x v="5"/>
    <d v="2024-06-30T00:00:00"/>
    <s v="Y62"/>
    <s v="E40000014"/>
    <x v="5"/>
    <s v="QYG"/>
    <s v="E54000008"/>
    <x v="37"/>
    <s v="02E"/>
    <s v="E38000194"/>
    <s v="NHS Cheshire and Merseyside ICB - 02E"/>
    <x v="3"/>
    <n v="770"/>
  </r>
  <r>
    <s v="Jun"/>
    <s v="2024"/>
    <x v="5"/>
    <d v="2024-06-30T00:00:00"/>
    <s v="Y62"/>
    <s v="E40000014"/>
    <x v="5"/>
    <s v="QYG"/>
    <s v="E54000008"/>
    <x v="37"/>
    <s v="02E"/>
    <s v="E38000194"/>
    <s v="NHS Cheshire and Merseyside ICB - 02E"/>
    <x v="4"/>
    <n v="370"/>
  </r>
  <r>
    <s v="Jun"/>
    <s v="2024"/>
    <x v="5"/>
    <d v="2024-06-30T00:00:00"/>
    <s v="Y62"/>
    <s v="E40000014"/>
    <x v="5"/>
    <s v="QYG"/>
    <s v="E54000008"/>
    <x v="37"/>
    <s v="02E"/>
    <s v="E38000194"/>
    <s v="NHS Cheshire and Merseyside ICB - 02E"/>
    <x v="5"/>
    <n v="720"/>
  </r>
  <r>
    <s v="Jun"/>
    <s v="2024"/>
    <x v="5"/>
    <d v="2024-06-30T00:00:00"/>
    <s v="Y62"/>
    <s v="E40000014"/>
    <x v="5"/>
    <s v="QYG"/>
    <s v="E54000008"/>
    <x v="37"/>
    <s v="12F"/>
    <s v="E38000208"/>
    <s v="NHS Cheshire and Merseyside ICB - 12F"/>
    <x v="0"/>
    <n v="170"/>
  </r>
  <r>
    <s v="Jun"/>
    <s v="2024"/>
    <x v="5"/>
    <d v="2024-06-30T00:00:00"/>
    <s v="Y62"/>
    <s v="E40000014"/>
    <x v="5"/>
    <s v="QYG"/>
    <s v="E54000008"/>
    <x v="37"/>
    <s v="12F"/>
    <s v="E38000208"/>
    <s v="NHS Cheshire and Merseyside ICB - 12F"/>
    <x v="1"/>
    <s v="*"/>
  </r>
  <r>
    <s v="Jun"/>
    <s v="2024"/>
    <x v="5"/>
    <d v="2024-06-30T00:00:00"/>
    <s v="Y62"/>
    <s v="E40000014"/>
    <x v="5"/>
    <s v="QYG"/>
    <s v="E54000008"/>
    <x v="37"/>
    <s v="12F"/>
    <s v="E38000208"/>
    <s v="NHS Cheshire and Merseyside ICB - 12F"/>
    <x v="2"/>
    <n v="195"/>
  </r>
  <r>
    <s v="Jun"/>
    <s v="2024"/>
    <x v="5"/>
    <d v="2024-06-30T00:00:00"/>
    <s v="Y62"/>
    <s v="E40000014"/>
    <x v="5"/>
    <s v="QYG"/>
    <s v="E54000008"/>
    <x v="37"/>
    <s v="12F"/>
    <s v="E38000208"/>
    <s v="NHS Cheshire and Merseyside ICB - 12F"/>
    <x v="3"/>
    <n v="1710"/>
  </r>
  <r>
    <s v="Jun"/>
    <s v="2024"/>
    <x v="5"/>
    <d v="2024-06-30T00:00:00"/>
    <s v="Y62"/>
    <s v="E40000014"/>
    <x v="5"/>
    <s v="QYG"/>
    <s v="E54000008"/>
    <x v="37"/>
    <s v="12F"/>
    <s v="E38000208"/>
    <s v="NHS Cheshire and Merseyside ICB - 12F"/>
    <x v="4"/>
    <n v="400"/>
  </r>
  <r>
    <s v="Jun"/>
    <s v="2024"/>
    <x v="5"/>
    <d v="2024-06-30T00:00:00"/>
    <s v="Y62"/>
    <s v="E40000014"/>
    <x v="5"/>
    <s v="QYG"/>
    <s v="E54000008"/>
    <x v="37"/>
    <s v="12F"/>
    <s v="E38000208"/>
    <s v="NHS Cheshire and Merseyside ICB - 12F"/>
    <x v="5"/>
    <n v="880"/>
  </r>
  <r>
    <s v="Jun"/>
    <s v="2024"/>
    <x v="5"/>
    <d v="2024-06-30T00:00:00"/>
    <s v="Y62"/>
    <s v="E40000014"/>
    <x v="5"/>
    <s v="QYG"/>
    <s v="E54000008"/>
    <x v="37"/>
    <s v="27D"/>
    <s v="E38000233"/>
    <s v="NHS Cheshire and Merseyside ICB - 27D"/>
    <x v="0"/>
    <n v="230"/>
  </r>
  <r>
    <s v="Jun"/>
    <s v="2024"/>
    <x v="5"/>
    <d v="2024-06-30T00:00:00"/>
    <s v="Y62"/>
    <s v="E40000014"/>
    <x v="5"/>
    <s v="QYG"/>
    <s v="E54000008"/>
    <x v="37"/>
    <s v="27D"/>
    <s v="E38000233"/>
    <s v="NHS Cheshire and Merseyside ICB - 27D"/>
    <x v="1"/>
    <s v="*"/>
  </r>
  <r>
    <s v="Jun"/>
    <s v="2024"/>
    <x v="5"/>
    <d v="2024-06-30T00:00:00"/>
    <s v="Y62"/>
    <s v="E40000014"/>
    <x v="5"/>
    <s v="QYG"/>
    <s v="E54000008"/>
    <x v="37"/>
    <s v="27D"/>
    <s v="E38000233"/>
    <s v="NHS Cheshire and Merseyside ICB - 27D"/>
    <x v="2"/>
    <n v="1170"/>
  </r>
  <r>
    <s v="Jun"/>
    <s v="2024"/>
    <x v="5"/>
    <d v="2024-06-30T00:00:00"/>
    <s v="Y62"/>
    <s v="E40000014"/>
    <x v="5"/>
    <s v="QYG"/>
    <s v="E54000008"/>
    <x v="37"/>
    <s v="27D"/>
    <s v="E38000233"/>
    <s v="NHS Cheshire and Merseyside ICB - 27D"/>
    <x v="3"/>
    <n v="3810"/>
  </r>
  <r>
    <s v="Jun"/>
    <s v="2024"/>
    <x v="5"/>
    <d v="2024-06-30T00:00:00"/>
    <s v="Y62"/>
    <s v="E40000014"/>
    <x v="5"/>
    <s v="QYG"/>
    <s v="E54000008"/>
    <x v="37"/>
    <s v="27D"/>
    <s v="E38000233"/>
    <s v="NHS Cheshire and Merseyside ICB - 27D"/>
    <x v="4"/>
    <n v="1020"/>
  </r>
  <r>
    <s v="Jun"/>
    <s v="2024"/>
    <x v="5"/>
    <d v="2024-06-30T00:00:00"/>
    <s v="Y62"/>
    <s v="E40000014"/>
    <x v="5"/>
    <s v="QYG"/>
    <s v="E54000008"/>
    <x v="37"/>
    <s v="27D"/>
    <s v="E38000233"/>
    <s v="NHS Cheshire and Merseyside ICB - 27D"/>
    <x v="5"/>
    <n v="1800"/>
  </r>
  <r>
    <s v="Jun"/>
    <s v="2024"/>
    <x v="5"/>
    <d v="2024-06-30T00:00:00"/>
    <s v="Y62"/>
    <s v="E40000014"/>
    <x v="5"/>
    <s v="QYG"/>
    <s v="E54000008"/>
    <x v="37"/>
    <s v="99A"/>
    <s v="E38000101"/>
    <s v="NHS Cheshire and Merseyside ICB - 99A"/>
    <x v="0"/>
    <n v="90"/>
  </r>
  <r>
    <s v="Jun"/>
    <s v="2024"/>
    <x v="5"/>
    <d v="2024-06-30T00:00:00"/>
    <s v="Y62"/>
    <s v="E40000014"/>
    <x v="5"/>
    <s v="QYG"/>
    <s v="E54000008"/>
    <x v="37"/>
    <s v="99A"/>
    <s v="E38000101"/>
    <s v="NHS Cheshire and Merseyside ICB - 99A"/>
    <x v="1"/>
    <s v="*"/>
  </r>
  <r>
    <s v="Jun"/>
    <s v="2024"/>
    <x v="5"/>
    <d v="2024-06-30T00:00:00"/>
    <s v="Y62"/>
    <s v="E40000014"/>
    <x v="5"/>
    <s v="QYG"/>
    <s v="E54000008"/>
    <x v="37"/>
    <s v="99A"/>
    <s v="E38000101"/>
    <s v="NHS Cheshire and Merseyside ICB - 99A"/>
    <x v="2"/>
    <n v="265"/>
  </r>
  <r>
    <s v="Jun"/>
    <s v="2024"/>
    <x v="5"/>
    <d v="2024-06-30T00:00:00"/>
    <s v="Y62"/>
    <s v="E40000014"/>
    <x v="5"/>
    <s v="QYG"/>
    <s v="E54000008"/>
    <x v="37"/>
    <s v="99A"/>
    <s v="E38000101"/>
    <s v="NHS Cheshire and Merseyside ICB - 99A"/>
    <x v="3"/>
    <n v="1840"/>
  </r>
  <r>
    <s v="Jun"/>
    <s v="2024"/>
    <x v="5"/>
    <d v="2024-06-30T00:00:00"/>
    <s v="Y62"/>
    <s v="E40000014"/>
    <x v="5"/>
    <s v="QYG"/>
    <s v="E54000008"/>
    <x v="37"/>
    <s v="99A"/>
    <s v="E38000101"/>
    <s v="NHS Cheshire and Merseyside ICB - 99A"/>
    <x v="4"/>
    <n v="365"/>
  </r>
  <r>
    <s v="Jun"/>
    <s v="2024"/>
    <x v="5"/>
    <d v="2024-06-30T00:00:00"/>
    <s v="Y62"/>
    <s v="E40000014"/>
    <x v="5"/>
    <s v="QYG"/>
    <s v="E54000008"/>
    <x v="37"/>
    <s v="99A"/>
    <s v="E38000101"/>
    <s v="NHS Cheshire and Merseyside ICB - 99A"/>
    <x v="5"/>
    <n v="870"/>
  </r>
  <r>
    <s v="Jun"/>
    <s v="2024"/>
    <x v="5"/>
    <d v="2024-06-30T00:00:00"/>
    <s v="Y63"/>
    <s v="E40000012"/>
    <x v="6"/>
    <s v="QF7"/>
    <s v="E54000061"/>
    <x v="38"/>
    <s v="02P"/>
    <s v="E38000006"/>
    <s v="NHS South Yorkshire ICB - 02P"/>
    <x v="0"/>
    <s v="*"/>
  </r>
  <r>
    <s v="Jun"/>
    <s v="2024"/>
    <x v="5"/>
    <d v="2024-06-30T00:00:00"/>
    <s v="Y63"/>
    <s v="E40000012"/>
    <x v="6"/>
    <s v="QF7"/>
    <s v="E54000061"/>
    <x v="38"/>
    <s v="02P"/>
    <s v="E38000006"/>
    <s v="NHS South Yorkshire ICB - 02P"/>
    <x v="1"/>
    <s v="*"/>
  </r>
  <r>
    <s v="Jun"/>
    <s v="2024"/>
    <x v="5"/>
    <d v="2024-06-30T00:00:00"/>
    <s v="Y63"/>
    <s v="E40000012"/>
    <x v="6"/>
    <s v="QF7"/>
    <s v="E54000061"/>
    <x v="38"/>
    <s v="02P"/>
    <s v="E38000006"/>
    <s v="NHS South Yorkshire ICB - 02P"/>
    <x v="2"/>
    <n v="60"/>
  </r>
  <r>
    <s v="Jun"/>
    <s v="2024"/>
    <x v="5"/>
    <d v="2024-06-30T00:00:00"/>
    <s v="Y63"/>
    <s v="E40000012"/>
    <x v="6"/>
    <s v="QF7"/>
    <s v="E54000061"/>
    <x v="38"/>
    <s v="02P"/>
    <s v="E38000006"/>
    <s v="NHS South Yorkshire ICB - 02P"/>
    <x v="3"/>
    <n v="685"/>
  </r>
  <r>
    <s v="Jun"/>
    <s v="2024"/>
    <x v="5"/>
    <d v="2024-06-30T00:00:00"/>
    <s v="Y63"/>
    <s v="E40000012"/>
    <x v="6"/>
    <s v="QF7"/>
    <s v="E54000061"/>
    <x v="38"/>
    <s v="02P"/>
    <s v="E38000006"/>
    <s v="NHS South Yorkshire ICB - 02P"/>
    <x v="4"/>
    <n v="870"/>
  </r>
  <r>
    <s v="Jun"/>
    <s v="2024"/>
    <x v="5"/>
    <d v="2024-06-30T00:00:00"/>
    <s v="Y63"/>
    <s v="E40000012"/>
    <x v="6"/>
    <s v="QF7"/>
    <s v="E54000061"/>
    <x v="38"/>
    <s v="02P"/>
    <s v="E38000006"/>
    <s v="NHS South Yorkshire ICB - 02P"/>
    <x v="5"/>
    <n v="760"/>
  </r>
  <r>
    <s v="Jun"/>
    <s v="2024"/>
    <x v="5"/>
    <d v="2024-06-30T00:00:00"/>
    <s v="Y63"/>
    <s v="E40000012"/>
    <x v="6"/>
    <s v="QF7"/>
    <s v="E54000061"/>
    <x v="38"/>
    <s v="02X"/>
    <s v="E38000044"/>
    <s v="NHS South Yorkshire ICB - 02X"/>
    <x v="0"/>
    <n v="35"/>
  </r>
  <r>
    <s v="Jun"/>
    <s v="2024"/>
    <x v="5"/>
    <d v="2024-06-30T00:00:00"/>
    <s v="Y63"/>
    <s v="E40000012"/>
    <x v="6"/>
    <s v="QF7"/>
    <s v="E54000061"/>
    <x v="38"/>
    <s v="02X"/>
    <s v="E38000044"/>
    <s v="NHS South Yorkshire ICB - 02X"/>
    <x v="1"/>
    <s v="*"/>
  </r>
  <r>
    <s v="Jun"/>
    <s v="2024"/>
    <x v="5"/>
    <d v="2024-06-30T00:00:00"/>
    <s v="Y63"/>
    <s v="E40000012"/>
    <x v="6"/>
    <s v="QF7"/>
    <s v="E54000061"/>
    <x v="38"/>
    <s v="02X"/>
    <s v="E38000044"/>
    <s v="NHS South Yorkshire ICB - 02X"/>
    <x v="2"/>
    <n v="95"/>
  </r>
  <r>
    <s v="Jun"/>
    <s v="2024"/>
    <x v="5"/>
    <d v="2024-06-30T00:00:00"/>
    <s v="Y63"/>
    <s v="E40000012"/>
    <x v="6"/>
    <s v="QF7"/>
    <s v="E54000061"/>
    <x v="38"/>
    <s v="02X"/>
    <s v="E38000044"/>
    <s v="NHS South Yorkshire ICB - 02X"/>
    <x v="3"/>
    <n v="745"/>
  </r>
  <r>
    <s v="Jun"/>
    <s v="2024"/>
    <x v="5"/>
    <d v="2024-06-30T00:00:00"/>
    <s v="Y63"/>
    <s v="E40000012"/>
    <x v="6"/>
    <s v="QF7"/>
    <s v="E54000061"/>
    <x v="38"/>
    <s v="02X"/>
    <s v="E38000044"/>
    <s v="NHS South Yorkshire ICB - 02X"/>
    <x v="4"/>
    <n v="1210"/>
  </r>
  <r>
    <s v="Jun"/>
    <s v="2024"/>
    <x v="5"/>
    <d v="2024-06-30T00:00:00"/>
    <s v="Y63"/>
    <s v="E40000012"/>
    <x v="6"/>
    <s v="QF7"/>
    <s v="E54000061"/>
    <x v="38"/>
    <s v="02X"/>
    <s v="E38000044"/>
    <s v="NHS South Yorkshire ICB - 02X"/>
    <x v="5"/>
    <n v="800"/>
  </r>
  <r>
    <s v="Jun"/>
    <s v="2024"/>
    <x v="5"/>
    <d v="2024-06-30T00:00:00"/>
    <s v="Y63"/>
    <s v="E40000012"/>
    <x v="6"/>
    <s v="QF7"/>
    <s v="E54000061"/>
    <x v="38"/>
    <s v="03L"/>
    <s v="E38000141"/>
    <s v="NHS South Yorkshire ICB - 03L"/>
    <x v="0"/>
    <n v="35"/>
  </r>
  <r>
    <s v="Jun"/>
    <s v="2024"/>
    <x v="5"/>
    <d v="2024-06-30T00:00:00"/>
    <s v="Y63"/>
    <s v="E40000012"/>
    <x v="6"/>
    <s v="QF7"/>
    <s v="E54000061"/>
    <x v="38"/>
    <s v="03L"/>
    <s v="E38000141"/>
    <s v="NHS South Yorkshire ICB - 03L"/>
    <x v="1"/>
    <s v="*"/>
  </r>
  <r>
    <s v="Jun"/>
    <s v="2024"/>
    <x v="5"/>
    <d v="2024-06-30T00:00:00"/>
    <s v="Y63"/>
    <s v="E40000012"/>
    <x v="6"/>
    <s v="QF7"/>
    <s v="E54000061"/>
    <x v="38"/>
    <s v="03L"/>
    <s v="E38000141"/>
    <s v="NHS South Yorkshire ICB - 03L"/>
    <x v="2"/>
    <n v="60"/>
  </r>
  <r>
    <s v="Jun"/>
    <s v="2024"/>
    <x v="5"/>
    <d v="2024-06-30T00:00:00"/>
    <s v="Y63"/>
    <s v="E40000012"/>
    <x v="6"/>
    <s v="QF7"/>
    <s v="E54000061"/>
    <x v="38"/>
    <s v="03L"/>
    <s v="E38000141"/>
    <s v="NHS South Yorkshire ICB - 03L"/>
    <x v="3"/>
    <n v="685"/>
  </r>
  <r>
    <s v="Jun"/>
    <s v="2024"/>
    <x v="5"/>
    <d v="2024-06-30T00:00:00"/>
    <s v="Y63"/>
    <s v="E40000012"/>
    <x v="6"/>
    <s v="QF7"/>
    <s v="E54000061"/>
    <x v="38"/>
    <s v="03L"/>
    <s v="E38000141"/>
    <s v="NHS South Yorkshire ICB - 03L"/>
    <x v="4"/>
    <n v="1400"/>
  </r>
  <r>
    <s v="Jun"/>
    <s v="2024"/>
    <x v="5"/>
    <d v="2024-06-30T00:00:00"/>
    <s v="Y63"/>
    <s v="E40000012"/>
    <x v="6"/>
    <s v="QF7"/>
    <s v="E54000061"/>
    <x v="38"/>
    <s v="03L"/>
    <s v="E38000141"/>
    <s v="NHS South Yorkshire ICB - 03L"/>
    <x v="5"/>
    <n v="825"/>
  </r>
  <r>
    <s v="Jun"/>
    <s v="2024"/>
    <x v="5"/>
    <d v="2024-06-30T00:00:00"/>
    <s v="Y63"/>
    <s v="E40000012"/>
    <x v="6"/>
    <s v="QF7"/>
    <s v="E54000061"/>
    <x v="38"/>
    <s v="03N"/>
    <s v="E38000146"/>
    <s v="NHS South Yorkshire ICB - 03N"/>
    <x v="0"/>
    <n v="160"/>
  </r>
  <r>
    <s v="Jun"/>
    <s v="2024"/>
    <x v="5"/>
    <d v="2024-06-30T00:00:00"/>
    <s v="Y63"/>
    <s v="E40000012"/>
    <x v="6"/>
    <s v="QF7"/>
    <s v="E54000061"/>
    <x v="38"/>
    <s v="03N"/>
    <s v="E38000146"/>
    <s v="NHS South Yorkshire ICB - 03N"/>
    <x v="1"/>
    <s v="*"/>
  </r>
  <r>
    <s v="Jun"/>
    <s v="2024"/>
    <x v="5"/>
    <d v="2024-06-30T00:00:00"/>
    <s v="Y63"/>
    <s v="E40000012"/>
    <x v="6"/>
    <s v="QF7"/>
    <s v="E54000061"/>
    <x v="38"/>
    <s v="03N"/>
    <s v="E38000146"/>
    <s v="NHS South Yorkshire ICB - 03N"/>
    <x v="2"/>
    <n v="365"/>
  </r>
  <r>
    <s v="Jun"/>
    <s v="2024"/>
    <x v="5"/>
    <d v="2024-06-30T00:00:00"/>
    <s v="Y63"/>
    <s v="E40000012"/>
    <x v="6"/>
    <s v="QF7"/>
    <s v="E54000061"/>
    <x v="38"/>
    <s v="03N"/>
    <s v="E38000146"/>
    <s v="NHS South Yorkshire ICB - 03N"/>
    <x v="3"/>
    <n v="2175"/>
  </r>
  <r>
    <s v="Jun"/>
    <s v="2024"/>
    <x v="5"/>
    <d v="2024-06-30T00:00:00"/>
    <s v="Y63"/>
    <s v="E40000012"/>
    <x v="6"/>
    <s v="QF7"/>
    <s v="E54000061"/>
    <x v="38"/>
    <s v="03N"/>
    <s v="E38000146"/>
    <s v="NHS South Yorkshire ICB - 03N"/>
    <x v="4"/>
    <n v="710"/>
  </r>
  <r>
    <s v="Jun"/>
    <s v="2024"/>
    <x v="5"/>
    <d v="2024-06-30T00:00:00"/>
    <s v="Y63"/>
    <s v="E40000012"/>
    <x v="6"/>
    <s v="QF7"/>
    <s v="E54000061"/>
    <x v="38"/>
    <s v="03N"/>
    <s v="E38000146"/>
    <s v="NHS South Yorkshire ICB - 03N"/>
    <x v="5"/>
    <n v="1230"/>
  </r>
  <r>
    <s v="Jun"/>
    <s v="2024"/>
    <x v="5"/>
    <d v="2024-06-30T00:00:00"/>
    <s v="Y63"/>
    <s v="E40000012"/>
    <x v="6"/>
    <s v="QHM"/>
    <s v="E54000050"/>
    <x v="39"/>
    <s v="00L"/>
    <s v="E38000130"/>
    <s v="NHS North East and North Cumbria ICB - 00L"/>
    <x v="0"/>
    <n v="20"/>
  </r>
  <r>
    <s v="Jun"/>
    <s v="2024"/>
    <x v="5"/>
    <d v="2024-06-30T00:00:00"/>
    <s v="Y63"/>
    <s v="E40000012"/>
    <x v="6"/>
    <s v="QHM"/>
    <s v="E54000050"/>
    <x v="39"/>
    <s v="00L"/>
    <s v="E38000130"/>
    <s v="NHS North East and North Cumbria ICB - 00L"/>
    <x v="1"/>
    <s v="*"/>
  </r>
  <r>
    <s v="Jun"/>
    <s v="2024"/>
    <x v="5"/>
    <d v="2024-06-30T00:00:00"/>
    <s v="Y63"/>
    <s v="E40000012"/>
    <x v="6"/>
    <s v="QHM"/>
    <s v="E54000050"/>
    <x v="39"/>
    <s v="00L"/>
    <s v="E38000130"/>
    <s v="NHS North East and North Cumbria ICB - 00L"/>
    <x v="2"/>
    <n v="135"/>
  </r>
  <r>
    <s v="Jun"/>
    <s v="2024"/>
    <x v="5"/>
    <d v="2024-06-30T00:00:00"/>
    <s v="Y63"/>
    <s v="E40000012"/>
    <x v="6"/>
    <s v="QHM"/>
    <s v="E54000050"/>
    <x v="39"/>
    <s v="00L"/>
    <s v="E38000130"/>
    <s v="NHS North East and North Cumbria ICB - 00L"/>
    <x v="3"/>
    <n v="1705"/>
  </r>
  <r>
    <s v="Jun"/>
    <s v="2024"/>
    <x v="5"/>
    <d v="2024-06-30T00:00:00"/>
    <s v="Y63"/>
    <s v="E40000012"/>
    <x v="6"/>
    <s v="QHM"/>
    <s v="E54000050"/>
    <x v="39"/>
    <s v="00L"/>
    <s v="E38000130"/>
    <s v="NHS North East and North Cumbria ICB - 00L"/>
    <x v="4"/>
    <n v="530"/>
  </r>
  <r>
    <s v="Jun"/>
    <s v="2024"/>
    <x v="5"/>
    <d v="2024-06-30T00:00:00"/>
    <s v="Y63"/>
    <s v="E40000012"/>
    <x v="6"/>
    <s v="QHM"/>
    <s v="E54000050"/>
    <x v="39"/>
    <s v="00L"/>
    <s v="E38000130"/>
    <s v="NHS North East and North Cumbria ICB - 00L"/>
    <x v="5"/>
    <n v="1185"/>
  </r>
  <r>
    <s v="Jun"/>
    <s v="2024"/>
    <x v="5"/>
    <d v="2024-06-30T00:00:00"/>
    <s v="Y63"/>
    <s v="E40000012"/>
    <x v="6"/>
    <s v="QHM"/>
    <s v="E54000050"/>
    <x v="39"/>
    <s v="00N"/>
    <s v="E38000163"/>
    <s v="NHS North East and North Cumbria ICB - 00N"/>
    <x v="0"/>
    <n v="10"/>
  </r>
  <r>
    <s v="Jun"/>
    <s v="2024"/>
    <x v="5"/>
    <d v="2024-06-30T00:00:00"/>
    <s v="Y63"/>
    <s v="E40000012"/>
    <x v="6"/>
    <s v="QHM"/>
    <s v="E54000050"/>
    <x v="39"/>
    <s v="00N"/>
    <s v="E38000163"/>
    <s v="NHS North East and North Cumbria ICB - 00N"/>
    <x v="1"/>
    <s v="*"/>
  </r>
  <r>
    <s v="Jun"/>
    <s v="2024"/>
    <x v="5"/>
    <d v="2024-06-30T00:00:00"/>
    <s v="Y63"/>
    <s v="E40000012"/>
    <x v="6"/>
    <s v="QHM"/>
    <s v="E54000050"/>
    <x v="39"/>
    <s v="00N"/>
    <s v="E38000163"/>
    <s v="NHS North East and North Cumbria ICB - 00N"/>
    <x v="2"/>
    <n v="10"/>
  </r>
  <r>
    <s v="Jun"/>
    <s v="2024"/>
    <x v="5"/>
    <d v="2024-06-30T00:00:00"/>
    <s v="Y63"/>
    <s v="E40000012"/>
    <x v="6"/>
    <s v="QHM"/>
    <s v="E54000050"/>
    <x v="39"/>
    <s v="00N"/>
    <s v="E38000163"/>
    <s v="NHS North East and North Cumbria ICB - 00N"/>
    <x v="3"/>
    <n v="740"/>
  </r>
  <r>
    <s v="Jun"/>
    <s v="2024"/>
    <x v="5"/>
    <d v="2024-06-30T00:00:00"/>
    <s v="Y63"/>
    <s v="E40000012"/>
    <x v="6"/>
    <s v="QHM"/>
    <s v="E54000050"/>
    <x v="39"/>
    <s v="00N"/>
    <s v="E38000163"/>
    <s v="NHS North East and North Cumbria ICB - 00N"/>
    <x v="4"/>
    <n v="195"/>
  </r>
  <r>
    <s v="Jun"/>
    <s v="2024"/>
    <x v="5"/>
    <d v="2024-06-30T00:00:00"/>
    <s v="Y63"/>
    <s v="E40000012"/>
    <x v="6"/>
    <s v="QHM"/>
    <s v="E54000050"/>
    <x v="39"/>
    <s v="00N"/>
    <s v="E38000163"/>
    <s v="NHS North East and North Cumbria ICB - 00N"/>
    <x v="5"/>
    <n v="575"/>
  </r>
  <r>
    <s v="Jun"/>
    <s v="2024"/>
    <x v="5"/>
    <d v="2024-06-30T00:00:00"/>
    <s v="Y63"/>
    <s v="E40000012"/>
    <x v="6"/>
    <s v="QHM"/>
    <s v="E54000050"/>
    <x v="39"/>
    <s v="00P"/>
    <s v="E38000176"/>
    <s v="NHS North East and North Cumbria ICB - 00P"/>
    <x v="0"/>
    <n v="10"/>
  </r>
  <r>
    <s v="Jun"/>
    <s v="2024"/>
    <x v="5"/>
    <d v="2024-06-30T00:00:00"/>
    <s v="Y63"/>
    <s v="E40000012"/>
    <x v="6"/>
    <s v="QHM"/>
    <s v="E54000050"/>
    <x v="39"/>
    <s v="00P"/>
    <s v="E38000176"/>
    <s v="NHS North East and North Cumbria ICB - 00P"/>
    <x v="1"/>
    <s v="*"/>
  </r>
  <r>
    <s v="Jun"/>
    <s v="2024"/>
    <x v="5"/>
    <d v="2024-06-30T00:00:00"/>
    <s v="Y63"/>
    <s v="E40000012"/>
    <x v="6"/>
    <s v="QHM"/>
    <s v="E54000050"/>
    <x v="39"/>
    <s v="00P"/>
    <s v="E38000176"/>
    <s v="NHS North East and North Cumbria ICB - 00P"/>
    <x v="2"/>
    <n v="85"/>
  </r>
  <r>
    <s v="Jun"/>
    <s v="2024"/>
    <x v="5"/>
    <d v="2024-06-30T00:00:00"/>
    <s v="Y63"/>
    <s v="E40000012"/>
    <x v="6"/>
    <s v="QHM"/>
    <s v="E54000050"/>
    <x v="39"/>
    <s v="00P"/>
    <s v="E38000176"/>
    <s v="NHS North East and North Cumbria ICB - 00P"/>
    <x v="3"/>
    <n v="770"/>
  </r>
  <r>
    <s v="Jun"/>
    <s v="2024"/>
    <x v="5"/>
    <d v="2024-06-30T00:00:00"/>
    <s v="Y63"/>
    <s v="E40000012"/>
    <x v="6"/>
    <s v="QHM"/>
    <s v="E54000050"/>
    <x v="39"/>
    <s v="00P"/>
    <s v="E38000176"/>
    <s v="NHS North East and North Cumbria ICB - 00P"/>
    <x v="4"/>
    <n v="490"/>
  </r>
  <r>
    <s v="Jun"/>
    <s v="2024"/>
    <x v="5"/>
    <d v="2024-06-30T00:00:00"/>
    <s v="Y63"/>
    <s v="E40000012"/>
    <x v="6"/>
    <s v="QHM"/>
    <s v="E54000050"/>
    <x v="39"/>
    <s v="00P"/>
    <s v="E38000176"/>
    <s v="NHS North East and North Cumbria ICB - 00P"/>
    <x v="5"/>
    <n v="1075"/>
  </r>
  <r>
    <s v="Jun"/>
    <s v="2024"/>
    <x v="5"/>
    <d v="2024-06-30T00:00:00"/>
    <s v="Y63"/>
    <s v="E40000012"/>
    <x v="6"/>
    <s v="QHM"/>
    <s v="E54000050"/>
    <x v="39"/>
    <s v="01H"/>
    <s v="E38000215"/>
    <s v="NHS North East and North Cumbria ICB - 01H"/>
    <x v="0"/>
    <n v="35"/>
  </r>
  <r>
    <s v="Jun"/>
    <s v="2024"/>
    <x v="5"/>
    <d v="2024-06-30T00:00:00"/>
    <s v="Y63"/>
    <s v="E40000012"/>
    <x v="6"/>
    <s v="QHM"/>
    <s v="E54000050"/>
    <x v="39"/>
    <s v="01H"/>
    <s v="E38000215"/>
    <s v="NHS North East and North Cumbria ICB - 01H"/>
    <x v="1"/>
    <s v="*"/>
  </r>
  <r>
    <s v="Jun"/>
    <s v="2024"/>
    <x v="5"/>
    <d v="2024-06-30T00:00:00"/>
    <s v="Y63"/>
    <s v="E40000012"/>
    <x v="6"/>
    <s v="QHM"/>
    <s v="E54000050"/>
    <x v="39"/>
    <s v="01H"/>
    <s v="E38000215"/>
    <s v="NHS North East and North Cumbria ICB - 01H"/>
    <x v="2"/>
    <n v="205"/>
  </r>
  <r>
    <s v="Jun"/>
    <s v="2024"/>
    <x v="5"/>
    <d v="2024-06-30T00:00:00"/>
    <s v="Y63"/>
    <s v="E40000012"/>
    <x v="6"/>
    <s v="QHM"/>
    <s v="E54000050"/>
    <x v="39"/>
    <s v="01H"/>
    <s v="E38000215"/>
    <s v="NHS North East and North Cumbria ICB - 01H"/>
    <x v="3"/>
    <n v="1445"/>
  </r>
  <r>
    <s v="Jun"/>
    <s v="2024"/>
    <x v="5"/>
    <d v="2024-06-30T00:00:00"/>
    <s v="Y63"/>
    <s v="E40000012"/>
    <x v="6"/>
    <s v="QHM"/>
    <s v="E54000050"/>
    <x v="39"/>
    <s v="01H"/>
    <s v="E38000215"/>
    <s v="NHS North East and North Cumbria ICB - 01H"/>
    <x v="4"/>
    <n v="565"/>
  </r>
  <r>
    <s v="Jun"/>
    <s v="2024"/>
    <x v="5"/>
    <d v="2024-06-30T00:00:00"/>
    <s v="Y63"/>
    <s v="E40000012"/>
    <x v="6"/>
    <s v="QHM"/>
    <s v="E54000050"/>
    <x v="39"/>
    <s v="01H"/>
    <s v="E38000215"/>
    <s v="NHS North East and North Cumbria ICB - 01H"/>
    <x v="5"/>
    <n v="770"/>
  </r>
  <r>
    <s v="Jun"/>
    <s v="2024"/>
    <x v="5"/>
    <d v="2024-06-30T00:00:00"/>
    <s v="Y63"/>
    <s v="E40000012"/>
    <x v="6"/>
    <s v="QHM"/>
    <s v="E54000050"/>
    <x v="39"/>
    <s v="13T"/>
    <s v="E38000212"/>
    <s v="NHS North East and North Cumbria ICB - 13T"/>
    <x v="0"/>
    <n v="160"/>
  </r>
  <r>
    <s v="Jun"/>
    <s v="2024"/>
    <x v="5"/>
    <d v="2024-06-30T00:00:00"/>
    <s v="Y63"/>
    <s v="E40000012"/>
    <x v="6"/>
    <s v="QHM"/>
    <s v="E54000050"/>
    <x v="39"/>
    <s v="13T"/>
    <s v="E38000212"/>
    <s v="NHS North East and North Cumbria ICB - 13T"/>
    <x v="1"/>
    <s v="*"/>
  </r>
  <r>
    <s v="Jun"/>
    <s v="2024"/>
    <x v="5"/>
    <d v="2024-06-30T00:00:00"/>
    <s v="Y63"/>
    <s v="E40000012"/>
    <x v="6"/>
    <s v="QHM"/>
    <s v="E54000050"/>
    <x v="39"/>
    <s v="13T"/>
    <s v="E38000212"/>
    <s v="NHS North East and North Cumbria ICB - 13T"/>
    <x v="2"/>
    <n v="335"/>
  </r>
  <r>
    <s v="Jun"/>
    <s v="2024"/>
    <x v="5"/>
    <d v="2024-06-30T00:00:00"/>
    <s v="Y63"/>
    <s v="E40000012"/>
    <x v="6"/>
    <s v="QHM"/>
    <s v="E54000050"/>
    <x v="39"/>
    <s v="13T"/>
    <s v="E38000212"/>
    <s v="NHS North East and North Cumbria ICB - 13T"/>
    <x v="3"/>
    <n v="2050"/>
  </r>
  <r>
    <s v="Jun"/>
    <s v="2024"/>
    <x v="5"/>
    <d v="2024-06-30T00:00:00"/>
    <s v="Y63"/>
    <s v="E40000012"/>
    <x v="6"/>
    <s v="QHM"/>
    <s v="E54000050"/>
    <x v="39"/>
    <s v="13T"/>
    <s v="E38000212"/>
    <s v="NHS North East and North Cumbria ICB - 13T"/>
    <x v="4"/>
    <n v="440"/>
  </r>
  <r>
    <s v="Jun"/>
    <s v="2024"/>
    <x v="5"/>
    <d v="2024-06-30T00:00:00"/>
    <s v="Y63"/>
    <s v="E40000012"/>
    <x v="6"/>
    <s v="QHM"/>
    <s v="E54000050"/>
    <x v="39"/>
    <s v="13T"/>
    <s v="E38000212"/>
    <s v="NHS North East and North Cumbria ICB - 13T"/>
    <x v="5"/>
    <n v="1250"/>
  </r>
  <r>
    <s v="Jun"/>
    <s v="2024"/>
    <x v="5"/>
    <d v="2024-06-30T00:00:00"/>
    <s v="Y63"/>
    <s v="E40000012"/>
    <x v="6"/>
    <s v="QHM"/>
    <s v="E54000050"/>
    <x v="39"/>
    <s v="16C"/>
    <s v="E38000247"/>
    <s v="NHS North East and North Cumbria ICB - 16C"/>
    <x v="0"/>
    <n v="85"/>
  </r>
  <r>
    <s v="Jun"/>
    <s v="2024"/>
    <x v="5"/>
    <d v="2024-06-30T00:00:00"/>
    <s v="Y63"/>
    <s v="E40000012"/>
    <x v="6"/>
    <s v="QHM"/>
    <s v="E54000050"/>
    <x v="39"/>
    <s v="16C"/>
    <s v="E38000247"/>
    <s v="NHS North East and North Cumbria ICB - 16C"/>
    <x v="1"/>
    <s v="*"/>
  </r>
  <r>
    <s v="Jun"/>
    <s v="2024"/>
    <x v="5"/>
    <d v="2024-06-30T00:00:00"/>
    <s v="Y63"/>
    <s v="E40000012"/>
    <x v="6"/>
    <s v="QHM"/>
    <s v="E54000050"/>
    <x v="39"/>
    <s v="16C"/>
    <s v="E38000247"/>
    <s v="NHS North East and North Cumbria ICB - 16C"/>
    <x v="2"/>
    <n v="525"/>
  </r>
  <r>
    <s v="Jun"/>
    <s v="2024"/>
    <x v="5"/>
    <d v="2024-06-30T00:00:00"/>
    <s v="Y63"/>
    <s v="E40000012"/>
    <x v="6"/>
    <s v="QHM"/>
    <s v="E54000050"/>
    <x v="39"/>
    <s v="16C"/>
    <s v="E38000247"/>
    <s v="NHS North East and North Cumbria ICB - 16C"/>
    <x v="3"/>
    <n v="1670"/>
  </r>
  <r>
    <s v="Jun"/>
    <s v="2024"/>
    <x v="5"/>
    <d v="2024-06-30T00:00:00"/>
    <s v="Y63"/>
    <s v="E40000012"/>
    <x v="6"/>
    <s v="QHM"/>
    <s v="E54000050"/>
    <x v="39"/>
    <s v="16C"/>
    <s v="E38000247"/>
    <s v="NHS North East and North Cumbria ICB - 16C"/>
    <x v="4"/>
    <n v="2155"/>
  </r>
  <r>
    <s v="Jun"/>
    <s v="2024"/>
    <x v="5"/>
    <d v="2024-06-30T00:00:00"/>
    <s v="Y63"/>
    <s v="E40000012"/>
    <x v="6"/>
    <s v="QHM"/>
    <s v="E54000050"/>
    <x v="39"/>
    <s v="16C"/>
    <s v="E38000247"/>
    <s v="NHS North East and North Cumbria ICB - 16C"/>
    <x v="5"/>
    <n v="2060"/>
  </r>
  <r>
    <s v="Jun"/>
    <s v="2024"/>
    <x v="5"/>
    <d v="2024-06-30T00:00:00"/>
    <s v="Y63"/>
    <s v="E40000012"/>
    <x v="6"/>
    <s v="QHM"/>
    <s v="E54000050"/>
    <x v="39"/>
    <s v="84H"/>
    <s v="E38000234"/>
    <s v="NHS North East and North Cumbria ICB - 84H"/>
    <x v="0"/>
    <n v="460"/>
  </r>
  <r>
    <s v="Jun"/>
    <s v="2024"/>
    <x v="5"/>
    <d v="2024-06-30T00:00:00"/>
    <s v="Y63"/>
    <s v="E40000012"/>
    <x v="6"/>
    <s v="QHM"/>
    <s v="E54000050"/>
    <x v="39"/>
    <s v="84H"/>
    <s v="E38000234"/>
    <s v="NHS North East and North Cumbria ICB - 84H"/>
    <x v="1"/>
    <s v="*"/>
  </r>
  <r>
    <s v="Jun"/>
    <s v="2024"/>
    <x v="5"/>
    <d v="2024-06-30T00:00:00"/>
    <s v="Y63"/>
    <s v="E40000012"/>
    <x v="6"/>
    <s v="QHM"/>
    <s v="E54000050"/>
    <x v="39"/>
    <s v="84H"/>
    <s v="E38000234"/>
    <s v="NHS North East and North Cumbria ICB - 84H"/>
    <x v="2"/>
    <n v="110"/>
  </r>
  <r>
    <s v="Jun"/>
    <s v="2024"/>
    <x v="5"/>
    <d v="2024-06-30T00:00:00"/>
    <s v="Y63"/>
    <s v="E40000012"/>
    <x v="6"/>
    <s v="QHM"/>
    <s v="E54000050"/>
    <x v="39"/>
    <s v="84H"/>
    <s v="E38000234"/>
    <s v="NHS North East and North Cumbria ICB - 84H"/>
    <x v="3"/>
    <n v="1490"/>
  </r>
  <r>
    <s v="Jun"/>
    <s v="2024"/>
    <x v="5"/>
    <d v="2024-06-30T00:00:00"/>
    <s v="Y63"/>
    <s v="E40000012"/>
    <x v="6"/>
    <s v="QHM"/>
    <s v="E54000050"/>
    <x v="39"/>
    <s v="84H"/>
    <s v="E38000234"/>
    <s v="NHS North East and North Cumbria ICB - 84H"/>
    <x v="4"/>
    <n v="1730"/>
  </r>
  <r>
    <s v="Jun"/>
    <s v="2024"/>
    <x v="5"/>
    <d v="2024-06-30T00:00:00"/>
    <s v="Y63"/>
    <s v="E40000012"/>
    <x v="6"/>
    <s v="QHM"/>
    <s v="E54000050"/>
    <x v="39"/>
    <s v="84H"/>
    <s v="E38000234"/>
    <s v="NHS North East and North Cumbria ICB - 84H"/>
    <x v="5"/>
    <n v="1635"/>
  </r>
  <r>
    <s v="Jun"/>
    <s v="2024"/>
    <x v="5"/>
    <d v="2024-06-30T00:00:00"/>
    <s v="Y63"/>
    <s v="E40000012"/>
    <x v="6"/>
    <s v="QHM"/>
    <s v="E54000050"/>
    <x v="39"/>
    <s v="99C"/>
    <s v="E38000127"/>
    <s v="NHS North East and North Cumbria ICB - 99C"/>
    <x v="0"/>
    <n v="45"/>
  </r>
  <r>
    <s v="Jun"/>
    <s v="2024"/>
    <x v="5"/>
    <d v="2024-06-30T00:00:00"/>
    <s v="Y63"/>
    <s v="E40000012"/>
    <x v="6"/>
    <s v="QHM"/>
    <s v="E54000050"/>
    <x v="39"/>
    <s v="99C"/>
    <s v="E38000127"/>
    <s v="NHS North East and North Cumbria ICB - 99C"/>
    <x v="1"/>
    <s v="*"/>
  </r>
  <r>
    <s v="Jun"/>
    <s v="2024"/>
    <x v="5"/>
    <d v="2024-06-30T00:00:00"/>
    <s v="Y63"/>
    <s v="E40000012"/>
    <x v="6"/>
    <s v="QHM"/>
    <s v="E54000050"/>
    <x v="39"/>
    <s v="99C"/>
    <s v="E38000127"/>
    <s v="NHS North East and North Cumbria ICB - 99C"/>
    <x v="2"/>
    <n v="125"/>
  </r>
  <r>
    <s v="Jun"/>
    <s v="2024"/>
    <x v="5"/>
    <d v="2024-06-30T00:00:00"/>
    <s v="Y63"/>
    <s v="E40000012"/>
    <x v="6"/>
    <s v="QHM"/>
    <s v="E54000050"/>
    <x v="39"/>
    <s v="99C"/>
    <s v="E38000127"/>
    <s v="NHS North East and North Cumbria ICB - 99C"/>
    <x v="3"/>
    <n v="970"/>
  </r>
  <r>
    <s v="Jun"/>
    <s v="2024"/>
    <x v="5"/>
    <d v="2024-06-30T00:00:00"/>
    <s v="Y63"/>
    <s v="E40000012"/>
    <x v="6"/>
    <s v="QHM"/>
    <s v="E54000050"/>
    <x v="39"/>
    <s v="99C"/>
    <s v="E38000127"/>
    <s v="NHS North East and North Cumbria ICB - 99C"/>
    <x v="4"/>
    <n v="365"/>
  </r>
  <r>
    <s v="Jun"/>
    <s v="2024"/>
    <x v="5"/>
    <d v="2024-06-30T00:00:00"/>
    <s v="Y63"/>
    <s v="E40000012"/>
    <x v="6"/>
    <s v="QHM"/>
    <s v="E54000050"/>
    <x v="39"/>
    <s v="99C"/>
    <s v="E38000127"/>
    <s v="NHS North East and North Cumbria ICB - 99C"/>
    <x v="5"/>
    <n v="640"/>
  </r>
  <r>
    <s v="Jun"/>
    <s v="2024"/>
    <x v="5"/>
    <d v="2024-06-30T00:00:00"/>
    <s v="Y63"/>
    <s v="E40000012"/>
    <x v="6"/>
    <s v="QOQ"/>
    <s v="E54000051"/>
    <x v="40"/>
    <s v="02Y"/>
    <s v="E38000052"/>
    <s v="NHS Humber and North Yorkshire ICB - 02Y"/>
    <x v="0"/>
    <s v="*"/>
  </r>
  <r>
    <s v="Jun"/>
    <s v="2024"/>
    <x v="5"/>
    <d v="2024-06-30T00:00:00"/>
    <s v="Y63"/>
    <s v="E40000012"/>
    <x v="6"/>
    <s v="QOQ"/>
    <s v="E54000051"/>
    <x v="40"/>
    <s v="02Y"/>
    <s v="E38000052"/>
    <s v="NHS Humber and North Yorkshire ICB - 02Y"/>
    <x v="1"/>
    <s v="*"/>
  </r>
  <r>
    <s v="Jun"/>
    <s v="2024"/>
    <x v="5"/>
    <d v="2024-06-30T00:00:00"/>
    <s v="Y63"/>
    <s v="E40000012"/>
    <x v="6"/>
    <s v="QOQ"/>
    <s v="E54000051"/>
    <x v="40"/>
    <s v="02Y"/>
    <s v="E38000052"/>
    <s v="NHS Humber and North Yorkshire ICB - 02Y"/>
    <x v="2"/>
    <n v="5"/>
  </r>
  <r>
    <s v="Jun"/>
    <s v="2024"/>
    <x v="5"/>
    <d v="2024-06-30T00:00:00"/>
    <s v="Y63"/>
    <s v="E40000012"/>
    <x v="6"/>
    <s v="QOQ"/>
    <s v="E54000051"/>
    <x v="40"/>
    <s v="02Y"/>
    <s v="E38000052"/>
    <s v="NHS Humber and North Yorkshire ICB - 02Y"/>
    <x v="3"/>
    <n v="1260"/>
  </r>
  <r>
    <s v="Jun"/>
    <s v="2024"/>
    <x v="5"/>
    <d v="2024-06-30T00:00:00"/>
    <s v="Y63"/>
    <s v="E40000012"/>
    <x v="6"/>
    <s v="QOQ"/>
    <s v="E54000051"/>
    <x v="40"/>
    <s v="02Y"/>
    <s v="E38000052"/>
    <s v="NHS Humber and North Yorkshire ICB - 02Y"/>
    <x v="4"/>
    <n v="510"/>
  </r>
  <r>
    <s v="Jun"/>
    <s v="2024"/>
    <x v="5"/>
    <d v="2024-06-30T00:00:00"/>
    <s v="Y63"/>
    <s v="E40000012"/>
    <x v="6"/>
    <s v="QOQ"/>
    <s v="E54000051"/>
    <x v="40"/>
    <s v="02Y"/>
    <s v="E38000052"/>
    <s v="NHS Humber and North Yorkshire ICB - 02Y"/>
    <x v="5"/>
    <n v="1595"/>
  </r>
  <r>
    <s v="Jun"/>
    <s v="2024"/>
    <x v="5"/>
    <d v="2024-06-30T00:00:00"/>
    <s v="Y63"/>
    <s v="E40000012"/>
    <x v="6"/>
    <s v="QOQ"/>
    <s v="E54000051"/>
    <x v="40"/>
    <s v="03F"/>
    <s v="E38000085"/>
    <s v="NHS Humber and North Yorkshire ICB - 03F"/>
    <x v="0"/>
    <n v="5"/>
  </r>
  <r>
    <s v="Jun"/>
    <s v="2024"/>
    <x v="5"/>
    <d v="2024-06-30T00:00:00"/>
    <s v="Y63"/>
    <s v="E40000012"/>
    <x v="6"/>
    <s v="QOQ"/>
    <s v="E54000051"/>
    <x v="40"/>
    <s v="03F"/>
    <s v="E38000085"/>
    <s v="NHS Humber and North Yorkshire ICB - 03F"/>
    <x v="1"/>
    <s v="*"/>
  </r>
  <r>
    <s v="Jun"/>
    <s v="2024"/>
    <x v="5"/>
    <d v="2024-06-30T00:00:00"/>
    <s v="Y63"/>
    <s v="E40000012"/>
    <x v="6"/>
    <s v="QOQ"/>
    <s v="E54000051"/>
    <x v="40"/>
    <s v="03F"/>
    <s v="E38000085"/>
    <s v="NHS Humber and North Yorkshire ICB - 03F"/>
    <x v="2"/>
    <n v="45"/>
  </r>
  <r>
    <s v="Jun"/>
    <s v="2024"/>
    <x v="5"/>
    <d v="2024-06-30T00:00:00"/>
    <s v="Y63"/>
    <s v="E40000012"/>
    <x v="6"/>
    <s v="QOQ"/>
    <s v="E54000051"/>
    <x v="40"/>
    <s v="03F"/>
    <s v="E38000085"/>
    <s v="NHS Humber and North Yorkshire ICB - 03F"/>
    <x v="3"/>
    <n v="585"/>
  </r>
  <r>
    <s v="Jun"/>
    <s v="2024"/>
    <x v="5"/>
    <d v="2024-06-30T00:00:00"/>
    <s v="Y63"/>
    <s v="E40000012"/>
    <x v="6"/>
    <s v="QOQ"/>
    <s v="E54000051"/>
    <x v="40"/>
    <s v="03F"/>
    <s v="E38000085"/>
    <s v="NHS Humber and North Yorkshire ICB - 03F"/>
    <x v="4"/>
    <n v="635"/>
  </r>
  <r>
    <s v="Jun"/>
    <s v="2024"/>
    <x v="5"/>
    <d v="2024-06-30T00:00:00"/>
    <s v="Y63"/>
    <s v="E40000012"/>
    <x v="6"/>
    <s v="QOQ"/>
    <s v="E54000051"/>
    <x v="40"/>
    <s v="03F"/>
    <s v="E38000085"/>
    <s v="NHS Humber and North Yorkshire ICB - 03F"/>
    <x v="5"/>
    <n v="715"/>
  </r>
  <r>
    <s v="Jun"/>
    <s v="2024"/>
    <x v="5"/>
    <d v="2024-06-30T00:00:00"/>
    <s v="Y63"/>
    <s v="E40000012"/>
    <x v="6"/>
    <s v="QOQ"/>
    <s v="E54000051"/>
    <x v="40"/>
    <s v="03H"/>
    <s v="E38000119"/>
    <s v="NHS Humber and North Yorkshire ICB - 03H"/>
    <x v="0"/>
    <n v="25"/>
  </r>
  <r>
    <s v="Jun"/>
    <s v="2024"/>
    <x v="5"/>
    <d v="2024-06-30T00:00:00"/>
    <s v="Y63"/>
    <s v="E40000012"/>
    <x v="6"/>
    <s v="QOQ"/>
    <s v="E54000051"/>
    <x v="40"/>
    <s v="03H"/>
    <s v="E38000119"/>
    <s v="NHS Humber and North Yorkshire ICB - 03H"/>
    <x v="1"/>
    <s v="*"/>
  </r>
  <r>
    <s v="Jun"/>
    <s v="2024"/>
    <x v="5"/>
    <d v="2024-06-30T00:00:00"/>
    <s v="Y63"/>
    <s v="E40000012"/>
    <x v="6"/>
    <s v="QOQ"/>
    <s v="E54000051"/>
    <x v="40"/>
    <s v="03H"/>
    <s v="E38000119"/>
    <s v="NHS Humber and North Yorkshire ICB - 03H"/>
    <x v="2"/>
    <n v="30"/>
  </r>
  <r>
    <s v="Jun"/>
    <s v="2024"/>
    <x v="5"/>
    <d v="2024-06-30T00:00:00"/>
    <s v="Y63"/>
    <s v="E40000012"/>
    <x v="6"/>
    <s v="QOQ"/>
    <s v="E54000051"/>
    <x v="40"/>
    <s v="03H"/>
    <s v="E38000119"/>
    <s v="NHS Humber and North Yorkshire ICB - 03H"/>
    <x v="3"/>
    <n v="530"/>
  </r>
  <r>
    <s v="Jun"/>
    <s v="2024"/>
    <x v="5"/>
    <d v="2024-06-30T00:00:00"/>
    <s v="Y63"/>
    <s v="E40000012"/>
    <x v="6"/>
    <s v="QOQ"/>
    <s v="E54000051"/>
    <x v="40"/>
    <s v="03H"/>
    <s v="E38000119"/>
    <s v="NHS Humber and North Yorkshire ICB - 03H"/>
    <x v="4"/>
    <n v="475"/>
  </r>
  <r>
    <s v="Jun"/>
    <s v="2024"/>
    <x v="5"/>
    <d v="2024-06-30T00:00:00"/>
    <s v="Y63"/>
    <s v="E40000012"/>
    <x v="6"/>
    <s v="QOQ"/>
    <s v="E54000051"/>
    <x v="40"/>
    <s v="03H"/>
    <s v="E38000119"/>
    <s v="NHS Humber and North Yorkshire ICB - 03H"/>
    <x v="5"/>
    <n v="565"/>
  </r>
  <r>
    <s v="Jun"/>
    <s v="2024"/>
    <x v="5"/>
    <d v="2024-06-30T00:00:00"/>
    <s v="Y63"/>
    <s v="E40000012"/>
    <x v="6"/>
    <s v="QOQ"/>
    <s v="E54000051"/>
    <x v="40"/>
    <s v="03K"/>
    <s v="E38000122"/>
    <s v="NHS Humber and North Yorkshire ICB - 03K"/>
    <x v="0"/>
    <s v="*"/>
  </r>
  <r>
    <s v="Jun"/>
    <s v="2024"/>
    <x v="5"/>
    <d v="2024-06-30T00:00:00"/>
    <s v="Y63"/>
    <s v="E40000012"/>
    <x v="6"/>
    <s v="QOQ"/>
    <s v="E54000051"/>
    <x v="40"/>
    <s v="03K"/>
    <s v="E38000122"/>
    <s v="NHS Humber and North Yorkshire ICB - 03K"/>
    <x v="1"/>
    <s v="*"/>
  </r>
  <r>
    <s v="Jun"/>
    <s v="2024"/>
    <x v="5"/>
    <d v="2024-06-30T00:00:00"/>
    <s v="Y63"/>
    <s v="E40000012"/>
    <x v="6"/>
    <s v="QOQ"/>
    <s v="E54000051"/>
    <x v="40"/>
    <s v="03K"/>
    <s v="E38000122"/>
    <s v="NHS Humber and North Yorkshire ICB - 03K"/>
    <x v="2"/>
    <n v="5"/>
  </r>
  <r>
    <s v="Jun"/>
    <s v="2024"/>
    <x v="5"/>
    <d v="2024-06-30T00:00:00"/>
    <s v="Y63"/>
    <s v="E40000012"/>
    <x v="6"/>
    <s v="QOQ"/>
    <s v="E54000051"/>
    <x v="40"/>
    <s v="03K"/>
    <s v="E38000122"/>
    <s v="NHS Humber and North Yorkshire ICB - 03K"/>
    <x v="3"/>
    <n v="235"/>
  </r>
  <r>
    <s v="Jun"/>
    <s v="2024"/>
    <x v="5"/>
    <d v="2024-06-30T00:00:00"/>
    <s v="Y63"/>
    <s v="E40000012"/>
    <x v="6"/>
    <s v="QOQ"/>
    <s v="E54000051"/>
    <x v="40"/>
    <s v="03K"/>
    <s v="E38000122"/>
    <s v="NHS Humber and North Yorkshire ICB - 03K"/>
    <x v="4"/>
    <n v="620"/>
  </r>
  <r>
    <s v="Jun"/>
    <s v="2024"/>
    <x v="5"/>
    <d v="2024-06-30T00:00:00"/>
    <s v="Y63"/>
    <s v="E40000012"/>
    <x v="6"/>
    <s v="QOQ"/>
    <s v="E54000051"/>
    <x v="40"/>
    <s v="03K"/>
    <s v="E38000122"/>
    <s v="NHS Humber and North Yorkshire ICB - 03K"/>
    <x v="5"/>
    <n v="670"/>
  </r>
  <r>
    <s v="Jun"/>
    <s v="2024"/>
    <x v="5"/>
    <d v="2024-06-30T00:00:00"/>
    <s v="Y63"/>
    <s v="E40000012"/>
    <x v="6"/>
    <s v="QOQ"/>
    <s v="E54000051"/>
    <x v="40"/>
    <s v="03Q"/>
    <s v="E38000188"/>
    <s v="NHS Humber and North Yorkshire ICB - 03Q"/>
    <x v="0"/>
    <s v="*"/>
  </r>
  <r>
    <s v="Jun"/>
    <s v="2024"/>
    <x v="5"/>
    <d v="2024-06-30T00:00:00"/>
    <s v="Y63"/>
    <s v="E40000012"/>
    <x v="6"/>
    <s v="QOQ"/>
    <s v="E54000051"/>
    <x v="40"/>
    <s v="03Q"/>
    <s v="E38000188"/>
    <s v="NHS Humber and North Yorkshire ICB - 03Q"/>
    <x v="1"/>
    <s v="*"/>
  </r>
  <r>
    <s v="Jun"/>
    <s v="2024"/>
    <x v="5"/>
    <d v="2024-06-30T00:00:00"/>
    <s v="Y63"/>
    <s v="E40000012"/>
    <x v="6"/>
    <s v="QOQ"/>
    <s v="E54000051"/>
    <x v="40"/>
    <s v="03Q"/>
    <s v="E38000188"/>
    <s v="NHS Humber and North Yorkshire ICB - 03Q"/>
    <x v="2"/>
    <n v="55"/>
  </r>
  <r>
    <s v="Jun"/>
    <s v="2024"/>
    <x v="5"/>
    <d v="2024-06-30T00:00:00"/>
    <s v="Y63"/>
    <s v="E40000012"/>
    <x v="6"/>
    <s v="QOQ"/>
    <s v="E54000051"/>
    <x v="40"/>
    <s v="03Q"/>
    <s v="E38000188"/>
    <s v="NHS Humber and North Yorkshire ICB - 03Q"/>
    <x v="3"/>
    <n v="745"/>
  </r>
  <r>
    <s v="Jun"/>
    <s v="2024"/>
    <x v="5"/>
    <d v="2024-06-30T00:00:00"/>
    <s v="Y63"/>
    <s v="E40000012"/>
    <x v="6"/>
    <s v="QOQ"/>
    <s v="E54000051"/>
    <x v="40"/>
    <s v="03Q"/>
    <s v="E38000188"/>
    <s v="NHS Humber and North Yorkshire ICB - 03Q"/>
    <x v="4"/>
    <n v="295"/>
  </r>
  <r>
    <s v="Jun"/>
    <s v="2024"/>
    <x v="5"/>
    <d v="2024-06-30T00:00:00"/>
    <s v="Y63"/>
    <s v="E40000012"/>
    <x v="6"/>
    <s v="QOQ"/>
    <s v="E54000051"/>
    <x v="40"/>
    <s v="03Q"/>
    <s v="E38000188"/>
    <s v="NHS Humber and North Yorkshire ICB - 03Q"/>
    <x v="5"/>
    <n v="675"/>
  </r>
  <r>
    <s v="Jun"/>
    <s v="2024"/>
    <x v="5"/>
    <d v="2024-06-30T00:00:00"/>
    <s v="Y63"/>
    <s v="E40000012"/>
    <x v="6"/>
    <s v="QOQ"/>
    <s v="E54000051"/>
    <x v="40"/>
    <s v="42D"/>
    <s v="E38000241"/>
    <s v="NHS Humber and North Yorkshire ICB - 42D"/>
    <x v="0"/>
    <n v="25"/>
  </r>
  <r>
    <s v="Jun"/>
    <s v="2024"/>
    <x v="5"/>
    <d v="2024-06-30T00:00:00"/>
    <s v="Y63"/>
    <s v="E40000012"/>
    <x v="6"/>
    <s v="QOQ"/>
    <s v="E54000051"/>
    <x v="40"/>
    <s v="42D"/>
    <s v="E38000241"/>
    <s v="NHS Humber and North Yorkshire ICB - 42D"/>
    <x v="1"/>
    <s v="*"/>
  </r>
  <r>
    <s v="Jun"/>
    <s v="2024"/>
    <x v="5"/>
    <d v="2024-06-30T00:00:00"/>
    <s v="Y63"/>
    <s v="E40000012"/>
    <x v="6"/>
    <s v="QOQ"/>
    <s v="E54000051"/>
    <x v="40"/>
    <s v="42D"/>
    <s v="E38000241"/>
    <s v="NHS Humber and North Yorkshire ICB - 42D"/>
    <x v="2"/>
    <n v="160"/>
  </r>
  <r>
    <s v="Jun"/>
    <s v="2024"/>
    <x v="5"/>
    <d v="2024-06-30T00:00:00"/>
    <s v="Y63"/>
    <s v="E40000012"/>
    <x v="6"/>
    <s v="QOQ"/>
    <s v="E54000051"/>
    <x v="40"/>
    <s v="42D"/>
    <s v="E38000241"/>
    <s v="NHS Humber and North Yorkshire ICB - 42D"/>
    <x v="3"/>
    <n v="2290"/>
  </r>
  <r>
    <s v="Jun"/>
    <s v="2024"/>
    <x v="5"/>
    <d v="2024-06-30T00:00:00"/>
    <s v="Y63"/>
    <s v="E40000012"/>
    <x v="6"/>
    <s v="QOQ"/>
    <s v="E54000051"/>
    <x v="40"/>
    <s v="42D"/>
    <s v="E38000241"/>
    <s v="NHS Humber and North Yorkshire ICB - 42D"/>
    <x v="4"/>
    <n v="1160"/>
  </r>
  <r>
    <s v="Jun"/>
    <s v="2024"/>
    <x v="5"/>
    <d v="2024-06-30T00:00:00"/>
    <s v="Y63"/>
    <s v="E40000012"/>
    <x v="6"/>
    <s v="QOQ"/>
    <s v="E54000051"/>
    <x v="40"/>
    <s v="42D"/>
    <s v="E38000241"/>
    <s v="NHS Humber and North Yorkshire ICB - 42D"/>
    <x v="5"/>
    <n v="1940"/>
  </r>
  <r>
    <s v="Jun"/>
    <s v="2024"/>
    <x v="5"/>
    <d v="2024-06-30T00:00:00"/>
    <s v="Y63"/>
    <s v="E40000012"/>
    <x v="6"/>
    <s v="QWO"/>
    <s v="E54000054"/>
    <x v="41"/>
    <s v="02T"/>
    <s v="E38000025"/>
    <s v="NHS West Yorkshire ICB - 02T"/>
    <x v="0"/>
    <n v="5"/>
  </r>
  <r>
    <s v="Jun"/>
    <s v="2024"/>
    <x v="5"/>
    <d v="2024-06-30T00:00:00"/>
    <s v="Y63"/>
    <s v="E40000012"/>
    <x v="6"/>
    <s v="QWO"/>
    <s v="E54000054"/>
    <x v="41"/>
    <s v="02T"/>
    <s v="E38000025"/>
    <s v="NHS West Yorkshire ICB - 02T"/>
    <x v="1"/>
    <s v="*"/>
  </r>
  <r>
    <s v="Jun"/>
    <s v="2024"/>
    <x v="5"/>
    <d v="2024-06-30T00:00:00"/>
    <s v="Y63"/>
    <s v="E40000012"/>
    <x v="6"/>
    <s v="QWO"/>
    <s v="E54000054"/>
    <x v="41"/>
    <s v="02T"/>
    <s v="E38000025"/>
    <s v="NHS West Yorkshire ICB - 02T"/>
    <x v="2"/>
    <n v="100"/>
  </r>
  <r>
    <s v="Jun"/>
    <s v="2024"/>
    <x v="5"/>
    <d v="2024-06-30T00:00:00"/>
    <s v="Y63"/>
    <s v="E40000012"/>
    <x v="6"/>
    <s v="QWO"/>
    <s v="E54000054"/>
    <x v="41"/>
    <s v="02T"/>
    <s v="E38000025"/>
    <s v="NHS West Yorkshire ICB - 02T"/>
    <x v="3"/>
    <n v="450"/>
  </r>
  <r>
    <s v="Jun"/>
    <s v="2024"/>
    <x v="5"/>
    <d v="2024-06-30T00:00:00"/>
    <s v="Y63"/>
    <s v="E40000012"/>
    <x v="6"/>
    <s v="QWO"/>
    <s v="E54000054"/>
    <x v="41"/>
    <s v="02T"/>
    <s v="E38000025"/>
    <s v="NHS West Yorkshire ICB - 02T"/>
    <x v="4"/>
    <n v="915"/>
  </r>
  <r>
    <s v="Jun"/>
    <s v="2024"/>
    <x v="5"/>
    <d v="2024-06-30T00:00:00"/>
    <s v="Y63"/>
    <s v="E40000012"/>
    <x v="6"/>
    <s v="QWO"/>
    <s v="E54000054"/>
    <x v="41"/>
    <s v="02T"/>
    <s v="E38000025"/>
    <s v="NHS West Yorkshire ICB - 02T"/>
    <x v="5"/>
    <n v="375"/>
  </r>
  <r>
    <s v="Jun"/>
    <s v="2024"/>
    <x v="5"/>
    <d v="2024-06-30T00:00:00"/>
    <s v="Y63"/>
    <s v="E40000012"/>
    <x v="6"/>
    <s v="QWO"/>
    <s v="E54000054"/>
    <x v="41"/>
    <s v="03R"/>
    <s v="E38000190"/>
    <s v="NHS West Yorkshire ICB - 03R"/>
    <x v="0"/>
    <n v="30"/>
  </r>
  <r>
    <s v="Jun"/>
    <s v="2024"/>
    <x v="5"/>
    <d v="2024-06-30T00:00:00"/>
    <s v="Y63"/>
    <s v="E40000012"/>
    <x v="6"/>
    <s v="QWO"/>
    <s v="E54000054"/>
    <x v="41"/>
    <s v="03R"/>
    <s v="E38000190"/>
    <s v="NHS West Yorkshire ICB - 03R"/>
    <x v="1"/>
    <s v="*"/>
  </r>
  <r>
    <s v="Jun"/>
    <s v="2024"/>
    <x v="5"/>
    <d v="2024-06-30T00:00:00"/>
    <s v="Y63"/>
    <s v="E40000012"/>
    <x v="6"/>
    <s v="QWO"/>
    <s v="E54000054"/>
    <x v="41"/>
    <s v="03R"/>
    <s v="E38000190"/>
    <s v="NHS West Yorkshire ICB - 03R"/>
    <x v="2"/>
    <n v="110"/>
  </r>
  <r>
    <s v="Jun"/>
    <s v="2024"/>
    <x v="5"/>
    <d v="2024-06-30T00:00:00"/>
    <s v="Y63"/>
    <s v="E40000012"/>
    <x v="6"/>
    <s v="QWO"/>
    <s v="E54000054"/>
    <x v="41"/>
    <s v="03R"/>
    <s v="E38000190"/>
    <s v="NHS West Yorkshire ICB - 03R"/>
    <x v="3"/>
    <n v="795"/>
  </r>
  <r>
    <s v="Jun"/>
    <s v="2024"/>
    <x v="5"/>
    <d v="2024-06-30T00:00:00"/>
    <s v="Y63"/>
    <s v="E40000012"/>
    <x v="6"/>
    <s v="QWO"/>
    <s v="E54000054"/>
    <x v="41"/>
    <s v="03R"/>
    <s v="E38000190"/>
    <s v="NHS West Yorkshire ICB - 03R"/>
    <x v="4"/>
    <n v="1130"/>
  </r>
  <r>
    <s v="Jun"/>
    <s v="2024"/>
    <x v="5"/>
    <d v="2024-06-30T00:00:00"/>
    <s v="Y63"/>
    <s v="E40000012"/>
    <x v="6"/>
    <s v="QWO"/>
    <s v="E54000054"/>
    <x v="41"/>
    <s v="03R"/>
    <s v="E38000190"/>
    <s v="NHS West Yorkshire ICB - 03R"/>
    <x v="5"/>
    <n v="980"/>
  </r>
  <r>
    <s v="Jun"/>
    <s v="2024"/>
    <x v="5"/>
    <d v="2024-06-30T00:00:00"/>
    <s v="Y63"/>
    <s v="E40000012"/>
    <x v="6"/>
    <s v="QWO"/>
    <s v="E54000054"/>
    <x v="41"/>
    <s v="15F"/>
    <s v="E38000225"/>
    <s v="NHS West Yorkshire ICB - 15F"/>
    <x v="0"/>
    <n v="130"/>
  </r>
  <r>
    <s v="Jun"/>
    <s v="2024"/>
    <x v="5"/>
    <d v="2024-06-30T00:00:00"/>
    <s v="Y63"/>
    <s v="E40000012"/>
    <x v="6"/>
    <s v="QWO"/>
    <s v="E54000054"/>
    <x v="41"/>
    <s v="15F"/>
    <s v="E38000225"/>
    <s v="NHS West Yorkshire ICB - 15F"/>
    <x v="1"/>
    <n v="5"/>
  </r>
  <r>
    <s v="Jun"/>
    <s v="2024"/>
    <x v="5"/>
    <d v="2024-06-30T00:00:00"/>
    <s v="Y63"/>
    <s v="E40000012"/>
    <x v="6"/>
    <s v="QWO"/>
    <s v="E54000054"/>
    <x v="41"/>
    <s v="15F"/>
    <s v="E38000225"/>
    <s v="NHS West Yorkshire ICB - 15F"/>
    <x v="2"/>
    <n v="410"/>
  </r>
  <r>
    <s v="Jun"/>
    <s v="2024"/>
    <x v="5"/>
    <d v="2024-06-30T00:00:00"/>
    <s v="Y63"/>
    <s v="E40000012"/>
    <x v="6"/>
    <s v="QWO"/>
    <s v="E54000054"/>
    <x v="41"/>
    <s v="15F"/>
    <s v="E38000225"/>
    <s v="NHS West Yorkshire ICB - 15F"/>
    <x v="3"/>
    <n v="2075"/>
  </r>
  <r>
    <s v="Jun"/>
    <s v="2024"/>
    <x v="5"/>
    <d v="2024-06-30T00:00:00"/>
    <s v="Y63"/>
    <s v="E40000012"/>
    <x v="6"/>
    <s v="QWO"/>
    <s v="E54000054"/>
    <x v="41"/>
    <s v="15F"/>
    <s v="E38000225"/>
    <s v="NHS West Yorkshire ICB - 15F"/>
    <x v="4"/>
    <n v="2440"/>
  </r>
  <r>
    <s v="Jun"/>
    <s v="2024"/>
    <x v="5"/>
    <d v="2024-06-30T00:00:00"/>
    <s v="Y63"/>
    <s v="E40000012"/>
    <x v="6"/>
    <s v="QWO"/>
    <s v="E54000054"/>
    <x v="41"/>
    <s v="15F"/>
    <s v="E38000225"/>
    <s v="NHS West Yorkshire ICB - 15F"/>
    <x v="5"/>
    <n v="1645"/>
  </r>
  <r>
    <s v="Jun"/>
    <s v="2024"/>
    <x v="5"/>
    <d v="2024-06-30T00:00:00"/>
    <s v="Y63"/>
    <s v="E40000012"/>
    <x v="6"/>
    <s v="QWO"/>
    <s v="E54000054"/>
    <x v="41"/>
    <s v="36J"/>
    <s v="E38000232"/>
    <s v="NHS West Yorkshire ICB - 36J"/>
    <x v="0"/>
    <n v="335"/>
  </r>
  <r>
    <s v="Jun"/>
    <s v="2024"/>
    <x v="5"/>
    <d v="2024-06-30T00:00:00"/>
    <s v="Y63"/>
    <s v="E40000012"/>
    <x v="6"/>
    <s v="QWO"/>
    <s v="E54000054"/>
    <x v="41"/>
    <s v="36J"/>
    <s v="E38000232"/>
    <s v="NHS West Yorkshire ICB - 36J"/>
    <x v="1"/>
    <s v="*"/>
  </r>
  <r>
    <s v="Jun"/>
    <s v="2024"/>
    <x v="5"/>
    <d v="2024-06-30T00:00:00"/>
    <s v="Y63"/>
    <s v="E40000012"/>
    <x v="6"/>
    <s v="QWO"/>
    <s v="E54000054"/>
    <x v="41"/>
    <s v="36J"/>
    <s v="E38000232"/>
    <s v="NHS West Yorkshire ICB - 36J"/>
    <x v="2"/>
    <n v="365"/>
  </r>
  <r>
    <s v="Jun"/>
    <s v="2024"/>
    <x v="5"/>
    <d v="2024-06-30T00:00:00"/>
    <s v="Y63"/>
    <s v="E40000012"/>
    <x v="6"/>
    <s v="QWO"/>
    <s v="E54000054"/>
    <x v="41"/>
    <s v="36J"/>
    <s v="E38000232"/>
    <s v="NHS West Yorkshire ICB - 36J"/>
    <x v="3"/>
    <n v="1145"/>
  </r>
  <r>
    <s v="Jun"/>
    <s v="2024"/>
    <x v="5"/>
    <d v="2024-06-30T00:00:00"/>
    <s v="Y63"/>
    <s v="E40000012"/>
    <x v="6"/>
    <s v="QWO"/>
    <s v="E54000054"/>
    <x v="41"/>
    <s v="36J"/>
    <s v="E38000232"/>
    <s v="NHS West Yorkshire ICB - 36J"/>
    <x v="4"/>
    <n v="1820"/>
  </r>
  <r>
    <s v="Jun"/>
    <s v="2024"/>
    <x v="5"/>
    <d v="2024-06-30T00:00:00"/>
    <s v="Y63"/>
    <s v="E40000012"/>
    <x v="6"/>
    <s v="QWO"/>
    <s v="E54000054"/>
    <x v="41"/>
    <s v="36J"/>
    <s v="E38000232"/>
    <s v="NHS West Yorkshire ICB - 36J"/>
    <x v="5"/>
    <n v="1310"/>
  </r>
  <r>
    <s v="Jun"/>
    <s v="2024"/>
    <x v="5"/>
    <d v="2024-06-30T00:00:00"/>
    <s v="Y63"/>
    <s v="E40000012"/>
    <x v="6"/>
    <s v="QWO"/>
    <s v="E54000054"/>
    <x v="41"/>
    <s v="X2C4Y"/>
    <s v="E38000254"/>
    <s v="NHS West Yorkshire ICB - X2C4Y"/>
    <x v="0"/>
    <n v="190"/>
  </r>
  <r>
    <s v="Jun"/>
    <s v="2024"/>
    <x v="5"/>
    <d v="2024-06-30T00:00:00"/>
    <s v="Y63"/>
    <s v="E40000012"/>
    <x v="6"/>
    <s v="QWO"/>
    <s v="E54000054"/>
    <x v="41"/>
    <s v="X2C4Y"/>
    <s v="E38000254"/>
    <s v="NHS West Yorkshire ICB - X2C4Y"/>
    <x v="1"/>
    <s v="*"/>
  </r>
  <r>
    <s v="Jun"/>
    <s v="2024"/>
    <x v="5"/>
    <d v="2024-06-30T00:00:00"/>
    <s v="Y63"/>
    <s v="E40000012"/>
    <x v="6"/>
    <s v="QWO"/>
    <s v="E54000054"/>
    <x v="41"/>
    <s v="X2C4Y"/>
    <s v="E38000254"/>
    <s v="NHS West Yorkshire ICB - X2C4Y"/>
    <x v="2"/>
    <n v="190"/>
  </r>
  <r>
    <s v="Jun"/>
    <s v="2024"/>
    <x v="5"/>
    <d v="2024-06-30T00:00:00"/>
    <s v="Y63"/>
    <s v="E40000012"/>
    <x v="6"/>
    <s v="QWO"/>
    <s v="E54000054"/>
    <x v="41"/>
    <s v="X2C4Y"/>
    <s v="E38000254"/>
    <s v="NHS West Yorkshire ICB - X2C4Y"/>
    <x v="3"/>
    <n v="1000"/>
  </r>
  <r>
    <s v="Jun"/>
    <s v="2024"/>
    <x v="5"/>
    <d v="2024-06-30T00:00:00"/>
    <s v="Y63"/>
    <s v="E40000012"/>
    <x v="6"/>
    <s v="QWO"/>
    <s v="E54000054"/>
    <x v="41"/>
    <s v="X2C4Y"/>
    <s v="E38000254"/>
    <s v="NHS West Yorkshire ICB - X2C4Y"/>
    <x v="4"/>
    <n v="1080"/>
  </r>
  <r>
    <s v="Jun"/>
    <s v="2024"/>
    <x v="5"/>
    <d v="2024-06-30T00:00:00"/>
    <s v="Y63"/>
    <s v="E40000012"/>
    <x v="6"/>
    <s v="QWO"/>
    <s v="E54000054"/>
    <x v="41"/>
    <s v="X2C4Y"/>
    <s v="E38000254"/>
    <s v="NHS West Yorkshire ICB - X2C4Y"/>
    <x v="5"/>
    <n v="845"/>
  </r>
  <r>
    <s v="May"/>
    <s v="2024"/>
    <x v="6"/>
    <d v="2024-05-31T00:00:00"/>
    <s v="Y56"/>
    <s v="E40000003"/>
    <x v="0"/>
    <s v="QKK"/>
    <s v="E54000030"/>
    <x v="0"/>
    <s v="72Q"/>
    <s v="E38000244"/>
    <s v="NHS South East London ICB - 72Q"/>
    <x v="0"/>
    <n v="55"/>
  </r>
  <r>
    <s v="May"/>
    <s v="2024"/>
    <x v="6"/>
    <d v="2024-05-31T00:00:00"/>
    <s v="Y56"/>
    <s v="E40000003"/>
    <x v="0"/>
    <s v="QKK"/>
    <s v="E54000030"/>
    <x v="0"/>
    <s v="72Q"/>
    <s v="E38000244"/>
    <s v="NHS South East London ICB - 72Q"/>
    <x v="1"/>
    <n v="10"/>
  </r>
  <r>
    <s v="May"/>
    <s v="2024"/>
    <x v="6"/>
    <d v="2024-05-31T00:00:00"/>
    <s v="Y56"/>
    <s v="E40000003"/>
    <x v="0"/>
    <s v="QKK"/>
    <s v="E54000030"/>
    <x v="0"/>
    <s v="72Q"/>
    <s v="E38000244"/>
    <s v="NHS South East London ICB - 72Q"/>
    <x v="2"/>
    <n v="830"/>
  </r>
  <r>
    <s v="May"/>
    <s v="2024"/>
    <x v="6"/>
    <d v="2024-05-31T00:00:00"/>
    <s v="Y56"/>
    <s v="E40000003"/>
    <x v="0"/>
    <s v="QKK"/>
    <s v="E54000030"/>
    <x v="0"/>
    <s v="72Q"/>
    <s v="E38000244"/>
    <s v="NHS South East London ICB - 72Q"/>
    <x v="3"/>
    <n v="6785"/>
  </r>
  <r>
    <s v="May"/>
    <s v="2024"/>
    <x v="6"/>
    <d v="2024-05-31T00:00:00"/>
    <s v="Y56"/>
    <s v="E40000003"/>
    <x v="0"/>
    <s v="QKK"/>
    <s v="E54000030"/>
    <x v="0"/>
    <s v="72Q"/>
    <s v="E38000244"/>
    <s v="NHS South East London ICB - 72Q"/>
    <x v="4"/>
    <n v="1480"/>
  </r>
  <r>
    <s v="May"/>
    <s v="2024"/>
    <x v="6"/>
    <d v="2024-05-31T00:00:00"/>
    <s v="Y56"/>
    <s v="E40000003"/>
    <x v="0"/>
    <s v="QKK"/>
    <s v="E54000030"/>
    <x v="0"/>
    <s v="72Q"/>
    <s v="E38000244"/>
    <s v="NHS South East London ICB - 72Q"/>
    <x v="5"/>
    <n v="1880"/>
  </r>
  <r>
    <s v="May"/>
    <s v="2024"/>
    <x v="6"/>
    <d v="2024-05-31T00:00:00"/>
    <s v="Y56"/>
    <s v="E40000003"/>
    <x v="0"/>
    <s v="QMF"/>
    <s v="E54000029"/>
    <x v="1"/>
    <s v="A3A8R"/>
    <s v="E38000255"/>
    <s v="NHS North East London ICB - A3A8R"/>
    <x v="0"/>
    <n v="225"/>
  </r>
  <r>
    <s v="May"/>
    <s v="2024"/>
    <x v="6"/>
    <d v="2024-05-31T00:00:00"/>
    <s v="Y56"/>
    <s v="E40000003"/>
    <x v="0"/>
    <s v="QMF"/>
    <s v="E54000029"/>
    <x v="1"/>
    <s v="A3A8R"/>
    <s v="E38000255"/>
    <s v="NHS North East London ICB - A3A8R"/>
    <x v="1"/>
    <n v="15"/>
  </r>
  <r>
    <s v="May"/>
    <s v="2024"/>
    <x v="6"/>
    <d v="2024-05-31T00:00:00"/>
    <s v="Y56"/>
    <s v="E40000003"/>
    <x v="0"/>
    <s v="QMF"/>
    <s v="E54000029"/>
    <x v="1"/>
    <s v="A3A8R"/>
    <s v="E38000255"/>
    <s v="NHS North East London ICB - A3A8R"/>
    <x v="2"/>
    <n v="940"/>
  </r>
  <r>
    <s v="May"/>
    <s v="2024"/>
    <x v="6"/>
    <d v="2024-05-31T00:00:00"/>
    <s v="Y56"/>
    <s v="E40000003"/>
    <x v="0"/>
    <s v="QMF"/>
    <s v="E54000029"/>
    <x v="1"/>
    <s v="A3A8R"/>
    <s v="E38000255"/>
    <s v="NHS North East London ICB - A3A8R"/>
    <x v="3"/>
    <n v="4270"/>
  </r>
  <r>
    <s v="May"/>
    <s v="2024"/>
    <x v="6"/>
    <d v="2024-05-31T00:00:00"/>
    <s v="Y56"/>
    <s v="E40000003"/>
    <x v="0"/>
    <s v="QMF"/>
    <s v="E54000029"/>
    <x v="1"/>
    <s v="A3A8R"/>
    <s v="E38000255"/>
    <s v="NHS North East London ICB - A3A8R"/>
    <x v="4"/>
    <n v="1855"/>
  </r>
  <r>
    <s v="May"/>
    <s v="2024"/>
    <x v="6"/>
    <d v="2024-05-31T00:00:00"/>
    <s v="Y56"/>
    <s v="E40000003"/>
    <x v="0"/>
    <s v="QMF"/>
    <s v="E54000029"/>
    <x v="1"/>
    <s v="A3A8R"/>
    <s v="E38000255"/>
    <s v="NHS North East London ICB - A3A8R"/>
    <x v="5"/>
    <n v="1220"/>
  </r>
  <r>
    <s v="May"/>
    <s v="2024"/>
    <x v="6"/>
    <d v="2024-05-31T00:00:00"/>
    <s v="Y56"/>
    <s v="E40000003"/>
    <x v="0"/>
    <s v="QMJ"/>
    <s v="E54000028"/>
    <x v="2"/>
    <s v="93C"/>
    <s v="E38000240"/>
    <s v="NHS North Central London ICB - 93C"/>
    <x v="0"/>
    <n v="130"/>
  </r>
  <r>
    <s v="May"/>
    <s v="2024"/>
    <x v="6"/>
    <d v="2024-05-31T00:00:00"/>
    <s v="Y56"/>
    <s v="E40000003"/>
    <x v="0"/>
    <s v="QMJ"/>
    <s v="E54000028"/>
    <x v="2"/>
    <s v="93C"/>
    <s v="E38000240"/>
    <s v="NHS North Central London ICB - 93C"/>
    <x v="1"/>
    <n v="15"/>
  </r>
  <r>
    <s v="May"/>
    <s v="2024"/>
    <x v="6"/>
    <d v="2024-05-31T00:00:00"/>
    <s v="Y56"/>
    <s v="E40000003"/>
    <x v="0"/>
    <s v="QMJ"/>
    <s v="E54000028"/>
    <x v="2"/>
    <s v="93C"/>
    <s v="E38000240"/>
    <s v="NHS North Central London ICB - 93C"/>
    <x v="2"/>
    <n v="350"/>
  </r>
  <r>
    <s v="May"/>
    <s v="2024"/>
    <x v="6"/>
    <d v="2024-05-31T00:00:00"/>
    <s v="Y56"/>
    <s v="E40000003"/>
    <x v="0"/>
    <s v="QMJ"/>
    <s v="E54000028"/>
    <x v="2"/>
    <s v="93C"/>
    <s v="E38000240"/>
    <s v="NHS North Central London ICB - 93C"/>
    <x v="3"/>
    <n v="5440"/>
  </r>
  <r>
    <s v="May"/>
    <s v="2024"/>
    <x v="6"/>
    <d v="2024-05-31T00:00:00"/>
    <s v="Y56"/>
    <s v="E40000003"/>
    <x v="0"/>
    <s v="QMJ"/>
    <s v="E54000028"/>
    <x v="2"/>
    <s v="93C"/>
    <s v="E38000240"/>
    <s v="NHS North Central London ICB - 93C"/>
    <x v="4"/>
    <n v="1365"/>
  </r>
  <r>
    <s v="May"/>
    <s v="2024"/>
    <x v="6"/>
    <d v="2024-05-31T00:00:00"/>
    <s v="Y56"/>
    <s v="E40000003"/>
    <x v="0"/>
    <s v="QMJ"/>
    <s v="E54000028"/>
    <x v="2"/>
    <s v="93C"/>
    <s v="E38000240"/>
    <s v="NHS North Central London ICB - 93C"/>
    <x v="5"/>
    <n v="1675"/>
  </r>
  <r>
    <s v="May"/>
    <s v="2024"/>
    <x v="6"/>
    <d v="2024-05-31T00:00:00"/>
    <s v="Y56"/>
    <s v="E40000003"/>
    <x v="0"/>
    <s v="QRV"/>
    <s v="E54000027"/>
    <x v="3"/>
    <s v="W2U3Z"/>
    <s v="E38000256"/>
    <s v="NHS North West London ICB - W2U3Z"/>
    <x v="0"/>
    <n v="365"/>
  </r>
  <r>
    <s v="May"/>
    <s v="2024"/>
    <x v="6"/>
    <d v="2024-05-31T00:00:00"/>
    <s v="Y56"/>
    <s v="E40000003"/>
    <x v="0"/>
    <s v="QRV"/>
    <s v="E54000027"/>
    <x v="3"/>
    <s v="W2U3Z"/>
    <s v="E38000256"/>
    <s v="NHS North West London ICB - W2U3Z"/>
    <x v="1"/>
    <n v="35"/>
  </r>
  <r>
    <s v="May"/>
    <s v="2024"/>
    <x v="6"/>
    <d v="2024-05-31T00:00:00"/>
    <s v="Y56"/>
    <s v="E40000003"/>
    <x v="0"/>
    <s v="QRV"/>
    <s v="E54000027"/>
    <x v="3"/>
    <s v="W2U3Z"/>
    <s v="E38000256"/>
    <s v="NHS North West London ICB - W2U3Z"/>
    <x v="2"/>
    <n v="1250"/>
  </r>
  <r>
    <s v="May"/>
    <s v="2024"/>
    <x v="6"/>
    <d v="2024-05-31T00:00:00"/>
    <s v="Y56"/>
    <s v="E40000003"/>
    <x v="0"/>
    <s v="QRV"/>
    <s v="E54000027"/>
    <x v="3"/>
    <s v="W2U3Z"/>
    <s v="E38000256"/>
    <s v="NHS North West London ICB - W2U3Z"/>
    <x v="3"/>
    <n v="4275"/>
  </r>
  <r>
    <s v="May"/>
    <s v="2024"/>
    <x v="6"/>
    <d v="2024-05-31T00:00:00"/>
    <s v="Y56"/>
    <s v="E40000003"/>
    <x v="0"/>
    <s v="QRV"/>
    <s v="E54000027"/>
    <x v="3"/>
    <s v="W2U3Z"/>
    <s v="E38000256"/>
    <s v="NHS North West London ICB - W2U3Z"/>
    <x v="4"/>
    <n v="5915"/>
  </r>
  <r>
    <s v="May"/>
    <s v="2024"/>
    <x v="6"/>
    <d v="2024-05-31T00:00:00"/>
    <s v="Y56"/>
    <s v="E40000003"/>
    <x v="0"/>
    <s v="QRV"/>
    <s v="E54000027"/>
    <x v="3"/>
    <s v="W2U3Z"/>
    <s v="E38000256"/>
    <s v="NHS North West London ICB - W2U3Z"/>
    <x v="5"/>
    <n v="1390"/>
  </r>
  <r>
    <s v="May"/>
    <s v="2024"/>
    <x v="6"/>
    <d v="2024-05-31T00:00:00"/>
    <s v="Y56"/>
    <s v="E40000003"/>
    <x v="0"/>
    <s v="QWE"/>
    <s v="E54000031"/>
    <x v="4"/>
    <s v="36L"/>
    <s v="E38000245"/>
    <s v="NHS South West London ICB - 36L"/>
    <x v="0"/>
    <n v="165"/>
  </r>
  <r>
    <s v="May"/>
    <s v="2024"/>
    <x v="6"/>
    <d v="2024-05-31T00:00:00"/>
    <s v="Y56"/>
    <s v="E40000003"/>
    <x v="0"/>
    <s v="QWE"/>
    <s v="E54000031"/>
    <x v="4"/>
    <s v="36L"/>
    <s v="E38000245"/>
    <s v="NHS South West London ICB - 36L"/>
    <x v="1"/>
    <n v="10"/>
  </r>
  <r>
    <s v="May"/>
    <s v="2024"/>
    <x v="6"/>
    <d v="2024-05-31T00:00:00"/>
    <s v="Y56"/>
    <s v="E40000003"/>
    <x v="0"/>
    <s v="QWE"/>
    <s v="E54000031"/>
    <x v="4"/>
    <s v="36L"/>
    <s v="E38000245"/>
    <s v="NHS South West London ICB - 36L"/>
    <x v="2"/>
    <n v="1240"/>
  </r>
  <r>
    <s v="May"/>
    <s v="2024"/>
    <x v="6"/>
    <d v="2024-05-31T00:00:00"/>
    <s v="Y56"/>
    <s v="E40000003"/>
    <x v="0"/>
    <s v="QWE"/>
    <s v="E54000031"/>
    <x v="4"/>
    <s v="36L"/>
    <s v="E38000245"/>
    <s v="NHS South West London ICB - 36L"/>
    <x v="3"/>
    <n v="6175"/>
  </r>
  <r>
    <s v="May"/>
    <s v="2024"/>
    <x v="6"/>
    <d v="2024-05-31T00:00:00"/>
    <s v="Y56"/>
    <s v="E40000003"/>
    <x v="0"/>
    <s v="QWE"/>
    <s v="E54000031"/>
    <x v="4"/>
    <s v="36L"/>
    <s v="E38000245"/>
    <s v="NHS South West London ICB - 36L"/>
    <x v="4"/>
    <n v="1195"/>
  </r>
  <r>
    <s v="May"/>
    <s v="2024"/>
    <x v="6"/>
    <d v="2024-05-31T00:00:00"/>
    <s v="Y56"/>
    <s v="E40000003"/>
    <x v="0"/>
    <s v="QWE"/>
    <s v="E54000031"/>
    <x v="4"/>
    <s v="36L"/>
    <s v="E38000245"/>
    <s v="NHS South West London ICB - 36L"/>
    <x v="5"/>
    <n v="1930"/>
  </r>
  <r>
    <s v="May"/>
    <s v="2024"/>
    <x v="6"/>
    <d v="2024-05-31T00:00:00"/>
    <s v="Y58"/>
    <s v="E40000006"/>
    <x v="1"/>
    <s v="QJK"/>
    <s v="E54000037"/>
    <x v="5"/>
    <s v="15N"/>
    <s v="E38000230"/>
    <s v="NHS Devon ICB - 15N"/>
    <x v="0"/>
    <n v="165"/>
  </r>
  <r>
    <s v="May"/>
    <s v="2024"/>
    <x v="6"/>
    <d v="2024-05-31T00:00:00"/>
    <s v="Y58"/>
    <s v="E40000006"/>
    <x v="1"/>
    <s v="QJK"/>
    <s v="E54000037"/>
    <x v="5"/>
    <s v="15N"/>
    <s v="E38000230"/>
    <s v="NHS Devon ICB - 15N"/>
    <x v="1"/>
    <s v="*"/>
  </r>
  <r>
    <s v="May"/>
    <s v="2024"/>
    <x v="6"/>
    <d v="2024-05-31T00:00:00"/>
    <s v="Y58"/>
    <s v="E40000006"/>
    <x v="1"/>
    <s v="QJK"/>
    <s v="E54000037"/>
    <x v="5"/>
    <s v="15N"/>
    <s v="E38000230"/>
    <s v="NHS Devon ICB - 15N"/>
    <x v="2"/>
    <n v="255"/>
  </r>
  <r>
    <s v="May"/>
    <s v="2024"/>
    <x v="6"/>
    <d v="2024-05-31T00:00:00"/>
    <s v="Y58"/>
    <s v="E40000006"/>
    <x v="1"/>
    <s v="QJK"/>
    <s v="E54000037"/>
    <x v="5"/>
    <s v="15N"/>
    <s v="E38000230"/>
    <s v="NHS Devon ICB - 15N"/>
    <x v="3"/>
    <n v="5555"/>
  </r>
  <r>
    <s v="May"/>
    <s v="2024"/>
    <x v="6"/>
    <d v="2024-05-31T00:00:00"/>
    <s v="Y58"/>
    <s v="E40000006"/>
    <x v="1"/>
    <s v="QJK"/>
    <s v="E54000037"/>
    <x v="5"/>
    <s v="15N"/>
    <s v="E38000230"/>
    <s v="NHS Devon ICB - 15N"/>
    <x v="4"/>
    <n v="1960"/>
  </r>
  <r>
    <s v="May"/>
    <s v="2024"/>
    <x v="6"/>
    <d v="2024-05-31T00:00:00"/>
    <s v="Y58"/>
    <s v="E40000006"/>
    <x v="1"/>
    <s v="QJK"/>
    <s v="E54000037"/>
    <x v="5"/>
    <s v="15N"/>
    <s v="E38000230"/>
    <s v="NHS Devon ICB - 15N"/>
    <x v="5"/>
    <n v="4100"/>
  </r>
  <r>
    <s v="May"/>
    <s v="2024"/>
    <x v="6"/>
    <d v="2024-05-31T00:00:00"/>
    <s v="Y58"/>
    <s v="E40000006"/>
    <x v="1"/>
    <s v="QOX"/>
    <s v="E54000040"/>
    <x v="6"/>
    <s v="92G"/>
    <s v="E38000231"/>
    <s v="NHS Bath and North East Somerset, Swindon and Wiltshire ICB - 92G"/>
    <x v="0"/>
    <n v="215"/>
  </r>
  <r>
    <s v="May"/>
    <s v="2024"/>
    <x v="6"/>
    <d v="2024-05-31T00:00:00"/>
    <s v="Y58"/>
    <s v="E40000006"/>
    <x v="1"/>
    <s v="QOX"/>
    <s v="E54000040"/>
    <x v="6"/>
    <s v="92G"/>
    <s v="E38000231"/>
    <s v="NHS Bath and North East Somerset, Swindon and Wiltshire ICB - 92G"/>
    <x v="1"/>
    <s v="*"/>
  </r>
  <r>
    <s v="May"/>
    <s v="2024"/>
    <x v="6"/>
    <d v="2024-05-31T00:00:00"/>
    <s v="Y58"/>
    <s v="E40000006"/>
    <x v="1"/>
    <s v="QOX"/>
    <s v="E54000040"/>
    <x v="6"/>
    <s v="92G"/>
    <s v="E38000231"/>
    <s v="NHS Bath and North East Somerset, Swindon and Wiltshire ICB - 92G"/>
    <x v="2"/>
    <n v="220"/>
  </r>
  <r>
    <s v="May"/>
    <s v="2024"/>
    <x v="6"/>
    <d v="2024-05-31T00:00:00"/>
    <s v="Y58"/>
    <s v="E40000006"/>
    <x v="1"/>
    <s v="QOX"/>
    <s v="E54000040"/>
    <x v="6"/>
    <s v="92G"/>
    <s v="E38000231"/>
    <s v="NHS Bath and North East Somerset, Swindon and Wiltshire ICB - 92G"/>
    <x v="3"/>
    <n v="3850"/>
  </r>
  <r>
    <s v="May"/>
    <s v="2024"/>
    <x v="6"/>
    <d v="2024-05-31T00:00:00"/>
    <s v="Y58"/>
    <s v="E40000006"/>
    <x v="1"/>
    <s v="QOX"/>
    <s v="E54000040"/>
    <x v="6"/>
    <s v="92G"/>
    <s v="E38000231"/>
    <s v="NHS Bath and North East Somerset, Swindon and Wiltshire ICB - 92G"/>
    <x v="4"/>
    <n v="1295"/>
  </r>
  <r>
    <s v="May"/>
    <s v="2024"/>
    <x v="6"/>
    <d v="2024-05-31T00:00:00"/>
    <s v="Y58"/>
    <s v="E40000006"/>
    <x v="1"/>
    <s v="QOX"/>
    <s v="E54000040"/>
    <x v="6"/>
    <s v="92G"/>
    <s v="E38000231"/>
    <s v="NHS Bath and North East Somerset, Swindon and Wiltshire ICB - 92G"/>
    <x v="5"/>
    <n v="2795"/>
  </r>
  <r>
    <s v="May"/>
    <s v="2024"/>
    <x v="6"/>
    <d v="2024-05-31T00:00:00"/>
    <s v="Y58"/>
    <s v="E40000006"/>
    <x v="1"/>
    <s v="QR1"/>
    <s v="E54000043"/>
    <x v="7"/>
    <s v="11M"/>
    <s v="E38000062"/>
    <s v="NHS Gloucestershire ICB - 11M"/>
    <x v="0"/>
    <n v="90"/>
  </r>
  <r>
    <s v="May"/>
    <s v="2024"/>
    <x v="6"/>
    <d v="2024-05-31T00:00:00"/>
    <s v="Y58"/>
    <s v="E40000006"/>
    <x v="1"/>
    <s v="QR1"/>
    <s v="E54000043"/>
    <x v="7"/>
    <s v="11M"/>
    <s v="E38000062"/>
    <s v="NHS Gloucestershire ICB - 11M"/>
    <x v="1"/>
    <s v="*"/>
  </r>
  <r>
    <s v="May"/>
    <s v="2024"/>
    <x v="6"/>
    <d v="2024-05-31T00:00:00"/>
    <s v="Y58"/>
    <s v="E40000006"/>
    <x v="1"/>
    <s v="QR1"/>
    <s v="E54000043"/>
    <x v="7"/>
    <s v="11M"/>
    <s v="E38000062"/>
    <s v="NHS Gloucestershire ICB - 11M"/>
    <x v="2"/>
    <n v="190"/>
  </r>
  <r>
    <s v="May"/>
    <s v="2024"/>
    <x v="6"/>
    <d v="2024-05-31T00:00:00"/>
    <s v="Y58"/>
    <s v="E40000006"/>
    <x v="1"/>
    <s v="QR1"/>
    <s v="E54000043"/>
    <x v="7"/>
    <s v="11M"/>
    <s v="E38000062"/>
    <s v="NHS Gloucestershire ICB - 11M"/>
    <x v="3"/>
    <n v="3120"/>
  </r>
  <r>
    <s v="May"/>
    <s v="2024"/>
    <x v="6"/>
    <d v="2024-05-31T00:00:00"/>
    <s v="Y58"/>
    <s v="E40000006"/>
    <x v="1"/>
    <s v="QR1"/>
    <s v="E54000043"/>
    <x v="7"/>
    <s v="11M"/>
    <s v="E38000062"/>
    <s v="NHS Gloucestershire ICB - 11M"/>
    <x v="4"/>
    <n v="1110"/>
  </r>
  <r>
    <s v="May"/>
    <s v="2024"/>
    <x v="6"/>
    <d v="2024-05-31T00:00:00"/>
    <s v="Y58"/>
    <s v="E40000006"/>
    <x v="1"/>
    <s v="QR1"/>
    <s v="E54000043"/>
    <x v="7"/>
    <s v="11M"/>
    <s v="E38000062"/>
    <s v="NHS Gloucestershire ICB - 11M"/>
    <x v="5"/>
    <n v="2010"/>
  </r>
  <r>
    <s v="May"/>
    <s v="2024"/>
    <x v="6"/>
    <d v="2024-05-31T00:00:00"/>
    <s v="Y58"/>
    <s v="E40000006"/>
    <x v="1"/>
    <s v="QSL"/>
    <s v="E54000038"/>
    <x v="8"/>
    <s v="11X"/>
    <s v="E38000150"/>
    <s v="NHS Somerset ICB - 11X"/>
    <x v="0"/>
    <n v="125"/>
  </r>
  <r>
    <s v="May"/>
    <s v="2024"/>
    <x v="6"/>
    <d v="2024-05-31T00:00:00"/>
    <s v="Y58"/>
    <s v="E40000006"/>
    <x v="1"/>
    <s v="QSL"/>
    <s v="E54000038"/>
    <x v="8"/>
    <s v="11X"/>
    <s v="E38000150"/>
    <s v="NHS Somerset ICB - 11X"/>
    <x v="1"/>
    <s v="*"/>
  </r>
  <r>
    <s v="May"/>
    <s v="2024"/>
    <x v="6"/>
    <d v="2024-05-31T00:00:00"/>
    <s v="Y58"/>
    <s v="E40000006"/>
    <x v="1"/>
    <s v="QSL"/>
    <s v="E54000038"/>
    <x v="8"/>
    <s v="11X"/>
    <s v="E38000150"/>
    <s v="NHS Somerset ICB - 11X"/>
    <x v="2"/>
    <n v="655"/>
  </r>
  <r>
    <s v="May"/>
    <s v="2024"/>
    <x v="6"/>
    <d v="2024-05-31T00:00:00"/>
    <s v="Y58"/>
    <s v="E40000006"/>
    <x v="1"/>
    <s v="QSL"/>
    <s v="E54000038"/>
    <x v="8"/>
    <s v="11X"/>
    <s v="E38000150"/>
    <s v="NHS Somerset ICB - 11X"/>
    <x v="3"/>
    <n v="3025"/>
  </r>
  <r>
    <s v="May"/>
    <s v="2024"/>
    <x v="6"/>
    <d v="2024-05-31T00:00:00"/>
    <s v="Y58"/>
    <s v="E40000006"/>
    <x v="1"/>
    <s v="QSL"/>
    <s v="E54000038"/>
    <x v="8"/>
    <s v="11X"/>
    <s v="E38000150"/>
    <s v="NHS Somerset ICB - 11X"/>
    <x v="4"/>
    <n v="455"/>
  </r>
  <r>
    <s v="May"/>
    <s v="2024"/>
    <x v="6"/>
    <d v="2024-05-31T00:00:00"/>
    <s v="Y58"/>
    <s v="E40000006"/>
    <x v="1"/>
    <s v="QSL"/>
    <s v="E54000038"/>
    <x v="8"/>
    <s v="11X"/>
    <s v="E38000150"/>
    <s v="NHS Somerset ICB - 11X"/>
    <x v="5"/>
    <n v="1330"/>
  </r>
  <r>
    <s v="May"/>
    <s v="2024"/>
    <x v="6"/>
    <d v="2024-05-31T00:00:00"/>
    <s v="Y58"/>
    <s v="E40000006"/>
    <x v="1"/>
    <s v="QT6"/>
    <s v="E54000036"/>
    <x v="9"/>
    <s v="11N"/>
    <s v="E38000089"/>
    <s v="NHS Cornwall and the Isles of Scilly ICB - 11N"/>
    <x v="0"/>
    <n v="80"/>
  </r>
  <r>
    <s v="May"/>
    <s v="2024"/>
    <x v="6"/>
    <d v="2024-05-31T00:00:00"/>
    <s v="Y58"/>
    <s v="E40000006"/>
    <x v="1"/>
    <s v="QT6"/>
    <s v="E54000036"/>
    <x v="9"/>
    <s v="11N"/>
    <s v="E38000089"/>
    <s v="NHS Cornwall and the Isles of Scilly ICB - 11N"/>
    <x v="1"/>
    <s v="*"/>
  </r>
  <r>
    <s v="May"/>
    <s v="2024"/>
    <x v="6"/>
    <d v="2024-05-31T00:00:00"/>
    <s v="Y58"/>
    <s v="E40000006"/>
    <x v="1"/>
    <s v="QT6"/>
    <s v="E54000036"/>
    <x v="9"/>
    <s v="11N"/>
    <s v="E38000089"/>
    <s v="NHS Cornwall and the Isles of Scilly ICB - 11N"/>
    <x v="2"/>
    <n v="460"/>
  </r>
  <r>
    <s v="May"/>
    <s v="2024"/>
    <x v="6"/>
    <d v="2024-05-31T00:00:00"/>
    <s v="Y58"/>
    <s v="E40000006"/>
    <x v="1"/>
    <s v="QT6"/>
    <s v="E54000036"/>
    <x v="9"/>
    <s v="11N"/>
    <s v="E38000089"/>
    <s v="NHS Cornwall and the Isles of Scilly ICB - 11N"/>
    <x v="3"/>
    <n v="3480"/>
  </r>
  <r>
    <s v="May"/>
    <s v="2024"/>
    <x v="6"/>
    <d v="2024-05-31T00:00:00"/>
    <s v="Y58"/>
    <s v="E40000006"/>
    <x v="1"/>
    <s v="QT6"/>
    <s v="E54000036"/>
    <x v="9"/>
    <s v="11N"/>
    <s v="E38000089"/>
    <s v="NHS Cornwall and the Isles of Scilly ICB - 11N"/>
    <x v="4"/>
    <n v="340"/>
  </r>
  <r>
    <s v="May"/>
    <s v="2024"/>
    <x v="6"/>
    <d v="2024-05-31T00:00:00"/>
    <s v="Y58"/>
    <s v="E40000006"/>
    <x v="1"/>
    <s v="QT6"/>
    <s v="E54000036"/>
    <x v="9"/>
    <s v="11N"/>
    <s v="E38000089"/>
    <s v="NHS Cornwall and the Isles of Scilly ICB - 11N"/>
    <x v="5"/>
    <n v="1605"/>
  </r>
  <r>
    <s v="May"/>
    <s v="2024"/>
    <x v="6"/>
    <d v="2024-05-31T00:00:00"/>
    <s v="Y58"/>
    <s v="E40000006"/>
    <x v="1"/>
    <s v="QUY"/>
    <s v="E54000039"/>
    <x v="10"/>
    <s v="15C"/>
    <s v="E38000222"/>
    <s v="NHS Bristol, North Somerset and South Gloucestershire ICB - 15C"/>
    <x v="0"/>
    <n v="225"/>
  </r>
  <r>
    <s v="May"/>
    <s v="2024"/>
    <x v="6"/>
    <d v="2024-05-31T00:00:00"/>
    <s v="Y58"/>
    <s v="E40000006"/>
    <x v="1"/>
    <s v="QUY"/>
    <s v="E54000039"/>
    <x v="10"/>
    <s v="15C"/>
    <s v="E38000222"/>
    <s v="NHS Bristol, North Somerset and South Gloucestershire ICB - 15C"/>
    <x v="1"/>
    <n v="5"/>
  </r>
  <r>
    <s v="May"/>
    <s v="2024"/>
    <x v="6"/>
    <d v="2024-05-31T00:00:00"/>
    <s v="Y58"/>
    <s v="E40000006"/>
    <x v="1"/>
    <s v="QUY"/>
    <s v="E54000039"/>
    <x v="10"/>
    <s v="15C"/>
    <s v="E38000222"/>
    <s v="NHS Bristol, North Somerset and South Gloucestershire ICB - 15C"/>
    <x v="2"/>
    <n v="915"/>
  </r>
  <r>
    <s v="May"/>
    <s v="2024"/>
    <x v="6"/>
    <d v="2024-05-31T00:00:00"/>
    <s v="Y58"/>
    <s v="E40000006"/>
    <x v="1"/>
    <s v="QUY"/>
    <s v="E54000039"/>
    <x v="10"/>
    <s v="15C"/>
    <s v="E38000222"/>
    <s v="NHS Bristol, North Somerset and South Gloucestershire ICB - 15C"/>
    <x v="3"/>
    <n v="4770"/>
  </r>
  <r>
    <s v="May"/>
    <s v="2024"/>
    <x v="6"/>
    <d v="2024-05-31T00:00:00"/>
    <s v="Y58"/>
    <s v="E40000006"/>
    <x v="1"/>
    <s v="QUY"/>
    <s v="E54000039"/>
    <x v="10"/>
    <s v="15C"/>
    <s v="E38000222"/>
    <s v="NHS Bristol, North Somerset and South Gloucestershire ICB - 15C"/>
    <x v="4"/>
    <n v="515"/>
  </r>
  <r>
    <s v="May"/>
    <s v="2024"/>
    <x v="6"/>
    <d v="2024-05-31T00:00:00"/>
    <s v="Y58"/>
    <s v="E40000006"/>
    <x v="1"/>
    <s v="QUY"/>
    <s v="E54000039"/>
    <x v="10"/>
    <s v="15C"/>
    <s v="E38000222"/>
    <s v="NHS Bristol, North Somerset and South Gloucestershire ICB - 15C"/>
    <x v="5"/>
    <n v="1970"/>
  </r>
  <r>
    <s v="May"/>
    <s v="2024"/>
    <x v="6"/>
    <d v="2024-05-31T00:00:00"/>
    <s v="Y58"/>
    <s v="E40000006"/>
    <x v="1"/>
    <s v="QVV"/>
    <s v="E54000041"/>
    <x v="11"/>
    <s v="11J"/>
    <s v="E38000045"/>
    <s v="NHS Dorset ICB - 11J"/>
    <x v="0"/>
    <n v="120"/>
  </r>
  <r>
    <s v="May"/>
    <s v="2024"/>
    <x v="6"/>
    <d v="2024-05-31T00:00:00"/>
    <s v="Y58"/>
    <s v="E40000006"/>
    <x v="1"/>
    <s v="QVV"/>
    <s v="E54000041"/>
    <x v="11"/>
    <s v="11J"/>
    <s v="E38000045"/>
    <s v="NHS Dorset ICB - 11J"/>
    <x v="1"/>
    <n v="10"/>
  </r>
  <r>
    <s v="May"/>
    <s v="2024"/>
    <x v="6"/>
    <d v="2024-05-31T00:00:00"/>
    <s v="Y58"/>
    <s v="E40000006"/>
    <x v="1"/>
    <s v="QVV"/>
    <s v="E54000041"/>
    <x v="11"/>
    <s v="11J"/>
    <s v="E38000045"/>
    <s v="NHS Dorset ICB - 11J"/>
    <x v="2"/>
    <n v="340"/>
  </r>
  <r>
    <s v="May"/>
    <s v="2024"/>
    <x v="6"/>
    <d v="2024-05-31T00:00:00"/>
    <s v="Y58"/>
    <s v="E40000006"/>
    <x v="1"/>
    <s v="QVV"/>
    <s v="E54000041"/>
    <x v="11"/>
    <s v="11J"/>
    <s v="E38000045"/>
    <s v="NHS Dorset ICB - 11J"/>
    <x v="3"/>
    <n v="3120"/>
  </r>
  <r>
    <s v="May"/>
    <s v="2024"/>
    <x v="6"/>
    <d v="2024-05-31T00:00:00"/>
    <s v="Y58"/>
    <s v="E40000006"/>
    <x v="1"/>
    <s v="QVV"/>
    <s v="E54000041"/>
    <x v="11"/>
    <s v="11J"/>
    <s v="E38000045"/>
    <s v="NHS Dorset ICB - 11J"/>
    <x v="4"/>
    <n v="2060"/>
  </r>
  <r>
    <s v="May"/>
    <s v="2024"/>
    <x v="6"/>
    <d v="2024-05-31T00:00:00"/>
    <s v="Y58"/>
    <s v="E40000006"/>
    <x v="1"/>
    <s v="QVV"/>
    <s v="E54000041"/>
    <x v="11"/>
    <s v="11J"/>
    <s v="E38000045"/>
    <s v="NHS Dorset ICB - 11J"/>
    <x v="5"/>
    <n v="2835"/>
  </r>
  <r>
    <s v="May"/>
    <s v="2024"/>
    <x v="6"/>
    <d v="2024-05-31T00:00:00"/>
    <s v="Y59"/>
    <s v="E40000005"/>
    <x v="2"/>
    <s v="QKS"/>
    <s v="E54000032"/>
    <x v="12"/>
    <s v="91Q"/>
    <s v="E38000237"/>
    <s v="NHS Kent and Medway ICB - 91Q"/>
    <x v="0"/>
    <n v="410"/>
  </r>
  <r>
    <s v="May"/>
    <s v="2024"/>
    <x v="6"/>
    <d v="2024-05-31T00:00:00"/>
    <s v="Y59"/>
    <s v="E40000005"/>
    <x v="2"/>
    <s v="QKS"/>
    <s v="E54000032"/>
    <x v="12"/>
    <s v="91Q"/>
    <s v="E38000237"/>
    <s v="NHS Kent and Medway ICB - 91Q"/>
    <x v="1"/>
    <n v="10"/>
  </r>
  <r>
    <s v="May"/>
    <s v="2024"/>
    <x v="6"/>
    <d v="2024-05-31T00:00:00"/>
    <s v="Y59"/>
    <s v="E40000005"/>
    <x v="2"/>
    <s v="QKS"/>
    <s v="E54000032"/>
    <x v="12"/>
    <s v="91Q"/>
    <s v="E38000237"/>
    <s v="NHS Kent and Medway ICB - 91Q"/>
    <x v="2"/>
    <n v="1165"/>
  </r>
  <r>
    <s v="May"/>
    <s v="2024"/>
    <x v="6"/>
    <d v="2024-05-31T00:00:00"/>
    <s v="Y59"/>
    <s v="E40000005"/>
    <x v="2"/>
    <s v="QKS"/>
    <s v="E54000032"/>
    <x v="12"/>
    <s v="91Q"/>
    <s v="E38000237"/>
    <s v="NHS Kent and Medway ICB - 91Q"/>
    <x v="3"/>
    <n v="8290"/>
  </r>
  <r>
    <s v="May"/>
    <s v="2024"/>
    <x v="6"/>
    <d v="2024-05-31T00:00:00"/>
    <s v="Y59"/>
    <s v="E40000005"/>
    <x v="2"/>
    <s v="QKS"/>
    <s v="E54000032"/>
    <x v="12"/>
    <s v="91Q"/>
    <s v="E38000237"/>
    <s v="NHS Kent and Medway ICB - 91Q"/>
    <x v="4"/>
    <n v="1555"/>
  </r>
  <r>
    <s v="May"/>
    <s v="2024"/>
    <x v="6"/>
    <d v="2024-05-31T00:00:00"/>
    <s v="Y59"/>
    <s v="E40000005"/>
    <x v="2"/>
    <s v="QKS"/>
    <s v="E54000032"/>
    <x v="12"/>
    <s v="91Q"/>
    <s v="E38000237"/>
    <s v="NHS Kent and Medway ICB - 91Q"/>
    <x v="5"/>
    <n v="4225"/>
  </r>
  <r>
    <s v="May"/>
    <s v="2024"/>
    <x v="6"/>
    <d v="2024-05-31T00:00:00"/>
    <s v="Y59"/>
    <s v="E40000005"/>
    <x v="2"/>
    <s v="QNQ"/>
    <s v="E54000034"/>
    <x v="13"/>
    <s v="D4U1Y"/>
    <s v="E38000252"/>
    <s v="NHS Frimley ICB - D4U1Y"/>
    <x v="0"/>
    <n v="265"/>
  </r>
  <r>
    <s v="May"/>
    <s v="2024"/>
    <x v="6"/>
    <d v="2024-05-31T00:00:00"/>
    <s v="Y59"/>
    <s v="E40000005"/>
    <x v="2"/>
    <s v="QNQ"/>
    <s v="E54000034"/>
    <x v="13"/>
    <s v="D4U1Y"/>
    <s v="E38000252"/>
    <s v="NHS Frimley ICB - D4U1Y"/>
    <x v="1"/>
    <s v="*"/>
  </r>
  <r>
    <s v="May"/>
    <s v="2024"/>
    <x v="6"/>
    <d v="2024-05-31T00:00:00"/>
    <s v="Y59"/>
    <s v="E40000005"/>
    <x v="2"/>
    <s v="QNQ"/>
    <s v="E54000034"/>
    <x v="13"/>
    <s v="D4U1Y"/>
    <s v="E38000252"/>
    <s v="NHS Frimley ICB - D4U1Y"/>
    <x v="2"/>
    <n v="690"/>
  </r>
  <r>
    <s v="May"/>
    <s v="2024"/>
    <x v="6"/>
    <d v="2024-05-31T00:00:00"/>
    <s v="Y59"/>
    <s v="E40000005"/>
    <x v="2"/>
    <s v="QNQ"/>
    <s v="E54000034"/>
    <x v="13"/>
    <s v="D4U1Y"/>
    <s v="E38000252"/>
    <s v="NHS Frimley ICB - D4U1Y"/>
    <x v="3"/>
    <n v="3370"/>
  </r>
  <r>
    <s v="May"/>
    <s v="2024"/>
    <x v="6"/>
    <d v="2024-05-31T00:00:00"/>
    <s v="Y59"/>
    <s v="E40000005"/>
    <x v="2"/>
    <s v="QNQ"/>
    <s v="E54000034"/>
    <x v="13"/>
    <s v="D4U1Y"/>
    <s v="E38000252"/>
    <s v="NHS Frimley ICB - D4U1Y"/>
    <x v="4"/>
    <n v="610"/>
  </r>
  <r>
    <s v="May"/>
    <s v="2024"/>
    <x v="6"/>
    <d v="2024-05-31T00:00:00"/>
    <s v="Y59"/>
    <s v="E40000005"/>
    <x v="2"/>
    <s v="QNQ"/>
    <s v="E54000034"/>
    <x v="13"/>
    <s v="D4U1Y"/>
    <s v="E38000252"/>
    <s v="NHS Frimley ICB - D4U1Y"/>
    <x v="5"/>
    <n v="1245"/>
  </r>
  <r>
    <s v="May"/>
    <s v="2024"/>
    <x v="6"/>
    <d v="2024-05-31T00:00:00"/>
    <s v="Y59"/>
    <s v="E40000005"/>
    <x v="2"/>
    <s v="QNX"/>
    <s v="E54000064"/>
    <x v="14"/>
    <s v="09D"/>
    <s v="E38000021"/>
    <s v="NHS Sussex ICB - 09D"/>
    <x v="0"/>
    <n v="40"/>
  </r>
  <r>
    <s v="May"/>
    <s v="2024"/>
    <x v="6"/>
    <d v="2024-05-31T00:00:00"/>
    <s v="Y59"/>
    <s v="E40000005"/>
    <x v="2"/>
    <s v="QNX"/>
    <s v="E54000064"/>
    <x v="14"/>
    <s v="09D"/>
    <s v="E38000021"/>
    <s v="NHS Sussex ICB - 09D"/>
    <x v="1"/>
    <s v="*"/>
  </r>
  <r>
    <s v="May"/>
    <s v="2024"/>
    <x v="6"/>
    <d v="2024-05-31T00:00:00"/>
    <s v="Y59"/>
    <s v="E40000005"/>
    <x v="2"/>
    <s v="QNX"/>
    <s v="E54000064"/>
    <x v="14"/>
    <s v="09D"/>
    <s v="E38000021"/>
    <s v="NHS Sussex ICB - 09D"/>
    <x v="2"/>
    <n v="100"/>
  </r>
  <r>
    <s v="May"/>
    <s v="2024"/>
    <x v="6"/>
    <d v="2024-05-31T00:00:00"/>
    <s v="Y59"/>
    <s v="E40000005"/>
    <x v="2"/>
    <s v="QNX"/>
    <s v="E54000064"/>
    <x v="14"/>
    <s v="09D"/>
    <s v="E38000021"/>
    <s v="NHS Sussex ICB - 09D"/>
    <x v="3"/>
    <n v="780"/>
  </r>
  <r>
    <s v="May"/>
    <s v="2024"/>
    <x v="6"/>
    <d v="2024-05-31T00:00:00"/>
    <s v="Y59"/>
    <s v="E40000005"/>
    <x v="2"/>
    <s v="QNX"/>
    <s v="E54000064"/>
    <x v="14"/>
    <s v="09D"/>
    <s v="E38000021"/>
    <s v="NHS Sussex ICB - 09D"/>
    <x v="4"/>
    <n v="445"/>
  </r>
  <r>
    <s v="May"/>
    <s v="2024"/>
    <x v="6"/>
    <d v="2024-05-31T00:00:00"/>
    <s v="Y59"/>
    <s v="E40000005"/>
    <x v="2"/>
    <s v="QNX"/>
    <s v="E54000064"/>
    <x v="14"/>
    <s v="09D"/>
    <s v="E38000021"/>
    <s v="NHS Sussex ICB - 09D"/>
    <x v="5"/>
    <n v="570"/>
  </r>
  <r>
    <s v="May"/>
    <s v="2024"/>
    <x v="6"/>
    <d v="2024-05-31T00:00:00"/>
    <s v="Y59"/>
    <s v="E40000005"/>
    <x v="2"/>
    <s v="QNX"/>
    <s v="E54000064"/>
    <x v="14"/>
    <s v="70F"/>
    <s v="E38000265"/>
    <s v="NHS Sussex ICB - 70F"/>
    <x v="0"/>
    <n v="285"/>
  </r>
  <r>
    <s v="May"/>
    <s v="2024"/>
    <x v="6"/>
    <d v="2024-05-31T00:00:00"/>
    <s v="Y59"/>
    <s v="E40000005"/>
    <x v="2"/>
    <s v="QNX"/>
    <s v="E54000064"/>
    <x v="14"/>
    <s v="70F"/>
    <s v="E38000265"/>
    <s v="NHS Sussex ICB - 70F"/>
    <x v="1"/>
    <n v="10"/>
  </r>
  <r>
    <s v="May"/>
    <s v="2024"/>
    <x v="6"/>
    <d v="2024-05-31T00:00:00"/>
    <s v="Y59"/>
    <s v="E40000005"/>
    <x v="2"/>
    <s v="QNX"/>
    <s v="E54000064"/>
    <x v="14"/>
    <s v="70F"/>
    <s v="E38000265"/>
    <s v="NHS Sussex ICB - 70F"/>
    <x v="2"/>
    <n v="810"/>
  </r>
  <r>
    <s v="May"/>
    <s v="2024"/>
    <x v="6"/>
    <d v="2024-05-31T00:00:00"/>
    <s v="Y59"/>
    <s v="E40000005"/>
    <x v="2"/>
    <s v="QNX"/>
    <s v="E54000064"/>
    <x v="14"/>
    <s v="70F"/>
    <s v="E38000265"/>
    <s v="NHS Sussex ICB - 70F"/>
    <x v="3"/>
    <n v="3290"/>
  </r>
  <r>
    <s v="May"/>
    <s v="2024"/>
    <x v="6"/>
    <d v="2024-05-31T00:00:00"/>
    <s v="Y59"/>
    <s v="E40000005"/>
    <x v="2"/>
    <s v="QNX"/>
    <s v="E54000064"/>
    <x v="14"/>
    <s v="70F"/>
    <s v="E38000265"/>
    <s v="NHS Sussex ICB - 70F"/>
    <x v="4"/>
    <n v="2310"/>
  </r>
  <r>
    <s v="May"/>
    <s v="2024"/>
    <x v="6"/>
    <d v="2024-05-31T00:00:00"/>
    <s v="Y59"/>
    <s v="E40000005"/>
    <x v="2"/>
    <s v="QNX"/>
    <s v="E54000064"/>
    <x v="14"/>
    <s v="70F"/>
    <s v="E38000265"/>
    <s v="NHS Sussex ICB - 70F"/>
    <x v="5"/>
    <n v="2755"/>
  </r>
  <r>
    <s v="May"/>
    <s v="2024"/>
    <x v="6"/>
    <d v="2024-05-31T00:00:00"/>
    <s v="Y59"/>
    <s v="E40000005"/>
    <x v="2"/>
    <s v="QNX"/>
    <s v="E54000064"/>
    <x v="14"/>
    <s v="97R"/>
    <s v="E38000235"/>
    <s v="NHS Sussex ICB - 97R"/>
    <x v="0"/>
    <n v="65"/>
  </r>
  <r>
    <s v="May"/>
    <s v="2024"/>
    <x v="6"/>
    <d v="2024-05-31T00:00:00"/>
    <s v="Y59"/>
    <s v="E40000005"/>
    <x v="2"/>
    <s v="QNX"/>
    <s v="E54000064"/>
    <x v="14"/>
    <s v="97R"/>
    <s v="E38000235"/>
    <s v="NHS Sussex ICB - 97R"/>
    <x v="1"/>
    <s v="*"/>
  </r>
  <r>
    <s v="May"/>
    <s v="2024"/>
    <x v="6"/>
    <d v="2024-05-31T00:00:00"/>
    <s v="Y59"/>
    <s v="E40000005"/>
    <x v="2"/>
    <s v="QNX"/>
    <s v="E54000064"/>
    <x v="14"/>
    <s v="97R"/>
    <s v="E38000235"/>
    <s v="NHS Sussex ICB - 97R"/>
    <x v="2"/>
    <n v="715"/>
  </r>
  <r>
    <s v="May"/>
    <s v="2024"/>
    <x v="6"/>
    <d v="2024-05-31T00:00:00"/>
    <s v="Y59"/>
    <s v="E40000005"/>
    <x v="2"/>
    <s v="QNX"/>
    <s v="E54000064"/>
    <x v="14"/>
    <s v="97R"/>
    <s v="E38000235"/>
    <s v="NHS Sussex ICB - 97R"/>
    <x v="3"/>
    <n v="3045"/>
  </r>
  <r>
    <s v="May"/>
    <s v="2024"/>
    <x v="6"/>
    <d v="2024-05-31T00:00:00"/>
    <s v="Y59"/>
    <s v="E40000005"/>
    <x v="2"/>
    <s v="QNX"/>
    <s v="E54000064"/>
    <x v="14"/>
    <s v="97R"/>
    <s v="E38000235"/>
    <s v="NHS Sussex ICB - 97R"/>
    <x v="4"/>
    <n v="1195"/>
  </r>
  <r>
    <s v="May"/>
    <s v="2024"/>
    <x v="6"/>
    <d v="2024-05-31T00:00:00"/>
    <s v="Y59"/>
    <s v="E40000005"/>
    <x v="2"/>
    <s v="QNX"/>
    <s v="E54000064"/>
    <x v="14"/>
    <s v="97R"/>
    <s v="E38000235"/>
    <s v="NHS Sussex ICB - 97R"/>
    <x v="5"/>
    <n v="1495"/>
  </r>
  <r>
    <s v="May"/>
    <s v="2024"/>
    <x v="6"/>
    <d v="2024-05-31T00:00:00"/>
    <s v="Y59"/>
    <s v="E40000005"/>
    <x v="2"/>
    <s v="QRL"/>
    <s v="E54000042"/>
    <x v="15"/>
    <s v="10R"/>
    <s v="E38000137"/>
    <s v="NHS Hampshire and Isle of Wight ICB - 10R"/>
    <x v="0"/>
    <n v="20"/>
  </r>
  <r>
    <s v="May"/>
    <s v="2024"/>
    <x v="6"/>
    <d v="2024-05-31T00:00:00"/>
    <s v="Y59"/>
    <s v="E40000005"/>
    <x v="2"/>
    <s v="QRL"/>
    <s v="E54000042"/>
    <x v="15"/>
    <s v="10R"/>
    <s v="E38000137"/>
    <s v="NHS Hampshire and Isle of Wight ICB - 10R"/>
    <x v="1"/>
    <s v="*"/>
  </r>
  <r>
    <s v="May"/>
    <s v="2024"/>
    <x v="6"/>
    <d v="2024-05-31T00:00:00"/>
    <s v="Y59"/>
    <s v="E40000005"/>
    <x v="2"/>
    <s v="QRL"/>
    <s v="E54000042"/>
    <x v="15"/>
    <s v="10R"/>
    <s v="E38000137"/>
    <s v="NHS Hampshire and Isle of Wight ICB - 10R"/>
    <x v="2"/>
    <n v="170"/>
  </r>
  <r>
    <s v="May"/>
    <s v="2024"/>
    <x v="6"/>
    <d v="2024-05-31T00:00:00"/>
    <s v="Y59"/>
    <s v="E40000005"/>
    <x v="2"/>
    <s v="QRL"/>
    <s v="E54000042"/>
    <x v="15"/>
    <s v="10R"/>
    <s v="E38000137"/>
    <s v="NHS Hampshire and Isle of Wight ICB - 10R"/>
    <x v="3"/>
    <n v="760"/>
  </r>
  <r>
    <s v="May"/>
    <s v="2024"/>
    <x v="6"/>
    <d v="2024-05-31T00:00:00"/>
    <s v="Y59"/>
    <s v="E40000005"/>
    <x v="2"/>
    <s v="QRL"/>
    <s v="E54000042"/>
    <x v="15"/>
    <s v="10R"/>
    <s v="E38000137"/>
    <s v="NHS Hampshire and Isle of Wight ICB - 10R"/>
    <x v="4"/>
    <n v="270"/>
  </r>
  <r>
    <s v="May"/>
    <s v="2024"/>
    <x v="6"/>
    <d v="2024-05-31T00:00:00"/>
    <s v="Y59"/>
    <s v="E40000005"/>
    <x v="2"/>
    <s v="QRL"/>
    <s v="E54000042"/>
    <x v="15"/>
    <s v="10R"/>
    <s v="E38000137"/>
    <s v="NHS Hampshire and Isle of Wight ICB - 10R"/>
    <x v="5"/>
    <n v="315"/>
  </r>
  <r>
    <s v="May"/>
    <s v="2024"/>
    <x v="6"/>
    <d v="2024-05-31T00:00:00"/>
    <s v="Y59"/>
    <s v="E40000005"/>
    <x v="2"/>
    <s v="QRL"/>
    <s v="E54000042"/>
    <x v="15"/>
    <s v="D9Y0V"/>
    <s v="E38000253"/>
    <s v="NHS Hampshire and Isle of Wight ICB - D9Y0V"/>
    <x v="0"/>
    <n v="370"/>
  </r>
  <r>
    <s v="May"/>
    <s v="2024"/>
    <x v="6"/>
    <d v="2024-05-31T00:00:00"/>
    <s v="Y59"/>
    <s v="E40000005"/>
    <x v="2"/>
    <s v="QRL"/>
    <s v="E54000042"/>
    <x v="15"/>
    <s v="D9Y0V"/>
    <s v="E38000253"/>
    <s v="NHS Hampshire and Isle of Wight ICB - D9Y0V"/>
    <x v="1"/>
    <n v="5"/>
  </r>
  <r>
    <s v="May"/>
    <s v="2024"/>
    <x v="6"/>
    <d v="2024-05-31T00:00:00"/>
    <s v="Y59"/>
    <s v="E40000005"/>
    <x v="2"/>
    <s v="QRL"/>
    <s v="E54000042"/>
    <x v="15"/>
    <s v="D9Y0V"/>
    <s v="E38000253"/>
    <s v="NHS Hampshire and Isle of Wight ICB - D9Y0V"/>
    <x v="2"/>
    <n v="1505"/>
  </r>
  <r>
    <s v="May"/>
    <s v="2024"/>
    <x v="6"/>
    <d v="2024-05-31T00:00:00"/>
    <s v="Y59"/>
    <s v="E40000005"/>
    <x v="2"/>
    <s v="QRL"/>
    <s v="E54000042"/>
    <x v="15"/>
    <s v="D9Y0V"/>
    <s v="E38000253"/>
    <s v="NHS Hampshire and Isle of Wight ICB - D9Y0V"/>
    <x v="3"/>
    <n v="7080"/>
  </r>
  <r>
    <s v="May"/>
    <s v="2024"/>
    <x v="6"/>
    <d v="2024-05-31T00:00:00"/>
    <s v="Y59"/>
    <s v="E40000005"/>
    <x v="2"/>
    <s v="QRL"/>
    <s v="E54000042"/>
    <x v="15"/>
    <s v="D9Y0V"/>
    <s v="E38000253"/>
    <s v="NHS Hampshire and Isle of Wight ICB - D9Y0V"/>
    <x v="4"/>
    <n v="2295"/>
  </r>
  <r>
    <s v="May"/>
    <s v="2024"/>
    <x v="6"/>
    <d v="2024-05-31T00:00:00"/>
    <s v="Y59"/>
    <s v="E40000005"/>
    <x v="2"/>
    <s v="QRL"/>
    <s v="E54000042"/>
    <x v="15"/>
    <s v="D9Y0V"/>
    <s v="E38000253"/>
    <s v="NHS Hampshire and Isle of Wight ICB - D9Y0V"/>
    <x v="5"/>
    <n v="4365"/>
  </r>
  <r>
    <s v="May"/>
    <s v="2024"/>
    <x v="6"/>
    <d v="2024-05-31T00:00:00"/>
    <s v="Y59"/>
    <s v="E40000005"/>
    <x v="2"/>
    <s v="QU9"/>
    <s v="E54000044"/>
    <x v="16"/>
    <s v="10Q"/>
    <s v="E38000136"/>
    <s v="NHS Buckinghamshire, Oxfordshire and Berkshire West ICB - 10Q"/>
    <x v="0"/>
    <n v="220"/>
  </r>
  <r>
    <s v="May"/>
    <s v="2024"/>
    <x v="6"/>
    <d v="2024-05-31T00:00:00"/>
    <s v="Y59"/>
    <s v="E40000005"/>
    <x v="2"/>
    <s v="QU9"/>
    <s v="E54000044"/>
    <x v="16"/>
    <s v="10Q"/>
    <s v="E38000136"/>
    <s v="NHS Buckinghamshire, Oxfordshire and Berkshire West ICB - 10Q"/>
    <x v="1"/>
    <s v="*"/>
  </r>
  <r>
    <s v="May"/>
    <s v="2024"/>
    <x v="6"/>
    <d v="2024-05-31T00:00:00"/>
    <s v="Y59"/>
    <s v="E40000005"/>
    <x v="2"/>
    <s v="QU9"/>
    <s v="E54000044"/>
    <x v="16"/>
    <s v="10Q"/>
    <s v="E38000136"/>
    <s v="NHS Buckinghamshire, Oxfordshire and Berkshire West ICB - 10Q"/>
    <x v="2"/>
    <n v="755"/>
  </r>
  <r>
    <s v="May"/>
    <s v="2024"/>
    <x v="6"/>
    <d v="2024-05-31T00:00:00"/>
    <s v="Y59"/>
    <s v="E40000005"/>
    <x v="2"/>
    <s v="QU9"/>
    <s v="E54000044"/>
    <x v="16"/>
    <s v="10Q"/>
    <s v="E38000136"/>
    <s v="NHS Buckinghamshire, Oxfordshire and Berkshire West ICB - 10Q"/>
    <x v="3"/>
    <n v="3225"/>
  </r>
  <r>
    <s v="May"/>
    <s v="2024"/>
    <x v="6"/>
    <d v="2024-05-31T00:00:00"/>
    <s v="Y59"/>
    <s v="E40000005"/>
    <x v="2"/>
    <s v="QU9"/>
    <s v="E54000044"/>
    <x v="16"/>
    <s v="10Q"/>
    <s v="E38000136"/>
    <s v="NHS Buckinghamshire, Oxfordshire and Berkshire West ICB - 10Q"/>
    <x v="4"/>
    <n v="380"/>
  </r>
  <r>
    <s v="May"/>
    <s v="2024"/>
    <x v="6"/>
    <d v="2024-05-31T00:00:00"/>
    <s v="Y59"/>
    <s v="E40000005"/>
    <x v="2"/>
    <s v="QU9"/>
    <s v="E54000044"/>
    <x v="16"/>
    <s v="10Q"/>
    <s v="E38000136"/>
    <s v="NHS Buckinghamshire, Oxfordshire and Berkshire West ICB - 10Q"/>
    <x v="5"/>
    <n v="1550"/>
  </r>
  <r>
    <s v="May"/>
    <s v="2024"/>
    <x v="6"/>
    <d v="2024-05-31T00:00:00"/>
    <s v="Y59"/>
    <s v="E40000005"/>
    <x v="2"/>
    <s v="QU9"/>
    <s v="E54000044"/>
    <x v="16"/>
    <s v="14Y"/>
    <s v="E38000223"/>
    <s v="NHS Buckinghamshire, Oxfordshire and Berkshire West ICB - 14Y"/>
    <x v="0"/>
    <n v="180"/>
  </r>
  <r>
    <s v="May"/>
    <s v="2024"/>
    <x v="6"/>
    <d v="2024-05-31T00:00:00"/>
    <s v="Y59"/>
    <s v="E40000005"/>
    <x v="2"/>
    <s v="QU9"/>
    <s v="E54000044"/>
    <x v="16"/>
    <s v="14Y"/>
    <s v="E38000223"/>
    <s v="NHS Buckinghamshire, Oxfordshire and Berkshire West ICB - 14Y"/>
    <x v="1"/>
    <s v="*"/>
  </r>
  <r>
    <s v="May"/>
    <s v="2024"/>
    <x v="6"/>
    <d v="2024-05-31T00:00:00"/>
    <s v="Y59"/>
    <s v="E40000005"/>
    <x v="2"/>
    <s v="QU9"/>
    <s v="E54000044"/>
    <x v="16"/>
    <s v="14Y"/>
    <s v="E38000223"/>
    <s v="NHS Buckinghamshire, Oxfordshire and Berkshire West ICB - 14Y"/>
    <x v="2"/>
    <n v="380"/>
  </r>
  <r>
    <s v="May"/>
    <s v="2024"/>
    <x v="6"/>
    <d v="2024-05-31T00:00:00"/>
    <s v="Y59"/>
    <s v="E40000005"/>
    <x v="2"/>
    <s v="QU9"/>
    <s v="E54000044"/>
    <x v="16"/>
    <s v="14Y"/>
    <s v="E38000223"/>
    <s v="NHS Buckinghamshire, Oxfordshire and Berkshire West ICB - 14Y"/>
    <x v="3"/>
    <n v="2485"/>
  </r>
  <r>
    <s v="May"/>
    <s v="2024"/>
    <x v="6"/>
    <d v="2024-05-31T00:00:00"/>
    <s v="Y59"/>
    <s v="E40000005"/>
    <x v="2"/>
    <s v="QU9"/>
    <s v="E54000044"/>
    <x v="16"/>
    <s v="14Y"/>
    <s v="E38000223"/>
    <s v="NHS Buckinghamshire, Oxfordshire and Berkshire West ICB - 14Y"/>
    <x v="4"/>
    <n v="260"/>
  </r>
  <r>
    <s v="May"/>
    <s v="2024"/>
    <x v="6"/>
    <d v="2024-05-31T00:00:00"/>
    <s v="Y59"/>
    <s v="E40000005"/>
    <x v="2"/>
    <s v="QU9"/>
    <s v="E54000044"/>
    <x v="16"/>
    <s v="14Y"/>
    <s v="E38000223"/>
    <s v="NHS Buckinghamshire, Oxfordshire and Berkshire West ICB - 14Y"/>
    <x v="5"/>
    <n v="1185"/>
  </r>
  <r>
    <s v="May"/>
    <s v="2024"/>
    <x v="6"/>
    <d v="2024-05-31T00:00:00"/>
    <s v="Y59"/>
    <s v="E40000005"/>
    <x v="2"/>
    <s v="QU9"/>
    <s v="E54000044"/>
    <x v="16"/>
    <s v="15A"/>
    <s v="E38000221"/>
    <s v="NHS Buckinghamshire, Oxfordshire and Berkshire West ICB - 15A"/>
    <x v="0"/>
    <n v="80"/>
  </r>
  <r>
    <s v="May"/>
    <s v="2024"/>
    <x v="6"/>
    <d v="2024-05-31T00:00:00"/>
    <s v="Y59"/>
    <s v="E40000005"/>
    <x v="2"/>
    <s v="QU9"/>
    <s v="E54000044"/>
    <x v="16"/>
    <s v="15A"/>
    <s v="E38000221"/>
    <s v="NHS Buckinghamshire, Oxfordshire and Berkshire West ICB - 15A"/>
    <x v="1"/>
    <s v="*"/>
  </r>
  <r>
    <s v="May"/>
    <s v="2024"/>
    <x v="6"/>
    <d v="2024-05-31T00:00:00"/>
    <s v="Y59"/>
    <s v="E40000005"/>
    <x v="2"/>
    <s v="QU9"/>
    <s v="E54000044"/>
    <x v="16"/>
    <s v="15A"/>
    <s v="E38000221"/>
    <s v="NHS Buckinghamshire, Oxfordshire and Berkshire West ICB - 15A"/>
    <x v="2"/>
    <n v="515"/>
  </r>
  <r>
    <s v="May"/>
    <s v="2024"/>
    <x v="6"/>
    <d v="2024-05-31T00:00:00"/>
    <s v="Y59"/>
    <s v="E40000005"/>
    <x v="2"/>
    <s v="QU9"/>
    <s v="E54000044"/>
    <x v="16"/>
    <s v="15A"/>
    <s v="E38000221"/>
    <s v="NHS Buckinghamshire, Oxfordshire and Berkshire West ICB - 15A"/>
    <x v="3"/>
    <n v="2515"/>
  </r>
  <r>
    <s v="May"/>
    <s v="2024"/>
    <x v="6"/>
    <d v="2024-05-31T00:00:00"/>
    <s v="Y59"/>
    <s v="E40000005"/>
    <x v="2"/>
    <s v="QU9"/>
    <s v="E54000044"/>
    <x v="16"/>
    <s v="15A"/>
    <s v="E38000221"/>
    <s v="NHS Buckinghamshire, Oxfordshire and Berkshire West ICB - 15A"/>
    <x v="4"/>
    <n v="310"/>
  </r>
  <r>
    <s v="May"/>
    <s v="2024"/>
    <x v="6"/>
    <d v="2024-05-31T00:00:00"/>
    <s v="Y59"/>
    <s v="E40000005"/>
    <x v="2"/>
    <s v="QU9"/>
    <s v="E54000044"/>
    <x v="16"/>
    <s v="15A"/>
    <s v="E38000221"/>
    <s v="NHS Buckinghamshire, Oxfordshire and Berkshire West ICB - 15A"/>
    <x v="5"/>
    <n v="580"/>
  </r>
  <r>
    <s v="May"/>
    <s v="2024"/>
    <x v="6"/>
    <d v="2024-05-31T00:00:00"/>
    <s v="Y59"/>
    <s v="E40000005"/>
    <x v="2"/>
    <s v="QXU"/>
    <s v="E54000063"/>
    <x v="17"/>
    <s v="92A"/>
    <s v="E38000264"/>
    <s v="NHS Surrey Heartlands ICB - 92A"/>
    <x v="0"/>
    <n v="215"/>
  </r>
  <r>
    <s v="May"/>
    <s v="2024"/>
    <x v="6"/>
    <d v="2024-05-31T00:00:00"/>
    <s v="Y59"/>
    <s v="E40000005"/>
    <x v="2"/>
    <s v="QXU"/>
    <s v="E54000063"/>
    <x v="17"/>
    <s v="92A"/>
    <s v="E38000264"/>
    <s v="NHS Surrey Heartlands ICB - 92A"/>
    <x v="1"/>
    <s v="*"/>
  </r>
  <r>
    <s v="May"/>
    <s v="2024"/>
    <x v="6"/>
    <d v="2024-05-31T00:00:00"/>
    <s v="Y59"/>
    <s v="E40000005"/>
    <x v="2"/>
    <s v="QXU"/>
    <s v="E54000063"/>
    <x v="17"/>
    <s v="92A"/>
    <s v="E38000264"/>
    <s v="NHS Surrey Heartlands ICB - 92A"/>
    <x v="2"/>
    <n v="920"/>
  </r>
  <r>
    <s v="May"/>
    <s v="2024"/>
    <x v="6"/>
    <d v="2024-05-31T00:00:00"/>
    <s v="Y59"/>
    <s v="E40000005"/>
    <x v="2"/>
    <s v="QXU"/>
    <s v="E54000063"/>
    <x v="17"/>
    <s v="92A"/>
    <s v="E38000264"/>
    <s v="NHS Surrey Heartlands ICB - 92A"/>
    <x v="3"/>
    <n v="5980"/>
  </r>
  <r>
    <s v="May"/>
    <s v="2024"/>
    <x v="6"/>
    <d v="2024-05-31T00:00:00"/>
    <s v="Y59"/>
    <s v="E40000005"/>
    <x v="2"/>
    <s v="QXU"/>
    <s v="E54000063"/>
    <x v="17"/>
    <s v="92A"/>
    <s v="E38000264"/>
    <s v="NHS Surrey Heartlands ICB - 92A"/>
    <x v="4"/>
    <n v="585"/>
  </r>
  <r>
    <s v="May"/>
    <s v="2024"/>
    <x v="6"/>
    <d v="2024-05-31T00:00:00"/>
    <s v="Y59"/>
    <s v="E40000005"/>
    <x v="2"/>
    <s v="QXU"/>
    <s v="E54000063"/>
    <x v="17"/>
    <s v="92A"/>
    <s v="E38000264"/>
    <s v="NHS Surrey Heartlands ICB - 92A"/>
    <x v="5"/>
    <n v="2470"/>
  </r>
  <r>
    <s v="May"/>
    <s v="2024"/>
    <x v="6"/>
    <d v="2024-05-31T00:00:00"/>
    <s v="Y60"/>
    <s v="E40000011"/>
    <x v="3"/>
    <s v="QGH"/>
    <s v="E54000019"/>
    <x v="18"/>
    <s v="18C"/>
    <s v="E38000236"/>
    <s v="NHS Herefordshire and Worcestershire ICB - 18C"/>
    <x v="0"/>
    <n v="105"/>
  </r>
  <r>
    <s v="May"/>
    <s v="2024"/>
    <x v="6"/>
    <d v="2024-05-31T00:00:00"/>
    <s v="Y60"/>
    <s v="E40000011"/>
    <x v="3"/>
    <s v="QGH"/>
    <s v="E54000019"/>
    <x v="18"/>
    <s v="18C"/>
    <s v="E38000236"/>
    <s v="NHS Herefordshire and Worcestershire ICB - 18C"/>
    <x v="1"/>
    <s v="*"/>
  </r>
  <r>
    <s v="May"/>
    <s v="2024"/>
    <x v="6"/>
    <d v="2024-05-31T00:00:00"/>
    <s v="Y60"/>
    <s v="E40000011"/>
    <x v="3"/>
    <s v="QGH"/>
    <s v="E54000019"/>
    <x v="18"/>
    <s v="18C"/>
    <s v="E38000236"/>
    <s v="NHS Herefordshire and Worcestershire ICB - 18C"/>
    <x v="2"/>
    <n v="1080"/>
  </r>
  <r>
    <s v="May"/>
    <s v="2024"/>
    <x v="6"/>
    <d v="2024-05-31T00:00:00"/>
    <s v="Y60"/>
    <s v="E40000011"/>
    <x v="3"/>
    <s v="QGH"/>
    <s v="E54000019"/>
    <x v="18"/>
    <s v="18C"/>
    <s v="E38000236"/>
    <s v="NHS Herefordshire and Worcestershire ICB - 18C"/>
    <x v="3"/>
    <n v="3480"/>
  </r>
  <r>
    <s v="May"/>
    <s v="2024"/>
    <x v="6"/>
    <d v="2024-05-31T00:00:00"/>
    <s v="Y60"/>
    <s v="E40000011"/>
    <x v="3"/>
    <s v="QGH"/>
    <s v="E54000019"/>
    <x v="18"/>
    <s v="18C"/>
    <s v="E38000236"/>
    <s v="NHS Herefordshire and Worcestershire ICB - 18C"/>
    <x v="4"/>
    <n v="600"/>
  </r>
  <r>
    <s v="May"/>
    <s v="2024"/>
    <x v="6"/>
    <d v="2024-05-31T00:00:00"/>
    <s v="Y60"/>
    <s v="E40000011"/>
    <x v="3"/>
    <s v="QGH"/>
    <s v="E54000019"/>
    <x v="18"/>
    <s v="18C"/>
    <s v="E38000236"/>
    <s v="NHS Herefordshire and Worcestershire ICB - 18C"/>
    <x v="5"/>
    <n v="1820"/>
  </r>
  <r>
    <s v="May"/>
    <s v="2024"/>
    <x v="6"/>
    <d v="2024-05-31T00:00:00"/>
    <s v="Y60"/>
    <s v="E40000011"/>
    <x v="3"/>
    <s v="QHL"/>
    <s v="E54000055"/>
    <x v="19"/>
    <s v="15E"/>
    <s v="E38000258"/>
    <s v="NHS Birmingham and Solihull ICB - 15E"/>
    <x v="0"/>
    <n v="565"/>
  </r>
  <r>
    <s v="May"/>
    <s v="2024"/>
    <x v="6"/>
    <d v="2024-05-31T00:00:00"/>
    <s v="Y60"/>
    <s v="E40000011"/>
    <x v="3"/>
    <s v="QHL"/>
    <s v="E54000055"/>
    <x v="19"/>
    <s v="15E"/>
    <s v="E38000258"/>
    <s v="NHS Birmingham and Solihull ICB - 15E"/>
    <x v="1"/>
    <n v="5"/>
  </r>
  <r>
    <s v="May"/>
    <s v="2024"/>
    <x v="6"/>
    <d v="2024-05-31T00:00:00"/>
    <s v="Y60"/>
    <s v="E40000011"/>
    <x v="3"/>
    <s v="QHL"/>
    <s v="E54000055"/>
    <x v="19"/>
    <s v="15E"/>
    <s v="E38000258"/>
    <s v="NHS Birmingham and Solihull ICB - 15E"/>
    <x v="2"/>
    <n v="460"/>
  </r>
  <r>
    <s v="May"/>
    <s v="2024"/>
    <x v="6"/>
    <d v="2024-05-31T00:00:00"/>
    <s v="Y60"/>
    <s v="E40000011"/>
    <x v="3"/>
    <s v="QHL"/>
    <s v="E54000055"/>
    <x v="19"/>
    <s v="15E"/>
    <s v="E38000258"/>
    <s v="NHS Birmingham and Solihull ICB - 15E"/>
    <x v="3"/>
    <n v="4425"/>
  </r>
  <r>
    <s v="May"/>
    <s v="2024"/>
    <x v="6"/>
    <d v="2024-05-31T00:00:00"/>
    <s v="Y60"/>
    <s v="E40000011"/>
    <x v="3"/>
    <s v="QHL"/>
    <s v="E54000055"/>
    <x v="19"/>
    <s v="15E"/>
    <s v="E38000258"/>
    <s v="NHS Birmingham and Solihull ICB - 15E"/>
    <x v="4"/>
    <n v="1625"/>
  </r>
  <r>
    <s v="May"/>
    <s v="2024"/>
    <x v="6"/>
    <d v="2024-05-31T00:00:00"/>
    <s v="Y60"/>
    <s v="E40000011"/>
    <x v="3"/>
    <s v="QHL"/>
    <s v="E54000055"/>
    <x v="19"/>
    <s v="15E"/>
    <s v="E38000258"/>
    <s v="NHS Birmingham and Solihull ICB - 15E"/>
    <x v="5"/>
    <n v="2075"/>
  </r>
  <r>
    <s v="May"/>
    <s v="2024"/>
    <x v="6"/>
    <d v="2024-05-31T00:00:00"/>
    <s v="Y60"/>
    <s v="E40000011"/>
    <x v="3"/>
    <s v="QJ2"/>
    <s v="E54000058"/>
    <x v="20"/>
    <s v="15M"/>
    <s v="E38000261"/>
    <s v="NHS Derby and Derbyshire ICB - 15M"/>
    <x v="0"/>
    <n v="40"/>
  </r>
  <r>
    <s v="May"/>
    <s v="2024"/>
    <x v="6"/>
    <d v="2024-05-31T00:00:00"/>
    <s v="Y60"/>
    <s v="E40000011"/>
    <x v="3"/>
    <s v="QJ2"/>
    <s v="E54000058"/>
    <x v="20"/>
    <s v="15M"/>
    <s v="E38000261"/>
    <s v="NHS Derby and Derbyshire ICB - 15M"/>
    <x v="1"/>
    <n v="25"/>
  </r>
  <r>
    <s v="May"/>
    <s v="2024"/>
    <x v="6"/>
    <d v="2024-05-31T00:00:00"/>
    <s v="Y60"/>
    <s v="E40000011"/>
    <x v="3"/>
    <s v="QJ2"/>
    <s v="E54000058"/>
    <x v="20"/>
    <s v="15M"/>
    <s v="E38000261"/>
    <s v="NHS Derby and Derbyshire ICB - 15M"/>
    <x v="2"/>
    <n v="480"/>
  </r>
  <r>
    <s v="May"/>
    <s v="2024"/>
    <x v="6"/>
    <d v="2024-05-31T00:00:00"/>
    <s v="Y60"/>
    <s v="E40000011"/>
    <x v="3"/>
    <s v="QJ2"/>
    <s v="E54000058"/>
    <x v="20"/>
    <s v="15M"/>
    <s v="E38000261"/>
    <s v="NHS Derby and Derbyshire ICB - 15M"/>
    <x v="3"/>
    <n v="4960"/>
  </r>
  <r>
    <s v="May"/>
    <s v="2024"/>
    <x v="6"/>
    <d v="2024-05-31T00:00:00"/>
    <s v="Y60"/>
    <s v="E40000011"/>
    <x v="3"/>
    <s v="QJ2"/>
    <s v="E54000058"/>
    <x v="20"/>
    <s v="15M"/>
    <s v="E38000261"/>
    <s v="NHS Derby and Derbyshire ICB - 15M"/>
    <x v="4"/>
    <n v="1610"/>
  </r>
  <r>
    <s v="May"/>
    <s v="2024"/>
    <x v="6"/>
    <d v="2024-05-31T00:00:00"/>
    <s v="Y60"/>
    <s v="E40000011"/>
    <x v="3"/>
    <s v="QJ2"/>
    <s v="E54000058"/>
    <x v="20"/>
    <s v="15M"/>
    <s v="E38000261"/>
    <s v="NHS Derby and Derbyshire ICB - 15M"/>
    <x v="5"/>
    <n v="3390"/>
  </r>
  <r>
    <s v="May"/>
    <s v="2024"/>
    <x v="6"/>
    <d v="2024-05-31T00:00:00"/>
    <s v="Y60"/>
    <s v="E40000011"/>
    <x v="3"/>
    <s v="QJM"/>
    <s v="E54000013"/>
    <x v="21"/>
    <s v="71E"/>
    <s v="E38000238"/>
    <s v="NHS Lincolnshire ICB - 71E"/>
    <x v="0"/>
    <n v="40"/>
  </r>
  <r>
    <s v="May"/>
    <s v="2024"/>
    <x v="6"/>
    <d v="2024-05-31T00:00:00"/>
    <s v="Y60"/>
    <s v="E40000011"/>
    <x v="3"/>
    <s v="QJM"/>
    <s v="E54000013"/>
    <x v="21"/>
    <s v="71E"/>
    <s v="E38000238"/>
    <s v="NHS Lincolnshire ICB - 71E"/>
    <x v="1"/>
    <n v="15"/>
  </r>
  <r>
    <s v="May"/>
    <s v="2024"/>
    <x v="6"/>
    <d v="2024-05-31T00:00:00"/>
    <s v="Y60"/>
    <s v="E40000011"/>
    <x v="3"/>
    <s v="QJM"/>
    <s v="E54000013"/>
    <x v="21"/>
    <s v="71E"/>
    <s v="E38000238"/>
    <s v="NHS Lincolnshire ICB - 71E"/>
    <x v="2"/>
    <n v="125"/>
  </r>
  <r>
    <s v="May"/>
    <s v="2024"/>
    <x v="6"/>
    <d v="2024-05-31T00:00:00"/>
    <s v="Y60"/>
    <s v="E40000011"/>
    <x v="3"/>
    <s v="QJM"/>
    <s v="E54000013"/>
    <x v="21"/>
    <s v="71E"/>
    <s v="E38000238"/>
    <s v="NHS Lincolnshire ICB - 71E"/>
    <x v="3"/>
    <n v="3520"/>
  </r>
  <r>
    <s v="May"/>
    <s v="2024"/>
    <x v="6"/>
    <d v="2024-05-31T00:00:00"/>
    <s v="Y60"/>
    <s v="E40000011"/>
    <x v="3"/>
    <s v="QJM"/>
    <s v="E54000013"/>
    <x v="21"/>
    <s v="71E"/>
    <s v="E38000238"/>
    <s v="NHS Lincolnshire ICB - 71E"/>
    <x v="4"/>
    <n v="1685"/>
  </r>
  <r>
    <s v="May"/>
    <s v="2024"/>
    <x v="6"/>
    <d v="2024-05-31T00:00:00"/>
    <s v="Y60"/>
    <s v="E40000011"/>
    <x v="3"/>
    <s v="QJM"/>
    <s v="E54000013"/>
    <x v="21"/>
    <s v="71E"/>
    <s v="E38000238"/>
    <s v="NHS Lincolnshire ICB - 71E"/>
    <x v="5"/>
    <n v="3215"/>
  </r>
  <r>
    <s v="May"/>
    <s v="2024"/>
    <x v="6"/>
    <d v="2024-05-31T00:00:00"/>
    <s v="Y60"/>
    <s v="E40000011"/>
    <x v="3"/>
    <s v="QK1"/>
    <s v="E54000015"/>
    <x v="22"/>
    <s v="03W"/>
    <s v="E38000051"/>
    <s v="NHS Leicester, Leicestershire and Rutland ICB - 03W"/>
    <x v="0"/>
    <n v="30"/>
  </r>
  <r>
    <s v="May"/>
    <s v="2024"/>
    <x v="6"/>
    <d v="2024-05-31T00:00:00"/>
    <s v="Y60"/>
    <s v="E40000011"/>
    <x v="3"/>
    <s v="QK1"/>
    <s v="E54000015"/>
    <x v="22"/>
    <s v="03W"/>
    <s v="E38000051"/>
    <s v="NHS Leicester, Leicestershire and Rutland ICB - 03W"/>
    <x v="1"/>
    <s v="*"/>
  </r>
  <r>
    <s v="May"/>
    <s v="2024"/>
    <x v="6"/>
    <d v="2024-05-31T00:00:00"/>
    <s v="Y60"/>
    <s v="E40000011"/>
    <x v="3"/>
    <s v="QK1"/>
    <s v="E54000015"/>
    <x v="22"/>
    <s v="03W"/>
    <s v="E38000051"/>
    <s v="NHS Leicester, Leicestershire and Rutland ICB - 03W"/>
    <x v="2"/>
    <n v="80"/>
  </r>
  <r>
    <s v="May"/>
    <s v="2024"/>
    <x v="6"/>
    <d v="2024-05-31T00:00:00"/>
    <s v="Y60"/>
    <s v="E40000011"/>
    <x v="3"/>
    <s v="QK1"/>
    <s v="E54000015"/>
    <x v="22"/>
    <s v="03W"/>
    <s v="E38000051"/>
    <s v="NHS Leicester, Leicestershire and Rutland ICB - 03W"/>
    <x v="3"/>
    <n v="1510"/>
  </r>
  <r>
    <s v="May"/>
    <s v="2024"/>
    <x v="6"/>
    <d v="2024-05-31T00:00:00"/>
    <s v="Y60"/>
    <s v="E40000011"/>
    <x v="3"/>
    <s v="QK1"/>
    <s v="E54000015"/>
    <x v="22"/>
    <s v="03W"/>
    <s v="E38000051"/>
    <s v="NHS Leicester, Leicestershire and Rutland ICB - 03W"/>
    <x v="4"/>
    <n v="770"/>
  </r>
  <r>
    <s v="May"/>
    <s v="2024"/>
    <x v="6"/>
    <d v="2024-05-31T00:00:00"/>
    <s v="Y60"/>
    <s v="E40000011"/>
    <x v="3"/>
    <s v="QK1"/>
    <s v="E54000015"/>
    <x v="22"/>
    <s v="03W"/>
    <s v="E38000051"/>
    <s v="NHS Leicester, Leicestershire and Rutland ICB - 03W"/>
    <x v="5"/>
    <n v="1055"/>
  </r>
  <r>
    <s v="May"/>
    <s v="2024"/>
    <x v="6"/>
    <d v="2024-05-31T00:00:00"/>
    <s v="Y60"/>
    <s v="E40000011"/>
    <x v="3"/>
    <s v="QK1"/>
    <s v="E54000015"/>
    <x v="22"/>
    <s v="04C"/>
    <s v="E38000097"/>
    <s v="NHS Leicester, Leicestershire and Rutland ICB - 04C"/>
    <x v="0"/>
    <n v="50"/>
  </r>
  <r>
    <s v="May"/>
    <s v="2024"/>
    <x v="6"/>
    <d v="2024-05-31T00:00:00"/>
    <s v="Y60"/>
    <s v="E40000011"/>
    <x v="3"/>
    <s v="QK1"/>
    <s v="E54000015"/>
    <x v="22"/>
    <s v="04C"/>
    <s v="E38000097"/>
    <s v="NHS Leicester, Leicestershire and Rutland ICB - 04C"/>
    <x v="1"/>
    <n v="15"/>
  </r>
  <r>
    <s v="May"/>
    <s v="2024"/>
    <x v="6"/>
    <d v="2024-05-31T00:00:00"/>
    <s v="Y60"/>
    <s v="E40000011"/>
    <x v="3"/>
    <s v="QK1"/>
    <s v="E54000015"/>
    <x v="22"/>
    <s v="04C"/>
    <s v="E38000097"/>
    <s v="NHS Leicester, Leicestershire and Rutland ICB - 04C"/>
    <x v="2"/>
    <n v="20"/>
  </r>
  <r>
    <s v="May"/>
    <s v="2024"/>
    <x v="6"/>
    <d v="2024-05-31T00:00:00"/>
    <s v="Y60"/>
    <s v="E40000011"/>
    <x v="3"/>
    <s v="QK1"/>
    <s v="E54000015"/>
    <x v="22"/>
    <s v="04C"/>
    <s v="E38000097"/>
    <s v="NHS Leicester, Leicestershire and Rutland ICB - 04C"/>
    <x v="3"/>
    <n v="820"/>
  </r>
  <r>
    <s v="May"/>
    <s v="2024"/>
    <x v="6"/>
    <d v="2024-05-31T00:00:00"/>
    <s v="Y60"/>
    <s v="E40000011"/>
    <x v="3"/>
    <s v="QK1"/>
    <s v="E54000015"/>
    <x v="22"/>
    <s v="04C"/>
    <s v="E38000097"/>
    <s v="NHS Leicester, Leicestershire and Rutland ICB - 04C"/>
    <x v="4"/>
    <n v="715"/>
  </r>
  <r>
    <s v="May"/>
    <s v="2024"/>
    <x v="6"/>
    <d v="2024-05-31T00:00:00"/>
    <s v="Y60"/>
    <s v="E40000011"/>
    <x v="3"/>
    <s v="QK1"/>
    <s v="E54000015"/>
    <x v="22"/>
    <s v="04C"/>
    <s v="E38000097"/>
    <s v="NHS Leicester, Leicestershire and Rutland ICB - 04C"/>
    <x v="5"/>
    <n v="810"/>
  </r>
  <r>
    <s v="May"/>
    <s v="2024"/>
    <x v="6"/>
    <d v="2024-05-31T00:00:00"/>
    <s v="Y60"/>
    <s v="E40000011"/>
    <x v="3"/>
    <s v="QK1"/>
    <s v="E54000015"/>
    <x v="22"/>
    <s v="04V"/>
    <s v="E38000201"/>
    <s v="NHS Leicester, Leicestershire and Rutland ICB - 04V"/>
    <x v="0"/>
    <n v="80"/>
  </r>
  <r>
    <s v="May"/>
    <s v="2024"/>
    <x v="6"/>
    <d v="2024-05-31T00:00:00"/>
    <s v="Y60"/>
    <s v="E40000011"/>
    <x v="3"/>
    <s v="QK1"/>
    <s v="E54000015"/>
    <x v="22"/>
    <s v="04V"/>
    <s v="E38000201"/>
    <s v="NHS Leicester, Leicestershire and Rutland ICB - 04V"/>
    <x v="1"/>
    <s v="*"/>
  </r>
  <r>
    <s v="May"/>
    <s v="2024"/>
    <x v="6"/>
    <d v="2024-05-31T00:00:00"/>
    <s v="Y60"/>
    <s v="E40000011"/>
    <x v="3"/>
    <s v="QK1"/>
    <s v="E54000015"/>
    <x v="22"/>
    <s v="04V"/>
    <s v="E38000201"/>
    <s v="NHS Leicester, Leicestershire and Rutland ICB - 04V"/>
    <x v="2"/>
    <n v="50"/>
  </r>
  <r>
    <s v="May"/>
    <s v="2024"/>
    <x v="6"/>
    <d v="2024-05-31T00:00:00"/>
    <s v="Y60"/>
    <s v="E40000011"/>
    <x v="3"/>
    <s v="QK1"/>
    <s v="E54000015"/>
    <x v="22"/>
    <s v="04V"/>
    <s v="E38000201"/>
    <s v="NHS Leicester, Leicestershire and Rutland ICB - 04V"/>
    <x v="3"/>
    <n v="1595"/>
  </r>
  <r>
    <s v="May"/>
    <s v="2024"/>
    <x v="6"/>
    <d v="2024-05-31T00:00:00"/>
    <s v="Y60"/>
    <s v="E40000011"/>
    <x v="3"/>
    <s v="QK1"/>
    <s v="E54000015"/>
    <x v="22"/>
    <s v="04V"/>
    <s v="E38000201"/>
    <s v="NHS Leicester, Leicestershire and Rutland ICB - 04V"/>
    <x v="4"/>
    <n v="625"/>
  </r>
  <r>
    <s v="May"/>
    <s v="2024"/>
    <x v="6"/>
    <d v="2024-05-31T00:00:00"/>
    <s v="Y60"/>
    <s v="E40000011"/>
    <x v="3"/>
    <s v="QK1"/>
    <s v="E54000015"/>
    <x v="22"/>
    <s v="04V"/>
    <s v="E38000201"/>
    <s v="NHS Leicester, Leicestershire and Rutland ICB - 04V"/>
    <x v="5"/>
    <n v="1000"/>
  </r>
  <r>
    <s v="May"/>
    <s v="2024"/>
    <x v="6"/>
    <d v="2024-05-31T00:00:00"/>
    <s v="Y60"/>
    <s v="E40000011"/>
    <x v="3"/>
    <s v="QNC"/>
    <s v="E54000010"/>
    <x v="23"/>
    <s v="04Y"/>
    <s v="E38000028"/>
    <s v="NHS Staffordshire and Stoke-on-Trent ICB - 04Y"/>
    <x v="0"/>
    <n v="35"/>
  </r>
  <r>
    <s v="May"/>
    <s v="2024"/>
    <x v="6"/>
    <d v="2024-05-31T00:00:00"/>
    <s v="Y60"/>
    <s v="E40000011"/>
    <x v="3"/>
    <s v="QNC"/>
    <s v="E54000010"/>
    <x v="23"/>
    <s v="04Y"/>
    <s v="E38000028"/>
    <s v="NHS Staffordshire and Stoke-on-Trent ICB - 04Y"/>
    <x v="1"/>
    <s v="*"/>
  </r>
  <r>
    <s v="May"/>
    <s v="2024"/>
    <x v="6"/>
    <d v="2024-05-31T00:00:00"/>
    <s v="Y60"/>
    <s v="E40000011"/>
    <x v="3"/>
    <s v="QNC"/>
    <s v="E54000010"/>
    <x v="23"/>
    <s v="04Y"/>
    <s v="E38000028"/>
    <s v="NHS Staffordshire and Stoke-on-Trent ICB - 04Y"/>
    <x v="2"/>
    <n v="155"/>
  </r>
  <r>
    <s v="May"/>
    <s v="2024"/>
    <x v="6"/>
    <d v="2024-05-31T00:00:00"/>
    <s v="Y60"/>
    <s v="E40000011"/>
    <x v="3"/>
    <s v="QNC"/>
    <s v="E54000010"/>
    <x v="23"/>
    <s v="04Y"/>
    <s v="E38000028"/>
    <s v="NHS Staffordshire and Stoke-on-Trent ICB - 04Y"/>
    <x v="3"/>
    <n v="715"/>
  </r>
  <r>
    <s v="May"/>
    <s v="2024"/>
    <x v="6"/>
    <d v="2024-05-31T00:00:00"/>
    <s v="Y60"/>
    <s v="E40000011"/>
    <x v="3"/>
    <s v="QNC"/>
    <s v="E54000010"/>
    <x v="23"/>
    <s v="04Y"/>
    <s v="E38000028"/>
    <s v="NHS Staffordshire and Stoke-on-Trent ICB - 04Y"/>
    <x v="4"/>
    <n v="65"/>
  </r>
  <r>
    <s v="May"/>
    <s v="2024"/>
    <x v="6"/>
    <d v="2024-05-31T00:00:00"/>
    <s v="Y60"/>
    <s v="E40000011"/>
    <x v="3"/>
    <s v="QNC"/>
    <s v="E54000010"/>
    <x v="23"/>
    <s v="04Y"/>
    <s v="E38000028"/>
    <s v="NHS Staffordshire and Stoke-on-Trent ICB - 04Y"/>
    <x v="5"/>
    <n v="485"/>
  </r>
  <r>
    <s v="May"/>
    <s v="2024"/>
    <x v="6"/>
    <d v="2024-05-31T00:00:00"/>
    <s v="Y60"/>
    <s v="E40000011"/>
    <x v="3"/>
    <s v="QNC"/>
    <s v="E54000010"/>
    <x v="23"/>
    <s v="05D"/>
    <s v="E38000053"/>
    <s v="NHS Staffordshire and Stoke-on-Trent ICB - 05D"/>
    <x v="0"/>
    <n v="30"/>
  </r>
  <r>
    <s v="May"/>
    <s v="2024"/>
    <x v="6"/>
    <d v="2024-05-31T00:00:00"/>
    <s v="Y60"/>
    <s v="E40000011"/>
    <x v="3"/>
    <s v="QNC"/>
    <s v="E54000010"/>
    <x v="23"/>
    <s v="05D"/>
    <s v="E38000053"/>
    <s v="NHS Staffordshire and Stoke-on-Trent ICB - 05D"/>
    <x v="1"/>
    <s v="*"/>
  </r>
  <r>
    <s v="May"/>
    <s v="2024"/>
    <x v="6"/>
    <d v="2024-05-31T00:00:00"/>
    <s v="Y60"/>
    <s v="E40000011"/>
    <x v="3"/>
    <s v="QNC"/>
    <s v="E54000010"/>
    <x v="23"/>
    <s v="05D"/>
    <s v="E38000053"/>
    <s v="NHS Staffordshire and Stoke-on-Trent ICB - 05D"/>
    <x v="2"/>
    <n v="55"/>
  </r>
  <r>
    <s v="May"/>
    <s v="2024"/>
    <x v="6"/>
    <d v="2024-05-31T00:00:00"/>
    <s v="Y60"/>
    <s v="E40000011"/>
    <x v="3"/>
    <s v="QNC"/>
    <s v="E54000010"/>
    <x v="23"/>
    <s v="05D"/>
    <s v="E38000053"/>
    <s v="NHS Staffordshire and Stoke-on-Trent ICB - 05D"/>
    <x v="3"/>
    <n v="670"/>
  </r>
  <r>
    <s v="May"/>
    <s v="2024"/>
    <x v="6"/>
    <d v="2024-05-31T00:00:00"/>
    <s v="Y60"/>
    <s v="E40000011"/>
    <x v="3"/>
    <s v="QNC"/>
    <s v="E54000010"/>
    <x v="23"/>
    <s v="05D"/>
    <s v="E38000053"/>
    <s v="NHS Staffordshire and Stoke-on-Trent ICB - 05D"/>
    <x v="4"/>
    <n v="40"/>
  </r>
  <r>
    <s v="May"/>
    <s v="2024"/>
    <x v="6"/>
    <d v="2024-05-31T00:00:00"/>
    <s v="Y60"/>
    <s v="E40000011"/>
    <x v="3"/>
    <s v="QNC"/>
    <s v="E54000010"/>
    <x v="23"/>
    <s v="05D"/>
    <s v="E38000053"/>
    <s v="NHS Staffordshire and Stoke-on-Trent ICB - 05D"/>
    <x v="5"/>
    <n v="435"/>
  </r>
  <r>
    <s v="May"/>
    <s v="2024"/>
    <x v="6"/>
    <d v="2024-05-31T00:00:00"/>
    <s v="Y60"/>
    <s v="E40000011"/>
    <x v="3"/>
    <s v="QNC"/>
    <s v="E54000010"/>
    <x v="23"/>
    <s v="05G"/>
    <s v="E38000126"/>
    <s v="NHS Staffordshire and Stoke-on-Trent ICB - 05G"/>
    <x v="0"/>
    <n v="95"/>
  </r>
  <r>
    <s v="May"/>
    <s v="2024"/>
    <x v="6"/>
    <d v="2024-05-31T00:00:00"/>
    <s v="Y60"/>
    <s v="E40000011"/>
    <x v="3"/>
    <s v="QNC"/>
    <s v="E54000010"/>
    <x v="23"/>
    <s v="05G"/>
    <s v="E38000126"/>
    <s v="NHS Staffordshire and Stoke-on-Trent ICB - 05G"/>
    <x v="1"/>
    <s v="*"/>
  </r>
  <r>
    <s v="May"/>
    <s v="2024"/>
    <x v="6"/>
    <d v="2024-05-31T00:00:00"/>
    <s v="Y60"/>
    <s v="E40000011"/>
    <x v="3"/>
    <s v="QNC"/>
    <s v="E54000010"/>
    <x v="23"/>
    <s v="05G"/>
    <s v="E38000126"/>
    <s v="NHS Staffordshire and Stoke-on-Trent ICB - 05G"/>
    <x v="2"/>
    <n v="185"/>
  </r>
  <r>
    <s v="May"/>
    <s v="2024"/>
    <x v="6"/>
    <d v="2024-05-31T00:00:00"/>
    <s v="Y60"/>
    <s v="E40000011"/>
    <x v="3"/>
    <s v="QNC"/>
    <s v="E54000010"/>
    <x v="23"/>
    <s v="05G"/>
    <s v="E38000126"/>
    <s v="NHS Staffordshire and Stoke-on-Trent ICB - 05G"/>
    <x v="3"/>
    <n v="655"/>
  </r>
  <r>
    <s v="May"/>
    <s v="2024"/>
    <x v="6"/>
    <d v="2024-05-31T00:00:00"/>
    <s v="Y60"/>
    <s v="E40000011"/>
    <x v="3"/>
    <s v="QNC"/>
    <s v="E54000010"/>
    <x v="23"/>
    <s v="05G"/>
    <s v="E38000126"/>
    <s v="NHS Staffordshire and Stoke-on-Trent ICB - 05G"/>
    <x v="4"/>
    <n v="915"/>
  </r>
  <r>
    <s v="May"/>
    <s v="2024"/>
    <x v="6"/>
    <d v="2024-05-31T00:00:00"/>
    <s v="Y60"/>
    <s v="E40000011"/>
    <x v="3"/>
    <s v="QNC"/>
    <s v="E54000010"/>
    <x v="23"/>
    <s v="05G"/>
    <s v="E38000126"/>
    <s v="NHS Staffordshire and Stoke-on-Trent ICB - 05G"/>
    <x v="5"/>
    <n v="745"/>
  </r>
  <r>
    <s v="May"/>
    <s v="2024"/>
    <x v="6"/>
    <d v="2024-05-31T00:00:00"/>
    <s v="Y60"/>
    <s v="E40000011"/>
    <x v="3"/>
    <s v="QNC"/>
    <s v="E54000010"/>
    <x v="23"/>
    <s v="05Q"/>
    <s v="E38000153"/>
    <s v="NHS Staffordshire and Stoke-on-Trent ICB - 05Q"/>
    <x v="0"/>
    <n v="50"/>
  </r>
  <r>
    <s v="May"/>
    <s v="2024"/>
    <x v="6"/>
    <d v="2024-05-31T00:00:00"/>
    <s v="Y60"/>
    <s v="E40000011"/>
    <x v="3"/>
    <s v="QNC"/>
    <s v="E54000010"/>
    <x v="23"/>
    <s v="05Q"/>
    <s v="E38000153"/>
    <s v="NHS Staffordshire and Stoke-on-Trent ICB - 05Q"/>
    <x v="1"/>
    <s v="*"/>
  </r>
  <r>
    <s v="May"/>
    <s v="2024"/>
    <x v="6"/>
    <d v="2024-05-31T00:00:00"/>
    <s v="Y60"/>
    <s v="E40000011"/>
    <x v="3"/>
    <s v="QNC"/>
    <s v="E54000010"/>
    <x v="23"/>
    <s v="05Q"/>
    <s v="E38000153"/>
    <s v="NHS Staffordshire and Stoke-on-Trent ICB - 05Q"/>
    <x v="2"/>
    <n v="95"/>
  </r>
  <r>
    <s v="May"/>
    <s v="2024"/>
    <x v="6"/>
    <d v="2024-05-31T00:00:00"/>
    <s v="Y60"/>
    <s v="E40000011"/>
    <x v="3"/>
    <s v="QNC"/>
    <s v="E54000010"/>
    <x v="23"/>
    <s v="05Q"/>
    <s v="E38000153"/>
    <s v="NHS Staffordshire and Stoke-on-Trent ICB - 05Q"/>
    <x v="3"/>
    <n v="1265"/>
  </r>
  <r>
    <s v="May"/>
    <s v="2024"/>
    <x v="6"/>
    <d v="2024-05-31T00:00:00"/>
    <s v="Y60"/>
    <s v="E40000011"/>
    <x v="3"/>
    <s v="QNC"/>
    <s v="E54000010"/>
    <x v="23"/>
    <s v="05Q"/>
    <s v="E38000153"/>
    <s v="NHS Staffordshire and Stoke-on-Trent ICB - 05Q"/>
    <x v="4"/>
    <n v="155"/>
  </r>
  <r>
    <s v="May"/>
    <s v="2024"/>
    <x v="6"/>
    <d v="2024-05-31T00:00:00"/>
    <s v="Y60"/>
    <s v="E40000011"/>
    <x v="3"/>
    <s v="QNC"/>
    <s v="E54000010"/>
    <x v="23"/>
    <s v="05Q"/>
    <s v="E38000153"/>
    <s v="NHS Staffordshire and Stoke-on-Trent ICB - 05Q"/>
    <x v="5"/>
    <n v="575"/>
  </r>
  <r>
    <s v="May"/>
    <s v="2024"/>
    <x v="6"/>
    <d v="2024-05-31T00:00:00"/>
    <s v="Y60"/>
    <s v="E40000011"/>
    <x v="3"/>
    <s v="QNC"/>
    <s v="E54000010"/>
    <x v="23"/>
    <s v="05V"/>
    <s v="E38000173"/>
    <s v="NHS Staffordshire and Stoke-on-Trent ICB - 05V"/>
    <x v="0"/>
    <n v="85"/>
  </r>
  <r>
    <s v="May"/>
    <s v="2024"/>
    <x v="6"/>
    <d v="2024-05-31T00:00:00"/>
    <s v="Y60"/>
    <s v="E40000011"/>
    <x v="3"/>
    <s v="QNC"/>
    <s v="E54000010"/>
    <x v="23"/>
    <s v="05V"/>
    <s v="E38000173"/>
    <s v="NHS Staffordshire and Stoke-on-Trent ICB - 05V"/>
    <x v="1"/>
    <s v="*"/>
  </r>
  <r>
    <s v="May"/>
    <s v="2024"/>
    <x v="6"/>
    <d v="2024-05-31T00:00:00"/>
    <s v="Y60"/>
    <s v="E40000011"/>
    <x v="3"/>
    <s v="QNC"/>
    <s v="E54000010"/>
    <x v="23"/>
    <s v="05V"/>
    <s v="E38000173"/>
    <s v="NHS Staffordshire and Stoke-on-Trent ICB - 05V"/>
    <x v="2"/>
    <n v="80"/>
  </r>
  <r>
    <s v="May"/>
    <s v="2024"/>
    <x v="6"/>
    <d v="2024-05-31T00:00:00"/>
    <s v="Y60"/>
    <s v="E40000011"/>
    <x v="3"/>
    <s v="QNC"/>
    <s v="E54000010"/>
    <x v="23"/>
    <s v="05V"/>
    <s v="E38000173"/>
    <s v="NHS Staffordshire and Stoke-on-Trent ICB - 05V"/>
    <x v="3"/>
    <n v="815"/>
  </r>
  <r>
    <s v="May"/>
    <s v="2024"/>
    <x v="6"/>
    <d v="2024-05-31T00:00:00"/>
    <s v="Y60"/>
    <s v="E40000011"/>
    <x v="3"/>
    <s v="QNC"/>
    <s v="E54000010"/>
    <x v="23"/>
    <s v="05V"/>
    <s v="E38000173"/>
    <s v="NHS Staffordshire and Stoke-on-Trent ICB - 05V"/>
    <x v="4"/>
    <n v="115"/>
  </r>
  <r>
    <s v="May"/>
    <s v="2024"/>
    <x v="6"/>
    <d v="2024-05-31T00:00:00"/>
    <s v="Y60"/>
    <s v="E40000011"/>
    <x v="3"/>
    <s v="QNC"/>
    <s v="E54000010"/>
    <x v="23"/>
    <s v="05V"/>
    <s v="E38000173"/>
    <s v="NHS Staffordshire and Stoke-on-Trent ICB - 05V"/>
    <x v="5"/>
    <n v="365"/>
  </r>
  <r>
    <s v="May"/>
    <s v="2024"/>
    <x v="6"/>
    <d v="2024-05-31T00:00:00"/>
    <s v="Y60"/>
    <s v="E40000011"/>
    <x v="3"/>
    <s v="QNC"/>
    <s v="E54000010"/>
    <x v="23"/>
    <s v="05W"/>
    <s v="E38000175"/>
    <s v="NHS Staffordshire and Stoke-on-Trent ICB - 05W"/>
    <x v="0"/>
    <n v="95"/>
  </r>
  <r>
    <s v="May"/>
    <s v="2024"/>
    <x v="6"/>
    <d v="2024-05-31T00:00:00"/>
    <s v="Y60"/>
    <s v="E40000011"/>
    <x v="3"/>
    <s v="QNC"/>
    <s v="E54000010"/>
    <x v="23"/>
    <s v="05W"/>
    <s v="E38000175"/>
    <s v="NHS Staffordshire and Stoke-on-Trent ICB - 05W"/>
    <x v="1"/>
    <s v="*"/>
  </r>
  <r>
    <s v="May"/>
    <s v="2024"/>
    <x v="6"/>
    <d v="2024-05-31T00:00:00"/>
    <s v="Y60"/>
    <s v="E40000011"/>
    <x v="3"/>
    <s v="QNC"/>
    <s v="E54000010"/>
    <x v="23"/>
    <s v="05W"/>
    <s v="E38000175"/>
    <s v="NHS Staffordshire and Stoke-on-Trent ICB - 05W"/>
    <x v="2"/>
    <n v="95"/>
  </r>
  <r>
    <s v="May"/>
    <s v="2024"/>
    <x v="6"/>
    <d v="2024-05-31T00:00:00"/>
    <s v="Y60"/>
    <s v="E40000011"/>
    <x v="3"/>
    <s v="QNC"/>
    <s v="E54000010"/>
    <x v="23"/>
    <s v="05W"/>
    <s v="E38000175"/>
    <s v="NHS Staffordshire and Stoke-on-Trent ICB - 05W"/>
    <x v="3"/>
    <n v="830"/>
  </r>
  <r>
    <s v="May"/>
    <s v="2024"/>
    <x v="6"/>
    <d v="2024-05-31T00:00:00"/>
    <s v="Y60"/>
    <s v="E40000011"/>
    <x v="3"/>
    <s v="QNC"/>
    <s v="E54000010"/>
    <x v="23"/>
    <s v="05W"/>
    <s v="E38000175"/>
    <s v="NHS Staffordshire and Stoke-on-Trent ICB - 05W"/>
    <x v="4"/>
    <n v="1245"/>
  </r>
  <r>
    <s v="May"/>
    <s v="2024"/>
    <x v="6"/>
    <d v="2024-05-31T00:00:00"/>
    <s v="Y60"/>
    <s v="E40000011"/>
    <x v="3"/>
    <s v="QNC"/>
    <s v="E54000010"/>
    <x v="23"/>
    <s v="05W"/>
    <s v="E38000175"/>
    <s v="NHS Staffordshire and Stoke-on-Trent ICB - 05W"/>
    <x v="5"/>
    <n v="785"/>
  </r>
  <r>
    <s v="May"/>
    <s v="2024"/>
    <x v="6"/>
    <d v="2024-05-31T00:00:00"/>
    <s v="Y60"/>
    <s v="E40000011"/>
    <x v="3"/>
    <s v="QOC"/>
    <s v="E54000011"/>
    <x v="24"/>
    <s v="M2L0M"/>
    <s v="E38000257"/>
    <s v="NHS Shropshire, Telford and Wrekin ICB - M2L0M"/>
    <x v="0"/>
    <n v="255"/>
  </r>
  <r>
    <s v="May"/>
    <s v="2024"/>
    <x v="6"/>
    <d v="2024-05-31T00:00:00"/>
    <s v="Y60"/>
    <s v="E40000011"/>
    <x v="3"/>
    <s v="QOC"/>
    <s v="E54000011"/>
    <x v="24"/>
    <s v="M2L0M"/>
    <s v="E38000257"/>
    <s v="NHS Shropshire, Telford and Wrekin ICB - M2L0M"/>
    <x v="1"/>
    <s v="*"/>
  </r>
  <r>
    <s v="May"/>
    <s v="2024"/>
    <x v="6"/>
    <d v="2024-05-31T00:00:00"/>
    <s v="Y60"/>
    <s v="E40000011"/>
    <x v="3"/>
    <s v="QOC"/>
    <s v="E54000011"/>
    <x v="24"/>
    <s v="M2L0M"/>
    <s v="E38000257"/>
    <s v="NHS Shropshire, Telford and Wrekin ICB - M2L0M"/>
    <x v="2"/>
    <n v="545"/>
  </r>
  <r>
    <s v="May"/>
    <s v="2024"/>
    <x v="6"/>
    <d v="2024-05-31T00:00:00"/>
    <s v="Y60"/>
    <s v="E40000011"/>
    <x v="3"/>
    <s v="QOC"/>
    <s v="E54000011"/>
    <x v="24"/>
    <s v="M2L0M"/>
    <s v="E38000257"/>
    <s v="NHS Shropshire, Telford and Wrekin ICB - M2L0M"/>
    <x v="3"/>
    <n v="2805"/>
  </r>
  <r>
    <s v="May"/>
    <s v="2024"/>
    <x v="6"/>
    <d v="2024-05-31T00:00:00"/>
    <s v="Y60"/>
    <s v="E40000011"/>
    <x v="3"/>
    <s v="QOC"/>
    <s v="E54000011"/>
    <x v="24"/>
    <s v="M2L0M"/>
    <s v="E38000257"/>
    <s v="NHS Shropshire, Telford and Wrekin ICB - M2L0M"/>
    <x v="4"/>
    <n v="265"/>
  </r>
  <r>
    <s v="May"/>
    <s v="2024"/>
    <x v="6"/>
    <d v="2024-05-31T00:00:00"/>
    <s v="Y60"/>
    <s v="E40000011"/>
    <x v="3"/>
    <s v="QOC"/>
    <s v="E54000011"/>
    <x v="24"/>
    <s v="M2L0M"/>
    <s v="E38000257"/>
    <s v="NHS Shropshire, Telford and Wrekin ICB - M2L0M"/>
    <x v="5"/>
    <n v="1050"/>
  </r>
  <r>
    <s v="May"/>
    <s v="2024"/>
    <x v="6"/>
    <d v="2024-05-31T00:00:00"/>
    <s v="Y60"/>
    <s v="E40000011"/>
    <x v="3"/>
    <s v="QPM"/>
    <s v="E54000059"/>
    <x v="25"/>
    <s v="78H"/>
    <s v="E38000262"/>
    <s v="NHS Northamptonshire ICB - 78H"/>
    <x v="0"/>
    <n v="110"/>
  </r>
  <r>
    <s v="May"/>
    <s v="2024"/>
    <x v="6"/>
    <d v="2024-05-31T00:00:00"/>
    <s v="Y60"/>
    <s v="E40000011"/>
    <x v="3"/>
    <s v="QPM"/>
    <s v="E54000059"/>
    <x v="25"/>
    <s v="78H"/>
    <s v="E38000262"/>
    <s v="NHS Northamptonshire ICB - 78H"/>
    <x v="1"/>
    <n v="10"/>
  </r>
  <r>
    <s v="May"/>
    <s v="2024"/>
    <x v="6"/>
    <d v="2024-05-31T00:00:00"/>
    <s v="Y60"/>
    <s v="E40000011"/>
    <x v="3"/>
    <s v="QPM"/>
    <s v="E54000059"/>
    <x v="25"/>
    <s v="78H"/>
    <s v="E38000262"/>
    <s v="NHS Northamptonshire ICB - 78H"/>
    <x v="2"/>
    <n v="205"/>
  </r>
  <r>
    <s v="May"/>
    <s v="2024"/>
    <x v="6"/>
    <d v="2024-05-31T00:00:00"/>
    <s v="Y60"/>
    <s v="E40000011"/>
    <x v="3"/>
    <s v="QPM"/>
    <s v="E54000059"/>
    <x v="25"/>
    <s v="78H"/>
    <s v="E38000262"/>
    <s v="NHS Northamptonshire ICB - 78H"/>
    <x v="3"/>
    <n v="2275"/>
  </r>
  <r>
    <s v="May"/>
    <s v="2024"/>
    <x v="6"/>
    <d v="2024-05-31T00:00:00"/>
    <s v="Y60"/>
    <s v="E40000011"/>
    <x v="3"/>
    <s v="QPM"/>
    <s v="E54000059"/>
    <x v="25"/>
    <s v="78H"/>
    <s v="E38000262"/>
    <s v="NHS Northamptonshire ICB - 78H"/>
    <x v="4"/>
    <n v="1480"/>
  </r>
  <r>
    <s v="May"/>
    <s v="2024"/>
    <x v="6"/>
    <d v="2024-05-31T00:00:00"/>
    <s v="Y60"/>
    <s v="E40000011"/>
    <x v="3"/>
    <s v="QPM"/>
    <s v="E54000059"/>
    <x v="25"/>
    <s v="78H"/>
    <s v="E38000262"/>
    <s v="NHS Northamptonshire ICB - 78H"/>
    <x v="5"/>
    <n v="1850"/>
  </r>
  <r>
    <s v="May"/>
    <s v="2024"/>
    <x v="6"/>
    <d v="2024-05-31T00:00:00"/>
    <s v="Y60"/>
    <s v="E40000011"/>
    <x v="3"/>
    <s v="QT1"/>
    <s v="E54000060"/>
    <x v="26"/>
    <s v="02Q"/>
    <s v="E38000008"/>
    <s v="NHS Nottingham and Nottinghamshire ICB - 02Q"/>
    <x v="0"/>
    <n v="40"/>
  </r>
  <r>
    <s v="May"/>
    <s v="2024"/>
    <x v="6"/>
    <d v="2024-05-31T00:00:00"/>
    <s v="Y60"/>
    <s v="E40000011"/>
    <x v="3"/>
    <s v="QT1"/>
    <s v="E54000060"/>
    <x v="26"/>
    <s v="02Q"/>
    <s v="E38000008"/>
    <s v="NHS Nottingham and Nottinghamshire ICB - 02Q"/>
    <x v="1"/>
    <n v="5"/>
  </r>
  <r>
    <s v="May"/>
    <s v="2024"/>
    <x v="6"/>
    <d v="2024-05-31T00:00:00"/>
    <s v="Y60"/>
    <s v="E40000011"/>
    <x v="3"/>
    <s v="QT1"/>
    <s v="E54000060"/>
    <x v="26"/>
    <s v="02Q"/>
    <s v="E38000008"/>
    <s v="NHS Nottingham and Nottinghamshire ICB - 02Q"/>
    <x v="2"/>
    <n v="75"/>
  </r>
  <r>
    <s v="May"/>
    <s v="2024"/>
    <x v="6"/>
    <d v="2024-05-31T00:00:00"/>
    <s v="Y60"/>
    <s v="E40000011"/>
    <x v="3"/>
    <s v="QT1"/>
    <s v="E54000060"/>
    <x v="26"/>
    <s v="02Q"/>
    <s v="E38000008"/>
    <s v="NHS Nottingham and Nottinghamshire ICB - 02Q"/>
    <x v="3"/>
    <n v="510"/>
  </r>
  <r>
    <s v="May"/>
    <s v="2024"/>
    <x v="6"/>
    <d v="2024-05-31T00:00:00"/>
    <s v="Y60"/>
    <s v="E40000011"/>
    <x v="3"/>
    <s v="QT1"/>
    <s v="E54000060"/>
    <x v="26"/>
    <s v="02Q"/>
    <s v="E38000008"/>
    <s v="NHS Nottingham and Nottinghamshire ICB - 02Q"/>
    <x v="4"/>
    <n v="320"/>
  </r>
  <r>
    <s v="May"/>
    <s v="2024"/>
    <x v="6"/>
    <d v="2024-05-31T00:00:00"/>
    <s v="Y60"/>
    <s v="E40000011"/>
    <x v="3"/>
    <s v="QT1"/>
    <s v="E54000060"/>
    <x v="26"/>
    <s v="02Q"/>
    <s v="E38000008"/>
    <s v="NHS Nottingham and Nottinghamshire ICB - 02Q"/>
    <x v="5"/>
    <n v="420"/>
  </r>
  <r>
    <s v="May"/>
    <s v="2024"/>
    <x v="6"/>
    <d v="2024-05-31T00:00:00"/>
    <s v="Y60"/>
    <s v="E40000011"/>
    <x v="3"/>
    <s v="QT1"/>
    <s v="E54000060"/>
    <x v="26"/>
    <s v="52R"/>
    <s v="E38000243"/>
    <s v="NHS Nottingham and Nottinghamshire ICB - 52R"/>
    <x v="0"/>
    <n v="205"/>
  </r>
  <r>
    <s v="May"/>
    <s v="2024"/>
    <x v="6"/>
    <d v="2024-05-31T00:00:00"/>
    <s v="Y60"/>
    <s v="E40000011"/>
    <x v="3"/>
    <s v="QT1"/>
    <s v="E54000060"/>
    <x v="26"/>
    <s v="52R"/>
    <s v="E38000243"/>
    <s v="NHS Nottingham and Nottinghamshire ICB - 52R"/>
    <x v="1"/>
    <n v="30"/>
  </r>
  <r>
    <s v="May"/>
    <s v="2024"/>
    <x v="6"/>
    <d v="2024-05-31T00:00:00"/>
    <s v="Y60"/>
    <s v="E40000011"/>
    <x v="3"/>
    <s v="QT1"/>
    <s v="E54000060"/>
    <x v="26"/>
    <s v="52R"/>
    <s v="E38000243"/>
    <s v="NHS Nottingham and Nottinghamshire ICB - 52R"/>
    <x v="2"/>
    <n v="675"/>
  </r>
  <r>
    <s v="May"/>
    <s v="2024"/>
    <x v="6"/>
    <d v="2024-05-31T00:00:00"/>
    <s v="Y60"/>
    <s v="E40000011"/>
    <x v="3"/>
    <s v="QT1"/>
    <s v="E54000060"/>
    <x v="26"/>
    <s v="52R"/>
    <s v="E38000243"/>
    <s v="NHS Nottingham and Nottinghamshire ICB - 52R"/>
    <x v="3"/>
    <n v="3340"/>
  </r>
  <r>
    <s v="May"/>
    <s v="2024"/>
    <x v="6"/>
    <d v="2024-05-31T00:00:00"/>
    <s v="Y60"/>
    <s v="E40000011"/>
    <x v="3"/>
    <s v="QT1"/>
    <s v="E54000060"/>
    <x v="26"/>
    <s v="52R"/>
    <s v="E38000243"/>
    <s v="NHS Nottingham and Nottinghamshire ICB - 52R"/>
    <x v="4"/>
    <n v="2345"/>
  </r>
  <r>
    <s v="May"/>
    <s v="2024"/>
    <x v="6"/>
    <d v="2024-05-31T00:00:00"/>
    <s v="Y60"/>
    <s v="E40000011"/>
    <x v="3"/>
    <s v="QT1"/>
    <s v="E54000060"/>
    <x v="26"/>
    <s v="52R"/>
    <s v="E38000243"/>
    <s v="NHS Nottingham and Nottinghamshire ICB - 52R"/>
    <x v="5"/>
    <n v="2750"/>
  </r>
  <r>
    <s v="May"/>
    <s v="2024"/>
    <x v="6"/>
    <d v="2024-05-31T00:00:00"/>
    <s v="Y60"/>
    <s v="E40000011"/>
    <x v="3"/>
    <s v="QUA"/>
    <s v="E54000062"/>
    <x v="27"/>
    <s v="D2P2L"/>
    <s v="E38000259"/>
    <s v="NHS Black Country ICB - D2P2L"/>
    <x v="0"/>
    <n v="245"/>
  </r>
  <r>
    <s v="May"/>
    <s v="2024"/>
    <x v="6"/>
    <d v="2024-05-31T00:00:00"/>
    <s v="Y60"/>
    <s v="E40000011"/>
    <x v="3"/>
    <s v="QUA"/>
    <s v="E54000062"/>
    <x v="27"/>
    <s v="D2P2L"/>
    <s v="E38000259"/>
    <s v="NHS Black Country ICB - D2P2L"/>
    <x v="1"/>
    <n v="5"/>
  </r>
  <r>
    <s v="May"/>
    <s v="2024"/>
    <x v="6"/>
    <d v="2024-05-31T00:00:00"/>
    <s v="Y60"/>
    <s v="E40000011"/>
    <x v="3"/>
    <s v="QUA"/>
    <s v="E54000062"/>
    <x v="27"/>
    <s v="D2P2L"/>
    <s v="E38000259"/>
    <s v="NHS Black Country ICB - D2P2L"/>
    <x v="2"/>
    <n v="590"/>
  </r>
  <r>
    <s v="May"/>
    <s v="2024"/>
    <x v="6"/>
    <d v="2024-05-31T00:00:00"/>
    <s v="Y60"/>
    <s v="E40000011"/>
    <x v="3"/>
    <s v="QUA"/>
    <s v="E54000062"/>
    <x v="27"/>
    <s v="D2P2L"/>
    <s v="E38000259"/>
    <s v="NHS Black Country ICB - D2P2L"/>
    <x v="3"/>
    <n v="4050"/>
  </r>
  <r>
    <s v="May"/>
    <s v="2024"/>
    <x v="6"/>
    <d v="2024-05-31T00:00:00"/>
    <s v="Y60"/>
    <s v="E40000011"/>
    <x v="3"/>
    <s v="QUA"/>
    <s v="E54000062"/>
    <x v="27"/>
    <s v="D2P2L"/>
    <s v="E38000259"/>
    <s v="NHS Black Country ICB - D2P2L"/>
    <x v="4"/>
    <n v="2395"/>
  </r>
  <r>
    <s v="May"/>
    <s v="2024"/>
    <x v="6"/>
    <d v="2024-05-31T00:00:00"/>
    <s v="Y60"/>
    <s v="E40000011"/>
    <x v="3"/>
    <s v="QUA"/>
    <s v="E54000062"/>
    <x v="27"/>
    <s v="D2P2L"/>
    <s v="E38000259"/>
    <s v="NHS Black Country ICB - D2P2L"/>
    <x v="5"/>
    <n v="2370"/>
  </r>
  <r>
    <s v="May"/>
    <s v="2024"/>
    <x v="6"/>
    <d v="2024-05-31T00:00:00"/>
    <s v="Y60"/>
    <s v="E40000011"/>
    <x v="3"/>
    <s v="QWU"/>
    <s v="E54000018"/>
    <x v="28"/>
    <s v="B2M3M"/>
    <s v="E38000251"/>
    <s v="NHS Coventry and Warwickshire ICB - B2M3M"/>
    <x v="0"/>
    <n v="35"/>
  </r>
  <r>
    <s v="May"/>
    <s v="2024"/>
    <x v="6"/>
    <d v="2024-05-31T00:00:00"/>
    <s v="Y60"/>
    <s v="E40000011"/>
    <x v="3"/>
    <s v="QWU"/>
    <s v="E54000018"/>
    <x v="28"/>
    <s v="B2M3M"/>
    <s v="E38000251"/>
    <s v="NHS Coventry and Warwickshire ICB - B2M3M"/>
    <x v="1"/>
    <s v="*"/>
  </r>
  <r>
    <s v="May"/>
    <s v="2024"/>
    <x v="6"/>
    <d v="2024-05-31T00:00:00"/>
    <s v="Y60"/>
    <s v="E40000011"/>
    <x v="3"/>
    <s v="QWU"/>
    <s v="E54000018"/>
    <x v="28"/>
    <s v="B2M3M"/>
    <s v="E38000251"/>
    <s v="NHS Coventry and Warwickshire ICB - B2M3M"/>
    <x v="2"/>
    <n v="565"/>
  </r>
  <r>
    <s v="May"/>
    <s v="2024"/>
    <x v="6"/>
    <d v="2024-05-31T00:00:00"/>
    <s v="Y60"/>
    <s v="E40000011"/>
    <x v="3"/>
    <s v="QWU"/>
    <s v="E54000018"/>
    <x v="28"/>
    <s v="B2M3M"/>
    <s v="E38000251"/>
    <s v="NHS Coventry and Warwickshire ICB - B2M3M"/>
    <x v="3"/>
    <n v="3955"/>
  </r>
  <r>
    <s v="May"/>
    <s v="2024"/>
    <x v="6"/>
    <d v="2024-05-31T00:00:00"/>
    <s v="Y60"/>
    <s v="E40000011"/>
    <x v="3"/>
    <s v="QWU"/>
    <s v="E54000018"/>
    <x v="28"/>
    <s v="B2M3M"/>
    <s v="E38000251"/>
    <s v="NHS Coventry and Warwickshire ICB - B2M3M"/>
    <x v="4"/>
    <n v="730"/>
  </r>
  <r>
    <s v="May"/>
    <s v="2024"/>
    <x v="6"/>
    <d v="2024-05-31T00:00:00"/>
    <s v="Y60"/>
    <s v="E40000011"/>
    <x v="3"/>
    <s v="QWU"/>
    <s v="E54000018"/>
    <x v="28"/>
    <s v="B2M3M"/>
    <s v="E38000251"/>
    <s v="NHS Coventry and Warwickshire ICB - B2M3M"/>
    <x v="5"/>
    <n v="2075"/>
  </r>
  <r>
    <s v="May"/>
    <s v="2024"/>
    <x v="6"/>
    <d v="2024-05-31T00:00:00"/>
    <s v="Y61"/>
    <s v="E40000013"/>
    <x v="4"/>
    <s v="QH8"/>
    <s v="E54000026"/>
    <x v="29"/>
    <s v="06Q"/>
    <s v="E38000106"/>
    <s v="NHS Mid and South Essex ICB - 06Q"/>
    <x v="0"/>
    <n v="50"/>
  </r>
  <r>
    <s v="May"/>
    <s v="2024"/>
    <x v="6"/>
    <d v="2024-05-31T00:00:00"/>
    <s v="Y61"/>
    <s v="E40000013"/>
    <x v="4"/>
    <s v="QH8"/>
    <s v="E54000026"/>
    <x v="29"/>
    <s v="06Q"/>
    <s v="E38000106"/>
    <s v="NHS Mid and South Essex ICB - 06Q"/>
    <x v="1"/>
    <s v="*"/>
  </r>
  <r>
    <s v="May"/>
    <s v="2024"/>
    <x v="6"/>
    <d v="2024-05-31T00:00:00"/>
    <s v="Y61"/>
    <s v="E40000013"/>
    <x v="4"/>
    <s v="QH8"/>
    <s v="E54000026"/>
    <x v="29"/>
    <s v="06Q"/>
    <s v="E38000106"/>
    <s v="NHS Mid and South Essex ICB - 06Q"/>
    <x v="2"/>
    <n v="130"/>
  </r>
  <r>
    <s v="May"/>
    <s v="2024"/>
    <x v="6"/>
    <d v="2024-05-31T00:00:00"/>
    <s v="Y61"/>
    <s v="E40000013"/>
    <x v="4"/>
    <s v="QH8"/>
    <s v="E54000026"/>
    <x v="29"/>
    <s v="06Q"/>
    <s v="E38000106"/>
    <s v="NHS Mid and South Essex ICB - 06Q"/>
    <x v="3"/>
    <n v="530"/>
  </r>
  <r>
    <s v="May"/>
    <s v="2024"/>
    <x v="6"/>
    <d v="2024-05-31T00:00:00"/>
    <s v="Y61"/>
    <s v="E40000013"/>
    <x v="4"/>
    <s v="QH8"/>
    <s v="E54000026"/>
    <x v="29"/>
    <s v="06Q"/>
    <s v="E38000106"/>
    <s v="NHS Mid and South Essex ICB - 06Q"/>
    <x v="4"/>
    <n v="1650"/>
  </r>
  <r>
    <s v="May"/>
    <s v="2024"/>
    <x v="6"/>
    <d v="2024-05-31T00:00:00"/>
    <s v="Y61"/>
    <s v="E40000013"/>
    <x v="4"/>
    <s v="QH8"/>
    <s v="E54000026"/>
    <x v="29"/>
    <s v="06Q"/>
    <s v="E38000106"/>
    <s v="NHS Mid and South Essex ICB - 06Q"/>
    <x v="5"/>
    <n v="1195"/>
  </r>
  <r>
    <s v="May"/>
    <s v="2024"/>
    <x v="6"/>
    <d v="2024-05-31T00:00:00"/>
    <s v="Y61"/>
    <s v="E40000013"/>
    <x v="4"/>
    <s v="QH8"/>
    <s v="E54000026"/>
    <x v="29"/>
    <s v="07G"/>
    <s v="E38000185"/>
    <s v="NHS Mid and South Essex ICB - 07G"/>
    <x v="0"/>
    <s v="*"/>
  </r>
  <r>
    <s v="May"/>
    <s v="2024"/>
    <x v="6"/>
    <d v="2024-05-31T00:00:00"/>
    <s v="Y61"/>
    <s v="E40000013"/>
    <x v="4"/>
    <s v="QH8"/>
    <s v="E54000026"/>
    <x v="29"/>
    <s v="07G"/>
    <s v="E38000185"/>
    <s v="NHS Mid and South Essex ICB - 07G"/>
    <x v="1"/>
    <s v="*"/>
  </r>
  <r>
    <s v="May"/>
    <s v="2024"/>
    <x v="6"/>
    <d v="2024-05-31T00:00:00"/>
    <s v="Y61"/>
    <s v="E40000013"/>
    <x v="4"/>
    <s v="QH8"/>
    <s v="E54000026"/>
    <x v="29"/>
    <s v="07G"/>
    <s v="E38000185"/>
    <s v="NHS Mid and South Essex ICB - 07G"/>
    <x v="2"/>
    <n v="25"/>
  </r>
  <r>
    <s v="May"/>
    <s v="2024"/>
    <x v="6"/>
    <d v="2024-05-31T00:00:00"/>
    <s v="Y61"/>
    <s v="E40000013"/>
    <x v="4"/>
    <s v="QH8"/>
    <s v="E54000026"/>
    <x v="29"/>
    <s v="07G"/>
    <s v="E38000185"/>
    <s v="NHS Mid and South Essex ICB - 07G"/>
    <x v="3"/>
    <n v="235"/>
  </r>
  <r>
    <s v="May"/>
    <s v="2024"/>
    <x v="6"/>
    <d v="2024-05-31T00:00:00"/>
    <s v="Y61"/>
    <s v="E40000013"/>
    <x v="4"/>
    <s v="QH8"/>
    <s v="E54000026"/>
    <x v="29"/>
    <s v="07G"/>
    <s v="E38000185"/>
    <s v="NHS Mid and South Essex ICB - 07G"/>
    <x v="4"/>
    <n v="505"/>
  </r>
  <r>
    <s v="May"/>
    <s v="2024"/>
    <x v="6"/>
    <d v="2024-05-31T00:00:00"/>
    <s v="Y61"/>
    <s v="E40000013"/>
    <x v="4"/>
    <s v="QH8"/>
    <s v="E54000026"/>
    <x v="29"/>
    <s v="07G"/>
    <s v="E38000185"/>
    <s v="NHS Mid and South Essex ICB - 07G"/>
    <x v="5"/>
    <n v="350"/>
  </r>
  <r>
    <s v="May"/>
    <s v="2024"/>
    <x v="6"/>
    <d v="2024-05-31T00:00:00"/>
    <s v="Y61"/>
    <s v="E40000013"/>
    <x v="4"/>
    <s v="QH8"/>
    <s v="E54000026"/>
    <x v="29"/>
    <s v="99E"/>
    <s v="E38000007"/>
    <s v="NHS Mid and South Essex ICB - 99E"/>
    <x v="0"/>
    <n v="20"/>
  </r>
  <r>
    <s v="May"/>
    <s v="2024"/>
    <x v="6"/>
    <d v="2024-05-31T00:00:00"/>
    <s v="Y61"/>
    <s v="E40000013"/>
    <x v="4"/>
    <s v="QH8"/>
    <s v="E54000026"/>
    <x v="29"/>
    <s v="99E"/>
    <s v="E38000007"/>
    <s v="NHS Mid and South Essex ICB - 99E"/>
    <x v="1"/>
    <s v="*"/>
  </r>
  <r>
    <s v="May"/>
    <s v="2024"/>
    <x v="6"/>
    <d v="2024-05-31T00:00:00"/>
    <s v="Y61"/>
    <s v="E40000013"/>
    <x v="4"/>
    <s v="QH8"/>
    <s v="E54000026"/>
    <x v="29"/>
    <s v="99E"/>
    <s v="E38000007"/>
    <s v="NHS Mid and South Essex ICB - 99E"/>
    <x v="2"/>
    <n v="95"/>
  </r>
  <r>
    <s v="May"/>
    <s v="2024"/>
    <x v="6"/>
    <d v="2024-05-31T00:00:00"/>
    <s v="Y61"/>
    <s v="E40000013"/>
    <x v="4"/>
    <s v="QH8"/>
    <s v="E54000026"/>
    <x v="29"/>
    <s v="99E"/>
    <s v="E38000007"/>
    <s v="NHS Mid and South Essex ICB - 99E"/>
    <x v="3"/>
    <n v="620"/>
  </r>
  <r>
    <s v="May"/>
    <s v="2024"/>
    <x v="6"/>
    <d v="2024-05-31T00:00:00"/>
    <s v="Y61"/>
    <s v="E40000013"/>
    <x v="4"/>
    <s v="QH8"/>
    <s v="E54000026"/>
    <x v="29"/>
    <s v="99E"/>
    <s v="E38000007"/>
    <s v="NHS Mid and South Essex ICB - 99E"/>
    <x v="4"/>
    <n v="785"/>
  </r>
  <r>
    <s v="May"/>
    <s v="2024"/>
    <x v="6"/>
    <d v="2024-05-31T00:00:00"/>
    <s v="Y61"/>
    <s v="E40000013"/>
    <x v="4"/>
    <s v="QH8"/>
    <s v="E54000026"/>
    <x v="29"/>
    <s v="99E"/>
    <s v="E38000007"/>
    <s v="NHS Mid and South Essex ICB - 99E"/>
    <x v="5"/>
    <n v="605"/>
  </r>
  <r>
    <s v="May"/>
    <s v="2024"/>
    <x v="6"/>
    <d v="2024-05-31T00:00:00"/>
    <s v="Y61"/>
    <s v="E40000013"/>
    <x v="4"/>
    <s v="QH8"/>
    <s v="E54000026"/>
    <x v="29"/>
    <s v="99F"/>
    <s v="E38000030"/>
    <s v="NHS Mid and South Essex ICB - 99F"/>
    <x v="0"/>
    <s v="*"/>
  </r>
  <r>
    <s v="May"/>
    <s v="2024"/>
    <x v="6"/>
    <d v="2024-05-31T00:00:00"/>
    <s v="Y61"/>
    <s v="E40000013"/>
    <x v="4"/>
    <s v="QH8"/>
    <s v="E54000026"/>
    <x v="29"/>
    <s v="99F"/>
    <s v="E38000030"/>
    <s v="NHS Mid and South Essex ICB - 99F"/>
    <x v="1"/>
    <s v="*"/>
  </r>
  <r>
    <s v="May"/>
    <s v="2024"/>
    <x v="6"/>
    <d v="2024-05-31T00:00:00"/>
    <s v="Y61"/>
    <s v="E40000013"/>
    <x v="4"/>
    <s v="QH8"/>
    <s v="E54000026"/>
    <x v="29"/>
    <s v="99F"/>
    <s v="E38000030"/>
    <s v="NHS Mid and South Essex ICB - 99F"/>
    <x v="2"/>
    <n v="35"/>
  </r>
  <r>
    <s v="May"/>
    <s v="2024"/>
    <x v="6"/>
    <d v="2024-05-31T00:00:00"/>
    <s v="Y61"/>
    <s v="E40000013"/>
    <x v="4"/>
    <s v="QH8"/>
    <s v="E54000026"/>
    <x v="29"/>
    <s v="99F"/>
    <s v="E38000030"/>
    <s v="NHS Mid and South Essex ICB - 99F"/>
    <x v="3"/>
    <n v="140"/>
  </r>
  <r>
    <s v="May"/>
    <s v="2024"/>
    <x v="6"/>
    <d v="2024-05-31T00:00:00"/>
    <s v="Y61"/>
    <s v="E40000013"/>
    <x v="4"/>
    <s v="QH8"/>
    <s v="E54000026"/>
    <x v="29"/>
    <s v="99F"/>
    <s v="E38000030"/>
    <s v="NHS Mid and South Essex ICB - 99F"/>
    <x v="4"/>
    <n v="1425"/>
  </r>
  <r>
    <s v="May"/>
    <s v="2024"/>
    <x v="6"/>
    <d v="2024-05-31T00:00:00"/>
    <s v="Y61"/>
    <s v="E40000013"/>
    <x v="4"/>
    <s v="QH8"/>
    <s v="E54000026"/>
    <x v="29"/>
    <s v="99F"/>
    <s v="E38000030"/>
    <s v="NHS Mid and South Essex ICB - 99F"/>
    <x v="5"/>
    <n v="515"/>
  </r>
  <r>
    <s v="May"/>
    <s v="2024"/>
    <x v="6"/>
    <d v="2024-05-31T00:00:00"/>
    <s v="Y61"/>
    <s v="E40000013"/>
    <x v="4"/>
    <s v="QH8"/>
    <s v="E54000026"/>
    <x v="29"/>
    <s v="99G"/>
    <s v="E38000168"/>
    <s v="NHS Mid and South Essex ICB - 99G"/>
    <x v="0"/>
    <n v="5"/>
  </r>
  <r>
    <s v="May"/>
    <s v="2024"/>
    <x v="6"/>
    <d v="2024-05-31T00:00:00"/>
    <s v="Y61"/>
    <s v="E40000013"/>
    <x v="4"/>
    <s v="QH8"/>
    <s v="E54000026"/>
    <x v="29"/>
    <s v="99G"/>
    <s v="E38000168"/>
    <s v="NHS Mid and South Essex ICB - 99G"/>
    <x v="1"/>
    <s v="*"/>
  </r>
  <r>
    <s v="May"/>
    <s v="2024"/>
    <x v="6"/>
    <d v="2024-05-31T00:00:00"/>
    <s v="Y61"/>
    <s v="E40000013"/>
    <x v="4"/>
    <s v="QH8"/>
    <s v="E54000026"/>
    <x v="29"/>
    <s v="99G"/>
    <s v="E38000168"/>
    <s v="NHS Mid and South Essex ICB - 99G"/>
    <x v="2"/>
    <n v="105"/>
  </r>
  <r>
    <s v="May"/>
    <s v="2024"/>
    <x v="6"/>
    <d v="2024-05-31T00:00:00"/>
    <s v="Y61"/>
    <s v="E40000013"/>
    <x v="4"/>
    <s v="QH8"/>
    <s v="E54000026"/>
    <x v="29"/>
    <s v="99G"/>
    <s v="E38000168"/>
    <s v="NHS Mid and South Essex ICB - 99G"/>
    <x v="3"/>
    <n v="150"/>
  </r>
  <r>
    <s v="May"/>
    <s v="2024"/>
    <x v="6"/>
    <d v="2024-05-31T00:00:00"/>
    <s v="Y61"/>
    <s v="E40000013"/>
    <x v="4"/>
    <s v="QH8"/>
    <s v="E54000026"/>
    <x v="29"/>
    <s v="99G"/>
    <s v="E38000168"/>
    <s v="NHS Mid and South Essex ICB - 99G"/>
    <x v="4"/>
    <n v="1165"/>
  </r>
  <r>
    <s v="May"/>
    <s v="2024"/>
    <x v="6"/>
    <d v="2024-05-31T00:00:00"/>
    <s v="Y61"/>
    <s v="E40000013"/>
    <x v="4"/>
    <s v="QH8"/>
    <s v="E54000026"/>
    <x v="29"/>
    <s v="99G"/>
    <s v="E38000168"/>
    <s v="NHS Mid and South Essex ICB - 99G"/>
    <x v="5"/>
    <n v="705"/>
  </r>
  <r>
    <s v="May"/>
    <s v="2024"/>
    <x v="6"/>
    <d v="2024-05-31T00:00:00"/>
    <s v="Y61"/>
    <s v="E40000013"/>
    <x v="4"/>
    <s v="QHG"/>
    <s v="E54000024"/>
    <x v="30"/>
    <s v="M1J4Y"/>
    <s v="E38000249"/>
    <s v="NHS Bedfordshire, Luton and Milton Keynes ICB - M1J4Y"/>
    <x v="0"/>
    <n v="145"/>
  </r>
  <r>
    <s v="May"/>
    <s v="2024"/>
    <x v="6"/>
    <d v="2024-05-31T00:00:00"/>
    <s v="Y61"/>
    <s v="E40000013"/>
    <x v="4"/>
    <s v="QHG"/>
    <s v="E54000024"/>
    <x v="30"/>
    <s v="M1J4Y"/>
    <s v="E38000249"/>
    <s v="NHS Bedfordshire, Luton and Milton Keynes ICB - M1J4Y"/>
    <x v="1"/>
    <n v="10"/>
  </r>
  <r>
    <s v="May"/>
    <s v="2024"/>
    <x v="6"/>
    <d v="2024-05-31T00:00:00"/>
    <s v="Y61"/>
    <s v="E40000013"/>
    <x v="4"/>
    <s v="QHG"/>
    <s v="E54000024"/>
    <x v="30"/>
    <s v="M1J4Y"/>
    <s v="E38000249"/>
    <s v="NHS Bedfordshire, Luton and Milton Keynes ICB - M1J4Y"/>
    <x v="2"/>
    <n v="180"/>
  </r>
  <r>
    <s v="May"/>
    <s v="2024"/>
    <x v="6"/>
    <d v="2024-05-31T00:00:00"/>
    <s v="Y61"/>
    <s v="E40000013"/>
    <x v="4"/>
    <s v="QHG"/>
    <s v="E54000024"/>
    <x v="30"/>
    <s v="M1J4Y"/>
    <s v="E38000249"/>
    <s v="NHS Bedfordshire, Luton and Milton Keynes ICB - M1J4Y"/>
    <x v="3"/>
    <n v="2005"/>
  </r>
  <r>
    <s v="May"/>
    <s v="2024"/>
    <x v="6"/>
    <d v="2024-05-31T00:00:00"/>
    <s v="Y61"/>
    <s v="E40000013"/>
    <x v="4"/>
    <s v="QHG"/>
    <s v="E54000024"/>
    <x v="30"/>
    <s v="M1J4Y"/>
    <s v="E38000249"/>
    <s v="NHS Bedfordshire, Luton and Milton Keynes ICB - M1J4Y"/>
    <x v="4"/>
    <n v="2795"/>
  </r>
  <r>
    <s v="May"/>
    <s v="2024"/>
    <x v="6"/>
    <d v="2024-05-31T00:00:00"/>
    <s v="Y61"/>
    <s v="E40000013"/>
    <x v="4"/>
    <s v="QHG"/>
    <s v="E54000024"/>
    <x v="30"/>
    <s v="M1J4Y"/>
    <s v="E38000249"/>
    <s v="NHS Bedfordshire, Luton and Milton Keynes ICB - M1J4Y"/>
    <x v="5"/>
    <n v="2255"/>
  </r>
  <r>
    <s v="May"/>
    <s v="2024"/>
    <x v="6"/>
    <d v="2024-05-31T00:00:00"/>
    <s v="Y61"/>
    <s v="E40000013"/>
    <x v="4"/>
    <s v="QJG"/>
    <s v="E54000023"/>
    <x v="31"/>
    <s v="06L"/>
    <s v="E38000086"/>
    <s v="NHS Suffolk and North East Essex ICB - 06L"/>
    <x v="0"/>
    <n v="30"/>
  </r>
  <r>
    <s v="May"/>
    <s v="2024"/>
    <x v="6"/>
    <d v="2024-05-31T00:00:00"/>
    <s v="Y61"/>
    <s v="E40000013"/>
    <x v="4"/>
    <s v="QJG"/>
    <s v="E54000023"/>
    <x v="31"/>
    <s v="06L"/>
    <s v="E38000086"/>
    <s v="NHS Suffolk and North East Essex ICB - 06L"/>
    <x v="1"/>
    <s v="*"/>
  </r>
  <r>
    <s v="May"/>
    <s v="2024"/>
    <x v="6"/>
    <d v="2024-05-31T00:00:00"/>
    <s v="Y61"/>
    <s v="E40000013"/>
    <x v="4"/>
    <s v="QJG"/>
    <s v="E54000023"/>
    <x v="31"/>
    <s v="06L"/>
    <s v="E38000086"/>
    <s v="NHS Suffolk and North East Essex ICB - 06L"/>
    <x v="2"/>
    <n v="180"/>
  </r>
  <r>
    <s v="May"/>
    <s v="2024"/>
    <x v="6"/>
    <d v="2024-05-31T00:00:00"/>
    <s v="Y61"/>
    <s v="E40000013"/>
    <x v="4"/>
    <s v="QJG"/>
    <s v="E54000023"/>
    <x v="31"/>
    <s v="06L"/>
    <s v="E38000086"/>
    <s v="NHS Suffolk and North East Essex ICB - 06L"/>
    <x v="3"/>
    <n v="1470"/>
  </r>
  <r>
    <s v="May"/>
    <s v="2024"/>
    <x v="6"/>
    <d v="2024-05-31T00:00:00"/>
    <s v="Y61"/>
    <s v="E40000013"/>
    <x v="4"/>
    <s v="QJG"/>
    <s v="E54000023"/>
    <x v="31"/>
    <s v="06L"/>
    <s v="E38000086"/>
    <s v="NHS Suffolk and North East Essex ICB - 06L"/>
    <x v="4"/>
    <n v="710"/>
  </r>
  <r>
    <s v="May"/>
    <s v="2024"/>
    <x v="6"/>
    <d v="2024-05-31T00:00:00"/>
    <s v="Y61"/>
    <s v="E40000013"/>
    <x v="4"/>
    <s v="QJG"/>
    <s v="E54000023"/>
    <x v="31"/>
    <s v="06L"/>
    <s v="E38000086"/>
    <s v="NHS Suffolk and North East Essex ICB - 06L"/>
    <x v="5"/>
    <n v="1385"/>
  </r>
  <r>
    <s v="May"/>
    <s v="2024"/>
    <x v="6"/>
    <d v="2024-05-31T00:00:00"/>
    <s v="Y61"/>
    <s v="E40000013"/>
    <x v="4"/>
    <s v="QJG"/>
    <s v="E54000023"/>
    <x v="31"/>
    <s v="06T"/>
    <s v="E38000117"/>
    <s v="NHS Suffolk and North East Essex ICB - 06T"/>
    <x v="0"/>
    <n v="55"/>
  </r>
  <r>
    <s v="May"/>
    <s v="2024"/>
    <x v="6"/>
    <d v="2024-05-31T00:00:00"/>
    <s v="Y61"/>
    <s v="E40000013"/>
    <x v="4"/>
    <s v="QJG"/>
    <s v="E54000023"/>
    <x v="31"/>
    <s v="06T"/>
    <s v="E38000117"/>
    <s v="NHS Suffolk and North East Essex ICB - 06T"/>
    <x v="1"/>
    <s v="*"/>
  </r>
  <r>
    <s v="May"/>
    <s v="2024"/>
    <x v="6"/>
    <d v="2024-05-31T00:00:00"/>
    <s v="Y61"/>
    <s v="E40000013"/>
    <x v="4"/>
    <s v="QJG"/>
    <s v="E54000023"/>
    <x v="31"/>
    <s v="06T"/>
    <s v="E38000117"/>
    <s v="NHS Suffolk and North East Essex ICB - 06T"/>
    <x v="2"/>
    <n v="210"/>
  </r>
  <r>
    <s v="May"/>
    <s v="2024"/>
    <x v="6"/>
    <d v="2024-05-31T00:00:00"/>
    <s v="Y61"/>
    <s v="E40000013"/>
    <x v="4"/>
    <s v="QJG"/>
    <s v="E54000023"/>
    <x v="31"/>
    <s v="06T"/>
    <s v="E38000117"/>
    <s v="NHS Suffolk and North East Essex ICB - 06T"/>
    <x v="3"/>
    <n v="2150"/>
  </r>
  <r>
    <s v="May"/>
    <s v="2024"/>
    <x v="6"/>
    <d v="2024-05-31T00:00:00"/>
    <s v="Y61"/>
    <s v="E40000013"/>
    <x v="4"/>
    <s v="QJG"/>
    <s v="E54000023"/>
    <x v="31"/>
    <s v="06T"/>
    <s v="E38000117"/>
    <s v="NHS Suffolk and North East Essex ICB - 06T"/>
    <x v="4"/>
    <n v="330"/>
  </r>
  <r>
    <s v="May"/>
    <s v="2024"/>
    <x v="6"/>
    <d v="2024-05-31T00:00:00"/>
    <s v="Y61"/>
    <s v="E40000013"/>
    <x v="4"/>
    <s v="QJG"/>
    <s v="E54000023"/>
    <x v="31"/>
    <s v="06T"/>
    <s v="E38000117"/>
    <s v="NHS Suffolk and North East Essex ICB - 06T"/>
    <x v="5"/>
    <n v="1170"/>
  </r>
  <r>
    <s v="May"/>
    <s v="2024"/>
    <x v="6"/>
    <d v="2024-05-31T00:00:00"/>
    <s v="Y61"/>
    <s v="E40000013"/>
    <x v="4"/>
    <s v="QJG"/>
    <s v="E54000023"/>
    <x v="31"/>
    <s v="07K"/>
    <s v="E38000204"/>
    <s v="NHS Suffolk and North East Essex ICB - 07K"/>
    <x v="0"/>
    <s v="*"/>
  </r>
  <r>
    <s v="May"/>
    <s v="2024"/>
    <x v="6"/>
    <d v="2024-05-31T00:00:00"/>
    <s v="Y61"/>
    <s v="E40000013"/>
    <x v="4"/>
    <s v="QJG"/>
    <s v="E54000023"/>
    <x v="31"/>
    <s v="07K"/>
    <s v="E38000204"/>
    <s v="NHS Suffolk and North East Essex ICB - 07K"/>
    <x v="1"/>
    <s v="*"/>
  </r>
  <r>
    <s v="May"/>
    <s v="2024"/>
    <x v="6"/>
    <d v="2024-05-31T00:00:00"/>
    <s v="Y61"/>
    <s v="E40000013"/>
    <x v="4"/>
    <s v="QJG"/>
    <s v="E54000023"/>
    <x v="31"/>
    <s v="07K"/>
    <s v="E38000204"/>
    <s v="NHS Suffolk and North East Essex ICB - 07K"/>
    <x v="2"/>
    <n v="85"/>
  </r>
  <r>
    <s v="May"/>
    <s v="2024"/>
    <x v="6"/>
    <d v="2024-05-31T00:00:00"/>
    <s v="Y61"/>
    <s v="E40000013"/>
    <x v="4"/>
    <s v="QJG"/>
    <s v="E54000023"/>
    <x v="31"/>
    <s v="07K"/>
    <s v="E38000204"/>
    <s v="NHS Suffolk and North East Essex ICB - 07K"/>
    <x v="3"/>
    <n v="1170"/>
  </r>
  <r>
    <s v="May"/>
    <s v="2024"/>
    <x v="6"/>
    <d v="2024-05-31T00:00:00"/>
    <s v="Y61"/>
    <s v="E40000013"/>
    <x v="4"/>
    <s v="QJG"/>
    <s v="E54000023"/>
    <x v="31"/>
    <s v="07K"/>
    <s v="E38000204"/>
    <s v="NHS Suffolk and North East Essex ICB - 07K"/>
    <x v="4"/>
    <n v="335"/>
  </r>
  <r>
    <s v="May"/>
    <s v="2024"/>
    <x v="6"/>
    <d v="2024-05-31T00:00:00"/>
    <s v="Y61"/>
    <s v="E40000013"/>
    <x v="4"/>
    <s v="QJG"/>
    <s v="E54000023"/>
    <x v="31"/>
    <s v="07K"/>
    <s v="E38000204"/>
    <s v="NHS Suffolk and North East Essex ICB - 07K"/>
    <x v="5"/>
    <n v="765"/>
  </r>
  <r>
    <s v="May"/>
    <s v="2024"/>
    <x v="6"/>
    <d v="2024-05-31T00:00:00"/>
    <s v="Y61"/>
    <s v="E40000013"/>
    <x v="4"/>
    <s v="QM7"/>
    <s v="E54000025"/>
    <x v="32"/>
    <s v="06K"/>
    <s v="E38000049"/>
    <s v="NHS Hertfordshire and West Essex ICB - 06K"/>
    <x v="0"/>
    <n v="45"/>
  </r>
  <r>
    <s v="May"/>
    <s v="2024"/>
    <x v="6"/>
    <d v="2024-05-31T00:00:00"/>
    <s v="Y61"/>
    <s v="E40000013"/>
    <x v="4"/>
    <s v="QM7"/>
    <s v="E54000025"/>
    <x v="32"/>
    <s v="06K"/>
    <s v="E38000049"/>
    <s v="NHS Hertfordshire and West Essex ICB - 06K"/>
    <x v="1"/>
    <s v="*"/>
  </r>
  <r>
    <s v="May"/>
    <s v="2024"/>
    <x v="6"/>
    <d v="2024-05-31T00:00:00"/>
    <s v="Y61"/>
    <s v="E40000013"/>
    <x v="4"/>
    <s v="QM7"/>
    <s v="E54000025"/>
    <x v="32"/>
    <s v="06K"/>
    <s v="E38000049"/>
    <s v="NHS Hertfordshire and West Essex ICB - 06K"/>
    <x v="2"/>
    <n v="310"/>
  </r>
  <r>
    <s v="May"/>
    <s v="2024"/>
    <x v="6"/>
    <d v="2024-05-31T00:00:00"/>
    <s v="Y61"/>
    <s v="E40000013"/>
    <x v="4"/>
    <s v="QM7"/>
    <s v="E54000025"/>
    <x v="32"/>
    <s v="06K"/>
    <s v="E38000049"/>
    <s v="NHS Hertfordshire and West Essex ICB - 06K"/>
    <x v="3"/>
    <n v="1380"/>
  </r>
  <r>
    <s v="May"/>
    <s v="2024"/>
    <x v="6"/>
    <d v="2024-05-31T00:00:00"/>
    <s v="Y61"/>
    <s v="E40000013"/>
    <x v="4"/>
    <s v="QM7"/>
    <s v="E54000025"/>
    <x v="32"/>
    <s v="06K"/>
    <s v="E38000049"/>
    <s v="NHS Hertfordshire and West Essex ICB - 06K"/>
    <x v="4"/>
    <n v="1725"/>
  </r>
  <r>
    <s v="May"/>
    <s v="2024"/>
    <x v="6"/>
    <d v="2024-05-31T00:00:00"/>
    <s v="Y61"/>
    <s v="E40000013"/>
    <x v="4"/>
    <s v="QM7"/>
    <s v="E54000025"/>
    <x v="32"/>
    <s v="06K"/>
    <s v="E38000049"/>
    <s v="NHS Hertfordshire and West Essex ICB - 06K"/>
    <x v="5"/>
    <n v="1315"/>
  </r>
  <r>
    <s v="May"/>
    <s v="2024"/>
    <x v="6"/>
    <d v="2024-05-31T00:00:00"/>
    <s v="Y61"/>
    <s v="E40000013"/>
    <x v="4"/>
    <s v="QM7"/>
    <s v="E54000025"/>
    <x v="32"/>
    <s v="06N"/>
    <s v="E38000079"/>
    <s v="NHS Hertfordshire and West Essex ICB - 06N"/>
    <x v="0"/>
    <n v="120"/>
  </r>
  <r>
    <s v="May"/>
    <s v="2024"/>
    <x v="6"/>
    <d v="2024-05-31T00:00:00"/>
    <s v="Y61"/>
    <s v="E40000013"/>
    <x v="4"/>
    <s v="QM7"/>
    <s v="E54000025"/>
    <x v="32"/>
    <s v="06N"/>
    <s v="E38000079"/>
    <s v="NHS Hertfordshire and West Essex ICB - 06N"/>
    <x v="1"/>
    <s v="*"/>
  </r>
  <r>
    <s v="May"/>
    <s v="2024"/>
    <x v="6"/>
    <d v="2024-05-31T00:00:00"/>
    <s v="Y61"/>
    <s v="E40000013"/>
    <x v="4"/>
    <s v="QM7"/>
    <s v="E54000025"/>
    <x v="32"/>
    <s v="06N"/>
    <s v="E38000079"/>
    <s v="NHS Hertfordshire and West Essex ICB - 06N"/>
    <x v="2"/>
    <n v="340"/>
  </r>
  <r>
    <s v="May"/>
    <s v="2024"/>
    <x v="6"/>
    <d v="2024-05-31T00:00:00"/>
    <s v="Y61"/>
    <s v="E40000013"/>
    <x v="4"/>
    <s v="QM7"/>
    <s v="E54000025"/>
    <x v="32"/>
    <s v="06N"/>
    <s v="E38000079"/>
    <s v="NHS Hertfordshire and West Essex ICB - 06N"/>
    <x v="3"/>
    <n v="2580"/>
  </r>
  <r>
    <s v="May"/>
    <s v="2024"/>
    <x v="6"/>
    <d v="2024-05-31T00:00:00"/>
    <s v="Y61"/>
    <s v="E40000013"/>
    <x v="4"/>
    <s v="QM7"/>
    <s v="E54000025"/>
    <x v="32"/>
    <s v="06N"/>
    <s v="E38000079"/>
    <s v="NHS Hertfordshire and West Essex ICB - 06N"/>
    <x v="4"/>
    <n v="485"/>
  </r>
  <r>
    <s v="May"/>
    <s v="2024"/>
    <x v="6"/>
    <d v="2024-05-31T00:00:00"/>
    <s v="Y61"/>
    <s v="E40000013"/>
    <x v="4"/>
    <s v="QM7"/>
    <s v="E54000025"/>
    <x v="32"/>
    <s v="06N"/>
    <s v="E38000079"/>
    <s v="NHS Hertfordshire and West Essex ICB - 06N"/>
    <x v="5"/>
    <n v="1300"/>
  </r>
  <r>
    <s v="May"/>
    <s v="2024"/>
    <x v="6"/>
    <d v="2024-05-31T00:00:00"/>
    <s v="Y61"/>
    <s v="E40000013"/>
    <x v="4"/>
    <s v="QM7"/>
    <s v="E54000025"/>
    <x v="32"/>
    <s v="07H"/>
    <s v="E38000197"/>
    <s v="NHS Hertfordshire and West Essex ICB - 07H"/>
    <x v="0"/>
    <n v="65"/>
  </r>
  <r>
    <s v="May"/>
    <s v="2024"/>
    <x v="6"/>
    <d v="2024-05-31T00:00:00"/>
    <s v="Y61"/>
    <s v="E40000013"/>
    <x v="4"/>
    <s v="QM7"/>
    <s v="E54000025"/>
    <x v="32"/>
    <s v="07H"/>
    <s v="E38000197"/>
    <s v="NHS Hertfordshire and West Essex ICB - 07H"/>
    <x v="1"/>
    <s v="*"/>
  </r>
  <r>
    <s v="May"/>
    <s v="2024"/>
    <x v="6"/>
    <d v="2024-05-31T00:00:00"/>
    <s v="Y61"/>
    <s v="E40000013"/>
    <x v="4"/>
    <s v="QM7"/>
    <s v="E54000025"/>
    <x v="32"/>
    <s v="07H"/>
    <s v="E38000197"/>
    <s v="NHS Hertfordshire and West Essex ICB - 07H"/>
    <x v="2"/>
    <n v="140"/>
  </r>
  <r>
    <s v="May"/>
    <s v="2024"/>
    <x v="6"/>
    <d v="2024-05-31T00:00:00"/>
    <s v="Y61"/>
    <s v="E40000013"/>
    <x v="4"/>
    <s v="QM7"/>
    <s v="E54000025"/>
    <x v="32"/>
    <s v="07H"/>
    <s v="E38000197"/>
    <s v="NHS Hertfordshire and West Essex ICB - 07H"/>
    <x v="3"/>
    <n v="780"/>
  </r>
  <r>
    <s v="May"/>
    <s v="2024"/>
    <x v="6"/>
    <d v="2024-05-31T00:00:00"/>
    <s v="Y61"/>
    <s v="E40000013"/>
    <x v="4"/>
    <s v="QM7"/>
    <s v="E54000025"/>
    <x v="32"/>
    <s v="07H"/>
    <s v="E38000197"/>
    <s v="NHS Hertfordshire and West Essex ICB - 07H"/>
    <x v="4"/>
    <n v="1090"/>
  </r>
  <r>
    <s v="May"/>
    <s v="2024"/>
    <x v="6"/>
    <d v="2024-05-31T00:00:00"/>
    <s v="Y61"/>
    <s v="E40000013"/>
    <x v="4"/>
    <s v="QM7"/>
    <s v="E54000025"/>
    <x v="32"/>
    <s v="07H"/>
    <s v="E38000197"/>
    <s v="NHS Hertfordshire and West Essex ICB - 07H"/>
    <x v="5"/>
    <n v="920"/>
  </r>
  <r>
    <s v="May"/>
    <s v="2024"/>
    <x v="6"/>
    <d v="2024-05-31T00:00:00"/>
    <s v="Y61"/>
    <s v="E40000013"/>
    <x v="4"/>
    <s v="QMM"/>
    <s v="E54000022"/>
    <x v="33"/>
    <s v="26A"/>
    <s v="E38000239"/>
    <s v="NHS Norfolk and Waveney ICB - 26A"/>
    <x v="0"/>
    <n v="90"/>
  </r>
  <r>
    <s v="May"/>
    <s v="2024"/>
    <x v="6"/>
    <d v="2024-05-31T00:00:00"/>
    <s v="Y61"/>
    <s v="E40000013"/>
    <x v="4"/>
    <s v="QMM"/>
    <s v="E54000022"/>
    <x v="33"/>
    <s v="26A"/>
    <s v="E38000239"/>
    <s v="NHS Norfolk and Waveney ICB - 26A"/>
    <x v="1"/>
    <s v="*"/>
  </r>
  <r>
    <s v="May"/>
    <s v="2024"/>
    <x v="6"/>
    <d v="2024-05-31T00:00:00"/>
    <s v="Y61"/>
    <s v="E40000013"/>
    <x v="4"/>
    <s v="QMM"/>
    <s v="E54000022"/>
    <x v="33"/>
    <s v="26A"/>
    <s v="E38000239"/>
    <s v="NHS Norfolk and Waveney ICB - 26A"/>
    <x v="2"/>
    <n v="115"/>
  </r>
  <r>
    <s v="May"/>
    <s v="2024"/>
    <x v="6"/>
    <d v="2024-05-31T00:00:00"/>
    <s v="Y61"/>
    <s v="E40000013"/>
    <x v="4"/>
    <s v="QMM"/>
    <s v="E54000022"/>
    <x v="33"/>
    <s v="26A"/>
    <s v="E38000239"/>
    <s v="NHS Norfolk and Waveney ICB - 26A"/>
    <x v="3"/>
    <n v="5055"/>
  </r>
  <r>
    <s v="May"/>
    <s v="2024"/>
    <x v="6"/>
    <d v="2024-05-31T00:00:00"/>
    <s v="Y61"/>
    <s v="E40000013"/>
    <x v="4"/>
    <s v="QMM"/>
    <s v="E54000022"/>
    <x v="33"/>
    <s v="26A"/>
    <s v="E38000239"/>
    <s v="NHS Norfolk and Waveney ICB - 26A"/>
    <x v="4"/>
    <n v="1940"/>
  </r>
  <r>
    <s v="May"/>
    <s v="2024"/>
    <x v="6"/>
    <d v="2024-05-31T00:00:00"/>
    <s v="Y61"/>
    <s v="E40000013"/>
    <x v="4"/>
    <s v="QMM"/>
    <s v="E54000022"/>
    <x v="33"/>
    <s v="26A"/>
    <s v="E38000239"/>
    <s v="NHS Norfolk and Waveney ICB - 26A"/>
    <x v="5"/>
    <n v="4140"/>
  </r>
  <r>
    <s v="May"/>
    <s v="2024"/>
    <x v="6"/>
    <d v="2024-05-31T00:00:00"/>
    <s v="Y61"/>
    <s v="E40000013"/>
    <x v="4"/>
    <s v="QUE"/>
    <s v="E54000056"/>
    <x v="34"/>
    <s v="06H"/>
    <s v="E38000260"/>
    <s v="NHS Cambridgeshire and Peterborough ICB - 06H"/>
    <x v="0"/>
    <n v="195"/>
  </r>
  <r>
    <s v="May"/>
    <s v="2024"/>
    <x v="6"/>
    <d v="2024-05-31T00:00:00"/>
    <s v="Y61"/>
    <s v="E40000013"/>
    <x v="4"/>
    <s v="QUE"/>
    <s v="E54000056"/>
    <x v="34"/>
    <s v="06H"/>
    <s v="E38000260"/>
    <s v="NHS Cambridgeshire and Peterborough ICB - 06H"/>
    <x v="1"/>
    <n v="10"/>
  </r>
  <r>
    <s v="May"/>
    <s v="2024"/>
    <x v="6"/>
    <d v="2024-05-31T00:00:00"/>
    <s v="Y61"/>
    <s v="E40000013"/>
    <x v="4"/>
    <s v="QUE"/>
    <s v="E54000056"/>
    <x v="34"/>
    <s v="06H"/>
    <s v="E38000260"/>
    <s v="NHS Cambridgeshire and Peterborough ICB - 06H"/>
    <x v="2"/>
    <n v="280"/>
  </r>
  <r>
    <s v="May"/>
    <s v="2024"/>
    <x v="6"/>
    <d v="2024-05-31T00:00:00"/>
    <s v="Y61"/>
    <s v="E40000013"/>
    <x v="4"/>
    <s v="QUE"/>
    <s v="E54000056"/>
    <x v="34"/>
    <s v="06H"/>
    <s v="E38000260"/>
    <s v="NHS Cambridgeshire and Peterborough ICB - 06H"/>
    <x v="3"/>
    <n v="2140"/>
  </r>
  <r>
    <s v="May"/>
    <s v="2024"/>
    <x v="6"/>
    <d v="2024-05-31T00:00:00"/>
    <s v="Y61"/>
    <s v="E40000013"/>
    <x v="4"/>
    <s v="QUE"/>
    <s v="E54000056"/>
    <x v="34"/>
    <s v="06H"/>
    <s v="E38000260"/>
    <s v="NHS Cambridgeshire and Peterborough ICB - 06H"/>
    <x v="4"/>
    <n v="1935"/>
  </r>
  <r>
    <s v="May"/>
    <s v="2024"/>
    <x v="6"/>
    <d v="2024-05-31T00:00:00"/>
    <s v="Y61"/>
    <s v="E40000013"/>
    <x v="4"/>
    <s v="QUE"/>
    <s v="E54000056"/>
    <x v="34"/>
    <s v="06H"/>
    <s v="E38000260"/>
    <s v="NHS Cambridgeshire and Peterborough ICB - 06H"/>
    <x v="5"/>
    <n v="2230"/>
  </r>
  <r>
    <s v="May"/>
    <s v="2024"/>
    <x v="6"/>
    <d v="2024-05-31T00:00:00"/>
    <s v="Y62"/>
    <s v="E40000014"/>
    <x v="5"/>
    <s v="QE1"/>
    <s v="E54000048"/>
    <x v="35"/>
    <s v="00Q"/>
    <s v="E38000014"/>
    <s v="NHS Lancashire and South Cumbria ICB - 00Q"/>
    <x v="0"/>
    <n v="15"/>
  </r>
  <r>
    <s v="May"/>
    <s v="2024"/>
    <x v="6"/>
    <d v="2024-05-31T00:00:00"/>
    <s v="Y62"/>
    <s v="E40000014"/>
    <x v="5"/>
    <s v="QE1"/>
    <s v="E54000048"/>
    <x v="35"/>
    <s v="00Q"/>
    <s v="E38000014"/>
    <s v="NHS Lancashire and South Cumbria ICB - 00Q"/>
    <x v="1"/>
    <s v="*"/>
  </r>
  <r>
    <s v="May"/>
    <s v="2024"/>
    <x v="6"/>
    <d v="2024-05-31T00:00:00"/>
    <s v="Y62"/>
    <s v="E40000014"/>
    <x v="5"/>
    <s v="QE1"/>
    <s v="E54000048"/>
    <x v="35"/>
    <s v="00Q"/>
    <s v="E38000014"/>
    <s v="NHS Lancashire and South Cumbria ICB - 00Q"/>
    <x v="2"/>
    <n v="70"/>
  </r>
  <r>
    <s v="May"/>
    <s v="2024"/>
    <x v="6"/>
    <d v="2024-05-31T00:00:00"/>
    <s v="Y62"/>
    <s v="E40000014"/>
    <x v="5"/>
    <s v="QE1"/>
    <s v="E54000048"/>
    <x v="35"/>
    <s v="00Q"/>
    <s v="E38000014"/>
    <s v="NHS Lancashire and South Cumbria ICB - 00Q"/>
    <x v="3"/>
    <n v="540"/>
  </r>
  <r>
    <s v="May"/>
    <s v="2024"/>
    <x v="6"/>
    <d v="2024-05-31T00:00:00"/>
    <s v="Y62"/>
    <s v="E40000014"/>
    <x v="5"/>
    <s v="QE1"/>
    <s v="E54000048"/>
    <x v="35"/>
    <s v="00Q"/>
    <s v="E38000014"/>
    <s v="NHS Lancashire and South Cumbria ICB - 00Q"/>
    <x v="4"/>
    <n v="235"/>
  </r>
  <r>
    <s v="May"/>
    <s v="2024"/>
    <x v="6"/>
    <d v="2024-05-31T00:00:00"/>
    <s v="Y62"/>
    <s v="E40000014"/>
    <x v="5"/>
    <s v="QE1"/>
    <s v="E54000048"/>
    <x v="35"/>
    <s v="00Q"/>
    <s v="E38000014"/>
    <s v="NHS Lancashire and South Cumbria ICB - 00Q"/>
    <x v="5"/>
    <n v="230"/>
  </r>
  <r>
    <s v="May"/>
    <s v="2024"/>
    <x v="6"/>
    <d v="2024-05-31T00:00:00"/>
    <s v="Y62"/>
    <s v="E40000014"/>
    <x v="5"/>
    <s v="QE1"/>
    <s v="E54000048"/>
    <x v="35"/>
    <s v="00R"/>
    <s v="E38000015"/>
    <s v="NHS Lancashire and South Cumbria ICB - 00R"/>
    <x v="0"/>
    <n v="35"/>
  </r>
  <r>
    <s v="May"/>
    <s v="2024"/>
    <x v="6"/>
    <d v="2024-05-31T00:00:00"/>
    <s v="Y62"/>
    <s v="E40000014"/>
    <x v="5"/>
    <s v="QE1"/>
    <s v="E54000048"/>
    <x v="35"/>
    <s v="00R"/>
    <s v="E38000015"/>
    <s v="NHS Lancashire and South Cumbria ICB - 00R"/>
    <x v="1"/>
    <s v="*"/>
  </r>
  <r>
    <s v="May"/>
    <s v="2024"/>
    <x v="6"/>
    <d v="2024-05-31T00:00:00"/>
    <s v="Y62"/>
    <s v="E40000014"/>
    <x v="5"/>
    <s v="QE1"/>
    <s v="E54000048"/>
    <x v="35"/>
    <s v="00R"/>
    <s v="E38000015"/>
    <s v="NHS Lancashire and South Cumbria ICB - 00R"/>
    <x v="2"/>
    <n v="180"/>
  </r>
  <r>
    <s v="May"/>
    <s v="2024"/>
    <x v="6"/>
    <d v="2024-05-31T00:00:00"/>
    <s v="Y62"/>
    <s v="E40000014"/>
    <x v="5"/>
    <s v="QE1"/>
    <s v="E54000048"/>
    <x v="35"/>
    <s v="00R"/>
    <s v="E38000015"/>
    <s v="NHS Lancashire and South Cumbria ICB - 00R"/>
    <x v="3"/>
    <n v="720"/>
  </r>
  <r>
    <s v="May"/>
    <s v="2024"/>
    <x v="6"/>
    <d v="2024-05-31T00:00:00"/>
    <s v="Y62"/>
    <s v="E40000014"/>
    <x v="5"/>
    <s v="QE1"/>
    <s v="E54000048"/>
    <x v="35"/>
    <s v="00R"/>
    <s v="E38000015"/>
    <s v="NHS Lancashire and South Cumbria ICB - 00R"/>
    <x v="4"/>
    <n v="215"/>
  </r>
  <r>
    <s v="May"/>
    <s v="2024"/>
    <x v="6"/>
    <d v="2024-05-31T00:00:00"/>
    <s v="Y62"/>
    <s v="E40000014"/>
    <x v="5"/>
    <s v="QE1"/>
    <s v="E54000048"/>
    <x v="35"/>
    <s v="00R"/>
    <s v="E38000015"/>
    <s v="NHS Lancashire and South Cumbria ICB - 00R"/>
    <x v="5"/>
    <n v="420"/>
  </r>
  <r>
    <s v="May"/>
    <s v="2024"/>
    <x v="6"/>
    <d v="2024-05-31T00:00:00"/>
    <s v="Y62"/>
    <s v="E40000014"/>
    <x v="5"/>
    <s v="QE1"/>
    <s v="E54000048"/>
    <x v="35"/>
    <s v="00X"/>
    <s v="E38000034"/>
    <s v="NHS Lancashire and South Cumbria ICB - 00X"/>
    <x v="0"/>
    <n v="105"/>
  </r>
  <r>
    <s v="May"/>
    <s v="2024"/>
    <x v="6"/>
    <d v="2024-05-31T00:00:00"/>
    <s v="Y62"/>
    <s v="E40000014"/>
    <x v="5"/>
    <s v="QE1"/>
    <s v="E54000048"/>
    <x v="35"/>
    <s v="00X"/>
    <s v="E38000034"/>
    <s v="NHS Lancashire and South Cumbria ICB - 00X"/>
    <x v="1"/>
    <s v="*"/>
  </r>
  <r>
    <s v="May"/>
    <s v="2024"/>
    <x v="6"/>
    <d v="2024-05-31T00:00:00"/>
    <s v="Y62"/>
    <s v="E40000014"/>
    <x v="5"/>
    <s v="QE1"/>
    <s v="E54000048"/>
    <x v="35"/>
    <s v="00X"/>
    <s v="E38000034"/>
    <s v="NHS Lancashire and South Cumbria ICB - 00X"/>
    <x v="2"/>
    <n v="25"/>
  </r>
  <r>
    <s v="May"/>
    <s v="2024"/>
    <x v="6"/>
    <d v="2024-05-31T00:00:00"/>
    <s v="Y62"/>
    <s v="E40000014"/>
    <x v="5"/>
    <s v="QE1"/>
    <s v="E54000048"/>
    <x v="35"/>
    <s v="00X"/>
    <s v="E38000034"/>
    <s v="NHS Lancashire and South Cumbria ICB - 00X"/>
    <x v="3"/>
    <n v="815"/>
  </r>
  <r>
    <s v="May"/>
    <s v="2024"/>
    <x v="6"/>
    <d v="2024-05-31T00:00:00"/>
    <s v="Y62"/>
    <s v="E40000014"/>
    <x v="5"/>
    <s v="QE1"/>
    <s v="E54000048"/>
    <x v="35"/>
    <s v="00X"/>
    <s v="E38000034"/>
    <s v="NHS Lancashire and South Cumbria ICB - 00X"/>
    <x v="4"/>
    <n v="200"/>
  </r>
  <r>
    <s v="May"/>
    <s v="2024"/>
    <x v="6"/>
    <d v="2024-05-31T00:00:00"/>
    <s v="Y62"/>
    <s v="E40000014"/>
    <x v="5"/>
    <s v="QE1"/>
    <s v="E54000048"/>
    <x v="35"/>
    <s v="00X"/>
    <s v="E38000034"/>
    <s v="NHS Lancashire and South Cumbria ICB - 00X"/>
    <x v="5"/>
    <n v="620"/>
  </r>
  <r>
    <s v="May"/>
    <s v="2024"/>
    <x v="6"/>
    <d v="2024-05-31T00:00:00"/>
    <s v="Y62"/>
    <s v="E40000014"/>
    <x v="5"/>
    <s v="QE1"/>
    <s v="E54000048"/>
    <x v="35"/>
    <s v="01A"/>
    <s v="E38000050"/>
    <s v="NHS Lancashire and South Cumbria ICB - 01A"/>
    <x v="0"/>
    <n v="260"/>
  </r>
  <r>
    <s v="May"/>
    <s v="2024"/>
    <x v="6"/>
    <d v="2024-05-31T00:00:00"/>
    <s v="Y62"/>
    <s v="E40000014"/>
    <x v="5"/>
    <s v="QE1"/>
    <s v="E54000048"/>
    <x v="35"/>
    <s v="01A"/>
    <s v="E38000050"/>
    <s v="NHS Lancashire and South Cumbria ICB - 01A"/>
    <x v="1"/>
    <s v="*"/>
  </r>
  <r>
    <s v="May"/>
    <s v="2024"/>
    <x v="6"/>
    <d v="2024-05-31T00:00:00"/>
    <s v="Y62"/>
    <s v="E40000014"/>
    <x v="5"/>
    <s v="QE1"/>
    <s v="E54000048"/>
    <x v="35"/>
    <s v="01A"/>
    <s v="E38000050"/>
    <s v="NHS Lancashire and South Cumbria ICB - 01A"/>
    <x v="2"/>
    <n v="200"/>
  </r>
  <r>
    <s v="May"/>
    <s v="2024"/>
    <x v="6"/>
    <d v="2024-05-31T00:00:00"/>
    <s v="Y62"/>
    <s v="E40000014"/>
    <x v="5"/>
    <s v="QE1"/>
    <s v="E54000048"/>
    <x v="35"/>
    <s v="01A"/>
    <s v="E38000050"/>
    <s v="NHS Lancashire and South Cumbria ICB - 01A"/>
    <x v="3"/>
    <n v="1175"/>
  </r>
  <r>
    <s v="May"/>
    <s v="2024"/>
    <x v="6"/>
    <d v="2024-05-31T00:00:00"/>
    <s v="Y62"/>
    <s v="E40000014"/>
    <x v="5"/>
    <s v="QE1"/>
    <s v="E54000048"/>
    <x v="35"/>
    <s v="01A"/>
    <s v="E38000050"/>
    <s v="NHS Lancashire and South Cumbria ICB - 01A"/>
    <x v="4"/>
    <n v="590"/>
  </r>
  <r>
    <s v="May"/>
    <s v="2024"/>
    <x v="6"/>
    <d v="2024-05-31T00:00:00"/>
    <s v="Y62"/>
    <s v="E40000014"/>
    <x v="5"/>
    <s v="QE1"/>
    <s v="E54000048"/>
    <x v="35"/>
    <s v="01A"/>
    <s v="E38000050"/>
    <s v="NHS Lancashire and South Cumbria ICB - 01A"/>
    <x v="5"/>
    <n v="865"/>
  </r>
  <r>
    <s v="May"/>
    <s v="2024"/>
    <x v="6"/>
    <d v="2024-05-31T00:00:00"/>
    <s v="Y62"/>
    <s v="E40000014"/>
    <x v="5"/>
    <s v="QE1"/>
    <s v="E54000048"/>
    <x v="35"/>
    <s v="01E"/>
    <s v="E38000227"/>
    <s v="NHS Lancashire and South Cumbria ICB - 01E"/>
    <x v="0"/>
    <n v="230"/>
  </r>
  <r>
    <s v="May"/>
    <s v="2024"/>
    <x v="6"/>
    <d v="2024-05-31T00:00:00"/>
    <s v="Y62"/>
    <s v="E40000014"/>
    <x v="5"/>
    <s v="QE1"/>
    <s v="E54000048"/>
    <x v="35"/>
    <s v="01E"/>
    <s v="E38000227"/>
    <s v="NHS Lancashire and South Cumbria ICB - 01E"/>
    <x v="1"/>
    <s v="*"/>
  </r>
  <r>
    <s v="May"/>
    <s v="2024"/>
    <x v="6"/>
    <d v="2024-05-31T00:00:00"/>
    <s v="Y62"/>
    <s v="E40000014"/>
    <x v="5"/>
    <s v="QE1"/>
    <s v="E54000048"/>
    <x v="35"/>
    <s v="01E"/>
    <s v="E38000227"/>
    <s v="NHS Lancashire and South Cumbria ICB - 01E"/>
    <x v="2"/>
    <n v="35"/>
  </r>
  <r>
    <s v="May"/>
    <s v="2024"/>
    <x v="6"/>
    <d v="2024-05-31T00:00:00"/>
    <s v="Y62"/>
    <s v="E40000014"/>
    <x v="5"/>
    <s v="QE1"/>
    <s v="E54000048"/>
    <x v="35"/>
    <s v="01E"/>
    <s v="E38000227"/>
    <s v="NHS Lancashire and South Cumbria ICB - 01E"/>
    <x v="3"/>
    <n v="870"/>
  </r>
  <r>
    <s v="May"/>
    <s v="2024"/>
    <x v="6"/>
    <d v="2024-05-31T00:00:00"/>
    <s v="Y62"/>
    <s v="E40000014"/>
    <x v="5"/>
    <s v="QE1"/>
    <s v="E54000048"/>
    <x v="35"/>
    <s v="01E"/>
    <s v="E38000227"/>
    <s v="NHS Lancashire and South Cumbria ICB - 01E"/>
    <x v="4"/>
    <n v="205"/>
  </r>
  <r>
    <s v="May"/>
    <s v="2024"/>
    <x v="6"/>
    <d v="2024-05-31T00:00:00"/>
    <s v="Y62"/>
    <s v="E40000014"/>
    <x v="5"/>
    <s v="QE1"/>
    <s v="E54000048"/>
    <x v="35"/>
    <s v="01E"/>
    <s v="E38000227"/>
    <s v="NHS Lancashire and South Cumbria ICB - 01E"/>
    <x v="5"/>
    <n v="450"/>
  </r>
  <r>
    <s v="May"/>
    <s v="2024"/>
    <x v="6"/>
    <d v="2024-05-31T00:00:00"/>
    <s v="Y62"/>
    <s v="E40000014"/>
    <x v="5"/>
    <s v="QE1"/>
    <s v="E54000048"/>
    <x v="35"/>
    <s v="01K"/>
    <s v="E38000228"/>
    <s v="NHS Lancashire and South Cumbria ICB - 01K"/>
    <x v="0"/>
    <n v="40"/>
  </r>
  <r>
    <s v="May"/>
    <s v="2024"/>
    <x v="6"/>
    <d v="2024-05-31T00:00:00"/>
    <s v="Y62"/>
    <s v="E40000014"/>
    <x v="5"/>
    <s v="QE1"/>
    <s v="E54000048"/>
    <x v="35"/>
    <s v="01K"/>
    <s v="E38000228"/>
    <s v="NHS Lancashire and South Cumbria ICB - 01K"/>
    <x v="1"/>
    <s v="*"/>
  </r>
  <r>
    <s v="May"/>
    <s v="2024"/>
    <x v="6"/>
    <d v="2024-05-31T00:00:00"/>
    <s v="Y62"/>
    <s v="E40000014"/>
    <x v="5"/>
    <s v="QE1"/>
    <s v="E54000048"/>
    <x v="35"/>
    <s v="01K"/>
    <s v="E38000228"/>
    <s v="NHS Lancashire and South Cumbria ICB - 01K"/>
    <x v="2"/>
    <n v="345"/>
  </r>
  <r>
    <s v="May"/>
    <s v="2024"/>
    <x v="6"/>
    <d v="2024-05-31T00:00:00"/>
    <s v="Y62"/>
    <s v="E40000014"/>
    <x v="5"/>
    <s v="QE1"/>
    <s v="E54000048"/>
    <x v="35"/>
    <s v="01K"/>
    <s v="E38000228"/>
    <s v="NHS Lancashire and South Cumbria ICB - 01K"/>
    <x v="3"/>
    <n v="2305"/>
  </r>
  <r>
    <s v="May"/>
    <s v="2024"/>
    <x v="6"/>
    <d v="2024-05-31T00:00:00"/>
    <s v="Y62"/>
    <s v="E40000014"/>
    <x v="5"/>
    <s v="QE1"/>
    <s v="E54000048"/>
    <x v="35"/>
    <s v="01K"/>
    <s v="E38000228"/>
    <s v="NHS Lancashire and South Cumbria ICB - 01K"/>
    <x v="4"/>
    <n v="135"/>
  </r>
  <r>
    <s v="May"/>
    <s v="2024"/>
    <x v="6"/>
    <d v="2024-05-31T00:00:00"/>
    <s v="Y62"/>
    <s v="E40000014"/>
    <x v="5"/>
    <s v="QE1"/>
    <s v="E54000048"/>
    <x v="35"/>
    <s v="01K"/>
    <s v="E38000228"/>
    <s v="NHS Lancashire and South Cumbria ICB - 01K"/>
    <x v="5"/>
    <n v="995"/>
  </r>
  <r>
    <s v="May"/>
    <s v="2024"/>
    <x v="6"/>
    <d v="2024-05-31T00:00:00"/>
    <s v="Y62"/>
    <s v="E40000014"/>
    <x v="5"/>
    <s v="QE1"/>
    <s v="E54000048"/>
    <x v="35"/>
    <s v="02G"/>
    <s v="E38000200"/>
    <s v="NHS Lancashire and South Cumbria ICB - 02G"/>
    <x v="0"/>
    <n v="10"/>
  </r>
  <r>
    <s v="May"/>
    <s v="2024"/>
    <x v="6"/>
    <d v="2024-05-31T00:00:00"/>
    <s v="Y62"/>
    <s v="E40000014"/>
    <x v="5"/>
    <s v="QE1"/>
    <s v="E54000048"/>
    <x v="35"/>
    <s v="02G"/>
    <s v="E38000200"/>
    <s v="NHS Lancashire and South Cumbria ICB - 02G"/>
    <x v="1"/>
    <s v="*"/>
  </r>
  <r>
    <s v="May"/>
    <s v="2024"/>
    <x v="6"/>
    <d v="2024-05-31T00:00:00"/>
    <s v="Y62"/>
    <s v="E40000014"/>
    <x v="5"/>
    <s v="QE1"/>
    <s v="E54000048"/>
    <x v="35"/>
    <s v="02G"/>
    <s v="E38000200"/>
    <s v="NHS Lancashire and South Cumbria ICB - 02G"/>
    <x v="2"/>
    <n v="105"/>
  </r>
  <r>
    <s v="May"/>
    <s v="2024"/>
    <x v="6"/>
    <d v="2024-05-31T00:00:00"/>
    <s v="Y62"/>
    <s v="E40000014"/>
    <x v="5"/>
    <s v="QE1"/>
    <s v="E54000048"/>
    <x v="35"/>
    <s v="02G"/>
    <s v="E38000200"/>
    <s v="NHS Lancashire and South Cumbria ICB - 02G"/>
    <x v="3"/>
    <n v="595"/>
  </r>
  <r>
    <s v="May"/>
    <s v="2024"/>
    <x v="6"/>
    <d v="2024-05-31T00:00:00"/>
    <s v="Y62"/>
    <s v="E40000014"/>
    <x v="5"/>
    <s v="QE1"/>
    <s v="E54000048"/>
    <x v="35"/>
    <s v="02G"/>
    <s v="E38000200"/>
    <s v="NHS Lancashire and South Cumbria ICB - 02G"/>
    <x v="4"/>
    <n v="115"/>
  </r>
  <r>
    <s v="May"/>
    <s v="2024"/>
    <x v="6"/>
    <d v="2024-05-31T00:00:00"/>
    <s v="Y62"/>
    <s v="E40000014"/>
    <x v="5"/>
    <s v="QE1"/>
    <s v="E54000048"/>
    <x v="35"/>
    <s v="02G"/>
    <s v="E38000200"/>
    <s v="NHS Lancashire and South Cumbria ICB - 02G"/>
    <x v="5"/>
    <n v="375"/>
  </r>
  <r>
    <s v="May"/>
    <s v="2024"/>
    <x v="6"/>
    <d v="2024-05-31T00:00:00"/>
    <s v="Y62"/>
    <s v="E40000014"/>
    <x v="5"/>
    <s v="QE1"/>
    <s v="E54000048"/>
    <x v="35"/>
    <s v="02M"/>
    <s v="E38000226"/>
    <s v="NHS Lancashire and South Cumbria ICB - 02M"/>
    <x v="0"/>
    <n v="20"/>
  </r>
  <r>
    <s v="May"/>
    <s v="2024"/>
    <x v="6"/>
    <d v="2024-05-31T00:00:00"/>
    <s v="Y62"/>
    <s v="E40000014"/>
    <x v="5"/>
    <s v="QE1"/>
    <s v="E54000048"/>
    <x v="35"/>
    <s v="02M"/>
    <s v="E38000226"/>
    <s v="NHS Lancashire and South Cumbria ICB - 02M"/>
    <x v="1"/>
    <s v="*"/>
  </r>
  <r>
    <s v="May"/>
    <s v="2024"/>
    <x v="6"/>
    <d v="2024-05-31T00:00:00"/>
    <s v="Y62"/>
    <s v="E40000014"/>
    <x v="5"/>
    <s v="QE1"/>
    <s v="E54000048"/>
    <x v="35"/>
    <s v="02M"/>
    <s v="E38000226"/>
    <s v="NHS Lancashire and South Cumbria ICB - 02M"/>
    <x v="2"/>
    <n v="260"/>
  </r>
  <r>
    <s v="May"/>
    <s v="2024"/>
    <x v="6"/>
    <d v="2024-05-31T00:00:00"/>
    <s v="Y62"/>
    <s v="E40000014"/>
    <x v="5"/>
    <s v="QE1"/>
    <s v="E54000048"/>
    <x v="35"/>
    <s v="02M"/>
    <s v="E38000226"/>
    <s v="NHS Lancashire and South Cumbria ICB - 02M"/>
    <x v="3"/>
    <n v="1115"/>
  </r>
  <r>
    <s v="May"/>
    <s v="2024"/>
    <x v="6"/>
    <d v="2024-05-31T00:00:00"/>
    <s v="Y62"/>
    <s v="E40000014"/>
    <x v="5"/>
    <s v="QE1"/>
    <s v="E54000048"/>
    <x v="35"/>
    <s v="02M"/>
    <s v="E38000226"/>
    <s v="NHS Lancashire and South Cumbria ICB - 02M"/>
    <x v="4"/>
    <n v="310"/>
  </r>
  <r>
    <s v="May"/>
    <s v="2024"/>
    <x v="6"/>
    <d v="2024-05-31T00:00:00"/>
    <s v="Y62"/>
    <s v="E40000014"/>
    <x v="5"/>
    <s v="QE1"/>
    <s v="E54000048"/>
    <x v="35"/>
    <s v="02M"/>
    <s v="E38000226"/>
    <s v="NHS Lancashire and South Cumbria ICB - 02M"/>
    <x v="5"/>
    <n v="645"/>
  </r>
  <r>
    <s v="May"/>
    <s v="2024"/>
    <x v="6"/>
    <d v="2024-05-31T00:00:00"/>
    <s v="Y62"/>
    <s v="E40000014"/>
    <x v="5"/>
    <s v="QOP"/>
    <s v="E54000057"/>
    <x v="36"/>
    <s v="00T"/>
    <s v="E38000016"/>
    <s v="NHS Greater Manchester ICB - 00T"/>
    <x v="0"/>
    <n v="55"/>
  </r>
  <r>
    <s v="May"/>
    <s v="2024"/>
    <x v="6"/>
    <d v="2024-05-31T00:00:00"/>
    <s v="Y62"/>
    <s v="E40000014"/>
    <x v="5"/>
    <s v="QOP"/>
    <s v="E54000057"/>
    <x v="36"/>
    <s v="00T"/>
    <s v="E38000016"/>
    <s v="NHS Greater Manchester ICB - 00T"/>
    <x v="1"/>
    <s v="*"/>
  </r>
  <r>
    <s v="May"/>
    <s v="2024"/>
    <x v="6"/>
    <d v="2024-05-31T00:00:00"/>
    <s v="Y62"/>
    <s v="E40000014"/>
    <x v="5"/>
    <s v="QOP"/>
    <s v="E54000057"/>
    <x v="36"/>
    <s v="00T"/>
    <s v="E38000016"/>
    <s v="NHS Greater Manchester ICB - 00T"/>
    <x v="2"/>
    <n v="250"/>
  </r>
  <r>
    <s v="May"/>
    <s v="2024"/>
    <x v="6"/>
    <d v="2024-05-31T00:00:00"/>
    <s v="Y62"/>
    <s v="E40000014"/>
    <x v="5"/>
    <s v="QOP"/>
    <s v="E54000057"/>
    <x v="36"/>
    <s v="00T"/>
    <s v="E38000016"/>
    <s v="NHS Greater Manchester ICB - 00T"/>
    <x v="3"/>
    <n v="1540"/>
  </r>
  <r>
    <s v="May"/>
    <s v="2024"/>
    <x v="6"/>
    <d v="2024-05-31T00:00:00"/>
    <s v="Y62"/>
    <s v="E40000014"/>
    <x v="5"/>
    <s v="QOP"/>
    <s v="E54000057"/>
    <x v="36"/>
    <s v="00T"/>
    <s v="E38000016"/>
    <s v="NHS Greater Manchester ICB - 00T"/>
    <x v="4"/>
    <n v="175"/>
  </r>
  <r>
    <s v="May"/>
    <s v="2024"/>
    <x v="6"/>
    <d v="2024-05-31T00:00:00"/>
    <s v="Y62"/>
    <s v="E40000014"/>
    <x v="5"/>
    <s v="QOP"/>
    <s v="E54000057"/>
    <x v="36"/>
    <s v="00T"/>
    <s v="E38000016"/>
    <s v="NHS Greater Manchester ICB - 00T"/>
    <x v="5"/>
    <n v="460"/>
  </r>
  <r>
    <s v="May"/>
    <s v="2024"/>
    <x v="6"/>
    <d v="2024-05-31T00:00:00"/>
    <s v="Y62"/>
    <s v="E40000014"/>
    <x v="5"/>
    <s v="QOP"/>
    <s v="E54000057"/>
    <x v="36"/>
    <s v="00V"/>
    <s v="E38000024"/>
    <s v="NHS Greater Manchester ICB - 00V"/>
    <x v="0"/>
    <n v="20"/>
  </r>
  <r>
    <s v="May"/>
    <s v="2024"/>
    <x v="6"/>
    <d v="2024-05-31T00:00:00"/>
    <s v="Y62"/>
    <s v="E40000014"/>
    <x v="5"/>
    <s v="QOP"/>
    <s v="E54000057"/>
    <x v="36"/>
    <s v="00V"/>
    <s v="E38000024"/>
    <s v="NHS Greater Manchester ICB - 00V"/>
    <x v="1"/>
    <s v="*"/>
  </r>
  <r>
    <s v="May"/>
    <s v="2024"/>
    <x v="6"/>
    <d v="2024-05-31T00:00:00"/>
    <s v="Y62"/>
    <s v="E40000014"/>
    <x v="5"/>
    <s v="QOP"/>
    <s v="E54000057"/>
    <x v="36"/>
    <s v="00V"/>
    <s v="E38000024"/>
    <s v="NHS Greater Manchester ICB - 00V"/>
    <x v="2"/>
    <n v="100"/>
  </r>
  <r>
    <s v="May"/>
    <s v="2024"/>
    <x v="6"/>
    <d v="2024-05-31T00:00:00"/>
    <s v="Y62"/>
    <s v="E40000014"/>
    <x v="5"/>
    <s v="QOP"/>
    <s v="E54000057"/>
    <x v="36"/>
    <s v="00V"/>
    <s v="E38000024"/>
    <s v="NHS Greater Manchester ICB - 00V"/>
    <x v="3"/>
    <n v="1245"/>
  </r>
  <r>
    <s v="May"/>
    <s v="2024"/>
    <x v="6"/>
    <d v="2024-05-31T00:00:00"/>
    <s v="Y62"/>
    <s v="E40000014"/>
    <x v="5"/>
    <s v="QOP"/>
    <s v="E54000057"/>
    <x v="36"/>
    <s v="00V"/>
    <s v="E38000024"/>
    <s v="NHS Greater Manchester ICB - 00V"/>
    <x v="4"/>
    <n v="45"/>
  </r>
  <r>
    <s v="May"/>
    <s v="2024"/>
    <x v="6"/>
    <d v="2024-05-31T00:00:00"/>
    <s v="Y62"/>
    <s v="E40000014"/>
    <x v="5"/>
    <s v="QOP"/>
    <s v="E54000057"/>
    <x v="36"/>
    <s v="00V"/>
    <s v="E38000024"/>
    <s v="NHS Greater Manchester ICB - 00V"/>
    <x v="5"/>
    <n v="510"/>
  </r>
  <r>
    <s v="May"/>
    <s v="2024"/>
    <x v="6"/>
    <d v="2024-05-31T00:00:00"/>
    <s v="Y62"/>
    <s v="E40000014"/>
    <x v="5"/>
    <s v="QOP"/>
    <s v="E54000057"/>
    <x v="36"/>
    <s v="00Y"/>
    <s v="E38000135"/>
    <s v="NHS Greater Manchester ICB - 00Y"/>
    <x v="0"/>
    <n v="35"/>
  </r>
  <r>
    <s v="May"/>
    <s v="2024"/>
    <x v="6"/>
    <d v="2024-05-31T00:00:00"/>
    <s v="Y62"/>
    <s v="E40000014"/>
    <x v="5"/>
    <s v="QOP"/>
    <s v="E54000057"/>
    <x v="36"/>
    <s v="00Y"/>
    <s v="E38000135"/>
    <s v="NHS Greater Manchester ICB - 00Y"/>
    <x v="1"/>
    <s v="*"/>
  </r>
  <r>
    <s v="May"/>
    <s v="2024"/>
    <x v="6"/>
    <d v="2024-05-31T00:00:00"/>
    <s v="Y62"/>
    <s v="E40000014"/>
    <x v="5"/>
    <s v="QOP"/>
    <s v="E54000057"/>
    <x v="36"/>
    <s v="00Y"/>
    <s v="E38000135"/>
    <s v="NHS Greater Manchester ICB - 00Y"/>
    <x v="2"/>
    <n v="75"/>
  </r>
  <r>
    <s v="May"/>
    <s v="2024"/>
    <x v="6"/>
    <d v="2024-05-31T00:00:00"/>
    <s v="Y62"/>
    <s v="E40000014"/>
    <x v="5"/>
    <s v="QOP"/>
    <s v="E54000057"/>
    <x v="36"/>
    <s v="00Y"/>
    <s v="E38000135"/>
    <s v="NHS Greater Manchester ICB - 00Y"/>
    <x v="3"/>
    <n v="895"/>
  </r>
  <r>
    <s v="May"/>
    <s v="2024"/>
    <x v="6"/>
    <d v="2024-05-31T00:00:00"/>
    <s v="Y62"/>
    <s v="E40000014"/>
    <x v="5"/>
    <s v="QOP"/>
    <s v="E54000057"/>
    <x v="36"/>
    <s v="00Y"/>
    <s v="E38000135"/>
    <s v="NHS Greater Manchester ICB - 00Y"/>
    <x v="4"/>
    <n v="390"/>
  </r>
  <r>
    <s v="May"/>
    <s v="2024"/>
    <x v="6"/>
    <d v="2024-05-31T00:00:00"/>
    <s v="Y62"/>
    <s v="E40000014"/>
    <x v="5"/>
    <s v="QOP"/>
    <s v="E54000057"/>
    <x v="36"/>
    <s v="00Y"/>
    <s v="E38000135"/>
    <s v="NHS Greater Manchester ICB - 00Y"/>
    <x v="5"/>
    <n v="550"/>
  </r>
  <r>
    <s v="May"/>
    <s v="2024"/>
    <x v="6"/>
    <d v="2024-05-31T00:00:00"/>
    <s v="Y62"/>
    <s v="E40000014"/>
    <x v="5"/>
    <s v="QOP"/>
    <s v="E54000057"/>
    <x v="36"/>
    <s v="01D"/>
    <s v="E38000080"/>
    <s v="NHS Greater Manchester ICB - 01D"/>
    <x v="0"/>
    <n v="115"/>
  </r>
  <r>
    <s v="May"/>
    <s v="2024"/>
    <x v="6"/>
    <d v="2024-05-31T00:00:00"/>
    <s v="Y62"/>
    <s v="E40000014"/>
    <x v="5"/>
    <s v="QOP"/>
    <s v="E54000057"/>
    <x v="36"/>
    <s v="01D"/>
    <s v="E38000080"/>
    <s v="NHS Greater Manchester ICB - 01D"/>
    <x v="1"/>
    <s v="*"/>
  </r>
  <r>
    <s v="May"/>
    <s v="2024"/>
    <x v="6"/>
    <d v="2024-05-31T00:00:00"/>
    <s v="Y62"/>
    <s v="E40000014"/>
    <x v="5"/>
    <s v="QOP"/>
    <s v="E54000057"/>
    <x v="36"/>
    <s v="01D"/>
    <s v="E38000080"/>
    <s v="NHS Greater Manchester ICB - 01D"/>
    <x v="2"/>
    <n v="80"/>
  </r>
  <r>
    <s v="May"/>
    <s v="2024"/>
    <x v="6"/>
    <d v="2024-05-31T00:00:00"/>
    <s v="Y62"/>
    <s v="E40000014"/>
    <x v="5"/>
    <s v="QOP"/>
    <s v="E54000057"/>
    <x v="36"/>
    <s v="01D"/>
    <s v="E38000080"/>
    <s v="NHS Greater Manchester ICB - 01D"/>
    <x v="3"/>
    <n v="970"/>
  </r>
  <r>
    <s v="May"/>
    <s v="2024"/>
    <x v="6"/>
    <d v="2024-05-31T00:00:00"/>
    <s v="Y62"/>
    <s v="E40000014"/>
    <x v="5"/>
    <s v="QOP"/>
    <s v="E54000057"/>
    <x v="36"/>
    <s v="01D"/>
    <s v="E38000080"/>
    <s v="NHS Greater Manchester ICB - 01D"/>
    <x v="4"/>
    <n v="155"/>
  </r>
  <r>
    <s v="May"/>
    <s v="2024"/>
    <x v="6"/>
    <d v="2024-05-31T00:00:00"/>
    <s v="Y62"/>
    <s v="E40000014"/>
    <x v="5"/>
    <s v="QOP"/>
    <s v="E54000057"/>
    <x v="36"/>
    <s v="01D"/>
    <s v="E38000080"/>
    <s v="NHS Greater Manchester ICB - 01D"/>
    <x v="5"/>
    <n v="550"/>
  </r>
  <r>
    <s v="May"/>
    <s v="2024"/>
    <x v="6"/>
    <d v="2024-05-31T00:00:00"/>
    <s v="Y62"/>
    <s v="E40000014"/>
    <x v="5"/>
    <s v="QOP"/>
    <s v="E54000057"/>
    <x v="36"/>
    <s v="01G"/>
    <s v="E38000143"/>
    <s v="NHS Greater Manchester ICB - 01G"/>
    <x v="0"/>
    <n v="35"/>
  </r>
  <r>
    <s v="May"/>
    <s v="2024"/>
    <x v="6"/>
    <d v="2024-05-31T00:00:00"/>
    <s v="Y62"/>
    <s v="E40000014"/>
    <x v="5"/>
    <s v="QOP"/>
    <s v="E54000057"/>
    <x v="36"/>
    <s v="01G"/>
    <s v="E38000143"/>
    <s v="NHS Greater Manchester ICB - 01G"/>
    <x v="1"/>
    <s v="*"/>
  </r>
  <r>
    <s v="May"/>
    <s v="2024"/>
    <x v="6"/>
    <d v="2024-05-31T00:00:00"/>
    <s v="Y62"/>
    <s v="E40000014"/>
    <x v="5"/>
    <s v="QOP"/>
    <s v="E54000057"/>
    <x v="36"/>
    <s v="01G"/>
    <s v="E38000143"/>
    <s v="NHS Greater Manchester ICB - 01G"/>
    <x v="2"/>
    <n v="145"/>
  </r>
  <r>
    <s v="May"/>
    <s v="2024"/>
    <x v="6"/>
    <d v="2024-05-31T00:00:00"/>
    <s v="Y62"/>
    <s v="E40000014"/>
    <x v="5"/>
    <s v="QOP"/>
    <s v="E54000057"/>
    <x v="36"/>
    <s v="01G"/>
    <s v="E38000143"/>
    <s v="NHS Greater Manchester ICB - 01G"/>
    <x v="3"/>
    <n v="1085"/>
  </r>
  <r>
    <s v="May"/>
    <s v="2024"/>
    <x v="6"/>
    <d v="2024-05-31T00:00:00"/>
    <s v="Y62"/>
    <s v="E40000014"/>
    <x v="5"/>
    <s v="QOP"/>
    <s v="E54000057"/>
    <x v="36"/>
    <s v="01G"/>
    <s v="E38000143"/>
    <s v="NHS Greater Manchester ICB - 01G"/>
    <x v="4"/>
    <n v="120"/>
  </r>
  <r>
    <s v="May"/>
    <s v="2024"/>
    <x v="6"/>
    <d v="2024-05-31T00:00:00"/>
    <s v="Y62"/>
    <s v="E40000014"/>
    <x v="5"/>
    <s v="QOP"/>
    <s v="E54000057"/>
    <x v="36"/>
    <s v="01G"/>
    <s v="E38000143"/>
    <s v="NHS Greater Manchester ICB - 01G"/>
    <x v="5"/>
    <n v="590"/>
  </r>
  <r>
    <s v="May"/>
    <s v="2024"/>
    <x v="6"/>
    <d v="2024-05-31T00:00:00"/>
    <s v="Y62"/>
    <s v="E40000014"/>
    <x v="5"/>
    <s v="QOP"/>
    <s v="E54000057"/>
    <x v="36"/>
    <s v="01W"/>
    <s v="E38000174"/>
    <s v="NHS Greater Manchester ICB - 01W"/>
    <x v="0"/>
    <n v="50"/>
  </r>
  <r>
    <s v="May"/>
    <s v="2024"/>
    <x v="6"/>
    <d v="2024-05-31T00:00:00"/>
    <s v="Y62"/>
    <s v="E40000014"/>
    <x v="5"/>
    <s v="QOP"/>
    <s v="E54000057"/>
    <x v="36"/>
    <s v="01W"/>
    <s v="E38000174"/>
    <s v="NHS Greater Manchester ICB - 01W"/>
    <x v="1"/>
    <s v="*"/>
  </r>
  <r>
    <s v="May"/>
    <s v="2024"/>
    <x v="6"/>
    <d v="2024-05-31T00:00:00"/>
    <s v="Y62"/>
    <s v="E40000014"/>
    <x v="5"/>
    <s v="QOP"/>
    <s v="E54000057"/>
    <x v="36"/>
    <s v="01W"/>
    <s v="E38000174"/>
    <s v="NHS Greater Manchester ICB - 01W"/>
    <x v="2"/>
    <n v="160"/>
  </r>
  <r>
    <s v="May"/>
    <s v="2024"/>
    <x v="6"/>
    <d v="2024-05-31T00:00:00"/>
    <s v="Y62"/>
    <s v="E40000014"/>
    <x v="5"/>
    <s v="QOP"/>
    <s v="E54000057"/>
    <x v="36"/>
    <s v="01W"/>
    <s v="E38000174"/>
    <s v="NHS Greater Manchester ICB - 01W"/>
    <x v="3"/>
    <n v="1600"/>
  </r>
  <r>
    <s v="May"/>
    <s v="2024"/>
    <x v="6"/>
    <d v="2024-05-31T00:00:00"/>
    <s v="Y62"/>
    <s v="E40000014"/>
    <x v="5"/>
    <s v="QOP"/>
    <s v="E54000057"/>
    <x v="36"/>
    <s v="01W"/>
    <s v="E38000174"/>
    <s v="NHS Greater Manchester ICB - 01W"/>
    <x v="4"/>
    <n v="510"/>
  </r>
  <r>
    <s v="May"/>
    <s v="2024"/>
    <x v="6"/>
    <d v="2024-05-31T00:00:00"/>
    <s v="Y62"/>
    <s v="E40000014"/>
    <x v="5"/>
    <s v="QOP"/>
    <s v="E54000057"/>
    <x v="36"/>
    <s v="01W"/>
    <s v="E38000174"/>
    <s v="NHS Greater Manchester ICB - 01W"/>
    <x v="5"/>
    <n v="910"/>
  </r>
  <r>
    <s v="May"/>
    <s v="2024"/>
    <x v="6"/>
    <d v="2024-05-31T00:00:00"/>
    <s v="Y62"/>
    <s v="E40000014"/>
    <x v="5"/>
    <s v="QOP"/>
    <s v="E54000057"/>
    <x v="36"/>
    <s v="01Y"/>
    <s v="E38000263"/>
    <s v="NHS Greater Manchester ICB - 01Y"/>
    <x v="0"/>
    <n v="55"/>
  </r>
  <r>
    <s v="May"/>
    <s v="2024"/>
    <x v="6"/>
    <d v="2024-05-31T00:00:00"/>
    <s v="Y62"/>
    <s v="E40000014"/>
    <x v="5"/>
    <s v="QOP"/>
    <s v="E54000057"/>
    <x v="36"/>
    <s v="01Y"/>
    <s v="E38000263"/>
    <s v="NHS Greater Manchester ICB - 01Y"/>
    <x v="1"/>
    <s v="*"/>
  </r>
  <r>
    <s v="May"/>
    <s v="2024"/>
    <x v="6"/>
    <d v="2024-05-31T00:00:00"/>
    <s v="Y62"/>
    <s v="E40000014"/>
    <x v="5"/>
    <s v="QOP"/>
    <s v="E54000057"/>
    <x v="36"/>
    <s v="01Y"/>
    <s v="E38000263"/>
    <s v="NHS Greater Manchester ICB - 01Y"/>
    <x v="2"/>
    <n v="45"/>
  </r>
  <r>
    <s v="May"/>
    <s v="2024"/>
    <x v="6"/>
    <d v="2024-05-31T00:00:00"/>
    <s v="Y62"/>
    <s v="E40000014"/>
    <x v="5"/>
    <s v="QOP"/>
    <s v="E54000057"/>
    <x v="36"/>
    <s v="01Y"/>
    <s v="E38000263"/>
    <s v="NHS Greater Manchester ICB - 01Y"/>
    <x v="3"/>
    <n v="745"/>
  </r>
  <r>
    <s v="May"/>
    <s v="2024"/>
    <x v="6"/>
    <d v="2024-05-31T00:00:00"/>
    <s v="Y62"/>
    <s v="E40000014"/>
    <x v="5"/>
    <s v="QOP"/>
    <s v="E54000057"/>
    <x v="36"/>
    <s v="01Y"/>
    <s v="E38000263"/>
    <s v="NHS Greater Manchester ICB - 01Y"/>
    <x v="4"/>
    <n v="320"/>
  </r>
  <r>
    <s v="May"/>
    <s v="2024"/>
    <x v="6"/>
    <d v="2024-05-31T00:00:00"/>
    <s v="Y62"/>
    <s v="E40000014"/>
    <x v="5"/>
    <s v="QOP"/>
    <s v="E54000057"/>
    <x v="36"/>
    <s v="01Y"/>
    <s v="E38000263"/>
    <s v="NHS Greater Manchester ICB - 01Y"/>
    <x v="5"/>
    <n v="575"/>
  </r>
  <r>
    <s v="May"/>
    <s v="2024"/>
    <x v="6"/>
    <d v="2024-05-31T00:00:00"/>
    <s v="Y62"/>
    <s v="E40000014"/>
    <x v="5"/>
    <s v="QOP"/>
    <s v="E54000057"/>
    <x v="36"/>
    <s v="02A"/>
    <s v="E38000187"/>
    <s v="NHS Greater Manchester ICB - 02A"/>
    <x v="0"/>
    <n v="40"/>
  </r>
  <r>
    <s v="May"/>
    <s v="2024"/>
    <x v="6"/>
    <d v="2024-05-31T00:00:00"/>
    <s v="Y62"/>
    <s v="E40000014"/>
    <x v="5"/>
    <s v="QOP"/>
    <s v="E54000057"/>
    <x v="36"/>
    <s v="02A"/>
    <s v="E38000187"/>
    <s v="NHS Greater Manchester ICB - 02A"/>
    <x v="1"/>
    <s v="*"/>
  </r>
  <r>
    <s v="May"/>
    <s v="2024"/>
    <x v="6"/>
    <d v="2024-05-31T00:00:00"/>
    <s v="Y62"/>
    <s v="E40000014"/>
    <x v="5"/>
    <s v="QOP"/>
    <s v="E54000057"/>
    <x v="36"/>
    <s v="02A"/>
    <s v="E38000187"/>
    <s v="NHS Greater Manchester ICB - 02A"/>
    <x v="2"/>
    <n v="125"/>
  </r>
  <r>
    <s v="May"/>
    <s v="2024"/>
    <x v="6"/>
    <d v="2024-05-31T00:00:00"/>
    <s v="Y62"/>
    <s v="E40000014"/>
    <x v="5"/>
    <s v="QOP"/>
    <s v="E54000057"/>
    <x v="36"/>
    <s v="02A"/>
    <s v="E38000187"/>
    <s v="NHS Greater Manchester ICB - 02A"/>
    <x v="3"/>
    <n v="1125"/>
  </r>
  <r>
    <s v="May"/>
    <s v="2024"/>
    <x v="6"/>
    <d v="2024-05-31T00:00:00"/>
    <s v="Y62"/>
    <s v="E40000014"/>
    <x v="5"/>
    <s v="QOP"/>
    <s v="E54000057"/>
    <x v="36"/>
    <s v="02A"/>
    <s v="E38000187"/>
    <s v="NHS Greater Manchester ICB - 02A"/>
    <x v="4"/>
    <n v="140"/>
  </r>
  <r>
    <s v="May"/>
    <s v="2024"/>
    <x v="6"/>
    <d v="2024-05-31T00:00:00"/>
    <s v="Y62"/>
    <s v="E40000014"/>
    <x v="5"/>
    <s v="QOP"/>
    <s v="E54000057"/>
    <x v="36"/>
    <s v="02A"/>
    <s v="E38000187"/>
    <s v="NHS Greater Manchester ICB - 02A"/>
    <x v="5"/>
    <n v="510"/>
  </r>
  <r>
    <s v="May"/>
    <s v="2024"/>
    <x v="6"/>
    <d v="2024-05-31T00:00:00"/>
    <s v="Y62"/>
    <s v="E40000014"/>
    <x v="5"/>
    <s v="QOP"/>
    <s v="E54000057"/>
    <x v="36"/>
    <s v="02H"/>
    <s v="E38000205"/>
    <s v="NHS Greater Manchester ICB - 02H"/>
    <x v="0"/>
    <n v="75"/>
  </r>
  <r>
    <s v="May"/>
    <s v="2024"/>
    <x v="6"/>
    <d v="2024-05-31T00:00:00"/>
    <s v="Y62"/>
    <s v="E40000014"/>
    <x v="5"/>
    <s v="QOP"/>
    <s v="E54000057"/>
    <x v="36"/>
    <s v="02H"/>
    <s v="E38000205"/>
    <s v="NHS Greater Manchester ICB - 02H"/>
    <x v="1"/>
    <s v="*"/>
  </r>
  <r>
    <s v="May"/>
    <s v="2024"/>
    <x v="6"/>
    <d v="2024-05-31T00:00:00"/>
    <s v="Y62"/>
    <s v="E40000014"/>
    <x v="5"/>
    <s v="QOP"/>
    <s v="E54000057"/>
    <x v="36"/>
    <s v="02H"/>
    <s v="E38000205"/>
    <s v="NHS Greater Manchester ICB - 02H"/>
    <x v="2"/>
    <n v="220"/>
  </r>
  <r>
    <s v="May"/>
    <s v="2024"/>
    <x v="6"/>
    <d v="2024-05-31T00:00:00"/>
    <s v="Y62"/>
    <s v="E40000014"/>
    <x v="5"/>
    <s v="QOP"/>
    <s v="E54000057"/>
    <x v="36"/>
    <s v="02H"/>
    <s v="E38000205"/>
    <s v="NHS Greater Manchester ICB - 02H"/>
    <x v="3"/>
    <n v="1275"/>
  </r>
  <r>
    <s v="May"/>
    <s v="2024"/>
    <x v="6"/>
    <d v="2024-05-31T00:00:00"/>
    <s v="Y62"/>
    <s v="E40000014"/>
    <x v="5"/>
    <s v="QOP"/>
    <s v="E54000057"/>
    <x v="36"/>
    <s v="02H"/>
    <s v="E38000205"/>
    <s v="NHS Greater Manchester ICB - 02H"/>
    <x v="4"/>
    <n v="635"/>
  </r>
  <r>
    <s v="May"/>
    <s v="2024"/>
    <x v="6"/>
    <d v="2024-05-31T00:00:00"/>
    <s v="Y62"/>
    <s v="E40000014"/>
    <x v="5"/>
    <s v="QOP"/>
    <s v="E54000057"/>
    <x v="36"/>
    <s v="02H"/>
    <s v="E38000205"/>
    <s v="NHS Greater Manchester ICB - 02H"/>
    <x v="5"/>
    <n v="840"/>
  </r>
  <r>
    <s v="May"/>
    <s v="2024"/>
    <x v="6"/>
    <d v="2024-05-31T00:00:00"/>
    <s v="Y62"/>
    <s v="E40000014"/>
    <x v="5"/>
    <s v="QOP"/>
    <s v="E54000057"/>
    <x v="36"/>
    <s v="14L"/>
    <s v="E38000217"/>
    <s v="NHS Greater Manchester ICB - 14L"/>
    <x v="0"/>
    <n v="125"/>
  </r>
  <r>
    <s v="May"/>
    <s v="2024"/>
    <x v="6"/>
    <d v="2024-05-31T00:00:00"/>
    <s v="Y62"/>
    <s v="E40000014"/>
    <x v="5"/>
    <s v="QOP"/>
    <s v="E54000057"/>
    <x v="36"/>
    <s v="14L"/>
    <s v="E38000217"/>
    <s v="NHS Greater Manchester ICB - 14L"/>
    <x v="1"/>
    <s v="*"/>
  </r>
  <r>
    <s v="May"/>
    <s v="2024"/>
    <x v="6"/>
    <d v="2024-05-31T00:00:00"/>
    <s v="Y62"/>
    <s v="E40000014"/>
    <x v="5"/>
    <s v="QOP"/>
    <s v="E54000057"/>
    <x v="36"/>
    <s v="14L"/>
    <s v="E38000217"/>
    <s v="NHS Greater Manchester ICB - 14L"/>
    <x v="2"/>
    <n v="195"/>
  </r>
  <r>
    <s v="May"/>
    <s v="2024"/>
    <x v="6"/>
    <d v="2024-05-31T00:00:00"/>
    <s v="Y62"/>
    <s v="E40000014"/>
    <x v="5"/>
    <s v="QOP"/>
    <s v="E54000057"/>
    <x v="36"/>
    <s v="14L"/>
    <s v="E38000217"/>
    <s v="NHS Greater Manchester ICB - 14L"/>
    <x v="3"/>
    <n v="1505"/>
  </r>
  <r>
    <s v="May"/>
    <s v="2024"/>
    <x v="6"/>
    <d v="2024-05-31T00:00:00"/>
    <s v="Y62"/>
    <s v="E40000014"/>
    <x v="5"/>
    <s v="QOP"/>
    <s v="E54000057"/>
    <x v="36"/>
    <s v="14L"/>
    <s v="E38000217"/>
    <s v="NHS Greater Manchester ICB - 14L"/>
    <x v="4"/>
    <n v="540"/>
  </r>
  <r>
    <s v="May"/>
    <s v="2024"/>
    <x v="6"/>
    <d v="2024-05-31T00:00:00"/>
    <s v="Y62"/>
    <s v="E40000014"/>
    <x v="5"/>
    <s v="QOP"/>
    <s v="E54000057"/>
    <x v="36"/>
    <s v="14L"/>
    <s v="E38000217"/>
    <s v="NHS Greater Manchester ICB - 14L"/>
    <x v="5"/>
    <n v="515"/>
  </r>
  <r>
    <s v="May"/>
    <s v="2024"/>
    <x v="6"/>
    <d v="2024-05-31T00:00:00"/>
    <s v="Y62"/>
    <s v="E40000014"/>
    <x v="5"/>
    <s v="QYG"/>
    <s v="E54000008"/>
    <x v="37"/>
    <s v="01F"/>
    <s v="E38000068"/>
    <s v="NHS Cheshire and Merseyside ICB - 01F"/>
    <x v="0"/>
    <n v="20"/>
  </r>
  <r>
    <s v="May"/>
    <s v="2024"/>
    <x v="6"/>
    <d v="2024-05-31T00:00:00"/>
    <s v="Y62"/>
    <s v="E40000014"/>
    <x v="5"/>
    <s v="QYG"/>
    <s v="E54000008"/>
    <x v="37"/>
    <s v="01F"/>
    <s v="E38000068"/>
    <s v="NHS Cheshire and Merseyside ICB - 01F"/>
    <x v="1"/>
    <s v="*"/>
  </r>
  <r>
    <s v="May"/>
    <s v="2024"/>
    <x v="6"/>
    <d v="2024-05-31T00:00:00"/>
    <s v="Y62"/>
    <s v="E40000014"/>
    <x v="5"/>
    <s v="QYG"/>
    <s v="E54000008"/>
    <x v="37"/>
    <s v="01F"/>
    <s v="E38000068"/>
    <s v="NHS Cheshire and Merseyside ICB - 01F"/>
    <x v="2"/>
    <n v="35"/>
  </r>
  <r>
    <s v="May"/>
    <s v="2024"/>
    <x v="6"/>
    <d v="2024-05-31T00:00:00"/>
    <s v="Y62"/>
    <s v="E40000014"/>
    <x v="5"/>
    <s v="QYG"/>
    <s v="E54000008"/>
    <x v="37"/>
    <s v="01F"/>
    <s v="E38000068"/>
    <s v="NHS Cheshire and Merseyside ICB - 01F"/>
    <x v="3"/>
    <n v="675"/>
  </r>
  <r>
    <s v="May"/>
    <s v="2024"/>
    <x v="6"/>
    <d v="2024-05-31T00:00:00"/>
    <s v="Y62"/>
    <s v="E40000014"/>
    <x v="5"/>
    <s v="QYG"/>
    <s v="E54000008"/>
    <x v="37"/>
    <s v="01F"/>
    <s v="E38000068"/>
    <s v="NHS Cheshire and Merseyside ICB - 01F"/>
    <x v="4"/>
    <n v="50"/>
  </r>
  <r>
    <s v="May"/>
    <s v="2024"/>
    <x v="6"/>
    <d v="2024-05-31T00:00:00"/>
    <s v="Y62"/>
    <s v="E40000014"/>
    <x v="5"/>
    <s v="QYG"/>
    <s v="E54000008"/>
    <x v="37"/>
    <s v="01F"/>
    <s v="E38000068"/>
    <s v="NHS Cheshire and Merseyside ICB - 01F"/>
    <x v="5"/>
    <n v="240"/>
  </r>
  <r>
    <s v="May"/>
    <s v="2024"/>
    <x v="6"/>
    <d v="2024-05-31T00:00:00"/>
    <s v="Y62"/>
    <s v="E40000014"/>
    <x v="5"/>
    <s v="QYG"/>
    <s v="E54000008"/>
    <x v="37"/>
    <s v="01J"/>
    <s v="E38000091"/>
    <s v="NHS Cheshire and Merseyside ICB - 01J"/>
    <x v="0"/>
    <n v="10"/>
  </r>
  <r>
    <s v="May"/>
    <s v="2024"/>
    <x v="6"/>
    <d v="2024-05-31T00:00:00"/>
    <s v="Y62"/>
    <s v="E40000014"/>
    <x v="5"/>
    <s v="QYG"/>
    <s v="E54000008"/>
    <x v="37"/>
    <s v="01J"/>
    <s v="E38000091"/>
    <s v="NHS Cheshire and Merseyside ICB - 01J"/>
    <x v="1"/>
    <s v="*"/>
  </r>
  <r>
    <s v="May"/>
    <s v="2024"/>
    <x v="6"/>
    <d v="2024-05-31T00:00:00"/>
    <s v="Y62"/>
    <s v="E40000014"/>
    <x v="5"/>
    <s v="QYG"/>
    <s v="E54000008"/>
    <x v="37"/>
    <s v="01J"/>
    <s v="E38000091"/>
    <s v="NHS Cheshire and Merseyside ICB - 01J"/>
    <x v="2"/>
    <n v="135"/>
  </r>
  <r>
    <s v="May"/>
    <s v="2024"/>
    <x v="6"/>
    <d v="2024-05-31T00:00:00"/>
    <s v="Y62"/>
    <s v="E40000014"/>
    <x v="5"/>
    <s v="QYG"/>
    <s v="E54000008"/>
    <x v="37"/>
    <s v="01J"/>
    <s v="E38000091"/>
    <s v="NHS Cheshire and Merseyside ICB - 01J"/>
    <x v="3"/>
    <n v="640"/>
  </r>
  <r>
    <s v="May"/>
    <s v="2024"/>
    <x v="6"/>
    <d v="2024-05-31T00:00:00"/>
    <s v="Y62"/>
    <s v="E40000014"/>
    <x v="5"/>
    <s v="QYG"/>
    <s v="E54000008"/>
    <x v="37"/>
    <s v="01J"/>
    <s v="E38000091"/>
    <s v="NHS Cheshire and Merseyside ICB - 01J"/>
    <x v="4"/>
    <n v="85"/>
  </r>
  <r>
    <s v="May"/>
    <s v="2024"/>
    <x v="6"/>
    <d v="2024-05-31T00:00:00"/>
    <s v="Y62"/>
    <s v="E40000014"/>
    <x v="5"/>
    <s v="QYG"/>
    <s v="E54000008"/>
    <x v="37"/>
    <s v="01J"/>
    <s v="E38000091"/>
    <s v="NHS Cheshire and Merseyside ICB - 01J"/>
    <x v="5"/>
    <n v="195"/>
  </r>
  <r>
    <s v="May"/>
    <s v="2024"/>
    <x v="6"/>
    <d v="2024-05-31T00:00:00"/>
    <s v="Y62"/>
    <s v="E40000014"/>
    <x v="5"/>
    <s v="QYG"/>
    <s v="E54000008"/>
    <x v="37"/>
    <s v="01T"/>
    <s v="E38000161"/>
    <s v="NHS Cheshire and Merseyside ICB - 01T"/>
    <x v="0"/>
    <s v="*"/>
  </r>
  <r>
    <s v="May"/>
    <s v="2024"/>
    <x v="6"/>
    <d v="2024-05-31T00:00:00"/>
    <s v="Y62"/>
    <s v="E40000014"/>
    <x v="5"/>
    <s v="QYG"/>
    <s v="E54000008"/>
    <x v="37"/>
    <s v="01T"/>
    <s v="E38000161"/>
    <s v="NHS Cheshire and Merseyside ICB - 01T"/>
    <x v="1"/>
    <s v="*"/>
  </r>
  <r>
    <s v="May"/>
    <s v="2024"/>
    <x v="6"/>
    <d v="2024-05-31T00:00:00"/>
    <s v="Y62"/>
    <s v="E40000014"/>
    <x v="5"/>
    <s v="QYG"/>
    <s v="E54000008"/>
    <x v="37"/>
    <s v="01T"/>
    <s v="E38000161"/>
    <s v="NHS Cheshire and Merseyside ICB - 01T"/>
    <x v="2"/>
    <n v="95"/>
  </r>
  <r>
    <s v="May"/>
    <s v="2024"/>
    <x v="6"/>
    <d v="2024-05-31T00:00:00"/>
    <s v="Y62"/>
    <s v="E40000014"/>
    <x v="5"/>
    <s v="QYG"/>
    <s v="E54000008"/>
    <x v="37"/>
    <s v="01T"/>
    <s v="E38000161"/>
    <s v="NHS Cheshire and Merseyside ICB - 01T"/>
    <x v="3"/>
    <n v="755"/>
  </r>
  <r>
    <s v="May"/>
    <s v="2024"/>
    <x v="6"/>
    <d v="2024-05-31T00:00:00"/>
    <s v="Y62"/>
    <s v="E40000014"/>
    <x v="5"/>
    <s v="QYG"/>
    <s v="E54000008"/>
    <x v="37"/>
    <s v="01T"/>
    <s v="E38000161"/>
    <s v="NHS Cheshire and Merseyside ICB - 01T"/>
    <x v="4"/>
    <n v="75"/>
  </r>
  <r>
    <s v="May"/>
    <s v="2024"/>
    <x v="6"/>
    <d v="2024-05-31T00:00:00"/>
    <s v="Y62"/>
    <s v="E40000014"/>
    <x v="5"/>
    <s v="QYG"/>
    <s v="E54000008"/>
    <x v="37"/>
    <s v="01T"/>
    <s v="E38000161"/>
    <s v="NHS Cheshire and Merseyside ICB - 01T"/>
    <x v="5"/>
    <n v="310"/>
  </r>
  <r>
    <s v="May"/>
    <s v="2024"/>
    <x v="6"/>
    <d v="2024-05-31T00:00:00"/>
    <s v="Y62"/>
    <s v="E40000014"/>
    <x v="5"/>
    <s v="QYG"/>
    <s v="E54000008"/>
    <x v="37"/>
    <s v="01V"/>
    <s v="E38000170"/>
    <s v="NHS Cheshire and Merseyside ICB - 01V"/>
    <x v="0"/>
    <s v="*"/>
  </r>
  <r>
    <s v="May"/>
    <s v="2024"/>
    <x v="6"/>
    <d v="2024-05-31T00:00:00"/>
    <s v="Y62"/>
    <s v="E40000014"/>
    <x v="5"/>
    <s v="QYG"/>
    <s v="E54000008"/>
    <x v="37"/>
    <s v="01V"/>
    <s v="E38000170"/>
    <s v="NHS Cheshire and Merseyside ICB - 01V"/>
    <x v="1"/>
    <s v="*"/>
  </r>
  <r>
    <s v="May"/>
    <s v="2024"/>
    <x v="6"/>
    <d v="2024-05-31T00:00:00"/>
    <s v="Y62"/>
    <s v="E40000014"/>
    <x v="5"/>
    <s v="QYG"/>
    <s v="E54000008"/>
    <x v="37"/>
    <s v="01V"/>
    <s v="E38000170"/>
    <s v="NHS Cheshire and Merseyside ICB - 01V"/>
    <x v="2"/>
    <n v="335"/>
  </r>
  <r>
    <s v="May"/>
    <s v="2024"/>
    <x v="6"/>
    <d v="2024-05-31T00:00:00"/>
    <s v="Y62"/>
    <s v="E40000014"/>
    <x v="5"/>
    <s v="QYG"/>
    <s v="E54000008"/>
    <x v="37"/>
    <s v="01V"/>
    <s v="E38000170"/>
    <s v="NHS Cheshire and Merseyside ICB - 01V"/>
    <x v="3"/>
    <n v="860"/>
  </r>
  <r>
    <s v="May"/>
    <s v="2024"/>
    <x v="6"/>
    <d v="2024-05-31T00:00:00"/>
    <s v="Y62"/>
    <s v="E40000014"/>
    <x v="5"/>
    <s v="QYG"/>
    <s v="E54000008"/>
    <x v="37"/>
    <s v="01V"/>
    <s v="E38000170"/>
    <s v="NHS Cheshire and Merseyside ICB - 01V"/>
    <x v="4"/>
    <n v="90"/>
  </r>
  <r>
    <s v="May"/>
    <s v="2024"/>
    <x v="6"/>
    <d v="2024-05-31T00:00:00"/>
    <s v="Y62"/>
    <s v="E40000014"/>
    <x v="5"/>
    <s v="QYG"/>
    <s v="E54000008"/>
    <x v="37"/>
    <s v="01V"/>
    <s v="E38000170"/>
    <s v="NHS Cheshire and Merseyside ICB - 01V"/>
    <x v="5"/>
    <n v="495"/>
  </r>
  <r>
    <s v="May"/>
    <s v="2024"/>
    <x v="6"/>
    <d v="2024-05-31T00:00:00"/>
    <s v="Y62"/>
    <s v="E40000014"/>
    <x v="5"/>
    <s v="QYG"/>
    <s v="E54000008"/>
    <x v="37"/>
    <s v="01X"/>
    <s v="E38000172"/>
    <s v="NHS Cheshire and Merseyside ICB - 01X"/>
    <x v="0"/>
    <n v="125"/>
  </r>
  <r>
    <s v="May"/>
    <s v="2024"/>
    <x v="6"/>
    <d v="2024-05-31T00:00:00"/>
    <s v="Y62"/>
    <s v="E40000014"/>
    <x v="5"/>
    <s v="QYG"/>
    <s v="E54000008"/>
    <x v="37"/>
    <s v="01X"/>
    <s v="E38000172"/>
    <s v="NHS Cheshire and Merseyside ICB - 01X"/>
    <x v="1"/>
    <s v="*"/>
  </r>
  <r>
    <s v="May"/>
    <s v="2024"/>
    <x v="6"/>
    <d v="2024-05-31T00:00:00"/>
    <s v="Y62"/>
    <s v="E40000014"/>
    <x v="5"/>
    <s v="QYG"/>
    <s v="E54000008"/>
    <x v="37"/>
    <s v="01X"/>
    <s v="E38000172"/>
    <s v="NHS Cheshire and Merseyside ICB - 01X"/>
    <x v="2"/>
    <n v="65"/>
  </r>
  <r>
    <s v="May"/>
    <s v="2024"/>
    <x v="6"/>
    <d v="2024-05-31T00:00:00"/>
    <s v="Y62"/>
    <s v="E40000014"/>
    <x v="5"/>
    <s v="QYG"/>
    <s v="E54000008"/>
    <x v="37"/>
    <s v="01X"/>
    <s v="E38000172"/>
    <s v="NHS Cheshire and Merseyside ICB - 01X"/>
    <x v="3"/>
    <n v="945"/>
  </r>
  <r>
    <s v="May"/>
    <s v="2024"/>
    <x v="6"/>
    <d v="2024-05-31T00:00:00"/>
    <s v="Y62"/>
    <s v="E40000014"/>
    <x v="5"/>
    <s v="QYG"/>
    <s v="E54000008"/>
    <x v="37"/>
    <s v="01X"/>
    <s v="E38000172"/>
    <s v="NHS Cheshire and Merseyside ICB - 01X"/>
    <x v="4"/>
    <n v="295"/>
  </r>
  <r>
    <s v="May"/>
    <s v="2024"/>
    <x v="6"/>
    <d v="2024-05-31T00:00:00"/>
    <s v="Y62"/>
    <s v="E40000014"/>
    <x v="5"/>
    <s v="QYG"/>
    <s v="E54000008"/>
    <x v="37"/>
    <s v="01X"/>
    <s v="E38000172"/>
    <s v="NHS Cheshire and Merseyside ICB - 01X"/>
    <x v="5"/>
    <n v="465"/>
  </r>
  <r>
    <s v="May"/>
    <s v="2024"/>
    <x v="6"/>
    <d v="2024-05-31T00:00:00"/>
    <s v="Y62"/>
    <s v="E40000014"/>
    <x v="5"/>
    <s v="QYG"/>
    <s v="E54000008"/>
    <x v="37"/>
    <s v="02E"/>
    <s v="E38000194"/>
    <s v="NHS Cheshire and Merseyside ICB - 02E"/>
    <x v="0"/>
    <n v="45"/>
  </r>
  <r>
    <s v="May"/>
    <s v="2024"/>
    <x v="6"/>
    <d v="2024-05-31T00:00:00"/>
    <s v="Y62"/>
    <s v="E40000014"/>
    <x v="5"/>
    <s v="QYG"/>
    <s v="E54000008"/>
    <x v="37"/>
    <s v="02E"/>
    <s v="E38000194"/>
    <s v="NHS Cheshire and Merseyside ICB - 02E"/>
    <x v="1"/>
    <s v="*"/>
  </r>
  <r>
    <s v="May"/>
    <s v="2024"/>
    <x v="6"/>
    <d v="2024-05-31T00:00:00"/>
    <s v="Y62"/>
    <s v="E40000014"/>
    <x v="5"/>
    <s v="QYG"/>
    <s v="E54000008"/>
    <x v="37"/>
    <s v="02E"/>
    <s v="E38000194"/>
    <s v="NHS Cheshire and Merseyside ICB - 02E"/>
    <x v="2"/>
    <n v="155"/>
  </r>
  <r>
    <s v="May"/>
    <s v="2024"/>
    <x v="6"/>
    <d v="2024-05-31T00:00:00"/>
    <s v="Y62"/>
    <s v="E40000014"/>
    <x v="5"/>
    <s v="QYG"/>
    <s v="E54000008"/>
    <x v="37"/>
    <s v="02E"/>
    <s v="E38000194"/>
    <s v="NHS Cheshire and Merseyside ICB - 02E"/>
    <x v="3"/>
    <n v="760"/>
  </r>
  <r>
    <s v="May"/>
    <s v="2024"/>
    <x v="6"/>
    <d v="2024-05-31T00:00:00"/>
    <s v="Y62"/>
    <s v="E40000014"/>
    <x v="5"/>
    <s v="QYG"/>
    <s v="E54000008"/>
    <x v="37"/>
    <s v="02E"/>
    <s v="E38000194"/>
    <s v="NHS Cheshire and Merseyside ICB - 02E"/>
    <x v="4"/>
    <n v="360"/>
  </r>
  <r>
    <s v="May"/>
    <s v="2024"/>
    <x v="6"/>
    <d v="2024-05-31T00:00:00"/>
    <s v="Y62"/>
    <s v="E40000014"/>
    <x v="5"/>
    <s v="QYG"/>
    <s v="E54000008"/>
    <x v="37"/>
    <s v="02E"/>
    <s v="E38000194"/>
    <s v="NHS Cheshire and Merseyside ICB - 02E"/>
    <x v="5"/>
    <n v="725"/>
  </r>
  <r>
    <s v="May"/>
    <s v="2024"/>
    <x v="6"/>
    <d v="2024-05-31T00:00:00"/>
    <s v="Y62"/>
    <s v="E40000014"/>
    <x v="5"/>
    <s v="QYG"/>
    <s v="E54000008"/>
    <x v="37"/>
    <s v="12F"/>
    <s v="E38000208"/>
    <s v="NHS Cheshire and Merseyside ICB - 12F"/>
    <x v="0"/>
    <n v="180"/>
  </r>
  <r>
    <s v="May"/>
    <s v="2024"/>
    <x v="6"/>
    <d v="2024-05-31T00:00:00"/>
    <s v="Y62"/>
    <s v="E40000014"/>
    <x v="5"/>
    <s v="QYG"/>
    <s v="E54000008"/>
    <x v="37"/>
    <s v="12F"/>
    <s v="E38000208"/>
    <s v="NHS Cheshire and Merseyside ICB - 12F"/>
    <x v="1"/>
    <s v="*"/>
  </r>
  <r>
    <s v="May"/>
    <s v="2024"/>
    <x v="6"/>
    <d v="2024-05-31T00:00:00"/>
    <s v="Y62"/>
    <s v="E40000014"/>
    <x v="5"/>
    <s v="QYG"/>
    <s v="E54000008"/>
    <x v="37"/>
    <s v="12F"/>
    <s v="E38000208"/>
    <s v="NHS Cheshire and Merseyside ICB - 12F"/>
    <x v="2"/>
    <n v="195"/>
  </r>
  <r>
    <s v="May"/>
    <s v="2024"/>
    <x v="6"/>
    <d v="2024-05-31T00:00:00"/>
    <s v="Y62"/>
    <s v="E40000014"/>
    <x v="5"/>
    <s v="QYG"/>
    <s v="E54000008"/>
    <x v="37"/>
    <s v="12F"/>
    <s v="E38000208"/>
    <s v="NHS Cheshire and Merseyside ICB - 12F"/>
    <x v="3"/>
    <n v="1705"/>
  </r>
  <r>
    <s v="May"/>
    <s v="2024"/>
    <x v="6"/>
    <d v="2024-05-31T00:00:00"/>
    <s v="Y62"/>
    <s v="E40000014"/>
    <x v="5"/>
    <s v="QYG"/>
    <s v="E54000008"/>
    <x v="37"/>
    <s v="12F"/>
    <s v="E38000208"/>
    <s v="NHS Cheshire and Merseyside ICB - 12F"/>
    <x v="4"/>
    <n v="395"/>
  </r>
  <r>
    <s v="May"/>
    <s v="2024"/>
    <x v="6"/>
    <d v="2024-05-31T00:00:00"/>
    <s v="Y62"/>
    <s v="E40000014"/>
    <x v="5"/>
    <s v="QYG"/>
    <s v="E54000008"/>
    <x v="37"/>
    <s v="12F"/>
    <s v="E38000208"/>
    <s v="NHS Cheshire and Merseyside ICB - 12F"/>
    <x v="5"/>
    <n v="855"/>
  </r>
  <r>
    <s v="May"/>
    <s v="2024"/>
    <x v="6"/>
    <d v="2024-05-31T00:00:00"/>
    <s v="Y62"/>
    <s v="E40000014"/>
    <x v="5"/>
    <s v="QYG"/>
    <s v="E54000008"/>
    <x v="37"/>
    <s v="27D"/>
    <s v="E38000233"/>
    <s v="NHS Cheshire and Merseyside ICB - 27D"/>
    <x v="0"/>
    <n v="225"/>
  </r>
  <r>
    <s v="May"/>
    <s v="2024"/>
    <x v="6"/>
    <d v="2024-05-31T00:00:00"/>
    <s v="Y62"/>
    <s v="E40000014"/>
    <x v="5"/>
    <s v="QYG"/>
    <s v="E54000008"/>
    <x v="37"/>
    <s v="27D"/>
    <s v="E38000233"/>
    <s v="NHS Cheshire and Merseyside ICB - 27D"/>
    <x v="1"/>
    <s v="*"/>
  </r>
  <r>
    <s v="May"/>
    <s v="2024"/>
    <x v="6"/>
    <d v="2024-05-31T00:00:00"/>
    <s v="Y62"/>
    <s v="E40000014"/>
    <x v="5"/>
    <s v="QYG"/>
    <s v="E54000008"/>
    <x v="37"/>
    <s v="27D"/>
    <s v="E38000233"/>
    <s v="NHS Cheshire and Merseyside ICB - 27D"/>
    <x v="2"/>
    <n v="1135"/>
  </r>
  <r>
    <s v="May"/>
    <s v="2024"/>
    <x v="6"/>
    <d v="2024-05-31T00:00:00"/>
    <s v="Y62"/>
    <s v="E40000014"/>
    <x v="5"/>
    <s v="QYG"/>
    <s v="E54000008"/>
    <x v="37"/>
    <s v="27D"/>
    <s v="E38000233"/>
    <s v="NHS Cheshire and Merseyside ICB - 27D"/>
    <x v="3"/>
    <n v="3830"/>
  </r>
  <r>
    <s v="May"/>
    <s v="2024"/>
    <x v="6"/>
    <d v="2024-05-31T00:00:00"/>
    <s v="Y62"/>
    <s v="E40000014"/>
    <x v="5"/>
    <s v="QYG"/>
    <s v="E54000008"/>
    <x v="37"/>
    <s v="27D"/>
    <s v="E38000233"/>
    <s v="NHS Cheshire and Merseyside ICB - 27D"/>
    <x v="4"/>
    <n v="1020"/>
  </r>
  <r>
    <s v="May"/>
    <s v="2024"/>
    <x v="6"/>
    <d v="2024-05-31T00:00:00"/>
    <s v="Y62"/>
    <s v="E40000014"/>
    <x v="5"/>
    <s v="QYG"/>
    <s v="E54000008"/>
    <x v="37"/>
    <s v="27D"/>
    <s v="E38000233"/>
    <s v="NHS Cheshire and Merseyside ICB - 27D"/>
    <x v="5"/>
    <n v="1810"/>
  </r>
  <r>
    <s v="May"/>
    <s v="2024"/>
    <x v="6"/>
    <d v="2024-05-31T00:00:00"/>
    <s v="Y62"/>
    <s v="E40000014"/>
    <x v="5"/>
    <s v="QYG"/>
    <s v="E54000008"/>
    <x v="37"/>
    <s v="99A"/>
    <s v="E38000101"/>
    <s v="NHS Cheshire and Merseyside ICB - 99A"/>
    <x v="0"/>
    <n v="90"/>
  </r>
  <r>
    <s v="May"/>
    <s v="2024"/>
    <x v="6"/>
    <d v="2024-05-31T00:00:00"/>
    <s v="Y62"/>
    <s v="E40000014"/>
    <x v="5"/>
    <s v="QYG"/>
    <s v="E54000008"/>
    <x v="37"/>
    <s v="99A"/>
    <s v="E38000101"/>
    <s v="NHS Cheshire and Merseyside ICB - 99A"/>
    <x v="1"/>
    <s v="*"/>
  </r>
  <r>
    <s v="May"/>
    <s v="2024"/>
    <x v="6"/>
    <d v="2024-05-31T00:00:00"/>
    <s v="Y62"/>
    <s v="E40000014"/>
    <x v="5"/>
    <s v="QYG"/>
    <s v="E54000008"/>
    <x v="37"/>
    <s v="99A"/>
    <s v="E38000101"/>
    <s v="NHS Cheshire and Merseyside ICB - 99A"/>
    <x v="2"/>
    <n v="270"/>
  </r>
  <r>
    <s v="May"/>
    <s v="2024"/>
    <x v="6"/>
    <d v="2024-05-31T00:00:00"/>
    <s v="Y62"/>
    <s v="E40000014"/>
    <x v="5"/>
    <s v="QYG"/>
    <s v="E54000008"/>
    <x v="37"/>
    <s v="99A"/>
    <s v="E38000101"/>
    <s v="NHS Cheshire and Merseyside ICB - 99A"/>
    <x v="3"/>
    <n v="1835"/>
  </r>
  <r>
    <s v="May"/>
    <s v="2024"/>
    <x v="6"/>
    <d v="2024-05-31T00:00:00"/>
    <s v="Y62"/>
    <s v="E40000014"/>
    <x v="5"/>
    <s v="QYG"/>
    <s v="E54000008"/>
    <x v="37"/>
    <s v="99A"/>
    <s v="E38000101"/>
    <s v="NHS Cheshire and Merseyside ICB - 99A"/>
    <x v="4"/>
    <n v="355"/>
  </r>
  <r>
    <s v="May"/>
    <s v="2024"/>
    <x v="6"/>
    <d v="2024-05-31T00:00:00"/>
    <s v="Y62"/>
    <s v="E40000014"/>
    <x v="5"/>
    <s v="QYG"/>
    <s v="E54000008"/>
    <x v="37"/>
    <s v="99A"/>
    <s v="E38000101"/>
    <s v="NHS Cheshire and Merseyside ICB - 99A"/>
    <x v="5"/>
    <n v="870"/>
  </r>
  <r>
    <s v="May"/>
    <s v="2024"/>
    <x v="6"/>
    <d v="2024-05-31T00:00:00"/>
    <s v="Y63"/>
    <s v="E40000012"/>
    <x v="6"/>
    <s v="QF7"/>
    <s v="E54000061"/>
    <x v="38"/>
    <s v="02P"/>
    <s v="E38000006"/>
    <s v="NHS South Yorkshire ICB - 02P"/>
    <x v="0"/>
    <s v="*"/>
  </r>
  <r>
    <s v="May"/>
    <s v="2024"/>
    <x v="6"/>
    <d v="2024-05-31T00:00:00"/>
    <s v="Y63"/>
    <s v="E40000012"/>
    <x v="6"/>
    <s v="QF7"/>
    <s v="E54000061"/>
    <x v="38"/>
    <s v="02P"/>
    <s v="E38000006"/>
    <s v="NHS South Yorkshire ICB - 02P"/>
    <x v="1"/>
    <s v="*"/>
  </r>
  <r>
    <s v="May"/>
    <s v="2024"/>
    <x v="6"/>
    <d v="2024-05-31T00:00:00"/>
    <s v="Y63"/>
    <s v="E40000012"/>
    <x v="6"/>
    <s v="QF7"/>
    <s v="E54000061"/>
    <x v="38"/>
    <s v="02P"/>
    <s v="E38000006"/>
    <s v="NHS South Yorkshire ICB - 02P"/>
    <x v="2"/>
    <n v="55"/>
  </r>
  <r>
    <s v="May"/>
    <s v="2024"/>
    <x v="6"/>
    <d v="2024-05-31T00:00:00"/>
    <s v="Y63"/>
    <s v="E40000012"/>
    <x v="6"/>
    <s v="QF7"/>
    <s v="E54000061"/>
    <x v="38"/>
    <s v="02P"/>
    <s v="E38000006"/>
    <s v="NHS South Yorkshire ICB - 02P"/>
    <x v="3"/>
    <n v="690"/>
  </r>
  <r>
    <s v="May"/>
    <s v="2024"/>
    <x v="6"/>
    <d v="2024-05-31T00:00:00"/>
    <s v="Y63"/>
    <s v="E40000012"/>
    <x v="6"/>
    <s v="QF7"/>
    <s v="E54000061"/>
    <x v="38"/>
    <s v="02P"/>
    <s v="E38000006"/>
    <s v="NHS South Yorkshire ICB - 02P"/>
    <x v="4"/>
    <n v="860"/>
  </r>
  <r>
    <s v="May"/>
    <s v="2024"/>
    <x v="6"/>
    <d v="2024-05-31T00:00:00"/>
    <s v="Y63"/>
    <s v="E40000012"/>
    <x v="6"/>
    <s v="QF7"/>
    <s v="E54000061"/>
    <x v="38"/>
    <s v="02P"/>
    <s v="E38000006"/>
    <s v="NHS South Yorkshire ICB - 02P"/>
    <x v="5"/>
    <n v="750"/>
  </r>
  <r>
    <s v="May"/>
    <s v="2024"/>
    <x v="6"/>
    <d v="2024-05-31T00:00:00"/>
    <s v="Y63"/>
    <s v="E40000012"/>
    <x v="6"/>
    <s v="QF7"/>
    <s v="E54000061"/>
    <x v="38"/>
    <s v="02X"/>
    <s v="E38000044"/>
    <s v="NHS South Yorkshire ICB - 02X"/>
    <x v="0"/>
    <n v="35"/>
  </r>
  <r>
    <s v="May"/>
    <s v="2024"/>
    <x v="6"/>
    <d v="2024-05-31T00:00:00"/>
    <s v="Y63"/>
    <s v="E40000012"/>
    <x v="6"/>
    <s v="QF7"/>
    <s v="E54000061"/>
    <x v="38"/>
    <s v="02X"/>
    <s v="E38000044"/>
    <s v="NHS South Yorkshire ICB - 02X"/>
    <x v="1"/>
    <s v="*"/>
  </r>
  <r>
    <s v="May"/>
    <s v="2024"/>
    <x v="6"/>
    <d v="2024-05-31T00:00:00"/>
    <s v="Y63"/>
    <s v="E40000012"/>
    <x v="6"/>
    <s v="QF7"/>
    <s v="E54000061"/>
    <x v="38"/>
    <s v="02X"/>
    <s v="E38000044"/>
    <s v="NHS South Yorkshire ICB - 02X"/>
    <x v="2"/>
    <n v="90"/>
  </r>
  <r>
    <s v="May"/>
    <s v="2024"/>
    <x v="6"/>
    <d v="2024-05-31T00:00:00"/>
    <s v="Y63"/>
    <s v="E40000012"/>
    <x v="6"/>
    <s v="QF7"/>
    <s v="E54000061"/>
    <x v="38"/>
    <s v="02X"/>
    <s v="E38000044"/>
    <s v="NHS South Yorkshire ICB - 02X"/>
    <x v="3"/>
    <n v="750"/>
  </r>
  <r>
    <s v="May"/>
    <s v="2024"/>
    <x v="6"/>
    <d v="2024-05-31T00:00:00"/>
    <s v="Y63"/>
    <s v="E40000012"/>
    <x v="6"/>
    <s v="QF7"/>
    <s v="E54000061"/>
    <x v="38"/>
    <s v="02X"/>
    <s v="E38000044"/>
    <s v="NHS South Yorkshire ICB - 02X"/>
    <x v="4"/>
    <n v="1190"/>
  </r>
  <r>
    <s v="May"/>
    <s v="2024"/>
    <x v="6"/>
    <d v="2024-05-31T00:00:00"/>
    <s v="Y63"/>
    <s v="E40000012"/>
    <x v="6"/>
    <s v="QF7"/>
    <s v="E54000061"/>
    <x v="38"/>
    <s v="02X"/>
    <s v="E38000044"/>
    <s v="NHS South Yorkshire ICB - 02X"/>
    <x v="5"/>
    <n v="780"/>
  </r>
  <r>
    <s v="May"/>
    <s v="2024"/>
    <x v="6"/>
    <d v="2024-05-31T00:00:00"/>
    <s v="Y63"/>
    <s v="E40000012"/>
    <x v="6"/>
    <s v="QF7"/>
    <s v="E54000061"/>
    <x v="38"/>
    <s v="03L"/>
    <s v="E38000141"/>
    <s v="NHS South Yorkshire ICB - 03L"/>
    <x v="0"/>
    <n v="30"/>
  </r>
  <r>
    <s v="May"/>
    <s v="2024"/>
    <x v="6"/>
    <d v="2024-05-31T00:00:00"/>
    <s v="Y63"/>
    <s v="E40000012"/>
    <x v="6"/>
    <s v="QF7"/>
    <s v="E54000061"/>
    <x v="38"/>
    <s v="03L"/>
    <s v="E38000141"/>
    <s v="NHS South Yorkshire ICB - 03L"/>
    <x v="1"/>
    <s v="*"/>
  </r>
  <r>
    <s v="May"/>
    <s v="2024"/>
    <x v="6"/>
    <d v="2024-05-31T00:00:00"/>
    <s v="Y63"/>
    <s v="E40000012"/>
    <x v="6"/>
    <s v="QF7"/>
    <s v="E54000061"/>
    <x v="38"/>
    <s v="03L"/>
    <s v="E38000141"/>
    <s v="NHS South Yorkshire ICB - 03L"/>
    <x v="2"/>
    <n v="60"/>
  </r>
  <r>
    <s v="May"/>
    <s v="2024"/>
    <x v="6"/>
    <d v="2024-05-31T00:00:00"/>
    <s v="Y63"/>
    <s v="E40000012"/>
    <x v="6"/>
    <s v="QF7"/>
    <s v="E54000061"/>
    <x v="38"/>
    <s v="03L"/>
    <s v="E38000141"/>
    <s v="NHS South Yorkshire ICB - 03L"/>
    <x v="3"/>
    <n v="655"/>
  </r>
  <r>
    <s v="May"/>
    <s v="2024"/>
    <x v="6"/>
    <d v="2024-05-31T00:00:00"/>
    <s v="Y63"/>
    <s v="E40000012"/>
    <x v="6"/>
    <s v="QF7"/>
    <s v="E54000061"/>
    <x v="38"/>
    <s v="03L"/>
    <s v="E38000141"/>
    <s v="NHS South Yorkshire ICB - 03L"/>
    <x v="4"/>
    <n v="1400"/>
  </r>
  <r>
    <s v="May"/>
    <s v="2024"/>
    <x v="6"/>
    <d v="2024-05-31T00:00:00"/>
    <s v="Y63"/>
    <s v="E40000012"/>
    <x v="6"/>
    <s v="QF7"/>
    <s v="E54000061"/>
    <x v="38"/>
    <s v="03L"/>
    <s v="E38000141"/>
    <s v="NHS South Yorkshire ICB - 03L"/>
    <x v="5"/>
    <n v="815"/>
  </r>
  <r>
    <s v="May"/>
    <s v="2024"/>
    <x v="6"/>
    <d v="2024-05-31T00:00:00"/>
    <s v="Y63"/>
    <s v="E40000012"/>
    <x v="6"/>
    <s v="QF7"/>
    <s v="E54000061"/>
    <x v="38"/>
    <s v="03N"/>
    <s v="E38000146"/>
    <s v="NHS South Yorkshire ICB - 03N"/>
    <x v="0"/>
    <n v="155"/>
  </r>
  <r>
    <s v="May"/>
    <s v="2024"/>
    <x v="6"/>
    <d v="2024-05-31T00:00:00"/>
    <s v="Y63"/>
    <s v="E40000012"/>
    <x v="6"/>
    <s v="QF7"/>
    <s v="E54000061"/>
    <x v="38"/>
    <s v="03N"/>
    <s v="E38000146"/>
    <s v="NHS South Yorkshire ICB - 03N"/>
    <x v="1"/>
    <s v="*"/>
  </r>
  <r>
    <s v="May"/>
    <s v="2024"/>
    <x v="6"/>
    <d v="2024-05-31T00:00:00"/>
    <s v="Y63"/>
    <s v="E40000012"/>
    <x v="6"/>
    <s v="QF7"/>
    <s v="E54000061"/>
    <x v="38"/>
    <s v="03N"/>
    <s v="E38000146"/>
    <s v="NHS South Yorkshire ICB - 03N"/>
    <x v="2"/>
    <n v="360"/>
  </r>
  <r>
    <s v="May"/>
    <s v="2024"/>
    <x v="6"/>
    <d v="2024-05-31T00:00:00"/>
    <s v="Y63"/>
    <s v="E40000012"/>
    <x v="6"/>
    <s v="QF7"/>
    <s v="E54000061"/>
    <x v="38"/>
    <s v="03N"/>
    <s v="E38000146"/>
    <s v="NHS South Yorkshire ICB - 03N"/>
    <x v="3"/>
    <n v="2185"/>
  </r>
  <r>
    <s v="May"/>
    <s v="2024"/>
    <x v="6"/>
    <d v="2024-05-31T00:00:00"/>
    <s v="Y63"/>
    <s v="E40000012"/>
    <x v="6"/>
    <s v="QF7"/>
    <s v="E54000061"/>
    <x v="38"/>
    <s v="03N"/>
    <s v="E38000146"/>
    <s v="NHS South Yorkshire ICB - 03N"/>
    <x v="4"/>
    <n v="730"/>
  </r>
  <r>
    <s v="May"/>
    <s v="2024"/>
    <x v="6"/>
    <d v="2024-05-31T00:00:00"/>
    <s v="Y63"/>
    <s v="E40000012"/>
    <x v="6"/>
    <s v="QF7"/>
    <s v="E54000061"/>
    <x v="38"/>
    <s v="03N"/>
    <s v="E38000146"/>
    <s v="NHS South Yorkshire ICB - 03N"/>
    <x v="5"/>
    <n v="1230"/>
  </r>
  <r>
    <s v="May"/>
    <s v="2024"/>
    <x v="6"/>
    <d v="2024-05-31T00:00:00"/>
    <s v="Y63"/>
    <s v="E40000012"/>
    <x v="6"/>
    <s v="QHM"/>
    <s v="E54000050"/>
    <x v="39"/>
    <s v="00L"/>
    <s v="E38000130"/>
    <s v="NHS North East and North Cumbria ICB - 00L"/>
    <x v="0"/>
    <n v="20"/>
  </r>
  <r>
    <s v="May"/>
    <s v="2024"/>
    <x v="6"/>
    <d v="2024-05-31T00:00:00"/>
    <s v="Y63"/>
    <s v="E40000012"/>
    <x v="6"/>
    <s v="QHM"/>
    <s v="E54000050"/>
    <x v="39"/>
    <s v="00L"/>
    <s v="E38000130"/>
    <s v="NHS North East and North Cumbria ICB - 00L"/>
    <x v="1"/>
    <s v="*"/>
  </r>
  <r>
    <s v="May"/>
    <s v="2024"/>
    <x v="6"/>
    <d v="2024-05-31T00:00:00"/>
    <s v="Y63"/>
    <s v="E40000012"/>
    <x v="6"/>
    <s v="QHM"/>
    <s v="E54000050"/>
    <x v="39"/>
    <s v="00L"/>
    <s v="E38000130"/>
    <s v="NHS North East and North Cumbria ICB - 00L"/>
    <x v="2"/>
    <n v="140"/>
  </r>
  <r>
    <s v="May"/>
    <s v="2024"/>
    <x v="6"/>
    <d v="2024-05-31T00:00:00"/>
    <s v="Y63"/>
    <s v="E40000012"/>
    <x v="6"/>
    <s v="QHM"/>
    <s v="E54000050"/>
    <x v="39"/>
    <s v="00L"/>
    <s v="E38000130"/>
    <s v="NHS North East and North Cumbria ICB - 00L"/>
    <x v="3"/>
    <n v="1700"/>
  </r>
  <r>
    <s v="May"/>
    <s v="2024"/>
    <x v="6"/>
    <d v="2024-05-31T00:00:00"/>
    <s v="Y63"/>
    <s v="E40000012"/>
    <x v="6"/>
    <s v="QHM"/>
    <s v="E54000050"/>
    <x v="39"/>
    <s v="00L"/>
    <s v="E38000130"/>
    <s v="NHS North East and North Cumbria ICB - 00L"/>
    <x v="4"/>
    <n v="520"/>
  </r>
  <r>
    <s v="May"/>
    <s v="2024"/>
    <x v="6"/>
    <d v="2024-05-31T00:00:00"/>
    <s v="Y63"/>
    <s v="E40000012"/>
    <x v="6"/>
    <s v="QHM"/>
    <s v="E54000050"/>
    <x v="39"/>
    <s v="00L"/>
    <s v="E38000130"/>
    <s v="NHS North East and North Cumbria ICB - 00L"/>
    <x v="5"/>
    <n v="1170"/>
  </r>
  <r>
    <s v="May"/>
    <s v="2024"/>
    <x v="6"/>
    <d v="2024-05-31T00:00:00"/>
    <s v="Y63"/>
    <s v="E40000012"/>
    <x v="6"/>
    <s v="QHM"/>
    <s v="E54000050"/>
    <x v="39"/>
    <s v="00N"/>
    <s v="E38000163"/>
    <s v="NHS North East and North Cumbria ICB - 00N"/>
    <x v="0"/>
    <n v="5"/>
  </r>
  <r>
    <s v="May"/>
    <s v="2024"/>
    <x v="6"/>
    <d v="2024-05-31T00:00:00"/>
    <s v="Y63"/>
    <s v="E40000012"/>
    <x v="6"/>
    <s v="QHM"/>
    <s v="E54000050"/>
    <x v="39"/>
    <s v="00N"/>
    <s v="E38000163"/>
    <s v="NHS North East and North Cumbria ICB - 00N"/>
    <x v="1"/>
    <s v="*"/>
  </r>
  <r>
    <s v="May"/>
    <s v="2024"/>
    <x v="6"/>
    <d v="2024-05-31T00:00:00"/>
    <s v="Y63"/>
    <s v="E40000012"/>
    <x v="6"/>
    <s v="QHM"/>
    <s v="E54000050"/>
    <x v="39"/>
    <s v="00N"/>
    <s v="E38000163"/>
    <s v="NHS North East and North Cumbria ICB - 00N"/>
    <x v="2"/>
    <n v="10"/>
  </r>
  <r>
    <s v="May"/>
    <s v="2024"/>
    <x v="6"/>
    <d v="2024-05-31T00:00:00"/>
    <s v="Y63"/>
    <s v="E40000012"/>
    <x v="6"/>
    <s v="QHM"/>
    <s v="E54000050"/>
    <x v="39"/>
    <s v="00N"/>
    <s v="E38000163"/>
    <s v="NHS North East and North Cumbria ICB - 00N"/>
    <x v="3"/>
    <n v="725"/>
  </r>
  <r>
    <s v="May"/>
    <s v="2024"/>
    <x v="6"/>
    <d v="2024-05-31T00:00:00"/>
    <s v="Y63"/>
    <s v="E40000012"/>
    <x v="6"/>
    <s v="QHM"/>
    <s v="E54000050"/>
    <x v="39"/>
    <s v="00N"/>
    <s v="E38000163"/>
    <s v="NHS North East and North Cumbria ICB - 00N"/>
    <x v="4"/>
    <n v="195"/>
  </r>
  <r>
    <s v="May"/>
    <s v="2024"/>
    <x v="6"/>
    <d v="2024-05-31T00:00:00"/>
    <s v="Y63"/>
    <s v="E40000012"/>
    <x v="6"/>
    <s v="QHM"/>
    <s v="E54000050"/>
    <x v="39"/>
    <s v="00N"/>
    <s v="E38000163"/>
    <s v="NHS North East and North Cumbria ICB - 00N"/>
    <x v="5"/>
    <n v="590"/>
  </r>
  <r>
    <s v="May"/>
    <s v="2024"/>
    <x v="6"/>
    <d v="2024-05-31T00:00:00"/>
    <s v="Y63"/>
    <s v="E40000012"/>
    <x v="6"/>
    <s v="QHM"/>
    <s v="E54000050"/>
    <x v="39"/>
    <s v="00P"/>
    <s v="E38000176"/>
    <s v="NHS North East and North Cumbria ICB - 00P"/>
    <x v="0"/>
    <n v="10"/>
  </r>
  <r>
    <s v="May"/>
    <s v="2024"/>
    <x v="6"/>
    <d v="2024-05-31T00:00:00"/>
    <s v="Y63"/>
    <s v="E40000012"/>
    <x v="6"/>
    <s v="QHM"/>
    <s v="E54000050"/>
    <x v="39"/>
    <s v="00P"/>
    <s v="E38000176"/>
    <s v="NHS North East and North Cumbria ICB - 00P"/>
    <x v="1"/>
    <s v="*"/>
  </r>
  <r>
    <s v="May"/>
    <s v="2024"/>
    <x v="6"/>
    <d v="2024-05-31T00:00:00"/>
    <s v="Y63"/>
    <s v="E40000012"/>
    <x v="6"/>
    <s v="QHM"/>
    <s v="E54000050"/>
    <x v="39"/>
    <s v="00P"/>
    <s v="E38000176"/>
    <s v="NHS North East and North Cumbria ICB - 00P"/>
    <x v="2"/>
    <n v="90"/>
  </r>
  <r>
    <s v="May"/>
    <s v="2024"/>
    <x v="6"/>
    <d v="2024-05-31T00:00:00"/>
    <s v="Y63"/>
    <s v="E40000012"/>
    <x v="6"/>
    <s v="QHM"/>
    <s v="E54000050"/>
    <x v="39"/>
    <s v="00P"/>
    <s v="E38000176"/>
    <s v="NHS North East and North Cumbria ICB - 00P"/>
    <x v="3"/>
    <n v="755"/>
  </r>
  <r>
    <s v="May"/>
    <s v="2024"/>
    <x v="6"/>
    <d v="2024-05-31T00:00:00"/>
    <s v="Y63"/>
    <s v="E40000012"/>
    <x v="6"/>
    <s v="QHM"/>
    <s v="E54000050"/>
    <x v="39"/>
    <s v="00P"/>
    <s v="E38000176"/>
    <s v="NHS North East and North Cumbria ICB - 00P"/>
    <x v="4"/>
    <n v="490"/>
  </r>
  <r>
    <s v="May"/>
    <s v="2024"/>
    <x v="6"/>
    <d v="2024-05-31T00:00:00"/>
    <s v="Y63"/>
    <s v="E40000012"/>
    <x v="6"/>
    <s v="QHM"/>
    <s v="E54000050"/>
    <x v="39"/>
    <s v="00P"/>
    <s v="E38000176"/>
    <s v="NHS North East and North Cumbria ICB - 00P"/>
    <x v="5"/>
    <n v="1065"/>
  </r>
  <r>
    <s v="May"/>
    <s v="2024"/>
    <x v="6"/>
    <d v="2024-05-31T00:00:00"/>
    <s v="Y63"/>
    <s v="E40000012"/>
    <x v="6"/>
    <s v="QHM"/>
    <s v="E54000050"/>
    <x v="39"/>
    <s v="01H"/>
    <s v="E38000215"/>
    <s v="NHS North East and North Cumbria ICB - 01H"/>
    <x v="0"/>
    <n v="35"/>
  </r>
  <r>
    <s v="May"/>
    <s v="2024"/>
    <x v="6"/>
    <d v="2024-05-31T00:00:00"/>
    <s v="Y63"/>
    <s v="E40000012"/>
    <x v="6"/>
    <s v="QHM"/>
    <s v="E54000050"/>
    <x v="39"/>
    <s v="01H"/>
    <s v="E38000215"/>
    <s v="NHS North East and North Cumbria ICB - 01H"/>
    <x v="1"/>
    <s v="*"/>
  </r>
  <r>
    <s v="May"/>
    <s v="2024"/>
    <x v="6"/>
    <d v="2024-05-31T00:00:00"/>
    <s v="Y63"/>
    <s v="E40000012"/>
    <x v="6"/>
    <s v="QHM"/>
    <s v="E54000050"/>
    <x v="39"/>
    <s v="01H"/>
    <s v="E38000215"/>
    <s v="NHS North East and North Cumbria ICB - 01H"/>
    <x v="2"/>
    <n v="210"/>
  </r>
  <r>
    <s v="May"/>
    <s v="2024"/>
    <x v="6"/>
    <d v="2024-05-31T00:00:00"/>
    <s v="Y63"/>
    <s v="E40000012"/>
    <x v="6"/>
    <s v="QHM"/>
    <s v="E54000050"/>
    <x v="39"/>
    <s v="01H"/>
    <s v="E38000215"/>
    <s v="NHS North East and North Cumbria ICB - 01H"/>
    <x v="3"/>
    <n v="1430"/>
  </r>
  <r>
    <s v="May"/>
    <s v="2024"/>
    <x v="6"/>
    <d v="2024-05-31T00:00:00"/>
    <s v="Y63"/>
    <s v="E40000012"/>
    <x v="6"/>
    <s v="QHM"/>
    <s v="E54000050"/>
    <x v="39"/>
    <s v="01H"/>
    <s v="E38000215"/>
    <s v="NHS North East and North Cumbria ICB - 01H"/>
    <x v="4"/>
    <n v="560"/>
  </r>
  <r>
    <s v="May"/>
    <s v="2024"/>
    <x v="6"/>
    <d v="2024-05-31T00:00:00"/>
    <s v="Y63"/>
    <s v="E40000012"/>
    <x v="6"/>
    <s v="QHM"/>
    <s v="E54000050"/>
    <x v="39"/>
    <s v="01H"/>
    <s v="E38000215"/>
    <s v="NHS North East and North Cumbria ICB - 01H"/>
    <x v="5"/>
    <n v="765"/>
  </r>
  <r>
    <s v="May"/>
    <s v="2024"/>
    <x v="6"/>
    <d v="2024-05-31T00:00:00"/>
    <s v="Y63"/>
    <s v="E40000012"/>
    <x v="6"/>
    <s v="QHM"/>
    <s v="E54000050"/>
    <x v="39"/>
    <s v="13T"/>
    <s v="E38000212"/>
    <s v="NHS North East and North Cumbria ICB - 13T"/>
    <x v="0"/>
    <n v="160"/>
  </r>
  <r>
    <s v="May"/>
    <s v="2024"/>
    <x v="6"/>
    <d v="2024-05-31T00:00:00"/>
    <s v="Y63"/>
    <s v="E40000012"/>
    <x v="6"/>
    <s v="QHM"/>
    <s v="E54000050"/>
    <x v="39"/>
    <s v="13T"/>
    <s v="E38000212"/>
    <s v="NHS North East and North Cumbria ICB - 13T"/>
    <x v="1"/>
    <s v="*"/>
  </r>
  <r>
    <s v="May"/>
    <s v="2024"/>
    <x v="6"/>
    <d v="2024-05-31T00:00:00"/>
    <s v="Y63"/>
    <s v="E40000012"/>
    <x v="6"/>
    <s v="QHM"/>
    <s v="E54000050"/>
    <x v="39"/>
    <s v="13T"/>
    <s v="E38000212"/>
    <s v="NHS North East and North Cumbria ICB - 13T"/>
    <x v="2"/>
    <n v="330"/>
  </r>
  <r>
    <s v="May"/>
    <s v="2024"/>
    <x v="6"/>
    <d v="2024-05-31T00:00:00"/>
    <s v="Y63"/>
    <s v="E40000012"/>
    <x v="6"/>
    <s v="QHM"/>
    <s v="E54000050"/>
    <x v="39"/>
    <s v="13T"/>
    <s v="E38000212"/>
    <s v="NHS North East and North Cumbria ICB - 13T"/>
    <x v="3"/>
    <n v="2035"/>
  </r>
  <r>
    <s v="May"/>
    <s v="2024"/>
    <x v="6"/>
    <d v="2024-05-31T00:00:00"/>
    <s v="Y63"/>
    <s v="E40000012"/>
    <x v="6"/>
    <s v="QHM"/>
    <s v="E54000050"/>
    <x v="39"/>
    <s v="13T"/>
    <s v="E38000212"/>
    <s v="NHS North East and North Cumbria ICB - 13T"/>
    <x v="4"/>
    <n v="435"/>
  </r>
  <r>
    <s v="May"/>
    <s v="2024"/>
    <x v="6"/>
    <d v="2024-05-31T00:00:00"/>
    <s v="Y63"/>
    <s v="E40000012"/>
    <x v="6"/>
    <s v="QHM"/>
    <s v="E54000050"/>
    <x v="39"/>
    <s v="13T"/>
    <s v="E38000212"/>
    <s v="NHS North East and North Cumbria ICB - 13T"/>
    <x v="5"/>
    <n v="1270"/>
  </r>
  <r>
    <s v="May"/>
    <s v="2024"/>
    <x v="6"/>
    <d v="2024-05-31T00:00:00"/>
    <s v="Y63"/>
    <s v="E40000012"/>
    <x v="6"/>
    <s v="QHM"/>
    <s v="E54000050"/>
    <x v="39"/>
    <s v="16C"/>
    <s v="E38000247"/>
    <s v="NHS North East and North Cumbria ICB - 16C"/>
    <x v="0"/>
    <n v="90"/>
  </r>
  <r>
    <s v="May"/>
    <s v="2024"/>
    <x v="6"/>
    <d v="2024-05-31T00:00:00"/>
    <s v="Y63"/>
    <s v="E40000012"/>
    <x v="6"/>
    <s v="QHM"/>
    <s v="E54000050"/>
    <x v="39"/>
    <s v="16C"/>
    <s v="E38000247"/>
    <s v="NHS North East and North Cumbria ICB - 16C"/>
    <x v="1"/>
    <s v="*"/>
  </r>
  <r>
    <s v="May"/>
    <s v="2024"/>
    <x v="6"/>
    <d v="2024-05-31T00:00:00"/>
    <s v="Y63"/>
    <s v="E40000012"/>
    <x v="6"/>
    <s v="QHM"/>
    <s v="E54000050"/>
    <x v="39"/>
    <s v="16C"/>
    <s v="E38000247"/>
    <s v="NHS North East and North Cumbria ICB - 16C"/>
    <x v="2"/>
    <n v="520"/>
  </r>
  <r>
    <s v="May"/>
    <s v="2024"/>
    <x v="6"/>
    <d v="2024-05-31T00:00:00"/>
    <s v="Y63"/>
    <s v="E40000012"/>
    <x v="6"/>
    <s v="QHM"/>
    <s v="E54000050"/>
    <x v="39"/>
    <s v="16C"/>
    <s v="E38000247"/>
    <s v="NHS North East and North Cumbria ICB - 16C"/>
    <x v="3"/>
    <n v="1670"/>
  </r>
  <r>
    <s v="May"/>
    <s v="2024"/>
    <x v="6"/>
    <d v="2024-05-31T00:00:00"/>
    <s v="Y63"/>
    <s v="E40000012"/>
    <x v="6"/>
    <s v="QHM"/>
    <s v="E54000050"/>
    <x v="39"/>
    <s v="16C"/>
    <s v="E38000247"/>
    <s v="NHS North East and North Cumbria ICB - 16C"/>
    <x v="4"/>
    <n v="2165"/>
  </r>
  <r>
    <s v="May"/>
    <s v="2024"/>
    <x v="6"/>
    <d v="2024-05-31T00:00:00"/>
    <s v="Y63"/>
    <s v="E40000012"/>
    <x v="6"/>
    <s v="QHM"/>
    <s v="E54000050"/>
    <x v="39"/>
    <s v="16C"/>
    <s v="E38000247"/>
    <s v="NHS North East and North Cumbria ICB - 16C"/>
    <x v="5"/>
    <n v="2055"/>
  </r>
  <r>
    <s v="May"/>
    <s v="2024"/>
    <x v="6"/>
    <d v="2024-05-31T00:00:00"/>
    <s v="Y63"/>
    <s v="E40000012"/>
    <x v="6"/>
    <s v="QHM"/>
    <s v="E54000050"/>
    <x v="39"/>
    <s v="84H"/>
    <s v="E38000234"/>
    <s v="NHS North East and North Cumbria ICB - 84H"/>
    <x v="0"/>
    <n v="380"/>
  </r>
  <r>
    <s v="May"/>
    <s v="2024"/>
    <x v="6"/>
    <d v="2024-05-31T00:00:00"/>
    <s v="Y63"/>
    <s v="E40000012"/>
    <x v="6"/>
    <s v="QHM"/>
    <s v="E54000050"/>
    <x v="39"/>
    <s v="84H"/>
    <s v="E38000234"/>
    <s v="NHS North East and North Cumbria ICB - 84H"/>
    <x v="1"/>
    <s v="*"/>
  </r>
  <r>
    <s v="May"/>
    <s v="2024"/>
    <x v="6"/>
    <d v="2024-05-31T00:00:00"/>
    <s v="Y63"/>
    <s v="E40000012"/>
    <x v="6"/>
    <s v="QHM"/>
    <s v="E54000050"/>
    <x v="39"/>
    <s v="84H"/>
    <s v="E38000234"/>
    <s v="NHS North East and North Cumbria ICB - 84H"/>
    <x v="2"/>
    <n v="135"/>
  </r>
  <r>
    <s v="May"/>
    <s v="2024"/>
    <x v="6"/>
    <d v="2024-05-31T00:00:00"/>
    <s v="Y63"/>
    <s v="E40000012"/>
    <x v="6"/>
    <s v="QHM"/>
    <s v="E54000050"/>
    <x v="39"/>
    <s v="84H"/>
    <s v="E38000234"/>
    <s v="NHS North East and North Cumbria ICB - 84H"/>
    <x v="3"/>
    <n v="1470"/>
  </r>
  <r>
    <s v="May"/>
    <s v="2024"/>
    <x v="6"/>
    <d v="2024-05-31T00:00:00"/>
    <s v="Y63"/>
    <s v="E40000012"/>
    <x v="6"/>
    <s v="QHM"/>
    <s v="E54000050"/>
    <x v="39"/>
    <s v="84H"/>
    <s v="E38000234"/>
    <s v="NHS North East and North Cumbria ICB - 84H"/>
    <x v="4"/>
    <n v="1720"/>
  </r>
  <r>
    <s v="May"/>
    <s v="2024"/>
    <x v="6"/>
    <d v="2024-05-31T00:00:00"/>
    <s v="Y63"/>
    <s v="E40000012"/>
    <x v="6"/>
    <s v="QHM"/>
    <s v="E54000050"/>
    <x v="39"/>
    <s v="84H"/>
    <s v="E38000234"/>
    <s v="NHS North East and North Cumbria ICB - 84H"/>
    <x v="5"/>
    <n v="1680"/>
  </r>
  <r>
    <s v="May"/>
    <s v="2024"/>
    <x v="6"/>
    <d v="2024-05-31T00:00:00"/>
    <s v="Y63"/>
    <s v="E40000012"/>
    <x v="6"/>
    <s v="QHM"/>
    <s v="E54000050"/>
    <x v="39"/>
    <s v="99C"/>
    <s v="E38000127"/>
    <s v="NHS North East and North Cumbria ICB - 99C"/>
    <x v="0"/>
    <n v="35"/>
  </r>
  <r>
    <s v="May"/>
    <s v="2024"/>
    <x v="6"/>
    <d v="2024-05-31T00:00:00"/>
    <s v="Y63"/>
    <s v="E40000012"/>
    <x v="6"/>
    <s v="QHM"/>
    <s v="E54000050"/>
    <x v="39"/>
    <s v="99C"/>
    <s v="E38000127"/>
    <s v="NHS North East and North Cumbria ICB - 99C"/>
    <x v="1"/>
    <s v="*"/>
  </r>
  <r>
    <s v="May"/>
    <s v="2024"/>
    <x v="6"/>
    <d v="2024-05-31T00:00:00"/>
    <s v="Y63"/>
    <s v="E40000012"/>
    <x v="6"/>
    <s v="QHM"/>
    <s v="E54000050"/>
    <x v="39"/>
    <s v="99C"/>
    <s v="E38000127"/>
    <s v="NHS North East and North Cumbria ICB - 99C"/>
    <x v="2"/>
    <n v="125"/>
  </r>
  <r>
    <s v="May"/>
    <s v="2024"/>
    <x v="6"/>
    <d v="2024-05-31T00:00:00"/>
    <s v="Y63"/>
    <s v="E40000012"/>
    <x v="6"/>
    <s v="QHM"/>
    <s v="E54000050"/>
    <x v="39"/>
    <s v="99C"/>
    <s v="E38000127"/>
    <s v="NHS North East and North Cumbria ICB - 99C"/>
    <x v="3"/>
    <n v="935"/>
  </r>
  <r>
    <s v="May"/>
    <s v="2024"/>
    <x v="6"/>
    <d v="2024-05-31T00:00:00"/>
    <s v="Y63"/>
    <s v="E40000012"/>
    <x v="6"/>
    <s v="QHM"/>
    <s v="E54000050"/>
    <x v="39"/>
    <s v="99C"/>
    <s v="E38000127"/>
    <s v="NHS North East and North Cumbria ICB - 99C"/>
    <x v="4"/>
    <n v="340"/>
  </r>
  <r>
    <s v="May"/>
    <s v="2024"/>
    <x v="6"/>
    <d v="2024-05-31T00:00:00"/>
    <s v="Y63"/>
    <s v="E40000012"/>
    <x v="6"/>
    <s v="QHM"/>
    <s v="E54000050"/>
    <x v="39"/>
    <s v="99C"/>
    <s v="E38000127"/>
    <s v="NHS North East and North Cumbria ICB - 99C"/>
    <x v="5"/>
    <n v="650"/>
  </r>
  <r>
    <s v="May"/>
    <s v="2024"/>
    <x v="6"/>
    <d v="2024-05-31T00:00:00"/>
    <s v="Y63"/>
    <s v="E40000012"/>
    <x v="6"/>
    <s v="QOQ"/>
    <s v="E54000051"/>
    <x v="40"/>
    <s v="02Y"/>
    <s v="E38000052"/>
    <s v="NHS Humber and North Yorkshire ICB - 02Y"/>
    <x v="0"/>
    <s v="*"/>
  </r>
  <r>
    <s v="May"/>
    <s v="2024"/>
    <x v="6"/>
    <d v="2024-05-31T00:00:00"/>
    <s v="Y63"/>
    <s v="E40000012"/>
    <x v="6"/>
    <s v="QOQ"/>
    <s v="E54000051"/>
    <x v="40"/>
    <s v="02Y"/>
    <s v="E38000052"/>
    <s v="NHS Humber and North Yorkshire ICB - 02Y"/>
    <x v="1"/>
    <s v="*"/>
  </r>
  <r>
    <s v="May"/>
    <s v="2024"/>
    <x v="6"/>
    <d v="2024-05-31T00:00:00"/>
    <s v="Y63"/>
    <s v="E40000012"/>
    <x v="6"/>
    <s v="QOQ"/>
    <s v="E54000051"/>
    <x v="40"/>
    <s v="02Y"/>
    <s v="E38000052"/>
    <s v="NHS Humber and North Yorkshire ICB - 02Y"/>
    <x v="2"/>
    <n v="5"/>
  </r>
  <r>
    <s v="May"/>
    <s v="2024"/>
    <x v="6"/>
    <d v="2024-05-31T00:00:00"/>
    <s v="Y63"/>
    <s v="E40000012"/>
    <x v="6"/>
    <s v="QOQ"/>
    <s v="E54000051"/>
    <x v="40"/>
    <s v="02Y"/>
    <s v="E38000052"/>
    <s v="NHS Humber and North Yorkshire ICB - 02Y"/>
    <x v="3"/>
    <n v="1250"/>
  </r>
  <r>
    <s v="May"/>
    <s v="2024"/>
    <x v="6"/>
    <d v="2024-05-31T00:00:00"/>
    <s v="Y63"/>
    <s v="E40000012"/>
    <x v="6"/>
    <s v="QOQ"/>
    <s v="E54000051"/>
    <x v="40"/>
    <s v="02Y"/>
    <s v="E38000052"/>
    <s v="NHS Humber and North Yorkshire ICB - 02Y"/>
    <x v="4"/>
    <n v="490"/>
  </r>
  <r>
    <s v="May"/>
    <s v="2024"/>
    <x v="6"/>
    <d v="2024-05-31T00:00:00"/>
    <s v="Y63"/>
    <s v="E40000012"/>
    <x v="6"/>
    <s v="QOQ"/>
    <s v="E54000051"/>
    <x v="40"/>
    <s v="02Y"/>
    <s v="E38000052"/>
    <s v="NHS Humber and North Yorkshire ICB - 02Y"/>
    <x v="5"/>
    <n v="1570"/>
  </r>
  <r>
    <s v="May"/>
    <s v="2024"/>
    <x v="6"/>
    <d v="2024-05-31T00:00:00"/>
    <s v="Y63"/>
    <s v="E40000012"/>
    <x v="6"/>
    <s v="QOQ"/>
    <s v="E54000051"/>
    <x v="40"/>
    <s v="03F"/>
    <s v="E38000085"/>
    <s v="NHS Humber and North Yorkshire ICB - 03F"/>
    <x v="0"/>
    <n v="5"/>
  </r>
  <r>
    <s v="May"/>
    <s v="2024"/>
    <x v="6"/>
    <d v="2024-05-31T00:00:00"/>
    <s v="Y63"/>
    <s v="E40000012"/>
    <x v="6"/>
    <s v="QOQ"/>
    <s v="E54000051"/>
    <x v="40"/>
    <s v="03F"/>
    <s v="E38000085"/>
    <s v="NHS Humber and North Yorkshire ICB - 03F"/>
    <x v="1"/>
    <s v="*"/>
  </r>
  <r>
    <s v="May"/>
    <s v="2024"/>
    <x v="6"/>
    <d v="2024-05-31T00:00:00"/>
    <s v="Y63"/>
    <s v="E40000012"/>
    <x v="6"/>
    <s v="QOQ"/>
    <s v="E54000051"/>
    <x v="40"/>
    <s v="03F"/>
    <s v="E38000085"/>
    <s v="NHS Humber and North Yorkshire ICB - 03F"/>
    <x v="2"/>
    <n v="45"/>
  </r>
  <r>
    <s v="May"/>
    <s v="2024"/>
    <x v="6"/>
    <d v="2024-05-31T00:00:00"/>
    <s v="Y63"/>
    <s v="E40000012"/>
    <x v="6"/>
    <s v="QOQ"/>
    <s v="E54000051"/>
    <x v="40"/>
    <s v="03F"/>
    <s v="E38000085"/>
    <s v="NHS Humber and North Yorkshire ICB - 03F"/>
    <x v="3"/>
    <n v="595"/>
  </r>
  <r>
    <s v="May"/>
    <s v="2024"/>
    <x v="6"/>
    <d v="2024-05-31T00:00:00"/>
    <s v="Y63"/>
    <s v="E40000012"/>
    <x v="6"/>
    <s v="QOQ"/>
    <s v="E54000051"/>
    <x v="40"/>
    <s v="03F"/>
    <s v="E38000085"/>
    <s v="NHS Humber and North Yorkshire ICB - 03F"/>
    <x v="4"/>
    <n v="635"/>
  </r>
  <r>
    <s v="May"/>
    <s v="2024"/>
    <x v="6"/>
    <d v="2024-05-31T00:00:00"/>
    <s v="Y63"/>
    <s v="E40000012"/>
    <x v="6"/>
    <s v="QOQ"/>
    <s v="E54000051"/>
    <x v="40"/>
    <s v="03F"/>
    <s v="E38000085"/>
    <s v="NHS Humber and North Yorkshire ICB - 03F"/>
    <x v="5"/>
    <n v="710"/>
  </r>
  <r>
    <s v="May"/>
    <s v="2024"/>
    <x v="6"/>
    <d v="2024-05-31T00:00:00"/>
    <s v="Y63"/>
    <s v="E40000012"/>
    <x v="6"/>
    <s v="QOQ"/>
    <s v="E54000051"/>
    <x v="40"/>
    <s v="03H"/>
    <s v="E38000119"/>
    <s v="NHS Humber and North Yorkshire ICB - 03H"/>
    <x v="0"/>
    <n v="20"/>
  </r>
  <r>
    <s v="May"/>
    <s v="2024"/>
    <x v="6"/>
    <d v="2024-05-31T00:00:00"/>
    <s v="Y63"/>
    <s v="E40000012"/>
    <x v="6"/>
    <s v="QOQ"/>
    <s v="E54000051"/>
    <x v="40"/>
    <s v="03H"/>
    <s v="E38000119"/>
    <s v="NHS Humber and North Yorkshire ICB - 03H"/>
    <x v="1"/>
    <s v="*"/>
  </r>
  <r>
    <s v="May"/>
    <s v="2024"/>
    <x v="6"/>
    <d v="2024-05-31T00:00:00"/>
    <s v="Y63"/>
    <s v="E40000012"/>
    <x v="6"/>
    <s v="QOQ"/>
    <s v="E54000051"/>
    <x v="40"/>
    <s v="03H"/>
    <s v="E38000119"/>
    <s v="NHS Humber and North Yorkshire ICB - 03H"/>
    <x v="2"/>
    <n v="25"/>
  </r>
  <r>
    <s v="May"/>
    <s v="2024"/>
    <x v="6"/>
    <d v="2024-05-31T00:00:00"/>
    <s v="Y63"/>
    <s v="E40000012"/>
    <x v="6"/>
    <s v="QOQ"/>
    <s v="E54000051"/>
    <x v="40"/>
    <s v="03H"/>
    <s v="E38000119"/>
    <s v="NHS Humber and North Yorkshire ICB - 03H"/>
    <x v="3"/>
    <n v="495"/>
  </r>
  <r>
    <s v="May"/>
    <s v="2024"/>
    <x v="6"/>
    <d v="2024-05-31T00:00:00"/>
    <s v="Y63"/>
    <s v="E40000012"/>
    <x v="6"/>
    <s v="QOQ"/>
    <s v="E54000051"/>
    <x v="40"/>
    <s v="03H"/>
    <s v="E38000119"/>
    <s v="NHS Humber and North Yorkshire ICB - 03H"/>
    <x v="4"/>
    <n v="445"/>
  </r>
  <r>
    <s v="May"/>
    <s v="2024"/>
    <x v="6"/>
    <d v="2024-05-31T00:00:00"/>
    <s v="Y63"/>
    <s v="E40000012"/>
    <x v="6"/>
    <s v="QOQ"/>
    <s v="E54000051"/>
    <x v="40"/>
    <s v="03H"/>
    <s v="E38000119"/>
    <s v="NHS Humber and North Yorkshire ICB - 03H"/>
    <x v="5"/>
    <n v="540"/>
  </r>
  <r>
    <s v="May"/>
    <s v="2024"/>
    <x v="6"/>
    <d v="2024-05-31T00:00:00"/>
    <s v="Y63"/>
    <s v="E40000012"/>
    <x v="6"/>
    <s v="QOQ"/>
    <s v="E54000051"/>
    <x v="40"/>
    <s v="03K"/>
    <s v="E38000122"/>
    <s v="NHS Humber and North Yorkshire ICB - 03K"/>
    <x v="0"/>
    <s v="*"/>
  </r>
  <r>
    <s v="May"/>
    <s v="2024"/>
    <x v="6"/>
    <d v="2024-05-31T00:00:00"/>
    <s v="Y63"/>
    <s v="E40000012"/>
    <x v="6"/>
    <s v="QOQ"/>
    <s v="E54000051"/>
    <x v="40"/>
    <s v="03K"/>
    <s v="E38000122"/>
    <s v="NHS Humber and North Yorkshire ICB - 03K"/>
    <x v="1"/>
    <s v="*"/>
  </r>
  <r>
    <s v="May"/>
    <s v="2024"/>
    <x v="6"/>
    <d v="2024-05-31T00:00:00"/>
    <s v="Y63"/>
    <s v="E40000012"/>
    <x v="6"/>
    <s v="QOQ"/>
    <s v="E54000051"/>
    <x v="40"/>
    <s v="03K"/>
    <s v="E38000122"/>
    <s v="NHS Humber and North Yorkshire ICB - 03K"/>
    <x v="2"/>
    <n v="5"/>
  </r>
  <r>
    <s v="May"/>
    <s v="2024"/>
    <x v="6"/>
    <d v="2024-05-31T00:00:00"/>
    <s v="Y63"/>
    <s v="E40000012"/>
    <x v="6"/>
    <s v="QOQ"/>
    <s v="E54000051"/>
    <x v="40"/>
    <s v="03K"/>
    <s v="E38000122"/>
    <s v="NHS Humber and North Yorkshire ICB - 03K"/>
    <x v="3"/>
    <n v="230"/>
  </r>
  <r>
    <s v="May"/>
    <s v="2024"/>
    <x v="6"/>
    <d v="2024-05-31T00:00:00"/>
    <s v="Y63"/>
    <s v="E40000012"/>
    <x v="6"/>
    <s v="QOQ"/>
    <s v="E54000051"/>
    <x v="40"/>
    <s v="03K"/>
    <s v="E38000122"/>
    <s v="NHS Humber and North Yorkshire ICB - 03K"/>
    <x v="4"/>
    <n v="605"/>
  </r>
  <r>
    <s v="May"/>
    <s v="2024"/>
    <x v="6"/>
    <d v="2024-05-31T00:00:00"/>
    <s v="Y63"/>
    <s v="E40000012"/>
    <x v="6"/>
    <s v="QOQ"/>
    <s v="E54000051"/>
    <x v="40"/>
    <s v="03K"/>
    <s v="E38000122"/>
    <s v="NHS Humber and North Yorkshire ICB - 03K"/>
    <x v="5"/>
    <n v="670"/>
  </r>
  <r>
    <s v="May"/>
    <s v="2024"/>
    <x v="6"/>
    <d v="2024-05-31T00:00:00"/>
    <s v="Y63"/>
    <s v="E40000012"/>
    <x v="6"/>
    <s v="QOQ"/>
    <s v="E54000051"/>
    <x v="40"/>
    <s v="03Q"/>
    <s v="E38000188"/>
    <s v="NHS Humber and North Yorkshire ICB - 03Q"/>
    <x v="0"/>
    <s v="*"/>
  </r>
  <r>
    <s v="May"/>
    <s v="2024"/>
    <x v="6"/>
    <d v="2024-05-31T00:00:00"/>
    <s v="Y63"/>
    <s v="E40000012"/>
    <x v="6"/>
    <s v="QOQ"/>
    <s v="E54000051"/>
    <x v="40"/>
    <s v="03Q"/>
    <s v="E38000188"/>
    <s v="NHS Humber and North Yorkshire ICB - 03Q"/>
    <x v="1"/>
    <s v="*"/>
  </r>
  <r>
    <s v="May"/>
    <s v="2024"/>
    <x v="6"/>
    <d v="2024-05-31T00:00:00"/>
    <s v="Y63"/>
    <s v="E40000012"/>
    <x v="6"/>
    <s v="QOQ"/>
    <s v="E54000051"/>
    <x v="40"/>
    <s v="03Q"/>
    <s v="E38000188"/>
    <s v="NHS Humber and North Yorkshire ICB - 03Q"/>
    <x v="2"/>
    <n v="50"/>
  </r>
  <r>
    <s v="May"/>
    <s v="2024"/>
    <x v="6"/>
    <d v="2024-05-31T00:00:00"/>
    <s v="Y63"/>
    <s v="E40000012"/>
    <x v="6"/>
    <s v="QOQ"/>
    <s v="E54000051"/>
    <x v="40"/>
    <s v="03Q"/>
    <s v="E38000188"/>
    <s v="NHS Humber and North Yorkshire ICB - 03Q"/>
    <x v="3"/>
    <n v="750"/>
  </r>
  <r>
    <s v="May"/>
    <s v="2024"/>
    <x v="6"/>
    <d v="2024-05-31T00:00:00"/>
    <s v="Y63"/>
    <s v="E40000012"/>
    <x v="6"/>
    <s v="QOQ"/>
    <s v="E54000051"/>
    <x v="40"/>
    <s v="03Q"/>
    <s v="E38000188"/>
    <s v="NHS Humber and North Yorkshire ICB - 03Q"/>
    <x v="4"/>
    <n v="270"/>
  </r>
  <r>
    <s v="May"/>
    <s v="2024"/>
    <x v="6"/>
    <d v="2024-05-31T00:00:00"/>
    <s v="Y63"/>
    <s v="E40000012"/>
    <x v="6"/>
    <s v="QOQ"/>
    <s v="E54000051"/>
    <x v="40"/>
    <s v="03Q"/>
    <s v="E38000188"/>
    <s v="NHS Humber and North Yorkshire ICB - 03Q"/>
    <x v="5"/>
    <n v="675"/>
  </r>
  <r>
    <s v="May"/>
    <s v="2024"/>
    <x v="6"/>
    <d v="2024-05-31T00:00:00"/>
    <s v="Y63"/>
    <s v="E40000012"/>
    <x v="6"/>
    <s v="QOQ"/>
    <s v="E54000051"/>
    <x v="40"/>
    <s v="42D"/>
    <s v="E38000241"/>
    <s v="NHS Humber and North Yorkshire ICB - 42D"/>
    <x v="0"/>
    <n v="25"/>
  </r>
  <r>
    <s v="May"/>
    <s v="2024"/>
    <x v="6"/>
    <d v="2024-05-31T00:00:00"/>
    <s v="Y63"/>
    <s v="E40000012"/>
    <x v="6"/>
    <s v="QOQ"/>
    <s v="E54000051"/>
    <x v="40"/>
    <s v="42D"/>
    <s v="E38000241"/>
    <s v="NHS Humber and North Yorkshire ICB - 42D"/>
    <x v="1"/>
    <s v="*"/>
  </r>
  <r>
    <s v="May"/>
    <s v="2024"/>
    <x v="6"/>
    <d v="2024-05-31T00:00:00"/>
    <s v="Y63"/>
    <s v="E40000012"/>
    <x v="6"/>
    <s v="QOQ"/>
    <s v="E54000051"/>
    <x v="40"/>
    <s v="42D"/>
    <s v="E38000241"/>
    <s v="NHS Humber and North Yorkshire ICB - 42D"/>
    <x v="2"/>
    <n v="155"/>
  </r>
  <r>
    <s v="May"/>
    <s v="2024"/>
    <x v="6"/>
    <d v="2024-05-31T00:00:00"/>
    <s v="Y63"/>
    <s v="E40000012"/>
    <x v="6"/>
    <s v="QOQ"/>
    <s v="E54000051"/>
    <x v="40"/>
    <s v="42D"/>
    <s v="E38000241"/>
    <s v="NHS Humber and North Yorkshire ICB - 42D"/>
    <x v="3"/>
    <n v="2285"/>
  </r>
  <r>
    <s v="May"/>
    <s v="2024"/>
    <x v="6"/>
    <d v="2024-05-31T00:00:00"/>
    <s v="Y63"/>
    <s v="E40000012"/>
    <x v="6"/>
    <s v="QOQ"/>
    <s v="E54000051"/>
    <x v="40"/>
    <s v="42D"/>
    <s v="E38000241"/>
    <s v="NHS Humber and North Yorkshire ICB - 42D"/>
    <x v="4"/>
    <n v="1145"/>
  </r>
  <r>
    <s v="May"/>
    <s v="2024"/>
    <x v="6"/>
    <d v="2024-05-31T00:00:00"/>
    <s v="Y63"/>
    <s v="E40000012"/>
    <x v="6"/>
    <s v="QOQ"/>
    <s v="E54000051"/>
    <x v="40"/>
    <s v="42D"/>
    <s v="E38000241"/>
    <s v="NHS Humber and North Yorkshire ICB - 42D"/>
    <x v="5"/>
    <n v="1925"/>
  </r>
  <r>
    <s v="May"/>
    <s v="2024"/>
    <x v="6"/>
    <d v="2024-05-31T00:00:00"/>
    <s v="Y63"/>
    <s v="E40000012"/>
    <x v="6"/>
    <s v="QWO"/>
    <s v="E54000054"/>
    <x v="41"/>
    <s v="02T"/>
    <s v="E38000025"/>
    <s v="NHS West Yorkshire ICB - 02T"/>
    <x v="0"/>
    <n v="25"/>
  </r>
  <r>
    <s v="May"/>
    <s v="2024"/>
    <x v="6"/>
    <d v="2024-05-31T00:00:00"/>
    <s v="Y63"/>
    <s v="E40000012"/>
    <x v="6"/>
    <s v="QWO"/>
    <s v="E54000054"/>
    <x v="41"/>
    <s v="02T"/>
    <s v="E38000025"/>
    <s v="NHS West Yorkshire ICB - 02T"/>
    <x v="1"/>
    <s v="*"/>
  </r>
  <r>
    <s v="May"/>
    <s v="2024"/>
    <x v="6"/>
    <d v="2024-05-31T00:00:00"/>
    <s v="Y63"/>
    <s v="E40000012"/>
    <x v="6"/>
    <s v="QWO"/>
    <s v="E54000054"/>
    <x v="41"/>
    <s v="02T"/>
    <s v="E38000025"/>
    <s v="NHS West Yorkshire ICB - 02T"/>
    <x v="2"/>
    <n v="80"/>
  </r>
  <r>
    <s v="May"/>
    <s v="2024"/>
    <x v="6"/>
    <d v="2024-05-31T00:00:00"/>
    <s v="Y63"/>
    <s v="E40000012"/>
    <x v="6"/>
    <s v="QWO"/>
    <s v="E54000054"/>
    <x v="41"/>
    <s v="02T"/>
    <s v="E38000025"/>
    <s v="NHS West Yorkshire ICB - 02T"/>
    <x v="3"/>
    <n v="440"/>
  </r>
  <r>
    <s v="May"/>
    <s v="2024"/>
    <x v="6"/>
    <d v="2024-05-31T00:00:00"/>
    <s v="Y63"/>
    <s v="E40000012"/>
    <x v="6"/>
    <s v="QWO"/>
    <s v="E54000054"/>
    <x v="41"/>
    <s v="02T"/>
    <s v="E38000025"/>
    <s v="NHS West Yorkshire ICB - 02T"/>
    <x v="4"/>
    <n v="905"/>
  </r>
  <r>
    <s v="May"/>
    <s v="2024"/>
    <x v="6"/>
    <d v="2024-05-31T00:00:00"/>
    <s v="Y63"/>
    <s v="E40000012"/>
    <x v="6"/>
    <s v="QWO"/>
    <s v="E54000054"/>
    <x v="41"/>
    <s v="02T"/>
    <s v="E38000025"/>
    <s v="NHS West Yorkshire ICB - 02T"/>
    <x v="5"/>
    <n v="370"/>
  </r>
  <r>
    <s v="May"/>
    <s v="2024"/>
    <x v="6"/>
    <d v="2024-05-31T00:00:00"/>
    <s v="Y63"/>
    <s v="E40000012"/>
    <x v="6"/>
    <s v="QWO"/>
    <s v="E54000054"/>
    <x v="41"/>
    <s v="03R"/>
    <s v="E38000190"/>
    <s v="NHS West Yorkshire ICB - 03R"/>
    <x v="0"/>
    <n v="40"/>
  </r>
  <r>
    <s v="May"/>
    <s v="2024"/>
    <x v="6"/>
    <d v="2024-05-31T00:00:00"/>
    <s v="Y63"/>
    <s v="E40000012"/>
    <x v="6"/>
    <s v="QWO"/>
    <s v="E54000054"/>
    <x v="41"/>
    <s v="03R"/>
    <s v="E38000190"/>
    <s v="NHS West Yorkshire ICB - 03R"/>
    <x v="1"/>
    <s v="*"/>
  </r>
  <r>
    <s v="May"/>
    <s v="2024"/>
    <x v="6"/>
    <d v="2024-05-31T00:00:00"/>
    <s v="Y63"/>
    <s v="E40000012"/>
    <x v="6"/>
    <s v="QWO"/>
    <s v="E54000054"/>
    <x v="41"/>
    <s v="03R"/>
    <s v="E38000190"/>
    <s v="NHS West Yorkshire ICB - 03R"/>
    <x v="2"/>
    <n v="110"/>
  </r>
  <r>
    <s v="May"/>
    <s v="2024"/>
    <x v="6"/>
    <d v="2024-05-31T00:00:00"/>
    <s v="Y63"/>
    <s v="E40000012"/>
    <x v="6"/>
    <s v="QWO"/>
    <s v="E54000054"/>
    <x v="41"/>
    <s v="03R"/>
    <s v="E38000190"/>
    <s v="NHS West Yorkshire ICB - 03R"/>
    <x v="3"/>
    <n v="790"/>
  </r>
  <r>
    <s v="May"/>
    <s v="2024"/>
    <x v="6"/>
    <d v="2024-05-31T00:00:00"/>
    <s v="Y63"/>
    <s v="E40000012"/>
    <x v="6"/>
    <s v="QWO"/>
    <s v="E54000054"/>
    <x v="41"/>
    <s v="03R"/>
    <s v="E38000190"/>
    <s v="NHS West Yorkshire ICB - 03R"/>
    <x v="4"/>
    <n v="1115"/>
  </r>
  <r>
    <s v="May"/>
    <s v="2024"/>
    <x v="6"/>
    <d v="2024-05-31T00:00:00"/>
    <s v="Y63"/>
    <s v="E40000012"/>
    <x v="6"/>
    <s v="QWO"/>
    <s v="E54000054"/>
    <x v="41"/>
    <s v="03R"/>
    <s v="E38000190"/>
    <s v="NHS West Yorkshire ICB - 03R"/>
    <x v="5"/>
    <n v="960"/>
  </r>
  <r>
    <s v="May"/>
    <s v="2024"/>
    <x v="6"/>
    <d v="2024-05-31T00:00:00"/>
    <s v="Y63"/>
    <s v="E40000012"/>
    <x v="6"/>
    <s v="QWO"/>
    <s v="E54000054"/>
    <x v="41"/>
    <s v="15F"/>
    <s v="E38000225"/>
    <s v="NHS West Yorkshire ICB - 15F"/>
    <x v="0"/>
    <n v="125"/>
  </r>
  <r>
    <s v="May"/>
    <s v="2024"/>
    <x v="6"/>
    <d v="2024-05-31T00:00:00"/>
    <s v="Y63"/>
    <s v="E40000012"/>
    <x v="6"/>
    <s v="QWO"/>
    <s v="E54000054"/>
    <x v="41"/>
    <s v="15F"/>
    <s v="E38000225"/>
    <s v="NHS West Yorkshire ICB - 15F"/>
    <x v="1"/>
    <n v="10"/>
  </r>
  <r>
    <s v="May"/>
    <s v="2024"/>
    <x v="6"/>
    <d v="2024-05-31T00:00:00"/>
    <s v="Y63"/>
    <s v="E40000012"/>
    <x v="6"/>
    <s v="QWO"/>
    <s v="E54000054"/>
    <x v="41"/>
    <s v="15F"/>
    <s v="E38000225"/>
    <s v="NHS West Yorkshire ICB - 15F"/>
    <x v="2"/>
    <n v="400"/>
  </r>
  <r>
    <s v="May"/>
    <s v="2024"/>
    <x v="6"/>
    <d v="2024-05-31T00:00:00"/>
    <s v="Y63"/>
    <s v="E40000012"/>
    <x v="6"/>
    <s v="QWO"/>
    <s v="E54000054"/>
    <x v="41"/>
    <s v="15F"/>
    <s v="E38000225"/>
    <s v="NHS West Yorkshire ICB - 15F"/>
    <x v="3"/>
    <n v="2070"/>
  </r>
  <r>
    <s v="May"/>
    <s v="2024"/>
    <x v="6"/>
    <d v="2024-05-31T00:00:00"/>
    <s v="Y63"/>
    <s v="E40000012"/>
    <x v="6"/>
    <s v="QWO"/>
    <s v="E54000054"/>
    <x v="41"/>
    <s v="15F"/>
    <s v="E38000225"/>
    <s v="NHS West Yorkshire ICB - 15F"/>
    <x v="4"/>
    <n v="2360"/>
  </r>
  <r>
    <s v="May"/>
    <s v="2024"/>
    <x v="6"/>
    <d v="2024-05-31T00:00:00"/>
    <s v="Y63"/>
    <s v="E40000012"/>
    <x v="6"/>
    <s v="QWO"/>
    <s v="E54000054"/>
    <x v="41"/>
    <s v="15F"/>
    <s v="E38000225"/>
    <s v="NHS West Yorkshire ICB - 15F"/>
    <x v="5"/>
    <n v="1615"/>
  </r>
  <r>
    <s v="May"/>
    <s v="2024"/>
    <x v="6"/>
    <d v="2024-05-31T00:00:00"/>
    <s v="Y63"/>
    <s v="E40000012"/>
    <x v="6"/>
    <s v="QWO"/>
    <s v="E54000054"/>
    <x v="41"/>
    <s v="36J"/>
    <s v="E38000232"/>
    <s v="NHS West Yorkshire ICB - 36J"/>
    <x v="0"/>
    <n v="345"/>
  </r>
  <r>
    <s v="May"/>
    <s v="2024"/>
    <x v="6"/>
    <d v="2024-05-31T00:00:00"/>
    <s v="Y63"/>
    <s v="E40000012"/>
    <x v="6"/>
    <s v="QWO"/>
    <s v="E54000054"/>
    <x v="41"/>
    <s v="36J"/>
    <s v="E38000232"/>
    <s v="NHS West Yorkshire ICB - 36J"/>
    <x v="1"/>
    <s v="*"/>
  </r>
  <r>
    <s v="May"/>
    <s v="2024"/>
    <x v="6"/>
    <d v="2024-05-31T00:00:00"/>
    <s v="Y63"/>
    <s v="E40000012"/>
    <x v="6"/>
    <s v="QWO"/>
    <s v="E54000054"/>
    <x v="41"/>
    <s v="36J"/>
    <s v="E38000232"/>
    <s v="NHS West Yorkshire ICB - 36J"/>
    <x v="2"/>
    <n v="400"/>
  </r>
  <r>
    <s v="May"/>
    <s v="2024"/>
    <x v="6"/>
    <d v="2024-05-31T00:00:00"/>
    <s v="Y63"/>
    <s v="E40000012"/>
    <x v="6"/>
    <s v="QWO"/>
    <s v="E54000054"/>
    <x v="41"/>
    <s v="36J"/>
    <s v="E38000232"/>
    <s v="NHS West Yorkshire ICB - 36J"/>
    <x v="3"/>
    <n v="1135"/>
  </r>
  <r>
    <s v="May"/>
    <s v="2024"/>
    <x v="6"/>
    <d v="2024-05-31T00:00:00"/>
    <s v="Y63"/>
    <s v="E40000012"/>
    <x v="6"/>
    <s v="QWO"/>
    <s v="E54000054"/>
    <x v="41"/>
    <s v="36J"/>
    <s v="E38000232"/>
    <s v="NHS West Yorkshire ICB - 36J"/>
    <x v="4"/>
    <n v="1840"/>
  </r>
  <r>
    <s v="May"/>
    <s v="2024"/>
    <x v="6"/>
    <d v="2024-05-31T00:00:00"/>
    <s v="Y63"/>
    <s v="E40000012"/>
    <x v="6"/>
    <s v="QWO"/>
    <s v="E54000054"/>
    <x v="41"/>
    <s v="36J"/>
    <s v="E38000232"/>
    <s v="NHS West Yorkshire ICB - 36J"/>
    <x v="5"/>
    <n v="1265"/>
  </r>
  <r>
    <s v="May"/>
    <s v="2024"/>
    <x v="6"/>
    <d v="2024-05-31T00:00:00"/>
    <s v="Y63"/>
    <s v="E40000012"/>
    <x v="6"/>
    <s v="QWO"/>
    <s v="E54000054"/>
    <x v="41"/>
    <s v="X2C4Y"/>
    <s v="E38000254"/>
    <s v="NHS West Yorkshire ICB - X2C4Y"/>
    <x v="0"/>
    <n v="190"/>
  </r>
  <r>
    <s v="May"/>
    <s v="2024"/>
    <x v="6"/>
    <d v="2024-05-31T00:00:00"/>
    <s v="Y63"/>
    <s v="E40000012"/>
    <x v="6"/>
    <s v="QWO"/>
    <s v="E54000054"/>
    <x v="41"/>
    <s v="X2C4Y"/>
    <s v="E38000254"/>
    <s v="NHS West Yorkshire ICB - X2C4Y"/>
    <x v="1"/>
    <s v="*"/>
  </r>
  <r>
    <s v="May"/>
    <s v="2024"/>
    <x v="6"/>
    <d v="2024-05-31T00:00:00"/>
    <s v="Y63"/>
    <s v="E40000012"/>
    <x v="6"/>
    <s v="QWO"/>
    <s v="E54000054"/>
    <x v="41"/>
    <s v="X2C4Y"/>
    <s v="E38000254"/>
    <s v="NHS West Yorkshire ICB - X2C4Y"/>
    <x v="2"/>
    <n v="185"/>
  </r>
  <r>
    <s v="May"/>
    <s v="2024"/>
    <x v="6"/>
    <d v="2024-05-31T00:00:00"/>
    <s v="Y63"/>
    <s v="E40000012"/>
    <x v="6"/>
    <s v="QWO"/>
    <s v="E54000054"/>
    <x v="41"/>
    <s v="X2C4Y"/>
    <s v="E38000254"/>
    <s v="NHS West Yorkshire ICB - X2C4Y"/>
    <x v="3"/>
    <n v="985"/>
  </r>
  <r>
    <s v="May"/>
    <s v="2024"/>
    <x v="6"/>
    <d v="2024-05-31T00:00:00"/>
    <s v="Y63"/>
    <s v="E40000012"/>
    <x v="6"/>
    <s v="QWO"/>
    <s v="E54000054"/>
    <x v="41"/>
    <s v="X2C4Y"/>
    <s v="E38000254"/>
    <s v="NHS West Yorkshire ICB - X2C4Y"/>
    <x v="4"/>
    <n v="1095"/>
  </r>
  <r>
    <s v="May"/>
    <s v="2024"/>
    <x v="6"/>
    <d v="2024-05-31T00:00:00"/>
    <s v="Y63"/>
    <s v="E40000012"/>
    <x v="6"/>
    <s v="QWO"/>
    <s v="E54000054"/>
    <x v="41"/>
    <s v="X2C4Y"/>
    <s v="E38000254"/>
    <s v="NHS West Yorkshire ICB - X2C4Y"/>
    <x v="5"/>
    <n v="850"/>
  </r>
  <r>
    <s v="Apr"/>
    <s v="2024"/>
    <x v="7"/>
    <d v="2024-04-30T00:00:00"/>
    <s v="Y56"/>
    <s v="E40000003"/>
    <x v="0"/>
    <s v="QKK"/>
    <s v="E54000030"/>
    <x v="0"/>
    <s v="72Q"/>
    <s v="E38000244"/>
    <s v="NHS South East London ICB - 72Q"/>
    <x v="0"/>
    <n v="50"/>
  </r>
  <r>
    <s v="Apr"/>
    <s v="2024"/>
    <x v="7"/>
    <d v="2024-04-30T00:00:00"/>
    <s v="Y56"/>
    <s v="E40000003"/>
    <x v="0"/>
    <s v="QKK"/>
    <s v="E54000030"/>
    <x v="0"/>
    <s v="72Q"/>
    <s v="E38000244"/>
    <s v="NHS South East London ICB - 72Q"/>
    <x v="1"/>
    <n v="10"/>
  </r>
  <r>
    <s v="Apr"/>
    <s v="2024"/>
    <x v="7"/>
    <d v="2024-04-30T00:00:00"/>
    <s v="Y56"/>
    <s v="E40000003"/>
    <x v="0"/>
    <s v="QKK"/>
    <s v="E54000030"/>
    <x v="0"/>
    <s v="72Q"/>
    <s v="E38000244"/>
    <s v="NHS South East London ICB - 72Q"/>
    <x v="2"/>
    <n v="815"/>
  </r>
  <r>
    <s v="Apr"/>
    <s v="2024"/>
    <x v="7"/>
    <d v="2024-04-30T00:00:00"/>
    <s v="Y56"/>
    <s v="E40000003"/>
    <x v="0"/>
    <s v="QKK"/>
    <s v="E54000030"/>
    <x v="0"/>
    <s v="72Q"/>
    <s v="E38000244"/>
    <s v="NHS South East London ICB - 72Q"/>
    <x v="3"/>
    <n v="6745"/>
  </r>
  <r>
    <s v="Apr"/>
    <s v="2024"/>
    <x v="7"/>
    <d v="2024-04-30T00:00:00"/>
    <s v="Y56"/>
    <s v="E40000003"/>
    <x v="0"/>
    <s v="QKK"/>
    <s v="E54000030"/>
    <x v="0"/>
    <s v="72Q"/>
    <s v="E38000244"/>
    <s v="NHS South East London ICB - 72Q"/>
    <x v="4"/>
    <n v="1465"/>
  </r>
  <r>
    <s v="Apr"/>
    <s v="2024"/>
    <x v="7"/>
    <d v="2024-04-30T00:00:00"/>
    <s v="Y56"/>
    <s v="E40000003"/>
    <x v="0"/>
    <s v="QKK"/>
    <s v="E54000030"/>
    <x v="0"/>
    <s v="72Q"/>
    <s v="E38000244"/>
    <s v="NHS South East London ICB - 72Q"/>
    <x v="5"/>
    <n v="1895"/>
  </r>
  <r>
    <s v="Apr"/>
    <s v="2024"/>
    <x v="7"/>
    <d v="2024-04-30T00:00:00"/>
    <s v="Y56"/>
    <s v="E40000003"/>
    <x v="0"/>
    <s v="QMF"/>
    <s v="E54000029"/>
    <x v="1"/>
    <s v="A3A8R"/>
    <s v="E38000255"/>
    <s v="NHS North East London ICB - A3A8R"/>
    <x v="0"/>
    <n v="70"/>
  </r>
  <r>
    <s v="Apr"/>
    <s v="2024"/>
    <x v="7"/>
    <d v="2024-04-30T00:00:00"/>
    <s v="Y56"/>
    <s v="E40000003"/>
    <x v="0"/>
    <s v="QMF"/>
    <s v="E54000029"/>
    <x v="1"/>
    <s v="A3A8R"/>
    <s v="E38000255"/>
    <s v="NHS North East London ICB - A3A8R"/>
    <x v="1"/>
    <n v="15"/>
  </r>
  <r>
    <s v="Apr"/>
    <s v="2024"/>
    <x v="7"/>
    <d v="2024-04-30T00:00:00"/>
    <s v="Y56"/>
    <s v="E40000003"/>
    <x v="0"/>
    <s v="QMF"/>
    <s v="E54000029"/>
    <x v="1"/>
    <s v="A3A8R"/>
    <s v="E38000255"/>
    <s v="NHS North East London ICB - A3A8R"/>
    <x v="2"/>
    <n v="1050"/>
  </r>
  <r>
    <s v="Apr"/>
    <s v="2024"/>
    <x v="7"/>
    <d v="2024-04-30T00:00:00"/>
    <s v="Y56"/>
    <s v="E40000003"/>
    <x v="0"/>
    <s v="QMF"/>
    <s v="E54000029"/>
    <x v="1"/>
    <s v="A3A8R"/>
    <s v="E38000255"/>
    <s v="NHS North East London ICB - A3A8R"/>
    <x v="3"/>
    <n v="4295"/>
  </r>
  <r>
    <s v="Apr"/>
    <s v="2024"/>
    <x v="7"/>
    <d v="2024-04-30T00:00:00"/>
    <s v="Y56"/>
    <s v="E40000003"/>
    <x v="0"/>
    <s v="QMF"/>
    <s v="E54000029"/>
    <x v="1"/>
    <s v="A3A8R"/>
    <s v="E38000255"/>
    <s v="NHS North East London ICB - A3A8R"/>
    <x v="4"/>
    <n v="1865"/>
  </r>
  <r>
    <s v="Apr"/>
    <s v="2024"/>
    <x v="7"/>
    <d v="2024-04-30T00:00:00"/>
    <s v="Y56"/>
    <s v="E40000003"/>
    <x v="0"/>
    <s v="QMF"/>
    <s v="E54000029"/>
    <x v="1"/>
    <s v="A3A8R"/>
    <s v="E38000255"/>
    <s v="NHS North East London ICB - A3A8R"/>
    <x v="5"/>
    <n v="1220"/>
  </r>
  <r>
    <s v="Apr"/>
    <s v="2024"/>
    <x v="7"/>
    <d v="2024-04-30T00:00:00"/>
    <s v="Y56"/>
    <s v="E40000003"/>
    <x v="0"/>
    <s v="QMJ"/>
    <s v="E54000028"/>
    <x v="2"/>
    <s v="93C"/>
    <s v="E38000240"/>
    <s v="NHS North Central London ICB - 93C"/>
    <x v="0"/>
    <n v="140"/>
  </r>
  <r>
    <s v="Apr"/>
    <s v="2024"/>
    <x v="7"/>
    <d v="2024-04-30T00:00:00"/>
    <s v="Y56"/>
    <s v="E40000003"/>
    <x v="0"/>
    <s v="QMJ"/>
    <s v="E54000028"/>
    <x v="2"/>
    <s v="93C"/>
    <s v="E38000240"/>
    <s v="NHS North Central London ICB - 93C"/>
    <x v="1"/>
    <n v="15"/>
  </r>
  <r>
    <s v="Apr"/>
    <s v="2024"/>
    <x v="7"/>
    <d v="2024-04-30T00:00:00"/>
    <s v="Y56"/>
    <s v="E40000003"/>
    <x v="0"/>
    <s v="QMJ"/>
    <s v="E54000028"/>
    <x v="2"/>
    <s v="93C"/>
    <s v="E38000240"/>
    <s v="NHS North Central London ICB - 93C"/>
    <x v="2"/>
    <n v="345"/>
  </r>
  <r>
    <s v="Apr"/>
    <s v="2024"/>
    <x v="7"/>
    <d v="2024-04-30T00:00:00"/>
    <s v="Y56"/>
    <s v="E40000003"/>
    <x v="0"/>
    <s v="QMJ"/>
    <s v="E54000028"/>
    <x v="2"/>
    <s v="93C"/>
    <s v="E38000240"/>
    <s v="NHS North Central London ICB - 93C"/>
    <x v="3"/>
    <n v="5405"/>
  </r>
  <r>
    <s v="Apr"/>
    <s v="2024"/>
    <x v="7"/>
    <d v="2024-04-30T00:00:00"/>
    <s v="Y56"/>
    <s v="E40000003"/>
    <x v="0"/>
    <s v="QMJ"/>
    <s v="E54000028"/>
    <x v="2"/>
    <s v="93C"/>
    <s v="E38000240"/>
    <s v="NHS North Central London ICB - 93C"/>
    <x v="4"/>
    <n v="1365"/>
  </r>
  <r>
    <s v="Apr"/>
    <s v="2024"/>
    <x v="7"/>
    <d v="2024-04-30T00:00:00"/>
    <s v="Y56"/>
    <s v="E40000003"/>
    <x v="0"/>
    <s v="QMJ"/>
    <s v="E54000028"/>
    <x v="2"/>
    <s v="93C"/>
    <s v="E38000240"/>
    <s v="NHS North Central London ICB - 93C"/>
    <x v="5"/>
    <n v="1635"/>
  </r>
  <r>
    <s v="Apr"/>
    <s v="2024"/>
    <x v="7"/>
    <d v="2024-04-30T00:00:00"/>
    <s v="Y56"/>
    <s v="E40000003"/>
    <x v="0"/>
    <s v="QRV"/>
    <s v="E54000027"/>
    <x v="3"/>
    <s v="W2U3Z"/>
    <s v="E38000256"/>
    <s v="NHS North West London ICB - W2U3Z"/>
    <x v="0"/>
    <n v="360"/>
  </r>
  <r>
    <s v="Apr"/>
    <s v="2024"/>
    <x v="7"/>
    <d v="2024-04-30T00:00:00"/>
    <s v="Y56"/>
    <s v="E40000003"/>
    <x v="0"/>
    <s v="QRV"/>
    <s v="E54000027"/>
    <x v="3"/>
    <s v="W2U3Z"/>
    <s v="E38000256"/>
    <s v="NHS North West London ICB - W2U3Z"/>
    <x v="1"/>
    <n v="35"/>
  </r>
  <r>
    <s v="Apr"/>
    <s v="2024"/>
    <x v="7"/>
    <d v="2024-04-30T00:00:00"/>
    <s v="Y56"/>
    <s v="E40000003"/>
    <x v="0"/>
    <s v="QRV"/>
    <s v="E54000027"/>
    <x v="3"/>
    <s v="W2U3Z"/>
    <s v="E38000256"/>
    <s v="NHS North West London ICB - W2U3Z"/>
    <x v="2"/>
    <n v="1265"/>
  </r>
  <r>
    <s v="Apr"/>
    <s v="2024"/>
    <x v="7"/>
    <d v="2024-04-30T00:00:00"/>
    <s v="Y56"/>
    <s v="E40000003"/>
    <x v="0"/>
    <s v="QRV"/>
    <s v="E54000027"/>
    <x v="3"/>
    <s v="W2U3Z"/>
    <s v="E38000256"/>
    <s v="NHS North West London ICB - W2U3Z"/>
    <x v="3"/>
    <n v="4270"/>
  </r>
  <r>
    <s v="Apr"/>
    <s v="2024"/>
    <x v="7"/>
    <d v="2024-04-30T00:00:00"/>
    <s v="Y56"/>
    <s v="E40000003"/>
    <x v="0"/>
    <s v="QRV"/>
    <s v="E54000027"/>
    <x v="3"/>
    <s v="W2U3Z"/>
    <s v="E38000256"/>
    <s v="NHS North West London ICB - W2U3Z"/>
    <x v="4"/>
    <n v="5870"/>
  </r>
  <r>
    <s v="Apr"/>
    <s v="2024"/>
    <x v="7"/>
    <d v="2024-04-30T00:00:00"/>
    <s v="Y56"/>
    <s v="E40000003"/>
    <x v="0"/>
    <s v="QRV"/>
    <s v="E54000027"/>
    <x v="3"/>
    <s v="W2U3Z"/>
    <s v="E38000256"/>
    <s v="NHS North West London ICB - W2U3Z"/>
    <x v="5"/>
    <n v="1375"/>
  </r>
  <r>
    <s v="Apr"/>
    <s v="2024"/>
    <x v="7"/>
    <d v="2024-04-30T00:00:00"/>
    <s v="Y56"/>
    <s v="E40000003"/>
    <x v="0"/>
    <s v="QWE"/>
    <s v="E54000031"/>
    <x v="4"/>
    <s v="36L"/>
    <s v="E38000245"/>
    <s v="NHS South West London ICB - 36L"/>
    <x v="0"/>
    <n v="165"/>
  </r>
  <r>
    <s v="Apr"/>
    <s v="2024"/>
    <x v="7"/>
    <d v="2024-04-30T00:00:00"/>
    <s v="Y56"/>
    <s v="E40000003"/>
    <x v="0"/>
    <s v="QWE"/>
    <s v="E54000031"/>
    <x v="4"/>
    <s v="36L"/>
    <s v="E38000245"/>
    <s v="NHS South West London ICB - 36L"/>
    <x v="1"/>
    <n v="10"/>
  </r>
  <r>
    <s v="Apr"/>
    <s v="2024"/>
    <x v="7"/>
    <d v="2024-04-30T00:00:00"/>
    <s v="Y56"/>
    <s v="E40000003"/>
    <x v="0"/>
    <s v="QWE"/>
    <s v="E54000031"/>
    <x v="4"/>
    <s v="36L"/>
    <s v="E38000245"/>
    <s v="NHS South West London ICB - 36L"/>
    <x v="2"/>
    <n v="1225"/>
  </r>
  <r>
    <s v="Apr"/>
    <s v="2024"/>
    <x v="7"/>
    <d v="2024-04-30T00:00:00"/>
    <s v="Y56"/>
    <s v="E40000003"/>
    <x v="0"/>
    <s v="QWE"/>
    <s v="E54000031"/>
    <x v="4"/>
    <s v="36L"/>
    <s v="E38000245"/>
    <s v="NHS South West London ICB - 36L"/>
    <x v="3"/>
    <n v="6195"/>
  </r>
  <r>
    <s v="Apr"/>
    <s v="2024"/>
    <x v="7"/>
    <d v="2024-04-30T00:00:00"/>
    <s v="Y56"/>
    <s v="E40000003"/>
    <x v="0"/>
    <s v="QWE"/>
    <s v="E54000031"/>
    <x v="4"/>
    <s v="36L"/>
    <s v="E38000245"/>
    <s v="NHS South West London ICB - 36L"/>
    <x v="4"/>
    <n v="1175"/>
  </r>
  <r>
    <s v="Apr"/>
    <s v="2024"/>
    <x v="7"/>
    <d v="2024-04-30T00:00:00"/>
    <s v="Y56"/>
    <s v="E40000003"/>
    <x v="0"/>
    <s v="QWE"/>
    <s v="E54000031"/>
    <x v="4"/>
    <s v="36L"/>
    <s v="E38000245"/>
    <s v="NHS South West London ICB - 36L"/>
    <x v="5"/>
    <n v="1905"/>
  </r>
  <r>
    <s v="Apr"/>
    <s v="2024"/>
    <x v="7"/>
    <d v="2024-04-30T00:00:00"/>
    <s v="Y58"/>
    <s v="E40000006"/>
    <x v="1"/>
    <s v="QJK"/>
    <s v="E54000037"/>
    <x v="5"/>
    <s v="15N"/>
    <s v="E38000230"/>
    <s v="NHS Devon ICB - 15N"/>
    <x v="0"/>
    <n v="155"/>
  </r>
  <r>
    <s v="Apr"/>
    <s v="2024"/>
    <x v="7"/>
    <d v="2024-04-30T00:00:00"/>
    <s v="Y58"/>
    <s v="E40000006"/>
    <x v="1"/>
    <s v="QJK"/>
    <s v="E54000037"/>
    <x v="5"/>
    <s v="15N"/>
    <s v="E38000230"/>
    <s v="NHS Devon ICB - 15N"/>
    <x v="1"/>
    <s v="*"/>
  </r>
  <r>
    <s v="Apr"/>
    <s v="2024"/>
    <x v="7"/>
    <d v="2024-04-30T00:00:00"/>
    <s v="Y58"/>
    <s v="E40000006"/>
    <x v="1"/>
    <s v="QJK"/>
    <s v="E54000037"/>
    <x v="5"/>
    <s v="15N"/>
    <s v="E38000230"/>
    <s v="NHS Devon ICB - 15N"/>
    <x v="2"/>
    <n v="255"/>
  </r>
  <r>
    <s v="Apr"/>
    <s v="2024"/>
    <x v="7"/>
    <d v="2024-04-30T00:00:00"/>
    <s v="Y58"/>
    <s v="E40000006"/>
    <x v="1"/>
    <s v="QJK"/>
    <s v="E54000037"/>
    <x v="5"/>
    <s v="15N"/>
    <s v="E38000230"/>
    <s v="NHS Devon ICB - 15N"/>
    <x v="3"/>
    <n v="5595"/>
  </r>
  <r>
    <s v="Apr"/>
    <s v="2024"/>
    <x v="7"/>
    <d v="2024-04-30T00:00:00"/>
    <s v="Y58"/>
    <s v="E40000006"/>
    <x v="1"/>
    <s v="QJK"/>
    <s v="E54000037"/>
    <x v="5"/>
    <s v="15N"/>
    <s v="E38000230"/>
    <s v="NHS Devon ICB - 15N"/>
    <x v="4"/>
    <n v="1985"/>
  </r>
  <r>
    <s v="Apr"/>
    <s v="2024"/>
    <x v="7"/>
    <d v="2024-04-30T00:00:00"/>
    <s v="Y58"/>
    <s v="E40000006"/>
    <x v="1"/>
    <s v="QJK"/>
    <s v="E54000037"/>
    <x v="5"/>
    <s v="15N"/>
    <s v="E38000230"/>
    <s v="NHS Devon ICB - 15N"/>
    <x v="5"/>
    <n v="4215"/>
  </r>
  <r>
    <s v="Apr"/>
    <s v="2024"/>
    <x v="7"/>
    <d v="2024-04-30T00:00:00"/>
    <s v="Y58"/>
    <s v="E40000006"/>
    <x v="1"/>
    <s v="QOX"/>
    <s v="E54000040"/>
    <x v="6"/>
    <s v="92G"/>
    <s v="E38000231"/>
    <s v="NHS Bath and North East Somerset, Swindon and Wiltshire ICB - 92G"/>
    <x v="0"/>
    <n v="210"/>
  </r>
  <r>
    <s v="Apr"/>
    <s v="2024"/>
    <x v="7"/>
    <d v="2024-04-30T00:00:00"/>
    <s v="Y58"/>
    <s v="E40000006"/>
    <x v="1"/>
    <s v="QOX"/>
    <s v="E54000040"/>
    <x v="6"/>
    <s v="92G"/>
    <s v="E38000231"/>
    <s v="NHS Bath and North East Somerset, Swindon and Wiltshire ICB - 92G"/>
    <x v="1"/>
    <s v="*"/>
  </r>
  <r>
    <s v="Apr"/>
    <s v="2024"/>
    <x v="7"/>
    <d v="2024-04-30T00:00:00"/>
    <s v="Y58"/>
    <s v="E40000006"/>
    <x v="1"/>
    <s v="QOX"/>
    <s v="E54000040"/>
    <x v="6"/>
    <s v="92G"/>
    <s v="E38000231"/>
    <s v="NHS Bath and North East Somerset, Swindon and Wiltshire ICB - 92G"/>
    <x v="2"/>
    <n v="225"/>
  </r>
  <r>
    <s v="Apr"/>
    <s v="2024"/>
    <x v="7"/>
    <d v="2024-04-30T00:00:00"/>
    <s v="Y58"/>
    <s v="E40000006"/>
    <x v="1"/>
    <s v="QOX"/>
    <s v="E54000040"/>
    <x v="6"/>
    <s v="92G"/>
    <s v="E38000231"/>
    <s v="NHS Bath and North East Somerset, Swindon and Wiltshire ICB - 92G"/>
    <x v="3"/>
    <n v="3810"/>
  </r>
  <r>
    <s v="Apr"/>
    <s v="2024"/>
    <x v="7"/>
    <d v="2024-04-30T00:00:00"/>
    <s v="Y58"/>
    <s v="E40000006"/>
    <x v="1"/>
    <s v="QOX"/>
    <s v="E54000040"/>
    <x v="6"/>
    <s v="92G"/>
    <s v="E38000231"/>
    <s v="NHS Bath and North East Somerset, Swindon and Wiltshire ICB - 92G"/>
    <x v="4"/>
    <n v="1300"/>
  </r>
  <r>
    <s v="Apr"/>
    <s v="2024"/>
    <x v="7"/>
    <d v="2024-04-30T00:00:00"/>
    <s v="Y58"/>
    <s v="E40000006"/>
    <x v="1"/>
    <s v="QOX"/>
    <s v="E54000040"/>
    <x v="6"/>
    <s v="92G"/>
    <s v="E38000231"/>
    <s v="NHS Bath and North East Somerset, Swindon and Wiltshire ICB - 92G"/>
    <x v="5"/>
    <n v="2790"/>
  </r>
  <r>
    <s v="Apr"/>
    <s v="2024"/>
    <x v="7"/>
    <d v="2024-04-30T00:00:00"/>
    <s v="Y58"/>
    <s v="E40000006"/>
    <x v="1"/>
    <s v="QR1"/>
    <s v="E54000043"/>
    <x v="7"/>
    <s v="11M"/>
    <s v="E38000062"/>
    <s v="NHS Gloucestershire ICB - 11M"/>
    <x v="0"/>
    <n v="85"/>
  </r>
  <r>
    <s v="Apr"/>
    <s v="2024"/>
    <x v="7"/>
    <d v="2024-04-30T00:00:00"/>
    <s v="Y58"/>
    <s v="E40000006"/>
    <x v="1"/>
    <s v="QR1"/>
    <s v="E54000043"/>
    <x v="7"/>
    <s v="11M"/>
    <s v="E38000062"/>
    <s v="NHS Gloucestershire ICB - 11M"/>
    <x v="1"/>
    <s v="*"/>
  </r>
  <r>
    <s v="Apr"/>
    <s v="2024"/>
    <x v="7"/>
    <d v="2024-04-30T00:00:00"/>
    <s v="Y58"/>
    <s v="E40000006"/>
    <x v="1"/>
    <s v="QR1"/>
    <s v="E54000043"/>
    <x v="7"/>
    <s v="11M"/>
    <s v="E38000062"/>
    <s v="NHS Gloucestershire ICB - 11M"/>
    <x v="2"/>
    <n v="200"/>
  </r>
  <r>
    <s v="Apr"/>
    <s v="2024"/>
    <x v="7"/>
    <d v="2024-04-30T00:00:00"/>
    <s v="Y58"/>
    <s v="E40000006"/>
    <x v="1"/>
    <s v="QR1"/>
    <s v="E54000043"/>
    <x v="7"/>
    <s v="11M"/>
    <s v="E38000062"/>
    <s v="NHS Gloucestershire ICB - 11M"/>
    <x v="3"/>
    <n v="3085"/>
  </r>
  <r>
    <s v="Apr"/>
    <s v="2024"/>
    <x v="7"/>
    <d v="2024-04-30T00:00:00"/>
    <s v="Y58"/>
    <s v="E40000006"/>
    <x v="1"/>
    <s v="QR1"/>
    <s v="E54000043"/>
    <x v="7"/>
    <s v="11M"/>
    <s v="E38000062"/>
    <s v="NHS Gloucestershire ICB - 11M"/>
    <x v="4"/>
    <n v="1095"/>
  </r>
  <r>
    <s v="Apr"/>
    <s v="2024"/>
    <x v="7"/>
    <d v="2024-04-30T00:00:00"/>
    <s v="Y58"/>
    <s v="E40000006"/>
    <x v="1"/>
    <s v="QR1"/>
    <s v="E54000043"/>
    <x v="7"/>
    <s v="11M"/>
    <s v="E38000062"/>
    <s v="NHS Gloucestershire ICB - 11M"/>
    <x v="5"/>
    <n v="2000"/>
  </r>
  <r>
    <s v="Apr"/>
    <s v="2024"/>
    <x v="7"/>
    <d v="2024-04-30T00:00:00"/>
    <s v="Y58"/>
    <s v="E40000006"/>
    <x v="1"/>
    <s v="QSL"/>
    <s v="E54000038"/>
    <x v="8"/>
    <s v="11X"/>
    <s v="E38000150"/>
    <s v="NHS Somerset ICB - 11X"/>
    <x v="0"/>
    <n v="115"/>
  </r>
  <r>
    <s v="Apr"/>
    <s v="2024"/>
    <x v="7"/>
    <d v="2024-04-30T00:00:00"/>
    <s v="Y58"/>
    <s v="E40000006"/>
    <x v="1"/>
    <s v="QSL"/>
    <s v="E54000038"/>
    <x v="8"/>
    <s v="11X"/>
    <s v="E38000150"/>
    <s v="NHS Somerset ICB - 11X"/>
    <x v="1"/>
    <s v="*"/>
  </r>
  <r>
    <s v="Apr"/>
    <s v="2024"/>
    <x v="7"/>
    <d v="2024-04-30T00:00:00"/>
    <s v="Y58"/>
    <s v="E40000006"/>
    <x v="1"/>
    <s v="QSL"/>
    <s v="E54000038"/>
    <x v="8"/>
    <s v="11X"/>
    <s v="E38000150"/>
    <s v="NHS Somerset ICB - 11X"/>
    <x v="2"/>
    <n v="635"/>
  </r>
  <r>
    <s v="Apr"/>
    <s v="2024"/>
    <x v="7"/>
    <d v="2024-04-30T00:00:00"/>
    <s v="Y58"/>
    <s v="E40000006"/>
    <x v="1"/>
    <s v="QSL"/>
    <s v="E54000038"/>
    <x v="8"/>
    <s v="11X"/>
    <s v="E38000150"/>
    <s v="NHS Somerset ICB - 11X"/>
    <x v="3"/>
    <n v="3070"/>
  </r>
  <r>
    <s v="Apr"/>
    <s v="2024"/>
    <x v="7"/>
    <d v="2024-04-30T00:00:00"/>
    <s v="Y58"/>
    <s v="E40000006"/>
    <x v="1"/>
    <s v="QSL"/>
    <s v="E54000038"/>
    <x v="8"/>
    <s v="11X"/>
    <s v="E38000150"/>
    <s v="NHS Somerset ICB - 11X"/>
    <x v="4"/>
    <n v="460"/>
  </r>
  <r>
    <s v="Apr"/>
    <s v="2024"/>
    <x v="7"/>
    <d v="2024-04-30T00:00:00"/>
    <s v="Y58"/>
    <s v="E40000006"/>
    <x v="1"/>
    <s v="QSL"/>
    <s v="E54000038"/>
    <x v="8"/>
    <s v="11X"/>
    <s v="E38000150"/>
    <s v="NHS Somerset ICB - 11X"/>
    <x v="5"/>
    <n v="1305"/>
  </r>
  <r>
    <s v="Apr"/>
    <s v="2024"/>
    <x v="7"/>
    <d v="2024-04-30T00:00:00"/>
    <s v="Y58"/>
    <s v="E40000006"/>
    <x v="1"/>
    <s v="QT6"/>
    <s v="E54000036"/>
    <x v="9"/>
    <s v="11N"/>
    <s v="E38000089"/>
    <s v="NHS Cornwall and the Isles of Scilly ICB - 11N"/>
    <x v="0"/>
    <n v="90"/>
  </r>
  <r>
    <s v="Apr"/>
    <s v="2024"/>
    <x v="7"/>
    <d v="2024-04-30T00:00:00"/>
    <s v="Y58"/>
    <s v="E40000006"/>
    <x v="1"/>
    <s v="QT6"/>
    <s v="E54000036"/>
    <x v="9"/>
    <s v="11N"/>
    <s v="E38000089"/>
    <s v="NHS Cornwall and the Isles of Scilly ICB - 11N"/>
    <x v="1"/>
    <s v="*"/>
  </r>
  <r>
    <s v="Apr"/>
    <s v="2024"/>
    <x v="7"/>
    <d v="2024-04-30T00:00:00"/>
    <s v="Y58"/>
    <s v="E40000006"/>
    <x v="1"/>
    <s v="QT6"/>
    <s v="E54000036"/>
    <x v="9"/>
    <s v="11N"/>
    <s v="E38000089"/>
    <s v="NHS Cornwall and the Isles of Scilly ICB - 11N"/>
    <x v="2"/>
    <n v="445"/>
  </r>
  <r>
    <s v="Apr"/>
    <s v="2024"/>
    <x v="7"/>
    <d v="2024-04-30T00:00:00"/>
    <s v="Y58"/>
    <s v="E40000006"/>
    <x v="1"/>
    <s v="QT6"/>
    <s v="E54000036"/>
    <x v="9"/>
    <s v="11N"/>
    <s v="E38000089"/>
    <s v="NHS Cornwall and the Isles of Scilly ICB - 11N"/>
    <x v="3"/>
    <n v="3415"/>
  </r>
  <r>
    <s v="Apr"/>
    <s v="2024"/>
    <x v="7"/>
    <d v="2024-04-30T00:00:00"/>
    <s v="Y58"/>
    <s v="E40000006"/>
    <x v="1"/>
    <s v="QT6"/>
    <s v="E54000036"/>
    <x v="9"/>
    <s v="11N"/>
    <s v="E38000089"/>
    <s v="NHS Cornwall and the Isles of Scilly ICB - 11N"/>
    <x v="4"/>
    <n v="335"/>
  </r>
  <r>
    <s v="Apr"/>
    <s v="2024"/>
    <x v="7"/>
    <d v="2024-04-30T00:00:00"/>
    <s v="Y58"/>
    <s v="E40000006"/>
    <x v="1"/>
    <s v="QT6"/>
    <s v="E54000036"/>
    <x v="9"/>
    <s v="11N"/>
    <s v="E38000089"/>
    <s v="NHS Cornwall and the Isles of Scilly ICB - 11N"/>
    <x v="5"/>
    <n v="1585"/>
  </r>
  <r>
    <s v="Apr"/>
    <s v="2024"/>
    <x v="7"/>
    <d v="2024-04-30T00:00:00"/>
    <s v="Y58"/>
    <s v="E40000006"/>
    <x v="1"/>
    <s v="QUY"/>
    <s v="E54000039"/>
    <x v="10"/>
    <s v="15C"/>
    <s v="E38000222"/>
    <s v="NHS Bristol, North Somerset and South Gloucestershire ICB - 15C"/>
    <x v="0"/>
    <n v="230"/>
  </r>
  <r>
    <s v="Apr"/>
    <s v="2024"/>
    <x v="7"/>
    <d v="2024-04-30T00:00:00"/>
    <s v="Y58"/>
    <s v="E40000006"/>
    <x v="1"/>
    <s v="QUY"/>
    <s v="E54000039"/>
    <x v="10"/>
    <s v="15C"/>
    <s v="E38000222"/>
    <s v="NHS Bristol, North Somerset and South Gloucestershire ICB - 15C"/>
    <x v="1"/>
    <n v="5"/>
  </r>
  <r>
    <s v="Apr"/>
    <s v="2024"/>
    <x v="7"/>
    <d v="2024-04-30T00:00:00"/>
    <s v="Y58"/>
    <s v="E40000006"/>
    <x v="1"/>
    <s v="QUY"/>
    <s v="E54000039"/>
    <x v="10"/>
    <s v="15C"/>
    <s v="E38000222"/>
    <s v="NHS Bristol, North Somerset and South Gloucestershire ICB - 15C"/>
    <x v="2"/>
    <n v="910"/>
  </r>
  <r>
    <s v="Apr"/>
    <s v="2024"/>
    <x v="7"/>
    <d v="2024-04-30T00:00:00"/>
    <s v="Y58"/>
    <s v="E40000006"/>
    <x v="1"/>
    <s v="QUY"/>
    <s v="E54000039"/>
    <x v="10"/>
    <s v="15C"/>
    <s v="E38000222"/>
    <s v="NHS Bristol, North Somerset and South Gloucestershire ICB - 15C"/>
    <x v="3"/>
    <n v="4745"/>
  </r>
  <r>
    <s v="Apr"/>
    <s v="2024"/>
    <x v="7"/>
    <d v="2024-04-30T00:00:00"/>
    <s v="Y58"/>
    <s v="E40000006"/>
    <x v="1"/>
    <s v="QUY"/>
    <s v="E54000039"/>
    <x v="10"/>
    <s v="15C"/>
    <s v="E38000222"/>
    <s v="NHS Bristol, North Somerset and South Gloucestershire ICB - 15C"/>
    <x v="4"/>
    <n v="515"/>
  </r>
  <r>
    <s v="Apr"/>
    <s v="2024"/>
    <x v="7"/>
    <d v="2024-04-30T00:00:00"/>
    <s v="Y58"/>
    <s v="E40000006"/>
    <x v="1"/>
    <s v="QUY"/>
    <s v="E54000039"/>
    <x v="10"/>
    <s v="15C"/>
    <s v="E38000222"/>
    <s v="NHS Bristol, North Somerset and South Gloucestershire ICB - 15C"/>
    <x v="5"/>
    <n v="1970"/>
  </r>
  <r>
    <s v="Apr"/>
    <s v="2024"/>
    <x v="7"/>
    <d v="2024-04-30T00:00:00"/>
    <s v="Y58"/>
    <s v="E40000006"/>
    <x v="1"/>
    <s v="QVV"/>
    <s v="E54000041"/>
    <x v="11"/>
    <s v="11J"/>
    <s v="E38000045"/>
    <s v="NHS Dorset ICB - 11J"/>
    <x v="0"/>
    <n v="150"/>
  </r>
  <r>
    <s v="Apr"/>
    <s v="2024"/>
    <x v="7"/>
    <d v="2024-04-30T00:00:00"/>
    <s v="Y58"/>
    <s v="E40000006"/>
    <x v="1"/>
    <s v="QVV"/>
    <s v="E54000041"/>
    <x v="11"/>
    <s v="11J"/>
    <s v="E38000045"/>
    <s v="NHS Dorset ICB - 11J"/>
    <x v="1"/>
    <n v="10"/>
  </r>
  <r>
    <s v="Apr"/>
    <s v="2024"/>
    <x v="7"/>
    <d v="2024-04-30T00:00:00"/>
    <s v="Y58"/>
    <s v="E40000006"/>
    <x v="1"/>
    <s v="QVV"/>
    <s v="E54000041"/>
    <x v="11"/>
    <s v="11J"/>
    <s v="E38000045"/>
    <s v="NHS Dorset ICB - 11J"/>
    <x v="2"/>
    <n v="320"/>
  </r>
  <r>
    <s v="Apr"/>
    <s v="2024"/>
    <x v="7"/>
    <d v="2024-04-30T00:00:00"/>
    <s v="Y58"/>
    <s v="E40000006"/>
    <x v="1"/>
    <s v="QVV"/>
    <s v="E54000041"/>
    <x v="11"/>
    <s v="11J"/>
    <s v="E38000045"/>
    <s v="NHS Dorset ICB - 11J"/>
    <x v="3"/>
    <n v="3080"/>
  </r>
  <r>
    <s v="Apr"/>
    <s v="2024"/>
    <x v="7"/>
    <d v="2024-04-30T00:00:00"/>
    <s v="Y58"/>
    <s v="E40000006"/>
    <x v="1"/>
    <s v="QVV"/>
    <s v="E54000041"/>
    <x v="11"/>
    <s v="11J"/>
    <s v="E38000045"/>
    <s v="NHS Dorset ICB - 11J"/>
    <x v="4"/>
    <n v="2045"/>
  </r>
  <r>
    <s v="Apr"/>
    <s v="2024"/>
    <x v="7"/>
    <d v="2024-04-30T00:00:00"/>
    <s v="Y58"/>
    <s v="E40000006"/>
    <x v="1"/>
    <s v="QVV"/>
    <s v="E54000041"/>
    <x v="11"/>
    <s v="11J"/>
    <s v="E38000045"/>
    <s v="NHS Dorset ICB - 11J"/>
    <x v="5"/>
    <n v="2775"/>
  </r>
  <r>
    <s v="Apr"/>
    <s v="2024"/>
    <x v="7"/>
    <d v="2024-04-30T00:00:00"/>
    <s v="Y59"/>
    <s v="E40000005"/>
    <x v="2"/>
    <s v="QKS"/>
    <s v="E54000032"/>
    <x v="12"/>
    <s v="91Q"/>
    <s v="E38000237"/>
    <s v="NHS Kent and Medway ICB - 91Q"/>
    <x v="0"/>
    <n v="375"/>
  </r>
  <r>
    <s v="Apr"/>
    <s v="2024"/>
    <x v="7"/>
    <d v="2024-04-30T00:00:00"/>
    <s v="Y59"/>
    <s v="E40000005"/>
    <x v="2"/>
    <s v="QKS"/>
    <s v="E54000032"/>
    <x v="12"/>
    <s v="91Q"/>
    <s v="E38000237"/>
    <s v="NHS Kent and Medway ICB - 91Q"/>
    <x v="1"/>
    <n v="10"/>
  </r>
  <r>
    <s v="Apr"/>
    <s v="2024"/>
    <x v="7"/>
    <d v="2024-04-30T00:00:00"/>
    <s v="Y59"/>
    <s v="E40000005"/>
    <x v="2"/>
    <s v="QKS"/>
    <s v="E54000032"/>
    <x v="12"/>
    <s v="91Q"/>
    <s v="E38000237"/>
    <s v="NHS Kent and Medway ICB - 91Q"/>
    <x v="2"/>
    <n v="1150"/>
  </r>
  <r>
    <s v="Apr"/>
    <s v="2024"/>
    <x v="7"/>
    <d v="2024-04-30T00:00:00"/>
    <s v="Y59"/>
    <s v="E40000005"/>
    <x v="2"/>
    <s v="QKS"/>
    <s v="E54000032"/>
    <x v="12"/>
    <s v="91Q"/>
    <s v="E38000237"/>
    <s v="NHS Kent and Medway ICB - 91Q"/>
    <x v="3"/>
    <n v="8240"/>
  </r>
  <r>
    <s v="Apr"/>
    <s v="2024"/>
    <x v="7"/>
    <d v="2024-04-30T00:00:00"/>
    <s v="Y59"/>
    <s v="E40000005"/>
    <x v="2"/>
    <s v="QKS"/>
    <s v="E54000032"/>
    <x v="12"/>
    <s v="91Q"/>
    <s v="E38000237"/>
    <s v="NHS Kent and Medway ICB - 91Q"/>
    <x v="4"/>
    <n v="1535"/>
  </r>
  <r>
    <s v="Apr"/>
    <s v="2024"/>
    <x v="7"/>
    <d v="2024-04-30T00:00:00"/>
    <s v="Y59"/>
    <s v="E40000005"/>
    <x v="2"/>
    <s v="QKS"/>
    <s v="E54000032"/>
    <x v="12"/>
    <s v="91Q"/>
    <s v="E38000237"/>
    <s v="NHS Kent and Medway ICB - 91Q"/>
    <x v="5"/>
    <n v="4255"/>
  </r>
  <r>
    <s v="Apr"/>
    <s v="2024"/>
    <x v="7"/>
    <d v="2024-04-30T00:00:00"/>
    <s v="Y59"/>
    <s v="E40000005"/>
    <x v="2"/>
    <s v="QNQ"/>
    <s v="E54000034"/>
    <x v="13"/>
    <s v="D4U1Y"/>
    <s v="E38000252"/>
    <s v="NHS Frimley ICB - D4U1Y"/>
    <x v="0"/>
    <n v="260"/>
  </r>
  <r>
    <s v="Apr"/>
    <s v="2024"/>
    <x v="7"/>
    <d v="2024-04-30T00:00:00"/>
    <s v="Y59"/>
    <s v="E40000005"/>
    <x v="2"/>
    <s v="QNQ"/>
    <s v="E54000034"/>
    <x v="13"/>
    <s v="D4U1Y"/>
    <s v="E38000252"/>
    <s v="NHS Frimley ICB - D4U1Y"/>
    <x v="1"/>
    <s v="*"/>
  </r>
  <r>
    <s v="Apr"/>
    <s v="2024"/>
    <x v="7"/>
    <d v="2024-04-30T00:00:00"/>
    <s v="Y59"/>
    <s v="E40000005"/>
    <x v="2"/>
    <s v="QNQ"/>
    <s v="E54000034"/>
    <x v="13"/>
    <s v="D4U1Y"/>
    <s v="E38000252"/>
    <s v="NHS Frimley ICB - D4U1Y"/>
    <x v="2"/>
    <n v="670"/>
  </r>
  <r>
    <s v="Apr"/>
    <s v="2024"/>
    <x v="7"/>
    <d v="2024-04-30T00:00:00"/>
    <s v="Y59"/>
    <s v="E40000005"/>
    <x v="2"/>
    <s v="QNQ"/>
    <s v="E54000034"/>
    <x v="13"/>
    <s v="D4U1Y"/>
    <s v="E38000252"/>
    <s v="NHS Frimley ICB - D4U1Y"/>
    <x v="3"/>
    <n v="3355"/>
  </r>
  <r>
    <s v="Apr"/>
    <s v="2024"/>
    <x v="7"/>
    <d v="2024-04-30T00:00:00"/>
    <s v="Y59"/>
    <s v="E40000005"/>
    <x v="2"/>
    <s v="QNQ"/>
    <s v="E54000034"/>
    <x v="13"/>
    <s v="D4U1Y"/>
    <s v="E38000252"/>
    <s v="NHS Frimley ICB - D4U1Y"/>
    <x v="4"/>
    <n v="605"/>
  </r>
  <r>
    <s v="Apr"/>
    <s v="2024"/>
    <x v="7"/>
    <d v="2024-04-30T00:00:00"/>
    <s v="Y59"/>
    <s v="E40000005"/>
    <x v="2"/>
    <s v="QNQ"/>
    <s v="E54000034"/>
    <x v="13"/>
    <s v="D4U1Y"/>
    <s v="E38000252"/>
    <s v="NHS Frimley ICB - D4U1Y"/>
    <x v="5"/>
    <n v="1235"/>
  </r>
  <r>
    <s v="Apr"/>
    <s v="2024"/>
    <x v="7"/>
    <d v="2024-04-30T00:00:00"/>
    <s v="Y59"/>
    <s v="E40000005"/>
    <x v="2"/>
    <s v="QNX"/>
    <s v="E54000064"/>
    <x v="14"/>
    <s v="09D"/>
    <s v="E38000021"/>
    <s v="NHS Sussex ICB - 09D"/>
    <x v="0"/>
    <n v="45"/>
  </r>
  <r>
    <s v="Apr"/>
    <s v="2024"/>
    <x v="7"/>
    <d v="2024-04-30T00:00:00"/>
    <s v="Y59"/>
    <s v="E40000005"/>
    <x v="2"/>
    <s v="QNX"/>
    <s v="E54000064"/>
    <x v="14"/>
    <s v="09D"/>
    <s v="E38000021"/>
    <s v="NHS Sussex ICB - 09D"/>
    <x v="1"/>
    <s v="*"/>
  </r>
  <r>
    <s v="Apr"/>
    <s v="2024"/>
    <x v="7"/>
    <d v="2024-04-30T00:00:00"/>
    <s v="Y59"/>
    <s v="E40000005"/>
    <x v="2"/>
    <s v="QNX"/>
    <s v="E54000064"/>
    <x v="14"/>
    <s v="09D"/>
    <s v="E38000021"/>
    <s v="NHS Sussex ICB - 09D"/>
    <x v="2"/>
    <n v="95"/>
  </r>
  <r>
    <s v="Apr"/>
    <s v="2024"/>
    <x v="7"/>
    <d v="2024-04-30T00:00:00"/>
    <s v="Y59"/>
    <s v="E40000005"/>
    <x v="2"/>
    <s v="QNX"/>
    <s v="E54000064"/>
    <x v="14"/>
    <s v="09D"/>
    <s v="E38000021"/>
    <s v="NHS Sussex ICB - 09D"/>
    <x v="3"/>
    <n v="770"/>
  </r>
  <r>
    <s v="Apr"/>
    <s v="2024"/>
    <x v="7"/>
    <d v="2024-04-30T00:00:00"/>
    <s v="Y59"/>
    <s v="E40000005"/>
    <x v="2"/>
    <s v="QNX"/>
    <s v="E54000064"/>
    <x v="14"/>
    <s v="09D"/>
    <s v="E38000021"/>
    <s v="NHS Sussex ICB - 09D"/>
    <x v="4"/>
    <n v="450"/>
  </r>
  <r>
    <s v="Apr"/>
    <s v="2024"/>
    <x v="7"/>
    <d v="2024-04-30T00:00:00"/>
    <s v="Y59"/>
    <s v="E40000005"/>
    <x v="2"/>
    <s v="QNX"/>
    <s v="E54000064"/>
    <x v="14"/>
    <s v="09D"/>
    <s v="E38000021"/>
    <s v="NHS Sussex ICB - 09D"/>
    <x v="5"/>
    <n v="565"/>
  </r>
  <r>
    <s v="Apr"/>
    <s v="2024"/>
    <x v="7"/>
    <d v="2024-04-30T00:00:00"/>
    <s v="Y59"/>
    <s v="E40000005"/>
    <x v="2"/>
    <s v="QNX"/>
    <s v="E54000064"/>
    <x v="14"/>
    <s v="70F"/>
    <s v="E38000265"/>
    <s v="NHS Sussex ICB - 70F"/>
    <x v="0"/>
    <n v="280"/>
  </r>
  <r>
    <s v="Apr"/>
    <s v="2024"/>
    <x v="7"/>
    <d v="2024-04-30T00:00:00"/>
    <s v="Y59"/>
    <s v="E40000005"/>
    <x v="2"/>
    <s v="QNX"/>
    <s v="E54000064"/>
    <x v="14"/>
    <s v="70F"/>
    <s v="E38000265"/>
    <s v="NHS Sussex ICB - 70F"/>
    <x v="1"/>
    <n v="10"/>
  </r>
  <r>
    <s v="Apr"/>
    <s v="2024"/>
    <x v="7"/>
    <d v="2024-04-30T00:00:00"/>
    <s v="Y59"/>
    <s v="E40000005"/>
    <x v="2"/>
    <s v="QNX"/>
    <s v="E54000064"/>
    <x v="14"/>
    <s v="70F"/>
    <s v="E38000265"/>
    <s v="NHS Sussex ICB - 70F"/>
    <x v="2"/>
    <n v="800"/>
  </r>
  <r>
    <s v="Apr"/>
    <s v="2024"/>
    <x v="7"/>
    <d v="2024-04-30T00:00:00"/>
    <s v="Y59"/>
    <s v="E40000005"/>
    <x v="2"/>
    <s v="QNX"/>
    <s v="E54000064"/>
    <x v="14"/>
    <s v="70F"/>
    <s v="E38000265"/>
    <s v="NHS Sussex ICB - 70F"/>
    <x v="3"/>
    <n v="3290"/>
  </r>
  <r>
    <s v="Apr"/>
    <s v="2024"/>
    <x v="7"/>
    <d v="2024-04-30T00:00:00"/>
    <s v="Y59"/>
    <s v="E40000005"/>
    <x v="2"/>
    <s v="QNX"/>
    <s v="E54000064"/>
    <x v="14"/>
    <s v="70F"/>
    <s v="E38000265"/>
    <s v="NHS Sussex ICB - 70F"/>
    <x v="4"/>
    <n v="2295"/>
  </r>
  <r>
    <s v="Apr"/>
    <s v="2024"/>
    <x v="7"/>
    <d v="2024-04-30T00:00:00"/>
    <s v="Y59"/>
    <s v="E40000005"/>
    <x v="2"/>
    <s v="QNX"/>
    <s v="E54000064"/>
    <x v="14"/>
    <s v="70F"/>
    <s v="E38000265"/>
    <s v="NHS Sussex ICB - 70F"/>
    <x v="5"/>
    <n v="2755"/>
  </r>
  <r>
    <s v="Apr"/>
    <s v="2024"/>
    <x v="7"/>
    <d v="2024-04-30T00:00:00"/>
    <s v="Y59"/>
    <s v="E40000005"/>
    <x v="2"/>
    <s v="QNX"/>
    <s v="E54000064"/>
    <x v="14"/>
    <s v="97R"/>
    <s v="E38000235"/>
    <s v="NHS Sussex ICB - 97R"/>
    <x v="0"/>
    <n v="75"/>
  </r>
  <r>
    <s v="Apr"/>
    <s v="2024"/>
    <x v="7"/>
    <d v="2024-04-30T00:00:00"/>
    <s v="Y59"/>
    <s v="E40000005"/>
    <x v="2"/>
    <s v="QNX"/>
    <s v="E54000064"/>
    <x v="14"/>
    <s v="97R"/>
    <s v="E38000235"/>
    <s v="NHS Sussex ICB - 97R"/>
    <x v="1"/>
    <s v="*"/>
  </r>
  <r>
    <s v="Apr"/>
    <s v="2024"/>
    <x v="7"/>
    <d v="2024-04-30T00:00:00"/>
    <s v="Y59"/>
    <s v="E40000005"/>
    <x v="2"/>
    <s v="QNX"/>
    <s v="E54000064"/>
    <x v="14"/>
    <s v="97R"/>
    <s v="E38000235"/>
    <s v="NHS Sussex ICB - 97R"/>
    <x v="2"/>
    <n v="685"/>
  </r>
  <r>
    <s v="Apr"/>
    <s v="2024"/>
    <x v="7"/>
    <d v="2024-04-30T00:00:00"/>
    <s v="Y59"/>
    <s v="E40000005"/>
    <x v="2"/>
    <s v="QNX"/>
    <s v="E54000064"/>
    <x v="14"/>
    <s v="97R"/>
    <s v="E38000235"/>
    <s v="NHS Sussex ICB - 97R"/>
    <x v="3"/>
    <n v="3055"/>
  </r>
  <r>
    <s v="Apr"/>
    <s v="2024"/>
    <x v="7"/>
    <d v="2024-04-30T00:00:00"/>
    <s v="Y59"/>
    <s v="E40000005"/>
    <x v="2"/>
    <s v="QNX"/>
    <s v="E54000064"/>
    <x v="14"/>
    <s v="97R"/>
    <s v="E38000235"/>
    <s v="NHS Sussex ICB - 97R"/>
    <x v="4"/>
    <n v="1205"/>
  </r>
  <r>
    <s v="Apr"/>
    <s v="2024"/>
    <x v="7"/>
    <d v="2024-04-30T00:00:00"/>
    <s v="Y59"/>
    <s v="E40000005"/>
    <x v="2"/>
    <s v="QNX"/>
    <s v="E54000064"/>
    <x v="14"/>
    <s v="97R"/>
    <s v="E38000235"/>
    <s v="NHS Sussex ICB - 97R"/>
    <x v="5"/>
    <n v="1490"/>
  </r>
  <r>
    <s v="Apr"/>
    <s v="2024"/>
    <x v="7"/>
    <d v="2024-04-30T00:00:00"/>
    <s v="Y59"/>
    <s v="E40000005"/>
    <x v="2"/>
    <s v="QRL"/>
    <s v="E54000042"/>
    <x v="15"/>
    <s v="10R"/>
    <s v="E38000137"/>
    <s v="NHS Hampshire and Isle of Wight ICB - 10R"/>
    <x v="0"/>
    <n v="15"/>
  </r>
  <r>
    <s v="Apr"/>
    <s v="2024"/>
    <x v="7"/>
    <d v="2024-04-30T00:00:00"/>
    <s v="Y59"/>
    <s v="E40000005"/>
    <x v="2"/>
    <s v="QRL"/>
    <s v="E54000042"/>
    <x v="15"/>
    <s v="10R"/>
    <s v="E38000137"/>
    <s v="NHS Hampshire and Isle of Wight ICB - 10R"/>
    <x v="1"/>
    <s v="*"/>
  </r>
  <r>
    <s v="Apr"/>
    <s v="2024"/>
    <x v="7"/>
    <d v="2024-04-30T00:00:00"/>
    <s v="Y59"/>
    <s v="E40000005"/>
    <x v="2"/>
    <s v="QRL"/>
    <s v="E54000042"/>
    <x v="15"/>
    <s v="10R"/>
    <s v="E38000137"/>
    <s v="NHS Hampshire and Isle of Wight ICB - 10R"/>
    <x v="2"/>
    <n v="180"/>
  </r>
  <r>
    <s v="Apr"/>
    <s v="2024"/>
    <x v="7"/>
    <d v="2024-04-30T00:00:00"/>
    <s v="Y59"/>
    <s v="E40000005"/>
    <x v="2"/>
    <s v="QRL"/>
    <s v="E54000042"/>
    <x v="15"/>
    <s v="10R"/>
    <s v="E38000137"/>
    <s v="NHS Hampshire and Isle of Wight ICB - 10R"/>
    <x v="3"/>
    <n v="765"/>
  </r>
  <r>
    <s v="Apr"/>
    <s v="2024"/>
    <x v="7"/>
    <d v="2024-04-30T00:00:00"/>
    <s v="Y59"/>
    <s v="E40000005"/>
    <x v="2"/>
    <s v="QRL"/>
    <s v="E54000042"/>
    <x v="15"/>
    <s v="10R"/>
    <s v="E38000137"/>
    <s v="NHS Hampshire and Isle of Wight ICB - 10R"/>
    <x v="4"/>
    <n v="250"/>
  </r>
  <r>
    <s v="Apr"/>
    <s v="2024"/>
    <x v="7"/>
    <d v="2024-04-30T00:00:00"/>
    <s v="Y59"/>
    <s v="E40000005"/>
    <x v="2"/>
    <s v="QRL"/>
    <s v="E54000042"/>
    <x v="15"/>
    <s v="10R"/>
    <s v="E38000137"/>
    <s v="NHS Hampshire and Isle of Wight ICB - 10R"/>
    <x v="5"/>
    <n v="315"/>
  </r>
  <r>
    <s v="Apr"/>
    <s v="2024"/>
    <x v="7"/>
    <d v="2024-04-30T00:00:00"/>
    <s v="Y59"/>
    <s v="E40000005"/>
    <x v="2"/>
    <s v="QRL"/>
    <s v="E54000042"/>
    <x v="15"/>
    <s v="D9Y0V"/>
    <s v="E38000253"/>
    <s v="NHS Hampshire and Isle of Wight ICB - D9Y0V"/>
    <x v="0"/>
    <n v="340"/>
  </r>
  <r>
    <s v="Apr"/>
    <s v="2024"/>
    <x v="7"/>
    <d v="2024-04-30T00:00:00"/>
    <s v="Y59"/>
    <s v="E40000005"/>
    <x v="2"/>
    <s v="QRL"/>
    <s v="E54000042"/>
    <x v="15"/>
    <s v="D9Y0V"/>
    <s v="E38000253"/>
    <s v="NHS Hampshire and Isle of Wight ICB - D9Y0V"/>
    <x v="1"/>
    <n v="5"/>
  </r>
  <r>
    <s v="Apr"/>
    <s v="2024"/>
    <x v="7"/>
    <d v="2024-04-30T00:00:00"/>
    <s v="Y59"/>
    <s v="E40000005"/>
    <x v="2"/>
    <s v="QRL"/>
    <s v="E54000042"/>
    <x v="15"/>
    <s v="D9Y0V"/>
    <s v="E38000253"/>
    <s v="NHS Hampshire and Isle of Wight ICB - D9Y0V"/>
    <x v="2"/>
    <n v="1445"/>
  </r>
  <r>
    <s v="Apr"/>
    <s v="2024"/>
    <x v="7"/>
    <d v="2024-04-30T00:00:00"/>
    <s v="Y59"/>
    <s v="E40000005"/>
    <x v="2"/>
    <s v="QRL"/>
    <s v="E54000042"/>
    <x v="15"/>
    <s v="D9Y0V"/>
    <s v="E38000253"/>
    <s v="NHS Hampshire and Isle of Wight ICB - D9Y0V"/>
    <x v="3"/>
    <n v="7150"/>
  </r>
  <r>
    <s v="Apr"/>
    <s v="2024"/>
    <x v="7"/>
    <d v="2024-04-30T00:00:00"/>
    <s v="Y59"/>
    <s v="E40000005"/>
    <x v="2"/>
    <s v="QRL"/>
    <s v="E54000042"/>
    <x v="15"/>
    <s v="D9Y0V"/>
    <s v="E38000253"/>
    <s v="NHS Hampshire and Isle of Wight ICB - D9Y0V"/>
    <x v="4"/>
    <n v="2245"/>
  </r>
  <r>
    <s v="Apr"/>
    <s v="2024"/>
    <x v="7"/>
    <d v="2024-04-30T00:00:00"/>
    <s v="Y59"/>
    <s v="E40000005"/>
    <x v="2"/>
    <s v="QRL"/>
    <s v="E54000042"/>
    <x v="15"/>
    <s v="D9Y0V"/>
    <s v="E38000253"/>
    <s v="NHS Hampshire and Isle of Wight ICB - D9Y0V"/>
    <x v="5"/>
    <n v="4400"/>
  </r>
  <r>
    <s v="Apr"/>
    <s v="2024"/>
    <x v="7"/>
    <d v="2024-04-30T00:00:00"/>
    <s v="Y59"/>
    <s v="E40000005"/>
    <x v="2"/>
    <s v="QU9"/>
    <s v="E54000044"/>
    <x v="16"/>
    <s v="10Q"/>
    <s v="E38000136"/>
    <s v="NHS Buckinghamshire, Oxfordshire and Berkshire West ICB - 10Q"/>
    <x v="0"/>
    <n v="215"/>
  </r>
  <r>
    <s v="Apr"/>
    <s v="2024"/>
    <x v="7"/>
    <d v="2024-04-30T00:00:00"/>
    <s v="Y59"/>
    <s v="E40000005"/>
    <x v="2"/>
    <s v="QU9"/>
    <s v="E54000044"/>
    <x v="16"/>
    <s v="10Q"/>
    <s v="E38000136"/>
    <s v="NHS Buckinghamshire, Oxfordshire and Berkshire West ICB - 10Q"/>
    <x v="1"/>
    <s v="*"/>
  </r>
  <r>
    <s v="Apr"/>
    <s v="2024"/>
    <x v="7"/>
    <d v="2024-04-30T00:00:00"/>
    <s v="Y59"/>
    <s v="E40000005"/>
    <x v="2"/>
    <s v="QU9"/>
    <s v="E54000044"/>
    <x v="16"/>
    <s v="10Q"/>
    <s v="E38000136"/>
    <s v="NHS Buckinghamshire, Oxfordshire and Berkshire West ICB - 10Q"/>
    <x v="2"/>
    <n v="750"/>
  </r>
  <r>
    <s v="Apr"/>
    <s v="2024"/>
    <x v="7"/>
    <d v="2024-04-30T00:00:00"/>
    <s v="Y59"/>
    <s v="E40000005"/>
    <x v="2"/>
    <s v="QU9"/>
    <s v="E54000044"/>
    <x v="16"/>
    <s v="10Q"/>
    <s v="E38000136"/>
    <s v="NHS Buckinghamshire, Oxfordshire and Berkshire West ICB - 10Q"/>
    <x v="3"/>
    <n v="3200"/>
  </r>
  <r>
    <s v="Apr"/>
    <s v="2024"/>
    <x v="7"/>
    <d v="2024-04-30T00:00:00"/>
    <s v="Y59"/>
    <s v="E40000005"/>
    <x v="2"/>
    <s v="QU9"/>
    <s v="E54000044"/>
    <x v="16"/>
    <s v="10Q"/>
    <s v="E38000136"/>
    <s v="NHS Buckinghamshire, Oxfordshire and Berkshire West ICB - 10Q"/>
    <x v="4"/>
    <n v="365"/>
  </r>
  <r>
    <s v="Apr"/>
    <s v="2024"/>
    <x v="7"/>
    <d v="2024-04-30T00:00:00"/>
    <s v="Y59"/>
    <s v="E40000005"/>
    <x v="2"/>
    <s v="QU9"/>
    <s v="E54000044"/>
    <x v="16"/>
    <s v="10Q"/>
    <s v="E38000136"/>
    <s v="NHS Buckinghamshire, Oxfordshire and Berkshire West ICB - 10Q"/>
    <x v="5"/>
    <n v="1540"/>
  </r>
  <r>
    <s v="Apr"/>
    <s v="2024"/>
    <x v="7"/>
    <d v="2024-04-30T00:00:00"/>
    <s v="Y59"/>
    <s v="E40000005"/>
    <x v="2"/>
    <s v="QU9"/>
    <s v="E54000044"/>
    <x v="16"/>
    <s v="14Y"/>
    <s v="E38000223"/>
    <s v="NHS Buckinghamshire, Oxfordshire and Berkshire West ICB - 14Y"/>
    <x v="0"/>
    <n v="155"/>
  </r>
  <r>
    <s v="Apr"/>
    <s v="2024"/>
    <x v="7"/>
    <d v="2024-04-30T00:00:00"/>
    <s v="Y59"/>
    <s v="E40000005"/>
    <x v="2"/>
    <s v="QU9"/>
    <s v="E54000044"/>
    <x v="16"/>
    <s v="14Y"/>
    <s v="E38000223"/>
    <s v="NHS Buckinghamshire, Oxfordshire and Berkshire West ICB - 14Y"/>
    <x v="1"/>
    <s v="*"/>
  </r>
  <r>
    <s v="Apr"/>
    <s v="2024"/>
    <x v="7"/>
    <d v="2024-04-30T00:00:00"/>
    <s v="Y59"/>
    <s v="E40000005"/>
    <x v="2"/>
    <s v="QU9"/>
    <s v="E54000044"/>
    <x v="16"/>
    <s v="14Y"/>
    <s v="E38000223"/>
    <s v="NHS Buckinghamshire, Oxfordshire and Berkshire West ICB - 14Y"/>
    <x v="2"/>
    <n v="390"/>
  </r>
  <r>
    <s v="Apr"/>
    <s v="2024"/>
    <x v="7"/>
    <d v="2024-04-30T00:00:00"/>
    <s v="Y59"/>
    <s v="E40000005"/>
    <x v="2"/>
    <s v="QU9"/>
    <s v="E54000044"/>
    <x v="16"/>
    <s v="14Y"/>
    <s v="E38000223"/>
    <s v="NHS Buckinghamshire, Oxfordshire and Berkshire West ICB - 14Y"/>
    <x v="3"/>
    <n v="2500"/>
  </r>
  <r>
    <s v="Apr"/>
    <s v="2024"/>
    <x v="7"/>
    <d v="2024-04-30T00:00:00"/>
    <s v="Y59"/>
    <s v="E40000005"/>
    <x v="2"/>
    <s v="QU9"/>
    <s v="E54000044"/>
    <x v="16"/>
    <s v="14Y"/>
    <s v="E38000223"/>
    <s v="NHS Buckinghamshire, Oxfordshire and Berkshire West ICB - 14Y"/>
    <x v="4"/>
    <n v="255"/>
  </r>
  <r>
    <s v="Apr"/>
    <s v="2024"/>
    <x v="7"/>
    <d v="2024-04-30T00:00:00"/>
    <s v="Y59"/>
    <s v="E40000005"/>
    <x v="2"/>
    <s v="QU9"/>
    <s v="E54000044"/>
    <x v="16"/>
    <s v="14Y"/>
    <s v="E38000223"/>
    <s v="NHS Buckinghamshire, Oxfordshire and Berkshire West ICB - 14Y"/>
    <x v="5"/>
    <n v="1170"/>
  </r>
  <r>
    <s v="Apr"/>
    <s v="2024"/>
    <x v="7"/>
    <d v="2024-04-30T00:00:00"/>
    <s v="Y59"/>
    <s v="E40000005"/>
    <x v="2"/>
    <s v="QU9"/>
    <s v="E54000044"/>
    <x v="16"/>
    <s v="15A"/>
    <s v="E38000221"/>
    <s v="NHS Buckinghamshire, Oxfordshire and Berkshire West ICB - 15A"/>
    <x v="0"/>
    <n v="80"/>
  </r>
  <r>
    <s v="Apr"/>
    <s v="2024"/>
    <x v="7"/>
    <d v="2024-04-30T00:00:00"/>
    <s v="Y59"/>
    <s v="E40000005"/>
    <x v="2"/>
    <s v="QU9"/>
    <s v="E54000044"/>
    <x v="16"/>
    <s v="15A"/>
    <s v="E38000221"/>
    <s v="NHS Buckinghamshire, Oxfordshire and Berkshire West ICB - 15A"/>
    <x v="1"/>
    <s v="*"/>
  </r>
  <r>
    <s v="Apr"/>
    <s v="2024"/>
    <x v="7"/>
    <d v="2024-04-30T00:00:00"/>
    <s v="Y59"/>
    <s v="E40000005"/>
    <x v="2"/>
    <s v="QU9"/>
    <s v="E54000044"/>
    <x v="16"/>
    <s v="15A"/>
    <s v="E38000221"/>
    <s v="NHS Buckinghamshire, Oxfordshire and Berkshire West ICB - 15A"/>
    <x v="2"/>
    <n v="515"/>
  </r>
  <r>
    <s v="Apr"/>
    <s v="2024"/>
    <x v="7"/>
    <d v="2024-04-30T00:00:00"/>
    <s v="Y59"/>
    <s v="E40000005"/>
    <x v="2"/>
    <s v="QU9"/>
    <s v="E54000044"/>
    <x v="16"/>
    <s v="15A"/>
    <s v="E38000221"/>
    <s v="NHS Buckinghamshire, Oxfordshire and Berkshire West ICB - 15A"/>
    <x v="3"/>
    <n v="2515"/>
  </r>
  <r>
    <s v="Apr"/>
    <s v="2024"/>
    <x v="7"/>
    <d v="2024-04-30T00:00:00"/>
    <s v="Y59"/>
    <s v="E40000005"/>
    <x v="2"/>
    <s v="QU9"/>
    <s v="E54000044"/>
    <x v="16"/>
    <s v="15A"/>
    <s v="E38000221"/>
    <s v="NHS Buckinghamshire, Oxfordshire and Berkshire West ICB - 15A"/>
    <x v="4"/>
    <n v="310"/>
  </r>
  <r>
    <s v="Apr"/>
    <s v="2024"/>
    <x v="7"/>
    <d v="2024-04-30T00:00:00"/>
    <s v="Y59"/>
    <s v="E40000005"/>
    <x v="2"/>
    <s v="QU9"/>
    <s v="E54000044"/>
    <x v="16"/>
    <s v="15A"/>
    <s v="E38000221"/>
    <s v="NHS Buckinghamshire, Oxfordshire and Berkshire West ICB - 15A"/>
    <x v="5"/>
    <n v="590"/>
  </r>
  <r>
    <s v="Apr"/>
    <s v="2024"/>
    <x v="7"/>
    <d v="2024-04-30T00:00:00"/>
    <s v="Y59"/>
    <s v="E40000005"/>
    <x v="2"/>
    <s v="QXU"/>
    <s v="E54000063"/>
    <x v="17"/>
    <s v="92A"/>
    <s v="E38000264"/>
    <s v="NHS Surrey Heartlands ICB - 92A"/>
    <x v="0"/>
    <n v="200"/>
  </r>
  <r>
    <s v="Apr"/>
    <s v="2024"/>
    <x v="7"/>
    <d v="2024-04-30T00:00:00"/>
    <s v="Y59"/>
    <s v="E40000005"/>
    <x v="2"/>
    <s v="QXU"/>
    <s v="E54000063"/>
    <x v="17"/>
    <s v="92A"/>
    <s v="E38000264"/>
    <s v="NHS Surrey Heartlands ICB - 92A"/>
    <x v="1"/>
    <s v="*"/>
  </r>
  <r>
    <s v="Apr"/>
    <s v="2024"/>
    <x v="7"/>
    <d v="2024-04-30T00:00:00"/>
    <s v="Y59"/>
    <s v="E40000005"/>
    <x v="2"/>
    <s v="QXU"/>
    <s v="E54000063"/>
    <x v="17"/>
    <s v="92A"/>
    <s v="E38000264"/>
    <s v="NHS Surrey Heartlands ICB - 92A"/>
    <x v="2"/>
    <n v="910"/>
  </r>
  <r>
    <s v="Apr"/>
    <s v="2024"/>
    <x v="7"/>
    <d v="2024-04-30T00:00:00"/>
    <s v="Y59"/>
    <s v="E40000005"/>
    <x v="2"/>
    <s v="QXU"/>
    <s v="E54000063"/>
    <x v="17"/>
    <s v="92A"/>
    <s v="E38000264"/>
    <s v="NHS Surrey Heartlands ICB - 92A"/>
    <x v="3"/>
    <n v="5990"/>
  </r>
  <r>
    <s v="Apr"/>
    <s v="2024"/>
    <x v="7"/>
    <d v="2024-04-30T00:00:00"/>
    <s v="Y59"/>
    <s v="E40000005"/>
    <x v="2"/>
    <s v="QXU"/>
    <s v="E54000063"/>
    <x v="17"/>
    <s v="92A"/>
    <s v="E38000264"/>
    <s v="NHS Surrey Heartlands ICB - 92A"/>
    <x v="4"/>
    <n v="575"/>
  </r>
  <r>
    <s v="Apr"/>
    <s v="2024"/>
    <x v="7"/>
    <d v="2024-04-30T00:00:00"/>
    <s v="Y59"/>
    <s v="E40000005"/>
    <x v="2"/>
    <s v="QXU"/>
    <s v="E54000063"/>
    <x v="17"/>
    <s v="92A"/>
    <s v="E38000264"/>
    <s v="NHS Surrey Heartlands ICB - 92A"/>
    <x v="5"/>
    <n v="2505"/>
  </r>
  <r>
    <s v="Apr"/>
    <s v="2024"/>
    <x v="7"/>
    <d v="2024-04-30T00:00:00"/>
    <s v="Y60"/>
    <s v="E40000011"/>
    <x v="3"/>
    <s v="QGH"/>
    <s v="E54000019"/>
    <x v="18"/>
    <s v="18C"/>
    <s v="E38000236"/>
    <s v="NHS Herefordshire and Worcestershire ICB - 18C"/>
    <x v="0"/>
    <n v="100"/>
  </r>
  <r>
    <s v="Apr"/>
    <s v="2024"/>
    <x v="7"/>
    <d v="2024-04-30T00:00:00"/>
    <s v="Y60"/>
    <s v="E40000011"/>
    <x v="3"/>
    <s v="QGH"/>
    <s v="E54000019"/>
    <x v="18"/>
    <s v="18C"/>
    <s v="E38000236"/>
    <s v="NHS Herefordshire and Worcestershire ICB - 18C"/>
    <x v="1"/>
    <s v="*"/>
  </r>
  <r>
    <s v="Apr"/>
    <s v="2024"/>
    <x v="7"/>
    <d v="2024-04-30T00:00:00"/>
    <s v="Y60"/>
    <s v="E40000011"/>
    <x v="3"/>
    <s v="QGH"/>
    <s v="E54000019"/>
    <x v="18"/>
    <s v="18C"/>
    <s v="E38000236"/>
    <s v="NHS Herefordshire and Worcestershire ICB - 18C"/>
    <x v="2"/>
    <n v="1065"/>
  </r>
  <r>
    <s v="Apr"/>
    <s v="2024"/>
    <x v="7"/>
    <d v="2024-04-30T00:00:00"/>
    <s v="Y60"/>
    <s v="E40000011"/>
    <x v="3"/>
    <s v="QGH"/>
    <s v="E54000019"/>
    <x v="18"/>
    <s v="18C"/>
    <s v="E38000236"/>
    <s v="NHS Herefordshire and Worcestershire ICB - 18C"/>
    <x v="3"/>
    <n v="3480"/>
  </r>
  <r>
    <s v="Apr"/>
    <s v="2024"/>
    <x v="7"/>
    <d v="2024-04-30T00:00:00"/>
    <s v="Y60"/>
    <s v="E40000011"/>
    <x v="3"/>
    <s v="QGH"/>
    <s v="E54000019"/>
    <x v="18"/>
    <s v="18C"/>
    <s v="E38000236"/>
    <s v="NHS Herefordshire and Worcestershire ICB - 18C"/>
    <x v="4"/>
    <n v="600"/>
  </r>
  <r>
    <s v="Apr"/>
    <s v="2024"/>
    <x v="7"/>
    <d v="2024-04-30T00:00:00"/>
    <s v="Y60"/>
    <s v="E40000011"/>
    <x v="3"/>
    <s v="QGH"/>
    <s v="E54000019"/>
    <x v="18"/>
    <s v="18C"/>
    <s v="E38000236"/>
    <s v="NHS Herefordshire and Worcestershire ICB - 18C"/>
    <x v="5"/>
    <n v="1810"/>
  </r>
  <r>
    <s v="Apr"/>
    <s v="2024"/>
    <x v="7"/>
    <d v="2024-04-30T00:00:00"/>
    <s v="Y60"/>
    <s v="E40000011"/>
    <x v="3"/>
    <s v="QHL"/>
    <s v="E54000055"/>
    <x v="19"/>
    <s v="15E"/>
    <s v="E38000258"/>
    <s v="NHS Birmingham and Solihull ICB - 15E"/>
    <x v="0"/>
    <n v="575"/>
  </r>
  <r>
    <s v="Apr"/>
    <s v="2024"/>
    <x v="7"/>
    <d v="2024-04-30T00:00:00"/>
    <s v="Y60"/>
    <s v="E40000011"/>
    <x v="3"/>
    <s v="QHL"/>
    <s v="E54000055"/>
    <x v="19"/>
    <s v="15E"/>
    <s v="E38000258"/>
    <s v="NHS Birmingham and Solihull ICB - 15E"/>
    <x v="1"/>
    <n v="5"/>
  </r>
  <r>
    <s v="Apr"/>
    <s v="2024"/>
    <x v="7"/>
    <d v="2024-04-30T00:00:00"/>
    <s v="Y60"/>
    <s v="E40000011"/>
    <x v="3"/>
    <s v="QHL"/>
    <s v="E54000055"/>
    <x v="19"/>
    <s v="15E"/>
    <s v="E38000258"/>
    <s v="NHS Birmingham and Solihull ICB - 15E"/>
    <x v="2"/>
    <n v="460"/>
  </r>
  <r>
    <s v="Apr"/>
    <s v="2024"/>
    <x v="7"/>
    <d v="2024-04-30T00:00:00"/>
    <s v="Y60"/>
    <s v="E40000011"/>
    <x v="3"/>
    <s v="QHL"/>
    <s v="E54000055"/>
    <x v="19"/>
    <s v="15E"/>
    <s v="E38000258"/>
    <s v="NHS Birmingham and Solihull ICB - 15E"/>
    <x v="3"/>
    <n v="4440"/>
  </r>
  <r>
    <s v="Apr"/>
    <s v="2024"/>
    <x v="7"/>
    <d v="2024-04-30T00:00:00"/>
    <s v="Y60"/>
    <s v="E40000011"/>
    <x v="3"/>
    <s v="QHL"/>
    <s v="E54000055"/>
    <x v="19"/>
    <s v="15E"/>
    <s v="E38000258"/>
    <s v="NHS Birmingham and Solihull ICB - 15E"/>
    <x v="4"/>
    <n v="1605"/>
  </r>
  <r>
    <s v="Apr"/>
    <s v="2024"/>
    <x v="7"/>
    <d v="2024-04-30T00:00:00"/>
    <s v="Y60"/>
    <s v="E40000011"/>
    <x v="3"/>
    <s v="QHL"/>
    <s v="E54000055"/>
    <x v="19"/>
    <s v="15E"/>
    <s v="E38000258"/>
    <s v="NHS Birmingham and Solihull ICB - 15E"/>
    <x v="5"/>
    <n v="2060"/>
  </r>
  <r>
    <s v="Apr"/>
    <s v="2024"/>
    <x v="7"/>
    <d v="2024-04-30T00:00:00"/>
    <s v="Y60"/>
    <s v="E40000011"/>
    <x v="3"/>
    <s v="QJ2"/>
    <s v="E54000058"/>
    <x v="20"/>
    <s v="15M"/>
    <s v="E38000261"/>
    <s v="NHS Derby and Derbyshire ICB - 15M"/>
    <x v="0"/>
    <n v="40"/>
  </r>
  <r>
    <s v="Apr"/>
    <s v="2024"/>
    <x v="7"/>
    <d v="2024-04-30T00:00:00"/>
    <s v="Y60"/>
    <s v="E40000011"/>
    <x v="3"/>
    <s v="QJ2"/>
    <s v="E54000058"/>
    <x v="20"/>
    <s v="15M"/>
    <s v="E38000261"/>
    <s v="NHS Derby and Derbyshire ICB - 15M"/>
    <x v="1"/>
    <n v="30"/>
  </r>
  <r>
    <s v="Apr"/>
    <s v="2024"/>
    <x v="7"/>
    <d v="2024-04-30T00:00:00"/>
    <s v="Y60"/>
    <s v="E40000011"/>
    <x v="3"/>
    <s v="QJ2"/>
    <s v="E54000058"/>
    <x v="20"/>
    <s v="15M"/>
    <s v="E38000261"/>
    <s v="NHS Derby and Derbyshire ICB - 15M"/>
    <x v="2"/>
    <n v="465"/>
  </r>
  <r>
    <s v="Apr"/>
    <s v="2024"/>
    <x v="7"/>
    <d v="2024-04-30T00:00:00"/>
    <s v="Y60"/>
    <s v="E40000011"/>
    <x v="3"/>
    <s v="QJ2"/>
    <s v="E54000058"/>
    <x v="20"/>
    <s v="15M"/>
    <s v="E38000261"/>
    <s v="NHS Derby and Derbyshire ICB - 15M"/>
    <x v="3"/>
    <n v="4925"/>
  </r>
  <r>
    <s v="Apr"/>
    <s v="2024"/>
    <x v="7"/>
    <d v="2024-04-30T00:00:00"/>
    <s v="Y60"/>
    <s v="E40000011"/>
    <x v="3"/>
    <s v="QJ2"/>
    <s v="E54000058"/>
    <x v="20"/>
    <s v="15M"/>
    <s v="E38000261"/>
    <s v="NHS Derby and Derbyshire ICB - 15M"/>
    <x v="4"/>
    <n v="1625"/>
  </r>
  <r>
    <s v="Apr"/>
    <s v="2024"/>
    <x v="7"/>
    <d v="2024-04-30T00:00:00"/>
    <s v="Y60"/>
    <s v="E40000011"/>
    <x v="3"/>
    <s v="QJ2"/>
    <s v="E54000058"/>
    <x v="20"/>
    <s v="15M"/>
    <s v="E38000261"/>
    <s v="NHS Derby and Derbyshire ICB - 15M"/>
    <x v="5"/>
    <n v="3385"/>
  </r>
  <r>
    <s v="Apr"/>
    <s v="2024"/>
    <x v="7"/>
    <d v="2024-04-30T00:00:00"/>
    <s v="Y60"/>
    <s v="E40000011"/>
    <x v="3"/>
    <s v="QJM"/>
    <s v="E54000013"/>
    <x v="21"/>
    <s v="71E"/>
    <s v="E38000238"/>
    <s v="NHS Lincolnshire ICB - 71E"/>
    <x v="0"/>
    <n v="40"/>
  </r>
  <r>
    <s v="Apr"/>
    <s v="2024"/>
    <x v="7"/>
    <d v="2024-04-30T00:00:00"/>
    <s v="Y60"/>
    <s v="E40000011"/>
    <x v="3"/>
    <s v="QJM"/>
    <s v="E54000013"/>
    <x v="21"/>
    <s v="71E"/>
    <s v="E38000238"/>
    <s v="NHS Lincolnshire ICB - 71E"/>
    <x v="1"/>
    <n v="15"/>
  </r>
  <r>
    <s v="Apr"/>
    <s v="2024"/>
    <x v="7"/>
    <d v="2024-04-30T00:00:00"/>
    <s v="Y60"/>
    <s v="E40000011"/>
    <x v="3"/>
    <s v="QJM"/>
    <s v="E54000013"/>
    <x v="21"/>
    <s v="71E"/>
    <s v="E38000238"/>
    <s v="NHS Lincolnshire ICB - 71E"/>
    <x v="2"/>
    <n v="125"/>
  </r>
  <r>
    <s v="Apr"/>
    <s v="2024"/>
    <x v="7"/>
    <d v="2024-04-30T00:00:00"/>
    <s v="Y60"/>
    <s v="E40000011"/>
    <x v="3"/>
    <s v="QJM"/>
    <s v="E54000013"/>
    <x v="21"/>
    <s v="71E"/>
    <s v="E38000238"/>
    <s v="NHS Lincolnshire ICB - 71E"/>
    <x v="3"/>
    <n v="3515"/>
  </r>
  <r>
    <s v="Apr"/>
    <s v="2024"/>
    <x v="7"/>
    <d v="2024-04-30T00:00:00"/>
    <s v="Y60"/>
    <s v="E40000011"/>
    <x v="3"/>
    <s v="QJM"/>
    <s v="E54000013"/>
    <x v="21"/>
    <s v="71E"/>
    <s v="E38000238"/>
    <s v="NHS Lincolnshire ICB - 71E"/>
    <x v="4"/>
    <n v="1645"/>
  </r>
  <r>
    <s v="Apr"/>
    <s v="2024"/>
    <x v="7"/>
    <d v="2024-04-30T00:00:00"/>
    <s v="Y60"/>
    <s v="E40000011"/>
    <x v="3"/>
    <s v="QJM"/>
    <s v="E54000013"/>
    <x v="21"/>
    <s v="71E"/>
    <s v="E38000238"/>
    <s v="NHS Lincolnshire ICB - 71E"/>
    <x v="5"/>
    <n v="3165"/>
  </r>
  <r>
    <s v="Apr"/>
    <s v="2024"/>
    <x v="7"/>
    <d v="2024-04-30T00:00:00"/>
    <s v="Y60"/>
    <s v="E40000011"/>
    <x v="3"/>
    <s v="QK1"/>
    <s v="E54000015"/>
    <x v="22"/>
    <s v="03W"/>
    <s v="E38000051"/>
    <s v="NHS Leicester, Leicestershire and Rutland ICB - 03W"/>
    <x v="0"/>
    <n v="30"/>
  </r>
  <r>
    <s v="Apr"/>
    <s v="2024"/>
    <x v="7"/>
    <d v="2024-04-30T00:00:00"/>
    <s v="Y60"/>
    <s v="E40000011"/>
    <x v="3"/>
    <s v="QK1"/>
    <s v="E54000015"/>
    <x v="22"/>
    <s v="03W"/>
    <s v="E38000051"/>
    <s v="NHS Leicester, Leicestershire and Rutland ICB - 03W"/>
    <x v="1"/>
    <s v="*"/>
  </r>
  <r>
    <s v="Apr"/>
    <s v="2024"/>
    <x v="7"/>
    <d v="2024-04-30T00:00:00"/>
    <s v="Y60"/>
    <s v="E40000011"/>
    <x v="3"/>
    <s v="QK1"/>
    <s v="E54000015"/>
    <x v="22"/>
    <s v="03W"/>
    <s v="E38000051"/>
    <s v="NHS Leicester, Leicestershire and Rutland ICB - 03W"/>
    <x v="2"/>
    <n v="80"/>
  </r>
  <r>
    <s v="Apr"/>
    <s v="2024"/>
    <x v="7"/>
    <d v="2024-04-30T00:00:00"/>
    <s v="Y60"/>
    <s v="E40000011"/>
    <x v="3"/>
    <s v="QK1"/>
    <s v="E54000015"/>
    <x v="22"/>
    <s v="03W"/>
    <s v="E38000051"/>
    <s v="NHS Leicester, Leicestershire and Rutland ICB - 03W"/>
    <x v="3"/>
    <n v="1505"/>
  </r>
  <r>
    <s v="Apr"/>
    <s v="2024"/>
    <x v="7"/>
    <d v="2024-04-30T00:00:00"/>
    <s v="Y60"/>
    <s v="E40000011"/>
    <x v="3"/>
    <s v="QK1"/>
    <s v="E54000015"/>
    <x v="22"/>
    <s v="03W"/>
    <s v="E38000051"/>
    <s v="NHS Leicester, Leicestershire and Rutland ICB - 03W"/>
    <x v="4"/>
    <n v="740"/>
  </r>
  <r>
    <s v="Apr"/>
    <s v="2024"/>
    <x v="7"/>
    <d v="2024-04-30T00:00:00"/>
    <s v="Y60"/>
    <s v="E40000011"/>
    <x v="3"/>
    <s v="QK1"/>
    <s v="E54000015"/>
    <x v="22"/>
    <s v="03W"/>
    <s v="E38000051"/>
    <s v="NHS Leicester, Leicestershire and Rutland ICB - 03W"/>
    <x v="5"/>
    <n v="1055"/>
  </r>
  <r>
    <s v="Apr"/>
    <s v="2024"/>
    <x v="7"/>
    <d v="2024-04-30T00:00:00"/>
    <s v="Y60"/>
    <s v="E40000011"/>
    <x v="3"/>
    <s v="QK1"/>
    <s v="E54000015"/>
    <x v="22"/>
    <s v="04C"/>
    <s v="E38000097"/>
    <s v="NHS Leicester, Leicestershire and Rutland ICB - 04C"/>
    <x v="0"/>
    <n v="55"/>
  </r>
  <r>
    <s v="Apr"/>
    <s v="2024"/>
    <x v="7"/>
    <d v="2024-04-30T00:00:00"/>
    <s v="Y60"/>
    <s v="E40000011"/>
    <x v="3"/>
    <s v="QK1"/>
    <s v="E54000015"/>
    <x v="22"/>
    <s v="04C"/>
    <s v="E38000097"/>
    <s v="NHS Leicester, Leicestershire and Rutland ICB - 04C"/>
    <x v="1"/>
    <n v="15"/>
  </r>
  <r>
    <s v="Apr"/>
    <s v="2024"/>
    <x v="7"/>
    <d v="2024-04-30T00:00:00"/>
    <s v="Y60"/>
    <s v="E40000011"/>
    <x v="3"/>
    <s v="QK1"/>
    <s v="E54000015"/>
    <x v="22"/>
    <s v="04C"/>
    <s v="E38000097"/>
    <s v="NHS Leicester, Leicestershire and Rutland ICB - 04C"/>
    <x v="2"/>
    <n v="25"/>
  </r>
  <r>
    <s v="Apr"/>
    <s v="2024"/>
    <x v="7"/>
    <d v="2024-04-30T00:00:00"/>
    <s v="Y60"/>
    <s v="E40000011"/>
    <x v="3"/>
    <s v="QK1"/>
    <s v="E54000015"/>
    <x v="22"/>
    <s v="04C"/>
    <s v="E38000097"/>
    <s v="NHS Leicester, Leicestershire and Rutland ICB - 04C"/>
    <x v="3"/>
    <n v="840"/>
  </r>
  <r>
    <s v="Apr"/>
    <s v="2024"/>
    <x v="7"/>
    <d v="2024-04-30T00:00:00"/>
    <s v="Y60"/>
    <s v="E40000011"/>
    <x v="3"/>
    <s v="QK1"/>
    <s v="E54000015"/>
    <x v="22"/>
    <s v="04C"/>
    <s v="E38000097"/>
    <s v="NHS Leicester, Leicestershire and Rutland ICB - 04C"/>
    <x v="4"/>
    <n v="700"/>
  </r>
  <r>
    <s v="Apr"/>
    <s v="2024"/>
    <x v="7"/>
    <d v="2024-04-30T00:00:00"/>
    <s v="Y60"/>
    <s v="E40000011"/>
    <x v="3"/>
    <s v="QK1"/>
    <s v="E54000015"/>
    <x v="22"/>
    <s v="04C"/>
    <s v="E38000097"/>
    <s v="NHS Leicester, Leicestershire and Rutland ICB - 04C"/>
    <x v="5"/>
    <n v="770"/>
  </r>
  <r>
    <s v="Apr"/>
    <s v="2024"/>
    <x v="7"/>
    <d v="2024-04-30T00:00:00"/>
    <s v="Y60"/>
    <s v="E40000011"/>
    <x v="3"/>
    <s v="QK1"/>
    <s v="E54000015"/>
    <x v="22"/>
    <s v="04V"/>
    <s v="E38000201"/>
    <s v="NHS Leicester, Leicestershire and Rutland ICB - 04V"/>
    <x v="0"/>
    <n v="65"/>
  </r>
  <r>
    <s v="Apr"/>
    <s v="2024"/>
    <x v="7"/>
    <d v="2024-04-30T00:00:00"/>
    <s v="Y60"/>
    <s v="E40000011"/>
    <x v="3"/>
    <s v="QK1"/>
    <s v="E54000015"/>
    <x v="22"/>
    <s v="04V"/>
    <s v="E38000201"/>
    <s v="NHS Leicester, Leicestershire and Rutland ICB - 04V"/>
    <x v="1"/>
    <s v="*"/>
  </r>
  <r>
    <s v="Apr"/>
    <s v="2024"/>
    <x v="7"/>
    <d v="2024-04-30T00:00:00"/>
    <s v="Y60"/>
    <s v="E40000011"/>
    <x v="3"/>
    <s v="QK1"/>
    <s v="E54000015"/>
    <x v="22"/>
    <s v="04V"/>
    <s v="E38000201"/>
    <s v="NHS Leicester, Leicestershire and Rutland ICB - 04V"/>
    <x v="2"/>
    <n v="45"/>
  </r>
  <r>
    <s v="Apr"/>
    <s v="2024"/>
    <x v="7"/>
    <d v="2024-04-30T00:00:00"/>
    <s v="Y60"/>
    <s v="E40000011"/>
    <x v="3"/>
    <s v="QK1"/>
    <s v="E54000015"/>
    <x v="22"/>
    <s v="04V"/>
    <s v="E38000201"/>
    <s v="NHS Leicester, Leicestershire and Rutland ICB - 04V"/>
    <x v="3"/>
    <n v="1610"/>
  </r>
  <r>
    <s v="Apr"/>
    <s v="2024"/>
    <x v="7"/>
    <d v="2024-04-30T00:00:00"/>
    <s v="Y60"/>
    <s v="E40000011"/>
    <x v="3"/>
    <s v="QK1"/>
    <s v="E54000015"/>
    <x v="22"/>
    <s v="04V"/>
    <s v="E38000201"/>
    <s v="NHS Leicester, Leicestershire and Rutland ICB - 04V"/>
    <x v="4"/>
    <n v="620"/>
  </r>
  <r>
    <s v="Apr"/>
    <s v="2024"/>
    <x v="7"/>
    <d v="2024-04-30T00:00:00"/>
    <s v="Y60"/>
    <s v="E40000011"/>
    <x v="3"/>
    <s v="QK1"/>
    <s v="E54000015"/>
    <x v="22"/>
    <s v="04V"/>
    <s v="E38000201"/>
    <s v="NHS Leicester, Leicestershire and Rutland ICB - 04V"/>
    <x v="5"/>
    <n v="1025"/>
  </r>
  <r>
    <s v="Apr"/>
    <s v="2024"/>
    <x v="7"/>
    <d v="2024-04-30T00:00:00"/>
    <s v="Y60"/>
    <s v="E40000011"/>
    <x v="3"/>
    <s v="QNC"/>
    <s v="E54000010"/>
    <x v="23"/>
    <s v="04Y"/>
    <s v="E38000028"/>
    <s v="NHS Staffordshire and Stoke-on-Trent ICB - 04Y"/>
    <x v="0"/>
    <n v="30"/>
  </r>
  <r>
    <s v="Apr"/>
    <s v="2024"/>
    <x v="7"/>
    <d v="2024-04-30T00:00:00"/>
    <s v="Y60"/>
    <s v="E40000011"/>
    <x v="3"/>
    <s v="QNC"/>
    <s v="E54000010"/>
    <x v="23"/>
    <s v="04Y"/>
    <s v="E38000028"/>
    <s v="NHS Staffordshire and Stoke-on-Trent ICB - 04Y"/>
    <x v="1"/>
    <s v="*"/>
  </r>
  <r>
    <s v="Apr"/>
    <s v="2024"/>
    <x v="7"/>
    <d v="2024-04-30T00:00:00"/>
    <s v="Y60"/>
    <s v="E40000011"/>
    <x v="3"/>
    <s v="QNC"/>
    <s v="E54000010"/>
    <x v="23"/>
    <s v="04Y"/>
    <s v="E38000028"/>
    <s v="NHS Staffordshire and Stoke-on-Trent ICB - 04Y"/>
    <x v="2"/>
    <n v="150"/>
  </r>
  <r>
    <s v="Apr"/>
    <s v="2024"/>
    <x v="7"/>
    <d v="2024-04-30T00:00:00"/>
    <s v="Y60"/>
    <s v="E40000011"/>
    <x v="3"/>
    <s v="QNC"/>
    <s v="E54000010"/>
    <x v="23"/>
    <s v="04Y"/>
    <s v="E38000028"/>
    <s v="NHS Staffordshire and Stoke-on-Trent ICB - 04Y"/>
    <x v="3"/>
    <n v="715"/>
  </r>
  <r>
    <s v="Apr"/>
    <s v="2024"/>
    <x v="7"/>
    <d v="2024-04-30T00:00:00"/>
    <s v="Y60"/>
    <s v="E40000011"/>
    <x v="3"/>
    <s v="QNC"/>
    <s v="E54000010"/>
    <x v="23"/>
    <s v="04Y"/>
    <s v="E38000028"/>
    <s v="NHS Staffordshire and Stoke-on-Trent ICB - 04Y"/>
    <x v="4"/>
    <n v="65"/>
  </r>
  <r>
    <s v="Apr"/>
    <s v="2024"/>
    <x v="7"/>
    <d v="2024-04-30T00:00:00"/>
    <s v="Y60"/>
    <s v="E40000011"/>
    <x v="3"/>
    <s v="QNC"/>
    <s v="E54000010"/>
    <x v="23"/>
    <s v="04Y"/>
    <s v="E38000028"/>
    <s v="NHS Staffordshire and Stoke-on-Trent ICB - 04Y"/>
    <x v="5"/>
    <n v="485"/>
  </r>
  <r>
    <s v="Apr"/>
    <s v="2024"/>
    <x v="7"/>
    <d v="2024-04-30T00:00:00"/>
    <s v="Y60"/>
    <s v="E40000011"/>
    <x v="3"/>
    <s v="QNC"/>
    <s v="E54000010"/>
    <x v="23"/>
    <s v="05D"/>
    <s v="E38000053"/>
    <s v="NHS Staffordshire and Stoke-on-Trent ICB - 05D"/>
    <x v="0"/>
    <n v="30"/>
  </r>
  <r>
    <s v="Apr"/>
    <s v="2024"/>
    <x v="7"/>
    <d v="2024-04-30T00:00:00"/>
    <s v="Y60"/>
    <s v="E40000011"/>
    <x v="3"/>
    <s v="QNC"/>
    <s v="E54000010"/>
    <x v="23"/>
    <s v="05D"/>
    <s v="E38000053"/>
    <s v="NHS Staffordshire and Stoke-on-Trent ICB - 05D"/>
    <x v="1"/>
    <s v="*"/>
  </r>
  <r>
    <s v="Apr"/>
    <s v="2024"/>
    <x v="7"/>
    <d v="2024-04-30T00:00:00"/>
    <s v="Y60"/>
    <s v="E40000011"/>
    <x v="3"/>
    <s v="QNC"/>
    <s v="E54000010"/>
    <x v="23"/>
    <s v="05D"/>
    <s v="E38000053"/>
    <s v="NHS Staffordshire and Stoke-on-Trent ICB - 05D"/>
    <x v="2"/>
    <n v="55"/>
  </r>
  <r>
    <s v="Apr"/>
    <s v="2024"/>
    <x v="7"/>
    <d v="2024-04-30T00:00:00"/>
    <s v="Y60"/>
    <s v="E40000011"/>
    <x v="3"/>
    <s v="QNC"/>
    <s v="E54000010"/>
    <x v="23"/>
    <s v="05D"/>
    <s v="E38000053"/>
    <s v="NHS Staffordshire and Stoke-on-Trent ICB - 05D"/>
    <x v="3"/>
    <n v="665"/>
  </r>
  <r>
    <s v="Apr"/>
    <s v="2024"/>
    <x v="7"/>
    <d v="2024-04-30T00:00:00"/>
    <s v="Y60"/>
    <s v="E40000011"/>
    <x v="3"/>
    <s v="QNC"/>
    <s v="E54000010"/>
    <x v="23"/>
    <s v="05D"/>
    <s v="E38000053"/>
    <s v="NHS Staffordshire and Stoke-on-Trent ICB - 05D"/>
    <x v="4"/>
    <n v="45"/>
  </r>
  <r>
    <s v="Apr"/>
    <s v="2024"/>
    <x v="7"/>
    <d v="2024-04-30T00:00:00"/>
    <s v="Y60"/>
    <s v="E40000011"/>
    <x v="3"/>
    <s v="QNC"/>
    <s v="E54000010"/>
    <x v="23"/>
    <s v="05D"/>
    <s v="E38000053"/>
    <s v="NHS Staffordshire and Stoke-on-Trent ICB - 05D"/>
    <x v="5"/>
    <n v="440"/>
  </r>
  <r>
    <s v="Apr"/>
    <s v="2024"/>
    <x v="7"/>
    <d v="2024-04-30T00:00:00"/>
    <s v="Y60"/>
    <s v="E40000011"/>
    <x v="3"/>
    <s v="QNC"/>
    <s v="E54000010"/>
    <x v="23"/>
    <s v="05G"/>
    <s v="E38000126"/>
    <s v="NHS Staffordshire and Stoke-on-Trent ICB - 05G"/>
    <x v="0"/>
    <n v="100"/>
  </r>
  <r>
    <s v="Apr"/>
    <s v="2024"/>
    <x v="7"/>
    <d v="2024-04-30T00:00:00"/>
    <s v="Y60"/>
    <s v="E40000011"/>
    <x v="3"/>
    <s v="QNC"/>
    <s v="E54000010"/>
    <x v="23"/>
    <s v="05G"/>
    <s v="E38000126"/>
    <s v="NHS Staffordshire and Stoke-on-Trent ICB - 05G"/>
    <x v="1"/>
    <s v="*"/>
  </r>
  <r>
    <s v="Apr"/>
    <s v="2024"/>
    <x v="7"/>
    <d v="2024-04-30T00:00:00"/>
    <s v="Y60"/>
    <s v="E40000011"/>
    <x v="3"/>
    <s v="QNC"/>
    <s v="E54000010"/>
    <x v="23"/>
    <s v="05G"/>
    <s v="E38000126"/>
    <s v="NHS Staffordshire and Stoke-on-Trent ICB - 05G"/>
    <x v="2"/>
    <n v="225"/>
  </r>
  <r>
    <s v="Apr"/>
    <s v="2024"/>
    <x v="7"/>
    <d v="2024-04-30T00:00:00"/>
    <s v="Y60"/>
    <s v="E40000011"/>
    <x v="3"/>
    <s v="QNC"/>
    <s v="E54000010"/>
    <x v="23"/>
    <s v="05G"/>
    <s v="E38000126"/>
    <s v="NHS Staffordshire and Stoke-on-Trent ICB - 05G"/>
    <x v="3"/>
    <n v="635"/>
  </r>
  <r>
    <s v="Apr"/>
    <s v="2024"/>
    <x v="7"/>
    <d v="2024-04-30T00:00:00"/>
    <s v="Y60"/>
    <s v="E40000011"/>
    <x v="3"/>
    <s v="QNC"/>
    <s v="E54000010"/>
    <x v="23"/>
    <s v="05G"/>
    <s v="E38000126"/>
    <s v="NHS Staffordshire and Stoke-on-Trent ICB - 05G"/>
    <x v="4"/>
    <n v="915"/>
  </r>
  <r>
    <s v="Apr"/>
    <s v="2024"/>
    <x v="7"/>
    <d v="2024-04-30T00:00:00"/>
    <s v="Y60"/>
    <s v="E40000011"/>
    <x v="3"/>
    <s v="QNC"/>
    <s v="E54000010"/>
    <x v="23"/>
    <s v="05G"/>
    <s v="E38000126"/>
    <s v="NHS Staffordshire and Stoke-on-Trent ICB - 05G"/>
    <x v="5"/>
    <n v="695"/>
  </r>
  <r>
    <s v="Apr"/>
    <s v="2024"/>
    <x v="7"/>
    <d v="2024-04-30T00:00:00"/>
    <s v="Y60"/>
    <s v="E40000011"/>
    <x v="3"/>
    <s v="QNC"/>
    <s v="E54000010"/>
    <x v="23"/>
    <s v="05Q"/>
    <s v="E38000153"/>
    <s v="NHS Staffordshire and Stoke-on-Trent ICB - 05Q"/>
    <x v="0"/>
    <n v="50"/>
  </r>
  <r>
    <s v="Apr"/>
    <s v="2024"/>
    <x v="7"/>
    <d v="2024-04-30T00:00:00"/>
    <s v="Y60"/>
    <s v="E40000011"/>
    <x v="3"/>
    <s v="QNC"/>
    <s v="E54000010"/>
    <x v="23"/>
    <s v="05Q"/>
    <s v="E38000153"/>
    <s v="NHS Staffordshire and Stoke-on-Trent ICB - 05Q"/>
    <x v="1"/>
    <s v="*"/>
  </r>
  <r>
    <s v="Apr"/>
    <s v="2024"/>
    <x v="7"/>
    <d v="2024-04-30T00:00:00"/>
    <s v="Y60"/>
    <s v="E40000011"/>
    <x v="3"/>
    <s v="QNC"/>
    <s v="E54000010"/>
    <x v="23"/>
    <s v="05Q"/>
    <s v="E38000153"/>
    <s v="NHS Staffordshire and Stoke-on-Trent ICB - 05Q"/>
    <x v="2"/>
    <n v="90"/>
  </r>
  <r>
    <s v="Apr"/>
    <s v="2024"/>
    <x v="7"/>
    <d v="2024-04-30T00:00:00"/>
    <s v="Y60"/>
    <s v="E40000011"/>
    <x v="3"/>
    <s v="QNC"/>
    <s v="E54000010"/>
    <x v="23"/>
    <s v="05Q"/>
    <s v="E38000153"/>
    <s v="NHS Staffordshire and Stoke-on-Trent ICB - 05Q"/>
    <x v="3"/>
    <n v="1275"/>
  </r>
  <r>
    <s v="Apr"/>
    <s v="2024"/>
    <x v="7"/>
    <d v="2024-04-30T00:00:00"/>
    <s v="Y60"/>
    <s v="E40000011"/>
    <x v="3"/>
    <s v="QNC"/>
    <s v="E54000010"/>
    <x v="23"/>
    <s v="05Q"/>
    <s v="E38000153"/>
    <s v="NHS Staffordshire and Stoke-on-Trent ICB - 05Q"/>
    <x v="4"/>
    <n v="160"/>
  </r>
  <r>
    <s v="Apr"/>
    <s v="2024"/>
    <x v="7"/>
    <d v="2024-04-30T00:00:00"/>
    <s v="Y60"/>
    <s v="E40000011"/>
    <x v="3"/>
    <s v="QNC"/>
    <s v="E54000010"/>
    <x v="23"/>
    <s v="05Q"/>
    <s v="E38000153"/>
    <s v="NHS Staffordshire and Stoke-on-Trent ICB - 05Q"/>
    <x v="5"/>
    <n v="565"/>
  </r>
  <r>
    <s v="Apr"/>
    <s v="2024"/>
    <x v="7"/>
    <d v="2024-04-30T00:00:00"/>
    <s v="Y60"/>
    <s v="E40000011"/>
    <x v="3"/>
    <s v="QNC"/>
    <s v="E54000010"/>
    <x v="23"/>
    <s v="05V"/>
    <s v="E38000173"/>
    <s v="NHS Staffordshire and Stoke-on-Trent ICB - 05V"/>
    <x v="0"/>
    <n v="75"/>
  </r>
  <r>
    <s v="Apr"/>
    <s v="2024"/>
    <x v="7"/>
    <d v="2024-04-30T00:00:00"/>
    <s v="Y60"/>
    <s v="E40000011"/>
    <x v="3"/>
    <s v="QNC"/>
    <s v="E54000010"/>
    <x v="23"/>
    <s v="05V"/>
    <s v="E38000173"/>
    <s v="NHS Staffordshire and Stoke-on-Trent ICB - 05V"/>
    <x v="1"/>
    <s v="*"/>
  </r>
  <r>
    <s v="Apr"/>
    <s v="2024"/>
    <x v="7"/>
    <d v="2024-04-30T00:00:00"/>
    <s v="Y60"/>
    <s v="E40000011"/>
    <x v="3"/>
    <s v="QNC"/>
    <s v="E54000010"/>
    <x v="23"/>
    <s v="05V"/>
    <s v="E38000173"/>
    <s v="NHS Staffordshire and Stoke-on-Trent ICB - 05V"/>
    <x v="2"/>
    <n v="75"/>
  </r>
  <r>
    <s v="Apr"/>
    <s v="2024"/>
    <x v="7"/>
    <d v="2024-04-30T00:00:00"/>
    <s v="Y60"/>
    <s v="E40000011"/>
    <x v="3"/>
    <s v="QNC"/>
    <s v="E54000010"/>
    <x v="23"/>
    <s v="05V"/>
    <s v="E38000173"/>
    <s v="NHS Staffordshire and Stoke-on-Trent ICB - 05V"/>
    <x v="3"/>
    <n v="805"/>
  </r>
  <r>
    <s v="Apr"/>
    <s v="2024"/>
    <x v="7"/>
    <d v="2024-04-30T00:00:00"/>
    <s v="Y60"/>
    <s v="E40000011"/>
    <x v="3"/>
    <s v="QNC"/>
    <s v="E54000010"/>
    <x v="23"/>
    <s v="05V"/>
    <s v="E38000173"/>
    <s v="NHS Staffordshire and Stoke-on-Trent ICB - 05V"/>
    <x v="4"/>
    <n v="115"/>
  </r>
  <r>
    <s v="Apr"/>
    <s v="2024"/>
    <x v="7"/>
    <d v="2024-04-30T00:00:00"/>
    <s v="Y60"/>
    <s v="E40000011"/>
    <x v="3"/>
    <s v="QNC"/>
    <s v="E54000010"/>
    <x v="23"/>
    <s v="05V"/>
    <s v="E38000173"/>
    <s v="NHS Staffordshire and Stoke-on-Trent ICB - 05V"/>
    <x v="5"/>
    <n v="370"/>
  </r>
  <r>
    <s v="Apr"/>
    <s v="2024"/>
    <x v="7"/>
    <d v="2024-04-30T00:00:00"/>
    <s v="Y60"/>
    <s v="E40000011"/>
    <x v="3"/>
    <s v="QNC"/>
    <s v="E54000010"/>
    <x v="23"/>
    <s v="05W"/>
    <s v="E38000175"/>
    <s v="NHS Staffordshire and Stoke-on-Trent ICB - 05W"/>
    <x v="0"/>
    <n v="90"/>
  </r>
  <r>
    <s v="Apr"/>
    <s v="2024"/>
    <x v="7"/>
    <d v="2024-04-30T00:00:00"/>
    <s v="Y60"/>
    <s v="E40000011"/>
    <x v="3"/>
    <s v="QNC"/>
    <s v="E54000010"/>
    <x v="23"/>
    <s v="05W"/>
    <s v="E38000175"/>
    <s v="NHS Staffordshire and Stoke-on-Trent ICB - 05W"/>
    <x v="1"/>
    <s v="*"/>
  </r>
  <r>
    <s v="Apr"/>
    <s v="2024"/>
    <x v="7"/>
    <d v="2024-04-30T00:00:00"/>
    <s v="Y60"/>
    <s v="E40000011"/>
    <x v="3"/>
    <s v="QNC"/>
    <s v="E54000010"/>
    <x v="23"/>
    <s v="05W"/>
    <s v="E38000175"/>
    <s v="NHS Staffordshire and Stoke-on-Trent ICB - 05W"/>
    <x v="2"/>
    <n v="90"/>
  </r>
  <r>
    <s v="Apr"/>
    <s v="2024"/>
    <x v="7"/>
    <d v="2024-04-30T00:00:00"/>
    <s v="Y60"/>
    <s v="E40000011"/>
    <x v="3"/>
    <s v="QNC"/>
    <s v="E54000010"/>
    <x v="23"/>
    <s v="05W"/>
    <s v="E38000175"/>
    <s v="NHS Staffordshire and Stoke-on-Trent ICB - 05W"/>
    <x v="3"/>
    <n v="805"/>
  </r>
  <r>
    <s v="Apr"/>
    <s v="2024"/>
    <x v="7"/>
    <d v="2024-04-30T00:00:00"/>
    <s v="Y60"/>
    <s v="E40000011"/>
    <x v="3"/>
    <s v="QNC"/>
    <s v="E54000010"/>
    <x v="23"/>
    <s v="05W"/>
    <s v="E38000175"/>
    <s v="NHS Staffordshire and Stoke-on-Trent ICB - 05W"/>
    <x v="4"/>
    <n v="1245"/>
  </r>
  <r>
    <s v="Apr"/>
    <s v="2024"/>
    <x v="7"/>
    <d v="2024-04-30T00:00:00"/>
    <s v="Y60"/>
    <s v="E40000011"/>
    <x v="3"/>
    <s v="QNC"/>
    <s v="E54000010"/>
    <x v="23"/>
    <s v="05W"/>
    <s v="E38000175"/>
    <s v="NHS Staffordshire and Stoke-on-Trent ICB - 05W"/>
    <x v="5"/>
    <n v="780"/>
  </r>
  <r>
    <s v="Apr"/>
    <s v="2024"/>
    <x v="7"/>
    <d v="2024-04-30T00:00:00"/>
    <s v="Y60"/>
    <s v="E40000011"/>
    <x v="3"/>
    <s v="QOC"/>
    <s v="E54000011"/>
    <x v="24"/>
    <s v="M2L0M"/>
    <s v="E38000257"/>
    <s v="NHS Shropshire, Telford and Wrekin ICB - M2L0M"/>
    <x v="0"/>
    <n v="245"/>
  </r>
  <r>
    <s v="Apr"/>
    <s v="2024"/>
    <x v="7"/>
    <d v="2024-04-30T00:00:00"/>
    <s v="Y60"/>
    <s v="E40000011"/>
    <x v="3"/>
    <s v="QOC"/>
    <s v="E54000011"/>
    <x v="24"/>
    <s v="M2L0M"/>
    <s v="E38000257"/>
    <s v="NHS Shropshire, Telford and Wrekin ICB - M2L0M"/>
    <x v="1"/>
    <s v="*"/>
  </r>
  <r>
    <s v="Apr"/>
    <s v="2024"/>
    <x v="7"/>
    <d v="2024-04-30T00:00:00"/>
    <s v="Y60"/>
    <s v="E40000011"/>
    <x v="3"/>
    <s v="QOC"/>
    <s v="E54000011"/>
    <x v="24"/>
    <s v="M2L0M"/>
    <s v="E38000257"/>
    <s v="NHS Shropshire, Telford and Wrekin ICB - M2L0M"/>
    <x v="2"/>
    <n v="560"/>
  </r>
  <r>
    <s v="Apr"/>
    <s v="2024"/>
    <x v="7"/>
    <d v="2024-04-30T00:00:00"/>
    <s v="Y60"/>
    <s v="E40000011"/>
    <x v="3"/>
    <s v="QOC"/>
    <s v="E54000011"/>
    <x v="24"/>
    <s v="M2L0M"/>
    <s v="E38000257"/>
    <s v="NHS Shropshire, Telford and Wrekin ICB - M2L0M"/>
    <x v="3"/>
    <n v="2755"/>
  </r>
  <r>
    <s v="Apr"/>
    <s v="2024"/>
    <x v="7"/>
    <d v="2024-04-30T00:00:00"/>
    <s v="Y60"/>
    <s v="E40000011"/>
    <x v="3"/>
    <s v="QOC"/>
    <s v="E54000011"/>
    <x v="24"/>
    <s v="M2L0M"/>
    <s v="E38000257"/>
    <s v="NHS Shropshire, Telford and Wrekin ICB - M2L0M"/>
    <x v="4"/>
    <n v="255"/>
  </r>
  <r>
    <s v="Apr"/>
    <s v="2024"/>
    <x v="7"/>
    <d v="2024-04-30T00:00:00"/>
    <s v="Y60"/>
    <s v="E40000011"/>
    <x v="3"/>
    <s v="QOC"/>
    <s v="E54000011"/>
    <x v="24"/>
    <s v="M2L0M"/>
    <s v="E38000257"/>
    <s v="NHS Shropshire, Telford and Wrekin ICB - M2L0M"/>
    <x v="5"/>
    <n v="1050"/>
  </r>
  <r>
    <s v="Apr"/>
    <s v="2024"/>
    <x v="7"/>
    <d v="2024-04-30T00:00:00"/>
    <s v="Y60"/>
    <s v="E40000011"/>
    <x v="3"/>
    <s v="QPM"/>
    <s v="E54000059"/>
    <x v="25"/>
    <s v="78H"/>
    <s v="E38000262"/>
    <s v="NHS Northamptonshire ICB - 78H"/>
    <x v="0"/>
    <n v="105"/>
  </r>
  <r>
    <s v="Apr"/>
    <s v="2024"/>
    <x v="7"/>
    <d v="2024-04-30T00:00:00"/>
    <s v="Y60"/>
    <s v="E40000011"/>
    <x v="3"/>
    <s v="QPM"/>
    <s v="E54000059"/>
    <x v="25"/>
    <s v="78H"/>
    <s v="E38000262"/>
    <s v="NHS Northamptonshire ICB - 78H"/>
    <x v="1"/>
    <n v="10"/>
  </r>
  <r>
    <s v="Apr"/>
    <s v="2024"/>
    <x v="7"/>
    <d v="2024-04-30T00:00:00"/>
    <s v="Y60"/>
    <s v="E40000011"/>
    <x v="3"/>
    <s v="QPM"/>
    <s v="E54000059"/>
    <x v="25"/>
    <s v="78H"/>
    <s v="E38000262"/>
    <s v="NHS Northamptonshire ICB - 78H"/>
    <x v="2"/>
    <n v="205"/>
  </r>
  <r>
    <s v="Apr"/>
    <s v="2024"/>
    <x v="7"/>
    <d v="2024-04-30T00:00:00"/>
    <s v="Y60"/>
    <s v="E40000011"/>
    <x v="3"/>
    <s v="QPM"/>
    <s v="E54000059"/>
    <x v="25"/>
    <s v="78H"/>
    <s v="E38000262"/>
    <s v="NHS Northamptonshire ICB - 78H"/>
    <x v="3"/>
    <n v="2285"/>
  </r>
  <r>
    <s v="Apr"/>
    <s v="2024"/>
    <x v="7"/>
    <d v="2024-04-30T00:00:00"/>
    <s v="Y60"/>
    <s v="E40000011"/>
    <x v="3"/>
    <s v="QPM"/>
    <s v="E54000059"/>
    <x v="25"/>
    <s v="78H"/>
    <s v="E38000262"/>
    <s v="NHS Northamptonshire ICB - 78H"/>
    <x v="4"/>
    <n v="1460"/>
  </r>
  <r>
    <s v="Apr"/>
    <s v="2024"/>
    <x v="7"/>
    <d v="2024-04-30T00:00:00"/>
    <s v="Y60"/>
    <s v="E40000011"/>
    <x v="3"/>
    <s v="QPM"/>
    <s v="E54000059"/>
    <x v="25"/>
    <s v="78H"/>
    <s v="E38000262"/>
    <s v="NHS Northamptonshire ICB - 78H"/>
    <x v="5"/>
    <n v="1815"/>
  </r>
  <r>
    <s v="Apr"/>
    <s v="2024"/>
    <x v="7"/>
    <d v="2024-04-30T00:00:00"/>
    <s v="Y60"/>
    <s v="E40000011"/>
    <x v="3"/>
    <s v="QT1"/>
    <s v="E54000060"/>
    <x v="26"/>
    <s v="02Q"/>
    <s v="E38000008"/>
    <s v="NHS Nottingham and Nottinghamshire ICB - 02Q"/>
    <x v="0"/>
    <n v="40"/>
  </r>
  <r>
    <s v="Apr"/>
    <s v="2024"/>
    <x v="7"/>
    <d v="2024-04-30T00:00:00"/>
    <s v="Y60"/>
    <s v="E40000011"/>
    <x v="3"/>
    <s v="QT1"/>
    <s v="E54000060"/>
    <x v="26"/>
    <s v="02Q"/>
    <s v="E38000008"/>
    <s v="NHS Nottingham and Nottinghamshire ICB - 02Q"/>
    <x v="1"/>
    <n v="5"/>
  </r>
  <r>
    <s v="Apr"/>
    <s v="2024"/>
    <x v="7"/>
    <d v="2024-04-30T00:00:00"/>
    <s v="Y60"/>
    <s v="E40000011"/>
    <x v="3"/>
    <s v="QT1"/>
    <s v="E54000060"/>
    <x v="26"/>
    <s v="02Q"/>
    <s v="E38000008"/>
    <s v="NHS Nottingham and Nottinghamshire ICB - 02Q"/>
    <x v="2"/>
    <n v="70"/>
  </r>
  <r>
    <s v="Apr"/>
    <s v="2024"/>
    <x v="7"/>
    <d v="2024-04-30T00:00:00"/>
    <s v="Y60"/>
    <s v="E40000011"/>
    <x v="3"/>
    <s v="QT1"/>
    <s v="E54000060"/>
    <x v="26"/>
    <s v="02Q"/>
    <s v="E38000008"/>
    <s v="NHS Nottingham and Nottinghamshire ICB - 02Q"/>
    <x v="3"/>
    <n v="510"/>
  </r>
  <r>
    <s v="Apr"/>
    <s v="2024"/>
    <x v="7"/>
    <d v="2024-04-30T00:00:00"/>
    <s v="Y60"/>
    <s v="E40000011"/>
    <x v="3"/>
    <s v="QT1"/>
    <s v="E54000060"/>
    <x v="26"/>
    <s v="02Q"/>
    <s v="E38000008"/>
    <s v="NHS Nottingham and Nottinghamshire ICB - 02Q"/>
    <x v="4"/>
    <n v="305"/>
  </r>
  <r>
    <s v="Apr"/>
    <s v="2024"/>
    <x v="7"/>
    <d v="2024-04-30T00:00:00"/>
    <s v="Y60"/>
    <s v="E40000011"/>
    <x v="3"/>
    <s v="QT1"/>
    <s v="E54000060"/>
    <x v="26"/>
    <s v="02Q"/>
    <s v="E38000008"/>
    <s v="NHS Nottingham and Nottinghamshire ICB - 02Q"/>
    <x v="5"/>
    <n v="430"/>
  </r>
  <r>
    <s v="Apr"/>
    <s v="2024"/>
    <x v="7"/>
    <d v="2024-04-30T00:00:00"/>
    <s v="Y60"/>
    <s v="E40000011"/>
    <x v="3"/>
    <s v="QT1"/>
    <s v="E54000060"/>
    <x v="26"/>
    <s v="52R"/>
    <s v="E38000243"/>
    <s v="NHS Nottingham and Nottinghamshire ICB - 52R"/>
    <x v="0"/>
    <n v="200"/>
  </r>
  <r>
    <s v="Apr"/>
    <s v="2024"/>
    <x v="7"/>
    <d v="2024-04-30T00:00:00"/>
    <s v="Y60"/>
    <s v="E40000011"/>
    <x v="3"/>
    <s v="QT1"/>
    <s v="E54000060"/>
    <x v="26"/>
    <s v="52R"/>
    <s v="E38000243"/>
    <s v="NHS Nottingham and Nottinghamshire ICB - 52R"/>
    <x v="1"/>
    <n v="30"/>
  </r>
  <r>
    <s v="Apr"/>
    <s v="2024"/>
    <x v="7"/>
    <d v="2024-04-30T00:00:00"/>
    <s v="Y60"/>
    <s v="E40000011"/>
    <x v="3"/>
    <s v="QT1"/>
    <s v="E54000060"/>
    <x v="26"/>
    <s v="52R"/>
    <s v="E38000243"/>
    <s v="NHS Nottingham and Nottinghamshire ICB - 52R"/>
    <x v="2"/>
    <n v="650"/>
  </r>
  <r>
    <s v="Apr"/>
    <s v="2024"/>
    <x v="7"/>
    <d v="2024-04-30T00:00:00"/>
    <s v="Y60"/>
    <s v="E40000011"/>
    <x v="3"/>
    <s v="QT1"/>
    <s v="E54000060"/>
    <x v="26"/>
    <s v="52R"/>
    <s v="E38000243"/>
    <s v="NHS Nottingham and Nottinghamshire ICB - 52R"/>
    <x v="3"/>
    <n v="3360"/>
  </r>
  <r>
    <s v="Apr"/>
    <s v="2024"/>
    <x v="7"/>
    <d v="2024-04-30T00:00:00"/>
    <s v="Y60"/>
    <s v="E40000011"/>
    <x v="3"/>
    <s v="QT1"/>
    <s v="E54000060"/>
    <x v="26"/>
    <s v="52R"/>
    <s v="E38000243"/>
    <s v="NHS Nottingham and Nottinghamshire ICB - 52R"/>
    <x v="4"/>
    <n v="2325"/>
  </r>
  <r>
    <s v="Apr"/>
    <s v="2024"/>
    <x v="7"/>
    <d v="2024-04-30T00:00:00"/>
    <s v="Y60"/>
    <s v="E40000011"/>
    <x v="3"/>
    <s v="QT1"/>
    <s v="E54000060"/>
    <x v="26"/>
    <s v="52R"/>
    <s v="E38000243"/>
    <s v="NHS Nottingham and Nottinghamshire ICB - 52R"/>
    <x v="5"/>
    <n v="2735"/>
  </r>
  <r>
    <s v="Apr"/>
    <s v="2024"/>
    <x v="7"/>
    <d v="2024-04-30T00:00:00"/>
    <s v="Y60"/>
    <s v="E40000011"/>
    <x v="3"/>
    <s v="QUA"/>
    <s v="E54000062"/>
    <x v="27"/>
    <s v="D2P2L"/>
    <s v="E38000259"/>
    <s v="NHS Black Country ICB - D2P2L"/>
    <x v="0"/>
    <n v="215"/>
  </r>
  <r>
    <s v="Apr"/>
    <s v="2024"/>
    <x v="7"/>
    <d v="2024-04-30T00:00:00"/>
    <s v="Y60"/>
    <s v="E40000011"/>
    <x v="3"/>
    <s v="QUA"/>
    <s v="E54000062"/>
    <x v="27"/>
    <s v="D2P2L"/>
    <s v="E38000259"/>
    <s v="NHS Black Country ICB - D2P2L"/>
    <x v="1"/>
    <s v="*"/>
  </r>
  <r>
    <s v="Apr"/>
    <s v="2024"/>
    <x v="7"/>
    <d v="2024-04-30T00:00:00"/>
    <s v="Y60"/>
    <s v="E40000011"/>
    <x v="3"/>
    <s v="QUA"/>
    <s v="E54000062"/>
    <x v="27"/>
    <s v="D2P2L"/>
    <s v="E38000259"/>
    <s v="NHS Black Country ICB - D2P2L"/>
    <x v="2"/>
    <n v="600"/>
  </r>
  <r>
    <s v="Apr"/>
    <s v="2024"/>
    <x v="7"/>
    <d v="2024-04-30T00:00:00"/>
    <s v="Y60"/>
    <s v="E40000011"/>
    <x v="3"/>
    <s v="QUA"/>
    <s v="E54000062"/>
    <x v="27"/>
    <s v="D2P2L"/>
    <s v="E38000259"/>
    <s v="NHS Black Country ICB - D2P2L"/>
    <x v="3"/>
    <n v="4000"/>
  </r>
  <r>
    <s v="Apr"/>
    <s v="2024"/>
    <x v="7"/>
    <d v="2024-04-30T00:00:00"/>
    <s v="Y60"/>
    <s v="E40000011"/>
    <x v="3"/>
    <s v="QUA"/>
    <s v="E54000062"/>
    <x v="27"/>
    <s v="D2P2L"/>
    <s v="E38000259"/>
    <s v="NHS Black Country ICB - D2P2L"/>
    <x v="4"/>
    <n v="2360"/>
  </r>
  <r>
    <s v="Apr"/>
    <s v="2024"/>
    <x v="7"/>
    <d v="2024-04-30T00:00:00"/>
    <s v="Y60"/>
    <s v="E40000011"/>
    <x v="3"/>
    <s v="QUA"/>
    <s v="E54000062"/>
    <x v="27"/>
    <s v="D2P2L"/>
    <s v="E38000259"/>
    <s v="NHS Black Country ICB - D2P2L"/>
    <x v="5"/>
    <n v="2410"/>
  </r>
  <r>
    <s v="Apr"/>
    <s v="2024"/>
    <x v="7"/>
    <d v="2024-04-30T00:00:00"/>
    <s v="Y60"/>
    <s v="E40000011"/>
    <x v="3"/>
    <s v="QWU"/>
    <s v="E54000018"/>
    <x v="28"/>
    <s v="B2M3M"/>
    <s v="E38000251"/>
    <s v="NHS Coventry and Warwickshire ICB - B2M3M"/>
    <x v="0"/>
    <n v="40"/>
  </r>
  <r>
    <s v="Apr"/>
    <s v="2024"/>
    <x v="7"/>
    <d v="2024-04-30T00:00:00"/>
    <s v="Y60"/>
    <s v="E40000011"/>
    <x v="3"/>
    <s v="QWU"/>
    <s v="E54000018"/>
    <x v="28"/>
    <s v="B2M3M"/>
    <s v="E38000251"/>
    <s v="NHS Coventry and Warwickshire ICB - B2M3M"/>
    <x v="1"/>
    <s v="*"/>
  </r>
  <r>
    <s v="Apr"/>
    <s v="2024"/>
    <x v="7"/>
    <d v="2024-04-30T00:00:00"/>
    <s v="Y60"/>
    <s v="E40000011"/>
    <x v="3"/>
    <s v="QWU"/>
    <s v="E54000018"/>
    <x v="28"/>
    <s v="B2M3M"/>
    <s v="E38000251"/>
    <s v="NHS Coventry and Warwickshire ICB - B2M3M"/>
    <x v="2"/>
    <n v="575"/>
  </r>
  <r>
    <s v="Apr"/>
    <s v="2024"/>
    <x v="7"/>
    <d v="2024-04-30T00:00:00"/>
    <s v="Y60"/>
    <s v="E40000011"/>
    <x v="3"/>
    <s v="QWU"/>
    <s v="E54000018"/>
    <x v="28"/>
    <s v="B2M3M"/>
    <s v="E38000251"/>
    <s v="NHS Coventry and Warwickshire ICB - B2M3M"/>
    <x v="3"/>
    <n v="3925"/>
  </r>
  <r>
    <s v="Apr"/>
    <s v="2024"/>
    <x v="7"/>
    <d v="2024-04-30T00:00:00"/>
    <s v="Y60"/>
    <s v="E40000011"/>
    <x v="3"/>
    <s v="QWU"/>
    <s v="E54000018"/>
    <x v="28"/>
    <s v="B2M3M"/>
    <s v="E38000251"/>
    <s v="NHS Coventry and Warwickshire ICB - B2M3M"/>
    <x v="4"/>
    <n v="710"/>
  </r>
  <r>
    <s v="Apr"/>
    <s v="2024"/>
    <x v="7"/>
    <d v="2024-04-30T00:00:00"/>
    <s v="Y60"/>
    <s v="E40000011"/>
    <x v="3"/>
    <s v="QWU"/>
    <s v="E54000018"/>
    <x v="28"/>
    <s v="B2M3M"/>
    <s v="E38000251"/>
    <s v="NHS Coventry and Warwickshire ICB - B2M3M"/>
    <x v="5"/>
    <n v="2055"/>
  </r>
  <r>
    <s v="Apr"/>
    <s v="2024"/>
    <x v="7"/>
    <d v="2024-04-30T00:00:00"/>
    <s v="Y61"/>
    <s v="E40000013"/>
    <x v="4"/>
    <s v="QH8"/>
    <s v="E54000026"/>
    <x v="29"/>
    <s v="06Q"/>
    <s v="E38000106"/>
    <s v="NHS Mid and South Essex ICB - 06Q"/>
    <x v="0"/>
    <n v="55"/>
  </r>
  <r>
    <s v="Apr"/>
    <s v="2024"/>
    <x v="7"/>
    <d v="2024-04-30T00:00:00"/>
    <s v="Y61"/>
    <s v="E40000013"/>
    <x v="4"/>
    <s v="QH8"/>
    <s v="E54000026"/>
    <x v="29"/>
    <s v="06Q"/>
    <s v="E38000106"/>
    <s v="NHS Mid and South Essex ICB - 06Q"/>
    <x v="1"/>
    <s v="*"/>
  </r>
  <r>
    <s v="Apr"/>
    <s v="2024"/>
    <x v="7"/>
    <d v="2024-04-30T00:00:00"/>
    <s v="Y61"/>
    <s v="E40000013"/>
    <x v="4"/>
    <s v="QH8"/>
    <s v="E54000026"/>
    <x v="29"/>
    <s v="06Q"/>
    <s v="E38000106"/>
    <s v="NHS Mid and South Essex ICB - 06Q"/>
    <x v="2"/>
    <n v="120"/>
  </r>
  <r>
    <s v="Apr"/>
    <s v="2024"/>
    <x v="7"/>
    <d v="2024-04-30T00:00:00"/>
    <s v="Y61"/>
    <s v="E40000013"/>
    <x v="4"/>
    <s v="QH8"/>
    <s v="E54000026"/>
    <x v="29"/>
    <s v="06Q"/>
    <s v="E38000106"/>
    <s v="NHS Mid and South Essex ICB - 06Q"/>
    <x v="3"/>
    <n v="530"/>
  </r>
  <r>
    <s v="Apr"/>
    <s v="2024"/>
    <x v="7"/>
    <d v="2024-04-30T00:00:00"/>
    <s v="Y61"/>
    <s v="E40000013"/>
    <x v="4"/>
    <s v="QH8"/>
    <s v="E54000026"/>
    <x v="29"/>
    <s v="06Q"/>
    <s v="E38000106"/>
    <s v="NHS Mid and South Essex ICB - 06Q"/>
    <x v="4"/>
    <n v="1640"/>
  </r>
  <r>
    <s v="Apr"/>
    <s v="2024"/>
    <x v="7"/>
    <d v="2024-04-30T00:00:00"/>
    <s v="Y61"/>
    <s v="E40000013"/>
    <x v="4"/>
    <s v="QH8"/>
    <s v="E54000026"/>
    <x v="29"/>
    <s v="06Q"/>
    <s v="E38000106"/>
    <s v="NHS Mid and South Essex ICB - 06Q"/>
    <x v="5"/>
    <n v="1185"/>
  </r>
  <r>
    <s v="Apr"/>
    <s v="2024"/>
    <x v="7"/>
    <d v="2024-04-30T00:00:00"/>
    <s v="Y61"/>
    <s v="E40000013"/>
    <x v="4"/>
    <s v="QH8"/>
    <s v="E54000026"/>
    <x v="29"/>
    <s v="07G"/>
    <s v="E38000185"/>
    <s v="NHS Mid and South Essex ICB - 07G"/>
    <x v="0"/>
    <s v="*"/>
  </r>
  <r>
    <s v="Apr"/>
    <s v="2024"/>
    <x v="7"/>
    <d v="2024-04-30T00:00:00"/>
    <s v="Y61"/>
    <s v="E40000013"/>
    <x v="4"/>
    <s v="QH8"/>
    <s v="E54000026"/>
    <x v="29"/>
    <s v="07G"/>
    <s v="E38000185"/>
    <s v="NHS Mid and South Essex ICB - 07G"/>
    <x v="1"/>
    <s v="*"/>
  </r>
  <r>
    <s v="Apr"/>
    <s v="2024"/>
    <x v="7"/>
    <d v="2024-04-30T00:00:00"/>
    <s v="Y61"/>
    <s v="E40000013"/>
    <x v="4"/>
    <s v="QH8"/>
    <s v="E54000026"/>
    <x v="29"/>
    <s v="07G"/>
    <s v="E38000185"/>
    <s v="NHS Mid and South Essex ICB - 07G"/>
    <x v="2"/>
    <n v="30"/>
  </r>
  <r>
    <s v="Apr"/>
    <s v="2024"/>
    <x v="7"/>
    <d v="2024-04-30T00:00:00"/>
    <s v="Y61"/>
    <s v="E40000013"/>
    <x v="4"/>
    <s v="QH8"/>
    <s v="E54000026"/>
    <x v="29"/>
    <s v="07G"/>
    <s v="E38000185"/>
    <s v="NHS Mid and South Essex ICB - 07G"/>
    <x v="3"/>
    <n v="245"/>
  </r>
  <r>
    <s v="Apr"/>
    <s v="2024"/>
    <x v="7"/>
    <d v="2024-04-30T00:00:00"/>
    <s v="Y61"/>
    <s v="E40000013"/>
    <x v="4"/>
    <s v="QH8"/>
    <s v="E54000026"/>
    <x v="29"/>
    <s v="07G"/>
    <s v="E38000185"/>
    <s v="NHS Mid and South Essex ICB - 07G"/>
    <x v="4"/>
    <n v="505"/>
  </r>
  <r>
    <s v="Apr"/>
    <s v="2024"/>
    <x v="7"/>
    <d v="2024-04-30T00:00:00"/>
    <s v="Y61"/>
    <s v="E40000013"/>
    <x v="4"/>
    <s v="QH8"/>
    <s v="E54000026"/>
    <x v="29"/>
    <s v="07G"/>
    <s v="E38000185"/>
    <s v="NHS Mid and South Essex ICB - 07G"/>
    <x v="5"/>
    <n v="325"/>
  </r>
  <r>
    <s v="Apr"/>
    <s v="2024"/>
    <x v="7"/>
    <d v="2024-04-30T00:00:00"/>
    <s v="Y61"/>
    <s v="E40000013"/>
    <x v="4"/>
    <s v="QH8"/>
    <s v="E54000026"/>
    <x v="29"/>
    <s v="99E"/>
    <s v="E38000007"/>
    <s v="NHS Mid and South Essex ICB - 99E"/>
    <x v="0"/>
    <n v="15"/>
  </r>
  <r>
    <s v="Apr"/>
    <s v="2024"/>
    <x v="7"/>
    <d v="2024-04-30T00:00:00"/>
    <s v="Y61"/>
    <s v="E40000013"/>
    <x v="4"/>
    <s v="QH8"/>
    <s v="E54000026"/>
    <x v="29"/>
    <s v="99E"/>
    <s v="E38000007"/>
    <s v="NHS Mid and South Essex ICB - 99E"/>
    <x v="1"/>
    <s v="*"/>
  </r>
  <r>
    <s v="Apr"/>
    <s v="2024"/>
    <x v="7"/>
    <d v="2024-04-30T00:00:00"/>
    <s v="Y61"/>
    <s v="E40000013"/>
    <x v="4"/>
    <s v="QH8"/>
    <s v="E54000026"/>
    <x v="29"/>
    <s v="99E"/>
    <s v="E38000007"/>
    <s v="NHS Mid and South Essex ICB - 99E"/>
    <x v="2"/>
    <n v="100"/>
  </r>
  <r>
    <s v="Apr"/>
    <s v="2024"/>
    <x v="7"/>
    <d v="2024-04-30T00:00:00"/>
    <s v="Y61"/>
    <s v="E40000013"/>
    <x v="4"/>
    <s v="QH8"/>
    <s v="E54000026"/>
    <x v="29"/>
    <s v="99E"/>
    <s v="E38000007"/>
    <s v="NHS Mid and South Essex ICB - 99E"/>
    <x v="3"/>
    <n v="610"/>
  </r>
  <r>
    <s v="Apr"/>
    <s v="2024"/>
    <x v="7"/>
    <d v="2024-04-30T00:00:00"/>
    <s v="Y61"/>
    <s v="E40000013"/>
    <x v="4"/>
    <s v="QH8"/>
    <s v="E54000026"/>
    <x v="29"/>
    <s v="99E"/>
    <s v="E38000007"/>
    <s v="NHS Mid and South Essex ICB - 99E"/>
    <x v="4"/>
    <n v="775"/>
  </r>
  <r>
    <s v="Apr"/>
    <s v="2024"/>
    <x v="7"/>
    <d v="2024-04-30T00:00:00"/>
    <s v="Y61"/>
    <s v="E40000013"/>
    <x v="4"/>
    <s v="QH8"/>
    <s v="E54000026"/>
    <x v="29"/>
    <s v="99E"/>
    <s v="E38000007"/>
    <s v="NHS Mid and South Essex ICB - 99E"/>
    <x v="5"/>
    <n v="600"/>
  </r>
  <r>
    <s v="Apr"/>
    <s v="2024"/>
    <x v="7"/>
    <d v="2024-04-30T00:00:00"/>
    <s v="Y61"/>
    <s v="E40000013"/>
    <x v="4"/>
    <s v="QH8"/>
    <s v="E54000026"/>
    <x v="29"/>
    <s v="99F"/>
    <s v="E38000030"/>
    <s v="NHS Mid and South Essex ICB - 99F"/>
    <x v="0"/>
    <s v="*"/>
  </r>
  <r>
    <s v="Apr"/>
    <s v="2024"/>
    <x v="7"/>
    <d v="2024-04-30T00:00:00"/>
    <s v="Y61"/>
    <s v="E40000013"/>
    <x v="4"/>
    <s v="QH8"/>
    <s v="E54000026"/>
    <x v="29"/>
    <s v="99F"/>
    <s v="E38000030"/>
    <s v="NHS Mid and South Essex ICB - 99F"/>
    <x v="1"/>
    <s v="*"/>
  </r>
  <r>
    <s v="Apr"/>
    <s v="2024"/>
    <x v="7"/>
    <d v="2024-04-30T00:00:00"/>
    <s v="Y61"/>
    <s v="E40000013"/>
    <x v="4"/>
    <s v="QH8"/>
    <s v="E54000026"/>
    <x v="29"/>
    <s v="99F"/>
    <s v="E38000030"/>
    <s v="NHS Mid and South Essex ICB - 99F"/>
    <x v="2"/>
    <n v="35"/>
  </r>
  <r>
    <s v="Apr"/>
    <s v="2024"/>
    <x v="7"/>
    <d v="2024-04-30T00:00:00"/>
    <s v="Y61"/>
    <s v="E40000013"/>
    <x v="4"/>
    <s v="QH8"/>
    <s v="E54000026"/>
    <x v="29"/>
    <s v="99F"/>
    <s v="E38000030"/>
    <s v="NHS Mid and South Essex ICB - 99F"/>
    <x v="3"/>
    <n v="150"/>
  </r>
  <r>
    <s v="Apr"/>
    <s v="2024"/>
    <x v="7"/>
    <d v="2024-04-30T00:00:00"/>
    <s v="Y61"/>
    <s v="E40000013"/>
    <x v="4"/>
    <s v="QH8"/>
    <s v="E54000026"/>
    <x v="29"/>
    <s v="99F"/>
    <s v="E38000030"/>
    <s v="NHS Mid and South Essex ICB - 99F"/>
    <x v="4"/>
    <n v="1430"/>
  </r>
  <r>
    <s v="Apr"/>
    <s v="2024"/>
    <x v="7"/>
    <d v="2024-04-30T00:00:00"/>
    <s v="Y61"/>
    <s v="E40000013"/>
    <x v="4"/>
    <s v="QH8"/>
    <s v="E54000026"/>
    <x v="29"/>
    <s v="99F"/>
    <s v="E38000030"/>
    <s v="NHS Mid and South Essex ICB - 99F"/>
    <x v="5"/>
    <n v="510"/>
  </r>
  <r>
    <s v="Apr"/>
    <s v="2024"/>
    <x v="7"/>
    <d v="2024-04-30T00:00:00"/>
    <s v="Y61"/>
    <s v="E40000013"/>
    <x v="4"/>
    <s v="QH8"/>
    <s v="E54000026"/>
    <x v="29"/>
    <s v="99G"/>
    <s v="E38000168"/>
    <s v="NHS Mid and South Essex ICB - 99G"/>
    <x v="0"/>
    <n v="5"/>
  </r>
  <r>
    <s v="Apr"/>
    <s v="2024"/>
    <x v="7"/>
    <d v="2024-04-30T00:00:00"/>
    <s v="Y61"/>
    <s v="E40000013"/>
    <x v="4"/>
    <s v="QH8"/>
    <s v="E54000026"/>
    <x v="29"/>
    <s v="99G"/>
    <s v="E38000168"/>
    <s v="NHS Mid and South Essex ICB - 99G"/>
    <x v="1"/>
    <s v="*"/>
  </r>
  <r>
    <s v="Apr"/>
    <s v="2024"/>
    <x v="7"/>
    <d v="2024-04-30T00:00:00"/>
    <s v="Y61"/>
    <s v="E40000013"/>
    <x v="4"/>
    <s v="QH8"/>
    <s v="E54000026"/>
    <x v="29"/>
    <s v="99G"/>
    <s v="E38000168"/>
    <s v="NHS Mid and South Essex ICB - 99G"/>
    <x v="2"/>
    <n v="105"/>
  </r>
  <r>
    <s v="Apr"/>
    <s v="2024"/>
    <x v="7"/>
    <d v="2024-04-30T00:00:00"/>
    <s v="Y61"/>
    <s v="E40000013"/>
    <x v="4"/>
    <s v="QH8"/>
    <s v="E54000026"/>
    <x v="29"/>
    <s v="99G"/>
    <s v="E38000168"/>
    <s v="NHS Mid and South Essex ICB - 99G"/>
    <x v="3"/>
    <n v="160"/>
  </r>
  <r>
    <s v="Apr"/>
    <s v="2024"/>
    <x v="7"/>
    <d v="2024-04-30T00:00:00"/>
    <s v="Y61"/>
    <s v="E40000013"/>
    <x v="4"/>
    <s v="QH8"/>
    <s v="E54000026"/>
    <x v="29"/>
    <s v="99G"/>
    <s v="E38000168"/>
    <s v="NHS Mid and South Essex ICB - 99G"/>
    <x v="4"/>
    <n v="1160"/>
  </r>
  <r>
    <s v="Apr"/>
    <s v="2024"/>
    <x v="7"/>
    <d v="2024-04-30T00:00:00"/>
    <s v="Y61"/>
    <s v="E40000013"/>
    <x v="4"/>
    <s v="QH8"/>
    <s v="E54000026"/>
    <x v="29"/>
    <s v="99G"/>
    <s v="E38000168"/>
    <s v="NHS Mid and South Essex ICB - 99G"/>
    <x v="5"/>
    <n v="685"/>
  </r>
  <r>
    <s v="Apr"/>
    <s v="2024"/>
    <x v="7"/>
    <d v="2024-04-30T00:00:00"/>
    <s v="Y61"/>
    <s v="E40000013"/>
    <x v="4"/>
    <s v="QHG"/>
    <s v="E54000024"/>
    <x v="30"/>
    <s v="M1J4Y"/>
    <s v="E38000249"/>
    <s v="NHS Bedfordshire, Luton and Milton Keynes ICB - M1J4Y"/>
    <x v="0"/>
    <n v="135"/>
  </r>
  <r>
    <s v="Apr"/>
    <s v="2024"/>
    <x v="7"/>
    <d v="2024-04-30T00:00:00"/>
    <s v="Y61"/>
    <s v="E40000013"/>
    <x v="4"/>
    <s v="QHG"/>
    <s v="E54000024"/>
    <x v="30"/>
    <s v="M1J4Y"/>
    <s v="E38000249"/>
    <s v="NHS Bedfordshire, Luton and Milton Keynes ICB - M1J4Y"/>
    <x v="1"/>
    <n v="10"/>
  </r>
  <r>
    <s v="Apr"/>
    <s v="2024"/>
    <x v="7"/>
    <d v="2024-04-30T00:00:00"/>
    <s v="Y61"/>
    <s v="E40000013"/>
    <x v="4"/>
    <s v="QHG"/>
    <s v="E54000024"/>
    <x v="30"/>
    <s v="M1J4Y"/>
    <s v="E38000249"/>
    <s v="NHS Bedfordshire, Luton and Milton Keynes ICB - M1J4Y"/>
    <x v="2"/>
    <n v="170"/>
  </r>
  <r>
    <s v="Apr"/>
    <s v="2024"/>
    <x v="7"/>
    <d v="2024-04-30T00:00:00"/>
    <s v="Y61"/>
    <s v="E40000013"/>
    <x v="4"/>
    <s v="QHG"/>
    <s v="E54000024"/>
    <x v="30"/>
    <s v="M1J4Y"/>
    <s v="E38000249"/>
    <s v="NHS Bedfordshire, Luton and Milton Keynes ICB - M1J4Y"/>
    <x v="3"/>
    <n v="2005"/>
  </r>
  <r>
    <s v="Apr"/>
    <s v="2024"/>
    <x v="7"/>
    <d v="2024-04-30T00:00:00"/>
    <s v="Y61"/>
    <s v="E40000013"/>
    <x v="4"/>
    <s v="QHG"/>
    <s v="E54000024"/>
    <x v="30"/>
    <s v="M1J4Y"/>
    <s v="E38000249"/>
    <s v="NHS Bedfordshire, Luton and Milton Keynes ICB - M1J4Y"/>
    <x v="4"/>
    <n v="2715"/>
  </r>
  <r>
    <s v="Apr"/>
    <s v="2024"/>
    <x v="7"/>
    <d v="2024-04-30T00:00:00"/>
    <s v="Y61"/>
    <s v="E40000013"/>
    <x v="4"/>
    <s v="QHG"/>
    <s v="E54000024"/>
    <x v="30"/>
    <s v="M1J4Y"/>
    <s v="E38000249"/>
    <s v="NHS Bedfordshire, Luton and Milton Keynes ICB - M1J4Y"/>
    <x v="5"/>
    <n v="2245"/>
  </r>
  <r>
    <s v="Apr"/>
    <s v="2024"/>
    <x v="7"/>
    <d v="2024-04-30T00:00:00"/>
    <s v="Y61"/>
    <s v="E40000013"/>
    <x v="4"/>
    <s v="QJG"/>
    <s v="E54000023"/>
    <x v="31"/>
    <s v="06L"/>
    <s v="E38000086"/>
    <s v="NHS Suffolk and North East Essex ICB - 06L"/>
    <x v="0"/>
    <n v="35"/>
  </r>
  <r>
    <s v="Apr"/>
    <s v="2024"/>
    <x v="7"/>
    <d v="2024-04-30T00:00:00"/>
    <s v="Y61"/>
    <s v="E40000013"/>
    <x v="4"/>
    <s v="QJG"/>
    <s v="E54000023"/>
    <x v="31"/>
    <s v="06L"/>
    <s v="E38000086"/>
    <s v="NHS Suffolk and North East Essex ICB - 06L"/>
    <x v="1"/>
    <s v="*"/>
  </r>
  <r>
    <s v="Apr"/>
    <s v="2024"/>
    <x v="7"/>
    <d v="2024-04-30T00:00:00"/>
    <s v="Y61"/>
    <s v="E40000013"/>
    <x v="4"/>
    <s v="QJG"/>
    <s v="E54000023"/>
    <x v="31"/>
    <s v="06L"/>
    <s v="E38000086"/>
    <s v="NHS Suffolk and North East Essex ICB - 06L"/>
    <x v="2"/>
    <n v="175"/>
  </r>
  <r>
    <s v="Apr"/>
    <s v="2024"/>
    <x v="7"/>
    <d v="2024-04-30T00:00:00"/>
    <s v="Y61"/>
    <s v="E40000013"/>
    <x v="4"/>
    <s v="QJG"/>
    <s v="E54000023"/>
    <x v="31"/>
    <s v="06L"/>
    <s v="E38000086"/>
    <s v="NHS Suffolk and North East Essex ICB - 06L"/>
    <x v="3"/>
    <n v="1455"/>
  </r>
  <r>
    <s v="Apr"/>
    <s v="2024"/>
    <x v="7"/>
    <d v="2024-04-30T00:00:00"/>
    <s v="Y61"/>
    <s v="E40000013"/>
    <x v="4"/>
    <s v="QJG"/>
    <s v="E54000023"/>
    <x v="31"/>
    <s v="06L"/>
    <s v="E38000086"/>
    <s v="NHS Suffolk and North East Essex ICB - 06L"/>
    <x v="4"/>
    <n v="720"/>
  </r>
  <r>
    <s v="Apr"/>
    <s v="2024"/>
    <x v="7"/>
    <d v="2024-04-30T00:00:00"/>
    <s v="Y61"/>
    <s v="E40000013"/>
    <x v="4"/>
    <s v="QJG"/>
    <s v="E54000023"/>
    <x v="31"/>
    <s v="06L"/>
    <s v="E38000086"/>
    <s v="NHS Suffolk and North East Essex ICB - 06L"/>
    <x v="5"/>
    <n v="1385"/>
  </r>
  <r>
    <s v="Apr"/>
    <s v="2024"/>
    <x v="7"/>
    <d v="2024-04-30T00:00:00"/>
    <s v="Y61"/>
    <s v="E40000013"/>
    <x v="4"/>
    <s v="QJG"/>
    <s v="E54000023"/>
    <x v="31"/>
    <s v="06T"/>
    <s v="E38000117"/>
    <s v="NHS Suffolk and North East Essex ICB - 06T"/>
    <x v="0"/>
    <n v="30"/>
  </r>
  <r>
    <s v="Apr"/>
    <s v="2024"/>
    <x v="7"/>
    <d v="2024-04-30T00:00:00"/>
    <s v="Y61"/>
    <s v="E40000013"/>
    <x v="4"/>
    <s v="QJG"/>
    <s v="E54000023"/>
    <x v="31"/>
    <s v="06T"/>
    <s v="E38000117"/>
    <s v="NHS Suffolk and North East Essex ICB - 06T"/>
    <x v="1"/>
    <s v="*"/>
  </r>
  <r>
    <s v="Apr"/>
    <s v="2024"/>
    <x v="7"/>
    <d v="2024-04-30T00:00:00"/>
    <s v="Y61"/>
    <s v="E40000013"/>
    <x v="4"/>
    <s v="QJG"/>
    <s v="E54000023"/>
    <x v="31"/>
    <s v="06T"/>
    <s v="E38000117"/>
    <s v="NHS Suffolk and North East Essex ICB - 06T"/>
    <x v="2"/>
    <n v="210"/>
  </r>
  <r>
    <s v="Apr"/>
    <s v="2024"/>
    <x v="7"/>
    <d v="2024-04-30T00:00:00"/>
    <s v="Y61"/>
    <s v="E40000013"/>
    <x v="4"/>
    <s v="QJG"/>
    <s v="E54000023"/>
    <x v="31"/>
    <s v="06T"/>
    <s v="E38000117"/>
    <s v="NHS Suffolk and North East Essex ICB - 06T"/>
    <x v="3"/>
    <n v="2125"/>
  </r>
  <r>
    <s v="Apr"/>
    <s v="2024"/>
    <x v="7"/>
    <d v="2024-04-30T00:00:00"/>
    <s v="Y61"/>
    <s v="E40000013"/>
    <x v="4"/>
    <s v="QJG"/>
    <s v="E54000023"/>
    <x v="31"/>
    <s v="06T"/>
    <s v="E38000117"/>
    <s v="NHS Suffolk and North East Essex ICB - 06T"/>
    <x v="4"/>
    <n v="325"/>
  </r>
  <r>
    <s v="Apr"/>
    <s v="2024"/>
    <x v="7"/>
    <d v="2024-04-30T00:00:00"/>
    <s v="Y61"/>
    <s v="E40000013"/>
    <x v="4"/>
    <s v="QJG"/>
    <s v="E54000023"/>
    <x v="31"/>
    <s v="06T"/>
    <s v="E38000117"/>
    <s v="NHS Suffolk and North East Essex ICB - 06T"/>
    <x v="5"/>
    <n v="1160"/>
  </r>
  <r>
    <s v="Apr"/>
    <s v="2024"/>
    <x v="7"/>
    <d v="2024-04-30T00:00:00"/>
    <s v="Y61"/>
    <s v="E40000013"/>
    <x v="4"/>
    <s v="QJG"/>
    <s v="E54000023"/>
    <x v="31"/>
    <s v="07K"/>
    <s v="E38000204"/>
    <s v="NHS Suffolk and North East Essex ICB - 07K"/>
    <x v="0"/>
    <s v="*"/>
  </r>
  <r>
    <s v="Apr"/>
    <s v="2024"/>
    <x v="7"/>
    <d v="2024-04-30T00:00:00"/>
    <s v="Y61"/>
    <s v="E40000013"/>
    <x v="4"/>
    <s v="QJG"/>
    <s v="E54000023"/>
    <x v="31"/>
    <s v="07K"/>
    <s v="E38000204"/>
    <s v="NHS Suffolk and North East Essex ICB - 07K"/>
    <x v="1"/>
    <s v="*"/>
  </r>
  <r>
    <s v="Apr"/>
    <s v="2024"/>
    <x v="7"/>
    <d v="2024-04-30T00:00:00"/>
    <s v="Y61"/>
    <s v="E40000013"/>
    <x v="4"/>
    <s v="QJG"/>
    <s v="E54000023"/>
    <x v="31"/>
    <s v="07K"/>
    <s v="E38000204"/>
    <s v="NHS Suffolk and North East Essex ICB - 07K"/>
    <x v="2"/>
    <n v="90"/>
  </r>
  <r>
    <s v="Apr"/>
    <s v="2024"/>
    <x v="7"/>
    <d v="2024-04-30T00:00:00"/>
    <s v="Y61"/>
    <s v="E40000013"/>
    <x v="4"/>
    <s v="QJG"/>
    <s v="E54000023"/>
    <x v="31"/>
    <s v="07K"/>
    <s v="E38000204"/>
    <s v="NHS Suffolk and North East Essex ICB - 07K"/>
    <x v="3"/>
    <n v="1165"/>
  </r>
  <r>
    <s v="Apr"/>
    <s v="2024"/>
    <x v="7"/>
    <d v="2024-04-30T00:00:00"/>
    <s v="Y61"/>
    <s v="E40000013"/>
    <x v="4"/>
    <s v="QJG"/>
    <s v="E54000023"/>
    <x v="31"/>
    <s v="07K"/>
    <s v="E38000204"/>
    <s v="NHS Suffolk and North East Essex ICB - 07K"/>
    <x v="4"/>
    <n v="335"/>
  </r>
  <r>
    <s v="Apr"/>
    <s v="2024"/>
    <x v="7"/>
    <d v="2024-04-30T00:00:00"/>
    <s v="Y61"/>
    <s v="E40000013"/>
    <x v="4"/>
    <s v="QJG"/>
    <s v="E54000023"/>
    <x v="31"/>
    <s v="07K"/>
    <s v="E38000204"/>
    <s v="NHS Suffolk and North East Essex ICB - 07K"/>
    <x v="5"/>
    <n v="745"/>
  </r>
  <r>
    <s v="Apr"/>
    <s v="2024"/>
    <x v="7"/>
    <d v="2024-04-30T00:00:00"/>
    <s v="Y61"/>
    <s v="E40000013"/>
    <x v="4"/>
    <s v="QM7"/>
    <s v="E54000025"/>
    <x v="32"/>
    <s v="06K"/>
    <s v="E38000049"/>
    <s v="NHS Hertfordshire and West Essex ICB - 06K"/>
    <x v="0"/>
    <n v="45"/>
  </r>
  <r>
    <s v="Apr"/>
    <s v="2024"/>
    <x v="7"/>
    <d v="2024-04-30T00:00:00"/>
    <s v="Y61"/>
    <s v="E40000013"/>
    <x v="4"/>
    <s v="QM7"/>
    <s v="E54000025"/>
    <x v="32"/>
    <s v="06K"/>
    <s v="E38000049"/>
    <s v="NHS Hertfordshire and West Essex ICB - 06K"/>
    <x v="1"/>
    <n v="5"/>
  </r>
  <r>
    <s v="Apr"/>
    <s v="2024"/>
    <x v="7"/>
    <d v="2024-04-30T00:00:00"/>
    <s v="Y61"/>
    <s v="E40000013"/>
    <x v="4"/>
    <s v="QM7"/>
    <s v="E54000025"/>
    <x v="32"/>
    <s v="06K"/>
    <s v="E38000049"/>
    <s v="NHS Hertfordshire and West Essex ICB - 06K"/>
    <x v="2"/>
    <n v="305"/>
  </r>
  <r>
    <s v="Apr"/>
    <s v="2024"/>
    <x v="7"/>
    <d v="2024-04-30T00:00:00"/>
    <s v="Y61"/>
    <s v="E40000013"/>
    <x v="4"/>
    <s v="QM7"/>
    <s v="E54000025"/>
    <x v="32"/>
    <s v="06K"/>
    <s v="E38000049"/>
    <s v="NHS Hertfordshire and West Essex ICB - 06K"/>
    <x v="3"/>
    <n v="1390"/>
  </r>
  <r>
    <s v="Apr"/>
    <s v="2024"/>
    <x v="7"/>
    <d v="2024-04-30T00:00:00"/>
    <s v="Y61"/>
    <s v="E40000013"/>
    <x v="4"/>
    <s v="QM7"/>
    <s v="E54000025"/>
    <x v="32"/>
    <s v="06K"/>
    <s v="E38000049"/>
    <s v="NHS Hertfordshire and West Essex ICB - 06K"/>
    <x v="4"/>
    <n v="1720"/>
  </r>
  <r>
    <s v="Apr"/>
    <s v="2024"/>
    <x v="7"/>
    <d v="2024-04-30T00:00:00"/>
    <s v="Y61"/>
    <s v="E40000013"/>
    <x v="4"/>
    <s v="QM7"/>
    <s v="E54000025"/>
    <x v="32"/>
    <s v="06K"/>
    <s v="E38000049"/>
    <s v="NHS Hertfordshire and West Essex ICB - 06K"/>
    <x v="5"/>
    <n v="1305"/>
  </r>
  <r>
    <s v="Apr"/>
    <s v="2024"/>
    <x v="7"/>
    <d v="2024-04-30T00:00:00"/>
    <s v="Y61"/>
    <s v="E40000013"/>
    <x v="4"/>
    <s v="QM7"/>
    <s v="E54000025"/>
    <x v="32"/>
    <s v="06N"/>
    <s v="E38000079"/>
    <s v="NHS Hertfordshire and West Essex ICB - 06N"/>
    <x v="0"/>
    <n v="110"/>
  </r>
  <r>
    <s v="Apr"/>
    <s v="2024"/>
    <x v="7"/>
    <d v="2024-04-30T00:00:00"/>
    <s v="Y61"/>
    <s v="E40000013"/>
    <x v="4"/>
    <s v="QM7"/>
    <s v="E54000025"/>
    <x v="32"/>
    <s v="06N"/>
    <s v="E38000079"/>
    <s v="NHS Hertfordshire and West Essex ICB - 06N"/>
    <x v="1"/>
    <s v="*"/>
  </r>
  <r>
    <s v="Apr"/>
    <s v="2024"/>
    <x v="7"/>
    <d v="2024-04-30T00:00:00"/>
    <s v="Y61"/>
    <s v="E40000013"/>
    <x v="4"/>
    <s v="QM7"/>
    <s v="E54000025"/>
    <x v="32"/>
    <s v="06N"/>
    <s v="E38000079"/>
    <s v="NHS Hertfordshire and West Essex ICB - 06N"/>
    <x v="2"/>
    <n v="340"/>
  </r>
  <r>
    <s v="Apr"/>
    <s v="2024"/>
    <x v="7"/>
    <d v="2024-04-30T00:00:00"/>
    <s v="Y61"/>
    <s v="E40000013"/>
    <x v="4"/>
    <s v="QM7"/>
    <s v="E54000025"/>
    <x v="32"/>
    <s v="06N"/>
    <s v="E38000079"/>
    <s v="NHS Hertfordshire and West Essex ICB - 06N"/>
    <x v="3"/>
    <n v="2545"/>
  </r>
  <r>
    <s v="Apr"/>
    <s v="2024"/>
    <x v="7"/>
    <d v="2024-04-30T00:00:00"/>
    <s v="Y61"/>
    <s v="E40000013"/>
    <x v="4"/>
    <s v="QM7"/>
    <s v="E54000025"/>
    <x v="32"/>
    <s v="06N"/>
    <s v="E38000079"/>
    <s v="NHS Hertfordshire and West Essex ICB - 06N"/>
    <x v="4"/>
    <n v="485"/>
  </r>
  <r>
    <s v="Apr"/>
    <s v="2024"/>
    <x v="7"/>
    <d v="2024-04-30T00:00:00"/>
    <s v="Y61"/>
    <s v="E40000013"/>
    <x v="4"/>
    <s v="QM7"/>
    <s v="E54000025"/>
    <x v="32"/>
    <s v="06N"/>
    <s v="E38000079"/>
    <s v="NHS Hertfordshire and West Essex ICB - 06N"/>
    <x v="5"/>
    <n v="1280"/>
  </r>
  <r>
    <s v="Apr"/>
    <s v="2024"/>
    <x v="7"/>
    <d v="2024-04-30T00:00:00"/>
    <s v="Y61"/>
    <s v="E40000013"/>
    <x v="4"/>
    <s v="QM7"/>
    <s v="E54000025"/>
    <x v="32"/>
    <s v="07H"/>
    <s v="E38000197"/>
    <s v="NHS Hertfordshire and West Essex ICB - 07H"/>
    <x v="0"/>
    <n v="45"/>
  </r>
  <r>
    <s v="Apr"/>
    <s v="2024"/>
    <x v="7"/>
    <d v="2024-04-30T00:00:00"/>
    <s v="Y61"/>
    <s v="E40000013"/>
    <x v="4"/>
    <s v="QM7"/>
    <s v="E54000025"/>
    <x v="32"/>
    <s v="07H"/>
    <s v="E38000197"/>
    <s v="NHS Hertfordshire and West Essex ICB - 07H"/>
    <x v="1"/>
    <s v="*"/>
  </r>
  <r>
    <s v="Apr"/>
    <s v="2024"/>
    <x v="7"/>
    <d v="2024-04-30T00:00:00"/>
    <s v="Y61"/>
    <s v="E40000013"/>
    <x v="4"/>
    <s v="QM7"/>
    <s v="E54000025"/>
    <x v="32"/>
    <s v="07H"/>
    <s v="E38000197"/>
    <s v="NHS Hertfordshire and West Essex ICB - 07H"/>
    <x v="2"/>
    <n v="130"/>
  </r>
  <r>
    <s v="Apr"/>
    <s v="2024"/>
    <x v="7"/>
    <d v="2024-04-30T00:00:00"/>
    <s v="Y61"/>
    <s v="E40000013"/>
    <x v="4"/>
    <s v="QM7"/>
    <s v="E54000025"/>
    <x v="32"/>
    <s v="07H"/>
    <s v="E38000197"/>
    <s v="NHS Hertfordshire and West Essex ICB - 07H"/>
    <x v="3"/>
    <n v="770"/>
  </r>
  <r>
    <s v="Apr"/>
    <s v="2024"/>
    <x v="7"/>
    <d v="2024-04-30T00:00:00"/>
    <s v="Y61"/>
    <s v="E40000013"/>
    <x v="4"/>
    <s v="QM7"/>
    <s v="E54000025"/>
    <x v="32"/>
    <s v="07H"/>
    <s v="E38000197"/>
    <s v="NHS Hertfordshire and West Essex ICB - 07H"/>
    <x v="4"/>
    <n v="1095"/>
  </r>
  <r>
    <s v="Apr"/>
    <s v="2024"/>
    <x v="7"/>
    <d v="2024-04-30T00:00:00"/>
    <s v="Y61"/>
    <s v="E40000013"/>
    <x v="4"/>
    <s v="QM7"/>
    <s v="E54000025"/>
    <x v="32"/>
    <s v="07H"/>
    <s v="E38000197"/>
    <s v="NHS Hertfordshire and West Essex ICB - 07H"/>
    <x v="5"/>
    <n v="925"/>
  </r>
  <r>
    <s v="Apr"/>
    <s v="2024"/>
    <x v="7"/>
    <d v="2024-04-30T00:00:00"/>
    <s v="Y61"/>
    <s v="E40000013"/>
    <x v="4"/>
    <s v="QMM"/>
    <s v="E54000022"/>
    <x v="33"/>
    <s v="26A"/>
    <s v="E38000239"/>
    <s v="NHS Norfolk and Waveney ICB - 26A"/>
    <x v="0"/>
    <n v="90"/>
  </r>
  <r>
    <s v="Apr"/>
    <s v="2024"/>
    <x v="7"/>
    <d v="2024-04-30T00:00:00"/>
    <s v="Y61"/>
    <s v="E40000013"/>
    <x v="4"/>
    <s v="QMM"/>
    <s v="E54000022"/>
    <x v="33"/>
    <s v="26A"/>
    <s v="E38000239"/>
    <s v="NHS Norfolk and Waveney ICB - 26A"/>
    <x v="1"/>
    <s v="*"/>
  </r>
  <r>
    <s v="Apr"/>
    <s v="2024"/>
    <x v="7"/>
    <d v="2024-04-30T00:00:00"/>
    <s v="Y61"/>
    <s v="E40000013"/>
    <x v="4"/>
    <s v="QMM"/>
    <s v="E54000022"/>
    <x v="33"/>
    <s v="26A"/>
    <s v="E38000239"/>
    <s v="NHS Norfolk and Waveney ICB - 26A"/>
    <x v="2"/>
    <n v="105"/>
  </r>
  <r>
    <s v="Apr"/>
    <s v="2024"/>
    <x v="7"/>
    <d v="2024-04-30T00:00:00"/>
    <s v="Y61"/>
    <s v="E40000013"/>
    <x v="4"/>
    <s v="QMM"/>
    <s v="E54000022"/>
    <x v="33"/>
    <s v="26A"/>
    <s v="E38000239"/>
    <s v="NHS Norfolk and Waveney ICB - 26A"/>
    <x v="3"/>
    <n v="5065"/>
  </r>
  <r>
    <s v="Apr"/>
    <s v="2024"/>
    <x v="7"/>
    <d v="2024-04-30T00:00:00"/>
    <s v="Y61"/>
    <s v="E40000013"/>
    <x v="4"/>
    <s v="QMM"/>
    <s v="E54000022"/>
    <x v="33"/>
    <s v="26A"/>
    <s v="E38000239"/>
    <s v="NHS Norfolk and Waveney ICB - 26A"/>
    <x v="4"/>
    <n v="1930"/>
  </r>
  <r>
    <s v="Apr"/>
    <s v="2024"/>
    <x v="7"/>
    <d v="2024-04-30T00:00:00"/>
    <s v="Y61"/>
    <s v="E40000013"/>
    <x v="4"/>
    <s v="QMM"/>
    <s v="E54000022"/>
    <x v="33"/>
    <s v="26A"/>
    <s v="E38000239"/>
    <s v="NHS Norfolk and Waveney ICB - 26A"/>
    <x v="5"/>
    <n v="4125"/>
  </r>
  <r>
    <s v="Apr"/>
    <s v="2024"/>
    <x v="7"/>
    <d v="2024-04-30T00:00:00"/>
    <s v="Y61"/>
    <s v="E40000013"/>
    <x v="4"/>
    <s v="QUE"/>
    <s v="E54000056"/>
    <x v="34"/>
    <s v="06H"/>
    <s v="E38000260"/>
    <s v="NHS Cambridgeshire and Peterborough ICB - 06H"/>
    <x v="0"/>
    <n v="195"/>
  </r>
  <r>
    <s v="Apr"/>
    <s v="2024"/>
    <x v="7"/>
    <d v="2024-04-30T00:00:00"/>
    <s v="Y61"/>
    <s v="E40000013"/>
    <x v="4"/>
    <s v="QUE"/>
    <s v="E54000056"/>
    <x v="34"/>
    <s v="06H"/>
    <s v="E38000260"/>
    <s v="NHS Cambridgeshire and Peterborough ICB - 06H"/>
    <x v="1"/>
    <n v="15"/>
  </r>
  <r>
    <s v="Apr"/>
    <s v="2024"/>
    <x v="7"/>
    <d v="2024-04-30T00:00:00"/>
    <s v="Y61"/>
    <s v="E40000013"/>
    <x v="4"/>
    <s v="QUE"/>
    <s v="E54000056"/>
    <x v="34"/>
    <s v="06H"/>
    <s v="E38000260"/>
    <s v="NHS Cambridgeshire and Peterborough ICB - 06H"/>
    <x v="2"/>
    <n v="275"/>
  </r>
  <r>
    <s v="Apr"/>
    <s v="2024"/>
    <x v="7"/>
    <d v="2024-04-30T00:00:00"/>
    <s v="Y61"/>
    <s v="E40000013"/>
    <x v="4"/>
    <s v="QUE"/>
    <s v="E54000056"/>
    <x v="34"/>
    <s v="06H"/>
    <s v="E38000260"/>
    <s v="NHS Cambridgeshire and Peterborough ICB - 06H"/>
    <x v="3"/>
    <n v="2140"/>
  </r>
  <r>
    <s v="Apr"/>
    <s v="2024"/>
    <x v="7"/>
    <d v="2024-04-30T00:00:00"/>
    <s v="Y61"/>
    <s v="E40000013"/>
    <x v="4"/>
    <s v="QUE"/>
    <s v="E54000056"/>
    <x v="34"/>
    <s v="06H"/>
    <s v="E38000260"/>
    <s v="NHS Cambridgeshire and Peterborough ICB - 06H"/>
    <x v="4"/>
    <n v="1920"/>
  </r>
  <r>
    <s v="Apr"/>
    <s v="2024"/>
    <x v="7"/>
    <d v="2024-04-30T00:00:00"/>
    <s v="Y61"/>
    <s v="E40000013"/>
    <x v="4"/>
    <s v="QUE"/>
    <s v="E54000056"/>
    <x v="34"/>
    <s v="06H"/>
    <s v="E38000260"/>
    <s v="NHS Cambridgeshire and Peterborough ICB - 06H"/>
    <x v="5"/>
    <n v="2215"/>
  </r>
  <r>
    <s v="Apr"/>
    <s v="2024"/>
    <x v="7"/>
    <d v="2024-04-30T00:00:00"/>
    <s v="Y62"/>
    <s v="E40000014"/>
    <x v="5"/>
    <s v="QE1"/>
    <s v="E54000048"/>
    <x v="35"/>
    <s v="00Q"/>
    <s v="E38000014"/>
    <s v="NHS Lancashire and South Cumbria ICB - 00Q"/>
    <x v="0"/>
    <n v="15"/>
  </r>
  <r>
    <s v="Apr"/>
    <s v="2024"/>
    <x v="7"/>
    <d v="2024-04-30T00:00:00"/>
    <s v="Y62"/>
    <s v="E40000014"/>
    <x v="5"/>
    <s v="QE1"/>
    <s v="E54000048"/>
    <x v="35"/>
    <s v="00Q"/>
    <s v="E38000014"/>
    <s v="NHS Lancashire and South Cumbria ICB - 00Q"/>
    <x v="1"/>
    <s v="*"/>
  </r>
  <r>
    <s v="Apr"/>
    <s v="2024"/>
    <x v="7"/>
    <d v="2024-04-30T00:00:00"/>
    <s v="Y62"/>
    <s v="E40000014"/>
    <x v="5"/>
    <s v="QE1"/>
    <s v="E54000048"/>
    <x v="35"/>
    <s v="00Q"/>
    <s v="E38000014"/>
    <s v="NHS Lancashire and South Cumbria ICB - 00Q"/>
    <x v="2"/>
    <n v="75"/>
  </r>
  <r>
    <s v="Apr"/>
    <s v="2024"/>
    <x v="7"/>
    <d v="2024-04-30T00:00:00"/>
    <s v="Y62"/>
    <s v="E40000014"/>
    <x v="5"/>
    <s v="QE1"/>
    <s v="E54000048"/>
    <x v="35"/>
    <s v="00Q"/>
    <s v="E38000014"/>
    <s v="NHS Lancashire and South Cumbria ICB - 00Q"/>
    <x v="3"/>
    <n v="530"/>
  </r>
  <r>
    <s v="Apr"/>
    <s v="2024"/>
    <x v="7"/>
    <d v="2024-04-30T00:00:00"/>
    <s v="Y62"/>
    <s v="E40000014"/>
    <x v="5"/>
    <s v="QE1"/>
    <s v="E54000048"/>
    <x v="35"/>
    <s v="00Q"/>
    <s v="E38000014"/>
    <s v="NHS Lancashire and South Cumbria ICB - 00Q"/>
    <x v="4"/>
    <n v="245"/>
  </r>
  <r>
    <s v="Apr"/>
    <s v="2024"/>
    <x v="7"/>
    <d v="2024-04-30T00:00:00"/>
    <s v="Y62"/>
    <s v="E40000014"/>
    <x v="5"/>
    <s v="QE1"/>
    <s v="E54000048"/>
    <x v="35"/>
    <s v="00Q"/>
    <s v="E38000014"/>
    <s v="NHS Lancashire and South Cumbria ICB - 00Q"/>
    <x v="5"/>
    <n v="225"/>
  </r>
  <r>
    <s v="Apr"/>
    <s v="2024"/>
    <x v="7"/>
    <d v="2024-04-30T00:00:00"/>
    <s v="Y62"/>
    <s v="E40000014"/>
    <x v="5"/>
    <s v="QE1"/>
    <s v="E54000048"/>
    <x v="35"/>
    <s v="00R"/>
    <s v="E38000015"/>
    <s v="NHS Lancashire and South Cumbria ICB - 00R"/>
    <x v="0"/>
    <n v="35"/>
  </r>
  <r>
    <s v="Apr"/>
    <s v="2024"/>
    <x v="7"/>
    <d v="2024-04-30T00:00:00"/>
    <s v="Y62"/>
    <s v="E40000014"/>
    <x v="5"/>
    <s v="QE1"/>
    <s v="E54000048"/>
    <x v="35"/>
    <s v="00R"/>
    <s v="E38000015"/>
    <s v="NHS Lancashire and South Cumbria ICB - 00R"/>
    <x v="1"/>
    <s v="*"/>
  </r>
  <r>
    <s v="Apr"/>
    <s v="2024"/>
    <x v="7"/>
    <d v="2024-04-30T00:00:00"/>
    <s v="Y62"/>
    <s v="E40000014"/>
    <x v="5"/>
    <s v="QE1"/>
    <s v="E54000048"/>
    <x v="35"/>
    <s v="00R"/>
    <s v="E38000015"/>
    <s v="NHS Lancashire and South Cumbria ICB - 00R"/>
    <x v="2"/>
    <n v="185"/>
  </r>
  <r>
    <s v="Apr"/>
    <s v="2024"/>
    <x v="7"/>
    <d v="2024-04-30T00:00:00"/>
    <s v="Y62"/>
    <s v="E40000014"/>
    <x v="5"/>
    <s v="QE1"/>
    <s v="E54000048"/>
    <x v="35"/>
    <s v="00R"/>
    <s v="E38000015"/>
    <s v="NHS Lancashire and South Cumbria ICB - 00R"/>
    <x v="3"/>
    <n v="720"/>
  </r>
  <r>
    <s v="Apr"/>
    <s v="2024"/>
    <x v="7"/>
    <d v="2024-04-30T00:00:00"/>
    <s v="Y62"/>
    <s v="E40000014"/>
    <x v="5"/>
    <s v="QE1"/>
    <s v="E54000048"/>
    <x v="35"/>
    <s v="00R"/>
    <s v="E38000015"/>
    <s v="NHS Lancashire and South Cumbria ICB - 00R"/>
    <x v="4"/>
    <n v="210"/>
  </r>
  <r>
    <s v="Apr"/>
    <s v="2024"/>
    <x v="7"/>
    <d v="2024-04-30T00:00:00"/>
    <s v="Y62"/>
    <s v="E40000014"/>
    <x v="5"/>
    <s v="QE1"/>
    <s v="E54000048"/>
    <x v="35"/>
    <s v="00R"/>
    <s v="E38000015"/>
    <s v="NHS Lancashire and South Cumbria ICB - 00R"/>
    <x v="5"/>
    <n v="410"/>
  </r>
  <r>
    <s v="Apr"/>
    <s v="2024"/>
    <x v="7"/>
    <d v="2024-04-30T00:00:00"/>
    <s v="Y62"/>
    <s v="E40000014"/>
    <x v="5"/>
    <s v="QE1"/>
    <s v="E54000048"/>
    <x v="35"/>
    <s v="00X"/>
    <s v="E38000034"/>
    <s v="NHS Lancashire and South Cumbria ICB - 00X"/>
    <x v="0"/>
    <n v="105"/>
  </r>
  <r>
    <s v="Apr"/>
    <s v="2024"/>
    <x v="7"/>
    <d v="2024-04-30T00:00:00"/>
    <s v="Y62"/>
    <s v="E40000014"/>
    <x v="5"/>
    <s v="QE1"/>
    <s v="E54000048"/>
    <x v="35"/>
    <s v="00X"/>
    <s v="E38000034"/>
    <s v="NHS Lancashire and South Cumbria ICB - 00X"/>
    <x v="1"/>
    <s v="*"/>
  </r>
  <r>
    <s v="Apr"/>
    <s v="2024"/>
    <x v="7"/>
    <d v="2024-04-30T00:00:00"/>
    <s v="Y62"/>
    <s v="E40000014"/>
    <x v="5"/>
    <s v="QE1"/>
    <s v="E54000048"/>
    <x v="35"/>
    <s v="00X"/>
    <s v="E38000034"/>
    <s v="NHS Lancashire and South Cumbria ICB - 00X"/>
    <x v="2"/>
    <n v="25"/>
  </r>
  <r>
    <s v="Apr"/>
    <s v="2024"/>
    <x v="7"/>
    <d v="2024-04-30T00:00:00"/>
    <s v="Y62"/>
    <s v="E40000014"/>
    <x v="5"/>
    <s v="QE1"/>
    <s v="E54000048"/>
    <x v="35"/>
    <s v="00X"/>
    <s v="E38000034"/>
    <s v="NHS Lancashire and South Cumbria ICB - 00X"/>
    <x v="3"/>
    <n v="805"/>
  </r>
  <r>
    <s v="Apr"/>
    <s v="2024"/>
    <x v="7"/>
    <d v="2024-04-30T00:00:00"/>
    <s v="Y62"/>
    <s v="E40000014"/>
    <x v="5"/>
    <s v="QE1"/>
    <s v="E54000048"/>
    <x v="35"/>
    <s v="00X"/>
    <s v="E38000034"/>
    <s v="NHS Lancashire and South Cumbria ICB - 00X"/>
    <x v="4"/>
    <n v="205"/>
  </r>
  <r>
    <s v="Apr"/>
    <s v="2024"/>
    <x v="7"/>
    <d v="2024-04-30T00:00:00"/>
    <s v="Y62"/>
    <s v="E40000014"/>
    <x v="5"/>
    <s v="QE1"/>
    <s v="E54000048"/>
    <x v="35"/>
    <s v="00X"/>
    <s v="E38000034"/>
    <s v="NHS Lancashire and South Cumbria ICB - 00X"/>
    <x v="5"/>
    <n v="610"/>
  </r>
  <r>
    <s v="Apr"/>
    <s v="2024"/>
    <x v="7"/>
    <d v="2024-04-30T00:00:00"/>
    <s v="Y62"/>
    <s v="E40000014"/>
    <x v="5"/>
    <s v="QE1"/>
    <s v="E54000048"/>
    <x v="35"/>
    <s v="01A"/>
    <s v="E38000050"/>
    <s v="NHS Lancashire and South Cumbria ICB - 01A"/>
    <x v="0"/>
    <n v="245"/>
  </r>
  <r>
    <s v="Apr"/>
    <s v="2024"/>
    <x v="7"/>
    <d v="2024-04-30T00:00:00"/>
    <s v="Y62"/>
    <s v="E40000014"/>
    <x v="5"/>
    <s v="QE1"/>
    <s v="E54000048"/>
    <x v="35"/>
    <s v="01A"/>
    <s v="E38000050"/>
    <s v="NHS Lancashire and South Cumbria ICB - 01A"/>
    <x v="1"/>
    <s v="*"/>
  </r>
  <r>
    <s v="Apr"/>
    <s v="2024"/>
    <x v="7"/>
    <d v="2024-04-30T00:00:00"/>
    <s v="Y62"/>
    <s v="E40000014"/>
    <x v="5"/>
    <s v="QE1"/>
    <s v="E54000048"/>
    <x v="35"/>
    <s v="01A"/>
    <s v="E38000050"/>
    <s v="NHS Lancashire and South Cumbria ICB - 01A"/>
    <x v="2"/>
    <n v="195"/>
  </r>
  <r>
    <s v="Apr"/>
    <s v="2024"/>
    <x v="7"/>
    <d v="2024-04-30T00:00:00"/>
    <s v="Y62"/>
    <s v="E40000014"/>
    <x v="5"/>
    <s v="QE1"/>
    <s v="E54000048"/>
    <x v="35"/>
    <s v="01A"/>
    <s v="E38000050"/>
    <s v="NHS Lancashire and South Cumbria ICB - 01A"/>
    <x v="3"/>
    <n v="1185"/>
  </r>
  <r>
    <s v="Apr"/>
    <s v="2024"/>
    <x v="7"/>
    <d v="2024-04-30T00:00:00"/>
    <s v="Y62"/>
    <s v="E40000014"/>
    <x v="5"/>
    <s v="QE1"/>
    <s v="E54000048"/>
    <x v="35"/>
    <s v="01A"/>
    <s v="E38000050"/>
    <s v="NHS Lancashire and South Cumbria ICB - 01A"/>
    <x v="4"/>
    <n v="590"/>
  </r>
  <r>
    <s v="Apr"/>
    <s v="2024"/>
    <x v="7"/>
    <d v="2024-04-30T00:00:00"/>
    <s v="Y62"/>
    <s v="E40000014"/>
    <x v="5"/>
    <s v="QE1"/>
    <s v="E54000048"/>
    <x v="35"/>
    <s v="01A"/>
    <s v="E38000050"/>
    <s v="NHS Lancashire and South Cumbria ICB - 01A"/>
    <x v="5"/>
    <n v="850"/>
  </r>
  <r>
    <s v="Apr"/>
    <s v="2024"/>
    <x v="7"/>
    <d v="2024-04-30T00:00:00"/>
    <s v="Y62"/>
    <s v="E40000014"/>
    <x v="5"/>
    <s v="QE1"/>
    <s v="E54000048"/>
    <x v="35"/>
    <s v="01E"/>
    <s v="E38000227"/>
    <s v="NHS Lancashire and South Cumbria ICB - 01E"/>
    <x v="0"/>
    <n v="215"/>
  </r>
  <r>
    <s v="Apr"/>
    <s v="2024"/>
    <x v="7"/>
    <d v="2024-04-30T00:00:00"/>
    <s v="Y62"/>
    <s v="E40000014"/>
    <x v="5"/>
    <s v="QE1"/>
    <s v="E54000048"/>
    <x v="35"/>
    <s v="01E"/>
    <s v="E38000227"/>
    <s v="NHS Lancashire and South Cumbria ICB - 01E"/>
    <x v="1"/>
    <s v="*"/>
  </r>
  <r>
    <s v="Apr"/>
    <s v="2024"/>
    <x v="7"/>
    <d v="2024-04-30T00:00:00"/>
    <s v="Y62"/>
    <s v="E40000014"/>
    <x v="5"/>
    <s v="QE1"/>
    <s v="E54000048"/>
    <x v="35"/>
    <s v="01E"/>
    <s v="E38000227"/>
    <s v="NHS Lancashire and South Cumbria ICB - 01E"/>
    <x v="2"/>
    <n v="35"/>
  </r>
  <r>
    <s v="Apr"/>
    <s v="2024"/>
    <x v="7"/>
    <d v="2024-04-30T00:00:00"/>
    <s v="Y62"/>
    <s v="E40000014"/>
    <x v="5"/>
    <s v="QE1"/>
    <s v="E54000048"/>
    <x v="35"/>
    <s v="01E"/>
    <s v="E38000227"/>
    <s v="NHS Lancashire and South Cumbria ICB - 01E"/>
    <x v="3"/>
    <n v="875"/>
  </r>
  <r>
    <s v="Apr"/>
    <s v="2024"/>
    <x v="7"/>
    <d v="2024-04-30T00:00:00"/>
    <s v="Y62"/>
    <s v="E40000014"/>
    <x v="5"/>
    <s v="QE1"/>
    <s v="E54000048"/>
    <x v="35"/>
    <s v="01E"/>
    <s v="E38000227"/>
    <s v="NHS Lancashire and South Cumbria ICB - 01E"/>
    <x v="4"/>
    <n v="205"/>
  </r>
  <r>
    <s v="Apr"/>
    <s v="2024"/>
    <x v="7"/>
    <d v="2024-04-30T00:00:00"/>
    <s v="Y62"/>
    <s v="E40000014"/>
    <x v="5"/>
    <s v="QE1"/>
    <s v="E54000048"/>
    <x v="35"/>
    <s v="01E"/>
    <s v="E38000227"/>
    <s v="NHS Lancashire and South Cumbria ICB - 01E"/>
    <x v="5"/>
    <n v="450"/>
  </r>
  <r>
    <s v="Apr"/>
    <s v="2024"/>
    <x v="7"/>
    <d v="2024-04-30T00:00:00"/>
    <s v="Y62"/>
    <s v="E40000014"/>
    <x v="5"/>
    <s v="QE1"/>
    <s v="E54000048"/>
    <x v="35"/>
    <s v="01K"/>
    <s v="E38000228"/>
    <s v="NHS Lancashire and South Cumbria ICB - 01K"/>
    <x v="0"/>
    <n v="45"/>
  </r>
  <r>
    <s v="Apr"/>
    <s v="2024"/>
    <x v="7"/>
    <d v="2024-04-30T00:00:00"/>
    <s v="Y62"/>
    <s v="E40000014"/>
    <x v="5"/>
    <s v="QE1"/>
    <s v="E54000048"/>
    <x v="35"/>
    <s v="01K"/>
    <s v="E38000228"/>
    <s v="NHS Lancashire and South Cumbria ICB - 01K"/>
    <x v="1"/>
    <s v="*"/>
  </r>
  <r>
    <s v="Apr"/>
    <s v="2024"/>
    <x v="7"/>
    <d v="2024-04-30T00:00:00"/>
    <s v="Y62"/>
    <s v="E40000014"/>
    <x v="5"/>
    <s v="QE1"/>
    <s v="E54000048"/>
    <x v="35"/>
    <s v="01K"/>
    <s v="E38000228"/>
    <s v="NHS Lancashire and South Cumbria ICB - 01K"/>
    <x v="2"/>
    <n v="325"/>
  </r>
  <r>
    <s v="Apr"/>
    <s v="2024"/>
    <x v="7"/>
    <d v="2024-04-30T00:00:00"/>
    <s v="Y62"/>
    <s v="E40000014"/>
    <x v="5"/>
    <s v="QE1"/>
    <s v="E54000048"/>
    <x v="35"/>
    <s v="01K"/>
    <s v="E38000228"/>
    <s v="NHS Lancashire and South Cumbria ICB - 01K"/>
    <x v="3"/>
    <n v="2310"/>
  </r>
  <r>
    <s v="Apr"/>
    <s v="2024"/>
    <x v="7"/>
    <d v="2024-04-30T00:00:00"/>
    <s v="Y62"/>
    <s v="E40000014"/>
    <x v="5"/>
    <s v="QE1"/>
    <s v="E54000048"/>
    <x v="35"/>
    <s v="01K"/>
    <s v="E38000228"/>
    <s v="NHS Lancashire and South Cumbria ICB - 01K"/>
    <x v="4"/>
    <n v="135"/>
  </r>
  <r>
    <s v="Apr"/>
    <s v="2024"/>
    <x v="7"/>
    <d v="2024-04-30T00:00:00"/>
    <s v="Y62"/>
    <s v="E40000014"/>
    <x v="5"/>
    <s v="QE1"/>
    <s v="E54000048"/>
    <x v="35"/>
    <s v="01K"/>
    <s v="E38000228"/>
    <s v="NHS Lancashire and South Cumbria ICB - 01K"/>
    <x v="5"/>
    <n v="1000"/>
  </r>
  <r>
    <s v="Apr"/>
    <s v="2024"/>
    <x v="7"/>
    <d v="2024-04-30T00:00:00"/>
    <s v="Y62"/>
    <s v="E40000014"/>
    <x v="5"/>
    <s v="QE1"/>
    <s v="E54000048"/>
    <x v="35"/>
    <s v="02G"/>
    <s v="E38000200"/>
    <s v="NHS Lancashire and South Cumbria ICB - 02G"/>
    <x v="0"/>
    <n v="10"/>
  </r>
  <r>
    <s v="Apr"/>
    <s v="2024"/>
    <x v="7"/>
    <d v="2024-04-30T00:00:00"/>
    <s v="Y62"/>
    <s v="E40000014"/>
    <x v="5"/>
    <s v="QE1"/>
    <s v="E54000048"/>
    <x v="35"/>
    <s v="02G"/>
    <s v="E38000200"/>
    <s v="NHS Lancashire and South Cumbria ICB - 02G"/>
    <x v="1"/>
    <s v="*"/>
  </r>
  <r>
    <s v="Apr"/>
    <s v="2024"/>
    <x v="7"/>
    <d v="2024-04-30T00:00:00"/>
    <s v="Y62"/>
    <s v="E40000014"/>
    <x v="5"/>
    <s v="QE1"/>
    <s v="E54000048"/>
    <x v="35"/>
    <s v="02G"/>
    <s v="E38000200"/>
    <s v="NHS Lancashire and South Cumbria ICB - 02G"/>
    <x v="2"/>
    <n v="110"/>
  </r>
  <r>
    <s v="Apr"/>
    <s v="2024"/>
    <x v="7"/>
    <d v="2024-04-30T00:00:00"/>
    <s v="Y62"/>
    <s v="E40000014"/>
    <x v="5"/>
    <s v="QE1"/>
    <s v="E54000048"/>
    <x v="35"/>
    <s v="02G"/>
    <s v="E38000200"/>
    <s v="NHS Lancashire and South Cumbria ICB - 02G"/>
    <x v="3"/>
    <n v="590"/>
  </r>
  <r>
    <s v="Apr"/>
    <s v="2024"/>
    <x v="7"/>
    <d v="2024-04-30T00:00:00"/>
    <s v="Y62"/>
    <s v="E40000014"/>
    <x v="5"/>
    <s v="QE1"/>
    <s v="E54000048"/>
    <x v="35"/>
    <s v="02G"/>
    <s v="E38000200"/>
    <s v="NHS Lancashire and South Cumbria ICB - 02G"/>
    <x v="4"/>
    <n v="120"/>
  </r>
  <r>
    <s v="Apr"/>
    <s v="2024"/>
    <x v="7"/>
    <d v="2024-04-30T00:00:00"/>
    <s v="Y62"/>
    <s v="E40000014"/>
    <x v="5"/>
    <s v="QE1"/>
    <s v="E54000048"/>
    <x v="35"/>
    <s v="02G"/>
    <s v="E38000200"/>
    <s v="NHS Lancashire and South Cumbria ICB - 02G"/>
    <x v="5"/>
    <n v="370"/>
  </r>
  <r>
    <s v="Apr"/>
    <s v="2024"/>
    <x v="7"/>
    <d v="2024-04-30T00:00:00"/>
    <s v="Y62"/>
    <s v="E40000014"/>
    <x v="5"/>
    <s v="QE1"/>
    <s v="E54000048"/>
    <x v="35"/>
    <s v="02M"/>
    <s v="E38000226"/>
    <s v="NHS Lancashire and South Cumbria ICB - 02M"/>
    <x v="0"/>
    <n v="15"/>
  </r>
  <r>
    <s v="Apr"/>
    <s v="2024"/>
    <x v="7"/>
    <d v="2024-04-30T00:00:00"/>
    <s v="Y62"/>
    <s v="E40000014"/>
    <x v="5"/>
    <s v="QE1"/>
    <s v="E54000048"/>
    <x v="35"/>
    <s v="02M"/>
    <s v="E38000226"/>
    <s v="NHS Lancashire and South Cumbria ICB - 02M"/>
    <x v="1"/>
    <s v="*"/>
  </r>
  <r>
    <s v="Apr"/>
    <s v="2024"/>
    <x v="7"/>
    <d v="2024-04-30T00:00:00"/>
    <s v="Y62"/>
    <s v="E40000014"/>
    <x v="5"/>
    <s v="QE1"/>
    <s v="E54000048"/>
    <x v="35"/>
    <s v="02M"/>
    <s v="E38000226"/>
    <s v="NHS Lancashire and South Cumbria ICB - 02M"/>
    <x v="2"/>
    <n v="260"/>
  </r>
  <r>
    <s v="Apr"/>
    <s v="2024"/>
    <x v="7"/>
    <d v="2024-04-30T00:00:00"/>
    <s v="Y62"/>
    <s v="E40000014"/>
    <x v="5"/>
    <s v="QE1"/>
    <s v="E54000048"/>
    <x v="35"/>
    <s v="02M"/>
    <s v="E38000226"/>
    <s v="NHS Lancashire and South Cumbria ICB - 02M"/>
    <x v="3"/>
    <n v="1105"/>
  </r>
  <r>
    <s v="Apr"/>
    <s v="2024"/>
    <x v="7"/>
    <d v="2024-04-30T00:00:00"/>
    <s v="Y62"/>
    <s v="E40000014"/>
    <x v="5"/>
    <s v="QE1"/>
    <s v="E54000048"/>
    <x v="35"/>
    <s v="02M"/>
    <s v="E38000226"/>
    <s v="NHS Lancashire and South Cumbria ICB - 02M"/>
    <x v="4"/>
    <n v="310"/>
  </r>
  <r>
    <s v="Apr"/>
    <s v="2024"/>
    <x v="7"/>
    <d v="2024-04-30T00:00:00"/>
    <s v="Y62"/>
    <s v="E40000014"/>
    <x v="5"/>
    <s v="QE1"/>
    <s v="E54000048"/>
    <x v="35"/>
    <s v="02M"/>
    <s v="E38000226"/>
    <s v="NHS Lancashire and South Cumbria ICB - 02M"/>
    <x v="5"/>
    <n v="635"/>
  </r>
  <r>
    <s v="Apr"/>
    <s v="2024"/>
    <x v="7"/>
    <d v="2024-04-30T00:00:00"/>
    <s v="Y62"/>
    <s v="E40000014"/>
    <x v="5"/>
    <s v="QOP"/>
    <s v="E54000057"/>
    <x v="36"/>
    <s v="00T"/>
    <s v="E38000016"/>
    <s v="NHS Greater Manchester ICB - 00T"/>
    <x v="0"/>
    <n v="60"/>
  </r>
  <r>
    <s v="Apr"/>
    <s v="2024"/>
    <x v="7"/>
    <d v="2024-04-30T00:00:00"/>
    <s v="Y62"/>
    <s v="E40000014"/>
    <x v="5"/>
    <s v="QOP"/>
    <s v="E54000057"/>
    <x v="36"/>
    <s v="00T"/>
    <s v="E38000016"/>
    <s v="NHS Greater Manchester ICB - 00T"/>
    <x v="1"/>
    <s v="*"/>
  </r>
  <r>
    <s v="Apr"/>
    <s v="2024"/>
    <x v="7"/>
    <d v="2024-04-30T00:00:00"/>
    <s v="Y62"/>
    <s v="E40000014"/>
    <x v="5"/>
    <s v="QOP"/>
    <s v="E54000057"/>
    <x v="36"/>
    <s v="00T"/>
    <s v="E38000016"/>
    <s v="NHS Greater Manchester ICB - 00T"/>
    <x v="2"/>
    <n v="250"/>
  </r>
  <r>
    <s v="Apr"/>
    <s v="2024"/>
    <x v="7"/>
    <d v="2024-04-30T00:00:00"/>
    <s v="Y62"/>
    <s v="E40000014"/>
    <x v="5"/>
    <s v="QOP"/>
    <s v="E54000057"/>
    <x v="36"/>
    <s v="00T"/>
    <s v="E38000016"/>
    <s v="NHS Greater Manchester ICB - 00T"/>
    <x v="3"/>
    <n v="1520"/>
  </r>
  <r>
    <s v="Apr"/>
    <s v="2024"/>
    <x v="7"/>
    <d v="2024-04-30T00:00:00"/>
    <s v="Y62"/>
    <s v="E40000014"/>
    <x v="5"/>
    <s v="QOP"/>
    <s v="E54000057"/>
    <x v="36"/>
    <s v="00T"/>
    <s v="E38000016"/>
    <s v="NHS Greater Manchester ICB - 00T"/>
    <x v="4"/>
    <n v="180"/>
  </r>
  <r>
    <s v="Apr"/>
    <s v="2024"/>
    <x v="7"/>
    <d v="2024-04-30T00:00:00"/>
    <s v="Y62"/>
    <s v="E40000014"/>
    <x v="5"/>
    <s v="QOP"/>
    <s v="E54000057"/>
    <x v="36"/>
    <s v="00T"/>
    <s v="E38000016"/>
    <s v="NHS Greater Manchester ICB - 00T"/>
    <x v="5"/>
    <n v="450"/>
  </r>
  <r>
    <s v="Apr"/>
    <s v="2024"/>
    <x v="7"/>
    <d v="2024-04-30T00:00:00"/>
    <s v="Y62"/>
    <s v="E40000014"/>
    <x v="5"/>
    <s v="QOP"/>
    <s v="E54000057"/>
    <x v="36"/>
    <s v="00V"/>
    <s v="E38000024"/>
    <s v="NHS Greater Manchester ICB - 00V"/>
    <x v="0"/>
    <n v="20"/>
  </r>
  <r>
    <s v="Apr"/>
    <s v="2024"/>
    <x v="7"/>
    <d v="2024-04-30T00:00:00"/>
    <s v="Y62"/>
    <s v="E40000014"/>
    <x v="5"/>
    <s v="QOP"/>
    <s v="E54000057"/>
    <x v="36"/>
    <s v="00V"/>
    <s v="E38000024"/>
    <s v="NHS Greater Manchester ICB - 00V"/>
    <x v="1"/>
    <s v="*"/>
  </r>
  <r>
    <s v="Apr"/>
    <s v="2024"/>
    <x v="7"/>
    <d v="2024-04-30T00:00:00"/>
    <s v="Y62"/>
    <s v="E40000014"/>
    <x v="5"/>
    <s v="QOP"/>
    <s v="E54000057"/>
    <x v="36"/>
    <s v="00V"/>
    <s v="E38000024"/>
    <s v="NHS Greater Manchester ICB - 00V"/>
    <x v="2"/>
    <n v="100"/>
  </r>
  <r>
    <s v="Apr"/>
    <s v="2024"/>
    <x v="7"/>
    <d v="2024-04-30T00:00:00"/>
    <s v="Y62"/>
    <s v="E40000014"/>
    <x v="5"/>
    <s v="QOP"/>
    <s v="E54000057"/>
    <x v="36"/>
    <s v="00V"/>
    <s v="E38000024"/>
    <s v="NHS Greater Manchester ICB - 00V"/>
    <x v="3"/>
    <n v="1240"/>
  </r>
  <r>
    <s v="Apr"/>
    <s v="2024"/>
    <x v="7"/>
    <d v="2024-04-30T00:00:00"/>
    <s v="Y62"/>
    <s v="E40000014"/>
    <x v="5"/>
    <s v="QOP"/>
    <s v="E54000057"/>
    <x v="36"/>
    <s v="00V"/>
    <s v="E38000024"/>
    <s v="NHS Greater Manchester ICB - 00V"/>
    <x v="4"/>
    <n v="45"/>
  </r>
  <r>
    <s v="Apr"/>
    <s v="2024"/>
    <x v="7"/>
    <d v="2024-04-30T00:00:00"/>
    <s v="Y62"/>
    <s v="E40000014"/>
    <x v="5"/>
    <s v="QOP"/>
    <s v="E54000057"/>
    <x v="36"/>
    <s v="00V"/>
    <s v="E38000024"/>
    <s v="NHS Greater Manchester ICB - 00V"/>
    <x v="5"/>
    <n v="500"/>
  </r>
  <r>
    <s v="Apr"/>
    <s v="2024"/>
    <x v="7"/>
    <d v="2024-04-30T00:00:00"/>
    <s v="Y62"/>
    <s v="E40000014"/>
    <x v="5"/>
    <s v="QOP"/>
    <s v="E54000057"/>
    <x v="36"/>
    <s v="00Y"/>
    <s v="E38000135"/>
    <s v="NHS Greater Manchester ICB - 00Y"/>
    <x v="0"/>
    <n v="40"/>
  </r>
  <r>
    <s v="Apr"/>
    <s v="2024"/>
    <x v="7"/>
    <d v="2024-04-30T00:00:00"/>
    <s v="Y62"/>
    <s v="E40000014"/>
    <x v="5"/>
    <s v="QOP"/>
    <s v="E54000057"/>
    <x v="36"/>
    <s v="00Y"/>
    <s v="E38000135"/>
    <s v="NHS Greater Manchester ICB - 00Y"/>
    <x v="1"/>
    <s v="*"/>
  </r>
  <r>
    <s v="Apr"/>
    <s v="2024"/>
    <x v="7"/>
    <d v="2024-04-30T00:00:00"/>
    <s v="Y62"/>
    <s v="E40000014"/>
    <x v="5"/>
    <s v="QOP"/>
    <s v="E54000057"/>
    <x v="36"/>
    <s v="00Y"/>
    <s v="E38000135"/>
    <s v="NHS Greater Manchester ICB - 00Y"/>
    <x v="2"/>
    <n v="80"/>
  </r>
  <r>
    <s v="Apr"/>
    <s v="2024"/>
    <x v="7"/>
    <d v="2024-04-30T00:00:00"/>
    <s v="Y62"/>
    <s v="E40000014"/>
    <x v="5"/>
    <s v="QOP"/>
    <s v="E54000057"/>
    <x v="36"/>
    <s v="00Y"/>
    <s v="E38000135"/>
    <s v="NHS Greater Manchester ICB - 00Y"/>
    <x v="3"/>
    <n v="900"/>
  </r>
  <r>
    <s v="Apr"/>
    <s v="2024"/>
    <x v="7"/>
    <d v="2024-04-30T00:00:00"/>
    <s v="Y62"/>
    <s v="E40000014"/>
    <x v="5"/>
    <s v="QOP"/>
    <s v="E54000057"/>
    <x v="36"/>
    <s v="00Y"/>
    <s v="E38000135"/>
    <s v="NHS Greater Manchester ICB - 00Y"/>
    <x v="4"/>
    <n v="390"/>
  </r>
  <r>
    <s v="Apr"/>
    <s v="2024"/>
    <x v="7"/>
    <d v="2024-04-30T00:00:00"/>
    <s v="Y62"/>
    <s v="E40000014"/>
    <x v="5"/>
    <s v="QOP"/>
    <s v="E54000057"/>
    <x v="36"/>
    <s v="00Y"/>
    <s v="E38000135"/>
    <s v="NHS Greater Manchester ICB - 00Y"/>
    <x v="5"/>
    <n v="530"/>
  </r>
  <r>
    <s v="Apr"/>
    <s v="2024"/>
    <x v="7"/>
    <d v="2024-04-30T00:00:00"/>
    <s v="Y62"/>
    <s v="E40000014"/>
    <x v="5"/>
    <s v="QOP"/>
    <s v="E54000057"/>
    <x v="36"/>
    <s v="01D"/>
    <s v="E38000080"/>
    <s v="NHS Greater Manchester ICB - 01D"/>
    <x v="0"/>
    <n v="115"/>
  </r>
  <r>
    <s v="Apr"/>
    <s v="2024"/>
    <x v="7"/>
    <d v="2024-04-30T00:00:00"/>
    <s v="Y62"/>
    <s v="E40000014"/>
    <x v="5"/>
    <s v="QOP"/>
    <s v="E54000057"/>
    <x v="36"/>
    <s v="01D"/>
    <s v="E38000080"/>
    <s v="NHS Greater Manchester ICB - 01D"/>
    <x v="1"/>
    <s v="*"/>
  </r>
  <r>
    <s v="Apr"/>
    <s v="2024"/>
    <x v="7"/>
    <d v="2024-04-30T00:00:00"/>
    <s v="Y62"/>
    <s v="E40000014"/>
    <x v="5"/>
    <s v="QOP"/>
    <s v="E54000057"/>
    <x v="36"/>
    <s v="01D"/>
    <s v="E38000080"/>
    <s v="NHS Greater Manchester ICB - 01D"/>
    <x v="2"/>
    <n v="80"/>
  </r>
  <r>
    <s v="Apr"/>
    <s v="2024"/>
    <x v="7"/>
    <d v="2024-04-30T00:00:00"/>
    <s v="Y62"/>
    <s v="E40000014"/>
    <x v="5"/>
    <s v="QOP"/>
    <s v="E54000057"/>
    <x v="36"/>
    <s v="01D"/>
    <s v="E38000080"/>
    <s v="NHS Greater Manchester ICB - 01D"/>
    <x v="3"/>
    <n v="965"/>
  </r>
  <r>
    <s v="Apr"/>
    <s v="2024"/>
    <x v="7"/>
    <d v="2024-04-30T00:00:00"/>
    <s v="Y62"/>
    <s v="E40000014"/>
    <x v="5"/>
    <s v="QOP"/>
    <s v="E54000057"/>
    <x v="36"/>
    <s v="01D"/>
    <s v="E38000080"/>
    <s v="NHS Greater Manchester ICB - 01D"/>
    <x v="4"/>
    <n v="155"/>
  </r>
  <r>
    <s v="Apr"/>
    <s v="2024"/>
    <x v="7"/>
    <d v="2024-04-30T00:00:00"/>
    <s v="Y62"/>
    <s v="E40000014"/>
    <x v="5"/>
    <s v="QOP"/>
    <s v="E54000057"/>
    <x v="36"/>
    <s v="01D"/>
    <s v="E38000080"/>
    <s v="NHS Greater Manchester ICB - 01D"/>
    <x v="5"/>
    <n v="535"/>
  </r>
  <r>
    <s v="Apr"/>
    <s v="2024"/>
    <x v="7"/>
    <d v="2024-04-30T00:00:00"/>
    <s v="Y62"/>
    <s v="E40000014"/>
    <x v="5"/>
    <s v="QOP"/>
    <s v="E54000057"/>
    <x v="36"/>
    <s v="01G"/>
    <s v="E38000143"/>
    <s v="NHS Greater Manchester ICB - 01G"/>
    <x v="0"/>
    <n v="40"/>
  </r>
  <r>
    <s v="Apr"/>
    <s v="2024"/>
    <x v="7"/>
    <d v="2024-04-30T00:00:00"/>
    <s v="Y62"/>
    <s v="E40000014"/>
    <x v="5"/>
    <s v="QOP"/>
    <s v="E54000057"/>
    <x v="36"/>
    <s v="01G"/>
    <s v="E38000143"/>
    <s v="NHS Greater Manchester ICB - 01G"/>
    <x v="1"/>
    <s v="*"/>
  </r>
  <r>
    <s v="Apr"/>
    <s v="2024"/>
    <x v="7"/>
    <d v="2024-04-30T00:00:00"/>
    <s v="Y62"/>
    <s v="E40000014"/>
    <x v="5"/>
    <s v="QOP"/>
    <s v="E54000057"/>
    <x v="36"/>
    <s v="01G"/>
    <s v="E38000143"/>
    <s v="NHS Greater Manchester ICB - 01G"/>
    <x v="2"/>
    <n v="145"/>
  </r>
  <r>
    <s v="Apr"/>
    <s v="2024"/>
    <x v="7"/>
    <d v="2024-04-30T00:00:00"/>
    <s v="Y62"/>
    <s v="E40000014"/>
    <x v="5"/>
    <s v="QOP"/>
    <s v="E54000057"/>
    <x v="36"/>
    <s v="01G"/>
    <s v="E38000143"/>
    <s v="NHS Greater Manchester ICB - 01G"/>
    <x v="3"/>
    <n v="1080"/>
  </r>
  <r>
    <s v="Apr"/>
    <s v="2024"/>
    <x v="7"/>
    <d v="2024-04-30T00:00:00"/>
    <s v="Y62"/>
    <s v="E40000014"/>
    <x v="5"/>
    <s v="QOP"/>
    <s v="E54000057"/>
    <x v="36"/>
    <s v="01G"/>
    <s v="E38000143"/>
    <s v="NHS Greater Manchester ICB - 01G"/>
    <x v="4"/>
    <n v="125"/>
  </r>
  <r>
    <s v="Apr"/>
    <s v="2024"/>
    <x v="7"/>
    <d v="2024-04-30T00:00:00"/>
    <s v="Y62"/>
    <s v="E40000014"/>
    <x v="5"/>
    <s v="QOP"/>
    <s v="E54000057"/>
    <x v="36"/>
    <s v="01G"/>
    <s v="E38000143"/>
    <s v="NHS Greater Manchester ICB - 01G"/>
    <x v="5"/>
    <n v="590"/>
  </r>
  <r>
    <s v="Apr"/>
    <s v="2024"/>
    <x v="7"/>
    <d v="2024-04-30T00:00:00"/>
    <s v="Y62"/>
    <s v="E40000014"/>
    <x v="5"/>
    <s v="QOP"/>
    <s v="E54000057"/>
    <x v="36"/>
    <s v="01W"/>
    <s v="E38000174"/>
    <s v="NHS Greater Manchester ICB - 01W"/>
    <x v="0"/>
    <n v="50"/>
  </r>
  <r>
    <s v="Apr"/>
    <s v="2024"/>
    <x v="7"/>
    <d v="2024-04-30T00:00:00"/>
    <s v="Y62"/>
    <s v="E40000014"/>
    <x v="5"/>
    <s v="QOP"/>
    <s v="E54000057"/>
    <x v="36"/>
    <s v="01W"/>
    <s v="E38000174"/>
    <s v="NHS Greater Manchester ICB - 01W"/>
    <x v="1"/>
    <s v="*"/>
  </r>
  <r>
    <s v="Apr"/>
    <s v="2024"/>
    <x v="7"/>
    <d v="2024-04-30T00:00:00"/>
    <s v="Y62"/>
    <s v="E40000014"/>
    <x v="5"/>
    <s v="QOP"/>
    <s v="E54000057"/>
    <x v="36"/>
    <s v="01W"/>
    <s v="E38000174"/>
    <s v="NHS Greater Manchester ICB - 01W"/>
    <x v="2"/>
    <n v="160"/>
  </r>
  <r>
    <s v="Apr"/>
    <s v="2024"/>
    <x v="7"/>
    <d v="2024-04-30T00:00:00"/>
    <s v="Y62"/>
    <s v="E40000014"/>
    <x v="5"/>
    <s v="QOP"/>
    <s v="E54000057"/>
    <x v="36"/>
    <s v="01W"/>
    <s v="E38000174"/>
    <s v="NHS Greater Manchester ICB - 01W"/>
    <x v="3"/>
    <n v="1585"/>
  </r>
  <r>
    <s v="Apr"/>
    <s v="2024"/>
    <x v="7"/>
    <d v="2024-04-30T00:00:00"/>
    <s v="Y62"/>
    <s v="E40000014"/>
    <x v="5"/>
    <s v="QOP"/>
    <s v="E54000057"/>
    <x v="36"/>
    <s v="01W"/>
    <s v="E38000174"/>
    <s v="NHS Greater Manchester ICB - 01W"/>
    <x v="4"/>
    <n v="495"/>
  </r>
  <r>
    <s v="Apr"/>
    <s v="2024"/>
    <x v="7"/>
    <d v="2024-04-30T00:00:00"/>
    <s v="Y62"/>
    <s v="E40000014"/>
    <x v="5"/>
    <s v="QOP"/>
    <s v="E54000057"/>
    <x v="36"/>
    <s v="01W"/>
    <s v="E38000174"/>
    <s v="NHS Greater Manchester ICB - 01W"/>
    <x v="5"/>
    <n v="925"/>
  </r>
  <r>
    <s v="Apr"/>
    <s v="2024"/>
    <x v="7"/>
    <d v="2024-04-30T00:00:00"/>
    <s v="Y62"/>
    <s v="E40000014"/>
    <x v="5"/>
    <s v="QOP"/>
    <s v="E54000057"/>
    <x v="36"/>
    <s v="01Y"/>
    <s v="E38000263"/>
    <s v="NHS Greater Manchester ICB - 01Y"/>
    <x v="0"/>
    <n v="45"/>
  </r>
  <r>
    <s v="Apr"/>
    <s v="2024"/>
    <x v="7"/>
    <d v="2024-04-30T00:00:00"/>
    <s v="Y62"/>
    <s v="E40000014"/>
    <x v="5"/>
    <s v="QOP"/>
    <s v="E54000057"/>
    <x v="36"/>
    <s v="01Y"/>
    <s v="E38000263"/>
    <s v="NHS Greater Manchester ICB - 01Y"/>
    <x v="1"/>
    <s v="*"/>
  </r>
  <r>
    <s v="Apr"/>
    <s v="2024"/>
    <x v="7"/>
    <d v="2024-04-30T00:00:00"/>
    <s v="Y62"/>
    <s v="E40000014"/>
    <x v="5"/>
    <s v="QOP"/>
    <s v="E54000057"/>
    <x v="36"/>
    <s v="01Y"/>
    <s v="E38000263"/>
    <s v="NHS Greater Manchester ICB - 01Y"/>
    <x v="2"/>
    <n v="45"/>
  </r>
  <r>
    <s v="Apr"/>
    <s v="2024"/>
    <x v="7"/>
    <d v="2024-04-30T00:00:00"/>
    <s v="Y62"/>
    <s v="E40000014"/>
    <x v="5"/>
    <s v="QOP"/>
    <s v="E54000057"/>
    <x v="36"/>
    <s v="01Y"/>
    <s v="E38000263"/>
    <s v="NHS Greater Manchester ICB - 01Y"/>
    <x v="3"/>
    <n v="745"/>
  </r>
  <r>
    <s v="Apr"/>
    <s v="2024"/>
    <x v="7"/>
    <d v="2024-04-30T00:00:00"/>
    <s v="Y62"/>
    <s v="E40000014"/>
    <x v="5"/>
    <s v="QOP"/>
    <s v="E54000057"/>
    <x v="36"/>
    <s v="01Y"/>
    <s v="E38000263"/>
    <s v="NHS Greater Manchester ICB - 01Y"/>
    <x v="4"/>
    <n v="330"/>
  </r>
  <r>
    <s v="Apr"/>
    <s v="2024"/>
    <x v="7"/>
    <d v="2024-04-30T00:00:00"/>
    <s v="Y62"/>
    <s v="E40000014"/>
    <x v="5"/>
    <s v="QOP"/>
    <s v="E54000057"/>
    <x v="36"/>
    <s v="01Y"/>
    <s v="E38000263"/>
    <s v="NHS Greater Manchester ICB - 01Y"/>
    <x v="5"/>
    <n v="585"/>
  </r>
  <r>
    <s v="Apr"/>
    <s v="2024"/>
    <x v="7"/>
    <d v="2024-04-30T00:00:00"/>
    <s v="Y62"/>
    <s v="E40000014"/>
    <x v="5"/>
    <s v="QOP"/>
    <s v="E54000057"/>
    <x v="36"/>
    <s v="02A"/>
    <s v="E38000187"/>
    <s v="NHS Greater Manchester ICB - 02A"/>
    <x v="0"/>
    <n v="45"/>
  </r>
  <r>
    <s v="Apr"/>
    <s v="2024"/>
    <x v="7"/>
    <d v="2024-04-30T00:00:00"/>
    <s v="Y62"/>
    <s v="E40000014"/>
    <x v="5"/>
    <s v="QOP"/>
    <s v="E54000057"/>
    <x v="36"/>
    <s v="02A"/>
    <s v="E38000187"/>
    <s v="NHS Greater Manchester ICB - 02A"/>
    <x v="1"/>
    <s v="*"/>
  </r>
  <r>
    <s v="Apr"/>
    <s v="2024"/>
    <x v="7"/>
    <d v="2024-04-30T00:00:00"/>
    <s v="Y62"/>
    <s v="E40000014"/>
    <x v="5"/>
    <s v="QOP"/>
    <s v="E54000057"/>
    <x v="36"/>
    <s v="02A"/>
    <s v="E38000187"/>
    <s v="NHS Greater Manchester ICB - 02A"/>
    <x v="2"/>
    <n v="105"/>
  </r>
  <r>
    <s v="Apr"/>
    <s v="2024"/>
    <x v="7"/>
    <d v="2024-04-30T00:00:00"/>
    <s v="Y62"/>
    <s v="E40000014"/>
    <x v="5"/>
    <s v="QOP"/>
    <s v="E54000057"/>
    <x v="36"/>
    <s v="02A"/>
    <s v="E38000187"/>
    <s v="NHS Greater Manchester ICB - 02A"/>
    <x v="3"/>
    <n v="1110"/>
  </r>
  <r>
    <s v="Apr"/>
    <s v="2024"/>
    <x v="7"/>
    <d v="2024-04-30T00:00:00"/>
    <s v="Y62"/>
    <s v="E40000014"/>
    <x v="5"/>
    <s v="QOP"/>
    <s v="E54000057"/>
    <x v="36"/>
    <s v="02A"/>
    <s v="E38000187"/>
    <s v="NHS Greater Manchester ICB - 02A"/>
    <x v="4"/>
    <n v="135"/>
  </r>
  <r>
    <s v="Apr"/>
    <s v="2024"/>
    <x v="7"/>
    <d v="2024-04-30T00:00:00"/>
    <s v="Y62"/>
    <s v="E40000014"/>
    <x v="5"/>
    <s v="QOP"/>
    <s v="E54000057"/>
    <x v="36"/>
    <s v="02A"/>
    <s v="E38000187"/>
    <s v="NHS Greater Manchester ICB - 02A"/>
    <x v="5"/>
    <n v="515"/>
  </r>
  <r>
    <s v="Apr"/>
    <s v="2024"/>
    <x v="7"/>
    <d v="2024-04-30T00:00:00"/>
    <s v="Y62"/>
    <s v="E40000014"/>
    <x v="5"/>
    <s v="QOP"/>
    <s v="E54000057"/>
    <x v="36"/>
    <s v="02H"/>
    <s v="E38000205"/>
    <s v="NHS Greater Manchester ICB - 02H"/>
    <x v="0"/>
    <n v="70"/>
  </r>
  <r>
    <s v="Apr"/>
    <s v="2024"/>
    <x v="7"/>
    <d v="2024-04-30T00:00:00"/>
    <s v="Y62"/>
    <s v="E40000014"/>
    <x v="5"/>
    <s v="QOP"/>
    <s v="E54000057"/>
    <x v="36"/>
    <s v="02H"/>
    <s v="E38000205"/>
    <s v="NHS Greater Manchester ICB - 02H"/>
    <x v="1"/>
    <s v="*"/>
  </r>
  <r>
    <s v="Apr"/>
    <s v="2024"/>
    <x v="7"/>
    <d v="2024-04-30T00:00:00"/>
    <s v="Y62"/>
    <s v="E40000014"/>
    <x v="5"/>
    <s v="QOP"/>
    <s v="E54000057"/>
    <x v="36"/>
    <s v="02H"/>
    <s v="E38000205"/>
    <s v="NHS Greater Manchester ICB - 02H"/>
    <x v="2"/>
    <n v="220"/>
  </r>
  <r>
    <s v="Apr"/>
    <s v="2024"/>
    <x v="7"/>
    <d v="2024-04-30T00:00:00"/>
    <s v="Y62"/>
    <s v="E40000014"/>
    <x v="5"/>
    <s v="QOP"/>
    <s v="E54000057"/>
    <x v="36"/>
    <s v="02H"/>
    <s v="E38000205"/>
    <s v="NHS Greater Manchester ICB - 02H"/>
    <x v="3"/>
    <n v="1270"/>
  </r>
  <r>
    <s v="Apr"/>
    <s v="2024"/>
    <x v="7"/>
    <d v="2024-04-30T00:00:00"/>
    <s v="Y62"/>
    <s v="E40000014"/>
    <x v="5"/>
    <s v="QOP"/>
    <s v="E54000057"/>
    <x v="36"/>
    <s v="02H"/>
    <s v="E38000205"/>
    <s v="NHS Greater Manchester ICB - 02H"/>
    <x v="4"/>
    <n v="635"/>
  </r>
  <r>
    <s v="Apr"/>
    <s v="2024"/>
    <x v="7"/>
    <d v="2024-04-30T00:00:00"/>
    <s v="Y62"/>
    <s v="E40000014"/>
    <x v="5"/>
    <s v="QOP"/>
    <s v="E54000057"/>
    <x v="36"/>
    <s v="02H"/>
    <s v="E38000205"/>
    <s v="NHS Greater Manchester ICB - 02H"/>
    <x v="5"/>
    <n v="805"/>
  </r>
  <r>
    <s v="Apr"/>
    <s v="2024"/>
    <x v="7"/>
    <d v="2024-04-30T00:00:00"/>
    <s v="Y62"/>
    <s v="E40000014"/>
    <x v="5"/>
    <s v="QOP"/>
    <s v="E54000057"/>
    <x v="36"/>
    <s v="14L"/>
    <s v="E38000217"/>
    <s v="NHS Greater Manchester ICB - 14L"/>
    <x v="0"/>
    <n v="130"/>
  </r>
  <r>
    <s v="Apr"/>
    <s v="2024"/>
    <x v="7"/>
    <d v="2024-04-30T00:00:00"/>
    <s v="Y62"/>
    <s v="E40000014"/>
    <x v="5"/>
    <s v="QOP"/>
    <s v="E54000057"/>
    <x v="36"/>
    <s v="14L"/>
    <s v="E38000217"/>
    <s v="NHS Greater Manchester ICB - 14L"/>
    <x v="1"/>
    <s v="*"/>
  </r>
  <r>
    <s v="Apr"/>
    <s v="2024"/>
    <x v="7"/>
    <d v="2024-04-30T00:00:00"/>
    <s v="Y62"/>
    <s v="E40000014"/>
    <x v="5"/>
    <s v="QOP"/>
    <s v="E54000057"/>
    <x v="36"/>
    <s v="14L"/>
    <s v="E38000217"/>
    <s v="NHS Greater Manchester ICB - 14L"/>
    <x v="2"/>
    <n v="190"/>
  </r>
  <r>
    <s v="Apr"/>
    <s v="2024"/>
    <x v="7"/>
    <d v="2024-04-30T00:00:00"/>
    <s v="Y62"/>
    <s v="E40000014"/>
    <x v="5"/>
    <s v="QOP"/>
    <s v="E54000057"/>
    <x v="36"/>
    <s v="14L"/>
    <s v="E38000217"/>
    <s v="NHS Greater Manchester ICB - 14L"/>
    <x v="3"/>
    <n v="1485"/>
  </r>
  <r>
    <s v="Apr"/>
    <s v="2024"/>
    <x v="7"/>
    <d v="2024-04-30T00:00:00"/>
    <s v="Y62"/>
    <s v="E40000014"/>
    <x v="5"/>
    <s v="QOP"/>
    <s v="E54000057"/>
    <x v="36"/>
    <s v="14L"/>
    <s v="E38000217"/>
    <s v="NHS Greater Manchester ICB - 14L"/>
    <x v="4"/>
    <n v="535"/>
  </r>
  <r>
    <s v="Apr"/>
    <s v="2024"/>
    <x v="7"/>
    <d v="2024-04-30T00:00:00"/>
    <s v="Y62"/>
    <s v="E40000014"/>
    <x v="5"/>
    <s v="QOP"/>
    <s v="E54000057"/>
    <x v="36"/>
    <s v="14L"/>
    <s v="E38000217"/>
    <s v="NHS Greater Manchester ICB - 14L"/>
    <x v="5"/>
    <n v="530"/>
  </r>
  <r>
    <s v="Apr"/>
    <s v="2024"/>
    <x v="7"/>
    <d v="2024-04-30T00:00:00"/>
    <s v="Y62"/>
    <s v="E40000014"/>
    <x v="5"/>
    <s v="QYG"/>
    <s v="E54000008"/>
    <x v="37"/>
    <s v="01F"/>
    <s v="E38000068"/>
    <s v="NHS Cheshire and Merseyside ICB - 01F"/>
    <x v="0"/>
    <n v="15"/>
  </r>
  <r>
    <s v="Apr"/>
    <s v="2024"/>
    <x v="7"/>
    <d v="2024-04-30T00:00:00"/>
    <s v="Y62"/>
    <s v="E40000014"/>
    <x v="5"/>
    <s v="QYG"/>
    <s v="E54000008"/>
    <x v="37"/>
    <s v="01F"/>
    <s v="E38000068"/>
    <s v="NHS Cheshire and Merseyside ICB - 01F"/>
    <x v="1"/>
    <s v="*"/>
  </r>
  <r>
    <s v="Apr"/>
    <s v="2024"/>
    <x v="7"/>
    <d v="2024-04-30T00:00:00"/>
    <s v="Y62"/>
    <s v="E40000014"/>
    <x v="5"/>
    <s v="QYG"/>
    <s v="E54000008"/>
    <x v="37"/>
    <s v="01F"/>
    <s v="E38000068"/>
    <s v="NHS Cheshire and Merseyside ICB - 01F"/>
    <x v="2"/>
    <n v="30"/>
  </r>
  <r>
    <s v="Apr"/>
    <s v="2024"/>
    <x v="7"/>
    <d v="2024-04-30T00:00:00"/>
    <s v="Y62"/>
    <s v="E40000014"/>
    <x v="5"/>
    <s v="QYG"/>
    <s v="E54000008"/>
    <x v="37"/>
    <s v="01F"/>
    <s v="E38000068"/>
    <s v="NHS Cheshire and Merseyside ICB - 01F"/>
    <x v="3"/>
    <n v="670"/>
  </r>
  <r>
    <s v="Apr"/>
    <s v="2024"/>
    <x v="7"/>
    <d v="2024-04-30T00:00:00"/>
    <s v="Y62"/>
    <s v="E40000014"/>
    <x v="5"/>
    <s v="QYG"/>
    <s v="E54000008"/>
    <x v="37"/>
    <s v="01F"/>
    <s v="E38000068"/>
    <s v="NHS Cheshire and Merseyside ICB - 01F"/>
    <x v="4"/>
    <n v="45"/>
  </r>
  <r>
    <s v="Apr"/>
    <s v="2024"/>
    <x v="7"/>
    <d v="2024-04-30T00:00:00"/>
    <s v="Y62"/>
    <s v="E40000014"/>
    <x v="5"/>
    <s v="QYG"/>
    <s v="E54000008"/>
    <x v="37"/>
    <s v="01F"/>
    <s v="E38000068"/>
    <s v="NHS Cheshire and Merseyside ICB - 01F"/>
    <x v="5"/>
    <n v="250"/>
  </r>
  <r>
    <s v="Apr"/>
    <s v="2024"/>
    <x v="7"/>
    <d v="2024-04-30T00:00:00"/>
    <s v="Y62"/>
    <s v="E40000014"/>
    <x v="5"/>
    <s v="QYG"/>
    <s v="E54000008"/>
    <x v="37"/>
    <s v="01J"/>
    <s v="E38000091"/>
    <s v="NHS Cheshire and Merseyside ICB - 01J"/>
    <x v="0"/>
    <n v="15"/>
  </r>
  <r>
    <s v="Apr"/>
    <s v="2024"/>
    <x v="7"/>
    <d v="2024-04-30T00:00:00"/>
    <s v="Y62"/>
    <s v="E40000014"/>
    <x v="5"/>
    <s v="QYG"/>
    <s v="E54000008"/>
    <x v="37"/>
    <s v="01J"/>
    <s v="E38000091"/>
    <s v="NHS Cheshire and Merseyside ICB - 01J"/>
    <x v="1"/>
    <s v="*"/>
  </r>
  <r>
    <s v="Apr"/>
    <s v="2024"/>
    <x v="7"/>
    <d v="2024-04-30T00:00:00"/>
    <s v="Y62"/>
    <s v="E40000014"/>
    <x v="5"/>
    <s v="QYG"/>
    <s v="E54000008"/>
    <x v="37"/>
    <s v="01J"/>
    <s v="E38000091"/>
    <s v="NHS Cheshire and Merseyside ICB - 01J"/>
    <x v="2"/>
    <n v="130"/>
  </r>
  <r>
    <s v="Apr"/>
    <s v="2024"/>
    <x v="7"/>
    <d v="2024-04-30T00:00:00"/>
    <s v="Y62"/>
    <s v="E40000014"/>
    <x v="5"/>
    <s v="QYG"/>
    <s v="E54000008"/>
    <x v="37"/>
    <s v="01J"/>
    <s v="E38000091"/>
    <s v="NHS Cheshire and Merseyside ICB - 01J"/>
    <x v="3"/>
    <n v="635"/>
  </r>
  <r>
    <s v="Apr"/>
    <s v="2024"/>
    <x v="7"/>
    <d v="2024-04-30T00:00:00"/>
    <s v="Y62"/>
    <s v="E40000014"/>
    <x v="5"/>
    <s v="QYG"/>
    <s v="E54000008"/>
    <x v="37"/>
    <s v="01J"/>
    <s v="E38000091"/>
    <s v="NHS Cheshire and Merseyside ICB - 01J"/>
    <x v="4"/>
    <n v="80"/>
  </r>
  <r>
    <s v="Apr"/>
    <s v="2024"/>
    <x v="7"/>
    <d v="2024-04-30T00:00:00"/>
    <s v="Y62"/>
    <s v="E40000014"/>
    <x v="5"/>
    <s v="QYG"/>
    <s v="E54000008"/>
    <x v="37"/>
    <s v="01J"/>
    <s v="E38000091"/>
    <s v="NHS Cheshire and Merseyside ICB - 01J"/>
    <x v="5"/>
    <n v="200"/>
  </r>
  <r>
    <s v="Apr"/>
    <s v="2024"/>
    <x v="7"/>
    <d v="2024-04-30T00:00:00"/>
    <s v="Y62"/>
    <s v="E40000014"/>
    <x v="5"/>
    <s v="QYG"/>
    <s v="E54000008"/>
    <x v="37"/>
    <s v="01T"/>
    <s v="E38000161"/>
    <s v="NHS Cheshire and Merseyside ICB - 01T"/>
    <x v="0"/>
    <s v="*"/>
  </r>
  <r>
    <s v="Apr"/>
    <s v="2024"/>
    <x v="7"/>
    <d v="2024-04-30T00:00:00"/>
    <s v="Y62"/>
    <s v="E40000014"/>
    <x v="5"/>
    <s v="QYG"/>
    <s v="E54000008"/>
    <x v="37"/>
    <s v="01T"/>
    <s v="E38000161"/>
    <s v="NHS Cheshire and Merseyside ICB - 01T"/>
    <x v="1"/>
    <s v="*"/>
  </r>
  <r>
    <s v="Apr"/>
    <s v="2024"/>
    <x v="7"/>
    <d v="2024-04-30T00:00:00"/>
    <s v="Y62"/>
    <s v="E40000014"/>
    <x v="5"/>
    <s v="QYG"/>
    <s v="E54000008"/>
    <x v="37"/>
    <s v="01T"/>
    <s v="E38000161"/>
    <s v="NHS Cheshire and Merseyside ICB - 01T"/>
    <x v="2"/>
    <n v="95"/>
  </r>
  <r>
    <s v="Apr"/>
    <s v="2024"/>
    <x v="7"/>
    <d v="2024-04-30T00:00:00"/>
    <s v="Y62"/>
    <s v="E40000014"/>
    <x v="5"/>
    <s v="QYG"/>
    <s v="E54000008"/>
    <x v="37"/>
    <s v="01T"/>
    <s v="E38000161"/>
    <s v="NHS Cheshire and Merseyside ICB - 01T"/>
    <x v="3"/>
    <n v="745"/>
  </r>
  <r>
    <s v="Apr"/>
    <s v="2024"/>
    <x v="7"/>
    <d v="2024-04-30T00:00:00"/>
    <s v="Y62"/>
    <s v="E40000014"/>
    <x v="5"/>
    <s v="QYG"/>
    <s v="E54000008"/>
    <x v="37"/>
    <s v="01T"/>
    <s v="E38000161"/>
    <s v="NHS Cheshire and Merseyside ICB - 01T"/>
    <x v="4"/>
    <n v="80"/>
  </r>
  <r>
    <s v="Apr"/>
    <s v="2024"/>
    <x v="7"/>
    <d v="2024-04-30T00:00:00"/>
    <s v="Y62"/>
    <s v="E40000014"/>
    <x v="5"/>
    <s v="QYG"/>
    <s v="E54000008"/>
    <x v="37"/>
    <s v="01T"/>
    <s v="E38000161"/>
    <s v="NHS Cheshire and Merseyside ICB - 01T"/>
    <x v="5"/>
    <n v="295"/>
  </r>
  <r>
    <s v="Apr"/>
    <s v="2024"/>
    <x v="7"/>
    <d v="2024-04-30T00:00:00"/>
    <s v="Y62"/>
    <s v="E40000014"/>
    <x v="5"/>
    <s v="QYG"/>
    <s v="E54000008"/>
    <x v="37"/>
    <s v="01V"/>
    <s v="E38000170"/>
    <s v="NHS Cheshire and Merseyside ICB - 01V"/>
    <x v="0"/>
    <n v="5"/>
  </r>
  <r>
    <s v="Apr"/>
    <s v="2024"/>
    <x v="7"/>
    <d v="2024-04-30T00:00:00"/>
    <s v="Y62"/>
    <s v="E40000014"/>
    <x v="5"/>
    <s v="QYG"/>
    <s v="E54000008"/>
    <x v="37"/>
    <s v="01V"/>
    <s v="E38000170"/>
    <s v="NHS Cheshire and Merseyside ICB - 01V"/>
    <x v="1"/>
    <s v="*"/>
  </r>
  <r>
    <s v="Apr"/>
    <s v="2024"/>
    <x v="7"/>
    <d v="2024-04-30T00:00:00"/>
    <s v="Y62"/>
    <s v="E40000014"/>
    <x v="5"/>
    <s v="QYG"/>
    <s v="E54000008"/>
    <x v="37"/>
    <s v="01V"/>
    <s v="E38000170"/>
    <s v="NHS Cheshire and Merseyside ICB - 01V"/>
    <x v="2"/>
    <n v="335"/>
  </r>
  <r>
    <s v="Apr"/>
    <s v="2024"/>
    <x v="7"/>
    <d v="2024-04-30T00:00:00"/>
    <s v="Y62"/>
    <s v="E40000014"/>
    <x v="5"/>
    <s v="QYG"/>
    <s v="E54000008"/>
    <x v="37"/>
    <s v="01V"/>
    <s v="E38000170"/>
    <s v="NHS Cheshire and Merseyside ICB - 01V"/>
    <x v="3"/>
    <n v="860"/>
  </r>
  <r>
    <s v="Apr"/>
    <s v="2024"/>
    <x v="7"/>
    <d v="2024-04-30T00:00:00"/>
    <s v="Y62"/>
    <s v="E40000014"/>
    <x v="5"/>
    <s v="QYG"/>
    <s v="E54000008"/>
    <x v="37"/>
    <s v="01V"/>
    <s v="E38000170"/>
    <s v="NHS Cheshire and Merseyside ICB - 01V"/>
    <x v="4"/>
    <n v="90"/>
  </r>
  <r>
    <s v="Apr"/>
    <s v="2024"/>
    <x v="7"/>
    <d v="2024-04-30T00:00:00"/>
    <s v="Y62"/>
    <s v="E40000014"/>
    <x v="5"/>
    <s v="QYG"/>
    <s v="E54000008"/>
    <x v="37"/>
    <s v="01V"/>
    <s v="E38000170"/>
    <s v="NHS Cheshire and Merseyside ICB - 01V"/>
    <x v="5"/>
    <n v="485"/>
  </r>
  <r>
    <s v="Apr"/>
    <s v="2024"/>
    <x v="7"/>
    <d v="2024-04-30T00:00:00"/>
    <s v="Y62"/>
    <s v="E40000014"/>
    <x v="5"/>
    <s v="QYG"/>
    <s v="E54000008"/>
    <x v="37"/>
    <s v="01X"/>
    <s v="E38000172"/>
    <s v="NHS Cheshire and Merseyside ICB - 01X"/>
    <x v="0"/>
    <n v="115"/>
  </r>
  <r>
    <s v="Apr"/>
    <s v="2024"/>
    <x v="7"/>
    <d v="2024-04-30T00:00:00"/>
    <s v="Y62"/>
    <s v="E40000014"/>
    <x v="5"/>
    <s v="QYG"/>
    <s v="E54000008"/>
    <x v="37"/>
    <s v="01X"/>
    <s v="E38000172"/>
    <s v="NHS Cheshire and Merseyside ICB - 01X"/>
    <x v="1"/>
    <s v="*"/>
  </r>
  <r>
    <s v="Apr"/>
    <s v="2024"/>
    <x v="7"/>
    <d v="2024-04-30T00:00:00"/>
    <s v="Y62"/>
    <s v="E40000014"/>
    <x v="5"/>
    <s v="QYG"/>
    <s v="E54000008"/>
    <x v="37"/>
    <s v="01X"/>
    <s v="E38000172"/>
    <s v="NHS Cheshire and Merseyside ICB - 01X"/>
    <x v="2"/>
    <n v="55"/>
  </r>
  <r>
    <s v="Apr"/>
    <s v="2024"/>
    <x v="7"/>
    <d v="2024-04-30T00:00:00"/>
    <s v="Y62"/>
    <s v="E40000014"/>
    <x v="5"/>
    <s v="QYG"/>
    <s v="E54000008"/>
    <x v="37"/>
    <s v="01X"/>
    <s v="E38000172"/>
    <s v="NHS Cheshire and Merseyside ICB - 01X"/>
    <x v="3"/>
    <n v="955"/>
  </r>
  <r>
    <s v="Apr"/>
    <s v="2024"/>
    <x v="7"/>
    <d v="2024-04-30T00:00:00"/>
    <s v="Y62"/>
    <s v="E40000014"/>
    <x v="5"/>
    <s v="QYG"/>
    <s v="E54000008"/>
    <x v="37"/>
    <s v="01X"/>
    <s v="E38000172"/>
    <s v="NHS Cheshire and Merseyside ICB - 01X"/>
    <x v="4"/>
    <n v="295"/>
  </r>
  <r>
    <s v="Apr"/>
    <s v="2024"/>
    <x v="7"/>
    <d v="2024-04-30T00:00:00"/>
    <s v="Y62"/>
    <s v="E40000014"/>
    <x v="5"/>
    <s v="QYG"/>
    <s v="E54000008"/>
    <x v="37"/>
    <s v="01X"/>
    <s v="E38000172"/>
    <s v="NHS Cheshire and Merseyside ICB - 01X"/>
    <x v="5"/>
    <n v="485"/>
  </r>
  <r>
    <s v="Apr"/>
    <s v="2024"/>
    <x v="7"/>
    <d v="2024-04-30T00:00:00"/>
    <s v="Y62"/>
    <s v="E40000014"/>
    <x v="5"/>
    <s v="QYG"/>
    <s v="E54000008"/>
    <x v="37"/>
    <s v="02E"/>
    <s v="E38000194"/>
    <s v="NHS Cheshire and Merseyside ICB - 02E"/>
    <x v="0"/>
    <n v="40"/>
  </r>
  <r>
    <s v="Apr"/>
    <s v="2024"/>
    <x v="7"/>
    <d v="2024-04-30T00:00:00"/>
    <s v="Y62"/>
    <s v="E40000014"/>
    <x v="5"/>
    <s v="QYG"/>
    <s v="E54000008"/>
    <x v="37"/>
    <s v="02E"/>
    <s v="E38000194"/>
    <s v="NHS Cheshire and Merseyside ICB - 02E"/>
    <x v="1"/>
    <s v="*"/>
  </r>
  <r>
    <s v="Apr"/>
    <s v="2024"/>
    <x v="7"/>
    <d v="2024-04-30T00:00:00"/>
    <s v="Y62"/>
    <s v="E40000014"/>
    <x v="5"/>
    <s v="QYG"/>
    <s v="E54000008"/>
    <x v="37"/>
    <s v="02E"/>
    <s v="E38000194"/>
    <s v="NHS Cheshire and Merseyside ICB - 02E"/>
    <x v="2"/>
    <n v="195"/>
  </r>
  <r>
    <s v="Apr"/>
    <s v="2024"/>
    <x v="7"/>
    <d v="2024-04-30T00:00:00"/>
    <s v="Y62"/>
    <s v="E40000014"/>
    <x v="5"/>
    <s v="QYG"/>
    <s v="E54000008"/>
    <x v="37"/>
    <s v="02E"/>
    <s v="E38000194"/>
    <s v="NHS Cheshire and Merseyside ICB - 02E"/>
    <x v="3"/>
    <n v="755"/>
  </r>
  <r>
    <s v="Apr"/>
    <s v="2024"/>
    <x v="7"/>
    <d v="2024-04-30T00:00:00"/>
    <s v="Y62"/>
    <s v="E40000014"/>
    <x v="5"/>
    <s v="QYG"/>
    <s v="E54000008"/>
    <x v="37"/>
    <s v="02E"/>
    <s v="E38000194"/>
    <s v="NHS Cheshire and Merseyside ICB - 02E"/>
    <x v="4"/>
    <n v="360"/>
  </r>
  <r>
    <s v="Apr"/>
    <s v="2024"/>
    <x v="7"/>
    <d v="2024-04-30T00:00:00"/>
    <s v="Y62"/>
    <s v="E40000014"/>
    <x v="5"/>
    <s v="QYG"/>
    <s v="E54000008"/>
    <x v="37"/>
    <s v="02E"/>
    <s v="E38000194"/>
    <s v="NHS Cheshire and Merseyside ICB - 02E"/>
    <x v="5"/>
    <n v="675"/>
  </r>
  <r>
    <s v="Apr"/>
    <s v="2024"/>
    <x v="7"/>
    <d v="2024-04-30T00:00:00"/>
    <s v="Y62"/>
    <s v="E40000014"/>
    <x v="5"/>
    <s v="QYG"/>
    <s v="E54000008"/>
    <x v="37"/>
    <s v="12F"/>
    <s v="E38000208"/>
    <s v="NHS Cheshire and Merseyside ICB - 12F"/>
    <x v="0"/>
    <n v="195"/>
  </r>
  <r>
    <s v="Apr"/>
    <s v="2024"/>
    <x v="7"/>
    <d v="2024-04-30T00:00:00"/>
    <s v="Y62"/>
    <s v="E40000014"/>
    <x v="5"/>
    <s v="QYG"/>
    <s v="E54000008"/>
    <x v="37"/>
    <s v="12F"/>
    <s v="E38000208"/>
    <s v="NHS Cheshire and Merseyside ICB - 12F"/>
    <x v="1"/>
    <s v="*"/>
  </r>
  <r>
    <s v="Apr"/>
    <s v="2024"/>
    <x v="7"/>
    <d v="2024-04-30T00:00:00"/>
    <s v="Y62"/>
    <s v="E40000014"/>
    <x v="5"/>
    <s v="QYG"/>
    <s v="E54000008"/>
    <x v="37"/>
    <s v="12F"/>
    <s v="E38000208"/>
    <s v="NHS Cheshire and Merseyside ICB - 12F"/>
    <x v="2"/>
    <n v="195"/>
  </r>
  <r>
    <s v="Apr"/>
    <s v="2024"/>
    <x v="7"/>
    <d v="2024-04-30T00:00:00"/>
    <s v="Y62"/>
    <s v="E40000014"/>
    <x v="5"/>
    <s v="QYG"/>
    <s v="E54000008"/>
    <x v="37"/>
    <s v="12F"/>
    <s v="E38000208"/>
    <s v="NHS Cheshire and Merseyside ICB - 12F"/>
    <x v="3"/>
    <n v="1675"/>
  </r>
  <r>
    <s v="Apr"/>
    <s v="2024"/>
    <x v="7"/>
    <d v="2024-04-30T00:00:00"/>
    <s v="Y62"/>
    <s v="E40000014"/>
    <x v="5"/>
    <s v="QYG"/>
    <s v="E54000008"/>
    <x v="37"/>
    <s v="12F"/>
    <s v="E38000208"/>
    <s v="NHS Cheshire and Merseyside ICB - 12F"/>
    <x v="4"/>
    <n v="380"/>
  </r>
  <r>
    <s v="Apr"/>
    <s v="2024"/>
    <x v="7"/>
    <d v="2024-04-30T00:00:00"/>
    <s v="Y62"/>
    <s v="E40000014"/>
    <x v="5"/>
    <s v="QYG"/>
    <s v="E54000008"/>
    <x v="37"/>
    <s v="12F"/>
    <s v="E38000208"/>
    <s v="NHS Cheshire and Merseyside ICB - 12F"/>
    <x v="5"/>
    <n v="845"/>
  </r>
  <r>
    <s v="Apr"/>
    <s v="2024"/>
    <x v="7"/>
    <d v="2024-04-30T00:00:00"/>
    <s v="Y62"/>
    <s v="E40000014"/>
    <x v="5"/>
    <s v="QYG"/>
    <s v="E54000008"/>
    <x v="37"/>
    <s v="27D"/>
    <s v="E38000233"/>
    <s v="NHS Cheshire and Merseyside ICB - 27D"/>
    <x v="0"/>
    <n v="260"/>
  </r>
  <r>
    <s v="Apr"/>
    <s v="2024"/>
    <x v="7"/>
    <d v="2024-04-30T00:00:00"/>
    <s v="Y62"/>
    <s v="E40000014"/>
    <x v="5"/>
    <s v="QYG"/>
    <s v="E54000008"/>
    <x v="37"/>
    <s v="27D"/>
    <s v="E38000233"/>
    <s v="NHS Cheshire and Merseyside ICB - 27D"/>
    <x v="1"/>
    <s v="*"/>
  </r>
  <r>
    <s v="Apr"/>
    <s v="2024"/>
    <x v="7"/>
    <d v="2024-04-30T00:00:00"/>
    <s v="Y62"/>
    <s v="E40000014"/>
    <x v="5"/>
    <s v="QYG"/>
    <s v="E54000008"/>
    <x v="37"/>
    <s v="27D"/>
    <s v="E38000233"/>
    <s v="NHS Cheshire and Merseyside ICB - 27D"/>
    <x v="2"/>
    <n v="1125"/>
  </r>
  <r>
    <s v="Apr"/>
    <s v="2024"/>
    <x v="7"/>
    <d v="2024-04-30T00:00:00"/>
    <s v="Y62"/>
    <s v="E40000014"/>
    <x v="5"/>
    <s v="QYG"/>
    <s v="E54000008"/>
    <x v="37"/>
    <s v="27D"/>
    <s v="E38000233"/>
    <s v="NHS Cheshire and Merseyside ICB - 27D"/>
    <x v="3"/>
    <n v="3805"/>
  </r>
  <r>
    <s v="Apr"/>
    <s v="2024"/>
    <x v="7"/>
    <d v="2024-04-30T00:00:00"/>
    <s v="Y62"/>
    <s v="E40000014"/>
    <x v="5"/>
    <s v="QYG"/>
    <s v="E54000008"/>
    <x v="37"/>
    <s v="27D"/>
    <s v="E38000233"/>
    <s v="NHS Cheshire and Merseyside ICB - 27D"/>
    <x v="4"/>
    <n v="1005"/>
  </r>
  <r>
    <s v="Apr"/>
    <s v="2024"/>
    <x v="7"/>
    <d v="2024-04-30T00:00:00"/>
    <s v="Y62"/>
    <s v="E40000014"/>
    <x v="5"/>
    <s v="QYG"/>
    <s v="E54000008"/>
    <x v="37"/>
    <s v="27D"/>
    <s v="E38000233"/>
    <s v="NHS Cheshire and Merseyside ICB - 27D"/>
    <x v="5"/>
    <n v="1765"/>
  </r>
  <r>
    <s v="Apr"/>
    <s v="2024"/>
    <x v="7"/>
    <d v="2024-04-30T00:00:00"/>
    <s v="Y62"/>
    <s v="E40000014"/>
    <x v="5"/>
    <s v="QYG"/>
    <s v="E54000008"/>
    <x v="37"/>
    <s v="99A"/>
    <s v="E38000101"/>
    <s v="NHS Cheshire and Merseyside ICB - 99A"/>
    <x v="0"/>
    <n v="95"/>
  </r>
  <r>
    <s v="Apr"/>
    <s v="2024"/>
    <x v="7"/>
    <d v="2024-04-30T00:00:00"/>
    <s v="Y62"/>
    <s v="E40000014"/>
    <x v="5"/>
    <s v="QYG"/>
    <s v="E54000008"/>
    <x v="37"/>
    <s v="99A"/>
    <s v="E38000101"/>
    <s v="NHS Cheshire and Merseyside ICB - 99A"/>
    <x v="1"/>
    <s v="*"/>
  </r>
  <r>
    <s v="Apr"/>
    <s v="2024"/>
    <x v="7"/>
    <d v="2024-04-30T00:00:00"/>
    <s v="Y62"/>
    <s v="E40000014"/>
    <x v="5"/>
    <s v="QYG"/>
    <s v="E54000008"/>
    <x v="37"/>
    <s v="99A"/>
    <s v="E38000101"/>
    <s v="NHS Cheshire and Merseyside ICB - 99A"/>
    <x v="2"/>
    <n v="265"/>
  </r>
  <r>
    <s v="Apr"/>
    <s v="2024"/>
    <x v="7"/>
    <d v="2024-04-30T00:00:00"/>
    <s v="Y62"/>
    <s v="E40000014"/>
    <x v="5"/>
    <s v="QYG"/>
    <s v="E54000008"/>
    <x v="37"/>
    <s v="99A"/>
    <s v="E38000101"/>
    <s v="NHS Cheshire and Merseyside ICB - 99A"/>
    <x v="3"/>
    <n v="1830"/>
  </r>
  <r>
    <s v="Apr"/>
    <s v="2024"/>
    <x v="7"/>
    <d v="2024-04-30T00:00:00"/>
    <s v="Y62"/>
    <s v="E40000014"/>
    <x v="5"/>
    <s v="QYG"/>
    <s v="E54000008"/>
    <x v="37"/>
    <s v="99A"/>
    <s v="E38000101"/>
    <s v="NHS Cheshire and Merseyside ICB - 99A"/>
    <x v="4"/>
    <n v="350"/>
  </r>
  <r>
    <s v="Apr"/>
    <s v="2024"/>
    <x v="7"/>
    <d v="2024-04-30T00:00:00"/>
    <s v="Y62"/>
    <s v="E40000014"/>
    <x v="5"/>
    <s v="QYG"/>
    <s v="E54000008"/>
    <x v="37"/>
    <s v="99A"/>
    <s v="E38000101"/>
    <s v="NHS Cheshire and Merseyside ICB - 99A"/>
    <x v="5"/>
    <n v="860"/>
  </r>
  <r>
    <s v="Apr"/>
    <s v="2024"/>
    <x v="7"/>
    <d v="2024-04-30T00:00:00"/>
    <s v="Y63"/>
    <s v="E40000012"/>
    <x v="6"/>
    <s v="QF7"/>
    <s v="E54000061"/>
    <x v="38"/>
    <s v="02P"/>
    <s v="E38000006"/>
    <s v="NHS South Yorkshire ICB - 02P"/>
    <x v="0"/>
    <s v="*"/>
  </r>
  <r>
    <s v="Apr"/>
    <s v="2024"/>
    <x v="7"/>
    <d v="2024-04-30T00:00:00"/>
    <s v="Y63"/>
    <s v="E40000012"/>
    <x v="6"/>
    <s v="QF7"/>
    <s v="E54000061"/>
    <x v="38"/>
    <s v="02P"/>
    <s v="E38000006"/>
    <s v="NHS South Yorkshire ICB - 02P"/>
    <x v="1"/>
    <s v="*"/>
  </r>
  <r>
    <s v="Apr"/>
    <s v="2024"/>
    <x v="7"/>
    <d v="2024-04-30T00:00:00"/>
    <s v="Y63"/>
    <s v="E40000012"/>
    <x v="6"/>
    <s v="QF7"/>
    <s v="E54000061"/>
    <x v="38"/>
    <s v="02P"/>
    <s v="E38000006"/>
    <s v="NHS South Yorkshire ICB - 02P"/>
    <x v="2"/>
    <n v="50"/>
  </r>
  <r>
    <s v="Apr"/>
    <s v="2024"/>
    <x v="7"/>
    <d v="2024-04-30T00:00:00"/>
    <s v="Y63"/>
    <s v="E40000012"/>
    <x v="6"/>
    <s v="QF7"/>
    <s v="E54000061"/>
    <x v="38"/>
    <s v="02P"/>
    <s v="E38000006"/>
    <s v="NHS South Yorkshire ICB - 02P"/>
    <x v="3"/>
    <n v="675"/>
  </r>
  <r>
    <s v="Apr"/>
    <s v="2024"/>
    <x v="7"/>
    <d v="2024-04-30T00:00:00"/>
    <s v="Y63"/>
    <s v="E40000012"/>
    <x v="6"/>
    <s v="QF7"/>
    <s v="E54000061"/>
    <x v="38"/>
    <s v="02P"/>
    <s v="E38000006"/>
    <s v="NHS South Yorkshire ICB - 02P"/>
    <x v="4"/>
    <n v="855"/>
  </r>
  <r>
    <s v="Apr"/>
    <s v="2024"/>
    <x v="7"/>
    <d v="2024-04-30T00:00:00"/>
    <s v="Y63"/>
    <s v="E40000012"/>
    <x v="6"/>
    <s v="QF7"/>
    <s v="E54000061"/>
    <x v="38"/>
    <s v="02P"/>
    <s v="E38000006"/>
    <s v="NHS South Yorkshire ICB - 02P"/>
    <x v="5"/>
    <n v="760"/>
  </r>
  <r>
    <s v="Apr"/>
    <s v="2024"/>
    <x v="7"/>
    <d v="2024-04-30T00:00:00"/>
    <s v="Y63"/>
    <s v="E40000012"/>
    <x v="6"/>
    <s v="QF7"/>
    <s v="E54000061"/>
    <x v="38"/>
    <s v="02X"/>
    <s v="E38000044"/>
    <s v="NHS South Yorkshire ICB - 02X"/>
    <x v="0"/>
    <n v="35"/>
  </r>
  <r>
    <s v="Apr"/>
    <s v="2024"/>
    <x v="7"/>
    <d v="2024-04-30T00:00:00"/>
    <s v="Y63"/>
    <s v="E40000012"/>
    <x v="6"/>
    <s v="QF7"/>
    <s v="E54000061"/>
    <x v="38"/>
    <s v="02X"/>
    <s v="E38000044"/>
    <s v="NHS South Yorkshire ICB - 02X"/>
    <x v="1"/>
    <s v="*"/>
  </r>
  <r>
    <s v="Apr"/>
    <s v="2024"/>
    <x v="7"/>
    <d v="2024-04-30T00:00:00"/>
    <s v="Y63"/>
    <s v="E40000012"/>
    <x v="6"/>
    <s v="QF7"/>
    <s v="E54000061"/>
    <x v="38"/>
    <s v="02X"/>
    <s v="E38000044"/>
    <s v="NHS South Yorkshire ICB - 02X"/>
    <x v="2"/>
    <n v="90"/>
  </r>
  <r>
    <s v="Apr"/>
    <s v="2024"/>
    <x v="7"/>
    <d v="2024-04-30T00:00:00"/>
    <s v="Y63"/>
    <s v="E40000012"/>
    <x v="6"/>
    <s v="QF7"/>
    <s v="E54000061"/>
    <x v="38"/>
    <s v="02X"/>
    <s v="E38000044"/>
    <s v="NHS South Yorkshire ICB - 02X"/>
    <x v="3"/>
    <n v="735"/>
  </r>
  <r>
    <s v="Apr"/>
    <s v="2024"/>
    <x v="7"/>
    <d v="2024-04-30T00:00:00"/>
    <s v="Y63"/>
    <s v="E40000012"/>
    <x v="6"/>
    <s v="QF7"/>
    <s v="E54000061"/>
    <x v="38"/>
    <s v="02X"/>
    <s v="E38000044"/>
    <s v="NHS South Yorkshire ICB - 02X"/>
    <x v="4"/>
    <n v="1210"/>
  </r>
  <r>
    <s v="Apr"/>
    <s v="2024"/>
    <x v="7"/>
    <d v="2024-04-30T00:00:00"/>
    <s v="Y63"/>
    <s v="E40000012"/>
    <x v="6"/>
    <s v="QF7"/>
    <s v="E54000061"/>
    <x v="38"/>
    <s v="02X"/>
    <s v="E38000044"/>
    <s v="NHS South Yorkshire ICB - 02X"/>
    <x v="5"/>
    <n v="770"/>
  </r>
  <r>
    <s v="Apr"/>
    <s v="2024"/>
    <x v="7"/>
    <d v="2024-04-30T00:00:00"/>
    <s v="Y63"/>
    <s v="E40000012"/>
    <x v="6"/>
    <s v="QF7"/>
    <s v="E54000061"/>
    <x v="38"/>
    <s v="03L"/>
    <s v="E38000141"/>
    <s v="NHS South Yorkshire ICB - 03L"/>
    <x v="0"/>
    <n v="25"/>
  </r>
  <r>
    <s v="Apr"/>
    <s v="2024"/>
    <x v="7"/>
    <d v="2024-04-30T00:00:00"/>
    <s v="Y63"/>
    <s v="E40000012"/>
    <x v="6"/>
    <s v="QF7"/>
    <s v="E54000061"/>
    <x v="38"/>
    <s v="03L"/>
    <s v="E38000141"/>
    <s v="NHS South Yorkshire ICB - 03L"/>
    <x v="1"/>
    <s v="*"/>
  </r>
  <r>
    <s v="Apr"/>
    <s v="2024"/>
    <x v="7"/>
    <d v="2024-04-30T00:00:00"/>
    <s v="Y63"/>
    <s v="E40000012"/>
    <x v="6"/>
    <s v="QF7"/>
    <s v="E54000061"/>
    <x v="38"/>
    <s v="03L"/>
    <s v="E38000141"/>
    <s v="NHS South Yorkshire ICB - 03L"/>
    <x v="2"/>
    <n v="65"/>
  </r>
  <r>
    <s v="Apr"/>
    <s v="2024"/>
    <x v="7"/>
    <d v="2024-04-30T00:00:00"/>
    <s v="Y63"/>
    <s v="E40000012"/>
    <x v="6"/>
    <s v="QF7"/>
    <s v="E54000061"/>
    <x v="38"/>
    <s v="03L"/>
    <s v="E38000141"/>
    <s v="NHS South Yorkshire ICB - 03L"/>
    <x v="3"/>
    <n v="640"/>
  </r>
  <r>
    <s v="Apr"/>
    <s v="2024"/>
    <x v="7"/>
    <d v="2024-04-30T00:00:00"/>
    <s v="Y63"/>
    <s v="E40000012"/>
    <x v="6"/>
    <s v="QF7"/>
    <s v="E54000061"/>
    <x v="38"/>
    <s v="03L"/>
    <s v="E38000141"/>
    <s v="NHS South Yorkshire ICB - 03L"/>
    <x v="4"/>
    <n v="1370"/>
  </r>
  <r>
    <s v="Apr"/>
    <s v="2024"/>
    <x v="7"/>
    <d v="2024-04-30T00:00:00"/>
    <s v="Y63"/>
    <s v="E40000012"/>
    <x v="6"/>
    <s v="QF7"/>
    <s v="E54000061"/>
    <x v="38"/>
    <s v="03L"/>
    <s v="E38000141"/>
    <s v="NHS South Yorkshire ICB - 03L"/>
    <x v="5"/>
    <n v="800"/>
  </r>
  <r>
    <s v="Apr"/>
    <s v="2024"/>
    <x v="7"/>
    <d v="2024-04-30T00:00:00"/>
    <s v="Y63"/>
    <s v="E40000012"/>
    <x v="6"/>
    <s v="QF7"/>
    <s v="E54000061"/>
    <x v="38"/>
    <s v="03N"/>
    <s v="E38000146"/>
    <s v="NHS South Yorkshire ICB - 03N"/>
    <x v="0"/>
    <n v="150"/>
  </r>
  <r>
    <s v="Apr"/>
    <s v="2024"/>
    <x v="7"/>
    <d v="2024-04-30T00:00:00"/>
    <s v="Y63"/>
    <s v="E40000012"/>
    <x v="6"/>
    <s v="QF7"/>
    <s v="E54000061"/>
    <x v="38"/>
    <s v="03N"/>
    <s v="E38000146"/>
    <s v="NHS South Yorkshire ICB - 03N"/>
    <x v="1"/>
    <s v="*"/>
  </r>
  <r>
    <s v="Apr"/>
    <s v="2024"/>
    <x v="7"/>
    <d v="2024-04-30T00:00:00"/>
    <s v="Y63"/>
    <s v="E40000012"/>
    <x v="6"/>
    <s v="QF7"/>
    <s v="E54000061"/>
    <x v="38"/>
    <s v="03N"/>
    <s v="E38000146"/>
    <s v="NHS South Yorkshire ICB - 03N"/>
    <x v="2"/>
    <n v="320"/>
  </r>
  <r>
    <s v="Apr"/>
    <s v="2024"/>
    <x v="7"/>
    <d v="2024-04-30T00:00:00"/>
    <s v="Y63"/>
    <s v="E40000012"/>
    <x v="6"/>
    <s v="QF7"/>
    <s v="E54000061"/>
    <x v="38"/>
    <s v="03N"/>
    <s v="E38000146"/>
    <s v="NHS South Yorkshire ICB - 03N"/>
    <x v="3"/>
    <n v="2220"/>
  </r>
  <r>
    <s v="Apr"/>
    <s v="2024"/>
    <x v="7"/>
    <d v="2024-04-30T00:00:00"/>
    <s v="Y63"/>
    <s v="E40000012"/>
    <x v="6"/>
    <s v="QF7"/>
    <s v="E54000061"/>
    <x v="38"/>
    <s v="03N"/>
    <s v="E38000146"/>
    <s v="NHS South Yorkshire ICB - 03N"/>
    <x v="4"/>
    <n v="735"/>
  </r>
  <r>
    <s v="Apr"/>
    <s v="2024"/>
    <x v="7"/>
    <d v="2024-04-30T00:00:00"/>
    <s v="Y63"/>
    <s v="E40000012"/>
    <x v="6"/>
    <s v="QF7"/>
    <s v="E54000061"/>
    <x v="38"/>
    <s v="03N"/>
    <s v="E38000146"/>
    <s v="NHS South Yorkshire ICB - 03N"/>
    <x v="5"/>
    <n v="1280"/>
  </r>
  <r>
    <s v="Apr"/>
    <s v="2024"/>
    <x v="7"/>
    <d v="2024-04-30T00:00:00"/>
    <s v="Y63"/>
    <s v="E40000012"/>
    <x v="6"/>
    <s v="QHM"/>
    <s v="E54000050"/>
    <x v="39"/>
    <s v="00L"/>
    <s v="E38000130"/>
    <s v="NHS North East and North Cumbria ICB - 00L"/>
    <x v="0"/>
    <n v="35"/>
  </r>
  <r>
    <s v="Apr"/>
    <s v="2024"/>
    <x v="7"/>
    <d v="2024-04-30T00:00:00"/>
    <s v="Y63"/>
    <s v="E40000012"/>
    <x v="6"/>
    <s v="QHM"/>
    <s v="E54000050"/>
    <x v="39"/>
    <s v="00L"/>
    <s v="E38000130"/>
    <s v="NHS North East and North Cumbria ICB - 00L"/>
    <x v="1"/>
    <s v="*"/>
  </r>
  <r>
    <s v="Apr"/>
    <s v="2024"/>
    <x v="7"/>
    <d v="2024-04-30T00:00:00"/>
    <s v="Y63"/>
    <s v="E40000012"/>
    <x v="6"/>
    <s v="QHM"/>
    <s v="E54000050"/>
    <x v="39"/>
    <s v="00L"/>
    <s v="E38000130"/>
    <s v="NHS North East and North Cumbria ICB - 00L"/>
    <x v="2"/>
    <n v="125"/>
  </r>
  <r>
    <s v="Apr"/>
    <s v="2024"/>
    <x v="7"/>
    <d v="2024-04-30T00:00:00"/>
    <s v="Y63"/>
    <s v="E40000012"/>
    <x v="6"/>
    <s v="QHM"/>
    <s v="E54000050"/>
    <x v="39"/>
    <s v="00L"/>
    <s v="E38000130"/>
    <s v="NHS North East and North Cumbria ICB - 00L"/>
    <x v="3"/>
    <n v="1695"/>
  </r>
  <r>
    <s v="Apr"/>
    <s v="2024"/>
    <x v="7"/>
    <d v="2024-04-30T00:00:00"/>
    <s v="Y63"/>
    <s v="E40000012"/>
    <x v="6"/>
    <s v="QHM"/>
    <s v="E54000050"/>
    <x v="39"/>
    <s v="00L"/>
    <s v="E38000130"/>
    <s v="NHS North East and North Cumbria ICB - 00L"/>
    <x v="4"/>
    <n v="510"/>
  </r>
  <r>
    <s v="Apr"/>
    <s v="2024"/>
    <x v="7"/>
    <d v="2024-04-30T00:00:00"/>
    <s v="Y63"/>
    <s v="E40000012"/>
    <x v="6"/>
    <s v="QHM"/>
    <s v="E54000050"/>
    <x v="39"/>
    <s v="00L"/>
    <s v="E38000130"/>
    <s v="NHS North East and North Cumbria ICB - 00L"/>
    <x v="5"/>
    <n v="1185"/>
  </r>
  <r>
    <s v="Apr"/>
    <s v="2024"/>
    <x v="7"/>
    <d v="2024-04-30T00:00:00"/>
    <s v="Y63"/>
    <s v="E40000012"/>
    <x v="6"/>
    <s v="QHM"/>
    <s v="E54000050"/>
    <x v="39"/>
    <s v="00N"/>
    <s v="E38000163"/>
    <s v="NHS North East and North Cumbria ICB - 00N"/>
    <x v="0"/>
    <n v="5"/>
  </r>
  <r>
    <s v="Apr"/>
    <s v="2024"/>
    <x v="7"/>
    <d v="2024-04-30T00:00:00"/>
    <s v="Y63"/>
    <s v="E40000012"/>
    <x v="6"/>
    <s v="QHM"/>
    <s v="E54000050"/>
    <x v="39"/>
    <s v="00N"/>
    <s v="E38000163"/>
    <s v="NHS North East and North Cumbria ICB - 00N"/>
    <x v="1"/>
    <s v="*"/>
  </r>
  <r>
    <s v="Apr"/>
    <s v="2024"/>
    <x v="7"/>
    <d v="2024-04-30T00:00:00"/>
    <s v="Y63"/>
    <s v="E40000012"/>
    <x v="6"/>
    <s v="QHM"/>
    <s v="E54000050"/>
    <x v="39"/>
    <s v="00N"/>
    <s v="E38000163"/>
    <s v="NHS North East and North Cumbria ICB - 00N"/>
    <x v="2"/>
    <n v="10"/>
  </r>
  <r>
    <s v="Apr"/>
    <s v="2024"/>
    <x v="7"/>
    <d v="2024-04-30T00:00:00"/>
    <s v="Y63"/>
    <s v="E40000012"/>
    <x v="6"/>
    <s v="QHM"/>
    <s v="E54000050"/>
    <x v="39"/>
    <s v="00N"/>
    <s v="E38000163"/>
    <s v="NHS North East and North Cumbria ICB - 00N"/>
    <x v="3"/>
    <n v="715"/>
  </r>
  <r>
    <s v="Apr"/>
    <s v="2024"/>
    <x v="7"/>
    <d v="2024-04-30T00:00:00"/>
    <s v="Y63"/>
    <s v="E40000012"/>
    <x v="6"/>
    <s v="QHM"/>
    <s v="E54000050"/>
    <x v="39"/>
    <s v="00N"/>
    <s v="E38000163"/>
    <s v="NHS North East and North Cumbria ICB - 00N"/>
    <x v="4"/>
    <n v="195"/>
  </r>
  <r>
    <s v="Apr"/>
    <s v="2024"/>
    <x v="7"/>
    <d v="2024-04-30T00:00:00"/>
    <s v="Y63"/>
    <s v="E40000012"/>
    <x v="6"/>
    <s v="QHM"/>
    <s v="E54000050"/>
    <x v="39"/>
    <s v="00N"/>
    <s v="E38000163"/>
    <s v="NHS North East and North Cumbria ICB - 00N"/>
    <x v="5"/>
    <n v="585"/>
  </r>
  <r>
    <s v="Apr"/>
    <s v="2024"/>
    <x v="7"/>
    <d v="2024-04-30T00:00:00"/>
    <s v="Y63"/>
    <s v="E40000012"/>
    <x v="6"/>
    <s v="QHM"/>
    <s v="E54000050"/>
    <x v="39"/>
    <s v="00P"/>
    <s v="E38000176"/>
    <s v="NHS North East and North Cumbria ICB - 00P"/>
    <x v="0"/>
    <n v="10"/>
  </r>
  <r>
    <s v="Apr"/>
    <s v="2024"/>
    <x v="7"/>
    <d v="2024-04-30T00:00:00"/>
    <s v="Y63"/>
    <s v="E40000012"/>
    <x v="6"/>
    <s v="QHM"/>
    <s v="E54000050"/>
    <x v="39"/>
    <s v="00P"/>
    <s v="E38000176"/>
    <s v="NHS North East and North Cumbria ICB - 00P"/>
    <x v="1"/>
    <s v="*"/>
  </r>
  <r>
    <s v="Apr"/>
    <s v="2024"/>
    <x v="7"/>
    <d v="2024-04-30T00:00:00"/>
    <s v="Y63"/>
    <s v="E40000012"/>
    <x v="6"/>
    <s v="QHM"/>
    <s v="E54000050"/>
    <x v="39"/>
    <s v="00P"/>
    <s v="E38000176"/>
    <s v="NHS North East and North Cumbria ICB - 00P"/>
    <x v="2"/>
    <n v="90"/>
  </r>
  <r>
    <s v="Apr"/>
    <s v="2024"/>
    <x v="7"/>
    <d v="2024-04-30T00:00:00"/>
    <s v="Y63"/>
    <s v="E40000012"/>
    <x v="6"/>
    <s v="QHM"/>
    <s v="E54000050"/>
    <x v="39"/>
    <s v="00P"/>
    <s v="E38000176"/>
    <s v="NHS North East and North Cumbria ICB - 00P"/>
    <x v="3"/>
    <n v="750"/>
  </r>
  <r>
    <s v="Apr"/>
    <s v="2024"/>
    <x v="7"/>
    <d v="2024-04-30T00:00:00"/>
    <s v="Y63"/>
    <s v="E40000012"/>
    <x v="6"/>
    <s v="QHM"/>
    <s v="E54000050"/>
    <x v="39"/>
    <s v="00P"/>
    <s v="E38000176"/>
    <s v="NHS North East and North Cumbria ICB - 00P"/>
    <x v="4"/>
    <n v="495"/>
  </r>
  <r>
    <s v="Apr"/>
    <s v="2024"/>
    <x v="7"/>
    <d v="2024-04-30T00:00:00"/>
    <s v="Y63"/>
    <s v="E40000012"/>
    <x v="6"/>
    <s v="QHM"/>
    <s v="E54000050"/>
    <x v="39"/>
    <s v="00P"/>
    <s v="E38000176"/>
    <s v="NHS North East and North Cumbria ICB - 00P"/>
    <x v="5"/>
    <n v="1060"/>
  </r>
  <r>
    <s v="Apr"/>
    <s v="2024"/>
    <x v="7"/>
    <d v="2024-04-30T00:00:00"/>
    <s v="Y63"/>
    <s v="E40000012"/>
    <x v="6"/>
    <s v="QHM"/>
    <s v="E54000050"/>
    <x v="39"/>
    <s v="01H"/>
    <s v="E38000215"/>
    <s v="NHS North East and North Cumbria ICB - 01H"/>
    <x v="0"/>
    <n v="30"/>
  </r>
  <r>
    <s v="Apr"/>
    <s v="2024"/>
    <x v="7"/>
    <d v="2024-04-30T00:00:00"/>
    <s v="Y63"/>
    <s v="E40000012"/>
    <x v="6"/>
    <s v="QHM"/>
    <s v="E54000050"/>
    <x v="39"/>
    <s v="01H"/>
    <s v="E38000215"/>
    <s v="NHS North East and North Cumbria ICB - 01H"/>
    <x v="1"/>
    <s v="*"/>
  </r>
  <r>
    <s v="Apr"/>
    <s v="2024"/>
    <x v="7"/>
    <d v="2024-04-30T00:00:00"/>
    <s v="Y63"/>
    <s v="E40000012"/>
    <x v="6"/>
    <s v="QHM"/>
    <s v="E54000050"/>
    <x v="39"/>
    <s v="01H"/>
    <s v="E38000215"/>
    <s v="NHS North East and North Cumbria ICB - 01H"/>
    <x v="2"/>
    <n v="200"/>
  </r>
  <r>
    <s v="Apr"/>
    <s v="2024"/>
    <x v="7"/>
    <d v="2024-04-30T00:00:00"/>
    <s v="Y63"/>
    <s v="E40000012"/>
    <x v="6"/>
    <s v="QHM"/>
    <s v="E54000050"/>
    <x v="39"/>
    <s v="01H"/>
    <s v="E38000215"/>
    <s v="NHS North East and North Cumbria ICB - 01H"/>
    <x v="3"/>
    <n v="1400"/>
  </r>
  <r>
    <s v="Apr"/>
    <s v="2024"/>
    <x v="7"/>
    <d v="2024-04-30T00:00:00"/>
    <s v="Y63"/>
    <s v="E40000012"/>
    <x v="6"/>
    <s v="QHM"/>
    <s v="E54000050"/>
    <x v="39"/>
    <s v="01H"/>
    <s v="E38000215"/>
    <s v="NHS North East and North Cumbria ICB - 01H"/>
    <x v="4"/>
    <n v="550"/>
  </r>
  <r>
    <s v="Apr"/>
    <s v="2024"/>
    <x v="7"/>
    <d v="2024-04-30T00:00:00"/>
    <s v="Y63"/>
    <s v="E40000012"/>
    <x v="6"/>
    <s v="QHM"/>
    <s v="E54000050"/>
    <x v="39"/>
    <s v="01H"/>
    <s v="E38000215"/>
    <s v="NHS North East and North Cumbria ICB - 01H"/>
    <x v="5"/>
    <n v="785"/>
  </r>
  <r>
    <s v="Apr"/>
    <s v="2024"/>
    <x v="7"/>
    <d v="2024-04-30T00:00:00"/>
    <s v="Y63"/>
    <s v="E40000012"/>
    <x v="6"/>
    <s v="QHM"/>
    <s v="E54000050"/>
    <x v="39"/>
    <s v="13T"/>
    <s v="E38000212"/>
    <s v="NHS North East and North Cumbria ICB - 13T"/>
    <x v="0"/>
    <n v="160"/>
  </r>
  <r>
    <s v="Apr"/>
    <s v="2024"/>
    <x v="7"/>
    <d v="2024-04-30T00:00:00"/>
    <s v="Y63"/>
    <s v="E40000012"/>
    <x v="6"/>
    <s v="QHM"/>
    <s v="E54000050"/>
    <x v="39"/>
    <s v="13T"/>
    <s v="E38000212"/>
    <s v="NHS North East and North Cumbria ICB - 13T"/>
    <x v="1"/>
    <s v="*"/>
  </r>
  <r>
    <s v="Apr"/>
    <s v="2024"/>
    <x v="7"/>
    <d v="2024-04-30T00:00:00"/>
    <s v="Y63"/>
    <s v="E40000012"/>
    <x v="6"/>
    <s v="QHM"/>
    <s v="E54000050"/>
    <x v="39"/>
    <s v="13T"/>
    <s v="E38000212"/>
    <s v="NHS North East and North Cumbria ICB - 13T"/>
    <x v="2"/>
    <n v="325"/>
  </r>
  <r>
    <s v="Apr"/>
    <s v="2024"/>
    <x v="7"/>
    <d v="2024-04-30T00:00:00"/>
    <s v="Y63"/>
    <s v="E40000012"/>
    <x v="6"/>
    <s v="QHM"/>
    <s v="E54000050"/>
    <x v="39"/>
    <s v="13T"/>
    <s v="E38000212"/>
    <s v="NHS North East and North Cumbria ICB - 13T"/>
    <x v="3"/>
    <n v="2025"/>
  </r>
  <r>
    <s v="Apr"/>
    <s v="2024"/>
    <x v="7"/>
    <d v="2024-04-30T00:00:00"/>
    <s v="Y63"/>
    <s v="E40000012"/>
    <x v="6"/>
    <s v="QHM"/>
    <s v="E54000050"/>
    <x v="39"/>
    <s v="13T"/>
    <s v="E38000212"/>
    <s v="NHS North East and North Cumbria ICB - 13T"/>
    <x v="4"/>
    <n v="430"/>
  </r>
  <r>
    <s v="Apr"/>
    <s v="2024"/>
    <x v="7"/>
    <d v="2024-04-30T00:00:00"/>
    <s v="Y63"/>
    <s v="E40000012"/>
    <x v="6"/>
    <s v="QHM"/>
    <s v="E54000050"/>
    <x v="39"/>
    <s v="13T"/>
    <s v="E38000212"/>
    <s v="NHS North East and North Cumbria ICB - 13T"/>
    <x v="5"/>
    <n v="1240"/>
  </r>
  <r>
    <s v="Apr"/>
    <s v="2024"/>
    <x v="7"/>
    <d v="2024-04-30T00:00:00"/>
    <s v="Y63"/>
    <s v="E40000012"/>
    <x v="6"/>
    <s v="QHM"/>
    <s v="E54000050"/>
    <x v="39"/>
    <s v="16C"/>
    <s v="E38000247"/>
    <s v="NHS North East and North Cumbria ICB - 16C"/>
    <x v="0"/>
    <n v="75"/>
  </r>
  <r>
    <s v="Apr"/>
    <s v="2024"/>
    <x v="7"/>
    <d v="2024-04-30T00:00:00"/>
    <s v="Y63"/>
    <s v="E40000012"/>
    <x v="6"/>
    <s v="QHM"/>
    <s v="E54000050"/>
    <x v="39"/>
    <s v="16C"/>
    <s v="E38000247"/>
    <s v="NHS North East and North Cumbria ICB - 16C"/>
    <x v="1"/>
    <s v="*"/>
  </r>
  <r>
    <s v="Apr"/>
    <s v="2024"/>
    <x v="7"/>
    <d v="2024-04-30T00:00:00"/>
    <s v="Y63"/>
    <s v="E40000012"/>
    <x v="6"/>
    <s v="QHM"/>
    <s v="E54000050"/>
    <x v="39"/>
    <s v="16C"/>
    <s v="E38000247"/>
    <s v="NHS North East and North Cumbria ICB - 16C"/>
    <x v="2"/>
    <n v="530"/>
  </r>
  <r>
    <s v="Apr"/>
    <s v="2024"/>
    <x v="7"/>
    <d v="2024-04-30T00:00:00"/>
    <s v="Y63"/>
    <s v="E40000012"/>
    <x v="6"/>
    <s v="QHM"/>
    <s v="E54000050"/>
    <x v="39"/>
    <s v="16C"/>
    <s v="E38000247"/>
    <s v="NHS North East and North Cumbria ICB - 16C"/>
    <x v="3"/>
    <n v="1685"/>
  </r>
  <r>
    <s v="Apr"/>
    <s v="2024"/>
    <x v="7"/>
    <d v="2024-04-30T00:00:00"/>
    <s v="Y63"/>
    <s v="E40000012"/>
    <x v="6"/>
    <s v="QHM"/>
    <s v="E54000050"/>
    <x v="39"/>
    <s v="16C"/>
    <s v="E38000247"/>
    <s v="NHS North East and North Cumbria ICB - 16C"/>
    <x v="4"/>
    <n v="2130"/>
  </r>
  <r>
    <s v="Apr"/>
    <s v="2024"/>
    <x v="7"/>
    <d v="2024-04-30T00:00:00"/>
    <s v="Y63"/>
    <s v="E40000012"/>
    <x v="6"/>
    <s v="QHM"/>
    <s v="E54000050"/>
    <x v="39"/>
    <s v="16C"/>
    <s v="E38000247"/>
    <s v="NHS North East and North Cumbria ICB - 16C"/>
    <x v="5"/>
    <n v="2055"/>
  </r>
  <r>
    <s v="Apr"/>
    <s v="2024"/>
    <x v="7"/>
    <d v="2024-04-30T00:00:00"/>
    <s v="Y63"/>
    <s v="E40000012"/>
    <x v="6"/>
    <s v="QHM"/>
    <s v="E54000050"/>
    <x v="39"/>
    <s v="84H"/>
    <s v="E38000234"/>
    <s v="NHS North East and North Cumbria ICB - 84H"/>
    <x v="0"/>
    <n v="430"/>
  </r>
  <r>
    <s v="Apr"/>
    <s v="2024"/>
    <x v="7"/>
    <d v="2024-04-30T00:00:00"/>
    <s v="Y63"/>
    <s v="E40000012"/>
    <x v="6"/>
    <s v="QHM"/>
    <s v="E54000050"/>
    <x v="39"/>
    <s v="84H"/>
    <s v="E38000234"/>
    <s v="NHS North East and North Cumbria ICB - 84H"/>
    <x v="1"/>
    <s v="*"/>
  </r>
  <r>
    <s v="Apr"/>
    <s v="2024"/>
    <x v="7"/>
    <d v="2024-04-30T00:00:00"/>
    <s v="Y63"/>
    <s v="E40000012"/>
    <x v="6"/>
    <s v="QHM"/>
    <s v="E54000050"/>
    <x v="39"/>
    <s v="84H"/>
    <s v="E38000234"/>
    <s v="NHS North East and North Cumbria ICB - 84H"/>
    <x v="2"/>
    <n v="145"/>
  </r>
  <r>
    <s v="Apr"/>
    <s v="2024"/>
    <x v="7"/>
    <d v="2024-04-30T00:00:00"/>
    <s v="Y63"/>
    <s v="E40000012"/>
    <x v="6"/>
    <s v="QHM"/>
    <s v="E54000050"/>
    <x v="39"/>
    <s v="84H"/>
    <s v="E38000234"/>
    <s v="NHS North East and North Cumbria ICB - 84H"/>
    <x v="3"/>
    <n v="1460"/>
  </r>
  <r>
    <s v="Apr"/>
    <s v="2024"/>
    <x v="7"/>
    <d v="2024-04-30T00:00:00"/>
    <s v="Y63"/>
    <s v="E40000012"/>
    <x v="6"/>
    <s v="QHM"/>
    <s v="E54000050"/>
    <x v="39"/>
    <s v="84H"/>
    <s v="E38000234"/>
    <s v="NHS North East and North Cumbria ICB - 84H"/>
    <x v="4"/>
    <n v="1735"/>
  </r>
  <r>
    <s v="Apr"/>
    <s v="2024"/>
    <x v="7"/>
    <d v="2024-04-30T00:00:00"/>
    <s v="Y63"/>
    <s v="E40000012"/>
    <x v="6"/>
    <s v="QHM"/>
    <s v="E54000050"/>
    <x v="39"/>
    <s v="84H"/>
    <s v="E38000234"/>
    <s v="NHS North East and North Cumbria ICB - 84H"/>
    <x v="5"/>
    <n v="1580"/>
  </r>
  <r>
    <s v="Apr"/>
    <s v="2024"/>
    <x v="7"/>
    <d v="2024-04-30T00:00:00"/>
    <s v="Y63"/>
    <s v="E40000012"/>
    <x v="6"/>
    <s v="QHM"/>
    <s v="E54000050"/>
    <x v="39"/>
    <s v="99C"/>
    <s v="E38000127"/>
    <s v="NHS North East and North Cumbria ICB - 99C"/>
    <x v="0"/>
    <n v="30"/>
  </r>
  <r>
    <s v="Apr"/>
    <s v="2024"/>
    <x v="7"/>
    <d v="2024-04-30T00:00:00"/>
    <s v="Y63"/>
    <s v="E40000012"/>
    <x v="6"/>
    <s v="QHM"/>
    <s v="E54000050"/>
    <x v="39"/>
    <s v="99C"/>
    <s v="E38000127"/>
    <s v="NHS North East and North Cumbria ICB - 99C"/>
    <x v="1"/>
    <s v="*"/>
  </r>
  <r>
    <s v="Apr"/>
    <s v="2024"/>
    <x v="7"/>
    <d v="2024-04-30T00:00:00"/>
    <s v="Y63"/>
    <s v="E40000012"/>
    <x v="6"/>
    <s v="QHM"/>
    <s v="E54000050"/>
    <x v="39"/>
    <s v="99C"/>
    <s v="E38000127"/>
    <s v="NHS North East and North Cumbria ICB - 99C"/>
    <x v="2"/>
    <n v="130"/>
  </r>
  <r>
    <s v="Apr"/>
    <s v="2024"/>
    <x v="7"/>
    <d v="2024-04-30T00:00:00"/>
    <s v="Y63"/>
    <s v="E40000012"/>
    <x v="6"/>
    <s v="QHM"/>
    <s v="E54000050"/>
    <x v="39"/>
    <s v="99C"/>
    <s v="E38000127"/>
    <s v="NHS North East and North Cumbria ICB - 99C"/>
    <x v="3"/>
    <n v="915"/>
  </r>
  <r>
    <s v="Apr"/>
    <s v="2024"/>
    <x v="7"/>
    <d v="2024-04-30T00:00:00"/>
    <s v="Y63"/>
    <s v="E40000012"/>
    <x v="6"/>
    <s v="QHM"/>
    <s v="E54000050"/>
    <x v="39"/>
    <s v="99C"/>
    <s v="E38000127"/>
    <s v="NHS North East and North Cumbria ICB - 99C"/>
    <x v="4"/>
    <n v="330"/>
  </r>
  <r>
    <s v="Apr"/>
    <s v="2024"/>
    <x v="7"/>
    <d v="2024-04-30T00:00:00"/>
    <s v="Y63"/>
    <s v="E40000012"/>
    <x v="6"/>
    <s v="QHM"/>
    <s v="E54000050"/>
    <x v="39"/>
    <s v="99C"/>
    <s v="E38000127"/>
    <s v="NHS North East and North Cumbria ICB - 99C"/>
    <x v="5"/>
    <n v="650"/>
  </r>
  <r>
    <s v="Apr"/>
    <s v="2024"/>
    <x v="7"/>
    <d v="2024-04-30T00:00:00"/>
    <s v="Y63"/>
    <s v="E40000012"/>
    <x v="6"/>
    <s v="QOQ"/>
    <s v="E54000051"/>
    <x v="40"/>
    <s v="02Y"/>
    <s v="E38000052"/>
    <s v="NHS Humber and North Yorkshire ICB - 02Y"/>
    <x v="0"/>
    <s v="*"/>
  </r>
  <r>
    <s v="Apr"/>
    <s v="2024"/>
    <x v="7"/>
    <d v="2024-04-30T00:00:00"/>
    <s v="Y63"/>
    <s v="E40000012"/>
    <x v="6"/>
    <s v="QOQ"/>
    <s v="E54000051"/>
    <x v="40"/>
    <s v="02Y"/>
    <s v="E38000052"/>
    <s v="NHS Humber and North Yorkshire ICB - 02Y"/>
    <x v="1"/>
    <s v="*"/>
  </r>
  <r>
    <s v="Apr"/>
    <s v="2024"/>
    <x v="7"/>
    <d v="2024-04-30T00:00:00"/>
    <s v="Y63"/>
    <s v="E40000012"/>
    <x v="6"/>
    <s v="QOQ"/>
    <s v="E54000051"/>
    <x v="40"/>
    <s v="02Y"/>
    <s v="E38000052"/>
    <s v="NHS Humber and North Yorkshire ICB - 02Y"/>
    <x v="2"/>
    <n v="5"/>
  </r>
  <r>
    <s v="Apr"/>
    <s v="2024"/>
    <x v="7"/>
    <d v="2024-04-30T00:00:00"/>
    <s v="Y63"/>
    <s v="E40000012"/>
    <x v="6"/>
    <s v="QOQ"/>
    <s v="E54000051"/>
    <x v="40"/>
    <s v="02Y"/>
    <s v="E38000052"/>
    <s v="NHS Humber and North Yorkshire ICB - 02Y"/>
    <x v="3"/>
    <n v="1270"/>
  </r>
  <r>
    <s v="Apr"/>
    <s v="2024"/>
    <x v="7"/>
    <d v="2024-04-30T00:00:00"/>
    <s v="Y63"/>
    <s v="E40000012"/>
    <x v="6"/>
    <s v="QOQ"/>
    <s v="E54000051"/>
    <x v="40"/>
    <s v="02Y"/>
    <s v="E38000052"/>
    <s v="NHS Humber and North Yorkshire ICB - 02Y"/>
    <x v="4"/>
    <n v="460"/>
  </r>
  <r>
    <s v="Apr"/>
    <s v="2024"/>
    <x v="7"/>
    <d v="2024-04-30T00:00:00"/>
    <s v="Y63"/>
    <s v="E40000012"/>
    <x v="6"/>
    <s v="QOQ"/>
    <s v="E54000051"/>
    <x v="40"/>
    <s v="02Y"/>
    <s v="E38000052"/>
    <s v="NHS Humber and North Yorkshire ICB - 02Y"/>
    <x v="5"/>
    <n v="1545"/>
  </r>
  <r>
    <s v="Apr"/>
    <s v="2024"/>
    <x v="7"/>
    <d v="2024-04-30T00:00:00"/>
    <s v="Y63"/>
    <s v="E40000012"/>
    <x v="6"/>
    <s v="QOQ"/>
    <s v="E54000051"/>
    <x v="40"/>
    <s v="03F"/>
    <s v="E38000085"/>
    <s v="NHS Humber and North Yorkshire ICB - 03F"/>
    <x v="0"/>
    <n v="10"/>
  </r>
  <r>
    <s v="Apr"/>
    <s v="2024"/>
    <x v="7"/>
    <d v="2024-04-30T00:00:00"/>
    <s v="Y63"/>
    <s v="E40000012"/>
    <x v="6"/>
    <s v="QOQ"/>
    <s v="E54000051"/>
    <x v="40"/>
    <s v="03F"/>
    <s v="E38000085"/>
    <s v="NHS Humber and North Yorkshire ICB - 03F"/>
    <x v="1"/>
    <s v="*"/>
  </r>
  <r>
    <s v="Apr"/>
    <s v="2024"/>
    <x v="7"/>
    <d v="2024-04-30T00:00:00"/>
    <s v="Y63"/>
    <s v="E40000012"/>
    <x v="6"/>
    <s v="QOQ"/>
    <s v="E54000051"/>
    <x v="40"/>
    <s v="03F"/>
    <s v="E38000085"/>
    <s v="NHS Humber and North Yorkshire ICB - 03F"/>
    <x v="2"/>
    <n v="45"/>
  </r>
  <r>
    <s v="Apr"/>
    <s v="2024"/>
    <x v="7"/>
    <d v="2024-04-30T00:00:00"/>
    <s v="Y63"/>
    <s v="E40000012"/>
    <x v="6"/>
    <s v="QOQ"/>
    <s v="E54000051"/>
    <x v="40"/>
    <s v="03F"/>
    <s v="E38000085"/>
    <s v="NHS Humber and North Yorkshire ICB - 03F"/>
    <x v="3"/>
    <n v="595"/>
  </r>
  <r>
    <s v="Apr"/>
    <s v="2024"/>
    <x v="7"/>
    <d v="2024-04-30T00:00:00"/>
    <s v="Y63"/>
    <s v="E40000012"/>
    <x v="6"/>
    <s v="QOQ"/>
    <s v="E54000051"/>
    <x v="40"/>
    <s v="03F"/>
    <s v="E38000085"/>
    <s v="NHS Humber and North Yorkshire ICB - 03F"/>
    <x v="4"/>
    <n v="640"/>
  </r>
  <r>
    <s v="Apr"/>
    <s v="2024"/>
    <x v="7"/>
    <d v="2024-04-30T00:00:00"/>
    <s v="Y63"/>
    <s v="E40000012"/>
    <x v="6"/>
    <s v="QOQ"/>
    <s v="E54000051"/>
    <x v="40"/>
    <s v="03F"/>
    <s v="E38000085"/>
    <s v="NHS Humber and North Yorkshire ICB - 03F"/>
    <x v="5"/>
    <n v="705"/>
  </r>
  <r>
    <s v="Apr"/>
    <s v="2024"/>
    <x v="7"/>
    <d v="2024-04-30T00:00:00"/>
    <s v="Y63"/>
    <s v="E40000012"/>
    <x v="6"/>
    <s v="QOQ"/>
    <s v="E54000051"/>
    <x v="40"/>
    <s v="03H"/>
    <s v="E38000119"/>
    <s v="NHS Humber and North Yorkshire ICB - 03H"/>
    <x v="0"/>
    <n v="25"/>
  </r>
  <r>
    <s v="Apr"/>
    <s v="2024"/>
    <x v="7"/>
    <d v="2024-04-30T00:00:00"/>
    <s v="Y63"/>
    <s v="E40000012"/>
    <x v="6"/>
    <s v="QOQ"/>
    <s v="E54000051"/>
    <x v="40"/>
    <s v="03H"/>
    <s v="E38000119"/>
    <s v="NHS Humber and North Yorkshire ICB - 03H"/>
    <x v="1"/>
    <s v="*"/>
  </r>
  <r>
    <s v="Apr"/>
    <s v="2024"/>
    <x v="7"/>
    <d v="2024-04-30T00:00:00"/>
    <s v="Y63"/>
    <s v="E40000012"/>
    <x v="6"/>
    <s v="QOQ"/>
    <s v="E54000051"/>
    <x v="40"/>
    <s v="03H"/>
    <s v="E38000119"/>
    <s v="NHS Humber and North Yorkshire ICB - 03H"/>
    <x v="2"/>
    <n v="25"/>
  </r>
  <r>
    <s v="Apr"/>
    <s v="2024"/>
    <x v="7"/>
    <d v="2024-04-30T00:00:00"/>
    <s v="Y63"/>
    <s v="E40000012"/>
    <x v="6"/>
    <s v="QOQ"/>
    <s v="E54000051"/>
    <x v="40"/>
    <s v="03H"/>
    <s v="E38000119"/>
    <s v="NHS Humber and North Yorkshire ICB - 03H"/>
    <x v="3"/>
    <n v="495"/>
  </r>
  <r>
    <s v="Apr"/>
    <s v="2024"/>
    <x v="7"/>
    <d v="2024-04-30T00:00:00"/>
    <s v="Y63"/>
    <s v="E40000012"/>
    <x v="6"/>
    <s v="QOQ"/>
    <s v="E54000051"/>
    <x v="40"/>
    <s v="03H"/>
    <s v="E38000119"/>
    <s v="NHS Humber and North Yorkshire ICB - 03H"/>
    <x v="4"/>
    <n v="430"/>
  </r>
  <r>
    <s v="Apr"/>
    <s v="2024"/>
    <x v="7"/>
    <d v="2024-04-30T00:00:00"/>
    <s v="Y63"/>
    <s v="E40000012"/>
    <x v="6"/>
    <s v="QOQ"/>
    <s v="E54000051"/>
    <x v="40"/>
    <s v="03H"/>
    <s v="E38000119"/>
    <s v="NHS Humber and North Yorkshire ICB - 03H"/>
    <x v="5"/>
    <n v="530"/>
  </r>
  <r>
    <s v="Apr"/>
    <s v="2024"/>
    <x v="7"/>
    <d v="2024-04-30T00:00:00"/>
    <s v="Y63"/>
    <s v="E40000012"/>
    <x v="6"/>
    <s v="QOQ"/>
    <s v="E54000051"/>
    <x v="40"/>
    <s v="03K"/>
    <s v="E38000122"/>
    <s v="NHS Humber and North Yorkshire ICB - 03K"/>
    <x v="0"/>
    <s v="*"/>
  </r>
  <r>
    <s v="Apr"/>
    <s v="2024"/>
    <x v="7"/>
    <d v="2024-04-30T00:00:00"/>
    <s v="Y63"/>
    <s v="E40000012"/>
    <x v="6"/>
    <s v="QOQ"/>
    <s v="E54000051"/>
    <x v="40"/>
    <s v="03K"/>
    <s v="E38000122"/>
    <s v="NHS Humber and North Yorkshire ICB - 03K"/>
    <x v="1"/>
    <s v="*"/>
  </r>
  <r>
    <s v="Apr"/>
    <s v="2024"/>
    <x v="7"/>
    <d v="2024-04-30T00:00:00"/>
    <s v="Y63"/>
    <s v="E40000012"/>
    <x v="6"/>
    <s v="QOQ"/>
    <s v="E54000051"/>
    <x v="40"/>
    <s v="03K"/>
    <s v="E38000122"/>
    <s v="NHS Humber and North Yorkshire ICB - 03K"/>
    <x v="2"/>
    <n v="5"/>
  </r>
  <r>
    <s v="Apr"/>
    <s v="2024"/>
    <x v="7"/>
    <d v="2024-04-30T00:00:00"/>
    <s v="Y63"/>
    <s v="E40000012"/>
    <x v="6"/>
    <s v="QOQ"/>
    <s v="E54000051"/>
    <x v="40"/>
    <s v="03K"/>
    <s v="E38000122"/>
    <s v="NHS Humber and North Yorkshire ICB - 03K"/>
    <x v="3"/>
    <n v="230"/>
  </r>
  <r>
    <s v="Apr"/>
    <s v="2024"/>
    <x v="7"/>
    <d v="2024-04-30T00:00:00"/>
    <s v="Y63"/>
    <s v="E40000012"/>
    <x v="6"/>
    <s v="QOQ"/>
    <s v="E54000051"/>
    <x v="40"/>
    <s v="03K"/>
    <s v="E38000122"/>
    <s v="NHS Humber and North Yorkshire ICB - 03K"/>
    <x v="4"/>
    <n v="600"/>
  </r>
  <r>
    <s v="Apr"/>
    <s v="2024"/>
    <x v="7"/>
    <d v="2024-04-30T00:00:00"/>
    <s v="Y63"/>
    <s v="E40000012"/>
    <x v="6"/>
    <s v="QOQ"/>
    <s v="E54000051"/>
    <x v="40"/>
    <s v="03K"/>
    <s v="E38000122"/>
    <s v="NHS Humber and North Yorkshire ICB - 03K"/>
    <x v="5"/>
    <n v="675"/>
  </r>
  <r>
    <s v="Apr"/>
    <s v="2024"/>
    <x v="7"/>
    <d v="2024-04-30T00:00:00"/>
    <s v="Y63"/>
    <s v="E40000012"/>
    <x v="6"/>
    <s v="QOQ"/>
    <s v="E54000051"/>
    <x v="40"/>
    <s v="03Q"/>
    <s v="E38000188"/>
    <s v="NHS Humber and North Yorkshire ICB - 03Q"/>
    <x v="0"/>
    <n v="5"/>
  </r>
  <r>
    <s v="Apr"/>
    <s v="2024"/>
    <x v="7"/>
    <d v="2024-04-30T00:00:00"/>
    <s v="Y63"/>
    <s v="E40000012"/>
    <x v="6"/>
    <s v="QOQ"/>
    <s v="E54000051"/>
    <x v="40"/>
    <s v="03Q"/>
    <s v="E38000188"/>
    <s v="NHS Humber and North Yorkshire ICB - 03Q"/>
    <x v="1"/>
    <s v="*"/>
  </r>
  <r>
    <s v="Apr"/>
    <s v="2024"/>
    <x v="7"/>
    <d v="2024-04-30T00:00:00"/>
    <s v="Y63"/>
    <s v="E40000012"/>
    <x v="6"/>
    <s v="QOQ"/>
    <s v="E54000051"/>
    <x v="40"/>
    <s v="03Q"/>
    <s v="E38000188"/>
    <s v="NHS Humber and North Yorkshire ICB - 03Q"/>
    <x v="2"/>
    <n v="40"/>
  </r>
  <r>
    <s v="Apr"/>
    <s v="2024"/>
    <x v="7"/>
    <d v="2024-04-30T00:00:00"/>
    <s v="Y63"/>
    <s v="E40000012"/>
    <x v="6"/>
    <s v="QOQ"/>
    <s v="E54000051"/>
    <x v="40"/>
    <s v="03Q"/>
    <s v="E38000188"/>
    <s v="NHS Humber and North Yorkshire ICB - 03Q"/>
    <x v="3"/>
    <n v="760"/>
  </r>
  <r>
    <s v="Apr"/>
    <s v="2024"/>
    <x v="7"/>
    <d v="2024-04-30T00:00:00"/>
    <s v="Y63"/>
    <s v="E40000012"/>
    <x v="6"/>
    <s v="QOQ"/>
    <s v="E54000051"/>
    <x v="40"/>
    <s v="03Q"/>
    <s v="E38000188"/>
    <s v="NHS Humber and North Yorkshire ICB - 03Q"/>
    <x v="4"/>
    <n v="260"/>
  </r>
  <r>
    <s v="Apr"/>
    <s v="2024"/>
    <x v="7"/>
    <d v="2024-04-30T00:00:00"/>
    <s v="Y63"/>
    <s v="E40000012"/>
    <x v="6"/>
    <s v="QOQ"/>
    <s v="E54000051"/>
    <x v="40"/>
    <s v="03Q"/>
    <s v="E38000188"/>
    <s v="NHS Humber and North Yorkshire ICB - 03Q"/>
    <x v="5"/>
    <n v="670"/>
  </r>
  <r>
    <s v="Apr"/>
    <s v="2024"/>
    <x v="7"/>
    <d v="2024-04-30T00:00:00"/>
    <s v="Y63"/>
    <s v="E40000012"/>
    <x v="6"/>
    <s v="QOQ"/>
    <s v="E54000051"/>
    <x v="40"/>
    <s v="42D"/>
    <s v="E38000241"/>
    <s v="NHS Humber and North Yorkshire ICB - 42D"/>
    <x v="0"/>
    <n v="15"/>
  </r>
  <r>
    <s v="Apr"/>
    <s v="2024"/>
    <x v="7"/>
    <d v="2024-04-30T00:00:00"/>
    <s v="Y63"/>
    <s v="E40000012"/>
    <x v="6"/>
    <s v="QOQ"/>
    <s v="E54000051"/>
    <x v="40"/>
    <s v="42D"/>
    <s v="E38000241"/>
    <s v="NHS Humber and North Yorkshire ICB - 42D"/>
    <x v="1"/>
    <s v="*"/>
  </r>
  <r>
    <s v="Apr"/>
    <s v="2024"/>
    <x v="7"/>
    <d v="2024-04-30T00:00:00"/>
    <s v="Y63"/>
    <s v="E40000012"/>
    <x v="6"/>
    <s v="QOQ"/>
    <s v="E54000051"/>
    <x v="40"/>
    <s v="42D"/>
    <s v="E38000241"/>
    <s v="NHS Humber and North Yorkshire ICB - 42D"/>
    <x v="2"/>
    <n v="170"/>
  </r>
  <r>
    <s v="Apr"/>
    <s v="2024"/>
    <x v="7"/>
    <d v="2024-04-30T00:00:00"/>
    <s v="Y63"/>
    <s v="E40000012"/>
    <x v="6"/>
    <s v="QOQ"/>
    <s v="E54000051"/>
    <x v="40"/>
    <s v="42D"/>
    <s v="E38000241"/>
    <s v="NHS Humber and North Yorkshire ICB - 42D"/>
    <x v="3"/>
    <n v="2285"/>
  </r>
  <r>
    <s v="Apr"/>
    <s v="2024"/>
    <x v="7"/>
    <d v="2024-04-30T00:00:00"/>
    <s v="Y63"/>
    <s v="E40000012"/>
    <x v="6"/>
    <s v="QOQ"/>
    <s v="E54000051"/>
    <x v="40"/>
    <s v="42D"/>
    <s v="E38000241"/>
    <s v="NHS Humber and North Yorkshire ICB - 42D"/>
    <x v="4"/>
    <n v="1150"/>
  </r>
  <r>
    <s v="Apr"/>
    <s v="2024"/>
    <x v="7"/>
    <d v="2024-04-30T00:00:00"/>
    <s v="Y63"/>
    <s v="E40000012"/>
    <x v="6"/>
    <s v="QOQ"/>
    <s v="E54000051"/>
    <x v="40"/>
    <s v="42D"/>
    <s v="E38000241"/>
    <s v="NHS Humber and North Yorkshire ICB - 42D"/>
    <x v="5"/>
    <n v="1885"/>
  </r>
  <r>
    <s v="Apr"/>
    <s v="2024"/>
    <x v="7"/>
    <d v="2024-04-30T00:00:00"/>
    <s v="Y63"/>
    <s v="E40000012"/>
    <x v="6"/>
    <s v="QWO"/>
    <s v="E54000054"/>
    <x v="41"/>
    <s v="02T"/>
    <s v="E38000025"/>
    <s v="NHS West Yorkshire ICB - 02T"/>
    <x v="0"/>
    <n v="25"/>
  </r>
  <r>
    <s v="Apr"/>
    <s v="2024"/>
    <x v="7"/>
    <d v="2024-04-30T00:00:00"/>
    <s v="Y63"/>
    <s v="E40000012"/>
    <x v="6"/>
    <s v="QWO"/>
    <s v="E54000054"/>
    <x v="41"/>
    <s v="02T"/>
    <s v="E38000025"/>
    <s v="NHS West Yorkshire ICB - 02T"/>
    <x v="1"/>
    <s v="*"/>
  </r>
  <r>
    <s v="Apr"/>
    <s v="2024"/>
    <x v="7"/>
    <d v="2024-04-30T00:00:00"/>
    <s v="Y63"/>
    <s v="E40000012"/>
    <x v="6"/>
    <s v="QWO"/>
    <s v="E54000054"/>
    <x v="41"/>
    <s v="02T"/>
    <s v="E38000025"/>
    <s v="NHS West Yorkshire ICB - 02T"/>
    <x v="2"/>
    <n v="75"/>
  </r>
  <r>
    <s v="Apr"/>
    <s v="2024"/>
    <x v="7"/>
    <d v="2024-04-30T00:00:00"/>
    <s v="Y63"/>
    <s v="E40000012"/>
    <x v="6"/>
    <s v="QWO"/>
    <s v="E54000054"/>
    <x v="41"/>
    <s v="02T"/>
    <s v="E38000025"/>
    <s v="NHS West Yorkshire ICB - 02T"/>
    <x v="3"/>
    <n v="440"/>
  </r>
  <r>
    <s v="Apr"/>
    <s v="2024"/>
    <x v="7"/>
    <d v="2024-04-30T00:00:00"/>
    <s v="Y63"/>
    <s v="E40000012"/>
    <x v="6"/>
    <s v="QWO"/>
    <s v="E54000054"/>
    <x v="41"/>
    <s v="02T"/>
    <s v="E38000025"/>
    <s v="NHS West Yorkshire ICB - 02T"/>
    <x v="4"/>
    <n v="895"/>
  </r>
  <r>
    <s v="Apr"/>
    <s v="2024"/>
    <x v="7"/>
    <d v="2024-04-30T00:00:00"/>
    <s v="Y63"/>
    <s v="E40000012"/>
    <x v="6"/>
    <s v="QWO"/>
    <s v="E54000054"/>
    <x v="41"/>
    <s v="02T"/>
    <s v="E38000025"/>
    <s v="NHS West Yorkshire ICB - 02T"/>
    <x v="5"/>
    <n v="370"/>
  </r>
  <r>
    <s v="Apr"/>
    <s v="2024"/>
    <x v="7"/>
    <d v="2024-04-30T00:00:00"/>
    <s v="Y63"/>
    <s v="E40000012"/>
    <x v="6"/>
    <s v="QWO"/>
    <s v="E54000054"/>
    <x v="41"/>
    <s v="03R"/>
    <s v="E38000190"/>
    <s v="NHS West Yorkshire ICB - 03R"/>
    <x v="0"/>
    <n v="40"/>
  </r>
  <r>
    <s v="Apr"/>
    <s v="2024"/>
    <x v="7"/>
    <d v="2024-04-30T00:00:00"/>
    <s v="Y63"/>
    <s v="E40000012"/>
    <x v="6"/>
    <s v="QWO"/>
    <s v="E54000054"/>
    <x v="41"/>
    <s v="03R"/>
    <s v="E38000190"/>
    <s v="NHS West Yorkshire ICB - 03R"/>
    <x v="1"/>
    <s v="*"/>
  </r>
  <r>
    <s v="Apr"/>
    <s v="2024"/>
    <x v="7"/>
    <d v="2024-04-30T00:00:00"/>
    <s v="Y63"/>
    <s v="E40000012"/>
    <x v="6"/>
    <s v="QWO"/>
    <s v="E54000054"/>
    <x v="41"/>
    <s v="03R"/>
    <s v="E38000190"/>
    <s v="NHS West Yorkshire ICB - 03R"/>
    <x v="2"/>
    <n v="110"/>
  </r>
  <r>
    <s v="Apr"/>
    <s v="2024"/>
    <x v="7"/>
    <d v="2024-04-30T00:00:00"/>
    <s v="Y63"/>
    <s v="E40000012"/>
    <x v="6"/>
    <s v="QWO"/>
    <s v="E54000054"/>
    <x v="41"/>
    <s v="03R"/>
    <s v="E38000190"/>
    <s v="NHS West Yorkshire ICB - 03R"/>
    <x v="3"/>
    <n v="765"/>
  </r>
  <r>
    <s v="Apr"/>
    <s v="2024"/>
    <x v="7"/>
    <d v="2024-04-30T00:00:00"/>
    <s v="Y63"/>
    <s v="E40000012"/>
    <x v="6"/>
    <s v="QWO"/>
    <s v="E54000054"/>
    <x v="41"/>
    <s v="03R"/>
    <s v="E38000190"/>
    <s v="NHS West Yorkshire ICB - 03R"/>
    <x v="4"/>
    <n v="1095"/>
  </r>
  <r>
    <s v="Apr"/>
    <s v="2024"/>
    <x v="7"/>
    <d v="2024-04-30T00:00:00"/>
    <s v="Y63"/>
    <s v="E40000012"/>
    <x v="6"/>
    <s v="QWO"/>
    <s v="E54000054"/>
    <x v="41"/>
    <s v="03R"/>
    <s v="E38000190"/>
    <s v="NHS West Yorkshire ICB - 03R"/>
    <x v="5"/>
    <n v="965"/>
  </r>
  <r>
    <s v="Apr"/>
    <s v="2024"/>
    <x v="7"/>
    <d v="2024-04-30T00:00:00"/>
    <s v="Y63"/>
    <s v="E40000012"/>
    <x v="6"/>
    <s v="QWO"/>
    <s v="E54000054"/>
    <x v="41"/>
    <s v="15F"/>
    <s v="E38000225"/>
    <s v="NHS West Yorkshire ICB - 15F"/>
    <x v="0"/>
    <n v="120"/>
  </r>
  <r>
    <s v="Apr"/>
    <s v="2024"/>
    <x v="7"/>
    <d v="2024-04-30T00:00:00"/>
    <s v="Y63"/>
    <s v="E40000012"/>
    <x v="6"/>
    <s v="QWO"/>
    <s v="E54000054"/>
    <x v="41"/>
    <s v="15F"/>
    <s v="E38000225"/>
    <s v="NHS West Yorkshire ICB - 15F"/>
    <x v="1"/>
    <n v="10"/>
  </r>
  <r>
    <s v="Apr"/>
    <s v="2024"/>
    <x v="7"/>
    <d v="2024-04-30T00:00:00"/>
    <s v="Y63"/>
    <s v="E40000012"/>
    <x v="6"/>
    <s v="QWO"/>
    <s v="E54000054"/>
    <x v="41"/>
    <s v="15F"/>
    <s v="E38000225"/>
    <s v="NHS West Yorkshire ICB - 15F"/>
    <x v="2"/>
    <n v="395"/>
  </r>
  <r>
    <s v="Apr"/>
    <s v="2024"/>
    <x v="7"/>
    <d v="2024-04-30T00:00:00"/>
    <s v="Y63"/>
    <s v="E40000012"/>
    <x v="6"/>
    <s v="QWO"/>
    <s v="E54000054"/>
    <x v="41"/>
    <s v="15F"/>
    <s v="E38000225"/>
    <s v="NHS West Yorkshire ICB - 15F"/>
    <x v="3"/>
    <n v="2050"/>
  </r>
  <r>
    <s v="Apr"/>
    <s v="2024"/>
    <x v="7"/>
    <d v="2024-04-30T00:00:00"/>
    <s v="Y63"/>
    <s v="E40000012"/>
    <x v="6"/>
    <s v="QWO"/>
    <s v="E54000054"/>
    <x v="41"/>
    <s v="15F"/>
    <s v="E38000225"/>
    <s v="NHS West Yorkshire ICB - 15F"/>
    <x v="4"/>
    <n v="2340"/>
  </r>
  <r>
    <s v="Apr"/>
    <s v="2024"/>
    <x v="7"/>
    <d v="2024-04-30T00:00:00"/>
    <s v="Y63"/>
    <s v="E40000012"/>
    <x v="6"/>
    <s v="QWO"/>
    <s v="E54000054"/>
    <x v="41"/>
    <s v="15F"/>
    <s v="E38000225"/>
    <s v="NHS West Yorkshire ICB - 15F"/>
    <x v="5"/>
    <n v="1615"/>
  </r>
  <r>
    <s v="Apr"/>
    <s v="2024"/>
    <x v="7"/>
    <d v="2024-04-30T00:00:00"/>
    <s v="Y63"/>
    <s v="E40000012"/>
    <x v="6"/>
    <s v="QWO"/>
    <s v="E54000054"/>
    <x v="41"/>
    <s v="36J"/>
    <s v="E38000232"/>
    <s v="NHS West Yorkshire ICB - 36J"/>
    <x v="0"/>
    <n v="320"/>
  </r>
  <r>
    <s v="Apr"/>
    <s v="2024"/>
    <x v="7"/>
    <d v="2024-04-30T00:00:00"/>
    <s v="Y63"/>
    <s v="E40000012"/>
    <x v="6"/>
    <s v="QWO"/>
    <s v="E54000054"/>
    <x v="41"/>
    <s v="36J"/>
    <s v="E38000232"/>
    <s v="NHS West Yorkshire ICB - 36J"/>
    <x v="1"/>
    <s v="*"/>
  </r>
  <r>
    <s v="Apr"/>
    <s v="2024"/>
    <x v="7"/>
    <d v="2024-04-30T00:00:00"/>
    <s v="Y63"/>
    <s v="E40000012"/>
    <x v="6"/>
    <s v="QWO"/>
    <s v="E54000054"/>
    <x v="41"/>
    <s v="36J"/>
    <s v="E38000232"/>
    <s v="NHS West Yorkshire ICB - 36J"/>
    <x v="2"/>
    <n v="410"/>
  </r>
  <r>
    <s v="Apr"/>
    <s v="2024"/>
    <x v="7"/>
    <d v="2024-04-30T00:00:00"/>
    <s v="Y63"/>
    <s v="E40000012"/>
    <x v="6"/>
    <s v="QWO"/>
    <s v="E54000054"/>
    <x v="41"/>
    <s v="36J"/>
    <s v="E38000232"/>
    <s v="NHS West Yorkshire ICB - 36J"/>
    <x v="3"/>
    <n v="1120"/>
  </r>
  <r>
    <s v="Apr"/>
    <s v="2024"/>
    <x v="7"/>
    <d v="2024-04-30T00:00:00"/>
    <s v="Y63"/>
    <s v="E40000012"/>
    <x v="6"/>
    <s v="QWO"/>
    <s v="E54000054"/>
    <x v="41"/>
    <s v="36J"/>
    <s v="E38000232"/>
    <s v="NHS West Yorkshire ICB - 36J"/>
    <x v="4"/>
    <n v="1860"/>
  </r>
  <r>
    <s v="Apr"/>
    <s v="2024"/>
    <x v="7"/>
    <d v="2024-04-30T00:00:00"/>
    <s v="Y63"/>
    <s v="E40000012"/>
    <x v="6"/>
    <s v="QWO"/>
    <s v="E54000054"/>
    <x v="41"/>
    <s v="36J"/>
    <s v="E38000232"/>
    <s v="NHS West Yorkshire ICB - 36J"/>
    <x v="5"/>
    <n v="1280"/>
  </r>
  <r>
    <s v="Apr"/>
    <s v="2024"/>
    <x v="7"/>
    <d v="2024-04-30T00:00:00"/>
    <s v="Y63"/>
    <s v="E40000012"/>
    <x v="6"/>
    <s v="QWO"/>
    <s v="E54000054"/>
    <x v="41"/>
    <s v="X2C4Y"/>
    <s v="E38000254"/>
    <s v="NHS West Yorkshire ICB - X2C4Y"/>
    <x v="0"/>
    <n v="210"/>
  </r>
  <r>
    <s v="Apr"/>
    <s v="2024"/>
    <x v="7"/>
    <d v="2024-04-30T00:00:00"/>
    <s v="Y63"/>
    <s v="E40000012"/>
    <x v="6"/>
    <s v="QWO"/>
    <s v="E54000054"/>
    <x v="41"/>
    <s v="X2C4Y"/>
    <s v="E38000254"/>
    <s v="NHS West Yorkshire ICB - X2C4Y"/>
    <x v="1"/>
    <s v="*"/>
  </r>
  <r>
    <s v="Apr"/>
    <s v="2024"/>
    <x v="7"/>
    <d v="2024-04-30T00:00:00"/>
    <s v="Y63"/>
    <s v="E40000012"/>
    <x v="6"/>
    <s v="QWO"/>
    <s v="E54000054"/>
    <x v="41"/>
    <s v="X2C4Y"/>
    <s v="E38000254"/>
    <s v="NHS West Yorkshire ICB - X2C4Y"/>
    <x v="2"/>
    <n v="180"/>
  </r>
  <r>
    <s v="Apr"/>
    <s v="2024"/>
    <x v="7"/>
    <d v="2024-04-30T00:00:00"/>
    <s v="Y63"/>
    <s v="E40000012"/>
    <x v="6"/>
    <s v="QWO"/>
    <s v="E54000054"/>
    <x v="41"/>
    <s v="X2C4Y"/>
    <s v="E38000254"/>
    <s v="NHS West Yorkshire ICB - X2C4Y"/>
    <x v="3"/>
    <n v="990"/>
  </r>
  <r>
    <s v="Apr"/>
    <s v="2024"/>
    <x v="7"/>
    <d v="2024-04-30T00:00:00"/>
    <s v="Y63"/>
    <s v="E40000012"/>
    <x v="6"/>
    <s v="QWO"/>
    <s v="E54000054"/>
    <x v="41"/>
    <s v="X2C4Y"/>
    <s v="E38000254"/>
    <s v="NHS West Yorkshire ICB - X2C4Y"/>
    <x v="4"/>
    <n v="1100"/>
  </r>
  <r>
    <s v="Apr"/>
    <s v="2024"/>
    <x v="7"/>
    <d v="2024-04-30T00:00:00"/>
    <s v="Y63"/>
    <s v="E40000012"/>
    <x v="6"/>
    <s v="QWO"/>
    <s v="E54000054"/>
    <x v="41"/>
    <s v="X2C4Y"/>
    <s v="E38000254"/>
    <s v="NHS West Yorkshire ICB - X2C4Y"/>
    <x v="5"/>
    <n v="820"/>
  </r>
  <r>
    <s v="Mar"/>
    <s v="2024"/>
    <x v="8"/>
    <d v="2024-03-31T00:00:00"/>
    <s v="Y56"/>
    <s v="E40000003"/>
    <x v="0"/>
    <s v="QKK"/>
    <s v="E54000030"/>
    <x v="0"/>
    <s v="72Q"/>
    <s v="E38000244"/>
    <s v="NHS South East London ICB - 72Q"/>
    <x v="0"/>
    <s v="*"/>
  </r>
  <r>
    <s v="Mar"/>
    <s v="2024"/>
    <x v="8"/>
    <d v="2024-03-31T00:00:00"/>
    <s v="Y56"/>
    <s v="E40000003"/>
    <x v="0"/>
    <s v="QKK"/>
    <s v="E54000030"/>
    <x v="0"/>
    <s v="72Q"/>
    <s v="E38000244"/>
    <s v="NHS South East London ICB - 72Q"/>
    <x v="1"/>
    <s v="*"/>
  </r>
  <r>
    <s v="Mar"/>
    <s v="2024"/>
    <x v="8"/>
    <d v="2024-03-31T00:00:00"/>
    <s v="Y56"/>
    <s v="E40000003"/>
    <x v="0"/>
    <s v="QKK"/>
    <s v="E54000030"/>
    <x v="0"/>
    <s v="72Q"/>
    <s v="E38000244"/>
    <s v="NHS South East London ICB - 72Q"/>
    <x v="2"/>
    <n v="825"/>
  </r>
  <r>
    <s v="Mar"/>
    <s v="2024"/>
    <x v="8"/>
    <d v="2024-03-31T00:00:00"/>
    <s v="Y56"/>
    <s v="E40000003"/>
    <x v="0"/>
    <s v="QKK"/>
    <s v="E54000030"/>
    <x v="0"/>
    <s v="72Q"/>
    <s v="E38000244"/>
    <s v="NHS South East London ICB - 72Q"/>
    <x v="3"/>
    <n v="6750"/>
  </r>
  <r>
    <s v="Mar"/>
    <s v="2024"/>
    <x v="8"/>
    <d v="2024-03-31T00:00:00"/>
    <s v="Y56"/>
    <s v="E40000003"/>
    <x v="0"/>
    <s v="QKK"/>
    <s v="E54000030"/>
    <x v="0"/>
    <s v="72Q"/>
    <s v="E38000244"/>
    <s v="NHS South East London ICB - 72Q"/>
    <x v="4"/>
    <n v="1480"/>
  </r>
  <r>
    <s v="Mar"/>
    <s v="2024"/>
    <x v="8"/>
    <d v="2024-03-31T00:00:00"/>
    <s v="Y56"/>
    <s v="E40000003"/>
    <x v="0"/>
    <s v="QKK"/>
    <s v="E54000030"/>
    <x v="0"/>
    <s v="72Q"/>
    <s v="E38000244"/>
    <s v="NHS South East London ICB - 72Q"/>
    <x v="5"/>
    <n v="1880"/>
  </r>
  <r>
    <s v="Mar"/>
    <s v="2024"/>
    <x v="8"/>
    <d v="2024-03-31T00:00:00"/>
    <s v="Y56"/>
    <s v="E40000003"/>
    <x v="0"/>
    <s v="QMF"/>
    <s v="E54000029"/>
    <x v="1"/>
    <s v="A3A8R"/>
    <s v="E38000255"/>
    <s v="NHS North East London ICB - A3A8R"/>
    <x v="0"/>
    <s v="*"/>
  </r>
  <r>
    <s v="Mar"/>
    <s v="2024"/>
    <x v="8"/>
    <d v="2024-03-31T00:00:00"/>
    <s v="Y56"/>
    <s v="E40000003"/>
    <x v="0"/>
    <s v="QMF"/>
    <s v="E54000029"/>
    <x v="1"/>
    <s v="A3A8R"/>
    <s v="E38000255"/>
    <s v="NHS North East London ICB - A3A8R"/>
    <x v="1"/>
    <s v="*"/>
  </r>
  <r>
    <s v="Mar"/>
    <s v="2024"/>
    <x v="8"/>
    <d v="2024-03-31T00:00:00"/>
    <s v="Y56"/>
    <s v="E40000003"/>
    <x v="0"/>
    <s v="QMF"/>
    <s v="E54000029"/>
    <x v="1"/>
    <s v="A3A8R"/>
    <s v="E38000255"/>
    <s v="NHS North East London ICB - A3A8R"/>
    <x v="2"/>
    <n v="1050"/>
  </r>
  <r>
    <s v="Mar"/>
    <s v="2024"/>
    <x v="8"/>
    <d v="2024-03-31T00:00:00"/>
    <s v="Y56"/>
    <s v="E40000003"/>
    <x v="0"/>
    <s v="QMF"/>
    <s v="E54000029"/>
    <x v="1"/>
    <s v="A3A8R"/>
    <s v="E38000255"/>
    <s v="NHS North East London ICB - A3A8R"/>
    <x v="3"/>
    <n v="4295"/>
  </r>
  <r>
    <s v="Mar"/>
    <s v="2024"/>
    <x v="8"/>
    <d v="2024-03-31T00:00:00"/>
    <s v="Y56"/>
    <s v="E40000003"/>
    <x v="0"/>
    <s v="QMF"/>
    <s v="E54000029"/>
    <x v="1"/>
    <s v="A3A8R"/>
    <s v="E38000255"/>
    <s v="NHS North East London ICB - A3A8R"/>
    <x v="4"/>
    <n v="1885"/>
  </r>
  <r>
    <s v="Mar"/>
    <s v="2024"/>
    <x v="8"/>
    <d v="2024-03-31T00:00:00"/>
    <s v="Y56"/>
    <s v="E40000003"/>
    <x v="0"/>
    <s v="QMF"/>
    <s v="E54000029"/>
    <x v="1"/>
    <s v="A3A8R"/>
    <s v="E38000255"/>
    <s v="NHS North East London ICB - A3A8R"/>
    <x v="5"/>
    <n v="1230"/>
  </r>
  <r>
    <s v="Mar"/>
    <s v="2024"/>
    <x v="8"/>
    <d v="2024-03-31T00:00:00"/>
    <s v="Y56"/>
    <s v="E40000003"/>
    <x v="0"/>
    <s v="QMJ"/>
    <s v="E54000028"/>
    <x v="2"/>
    <s v="93C"/>
    <s v="E38000240"/>
    <s v="NHS North Central London ICB - 93C"/>
    <x v="0"/>
    <s v="*"/>
  </r>
  <r>
    <s v="Mar"/>
    <s v="2024"/>
    <x v="8"/>
    <d v="2024-03-31T00:00:00"/>
    <s v="Y56"/>
    <s v="E40000003"/>
    <x v="0"/>
    <s v="QMJ"/>
    <s v="E54000028"/>
    <x v="2"/>
    <s v="93C"/>
    <s v="E38000240"/>
    <s v="NHS North Central London ICB - 93C"/>
    <x v="1"/>
    <s v="*"/>
  </r>
  <r>
    <s v="Mar"/>
    <s v="2024"/>
    <x v="8"/>
    <d v="2024-03-31T00:00:00"/>
    <s v="Y56"/>
    <s v="E40000003"/>
    <x v="0"/>
    <s v="QMJ"/>
    <s v="E54000028"/>
    <x v="2"/>
    <s v="93C"/>
    <s v="E38000240"/>
    <s v="NHS North Central London ICB - 93C"/>
    <x v="2"/>
    <n v="400"/>
  </r>
  <r>
    <s v="Mar"/>
    <s v="2024"/>
    <x v="8"/>
    <d v="2024-03-31T00:00:00"/>
    <s v="Y56"/>
    <s v="E40000003"/>
    <x v="0"/>
    <s v="QMJ"/>
    <s v="E54000028"/>
    <x v="2"/>
    <s v="93C"/>
    <s v="E38000240"/>
    <s v="NHS North Central London ICB - 93C"/>
    <x v="3"/>
    <n v="5390"/>
  </r>
  <r>
    <s v="Mar"/>
    <s v="2024"/>
    <x v="8"/>
    <d v="2024-03-31T00:00:00"/>
    <s v="Y56"/>
    <s v="E40000003"/>
    <x v="0"/>
    <s v="QMJ"/>
    <s v="E54000028"/>
    <x v="2"/>
    <s v="93C"/>
    <s v="E38000240"/>
    <s v="NHS North Central London ICB - 93C"/>
    <x v="4"/>
    <n v="1380"/>
  </r>
  <r>
    <s v="Mar"/>
    <s v="2024"/>
    <x v="8"/>
    <d v="2024-03-31T00:00:00"/>
    <s v="Y56"/>
    <s v="E40000003"/>
    <x v="0"/>
    <s v="QMJ"/>
    <s v="E54000028"/>
    <x v="2"/>
    <s v="93C"/>
    <s v="E38000240"/>
    <s v="NHS North Central London ICB - 93C"/>
    <x v="5"/>
    <n v="1710"/>
  </r>
  <r>
    <s v="Mar"/>
    <s v="2024"/>
    <x v="8"/>
    <d v="2024-03-31T00:00:00"/>
    <s v="Y56"/>
    <s v="E40000003"/>
    <x v="0"/>
    <s v="QRV"/>
    <s v="E54000027"/>
    <x v="3"/>
    <s v="W2U3Z"/>
    <s v="E38000256"/>
    <s v="NHS North West London ICB - W2U3Z"/>
    <x v="0"/>
    <s v="*"/>
  </r>
  <r>
    <s v="Mar"/>
    <s v="2024"/>
    <x v="8"/>
    <d v="2024-03-31T00:00:00"/>
    <s v="Y56"/>
    <s v="E40000003"/>
    <x v="0"/>
    <s v="QRV"/>
    <s v="E54000027"/>
    <x v="3"/>
    <s v="W2U3Z"/>
    <s v="E38000256"/>
    <s v="NHS North West London ICB - W2U3Z"/>
    <x v="1"/>
    <s v="*"/>
  </r>
  <r>
    <s v="Mar"/>
    <s v="2024"/>
    <x v="8"/>
    <d v="2024-03-31T00:00:00"/>
    <s v="Y56"/>
    <s v="E40000003"/>
    <x v="0"/>
    <s v="QRV"/>
    <s v="E54000027"/>
    <x v="3"/>
    <s v="W2U3Z"/>
    <s v="E38000256"/>
    <s v="NHS North West London ICB - W2U3Z"/>
    <x v="2"/>
    <n v="1465"/>
  </r>
  <r>
    <s v="Mar"/>
    <s v="2024"/>
    <x v="8"/>
    <d v="2024-03-31T00:00:00"/>
    <s v="Y56"/>
    <s v="E40000003"/>
    <x v="0"/>
    <s v="QRV"/>
    <s v="E54000027"/>
    <x v="3"/>
    <s v="W2U3Z"/>
    <s v="E38000256"/>
    <s v="NHS North West London ICB - W2U3Z"/>
    <x v="3"/>
    <n v="4270"/>
  </r>
  <r>
    <s v="Mar"/>
    <s v="2024"/>
    <x v="8"/>
    <d v="2024-03-31T00:00:00"/>
    <s v="Y56"/>
    <s v="E40000003"/>
    <x v="0"/>
    <s v="QRV"/>
    <s v="E54000027"/>
    <x v="3"/>
    <s v="W2U3Z"/>
    <s v="E38000256"/>
    <s v="NHS North West London ICB - W2U3Z"/>
    <x v="4"/>
    <n v="5915"/>
  </r>
  <r>
    <s v="Mar"/>
    <s v="2024"/>
    <x v="8"/>
    <d v="2024-03-31T00:00:00"/>
    <s v="Y56"/>
    <s v="E40000003"/>
    <x v="0"/>
    <s v="QRV"/>
    <s v="E54000027"/>
    <x v="3"/>
    <s v="W2U3Z"/>
    <s v="E38000256"/>
    <s v="NHS North West London ICB - W2U3Z"/>
    <x v="5"/>
    <n v="1610"/>
  </r>
  <r>
    <s v="Mar"/>
    <s v="2024"/>
    <x v="8"/>
    <d v="2024-03-31T00:00:00"/>
    <s v="Y56"/>
    <s v="E40000003"/>
    <x v="0"/>
    <s v="QWE"/>
    <s v="E54000031"/>
    <x v="4"/>
    <s v="36L"/>
    <s v="E38000245"/>
    <s v="NHS South West London ICB - 36L"/>
    <x v="0"/>
    <s v="*"/>
  </r>
  <r>
    <s v="Mar"/>
    <s v="2024"/>
    <x v="8"/>
    <d v="2024-03-31T00:00:00"/>
    <s v="Y56"/>
    <s v="E40000003"/>
    <x v="0"/>
    <s v="QWE"/>
    <s v="E54000031"/>
    <x v="4"/>
    <s v="36L"/>
    <s v="E38000245"/>
    <s v="NHS South West London ICB - 36L"/>
    <x v="1"/>
    <s v="*"/>
  </r>
  <r>
    <s v="Mar"/>
    <s v="2024"/>
    <x v="8"/>
    <d v="2024-03-31T00:00:00"/>
    <s v="Y56"/>
    <s v="E40000003"/>
    <x v="0"/>
    <s v="QWE"/>
    <s v="E54000031"/>
    <x v="4"/>
    <s v="36L"/>
    <s v="E38000245"/>
    <s v="NHS South West London ICB - 36L"/>
    <x v="2"/>
    <n v="1250"/>
  </r>
  <r>
    <s v="Mar"/>
    <s v="2024"/>
    <x v="8"/>
    <d v="2024-03-31T00:00:00"/>
    <s v="Y56"/>
    <s v="E40000003"/>
    <x v="0"/>
    <s v="QWE"/>
    <s v="E54000031"/>
    <x v="4"/>
    <s v="36L"/>
    <s v="E38000245"/>
    <s v="NHS South West London ICB - 36L"/>
    <x v="3"/>
    <n v="6275"/>
  </r>
  <r>
    <s v="Mar"/>
    <s v="2024"/>
    <x v="8"/>
    <d v="2024-03-31T00:00:00"/>
    <s v="Y56"/>
    <s v="E40000003"/>
    <x v="0"/>
    <s v="QWE"/>
    <s v="E54000031"/>
    <x v="4"/>
    <s v="36L"/>
    <s v="E38000245"/>
    <s v="NHS South West London ICB - 36L"/>
    <x v="4"/>
    <n v="1165"/>
  </r>
  <r>
    <s v="Mar"/>
    <s v="2024"/>
    <x v="8"/>
    <d v="2024-03-31T00:00:00"/>
    <s v="Y56"/>
    <s v="E40000003"/>
    <x v="0"/>
    <s v="QWE"/>
    <s v="E54000031"/>
    <x v="4"/>
    <s v="36L"/>
    <s v="E38000245"/>
    <s v="NHS South West London ICB - 36L"/>
    <x v="5"/>
    <n v="1950"/>
  </r>
  <r>
    <s v="Mar"/>
    <s v="2024"/>
    <x v="8"/>
    <d v="2024-03-31T00:00:00"/>
    <s v="Y58"/>
    <s v="E40000006"/>
    <x v="1"/>
    <s v="QJK"/>
    <s v="E54000037"/>
    <x v="5"/>
    <s v="15N"/>
    <s v="E38000230"/>
    <s v="NHS Devon ICB - 15N"/>
    <x v="0"/>
    <s v="*"/>
  </r>
  <r>
    <s v="Mar"/>
    <s v="2024"/>
    <x v="8"/>
    <d v="2024-03-31T00:00:00"/>
    <s v="Y58"/>
    <s v="E40000006"/>
    <x v="1"/>
    <s v="QJK"/>
    <s v="E54000037"/>
    <x v="5"/>
    <s v="15N"/>
    <s v="E38000230"/>
    <s v="NHS Devon ICB - 15N"/>
    <x v="1"/>
    <s v="*"/>
  </r>
  <r>
    <s v="Mar"/>
    <s v="2024"/>
    <x v="8"/>
    <d v="2024-03-31T00:00:00"/>
    <s v="Y58"/>
    <s v="E40000006"/>
    <x v="1"/>
    <s v="QJK"/>
    <s v="E54000037"/>
    <x v="5"/>
    <s v="15N"/>
    <s v="E38000230"/>
    <s v="NHS Devon ICB - 15N"/>
    <x v="2"/>
    <n v="350"/>
  </r>
  <r>
    <s v="Mar"/>
    <s v="2024"/>
    <x v="8"/>
    <d v="2024-03-31T00:00:00"/>
    <s v="Y58"/>
    <s v="E40000006"/>
    <x v="1"/>
    <s v="QJK"/>
    <s v="E54000037"/>
    <x v="5"/>
    <s v="15N"/>
    <s v="E38000230"/>
    <s v="NHS Devon ICB - 15N"/>
    <x v="3"/>
    <n v="5605"/>
  </r>
  <r>
    <s v="Mar"/>
    <s v="2024"/>
    <x v="8"/>
    <d v="2024-03-31T00:00:00"/>
    <s v="Y58"/>
    <s v="E40000006"/>
    <x v="1"/>
    <s v="QJK"/>
    <s v="E54000037"/>
    <x v="5"/>
    <s v="15N"/>
    <s v="E38000230"/>
    <s v="NHS Devon ICB - 15N"/>
    <x v="4"/>
    <n v="1970"/>
  </r>
  <r>
    <s v="Mar"/>
    <s v="2024"/>
    <x v="8"/>
    <d v="2024-03-31T00:00:00"/>
    <s v="Y58"/>
    <s v="E40000006"/>
    <x v="1"/>
    <s v="QJK"/>
    <s v="E54000037"/>
    <x v="5"/>
    <s v="15N"/>
    <s v="E38000230"/>
    <s v="NHS Devon ICB - 15N"/>
    <x v="5"/>
    <n v="4345"/>
  </r>
  <r>
    <s v="Mar"/>
    <s v="2024"/>
    <x v="8"/>
    <d v="2024-03-31T00:00:00"/>
    <s v="Y58"/>
    <s v="E40000006"/>
    <x v="1"/>
    <s v="QOX"/>
    <s v="E54000040"/>
    <x v="6"/>
    <s v="92G"/>
    <s v="E38000231"/>
    <s v="NHS Bath and North East Somerset, Swindon and Wiltshire ICB - 92G"/>
    <x v="0"/>
    <s v="*"/>
  </r>
  <r>
    <s v="Mar"/>
    <s v="2024"/>
    <x v="8"/>
    <d v="2024-03-31T00:00:00"/>
    <s v="Y58"/>
    <s v="E40000006"/>
    <x v="1"/>
    <s v="QOX"/>
    <s v="E54000040"/>
    <x v="6"/>
    <s v="92G"/>
    <s v="E38000231"/>
    <s v="NHS Bath and North East Somerset, Swindon and Wiltshire ICB - 92G"/>
    <x v="1"/>
    <s v="*"/>
  </r>
  <r>
    <s v="Mar"/>
    <s v="2024"/>
    <x v="8"/>
    <d v="2024-03-31T00:00:00"/>
    <s v="Y58"/>
    <s v="E40000006"/>
    <x v="1"/>
    <s v="QOX"/>
    <s v="E54000040"/>
    <x v="6"/>
    <s v="92G"/>
    <s v="E38000231"/>
    <s v="NHS Bath and North East Somerset, Swindon and Wiltshire ICB - 92G"/>
    <x v="2"/>
    <n v="465"/>
  </r>
  <r>
    <s v="Mar"/>
    <s v="2024"/>
    <x v="8"/>
    <d v="2024-03-31T00:00:00"/>
    <s v="Y58"/>
    <s v="E40000006"/>
    <x v="1"/>
    <s v="QOX"/>
    <s v="E54000040"/>
    <x v="6"/>
    <s v="92G"/>
    <s v="E38000231"/>
    <s v="NHS Bath and North East Somerset, Swindon and Wiltshire ICB - 92G"/>
    <x v="3"/>
    <n v="3790"/>
  </r>
  <r>
    <s v="Mar"/>
    <s v="2024"/>
    <x v="8"/>
    <d v="2024-03-31T00:00:00"/>
    <s v="Y58"/>
    <s v="E40000006"/>
    <x v="1"/>
    <s v="QOX"/>
    <s v="E54000040"/>
    <x v="6"/>
    <s v="92G"/>
    <s v="E38000231"/>
    <s v="NHS Bath and North East Somerset, Swindon and Wiltshire ICB - 92G"/>
    <x v="4"/>
    <n v="1315"/>
  </r>
  <r>
    <s v="Mar"/>
    <s v="2024"/>
    <x v="8"/>
    <d v="2024-03-31T00:00:00"/>
    <s v="Y58"/>
    <s v="E40000006"/>
    <x v="1"/>
    <s v="QOX"/>
    <s v="E54000040"/>
    <x v="6"/>
    <s v="92G"/>
    <s v="E38000231"/>
    <s v="NHS Bath and North East Somerset, Swindon and Wiltshire ICB - 92G"/>
    <x v="5"/>
    <n v="2960"/>
  </r>
  <r>
    <s v="Mar"/>
    <s v="2024"/>
    <x v="8"/>
    <d v="2024-03-31T00:00:00"/>
    <s v="Y58"/>
    <s v="E40000006"/>
    <x v="1"/>
    <s v="QR1"/>
    <s v="E54000043"/>
    <x v="7"/>
    <s v="11M"/>
    <s v="E38000062"/>
    <s v="NHS Gloucestershire ICB - 11M"/>
    <x v="0"/>
    <s v="*"/>
  </r>
  <r>
    <s v="Mar"/>
    <s v="2024"/>
    <x v="8"/>
    <d v="2024-03-31T00:00:00"/>
    <s v="Y58"/>
    <s v="E40000006"/>
    <x v="1"/>
    <s v="QR1"/>
    <s v="E54000043"/>
    <x v="7"/>
    <s v="11M"/>
    <s v="E38000062"/>
    <s v="NHS Gloucestershire ICB - 11M"/>
    <x v="1"/>
    <s v="*"/>
  </r>
  <r>
    <s v="Mar"/>
    <s v="2024"/>
    <x v="8"/>
    <d v="2024-03-31T00:00:00"/>
    <s v="Y58"/>
    <s v="E40000006"/>
    <x v="1"/>
    <s v="QR1"/>
    <s v="E54000043"/>
    <x v="7"/>
    <s v="11M"/>
    <s v="E38000062"/>
    <s v="NHS Gloucestershire ICB - 11M"/>
    <x v="2"/>
    <n v="200"/>
  </r>
  <r>
    <s v="Mar"/>
    <s v="2024"/>
    <x v="8"/>
    <d v="2024-03-31T00:00:00"/>
    <s v="Y58"/>
    <s v="E40000006"/>
    <x v="1"/>
    <s v="QR1"/>
    <s v="E54000043"/>
    <x v="7"/>
    <s v="11M"/>
    <s v="E38000062"/>
    <s v="NHS Gloucestershire ICB - 11M"/>
    <x v="3"/>
    <n v="3160"/>
  </r>
  <r>
    <s v="Mar"/>
    <s v="2024"/>
    <x v="8"/>
    <d v="2024-03-31T00:00:00"/>
    <s v="Y58"/>
    <s v="E40000006"/>
    <x v="1"/>
    <s v="QR1"/>
    <s v="E54000043"/>
    <x v="7"/>
    <s v="11M"/>
    <s v="E38000062"/>
    <s v="NHS Gloucestershire ICB - 11M"/>
    <x v="4"/>
    <n v="1115"/>
  </r>
  <r>
    <s v="Mar"/>
    <s v="2024"/>
    <x v="8"/>
    <d v="2024-03-31T00:00:00"/>
    <s v="Y58"/>
    <s v="E40000006"/>
    <x v="1"/>
    <s v="QR1"/>
    <s v="E54000043"/>
    <x v="7"/>
    <s v="11M"/>
    <s v="E38000062"/>
    <s v="NHS Gloucestershire ICB - 11M"/>
    <x v="5"/>
    <n v="2155"/>
  </r>
  <r>
    <s v="Mar"/>
    <s v="2024"/>
    <x v="8"/>
    <d v="2024-03-31T00:00:00"/>
    <s v="Y58"/>
    <s v="E40000006"/>
    <x v="1"/>
    <s v="QSL"/>
    <s v="E54000038"/>
    <x v="8"/>
    <s v="11X"/>
    <s v="E38000150"/>
    <s v="NHS Somerset ICB - 11X"/>
    <x v="0"/>
    <s v="*"/>
  </r>
  <r>
    <s v="Mar"/>
    <s v="2024"/>
    <x v="8"/>
    <d v="2024-03-31T00:00:00"/>
    <s v="Y58"/>
    <s v="E40000006"/>
    <x v="1"/>
    <s v="QSL"/>
    <s v="E54000038"/>
    <x v="8"/>
    <s v="11X"/>
    <s v="E38000150"/>
    <s v="NHS Somerset ICB - 11X"/>
    <x v="1"/>
    <s v="*"/>
  </r>
  <r>
    <s v="Mar"/>
    <s v="2024"/>
    <x v="8"/>
    <d v="2024-03-31T00:00:00"/>
    <s v="Y58"/>
    <s v="E40000006"/>
    <x v="1"/>
    <s v="QSL"/>
    <s v="E54000038"/>
    <x v="8"/>
    <s v="11X"/>
    <s v="E38000150"/>
    <s v="NHS Somerset ICB - 11X"/>
    <x v="2"/>
    <n v="705"/>
  </r>
  <r>
    <s v="Mar"/>
    <s v="2024"/>
    <x v="8"/>
    <d v="2024-03-31T00:00:00"/>
    <s v="Y58"/>
    <s v="E40000006"/>
    <x v="1"/>
    <s v="QSL"/>
    <s v="E54000038"/>
    <x v="8"/>
    <s v="11X"/>
    <s v="E38000150"/>
    <s v="NHS Somerset ICB - 11X"/>
    <x v="3"/>
    <n v="3060"/>
  </r>
  <r>
    <s v="Mar"/>
    <s v="2024"/>
    <x v="8"/>
    <d v="2024-03-31T00:00:00"/>
    <s v="Y58"/>
    <s v="E40000006"/>
    <x v="1"/>
    <s v="QSL"/>
    <s v="E54000038"/>
    <x v="8"/>
    <s v="11X"/>
    <s v="E38000150"/>
    <s v="NHS Somerset ICB - 11X"/>
    <x v="4"/>
    <n v="465"/>
  </r>
  <r>
    <s v="Mar"/>
    <s v="2024"/>
    <x v="8"/>
    <d v="2024-03-31T00:00:00"/>
    <s v="Y58"/>
    <s v="E40000006"/>
    <x v="1"/>
    <s v="QSL"/>
    <s v="E54000038"/>
    <x v="8"/>
    <s v="11X"/>
    <s v="E38000150"/>
    <s v="NHS Somerset ICB - 11X"/>
    <x v="5"/>
    <n v="1310"/>
  </r>
  <r>
    <s v="Mar"/>
    <s v="2024"/>
    <x v="8"/>
    <d v="2024-03-31T00:00:00"/>
    <s v="Y58"/>
    <s v="E40000006"/>
    <x v="1"/>
    <s v="QT6"/>
    <s v="E54000036"/>
    <x v="9"/>
    <s v="11N"/>
    <s v="E38000089"/>
    <s v="NHS Cornwall and the Isles of Scilly ICB - 11N"/>
    <x v="0"/>
    <s v="*"/>
  </r>
  <r>
    <s v="Mar"/>
    <s v="2024"/>
    <x v="8"/>
    <d v="2024-03-31T00:00:00"/>
    <s v="Y58"/>
    <s v="E40000006"/>
    <x v="1"/>
    <s v="QT6"/>
    <s v="E54000036"/>
    <x v="9"/>
    <s v="11N"/>
    <s v="E38000089"/>
    <s v="NHS Cornwall and the Isles of Scilly ICB - 11N"/>
    <x v="1"/>
    <s v="*"/>
  </r>
  <r>
    <s v="Mar"/>
    <s v="2024"/>
    <x v="8"/>
    <d v="2024-03-31T00:00:00"/>
    <s v="Y58"/>
    <s v="E40000006"/>
    <x v="1"/>
    <s v="QT6"/>
    <s v="E54000036"/>
    <x v="9"/>
    <s v="11N"/>
    <s v="E38000089"/>
    <s v="NHS Cornwall and the Isles of Scilly ICB - 11N"/>
    <x v="2"/>
    <n v="520"/>
  </r>
  <r>
    <s v="Mar"/>
    <s v="2024"/>
    <x v="8"/>
    <d v="2024-03-31T00:00:00"/>
    <s v="Y58"/>
    <s v="E40000006"/>
    <x v="1"/>
    <s v="QT6"/>
    <s v="E54000036"/>
    <x v="9"/>
    <s v="11N"/>
    <s v="E38000089"/>
    <s v="NHS Cornwall and the Isles of Scilly ICB - 11N"/>
    <x v="3"/>
    <n v="3415"/>
  </r>
  <r>
    <s v="Mar"/>
    <s v="2024"/>
    <x v="8"/>
    <d v="2024-03-31T00:00:00"/>
    <s v="Y58"/>
    <s v="E40000006"/>
    <x v="1"/>
    <s v="QT6"/>
    <s v="E54000036"/>
    <x v="9"/>
    <s v="11N"/>
    <s v="E38000089"/>
    <s v="NHS Cornwall and the Isles of Scilly ICB - 11N"/>
    <x v="4"/>
    <n v="330"/>
  </r>
  <r>
    <s v="Mar"/>
    <s v="2024"/>
    <x v="8"/>
    <d v="2024-03-31T00:00:00"/>
    <s v="Y58"/>
    <s v="E40000006"/>
    <x v="1"/>
    <s v="QT6"/>
    <s v="E54000036"/>
    <x v="9"/>
    <s v="11N"/>
    <s v="E38000089"/>
    <s v="NHS Cornwall and the Isles of Scilly ICB - 11N"/>
    <x v="5"/>
    <n v="1700"/>
  </r>
  <r>
    <s v="Mar"/>
    <s v="2024"/>
    <x v="8"/>
    <d v="2024-03-31T00:00:00"/>
    <s v="Y58"/>
    <s v="E40000006"/>
    <x v="1"/>
    <s v="QUY"/>
    <s v="E54000039"/>
    <x v="10"/>
    <s v="15C"/>
    <s v="E38000222"/>
    <s v="NHS Bristol, North Somerset and South Gloucestershire ICB - 15C"/>
    <x v="0"/>
    <s v="*"/>
  </r>
  <r>
    <s v="Mar"/>
    <s v="2024"/>
    <x v="8"/>
    <d v="2024-03-31T00:00:00"/>
    <s v="Y58"/>
    <s v="E40000006"/>
    <x v="1"/>
    <s v="QUY"/>
    <s v="E54000039"/>
    <x v="10"/>
    <s v="15C"/>
    <s v="E38000222"/>
    <s v="NHS Bristol, North Somerset and South Gloucestershire ICB - 15C"/>
    <x v="1"/>
    <s v="*"/>
  </r>
  <r>
    <s v="Mar"/>
    <s v="2024"/>
    <x v="8"/>
    <d v="2024-03-31T00:00:00"/>
    <s v="Y58"/>
    <s v="E40000006"/>
    <x v="1"/>
    <s v="QUY"/>
    <s v="E54000039"/>
    <x v="10"/>
    <s v="15C"/>
    <s v="E38000222"/>
    <s v="NHS Bristol, North Somerset and South Gloucestershire ICB - 15C"/>
    <x v="2"/>
    <n v="1030"/>
  </r>
  <r>
    <s v="Mar"/>
    <s v="2024"/>
    <x v="8"/>
    <d v="2024-03-31T00:00:00"/>
    <s v="Y58"/>
    <s v="E40000006"/>
    <x v="1"/>
    <s v="QUY"/>
    <s v="E54000039"/>
    <x v="10"/>
    <s v="15C"/>
    <s v="E38000222"/>
    <s v="NHS Bristol, North Somerset and South Gloucestershire ICB - 15C"/>
    <x v="3"/>
    <n v="4775"/>
  </r>
  <r>
    <s v="Mar"/>
    <s v="2024"/>
    <x v="8"/>
    <d v="2024-03-31T00:00:00"/>
    <s v="Y58"/>
    <s v="E40000006"/>
    <x v="1"/>
    <s v="QUY"/>
    <s v="E54000039"/>
    <x v="10"/>
    <s v="15C"/>
    <s v="E38000222"/>
    <s v="NHS Bristol, North Somerset and South Gloucestershire ICB - 15C"/>
    <x v="4"/>
    <n v="525"/>
  </r>
  <r>
    <s v="Mar"/>
    <s v="2024"/>
    <x v="8"/>
    <d v="2024-03-31T00:00:00"/>
    <s v="Y58"/>
    <s v="E40000006"/>
    <x v="1"/>
    <s v="QUY"/>
    <s v="E54000039"/>
    <x v="10"/>
    <s v="15C"/>
    <s v="E38000222"/>
    <s v="NHS Bristol, North Somerset and South Gloucestershire ICB - 15C"/>
    <x v="5"/>
    <n v="2005"/>
  </r>
  <r>
    <s v="Mar"/>
    <s v="2024"/>
    <x v="8"/>
    <d v="2024-03-31T00:00:00"/>
    <s v="Y58"/>
    <s v="E40000006"/>
    <x v="1"/>
    <s v="QVV"/>
    <s v="E54000041"/>
    <x v="11"/>
    <s v="11J"/>
    <s v="E38000045"/>
    <s v="NHS Dorset ICB - 11J"/>
    <x v="0"/>
    <s v="*"/>
  </r>
  <r>
    <s v="Mar"/>
    <s v="2024"/>
    <x v="8"/>
    <d v="2024-03-31T00:00:00"/>
    <s v="Y58"/>
    <s v="E40000006"/>
    <x v="1"/>
    <s v="QVV"/>
    <s v="E54000041"/>
    <x v="11"/>
    <s v="11J"/>
    <s v="E38000045"/>
    <s v="NHS Dorset ICB - 11J"/>
    <x v="1"/>
    <s v="*"/>
  </r>
  <r>
    <s v="Mar"/>
    <s v="2024"/>
    <x v="8"/>
    <d v="2024-03-31T00:00:00"/>
    <s v="Y58"/>
    <s v="E40000006"/>
    <x v="1"/>
    <s v="QVV"/>
    <s v="E54000041"/>
    <x v="11"/>
    <s v="11J"/>
    <s v="E38000045"/>
    <s v="NHS Dorset ICB - 11J"/>
    <x v="2"/>
    <n v="450"/>
  </r>
  <r>
    <s v="Mar"/>
    <s v="2024"/>
    <x v="8"/>
    <d v="2024-03-31T00:00:00"/>
    <s v="Y58"/>
    <s v="E40000006"/>
    <x v="1"/>
    <s v="QVV"/>
    <s v="E54000041"/>
    <x v="11"/>
    <s v="11J"/>
    <s v="E38000045"/>
    <s v="NHS Dorset ICB - 11J"/>
    <x v="3"/>
    <n v="3100"/>
  </r>
  <r>
    <s v="Mar"/>
    <s v="2024"/>
    <x v="8"/>
    <d v="2024-03-31T00:00:00"/>
    <s v="Y58"/>
    <s v="E40000006"/>
    <x v="1"/>
    <s v="QVV"/>
    <s v="E54000041"/>
    <x v="11"/>
    <s v="11J"/>
    <s v="E38000045"/>
    <s v="NHS Dorset ICB - 11J"/>
    <x v="4"/>
    <n v="2040"/>
  </r>
  <r>
    <s v="Mar"/>
    <s v="2024"/>
    <x v="8"/>
    <d v="2024-03-31T00:00:00"/>
    <s v="Y58"/>
    <s v="E40000006"/>
    <x v="1"/>
    <s v="QVV"/>
    <s v="E54000041"/>
    <x v="11"/>
    <s v="11J"/>
    <s v="E38000045"/>
    <s v="NHS Dorset ICB - 11J"/>
    <x v="5"/>
    <n v="2885"/>
  </r>
  <r>
    <s v="Mar"/>
    <s v="2024"/>
    <x v="8"/>
    <d v="2024-03-31T00:00:00"/>
    <s v="Y59"/>
    <s v="E40000005"/>
    <x v="2"/>
    <s v="QKS"/>
    <s v="E54000032"/>
    <x v="12"/>
    <s v="91Q"/>
    <s v="E38000237"/>
    <s v="NHS Kent and Medway ICB - 91Q"/>
    <x v="0"/>
    <s v="*"/>
  </r>
  <r>
    <s v="Mar"/>
    <s v="2024"/>
    <x v="8"/>
    <d v="2024-03-31T00:00:00"/>
    <s v="Y59"/>
    <s v="E40000005"/>
    <x v="2"/>
    <s v="QKS"/>
    <s v="E54000032"/>
    <x v="12"/>
    <s v="91Q"/>
    <s v="E38000237"/>
    <s v="NHS Kent and Medway ICB - 91Q"/>
    <x v="1"/>
    <s v="*"/>
  </r>
  <r>
    <s v="Mar"/>
    <s v="2024"/>
    <x v="8"/>
    <d v="2024-03-31T00:00:00"/>
    <s v="Y59"/>
    <s v="E40000005"/>
    <x v="2"/>
    <s v="QKS"/>
    <s v="E54000032"/>
    <x v="12"/>
    <s v="91Q"/>
    <s v="E38000237"/>
    <s v="NHS Kent and Medway ICB - 91Q"/>
    <x v="2"/>
    <n v="1365"/>
  </r>
  <r>
    <s v="Mar"/>
    <s v="2024"/>
    <x v="8"/>
    <d v="2024-03-31T00:00:00"/>
    <s v="Y59"/>
    <s v="E40000005"/>
    <x v="2"/>
    <s v="QKS"/>
    <s v="E54000032"/>
    <x v="12"/>
    <s v="91Q"/>
    <s v="E38000237"/>
    <s v="NHS Kent and Medway ICB - 91Q"/>
    <x v="3"/>
    <n v="8270"/>
  </r>
  <r>
    <s v="Mar"/>
    <s v="2024"/>
    <x v="8"/>
    <d v="2024-03-31T00:00:00"/>
    <s v="Y59"/>
    <s v="E40000005"/>
    <x v="2"/>
    <s v="QKS"/>
    <s v="E54000032"/>
    <x v="12"/>
    <s v="91Q"/>
    <s v="E38000237"/>
    <s v="NHS Kent and Medway ICB - 91Q"/>
    <x v="4"/>
    <n v="1520"/>
  </r>
  <r>
    <s v="Mar"/>
    <s v="2024"/>
    <x v="8"/>
    <d v="2024-03-31T00:00:00"/>
    <s v="Y59"/>
    <s v="E40000005"/>
    <x v="2"/>
    <s v="QKS"/>
    <s v="E54000032"/>
    <x v="12"/>
    <s v="91Q"/>
    <s v="E38000237"/>
    <s v="NHS Kent and Medway ICB - 91Q"/>
    <x v="5"/>
    <n v="4345"/>
  </r>
  <r>
    <s v="Mar"/>
    <s v="2024"/>
    <x v="8"/>
    <d v="2024-03-31T00:00:00"/>
    <s v="Y59"/>
    <s v="E40000005"/>
    <x v="2"/>
    <s v="QNQ"/>
    <s v="E54000034"/>
    <x v="13"/>
    <s v="D4U1Y"/>
    <s v="E38000252"/>
    <s v="NHS Frimley ICB - D4U1Y"/>
    <x v="0"/>
    <s v="*"/>
  </r>
  <r>
    <s v="Mar"/>
    <s v="2024"/>
    <x v="8"/>
    <d v="2024-03-31T00:00:00"/>
    <s v="Y59"/>
    <s v="E40000005"/>
    <x v="2"/>
    <s v="QNQ"/>
    <s v="E54000034"/>
    <x v="13"/>
    <s v="D4U1Y"/>
    <s v="E38000252"/>
    <s v="NHS Frimley ICB - D4U1Y"/>
    <x v="1"/>
    <s v="*"/>
  </r>
  <r>
    <s v="Mar"/>
    <s v="2024"/>
    <x v="8"/>
    <d v="2024-03-31T00:00:00"/>
    <s v="Y59"/>
    <s v="E40000005"/>
    <x v="2"/>
    <s v="QNQ"/>
    <s v="E54000034"/>
    <x v="13"/>
    <s v="D4U1Y"/>
    <s v="E38000252"/>
    <s v="NHS Frimley ICB - D4U1Y"/>
    <x v="2"/>
    <n v="820"/>
  </r>
  <r>
    <s v="Mar"/>
    <s v="2024"/>
    <x v="8"/>
    <d v="2024-03-31T00:00:00"/>
    <s v="Y59"/>
    <s v="E40000005"/>
    <x v="2"/>
    <s v="QNQ"/>
    <s v="E54000034"/>
    <x v="13"/>
    <s v="D4U1Y"/>
    <s v="E38000252"/>
    <s v="NHS Frimley ICB - D4U1Y"/>
    <x v="3"/>
    <n v="3340"/>
  </r>
  <r>
    <s v="Mar"/>
    <s v="2024"/>
    <x v="8"/>
    <d v="2024-03-31T00:00:00"/>
    <s v="Y59"/>
    <s v="E40000005"/>
    <x v="2"/>
    <s v="QNQ"/>
    <s v="E54000034"/>
    <x v="13"/>
    <s v="D4U1Y"/>
    <s v="E38000252"/>
    <s v="NHS Frimley ICB - D4U1Y"/>
    <x v="4"/>
    <n v="610"/>
  </r>
  <r>
    <s v="Mar"/>
    <s v="2024"/>
    <x v="8"/>
    <d v="2024-03-31T00:00:00"/>
    <s v="Y59"/>
    <s v="E40000005"/>
    <x v="2"/>
    <s v="QNQ"/>
    <s v="E54000034"/>
    <x v="13"/>
    <s v="D4U1Y"/>
    <s v="E38000252"/>
    <s v="NHS Frimley ICB - D4U1Y"/>
    <x v="5"/>
    <n v="1330"/>
  </r>
  <r>
    <s v="Mar"/>
    <s v="2024"/>
    <x v="8"/>
    <d v="2024-03-31T00:00:00"/>
    <s v="Y59"/>
    <s v="E40000005"/>
    <x v="2"/>
    <s v="QNX"/>
    <s v="E54000064"/>
    <x v="14"/>
    <s v="09D"/>
    <s v="E38000021"/>
    <s v="NHS Sussex ICB - 09D"/>
    <x v="0"/>
    <s v="*"/>
  </r>
  <r>
    <s v="Mar"/>
    <s v="2024"/>
    <x v="8"/>
    <d v="2024-03-31T00:00:00"/>
    <s v="Y59"/>
    <s v="E40000005"/>
    <x v="2"/>
    <s v="QNX"/>
    <s v="E54000064"/>
    <x v="14"/>
    <s v="09D"/>
    <s v="E38000021"/>
    <s v="NHS Sussex ICB - 09D"/>
    <x v="1"/>
    <s v="*"/>
  </r>
  <r>
    <s v="Mar"/>
    <s v="2024"/>
    <x v="8"/>
    <d v="2024-03-31T00:00:00"/>
    <s v="Y59"/>
    <s v="E40000005"/>
    <x v="2"/>
    <s v="QNX"/>
    <s v="E54000064"/>
    <x v="14"/>
    <s v="09D"/>
    <s v="E38000021"/>
    <s v="NHS Sussex ICB - 09D"/>
    <x v="2"/>
    <n v="145"/>
  </r>
  <r>
    <s v="Mar"/>
    <s v="2024"/>
    <x v="8"/>
    <d v="2024-03-31T00:00:00"/>
    <s v="Y59"/>
    <s v="E40000005"/>
    <x v="2"/>
    <s v="QNX"/>
    <s v="E54000064"/>
    <x v="14"/>
    <s v="09D"/>
    <s v="E38000021"/>
    <s v="NHS Sussex ICB - 09D"/>
    <x v="3"/>
    <n v="775"/>
  </r>
  <r>
    <s v="Mar"/>
    <s v="2024"/>
    <x v="8"/>
    <d v="2024-03-31T00:00:00"/>
    <s v="Y59"/>
    <s v="E40000005"/>
    <x v="2"/>
    <s v="QNX"/>
    <s v="E54000064"/>
    <x v="14"/>
    <s v="09D"/>
    <s v="E38000021"/>
    <s v="NHS Sussex ICB - 09D"/>
    <x v="4"/>
    <n v="455"/>
  </r>
  <r>
    <s v="Mar"/>
    <s v="2024"/>
    <x v="8"/>
    <d v="2024-03-31T00:00:00"/>
    <s v="Y59"/>
    <s v="E40000005"/>
    <x v="2"/>
    <s v="QNX"/>
    <s v="E54000064"/>
    <x v="14"/>
    <s v="09D"/>
    <s v="E38000021"/>
    <s v="NHS Sussex ICB - 09D"/>
    <x v="5"/>
    <n v="585"/>
  </r>
  <r>
    <s v="Mar"/>
    <s v="2024"/>
    <x v="8"/>
    <d v="2024-03-31T00:00:00"/>
    <s v="Y59"/>
    <s v="E40000005"/>
    <x v="2"/>
    <s v="QNX"/>
    <s v="E54000064"/>
    <x v="14"/>
    <s v="70F"/>
    <s v="E38000265"/>
    <s v="NHS Sussex ICB - 70F"/>
    <x v="0"/>
    <s v="*"/>
  </r>
  <r>
    <s v="Mar"/>
    <s v="2024"/>
    <x v="8"/>
    <d v="2024-03-31T00:00:00"/>
    <s v="Y59"/>
    <s v="E40000005"/>
    <x v="2"/>
    <s v="QNX"/>
    <s v="E54000064"/>
    <x v="14"/>
    <s v="70F"/>
    <s v="E38000265"/>
    <s v="NHS Sussex ICB - 70F"/>
    <x v="1"/>
    <s v="*"/>
  </r>
  <r>
    <s v="Mar"/>
    <s v="2024"/>
    <x v="8"/>
    <d v="2024-03-31T00:00:00"/>
    <s v="Y59"/>
    <s v="E40000005"/>
    <x v="2"/>
    <s v="QNX"/>
    <s v="E54000064"/>
    <x v="14"/>
    <s v="70F"/>
    <s v="E38000265"/>
    <s v="NHS Sussex ICB - 70F"/>
    <x v="2"/>
    <n v="955"/>
  </r>
  <r>
    <s v="Mar"/>
    <s v="2024"/>
    <x v="8"/>
    <d v="2024-03-31T00:00:00"/>
    <s v="Y59"/>
    <s v="E40000005"/>
    <x v="2"/>
    <s v="QNX"/>
    <s v="E54000064"/>
    <x v="14"/>
    <s v="70F"/>
    <s v="E38000265"/>
    <s v="NHS Sussex ICB - 70F"/>
    <x v="3"/>
    <n v="3325"/>
  </r>
  <r>
    <s v="Mar"/>
    <s v="2024"/>
    <x v="8"/>
    <d v="2024-03-31T00:00:00"/>
    <s v="Y59"/>
    <s v="E40000005"/>
    <x v="2"/>
    <s v="QNX"/>
    <s v="E54000064"/>
    <x v="14"/>
    <s v="70F"/>
    <s v="E38000265"/>
    <s v="NHS Sussex ICB - 70F"/>
    <x v="4"/>
    <n v="2325"/>
  </r>
  <r>
    <s v="Mar"/>
    <s v="2024"/>
    <x v="8"/>
    <d v="2024-03-31T00:00:00"/>
    <s v="Y59"/>
    <s v="E40000005"/>
    <x v="2"/>
    <s v="QNX"/>
    <s v="E54000064"/>
    <x v="14"/>
    <s v="70F"/>
    <s v="E38000265"/>
    <s v="NHS Sussex ICB - 70F"/>
    <x v="5"/>
    <n v="2995"/>
  </r>
  <r>
    <s v="Mar"/>
    <s v="2024"/>
    <x v="8"/>
    <d v="2024-03-31T00:00:00"/>
    <s v="Y59"/>
    <s v="E40000005"/>
    <x v="2"/>
    <s v="QNX"/>
    <s v="E54000064"/>
    <x v="14"/>
    <s v="97R"/>
    <s v="E38000235"/>
    <s v="NHS Sussex ICB - 97R"/>
    <x v="0"/>
    <s v="*"/>
  </r>
  <r>
    <s v="Mar"/>
    <s v="2024"/>
    <x v="8"/>
    <d v="2024-03-31T00:00:00"/>
    <s v="Y59"/>
    <s v="E40000005"/>
    <x v="2"/>
    <s v="QNX"/>
    <s v="E54000064"/>
    <x v="14"/>
    <s v="97R"/>
    <s v="E38000235"/>
    <s v="NHS Sussex ICB - 97R"/>
    <x v="1"/>
    <s v="*"/>
  </r>
  <r>
    <s v="Mar"/>
    <s v="2024"/>
    <x v="8"/>
    <d v="2024-03-31T00:00:00"/>
    <s v="Y59"/>
    <s v="E40000005"/>
    <x v="2"/>
    <s v="QNX"/>
    <s v="E54000064"/>
    <x v="14"/>
    <s v="97R"/>
    <s v="E38000235"/>
    <s v="NHS Sussex ICB - 97R"/>
    <x v="2"/>
    <n v="725"/>
  </r>
  <r>
    <s v="Mar"/>
    <s v="2024"/>
    <x v="8"/>
    <d v="2024-03-31T00:00:00"/>
    <s v="Y59"/>
    <s v="E40000005"/>
    <x v="2"/>
    <s v="QNX"/>
    <s v="E54000064"/>
    <x v="14"/>
    <s v="97R"/>
    <s v="E38000235"/>
    <s v="NHS Sussex ICB - 97R"/>
    <x v="3"/>
    <n v="3050"/>
  </r>
  <r>
    <s v="Mar"/>
    <s v="2024"/>
    <x v="8"/>
    <d v="2024-03-31T00:00:00"/>
    <s v="Y59"/>
    <s v="E40000005"/>
    <x v="2"/>
    <s v="QNX"/>
    <s v="E54000064"/>
    <x v="14"/>
    <s v="97R"/>
    <s v="E38000235"/>
    <s v="NHS Sussex ICB - 97R"/>
    <x v="4"/>
    <n v="1215"/>
  </r>
  <r>
    <s v="Mar"/>
    <s v="2024"/>
    <x v="8"/>
    <d v="2024-03-31T00:00:00"/>
    <s v="Y59"/>
    <s v="E40000005"/>
    <x v="2"/>
    <s v="QNX"/>
    <s v="E54000064"/>
    <x v="14"/>
    <s v="97R"/>
    <s v="E38000235"/>
    <s v="NHS Sussex ICB - 97R"/>
    <x v="5"/>
    <n v="1535"/>
  </r>
  <r>
    <s v="Mar"/>
    <s v="2024"/>
    <x v="8"/>
    <d v="2024-03-31T00:00:00"/>
    <s v="Y59"/>
    <s v="E40000005"/>
    <x v="2"/>
    <s v="QRL"/>
    <s v="E54000042"/>
    <x v="15"/>
    <s v="10R"/>
    <s v="E38000137"/>
    <s v="NHS Hampshire and Isle of Wight ICB - 10R"/>
    <x v="0"/>
    <s v="*"/>
  </r>
  <r>
    <s v="Mar"/>
    <s v="2024"/>
    <x v="8"/>
    <d v="2024-03-31T00:00:00"/>
    <s v="Y59"/>
    <s v="E40000005"/>
    <x v="2"/>
    <s v="QRL"/>
    <s v="E54000042"/>
    <x v="15"/>
    <s v="10R"/>
    <s v="E38000137"/>
    <s v="NHS Hampshire and Isle of Wight ICB - 10R"/>
    <x v="1"/>
    <s v="*"/>
  </r>
  <r>
    <s v="Mar"/>
    <s v="2024"/>
    <x v="8"/>
    <d v="2024-03-31T00:00:00"/>
    <s v="Y59"/>
    <s v="E40000005"/>
    <x v="2"/>
    <s v="QRL"/>
    <s v="E54000042"/>
    <x v="15"/>
    <s v="10R"/>
    <s v="E38000137"/>
    <s v="NHS Hampshire and Isle of Wight ICB - 10R"/>
    <x v="2"/>
    <n v="180"/>
  </r>
  <r>
    <s v="Mar"/>
    <s v="2024"/>
    <x v="8"/>
    <d v="2024-03-31T00:00:00"/>
    <s v="Y59"/>
    <s v="E40000005"/>
    <x v="2"/>
    <s v="QRL"/>
    <s v="E54000042"/>
    <x v="15"/>
    <s v="10R"/>
    <s v="E38000137"/>
    <s v="NHS Hampshire and Isle of Wight ICB - 10R"/>
    <x v="3"/>
    <n v="790"/>
  </r>
  <r>
    <s v="Mar"/>
    <s v="2024"/>
    <x v="8"/>
    <d v="2024-03-31T00:00:00"/>
    <s v="Y59"/>
    <s v="E40000005"/>
    <x v="2"/>
    <s v="QRL"/>
    <s v="E54000042"/>
    <x v="15"/>
    <s v="10R"/>
    <s v="E38000137"/>
    <s v="NHS Hampshire and Isle of Wight ICB - 10R"/>
    <x v="4"/>
    <n v="240"/>
  </r>
  <r>
    <s v="Mar"/>
    <s v="2024"/>
    <x v="8"/>
    <d v="2024-03-31T00:00:00"/>
    <s v="Y59"/>
    <s v="E40000005"/>
    <x v="2"/>
    <s v="QRL"/>
    <s v="E54000042"/>
    <x v="15"/>
    <s v="10R"/>
    <s v="E38000137"/>
    <s v="NHS Hampshire and Isle of Wight ICB - 10R"/>
    <x v="5"/>
    <n v="345"/>
  </r>
  <r>
    <s v="Mar"/>
    <s v="2024"/>
    <x v="8"/>
    <d v="2024-03-31T00:00:00"/>
    <s v="Y59"/>
    <s v="E40000005"/>
    <x v="2"/>
    <s v="QRL"/>
    <s v="E54000042"/>
    <x v="15"/>
    <s v="D9Y0V"/>
    <s v="E38000253"/>
    <s v="NHS Hampshire and Isle of Wight ICB - D9Y0V"/>
    <x v="0"/>
    <s v="*"/>
  </r>
  <r>
    <s v="Mar"/>
    <s v="2024"/>
    <x v="8"/>
    <d v="2024-03-31T00:00:00"/>
    <s v="Y59"/>
    <s v="E40000005"/>
    <x v="2"/>
    <s v="QRL"/>
    <s v="E54000042"/>
    <x v="15"/>
    <s v="D9Y0V"/>
    <s v="E38000253"/>
    <s v="NHS Hampshire and Isle of Wight ICB - D9Y0V"/>
    <x v="1"/>
    <s v="*"/>
  </r>
  <r>
    <s v="Mar"/>
    <s v="2024"/>
    <x v="8"/>
    <d v="2024-03-31T00:00:00"/>
    <s v="Y59"/>
    <s v="E40000005"/>
    <x v="2"/>
    <s v="QRL"/>
    <s v="E54000042"/>
    <x v="15"/>
    <s v="D9Y0V"/>
    <s v="E38000253"/>
    <s v="NHS Hampshire and Isle of Wight ICB - D9Y0V"/>
    <x v="2"/>
    <n v="1680"/>
  </r>
  <r>
    <s v="Mar"/>
    <s v="2024"/>
    <x v="8"/>
    <d v="2024-03-31T00:00:00"/>
    <s v="Y59"/>
    <s v="E40000005"/>
    <x v="2"/>
    <s v="QRL"/>
    <s v="E54000042"/>
    <x v="15"/>
    <s v="D9Y0V"/>
    <s v="E38000253"/>
    <s v="NHS Hampshire and Isle of Wight ICB - D9Y0V"/>
    <x v="3"/>
    <n v="7215"/>
  </r>
  <r>
    <s v="Mar"/>
    <s v="2024"/>
    <x v="8"/>
    <d v="2024-03-31T00:00:00"/>
    <s v="Y59"/>
    <s v="E40000005"/>
    <x v="2"/>
    <s v="QRL"/>
    <s v="E54000042"/>
    <x v="15"/>
    <s v="D9Y0V"/>
    <s v="E38000253"/>
    <s v="NHS Hampshire and Isle of Wight ICB - D9Y0V"/>
    <x v="4"/>
    <n v="2245"/>
  </r>
  <r>
    <s v="Mar"/>
    <s v="2024"/>
    <x v="8"/>
    <d v="2024-03-31T00:00:00"/>
    <s v="Y59"/>
    <s v="E40000005"/>
    <x v="2"/>
    <s v="QRL"/>
    <s v="E54000042"/>
    <x v="15"/>
    <s v="D9Y0V"/>
    <s v="E38000253"/>
    <s v="NHS Hampshire and Isle of Wight ICB - D9Y0V"/>
    <x v="5"/>
    <n v="4590"/>
  </r>
  <r>
    <s v="Mar"/>
    <s v="2024"/>
    <x v="8"/>
    <d v="2024-03-31T00:00:00"/>
    <s v="Y59"/>
    <s v="E40000005"/>
    <x v="2"/>
    <s v="QU9"/>
    <s v="E54000044"/>
    <x v="16"/>
    <s v="10Q"/>
    <s v="E38000136"/>
    <s v="NHS Buckinghamshire, Oxfordshire and Berkshire West ICB - 10Q"/>
    <x v="0"/>
    <s v="*"/>
  </r>
  <r>
    <s v="Mar"/>
    <s v="2024"/>
    <x v="8"/>
    <d v="2024-03-31T00:00:00"/>
    <s v="Y59"/>
    <s v="E40000005"/>
    <x v="2"/>
    <s v="QU9"/>
    <s v="E54000044"/>
    <x v="16"/>
    <s v="10Q"/>
    <s v="E38000136"/>
    <s v="NHS Buckinghamshire, Oxfordshire and Berkshire West ICB - 10Q"/>
    <x v="1"/>
    <s v="*"/>
  </r>
  <r>
    <s v="Mar"/>
    <s v="2024"/>
    <x v="8"/>
    <d v="2024-03-31T00:00:00"/>
    <s v="Y59"/>
    <s v="E40000005"/>
    <x v="2"/>
    <s v="QU9"/>
    <s v="E54000044"/>
    <x v="16"/>
    <s v="10Q"/>
    <s v="E38000136"/>
    <s v="NHS Buckinghamshire, Oxfordshire and Berkshire West ICB - 10Q"/>
    <x v="2"/>
    <n v="900"/>
  </r>
  <r>
    <s v="Mar"/>
    <s v="2024"/>
    <x v="8"/>
    <d v="2024-03-31T00:00:00"/>
    <s v="Y59"/>
    <s v="E40000005"/>
    <x v="2"/>
    <s v="QU9"/>
    <s v="E54000044"/>
    <x v="16"/>
    <s v="10Q"/>
    <s v="E38000136"/>
    <s v="NHS Buckinghamshire, Oxfordshire and Berkshire West ICB - 10Q"/>
    <x v="3"/>
    <n v="3225"/>
  </r>
  <r>
    <s v="Mar"/>
    <s v="2024"/>
    <x v="8"/>
    <d v="2024-03-31T00:00:00"/>
    <s v="Y59"/>
    <s v="E40000005"/>
    <x v="2"/>
    <s v="QU9"/>
    <s v="E54000044"/>
    <x v="16"/>
    <s v="10Q"/>
    <s v="E38000136"/>
    <s v="NHS Buckinghamshire, Oxfordshire and Berkshire West ICB - 10Q"/>
    <x v="4"/>
    <n v="390"/>
  </r>
  <r>
    <s v="Mar"/>
    <s v="2024"/>
    <x v="8"/>
    <d v="2024-03-31T00:00:00"/>
    <s v="Y59"/>
    <s v="E40000005"/>
    <x v="2"/>
    <s v="QU9"/>
    <s v="E54000044"/>
    <x v="16"/>
    <s v="10Q"/>
    <s v="E38000136"/>
    <s v="NHS Buckinghamshire, Oxfordshire and Berkshire West ICB - 10Q"/>
    <x v="5"/>
    <n v="1605"/>
  </r>
  <r>
    <s v="Mar"/>
    <s v="2024"/>
    <x v="8"/>
    <d v="2024-03-31T00:00:00"/>
    <s v="Y59"/>
    <s v="E40000005"/>
    <x v="2"/>
    <s v="QU9"/>
    <s v="E54000044"/>
    <x v="16"/>
    <s v="14Y"/>
    <s v="E38000223"/>
    <s v="NHS Buckinghamshire, Oxfordshire and Berkshire West ICB - 14Y"/>
    <x v="0"/>
    <s v="*"/>
  </r>
  <r>
    <s v="Mar"/>
    <s v="2024"/>
    <x v="8"/>
    <d v="2024-03-31T00:00:00"/>
    <s v="Y59"/>
    <s v="E40000005"/>
    <x v="2"/>
    <s v="QU9"/>
    <s v="E54000044"/>
    <x v="16"/>
    <s v="14Y"/>
    <s v="E38000223"/>
    <s v="NHS Buckinghamshire, Oxfordshire and Berkshire West ICB - 14Y"/>
    <x v="1"/>
    <s v="*"/>
  </r>
  <r>
    <s v="Mar"/>
    <s v="2024"/>
    <x v="8"/>
    <d v="2024-03-31T00:00:00"/>
    <s v="Y59"/>
    <s v="E40000005"/>
    <x v="2"/>
    <s v="QU9"/>
    <s v="E54000044"/>
    <x v="16"/>
    <s v="14Y"/>
    <s v="E38000223"/>
    <s v="NHS Buckinghamshire, Oxfordshire and Berkshire West ICB - 14Y"/>
    <x v="2"/>
    <n v="510"/>
  </r>
  <r>
    <s v="Mar"/>
    <s v="2024"/>
    <x v="8"/>
    <d v="2024-03-31T00:00:00"/>
    <s v="Y59"/>
    <s v="E40000005"/>
    <x v="2"/>
    <s v="QU9"/>
    <s v="E54000044"/>
    <x v="16"/>
    <s v="14Y"/>
    <s v="E38000223"/>
    <s v="NHS Buckinghamshire, Oxfordshire and Berkshire West ICB - 14Y"/>
    <x v="3"/>
    <n v="2510"/>
  </r>
  <r>
    <s v="Mar"/>
    <s v="2024"/>
    <x v="8"/>
    <d v="2024-03-31T00:00:00"/>
    <s v="Y59"/>
    <s v="E40000005"/>
    <x v="2"/>
    <s v="QU9"/>
    <s v="E54000044"/>
    <x v="16"/>
    <s v="14Y"/>
    <s v="E38000223"/>
    <s v="NHS Buckinghamshire, Oxfordshire and Berkshire West ICB - 14Y"/>
    <x v="4"/>
    <n v="255"/>
  </r>
  <r>
    <s v="Mar"/>
    <s v="2024"/>
    <x v="8"/>
    <d v="2024-03-31T00:00:00"/>
    <s v="Y59"/>
    <s v="E40000005"/>
    <x v="2"/>
    <s v="QU9"/>
    <s v="E54000044"/>
    <x v="16"/>
    <s v="14Y"/>
    <s v="E38000223"/>
    <s v="NHS Buckinghamshire, Oxfordshire and Berkshire West ICB - 14Y"/>
    <x v="5"/>
    <n v="1215"/>
  </r>
  <r>
    <s v="Mar"/>
    <s v="2024"/>
    <x v="8"/>
    <d v="2024-03-31T00:00:00"/>
    <s v="Y59"/>
    <s v="E40000005"/>
    <x v="2"/>
    <s v="QU9"/>
    <s v="E54000044"/>
    <x v="16"/>
    <s v="15A"/>
    <s v="E38000221"/>
    <s v="NHS Buckinghamshire, Oxfordshire and Berkshire West ICB - 15A"/>
    <x v="0"/>
    <s v="*"/>
  </r>
  <r>
    <s v="Mar"/>
    <s v="2024"/>
    <x v="8"/>
    <d v="2024-03-31T00:00:00"/>
    <s v="Y59"/>
    <s v="E40000005"/>
    <x v="2"/>
    <s v="QU9"/>
    <s v="E54000044"/>
    <x v="16"/>
    <s v="15A"/>
    <s v="E38000221"/>
    <s v="NHS Buckinghamshire, Oxfordshire and Berkshire West ICB - 15A"/>
    <x v="1"/>
    <s v="*"/>
  </r>
  <r>
    <s v="Mar"/>
    <s v="2024"/>
    <x v="8"/>
    <d v="2024-03-31T00:00:00"/>
    <s v="Y59"/>
    <s v="E40000005"/>
    <x v="2"/>
    <s v="QU9"/>
    <s v="E54000044"/>
    <x v="16"/>
    <s v="15A"/>
    <s v="E38000221"/>
    <s v="NHS Buckinghamshire, Oxfordshire and Berkshire West ICB - 15A"/>
    <x v="2"/>
    <n v="580"/>
  </r>
  <r>
    <s v="Mar"/>
    <s v="2024"/>
    <x v="8"/>
    <d v="2024-03-31T00:00:00"/>
    <s v="Y59"/>
    <s v="E40000005"/>
    <x v="2"/>
    <s v="QU9"/>
    <s v="E54000044"/>
    <x v="16"/>
    <s v="15A"/>
    <s v="E38000221"/>
    <s v="NHS Buckinghamshire, Oxfordshire and Berkshire West ICB - 15A"/>
    <x v="3"/>
    <n v="2520"/>
  </r>
  <r>
    <s v="Mar"/>
    <s v="2024"/>
    <x v="8"/>
    <d v="2024-03-31T00:00:00"/>
    <s v="Y59"/>
    <s v="E40000005"/>
    <x v="2"/>
    <s v="QU9"/>
    <s v="E54000044"/>
    <x v="16"/>
    <s v="15A"/>
    <s v="E38000221"/>
    <s v="NHS Buckinghamshire, Oxfordshire and Berkshire West ICB - 15A"/>
    <x v="4"/>
    <n v="310"/>
  </r>
  <r>
    <s v="Mar"/>
    <s v="2024"/>
    <x v="8"/>
    <d v="2024-03-31T00:00:00"/>
    <s v="Y59"/>
    <s v="E40000005"/>
    <x v="2"/>
    <s v="QU9"/>
    <s v="E54000044"/>
    <x v="16"/>
    <s v="15A"/>
    <s v="E38000221"/>
    <s v="NHS Buckinghamshire, Oxfordshire and Berkshire West ICB - 15A"/>
    <x v="5"/>
    <n v="615"/>
  </r>
  <r>
    <s v="Mar"/>
    <s v="2024"/>
    <x v="8"/>
    <d v="2024-03-31T00:00:00"/>
    <s v="Y59"/>
    <s v="E40000005"/>
    <x v="2"/>
    <s v="QXU"/>
    <s v="E54000063"/>
    <x v="17"/>
    <s v="92A"/>
    <s v="E38000264"/>
    <s v="NHS Surrey Heartlands ICB - 92A"/>
    <x v="0"/>
    <s v="*"/>
  </r>
  <r>
    <s v="Mar"/>
    <s v="2024"/>
    <x v="8"/>
    <d v="2024-03-31T00:00:00"/>
    <s v="Y59"/>
    <s v="E40000005"/>
    <x v="2"/>
    <s v="QXU"/>
    <s v="E54000063"/>
    <x v="17"/>
    <s v="92A"/>
    <s v="E38000264"/>
    <s v="NHS Surrey Heartlands ICB - 92A"/>
    <x v="1"/>
    <s v="*"/>
  </r>
  <r>
    <s v="Mar"/>
    <s v="2024"/>
    <x v="8"/>
    <d v="2024-03-31T00:00:00"/>
    <s v="Y59"/>
    <s v="E40000005"/>
    <x v="2"/>
    <s v="QXU"/>
    <s v="E54000063"/>
    <x v="17"/>
    <s v="92A"/>
    <s v="E38000264"/>
    <s v="NHS Surrey Heartlands ICB - 92A"/>
    <x v="2"/>
    <n v="985"/>
  </r>
  <r>
    <s v="Mar"/>
    <s v="2024"/>
    <x v="8"/>
    <d v="2024-03-31T00:00:00"/>
    <s v="Y59"/>
    <s v="E40000005"/>
    <x v="2"/>
    <s v="QXU"/>
    <s v="E54000063"/>
    <x v="17"/>
    <s v="92A"/>
    <s v="E38000264"/>
    <s v="NHS Surrey Heartlands ICB - 92A"/>
    <x v="3"/>
    <n v="5985"/>
  </r>
  <r>
    <s v="Mar"/>
    <s v="2024"/>
    <x v="8"/>
    <d v="2024-03-31T00:00:00"/>
    <s v="Y59"/>
    <s v="E40000005"/>
    <x v="2"/>
    <s v="QXU"/>
    <s v="E54000063"/>
    <x v="17"/>
    <s v="92A"/>
    <s v="E38000264"/>
    <s v="NHS Surrey Heartlands ICB - 92A"/>
    <x v="4"/>
    <n v="585"/>
  </r>
  <r>
    <s v="Mar"/>
    <s v="2024"/>
    <x v="8"/>
    <d v="2024-03-31T00:00:00"/>
    <s v="Y59"/>
    <s v="E40000005"/>
    <x v="2"/>
    <s v="QXU"/>
    <s v="E54000063"/>
    <x v="17"/>
    <s v="92A"/>
    <s v="E38000264"/>
    <s v="NHS Surrey Heartlands ICB - 92A"/>
    <x v="5"/>
    <n v="2570"/>
  </r>
  <r>
    <s v="Mar"/>
    <s v="2024"/>
    <x v="8"/>
    <d v="2024-03-31T00:00:00"/>
    <s v="Y60"/>
    <s v="E40000011"/>
    <x v="3"/>
    <s v="QGH"/>
    <s v="E54000019"/>
    <x v="18"/>
    <s v="18C"/>
    <s v="E38000236"/>
    <s v="NHS Herefordshire and Worcestershire ICB - 18C"/>
    <x v="0"/>
    <s v="*"/>
  </r>
  <r>
    <s v="Mar"/>
    <s v="2024"/>
    <x v="8"/>
    <d v="2024-03-31T00:00:00"/>
    <s v="Y60"/>
    <s v="E40000011"/>
    <x v="3"/>
    <s v="QGH"/>
    <s v="E54000019"/>
    <x v="18"/>
    <s v="18C"/>
    <s v="E38000236"/>
    <s v="NHS Herefordshire and Worcestershire ICB - 18C"/>
    <x v="1"/>
    <s v="*"/>
  </r>
  <r>
    <s v="Mar"/>
    <s v="2024"/>
    <x v="8"/>
    <d v="2024-03-31T00:00:00"/>
    <s v="Y60"/>
    <s v="E40000011"/>
    <x v="3"/>
    <s v="QGH"/>
    <s v="E54000019"/>
    <x v="18"/>
    <s v="18C"/>
    <s v="E38000236"/>
    <s v="NHS Herefordshire and Worcestershire ICB - 18C"/>
    <x v="2"/>
    <n v="1140"/>
  </r>
  <r>
    <s v="Mar"/>
    <s v="2024"/>
    <x v="8"/>
    <d v="2024-03-31T00:00:00"/>
    <s v="Y60"/>
    <s v="E40000011"/>
    <x v="3"/>
    <s v="QGH"/>
    <s v="E54000019"/>
    <x v="18"/>
    <s v="18C"/>
    <s v="E38000236"/>
    <s v="NHS Herefordshire and Worcestershire ICB - 18C"/>
    <x v="3"/>
    <n v="3490"/>
  </r>
  <r>
    <s v="Mar"/>
    <s v="2024"/>
    <x v="8"/>
    <d v="2024-03-31T00:00:00"/>
    <s v="Y60"/>
    <s v="E40000011"/>
    <x v="3"/>
    <s v="QGH"/>
    <s v="E54000019"/>
    <x v="18"/>
    <s v="18C"/>
    <s v="E38000236"/>
    <s v="NHS Herefordshire and Worcestershire ICB - 18C"/>
    <x v="4"/>
    <n v="610"/>
  </r>
  <r>
    <s v="Mar"/>
    <s v="2024"/>
    <x v="8"/>
    <d v="2024-03-31T00:00:00"/>
    <s v="Y60"/>
    <s v="E40000011"/>
    <x v="3"/>
    <s v="QGH"/>
    <s v="E54000019"/>
    <x v="18"/>
    <s v="18C"/>
    <s v="E38000236"/>
    <s v="NHS Herefordshire and Worcestershire ICB - 18C"/>
    <x v="5"/>
    <n v="1810"/>
  </r>
  <r>
    <s v="Mar"/>
    <s v="2024"/>
    <x v="8"/>
    <d v="2024-03-31T00:00:00"/>
    <s v="Y60"/>
    <s v="E40000011"/>
    <x v="3"/>
    <s v="QHL"/>
    <s v="E54000055"/>
    <x v="19"/>
    <s v="15E"/>
    <s v="E38000258"/>
    <s v="NHS Birmingham and Solihull ICB - 15E"/>
    <x v="0"/>
    <s v="*"/>
  </r>
  <r>
    <s v="Mar"/>
    <s v="2024"/>
    <x v="8"/>
    <d v="2024-03-31T00:00:00"/>
    <s v="Y60"/>
    <s v="E40000011"/>
    <x v="3"/>
    <s v="QHL"/>
    <s v="E54000055"/>
    <x v="19"/>
    <s v="15E"/>
    <s v="E38000258"/>
    <s v="NHS Birmingham and Solihull ICB - 15E"/>
    <x v="1"/>
    <s v="*"/>
  </r>
  <r>
    <s v="Mar"/>
    <s v="2024"/>
    <x v="8"/>
    <d v="2024-03-31T00:00:00"/>
    <s v="Y60"/>
    <s v="E40000011"/>
    <x v="3"/>
    <s v="QHL"/>
    <s v="E54000055"/>
    <x v="19"/>
    <s v="15E"/>
    <s v="E38000258"/>
    <s v="NHS Birmingham and Solihull ICB - 15E"/>
    <x v="2"/>
    <n v="560"/>
  </r>
  <r>
    <s v="Mar"/>
    <s v="2024"/>
    <x v="8"/>
    <d v="2024-03-31T00:00:00"/>
    <s v="Y60"/>
    <s v="E40000011"/>
    <x v="3"/>
    <s v="QHL"/>
    <s v="E54000055"/>
    <x v="19"/>
    <s v="15E"/>
    <s v="E38000258"/>
    <s v="NHS Birmingham and Solihull ICB - 15E"/>
    <x v="3"/>
    <n v="4440"/>
  </r>
  <r>
    <s v="Mar"/>
    <s v="2024"/>
    <x v="8"/>
    <d v="2024-03-31T00:00:00"/>
    <s v="Y60"/>
    <s v="E40000011"/>
    <x v="3"/>
    <s v="QHL"/>
    <s v="E54000055"/>
    <x v="19"/>
    <s v="15E"/>
    <s v="E38000258"/>
    <s v="NHS Birmingham and Solihull ICB - 15E"/>
    <x v="4"/>
    <n v="1595"/>
  </r>
  <r>
    <s v="Mar"/>
    <s v="2024"/>
    <x v="8"/>
    <d v="2024-03-31T00:00:00"/>
    <s v="Y60"/>
    <s v="E40000011"/>
    <x v="3"/>
    <s v="QHL"/>
    <s v="E54000055"/>
    <x v="19"/>
    <s v="15E"/>
    <s v="E38000258"/>
    <s v="NHS Birmingham and Solihull ICB - 15E"/>
    <x v="5"/>
    <n v="2545"/>
  </r>
  <r>
    <s v="Mar"/>
    <s v="2024"/>
    <x v="8"/>
    <d v="2024-03-31T00:00:00"/>
    <s v="Y60"/>
    <s v="E40000011"/>
    <x v="3"/>
    <s v="QJ2"/>
    <s v="E54000058"/>
    <x v="20"/>
    <s v="15M"/>
    <s v="E38000261"/>
    <s v="NHS Derby and Derbyshire ICB - 15M"/>
    <x v="0"/>
    <s v="*"/>
  </r>
  <r>
    <s v="Mar"/>
    <s v="2024"/>
    <x v="8"/>
    <d v="2024-03-31T00:00:00"/>
    <s v="Y60"/>
    <s v="E40000011"/>
    <x v="3"/>
    <s v="QJ2"/>
    <s v="E54000058"/>
    <x v="20"/>
    <s v="15M"/>
    <s v="E38000261"/>
    <s v="NHS Derby and Derbyshire ICB - 15M"/>
    <x v="1"/>
    <s v="*"/>
  </r>
  <r>
    <s v="Mar"/>
    <s v="2024"/>
    <x v="8"/>
    <d v="2024-03-31T00:00:00"/>
    <s v="Y60"/>
    <s v="E40000011"/>
    <x v="3"/>
    <s v="QJ2"/>
    <s v="E54000058"/>
    <x v="20"/>
    <s v="15M"/>
    <s v="E38000261"/>
    <s v="NHS Derby and Derbyshire ICB - 15M"/>
    <x v="2"/>
    <n v="475"/>
  </r>
  <r>
    <s v="Mar"/>
    <s v="2024"/>
    <x v="8"/>
    <d v="2024-03-31T00:00:00"/>
    <s v="Y60"/>
    <s v="E40000011"/>
    <x v="3"/>
    <s v="QJ2"/>
    <s v="E54000058"/>
    <x v="20"/>
    <s v="15M"/>
    <s v="E38000261"/>
    <s v="NHS Derby and Derbyshire ICB - 15M"/>
    <x v="3"/>
    <n v="4980"/>
  </r>
  <r>
    <s v="Mar"/>
    <s v="2024"/>
    <x v="8"/>
    <d v="2024-03-31T00:00:00"/>
    <s v="Y60"/>
    <s v="E40000011"/>
    <x v="3"/>
    <s v="QJ2"/>
    <s v="E54000058"/>
    <x v="20"/>
    <s v="15M"/>
    <s v="E38000261"/>
    <s v="NHS Derby and Derbyshire ICB - 15M"/>
    <x v="4"/>
    <n v="1635"/>
  </r>
  <r>
    <s v="Mar"/>
    <s v="2024"/>
    <x v="8"/>
    <d v="2024-03-31T00:00:00"/>
    <s v="Y60"/>
    <s v="E40000011"/>
    <x v="3"/>
    <s v="QJ2"/>
    <s v="E54000058"/>
    <x v="20"/>
    <s v="15M"/>
    <s v="E38000261"/>
    <s v="NHS Derby and Derbyshire ICB - 15M"/>
    <x v="5"/>
    <n v="3375"/>
  </r>
  <r>
    <s v="Mar"/>
    <s v="2024"/>
    <x v="8"/>
    <d v="2024-03-31T00:00:00"/>
    <s v="Y60"/>
    <s v="E40000011"/>
    <x v="3"/>
    <s v="QJM"/>
    <s v="E54000013"/>
    <x v="21"/>
    <s v="71E"/>
    <s v="E38000238"/>
    <s v="NHS Lincolnshire ICB - 71E"/>
    <x v="0"/>
    <s v="*"/>
  </r>
  <r>
    <s v="Mar"/>
    <s v="2024"/>
    <x v="8"/>
    <d v="2024-03-31T00:00:00"/>
    <s v="Y60"/>
    <s v="E40000011"/>
    <x v="3"/>
    <s v="QJM"/>
    <s v="E54000013"/>
    <x v="21"/>
    <s v="71E"/>
    <s v="E38000238"/>
    <s v="NHS Lincolnshire ICB - 71E"/>
    <x v="1"/>
    <s v="*"/>
  </r>
  <r>
    <s v="Mar"/>
    <s v="2024"/>
    <x v="8"/>
    <d v="2024-03-31T00:00:00"/>
    <s v="Y60"/>
    <s v="E40000011"/>
    <x v="3"/>
    <s v="QJM"/>
    <s v="E54000013"/>
    <x v="21"/>
    <s v="71E"/>
    <s v="E38000238"/>
    <s v="NHS Lincolnshire ICB - 71E"/>
    <x v="2"/>
    <n v="155"/>
  </r>
  <r>
    <s v="Mar"/>
    <s v="2024"/>
    <x v="8"/>
    <d v="2024-03-31T00:00:00"/>
    <s v="Y60"/>
    <s v="E40000011"/>
    <x v="3"/>
    <s v="QJM"/>
    <s v="E54000013"/>
    <x v="21"/>
    <s v="71E"/>
    <s v="E38000238"/>
    <s v="NHS Lincolnshire ICB - 71E"/>
    <x v="3"/>
    <n v="3515"/>
  </r>
  <r>
    <s v="Mar"/>
    <s v="2024"/>
    <x v="8"/>
    <d v="2024-03-31T00:00:00"/>
    <s v="Y60"/>
    <s v="E40000011"/>
    <x v="3"/>
    <s v="QJM"/>
    <s v="E54000013"/>
    <x v="21"/>
    <s v="71E"/>
    <s v="E38000238"/>
    <s v="NHS Lincolnshire ICB - 71E"/>
    <x v="4"/>
    <n v="1625"/>
  </r>
  <r>
    <s v="Mar"/>
    <s v="2024"/>
    <x v="8"/>
    <d v="2024-03-31T00:00:00"/>
    <s v="Y60"/>
    <s v="E40000011"/>
    <x v="3"/>
    <s v="QJM"/>
    <s v="E54000013"/>
    <x v="21"/>
    <s v="71E"/>
    <s v="E38000238"/>
    <s v="NHS Lincolnshire ICB - 71E"/>
    <x v="5"/>
    <n v="3180"/>
  </r>
  <r>
    <s v="Mar"/>
    <s v="2024"/>
    <x v="8"/>
    <d v="2024-03-31T00:00:00"/>
    <s v="Y60"/>
    <s v="E40000011"/>
    <x v="3"/>
    <s v="QK1"/>
    <s v="E54000015"/>
    <x v="22"/>
    <s v="03W"/>
    <s v="E38000051"/>
    <s v="NHS Leicester, Leicestershire and Rutland ICB - 03W"/>
    <x v="0"/>
    <s v="*"/>
  </r>
  <r>
    <s v="Mar"/>
    <s v="2024"/>
    <x v="8"/>
    <d v="2024-03-31T00:00:00"/>
    <s v="Y60"/>
    <s v="E40000011"/>
    <x v="3"/>
    <s v="QK1"/>
    <s v="E54000015"/>
    <x v="22"/>
    <s v="03W"/>
    <s v="E38000051"/>
    <s v="NHS Leicester, Leicestershire and Rutland ICB - 03W"/>
    <x v="1"/>
    <s v="*"/>
  </r>
  <r>
    <s v="Mar"/>
    <s v="2024"/>
    <x v="8"/>
    <d v="2024-03-31T00:00:00"/>
    <s v="Y60"/>
    <s v="E40000011"/>
    <x v="3"/>
    <s v="QK1"/>
    <s v="E54000015"/>
    <x v="22"/>
    <s v="03W"/>
    <s v="E38000051"/>
    <s v="NHS Leicester, Leicestershire and Rutland ICB - 03W"/>
    <x v="2"/>
    <n v="105"/>
  </r>
  <r>
    <s v="Mar"/>
    <s v="2024"/>
    <x v="8"/>
    <d v="2024-03-31T00:00:00"/>
    <s v="Y60"/>
    <s v="E40000011"/>
    <x v="3"/>
    <s v="QK1"/>
    <s v="E54000015"/>
    <x v="22"/>
    <s v="03W"/>
    <s v="E38000051"/>
    <s v="NHS Leicester, Leicestershire and Rutland ICB - 03W"/>
    <x v="3"/>
    <n v="1535"/>
  </r>
  <r>
    <s v="Mar"/>
    <s v="2024"/>
    <x v="8"/>
    <d v="2024-03-31T00:00:00"/>
    <s v="Y60"/>
    <s v="E40000011"/>
    <x v="3"/>
    <s v="QK1"/>
    <s v="E54000015"/>
    <x v="22"/>
    <s v="03W"/>
    <s v="E38000051"/>
    <s v="NHS Leicester, Leicestershire and Rutland ICB - 03W"/>
    <x v="4"/>
    <n v="725"/>
  </r>
  <r>
    <s v="Mar"/>
    <s v="2024"/>
    <x v="8"/>
    <d v="2024-03-31T00:00:00"/>
    <s v="Y60"/>
    <s v="E40000011"/>
    <x v="3"/>
    <s v="QK1"/>
    <s v="E54000015"/>
    <x v="22"/>
    <s v="03W"/>
    <s v="E38000051"/>
    <s v="NHS Leicester, Leicestershire and Rutland ICB - 03W"/>
    <x v="5"/>
    <n v="1055"/>
  </r>
  <r>
    <s v="Mar"/>
    <s v="2024"/>
    <x v="8"/>
    <d v="2024-03-31T00:00:00"/>
    <s v="Y60"/>
    <s v="E40000011"/>
    <x v="3"/>
    <s v="QK1"/>
    <s v="E54000015"/>
    <x v="22"/>
    <s v="04C"/>
    <s v="E38000097"/>
    <s v="NHS Leicester, Leicestershire and Rutland ICB - 04C"/>
    <x v="0"/>
    <s v="*"/>
  </r>
  <r>
    <s v="Mar"/>
    <s v="2024"/>
    <x v="8"/>
    <d v="2024-03-31T00:00:00"/>
    <s v="Y60"/>
    <s v="E40000011"/>
    <x v="3"/>
    <s v="QK1"/>
    <s v="E54000015"/>
    <x v="22"/>
    <s v="04C"/>
    <s v="E38000097"/>
    <s v="NHS Leicester, Leicestershire and Rutland ICB - 04C"/>
    <x v="1"/>
    <s v="*"/>
  </r>
  <r>
    <s v="Mar"/>
    <s v="2024"/>
    <x v="8"/>
    <d v="2024-03-31T00:00:00"/>
    <s v="Y60"/>
    <s v="E40000011"/>
    <x v="3"/>
    <s v="QK1"/>
    <s v="E54000015"/>
    <x v="22"/>
    <s v="04C"/>
    <s v="E38000097"/>
    <s v="NHS Leicester, Leicestershire and Rutland ICB - 04C"/>
    <x v="2"/>
    <n v="40"/>
  </r>
  <r>
    <s v="Mar"/>
    <s v="2024"/>
    <x v="8"/>
    <d v="2024-03-31T00:00:00"/>
    <s v="Y60"/>
    <s v="E40000011"/>
    <x v="3"/>
    <s v="QK1"/>
    <s v="E54000015"/>
    <x v="22"/>
    <s v="04C"/>
    <s v="E38000097"/>
    <s v="NHS Leicester, Leicestershire and Rutland ICB - 04C"/>
    <x v="3"/>
    <n v="860"/>
  </r>
  <r>
    <s v="Mar"/>
    <s v="2024"/>
    <x v="8"/>
    <d v="2024-03-31T00:00:00"/>
    <s v="Y60"/>
    <s v="E40000011"/>
    <x v="3"/>
    <s v="QK1"/>
    <s v="E54000015"/>
    <x v="22"/>
    <s v="04C"/>
    <s v="E38000097"/>
    <s v="NHS Leicester, Leicestershire and Rutland ICB - 04C"/>
    <x v="4"/>
    <n v="695"/>
  </r>
  <r>
    <s v="Mar"/>
    <s v="2024"/>
    <x v="8"/>
    <d v="2024-03-31T00:00:00"/>
    <s v="Y60"/>
    <s v="E40000011"/>
    <x v="3"/>
    <s v="QK1"/>
    <s v="E54000015"/>
    <x v="22"/>
    <s v="04C"/>
    <s v="E38000097"/>
    <s v="NHS Leicester, Leicestershire and Rutland ICB - 04C"/>
    <x v="5"/>
    <n v="820"/>
  </r>
  <r>
    <s v="Mar"/>
    <s v="2024"/>
    <x v="8"/>
    <d v="2024-03-31T00:00:00"/>
    <s v="Y60"/>
    <s v="E40000011"/>
    <x v="3"/>
    <s v="QK1"/>
    <s v="E54000015"/>
    <x v="22"/>
    <s v="04V"/>
    <s v="E38000201"/>
    <s v="NHS Leicester, Leicestershire and Rutland ICB - 04V"/>
    <x v="0"/>
    <s v="*"/>
  </r>
  <r>
    <s v="Mar"/>
    <s v="2024"/>
    <x v="8"/>
    <d v="2024-03-31T00:00:00"/>
    <s v="Y60"/>
    <s v="E40000011"/>
    <x v="3"/>
    <s v="QK1"/>
    <s v="E54000015"/>
    <x v="22"/>
    <s v="04V"/>
    <s v="E38000201"/>
    <s v="NHS Leicester, Leicestershire and Rutland ICB - 04V"/>
    <x v="1"/>
    <s v="*"/>
  </r>
  <r>
    <s v="Mar"/>
    <s v="2024"/>
    <x v="8"/>
    <d v="2024-03-31T00:00:00"/>
    <s v="Y60"/>
    <s v="E40000011"/>
    <x v="3"/>
    <s v="QK1"/>
    <s v="E54000015"/>
    <x v="22"/>
    <s v="04V"/>
    <s v="E38000201"/>
    <s v="NHS Leicester, Leicestershire and Rutland ICB - 04V"/>
    <x v="2"/>
    <n v="85"/>
  </r>
  <r>
    <s v="Mar"/>
    <s v="2024"/>
    <x v="8"/>
    <d v="2024-03-31T00:00:00"/>
    <s v="Y60"/>
    <s v="E40000011"/>
    <x v="3"/>
    <s v="QK1"/>
    <s v="E54000015"/>
    <x v="22"/>
    <s v="04V"/>
    <s v="E38000201"/>
    <s v="NHS Leicester, Leicestershire and Rutland ICB - 04V"/>
    <x v="3"/>
    <n v="1620"/>
  </r>
  <r>
    <s v="Mar"/>
    <s v="2024"/>
    <x v="8"/>
    <d v="2024-03-31T00:00:00"/>
    <s v="Y60"/>
    <s v="E40000011"/>
    <x v="3"/>
    <s v="QK1"/>
    <s v="E54000015"/>
    <x v="22"/>
    <s v="04V"/>
    <s v="E38000201"/>
    <s v="NHS Leicester, Leicestershire and Rutland ICB - 04V"/>
    <x v="4"/>
    <n v="625"/>
  </r>
  <r>
    <s v="Mar"/>
    <s v="2024"/>
    <x v="8"/>
    <d v="2024-03-31T00:00:00"/>
    <s v="Y60"/>
    <s v="E40000011"/>
    <x v="3"/>
    <s v="QK1"/>
    <s v="E54000015"/>
    <x v="22"/>
    <s v="04V"/>
    <s v="E38000201"/>
    <s v="NHS Leicester, Leicestershire and Rutland ICB - 04V"/>
    <x v="5"/>
    <n v="1085"/>
  </r>
  <r>
    <s v="Mar"/>
    <s v="2024"/>
    <x v="8"/>
    <d v="2024-03-31T00:00:00"/>
    <s v="Y60"/>
    <s v="E40000011"/>
    <x v="3"/>
    <s v="QNC"/>
    <s v="E54000010"/>
    <x v="23"/>
    <s v="04Y"/>
    <s v="E38000028"/>
    <s v="NHS Staffordshire and Stoke-on-Trent ICB - 04Y"/>
    <x v="0"/>
    <s v="*"/>
  </r>
  <r>
    <s v="Mar"/>
    <s v="2024"/>
    <x v="8"/>
    <d v="2024-03-31T00:00:00"/>
    <s v="Y60"/>
    <s v="E40000011"/>
    <x v="3"/>
    <s v="QNC"/>
    <s v="E54000010"/>
    <x v="23"/>
    <s v="04Y"/>
    <s v="E38000028"/>
    <s v="NHS Staffordshire and Stoke-on-Trent ICB - 04Y"/>
    <x v="1"/>
    <s v="*"/>
  </r>
  <r>
    <s v="Mar"/>
    <s v="2024"/>
    <x v="8"/>
    <d v="2024-03-31T00:00:00"/>
    <s v="Y60"/>
    <s v="E40000011"/>
    <x v="3"/>
    <s v="QNC"/>
    <s v="E54000010"/>
    <x v="23"/>
    <s v="04Y"/>
    <s v="E38000028"/>
    <s v="NHS Staffordshire and Stoke-on-Trent ICB - 04Y"/>
    <x v="2"/>
    <n v="130"/>
  </r>
  <r>
    <s v="Mar"/>
    <s v="2024"/>
    <x v="8"/>
    <d v="2024-03-31T00:00:00"/>
    <s v="Y60"/>
    <s v="E40000011"/>
    <x v="3"/>
    <s v="QNC"/>
    <s v="E54000010"/>
    <x v="23"/>
    <s v="04Y"/>
    <s v="E38000028"/>
    <s v="NHS Staffordshire and Stoke-on-Trent ICB - 04Y"/>
    <x v="3"/>
    <n v="720"/>
  </r>
  <r>
    <s v="Mar"/>
    <s v="2024"/>
    <x v="8"/>
    <d v="2024-03-31T00:00:00"/>
    <s v="Y60"/>
    <s v="E40000011"/>
    <x v="3"/>
    <s v="QNC"/>
    <s v="E54000010"/>
    <x v="23"/>
    <s v="04Y"/>
    <s v="E38000028"/>
    <s v="NHS Staffordshire and Stoke-on-Trent ICB - 04Y"/>
    <x v="4"/>
    <n v="65"/>
  </r>
  <r>
    <s v="Mar"/>
    <s v="2024"/>
    <x v="8"/>
    <d v="2024-03-31T00:00:00"/>
    <s v="Y60"/>
    <s v="E40000011"/>
    <x v="3"/>
    <s v="QNC"/>
    <s v="E54000010"/>
    <x v="23"/>
    <s v="04Y"/>
    <s v="E38000028"/>
    <s v="NHS Staffordshire and Stoke-on-Trent ICB - 04Y"/>
    <x v="5"/>
    <n v="535"/>
  </r>
  <r>
    <s v="Mar"/>
    <s v="2024"/>
    <x v="8"/>
    <d v="2024-03-31T00:00:00"/>
    <s v="Y60"/>
    <s v="E40000011"/>
    <x v="3"/>
    <s v="QNC"/>
    <s v="E54000010"/>
    <x v="23"/>
    <s v="05D"/>
    <s v="E38000053"/>
    <s v="NHS Staffordshire and Stoke-on-Trent ICB - 05D"/>
    <x v="0"/>
    <s v="*"/>
  </r>
  <r>
    <s v="Mar"/>
    <s v="2024"/>
    <x v="8"/>
    <d v="2024-03-31T00:00:00"/>
    <s v="Y60"/>
    <s v="E40000011"/>
    <x v="3"/>
    <s v="QNC"/>
    <s v="E54000010"/>
    <x v="23"/>
    <s v="05D"/>
    <s v="E38000053"/>
    <s v="NHS Staffordshire and Stoke-on-Trent ICB - 05D"/>
    <x v="1"/>
    <s v="*"/>
  </r>
  <r>
    <s v="Mar"/>
    <s v="2024"/>
    <x v="8"/>
    <d v="2024-03-31T00:00:00"/>
    <s v="Y60"/>
    <s v="E40000011"/>
    <x v="3"/>
    <s v="QNC"/>
    <s v="E54000010"/>
    <x v="23"/>
    <s v="05D"/>
    <s v="E38000053"/>
    <s v="NHS Staffordshire and Stoke-on-Trent ICB - 05D"/>
    <x v="2"/>
    <n v="70"/>
  </r>
  <r>
    <s v="Mar"/>
    <s v="2024"/>
    <x v="8"/>
    <d v="2024-03-31T00:00:00"/>
    <s v="Y60"/>
    <s v="E40000011"/>
    <x v="3"/>
    <s v="QNC"/>
    <s v="E54000010"/>
    <x v="23"/>
    <s v="05D"/>
    <s v="E38000053"/>
    <s v="NHS Staffordshire and Stoke-on-Trent ICB - 05D"/>
    <x v="3"/>
    <n v="660"/>
  </r>
  <r>
    <s v="Mar"/>
    <s v="2024"/>
    <x v="8"/>
    <d v="2024-03-31T00:00:00"/>
    <s v="Y60"/>
    <s v="E40000011"/>
    <x v="3"/>
    <s v="QNC"/>
    <s v="E54000010"/>
    <x v="23"/>
    <s v="05D"/>
    <s v="E38000053"/>
    <s v="NHS Staffordshire and Stoke-on-Trent ICB - 05D"/>
    <x v="4"/>
    <n v="45"/>
  </r>
  <r>
    <s v="Mar"/>
    <s v="2024"/>
    <x v="8"/>
    <d v="2024-03-31T00:00:00"/>
    <s v="Y60"/>
    <s v="E40000011"/>
    <x v="3"/>
    <s v="QNC"/>
    <s v="E54000010"/>
    <x v="23"/>
    <s v="05D"/>
    <s v="E38000053"/>
    <s v="NHS Staffordshire and Stoke-on-Trent ICB - 05D"/>
    <x v="5"/>
    <n v="460"/>
  </r>
  <r>
    <s v="Mar"/>
    <s v="2024"/>
    <x v="8"/>
    <d v="2024-03-31T00:00:00"/>
    <s v="Y60"/>
    <s v="E40000011"/>
    <x v="3"/>
    <s v="QNC"/>
    <s v="E54000010"/>
    <x v="23"/>
    <s v="05G"/>
    <s v="E38000126"/>
    <s v="NHS Staffordshire and Stoke-on-Trent ICB - 05G"/>
    <x v="0"/>
    <s v="*"/>
  </r>
  <r>
    <s v="Mar"/>
    <s v="2024"/>
    <x v="8"/>
    <d v="2024-03-31T00:00:00"/>
    <s v="Y60"/>
    <s v="E40000011"/>
    <x v="3"/>
    <s v="QNC"/>
    <s v="E54000010"/>
    <x v="23"/>
    <s v="05G"/>
    <s v="E38000126"/>
    <s v="NHS Staffordshire and Stoke-on-Trent ICB - 05G"/>
    <x v="1"/>
    <s v="*"/>
  </r>
  <r>
    <s v="Mar"/>
    <s v="2024"/>
    <x v="8"/>
    <d v="2024-03-31T00:00:00"/>
    <s v="Y60"/>
    <s v="E40000011"/>
    <x v="3"/>
    <s v="QNC"/>
    <s v="E54000010"/>
    <x v="23"/>
    <s v="05G"/>
    <s v="E38000126"/>
    <s v="NHS Staffordshire and Stoke-on-Trent ICB - 05G"/>
    <x v="2"/>
    <n v="315"/>
  </r>
  <r>
    <s v="Mar"/>
    <s v="2024"/>
    <x v="8"/>
    <d v="2024-03-31T00:00:00"/>
    <s v="Y60"/>
    <s v="E40000011"/>
    <x v="3"/>
    <s v="QNC"/>
    <s v="E54000010"/>
    <x v="23"/>
    <s v="05G"/>
    <s v="E38000126"/>
    <s v="NHS Staffordshire and Stoke-on-Trent ICB - 05G"/>
    <x v="3"/>
    <n v="640"/>
  </r>
  <r>
    <s v="Mar"/>
    <s v="2024"/>
    <x v="8"/>
    <d v="2024-03-31T00:00:00"/>
    <s v="Y60"/>
    <s v="E40000011"/>
    <x v="3"/>
    <s v="QNC"/>
    <s v="E54000010"/>
    <x v="23"/>
    <s v="05G"/>
    <s v="E38000126"/>
    <s v="NHS Staffordshire and Stoke-on-Trent ICB - 05G"/>
    <x v="4"/>
    <n v="905"/>
  </r>
  <r>
    <s v="Mar"/>
    <s v="2024"/>
    <x v="8"/>
    <d v="2024-03-31T00:00:00"/>
    <s v="Y60"/>
    <s v="E40000011"/>
    <x v="3"/>
    <s v="QNC"/>
    <s v="E54000010"/>
    <x v="23"/>
    <s v="05G"/>
    <s v="E38000126"/>
    <s v="NHS Staffordshire and Stoke-on-Trent ICB - 05G"/>
    <x v="5"/>
    <n v="745"/>
  </r>
  <r>
    <s v="Mar"/>
    <s v="2024"/>
    <x v="8"/>
    <d v="2024-03-31T00:00:00"/>
    <s v="Y60"/>
    <s v="E40000011"/>
    <x v="3"/>
    <s v="QNC"/>
    <s v="E54000010"/>
    <x v="23"/>
    <s v="05Q"/>
    <s v="E38000153"/>
    <s v="NHS Staffordshire and Stoke-on-Trent ICB - 05Q"/>
    <x v="0"/>
    <s v="*"/>
  </r>
  <r>
    <s v="Mar"/>
    <s v="2024"/>
    <x v="8"/>
    <d v="2024-03-31T00:00:00"/>
    <s v="Y60"/>
    <s v="E40000011"/>
    <x v="3"/>
    <s v="QNC"/>
    <s v="E54000010"/>
    <x v="23"/>
    <s v="05Q"/>
    <s v="E38000153"/>
    <s v="NHS Staffordshire and Stoke-on-Trent ICB - 05Q"/>
    <x v="1"/>
    <s v="*"/>
  </r>
  <r>
    <s v="Mar"/>
    <s v="2024"/>
    <x v="8"/>
    <d v="2024-03-31T00:00:00"/>
    <s v="Y60"/>
    <s v="E40000011"/>
    <x v="3"/>
    <s v="QNC"/>
    <s v="E54000010"/>
    <x v="23"/>
    <s v="05Q"/>
    <s v="E38000153"/>
    <s v="NHS Staffordshire and Stoke-on-Trent ICB - 05Q"/>
    <x v="2"/>
    <n v="105"/>
  </r>
  <r>
    <s v="Mar"/>
    <s v="2024"/>
    <x v="8"/>
    <d v="2024-03-31T00:00:00"/>
    <s v="Y60"/>
    <s v="E40000011"/>
    <x v="3"/>
    <s v="QNC"/>
    <s v="E54000010"/>
    <x v="23"/>
    <s v="05Q"/>
    <s v="E38000153"/>
    <s v="NHS Staffordshire and Stoke-on-Trent ICB - 05Q"/>
    <x v="3"/>
    <n v="1280"/>
  </r>
  <r>
    <s v="Mar"/>
    <s v="2024"/>
    <x v="8"/>
    <d v="2024-03-31T00:00:00"/>
    <s v="Y60"/>
    <s v="E40000011"/>
    <x v="3"/>
    <s v="QNC"/>
    <s v="E54000010"/>
    <x v="23"/>
    <s v="05Q"/>
    <s v="E38000153"/>
    <s v="NHS Staffordshire and Stoke-on-Trent ICB - 05Q"/>
    <x v="4"/>
    <n v="160"/>
  </r>
  <r>
    <s v="Mar"/>
    <s v="2024"/>
    <x v="8"/>
    <d v="2024-03-31T00:00:00"/>
    <s v="Y60"/>
    <s v="E40000011"/>
    <x v="3"/>
    <s v="QNC"/>
    <s v="E54000010"/>
    <x v="23"/>
    <s v="05Q"/>
    <s v="E38000153"/>
    <s v="NHS Staffordshire and Stoke-on-Trent ICB - 05Q"/>
    <x v="5"/>
    <n v="610"/>
  </r>
  <r>
    <s v="Mar"/>
    <s v="2024"/>
    <x v="8"/>
    <d v="2024-03-31T00:00:00"/>
    <s v="Y60"/>
    <s v="E40000011"/>
    <x v="3"/>
    <s v="QNC"/>
    <s v="E54000010"/>
    <x v="23"/>
    <s v="05V"/>
    <s v="E38000173"/>
    <s v="NHS Staffordshire and Stoke-on-Trent ICB - 05V"/>
    <x v="0"/>
    <s v="*"/>
  </r>
  <r>
    <s v="Mar"/>
    <s v="2024"/>
    <x v="8"/>
    <d v="2024-03-31T00:00:00"/>
    <s v="Y60"/>
    <s v="E40000011"/>
    <x v="3"/>
    <s v="QNC"/>
    <s v="E54000010"/>
    <x v="23"/>
    <s v="05V"/>
    <s v="E38000173"/>
    <s v="NHS Staffordshire and Stoke-on-Trent ICB - 05V"/>
    <x v="1"/>
    <s v="*"/>
  </r>
  <r>
    <s v="Mar"/>
    <s v="2024"/>
    <x v="8"/>
    <d v="2024-03-31T00:00:00"/>
    <s v="Y60"/>
    <s v="E40000011"/>
    <x v="3"/>
    <s v="QNC"/>
    <s v="E54000010"/>
    <x v="23"/>
    <s v="05V"/>
    <s v="E38000173"/>
    <s v="NHS Staffordshire and Stoke-on-Trent ICB - 05V"/>
    <x v="2"/>
    <n v="95"/>
  </r>
  <r>
    <s v="Mar"/>
    <s v="2024"/>
    <x v="8"/>
    <d v="2024-03-31T00:00:00"/>
    <s v="Y60"/>
    <s v="E40000011"/>
    <x v="3"/>
    <s v="QNC"/>
    <s v="E54000010"/>
    <x v="23"/>
    <s v="05V"/>
    <s v="E38000173"/>
    <s v="NHS Staffordshire and Stoke-on-Trent ICB - 05V"/>
    <x v="3"/>
    <n v="820"/>
  </r>
  <r>
    <s v="Mar"/>
    <s v="2024"/>
    <x v="8"/>
    <d v="2024-03-31T00:00:00"/>
    <s v="Y60"/>
    <s v="E40000011"/>
    <x v="3"/>
    <s v="QNC"/>
    <s v="E54000010"/>
    <x v="23"/>
    <s v="05V"/>
    <s v="E38000173"/>
    <s v="NHS Staffordshire and Stoke-on-Trent ICB - 05V"/>
    <x v="4"/>
    <n v="115"/>
  </r>
  <r>
    <s v="Mar"/>
    <s v="2024"/>
    <x v="8"/>
    <d v="2024-03-31T00:00:00"/>
    <s v="Y60"/>
    <s v="E40000011"/>
    <x v="3"/>
    <s v="QNC"/>
    <s v="E54000010"/>
    <x v="23"/>
    <s v="05V"/>
    <s v="E38000173"/>
    <s v="NHS Staffordshire and Stoke-on-Trent ICB - 05V"/>
    <x v="5"/>
    <n v="425"/>
  </r>
  <r>
    <s v="Mar"/>
    <s v="2024"/>
    <x v="8"/>
    <d v="2024-03-31T00:00:00"/>
    <s v="Y60"/>
    <s v="E40000011"/>
    <x v="3"/>
    <s v="QNC"/>
    <s v="E54000010"/>
    <x v="23"/>
    <s v="05W"/>
    <s v="E38000175"/>
    <s v="NHS Staffordshire and Stoke-on-Trent ICB - 05W"/>
    <x v="0"/>
    <s v="*"/>
  </r>
  <r>
    <s v="Mar"/>
    <s v="2024"/>
    <x v="8"/>
    <d v="2024-03-31T00:00:00"/>
    <s v="Y60"/>
    <s v="E40000011"/>
    <x v="3"/>
    <s v="QNC"/>
    <s v="E54000010"/>
    <x v="23"/>
    <s v="05W"/>
    <s v="E38000175"/>
    <s v="NHS Staffordshire and Stoke-on-Trent ICB - 05W"/>
    <x v="1"/>
    <s v="*"/>
  </r>
  <r>
    <s v="Mar"/>
    <s v="2024"/>
    <x v="8"/>
    <d v="2024-03-31T00:00:00"/>
    <s v="Y60"/>
    <s v="E40000011"/>
    <x v="3"/>
    <s v="QNC"/>
    <s v="E54000010"/>
    <x v="23"/>
    <s v="05W"/>
    <s v="E38000175"/>
    <s v="NHS Staffordshire and Stoke-on-Trent ICB - 05W"/>
    <x v="2"/>
    <n v="145"/>
  </r>
  <r>
    <s v="Mar"/>
    <s v="2024"/>
    <x v="8"/>
    <d v="2024-03-31T00:00:00"/>
    <s v="Y60"/>
    <s v="E40000011"/>
    <x v="3"/>
    <s v="QNC"/>
    <s v="E54000010"/>
    <x v="23"/>
    <s v="05W"/>
    <s v="E38000175"/>
    <s v="NHS Staffordshire and Stoke-on-Trent ICB - 05W"/>
    <x v="3"/>
    <n v="790"/>
  </r>
  <r>
    <s v="Mar"/>
    <s v="2024"/>
    <x v="8"/>
    <d v="2024-03-31T00:00:00"/>
    <s v="Y60"/>
    <s v="E40000011"/>
    <x v="3"/>
    <s v="QNC"/>
    <s v="E54000010"/>
    <x v="23"/>
    <s v="05W"/>
    <s v="E38000175"/>
    <s v="NHS Staffordshire and Stoke-on-Trent ICB - 05W"/>
    <x v="4"/>
    <n v="1235"/>
  </r>
  <r>
    <s v="Mar"/>
    <s v="2024"/>
    <x v="8"/>
    <d v="2024-03-31T00:00:00"/>
    <s v="Y60"/>
    <s v="E40000011"/>
    <x v="3"/>
    <s v="QNC"/>
    <s v="E54000010"/>
    <x v="23"/>
    <s v="05W"/>
    <s v="E38000175"/>
    <s v="NHS Staffordshire and Stoke-on-Trent ICB - 05W"/>
    <x v="5"/>
    <n v="840"/>
  </r>
  <r>
    <s v="Mar"/>
    <s v="2024"/>
    <x v="8"/>
    <d v="2024-03-31T00:00:00"/>
    <s v="Y60"/>
    <s v="E40000011"/>
    <x v="3"/>
    <s v="QOC"/>
    <s v="E54000011"/>
    <x v="24"/>
    <s v="M2L0M"/>
    <s v="E38000257"/>
    <s v="NHS Shropshire, Telford and Wrekin ICB - M2L0M"/>
    <x v="0"/>
    <s v="*"/>
  </r>
  <r>
    <s v="Mar"/>
    <s v="2024"/>
    <x v="8"/>
    <d v="2024-03-31T00:00:00"/>
    <s v="Y60"/>
    <s v="E40000011"/>
    <x v="3"/>
    <s v="QOC"/>
    <s v="E54000011"/>
    <x v="24"/>
    <s v="M2L0M"/>
    <s v="E38000257"/>
    <s v="NHS Shropshire, Telford and Wrekin ICB - M2L0M"/>
    <x v="1"/>
    <s v="*"/>
  </r>
  <r>
    <s v="Mar"/>
    <s v="2024"/>
    <x v="8"/>
    <d v="2024-03-31T00:00:00"/>
    <s v="Y60"/>
    <s v="E40000011"/>
    <x v="3"/>
    <s v="QOC"/>
    <s v="E54000011"/>
    <x v="24"/>
    <s v="M2L0M"/>
    <s v="E38000257"/>
    <s v="NHS Shropshire, Telford and Wrekin ICB - M2L0M"/>
    <x v="2"/>
    <n v="745"/>
  </r>
  <r>
    <s v="Mar"/>
    <s v="2024"/>
    <x v="8"/>
    <d v="2024-03-31T00:00:00"/>
    <s v="Y60"/>
    <s v="E40000011"/>
    <x v="3"/>
    <s v="QOC"/>
    <s v="E54000011"/>
    <x v="24"/>
    <s v="M2L0M"/>
    <s v="E38000257"/>
    <s v="NHS Shropshire, Telford and Wrekin ICB - M2L0M"/>
    <x v="3"/>
    <n v="2745"/>
  </r>
  <r>
    <s v="Mar"/>
    <s v="2024"/>
    <x v="8"/>
    <d v="2024-03-31T00:00:00"/>
    <s v="Y60"/>
    <s v="E40000011"/>
    <x v="3"/>
    <s v="QOC"/>
    <s v="E54000011"/>
    <x v="24"/>
    <s v="M2L0M"/>
    <s v="E38000257"/>
    <s v="NHS Shropshire, Telford and Wrekin ICB - M2L0M"/>
    <x v="4"/>
    <n v="255"/>
  </r>
  <r>
    <s v="Mar"/>
    <s v="2024"/>
    <x v="8"/>
    <d v="2024-03-31T00:00:00"/>
    <s v="Y60"/>
    <s v="E40000011"/>
    <x v="3"/>
    <s v="QOC"/>
    <s v="E54000011"/>
    <x v="24"/>
    <s v="M2L0M"/>
    <s v="E38000257"/>
    <s v="NHS Shropshire, Telford and Wrekin ICB - M2L0M"/>
    <x v="5"/>
    <n v="1110"/>
  </r>
  <r>
    <s v="Mar"/>
    <s v="2024"/>
    <x v="8"/>
    <d v="2024-03-31T00:00:00"/>
    <s v="Y60"/>
    <s v="E40000011"/>
    <x v="3"/>
    <s v="QPM"/>
    <s v="E54000059"/>
    <x v="25"/>
    <s v="78H"/>
    <s v="E38000262"/>
    <s v="NHS Northamptonshire ICB - 78H"/>
    <x v="0"/>
    <s v="*"/>
  </r>
  <r>
    <s v="Mar"/>
    <s v="2024"/>
    <x v="8"/>
    <d v="2024-03-31T00:00:00"/>
    <s v="Y60"/>
    <s v="E40000011"/>
    <x v="3"/>
    <s v="QPM"/>
    <s v="E54000059"/>
    <x v="25"/>
    <s v="78H"/>
    <s v="E38000262"/>
    <s v="NHS Northamptonshire ICB - 78H"/>
    <x v="1"/>
    <s v="*"/>
  </r>
  <r>
    <s v="Mar"/>
    <s v="2024"/>
    <x v="8"/>
    <d v="2024-03-31T00:00:00"/>
    <s v="Y60"/>
    <s v="E40000011"/>
    <x v="3"/>
    <s v="QPM"/>
    <s v="E54000059"/>
    <x v="25"/>
    <s v="78H"/>
    <s v="E38000262"/>
    <s v="NHS Northamptonshire ICB - 78H"/>
    <x v="2"/>
    <n v="305"/>
  </r>
  <r>
    <s v="Mar"/>
    <s v="2024"/>
    <x v="8"/>
    <d v="2024-03-31T00:00:00"/>
    <s v="Y60"/>
    <s v="E40000011"/>
    <x v="3"/>
    <s v="QPM"/>
    <s v="E54000059"/>
    <x v="25"/>
    <s v="78H"/>
    <s v="E38000262"/>
    <s v="NHS Northamptonshire ICB - 78H"/>
    <x v="3"/>
    <n v="2285"/>
  </r>
  <r>
    <s v="Mar"/>
    <s v="2024"/>
    <x v="8"/>
    <d v="2024-03-31T00:00:00"/>
    <s v="Y60"/>
    <s v="E40000011"/>
    <x v="3"/>
    <s v="QPM"/>
    <s v="E54000059"/>
    <x v="25"/>
    <s v="78H"/>
    <s v="E38000262"/>
    <s v="NHS Northamptonshire ICB - 78H"/>
    <x v="4"/>
    <n v="1480"/>
  </r>
  <r>
    <s v="Mar"/>
    <s v="2024"/>
    <x v="8"/>
    <d v="2024-03-31T00:00:00"/>
    <s v="Y60"/>
    <s v="E40000011"/>
    <x v="3"/>
    <s v="QPM"/>
    <s v="E54000059"/>
    <x v="25"/>
    <s v="78H"/>
    <s v="E38000262"/>
    <s v="NHS Northamptonshire ICB - 78H"/>
    <x v="5"/>
    <n v="1900"/>
  </r>
  <r>
    <s v="Mar"/>
    <s v="2024"/>
    <x v="8"/>
    <d v="2024-03-31T00:00:00"/>
    <s v="Y60"/>
    <s v="E40000011"/>
    <x v="3"/>
    <s v="QT1"/>
    <s v="E54000060"/>
    <x v="26"/>
    <s v="02Q"/>
    <s v="E38000008"/>
    <s v="NHS Nottingham and Nottinghamshire ICB - 02Q"/>
    <x v="0"/>
    <s v="*"/>
  </r>
  <r>
    <s v="Mar"/>
    <s v="2024"/>
    <x v="8"/>
    <d v="2024-03-31T00:00:00"/>
    <s v="Y60"/>
    <s v="E40000011"/>
    <x v="3"/>
    <s v="QT1"/>
    <s v="E54000060"/>
    <x v="26"/>
    <s v="02Q"/>
    <s v="E38000008"/>
    <s v="NHS Nottingham and Nottinghamshire ICB - 02Q"/>
    <x v="1"/>
    <s v="*"/>
  </r>
  <r>
    <s v="Mar"/>
    <s v="2024"/>
    <x v="8"/>
    <d v="2024-03-31T00:00:00"/>
    <s v="Y60"/>
    <s v="E40000011"/>
    <x v="3"/>
    <s v="QT1"/>
    <s v="E54000060"/>
    <x v="26"/>
    <s v="02Q"/>
    <s v="E38000008"/>
    <s v="NHS Nottingham and Nottinghamshire ICB - 02Q"/>
    <x v="2"/>
    <n v="105"/>
  </r>
  <r>
    <s v="Mar"/>
    <s v="2024"/>
    <x v="8"/>
    <d v="2024-03-31T00:00:00"/>
    <s v="Y60"/>
    <s v="E40000011"/>
    <x v="3"/>
    <s v="QT1"/>
    <s v="E54000060"/>
    <x v="26"/>
    <s v="02Q"/>
    <s v="E38000008"/>
    <s v="NHS Nottingham and Nottinghamshire ICB - 02Q"/>
    <x v="3"/>
    <n v="525"/>
  </r>
  <r>
    <s v="Mar"/>
    <s v="2024"/>
    <x v="8"/>
    <d v="2024-03-31T00:00:00"/>
    <s v="Y60"/>
    <s v="E40000011"/>
    <x v="3"/>
    <s v="QT1"/>
    <s v="E54000060"/>
    <x v="26"/>
    <s v="02Q"/>
    <s v="E38000008"/>
    <s v="NHS Nottingham and Nottinghamshire ICB - 02Q"/>
    <x v="4"/>
    <n v="300"/>
  </r>
  <r>
    <s v="Mar"/>
    <s v="2024"/>
    <x v="8"/>
    <d v="2024-03-31T00:00:00"/>
    <s v="Y60"/>
    <s v="E40000011"/>
    <x v="3"/>
    <s v="QT1"/>
    <s v="E54000060"/>
    <x v="26"/>
    <s v="02Q"/>
    <s v="E38000008"/>
    <s v="NHS Nottingham and Nottinghamshire ICB - 02Q"/>
    <x v="5"/>
    <n v="465"/>
  </r>
  <r>
    <s v="Mar"/>
    <s v="2024"/>
    <x v="8"/>
    <d v="2024-03-31T00:00:00"/>
    <s v="Y60"/>
    <s v="E40000011"/>
    <x v="3"/>
    <s v="QT1"/>
    <s v="E54000060"/>
    <x v="26"/>
    <s v="52R"/>
    <s v="E38000243"/>
    <s v="NHS Nottingham and Nottinghamshire ICB - 52R"/>
    <x v="0"/>
    <s v="*"/>
  </r>
  <r>
    <s v="Mar"/>
    <s v="2024"/>
    <x v="8"/>
    <d v="2024-03-31T00:00:00"/>
    <s v="Y60"/>
    <s v="E40000011"/>
    <x v="3"/>
    <s v="QT1"/>
    <s v="E54000060"/>
    <x v="26"/>
    <s v="52R"/>
    <s v="E38000243"/>
    <s v="NHS Nottingham and Nottinghamshire ICB - 52R"/>
    <x v="1"/>
    <s v="*"/>
  </r>
  <r>
    <s v="Mar"/>
    <s v="2024"/>
    <x v="8"/>
    <d v="2024-03-31T00:00:00"/>
    <s v="Y60"/>
    <s v="E40000011"/>
    <x v="3"/>
    <s v="QT1"/>
    <s v="E54000060"/>
    <x v="26"/>
    <s v="52R"/>
    <s v="E38000243"/>
    <s v="NHS Nottingham and Nottinghamshire ICB - 52R"/>
    <x v="2"/>
    <n v="810"/>
  </r>
  <r>
    <s v="Mar"/>
    <s v="2024"/>
    <x v="8"/>
    <d v="2024-03-31T00:00:00"/>
    <s v="Y60"/>
    <s v="E40000011"/>
    <x v="3"/>
    <s v="QT1"/>
    <s v="E54000060"/>
    <x v="26"/>
    <s v="52R"/>
    <s v="E38000243"/>
    <s v="NHS Nottingham and Nottinghamshire ICB - 52R"/>
    <x v="3"/>
    <n v="3385"/>
  </r>
  <r>
    <s v="Mar"/>
    <s v="2024"/>
    <x v="8"/>
    <d v="2024-03-31T00:00:00"/>
    <s v="Y60"/>
    <s v="E40000011"/>
    <x v="3"/>
    <s v="QT1"/>
    <s v="E54000060"/>
    <x v="26"/>
    <s v="52R"/>
    <s v="E38000243"/>
    <s v="NHS Nottingham and Nottinghamshire ICB - 52R"/>
    <x v="4"/>
    <n v="2305"/>
  </r>
  <r>
    <s v="Mar"/>
    <s v="2024"/>
    <x v="8"/>
    <d v="2024-03-31T00:00:00"/>
    <s v="Y60"/>
    <s v="E40000011"/>
    <x v="3"/>
    <s v="QT1"/>
    <s v="E54000060"/>
    <x v="26"/>
    <s v="52R"/>
    <s v="E38000243"/>
    <s v="NHS Nottingham and Nottinghamshire ICB - 52R"/>
    <x v="5"/>
    <n v="2965"/>
  </r>
  <r>
    <s v="Mar"/>
    <s v="2024"/>
    <x v="8"/>
    <d v="2024-03-31T00:00:00"/>
    <s v="Y60"/>
    <s v="E40000011"/>
    <x v="3"/>
    <s v="QUA"/>
    <s v="E54000062"/>
    <x v="27"/>
    <s v="D2P2L"/>
    <s v="E38000259"/>
    <s v="NHS Black Country ICB - D2P2L"/>
    <x v="0"/>
    <s v="*"/>
  </r>
  <r>
    <s v="Mar"/>
    <s v="2024"/>
    <x v="8"/>
    <d v="2024-03-31T00:00:00"/>
    <s v="Y60"/>
    <s v="E40000011"/>
    <x v="3"/>
    <s v="QUA"/>
    <s v="E54000062"/>
    <x v="27"/>
    <s v="D2P2L"/>
    <s v="E38000259"/>
    <s v="NHS Black Country ICB - D2P2L"/>
    <x v="1"/>
    <s v="*"/>
  </r>
  <r>
    <s v="Mar"/>
    <s v="2024"/>
    <x v="8"/>
    <d v="2024-03-31T00:00:00"/>
    <s v="Y60"/>
    <s v="E40000011"/>
    <x v="3"/>
    <s v="QUA"/>
    <s v="E54000062"/>
    <x v="27"/>
    <s v="D2P2L"/>
    <s v="E38000259"/>
    <s v="NHS Black Country ICB - D2P2L"/>
    <x v="2"/>
    <n v="770"/>
  </r>
  <r>
    <s v="Mar"/>
    <s v="2024"/>
    <x v="8"/>
    <d v="2024-03-31T00:00:00"/>
    <s v="Y60"/>
    <s v="E40000011"/>
    <x v="3"/>
    <s v="QUA"/>
    <s v="E54000062"/>
    <x v="27"/>
    <s v="D2P2L"/>
    <s v="E38000259"/>
    <s v="NHS Black Country ICB - D2P2L"/>
    <x v="3"/>
    <n v="4005"/>
  </r>
  <r>
    <s v="Mar"/>
    <s v="2024"/>
    <x v="8"/>
    <d v="2024-03-31T00:00:00"/>
    <s v="Y60"/>
    <s v="E40000011"/>
    <x v="3"/>
    <s v="QUA"/>
    <s v="E54000062"/>
    <x v="27"/>
    <s v="D2P2L"/>
    <s v="E38000259"/>
    <s v="NHS Black Country ICB - D2P2L"/>
    <x v="4"/>
    <n v="2370"/>
  </r>
  <r>
    <s v="Mar"/>
    <s v="2024"/>
    <x v="8"/>
    <d v="2024-03-31T00:00:00"/>
    <s v="Y60"/>
    <s v="E40000011"/>
    <x v="3"/>
    <s v="QUA"/>
    <s v="E54000062"/>
    <x v="27"/>
    <s v="D2P2L"/>
    <s v="E38000259"/>
    <s v="NHS Black Country ICB - D2P2L"/>
    <x v="5"/>
    <n v="2455"/>
  </r>
  <r>
    <s v="Mar"/>
    <s v="2024"/>
    <x v="8"/>
    <d v="2024-03-31T00:00:00"/>
    <s v="Y60"/>
    <s v="E40000011"/>
    <x v="3"/>
    <s v="QWU"/>
    <s v="E54000018"/>
    <x v="28"/>
    <s v="B2M3M"/>
    <s v="E38000251"/>
    <s v="NHS Coventry and Warwickshire ICB - B2M3M"/>
    <x v="0"/>
    <s v="*"/>
  </r>
  <r>
    <s v="Mar"/>
    <s v="2024"/>
    <x v="8"/>
    <d v="2024-03-31T00:00:00"/>
    <s v="Y60"/>
    <s v="E40000011"/>
    <x v="3"/>
    <s v="QWU"/>
    <s v="E54000018"/>
    <x v="28"/>
    <s v="B2M3M"/>
    <s v="E38000251"/>
    <s v="NHS Coventry and Warwickshire ICB - B2M3M"/>
    <x v="1"/>
    <s v="*"/>
  </r>
  <r>
    <s v="Mar"/>
    <s v="2024"/>
    <x v="8"/>
    <d v="2024-03-31T00:00:00"/>
    <s v="Y60"/>
    <s v="E40000011"/>
    <x v="3"/>
    <s v="QWU"/>
    <s v="E54000018"/>
    <x v="28"/>
    <s v="B2M3M"/>
    <s v="E38000251"/>
    <s v="NHS Coventry and Warwickshire ICB - B2M3M"/>
    <x v="2"/>
    <n v="610"/>
  </r>
  <r>
    <s v="Mar"/>
    <s v="2024"/>
    <x v="8"/>
    <d v="2024-03-31T00:00:00"/>
    <s v="Y60"/>
    <s v="E40000011"/>
    <x v="3"/>
    <s v="QWU"/>
    <s v="E54000018"/>
    <x v="28"/>
    <s v="B2M3M"/>
    <s v="E38000251"/>
    <s v="NHS Coventry and Warwickshire ICB - B2M3M"/>
    <x v="3"/>
    <n v="3900"/>
  </r>
  <r>
    <s v="Mar"/>
    <s v="2024"/>
    <x v="8"/>
    <d v="2024-03-31T00:00:00"/>
    <s v="Y60"/>
    <s v="E40000011"/>
    <x v="3"/>
    <s v="QWU"/>
    <s v="E54000018"/>
    <x v="28"/>
    <s v="B2M3M"/>
    <s v="E38000251"/>
    <s v="NHS Coventry and Warwickshire ICB - B2M3M"/>
    <x v="4"/>
    <n v="700"/>
  </r>
  <r>
    <s v="Mar"/>
    <s v="2024"/>
    <x v="8"/>
    <d v="2024-03-31T00:00:00"/>
    <s v="Y60"/>
    <s v="E40000011"/>
    <x v="3"/>
    <s v="QWU"/>
    <s v="E54000018"/>
    <x v="28"/>
    <s v="B2M3M"/>
    <s v="E38000251"/>
    <s v="NHS Coventry and Warwickshire ICB - B2M3M"/>
    <x v="5"/>
    <n v="2085"/>
  </r>
  <r>
    <s v="Mar"/>
    <s v="2024"/>
    <x v="8"/>
    <d v="2024-03-31T00:00:00"/>
    <s v="Y61"/>
    <s v="E40000013"/>
    <x v="4"/>
    <s v="QH8"/>
    <s v="E54000026"/>
    <x v="29"/>
    <s v="06Q"/>
    <s v="E38000106"/>
    <s v="NHS Mid and South Essex ICB - 06Q"/>
    <x v="0"/>
    <s v="*"/>
  </r>
  <r>
    <s v="Mar"/>
    <s v="2024"/>
    <x v="8"/>
    <d v="2024-03-31T00:00:00"/>
    <s v="Y61"/>
    <s v="E40000013"/>
    <x v="4"/>
    <s v="QH8"/>
    <s v="E54000026"/>
    <x v="29"/>
    <s v="06Q"/>
    <s v="E38000106"/>
    <s v="NHS Mid and South Essex ICB - 06Q"/>
    <x v="1"/>
    <s v="*"/>
  </r>
  <r>
    <s v="Mar"/>
    <s v="2024"/>
    <x v="8"/>
    <d v="2024-03-31T00:00:00"/>
    <s v="Y61"/>
    <s v="E40000013"/>
    <x v="4"/>
    <s v="QH8"/>
    <s v="E54000026"/>
    <x v="29"/>
    <s v="06Q"/>
    <s v="E38000106"/>
    <s v="NHS Mid and South Essex ICB - 06Q"/>
    <x v="2"/>
    <n v="155"/>
  </r>
  <r>
    <s v="Mar"/>
    <s v="2024"/>
    <x v="8"/>
    <d v="2024-03-31T00:00:00"/>
    <s v="Y61"/>
    <s v="E40000013"/>
    <x v="4"/>
    <s v="QH8"/>
    <s v="E54000026"/>
    <x v="29"/>
    <s v="06Q"/>
    <s v="E38000106"/>
    <s v="NHS Mid and South Essex ICB - 06Q"/>
    <x v="3"/>
    <n v="530"/>
  </r>
  <r>
    <s v="Mar"/>
    <s v="2024"/>
    <x v="8"/>
    <d v="2024-03-31T00:00:00"/>
    <s v="Y61"/>
    <s v="E40000013"/>
    <x v="4"/>
    <s v="QH8"/>
    <s v="E54000026"/>
    <x v="29"/>
    <s v="06Q"/>
    <s v="E38000106"/>
    <s v="NHS Mid and South Essex ICB - 06Q"/>
    <x v="4"/>
    <n v="1635"/>
  </r>
  <r>
    <s v="Mar"/>
    <s v="2024"/>
    <x v="8"/>
    <d v="2024-03-31T00:00:00"/>
    <s v="Y61"/>
    <s v="E40000013"/>
    <x v="4"/>
    <s v="QH8"/>
    <s v="E54000026"/>
    <x v="29"/>
    <s v="06Q"/>
    <s v="E38000106"/>
    <s v="NHS Mid and South Essex ICB - 06Q"/>
    <x v="5"/>
    <n v="1230"/>
  </r>
  <r>
    <s v="Mar"/>
    <s v="2024"/>
    <x v="8"/>
    <d v="2024-03-31T00:00:00"/>
    <s v="Y61"/>
    <s v="E40000013"/>
    <x v="4"/>
    <s v="QH8"/>
    <s v="E54000026"/>
    <x v="29"/>
    <s v="07G"/>
    <s v="E38000185"/>
    <s v="NHS Mid and South Essex ICB - 07G"/>
    <x v="0"/>
    <s v="*"/>
  </r>
  <r>
    <s v="Mar"/>
    <s v="2024"/>
    <x v="8"/>
    <d v="2024-03-31T00:00:00"/>
    <s v="Y61"/>
    <s v="E40000013"/>
    <x v="4"/>
    <s v="QH8"/>
    <s v="E54000026"/>
    <x v="29"/>
    <s v="07G"/>
    <s v="E38000185"/>
    <s v="NHS Mid and South Essex ICB - 07G"/>
    <x v="1"/>
    <s v="*"/>
  </r>
  <r>
    <s v="Mar"/>
    <s v="2024"/>
    <x v="8"/>
    <d v="2024-03-31T00:00:00"/>
    <s v="Y61"/>
    <s v="E40000013"/>
    <x v="4"/>
    <s v="QH8"/>
    <s v="E54000026"/>
    <x v="29"/>
    <s v="07G"/>
    <s v="E38000185"/>
    <s v="NHS Mid and South Essex ICB - 07G"/>
    <x v="2"/>
    <n v="25"/>
  </r>
  <r>
    <s v="Mar"/>
    <s v="2024"/>
    <x v="8"/>
    <d v="2024-03-31T00:00:00"/>
    <s v="Y61"/>
    <s v="E40000013"/>
    <x v="4"/>
    <s v="QH8"/>
    <s v="E54000026"/>
    <x v="29"/>
    <s v="07G"/>
    <s v="E38000185"/>
    <s v="NHS Mid and South Essex ICB - 07G"/>
    <x v="3"/>
    <n v="240"/>
  </r>
  <r>
    <s v="Mar"/>
    <s v="2024"/>
    <x v="8"/>
    <d v="2024-03-31T00:00:00"/>
    <s v="Y61"/>
    <s v="E40000013"/>
    <x v="4"/>
    <s v="QH8"/>
    <s v="E54000026"/>
    <x v="29"/>
    <s v="07G"/>
    <s v="E38000185"/>
    <s v="NHS Mid and South Essex ICB - 07G"/>
    <x v="4"/>
    <n v="510"/>
  </r>
  <r>
    <s v="Mar"/>
    <s v="2024"/>
    <x v="8"/>
    <d v="2024-03-31T00:00:00"/>
    <s v="Y61"/>
    <s v="E40000013"/>
    <x v="4"/>
    <s v="QH8"/>
    <s v="E54000026"/>
    <x v="29"/>
    <s v="07G"/>
    <s v="E38000185"/>
    <s v="NHS Mid and South Essex ICB - 07G"/>
    <x v="5"/>
    <n v="330"/>
  </r>
  <r>
    <s v="Mar"/>
    <s v="2024"/>
    <x v="8"/>
    <d v="2024-03-31T00:00:00"/>
    <s v="Y61"/>
    <s v="E40000013"/>
    <x v="4"/>
    <s v="QH8"/>
    <s v="E54000026"/>
    <x v="29"/>
    <s v="99E"/>
    <s v="E38000007"/>
    <s v="NHS Mid and South Essex ICB - 99E"/>
    <x v="0"/>
    <s v="*"/>
  </r>
  <r>
    <s v="Mar"/>
    <s v="2024"/>
    <x v="8"/>
    <d v="2024-03-31T00:00:00"/>
    <s v="Y61"/>
    <s v="E40000013"/>
    <x v="4"/>
    <s v="QH8"/>
    <s v="E54000026"/>
    <x v="29"/>
    <s v="99E"/>
    <s v="E38000007"/>
    <s v="NHS Mid and South Essex ICB - 99E"/>
    <x v="1"/>
    <s v="*"/>
  </r>
  <r>
    <s v="Mar"/>
    <s v="2024"/>
    <x v="8"/>
    <d v="2024-03-31T00:00:00"/>
    <s v="Y61"/>
    <s v="E40000013"/>
    <x v="4"/>
    <s v="QH8"/>
    <s v="E54000026"/>
    <x v="29"/>
    <s v="99E"/>
    <s v="E38000007"/>
    <s v="NHS Mid and South Essex ICB - 99E"/>
    <x v="2"/>
    <n v="115"/>
  </r>
  <r>
    <s v="Mar"/>
    <s v="2024"/>
    <x v="8"/>
    <d v="2024-03-31T00:00:00"/>
    <s v="Y61"/>
    <s v="E40000013"/>
    <x v="4"/>
    <s v="QH8"/>
    <s v="E54000026"/>
    <x v="29"/>
    <s v="99E"/>
    <s v="E38000007"/>
    <s v="NHS Mid and South Essex ICB - 99E"/>
    <x v="3"/>
    <n v="620"/>
  </r>
  <r>
    <s v="Mar"/>
    <s v="2024"/>
    <x v="8"/>
    <d v="2024-03-31T00:00:00"/>
    <s v="Y61"/>
    <s v="E40000013"/>
    <x v="4"/>
    <s v="QH8"/>
    <s v="E54000026"/>
    <x v="29"/>
    <s v="99E"/>
    <s v="E38000007"/>
    <s v="NHS Mid and South Essex ICB - 99E"/>
    <x v="4"/>
    <n v="785"/>
  </r>
  <r>
    <s v="Mar"/>
    <s v="2024"/>
    <x v="8"/>
    <d v="2024-03-31T00:00:00"/>
    <s v="Y61"/>
    <s v="E40000013"/>
    <x v="4"/>
    <s v="QH8"/>
    <s v="E54000026"/>
    <x v="29"/>
    <s v="99E"/>
    <s v="E38000007"/>
    <s v="NHS Mid and South Essex ICB - 99E"/>
    <x v="5"/>
    <n v="605"/>
  </r>
  <r>
    <s v="Mar"/>
    <s v="2024"/>
    <x v="8"/>
    <d v="2024-03-31T00:00:00"/>
    <s v="Y61"/>
    <s v="E40000013"/>
    <x v="4"/>
    <s v="QH8"/>
    <s v="E54000026"/>
    <x v="29"/>
    <s v="99F"/>
    <s v="E38000030"/>
    <s v="NHS Mid and South Essex ICB - 99F"/>
    <x v="0"/>
    <s v="*"/>
  </r>
  <r>
    <s v="Mar"/>
    <s v="2024"/>
    <x v="8"/>
    <d v="2024-03-31T00:00:00"/>
    <s v="Y61"/>
    <s v="E40000013"/>
    <x v="4"/>
    <s v="QH8"/>
    <s v="E54000026"/>
    <x v="29"/>
    <s v="99F"/>
    <s v="E38000030"/>
    <s v="NHS Mid and South Essex ICB - 99F"/>
    <x v="1"/>
    <s v="*"/>
  </r>
  <r>
    <s v="Mar"/>
    <s v="2024"/>
    <x v="8"/>
    <d v="2024-03-31T00:00:00"/>
    <s v="Y61"/>
    <s v="E40000013"/>
    <x v="4"/>
    <s v="QH8"/>
    <s v="E54000026"/>
    <x v="29"/>
    <s v="99F"/>
    <s v="E38000030"/>
    <s v="NHS Mid and South Essex ICB - 99F"/>
    <x v="2"/>
    <n v="45"/>
  </r>
  <r>
    <s v="Mar"/>
    <s v="2024"/>
    <x v="8"/>
    <d v="2024-03-31T00:00:00"/>
    <s v="Y61"/>
    <s v="E40000013"/>
    <x v="4"/>
    <s v="QH8"/>
    <s v="E54000026"/>
    <x v="29"/>
    <s v="99F"/>
    <s v="E38000030"/>
    <s v="NHS Mid and South Essex ICB - 99F"/>
    <x v="3"/>
    <n v="155"/>
  </r>
  <r>
    <s v="Mar"/>
    <s v="2024"/>
    <x v="8"/>
    <d v="2024-03-31T00:00:00"/>
    <s v="Y61"/>
    <s v="E40000013"/>
    <x v="4"/>
    <s v="QH8"/>
    <s v="E54000026"/>
    <x v="29"/>
    <s v="99F"/>
    <s v="E38000030"/>
    <s v="NHS Mid and South Essex ICB - 99F"/>
    <x v="4"/>
    <n v="1430"/>
  </r>
  <r>
    <s v="Mar"/>
    <s v="2024"/>
    <x v="8"/>
    <d v="2024-03-31T00:00:00"/>
    <s v="Y61"/>
    <s v="E40000013"/>
    <x v="4"/>
    <s v="QH8"/>
    <s v="E54000026"/>
    <x v="29"/>
    <s v="99F"/>
    <s v="E38000030"/>
    <s v="NHS Mid and South Essex ICB - 99F"/>
    <x v="5"/>
    <n v="500"/>
  </r>
  <r>
    <s v="Mar"/>
    <s v="2024"/>
    <x v="8"/>
    <d v="2024-03-31T00:00:00"/>
    <s v="Y61"/>
    <s v="E40000013"/>
    <x v="4"/>
    <s v="QH8"/>
    <s v="E54000026"/>
    <x v="29"/>
    <s v="99G"/>
    <s v="E38000168"/>
    <s v="NHS Mid and South Essex ICB - 99G"/>
    <x v="0"/>
    <s v="*"/>
  </r>
  <r>
    <s v="Mar"/>
    <s v="2024"/>
    <x v="8"/>
    <d v="2024-03-31T00:00:00"/>
    <s v="Y61"/>
    <s v="E40000013"/>
    <x v="4"/>
    <s v="QH8"/>
    <s v="E54000026"/>
    <x v="29"/>
    <s v="99G"/>
    <s v="E38000168"/>
    <s v="NHS Mid and South Essex ICB - 99G"/>
    <x v="1"/>
    <s v="*"/>
  </r>
  <r>
    <s v="Mar"/>
    <s v="2024"/>
    <x v="8"/>
    <d v="2024-03-31T00:00:00"/>
    <s v="Y61"/>
    <s v="E40000013"/>
    <x v="4"/>
    <s v="QH8"/>
    <s v="E54000026"/>
    <x v="29"/>
    <s v="99G"/>
    <s v="E38000168"/>
    <s v="NHS Mid and South Essex ICB - 99G"/>
    <x v="2"/>
    <n v="105"/>
  </r>
  <r>
    <s v="Mar"/>
    <s v="2024"/>
    <x v="8"/>
    <d v="2024-03-31T00:00:00"/>
    <s v="Y61"/>
    <s v="E40000013"/>
    <x v="4"/>
    <s v="QH8"/>
    <s v="E54000026"/>
    <x v="29"/>
    <s v="99G"/>
    <s v="E38000168"/>
    <s v="NHS Mid and South Essex ICB - 99G"/>
    <x v="3"/>
    <n v="165"/>
  </r>
  <r>
    <s v="Mar"/>
    <s v="2024"/>
    <x v="8"/>
    <d v="2024-03-31T00:00:00"/>
    <s v="Y61"/>
    <s v="E40000013"/>
    <x v="4"/>
    <s v="QH8"/>
    <s v="E54000026"/>
    <x v="29"/>
    <s v="99G"/>
    <s v="E38000168"/>
    <s v="NHS Mid and South Essex ICB - 99G"/>
    <x v="4"/>
    <n v="1170"/>
  </r>
  <r>
    <s v="Mar"/>
    <s v="2024"/>
    <x v="8"/>
    <d v="2024-03-31T00:00:00"/>
    <s v="Y61"/>
    <s v="E40000013"/>
    <x v="4"/>
    <s v="QH8"/>
    <s v="E54000026"/>
    <x v="29"/>
    <s v="99G"/>
    <s v="E38000168"/>
    <s v="NHS Mid and South Essex ICB - 99G"/>
    <x v="5"/>
    <n v="685"/>
  </r>
  <r>
    <s v="Mar"/>
    <s v="2024"/>
    <x v="8"/>
    <d v="2024-03-31T00:00:00"/>
    <s v="Y61"/>
    <s v="E40000013"/>
    <x v="4"/>
    <s v="QHG"/>
    <s v="E54000024"/>
    <x v="30"/>
    <s v="M1J4Y"/>
    <s v="E38000249"/>
    <s v="NHS Bedfordshire, Luton and Milton Keynes ICB - M1J4Y"/>
    <x v="0"/>
    <s v="*"/>
  </r>
  <r>
    <s v="Mar"/>
    <s v="2024"/>
    <x v="8"/>
    <d v="2024-03-31T00:00:00"/>
    <s v="Y61"/>
    <s v="E40000013"/>
    <x v="4"/>
    <s v="QHG"/>
    <s v="E54000024"/>
    <x v="30"/>
    <s v="M1J4Y"/>
    <s v="E38000249"/>
    <s v="NHS Bedfordshire, Luton and Milton Keynes ICB - M1J4Y"/>
    <x v="1"/>
    <s v="*"/>
  </r>
  <r>
    <s v="Mar"/>
    <s v="2024"/>
    <x v="8"/>
    <d v="2024-03-31T00:00:00"/>
    <s v="Y61"/>
    <s v="E40000013"/>
    <x v="4"/>
    <s v="QHG"/>
    <s v="E54000024"/>
    <x v="30"/>
    <s v="M1J4Y"/>
    <s v="E38000249"/>
    <s v="NHS Bedfordshire, Luton and Milton Keynes ICB - M1J4Y"/>
    <x v="2"/>
    <n v="290"/>
  </r>
  <r>
    <s v="Mar"/>
    <s v="2024"/>
    <x v="8"/>
    <d v="2024-03-31T00:00:00"/>
    <s v="Y61"/>
    <s v="E40000013"/>
    <x v="4"/>
    <s v="QHG"/>
    <s v="E54000024"/>
    <x v="30"/>
    <s v="M1J4Y"/>
    <s v="E38000249"/>
    <s v="NHS Bedfordshire, Luton and Milton Keynes ICB - M1J4Y"/>
    <x v="3"/>
    <n v="2025"/>
  </r>
  <r>
    <s v="Mar"/>
    <s v="2024"/>
    <x v="8"/>
    <d v="2024-03-31T00:00:00"/>
    <s v="Y61"/>
    <s v="E40000013"/>
    <x v="4"/>
    <s v="QHG"/>
    <s v="E54000024"/>
    <x v="30"/>
    <s v="M1J4Y"/>
    <s v="E38000249"/>
    <s v="NHS Bedfordshire, Luton and Milton Keynes ICB - M1J4Y"/>
    <x v="4"/>
    <n v="2755"/>
  </r>
  <r>
    <s v="Mar"/>
    <s v="2024"/>
    <x v="8"/>
    <d v="2024-03-31T00:00:00"/>
    <s v="Y61"/>
    <s v="E40000013"/>
    <x v="4"/>
    <s v="QHG"/>
    <s v="E54000024"/>
    <x v="30"/>
    <s v="M1J4Y"/>
    <s v="E38000249"/>
    <s v="NHS Bedfordshire, Luton and Milton Keynes ICB - M1J4Y"/>
    <x v="5"/>
    <n v="2435"/>
  </r>
  <r>
    <s v="Mar"/>
    <s v="2024"/>
    <x v="8"/>
    <d v="2024-03-31T00:00:00"/>
    <s v="Y61"/>
    <s v="E40000013"/>
    <x v="4"/>
    <s v="QJG"/>
    <s v="E54000023"/>
    <x v="31"/>
    <s v="06L"/>
    <s v="E38000086"/>
    <s v="NHS Suffolk and North East Essex ICB - 06L"/>
    <x v="0"/>
    <s v="*"/>
  </r>
  <r>
    <s v="Mar"/>
    <s v="2024"/>
    <x v="8"/>
    <d v="2024-03-31T00:00:00"/>
    <s v="Y61"/>
    <s v="E40000013"/>
    <x v="4"/>
    <s v="QJG"/>
    <s v="E54000023"/>
    <x v="31"/>
    <s v="06L"/>
    <s v="E38000086"/>
    <s v="NHS Suffolk and North East Essex ICB - 06L"/>
    <x v="1"/>
    <s v="*"/>
  </r>
  <r>
    <s v="Mar"/>
    <s v="2024"/>
    <x v="8"/>
    <d v="2024-03-31T00:00:00"/>
    <s v="Y61"/>
    <s v="E40000013"/>
    <x v="4"/>
    <s v="QJG"/>
    <s v="E54000023"/>
    <x v="31"/>
    <s v="06L"/>
    <s v="E38000086"/>
    <s v="NHS Suffolk and North East Essex ICB - 06L"/>
    <x v="2"/>
    <n v="210"/>
  </r>
  <r>
    <s v="Mar"/>
    <s v="2024"/>
    <x v="8"/>
    <d v="2024-03-31T00:00:00"/>
    <s v="Y61"/>
    <s v="E40000013"/>
    <x v="4"/>
    <s v="QJG"/>
    <s v="E54000023"/>
    <x v="31"/>
    <s v="06L"/>
    <s v="E38000086"/>
    <s v="NHS Suffolk and North East Essex ICB - 06L"/>
    <x v="3"/>
    <n v="1440"/>
  </r>
  <r>
    <s v="Mar"/>
    <s v="2024"/>
    <x v="8"/>
    <d v="2024-03-31T00:00:00"/>
    <s v="Y61"/>
    <s v="E40000013"/>
    <x v="4"/>
    <s v="QJG"/>
    <s v="E54000023"/>
    <x v="31"/>
    <s v="06L"/>
    <s v="E38000086"/>
    <s v="NHS Suffolk and North East Essex ICB - 06L"/>
    <x v="4"/>
    <n v="740"/>
  </r>
  <r>
    <s v="Mar"/>
    <s v="2024"/>
    <x v="8"/>
    <d v="2024-03-31T00:00:00"/>
    <s v="Y61"/>
    <s v="E40000013"/>
    <x v="4"/>
    <s v="QJG"/>
    <s v="E54000023"/>
    <x v="31"/>
    <s v="06L"/>
    <s v="E38000086"/>
    <s v="NHS Suffolk and North East Essex ICB - 06L"/>
    <x v="5"/>
    <n v="1420"/>
  </r>
  <r>
    <s v="Mar"/>
    <s v="2024"/>
    <x v="8"/>
    <d v="2024-03-31T00:00:00"/>
    <s v="Y61"/>
    <s v="E40000013"/>
    <x v="4"/>
    <s v="QJG"/>
    <s v="E54000023"/>
    <x v="31"/>
    <s v="06T"/>
    <s v="E38000117"/>
    <s v="NHS Suffolk and North East Essex ICB - 06T"/>
    <x v="0"/>
    <s v="*"/>
  </r>
  <r>
    <s v="Mar"/>
    <s v="2024"/>
    <x v="8"/>
    <d v="2024-03-31T00:00:00"/>
    <s v="Y61"/>
    <s v="E40000013"/>
    <x v="4"/>
    <s v="QJG"/>
    <s v="E54000023"/>
    <x v="31"/>
    <s v="06T"/>
    <s v="E38000117"/>
    <s v="NHS Suffolk and North East Essex ICB - 06T"/>
    <x v="1"/>
    <s v="*"/>
  </r>
  <r>
    <s v="Mar"/>
    <s v="2024"/>
    <x v="8"/>
    <d v="2024-03-31T00:00:00"/>
    <s v="Y61"/>
    <s v="E40000013"/>
    <x v="4"/>
    <s v="QJG"/>
    <s v="E54000023"/>
    <x v="31"/>
    <s v="06T"/>
    <s v="E38000117"/>
    <s v="NHS Suffolk and North East Essex ICB - 06T"/>
    <x v="2"/>
    <n v="250"/>
  </r>
  <r>
    <s v="Mar"/>
    <s v="2024"/>
    <x v="8"/>
    <d v="2024-03-31T00:00:00"/>
    <s v="Y61"/>
    <s v="E40000013"/>
    <x v="4"/>
    <s v="QJG"/>
    <s v="E54000023"/>
    <x v="31"/>
    <s v="06T"/>
    <s v="E38000117"/>
    <s v="NHS Suffolk and North East Essex ICB - 06T"/>
    <x v="3"/>
    <n v="2130"/>
  </r>
  <r>
    <s v="Mar"/>
    <s v="2024"/>
    <x v="8"/>
    <d v="2024-03-31T00:00:00"/>
    <s v="Y61"/>
    <s v="E40000013"/>
    <x v="4"/>
    <s v="QJG"/>
    <s v="E54000023"/>
    <x v="31"/>
    <s v="06T"/>
    <s v="E38000117"/>
    <s v="NHS Suffolk and North East Essex ICB - 06T"/>
    <x v="4"/>
    <n v="330"/>
  </r>
  <r>
    <s v="Mar"/>
    <s v="2024"/>
    <x v="8"/>
    <d v="2024-03-31T00:00:00"/>
    <s v="Y61"/>
    <s v="E40000013"/>
    <x v="4"/>
    <s v="QJG"/>
    <s v="E54000023"/>
    <x v="31"/>
    <s v="06T"/>
    <s v="E38000117"/>
    <s v="NHS Suffolk and North East Essex ICB - 06T"/>
    <x v="5"/>
    <n v="1180"/>
  </r>
  <r>
    <s v="Mar"/>
    <s v="2024"/>
    <x v="8"/>
    <d v="2024-03-31T00:00:00"/>
    <s v="Y61"/>
    <s v="E40000013"/>
    <x v="4"/>
    <s v="QJG"/>
    <s v="E54000023"/>
    <x v="31"/>
    <s v="07K"/>
    <s v="E38000204"/>
    <s v="NHS Suffolk and North East Essex ICB - 07K"/>
    <x v="0"/>
    <s v="*"/>
  </r>
  <r>
    <s v="Mar"/>
    <s v="2024"/>
    <x v="8"/>
    <d v="2024-03-31T00:00:00"/>
    <s v="Y61"/>
    <s v="E40000013"/>
    <x v="4"/>
    <s v="QJG"/>
    <s v="E54000023"/>
    <x v="31"/>
    <s v="07K"/>
    <s v="E38000204"/>
    <s v="NHS Suffolk and North East Essex ICB - 07K"/>
    <x v="1"/>
    <s v="*"/>
  </r>
  <r>
    <s v="Mar"/>
    <s v="2024"/>
    <x v="8"/>
    <d v="2024-03-31T00:00:00"/>
    <s v="Y61"/>
    <s v="E40000013"/>
    <x v="4"/>
    <s v="QJG"/>
    <s v="E54000023"/>
    <x v="31"/>
    <s v="07K"/>
    <s v="E38000204"/>
    <s v="NHS Suffolk and North East Essex ICB - 07K"/>
    <x v="2"/>
    <n v="90"/>
  </r>
  <r>
    <s v="Mar"/>
    <s v="2024"/>
    <x v="8"/>
    <d v="2024-03-31T00:00:00"/>
    <s v="Y61"/>
    <s v="E40000013"/>
    <x v="4"/>
    <s v="QJG"/>
    <s v="E54000023"/>
    <x v="31"/>
    <s v="07K"/>
    <s v="E38000204"/>
    <s v="NHS Suffolk and North East Essex ICB - 07K"/>
    <x v="3"/>
    <n v="1175"/>
  </r>
  <r>
    <s v="Mar"/>
    <s v="2024"/>
    <x v="8"/>
    <d v="2024-03-31T00:00:00"/>
    <s v="Y61"/>
    <s v="E40000013"/>
    <x v="4"/>
    <s v="QJG"/>
    <s v="E54000023"/>
    <x v="31"/>
    <s v="07K"/>
    <s v="E38000204"/>
    <s v="NHS Suffolk and North East Essex ICB - 07K"/>
    <x v="4"/>
    <n v="335"/>
  </r>
  <r>
    <s v="Mar"/>
    <s v="2024"/>
    <x v="8"/>
    <d v="2024-03-31T00:00:00"/>
    <s v="Y61"/>
    <s v="E40000013"/>
    <x v="4"/>
    <s v="QJG"/>
    <s v="E54000023"/>
    <x v="31"/>
    <s v="07K"/>
    <s v="E38000204"/>
    <s v="NHS Suffolk and North East Essex ICB - 07K"/>
    <x v="5"/>
    <n v="760"/>
  </r>
  <r>
    <s v="Mar"/>
    <s v="2024"/>
    <x v="8"/>
    <d v="2024-03-31T00:00:00"/>
    <s v="Y61"/>
    <s v="E40000013"/>
    <x v="4"/>
    <s v="QM7"/>
    <s v="E54000025"/>
    <x v="32"/>
    <s v="06K"/>
    <s v="E38000049"/>
    <s v="NHS Hertfordshire and West Essex ICB - 06K"/>
    <x v="0"/>
    <s v="*"/>
  </r>
  <r>
    <s v="Mar"/>
    <s v="2024"/>
    <x v="8"/>
    <d v="2024-03-31T00:00:00"/>
    <s v="Y61"/>
    <s v="E40000013"/>
    <x v="4"/>
    <s v="QM7"/>
    <s v="E54000025"/>
    <x v="32"/>
    <s v="06K"/>
    <s v="E38000049"/>
    <s v="NHS Hertfordshire and West Essex ICB - 06K"/>
    <x v="1"/>
    <s v="*"/>
  </r>
  <r>
    <s v="Mar"/>
    <s v="2024"/>
    <x v="8"/>
    <d v="2024-03-31T00:00:00"/>
    <s v="Y61"/>
    <s v="E40000013"/>
    <x v="4"/>
    <s v="QM7"/>
    <s v="E54000025"/>
    <x v="32"/>
    <s v="06K"/>
    <s v="E38000049"/>
    <s v="NHS Hertfordshire and West Essex ICB - 06K"/>
    <x v="2"/>
    <n v="340"/>
  </r>
  <r>
    <s v="Mar"/>
    <s v="2024"/>
    <x v="8"/>
    <d v="2024-03-31T00:00:00"/>
    <s v="Y61"/>
    <s v="E40000013"/>
    <x v="4"/>
    <s v="QM7"/>
    <s v="E54000025"/>
    <x v="32"/>
    <s v="06K"/>
    <s v="E38000049"/>
    <s v="NHS Hertfordshire and West Essex ICB - 06K"/>
    <x v="3"/>
    <n v="1420"/>
  </r>
  <r>
    <s v="Mar"/>
    <s v="2024"/>
    <x v="8"/>
    <d v="2024-03-31T00:00:00"/>
    <s v="Y61"/>
    <s v="E40000013"/>
    <x v="4"/>
    <s v="QM7"/>
    <s v="E54000025"/>
    <x v="32"/>
    <s v="06K"/>
    <s v="E38000049"/>
    <s v="NHS Hertfordshire and West Essex ICB - 06K"/>
    <x v="4"/>
    <n v="1745"/>
  </r>
  <r>
    <s v="Mar"/>
    <s v="2024"/>
    <x v="8"/>
    <d v="2024-03-31T00:00:00"/>
    <s v="Y61"/>
    <s v="E40000013"/>
    <x v="4"/>
    <s v="QM7"/>
    <s v="E54000025"/>
    <x v="32"/>
    <s v="06K"/>
    <s v="E38000049"/>
    <s v="NHS Hertfordshire and West Essex ICB - 06K"/>
    <x v="5"/>
    <n v="1345"/>
  </r>
  <r>
    <s v="Mar"/>
    <s v="2024"/>
    <x v="8"/>
    <d v="2024-03-31T00:00:00"/>
    <s v="Y61"/>
    <s v="E40000013"/>
    <x v="4"/>
    <s v="QM7"/>
    <s v="E54000025"/>
    <x v="32"/>
    <s v="06N"/>
    <s v="E38000079"/>
    <s v="NHS Hertfordshire and West Essex ICB - 06N"/>
    <x v="0"/>
    <s v="*"/>
  </r>
  <r>
    <s v="Mar"/>
    <s v="2024"/>
    <x v="8"/>
    <d v="2024-03-31T00:00:00"/>
    <s v="Y61"/>
    <s v="E40000013"/>
    <x v="4"/>
    <s v="QM7"/>
    <s v="E54000025"/>
    <x v="32"/>
    <s v="06N"/>
    <s v="E38000079"/>
    <s v="NHS Hertfordshire and West Essex ICB - 06N"/>
    <x v="1"/>
    <s v="*"/>
  </r>
  <r>
    <s v="Mar"/>
    <s v="2024"/>
    <x v="8"/>
    <d v="2024-03-31T00:00:00"/>
    <s v="Y61"/>
    <s v="E40000013"/>
    <x v="4"/>
    <s v="QM7"/>
    <s v="E54000025"/>
    <x v="32"/>
    <s v="06N"/>
    <s v="E38000079"/>
    <s v="NHS Hertfordshire and West Essex ICB - 06N"/>
    <x v="2"/>
    <n v="370"/>
  </r>
  <r>
    <s v="Mar"/>
    <s v="2024"/>
    <x v="8"/>
    <d v="2024-03-31T00:00:00"/>
    <s v="Y61"/>
    <s v="E40000013"/>
    <x v="4"/>
    <s v="QM7"/>
    <s v="E54000025"/>
    <x v="32"/>
    <s v="06N"/>
    <s v="E38000079"/>
    <s v="NHS Hertfordshire and West Essex ICB - 06N"/>
    <x v="3"/>
    <n v="2550"/>
  </r>
  <r>
    <s v="Mar"/>
    <s v="2024"/>
    <x v="8"/>
    <d v="2024-03-31T00:00:00"/>
    <s v="Y61"/>
    <s v="E40000013"/>
    <x v="4"/>
    <s v="QM7"/>
    <s v="E54000025"/>
    <x v="32"/>
    <s v="06N"/>
    <s v="E38000079"/>
    <s v="NHS Hertfordshire and West Essex ICB - 06N"/>
    <x v="4"/>
    <n v="490"/>
  </r>
  <r>
    <s v="Mar"/>
    <s v="2024"/>
    <x v="8"/>
    <d v="2024-03-31T00:00:00"/>
    <s v="Y61"/>
    <s v="E40000013"/>
    <x v="4"/>
    <s v="QM7"/>
    <s v="E54000025"/>
    <x v="32"/>
    <s v="06N"/>
    <s v="E38000079"/>
    <s v="NHS Hertfordshire and West Essex ICB - 06N"/>
    <x v="5"/>
    <n v="1335"/>
  </r>
  <r>
    <s v="Mar"/>
    <s v="2024"/>
    <x v="8"/>
    <d v="2024-03-31T00:00:00"/>
    <s v="Y61"/>
    <s v="E40000013"/>
    <x v="4"/>
    <s v="QM7"/>
    <s v="E54000025"/>
    <x v="32"/>
    <s v="07H"/>
    <s v="E38000197"/>
    <s v="NHS Hertfordshire and West Essex ICB - 07H"/>
    <x v="0"/>
    <s v="*"/>
  </r>
  <r>
    <s v="Mar"/>
    <s v="2024"/>
    <x v="8"/>
    <d v="2024-03-31T00:00:00"/>
    <s v="Y61"/>
    <s v="E40000013"/>
    <x v="4"/>
    <s v="QM7"/>
    <s v="E54000025"/>
    <x v="32"/>
    <s v="07H"/>
    <s v="E38000197"/>
    <s v="NHS Hertfordshire and West Essex ICB - 07H"/>
    <x v="1"/>
    <s v="*"/>
  </r>
  <r>
    <s v="Mar"/>
    <s v="2024"/>
    <x v="8"/>
    <d v="2024-03-31T00:00:00"/>
    <s v="Y61"/>
    <s v="E40000013"/>
    <x v="4"/>
    <s v="QM7"/>
    <s v="E54000025"/>
    <x v="32"/>
    <s v="07H"/>
    <s v="E38000197"/>
    <s v="NHS Hertfordshire and West Essex ICB - 07H"/>
    <x v="2"/>
    <n v="180"/>
  </r>
  <r>
    <s v="Mar"/>
    <s v="2024"/>
    <x v="8"/>
    <d v="2024-03-31T00:00:00"/>
    <s v="Y61"/>
    <s v="E40000013"/>
    <x v="4"/>
    <s v="QM7"/>
    <s v="E54000025"/>
    <x v="32"/>
    <s v="07H"/>
    <s v="E38000197"/>
    <s v="NHS Hertfordshire and West Essex ICB - 07H"/>
    <x v="3"/>
    <n v="780"/>
  </r>
  <r>
    <s v="Mar"/>
    <s v="2024"/>
    <x v="8"/>
    <d v="2024-03-31T00:00:00"/>
    <s v="Y61"/>
    <s v="E40000013"/>
    <x v="4"/>
    <s v="QM7"/>
    <s v="E54000025"/>
    <x v="32"/>
    <s v="07H"/>
    <s v="E38000197"/>
    <s v="NHS Hertfordshire and West Essex ICB - 07H"/>
    <x v="4"/>
    <n v="1085"/>
  </r>
  <r>
    <s v="Mar"/>
    <s v="2024"/>
    <x v="8"/>
    <d v="2024-03-31T00:00:00"/>
    <s v="Y61"/>
    <s v="E40000013"/>
    <x v="4"/>
    <s v="QM7"/>
    <s v="E54000025"/>
    <x v="32"/>
    <s v="07H"/>
    <s v="E38000197"/>
    <s v="NHS Hertfordshire and West Essex ICB - 07H"/>
    <x v="5"/>
    <n v="960"/>
  </r>
  <r>
    <s v="Mar"/>
    <s v="2024"/>
    <x v="8"/>
    <d v="2024-03-31T00:00:00"/>
    <s v="Y61"/>
    <s v="E40000013"/>
    <x v="4"/>
    <s v="QMM"/>
    <s v="E54000022"/>
    <x v="33"/>
    <s v="26A"/>
    <s v="E38000239"/>
    <s v="NHS Norfolk and Waveney ICB - 26A"/>
    <x v="0"/>
    <s v="*"/>
  </r>
  <r>
    <s v="Mar"/>
    <s v="2024"/>
    <x v="8"/>
    <d v="2024-03-31T00:00:00"/>
    <s v="Y61"/>
    <s v="E40000013"/>
    <x v="4"/>
    <s v="QMM"/>
    <s v="E54000022"/>
    <x v="33"/>
    <s v="26A"/>
    <s v="E38000239"/>
    <s v="NHS Norfolk and Waveney ICB - 26A"/>
    <x v="1"/>
    <s v="*"/>
  </r>
  <r>
    <s v="Mar"/>
    <s v="2024"/>
    <x v="8"/>
    <d v="2024-03-31T00:00:00"/>
    <s v="Y61"/>
    <s v="E40000013"/>
    <x v="4"/>
    <s v="QMM"/>
    <s v="E54000022"/>
    <x v="33"/>
    <s v="26A"/>
    <s v="E38000239"/>
    <s v="NHS Norfolk and Waveney ICB - 26A"/>
    <x v="2"/>
    <n v="195"/>
  </r>
  <r>
    <s v="Mar"/>
    <s v="2024"/>
    <x v="8"/>
    <d v="2024-03-31T00:00:00"/>
    <s v="Y61"/>
    <s v="E40000013"/>
    <x v="4"/>
    <s v="QMM"/>
    <s v="E54000022"/>
    <x v="33"/>
    <s v="26A"/>
    <s v="E38000239"/>
    <s v="NHS Norfolk and Waveney ICB - 26A"/>
    <x v="3"/>
    <n v="5060"/>
  </r>
  <r>
    <s v="Mar"/>
    <s v="2024"/>
    <x v="8"/>
    <d v="2024-03-31T00:00:00"/>
    <s v="Y61"/>
    <s v="E40000013"/>
    <x v="4"/>
    <s v="QMM"/>
    <s v="E54000022"/>
    <x v="33"/>
    <s v="26A"/>
    <s v="E38000239"/>
    <s v="NHS Norfolk and Waveney ICB - 26A"/>
    <x v="4"/>
    <n v="1935"/>
  </r>
  <r>
    <s v="Mar"/>
    <s v="2024"/>
    <x v="8"/>
    <d v="2024-03-31T00:00:00"/>
    <s v="Y61"/>
    <s v="E40000013"/>
    <x v="4"/>
    <s v="QMM"/>
    <s v="E54000022"/>
    <x v="33"/>
    <s v="26A"/>
    <s v="E38000239"/>
    <s v="NHS Norfolk and Waveney ICB - 26A"/>
    <x v="5"/>
    <n v="4190"/>
  </r>
  <r>
    <s v="Mar"/>
    <s v="2024"/>
    <x v="8"/>
    <d v="2024-03-31T00:00:00"/>
    <s v="Y61"/>
    <s v="E40000013"/>
    <x v="4"/>
    <s v="QUE"/>
    <s v="E54000056"/>
    <x v="34"/>
    <s v="06H"/>
    <s v="E38000260"/>
    <s v="NHS Cambridgeshire and Peterborough ICB - 06H"/>
    <x v="0"/>
    <s v="*"/>
  </r>
  <r>
    <s v="Mar"/>
    <s v="2024"/>
    <x v="8"/>
    <d v="2024-03-31T00:00:00"/>
    <s v="Y61"/>
    <s v="E40000013"/>
    <x v="4"/>
    <s v="QUE"/>
    <s v="E54000056"/>
    <x v="34"/>
    <s v="06H"/>
    <s v="E38000260"/>
    <s v="NHS Cambridgeshire and Peterborough ICB - 06H"/>
    <x v="1"/>
    <s v="*"/>
  </r>
  <r>
    <s v="Mar"/>
    <s v="2024"/>
    <x v="8"/>
    <d v="2024-03-31T00:00:00"/>
    <s v="Y61"/>
    <s v="E40000013"/>
    <x v="4"/>
    <s v="QUE"/>
    <s v="E54000056"/>
    <x v="34"/>
    <s v="06H"/>
    <s v="E38000260"/>
    <s v="NHS Cambridgeshire and Peterborough ICB - 06H"/>
    <x v="2"/>
    <n v="470"/>
  </r>
  <r>
    <s v="Mar"/>
    <s v="2024"/>
    <x v="8"/>
    <d v="2024-03-31T00:00:00"/>
    <s v="Y61"/>
    <s v="E40000013"/>
    <x v="4"/>
    <s v="QUE"/>
    <s v="E54000056"/>
    <x v="34"/>
    <s v="06H"/>
    <s v="E38000260"/>
    <s v="NHS Cambridgeshire and Peterborough ICB - 06H"/>
    <x v="3"/>
    <n v="2120"/>
  </r>
  <r>
    <s v="Mar"/>
    <s v="2024"/>
    <x v="8"/>
    <d v="2024-03-31T00:00:00"/>
    <s v="Y61"/>
    <s v="E40000013"/>
    <x v="4"/>
    <s v="QUE"/>
    <s v="E54000056"/>
    <x v="34"/>
    <s v="06H"/>
    <s v="E38000260"/>
    <s v="NHS Cambridgeshire and Peterborough ICB - 06H"/>
    <x v="4"/>
    <n v="1920"/>
  </r>
  <r>
    <s v="Mar"/>
    <s v="2024"/>
    <x v="8"/>
    <d v="2024-03-31T00:00:00"/>
    <s v="Y61"/>
    <s v="E40000013"/>
    <x v="4"/>
    <s v="QUE"/>
    <s v="E54000056"/>
    <x v="34"/>
    <s v="06H"/>
    <s v="E38000260"/>
    <s v="NHS Cambridgeshire and Peterborough ICB - 06H"/>
    <x v="5"/>
    <n v="2395"/>
  </r>
  <r>
    <s v="Mar"/>
    <s v="2024"/>
    <x v="8"/>
    <d v="2024-03-31T00:00:00"/>
    <s v="Y62"/>
    <s v="E40000014"/>
    <x v="5"/>
    <s v="QE1"/>
    <s v="E54000048"/>
    <x v="35"/>
    <s v="00Q"/>
    <s v="E38000014"/>
    <s v="NHS Lancashire and South Cumbria ICB - 00Q"/>
    <x v="0"/>
    <s v="*"/>
  </r>
  <r>
    <s v="Mar"/>
    <s v="2024"/>
    <x v="8"/>
    <d v="2024-03-31T00:00:00"/>
    <s v="Y62"/>
    <s v="E40000014"/>
    <x v="5"/>
    <s v="QE1"/>
    <s v="E54000048"/>
    <x v="35"/>
    <s v="00Q"/>
    <s v="E38000014"/>
    <s v="NHS Lancashire and South Cumbria ICB - 00Q"/>
    <x v="1"/>
    <s v="*"/>
  </r>
  <r>
    <s v="Mar"/>
    <s v="2024"/>
    <x v="8"/>
    <d v="2024-03-31T00:00:00"/>
    <s v="Y62"/>
    <s v="E40000014"/>
    <x v="5"/>
    <s v="QE1"/>
    <s v="E54000048"/>
    <x v="35"/>
    <s v="00Q"/>
    <s v="E38000014"/>
    <s v="NHS Lancashire and South Cumbria ICB - 00Q"/>
    <x v="2"/>
    <n v="90"/>
  </r>
  <r>
    <s v="Mar"/>
    <s v="2024"/>
    <x v="8"/>
    <d v="2024-03-31T00:00:00"/>
    <s v="Y62"/>
    <s v="E40000014"/>
    <x v="5"/>
    <s v="QE1"/>
    <s v="E54000048"/>
    <x v="35"/>
    <s v="00Q"/>
    <s v="E38000014"/>
    <s v="NHS Lancashire and South Cumbria ICB - 00Q"/>
    <x v="3"/>
    <n v="530"/>
  </r>
  <r>
    <s v="Mar"/>
    <s v="2024"/>
    <x v="8"/>
    <d v="2024-03-31T00:00:00"/>
    <s v="Y62"/>
    <s v="E40000014"/>
    <x v="5"/>
    <s v="QE1"/>
    <s v="E54000048"/>
    <x v="35"/>
    <s v="00Q"/>
    <s v="E38000014"/>
    <s v="NHS Lancashire and South Cumbria ICB - 00Q"/>
    <x v="4"/>
    <n v="245"/>
  </r>
  <r>
    <s v="Mar"/>
    <s v="2024"/>
    <x v="8"/>
    <d v="2024-03-31T00:00:00"/>
    <s v="Y62"/>
    <s v="E40000014"/>
    <x v="5"/>
    <s v="QE1"/>
    <s v="E54000048"/>
    <x v="35"/>
    <s v="00Q"/>
    <s v="E38000014"/>
    <s v="NHS Lancashire and South Cumbria ICB - 00Q"/>
    <x v="5"/>
    <n v="225"/>
  </r>
  <r>
    <s v="Mar"/>
    <s v="2024"/>
    <x v="8"/>
    <d v="2024-03-31T00:00:00"/>
    <s v="Y62"/>
    <s v="E40000014"/>
    <x v="5"/>
    <s v="QE1"/>
    <s v="E54000048"/>
    <x v="35"/>
    <s v="00R"/>
    <s v="E38000015"/>
    <s v="NHS Lancashire and South Cumbria ICB - 00R"/>
    <x v="0"/>
    <s v="*"/>
  </r>
  <r>
    <s v="Mar"/>
    <s v="2024"/>
    <x v="8"/>
    <d v="2024-03-31T00:00:00"/>
    <s v="Y62"/>
    <s v="E40000014"/>
    <x v="5"/>
    <s v="QE1"/>
    <s v="E54000048"/>
    <x v="35"/>
    <s v="00R"/>
    <s v="E38000015"/>
    <s v="NHS Lancashire and South Cumbria ICB - 00R"/>
    <x v="1"/>
    <s v="*"/>
  </r>
  <r>
    <s v="Mar"/>
    <s v="2024"/>
    <x v="8"/>
    <d v="2024-03-31T00:00:00"/>
    <s v="Y62"/>
    <s v="E40000014"/>
    <x v="5"/>
    <s v="QE1"/>
    <s v="E54000048"/>
    <x v="35"/>
    <s v="00R"/>
    <s v="E38000015"/>
    <s v="NHS Lancashire and South Cumbria ICB - 00R"/>
    <x v="2"/>
    <n v="200"/>
  </r>
  <r>
    <s v="Mar"/>
    <s v="2024"/>
    <x v="8"/>
    <d v="2024-03-31T00:00:00"/>
    <s v="Y62"/>
    <s v="E40000014"/>
    <x v="5"/>
    <s v="QE1"/>
    <s v="E54000048"/>
    <x v="35"/>
    <s v="00R"/>
    <s v="E38000015"/>
    <s v="NHS Lancashire and South Cumbria ICB - 00R"/>
    <x v="3"/>
    <n v="720"/>
  </r>
  <r>
    <s v="Mar"/>
    <s v="2024"/>
    <x v="8"/>
    <d v="2024-03-31T00:00:00"/>
    <s v="Y62"/>
    <s v="E40000014"/>
    <x v="5"/>
    <s v="QE1"/>
    <s v="E54000048"/>
    <x v="35"/>
    <s v="00R"/>
    <s v="E38000015"/>
    <s v="NHS Lancashire and South Cumbria ICB - 00R"/>
    <x v="4"/>
    <n v="215"/>
  </r>
  <r>
    <s v="Mar"/>
    <s v="2024"/>
    <x v="8"/>
    <d v="2024-03-31T00:00:00"/>
    <s v="Y62"/>
    <s v="E40000014"/>
    <x v="5"/>
    <s v="QE1"/>
    <s v="E54000048"/>
    <x v="35"/>
    <s v="00R"/>
    <s v="E38000015"/>
    <s v="NHS Lancashire and South Cumbria ICB - 00R"/>
    <x v="5"/>
    <n v="430"/>
  </r>
  <r>
    <s v="Mar"/>
    <s v="2024"/>
    <x v="8"/>
    <d v="2024-03-31T00:00:00"/>
    <s v="Y62"/>
    <s v="E40000014"/>
    <x v="5"/>
    <s v="QE1"/>
    <s v="E54000048"/>
    <x v="35"/>
    <s v="00X"/>
    <s v="E38000034"/>
    <s v="NHS Lancashire and South Cumbria ICB - 00X"/>
    <x v="0"/>
    <s v="*"/>
  </r>
  <r>
    <s v="Mar"/>
    <s v="2024"/>
    <x v="8"/>
    <d v="2024-03-31T00:00:00"/>
    <s v="Y62"/>
    <s v="E40000014"/>
    <x v="5"/>
    <s v="QE1"/>
    <s v="E54000048"/>
    <x v="35"/>
    <s v="00X"/>
    <s v="E38000034"/>
    <s v="NHS Lancashire and South Cumbria ICB - 00X"/>
    <x v="1"/>
    <s v="*"/>
  </r>
  <r>
    <s v="Mar"/>
    <s v="2024"/>
    <x v="8"/>
    <d v="2024-03-31T00:00:00"/>
    <s v="Y62"/>
    <s v="E40000014"/>
    <x v="5"/>
    <s v="QE1"/>
    <s v="E54000048"/>
    <x v="35"/>
    <s v="00X"/>
    <s v="E38000034"/>
    <s v="NHS Lancashire and South Cumbria ICB - 00X"/>
    <x v="2"/>
    <n v="40"/>
  </r>
  <r>
    <s v="Mar"/>
    <s v="2024"/>
    <x v="8"/>
    <d v="2024-03-31T00:00:00"/>
    <s v="Y62"/>
    <s v="E40000014"/>
    <x v="5"/>
    <s v="QE1"/>
    <s v="E54000048"/>
    <x v="35"/>
    <s v="00X"/>
    <s v="E38000034"/>
    <s v="NHS Lancashire and South Cumbria ICB - 00X"/>
    <x v="3"/>
    <n v="800"/>
  </r>
  <r>
    <s v="Mar"/>
    <s v="2024"/>
    <x v="8"/>
    <d v="2024-03-31T00:00:00"/>
    <s v="Y62"/>
    <s v="E40000014"/>
    <x v="5"/>
    <s v="QE1"/>
    <s v="E54000048"/>
    <x v="35"/>
    <s v="00X"/>
    <s v="E38000034"/>
    <s v="NHS Lancashire and South Cumbria ICB - 00X"/>
    <x v="4"/>
    <n v="205"/>
  </r>
  <r>
    <s v="Mar"/>
    <s v="2024"/>
    <x v="8"/>
    <d v="2024-03-31T00:00:00"/>
    <s v="Y62"/>
    <s v="E40000014"/>
    <x v="5"/>
    <s v="QE1"/>
    <s v="E54000048"/>
    <x v="35"/>
    <s v="00X"/>
    <s v="E38000034"/>
    <s v="NHS Lancashire and South Cumbria ICB - 00X"/>
    <x v="5"/>
    <n v="700"/>
  </r>
  <r>
    <s v="Mar"/>
    <s v="2024"/>
    <x v="8"/>
    <d v="2024-03-31T00:00:00"/>
    <s v="Y62"/>
    <s v="E40000014"/>
    <x v="5"/>
    <s v="QE1"/>
    <s v="E54000048"/>
    <x v="35"/>
    <s v="01A"/>
    <s v="E38000050"/>
    <s v="NHS Lancashire and South Cumbria ICB - 01A"/>
    <x v="0"/>
    <s v="*"/>
  </r>
  <r>
    <s v="Mar"/>
    <s v="2024"/>
    <x v="8"/>
    <d v="2024-03-31T00:00:00"/>
    <s v="Y62"/>
    <s v="E40000014"/>
    <x v="5"/>
    <s v="QE1"/>
    <s v="E54000048"/>
    <x v="35"/>
    <s v="01A"/>
    <s v="E38000050"/>
    <s v="NHS Lancashire and South Cumbria ICB - 01A"/>
    <x v="1"/>
    <s v="*"/>
  </r>
  <r>
    <s v="Mar"/>
    <s v="2024"/>
    <x v="8"/>
    <d v="2024-03-31T00:00:00"/>
    <s v="Y62"/>
    <s v="E40000014"/>
    <x v="5"/>
    <s v="QE1"/>
    <s v="E54000048"/>
    <x v="35"/>
    <s v="01A"/>
    <s v="E38000050"/>
    <s v="NHS Lancashire and South Cumbria ICB - 01A"/>
    <x v="2"/>
    <n v="285"/>
  </r>
  <r>
    <s v="Mar"/>
    <s v="2024"/>
    <x v="8"/>
    <d v="2024-03-31T00:00:00"/>
    <s v="Y62"/>
    <s v="E40000014"/>
    <x v="5"/>
    <s v="QE1"/>
    <s v="E54000048"/>
    <x v="35"/>
    <s v="01A"/>
    <s v="E38000050"/>
    <s v="NHS Lancashire and South Cumbria ICB - 01A"/>
    <x v="3"/>
    <n v="1180"/>
  </r>
  <r>
    <s v="Mar"/>
    <s v="2024"/>
    <x v="8"/>
    <d v="2024-03-31T00:00:00"/>
    <s v="Y62"/>
    <s v="E40000014"/>
    <x v="5"/>
    <s v="QE1"/>
    <s v="E54000048"/>
    <x v="35"/>
    <s v="01A"/>
    <s v="E38000050"/>
    <s v="NHS Lancashire and South Cumbria ICB - 01A"/>
    <x v="4"/>
    <n v="585"/>
  </r>
  <r>
    <s v="Mar"/>
    <s v="2024"/>
    <x v="8"/>
    <d v="2024-03-31T00:00:00"/>
    <s v="Y62"/>
    <s v="E40000014"/>
    <x v="5"/>
    <s v="QE1"/>
    <s v="E54000048"/>
    <x v="35"/>
    <s v="01A"/>
    <s v="E38000050"/>
    <s v="NHS Lancashire and South Cumbria ICB - 01A"/>
    <x v="5"/>
    <n v="1010"/>
  </r>
  <r>
    <s v="Mar"/>
    <s v="2024"/>
    <x v="8"/>
    <d v="2024-03-31T00:00:00"/>
    <s v="Y62"/>
    <s v="E40000014"/>
    <x v="5"/>
    <s v="QE1"/>
    <s v="E54000048"/>
    <x v="35"/>
    <s v="01E"/>
    <s v="E38000227"/>
    <s v="NHS Lancashire and South Cumbria ICB - 01E"/>
    <x v="0"/>
    <s v="*"/>
  </r>
  <r>
    <s v="Mar"/>
    <s v="2024"/>
    <x v="8"/>
    <d v="2024-03-31T00:00:00"/>
    <s v="Y62"/>
    <s v="E40000014"/>
    <x v="5"/>
    <s v="QE1"/>
    <s v="E54000048"/>
    <x v="35"/>
    <s v="01E"/>
    <s v="E38000227"/>
    <s v="NHS Lancashire and South Cumbria ICB - 01E"/>
    <x v="1"/>
    <s v="*"/>
  </r>
  <r>
    <s v="Mar"/>
    <s v="2024"/>
    <x v="8"/>
    <d v="2024-03-31T00:00:00"/>
    <s v="Y62"/>
    <s v="E40000014"/>
    <x v="5"/>
    <s v="QE1"/>
    <s v="E54000048"/>
    <x v="35"/>
    <s v="01E"/>
    <s v="E38000227"/>
    <s v="NHS Lancashire and South Cumbria ICB - 01E"/>
    <x v="2"/>
    <n v="130"/>
  </r>
  <r>
    <s v="Mar"/>
    <s v="2024"/>
    <x v="8"/>
    <d v="2024-03-31T00:00:00"/>
    <s v="Y62"/>
    <s v="E40000014"/>
    <x v="5"/>
    <s v="QE1"/>
    <s v="E54000048"/>
    <x v="35"/>
    <s v="01E"/>
    <s v="E38000227"/>
    <s v="NHS Lancashire and South Cumbria ICB - 01E"/>
    <x v="3"/>
    <n v="865"/>
  </r>
  <r>
    <s v="Mar"/>
    <s v="2024"/>
    <x v="8"/>
    <d v="2024-03-31T00:00:00"/>
    <s v="Y62"/>
    <s v="E40000014"/>
    <x v="5"/>
    <s v="QE1"/>
    <s v="E54000048"/>
    <x v="35"/>
    <s v="01E"/>
    <s v="E38000227"/>
    <s v="NHS Lancashire and South Cumbria ICB - 01E"/>
    <x v="4"/>
    <n v="205"/>
  </r>
  <r>
    <s v="Mar"/>
    <s v="2024"/>
    <x v="8"/>
    <d v="2024-03-31T00:00:00"/>
    <s v="Y62"/>
    <s v="E40000014"/>
    <x v="5"/>
    <s v="QE1"/>
    <s v="E54000048"/>
    <x v="35"/>
    <s v="01E"/>
    <s v="E38000227"/>
    <s v="NHS Lancashire and South Cumbria ICB - 01E"/>
    <x v="5"/>
    <n v="560"/>
  </r>
  <r>
    <s v="Mar"/>
    <s v="2024"/>
    <x v="8"/>
    <d v="2024-03-31T00:00:00"/>
    <s v="Y62"/>
    <s v="E40000014"/>
    <x v="5"/>
    <s v="QE1"/>
    <s v="E54000048"/>
    <x v="35"/>
    <s v="01K"/>
    <s v="E38000228"/>
    <s v="NHS Lancashire and South Cumbria ICB - 01K"/>
    <x v="0"/>
    <s v="*"/>
  </r>
  <r>
    <s v="Mar"/>
    <s v="2024"/>
    <x v="8"/>
    <d v="2024-03-31T00:00:00"/>
    <s v="Y62"/>
    <s v="E40000014"/>
    <x v="5"/>
    <s v="QE1"/>
    <s v="E54000048"/>
    <x v="35"/>
    <s v="01K"/>
    <s v="E38000228"/>
    <s v="NHS Lancashire and South Cumbria ICB - 01K"/>
    <x v="1"/>
    <s v="*"/>
  </r>
  <r>
    <s v="Mar"/>
    <s v="2024"/>
    <x v="8"/>
    <d v="2024-03-31T00:00:00"/>
    <s v="Y62"/>
    <s v="E40000014"/>
    <x v="5"/>
    <s v="QE1"/>
    <s v="E54000048"/>
    <x v="35"/>
    <s v="01K"/>
    <s v="E38000228"/>
    <s v="NHS Lancashire and South Cumbria ICB - 01K"/>
    <x v="2"/>
    <n v="370"/>
  </r>
  <r>
    <s v="Mar"/>
    <s v="2024"/>
    <x v="8"/>
    <d v="2024-03-31T00:00:00"/>
    <s v="Y62"/>
    <s v="E40000014"/>
    <x v="5"/>
    <s v="QE1"/>
    <s v="E54000048"/>
    <x v="35"/>
    <s v="01K"/>
    <s v="E38000228"/>
    <s v="NHS Lancashire and South Cumbria ICB - 01K"/>
    <x v="3"/>
    <n v="2305"/>
  </r>
  <r>
    <s v="Mar"/>
    <s v="2024"/>
    <x v="8"/>
    <d v="2024-03-31T00:00:00"/>
    <s v="Y62"/>
    <s v="E40000014"/>
    <x v="5"/>
    <s v="QE1"/>
    <s v="E54000048"/>
    <x v="35"/>
    <s v="01K"/>
    <s v="E38000228"/>
    <s v="NHS Lancashire and South Cumbria ICB - 01K"/>
    <x v="4"/>
    <n v="130"/>
  </r>
  <r>
    <s v="Mar"/>
    <s v="2024"/>
    <x v="8"/>
    <d v="2024-03-31T00:00:00"/>
    <s v="Y62"/>
    <s v="E40000014"/>
    <x v="5"/>
    <s v="QE1"/>
    <s v="E54000048"/>
    <x v="35"/>
    <s v="01K"/>
    <s v="E38000228"/>
    <s v="NHS Lancashire and South Cumbria ICB - 01K"/>
    <x v="5"/>
    <n v="1005"/>
  </r>
  <r>
    <s v="Mar"/>
    <s v="2024"/>
    <x v="8"/>
    <d v="2024-03-31T00:00:00"/>
    <s v="Y62"/>
    <s v="E40000014"/>
    <x v="5"/>
    <s v="QE1"/>
    <s v="E54000048"/>
    <x v="35"/>
    <s v="02G"/>
    <s v="E38000200"/>
    <s v="NHS Lancashire and South Cumbria ICB - 02G"/>
    <x v="0"/>
    <s v="*"/>
  </r>
  <r>
    <s v="Mar"/>
    <s v="2024"/>
    <x v="8"/>
    <d v="2024-03-31T00:00:00"/>
    <s v="Y62"/>
    <s v="E40000014"/>
    <x v="5"/>
    <s v="QE1"/>
    <s v="E54000048"/>
    <x v="35"/>
    <s v="02G"/>
    <s v="E38000200"/>
    <s v="NHS Lancashire and South Cumbria ICB - 02G"/>
    <x v="1"/>
    <s v="*"/>
  </r>
  <r>
    <s v="Mar"/>
    <s v="2024"/>
    <x v="8"/>
    <d v="2024-03-31T00:00:00"/>
    <s v="Y62"/>
    <s v="E40000014"/>
    <x v="5"/>
    <s v="QE1"/>
    <s v="E54000048"/>
    <x v="35"/>
    <s v="02G"/>
    <s v="E38000200"/>
    <s v="NHS Lancashire and South Cumbria ICB - 02G"/>
    <x v="2"/>
    <n v="110"/>
  </r>
  <r>
    <s v="Mar"/>
    <s v="2024"/>
    <x v="8"/>
    <d v="2024-03-31T00:00:00"/>
    <s v="Y62"/>
    <s v="E40000014"/>
    <x v="5"/>
    <s v="QE1"/>
    <s v="E54000048"/>
    <x v="35"/>
    <s v="02G"/>
    <s v="E38000200"/>
    <s v="NHS Lancashire and South Cumbria ICB - 02G"/>
    <x v="3"/>
    <n v="585"/>
  </r>
  <r>
    <s v="Mar"/>
    <s v="2024"/>
    <x v="8"/>
    <d v="2024-03-31T00:00:00"/>
    <s v="Y62"/>
    <s v="E40000014"/>
    <x v="5"/>
    <s v="QE1"/>
    <s v="E54000048"/>
    <x v="35"/>
    <s v="02G"/>
    <s v="E38000200"/>
    <s v="NHS Lancashire and South Cumbria ICB - 02G"/>
    <x v="4"/>
    <n v="120"/>
  </r>
  <r>
    <s v="Mar"/>
    <s v="2024"/>
    <x v="8"/>
    <d v="2024-03-31T00:00:00"/>
    <s v="Y62"/>
    <s v="E40000014"/>
    <x v="5"/>
    <s v="QE1"/>
    <s v="E54000048"/>
    <x v="35"/>
    <s v="02G"/>
    <s v="E38000200"/>
    <s v="NHS Lancashire and South Cumbria ICB - 02G"/>
    <x v="5"/>
    <n v="380"/>
  </r>
  <r>
    <s v="Mar"/>
    <s v="2024"/>
    <x v="8"/>
    <d v="2024-03-31T00:00:00"/>
    <s v="Y62"/>
    <s v="E40000014"/>
    <x v="5"/>
    <s v="QE1"/>
    <s v="E54000048"/>
    <x v="35"/>
    <s v="02M"/>
    <s v="E38000226"/>
    <s v="NHS Lancashire and South Cumbria ICB - 02M"/>
    <x v="0"/>
    <s v="*"/>
  </r>
  <r>
    <s v="Mar"/>
    <s v="2024"/>
    <x v="8"/>
    <d v="2024-03-31T00:00:00"/>
    <s v="Y62"/>
    <s v="E40000014"/>
    <x v="5"/>
    <s v="QE1"/>
    <s v="E54000048"/>
    <x v="35"/>
    <s v="02M"/>
    <s v="E38000226"/>
    <s v="NHS Lancashire and South Cumbria ICB - 02M"/>
    <x v="1"/>
    <s v="*"/>
  </r>
  <r>
    <s v="Mar"/>
    <s v="2024"/>
    <x v="8"/>
    <d v="2024-03-31T00:00:00"/>
    <s v="Y62"/>
    <s v="E40000014"/>
    <x v="5"/>
    <s v="QE1"/>
    <s v="E54000048"/>
    <x v="35"/>
    <s v="02M"/>
    <s v="E38000226"/>
    <s v="NHS Lancashire and South Cumbria ICB - 02M"/>
    <x v="2"/>
    <n v="270"/>
  </r>
  <r>
    <s v="Mar"/>
    <s v="2024"/>
    <x v="8"/>
    <d v="2024-03-31T00:00:00"/>
    <s v="Y62"/>
    <s v="E40000014"/>
    <x v="5"/>
    <s v="QE1"/>
    <s v="E54000048"/>
    <x v="35"/>
    <s v="02M"/>
    <s v="E38000226"/>
    <s v="NHS Lancashire and South Cumbria ICB - 02M"/>
    <x v="3"/>
    <n v="1100"/>
  </r>
  <r>
    <s v="Mar"/>
    <s v="2024"/>
    <x v="8"/>
    <d v="2024-03-31T00:00:00"/>
    <s v="Y62"/>
    <s v="E40000014"/>
    <x v="5"/>
    <s v="QE1"/>
    <s v="E54000048"/>
    <x v="35"/>
    <s v="02M"/>
    <s v="E38000226"/>
    <s v="NHS Lancashire and South Cumbria ICB - 02M"/>
    <x v="4"/>
    <n v="315"/>
  </r>
  <r>
    <s v="Mar"/>
    <s v="2024"/>
    <x v="8"/>
    <d v="2024-03-31T00:00:00"/>
    <s v="Y62"/>
    <s v="E40000014"/>
    <x v="5"/>
    <s v="QE1"/>
    <s v="E54000048"/>
    <x v="35"/>
    <s v="02M"/>
    <s v="E38000226"/>
    <s v="NHS Lancashire and South Cumbria ICB - 02M"/>
    <x v="5"/>
    <n v="630"/>
  </r>
  <r>
    <s v="Mar"/>
    <s v="2024"/>
    <x v="8"/>
    <d v="2024-03-31T00:00:00"/>
    <s v="Y62"/>
    <s v="E40000014"/>
    <x v="5"/>
    <s v="QOP"/>
    <s v="E54000057"/>
    <x v="36"/>
    <s v="00T"/>
    <s v="E38000016"/>
    <s v="NHS Greater Manchester ICB - 00T"/>
    <x v="0"/>
    <s v="*"/>
  </r>
  <r>
    <s v="Mar"/>
    <s v="2024"/>
    <x v="8"/>
    <d v="2024-03-31T00:00:00"/>
    <s v="Y62"/>
    <s v="E40000014"/>
    <x v="5"/>
    <s v="QOP"/>
    <s v="E54000057"/>
    <x v="36"/>
    <s v="00T"/>
    <s v="E38000016"/>
    <s v="NHS Greater Manchester ICB - 00T"/>
    <x v="1"/>
    <s v="*"/>
  </r>
  <r>
    <s v="Mar"/>
    <s v="2024"/>
    <x v="8"/>
    <d v="2024-03-31T00:00:00"/>
    <s v="Y62"/>
    <s v="E40000014"/>
    <x v="5"/>
    <s v="QOP"/>
    <s v="E54000057"/>
    <x v="36"/>
    <s v="00T"/>
    <s v="E38000016"/>
    <s v="NHS Greater Manchester ICB - 00T"/>
    <x v="2"/>
    <n v="290"/>
  </r>
  <r>
    <s v="Mar"/>
    <s v="2024"/>
    <x v="8"/>
    <d v="2024-03-31T00:00:00"/>
    <s v="Y62"/>
    <s v="E40000014"/>
    <x v="5"/>
    <s v="QOP"/>
    <s v="E54000057"/>
    <x v="36"/>
    <s v="00T"/>
    <s v="E38000016"/>
    <s v="NHS Greater Manchester ICB - 00T"/>
    <x v="3"/>
    <n v="1510"/>
  </r>
  <r>
    <s v="Mar"/>
    <s v="2024"/>
    <x v="8"/>
    <d v="2024-03-31T00:00:00"/>
    <s v="Y62"/>
    <s v="E40000014"/>
    <x v="5"/>
    <s v="QOP"/>
    <s v="E54000057"/>
    <x v="36"/>
    <s v="00T"/>
    <s v="E38000016"/>
    <s v="NHS Greater Manchester ICB - 00T"/>
    <x v="4"/>
    <n v="180"/>
  </r>
  <r>
    <s v="Mar"/>
    <s v="2024"/>
    <x v="8"/>
    <d v="2024-03-31T00:00:00"/>
    <s v="Y62"/>
    <s v="E40000014"/>
    <x v="5"/>
    <s v="QOP"/>
    <s v="E54000057"/>
    <x v="36"/>
    <s v="00T"/>
    <s v="E38000016"/>
    <s v="NHS Greater Manchester ICB - 00T"/>
    <x v="5"/>
    <n v="495"/>
  </r>
  <r>
    <s v="Mar"/>
    <s v="2024"/>
    <x v="8"/>
    <d v="2024-03-31T00:00:00"/>
    <s v="Y62"/>
    <s v="E40000014"/>
    <x v="5"/>
    <s v="QOP"/>
    <s v="E54000057"/>
    <x v="36"/>
    <s v="00V"/>
    <s v="E38000024"/>
    <s v="NHS Greater Manchester ICB - 00V"/>
    <x v="0"/>
    <s v="*"/>
  </r>
  <r>
    <s v="Mar"/>
    <s v="2024"/>
    <x v="8"/>
    <d v="2024-03-31T00:00:00"/>
    <s v="Y62"/>
    <s v="E40000014"/>
    <x v="5"/>
    <s v="QOP"/>
    <s v="E54000057"/>
    <x v="36"/>
    <s v="00V"/>
    <s v="E38000024"/>
    <s v="NHS Greater Manchester ICB - 00V"/>
    <x v="1"/>
    <s v="*"/>
  </r>
  <r>
    <s v="Mar"/>
    <s v="2024"/>
    <x v="8"/>
    <d v="2024-03-31T00:00:00"/>
    <s v="Y62"/>
    <s v="E40000014"/>
    <x v="5"/>
    <s v="QOP"/>
    <s v="E54000057"/>
    <x v="36"/>
    <s v="00V"/>
    <s v="E38000024"/>
    <s v="NHS Greater Manchester ICB - 00V"/>
    <x v="2"/>
    <n v="105"/>
  </r>
  <r>
    <s v="Mar"/>
    <s v="2024"/>
    <x v="8"/>
    <d v="2024-03-31T00:00:00"/>
    <s v="Y62"/>
    <s v="E40000014"/>
    <x v="5"/>
    <s v="QOP"/>
    <s v="E54000057"/>
    <x v="36"/>
    <s v="00V"/>
    <s v="E38000024"/>
    <s v="NHS Greater Manchester ICB - 00V"/>
    <x v="3"/>
    <n v="1235"/>
  </r>
  <r>
    <s v="Mar"/>
    <s v="2024"/>
    <x v="8"/>
    <d v="2024-03-31T00:00:00"/>
    <s v="Y62"/>
    <s v="E40000014"/>
    <x v="5"/>
    <s v="QOP"/>
    <s v="E54000057"/>
    <x v="36"/>
    <s v="00V"/>
    <s v="E38000024"/>
    <s v="NHS Greater Manchester ICB - 00V"/>
    <x v="4"/>
    <n v="45"/>
  </r>
  <r>
    <s v="Mar"/>
    <s v="2024"/>
    <x v="8"/>
    <d v="2024-03-31T00:00:00"/>
    <s v="Y62"/>
    <s v="E40000014"/>
    <x v="5"/>
    <s v="QOP"/>
    <s v="E54000057"/>
    <x v="36"/>
    <s v="00V"/>
    <s v="E38000024"/>
    <s v="NHS Greater Manchester ICB - 00V"/>
    <x v="5"/>
    <n v="495"/>
  </r>
  <r>
    <s v="Mar"/>
    <s v="2024"/>
    <x v="8"/>
    <d v="2024-03-31T00:00:00"/>
    <s v="Y62"/>
    <s v="E40000014"/>
    <x v="5"/>
    <s v="QOP"/>
    <s v="E54000057"/>
    <x v="36"/>
    <s v="00Y"/>
    <s v="E38000135"/>
    <s v="NHS Greater Manchester ICB - 00Y"/>
    <x v="0"/>
    <s v="*"/>
  </r>
  <r>
    <s v="Mar"/>
    <s v="2024"/>
    <x v="8"/>
    <d v="2024-03-31T00:00:00"/>
    <s v="Y62"/>
    <s v="E40000014"/>
    <x v="5"/>
    <s v="QOP"/>
    <s v="E54000057"/>
    <x v="36"/>
    <s v="00Y"/>
    <s v="E38000135"/>
    <s v="NHS Greater Manchester ICB - 00Y"/>
    <x v="1"/>
    <s v="*"/>
  </r>
  <r>
    <s v="Mar"/>
    <s v="2024"/>
    <x v="8"/>
    <d v="2024-03-31T00:00:00"/>
    <s v="Y62"/>
    <s v="E40000014"/>
    <x v="5"/>
    <s v="QOP"/>
    <s v="E54000057"/>
    <x v="36"/>
    <s v="00Y"/>
    <s v="E38000135"/>
    <s v="NHS Greater Manchester ICB - 00Y"/>
    <x v="2"/>
    <n v="100"/>
  </r>
  <r>
    <s v="Mar"/>
    <s v="2024"/>
    <x v="8"/>
    <d v="2024-03-31T00:00:00"/>
    <s v="Y62"/>
    <s v="E40000014"/>
    <x v="5"/>
    <s v="QOP"/>
    <s v="E54000057"/>
    <x v="36"/>
    <s v="00Y"/>
    <s v="E38000135"/>
    <s v="NHS Greater Manchester ICB - 00Y"/>
    <x v="3"/>
    <n v="895"/>
  </r>
  <r>
    <s v="Mar"/>
    <s v="2024"/>
    <x v="8"/>
    <d v="2024-03-31T00:00:00"/>
    <s v="Y62"/>
    <s v="E40000014"/>
    <x v="5"/>
    <s v="QOP"/>
    <s v="E54000057"/>
    <x v="36"/>
    <s v="00Y"/>
    <s v="E38000135"/>
    <s v="NHS Greater Manchester ICB - 00Y"/>
    <x v="4"/>
    <n v="395"/>
  </r>
  <r>
    <s v="Mar"/>
    <s v="2024"/>
    <x v="8"/>
    <d v="2024-03-31T00:00:00"/>
    <s v="Y62"/>
    <s v="E40000014"/>
    <x v="5"/>
    <s v="QOP"/>
    <s v="E54000057"/>
    <x v="36"/>
    <s v="00Y"/>
    <s v="E38000135"/>
    <s v="NHS Greater Manchester ICB - 00Y"/>
    <x v="5"/>
    <n v="550"/>
  </r>
  <r>
    <s v="Mar"/>
    <s v="2024"/>
    <x v="8"/>
    <d v="2024-03-31T00:00:00"/>
    <s v="Y62"/>
    <s v="E40000014"/>
    <x v="5"/>
    <s v="QOP"/>
    <s v="E54000057"/>
    <x v="36"/>
    <s v="01D"/>
    <s v="E38000080"/>
    <s v="NHS Greater Manchester ICB - 01D"/>
    <x v="0"/>
    <s v="*"/>
  </r>
  <r>
    <s v="Mar"/>
    <s v="2024"/>
    <x v="8"/>
    <d v="2024-03-31T00:00:00"/>
    <s v="Y62"/>
    <s v="E40000014"/>
    <x v="5"/>
    <s v="QOP"/>
    <s v="E54000057"/>
    <x v="36"/>
    <s v="01D"/>
    <s v="E38000080"/>
    <s v="NHS Greater Manchester ICB - 01D"/>
    <x v="1"/>
    <s v="*"/>
  </r>
  <r>
    <s v="Mar"/>
    <s v="2024"/>
    <x v="8"/>
    <d v="2024-03-31T00:00:00"/>
    <s v="Y62"/>
    <s v="E40000014"/>
    <x v="5"/>
    <s v="QOP"/>
    <s v="E54000057"/>
    <x v="36"/>
    <s v="01D"/>
    <s v="E38000080"/>
    <s v="NHS Greater Manchester ICB - 01D"/>
    <x v="2"/>
    <n v="185"/>
  </r>
  <r>
    <s v="Mar"/>
    <s v="2024"/>
    <x v="8"/>
    <d v="2024-03-31T00:00:00"/>
    <s v="Y62"/>
    <s v="E40000014"/>
    <x v="5"/>
    <s v="QOP"/>
    <s v="E54000057"/>
    <x v="36"/>
    <s v="01D"/>
    <s v="E38000080"/>
    <s v="NHS Greater Manchester ICB - 01D"/>
    <x v="3"/>
    <n v="965"/>
  </r>
  <r>
    <s v="Mar"/>
    <s v="2024"/>
    <x v="8"/>
    <d v="2024-03-31T00:00:00"/>
    <s v="Y62"/>
    <s v="E40000014"/>
    <x v="5"/>
    <s v="QOP"/>
    <s v="E54000057"/>
    <x v="36"/>
    <s v="01D"/>
    <s v="E38000080"/>
    <s v="NHS Greater Manchester ICB - 01D"/>
    <x v="4"/>
    <n v="155"/>
  </r>
  <r>
    <s v="Mar"/>
    <s v="2024"/>
    <x v="8"/>
    <d v="2024-03-31T00:00:00"/>
    <s v="Y62"/>
    <s v="E40000014"/>
    <x v="5"/>
    <s v="QOP"/>
    <s v="E54000057"/>
    <x v="36"/>
    <s v="01D"/>
    <s v="E38000080"/>
    <s v="NHS Greater Manchester ICB - 01D"/>
    <x v="5"/>
    <n v="545"/>
  </r>
  <r>
    <s v="Mar"/>
    <s v="2024"/>
    <x v="8"/>
    <d v="2024-03-31T00:00:00"/>
    <s v="Y62"/>
    <s v="E40000014"/>
    <x v="5"/>
    <s v="QOP"/>
    <s v="E54000057"/>
    <x v="36"/>
    <s v="01G"/>
    <s v="E38000143"/>
    <s v="NHS Greater Manchester ICB - 01G"/>
    <x v="0"/>
    <s v="*"/>
  </r>
  <r>
    <s v="Mar"/>
    <s v="2024"/>
    <x v="8"/>
    <d v="2024-03-31T00:00:00"/>
    <s v="Y62"/>
    <s v="E40000014"/>
    <x v="5"/>
    <s v="QOP"/>
    <s v="E54000057"/>
    <x v="36"/>
    <s v="01G"/>
    <s v="E38000143"/>
    <s v="NHS Greater Manchester ICB - 01G"/>
    <x v="1"/>
    <s v="*"/>
  </r>
  <r>
    <s v="Mar"/>
    <s v="2024"/>
    <x v="8"/>
    <d v="2024-03-31T00:00:00"/>
    <s v="Y62"/>
    <s v="E40000014"/>
    <x v="5"/>
    <s v="QOP"/>
    <s v="E54000057"/>
    <x v="36"/>
    <s v="01G"/>
    <s v="E38000143"/>
    <s v="NHS Greater Manchester ICB - 01G"/>
    <x v="2"/>
    <n v="140"/>
  </r>
  <r>
    <s v="Mar"/>
    <s v="2024"/>
    <x v="8"/>
    <d v="2024-03-31T00:00:00"/>
    <s v="Y62"/>
    <s v="E40000014"/>
    <x v="5"/>
    <s v="QOP"/>
    <s v="E54000057"/>
    <x v="36"/>
    <s v="01G"/>
    <s v="E38000143"/>
    <s v="NHS Greater Manchester ICB - 01G"/>
    <x v="3"/>
    <n v="1085"/>
  </r>
  <r>
    <s v="Mar"/>
    <s v="2024"/>
    <x v="8"/>
    <d v="2024-03-31T00:00:00"/>
    <s v="Y62"/>
    <s v="E40000014"/>
    <x v="5"/>
    <s v="QOP"/>
    <s v="E54000057"/>
    <x v="36"/>
    <s v="01G"/>
    <s v="E38000143"/>
    <s v="NHS Greater Manchester ICB - 01G"/>
    <x v="4"/>
    <n v="125"/>
  </r>
  <r>
    <s v="Mar"/>
    <s v="2024"/>
    <x v="8"/>
    <d v="2024-03-31T00:00:00"/>
    <s v="Y62"/>
    <s v="E40000014"/>
    <x v="5"/>
    <s v="QOP"/>
    <s v="E54000057"/>
    <x v="36"/>
    <s v="01G"/>
    <s v="E38000143"/>
    <s v="NHS Greater Manchester ICB - 01G"/>
    <x v="5"/>
    <n v="630"/>
  </r>
  <r>
    <s v="Mar"/>
    <s v="2024"/>
    <x v="8"/>
    <d v="2024-03-31T00:00:00"/>
    <s v="Y62"/>
    <s v="E40000014"/>
    <x v="5"/>
    <s v="QOP"/>
    <s v="E54000057"/>
    <x v="36"/>
    <s v="01W"/>
    <s v="E38000174"/>
    <s v="NHS Greater Manchester ICB - 01W"/>
    <x v="0"/>
    <s v="*"/>
  </r>
  <r>
    <s v="Mar"/>
    <s v="2024"/>
    <x v="8"/>
    <d v="2024-03-31T00:00:00"/>
    <s v="Y62"/>
    <s v="E40000014"/>
    <x v="5"/>
    <s v="QOP"/>
    <s v="E54000057"/>
    <x v="36"/>
    <s v="01W"/>
    <s v="E38000174"/>
    <s v="NHS Greater Manchester ICB - 01W"/>
    <x v="1"/>
    <s v="*"/>
  </r>
  <r>
    <s v="Mar"/>
    <s v="2024"/>
    <x v="8"/>
    <d v="2024-03-31T00:00:00"/>
    <s v="Y62"/>
    <s v="E40000014"/>
    <x v="5"/>
    <s v="QOP"/>
    <s v="E54000057"/>
    <x v="36"/>
    <s v="01W"/>
    <s v="E38000174"/>
    <s v="NHS Greater Manchester ICB - 01W"/>
    <x v="2"/>
    <n v="180"/>
  </r>
  <r>
    <s v="Mar"/>
    <s v="2024"/>
    <x v="8"/>
    <d v="2024-03-31T00:00:00"/>
    <s v="Y62"/>
    <s v="E40000014"/>
    <x v="5"/>
    <s v="QOP"/>
    <s v="E54000057"/>
    <x v="36"/>
    <s v="01W"/>
    <s v="E38000174"/>
    <s v="NHS Greater Manchester ICB - 01W"/>
    <x v="3"/>
    <n v="1590"/>
  </r>
  <r>
    <s v="Mar"/>
    <s v="2024"/>
    <x v="8"/>
    <d v="2024-03-31T00:00:00"/>
    <s v="Y62"/>
    <s v="E40000014"/>
    <x v="5"/>
    <s v="QOP"/>
    <s v="E54000057"/>
    <x v="36"/>
    <s v="01W"/>
    <s v="E38000174"/>
    <s v="NHS Greater Manchester ICB - 01W"/>
    <x v="4"/>
    <n v="485"/>
  </r>
  <r>
    <s v="Mar"/>
    <s v="2024"/>
    <x v="8"/>
    <d v="2024-03-31T00:00:00"/>
    <s v="Y62"/>
    <s v="E40000014"/>
    <x v="5"/>
    <s v="QOP"/>
    <s v="E54000057"/>
    <x v="36"/>
    <s v="01W"/>
    <s v="E38000174"/>
    <s v="NHS Greater Manchester ICB - 01W"/>
    <x v="5"/>
    <n v="955"/>
  </r>
  <r>
    <s v="Mar"/>
    <s v="2024"/>
    <x v="8"/>
    <d v="2024-03-31T00:00:00"/>
    <s v="Y62"/>
    <s v="E40000014"/>
    <x v="5"/>
    <s v="QOP"/>
    <s v="E54000057"/>
    <x v="36"/>
    <s v="01Y"/>
    <s v="E38000263"/>
    <s v="NHS Greater Manchester ICB - 01Y"/>
    <x v="0"/>
    <s v="*"/>
  </r>
  <r>
    <s v="Mar"/>
    <s v="2024"/>
    <x v="8"/>
    <d v="2024-03-31T00:00:00"/>
    <s v="Y62"/>
    <s v="E40000014"/>
    <x v="5"/>
    <s v="QOP"/>
    <s v="E54000057"/>
    <x v="36"/>
    <s v="01Y"/>
    <s v="E38000263"/>
    <s v="NHS Greater Manchester ICB - 01Y"/>
    <x v="1"/>
    <s v="*"/>
  </r>
  <r>
    <s v="Mar"/>
    <s v="2024"/>
    <x v="8"/>
    <d v="2024-03-31T00:00:00"/>
    <s v="Y62"/>
    <s v="E40000014"/>
    <x v="5"/>
    <s v="QOP"/>
    <s v="E54000057"/>
    <x v="36"/>
    <s v="01Y"/>
    <s v="E38000263"/>
    <s v="NHS Greater Manchester ICB - 01Y"/>
    <x v="2"/>
    <n v="55"/>
  </r>
  <r>
    <s v="Mar"/>
    <s v="2024"/>
    <x v="8"/>
    <d v="2024-03-31T00:00:00"/>
    <s v="Y62"/>
    <s v="E40000014"/>
    <x v="5"/>
    <s v="QOP"/>
    <s v="E54000057"/>
    <x v="36"/>
    <s v="01Y"/>
    <s v="E38000263"/>
    <s v="NHS Greater Manchester ICB - 01Y"/>
    <x v="3"/>
    <n v="755"/>
  </r>
  <r>
    <s v="Mar"/>
    <s v="2024"/>
    <x v="8"/>
    <d v="2024-03-31T00:00:00"/>
    <s v="Y62"/>
    <s v="E40000014"/>
    <x v="5"/>
    <s v="QOP"/>
    <s v="E54000057"/>
    <x v="36"/>
    <s v="01Y"/>
    <s v="E38000263"/>
    <s v="NHS Greater Manchester ICB - 01Y"/>
    <x v="4"/>
    <n v="330"/>
  </r>
  <r>
    <s v="Mar"/>
    <s v="2024"/>
    <x v="8"/>
    <d v="2024-03-31T00:00:00"/>
    <s v="Y62"/>
    <s v="E40000014"/>
    <x v="5"/>
    <s v="QOP"/>
    <s v="E54000057"/>
    <x v="36"/>
    <s v="01Y"/>
    <s v="E38000263"/>
    <s v="NHS Greater Manchester ICB - 01Y"/>
    <x v="5"/>
    <n v="625"/>
  </r>
  <r>
    <s v="Mar"/>
    <s v="2024"/>
    <x v="8"/>
    <d v="2024-03-31T00:00:00"/>
    <s v="Y62"/>
    <s v="E40000014"/>
    <x v="5"/>
    <s v="QOP"/>
    <s v="E54000057"/>
    <x v="36"/>
    <s v="02A"/>
    <s v="E38000187"/>
    <s v="NHS Greater Manchester ICB - 02A"/>
    <x v="0"/>
    <s v="*"/>
  </r>
  <r>
    <s v="Mar"/>
    <s v="2024"/>
    <x v="8"/>
    <d v="2024-03-31T00:00:00"/>
    <s v="Y62"/>
    <s v="E40000014"/>
    <x v="5"/>
    <s v="QOP"/>
    <s v="E54000057"/>
    <x v="36"/>
    <s v="02A"/>
    <s v="E38000187"/>
    <s v="NHS Greater Manchester ICB - 02A"/>
    <x v="1"/>
    <s v="*"/>
  </r>
  <r>
    <s v="Mar"/>
    <s v="2024"/>
    <x v="8"/>
    <d v="2024-03-31T00:00:00"/>
    <s v="Y62"/>
    <s v="E40000014"/>
    <x v="5"/>
    <s v="QOP"/>
    <s v="E54000057"/>
    <x v="36"/>
    <s v="02A"/>
    <s v="E38000187"/>
    <s v="NHS Greater Manchester ICB - 02A"/>
    <x v="2"/>
    <n v="130"/>
  </r>
  <r>
    <s v="Mar"/>
    <s v="2024"/>
    <x v="8"/>
    <d v="2024-03-31T00:00:00"/>
    <s v="Y62"/>
    <s v="E40000014"/>
    <x v="5"/>
    <s v="QOP"/>
    <s v="E54000057"/>
    <x v="36"/>
    <s v="02A"/>
    <s v="E38000187"/>
    <s v="NHS Greater Manchester ICB - 02A"/>
    <x v="3"/>
    <n v="1115"/>
  </r>
  <r>
    <s v="Mar"/>
    <s v="2024"/>
    <x v="8"/>
    <d v="2024-03-31T00:00:00"/>
    <s v="Y62"/>
    <s v="E40000014"/>
    <x v="5"/>
    <s v="QOP"/>
    <s v="E54000057"/>
    <x v="36"/>
    <s v="02A"/>
    <s v="E38000187"/>
    <s v="NHS Greater Manchester ICB - 02A"/>
    <x v="4"/>
    <n v="135"/>
  </r>
  <r>
    <s v="Mar"/>
    <s v="2024"/>
    <x v="8"/>
    <d v="2024-03-31T00:00:00"/>
    <s v="Y62"/>
    <s v="E40000014"/>
    <x v="5"/>
    <s v="QOP"/>
    <s v="E54000057"/>
    <x v="36"/>
    <s v="02A"/>
    <s v="E38000187"/>
    <s v="NHS Greater Manchester ICB - 02A"/>
    <x v="5"/>
    <n v="530"/>
  </r>
  <r>
    <s v="Mar"/>
    <s v="2024"/>
    <x v="8"/>
    <d v="2024-03-31T00:00:00"/>
    <s v="Y62"/>
    <s v="E40000014"/>
    <x v="5"/>
    <s v="QOP"/>
    <s v="E54000057"/>
    <x v="36"/>
    <s v="02H"/>
    <s v="E38000205"/>
    <s v="NHS Greater Manchester ICB - 02H"/>
    <x v="0"/>
    <s v="*"/>
  </r>
  <r>
    <s v="Mar"/>
    <s v="2024"/>
    <x v="8"/>
    <d v="2024-03-31T00:00:00"/>
    <s v="Y62"/>
    <s v="E40000014"/>
    <x v="5"/>
    <s v="QOP"/>
    <s v="E54000057"/>
    <x v="36"/>
    <s v="02H"/>
    <s v="E38000205"/>
    <s v="NHS Greater Manchester ICB - 02H"/>
    <x v="1"/>
    <s v="*"/>
  </r>
  <r>
    <s v="Mar"/>
    <s v="2024"/>
    <x v="8"/>
    <d v="2024-03-31T00:00:00"/>
    <s v="Y62"/>
    <s v="E40000014"/>
    <x v="5"/>
    <s v="QOP"/>
    <s v="E54000057"/>
    <x v="36"/>
    <s v="02H"/>
    <s v="E38000205"/>
    <s v="NHS Greater Manchester ICB - 02H"/>
    <x v="2"/>
    <n v="275"/>
  </r>
  <r>
    <s v="Mar"/>
    <s v="2024"/>
    <x v="8"/>
    <d v="2024-03-31T00:00:00"/>
    <s v="Y62"/>
    <s v="E40000014"/>
    <x v="5"/>
    <s v="QOP"/>
    <s v="E54000057"/>
    <x v="36"/>
    <s v="02H"/>
    <s v="E38000205"/>
    <s v="NHS Greater Manchester ICB - 02H"/>
    <x v="3"/>
    <n v="1285"/>
  </r>
  <r>
    <s v="Mar"/>
    <s v="2024"/>
    <x v="8"/>
    <d v="2024-03-31T00:00:00"/>
    <s v="Y62"/>
    <s v="E40000014"/>
    <x v="5"/>
    <s v="QOP"/>
    <s v="E54000057"/>
    <x v="36"/>
    <s v="02H"/>
    <s v="E38000205"/>
    <s v="NHS Greater Manchester ICB - 02H"/>
    <x v="4"/>
    <n v="650"/>
  </r>
  <r>
    <s v="Mar"/>
    <s v="2024"/>
    <x v="8"/>
    <d v="2024-03-31T00:00:00"/>
    <s v="Y62"/>
    <s v="E40000014"/>
    <x v="5"/>
    <s v="QOP"/>
    <s v="E54000057"/>
    <x v="36"/>
    <s v="02H"/>
    <s v="E38000205"/>
    <s v="NHS Greater Manchester ICB - 02H"/>
    <x v="5"/>
    <n v="845"/>
  </r>
  <r>
    <s v="Mar"/>
    <s v="2024"/>
    <x v="8"/>
    <d v="2024-03-31T00:00:00"/>
    <s v="Y62"/>
    <s v="E40000014"/>
    <x v="5"/>
    <s v="QOP"/>
    <s v="E54000057"/>
    <x v="36"/>
    <s v="14L"/>
    <s v="E38000217"/>
    <s v="NHS Greater Manchester ICB - 14L"/>
    <x v="0"/>
    <s v="*"/>
  </r>
  <r>
    <s v="Mar"/>
    <s v="2024"/>
    <x v="8"/>
    <d v="2024-03-31T00:00:00"/>
    <s v="Y62"/>
    <s v="E40000014"/>
    <x v="5"/>
    <s v="QOP"/>
    <s v="E54000057"/>
    <x v="36"/>
    <s v="14L"/>
    <s v="E38000217"/>
    <s v="NHS Greater Manchester ICB - 14L"/>
    <x v="1"/>
    <s v="*"/>
  </r>
  <r>
    <s v="Mar"/>
    <s v="2024"/>
    <x v="8"/>
    <d v="2024-03-31T00:00:00"/>
    <s v="Y62"/>
    <s v="E40000014"/>
    <x v="5"/>
    <s v="QOP"/>
    <s v="E54000057"/>
    <x v="36"/>
    <s v="14L"/>
    <s v="E38000217"/>
    <s v="NHS Greater Manchester ICB - 14L"/>
    <x v="2"/>
    <n v="255"/>
  </r>
  <r>
    <s v="Mar"/>
    <s v="2024"/>
    <x v="8"/>
    <d v="2024-03-31T00:00:00"/>
    <s v="Y62"/>
    <s v="E40000014"/>
    <x v="5"/>
    <s v="QOP"/>
    <s v="E54000057"/>
    <x v="36"/>
    <s v="14L"/>
    <s v="E38000217"/>
    <s v="NHS Greater Manchester ICB - 14L"/>
    <x v="3"/>
    <n v="1475"/>
  </r>
  <r>
    <s v="Mar"/>
    <s v="2024"/>
    <x v="8"/>
    <d v="2024-03-31T00:00:00"/>
    <s v="Y62"/>
    <s v="E40000014"/>
    <x v="5"/>
    <s v="QOP"/>
    <s v="E54000057"/>
    <x v="36"/>
    <s v="14L"/>
    <s v="E38000217"/>
    <s v="NHS Greater Manchester ICB - 14L"/>
    <x v="4"/>
    <n v="535"/>
  </r>
  <r>
    <s v="Mar"/>
    <s v="2024"/>
    <x v="8"/>
    <d v="2024-03-31T00:00:00"/>
    <s v="Y62"/>
    <s v="E40000014"/>
    <x v="5"/>
    <s v="QOP"/>
    <s v="E54000057"/>
    <x v="36"/>
    <s v="14L"/>
    <s v="E38000217"/>
    <s v="NHS Greater Manchester ICB - 14L"/>
    <x v="5"/>
    <n v="575"/>
  </r>
  <r>
    <s v="Mar"/>
    <s v="2024"/>
    <x v="8"/>
    <d v="2024-03-31T00:00:00"/>
    <s v="Y62"/>
    <s v="E40000014"/>
    <x v="5"/>
    <s v="QYG"/>
    <s v="E54000008"/>
    <x v="37"/>
    <s v="01F"/>
    <s v="E38000068"/>
    <s v="NHS Cheshire and Merseyside ICB - 01F"/>
    <x v="0"/>
    <s v="*"/>
  </r>
  <r>
    <s v="Mar"/>
    <s v="2024"/>
    <x v="8"/>
    <d v="2024-03-31T00:00:00"/>
    <s v="Y62"/>
    <s v="E40000014"/>
    <x v="5"/>
    <s v="QYG"/>
    <s v="E54000008"/>
    <x v="37"/>
    <s v="01F"/>
    <s v="E38000068"/>
    <s v="NHS Cheshire and Merseyside ICB - 01F"/>
    <x v="1"/>
    <s v="*"/>
  </r>
  <r>
    <s v="Mar"/>
    <s v="2024"/>
    <x v="8"/>
    <d v="2024-03-31T00:00:00"/>
    <s v="Y62"/>
    <s v="E40000014"/>
    <x v="5"/>
    <s v="QYG"/>
    <s v="E54000008"/>
    <x v="37"/>
    <s v="01F"/>
    <s v="E38000068"/>
    <s v="NHS Cheshire and Merseyside ICB - 01F"/>
    <x v="2"/>
    <n v="35"/>
  </r>
  <r>
    <s v="Mar"/>
    <s v="2024"/>
    <x v="8"/>
    <d v="2024-03-31T00:00:00"/>
    <s v="Y62"/>
    <s v="E40000014"/>
    <x v="5"/>
    <s v="QYG"/>
    <s v="E54000008"/>
    <x v="37"/>
    <s v="01F"/>
    <s v="E38000068"/>
    <s v="NHS Cheshire and Merseyside ICB - 01F"/>
    <x v="3"/>
    <n v="670"/>
  </r>
  <r>
    <s v="Mar"/>
    <s v="2024"/>
    <x v="8"/>
    <d v="2024-03-31T00:00:00"/>
    <s v="Y62"/>
    <s v="E40000014"/>
    <x v="5"/>
    <s v="QYG"/>
    <s v="E54000008"/>
    <x v="37"/>
    <s v="01F"/>
    <s v="E38000068"/>
    <s v="NHS Cheshire and Merseyside ICB - 01F"/>
    <x v="4"/>
    <n v="45"/>
  </r>
  <r>
    <s v="Mar"/>
    <s v="2024"/>
    <x v="8"/>
    <d v="2024-03-31T00:00:00"/>
    <s v="Y62"/>
    <s v="E40000014"/>
    <x v="5"/>
    <s v="QYG"/>
    <s v="E54000008"/>
    <x v="37"/>
    <s v="01F"/>
    <s v="E38000068"/>
    <s v="NHS Cheshire and Merseyside ICB - 01F"/>
    <x v="5"/>
    <n v="260"/>
  </r>
  <r>
    <s v="Mar"/>
    <s v="2024"/>
    <x v="8"/>
    <d v="2024-03-31T00:00:00"/>
    <s v="Y62"/>
    <s v="E40000014"/>
    <x v="5"/>
    <s v="QYG"/>
    <s v="E54000008"/>
    <x v="37"/>
    <s v="01J"/>
    <s v="E38000091"/>
    <s v="NHS Cheshire and Merseyside ICB - 01J"/>
    <x v="0"/>
    <s v="*"/>
  </r>
  <r>
    <s v="Mar"/>
    <s v="2024"/>
    <x v="8"/>
    <d v="2024-03-31T00:00:00"/>
    <s v="Y62"/>
    <s v="E40000014"/>
    <x v="5"/>
    <s v="QYG"/>
    <s v="E54000008"/>
    <x v="37"/>
    <s v="01J"/>
    <s v="E38000091"/>
    <s v="NHS Cheshire and Merseyside ICB - 01J"/>
    <x v="1"/>
    <s v="*"/>
  </r>
  <r>
    <s v="Mar"/>
    <s v="2024"/>
    <x v="8"/>
    <d v="2024-03-31T00:00:00"/>
    <s v="Y62"/>
    <s v="E40000014"/>
    <x v="5"/>
    <s v="QYG"/>
    <s v="E54000008"/>
    <x v="37"/>
    <s v="01J"/>
    <s v="E38000091"/>
    <s v="NHS Cheshire and Merseyside ICB - 01J"/>
    <x v="2"/>
    <n v="140"/>
  </r>
  <r>
    <s v="Mar"/>
    <s v="2024"/>
    <x v="8"/>
    <d v="2024-03-31T00:00:00"/>
    <s v="Y62"/>
    <s v="E40000014"/>
    <x v="5"/>
    <s v="QYG"/>
    <s v="E54000008"/>
    <x v="37"/>
    <s v="01J"/>
    <s v="E38000091"/>
    <s v="NHS Cheshire and Merseyside ICB - 01J"/>
    <x v="3"/>
    <n v="630"/>
  </r>
  <r>
    <s v="Mar"/>
    <s v="2024"/>
    <x v="8"/>
    <d v="2024-03-31T00:00:00"/>
    <s v="Y62"/>
    <s v="E40000014"/>
    <x v="5"/>
    <s v="QYG"/>
    <s v="E54000008"/>
    <x v="37"/>
    <s v="01J"/>
    <s v="E38000091"/>
    <s v="NHS Cheshire and Merseyside ICB - 01J"/>
    <x v="4"/>
    <n v="75"/>
  </r>
  <r>
    <s v="Mar"/>
    <s v="2024"/>
    <x v="8"/>
    <d v="2024-03-31T00:00:00"/>
    <s v="Y62"/>
    <s v="E40000014"/>
    <x v="5"/>
    <s v="QYG"/>
    <s v="E54000008"/>
    <x v="37"/>
    <s v="01J"/>
    <s v="E38000091"/>
    <s v="NHS Cheshire and Merseyside ICB - 01J"/>
    <x v="5"/>
    <n v="210"/>
  </r>
  <r>
    <s v="Mar"/>
    <s v="2024"/>
    <x v="8"/>
    <d v="2024-03-31T00:00:00"/>
    <s v="Y62"/>
    <s v="E40000014"/>
    <x v="5"/>
    <s v="QYG"/>
    <s v="E54000008"/>
    <x v="37"/>
    <s v="01T"/>
    <s v="E38000161"/>
    <s v="NHS Cheshire and Merseyside ICB - 01T"/>
    <x v="0"/>
    <s v="*"/>
  </r>
  <r>
    <s v="Mar"/>
    <s v="2024"/>
    <x v="8"/>
    <d v="2024-03-31T00:00:00"/>
    <s v="Y62"/>
    <s v="E40000014"/>
    <x v="5"/>
    <s v="QYG"/>
    <s v="E54000008"/>
    <x v="37"/>
    <s v="01T"/>
    <s v="E38000161"/>
    <s v="NHS Cheshire and Merseyside ICB - 01T"/>
    <x v="1"/>
    <s v="*"/>
  </r>
  <r>
    <s v="Mar"/>
    <s v="2024"/>
    <x v="8"/>
    <d v="2024-03-31T00:00:00"/>
    <s v="Y62"/>
    <s v="E40000014"/>
    <x v="5"/>
    <s v="QYG"/>
    <s v="E54000008"/>
    <x v="37"/>
    <s v="01T"/>
    <s v="E38000161"/>
    <s v="NHS Cheshire and Merseyside ICB - 01T"/>
    <x v="2"/>
    <n v="100"/>
  </r>
  <r>
    <s v="Mar"/>
    <s v="2024"/>
    <x v="8"/>
    <d v="2024-03-31T00:00:00"/>
    <s v="Y62"/>
    <s v="E40000014"/>
    <x v="5"/>
    <s v="QYG"/>
    <s v="E54000008"/>
    <x v="37"/>
    <s v="01T"/>
    <s v="E38000161"/>
    <s v="NHS Cheshire and Merseyside ICB - 01T"/>
    <x v="3"/>
    <n v="750"/>
  </r>
  <r>
    <s v="Mar"/>
    <s v="2024"/>
    <x v="8"/>
    <d v="2024-03-31T00:00:00"/>
    <s v="Y62"/>
    <s v="E40000014"/>
    <x v="5"/>
    <s v="QYG"/>
    <s v="E54000008"/>
    <x v="37"/>
    <s v="01T"/>
    <s v="E38000161"/>
    <s v="NHS Cheshire and Merseyside ICB - 01T"/>
    <x v="4"/>
    <n v="85"/>
  </r>
  <r>
    <s v="Mar"/>
    <s v="2024"/>
    <x v="8"/>
    <d v="2024-03-31T00:00:00"/>
    <s v="Y62"/>
    <s v="E40000014"/>
    <x v="5"/>
    <s v="QYG"/>
    <s v="E54000008"/>
    <x v="37"/>
    <s v="01T"/>
    <s v="E38000161"/>
    <s v="NHS Cheshire and Merseyside ICB - 01T"/>
    <x v="5"/>
    <n v="290"/>
  </r>
  <r>
    <s v="Mar"/>
    <s v="2024"/>
    <x v="8"/>
    <d v="2024-03-31T00:00:00"/>
    <s v="Y62"/>
    <s v="E40000014"/>
    <x v="5"/>
    <s v="QYG"/>
    <s v="E54000008"/>
    <x v="37"/>
    <s v="01V"/>
    <s v="E38000170"/>
    <s v="NHS Cheshire and Merseyside ICB - 01V"/>
    <x v="0"/>
    <s v="*"/>
  </r>
  <r>
    <s v="Mar"/>
    <s v="2024"/>
    <x v="8"/>
    <d v="2024-03-31T00:00:00"/>
    <s v="Y62"/>
    <s v="E40000014"/>
    <x v="5"/>
    <s v="QYG"/>
    <s v="E54000008"/>
    <x v="37"/>
    <s v="01V"/>
    <s v="E38000170"/>
    <s v="NHS Cheshire and Merseyside ICB - 01V"/>
    <x v="1"/>
    <s v="*"/>
  </r>
  <r>
    <s v="Mar"/>
    <s v="2024"/>
    <x v="8"/>
    <d v="2024-03-31T00:00:00"/>
    <s v="Y62"/>
    <s v="E40000014"/>
    <x v="5"/>
    <s v="QYG"/>
    <s v="E54000008"/>
    <x v="37"/>
    <s v="01V"/>
    <s v="E38000170"/>
    <s v="NHS Cheshire and Merseyside ICB - 01V"/>
    <x v="2"/>
    <n v="335"/>
  </r>
  <r>
    <s v="Mar"/>
    <s v="2024"/>
    <x v="8"/>
    <d v="2024-03-31T00:00:00"/>
    <s v="Y62"/>
    <s v="E40000014"/>
    <x v="5"/>
    <s v="QYG"/>
    <s v="E54000008"/>
    <x v="37"/>
    <s v="01V"/>
    <s v="E38000170"/>
    <s v="NHS Cheshire and Merseyside ICB - 01V"/>
    <x v="3"/>
    <n v="855"/>
  </r>
  <r>
    <s v="Mar"/>
    <s v="2024"/>
    <x v="8"/>
    <d v="2024-03-31T00:00:00"/>
    <s v="Y62"/>
    <s v="E40000014"/>
    <x v="5"/>
    <s v="QYG"/>
    <s v="E54000008"/>
    <x v="37"/>
    <s v="01V"/>
    <s v="E38000170"/>
    <s v="NHS Cheshire and Merseyside ICB - 01V"/>
    <x v="4"/>
    <n v="85"/>
  </r>
  <r>
    <s v="Mar"/>
    <s v="2024"/>
    <x v="8"/>
    <d v="2024-03-31T00:00:00"/>
    <s v="Y62"/>
    <s v="E40000014"/>
    <x v="5"/>
    <s v="QYG"/>
    <s v="E54000008"/>
    <x v="37"/>
    <s v="01V"/>
    <s v="E38000170"/>
    <s v="NHS Cheshire and Merseyside ICB - 01V"/>
    <x v="5"/>
    <n v="480"/>
  </r>
  <r>
    <s v="Mar"/>
    <s v="2024"/>
    <x v="8"/>
    <d v="2024-03-31T00:00:00"/>
    <s v="Y62"/>
    <s v="E40000014"/>
    <x v="5"/>
    <s v="QYG"/>
    <s v="E54000008"/>
    <x v="37"/>
    <s v="01X"/>
    <s v="E38000172"/>
    <s v="NHS Cheshire and Merseyside ICB - 01X"/>
    <x v="0"/>
    <s v="*"/>
  </r>
  <r>
    <s v="Mar"/>
    <s v="2024"/>
    <x v="8"/>
    <d v="2024-03-31T00:00:00"/>
    <s v="Y62"/>
    <s v="E40000014"/>
    <x v="5"/>
    <s v="QYG"/>
    <s v="E54000008"/>
    <x v="37"/>
    <s v="01X"/>
    <s v="E38000172"/>
    <s v="NHS Cheshire and Merseyside ICB - 01X"/>
    <x v="1"/>
    <s v="*"/>
  </r>
  <r>
    <s v="Mar"/>
    <s v="2024"/>
    <x v="8"/>
    <d v="2024-03-31T00:00:00"/>
    <s v="Y62"/>
    <s v="E40000014"/>
    <x v="5"/>
    <s v="QYG"/>
    <s v="E54000008"/>
    <x v="37"/>
    <s v="01X"/>
    <s v="E38000172"/>
    <s v="NHS Cheshire and Merseyside ICB - 01X"/>
    <x v="2"/>
    <n v="100"/>
  </r>
  <r>
    <s v="Mar"/>
    <s v="2024"/>
    <x v="8"/>
    <d v="2024-03-31T00:00:00"/>
    <s v="Y62"/>
    <s v="E40000014"/>
    <x v="5"/>
    <s v="QYG"/>
    <s v="E54000008"/>
    <x v="37"/>
    <s v="01X"/>
    <s v="E38000172"/>
    <s v="NHS Cheshire and Merseyside ICB - 01X"/>
    <x v="3"/>
    <n v="960"/>
  </r>
  <r>
    <s v="Mar"/>
    <s v="2024"/>
    <x v="8"/>
    <d v="2024-03-31T00:00:00"/>
    <s v="Y62"/>
    <s v="E40000014"/>
    <x v="5"/>
    <s v="QYG"/>
    <s v="E54000008"/>
    <x v="37"/>
    <s v="01X"/>
    <s v="E38000172"/>
    <s v="NHS Cheshire and Merseyside ICB - 01X"/>
    <x v="4"/>
    <n v="280"/>
  </r>
  <r>
    <s v="Mar"/>
    <s v="2024"/>
    <x v="8"/>
    <d v="2024-03-31T00:00:00"/>
    <s v="Y62"/>
    <s v="E40000014"/>
    <x v="5"/>
    <s v="QYG"/>
    <s v="E54000008"/>
    <x v="37"/>
    <s v="01X"/>
    <s v="E38000172"/>
    <s v="NHS Cheshire and Merseyside ICB - 01X"/>
    <x v="5"/>
    <n v="555"/>
  </r>
  <r>
    <s v="Mar"/>
    <s v="2024"/>
    <x v="8"/>
    <d v="2024-03-31T00:00:00"/>
    <s v="Y62"/>
    <s v="E40000014"/>
    <x v="5"/>
    <s v="QYG"/>
    <s v="E54000008"/>
    <x v="37"/>
    <s v="02E"/>
    <s v="E38000194"/>
    <s v="NHS Cheshire and Merseyside ICB - 02E"/>
    <x v="0"/>
    <s v="*"/>
  </r>
  <r>
    <s v="Mar"/>
    <s v="2024"/>
    <x v="8"/>
    <d v="2024-03-31T00:00:00"/>
    <s v="Y62"/>
    <s v="E40000014"/>
    <x v="5"/>
    <s v="QYG"/>
    <s v="E54000008"/>
    <x v="37"/>
    <s v="02E"/>
    <s v="E38000194"/>
    <s v="NHS Cheshire and Merseyside ICB - 02E"/>
    <x v="1"/>
    <s v="*"/>
  </r>
  <r>
    <s v="Mar"/>
    <s v="2024"/>
    <x v="8"/>
    <d v="2024-03-31T00:00:00"/>
    <s v="Y62"/>
    <s v="E40000014"/>
    <x v="5"/>
    <s v="QYG"/>
    <s v="E54000008"/>
    <x v="37"/>
    <s v="02E"/>
    <s v="E38000194"/>
    <s v="NHS Cheshire and Merseyside ICB - 02E"/>
    <x v="2"/>
    <n v="215"/>
  </r>
  <r>
    <s v="Mar"/>
    <s v="2024"/>
    <x v="8"/>
    <d v="2024-03-31T00:00:00"/>
    <s v="Y62"/>
    <s v="E40000014"/>
    <x v="5"/>
    <s v="QYG"/>
    <s v="E54000008"/>
    <x v="37"/>
    <s v="02E"/>
    <s v="E38000194"/>
    <s v="NHS Cheshire and Merseyside ICB - 02E"/>
    <x v="3"/>
    <n v="755"/>
  </r>
  <r>
    <s v="Mar"/>
    <s v="2024"/>
    <x v="8"/>
    <d v="2024-03-31T00:00:00"/>
    <s v="Y62"/>
    <s v="E40000014"/>
    <x v="5"/>
    <s v="QYG"/>
    <s v="E54000008"/>
    <x v="37"/>
    <s v="02E"/>
    <s v="E38000194"/>
    <s v="NHS Cheshire and Merseyside ICB - 02E"/>
    <x v="4"/>
    <n v="375"/>
  </r>
  <r>
    <s v="Mar"/>
    <s v="2024"/>
    <x v="8"/>
    <d v="2024-03-31T00:00:00"/>
    <s v="Y62"/>
    <s v="E40000014"/>
    <x v="5"/>
    <s v="QYG"/>
    <s v="E54000008"/>
    <x v="37"/>
    <s v="02E"/>
    <s v="E38000194"/>
    <s v="NHS Cheshire and Merseyside ICB - 02E"/>
    <x v="5"/>
    <n v="720"/>
  </r>
  <r>
    <s v="Mar"/>
    <s v="2024"/>
    <x v="8"/>
    <d v="2024-03-31T00:00:00"/>
    <s v="Y62"/>
    <s v="E40000014"/>
    <x v="5"/>
    <s v="QYG"/>
    <s v="E54000008"/>
    <x v="37"/>
    <s v="12F"/>
    <s v="E38000208"/>
    <s v="NHS Cheshire and Merseyside ICB - 12F"/>
    <x v="0"/>
    <s v="*"/>
  </r>
  <r>
    <s v="Mar"/>
    <s v="2024"/>
    <x v="8"/>
    <d v="2024-03-31T00:00:00"/>
    <s v="Y62"/>
    <s v="E40000014"/>
    <x v="5"/>
    <s v="QYG"/>
    <s v="E54000008"/>
    <x v="37"/>
    <s v="12F"/>
    <s v="E38000208"/>
    <s v="NHS Cheshire and Merseyside ICB - 12F"/>
    <x v="1"/>
    <s v="*"/>
  </r>
  <r>
    <s v="Mar"/>
    <s v="2024"/>
    <x v="8"/>
    <d v="2024-03-31T00:00:00"/>
    <s v="Y62"/>
    <s v="E40000014"/>
    <x v="5"/>
    <s v="QYG"/>
    <s v="E54000008"/>
    <x v="37"/>
    <s v="12F"/>
    <s v="E38000208"/>
    <s v="NHS Cheshire and Merseyside ICB - 12F"/>
    <x v="2"/>
    <n v="215"/>
  </r>
  <r>
    <s v="Mar"/>
    <s v="2024"/>
    <x v="8"/>
    <d v="2024-03-31T00:00:00"/>
    <s v="Y62"/>
    <s v="E40000014"/>
    <x v="5"/>
    <s v="QYG"/>
    <s v="E54000008"/>
    <x v="37"/>
    <s v="12F"/>
    <s v="E38000208"/>
    <s v="NHS Cheshire and Merseyside ICB - 12F"/>
    <x v="3"/>
    <n v="1685"/>
  </r>
  <r>
    <s v="Mar"/>
    <s v="2024"/>
    <x v="8"/>
    <d v="2024-03-31T00:00:00"/>
    <s v="Y62"/>
    <s v="E40000014"/>
    <x v="5"/>
    <s v="QYG"/>
    <s v="E54000008"/>
    <x v="37"/>
    <s v="12F"/>
    <s v="E38000208"/>
    <s v="NHS Cheshire and Merseyside ICB - 12F"/>
    <x v="4"/>
    <n v="385"/>
  </r>
  <r>
    <s v="Mar"/>
    <s v="2024"/>
    <x v="8"/>
    <d v="2024-03-31T00:00:00"/>
    <s v="Y62"/>
    <s v="E40000014"/>
    <x v="5"/>
    <s v="QYG"/>
    <s v="E54000008"/>
    <x v="37"/>
    <s v="12F"/>
    <s v="E38000208"/>
    <s v="NHS Cheshire and Merseyside ICB - 12F"/>
    <x v="5"/>
    <n v="1030"/>
  </r>
  <r>
    <s v="Mar"/>
    <s v="2024"/>
    <x v="8"/>
    <d v="2024-03-31T00:00:00"/>
    <s v="Y62"/>
    <s v="E40000014"/>
    <x v="5"/>
    <s v="QYG"/>
    <s v="E54000008"/>
    <x v="37"/>
    <s v="27D"/>
    <s v="E38000233"/>
    <s v="NHS Cheshire and Merseyside ICB - 27D"/>
    <x v="0"/>
    <s v="*"/>
  </r>
  <r>
    <s v="Mar"/>
    <s v="2024"/>
    <x v="8"/>
    <d v="2024-03-31T00:00:00"/>
    <s v="Y62"/>
    <s v="E40000014"/>
    <x v="5"/>
    <s v="QYG"/>
    <s v="E54000008"/>
    <x v="37"/>
    <s v="27D"/>
    <s v="E38000233"/>
    <s v="NHS Cheshire and Merseyside ICB - 27D"/>
    <x v="1"/>
    <s v="*"/>
  </r>
  <r>
    <s v="Mar"/>
    <s v="2024"/>
    <x v="8"/>
    <d v="2024-03-31T00:00:00"/>
    <s v="Y62"/>
    <s v="E40000014"/>
    <x v="5"/>
    <s v="QYG"/>
    <s v="E54000008"/>
    <x v="37"/>
    <s v="27D"/>
    <s v="E38000233"/>
    <s v="NHS Cheshire and Merseyside ICB - 27D"/>
    <x v="2"/>
    <n v="1340"/>
  </r>
  <r>
    <s v="Mar"/>
    <s v="2024"/>
    <x v="8"/>
    <d v="2024-03-31T00:00:00"/>
    <s v="Y62"/>
    <s v="E40000014"/>
    <x v="5"/>
    <s v="QYG"/>
    <s v="E54000008"/>
    <x v="37"/>
    <s v="27D"/>
    <s v="E38000233"/>
    <s v="NHS Cheshire and Merseyside ICB - 27D"/>
    <x v="3"/>
    <n v="3830"/>
  </r>
  <r>
    <s v="Mar"/>
    <s v="2024"/>
    <x v="8"/>
    <d v="2024-03-31T00:00:00"/>
    <s v="Y62"/>
    <s v="E40000014"/>
    <x v="5"/>
    <s v="QYG"/>
    <s v="E54000008"/>
    <x v="37"/>
    <s v="27D"/>
    <s v="E38000233"/>
    <s v="NHS Cheshire and Merseyside ICB - 27D"/>
    <x v="4"/>
    <n v="980"/>
  </r>
  <r>
    <s v="Mar"/>
    <s v="2024"/>
    <x v="8"/>
    <d v="2024-03-31T00:00:00"/>
    <s v="Y62"/>
    <s v="E40000014"/>
    <x v="5"/>
    <s v="QYG"/>
    <s v="E54000008"/>
    <x v="37"/>
    <s v="27D"/>
    <s v="E38000233"/>
    <s v="NHS Cheshire and Merseyside ICB - 27D"/>
    <x v="5"/>
    <n v="1790"/>
  </r>
  <r>
    <s v="Mar"/>
    <s v="2024"/>
    <x v="8"/>
    <d v="2024-03-31T00:00:00"/>
    <s v="Y62"/>
    <s v="E40000014"/>
    <x v="5"/>
    <s v="QYG"/>
    <s v="E54000008"/>
    <x v="37"/>
    <s v="99A"/>
    <s v="E38000101"/>
    <s v="NHS Cheshire and Merseyside ICB - 99A"/>
    <x v="0"/>
    <s v="*"/>
  </r>
  <r>
    <s v="Mar"/>
    <s v="2024"/>
    <x v="8"/>
    <d v="2024-03-31T00:00:00"/>
    <s v="Y62"/>
    <s v="E40000014"/>
    <x v="5"/>
    <s v="QYG"/>
    <s v="E54000008"/>
    <x v="37"/>
    <s v="99A"/>
    <s v="E38000101"/>
    <s v="NHS Cheshire and Merseyside ICB - 99A"/>
    <x v="1"/>
    <s v="*"/>
  </r>
  <r>
    <s v="Mar"/>
    <s v="2024"/>
    <x v="8"/>
    <d v="2024-03-31T00:00:00"/>
    <s v="Y62"/>
    <s v="E40000014"/>
    <x v="5"/>
    <s v="QYG"/>
    <s v="E54000008"/>
    <x v="37"/>
    <s v="99A"/>
    <s v="E38000101"/>
    <s v="NHS Cheshire and Merseyside ICB - 99A"/>
    <x v="2"/>
    <n v="325"/>
  </r>
  <r>
    <s v="Mar"/>
    <s v="2024"/>
    <x v="8"/>
    <d v="2024-03-31T00:00:00"/>
    <s v="Y62"/>
    <s v="E40000014"/>
    <x v="5"/>
    <s v="QYG"/>
    <s v="E54000008"/>
    <x v="37"/>
    <s v="99A"/>
    <s v="E38000101"/>
    <s v="NHS Cheshire and Merseyside ICB - 99A"/>
    <x v="3"/>
    <n v="1800"/>
  </r>
  <r>
    <s v="Mar"/>
    <s v="2024"/>
    <x v="8"/>
    <d v="2024-03-31T00:00:00"/>
    <s v="Y62"/>
    <s v="E40000014"/>
    <x v="5"/>
    <s v="QYG"/>
    <s v="E54000008"/>
    <x v="37"/>
    <s v="99A"/>
    <s v="E38000101"/>
    <s v="NHS Cheshire and Merseyside ICB - 99A"/>
    <x v="4"/>
    <n v="345"/>
  </r>
  <r>
    <s v="Mar"/>
    <s v="2024"/>
    <x v="8"/>
    <d v="2024-03-31T00:00:00"/>
    <s v="Y62"/>
    <s v="E40000014"/>
    <x v="5"/>
    <s v="QYG"/>
    <s v="E54000008"/>
    <x v="37"/>
    <s v="99A"/>
    <s v="E38000101"/>
    <s v="NHS Cheshire and Merseyside ICB - 99A"/>
    <x v="5"/>
    <n v="890"/>
  </r>
  <r>
    <s v="Mar"/>
    <s v="2024"/>
    <x v="8"/>
    <d v="2024-03-31T00:00:00"/>
    <s v="Y63"/>
    <s v="E40000012"/>
    <x v="6"/>
    <s v="QF7"/>
    <s v="E54000061"/>
    <x v="38"/>
    <s v="02P"/>
    <s v="E38000006"/>
    <s v="NHS South Yorkshire ICB - 02P"/>
    <x v="0"/>
    <s v="*"/>
  </r>
  <r>
    <s v="Mar"/>
    <s v="2024"/>
    <x v="8"/>
    <d v="2024-03-31T00:00:00"/>
    <s v="Y63"/>
    <s v="E40000012"/>
    <x v="6"/>
    <s v="QF7"/>
    <s v="E54000061"/>
    <x v="38"/>
    <s v="02P"/>
    <s v="E38000006"/>
    <s v="NHS South Yorkshire ICB - 02P"/>
    <x v="1"/>
    <s v="*"/>
  </r>
  <r>
    <s v="Mar"/>
    <s v="2024"/>
    <x v="8"/>
    <d v="2024-03-31T00:00:00"/>
    <s v="Y63"/>
    <s v="E40000012"/>
    <x v="6"/>
    <s v="QF7"/>
    <s v="E54000061"/>
    <x v="38"/>
    <s v="02P"/>
    <s v="E38000006"/>
    <s v="NHS South Yorkshire ICB - 02P"/>
    <x v="2"/>
    <n v="55"/>
  </r>
  <r>
    <s v="Mar"/>
    <s v="2024"/>
    <x v="8"/>
    <d v="2024-03-31T00:00:00"/>
    <s v="Y63"/>
    <s v="E40000012"/>
    <x v="6"/>
    <s v="QF7"/>
    <s v="E54000061"/>
    <x v="38"/>
    <s v="02P"/>
    <s v="E38000006"/>
    <s v="NHS South Yorkshire ICB - 02P"/>
    <x v="3"/>
    <n v="695"/>
  </r>
  <r>
    <s v="Mar"/>
    <s v="2024"/>
    <x v="8"/>
    <d v="2024-03-31T00:00:00"/>
    <s v="Y63"/>
    <s v="E40000012"/>
    <x v="6"/>
    <s v="QF7"/>
    <s v="E54000061"/>
    <x v="38"/>
    <s v="02P"/>
    <s v="E38000006"/>
    <s v="NHS South Yorkshire ICB - 02P"/>
    <x v="4"/>
    <n v="855"/>
  </r>
  <r>
    <s v="Mar"/>
    <s v="2024"/>
    <x v="8"/>
    <d v="2024-03-31T00:00:00"/>
    <s v="Y63"/>
    <s v="E40000012"/>
    <x v="6"/>
    <s v="QF7"/>
    <s v="E54000061"/>
    <x v="38"/>
    <s v="02P"/>
    <s v="E38000006"/>
    <s v="NHS South Yorkshire ICB - 02P"/>
    <x v="5"/>
    <n v="765"/>
  </r>
  <r>
    <s v="Mar"/>
    <s v="2024"/>
    <x v="8"/>
    <d v="2024-03-31T00:00:00"/>
    <s v="Y63"/>
    <s v="E40000012"/>
    <x v="6"/>
    <s v="QF7"/>
    <s v="E54000061"/>
    <x v="38"/>
    <s v="02X"/>
    <s v="E38000044"/>
    <s v="NHS South Yorkshire ICB - 02X"/>
    <x v="0"/>
    <s v="*"/>
  </r>
  <r>
    <s v="Mar"/>
    <s v="2024"/>
    <x v="8"/>
    <d v="2024-03-31T00:00:00"/>
    <s v="Y63"/>
    <s v="E40000012"/>
    <x v="6"/>
    <s v="QF7"/>
    <s v="E54000061"/>
    <x v="38"/>
    <s v="02X"/>
    <s v="E38000044"/>
    <s v="NHS South Yorkshire ICB - 02X"/>
    <x v="1"/>
    <s v="*"/>
  </r>
  <r>
    <s v="Mar"/>
    <s v="2024"/>
    <x v="8"/>
    <d v="2024-03-31T00:00:00"/>
    <s v="Y63"/>
    <s v="E40000012"/>
    <x v="6"/>
    <s v="QF7"/>
    <s v="E54000061"/>
    <x v="38"/>
    <s v="02X"/>
    <s v="E38000044"/>
    <s v="NHS South Yorkshire ICB - 02X"/>
    <x v="2"/>
    <n v="130"/>
  </r>
  <r>
    <s v="Mar"/>
    <s v="2024"/>
    <x v="8"/>
    <d v="2024-03-31T00:00:00"/>
    <s v="Y63"/>
    <s v="E40000012"/>
    <x v="6"/>
    <s v="QF7"/>
    <s v="E54000061"/>
    <x v="38"/>
    <s v="02X"/>
    <s v="E38000044"/>
    <s v="NHS South Yorkshire ICB - 02X"/>
    <x v="3"/>
    <n v="735"/>
  </r>
  <r>
    <s v="Mar"/>
    <s v="2024"/>
    <x v="8"/>
    <d v="2024-03-31T00:00:00"/>
    <s v="Y63"/>
    <s v="E40000012"/>
    <x v="6"/>
    <s v="QF7"/>
    <s v="E54000061"/>
    <x v="38"/>
    <s v="02X"/>
    <s v="E38000044"/>
    <s v="NHS South Yorkshire ICB - 02X"/>
    <x v="4"/>
    <n v="1210"/>
  </r>
  <r>
    <s v="Mar"/>
    <s v="2024"/>
    <x v="8"/>
    <d v="2024-03-31T00:00:00"/>
    <s v="Y63"/>
    <s v="E40000012"/>
    <x v="6"/>
    <s v="QF7"/>
    <s v="E54000061"/>
    <x v="38"/>
    <s v="02X"/>
    <s v="E38000044"/>
    <s v="NHS South Yorkshire ICB - 02X"/>
    <x v="5"/>
    <n v="790"/>
  </r>
  <r>
    <s v="Mar"/>
    <s v="2024"/>
    <x v="8"/>
    <d v="2024-03-31T00:00:00"/>
    <s v="Y63"/>
    <s v="E40000012"/>
    <x v="6"/>
    <s v="QF7"/>
    <s v="E54000061"/>
    <x v="38"/>
    <s v="03L"/>
    <s v="E38000141"/>
    <s v="NHS South Yorkshire ICB - 03L"/>
    <x v="0"/>
    <s v="*"/>
  </r>
  <r>
    <s v="Mar"/>
    <s v="2024"/>
    <x v="8"/>
    <d v="2024-03-31T00:00:00"/>
    <s v="Y63"/>
    <s v="E40000012"/>
    <x v="6"/>
    <s v="QF7"/>
    <s v="E54000061"/>
    <x v="38"/>
    <s v="03L"/>
    <s v="E38000141"/>
    <s v="NHS South Yorkshire ICB - 03L"/>
    <x v="1"/>
    <s v="*"/>
  </r>
  <r>
    <s v="Mar"/>
    <s v="2024"/>
    <x v="8"/>
    <d v="2024-03-31T00:00:00"/>
    <s v="Y63"/>
    <s v="E40000012"/>
    <x v="6"/>
    <s v="QF7"/>
    <s v="E54000061"/>
    <x v="38"/>
    <s v="03L"/>
    <s v="E38000141"/>
    <s v="NHS South Yorkshire ICB - 03L"/>
    <x v="2"/>
    <n v="100"/>
  </r>
  <r>
    <s v="Mar"/>
    <s v="2024"/>
    <x v="8"/>
    <d v="2024-03-31T00:00:00"/>
    <s v="Y63"/>
    <s v="E40000012"/>
    <x v="6"/>
    <s v="QF7"/>
    <s v="E54000061"/>
    <x v="38"/>
    <s v="03L"/>
    <s v="E38000141"/>
    <s v="NHS South Yorkshire ICB - 03L"/>
    <x v="3"/>
    <n v="640"/>
  </r>
  <r>
    <s v="Mar"/>
    <s v="2024"/>
    <x v="8"/>
    <d v="2024-03-31T00:00:00"/>
    <s v="Y63"/>
    <s v="E40000012"/>
    <x v="6"/>
    <s v="QF7"/>
    <s v="E54000061"/>
    <x v="38"/>
    <s v="03L"/>
    <s v="E38000141"/>
    <s v="NHS South Yorkshire ICB - 03L"/>
    <x v="4"/>
    <n v="1370"/>
  </r>
  <r>
    <s v="Mar"/>
    <s v="2024"/>
    <x v="8"/>
    <d v="2024-03-31T00:00:00"/>
    <s v="Y63"/>
    <s v="E40000012"/>
    <x v="6"/>
    <s v="QF7"/>
    <s v="E54000061"/>
    <x v="38"/>
    <s v="03L"/>
    <s v="E38000141"/>
    <s v="NHS South Yorkshire ICB - 03L"/>
    <x v="5"/>
    <n v="815"/>
  </r>
  <r>
    <s v="Mar"/>
    <s v="2024"/>
    <x v="8"/>
    <d v="2024-03-31T00:00:00"/>
    <s v="Y63"/>
    <s v="E40000012"/>
    <x v="6"/>
    <s v="QF7"/>
    <s v="E54000061"/>
    <x v="38"/>
    <s v="03N"/>
    <s v="E38000146"/>
    <s v="NHS South Yorkshire ICB - 03N"/>
    <x v="0"/>
    <s v="*"/>
  </r>
  <r>
    <s v="Mar"/>
    <s v="2024"/>
    <x v="8"/>
    <d v="2024-03-31T00:00:00"/>
    <s v="Y63"/>
    <s v="E40000012"/>
    <x v="6"/>
    <s v="QF7"/>
    <s v="E54000061"/>
    <x v="38"/>
    <s v="03N"/>
    <s v="E38000146"/>
    <s v="NHS South Yorkshire ICB - 03N"/>
    <x v="1"/>
    <s v="*"/>
  </r>
  <r>
    <s v="Mar"/>
    <s v="2024"/>
    <x v="8"/>
    <d v="2024-03-31T00:00:00"/>
    <s v="Y63"/>
    <s v="E40000012"/>
    <x v="6"/>
    <s v="QF7"/>
    <s v="E54000061"/>
    <x v="38"/>
    <s v="03N"/>
    <s v="E38000146"/>
    <s v="NHS South Yorkshire ICB - 03N"/>
    <x v="2"/>
    <n v="515"/>
  </r>
  <r>
    <s v="Mar"/>
    <s v="2024"/>
    <x v="8"/>
    <d v="2024-03-31T00:00:00"/>
    <s v="Y63"/>
    <s v="E40000012"/>
    <x v="6"/>
    <s v="QF7"/>
    <s v="E54000061"/>
    <x v="38"/>
    <s v="03N"/>
    <s v="E38000146"/>
    <s v="NHS South Yorkshire ICB - 03N"/>
    <x v="3"/>
    <n v="2250"/>
  </r>
  <r>
    <s v="Mar"/>
    <s v="2024"/>
    <x v="8"/>
    <d v="2024-03-31T00:00:00"/>
    <s v="Y63"/>
    <s v="E40000012"/>
    <x v="6"/>
    <s v="QF7"/>
    <s v="E54000061"/>
    <x v="38"/>
    <s v="03N"/>
    <s v="E38000146"/>
    <s v="NHS South Yorkshire ICB - 03N"/>
    <x v="4"/>
    <n v="735"/>
  </r>
  <r>
    <s v="Mar"/>
    <s v="2024"/>
    <x v="8"/>
    <d v="2024-03-31T00:00:00"/>
    <s v="Y63"/>
    <s v="E40000012"/>
    <x v="6"/>
    <s v="QF7"/>
    <s v="E54000061"/>
    <x v="38"/>
    <s v="03N"/>
    <s v="E38000146"/>
    <s v="NHS South Yorkshire ICB - 03N"/>
    <x v="5"/>
    <n v="1320"/>
  </r>
  <r>
    <s v="Mar"/>
    <s v="2024"/>
    <x v="8"/>
    <d v="2024-03-31T00:00:00"/>
    <s v="Y63"/>
    <s v="E40000012"/>
    <x v="6"/>
    <s v="QHM"/>
    <s v="E54000050"/>
    <x v="39"/>
    <s v="00L"/>
    <s v="E38000130"/>
    <s v="NHS North East and North Cumbria ICB - 00L"/>
    <x v="0"/>
    <s v="*"/>
  </r>
  <r>
    <s v="Mar"/>
    <s v="2024"/>
    <x v="8"/>
    <d v="2024-03-31T00:00:00"/>
    <s v="Y63"/>
    <s v="E40000012"/>
    <x v="6"/>
    <s v="QHM"/>
    <s v="E54000050"/>
    <x v="39"/>
    <s v="00L"/>
    <s v="E38000130"/>
    <s v="NHS North East and North Cumbria ICB - 00L"/>
    <x v="1"/>
    <s v="*"/>
  </r>
  <r>
    <s v="Mar"/>
    <s v="2024"/>
    <x v="8"/>
    <d v="2024-03-31T00:00:00"/>
    <s v="Y63"/>
    <s v="E40000012"/>
    <x v="6"/>
    <s v="QHM"/>
    <s v="E54000050"/>
    <x v="39"/>
    <s v="00L"/>
    <s v="E38000130"/>
    <s v="NHS North East and North Cumbria ICB - 00L"/>
    <x v="2"/>
    <n v="155"/>
  </r>
  <r>
    <s v="Mar"/>
    <s v="2024"/>
    <x v="8"/>
    <d v="2024-03-31T00:00:00"/>
    <s v="Y63"/>
    <s v="E40000012"/>
    <x v="6"/>
    <s v="QHM"/>
    <s v="E54000050"/>
    <x v="39"/>
    <s v="00L"/>
    <s v="E38000130"/>
    <s v="NHS North East and North Cumbria ICB - 00L"/>
    <x v="3"/>
    <n v="1700"/>
  </r>
  <r>
    <s v="Mar"/>
    <s v="2024"/>
    <x v="8"/>
    <d v="2024-03-31T00:00:00"/>
    <s v="Y63"/>
    <s v="E40000012"/>
    <x v="6"/>
    <s v="QHM"/>
    <s v="E54000050"/>
    <x v="39"/>
    <s v="00L"/>
    <s v="E38000130"/>
    <s v="NHS North East and North Cumbria ICB - 00L"/>
    <x v="4"/>
    <n v="510"/>
  </r>
  <r>
    <s v="Mar"/>
    <s v="2024"/>
    <x v="8"/>
    <d v="2024-03-31T00:00:00"/>
    <s v="Y63"/>
    <s v="E40000012"/>
    <x v="6"/>
    <s v="QHM"/>
    <s v="E54000050"/>
    <x v="39"/>
    <s v="00L"/>
    <s v="E38000130"/>
    <s v="NHS North East and North Cumbria ICB - 00L"/>
    <x v="5"/>
    <n v="1210"/>
  </r>
  <r>
    <s v="Mar"/>
    <s v="2024"/>
    <x v="8"/>
    <d v="2024-03-31T00:00:00"/>
    <s v="Y63"/>
    <s v="E40000012"/>
    <x v="6"/>
    <s v="QHM"/>
    <s v="E54000050"/>
    <x v="39"/>
    <s v="00N"/>
    <s v="E38000163"/>
    <s v="NHS North East and North Cumbria ICB - 00N"/>
    <x v="0"/>
    <s v="*"/>
  </r>
  <r>
    <s v="Mar"/>
    <s v="2024"/>
    <x v="8"/>
    <d v="2024-03-31T00:00:00"/>
    <s v="Y63"/>
    <s v="E40000012"/>
    <x v="6"/>
    <s v="QHM"/>
    <s v="E54000050"/>
    <x v="39"/>
    <s v="00N"/>
    <s v="E38000163"/>
    <s v="NHS North East and North Cumbria ICB - 00N"/>
    <x v="1"/>
    <s v="*"/>
  </r>
  <r>
    <s v="Mar"/>
    <s v="2024"/>
    <x v="8"/>
    <d v="2024-03-31T00:00:00"/>
    <s v="Y63"/>
    <s v="E40000012"/>
    <x v="6"/>
    <s v="QHM"/>
    <s v="E54000050"/>
    <x v="39"/>
    <s v="00N"/>
    <s v="E38000163"/>
    <s v="NHS North East and North Cumbria ICB - 00N"/>
    <x v="2"/>
    <n v="20"/>
  </r>
  <r>
    <s v="Mar"/>
    <s v="2024"/>
    <x v="8"/>
    <d v="2024-03-31T00:00:00"/>
    <s v="Y63"/>
    <s v="E40000012"/>
    <x v="6"/>
    <s v="QHM"/>
    <s v="E54000050"/>
    <x v="39"/>
    <s v="00N"/>
    <s v="E38000163"/>
    <s v="NHS North East and North Cumbria ICB - 00N"/>
    <x v="3"/>
    <n v="750"/>
  </r>
  <r>
    <s v="Mar"/>
    <s v="2024"/>
    <x v="8"/>
    <d v="2024-03-31T00:00:00"/>
    <s v="Y63"/>
    <s v="E40000012"/>
    <x v="6"/>
    <s v="QHM"/>
    <s v="E54000050"/>
    <x v="39"/>
    <s v="00N"/>
    <s v="E38000163"/>
    <s v="NHS North East and North Cumbria ICB - 00N"/>
    <x v="4"/>
    <n v="215"/>
  </r>
  <r>
    <s v="Mar"/>
    <s v="2024"/>
    <x v="8"/>
    <d v="2024-03-31T00:00:00"/>
    <s v="Y63"/>
    <s v="E40000012"/>
    <x v="6"/>
    <s v="QHM"/>
    <s v="E54000050"/>
    <x v="39"/>
    <s v="00N"/>
    <s v="E38000163"/>
    <s v="NHS North East and North Cumbria ICB - 00N"/>
    <x v="5"/>
    <n v="600"/>
  </r>
  <r>
    <s v="Mar"/>
    <s v="2024"/>
    <x v="8"/>
    <d v="2024-03-31T00:00:00"/>
    <s v="Y63"/>
    <s v="E40000012"/>
    <x v="6"/>
    <s v="QHM"/>
    <s v="E54000050"/>
    <x v="39"/>
    <s v="00P"/>
    <s v="E38000176"/>
    <s v="NHS North East and North Cumbria ICB - 00P"/>
    <x v="0"/>
    <s v="*"/>
  </r>
  <r>
    <s v="Mar"/>
    <s v="2024"/>
    <x v="8"/>
    <d v="2024-03-31T00:00:00"/>
    <s v="Y63"/>
    <s v="E40000012"/>
    <x v="6"/>
    <s v="QHM"/>
    <s v="E54000050"/>
    <x v="39"/>
    <s v="00P"/>
    <s v="E38000176"/>
    <s v="NHS North East and North Cumbria ICB - 00P"/>
    <x v="1"/>
    <s v="*"/>
  </r>
  <r>
    <s v="Mar"/>
    <s v="2024"/>
    <x v="8"/>
    <d v="2024-03-31T00:00:00"/>
    <s v="Y63"/>
    <s v="E40000012"/>
    <x v="6"/>
    <s v="QHM"/>
    <s v="E54000050"/>
    <x v="39"/>
    <s v="00P"/>
    <s v="E38000176"/>
    <s v="NHS North East and North Cumbria ICB - 00P"/>
    <x v="2"/>
    <n v="95"/>
  </r>
  <r>
    <s v="Mar"/>
    <s v="2024"/>
    <x v="8"/>
    <d v="2024-03-31T00:00:00"/>
    <s v="Y63"/>
    <s v="E40000012"/>
    <x v="6"/>
    <s v="QHM"/>
    <s v="E54000050"/>
    <x v="39"/>
    <s v="00P"/>
    <s v="E38000176"/>
    <s v="NHS North East and North Cumbria ICB - 00P"/>
    <x v="3"/>
    <n v="760"/>
  </r>
  <r>
    <s v="Mar"/>
    <s v="2024"/>
    <x v="8"/>
    <d v="2024-03-31T00:00:00"/>
    <s v="Y63"/>
    <s v="E40000012"/>
    <x v="6"/>
    <s v="QHM"/>
    <s v="E54000050"/>
    <x v="39"/>
    <s v="00P"/>
    <s v="E38000176"/>
    <s v="NHS North East and North Cumbria ICB - 00P"/>
    <x v="4"/>
    <n v="500"/>
  </r>
  <r>
    <s v="Mar"/>
    <s v="2024"/>
    <x v="8"/>
    <d v="2024-03-31T00:00:00"/>
    <s v="Y63"/>
    <s v="E40000012"/>
    <x v="6"/>
    <s v="QHM"/>
    <s v="E54000050"/>
    <x v="39"/>
    <s v="00P"/>
    <s v="E38000176"/>
    <s v="NHS North East and North Cumbria ICB - 00P"/>
    <x v="5"/>
    <n v="1050"/>
  </r>
  <r>
    <s v="Mar"/>
    <s v="2024"/>
    <x v="8"/>
    <d v="2024-03-31T00:00:00"/>
    <s v="Y63"/>
    <s v="E40000012"/>
    <x v="6"/>
    <s v="QHM"/>
    <s v="E54000050"/>
    <x v="39"/>
    <s v="01H"/>
    <s v="E38000215"/>
    <s v="NHS North East and North Cumbria ICB - 01H"/>
    <x v="0"/>
    <s v="*"/>
  </r>
  <r>
    <s v="Mar"/>
    <s v="2024"/>
    <x v="8"/>
    <d v="2024-03-31T00:00:00"/>
    <s v="Y63"/>
    <s v="E40000012"/>
    <x v="6"/>
    <s v="QHM"/>
    <s v="E54000050"/>
    <x v="39"/>
    <s v="01H"/>
    <s v="E38000215"/>
    <s v="NHS North East and North Cumbria ICB - 01H"/>
    <x v="1"/>
    <s v="*"/>
  </r>
  <r>
    <s v="Mar"/>
    <s v="2024"/>
    <x v="8"/>
    <d v="2024-03-31T00:00:00"/>
    <s v="Y63"/>
    <s v="E40000012"/>
    <x v="6"/>
    <s v="QHM"/>
    <s v="E54000050"/>
    <x v="39"/>
    <s v="01H"/>
    <s v="E38000215"/>
    <s v="NHS North East and North Cumbria ICB - 01H"/>
    <x v="2"/>
    <n v="240"/>
  </r>
  <r>
    <s v="Mar"/>
    <s v="2024"/>
    <x v="8"/>
    <d v="2024-03-31T00:00:00"/>
    <s v="Y63"/>
    <s v="E40000012"/>
    <x v="6"/>
    <s v="QHM"/>
    <s v="E54000050"/>
    <x v="39"/>
    <s v="01H"/>
    <s v="E38000215"/>
    <s v="NHS North East and North Cumbria ICB - 01H"/>
    <x v="3"/>
    <n v="1430"/>
  </r>
  <r>
    <s v="Mar"/>
    <s v="2024"/>
    <x v="8"/>
    <d v="2024-03-31T00:00:00"/>
    <s v="Y63"/>
    <s v="E40000012"/>
    <x v="6"/>
    <s v="QHM"/>
    <s v="E54000050"/>
    <x v="39"/>
    <s v="01H"/>
    <s v="E38000215"/>
    <s v="NHS North East and North Cumbria ICB - 01H"/>
    <x v="4"/>
    <n v="560"/>
  </r>
  <r>
    <s v="Mar"/>
    <s v="2024"/>
    <x v="8"/>
    <d v="2024-03-31T00:00:00"/>
    <s v="Y63"/>
    <s v="E40000012"/>
    <x v="6"/>
    <s v="QHM"/>
    <s v="E54000050"/>
    <x v="39"/>
    <s v="01H"/>
    <s v="E38000215"/>
    <s v="NHS North East and North Cumbria ICB - 01H"/>
    <x v="5"/>
    <n v="800"/>
  </r>
  <r>
    <s v="Mar"/>
    <s v="2024"/>
    <x v="8"/>
    <d v="2024-03-31T00:00:00"/>
    <s v="Y63"/>
    <s v="E40000012"/>
    <x v="6"/>
    <s v="QHM"/>
    <s v="E54000050"/>
    <x v="39"/>
    <s v="13T"/>
    <s v="E38000212"/>
    <s v="NHS North East and North Cumbria ICB - 13T"/>
    <x v="0"/>
    <s v="*"/>
  </r>
  <r>
    <s v="Mar"/>
    <s v="2024"/>
    <x v="8"/>
    <d v="2024-03-31T00:00:00"/>
    <s v="Y63"/>
    <s v="E40000012"/>
    <x v="6"/>
    <s v="QHM"/>
    <s v="E54000050"/>
    <x v="39"/>
    <s v="13T"/>
    <s v="E38000212"/>
    <s v="NHS North East and North Cumbria ICB - 13T"/>
    <x v="1"/>
    <s v="*"/>
  </r>
  <r>
    <s v="Mar"/>
    <s v="2024"/>
    <x v="8"/>
    <d v="2024-03-31T00:00:00"/>
    <s v="Y63"/>
    <s v="E40000012"/>
    <x v="6"/>
    <s v="QHM"/>
    <s v="E54000050"/>
    <x v="39"/>
    <s v="13T"/>
    <s v="E38000212"/>
    <s v="NHS North East and North Cumbria ICB - 13T"/>
    <x v="2"/>
    <n v="430"/>
  </r>
  <r>
    <s v="Mar"/>
    <s v="2024"/>
    <x v="8"/>
    <d v="2024-03-31T00:00:00"/>
    <s v="Y63"/>
    <s v="E40000012"/>
    <x v="6"/>
    <s v="QHM"/>
    <s v="E54000050"/>
    <x v="39"/>
    <s v="13T"/>
    <s v="E38000212"/>
    <s v="NHS North East and North Cumbria ICB - 13T"/>
    <x v="3"/>
    <n v="2040"/>
  </r>
  <r>
    <s v="Mar"/>
    <s v="2024"/>
    <x v="8"/>
    <d v="2024-03-31T00:00:00"/>
    <s v="Y63"/>
    <s v="E40000012"/>
    <x v="6"/>
    <s v="QHM"/>
    <s v="E54000050"/>
    <x v="39"/>
    <s v="13T"/>
    <s v="E38000212"/>
    <s v="NHS North East and North Cumbria ICB - 13T"/>
    <x v="4"/>
    <n v="430"/>
  </r>
  <r>
    <s v="Mar"/>
    <s v="2024"/>
    <x v="8"/>
    <d v="2024-03-31T00:00:00"/>
    <s v="Y63"/>
    <s v="E40000012"/>
    <x v="6"/>
    <s v="QHM"/>
    <s v="E54000050"/>
    <x v="39"/>
    <s v="13T"/>
    <s v="E38000212"/>
    <s v="NHS North East and North Cumbria ICB - 13T"/>
    <x v="5"/>
    <n v="1340"/>
  </r>
  <r>
    <s v="Mar"/>
    <s v="2024"/>
    <x v="8"/>
    <d v="2024-03-31T00:00:00"/>
    <s v="Y63"/>
    <s v="E40000012"/>
    <x v="6"/>
    <s v="QHM"/>
    <s v="E54000050"/>
    <x v="39"/>
    <s v="16C"/>
    <s v="E38000247"/>
    <s v="NHS North East and North Cumbria ICB - 16C"/>
    <x v="0"/>
    <s v="*"/>
  </r>
  <r>
    <s v="Mar"/>
    <s v="2024"/>
    <x v="8"/>
    <d v="2024-03-31T00:00:00"/>
    <s v="Y63"/>
    <s v="E40000012"/>
    <x v="6"/>
    <s v="QHM"/>
    <s v="E54000050"/>
    <x v="39"/>
    <s v="16C"/>
    <s v="E38000247"/>
    <s v="NHS North East and North Cumbria ICB - 16C"/>
    <x v="1"/>
    <s v="*"/>
  </r>
  <r>
    <s v="Mar"/>
    <s v="2024"/>
    <x v="8"/>
    <d v="2024-03-31T00:00:00"/>
    <s v="Y63"/>
    <s v="E40000012"/>
    <x v="6"/>
    <s v="QHM"/>
    <s v="E54000050"/>
    <x v="39"/>
    <s v="16C"/>
    <s v="E38000247"/>
    <s v="NHS North East and North Cumbria ICB - 16C"/>
    <x v="2"/>
    <n v="595"/>
  </r>
  <r>
    <s v="Mar"/>
    <s v="2024"/>
    <x v="8"/>
    <d v="2024-03-31T00:00:00"/>
    <s v="Y63"/>
    <s v="E40000012"/>
    <x v="6"/>
    <s v="QHM"/>
    <s v="E54000050"/>
    <x v="39"/>
    <s v="16C"/>
    <s v="E38000247"/>
    <s v="NHS North East and North Cumbria ICB - 16C"/>
    <x v="3"/>
    <n v="1695"/>
  </r>
  <r>
    <s v="Mar"/>
    <s v="2024"/>
    <x v="8"/>
    <d v="2024-03-31T00:00:00"/>
    <s v="Y63"/>
    <s v="E40000012"/>
    <x v="6"/>
    <s v="QHM"/>
    <s v="E54000050"/>
    <x v="39"/>
    <s v="16C"/>
    <s v="E38000247"/>
    <s v="NHS North East and North Cumbria ICB - 16C"/>
    <x v="4"/>
    <n v="2110"/>
  </r>
  <r>
    <s v="Mar"/>
    <s v="2024"/>
    <x v="8"/>
    <d v="2024-03-31T00:00:00"/>
    <s v="Y63"/>
    <s v="E40000012"/>
    <x v="6"/>
    <s v="QHM"/>
    <s v="E54000050"/>
    <x v="39"/>
    <s v="16C"/>
    <s v="E38000247"/>
    <s v="NHS North East and North Cumbria ICB - 16C"/>
    <x v="5"/>
    <n v="2145"/>
  </r>
  <r>
    <s v="Mar"/>
    <s v="2024"/>
    <x v="8"/>
    <d v="2024-03-31T00:00:00"/>
    <s v="Y63"/>
    <s v="E40000012"/>
    <x v="6"/>
    <s v="QHM"/>
    <s v="E54000050"/>
    <x v="39"/>
    <s v="84H"/>
    <s v="E38000234"/>
    <s v="NHS North East and North Cumbria ICB - 84H"/>
    <x v="0"/>
    <s v="*"/>
  </r>
  <r>
    <s v="Mar"/>
    <s v="2024"/>
    <x v="8"/>
    <d v="2024-03-31T00:00:00"/>
    <s v="Y63"/>
    <s v="E40000012"/>
    <x v="6"/>
    <s v="QHM"/>
    <s v="E54000050"/>
    <x v="39"/>
    <s v="84H"/>
    <s v="E38000234"/>
    <s v="NHS North East and North Cumbria ICB - 84H"/>
    <x v="1"/>
    <s v="*"/>
  </r>
  <r>
    <s v="Mar"/>
    <s v="2024"/>
    <x v="8"/>
    <d v="2024-03-31T00:00:00"/>
    <s v="Y63"/>
    <s v="E40000012"/>
    <x v="6"/>
    <s v="QHM"/>
    <s v="E54000050"/>
    <x v="39"/>
    <s v="84H"/>
    <s v="E38000234"/>
    <s v="NHS North East and North Cumbria ICB - 84H"/>
    <x v="2"/>
    <n v="575"/>
  </r>
  <r>
    <s v="Mar"/>
    <s v="2024"/>
    <x v="8"/>
    <d v="2024-03-31T00:00:00"/>
    <s v="Y63"/>
    <s v="E40000012"/>
    <x v="6"/>
    <s v="QHM"/>
    <s v="E54000050"/>
    <x v="39"/>
    <s v="84H"/>
    <s v="E38000234"/>
    <s v="NHS North East and North Cumbria ICB - 84H"/>
    <x v="3"/>
    <n v="1465"/>
  </r>
  <r>
    <s v="Mar"/>
    <s v="2024"/>
    <x v="8"/>
    <d v="2024-03-31T00:00:00"/>
    <s v="Y63"/>
    <s v="E40000012"/>
    <x v="6"/>
    <s v="QHM"/>
    <s v="E54000050"/>
    <x v="39"/>
    <s v="84H"/>
    <s v="E38000234"/>
    <s v="NHS North East and North Cumbria ICB - 84H"/>
    <x v="4"/>
    <n v="1715"/>
  </r>
  <r>
    <s v="Mar"/>
    <s v="2024"/>
    <x v="8"/>
    <d v="2024-03-31T00:00:00"/>
    <s v="Y63"/>
    <s v="E40000012"/>
    <x v="6"/>
    <s v="QHM"/>
    <s v="E54000050"/>
    <x v="39"/>
    <s v="84H"/>
    <s v="E38000234"/>
    <s v="NHS North East and North Cumbria ICB - 84H"/>
    <x v="5"/>
    <n v="2015"/>
  </r>
  <r>
    <s v="Mar"/>
    <s v="2024"/>
    <x v="8"/>
    <d v="2024-03-31T00:00:00"/>
    <s v="Y63"/>
    <s v="E40000012"/>
    <x v="6"/>
    <s v="QHM"/>
    <s v="E54000050"/>
    <x v="39"/>
    <s v="99C"/>
    <s v="E38000127"/>
    <s v="NHS North East and North Cumbria ICB - 99C"/>
    <x v="0"/>
    <s v="*"/>
  </r>
  <r>
    <s v="Mar"/>
    <s v="2024"/>
    <x v="8"/>
    <d v="2024-03-31T00:00:00"/>
    <s v="Y63"/>
    <s v="E40000012"/>
    <x v="6"/>
    <s v="QHM"/>
    <s v="E54000050"/>
    <x v="39"/>
    <s v="99C"/>
    <s v="E38000127"/>
    <s v="NHS North East and North Cumbria ICB - 99C"/>
    <x v="1"/>
    <s v="*"/>
  </r>
  <r>
    <s v="Mar"/>
    <s v="2024"/>
    <x v="8"/>
    <d v="2024-03-31T00:00:00"/>
    <s v="Y63"/>
    <s v="E40000012"/>
    <x v="6"/>
    <s v="QHM"/>
    <s v="E54000050"/>
    <x v="39"/>
    <s v="99C"/>
    <s v="E38000127"/>
    <s v="NHS North East and North Cumbria ICB - 99C"/>
    <x v="2"/>
    <n v="145"/>
  </r>
  <r>
    <s v="Mar"/>
    <s v="2024"/>
    <x v="8"/>
    <d v="2024-03-31T00:00:00"/>
    <s v="Y63"/>
    <s v="E40000012"/>
    <x v="6"/>
    <s v="QHM"/>
    <s v="E54000050"/>
    <x v="39"/>
    <s v="99C"/>
    <s v="E38000127"/>
    <s v="NHS North East and North Cumbria ICB - 99C"/>
    <x v="3"/>
    <n v="940"/>
  </r>
  <r>
    <s v="Mar"/>
    <s v="2024"/>
    <x v="8"/>
    <d v="2024-03-31T00:00:00"/>
    <s v="Y63"/>
    <s v="E40000012"/>
    <x v="6"/>
    <s v="QHM"/>
    <s v="E54000050"/>
    <x v="39"/>
    <s v="99C"/>
    <s v="E38000127"/>
    <s v="NHS North East and North Cumbria ICB - 99C"/>
    <x v="4"/>
    <n v="345"/>
  </r>
  <r>
    <s v="Mar"/>
    <s v="2024"/>
    <x v="8"/>
    <d v="2024-03-31T00:00:00"/>
    <s v="Y63"/>
    <s v="E40000012"/>
    <x v="6"/>
    <s v="QHM"/>
    <s v="E54000050"/>
    <x v="39"/>
    <s v="99C"/>
    <s v="E38000127"/>
    <s v="NHS North East and North Cumbria ICB - 99C"/>
    <x v="5"/>
    <n v="700"/>
  </r>
  <r>
    <s v="Mar"/>
    <s v="2024"/>
    <x v="8"/>
    <d v="2024-03-31T00:00:00"/>
    <s v="Y63"/>
    <s v="E40000012"/>
    <x v="6"/>
    <s v="QOQ"/>
    <s v="E54000051"/>
    <x v="40"/>
    <s v="02Y"/>
    <s v="E38000052"/>
    <s v="NHS Humber and North Yorkshire ICB - 02Y"/>
    <x v="0"/>
    <s v="*"/>
  </r>
  <r>
    <s v="Mar"/>
    <s v="2024"/>
    <x v="8"/>
    <d v="2024-03-31T00:00:00"/>
    <s v="Y63"/>
    <s v="E40000012"/>
    <x v="6"/>
    <s v="QOQ"/>
    <s v="E54000051"/>
    <x v="40"/>
    <s v="02Y"/>
    <s v="E38000052"/>
    <s v="NHS Humber and North Yorkshire ICB - 02Y"/>
    <x v="1"/>
    <s v="*"/>
  </r>
  <r>
    <s v="Mar"/>
    <s v="2024"/>
    <x v="8"/>
    <d v="2024-03-31T00:00:00"/>
    <s v="Y63"/>
    <s v="E40000012"/>
    <x v="6"/>
    <s v="QOQ"/>
    <s v="E54000051"/>
    <x v="40"/>
    <s v="02Y"/>
    <s v="E38000052"/>
    <s v="NHS Humber and North Yorkshire ICB - 02Y"/>
    <x v="2"/>
    <n v="10"/>
  </r>
  <r>
    <s v="Mar"/>
    <s v="2024"/>
    <x v="8"/>
    <d v="2024-03-31T00:00:00"/>
    <s v="Y63"/>
    <s v="E40000012"/>
    <x v="6"/>
    <s v="QOQ"/>
    <s v="E54000051"/>
    <x v="40"/>
    <s v="02Y"/>
    <s v="E38000052"/>
    <s v="NHS Humber and North Yorkshire ICB - 02Y"/>
    <x v="3"/>
    <n v="1290"/>
  </r>
  <r>
    <s v="Mar"/>
    <s v="2024"/>
    <x v="8"/>
    <d v="2024-03-31T00:00:00"/>
    <s v="Y63"/>
    <s v="E40000012"/>
    <x v="6"/>
    <s v="QOQ"/>
    <s v="E54000051"/>
    <x v="40"/>
    <s v="02Y"/>
    <s v="E38000052"/>
    <s v="NHS Humber and North Yorkshire ICB - 02Y"/>
    <x v="4"/>
    <n v="465"/>
  </r>
  <r>
    <s v="Mar"/>
    <s v="2024"/>
    <x v="8"/>
    <d v="2024-03-31T00:00:00"/>
    <s v="Y63"/>
    <s v="E40000012"/>
    <x v="6"/>
    <s v="QOQ"/>
    <s v="E54000051"/>
    <x v="40"/>
    <s v="02Y"/>
    <s v="E38000052"/>
    <s v="NHS Humber and North Yorkshire ICB - 02Y"/>
    <x v="5"/>
    <n v="1530"/>
  </r>
  <r>
    <s v="Mar"/>
    <s v="2024"/>
    <x v="8"/>
    <d v="2024-03-31T00:00:00"/>
    <s v="Y63"/>
    <s v="E40000012"/>
    <x v="6"/>
    <s v="QOQ"/>
    <s v="E54000051"/>
    <x v="40"/>
    <s v="03F"/>
    <s v="E38000085"/>
    <s v="NHS Humber and North Yorkshire ICB - 03F"/>
    <x v="0"/>
    <s v="*"/>
  </r>
  <r>
    <s v="Mar"/>
    <s v="2024"/>
    <x v="8"/>
    <d v="2024-03-31T00:00:00"/>
    <s v="Y63"/>
    <s v="E40000012"/>
    <x v="6"/>
    <s v="QOQ"/>
    <s v="E54000051"/>
    <x v="40"/>
    <s v="03F"/>
    <s v="E38000085"/>
    <s v="NHS Humber and North Yorkshire ICB - 03F"/>
    <x v="1"/>
    <s v="*"/>
  </r>
  <r>
    <s v="Mar"/>
    <s v="2024"/>
    <x v="8"/>
    <d v="2024-03-31T00:00:00"/>
    <s v="Y63"/>
    <s v="E40000012"/>
    <x v="6"/>
    <s v="QOQ"/>
    <s v="E54000051"/>
    <x v="40"/>
    <s v="03F"/>
    <s v="E38000085"/>
    <s v="NHS Humber and North Yorkshire ICB - 03F"/>
    <x v="2"/>
    <n v="55"/>
  </r>
  <r>
    <s v="Mar"/>
    <s v="2024"/>
    <x v="8"/>
    <d v="2024-03-31T00:00:00"/>
    <s v="Y63"/>
    <s v="E40000012"/>
    <x v="6"/>
    <s v="QOQ"/>
    <s v="E54000051"/>
    <x v="40"/>
    <s v="03F"/>
    <s v="E38000085"/>
    <s v="NHS Humber and North Yorkshire ICB - 03F"/>
    <x v="3"/>
    <n v="615"/>
  </r>
  <r>
    <s v="Mar"/>
    <s v="2024"/>
    <x v="8"/>
    <d v="2024-03-31T00:00:00"/>
    <s v="Y63"/>
    <s v="E40000012"/>
    <x v="6"/>
    <s v="QOQ"/>
    <s v="E54000051"/>
    <x v="40"/>
    <s v="03F"/>
    <s v="E38000085"/>
    <s v="NHS Humber and North Yorkshire ICB - 03F"/>
    <x v="4"/>
    <n v="640"/>
  </r>
  <r>
    <s v="Mar"/>
    <s v="2024"/>
    <x v="8"/>
    <d v="2024-03-31T00:00:00"/>
    <s v="Y63"/>
    <s v="E40000012"/>
    <x v="6"/>
    <s v="QOQ"/>
    <s v="E54000051"/>
    <x v="40"/>
    <s v="03F"/>
    <s v="E38000085"/>
    <s v="NHS Humber and North Yorkshire ICB - 03F"/>
    <x v="5"/>
    <n v="710"/>
  </r>
  <r>
    <s v="Mar"/>
    <s v="2024"/>
    <x v="8"/>
    <d v="2024-03-31T00:00:00"/>
    <s v="Y63"/>
    <s v="E40000012"/>
    <x v="6"/>
    <s v="QOQ"/>
    <s v="E54000051"/>
    <x v="40"/>
    <s v="03H"/>
    <s v="E38000119"/>
    <s v="NHS Humber and North Yorkshire ICB - 03H"/>
    <x v="0"/>
    <s v="*"/>
  </r>
  <r>
    <s v="Mar"/>
    <s v="2024"/>
    <x v="8"/>
    <d v="2024-03-31T00:00:00"/>
    <s v="Y63"/>
    <s v="E40000012"/>
    <x v="6"/>
    <s v="QOQ"/>
    <s v="E54000051"/>
    <x v="40"/>
    <s v="03H"/>
    <s v="E38000119"/>
    <s v="NHS Humber and North Yorkshire ICB - 03H"/>
    <x v="1"/>
    <s v="*"/>
  </r>
  <r>
    <s v="Mar"/>
    <s v="2024"/>
    <x v="8"/>
    <d v="2024-03-31T00:00:00"/>
    <s v="Y63"/>
    <s v="E40000012"/>
    <x v="6"/>
    <s v="QOQ"/>
    <s v="E54000051"/>
    <x v="40"/>
    <s v="03H"/>
    <s v="E38000119"/>
    <s v="NHS Humber and North Yorkshire ICB - 03H"/>
    <x v="2"/>
    <n v="45"/>
  </r>
  <r>
    <s v="Mar"/>
    <s v="2024"/>
    <x v="8"/>
    <d v="2024-03-31T00:00:00"/>
    <s v="Y63"/>
    <s v="E40000012"/>
    <x v="6"/>
    <s v="QOQ"/>
    <s v="E54000051"/>
    <x v="40"/>
    <s v="03H"/>
    <s v="E38000119"/>
    <s v="NHS Humber and North Yorkshire ICB - 03H"/>
    <x v="3"/>
    <n v="495"/>
  </r>
  <r>
    <s v="Mar"/>
    <s v="2024"/>
    <x v="8"/>
    <d v="2024-03-31T00:00:00"/>
    <s v="Y63"/>
    <s v="E40000012"/>
    <x v="6"/>
    <s v="QOQ"/>
    <s v="E54000051"/>
    <x v="40"/>
    <s v="03H"/>
    <s v="E38000119"/>
    <s v="NHS Humber and North Yorkshire ICB - 03H"/>
    <x v="4"/>
    <n v="425"/>
  </r>
  <r>
    <s v="Mar"/>
    <s v="2024"/>
    <x v="8"/>
    <d v="2024-03-31T00:00:00"/>
    <s v="Y63"/>
    <s v="E40000012"/>
    <x v="6"/>
    <s v="QOQ"/>
    <s v="E54000051"/>
    <x v="40"/>
    <s v="03H"/>
    <s v="E38000119"/>
    <s v="NHS Humber and North Yorkshire ICB - 03H"/>
    <x v="5"/>
    <n v="540"/>
  </r>
  <r>
    <s v="Mar"/>
    <s v="2024"/>
    <x v="8"/>
    <d v="2024-03-31T00:00:00"/>
    <s v="Y63"/>
    <s v="E40000012"/>
    <x v="6"/>
    <s v="QOQ"/>
    <s v="E54000051"/>
    <x v="40"/>
    <s v="03K"/>
    <s v="E38000122"/>
    <s v="NHS Humber and North Yorkshire ICB - 03K"/>
    <x v="0"/>
    <s v="*"/>
  </r>
  <r>
    <s v="Mar"/>
    <s v="2024"/>
    <x v="8"/>
    <d v="2024-03-31T00:00:00"/>
    <s v="Y63"/>
    <s v="E40000012"/>
    <x v="6"/>
    <s v="QOQ"/>
    <s v="E54000051"/>
    <x v="40"/>
    <s v="03K"/>
    <s v="E38000122"/>
    <s v="NHS Humber and North Yorkshire ICB - 03K"/>
    <x v="1"/>
    <s v="*"/>
  </r>
  <r>
    <s v="Mar"/>
    <s v="2024"/>
    <x v="8"/>
    <d v="2024-03-31T00:00:00"/>
    <s v="Y63"/>
    <s v="E40000012"/>
    <x v="6"/>
    <s v="QOQ"/>
    <s v="E54000051"/>
    <x v="40"/>
    <s v="03K"/>
    <s v="E38000122"/>
    <s v="NHS Humber and North Yorkshire ICB - 03K"/>
    <x v="2"/>
    <n v="5"/>
  </r>
  <r>
    <s v="Mar"/>
    <s v="2024"/>
    <x v="8"/>
    <d v="2024-03-31T00:00:00"/>
    <s v="Y63"/>
    <s v="E40000012"/>
    <x v="6"/>
    <s v="QOQ"/>
    <s v="E54000051"/>
    <x v="40"/>
    <s v="03K"/>
    <s v="E38000122"/>
    <s v="NHS Humber and North Yorkshire ICB - 03K"/>
    <x v="3"/>
    <n v="235"/>
  </r>
  <r>
    <s v="Mar"/>
    <s v="2024"/>
    <x v="8"/>
    <d v="2024-03-31T00:00:00"/>
    <s v="Y63"/>
    <s v="E40000012"/>
    <x v="6"/>
    <s v="QOQ"/>
    <s v="E54000051"/>
    <x v="40"/>
    <s v="03K"/>
    <s v="E38000122"/>
    <s v="NHS Humber and North Yorkshire ICB - 03K"/>
    <x v="4"/>
    <n v="600"/>
  </r>
  <r>
    <s v="Mar"/>
    <s v="2024"/>
    <x v="8"/>
    <d v="2024-03-31T00:00:00"/>
    <s v="Y63"/>
    <s v="E40000012"/>
    <x v="6"/>
    <s v="QOQ"/>
    <s v="E54000051"/>
    <x v="40"/>
    <s v="03K"/>
    <s v="E38000122"/>
    <s v="NHS Humber and North Yorkshire ICB - 03K"/>
    <x v="5"/>
    <n v="680"/>
  </r>
  <r>
    <s v="Mar"/>
    <s v="2024"/>
    <x v="8"/>
    <d v="2024-03-31T00:00:00"/>
    <s v="Y63"/>
    <s v="E40000012"/>
    <x v="6"/>
    <s v="QOQ"/>
    <s v="E54000051"/>
    <x v="40"/>
    <s v="03Q"/>
    <s v="E38000188"/>
    <s v="NHS Humber and North Yorkshire ICB - 03Q"/>
    <x v="0"/>
    <s v="*"/>
  </r>
  <r>
    <s v="Mar"/>
    <s v="2024"/>
    <x v="8"/>
    <d v="2024-03-31T00:00:00"/>
    <s v="Y63"/>
    <s v="E40000012"/>
    <x v="6"/>
    <s v="QOQ"/>
    <s v="E54000051"/>
    <x v="40"/>
    <s v="03Q"/>
    <s v="E38000188"/>
    <s v="NHS Humber and North Yorkshire ICB - 03Q"/>
    <x v="1"/>
    <s v="*"/>
  </r>
  <r>
    <s v="Mar"/>
    <s v="2024"/>
    <x v="8"/>
    <d v="2024-03-31T00:00:00"/>
    <s v="Y63"/>
    <s v="E40000012"/>
    <x v="6"/>
    <s v="QOQ"/>
    <s v="E54000051"/>
    <x v="40"/>
    <s v="03Q"/>
    <s v="E38000188"/>
    <s v="NHS Humber and North Yorkshire ICB - 03Q"/>
    <x v="2"/>
    <n v="45"/>
  </r>
  <r>
    <s v="Mar"/>
    <s v="2024"/>
    <x v="8"/>
    <d v="2024-03-31T00:00:00"/>
    <s v="Y63"/>
    <s v="E40000012"/>
    <x v="6"/>
    <s v="QOQ"/>
    <s v="E54000051"/>
    <x v="40"/>
    <s v="03Q"/>
    <s v="E38000188"/>
    <s v="NHS Humber and North Yorkshire ICB - 03Q"/>
    <x v="3"/>
    <n v="775"/>
  </r>
  <r>
    <s v="Mar"/>
    <s v="2024"/>
    <x v="8"/>
    <d v="2024-03-31T00:00:00"/>
    <s v="Y63"/>
    <s v="E40000012"/>
    <x v="6"/>
    <s v="QOQ"/>
    <s v="E54000051"/>
    <x v="40"/>
    <s v="03Q"/>
    <s v="E38000188"/>
    <s v="NHS Humber and North Yorkshire ICB - 03Q"/>
    <x v="4"/>
    <n v="255"/>
  </r>
  <r>
    <s v="Mar"/>
    <s v="2024"/>
    <x v="8"/>
    <d v="2024-03-31T00:00:00"/>
    <s v="Y63"/>
    <s v="E40000012"/>
    <x v="6"/>
    <s v="QOQ"/>
    <s v="E54000051"/>
    <x v="40"/>
    <s v="03Q"/>
    <s v="E38000188"/>
    <s v="NHS Humber and North Yorkshire ICB - 03Q"/>
    <x v="5"/>
    <n v="670"/>
  </r>
  <r>
    <s v="Mar"/>
    <s v="2024"/>
    <x v="8"/>
    <d v="2024-03-31T00:00:00"/>
    <s v="Y63"/>
    <s v="E40000012"/>
    <x v="6"/>
    <s v="QOQ"/>
    <s v="E54000051"/>
    <x v="40"/>
    <s v="42D"/>
    <s v="E38000241"/>
    <s v="NHS Humber and North Yorkshire ICB - 42D"/>
    <x v="0"/>
    <s v="*"/>
  </r>
  <r>
    <s v="Mar"/>
    <s v="2024"/>
    <x v="8"/>
    <d v="2024-03-31T00:00:00"/>
    <s v="Y63"/>
    <s v="E40000012"/>
    <x v="6"/>
    <s v="QOQ"/>
    <s v="E54000051"/>
    <x v="40"/>
    <s v="42D"/>
    <s v="E38000241"/>
    <s v="NHS Humber and North Yorkshire ICB - 42D"/>
    <x v="1"/>
    <s v="*"/>
  </r>
  <r>
    <s v="Mar"/>
    <s v="2024"/>
    <x v="8"/>
    <d v="2024-03-31T00:00:00"/>
    <s v="Y63"/>
    <s v="E40000012"/>
    <x v="6"/>
    <s v="QOQ"/>
    <s v="E54000051"/>
    <x v="40"/>
    <s v="42D"/>
    <s v="E38000241"/>
    <s v="NHS Humber and North Yorkshire ICB - 42D"/>
    <x v="2"/>
    <n v="190"/>
  </r>
  <r>
    <s v="Mar"/>
    <s v="2024"/>
    <x v="8"/>
    <d v="2024-03-31T00:00:00"/>
    <s v="Y63"/>
    <s v="E40000012"/>
    <x v="6"/>
    <s v="QOQ"/>
    <s v="E54000051"/>
    <x v="40"/>
    <s v="42D"/>
    <s v="E38000241"/>
    <s v="NHS Humber and North Yorkshire ICB - 42D"/>
    <x v="3"/>
    <n v="2270"/>
  </r>
  <r>
    <s v="Mar"/>
    <s v="2024"/>
    <x v="8"/>
    <d v="2024-03-31T00:00:00"/>
    <s v="Y63"/>
    <s v="E40000012"/>
    <x v="6"/>
    <s v="QOQ"/>
    <s v="E54000051"/>
    <x v="40"/>
    <s v="42D"/>
    <s v="E38000241"/>
    <s v="NHS Humber and North Yorkshire ICB - 42D"/>
    <x v="4"/>
    <n v="1165"/>
  </r>
  <r>
    <s v="Mar"/>
    <s v="2024"/>
    <x v="8"/>
    <d v="2024-03-31T00:00:00"/>
    <s v="Y63"/>
    <s v="E40000012"/>
    <x v="6"/>
    <s v="QOQ"/>
    <s v="E54000051"/>
    <x v="40"/>
    <s v="42D"/>
    <s v="E38000241"/>
    <s v="NHS Humber and North Yorkshire ICB - 42D"/>
    <x v="5"/>
    <n v="1895"/>
  </r>
  <r>
    <s v="Mar"/>
    <s v="2024"/>
    <x v="8"/>
    <d v="2024-03-31T00:00:00"/>
    <s v="Y63"/>
    <s v="E40000012"/>
    <x v="6"/>
    <s v="QWO"/>
    <s v="E54000054"/>
    <x v="41"/>
    <s v="02T"/>
    <s v="E38000025"/>
    <s v="NHS West Yorkshire ICB - 02T"/>
    <x v="0"/>
    <s v="*"/>
  </r>
  <r>
    <s v="Mar"/>
    <s v="2024"/>
    <x v="8"/>
    <d v="2024-03-31T00:00:00"/>
    <s v="Y63"/>
    <s v="E40000012"/>
    <x v="6"/>
    <s v="QWO"/>
    <s v="E54000054"/>
    <x v="41"/>
    <s v="02T"/>
    <s v="E38000025"/>
    <s v="NHS West Yorkshire ICB - 02T"/>
    <x v="1"/>
    <s v="*"/>
  </r>
  <r>
    <s v="Mar"/>
    <s v="2024"/>
    <x v="8"/>
    <d v="2024-03-31T00:00:00"/>
    <s v="Y63"/>
    <s v="E40000012"/>
    <x v="6"/>
    <s v="QWO"/>
    <s v="E54000054"/>
    <x v="41"/>
    <s v="02T"/>
    <s v="E38000025"/>
    <s v="NHS West Yorkshire ICB - 02T"/>
    <x v="2"/>
    <n v="100"/>
  </r>
  <r>
    <s v="Mar"/>
    <s v="2024"/>
    <x v="8"/>
    <d v="2024-03-31T00:00:00"/>
    <s v="Y63"/>
    <s v="E40000012"/>
    <x v="6"/>
    <s v="QWO"/>
    <s v="E54000054"/>
    <x v="41"/>
    <s v="02T"/>
    <s v="E38000025"/>
    <s v="NHS West Yorkshire ICB - 02T"/>
    <x v="3"/>
    <n v="430"/>
  </r>
  <r>
    <s v="Mar"/>
    <s v="2024"/>
    <x v="8"/>
    <d v="2024-03-31T00:00:00"/>
    <s v="Y63"/>
    <s v="E40000012"/>
    <x v="6"/>
    <s v="QWO"/>
    <s v="E54000054"/>
    <x v="41"/>
    <s v="02T"/>
    <s v="E38000025"/>
    <s v="NHS West Yorkshire ICB - 02T"/>
    <x v="4"/>
    <n v="890"/>
  </r>
  <r>
    <s v="Mar"/>
    <s v="2024"/>
    <x v="8"/>
    <d v="2024-03-31T00:00:00"/>
    <s v="Y63"/>
    <s v="E40000012"/>
    <x v="6"/>
    <s v="QWO"/>
    <s v="E54000054"/>
    <x v="41"/>
    <s v="02T"/>
    <s v="E38000025"/>
    <s v="NHS West Yorkshire ICB - 02T"/>
    <x v="5"/>
    <n v="380"/>
  </r>
  <r>
    <s v="Mar"/>
    <s v="2024"/>
    <x v="8"/>
    <d v="2024-03-31T00:00:00"/>
    <s v="Y63"/>
    <s v="E40000012"/>
    <x v="6"/>
    <s v="QWO"/>
    <s v="E54000054"/>
    <x v="41"/>
    <s v="03R"/>
    <s v="E38000190"/>
    <s v="NHS West Yorkshire ICB - 03R"/>
    <x v="0"/>
    <s v="*"/>
  </r>
  <r>
    <s v="Mar"/>
    <s v="2024"/>
    <x v="8"/>
    <d v="2024-03-31T00:00:00"/>
    <s v="Y63"/>
    <s v="E40000012"/>
    <x v="6"/>
    <s v="QWO"/>
    <s v="E54000054"/>
    <x v="41"/>
    <s v="03R"/>
    <s v="E38000190"/>
    <s v="NHS West Yorkshire ICB - 03R"/>
    <x v="1"/>
    <s v="*"/>
  </r>
  <r>
    <s v="Mar"/>
    <s v="2024"/>
    <x v="8"/>
    <d v="2024-03-31T00:00:00"/>
    <s v="Y63"/>
    <s v="E40000012"/>
    <x v="6"/>
    <s v="QWO"/>
    <s v="E54000054"/>
    <x v="41"/>
    <s v="03R"/>
    <s v="E38000190"/>
    <s v="NHS West Yorkshire ICB - 03R"/>
    <x v="2"/>
    <n v="150"/>
  </r>
  <r>
    <s v="Mar"/>
    <s v="2024"/>
    <x v="8"/>
    <d v="2024-03-31T00:00:00"/>
    <s v="Y63"/>
    <s v="E40000012"/>
    <x v="6"/>
    <s v="QWO"/>
    <s v="E54000054"/>
    <x v="41"/>
    <s v="03R"/>
    <s v="E38000190"/>
    <s v="NHS West Yorkshire ICB - 03R"/>
    <x v="3"/>
    <n v="765"/>
  </r>
  <r>
    <s v="Mar"/>
    <s v="2024"/>
    <x v="8"/>
    <d v="2024-03-31T00:00:00"/>
    <s v="Y63"/>
    <s v="E40000012"/>
    <x v="6"/>
    <s v="QWO"/>
    <s v="E54000054"/>
    <x v="41"/>
    <s v="03R"/>
    <s v="E38000190"/>
    <s v="NHS West Yorkshire ICB - 03R"/>
    <x v="4"/>
    <n v="1105"/>
  </r>
  <r>
    <s v="Mar"/>
    <s v="2024"/>
    <x v="8"/>
    <d v="2024-03-31T00:00:00"/>
    <s v="Y63"/>
    <s v="E40000012"/>
    <x v="6"/>
    <s v="QWO"/>
    <s v="E54000054"/>
    <x v="41"/>
    <s v="03R"/>
    <s v="E38000190"/>
    <s v="NHS West Yorkshire ICB - 03R"/>
    <x v="5"/>
    <n v="1000"/>
  </r>
  <r>
    <s v="Mar"/>
    <s v="2024"/>
    <x v="8"/>
    <d v="2024-03-31T00:00:00"/>
    <s v="Y63"/>
    <s v="E40000012"/>
    <x v="6"/>
    <s v="QWO"/>
    <s v="E54000054"/>
    <x v="41"/>
    <s v="15F"/>
    <s v="E38000225"/>
    <s v="NHS West Yorkshire ICB - 15F"/>
    <x v="0"/>
    <s v="*"/>
  </r>
  <r>
    <s v="Mar"/>
    <s v="2024"/>
    <x v="8"/>
    <d v="2024-03-31T00:00:00"/>
    <s v="Y63"/>
    <s v="E40000012"/>
    <x v="6"/>
    <s v="QWO"/>
    <s v="E54000054"/>
    <x v="41"/>
    <s v="15F"/>
    <s v="E38000225"/>
    <s v="NHS West Yorkshire ICB - 15F"/>
    <x v="1"/>
    <s v="*"/>
  </r>
  <r>
    <s v="Mar"/>
    <s v="2024"/>
    <x v="8"/>
    <d v="2024-03-31T00:00:00"/>
    <s v="Y63"/>
    <s v="E40000012"/>
    <x v="6"/>
    <s v="QWO"/>
    <s v="E54000054"/>
    <x v="41"/>
    <s v="15F"/>
    <s v="E38000225"/>
    <s v="NHS West Yorkshire ICB - 15F"/>
    <x v="2"/>
    <n v="510"/>
  </r>
  <r>
    <s v="Mar"/>
    <s v="2024"/>
    <x v="8"/>
    <d v="2024-03-31T00:00:00"/>
    <s v="Y63"/>
    <s v="E40000012"/>
    <x v="6"/>
    <s v="QWO"/>
    <s v="E54000054"/>
    <x v="41"/>
    <s v="15F"/>
    <s v="E38000225"/>
    <s v="NHS West Yorkshire ICB - 15F"/>
    <x v="3"/>
    <n v="2075"/>
  </r>
  <r>
    <s v="Mar"/>
    <s v="2024"/>
    <x v="8"/>
    <d v="2024-03-31T00:00:00"/>
    <s v="Y63"/>
    <s v="E40000012"/>
    <x v="6"/>
    <s v="QWO"/>
    <s v="E54000054"/>
    <x v="41"/>
    <s v="15F"/>
    <s v="E38000225"/>
    <s v="NHS West Yorkshire ICB - 15F"/>
    <x v="4"/>
    <n v="2315"/>
  </r>
  <r>
    <s v="Mar"/>
    <s v="2024"/>
    <x v="8"/>
    <d v="2024-03-31T00:00:00"/>
    <s v="Y63"/>
    <s v="E40000012"/>
    <x v="6"/>
    <s v="QWO"/>
    <s v="E54000054"/>
    <x v="41"/>
    <s v="15F"/>
    <s v="E38000225"/>
    <s v="NHS West Yorkshire ICB - 15F"/>
    <x v="5"/>
    <n v="1680"/>
  </r>
  <r>
    <s v="Mar"/>
    <s v="2024"/>
    <x v="8"/>
    <d v="2024-03-31T00:00:00"/>
    <s v="Y63"/>
    <s v="E40000012"/>
    <x v="6"/>
    <s v="QWO"/>
    <s v="E54000054"/>
    <x v="41"/>
    <s v="36J"/>
    <s v="E38000232"/>
    <s v="NHS West Yorkshire ICB - 36J"/>
    <x v="0"/>
    <s v="*"/>
  </r>
  <r>
    <s v="Mar"/>
    <s v="2024"/>
    <x v="8"/>
    <d v="2024-03-31T00:00:00"/>
    <s v="Y63"/>
    <s v="E40000012"/>
    <x v="6"/>
    <s v="QWO"/>
    <s v="E54000054"/>
    <x v="41"/>
    <s v="36J"/>
    <s v="E38000232"/>
    <s v="NHS West Yorkshire ICB - 36J"/>
    <x v="1"/>
    <s v="*"/>
  </r>
  <r>
    <s v="Mar"/>
    <s v="2024"/>
    <x v="8"/>
    <d v="2024-03-31T00:00:00"/>
    <s v="Y63"/>
    <s v="E40000012"/>
    <x v="6"/>
    <s v="QWO"/>
    <s v="E54000054"/>
    <x v="41"/>
    <s v="36J"/>
    <s v="E38000232"/>
    <s v="NHS West Yorkshire ICB - 36J"/>
    <x v="2"/>
    <n v="755"/>
  </r>
  <r>
    <s v="Mar"/>
    <s v="2024"/>
    <x v="8"/>
    <d v="2024-03-31T00:00:00"/>
    <s v="Y63"/>
    <s v="E40000012"/>
    <x v="6"/>
    <s v="QWO"/>
    <s v="E54000054"/>
    <x v="41"/>
    <s v="36J"/>
    <s v="E38000232"/>
    <s v="NHS West Yorkshire ICB - 36J"/>
    <x v="3"/>
    <n v="1140"/>
  </r>
  <r>
    <s v="Mar"/>
    <s v="2024"/>
    <x v="8"/>
    <d v="2024-03-31T00:00:00"/>
    <s v="Y63"/>
    <s v="E40000012"/>
    <x v="6"/>
    <s v="QWO"/>
    <s v="E54000054"/>
    <x v="41"/>
    <s v="36J"/>
    <s v="E38000232"/>
    <s v="NHS West Yorkshire ICB - 36J"/>
    <x v="4"/>
    <n v="1870"/>
  </r>
  <r>
    <s v="Mar"/>
    <s v="2024"/>
    <x v="8"/>
    <d v="2024-03-31T00:00:00"/>
    <s v="Y63"/>
    <s v="E40000012"/>
    <x v="6"/>
    <s v="QWO"/>
    <s v="E54000054"/>
    <x v="41"/>
    <s v="36J"/>
    <s v="E38000232"/>
    <s v="NHS West Yorkshire ICB - 36J"/>
    <x v="5"/>
    <n v="1605"/>
  </r>
  <r>
    <s v="Mar"/>
    <s v="2024"/>
    <x v="8"/>
    <d v="2024-03-31T00:00:00"/>
    <s v="Y63"/>
    <s v="E40000012"/>
    <x v="6"/>
    <s v="QWO"/>
    <s v="E54000054"/>
    <x v="41"/>
    <s v="X2C4Y"/>
    <s v="E38000254"/>
    <s v="NHS West Yorkshire ICB - X2C4Y"/>
    <x v="0"/>
    <s v="*"/>
  </r>
  <r>
    <s v="Mar"/>
    <s v="2024"/>
    <x v="8"/>
    <d v="2024-03-31T00:00:00"/>
    <s v="Y63"/>
    <s v="E40000012"/>
    <x v="6"/>
    <s v="QWO"/>
    <s v="E54000054"/>
    <x v="41"/>
    <s v="X2C4Y"/>
    <s v="E38000254"/>
    <s v="NHS West Yorkshire ICB - X2C4Y"/>
    <x v="1"/>
    <s v="*"/>
  </r>
  <r>
    <s v="Mar"/>
    <s v="2024"/>
    <x v="8"/>
    <d v="2024-03-31T00:00:00"/>
    <s v="Y63"/>
    <s v="E40000012"/>
    <x v="6"/>
    <s v="QWO"/>
    <s v="E54000054"/>
    <x v="41"/>
    <s v="X2C4Y"/>
    <s v="E38000254"/>
    <s v="NHS West Yorkshire ICB - X2C4Y"/>
    <x v="2"/>
    <n v="445"/>
  </r>
  <r>
    <s v="Mar"/>
    <s v="2024"/>
    <x v="8"/>
    <d v="2024-03-31T00:00:00"/>
    <s v="Y63"/>
    <s v="E40000012"/>
    <x v="6"/>
    <s v="QWO"/>
    <s v="E54000054"/>
    <x v="41"/>
    <s v="X2C4Y"/>
    <s v="E38000254"/>
    <s v="NHS West Yorkshire ICB - X2C4Y"/>
    <x v="3"/>
    <n v="975"/>
  </r>
  <r>
    <s v="Mar"/>
    <s v="2024"/>
    <x v="8"/>
    <d v="2024-03-31T00:00:00"/>
    <s v="Y63"/>
    <s v="E40000012"/>
    <x v="6"/>
    <s v="QWO"/>
    <s v="E54000054"/>
    <x v="41"/>
    <s v="X2C4Y"/>
    <s v="E38000254"/>
    <s v="NHS West Yorkshire ICB - X2C4Y"/>
    <x v="4"/>
    <n v="1110"/>
  </r>
  <r>
    <s v="Mar"/>
    <s v="2024"/>
    <x v="8"/>
    <d v="2024-03-31T00:00:00"/>
    <s v="Y63"/>
    <s v="E40000012"/>
    <x v="6"/>
    <s v="QWO"/>
    <s v="E54000054"/>
    <x v="41"/>
    <s v="X2C4Y"/>
    <s v="E38000254"/>
    <s v="NHS West Yorkshire ICB - X2C4Y"/>
    <x v="5"/>
    <n v="995"/>
  </r>
  <r>
    <s v="Feb"/>
    <s v="2024"/>
    <x v="9"/>
    <d v="2024-02-29T00:00:00"/>
    <s v="Y56"/>
    <s v="E40000003"/>
    <x v="0"/>
    <s v="QKK"/>
    <s v="E54000030"/>
    <x v="0"/>
    <s v="72Q"/>
    <s v="E38000244"/>
    <s v="NHS South East London ICB - 72Q"/>
    <x v="0"/>
    <s v="*"/>
  </r>
  <r>
    <s v="Feb"/>
    <s v="2024"/>
    <x v="9"/>
    <d v="2024-02-29T00:00:00"/>
    <s v="Y56"/>
    <s v="E40000003"/>
    <x v="0"/>
    <s v="QKK"/>
    <s v="E54000030"/>
    <x v="0"/>
    <s v="72Q"/>
    <s v="E38000244"/>
    <s v="NHS South East London ICB - 72Q"/>
    <x v="1"/>
    <s v="*"/>
  </r>
  <r>
    <s v="Feb"/>
    <s v="2024"/>
    <x v="9"/>
    <d v="2024-02-29T00:00:00"/>
    <s v="Y56"/>
    <s v="E40000003"/>
    <x v="0"/>
    <s v="QKK"/>
    <s v="E54000030"/>
    <x v="0"/>
    <s v="72Q"/>
    <s v="E38000244"/>
    <s v="NHS South East London ICB - 72Q"/>
    <x v="2"/>
    <n v="810"/>
  </r>
  <r>
    <s v="Feb"/>
    <s v="2024"/>
    <x v="9"/>
    <d v="2024-02-29T00:00:00"/>
    <s v="Y56"/>
    <s v="E40000003"/>
    <x v="0"/>
    <s v="QKK"/>
    <s v="E54000030"/>
    <x v="0"/>
    <s v="72Q"/>
    <s v="E38000244"/>
    <s v="NHS South East London ICB - 72Q"/>
    <x v="3"/>
    <n v="6760"/>
  </r>
  <r>
    <s v="Feb"/>
    <s v="2024"/>
    <x v="9"/>
    <d v="2024-02-29T00:00:00"/>
    <s v="Y56"/>
    <s v="E40000003"/>
    <x v="0"/>
    <s v="QKK"/>
    <s v="E54000030"/>
    <x v="0"/>
    <s v="72Q"/>
    <s v="E38000244"/>
    <s v="NHS South East London ICB - 72Q"/>
    <x v="4"/>
    <n v="1480"/>
  </r>
  <r>
    <s v="Feb"/>
    <s v="2024"/>
    <x v="9"/>
    <d v="2024-02-29T00:00:00"/>
    <s v="Y56"/>
    <s v="E40000003"/>
    <x v="0"/>
    <s v="QKK"/>
    <s v="E54000030"/>
    <x v="0"/>
    <s v="72Q"/>
    <s v="E38000244"/>
    <s v="NHS South East London ICB - 72Q"/>
    <x v="5"/>
    <n v="1870"/>
  </r>
  <r>
    <s v="Feb"/>
    <s v="2024"/>
    <x v="9"/>
    <d v="2024-02-29T00:00:00"/>
    <s v="Y56"/>
    <s v="E40000003"/>
    <x v="0"/>
    <s v="QMF"/>
    <s v="E54000029"/>
    <x v="1"/>
    <s v="A3A8R"/>
    <s v="E38000255"/>
    <s v="NHS North East London ICB - A3A8R"/>
    <x v="0"/>
    <s v="*"/>
  </r>
  <r>
    <s v="Feb"/>
    <s v="2024"/>
    <x v="9"/>
    <d v="2024-02-29T00:00:00"/>
    <s v="Y56"/>
    <s v="E40000003"/>
    <x v="0"/>
    <s v="QMF"/>
    <s v="E54000029"/>
    <x v="1"/>
    <s v="A3A8R"/>
    <s v="E38000255"/>
    <s v="NHS North East London ICB - A3A8R"/>
    <x v="1"/>
    <s v="*"/>
  </r>
  <r>
    <s v="Feb"/>
    <s v="2024"/>
    <x v="9"/>
    <d v="2024-02-29T00:00:00"/>
    <s v="Y56"/>
    <s v="E40000003"/>
    <x v="0"/>
    <s v="QMF"/>
    <s v="E54000029"/>
    <x v="1"/>
    <s v="A3A8R"/>
    <s v="E38000255"/>
    <s v="NHS North East London ICB - A3A8R"/>
    <x v="2"/>
    <n v="1050"/>
  </r>
  <r>
    <s v="Feb"/>
    <s v="2024"/>
    <x v="9"/>
    <d v="2024-02-29T00:00:00"/>
    <s v="Y56"/>
    <s v="E40000003"/>
    <x v="0"/>
    <s v="QMF"/>
    <s v="E54000029"/>
    <x v="1"/>
    <s v="A3A8R"/>
    <s v="E38000255"/>
    <s v="NHS North East London ICB - A3A8R"/>
    <x v="3"/>
    <n v="4260"/>
  </r>
  <r>
    <s v="Feb"/>
    <s v="2024"/>
    <x v="9"/>
    <d v="2024-02-29T00:00:00"/>
    <s v="Y56"/>
    <s v="E40000003"/>
    <x v="0"/>
    <s v="QMF"/>
    <s v="E54000029"/>
    <x v="1"/>
    <s v="A3A8R"/>
    <s v="E38000255"/>
    <s v="NHS North East London ICB - A3A8R"/>
    <x v="4"/>
    <n v="1895"/>
  </r>
  <r>
    <s v="Feb"/>
    <s v="2024"/>
    <x v="9"/>
    <d v="2024-02-29T00:00:00"/>
    <s v="Y56"/>
    <s v="E40000003"/>
    <x v="0"/>
    <s v="QMF"/>
    <s v="E54000029"/>
    <x v="1"/>
    <s v="A3A8R"/>
    <s v="E38000255"/>
    <s v="NHS North East London ICB - A3A8R"/>
    <x v="5"/>
    <n v="1245"/>
  </r>
  <r>
    <s v="Feb"/>
    <s v="2024"/>
    <x v="9"/>
    <d v="2024-02-29T00:00:00"/>
    <s v="Y56"/>
    <s v="E40000003"/>
    <x v="0"/>
    <s v="QMJ"/>
    <s v="E54000028"/>
    <x v="2"/>
    <s v="93C"/>
    <s v="E38000240"/>
    <s v="NHS North Central London ICB - 93C"/>
    <x v="0"/>
    <s v="*"/>
  </r>
  <r>
    <s v="Feb"/>
    <s v="2024"/>
    <x v="9"/>
    <d v="2024-02-29T00:00:00"/>
    <s v="Y56"/>
    <s v="E40000003"/>
    <x v="0"/>
    <s v="QMJ"/>
    <s v="E54000028"/>
    <x v="2"/>
    <s v="93C"/>
    <s v="E38000240"/>
    <s v="NHS North Central London ICB - 93C"/>
    <x v="1"/>
    <s v="*"/>
  </r>
  <r>
    <s v="Feb"/>
    <s v="2024"/>
    <x v="9"/>
    <d v="2024-02-29T00:00:00"/>
    <s v="Y56"/>
    <s v="E40000003"/>
    <x v="0"/>
    <s v="QMJ"/>
    <s v="E54000028"/>
    <x v="2"/>
    <s v="93C"/>
    <s v="E38000240"/>
    <s v="NHS North Central London ICB - 93C"/>
    <x v="2"/>
    <n v="420"/>
  </r>
  <r>
    <s v="Feb"/>
    <s v="2024"/>
    <x v="9"/>
    <d v="2024-02-29T00:00:00"/>
    <s v="Y56"/>
    <s v="E40000003"/>
    <x v="0"/>
    <s v="QMJ"/>
    <s v="E54000028"/>
    <x v="2"/>
    <s v="93C"/>
    <s v="E38000240"/>
    <s v="NHS North Central London ICB - 93C"/>
    <x v="3"/>
    <n v="5230"/>
  </r>
  <r>
    <s v="Feb"/>
    <s v="2024"/>
    <x v="9"/>
    <d v="2024-02-29T00:00:00"/>
    <s v="Y56"/>
    <s v="E40000003"/>
    <x v="0"/>
    <s v="QMJ"/>
    <s v="E54000028"/>
    <x v="2"/>
    <s v="93C"/>
    <s v="E38000240"/>
    <s v="NHS North Central London ICB - 93C"/>
    <x v="4"/>
    <n v="1365"/>
  </r>
  <r>
    <s v="Feb"/>
    <s v="2024"/>
    <x v="9"/>
    <d v="2024-02-29T00:00:00"/>
    <s v="Y56"/>
    <s v="E40000003"/>
    <x v="0"/>
    <s v="QMJ"/>
    <s v="E54000028"/>
    <x v="2"/>
    <s v="93C"/>
    <s v="E38000240"/>
    <s v="NHS North Central London ICB - 93C"/>
    <x v="5"/>
    <n v="1690"/>
  </r>
  <r>
    <s v="Feb"/>
    <s v="2024"/>
    <x v="9"/>
    <d v="2024-02-29T00:00:00"/>
    <s v="Y56"/>
    <s v="E40000003"/>
    <x v="0"/>
    <s v="QRV"/>
    <s v="E54000027"/>
    <x v="3"/>
    <s v="W2U3Z"/>
    <s v="E38000256"/>
    <s v="NHS North West London ICB - W2U3Z"/>
    <x v="0"/>
    <s v="*"/>
  </r>
  <r>
    <s v="Feb"/>
    <s v="2024"/>
    <x v="9"/>
    <d v="2024-02-29T00:00:00"/>
    <s v="Y56"/>
    <s v="E40000003"/>
    <x v="0"/>
    <s v="QRV"/>
    <s v="E54000027"/>
    <x v="3"/>
    <s v="W2U3Z"/>
    <s v="E38000256"/>
    <s v="NHS North West London ICB - W2U3Z"/>
    <x v="1"/>
    <s v="*"/>
  </r>
  <r>
    <s v="Feb"/>
    <s v="2024"/>
    <x v="9"/>
    <d v="2024-02-29T00:00:00"/>
    <s v="Y56"/>
    <s v="E40000003"/>
    <x v="0"/>
    <s v="QRV"/>
    <s v="E54000027"/>
    <x v="3"/>
    <s v="W2U3Z"/>
    <s v="E38000256"/>
    <s v="NHS North West London ICB - W2U3Z"/>
    <x v="2"/>
    <n v="1515"/>
  </r>
  <r>
    <s v="Feb"/>
    <s v="2024"/>
    <x v="9"/>
    <d v="2024-02-29T00:00:00"/>
    <s v="Y56"/>
    <s v="E40000003"/>
    <x v="0"/>
    <s v="QRV"/>
    <s v="E54000027"/>
    <x v="3"/>
    <s v="W2U3Z"/>
    <s v="E38000256"/>
    <s v="NHS North West London ICB - W2U3Z"/>
    <x v="3"/>
    <n v="4305"/>
  </r>
  <r>
    <s v="Feb"/>
    <s v="2024"/>
    <x v="9"/>
    <d v="2024-02-29T00:00:00"/>
    <s v="Y56"/>
    <s v="E40000003"/>
    <x v="0"/>
    <s v="QRV"/>
    <s v="E54000027"/>
    <x v="3"/>
    <s v="W2U3Z"/>
    <s v="E38000256"/>
    <s v="NHS North West London ICB - W2U3Z"/>
    <x v="4"/>
    <n v="5875"/>
  </r>
  <r>
    <s v="Feb"/>
    <s v="2024"/>
    <x v="9"/>
    <d v="2024-02-29T00:00:00"/>
    <s v="Y56"/>
    <s v="E40000003"/>
    <x v="0"/>
    <s v="QRV"/>
    <s v="E54000027"/>
    <x v="3"/>
    <s v="W2U3Z"/>
    <s v="E38000256"/>
    <s v="NHS North West London ICB - W2U3Z"/>
    <x v="5"/>
    <n v="1540"/>
  </r>
  <r>
    <s v="Feb"/>
    <s v="2024"/>
    <x v="9"/>
    <d v="2024-02-29T00:00:00"/>
    <s v="Y56"/>
    <s v="E40000003"/>
    <x v="0"/>
    <s v="QWE"/>
    <s v="E54000031"/>
    <x v="4"/>
    <s v="36L"/>
    <s v="E38000245"/>
    <s v="NHS South West London ICB - 36L"/>
    <x v="0"/>
    <s v="*"/>
  </r>
  <r>
    <s v="Feb"/>
    <s v="2024"/>
    <x v="9"/>
    <d v="2024-02-29T00:00:00"/>
    <s v="Y56"/>
    <s v="E40000003"/>
    <x v="0"/>
    <s v="QWE"/>
    <s v="E54000031"/>
    <x v="4"/>
    <s v="36L"/>
    <s v="E38000245"/>
    <s v="NHS South West London ICB - 36L"/>
    <x v="1"/>
    <s v="*"/>
  </r>
  <r>
    <s v="Feb"/>
    <s v="2024"/>
    <x v="9"/>
    <d v="2024-02-29T00:00:00"/>
    <s v="Y56"/>
    <s v="E40000003"/>
    <x v="0"/>
    <s v="QWE"/>
    <s v="E54000031"/>
    <x v="4"/>
    <s v="36L"/>
    <s v="E38000245"/>
    <s v="NHS South West London ICB - 36L"/>
    <x v="2"/>
    <n v="1215"/>
  </r>
  <r>
    <s v="Feb"/>
    <s v="2024"/>
    <x v="9"/>
    <d v="2024-02-29T00:00:00"/>
    <s v="Y56"/>
    <s v="E40000003"/>
    <x v="0"/>
    <s v="QWE"/>
    <s v="E54000031"/>
    <x v="4"/>
    <s v="36L"/>
    <s v="E38000245"/>
    <s v="NHS South West London ICB - 36L"/>
    <x v="3"/>
    <n v="6270"/>
  </r>
  <r>
    <s v="Feb"/>
    <s v="2024"/>
    <x v="9"/>
    <d v="2024-02-29T00:00:00"/>
    <s v="Y56"/>
    <s v="E40000003"/>
    <x v="0"/>
    <s v="QWE"/>
    <s v="E54000031"/>
    <x v="4"/>
    <s v="36L"/>
    <s v="E38000245"/>
    <s v="NHS South West London ICB - 36L"/>
    <x v="4"/>
    <n v="1150"/>
  </r>
  <r>
    <s v="Feb"/>
    <s v="2024"/>
    <x v="9"/>
    <d v="2024-02-29T00:00:00"/>
    <s v="Y56"/>
    <s v="E40000003"/>
    <x v="0"/>
    <s v="QWE"/>
    <s v="E54000031"/>
    <x v="4"/>
    <s v="36L"/>
    <s v="E38000245"/>
    <s v="NHS South West London ICB - 36L"/>
    <x v="5"/>
    <n v="1935"/>
  </r>
  <r>
    <s v="Feb"/>
    <s v="2024"/>
    <x v="9"/>
    <d v="2024-02-29T00:00:00"/>
    <s v="Y58"/>
    <s v="E40000006"/>
    <x v="1"/>
    <s v="QJK"/>
    <s v="E54000037"/>
    <x v="5"/>
    <s v="15N"/>
    <s v="E38000230"/>
    <s v="NHS Devon ICB - 15N"/>
    <x v="0"/>
    <s v="*"/>
  </r>
  <r>
    <s v="Feb"/>
    <s v="2024"/>
    <x v="9"/>
    <d v="2024-02-29T00:00:00"/>
    <s v="Y58"/>
    <s v="E40000006"/>
    <x v="1"/>
    <s v="QJK"/>
    <s v="E54000037"/>
    <x v="5"/>
    <s v="15N"/>
    <s v="E38000230"/>
    <s v="NHS Devon ICB - 15N"/>
    <x v="1"/>
    <s v="*"/>
  </r>
  <r>
    <s v="Feb"/>
    <s v="2024"/>
    <x v="9"/>
    <d v="2024-02-29T00:00:00"/>
    <s v="Y58"/>
    <s v="E40000006"/>
    <x v="1"/>
    <s v="QJK"/>
    <s v="E54000037"/>
    <x v="5"/>
    <s v="15N"/>
    <s v="E38000230"/>
    <s v="NHS Devon ICB - 15N"/>
    <x v="2"/>
    <n v="380"/>
  </r>
  <r>
    <s v="Feb"/>
    <s v="2024"/>
    <x v="9"/>
    <d v="2024-02-29T00:00:00"/>
    <s v="Y58"/>
    <s v="E40000006"/>
    <x v="1"/>
    <s v="QJK"/>
    <s v="E54000037"/>
    <x v="5"/>
    <s v="15N"/>
    <s v="E38000230"/>
    <s v="NHS Devon ICB - 15N"/>
    <x v="3"/>
    <n v="5580"/>
  </r>
  <r>
    <s v="Feb"/>
    <s v="2024"/>
    <x v="9"/>
    <d v="2024-02-29T00:00:00"/>
    <s v="Y58"/>
    <s v="E40000006"/>
    <x v="1"/>
    <s v="QJK"/>
    <s v="E54000037"/>
    <x v="5"/>
    <s v="15N"/>
    <s v="E38000230"/>
    <s v="NHS Devon ICB - 15N"/>
    <x v="4"/>
    <n v="1935"/>
  </r>
  <r>
    <s v="Feb"/>
    <s v="2024"/>
    <x v="9"/>
    <d v="2024-02-29T00:00:00"/>
    <s v="Y58"/>
    <s v="E40000006"/>
    <x v="1"/>
    <s v="QJK"/>
    <s v="E54000037"/>
    <x v="5"/>
    <s v="15N"/>
    <s v="E38000230"/>
    <s v="NHS Devon ICB - 15N"/>
    <x v="5"/>
    <n v="4290"/>
  </r>
  <r>
    <s v="Feb"/>
    <s v="2024"/>
    <x v="9"/>
    <d v="2024-02-29T00:00:00"/>
    <s v="Y58"/>
    <s v="E40000006"/>
    <x v="1"/>
    <s v="QOX"/>
    <s v="E54000040"/>
    <x v="6"/>
    <s v="92G"/>
    <s v="E38000231"/>
    <s v="NHS Bath and North East Somerset, Swindon and Wiltshire ICB - 92G"/>
    <x v="0"/>
    <s v="*"/>
  </r>
  <r>
    <s v="Feb"/>
    <s v="2024"/>
    <x v="9"/>
    <d v="2024-02-29T00:00:00"/>
    <s v="Y58"/>
    <s v="E40000006"/>
    <x v="1"/>
    <s v="QOX"/>
    <s v="E54000040"/>
    <x v="6"/>
    <s v="92G"/>
    <s v="E38000231"/>
    <s v="NHS Bath and North East Somerset, Swindon and Wiltshire ICB - 92G"/>
    <x v="1"/>
    <s v="*"/>
  </r>
  <r>
    <s v="Feb"/>
    <s v="2024"/>
    <x v="9"/>
    <d v="2024-02-29T00:00:00"/>
    <s v="Y58"/>
    <s v="E40000006"/>
    <x v="1"/>
    <s v="QOX"/>
    <s v="E54000040"/>
    <x v="6"/>
    <s v="92G"/>
    <s v="E38000231"/>
    <s v="NHS Bath and North East Somerset, Swindon and Wiltshire ICB - 92G"/>
    <x v="2"/>
    <n v="470"/>
  </r>
  <r>
    <s v="Feb"/>
    <s v="2024"/>
    <x v="9"/>
    <d v="2024-02-29T00:00:00"/>
    <s v="Y58"/>
    <s v="E40000006"/>
    <x v="1"/>
    <s v="QOX"/>
    <s v="E54000040"/>
    <x v="6"/>
    <s v="92G"/>
    <s v="E38000231"/>
    <s v="NHS Bath and North East Somerset, Swindon and Wiltshire ICB - 92G"/>
    <x v="3"/>
    <n v="3740"/>
  </r>
  <r>
    <s v="Feb"/>
    <s v="2024"/>
    <x v="9"/>
    <d v="2024-02-29T00:00:00"/>
    <s v="Y58"/>
    <s v="E40000006"/>
    <x v="1"/>
    <s v="QOX"/>
    <s v="E54000040"/>
    <x v="6"/>
    <s v="92G"/>
    <s v="E38000231"/>
    <s v="NHS Bath and North East Somerset, Swindon and Wiltshire ICB - 92G"/>
    <x v="4"/>
    <n v="1295"/>
  </r>
  <r>
    <s v="Feb"/>
    <s v="2024"/>
    <x v="9"/>
    <d v="2024-02-29T00:00:00"/>
    <s v="Y58"/>
    <s v="E40000006"/>
    <x v="1"/>
    <s v="QOX"/>
    <s v="E54000040"/>
    <x v="6"/>
    <s v="92G"/>
    <s v="E38000231"/>
    <s v="NHS Bath and North East Somerset, Swindon and Wiltshire ICB - 92G"/>
    <x v="5"/>
    <n v="2935"/>
  </r>
  <r>
    <s v="Feb"/>
    <s v="2024"/>
    <x v="9"/>
    <d v="2024-02-29T00:00:00"/>
    <s v="Y58"/>
    <s v="E40000006"/>
    <x v="1"/>
    <s v="QR1"/>
    <s v="E54000043"/>
    <x v="7"/>
    <s v="11M"/>
    <s v="E38000062"/>
    <s v="NHS Gloucestershire ICB - 11M"/>
    <x v="0"/>
    <s v="*"/>
  </r>
  <r>
    <s v="Feb"/>
    <s v="2024"/>
    <x v="9"/>
    <d v="2024-02-29T00:00:00"/>
    <s v="Y58"/>
    <s v="E40000006"/>
    <x v="1"/>
    <s v="QR1"/>
    <s v="E54000043"/>
    <x v="7"/>
    <s v="11M"/>
    <s v="E38000062"/>
    <s v="NHS Gloucestershire ICB - 11M"/>
    <x v="1"/>
    <s v="*"/>
  </r>
  <r>
    <s v="Feb"/>
    <s v="2024"/>
    <x v="9"/>
    <d v="2024-02-29T00:00:00"/>
    <s v="Y58"/>
    <s v="E40000006"/>
    <x v="1"/>
    <s v="QR1"/>
    <s v="E54000043"/>
    <x v="7"/>
    <s v="11M"/>
    <s v="E38000062"/>
    <s v="NHS Gloucestershire ICB - 11M"/>
    <x v="2"/>
    <n v="210"/>
  </r>
  <r>
    <s v="Feb"/>
    <s v="2024"/>
    <x v="9"/>
    <d v="2024-02-29T00:00:00"/>
    <s v="Y58"/>
    <s v="E40000006"/>
    <x v="1"/>
    <s v="QR1"/>
    <s v="E54000043"/>
    <x v="7"/>
    <s v="11M"/>
    <s v="E38000062"/>
    <s v="NHS Gloucestershire ICB - 11M"/>
    <x v="3"/>
    <n v="3045"/>
  </r>
  <r>
    <s v="Feb"/>
    <s v="2024"/>
    <x v="9"/>
    <d v="2024-02-29T00:00:00"/>
    <s v="Y58"/>
    <s v="E40000006"/>
    <x v="1"/>
    <s v="QR1"/>
    <s v="E54000043"/>
    <x v="7"/>
    <s v="11M"/>
    <s v="E38000062"/>
    <s v="NHS Gloucestershire ICB - 11M"/>
    <x v="4"/>
    <n v="1105"/>
  </r>
  <r>
    <s v="Feb"/>
    <s v="2024"/>
    <x v="9"/>
    <d v="2024-02-29T00:00:00"/>
    <s v="Y58"/>
    <s v="E40000006"/>
    <x v="1"/>
    <s v="QR1"/>
    <s v="E54000043"/>
    <x v="7"/>
    <s v="11M"/>
    <s v="E38000062"/>
    <s v="NHS Gloucestershire ICB - 11M"/>
    <x v="5"/>
    <n v="2095"/>
  </r>
  <r>
    <s v="Feb"/>
    <s v="2024"/>
    <x v="9"/>
    <d v="2024-02-29T00:00:00"/>
    <s v="Y58"/>
    <s v="E40000006"/>
    <x v="1"/>
    <s v="QSL"/>
    <s v="E54000038"/>
    <x v="8"/>
    <s v="11X"/>
    <s v="E38000150"/>
    <s v="NHS Somerset ICB - 11X"/>
    <x v="0"/>
    <s v="*"/>
  </r>
  <r>
    <s v="Feb"/>
    <s v="2024"/>
    <x v="9"/>
    <d v="2024-02-29T00:00:00"/>
    <s v="Y58"/>
    <s v="E40000006"/>
    <x v="1"/>
    <s v="QSL"/>
    <s v="E54000038"/>
    <x v="8"/>
    <s v="11X"/>
    <s v="E38000150"/>
    <s v="NHS Somerset ICB - 11X"/>
    <x v="1"/>
    <s v="*"/>
  </r>
  <r>
    <s v="Feb"/>
    <s v="2024"/>
    <x v="9"/>
    <d v="2024-02-29T00:00:00"/>
    <s v="Y58"/>
    <s v="E40000006"/>
    <x v="1"/>
    <s v="QSL"/>
    <s v="E54000038"/>
    <x v="8"/>
    <s v="11X"/>
    <s v="E38000150"/>
    <s v="NHS Somerset ICB - 11X"/>
    <x v="2"/>
    <n v="715"/>
  </r>
  <r>
    <s v="Feb"/>
    <s v="2024"/>
    <x v="9"/>
    <d v="2024-02-29T00:00:00"/>
    <s v="Y58"/>
    <s v="E40000006"/>
    <x v="1"/>
    <s v="QSL"/>
    <s v="E54000038"/>
    <x v="8"/>
    <s v="11X"/>
    <s v="E38000150"/>
    <s v="NHS Somerset ICB - 11X"/>
    <x v="3"/>
    <n v="3085"/>
  </r>
  <r>
    <s v="Feb"/>
    <s v="2024"/>
    <x v="9"/>
    <d v="2024-02-29T00:00:00"/>
    <s v="Y58"/>
    <s v="E40000006"/>
    <x v="1"/>
    <s v="QSL"/>
    <s v="E54000038"/>
    <x v="8"/>
    <s v="11X"/>
    <s v="E38000150"/>
    <s v="NHS Somerset ICB - 11X"/>
    <x v="4"/>
    <n v="460"/>
  </r>
  <r>
    <s v="Feb"/>
    <s v="2024"/>
    <x v="9"/>
    <d v="2024-02-29T00:00:00"/>
    <s v="Y58"/>
    <s v="E40000006"/>
    <x v="1"/>
    <s v="QSL"/>
    <s v="E54000038"/>
    <x v="8"/>
    <s v="11X"/>
    <s v="E38000150"/>
    <s v="NHS Somerset ICB - 11X"/>
    <x v="5"/>
    <n v="1270"/>
  </r>
  <r>
    <s v="Feb"/>
    <s v="2024"/>
    <x v="9"/>
    <d v="2024-02-29T00:00:00"/>
    <s v="Y58"/>
    <s v="E40000006"/>
    <x v="1"/>
    <s v="QT6"/>
    <s v="E54000036"/>
    <x v="9"/>
    <s v="11N"/>
    <s v="E38000089"/>
    <s v="NHS Cornwall and the Isles of Scilly ICB - 11N"/>
    <x v="0"/>
    <s v="*"/>
  </r>
  <r>
    <s v="Feb"/>
    <s v="2024"/>
    <x v="9"/>
    <d v="2024-02-29T00:00:00"/>
    <s v="Y58"/>
    <s v="E40000006"/>
    <x v="1"/>
    <s v="QT6"/>
    <s v="E54000036"/>
    <x v="9"/>
    <s v="11N"/>
    <s v="E38000089"/>
    <s v="NHS Cornwall and the Isles of Scilly ICB - 11N"/>
    <x v="1"/>
    <s v="*"/>
  </r>
  <r>
    <s v="Feb"/>
    <s v="2024"/>
    <x v="9"/>
    <d v="2024-02-29T00:00:00"/>
    <s v="Y58"/>
    <s v="E40000006"/>
    <x v="1"/>
    <s v="QT6"/>
    <s v="E54000036"/>
    <x v="9"/>
    <s v="11N"/>
    <s v="E38000089"/>
    <s v="NHS Cornwall and the Isles of Scilly ICB - 11N"/>
    <x v="2"/>
    <n v="520"/>
  </r>
  <r>
    <s v="Feb"/>
    <s v="2024"/>
    <x v="9"/>
    <d v="2024-02-29T00:00:00"/>
    <s v="Y58"/>
    <s v="E40000006"/>
    <x v="1"/>
    <s v="QT6"/>
    <s v="E54000036"/>
    <x v="9"/>
    <s v="11N"/>
    <s v="E38000089"/>
    <s v="NHS Cornwall and the Isles of Scilly ICB - 11N"/>
    <x v="3"/>
    <n v="3410"/>
  </r>
  <r>
    <s v="Feb"/>
    <s v="2024"/>
    <x v="9"/>
    <d v="2024-02-29T00:00:00"/>
    <s v="Y58"/>
    <s v="E40000006"/>
    <x v="1"/>
    <s v="QT6"/>
    <s v="E54000036"/>
    <x v="9"/>
    <s v="11N"/>
    <s v="E38000089"/>
    <s v="NHS Cornwall and the Isles of Scilly ICB - 11N"/>
    <x v="4"/>
    <n v="305"/>
  </r>
  <r>
    <s v="Feb"/>
    <s v="2024"/>
    <x v="9"/>
    <d v="2024-02-29T00:00:00"/>
    <s v="Y58"/>
    <s v="E40000006"/>
    <x v="1"/>
    <s v="QT6"/>
    <s v="E54000036"/>
    <x v="9"/>
    <s v="11N"/>
    <s v="E38000089"/>
    <s v="NHS Cornwall and the Isles of Scilly ICB - 11N"/>
    <x v="5"/>
    <n v="1705"/>
  </r>
  <r>
    <s v="Feb"/>
    <s v="2024"/>
    <x v="9"/>
    <d v="2024-02-29T00:00:00"/>
    <s v="Y58"/>
    <s v="E40000006"/>
    <x v="1"/>
    <s v="QUY"/>
    <s v="E54000039"/>
    <x v="10"/>
    <s v="15C"/>
    <s v="E38000222"/>
    <s v="NHS Bristol, North Somerset and South Gloucestershire ICB - 15C"/>
    <x v="0"/>
    <s v="*"/>
  </r>
  <r>
    <s v="Feb"/>
    <s v="2024"/>
    <x v="9"/>
    <d v="2024-02-29T00:00:00"/>
    <s v="Y58"/>
    <s v="E40000006"/>
    <x v="1"/>
    <s v="QUY"/>
    <s v="E54000039"/>
    <x v="10"/>
    <s v="15C"/>
    <s v="E38000222"/>
    <s v="NHS Bristol, North Somerset and South Gloucestershire ICB - 15C"/>
    <x v="1"/>
    <s v="*"/>
  </r>
  <r>
    <s v="Feb"/>
    <s v="2024"/>
    <x v="9"/>
    <d v="2024-02-29T00:00:00"/>
    <s v="Y58"/>
    <s v="E40000006"/>
    <x v="1"/>
    <s v="QUY"/>
    <s v="E54000039"/>
    <x v="10"/>
    <s v="15C"/>
    <s v="E38000222"/>
    <s v="NHS Bristol, North Somerset and South Gloucestershire ICB - 15C"/>
    <x v="2"/>
    <n v="1005"/>
  </r>
  <r>
    <s v="Feb"/>
    <s v="2024"/>
    <x v="9"/>
    <d v="2024-02-29T00:00:00"/>
    <s v="Y58"/>
    <s v="E40000006"/>
    <x v="1"/>
    <s v="QUY"/>
    <s v="E54000039"/>
    <x v="10"/>
    <s v="15C"/>
    <s v="E38000222"/>
    <s v="NHS Bristol, North Somerset and South Gloucestershire ICB - 15C"/>
    <x v="3"/>
    <n v="4755"/>
  </r>
  <r>
    <s v="Feb"/>
    <s v="2024"/>
    <x v="9"/>
    <d v="2024-02-29T00:00:00"/>
    <s v="Y58"/>
    <s v="E40000006"/>
    <x v="1"/>
    <s v="QUY"/>
    <s v="E54000039"/>
    <x v="10"/>
    <s v="15C"/>
    <s v="E38000222"/>
    <s v="NHS Bristol, North Somerset and South Gloucestershire ICB - 15C"/>
    <x v="4"/>
    <n v="525"/>
  </r>
  <r>
    <s v="Feb"/>
    <s v="2024"/>
    <x v="9"/>
    <d v="2024-02-29T00:00:00"/>
    <s v="Y58"/>
    <s v="E40000006"/>
    <x v="1"/>
    <s v="QUY"/>
    <s v="E54000039"/>
    <x v="10"/>
    <s v="15C"/>
    <s v="E38000222"/>
    <s v="NHS Bristol, North Somerset and South Gloucestershire ICB - 15C"/>
    <x v="5"/>
    <n v="1985"/>
  </r>
  <r>
    <s v="Feb"/>
    <s v="2024"/>
    <x v="9"/>
    <d v="2024-02-29T00:00:00"/>
    <s v="Y58"/>
    <s v="E40000006"/>
    <x v="1"/>
    <s v="QVV"/>
    <s v="E54000041"/>
    <x v="11"/>
    <s v="11J"/>
    <s v="E38000045"/>
    <s v="NHS Dorset ICB - 11J"/>
    <x v="0"/>
    <s v="*"/>
  </r>
  <r>
    <s v="Feb"/>
    <s v="2024"/>
    <x v="9"/>
    <d v="2024-02-29T00:00:00"/>
    <s v="Y58"/>
    <s v="E40000006"/>
    <x v="1"/>
    <s v="QVV"/>
    <s v="E54000041"/>
    <x v="11"/>
    <s v="11J"/>
    <s v="E38000045"/>
    <s v="NHS Dorset ICB - 11J"/>
    <x v="1"/>
    <s v="*"/>
  </r>
  <r>
    <s v="Feb"/>
    <s v="2024"/>
    <x v="9"/>
    <d v="2024-02-29T00:00:00"/>
    <s v="Y58"/>
    <s v="E40000006"/>
    <x v="1"/>
    <s v="QVV"/>
    <s v="E54000041"/>
    <x v="11"/>
    <s v="11J"/>
    <s v="E38000045"/>
    <s v="NHS Dorset ICB - 11J"/>
    <x v="2"/>
    <n v="440"/>
  </r>
  <r>
    <s v="Feb"/>
    <s v="2024"/>
    <x v="9"/>
    <d v="2024-02-29T00:00:00"/>
    <s v="Y58"/>
    <s v="E40000006"/>
    <x v="1"/>
    <s v="QVV"/>
    <s v="E54000041"/>
    <x v="11"/>
    <s v="11J"/>
    <s v="E38000045"/>
    <s v="NHS Dorset ICB - 11J"/>
    <x v="3"/>
    <n v="3055"/>
  </r>
  <r>
    <s v="Feb"/>
    <s v="2024"/>
    <x v="9"/>
    <d v="2024-02-29T00:00:00"/>
    <s v="Y58"/>
    <s v="E40000006"/>
    <x v="1"/>
    <s v="QVV"/>
    <s v="E54000041"/>
    <x v="11"/>
    <s v="11J"/>
    <s v="E38000045"/>
    <s v="NHS Dorset ICB - 11J"/>
    <x v="4"/>
    <n v="2015"/>
  </r>
  <r>
    <s v="Feb"/>
    <s v="2024"/>
    <x v="9"/>
    <d v="2024-02-29T00:00:00"/>
    <s v="Y58"/>
    <s v="E40000006"/>
    <x v="1"/>
    <s v="QVV"/>
    <s v="E54000041"/>
    <x v="11"/>
    <s v="11J"/>
    <s v="E38000045"/>
    <s v="NHS Dorset ICB - 11J"/>
    <x v="5"/>
    <n v="2875"/>
  </r>
  <r>
    <s v="Feb"/>
    <s v="2024"/>
    <x v="9"/>
    <d v="2024-02-29T00:00:00"/>
    <s v="Y59"/>
    <s v="E40000005"/>
    <x v="2"/>
    <s v="QKS"/>
    <s v="E54000032"/>
    <x v="12"/>
    <s v="91Q"/>
    <s v="E38000237"/>
    <s v="NHS Kent and Medway ICB - 91Q"/>
    <x v="0"/>
    <s v="*"/>
  </r>
  <r>
    <s v="Feb"/>
    <s v="2024"/>
    <x v="9"/>
    <d v="2024-02-29T00:00:00"/>
    <s v="Y59"/>
    <s v="E40000005"/>
    <x v="2"/>
    <s v="QKS"/>
    <s v="E54000032"/>
    <x v="12"/>
    <s v="91Q"/>
    <s v="E38000237"/>
    <s v="NHS Kent and Medway ICB - 91Q"/>
    <x v="1"/>
    <s v="*"/>
  </r>
  <r>
    <s v="Feb"/>
    <s v="2024"/>
    <x v="9"/>
    <d v="2024-02-29T00:00:00"/>
    <s v="Y59"/>
    <s v="E40000005"/>
    <x v="2"/>
    <s v="QKS"/>
    <s v="E54000032"/>
    <x v="12"/>
    <s v="91Q"/>
    <s v="E38000237"/>
    <s v="NHS Kent and Medway ICB - 91Q"/>
    <x v="2"/>
    <n v="1355"/>
  </r>
  <r>
    <s v="Feb"/>
    <s v="2024"/>
    <x v="9"/>
    <d v="2024-02-29T00:00:00"/>
    <s v="Y59"/>
    <s v="E40000005"/>
    <x v="2"/>
    <s v="QKS"/>
    <s v="E54000032"/>
    <x v="12"/>
    <s v="91Q"/>
    <s v="E38000237"/>
    <s v="NHS Kent and Medway ICB - 91Q"/>
    <x v="3"/>
    <n v="8265"/>
  </r>
  <r>
    <s v="Feb"/>
    <s v="2024"/>
    <x v="9"/>
    <d v="2024-02-29T00:00:00"/>
    <s v="Y59"/>
    <s v="E40000005"/>
    <x v="2"/>
    <s v="QKS"/>
    <s v="E54000032"/>
    <x v="12"/>
    <s v="91Q"/>
    <s v="E38000237"/>
    <s v="NHS Kent and Medway ICB - 91Q"/>
    <x v="4"/>
    <n v="1485"/>
  </r>
  <r>
    <s v="Feb"/>
    <s v="2024"/>
    <x v="9"/>
    <d v="2024-02-29T00:00:00"/>
    <s v="Y59"/>
    <s v="E40000005"/>
    <x v="2"/>
    <s v="QKS"/>
    <s v="E54000032"/>
    <x v="12"/>
    <s v="91Q"/>
    <s v="E38000237"/>
    <s v="NHS Kent and Medway ICB - 91Q"/>
    <x v="5"/>
    <n v="4310"/>
  </r>
  <r>
    <s v="Feb"/>
    <s v="2024"/>
    <x v="9"/>
    <d v="2024-02-29T00:00:00"/>
    <s v="Y59"/>
    <s v="E40000005"/>
    <x v="2"/>
    <s v="QNQ"/>
    <s v="E54000034"/>
    <x v="13"/>
    <s v="D4U1Y"/>
    <s v="E38000252"/>
    <s v="NHS Frimley ICB - D4U1Y"/>
    <x v="0"/>
    <s v="*"/>
  </r>
  <r>
    <s v="Feb"/>
    <s v="2024"/>
    <x v="9"/>
    <d v="2024-02-29T00:00:00"/>
    <s v="Y59"/>
    <s v="E40000005"/>
    <x v="2"/>
    <s v="QNQ"/>
    <s v="E54000034"/>
    <x v="13"/>
    <s v="D4U1Y"/>
    <s v="E38000252"/>
    <s v="NHS Frimley ICB - D4U1Y"/>
    <x v="1"/>
    <s v="*"/>
  </r>
  <r>
    <s v="Feb"/>
    <s v="2024"/>
    <x v="9"/>
    <d v="2024-02-29T00:00:00"/>
    <s v="Y59"/>
    <s v="E40000005"/>
    <x v="2"/>
    <s v="QNQ"/>
    <s v="E54000034"/>
    <x v="13"/>
    <s v="D4U1Y"/>
    <s v="E38000252"/>
    <s v="NHS Frimley ICB - D4U1Y"/>
    <x v="2"/>
    <n v="835"/>
  </r>
  <r>
    <s v="Feb"/>
    <s v="2024"/>
    <x v="9"/>
    <d v="2024-02-29T00:00:00"/>
    <s v="Y59"/>
    <s v="E40000005"/>
    <x v="2"/>
    <s v="QNQ"/>
    <s v="E54000034"/>
    <x v="13"/>
    <s v="D4U1Y"/>
    <s v="E38000252"/>
    <s v="NHS Frimley ICB - D4U1Y"/>
    <x v="3"/>
    <n v="3275"/>
  </r>
  <r>
    <s v="Feb"/>
    <s v="2024"/>
    <x v="9"/>
    <d v="2024-02-29T00:00:00"/>
    <s v="Y59"/>
    <s v="E40000005"/>
    <x v="2"/>
    <s v="QNQ"/>
    <s v="E54000034"/>
    <x v="13"/>
    <s v="D4U1Y"/>
    <s v="E38000252"/>
    <s v="NHS Frimley ICB - D4U1Y"/>
    <x v="4"/>
    <n v="610"/>
  </r>
  <r>
    <s v="Feb"/>
    <s v="2024"/>
    <x v="9"/>
    <d v="2024-02-29T00:00:00"/>
    <s v="Y59"/>
    <s v="E40000005"/>
    <x v="2"/>
    <s v="QNQ"/>
    <s v="E54000034"/>
    <x v="13"/>
    <s v="D4U1Y"/>
    <s v="E38000252"/>
    <s v="NHS Frimley ICB - D4U1Y"/>
    <x v="5"/>
    <n v="1300"/>
  </r>
  <r>
    <s v="Feb"/>
    <s v="2024"/>
    <x v="9"/>
    <d v="2024-02-29T00:00:00"/>
    <s v="Y59"/>
    <s v="E40000005"/>
    <x v="2"/>
    <s v="QNX"/>
    <s v="E54000064"/>
    <x v="14"/>
    <s v="09D"/>
    <s v="E38000021"/>
    <s v="NHS Sussex ICB - 09D"/>
    <x v="0"/>
    <s v="*"/>
  </r>
  <r>
    <s v="Feb"/>
    <s v="2024"/>
    <x v="9"/>
    <d v="2024-02-29T00:00:00"/>
    <s v="Y59"/>
    <s v="E40000005"/>
    <x v="2"/>
    <s v="QNX"/>
    <s v="E54000064"/>
    <x v="14"/>
    <s v="09D"/>
    <s v="E38000021"/>
    <s v="NHS Sussex ICB - 09D"/>
    <x v="1"/>
    <s v="*"/>
  </r>
  <r>
    <s v="Feb"/>
    <s v="2024"/>
    <x v="9"/>
    <d v="2024-02-29T00:00:00"/>
    <s v="Y59"/>
    <s v="E40000005"/>
    <x v="2"/>
    <s v="QNX"/>
    <s v="E54000064"/>
    <x v="14"/>
    <s v="09D"/>
    <s v="E38000021"/>
    <s v="NHS Sussex ICB - 09D"/>
    <x v="2"/>
    <n v="120"/>
  </r>
  <r>
    <s v="Feb"/>
    <s v="2024"/>
    <x v="9"/>
    <d v="2024-02-29T00:00:00"/>
    <s v="Y59"/>
    <s v="E40000005"/>
    <x v="2"/>
    <s v="QNX"/>
    <s v="E54000064"/>
    <x v="14"/>
    <s v="09D"/>
    <s v="E38000021"/>
    <s v="NHS Sussex ICB - 09D"/>
    <x v="3"/>
    <n v="780"/>
  </r>
  <r>
    <s v="Feb"/>
    <s v="2024"/>
    <x v="9"/>
    <d v="2024-02-29T00:00:00"/>
    <s v="Y59"/>
    <s v="E40000005"/>
    <x v="2"/>
    <s v="QNX"/>
    <s v="E54000064"/>
    <x v="14"/>
    <s v="09D"/>
    <s v="E38000021"/>
    <s v="NHS Sussex ICB - 09D"/>
    <x v="4"/>
    <n v="450"/>
  </r>
  <r>
    <s v="Feb"/>
    <s v="2024"/>
    <x v="9"/>
    <d v="2024-02-29T00:00:00"/>
    <s v="Y59"/>
    <s v="E40000005"/>
    <x v="2"/>
    <s v="QNX"/>
    <s v="E54000064"/>
    <x v="14"/>
    <s v="09D"/>
    <s v="E38000021"/>
    <s v="NHS Sussex ICB - 09D"/>
    <x v="5"/>
    <n v="605"/>
  </r>
  <r>
    <s v="Feb"/>
    <s v="2024"/>
    <x v="9"/>
    <d v="2024-02-29T00:00:00"/>
    <s v="Y59"/>
    <s v="E40000005"/>
    <x v="2"/>
    <s v="QNX"/>
    <s v="E54000064"/>
    <x v="14"/>
    <s v="70F"/>
    <s v="E38000265"/>
    <s v="NHS Sussex ICB - 70F"/>
    <x v="0"/>
    <s v="*"/>
  </r>
  <r>
    <s v="Feb"/>
    <s v="2024"/>
    <x v="9"/>
    <d v="2024-02-29T00:00:00"/>
    <s v="Y59"/>
    <s v="E40000005"/>
    <x v="2"/>
    <s v="QNX"/>
    <s v="E54000064"/>
    <x v="14"/>
    <s v="70F"/>
    <s v="E38000265"/>
    <s v="NHS Sussex ICB - 70F"/>
    <x v="1"/>
    <s v="*"/>
  </r>
  <r>
    <s v="Feb"/>
    <s v="2024"/>
    <x v="9"/>
    <d v="2024-02-29T00:00:00"/>
    <s v="Y59"/>
    <s v="E40000005"/>
    <x v="2"/>
    <s v="QNX"/>
    <s v="E54000064"/>
    <x v="14"/>
    <s v="70F"/>
    <s v="E38000265"/>
    <s v="NHS Sussex ICB - 70F"/>
    <x v="2"/>
    <n v="950"/>
  </r>
  <r>
    <s v="Feb"/>
    <s v="2024"/>
    <x v="9"/>
    <d v="2024-02-29T00:00:00"/>
    <s v="Y59"/>
    <s v="E40000005"/>
    <x v="2"/>
    <s v="QNX"/>
    <s v="E54000064"/>
    <x v="14"/>
    <s v="70F"/>
    <s v="E38000265"/>
    <s v="NHS Sussex ICB - 70F"/>
    <x v="3"/>
    <n v="3360"/>
  </r>
  <r>
    <s v="Feb"/>
    <s v="2024"/>
    <x v="9"/>
    <d v="2024-02-29T00:00:00"/>
    <s v="Y59"/>
    <s v="E40000005"/>
    <x v="2"/>
    <s v="QNX"/>
    <s v="E54000064"/>
    <x v="14"/>
    <s v="70F"/>
    <s v="E38000265"/>
    <s v="NHS Sussex ICB - 70F"/>
    <x v="4"/>
    <n v="2320"/>
  </r>
  <r>
    <s v="Feb"/>
    <s v="2024"/>
    <x v="9"/>
    <d v="2024-02-29T00:00:00"/>
    <s v="Y59"/>
    <s v="E40000005"/>
    <x v="2"/>
    <s v="QNX"/>
    <s v="E54000064"/>
    <x v="14"/>
    <s v="70F"/>
    <s v="E38000265"/>
    <s v="NHS Sussex ICB - 70F"/>
    <x v="5"/>
    <n v="2980"/>
  </r>
  <r>
    <s v="Feb"/>
    <s v="2024"/>
    <x v="9"/>
    <d v="2024-02-29T00:00:00"/>
    <s v="Y59"/>
    <s v="E40000005"/>
    <x v="2"/>
    <s v="QNX"/>
    <s v="E54000064"/>
    <x v="14"/>
    <s v="97R"/>
    <s v="E38000235"/>
    <s v="NHS Sussex ICB - 97R"/>
    <x v="0"/>
    <s v="*"/>
  </r>
  <r>
    <s v="Feb"/>
    <s v="2024"/>
    <x v="9"/>
    <d v="2024-02-29T00:00:00"/>
    <s v="Y59"/>
    <s v="E40000005"/>
    <x v="2"/>
    <s v="QNX"/>
    <s v="E54000064"/>
    <x v="14"/>
    <s v="97R"/>
    <s v="E38000235"/>
    <s v="NHS Sussex ICB - 97R"/>
    <x v="1"/>
    <s v="*"/>
  </r>
  <r>
    <s v="Feb"/>
    <s v="2024"/>
    <x v="9"/>
    <d v="2024-02-29T00:00:00"/>
    <s v="Y59"/>
    <s v="E40000005"/>
    <x v="2"/>
    <s v="QNX"/>
    <s v="E54000064"/>
    <x v="14"/>
    <s v="97R"/>
    <s v="E38000235"/>
    <s v="NHS Sussex ICB - 97R"/>
    <x v="2"/>
    <n v="730"/>
  </r>
  <r>
    <s v="Feb"/>
    <s v="2024"/>
    <x v="9"/>
    <d v="2024-02-29T00:00:00"/>
    <s v="Y59"/>
    <s v="E40000005"/>
    <x v="2"/>
    <s v="QNX"/>
    <s v="E54000064"/>
    <x v="14"/>
    <s v="97R"/>
    <s v="E38000235"/>
    <s v="NHS Sussex ICB - 97R"/>
    <x v="3"/>
    <n v="3035"/>
  </r>
  <r>
    <s v="Feb"/>
    <s v="2024"/>
    <x v="9"/>
    <d v="2024-02-29T00:00:00"/>
    <s v="Y59"/>
    <s v="E40000005"/>
    <x v="2"/>
    <s v="QNX"/>
    <s v="E54000064"/>
    <x v="14"/>
    <s v="97R"/>
    <s v="E38000235"/>
    <s v="NHS Sussex ICB - 97R"/>
    <x v="4"/>
    <n v="1215"/>
  </r>
  <r>
    <s v="Feb"/>
    <s v="2024"/>
    <x v="9"/>
    <d v="2024-02-29T00:00:00"/>
    <s v="Y59"/>
    <s v="E40000005"/>
    <x v="2"/>
    <s v="QNX"/>
    <s v="E54000064"/>
    <x v="14"/>
    <s v="97R"/>
    <s v="E38000235"/>
    <s v="NHS Sussex ICB - 97R"/>
    <x v="5"/>
    <n v="1500"/>
  </r>
  <r>
    <s v="Feb"/>
    <s v="2024"/>
    <x v="9"/>
    <d v="2024-02-29T00:00:00"/>
    <s v="Y59"/>
    <s v="E40000005"/>
    <x v="2"/>
    <s v="QRL"/>
    <s v="E54000042"/>
    <x v="15"/>
    <s v="10R"/>
    <s v="E38000137"/>
    <s v="NHS Hampshire and Isle of Wight ICB - 10R"/>
    <x v="0"/>
    <s v="*"/>
  </r>
  <r>
    <s v="Feb"/>
    <s v="2024"/>
    <x v="9"/>
    <d v="2024-02-29T00:00:00"/>
    <s v="Y59"/>
    <s v="E40000005"/>
    <x v="2"/>
    <s v="QRL"/>
    <s v="E54000042"/>
    <x v="15"/>
    <s v="10R"/>
    <s v="E38000137"/>
    <s v="NHS Hampshire and Isle of Wight ICB - 10R"/>
    <x v="1"/>
    <s v="*"/>
  </r>
  <r>
    <s v="Feb"/>
    <s v="2024"/>
    <x v="9"/>
    <d v="2024-02-29T00:00:00"/>
    <s v="Y59"/>
    <s v="E40000005"/>
    <x v="2"/>
    <s v="QRL"/>
    <s v="E54000042"/>
    <x v="15"/>
    <s v="10R"/>
    <s v="E38000137"/>
    <s v="NHS Hampshire and Isle of Wight ICB - 10R"/>
    <x v="2"/>
    <n v="190"/>
  </r>
  <r>
    <s v="Feb"/>
    <s v="2024"/>
    <x v="9"/>
    <d v="2024-02-29T00:00:00"/>
    <s v="Y59"/>
    <s v="E40000005"/>
    <x v="2"/>
    <s v="QRL"/>
    <s v="E54000042"/>
    <x v="15"/>
    <s v="10R"/>
    <s v="E38000137"/>
    <s v="NHS Hampshire and Isle of Wight ICB - 10R"/>
    <x v="3"/>
    <n v="790"/>
  </r>
  <r>
    <s v="Feb"/>
    <s v="2024"/>
    <x v="9"/>
    <d v="2024-02-29T00:00:00"/>
    <s v="Y59"/>
    <s v="E40000005"/>
    <x v="2"/>
    <s v="QRL"/>
    <s v="E54000042"/>
    <x v="15"/>
    <s v="10R"/>
    <s v="E38000137"/>
    <s v="NHS Hampshire and Isle of Wight ICB - 10R"/>
    <x v="4"/>
    <n v="210"/>
  </r>
  <r>
    <s v="Feb"/>
    <s v="2024"/>
    <x v="9"/>
    <d v="2024-02-29T00:00:00"/>
    <s v="Y59"/>
    <s v="E40000005"/>
    <x v="2"/>
    <s v="QRL"/>
    <s v="E54000042"/>
    <x v="15"/>
    <s v="10R"/>
    <s v="E38000137"/>
    <s v="NHS Hampshire and Isle of Wight ICB - 10R"/>
    <x v="5"/>
    <n v="345"/>
  </r>
  <r>
    <s v="Feb"/>
    <s v="2024"/>
    <x v="9"/>
    <d v="2024-02-29T00:00:00"/>
    <s v="Y59"/>
    <s v="E40000005"/>
    <x v="2"/>
    <s v="QRL"/>
    <s v="E54000042"/>
    <x v="15"/>
    <s v="D9Y0V"/>
    <s v="E38000253"/>
    <s v="NHS Hampshire and Isle of Wight ICB - D9Y0V"/>
    <x v="0"/>
    <s v="*"/>
  </r>
  <r>
    <s v="Feb"/>
    <s v="2024"/>
    <x v="9"/>
    <d v="2024-02-29T00:00:00"/>
    <s v="Y59"/>
    <s v="E40000005"/>
    <x v="2"/>
    <s v="QRL"/>
    <s v="E54000042"/>
    <x v="15"/>
    <s v="D9Y0V"/>
    <s v="E38000253"/>
    <s v="NHS Hampshire and Isle of Wight ICB - D9Y0V"/>
    <x v="1"/>
    <s v="*"/>
  </r>
  <r>
    <s v="Feb"/>
    <s v="2024"/>
    <x v="9"/>
    <d v="2024-02-29T00:00:00"/>
    <s v="Y59"/>
    <s v="E40000005"/>
    <x v="2"/>
    <s v="QRL"/>
    <s v="E54000042"/>
    <x v="15"/>
    <s v="D9Y0V"/>
    <s v="E38000253"/>
    <s v="NHS Hampshire and Isle of Wight ICB - D9Y0V"/>
    <x v="2"/>
    <n v="1655"/>
  </r>
  <r>
    <s v="Feb"/>
    <s v="2024"/>
    <x v="9"/>
    <d v="2024-02-29T00:00:00"/>
    <s v="Y59"/>
    <s v="E40000005"/>
    <x v="2"/>
    <s v="QRL"/>
    <s v="E54000042"/>
    <x v="15"/>
    <s v="D9Y0V"/>
    <s v="E38000253"/>
    <s v="NHS Hampshire and Isle of Wight ICB - D9Y0V"/>
    <x v="3"/>
    <n v="7195"/>
  </r>
  <r>
    <s v="Feb"/>
    <s v="2024"/>
    <x v="9"/>
    <d v="2024-02-29T00:00:00"/>
    <s v="Y59"/>
    <s v="E40000005"/>
    <x v="2"/>
    <s v="QRL"/>
    <s v="E54000042"/>
    <x v="15"/>
    <s v="D9Y0V"/>
    <s v="E38000253"/>
    <s v="NHS Hampshire and Isle of Wight ICB - D9Y0V"/>
    <x v="4"/>
    <n v="2190"/>
  </r>
  <r>
    <s v="Feb"/>
    <s v="2024"/>
    <x v="9"/>
    <d v="2024-02-29T00:00:00"/>
    <s v="Y59"/>
    <s v="E40000005"/>
    <x v="2"/>
    <s v="QRL"/>
    <s v="E54000042"/>
    <x v="15"/>
    <s v="D9Y0V"/>
    <s v="E38000253"/>
    <s v="NHS Hampshire and Isle of Wight ICB - D9Y0V"/>
    <x v="5"/>
    <n v="4575"/>
  </r>
  <r>
    <s v="Feb"/>
    <s v="2024"/>
    <x v="9"/>
    <d v="2024-02-29T00:00:00"/>
    <s v="Y59"/>
    <s v="E40000005"/>
    <x v="2"/>
    <s v="QU9"/>
    <s v="E54000044"/>
    <x v="16"/>
    <s v="10Q"/>
    <s v="E38000136"/>
    <s v="NHS Buckinghamshire, Oxfordshire and Berkshire West ICB - 10Q"/>
    <x v="0"/>
    <s v="*"/>
  </r>
  <r>
    <s v="Feb"/>
    <s v="2024"/>
    <x v="9"/>
    <d v="2024-02-29T00:00:00"/>
    <s v="Y59"/>
    <s v="E40000005"/>
    <x v="2"/>
    <s v="QU9"/>
    <s v="E54000044"/>
    <x v="16"/>
    <s v="10Q"/>
    <s v="E38000136"/>
    <s v="NHS Buckinghamshire, Oxfordshire and Berkshire West ICB - 10Q"/>
    <x v="1"/>
    <s v="*"/>
  </r>
  <r>
    <s v="Feb"/>
    <s v="2024"/>
    <x v="9"/>
    <d v="2024-02-29T00:00:00"/>
    <s v="Y59"/>
    <s v="E40000005"/>
    <x v="2"/>
    <s v="QU9"/>
    <s v="E54000044"/>
    <x v="16"/>
    <s v="10Q"/>
    <s v="E38000136"/>
    <s v="NHS Buckinghamshire, Oxfordshire and Berkshire West ICB - 10Q"/>
    <x v="2"/>
    <n v="875"/>
  </r>
  <r>
    <s v="Feb"/>
    <s v="2024"/>
    <x v="9"/>
    <d v="2024-02-29T00:00:00"/>
    <s v="Y59"/>
    <s v="E40000005"/>
    <x v="2"/>
    <s v="QU9"/>
    <s v="E54000044"/>
    <x v="16"/>
    <s v="10Q"/>
    <s v="E38000136"/>
    <s v="NHS Buckinghamshire, Oxfordshire and Berkshire West ICB - 10Q"/>
    <x v="3"/>
    <n v="3240"/>
  </r>
  <r>
    <s v="Feb"/>
    <s v="2024"/>
    <x v="9"/>
    <d v="2024-02-29T00:00:00"/>
    <s v="Y59"/>
    <s v="E40000005"/>
    <x v="2"/>
    <s v="QU9"/>
    <s v="E54000044"/>
    <x v="16"/>
    <s v="10Q"/>
    <s v="E38000136"/>
    <s v="NHS Buckinghamshire, Oxfordshire and Berkshire West ICB - 10Q"/>
    <x v="4"/>
    <n v="390"/>
  </r>
  <r>
    <s v="Feb"/>
    <s v="2024"/>
    <x v="9"/>
    <d v="2024-02-29T00:00:00"/>
    <s v="Y59"/>
    <s v="E40000005"/>
    <x v="2"/>
    <s v="QU9"/>
    <s v="E54000044"/>
    <x v="16"/>
    <s v="10Q"/>
    <s v="E38000136"/>
    <s v="NHS Buckinghamshire, Oxfordshire and Berkshire West ICB - 10Q"/>
    <x v="5"/>
    <n v="1575"/>
  </r>
  <r>
    <s v="Feb"/>
    <s v="2024"/>
    <x v="9"/>
    <d v="2024-02-29T00:00:00"/>
    <s v="Y59"/>
    <s v="E40000005"/>
    <x v="2"/>
    <s v="QU9"/>
    <s v="E54000044"/>
    <x v="16"/>
    <s v="14Y"/>
    <s v="E38000223"/>
    <s v="NHS Buckinghamshire, Oxfordshire and Berkshire West ICB - 14Y"/>
    <x v="0"/>
    <s v="*"/>
  </r>
  <r>
    <s v="Feb"/>
    <s v="2024"/>
    <x v="9"/>
    <d v="2024-02-29T00:00:00"/>
    <s v="Y59"/>
    <s v="E40000005"/>
    <x v="2"/>
    <s v="QU9"/>
    <s v="E54000044"/>
    <x v="16"/>
    <s v="14Y"/>
    <s v="E38000223"/>
    <s v="NHS Buckinghamshire, Oxfordshire and Berkshire West ICB - 14Y"/>
    <x v="1"/>
    <s v="*"/>
  </r>
  <r>
    <s v="Feb"/>
    <s v="2024"/>
    <x v="9"/>
    <d v="2024-02-29T00:00:00"/>
    <s v="Y59"/>
    <s v="E40000005"/>
    <x v="2"/>
    <s v="QU9"/>
    <s v="E54000044"/>
    <x v="16"/>
    <s v="14Y"/>
    <s v="E38000223"/>
    <s v="NHS Buckinghamshire, Oxfordshire and Berkshire West ICB - 14Y"/>
    <x v="2"/>
    <n v="525"/>
  </r>
  <r>
    <s v="Feb"/>
    <s v="2024"/>
    <x v="9"/>
    <d v="2024-02-29T00:00:00"/>
    <s v="Y59"/>
    <s v="E40000005"/>
    <x v="2"/>
    <s v="QU9"/>
    <s v="E54000044"/>
    <x v="16"/>
    <s v="14Y"/>
    <s v="E38000223"/>
    <s v="NHS Buckinghamshire, Oxfordshire and Berkshire West ICB - 14Y"/>
    <x v="3"/>
    <n v="2510"/>
  </r>
  <r>
    <s v="Feb"/>
    <s v="2024"/>
    <x v="9"/>
    <d v="2024-02-29T00:00:00"/>
    <s v="Y59"/>
    <s v="E40000005"/>
    <x v="2"/>
    <s v="QU9"/>
    <s v="E54000044"/>
    <x v="16"/>
    <s v="14Y"/>
    <s v="E38000223"/>
    <s v="NHS Buckinghamshire, Oxfordshire and Berkshire West ICB - 14Y"/>
    <x v="4"/>
    <n v="250"/>
  </r>
  <r>
    <s v="Feb"/>
    <s v="2024"/>
    <x v="9"/>
    <d v="2024-02-29T00:00:00"/>
    <s v="Y59"/>
    <s v="E40000005"/>
    <x v="2"/>
    <s v="QU9"/>
    <s v="E54000044"/>
    <x v="16"/>
    <s v="14Y"/>
    <s v="E38000223"/>
    <s v="NHS Buckinghamshire, Oxfordshire and Berkshire West ICB - 14Y"/>
    <x v="5"/>
    <n v="1200"/>
  </r>
  <r>
    <s v="Feb"/>
    <s v="2024"/>
    <x v="9"/>
    <d v="2024-02-29T00:00:00"/>
    <s v="Y59"/>
    <s v="E40000005"/>
    <x v="2"/>
    <s v="QU9"/>
    <s v="E54000044"/>
    <x v="16"/>
    <s v="15A"/>
    <s v="E38000221"/>
    <s v="NHS Buckinghamshire, Oxfordshire and Berkshire West ICB - 15A"/>
    <x v="0"/>
    <s v="*"/>
  </r>
  <r>
    <s v="Feb"/>
    <s v="2024"/>
    <x v="9"/>
    <d v="2024-02-29T00:00:00"/>
    <s v="Y59"/>
    <s v="E40000005"/>
    <x v="2"/>
    <s v="QU9"/>
    <s v="E54000044"/>
    <x v="16"/>
    <s v="15A"/>
    <s v="E38000221"/>
    <s v="NHS Buckinghamshire, Oxfordshire and Berkshire West ICB - 15A"/>
    <x v="1"/>
    <s v="*"/>
  </r>
  <r>
    <s v="Feb"/>
    <s v="2024"/>
    <x v="9"/>
    <d v="2024-02-29T00:00:00"/>
    <s v="Y59"/>
    <s v="E40000005"/>
    <x v="2"/>
    <s v="QU9"/>
    <s v="E54000044"/>
    <x v="16"/>
    <s v="15A"/>
    <s v="E38000221"/>
    <s v="NHS Buckinghamshire, Oxfordshire and Berkshire West ICB - 15A"/>
    <x v="2"/>
    <n v="530"/>
  </r>
  <r>
    <s v="Feb"/>
    <s v="2024"/>
    <x v="9"/>
    <d v="2024-02-29T00:00:00"/>
    <s v="Y59"/>
    <s v="E40000005"/>
    <x v="2"/>
    <s v="QU9"/>
    <s v="E54000044"/>
    <x v="16"/>
    <s v="15A"/>
    <s v="E38000221"/>
    <s v="NHS Buckinghamshire, Oxfordshire and Berkshire West ICB - 15A"/>
    <x v="3"/>
    <n v="2480"/>
  </r>
  <r>
    <s v="Feb"/>
    <s v="2024"/>
    <x v="9"/>
    <d v="2024-02-29T00:00:00"/>
    <s v="Y59"/>
    <s v="E40000005"/>
    <x v="2"/>
    <s v="QU9"/>
    <s v="E54000044"/>
    <x v="16"/>
    <s v="15A"/>
    <s v="E38000221"/>
    <s v="NHS Buckinghamshire, Oxfordshire and Berkshire West ICB - 15A"/>
    <x v="4"/>
    <n v="305"/>
  </r>
  <r>
    <s v="Feb"/>
    <s v="2024"/>
    <x v="9"/>
    <d v="2024-02-29T00:00:00"/>
    <s v="Y59"/>
    <s v="E40000005"/>
    <x v="2"/>
    <s v="QU9"/>
    <s v="E54000044"/>
    <x v="16"/>
    <s v="15A"/>
    <s v="E38000221"/>
    <s v="NHS Buckinghamshire, Oxfordshire and Berkshire West ICB - 15A"/>
    <x v="5"/>
    <n v="635"/>
  </r>
  <r>
    <s v="Feb"/>
    <s v="2024"/>
    <x v="9"/>
    <d v="2024-02-29T00:00:00"/>
    <s v="Y59"/>
    <s v="E40000005"/>
    <x v="2"/>
    <s v="QXU"/>
    <s v="E54000063"/>
    <x v="17"/>
    <s v="92A"/>
    <s v="E38000264"/>
    <s v="NHS Surrey Heartlands ICB - 92A"/>
    <x v="0"/>
    <s v="*"/>
  </r>
  <r>
    <s v="Feb"/>
    <s v="2024"/>
    <x v="9"/>
    <d v="2024-02-29T00:00:00"/>
    <s v="Y59"/>
    <s v="E40000005"/>
    <x v="2"/>
    <s v="QXU"/>
    <s v="E54000063"/>
    <x v="17"/>
    <s v="92A"/>
    <s v="E38000264"/>
    <s v="NHS Surrey Heartlands ICB - 92A"/>
    <x v="1"/>
    <s v="*"/>
  </r>
  <r>
    <s v="Feb"/>
    <s v="2024"/>
    <x v="9"/>
    <d v="2024-02-29T00:00:00"/>
    <s v="Y59"/>
    <s v="E40000005"/>
    <x v="2"/>
    <s v="QXU"/>
    <s v="E54000063"/>
    <x v="17"/>
    <s v="92A"/>
    <s v="E38000264"/>
    <s v="NHS Surrey Heartlands ICB - 92A"/>
    <x v="2"/>
    <n v="970"/>
  </r>
  <r>
    <s v="Feb"/>
    <s v="2024"/>
    <x v="9"/>
    <d v="2024-02-29T00:00:00"/>
    <s v="Y59"/>
    <s v="E40000005"/>
    <x v="2"/>
    <s v="QXU"/>
    <s v="E54000063"/>
    <x v="17"/>
    <s v="92A"/>
    <s v="E38000264"/>
    <s v="NHS Surrey Heartlands ICB - 92A"/>
    <x v="3"/>
    <n v="5935"/>
  </r>
  <r>
    <s v="Feb"/>
    <s v="2024"/>
    <x v="9"/>
    <d v="2024-02-29T00:00:00"/>
    <s v="Y59"/>
    <s v="E40000005"/>
    <x v="2"/>
    <s v="QXU"/>
    <s v="E54000063"/>
    <x v="17"/>
    <s v="92A"/>
    <s v="E38000264"/>
    <s v="NHS Surrey Heartlands ICB - 92A"/>
    <x v="4"/>
    <n v="585"/>
  </r>
  <r>
    <s v="Feb"/>
    <s v="2024"/>
    <x v="9"/>
    <d v="2024-02-29T00:00:00"/>
    <s v="Y59"/>
    <s v="E40000005"/>
    <x v="2"/>
    <s v="QXU"/>
    <s v="E54000063"/>
    <x v="17"/>
    <s v="92A"/>
    <s v="E38000264"/>
    <s v="NHS Surrey Heartlands ICB - 92A"/>
    <x v="5"/>
    <n v="2600"/>
  </r>
  <r>
    <s v="Feb"/>
    <s v="2024"/>
    <x v="9"/>
    <d v="2024-02-29T00:00:00"/>
    <s v="Y60"/>
    <s v="E40000011"/>
    <x v="3"/>
    <s v="QGH"/>
    <s v="E54000019"/>
    <x v="18"/>
    <s v="18C"/>
    <s v="E38000236"/>
    <s v="NHS Herefordshire and Worcestershire ICB - 18C"/>
    <x v="0"/>
    <s v="*"/>
  </r>
  <r>
    <s v="Feb"/>
    <s v="2024"/>
    <x v="9"/>
    <d v="2024-02-29T00:00:00"/>
    <s v="Y60"/>
    <s v="E40000011"/>
    <x v="3"/>
    <s v="QGH"/>
    <s v="E54000019"/>
    <x v="18"/>
    <s v="18C"/>
    <s v="E38000236"/>
    <s v="NHS Herefordshire and Worcestershire ICB - 18C"/>
    <x v="1"/>
    <s v="*"/>
  </r>
  <r>
    <s v="Feb"/>
    <s v="2024"/>
    <x v="9"/>
    <d v="2024-02-29T00:00:00"/>
    <s v="Y60"/>
    <s v="E40000011"/>
    <x v="3"/>
    <s v="QGH"/>
    <s v="E54000019"/>
    <x v="18"/>
    <s v="18C"/>
    <s v="E38000236"/>
    <s v="NHS Herefordshire and Worcestershire ICB - 18C"/>
    <x v="2"/>
    <n v="1110"/>
  </r>
  <r>
    <s v="Feb"/>
    <s v="2024"/>
    <x v="9"/>
    <d v="2024-02-29T00:00:00"/>
    <s v="Y60"/>
    <s v="E40000011"/>
    <x v="3"/>
    <s v="QGH"/>
    <s v="E54000019"/>
    <x v="18"/>
    <s v="18C"/>
    <s v="E38000236"/>
    <s v="NHS Herefordshire and Worcestershire ICB - 18C"/>
    <x v="3"/>
    <n v="3495"/>
  </r>
  <r>
    <s v="Feb"/>
    <s v="2024"/>
    <x v="9"/>
    <d v="2024-02-29T00:00:00"/>
    <s v="Y60"/>
    <s v="E40000011"/>
    <x v="3"/>
    <s v="QGH"/>
    <s v="E54000019"/>
    <x v="18"/>
    <s v="18C"/>
    <s v="E38000236"/>
    <s v="NHS Herefordshire and Worcestershire ICB - 18C"/>
    <x v="4"/>
    <n v="610"/>
  </r>
  <r>
    <s v="Feb"/>
    <s v="2024"/>
    <x v="9"/>
    <d v="2024-02-29T00:00:00"/>
    <s v="Y60"/>
    <s v="E40000011"/>
    <x v="3"/>
    <s v="QGH"/>
    <s v="E54000019"/>
    <x v="18"/>
    <s v="18C"/>
    <s v="E38000236"/>
    <s v="NHS Herefordshire and Worcestershire ICB - 18C"/>
    <x v="5"/>
    <n v="1825"/>
  </r>
  <r>
    <s v="Feb"/>
    <s v="2024"/>
    <x v="9"/>
    <d v="2024-02-29T00:00:00"/>
    <s v="Y60"/>
    <s v="E40000011"/>
    <x v="3"/>
    <s v="QHL"/>
    <s v="E54000055"/>
    <x v="19"/>
    <s v="15E"/>
    <s v="E38000258"/>
    <s v="NHS Birmingham and Solihull ICB - 15E"/>
    <x v="0"/>
    <s v="*"/>
  </r>
  <r>
    <s v="Feb"/>
    <s v="2024"/>
    <x v="9"/>
    <d v="2024-02-29T00:00:00"/>
    <s v="Y60"/>
    <s v="E40000011"/>
    <x v="3"/>
    <s v="QHL"/>
    <s v="E54000055"/>
    <x v="19"/>
    <s v="15E"/>
    <s v="E38000258"/>
    <s v="NHS Birmingham and Solihull ICB - 15E"/>
    <x v="1"/>
    <s v="*"/>
  </r>
  <r>
    <s v="Feb"/>
    <s v="2024"/>
    <x v="9"/>
    <d v="2024-02-29T00:00:00"/>
    <s v="Y60"/>
    <s v="E40000011"/>
    <x v="3"/>
    <s v="QHL"/>
    <s v="E54000055"/>
    <x v="19"/>
    <s v="15E"/>
    <s v="E38000258"/>
    <s v="NHS Birmingham and Solihull ICB - 15E"/>
    <x v="2"/>
    <n v="525"/>
  </r>
  <r>
    <s v="Feb"/>
    <s v="2024"/>
    <x v="9"/>
    <d v="2024-02-29T00:00:00"/>
    <s v="Y60"/>
    <s v="E40000011"/>
    <x v="3"/>
    <s v="QHL"/>
    <s v="E54000055"/>
    <x v="19"/>
    <s v="15E"/>
    <s v="E38000258"/>
    <s v="NHS Birmingham and Solihull ICB - 15E"/>
    <x v="3"/>
    <n v="4400"/>
  </r>
  <r>
    <s v="Feb"/>
    <s v="2024"/>
    <x v="9"/>
    <d v="2024-02-29T00:00:00"/>
    <s v="Y60"/>
    <s v="E40000011"/>
    <x v="3"/>
    <s v="QHL"/>
    <s v="E54000055"/>
    <x v="19"/>
    <s v="15E"/>
    <s v="E38000258"/>
    <s v="NHS Birmingham and Solihull ICB - 15E"/>
    <x v="4"/>
    <n v="1585"/>
  </r>
  <r>
    <s v="Feb"/>
    <s v="2024"/>
    <x v="9"/>
    <d v="2024-02-29T00:00:00"/>
    <s v="Y60"/>
    <s v="E40000011"/>
    <x v="3"/>
    <s v="QHL"/>
    <s v="E54000055"/>
    <x v="19"/>
    <s v="15E"/>
    <s v="E38000258"/>
    <s v="NHS Birmingham and Solihull ICB - 15E"/>
    <x v="5"/>
    <n v="2540"/>
  </r>
  <r>
    <s v="Feb"/>
    <s v="2024"/>
    <x v="9"/>
    <d v="2024-02-29T00:00:00"/>
    <s v="Y60"/>
    <s v="E40000011"/>
    <x v="3"/>
    <s v="QJ2"/>
    <s v="E54000058"/>
    <x v="20"/>
    <s v="15M"/>
    <s v="E38000261"/>
    <s v="NHS Derby and Derbyshire ICB - 15M"/>
    <x v="0"/>
    <s v="*"/>
  </r>
  <r>
    <s v="Feb"/>
    <s v="2024"/>
    <x v="9"/>
    <d v="2024-02-29T00:00:00"/>
    <s v="Y60"/>
    <s v="E40000011"/>
    <x v="3"/>
    <s v="QJ2"/>
    <s v="E54000058"/>
    <x v="20"/>
    <s v="15M"/>
    <s v="E38000261"/>
    <s v="NHS Derby and Derbyshire ICB - 15M"/>
    <x v="1"/>
    <s v="*"/>
  </r>
  <r>
    <s v="Feb"/>
    <s v="2024"/>
    <x v="9"/>
    <d v="2024-02-29T00:00:00"/>
    <s v="Y60"/>
    <s v="E40000011"/>
    <x v="3"/>
    <s v="QJ2"/>
    <s v="E54000058"/>
    <x v="20"/>
    <s v="15M"/>
    <s v="E38000261"/>
    <s v="NHS Derby and Derbyshire ICB - 15M"/>
    <x v="2"/>
    <n v="490"/>
  </r>
  <r>
    <s v="Feb"/>
    <s v="2024"/>
    <x v="9"/>
    <d v="2024-02-29T00:00:00"/>
    <s v="Y60"/>
    <s v="E40000011"/>
    <x v="3"/>
    <s v="QJ2"/>
    <s v="E54000058"/>
    <x v="20"/>
    <s v="15M"/>
    <s v="E38000261"/>
    <s v="NHS Derby and Derbyshire ICB - 15M"/>
    <x v="3"/>
    <n v="4965"/>
  </r>
  <r>
    <s v="Feb"/>
    <s v="2024"/>
    <x v="9"/>
    <d v="2024-02-29T00:00:00"/>
    <s v="Y60"/>
    <s v="E40000011"/>
    <x v="3"/>
    <s v="QJ2"/>
    <s v="E54000058"/>
    <x v="20"/>
    <s v="15M"/>
    <s v="E38000261"/>
    <s v="NHS Derby and Derbyshire ICB - 15M"/>
    <x v="4"/>
    <n v="1635"/>
  </r>
  <r>
    <s v="Feb"/>
    <s v="2024"/>
    <x v="9"/>
    <d v="2024-02-29T00:00:00"/>
    <s v="Y60"/>
    <s v="E40000011"/>
    <x v="3"/>
    <s v="QJ2"/>
    <s v="E54000058"/>
    <x v="20"/>
    <s v="15M"/>
    <s v="E38000261"/>
    <s v="NHS Derby and Derbyshire ICB - 15M"/>
    <x v="5"/>
    <n v="3330"/>
  </r>
  <r>
    <s v="Feb"/>
    <s v="2024"/>
    <x v="9"/>
    <d v="2024-02-29T00:00:00"/>
    <s v="Y60"/>
    <s v="E40000011"/>
    <x v="3"/>
    <s v="QJM"/>
    <s v="E54000013"/>
    <x v="21"/>
    <s v="71E"/>
    <s v="E38000238"/>
    <s v="NHS Lincolnshire ICB - 71E"/>
    <x v="0"/>
    <s v="*"/>
  </r>
  <r>
    <s v="Feb"/>
    <s v="2024"/>
    <x v="9"/>
    <d v="2024-02-29T00:00:00"/>
    <s v="Y60"/>
    <s v="E40000011"/>
    <x v="3"/>
    <s v="QJM"/>
    <s v="E54000013"/>
    <x v="21"/>
    <s v="71E"/>
    <s v="E38000238"/>
    <s v="NHS Lincolnshire ICB - 71E"/>
    <x v="1"/>
    <s v="*"/>
  </r>
  <r>
    <s v="Feb"/>
    <s v="2024"/>
    <x v="9"/>
    <d v="2024-02-29T00:00:00"/>
    <s v="Y60"/>
    <s v="E40000011"/>
    <x v="3"/>
    <s v="QJM"/>
    <s v="E54000013"/>
    <x v="21"/>
    <s v="71E"/>
    <s v="E38000238"/>
    <s v="NHS Lincolnshire ICB - 71E"/>
    <x v="2"/>
    <n v="170"/>
  </r>
  <r>
    <s v="Feb"/>
    <s v="2024"/>
    <x v="9"/>
    <d v="2024-02-29T00:00:00"/>
    <s v="Y60"/>
    <s v="E40000011"/>
    <x v="3"/>
    <s v="QJM"/>
    <s v="E54000013"/>
    <x v="21"/>
    <s v="71E"/>
    <s v="E38000238"/>
    <s v="NHS Lincolnshire ICB - 71E"/>
    <x v="3"/>
    <n v="3480"/>
  </r>
  <r>
    <s v="Feb"/>
    <s v="2024"/>
    <x v="9"/>
    <d v="2024-02-29T00:00:00"/>
    <s v="Y60"/>
    <s v="E40000011"/>
    <x v="3"/>
    <s v="QJM"/>
    <s v="E54000013"/>
    <x v="21"/>
    <s v="71E"/>
    <s v="E38000238"/>
    <s v="NHS Lincolnshire ICB - 71E"/>
    <x v="4"/>
    <n v="1595"/>
  </r>
  <r>
    <s v="Feb"/>
    <s v="2024"/>
    <x v="9"/>
    <d v="2024-02-29T00:00:00"/>
    <s v="Y60"/>
    <s v="E40000011"/>
    <x v="3"/>
    <s v="QJM"/>
    <s v="E54000013"/>
    <x v="21"/>
    <s v="71E"/>
    <s v="E38000238"/>
    <s v="NHS Lincolnshire ICB - 71E"/>
    <x v="5"/>
    <n v="3190"/>
  </r>
  <r>
    <s v="Feb"/>
    <s v="2024"/>
    <x v="9"/>
    <d v="2024-02-29T00:00:00"/>
    <s v="Y60"/>
    <s v="E40000011"/>
    <x v="3"/>
    <s v="QK1"/>
    <s v="E54000015"/>
    <x v="22"/>
    <s v="03W"/>
    <s v="E38000051"/>
    <s v="NHS Leicester, Leicestershire and Rutland ICB - 03W"/>
    <x v="0"/>
    <s v="*"/>
  </r>
  <r>
    <s v="Feb"/>
    <s v="2024"/>
    <x v="9"/>
    <d v="2024-02-29T00:00:00"/>
    <s v="Y60"/>
    <s v="E40000011"/>
    <x v="3"/>
    <s v="QK1"/>
    <s v="E54000015"/>
    <x v="22"/>
    <s v="03W"/>
    <s v="E38000051"/>
    <s v="NHS Leicester, Leicestershire and Rutland ICB - 03W"/>
    <x v="1"/>
    <s v="*"/>
  </r>
  <r>
    <s v="Feb"/>
    <s v="2024"/>
    <x v="9"/>
    <d v="2024-02-29T00:00:00"/>
    <s v="Y60"/>
    <s v="E40000011"/>
    <x v="3"/>
    <s v="QK1"/>
    <s v="E54000015"/>
    <x v="22"/>
    <s v="03W"/>
    <s v="E38000051"/>
    <s v="NHS Leicester, Leicestershire and Rutland ICB - 03W"/>
    <x v="2"/>
    <n v="90"/>
  </r>
  <r>
    <s v="Feb"/>
    <s v="2024"/>
    <x v="9"/>
    <d v="2024-02-29T00:00:00"/>
    <s v="Y60"/>
    <s v="E40000011"/>
    <x v="3"/>
    <s v="QK1"/>
    <s v="E54000015"/>
    <x v="22"/>
    <s v="03W"/>
    <s v="E38000051"/>
    <s v="NHS Leicester, Leicestershire and Rutland ICB - 03W"/>
    <x v="3"/>
    <n v="1580"/>
  </r>
  <r>
    <s v="Feb"/>
    <s v="2024"/>
    <x v="9"/>
    <d v="2024-02-29T00:00:00"/>
    <s v="Y60"/>
    <s v="E40000011"/>
    <x v="3"/>
    <s v="QK1"/>
    <s v="E54000015"/>
    <x v="22"/>
    <s v="03W"/>
    <s v="E38000051"/>
    <s v="NHS Leicester, Leicestershire and Rutland ICB - 03W"/>
    <x v="4"/>
    <n v="680"/>
  </r>
  <r>
    <s v="Feb"/>
    <s v="2024"/>
    <x v="9"/>
    <d v="2024-02-29T00:00:00"/>
    <s v="Y60"/>
    <s v="E40000011"/>
    <x v="3"/>
    <s v="QK1"/>
    <s v="E54000015"/>
    <x v="22"/>
    <s v="03W"/>
    <s v="E38000051"/>
    <s v="NHS Leicester, Leicestershire and Rutland ICB - 03W"/>
    <x v="5"/>
    <n v="1040"/>
  </r>
  <r>
    <s v="Feb"/>
    <s v="2024"/>
    <x v="9"/>
    <d v="2024-02-29T00:00:00"/>
    <s v="Y60"/>
    <s v="E40000011"/>
    <x v="3"/>
    <s v="QK1"/>
    <s v="E54000015"/>
    <x v="22"/>
    <s v="04C"/>
    <s v="E38000097"/>
    <s v="NHS Leicester, Leicestershire and Rutland ICB - 04C"/>
    <x v="0"/>
    <s v="*"/>
  </r>
  <r>
    <s v="Feb"/>
    <s v="2024"/>
    <x v="9"/>
    <d v="2024-02-29T00:00:00"/>
    <s v="Y60"/>
    <s v="E40000011"/>
    <x v="3"/>
    <s v="QK1"/>
    <s v="E54000015"/>
    <x v="22"/>
    <s v="04C"/>
    <s v="E38000097"/>
    <s v="NHS Leicester, Leicestershire and Rutland ICB - 04C"/>
    <x v="1"/>
    <s v="*"/>
  </r>
  <r>
    <s v="Feb"/>
    <s v="2024"/>
    <x v="9"/>
    <d v="2024-02-29T00:00:00"/>
    <s v="Y60"/>
    <s v="E40000011"/>
    <x v="3"/>
    <s v="QK1"/>
    <s v="E54000015"/>
    <x v="22"/>
    <s v="04C"/>
    <s v="E38000097"/>
    <s v="NHS Leicester, Leicestershire and Rutland ICB - 04C"/>
    <x v="2"/>
    <n v="40"/>
  </r>
  <r>
    <s v="Feb"/>
    <s v="2024"/>
    <x v="9"/>
    <d v="2024-02-29T00:00:00"/>
    <s v="Y60"/>
    <s v="E40000011"/>
    <x v="3"/>
    <s v="QK1"/>
    <s v="E54000015"/>
    <x v="22"/>
    <s v="04C"/>
    <s v="E38000097"/>
    <s v="NHS Leicester, Leicestershire and Rutland ICB - 04C"/>
    <x v="3"/>
    <n v="875"/>
  </r>
  <r>
    <s v="Feb"/>
    <s v="2024"/>
    <x v="9"/>
    <d v="2024-02-29T00:00:00"/>
    <s v="Y60"/>
    <s v="E40000011"/>
    <x v="3"/>
    <s v="QK1"/>
    <s v="E54000015"/>
    <x v="22"/>
    <s v="04C"/>
    <s v="E38000097"/>
    <s v="NHS Leicester, Leicestershire and Rutland ICB - 04C"/>
    <x v="4"/>
    <n v="685"/>
  </r>
  <r>
    <s v="Feb"/>
    <s v="2024"/>
    <x v="9"/>
    <d v="2024-02-29T00:00:00"/>
    <s v="Y60"/>
    <s v="E40000011"/>
    <x v="3"/>
    <s v="QK1"/>
    <s v="E54000015"/>
    <x v="22"/>
    <s v="04C"/>
    <s v="E38000097"/>
    <s v="NHS Leicester, Leicestershire and Rutland ICB - 04C"/>
    <x v="5"/>
    <n v="835"/>
  </r>
  <r>
    <s v="Feb"/>
    <s v="2024"/>
    <x v="9"/>
    <d v="2024-02-29T00:00:00"/>
    <s v="Y60"/>
    <s v="E40000011"/>
    <x v="3"/>
    <s v="QK1"/>
    <s v="E54000015"/>
    <x v="22"/>
    <s v="04V"/>
    <s v="E38000201"/>
    <s v="NHS Leicester, Leicestershire and Rutland ICB - 04V"/>
    <x v="0"/>
    <s v="*"/>
  </r>
  <r>
    <s v="Feb"/>
    <s v="2024"/>
    <x v="9"/>
    <d v="2024-02-29T00:00:00"/>
    <s v="Y60"/>
    <s v="E40000011"/>
    <x v="3"/>
    <s v="QK1"/>
    <s v="E54000015"/>
    <x v="22"/>
    <s v="04V"/>
    <s v="E38000201"/>
    <s v="NHS Leicester, Leicestershire and Rutland ICB - 04V"/>
    <x v="1"/>
    <s v="*"/>
  </r>
  <r>
    <s v="Feb"/>
    <s v="2024"/>
    <x v="9"/>
    <d v="2024-02-29T00:00:00"/>
    <s v="Y60"/>
    <s v="E40000011"/>
    <x v="3"/>
    <s v="QK1"/>
    <s v="E54000015"/>
    <x v="22"/>
    <s v="04V"/>
    <s v="E38000201"/>
    <s v="NHS Leicester, Leicestershire and Rutland ICB - 04V"/>
    <x v="2"/>
    <n v="85"/>
  </r>
  <r>
    <s v="Feb"/>
    <s v="2024"/>
    <x v="9"/>
    <d v="2024-02-29T00:00:00"/>
    <s v="Y60"/>
    <s v="E40000011"/>
    <x v="3"/>
    <s v="QK1"/>
    <s v="E54000015"/>
    <x v="22"/>
    <s v="04V"/>
    <s v="E38000201"/>
    <s v="NHS Leicester, Leicestershire and Rutland ICB - 04V"/>
    <x v="3"/>
    <n v="1630"/>
  </r>
  <r>
    <s v="Feb"/>
    <s v="2024"/>
    <x v="9"/>
    <d v="2024-02-29T00:00:00"/>
    <s v="Y60"/>
    <s v="E40000011"/>
    <x v="3"/>
    <s v="QK1"/>
    <s v="E54000015"/>
    <x v="22"/>
    <s v="04V"/>
    <s v="E38000201"/>
    <s v="NHS Leicester, Leicestershire and Rutland ICB - 04V"/>
    <x v="4"/>
    <n v="595"/>
  </r>
  <r>
    <s v="Feb"/>
    <s v="2024"/>
    <x v="9"/>
    <d v="2024-02-29T00:00:00"/>
    <s v="Y60"/>
    <s v="E40000011"/>
    <x v="3"/>
    <s v="QK1"/>
    <s v="E54000015"/>
    <x v="22"/>
    <s v="04V"/>
    <s v="E38000201"/>
    <s v="NHS Leicester, Leicestershire and Rutland ICB - 04V"/>
    <x v="5"/>
    <n v="1100"/>
  </r>
  <r>
    <s v="Feb"/>
    <s v="2024"/>
    <x v="9"/>
    <d v="2024-02-29T00:00:00"/>
    <s v="Y60"/>
    <s v="E40000011"/>
    <x v="3"/>
    <s v="QNC"/>
    <s v="E54000010"/>
    <x v="23"/>
    <s v="04Y"/>
    <s v="E38000028"/>
    <s v="NHS Staffordshire and Stoke-on-Trent ICB - 04Y"/>
    <x v="0"/>
    <s v="*"/>
  </r>
  <r>
    <s v="Feb"/>
    <s v="2024"/>
    <x v="9"/>
    <d v="2024-02-29T00:00:00"/>
    <s v="Y60"/>
    <s v="E40000011"/>
    <x v="3"/>
    <s v="QNC"/>
    <s v="E54000010"/>
    <x v="23"/>
    <s v="04Y"/>
    <s v="E38000028"/>
    <s v="NHS Staffordshire and Stoke-on-Trent ICB - 04Y"/>
    <x v="1"/>
    <s v="*"/>
  </r>
  <r>
    <s v="Feb"/>
    <s v="2024"/>
    <x v="9"/>
    <d v="2024-02-29T00:00:00"/>
    <s v="Y60"/>
    <s v="E40000011"/>
    <x v="3"/>
    <s v="QNC"/>
    <s v="E54000010"/>
    <x v="23"/>
    <s v="04Y"/>
    <s v="E38000028"/>
    <s v="NHS Staffordshire and Stoke-on-Trent ICB - 04Y"/>
    <x v="2"/>
    <n v="130"/>
  </r>
  <r>
    <s v="Feb"/>
    <s v="2024"/>
    <x v="9"/>
    <d v="2024-02-29T00:00:00"/>
    <s v="Y60"/>
    <s v="E40000011"/>
    <x v="3"/>
    <s v="QNC"/>
    <s v="E54000010"/>
    <x v="23"/>
    <s v="04Y"/>
    <s v="E38000028"/>
    <s v="NHS Staffordshire and Stoke-on-Trent ICB - 04Y"/>
    <x v="3"/>
    <n v="690"/>
  </r>
  <r>
    <s v="Feb"/>
    <s v="2024"/>
    <x v="9"/>
    <d v="2024-02-29T00:00:00"/>
    <s v="Y60"/>
    <s v="E40000011"/>
    <x v="3"/>
    <s v="QNC"/>
    <s v="E54000010"/>
    <x v="23"/>
    <s v="04Y"/>
    <s v="E38000028"/>
    <s v="NHS Staffordshire and Stoke-on-Trent ICB - 04Y"/>
    <x v="4"/>
    <n v="65"/>
  </r>
  <r>
    <s v="Feb"/>
    <s v="2024"/>
    <x v="9"/>
    <d v="2024-02-29T00:00:00"/>
    <s v="Y60"/>
    <s v="E40000011"/>
    <x v="3"/>
    <s v="QNC"/>
    <s v="E54000010"/>
    <x v="23"/>
    <s v="04Y"/>
    <s v="E38000028"/>
    <s v="NHS Staffordshire and Stoke-on-Trent ICB - 04Y"/>
    <x v="5"/>
    <n v="525"/>
  </r>
  <r>
    <s v="Feb"/>
    <s v="2024"/>
    <x v="9"/>
    <d v="2024-02-29T00:00:00"/>
    <s v="Y60"/>
    <s v="E40000011"/>
    <x v="3"/>
    <s v="QNC"/>
    <s v="E54000010"/>
    <x v="23"/>
    <s v="05D"/>
    <s v="E38000053"/>
    <s v="NHS Staffordshire and Stoke-on-Trent ICB - 05D"/>
    <x v="0"/>
    <s v="*"/>
  </r>
  <r>
    <s v="Feb"/>
    <s v="2024"/>
    <x v="9"/>
    <d v="2024-02-29T00:00:00"/>
    <s v="Y60"/>
    <s v="E40000011"/>
    <x v="3"/>
    <s v="QNC"/>
    <s v="E54000010"/>
    <x v="23"/>
    <s v="05D"/>
    <s v="E38000053"/>
    <s v="NHS Staffordshire and Stoke-on-Trent ICB - 05D"/>
    <x v="1"/>
    <s v="*"/>
  </r>
  <r>
    <s v="Feb"/>
    <s v="2024"/>
    <x v="9"/>
    <d v="2024-02-29T00:00:00"/>
    <s v="Y60"/>
    <s v="E40000011"/>
    <x v="3"/>
    <s v="QNC"/>
    <s v="E54000010"/>
    <x v="23"/>
    <s v="05D"/>
    <s v="E38000053"/>
    <s v="NHS Staffordshire and Stoke-on-Trent ICB - 05D"/>
    <x v="2"/>
    <n v="70"/>
  </r>
  <r>
    <s v="Feb"/>
    <s v="2024"/>
    <x v="9"/>
    <d v="2024-02-29T00:00:00"/>
    <s v="Y60"/>
    <s v="E40000011"/>
    <x v="3"/>
    <s v="QNC"/>
    <s v="E54000010"/>
    <x v="23"/>
    <s v="05D"/>
    <s v="E38000053"/>
    <s v="NHS Staffordshire and Stoke-on-Trent ICB - 05D"/>
    <x v="3"/>
    <n v="660"/>
  </r>
  <r>
    <s v="Feb"/>
    <s v="2024"/>
    <x v="9"/>
    <d v="2024-02-29T00:00:00"/>
    <s v="Y60"/>
    <s v="E40000011"/>
    <x v="3"/>
    <s v="QNC"/>
    <s v="E54000010"/>
    <x v="23"/>
    <s v="05D"/>
    <s v="E38000053"/>
    <s v="NHS Staffordshire and Stoke-on-Trent ICB - 05D"/>
    <x v="4"/>
    <n v="40"/>
  </r>
  <r>
    <s v="Feb"/>
    <s v="2024"/>
    <x v="9"/>
    <d v="2024-02-29T00:00:00"/>
    <s v="Y60"/>
    <s v="E40000011"/>
    <x v="3"/>
    <s v="QNC"/>
    <s v="E54000010"/>
    <x v="23"/>
    <s v="05D"/>
    <s v="E38000053"/>
    <s v="NHS Staffordshire and Stoke-on-Trent ICB - 05D"/>
    <x v="5"/>
    <n v="460"/>
  </r>
  <r>
    <s v="Feb"/>
    <s v="2024"/>
    <x v="9"/>
    <d v="2024-02-29T00:00:00"/>
    <s v="Y60"/>
    <s v="E40000011"/>
    <x v="3"/>
    <s v="QNC"/>
    <s v="E54000010"/>
    <x v="23"/>
    <s v="05G"/>
    <s v="E38000126"/>
    <s v="NHS Staffordshire and Stoke-on-Trent ICB - 05G"/>
    <x v="0"/>
    <s v="*"/>
  </r>
  <r>
    <s v="Feb"/>
    <s v="2024"/>
    <x v="9"/>
    <d v="2024-02-29T00:00:00"/>
    <s v="Y60"/>
    <s v="E40000011"/>
    <x v="3"/>
    <s v="QNC"/>
    <s v="E54000010"/>
    <x v="23"/>
    <s v="05G"/>
    <s v="E38000126"/>
    <s v="NHS Staffordshire and Stoke-on-Trent ICB - 05G"/>
    <x v="1"/>
    <s v="*"/>
  </r>
  <r>
    <s v="Feb"/>
    <s v="2024"/>
    <x v="9"/>
    <d v="2024-02-29T00:00:00"/>
    <s v="Y60"/>
    <s v="E40000011"/>
    <x v="3"/>
    <s v="QNC"/>
    <s v="E54000010"/>
    <x v="23"/>
    <s v="05G"/>
    <s v="E38000126"/>
    <s v="NHS Staffordshire and Stoke-on-Trent ICB - 05G"/>
    <x v="2"/>
    <n v="305"/>
  </r>
  <r>
    <s v="Feb"/>
    <s v="2024"/>
    <x v="9"/>
    <d v="2024-02-29T00:00:00"/>
    <s v="Y60"/>
    <s v="E40000011"/>
    <x v="3"/>
    <s v="QNC"/>
    <s v="E54000010"/>
    <x v="23"/>
    <s v="05G"/>
    <s v="E38000126"/>
    <s v="NHS Staffordshire and Stoke-on-Trent ICB - 05G"/>
    <x v="3"/>
    <n v="625"/>
  </r>
  <r>
    <s v="Feb"/>
    <s v="2024"/>
    <x v="9"/>
    <d v="2024-02-29T00:00:00"/>
    <s v="Y60"/>
    <s v="E40000011"/>
    <x v="3"/>
    <s v="QNC"/>
    <s v="E54000010"/>
    <x v="23"/>
    <s v="05G"/>
    <s v="E38000126"/>
    <s v="NHS Staffordshire and Stoke-on-Trent ICB - 05G"/>
    <x v="4"/>
    <n v="900"/>
  </r>
  <r>
    <s v="Feb"/>
    <s v="2024"/>
    <x v="9"/>
    <d v="2024-02-29T00:00:00"/>
    <s v="Y60"/>
    <s v="E40000011"/>
    <x v="3"/>
    <s v="QNC"/>
    <s v="E54000010"/>
    <x v="23"/>
    <s v="05G"/>
    <s v="E38000126"/>
    <s v="NHS Staffordshire and Stoke-on-Trent ICB - 05G"/>
    <x v="5"/>
    <n v="750"/>
  </r>
  <r>
    <s v="Feb"/>
    <s v="2024"/>
    <x v="9"/>
    <d v="2024-02-29T00:00:00"/>
    <s v="Y60"/>
    <s v="E40000011"/>
    <x v="3"/>
    <s v="QNC"/>
    <s v="E54000010"/>
    <x v="23"/>
    <s v="05Q"/>
    <s v="E38000153"/>
    <s v="NHS Staffordshire and Stoke-on-Trent ICB - 05Q"/>
    <x v="0"/>
    <s v="*"/>
  </r>
  <r>
    <s v="Feb"/>
    <s v="2024"/>
    <x v="9"/>
    <d v="2024-02-29T00:00:00"/>
    <s v="Y60"/>
    <s v="E40000011"/>
    <x v="3"/>
    <s v="QNC"/>
    <s v="E54000010"/>
    <x v="23"/>
    <s v="05Q"/>
    <s v="E38000153"/>
    <s v="NHS Staffordshire and Stoke-on-Trent ICB - 05Q"/>
    <x v="1"/>
    <s v="*"/>
  </r>
  <r>
    <s v="Feb"/>
    <s v="2024"/>
    <x v="9"/>
    <d v="2024-02-29T00:00:00"/>
    <s v="Y60"/>
    <s v="E40000011"/>
    <x v="3"/>
    <s v="QNC"/>
    <s v="E54000010"/>
    <x v="23"/>
    <s v="05Q"/>
    <s v="E38000153"/>
    <s v="NHS Staffordshire and Stoke-on-Trent ICB - 05Q"/>
    <x v="2"/>
    <n v="115"/>
  </r>
  <r>
    <s v="Feb"/>
    <s v="2024"/>
    <x v="9"/>
    <d v="2024-02-29T00:00:00"/>
    <s v="Y60"/>
    <s v="E40000011"/>
    <x v="3"/>
    <s v="QNC"/>
    <s v="E54000010"/>
    <x v="23"/>
    <s v="05Q"/>
    <s v="E38000153"/>
    <s v="NHS Staffordshire and Stoke-on-Trent ICB - 05Q"/>
    <x v="3"/>
    <n v="1275"/>
  </r>
  <r>
    <s v="Feb"/>
    <s v="2024"/>
    <x v="9"/>
    <d v="2024-02-29T00:00:00"/>
    <s v="Y60"/>
    <s v="E40000011"/>
    <x v="3"/>
    <s v="QNC"/>
    <s v="E54000010"/>
    <x v="23"/>
    <s v="05Q"/>
    <s v="E38000153"/>
    <s v="NHS Staffordshire and Stoke-on-Trent ICB - 05Q"/>
    <x v="4"/>
    <n v="155"/>
  </r>
  <r>
    <s v="Feb"/>
    <s v="2024"/>
    <x v="9"/>
    <d v="2024-02-29T00:00:00"/>
    <s v="Y60"/>
    <s v="E40000011"/>
    <x v="3"/>
    <s v="QNC"/>
    <s v="E54000010"/>
    <x v="23"/>
    <s v="05Q"/>
    <s v="E38000153"/>
    <s v="NHS Staffordshire and Stoke-on-Trent ICB - 05Q"/>
    <x v="5"/>
    <n v="605"/>
  </r>
  <r>
    <s v="Feb"/>
    <s v="2024"/>
    <x v="9"/>
    <d v="2024-02-29T00:00:00"/>
    <s v="Y60"/>
    <s v="E40000011"/>
    <x v="3"/>
    <s v="QNC"/>
    <s v="E54000010"/>
    <x v="23"/>
    <s v="05V"/>
    <s v="E38000173"/>
    <s v="NHS Staffordshire and Stoke-on-Trent ICB - 05V"/>
    <x v="0"/>
    <s v="*"/>
  </r>
  <r>
    <s v="Feb"/>
    <s v="2024"/>
    <x v="9"/>
    <d v="2024-02-29T00:00:00"/>
    <s v="Y60"/>
    <s v="E40000011"/>
    <x v="3"/>
    <s v="QNC"/>
    <s v="E54000010"/>
    <x v="23"/>
    <s v="05V"/>
    <s v="E38000173"/>
    <s v="NHS Staffordshire and Stoke-on-Trent ICB - 05V"/>
    <x v="1"/>
    <s v="*"/>
  </r>
  <r>
    <s v="Feb"/>
    <s v="2024"/>
    <x v="9"/>
    <d v="2024-02-29T00:00:00"/>
    <s v="Y60"/>
    <s v="E40000011"/>
    <x v="3"/>
    <s v="QNC"/>
    <s v="E54000010"/>
    <x v="23"/>
    <s v="05V"/>
    <s v="E38000173"/>
    <s v="NHS Staffordshire and Stoke-on-Trent ICB - 05V"/>
    <x v="2"/>
    <n v="95"/>
  </r>
  <r>
    <s v="Feb"/>
    <s v="2024"/>
    <x v="9"/>
    <d v="2024-02-29T00:00:00"/>
    <s v="Y60"/>
    <s v="E40000011"/>
    <x v="3"/>
    <s v="QNC"/>
    <s v="E54000010"/>
    <x v="23"/>
    <s v="05V"/>
    <s v="E38000173"/>
    <s v="NHS Staffordshire and Stoke-on-Trent ICB - 05V"/>
    <x v="3"/>
    <n v="805"/>
  </r>
  <r>
    <s v="Feb"/>
    <s v="2024"/>
    <x v="9"/>
    <d v="2024-02-29T00:00:00"/>
    <s v="Y60"/>
    <s v="E40000011"/>
    <x v="3"/>
    <s v="QNC"/>
    <s v="E54000010"/>
    <x v="23"/>
    <s v="05V"/>
    <s v="E38000173"/>
    <s v="NHS Staffordshire and Stoke-on-Trent ICB - 05V"/>
    <x v="4"/>
    <n v="115"/>
  </r>
  <r>
    <s v="Feb"/>
    <s v="2024"/>
    <x v="9"/>
    <d v="2024-02-29T00:00:00"/>
    <s v="Y60"/>
    <s v="E40000011"/>
    <x v="3"/>
    <s v="QNC"/>
    <s v="E54000010"/>
    <x v="23"/>
    <s v="05V"/>
    <s v="E38000173"/>
    <s v="NHS Staffordshire and Stoke-on-Trent ICB - 05V"/>
    <x v="5"/>
    <n v="410"/>
  </r>
  <r>
    <s v="Feb"/>
    <s v="2024"/>
    <x v="9"/>
    <d v="2024-02-29T00:00:00"/>
    <s v="Y60"/>
    <s v="E40000011"/>
    <x v="3"/>
    <s v="QNC"/>
    <s v="E54000010"/>
    <x v="23"/>
    <s v="05W"/>
    <s v="E38000175"/>
    <s v="NHS Staffordshire and Stoke-on-Trent ICB - 05W"/>
    <x v="0"/>
    <s v="*"/>
  </r>
  <r>
    <s v="Feb"/>
    <s v="2024"/>
    <x v="9"/>
    <d v="2024-02-29T00:00:00"/>
    <s v="Y60"/>
    <s v="E40000011"/>
    <x v="3"/>
    <s v="QNC"/>
    <s v="E54000010"/>
    <x v="23"/>
    <s v="05W"/>
    <s v="E38000175"/>
    <s v="NHS Staffordshire and Stoke-on-Trent ICB - 05W"/>
    <x v="1"/>
    <s v="*"/>
  </r>
  <r>
    <s v="Feb"/>
    <s v="2024"/>
    <x v="9"/>
    <d v="2024-02-29T00:00:00"/>
    <s v="Y60"/>
    <s v="E40000011"/>
    <x v="3"/>
    <s v="QNC"/>
    <s v="E54000010"/>
    <x v="23"/>
    <s v="05W"/>
    <s v="E38000175"/>
    <s v="NHS Staffordshire and Stoke-on-Trent ICB - 05W"/>
    <x v="2"/>
    <n v="145"/>
  </r>
  <r>
    <s v="Feb"/>
    <s v="2024"/>
    <x v="9"/>
    <d v="2024-02-29T00:00:00"/>
    <s v="Y60"/>
    <s v="E40000011"/>
    <x v="3"/>
    <s v="QNC"/>
    <s v="E54000010"/>
    <x v="23"/>
    <s v="05W"/>
    <s v="E38000175"/>
    <s v="NHS Staffordshire and Stoke-on-Trent ICB - 05W"/>
    <x v="3"/>
    <n v="795"/>
  </r>
  <r>
    <s v="Feb"/>
    <s v="2024"/>
    <x v="9"/>
    <d v="2024-02-29T00:00:00"/>
    <s v="Y60"/>
    <s v="E40000011"/>
    <x v="3"/>
    <s v="QNC"/>
    <s v="E54000010"/>
    <x v="23"/>
    <s v="05W"/>
    <s v="E38000175"/>
    <s v="NHS Staffordshire and Stoke-on-Trent ICB - 05W"/>
    <x v="4"/>
    <n v="1235"/>
  </r>
  <r>
    <s v="Feb"/>
    <s v="2024"/>
    <x v="9"/>
    <d v="2024-02-29T00:00:00"/>
    <s v="Y60"/>
    <s v="E40000011"/>
    <x v="3"/>
    <s v="QNC"/>
    <s v="E54000010"/>
    <x v="23"/>
    <s v="05W"/>
    <s v="E38000175"/>
    <s v="NHS Staffordshire and Stoke-on-Trent ICB - 05W"/>
    <x v="5"/>
    <n v="855"/>
  </r>
  <r>
    <s v="Feb"/>
    <s v="2024"/>
    <x v="9"/>
    <d v="2024-02-29T00:00:00"/>
    <s v="Y60"/>
    <s v="E40000011"/>
    <x v="3"/>
    <s v="QOC"/>
    <s v="E54000011"/>
    <x v="24"/>
    <s v="M2L0M"/>
    <s v="E38000257"/>
    <s v="NHS Shropshire, Telford and Wrekin ICB - M2L0M"/>
    <x v="0"/>
    <s v="*"/>
  </r>
  <r>
    <s v="Feb"/>
    <s v="2024"/>
    <x v="9"/>
    <d v="2024-02-29T00:00:00"/>
    <s v="Y60"/>
    <s v="E40000011"/>
    <x v="3"/>
    <s v="QOC"/>
    <s v="E54000011"/>
    <x v="24"/>
    <s v="M2L0M"/>
    <s v="E38000257"/>
    <s v="NHS Shropshire, Telford and Wrekin ICB - M2L0M"/>
    <x v="1"/>
    <s v="*"/>
  </r>
  <r>
    <s v="Feb"/>
    <s v="2024"/>
    <x v="9"/>
    <d v="2024-02-29T00:00:00"/>
    <s v="Y60"/>
    <s v="E40000011"/>
    <x v="3"/>
    <s v="QOC"/>
    <s v="E54000011"/>
    <x v="24"/>
    <s v="M2L0M"/>
    <s v="E38000257"/>
    <s v="NHS Shropshire, Telford and Wrekin ICB - M2L0M"/>
    <x v="2"/>
    <n v="710"/>
  </r>
  <r>
    <s v="Feb"/>
    <s v="2024"/>
    <x v="9"/>
    <d v="2024-02-29T00:00:00"/>
    <s v="Y60"/>
    <s v="E40000011"/>
    <x v="3"/>
    <s v="QOC"/>
    <s v="E54000011"/>
    <x v="24"/>
    <s v="M2L0M"/>
    <s v="E38000257"/>
    <s v="NHS Shropshire, Telford and Wrekin ICB - M2L0M"/>
    <x v="3"/>
    <n v="2735"/>
  </r>
  <r>
    <s v="Feb"/>
    <s v="2024"/>
    <x v="9"/>
    <d v="2024-02-29T00:00:00"/>
    <s v="Y60"/>
    <s v="E40000011"/>
    <x v="3"/>
    <s v="QOC"/>
    <s v="E54000011"/>
    <x v="24"/>
    <s v="M2L0M"/>
    <s v="E38000257"/>
    <s v="NHS Shropshire, Telford and Wrekin ICB - M2L0M"/>
    <x v="4"/>
    <n v="260"/>
  </r>
  <r>
    <s v="Feb"/>
    <s v="2024"/>
    <x v="9"/>
    <d v="2024-02-29T00:00:00"/>
    <s v="Y60"/>
    <s v="E40000011"/>
    <x v="3"/>
    <s v="QOC"/>
    <s v="E54000011"/>
    <x v="24"/>
    <s v="M2L0M"/>
    <s v="E38000257"/>
    <s v="NHS Shropshire, Telford and Wrekin ICB - M2L0M"/>
    <x v="5"/>
    <n v="1150"/>
  </r>
  <r>
    <s v="Feb"/>
    <s v="2024"/>
    <x v="9"/>
    <d v="2024-02-29T00:00:00"/>
    <s v="Y60"/>
    <s v="E40000011"/>
    <x v="3"/>
    <s v="QPM"/>
    <s v="E54000059"/>
    <x v="25"/>
    <s v="78H"/>
    <s v="E38000262"/>
    <s v="NHS Northamptonshire ICB - 78H"/>
    <x v="0"/>
    <s v="*"/>
  </r>
  <r>
    <s v="Feb"/>
    <s v="2024"/>
    <x v="9"/>
    <d v="2024-02-29T00:00:00"/>
    <s v="Y60"/>
    <s v="E40000011"/>
    <x v="3"/>
    <s v="QPM"/>
    <s v="E54000059"/>
    <x v="25"/>
    <s v="78H"/>
    <s v="E38000262"/>
    <s v="NHS Northamptonshire ICB - 78H"/>
    <x v="1"/>
    <s v="*"/>
  </r>
  <r>
    <s v="Feb"/>
    <s v="2024"/>
    <x v="9"/>
    <d v="2024-02-29T00:00:00"/>
    <s v="Y60"/>
    <s v="E40000011"/>
    <x v="3"/>
    <s v="QPM"/>
    <s v="E54000059"/>
    <x v="25"/>
    <s v="78H"/>
    <s v="E38000262"/>
    <s v="NHS Northamptonshire ICB - 78H"/>
    <x v="2"/>
    <n v="280"/>
  </r>
  <r>
    <s v="Feb"/>
    <s v="2024"/>
    <x v="9"/>
    <d v="2024-02-29T00:00:00"/>
    <s v="Y60"/>
    <s v="E40000011"/>
    <x v="3"/>
    <s v="QPM"/>
    <s v="E54000059"/>
    <x v="25"/>
    <s v="78H"/>
    <s v="E38000262"/>
    <s v="NHS Northamptonshire ICB - 78H"/>
    <x v="3"/>
    <n v="2230"/>
  </r>
  <r>
    <s v="Feb"/>
    <s v="2024"/>
    <x v="9"/>
    <d v="2024-02-29T00:00:00"/>
    <s v="Y60"/>
    <s v="E40000011"/>
    <x v="3"/>
    <s v="QPM"/>
    <s v="E54000059"/>
    <x v="25"/>
    <s v="78H"/>
    <s v="E38000262"/>
    <s v="NHS Northamptonshire ICB - 78H"/>
    <x v="4"/>
    <n v="1475"/>
  </r>
  <r>
    <s v="Feb"/>
    <s v="2024"/>
    <x v="9"/>
    <d v="2024-02-29T00:00:00"/>
    <s v="Y60"/>
    <s v="E40000011"/>
    <x v="3"/>
    <s v="QPM"/>
    <s v="E54000059"/>
    <x v="25"/>
    <s v="78H"/>
    <s v="E38000262"/>
    <s v="NHS Northamptonshire ICB - 78H"/>
    <x v="5"/>
    <n v="1895"/>
  </r>
  <r>
    <s v="Feb"/>
    <s v="2024"/>
    <x v="9"/>
    <d v="2024-02-29T00:00:00"/>
    <s v="Y60"/>
    <s v="E40000011"/>
    <x v="3"/>
    <s v="QT1"/>
    <s v="E54000060"/>
    <x v="26"/>
    <s v="02Q"/>
    <s v="E38000008"/>
    <s v="NHS Nottingham and Nottinghamshire ICB - 02Q"/>
    <x v="0"/>
    <s v="*"/>
  </r>
  <r>
    <s v="Feb"/>
    <s v="2024"/>
    <x v="9"/>
    <d v="2024-02-29T00:00:00"/>
    <s v="Y60"/>
    <s v="E40000011"/>
    <x v="3"/>
    <s v="QT1"/>
    <s v="E54000060"/>
    <x v="26"/>
    <s v="02Q"/>
    <s v="E38000008"/>
    <s v="NHS Nottingham and Nottinghamshire ICB - 02Q"/>
    <x v="1"/>
    <s v="*"/>
  </r>
  <r>
    <s v="Feb"/>
    <s v="2024"/>
    <x v="9"/>
    <d v="2024-02-29T00:00:00"/>
    <s v="Y60"/>
    <s v="E40000011"/>
    <x v="3"/>
    <s v="QT1"/>
    <s v="E54000060"/>
    <x v="26"/>
    <s v="02Q"/>
    <s v="E38000008"/>
    <s v="NHS Nottingham and Nottinghamshire ICB - 02Q"/>
    <x v="2"/>
    <n v="110"/>
  </r>
  <r>
    <s v="Feb"/>
    <s v="2024"/>
    <x v="9"/>
    <d v="2024-02-29T00:00:00"/>
    <s v="Y60"/>
    <s v="E40000011"/>
    <x v="3"/>
    <s v="QT1"/>
    <s v="E54000060"/>
    <x v="26"/>
    <s v="02Q"/>
    <s v="E38000008"/>
    <s v="NHS Nottingham and Nottinghamshire ICB - 02Q"/>
    <x v="3"/>
    <n v="525"/>
  </r>
  <r>
    <s v="Feb"/>
    <s v="2024"/>
    <x v="9"/>
    <d v="2024-02-29T00:00:00"/>
    <s v="Y60"/>
    <s v="E40000011"/>
    <x v="3"/>
    <s v="QT1"/>
    <s v="E54000060"/>
    <x v="26"/>
    <s v="02Q"/>
    <s v="E38000008"/>
    <s v="NHS Nottingham and Nottinghamshire ICB - 02Q"/>
    <x v="4"/>
    <n v="280"/>
  </r>
  <r>
    <s v="Feb"/>
    <s v="2024"/>
    <x v="9"/>
    <d v="2024-02-29T00:00:00"/>
    <s v="Y60"/>
    <s v="E40000011"/>
    <x v="3"/>
    <s v="QT1"/>
    <s v="E54000060"/>
    <x v="26"/>
    <s v="02Q"/>
    <s v="E38000008"/>
    <s v="NHS Nottingham and Nottinghamshire ICB - 02Q"/>
    <x v="5"/>
    <n v="455"/>
  </r>
  <r>
    <s v="Feb"/>
    <s v="2024"/>
    <x v="9"/>
    <d v="2024-02-29T00:00:00"/>
    <s v="Y60"/>
    <s v="E40000011"/>
    <x v="3"/>
    <s v="QT1"/>
    <s v="E54000060"/>
    <x v="26"/>
    <s v="52R"/>
    <s v="E38000243"/>
    <s v="NHS Nottingham and Nottinghamshire ICB - 52R"/>
    <x v="0"/>
    <s v="*"/>
  </r>
  <r>
    <s v="Feb"/>
    <s v="2024"/>
    <x v="9"/>
    <d v="2024-02-29T00:00:00"/>
    <s v="Y60"/>
    <s v="E40000011"/>
    <x v="3"/>
    <s v="QT1"/>
    <s v="E54000060"/>
    <x v="26"/>
    <s v="52R"/>
    <s v="E38000243"/>
    <s v="NHS Nottingham and Nottinghamshire ICB - 52R"/>
    <x v="1"/>
    <s v="*"/>
  </r>
  <r>
    <s v="Feb"/>
    <s v="2024"/>
    <x v="9"/>
    <d v="2024-02-29T00:00:00"/>
    <s v="Y60"/>
    <s v="E40000011"/>
    <x v="3"/>
    <s v="QT1"/>
    <s v="E54000060"/>
    <x v="26"/>
    <s v="52R"/>
    <s v="E38000243"/>
    <s v="NHS Nottingham and Nottinghamshire ICB - 52R"/>
    <x v="2"/>
    <n v="790"/>
  </r>
  <r>
    <s v="Feb"/>
    <s v="2024"/>
    <x v="9"/>
    <d v="2024-02-29T00:00:00"/>
    <s v="Y60"/>
    <s v="E40000011"/>
    <x v="3"/>
    <s v="QT1"/>
    <s v="E54000060"/>
    <x v="26"/>
    <s v="52R"/>
    <s v="E38000243"/>
    <s v="NHS Nottingham and Nottinghamshire ICB - 52R"/>
    <x v="3"/>
    <n v="3365"/>
  </r>
  <r>
    <s v="Feb"/>
    <s v="2024"/>
    <x v="9"/>
    <d v="2024-02-29T00:00:00"/>
    <s v="Y60"/>
    <s v="E40000011"/>
    <x v="3"/>
    <s v="QT1"/>
    <s v="E54000060"/>
    <x v="26"/>
    <s v="52R"/>
    <s v="E38000243"/>
    <s v="NHS Nottingham and Nottinghamshire ICB - 52R"/>
    <x v="4"/>
    <n v="2275"/>
  </r>
  <r>
    <s v="Feb"/>
    <s v="2024"/>
    <x v="9"/>
    <d v="2024-02-29T00:00:00"/>
    <s v="Y60"/>
    <s v="E40000011"/>
    <x v="3"/>
    <s v="QT1"/>
    <s v="E54000060"/>
    <x v="26"/>
    <s v="52R"/>
    <s v="E38000243"/>
    <s v="NHS Nottingham and Nottinghamshire ICB - 52R"/>
    <x v="5"/>
    <n v="2970"/>
  </r>
  <r>
    <s v="Feb"/>
    <s v="2024"/>
    <x v="9"/>
    <d v="2024-02-29T00:00:00"/>
    <s v="Y60"/>
    <s v="E40000011"/>
    <x v="3"/>
    <s v="QUA"/>
    <s v="E54000062"/>
    <x v="27"/>
    <s v="D2P2L"/>
    <s v="E38000259"/>
    <s v="NHS Black Country ICB - D2P2L"/>
    <x v="0"/>
    <s v="*"/>
  </r>
  <r>
    <s v="Feb"/>
    <s v="2024"/>
    <x v="9"/>
    <d v="2024-02-29T00:00:00"/>
    <s v="Y60"/>
    <s v="E40000011"/>
    <x v="3"/>
    <s v="QUA"/>
    <s v="E54000062"/>
    <x v="27"/>
    <s v="D2P2L"/>
    <s v="E38000259"/>
    <s v="NHS Black Country ICB - D2P2L"/>
    <x v="1"/>
    <s v="*"/>
  </r>
  <r>
    <s v="Feb"/>
    <s v="2024"/>
    <x v="9"/>
    <d v="2024-02-29T00:00:00"/>
    <s v="Y60"/>
    <s v="E40000011"/>
    <x v="3"/>
    <s v="QUA"/>
    <s v="E54000062"/>
    <x v="27"/>
    <s v="D2P2L"/>
    <s v="E38000259"/>
    <s v="NHS Black Country ICB - D2P2L"/>
    <x v="2"/>
    <n v="775"/>
  </r>
  <r>
    <s v="Feb"/>
    <s v="2024"/>
    <x v="9"/>
    <d v="2024-02-29T00:00:00"/>
    <s v="Y60"/>
    <s v="E40000011"/>
    <x v="3"/>
    <s v="QUA"/>
    <s v="E54000062"/>
    <x v="27"/>
    <s v="D2P2L"/>
    <s v="E38000259"/>
    <s v="NHS Black Country ICB - D2P2L"/>
    <x v="3"/>
    <n v="4005"/>
  </r>
  <r>
    <s v="Feb"/>
    <s v="2024"/>
    <x v="9"/>
    <d v="2024-02-29T00:00:00"/>
    <s v="Y60"/>
    <s v="E40000011"/>
    <x v="3"/>
    <s v="QUA"/>
    <s v="E54000062"/>
    <x v="27"/>
    <s v="D2P2L"/>
    <s v="E38000259"/>
    <s v="NHS Black Country ICB - D2P2L"/>
    <x v="4"/>
    <n v="2350"/>
  </r>
  <r>
    <s v="Feb"/>
    <s v="2024"/>
    <x v="9"/>
    <d v="2024-02-29T00:00:00"/>
    <s v="Y60"/>
    <s v="E40000011"/>
    <x v="3"/>
    <s v="QUA"/>
    <s v="E54000062"/>
    <x v="27"/>
    <s v="D2P2L"/>
    <s v="E38000259"/>
    <s v="NHS Black Country ICB - D2P2L"/>
    <x v="5"/>
    <n v="2445"/>
  </r>
  <r>
    <s v="Feb"/>
    <s v="2024"/>
    <x v="9"/>
    <d v="2024-02-29T00:00:00"/>
    <s v="Y60"/>
    <s v="E40000011"/>
    <x v="3"/>
    <s v="QWU"/>
    <s v="E54000018"/>
    <x v="28"/>
    <s v="B2M3M"/>
    <s v="E38000251"/>
    <s v="NHS Coventry and Warwickshire ICB - B2M3M"/>
    <x v="0"/>
    <s v="*"/>
  </r>
  <r>
    <s v="Feb"/>
    <s v="2024"/>
    <x v="9"/>
    <d v="2024-02-29T00:00:00"/>
    <s v="Y60"/>
    <s v="E40000011"/>
    <x v="3"/>
    <s v="QWU"/>
    <s v="E54000018"/>
    <x v="28"/>
    <s v="B2M3M"/>
    <s v="E38000251"/>
    <s v="NHS Coventry and Warwickshire ICB - B2M3M"/>
    <x v="1"/>
    <s v="*"/>
  </r>
  <r>
    <s v="Feb"/>
    <s v="2024"/>
    <x v="9"/>
    <d v="2024-02-29T00:00:00"/>
    <s v="Y60"/>
    <s v="E40000011"/>
    <x v="3"/>
    <s v="QWU"/>
    <s v="E54000018"/>
    <x v="28"/>
    <s v="B2M3M"/>
    <s v="E38000251"/>
    <s v="NHS Coventry and Warwickshire ICB - B2M3M"/>
    <x v="2"/>
    <n v="595"/>
  </r>
  <r>
    <s v="Feb"/>
    <s v="2024"/>
    <x v="9"/>
    <d v="2024-02-29T00:00:00"/>
    <s v="Y60"/>
    <s v="E40000011"/>
    <x v="3"/>
    <s v="QWU"/>
    <s v="E54000018"/>
    <x v="28"/>
    <s v="B2M3M"/>
    <s v="E38000251"/>
    <s v="NHS Coventry and Warwickshire ICB - B2M3M"/>
    <x v="3"/>
    <n v="3895"/>
  </r>
  <r>
    <s v="Feb"/>
    <s v="2024"/>
    <x v="9"/>
    <d v="2024-02-29T00:00:00"/>
    <s v="Y60"/>
    <s v="E40000011"/>
    <x v="3"/>
    <s v="QWU"/>
    <s v="E54000018"/>
    <x v="28"/>
    <s v="B2M3M"/>
    <s v="E38000251"/>
    <s v="NHS Coventry and Warwickshire ICB - B2M3M"/>
    <x v="4"/>
    <n v="680"/>
  </r>
  <r>
    <s v="Feb"/>
    <s v="2024"/>
    <x v="9"/>
    <d v="2024-02-29T00:00:00"/>
    <s v="Y60"/>
    <s v="E40000011"/>
    <x v="3"/>
    <s v="QWU"/>
    <s v="E54000018"/>
    <x v="28"/>
    <s v="B2M3M"/>
    <s v="E38000251"/>
    <s v="NHS Coventry and Warwickshire ICB - B2M3M"/>
    <x v="5"/>
    <n v="2105"/>
  </r>
  <r>
    <s v="Feb"/>
    <s v="2024"/>
    <x v="9"/>
    <d v="2024-02-29T00:00:00"/>
    <s v="Y61"/>
    <s v="E40000013"/>
    <x v="4"/>
    <s v="QH8"/>
    <s v="E54000026"/>
    <x v="29"/>
    <s v="06Q"/>
    <s v="E38000106"/>
    <s v="NHS Mid and South Essex ICB - 06Q"/>
    <x v="0"/>
    <s v="*"/>
  </r>
  <r>
    <s v="Feb"/>
    <s v="2024"/>
    <x v="9"/>
    <d v="2024-02-29T00:00:00"/>
    <s v="Y61"/>
    <s v="E40000013"/>
    <x v="4"/>
    <s v="QH8"/>
    <s v="E54000026"/>
    <x v="29"/>
    <s v="06Q"/>
    <s v="E38000106"/>
    <s v="NHS Mid and South Essex ICB - 06Q"/>
    <x v="1"/>
    <s v="*"/>
  </r>
  <r>
    <s v="Feb"/>
    <s v="2024"/>
    <x v="9"/>
    <d v="2024-02-29T00:00:00"/>
    <s v="Y61"/>
    <s v="E40000013"/>
    <x v="4"/>
    <s v="QH8"/>
    <s v="E54000026"/>
    <x v="29"/>
    <s v="06Q"/>
    <s v="E38000106"/>
    <s v="NHS Mid and South Essex ICB - 06Q"/>
    <x v="2"/>
    <n v="150"/>
  </r>
  <r>
    <s v="Feb"/>
    <s v="2024"/>
    <x v="9"/>
    <d v="2024-02-29T00:00:00"/>
    <s v="Y61"/>
    <s v="E40000013"/>
    <x v="4"/>
    <s v="QH8"/>
    <s v="E54000026"/>
    <x v="29"/>
    <s v="06Q"/>
    <s v="E38000106"/>
    <s v="NHS Mid and South Essex ICB - 06Q"/>
    <x v="3"/>
    <n v="520"/>
  </r>
  <r>
    <s v="Feb"/>
    <s v="2024"/>
    <x v="9"/>
    <d v="2024-02-29T00:00:00"/>
    <s v="Y61"/>
    <s v="E40000013"/>
    <x v="4"/>
    <s v="QH8"/>
    <s v="E54000026"/>
    <x v="29"/>
    <s v="06Q"/>
    <s v="E38000106"/>
    <s v="NHS Mid and South Essex ICB - 06Q"/>
    <x v="4"/>
    <n v="1600"/>
  </r>
  <r>
    <s v="Feb"/>
    <s v="2024"/>
    <x v="9"/>
    <d v="2024-02-29T00:00:00"/>
    <s v="Y61"/>
    <s v="E40000013"/>
    <x v="4"/>
    <s v="QH8"/>
    <s v="E54000026"/>
    <x v="29"/>
    <s v="06Q"/>
    <s v="E38000106"/>
    <s v="NHS Mid and South Essex ICB - 06Q"/>
    <x v="5"/>
    <n v="1215"/>
  </r>
  <r>
    <s v="Feb"/>
    <s v="2024"/>
    <x v="9"/>
    <d v="2024-02-29T00:00:00"/>
    <s v="Y61"/>
    <s v="E40000013"/>
    <x v="4"/>
    <s v="QH8"/>
    <s v="E54000026"/>
    <x v="29"/>
    <s v="07G"/>
    <s v="E38000185"/>
    <s v="NHS Mid and South Essex ICB - 07G"/>
    <x v="0"/>
    <s v="*"/>
  </r>
  <r>
    <s v="Feb"/>
    <s v="2024"/>
    <x v="9"/>
    <d v="2024-02-29T00:00:00"/>
    <s v="Y61"/>
    <s v="E40000013"/>
    <x v="4"/>
    <s v="QH8"/>
    <s v="E54000026"/>
    <x v="29"/>
    <s v="07G"/>
    <s v="E38000185"/>
    <s v="NHS Mid and South Essex ICB - 07G"/>
    <x v="1"/>
    <s v="*"/>
  </r>
  <r>
    <s v="Feb"/>
    <s v="2024"/>
    <x v="9"/>
    <d v="2024-02-29T00:00:00"/>
    <s v="Y61"/>
    <s v="E40000013"/>
    <x v="4"/>
    <s v="QH8"/>
    <s v="E54000026"/>
    <x v="29"/>
    <s v="07G"/>
    <s v="E38000185"/>
    <s v="NHS Mid and South Essex ICB - 07G"/>
    <x v="2"/>
    <n v="30"/>
  </r>
  <r>
    <s v="Feb"/>
    <s v="2024"/>
    <x v="9"/>
    <d v="2024-02-29T00:00:00"/>
    <s v="Y61"/>
    <s v="E40000013"/>
    <x v="4"/>
    <s v="QH8"/>
    <s v="E54000026"/>
    <x v="29"/>
    <s v="07G"/>
    <s v="E38000185"/>
    <s v="NHS Mid and South Essex ICB - 07G"/>
    <x v="3"/>
    <n v="240"/>
  </r>
  <r>
    <s v="Feb"/>
    <s v="2024"/>
    <x v="9"/>
    <d v="2024-02-29T00:00:00"/>
    <s v="Y61"/>
    <s v="E40000013"/>
    <x v="4"/>
    <s v="QH8"/>
    <s v="E54000026"/>
    <x v="29"/>
    <s v="07G"/>
    <s v="E38000185"/>
    <s v="NHS Mid and South Essex ICB - 07G"/>
    <x v="4"/>
    <n v="520"/>
  </r>
  <r>
    <s v="Feb"/>
    <s v="2024"/>
    <x v="9"/>
    <d v="2024-02-29T00:00:00"/>
    <s v="Y61"/>
    <s v="E40000013"/>
    <x v="4"/>
    <s v="QH8"/>
    <s v="E54000026"/>
    <x v="29"/>
    <s v="07G"/>
    <s v="E38000185"/>
    <s v="NHS Mid and South Essex ICB - 07G"/>
    <x v="5"/>
    <n v="300"/>
  </r>
  <r>
    <s v="Feb"/>
    <s v="2024"/>
    <x v="9"/>
    <d v="2024-02-29T00:00:00"/>
    <s v="Y61"/>
    <s v="E40000013"/>
    <x v="4"/>
    <s v="QH8"/>
    <s v="E54000026"/>
    <x v="29"/>
    <s v="99E"/>
    <s v="E38000007"/>
    <s v="NHS Mid and South Essex ICB - 99E"/>
    <x v="0"/>
    <s v="*"/>
  </r>
  <r>
    <s v="Feb"/>
    <s v="2024"/>
    <x v="9"/>
    <d v="2024-02-29T00:00:00"/>
    <s v="Y61"/>
    <s v="E40000013"/>
    <x v="4"/>
    <s v="QH8"/>
    <s v="E54000026"/>
    <x v="29"/>
    <s v="99E"/>
    <s v="E38000007"/>
    <s v="NHS Mid and South Essex ICB - 99E"/>
    <x v="1"/>
    <s v="*"/>
  </r>
  <r>
    <s v="Feb"/>
    <s v="2024"/>
    <x v="9"/>
    <d v="2024-02-29T00:00:00"/>
    <s v="Y61"/>
    <s v="E40000013"/>
    <x v="4"/>
    <s v="QH8"/>
    <s v="E54000026"/>
    <x v="29"/>
    <s v="99E"/>
    <s v="E38000007"/>
    <s v="NHS Mid and South Essex ICB - 99E"/>
    <x v="2"/>
    <n v="115"/>
  </r>
  <r>
    <s v="Feb"/>
    <s v="2024"/>
    <x v="9"/>
    <d v="2024-02-29T00:00:00"/>
    <s v="Y61"/>
    <s v="E40000013"/>
    <x v="4"/>
    <s v="QH8"/>
    <s v="E54000026"/>
    <x v="29"/>
    <s v="99E"/>
    <s v="E38000007"/>
    <s v="NHS Mid and South Essex ICB - 99E"/>
    <x v="3"/>
    <n v="630"/>
  </r>
  <r>
    <s v="Feb"/>
    <s v="2024"/>
    <x v="9"/>
    <d v="2024-02-29T00:00:00"/>
    <s v="Y61"/>
    <s v="E40000013"/>
    <x v="4"/>
    <s v="QH8"/>
    <s v="E54000026"/>
    <x v="29"/>
    <s v="99E"/>
    <s v="E38000007"/>
    <s v="NHS Mid and South Essex ICB - 99E"/>
    <x v="4"/>
    <n v="770"/>
  </r>
  <r>
    <s v="Feb"/>
    <s v="2024"/>
    <x v="9"/>
    <d v="2024-02-29T00:00:00"/>
    <s v="Y61"/>
    <s v="E40000013"/>
    <x v="4"/>
    <s v="QH8"/>
    <s v="E54000026"/>
    <x v="29"/>
    <s v="99E"/>
    <s v="E38000007"/>
    <s v="NHS Mid and South Essex ICB - 99E"/>
    <x v="5"/>
    <n v="610"/>
  </r>
  <r>
    <s v="Feb"/>
    <s v="2024"/>
    <x v="9"/>
    <d v="2024-02-29T00:00:00"/>
    <s v="Y61"/>
    <s v="E40000013"/>
    <x v="4"/>
    <s v="QH8"/>
    <s v="E54000026"/>
    <x v="29"/>
    <s v="99F"/>
    <s v="E38000030"/>
    <s v="NHS Mid and South Essex ICB - 99F"/>
    <x v="0"/>
    <s v="*"/>
  </r>
  <r>
    <s v="Feb"/>
    <s v="2024"/>
    <x v="9"/>
    <d v="2024-02-29T00:00:00"/>
    <s v="Y61"/>
    <s v="E40000013"/>
    <x v="4"/>
    <s v="QH8"/>
    <s v="E54000026"/>
    <x v="29"/>
    <s v="99F"/>
    <s v="E38000030"/>
    <s v="NHS Mid and South Essex ICB - 99F"/>
    <x v="1"/>
    <s v="*"/>
  </r>
  <r>
    <s v="Feb"/>
    <s v="2024"/>
    <x v="9"/>
    <d v="2024-02-29T00:00:00"/>
    <s v="Y61"/>
    <s v="E40000013"/>
    <x v="4"/>
    <s v="QH8"/>
    <s v="E54000026"/>
    <x v="29"/>
    <s v="99F"/>
    <s v="E38000030"/>
    <s v="NHS Mid and South Essex ICB - 99F"/>
    <x v="2"/>
    <n v="50"/>
  </r>
  <r>
    <s v="Feb"/>
    <s v="2024"/>
    <x v="9"/>
    <d v="2024-02-29T00:00:00"/>
    <s v="Y61"/>
    <s v="E40000013"/>
    <x v="4"/>
    <s v="QH8"/>
    <s v="E54000026"/>
    <x v="29"/>
    <s v="99F"/>
    <s v="E38000030"/>
    <s v="NHS Mid and South Essex ICB - 99F"/>
    <x v="3"/>
    <n v="155"/>
  </r>
  <r>
    <s v="Feb"/>
    <s v="2024"/>
    <x v="9"/>
    <d v="2024-02-29T00:00:00"/>
    <s v="Y61"/>
    <s v="E40000013"/>
    <x v="4"/>
    <s v="QH8"/>
    <s v="E54000026"/>
    <x v="29"/>
    <s v="99F"/>
    <s v="E38000030"/>
    <s v="NHS Mid and South Essex ICB - 99F"/>
    <x v="4"/>
    <n v="1435"/>
  </r>
  <r>
    <s v="Feb"/>
    <s v="2024"/>
    <x v="9"/>
    <d v="2024-02-29T00:00:00"/>
    <s v="Y61"/>
    <s v="E40000013"/>
    <x v="4"/>
    <s v="QH8"/>
    <s v="E54000026"/>
    <x v="29"/>
    <s v="99F"/>
    <s v="E38000030"/>
    <s v="NHS Mid and South Essex ICB - 99F"/>
    <x v="5"/>
    <n v="490"/>
  </r>
  <r>
    <s v="Feb"/>
    <s v="2024"/>
    <x v="9"/>
    <d v="2024-02-29T00:00:00"/>
    <s v="Y61"/>
    <s v="E40000013"/>
    <x v="4"/>
    <s v="QH8"/>
    <s v="E54000026"/>
    <x v="29"/>
    <s v="99G"/>
    <s v="E38000168"/>
    <s v="NHS Mid and South Essex ICB - 99G"/>
    <x v="0"/>
    <s v="*"/>
  </r>
  <r>
    <s v="Feb"/>
    <s v="2024"/>
    <x v="9"/>
    <d v="2024-02-29T00:00:00"/>
    <s v="Y61"/>
    <s v="E40000013"/>
    <x v="4"/>
    <s v="QH8"/>
    <s v="E54000026"/>
    <x v="29"/>
    <s v="99G"/>
    <s v="E38000168"/>
    <s v="NHS Mid and South Essex ICB - 99G"/>
    <x v="1"/>
    <s v="*"/>
  </r>
  <r>
    <s v="Feb"/>
    <s v="2024"/>
    <x v="9"/>
    <d v="2024-02-29T00:00:00"/>
    <s v="Y61"/>
    <s v="E40000013"/>
    <x v="4"/>
    <s v="QH8"/>
    <s v="E54000026"/>
    <x v="29"/>
    <s v="99G"/>
    <s v="E38000168"/>
    <s v="NHS Mid and South Essex ICB - 99G"/>
    <x v="2"/>
    <n v="110"/>
  </r>
  <r>
    <s v="Feb"/>
    <s v="2024"/>
    <x v="9"/>
    <d v="2024-02-29T00:00:00"/>
    <s v="Y61"/>
    <s v="E40000013"/>
    <x v="4"/>
    <s v="QH8"/>
    <s v="E54000026"/>
    <x v="29"/>
    <s v="99G"/>
    <s v="E38000168"/>
    <s v="NHS Mid and South Essex ICB - 99G"/>
    <x v="3"/>
    <n v="170"/>
  </r>
  <r>
    <s v="Feb"/>
    <s v="2024"/>
    <x v="9"/>
    <d v="2024-02-29T00:00:00"/>
    <s v="Y61"/>
    <s v="E40000013"/>
    <x v="4"/>
    <s v="QH8"/>
    <s v="E54000026"/>
    <x v="29"/>
    <s v="99G"/>
    <s v="E38000168"/>
    <s v="NHS Mid and South Essex ICB - 99G"/>
    <x v="4"/>
    <n v="1140"/>
  </r>
  <r>
    <s v="Feb"/>
    <s v="2024"/>
    <x v="9"/>
    <d v="2024-02-29T00:00:00"/>
    <s v="Y61"/>
    <s v="E40000013"/>
    <x v="4"/>
    <s v="QH8"/>
    <s v="E54000026"/>
    <x v="29"/>
    <s v="99G"/>
    <s v="E38000168"/>
    <s v="NHS Mid and South Essex ICB - 99G"/>
    <x v="5"/>
    <n v="670"/>
  </r>
  <r>
    <s v="Feb"/>
    <s v="2024"/>
    <x v="9"/>
    <d v="2024-02-29T00:00:00"/>
    <s v="Y61"/>
    <s v="E40000013"/>
    <x v="4"/>
    <s v="QHG"/>
    <s v="E54000024"/>
    <x v="30"/>
    <s v="M1J4Y"/>
    <s v="E38000249"/>
    <s v="NHS Bedfordshire, Luton and Milton Keynes ICB - M1J4Y"/>
    <x v="0"/>
    <s v="*"/>
  </r>
  <r>
    <s v="Feb"/>
    <s v="2024"/>
    <x v="9"/>
    <d v="2024-02-29T00:00:00"/>
    <s v="Y61"/>
    <s v="E40000013"/>
    <x v="4"/>
    <s v="QHG"/>
    <s v="E54000024"/>
    <x v="30"/>
    <s v="M1J4Y"/>
    <s v="E38000249"/>
    <s v="NHS Bedfordshire, Luton and Milton Keynes ICB - M1J4Y"/>
    <x v="1"/>
    <s v="*"/>
  </r>
  <r>
    <s v="Feb"/>
    <s v="2024"/>
    <x v="9"/>
    <d v="2024-02-29T00:00:00"/>
    <s v="Y61"/>
    <s v="E40000013"/>
    <x v="4"/>
    <s v="QHG"/>
    <s v="E54000024"/>
    <x v="30"/>
    <s v="M1J4Y"/>
    <s v="E38000249"/>
    <s v="NHS Bedfordshire, Luton and Milton Keynes ICB - M1J4Y"/>
    <x v="2"/>
    <n v="310"/>
  </r>
  <r>
    <s v="Feb"/>
    <s v="2024"/>
    <x v="9"/>
    <d v="2024-02-29T00:00:00"/>
    <s v="Y61"/>
    <s v="E40000013"/>
    <x v="4"/>
    <s v="QHG"/>
    <s v="E54000024"/>
    <x v="30"/>
    <s v="M1J4Y"/>
    <s v="E38000249"/>
    <s v="NHS Bedfordshire, Luton and Milton Keynes ICB - M1J4Y"/>
    <x v="3"/>
    <n v="2000"/>
  </r>
  <r>
    <s v="Feb"/>
    <s v="2024"/>
    <x v="9"/>
    <d v="2024-02-29T00:00:00"/>
    <s v="Y61"/>
    <s v="E40000013"/>
    <x v="4"/>
    <s v="QHG"/>
    <s v="E54000024"/>
    <x v="30"/>
    <s v="M1J4Y"/>
    <s v="E38000249"/>
    <s v="NHS Bedfordshire, Luton and Milton Keynes ICB - M1J4Y"/>
    <x v="4"/>
    <n v="2720"/>
  </r>
  <r>
    <s v="Feb"/>
    <s v="2024"/>
    <x v="9"/>
    <d v="2024-02-29T00:00:00"/>
    <s v="Y61"/>
    <s v="E40000013"/>
    <x v="4"/>
    <s v="QHG"/>
    <s v="E54000024"/>
    <x v="30"/>
    <s v="M1J4Y"/>
    <s v="E38000249"/>
    <s v="NHS Bedfordshire, Luton and Milton Keynes ICB - M1J4Y"/>
    <x v="5"/>
    <n v="2365"/>
  </r>
  <r>
    <s v="Feb"/>
    <s v="2024"/>
    <x v="9"/>
    <d v="2024-02-29T00:00:00"/>
    <s v="Y61"/>
    <s v="E40000013"/>
    <x v="4"/>
    <s v="QJG"/>
    <s v="E54000023"/>
    <x v="31"/>
    <s v="06L"/>
    <s v="E38000086"/>
    <s v="NHS Suffolk and North East Essex ICB - 06L"/>
    <x v="0"/>
    <s v="*"/>
  </r>
  <r>
    <s v="Feb"/>
    <s v="2024"/>
    <x v="9"/>
    <d v="2024-02-29T00:00:00"/>
    <s v="Y61"/>
    <s v="E40000013"/>
    <x v="4"/>
    <s v="QJG"/>
    <s v="E54000023"/>
    <x v="31"/>
    <s v="06L"/>
    <s v="E38000086"/>
    <s v="NHS Suffolk and North East Essex ICB - 06L"/>
    <x v="1"/>
    <s v="*"/>
  </r>
  <r>
    <s v="Feb"/>
    <s v="2024"/>
    <x v="9"/>
    <d v="2024-02-29T00:00:00"/>
    <s v="Y61"/>
    <s v="E40000013"/>
    <x v="4"/>
    <s v="QJG"/>
    <s v="E54000023"/>
    <x v="31"/>
    <s v="06L"/>
    <s v="E38000086"/>
    <s v="NHS Suffolk and North East Essex ICB - 06L"/>
    <x v="2"/>
    <n v="190"/>
  </r>
  <r>
    <s v="Feb"/>
    <s v="2024"/>
    <x v="9"/>
    <d v="2024-02-29T00:00:00"/>
    <s v="Y61"/>
    <s v="E40000013"/>
    <x v="4"/>
    <s v="QJG"/>
    <s v="E54000023"/>
    <x v="31"/>
    <s v="06L"/>
    <s v="E38000086"/>
    <s v="NHS Suffolk and North East Essex ICB - 06L"/>
    <x v="3"/>
    <n v="1430"/>
  </r>
  <r>
    <s v="Feb"/>
    <s v="2024"/>
    <x v="9"/>
    <d v="2024-02-29T00:00:00"/>
    <s v="Y61"/>
    <s v="E40000013"/>
    <x v="4"/>
    <s v="QJG"/>
    <s v="E54000023"/>
    <x v="31"/>
    <s v="06L"/>
    <s v="E38000086"/>
    <s v="NHS Suffolk and North East Essex ICB - 06L"/>
    <x v="4"/>
    <n v="750"/>
  </r>
  <r>
    <s v="Feb"/>
    <s v="2024"/>
    <x v="9"/>
    <d v="2024-02-29T00:00:00"/>
    <s v="Y61"/>
    <s v="E40000013"/>
    <x v="4"/>
    <s v="QJG"/>
    <s v="E54000023"/>
    <x v="31"/>
    <s v="06L"/>
    <s v="E38000086"/>
    <s v="NHS Suffolk and North East Essex ICB - 06L"/>
    <x v="5"/>
    <n v="1410"/>
  </r>
  <r>
    <s v="Feb"/>
    <s v="2024"/>
    <x v="9"/>
    <d v="2024-02-29T00:00:00"/>
    <s v="Y61"/>
    <s v="E40000013"/>
    <x v="4"/>
    <s v="QJG"/>
    <s v="E54000023"/>
    <x v="31"/>
    <s v="06T"/>
    <s v="E38000117"/>
    <s v="NHS Suffolk and North East Essex ICB - 06T"/>
    <x v="0"/>
    <s v="*"/>
  </r>
  <r>
    <s v="Feb"/>
    <s v="2024"/>
    <x v="9"/>
    <d v="2024-02-29T00:00:00"/>
    <s v="Y61"/>
    <s v="E40000013"/>
    <x v="4"/>
    <s v="QJG"/>
    <s v="E54000023"/>
    <x v="31"/>
    <s v="06T"/>
    <s v="E38000117"/>
    <s v="NHS Suffolk and North East Essex ICB - 06T"/>
    <x v="1"/>
    <s v="*"/>
  </r>
  <r>
    <s v="Feb"/>
    <s v="2024"/>
    <x v="9"/>
    <d v="2024-02-29T00:00:00"/>
    <s v="Y61"/>
    <s v="E40000013"/>
    <x v="4"/>
    <s v="QJG"/>
    <s v="E54000023"/>
    <x v="31"/>
    <s v="06T"/>
    <s v="E38000117"/>
    <s v="NHS Suffolk and North East Essex ICB - 06T"/>
    <x v="2"/>
    <n v="240"/>
  </r>
  <r>
    <s v="Feb"/>
    <s v="2024"/>
    <x v="9"/>
    <d v="2024-02-29T00:00:00"/>
    <s v="Y61"/>
    <s v="E40000013"/>
    <x v="4"/>
    <s v="QJG"/>
    <s v="E54000023"/>
    <x v="31"/>
    <s v="06T"/>
    <s v="E38000117"/>
    <s v="NHS Suffolk and North East Essex ICB - 06T"/>
    <x v="3"/>
    <n v="2125"/>
  </r>
  <r>
    <s v="Feb"/>
    <s v="2024"/>
    <x v="9"/>
    <d v="2024-02-29T00:00:00"/>
    <s v="Y61"/>
    <s v="E40000013"/>
    <x v="4"/>
    <s v="QJG"/>
    <s v="E54000023"/>
    <x v="31"/>
    <s v="06T"/>
    <s v="E38000117"/>
    <s v="NHS Suffolk and North East Essex ICB - 06T"/>
    <x v="4"/>
    <n v="320"/>
  </r>
  <r>
    <s v="Feb"/>
    <s v="2024"/>
    <x v="9"/>
    <d v="2024-02-29T00:00:00"/>
    <s v="Y61"/>
    <s v="E40000013"/>
    <x v="4"/>
    <s v="QJG"/>
    <s v="E54000023"/>
    <x v="31"/>
    <s v="06T"/>
    <s v="E38000117"/>
    <s v="NHS Suffolk and North East Essex ICB - 06T"/>
    <x v="5"/>
    <n v="1200"/>
  </r>
  <r>
    <s v="Feb"/>
    <s v="2024"/>
    <x v="9"/>
    <d v="2024-02-29T00:00:00"/>
    <s v="Y61"/>
    <s v="E40000013"/>
    <x v="4"/>
    <s v="QJG"/>
    <s v="E54000023"/>
    <x v="31"/>
    <s v="07K"/>
    <s v="E38000204"/>
    <s v="NHS Suffolk and North East Essex ICB - 07K"/>
    <x v="0"/>
    <s v="*"/>
  </r>
  <r>
    <s v="Feb"/>
    <s v="2024"/>
    <x v="9"/>
    <d v="2024-02-29T00:00:00"/>
    <s v="Y61"/>
    <s v="E40000013"/>
    <x v="4"/>
    <s v="QJG"/>
    <s v="E54000023"/>
    <x v="31"/>
    <s v="07K"/>
    <s v="E38000204"/>
    <s v="NHS Suffolk and North East Essex ICB - 07K"/>
    <x v="1"/>
    <s v="*"/>
  </r>
  <r>
    <s v="Feb"/>
    <s v="2024"/>
    <x v="9"/>
    <d v="2024-02-29T00:00:00"/>
    <s v="Y61"/>
    <s v="E40000013"/>
    <x v="4"/>
    <s v="QJG"/>
    <s v="E54000023"/>
    <x v="31"/>
    <s v="07K"/>
    <s v="E38000204"/>
    <s v="NHS Suffolk and North East Essex ICB - 07K"/>
    <x v="2"/>
    <n v="80"/>
  </r>
  <r>
    <s v="Feb"/>
    <s v="2024"/>
    <x v="9"/>
    <d v="2024-02-29T00:00:00"/>
    <s v="Y61"/>
    <s v="E40000013"/>
    <x v="4"/>
    <s v="QJG"/>
    <s v="E54000023"/>
    <x v="31"/>
    <s v="07K"/>
    <s v="E38000204"/>
    <s v="NHS Suffolk and North East Essex ICB - 07K"/>
    <x v="3"/>
    <n v="1180"/>
  </r>
  <r>
    <s v="Feb"/>
    <s v="2024"/>
    <x v="9"/>
    <d v="2024-02-29T00:00:00"/>
    <s v="Y61"/>
    <s v="E40000013"/>
    <x v="4"/>
    <s v="QJG"/>
    <s v="E54000023"/>
    <x v="31"/>
    <s v="07K"/>
    <s v="E38000204"/>
    <s v="NHS Suffolk and North East Essex ICB - 07K"/>
    <x v="4"/>
    <n v="350"/>
  </r>
  <r>
    <s v="Feb"/>
    <s v="2024"/>
    <x v="9"/>
    <d v="2024-02-29T00:00:00"/>
    <s v="Y61"/>
    <s v="E40000013"/>
    <x v="4"/>
    <s v="QJG"/>
    <s v="E54000023"/>
    <x v="31"/>
    <s v="07K"/>
    <s v="E38000204"/>
    <s v="NHS Suffolk and North East Essex ICB - 07K"/>
    <x v="5"/>
    <n v="755"/>
  </r>
  <r>
    <s v="Feb"/>
    <s v="2024"/>
    <x v="9"/>
    <d v="2024-02-29T00:00:00"/>
    <s v="Y61"/>
    <s v="E40000013"/>
    <x v="4"/>
    <s v="QM7"/>
    <s v="E54000025"/>
    <x v="32"/>
    <s v="06K"/>
    <s v="E38000049"/>
    <s v="NHS Hertfordshire and West Essex ICB - 06K"/>
    <x v="0"/>
    <s v="*"/>
  </r>
  <r>
    <s v="Feb"/>
    <s v="2024"/>
    <x v="9"/>
    <d v="2024-02-29T00:00:00"/>
    <s v="Y61"/>
    <s v="E40000013"/>
    <x v="4"/>
    <s v="QM7"/>
    <s v="E54000025"/>
    <x v="32"/>
    <s v="06K"/>
    <s v="E38000049"/>
    <s v="NHS Hertfordshire and West Essex ICB - 06K"/>
    <x v="1"/>
    <s v="*"/>
  </r>
  <r>
    <s v="Feb"/>
    <s v="2024"/>
    <x v="9"/>
    <d v="2024-02-29T00:00:00"/>
    <s v="Y61"/>
    <s v="E40000013"/>
    <x v="4"/>
    <s v="QM7"/>
    <s v="E54000025"/>
    <x v="32"/>
    <s v="06K"/>
    <s v="E38000049"/>
    <s v="NHS Hertfordshire and West Essex ICB - 06K"/>
    <x v="2"/>
    <n v="325"/>
  </r>
  <r>
    <s v="Feb"/>
    <s v="2024"/>
    <x v="9"/>
    <d v="2024-02-29T00:00:00"/>
    <s v="Y61"/>
    <s v="E40000013"/>
    <x v="4"/>
    <s v="QM7"/>
    <s v="E54000025"/>
    <x v="32"/>
    <s v="06K"/>
    <s v="E38000049"/>
    <s v="NHS Hertfordshire and West Essex ICB - 06K"/>
    <x v="3"/>
    <n v="1380"/>
  </r>
  <r>
    <s v="Feb"/>
    <s v="2024"/>
    <x v="9"/>
    <d v="2024-02-29T00:00:00"/>
    <s v="Y61"/>
    <s v="E40000013"/>
    <x v="4"/>
    <s v="QM7"/>
    <s v="E54000025"/>
    <x v="32"/>
    <s v="06K"/>
    <s v="E38000049"/>
    <s v="NHS Hertfordshire and West Essex ICB - 06K"/>
    <x v="4"/>
    <n v="1725"/>
  </r>
  <r>
    <s v="Feb"/>
    <s v="2024"/>
    <x v="9"/>
    <d v="2024-02-29T00:00:00"/>
    <s v="Y61"/>
    <s v="E40000013"/>
    <x v="4"/>
    <s v="QM7"/>
    <s v="E54000025"/>
    <x v="32"/>
    <s v="06K"/>
    <s v="E38000049"/>
    <s v="NHS Hertfordshire and West Essex ICB - 06K"/>
    <x v="5"/>
    <n v="1340"/>
  </r>
  <r>
    <s v="Feb"/>
    <s v="2024"/>
    <x v="9"/>
    <d v="2024-02-29T00:00:00"/>
    <s v="Y61"/>
    <s v="E40000013"/>
    <x v="4"/>
    <s v="QM7"/>
    <s v="E54000025"/>
    <x v="32"/>
    <s v="06N"/>
    <s v="E38000079"/>
    <s v="NHS Hertfordshire and West Essex ICB - 06N"/>
    <x v="0"/>
    <s v="*"/>
  </r>
  <r>
    <s v="Feb"/>
    <s v="2024"/>
    <x v="9"/>
    <d v="2024-02-29T00:00:00"/>
    <s v="Y61"/>
    <s v="E40000013"/>
    <x v="4"/>
    <s v="QM7"/>
    <s v="E54000025"/>
    <x v="32"/>
    <s v="06N"/>
    <s v="E38000079"/>
    <s v="NHS Hertfordshire and West Essex ICB - 06N"/>
    <x v="1"/>
    <s v="*"/>
  </r>
  <r>
    <s v="Feb"/>
    <s v="2024"/>
    <x v="9"/>
    <d v="2024-02-29T00:00:00"/>
    <s v="Y61"/>
    <s v="E40000013"/>
    <x v="4"/>
    <s v="QM7"/>
    <s v="E54000025"/>
    <x v="32"/>
    <s v="06N"/>
    <s v="E38000079"/>
    <s v="NHS Hertfordshire and West Essex ICB - 06N"/>
    <x v="2"/>
    <n v="380"/>
  </r>
  <r>
    <s v="Feb"/>
    <s v="2024"/>
    <x v="9"/>
    <d v="2024-02-29T00:00:00"/>
    <s v="Y61"/>
    <s v="E40000013"/>
    <x v="4"/>
    <s v="QM7"/>
    <s v="E54000025"/>
    <x v="32"/>
    <s v="06N"/>
    <s v="E38000079"/>
    <s v="NHS Hertfordshire and West Essex ICB - 06N"/>
    <x v="3"/>
    <n v="2540"/>
  </r>
  <r>
    <s v="Feb"/>
    <s v="2024"/>
    <x v="9"/>
    <d v="2024-02-29T00:00:00"/>
    <s v="Y61"/>
    <s v="E40000013"/>
    <x v="4"/>
    <s v="QM7"/>
    <s v="E54000025"/>
    <x v="32"/>
    <s v="06N"/>
    <s v="E38000079"/>
    <s v="NHS Hertfordshire and West Essex ICB - 06N"/>
    <x v="4"/>
    <n v="485"/>
  </r>
  <r>
    <s v="Feb"/>
    <s v="2024"/>
    <x v="9"/>
    <d v="2024-02-29T00:00:00"/>
    <s v="Y61"/>
    <s v="E40000013"/>
    <x v="4"/>
    <s v="QM7"/>
    <s v="E54000025"/>
    <x v="32"/>
    <s v="06N"/>
    <s v="E38000079"/>
    <s v="NHS Hertfordshire and West Essex ICB - 06N"/>
    <x v="5"/>
    <n v="1330"/>
  </r>
  <r>
    <s v="Feb"/>
    <s v="2024"/>
    <x v="9"/>
    <d v="2024-02-29T00:00:00"/>
    <s v="Y61"/>
    <s v="E40000013"/>
    <x v="4"/>
    <s v="QM7"/>
    <s v="E54000025"/>
    <x v="32"/>
    <s v="07H"/>
    <s v="E38000197"/>
    <s v="NHS Hertfordshire and West Essex ICB - 07H"/>
    <x v="0"/>
    <s v="*"/>
  </r>
  <r>
    <s v="Feb"/>
    <s v="2024"/>
    <x v="9"/>
    <d v="2024-02-29T00:00:00"/>
    <s v="Y61"/>
    <s v="E40000013"/>
    <x v="4"/>
    <s v="QM7"/>
    <s v="E54000025"/>
    <x v="32"/>
    <s v="07H"/>
    <s v="E38000197"/>
    <s v="NHS Hertfordshire and West Essex ICB - 07H"/>
    <x v="1"/>
    <s v="*"/>
  </r>
  <r>
    <s v="Feb"/>
    <s v="2024"/>
    <x v="9"/>
    <d v="2024-02-29T00:00:00"/>
    <s v="Y61"/>
    <s v="E40000013"/>
    <x v="4"/>
    <s v="QM7"/>
    <s v="E54000025"/>
    <x v="32"/>
    <s v="07H"/>
    <s v="E38000197"/>
    <s v="NHS Hertfordshire and West Essex ICB - 07H"/>
    <x v="2"/>
    <n v="185"/>
  </r>
  <r>
    <s v="Feb"/>
    <s v="2024"/>
    <x v="9"/>
    <d v="2024-02-29T00:00:00"/>
    <s v="Y61"/>
    <s v="E40000013"/>
    <x v="4"/>
    <s v="QM7"/>
    <s v="E54000025"/>
    <x v="32"/>
    <s v="07H"/>
    <s v="E38000197"/>
    <s v="NHS Hertfordshire and West Essex ICB - 07H"/>
    <x v="3"/>
    <n v="785"/>
  </r>
  <r>
    <s v="Feb"/>
    <s v="2024"/>
    <x v="9"/>
    <d v="2024-02-29T00:00:00"/>
    <s v="Y61"/>
    <s v="E40000013"/>
    <x v="4"/>
    <s v="QM7"/>
    <s v="E54000025"/>
    <x v="32"/>
    <s v="07H"/>
    <s v="E38000197"/>
    <s v="NHS Hertfordshire and West Essex ICB - 07H"/>
    <x v="4"/>
    <n v="1070"/>
  </r>
  <r>
    <s v="Feb"/>
    <s v="2024"/>
    <x v="9"/>
    <d v="2024-02-29T00:00:00"/>
    <s v="Y61"/>
    <s v="E40000013"/>
    <x v="4"/>
    <s v="QM7"/>
    <s v="E54000025"/>
    <x v="32"/>
    <s v="07H"/>
    <s v="E38000197"/>
    <s v="NHS Hertfordshire and West Essex ICB - 07H"/>
    <x v="5"/>
    <n v="960"/>
  </r>
  <r>
    <s v="Feb"/>
    <s v="2024"/>
    <x v="9"/>
    <d v="2024-02-29T00:00:00"/>
    <s v="Y61"/>
    <s v="E40000013"/>
    <x v="4"/>
    <s v="QMM"/>
    <s v="E54000022"/>
    <x v="33"/>
    <s v="26A"/>
    <s v="E38000239"/>
    <s v="NHS Norfolk and Waveney ICB - 26A"/>
    <x v="0"/>
    <s v="*"/>
  </r>
  <r>
    <s v="Feb"/>
    <s v="2024"/>
    <x v="9"/>
    <d v="2024-02-29T00:00:00"/>
    <s v="Y61"/>
    <s v="E40000013"/>
    <x v="4"/>
    <s v="QMM"/>
    <s v="E54000022"/>
    <x v="33"/>
    <s v="26A"/>
    <s v="E38000239"/>
    <s v="NHS Norfolk and Waveney ICB - 26A"/>
    <x v="1"/>
    <s v="*"/>
  </r>
  <r>
    <s v="Feb"/>
    <s v="2024"/>
    <x v="9"/>
    <d v="2024-02-29T00:00:00"/>
    <s v="Y61"/>
    <s v="E40000013"/>
    <x v="4"/>
    <s v="QMM"/>
    <s v="E54000022"/>
    <x v="33"/>
    <s v="26A"/>
    <s v="E38000239"/>
    <s v="NHS Norfolk and Waveney ICB - 26A"/>
    <x v="2"/>
    <n v="200"/>
  </r>
  <r>
    <s v="Feb"/>
    <s v="2024"/>
    <x v="9"/>
    <d v="2024-02-29T00:00:00"/>
    <s v="Y61"/>
    <s v="E40000013"/>
    <x v="4"/>
    <s v="QMM"/>
    <s v="E54000022"/>
    <x v="33"/>
    <s v="26A"/>
    <s v="E38000239"/>
    <s v="NHS Norfolk and Waveney ICB - 26A"/>
    <x v="3"/>
    <n v="4975"/>
  </r>
  <r>
    <s v="Feb"/>
    <s v="2024"/>
    <x v="9"/>
    <d v="2024-02-29T00:00:00"/>
    <s v="Y61"/>
    <s v="E40000013"/>
    <x v="4"/>
    <s v="QMM"/>
    <s v="E54000022"/>
    <x v="33"/>
    <s v="26A"/>
    <s v="E38000239"/>
    <s v="NHS Norfolk and Waveney ICB - 26A"/>
    <x v="4"/>
    <n v="1930"/>
  </r>
  <r>
    <s v="Feb"/>
    <s v="2024"/>
    <x v="9"/>
    <d v="2024-02-29T00:00:00"/>
    <s v="Y61"/>
    <s v="E40000013"/>
    <x v="4"/>
    <s v="QMM"/>
    <s v="E54000022"/>
    <x v="33"/>
    <s v="26A"/>
    <s v="E38000239"/>
    <s v="NHS Norfolk and Waveney ICB - 26A"/>
    <x v="5"/>
    <n v="4190"/>
  </r>
  <r>
    <s v="Feb"/>
    <s v="2024"/>
    <x v="9"/>
    <d v="2024-02-29T00:00:00"/>
    <s v="Y61"/>
    <s v="E40000013"/>
    <x v="4"/>
    <s v="QUE"/>
    <s v="E54000056"/>
    <x v="34"/>
    <s v="06H"/>
    <s v="E38000260"/>
    <s v="NHS Cambridgeshire and Peterborough ICB - 06H"/>
    <x v="0"/>
    <s v="*"/>
  </r>
  <r>
    <s v="Feb"/>
    <s v="2024"/>
    <x v="9"/>
    <d v="2024-02-29T00:00:00"/>
    <s v="Y61"/>
    <s v="E40000013"/>
    <x v="4"/>
    <s v="QUE"/>
    <s v="E54000056"/>
    <x v="34"/>
    <s v="06H"/>
    <s v="E38000260"/>
    <s v="NHS Cambridgeshire and Peterborough ICB - 06H"/>
    <x v="1"/>
    <s v="*"/>
  </r>
  <r>
    <s v="Feb"/>
    <s v="2024"/>
    <x v="9"/>
    <d v="2024-02-29T00:00:00"/>
    <s v="Y61"/>
    <s v="E40000013"/>
    <x v="4"/>
    <s v="QUE"/>
    <s v="E54000056"/>
    <x v="34"/>
    <s v="06H"/>
    <s v="E38000260"/>
    <s v="NHS Cambridgeshire and Peterborough ICB - 06H"/>
    <x v="2"/>
    <n v="490"/>
  </r>
  <r>
    <s v="Feb"/>
    <s v="2024"/>
    <x v="9"/>
    <d v="2024-02-29T00:00:00"/>
    <s v="Y61"/>
    <s v="E40000013"/>
    <x v="4"/>
    <s v="QUE"/>
    <s v="E54000056"/>
    <x v="34"/>
    <s v="06H"/>
    <s v="E38000260"/>
    <s v="NHS Cambridgeshire and Peterborough ICB - 06H"/>
    <x v="3"/>
    <n v="2150"/>
  </r>
  <r>
    <s v="Feb"/>
    <s v="2024"/>
    <x v="9"/>
    <d v="2024-02-29T00:00:00"/>
    <s v="Y61"/>
    <s v="E40000013"/>
    <x v="4"/>
    <s v="QUE"/>
    <s v="E54000056"/>
    <x v="34"/>
    <s v="06H"/>
    <s v="E38000260"/>
    <s v="NHS Cambridgeshire and Peterborough ICB - 06H"/>
    <x v="4"/>
    <n v="1910"/>
  </r>
  <r>
    <s v="Feb"/>
    <s v="2024"/>
    <x v="9"/>
    <d v="2024-02-29T00:00:00"/>
    <s v="Y61"/>
    <s v="E40000013"/>
    <x v="4"/>
    <s v="QUE"/>
    <s v="E54000056"/>
    <x v="34"/>
    <s v="06H"/>
    <s v="E38000260"/>
    <s v="NHS Cambridgeshire and Peterborough ICB - 06H"/>
    <x v="5"/>
    <n v="2330"/>
  </r>
  <r>
    <s v="Feb"/>
    <s v="2024"/>
    <x v="9"/>
    <d v="2024-02-29T00:00:00"/>
    <s v="Y62"/>
    <s v="E40000014"/>
    <x v="5"/>
    <s v="QE1"/>
    <s v="E54000048"/>
    <x v="35"/>
    <s v="00Q"/>
    <s v="E38000014"/>
    <s v="NHS Lancashire and South Cumbria ICB - 00Q"/>
    <x v="0"/>
    <s v="*"/>
  </r>
  <r>
    <s v="Feb"/>
    <s v="2024"/>
    <x v="9"/>
    <d v="2024-02-29T00:00:00"/>
    <s v="Y62"/>
    <s v="E40000014"/>
    <x v="5"/>
    <s v="QE1"/>
    <s v="E54000048"/>
    <x v="35"/>
    <s v="00Q"/>
    <s v="E38000014"/>
    <s v="NHS Lancashire and South Cumbria ICB - 00Q"/>
    <x v="1"/>
    <s v="*"/>
  </r>
  <r>
    <s v="Feb"/>
    <s v="2024"/>
    <x v="9"/>
    <d v="2024-02-29T00:00:00"/>
    <s v="Y62"/>
    <s v="E40000014"/>
    <x v="5"/>
    <s v="QE1"/>
    <s v="E54000048"/>
    <x v="35"/>
    <s v="00Q"/>
    <s v="E38000014"/>
    <s v="NHS Lancashire and South Cumbria ICB - 00Q"/>
    <x v="2"/>
    <n v="95"/>
  </r>
  <r>
    <s v="Feb"/>
    <s v="2024"/>
    <x v="9"/>
    <d v="2024-02-29T00:00:00"/>
    <s v="Y62"/>
    <s v="E40000014"/>
    <x v="5"/>
    <s v="QE1"/>
    <s v="E54000048"/>
    <x v="35"/>
    <s v="00Q"/>
    <s v="E38000014"/>
    <s v="NHS Lancashire and South Cumbria ICB - 00Q"/>
    <x v="3"/>
    <n v="545"/>
  </r>
  <r>
    <s v="Feb"/>
    <s v="2024"/>
    <x v="9"/>
    <d v="2024-02-29T00:00:00"/>
    <s v="Y62"/>
    <s v="E40000014"/>
    <x v="5"/>
    <s v="QE1"/>
    <s v="E54000048"/>
    <x v="35"/>
    <s v="00Q"/>
    <s v="E38000014"/>
    <s v="NHS Lancashire and South Cumbria ICB - 00Q"/>
    <x v="4"/>
    <n v="245"/>
  </r>
  <r>
    <s v="Feb"/>
    <s v="2024"/>
    <x v="9"/>
    <d v="2024-02-29T00:00:00"/>
    <s v="Y62"/>
    <s v="E40000014"/>
    <x v="5"/>
    <s v="QE1"/>
    <s v="E54000048"/>
    <x v="35"/>
    <s v="00Q"/>
    <s v="E38000014"/>
    <s v="NHS Lancashire and South Cumbria ICB - 00Q"/>
    <x v="5"/>
    <n v="220"/>
  </r>
  <r>
    <s v="Feb"/>
    <s v="2024"/>
    <x v="9"/>
    <d v="2024-02-29T00:00:00"/>
    <s v="Y62"/>
    <s v="E40000014"/>
    <x v="5"/>
    <s v="QE1"/>
    <s v="E54000048"/>
    <x v="35"/>
    <s v="00R"/>
    <s v="E38000015"/>
    <s v="NHS Lancashire and South Cumbria ICB - 00R"/>
    <x v="0"/>
    <s v="*"/>
  </r>
  <r>
    <s v="Feb"/>
    <s v="2024"/>
    <x v="9"/>
    <d v="2024-02-29T00:00:00"/>
    <s v="Y62"/>
    <s v="E40000014"/>
    <x v="5"/>
    <s v="QE1"/>
    <s v="E54000048"/>
    <x v="35"/>
    <s v="00R"/>
    <s v="E38000015"/>
    <s v="NHS Lancashire and South Cumbria ICB - 00R"/>
    <x v="1"/>
    <s v="*"/>
  </r>
  <r>
    <s v="Feb"/>
    <s v="2024"/>
    <x v="9"/>
    <d v="2024-02-29T00:00:00"/>
    <s v="Y62"/>
    <s v="E40000014"/>
    <x v="5"/>
    <s v="QE1"/>
    <s v="E54000048"/>
    <x v="35"/>
    <s v="00R"/>
    <s v="E38000015"/>
    <s v="NHS Lancashire and South Cumbria ICB - 00R"/>
    <x v="2"/>
    <n v="195"/>
  </r>
  <r>
    <s v="Feb"/>
    <s v="2024"/>
    <x v="9"/>
    <d v="2024-02-29T00:00:00"/>
    <s v="Y62"/>
    <s v="E40000014"/>
    <x v="5"/>
    <s v="QE1"/>
    <s v="E54000048"/>
    <x v="35"/>
    <s v="00R"/>
    <s v="E38000015"/>
    <s v="NHS Lancashire and South Cumbria ICB - 00R"/>
    <x v="3"/>
    <n v="725"/>
  </r>
  <r>
    <s v="Feb"/>
    <s v="2024"/>
    <x v="9"/>
    <d v="2024-02-29T00:00:00"/>
    <s v="Y62"/>
    <s v="E40000014"/>
    <x v="5"/>
    <s v="QE1"/>
    <s v="E54000048"/>
    <x v="35"/>
    <s v="00R"/>
    <s v="E38000015"/>
    <s v="NHS Lancashire and South Cumbria ICB - 00R"/>
    <x v="4"/>
    <n v="220"/>
  </r>
  <r>
    <s v="Feb"/>
    <s v="2024"/>
    <x v="9"/>
    <d v="2024-02-29T00:00:00"/>
    <s v="Y62"/>
    <s v="E40000014"/>
    <x v="5"/>
    <s v="QE1"/>
    <s v="E54000048"/>
    <x v="35"/>
    <s v="00R"/>
    <s v="E38000015"/>
    <s v="NHS Lancashire and South Cumbria ICB - 00R"/>
    <x v="5"/>
    <n v="435"/>
  </r>
  <r>
    <s v="Feb"/>
    <s v="2024"/>
    <x v="9"/>
    <d v="2024-02-29T00:00:00"/>
    <s v="Y62"/>
    <s v="E40000014"/>
    <x v="5"/>
    <s v="QE1"/>
    <s v="E54000048"/>
    <x v="35"/>
    <s v="00X"/>
    <s v="E38000034"/>
    <s v="NHS Lancashire and South Cumbria ICB - 00X"/>
    <x v="0"/>
    <s v="*"/>
  </r>
  <r>
    <s v="Feb"/>
    <s v="2024"/>
    <x v="9"/>
    <d v="2024-02-29T00:00:00"/>
    <s v="Y62"/>
    <s v="E40000014"/>
    <x v="5"/>
    <s v="QE1"/>
    <s v="E54000048"/>
    <x v="35"/>
    <s v="00X"/>
    <s v="E38000034"/>
    <s v="NHS Lancashire and South Cumbria ICB - 00X"/>
    <x v="1"/>
    <s v="*"/>
  </r>
  <r>
    <s v="Feb"/>
    <s v="2024"/>
    <x v="9"/>
    <d v="2024-02-29T00:00:00"/>
    <s v="Y62"/>
    <s v="E40000014"/>
    <x v="5"/>
    <s v="QE1"/>
    <s v="E54000048"/>
    <x v="35"/>
    <s v="00X"/>
    <s v="E38000034"/>
    <s v="NHS Lancashire and South Cumbria ICB - 00X"/>
    <x v="2"/>
    <n v="40"/>
  </r>
  <r>
    <s v="Feb"/>
    <s v="2024"/>
    <x v="9"/>
    <d v="2024-02-29T00:00:00"/>
    <s v="Y62"/>
    <s v="E40000014"/>
    <x v="5"/>
    <s v="QE1"/>
    <s v="E54000048"/>
    <x v="35"/>
    <s v="00X"/>
    <s v="E38000034"/>
    <s v="NHS Lancashire and South Cumbria ICB - 00X"/>
    <x v="3"/>
    <n v="780"/>
  </r>
  <r>
    <s v="Feb"/>
    <s v="2024"/>
    <x v="9"/>
    <d v="2024-02-29T00:00:00"/>
    <s v="Y62"/>
    <s v="E40000014"/>
    <x v="5"/>
    <s v="QE1"/>
    <s v="E54000048"/>
    <x v="35"/>
    <s v="00X"/>
    <s v="E38000034"/>
    <s v="NHS Lancashire and South Cumbria ICB - 00X"/>
    <x v="4"/>
    <n v="200"/>
  </r>
  <r>
    <s v="Feb"/>
    <s v="2024"/>
    <x v="9"/>
    <d v="2024-02-29T00:00:00"/>
    <s v="Y62"/>
    <s v="E40000014"/>
    <x v="5"/>
    <s v="QE1"/>
    <s v="E54000048"/>
    <x v="35"/>
    <s v="00X"/>
    <s v="E38000034"/>
    <s v="NHS Lancashire and South Cumbria ICB - 00X"/>
    <x v="5"/>
    <n v="695"/>
  </r>
  <r>
    <s v="Feb"/>
    <s v="2024"/>
    <x v="9"/>
    <d v="2024-02-29T00:00:00"/>
    <s v="Y62"/>
    <s v="E40000014"/>
    <x v="5"/>
    <s v="QE1"/>
    <s v="E54000048"/>
    <x v="35"/>
    <s v="01A"/>
    <s v="E38000050"/>
    <s v="NHS Lancashire and South Cumbria ICB - 01A"/>
    <x v="0"/>
    <s v="*"/>
  </r>
  <r>
    <s v="Feb"/>
    <s v="2024"/>
    <x v="9"/>
    <d v="2024-02-29T00:00:00"/>
    <s v="Y62"/>
    <s v="E40000014"/>
    <x v="5"/>
    <s v="QE1"/>
    <s v="E54000048"/>
    <x v="35"/>
    <s v="01A"/>
    <s v="E38000050"/>
    <s v="NHS Lancashire and South Cumbria ICB - 01A"/>
    <x v="1"/>
    <s v="*"/>
  </r>
  <r>
    <s v="Feb"/>
    <s v="2024"/>
    <x v="9"/>
    <d v="2024-02-29T00:00:00"/>
    <s v="Y62"/>
    <s v="E40000014"/>
    <x v="5"/>
    <s v="QE1"/>
    <s v="E54000048"/>
    <x v="35"/>
    <s v="01A"/>
    <s v="E38000050"/>
    <s v="NHS Lancashire and South Cumbria ICB - 01A"/>
    <x v="2"/>
    <n v="285"/>
  </r>
  <r>
    <s v="Feb"/>
    <s v="2024"/>
    <x v="9"/>
    <d v="2024-02-29T00:00:00"/>
    <s v="Y62"/>
    <s v="E40000014"/>
    <x v="5"/>
    <s v="QE1"/>
    <s v="E54000048"/>
    <x v="35"/>
    <s v="01A"/>
    <s v="E38000050"/>
    <s v="NHS Lancashire and South Cumbria ICB - 01A"/>
    <x v="3"/>
    <n v="1180"/>
  </r>
  <r>
    <s v="Feb"/>
    <s v="2024"/>
    <x v="9"/>
    <d v="2024-02-29T00:00:00"/>
    <s v="Y62"/>
    <s v="E40000014"/>
    <x v="5"/>
    <s v="QE1"/>
    <s v="E54000048"/>
    <x v="35"/>
    <s v="01A"/>
    <s v="E38000050"/>
    <s v="NHS Lancashire and South Cumbria ICB - 01A"/>
    <x v="4"/>
    <n v="600"/>
  </r>
  <r>
    <s v="Feb"/>
    <s v="2024"/>
    <x v="9"/>
    <d v="2024-02-29T00:00:00"/>
    <s v="Y62"/>
    <s v="E40000014"/>
    <x v="5"/>
    <s v="QE1"/>
    <s v="E54000048"/>
    <x v="35"/>
    <s v="01A"/>
    <s v="E38000050"/>
    <s v="NHS Lancashire and South Cumbria ICB - 01A"/>
    <x v="5"/>
    <n v="990"/>
  </r>
  <r>
    <s v="Feb"/>
    <s v="2024"/>
    <x v="9"/>
    <d v="2024-02-29T00:00:00"/>
    <s v="Y62"/>
    <s v="E40000014"/>
    <x v="5"/>
    <s v="QE1"/>
    <s v="E54000048"/>
    <x v="35"/>
    <s v="01E"/>
    <s v="E38000227"/>
    <s v="NHS Lancashire and South Cumbria ICB - 01E"/>
    <x v="0"/>
    <s v="*"/>
  </r>
  <r>
    <s v="Feb"/>
    <s v="2024"/>
    <x v="9"/>
    <d v="2024-02-29T00:00:00"/>
    <s v="Y62"/>
    <s v="E40000014"/>
    <x v="5"/>
    <s v="QE1"/>
    <s v="E54000048"/>
    <x v="35"/>
    <s v="01E"/>
    <s v="E38000227"/>
    <s v="NHS Lancashire and South Cumbria ICB - 01E"/>
    <x v="1"/>
    <s v="*"/>
  </r>
  <r>
    <s v="Feb"/>
    <s v="2024"/>
    <x v="9"/>
    <d v="2024-02-29T00:00:00"/>
    <s v="Y62"/>
    <s v="E40000014"/>
    <x v="5"/>
    <s v="QE1"/>
    <s v="E54000048"/>
    <x v="35"/>
    <s v="01E"/>
    <s v="E38000227"/>
    <s v="NHS Lancashire and South Cumbria ICB - 01E"/>
    <x v="2"/>
    <n v="130"/>
  </r>
  <r>
    <s v="Feb"/>
    <s v="2024"/>
    <x v="9"/>
    <d v="2024-02-29T00:00:00"/>
    <s v="Y62"/>
    <s v="E40000014"/>
    <x v="5"/>
    <s v="QE1"/>
    <s v="E54000048"/>
    <x v="35"/>
    <s v="01E"/>
    <s v="E38000227"/>
    <s v="NHS Lancashire and South Cumbria ICB - 01E"/>
    <x v="3"/>
    <n v="860"/>
  </r>
  <r>
    <s v="Feb"/>
    <s v="2024"/>
    <x v="9"/>
    <d v="2024-02-29T00:00:00"/>
    <s v="Y62"/>
    <s v="E40000014"/>
    <x v="5"/>
    <s v="QE1"/>
    <s v="E54000048"/>
    <x v="35"/>
    <s v="01E"/>
    <s v="E38000227"/>
    <s v="NHS Lancashire and South Cumbria ICB - 01E"/>
    <x v="4"/>
    <n v="200"/>
  </r>
  <r>
    <s v="Feb"/>
    <s v="2024"/>
    <x v="9"/>
    <d v="2024-02-29T00:00:00"/>
    <s v="Y62"/>
    <s v="E40000014"/>
    <x v="5"/>
    <s v="QE1"/>
    <s v="E54000048"/>
    <x v="35"/>
    <s v="01E"/>
    <s v="E38000227"/>
    <s v="NHS Lancashire and South Cumbria ICB - 01E"/>
    <x v="5"/>
    <n v="555"/>
  </r>
  <r>
    <s v="Feb"/>
    <s v="2024"/>
    <x v="9"/>
    <d v="2024-02-29T00:00:00"/>
    <s v="Y62"/>
    <s v="E40000014"/>
    <x v="5"/>
    <s v="QE1"/>
    <s v="E54000048"/>
    <x v="35"/>
    <s v="01K"/>
    <s v="E38000228"/>
    <s v="NHS Lancashire and South Cumbria ICB - 01K"/>
    <x v="0"/>
    <s v="*"/>
  </r>
  <r>
    <s v="Feb"/>
    <s v="2024"/>
    <x v="9"/>
    <d v="2024-02-29T00:00:00"/>
    <s v="Y62"/>
    <s v="E40000014"/>
    <x v="5"/>
    <s v="QE1"/>
    <s v="E54000048"/>
    <x v="35"/>
    <s v="01K"/>
    <s v="E38000228"/>
    <s v="NHS Lancashire and South Cumbria ICB - 01K"/>
    <x v="1"/>
    <s v="*"/>
  </r>
  <r>
    <s v="Feb"/>
    <s v="2024"/>
    <x v="9"/>
    <d v="2024-02-29T00:00:00"/>
    <s v="Y62"/>
    <s v="E40000014"/>
    <x v="5"/>
    <s v="QE1"/>
    <s v="E54000048"/>
    <x v="35"/>
    <s v="01K"/>
    <s v="E38000228"/>
    <s v="NHS Lancashire and South Cumbria ICB - 01K"/>
    <x v="2"/>
    <n v="325"/>
  </r>
  <r>
    <s v="Feb"/>
    <s v="2024"/>
    <x v="9"/>
    <d v="2024-02-29T00:00:00"/>
    <s v="Y62"/>
    <s v="E40000014"/>
    <x v="5"/>
    <s v="QE1"/>
    <s v="E54000048"/>
    <x v="35"/>
    <s v="01K"/>
    <s v="E38000228"/>
    <s v="NHS Lancashire and South Cumbria ICB - 01K"/>
    <x v="3"/>
    <n v="2325"/>
  </r>
  <r>
    <s v="Feb"/>
    <s v="2024"/>
    <x v="9"/>
    <d v="2024-02-29T00:00:00"/>
    <s v="Y62"/>
    <s v="E40000014"/>
    <x v="5"/>
    <s v="QE1"/>
    <s v="E54000048"/>
    <x v="35"/>
    <s v="01K"/>
    <s v="E38000228"/>
    <s v="NHS Lancashire and South Cumbria ICB - 01K"/>
    <x v="4"/>
    <n v="130"/>
  </r>
  <r>
    <s v="Feb"/>
    <s v="2024"/>
    <x v="9"/>
    <d v="2024-02-29T00:00:00"/>
    <s v="Y62"/>
    <s v="E40000014"/>
    <x v="5"/>
    <s v="QE1"/>
    <s v="E54000048"/>
    <x v="35"/>
    <s v="01K"/>
    <s v="E38000228"/>
    <s v="NHS Lancashire and South Cumbria ICB - 01K"/>
    <x v="5"/>
    <n v="1030"/>
  </r>
  <r>
    <s v="Feb"/>
    <s v="2024"/>
    <x v="9"/>
    <d v="2024-02-29T00:00:00"/>
    <s v="Y62"/>
    <s v="E40000014"/>
    <x v="5"/>
    <s v="QE1"/>
    <s v="E54000048"/>
    <x v="35"/>
    <s v="02G"/>
    <s v="E38000200"/>
    <s v="NHS Lancashire and South Cumbria ICB - 02G"/>
    <x v="0"/>
    <s v="*"/>
  </r>
  <r>
    <s v="Feb"/>
    <s v="2024"/>
    <x v="9"/>
    <d v="2024-02-29T00:00:00"/>
    <s v="Y62"/>
    <s v="E40000014"/>
    <x v="5"/>
    <s v="QE1"/>
    <s v="E54000048"/>
    <x v="35"/>
    <s v="02G"/>
    <s v="E38000200"/>
    <s v="NHS Lancashire and South Cumbria ICB - 02G"/>
    <x v="1"/>
    <s v="*"/>
  </r>
  <r>
    <s v="Feb"/>
    <s v="2024"/>
    <x v="9"/>
    <d v="2024-02-29T00:00:00"/>
    <s v="Y62"/>
    <s v="E40000014"/>
    <x v="5"/>
    <s v="QE1"/>
    <s v="E54000048"/>
    <x v="35"/>
    <s v="02G"/>
    <s v="E38000200"/>
    <s v="NHS Lancashire and South Cumbria ICB - 02G"/>
    <x v="2"/>
    <n v="115"/>
  </r>
  <r>
    <s v="Feb"/>
    <s v="2024"/>
    <x v="9"/>
    <d v="2024-02-29T00:00:00"/>
    <s v="Y62"/>
    <s v="E40000014"/>
    <x v="5"/>
    <s v="QE1"/>
    <s v="E54000048"/>
    <x v="35"/>
    <s v="02G"/>
    <s v="E38000200"/>
    <s v="NHS Lancashire and South Cumbria ICB - 02G"/>
    <x v="3"/>
    <n v="580"/>
  </r>
  <r>
    <s v="Feb"/>
    <s v="2024"/>
    <x v="9"/>
    <d v="2024-02-29T00:00:00"/>
    <s v="Y62"/>
    <s v="E40000014"/>
    <x v="5"/>
    <s v="QE1"/>
    <s v="E54000048"/>
    <x v="35"/>
    <s v="02G"/>
    <s v="E38000200"/>
    <s v="NHS Lancashire and South Cumbria ICB - 02G"/>
    <x v="4"/>
    <n v="125"/>
  </r>
  <r>
    <s v="Feb"/>
    <s v="2024"/>
    <x v="9"/>
    <d v="2024-02-29T00:00:00"/>
    <s v="Y62"/>
    <s v="E40000014"/>
    <x v="5"/>
    <s v="QE1"/>
    <s v="E54000048"/>
    <x v="35"/>
    <s v="02G"/>
    <s v="E38000200"/>
    <s v="NHS Lancashire and South Cumbria ICB - 02G"/>
    <x v="5"/>
    <n v="390"/>
  </r>
  <r>
    <s v="Feb"/>
    <s v="2024"/>
    <x v="9"/>
    <d v="2024-02-29T00:00:00"/>
    <s v="Y62"/>
    <s v="E40000014"/>
    <x v="5"/>
    <s v="QE1"/>
    <s v="E54000048"/>
    <x v="35"/>
    <s v="02M"/>
    <s v="E38000226"/>
    <s v="NHS Lancashire and South Cumbria ICB - 02M"/>
    <x v="0"/>
    <s v="*"/>
  </r>
  <r>
    <s v="Feb"/>
    <s v="2024"/>
    <x v="9"/>
    <d v="2024-02-29T00:00:00"/>
    <s v="Y62"/>
    <s v="E40000014"/>
    <x v="5"/>
    <s v="QE1"/>
    <s v="E54000048"/>
    <x v="35"/>
    <s v="02M"/>
    <s v="E38000226"/>
    <s v="NHS Lancashire and South Cumbria ICB - 02M"/>
    <x v="1"/>
    <s v="*"/>
  </r>
  <r>
    <s v="Feb"/>
    <s v="2024"/>
    <x v="9"/>
    <d v="2024-02-29T00:00:00"/>
    <s v="Y62"/>
    <s v="E40000014"/>
    <x v="5"/>
    <s v="QE1"/>
    <s v="E54000048"/>
    <x v="35"/>
    <s v="02M"/>
    <s v="E38000226"/>
    <s v="NHS Lancashire and South Cumbria ICB - 02M"/>
    <x v="2"/>
    <n v="275"/>
  </r>
  <r>
    <s v="Feb"/>
    <s v="2024"/>
    <x v="9"/>
    <d v="2024-02-29T00:00:00"/>
    <s v="Y62"/>
    <s v="E40000014"/>
    <x v="5"/>
    <s v="QE1"/>
    <s v="E54000048"/>
    <x v="35"/>
    <s v="02M"/>
    <s v="E38000226"/>
    <s v="NHS Lancashire and South Cumbria ICB - 02M"/>
    <x v="3"/>
    <n v="1090"/>
  </r>
  <r>
    <s v="Feb"/>
    <s v="2024"/>
    <x v="9"/>
    <d v="2024-02-29T00:00:00"/>
    <s v="Y62"/>
    <s v="E40000014"/>
    <x v="5"/>
    <s v="QE1"/>
    <s v="E54000048"/>
    <x v="35"/>
    <s v="02M"/>
    <s v="E38000226"/>
    <s v="NHS Lancashire and South Cumbria ICB - 02M"/>
    <x v="4"/>
    <n v="315"/>
  </r>
  <r>
    <s v="Feb"/>
    <s v="2024"/>
    <x v="9"/>
    <d v="2024-02-29T00:00:00"/>
    <s v="Y62"/>
    <s v="E40000014"/>
    <x v="5"/>
    <s v="QE1"/>
    <s v="E54000048"/>
    <x v="35"/>
    <s v="02M"/>
    <s v="E38000226"/>
    <s v="NHS Lancashire and South Cumbria ICB - 02M"/>
    <x v="5"/>
    <n v="615"/>
  </r>
  <r>
    <s v="Feb"/>
    <s v="2024"/>
    <x v="9"/>
    <d v="2024-02-29T00:00:00"/>
    <s v="Y62"/>
    <s v="E40000014"/>
    <x v="5"/>
    <s v="QOP"/>
    <s v="E54000057"/>
    <x v="36"/>
    <s v="00T"/>
    <s v="E38000016"/>
    <s v="NHS Greater Manchester ICB - 00T"/>
    <x v="0"/>
    <s v="*"/>
  </r>
  <r>
    <s v="Feb"/>
    <s v="2024"/>
    <x v="9"/>
    <d v="2024-02-29T00:00:00"/>
    <s v="Y62"/>
    <s v="E40000014"/>
    <x v="5"/>
    <s v="QOP"/>
    <s v="E54000057"/>
    <x v="36"/>
    <s v="00T"/>
    <s v="E38000016"/>
    <s v="NHS Greater Manchester ICB - 00T"/>
    <x v="1"/>
    <s v="*"/>
  </r>
  <r>
    <s v="Feb"/>
    <s v="2024"/>
    <x v="9"/>
    <d v="2024-02-29T00:00:00"/>
    <s v="Y62"/>
    <s v="E40000014"/>
    <x v="5"/>
    <s v="QOP"/>
    <s v="E54000057"/>
    <x v="36"/>
    <s v="00T"/>
    <s v="E38000016"/>
    <s v="NHS Greater Manchester ICB - 00T"/>
    <x v="2"/>
    <n v="295"/>
  </r>
  <r>
    <s v="Feb"/>
    <s v="2024"/>
    <x v="9"/>
    <d v="2024-02-29T00:00:00"/>
    <s v="Y62"/>
    <s v="E40000014"/>
    <x v="5"/>
    <s v="QOP"/>
    <s v="E54000057"/>
    <x v="36"/>
    <s v="00T"/>
    <s v="E38000016"/>
    <s v="NHS Greater Manchester ICB - 00T"/>
    <x v="3"/>
    <n v="1495"/>
  </r>
  <r>
    <s v="Feb"/>
    <s v="2024"/>
    <x v="9"/>
    <d v="2024-02-29T00:00:00"/>
    <s v="Y62"/>
    <s v="E40000014"/>
    <x v="5"/>
    <s v="QOP"/>
    <s v="E54000057"/>
    <x v="36"/>
    <s v="00T"/>
    <s v="E38000016"/>
    <s v="NHS Greater Manchester ICB - 00T"/>
    <x v="4"/>
    <n v="180"/>
  </r>
  <r>
    <s v="Feb"/>
    <s v="2024"/>
    <x v="9"/>
    <d v="2024-02-29T00:00:00"/>
    <s v="Y62"/>
    <s v="E40000014"/>
    <x v="5"/>
    <s v="QOP"/>
    <s v="E54000057"/>
    <x v="36"/>
    <s v="00T"/>
    <s v="E38000016"/>
    <s v="NHS Greater Manchester ICB - 00T"/>
    <x v="5"/>
    <n v="485"/>
  </r>
  <r>
    <s v="Feb"/>
    <s v="2024"/>
    <x v="9"/>
    <d v="2024-02-29T00:00:00"/>
    <s v="Y62"/>
    <s v="E40000014"/>
    <x v="5"/>
    <s v="QOP"/>
    <s v="E54000057"/>
    <x v="36"/>
    <s v="00V"/>
    <s v="E38000024"/>
    <s v="NHS Greater Manchester ICB - 00V"/>
    <x v="0"/>
    <s v="*"/>
  </r>
  <r>
    <s v="Feb"/>
    <s v="2024"/>
    <x v="9"/>
    <d v="2024-02-29T00:00:00"/>
    <s v="Y62"/>
    <s v="E40000014"/>
    <x v="5"/>
    <s v="QOP"/>
    <s v="E54000057"/>
    <x v="36"/>
    <s v="00V"/>
    <s v="E38000024"/>
    <s v="NHS Greater Manchester ICB - 00V"/>
    <x v="1"/>
    <s v="*"/>
  </r>
  <r>
    <s v="Feb"/>
    <s v="2024"/>
    <x v="9"/>
    <d v="2024-02-29T00:00:00"/>
    <s v="Y62"/>
    <s v="E40000014"/>
    <x v="5"/>
    <s v="QOP"/>
    <s v="E54000057"/>
    <x v="36"/>
    <s v="00V"/>
    <s v="E38000024"/>
    <s v="NHS Greater Manchester ICB - 00V"/>
    <x v="2"/>
    <n v="100"/>
  </r>
  <r>
    <s v="Feb"/>
    <s v="2024"/>
    <x v="9"/>
    <d v="2024-02-29T00:00:00"/>
    <s v="Y62"/>
    <s v="E40000014"/>
    <x v="5"/>
    <s v="QOP"/>
    <s v="E54000057"/>
    <x v="36"/>
    <s v="00V"/>
    <s v="E38000024"/>
    <s v="NHS Greater Manchester ICB - 00V"/>
    <x v="3"/>
    <n v="1260"/>
  </r>
  <r>
    <s v="Feb"/>
    <s v="2024"/>
    <x v="9"/>
    <d v="2024-02-29T00:00:00"/>
    <s v="Y62"/>
    <s v="E40000014"/>
    <x v="5"/>
    <s v="QOP"/>
    <s v="E54000057"/>
    <x v="36"/>
    <s v="00V"/>
    <s v="E38000024"/>
    <s v="NHS Greater Manchester ICB - 00V"/>
    <x v="4"/>
    <n v="45"/>
  </r>
  <r>
    <s v="Feb"/>
    <s v="2024"/>
    <x v="9"/>
    <d v="2024-02-29T00:00:00"/>
    <s v="Y62"/>
    <s v="E40000014"/>
    <x v="5"/>
    <s v="QOP"/>
    <s v="E54000057"/>
    <x v="36"/>
    <s v="00V"/>
    <s v="E38000024"/>
    <s v="NHS Greater Manchester ICB - 00V"/>
    <x v="5"/>
    <n v="485"/>
  </r>
  <r>
    <s v="Feb"/>
    <s v="2024"/>
    <x v="9"/>
    <d v="2024-02-29T00:00:00"/>
    <s v="Y62"/>
    <s v="E40000014"/>
    <x v="5"/>
    <s v="QOP"/>
    <s v="E54000057"/>
    <x v="36"/>
    <s v="00Y"/>
    <s v="E38000135"/>
    <s v="NHS Greater Manchester ICB - 00Y"/>
    <x v="0"/>
    <s v="*"/>
  </r>
  <r>
    <s v="Feb"/>
    <s v="2024"/>
    <x v="9"/>
    <d v="2024-02-29T00:00:00"/>
    <s v="Y62"/>
    <s v="E40000014"/>
    <x v="5"/>
    <s v="QOP"/>
    <s v="E54000057"/>
    <x v="36"/>
    <s v="00Y"/>
    <s v="E38000135"/>
    <s v="NHS Greater Manchester ICB - 00Y"/>
    <x v="1"/>
    <s v="*"/>
  </r>
  <r>
    <s v="Feb"/>
    <s v="2024"/>
    <x v="9"/>
    <d v="2024-02-29T00:00:00"/>
    <s v="Y62"/>
    <s v="E40000014"/>
    <x v="5"/>
    <s v="QOP"/>
    <s v="E54000057"/>
    <x v="36"/>
    <s v="00Y"/>
    <s v="E38000135"/>
    <s v="NHS Greater Manchester ICB - 00Y"/>
    <x v="2"/>
    <n v="100"/>
  </r>
  <r>
    <s v="Feb"/>
    <s v="2024"/>
    <x v="9"/>
    <d v="2024-02-29T00:00:00"/>
    <s v="Y62"/>
    <s v="E40000014"/>
    <x v="5"/>
    <s v="QOP"/>
    <s v="E54000057"/>
    <x v="36"/>
    <s v="00Y"/>
    <s v="E38000135"/>
    <s v="NHS Greater Manchester ICB - 00Y"/>
    <x v="3"/>
    <n v="895"/>
  </r>
  <r>
    <s v="Feb"/>
    <s v="2024"/>
    <x v="9"/>
    <d v="2024-02-29T00:00:00"/>
    <s v="Y62"/>
    <s v="E40000014"/>
    <x v="5"/>
    <s v="QOP"/>
    <s v="E54000057"/>
    <x v="36"/>
    <s v="00Y"/>
    <s v="E38000135"/>
    <s v="NHS Greater Manchester ICB - 00Y"/>
    <x v="4"/>
    <n v="405"/>
  </r>
  <r>
    <s v="Feb"/>
    <s v="2024"/>
    <x v="9"/>
    <d v="2024-02-29T00:00:00"/>
    <s v="Y62"/>
    <s v="E40000014"/>
    <x v="5"/>
    <s v="QOP"/>
    <s v="E54000057"/>
    <x v="36"/>
    <s v="00Y"/>
    <s v="E38000135"/>
    <s v="NHS Greater Manchester ICB - 00Y"/>
    <x v="5"/>
    <n v="535"/>
  </r>
  <r>
    <s v="Feb"/>
    <s v="2024"/>
    <x v="9"/>
    <d v="2024-02-29T00:00:00"/>
    <s v="Y62"/>
    <s v="E40000014"/>
    <x v="5"/>
    <s v="QOP"/>
    <s v="E54000057"/>
    <x v="36"/>
    <s v="01D"/>
    <s v="E38000080"/>
    <s v="NHS Greater Manchester ICB - 01D"/>
    <x v="0"/>
    <s v="*"/>
  </r>
  <r>
    <s v="Feb"/>
    <s v="2024"/>
    <x v="9"/>
    <d v="2024-02-29T00:00:00"/>
    <s v="Y62"/>
    <s v="E40000014"/>
    <x v="5"/>
    <s v="QOP"/>
    <s v="E54000057"/>
    <x v="36"/>
    <s v="01D"/>
    <s v="E38000080"/>
    <s v="NHS Greater Manchester ICB - 01D"/>
    <x v="1"/>
    <s v="*"/>
  </r>
  <r>
    <s v="Feb"/>
    <s v="2024"/>
    <x v="9"/>
    <d v="2024-02-29T00:00:00"/>
    <s v="Y62"/>
    <s v="E40000014"/>
    <x v="5"/>
    <s v="QOP"/>
    <s v="E54000057"/>
    <x v="36"/>
    <s v="01D"/>
    <s v="E38000080"/>
    <s v="NHS Greater Manchester ICB - 01D"/>
    <x v="2"/>
    <n v="185"/>
  </r>
  <r>
    <s v="Feb"/>
    <s v="2024"/>
    <x v="9"/>
    <d v="2024-02-29T00:00:00"/>
    <s v="Y62"/>
    <s v="E40000014"/>
    <x v="5"/>
    <s v="QOP"/>
    <s v="E54000057"/>
    <x v="36"/>
    <s v="01D"/>
    <s v="E38000080"/>
    <s v="NHS Greater Manchester ICB - 01D"/>
    <x v="3"/>
    <n v="960"/>
  </r>
  <r>
    <s v="Feb"/>
    <s v="2024"/>
    <x v="9"/>
    <d v="2024-02-29T00:00:00"/>
    <s v="Y62"/>
    <s v="E40000014"/>
    <x v="5"/>
    <s v="QOP"/>
    <s v="E54000057"/>
    <x v="36"/>
    <s v="01D"/>
    <s v="E38000080"/>
    <s v="NHS Greater Manchester ICB - 01D"/>
    <x v="4"/>
    <n v="160"/>
  </r>
  <r>
    <s v="Feb"/>
    <s v="2024"/>
    <x v="9"/>
    <d v="2024-02-29T00:00:00"/>
    <s v="Y62"/>
    <s v="E40000014"/>
    <x v="5"/>
    <s v="QOP"/>
    <s v="E54000057"/>
    <x v="36"/>
    <s v="01D"/>
    <s v="E38000080"/>
    <s v="NHS Greater Manchester ICB - 01D"/>
    <x v="5"/>
    <n v="540"/>
  </r>
  <r>
    <s v="Feb"/>
    <s v="2024"/>
    <x v="9"/>
    <d v="2024-02-29T00:00:00"/>
    <s v="Y62"/>
    <s v="E40000014"/>
    <x v="5"/>
    <s v="QOP"/>
    <s v="E54000057"/>
    <x v="36"/>
    <s v="01G"/>
    <s v="E38000143"/>
    <s v="NHS Greater Manchester ICB - 01G"/>
    <x v="0"/>
    <s v="*"/>
  </r>
  <r>
    <s v="Feb"/>
    <s v="2024"/>
    <x v="9"/>
    <d v="2024-02-29T00:00:00"/>
    <s v="Y62"/>
    <s v="E40000014"/>
    <x v="5"/>
    <s v="QOP"/>
    <s v="E54000057"/>
    <x v="36"/>
    <s v="01G"/>
    <s v="E38000143"/>
    <s v="NHS Greater Manchester ICB - 01G"/>
    <x v="1"/>
    <s v="*"/>
  </r>
  <r>
    <s v="Feb"/>
    <s v="2024"/>
    <x v="9"/>
    <d v="2024-02-29T00:00:00"/>
    <s v="Y62"/>
    <s v="E40000014"/>
    <x v="5"/>
    <s v="QOP"/>
    <s v="E54000057"/>
    <x v="36"/>
    <s v="01G"/>
    <s v="E38000143"/>
    <s v="NHS Greater Manchester ICB - 01G"/>
    <x v="2"/>
    <n v="140"/>
  </r>
  <r>
    <s v="Feb"/>
    <s v="2024"/>
    <x v="9"/>
    <d v="2024-02-29T00:00:00"/>
    <s v="Y62"/>
    <s v="E40000014"/>
    <x v="5"/>
    <s v="QOP"/>
    <s v="E54000057"/>
    <x v="36"/>
    <s v="01G"/>
    <s v="E38000143"/>
    <s v="NHS Greater Manchester ICB - 01G"/>
    <x v="3"/>
    <n v="1080"/>
  </r>
  <r>
    <s v="Feb"/>
    <s v="2024"/>
    <x v="9"/>
    <d v="2024-02-29T00:00:00"/>
    <s v="Y62"/>
    <s v="E40000014"/>
    <x v="5"/>
    <s v="QOP"/>
    <s v="E54000057"/>
    <x v="36"/>
    <s v="01G"/>
    <s v="E38000143"/>
    <s v="NHS Greater Manchester ICB - 01G"/>
    <x v="4"/>
    <n v="120"/>
  </r>
  <r>
    <s v="Feb"/>
    <s v="2024"/>
    <x v="9"/>
    <d v="2024-02-29T00:00:00"/>
    <s v="Y62"/>
    <s v="E40000014"/>
    <x v="5"/>
    <s v="QOP"/>
    <s v="E54000057"/>
    <x v="36"/>
    <s v="01G"/>
    <s v="E38000143"/>
    <s v="NHS Greater Manchester ICB - 01G"/>
    <x v="5"/>
    <n v="640"/>
  </r>
  <r>
    <s v="Feb"/>
    <s v="2024"/>
    <x v="9"/>
    <d v="2024-02-29T00:00:00"/>
    <s v="Y62"/>
    <s v="E40000014"/>
    <x v="5"/>
    <s v="QOP"/>
    <s v="E54000057"/>
    <x v="36"/>
    <s v="01W"/>
    <s v="E38000174"/>
    <s v="NHS Greater Manchester ICB - 01W"/>
    <x v="0"/>
    <s v="*"/>
  </r>
  <r>
    <s v="Feb"/>
    <s v="2024"/>
    <x v="9"/>
    <d v="2024-02-29T00:00:00"/>
    <s v="Y62"/>
    <s v="E40000014"/>
    <x v="5"/>
    <s v="QOP"/>
    <s v="E54000057"/>
    <x v="36"/>
    <s v="01W"/>
    <s v="E38000174"/>
    <s v="NHS Greater Manchester ICB - 01W"/>
    <x v="1"/>
    <s v="*"/>
  </r>
  <r>
    <s v="Feb"/>
    <s v="2024"/>
    <x v="9"/>
    <d v="2024-02-29T00:00:00"/>
    <s v="Y62"/>
    <s v="E40000014"/>
    <x v="5"/>
    <s v="QOP"/>
    <s v="E54000057"/>
    <x v="36"/>
    <s v="01W"/>
    <s v="E38000174"/>
    <s v="NHS Greater Manchester ICB - 01W"/>
    <x v="2"/>
    <n v="175"/>
  </r>
  <r>
    <s v="Feb"/>
    <s v="2024"/>
    <x v="9"/>
    <d v="2024-02-29T00:00:00"/>
    <s v="Y62"/>
    <s v="E40000014"/>
    <x v="5"/>
    <s v="QOP"/>
    <s v="E54000057"/>
    <x v="36"/>
    <s v="01W"/>
    <s v="E38000174"/>
    <s v="NHS Greater Manchester ICB - 01W"/>
    <x v="3"/>
    <n v="1620"/>
  </r>
  <r>
    <s v="Feb"/>
    <s v="2024"/>
    <x v="9"/>
    <d v="2024-02-29T00:00:00"/>
    <s v="Y62"/>
    <s v="E40000014"/>
    <x v="5"/>
    <s v="QOP"/>
    <s v="E54000057"/>
    <x v="36"/>
    <s v="01W"/>
    <s v="E38000174"/>
    <s v="NHS Greater Manchester ICB - 01W"/>
    <x v="4"/>
    <n v="470"/>
  </r>
  <r>
    <s v="Feb"/>
    <s v="2024"/>
    <x v="9"/>
    <d v="2024-02-29T00:00:00"/>
    <s v="Y62"/>
    <s v="E40000014"/>
    <x v="5"/>
    <s v="QOP"/>
    <s v="E54000057"/>
    <x v="36"/>
    <s v="01W"/>
    <s v="E38000174"/>
    <s v="NHS Greater Manchester ICB - 01W"/>
    <x v="5"/>
    <n v="920"/>
  </r>
  <r>
    <s v="Feb"/>
    <s v="2024"/>
    <x v="9"/>
    <d v="2024-02-29T00:00:00"/>
    <s v="Y62"/>
    <s v="E40000014"/>
    <x v="5"/>
    <s v="QOP"/>
    <s v="E54000057"/>
    <x v="36"/>
    <s v="01Y"/>
    <s v="E38000263"/>
    <s v="NHS Greater Manchester ICB - 01Y"/>
    <x v="0"/>
    <s v="*"/>
  </r>
  <r>
    <s v="Feb"/>
    <s v="2024"/>
    <x v="9"/>
    <d v="2024-02-29T00:00:00"/>
    <s v="Y62"/>
    <s v="E40000014"/>
    <x v="5"/>
    <s v="QOP"/>
    <s v="E54000057"/>
    <x v="36"/>
    <s v="01Y"/>
    <s v="E38000263"/>
    <s v="NHS Greater Manchester ICB - 01Y"/>
    <x v="1"/>
    <s v="*"/>
  </r>
  <r>
    <s v="Feb"/>
    <s v="2024"/>
    <x v="9"/>
    <d v="2024-02-29T00:00:00"/>
    <s v="Y62"/>
    <s v="E40000014"/>
    <x v="5"/>
    <s v="QOP"/>
    <s v="E54000057"/>
    <x v="36"/>
    <s v="01Y"/>
    <s v="E38000263"/>
    <s v="NHS Greater Manchester ICB - 01Y"/>
    <x v="2"/>
    <n v="55"/>
  </r>
  <r>
    <s v="Feb"/>
    <s v="2024"/>
    <x v="9"/>
    <d v="2024-02-29T00:00:00"/>
    <s v="Y62"/>
    <s v="E40000014"/>
    <x v="5"/>
    <s v="QOP"/>
    <s v="E54000057"/>
    <x v="36"/>
    <s v="01Y"/>
    <s v="E38000263"/>
    <s v="NHS Greater Manchester ICB - 01Y"/>
    <x v="3"/>
    <n v="755"/>
  </r>
  <r>
    <s v="Feb"/>
    <s v="2024"/>
    <x v="9"/>
    <d v="2024-02-29T00:00:00"/>
    <s v="Y62"/>
    <s v="E40000014"/>
    <x v="5"/>
    <s v="QOP"/>
    <s v="E54000057"/>
    <x v="36"/>
    <s v="01Y"/>
    <s v="E38000263"/>
    <s v="NHS Greater Manchester ICB - 01Y"/>
    <x v="4"/>
    <n v="325"/>
  </r>
  <r>
    <s v="Feb"/>
    <s v="2024"/>
    <x v="9"/>
    <d v="2024-02-29T00:00:00"/>
    <s v="Y62"/>
    <s v="E40000014"/>
    <x v="5"/>
    <s v="QOP"/>
    <s v="E54000057"/>
    <x v="36"/>
    <s v="01Y"/>
    <s v="E38000263"/>
    <s v="NHS Greater Manchester ICB - 01Y"/>
    <x v="5"/>
    <n v="630"/>
  </r>
  <r>
    <s v="Feb"/>
    <s v="2024"/>
    <x v="9"/>
    <d v="2024-02-29T00:00:00"/>
    <s v="Y62"/>
    <s v="E40000014"/>
    <x v="5"/>
    <s v="QOP"/>
    <s v="E54000057"/>
    <x v="36"/>
    <s v="02A"/>
    <s v="E38000187"/>
    <s v="NHS Greater Manchester ICB - 02A"/>
    <x v="0"/>
    <s v="*"/>
  </r>
  <r>
    <s v="Feb"/>
    <s v="2024"/>
    <x v="9"/>
    <d v="2024-02-29T00:00:00"/>
    <s v="Y62"/>
    <s v="E40000014"/>
    <x v="5"/>
    <s v="QOP"/>
    <s v="E54000057"/>
    <x v="36"/>
    <s v="02A"/>
    <s v="E38000187"/>
    <s v="NHS Greater Manchester ICB - 02A"/>
    <x v="1"/>
    <s v="*"/>
  </r>
  <r>
    <s v="Feb"/>
    <s v="2024"/>
    <x v="9"/>
    <d v="2024-02-29T00:00:00"/>
    <s v="Y62"/>
    <s v="E40000014"/>
    <x v="5"/>
    <s v="QOP"/>
    <s v="E54000057"/>
    <x v="36"/>
    <s v="02A"/>
    <s v="E38000187"/>
    <s v="NHS Greater Manchester ICB - 02A"/>
    <x v="2"/>
    <n v="125"/>
  </r>
  <r>
    <s v="Feb"/>
    <s v="2024"/>
    <x v="9"/>
    <d v="2024-02-29T00:00:00"/>
    <s v="Y62"/>
    <s v="E40000014"/>
    <x v="5"/>
    <s v="QOP"/>
    <s v="E54000057"/>
    <x v="36"/>
    <s v="02A"/>
    <s v="E38000187"/>
    <s v="NHS Greater Manchester ICB - 02A"/>
    <x v="3"/>
    <n v="1130"/>
  </r>
  <r>
    <s v="Feb"/>
    <s v="2024"/>
    <x v="9"/>
    <d v="2024-02-29T00:00:00"/>
    <s v="Y62"/>
    <s v="E40000014"/>
    <x v="5"/>
    <s v="QOP"/>
    <s v="E54000057"/>
    <x v="36"/>
    <s v="02A"/>
    <s v="E38000187"/>
    <s v="NHS Greater Manchester ICB - 02A"/>
    <x v="4"/>
    <n v="135"/>
  </r>
  <r>
    <s v="Feb"/>
    <s v="2024"/>
    <x v="9"/>
    <d v="2024-02-29T00:00:00"/>
    <s v="Y62"/>
    <s v="E40000014"/>
    <x v="5"/>
    <s v="QOP"/>
    <s v="E54000057"/>
    <x v="36"/>
    <s v="02A"/>
    <s v="E38000187"/>
    <s v="NHS Greater Manchester ICB - 02A"/>
    <x v="5"/>
    <n v="530"/>
  </r>
  <r>
    <s v="Feb"/>
    <s v="2024"/>
    <x v="9"/>
    <d v="2024-02-29T00:00:00"/>
    <s v="Y62"/>
    <s v="E40000014"/>
    <x v="5"/>
    <s v="QOP"/>
    <s v="E54000057"/>
    <x v="36"/>
    <s v="02H"/>
    <s v="E38000205"/>
    <s v="NHS Greater Manchester ICB - 02H"/>
    <x v="0"/>
    <s v="*"/>
  </r>
  <r>
    <s v="Feb"/>
    <s v="2024"/>
    <x v="9"/>
    <d v="2024-02-29T00:00:00"/>
    <s v="Y62"/>
    <s v="E40000014"/>
    <x v="5"/>
    <s v="QOP"/>
    <s v="E54000057"/>
    <x v="36"/>
    <s v="02H"/>
    <s v="E38000205"/>
    <s v="NHS Greater Manchester ICB - 02H"/>
    <x v="1"/>
    <s v="*"/>
  </r>
  <r>
    <s v="Feb"/>
    <s v="2024"/>
    <x v="9"/>
    <d v="2024-02-29T00:00:00"/>
    <s v="Y62"/>
    <s v="E40000014"/>
    <x v="5"/>
    <s v="QOP"/>
    <s v="E54000057"/>
    <x v="36"/>
    <s v="02H"/>
    <s v="E38000205"/>
    <s v="NHS Greater Manchester ICB - 02H"/>
    <x v="2"/>
    <n v="265"/>
  </r>
  <r>
    <s v="Feb"/>
    <s v="2024"/>
    <x v="9"/>
    <d v="2024-02-29T00:00:00"/>
    <s v="Y62"/>
    <s v="E40000014"/>
    <x v="5"/>
    <s v="QOP"/>
    <s v="E54000057"/>
    <x v="36"/>
    <s v="02H"/>
    <s v="E38000205"/>
    <s v="NHS Greater Manchester ICB - 02H"/>
    <x v="3"/>
    <n v="1270"/>
  </r>
  <r>
    <s v="Feb"/>
    <s v="2024"/>
    <x v="9"/>
    <d v="2024-02-29T00:00:00"/>
    <s v="Y62"/>
    <s v="E40000014"/>
    <x v="5"/>
    <s v="QOP"/>
    <s v="E54000057"/>
    <x v="36"/>
    <s v="02H"/>
    <s v="E38000205"/>
    <s v="NHS Greater Manchester ICB - 02H"/>
    <x v="4"/>
    <n v="635"/>
  </r>
  <r>
    <s v="Feb"/>
    <s v="2024"/>
    <x v="9"/>
    <d v="2024-02-29T00:00:00"/>
    <s v="Y62"/>
    <s v="E40000014"/>
    <x v="5"/>
    <s v="QOP"/>
    <s v="E54000057"/>
    <x v="36"/>
    <s v="02H"/>
    <s v="E38000205"/>
    <s v="NHS Greater Manchester ICB - 02H"/>
    <x v="5"/>
    <n v="835"/>
  </r>
  <r>
    <s v="Feb"/>
    <s v="2024"/>
    <x v="9"/>
    <d v="2024-02-29T00:00:00"/>
    <s v="Y62"/>
    <s v="E40000014"/>
    <x v="5"/>
    <s v="QOP"/>
    <s v="E54000057"/>
    <x v="36"/>
    <s v="14L"/>
    <s v="E38000217"/>
    <s v="NHS Greater Manchester ICB - 14L"/>
    <x v="0"/>
    <s v="*"/>
  </r>
  <r>
    <s v="Feb"/>
    <s v="2024"/>
    <x v="9"/>
    <d v="2024-02-29T00:00:00"/>
    <s v="Y62"/>
    <s v="E40000014"/>
    <x v="5"/>
    <s v="QOP"/>
    <s v="E54000057"/>
    <x v="36"/>
    <s v="14L"/>
    <s v="E38000217"/>
    <s v="NHS Greater Manchester ICB - 14L"/>
    <x v="1"/>
    <s v="*"/>
  </r>
  <r>
    <s v="Feb"/>
    <s v="2024"/>
    <x v="9"/>
    <d v="2024-02-29T00:00:00"/>
    <s v="Y62"/>
    <s v="E40000014"/>
    <x v="5"/>
    <s v="QOP"/>
    <s v="E54000057"/>
    <x v="36"/>
    <s v="14L"/>
    <s v="E38000217"/>
    <s v="NHS Greater Manchester ICB - 14L"/>
    <x v="2"/>
    <n v="260"/>
  </r>
  <r>
    <s v="Feb"/>
    <s v="2024"/>
    <x v="9"/>
    <d v="2024-02-29T00:00:00"/>
    <s v="Y62"/>
    <s v="E40000014"/>
    <x v="5"/>
    <s v="QOP"/>
    <s v="E54000057"/>
    <x v="36"/>
    <s v="14L"/>
    <s v="E38000217"/>
    <s v="NHS Greater Manchester ICB - 14L"/>
    <x v="3"/>
    <n v="1455"/>
  </r>
  <r>
    <s v="Feb"/>
    <s v="2024"/>
    <x v="9"/>
    <d v="2024-02-29T00:00:00"/>
    <s v="Y62"/>
    <s v="E40000014"/>
    <x v="5"/>
    <s v="QOP"/>
    <s v="E54000057"/>
    <x v="36"/>
    <s v="14L"/>
    <s v="E38000217"/>
    <s v="NHS Greater Manchester ICB - 14L"/>
    <x v="4"/>
    <n v="535"/>
  </r>
  <r>
    <s v="Feb"/>
    <s v="2024"/>
    <x v="9"/>
    <d v="2024-02-29T00:00:00"/>
    <s v="Y62"/>
    <s v="E40000014"/>
    <x v="5"/>
    <s v="QOP"/>
    <s v="E54000057"/>
    <x v="36"/>
    <s v="14L"/>
    <s v="E38000217"/>
    <s v="NHS Greater Manchester ICB - 14L"/>
    <x v="5"/>
    <n v="585"/>
  </r>
  <r>
    <s v="Feb"/>
    <s v="2024"/>
    <x v="9"/>
    <d v="2024-02-29T00:00:00"/>
    <s v="Y62"/>
    <s v="E40000014"/>
    <x v="5"/>
    <s v="QYG"/>
    <s v="E54000008"/>
    <x v="37"/>
    <s v="01F"/>
    <s v="E38000068"/>
    <s v="NHS Cheshire and Merseyside ICB - 01F"/>
    <x v="0"/>
    <s v="*"/>
  </r>
  <r>
    <s v="Feb"/>
    <s v="2024"/>
    <x v="9"/>
    <d v="2024-02-29T00:00:00"/>
    <s v="Y62"/>
    <s v="E40000014"/>
    <x v="5"/>
    <s v="QYG"/>
    <s v="E54000008"/>
    <x v="37"/>
    <s v="01F"/>
    <s v="E38000068"/>
    <s v="NHS Cheshire and Merseyside ICB - 01F"/>
    <x v="1"/>
    <s v="*"/>
  </r>
  <r>
    <s v="Feb"/>
    <s v="2024"/>
    <x v="9"/>
    <d v="2024-02-29T00:00:00"/>
    <s v="Y62"/>
    <s v="E40000014"/>
    <x v="5"/>
    <s v="QYG"/>
    <s v="E54000008"/>
    <x v="37"/>
    <s v="01F"/>
    <s v="E38000068"/>
    <s v="NHS Cheshire and Merseyside ICB - 01F"/>
    <x v="2"/>
    <n v="45"/>
  </r>
  <r>
    <s v="Feb"/>
    <s v="2024"/>
    <x v="9"/>
    <d v="2024-02-29T00:00:00"/>
    <s v="Y62"/>
    <s v="E40000014"/>
    <x v="5"/>
    <s v="QYG"/>
    <s v="E54000008"/>
    <x v="37"/>
    <s v="01F"/>
    <s v="E38000068"/>
    <s v="NHS Cheshire and Merseyside ICB - 01F"/>
    <x v="3"/>
    <n v="655"/>
  </r>
  <r>
    <s v="Feb"/>
    <s v="2024"/>
    <x v="9"/>
    <d v="2024-02-29T00:00:00"/>
    <s v="Y62"/>
    <s v="E40000014"/>
    <x v="5"/>
    <s v="QYG"/>
    <s v="E54000008"/>
    <x v="37"/>
    <s v="01F"/>
    <s v="E38000068"/>
    <s v="NHS Cheshire and Merseyside ICB - 01F"/>
    <x v="4"/>
    <n v="45"/>
  </r>
  <r>
    <s v="Feb"/>
    <s v="2024"/>
    <x v="9"/>
    <d v="2024-02-29T00:00:00"/>
    <s v="Y62"/>
    <s v="E40000014"/>
    <x v="5"/>
    <s v="QYG"/>
    <s v="E54000008"/>
    <x v="37"/>
    <s v="01F"/>
    <s v="E38000068"/>
    <s v="NHS Cheshire and Merseyside ICB - 01F"/>
    <x v="5"/>
    <n v="250"/>
  </r>
  <r>
    <s v="Feb"/>
    <s v="2024"/>
    <x v="9"/>
    <d v="2024-02-29T00:00:00"/>
    <s v="Y62"/>
    <s v="E40000014"/>
    <x v="5"/>
    <s v="QYG"/>
    <s v="E54000008"/>
    <x v="37"/>
    <s v="01J"/>
    <s v="E38000091"/>
    <s v="NHS Cheshire and Merseyside ICB - 01J"/>
    <x v="0"/>
    <s v="*"/>
  </r>
  <r>
    <s v="Feb"/>
    <s v="2024"/>
    <x v="9"/>
    <d v="2024-02-29T00:00:00"/>
    <s v="Y62"/>
    <s v="E40000014"/>
    <x v="5"/>
    <s v="QYG"/>
    <s v="E54000008"/>
    <x v="37"/>
    <s v="01J"/>
    <s v="E38000091"/>
    <s v="NHS Cheshire and Merseyside ICB - 01J"/>
    <x v="1"/>
    <s v="*"/>
  </r>
  <r>
    <s v="Feb"/>
    <s v="2024"/>
    <x v="9"/>
    <d v="2024-02-29T00:00:00"/>
    <s v="Y62"/>
    <s v="E40000014"/>
    <x v="5"/>
    <s v="QYG"/>
    <s v="E54000008"/>
    <x v="37"/>
    <s v="01J"/>
    <s v="E38000091"/>
    <s v="NHS Cheshire and Merseyside ICB - 01J"/>
    <x v="2"/>
    <n v="130"/>
  </r>
  <r>
    <s v="Feb"/>
    <s v="2024"/>
    <x v="9"/>
    <d v="2024-02-29T00:00:00"/>
    <s v="Y62"/>
    <s v="E40000014"/>
    <x v="5"/>
    <s v="QYG"/>
    <s v="E54000008"/>
    <x v="37"/>
    <s v="01J"/>
    <s v="E38000091"/>
    <s v="NHS Cheshire and Merseyside ICB - 01J"/>
    <x v="3"/>
    <n v="630"/>
  </r>
  <r>
    <s v="Feb"/>
    <s v="2024"/>
    <x v="9"/>
    <d v="2024-02-29T00:00:00"/>
    <s v="Y62"/>
    <s v="E40000014"/>
    <x v="5"/>
    <s v="QYG"/>
    <s v="E54000008"/>
    <x v="37"/>
    <s v="01J"/>
    <s v="E38000091"/>
    <s v="NHS Cheshire and Merseyside ICB - 01J"/>
    <x v="4"/>
    <n v="80"/>
  </r>
  <r>
    <s v="Feb"/>
    <s v="2024"/>
    <x v="9"/>
    <d v="2024-02-29T00:00:00"/>
    <s v="Y62"/>
    <s v="E40000014"/>
    <x v="5"/>
    <s v="QYG"/>
    <s v="E54000008"/>
    <x v="37"/>
    <s v="01J"/>
    <s v="E38000091"/>
    <s v="NHS Cheshire and Merseyside ICB - 01J"/>
    <x v="5"/>
    <n v="210"/>
  </r>
  <r>
    <s v="Feb"/>
    <s v="2024"/>
    <x v="9"/>
    <d v="2024-02-29T00:00:00"/>
    <s v="Y62"/>
    <s v="E40000014"/>
    <x v="5"/>
    <s v="QYG"/>
    <s v="E54000008"/>
    <x v="37"/>
    <s v="01T"/>
    <s v="E38000161"/>
    <s v="NHS Cheshire and Merseyside ICB - 01T"/>
    <x v="0"/>
    <s v="*"/>
  </r>
  <r>
    <s v="Feb"/>
    <s v="2024"/>
    <x v="9"/>
    <d v="2024-02-29T00:00:00"/>
    <s v="Y62"/>
    <s v="E40000014"/>
    <x v="5"/>
    <s v="QYG"/>
    <s v="E54000008"/>
    <x v="37"/>
    <s v="01T"/>
    <s v="E38000161"/>
    <s v="NHS Cheshire and Merseyside ICB - 01T"/>
    <x v="1"/>
    <s v="*"/>
  </r>
  <r>
    <s v="Feb"/>
    <s v="2024"/>
    <x v="9"/>
    <d v="2024-02-29T00:00:00"/>
    <s v="Y62"/>
    <s v="E40000014"/>
    <x v="5"/>
    <s v="QYG"/>
    <s v="E54000008"/>
    <x v="37"/>
    <s v="01T"/>
    <s v="E38000161"/>
    <s v="NHS Cheshire and Merseyside ICB - 01T"/>
    <x v="2"/>
    <n v="95"/>
  </r>
  <r>
    <s v="Feb"/>
    <s v="2024"/>
    <x v="9"/>
    <d v="2024-02-29T00:00:00"/>
    <s v="Y62"/>
    <s v="E40000014"/>
    <x v="5"/>
    <s v="QYG"/>
    <s v="E54000008"/>
    <x v="37"/>
    <s v="01T"/>
    <s v="E38000161"/>
    <s v="NHS Cheshire and Merseyside ICB - 01T"/>
    <x v="3"/>
    <n v="735"/>
  </r>
  <r>
    <s v="Feb"/>
    <s v="2024"/>
    <x v="9"/>
    <d v="2024-02-29T00:00:00"/>
    <s v="Y62"/>
    <s v="E40000014"/>
    <x v="5"/>
    <s v="QYG"/>
    <s v="E54000008"/>
    <x v="37"/>
    <s v="01T"/>
    <s v="E38000161"/>
    <s v="NHS Cheshire and Merseyside ICB - 01T"/>
    <x v="4"/>
    <n v="85"/>
  </r>
  <r>
    <s v="Feb"/>
    <s v="2024"/>
    <x v="9"/>
    <d v="2024-02-29T00:00:00"/>
    <s v="Y62"/>
    <s v="E40000014"/>
    <x v="5"/>
    <s v="QYG"/>
    <s v="E54000008"/>
    <x v="37"/>
    <s v="01T"/>
    <s v="E38000161"/>
    <s v="NHS Cheshire and Merseyside ICB - 01T"/>
    <x v="5"/>
    <n v="295"/>
  </r>
  <r>
    <s v="Feb"/>
    <s v="2024"/>
    <x v="9"/>
    <d v="2024-02-29T00:00:00"/>
    <s v="Y62"/>
    <s v="E40000014"/>
    <x v="5"/>
    <s v="QYG"/>
    <s v="E54000008"/>
    <x v="37"/>
    <s v="01V"/>
    <s v="E38000170"/>
    <s v="NHS Cheshire and Merseyside ICB - 01V"/>
    <x v="0"/>
    <s v="*"/>
  </r>
  <r>
    <s v="Feb"/>
    <s v="2024"/>
    <x v="9"/>
    <d v="2024-02-29T00:00:00"/>
    <s v="Y62"/>
    <s v="E40000014"/>
    <x v="5"/>
    <s v="QYG"/>
    <s v="E54000008"/>
    <x v="37"/>
    <s v="01V"/>
    <s v="E38000170"/>
    <s v="NHS Cheshire and Merseyside ICB - 01V"/>
    <x v="1"/>
    <s v="*"/>
  </r>
  <r>
    <s v="Feb"/>
    <s v="2024"/>
    <x v="9"/>
    <d v="2024-02-29T00:00:00"/>
    <s v="Y62"/>
    <s v="E40000014"/>
    <x v="5"/>
    <s v="QYG"/>
    <s v="E54000008"/>
    <x v="37"/>
    <s v="01V"/>
    <s v="E38000170"/>
    <s v="NHS Cheshire and Merseyside ICB - 01V"/>
    <x v="2"/>
    <n v="335"/>
  </r>
  <r>
    <s v="Feb"/>
    <s v="2024"/>
    <x v="9"/>
    <d v="2024-02-29T00:00:00"/>
    <s v="Y62"/>
    <s v="E40000014"/>
    <x v="5"/>
    <s v="QYG"/>
    <s v="E54000008"/>
    <x v="37"/>
    <s v="01V"/>
    <s v="E38000170"/>
    <s v="NHS Cheshire and Merseyside ICB - 01V"/>
    <x v="3"/>
    <n v="860"/>
  </r>
  <r>
    <s v="Feb"/>
    <s v="2024"/>
    <x v="9"/>
    <d v="2024-02-29T00:00:00"/>
    <s v="Y62"/>
    <s v="E40000014"/>
    <x v="5"/>
    <s v="QYG"/>
    <s v="E54000008"/>
    <x v="37"/>
    <s v="01V"/>
    <s v="E38000170"/>
    <s v="NHS Cheshire and Merseyside ICB - 01V"/>
    <x v="4"/>
    <n v="85"/>
  </r>
  <r>
    <s v="Feb"/>
    <s v="2024"/>
    <x v="9"/>
    <d v="2024-02-29T00:00:00"/>
    <s v="Y62"/>
    <s v="E40000014"/>
    <x v="5"/>
    <s v="QYG"/>
    <s v="E54000008"/>
    <x v="37"/>
    <s v="01V"/>
    <s v="E38000170"/>
    <s v="NHS Cheshire and Merseyside ICB - 01V"/>
    <x v="5"/>
    <n v="495"/>
  </r>
  <r>
    <s v="Feb"/>
    <s v="2024"/>
    <x v="9"/>
    <d v="2024-02-29T00:00:00"/>
    <s v="Y62"/>
    <s v="E40000014"/>
    <x v="5"/>
    <s v="QYG"/>
    <s v="E54000008"/>
    <x v="37"/>
    <s v="01X"/>
    <s v="E38000172"/>
    <s v="NHS Cheshire and Merseyside ICB - 01X"/>
    <x v="0"/>
    <s v="*"/>
  </r>
  <r>
    <s v="Feb"/>
    <s v="2024"/>
    <x v="9"/>
    <d v="2024-02-29T00:00:00"/>
    <s v="Y62"/>
    <s v="E40000014"/>
    <x v="5"/>
    <s v="QYG"/>
    <s v="E54000008"/>
    <x v="37"/>
    <s v="01X"/>
    <s v="E38000172"/>
    <s v="NHS Cheshire and Merseyside ICB - 01X"/>
    <x v="1"/>
    <s v="*"/>
  </r>
  <r>
    <s v="Feb"/>
    <s v="2024"/>
    <x v="9"/>
    <d v="2024-02-29T00:00:00"/>
    <s v="Y62"/>
    <s v="E40000014"/>
    <x v="5"/>
    <s v="QYG"/>
    <s v="E54000008"/>
    <x v="37"/>
    <s v="01X"/>
    <s v="E38000172"/>
    <s v="NHS Cheshire and Merseyside ICB - 01X"/>
    <x v="2"/>
    <n v="95"/>
  </r>
  <r>
    <s v="Feb"/>
    <s v="2024"/>
    <x v="9"/>
    <d v="2024-02-29T00:00:00"/>
    <s v="Y62"/>
    <s v="E40000014"/>
    <x v="5"/>
    <s v="QYG"/>
    <s v="E54000008"/>
    <x v="37"/>
    <s v="01X"/>
    <s v="E38000172"/>
    <s v="NHS Cheshire and Merseyside ICB - 01X"/>
    <x v="3"/>
    <n v="975"/>
  </r>
  <r>
    <s v="Feb"/>
    <s v="2024"/>
    <x v="9"/>
    <d v="2024-02-29T00:00:00"/>
    <s v="Y62"/>
    <s v="E40000014"/>
    <x v="5"/>
    <s v="QYG"/>
    <s v="E54000008"/>
    <x v="37"/>
    <s v="01X"/>
    <s v="E38000172"/>
    <s v="NHS Cheshire and Merseyside ICB - 01X"/>
    <x v="4"/>
    <n v="285"/>
  </r>
  <r>
    <s v="Feb"/>
    <s v="2024"/>
    <x v="9"/>
    <d v="2024-02-29T00:00:00"/>
    <s v="Y62"/>
    <s v="E40000014"/>
    <x v="5"/>
    <s v="QYG"/>
    <s v="E54000008"/>
    <x v="37"/>
    <s v="01X"/>
    <s v="E38000172"/>
    <s v="NHS Cheshire and Merseyside ICB - 01X"/>
    <x v="5"/>
    <n v="600"/>
  </r>
  <r>
    <s v="Feb"/>
    <s v="2024"/>
    <x v="9"/>
    <d v="2024-02-29T00:00:00"/>
    <s v="Y62"/>
    <s v="E40000014"/>
    <x v="5"/>
    <s v="QYG"/>
    <s v="E54000008"/>
    <x v="37"/>
    <s v="02E"/>
    <s v="E38000194"/>
    <s v="NHS Cheshire and Merseyside ICB - 02E"/>
    <x v="0"/>
    <s v="*"/>
  </r>
  <r>
    <s v="Feb"/>
    <s v="2024"/>
    <x v="9"/>
    <d v="2024-02-29T00:00:00"/>
    <s v="Y62"/>
    <s v="E40000014"/>
    <x v="5"/>
    <s v="QYG"/>
    <s v="E54000008"/>
    <x v="37"/>
    <s v="02E"/>
    <s v="E38000194"/>
    <s v="NHS Cheshire and Merseyside ICB - 02E"/>
    <x v="1"/>
    <s v="*"/>
  </r>
  <r>
    <s v="Feb"/>
    <s v="2024"/>
    <x v="9"/>
    <d v="2024-02-29T00:00:00"/>
    <s v="Y62"/>
    <s v="E40000014"/>
    <x v="5"/>
    <s v="QYG"/>
    <s v="E54000008"/>
    <x v="37"/>
    <s v="02E"/>
    <s v="E38000194"/>
    <s v="NHS Cheshire and Merseyside ICB - 02E"/>
    <x v="2"/>
    <n v="220"/>
  </r>
  <r>
    <s v="Feb"/>
    <s v="2024"/>
    <x v="9"/>
    <d v="2024-02-29T00:00:00"/>
    <s v="Y62"/>
    <s v="E40000014"/>
    <x v="5"/>
    <s v="QYG"/>
    <s v="E54000008"/>
    <x v="37"/>
    <s v="02E"/>
    <s v="E38000194"/>
    <s v="NHS Cheshire and Merseyside ICB - 02E"/>
    <x v="3"/>
    <n v="750"/>
  </r>
  <r>
    <s v="Feb"/>
    <s v="2024"/>
    <x v="9"/>
    <d v="2024-02-29T00:00:00"/>
    <s v="Y62"/>
    <s v="E40000014"/>
    <x v="5"/>
    <s v="QYG"/>
    <s v="E54000008"/>
    <x v="37"/>
    <s v="02E"/>
    <s v="E38000194"/>
    <s v="NHS Cheshire and Merseyside ICB - 02E"/>
    <x v="4"/>
    <n v="355"/>
  </r>
  <r>
    <s v="Feb"/>
    <s v="2024"/>
    <x v="9"/>
    <d v="2024-02-29T00:00:00"/>
    <s v="Y62"/>
    <s v="E40000014"/>
    <x v="5"/>
    <s v="QYG"/>
    <s v="E54000008"/>
    <x v="37"/>
    <s v="02E"/>
    <s v="E38000194"/>
    <s v="NHS Cheshire and Merseyside ICB - 02E"/>
    <x v="5"/>
    <n v="715"/>
  </r>
  <r>
    <s v="Feb"/>
    <s v="2024"/>
    <x v="9"/>
    <d v="2024-02-29T00:00:00"/>
    <s v="Y62"/>
    <s v="E40000014"/>
    <x v="5"/>
    <s v="QYG"/>
    <s v="E54000008"/>
    <x v="37"/>
    <s v="12F"/>
    <s v="E38000208"/>
    <s v="NHS Cheshire and Merseyside ICB - 12F"/>
    <x v="0"/>
    <s v="*"/>
  </r>
  <r>
    <s v="Feb"/>
    <s v="2024"/>
    <x v="9"/>
    <d v="2024-02-29T00:00:00"/>
    <s v="Y62"/>
    <s v="E40000014"/>
    <x v="5"/>
    <s v="QYG"/>
    <s v="E54000008"/>
    <x v="37"/>
    <s v="12F"/>
    <s v="E38000208"/>
    <s v="NHS Cheshire and Merseyside ICB - 12F"/>
    <x v="1"/>
    <s v="*"/>
  </r>
  <r>
    <s v="Feb"/>
    <s v="2024"/>
    <x v="9"/>
    <d v="2024-02-29T00:00:00"/>
    <s v="Y62"/>
    <s v="E40000014"/>
    <x v="5"/>
    <s v="QYG"/>
    <s v="E54000008"/>
    <x v="37"/>
    <s v="12F"/>
    <s v="E38000208"/>
    <s v="NHS Cheshire and Merseyside ICB - 12F"/>
    <x v="2"/>
    <n v="215"/>
  </r>
  <r>
    <s v="Feb"/>
    <s v="2024"/>
    <x v="9"/>
    <d v="2024-02-29T00:00:00"/>
    <s v="Y62"/>
    <s v="E40000014"/>
    <x v="5"/>
    <s v="QYG"/>
    <s v="E54000008"/>
    <x v="37"/>
    <s v="12F"/>
    <s v="E38000208"/>
    <s v="NHS Cheshire and Merseyside ICB - 12F"/>
    <x v="3"/>
    <n v="1680"/>
  </r>
  <r>
    <s v="Feb"/>
    <s v="2024"/>
    <x v="9"/>
    <d v="2024-02-29T00:00:00"/>
    <s v="Y62"/>
    <s v="E40000014"/>
    <x v="5"/>
    <s v="QYG"/>
    <s v="E54000008"/>
    <x v="37"/>
    <s v="12F"/>
    <s v="E38000208"/>
    <s v="NHS Cheshire and Merseyside ICB - 12F"/>
    <x v="4"/>
    <n v="380"/>
  </r>
  <r>
    <s v="Feb"/>
    <s v="2024"/>
    <x v="9"/>
    <d v="2024-02-29T00:00:00"/>
    <s v="Y62"/>
    <s v="E40000014"/>
    <x v="5"/>
    <s v="QYG"/>
    <s v="E54000008"/>
    <x v="37"/>
    <s v="12F"/>
    <s v="E38000208"/>
    <s v="NHS Cheshire and Merseyside ICB - 12F"/>
    <x v="5"/>
    <n v="1025"/>
  </r>
  <r>
    <s v="Feb"/>
    <s v="2024"/>
    <x v="9"/>
    <d v="2024-02-29T00:00:00"/>
    <s v="Y62"/>
    <s v="E40000014"/>
    <x v="5"/>
    <s v="QYG"/>
    <s v="E54000008"/>
    <x v="37"/>
    <s v="27D"/>
    <s v="E38000233"/>
    <s v="NHS Cheshire and Merseyside ICB - 27D"/>
    <x v="0"/>
    <s v="*"/>
  </r>
  <r>
    <s v="Feb"/>
    <s v="2024"/>
    <x v="9"/>
    <d v="2024-02-29T00:00:00"/>
    <s v="Y62"/>
    <s v="E40000014"/>
    <x v="5"/>
    <s v="QYG"/>
    <s v="E54000008"/>
    <x v="37"/>
    <s v="27D"/>
    <s v="E38000233"/>
    <s v="NHS Cheshire and Merseyside ICB - 27D"/>
    <x v="1"/>
    <s v="*"/>
  </r>
  <r>
    <s v="Feb"/>
    <s v="2024"/>
    <x v="9"/>
    <d v="2024-02-29T00:00:00"/>
    <s v="Y62"/>
    <s v="E40000014"/>
    <x v="5"/>
    <s v="QYG"/>
    <s v="E54000008"/>
    <x v="37"/>
    <s v="27D"/>
    <s v="E38000233"/>
    <s v="NHS Cheshire and Merseyside ICB - 27D"/>
    <x v="2"/>
    <n v="1265"/>
  </r>
  <r>
    <s v="Feb"/>
    <s v="2024"/>
    <x v="9"/>
    <d v="2024-02-29T00:00:00"/>
    <s v="Y62"/>
    <s v="E40000014"/>
    <x v="5"/>
    <s v="QYG"/>
    <s v="E54000008"/>
    <x v="37"/>
    <s v="27D"/>
    <s v="E38000233"/>
    <s v="NHS Cheshire and Merseyside ICB - 27D"/>
    <x v="3"/>
    <n v="3765"/>
  </r>
  <r>
    <s v="Feb"/>
    <s v="2024"/>
    <x v="9"/>
    <d v="2024-02-29T00:00:00"/>
    <s v="Y62"/>
    <s v="E40000014"/>
    <x v="5"/>
    <s v="QYG"/>
    <s v="E54000008"/>
    <x v="37"/>
    <s v="27D"/>
    <s v="E38000233"/>
    <s v="NHS Cheshire and Merseyside ICB - 27D"/>
    <x v="4"/>
    <n v="970"/>
  </r>
  <r>
    <s v="Feb"/>
    <s v="2024"/>
    <x v="9"/>
    <d v="2024-02-29T00:00:00"/>
    <s v="Y62"/>
    <s v="E40000014"/>
    <x v="5"/>
    <s v="QYG"/>
    <s v="E54000008"/>
    <x v="37"/>
    <s v="27D"/>
    <s v="E38000233"/>
    <s v="NHS Cheshire and Merseyside ICB - 27D"/>
    <x v="5"/>
    <n v="1860"/>
  </r>
  <r>
    <s v="Feb"/>
    <s v="2024"/>
    <x v="9"/>
    <d v="2024-02-29T00:00:00"/>
    <s v="Y62"/>
    <s v="E40000014"/>
    <x v="5"/>
    <s v="QYG"/>
    <s v="E54000008"/>
    <x v="37"/>
    <s v="99A"/>
    <s v="E38000101"/>
    <s v="NHS Cheshire and Merseyside ICB - 99A"/>
    <x v="0"/>
    <s v="*"/>
  </r>
  <r>
    <s v="Feb"/>
    <s v="2024"/>
    <x v="9"/>
    <d v="2024-02-29T00:00:00"/>
    <s v="Y62"/>
    <s v="E40000014"/>
    <x v="5"/>
    <s v="QYG"/>
    <s v="E54000008"/>
    <x v="37"/>
    <s v="99A"/>
    <s v="E38000101"/>
    <s v="NHS Cheshire and Merseyside ICB - 99A"/>
    <x v="1"/>
    <s v="*"/>
  </r>
  <r>
    <s v="Feb"/>
    <s v="2024"/>
    <x v="9"/>
    <d v="2024-02-29T00:00:00"/>
    <s v="Y62"/>
    <s v="E40000014"/>
    <x v="5"/>
    <s v="QYG"/>
    <s v="E54000008"/>
    <x v="37"/>
    <s v="99A"/>
    <s v="E38000101"/>
    <s v="NHS Cheshire and Merseyside ICB - 99A"/>
    <x v="2"/>
    <n v="310"/>
  </r>
  <r>
    <s v="Feb"/>
    <s v="2024"/>
    <x v="9"/>
    <d v="2024-02-29T00:00:00"/>
    <s v="Y62"/>
    <s v="E40000014"/>
    <x v="5"/>
    <s v="QYG"/>
    <s v="E54000008"/>
    <x v="37"/>
    <s v="99A"/>
    <s v="E38000101"/>
    <s v="NHS Cheshire and Merseyside ICB - 99A"/>
    <x v="3"/>
    <n v="1775"/>
  </r>
  <r>
    <s v="Feb"/>
    <s v="2024"/>
    <x v="9"/>
    <d v="2024-02-29T00:00:00"/>
    <s v="Y62"/>
    <s v="E40000014"/>
    <x v="5"/>
    <s v="QYG"/>
    <s v="E54000008"/>
    <x v="37"/>
    <s v="99A"/>
    <s v="E38000101"/>
    <s v="NHS Cheshire and Merseyside ICB - 99A"/>
    <x v="4"/>
    <n v="340"/>
  </r>
  <r>
    <s v="Feb"/>
    <s v="2024"/>
    <x v="9"/>
    <d v="2024-02-29T00:00:00"/>
    <s v="Y62"/>
    <s v="E40000014"/>
    <x v="5"/>
    <s v="QYG"/>
    <s v="E54000008"/>
    <x v="37"/>
    <s v="99A"/>
    <s v="E38000101"/>
    <s v="NHS Cheshire and Merseyside ICB - 99A"/>
    <x v="5"/>
    <n v="890"/>
  </r>
  <r>
    <s v="Feb"/>
    <s v="2024"/>
    <x v="9"/>
    <d v="2024-02-29T00:00:00"/>
    <s v="Y63"/>
    <s v="E40000012"/>
    <x v="6"/>
    <s v="QF7"/>
    <s v="E54000061"/>
    <x v="38"/>
    <s v="02P"/>
    <s v="E38000006"/>
    <s v="NHS South Yorkshire ICB - 02P"/>
    <x v="0"/>
    <s v="*"/>
  </r>
  <r>
    <s v="Feb"/>
    <s v="2024"/>
    <x v="9"/>
    <d v="2024-02-29T00:00:00"/>
    <s v="Y63"/>
    <s v="E40000012"/>
    <x v="6"/>
    <s v="QF7"/>
    <s v="E54000061"/>
    <x v="38"/>
    <s v="02P"/>
    <s v="E38000006"/>
    <s v="NHS South Yorkshire ICB - 02P"/>
    <x v="1"/>
    <s v="*"/>
  </r>
  <r>
    <s v="Feb"/>
    <s v="2024"/>
    <x v="9"/>
    <d v="2024-02-29T00:00:00"/>
    <s v="Y63"/>
    <s v="E40000012"/>
    <x v="6"/>
    <s v="QF7"/>
    <s v="E54000061"/>
    <x v="38"/>
    <s v="02P"/>
    <s v="E38000006"/>
    <s v="NHS South Yorkshire ICB - 02P"/>
    <x v="2"/>
    <n v="65"/>
  </r>
  <r>
    <s v="Feb"/>
    <s v="2024"/>
    <x v="9"/>
    <d v="2024-02-29T00:00:00"/>
    <s v="Y63"/>
    <s v="E40000012"/>
    <x v="6"/>
    <s v="QF7"/>
    <s v="E54000061"/>
    <x v="38"/>
    <s v="02P"/>
    <s v="E38000006"/>
    <s v="NHS South Yorkshire ICB - 02P"/>
    <x v="3"/>
    <n v="695"/>
  </r>
  <r>
    <s v="Feb"/>
    <s v="2024"/>
    <x v="9"/>
    <d v="2024-02-29T00:00:00"/>
    <s v="Y63"/>
    <s v="E40000012"/>
    <x v="6"/>
    <s v="QF7"/>
    <s v="E54000061"/>
    <x v="38"/>
    <s v="02P"/>
    <s v="E38000006"/>
    <s v="NHS South Yorkshire ICB - 02P"/>
    <x v="4"/>
    <n v="855"/>
  </r>
  <r>
    <s v="Feb"/>
    <s v="2024"/>
    <x v="9"/>
    <d v="2024-02-29T00:00:00"/>
    <s v="Y63"/>
    <s v="E40000012"/>
    <x v="6"/>
    <s v="QF7"/>
    <s v="E54000061"/>
    <x v="38"/>
    <s v="02P"/>
    <s v="E38000006"/>
    <s v="NHS South Yorkshire ICB - 02P"/>
    <x v="5"/>
    <n v="750"/>
  </r>
  <r>
    <s v="Feb"/>
    <s v="2024"/>
    <x v="9"/>
    <d v="2024-02-29T00:00:00"/>
    <s v="Y63"/>
    <s v="E40000012"/>
    <x v="6"/>
    <s v="QF7"/>
    <s v="E54000061"/>
    <x v="38"/>
    <s v="02X"/>
    <s v="E38000044"/>
    <s v="NHS South Yorkshire ICB - 02X"/>
    <x v="0"/>
    <s v="*"/>
  </r>
  <r>
    <s v="Feb"/>
    <s v="2024"/>
    <x v="9"/>
    <d v="2024-02-29T00:00:00"/>
    <s v="Y63"/>
    <s v="E40000012"/>
    <x v="6"/>
    <s v="QF7"/>
    <s v="E54000061"/>
    <x v="38"/>
    <s v="02X"/>
    <s v="E38000044"/>
    <s v="NHS South Yorkshire ICB - 02X"/>
    <x v="1"/>
    <s v="*"/>
  </r>
  <r>
    <s v="Feb"/>
    <s v="2024"/>
    <x v="9"/>
    <d v="2024-02-29T00:00:00"/>
    <s v="Y63"/>
    <s v="E40000012"/>
    <x v="6"/>
    <s v="QF7"/>
    <s v="E54000061"/>
    <x v="38"/>
    <s v="02X"/>
    <s v="E38000044"/>
    <s v="NHS South Yorkshire ICB - 02X"/>
    <x v="2"/>
    <n v="130"/>
  </r>
  <r>
    <s v="Feb"/>
    <s v="2024"/>
    <x v="9"/>
    <d v="2024-02-29T00:00:00"/>
    <s v="Y63"/>
    <s v="E40000012"/>
    <x v="6"/>
    <s v="QF7"/>
    <s v="E54000061"/>
    <x v="38"/>
    <s v="02X"/>
    <s v="E38000044"/>
    <s v="NHS South Yorkshire ICB - 02X"/>
    <x v="3"/>
    <n v="730"/>
  </r>
  <r>
    <s v="Feb"/>
    <s v="2024"/>
    <x v="9"/>
    <d v="2024-02-29T00:00:00"/>
    <s v="Y63"/>
    <s v="E40000012"/>
    <x v="6"/>
    <s v="QF7"/>
    <s v="E54000061"/>
    <x v="38"/>
    <s v="02X"/>
    <s v="E38000044"/>
    <s v="NHS South Yorkshire ICB - 02X"/>
    <x v="4"/>
    <n v="1195"/>
  </r>
  <r>
    <s v="Feb"/>
    <s v="2024"/>
    <x v="9"/>
    <d v="2024-02-29T00:00:00"/>
    <s v="Y63"/>
    <s v="E40000012"/>
    <x v="6"/>
    <s v="QF7"/>
    <s v="E54000061"/>
    <x v="38"/>
    <s v="02X"/>
    <s v="E38000044"/>
    <s v="NHS South Yorkshire ICB - 02X"/>
    <x v="5"/>
    <n v="800"/>
  </r>
  <r>
    <s v="Feb"/>
    <s v="2024"/>
    <x v="9"/>
    <d v="2024-02-29T00:00:00"/>
    <s v="Y63"/>
    <s v="E40000012"/>
    <x v="6"/>
    <s v="QF7"/>
    <s v="E54000061"/>
    <x v="38"/>
    <s v="03L"/>
    <s v="E38000141"/>
    <s v="NHS South Yorkshire ICB - 03L"/>
    <x v="0"/>
    <s v="*"/>
  </r>
  <r>
    <s v="Feb"/>
    <s v="2024"/>
    <x v="9"/>
    <d v="2024-02-29T00:00:00"/>
    <s v="Y63"/>
    <s v="E40000012"/>
    <x v="6"/>
    <s v="QF7"/>
    <s v="E54000061"/>
    <x v="38"/>
    <s v="03L"/>
    <s v="E38000141"/>
    <s v="NHS South Yorkshire ICB - 03L"/>
    <x v="1"/>
    <s v="*"/>
  </r>
  <r>
    <s v="Feb"/>
    <s v="2024"/>
    <x v="9"/>
    <d v="2024-02-29T00:00:00"/>
    <s v="Y63"/>
    <s v="E40000012"/>
    <x v="6"/>
    <s v="QF7"/>
    <s v="E54000061"/>
    <x v="38"/>
    <s v="03L"/>
    <s v="E38000141"/>
    <s v="NHS South Yorkshire ICB - 03L"/>
    <x v="2"/>
    <n v="95"/>
  </r>
  <r>
    <s v="Feb"/>
    <s v="2024"/>
    <x v="9"/>
    <d v="2024-02-29T00:00:00"/>
    <s v="Y63"/>
    <s v="E40000012"/>
    <x v="6"/>
    <s v="QF7"/>
    <s v="E54000061"/>
    <x v="38"/>
    <s v="03L"/>
    <s v="E38000141"/>
    <s v="NHS South Yorkshire ICB - 03L"/>
    <x v="3"/>
    <n v="615"/>
  </r>
  <r>
    <s v="Feb"/>
    <s v="2024"/>
    <x v="9"/>
    <d v="2024-02-29T00:00:00"/>
    <s v="Y63"/>
    <s v="E40000012"/>
    <x v="6"/>
    <s v="QF7"/>
    <s v="E54000061"/>
    <x v="38"/>
    <s v="03L"/>
    <s v="E38000141"/>
    <s v="NHS South Yorkshire ICB - 03L"/>
    <x v="4"/>
    <n v="1355"/>
  </r>
  <r>
    <s v="Feb"/>
    <s v="2024"/>
    <x v="9"/>
    <d v="2024-02-29T00:00:00"/>
    <s v="Y63"/>
    <s v="E40000012"/>
    <x v="6"/>
    <s v="QF7"/>
    <s v="E54000061"/>
    <x v="38"/>
    <s v="03L"/>
    <s v="E38000141"/>
    <s v="NHS South Yorkshire ICB - 03L"/>
    <x v="5"/>
    <n v="830"/>
  </r>
  <r>
    <s v="Feb"/>
    <s v="2024"/>
    <x v="9"/>
    <d v="2024-02-29T00:00:00"/>
    <s v="Y63"/>
    <s v="E40000012"/>
    <x v="6"/>
    <s v="QF7"/>
    <s v="E54000061"/>
    <x v="38"/>
    <s v="03N"/>
    <s v="E38000146"/>
    <s v="NHS South Yorkshire ICB - 03N"/>
    <x v="0"/>
    <s v="*"/>
  </r>
  <r>
    <s v="Feb"/>
    <s v="2024"/>
    <x v="9"/>
    <d v="2024-02-29T00:00:00"/>
    <s v="Y63"/>
    <s v="E40000012"/>
    <x v="6"/>
    <s v="QF7"/>
    <s v="E54000061"/>
    <x v="38"/>
    <s v="03N"/>
    <s v="E38000146"/>
    <s v="NHS South Yorkshire ICB - 03N"/>
    <x v="1"/>
    <s v="*"/>
  </r>
  <r>
    <s v="Feb"/>
    <s v="2024"/>
    <x v="9"/>
    <d v="2024-02-29T00:00:00"/>
    <s v="Y63"/>
    <s v="E40000012"/>
    <x v="6"/>
    <s v="QF7"/>
    <s v="E54000061"/>
    <x v="38"/>
    <s v="03N"/>
    <s v="E38000146"/>
    <s v="NHS South Yorkshire ICB - 03N"/>
    <x v="2"/>
    <n v="580"/>
  </r>
  <r>
    <s v="Feb"/>
    <s v="2024"/>
    <x v="9"/>
    <d v="2024-02-29T00:00:00"/>
    <s v="Y63"/>
    <s v="E40000012"/>
    <x v="6"/>
    <s v="QF7"/>
    <s v="E54000061"/>
    <x v="38"/>
    <s v="03N"/>
    <s v="E38000146"/>
    <s v="NHS South Yorkshire ICB - 03N"/>
    <x v="3"/>
    <n v="2210"/>
  </r>
  <r>
    <s v="Feb"/>
    <s v="2024"/>
    <x v="9"/>
    <d v="2024-02-29T00:00:00"/>
    <s v="Y63"/>
    <s v="E40000012"/>
    <x v="6"/>
    <s v="QF7"/>
    <s v="E54000061"/>
    <x v="38"/>
    <s v="03N"/>
    <s v="E38000146"/>
    <s v="NHS South Yorkshire ICB - 03N"/>
    <x v="4"/>
    <n v="725"/>
  </r>
  <r>
    <s v="Feb"/>
    <s v="2024"/>
    <x v="9"/>
    <d v="2024-02-29T00:00:00"/>
    <s v="Y63"/>
    <s v="E40000012"/>
    <x v="6"/>
    <s v="QF7"/>
    <s v="E54000061"/>
    <x v="38"/>
    <s v="03N"/>
    <s v="E38000146"/>
    <s v="NHS South Yorkshire ICB - 03N"/>
    <x v="5"/>
    <n v="1245"/>
  </r>
  <r>
    <s v="Feb"/>
    <s v="2024"/>
    <x v="9"/>
    <d v="2024-02-29T00:00:00"/>
    <s v="Y63"/>
    <s v="E40000012"/>
    <x v="6"/>
    <s v="QHM"/>
    <s v="E54000050"/>
    <x v="39"/>
    <s v="00L"/>
    <s v="E38000130"/>
    <s v="NHS North East and North Cumbria ICB - 00L"/>
    <x v="0"/>
    <s v="*"/>
  </r>
  <r>
    <s v="Feb"/>
    <s v="2024"/>
    <x v="9"/>
    <d v="2024-02-29T00:00:00"/>
    <s v="Y63"/>
    <s v="E40000012"/>
    <x v="6"/>
    <s v="QHM"/>
    <s v="E54000050"/>
    <x v="39"/>
    <s v="00L"/>
    <s v="E38000130"/>
    <s v="NHS North East and North Cumbria ICB - 00L"/>
    <x v="1"/>
    <s v="*"/>
  </r>
  <r>
    <s v="Feb"/>
    <s v="2024"/>
    <x v="9"/>
    <d v="2024-02-29T00:00:00"/>
    <s v="Y63"/>
    <s v="E40000012"/>
    <x v="6"/>
    <s v="QHM"/>
    <s v="E54000050"/>
    <x v="39"/>
    <s v="00L"/>
    <s v="E38000130"/>
    <s v="NHS North East and North Cumbria ICB - 00L"/>
    <x v="2"/>
    <n v="160"/>
  </r>
  <r>
    <s v="Feb"/>
    <s v="2024"/>
    <x v="9"/>
    <d v="2024-02-29T00:00:00"/>
    <s v="Y63"/>
    <s v="E40000012"/>
    <x v="6"/>
    <s v="QHM"/>
    <s v="E54000050"/>
    <x v="39"/>
    <s v="00L"/>
    <s v="E38000130"/>
    <s v="NHS North East and North Cumbria ICB - 00L"/>
    <x v="3"/>
    <n v="1690"/>
  </r>
  <r>
    <s v="Feb"/>
    <s v="2024"/>
    <x v="9"/>
    <d v="2024-02-29T00:00:00"/>
    <s v="Y63"/>
    <s v="E40000012"/>
    <x v="6"/>
    <s v="QHM"/>
    <s v="E54000050"/>
    <x v="39"/>
    <s v="00L"/>
    <s v="E38000130"/>
    <s v="NHS North East and North Cumbria ICB - 00L"/>
    <x v="4"/>
    <n v="485"/>
  </r>
  <r>
    <s v="Feb"/>
    <s v="2024"/>
    <x v="9"/>
    <d v="2024-02-29T00:00:00"/>
    <s v="Y63"/>
    <s v="E40000012"/>
    <x v="6"/>
    <s v="QHM"/>
    <s v="E54000050"/>
    <x v="39"/>
    <s v="00L"/>
    <s v="E38000130"/>
    <s v="NHS North East and North Cumbria ICB - 00L"/>
    <x v="5"/>
    <n v="1225"/>
  </r>
  <r>
    <s v="Feb"/>
    <s v="2024"/>
    <x v="9"/>
    <d v="2024-02-29T00:00:00"/>
    <s v="Y63"/>
    <s v="E40000012"/>
    <x v="6"/>
    <s v="QHM"/>
    <s v="E54000050"/>
    <x v="39"/>
    <s v="00N"/>
    <s v="E38000163"/>
    <s v="NHS North East and North Cumbria ICB - 00N"/>
    <x v="0"/>
    <s v="*"/>
  </r>
  <r>
    <s v="Feb"/>
    <s v="2024"/>
    <x v="9"/>
    <d v="2024-02-29T00:00:00"/>
    <s v="Y63"/>
    <s v="E40000012"/>
    <x v="6"/>
    <s v="QHM"/>
    <s v="E54000050"/>
    <x v="39"/>
    <s v="00N"/>
    <s v="E38000163"/>
    <s v="NHS North East and North Cumbria ICB - 00N"/>
    <x v="1"/>
    <s v="*"/>
  </r>
  <r>
    <s v="Feb"/>
    <s v="2024"/>
    <x v="9"/>
    <d v="2024-02-29T00:00:00"/>
    <s v="Y63"/>
    <s v="E40000012"/>
    <x v="6"/>
    <s v="QHM"/>
    <s v="E54000050"/>
    <x v="39"/>
    <s v="00N"/>
    <s v="E38000163"/>
    <s v="NHS North East and North Cumbria ICB - 00N"/>
    <x v="2"/>
    <n v="15"/>
  </r>
  <r>
    <s v="Feb"/>
    <s v="2024"/>
    <x v="9"/>
    <d v="2024-02-29T00:00:00"/>
    <s v="Y63"/>
    <s v="E40000012"/>
    <x v="6"/>
    <s v="QHM"/>
    <s v="E54000050"/>
    <x v="39"/>
    <s v="00N"/>
    <s v="E38000163"/>
    <s v="NHS North East and North Cumbria ICB - 00N"/>
    <x v="3"/>
    <n v="725"/>
  </r>
  <r>
    <s v="Feb"/>
    <s v="2024"/>
    <x v="9"/>
    <d v="2024-02-29T00:00:00"/>
    <s v="Y63"/>
    <s v="E40000012"/>
    <x v="6"/>
    <s v="QHM"/>
    <s v="E54000050"/>
    <x v="39"/>
    <s v="00N"/>
    <s v="E38000163"/>
    <s v="NHS North East and North Cumbria ICB - 00N"/>
    <x v="4"/>
    <n v="205"/>
  </r>
  <r>
    <s v="Feb"/>
    <s v="2024"/>
    <x v="9"/>
    <d v="2024-02-29T00:00:00"/>
    <s v="Y63"/>
    <s v="E40000012"/>
    <x v="6"/>
    <s v="QHM"/>
    <s v="E54000050"/>
    <x v="39"/>
    <s v="00N"/>
    <s v="E38000163"/>
    <s v="NHS North East and North Cumbria ICB - 00N"/>
    <x v="5"/>
    <n v="585"/>
  </r>
  <r>
    <s v="Feb"/>
    <s v="2024"/>
    <x v="9"/>
    <d v="2024-02-29T00:00:00"/>
    <s v="Y63"/>
    <s v="E40000012"/>
    <x v="6"/>
    <s v="QHM"/>
    <s v="E54000050"/>
    <x v="39"/>
    <s v="00P"/>
    <s v="E38000176"/>
    <s v="NHS North East and North Cumbria ICB - 00P"/>
    <x v="0"/>
    <s v="*"/>
  </r>
  <r>
    <s v="Feb"/>
    <s v="2024"/>
    <x v="9"/>
    <d v="2024-02-29T00:00:00"/>
    <s v="Y63"/>
    <s v="E40000012"/>
    <x v="6"/>
    <s v="QHM"/>
    <s v="E54000050"/>
    <x v="39"/>
    <s v="00P"/>
    <s v="E38000176"/>
    <s v="NHS North East and North Cumbria ICB - 00P"/>
    <x v="1"/>
    <s v="*"/>
  </r>
  <r>
    <s v="Feb"/>
    <s v="2024"/>
    <x v="9"/>
    <d v="2024-02-29T00:00:00"/>
    <s v="Y63"/>
    <s v="E40000012"/>
    <x v="6"/>
    <s v="QHM"/>
    <s v="E54000050"/>
    <x v="39"/>
    <s v="00P"/>
    <s v="E38000176"/>
    <s v="NHS North East and North Cumbria ICB - 00P"/>
    <x v="2"/>
    <n v="95"/>
  </r>
  <r>
    <s v="Feb"/>
    <s v="2024"/>
    <x v="9"/>
    <d v="2024-02-29T00:00:00"/>
    <s v="Y63"/>
    <s v="E40000012"/>
    <x v="6"/>
    <s v="QHM"/>
    <s v="E54000050"/>
    <x v="39"/>
    <s v="00P"/>
    <s v="E38000176"/>
    <s v="NHS North East and North Cumbria ICB - 00P"/>
    <x v="3"/>
    <n v="755"/>
  </r>
  <r>
    <s v="Feb"/>
    <s v="2024"/>
    <x v="9"/>
    <d v="2024-02-29T00:00:00"/>
    <s v="Y63"/>
    <s v="E40000012"/>
    <x v="6"/>
    <s v="QHM"/>
    <s v="E54000050"/>
    <x v="39"/>
    <s v="00P"/>
    <s v="E38000176"/>
    <s v="NHS North East and North Cumbria ICB - 00P"/>
    <x v="4"/>
    <n v="500"/>
  </r>
  <r>
    <s v="Feb"/>
    <s v="2024"/>
    <x v="9"/>
    <d v="2024-02-29T00:00:00"/>
    <s v="Y63"/>
    <s v="E40000012"/>
    <x v="6"/>
    <s v="QHM"/>
    <s v="E54000050"/>
    <x v="39"/>
    <s v="00P"/>
    <s v="E38000176"/>
    <s v="NHS North East and North Cumbria ICB - 00P"/>
    <x v="5"/>
    <n v="1035"/>
  </r>
  <r>
    <s v="Feb"/>
    <s v="2024"/>
    <x v="9"/>
    <d v="2024-02-29T00:00:00"/>
    <s v="Y63"/>
    <s v="E40000012"/>
    <x v="6"/>
    <s v="QHM"/>
    <s v="E54000050"/>
    <x v="39"/>
    <s v="01H"/>
    <s v="E38000215"/>
    <s v="NHS North East and North Cumbria ICB - 01H"/>
    <x v="0"/>
    <s v="*"/>
  </r>
  <r>
    <s v="Feb"/>
    <s v="2024"/>
    <x v="9"/>
    <d v="2024-02-29T00:00:00"/>
    <s v="Y63"/>
    <s v="E40000012"/>
    <x v="6"/>
    <s v="QHM"/>
    <s v="E54000050"/>
    <x v="39"/>
    <s v="01H"/>
    <s v="E38000215"/>
    <s v="NHS North East and North Cumbria ICB - 01H"/>
    <x v="1"/>
    <s v="*"/>
  </r>
  <r>
    <s v="Feb"/>
    <s v="2024"/>
    <x v="9"/>
    <d v="2024-02-29T00:00:00"/>
    <s v="Y63"/>
    <s v="E40000012"/>
    <x v="6"/>
    <s v="QHM"/>
    <s v="E54000050"/>
    <x v="39"/>
    <s v="01H"/>
    <s v="E38000215"/>
    <s v="NHS North East and North Cumbria ICB - 01H"/>
    <x v="2"/>
    <n v="225"/>
  </r>
  <r>
    <s v="Feb"/>
    <s v="2024"/>
    <x v="9"/>
    <d v="2024-02-29T00:00:00"/>
    <s v="Y63"/>
    <s v="E40000012"/>
    <x v="6"/>
    <s v="QHM"/>
    <s v="E54000050"/>
    <x v="39"/>
    <s v="01H"/>
    <s v="E38000215"/>
    <s v="NHS North East and North Cumbria ICB - 01H"/>
    <x v="3"/>
    <n v="1385"/>
  </r>
  <r>
    <s v="Feb"/>
    <s v="2024"/>
    <x v="9"/>
    <d v="2024-02-29T00:00:00"/>
    <s v="Y63"/>
    <s v="E40000012"/>
    <x v="6"/>
    <s v="QHM"/>
    <s v="E54000050"/>
    <x v="39"/>
    <s v="01H"/>
    <s v="E38000215"/>
    <s v="NHS North East and North Cumbria ICB - 01H"/>
    <x v="4"/>
    <n v="560"/>
  </r>
  <r>
    <s v="Feb"/>
    <s v="2024"/>
    <x v="9"/>
    <d v="2024-02-29T00:00:00"/>
    <s v="Y63"/>
    <s v="E40000012"/>
    <x v="6"/>
    <s v="QHM"/>
    <s v="E54000050"/>
    <x v="39"/>
    <s v="01H"/>
    <s v="E38000215"/>
    <s v="NHS North East and North Cumbria ICB - 01H"/>
    <x v="5"/>
    <n v="770"/>
  </r>
  <r>
    <s v="Feb"/>
    <s v="2024"/>
    <x v="9"/>
    <d v="2024-02-29T00:00:00"/>
    <s v="Y63"/>
    <s v="E40000012"/>
    <x v="6"/>
    <s v="QHM"/>
    <s v="E54000050"/>
    <x v="39"/>
    <s v="13T"/>
    <s v="E38000212"/>
    <s v="NHS North East and North Cumbria ICB - 13T"/>
    <x v="0"/>
    <s v="*"/>
  </r>
  <r>
    <s v="Feb"/>
    <s v="2024"/>
    <x v="9"/>
    <d v="2024-02-29T00:00:00"/>
    <s v="Y63"/>
    <s v="E40000012"/>
    <x v="6"/>
    <s v="QHM"/>
    <s v="E54000050"/>
    <x v="39"/>
    <s v="13T"/>
    <s v="E38000212"/>
    <s v="NHS North East and North Cumbria ICB - 13T"/>
    <x v="1"/>
    <s v="*"/>
  </r>
  <r>
    <s v="Feb"/>
    <s v="2024"/>
    <x v="9"/>
    <d v="2024-02-29T00:00:00"/>
    <s v="Y63"/>
    <s v="E40000012"/>
    <x v="6"/>
    <s v="QHM"/>
    <s v="E54000050"/>
    <x v="39"/>
    <s v="13T"/>
    <s v="E38000212"/>
    <s v="NHS North East and North Cumbria ICB - 13T"/>
    <x v="2"/>
    <n v="420"/>
  </r>
  <r>
    <s v="Feb"/>
    <s v="2024"/>
    <x v="9"/>
    <d v="2024-02-29T00:00:00"/>
    <s v="Y63"/>
    <s v="E40000012"/>
    <x v="6"/>
    <s v="QHM"/>
    <s v="E54000050"/>
    <x v="39"/>
    <s v="13T"/>
    <s v="E38000212"/>
    <s v="NHS North East and North Cumbria ICB - 13T"/>
    <x v="3"/>
    <n v="2050"/>
  </r>
  <r>
    <s v="Feb"/>
    <s v="2024"/>
    <x v="9"/>
    <d v="2024-02-29T00:00:00"/>
    <s v="Y63"/>
    <s v="E40000012"/>
    <x v="6"/>
    <s v="QHM"/>
    <s v="E54000050"/>
    <x v="39"/>
    <s v="13T"/>
    <s v="E38000212"/>
    <s v="NHS North East and North Cumbria ICB - 13T"/>
    <x v="4"/>
    <n v="415"/>
  </r>
  <r>
    <s v="Feb"/>
    <s v="2024"/>
    <x v="9"/>
    <d v="2024-02-29T00:00:00"/>
    <s v="Y63"/>
    <s v="E40000012"/>
    <x v="6"/>
    <s v="QHM"/>
    <s v="E54000050"/>
    <x v="39"/>
    <s v="13T"/>
    <s v="E38000212"/>
    <s v="NHS North East and North Cumbria ICB - 13T"/>
    <x v="5"/>
    <n v="1340"/>
  </r>
  <r>
    <s v="Feb"/>
    <s v="2024"/>
    <x v="9"/>
    <d v="2024-02-29T00:00:00"/>
    <s v="Y63"/>
    <s v="E40000012"/>
    <x v="6"/>
    <s v="QHM"/>
    <s v="E54000050"/>
    <x v="39"/>
    <s v="16C"/>
    <s v="E38000247"/>
    <s v="NHS North East and North Cumbria ICB - 16C"/>
    <x v="0"/>
    <s v="*"/>
  </r>
  <r>
    <s v="Feb"/>
    <s v="2024"/>
    <x v="9"/>
    <d v="2024-02-29T00:00:00"/>
    <s v="Y63"/>
    <s v="E40000012"/>
    <x v="6"/>
    <s v="QHM"/>
    <s v="E54000050"/>
    <x v="39"/>
    <s v="16C"/>
    <s v="E38000247"/>
    <s v="NHS North East and North Cumbria ICB - 16C"/>
    <x v="1"/>
    <s v="*"/>
  </r>
  <r>
    <s v="Feb"/>
    <s v="2024"/>
    <x v="9"/>
    <d v="2024-02-29T00:00:00"/>
    <s v="Y63"/>
    <s v="E40000012"/>
    <x v="6"/>
    <s v="QHM"/>
    <s v="E54000050"/>
    <x v="39"/>
    <s v="16C"/>
    <s v="E38000247"/>
    <s v="NHS North East and North Cumbria ICB - 16C"/>
    <x v="2"/>
    <n v="565"/>
  </r>
  <r>
    <s v="Feb"/>
    <s v="2024"/>
    <x v="9"/>
    <d v="2024-02-29T00:00:00"/>
    <s v="Y63"/>
    <s v="E40000012"/>
    <x v="6"/>
    <s v="QHM"/>
    <s v="E54000050"/>
    <x v="39"/>
    <s v="16C"/>
    <s v="E38000247"/>
    <s v="NHS North East and North Cumbria ICB - 16C"/>
    <x v="3"/>
    <n v="1730"/>
  </r>
  <r>
    <s v="Feb"/>
    <s v="2024"/>
    <x v="9"/>
    <d v="2024-02-29T00:00:00"/>
    <s v="Y63"/>
    <s v="E40000012"/>
    <x v="6"/>
    <s v="QHM"/>
    <s v="E54000050"/>
    <x v="39"/>
    <s v="16C"/>
    <s v="E38000247"/>
    <s v="NHS North East and North Cumbria ICB - 16C"/>
    <x v="4"/>
    <n v="2075"/>
  </r>
  <r>
    <s v="Feb"/>
    <s v="2024"/>
    <x v="9"/>
    <d v="2024-02-29T00:00:00"/>
    <s v="Y63"/>
    <s v="E40000012"/>
    <x v="6"/>
    <s v="QHM"/>
    <s v="E54000050"/>
    <x v="39"/>
    <s v="16C"/>
    <s v="E38000247"/>
    <s v="NHS North East and North Cumbria ICB - 16C"/>
    <x v="5"/>
    <n v="2165"/>
  </r>
  <r>
    <s v="Feb"/>
    <s v="2024"/>
    <x v="9"/>
    <d v="2024-02-29T00:00:00"/>
    <s v="Y63"/>
    <s v="E40000012"/>
    <x v="6"/>
    <s v="QHM"/>
    <s v="E54000050"/>
    <x v="39"/>
    <s v="84H"/>
    <s v="E38000234"/>
    <s v="NHS North East and North Cumbria ICB - 84H"/>
    <x v="0"/>
    <s v="*"/>
  </r>
  <r>
    <s v="Feb"/>
    <s v="2024"/>
    <x v="9"/>
    <d v="2024-02-29T00:00:00"/>
    <s v="Y63"/>
    <s v="E40000012"/>
    <x v="6"/>
    <s v="QHM"/>
    <s v="E54000050"/>
    <x v="39"/>
    <s v="84H"/>
    <s v="E38000234"/>
    <s v="NHS North East and North Cumbria ICB - 84H"/>
    <x v="1"/>
    <s v="*"/>
  </r>
  <r>
    <s v="Feb"/>
    <s v="2024"/>
    <x v="9"/>
    <d v="2024-02-29T00:00:00"/>
    <s v="Y63"/>
    <s v="E40000012"/>
    <x v="6"/>
    <s v="QHM"/>
    <s v="E54000050"/>
    <x v="39"/>
    <s v="84H"/>
    <s v="E38000234"/>
    <s v="NHS North East and North Cumbria ICB - 84H"/>
    <x v="2"/>
    <n v="570"/>
  </r>
  <r>
    <s v="Feb"/>
    <s v="2024"/>
    <x v="9"/>
    <d v="2024-02-29T00:00:00"/>
    <s v="Y63"/>
    <s v="E40000012"/>
    <x v="6"/>
    <s v="QHM"/>
    <s v="E54000050"/>
    <x v="39"/>
    <s v="84H"/>
    <s v="E38000234"/>
    <s v="NHS North East and North Cumbria ICB - 84H"/>
    <x v="3"/>
    <n v="1460"/>
  </r>
  <r>
    <s v="Feb"/>
    <s v="2024"/>
    <x v="9"/>
    <d v="2024-02-29T00:00:00"/>
    <s v="Y63"/>
    <s v="E40000012"/>
    <x v="6"/>
    <s v="QHM"/>
    <s v="E54000050"/>
    <x v="39"/>
    <s v="84H"/>
    <s v="E38000234"/>
    <s v="NHS North East and North Cumbria ICB - 84H"/>
    <x v="4"/>
    <n v="1705"/>
  </r>
  <r>
    <s v="Feb"/>
    <s v="2024"/>
    <x v="9"/>
    <d v="2024-02-29T00:00:00"/>
    <s v="Y63"/>
    <s v="E40000012"/>
    <x v="6"/>
    <s v="QHM"/>
    <s v="E54000050"/>
    <x v="39"/>
    <s v="84H"/>
    <s v="E38000234"/>
    <s v="NHS North East and North Cumbria ICB - 84H"/>
    <x v="5"/>
    <n v="2020"/>
  </r>
  <r>
    <s v="Feb"/>
    <s v="2024"/>
    <x v="9"/>
    <d v="2024-02-29T00:00:00"/>
    <s v="Y63"/>
    <s v="E40000012"/>
    <x v="6"/>
    <s v="QHM"/>
    <s v="E54000050"/>
    <x v="39"/>
    <s v="99C"/>
    <s v="E38000127"/>
    <s v="NHS North East and North Cumbria ICB - 99C"/>
    <x v="0"/>
    <s v="*"/>
  </r>
  <r>
    <s v="Feb"/>
    <s v="2024"/>
    <x v="9"/>
    <d v="2024-02-29T00:00:00"/>
    <s v="Y63"/>
    <s v="E40000012"/>
    <x v="6"/>
    <s v="QHM"/>
    <s v="E54000050"/>
    <x v="39"/>
    <s v="99C"/>
    <s v="E38000127"/>
    <s v="NHS North East and North Cumbria ICB - 99C"/>
    <x v="1"/>
    <s v="*"/>
  </r>
  <r>
    <s v="Feb"/>
    <s v="2024"/>
    <x v="9"/>
    <d v="2024-02-29T00:00:00"/>
    <s v="Y63"/>
    <s v="E40000012"/>
    <x v="6"/>
    <s v="QHM"/>
    <s v="E54000050"/>
    <x v="39"/>
    <s v="99C"/>
    <s v="E38000127"/>
    <s v="NHS North East and North Cumbria ICB - 99C"/>
    <x v="2"/>
    <n v="150"/>
  </r>
  <r>
    <s v="Feb"/>
    <s v="2024"/>
    <x v="9"/>
    <d v="2024-02-29T00:00:00"/>
    <s v="Y63"/>
    <s v="E40000012"/>
    <x v="6"/>
    <s v="QHM"/>
    <s v="E54000050"/>
    <x v="39"/>
    <s v="99C"/>
    <s v="E38000127"/>
    <s v="NHS North East and North Cumbria ICB - 99C"/>
    <x v="3"/>
    <n v="955"/>
  </r>
  <r>
    <s v="Feb"/>
    <s v="2024"/>
    <x v="9"/>
    <d v="2024-02-29T00:00:00"/>
    <s v="Y63"/>
    <s v="E40000012"/>
    <x v="6"/>
    <s v="QHM"/>
    <s v="E54000050"/>
    <x v="39"/>
    <s v="99C"/>
    <s v="E38000127"/>
    <s v="NHS North East and North Cumbria ICB - 99C"/>
    <x v="4"/>
    <n v="335"/>
  </r>
  <r>
    <s v="Feb"/>
    <s v="2024"/>
    <x v="9"/>
    <d v="2024-02-29T00:00:00"/>
    <s v="Y63"/>
    <s v="E40000012"/>
    <x v="6"/>
    <s v="QHM"/>
    <s v="E54000050"/>
    <x v="39"/>
    <s v="99C"/>
    <s v="E38000127"/>
    <s v="NHS North East and North Cumbria ICB - 99C"/>
    <x v="5"/>
    <n v="675"/>
  </r>
  <r>
    <s v="Feb"/>
    <s v="2024"/>
    <x v="9"/>
    <d v="2024-02-29T00:00:00"/>
    <s v="Y63"/>
    <s v="E40000012"/>
    <x v="6"/>
    <s v="QOQ"/>
    <s v="E54000051"/>
    <x v="40"/>
    <s v="02Y"/>
    <s v="E38000052"/>
    <s v="NHS Humber and North Yorkshire ICB - 02Y"/>
    <x v="0"/>
    <s v="*"/>
  </r>
  <r>
    <s v="Feb"/>
    <s v="2024"/>
    <x v="9"/>
    <d v="2024-02-29T00:00:00"/>
    <s v="Y63"/>
    <s v="E40000012"/>
    <x v="6"/>
    <s v="QOQ"/>
    <s v="E54000051"/>
    <x v="40"/>
    <s v="02Y"/>
    <s v="E38000052"/>
    <s v="NHS Humber and North Yorkshire ICB - 02Y"/>
    <x v="1"/>
    <s v="*"/>
  </r>
  <r>
    <s v="Feb"/>
    <s v="2024"/>
    <x v="9"/>
    <d v="2024-02-29T00:00:00"/>
    <s v="Y63"/>
    <s v="E40000012"/>
    <x v="6"/>
    <s v="QOQ"/>
    <s v="E54000051"/>
    <x v="40"/>
    <s v="02Y"/>
    <s v="E38000052"/>
    <s v="NHS Humber and North Yorkshire ICB - 02Y"/>
    <x v="2"/>
    <n v="10"/>
  </r>
  <r>
    <s v="Feb"/>
    <s v="2024"/>
    <x v="9"/>
    <d v="2024-02-29T00:00:00"/>
    <s v="Y63"/>
    <s v="E40000012"/>
    <x v="6"/>
    <s v="QOQ"/>
    <s v="E54000051"/>
    <x v="40"/>
    <s v="02Y"/>
    <s v="E38000052"/>
    <s v="NHS Humber and North Yorkshire ICB - 02Y"/>
    <x v="3"/>
    <n v="1290"/>
  </r>
  <r>
    <s v="Feb"/>
    <s v="2024"/>
    <x v="9"/>
    <d v="2024-02-29T00:00:00"/>
    <s v="Y63"/>
    <s v="E40000012"/>
    <x v="6"/>
    <s v="QOQ"/>
    <s v="E54000051"/>
    <x v="40"/>
    <s v="02Y"/>
    <s v="E38000052"/>
    <s v="NHS Humber and North Yorkshire ICB - 02Y"/>
    <x v="4"/>
    <n v="465"/>
  </r>
  <r>
    <s v="Feb"/>
    <s v="2024"/>
    <x v="9"/>
    <d v="2024-02-29T00:00:00"/>
    <s v="Y63"/>
    <s v="E40000012"/>
    <x v="6"/>
    <s v="QOQ"/>
    <s v="E54000051"/>
    <x v="40"/>
    <s v="02Y"/>
    <s v="E38000052"/>
    <s v="NHS Humber and North Yorkshire ICB - 02Y"/>
    <x v="5"/>
    <n v="1520"/>
  </r>
  <r>
    <s v="Feb"/>
    <s v="2024"/>
    <x v="9"/>
    <d v="2024-02-29T00:00:00"/>
    <s v="Y63"/>
    <s v="E40000012"/>
    <x v="6"/>
    <s v="QOQ"/>
    <s v="E54000051"/>
    <x v="40"/>
    <s v="03F"/>
    <s v="E38000085"/>
    <s v="NHS Humber and North Yorkshire ICB - 03F"/>
    <x v="0"/>
    <s v="*"/>
  </r>
  <r>
    <s v="Feb"/>
    <s v="2024"/>
    <x v="9"/>
    <d v="2024-02-29T00:00:00"/>
    <s v="Y63"/>
    <s v="E40000012"/>
    <x v="6"/>
    <s v="QOQ"/>
    <s v="E54000051"/>
    <x v="40"/>
    <s v="03F"/>
    <s v="E38000085"/>
    <s v="NHS Humber and North Yorkshire ICB - 03F"/>
    <x v="1"/>
    <s v="*"/>
  </r>
  <r>
    <s v="Feb"/>
    <s v="2024"/>
    <x v="9"/>
    <d v="2024-02-29T00:00:00"/>
    <s v="Y63"/>
    <s v="E40000012"/>
    <x v="6"/>
    <s v="QOQ"/>
    <s v="E54000051"/>
    <x v="40"/>
    <s v="03F"/>
    <s v="E38000085"/>
    <s v="NHS Humber and North Yorkshire ICB - 03F"/>
    <x v="2"/>
    <n v="60"/>
  </r>
  <r>
    <s v="Feb"/>
    <s v="2024"/>
    <x v="9"/>
    <d v="2024-02-29T00:00:00"/>
    <s v="Y63"/>
    <s v="E40000012"/>
    <x v="6"/>
    <s v="QOQ"/>
    <s v="E54000051"/>
    <x v="40"/>
    <s v="03F"/>
    <s v="E38000085"/>
    <s v="NHS Humber and North Yorkshire ICB - 03F"/>
    <x v="3"/>
    <n v="625"/>
  </r>
  <r>
    <s v="Feb"/>
    <s v="2024"/>
    <x v="9"/>
    <d v="2024-02-29T00:00:00"/>
    <s v="Y63"/>
    <s v="E40000012"/>
    <x v="6"/>
    <s v="QOQ"/>
    <s v="E54000051"/>
    <x v="40"/>
    <s v="03F"/>
    <s v="E38000085"/>
    <s v="NHS Humber and North Yorkshire ICB - 03F"/>
    <x v="4"/>
    <n v="650"/>
  </r>
  <r>
    <s v="Feb"/>
    <s v="2024"/>
    <x v="9"/>
    <d v="2024-02-29T00:00:00"/>
    <s v="Y63"/>
    <s v="E40000012"/>
    <x v="6"/>
    <s v="QOQ"/>
    <s v="E54000051"/>
    <x v="40"/>
    <s v="03F"/>
    <s v="E38000085"/>
    <s v="NHS Humber and North Yorkshire ICB - 03F"/>
    <x v="5"/>
    <n v="720"/>
  </r>
  <r>
    <s v="Feb"/>
    <s v="2024"/>
    <x v="9"/>
    <d v="2024-02-29T00:00:00"/>
    <s v="Y63"/>
    <s v="E40000012"/>
    <x v="6"/>
    <s v="QOQ"/>
    <s v="E54000051"/>
    <x v="40"/>
    <s v="03H"/>
    <s v="E38000119"/>
    <s v="NHS Humber and North Yorkshire ICB - 03H"/>
    <x v="0"/>
    <s v="*"/>
  </r>
  <r>
    <s v="Feb"/>
    <s v="2024"/>
    <x v="9"/>
    <d v="2024-02-29T00:00:00"/>
    <s v="Y63"/>
    <s v="E40000012"/>
    <x v="6"/>
    <s v="QOQ"/>
    <s v="E54000051"/>
    <x v="40"/>
    <s v="03H"/>
    <s v="E38000119"/>
    <s v="NHS Humber and North Yorkshire ICB - 03H"/>
    <x v="1"/>
    <s v="*"/>
  </r>
  <r>
    <s v="Feb"/>
    <s v="2024"/>
    <x v="9"/>
    <d v="2024-02-29T00:00:00"/>
    <s v="Y63"/>
    <s v="E40000012"/>
    <x v="6"/>
    <s v="QOQ"/>
    <s v="E54000051"/>
    <x v="40"/>
    <s v="03H"/>
    <s v="E38000119"/>
    <s v="NHS Humber and North Yorkshire ICB - 03H"/>
    <x v="2"/>
    <n v="40"/>
  </r>
  <r>
    <s v="Feb"/>
    <s v="2024"/>
    <x v="9"/>
    <d v="2024-02-29T00:00:00"/>
    <s v="Y63"/>
    <s v="E40000012"/>
    <x v="6"/>
    <s v="QOQ"/>
    <s v="E54000051"/>
    <x v="40"/>
    <s v="03H"/>
    <s v="E38000119"/>
    <s v="NHS Humber and North Yorkshire ICB - 03H"/>
    <x v="3"/>
    <n v="505"/>
  </r>
  <r>
    <s v="Feb"/>
    <s v="2024"/>
    <x v="9"/>
    <d v="2024-02-29T00:00:00"/>
    <s v="Y63"/>
    <s v="E40000012"/>
    <x v="6"/>
    <s v="QOQ"/>
    <s v="E54000051"/>
    <x v="40"/>
    <s v="03H"/>
    <s v="E38000119"/>
    <s v="NHS Humber and North Yorkshire ICB - 03H"/>
    <x v="4"/>
    <n v="420"/>
  </r>
  <r>
    <s v="Feb"/>
    <s v="2024"/>
    <x v="9"/>
    <d v="2024-02-29T00:00:00"/>
    <s v="Y63"/>
    <s v="E40000012"/>
    <x v="6"/>
    <s v="QOQ"/>
    <s v="E54000051"/>
    <x v="40"/>
    <s v="03H"/>
    <s v="E38000119"/>
    <s v="NHS Humber and North Yorkshire ICB - 03H"/>
    <x v="5"/>
    <n v="525"/>
  </r>
  <r>
    <s v="Feb"/>
    <s v="2024"/>
    <x v="9"/>
    <d v="2024-02-29T00:00:00"/>
    <s v="Y63"/>
    <s v="E40000012"/>
    <x v="6"/>
    <s v="QOQ"/>
    <s v="E54000051"/>
    <x v="40"/>
    <s v="03K"/>
    <s v="E38000122"/>
    <s v="NHS Humber and North Yorkshire ICB - 03K"/>
    <x v="0"/>
    <s v="*"/>
  </r>
  <r>
    <s v="Feb"/>
    <s v="2024"/>
    <x v="9"/>
    <d v="2024-02-29T00:00:00"/>
    <s v="Y63"/>
    <s v="E40000012"/>
    <x v="6"/>
    <s v="QOQ"/>
    <s v="E54000051"/>
    <x v="40"/>
    <s v="03K"/>
    <s v="E38000122"/>
    <s v="NHS Humber and North Yorkshire ICB - 03K"/>
    <x v="1"/>
    <s v="*"/>
  </r>
  <r>
    <s v="Feb"/>
    <s v="2024"/>
    <x v="9"/>
    <d v="2024-02-29T00:00:00"/>
    <s v="Y63"/>
    <s v="E40000012"/>
    <x v="6"/>
    <s v="QOQ"/>
    <s v="E54000051"/>
    <x v="40"/>
    <s v="03K"/>
    <s v="E38000122"/>
    <s v="NHS Humber and North Yorkshire ICB - 03K"/>
    <x v="2"/>
    <n v="10"/>
  </r>
  <r>
    <s v="Feb"/>
    <s v="2024"/>
    <x v="9"/>
    <d v="2024-02-29T00:00:00"/>
    <s v="Y63"/>
    <s v="E40000012"/>
    <x v="6"/>
    <s v="QOQ"/>
    <s v="E54000051"/>
    <x v="40"/>
    <s v="03K"/>
    <s v="E38000122"/>
    <s v="NHS Humber and North Yorkshire ICB - 03K"/>
    <x v="3"/>
    <n v="235"/>
  </r>
  <r>
    <s v="Feb"/>
    <s v="2024"/>
    <x v="9"/>
    <d v="2024-02-29T00:00:00"/>
    <s v="Y63"/>
    <s v="E40000012"/>
    <x v="6"/>
    <s v="QOQ"/>
    <s v="E54000051"/>
    <x v="40"/>
    <s v="03K"/>
    <s v="E38000122"/>
    <s v="NHS Humber and North Yorkshire ICB - 03K"/>
    <x v="4"/>
    <n v="590"/>
  </r>
  <r>
    <s v="Feb"/>
    <s v="2024"/>
    <x v="9"/>
    <d v="2024-02-29T00:00:00"/>
    <s v="Y63"/>
    <s v="E40000012"/>
    <x v="6"/>
    <s v="QOQ"/>
    <s v="E54000051"/>
    <x v="40"/>
    <s v="03K"/>
    <s v="E38000122"/>
    <s v="NHS Humber and North Yorkshire ICB - 03K"/>
    <x v="5"/>
    <n v="675"/>
  </r>
  <r>
    <s v="Feb"/>
    <s v="2024"/>
    <x v="9"/>
    <d v="2024-02-29T00:00:00"/>
    <s v="Y63"/>
    <s v="E40000012"/>
    <x v="6"/>
    <s v="QOQ"/>
    <s v="E54000051"/>
    <x v="40"/>
    <s v="03Q"/>
    <s v="E38000188"/>
    <s v="NHS Humber and North Yorkshire ICB - 03Q"/>
    <x v="0"/>
    <s v="*"/>
  </r>
  <r>
    <s v="Feb"/>
    <s v="2024"/>
    <x v="9"/>
    <d v="2024-02-29T00:00:00"/>
    <s v="Y63"/>
    <s v="E40000012"/>
    <x v="6"/>
    <s v="QOQ"/>
    <s v="E54000051"/>
    <x v="40"/>
    <s v="03Q"/>
    <s v="E38000188"/>
    <s v="NHS Humber and North Yorkshire ICB - 03Q"/>
    <x v="1"/>
    <s v="*"/>
  </r>
  <r>
    <s v="Feb"/>
    <s v="2024"/>
    <x v="9"/>
    <d v="2024-02-29T00:00:00"/>
    <s v="Y63"/>
    <s v="E40000012"/>
    <x v="6"/>
    <s v="QOQ"/>
    <s v="E54000051"/>
    <x v="40"/>
    <s v="03Q"/>
    <s v="E38000188"/>
    <s v="NHS Humber and North Yorkshire ICB - 03Q"/>
    <x v="2"/>
    <n v="45"/>
  </r>
  <r>
    <s v="Feb"/>
    <s v="2024"/>
    <x v="9"/>
    <d v="2024-02-29T00:00:00"/>
    <s v="Y63"/>
    <s v="E40000012"/>
    <x v="6"/>
    <s v="QOQ"/>
    <s v="E54000051"/>
    <x v="40"/>
    <s v="03Q"/>
    <s v="E38000188"/>
    <s v="NHS Humber and North Yorkshire ICB - 03Q"/>
    <x v="3"/>
    <n v="775"/>
  </r>
  <r>
    <s v="Feb"/>
    <s v="2024"/>
    <x v="9"/>
    <d v="2024-02-29T00:00:00"/>
    <s v="Y63"/>
    <s v="E40000012"/>
    <x v="6"/>
    <s v="QOQ"/>
    <s v="E54000051"/>
    <x v="40"/>
    <s v="03Q"/>
    <s v="E38000188"/>
    <s v="NHS Humber and North Yorkshire ICB - 03Q"/>
    <x v="4"/>
    <n v="255"/>
  </r>
  <r>
    <s v="Feb"/>
    <s v="2024"/>
    <x v="9"/>
    <d v="2024-02-29T00:00:00"/>
    <s v="Y63"/>
    <s v="E40000012"/>
    <x v="6"/>
    <s v="QOQ"/>
    <s v="E54000051"/>
    <x v="40"/>
    <s v="03Q"/>
    <s v="E38000188"/>
    <s v="NHS Humber and North Yorkshire ICB - 03Q"/>
    <x v="5"/>
    <n v="655"/>
  </r>
  <r>
    <s v="Feb"/>
    <s v="2024"/>
    <x v="9"/>
    <d v="2024-02-29T00:00:00"/>
    <s v="Y63"/>
    <s v="E40000012"/>
    <x v="6"/>
    <s v="QOQ"/>
    <s v="E54000051"/>
    <x v="40"/>
    <s v="42D"/>
    <s v="E38000241"/>
    <s v="NHS Humber and North Yorkshire ICB - 42D"/>
    <x v="0"/>
    <s v="*"/>
  </r>
  <r>
    <s v="Feb"/>
    <s v="2024"/>
    <x v="9"/>
    <d v="2024-02-29T00:00:00"/>
    <s v="Y63"/>
    <s v="E40000012"/>
    <x v="6"/>
    <s v="QOQ"/>
    <s v="E54000051"/>
    <x v="40"/>
    <s v="42D"/>
    <s v="E38000241"/>
    <s v="NHS Humber and North Yorkshire ICB - 42D"/>
    <x v="1"/>
    <s v="*"/>
  </r>
  <r>
    <s v="Feb"/>
    <s v="2024"/>
    <x v="9"/>
    <d v="2024-02-29T00:00:00"/>
    <s v="Y63"/>
    <s v="E40000012"/>
    <x v="6"/>
    <s v="QOQ"/>
    <s v="E54000051"/>
    <x v="40"/>
    <s v="42D"/>
    <s v="E38000241"/>
    <s v="NHS Humber and North Yorkshire ICB - 42D"/>
    <x v="2"/>
    <n v="215"/>
  </r>
  <r>
    <s v="Feb"/>
    <s v="2024"/>
    <x v="9"/>
    <d v="2024-02-29T00:00:00"/>
    <s v="Y63"/>
    <s v="E40000012"/>
    <x v="6"/>
    <s v="QOQ"/>
    <s v="E54000051"/>
    <x v="40"/>
    <s v="42D"/>
    <s v="E38000241"/>
    <s v="NHS Humber and North Yorkshire ICB - 42D"/>
    <x v="3"/>
    <n v="2255"/>
  </r>
  <r>
    <s v="Feb"/>
    <s v="2024"/>
    <x v="9"/>
    <d v="2024-02-29T00:00:00"/>
    <s v="Y63"/>
    <s v="E40000012"/>
    <x v="6"/>
    <s v="QOQ"/>
    <s v="E54000051"/>
    <x v="40"/>
    <s v="42D"/>
    <s v="E38000241"/>
    <s v="NHS Humber and North Yorkshire ICB - 42D"/>
    <x v="4"/>
    <n v="1170"/>
  </r>
  <r>
    <s v="Feb"/>
    <s v="2024"/>
    <x v="9"/>
    <d v="2024-02-29T00:00:00"/>
    <s v="Y63"/>
    <s v="E40000012"/>
    <x v="6"/>
    <s v="QOQ"/>
    <s v="E54000051"/>
    <x v="40"/>
    <s v="42D"/>
    <s v="E38000241"/>
    <s v="NHS Humber and North Yorkshire ICB - 42D"/>
    <x v="5"/>
    <n v="1855"/>
  </r>
  <r>
    <s v="Feb"/>
    <s v="2024"/>
    <x v="9"/>
    <d v="2024-02-29T00:00:00"/>
    <s v="Y63"/>
    <s v="E40000012"/>
    <x v="6"/>
    <s v="QWO"/>
    <s v="E54000054"/>
    <x v="41"/>
    <s v="02T"/>
    <s v="E38000025"/>
    <s v="NHS West Yorkshire ICB - 02T"/>
    <x v="0"/>
    <s v="*"/>
  </r>
  <r>
    <s v="Feb"/>
    <s v="2024"/>
    <x v="9"/>
    <d v="2024-02-29T00:00:00"/>
    <s v="Y63"/>
    <s v="E40000012"/>
    <x v="6"/>
    <s v="QWO"/>
    <s v="E54000054"/>
    <x v="41"/>
    <s v="02T"/>
    <s v="E38000025"/>
    <s v="NHS West Yorkshire ICB - 02T"/>
    <x v="1"/>
    <s v="*"/>
  </r>
  <r>
    <s v="Feb"/>
    <s v="2024"/>
    <x v="9"/>
    <d v="2024-02-29T00:00:00"/>
    <s v="Y63"/>
    <s v="E40000012"/>
    <x v="6"/>
    <s v="QWO"/>
    <s v="E54000054"/>
    <x v="41"/>
    <s v="02T"/>
    <s v="E38000025"/>
    <s v="NHS West Yorkshire ICB - 02T"/>
    <x v="2"/>
    <n v="105"/>
  </r>
  <r>
    <s v="Feb"/>
    <s v="2024"/>
    <x v="9"/>
    <d v="2024-02-29T00:00:00"/>
    <s v="Y63"/>
    <s v="E40000012"/>
    <x v="6"/>
    <s v="QWO"/>
    <s v="E54000054"/>
    <x v="41"/>
    <s v="02T"/>
    <s v="E38000025"/>
    <s v="NHS West Yorkshire ICB - 02T"/>
    <x v="3"/>
    <n v="420"/>
  </r>
  <r>
    <s v="Feb"/>
    <s v="2024"/>
    <x v="9"/>
    <d v="2024-02-29T00:00:00"/>
    <s v="Y63"/>
    <s v="E40000012"/>
    <x v="6"/>
    <s v="QWO"/>
    <s v="E54000054"/>
    <x v="41"/>
    <s v="02T"/>
    <s v="E38000025"/>
    <s v="NHS West Yorkshire ICB - 02T"/>
    <x v="4"/>
    <n v="875"/>
  </r>
  <r>
    <s v="Feb"/>
    <s v="2024"/>
    <x v="9"/>
    <d v="2024-02-29T00:00:00"/>
    <s v="Y63"/>
    <s v="E40000012"/>
    <x v="6"/>
    <s v="QWO"/>
    <s v="E54000054"/>
    <x v="41"/>
    <s v="02T"/>
    <s v="E38000025"/>
    <s v="NHS West Yorkshire ICB - 02T"/>
    <x v="5"/>
    <n v="380"/>
  </r>
  <r>
    <s v="Feb"/>
    <s v="2024"/>
    <x v="9"/>
    <d v="2024-02-29T00:00:00"/>
    <s v="Y63"/>
    <s v="E40000012"/>
    <x v="6"/>
    <s v="QWO"/>
    <s v="E54000054"/>
    <x v="41"/>
    <s v="03R"/>
    <s v="E38000190"/>
    <s v="NHS West Yorkshire ICB - 03R"/>
    <x v="0"/>
    <s v="*"/>
  </r>
  <r>
    <s v="Feb"/>
    <s v="2024"/>
    <x v="9"/>
    <d v="2024-02-29T00:00:00"/>
    <s v="Y63"/>
    <s v="E40000012"/>
    <x v="6"/>
    <s v="QWO"/>
    <s v="E54000054"/>
    <x v="41"/>
    <s v="03R"/>
    <s v="E38000190"/>
    <s v="NHS West Yorkshire ICB - 03R"/>
    <x v="1"/>
    <s v="*"/>
  </r>
  <r>
    <s v="Feb"/>
    <s v="2024"/>
    <x v="9"/>
    <d v="2024-02-29T00:00:00"/>
    <s v="Y63"/>
    <s v="E40000012"/>
    <x v="6"/>
    <s v="QWO"/>
    <s v="E54000054"/>
    <x v="41"/>
    <s v="03R"/>
    <s v="E38000190"/>
    <s v="NHS West Yorkshire ICB - 03R"/>
    <x v="2"/>
    <n v="145"/>
  </r>
  <r>
    <s v="Feb"/>
    <s v="2024"/>
    <x v="9"/>
    <d v="2024-02-29T00:00:00"/>
    <s v="Y63"/>
    <s v="E40000012"/>
    <x v="6"/>
    <s v="QWO"/>
    <s v="E54000054"/>
    <x v="41"/>
    <s v="03R"/>
    <s v="E38000190"/>
    <s v="NHS West Yorkshire ICB - 03R"/>
    <x v="3"/>
    <n v="755"/>
  </r>
  <r>
    <s v="Feb"/>
    <s v="2024"/>
    <x v="9"/>
    <d v="2024-02-29T00:00:00"/>
    <s v="Y63"/>
    <s v="E40000012"/>
    <x v="6"/>
    <s v="QWO"/>
    <s v="E54000054"/>
    <x v="41"/>
    <s v="03R"/>
    <s v="E38000190"/>
    <s v="NHS West Yorkshire ICB - 03R"/>
    <x v="4"/>
    <n v="1115"/>
  </r>
  <r>
    <s v="Feb"/>
    <s v="2024"/>
    <x v="9"/>
    <d v="2024-02-29T00:00:00"/>
    <s v="Y63"/>
    <s v="E40000012"/>
    <x v="6"/>
    <s v="QWO"/>
    <s v="E54000054"/>
    <x v="41"/>
    <s v="03R"/>
    <s v="E38000190"/>
    <s v="NHS West Yorkshire ICB - 03R"/>
    <x v="5"/>
    <n v="1010"/>
  </r>
  <r>
    <s v="Feb"/>
    <s v="2024"/>
    <x v="9"/>
    <d v="2024-02-29T00:00:00"/>
    <s v="Y63"/>
    <s v="E40000012"/>
    <x v="6"/>
    <s v="QWO"/>
    <s v="E54000054"/>
    <x v="41"/>
    <s v="15F"/>
    <s v="E38000225"/>
    <s v="NHS West Yorkshire ICB - 15F"/>
    <x v="0"/>
    <s v="*"/>
  </r>
  <r>
    <s v="Feb"/>
    <s v="2024"/>
    <x v="9"/>
    <d v="2024-02-29T00:00:00"/>
    <s v="Y63"/>
    <s v="E40000012"/>
    <x v="6"/>
    <s v="QWO"/>
    <s v="E54000054"/>
    <x v="41"/>
    <s v="15F"/>
    <s v="E38000225"/>
    <s v="NHS West Yorkshire ICB - 15F"/>
    <x v="1"/>
    <s v="*"/>
  </r>
  <r>
    <s v="Feb"/>
    <s v="2024"/>
    <x v="9"/>
    <d v="2024-02-29T00:00:00"/>
    <s v="Y63"/>
    <s v="E40000012"/>
    <x v="6"/>
    <s v="QWO"/>
    <s v="E54000054"/>
    <x v="41"/>
    <s v="15F"/>
    <s v="E38000225"/>
    <s v="NHS West Yorkshire ICB - 15F"/>
    <x v="2"/>
    <n v="500"/>
  </r>
  <r>
    <s v="Feb"/>
    <s v="2024"/>
    <x v="9"/>
    <d v="2024-02-29T00:00:00"/>
    <s v="Y63"/>
    <s v="E40000012"/>
    <x v="6"/>
    <s v="QWO"/>
    <s v="E54000054"/>
    <x v="41"/>
    <s v="15F"/>
    <s v="E38000225"/>
    <s v="NHS West Yorkshire ICB - 15F"/>
    <x v="3"/>
    <n v="2090"/>
  </r>
  <r>
    <s v="Feb"/>
    <s v="2024"/>
    <x v="9"/>
    <d v="2024-02-29T00:00:00"/>
    <s v="Y63"/>
    <s v="E40000012"/>
    <x v="6"/>
    <s v="QWO"/>
    <s v="E54000054"/>
    <x v="41"/>
    <s v="15F"/>
    <s v="E38000225"/>
    <s v="NHS West Yorkshire ICB - 15F"/>
    <x v="4"/>
    <n v="2315"/>
  </r>
  <r>
    <s v="Feb"/>
    <s v="2024"/>
    <x v="9"/>
    <d v="2024-02-29T00:00:00"/>
    <s v="Y63"/>
    <s v="E40000012"/>
    <x v="6"/>
    <s v="QWO"/>
    <s v="E54000054"/>
    <x v="41"/>
    <s v="15F"/>
    <s v="E38000225"/>
    <s v="NHS West Yorkshire ICB - 15F"/>
    <x v="5"/>
    <n v="1710"/>
  </r>
  <r>
    <s v="Feb"/>
    <s v="2024"/>
    <x v="9"/>
    <d v="2024-02-29T00:00:00"/>
    <s v="Y63"/>
    <s v="E40000012"/>
    <x v="6"/>
    <s v="QWO"/>
    <s v="E54000054"/>
    <x v="41"/>
    <s v="36J"/>
    <s v="E38000232"/>
    <s v="NHS West Yorkshire ICB - 36J"/>
    <x v="0"/>
    <s v="*"/>
  </r>
  <r>
    <s v="Feb"/>
    <s v="2024"/>
    <x v="9"/>
    <d v="2024-02-29T00:00:00"/>
    <s v="Y63"/>
    <s v="E40000012"/>
    <x v="6"/>
    <s v="QWO"/>
    <s v="E54000054"/>
    <x v="41"/>
    <s v="36J"/>
    <s v="E38000232"/>
    <s v="NHS West Yorkshire ICB - 36J"/>
    <x v="1"/>
    <s v="*"/>
  </r>
  <r>
    <s v="Feb"/>
    <s v="2024"/>
    <x v="9"/>
    <d v="2024-02-29T00:00:00"/>
    <s v="Y63"/>
    <s v="E40000012"/>
    <x v="6"/>
    <s v="QWO"/>
    <s v="E54000054"/>
    <x v="41"/>
    <s v="36J"/>
    <s v="E38000232"/>
    <s v="NHS West Yorkshire ICB - 36J"/>
    <x v="2"/>
    <n v="765"/>
  </r>
  <r>
    <s v="Feb"/>
    <s v="2024"/>
    <x v="9"/>
    <d v="2024-02-29T00:00:00"/>
    <s v="Y63"/>
    <s v="E40000012"/>
    <x v="6"/>
    <s v="QWO"/>
    <s v="E54000054"/>
    <x v="41"/>
    <s v="36J"/>
    <s v="E38000232"/>
    <s v="NHS West Yorkshire ICB - 36J"/>
    <x v="3"/>
    <n v="1130"/>
  </r>
  <r>
    <s v="Feb"/>
    <s v="2024"/>
    <x v="9"/>
    <d v="2024-02-29T00:00:00"/>
    <s v="Y63"/>
    <s v="E40000012"/>
    <x v="6"/>
    <s v="QWO"/>
    <s v="E54000054"/>
    <x v="41"/>
    <s v="36J"/>
    <s v="E38000232"/>
    <s v="NHS West Yorkshire ICB - 36J"/>
    <x v="4"/>
    <n v="1855"/>
  </r>
  <r>
    <s v="Feb"/>
    <s v="2024"/>
    <x v="9"/>
    <d v="2024-02-29T00:00:00"/>
    <s v="Y63"/>
    <s v="E40000012"/>
    <x v="6"/>
    <s v="QWO"/>
    <s v="E54000054"/>
    <x v="41"/>
    <s v="36J"/>
    <s v="E38000232"/>
    <s v="NHS West Yorkshire ICB - 36J"/>
    <x v="5"/>
    <n v="1655"/>
  </r>
  <r>
    <s v="Feb"/>
    <s v="2024"/>
    <x v="9"/>
    <d v="2024-02-29T00:00:00"/>
    <s v="Y63"/>
    <s v="E40000012"/>
    <x v="6"/>
    <s v="QWO"/>
    <s v="E54000054"/>
    <x v="41"/>
    <s v="X2C4Y"/>
    <s v="E38000254"/>
    <s v="NHS West Yorkshire ICB - X2C4Y"/>
    <x v="0"/>
    <s v="*"/>
  </r>
  <r>
    <s v="Feb"/>
    <s v="2024"/>
    <x v="9"/>
    <d v="2024-02-29T00:00:00"/>
    <s v="Y63"/>
    <s v="E40000012"/>
    <x v="6"/>
    <s v="QWO"/>
    <s v="E54000054"/>
    <x v="41"/>
    <s v="X2C4Y"/>
    <s v="E38000254"/>
    <s v="NHS West Yorkshire ICB - X2C4Y"/>
    <x v="1"/>
    <s v="*"/>
  </r>
  <r>
    <s v="Feb"/>
    <s v="2024"/>
    <x v="9"/>
    <d v="2024-02-29T00:00:00"/>
    <s v="Y63"/>
    <s v="E40000012"/>
    <x v="6"/>
    <s v="QWO"/>
    <s v="E54000054"/>
    <x v="41"/>
    <s v="X2C4Y"/>
    <s v="E38000254"/>
    <s v="NHS West Yorkshire ICB - X2C4Y"/>
    <x v="2"/>
    <n v="430"/>
  </r>
  <r>
    <s v="Feb"/>
    <s v="2024"/>
    <x v="9"/>
    <d v="2024-02-29T00:00:00"/>
    <s v="Y63"/>
    <s v="E40000012"/>
    <x v="6"/>
    <s v="QWO"/>
    <s v="E54000054"/>
    <x v="41"/>
    <s v="X2C4Y"/>
    <s v="E38000254"/>
    <s v="NHS West Yorkshire ICB - X2C4Y"/>
    <x v="3"/>
    <n v="965"/>
  </r>
  <r>
    <s v="Feb"/>
    <s v="2024"/>
    <x v="9"/>
    <d v="2024-02-29T00:00:00"/>
    <s v="Y63"/>
    <s v="E40000012"/>
    <x v="6"/>
    <s v="QWO"/>
    <s v="E54000054"/>
    <x v="41"/>
    <s v="X2C4Y"/>
    <s v="E38000254"/>
    <s v="NHS West Yorkshire ICB - X2C4Y"/>
    <x v="4"/>
    <n v="1100"/>
  </r>
  <r>
    <s v="Feb"/>
    <s v="2024"/>
    <x v="9"/>
    <d v="2024-02-29T00:00:00"/>
    <s v="Y63"/>
    <s v="E40000012"/>
    <x v="6"/>
    <s v="QWO"/>
    <s v="E54000054"/>
    <x v="41"/>
    <s v="X2C4Y"/>
    <s v="E38000254"/>
    <s v="NHS West Yorkshire ICB - X2C4Y"/>
    <x v="5"/>
    <n v="990"/>
  </r>
  <r>
    <s v="Jan"/>
    <s v="2024"/>
    <x v="10"/>
    <d v="2024-01-31T00:00:00"/>
    <s v="Y56"/>
    <s v="E40000003"/>
    <x v="0"/>
    <s v="QKK"/>
    <s v="E54000030"/>
    <x v="0"/>
    <s v="72Q"/>
    <s v="E38000244"/>
    <s v="NHS South East London ICB - 72Q"/>
    <x v="0"/>
    <s v="*"/>
  </r>
  <r>
    <s v="Jan"/>
    <s v="2024"/>
    <x v="10"/>
    <d v="2024-01-31T00:00:00"/>
    <s v="Y56"/>
    <s v="E40000003"/>
    <x v="0"/>
    <s v="QKK"/>
    <s v="E54000030"/>
    <x v="0"/>
    <s v="72Q"/>
    <s v="E38000244"/>
    <s v="NHS South East London ICB - 72Q"/>
    <x v="1"/>
    <s v="*"/>
  </r>
  <r>
    <s v="Jan"/>
    <s v="2024"/>
    <x v="10"/>
    <d v="2024-01-31T00:00:00"/>
    <s v="Y56"/>
    <s v="E40000003"/>
    <x v="0"/>
    <s v="QKK"/>
    <s v="E54000030"/>
    <x v="0"/>
    <s v="72Q"/>
    <s v="E38000244"/>
    <s v="NHS South East London ICB - 72Q"/>
    <x v="2"/>
    <n v="785"/>
  </r>
  <r>
    <s v="Jan"/>
    <s v="2024"/>
    <x v="10"/>
    <d v="2024-01-31T00:00:00"/>
    <s v="Y56"/>
    <s v="E40000003"/>
    <x v="0"/>
    <s v="QKK"/>
    <s v="E54000030"/>
    <x v="0"/>
    <s v="72Q"/>
    <s v="E38000244"/>
    <s v="NHS South East London ICB - 72Q"/>
    <x v="3"/>
    <n v="6750"/>
  </r>
  <r>
    <s v="Jan"/>
    <s v="2024"/>
    <x v="10"/>
    <d v="2024-01-31T00:00:00"/>
    <s v="Y56"/>
    <s v="E40000003"/>
    <x v="0"/>
    <s v="QKK"/>
    <s v="E54000030"/>
    <x v="0"/>
    <s v="72Q"/>
    <s v="E38000244"/>
    <s v="NHS South East London ICB - 72Q"/>
    <x v="4"/>
    <n v="1470"/>
  </r>
  <r>
    <s v="Jan"/>
    <s v="2024"/>
    <x v="10"/>
    <d v="2024-01-31T00:00:00"/>
    <s v="Y56"/>
    <s v="E40000003"/>
    <x v="0"/>
    <s v="QKK"/>
    <s v="E54000030"/>
    <x v="0"/>
    <s v="72Q"/>
    <s v="E38000244"/>
    <s v="NHS South East London ICB - 72Q"/>
    <x v="5"/>
    <n v="1885"/>
  </r>
  <r>
    <s v="Jan"/>
    <s v="2024"/>
    <x v="10"/>
    <d v="2024-01-31T00:00:00"/>
    <s v="Y56"/>
    <s v="E40000003"/>
    <x v="0"/>
    <s v="QMF"/>
    <s v="E54000029"/>
    <x v="1"/>
    <s v="A3A8R"/>
    <s v="E38000255"/>
    <s v="NHS North East London ICB - A3A8R"/>
    <x v="0"/>
    <s v="*"/>
  </r>
  <r>
    <s v="Jan"/>
    <s v="2024"/>
    <x v="10"/>
    <d v="2024-01-31T00:00:00"/>
    <s v="Y56"/>
    <s v="E40000003"/>
    <x v="0"/>
    <s v="QMF"/>
    <s v="E54000029"/>
    <x v="1"/>
    <s v="A3A8R"/>
    <s v="E38000255"/>
    <s v="NHS North East London ICB - A3A8R"/>
    <x v="1"/>
    <s v="*"/>
  </r>
  <r>
    <s v="Jan"/>
    <s v="2024"/>
    <x v="10"/>
    <d v="2024-01-31T00:00:00"/>
    <s v="Y56"/>
    <s v="E40000003"/>
    <x v="0"/>
    <s v="QMF"/>
    <s v="E54000029"/>
    <x v="1"/>
    <s v="A3A8R"/>
    <s v="E38000255"/>
    <s v="NHS North East London ICB - A3A8R"/>
    <x v="2"/>
    <n v="1065"/>
  </r>
  <r>
    <s v="Jan"/>
    <s v="2024"/>
    <x v="10"/>
    <d v="2024-01-31T00:00:00"/>
    <s v="Y56"/>
    <s v="E40000003"/>
    <x v="0"/>
    <s v="QMF"/>
    <s v="E54000029"/>
    <x v="1"/>
    <s v="A3A8R"/>
    <s v="E38000255"/>
    <s v="NHS North East London ICB - A3A8R"/>
    <x v="3"/>
    <n v="4295"/>
  </r>
  <r>
    <s v="Jan"/>
    <s v="2024"/>
    <x v="10"/>
    <d v="2024-01-31T00:00:00"/>
    <s v="Y56"/>
    <s v="E40000003"/>
    <x v="0"/>
    <s v="QMF"/>
    <s v="E54000029"/>
    <x v="1"/>
    <s v="A3A8R"/>
    <s v="E38000255"/>
    <s v="NHS North East London ICB - A3A8R"/>
    <x v="4"/>
    <n v="1885"/>
  </r>
  <r>
    <s v="Jan"/>
    <s v="2024"/>
    <x v="10"/>
    <d v="2024-01-31T00:00:00"/>
    <s v="Y56"/>
    <s v="E40000003"/>
    <x v="0"/>
    <s v="QMF"/>
    <s v="E54000029"/>
    <x v="1"/>
    <s v="A3A8R"/>
    <s v="E38000255"/>
    <s v="NHS North East London ICB - A3A8R"/>
    <x v="5"/>
    <n v="1175"/>
  </r>
  <r>
    <s v="Jan"/>
    <s v="2024"/>
    <x v="10"/>
    <d v="2024-01-31T00:00:00"/>
    <s v="Y56"/>
    <s v="E40000003"/>
    <x v="0"/>
    <s v="QMJ"/>
    <s v="E54000028"/>
    <x v="2"/>
    <s v="93C"/>
    <s v="E38000240"/>
    <s v="NHS North Central London ICB - 93C"/>
    <x v="0"/>
    <s v="*"/>
  </r>
  <r>
    <s v="Jan"/>
    <s v="2024"/>
    <x v="10"/>
    <d v="2024-01-31T00:00:00"/>
    <s v="Y56"/>
    <s v="E40000003"/>
    <x v="0"/>
    <s v="QMJ"/>
    <s v="E54000028"/>
    <x v="2"/>
    <s v="93C"/>
    <s v="E38000240"/>
    <s v="NHS North Central London ICB - 93C"/>
    <x v="1"/>
    <s v="*"/>
  </r>
  <r>
    <s v="Jan"/>
    <s v="2024"/>
    <x v="10"/>
    <d v="2024-01-31T00:00:00"/>
    <s v="Y56"/>
    <s v="E40000003"/>
    <x v="0"/>
    <s v="QMJ"/>
    <s v="E54000028"/>
    <x v="2"/>
    <s v="93C"/>
    <s v="E38000240"/>
    <s v="NHS North Central London ICB - 93C"/>
    <x v="2"/>
    <n v="420"/>
  </r>
  <r>
    <s v="Jan"/>
    <s v="2024"/>
    <x v="10"/>
    <d v="2024-01-31T00:00:00"/>
    <s v="Y56"/>
    <s v="E40000003"/>
    <x v="0"/>
    <s v="QMJ"/>
    <s v="E54000028"/>
    <x v="2"/>
    <s v="93C"/>
    <s v="E38000240"/>
    <s v="NHS North Central London ICB - 93C"/>
    <x v="3"/>
    <n v="5235"/>
  </r>
  <r>
    <s v="Jan"/>
    <s v="2024"/>
    <x v="10"/>
    <d v="2024-01-31T00:00:00"/>
    <s v="Y56"/>
    <s v="E40000003"/>
    <x v="0"/>
    <s v="QMJ"/>
    <s v="E54000028"/>
    <x v="2"/>
    <s v="93C"/>
    <s v="E38000240"/>
    <s v="NHS North Central London ICB - 93C"/>
    <x v="4"/>
    <n v="1370"/>
  </r>
  <r>
    <s v="Jan"/>
    <s v="2024"/>
    <x v="10"/>
    <d v="2024-01-31T00:00:00"/>
    <s v="Y56"/>
    <s v="E40000003"/>
    <x v="0"/>
    <s v="QMJ"/>
    <s v="E54000028"/>
    <x v="2"/>
    <s v="93C"/>
    <s v="E38000240"/>
    <s v="NHS North Central London ICB - 93C"/>
    <x v="5"/>
    <n v="1710"/>
  </r>
  <r>
    <s v="Jan"/>
    <s v="2024"/>
    <x v="10"/>
    <d v="2024-01-31T00:00:00"/>
    <s v="Y56"/>
    <s v="E40000003"/>
    <x v="0"/>
    <s v="QRV"/>
    <s v="E54000027"/>
    <x v="3"/>
    <s v="W2U3Z"/>
    <s v="E38000256"/>
    <s v="NHS North West London ICB - W2U3Z"/>
    <x v="0"/>
    <s v="*"/>
  </r>
  <r>
    <s v="Jan"/>
    <s v="2024"/>
    <x v="10"/>
    <d v="2024-01-31T00:00:00"/>
    <s v="Y56"/>
    <s v="E40000003"/>
    <x v="0"/>
    <s v="QRV"/>
    <s v="E54000027"/>
    <x v="3"/>
    <s v="W2U3Z"/>
    <s v="E38000256"/>
    <s v="NHS North West London ICB - W2U3Z"/>
    <x v="1"/>
    <s v="*"/>
  </r>
  <r>
    <s v="Jan"/>
    <s v="2024"/>
    <x v="10"/>
    <d v="2024-01-31T00:00:00"/>
    <s v="Y56"/>
    <s v="E40000003"/>
    <x v="0"/>
    <s v="QRV"/>
    <s v="E54000027"/>
    <x v="3"/>
    <s v="W2U3Z"/>
    <s v="E38000256"/>
    <s v="NHS North West London ICB - W2U3Z"/>
    <x v="2"/>
    <n v="1135"/>
  </r>
  <r>
    <s v="Jan"/>
    <s v="2024"/>
    <x v="10"/>
    <d v="2024-01-31T00:00:00"/>
    <s v="Y56"/>
    <s v="E40000003"/>
    <x v="0"/>
    <s v="QRV"/>
    <s v="E54000027"/>
    <x v="3"/>
    <s v="W2U3Z"/>
    <s v="E38000256"/>
    <s v="NHS North West London ICB - W2U3Z"/>
    <x v="3"/>
    <n v="4325"/>
  </r>
  <r>
    <s v="Jan"/>
    <s v="2024"/>
    <x v="10"/>
    <d v="2024-01-31T00:00:00"/>
    <s v="Y56"/>
    <s v="E40000003"/>
    <x v="0"/>
    <s v="QRV"/>
    <s v="E54000027"/>
    <x v="3"/>
    <s v="W2U3Z"/>
    <s v="E38000256"/>
    <s v="NHS North West London ICB - W2U3Z"/>
    <x v="4"/>
    <n v="5835"/>
  </r>
  <r>
    <s v="Jan"/>
    <s v="2024"/>
    <x v="10"/>
    <d v="2024-01-31T00:00:00"/>
    <s v="Y56"/>
    <s v="E40000003"/>
    <x v="0"/>
    <s v="QRV"/>
    <s v="E54000027"/>
    <x v="3"/>
    <s v="W2U3Z"/>
    <s v="E38000256"/>
    <s v="NHS North West London ICB - W2U3Z"/>
    <x v="5"/>
    <n v="1405"/>
  </r>
  <r>
    <s v="Jan"/>
    <s v="2024"/>
    <x v="10"/>
    <d v="2024-01-31T00:00:00"/>
    <s v="Y56"/>
    <s v="E40000003"/>
    <x v="0"/>
    <s v="QWE"/>
    <s v="E54000031"/>
    <x v="4"/>
    <s v="36L"/>
    <s v="E38000245"/>
    <s v="NHS South West London ICB - 36L"/>
    <x v="0"/>
    <s v="*"/>
  </r>
  <r>
    <s v="Jan"/>
    <s v="2024"/>
    <x v="10"/>
    <d v="2024-01-31T00:00:00"/>
    <s v="Y56"/>
    <s v="E40000003"/>
    <x v="0"/>
    <s v="QWE"/>
    <s v="E54000031"/>
    <x v="4"/>
    <s v="36L"/>
    <s v="E38000245"/>
    <s v="NHS South West London ICB - 36L"/>
    <x v="1"/>
    <s v="*"/>
  </r>
  <r>
    <s v="Jan"/>
    <s v="2024"/>
    <x v="10"/>
    <d v="2024-01-31T00:00:00"/>
    <s v="Y56"/>
    <s v="E40000003"/>
    <x v="0"/>
    <s v="QWE"/>
    <s v="E54000031"/>
    <x v="4"/>
    <s v="36L"/>
    <s v="E38000245"/>
    <s v="NHS South West London ICB - 36L"/>
    <x v="2"/>
    <n v="1195"/>
  </r>
  <r>
    <s v="Jan"/>
    <s v="2024"/>
    <x v="10"/>
    <d v="2024-01-31T00:00:00"/>
    <s v="Y56"/>
    <s v="E40000003"/>
    <x v="0"/>
    <s v="QWE"/>
    <s v="E54000031"/>
    <x v="4"/>
    <s v="36L"/>
    <s v="E38000245"/>
    <s v="NHS South West London ICB - 36L"/>
    <x v="3"/>
    <n v="6270"/>
  </r>
  <r>
    <s v="Jan"/>
    <s v="2024"/>
    <x v="10"/>
    <d v="2024-01-31T00:00:00"/>
    <s v="Y56"/>
    <s v="E40000003"/>
    <x v="0"/>
    <s v="QWE"/>
    <s v="E54000031"/>
    <x v="4"/>
    <s v="36L"/>
    <s v="E38000245"/>
    <s v="NHS South West London ICB - 36L"/>
    <x v="4"/>
    <n v="1155"/>
  </r>
  <r>
    <s v="Jan"/>
    <s v="2024"/>
    <x v="10"/>
    <d v="2024-01-31T00:00:00"/>
    <s v="Y56"/>
    <s v="E40000003"/>
    <x v="0"/>
    <s v="QWE"/>
    <s v="E54000031"/>
    <x v="4"/>
    <s v="36L"/>
    <s v="E38000245"/>
    <s v="NHS South West London ICB - 36L"/>
    <x v="5"/>
    <n v="1960"/>
  </r>
  <r>
    <s v="Jan"/>
    <s v="2024"/>
    <x v="10"/>
    <d v="2024-01-31T00:00:00"/>
    <s v="Y58"/>
    <s v="E40000006"/>
    <x v="1"/>
    <s v="QJK"/>
    <s v="E54000037"/>
    <x v="5"/>
    <s v="15N"/>
    <s v="E38000230"/>
    <s v="NHS Devon ICB - 15N"/>
    <x v="0"/>
    <s v="*"/>
  </r>
  <r>
    <s v="Jan"/>
    <s v="2024"/>
    <x v="10"/>
    <d v="2024-01-31T00:00:00"/>
    <s v="Y58"/>
    <s v="E40000006"/>
    <x v="1"/>
    <s v="QJK"/>
    <s v="E54000037"/>
    <x v="5"/>
    <s v="15N"/>
    <s v="E38000230"/>
    <s v="NHS Devon ICB - 15N"/>
    <x v="1"/>
    <s v="*"/>
  </r>
  <r>
    <s v="Jan"/>
    <s v="2024"/>
    <x v="10"/>
    <d v="2024-01-31T00:00:00"/>
    <s v="Y58"/>
    <s v="E40000006"/>
    <x v="1"/>
    <s v="QJK"/>
    <s v="E54000037"/>
    <x v="5"/>
    <s v="15N"/>
    <s v="E38000230"/>
    <s v="NHS Devon ICB - 15N"/>
    <x v="2"/>
    <n v="415"/>
  </r>
  <r>
    <s v="Jan"/>
    <s v="2024"/>
    <x v="10"/>
    <d v="2024-01-31T00:00:00"/>
    <s v="Y58"/>
    <s v="E40000006"/>
    <x v="1"/>
    <s v="QJK"/>
    <s v="E54000037"/>
    <x v="5"/>
    <s v="15N"/>
    <s v="E38000230"/>
    <s v="NHS Devon ICB - 15N"/>
    <x v="3"/>
    <n v="5585"/>
  </r>
  <r>
    <s v="Jan"/>
    <s v="2024"/>
    <x v="10"/>
    <d v="2024-01-31T00:00:00"/>
    <s v="Y58"/>
    <s v="E40000006"/>
    <x v="1"/>
    <s v="QJK"/>
    <s v="E54000037"/>
    <x v="5"/>
    <s v="15N"/>
    <s v="E38000230"/>
    <s v="NHS Devon ICB - 15N"/>
    <x v="4"/>
    <n v="1910"/>
  </r>
  <r>
    <s v="Jan"/>
    <s v="2024"/>
    <x v="10"/>
    <d v="2024-01-31T00:00:00"/>
    <s v="Y58"/>
    <s v="E40000006"/>
    <x v="1"/>
    <s v="QJK"/>
    <s v="E54000037"/>
    <x v="5"/>
    <s v="15N"/>
    <s v="E38000230"/>
    <s v="NHS Devon ICB - 15N"/>
    <x v="5"/>
    <n v="4260"/>
  </r>
  <r>
    <s v="Jan"/>
    <s v="2024"/>
    <x v="10"/>
    <d v="2024-01-31T00:00:00"/>
    <s v="Y58"/>
    <s v="E40000006"/>
    <x v="1"/>
    <s v="QOX"/>
    <s v="E54000040"/>
    <x v="6"/>
    <s v="92G"/>
    <s v="E38000231"/>
    <s v="NHS Bath and North East Somerset, Swindon and Wiltshire ICB - 92G"/>
    <x v="0"/>
    <s v="*"/>
  </r>
  <r>
    <s v="Jan"/>
    <s v="2024"/>
    <x v="10"/>
    <d v="2024-01-31T00:00:00"/>
    <s v="Y58"/>
    <s v="E40000006"/>
    <x v="1"/>
    <s v="QOX"/>
    <s v="E54000040"/>
    <x v="6"/>
    <s v="92G"/>
    <s v="E38000231"/>
    <s v="NHS Bath and North East Somerset, Swindon and Wiltshire ICB - 92G"/>
    <x v="1"/>
    <s v="*"/>
  </r>
  <r>
    <s v="Jan"/>
    <s v="2024"/>
    <x v="10"/>
    <d v="2024-01-31T00:00:00"/>
    <s v="Y58"/>
    <s v="E40000006"/>
    <x v="1"/>
    <s v="QOX"/>
    <s v="E54000040"/>
    <x v="6"/>
    <s v="92G"/>
    <s v="E38000231"/>
    <s v="NHS Bath and North East Somerset, Swindon and Wiltshire ICB - 92G"/>
    <x v="2"/>
    <n v="425"/>
  </r>
  <r>
    <s v="Jan"/>
    <s v="2024"/>
    <x v="10"/>
    <d v="2024-01-31T00:00:00"/>
    <s v="Y58"/>
    <s v="E40000006"/>
    <x v="1"/>
    <s v="QOX"/>
    <s v="E54000040"/>
    <x v="6"/>
    <s v="92G"/>
    <s v="E38000231"/>
    <s v="NHS Bath and North East Somerset, Swindon and Wiltshire ICB - 92G"/>
    <x v="3"/>
    <n v="3725"/>
  </r>
  <r>
    <s v="Jan"/>
    <s v="2024"/>
    <x v="10"/>
    <d v="2024-01-31T00:00:00"/>
    <s v="Y58"/>
    <s v="E40000006"/>
    <x v="1"/>
    <s v="QOX"/>
    <s v="E54000040"/>
    <x v="6"/>
    <s v="92G"/>
    <s v="E38000231"/>
    <s v="NHS Bath and North East Somerset, Swindon and Wiltshire ICB - 92G"/>
    <x v="4"/>
    <n v="1290"/>
  </r>
  <r>
    <s v="Jan"/>
    <s v="2024"/>
    <x v="10"/>
    <d v="2024-01-31T00:00:00"/>
    <s v="Y58"/>
    <s v="E40000006"/>
    <x v="1"/>
    <s v="QOX"/>
    <s v="E54000040"/>
    <x v="6"/>
    <s v="92G"/>
    <s v="E38000231"/>
    <s v="NHS Bath and North East Somerset, Swindon and Wiltshire ICB - 92G"/>
    <x v="5"/>
    <n v="2890"/>
  </r>
  <r>
    <s v="Jan"/>
    <s v="2024"/>
    <x v="10"/>
    <d v="2024-01-31T00:00:00"/>
    <s v="Y58"/>
    <s v="E40000006"/>
    <x v="1"/>
    <s v="QR1"/>
    <s v="E54000043"/>
    <x v="7"/>
    <s v="11M"/>
    <s v="E38000062"/>
    <s v="NHS Gloucestershire ICB - 11M"/>
    <x v="0"/>
    <s v="*"/>
  </r>
  <r>
    <s v="Jan"/>
    <s v="2024"/>
    <x v="10"/>
    <d v="2024-01-31T00:00:00"/>
    <s v="Y58"/>
    <s v="E40000006"/>
    <x v="1"/>
    <s v="QR1"/>
    <s v="E54000043"/>
    <x v="7"/>
    <s v="11M"/>
    <s v="E38000062"/>
    <s v="NHS Gloucestershire ICB - 11M"/>
    <x v="1"/>
    <s v="*"/>
  </r>
  <r>
    <s v="Jan"/>
    <s v="2024"/>
    <x v="10"/>
    <d v="2024-01-31T00:00:00"/>
    <s v="Y58"/>
    <s v="E40000006"/>
    <x v="1"/>
    <s v="QR1"/>
    <s v="E54000043"/>
    <x v="7"/>
    <s v="11M"/>
    <s v="E38000062"/>
    <s v="NHS Gloucestershire ICB - 11M"/>
    <x v="2"/>
    <n v="220"/>
  </r>
  <r>
    <s v="Jan"/>
    <s v="2024"/>
    <x v="10"/>
    <d v="2024-01-31T00:00:00"/>
    <s v="Y58"/>
    <s v="E40000006"/>
    <x v="1"/>
    <s v="QR1"/>
    <s v="E54000043"/>
    <x v="7"/>
    <s v="11M"/>
    <s v="E38000062"/>
    <s v="NHS Gloucestershire ICB - 11M"/>
    <x v="3"/>
    <n v="3035"/>
  </r>
  <r>
    <s v="Jan"/>
    <s v="2024"/>
    <x v="10"/>
    <d v="2024-01-31T00:00:00"/>
    <s v="Y58"/>
    <s v="E40000006"/>
    <x v="1"/>
    <s v="QR1"/>
    <s v="E54000043"/>
    <x v="7"/>
    <s v="11M"/>
    <s v="E38000062"/>
    <s v="NHS Gloucestershire ICB - 11M"/>
    <x v="4"/>
    <n v="1085"/>
  </r>
  <r>
    <s v="Jan"/>
    <s v="2024"/>
    <x v="10"/>
    <d v="2024-01-31T00:00:00"/>
    <s v="Y58"/>
    <s v="E40000006"/>
    <x v="1"/>
    <s v="QR1"/>
    <s v="E54000043"/>
    <x v="7"/>
    <s v="11M"/>
    <s v="E38000062"/>
    <s v="NHS Gloucestershire ICB - 11M"/>
    <x v="5"/>
    <n v="2075"/>
  </r>
  <r>
    <s v="Jan"/>
    <s v="2024"/>
    <x v="10"/>
    <d v="2024-01-31T00:00:00"/>
    <s v="Y58"/>
    <s v="E40000006"/>
    <x v="1"/>
    <s v="QSL"/>
    <s v="E54000038"/>
    <x v="8"/>
    <s v="11X"/>
    <s v="E38000150"/>
    <s v="NHS Somerset ICB - 11X"/>
    <x v="0"/>
    <s v="*"/>
  </r>
  <r>
    <s v="Jan"/>
    <s v="2024"/>
    <x v="10"/>
    <d v="2024-01-31T00:00:00"/>
    <s v="Y58"/>
    <s v="E40000006"/>
    <x v="1"/>
    <s v="QSL"/>
    <s v="E54000038"/>
    <x v="8"/>
    <s v="11X"/>
    <s v="E38000150"/>
    <s v="NHS Somerset ICB - 11X"/>
    <x v="1"/>
    <s v="*"/>
  </r>
  <r>
    <s v="Jan"/>
    <s v="2024"/>
    <x v="10"/>
    <d v="2024-01-31T00:00:00"/>
    <s v="Y58"/>
    <s v="E40000006"/>
    <x v="1"/>
    <s v="QSL"/>
    <s v="E54000038"/>
    <x v="8"/>
    <s v="11X"/>
    <s v="E38000150"/>
    <s v="NHS Somerset ICB - 11X"/>
    <x v="2"/>
    <n v="730"/>
  </r>
  <r>
    <s v="Jan"/>
    <s v="2024"/>
    <x v="10"/>
    <d v="2024-01-31T00:00:00"/>
    <s v="Y58"/>
    <s v="E40000006"/>
    <x v="1"/>
    <s v="QSL"/>
    <s v="E54000038"/>
    <x v="8"/>
    <s v="11X"/>
    <s v="E38000150"/>
    <s v="NHS Somerset ICB - 11X"/>
    <x v="3"/>
    <n v="3095"/>
  </r>
  <r>
    <s v="Jan"/>
    <s v="2024"/>
    <x v="10"/>
    <d v="2024-01-31T00:00:00"/>
    <s v="Y58"/>
    <s v="E40000006"/>
    <x v="1"/>
    <s v="QSL"/>
    <s v="E54000038"/>
    <x v="8"/>
    <s v="11X"/>
    <s v="E38000150"/>
    <s v="NHS Somerset ICB - 11X"/>
    <x v="4"/>
    <n v="445"/>
  </r>
  <r>
    <s v="Jan"/>
    <s v="2024"/>
    <x v="10"/>
    <d v="2024-01-31T00:00:00"/>
    <s v="Y58"/>
    <s v="E40000006"/>
    <x v="1"/>
    <s v="QSL"/>
    <s v="E54000038"/>
    <x v="8"/>
    <s v="11X"/>
    <s v="E38000150"/>
    <s v="NHS Somerset ICB - 11X"/>
    <x v="5"/>
    <n v="1260"/>
  </r>
  <r>
    <s v="Jan"/>
    <s v="2024"/>
    <x v="10"/>
    <d v="2024-01-31T00:00:00"/>
    <s v="Y58"/>
    <s v="E40000006"/>
    <x v="1"/>
    <s v="QT6"/>
    <s v="E54000036"/>
    <x v="9"/>
    <s v="11N"/>
    <s v="E38000089"/>
    <s v="NHS Cornwall and the Isles of Scilly ICB - 11N"/>
    <x v="0"/>
    <s v="*"/>
  </r>
  <r>
    <s v="Jan"/>
    <s v="2024"/>
    <x v="10"/>
    <d v="2024-01-31T00:00:00"/>
    <s v="Y58"/>
    <s v="E40000006"/>
    <x v="1"/>
    <s v="QT6"/>
    <s v="E54000036"/>
    <x v="9"/>
    <s v="11N"/>
    <s v="E38000089"/>
    <s v="NHS Cornwall and the Isles of Scilly ICB - 11N"/>
    <x v="1"/>
    <s v="*"/>
  </r>
  <r>
    <s v="Jan"/>
    <s v="2024"/>
    <x v="10"/>
    <d v="2024-01-31T00:00:00"/>
    <s v="Y58"/>
    <s v="E40000006"/>
    <x v="1"/>
    <s v="QT6"/>
    <s v="E54000036"/>
    <x v="9"/>
    <s v="11N"/>
    <s v="E38000089"/>
    <s v="NHS Cornwall and the Isles of Scilly ICB - 11N"/>
    <x v="2"/>
    <n v="555"/>
  </r>
  <r>
    <s v="Jan"/>
    <s v="2024"/>
    <x v="10"/>
    <d v="2024-01-31T00:00:00"/>
    <s v="Y58"/>
    <s v="E40000006"/>
    <x v="1"/>
    <s v="QT6"/>
    <s v="E54000036"/>
    <x v="9"/>
    <s v="11N"/>
    <s v="E38000089"/>
    <s v="NHS Cornwall and the Isles of Scilly ICB - 11N"/>
    <x v="3"/>
    <n v="3420"/>
  </r>
  <r>
    <s v="Jan"/>
    <s v="2024"/>
    <x v="10"/>
    <d v="2024-01-31T00:00:00"/>
    <s v="Y58"/>
    <s v="E40000006"/>
    <x v="1"/>
    <s v="QT6"/>
    <s v="E54000036"/>
    <x v="9"/>
    <s v="11N"/>
    <s v="E38000089"/>
    <s v="NHS Cornwall and the Isles of Scilly ICB - 11N"/>
    <x v="4"/>
    <n v="305"/>
  </r>
  <r>
    <s v="Jan"/>
    <s v="2024"/>
    <x v="10"/>
    <d v="2024-01-31T00:00:00"/>
    <s v="Y58"/>
    <s v="E40000006"/>
    <x v="1"/>
    <s v="QT6"/>
    <s v="E54000036"/>
    <x v="9"/>
    <s v="11N"/>
    <s v="E38000089"/>
    <s v="NHS Cornwall and the Isles of Scilly ICB - 11N"/>
    <x v="5"/>
    <n v="1600"/>
  </r>
  <r>
    <s v="Jan"/>
    <s v="2024"/>
    <x v="10"/>
    <d v="2024-01-31T00:00:00"/>
    <s v="Y58"/>
    <s v="E40000006"/>
    <x v="1"/>
    <s v="QUY"/>
    <s v="E54000039"/>
    <x v="10"/>
    <s v="15C"/>
    <s v="E38000222"/>
    <s v="NHS Bristol, North Somerset and South Gloucestershire ICB - 15C"/>
    <x v="0"/>
    <s v="*"/>
  </r>
  <r>
    <s v="Jan"/>
    <s v="2024"/>
    <x v="10"/>
    <d v="2024-01-31T00:00:00"/>
    <s v="Y58"/>
    <s v="E40000006"/>
    <x v="1"/>
    <s v="QUY"/>
    <s v="E54000039"/>
    <x v="10"/>
    <s v="15C"/>
    <s v="E38000222"/>
    <s v="NHS Bristol, North Somerset and South Gloucestershire ICB - 15C"/>
    <x v="1"/>
    <s v="*"/>
  </r>
  <r>
    <s v="Jan"/>
    <s v="2024"/>
    <x v="10"/>
    <d v="2024-01-31T00:00:00"/>
    <s v="Y58"/>
    <s v="E40000006"/>
    <x v="1"/>
    <s v="QUY"/>
    <s v="E54000039"/>
    <x v="10"/>
    <s v="15C"/>
    <s v="E38000222"/>
    <s v="NHS Bristol, North Somerset and South Gloucestershire ICB - 15C"/>
    <x v="2"/>
    <n v="1010"/>
  </r>
  <r>
    <s v="Jan"/>
    <s v="2024"/>
    <x v="10"/>
    <d v="2024-01-31T00:00:00"/>
    <s v="Y58"/>
    <s v="E40000006"/>
    <x v="1"/>
    <s v="QUY"/>
    <s v="E54000039"/>
    <x v="10"/>
    <s v="15C"/>
    <s v="E38000222"/>
    <s v="NHS Bristol, North Somerset and South Gloucestershire ICB - 15C"/>
    <x v="3"/>
    <n v="4765"/>
  </r>
  <r>
    <s v="Jan"/>
    <s v="2024"/>
    <x v="10"/>
    <d v="2024-01-31T00:00:00"/>
    <s v="Y58"/>
    <s v="E40000006"/>
    <x v="1"/>
    <s v="QUY"/>
    <s v="E54000039"/>
    <x v="10"/>
    <s v="15C"/>
    <s v="E38000222"/>
    <s v="NHS Bristol, North Somerset and South Gloucestershire ICB - 15C"/>
    <x v="4"/>
    <n v="530"/>
  </r>
  <r>
    <s v="Jan"/>
    <s v="2024"/>
    <x v="10"/>
    <d v="2024-01-31T00:00:00"/>
    <s v="Y58"/>
    <s v="E40000006"/>
    <x v="1"/>
    <s v="QUY"/>
    <s v="E54000039"/>
    <x v="10"/>
    <s v="15C"/>
    <s v="E38000222"/>
    <s v="NHS Bristol, North Somerset and South Gloucestershire ICB - 15C"/>
    <x v="5"/>
    <n v="1975"/>
  </r>
  <r>
    <s v="Jan"/>
    <s v="2024"/>
    <x v="10"/>
    <d v="2024-01-31T00:00:00"/>
    <s v="Y58"/>
    <s v="E40000006"/>
    <x v="1"/>
    <s v="QVV"/>
    <s v="E54000041"/>
    <x v="11"/>
    <s v="11J"/>
    <s v="E38000045"/>
    <s v="NHS Dorset ICB - 11J"/>
    <x v="0"/>
    <s v="*"/>
  </r>
  <r>
    <s v="Jan"/>
    <s v="2024"/>
    <x v="10"/>
    <d v="2024-01-31T00:00:00"/>
    <s v="Y58"/>
    <s v="E40000006"/>
    <x v="1"/>
    <s v="QVV"/>
    <s v="E54000041"/>
    <x v="11"/>
    <s v="11J"/>
    <s v="E38000045"/>
    <s v="NHS Dorset ICB - 11J"/>
    <x v="1"/>
    <s v="*"/>
  </r>
  <r>
    <s v="Jan"/>
    <s v="2024"/>
    <x v="10"/>
    <d v="2024-01-31T00:00:00"/>
    <s v="Y58"/>
    <s v="E40000006"/>
    <x v="1"/>
    <s v="QVV"/>
    <s v="E54000041"/>
    <x v="11"/>
    <s v="11J"/>
    <s v="E38000045"/>
    <s v="NHS Dorset ICB - 11J"/>
    <x v="2"/>
    <n v="450"/>
  </r>
  <r>
    <s v="Jan"/>
    <s v="2024"/>
    <x v="10"/>
    <d v="2024-01-31T00:00:00"/>
    <s v="Y58"/>
    <s v="E40000006"/>
    <x v="1"/>
    <s v="QVV"/>
    <s v="E54000041"/>
    <x v="11"/>
    <s v="11J"/>
    <s v="E38000045"/>
    <s v="NHS Dorset ICB - 11J"/>
    <x v="3"/>
    <n v="3080"/>
  </r>
  <r>
    <s v="Jan"/>
    <s v="2024"/>
    <x v="10"/>
    <d v="2024-01-31T00:00:00"/>
    <s v="Y58"/>
    <s v="E40000006"/>
    <x v="1"/>
    <s v="QVV"/>
    <s v="E54000041"/>
    <x v="11"/>
    <s v="11J"/>
    <s v="E38000045"/>
    <s v="NHS Dorset ICB - 11J"/>
    <x v="4"/>
    <n v="1990"/>
  </r>
  <r>
    <s v="Jan"/>
    <s v="2024"/>
    <x v="10"/>
    <d v="2024-01-31T00:00:00"/>
    <s v="Y58"/>
    <s v="E40000006"/>
    <x v="1"/>
    <s v="QVV"/>
    <s v="E54000041"/>
    <x v="11"/>
    <s v="11J"/>
    <s v="E38000045"/>
    <s v="NHS Dorset ICB - 11J"/>
    <x v="5"/>
    <n v="2870"/>
  </r>
  <r>
    <s v="Jan"/>
    <s v="2024"/>
    <x v="10"/>
    <d v="2024-01-31T00:00:00"/>
    <s v="Y59"/>
    <s v="E40000005"/>
    <x v="2"/>
    <s v="QKS"/>
    <s v="E54000032"/>
    <x v="12"/>
    <s v="91Q"/>
    <s v="E38000237"/>
    <s v="NHS Kent and Medway ICB - 91Q"/>
    <x v="0"/>
    <s v="*"/>
  </r>
  <r>
    <s v="Jan"/>
    <s v="2024"/>
    <x v="10"/>
    <d v="2024-01-31T00:00:00"/>
    <s v="Y59"/>
    <s v="E40000005"/>
    <x v="2"/>
    <s v="QKS"/>
    <s v="E54000032"/>
    <x v="12"/>
    <s v="91Q"/>
    <s v="E38000237"/>
    <s v="NHS Kent and Medway ICB - 91Q"/>
    <x v="1"/>
    <s v="*"/>
  </r>
  <r>
    <s v="Jan"/>
    <s v="2024"/>
    <x v="10"/>
    <d v="2024-01-31T00:00:00"/>
    <s v="Y59"/>
    <s v="E40000005"/>
    <x v="2"/>
    <s v="QKS"/>
    <s v="E54000032"/>
    <x v="12"/>
    <s v="91Q"/>
    <s v="E38000237"/>
    <s v="NHS Kent and Medway ICB - 91Q"/>
    <x v="2"/>
    <n v="1315"/>
  </r>
  <r>
    <s v="Jan"/>
    <s v="2024"/>
    <x v="10"/>
    <d v="2024-01-31T00:00:00"/>
    <s v="Y59"/>
    <s v="E40000005"/>
    <x v="2"/>
    <s v="QKS"/>
    <s v="E54000032"/>
    <x v="12"/>
    <s v="91Q"/>
    <s v="E38000237"/>
    <s v="NHS Kent and Medway ICB - 91Q"/>
    <x v="3"/>
    <n v="8270"/>
  </r>
  <r>
    <s v="Jan"/>
    <s v="2024"/>
    <x v="10"/>
    <d v="2024-01-31T00:00:00"/>
    <s v="Y59"/>
    <s v="E40000005"/>
    <x v="2"/>
    <s v="QKS"/>
    <s v="E54000032"/>
    <x v="12"/>
    <s v="91Q"/>
    <s v="E38000237"/>
    <s v="NHS Kent and Medway ICB - 91Q"/>
    <x v="4"/>
    <n v="1450"/>
  </r>
  <r>
    <s v="Jan"/>
    <s v="2024"/>
    <x v="10"/>
    <d v="2024-01-31T00:00:00"/>
    <s v="Y59"/>
    <s v="E40000005"/>
    <x v="2"/>
    <s v="QKS"/>
    <s v="E54000032"/>
    <x v="12"/>
    <s v="91Q"/>
    <s v="E38000237"/>
    <s v="NHS Kent and Medway ICB - 91Q"/>
    <x v="5"/>
    <n v="4365"/>
  </r>
  <r>
    <s v="Jan"/>
    <s v="2024"/>
    <x v="10"/>
    <d v="2024-01-31T00:00:00"/>
    <s v="Y59"/>
    <s v="E40000005"/>
    <x v="2"/>
    <s v="QNQ"/>
    <s v="E54000034"/>
    <x v="13"/>
    <s v="D4U1Y"/>
    <s v="E38000252"/>
    <s v="NHS Frimley ICB - D4U1Y"/>
    <x v="0"/>
    <s v="*"/>
  </r>
  <r>
    <s v="Jan"/>
    <s v="2024"/>
    <x v="10"/>
    <d v="2024-01-31T00:00:00"/>
    <s v="Y59"/>
    <s v="E40000005"/>
    <x v="2"/>
    <s v="QNQ"/>
    <s v="E54000034"/>
    <x v="13"/>
    <s v="D4U1Y"/>
    <s v="E38000252"/>
    <s v="NHS Frimley ICB - D4U1Y"/>
    <x v="1"/>
    <s v="*"/>
  </r>
  <r>
    <s v="Jan"/>
    <s v="2024"/>
    <x v="10"/>
    <d v="2024-01-31T00:00:00"/>
    <s v="Y59"/>
    <s v="E40000005"/>
    <x v="2"/>
    <s v="QNQ"/>
    <s v="E54000034"/>
    <x v="13"/>
    <s v="D4U1Y"/>
    <s v="E38000252"/>
    <s v="NHS Frimley ICB - D4U1Y"/>
    <x v="2"/>
    <n v="830"/>
  </r>
  <r>
    <s v="Jan"/>
    <s v="2024"/>
    <x v="10"/>
    <d v="2024-01-31T00:00:00"/>
    <s v="Y59"/>
    <s v="E40000005"/>
    <x v="2"/>
    <s v="QNQ"/>
    <s v="E54000034"/>
    <x v="13"/>
    <s v="D4U1Y"/>
    <s v="E38000252"/>
    <s v="NHS Frimley ICB - D4U1Y"/>
    <x v="3"/>
    <n v="3250"/>
  </r>
  <r>
    <s v="Jan"/>
    <s v="2024"/>
    <x v="10"/>
    <d v="2024-01-31T00:00:00"/>
    <s v="Y59"/>
    <s v="E40000005"/>
    <x v="2"/>
    <s v="QNQ"/>
    <s v="E54000034"/>
    <x v="13"/>
    <s v="D4U1Y"/>
    <s v="E38000252"/>
    <s v="NHS Frimley ICB - D4U1Y"/>
    <x v="4"/>
    <n v="620"/>
  </r>
  <r>
    <s v="Jan"/>
    <s v="2024"/>
    <x v="10"/>
    <d v="2024-01-31T00:00:00"/>
    <s v="Y59"/>
    <s v="E40000005"/>
    <x v="2"/>
    <s v="QNQ"/>
    <s v="E54000034"/>
    <x v="13"/>
    <s v="D4U1Y"/>
    <s v="E38000252"/>
    <s v="NHS Frimley ICB - D4U1Y"/>
    <x v="5"/>
    <n v="1295"/>
  </r>
  <r>
    <s v="Jan"/>
    <s v="2024"/>
    <x v="10"/>
    <d v="2024-01-31T00:00:00"/>
    <s v="Y59"/>
    <s v="E40000005"/>
    <x v="2"/>
    <s v="QNX"/>
    <s v="E54000064"/>
    <x v="14"/>
    <s v="09D"/>
    <s v="E38000021"/>
    <s v="NHS Sussex ICB - 09D"/>
    <x v="0"/>
    <s v="*"/>
  </r>
  <r>
    <s v="Jan"/>
    <s v="2024"/>
    <x v="10"/>
    <d v="2024-01-31T00:00:00"/>
    <s v="Y59"/>
    <s v="E40000005"/>
    <x v="2"/>
    <s v="QNX"/>
    <s v="E54000064"/>
    <x v="14"/>
    <s v="09D"/>
    <s v="E38000021"/>
    <s v="NHS Sussex ICB - 09D"/>
    <x v="1"/>
    <s v="*"/>
  </r>
  <r>
    <s v="Jan"/>
    <s v="2024"/>
    <x v="10"/>
    <d v="2024-01-31T00:00:00"/>
    <s v="Y59"/>
    <s v="E40000005"/>
    <x v="2"/>
    <s v="QNX"/>
    <s v="E54000064"/>
    <x v="14"/>
    <s v="09D"/>
    <s v="E38000021"/>
    <s v="NHS Sussex ICB - 09D"/>
    <x v="2"/>
    <n v="125"/>
  </r>
  <r>
    <s v="Jan"/>
    <s v="2024"/>
    <x v="10"/>
    <d v="2024-01-31T00:00:00"/>
    <s v="Y59"/>
    <s v="E40000005"/>
    <x v="2"/>
    <s v="QNX"/>
    <s v="E54000064"/>
    <x v="14"/>
    <s v="09D"/>
    <s v="E38000021"/>
    <s v="NHS Sussex ICB - 09D"/>
    <x v="3"/>
    <n v="780"/>
  </r>
  <r>
    <s v="Jan"/>
    <s v="2024"/>
    <x v="10"/>
    <d v="2024-01-31T00:00:00"/>
    <s v="Y59"/>
    <s v="E40000005"/>
    <x v="2"/>
    <s v="QNX"/>
    <s v="E54000064"/>
    <x v="14"/>
    <s v="09D"/>
    <s v="E38000021"/>
    <s v="NHS Sussex ICB - 09D"/>
    <x v="4"/>
    <n v="440"/>
  </r>
  <r>
    <s v="Jan"/>
    <s v="2024"/>
    <x v="10"/>
    <d v="2024-01-31T00:00:00"/>
    <s v="Y59"/>
    <s v="E40000005"/>
    <x v="2"/>
    <s v="QNX"/>
    <s v="E54000064"/>
    <x v="14"/>
    <s v="09D"/>
    <s v="E38000021"/>
    <s v="NHS Sussex ICB - 09D"/>
    <x v="5"/>
    <n v="615"/>
  </r>
  <r>
    <s v="Jan"/>
    <s v="2024"/>
    <x v="10"/>
    <d v="2024-01-31T00:00:00"/>
    <s v="Y59"/>
    <s v="E40000005"/>
    <x v="2"/>
    <s v="QNX"/>
    <s v="E54000064"/>
    <x v="14"/>
    <s v="70F"/>
    <s v="E38000265"/>
    <s v="NHS Sussex ICB - 70F"/>
    <x v="0"/>
    <s v="*"/>
  </r>
  <r>
    <s v="Jan"/>
    <s v="2024"/>
    <x v="10"/>
    <d v="2024-01-31T00:00:00"/>
    <s v="Y59"/>
    <s v="E40000005"/>
    <x v="2"/>
    <s v="QNX"/>
    <s v="E54000064"/>
    <x v="14"/>
    <s v="70F"/>
    <s v="E38000265"/>
    <s v="NHS Sussex ICB - 70F"/>
    <x v="1"/>
    <s v="*"/>
  </r>
  <r>
    <s v="Jan"/>
    <s v="2024"/>
    <x v="10"/>
    <d v="2024-01-31T00:00:00"/>
    <s v="Y59"/>
    <s v="E40000005"/>
    <x v="2"/>
    <s v="QNX"/>
    <s v="E54000064"/>
    <x v="14"/>
    <s v="70F"/>
    <s v="E38000265"/>
    <s v="NHS Sussex ICB - 70F"/>
    <x v="2"/>
    <n v="980"/>
  </r>
  <r>
    <s v="Jan"/>
    <s v="2024"/>
    <x v="10"/>
    <d v="2024-01-31T00:00:00"/>
    <s v="Y59"/>
    <s v="E40000005"/>
    <x v="2"/>
    <s v="QNX"/>
    <s v="E54000064"/>
    <x v="14"/>
    <s v="70F"/>
    <s v="E38000265"/>
    <s v="NHS Sussex ICB - 70F"/>
    <x v="3"/>
    <n v="3425"/>
  </r>
  <r>
    <s v="Jan"/>
    <s v="2024"/>
    <x v="10"/>
    <d v="2024-01-31T00:00:00"/>
    <s v="Y59"/>
    <s v="E40000005"/>
    <x v="2"/>
    <s v="QNX"/>
    <s v="E54000064"/>
    <x v="14"/>
    <s v="70F"/>
    <s v="E38000265"/>
    <s v="NHS Sussex ICB - 70F"/>
    <x v="4"/>
    <n v="2325"/>
  </r>
  <r>
    <s v="Jan"/>
    <s v="2024"/>
    <x v="10"/>
    <d v="2024-01-31T00:00:00"/>
    <s v="Y59"/>
    <s v="E40000005"/>
    <x v="2"/>
    <s v="QNX"/>
    <s v="E54000064"/>
    <x v="14"/>
    <s v="70F"/>
    <s v="E38000265"/>
    <s v="NHS Sussex ICB - 70F"/>
    <x v="5"/>
    <n v="2965"/>
  </r>
  <r>
    <s v="Jan"/>
    <s v="2024"/>
    <x v="10"/>
    <d v="2024-01-31T00:00:00"/>
    <s v="Y59"/>
    <s v="E40000005"/>
    <x v="2"/>
    <s v="QNX"/>
    <s v="E54000064"/>
    <x v="14"/>
    <s v="97R"/>
    <s v="E38000235"/>
    <s v="NHS Sussex ICB - 97R"/>
    <x v="0"/>
    <s v="*"/>
  </r>
  <r>
    <s v="Jan"/>
    <s v="2024"/>
    <x v="10"/>
    <d v="2024-01-31T00:00:00"/>
    <s v="Y59"/>
    <s v="E40000005"/>
    <x v="2"/>
    <s v="QNX"/>
    <s v="E54000064"/>
    <x v="14"/>
    <s v="97R"/>
    <s v="E38000235"/>
    <s v="NHS Sussex ICB - 97R"/>
    <x v="1"/>
    <s v="*"/>
  </r>
  <r>
    <s v="Jan"/>
    <s v="2024"/>
    <x v="10"/>
    <d v="2024-01-31T00:00:00"/>
    <s v="Y59"/>
    <s v="E40000005"/>
    <x v="2"/>
    <s v="QNX"/>
    <s v="E54000064"/>
    <x v="14"/>
    <s v="97R"/>
    <s v="E38000235"/>
    <s v="NHS Sussex ICB - 97R"/>
    <x v="2"/>
    <n v="780"/>
  </r>
  <r>
    <s v="Jan"/>
    <s v="2024"/>
    <x v="10"/>
    <d v="2024-01-31T00:00:00"/>
    <s v="Y59"/>
    <s v="E40000005"/>
    <x v="2"/>
    <s v="QNX"/>
    <s v="E54000064"/>
    <x v="14"/>
    <s v="97R"/>
    <s v="E38000235"/>
    <s v="NHS Sussex ICB - 97R"/>
    <x v="3"/>
    <n v="3030"/>
  </r>
  <r>
    <s v="Jan"/>
    <s v="2024"/>
    <x v="10"/>
    <d v="2024-01-31T00:00:00"/>
    <s v="Y59"/>
    <s v="E40000005"/>
    <x v="2"/>
    <s v="QNX"/>
    <s v="E54000064"/>
    <x v="14"/>
    <s v="97R"/>
    <s v="E38000235"/>
    <s v="NHS Sussex ICB - 97R"/>
    <x v="4"/>
    <n v="1210"/>
  </r>
  <r>
    <s v="Jan"/>
    <s v="2024"/>
    <x v="10"/>
    <d v="2024-01-31T00:00:00"/>
    <s v="Y59"/>
    <s v="E40000005"/>
    <x v="2"/>
    <s v="QNX"/>
    <s v="E54000064"/>
    <x v="14"/>
    <s v="97R"/>
    <s v="E38000235"/>
    <s v="NHS Sussex ICB - 97R"/>
    <x v="5"/>
    <n v="1445"/>
  </r>
  <r>
    <s v="Jan"/>
    <s v="2024"/>
    <x v="10"/>
    <d v="2024-01-31T00:00:00"/>
    <s v="Y59"/>
    <s v="E40000005"/>
    <x v="2"/>
    <s v="QRL"/>
    <s v="E54000042"/>
    <x v="15"/>
    <s v="10R"/>
    <s v="E38000137"/>
    <s v="NHS Hampshire and Isle of Wight ICB - 10R"/>
    <x v="0"/>
    <s v="*"/>
  </r>
  <r>
    <s v="Jan"/>
    <s v="2024"/>
    <x v="10"/>
    <d v="2024-01-31T00:00:00"/>
    <s v="Y59"/>
    <s v="E40000005"/>
    <x v="2"/>
    <s v="QRL"/>
    <s v="E54000042"/>
    <x v="15"/>
    <s v="10R"/>
    <s v="E38000137"/>
    <s v="NHS Hampshire and Isle of Wight ICB - 10R"/>
    <x v="1"/>
    <s v="*"/>
  </r>
  <r>
    <s v="Jan"/>
    <s v="2024"/>
    <x v="10"/>
    <d v="2024-01-31T00:00:00"/>
    <s v="Y59"/>
    <s v="E40000005"/>
    <x v="2"/>
    <s v="QRL"/>
    <s v="E54000042"/>
    <x v="15"/>
    <s v="10R"/>
    <s v="E38000137"/>
    <s v="NHS Hampshire and Isle of Wight ICB - 10R"/>
    <x v="2"/>
    <n v="170"/>
  </r>
  <r>
    <s v="Jan"/>
    <s v="2024"/>
    <x v="10"/>
    <d v="2024-01-31T00:00:00"/>
    <s v="Y59"/>
    <s v="E40000005"/>
    <x v="2"/>
    <s v="QRL"/>
    <s v="E54000042"/>
    <x v="15"/>
    <s v="10R"/>
    <s v="E38000137"/>
    <s v="NHS Hampshire and Isle of Wight ICB - 10R"/>
    <x v="3"/>
    <n v="810"/>
  </r>
  <r>
    <s v="Jan"/>
    <s v="2024"/>
    <x v="10"/>
    <d v="2024-01-31T00:00:00"/>
    <s v="Y59"/>
    <s v="E40000005"/>
    <x v="2"/>
    <s v="QRL"/>
    <s v="E54000042"/>
    <x v="15"/>
    <s v="10R"/>
    <s v="E38000137"/>
    <s v="NHS Hampshire and Isle of Wight ICB - 10R"/>
    <x v="4"/>
    <n v="185"/>
  </r>
  <r>
    <s v="Jan"/>
    <s v="2024"/>
    <x v="10"/>
    <d v="2024-01-31T00:00:00"/>
    <s v="Y59"/>
    <s v="E40000005"/>
    <x v="2"/>
    <s v="QRL"/>
    <s v="E54000042"/>
    <x v="15"/>
    <s v="10R"/>
    <s v="E38000137"/>
    <s v="NHS Hampshire and Isle of Wight ICB - 10R"/>
    <x v="5"/>
    <n v="365"/>
  </r>
  <r>
    <s v="Jan"/>
    <s v="2024"/>
    <x v="10"/>
    <d v="2024-01-31T00:00:00"/>
    <s v="Y59"/>
    <s v="E40000005"/>
    <x v="2"/>
    <s v="QRL"/>
    <s v="E54000042"/>
    <x v="15"/>
    <s v="D9Y0V"/>
    <s v="E38000253"/>
    <s v="NHS Hampshire and Isle of Wight ICB - D9Y0V"/>
    <x v="0"/>
    <s v="*"/>
  </r>
  <r>
    <s v="Jan"/>
    <s v="2024"/>
    <x v="10"/>
    <d v="2024-01-31T00:00:00"/>
    <s v="Y59"/>
    <s v="E40000005"/>
    <x v="2"/>
    <s v="QRL"/>
    <s v="E54000042"/>
    <x v="15"/>
    <s v="D9Y0V"/>
    <s v="E38000253"/>
    <s v="NHS Hampshire and Isle of Wight ICB - D9Y0V"/>
    <x v="1"/>
    <s v="*"/>
  </r>
  <r>
    <s v="Jan"/>
    <s v="2024"/>
    <x v="10"/>
    <d v="2024-01-31T00:00:00"/>
    <s v="Y59"/>
    <s v="E40000005"/>
    <x v="2"/>
    <s v="QRL"/>
    <s v="E54000042"/>
    <x v="15"/>
    <s v="D9Y0V"/>
    <s v="E38000253"/>
    <s v="NHS Hampshire and Isle of Wight ICB - D9Y0V"/>
    <x v="2"/>
    <n v="1710"/>
  </r>
  <r>
    <s v="Jan"/>
    <s v="2024"/>
    <x v="10"/>
    <d v="2024-01-31T00:00:00"/>
    <s v="Y59"/>
    <s v="E40000005"/>
    <x v="2"/>
    <s v="QRL"/>
    <s v="E54000042"/>
    <x v="15"/>
    <s v="D9Y0V"/>
    <s v="E38000253"/>
    <s v="NHS Hampshire and Isle of Wight ICB - D9Y0V"/>
    <x v="3"/>
    <n v="7200"/>
  </r>
  <r>
    <s v="Jan"/>
    <s v="2024"/>
    <x v="10"/>
    <d v="2024-01-31T00:00:00"/>
    <s v="Y59"/>
    <s v="E40000005"/>
    <x v="2"/>
    <s v="QRL"/>
    <s v="E54000042"/>
    <x v="15"/>
    <s v="D9Y0V"/>
    <s v="E38000253"/>
    <s v="NHS Hampshire and Isle of Wight ICB - D9Y0V"/>
    <x v="4"/>
    <n v="2160"/>
  </r>
  <r>
    <s v="Jan"/>
    <s v="2024"/>
    <x v="10"/>
    <d v="2024-01-31T00:00:00"/>
    <s v="Y59"/>
    <s v="E40000005"/>
    <x v="2"/>
    <s v="QRL"/>
    <s v="E54000042"/>
    <x v="15"/>
    <s v="D9Y0V"/>
    <s v="E38000253"/>
    <s v="NHS Hampshire and Isle of Wight ICB - D9Y0V"/>
    <x v="5"/>
    <n v="4540"/>
  </r>
  <r>
    <s v="Jan"/>
    <s v="2024"/>
    <x v="10"/>
    <d v="2024-01-31T00:00:00"/>
    <s v="Y59"/>
    <s v="E40000005"/>
    <x v="2"/>
    <s v="QU9"/>
    <s v="E54000044"/>
    <x v="16"/>
    <s v="10Q"/>
    <s v="E38000136"/>
    <s v="NHS Buckinghamshire, Oxfordshire and Berkshire West ICB - 10Q"/>
    <x v="0"/>
    <s v="*"/>
  </r>
  <r>
    <s v="Jan"/>
    <s v="2024"/>
    <x v="10"/>
    <d v="2024-01-31T00:00:00"/>
    <s v="Y59"/>
    <s v="E40000005"/>
    <x v="2"/>
    <s v="QU9"/>
    <s v="E54000044"/>
    <x v="16"/>
    <s v="10Q"/>
    <s v="E38000136"/>
    <s v="NHS Buckinghamshire, Oxfordshire and Berkshire West ICB - 10Q"/>
    <x v="1"/>
    <s v="*"/>
  </r>
  <r>
    <s v="Jan"/>
    <s v="2024"/>
    <x v="10"/>
    <d v="2024-01-31T00:00:00"/>
    <s v="Y59"/>
    <s v="E40000005"/>
    <x v="2"/>
    <s v="QU9"/>
    <s v="E54000044"/>
    <x v="16"/>
    <s v="10Q"/>
    <s v="E38000136"/>
    <s v="NHS Buckinghamshire, Oxfordshire and Berkshire West ICB - 10Q"/>
    <x v="2"/>
    <n v="875"/>
  </r>
  <r>
    <s v="Jan"/>
    <s v="2024"/>
    <x v="10"/>
    <d v="2024-01-31T00:00:00"/>
    <s v="Y59"/>
    <s v="E40000005"/>
    <x v="2"/>
    <s v="QU9"/>
    <s v="E54000044"/>
    <x v="16"/>
    <s v="10Q"/>
    <s v="E38000136"/>
    <s v="NHS Buckinghamshire, Oxfordshire and Berkshire West ICB - 10Q"/>
    <x v="3"/>
    <n v="3210"/>
  </r>
  <r>
    <s v="Jan"/>
    <s v="2024"/>
    <x v="10"/>
    <d v="2024-01-31T00:00:00"/>
    <s v="Y59"/>
    <s v="E40000005"/>
    <x v="2"/>
    <s v="QU9"/>
    <s v="E54000044"/>
    <x v="16"/>
    <s v="10Q"/>
    <s v="E38000136"/>
    <s v="NHS Buckinghamshire, Oxfordshire and Berkshire West ICB - 10Q"/>
    <x v="4"/>
    <n v="385"/>
  </r>
  <r>
    <s v="Jan"/>
    <s v="2024"/>
    <x v="10"/>
    <d v="2024-01-31T00:00:00"/>
    <s v="Y59"/>
    <s v="E40000005"/>
    <x v="2"/>
    <s v="QU9"/>
    <s v="E54000044"/>
    <x v="16"/>
    <s v="10Q"/>
    <s v="E38000136"/>
    <s v="NHS Buckinghamshire, Oxfordshire and Berkshire West ICB - 10Q"/>
    <x v="5"/>
    <n v="1585"/>
  </r>
  <r>
    <s v="Jan"/>
    <s v="2024"/>
    <x v="10"/>
    <d v="2024-01-31T00:00:00"/>
    <s v="Y59"/>
    <s v="E40000005"/>
    <x v="2"/>
    <s v="QU9"/>
    <s v="E54000044"/>
    <x v="16"/>
    <s v="14Y"/>
    <s v="E38000223"/>
    <s v="NHS Buckinghamshire, Oxfordshire and Berkshire West ICB - 14Y"/>
    <x v="0"/>
    <s v="*"/>
  </r>
  <r>
    <s v="Jan"/>
    <s v="2024"/>
    <x v="10"/>
    <d v="2024-01-31T00:00:00"/>
    <s v="Y59"/>
    <s v="E40000005"/>
    <x v="2"/>
    <s v="QU9"/>
    <s v="E54000044"/>
    <x v="16"/>
    <s v="14Y"/>
    <s v="E38000223"/>
    <s v="NHS Buckinghamshire, Oxfordshire and Berkshire West ICB - 14Y"/>
    <x v="1"/>
    <s v="*"/>
  </r>
  <r>
    <s v="Jan"/>
    <s v="2024"/>
    <x v="10"/>
    <d v="2024-01-31T00:00:00"/>
    <s v="Y59"/>
    <s v="E40000005"/>
    <x v="2"/>
    <s v="QU9"/>
    <s v="E54000044"/>
    <x v="16"/>
    <s v="14Y"/>
    <s v="E38000223"/>
    <s v="NHS Buckinghamshire, Oxfordshire and Berkshire West ICB - 14Y"/>
    <x v="2"/>
    <n v="470"/>
  </r>
  <r>
    <s v="Jan"/>
    <s v="2024"/>
    <x v="10"/>
    <d v="2024-01-31T00:00:00"/>
    <s v="Y59"/>
    <s v="E40000005"/>
    <x v="2"/>
    <s v="QU9"/>
    <s v="E54000044"/>
    <x v="16"/>
    <s v="14Y"/>
    <s v="E38000223"/>
    <s v="NHS Buckinghamshire, Oxfordshire and Berkshire West ICB - 14Y"/>
    <x v="3"/>
    <n v="2525"/>
  </r>
  <r>
    <s v="Jan"/>
    <s v="2024"/>
    <x v="10"/>
    <d v="2024-01-31T00:00:00"/>
    <s v="Y59"/>
    <s v="E40000005"/>
    <x v="2"/>
    <s v="QU9"/>
    <s v="E54000044"/>
    <x v="16"/>
    <s v="14Y"/>
    <s v="E38000223"/>
    <s v="NHS Buckinghamshire, Oxfordshire and Berkshire West ICB - 14Y"/>
    <x v="4"/>
    <n v="255"/>
  </r>
  <r>
    <s v="Jan"/>
    <s v="2024"/>
    <x v="10"/>
    <d v="2024-01-31T00:00:00"/>
    <s v="Y59"/>
    <s v="E40000005"/>
    <x v="2"/>
    <s v="QU9"/>
    <s v="E54000044"/>
    <x v="16"/>
    <s v="14Y"/>
    <s v="E38000223"/>
    <s v="NHS Buckinghamshire, Oxfordshire and Berkshire West ICB - 14Y"/>
    <x v="5"/>
    <n v="1230"/>
  </r>
  <r>
    <s v="Jan"/>
    <s v="2024"/>
    <x v="10"/>
    <d v="2024-01-31T00:00:00"/>
    <s v="Y59"/>
    <s v="E40000005"/>
    <x v="2"/>
    <s v="QU9"/>
    <s v="E54000044"/>
    <x v="16"/>
    <s v="15A"/>
    <s v="E38000221"/>
    <s v="NHS Buckinghamshire, Oxfordshire and Berkshire West ICB - 15A"/>
    <x v="0"/>
    <s v="*"/>
  </r>
  <r>
    <s v="Jan"/>
    <s v="2024"/>
    <x v="10"/>
    <d v="2024-01-31T00:00:00"/>
    <s v="Y59"/>
    <s v="E40000005"/>
    <x v="2"/>
    <s v="QU9"/>
    <s v="E54000044"/>
    <x v="16"/>
    <s v="15A"/>
    <s v="E38000221"/>
    <s v="NHS Buckinghamshire, Oxfordshire and Berkshire West ICB - 15A"/>
    <x v="1"/>
    <s v="*"/>
  </r>
  <r>
    <s v="Jan"/>
    <s v="2024"/>
    <x v="10"/>
    <d v="2024-01-31T00:00:00"/>
    <s v="Y59"/>
    <s v="E40000005"/>
    <x v="2"/>
    <s v="QU9"/>
    <s v="E54000044"/>
    <x v="16"/>
    <s v="15A"/>
    <s v="E38000221"/>
    <s v="NHS Buckinghamshire, Oxfordshire and Berkshire West ICB - 15A"/>
    <x v="2"/>
    <n v="525"/>
  </r>
  <r>
    <s v="Jan"/>
    <s v="2024"/>
    <x v="10"/>
    <d v="2024-01-31T00:00:00"/>
    <s v="Y59"/>
    <s v="E40000005"/>
    <x v="2"/>
    <s v="QU9"/>
    <s v="E54000044"/>
    <x v="16"/>
    <s v="15A"/>
    <s v="E38000221"/>
    <s v="NHS Buckinghamshire, Oxfordshire and Berkshire West ICB - 15A"/>
    <x v="3"/>
    <n v="2465"/>
  </r>
  <r>
    <s v="Jan"/>
    <s v="2024"/>
    <x v="10"/>
    <d v="2024-01-31T00:00:00"/>
    <s v="Y59"/>
    <s v="E40000005"/>
    <x v="2"/>
    <s v="QU9"/>
    <s v="E54000044"/>
    <x v="16"/>
    <s v="15A"/>
    <s v="E38000221"/>
    <s v="NHS Buckinghamshire, Oxfordshire and Berkshire West ICB - 15A"/>
    <x v="4"/>
    <n v="300"/>
  </r>
  <r>
    <s v="Jan"/>
    <s v="2024"/>
    <x v="10"/>
    <d v="2024-01-31T00:00:00"/>
    <s v="Y59"/>
    <s v="E40000005"/>
    <x v="2"/>
    <s v="QU9"/>
    <s v="E54000044"/>
    <x v="16"/>
    <s v="15A"/>
    <s v="E38000221"/>
    <s v="NHS Buckinghamshire, Oxfordshire and Berkshire West ICB - 15A"/>
    <x v="5"/>
    <n v="625"/>
  </r>
  <r>
    <s v="Jan"/>
    <s v="2024"/>
    <x v="10"/>
    <d v="2024-01-31T00:00:00"/>
    <s v="Y59"/>
    <s v="E40000005"/>
    <x v="2"/>
    <s v="QXU"/>
    <s v="E54000063"/>
    <x v="17"/>
    <s v="92A"/>
    <s v="E38000264"/>
    <s v="NHS Surrey Heartlands ICB - 92A"/>
    <x v="0"/>
    <s v="*"/>
  </r>
  <r>
    <s v="Jan"/>
    <s v="2024"/>
    <x v="10"/>
    <d v="2024-01-31T00:00:00"/>
    <s v="Y59"/>
    <s v="E40000005"/>
    <x v="2"/>
    <s v="QXU"/>
    <s v="E54000063"/>
    <x v="17"/>
    <s v="92A"/>
    <s v="E38000264"/>
    <s v="NHS Surrey Heartlands ICB - 92A"/>
    <x v="1"/>
    <s v="*"/>
  </r>
  <r>
    <s v="Jan"/>
    <s v="2024"/>
    <x v="10"/>
    <d v="2024-01-31T00:00:00"/>
    <s v="Y59"/>
    <s v="E40000005"/>
    <x v="2"/>
    <s v="QXU"/>
    <s v="E54000063"/>
    <x v="17"/>
    <s v="92A"/>
    <s v="E38000264"/>
    <s v="NHS Surrey Heartlands ICB - 92A"/>
    <x v="2"/>
    <n v="985"/>
  </r>
  <r>
    <s v="Jan"/>
    <s v="2024"/>
    <x v="10"/>
    <d v="2024-01-31T00:00:00"/>
    <s v="Y59"/>
    <s v="E40000005"/>
    <x v="2"/>
    <s v="QXU"/>
    <s v="E54000063"/>
    <x v="17"/>
    <s v="92A"/>
    <s v="E38000264"/>
    <s v="NHS Surrey Heartlands ICB - 92A"/>
    <x v="3"/>
    <n v="5930"/>
  </r>
  <r>
    <s v="Jan"/>
    <s v="2024"/>
    <x v="10"/>
    <d v="2024-01-31T00:00:00"/>
    <s v="Y59"/>
    <s v="E40000005"/>
    <x v="2"/>
    <s v="QXU"/>
    <s v="E54000063"/>
    <x v="17"/>
    <s v="92A"/>
    <s v="E38000264"/>
    <s v="NHS Surrey Heartlands ICB - 92A"/>
    <x v="4"/>
    <n v="585"/>
  </r>
  <r>
    <s v="Jan"/>
    <s v="2024"/>
    <x v="10"/>
    <d v="2024-01-31T00:00:00"/>
    <s v="Y59"/>
    <s v="E40000005"/>
    <x v="2"/>
    <s v="QXU"/>
    <s v="E54000063"/>
    <x v="17"/>
    <s v="92A"/>
    <s v="E38000264"/>
    <s v="NHS Surrey Heartlands ICB - 92A"/>
    <x v="5"/>
    <n v="2600"/>
  </r>
  <r>
    <s v="Jan"/>
    <s v="2024"/>
    <x v="10"/>
    <d v="2024-01-31T00:00:00"/>
    <s v="Y60"/>
    <s v="E40000011"/>
    <x v="3"/>
    <s v="QGH"/>
    <s v="E54000019"/>
    <x v="18"/>
    <s v="18C"/>
    <s v="E38000236"/>
    <s v="NHS Herefordshire and Worcestershire ICB - 18C"/>
    <x v="0"/>
    <s v="*"/>
  </r>
  <r>
    <s v="Jan"/>
    <s v="2024"/>
    <x v="10"/>
    <d v="2024-01-31T00:00:00"/>
    <s v="Y60"/>
    <s v="E40000011"/>
    <x v="3"/>
    <s v="QGH"/>
    <s v="E54000019"/>
    <x v="18"/>
    <s v="18C"/>
    <s v="E38000236"/>
    <s v="NHS Herefordshire and Worcestershire ICB - 18C"/>
    <x v="1"/>
    <s v="*"/>
  </r>
  <r>
    <s v="Jan"/>
    <s v="2024"/>
    <x v="10"/>
    <d v="2024-01-31T00:00:00"/>
    <s v="Y60"/>
    <s v="E40000011"/>
    <x v="3"/>
    <s v="QGH"/>
    <s v="E54000019"/>
    <x v="18"/>
    <s v="18C"/>
    <s v="E38000236"/>
    <s v="NHS Herefordshire and Worcestershire ICB - 18C"/>
    <x v="2"/>
    <n v="1095"/>
  </r>
  <r>
    <s v="Jan"/>
    <s v="2024"/>
    <x v="10"/>
    <d v="2024-01-31T00:00:00"/>
    <s v="Y60"/>
    <s v="E40000011"/>
    <x v="3"/>
    <s v="QGH"/>
    <s v="E54000019"/>
    <x v="18"/>
    <s v="18C"/>
    <s v="E38000236"/>
    <s v="NHS Herefordshire and Worcestershire ICB - 18C"/>
    <x v="3"/>
    <n v="3505"/>
  </r>
  <r>
    <s v="Jan"/>
    <s v="2024"/>
    <x v="10"/>
    <d v="2024-01-31T00:00:00"/>
    <s v="Y60"/>
    <s v="E40000011"/>
    <x v="3"/>
    <s v="QGH"/>
    <s v="E54000019"/>
    <x v="18"/>
    <s v="18C"/>
    <s v="E38000236"/>
    <s v="NHS Herefordshire and Worcestershire ICB - 18C"/>
    <x v="4"/>
    <n v="600"/>
  </r>
  <r>
    <s v="Jan"/>
    <s v="2024"/>
    <x v="10"/>
    <d v="2024-01-31T00:00:00"/>
    <s v="Y60"/>
    <s v="E40000011"/>
    <x v="3"/>
    <s v="QGH"/>
    <s v="E54000019"/>
    <x v="18"/>
    <s v="18C"/>
    <s v="E38000236"/>
    <s v="NHS Herefordshire and Worcestershire ICB - 18C"/>
    <x v="5"/>
    <n v="1800"/>
  </r>
  <r>
    <s v="Jan"/>
    <s v="2024"/>
    <x v="10"/>
    <d v="2024-01-31T00:00:00"/>
    <s v="Y60"/>
    <s v="E40000011"/>
    <x v="3"/>
    <s v="QHL"/>
    <s v="E54000055"/>
    <x v="19"/>
    <s v="15E"/>
    <s v="E38000258"/>
    <s v="NHS Birmingham and Solihull ICB - 15E"/>
    <x v="0"/>
    <s v="*"/>
  </r>
  <r>
    <s v="Jan"/>
    <s v="2024"/>
    <x v="10"/>
    <d v="2024-01-31T00:00:00"/>
    <s v="Y60"/>
    <s v="E40000011"/>
    <x v="3"/>
    <s v="QHL"/>
    <s v="E54000055"/>
    <x v="19"/>
    <s v="15E"/>
    <s v="E38000258"/>
    <s v="NHS Birmingham and Solihull ICB - 15E"/>
    <x v="1"/>
    <s v="*"/>
  </r>
  <r>
    <s v="Jan"/>
    <s v="2024"/>
    <x v="10"/>
    <d v="2024-01-31T00:00:00"/>
    <s v="Y60"/>
    <s v="E40000011"/>
    <x v="3"/>
    <s v="QHL"/>
    <s v="E54000055"/>
    <x v="19"/>
    <s v="15E"/>
    <s v="E38000258"/>
    <s v="NHS Birmingham and Solihull ICB - 15E"/>
    <x v="2"/>
    <n v="520"/>
  </r>
  <r>
    <s v="Jan"/>
    <s v="2024"/>
    <x v="10"/>
    <d v="2024-01-31T00:00:00"/>
    <s v="Y60"/>
    <s v="E40000011"/>
    <x v="3"/>
    <s v="QHL"/>
    <s v="E54000055"/>
    <x v="19"/>
    <s v="15E"/>
    <s v="E38000258"/>
    <s v="NHS Birmingham and Solihull ICB - 15E"/>
    <x v="3"/>
    <n v="4400"/>
  </r>
  <r>
    <s v="Jan"/>
    <s v="2024"/>
    <x v="10"/>
    <d v="2024-01-31T00:00:00"/>
    <s v="Y60"/>
    <s v="E40000011"/>
    <x v="3"/>
    <s v="QHL"/>
    <s v="E54000055"/>
    <x v="19"/>
    <s v="15E"/>
    <s v="E38000258"/>
    <s v="NHS Birmingham and Solihull ICB - 15E"/>
    <x v="4"/>
    <n v="1600"/>
  </r>
  <r>
    <s v="Jan"/>
    <s v="2024"/>
    <x v="10"/>
    <d v="2024-01-31T00:00:00"/>
    <s v="Y60"/>
    <s v="E40000011"/>
    <x v="3"/>
    <s v="QHL"/>
    <s v="E54000055"/>
    <x v="19"/>
    <s v="15E"/>
    <s v="E38000258"/>
    <s v="NHS Birmingham and Solihull ICB - 15E"/>
    <x v="5"/>
    <n v="2500"/>
  </r>
  <r>
    <s v="Jan"/>
    <s v="2024"/>
    <x v="10"/>
    <d v="2024-01-31T00:00:00"/>
    <s v="Y60"/>
    <s v="E40000011"/>
    <x v="3"/>
    <s v="QJ2"/>
    <s v="E54000058"/>
    <x v="20"/>
    <s v="15M"/>
    <s v="E38000261"/>
    <s v="NHS Derby and Derbyshire ICB - 15M"/>
    <x v="0"/>
    <s v="*"/>
  </r>
  <r>
    <s v="Jan"/>
    <s v="2024"/>
    <x v="10"/>
    <d v="2024-01-31T00:00:00"/>
    <s v="Y60"/>
    <s v="E40000011"/>
    <x v="3"/>
    <s v="QJ2"/>
    <s v="E54000058"/>
    <x v="20"/>
    <s v="15M"/>
    <s v="E38000261"/>
    <s v="NHS Derby and Derbyshire ICB - 15M"/>
    <x v="1"/>
    <s v="*"/>
  </r>
  <r>
    <s v="Jan"/>
    <s v="2024"/>
    <x v="10"/>
    <d v="2024-01-31T00:00:00"/>
    <s v="Y60"/>
    <s v="E40000011"/>
    <x v="3"/>
    <s v="QJ2"/>
    <s v="E54000058"/>
    <x v="20"/>
    <s v="15M"/>
    <s v="E38000261"/>
    <s v="NHS Derby and Derbyshire ICB - 15M"/>
    <x v="2"/>
    <n v="500"/>
  </r>
  <r>
    <s v="Jan"/>
    <s v="2024"/>
    <x v="10"/>
    <d v="2024-01-31T00:00:00"/>
    <s v="Y60"/>
    <s v="E40000011"/>
    <x v="3"/>
    <s v="QJ2"/>
    <s v="E54000058"/>
    <x v="20"/>
    <s v="15M"/>
    <s v="E38000261"/>
    <s v="NHS Derby and Derbyshire ICB - 15M"/>
    <x v="3"/>
    <n v="5000"/>
  </r>
  <r>
    <s v="Jan"/>
    <s v="2024"/>
    <x v="10"/>
    <d v="2024-01-31T00:00:00"/>
    <s v="Y60"/>
    <s v="E40000011"/>
    <x v="3"/>
    <s v="QJ2"/>
    <s v="E54000058"/>
    <x v="20"/>
    <s v="15M"/>
    <s v="E38000261"/>
    <s v="NHS Derby and Derbyshire ICB - 15M"/>
    <x v="4"/>
    <n v="1640"/>
  </r>
  <r>
    <s v="Jan"/>
    <s v="2024"/>
    <x v="10"/>
    <d v="2024-01-31T00:00:00"/>
    <s v="Y60"/>
    <s v="E40000011"/>
    <x v="3"/>
    <s v="QJ2"/>
    <s v="E54000058"/>
    <x v="20"/>
    <s v="15M"/>
    <s v="E38000261"/>
    <s v="NHS Derby and Derbyshire ICB - 15M"/>
    <x v="5"/>
    <n v="3340"/>
  </r>
  <r>
    <s v="Jan"/>
    <s v="2024"/>
    <x v="10"/>
    <d v="2024-01-31T00:00:00"/>
    <s v="Y60"/>
    <s v="E40000011"/>
    <x v="3"/>
    <s v="QJM"/>
    <s v="E54000013"/>
    <x v="21"/>
    <s v="71E"/>
    <s v="E38000238"/>
    <s v="NHS Lincolnshire ICB - 71E"/>
    <x v="0"/>
    <s v="*"/>
  </r>
  <r>
    <s v="Jan"/>
    <s v="2024"/>
    <x v="10"/>
    <d v="2024-01-31T00:00:00"/>
    <s v="Y60"/>
    <s v="E40000011"/>
    <x v="3"/>
    <s v="QJM"/>
    <s v="E54000013"/>
    <x v="21"/>
    <s v="71E"/>
    <s v="E38000238"/>
    <s v="NHS Lincolnshire ICB - 71E"/>
    <x v="1"/>
    <s v="*"/>
  </r>
  <r>
    <s v="Jan"/>
    <s v="2024"/>
    <x v="10"/>
    <d v="2024-01-31T00:00:00"/>
    <s v="Y60"/>
    <s v="E40000011"/>
    <x v="3"/>
    <s v="QJM"/>
    <s v="E54000013"/>
    <x v="21"/>
    <s v="71E"/>
    <s v="E38000238"/>
    <s v="NHS Lincolnshire ICB - 71E"/>
    <x v="2"/>
    <n v="160"/>
  </r>
  <r>
    <s v="Jan"/>
    <s v="2024"/>
    <x v="10"/>
    <d v="2024-01-31T00:00:00"/>
    <s v="Y60"/>
    <s v="E40000011"/>
    <x v="3"/>
    <s v="QJM"/>
    <s v="E54000013"/>
    <x v="21"/>
    <s v="71E"/>
    <s v="E38000238"/>
    <s v="NHS Lincolnshire ICB - 71E"/>
    <x v="3"/>
    <n v="3495"/>
  </r>
  <r>
    <s v="Jan"/>
    <s v="2024"/>
    <x v="10"/>
    <d v="2024-01-31T00:00:00"/>
    <s v="Y60"/>
    <s v="E40000011"/>
    <x v="3"/>
    <s v="QJM"/>
    <s v="E54000013"/>
    <x v="21"/>
    <s v="71E"/>
    <s v="E38000238"/>
    <s v="NHS Lincolnshire ICB - 71E"/>
    <x v="4"/>
    <n v="1590"/>
  </r>
  <r>
    <s v="Jan"/>
    <s v="2024"/>
    <x v="10"/>
    <d v="2024-01-31T00:00:00"/>
    <s v="Y60"/>
    <s v="E40000011"/>
    <x v="3"/>
    <s v="QJM"/>
    <s v="E54000013"/>
    <x v="21"/>
    <s v="71E"/>
    <s v="E38000238"/>
    <s v="NHS Lincolnshire ICB - 71E"/>
    <x v="5"/>
    <n v="3165"/>
  </r>
  <r>
    <s v="Jan"/>
    <s v="2024"/>
    <x v="10"/>
    <d v="2024-01-31T00:00:00"/>
    <s v="Y60"/>
    <s v="E40000011"/>
    <x v="3"/>
    <s v="QK1"/>
    <s v="E54000015"/>
    <x v="22"/>
    <s v="03W"/>
    <s v="E38000051"/>
    <s v="NHS Leicester, Leicestershire and Rutland ICB - 03W"/>
    <x v="0"/>
    <s v="*"/>
  </r>
  <r>
    <s v="Jan"/>
    <s v="2024"/>
    <x v="10"/>
    <d v="2024-01-31T00:00:00"/>
    <s v="Y60"/>
    <s v="E40000011"/>
    <x v="3"/>
    <s v="QK1"/>
    <s v="E54000015"/>
    <x v="22"/>
    <s v="03W"/>
    <s v="E38000051"/>
    <s v="NHS Leicester, Leicestershire and Rutland ICB - 03W"/>
    <x v="1"/>
    <s v="*"/>
  </r>
  <r>
    <s v="Jan"/>
    <s v="2024"/>
    <x v="10"/>
    <d v="2024-01-31T00:00:00"/>
    <s v="Y60"/>
    <s v="E40000011"/>
    <x v="3"/>
    <s v="QK1"/>
    <s v="E54000015"/>
    <x v="22"/>
    <s v="03W"/>
    <s v="E38000051"/>
    <s v="NHS Leicester, Leicestershire and Rutland ICB - 03W"/>
    <x v="2"/>
    <n v="105"/>
  </r>
  <r>
    <s v="Jan"/>
    <s v="2024"/>
    <x v="10"/>
    <d v="2024-01-31T00:00:00"/>
    <s v="Y60"/>
    <s v="E40000011"/>
    <x v="3"/>
    <s v="QK1"/>
    <s v="E54000015"/>
    <x v="22"/>
    <s v="03W"/>
    <s v="E38000051"/>
    <s v="NHS Leicester, Leicestershire and Rutland ICB - 03W"/>
    <x v="3"/>
    <n v="1615"/>
  </r>
  <r>
    <s v="Jan"/>
    <s v="2024"/>
    <x v="10"/>
    <d v="2024-01-31T00:00:00"/>
    <s v="Y60"/>
    <s v="E40000011"/>
    <x v="3"/>
    <s v="QK1"/>
    <s v="E54000015"/>
    <x v="22"/>
    <s v="03W"/>
    <s v="E38000051"/>
    <s v="NHS Leicester, Leicestershire and Rutland ICB - 03W"/>
    <x v="4"/>
    <n v="630"/>
  </r>
  <r>
    <s v="Jan"/>
    <s v="2024"/>
    <x v="10"/>
    <d v="2024-01-31T00:00:00"/>
    <s v="Y60"/>
    <s v="E40000011"/>
    <x v="3"/>
    <s v="QK1"/>
    <s v="E54000015"/>
    <x v="22"/>
    <s v="03W"/>
    <s v="E38000051"/>
    <s v="NHS Leicester, Leicestershire and Rutland ICB - 03W"/>
    <x v="5"/>
    <n v="1020"/>
  </r>
  <r>
    <s v="Jan"/>
    <s v="2024"/>
    <x v="10"/>
    <d v="2024-01-31T00:00:00"/>
    <s v="Y60"/>
    <s v="E40000011"/>
    <x v="3"/>
    <s v="QK1"/>
    <s v="E54000015"/>
    <x v="22"/>
    <s v="04C"/>
    <s v="E38000097"/>
    <s v="NHS Leicester, Leicestershire and Rutland ICB - 04C"/>
    <x v="0"/>
    <s v="*"/>
  </r>
  <r>
    <s v="Jan"/>
    <s v="2024"/>
    <x v="10"/>
    <d v="2024-01-31T00:00:00"/>
    <s v="Y60"/>
    <s v="E40000011"/>
    <x v="3"/>
    <s v="QK1"/>
    <s v="E54000015"/>
    <x v="22"/>
    <s v="04C"/>
    <s v="E38000097"/>
    <s v="NHS Leicester, Leicestershire and Rutland ICB - 04C"/>
    <x v="1"/>
    <s v="*"/>
  </r>
  <r>
    <s v="Jan"/>
    <s v="2024"/>
    <x v="10"/>
    <d v="2024-01-31T00:00:00"/>
    <s v="Y60"/>
    <s v="E40000011"/>
    <x v="3"/>
    <s v="QK1"/>
    <s v="E54000015"/>
    <x v="22"/>
    <s v="04C"/>
    <s v="E38000097"/>
    <s v="NHS Leicester, Leicestershire and Rutland ICB - 04C"/>
    <x v="2"/>
    <n v="45"/>
  </r>
  <r>
    <s v="Jan"/>
    <s v="2024"/>
    <x v="10"/>
    <d v="2024-01-31T00:00:00"/>
    <s v="Y60"/>
    <s v="E40000011"/>
    <x v="3"/>
    <s v="QK1"/>
    <s v="E54000015"/>
    <x v="22"/>
    <s v="04C"/>
    <s v="E38000097"/>
    <s v="NHS Leicester, Leicestershire and Rutland ICB - 04C"/>
    <x v="3"/>
    <n v="880"/>
  </r>
  <r>
    <s v="Jan"/>
    <s v="2024"/>
    <x v="10"/>
    <d v="2024-01-31T00:00:00"/>
    <s v="Y60"/>
    <s v="E40000011"/>
    <x v="3"/>
    <s v="QK1"/>
    <s v="E54000015"/>
    <x v="22"/>
    <s v="04C"/>
    <s v="E38000097"/>
    <s v="NHS Leicester, Leicestershire and Rutland ICB - 04C"/>
    <x v="4"/>
    <n v="680"/>
  </r>
  <r>
    <s v="Jan"/>
    <s v="2024"/>
    <x v="10"/>
    <d v="2024-01-31T00:00:00"/>
    <s v="Y60"/>
    <s v="E40000011"/>
    <x v="3"/>
    <s v="QK1"/>
    <s v="E54000015"/>
    <x v="22"/>
    <s v="04C"/>
    <s v="E38000097"/>
    <s v="NHS Leicester, Leicestershire and Rutland ICB - 04C"/>
    <x v="5"/>
    <n v="845"/>
  </r>
  <r>
    <s v="Jan"/>
    <s v="2024"/>
    <x v="10"/>
    <d v="2024-01-31T00:00:00"/>
    <s v="Y60"/>
    <s v="E40000011"/>
    <x v="3"/>
    <s v="QK1"/>
    <s v="E54000015"/>
    <x v="22"/>
    <s v="04V"/>
    <s v="E38000201"/>
    <s v="NHS Leicester, Leicestershire and Rutland ICB - 04V"/>
    <x v="0"/>
    <s v="*"/>
  </r>
  <r>
    <s v="Jan"/>
    <s v="2024"/>
    <x v="10"/>
    <d v="2024-01-31T00:00:00"/>
    <s v="Y60"/>
    <s v="E40000011"/>
    <x v="3"/>
    <s v="QK1"/>
    <s v="E54000015"/>
    <x v="22"/>
    <s v="04V"/>
    <s v="E38000201"/>
    <s v="NHS Leicester, Leicestershire and Rutland ICB - 04V"/>
    <x v="1"/>
    <s v="*"/>
  </r>
  <r>
    <s v="Jan"/>
    <s v="2024"/>
    <x v="10"/>
    <d v="2024-01-31T00:00:00"/>
    <s v="Y60"/>
    <s v="E40000011"/>
    <x v="3"/>
    <s v="QK1"/>
    <s v="E54000015"/>
    <x v="22"/>
    <s v="04V"/>
    <s v="E38000201"/>
    <s v="NHS Leicester, Leicestershire and Rutland ICB - 04V"/>
    <x v="2"/>
    <n v="85"/>
  </r>
  <r>
    <s v="Jan"/>
    <s v="2024"/>
    <x v="10"/>
    <d v="2024-01-31T00:00:00"/>
    <s v="Y60"/>
    <s v="E40000011"/>
    <x v="3"/>
    <s v="QK1"/>
    <s v="E54000015"/>
    <x v="22"/>
    <s v="04V"/>
    <s v="E38000201"/>
    <s v="NHS Leicester, Leicestershire and Rutland ICB - 04V"/>
    <x v="3"/>
    <n v="1665"/>
  </r>
  <r>
    <s v="Jan"/>
    <s v="2024"/>
    <x v="10"/>
    <d v="2024-01-31T00:00:00"/>
    <s v="Y60"/>
    <s v="E40000011"/>
    <x v="3"/>
    <s v="QK1"/>
    <s v="E54000015"/>
    <x v="22"/>
    <s v="04V"/>
    <s v="E38000201"/>
    <s v="NHS Leicester, Leicestershire and Rutland ICB - 04V"/>
    <x v="4"/>
    <n v="570"/>
  </r>
  <r>
    <s v="Jan"/>
    <s v="2024"/>
    <x v="10"/>
    <d v="2024-01-31T00:00:00"/>
    <s v="Y60"/>
    <s v="E40000011"/>
    <x v="3"/>
    <s v="QK1"/>
    <s v="E54000015"/>
    <x v="22"/>
    <s v="04V"/>
    <s v="E38000201"/>
    <s v="NHS Leicester, Leicestershire and Rutland ICB - 04V"/>
    <x v="5"/>
    <n v="1085"/>
  </r>
  <r>
    <s v="Jan"/>
    <s v="2024"/>
    <x v="10"/>
    <d v="2024-01-31T00:00:00"/>
    <s v="Y60"/>
    <s v="E40000011"/>
    <x v="3"/>
    <s v="QNC"/>
    <s v="E54000010"/>
    <x v="23"/>
    <s v="04Y"/>
    <s v="E38000028"/>
    <s v="NHS Staffordshire and Stoke-on-Trent ICB - 04Y"/>
    <x v="0"/>
    <s v="*"/>
  </r>
  <r>
    <s v="Jan"/>
    <s v="2024"/>
    <x v="10"/>
    <d v="2024-01-31T00:00:00"/>
    <s v="Y60"/>
    <s v="E40000011"/>
    <x v="3"/>
    <s v="QNC"/>
    <s v="E54000010"/>
    <x v="23"/>
    <s v="04Y"/>
    <s v="E38000028"/>
    <s v="NHS Staffordshire and Stoke-on-Trent ICB - 04Y"/>
    <x v="1"/>
    <s v="*"/>
  </r>
  <r>
    <s v="Jan"/>
    <s v="2024"/>
    <x v="10"/>
    <d v="2024-01-31T00:00:00"/>
    <s v="Y60"/>
    <s v="E40000011"/>
    <x v="3"/>
    <s v="QNC"/>
    <s v="E54000010"/>
    <x v="23"/>
    <s v="04Y"/>
    <s v="E38000028"/>
    <s v="NHS Staffordshire and Stoke-on-Trent ICB - 04Y"/>
    <x v="2"/>
    <n v="130"/>
  </r>
  <r>
    <s v="Jan"/>
    <s v="2024"/>
    <x v="10"/>
    <d v="2024-01-31T00:00:00"/>
    <s v="Y60"/>
    <s v="E40000011"/>
    <x v="3"/>
    <s v="QNC"/>
    <s v="E54000010"/>
    <x v="23"/>
    <s v="04Y"/>
    <s v="E38000028"/>
    <s v="NHS Staffordshire and Stoke-on-Trent ICB - 04Y"/>
    <x v="3"/>
    <n v="695"/>
  </r>
  <r>
    <s v="Jan"/>
    <s v="2024"/>
    <x v="10"/>
    <d v="2024-01-31T00:00:00"/>
    <s v="Y60"/>
    <s v="E40000011"/>
    <x v="3"/>
    <s v="QNC"/>
    <s v="E54000010"/>
    <x v="23"/>
    <s v="04Y"/>
    <s v="E38000028"/>
    <s v="NHS Staffordshire and Stoke-on-Trent ICB - 04Y"/>
    <x v="4"/>
    <n v="65"/>
  </r>
  <r>
    <s v="Jan"/>
    <s v="2024"/>
    <x v="10"/>
    <d v="2024-01-31T00:00:00"/>
    <s v="Y60"/>
    <s v="E40000011"/>
    <x v="3"/>
    <s v="QNC"/>
    <s v="E54000010"/>
    <x v="23"/>
    <s v="04Y"/>
    <s v="E38000028"/>
    <s v="NHS Staffordshire and Stoke-on-Trent ICB - 04Y"/>
    <x v="5"/>
    <n v="510"/>
  </r>
  <r>
    <s v="Jan"/>
    <s v="2024"/>
    <x v="10"/>
    <d v="2024-01-31T00:00:00"/>
    <s v="Y60"/>
    <s v="E40000011"/>
    <x v="3"/>
    <s v="QNC"/>
    <s v="E54000010"/>
    <x v="23"/>
    <s v="05D"/>
    <s v="E38000053"/>
    <s v="NHS Staffordshire and Stoke-on-Trent ICB - 05D"/>
    <x v="0"/>
    <s v="*"/>
  </r>
  <r>
    <s v="Jan"/>
    <s v="2024"/>
    <x v="10"/>
    <d v="2024-01-31T00:00:00"/>
    <s v="Y60"/>
    <s v="E40000011"/>
    <x v="3"/>
    <s v="QNC"/>
    <s v="E54000010"/>
    <x v="23"/>
    <s v="05D"/>
    <s v="E38000053"/>
    <s v="NHS Staffordshire and Stoke-on-Trent ICB - 05D"/>
    <x v="1"/>
    <s v="*"/>
  </r>
  <r>
    <s v="Jan"/>
    <s v="2024"/>
    <x v="10"/>
    <d v="2024-01-31T00:00:00"/>
    <s v="Y60"/>
    <s v="E40000011"/>
    <x v="3"/>
    <s v="QNC"/>
    <s v="E54000010"/>
    <x v="23"/>
    <s v="05D"/>
    <s v="E38000053"/>
    <s v="NHS Staffordshire and Stoke-on-Trent ICB - 05D"/>
    <x v="2"/>
    <n v="80"/>
  </r>
  <r>
    <s v="Jan"/>
    <s v="2024"/>
    <x v="10"/>
    <d v="2024-01-31T00:00:00"/>
    <s v="Y60"/>
    <s v="E40000011"/>
    <x v="3"/>
    <s v="QNC"/>
    <s v="E54000010"/>
    <x v="23"/>
    <s v="05D"/>
    <s v="E38000053"/>
    <s v="NHS Staffordshire and Stoke-on-Trent ICB - 05D"/>
    <x v="3"/>
    <n v="650"/>
  </r>
  <r>
    <s v="Jan"/>
    <s v="2024"/>
    <x v="10"/>
    <d v="2024-01-31T00:00:00"/>
    <s v="Y60"/>
    <s v="E40000011"/>
    <x v="3"/>
    <s v="QNC"/>
    <s v="E54000010"/>
    <x v="23"/>
    <s v="05D"/>
    <s v="E38000053"/>
    <s v="NHS Staffordshire and Stoke-on-Trent ICB - 05D"/>
    <x v="4"/>
    <n v="35"/>
  </r>
  <r>
    <s v="Jan"/>
    <s v="2024"/>
    <x v="10"/>
    <d v="2024-01-31T00:00:00"/>
    <s v="Y60"/>
    <s v="E40000011"/>
    <x v="3"/>
    <s v="QNC"/>
    <s v="E54000010"/>
    <x v="23"/>
    <s v="05D"/>
    <s v="E38000053"/>
    <s v="NHS Staffordshire and Stoke-on-Trent ICB - 05D"/>
    <x v="5"/>
    <n v="455"/>
  </r>
  <r>
    <s v="Jan"/>
    <s v="2024"/>
    <x v="10"/>
    <d v="2024-01-31T00:00:00"/>
    <s v="Y60"/>
    <s v="E40000011"/>
    <x v="3"/>
    <s v="QNC"/>
    <s v="E54000010"/>
    <x v="23"/>
    <s v="05G"/>
    <s v="E38000126"/>
    <s v="NHS Staffordshire and Stoke-on-Trent ICB - 05G"/>
    <x v="0"/>
    <s v="*"/>
  </r>
  <r>
    <s v="Jan"/>
    <s v="2024"/>
    <x v="10"/>
    <d v="2024-01-31T00:00:00"/>
    <s v="Y60"/>
    <s v="E40000011"/>
    <x v="3"/>
    <s v="QNC"/>
    <s v="E54000010"/>
    <x v="23"/>
    <s v="05G"/>
    <s v="E38000126"/>
    <s v="NHS Staffordshire and Stoke-on-Trent ICB - 05G"/>
    <x v="1"/>
    <s v="*"/>
  </r>
  <r>
    <s v="Jan"/>
    <s v="2024"/>
    <x v="10"/>
    <d v="2024-01-31T00:00:00"/>
    <s v="Y60"/>
    <s v="E40000011"/>
    <x v="3"/>
    <s v="QNC"/>
    <s v="E54000010"/>
    <x v="23"/>
    <s v="05G"/>
    <s v="E38000126"/>
    <s v="NHS Staffordshire and Stoke-on-Trent ICB - 05G"/>
    <x v="2"/>
    <n v="320"/>
  </r>
  <r>
    <s v="Jan"/>
    <s v="2024"/>
    <x v="10"/>
    <d v="2024-01-31T00:00:00"/>
    <s v="Y60"/>
    <s v="E40000011"/>
    <x v="3"/>
    <s v="QNC"/>
    <s v="E54000010"/>
    <x v="23"/>
    <s v="05G"/>
    <s v="E38000126"/>
    <s v="NHS Staffordshire and Stoke-on-Trent ICB - 05G"/>
    <x v="3"/>
    <n v="640"/>
  </r>
  <r>
    <s v="Jan"/>
    <s v="2024"/>
    <x v="10"/>
    <d v="2024-01-31T00:00:00"/>
    <s v="Y60"/>
    <s v="E40000011"/>
    <x v="3"/>
    <s v="QNC"/>
    <s v="E54000010"/>
    <x v="23"/>
    <s v="05G"/>
    <s v="E38000126"/>
    <s v="NHS Staffordshire and Stoke-on-Trent ICB - 05G"/>
    <x v="4"/>
    <n v="890"/>
  </r>
  <r>
    <s v="Jan"/>
    <s v="2024"/>
    <x v="10"/>
    <d v="2024-01-31T00:00:00"/>
    <s v="Y60"/>
    <s v="E40000011"/>
    <x v="3"/>
    <s v="QNC"/>
    <s v="E54000010"/>
    <x v="23"/>
    <s v="05G"/>
    <s v="E38000126"/>
    <s v="NHS Staffordshire and Stoke-on-Trent ICB - 05G"/>
    <x v="5"/>
    <n v="725"/>
  </r>
  <r>
    <s v="Jan"/>
    <s v="2024"/>
    <x v="10"/>
    <d v="2024-01-31T00:00:00"/>
    <s v="Y60"/>
    <s v="E40000011"/>
    <x v="3"/>
    <s v="QNC"/>
    <s v="E54000010"/>
    <x v="23"/>
    <s v="05Q"/>
    <s v="E38000153"/>
    <s v="NHS Staffordshire and Stoke-on-Trent ICB - 05Q"/>
    <x v="0"/>
    <s v="*"/>
  </r>
  <r>
    <s v="Jan"/>
    <s v="2024"/>
    <x v="10"/>
    <d v="2024-01-31T00:00:00"/>
    <s v="Y60"/>
    <s v="E40000011"/>
    <x v="3"/>
    <s v="QNC"/>
    <s v="E54000010"/>
    <x v="23"/>
    <s v="05Q"/>
    <s v="E38000153"/>
    <s v="NHS Staffordshire and Stoke-on-Trent ICB - 05Q"/>
    <x v="1"/>
    <s v="*"/>
  </r>
  <r>
    <s v="Jan"/>
    <s v="2024"/>
    <x v="10"/>
    <d v="2024-01-31T00:00:00"/>
    <s v="Y60"/>
    <s v="E40000011"/>
    <x v="3"/>
    <s v="QNC"/>
    <s v="E54000010"/>
    <x v="23"/>
    <s v="05Q"/>
    <s v="E38000153"/>
    <s v="NHS Staffordshire and Stoke-on-Trent ICB - 05Q"/>
    <x v="2"/>
    <n v="110"/>
  </r>
  <r>
    <s v="Jan"/>
    <s v="2024"/>
    <x v="10"/>
    <d v="2024-01-31T00:00:00"/>
    <s v="Y60"/>
    <s v="E40000011"/>
    <x v="3"/>
    <s v="QNC"/>
    <s v="E54000010"/>
    <x v="23"/>
    <s v="05Q"/>
    <s v="E38000153"/>
    <s v="NHS Staffordshire and Stoke-on-Trent ICB - 05Q"/>
    <x v="3"/>
    <n v="1265"/>
  </r>
  <r>
    <s v="Jan"/>
    <s v="2024"/>
    <x v="10"/>
    <d v="2024-01-31T00:00:00"/>
    <s v="Y60"/>
    <s v="E40000011"/>
    <x v="3"/>
    <s v="QNC"/>
    <s v="E54000010"/>
    <x v="23"/>
    <s v="05Q"/>
    <s v="E38000153"/>
    <s v="NHS Staffordshire and Stoke-on-Trent ICB - 05Q"/>
    <x v="4"/>
    <n v="165"/>
  </r>
  <r>
    <s v="Jan"/>
    <s v="2024"/>
    <x v="10"/>
    <d v="2024-01-31T00:00:00"/>
    <s v="Y60"/>
    <s v="E40000011"/>
    <x v="3"/>
    <s v="QNC"/>
    <s v="E54000010"/>
    <x v="23"/>
    <s v="05Q"/>
    <s v="E38000153"/>
    <s v="NHS Staffordshire and Stoke-on-Trent ICB - 05Q"/>
    <x v="5"/>
    <n v="610"/>
  </r>
  <r>
    <s v="Jan"/>
    <s v="2024"/>
    <x v="10"/>
    <d v="2024-01-31T00:00:00"/>
    <s v="Y60"/>
    <s v="E40000011"/>
    <x v="3"/>
    <s v="QNC"/>
    <s v="E54000010"/>
    <x v="23"/>
    <s v="05V"/>
    <s v="E38000173"/>
    <s v="NHS Staffordshire and Stoke-on-Trent ICB - 05V"/>
    <x v="0"/>
    <s v="*"/>
  </r>
  <r>
    <s v="Jan"/>
    <s v="2024"/>
    <x v="10"/>
    <d v="2024-01-31T00:00:00"/>
    <s v="Y60"/>
    <s v="E40000011"/>
    <x v="3"/>
    <s v="QNC"/>
    <s v="E54000010"/>
    <x v="23"/>
    <s v="05V"/>
    <s v="E38000173"/>
    <s v="NHS Staffordshire and Stoke-on-Trent ICB - 05V"/>
    <x v="1"/>
    <s v="*"/>
  </r>
  <r>
    <s v="Jan"/>
    <s v="2024"/>
    <x v="10"/>
    <d v="2024-01-31T00:00:00"/>
    <s v="Y60"/>
    <s v="E40000011"/>
    <x v="3"/>
    <s v="QNC"/>
    <s v="E54000010"/>
    <x v="23"/>
    <s v="05V"/>
    <s v="E38000173"/>
    <s v="NHS Staffordshire and Stoke-on-Trent ICB - 05V"/>
    <x v="2"/>
    <n v="100"/>
  </r>
  <r>
    <s v="Jan"/>
    <s v="2024"/>
    <x v="10"/>
    <d v="2024-01-31T00:00:00"/>
    <s v="Y60"/>
    <s v="E40000011"/>
    <x v="3"/>
    <s v="QNC"/>
    <s v="E54000010"/>
    <x v="23"/>
    <s v="05V"/>
    <s v="E38000173"/>
    <s v="NHS Staffordshire and Stoke-on-Trent ICB - 05V"/>
    <x v="3"/>
    <n v="805"/>
  </r>
  <r>
    <s v="Jan"/>
    <s v="2024"/>
    <x v="10"/>
    <d v="2024-01-31T00:00:00"/>
    <s v="Y60"/>
    <s v="E40000011"/>
    <x v="3"/>
    <s v="QNC"/>
    <s v="E54000010"/>
    <x v="23"/>
    <s v="05V"/>
    <s v="E38000173"/>
    <s v="NHS Staffordshire and Stoke-on-Trent ICB - 05V"/>
    <x v="4"/>
    <n v="115"/>
  </r>
  <r>
    <s v="Jan"/>
    <s v="2024"/>
    <x v="10"/>
    <d v="2024-01-31T00:00:00"/>
    <s v="Y60"/>
    <s v="E40000011"/>
    <x v="3"/>
    <s v="QNC"/>
    <s v="E54000010"/>
    <x v="23"/>
    <s v="05V"/>
    <s v="E38000173"/>
    <s v="NHS Staffordshire and Stoke-on-Trent ICB - 05V"/>
    <x v="5"/>
    <n v="410"/>
  </r>
  <r>
    <s v="Jan"/>
    <s v="2024"/>
    <x v="10"/>
    <d v="2024-01-31T00:00:00"/>
    <s v="Y60"/>
    <s v="E40000011"/>
    <x v="3"/>
    <s v="QNC"/>
    <s v="E54000010"/>
    <x v="23"/>
    <s v="05W"/>
    <s v="E38000175"/>
    <s v="NHS Staffordshire and Stoke-on-Trent ICB - 05W"/>
    <x v="0"/>
    <s v="*"/>
  </r>
  <r>
    <s v="Jan"/>
    <s v="2024"/>
    <x v="10"/>
    <d v="2024-01-31T00:00:00"/>
    <s v="Y60"/>
    <s v="E40000011"/>
    <x v="3"/>
    <s v="QNC"/>
    <s v="E54000010"/>
    <x v="23"/>
    <s v="05W"/>
    <s v="E38000175"/>
    <s v="NHS Staffordshire and Stoke-on-Trent ICB - 05W"/>
    <x v="1"/>
    <s v="*"/>
  </r>
  <r>
    <s v="Jan"/>
    <s v="2024"/>
    <x v="10"/>
    <d v="2024-01-31T00:00:00"/>
    <s v="Y60"/>
    <s v="E40000011"/>
    <x v="3"/>
    <s v="QNC"/>
    <s v="E54000010"/>
    <x v="23"/>
    <s v="05W"/>
    <s v="E38000175"/>
    <s v="NHS Staffordshire and Stoke-on-Trent ICB - 05W"/>
    <x v="2"/>
    <n v="135"/>
  </r>
  <r>
    <s v="Jan"/>
    <s v="2024"/>
    <x v="10"/>
    <d v="2024-01-31T00:00:00"/>
    <s v="Y60"/>
    <s v="E40000011"/>
    <x v="3"/>
    <s v="QNC"/>
    <s v="E54000010"/>
    <x v="23"/>
    <s v="05W"/>
    <s v="E38000175"/>
    <s v="NHS Staffordshire and Stoke-on-Trent ICB - 05W"/>
    <x v="3"/>
    <n v="800"/>
  </r>
  <r>
    <s v="Jan"/>
    <s v="2024"/>
    <x v="10"/>
    <d v="2024-01-31T00:00:00"/>
    <s v="Y60"/>
    <s v="E40000011"/>
    <x v="3"/>
    <s v="QNC"/>
    <s v="E54000010"/>
    <x v="23"/>
    <s v="05W"/>
    <s v="E38000175"/>
    <s v="NHS Staffordshire and Stoke-on-Trent ICB - 05W"/>
    <x v="4"/>
    <n v="1230"/>
  </r>
  <r>
    <s v="Jan"/>
    <s v="2024"/>
    <x v="10"/>
    <d v="2024-01-31T00:00:00"/>
    <s v="Y60"/>
    <s v="E40000011"/>
    <x v="3"/>
    <s v="QNC"/>
    <s v="E54000010"/>
    <x v="23"/>
    <s v="05W"/>
    <s v="E38000175"/>
    <s v="NHS Staffordshire and Stoke-on-Trent ICB - 05W"/>
    <x v="5"/>
    <n v="855"/>
  </r>
  <r>
    <s v="Jan"/>
    <s v="2024"/>
    <x v="10"/>
    <d v="2024-01-31T00:00:00"/>
    <s v="Y60"/>
    <s v="E40000011"/>
    <x v="3"/>
    <s v="QOC"/>
    <s v="E54000011"/>
    <x v="24"/>
    <s v="M2L0M"/>
    <s v="E38000257"/>
    <s v="NHS Shropshire, Telford and Wrekin ICB - M2L0M"/>
    <x v="0"/>
    <s v="*"/>
  </r>
  <r>
    <s v="Jan"/>
    <s v="2024"/>
    <x v="10"/>
    <d v="2024-01-31T00:00:00"/>
    <s v="Y60"/>
    <s v="E40000011"/>
    <x v="3"/>
    <s v="QOC"/>
    <s v="E54000011"/>
    <x v="24"/>
    <s v="M2L0M"/>
    <s v="E38000257"/>
    <s v="NHS Shropshire, Telford and Wrekin ICB - M2L0M"/>
    <x v="1"/>
    <s v="*"/>
  </r>
  <r>
    <s v="Jan"/>
    <s v="2024"/>
    <x v="10"/>
    <d v="2024-01-31T00:00:00"/>
    <s v="Y60"/>
    <s v="E40000011"/>
    <x v="3"/>
    <s v="QOC"/>
    <s v="E54000011"/>
    <x v="24"/>
    <s v="M2L0M"/>
    <s v="E38000257"/>
    <s v="NHS Shropshire, Telford and Wrekin ICB - M2L0M"/>
    <x v="2"/>
    <n v="690"/>
  </r>
  <r>
    <s v="Jan"/>
    <s v="2024"/>
    <x v="10"/>
    <d v="2024-01-31T00:00:00"/>
    <s v="Y60"/>
    <s v="E40000011"/>
    <x v="3"/>
    <s v="QOC"/>
    <s v="E54000011"/>
    <x v="24"/>
    <s v="M2L0M"/>
    <s v="E38000257"/>
    <s v="NHS Shropshire, Telford and Wrekin ICB - M2L0M"/>
    <x v="3"/>
    <n v="2740"/>
  </r>
  <r>
    <s v="Jan"/>
    <s v="2024"/>
    <x v="10"/>
    <d v="2024-01-31T00:00:00"/>
    <s v="Y60"/>
    <s v="E40000011"/>
    <x v="3"/>
    <s v="QOC"/>
    <s v="E54000011"/>
    <x v="24"/>
    <s v="M2L0M"/>
    <s v="E38000257"/>
    <s v="NHS Shropshire, Telford and Wrekin ICB - M2L0M"/>
    <x v="4"/>
    <n v="260"/>
  </r>
  <r>
    <s v="Jan"/>
    <s v="2024"/>
    <x v="10"/>
    <d v="2024-01-31T00:00:00"/>
    <s v="Y60"/>
    <s v="E40000011"/>
    <x v="3"/>
    <s v="QOC"/>
    <s v="E54000011"/>
    <x v="24"/>
    <s v="M2L0M"/>
    <s v="E38000257"/>
    <s v="NHS Shropshire, Telford and Wrekin ICB - M2L0M"/>
    <x v="5"/>
    <n v="1150"/>
  </r>
  <r>
    <s v="Jan"/>
    <s v="2024"/>
    <x v="10"/>
    <d v="2024-01-31T00:00:00"/>
    <s v="Y60"/>
    <s v="E40000011"/>
    <x v="3"/>
    <s v="QPM"/>
    <s v="E54000059"/>
    <x v="25"/>
    <s v="78H"/>
    <s v="E38000262"/>
    <s v="NHS Northamptonshire ICB - 78H"/>
    <x v="0"/>
    <s v="*"/>
  </r>
  <r>
    <s v="Jan"/>
    <s v="2024"/>
    <x v="10"/>
    <d v="2024-01-31T00:00:00"/>
    <s v="Y60"/>
    <s v="E40000011"/>
    <x v="3"/>
    <s v="QPM"/>
    <s v="E54000059"/>
    <x v="25"/>
    <s v="78H"/>
    <s v="E38000262"/>
    <s v="NHS Northamptonshire ICB - 78H"/>
    <x v="1"/>
    <s v="*"/>
  </r>
  <r>
    <s v="Jan"/>
    <s v="2024"/>
    <x v="10"/>
    <d v="2024-01-31T00:00:00"/>
    <s v="Y60"/>
    <s v="E40000011"/>
    <x v="3"/>
    <s v="QPM"/>
    <s v="E54000059"/>
    <x v="25"/>
    <s v="78H"/>
    <s v="E38000262"/>
    <s v="NHS Northamptonshire ICB - 78H"/>
    <x v="2"/>
    <n v="280"/>
  </r>
  <r>
    <s v="Jan"/>
    <s v="2024"/>
    <x v="10"/>
    <d v="2024-01-31T00:00:00"/>
    <s v="Y60"/>
    <s v="E40000011"/>
    <x v="3"/>
    <s v="QPM"/>
    <s v="E54000059"/>
    <x v="25"/>
    <s v="78H"/>
    <s v="E38000262"/>
    <s v="NHS Northamptonshire ICB - 78H"/>
    <x v="3"/>
    <n v="2240"/>
  </r>
  <r>
    <s v="Jan"/>
    <s v="2024"/>
    <x v="10"/>
    <d v="2024-01-31T00:00:00"/>
    <s v="Y60"/>
    <s v="E40000011"/>
    <x v="3"/>
    <s v="QPM"/>
    <s v="E54000059"/>
    <x v="25"/>
    <s v="78H"/>
    <s v="E38000262"/>
    <s v="NHS Northamptonshire ICB - 78H"/>
    <x v="4"/>
    <n v="1495"/>
  </r>
  <r>
    <s v="Jan"/>
    <s v="2024"/>
    <x v="10"/>
    <d v="2024-01-31T00:00:00"/>
    <s v="Y60"/>
    <s v="E40000011"/>
    <x v="3"/>
    <s v="QPM"/>
    <s v="E54000059"/>
    <x v="25"/>
    <s v="78H"/>
    <s v="E38000262"/>
    <s v="NHS Northamptonshire ICB - 78H"/>
    <x v="5"/>
    <n v="1890"/>
  </r>
  <r>
    <s v="Jan"/>
    <s v="2024"/>
    <x v="10"/>
    <d v="2024-01-31T00:00:00"/>
    <s v="Y60"/>
    <s v="E40000011"/>
    <x v="3"/>
    <s v="QT1"/>
    <s v="E54000060"/>
    <x v="26"/>
    <s v="02Q"/>
    <s v="E38000008"/>
    <s v="NHS Nottingham and Nottinghamshire ICB - 02Q"/>
    <x v="0"/>
    <s v="*"/>
  </r>
  <r>
    <s v="Jan"/>
    <s v="2024"/>
    <x v="10"/>
    <d v="2024-01-31T00:00:00"/>
    <s v="Y60"/>
    <s v="E40000011"/>
    <x v="3"/>
    <s v="QT1"/>
    <s v="E54000060"/>
    <x v="26"/>
    <s v="02Q"/>
    <s v="E38000008"/>
    <s v="NHS Nottingham and Nottinghamshire ICB - 02Q"/>
    <x v="1"/>
    <s v="*"/>
  </r>
  <r>
    <s v="Jan"/>
    <s v="2024"/>
    <x v="10"/>
    <d v="2024-01-31T00:00:00"/>
    <s v="Y60"/>
    <s v="E40000011"/>
    <x v="3"/>
    <s v="QT1"/>
    <s v="E54000060"/>
    <x v="26"/>
    <s v="02Q"/>
    <s v="E38000008"/>
    <s v="NHS Nottingham and Nottinghamshire ICB - 02Q"/>
    <x v="2"/>
    <n v="105"/>
  </r>
  <r>
    <s v="Jan"/>
    <s v="2024"/>
    <x v="10"/>
    <d v="2024-01-31T00:00:00"/>
    <s v="Y60"/>
    <s v="E40000011"/>
    <x v="3"/>
    <s v="QT1"/>
    <s v="E54000060"/>
    <x v="26"/>
    <s v="02Q"/>
    <s v="E38000008"/>
    <s v="NHS Nottingham and Nottinghamshire ICB - 02Q"/>
    <x v="3"/>
    <n v="530"/>
  </r>
  <r>
    <s v="Jan"/>
    <s v="2024"/>
    <x v="10"/>
    <d v="2024-01-31T00:00:00"/>
    <s v="Y60"/>
    <s v="E40000011"/>
    <x v="3"/>
    <s v="QT1"/>
    <s v="E54000060"/>
    <x v="26"/>
    <s v="02Q"/>
    <s v="E38000008"/>
    <s v="NHS Nottingham and Nottinghamshire ICB - 02Q"/>
    <x v="4"/>
    <n v="275"/>
  </r>
  <r>
    <s v="Jan"/>
    <s v="2024"/>
    <x v="10"/>
    <d v="2024-01-31T00:00:00"/>
    <s v="Y60"/>
    <s v="E40000011"/>
    <x v="3"/>
    <s v="QT1"/>
    <s v="E54000060"/>
    <x v="26"/>
    <s v="02Q"/>
    <s v="E38000008"/>
    <s v="NHS Nottingham and Nottinghamshire ICB - 02Q"/>
    <x v="5"/>
    <n v="450"/>
  </r>
  <r>
    <s v="Jan"/>
    <s v="2024"/>
    <x v="10"/>
    <d v="2024-01-31T00:00:00"/>
    <s v="Y60"/>
    <s v="E40000011"/>
    <x v="3"/>
    <s v="QT1"/>
    <s v="E54000060"/>
    <x v="26"/>
    <s v="52R"/>
    <s v="E38000243"/>
    <s v="NHS Nottingham and Nottinghamshire ICB - 52R"/>
    <x v="0"/>
    <s v="*"/>
  </r>
  <r>
    <s v="Jan"/>
    <s v="2024"/>
    <x v="10"/>
    <d v="2024-01-31T00:00:00"/>
    <s v="Y60"/>
    <s v="E40000011"/>
    <x v="3"/>
    <s v="QT1"/>
    <s v="E54000060"/>
    <x v="26"/>
    <s v="52R"/>
    <s v="E38000243"/>
    <s v="NHS Nottingham and Nottinghamshire ICB - 52R"/>
    <x v="1"/>
    <s v="*"/>
  </r>
  <r>
    <s v="Jan"/>
    <s v="2024"/>
    <x v="10"/>
    <d v="2024-01-31T00:00:00"/>
    <s v="Y60"/>
    <s v="E40000011"/>
    <x v="3"/>
    <s v="QT1"/>
    <s v="E54000060"/>
    <x v="26"/>
    <s v="52R"/>
    <s v="E38000243"/>
    <s v="NHS Nottingham and Nottinghamshire ICB - 52R"/>
    <x v="2"/>
    <n v="840"/>
  </r>
  <r>
    <s v="Jan"/>
    <s v="2024"/>
    <x v="10"/>
    <d v="2024-01-31T00:00:00"/>
    <s v="Y60"/>
    <s v="E40000011"/>
    <x v="3"/>
    <s v="QT1"/>
    <s v="E54000060"/>
    <x v="26"/>
    <s v="52R"/>
    <s v="E38000243"/>
    <s v="NHS Nottingham and Nottinghamshire ICB - 52R"/>
    <x v="3"/>
    <n v="3400"/>
  </r>
  <r>
    <s v="Jan"/>
    <s v="2024"/>
    <x v="10"/>
    <d v="2024-01-31T00:00:00"/>
    <s v="Y60"/>
    <s v="E40000011"/>
    <x v="3"/>
    <s v="QT1"/>
    <s v="E54000060"/>
    <x v="26"/>
    <s v="52R"/>
    <s v="E38000243"/>
    <s v="NHS Nottingham and Nottinghamshire ICB - 52R"/>
    <x v="4"/>
    <n v="2280"/>
  </r>
  <r>
    <s v="Jan"/>
    <s v="2024"/>
    <x v="10"/>
    <d v="2024-01-31T00:00:00"/>
    <s v="Y60"/>
    <s v="E40000011"/>
    <x v="3"/>
    <s v="QT1"/>
    <s v="E54000060"/>
    <x v="26"/>
    <s v="52R"/>
    <s v="E38000243"/>
    <s v="NHS Nottingham and Nottinghamshire ICB - 52R"/>
    <x v="5"/>
    <n v="2920"/>
  </r>
  <r>
    <s v="Jan"/>
    <s v="2024"/>
    <x v="10"/>
    <d v="2024-01-31T00:00:00"/>
    <s v="Y60"/>
    <s v="E40000011"/>
    <x v="3"/>
    <s v="QUA"/>
    <s v="E54000062"/>
    <x v="27"/>
    <s v="D2P2L"/>
    <s v="E38000259"/>
    <s v="NHS Black Country ICB - D2P2L"/>
    <x v="0"/>
    <s v="*"/>
  </r>
  <r>
    <s v="Jan"/>
    <s v="2024"/>
    <x v="10"/>
    <d v="2024-01-31T00:00:00"/>
    <s v="Y60"/>
    <s v="E40000011"/>
    <x v="3"/>
    <s v="QUA"/>
    <s v="E54000062"/>
    <x v="27"/>
    <s v="D2P2L"/>
    <s v="E38000259"/>
    <s v="NHS Black Country ICB - D2P2L"/>
    <x v="1"/>
    <s v="*"/>
  </r>
  <r>
    <s v="Jan"/>
    <s v="2024"/>
    <x v="10"/>
    <d v="2024-01-31T00:00:00"/>
    <s v="Y60"/>
    <s v="E40000011"/>
    <x v="3"/>
    <s v="QUA"/>
    <s v="E54000062"/>
    <x v="27"/>
    <s v="D2P2L"/>
    <s v="E38000259"/>
    <s v="NHS Black Country ICB - D2P2L"/>
    <x v="2"/>
    <n v="810"/>
  </r>
  <r>
    <s v="Jan"/>
    <s v="2024"/>
    <x v="10"/>
    <d v="2024-01-31T00:00:00"/>
    <s v="Y60"/>
    <s v="E40000011"/>
    <x v="3"/>
    <s v="QUA"/>
    <s v="E54000062"/>
    <x v="27"/>
    <s v="D2P2L"/>
    <s v="E38000259"/>
    <s v="NHS Black Country ICB - D2P2L"/>
    <x v="3"/>
    <n v="4030"/>
  </r>
  <r>
    <s v="Jan"/>
    <s v="2024"/>
    <x v="10"/>
    <d v="2024-01-31T00:00:00"/>
    <s v="Y60"/>
    <s v="E40000011"/>
    <x v="3"/>
    <s v="QUA"/>
    <s v="E54000062"/>
    <x v="27"/>
    <s v="D2P2L"/>
    <s v="E38000259"/>
    <s v="NHS Black Country ICB - D2P2L"/>
    <x v="4"/>
    <n v="2330"/>
  </r>
  <r>
    <s v="Jan"/>
    <s v="2024"/>
    <x v="10"/>
    <d v="2024-01-31T00:00:00"/>
    <s v="Y60"/>
    <s v="E40000011"/>
    <x v="3"/>
    <s v="QUA"/>
    <s v="E54000062"/>
    <x v="27"/>
    <s v="D2P2L"/>
    <s v="E38000259"/>
    <s v="NHS Black Country ICB - D2P2L"/>
    <x v="5"/>
    <n v="2405"/>
  </r>
  <r>
    <s v="Jan"/>
    <s v="2024"/>
    <x v="10"/>
    <d v="2024-01-31T00:00:00"/>
    <s v="Y60"/>
    <s v="E40000011"/>
    <x v="3"/>
    <s v="QWU"/>
    <s v="E54000018"/>
    <x v="28"/>
    <s v="B2M3M"/>
    <s v="E38000251"/>
    <s v="NHS Coventry and Warwickshire ICB - B2M3M"/>
    <x v="0"/>
    <s v="*"/>
  </r>
  <r>
    <s v="Jan"/>
    <s v="2024"/>
    <x v="10"/>
    <d v="2024-01-31T00:00:00"/>
    <s v="Y60"/>
    <s v="E40000011"/>
    <x v="3"/>
    <s v="QWU"/>
    <s v="E54000018"/>
    <x v="28"/>
    <s v="B2M3M"/>
    <s v="E38000251"/>
    <s v="NHS Coventry and Warwickshire ICB - B2M3M"/>
    <x v="1"/>
    <s v="*"/>
  </r>
  <r>
    <s v="Jan"/>
    <s v="2024"/>
    <x v="10"/>
    <d v="2024-01-31T00:00:00"/>
    <s v="Y60"/>
    <s v="E40000011"/>
    <x v="3"/>
    <s v="QWU"/>
    <s v="E54000018"/>
    <x v="28"/>
    <s v="B2M3M"/>
    <s v="E38000251"/>
    <s v="NHS Coventry and Warwickshire ICB - B2M3M"/>
    <x v="2"/>
    <n v="605"/>
  </r>
  <r>
    <s v="Jan"/>
    <s v="2024"/>
    <x v="10"/>
    <d v="2024-01-31T00:00:00"/>
    <s v="Y60"/>
    <s v="E40000011"/>
    <x v="3"/>
    <s v="QWU"/>
    <s v="E54000018"/>
    <x v="28"/>
    <s v="B2M3M"/>
    <s v="E38000251"/>
    <s v="NHS Coventry and Warwickshire ICB - B2M3M"/>
    <x v="3"/>
    <n v="3910"/>
  </r>
  <r>
    <s v="Jan"/>
    <s v="2024"/>
    <x v="10"/>
    <d v="2024-01-31T00:00:00"/>
    <s v="Y60"/>
    <s v="E40000011"/>
    <x v="3"/>
    <s v="QWU"/>
    <s v="E54000018"/>
    <x v="28"/>
    <s v="B2M3M"/>
    <s v="E38000251"/>
    <s v="NHS Coventry and Warwickshire ICB - B2M3M"/>
    <x v="4"/>
    <n v="660"/>
  </r>
  <r>
    <s v="Jan"/>
    <s v="2024"/>
    <x v="10"/>
    <d v="2024-01-31T00:00:00"/>
    <s v="Y60"/>
    <s v="E40000011"/>
    <x v="3"/>
    <s v="QWU"/>
    <s v="E54000018"/>
    <x v="28"/>
    <s v="B2M3M"/>
    <s v="E38000251"/>
    <s v="NHS Coventry and Warwickshire ICB - B2M3M"/>
    <x v="5"/>
    <n v="2080"/>
  </r>
  <r>
    <s v="Jan"/>
    <s v="2024"/>
    <x v="10"/>
    <d v="2024-01-31T00:00:00"/>
    <s v="Y61"/>
    <s v="E40000013"/>
    <x v="4"/>
    <s v="QH8"/>
    <s v="E54000026"/>
    <x v="29"/>
    <s v="06Q"/>
    <s v="E38000106"/>
    <s v="NHS Mid and South Essex ICB - 06Q"/>
    <x v="0"/>
    <s v="*"/>
  </r>
  <r>
    <s v="Jan"/>
    <s v="2024"/>
    <x v="10"/>
    <d v="2024-01-31T00:00:00"/>
    <s v="Y61"/>
    <s v="E40000013"/>
    <x v="4"/>
    <s v="QH8"/>
    <s v="E54000026"/>
    <x v="29"/>
    <s v="06Q"/>
    <s v="E38000106"/>
    <s v="NHS Mid and South Essex ICB - 06Q"/>
    <x v="1"/>
    <s v="*"/>
  </r>
  <r>
    <s v="Jan"/>
    <s v="2024"/>
    <x v="10"/>
    <d v="2024-01-31T00:00:00"/>
    <s v="Y61"/>
    <s v="E40000013"/>
    <x v="4"/>
    <s v="QH8"/>
    <s v="E54000026"/>
    <x v="29"/>
    <s v="06Q"/>
    <s v="E38000106"/>
    <s v="NHS Mid and South Essex ICB - 06Q"/>
    <x v="2"/>
    <n v="150"/>
  </r>
  <r>
    <s v="Jan"/>
    <s v="2024"/>
    <x v="10"/>
    <d v="2024-01-31T00:00:00"/>
    <s v="Y61"/>
    <s v="E40000013"/>
    <x v="4"/>
    <s v="QH8"/>
    <s v="E54000026"/>
    <x v="29"/>
    <s v="06Q"/>
    <s v="E38000106"/>
    <s v="NHS Mid and South Essex ICB - 06Q"/>
    <x v="3"/>
    <n v="520"/>
  </r>
  <r>
    <s v="Jan"/>
    <s v="2024"/>
    <x v="10"/>
    <d v="2024-01-31T00:00:00"/>
    <s v="Y61"/>
    <s v="E40000013"/>
    <x v="4"/>
    <s v="QH8"/>
    <s v="E54000026"/>
    <x v="29"/>
    <s v="06Q"/>
    <s v="E38000106"/>
    <s v="NHS Mid and South Essex ICB - 06Q"/>
    <x v="4"/>
    <n v="1590"/>
  </r>
  <r>
    <s v="Jan"/>
    <s v="2024"/>
    <x v="10"/>
    <d v="2024-01-31T00:00:00"/>
    <s v="Y61"/>
    <s v="E40000013"/>
    <x v="4"/>
    <s v="QH8"/>
    <s v="E54000026"/>
    <x v="29"/>
    <s v="06Q"/>
    <s v="E38000106"/>
    <s v="NHS Mid and South Essex ICB - 06Q"/>
    <x v="5"/>
    <n v="1200"/>
  </r>
  <r>
    <s v="Jan"/>
    <s v="2024"/>
    <x v="10"/>
    <d v="2024-01-31T00:00:00"/>
    <s v="Y61"/>
    <s v="E40000013"/>
    <x v="4"/>
    <s v="QH8"/>
    <s v="E54000026"/>
    <x v="29"/>
    <s v="07G"/>
    <s v="E38000185"/>
    <s v="NHS Mid and South Essex ICB - 07G"/>
    <x v="0"/>
    <s v="*"/>
  </r>
  <r>
    <s v="Jan"/>
    <s v="2024"/>
    <x v="10"/>
    <d v="2024-01-31T00:00:00"/>
    <s v="Y61"/>
    <s v="E40000013"/>
    <x v="4"/>
    <s v="QH8"/>
    <s v="E54000026"/>
    <x v="29"/>
    <s v="07G"/>
    <s v="E38000185"/>
    <s v="NHS Mid and South Essex ICB - 07G"/>
    <x v="1"/>
    <s v="*"/>
  </r>
  <r>
    <s v="Jan"/>
    <s v="2024"/>
    <x v="10"/>
    <d v="2024-01-31T00:00:00"/>
    <s v="Y61"/>
    <s v="E40000013"/>
    <x v="4"/>
    <s v="QH8"/>
    <s v="E54000026"/>
    <x v="29"/>
    <s v="07G"/>
    <s v="E38000185"/>
    <s v="NHS Mid and South Essex ICB - 07G"/>
    <x v="2"/>
    <n v="30"/>
  </r>
  <r>
    <s v="Jan"/>
    <s v="2024"/>
    <x v="10"/>
    <d v="2024-01-31T00:00:00"/>
    <s v="Y61"/>
    <s v="E40000013"/>
    <x v="4"/>
    <s v="QH8"/>
    <s v="E54000026"/>
    <x v="29"/>
    <s v="07G"/>
    <s v="E38000185"/>
    <s v="NHS Mid and South Essex ICB - 07G"/>
    <x v="3"/>
    <n v="245"/>
  </r>
  <r>
    <s v="Jan"/>
    <s v="2024"/>
    <x v="10"/>
    <d v="2024-01-31T00:00:00"/>
    <s v="Y61"/>
    <s v="E40000013"/>
    <x v="4"/>
    <s v="QH8"/>
    <s v="E54000026"/>
    <x v="29"/>
    <s v="07G"/>
    <s v="E38000185"/>
    <s v="NHS Mid and South Essex ICB - 07G"/>
    <x v="4"/>
    <n v="510"/>
  </r>
  <r>
    <s v="Jan"/>
    <s v="2024"/>
    <x v="10"/>
    <d v="2024-01-31T00:00:00"/>
    <s v="Y61"/>
    <s v="E40000013"/>
    <x v="4"/>
    <s v="QH8"/>
    <s v="E54000026"/>
    <x v="29"/>
    <s v="07G"/>
    <s v="E38000185"/>
    <s v="NHS Mid and South Essex ICB - 07G"/>
    <x v="5"/>
    <n v="305"/>
  </r>
  <r>
    <s v="Jan"/>
    <s v="2024"/>
    <x v="10"/>
    <d v="2024-01-31T00:00:00"/>
    <s v="Y61"/>
    <s v="E40000013"/>
    <x v="4"/>
    <s v="QH8"/>
    <s v="E54000026"/>
    <x v="29"/>
    <s v="99E"/>
    <s v="E38000007"/>
    <s v="NHS Mid and South Essex ICB - 99E"/>
    <x v="0"/>
    <s v="*"/>
  </r>
  <r>
    <s v="Jan"/>
    <s v="2024"/>
    <x v="10"/>
    <d v="2024-01-31T00:00:00"/>
    <s v="Y61"/>
    <s v="E40000013"/>
    <x v="4"/>
    <s v="QH8"/>
    <s v="E54000026"/>
    <x v="29"/>
    <s v="99E"/>
    <s v="E38000007"/>
    <s v="NHS Mid and South Essex ICB - 99E"/>
    <x v="1"/>
    <s v="*"/>
  </r>
  <r>
    <s v="Jan"/>
    <s v="2024"/>
    <x v="10"/>
    <d v="2024-01-31T00:00:00"/>
    <s v="Y61"/>
    <s v="E40000013"/>
    <x v="4"/>
    <s v="QH8"/>
    <s v="E54000026"/>
    <x v="29"/>
    <s v="99E"/>
    <s v="E38000007"/>
    <s v="NHS Mid and South Essex ICB - 99E"/>
    <x v="2"/>
    <n v="120"/>
  </r>
  <r>
    <s v="Jan"/>
    <s v="2024"/>
    <x v="10"/>
    <d v="2024-01-31T00:00:00"/>
    <s v="Y61"/>
    <s v="E40000013"/>
    <x v="4"/>
    <s v="QH8"/>
    <s v="E54000026"/>
    <x v="29"/>
    <s v="99E"/>
    <s v="E38000007"/>
    <s v="NHS Mid and South Essex ICB - 99E"/>
    <x v="3"/>
    <n v="630"/>
  </r>
  <r>
    <s v="Jan"/>
    <s v="2024"/>
    <x v="10"/>
    <d v="2024-01-31T00:00:00"/>
    <s v="Y61"/>
    <s v="E40000013"/>
    <x v="4"/>
    <s v="QH8"/>
    <s v="E54000026"/>
    <x v="29"/>
    <s v="99E"/>
    <s v="E38000007"/>
    <s v="NHS Mid and South Essex ICB - 99E"/>
    <x v="4"/>
    <n v="760"/>
  </r>
  <r>
    <s v="Jan"/>
    <s v="2024"/>
    <x v="10"/>
    <d v="2024-01-31T00:00:00"/>
    <s v="Y61"/>
    <s v="E40000013"/>
    <x v="4"/>
    <s v="QH8"/>
    <s v="E54000026"/>
    <x v="29"/>
    <s v="99E"/>
    <s v="E38000007"/>
    <s v="NHS Mid and South Essex ICB - 99E"/>
    <x v="5"/>
    <n v="590"/>
  </r>
  <r>
    <s v="Jan"/>
    <s v="2024"/>
    <x v="10"/>
    <d v="2024-01-31T00:00:00"/>
    <s v="Y61"/>
    <s v="E40000013"/>
    <x v="4"/>
    <s v="QH8"/>
    <s v="E54000026"/>
    <x v="29"/>
    <s v="99F"/>
    <s v="E38000030"/>
    <s v="NHS Mid and South Essex ICB - 99F"/>
    <x v="0"/>
    <s v="*"/>
  </r>
  <r>
    <s v="Jan"/>
    <s v="2024"/>
    <x v="10"/>
    <d v="2024-01-31T00:00:00"/>
    <s v="Y61"/>
    <s v="E40000013"/>
    <x v="4"/>
    <s v="QH8"/>
    <s v="E54000026"/>
    <x v="29"/>
    <s v="99F"/>
    <s v="E38000030"/>
    <s v="NHS Mid and South Essex ICB - 99F"/>
    <x v="1"/>
    <s v="*"/>
  </r>
  <r>
    <s v="Jan"/>
    <s v="2024"/>
    <x v="10"/>
    <d v="2024-01-31T00:00:00"/>
    <s v="Y61"/>
    <s v="E40000013"/>
    <x v="4"/>
    <s v="QH8"/>
    <s v="E54000026"/>
    <x v="29"/>
    <s v="99F"/>
    <s v="E38000030"/>
    <s v="NHS Mid and South Essex ICB - 99F"/>
    <x v="2"/>
    <n v="30"/>
  </r>
  <r>
    <s v="Jan"/>
    <s v="2024"/>
    <x v="10"/>
    <d v="2024-01-31T00:00:00"/>
    <s v="Y61"/>
    <s v="E40000013"/>
    <x v="4"/>
    <s v="QH8"/>
    <s v="E54000026"/>
    <x v="29"/>
    <s v="99F"/>
    <s v="E38000030"/>
    <s v="NHS Mid and South Essex ICB - 99F"/>
    <x v="3"/>
    <n v="160"/>
  </r>
  <r>
    <s v="Jan"/>
    <s v="2024"/>
    <x v="10"/>
    <d v="2024-01-31T00:00:00"/>
    <s v="Y61"/>
    <s v="E40000013"/>
    <x v="4"/>
    <s v="QH8"/>
    <s v="E54000026"/>
    <x v="29"/>
    <s v="99F"/>
    <s v="E38000030"/>
    <s v="NHS Mid and South Essex ICB - 99F"/>
    <x v="4"/>
    <n v="1410"/>
  </r>
  <r>
    <s v="Jan"/>
    <s v="2024"/>
    <x v="10"/>
    <d v="2024-01-31T00:00:00"/>
    <s v="Y61"/>
    <s v="E40000013"/>
    <x v="4"/>
    <s v="QH8"/>
    <s v="E54000026"/>
    <x v="29"/>
    <s v="99F"/>
    <s v="E38000030"/>
    <s v="NHS Mid and South Essex ICB - 99F"/>
    <x v="5"/>
    <n v="515"/>
  </r>
  <r>
    <s v="Jan"/>
    <s v="2024"/>
    <x v="10"/>
    <d v="2024-01-31T00:00:00"/>
    <s v="Y61"/>
    <s v="E40000013"/>
    <x v="4"/>
    <s v="QH8"/>
    <s v="E54000026"/>
    <x v="29"/>
    <s v="99G"/>
    <s v="E38000168"/>
    <s v="NHS Mid and South Essex ICB - 99G"/>
    <x v="0"/>
    <s v="*"/>
  </r>
  <r>
    <s v="Jan"/>
    <s v="2024"/>
    <x v="10"/>
    <d v="2024-01-31T00:00:00"/>
    <s v="Y61"/>
    <s v="E40000013"/>
    <x v="4"/>
    <s v="QH8"/>
    <s v="E54000026"/>
    <x v="29"/>
    <s v="99G"/>
    <s v="E38000168"/>
    <s v="NHS Mid and South Essex ICB - 99G"/>
    <x v="1"/>
    <s v="*"/>
  </r>
  <r>
    <s v="Jan"/>
    <s v="2024"/>
    <x v="10"/>
    <d v="2024-01-31T00:00:00"/>
    <s v="Y61"/>
    <s v="E40000013"/>
    <x v="4"/>
    <s v="QH8"/>
    <s v="E54000026"/>
    <x v="29"/>
    <s v="99G"/>
    <s v="E38000168"/>
    <s v="NHS Mid and South Essex ICB - 99G"/>
    <x v="2"/>
    <n v="115"/>
  </r>
  <r>
    <s v="Jan"/>
    <s v="2024"/>
    <x v="10"/>
    <d v="2024-01-31T00:00:00"/>
    <s v="Y61"/>
    <s v="E40000013"/>
    <x v="4"/>
    <s v="QH8"/>
    <s v="E54000026"/>
    <x v="29"/>
    <s v="99G"/>
    <s v="E38000168"/>
    <s v="NHS Mid and South Essex ICB - 99G"/>
    <x v="3"/>
    <n v="170"/>
  </r>
  <r>
    <s v="Jan"/>
    <s v="2024"/>
    <x v="10"/>
    <d v="2024-01-31T00:00:00"/>
    <s v="Y61"/>
    <s v="E40000013"/>
    <x v="4"/>
    <s v="QH8"/>
    <s v="E54000026"/>
    <x v="29"/>
    <s v="99G"/>
    <s v="E38000168"/>
    <s v="NHS Mid and South Essex ICB - 99G"/>
    <x v="4"/>
    <n v="1135"/>
  </r>
  <r>
    <s v="Jan"/>
    <s v="2024"/>
    <x v="10"/>
    <d v="2024-01-31T00:00:00"/>
    <s v="Y61"/>
    <s v="E40000013"/>
    <x v="4"/>
    <s v="QH8"/>
    <s v="E54000026"/>
    <x v="29"/>
    <s v="99G"/>
    <s v="E38000168"/>
    <s v="NHS Mid and South Essex ICB - 99G"/>
    <x v="5"/>
    <n v="650"/>
  </r>
  <r>
    <s v="Jan"/>
    <s v="2024"/>
    <x v="10"/>
    <d v="2024-01-31T00:00:00"/>
    <s v="Y61"/>
    <s v="E40000013"/>
    <x v="4"/>
    <s v="QHG"/>
    <s v="E54000024"/>
    <x v="30"/>
    <s v="M1J4Y"/>
    <s v="E38000249"/>
    <s v="NHS Bedfordshire, Luton and Milton Keynes ICB - M1J4Y"/>
    <x v="0"/>
    <s v="*"/>
  </r>
  <r>
    <s v="Jan"/>
    <s v="2024"/>
    <x v="10"/>
    <d v="2024-01-31T00:00:00"/>
    <s v="Y61"/>
    <s v="E40000013"/>
    <x v="4"/>
    <s v="QHG"/>
    <s v="E54000024"/>
    <x v="30"/>
    <s v="M1J4Y"/>
    <s v="E38000249"/>
    <s v="NHS Bedfordshire, Luton and Milton Keynes ICB - M1J4Y"/>
    <x v="1"/>
    <s v="*"/>
  </r>
  <r>
    <s v="Jan"/>
    <s v="2024"/>
    <x v="10"/>
    <d v="2024-01-31T00:00:00"/>
    <s v="Y61"/>
    <s v="E40000013"/>
    <x v="4"/>
    <s v="QHG"/>
    <s v="E54000024"/>
    <x v="30"/>
    <s v="M1J4Y"/>
    <s v="E38000249"/>
    <s v="NHS Bedfordshire, Luton and Milton Keynes ICB - M1J4Y"/>
    <x v="2"/>
    <n v="315"/>
  </r>
  <r>
    <s v="Jan"/>
    <s v="2024"/>
    <x v="10"/>
    <d v="2024-01-31T00:00:00"/>
    <s v="Y61"/>
    <s v="E40000013"/>
    <x v="4"/>
    <s v="QHG"/>
    <s v="E54000024"/>
    <x v="30"/>
    <s v="M1J4Y"/>
    <s v="E38000249"/>
    <s v="NHS Bedfordshire, Luton and Milton Keynes ICB - M1J4Y"/>
    <x v="3"/>
    <n v="1965"/>
  </r>
  <r>
    <s v="Jan"/>
    <s v="2024"/>
    <x v="10"/>
    <d v="2024-01-31T00:00:00"/>
    <s v="Y61"/>
    <s v="E40000013"/>
    <x v="4"/>
    <s v="QHG"/>
    <s v="E54000024"/>
    <x v="30"/>
    <s v="M1J4Y"/>
    <s v="E38000249"/>
    <s v="NHS Bedfordshire, Luton and Milton Keynes ICB - M1J4Y"/>
    <x v="4"/>
    <n v="2715"/>
  </r>
  <r>
    <s v="Jan"/>
    <s v="2024"/>
    <x v="10"/>
    <d v="2024-01-31T00:00:00"/>
    <s v="Y61"/>
    <s v="E40000013"/>
    <x v="4"/>
    <s v="QHG"/>
    <s v="E54000024"/>
    <x v="30"/>
    <s v="M1J4Y"/>
    <s v="E38000249"/>
    <s v="NHS Bedfordshire, Luton and Milton Keynes ICB - M1J4Y"/>
    <x v="5"/>
    <n v="2360"/>
  </r>
  <r>
    <s v="Jan"/>
    <s v="2024"/>
    <x v="10"/>
    <d v="2024-01-31T00:00:00"/>
    <s v="Y61"/>
    <s v="E40000013"/>
    <x v="4"/>
    <s v="QJG"/>
    <s v="E54000023"/>
    <x v="31"/>
    <s v="06L"/>
    <s v="E38000086"/>
    <s v="NHS Suffolk and North East Essex ICB - 06L"/>
    <x v="0"/>
    <s v="*"/>
  </r>
  <r>
    <s v="Jan"/>
    <s v="2024"/>
    <x v="10"/>
    <d v="2024-01-31T00:00:00"/>
    <s v="Y61"/>
    <s v="E40000013"/>
    <x v="4"/>
    <s v="QJG"/>
    <s v="E54000023"/>
    <x v="31"/>
    <s v="06L"/>
    <s v="E38000086"/>
    <s v="NHS Suffolk and North East Essex ICB - 06L"/>
    <x v="1"/>
    <s v="*"/>
  </r>
  <r>
    <s v="Jan"/>
    <s v="2024"/>
    <x v="10"/>
    <d v="2024-01-31T00:00:00"/>
    <s v="Y61"/>
    <s v="E40000013"/>
    <x v="4"/>
    <s v="QJG"/>
    <s v="E54000023"/>
    <x v="31"/>
    <s v="06L"/>
    <s v="E38000086"/>
    <s v="NHS Suffolk and North East Essex ICB - 06L"/>
    <x v="2"/>
    <n v="190"/>
  </r>
  <r>
    <s v="Jan"/>
    <s v="2024"/>
    <x v="10"/>
    <d v="2024-01-31T00:00:00"/>
    <s v="Y61"/>
    <s v="E40000013"/>
    <x v="4"/>
    <s v="QJG"/>
    <s v="E54000023"/>
    <x v="31"/>
    <s v="06L"/>
    <s v="E38000086"/>
    <s v="NHS Suffolk and North East Essex ICB - 06L"/>
    <x v="3"/>
    <n v="1420"/>
  </r>
  <r>
    <s v="Jan"/>
    <s v="2024"/>
    <x v="10"/>
    <d v="2024-01-31T00:00:00"/>
    <s v="Y61"/>
    <s v="E40000013"/>
    <x v="4"/>
    <s v="QJG"/>
    <s v="E54000023"/>
    <x v="31"/>
    <s v="06L"/>
    <s v="E38000086"/>
    <s v="NHS Suffolk and North East Essex ICB - 06L"/>
    <x v="4"/>
    <n v="760"/>
  </r>
  <r>
    <s v="Jan"/>
    <s v="2024"/>
    <x v="10"/>
    <d v="2024-01-31T00:00:00"/>
    <s v="Y61"/>
    <s v="E40000013"/>
    <x v="4"/>
    <s v="QJG"/>
    <s v="E54000023"/>
    <x v="31"/>
    <s v="06L"/>
    <s v="E38000086"/>
    <s v="NHS Suffolk and North East Essex ICB - 06L"/>
    <x v="5"/>
    <n v="1385"/>
  </r>
  <r>
    <s v="Jan"/>
    <s v="2024"/>
    <x v="10"/>
    <d v="2024-01-31T00:00:00"/>
    <s v="Y61"/>
    <s v="E40000013"/>
    <x v="4"/>
    <s v="QJG"/>
    <s v="E54000023"/>
    <x v="31"/>
    <s v="06T"/>
    <s v="E38000117"/>
    <s v="NHS Suffolk and North East Essex ICB - 06T"/>
    <x v="0"/>
    <s v="*"/>
  </r>
  <r>
    <s v="Jan"/>
    <s v="2024"/>
    <x v="10"/>
    <d v="2024-01-31T00:00:00"/>
    <s v="Y61"/>
    <s v="E40000013"/>
    <x v="4"/>
    <s v="QJG"/>
    <s v="E54000023"/>
    <x v="31"/>
    <s v="06T"/>
    <s v="E38000117"/>
    <s v="NHS Suffolk and North East Essex ICB - 06T"/>
    <x v="1"/>
    <s v="*"/>
  </r>
  <r>
    <s v="Jan"/>
    <s v="2024"/>
    <x v="10"/>
    <d v="2024-01-31T00:00:00"/>
    <s v="Y61"/>
    <s v="E40000013"/>
    <x v="4"/>
    <s v="QJG"/>
    <s v="E54000023"/>
    <x v="31"/>
    <s v="06T"/>
    <s v="E38000117"/>
    <s v="NHS Suffolk and North East Essex ICB - 06T"/>
    <x v="2"/>
    <n v="235"/>
  </r>
  <r>
    <s v="Jan"/>
    <s v="2024"/>
    <x v="10"/>
    <d v="2024-01-31T00:00:00"/>
    <s v="Y61"/>
    <s v="E40000013"/>
    <x v="4"/>
    <s v="QJG"/>
    <s v="E54000023"/>
    <x v="31"/>
    <s v="06T"/>
    <s v="E38000117"/>
    <s v="NHS Suffolk and North East Essex ICB - 06T"/>
    <x v="3"/>
    <n v="2125"/>
  </r>
  <r>
    <s v="Jan"/>
    <s v="2024"/>
    <x v="10"/>
    <d v="2024-01-31T00:00:00"/>
    <s v="Y61"/>
    <s v="E40000013"/>
    <x v="4"/>
    <s v="QJG"/>
    <s v="E54000023"/>
    <x v="31"/>
    <s v="06T"/>
    <s v="E38000117"/>
    <s v="NHS Suffolk and North East Essex ICB - 06T"/>
    <x v="4"/>
    <n v="305"/>
  </r>
  <r>
    <s v="Jan"/>
    <s v="2024"/>
    <x v="10"/>
    <d v="2024-01-31T00:00:00"/>
    <s v="Y61"/>
    <s v="E40000013"/>
    <x v="4"/>
    <s v="QJG"/>
    <s v="E54000023"/>
    <x v="31"/>
    <s v="06T"/>
    <s v="E38000117"/>
    <s v="NHS Suffolk and North East Essex ICB - 06T"/>
    <x v="5"/>
    <n v="1200"/>
  </r>
  <r>
    <s v="Jan"/>
    <s v="2024"/>
    <x v="10"/>
    <d v="2024-01-31T00:00:00"/>
    <s v="Y61"/>
    <s v="E40000013"/>
    <x v="4"/>
    <s v="QJG"/>
    <s v="E54000023"/>
    <x v="31"/>
    <s v="07K"/>
    <s v="E38000204"/>
    <s v="NHS Suffolk and North East Essex ICB - 07K"/>
    <x v="0"/>
    <s v="*"/>
  </r>
  <r>
    <s v="Jan"/>
    <s v="2024"/>
    <x v="10"/>
    <d v="2024-01-31T00:00:00"/>
    <s v="Y61"/>
    <s v="E40000013"/>
    <x v="4"/>
    <s v="QJG"/>
    <s v="E54000023"/>
    <x v="31"/>
    <s v="07K"/>
    <s v="E38000204"/>
    <s v="NHS Suffolk and North East Essex ICB - 07K"/>
    <x v="1"/>
    <s v="*"/>
  </r>
  <r>
    <s v="Jan"/>
    <s v="2024"/>
    <x v="10"/>
    <d v="2024-01-31T00:00:00"/>
    <s v="Y61"/>
    <s v="E40000013"/>
    <x v="4"/>
    <s v="QJG"/>
    <s v="E54000023"/>
    <x v="31"/>
    <s v="07K"/>
    <s v="E38000204"/>
    <s v="NHS Suffolk and North East Essex ICB - 07K"/>
    <x v="2"/>
    <n v="90"/>
  </r>
  <r>
    <s v="Jan"/>
    <s v="2024"/>
    <x v="10"/>
    <d v="2024-01-31T00:00:00"/>
    <s v="Y61"/>
    <s v="E40000013"/>
    <x v="4"/>
    <s v="QJG"/>
    <s v="E54000023"/>
    <x v="31"/>
    <s v="07K"/>
    <s v="E38000204"/>
    <s v="NHS Suffolk and North East Essex ICB - 07K"/>
    <x v="3"/>
    <n v="1210"/>
  </r>
  <r>
    <s v="Jan"/>
    <s v="2024"/>
    <x v="10"/>
    <d v="2024-01-31T00:00:00"/>
    <s v="Y61"/>
    <s v="E40000013"/>
    <x v="4"/>
    <s v="QJG"/>
    <s v="E54000023"/>
    <x v="31"/>
    <s v="07K"/>
    <s v="E38000204"/>
    <s v="NHS Suffolk and North East Essex ICB - 07K"/>
    <x v="4"/>
    <n v="345"/>
  </r>
  <r>
    <s v="Jan"/>
    <s v="2024"/>
    <x v="10"/>
    <d v="2024-01-31T00:00:00"/>
    <s v="Y61"/>
    <s v="E40000013"/>
    <x v="4"/>
    <s v="QJG"/>
    <s v="E54000023"/>
    <x v="31"/>
    <s v="07K"/>
    <s v="E38000204"/>
    <s v="NHS Suffolk and North East Essex ICB - 07K"/>
    <x v="5"/>
    <n v="745"/>
  </r>
  <r>
    <s v="Jan"/>
    <s v="2024"/>
    <x v="10"/>
    <d v="2024-01-31T00:00:00"/>
    <s v="Y61"/>
    <s v="E40000013"/>
    <x v="4"/>
    <s v="QM7"/>
    <s v="E54000025"/>
    <x v="32"/>
    <s v="06K"/>
    <s v="E38000049"/>
    <s v="NHS Hertfordshire and West Essex ICB - 06K"/>
    <x v="0"/>
    <s v="*"/>
  </r>
  <r>
    <s v="Jan"/>
    <s v="2024"/>
    <x v="10"/>
    <d v="2024-01-31T00:00:00"/>
    <s v="Y61"/>
    <s v="E40000013"/>
    <x v="4"/>
    <s v="QM7"/>
    <s v="E54000025"/>
    <x v="32"/>
    <s v="06K"/>
    <s v="E38000049"/>
    <s v="NHS Hertfordshire and West Essex ICB - 06K"/>
    <x v="1"/>
    <s v="*"/>
  </r>
  <r>
    <s v="Jan"/>
    <s v="2024"/>
    <x v="10"/>
    <d v="2024-01-31T00:00:00"/>
    <s v="Y61"/>
    <s v="E40000013"/>
    <x v="4"/>
    <s v="QM7"/>
    <s v="E54000025"/>
    <x v="32"/>
    <s v="06K"/>
    <s v="E38000049"/>
    <s v="NHS Hertfordshire and West Essex ICB - 06K"/>
    <x v="2"/>
    <n v="320"/>
  </r>
  <r>
    <s v="Jan"/>
    <s v="2024"/>
    <x v="10"/>
    <d v="2024-01-31T00:00:00"/>
    <s v="Y61"/>
    <s v="E40000013"/>
    <x v="4"/>
    <s v="QM7"/>
    <s v="E54000025"/>
    <x v="32"/>
    <s v="06K"/>
    <s v="E38000049"/>
    <s v="NHS Hertfordshire and West Essex ICB - 06K"/>
    <x v="3"/>
    <n v="1375"/>
  </r>
  <r>
    <s v="Jan"/>
    <s v="2024"/>
    <x v="10"/>
    <d v="2024-01-31T00:00:00"/>
    <s v="Y61"/>
    <s v="E40000013"/>
    <x v="4"/>
    <s v="QM7"/>
    <s v="E54000025"/>
    <x v="32"/>
    <s v="06K"/>
    <s v="E38000049"/>
    <s v="NHS Hertfordshire and West Essex ICB - 06K"/>
    <x v="4"/>
    <n v="1730"/>
  </r>
  <r>
    <s v="Jan"/>
    <s v="2024"/>
    <x v="10"/>
    <d v="2024-01-31T00:00:00"/>
    <s v="Y61"/>
    <s v="E40000013"/>
    <x v="4"/>
    <s v="QM7"/>
    <s v="E54000025"/>
    <x v="32"/>
    <s v="06K"/>
    <s v="E38000049"/>
    <s v="NHS Hertfordshire and West Essex ICB - 06K"/>
    <x v="5"/>
    <n v="1325"/>
  </r>
  <r>
    <s v="Jan"/>
    <s v="2024"/>
    <x v="10"/>
    <d v="2024-01-31T00:00:00"/>
    <s v="Y61"/>
    <s v="E40000013"/>
    <x v="4"/>
    <s v="QM7"/>
    <s v="E54000025"/>
    <x v="32"/>
    <s v="06N"/>
    <s v="E38000079"/>
    <s v="NHS Hertfordshire and West Essex ICB - 06N"/>
    <x v="0"/>
    <s v="*"/>
  </r>
  <r>
    <s v="Jan"/>
    <s v="2024"/>
    <x v="10"/>
    <d v="2024-01-31T00:00:00"/>
    <s v="Y61"/>
    <s v="E40000013"/>
    <x v="4"/>
    <s v="QM7"/>
    <s v="E54000025"/>
    <x v="32"/>
    <s v="06N"/>
    <s v="E38000079"/>
    <s v="NHS Hertfordshire and West Essex ICB - 06N"/>
    <x v="1"/>
    <s v="*"/>
  </r>
  <r>
    <s v="Jan"/>
    <s v="2024"/>
    <x v="10"/>
    <d v="2024-01-31T00:00:00"/>
    <s v="Y61"/>
    <s v="E40000013"/>
    <x v="4"/>
    <s v="QM7"/>
    <s v="E54000025"/>
    <x v="32"/>
    <s v="06N"/>
    <s v="E38000079"/>
    <s v="NHS Hertfordshire and West Essex ICB - 06N"/>
    <x v="2"/>
    <n v="395"/>
  </r>
  <r>
    <s v="Jan"/>
    <s v="2024"/>
    <x v="10"/>
    <d v="2024-01-31T00:00:00"/>
    <s v="Y61"/>
    <s v="E40000013"/>
    <x v="4"/>
    <s v="QM7"/>
    <s v="E54000025"/>
    <x v="32"/>
    <s v="06N"/>
    <s v="E38000079"/>
    <s v="NHS Hertfordshire and West Essex ICB - 06N"/>
    <x v="3"/>
    <n v="2530"/>
  </r>
  <r>
    <s v="Jan"/>
    <s v="2024"/>
    <x v="10"/>
    <d v="2024-01-31T00:00:00"/>
    <s v="Y61"/>
    <s v="E40000013"/>
    <x v="4"/>
    <s v="QM7"/>
    <s v="E54000025"/>
    <x v="32"/>
    <s v="06N"/>
    <s v="E38000079"/>
    <s v="NHS Hertfordshire and West Essex ICB - 06N"/>
    <x v="4"/>
    <n v="480"/>
  </r>
  <r>
    <s v="Jan"/>
    <s v="2024"/>
    <x v="10"/>
    <d v="2024-01-31T00:00:00"/>
    <s v="Y61"/>
    <s v="E40000013"/>
    <x v="4"/>
    <s v="QM7"/>
    <s v="E54000025"/>
    <x v="32"/>
    <s v="06N"/>
    <s v="E38000079"/>
    <s v="NHS Hertfordshire and West Essex ICB - 06N"/>
    <x v="5"/>
    <n v="1320"/>
  </r>
  <r>
    <s v="Jan"/>
    <s v="2024"/>
    <x v="10"/>
    <d v="2024-01-31T00:00:00"/>
    <s v="Y61"/>
    <s v="E40000013"/>
    <x v="4"/>
    <s v="QM7"/>
    <s v="E54000025"/>
    <x v="32"/>
    <s v="07H"/>
    <s v="E38000197"/>
    <s v="NHS Hertfordshire and West Essex ICB - 07H"/>
    <x v="0"/>
    <s v="*"/>
  </r>
  <r>
    <s v="Jan"/>
    <s v="2024"/>
    <x v="10"/>
    <d v="2024-01-31T00:00:00"/>
    <s v="Y61"/>
    <s v="E40000013"/>
    <x v="4"/>
    <s v="QM7"/>
    <s v="E54000025"/>
    <x v="32"/>
    <s v="07H"/>
    <s v="E38000197"/>
    <s v="NHS Hertfordshire and West Essex ICB - 07H"/>
    <x v="1"/>
    <s v="*"/>
  </r>
  <r>
    <s v="Jan"/>
    <s v="2024"/>
    <x v="10"/>
    <d v="2024-01-31T00:00:00"/>
    <s v="Y61"/>
    <s v="E40000013"/>
    <x v="4"/>
    <s v="QM7"/>
    <s v="E54000025"/>
    <x v="32"/>
    <s v="07H"/>
    <s v="E38000197"/>
    <s v="NHS Hertfordshire and West Essex ICB - 07H"/>
    <x v="2"/>
    <n v="180"/>
  </r>
  <r>
    <s v="Jan"/>
    <s v="2024"/>
    <x v="10"/>
    <d v="2024-01-31T00:00:00"/>
    <s v="Y61"/>
    <s v="E40000013"/>
    <x v="4"/>
    <s v="QM7"/>
    <s v="E54000025"/>
    <x v="32"/>
    <s v="07H"/>
    <s v="E38000197"/>
    <s v="NHS Hertfordshire and West Essex ICB - 07H"/>
    <x v="3"/>
    <n v="775"/>
  </r>
  <r>
    <s v="Jan"/>
    <s v="2024"/>
    <x v="10"/>
    <d v="2024-01-31T00:00:00"/>
    <s v="Y61"/>
    <s v="E40000013"/>
    <x v="4"/>
    <s v="QM7"/>
    <s v="E54000025"/>
    <x v="32"/>
    <s v="07H"/>
    <s v="E38000197"/>
    <s v="NHS Hertfordshire and West Essex ICB - 07H"/>
    <x v="4"/>
    <n v="1070"/>
  </r>
  <r>
    <s v="Jan"/>
    <s v="2024"/>
    <x v="10"/>
    <d v="2024-01-31T00:00:00"/>
    <s v="Y61"/>
    <s v="E40000013"/>
    <x v="4"/>
    <s v="QM7"/>
    <s v="E54000025"/>
    <x v="32"/>
    <s v="07H"/>
    <s v="E38000197"/>
    <s v="NHS Hertfordshire and West Essex ICB - 07H"/>
    <x v="5"/>
    <n v="970"/>
  </r>
  <r>
    <s v="Jan"/>
    <s v="2024"/>
    <x v="10"/>
    <d v="2024-01-31T00:00:00"/>
    <s v="Y61"/>
    <s v="E40000013"/>
    <x v="4"/>
    <s v="QMM"/>
    <s v="E54000022"/>
    <x v="33"/>
    <s v="26A"/>
    <s v="E38000239"/>
    <s v="NHS Norfolk and Waveney ICB - 26A"/>
    <x v="0"/>
    <s v="*"/>
  </r>
  <r>
    <s v="Jan"/>
    <s v="2024"/>
    <x v="10"/>
    <d v="2024-01-31T00:00:00"/>
    <s v="Y61"/>
    <s v="E40000013"/>
    <x v="4"/>
    <s v="QMM"/>
    <s v="E54000022"/>
    <x v="33"/>
    <s v="26A"/>
    <s v="E38000239"/>
    <s v="NHS Norfolk and Waveney ICB - 26A"/>
    <x v="1"/>
    <s v="*"/>
  </r>
  <r>
    <s v="Jan"/>
    <s v="2024"/>
    <x v="10"/>
    <d v="2024-01-31T00:00:00"/>
    <s v="Y61"/>
    <s v="E40000013"/>
    <x v="4"/>
    <s v="QMM"/>
    <s v="E54000022"/>
    <x v="33"/>
    <s v="26A"/>
    <s v="E38000239"/>
    <s v="NHS Norfolk and Waveney ICB - 26A"/>
    <x v="2"/>
    <n v="200"/>
  </r>
  <r>
    <s v="Jan"/>
    <s v="2024"/>
    <x v="10"/>
    <d v="2024-01-31T00:00:00"/>
    <s v="Y61"/>
    <s v="E40000013"/>
    <x v="4"/>
    <s v="QMM"/>
    <s v="E54000022"/>
    <x v="33"/>
    <s v="26A"/>
    <s v="E38000239"/>
    <s v="NHS Norfolk and Waveney ICB - 26A"/>
    <x v="3"/>
    <n v="5015"/>
  </r>
  <r>
    <s v="Jan"/>
    <s v="2024"/>
    <x v="10"/>
    <d v="2024-01-31T00:00:00"/>
    <s v="Y61"/>
    <s v="E40000013"/>
    <x v="4"/>
    <s v="QMM"/>
    <s v="E54000022"/>
    <x v="33"/>
    <s v="26A"/>
    <s v="E38000239"/>
    <s v="NHS Norfolk and Waveney ICB - 26A"/>
    <x v="4"/>
    <n v="1910"/>
  </r>
  <r>
    <s v="Jan"/>
    <s v="2024"/>
    <x v="10"/>
    <d v="2024-01-31T00:00:00"/>
    <s v="Y61"/>
    <s v="E40000013"/>
    <x v="4"/>
    <s v="QMM"/>
    <s v="E54000022"/>
    <x v="33"/>
    <s v="26A"/>
    <s v="E38000239"/>
    <s v="NHS Norfolk and Waveney ICB - 26A"/>
    <x v="5"/>
    <n v="4210"/>
  </r>
  <r>
    <s v="Jan"/>
    <s v="2024"/>
    <x v="10"/>
    <d v="2024-01-31T00:00:00"/>
    <s v="Y61"/>
    <s v="E40000013"/>
    <x v="4"/>
    <s v="QUE"/>
    <s v="E54000056"/>
    <x v="34"/>
    <s v="06H"/>
    <s v="E38000260"/>
    <s v="NHS Cambridgeshire and Peterborough ICB - 06H"/>
    <x v="0"/>
    <s v="*"/>
  </r>
  <r>
    <s v="Jan"/>
    <s v="2024"/>
    <x v="10"/>
    <d v="2024-01-31T00:00:00"/>
    <s v="Y61"/>
    <s v="E40000013"/>
    <x v="4"/>
    <s v="QUE"/>
    <s v="E54000056"/>
    <x v="34"/>
    <s v="06H"/>
    <s v="E38000260"/>
    <s v="NHS Cambridgeshire and Peterborough ICB - 06H"/>
    <x v="1"/>
    <s v="*"/>
  </r>
  <r>
    <s v="Jan"/>
    <s v="2024"/>
    <x v="10"/>
    <d v="2024-01-31T00:00:00"/>
    <s v="Y61"/>
    <s v="E40000013"/>
    <x v="4"/>
    <s v="QUE"/>
    <s v="E54000056"/>
    <x v="34"/>
    <s v="06H"/>
    <s v="E38000260"/>
    <s v="NHS Cambridgeshire and Peterborough ICB - 06H"/>
    <x v="2"/>
    <n v="490"/>
  </r>
  <r>
    <s v="Jan"/>
    <s v="2024"/>
    <x v="10"/>
    <d v="2024-01-31T00:00:00"/>
    <s v="Y61"/>
    <s v="E40000013"/>
    <x v="4"/>
    <s v="QUE"/>
    <s v="E54000056"/>
    <x v="34"/>
    <s v="06H"/>
    <s v="E38000260"/>
    <s v="NHS Cambridgeshire and Peterborough ICB - 06H"/>
    <x v="3"/>
    <n v="2160"/>
  </r>
  <r>
    <s v="Jan"/>
    <s v="2024"/>
    <x v="10"/>
    <d v="2024-01-31T00:00:00"/>
    <s v="Y61"/>
    <s v="E40000013"/>
    <x v="4"/>
    <s v="QUE"/>
    <s v="E54000056"/>
    <x v="34"/>
    <s v="06H"/>
    <s v="E38000260"/>
    <s v="NHS Cambridgeshire and Peterborough ICB - 06H"/>
    <x v="4"/>
    <n v="1870"/>
  </r>
  <r>
    <s v="Jan"/>
    <s v="2024"/>
    <x v="10"/>
    <d v="2024-01-31T00:00:00"/>
    <s v="Y61"/>
    <s v="E40000013"/>
    <x v="4"/>
    <s v="QUE"/>
    <s v="E54000056"/>
    <x v="34"/>
    <s v="06H"/>
    <s v="E38000260"/>
    <s v="NHS Cambridgeshire and Peterborough ICB - 06H"/>
    <x v="5"/>
    <n v="2290"/>
  </r>
  <r>
    <s v="Jan"/>
    <s v="2024"/>
    <x v="10"/>
    <d v="2024-01-31T00:00:00"/>
    <s v="Y62"/>
    <s v="E40000014"/>
    <x v="5"/>
    <s v="QE1"/>
    <s v="E54000048"/>
    <x v="35"/>
    <s v="00Q"/>
    <s v="E38000014"/>
    <s v="NHS Lancashire and South Cumbria ICB - 00Q"/>
    <x v="0"/>
    <s v="*"/>
  </r>
  <r>
    <s v="Jan"/>
    <s v="2024"/>
    <x v="10"/>
    <d v="2024-01-31T00:00:00"/>
    <s v="Y62"/>
    <s v="E40000014"/>
    <x v="5"/>
    <s v="QE1"/>
    <s v="E54000048"/>
    <x v="35"/>
    <s v="00Q"/>
    <s v="E38000014"/>
    <s v="NHS Lancashire and South Cumbria ICB - 00Q"/>
    <x v="1"/>
    <s v="*"/>
  </r>
  <r>
    <s v="Jan"/>
    <s v="2024"/>
    <x v="10"/>
    <d v="2024-01-31T00:00:00"/>
    <s v="Y62"/>
    <s v="E40000014"/>
    <x v="5"/>
    <s v="QE1"/>
    <s v="E54000048"/>
    <x v="35"/>
    <s v="00Q"/>
    <s v="E38000014"/>
    <s v="NHS Lancashire and South Cumbria ICB - 00Q"/>
    <x v="2"/>
    <n v="100"/>
  </r>
  <r>
    <s v="Jan"/>
    <s v="2024"/>
    <x v="10"/>
    <d v="2024-01-31T00:00:00"/>
    <s v="Y62"/>
    <s v="E40000014"/>
    <x v="5"/>
    <s v="QE1"/>
    <s v="E54000048"/>
    <x v="35"/>
    <s v="00Q"/>
    <s v="E38000014"/>
    <s v="NHS Lancashire and South Cumbria ICB - 00Q"/>
    <x v="3"/>
    <n v="545"/>
  </r>
  <r>
    <s v="Jan"/>
    <s v="2024"/>
    <x v="10"/>
    <d v="2024-01-31T00:00:00"/>
    <s v="Y62"/>
    <s v="E40000014"/>
    <x v="5"/>
    <s v="QE1"/>
    <s v="E54000048"/>
    <x v="35"/>
    <s v="00Q"/>
    <s v="E38000014"/>
    <s v="NHS Lancashire and South Cumbria ICB - 00Q"/>
    <x v="4"/>
    <n v="245"/>
  </r>
  <r>
    <s v="Jan"/>
    <s v="2024"/>
    <x v="10"/>
    <d v="2024-01-31T00:00:00"/>
    <s v="Y62"/>
    <s v="E40000014"/>
    <x v="5"/>
    <s v="QE1"/>
    <s v="E54000048"/>
    <x v="35"/>
    <s v="00Q"/>
    <s v="E38000014"/>
    <s v="NHS Lancashire and South Cumbria ICB - 00Q"/>
    <x v="5"/>
    <n v="215"/>
  </r>
  <r>
    <s v="Jan"/>
    <s v="2024"/>
    <x v="10"/>
    <d v="2024-01-31T00:00:00"/>
    <s v="Y62"/>
    <s v="E40000014"/>
    <x v="5"/>
    <s v="QE1"/>
    <s v="E54000048"/>
    <x v="35"/>
    <s v="00R"/>
    <s v="E38000015"/>
    <s v="NHS Lancashire and South Cumbria ICB - 00R"/>
    <x v="0"/>
    <s v="*"/>
  </r>
  <r>
    <s v="Jan"/>
    <s v="2024"/>
    <x v="10"/>
    <d v="2024-01-31T00:00:00"/>
    <s v="Y62"/>
    <s v="E40000014"/>
    <x v="5"/>
    <s v="QE1"/>
    <s v="E54000048"/>
    <x v="35"/>
    <s v="00R"/>
    <s v="E38000015"/>
    <s v="NHS Lancashire and South Cumbria ICB - 00R"/>
    <x v="1"/>
    <s v="*"/>
  </r>
  <r>
    <s v="Jan"/>
    <s v="2024"/>
    <x v="10"/>
    <d v="2024-01-31T00:00:00"/>
    <s v="Y62"/>
    <s v="E40000014"/>
    <x v="5"/>
    <s v="QE1"/>
    <s v="E54000048"/>
    <x v="35"/>
    <s v="00R"/>
    <s v="E38000015"/>
    <s v="NHS Lancashire and South Cumbria ICB - 00R"/>
    <x v="2"/>
    <n v="195"/>
  </r>
  <r>
    <s v="Jan"/>
    <s v="2024"/>
    <x v="10"/>
    <d v="2024-01-31T00:00:00"/>
    <s v="Y62"/>
    <s v="E40000014"/>
    <x v="5"/>
    <s v="QE1"/>
    <s v="E54000048"/>
    <x v="35"/>
    <s v="00R"/>
    <s v="E38000015"/>
    <s v="NHS Lancashire and South Cumbria ICB - 00R"/>
    <x v="3"/>
    <n v="730"/>
  </r>
  <r>
    <s v="Jan"/>
    <s v="2024"/>
    <x v="10"/>
    <d v="2024-01-31T00:00:00"/>
    <s v="Y62"/>
    <s v="E40000014"/>
    <x v="5"/>
    <s v="QE1"/>
    <s v="E54000048"/>
    <x v="35"/>
    <s v="00R"/>
    <s v="E38000015"/>
    <s v="NHS Lancashire and South Cumbria ICB - 00R"/>
    <x v="4"/>
    <n v="220"/>
  </r>
  <r>
    <s v="Jan"/>
    <s v="2024"/>
    <x v="10"/>
    <d v="2024-01-31T00:00:00"/>
    <s v="Y62"/>
    <s v="E40000014"/>
    <x v="5"/>
    <s v="QE1"/>
    <s v="E54000048"/>
    <x v="35"/>
    <s v="00R"/>
    <s v="E38000015"/>
    <s v="NHS Lancashire and South Cumbria ICB - 00R"/>
    <x v="5"/>
    <n v="435"/>
  </r>
  <r>
    <s v="Jan"/>
    <s v="2024"/>
    <x v="10"/>
    <d v="2024-01-31T00:00:00"/>
    <s v="Y62"/>
    <s v="E40000014"/>
    <x v="5"/>
    <s v="QE1"/>
    <s v="E54000048"/>
    <x v="35"/>
    <s v="00X"/>
    <s v="E38000034"/>
    <s v="NHS Lancashire and South Cumbria ICB - 00X"/>
    <x v="0"/>
    <s v="*"/>
  </r>
  <r>
    <s v="Jan"/>
    <s v="2024"/>
    <x v="10"/>
    <d v="2024-01-31T00:00:00"/>
    <s v="Y62"/>
    <s v="E40000014"/>
    <x v="5"/>
    <s v="QE1"/>
    <s v="E54000048"/>
    <x v="35"/>
    <s v="00X"/>
    <s v="E38000034"/>
    <s v="NHS Lancashire and South Cumbria ICB - 00X"/>
    <x v="1"/>
    <s v="*"/>
  </r>
  <r>
    <s v="Jan"/>
    <s v="2024"/>
    <x v="10"/>
    <d v="2024-01-31T00:00:00"/>
    <s v="Y62"/>
    <s v="E40000014"/>
    <x v="5"/>
    <s v="QE1"/>
    <s v="E54000048"/>
    <x v="35"/>
    <s v="00X"/>
    <s v="E38000034"/>
    <s v="NHS Lancashire and South Cumbria ICB - 00X"/>
    <x v="2"/>
    <n v="40"/>
  </r>
  <r>
    <s v="Jan"/>
    <s v="2024"/>
    <x v="10"/>
    <d v="2024-01-31T00:00:00"/>
    <s v="Y62"/>
    <s v="E40000014"/>
    <x v="5"/>
    <s v="QE1"/>
    <s v="E54000048"/>
    <x v="35"/>
    <s v="00X"/>
    <s v="E38000034"/>
    <s v="NHS Lancashire and South Cumbria ICB - 00X"/>
    <x v="3"/>
    <n v="785"/>
  </r>
  <r>
    <s v="Jan"/>
    <s v="2024"/>
    <x v="10"/>
    <d v="2024-01-31T00:00:00"/>
    <s v="Y62"/>
    <s v="E40000014"/>
    <x v="5"/>
    <s v="QE1"/>
    <s v="E54000048"/>
    <x v="35"/>
    <s v="00X"/>
    <s v="E38000034"/>
    <s v="NHS Lancashire and South Cumbria ICB - 00X"/>
    <x v="4"/>
    <n v="200"/>
  </r>
  <r>
    <s v="Jan"/>
    <s v="2024"/>
    <x v="10"/>
    <d v="2024-01-31T00:00:00"/>
    <s v="Y62"/>
    <s v="E40000014"/>
    <x v="5"/>
    <s v="QE1"/>
    <s v="E54000048"/>
    <x v="35"/>
    <s v="00X"/>
    <s v="E38000034"/>
    <s v="NHS Lancashire and South Cumbria ICB - 00X"/>
    <x v="5"/>
    <n v="690"/>
  </r>
  <r>
    <s v="Jan"/>
    <s v="2024"/>
    <x v="10"/>
    <d v="2024-01-31T00:00:00"/>
    <s v="Y62"/>
    <s v="E40000014"/>
    <x v="5"/>
    <s v="QE1"/>
    <s v="E54000048"/>
    <x v="35"/>
    <s v="01A"/>
    <s v="E38000050"/>
    <s v="NHS Lancashire and South Cumbria ICB - 01A"/>
    <x v="0"/>
    <s v="*"/>
  </r>
  <r>
    <s v="Jan"/>
    <s v="2024"/>
    <x v="10"/>
    <d v="2024-01-31T00:00:00"/>
    <s v="Y62"/>
    <s v="E40000014"/>
    <x v="5"/>
    <s v="QE1"/>
    <s v="E54000048"/>
    <x v="35"/>
    <s v="01A"/>
    <s v="E38000050"/>
    <s v="NHS Lancashire and South Cumbria ICB - 01A"/>
    <x v="1"/>
    <s v="*"/>
  </r>
  <r>
    <s v="Jan"/>
    <s v="2024"/>
    <x v="10"/>
    <d v="2024-01-31T00:00:00"/>
    <s v="Y62"/>
    <s v="E40000014"/>
    <x v="5"/>
    <s v="QE1"/>
    <s v="E54000048"/>
    <x v="35"/>
    <s v="01A"/>
    <s v="E38000050"/>
    <s v="NHS Lancashire and South Cumbria ICB - 01A"/>
    <x v="2"/>
    <n v="260"/>
  </r>
  <r>
    <s v="Jan"/>
    <s v="2024"/>
    <x v="10"/>
    <d v="2024-01-31T00:00:00"/>
    <s v="Y62"/>
    <s v="E40000014"/>
    <x v="5"/>
    <s v="QE1"/>
    <s v="E54000048"/>
    <x v="35"/>
    <s v="01A"/>
    <s v="E38000050"/>
    <s v="NHS Lancashire and South Cumbria ICB - 01A"/>
    <x v="3"/>
    <n v="1205"/>
  </r>
  <r>
    <s v="Jan"/>
    <s v="2024"/>
    <x v="10"/>
    <d v="2024-01-31T00:00:00"/>
    <s v="Y62"/>
    <s v="E40000014"/>
    <x v="5"/>
    <s v="QE1"/>
    <s v="E54000048"/>
    <x v="35"/>
    <s v="01A"/>
    <s v="E38000050"/>
    <s v="NHS Lancashire and South Cumbria ICB - 01A"/>
    <x v="4"/>
    <n v="585"/>
  </r>
  <r>
    <s v="Jan"/>
    <s v="2024"/>
    <x v="10"/>
    <d v="2024-01-31T00:00:00"/>
    <s v="Y62"/>
    <s v="E40000014"/>
    <x v="5"/>
    <s v="QE1"/>
    <s v="E54000048"/>
    <x v="35"/>
    <s v="01A"/>
    <s v="E38000050"/>
    <s v="NHS Lancashire and South Cumbria ICB - 01A"/>
    <x v="5"/>
    <n v="1005"/>
  </r>
  <r>
    <s v="Jan"/>
    <s v="2024"/>
    <x v="10"/>
    <d v="2024-01-31T00:00:00"/>
    <s v="Y62"/>
    <s v="E40000014"/>
    <x v="5"/>
    <s v="QE1"/>
    <s v="E54000048"/>
    <x v="35"/>
    <s v="01E"/>
    <s v="E38000227"/>
    <s v="NHS Lancashire and South Cumbria ICB - 01E"/>
    <x v="0"/>
    <s v="*"/>
  </r>
  <r>
    <s v="Jan"/>
    <s v="2024"/>
    <x v="10"/>
    <d v="2024-01-31T00:00:00"/>
    <s v="Y62"/>
    <s v="E40000014"/>
    <x v="5"/>
    <s v="QE1"/>
    <s v="E54000048"/>
    <x v="35"/>
    <s v="01E"/>
    <s v="E38000227"/>
    <s v="NHS Lancashire and South Cumbria ICB - 01E"/>
    <x v="1"/>
    <s v="*"/>
  </r>
  <r>
    <s v="Jan"/>
    <s v="2024"/>
    <x v="10"/>
    <d v="2024-01-31T00:00:00"/>
    <s v="Y62"/>
    <s v="E40000014"/>
    <x v="5"/>
    <s v="QE1"/>
    <s v="E54000048"/>
    <x v="35"/>
    <s v="01E"/>
    <s v="E38000227"/>
    <s v="NHS Lancashire and South Cumbria ICB - 01E"/>
    <x v="2"/>
    <n v="135"/>
  </r>
  <r>
    <s v="Jan"/>
    <s v="2024"/>
    <x v="10"/>
    <d v="2024-01-31T00:00:00"/>
    <s v="Y62"/>
    <s v="E40000014"/>
    <x v="5"/>
    <s v="QE1"/>
    <s v="E54000048"/>
    <x v="35"/>
    <s v="01E"/>
    <s v="E38000227"/>
    <s v="NHS Lancashire and South Cumbria ICB - 01E"/>
    <x v="3"/>
    <n v="850"/>
  </r>
  <r>
    <s v="Jan"/>
    <s v="2024"/>
    <x v="10"/>
    <d v="2024-01-31T00:00:00"/>
    <s v="Y62"/>
    <s v="E40000014"/>
    <x v="5"/>
    <s v="QE1"/>
    <s v="E54000048"/>
    <x v="35"/>
    <s v="01E"/>
    <s v="E38000227"/>
    <s v="NHS Lancashire and South Cumbria ICB - 01E"/>
    <x v="4"/>
    <n v="195"/>
  </r>
  <r>
    <s v="Jan"/>
    <s v="2024"/>
    <x v="10"/>
    <d v="2024-01-31T00:00:00"/>
    <s v="Y62"/>
    <s v="E40000014"/>
    <x v="5"/>
    <s v="QE1"/>
    <s v="E54000048"/>
    <x v="35"/>
    <s v="01E"/>
    <s v="E38000227"/>
    <s v="NHS Lancashire and South Cumbria ICB - 01E"/>
    <x v="5"/>
    <n v="555"/>
  </r>
  <r>
    <s v="Jan"/>
    <s v="2024"/>
    <x v="10"/>
    <d v="2024-01-31T00:00:00"/>
    <s v="Y62"/>
    <s v="E40000014"/>
    <x v="5"/>
    <s v="QE1"/>
    <s v="E54000048"/>
    <x v="35"/>
    <s v="01K"/>
    <s v="E38000228"/>
    <s v="NHS Lancashire and South Cumbria ICB - 01K"/>
    <x v="0"/>
    <s v="*"/>
  </r>
  <r>
    <s v="Jan"/>
    <s v="2024"/>
    <x v="10"/>
    <d v="2024-01-31T00:00:00"/>
    <s v="Y62"/>
    <s v="E40000014"/>
    <x v="5"/>
    <s v="QE1"/>
    <s v="E54000048"/>
    <x v="35"/>
    <s v="01K"/>
    <s v="E38000228"/>
    <s v="NHS Lancashire and South Cumbria ICB - 01K"/>
    <x v="1"/>
    <s v="*"/>
  </r>
  <r>
    <s v="Jan"/>
    <s v="2024"/>
    <x v="10"/>
    <d v="2024-01-31T00:00:00"/>
    <s v="Y62"/>
    <s v="E40000014"/>
    <x v="5"/>
    <s v="QE1"/>
    <s v="E54000048"/>
    <x v="35"/>
    <s v="01K"/>
    <s v="E38000228"/>
    <s v="NHS Lancashire and South Cumbria ICB - 01K"/>
    <x v="2"/>
    <n v="335"/>
  </r>
  <r>
    <s v="Jan"/>
    <s v="2024"/>
    <x v="10"/>
    <d v="2024-01-31T00:00:00"/>
    <s v="Y62"/>
    <s v="E40000014"/>
    <x v="5"/>
    <s v="QE1"/>
    <s v="E54000048"/>
    <x v="35"/>
    <s v="01K"/>
    <s v="E38000228"/>
    <s v="NHS Lancashire and South Cumbria ICB - 01K"/>
    <x v="3"/>
    <n v="2340"/>
  </r>
  <r>
    <s v="Jan"/>
    <s v="2024"/>
    <x v="10"/>
    <d v="2024-01-31T00:00:00"/>
    <s v="Y62"/>
    <s v="E40000014"/>
    <x v="5"/>
    <s v="QE1"/>
    <s v="E54000048"/>
    <x v="35"/>
    <s v="01K"/>
    <s v="E38000228"/>
    <s v="NHS Lancashire and South Cumbria ICB - 01K"/>
    <x v="4"/>
    <n v="135"/>
  </r>
  <r>
    <s v="Jan"/>
    <s v="2024"/>
    <x v="10"/>
    <d v="2024-01-31T00:00:00"/>
    <s v="Y62"/>
    <s v="E40000014"/>
    <x v="5"/>
    <s v="QE1"/>
    <s v="E54000048"/>
    <x v="35"/>
    <s v="01K"/>
    <s v="E38000228"/>
    <s v="NHS Lancashire and South Cumbria ICB - 01K"/>
    <x v="5"/>
    <n v="1000"/>
  </r>
  <r>
    <s v="Jan"/>
    <s v="2024"/>
    <x v="10"/>
    <d v="2024-01-31T00:00:00"/>
    <s v="Y62"/>
    <s v="E40000014"/>
    <x v="5"/>
    <s v="QE1"/>
    <s v="E54000048"/>
    <x v="35"/>
    <s v="02G"/>
    <s v="E38000200"/>
    <s v="NHS Lancashire and South Cumbria ICB - 02G"/>
    <x v="0"/>
    <s v="*"/>
  </r>
  <r>
    <s v="Jan"/>
    <s v="2024"/>
    <x v="10"/>
    <d v="2024-01-31T00:00:00"/>
    <s v="Y62"/>
    <s v="E40000014"/>
    <x v="5"/>
    <s v="QE1"/>
    <s v="E54000048"/>
    <x v="35"/>
    <s v="02G"/>
    <s v="E38000200"/>
    <s v="NHS Lancashire and South Cumbria ICB - 02G"/>
    <x v="1"/>
    <s v="*"/>
  </r>
  <r>
    <s v="Jan"/>
    <s v="2024"/>
    <x v="10"/>
    <d v="2024-01-31T00:00:00"/>
    <s v="Y62"/>
    <s v="E40000014"/>
    <x v="5"/>
    <s v="QE1"/>
    <s v="E54000048"/>
    <x v="35"/>
    <s v="02G"/>
    <s v="E38000200"/>
    <s v="NHS Lancashire and South Cumbria ICB - 02G"/>
    <x v="2"/>
    <n v="110"/>
  </r>
  <r>
    <s v="Jan"/>
    <s v="2024"/>
    <x v="10"/>
    <d v="2024-01-31T00:00:00"/>
    <s v="Y62"/>
    <s v="E40000014"/>
    <x v="5"/>
    <s v="QE1"/>
    <s v="E54000048"/>
    <x v="35"/>
    <s v="02G"/>
    <s v="E38000200"/>
    <s v="NHS Lancashire and South Cumbria ICB - 02G"/>
    <x v="3"/>
    <n v="570"/>
  </r>
  <r>
    <s v="Jan"/>
    <s v="2024"/>
    <x v="10"/>
    <d v="2024-01-31T00:00:00"/>
    <s v="Y62"/>
    <s v="E40000014"/>
    <x v="5"/>
    <s v="QE1"/>
    <s v="E54000048"/>
    <x v="35"/>
    <s v="02G"/>
    <s v="E38000200"/>
    <s v="NHS Lancashire and South Cumbria ICB - 02G"/>
    <x v="4"/>
    <n v="130"/>
  </r>
  <r>
    <s v="Jan"/>
    <s v="2024"/>
    <x v="10"/>
    <d v="2024-01-31T00:00:00"/>
    <s v="Y62"/>
    <s v="E40000014"/>
    <x v="5"/>
    <s v="QE1"/>
    <s v="E54000048"/>
    <x v="35"/>
    <s v="02G"/>
    <s v="E38000200"/>
    <s v="NHS Lancashire and South Cumbria ICB - 02G"/>
    <x v="5"/>
    <n v="400"/>
  </r>
  <r>
    <s v="Jan"/>
    <s v="2024"/>
    <x v="10"/>
    <d v="2024-01-31T00:00:00"/>
    <s v="Y62"/>
    <s v="E40000014"/>
    <x v="5"/>
    <s v="QE1"/>
    <s v="E54000048"/>
    <x v="35"/>
    <s v="02M"/>
    <s v="E38000226"/>
    <s v="NHS Lancashire and South Cumbria ICB - 02M"/>
    <x v="0"/>
    <s v="*"/>
  </r>
  <r>
    <s v="Jan"/>
    <s v="2024"/>
    <x v="10"/>
    <d v="2024-01-31T00:00:00"/>
    <s v="Y62"/>
    <s v="E40000014"/>
    <x v="5"/>
    <s v="QE1"/>
    <s v="E54000048"/>
    <x v="35"/>
    <s v="02M"/>
    <s v="E38000226"/>
    <s v="NHS Lancashire and South Cumbria ICB - 02M"/>
    <x v="1"/>
    <s v="*"/>
  </r>
  <r>
    <s v="Jan"/>
    <s v="2024"/>
    <x v="10"/>
    <d v="2024-01-31T00:00:00"/>
    <s v="Y62"/>
    <s v="E40000014"/>
    <x v="5"/>
    <s v="QE1"/>
    <s v="E54000048"/>
    <x v="35"/>
    <s v="02M"/>
    <s v="E38000226"/>
    <s v="NHS Lancashire and South Cumbria ICB - 02M"/>
    <x v="2"/>
    <n v="290"/>
  </r>
  <r>
    <s v="Jan"/>
    <s v="2024"/>
    <x v="10"/>
    <d v="2024-01-31T00:00:00"/>
    <s v="Y62"/>
    <s v="E40000014"/>
    <x v="5"/>
    <s v="QE1"/>
    <s v="E54000048"/>
    <x v="35"/>
    <s v="02M"/>
    <s v="E38000226"/>
    <s v="NHS Lancashire and South Cumbria ICB - 02M"/>
    <x v="3"/>
    <n v="1095"/>
  </r>
  <r>
    <s v="Jan"/>
    <s v="2024"/>
    <x v="10"/>
    <d v="2024-01-31T00:00:00"/>
    <s v="Y62"/>
    <s v="E40000014"/>
    <x v="5"/>
    <s v="QE1"/>
    <s v="E54000048"/>
    <x v="35"/>
    <s v="02M"/>
    <s v="E38000226"/>
    <s v="NHS Lancashire and South Cumbria ICB - 02M"/>
    <x v="4"/>
    <n v="310"/>
  </r>
  <r>
    <s v="Jan"/>
    <s v="2024"/>
    <x v="10"/>
    <d v="2024-01-31T00:00:00"/>
    <s v="Y62"/>
    <s v="E40000014"/>
    <x v="5"/>
    <s v="QE1"/>
    <s v="E54000048"/>
    <x v="35"/>
    <s v="02M"/>
    <s v="E38000226"/>
    <s v="NHS Lancashire and South Cumbria ICB - 02M"/>
    <x v="5"/>
    <n v="605"/>
  </r>
  <r>
    <s v="Jan"/>
    <s v="2024"/>
    <x v="10"/>
    <d v="2024-01-31T00:00:00"/>
    <s v="Y62"/>
    <s v="E40000014"/>
    <x v="5"/>
    <s v="QOP"/>
    <s v="E54000057"/>
    <x v="36"/>
    <s v="00T"/>
    <s v="E38000016"/>
    <s v="NHS Greater Manchester ICB - 00T"/>
    <x v="0"/>
    <s v="*"/>
  </r>
  <r>
    <s v="Jan"/>
    <s v="2024"/>
    <x v="10"/>
    <d v="2024-01-31T00:00:00"/>
    <s v="Y62"/>
    <s v="E40000014"/>
    <x v="5"/>
    <s v="QOP"/>
    <s v="E54000057"/>
    <x v="36"/>
    <s v="00T"/>
    <s v="E38000016"/>
    <s v="NHS Greater Manchester ICB - 00T"/>
    <x v="1"/>
    <s v="*"/>
  </r>
  <r>
    <s v="Jan"/>
    <s v="2024"/>
    <x v="10"/>
    <d v="2024-01-31T00:00:00"/>
    <s v="Y62"/>
    <s v="E40000014"/>
    <x v="5"/>
    <s v="QOP"/>
    <s v="E54000057"/>
    <x v="36"/>
    <s v="00T"/>
    <s v="E38000016"/>
    <s v="NHS Greater Manchester ICB - 00T"/>
    <x v="2"/>
    <n v="305"/>
  </r>
  <r>
    <s v="Jan"/>
    <s v="2024"/>
    <x v="10"/>
    <d v="2024-01-31T00:00:00"/>
    <s v="Y62"/>
    <s v="E40000014"/>
    <x v="5"/>
    <s v="QOP"/>
    <s v="E54000057"/>
    <x v="36"/>
    <s v="00T"/>
    <s v="E38000016"/>
    <s v="NHS Greater Manchester ICB - 00T"/>
    <x v="3"/>
    <n v="1485"/>
  </r>
  <r>
    <s v="Jan"/>
    <s v="2024"/>
    <x v="10"/>
    <d v="2024-01-31T00:00:00"/>
    <s v="Y62"/>
    <s v="E40000014"/>
    <x v="5"/>
    <s v="QOP"/>
    <s v="E54000057"/>
    <x v="36"/>
    <s v="00T"/>
    <s v="E38000016"/>
    <s v="NHS Greater Manchester ICB - 00T"/>
    <x v="4"/>
    <n v="170"/>
  </r>
  <r>
    <s v="Jan"/>
    <s v="2024"/>
    <x v="10"/>
    <d v="2024-01-31T00:00:00"/>
    <s v="Y62"/>
    <s v="E40000014"/>
    <x v="5"/>
    <s v="QOP"/>
    <s v="E54000057"/>
    <x v="36"/>
    <s v="00T"/>
    <s v="E38000016"/>
    <s v="NHS Greater Manchester ICB - 00T"/>
    <x v="5"/>
    <n v="480"/>
  </r>
  <r>
    <s v="Jan"/>
    <s v="2024"/>
    <x v="10"/>
    <d v="2024-01-31T00:00:00"/>
    <s v="Y62"/>
    <s v="E40000014"/>
    <x v="5"/>
    <s v="QOP"/>
    <s v="E54000057"/>
    <x v="36"/>
    <s v="00V"/>
    <s v="E38000024"/>
    <s v="NHS Greater Manchester ICB - 00V"/>
    <x v="0"/>
    <s v="*"/>
  </r>
  <r>
    <s v="Jan"/>
    <s v="2024"/>
    <x v="10"/>
    <d v="2024-01-31T00:00:00"/>
    <s v="Y62"/>
    <s v="E40000014"/>
    <x v="5"/>
    <s v="QOP"/>
    <s v="E54000057"/>
    <x v="36"/>
    <s v="00V"/>
    <s v="E38000024"/>
    <s v="NHS Greater Manchester ICB - 00V"/>
    <x v="1"/>
    <s v="*"/>
  </r>
  <r>
    <s v="Jan"/>
    <s v="2024"/>
    <x v="10"/>
    <d v="2024-01-31T00:00:00"/>
    <s v="Y62"/>
    <s v="E40000014"/>
    <x v="5"/>
    <s v="QOP"/>
    <s v="E54000057"/>
    <x v="36"/>
    <s v="00V"/>
    <s v="E38000024"/>
    <s v="NHS Greater Manchester ICB - 00V"/>
    <x v="2"/>
    <n v="95"/>
  </r>
  <r>
    <s v="Jan"/>
    <s v="2024"/>
    <x v="10"/>
    <d v="2024-01-31T00:00:00"/>
    <s v="Y62"/>
    <s v="E40000014"/>
    <x v="5"/>
    <s v="QOP"/>
    <s v="E54000057"/>
    <x v="36"/>
    <s v="00V"/>
    <s v="E38000024"/>
    <s v="NHS Greater Manchester ICB - 00V"/>
    <x v="3"/>
    <n v="1245"/>
  </r>
  <r>
    <s v="Jan"/>
    <s v="2024"/>
    <x v="10"/>
    <d v="2024-01-31T00:00:00"/>
    <s v="Y62"/>
    <s v="E40000014"/>
    <x v="5"/>
    <s v="QOP"/>
    <s v="E54000057"/>
    <x v="36"/>
    <s v="00V"/>
    <s v="E38000024"/>
    <s v="NHS Greater Manchester ICB - 00V"/>
    <x v="4"/>
    <n v="40"/>
  </r>
  <r>
    <s v="Jan"/>
    <s v="2024"/>
    <x v="10"/>
    <d v="2024-01-31T00:00:00"/>
    <s v="Y62"/>
    <s v="E40000014"/>
    <x v="5"/>
    <s v="QOP"/>
    <s v="E54000057"/>
    <x v="36"/>
    <s v="00V"/>
    <s v="E38000024"/>
    <s v="NHS Greater Manchester ICB - 00V"/>
    <x v="5"/>
    <n v="480"/>
  </r>
  <r>
    <s v="Jan"/>
    <s v="2024"/>
    <x v="10"/>
    <d v="2024-01-31T00:00:00"/>
    <s v="Y62"/>
    <s v="E40000014"/>
    <x v="5"/>
    <s v="QOP"/>
    <s v="E54000057"/>
    <x v="36"/>
    <s v="00Y"/>
    <s v="E38000135"/>
    <s v="NHS Greater Manchester ICB - 00Y"/>
    <x v="0"/>
    <s v="*"/>
  </r>
  <r>
    <s v="Jan"/>
    <s v="2024"/>
    <x v="10"/>
    <d v="2024-01-31T00:00:00"/>
    <s v="Y62"/>
    <s v="E40000014"/>
    <x v="5"/>
    <s v="QOP"/>
    <s v="E54000057"/>
    <x v="36"/>
    <s v="00Y"/>
    <s v="E38000135"/>
    <s v="NHS Greater Manchester ICB - 00Y"/>
    <x v="1"/>
    <s v="*"/>
  </r>
  <r>
    <s v="Jan"/>
    <s v="2024"/>
    <x v="10"/>
    <d v="2024-01-31T00:00:00"/>
    <s v="Y62"/>
    <s v="E40000014"/>
    <x v="5"/>
    <s v="QOP"/>
    <s v="E54000057"/>
    <x v="36"/>
    <s v="00Y"/>
    <s v="E38000135"/>
    <s v="NHS Greater Manchester ICB - 00Y"/>
    <x v="2"/>
    <n v="100"/>
  </r>
  <r>
    <s v="Jan"/>
    <s v="2024"/>
    <x v="10"/>
    <d v="2024-01-31T00:00:00"/>
    <s v="Y62"/>
    <s v="E40000014"/>
    <x v="5"/>
    <s v="QOP"/>
    <s v="E54000057"/>
    <x v="36"/>
    <s v="00Y"/>
    <s v="E38000135"/>
    <s v="NHS Greater Manchester ICB - 00Y"/>
    <x v="3"/>
    <n v="905"/>
  </r>
  <r>
    <s v="Jan"/>
    <s v="2024"/>
    <x v="10"/>
    <d v="2024-01-31T00:00:00"/>
    <s v="Y62"/>
    <s v="E40000014"/>
    <x v="5"/>
    <s v="QOP"/>
    <s v="E54000057"/>
    <x v="36"/>
    <s v="00Y"/>
    <s v="E38000135"/>
    <s v="NHS Greater Manchester ICB - 00Y"/>
    <x v="4"/>
    <n v="395"/>
  </r>
  <r>
    <s v="Jan"/>
    <s v="2024"/>
    <x v="10"/>
    <d v="2024-01-31T00:00:00"/>
    <s v="Y62"/>
    <s v="E40000014"/>
    <x v="5"/>
    <s v="QOP"/>
    <s v="E54000057"/>
    <x v="36"/>
    <s v="00Y"/>
    <s v="E38000135"/>
    <s v="NHS Greater Manchester ICB - 00Y"/>
    <x v="5"/>
    <n v="535"/>
  </r>
  <r>
    <s v="Jan"/>
    <s v="2024"/>
    <x v="10"/>
    <d v="2024-01-31T00:00:00"/>
    <s v="Y62"/>
    <s v="E40000014"/>
    <x v="5"/>
    <s v="QOP"/>
    <s v="E54000057"/>
    <x v="36"/>
    <s v="01D"/>
    <s v="E38000080"/>
    <s v="NHS Greater Manchester ICB - 01D"/>
    <x v="0"/>
    <s v="*"/>
  </r>
  <r>
    <s v="Jan"/>
    <s v="2024"/>
    <x v="10"/>
    <d v="2024-01-31T00:00:00"/>
    <s v="Y62"/>
    <s v="E40000014"/>
    <x v="5"/>
    <s v="QOP"/>
    <s v="E54000057"/>
    <x v="36"/>
    <s v="01D"/>
    <s v="E38000080"/>
    <s v="NHS Greater Manchester ICB - 01D"/>
    <x v="1"/>
    <s v="*"/>
  </r>
  <r>
    <s v="Jan"/>
    <s v="2024"/>
    <x v="10"/>
    <d v="2024-01-31T00:00:00"/>
    <s v="Y62"/>
    <s v="E40000014"/>
    <x v="5"/>
    <s v="QOP"/>
    <s v="E54000057"/>
    <x v="36"/>
    <s v="01D"/>
    <s v="E38000080"/>
    <s v="NHS Greater Manchester ICB - 01D"/>
    <x v="2"/>
    <n v="190"/>
  </r>
  <r>
    <s v="Jan"/>
    <s v="2024"/>
    <x v="10"/>
    <d v="2024-01-31T00:00:00"/>
    <s v="Y62"/>
    <s v="E40000014"/>
    <x v="5"/>
    <s v="QOP"/>
    <s v="E54000057"/>
    <x v="36"/>
    <s v="01D"/>
    <s v="E38000080"/>
    <s v="NHS Greater Manchester ICB - 01D"/>
    <x v="3"/>
    <n v="945"/>
  </r>
  <r>
    <s v="Jan"/>
    <s v="2024"/>
    <x v="10"/>
    <d v="2024-01-31T00:00:00"/>
    <s v="Y62"/>
    <s v="E40000014"/>
    <x v="5"/>
    <s v="QOP"/>
    <s v="E54000057"/>
    <x v="36"/>
    <s v="01D"/>
    <s v="E38000080"/>
    <s v="NHS Greater Manchester ICB - 01D"/>
    <x v="4"/>
    <n v="160"/>
  </r>
  <r>
    <s v="Jan"/>
    <s v="2024"/>
    <x v="10"/>
    <d v="2024-01-31T00:00:00"/>
    <s v="Y62"/>
    <s v="E40000014"/>
    <x v="5"/>
    <s v="QOP"/>
    <s v="E54000057"/>
    <x v="36"/>
    <s v="01D"/>
    <s v="E38000080"/>
    <s v="NHS Greater Manchester ICB - 01D"/>
    <x v="5"/>
    <n v="550"/>
  </r>
  <r>
    <s v="Jan"/>
    <s v="2024"/>
    <x v="10"/>
    <d v="2024-01-31T00:00:00"/>
    <s v="Y62"/>
    <s v="E40000014"/>
    <x v="5"/>
    <s v="QOP"/>
    <s v="E54000057"/>
    <x v="36"/>
    <s v="01G"/>
    <s v="E38000143"/>
    <s v="NHS Greater Manchester ICB - 01G"/>
    <x v="0"/>
    <s v="*"/>
  </r>
  <r>
    <s v="Jan"/>
    <s v="2024"/>
    <x v="10"/>
    <d v="2024-01-31T00:00:00"/>
    <s v="Y62"/>
    <s v="E40000014"/>
    <x v="5"/>
    <s v="QOP"/>
    <s v="E54000057"/>
    <x v="36"/>
    <s v="01G"/>
    <s v="E38000143"/>
    <s v="NHS Greater Manchester ICB - 01G"/>
    <x v="1"/>
    <s v="*"/>
  </r>
  <r>
    <s v="Jan"/>
    <s v="2024"/>
    <x v="10"/>
    <d v="2024-01-31T00:00:00"/>
    <s v="Y62"/>
    <s v="E40000014"/>
    <x v="5"/>
    <s v="QOP"/>
    <s v="E54000057"/>
    <x v="36"/>
    <s v="01G"/>
    <s v="E38000143"/>
    <s v="NHS Greater Manchester ICB - 01G"/>
    <x v="2"/>
    <n v="160"/>
  </r>
  <r>
    <s v="Jan"/>
    <s v="2024"/>
    <x v="10"/>
    <d v="2024-01-31T00:00:00"/>
    <s v="Y62"/>
    <s v="E40000014"/>
    <x v="5"/>
    <s v="QOP"/>
    <s v="E54000057"/>
    <x v="36"/>
    <s v="01G"/>
    <s v="E38000143"/>
    <s v="NHS Greater Manchester ICB - 01G"/>
    <x v="3"/>
    <n v="1080"/>
  </r>
  <r>
    <s v="Jan"/>
    <s v="2024"/>
    <x v="10"/>
    <d v="2024-01-31T00:00:00"/>
    <s v="Y62"/>
    <s v="E40000014"/>
    <x v="5"/>
    <s v="QOP"/>
    <s v="E54000057"/>
    <x v="36"/>
    <s v="01G"/>
    <s v="E38000143"/>
    <s v="NHS Greater Manchester ICB - 01G"/>
    <x v="4"/>
    <n v="120"/>
  </r>
  <r>
    <s v="Jan"/>
    <s v="2024"/>
    <x v="10"/>
    <d v="2024-01-31T00:00:00"/>
    <s v="Y62"/>
    <s v="E40000014"/>
    <x v="5"/>
    <s v="QOP"/>
    <s v="E54000057"/>
    <x v="36"/>
    <s v="01G"/>
    <s v="E38000143"/>
    <s v="NHS Greater Manchester ICB - 01G"/>
    <x v="5"/>
    <n v="655"/>
  </r>
  <r>
    <s v="Jan"/>
    <s v="2024"/>
    <x v="10"/>
    <d v="2024-01-31T00:00:00"/>
    <s v="Y62"/>
    <s v="E40000014"/>
    <x v="5"/>
    <s v="QOP"/>
    <s v="E54000057"/>
    <x v="36"/>
    <s v="01W"/>
    <s v="E38000174"/>
    <s v="NHS Greater Manchester ICB - 01W"/>
    <x v="0"/>
    <s v="*"/>
  </r>
  <r>
    <s v="Jan"/>
    <s v="2024"/>
    <x v="10"/>
    <d v="2024-01-31T00:00:00"/>
    <s v="Y62"/>
    <s v="E40000014"/>
    <x v="5"/>
    <s v="QOP"/>
    <s v="E54000057"/>
    <x v="36"/>
    <s v="01W"/>
    <s v="E38000174"/>
    <s v="NHS Greater Manchester ICB - 01W"/>
    <x v="1"/>
    <s v="*"/>
  </r>
  <r>
    <s v="Jan"/>
    <s v="2024"/>
    <x v="10"/>
    <d v="2024-01-31T00:00:00"/>
    <s v="Y62"/>
    <s v="E40000014"/>
    <x v="5"/>
    <s v="QOP"/>
    <s v="E54000057"/>
    <x v="36"/>
    <s v="01W"/>
    <s v="E38000174"/>
    <s v="NHS Greater Manchester ICB - 01W"/>
    <x v="2"/>
    <n v="175"/>
  </r>
  <r>
    <s v="Jan"/>
    <s v="2024"/>
    <x v="10"/>
    <d v="2024-01-31T00:00:00"/>
    <s v="Y62"/>
    <s v="E40000014"/>
    <x v="5"/>
    <s v="QOP"/>
    <s v="E54000057"/>
    <x v="36"/>
    <s v="01W"/>
    <s v="E38000174"/>
    <s v="NHS Greater Manchester ICB - 01W"/>
    <x v="3"/>
    <n v="1610"/>
  </r>
  <r>
    <s v="Jan"/>
    <s v="2024"/>
    <x v="10"/>
    <d v="2024-01-31T00:00:00"/>
    <s v="Y62"/>
    <s v="E40000014"/>
    <x v="5"/>
    <s v="QOP"/>
    <s v="E54000057"/>
    <x v="36"/>
    <s v="01W"/>
    <s v="E38000174"/>
    <s v="NHS Greater Manchester ICB - 01W"/>
    <x v="4"/>
    <n v="440"/>
  </r>
  <r>
    <s v="Jan"/>
    <s v="2024"/>
    <x v="10"/>
    <d v="2024-01-31T00:00:00"/>
    <s v="Y62"/>
    <s v="E40000014"/>
    <x v="5"/>
    <s v="QOP"/>
    <s v="E54000057"/>
    <x v="36"/>
    <s v="01W"/>
    <s v="E38000174"/>
    <s v="NHS Greater Manchester ICB - 01W"/>
    <x v="5"/>
    <n v="935"/>
  </r>
  <r>
    <s v="Jan"/>
    <s v="2024"/>
    <x v="10"/>
    <d v="2024-01-31T00:00:00"/>
    <s v="Y62"/>
    <s v="E40000014"/>
    <x v="5"/>
    <s v="QOP"/>
    <s v="E54000057"/>
    <x v="36"/>
    <s v="01Y"/>
    <s v="E38000263"/>
    <s v="NHS Greater Manchester ICB - 01Y"/>
    <x v="0"/>
    <s v="*"/>
  </r>
  <r>
    <s v="Jan"/>
    <s v="2024"/>
    <x v="10"/>
    <d v="2024-01-31T00:00:00"/>
    <s v="Y62"/>
    <s v="E40000014"/>
    <x v="5"/>
    <s v="QOP"/>
    <s v="E54000057"/>
    <x v="36"/>
    <s v="01Y"/>
    <s v="E38000263"/>
    <s v="NHS Greater Manchester ICB - 01Y"/>
    <x v="1"/>
    <s v="*"/>
  </r>
  <r>
    <s v="Jan"/>
    <s v="2024"/>
    <x v="10"/>
    <d v="2024-01-31T00:00:00"/>
    <s v="Y62"/>
    <s v="E40000014"/>
    <x v="5"/>
    <s v="QOP"/>
    <s v="E54000057"/>
    <x v="36"/>
    <s v="01Y"/>
    <s v="E38000263"/>
    <s v="NHS Greater Manchester ICB - 01Y"/>
    <x v="2"/>
    <n v="55"/>
  </r>
  <r>
    <s v="Jan"/>
    <s v="2024"/>
    <x v="10"/>
    <d v="2024-01-31T00:00:00"/>
    <s v="Y62"/>
    <s v="E40000014"/>
    <x v="5"/>
    <s v="QOP"/>
    <s v="E54000057"/>
    <x v="36"/>
    <s v="01Y"/>
    <s v="E38000263"/>
    <s v="NHS Greater Manchester ICB - 01Y"/>
    <x v="3"/>
    <n v="760"/>
  </r>
  <r>
    <s v="Jan"/>
    <s v="2024"/>
    <x v="10"/>
    <d v="2024-01-31T00:00:00"/>
    <s v="Y62"/>
    <s v="E40000014"/>
    <x v="5"/>
    <s v="QOP"/>
    <s v="E54000057"/>
    <x v="36"/>
    <s v="01Y"/>
    <s v="E38000263"/>
    <s v="NHS Greater Manchester ICB - 01Y"/>
    <x v="4"/>
    <n v="330"/>
  </r>
  <r>
    <s v="Jan"/>
    <s v="2024"/>
    <x v="10"/>
    <d v="2024-01-31T00:00:00"/>
    <s v="Y62"/>
    <s v="E40000014"/>
    <x v="5"/>
    <s v="QOP"/>
    <s v="E54000057"/>
    <x v="36"/>
    <s v="01Y"/>
    <s v="E38000263"/>
    <s v="NHS Greater Manchester ICB - 01Y"/>
    <x v="5"/>
    <n v="620"/>
  </r>
  <r>
    <s v="Jan"/>
    <s v="2024"/>
    <x v="10"/>
    <d v="2024-01-31T00:00:00"/>
    <s v="Y62"/>
    <s v="E40000014"/>
    <x v="5"/>
    <s v="QOP"/>
    <s v="E54000057"/>
    <x v="36"/>
    <s v="02A"/>
    <s v="E38000187"/>
    <s v="NHS Greater Manchester ICB - 02A"/>
    <x v="0"/>
    <s v="*"/>
  </r>
  <r>
    <s v="Jan"/>
    <s v="2024"/>
    <x v="10"/>
    <d v="2024-01-31T00:00:00"/>
    <s v="Y62"/>
    <s v="E40000014"/>
    <x v="5"/>
    <s v="QOP"/>
    <s v="E54000057"/>
    <x v="36"/>
    <s v="02A"/>
    <s v="E38000187"/>
    <s v="NHS Greater Manchester ICB - 02A"/>
    <x v="1"/>
    <s v="*"/>
  </r>
  <r>
    <s v="Jan"/>
    <s v="2024"/>
    <x v="10"/>
    <d v="2024-01-31T00:00:00"/>
    <s v="Y62"/>
    <s v="E40000014"/>
    <x v="5"/>
    <s v="QOP"/>
    <s v="E54000057"/>
    <x v="36"/>
    <s v="02A"/>
    <s v="E38000187"/>
    <s v="NHS Greater Manchester ICB - 02A"/>
    <x v="2"/>
    <n v="125"/>
  </r>
  <r>
    <s v="Jan"/>
    <s v="2024"/>
    <x v="10"/>
    <d v="2024-01-31T00:00:00"/>
    <s v="Y62"/>
    <s v="E40000014"/>
    <x v="5"/>
    <s v="QOP"/>
    <s v="E54000057"/>
    <x v="36"/>
    <s v="02A"/>
    <s v="E38000187"/>
    <s v="NHS Greater Manchester ICB - 02A"/>
    <x v="3"/>
    <n v="1125"/>
  </r>
  <r>
    <s v="Jan"/>
    <s v="2024"/>
    <x v="10"/>
    <d v="2024-01-31T00:00:00"/>
    <s v="Y62"/>
    <s v="E40000014"/>
    <x v="5"/>
    <s v="QOP"/>
    <s v="E54000057"/>
    <x v="36"/>
    <s v="02A"/>
    <s v="E38000187"/>
    <s v="NHS Greater Manchester ICB - 02A"/>
    <x v="4"/>
    <n v="140"/>
  </r>
  <r>
    <s v="Jan"/>
    <s v="2024"/>
    <x v="10"/>
    <d v="2024-01-31T00:00:00"/>
    <s v="Y62"/>
    <s v="E40000014"/>
    <x v="5"/>
    <s v="QOP"/>
    <s v="E54000057"/>
    <x v="36"/>
    <s v="02A"/>
    <s v="E38000187"/>
    <s v="NHS Greater Manchester ICB - 02A"/>
    <x v="5"/>
    <n v="525"/>
  </r>
  <r>
    <s v="Jan"/>
    <s v="2024"/>
    <x v="10"/>
    <d v="2024-01-31T00:00:00"/>
    <s v="Y62"/>
    <s v="E40000014"/>
    <x v="5"/>
    <s v="QOP"/>
    <s v="E54000057"/>
    <x v="36"/>
    <s v="02H"/>
    <s v="E38000205"/>
    <s v="NHS Greater Manchester ICB - 02H"/>
    <x v="0"/>
    <s v="*"/>
  </r>
  <r>
    <s v="Jan"/>
    <s v="2024"/>
    <x v="10"/>
    <d v="2024-01-31T00:00:00"/>
    <s v="Y62"/>
    <s v="E40000014"/>
    <x v="5"/>
    <s v="QOP"/>
    <s v="E54000057"/>
    <x v="36"/>
    <s v="02H"/>
    <s v="E38000205"/>
    <s v="NHS Greater Manchester ICB - 02H"/>
    <x v="1"/>
    <s v="*"/>
  </r>
  <r>
    <s v="Jan"/>
    <s v="2024"/>
    <x v="10"/>
    <d v="2024-01-31T00:00:00"/>
    <s v="Y62"/>
    <s v="E40000014"/>
    <x v="5"/>
    <s v="QOP"/>
    <s v="E54000057"/>
    <x v="36"/>
    <s v="02H"/>
    <s v="E38000205"/>
    <s v="NHS Greater Manchester ICB - 02H"/>
    <x v="2"/>
    <n v="270"/>
  </r>
  <r>
    <s v="Jan"/>
    <s v="2024"/>
    <x v="10"/>
    <d v="2024-01-31T00:00:00"/>
    <s v="Y62"/>
    <s v="E40000014"/>
    <x v="5"/>
    <s v="QOP"/>
    <s v="E54000057"/>
    <x v="36"/>
    <s v="02H"/>
    <s v="E38000205"/>
    <s v="NHS Greater Manchester ICB - 02H"/>
    <x v="3"/>
    <n v="1260"/>
  </r>
  <r>
    <s v="Jan"/>
    <s v="2024"/>
    <x v="10"/>
    <d v="2024-01-31T00:00:00"/>
    <s v="Y62"/>
    <s v="E40000014"/>
    <x v="5"/>
    <s v="QOP"/>
    <s v="E54000057"/>
    <x v="36"/>
    <s v="02H"/>
    <s v="E38000205"/>
    <s v="NHS Greater Manchester ICB - 02H"/>
    <x v="4"/>
    <n v="635"/>
  </r>
  <r>
    <s v="Jan"/>
    <s v="2024"/>
    <x v="10"/>
    <d v="2024-01-31T00:00:00"/>
    <s v="Y62"/>
    <s v="E40000014"/>
    <x v="5"/>
    <s v="QOP"/>
    <s v="E54000057"/>
    <x v="36"/>
    <s v="02H"/>
    <s v="E38000205"/>
    <s v="NHS Greater Manchester ICB - 02H"/>
    <x v="5"/>
    <n v="825"/>
  </r>
  <r>
    <s v="Jan"/>
    <s v="2024"/>
    <x v="10"/>
    <d v="2024-01-31T00:00:00"/>
    <s v="Y62"/>
    <s v="E40000014"/>
    <x v="5"/>
    <s v="QOP"/>
    <s v="E54000057"/>
    <x v="36"/>
    <s v="14L"/>
    <s v="E38000217"/>
    <s v="NHS Greater Manchester ICB - 14L"/>
    <x v="0"/>
    <s v="*"/>
  </r>
  <r>
    <s v="Jan"/>
    <s v="2024"/>
    <x v="10"/>
    <d v="2024-01-31T00:00:00"/>
    <s v="Y62"/>
    <s v="E40000014"/>
    <x v="5"/>
    <s v="QOP"/>
    <s v="E54000057"/>
    <x v="36"/>
    <s v="14L"/>
    <s v="E38000217"/>
    <s v="NHS Greater Manchester ICB - 14L"/>
    <x v="1"/>
    <s v="*"/>
  </r>
  <r>
    <s v="Jan"/>
    <s v="2024"/>
    <x v="10"/>
    <d v="2024-01-31T00:00:00"/>
    <s v="Y62"/>
    <s v="E40000014"/>
    <x v="5"/>
    <s v="QOP"/>
    <s v="E54000057"/>
    <x v="36"/>
    <s v="14L"/>
    <s v="E38000217"/>
    <s v="NHS Greater Manchester ICB - 14L"/>
    <x v="2"/>
    <n v="265"/>
  </r>
  <r>
    <s v="Jan"/>
    <s v="2024"/>
    <x v="10"/>
    <d v="2024-01-31T00:00:00"/>
    <s v="Y62"/>
    <s v="E40000014"/>
    <x v="5"/>
    <s v="QOP"/>
    <s v="E54000057"/>
    <x v="36"/>
    <s v="14L"/>
    <s v="E38000217"/>
    <s v="NHS Greater Manchester ICB - 14L"/>
    <x v="3"/>
    <n v="1445"/>
  </r>
  <r>
    <s v="Jan"/>
    <s v="2024"/>
    <x v="10"/>
    <d v="2024-01-31T00:00:00"/>
    <s v="Y62"/>
    <s v="E40000014"/>
    <x v="5"/>
    <s v="QOP"/>
    <s v="E54000057"/>
    <x v="36"/>
    <s v="14L"/>
    <s v="E38000217"/>
    <s v="NHS Greater Manchester ICB - 14L"/>
    <x v="4"/>
    <n v="540"/>
  </r>
  <r>
    <s v="Jan"/>
    <s v="2024"/>
    <x v="10"/>
    <d v="2024-01-31T00:00:00"/>
    <s v="Y62"/>
    <s v="E40000014"/>
    <x v="5"/>
    <s v="QOP"/>
    <s v="E54000057"/>
    <x v="36"/>
    <s v="14L"/>
    <s v="E38000217"/>
    <s v="NHS Greater Manchester ICB - 14L"/>
    <x v="5"/>
    <n v="580"/>
  </r>
  <r>
    <s v="Jan"/>
    <s v="2024"/>
    <x v="10"/>
    <d v="2024-01-31T00:00:00"/>
    <s v="Y62"/>
    <s v="E40000014"/>
    <x v="5"/>
    <s v="QYG"/>
    <s v="E54000008"/>
    <x v="37"/>
    <s v="01F"/>
    <s v="E38000068"/>
    <s v="NHS Cheshire and Merseyside ICB - 01F"/>
    <x v="0"/>
    <s v="*"/>
  </r>
  <r>
    <s v="Jan"/>
    <s v="2024"/>
    <x v="10"/>
    <d v="2024-01-31T00:00:00"/>
    <s v="Y62"/>
    <s v="E40000014"/>
    <x v="5"/>
    <s v="QYG"/>
    <s v="E54000008"/>
    <x v="37"/>
    <s v="01F"/>
    <s v="E38000068"/>
    <s v="NHS Cheshire and Merseyside ICB - 01F"/>
    <x v="1"/>
    <s v="*"/>
  </r>
  <r>
    <s v="Jan"/>
    <s v="2024"/>
    <x v="10"/>
    <d v="2024-01-31T00:00:00"/>
    <s v="Y62"/>
    <s v="E40000014"/>
    <x v="5"/>
    <s v="QYG"/>
    <s v="E54000008"/>
    <x v="37"/>
    <s v="01F"/>
    <s v="E38000068"/>
    <s v="NHS Cheshire and Merseyside ICB - 01F"/>
    <x v="2"/>
    <n v="40"/>
  </r>
  <r>
    <s v="Jan"/>
    <s v="2024"/>
    <x v="10"/>
    <d v="2024-01-31T00:00:00"/>
    <s v="Y62"/>
    <s v="E40000014"/>
    <x v="5"/>
    <s v="QYG"/>
    <s v="E54000008"/>
    <x v="37"/>
    <s v="01F"/>
    <s v="E38000068"/>
    <s v="NHS Cheshire and Merseyside ICB - 01F"/>
    <x v="3"/>
    <n v="660"/>
  </r>
  <r>
    <s v="Jan"/>
    <s v="2024"/>
    <x v="10"/>
    <d v="2024-01-31T00:00:00"/>
    <s v="Y62"/>
    <s v="E40000014"/>
    <x v="5"/>
    <s v="QYG"/>
    <s v="E54000008"/>
    <x v="37"/>
    <s v="01F"/>
    <s v="E38000068"/>
    <s v="NHS Cheshire and Merseyside ICB - 01F"/>
    <x v="4"/>
    <n v="45"/>
  </r>
  <r>
    <s v="Jan"/>
    <s v="2024"/>
    <x v="10"/>
    <d v="2024-01-31T00:00:00"/>
    <s v="Y62"/>
    <s v="E40000014"/>
    <x v="5"/>
    <s v="QYG"/>
    <s v="E54000008"/>
    <x v="37"/>
    <s v="01F"/>
    <s v="E38000068"/>
    <s v="NHS Cheshire and Merseyside ICB - 01F"/>
    <x v="5"/>
    <n v="255"/>
  </r>
  <r>
    <s v="Jan"/>
    <s v="2024"/>
    <x v="10"/>
    <d v="2024-01-31T00:00:00"/>
    <s v="Y62"/>
    <s v="E40000014"/>
    <x v="5"/>
    <s v="QYG"/>
    <s v="E54000008"/>
    <x v="37"/>
    <s v="01J"/>
    <s v="E38000091"/>
    <s v="NHS Cheshire and Merseyside ICB - 01J"/>
    <x v="0"/>
    <s v="*"/>
  </r>
  <r>
    <s v="Jan"/>
    <s v="2024"/>
    <x v="10"/>
    <d v="2024-01-31T00:00:00"/>
    <s v="Y62"/>
    <s v="E40000014"/>
    <x v="5"/>
    <s v="QYG"/>
    <s v="E54000008"/>
    <x v="37"/>
    <s v="01J"/>
    <s v="E38000091"/>
    <s v="NHS Cheshire and Merseyside ICB - 01J"/>
    <x v="1"/>
    <s v="*"/>
  </r>
  <r>
    <s v="Jan"/>
    <s v="2024"/>
    <x v="10"/>
    <d v="2024-01-31T00:00:00"/>
    <s v="Y62"/>
    <s v="E40000014"/>
    <x v="5"/>
    <s v="QYG"/>
    <s v="E54000008"/>
    <x v="37"/>
    <s v="01J"/>
    <s v="E38000091"/>
    <s v="NHS Cheshire and Merseyside ICB - 01J"/>
    <x v="2"/>
    <n v="130"/>
  </r>
  <r>
    <s v="Jan"/>
    <s v="2024"/>
    <x v="10"/>
    <d v="2024-01-31T00:00:00"/>
    <s v="Y62"/>
    <s v="E40000014"/>
    <x v="5"/>
    <s v="QYG"/>
    <s v="E54000008"/>
    <x v="37"/>
    <s v="01J"/>
    <s v="E38000091"/>
    <s v="NHS Cheshire and Merseyside ICB - 01J"/>
    <x v="3"/>
    <n v="620"/>
  </r>
  <r>
    <s v="Jan"/>
    <s v="2024"/>
    <x v="10"/>
    <d v="2024-01-31T00:00:00"/>
    <s v="Y62"/>
    <s v="E40000014"/>
    <x v="5"/>
    <s v="QYG"/>
    <s v="E54000008"/>
    <x v="37"/>
    <s v="01J"/>
    <s v="E38000091"/>
    <s v="NHS Cheshire and Merseyside ICB - 01J"/>
    <x v="4"/>
    <n v="80"/>
  </r>
  <r>
    <s v="Jan"/>
    <s v="2024"/>
    <x v="10"/>
    <d v="2024-01-31T00:00:00"/>
    <s v="Y62"/>
    <s v="E40000014"/>
    <x v="5"/>
    <s v="QYG"/>
    <s v="E54000008"/>
    <x v="37"/>
    <s v="01J"/>
    <s v="E38000091"/>
    <s v="NHS Cheshire and Merseyside ICB - 01J"/>
    <x v="5"/>
    <n v="205"/>
  </r>
  <r>
    <s v="Jan"/>
    <s v="2024"/>
    <x v="10"/>
    <d v="2024-01-31T00:00:00"/>
    <s v="Y62"/>
    <s v="E40000014"/>
    <x v="5"/>
    <s v="QYG"/>
    <s v="E54000008"/>
    <x v="37"/>
    <s v="01T"/>
    <s v="E38000161"/>
    <s v="NHS Cheshire and Merseyside ICB - 01T"/>
    <x v="0"/>
    <s v="*"/>
  </r>
  <r>
    <s v="Jan"/>
    <s v="2024"/>
    <x v="10"/>
    <d v="2024-01-31T00:00:00"/>
    <s v="Y62"/>
    <s v="E40000014"/>
    <x v="5"/>
    <s v="QYG"/>
    <s v="E54000008"/>
    <x v="37"/>
    <s v="01T"/>
    <s v="E38000161"/>
    <s v="NHS Cheshire and Merseyside ICB - 01T"/>
    <x v="1"/>
    <s v="*"/>
  </r>
  <r>
    <s v="Jan"/>
    <s v="2024"/>
    <x v="10"/>
    <d v="2024-01-31T00:00:00"/>
    <s v="Y62"/>
    <s v="E40000014"/>
    <x v="5"/>
    <s v="QYG"/>
    <s v="E54000008"/>
    <x v="37"/>
    <s v="01T"/>
    <s v="E38000161"/>
    <s v="NHS Cheshire and Merseyside ICB - 01T"/>
    <x v="2"/>
    <n v="110"/>
  </r>
  <r>
    <s v="Jan"/>
    <s v="2024"/>
    <x v="10"/>
    <d v="2024-01-31T00:00:00"/>
    <s v="Y62"/>
    <s v="E40000014"/>
    <x v="5"/>
    <s v="QYG"/>
    <s v="E54000008"/>
    <x v="37"/>
    <s v="01T"/>
    <s v="E38000161"/>
    <s v="NHS Cheshire and Merseyside ICB - 01T"/>
    <x v="3"/>
    <n v="730"/>
  </r>
  <r>
    <s v="Jan"/>
    <s v="2024"/>
    <x v="10"/>
    <d v="2024-01-31T00:00:00"/>
    <s v="Y62"/>
    <s v="E40000014"/>
    <x v="5"/>
    <s v="QYG"/>
    <s v="E54000008"/>
    <x v="37"/>
    <s v="01T"/>
    <s v="E38000161"/>
    <s v="NHS Cheshire and Merseyside ICB - 01T"/>
    <x v="4"/>
    <n v="80"/>
  </r>
  <r>
    <s v="Jan"/>
    <s v="2024"/>
    <x v="10"/>
    <d v="2024-01-31T00:00:00"/>
    <s v="Y62"/>
    <s v="E40000014"/>
    <x v="5"/>
    <s v="QYG"/>
    <s v="E54000008"/>
    <x v="37"/>
    <s v="01T"/>
    <s v="E38000161"/>
    <s v="NHS Cheshire and Merseyside ICB - 01T"/>
    <x v="5"/>
    <n v="300"/>
  </r>
  <r>
    <s v="Jan"/>
    <s v="2024"/>
    <x v="10"/>
    <d v="2024-01-31T00:00:00"/>
    <s v="Y62"/>
    <s v="E40000014"/>
    <x v="5"/>
    <s v="QYG"/>
    <s v="E54000008"/>
    <x v="37"/>
    <s v="01V"/>
    <s v="E38000170"/>
    <s v="NHS Cheshire and Merseyside ICB - 01V"/>
    <x v="0"/>
    <s v="*"/>
  </r>
  <r>
    <s v="Jan"/>
    <s v="2024"/>
    <x v="10"/>
    <d v="2024-01-31T00:00:00"/>
    <s v="Y62"/>
    <s v="E40000014"/>
    <x v="5"/>
    <s v="QYG"/>
    <s v="E54000008"/>
    <x v="37"/>
    <s v="01V"/>
    <s v="E38000170"/>
    <s v="NHS Cheshire and Merseyside ICB - 01V"/>
    <x v="1"/>
    <s v="*"/>
  </r>
  <r>
    <s v="Jan"/>
    <s v="2024"/>
    <x v="10"/>
    <d v="2024-01-31T00:00:00"/>
    <s v="Y62"/>
    <s v="E40000014"/>
    <x v="5"/>
    <s v="QYG"/>
    <s v="E54000008"/>
    <x v="37"/>
    <s v="01V"/>
    <s v="E38000170"/>
    <s v="NHS Cheshire and Merseyside ICB - 01V"/>
    <x v="2"/>
    <n v="330"/>
  </r>
  <r>
    <s v="Jan"/>
    <s v="2024"/>
    <x v="10"/>
    <d v="2024-01-31T00:00:00"/>
    <s v="Y62"/>
    <s v="E40000014"/>
    <x v="5"/>
    <s v="QYG"/>
    <s v="E54000008"/>
    <x v="37"/>
    <s v="01V"/>
    <s v="E38000170"/>
    <s v="NHS Cheshire and Merseyside ICB - 01V"/>
    <x v="3"/>
    <n v="870"/>
  </r>
  <r>
    <s v="Jan"/>
    <s v="2024"/>
    <x v="10"/>
    <d v="2024-01-31T00:00:00"/>
    <s v="Y62"/>
    <s v="E40000014"/>
    <x v="5"/>
    <s v="QYG"/>
    <s v="E54000008"/>
    <x v="37"/>
    <s v="01V"/>
    <s v="E38000170"/>
    <s v="NHS Cheshire and Merseyside ICB - 01V"/>
    <x v="4"/>
    <n v="85"/>
  </r>
  <r>
    <s v="Jan"/>
    <s v="2024"/>
    <x v="10"/>
    <d v="2024-01-31T00:00:00"/>
    <s v="Y62"/>
    <s v="E40000014"/>
    <x v="5"/>
    <s v="QYG"/>
    <s v="E54000008"/>
    <x v="37"/>
    <s v="01V"/>
    <s v="E38000170"/>
    <s v="NHS Cheshire and Merseyside ICB - 01V"/>
    <x v="5"/>
    <n v="485"/>
  </r>
  <r>
    <s v="Jan"/>
    <s v="2024"/>
    <x v="10"/>
    <d v="2024-01-31T00:00:00"/>
    <s v="Y62"/>
    <s v="E40000014"/>
    <x v="5"/>
    <s v="QYG"/>
    <s v="E54000008"/>
    <x v="37"/>
    <s v="01X"/>
    <s v="E38000172"/>
    <s v="NHS Cheshire and Merseyside ICB - 01X"/>
    <x v="0"/>
    <s v="*"/>
  </r>
  <r>
    <s v="Jan"/>
    <s v="2024"/>
    <x v="10"/>
    <d v="2024-01-31T00:00:00"/>
    <s v="Y62"/>
    <s v="E40000014"/>
    <x v="5"/>
    <s v="QYG"/>
    <s v="E54000008"/>
    <x v="37"/>
    <s v="01X"/>
    <s v="E38000172"/>
    <s v="NHS Cheshire and Merseyside ICB - 01X"/>
    <x v="1"/>
    <s v="*"/>
  </r>
  <r>
    <s v="Jan"/>
    <s v="2024"/>
    <x v="10"/>
    <d v="2024-01-31T00:00:00"/>
    <s v="Y62"/>
    <s v="E40000014"/>
    <x v="5"/>
    <s v="QYG"/>
    <s v="E54000008"/>
    <x v="37"/>
    <s v="01X"/>
    <s v="E38000172"/>
    <s v="NHS Cheshire and Merseyside ICB - 01X"/>
    <x v="2"/>
    <n v="85"/>
  </r>
  <r>
    <s v="Jan"/>
    <s v="2024"/>
    <x v="10"/>
    <d v="2024-01-31T00:00:00"/>
    <s v="Y62"/>
    <s v="E40000014"/>
    <x v="5"/>
    <s v="QYG"/>
    <s v="E54000008"/>
    <x v="37"/>
    <s v="01X"/>
    <s v="E38000172"/>
    <s v="NHS Cheshire and Merseyside ICB - 01X"/>
    <x v="3"/>
    <n v="955"/>
  </r>
  <r>
    <s v="Jan"/>
    <s v="2024"/>
    <x v="10"/>
    <d v="2024-01-31T00:00:00"/>
    <s v="Y62"/>
    <s v="E40000014"/>
    <x v="5"/>
    <s v="QYG"/>
    <s v="E54000008"/>
    <x v="37"/>
    <s v="01X"/>
    <s v="E38000172"/>
    <s v="NHS Cheshire and Merseyside ICB - 01X"/>
    <x v="4"/>
    <n v="280"/>
  </r>
  <r>
    <s v="Jan"/>
    <s v="2024"/>
    <x v="10"/>
    <d v="2024-01-31T00:00:00"/>
    <s v="Y62"/>
    <s v="E40000014"/>
    <x v="5"/>
    <s v="QYG"/>
    <s v="E54000008"/>
    <x v="37"/>
    <s v="01X"/>
    <s v="E38000172"/>
    <s v="NHS Cheshire and Merseyside ICB - 01X"/>
    <x v="5"/>
    <n v="570"/>
  </r>
  <r>
    <s v="Jan"/>
    <s v="2024"/>
    <x v="10"/>
    <d v="2024-01-31T00:00:00"/>
    <s v="Y62"/>
    <s v="E40000014"/>
    <x v="5"/>
    <s v="QYG"/>
    <s v="E54000008"/>
    <x v="37"/>
    <s v="02E"/>
    <s v="E38000194"/>
    <s v="NHS Cheshire and Merseyside ICB - 02E"/>
    <x v="0"/>
    <s v="*"/>
  </r>
  <r>
    <s v="Jan"/>
    <s v="2024"/>
    <x v="10"/>
    <d v="2024-01-31T00:00:00"/>
    <s v="Y62"/>
    <s v="E40000014"/>
    <x v="5"/>
    <s v="QYG"/>
    <s v="E54000008"/>
    <x v="37"/>
    <s v="02E"/>
    <s v="E38000194"/>
    <s v="NHS Cheshire and Merseyside ICB - 02E"/>
    <x v="1"/>
    <s v="*"/>
  </r>
  <r>
    <s v="Jan"/>
    <s v="2024"/>
    <x v="10"/>
    <d v="2024-01-31T00:00:00"/>
    <s v="Y62"/>
    <s v="E40000014"/>
    <x v="5"/>
    <s v="QYG"/>
    <s v="E54000008"/>
    <x v="37"/>
    <s v="02E"/>
    <s v="E38000194"/>
    <s v="NHS Cheshire and Merseyside ICB - 02E"/>
    <x v="2"/>
    <n v="210"/>
  </r>
  <r>
    <s v="Jan"/>
    <s v="2024"/>
    <x v="10"/>
    <d v="2024-01-31T00:00:00"/>
    <s v="Y62"/>
    <s v="E40000014"/>
    <x v="5"/>
    <s v="QYG"/>
    <s v="E54000008"/>
    <x v="37"/>
    <s v="02E"/>
    <s v="E38000194"/>
    <s v="NHS Cheshire and Merseyside ICB - 02E"/>
    <x v="3"/>
    <n v="755"/>
  </r>
  <r>
    <s v="Jan"/>
    <s v="2024"/>
    <x v="10"/>
    <d v="2024-01-31T00:00:00"/>
    <s v="Y62"/>
    <s v="E40000014"/>
    <x v="5"/>
    <s v="QYG"/>
    <s v="E54000008"/>
    <x v="37"/>
    <s v="02E"/>
    <s v="E38000194"/>
    <s v="NHS Cheshire and Merseyside ICB - 02E"/>
    <x v="4"/>
    <n v="350"/>
  </r>
  <r>
    <s v="Jan"/>
    <s v="2024"/>
    <x v="10"/>
    <d v="2024-01-31T00:00:00"/>
    <s v="Y62"/>
    <s v="E40000014"/>
    <x v="5"/>
    <s v="QYG"/>
    <s v="E54000008"/>
    <x v="37"/>
    <s v="02E"/>
    <s v="E38000194"/>
    <s v="NHS Cheshire and Merseyside ICB - 02E"/>
    <x v="5"/>
    <n v="730"/>
  </r>
  <r>
    <s v="Jan"/>
    <s v="2024"/>
    <x v="10"/>
    <d v="2024-01-31T00:00:00"/>
    <s v="Y62"/>
    <s v="E40000014"/>
    <x v="5"/>
    <s v="QYG"/>
    <s v="E54000008"/>
    <x v="37"/>
    <s v="12F"/>
    <s v="E38000208"/>
    <s v="NHS Cheshire and Merseyside ICB - 12F"/>
    <x v="0"/>
    <s v="*"/>
  </r>
  <r>
    <s v="Jan"/>
    <s v="2024"/>
    <x v="10"/>
    <d v="2024-01-31T00:00:00"/>
    <s v="Y62"/>
    <s v="E40000014"/>
    <x v="5"/>
    <s v="QYG"/>
    <s v="E54000008"/>
    <x v="37"/>
    <s v="12F"/>
    <s v="E38000208"/>
    <s v="NHS Cheshire and Merseyside ICB - 12F"/>
    <x v="1"/>
    <s v="*"/>
  </r>
  <r>
    <s v="Jan"/>
    <s v="2024"/>
    <x v="10"/>
    <d v="2024-01-31T00:00:00"/>
    <s v="Y62"/>
    <s v="E40000014"/>
    <x v="5"/>
    <s v="QYG"/>
    <s v="E54000008"/>
    <x v="37"/>
    <s v="12F"/>
    <s v="E38000208"/>
    <s v="NHS Cheshire and Merseyside ICB - 12F"/>
    <x v="2"/>
    <n v="230"/>
  </r>
  <r>
    <s v="Jan"/>
    <s v="2024"/>
    <x v="10"/>
    <d v="2024-01-31T00:00:00"/>
    <s v="Y62"/>
    <s v="E40000014"/>
    <x v="5"/>
    <s v="QYG"/>
    <s v="E54000008"/>
    <x v="37"/>
    <s v="12F"/>
    <s v="E38000208"/>
    <s v="NHS Cheshire and Merseyside ICB - 12F"/>
    <x v="3"/>
    <n v="1665"/>
  </r>
  <r>
    <s v="Jan"/>
    <s v="2024"/>
    <x v="10"/>
    <d v="2024-01-31T00:00:00"/>
    <s v="Y62"/>
    <s v="E40000014"/>
    <x v="5"/>
    <s v="QYG"/>
    <s v="E54000008"/>
    <x v="37"/>
    <s v="12F"/>
    <s v="E38000208"/>
    <s v="NHS Cheshire and Merseyside ICB - 12F"/>
    <x v="4"/>
    <n v="375"/>
  </r>
  <r>
    <s v="Jan"/>
    <s v="2024"/>
    <x v="10"/>
    <d v="2024-01-31T00:00:00"/>
    <s v="Y62"/>
    <s v="E40000014"/>
    <x v="5"/>
    <s v="QYG"/>
    <s v="E54000008"/>
    <x v="37"/>
    <s v="12F"/>
    <s v="E38000208"/>
    <s v="NHS Cheshire and Merseyside ICB - 12F"/>
    <x v="5"/>
    <n v="1010"/>
  </r>
  <r>
    <s v="Jan"/>
    <s v="2024"/>
    <x v="10"/>
    <d v="2024-01-31T00:00:00"/>
    <s v="Y62"/>
    <s v="E40000014"/>
    <x v="5"/>
    <s v="QYG"/>
    <s v="E54000008"/>
    <x v="37"/>
    <s v="27D"/>
    <s v="E38000233"/>
    <s v="NHS Cheshire and Merseyside ICB - 27D"/>
    <x v="0"/>
    <s v="*"/>
  </r>
  <r>
    <s v="Jan"/>
    <s v="2024"/>
    <x v="10"/>
    <d v="2024-01-31T00:00:00"/>
    <s v="Y62"/>
    <s v="E40000014"/>
    <x v="5"/>
    <s v="QYG"/>
    <s v="E54000008"/>
    <x v="37"/>
    <s v="27D"/>
    <s v="E38000233"/>
    <s v="NHS Cheshire and Merseyside ICB - 27D"/>
    <x v="1"/>
    <s v="*"/>
  </r>
  <r>
    <s v="Jan"/>
    <s v="2024"/>
    <x v="10"/>
    <d v="2024-01-31T00:00:00"/>
    <s v="Y62"/>
    <s v="E40000014"/>
    <x v="5"/>
    <s v="QYG"/>
    <s v="E54000008"/>
    <x v="37"/>
    <s v="27D"/>
    <s v="E38000233"/>
    <s v="NHS Cheshire and Merseyside ICB - 27D"/>
    <x v="2"/>
    <n v="1240"/>
  </r>
  <r>
    <s v="Jan"/>
    <s v="2024"/>
    <x v="10"/>
    <d v="2024-01-31T00:00:00"/>
    <s v="Y62"/>
    <s v="E40000014"/>
    <x v="5"/>
    <s v="QYG"/>
    <s v="E54000008"/>
    <x v="37"/>
    <s v="27D"/>
    <s v="E38000233"/>
    <s v="NHS Cheshire and Merseyside ICB - 27D"/>
    <x v="3"/>
    <n v="3735"/>
  </r>
  <r>
    <s v="Jan"/>
    <s v="2024"/>
    <x v="10"/>
    <d v="2024-01-31T00:00:00"/>
    <s v="Y62"/>
    <s v="E40000014"/>
    <x v="5"/>
    <s v="QYG"/>
    <s v="E54000008"/>
    <x v="37"/>
    <s v="27D"/>
    <s v="E38000233"/>
    <s v="NHS Cheshire and Merseyside ICB - 27D"/>
    <x v="4"/>
    <n v="965"/>
  </r>
  <r>
    <s v="Jan"/>
    <s v="2024"/>
    <x v="10"/>
    <d v="2024-01-31T00:00:00"/>
    <s v="Y62"/>
    <s v="E40000014"/>
    <x v="5"/>
    <s v="QYG"/>
    <s v="E54000008"/>
    <x v="37"/>
    <s v="27D"/>
    <s v="E38000233"/>
    <s v="NHS Cheshire and Merseyside ICB - 27D"/>
    <x v="5"/>
    <n v="1865"/>
  </r>
  <r>
    <s v="Jan"/>
    <s v="2024"/>
    <x v="10"/>
    <d v="2024-01-31T00:00:00"/>
    <s v="Y62"/>
    <s v="E40000014"/>
    <x v="5"/>
    <s v="QYG"/>
    <s v="E54000008"/>
    <x v="37"/>
    <s v="99A"/>
    <s v="E38000101"/>
    <s v="NHS Cheshire and Merseyside ICB - 99A"/>
    <x v="0"/>
    <s v="*"/>
  </r>
  <r>
    <s v="Jan"/>
    <s v="2024"/>
    <x v="10"/>
    <d v="2024-01-31T00:00:00"/>
    <s v="Y62"/>
    <s v="E40000014"/>
    <x v="5"/>
    <s v="QYG"/>
    <s v="E54000008"/>
    <x v="37"/>
    <s v="99A"/>
    <s v="E38000101"/>
    <s v="NHS Cheshire and Merseyside ICB - 99A"/>
    <x v="1"/>
    <s v="*"/>
  </r>
  <r>
    <s v="Jan"/>
    <s v="2024"/>
    <x v="10"/>
    <d v="2024-01-31T00:00:00"/>
    <s v="Y62"/>
    <s v="E40000014"/>
    <x v="5"/>
    <s v="QYG"/>
    <s v="E54000008"/>
    <x v="37"/>
    <s v="99A"/>
    <s v="E38000101"/>
    <s v="NHS Cheshire and Merseyside ICB - 99A"/>
    <x v="2"/>
    <n v="320"/>
  </r>
  <r>
    <s v="Jan"/>
    <s v="2024"/>
    <x v="10"/>
    <d v="2024-01-31T00:00:00"/>
    <s v="Y62"/>
    <s v="E40000014"/>
    <x v="5"/>
    <s v="QYG"/>
    <s v="E54000008"/>
    <x v="37"/>
    <s v="99A"/>
    <s v="E38000101"/>
    <s v="NHS Cheshire and Merseyside ICB - 99A"/>
    <x v="3"/>
    <n v="1760"/>
  </r>
  <r>
    <s v="Jan"/>
    <s v="2024"/>
    <x v="10"/>
    <d v="2024-01-31T00:00:00"/>
    <s v="Y62"/>
    <s v="E40000014"/>
    <x v="5"/>
    <s v="QYG"/>
    <s v="E54000008"/>
    <x v="37"/>
    <s v="99A"/>
    <s v="E38000101"/>
    <s v="NHS Cheshire and Merseyside ICB - 99A"/>
    <x v="4"/>
    <n v="315"/>
  </r>
  <r>
    <s v="Jan"/>
    <s v="2024"/>
    <x v="10"/>
    <d v="2024-01-31T00:00:00"/>
    <s v="Y62"/>
    <s v="E40000014"/>
    <x v="5"/>
    <s v="QYG"/>
    <s v="E54000008"/>
    <x v="37"/>
    <s v="99A"/>
    <s v="E38000101"/>
    <s v="NHS Cheshire and Merseyside ICB - 99A"/>
    <x v="5"/>
    <n v="885"/>
  </r>
  <r>
    <s v="Jan"/>
    <s v="2024"/>
    <x v="10"/>
    <d v="2024-01-31T00:00:00"/>
    <s v="Y63"/>
    <s v="E40000012"/>
    <x v="6"/>
    <s v="QF7"/>
    <s v="E54000061"/>
    <x v="38"/>
    <s v="02P"/>
    <s v="E38000006"/>
    <s v="NHS South Yorkshire ICB - 02P"/>
    <x v="0"/>
    <s v="*"/>
  </r>
  <r>
    <s v="Jan"/>
    <s v="2024"/>
    <x v="10"/>
    <d v="2024-01-31T00:00:00"/>
    <s v="Y63"/>
    <s v="E40000012"/>
    <x v="6"/>
    <s v="QF7"/>
    <s v="E54000061"/>
    <x v="38"/>
    <s v="02P"/>
    <s v="E38000006"/>
    <s v="NHS South Yorkshire ICB - 02P"/>
    <x v="1"/>
    <s v="*"/>
  </r>
  <r>
    <s v="Jan"/>
    <s v="2024"/>
    <x v="10"/>
    <d v="2024-01-31T00:00:00"/>
    <s v="Y63"/>
    <s v="E40000012"/>
    <x v="6"/>
    <s v="QF7"/>
    <s v="E54000061"/>
    <x v="38"/>
    <s v="02P"/>
    <s v="E38000006"/>
    <s v="NHS South Yorkshire ICB - 02P"/>
    <x v="2"/>
    <n v="55"/>
  </r>
  <r>
    <s v="Jan"/>
    <s v="2024"/>
    <x v="10"/>
    <d v="2024-01-31T00:00:00"/>
    <s v="Y63"/>
    <s v="E40000012"/>
    <x v="6"/>
    <s v="QF7"/>
    <s v="E54000061"/>
    <x v="38"/>
    <s v="02P"/>
    <s v="E38000006"/>
    <s v="NHS South Yorkshire ICB - 02P"/>
    <x v="3"/>
    <n v="680"/>
  </r>
  <r>
    <s v="Jan"/>
    <s v="2024"/>
    <x v="10"/>
    <d v="2024-01-31T00:00:00"/>
    <s v="Y63"/>
    <s v="E40000012"/>
    <x v="6"/>
    <s v="QF7"/>
    <s v="E54000061"/>
    <x v="38"/>
    <s v="02P"/>
    <s v="E38000006"/>
    <s v="NHS South Yorkshire ICB - 02P"/>
    <x v="4"/>
    <n v="805"/>
  </r>
  <r>
    <s v="Jan"/>
    <s v="2024"/>
    <x v="10"/>
    <d v="2024-01-31T00:00:00"/>
    <s v="Y63"/>
    <s v="E40000012"/>
    <x v="6"/>
    <s v="QF7"/>
    <s v="E54000061"/>
    <x v="38"/>
    <s v="02P"/>
    <s v="E38000006"/>
    <s v="NHS South Yorkshire ICB - 02P"/>
    <x v="5"/>
    <n v="760"/>
  </r>
  <r>
    <s v="Jan"/>
    <s v="2024"/>
    <x v="10"/>
    <d v="2024-01-31T00:00:00"/>
    <s v="Y63"/>
    <s v="E40000012"/>
    <x v="6"/>
    <s v="QF7"/>
    <s v="E54000061"/>
    <x v="38"/>
    <s v="02X"/>
    <s v="E38000044"/>
    <s v="NHS South Yorkshire ICB - 02X"/>
    <x v="0"/>
    <s v="*"/>
  </r>
  <r>
    <s v="Jan"/>
    <s v="2024"/>
    <x v="10"/>
    <d v="2024-01-31T00:00:00"/>
    <s v="Y63"/>
    <s v="E40000012"/>
    <x v="6"/>
    <s v="QF7"/>
    <s v="E54000061"/>
    <x v="38"/>
    <s v="02X"/>
    <s v="E38000044"/>
    <s v="NHS South Yorkshire ICB - 02X"/>
    <x v="1"/>
    <s v="*"/>
  </r>
  <r>
    <s v="Jan"/>
    <s v="2024"/>
    <x v="10"/>
    <d v="2024-01-31T00:00:00"/>
    <s v="Y63"/>
    <s v="E40000012"/>
    <x v="6"/>
    <s v="QF7"/>
    <s v="E54000061"/>
    <x v="38"/>
    <s v="02X"/>
    <s v="E38000044"/>
    <s v="NHS South Yorkshire ICB - 02X"/>
    <x v="2"/>
    <n v="135"/>
  </r>
  <r>
    <s v="Jan"/>
    <s v="2024"/>
    <x v="10"/>
    <d v="2024-01-31T00:00:00"/>
    <s v="Y63"/>
    <s v="E40000012"/>
    <x v="6"/>
    <s v="QF7"/>
    <s v="E54000061"/>
    <x v="38"/>
    <s v="02X"/>
    <s v="E38000044"/>
    <s v="NHS South Yorkshire ICB - 02X"/>
    <x v="3"/>
    <n v="720"/>
  </r>
  <r>
    <s v="Jan"/>
    <s v="2024"/>
    <x v="10"/>
    <d v="2024-01-31T00:00:00"/>
    <s v="Y63"/>
    <s v="E40000012"/>
    <x v="6"/>
    <s v="QF7"/>
    <s v="E54000061"/>
    <x v="38"/>
    <s v="02X"/>
    <s v="E38000044"/>
    <s v="NHS South Yorkshire ICB - 02X"/>
    <x v="4"/>
    <n v="1205"/>
  </r>
  <r>
    <s v="Jan"/>
    <s v="2024"/>
    <x v="10"/>
    <d v="2024-01-31T00:00:00"/>
    <s v="Y63"/>
    <s v="E40000012"/>
    <x v="6"/>
    <s v="QF7"/>
    <s v="E54000061"/>
    <x v="38"/>
    <s v="02X"/>
    <s v="E38000044"/>
    <s v="NHS South Yorkshire ICB - 02X"/>
    <x v="5"/>
    <n v="800"/>
  </r>
  <r>
    <s v="Jan"/>
    <s v="2024"/>
    <x v="10"/>
    <d v="2024-01-31T00:00:00"/>
    <s v="Y63"/>
    <s v="E40000012"/>
    <x v="6"/>
    <s v="QF7"/>
    <s v="E54000061"/>
    <x v="38"/>
    <s v="03L"/>
    <s v="E38000141"/>
    <s v="NHS South Yorkshire ICB - 03L"/>
    <x v="0"/>
    <s v="*"/>
  </r>
  <r>
    <s v="Jan"/>
    <s v="2024"/>
    <x v="10"/>
    <d v="2024-01-31T00:00:00"/>
    <s v="Y63"/>
    <s v="E40000012"/>
    <x v="6"/>
    <s v="QF7"/>
    <s v="E54000061"/>
    <x v="38"/>
    <s v="03L"/>
    <s v="E38000141"/>
    <s v="NHS South Yorkshire ICB - 03L"/>
    <x v="1"/>
    <s v="*"/>
  </r>
  <r>
    <s v="Jan"/>
    <s v="2024"/>
    <x v="10"/>
    <d v="2024-01-31T00:00:00"/>
    <s v="Y63"/>
    <s v="E40000012"/>
    <x v="6"/>
    <s v="QF7"/>
    <s v="E54000061"/>
    <x v="38"/>
    <s v="03L"/>
    <s v="E38000141"/>
    <s v="NHS South Yorkshire ICB - 03L"/>
    <x v="2"/>
    <n v="115"/>
  </r>
  <r>
    <s v="Jan"/>
    <s v="2024"/>
    <x v="10"/>
    <d v="2024-01-31T00:00:00"/>
    <s v="Y63"/>
    <s v="E40000012"/>
    <x v="6"/>
    <s v="QF7"/>
    <s v="E54000061"/>
    <x v="38"/>
    <s v="03L"/>
    <s v="E38000141"/>
    <s v="NHS South Yorkshire ICB - 03L"/>
    <x v="3"/>
    <n v="630"/>
  </r>
  <r>
    <s v="Jan"/>
    <s v="2024"/>
    <x v="10"/>
    <d v="2024-01-31T00:00:00"/>
    <s v="Y63"/>
    <s v="E40000012"/>
    <x v="6"/>
    <s v="QF7"/>
    <s v="E54000061"/>
    <x v="38"/>
    <s v="03L"/>
    <s v="E38000141"/>
    <s v="NHS South Yorkshire ICB - 03L"/>
    <x v="4"/>
    <n v="1305"/>
  </r>
  <r>
    <s v="Jan"/>
    <s v="2024"/>
    <x v="10"/>
    <d v="2024-01-31T00:00:00"/>
    <s v="Y63"/>
    <s v="E40000012"/>
    <x v="6"/>
    <s v="QF7"/>
    <s v="E54000061"/>
    <x v="38"/>
    <s v="03L"/>
    <s v="E38000141"/>
    <s v="NHS South Yorkshire ICB - 03L"/>
    <x v="5"/>
    <n v="805"/>
  </r>
  <r>
    <s v="Jan"/>
    <s v="2024"/>
    <x v="10"/>
    <d v="2024-01-31T00:00:00"/>
    <s v="Y63"/>
    <s v="E40000012"/>
    <x v="6"/>
    <s v="QF7"/>
    <s v="E54000061"/>
    <x v="38"/>
    <s v="03N"/>
    <s v="E38000146"/>
    <s v="NHS South Yorkshire ICB - 03N"/>
    <x v="0"/>
    <s v="*"/>
  </r>
  <r>
    <s v="Jan"/>
    <s v="2024"/>
    <x v="10"/>
    <d v="2024-01-31T00:00:00"/>
    <s v="Y63"/>
    <s v="E40000012"/>
    <x v="6"/>
    <s v="QF7"/>
    <s v="E54000061"/>
    <x v="38"/>
    <s v="03N"/>
    <s v="E38000146"/>
    <s v="NHS South Yorkshire ICB - 03N"/>
    <x v="1"/>
    <s v="*"/>
  </r>
  <r>
    <s v="Jan"/>
    <s v="2024"/>
    <x v="10"/>
    <d v="2024-01-31T00:00:00"/>
    <s v="Y63"/>
    <s v="E40000012"/>
    <x v="6"/>
    <s v="QF7"/>
    <s v="E54000061"/>
    <x v="38"/>
    <s v="03N"/>
    <s v="E38000146"/>
    <s v="NHS South Yorkshire ICB - 03N"/>
    <x v="2"/>
    <n v="580"/>
  </r>
  <r>
    <s v="Jan"/>
    <s v="2024"/>
    <x v="10"/>
    <d v="2024-01-31T00:00:00"/>
    <s v="Y63"/>
    <s v="E40000012"/>
    <x v="6"/>
    <s v="QF7"/>
    <s v="E54000061"/>
    <x v="38"/>
    <s v="03N"/>
    <s v="E38000146"/>
    <s v="NHS South Yorkshire ICB - 03N"/>
    <x v="3"/>
    <n v="2190"/>
  </r>
  <r>
    <s v="Jan"/>
    <s v="2024"/>
    <x v="10"/>
    <d v="2024-01-31T00:00:00"/>
    <s v="Y63"/>
    <s v="E40000012"/>
    <x v="6"/>
    <s v="QF7"/>
    <s v="E54000061"/>
    <x v="38"/>
    <s v="03N"/>
    <s v="E38000146"/>
    <s v="NHS South Yorkshire ICB - 03N"/>
    <x v="4"/>
    <n v="715"/>
  </r>
  <r>
    <s v="Jan"/>
    <s v="2024"/>
    <x v="10"/>
    <d v="2024-01-31T00:00:00"/>
    <s v="Y63"/>
    <s v="E40000012"/>
    <x v="6"/>
    <s v="QF7"/>
    <s v="E54000061"/>
    <x v="38"/>
    <s v="03N"/>
    <s v="E38000146"/>
    <s v="NHS South Yorkshire ICB - 03N"/>
    <x v="5"/>
    <n v="1245"/>
  </r>
  <r>
    <s v="Jan"/>
    <s v="2024"/>
    <x v="10"/>
    <d v="2024-01-31T00:00:00"/>
    <s v="Y63"/>
    <s v="E40000012"/>
    <x v="6"/>
    <s v="QHM"/>
    <s v="E54000050"/>
    <x v="39"/>
    <s v="00L"/>
    <s v="E38000130"/>
    <s v="NHS North East and North Cumbria ICB - 00L"/>
    <x v="0"/>
    <s v="*"/>
  </r>
  <r>
    <s v="Jan"/>
    <s v="2024"/>
    <x v="10"/>
    <d v="2024-01-31T00:00:00"/>
    <s v="Y63"/>
    <s v="E40000012"/>
    <x v="6"/>
    <s v="QHM"/>
    <s v="E54000050"/>
    <x v="39"/>
    <s v="00L"/>
    <s v="E38000130"/>
    <s v="NHS North East and North Cumbria ICB - 00L"/>
    <x v="1"/>
    <s v="*"/>
  </r>
  <r>
    <s v="Jan"/>
    <s v="2024"/>
    <x v="10"/>
    <d v="2024-01-31T00:00:00"/>
    <s v="Y63"/>
    <s v="E40000012"/>
    <x v="6"/>
    <s v="QHM"/>
    <s v="E54000050"/>
    <x v="39"/>
    <s v="00L"/>
    <s v="E38000130"/>
    <s v="NHS North East and North Cumbria ICB - 00L"/>
    <x v="2"/>
    <n v="165"/>
  </r>
  <r>
    <s v="Jan"/>
    <s v="2024"/>
    <x v="10"/>
    <d v="2024-01-31T00:00:00"/>
    <s v="Y63"/>
    <s v="E40000012"/>
    <x v="6"/>
    <s v="QHM"/>
    <s v="E54000050"/>
    <x v="39"/>
    <s v="00L"/>
    <s v="E38000130"/>
    <s v="NHS North East and North Cumbria ICB - 00L"/>
    <x v="3"/>
    <n v="1725"/>
  </r>
  <r>
    <s v="Jan"/>
    <s v="2024"/>
    <x v="10"/>
    <d v="2024-01-31T00:00:00"/>
    <s v="Y63"/>
    <s v="E40000012"/>
    <x v="6"/>
    <s v="QHM"/>
    <s v="E54000050"/>
    <x v="39"/>
    <s v="00L"/>
    <s v="E38000130"/>
    <s v="NHS North East and North Cumbria ICB - 00L"/>
    <x v="4"/>
    <n v="480"/>
  </r>
  <r>
    <s v="Jan"/>
    <s v="2024"/>
    <x v="10"/>
    <d v="2024-01-31T00:00:00"/>
    <s v="Y63"/>
    <s v="E40000012"/>
    <x v="6"/>
    <s v="QHM"/>
    <s v="E54000050"/>
    <x v="39"/>
    <s v="00L"/>
    <s v="E38000130"/>
    <s v="NHS North East and North Cumbria ICB - 00L"/>
    <x v="5"/>
    <n v="1205"/>
  </r>
  <r>
    <s v="Jan"/>
    <s v="2024"/>
    <x v="10"/>
    <d v="2024-01-31T00:00:00"/>
    <s v="Y63"/>
    <s v="E40000012"/>
    <x v="6"/>
    <s v="QHM"/>
    <s v="E54000050"/>
    <x v="39"/>
    <s v="00N"/>
    <s v="E38000163"/>
    <s v="NHS North East and North Cumbria ICB - 00N"/>
    <x v="0"/>
    <s v="*"/>
  </r>
  <r>
    <s v="Jan"/>
    <s v="2024"/>
    <x v="10"/>
    <d v="2024-01-31T00:00:00"/>
    <s v="Y63"/>
    <s v="E40000012"/>
    <x v="6"/>
    <s v="QHM"/>
    <s v="E54000050"/>
    <x v="39"/>
    <s v="00N"/>
    <s v="E38000163"/>
    <s v="NHS North East and North Cumbria ICB - 00N"/>
    <x v="1"/>
    <s v="*"/>
  </r>
  <r>
    <s v="Jan"/>
    <s v="2024"/>
    <x v="10"/>
    <d v="2024-01-31T00:00:00"/>
    <s v="Y63"/>
    <s v="E40000012"/>
    <x v="6"/>
    <s v="QHM"/>
    <s v="E54000050"/>
    <x v="39"/>
    <s v="00N"/>
    <s v="E38000163"/>
    <s v="NHS North East and North Cumbria ICB - 00N"/>
    <x v="2"/>
    <n v="20"/>
  </r>
  <r>
    <s v="Jan"/>
    <s v="2024"/>
    <x v="10"/>
    <d v="2024-01-31T00:00:00"/>
    <s v="Y63"/>
    <s v="E40000012"/>
    <x v="6"/>
    <s v="QHM"/>
    <s v="E54000050"/>
    <x v="39"/>
    <s v="00N"/>
    <s v="E38000163"/>
    <s v="NHS North East and North Cumbria ICB - 00N"/>
    <x v="3"/>
    <n v="715"/>
  </r>
  <r>
    <s v="Jan"/>
    <s v="2024"/>
    <x v="10"/>
    <d v="2024-01-31T00:00:00"/>
    <s v="Y63"/>
    <s v="E40000012"/>
    <x v="6"/>
    <s v="QHM"/>
    <s v="E54000050"/>
    <x v="39"/>
    <s v="00N"/>
    <s v="E38000163"/>
    <s v="NHS North East and North Cumbria ICB - 00N"/>
    <x v="4"/>
    <n v="210"/>
  </r>
  <r>
    <s v="Jan"/>
    <s v="2024"/>
    <x v="10"/>
    <d v="2024-01-31T00:00:00"/>
    <s v="Y63"/>
    <s v="E40000012"/>
    <x v="6"/>
    <s v="QHM"/>
    <s v="E54000050"/>
    <x v="39"/>
    <s v="00N"/>
    <s v="E38000163"/>
    <s v="NHS North East and North Cumbria ICB - 00N"/>
    <x v="5"/>
    <n v="575"/>
  </r>
  <r>
    <s v="Jan"/>
    <s v="2024"/>
    <x v="10"/>
    <d v="2024-01-31T00:00:00"/>
    <s v="Y63"/>
    <s v="E40000012"/>
    <x v="6"/>
    <s v="QHM"/>
    <s v="E54000050"/>
    <x v="39"/>
    <s v="00P"/>
    <s v="E38000176"/>
    <s v="NHS North East and North Cumbria ICB - 00P"/>
    <x v="0"/>
    <s v="*"/>
  </r>
  <r>
    <s v="Jan"/>
    <s v="2024"/>
    <x v="10"/>
    <d v="2024-01-31T00:00:00"/>
    <s v="Y63"/>
    <s v="E40000012"/>
    <x v="6"/>
    <s v="QHM"/>
    <s v="E54000050"/>
    <x v="39"/>
    <s v="00P"/>
    <s v="E38000176"/>
    <s v="NHS North East and North Cumbria ICB - 00P"/>
    <x v="1"/>
    <s v="*"/>
  </r>
  <r>
    <s v="Jan"/>
    <s v="2024"/>
    <x v="10"/>
    <d v="2024-01-31T00:00:00"/>
    <s v="Y63"/>
    <s v="E40000012"/>
    <x v="6"/>
    <s v="QHM"/>
    <s v="E54000050"/>
    <x v="39"/>
    <s v="00P"/>
    <s v="E38000176"/>
    <s v="NHS North East and North Cumbria ICB - 00P"/>
    <x v="2"/>
    <n v="110"/>
  </r>
  <r>
    <s v="Jan"/>
    <s v="2024"/>
    <x v="10"/>
    <d v="2024-01-31T00:00:00"/>
    <s v="Y63"/>
    <s v="E40000012"/>
    <x v="6"/>
    <s v="QHM"/>
    <s v="E54000050"/>
    <x v="39"/>
    <s v="00P"/>
    <s v="E38000176"/>
    <s v="NHS North East and North Cumbria ICB - 00P"/>
    <x v="3"/>
    <n v="745"/>
  </r>
  <r>
    <s v="Jan"/>
    <s v="2024"/>
    <x v="10"/>
    <d v="2024-01-31T00:00:00"/>
    <s v="Y63"/>
    <s v="E40000012"/>
    <x v="6"/>
    <s v="QHM"/>
    <s v="E54000050"/>
    <x v="39"/>
    <s v="00P"/>
    <s v="E38000176"/>
    <s v="NHS North East and North Cumbria ICB - 00P"/>
    <x v="4"/>
    <n v="510"/>
  </r>
  <r>
    <s v="Jan"/>
    <s v="2024"/>
    <x v="10"/>
    <d v="2024-01-31T00:00:00"/>
    <s v="Y63"/>
    <s v="E40000012"/>
    <x v="6"/>
    <s v="QHM"/>
    <s v="E54000050"/>
    <x v="39"/>
    <s v="00P"/>
    <s v="E38000176"/>
    <s v="NHS North East and North Cumbria ICB - 00P"/>
    <x v="5"/>
    <n v="1015"/>
  </r>
  <r>
    <s v="Jan"/>
    <s v="2024"/>
    <x v="10"/>
    <d v="2024-01-31T00:00:00"/>
    <s v="Y63"/>
    <s v="E40000012"/>
    <x v="6"/>
    <s v="QHM"/>
    <s v="E54000050"/>
    <x v="39"/>
    <s v="01H"/>
    <s v="E38000215"/>
    <s v="NHS North East and North Cumbria ICB - 01H"/>
    <x v="0"/>
    <s v="*"/>
  </r>
  <r>
    <s v="Jan"/>
    <s v="2024"/>
    <x v="10"/>
    <d v="2024-01-31T00:00:00"/>
    <s v="Y63"/>
    <s v="E40000012"/>
    <x v="6"/>
    <s v="QHM"/>
    <s v="E54000050"/>
    <x v="39"/>
    <s v="01H"/>
    <s v="E38000215"/>
    <s v="NHS North East and North Cumbria ICB - 01H"/>
    <x v="1"/>
    <s v="*"/>
  </r>
  <r>
    <s v="Jan"/>
    <s v="2024"/>
    <x v="10"/>
    <d v="2024-01-31T00:00:00"/>
    <s v="Y63"/>
    <s v="E40000012"/>
    <x v="6"/>
    <s v="QHM"/>
    <s v="E54000050"/>
    <x v="39"/>
    <s v="01H"/>
    <s v="E38000215"/>
    <s v="NHS North East and North Cumbria ICB - 01H"/>
    <x v="2"/>
    <n v="190"/>
  </r>
  <r>
    <s v="Jan"/>
    <s v="2024"/>
    <x v="10"/>
    <d v="2024-01-31T00:00:00"/>
    <s v="Y63"/>
    <s v="E40000012"/>
    <x v="6"/>
    <s v="QHM"/>
    <s v="E54000050"/>
    <x v="39"/>
    <s v="01H"/>
    <s v="E38000215"/>
    <s v="NHS North East and North Cumbria ICB - 01H"/>
    <x v="3"/>
    <n v="1380"/>
  </r>
  <r>
    <s v="Jan"/>
    <s v="2024"/>
    <x v="10"/>
    <d v="2024-01-31T00:00:00"/>
    <s v="Y63"/>
    <s v="E40000012"/>
    <x v="6"/>
    <s v="QHM"/>
    <s v="E54000050"/>
    <x v="39"/>
    <s v="01H"/>
    <s v="E38000215"/>
    <s v="NHS North East and North Cumbria ICB - 01H"/>
    <x v="4"/>
    <n v="565"/>
  </r>
  <r>
    <s v="Jan"/>
    <s v="2024"/>
    <x v="10"/>
    <d v="2024-01-31T00:00:00"/>
    <s v="Y63"/>
    <s v="E40000012"/>
    <x v="6"/>
    <s v="QHM"/>
    <s v="E54000050"/>
    <x v="39"/>
    <s v="01H"/>
    <s v="E38000215"/>
    <s v="NHS North East and North Cumbria ICB - 01H"/>
    <x v="5"/>
    <n v="815"/>
  </r>
  <r>
    <s v="Jan"/>
    <s v="2024"/>
    <x v="10"/>
    <d v="2024-01-31T00:00:00"/>
    <s v="Y63"/>
    <s v="E40000012"/>
    <x v="6"/>
    <s v="QHM"/>
    <s v="E54000050"/>
    <x v="39"/>
    <s v="13T"/>
    <s v="E38000212"/>
    <s v="NHS North East and North Cumbria ICB - 13T"/>
    <x v="0"/>
    <s v="*"/>
  </r>
  <r>
    <s v="Jan"/>
    <s v="2024"/>
    <x v="10"/>
    <d v="2024-01-31T00:00:00"/>
    <s v="Y63"/>
    <s v="E40000012"/>
    <x v="6"/>
    <s v="QHM"/>
    <s v="E54000050"/>
    <x v="39"/>
    <s v="13T"/>
    <s v="E38000212"/>
    <s v="NHS North East and North Cumbria ICB - 13T"/>
    <x v="1"/>
    <s v="*"/>
  </r>
  <r>
    <s v="Jan"/>
    <s v="2024"/>
    <x v="10"/>
    <d v="2024-01-31T00:00:00"/>
    <s v="Y63"/>
    <s v="E40000012"/>
    <x v="6"/>
    <s v="QHM"/>
    <s v="E54000050"/>
    <x v="39"/>
    <s v="13T"/>
    <s v="E38000212"/>
    <s v="NHS North East and North Cumbria ICB - 13T"/>
    <x v="2"/>
    <n v="415"/>
  </r>
  <r>
    <s v="Jan"/>
    <s v="2024"/>
    <x v="10"/>
    <d v="2024-01-31T00:00:00"/>
    <s v="Y63"/>
    <s v="E40000012"/>
    <x v="6"/>
    <s v="QHM"/>
    <s v="E54000050"/>
    <x v="39"/>
    <s v="13T"/>
    <s v="E38000212"/>
    <s v="NHS North East and North Cumbria ICB - 13T"/>
    <x v="3"/>
    <n v="2050"/>
  </r>
  <r>
    <s v="Jan"/>
    <s v="2024"/>
    <x v="10"/>
    <d v="2024-01-31T00:00:00"/>
    <s v="Y63"/>
    <s v="E40000012"/>
    <x v="6"/>
    <s v="QHM"/>
    <s v="E54000050"/>
    <x v="39"/>
    <s v="13T"/>
    <s v="E38000212"/>
    <s v="NHS North East and North Cumbria ICB - 13T"/>
    <x v="4"/>
    <n v="405"/>
  </r>
  <r>
    <s v="Jan"/>
    <s v="2024"/>
    <x v="10"/>
    <d v="2024-01-31T00:00:00"/>
    <s v="Y63"/>
    <s v="E40000012"/>
    <x v="6"/>
    <s v="QHM"/>
    <s v="E54000050"/>
    <x v="39"/>
    <s v="13T"/>
    <s v="E38000212"/>
    <s v="NHS North East and North Cumbria ICB - 13T"/>
    <x v="5"/>
    <n v="1340"/>
  </r>
  <r>
    <s v="Jan"/>
    <s v="2024"/>
    <x v="10"/>
    <d v="2024-01-31T00:00:00"/>
    <s v="Y63"/>
    <s v="E40000012"/>
    <x v="6"/>
    <s v="QHM"/>
    <s v="E54000050"/>
    <x v="39"/>
    <s v="16C"/>
    <s v="E38000247"/>
    <s v="NHS North East and North Cumbria ICB - 16C"/>
    <x v="0"/>
    <s v="*"/>
  </r>
  <r>
    <s v="Jan"/>
    <s v="2024"/>
    <x v="10"/>
    <d v="2024-01-31T00:00:00"/>
    <s v="Y63"/>
    <s v="E40000012"/>
    <x v="6"/>
    <s v="QHM"/>
    <s v="E54000050"/>
    <x v="39"/>
    <s v="16C"/>
    <s v="E38000247"/>
    <s v="NHS North East and North Cumbria ICB - 16C"/>
    <x v="1"/>
    <s v="*"/>
  </r>
  <r>
    <s v="Jan"/>
    <s v="2024"/>
    <x v="10"/>
    <d v="2024-01-31T00:00:00"/>
    <s v="Y63"/>
    <s v="E40000012"/>
    <x v="6"/>
    <s v="QHM"/>
    <s v="E54000050"/>
    <x v="39"/>
    <s v="16C"/>
    <s v="E38000247"/>
    <s v="NHS North East and North Cumbria ICB - 16C"/>
    <x v="2"/>
    <n v="545"/>
  </r>
  <r>
    <s v="Jan"/>
    <s v="2024"/>
    <x v="10"/>
    <d v="2024-01-31T00:00:00"/>
    <s v="Y63"/>
    <s v="E40000012"/>
    <x v="6"/>
    <s v="QHM"/>
    <s v="E54000050"/>
    <x v="39"/>
    <s v="16C"/>
    <s v="E38000247"/>
    <s v="NHS North East and North Cumbria ICB - 16C"/>
    <x v="3"/>
    <n v="1740"/>
  </r>
  <r>
    <s v="Jan"/>
    <s v="2024"/>
    <x v="10"/>
    <d v="2024-01-31T00:00:00"/>
    <s v="Y63"/>
    <s v="E40000012"/>
    <x v="6"/>
    <s v="QHM"/>
    <s v="E54000050"/>
    <x v="39"/>
    <s v="16C"/>
    <s v="E38000247"/>
    <s v="NHS North East and North Cumbria ICB - 16C"/>
    <x v="4"/>
    <n v="2060"/>
  </r>
  <r>
    <s v="Jan"/>
    <s v="2024"/>
    <x v="10"/>
    <d v="2024-01-31T00:00:00"/>
    <s v="Y63"/>
    <s v="E40000012"/>
    <x v="6"/>
    <s v="QHM"/>
    <s v="E54000050"/>
    <x v="39"/>
    <s v="16C"/>
    <s v="E38000247"/>
    <s v="NHS North East and North Cumbria ICB - 16C"/>
    <x v="5"/>
    <n v="2190"/>
  </r>
  <r>
    <s v="Jan"/>
    <s v="2024"/>
    <x v="10"/>
    <d v="2024-01-31T00:00:00"/>
    <s v="Y63"/>
    <s v="E40000012"/>
    <x v="6"/>
    <s v="QHM"/>
    <s v="E54000050"/>
    <x v="39"/>
    <s v="84H"/>
    <s v="E38000234"/>
    <s v="NHS North East and North Cumbria ICB - 84H"/>
    <x v="0"/>
    <s v="*"/>
  </r>
  <r>
    <s v="Jan"/>
    <s v="2024"/>
    <x v="10"/>
    <d v="2024-01-31T00:00:00"/>
    <s v="Y63"/>
    <s v="E40000012"/>
    <x v="6"/>
    <s v="QHM"/>
    <s v="E54000050"/>
    <x v="39"/>
    <s v="84H"/>
    <s v="E38000234"/>
    <s v="NHS North East and North Cumbria ICB - 84H"/>
    <x v="1"/>
    <s v="*"/>
  </r>
  <r>
    <s v="Jan"/>
    <s v="2024"/>
    <x v="10"/>
    <d v="2024-01-31T00:00:00"/>
    <s v="Y63"/>
    <s v="E40000012"/>
    <x v="6"/>
    <s v="QHM"/>
    <s v="E54000050"/>
    <x v="39"/>
    <s v="84H"/>
    <s v="E38000234"/>
    <s v="NHS North East and North Cumbria ICB - 84H"/>
    <x v="2"/>
    <n v="605"/>
  </r>
  <r>
    <s v="Jan"/>
    <s v="2024"/>
    <x v="10"/>
    <d v="2024-01-31T00:00:00"/>
    <s v="Y63"/>
    <s v="E40000012"/>
    <x v="6"/>
    <s v="QHM"/>
    <s v="E54000050"/>
    <x v="39"/>
    <s v="84H"/>
    <s v="E38000234"/>
    <s v="NHS North East and North Cumbria ICB - 84H"/>
    <x v="3"/>
    <n v="1480"/>
  </r>
  <r>
    <s v="Jan"/>
    <s v="2024"/>
    <x v="10"/>
    <d v="2024-01-31T00:00:00"/>
    <s v="Y63"/>
    <s v="E40000012"/>
    <x v="6"/>
    <s v="QHM"/>
    <s v="E54000050"/>
    <x v="39"/>
    <s v="84H"/>
    <s v="E38000234"/>
    <s v="NHS North East and North Cumbria ICB - 84H"/>
    <x v="4"/>
    <n v="1695"/>
  </r>
  <r>
    <s v="Jan"/>
    <s v="2024"/>
    <x v="10"/>
    <d v="2024-01-31T00:00:00"/>
    <s v="Y63"/>
    <s v="E40000012"/>
    <x v="6"/>
    <s v="QHM"/>
    <s v="E54000050"/>
    <x v="39"/>
    <s v="84H"/>
    <s v="E38000234"/>
    <s v="NHS North East and North Cumbria ICB - 84H"/>
    <x v="5"/>
    <n v="2040"/>
  </r>
  <r>
    <s v="Jan"/>
    <s v="2024"/>
    <x v="10"/>
    <d v="2024-01-31T00:00:00"/>
    <s v="Y63"/>
    <s v="E40000012"/>
    <x v="6"/>
    <s v="QHM"/>
    <s v="E54000050"/>
    <x v="39"/>
    <s v="99C"/>
    <s v="E38000127"/>
    <s v="NHS North East and North Cumbria ICB - 99C"/>
    <x v="0"/>
    <s v="*"/>
  </r>
  <r>
    <s v="Jan"/>
    <s v="2024"/>
    <x v="10"/>
    <d v="2024-01-31T00:00:00"/>
    <s v="Y63"/>
    <s v="E40000012"/>
    <x v="6"/>
    <s v="QHM"/>
    <s v="E54000050"/>
    <x v="39"/>
    <s v="99C"/>
    <s v="E38000127"/>
    <s v="NHS North East and North Cumbria ICB - 99C"/>
    <x v="1"/>
    <s v="*"/>
  </r>
  <r>
    <s v="Jan"/>
    <s v="2024"/>
    <x v="10"/>
    <d v="2024-01-31T00:00:00"/>
    <s v="Y63"/>
    <s v="E40000012"/>
    <x v="6"/>
    <s v="QHM"/>
    <s v="E54000050"/>
    <x v="39"/>
    <s v="99C"/>
    <s v="E38000127"/>
    <s v="NHS North East and North Cumbria ICB - 99C"/>
    <x v="2"/>
    <n v="160"/>
  </r>
  <r>
    <s v="Jan"/>
    <s v="2024"/>
    <x v="10"/>
    <d v="2024-01-31T00:00:00"/>
    <s v="Y63"/>
    <s v="E40000012"/>
    <x v="6"/>
    <s v="QHM"/>
    <s v="E54000050"/>
    <x v="39"/>
    <s v="99C"/>
    <s v="E38000127"/>
    <s v="NHS North East and North Cumbria ICB - 99C"/>
    <x v="3"/>
    <n v="965"/>
  </r>
  <r>
    <s v="Jan"/>
    <s v="2024"/>
    <x v="10"/>
    <d v="2024-01-31T00:00:00"/>
    <s v="Y63"/>
    <s v="E40000012"/>
    <x v="6"/>
    <s v="QHM"/>
    <s v="E54000050"/>
    <x v="39"/>
    <s v="99C"/>
    <s v="E38000127"/>
    <s v="NHS North East and North Cumbria ICB - 99C"/>
    <x v="4"/>
    <n v="330"/>
  </r>
  <r>
    <s v="Jan"/>
    <s v="2024"/>
    <x v="10"/>
    <d v="2024-01-31T00:00:00"/>
    <s v="Y63"/>
    <s v="E40000012"/>
    <x v="6"/>
    <s v="QHM"/>
    <s v="E54000050"/>
    <x v="39"/>
    <s v="99C"/>
    <s v="E38000127"/>
    <s v="NHS North East and North Cumbria ICB - 99C"/>
    <x v="5"/>
    <n v="670"/>
  </r>
  <r>
    <s v="Jan"/>
    <s v="2024"/>
    <x v="10"/>
    <d v="2024-01-31T00:00:00"/>
    <s v="Y63"/>
    <s v="E40000012"/>
    <x v="6"/>
    <s v="QOQ"/>
    <s v="E54000051"/>
    <x v="40"/>
    <s v="02Y"/>
    <s v="E38000052"/>
    <s v="NHS Humber and North Yorkshire ICB - 02Y"/>
    <x v="0"/>
    <s v="*"/>
  </r>
  <r>
    <s v="Jan"/>
    <s v="2024"/>
    <x v="10"/>
    <d v="2024-01-31T00:00:00"/>
    <s v="Y63"/>
    <s v="E40000012"/>
    <x v="6"/>
    <s v="QOQ"/>
    <s v="E54000051"/>
    <x v="40"/>
    <s v="02Y"/>
    <s v="E38000052"/>
    <s v="NHS Humber and North Yorkshire ICB - 02Y"/>
    <x v="1"/>
    <s v="*"/>
  </r>
  <r>
    <s v="Jan"/>
    <s v="2024"/>
    <x v="10"/>
    <d v="2024-01-31T00:00:00"/>
    <s v="Y63"/>
    <s v="E40000012"/>
    <x v="6"/>
    <s v="QOQ"/>
    <s v="E54000051"/>
    <x v="40"/>
    <s v="02Y"/>
    <s v="E38000052"/>
    <s v="NHS Humber and North Yorkshire ICB - 02Y"/>
    <x v="2"/>
    <n v="15"/>
  </r>
  <r>
    <s v="Jan"/>
    <s v="2024"/>
    <x v="10"/>
    <d v="2024-01-31T00:00:00"/>
    <s v="Y63"/>
    <s v="E40000012"/>
    <x v="6"/>
    <s v="QOQ"/>
    <s v="E54000051"/>
    <x v="40"/>
    <s v="02Y"/>
    <s v="E38000052"/>
    <s v="NHS Humber and North Yorkshire ICB - 02Y"/>
    <x v="3"/>
    <n v="1295"/>
  </r>
  <r>
    <s v="Jan"/>
    <s v="2024"/>
    <x v="10"/>
    <d v="2024-01-31T00:00:00"/>
    <s v="Y63"/>
    <s v="E40000012"/>
    <x v="6"/>
    <s v="QOQ"/>
    <s v="E54000051"/>
    <x v="40"/>
    <s v="02Y"/>
    <s v="E38000052"/>
    <s v="NHS Humber and North Yorkshire ICB - 02Y"/>
    <x v="4"/>
    <n v="480"/>
  </r>
  <r>
    <s v="Jan"/>
    <s v="2024"/>
    <x v="10"/>
    <d v="2024-01-31T00:00:00"/>
    <s v="Y63"/>
    <s v="E40000012"/>
    <x v="6"/>
    <s v="QOQ"/>
    <s v="E54000051"/>
    <x v="40"/>
    <s v="02Y"/>
    <s v="E38000052"/>
    <s v="NHS Humber and North Yorkshire ICB - 02Y"/>
    <x v="5"/>
    <n v="1510"/>
  </r>
  <r>
    <s v="Jan"/>
    <s v="2024"/>
    <x v="10"/>
    <d v="2024-01-31T00:00:00"/>
    <s v="Y63"/>
    <s v="E40000012"/>
    <x v="6"/>
    <s v="QOQ"/>
    <s v="E54000051"/>
    <x v="40"/>
    <s v="03F"/>
    <s v="E38000085"/>
    <s v="NHS Humber and North Yorkshire ICB - 03F"/>
    <x v="0"/>
    <s v="*"/>
  </r>
  <r>
    <s v="Jan"/>
    <s v="2024"/>
    <x v="10"/>
    <d v="2024-01-31T00:00:00"/>
    <s v="Y63"/>
    <s v="E40000012"/>
    <x v="6"/>
    <s v="QOQ"/>
    <s v="E54000051"/>
    <x v="40"/>
    <s v="03F"/>
    <s v="E38000085"/>
    <s v="NHS Humber and North Yorkshire ICB - 03F"/>
    <x v="1"/>
    <s v="*"/>
  </r>
  <r>
    <s v="Jan"/>
    <s v="2024"/>
    <x v="10"/>
    <d v="2024-01-31T00:00:00"/>
    <s v="Y63"/>
    <s v="E40000012"/>
    <x v="6"/>
    <s v="QOQ"/>
    <s v="E54000051"/>
    <x v="40"/>
    <s v="03F"/>
    <s v="E38000085"/>
    <s v="NHS Humber and North Yorkshire ICB - 03F"/>
    <x v="2"/>
    <n v="55"/>
  </r>
  <r>
    <s v="Jan"/>
    <s v="2024"/>
    <x v="10"/>
    <d v="2024-01-31T00:00:00"/>
    <s v="Y63"/>
    <s v="E40000012"/>
    <x v="6"/>
    <s v="QOQ"/>
    <s v="E54000051"/>
    <x v="40"/>
    <s v="03F"/>
    <s v="E38000085"/>
    <s v="NHS Humber and North Yorkshire ICB - 03F"/>
    <x v="3"/>
    <n v="630"/>
  </r>
  <r>
    <s v="Jan"/>
    <s v="2024"/>
    <x v="10"/>
    <d v="2024-01-31T00:00:00"/>
    <s v="Y63"/>
    <s v="E40000012"/>
    <x v="6"/>
    <s v="QOQ"/>
    <s v="E54000051"/>
    <x v="40"/>
    <s v="03F"/>
    <s v="E38000085"/>
    <s v="NHS Humber and North Yorkshire ICB - 03F"/>
    <x v="4"/>
    <n v="655"/>
  </r>
  <r>
    <s v="Jan"/>
    <s v="2024"/>
    <x v="10"/>
    <d v="2024-01-31T00:00:00"/>
    <s v="Y63"/>
    <s v="E40000012"/>
    <x v="6"/>
    <s v="QOQ"/>
    <s v="E54000051"/>
    <x v="40"/>
    <s v="03F"/>
    <s v="E38000085"/>
    <s v="NHS Humber and North Yorkshire ICB - 03F"/>
    <x v="5"/>
    <n v="720"/>
  </r>
  <r>
    <s v="Jan"/>
    <s v="2024"/>
    <x v="10"/>
    <d v="2024-01-31T00:00:00"/>
    <s v="Y63"/>
    <s v="E40000012"/>
    <x v="6"/>
    <s v="QOQ"/>
    <s v="E54000051"/>
    <x v="40"/>
    <s v="03H"/>
    <s v="E38000119"/>
    <s v="NHS Humber and North Yorkshire ICB - 03H"/>
    <x v="0"/>
    <s v="*"/>
  </r>
  <r>
    <s v="Jan"/>
    <s v="2024"/>
    <x v="10"/>
    <d v="2024-01-31T00:00:00"/>
    <s v="Y63"/>
    <s v="E40000012"/>
    <x v="6"/>
    <s v="QOQ"/>
    <s v="E54000051"/>
    <x v="40"/>
    <s v="03H"/>
    <s v="E38000119"/>
    <s v="NHS Humber and North Yorkshire ICB - 03H"/>
    <x v="1"/>
    <s v="*"/>
  </r>
  <r>
    <s v="Jan"/>
    <s v="2024"/>
    <x v="10"/>
    <d v="2024-01-31T00:00:00"/>
    <s v="Y63"/>
    <s v="E40000012"/>
    <x v="6"/>
    <s v="QOQ"/>
    <s v="E54000051"/>
    <x v="40"/>
    <s v="03H"/>
    <s v="E38000119"/>
    <s v="NHS Humber and North Yorkshire ICB - 03H"/>
    <x v="2"/>
    <n v="40"/>
  </r>
  <r>
    <s v="Jan"/>
    <s v="2024"/>
    <x v="10"/>
    <d v="2024-01-31T00:00:00"/>
    <s v="Y63"/>
    <s v="E40000012"/>
    <x v="6"/>
    <s v="QOQ"/>
    <s v="E54000051"/>
    <x v="40"/>
    <s v="03H"/>
    <s v="E38000119"/>
    <s v="NHS Humber and North Yorkshire ICB - 03H"/>
    <x v="3"/>
    <n v="510"/>
  </r>
  <r>
    <s v="Jan"/>
    <s v="2024"/>
    <x v="10"/>
    <d v="2024-01-31T00:00:00"/>
    <s v="Y63"/>
    <s v="E40000012"/>
    <x v="6"/>
    <s v="QOQ"/>
    <s v="E54000051"/>
    <x v="40"/>
    <s v="03H"/>
    <s v="E38000119"/>
    <s v="NHS Humber and North Yorkshire ICB - 03H"/>
    <x v="4"/>
    <n v="425"/>
  </r>
  <r>
    <s v="Jan"/>
    <s v="2024"/>
    <x v="10"/>
    <d v="2024-01-31T00:00:00"/>
    <s v="Y63"/>
    <s v="E40000012"/>
    <x v="6"/>
    <s v="QOQ"/>
    <s v="E54000051"/>
    <x v="40"/>
    <s v="03H"/>
    <s v="E38000119"/>
    <s v="NHS Humber and North Yorkshire ICB - 03H"/>
    <x v="5"/>
    <n v="530"/>
  </r>
  <r>
    <s v="Jan"/>
    <s v="2024"/>
    <x v="10"/>
    <d v="2024-01-31T00:00:00"/>
    <s v="Y63"/>
    <s v="E40000012"/>
    <x v="6"/>
    <s v="QOQ"/>
    <s v="E54000051"/>
    <x v="40"/>
    <s v="03K"/>
    <s v="E38000122"/>
    <s v="NHS Humber and North Yorkshire ICB - 03K"/>
    <x v="0"/>
    <s v="*"/>
  </r>
  <r>
    <s v="Jan"/>
    <s v="2024"/>
    <x v="10"/>
    <d v="2024-01-31T00:00:00"/>
    <s v="Y63"/>
    <s v="E40000012"/>
    <x v="6"/>
    <s v="QOQ"/>
    <s v="E54000051"/>
    <x v="40"/>
    <s v="03K"/>
    <s v="E38000122"/>
    <s v="NHS Humber and North Yorkshire ICB - 03K"/>
    <x v="1"/>
    <s v="*"/>
  </r>
  <r>
    <s v="Jan"/>
    <s v="2024"/>
    <x v="10"/>
    <d v="2024-01-31T00:00:00"/>
    <s v="Y63"/>
    <s v="E40000012"/>
    <x v="6"/>
    <s v="QOQ"/>
    <s v="E54000051"/>
    <x v="40"/>
    <s v="03K"/>
    <s v="E38000122"/>
    <s v="NHS Humber and North Yorkshire ICB - 03K"/>
    <x v="2"/>
    <n v="10"/>
  </r>
  <r>
    <s v="Jan"/>
    <s v="2024"/>
    <x v="10"/>
    <d v="2024-01-31T00:00:00"/>
    <s v="Y63"/>
    <s v="E40000012"/>
    <x v="6"/>
    <s v="QOQ"/>
    <s v="E54000051"/>
    <x v="40"/>
    <s v="03K"/>
    <s v="E38000122"/>
    <s v="NHS Humber and North Yorkshire ICB - 03K"/>
    <x v="3"/>
    <n v="240"/>
  </r>
  <r>
    <s v="Jan"/>
    <s v="2024"/>
    <x v="10"/>
    <d v="2024-01-31T00:00:00"/>
    <s v="Y63"/>
    <s v="E40000012"/>
    <x v="6"/>
    <s v="QOQ"/>
    <s v="E54000051"/>
    <x v="40"/>
    <s v="03K"/>
    <s v="E38000122"/>
    <s v="NHS Humber and North Yorkshire ICB - 03K"/>
    <x v="4"/>
    <n v="600"/>
  </r>
  <r>
    <s v="Jan"/>
    <s v="2024"/>
    <x v="10"/>
    <d v="2024-01-31T00:00:00"/>
    <s v="Y63"/>
    <s v="E40000012"/>
    <x v="6"/>
    <s v="QOQ"/>
    <s v="E54000051"/>
    <x v="40"/>
    <s v="03K"/>
    <s v="E38000122"/>
    <s v="NHS Humber and North Yorkshire ICB - 03K"/>
    <x v="5"/>
    <n v="660"/>
  </r>
  <r>
    <s v="Jan"/>
    <s v="2024"/>
    <x v="10"/>
    <d v="2024-01-31T00:00:00"/>
    <s v="Y63"/>
    <s v="E40000012"/>
    <x v="6"/>
    <s v="QOQ"/>
    <s v="E54000051"/>
    <x v="40"/>
    <s v="03Q"/>
    <s v="E38000188"/>
    <s v="NHS Humber and North Yorkshire ICB - 03Q"/>
    <x v="0"/>
    <s v="*"/>
  </r>
  <r>
    <s v="Jan"/>
    <s v="2024"/>
    <x v="10"/>
    <d v="2024-01-31T00:00:00"/>
    <s v="Y63"/>
    <s v="E40000012"/>
    <x v="6"/>
    <s v="QOQ"/>
    <s v="E54000051"/>
    <x v="40"/>
    <s v="03Q"/>
    <s v="E38000188"/>
    <s v="NHS Humber and North Yorkshire ICB - 03Q"/>
    <x v="1"/>
    <s v="*"/>
  </r>
  <r>
    <s v="Jan"/>
    <s v="2024"/>
    <x v="10"/>
    <d v="2024-01-31T00:00:00"/>
    <s v="Y63"/>
    <s v="E40000012"/>
    <x v="6"/>
    <s v="QOQ"/>
    <s v="E54000051"/>
    <x v="40"/>
    <s v="03Q"/>
    <s v="E38000188"/>
    <s v="NHS Humber and North Yorkshire ICB - 03Q"/>
    <x v="2"/>
    <n v="45"/>
  </r>
  <r>
    <s v="Jan"/>
    <s v="2024"/>
    <x v="10"/>
    <d v="2024-01-31T00:00:00"/>
    <s v="Y63"/>
    <s v="E40000012"/>
    <x v="6"/>
    <s v="QOQ"/>
    <s v="E54000051"/>
    <x v="40"/>
    <s v="03Q"/>
    <s v="E38000188"/>
    <s v="NHS Humber and North Yorkshire ICB - 03Q"/>
    <x v="3"/>
    <n v="780"/>
  </r>
  <r>
    <s v="Jan"/>
    <s v="2024"/>
    <x v="10"/>
    <d v="2024-01-31T00:00:00"/>
    <s v="Y63"/>
    <s v="E40000012"/>
    <x v="6"/>
    <s v="QOQ"/>
    <s v="E54000051"/>
    <x v="40"/>
    <s v="03Q"/>
    <s v="E38000188"/>
    <s v="NHS Humber and North Yorkshire ICB - 03Q"/>
    <x v="4"/>
    <n v="245"/>
  </r>
  <r>
    <s v="Jan"/>
    <s v="2024"/>
    <x v="10"/>
    <d v="2024-01-31T00:00:00"/>
    <s v="Y63"/>
    <s v="E40000012"/>
    <x v="6"/>
    <s v="QOQ"/>
    <s v="E54000051"/>
    <x v="40"/>
    <s v="03Q"/>
    <s v="E38000188"/>
    <s v="NHS Humber and North Yorkshire ICB - 03Q"/>
    <x v="5"/>
    <n v="645"/>
  </r>
  <r>
    <s v="Jan"/>
    <s v="2024"/>
    <x v="10"/>
    <d v="2024-01-31T00:00:00"/>
    <s v="Y63"/>
    <s v="E40000012"/>
    <x v="6"/>
    <s v="QOQ"/>
    <s v="E54000051"/>
    <x v="40"/>
    <s v="42D"/>
    <s v="E38000241"/>
    <s v="NHS Humber and North Yorkshire ICB - 42D"/>
    <x v="0"/>
    <s v="*"/>
  </r>
  <r>
    <s v="Jan"/>
    <s v="2024"/>
    <x v="10"/>
    <d v="2024-01-31T00:00:00"/>
    <s v="Y63"/>
    <s v="E40000012"/>
    <x v="6"/>
    <s v="QOQ"/>
    <s v="E54000051"/>
    <x v="40"/>
    <s v="42D"/>
    <s v="E38000241"/>
    <s v="NHS Humber and North Yorkshire ICB - 42D"/>
    <x v="1"/>
    <s v="*"/>
  </r>
  <r>
    <s v="Jan"/>
    <s v="2024"/>
    <x v="10"/>
    <d v="2024-01-31T00:00:00"/>
    <s v="Y63"/>
    <s v="E40000012"/>
    <x v="6"/>
    <s v="QOQ"/>
    <s v="E54000051"/>
    <x v="40"/>
    <s v="42D"/>
    <s v="E38000241"/>
    <s v="NHS Humber and North Yorkshire ICB - 42D"/>
    <x v="2"/>
    <n v="270"/>
  </r>
  <r>
    <s v="Jan"/>
    <s v="2024"/>
    <x v="10"/>
    <d v="2024-01-31T00:00:00"/>
    <s v="Y63"/>
    <s v="E40000012"/>
    <x v="6"/>
    <s v="QOQ"/>
    <s v="E54000051"/>
    <x v="40"/>
    <s v="42D"/>
    <s v="E38000241"/>
    <s v="NHS Humber and North Yorkshire ICB - 42D"/>
    <x v="3"/>
    <n v="2245"/>
  </r>
  <r>
    <s v="Jan"/>
    <s v="2024"/>
    <x v="10"/>
    <d v="2024-01-31T00:00:00"/>
    <s v="Y63"/>
    <s v="E40000012"/>
    <x v="6"/>
    <s v="QOQ"/>
    <s v="E54000051"/>
    <x v="40"/>
    <s v="42D"/>
    <s v="E38000241"/>
    <s v="NHS Humber and North Yorkshire ICB - 42D"/>
    <x v="4"/>
    <n v="1195"/>
  </r>
  <r>
    <s v="Jan"/>
    <s v="2024"/>
    <x v="10"/>
    <d v="2024-01-31T00:00:00"/>
    <s v="Y63"/>
    <s v="E40000012"/>
    <x v="6"/>
    <s v="QOQ"/>
    <s v="E54000051"/>
    <x v="40"/>
    <s v="42D"/>
    <s v="E38000241"/>
    <s v="NHS Humber and North Yorkshire ICB - 42D"/>
    <x v="5"/>
    <n v="1785"/>
  </r>
  <r>
    <s v="Jan"/>
    <s v="2024"/>
    <x v="10"/>
    <d v="2024-01-31T00:00:00"/>
    <s v="Y63"/>
    <s v="E40000012"/>
    <x v="6"/>
    <s v="QWO"/>
    <s v="E54000054"/>
    <x v="41"/>
    <s v="02T"/>
    <s v="E38000025"/>
    <s v="NHS West Yorkshire ICB - 02T"/>
    <x v="0"/>
    <s v="*"/>
  </r>
  <r>
    <s v="Jan"/>
    <s v="2024"/>
    <x v="10"/>
    <d v="2024-01-31T00:00:00"/>
    <s v="Y63"/>
    <s v="E40000012"/>
    <x v="6"/>
    <s v="QWO"/>
    <s v="E54000054"/>
    <x v="41"/>
    <s v="02T"/>
    <s v="E38000025"/>
    <s v="NHS West Yorkshire ICB - 02T"/>
    <x v="1"/>
    <s v="*"/>
  </r>
  <r>
    <s v="Jan"/>
    <s v="2024"/>
    <x v="10"/>
    <d v="2024-01-31T00:00:00"/>
    <s v="Y63"/>
    <s v="E40000012"/>
    <x v="6"/>
    <s v="QWO"/>
    <s v="E54000054"/>
    <x v="41"/>
    <s v="02T"/>
    <s v="E38000025"/>
    <s v="NHS West Yorkshire ICB - 02T"/>
    <x v="2"/>
    <n v="100"/>
  </r>
  <r>
    <s v="Jan"/>
    <s v="2024"/>
    <x v="10"/>
    <d v="2024-01-31T00:00:00"/>
    <s v="Y63"/>
    <s v="E40000012"/>
    <x v="6"/>
    <s v="QWO"/>
    <s v="E54000054"/>
    <x v="41"/>
    <s v="02T"/>
    <s v="E38000025"/>
    <s v="NHS West Yorkshire ICB - 02T"/>
    <x v="3"/>
    <n v="415"/>
  </r>
  <r>
    <s v="Jan"/>
    <s v="2024"/>
    <x v="10"/>
    <d v="2024-01-31T00:00:00"/>
    <s v="Y63"/>
    <s v="E40000012"/>
    <x v="6"/>
    <s v="QWO"/>
    <s v="E54000054"/>
    <x v="41"/>
    <s v="02T"/>
    <s v="E38000025"/>
    <s v="NHS West Yorkshire ICB - 02T"/>
    <x v="4"/>
    <n v="875"/>
  </r>
  <r>
    <s v="Jan"/>
    <s v="2024"/>
    <x v="10"/>
    <d v="2024-01-31T00:00:00"/>
    <s v="Y63"/>
    <s v="E40000012"/>
    <x v="6"/>
    <s v="QWO"/>
    <s v="E54000054"/>
    <x v="41"/>
    <s v="02T"/>
    <s v="E38000025"/>
    <s v="NHS West Yorkshire ICB - 02T"/>
    <x v="5"/>
    <n v="390"/>
  </r>
  <r>
    <s v="Jan"/>
    <s v="2024"/>
    <x v="10"/>
    <d v="2024-01-31T00:00:00"/>
    <s v="Y63"/>
    <s v="E40000012"/>
    <x v="6"/>
    <s v="QWO"/>
    <s v="E54000054"/>
    <x v="41"/>
    <s v="03R"/>
    <s v="E38000190"/>
    <s v="NHS West Yorkshire ICB - 03R"/>
    <x v="0"/>
    <s v="*"/>
  </r>
  <r>
    <s v="Jan"/>
    <s v="2024"/>
    <x v="10"/>
    <d v="2024-01-31T00:00:00"/>
    <s v="Y63"/>
    <s v="E40000012"/>
    <x v="6"/>
    <s v="QWO"/>
    <s v="E54000054"/>
    <x v="41"/>
    <s v="03R"/>
    <s v="E38000190"/>
    <s v="NHS West Yorkshire ICB - 03R"/>
    <x v="1"/>
    <s v="*"/>
  </r>
  <r>
    <s v="Jan"/>
    <s v="2024"/>
    <x v="10"/>
    <d v="2024-01-31T00:00:00"/>
    <s v="Y63"/>
    <s v="E40000012"/>
    <x v="6"/>
    <s v="QWO"/>
    <s v="E54000054"/>
    <x v="41"/>
    <s v="03R"/>
    <s v="E38000190"/>
    <s v="NHS West Yorkshire ICB - 03R"/>
    <x v="2"/>
    <n v="145"/>
  </r>
  <r>
    <s v="Jan"/>
    <s v="2024"/>
    <x v="10"/>
    <d v="2024-01-31T00:00:00"/>
    <s v="Y63"/>
    <s v="E40000012"/>
    <x v="6"/>
    <s v="QWO"/>
    <s v="E54000054"/>
    <x v="41"/>
    <s v="03R"/>
    <s v="E38000190"/>
    <s v="NHS West Yorkshire ICB - 03R"/>
    <x v="3"/>
    <n v="760"/>
  </r>
  <r>
    <s v="Jan"/>
    <s v="2024"/>
    <x v="10"/>
    <d v="2024-01-31T00:00:00"/>
    <s v="Y63"/>
    <s v="E40000012"/>
    <x v="6"/>
    <s v="QWO"/>
    <s v="E54000054"/>
    <x v="41"/>
    <s v="03R"/>
    <s v="E38000190"/>
    <s v="NHS West Yorkshire ICB - 03R"/>
    <x v="4"/>
    <n v="1100"/>
  </r>
  <r>
    <s v="Jan"/>
    <s v="2024"/>
    <x v="10"/>
    <d v="2024-01-31T00:00:00"/>
    <s v="Y63"/>
    <s v="E40000012"/>
    <x v="6"/>
    <s v="QWO"/>
    <s v="E54000054"/>
    <x v="41"/>
    <s v="03R"/>
    <s v="E38000190"/>
    <s v="NHS West Yorkshire ICB - 03R"/>
    <x v="5"/>
    <n v="1010"/>
  </r>
  <r>
    <s v="Jan"/>
    <s v="2024"/>
    <x v="10"/>
    <d v="2024-01-31T00:00:00"/>
    <s v="Y63"/>
    <s v="E40000012"/>
    <x v="6"/>
    <s v="QWO"/>
    <s v="E54000054"/>
    <x v="41"/>
    <s v="15F"/>
    <s v="E38000225"/>
    <s v="NHS West Yorkshire ICB - 15F"/>
    <x v="0"/>
    <s v="*"/>
  </r>
  <r>
    <s v="Jan"/>
    <s v="2024"/>
    <x v="10"/>
    <d v="2024-01-31T00:00:00"/>
    <s v="Y63"/>
    <s v="E40000012"/>
    <x v="6"/>
    <s v="QWO"/>
    <s v="E54000054"/>
    <x v="41"/>
    <s v="15F"/>
    <s v="E38000225"/>
    <s v="NHS West Yorkshire ICB - 15F"/>
    <x v="1"/>
    <s v="*"/>
  </r>
  <r>
    <s v="Jan"/>
    <s v="2024"/>
    <x v="10"/>
    <d v="2024-01-31T00:00:00"/>
    <s v="Y63"/>
    <s v="E40000012"/>
    <x v="6"/>
    <s v="QWO"/>
    <s v="E54000054"/>
    <x v="41"/>
    <s v="15F"/>
    <s v="E38000225"/>
    <s v="NHS West Yorkshire ICB - 15F"/>
    <x v="2"/>
    <n v="485"/>
  </r>
  <r>
    <s v="Jan"/>
    <s v="2024"/>
    <x v="10"/>
    <d v="2024-01-31T00:00:00"/>
    <s v="Y63"/>
    <s v="E40000012"/>
    <x v="6"/>
    <s v="QWO"/>
    <s v="E54000054"/>
    <x v="41"/>
    <s v="15F"/>
    <s v="E38000225"/>
    <s v="NHS West Yorkshire ICB - 15F"/>
    <x v="3"/>
    <n v="2125"/>
  </r>
  <r>
    <s v="Jan"/>
    <s v="2024"/>
    <x v="10"/>
    <d v="2024-01-31T00:00:00"/>
    <s v="Y63"/>
    <s v="E40000012"/>
    <x v="6"/>
    <s v="QWO"/>
    <s v="E54000054"/>
    <x v="41"/>
    <s v="15F"/>
    <s v="E38000225"/>
    <s v="NHS West Yorkshire ICB - 15F"/>
    <x v="4"/>
    <n v="2275"/>
  </r>
  <r>
    <s v="Jan"/>
    <s v="2024"/>
    <x v="10"/>
    <d v="2024-01-31T00:00:00"/>
    <s v="Y63"/>
    <s v="E40000012"/>
    <x v="6"/>
    <s v="QWO"/>
    <s v="E54000054"/>
    <x v="41"/>
    <s v="15F"/>
    <s v="E38000225"/>
    <s v="NHS West Yorkshire ICB - 15F"/>
    <x v="5"/>
    <n v="1710"/>
  </r>
  <r>
    <s v="Jan"/>
    <s v="2024"/>
    <x v="10"/>
    <d v="2024-01-31T00:00:00"/>
    <s v="Y63"/>
    <s v="E40000012"/>
    <x v="6"/>
    <s v="QWO"/>
    <s v="E54000054"/>
    <x v="41"/>
    <s v="36J"/>
    <s v="E38000232"/>
    <s v="NHS West Yorkshire ICB - 36J"/>
    <x v="0"/>
    <s v="*"/>
  </r>
  <r>
    <s v="Jan"/>
    <s v="2024"/>
    <x v="10"/>
    <d v="2024-01-31T00:00:00"/>
    <s v="Y63"/>
    <s v="E40000012"/>
    <x v="6"/>
    <s v="QWO"/>
    <s v="E54000054"/>
    <x v="41"/>
    <s v="36J"/>
    <s v="E38000232"/>
    <s v="NHS West Yorkshire ICB - 36J"/>
    <x v="1"/>
    <s v="*"/>
  </r>
  <r>
    <s v="Jan"/>
    <s v="2024"/>
    <x v="10"/>
    <d v="2024-01-31T00:00:00"/>
    <s v="Y63"/>
    <s v="E40000012"/>
    <x v="6"/>
    <s v="QWO"/>
    <s v="E54000054"/>
    <x v="41"/>
    <s v="36J"/>
    <s v="E38000232"/>
    <s v="NHS West Yorkshire ICB - 36J"/>
    <x v="2"/>
    <n v="795"/>
  </r>
  <r>
    <s v="Jan"/>
    <s v="2024"/>
    <x v="10"/>
    <d v="2024-01-31T00:00:00"/>
    <s v="Y63"/>
    <s v="E40000012"/>
    <x v="6"/>
    <s v="QWO"/>
    <s v="E54000054"/>
    <x v="41"/>
    <s v="36J"/>
    <s v="E38000232"/>
    <s v="NHS West Yorkshire ICB - 36J"/>
    <x v="3"/>
    <n v="1145"/>
  </r>
  <r>
    <s v="Jan"/>
    <s v="2024"/>
    <x v="10"/>
    <d v="2024-01-31T00:00:00"/>
    <s v="Y63"/>
    <s v="E40000012"/>
    <x v="6"/>
    <s v="QWO"/>
    <s v="E54000054"/>
    <x v="41"/>
    <s v="36J"/>
    <s v="E38000232"/>
    <s v="NHS West Yorkshire ICB - 36J"/>
    <x v="4"/>
    <n v="1855"/>
  </r>
  <r>
    <s v="Jan"/>
    <s v="2024"/>
    <x v="10"/>
    <d v="2024-01-31T00:00:00"/>
    <s v="Y63"/>
    <s v="E40000012"/>
    <x v="6"/>
    <s v="QWO"/>
    <s v="E54000054"/>
    <x v="41"/>
    <s v="36J"/>
    <s v="E38000232"/>
    <s v="NHS West Yorkshire ICB - 36J"/>
    <x v="5"/>
    <n v="1685"/>
  </r>
  <r>
    <s v="Jan"/>
    <s v="2024"/>
    <x v="10"/>
    <d v="2024-01-31T00:00:00"/>
    <s v="Y63"/>
    <s v="E40000012"/>
    <x v="6"/>
    <s v="QWO"/>
    <s v="E54000054"/>
    <x v="41"/>
    <s v="X2C4Y"/>
    <s v="E38000254"/>
    <s v="NHS West Yorkshire ICB - X2C4Y"/>
    <x v="0"/>
    <s v="*"/>
  </r>
  <r>
    <s v="Jan"/>
    <s v="2024"/>
    <x v="10"/>
    <d v="2024-01-31T00:00:00"/>
    <s v="Y63"/>
    <s v="E40000012"/>
    <x v="6"/>
    <s v="QWO"/>
    <s v="E54000054"/>
    <x v="41"/>
    <s v="X2C4Y"/>
    <s v="E38000254"/>
    <s v="NHS West Yorkshire ICB - X2C4Y"/>
    <x v="1"/>
    <s v="*"/>
  </r>
  <r>
    <s v="Jan"/>
    <s v="2024"/>
    <x v="10"/>
    <d v="2024-01-31T00:00:00"/>
    <s v="Y63"/>
    <s v="E40000012"/>
    <x v="6"/>
    <s v="QWO"/>
    <s v="E54000054"/>
    <x v="41"/>
    <s v="X2C4Y"/>
    <s v="E38000254"/>
    <s v="NHS West Yorkshire ICB - X2C4Y"/>
    <x v="2"/>
    <n v="380"/>
  </r>
  <r>
    <s v="Jan"/>
    <s v="2024"/>
    <x v="10"/>
    <d v="2024-01-31T00:00:00"/>
    <s v="Y63"/>
    <s v="E40000012"/>
    <x v="6"/>
    <s v="QWO"/>
    <s v="E54000054"/>
    <x v="41"/>
    <s v="X2C4Y"/>
    <s v="E38000254"/>
    <s v="NHS West Yorkshire ICB - X2C4Y"/>
    <x v="3"/>
    <n v="975"/>
  </r>
  <r>
    <s v="Jan"/>
    <s v="2024"/>
    <x v="10"/>
    <d v="2024-01-31T00:00:00"/>
    <s v="Y63"/>
    <s v="E40000012"/>
    <x v="6"/>
    <s v="QWO"/>
    <s v="E54000054"/>
    <x v="41"/>
    <s v="X2C4Y"/>
    <s v="E38000254"/>
    <s v="NHS West Yorkshire ICB - X2C4Y"/>
    <x v="4"/>
    <n v="1090"/>
  </r>
  <r>
    <s v="Jan"/>
    <s v="2024"/>
    <x v="10"/>
    <d v="2024-01-31T00:00:00"/>
    <s v="Y63"/>
    <s v="E40000012"/>
    <x v="6"/>
    <s v="QWO"/>
    <s v="E54000054"/>
    <x v="41"/>
    <s v="X2C4Y"/>
    <s v="E38000254"/>
    <s v="NHS West Yorkshire ICB - X2C4Y"/>
    <x v="5"/>
    <n v="1025"/>
  </r>
  <r>
    <s v="Dec"/>
    <s v="2023"/>
    <x v="11"/>
    <d v="2023-12-31T00:00:00"/>
    <s v="Y56"/>
    <s v="E40000003"/>
    <x v="0"/>
    <s v="QKK"/>
    <s v="E54000030"/>
    <x v="0"/>
    <s v="72Q"/>
    <s v="E38000244"/>
    <s v="NHS South East London ICB - 72Q"/>
    <x v="0"/>
    <s v="*"/>
  </r>
  <r>
    <s v="Dec"/>
    <s v="2023"/>
    <x v="11"/>
    <d v="2023-12-31T00:00:00"/>
    <s v="Y56"/>
    <s v="E40000003"/>
    <x v="0"/>
    <s v="QKK"/>
    <s v="E54000030"/>
    <x v="0"/>
    <s v="72Q"/>
    <s v="E38000244"/>
    <s v="NHS South East London ICB - 72Q"/>
    <x v="1"/>
    <s v="*"/>
  </r>
  <r>
    <s v="Dec"/>
    <s v="2023"/>
    <x v="11"/>
    <d v="2023-12-31T00:00:00"/>
    <s v="Y56"/>
    <s v="E40000003"/>
    <x v="0"/>
    <s v="QKK"/>
    <s v="E54000030"/>
    <x v="0"/>
    <s v="72Q"/>
    <s v="E38000244"/>
    <s v="NHS South East London ICB - 72Q"/>
    <x v="2"/>
    <n v="820"/>
  </r>
  <r>
    <s v="Dec"/>
    <s v="2023"/>
    <x v="11"/>
    <d v="2023-12-31T00:00:00"/>
    <s v="Y56"/>
    <s v="E40000003"/>
    <x v="0"/>
    <s v="QKK"/>
    <s v="E54000030"/>
    <x v="0"/>
    <s v="72Q"/>
    <s v="E38000244"/>
    <s v="NHS South East London ICB - 72Q"/>
    <x v="3"/>
    <n v="6755"/>
  </r>
  <r>
    <s v="Dec"/>
    <s v="2023"/>
    <x v="11"/>
    <d v="2023-12-31T00:00:00"/>
    <s v="Y56"/>
    <s v="E40000003"/>
    <x v="0"/>
    <s v="QKK"/>
    <s v="E54000030"/>
    <x v="0"/>
    <s v="72Q"/>
    <s v="E38000244"/>
    <s v="NHS South East London ICB - 72Q"/>
    <x v="4"/>
    <n v="1470"/>
  </r>
  <r>
    <s v="Dec"/>
    <s v="2023"/>
    <x v="11"/>
    <d v="2023-12-31T00:00:00"/>
    <s v="Y56"/>
    <s v="E40000003"/>
    <x v="0"/>
    <s v="QKK"/>
    <s v="E54000030"/>
    <x v="0"/>
    <s v="72Q"/>
    <s v="E38000244"/>
    <s v="NHS South East London ICB - 72Q"/>
    <x v="5"/>
    <n v="1865"/>
  </r>
  <r>
    <s v="Dec"/>
    <s v="2023"/>
    <x v="11"/>
    <d v="2023-12-31T00:00:00"/>
    <s v="Y56"/>
    <s v="E40000003"/>
    <x v="0"/>
    <s v="QMF"/>
    <s v="E54000029"/>
    <x v="1"/>
    <s v="A3A8R"/>
    <s v="E38000255"/>
    <s v="NHS North East London ICB - A3A8R"/>
    <x v="0"/>
    <s v="*"/>
  </r>
  <r>
    <s v="Dec"/>
    <s v="2023"/>
    <x v="11"/>
    <d v="2023-12-31T00:00:00"/>
    <s v="Y56"/>
    <s v="E40000003"/>
    <x v="0"/>
    <s v="QMF"/>
    <s v="E54000029"/>
    <x v="1"/>
    <s v="A3A8R"/>
    <s v="E38000255"/>
    <s v="NHS North East London ICB - A3A8R"/>
    <x v="1"/>
    <s v="*"/>
  </r>
  <r>
    <s v="Dec"/>
    <s v="2023"/>
    <x v="11"/>
    <d v="2023-12-31T00:00:00"/>
    <s v="Y56"/>
    <s v="E40000003"/>
    <x v="0"/>
    <s v="QMF"/>
    <s v="E54000029"/>
    <x v="1"/>
    <s v="A3A8R"/>
    <s v="E38000255"/>
    <s v="NHS North East London ICB - A3A8R"/>
    <x v="2"/>
    <n v="1085"/>
  </r>
  <r>
    <s v="Dec"/>
    <s v="2023"/>
    <x v="11"/>
    <d v="2023-12-31T00:00:00"/>
    <s v="Y56"/>
    <s v="E40000003"/>
    <x v="0"/>
    <s v="QMF"/>
    <s v="E54000029"/>
    <x v="1"/>
    <s v="A3A8R"/>
    <s v="E38000255"/>
    <s v="NHS North East London ICB - A3A8R"/>
    <x v="3"/>
    <n v="4320"/>
  </r>
  <r>
    <s v="Dec"/>
    <s v="2023"/>
    <x v="11"/>
    <d v="2023-12-31T00:00:00"/>
    <s v="Y56"/>
    <s v="E40000003"/>
    <x v="0"/>
    <s v="QMF"/>
    <s v="E54000029"/>
    <x v="1"/>
    <s v="A3A8R"/>
    <s v="E38000255"/>
    <s v="NHS North East London ICB - A3A8R"/>
    <x v="4"/>
    <n v="1870"/>
  </r>
  <r>
    <s v="Dec"/>
    <s v="2023"/>
    <x v="11"/>
    <d v="2023-12-31T00:00:00"/>
    <s v="Y56"/>
    <s v="E40000003"/>
    <x v="0"/>
    <s v="QMF"/>
    <s v="E54000029"/>
    <x v="1"/>
    <s v="A3A8R"/>
    <s v="E38000255"/>
    <s v="NHS North East London ICB - A3A8R"/>
    <x v="5"/>
    <n v="1170"/>
  </r>
  <r>
    <s v="Dec"/>
    <s v="2023"/>
    <x v="11"/>
    <d v="2023-12-31T00:00:00"/>
    <s v="Y56"/>
    <s v="E40000003"/>
    <x v="0"/>
    <s v="QMJ"/>
    <s v="E54000028"/>
    <x v="2"/>
    <s v="93C"/>
    <s v="E38000240"/>
    <s v="NHS North Central London ICB - 93C"/>
    <x v="0"/>
    <s v="*"/>
  </r>
  <r>
    <s v="Dec"/>
    <s v="2023"/>
    <x v="11"/>
    <d v="2023-12-31T00:00:00"/>
    <s v="Y56"/>
    <s v="E40000003"/>
    <x v="0"/>
    <s v="QMJ"/>
    <s v="E54000028"/>
    <x v="2"/>
    <s v="93C"/>
    <s v="E38000240"/>
    <s v="NHS North Central London ICB - 93C"/>
    <x v="1"/>
    <s v="*"/>
  </r>
  <r>
    <s v="Dec"/>
    <s v="2023"/>
    <x v="11"/>
    <d v="2023-12-31T00:00:00"/>
    <s v="Y56"/>
    <s v="E40000003"/>
    <x v="0"/>
    <s v="QMJ"/>
    <s v="E54000028"/>
    <x v="2"/>
    <s v="93C"/>
    <s v="E38000240"/>
    <s v="NHS North Central London ICB - 93C"/>
    <x v="2"/>
    <n v="425"/>
  </r>
  <r>
    <s v="Dec"/>
    <s v="2023"/>
    <x v="11"/>
    <d v="2023-12-31T00:00:00"/>
    <s v="Y56"/>
    <s v="E40000003"/>
    <x v="0"/>
    <s v="QMJ"/>
    <s v="E54000028"/>
    <x v="2"/>
    <s v="93C"/>
    <s v="E38000240"/>
    <s v="NHS North Central London ICB - 93C"/>
    <x v="3"/>
    <n v="5250"/>
  </r>
  <r>
    <s v="Dec"/>
    <s v="2023"/>
    <x v="11"/>
    <d v="2023-12-31T00:00:00"/>
    <s v="Y56"/>
    <s v="E40000003"/>
    <x v="0"/>
    <s v="QMJ"/>
    <s v="E54000028"/>
    <x v="2"/>
    <s v="93C"/>
    <s v="E38000240"/>
    <s v="NHS North Central London ICB - 93C"/>
    <x v="4"/>
    <n v="1375"/>
  </r>
  <r>
    <s v="Dec"/>
    <s v="2023"/>
    <x v="11"/>
    <d v="2023-12-31T00:00:00"/>
    <s v="Y56"/>
    <s v="E40000003"/>
    <x v="0"/>
    <s v="QMJ"/>
    <s v="E54000028"/>
    <x v="2"/>
    <s v="93C"/>
    <s v="E38000240"/>
    <s v="NHS North Central London ICB - 93C"/>
    <x v="5"/>
    <n v="1730"/>
  </r>
  <r>
    <s v="Dec"/>
    <s v="2023"/>
    <x v="11"/>
    <d v="2023-12-31T00:00:00"/>
    <s v="Y56"/>
    <s v="E40000003"/>
    <x v="0"/>
    <s v="QRV"/>
    <s v="E54000027"/>
    <x v="3"/>
    <s v="W2U3Z"/>
    <s v="E38000256"/>
    <s v="NHS North West London ICB - W2U3Z"/>
    <x v="0"/>
    <s v="*"/>
  </r>
  <r>
    <s v="Dec"/>
    <s v="2023"/>
    <x v="11"/>
    <d v="2023-12-31T00:00:00"/>
    <s v="Y56"/>
    <s v="E40000003"/>
    <x v="0"/>
    <s v="QRV"/>
    <s v="E54000027"/>
    <x v="3"/>
    <s v="W2U3Z"/>
    <s v="E38000256"/>
    <s v="NHS North West London ICB - W2U3Z"/>
    <x v="1"/>
    <s v="*"/>
  </r>
  <r>
    <s v="Dec"/>
    <s v="2023"/>
    <x v="11"/>
    <d v="2023-12-31T00:00:00"/>
    <s v="Y56"/>
    <s v="E40000003"/>
    <x v="0"/>
    <s v="QRV"/>
    <s v="E54000027"/>
    <x v="3"/>
    <s v="W2U3Z"/>
    <s v="E38000256"/>
    <s v="NHS North West London ICB - W2U3Z"/>
    <x v="2"/>
    <n v="1095"/>
  </r>
  <r>
    <s v="Dec"/>
    <s v="2023"/>
    <x v="11"/>
    <d v="2023-12-31T00:00:00"/>
    <s v="Y56"/>
    <s v="E40000003"/>
    <x v="0"/>
    <s v="QRV"/>
    <s v="E54000027"/>
    <x v="3"/>
    <s v="W2U3Z"/>
    <s v="E38000256"/>
    <s v="NHS North West London ICB - W2U3Z"/>
    <x v="3"/>
    <n v="4395"/>
  </r>
  <r>
    <s v="Dec"/>
    <s v="2023"/>
    <x v="11"/>
    <d v="2023-12-31T00:00:00"/>
    <s v="Y56"/>
    <s v="E40000003"/>
    <x v="0"/>
    <s v="QRV"/>
    <s v="E54000027"/>
    <x v="3"/>
    <s v="W2U3Z"/>
    <s v="E38000256"/>
    <s v="NHS North West London ICB - W2U3Z"/>
    <x v="4"/>
    <n v="5840"/>
  </r>
  <r>
    <s v="Dec"/>
    <s v="2023"/>
    <x v="11"/>
    <d v="2023-12-31T00:00:00"/>
    <s v="Y56"/>
    <s v="E40000003"/>
    <x v="0"/>
    <s v="QRV"/>
    <s v="E54000027"/>
    <x v="3"/>
    <s v="W2U3Z"/>
    <s v="E38000256"/>
    <s v="NHS North West London ICB - W2U3Z"/>
    <x v="5"/>
    <n v="1490"/>
  </r>
  <r>
    <s v="Dec"/>
    <s v="2023"/>
    <x v="11"/>
    <d v="2023-12-31T00:00:00"/>
    <s v="Y56"/>
    <s v="E40000003"/>
    <x v="0"/>
    <s v="QWE"/>
    <s v="E54000031"/>
    <x v="4"/>
    <s v="36L"/>
    <s v="E38000245"/>
    <s v="NHS South West London ICB - 36L"/>
    <x v="0"/>
    <s v="*"/>
  </r>
  <r>
    <s v="Dec"/>
    <s v="2023"/>
    <x v="11"/>
    <d v="2023-12-31T00:00:00"/>
    <s v="Y56"/>
    <s v="E40000003"/>
    <x v="0"/>
    <s v="QWE"/>
    <s v="E54000031"/>
    <x v="4"/>
    <s v="36L"/>
    <s v="E38000245"/>
    <s v="NHS South West London ICB - 36L"/>
    <x v="1"/>
    <s v="*"/>
  </r>
  <r>
    <s v="Dec"/>
    <s v="2023"/>
    <x v="11"/>
    <d v="2023-12-31T00:00:00"/>
    <s v="Y56"/>
    <s v="E40000003"/>
    <x v="0"/>
    <s v="QWE"/>
    <s v="E54000031"/>
    <x v="4"/>
    <s v="36L"/>
    <s v="E38000245"/>
    <s v="NHS South West London ICB - 36L"/>
    <x v="2"/>
    <n v="1195"/>
  </r>
  <r>
    <s v="Dec"/>
    <s v="2023"/>
    <x v="11"/>
    <d v="2023-12-31T00:00:00"/>
    <s v="Y56"/>
    <s v="E40000003"/>
    <x v="0"/>
    <s v="QWE"/>
    <s v="E54000031"/>
    <x v="4"/>
    <s v="36L"/>
    <s v="E38000245"/>
    <s v="NHS South West London ICB - 36L"/>
    <x v="3"/>
    <n v="6305"/>
  </r>
  <r>
    <s v="Dec"/>
    <s v="2023"/>
    <x v="11"/>
    <d v="2023-12-31T00:00:00"/>
    <s v="Y56"/>
    <s v="E40000003"/>
    <x v="0"/>
    <s v="QWE"/>
    <s v="E54000031"/>
    <x v="4"/>
    <s v="36L"/>
    <s v="E38000245"/>
    <s v="NHS South West London ICB - 36L"/>
    <x v="4"/>
    <n v="1150"/>
  </r>
  <r>
    <s v="Dec"/>
    <s v="2023"/>
    <x v="11"/>
    <d v="2023-12-31T00:00:00"/>
    <s v="Y56"/>
    <s v="E40000003"/>
    <x v="0"/>
    <s v="QWE"/>
    <s v="E54000031"/>
    <x v="4"/>
    <s v="36L"/>
    <s v="E38000245"/>
    <s v="NHS South West London ICB - 36L"/>
    <x v="5"/>
    <n v="1990"/>
  </r>
  <r>
    <s v="Dec"/>
    <s v="2023"/>
    <x v="11"/>
    <d v="2023-12-31T00:00:00"/>
    <s v="Y58"/>
    <s v="E40000006"/>
    <x v="1"/>
    <s v="QJK"/>
    <s v="E54000037"/>
    <x v="5"/>
    <s v="15N"/>
    <s v="E38000230"/>
    <s v="NHS Devon ICB - 15N"/>
    <x v="0"/>
    <s v="*"/>
  </r>
  <r>
    <s v="Dec"/>
    <s v="2023"/>
    <x v="11"/>
    <d v="2023-12-31T00:00:00"/>
    <s v="Y58"/>
    <s v="E40000006"/>
    <x v="1"/>
    <s v="QJK"/>
    <s v="E54000037"/>
    <x v="5"/>
    <s v="15N"/>
    <s v="E38000230"/>
    <s v="NHS Devon ICB - 15N"/>
    <x v="1"/>
    <s v="*"/>
  </r>
  <r>
    <s v="Dec"/>
    <s v="2023"/>
    <x v="11"/>
    <d v="2023-12-31T00:00:00"/>
    <s v="Y58"/>
    <s v="E40000006"/>
    <x v="1"/>
    <s v="QJK"/>
    <s v="E54000037"/>
    <x v="5"/>
    <s v="15N"/>
    <s v="E38000230"/>
    <s v="NHS Devon ICB - 15N"/>
    <x v="2"/>
    <n v="350"/>
  </r>
  <r>
    <s v="Dec"/>
    <s v="2023"/>
    <x v="11"/>
    <d v="2023-12-31T00:00:00"/>
    <s v="Y58"/>
    <s v="E40000006"/>
    <x v="1"/>
    <s v="QJK"/>
    <s v="E54000037"/>
    <x v="5"/>
    <s v="15N"/>
    <s v="E38000230"/>
    <s v="NHS Devon ICB - 15N"/>
    <x v="3"/>
    <n v="5650"/>
  </r>
  <r>
    <s v="Dec"/>
    <s v="2023"/>
    <x v="11"/>
    <d v="2023-12-31T00:00:00"/>
    <s v="Y58"/>
    <s v="E40000006"/>
    <x v="1"/>
    <s v="QJK"/>
    <s v="E54000037"/>
    <x v="5"/>
    <s v="15N"/>
    <s v="E38000230"/>
    <s v="NHS Devon ICB - 15N"/>
    <x v="4"/>
    <n v="1835"/>
  </r>
  <r>
    <s v="Dec"/>
    <s v="2023"/>
    <x v="11"/>
    <d v="2023-12-31T00:00:00"/>
    <s v="Y58"/>
    <s v="E40000006"/>
    <x v="1"/>
    <s v="QJK"/>
    <s v="E54000037"/>
    <x v="5"/>
    <s v="15N"/>
    <s v="E38000230"/>
    <s v="NHS Devon ICB - 15N"/>
    <x v="5"/>
    <n v="4325"/>
  </r>
  <r>
    <s v="Dec"/>
    <s v="2023"/>
    <x v="11"/>
    <d v="2023-12-31T00:00:00"/>
    <s v="Y58"/>
    <s v="E40000006"/>
    <x v="1"/>
    <s v="QOX"/>
    <s v="E54000040"/>
    <x v="6"/>
    <s v="92G"/>
    <s v="E38000231"/>
    <s v="NHS Bath and North East Somerset, Swindon and Wiltshire ICB - 92G"/>
    <x v="0"/>
    <s v="*"/>
  </r>
  <r>
    <s v="Dec"/>
    <s v="2023"/>
    <x v="11"/>
    <d v="2023-12-31T00:00:00"/>
    <s v="Y58"/>
    <s v="E40000006"/>
    <x v="1"/>
    <s v="QOX"/>
    <s v="E54000040"/>
    <x v="6"/>
    <s v="92G"/>
    <s v="E38000231"/>
    <s v="NHS Bath and North East Somerset, Swindon and Wiltshire ICB - 92G"/>
    <x v="1"/>
    <s v="*"/>
  </r>
  <r>
    <s v="Dec"/>
    <s v="2023"/>
    <x v="11"/>
    <d v="2023-12-31T00:00:00"/>
    <s v="Y58"/>
    <s v="E40000006"/>
    <x v="1"/>
    <s v="QOX"/>
    <s v="E54000040"/>
    <x v="6"/>
    <s v="92G"/>
    <s v="E38000231"/>
    <s v="NHS Bath and North East Somerset, Swindon and Wiltshire ICB - 92G"/>
    <x v="2"/>
    <n v="430"/>
  </r>
  <r>
    <s v="Dec"/>
    <s v="2023"/>
    <x v="11"/>
    <d v="2023-12-31T00:00:00"/>
    <s v="Y58"/>
    <s v="E40000006"/>
    <x v="1"/>
    <s v="QOX"/>
    <s v="E54000040"/>
    <x v="6"/>
    <s v="92G"/>
    <s v="E38000231"/>
    <s v="NHS Bath and North East Somerset, Swindon and Wiltshire ICB - 92G"/>
    <x v="3"/>
    <n v="3695"/>
  </r>
  <r>
    <s v="Dec"/>
    <s v="2023"/>
    <x v="11"/>
    <d v="2023-12-31T00:00:00"/>
    <s v="Y58"/>
    <s v="E40000006"/>
    <x v="1"/>
    <s v="QOX"/>
    <s v="E54000040"/>
    <x v="6"/>
    <s v="92G"/>
    <s v="E38000231"/>
    <s v="NHS Bath and North East Somerset, Swindon and Wiltshire ICB - 92G"/>
    <x v="4"/>
    <n v="1260"/>
  </r>
  <r>
    <s v="Dec"/>
    <s v="2023"/>
    <x v="11"/>
    <d v="2023-12-31T00:00:00"/>
    <s v="Y58"/>
    <s v="E40000006"/>
    <x v="1"/>
    <s v="QOX"/>
    <s v="E54000040"/>
    <x v="6"/>
    <s v="92G"/>
    <s v="E38000231"/>
    <s v="NHS Bath and North East Somerset, Swindon and Wiltshire ICB - 92G"/>
    <x v="5"/>
    <n v="2915"/>
  </r>
  <r>
    <s v="Dec"/>
    <s v="2023"/>
    <x v="11"/>
    <d v="2023-12-31T00:00:00"/>
    <s v="Y58"/>
    <s v="E40000006"/>
    <x v="1"/>
    <s v="QR1"/>
    <s v="E54000043"/>
    <x v="7"/>
    <s v="11M"/>
    <s v="E38000062"/>
    <s v="NHS Gloucestershire ICB - 11M"/>
    <x v="0"/>
    <s v="*"/>
  </r>
  <r>
    <s v="Dec"/>
    <s v="2023"/>
    <x v="11"/>
    <d v="2023-12-31T00:00:00"/>
    <s v="Y58"/>
    <s v="E40000006"/>
    <x v="1"/>
    <s v="QR1"/>
    <s v="E54000043"/>
    <x v="7"/>
    <s v="11M"/>
    <s v="E38000062"/>
    <s v="NHS Gloucestershire ICB - 11M"/>
    <x v="1"/>
    <s v="*"/>
  </r>
  <r>
    <s v="Dec"/>
    <s v="2023"/>
    <x v="11"/>
    <d v="2023-12-31T00:00:00"/>
    <s v="Y58"/>
    <s v="E40000006"/>
    <x v="1"/>
    <s v="QR1"/>
    <s v="E54000043"/>
    <x v="7"/>
    <s v="11M"/>
    <s v="E38000062"/>
    <s v="NHS Gloucestershire ICB - 11M"/>
    <x v="2"/>
    <n v="205"/>
  </r>
  <r>
    <s v="Dec"/>
    <s v="2023"/>
    <x v="11"/>
    <d v="2023-12-31T00:00:00"/>
    <s v="Y58"/>
    <s v="E40000006"/>
    <x v="1"/>
    <s v="QR1"/>
    <s v="E54000043"/>
    <x v="7"/>
    <s v="11M"/>
    <s v="E38000062"/>
    <s v="NHS Gloucestershire ICB - 11M"/>
    <x v="3"/>
    <n v="3050"/>
  </r>
  <r>
    <s v="Dec"/>
    <s v="2023"/>
    <x v="11"/>
    <d v="2023-12-31T00:00:00"/>
    <s v="Y58"/>
    <s v="E40000006"/>
    <x v="1"/>
    <s v="QR1"/>
    <s v="E54000043"/>
    <x v="7"/>
    <s v="11M"/>
    <s v="E38000062"/>
    <s v="NHS Gloucestershire ICB - 11M"/>
    <x v="4"/>
    <n v="1085"/>
  </r>
  <r>
    <s v="Dec"/>
    <s v="2023"/>
    <x v="11"/>
    <d v="2023-12-31T00:00:00"/>
    <s v="Y58"/>
    <s v="E40000006"/>
    <x v="1"/>
    <s v="QR1"/>
    <s v="E54000043"/>
    <x v="7"/>
    <s v="11M"/>
    <s v="E38000062"/>
    <s v="NHS Gloucestershire ICB - 11M"/>
    <x v="5"/>
    <n v="2115"/>
  </r>
  <r>
    <s v="Dec"/>
    <s v="2023"/>
    <x v="11"/>
    <d v="2023-12-31T00:00:00"/>
    <s v="Y58"/>
    <s v="E40000006"/>
    <x v="1"/>
    <s v="QSL"/>
    <s v="E54000038"/>
    <x v="8"/>
    <s v="11X"/>
    <s v="E38000150"/>
    <s v="NHS Somerset ICB - 11X"/>
    <x v="0"/>
    <s v="*"/>
  </r>
  <r>
    <s v="Dec"/>
    <s v="2023"/>
    <x v="11"/>
    <d v="2023-12-31T00:00:00"/>
    <s v="Y58"/>
    <s v="E40000006"/>
    <x v="1"/>
    <s v="QSL"/>
    <s v="E54000038"/>
    <x v="8"/>
    <s v="11X"/>
    <s v="E38000150"/>
    <s v="NHS Somerset ICB - 11X"/>
    <x v="1"/>
    <s v="*"/>
  </r>
  <r>
    <s v="Dec"/>
    <s v="2023"/>
    <x v="11"/>
    <d v="2023-12-31T00:00:00"/>
    <s v="Y58"/>
    <s v="E40000006"/>
    <x v="1"/>
    <s v="QSL"/>
    <s v="E54000038"/>
    <x v="8"/>
    <s v="11X"/>
    <s v="E38000150"/>
    <s v="NHS Somerset ICB - 11X"/>
    <x v="2"/>
    <n v="755"/>
  </r>
  <r>
    <s v="Dec"/>
    <s v="2023"/>
    <x v="11"/>
    <d v="2023-12-31T00:00:00"/>
    <s v="Y58"/>
    <s v="E40000006"/>
    <x v="1"/>
    <s v="QSL"/>
    <s v="E54000038"/>
    <x v="8"/>
    <s v="11X"/>
    <s v="E38000150"/>
    <s v="NHS Somerset ICB - 11X"/>
    <x v="3"/>
    <n v="3120"/>
  </r>
  <r>
    <s v="Dec"/>
    <s v="2023"/>
    <x v="11"/>
    <d v="2023-12-31T00:00:00"/>
    <s v="Y58"/>
    <s v="E40000006"/>
    <x v="1"/>
    <s v="QSL"/>
    <s v="E54000038"/>
    <x v="8"/>
    <s v="11X"/>
    <s v="E38000150"/>
    <s v="NHS Somerset ICB - 11X"/>
    <x v="4"/>
    <n v="440"/>
  </r>
  <r>
    <s v="Dec"/>
    <s v="2023"/>
    <x v="11"/>
    <d v="2023-12-31T00:00:00"/>
    <s v="Y58"/>
    <s v="E40000006"/>
    <x v="1"/>
    <s v="QSL"/>
    <s v="E54000038"/>
    <x v="8"/>
    <s v="11X"/>
    <s v="E38000150"/>
    <s v="NHS Somerset ICB - 11X"/>
    <x v="5"/>
    <n v="1260"/>
  </r>
  <r>
    <s v="Dec"/>
    <s v="2023"/>
    <x v="11"/>
    <d v="2023-12-31T00:00:00"/>
    <s v="Y58"/>
    <s v="E40000006"/>
    <x v="1"/>
    <s v="QT6"/>
    <s v="E54000036"/>
    <x v="9"/>
    <s v="11N"/>
    <s v="E38000089"/>
    <s v="NHS Cornwall and the Isles of Scilly ICB - 11N"/>
    <x v="0"/>
    <s v="*"/>
  </r>
  <r>
    <s v="Dec"/>
    <s v="2023"/>
    <x v="11"/>
    <d v="2023-12-31T00:00:00"/>
    <s v="Y58"/>
    <s v="E40000006"/>
    <x v="1"/>
    <s v="QT6"/>
    <s v="E54000036"/>
    <x v="9"/>
    <s v="11N"/>
    <s v="E38000089"/>
    <s v="NHS Cornwall and the Isles of Scilly ICB - 11N"/>
    <x v="1"/>
    <s v="*"/>
  </r>
  <r>
    <s v="Dec"/>
    <s v="2023"/>
    <x v="11"/>
    <d v="2023-12-31T00:00:00"/>
    <s v="Y58"/>
    <s v="E40000006"/>
    <x v="1"/>
    <s v="QT6"/>
    <s v="E54000036"/>
    <x v="9"/>
    <s v="11N"/>
    <s v="E38000089"/>
    <s v="NHS Cornwall and the Isles of Scilly ICB - 11N"/>
    <x v="2"/>
    <n v="560"/>
  </r>
  <r>
    <s v="Dec"/>
    <s v="2023"/>
    <x v="11"/>
    <d v="2023-12-31T00:00:00"/>
    <s v="Y58"/>
    <s v="E40000006"/>
    <x v="1"/>
    <s v="QT6"/>
    <s v="E54000036"/>
    <x v="9"/>
    <s v="11N"/>
    <s v="E38000089"/>
    <s v="NHS Cornwall and the Isles of Scilly ICB - 11N"/>
    <x v="3"/>
    <n v="3420"/>
  </r>
  <r>
    <s v="Dec"/>
    <s v="2023"/>
    <x v="11"/>
    <d v="2023-12-31T00:00:00"/>
    <s v="Y58"/>
    <s v="E40000006"/>
    <x v="1"/>
    <s v="QT6"/>
    <s v="E54000036"/>
    <x v="9"/>
    <s v="11N"/>
    <s v="E38000089"/>
    <s v="NHS Cornwall and the Isles of Scilly ICB - 11N"/>
    <x v="4"/>
    <n v="295"/>
  </r>
  <r>
    <s v="Dec"/>
    <s v="2023"/>
    <x v="11"/>
    <d v="2023-12-31T00:00:00"/>
    <s v="Y58"/>
    <s v="E40000006"/>
    <x v="1"/>
    <s v="QT6"/>
    <s v="E54000036"/>
    <x v="9"/>
    <s v="11N"/>
    <s v="E38000089"/>
    <s v="NHS Cornwall and the Isles of Scilly ICB - 11N"/>
    <x v="5"/>
    <n v="1550"/>
  </r>
  <r>
    <s v="Dec"/>
    <s v="2023"/>
    <x v="11"/>
    <d v="2023-12-31T00:00:00"/>
    <s v="Y58"/>
    <s v="E40000006"/>
    <x v="1"/>
    <s v="QUY"/>
    <s v="E54000039"/>
    <x v="10"/>
    <s v="15C"/>
    <s v="E38000222"/>
    <s v="NHS Bristol, North Somerset and South Gloucestershire ICB - 15C"/>
    <x v="0"/>
    <s v="*"/>
  </r>
  <r>
    <s v="Dec"/>
    <s v="2023"/>
    <x v="11"/>
    <d v="2023-12-31T00:00:00"/>
    <s v="Y58"/>
    <s v="E40000006"/>
    <x v="1"/>
    <s v="QUY"/>
    <s v="E54000039"/>
    <x v="10"/>
    <s v="15C"/>
    <s v="E38000222"/>
    <s v="NHS Bristol, North Somerset and South Gloucestershire ICB - 15C"/>
    <x v="1"/>
    <s v="*"/>
  </r>
  <r>
    <s v="Dec"/>
    <s v="2023"/>
    <x v="11"/>
    <d v="2023-12-31T00:00:00"/>
    <s v="Y58"/>
    <s v="E40000006"/>
    <x v="1"/>
    <s v="QUY"/>
    <s v="E54000039"/>
    <x v="10"/>
    <s v="15C"/>
    <s v="E38000222"/>
    <s v="NHS Bristol, North Somerset and South Gloucestershire ICB - 15C"/>
    <x v="2"/>
    <n v="1015"/>
  </r>
  <r>
    <s v="Dec"/>
    <s v="2023"/>
    <x v="11"/>
    <d v="2023-12-31T00:00:00"/>
    <s v="Y58"/>
    <s v="E40000006"/>
    <x v="1"/>
    <s v="QUY"/>
    <s v="E54000039"/>
    <x v="10"/>
    <s v="15C"/>
    <s v="E38000222"/>
    <s v="NHS Bristol, North Somerset and South Gloucestershire ICB - 15C"/>
    <x v="3"/>
    <n v="4775"/>
  </r>
  <r>
    <s v="Dec"/>
    <s v="2023"/>
    <x v="11"/>
    <d v="2023-12-31T00:00:00"/>
    <s v="Y58"/>
    <s v="E40000006"/>
    <x v="1"/>
    <s v="QUY"/>
    <s v="E54000039"/>
    <x v="10"/>
    <s v="15C"/>
    <s v="E38000222"/>
    <s v="NHS Bristol, North Somerset and South Gloucestershire ICB - 15C"/>
    <x v="4"/>
    <n v="535"/>
  </r>
  <r>
    <s v="Dec"/>
    <s v="2023"/>
    <x v="11"/>
    <d v="2023-12-31T00:00:00"/>
    <s v="Y58"/>
    <s v="E40000006"/>
    <x v="1"/>
    <s v="QUY"/>
    <s v="E54000039"/>
    <x v="10"/>
    <s v="15C"/>
    <s v="E38000222"/>
    <s v="NHS Bristol, North Somerset and South Gloucestershire ICB - 15C"/>
    <x v="5"/>
    <n v="2005"/>
  </r>
  <r>
    <s v="Dec"/>
    <s v="2023"/>
    <x v="11"/>
    <d v="2023-12-31T00:00:00"/>
    <s v="Y58"/>
    <s v="E40000006"/>
    <x v="1"/>
    <s v="QVV"/>
    <s v="E54000041"/>
    <x v="11"/>
    <s v="11J"/>
    <s v="E38000045"/>
    <s v="NHS Dorset ICB - 11J"/>
    <x v="0"/>
    <s v="*"/>
  </r>
  <r>
    <s v="Dec"/>
    <s v="2023"/>
    <x v="11"/>
    <d v="2023-12-31T00:00:00"/>
    <s v="Y58"/>
    <s v="E40000006"/>
    <x v="1"/>
    <s v="QVV"/>
    <s v="E54000041"/>
    <x v="11"/>
    <s v="11J"/>
    <s v="E38000045"/>
    <s v="NHS Dorset ICB - 11J"/>
    <x v="1"/>
    <s v="*"/>
  </r>
  <r>
    <s v="Dec"/>
    <s v="2023"/>
    <x v="11"/>
    <d v="2023-12-31T00:00:00"/>
    <s v="Y58"/>
    <s v="E40000006"/>
    <x v="1"/>
    <s v="QVV"/>
    <s v="E54000041"/>
    <x v="11"/>
    <s v="11J"/>
    <s v="E38000045"/>
    <s v="NHS Dorset ICB - 11J"/>
    <x v="2"/>
    <n v="440"/>
  </r>
  <r>
    <s v="Dec"/>
    <s v="2023"/>
    <x v="11"/>
    <d v="2023-12-31T00:00:00"/>
    <s v="Y58"/>
    <s v="E40000006"/>
    <x v="1"/>
    <s v="QVV"/>
    <s v="E54000041"/>
    <x v="11"/>
    <s v="11J"/>
    <s v="E38000045"/>
    <s v="NHS Dorset ICB - 11J"/>
    <x v="3"/>
    <n v="3080"/>
  </r>
  <r>
    <s v="Dec"/>
    <s v="2023"/>
    <x v="11"/>
    <d v="2023-12-31T00:00:00"/>
    <s v="Y58"/>
    <s v="E40000006"/>
    <x v="1"/>
    <s v="QVV"/>
    <s v="E54000041"/>
    <x v="11"/>
    <s v="11J"/>
    <s v="E38000045"/>
    <s v="NHS Dorset ICB - 11J"/>
    <x v="4"/>
    <n v="1985"/>
  </r>
  <r>
    <s v="Dec"/>
    <s v="2023"/>
    <x v="11"/>
    <d v="2023-12-31T00:00:00"/>
    <s v="Y58"/>
    <s v="E40000006"/>
    <x v="1"/>
    <s v="QVV"/>
    <s v="E54000041"/>
    <x v="11"/>
    <s v="11J"/>
    <s v="E38000045"/>
    <s v="NHS Dorset ICB - 11J"/>
    <x v="5"/>
    <n v="2895"/>
  </r>
  <r>
    <s v="Dec"/>
    <s v="2023"/>
    <x v="11"/>
    <d v="2023-12-31T00:00:00"/>
    <s v="Y59"/>
    <s v="E40000005"/>
    <x v="2"/>
    <s v="QKS"/>
    <s v="E54000032"/>
    <x v="12"/>
    <s v="91Q"/>
    <s v="E38000237"/>
    <s v="NHS Kent and Medway ICB - 91Q"/>
    <x v="0"/>
    <s v="*"/>
  </r>
  <r>
    <s v="Dec"/>
    <s v="2023"/>
    <x v="11"/>
    <d v="2023-12-31T00:00:00"/>
    <s v="Y59"/>
    <s v="E40000005"/>
    <x v="2"/>
    <s v="QKS"/>
    <s v="E54000032"/>
    <x v="12"/>
    <s v="91Q"/>
    <s v="E38000237"/>
    <s v="NHS Kent and Medway ICB - 91Q"/>
    <x v="1"/>
    <s v="*"/>
  </r>
  <r>
    <s v="Dec"/>
    <s v="2023"/>
    <x v="11"/>
    <d v="2023-12-31T00:00:00"/>
    <s v="Y59"/>
    <s v="E40000005"/>
    <x v="2"/>
    <s v="QKS"/>
    <s v="E54000032"/>
    <x v="12"/>
    <s v="91Q"/>
    <s v="E38000237"/>
    <s v="NHS Kent and Medway ICB - 91Q"/>
    <x v="2"/>
    <n v="1315"/>
  </r>
  <r>
    <s v="Dec"/>
    <s v="2023"/>
    <x v="11"/>
    <d v="2023-12-31T00:00:00"/>
    <s v="Y59"/>
    <s v="E40000005"/>
    <x v="2"/>
    <s v="QKS"/>
    <s v="E54000032"/>
    <x v="12"/>
    <s v="91Q"/>
    <s v="E38000237"/>
    <s v="NHS Kent and Medway ICB - 91Q"/>
    <x v="3"/>
    <n v="8345"/>
  </r>
  <r>
    <s v="Dec"/>
    <s v="2023"/>
    <x v="11"/>
    <d v="2023-12-31T00:00:00"/>
    <s v="Y59"/>
    <s v="E40000005"/>
    <x v="2"/>
    <s v="QKS"/>
    <s v="E54000032"/>
    <x v="12"/>
    <s v="91Q"/>
    <s v="E38000237"/>
    <s v="NHS Kent and Medway ICB - 91Q"/>
    <x v="4"/>
    <n v="1415"/>
  </r>
  <r>
    <s v="Dec"/>
    <s v="2023"/>
    <x v="11"/>
    <d v="2023-12-31T00:00:00"/>
    <s v="Y59"/>
    <s v="E40000005"/>
    <x v="2"/>
    <s v="QKS"/>
    <s v="E54000032"/>
    <x v="12"/>
    <s v="91Q"/>
    <s v="E38000237"/>
    <s v="NHS Kent and Medway ICB - 91Q"/>
    <x v="5"/>
    <n v="4415"/>
  </r>
  <r>
    <s v="Dec"/>
    <s v="2023"/>
    <x v="11"/>
    <d v="2023-12-31T00:00:00"/>
    <s v="Y59"/>
    <s v="E40000005"/>
    <x v="2"/>
    <s v="QNQ"/>
    <s v="E54000034"/>
    <x v="13"/>
    <s v="D4U1Y"/>
    <s v="E38000252"/>
    <s v="NHS Frimley ICB - D4U1Y"/>
    <x v="0"/>
    <s v="*"/>
  </r>
  <r>
    <s v="Dec"/>
    <s v="2023"/>
    <x v="11"/>
    <d v="2023-12-31T00:00:00"/>
    <s v="Y59"/>
    <s v="E40000005"/>
    <x v="2"/>
    <s v="QNQ"/>
    <s v="E54000034"/>
    <x v="13"/>
    <s v="D4U1Y"/>
    <s v="E38000252"/>
    <s v="NHS Frimley ICB - D4U1Y"/>
    <x v="1"/>
    <s v="*"/>
  </r>
  <r>
    <s v="Dec"/>
    <s v="2023"/>
    <x v="11"/>
    <d v="2023-12-31T00:00:00"/>
    <s v="Y59"/>
    <s v="E40000005"/>
    <x v="2"/>
    <s v="QNQ"/>
    <s v="E54000034"/>
    <x v="13"/>
    <s v="D4U1Y"/>
    <s v="E38000252"/>
    <s v="NHS Frimley ICB - D4U1Y"/>
    <x v="2"/>
    <n v="840"/>
  </r>
  <r>
    <s v="Dec"/>
    <s v="2023"/>
    <x v="11"/>
    <d v="2023-12-31T00:00:00"/>
    <s v="Y59"/>
    <s v="E40000005"/>
    <x v="2"/>
    <s v="QNQ"/>
    <s v="E54000034"/>
    <x v="13"/>
    <s v="D4U1Y"/>
    <s v="E38000252"/>
    <s v="NHS Frimley ICB - D4U1Y"/>
    <x v="3"/>
    <n v="3280"/>
  </r>
  <r>
    <s v="Dec"/>
    <s v="2023"/>
    <x v="11"/>
    <d v="2023-12-31T00:00:00"/>
    <s v="Y59"/>
    <s v="E40000005"/>
    <x v="2"/>
    <s v="QNQ"/>
    <s v="E54000034"/>
    <x v="13"/>
    <s v="D4U1Y"/>
    <s v="E38000252"/>
    <s v="NHS Frimley ICB - D4U1Y"/>
    <x v="4"/>
    <n v="615"/>
  </r>
  <r>
    <s v="Dec"/>
    <s v="2023"/>
    <x v="11"/>
    <d v="2023-12-31T00:00:00"/>
    <s v="Y59"/>
    <s v="E40000005"/>
    <x v="2"/>
    <s v="QNQ"/>
    <s v="E54000034"/>
    <x v="13"/>
    <s v="D4U1Y"/>
    <s v="E38000252"/>
    <s v="NHS Frimley ICB - D4U1Y"/>
    <x v="5"/>
    <n v="1325"/>
  </r>
  <r>
    <s v="Dec"/>
    <s v="2023"/>
    <x v="11"/>
    <d v="2023-12-31T00:00:00"/>
    <s v="Y59"/>
    <s v="E40000005"/>
    <x v="2"/>
    <s v="QNX"/>
    <s v="E54000064"/>
    <x v="14"/>
    <s v="09D"/>
    <s v="E38000021"/>
    <s v="NHS Sussex ICB - 09D"/>
    <x v="0"/>
    <s v="*"/>
  </r>
  <r>
    <s v="Dec"/>
    <s v="2023"/>
    <x v="11"/>
    <d v="2023-12-31T00:00:00"/>
    <s v="Y59"/>
    <s v="E40000005"/>
    <x v="2"/>
    <s v="QNX"/>
    <s v="E54000064"/>
    <x v="14"/>
    <s v="09D"/>
    <s v="E38000021"/>
    <s v="NHS Sussex ICB - 09D"/>
    <x v="1"/>
    <s v="*"/>
  </r>
  <r>
    <s v="Dec"/>
    <s v="2023"/>
    <x v="11"/>
    <d v="2023-12-31T00:00:00"/>
    <s v="Y59"/>
    <s v="E40000005"/>
    <x v="2"/>
    <s v="QNX"/>
    <s v="E54000064"/>
    <x v="14"/>
    <s v="09D"/>
    <s v="E38000021"/>
    <s v="NHS Sussex ICB - 09D"/>
    <x v="2"/>
    <n v="135"/>
  </r>
  <r>
    <s v="Dec"/>
    <s v="2023"/>
    <x v="11"/>
    <d v="2023-12-31T00:00:00"/>
    <s v="Y59"/>
    <s v="E40000005"/>
    <x v="2"/>
    <s v="QNX"/>
    <s v="E54000064"/>
    <x v="14"/>
    <s v="09D"/>
    <s v="E38000021"/>
    <s v="NHS Sussex ICB - 09D"/>
    <x v="3"/>
    <n v="810"/>
  </r>
  <r>
    <s v="Dec"/>
    <s v="2023"/>
    <x v="11"/>
    <d v="2023-12-31T00:00:00"/>
    <s v="Y59"/>
    <s v="E40000005"/>
    <x v="2"/>
    <s v="QNX"/>
    <s v="E54000064"/>
    <x v="14"/>
    <s v="09D"/>
    <s v="E38000021"/>
    <s v="NHS Sussex ICB - 09D"/>
    <x v="4"/>
    <n v="440"/>
  </r>
  <r>
    <s v="Dec"/>
    <s v="2023"/>
    <x v="11"/>
    <d v="2023-12-31T00:00:00"/>
    <s v="Y59"/>
    <s v="E40000005"/>
    <x v="2"/>
    <s v="QNX"/>
    <s v="E54000064"/>
    <x v="14"/>
    <s v="09D"/>
    <s v="E38000021"/>
    <s v="NHS Sussex ICB - 09D"/>
    <x v="5"/>
    <n v="605"/>
  </r>
  <r>
    <s v="Dec"/>
    <s v="2023"/>
    <x v="11"/>
    <d v="2023-12-31T00:00:00"/>
    <s v="Y59"/>
    <s v="E40000005"/>
    <x v="2"/>
    <s v="QNX"/>
    <s v="E54000064"/>
    <x v="14"/>
    <s v="70F"/>
    <s v="E38000265"/>
    <s v="NHS Sussex ICB - 70F"/>
    <x v="0"/>
    <s v="*"/>
  </r>
  <r>
    <s v="Dec"/>
    <s v="2023"/>
    <x v="11"/>
    <d v="2023-12-31T00:00:00"/>
    <s v="Y59"/>
    <s v="E40000005"/>
    <x v="2"/>
    <s v="QNX"/>
    <s v="E54000064"/>
    <x v="14"/>
    <s v="70F"/>
    <s v="E38000265"/>
    <s v="NHS Sussex ICB - 70F"/>
    <x v="1"/>
    <s v="*"/>
  </r>
  <r>
    <s v="Dec"/>
    <s v="2023"/>
    <x v="11"/>
    <d v="2023-12-31T00:00:00"/>
    <s v="Y59"/>
    <s v="E40000005"/>
    <x v="2"/>
    <s v="QNX"/>
    <s v="E54000064"/>
    <x v="14"/>
    <s v="70F"/>
    <s v="E38000265"/>
    <s v="NHS Sussex ICB - 70F"/>
    <x v="2"/>
    <n v="1010"/>
  </r>
  <r>
    <s v="Dec"/>
    <s v="2023"/>
    <x v="11"/>
    <d v="2023-12-31T00:00:00"/>
    <s v="Y59"/>
    <s v="E40000005"/>
    <x v="2"/>
    <s v="QNX"/>
    <s v="E54000064"/>
    <x v="14"/>
    <s v="70F"/>
    <s v="E38000265"/>
    <s v="NHS Sussex ICB - 70F"/>
    <x v="3"/>
    <n v="3495"/>
  </r>
  <r>
    <s v="Dec"/>
    <s v="2023"/>
    <x v="11"/>
    <d v="2023-12-31T00:00:00"/>
    <s v="Y59"/>
    <s v="E40000005"/>
    <x v="2"/>
    <s v="QNX"/>
    <s v="E54000064"/>
    <x v="14"/>
    <s v="70F"/>
    <s v="E38000265"/>
    <s v="NHS Sussex ICB - 70F"/>
    <x v="4"/>
    <n v="2300"/>
  </r>
  <r>
    <s v="Dec"/>
    <s v="2023"/>
    <x v="11"/>
    <d v="2023-12-31T00:00:00"/>
    <s v="Y59"/>
    <s v="E40000005"/>
    <x v="2"/>
    <s v="QNX"/>
    <s v="E54000064"/>
    <x v="14"/>
    <s v="70F"/>
    <s v="E38000265"/>
    <s v="NHS Sussex ICB - 70F"/>
    <x v="5"/>
    <n v="2950"/>
  </r>
  <r>
    <s v="Dec"/>
    <s v="2023"/>
    <x v="11"/>
    <d v="2023-12-31T00:00:00"/>
    <s v="Y59"/>
    <s v="E40000005"/>
    <x v="2"/>
    <s v="QNX"/>
    <s v="E54000064"/>
    <x v="14"/>
    <s v="97R"/>
    <s v="E38000235"/>
    <s v="NHS Sussex ICB - 97R"/>
    <x v="0"/>
    <s v="*"/>
  </r>
  <r>
    <s v="Dec"/>
    <s v="2023"/>
    <x v="11"/>
    <d v="2023-12-31T00:00:00"/>
    <s v="Y59"/>
    <s v="E40000005"/>
    <x v="2"/>
    <s v="QNX"/>
    <s v="E54000064"/>
    <x v="14"/>
    <s v="97R"/>
    <s v="E38000235"/>
    <s v="NHS Sussex ICB - 97R"/>
    <x v="1"/>
    <s v="*"/>
  </r>
  <r>
    <s v="Dec"/>
    <s v="2023"/>
    <x v="11"/>
    <d v="2023-12-31T00:00:00"/>
    <s v="Y59"/>
    <s v="E40000005"/>
    <x v="2"/>
    <s v="QNX"/>
    <s v="E54000064"/>
    <x v="14"/>
    <s v="97R"/>
    <s v="E38000235"/>
    <s v="NHS Sussex ICB - 97R"/>
    <x v="2"/>
    <n v="780"/>
  </r>
  <r>
    <s v="Dec"/>
    <s v="2023"/>
    <x v="11"/>
    <d v="2023-12-31T00:00:00"/>
    <s v="Y59"/>
    <s v="E40000005"/>
    <x v="2"/>
    <s v="QNX"/>
    <s v="E54000064"/>
    <x v="14"/>
    <s v="97R"/>
    <s v="E38000235"/>
    <s v="NHS Sussex ICB - 97R"/>
    <x v="3"/>
    <n v="3055"/>
  </r>
  <r>
    <s v="Dec"/>
    <s v="2023"/>
    <x v="11"/>
    <d v="2023-12-31T00:00:00"/>
    <s v="Y59"/>
    <s v="E40000005"/>
    <x v="2"/>
    <s v="QNX"/>
    <s v="E54000064"/>
    <x v="14"/>
    <s v="97R"/>
    <s v="E38000235"/>
    <s v="NHS Sussex ICB - 97R"/>
    <x v="4"/>
    <n v="1220"/>
  </r>
  <r>
    <s v="Dec"/>
    <s v="2023"/>
    <x v="11"/>
    <d v="2023-12-31T00:00:00"/>
    <s v="Y59"/>
    <s v="E40000005"/>
    <x v="2"/>
    <s v="QNX"/>
    <s v="E54000064"/>
    <x v="14"/>
    <s v="97R"/>
    <s v="E38000235"/>
    <s v="NHS Sussex ICB - 97R"/>
    <x v="5"/>
    <n v="1430"/>
  </r>
  <r>
    <s v="Dec"/>
    <s v="2023"/>
    <x v="11"/>
    <d v="2023-12-31T00:00:00"/>
    <s v="Y59"/>
    <s v="E40000005"/>
    <x v="2"/>
    <s v="QRL"/>
    <s v="E54000042"/>
    <x v="15"/>
    <s v="10R"/>
    <s v="E38000137"/>
    <s v="NHS Hampshire and Isle of Wight ICB - 10R"/>
    <x v="0"/>
    <s v="*"/>
  </r>
  <r>
    <s v="Dec"/>
    <s v="2023"/>
    <x v="11"/>
    <d v="2023-12-31T00:00:00"/>
    <s v="Y59"/>
    <s v="E40000005"/>
    <x v="2"/>
    <s v="QRL"/>
    <s v="E54000042"/>
    <x v="15"/>
    <s v="10R"/>
    <s v="E38000137"/>
    <s v="NHS Hampshire and Isle of Wight ICB - 10R"/>
    <x v="1"/>
    <s v="*"/>
  </r>
  <r>
    <s v="Dec"/>
    <s v="2023"/>
    <x v="11"/>
    <d v="2023-12-31T00:00:00"/>
    <s v="Y59"/>
    <s v="E40000005"/>
    <x v="2"/>
    <s v="QRL"/>
    <s v="E54000042"/>
    <x v="15"/>
    <s v="10R"/>
    <s v="E38000137"/>
    <s v="NHS Hampshire and Isle of Wight ICB - 10R"/>
    <x v="2"/>
    <n v="160"/>
  </r>
  <r>
    <s v="Dec"/>
    <s v="2023"/>
    <x v="11"/>
    <d v="2023-12-31T00:00:00"/>
    <s v="Y59"/>
    <s v="E40000005"/>
    <x v="2"/>
    <s v="QRL"/>
    <s v="E54000042"/>
    <x v="15"/>
    <s v="10R"/>
    <s v="E38000137"/>
    <s v="NHS Hampshire and Isle of Wight ICB - 10R"/>
    <x v="3"/>
    <n v="845"/>
  </r>
  <r>
    <s v="Dec"/>
    <s v="2023"/>
    <x v="11"/>
    <d v="2023-12-31T00:00:00"/>
    <s v="Y59"/>
    <s v="E40000005"/>
    <x v="2"/>
    <s v="QRL"/>
    <s v="E54000042"/>
    <x v="15"/>
    <s v="10R"/>
    <s v="E38000137"/>
    <s v="NHS Hampshire and Isle of Wight ICB - 10R"/>
    <x v="4"/>
    <n v="170"/>
  </r>
  <r>
    <s v="Dec"/>
    <s v="2023"/>
    <x v="11"/>
    <d v="2023-12-31T00:00:00"/>
    <s v="Y59"/>
    <s v="E40000005"/>
    <x v="2"/>
    <s v="QRL"/>
    <s v="E54000042"/>
    <x v="15"/>
    <s v="10R"/>
    <s v="E38000137"/>
    <s v="NHS Hampshire and Isle of Wight ICB - 10R"/>
    <x v="5"/>
    <n v="375"/>
  </r>
  <r>
    <s v="Dec"/>
    <s v="2023"/>
    <x v="11"/>
    <d v="2023-12-31T00:00:00"/>
    <s v="Y59"/>
    <s v="E40000005"/>
    <x v="2"/>
    <s v="QRL"/>
    <s v="E54000042"/>
    <x v="15"/>
    <s v="D9Y0V"/>
    <s v="E38000253"/>
    <s v="NHS Hampshire and Isle of Wight ICB - D9Y0V"/>
    <x v="0"/>
    <s v="*"/>
  </r>
  <r>
    <s v="Dec"/>
    <s v="2023"/>
    <x v="11"/>
    <d v="2023-12-31T00:00:00"/>
    <s v="Y59"/>
    <s v="E40000005"/>
    <x v="2"/>
    <s v="QRL"/>
    <s v="E54000042"/>
    <x v="15"/>
    <s v="D9Y0V"/>
    <s v="E38000253"/>
    <s v="NHS Hampshire and Isle of Wight ICB - D9Y0V"/>
    <x v="1"/>
    <s v="*"/>
  </r>
  <r>
    <s v="Dec"/>
    <s v="2023"/>
    <x v="11"/>
    <d v="2023-12-31T00:00:00"/>
    <s v="Y59"/>
    <s v="E40000005"/>
    <x v="2"/>
    <s v="QRL"/>
    <s v="E54000042"/>
    <x v="15"/>
    <s v="D9Y0V"/>
    <s v="E38000253"/>
    <s v="NHS Hampshire and Isle of Wight ICB - D9Y0V"/>
    <x v="2"/>
    <n v="1725"/>
  </r>
  <r>
    <s v="Dec"/>
    <s v="2023"/>
    <x v="11"/>
    <d v="2023-12-31T00:00:00"/>
    <s v="Y59"/>
    <s v="E40000005"/>
    <x v="2"/>
    <s v="QRL"/>
    <s v="E54000042"/>
    <x v="15"/>
    <s v="D9Y0V"/>
    <s v="E38000253"/>
    <s v="NHS Hampshire and Isle of Wight ICB - D9Y0V"/>
    <x v="3"/>
    <n v="7295"/>
  </r>
  <r>
    <s v="Dec"/>
    <s v="2023"/>
    <x v="11"/>
    <d v="2023-12-31T00:00:00"/>
    <s v="Y59"/>
    <s v="E40000005"/>
    <x v="2"/>
    <s v="QRL"/>
    <s v="E54000042"/>
    <x v="15"/>
    <s v="D9Y0V"/>
    <s v="E38000253"/>
    <s v="NHS Hampshire and Isle of Wight ICB - D9Y0V"/>
    <x v="4"/>
    <n v="2125"/>
  </r>
  <r>
    <s v="Dec"/>
    <s v="2023"/>
    <x v="11"/>
    <d v="2023-12-31T00:00:00"/>
    <s v="Y59"/>
    <s v="E40000005"/>
    <x v="2"/>
    <s v="QRL"/>
    <s v="E54000042"/>
    <x v="15"/>
    <s v="D9Y0V"/>
    <s v="E38000253"/>
    <s v="NHS Hampshire and Isle of Wight ICB - D9Y0V"/>
    <x v="5"/>
    <n v="4585"/>
  </r>
  <r>
    <s v="Dec"/>
    <s v="2023"/>
    <x v="11"/>
    <d v="2023-12-31T00:00:00"/>
    <s v="Y59"/>
    <s v="E40000005"/>
    <x v="2"/>
    <s v="QU9"/>
    <s v="E54000044"/>
    <x v="16"/>
    <s v="10Q"/>
    <s v="E38000136"/>
    <s v="NHS Buckinghamshire, Oxfordshire and Berkshire West ICB - 10Q"/>
    <x v="0"/>
    <s v="*"/>
  </r>
  <r>
    <s v="Dec"/>
    <s v="2023"/>
    <x v="11"/>
    <d v="2023-12-31T00:00:00"/>
    <s v="Y59"/>
    <s v="E40000005"/>
    <x v="2"/>
    <s v="QU9"/>
    <s v="E54000044"/>
    <x v="16"/>
    <s v="10Q"/>
    <s v="E38000136"/>
    <s v="NHS Buckinghamshire, Oxfordshire and Berkshire West ICB - 10Q"/>
    <x v="1"/>
    <s v="*"/>
  </r>
  <r>
    <s v="Dec"/>
    <s v="2023"/>
    <x v="11"/>
    <d v="2023-12-31T00:00:00"/>
    <s v="Y59"/>
    <s v="E40000005"/>
    <x v="2"/>
    <s v="QU9"/>
    <s v="E54000044"/>
    <x v="16"/>
    <s v="10Q"/>
    <s v="E38000136"/>
    <s v="NHS Buckinghamshire, Oxfordshire and Berkshire West ICB - 10Q"/>
    <x v="2"/>
    <n v="890"/>
  </r>
  <r>
    <s v="Dec"/>
    <s v="2023"/>
    <x v="11"/>
    <d v="2023-12-31T00:00:00"/>
    <s v="Y59"/>
    <s v="E40000005"/>
    <x v="2"/>
    <s v="QU9"/>
    <s v="E54000044"/>
    <x v="16"/>
    <s v="10Q"/>
    <s v="E38000136"/>
    <s v="NHS Buckinghamshire, Oxfordshire and Berkshire West ICB - 10Q"/>
    <x v="3"/>
    <n v="3220"/>
  </r>
  <r>
    <s v="Dec"/>
    <s v="2023"/>
    <x v="11"/>
    <d v="2023-12-31T00:00:00"/>
    <s v="Y59"/>
    <s v="E40000005"/>
    <x v="2"/>
    <s v="QU9"/>
    <s v="E54000044"/>
    <x v="16"/>
    <s v="10Q"/>
    <s v="E38000136"/>
    <s v="NHS Buckinghamshire, Oxfordshire and Berkshire West ICB - 10Q"/>
    <x v="4"/>
    <n v="380"/>
  </r>
  <r>
    <s v="Dec"/>
    <s v="2023"/>
    <x v="11"/>
    <d v="2023-12-31T00:00:00"/>
    <s v="Y59"/>
    <s v="E40000005"/>
    <x v="2"/>
    <s v="QU9"/>
    <s v="E54000044"/>
    <x v="16"/>
    <s v="10Q"/>
    <s v="E38000136"/>
    <s v="NHS Buckinghamshire, Oxfordshire and Berkshire West ICB - 10Q"/>
    <x v="5"/>
    <n v="1560"/>
  </r>
  <r>
    <s v="Dec"/>
    <s v="2023"/>
    <x v="11"/>
    <d v="2023-12-31T00:00:00"/>
    <s v="Y59"/>
    <s v="E40000005"/>
    <x v="2"/>
    <s v="QU9"/>
    <s v="E54000044"/>
    <x v="16"/>
    <s v="14Y"/>
    <s v="E38000223"/>
    <s v="NHS Buckinghamshire, Oxfordshire and Berkshire West ICB - 14Y"/>
    <x v="0"/>
    <s v="*"/>
  </r>
  <r>
    <s v="Dec"/>
    <s v="2023"/>
    <x v="11"/>
    <d v="2023-12-31T00:00:00"/>
    <s v="Y59"/>
    <s v="E40000005"/>
    <x v="2"/>
    <s v="QU9"/>
    <s v="E54000044"/>
    <x v="16"/>
    <s v="14Y"/>
    <s v="E38000223"/>
    <s v="NHS Buckinghamshire, Oxfordshire and Berkshire West ICB - 14Y"/>
    <x v="1"/>
    <s v="*"/>
  </r>
  <r>
    <s v="Dec"/>
    <s v="2023"/>
    <x v="11"/>
    <d v="2023-12-31T00:00:00"/>
    <s v="Y59"/>
    <s v="E40000005"/>
    <x v="2"/>
    <s v="QU9"/>
    <s v="E54000044"/>
    <x v="16"/>
    <s v="14Y"/>
    <s v="E38000223"/>
    <s v="NHS Buckinghamshire, Oxfordshire and Berkshire West ICB - 14Y"/>
    <x v="2"/>
    <n v="525"/>
  </r>
  <r>
    <s v="Dec"/>
    <s v="2023"/>
    <x v="11"/>
    <d v="2023-12-31T00:00:00"/>
    <s v="Y59"/>
    <s v="E40000005"/>
    <x v="2"/>
    <s v="QU9"/>
    <s v="E54000044"/>
    <x v="16"/>
    <s v="14Y"/>
    <s v="E38000223"/>
    <s v="NHS Buckinghamshire, Oxfordshire and Berkshire West ICB - 14Y"/>
    <x v="3"/>
    <n v="2555"/>
  </r>
  <r>
    <s v="Dec"/>
    <s v="2023"/>
    <x v="11"/>
    <d v="2023-12-31T00:00:00"/>
    <s v="Y59"/>
    <s v="E40000005"/>
    <x v="2"/>
    <s v="QU9"/>
    <s v="E54000044"/>
    <x v="16"/>
    <s v="14Y"/>
    <s v="E38000223"/>
    <s v="NHS Buckinghamshire, Oxfordshire and Berkshire West ICB - 14Y"/>
    <x v="4"/>
    <n v="250"/>
  </r>
  <r>
    <s v="Dec"/>
    <s v="2023"/>
    <x v="11"/>
    <d v="2023-12-31T00:00:00"/>
    <s v="Y59"/>
    <s v="E40000005"/>
    <x v="2"/>
    <s v="QU9"/>
    <s v="E54000044"/>
    <x v="16"/>
    <s v="14Y"/>
    <s v="E38000223"/>
    <s v="NHS Buckinghamshire, Oxfordshire and Berkshire West ICB - 14Y"/>
    <x v="5"/>
    <n v="1205"/>
  </r>
  <r>
    <s v="Dec"/>
    <s v="2023"/>
    <x v="11"/>
    <d v="2023-12-31T00:00:00"/>
    <s v="Y59"/>
    <s v="E40000005"/>
    <x v="2"/>
    <s v="QU9"/>
    <s v="E54000044"/>
    <x v="16"/>
    <s v="15A"/>
    <s v="E38000221"/>
    <s v="NHS Buckinghamshire, Oxfordshire and Berkshire West ICB - 15A"/>
    <x v="0"/>
    <s v="*"/>
  </r>
  <r>
    <s v="Dec"/>
    <s v="2023"/>
    <x v="11"/>
    <d v="2023-12-31T00:00:00"/>
    <s v="Y59"/>
    <s v="E40000005"/>
    <x v="2"/>
    <s v="QU9"/>
    <s v="E54000044"/>
    <x v="16"/>
    <s v="15A"/>
    <s v="E38000221"/>
    <s v="NHS Buckinghamshire, Oxfordshire and Berkshire West ICB - 15A"/>
    <x v="1"/>
    <s v="*"/>
  </r>
  <r>
    <s v="Dec"/>
    <s v="2023"/>
    <x v="11"/>
    <d v="2023-12-31T00:00:00"/>
    <s v="Y59"/>
    <s v="E40000005"/>
    <x v="2"/>
    <s v="QU9"/>
    <s v="E54000044"/>
    <x v="16"/>
    <s v="15A"/>
    <s v="E38000221"/>
    <s v="NHS Buckinghamshire, Oxfordshire and Berkshire West ICB - 15A"/>
    <x v="2"/>
    <n v="540"/>
  </r>
  <r>
    <s v="Dec"/>
    <s v="2023"/>
    <x v="11"/>
    <d v="2023-12-31T00:00:00"/>
    <s v="Y59"/>
    <s v="E40000005"/>
    <x v="2"/>
    <s v="QU9"/>
    <s v="E54000044"/>
    <x v="16"/>
    <s v="15A"/>
    <s v="E38000221"/>
    <s v="NHS Buckinghamshire, Oxfordshire and Berkshire West ICB - 15A"/>
    <x v="3"/>
    <n v="2465"/>
  </r>
  <r>
    <s v="Dec"/>
    <s v="2023"/>
    <x v="11"/>
    <d v="2023-12-31T00:00:00"/>
    <s v="Y59"/>
    <s v="E40000005"/>
    <x v="2"/>
    <s v="QU9"/>
    <s v="E54000044"/>
    <x v="16"/>
    <s v="15A"/>
    <s v="E38000221"/>
    <s v="NHS Buckinghamshire, Oxfordshire and Berkshire West ICB - 15A"/>
    <x v="4"/>
    <n v="290"/>
  </r>
  <r>
    <s v="Dec"/>
    <s v="2023"/>
    <x v="11"/>
    <d v="2023-12-31T00:00:00"/>
    <s v="Y59"/>
    <s v="E40000005"/>
    <x v="2"/>
    <s v="QU9"/>
    <s v="E54000044"/>
    <x v="16"/>
    <s v="15A"/>
    <s v="E38000221"/>
    <s v="NHS Buckinghamshire, Oxfordshire and Berkshire West ICB - 15A"/>
    <x v="5"/>
    <n v="635"/>
  </r>
  <r>
    <s v="Dec"/>
    <s v="2023"/>
    <x v="11"/>
    <d v="2023-12-31T00:00:00"/>
    <s v="Y59"/>
    <s v="E40000005"/>
    <x v="2"/>
    <s v="QXU"/>
    <s v="E54000063"/>
    <x v="17"/>
    <s v="92A"/>
    <s v="E38000264"/>
    <s v="NHS Surrey Heartlands ICB - 92A"/>
    <x v="0"/>
    <s v="*"/>
  </r>
  <r>
    <s v="Dec"/>
    <s v="2023"/>
    <x v="11"/>
    <d v="2023-12-31T00:00:00"/>
    <s v="Y59"/>
    <s v="E40000005"/>
    <x v="2"/>
    <s v="QXU"/>
    <s v="E54000063"/>
    <x v="17"/>
    <s v="92A"/>
    <s v="E38000264"/>
    <s v="NHS Surrey Heartlands ICB - 92A"/>
    <x v="1"/>
    <s v="*"/>
  </r>
  <r>
    <s v="Dec"/>
    <s v="2023"/>
    <x v="11"/>
    <d v="2023-12-31T00:00:00"/>
    <s v="Y59"/>
    <s v="E40000005"/>
    <x v="2"/>
    <s v="QXU"/>
    <s v="E54000063"/>
    <x v="17"/>
    <s v="92A"/>
    <s v="E38000264"/>
    <s v="NHS Surrey Heartlands ICB - 92A"/>
    <x v="2"/>
    <n v="1000"/>
  </r>
  <r>
    <s v="Dec"/>
    <s v="2023"/>
    <x v="11"/>
    <d v="2023-12-31T00:00:00"/>
    <s v="Y59"/>
    <s v="E40000005"/>
    <x v="2"/>
    <s v="QXU"/>
    <s v="E54000063"/>
    <x v="17"/>
    <s v="92A"/>
    <s v="E38000264"/>
    <s v="NHS Surrey Heartlands ICB - 92A"/>
    <x v="3"/>
    <n v="5930"/>
  </r>
  <r>
    <s v="Dec"/>
    <s v="2023"/>
    <x v="11"/>
    <d v="2023-12-31T00:00:00"/>
    <s v="Y59"/>
    <s v="E40000005"/>
    <x v="2"/>
    <s v="QXU"/>
    <s v="E54000063"/>
    <x v="17"/>
    <s v="92A"/>
    <s v="E38000264"/>
    <s v="NHS Surrey Heartlands ICB - 92A"/>
    <x v="4"/>
    <n v="585"/>
  </r>
  <r>
    <s v="Dec"/>
    <s v="2023"/>
    <x v="11"/>
    <d v="2023-12-31T00:00:00"/>
    <s v="Y59"/>
    <s v="E40000005"/>
    <x v="2"/>
    <s v="QXU"/>
    <s v="E54000063"/>
    <x v="17"/>
    <s v="92A"/>
    <s v="E38000264"/>
    <s v="NHS Surrey Heartlands ICB - 92A"/>
    <x v="5"/>
    <n v="2610"/>
  </r>
  <r>
    <s v="Dec"/>
    <s v="2023"/>
    <x v="11"/>
    <d v="2023-12-31T00:00:00"/>
    <s v="Y60"/>
    <s v="E40000011"/>
    <x v="3"/>
    <s v="QGH"/>
    <s v="E54000019"/>
    <x v="18"/>
    <s v="18C"/>
    <s v="E38000236"/>
    <s v="NHS Herefordshire and Worcestershire ICB - 18C"/>
    <x v="0"/>
    <s v="*"/>
  </r>
  <r>
    <s v="Dec"/>
    <s v="2023"/>
    <x v="11"/>
    <d v="2023-12-31T00:00:00"/>
    <s v="Y60"/>
    <s v="E40000011"/>
    <x v="3"/>
    <s v="QGH"/>
    <s v="E54000019"/>
    <x v="18"/>
    <s v="18C"/>
    <s v="E38000236"/>
    <s v="NHS Herefordshire and Worcestershire ICB - 18C"/>
    <x v="1"/>
    <s v="*"/>
  </r>
  <r>
    <s v="Dec"/>
    <s v="2023"/>
    <x v="11"/>
    <d v="2023-12-31T00:00:00"/>
    <s v="Y60"/>
    <s v="E40000011"/>
    <x v="3"/>
    <s v="QGH"/>
    <s v="E54000019"/>
    <x v="18"/>
    <s v="18C"/>
    <s v="E38000236"/>
    <s v="NHS Herefordshire and Worcestershire ICB - 18C"/>
    <x v="2"/>
    <n v="1110"/>
  </r>
  <r>
    <s v="Dec"/>
    <s v="2023"/>
    <x v="11"/>
    <d v="2023-12-31T00:00:00"/>
    <s v="Y60"/>
    <s v="E40000011"/>
    <x v="3"/>
    <s v="QGH"/>
    <s v="E54000019"/>
    <x v="18"/>
    <s v="18C"/>
    <s v="E38000236"/>
    <s v="NHS Herefordshire and Worcestershire ICB - 18C"/>
    <x v="3"/>
    <n v="3500"/>
  </r>
  <r>
    <s v="Dec"/>
    <s v="2023"/>
    <x v="11"/>
    <d v="2023-12-31T00:00:00"/>
    <s v="Y60"/>
    <s v="E40000011"/>
    <x v="3"/>
    <s v="QGH"/>
    <s v="E54000019"/>
    <x v="18"/>
    <s v="18C"/>
    <s v="E38000236"/>
    <s v="NHS Herefordshire and Worcestershire ICB - 18C"/>
    <x v="4"/>
    <n v="600"/>
  </r>
  <r>
    <s v="Dec"/>
    <s v="2023"/>
    <x v="11"/>
    <d v="2023-12-31T00:00:00"/>
    <s v="Y60"/>
    <s v="E40000011"/>
    <x v="3"/>
    <s v="QGH"/>
    <s v="E54000019"/>
    <x v="18"/>
    <s v="18C"/>
    <s v="E38000236"/>
    <s v="NHS Herefordshire and Worcestershire ICB - 18C"/>
    <x v="5"/>
    <n v="1795"/>
  </r>
  <r>
    <s v="Dec"/>
    <s v="2023"/>
    <x v="11"/>
    <d v="2023-12-31T00:00:00"/>
    <s v="Y60"/>
    <s v="E40000011"/>
    <x v="3"/>
    <s v="QHL"/>
    <s v="E54000055"/>
    <x v="19"/>
    <s v="15E"/>
    <s v="E38000258"/>
    <s v="NHS Birmingham and Solihull ICB - 15E"/>
    <x v="0"/>
    <s v="*"/>
  </r>
  <r>
    <s v="Dec"/>
    <s v="2023"/>
    <x v="11"/>
    <d v="2023-12-31T00:00:00"/>
    <s v="Y60"/>
    <s v="E40000011"/>
    <x v="3"/>
    <s v="QHL"/>
    <s v="E54000055"/>
    <x v="19"/>
    <s v="15E"/>
    <s v="E38000258"/>
    <s v="NHS Birmingham and Solihull ICB - 15E"/>
    <x v="1"/>
    <s v="*"/>
  </r>
  <r>
    <s v="Dec"/>
    <s v="2023"/>
    <x v="11"/>
    <d v="2023-12-31T00:00:00"/>
    <s v="Y60"/>
    <s v="E40000011"/>
    <x v="3"/>
    <s v="QHL"/>
    <s v="E54000055"/>
    <x v="19"/>
    <s v="15E"/>
    <s v="E38000258"/>
    <s v="NHS Birmingham and Solihull ICB - 15E"/>
    <x v="2"/>
    <n v="525"/>
  </r>
  <r>
    <s v="Dec"/>
    <s v="2023"/>
    <x v="11"/>
    <d v="2023-12-31T00:00:00"/>
    <s v="Y60"/>
    <s v="E40000011"/>
    <x v="3"/>
    <s v="QHL"/>
    <s v="E54000055"/>
    <x v="19"/>
    <s v="15E"/>
    <s v="E38000258"/>
    <s v="NHS Birmingham and Solihull ICB - 15E"/>
    <x v="3"/>
    <n v="4420"/>
  </r>
  <r>
    <s v="Dec"/>
    <s v="2023"/>
    <x v="11"/>
    <d v="2023-12-31T00:00:00"/>
    <s v="Y60"/>
    <s v="E40000011"/>
    <x v="3"/>
    <s v="QHL"/>
    <s v="E54000055"/>
    <x v="19"/>
    <s v="15E"/>
    <s v="E38000258"/>
    <s v="NHS Birmingham and Solihull ICB - 15E"/>
    <x v="4"/>
    <n v="1605"/>
  </r>
  <r>
    <s v="Dec"/>
    <s v="2023"/>
    <x v="11"/>
    <d v="2023-12-31T00:00:00"/>
    <s v="Y60"/>
    <s v="E40000011"/>
    <x v="3"/>
    <s v="QHL"/>
    <s v="E54000055"/>
    <x v="19"/>
    <s v="15E"/>
    <s v="E38000258"/>
    <s v="NHS Birmingham and Solihull ICB - 15E"/>
    <x v="5"/>
    <n v="2555"/>
  </r>
  <r>
    <s v="Dec"/>
    <s v="2023"/>
    <x v="11"/>
    <d v="2023-12-31T00:00:00"/>
    <s v="Y60"/>
    <s v="E40000011"/>
    <x v="3"/>
    <s v="QJ2"/>
    <s v="E54000058"/>
    <x v="20"/>
    <s v="15M"/>
    <s v="E38000261"/>
    <s v="NHS Derby and Derbyshire ICB - 15M"/>
    <x v="0"/>
    <s v="*"/>
  </r>
  <r>
    <s v="Dec"/>
    <s v="2023"/>
    <x v="11"/>
    <d v="2023-12-31T00:00:00"/>
    <s v="Y60"/>
    <s v="E40000011"/>
    <x v="3"/>
    <s v="QJ2"/>
    <s v="E54000058"/>
    <x v="20"/>
    <s v="15M"/>
    <s v="E38000261"/>
    <s v="NHS Derby and Derbyshire ICB - 15M"/>
    <x v="1"/>
    <s v="*"/>
  </r>
  <r>
    <s v="Dec"/>
    <s v="2023"/>
    <x v="11"/>
    <d v="2023-12-31T00:00:00"/>
    <s v="Y60"/>
    <s v="E40000011"/>
    <x v="3"/>
    <s v="QJ2"/>
    <s v="E54000058"/>
    <x v="20"/>
    <s v="15M"/>
    <s v="E38000261"/>
    <s v="NHS Derby and Derbyshire ICB - 15M"/>
    <x v="2"/>
    <n v="490"/>
  </r>
  <r>
    <s v="Dec"/>
    <s v="2023"/>
    <x v="11"/>
    <d v="2023-12-31T00:00:00"/>
    <s v="Y60"/>
    <s v="E40000011"/>
    <x v="3"/>
    <s v="QJ2"/>
    <s v="E54000058"/>
    <x v="20"/>
    <s v="15M"/>
    <s v="E38000261"/>
    <s v="NHS Derby and Derbyshire ICB - 15M"/>
    <x v="3"/>
    <n v="5050"/>
  </r>
  <r>
    <s v="Dec"/>
    <s v="2023"/>
    <x v="11"/>
    <d v="2023-12-31T00:00:00"/>
    <s v="Y60"/>
    <s v="E40000011"/>
    <x v="3"/>
    <s v="QJ2"/>
    <s v="E54000058"/>
    <x v="20"/>
    <s v="15M"/>
    <s v="E38000261"/>
    <s v="NHS Derby and Derbyshire ICB - 15M"/>
    <x v="4"/>
    <n v="1655"/>
  </r>
  <r>
    <s v="Dec"/>
    <s v="2023"/>
    <x v="11"/>
    <d v="2023-12-31T00:00:00"/>
    <s v="Y60"/>
    <s v="E40000011"/>
    <x v="3"/>
    <s v="QJ2"/>
    <s v="E54000058"/>
    <x v="20"/>
    <s v="15M"/>
    <s v="E38000261"/>
    <s v="NHS Derby and Derbyshire ICB - 15M"/>
    <x v="5"/>
    <n v="3360"/>
  </r>
  <r>
    <s v="Dec"/>
    <s v="2023"/>
    <x v="11"/>
    <d v="2023-12-31T00:00:00"/>
    <s v="Y60"/>
    <s v="E40000011"/>
    <x v="3"/>
    <s v="QJM"/>
    <s v="E54000013"/>
    <x v="21"/>
    <s v="71E"/>
    <s v="E38000238"/>
    <s v="NHS Lincolnshire ICB - 71E"/>
    <x v="0"/>
    <s v="*"/>
  </r>
  <r>
    <s v="Dec"/>
    <s v="2023"/>
    <x v="11"/>
    <d v="2023-12-31T00:00:00"/>
    <s v="Y60"/>
    <s v="E40000011"/>
    <x v="3"/>
    <s v="QJM"/>
    <s v="E54000013"/>
    <x v="21"/>
    <s v="71E"/>
    <s v="E38000238"/>
    <s v="NHS Lincolnshire ICB - 71E"/>
    <x v="1"/>
    <s v="*"/>
  </r>
  <r>
    <s v="Dec"/>
    <s v="2023"/>
    <x v="11"/>
    <d v="2023-12-31T00:00:00"/>
    <s v="Y60"/>
    <s v="E40000011"/>
    <x v="3"/>
    <s v="QJM"/>
    <s v="E54000013"/>
    <x v="21"/>
    <s v="71E"/>
    <s v="E38000238"/>
    <s v="NHS Lincolnshire ICB - 71E"/>
    <x v="2"/>
    <n v="145"/>
  </r>
  <r>
    <s v="Dec"/>
    <s v="2023"/>
    <x v="11"/>
    <d v="2023-12-31T00:00:00"/>
    <s v="Y60"/>
    <s v="E40000011"/>
    <x v="3"/>
    <s v="QJM"/>
    <s v="E54000013"/>
    <x v="21"/>
    <s v="71E"/>
    <s v="E38000238"/>
    <s v="NHS Lincolnshire ICB - 71E"/>
    <x v="3"/>
    <n v="3515"/>
  </r>
  <r>
    <s v="Dec"/>
    <s v="2023"/>
    <x v="11"/>
    <d v="2023-12-31T00:00:00"/>
    <s v="Y60"/>
    <s v="E40000011"/>
    <x v="3"/>
    <s v="QJM"/>
    <s v="E54000013"/>
    <x v="21"/>
    <s v="71E"/>
    <s v="E38000238"/>
    <s v="NHS Lincolnshire ICB - 71E"/>
    <x v="4"/>
    <n v="1570"/>
  </r>
  <r>
    <s v="Dec"/>
    <s v="2023"/>
    <x v="11"/>
    <d v="2023-12-31T00:00:00"/>
    <s v="Y60"/>
    <s v="E40000011"/>
    <x v="3"/>
    <s v="QJM"/>
    <s v="E54000013"/>
    <x v="21"/>
    <s v="71E"/>
    <s v="E38000238"/>
    <s v="NHS Lincolnshire ICB - 71E"/>
    <x v="5"/>
    <n v="3180"/>
  </r>
  <r>
    <s v="Dec"/>
    <s v="2023"/>
    <x v="11"/>
    <d v="2023-12-31T00:00:00"/>
    <s v="Y60"/>
    <s v="E40000011"/>
    <x v="3"/>
    <s v="QK1"/>
    <s v="E54000015"/>
    <x v="22"/>
    <s v="03W"/>
    <s v="E38000051"/>
    <s v="NHS Leicester, Leicestershire and Rutland ICB - 03W"/>
    <x v="0"/>
    <s v="*"/>
  </r>
  <r>
    <s v="Dec"/>
    <s v="2023"/>
    <x v="11"/>
    <d v="2023-12-31T00:00:00"/>
    <s v="Y60"/>
    <s v="E40000011"/>
    <x v="3"/>
    <s v="QK1"/>
    <s v="E54000015"/>
    <x v="22"/>
    <s v="03W"/>
    <s v="E38000051"/>
    <s v="NHS Leicester, Leicestershire and Rutland ICB - 03W"/>
    <x v="1"/>
    <s v="*"/>
  </r>
  <r>
    <s v="Dec"/>
    <s v="2023"/>
    <x v="11"/>
    <d v="2023-12-31T00:00:00"/>
    <s v="Y60"/>
    <s v="E40000011"/>
    <x v="3"/>
    <s v="QK1"/>
    <s v="E54000015"/>
    <x v="22"/>
    <s v="03W"/>
    <s v="E38000051"/>
    <s v="NHS Leicester, Leicestershire and Rutland ICB - 03W"/>
    <x v="2"/>
    <n v="100"/>
  </r>
  <r>
    <s v="Dec"/>
    <s v="2023"/>
    <x v="11"/>
    <d v="2023-12-31T00:00:00"/>
    <s v="Y60"/>
    <s v="E40000011"/>
    <x v="3"/>
    <s v="QK1"/>
    <s v="E54000015"/>
    <x v="22"/>
    <s v="03W"/>
    <s v="E38000051"/>
    <s v="NHS Leicester, Leicestershire and Rutland ICB - 03W"/>
    <x v="3"/>
    <n v="1660"/>
  </r>
  <r>
    <s v="Dec"/>
    <s v="2023"/>
    <x v="11"/>
    <d v="2023-12-31T00:00:00"/>
    <s v="Y60"/>
    <s v="E40000011"/>
    <x v="3"/>
    <s v="QK1"/>
    <s v="E54000015"/>
    <x v="22"/>
    <s v="03W"/>
    <s v="E38000051"/>
    <s v="NHS Leicester, Leicestershire and Rutland ICB - 03W"/>
    <x v="4"/>
    <n v="605"/>
  </r>
  <r>
    <s v="Dec"/>
    <s v="2023"/>
    <x v="11"/>
    <d v="2023-12-31T00:00:00"/>
    <s v="Y60"/>
    <s v="E40000011"/>
    <x v="3"/>
    <s v="QK1"/>
    <s v="E54000015"/>
    <x v="22"/>
    <s v="03W"/>
    <s v="E38000051"/>
    <s v="NHS Leicester, Leicestershire and Rutland ICB - 03W"/>
    <x v="5"/>
    <n v="1025"/>
  </r>
  <r>
    <s v="Dec"/>
    <s v="2023"/>
    <x v="11"/>
    <d v="2023-12-31T00:00:00"/>
    <s v="Y60"/>
    <s v="E40000011"/>
    <x v="3"/>
    <s v="QK1"/>
    <s v="E54000015"/>
    <x v="22"/>
    <s v="04C"/>
    <s v="E38000097"/>
    <s v="NHS Leicester, Leicestershire and Rutland ICB - 04C"/>
    <x v="0"/>
    <s v="*"/>
  </r>
  <r>
    <s v="Dec"/>
    <s v="2023"/>
    <x v="11"/>
    <d v="2023-12-31T00:00:00"/>
    <s v="Y60"/>
    <s v="E40000011"/>
    <x v="3"/>
    <s v="QK1"/>
    <s v="E54000015"/>
    <x v="22"/>
    <s v="04C"/>
    <s v="E38000097"/>
    <s v="NHS Leicester, Leicestershire and Rutland ICB - 04C"/>
    <x v="1"/>
    <s v="*"/>
  </r>
  <r>
    <s v="Dec"/>
    <s v="2023"/>
    <x v="11"/>
    <d v="2023-12-31T00:00:00"/>
    <s v="Y60"/>
    <s v="E40000011"/>
    <x v="3"/>
    <s v="QK1"/>
    <s v="E54000015"/>
    <x v="22"/>
    <s v="04C"/>
    <s v="E38000097"/>
    <s v="NHS Leicester, Leicestershire and Rutland ICB - 04C"/>
    <x v="2"/>
    <n v="40"/>
  </r>
  <r>
    <s v="Dec"/>
    <s v="2023"/>
    <x v="11"/>
    <d v="2023-12-31T00:00:00"/>
    <s v="Y60"/>
    <s v="E40000011"/>
    <x v="3"/>
    <s v="QK1"/>
    <s v="E54000015"/>
    <x v="22"/>
    <s v="04C"/>
    <s v="E38000097"/>
    <s v="NHS Leicester, Leicestershire and Rutland ICB - 04C"/>
    <x v="3"/>
    <n v="890"/>
  </r>
  <r>
    <s v="Dec"/>
    <s v="2023"/>
    <x v="11"/>
    <d v="2023-12-31T00:00:00"/>
    <s v="Y60"/>
    <s v="E40000011"/>
    <x v="3"/>
    <s v="QK1"/>
    <s v="E54000015"/>
    <x v="22"/>
    <s v="04C"/>
    <s v="E38000097"/>
    <s v="NHS Leicester, Leicestershire and Rutland ICB - 04C"/>
    <x v="4"/>
    <n v="665"/>
  </r>
  <r>
    <s v="Dec"/>
    <s v="2023"/>
    <x v="11"/>
    <d v="2023-12-31T00:00:00"/>
    <s v="Y60"/>
    <s v="E40000011"/>
    <x v="3"/>
    <s v="QK1"/>
    <s v="E54000015"/>
    <x v="22"/>
    <s v="04C"/>
    <s v="E38000097"/>
    <s v="NHS Leicester, Leicestershire and Rutland ICB - 04C"/>
    <x v="5"/>
    <n v="870"/>
  </r>
  <r>
    <s v="Dec"/>
    <s v="2023"/>
    <x v="11"/>
    <d v="2023-12-31T00:00:00"/>
    <s v="Y60"/>
    <s v="E40000011"/>
    <x v="3"/>
    <s v="QK1"/>
    <s v="E54000015"/>
    <x v="22"/>
    <s v="04V"/>
    <s v="E38000201"/>
    <s v="NHS Leicester, Leicestershire and Rutland ICB - 04V"/>
    <x v="0"/>
    <s v="*"/>
  </r>
  <r>
    <s v="Dec"/>
    <s v="2023"/>
    <x v="11"/>
    <d v="2023-12-31T00:00:00"/>
    <s v="Y60"/>
    <s v="E40000011"/>
    <x v="3"/>
    <s v="QK1"/>
    <s v="E54000015"/>
    <x v="22"/>
    <s v="04V"/>
    <s v="E38000201"/>
    <s v="NHS Leicester, Leicestershire and Rutland ICB - 04V"/>
    <x v="1"/>
    <s v="*"/>
  </r>
  <r>
    <s v="Dec"/>
    <s v="2023"/>
    <x v="11"/>
    <d v="2023-12-31T00:00:00"/>
    <s v="Y60"/>
    <s v="E40000011"/>
    <x v="3"/>
    <s v="QK1"/>
    <s v="E54000015"/>
    <x v="22"/>
    <s v="04V"/>
    <s v="E38000201"/>
    <s v="NHS Leicester, Leicestershire and Rutland ICB - 04V"/>
    <x v="2"/>
    <n v="90"/>
  </r>
  <r>
    <s v="Dec"/>
    <s v="2023"/>
    <x v="11"/>
    <d v="2023-12-31T00:00:00"/>
    <s v="Y60"/>
    <s v="E40000011"/>
    <x v="3"/>
    <s v="QK1"/>
    <s v="E54000015"/>
    <x v="22"/>
    <s v="04V"/>
    <s v="E38000201"/>
    <s v="NHS Leicester, Leicestershire and Rutland ICB - 04V"/>
    <x v="3"/>
    <n v="1705"/>
  </r>
  <r>
    <s v="Dec"/>
    <s v="2023"/>
    <x v="11"/>
    <d v="2023-12-31T00:00:00"/>
    <s v="Y60"/>
    <s v="E40000011"/>
    <x v="3"/>
    <s v="QK1"/>
    <s v="E54000015"/>
    <x v="22"/>
    <s v="04V"/>
    <s v="E38000201"/>
    <s v="NHS Leicester, Leicestershire and Rutland ICB - 04V"/>
    <x v="4"/>
    <n v="560"/>
  </r>
  <r>
    <s v="Dec"/>
    <s v="2023"/>
    <x v="11"/>
    <d v="2023-12-31T00:00:00"/>
    <s v="Y60"/>
    <s v="E40000011"/>
    <x v="3"/>
    <s v="QK1"/>
    <s v="E54000015"/>
    <x v="22"/>
    <s v="04V"/>
    <s v="E38000201"/>
    <s v="NHS Leicester, Leicestershire and Rutland ICB - 04V"/>
    <x v="5"/>
    <n v="1115"/>
  </r>
  <r>
    <s v="Dec"/>
    <s v="2023"/>
    <x v="11"/>
    <d v="2023-12-31T00:00:00"/>
    <s v="Y60"/>
    <s v="E40000011"/>
    <x v="3"/>
    <s v="QNC"/>
    <s v="E54000010"/>
    <x v="23"/>
    <s v="04Y"/>
    <s v="E38000028"/>
    <s v="NHS Staffordshire and Stoke-on-Trent ICB - 04Y"/>
    <x v="0"/>
    <s v="*"/>
  </r>
  <r>
    <s v="Dec"/>
    <s v="2023"/>
    <x v="11"/>
    <d v="2023-12-31T00:00:00"/>
    <s v="Y60"/>
    <s v="E40000011"/>
    <x v="3"/>
    <s v="QNC"/>
    <s v="E54000010"/>
    <x v="23"/>
    <s v="04Y"/>
    <s v="E38000028"/>
    <s v="NHS Staffordshire and Stoke-on-Trent ICB - 04Y"/>
    <x v="1"/>
    <s v="*"/>
  </r>
  <r>
    <s v="Dec"/>
    <s v="2023"/>
    <x v="11"/>
    <d v="2023-12-31T00:00:00"/>
    <s v="Y60"/>
    <s v="E40000011"/>
    <x v="3"/>
    <s v="QNC"/>
    <s v="E54000010"/>
    <x v="23"/>
    <s v="04Y"/>
    <s v="E38000028"/>
    <s v="NHS Staffordshire and Stoke-on-Trent ICB - 04Y"/>
    <x v="2"/>
    <n v="135"/>
  </r>
  <r>
    <s v="Dec"/>
    <s v="2023"/>
    <x v="11"/>
    <d v="2023-12-31T00:00:00"/>
    <s v="Y60"/>
    <s v="E40000011"/>
    <x v="3"/>
    <s v="QNC"/>
    <s v="E54000010"/>
    <x v="23"/>
    <s v="04Y"/>
    <s v="E38000028"/>
    <s v="NHS Staffordshire and Stoke-on-Trent ICB - 04Y"/>
    <x v="3"/>
    <n v="690"/>
  </r>
  <r>
    <s v="Dec"/>
    <s v="2023"/>
    <x v="11"/>
    <d v="2023-12-31T00:00:00"/>
    <s v="Y60"/>
    <s v="E40000011"/>
    <x v="3"/>
    <s v="QNC"/>
    <s v="E54000010"/>
    <x v="23"/>
    <s v="04Y"/>
    <s v="E38000028"/>
    <s v="NHS Staffordshire and Stoke-on-Trent ICB - 04Y"/>
    <x v="4"/>
    <n v="70"/>
  </r>
  <r>
    <s v="Dec"/>
    <s v="2023"/>
    <x v="11"/>
    <d v="2023-12-31T00:00:00"/>
    <s v="Y60"/>
    <s v="E40000011"/>
    <x v="3"/>
    <s v="QNC"/>
    <s v="E54000010"/>
    <x v="23"/>
    <s v="04Y"/>
    <s v="E38000028"/>
    <s v="NHS Staffordshire and Stoke-on-Trent ICB - 04Y"/>
    <x v="5"/>
    <n v="515"/>
  </r>
  <r>
    <s v="Dec"/>
    <s v="2023"/>
    <x v="11"/>
    <d v="2023-12-31T00:00:00"/>
    <s v="Y60"/>
    <s v="E40000011"/>
    <x v="3"/>
    <s v="QNC"/>
    <s v="E54000010"/>
    <x v="23"/>
    <s v="05D"/>
    <s v="E38000053"/>
    <s v="NHS Staffordshire and Stoke-on-Trent ICB - 05D"/>
    <x v="0"/>
    <s v="*"/>
  </r>
  <r>
    <s v="Dec"/>
    <s v="2023"/>
    <x v="11"/>
    <d v="2023-12-31T00:00:00"/>
    <s v="Y60"/>
    <s v="E40000011"/>
    <x v="3"/>
    <s v="QNC"/>
    <s v="E54000010"/>
    <x v="23"/>
    <s v="05D"/>
    <s v="E38000053"/>
    <s v="NHS Staffordshire and Stoke-on-Trent ICB - 05D"/>
    <x v="1"/>
    <s v="*"/>
  </r>
  <r>
    <s v="Dec"/>
    <s v="2023"/>
    <x v="11"/>
    <d v="2023-12-31T00:00:00"/>
    <s v="Y60"/>
    <s v="E40000011"/>
    <x v="3"/>
    <s v="QNC"/>
    <s v="E54000010"/>
    <x v="23"/>
    <s v="05D"/>
    <s v="E38000053"/>
    <s v="NHS Staffordshire and Stoke-on-Trent ICB - 05D"/>
    <x v="2"/>
    <n v="70"/>
  </r>
  <r>
    <s v="Dec"/>
    <s v="2023"/>
    <x v="11"/>
    <d v="2023-12-31T00:00:00"/>
    <s v="Y60"/>
    <s v="E40000011"/>
    <x v="3"/>
    <s v="QNC"/>
    <s v="E54000010"/>
    <x v="23"/>
    <s v="05D"/>
    <s v="E38000053"/>
    <s v="NHS Staffordshire and Stoke-on-Trent ICB - 05D"/>
    <x v="3"/>
    <n v="645"/>
  </r>
  <r>
    <s v="Dec"/>
    <s v="2023"/>
    <x v="11"/>
    <d v="2023-12-31T00:00:00"/>
    <s v="Y60"/>
    <s v="E40000011"/>
    <x v="3"/>
    <s v="QNC"/>
    <s v="E54000010"/>
    <x v="23"/>
    <s v="05D"/>
    <s v="E38000053"/>
    <s v="NHS Staffordshire and Stoke-on-Trent ICB - 05D"/>
    <x v="4"/>
    <n v="35"/>
  </r>
  <r>
    <s v="Dec"/>
    <s v="2023"/>
    <x v="11"/>
    <d v="2023-12-31T00:00:00"/>
    <s v="Y60"/>
    <s v="E40000011"/>
    <x v="3"/>
    <s v="QNC"/>
    <s v="E54000010"/>
    <x v="23"/>
    <s v="05D"/>
    <s v="E38000053"/>
    <s v="NHS Staffordshire and Stoke-on-Trent ICB - 05D"/>
    <x v="5"/>
    <n v="460"/>
  </r>
  <r>
    <s v="Dec"/>
    <s v="2023"/>
    <x v="11"/>
    <d v="2023-12-31T00:00:00"/>
    <s v="Y60"/>
    <s v="E40000011"/>
    <x v="3"/>
    <s v="QNC"/>
    <s v="E54000010"/>
    <x v="23"/>
    <s v="05G"/>
    <s v="E38000126"/>
    <s v="NHS Staffordshire and Stoke-on-Trent ICB - 05G"/>
    <x v="0"/>
    <s v="*"/>
  </r>
  <r>
    <s v="Dec"/>
    <s v="2023"/>
    <x v="11"/>
    <d v="2023-12-31T00:00:00"/>
    <s v="Y60"/>
    <s v="E40000011"/>
    <x v="3"/>
    <s v="QNC"/>
    <s v="E54000010"/>
    <x v="23"/>
    <s v="05G"/>
    <s v="E38000126"/>
    <s v="NHS Staffordshire and Stoke-on-Trent ICB - 05G"/>
    <x v="1"/>
    <s v="*"/>
  </r>
  <r>
    <s v="Dec"/>
    <s v="2023"/>
    <x v="11"/>
    <d v="2023-12-31T00:00:00"/>
    <s v="Y60"/>
    <s v="E40000011"/>
    <x v="3"/>
    <s v="QNC"/>
    <s v="E54000010"/>
    <x v="23"/>
    <s v="05G"/>
    <s v="E38000126"/>
    <s v="NHS Staffordshire and Stoke-on-Trent ICB - 05G"/>
    <x v="2"/>
    <n v="325"/>
  </r>
  <r>
    <s v="Dec"/>
    <s v="2023"/>
    <x v="11"/>
    <d v="2023-12-31T00:00:00"/>
    <s v="Y60"/>
    <s v="E40000011"/>
    <x v="3"/>
    <s v="QNC"/>
    <s v="E54000010"/>
    <x v="23"/>
    <s v="05G"/>
    <s v="E38000126"/>
    <s v="NHS Staffordshire and Stoke-on-Trent ICB - 05G"/>
    <x v="3"/>
    <n v="670"/>
  </r>
  <r>
    <s v="Dec"/>
    <s v="2023"/>
    <x v="11"/>
    <d v="2023-12-31T00:00:00"/>
    <s v="Y60"/>
    <s v="E40000011"/>
    <x v="3"/>
    <s v="QNC"/>
    <s v="E54000010"/>
    <x v="23"/>
    <s v="05G"/>
    <s v="E38000126"/>
    <s v="NHS Staffordshire and Stoke-on-Trent ICB - 05G"/>
    <x v="4"/>
    <n v="895"/>
  </r>
  <r>
    <s v="Dec"/>
    <s v="2023"/>
    <x v="11"/>
    <d v="2023-12-31T00:00:00"/>
    <s v="Y60"/>
    <s v="E40000011"/>
    <x v="3"/>
    <s v="QNC"/>
    <s v="E54000010"/>
    <x v="23"/>
    <s v="05G"/>
    <s v="E38000126"/>
    <s v="NHS Staffordshire and Stoke-on-Trent ICB - 05G"/>
    <x v="5"/>
    <n v="735"/>
  </r>
  <r>
    <s v="Dec"/>
    <s v="2023"/>
    <x v="11"/>
    <d v="2023-12-31T00:00:00"/>
    <s v="Y60"/>
    <s v="E40000011"/>
    <x v="3"/>
    <s v="QNC"/>
    <s v="E54000010"/>
    <x v="23"/>
    <s v="05Q"/>
    <s v="E38000153"/>
    <s v="NHS Staffordshire and Stoke-on-Trent ICB - 05Q"/>
    <x v="0"/>
    <s v="*"/>
  </r>
  <r>
    <s v="Dec"/>
    <s v="2023"/>
    <x v="11"/>
    <d v="2023-12-31T00:00:00"/>
    <s v="Y60"/>
    <s v="E40000011"/>
    <x v="3"/>
    <s v="QNC"/>
    <s v="E54000010"/>
    <x v="23"/>
    <s v="05Q"/>
    <s v="E38000153"/>
    <s v="NHS Staffordshire and Stoke-on-Trent ICB - 05Q"/>
    <x v="1"/>
    <s v="*"/>
  </r>
  <r>
    <s v="Dec"/>
    <s v="2023"/>
    <x v="11"/>
    <d v="2023-12-31T00:00:00"/>
    <s v="Y60"/>
    <s v="E40000011"/>
    <x v="3"/>
    <s v="QNC"/>
    <s v="E54000010"/>
    <x v="23"/>
    <s v="05Q"/>
    <s v="E38000153"/>
    <s v="NHS Staffordshire and Stoke-on-Trent ICB - 05Q"/>
    <x v="2"/>
    <n v="105"/>
  </r>
  <r>
    <s v="Dec"/>
    <s v="2023"/>
    <x v="11"/>
    <d v="2023-12-31T00:00:00"/>
    <s v="Y60"/>
    <s v="E40000011"/>
    <x v="3"/>
    <s v="QNC"/>
    <s v="E54000010"/>
    <x v="23"/>
    <s v="05Q"/>
    <s v="E38000153"/>
    <s v="NHS Staffordshire and Stoke-on-Trent ICB - 05Q"/>
    <x v="3"/>
    <n v="1275"/>
  </r>
  <r>
    <s v="Dec"/>
    <s v="2023"/>
    <x v="11"/>
    <d v="2023-12-31T00:00:00"/>
    <s v="Y60"/>
    <s v="E40000011"/>
    <x v="3"/>
    <s v="QNC"/>
    <s v="E54000010"/>
    <x v="23"/>
    <s v="05Q"/>
    <s v="E38000153"/>
    <s v="NHS Staffordshire and Stoke-on-Trent ICB - 05Q"/>
    <x v="4"/>
    <n v="170"/>
  </r>
  <r>
    <s v="Dec"/>
    <s v="2023"/>
    <x v="11"/>
    <d v="2023-12-31T00:00:00"/>
    <s v="Y60"/>
    <s v="E40000011"/>
    <x v="3"/>
    <s v="QNC"/>
    <s v="E54000010"/>
    <x v="23"/>
    <s v="05Q"/>
    <s v="E38000153"/>
    <s v="NHS Staffordshire and Stoke-on-Trent ICB - 05Q"/>
    <x v="5"/>
    <n v="615"/>
  </r>
  <r>
    <s v="Dec"/>
    <s v="2023"/>
    <x v="11"/>
    <d v="2023-12-31T00:00:00"/>
    <s v="Y60"/>
    <s v="E40000011"/>
    <x v="3"/>
    <s v="QNC"/>
    <s v="E54000010"/>
    <x v="23"/>
    <s v="05V"/>
    <s v="E38000173"/>
    <s v="NHS Staffordshire and Stoke-on-Trent ICB - 05V"/>
    <x v="0"/>
    <s v="*"/>
  </r>
  <r>
    <s v="Dec"/>
    <s v="2023"/>
    <x v="11"/>
    <d v="2023-12-31T00:00:00"/>
    <s v="Y60"/>
    <s v="E40000011"/>
    <x v="3"/>
    <s v="QNC"/>
    <s v="E54000010"/>
    <x v="23"/>
    <s v="05V"/>
    <s v="E38000173"/>
    <s v="NHS Staffordshire and Stoke-on-Trent ICB - 05V"/>
    <x v="1"/>
    <s v="*"/>
  </r>
  <r>
    <s v="Dec"/>
    <s v="2023"/>
    <x v="11"/>
    <d v="2023-12-31T00:00:00"/>
    <s v="Y60"/>
    <s v="E40000011"/>
    <x v="3"/>
    <s v="QNC"/>
    <s v="E54000010"/>
    <x v="23"/>
    <s v="05V"/>
    <s v="E38000173"/>
    <s v="NHS Staffordshire and Stoke-on-Trent ICB - 05V"/>
    <x v="2"/>
    <n v="105"/>
  </r>
  <r>
    <s v="Dec"/>
    <s v="2023"/>
    <x v="11"/>
    <d v="2023-12-31T00:00:00"/>
    <s v="Y60"/>
    <s v="E40000011"/>
    <x v="3"/>
    <s v="QNC"/>
    <s v="E54000010"/>
    <x v="23"/>
    <s v="05V"/>
    <s v="E38000173"/>
    <s v="NHS Staffordshire and Stoke-on-Trent ICB - 05V"/>
    <x v="3"/>
    <n v="815"/>
  </r>
  <r>
    <s v="Dec"/>
    <s v="2023"/>
    <x v="11"/>
    <d v="2023-12-31T00:00:00"/>
    <s v="Y60"/>
    <s v="E40000011"/>
    <x v="3"/>
    <s v="QNC"/>
    <s v="E54000010"/>
    <x v="23"/>
    <s v="05V"/>
    <s v="E38000173"/>
    <s v="NHS Staffordshire and Stoke-on-Trent ICB - 05V"/>
    <x v="4"/>
    <n v="120"/>
  </r>
  <r>
    <s v="Dec"/>
    <s v="2023"/>
    <x v="11"/>
    <d v="2023-12-31T00:00:00"/>
    <s v="Y60"/>
    <s v="E40000011"/>
    <x v="3"/>
    <s v="QNC"/>
    <s v="E54000010"/>
    <x v="23"/>
    <s v="05V"/>
    <s v="E38000173"/>
    <s v="NHS Staffordshire and Stoke-on-Trent ICB - 05V"/>
    <x v="5"/>
    <n v="405"/>
  </r>
  <r>
    <s v="Dec"/>
    <s v="2023"/>
    <x v="11"/>
    <d v="2023-12-31T00:00:00"/>
    <s v="Y60"/>
    <s v="E40000011"/>
    <x v="3"/>
    <s v="QNC"/>
    <s v="E54000010"/>
    <x v="23"/>
    <s v="05W"/>
    <s v="E38000175"/>
    <s v="NHS Staffordshire and Stoke-on-Trent ICB - 05W"/>
    <x v="0"/>
    <s v="*"/>
  </r>
  <r>
    <s v="Dec"/>
    <s v="2023"/>
    <x v="11"/>
    <d v="2023-12-31T00:00:00"/>
    <s v="Y60"/>
    <s v="E40000011"/>
    <x v="3"/>
    <s v="QNC"/>
    <s v="E54000010"/>
    <x v="23"/>
    <s v="05W"/>
    <s v="E38000175"/>
    <s v="NHS Staffordshire and Stoke-on-Trent ICB - 05W"/>
    <x v="1"/>
    <s v="*"/>
  </r>
  <r>
    <s v="Dec"/>
    <s v="2023"/>
    <x v="11"/>
    <d v="2023-12-31T00:00:00"/>
    <s v="Y60"/>
    <s v="E40000011"/>
    <x v="3"/>
    <s v="QNC"/>
    <s v="E54000010"/>
    <x v="23"/>
    <s v="05W"/>
    <s v="E38000175"/>
    <s v="NHS Staffordshire and Stoke-on-Trent ICB - 05W"/>
    <x v="2"/>
    <n v="125"/>
  </r>
  <r>
    <s v="Dec"/>
    <s v="2023"/>
    <x v="11"/>
    <d v="2023-12-31T00:00:00"/>
    <s v="Y60"/>
    <s v="E40000011"/>
    <x v="3"/>
    <s v="QNC"/>
    <s v="E54000010"/>
    <x v="23"/>
    <s v="05W"/>
    <s v="E38000175"/>
    <s v="NHS Staffordshire and Stoke-on-Trent ICB - 05W"/>
    <x v="3"/>
    <n v="805"/>
  </r>
  <r>
    <s v="Dec"/>
    <s v="2023"/>
    <x v="11"/>
    <d v="2023-12-31T00:00:00"/>
    <s v="Y60"/>
    <s v="E40000011"/>
    <x v="3"/>
    <s v="QNC"/>
    <s v="E54000010"/>
    <x v="23"/>
    <s v="05W"/>
    <s v="E38000175"/>
    <s v="NHS Staffordshire and Stoke-on-Trent ICB - 05W"/>
    <x v="4"/>
    <n v="1220"/>
  </r>
  <r>
    <s v="Dec"/>
    <s v="2023"/>
    <x v="11"/>
    <d v="2023-12-31T00:00:00"/>
    <s v="Y60"/>
    <s v="E40000011"/>
    <x v="3"/>
    <s v="QNC"/>
    <s v="E54000010"/>
    <x v="23"/>
    <s v="05W"/>
    <s v="E38000175"/>
    <s v="NHS Staffordshire and Stoke-on-Trent ICB - 05W"/>
    <x v="5"/>
    <n v="860"/>
  </r>
  <r>
    <s v="Dec"/>
    <s v="2023"/>
    <x v="11"/>
    <d v="2023-12-31T00:00:00"/>
    <s v="Y60"/>
    <s v="E40000011"/>
    <x v="3"/>
    <s v="QOC"/>
    <s v="E54000011"/>
    <x v="24"/>
    <s v="M2L0M"/>
    <s v="E38000257"/>
    <s v="NHS Shropshire, Telford and Wrekin ICB - M2L0M"/>
    <x v="0"/>
    <s v="*"/>
  </r>
  <r>
    <s v="Dec"/>
    <s v="2023"/>
    <x v="11"/>
    <d v="2023-12-31T00:00:00"/>
    <s v="Y60"/>
    <s v="E40000011"/>
    <x v="3"/>
    <s v="QOC"/>
    <s v="E54000011"/>
    <x v="24"/>
    <s v="M2L0M"/>
    <s v="E38000257"/>
    <s v="NHS Shropshire, Telford and Wrekin ICB - M2L0M"/>
    <x v="1"/>
    <s v="*"/>
  </r>
  <r>
    <s v="Dec"/>
    <s v="2023"/>
    <x v="11"/>
    <d v="2023-12-31T00:00:00"/>
    <s v="Y60"/>
    <s v="E40000011"/>
    <x v="3"/>
    <s v="QOC"/>
    <s v="E54000011"/>
    <x v="24"/>
    <s v="M2L0M"/>
    <s v="E38000257"/>
    <s v="NHS Shropshire, Telford and Wrekin ICB - M2L0M"/>
    <x v="2"/>
    <n v="705"/>
  </r>
  <r>
    <s v="Dec"/>
    <s v="2023"/>
    <x v="11"/>
    <d v="2023-12-31T00:00:00"/>
    <s v="Y60"/>
    <s v="E40000011"/>
    <x v="3"/>
    <s v="QOC"/>
    <s v="E54000011"/>
    <x v="24"/>
    <s v="M2L0M"/>
    <s v="E38000257"/>
    <s v="NHS Shropshire, Telford and Wrekin ICB - M2L0M"/>
    <x v="3"/>
    <n v="2710"/>
  </r>
  <r>
    <s v="Dec"/>
    <s v="2023"/>
    <x v="11"/>
    <d v="2023-12-31T00:00:00"/>
    <s v="Y60"/>
    <s v="E40000011"/>
    <x v="3"/>
    <s v="QOC"/>
    <s v="E54000011"/>
    <x v="24"/>
    <s v="M2L0M"/>
    <s v="E38000257"/>
    <s v="NHS Shropshire, Telford and Wrekin ICB - M2L0M"/>
    <x v="4"/>
    <n v="250"/>
  </r>
  <r>
    <s v="Dec"/>
    <s v="2023"/>
    <x v="11"/>
    <d v="2023-12-31T00:00:00"/>
    <s v="Y60"/>
    <s v="E40000011"/>
    <x v="3"/>
    <s v="QOC"/>
    <s v="E54000011"/>
    <x v="24"/>
    <s v="M2L0M"/>
    <s v="E38000257"/>
    <s v="NHS Shropshire, Telford and Wrekin ICB - M2L0M"/>
    <x v="5"/>
    <n v="1170"/>
  </r>
  <r>
    <s v="Dec"/>
    <s v="2023"/>
    <x v="11"/>
    <d v="2023-12-31T00:00:00"/>
    <s v="Y60"/>
    <s v="E40000011"/>
    <x v="3"/>
    <s v="QPM"/>
    <s v="E54000059"/>
    <x v="25"/>
    <s v="78H"/>
    <s v="E38000262"/>
    <s v="NHS Northamptonshire ICB - 78H"/>
    <x v="0"/>
    <s v="*"/>
  </r>
  <r>
    <s v="Dec"/>
    <s v="2023"/>
    <x v="11"/>
    <d v="2023-12-31T00:00:00"/>
    <s v="Y60"/>
    <s v="E40000011"/>
    <x v="3"/>
    <s v="QPM"/>
    <s v="E54000059"/>
    <x v="25"/>
    <s v="78H"/>
    <s v="E38000262"/>
    <s v="NHS Northamptonshire ICB - 78H"/>
    <x v="1"/>
    <s v="*"/>
  </r>
  <r>
    <s v="Dec"/>
    <s v="2023"/>
    <x v="11"/>
    <d v="2023-12-31T00:00:00"/>
    <s v="Y60"/>
    <s v="E40000011"/>
    <x v="3"/>
    <s v="QPM"/>
    <s v="E54000059"/>
    <x v="25"/>
    <s v="78H"/>
    <s v="E38000262"/>
    <s v="NHS Northamptonshire ICB - 78H"/>
    <x v="2"/>
    <n v="275"/>
  </r>
  <r>
    <s v="Dec"/>
    <s v="2023"/>
    <x v="11"/>
    <d v="2023-12-31T00:00:00"/>
    <s v="Y60"/>
    <s v="E40000011"/>
    <x v="3"/>
    <s v="QPM"/>
    <s v="E54000059"/>
    <x v="25"/>
    <s v="78H"/>
    <s v="E38000262"/>
    <s v="NHS Northamptonshire ICB - 78H"/>
    <x v="3"/>
    <n v="2275"/>
  </r>
  <r>
    <s v="Dec"/>
    <s v="2023"/>
    <x v="11"/>
    <d v="2023-12-31T00:00:00"/>
    <s v="Y60"/>
    <s v="E40000011"/>
    <x v="3"/>
    <s v="QPM"/>
    <s v="E54000059"/>
    <x v="25"/>
    <s v="78H"/>
    <s v="E38000262"/>
    <s v="NHS Northamptonshire ICB - 78H"/>
    <x v="4"/>
    <n v="1505"/>
  </r>
  <r>
    <s v="Dec"/>
    <s v="2023"/>
    <x v="11"/>
    <d v="2023-12-31T00:00:00"/>
    <s v="Y60"/>
    <s v="E40000011"/>
    <x v="3"/>
    <s v="QPM"/>
    <s v="E54000059"/>
    <x v="25"/>
    <s v="78H"/>
    <s v="E38000262"/>
    <s v="NHS Northamptonshire ICB - 78H"/>
    <x v="5"/>
    <n v="1895"/>
  </r>
  <r>
    <s v="Dec"/>
    <s v="2023"/>
    <x v="11"/>
    <d v="2023-12-31T00:00:00"/>
    <s v="Y60"/>
    <s v="E40000011"/>
    <x v="3"/>
    <s v="QT1"/>
    <s v="E54000060"/>
    <x v="26"/>
    <s v="02Q"/>
    <s v="E38000008"/>
    <s v="NHS Nottingham and Nottinghamshire ICB - 02Q"/>
    <x v="0"/>
    <s v="*"/>
  </r>
  <r>
    <s v="Dec"/>
    <s v="2023"/>
    <x v="11"/>
    <d v="2023-12-31T00:00:00"/>
    <s v="Y60"/>
    <s v="E40000011"/>
    <x v="3"/>
    <s v="QT1"/>
    <s v="E54000060"/>
    <x v="26"/>
    <s v="02Q"/>
    <s v="E38000008"/>
    <s v="NHS Nottingham and Nottinghamshire ICB - 02Q"/>
    <x v="1"/>
    <s v="*"/>
  </r>
  <r>
    <s v="Dec"/>
    <s v="2023"/>
    <x v="11"/>
    <d v="2023-12-31T00:00:00"/>
    <s v="Y60"/>
    <s v="E40000011"/>
    <x v="3"/>
    <s v="QT1"/>
    <s v="E54000060"/>
    <x v="26"/>
    <s v="02Q"/>
    <s v="E38000008"/>
    <s v="NHS Nottingham and Nottinghamshire ICB - 02Q"/>
    <x v="2"/>
    <n v="100"/>
  </r>
  <r>
    <s v="Dec"/>
    <s v="2023"/>
    <x v="11"/>
    <d v="2023-12-31T00:00:00"/>
    <s v="Y60"/>
    <s v="E40000011"/>
    <x v="3"/>
    <s v="QT1"/>
    <s v="E54000060"/>
    <x v="26"/>
    <s v="02Q"/>
    <s v="E38000008"/>
    <s v="NHS Nottingham and Nottinghamshire ICB - 02Q"/>
    <x v="3"/>
    <n v="550"/>
  </r>
  <r>
    <s v="Dec"/>
    <s v="2023"/>
    <x v="11"/>
    <d v="2023-12-31T00:00:00"/>
    <s v="Y60"/>
    <s v="E40000011"/>
    <x v="3"/>
    <s v="QT1"/>
    <s v="E54000060"/>
    <x v="26"/>
    <s v="02Q"/>
    <s v="E38000008"/>
    <s v="NHS Nottingham and Nottinghamshire ICB - 02Q"/>
    <x v="4"/>
    <n v="255"/>
  </r>
  <r>
    <s v="Dec"/>
    <s v="2023"/>
    <x v="11"/>
    <d v="2023-12-31T00:00:00"/>
    <s v="Y60"/>
    <s v="E40000011"/>
    <x v="3"/>
    <s v="QT1"/>
    <s v="E54000060"/>
    <x v="26"/>
    <s v="02Q"/>
    <s v="E38000008"/>
    <s v="NHS Nottingham and Nottinghamshire ICB - 02Q"/>
    <x v="5"/>
    <n v="440"/>
  </r>
  <r>
    <s v="Dec"/>
    <s v="2023"/>
    <x v="11"/>
    <d v="2023-12-31T00:00:00"/>
    <s v="Y60"/>
    <s v="E40000011"/>
    <x v="3"/>
    <s v="QT1"/>
    <s v="E54000060"/>
    <x v="26"/>
    <s v="52R"/>
    <s v="E38000243"/>
    <s v="NHS Nottingham and Nottinghamshire ICB - 52R"/>
    <x v="0"/>
    <s v="*"/>
  </r>
  <r>
    <s v="Dec"/>
    <s v="2023"/>
    <x v="11"/>
    <d v="2023-12-31T00:00:00"/>
    <s v="Y60"/>
    <s v="E40000011"/>
    <x v="3"/>
    <s v="QT1"/>
    <s v="E54000060"/>
    <x v="26"/>
    <s v="52R"/>
    <s v="E38000243"/>
    <s v="NHS Nottingham and Nottinghamshire ICB - 52R"/>
    <x v="1"/>
    <s v="*"/>
  </r>
  <r>
    <s v="Dec"/>
    <s v="2023"/>
    <x v="11"/>
    <d v="2023-12-31T00:00:00"/>
    <s v="Y60"/>
    <s v="E40000011"/>
    <x v="3"/>
    <s v="QT1"/>
    <s v="E54000060"/>
    <x v="26"/>
    <s v="52R"/>
    <s v="E38000243"/>
    <s v="NHS Nottingham and Nottinghamshire ICB - 52R"/>
    <x v="2"/>
    <n v="890"/>
  </r>
  <r>
    <s v="Dec"/>
    <s v="2023"/>
    <x v="11"/>
    <d v="2023-12-31T00:00:00"/>
    <s v="Y60"/>
    <s v="E40000011"/>
    <x v="3"/>
    <s v="QT1"/>
    <s v="E54000060"/>
    <x v="26"/>
    <s v="52R"/>
    <s v="E38000243"/>
    <s v="NHS Nottingham and Nottinghamshire ICB - 52R"/>
    <x v="3"/>
    <n v="3450"/>
  </r>
  <r>
    <s v="Dec"/>
    <s v="2023"/>
    <x v="11"/>
    <d v="2023-12-31T00:00:00"/>
    <s v="Y60"/>
    <s v="E40000011"/>
    <x v="3"/>
    <s v="QT1"/>
    <s v="E54000060"/>
    <x v="26"/>
    <s v="52R"/>
    <s v="E38000243"/>
    <s v="NHS Nottingham and Nottinghamshire ICB - 52R"/>
    <x v="4"/>
    <n v="2245"/>
  </r>
  <r>
    <s v="Dec"/>
    <s v="2023"/>
    <x v="11"/>
    <d v="2023-12-31T00:00:00"/>
    <s v="Y60"/>
    <s v="E40000011"/>
    <x v="3"/>
    <s v="QT1"/>
    <s v="E54000060"/>
    <x v="26"/>
    <s v="52R"/>
    <s v="E38000243"/>
    <s v="NHS Nottingham and Nottinghamshire ICB - 52R"/>
    <x v="5"/>
    <n v="2955"/>
  </r>
  <r>
    <s v="Dec"/>
    <s v="2023"/>
    <x v="11"/>
    <d v="2023-12-31T00:00:00"/>
    <s v="Y60"/>
    <s v="E40000011"/>
    <x v="3"/>
    <s v="QUA"/>
    <s v="E54000062"/>
    <x v="27"/>
    <s v="D2P2L"/>
    <s v="E38000259"/>
    <s v="NHS Black Country ICB - D2P2L"/>
    <x v="0"/>
    <s v="*"/>
  </r>
  <r>
    <s v="Dec"/>
    <s v="2023"/>
    <x v="11"/>
    <d v="2023-12-31T00:00:00"/>
    <s v="Y60"/>
    <s v="E40000011"/>
    <x v="3"/>
    <s v="QUA"/>
    <s v="E54000062"/>
    <x v="27"/>
    <s v="D2P2L"/>
    <s v="E38000259"/>
    <s v="NHS Black Country ICB - D2P2L"/>
    <x v="1"/>
    <s v="*"/>
  </r>
  <r>
    <s v="Dec"/>
    <s v="2023"/>
    <x v="11"/>
    <d v="2023-12-31T00:00:00"/>
    <s v="Y60"/>
    <s v="E40000011"/>
    <x v="3"/>
    <s v="QUA"/>
    <s v="E54000062"/>
    <x v="27"/>
    <s v="D2P2L"/>
    <s v="E38000259"/>
    <s v="NHS Black Country ICB - D2P2L"/>
    <x v="2"/>
    <n v="795"/>
  </r>
  <r>
    <s v="Dec"/>
    <s v="2023"/>
    <x v="11"/>
    <d v="2023-12-31T00:00:00"/>
    <s v="Y60"/>
    <s v="E40000011"/>
    <x v="3"/>
    <s v="QUA"/>
    <s v="E54000062"/>
    <x v="27"/>
    <s v="D2P2L"/>
    <s v="E38000259"/>
    <s v="NHS Black Country ICB - D2P2L"/>
    <x v="3"/>
    <n v="4040"/>
  </r>
  <r>
    <s v="Dec"/>
    <s v="2023"/>
    <x v="11"/>
    <d v="2023-12-31T00:00:00"/>
    <s v="Y60"/>
    <s v="E40000011"/>
    <x v="3"/>
    <s v="QUA"/>
    <s v="E54000062"/>
    <x v="27"/>
    <s v="D2P2L"/>
    <s v="E38000259"/>
    <s v="NHS Black Country ICB - D2P2L"/>
    <x v="4"/>
    <n v="2325"/>
  </r>
  <r>
    <s v="Dec"/>
    <s v="2023"/>
    <x v="11"/>
    <d v="2023-12-31T00:00:00"/>
    <s v="Y60"/>
    <s v="E40000011"/>
    <x v="3"/>
    <s v="QUA"/>
    <s v="E54000062"/>
    <x v="27"/>
    <s v="D2P2L"/>
    <s v="E38000259"/>
    <s v="NHS Black Country ICB - D2P2L"/>
    <x v="5"/>
    <n v="2475"/>
  </r>
  <r>
    <s v="Dec"/>
    <s v="2023"/>
    <x v="11"/>
    <d v="2023-12-31T00:00:00"/>
    <s v="Y60"/>
    <s v="E40000011"/>
    <x v="3"/>
    <s v="QWU"/>
    <s v="E54000018"/>
    <x v="28"/>
    <s v="B2M3M"/>
    <s v="E38000251"/>
    <s v="NHS Coventry and Warwickshire ICB - B2M3M"/>
    <x v="0"/>
    <s v="*"/>
  </r>
  <r>
    <s v="Dec"/>
    <s v="2023"/>
    <x v="11"/>
    <d v="2023-12-31T00:00:00"/>
    <s v="Y60"/>
    <s v="E40000011"/>
    <x v="3"/>
    <s v="QWU"/>
    <s v="E54000018"/>
    <x v="28"/>
    <s v="B2M3M"/>
    <s v="E38000251"/>
    <s v="NHS Coventry and Warwickshire ICB - B2M3M"/>
    <x v="1"/>
    <s v="*"/>
  </r>
  <r>
    <s v="Dec"/>
    <s v="2023"/>
    <x v="11"/>
    <d v="2023-12-31T00:00:00"/>
    <s v="Y60"/>
    <s v="E40000011"/>
    <x v="3"/>
    <s v="QWU"/>
    <s v="E54000018"/>
    <x v="28"/>
    <s v="B2M3M"/>
    <s v="E38000251"/>
    <s v="NHS Coventry and Warwickshire ICB - B2M3M"/>
    <x v="2"/>
    <n v="605"/>
  </r>
  <r>
    <s v="Dec"/>
    <s v="2023"/>
    <x v="11"/>
    <d v="2023-12-31T00:00:00"/>
    <s v="Y60"/>
    <s v="E40000011"/>
    <x v="3"/>
    <s v="QWU"/>
    <s v="E54000018"/>
    <x v="28"/>
    <s v="B2M3M"/>
    <s v="E38000251"/>
    <s v="NHS Coventry and Warwickshire ICB - B2M3M"/>
    <x v="3"/>
    <n v="3955"/>
  </r>
  <r>
    <s v="Dec"/>
    <s v="2023"/>
    <x v="11"/>
    <d v="2023-12-31T00:00:00"/>
    <s v="Y60"/>
    <s v="E40000011"/>
    <x v="3"/>
    <s v="QWU"/>
    <s v="E54000018"/>
    <x v="28"/>
    <s v="B2M3M"/>
    <s v="E38000251"/>
    <s v="NHS Coventry and Warwickshire ICB - B2M3M"/>
    <x v="4"/>
    <n v="640"/>
  </r>
  <r>
    <s v="Dec"/>
    <s v="2023"/>
    <x v="11"/>
    <d v="2023-12-31T00:00:00"/>
    <s v="Y60"/>
    <s v="E40000011"/>
    <x v="3"/>
    <s v="QWU"/>
    <s v="E54000018"/>
    <x v="28"/>
    <s v="B2M3M"/>
    <s v="E38000251"/>
    <s v="NHS Coventry and Warwickshire ICB - B2M3M"/>
    <x v="5"/>
    <n v="2095"/>
  </r>
  <r>
    <s v="Dec"/>
    <s v="2023"/>
    <x v="11"/>
    <d v="2023-12-31T00:00:00"/>
    <s v="Y61"/>
    <s v="E40000013"/>
    <x v="4"/>
    <s v="QH8"/>
    <s v="E54000026"/>
    <x v="29"/>
    <s v="06Q"/>
    <s v="E38000106"/>
    <s v="NHS Mid and South Essex ICB - 06Q"/>
    <x v="0"/>
    <s v="*"/>
  </r>
  <r>
    <s v="Dec"/>
    <s v="2023"/>
    <x v="11"/>
    <d v="2023-12-31T00:00:00"/>
    <s v="Y61"/>
    <s v="E40000013"/>
    <x v="4"/>
    <s v="QH8"/>
    <s v="E54000026"/>
    <x v="29"/>
    <s v="06Q"/>
    <s v="E38000106"/>
    <s v="NHS Mid and South Essex ICB - 06Q"/>
    <x v="1"/>
    <s v="*"/>
  </r>
  <r>
    <s v="Dec"/>
    <s v="2023"/>
    <x v="11"/>
    <d v="2023-12-31T00:00:00"/>
    <s v="Y61"/>
    <s v="E40000013"/>
    <x v="4"/>
    <s v="QH8"/>
    <s v="E54000026"/>
    <x v="29"/>
    <s v="06Q"/>
    <s v="E38000106"/>
    <s v="NHS Mid and South Essex ICB - 06Q"/>
    <x v="2"/>
    <n v="145"/>
  </r>
  <r>
    <s v="Dec"/>
    <s v="2023"/>
    <x v="11"/>
    <d v="2023-12-31T00:00:00"/>
    <s v="Y61"/>
    <s v="E40000013"/>
    <x v="4"/>
    <s v="QH8"/>
    <s v="E54000026"/>
    <x v="29"/>
    <s v="06Q"/>
    <s v="E38000106"/>
    <s v="NHS Mid and South Essex ICB - 06Q"/>
    <x v="3"/>
    <n v="520"/>
  </r>
  <r>
    <s v="Dec"/>
    <s v="2023"/>
    <x v="11"/>
    <d v="2023-12-31T00:00:00"/>
    <s v="Y61"/>
    <s v="E40000013"/>
    <x v="4"/>
    <s v="QH8"/>
    <s v="E54000026"/>
    <x v="29"/>
    <s v="06Q"/>
    <s v="E38000106"/>
    <s v="NHS Mid and South Essex ICB - 06Q"/>
    <x v="4"/>
    <n v="1585"/>
  </r>
  <r>
    <s v="Dec"/>
    <s v="2023"/>
    <x v="11"/>
    <d v="2023-12-31T00:00:00"/>
    <s v="Y61"/>
    <s v="E40000013"/>
    <x v="4"/>
    <s v="QH8"/>
    <s v="E54000026"/>
    <x v="29"/>
    <s v="06Q"/>
    <s v="E38000106"/>
    <s v="NHS Mid and South Essex ICB - 06Q"/>
    <x v="5"/>
    <n v="1185"/>
  </r>
  <r>
    <s v="Dec"/>
    <s v="2023"/>
    <x v="11"/>
    <d v="2023-12-31T00:00:00"/>
    <s v="Y61"/>
    <s v="E40000013"/>
    <x v="4"/>
    <s v="QH8"/>
    <s v="E54000026"/>
    <x v="29"/>
    <s v="07G"/>
    <s v="E38000185"/>
    <s v="NHS Mid and South Essex ICB - 07G"/>
    <x v="0"/>
    <s v="*"/>
  </r>
  <r>
    <s v="Dec"/>
    <s v="2023"/>
    <x v="11"/>
    <d v="2023-12-31T00:00:00"/>
    <s v="Y61"/>
    <s v="E40000013"/>
    <x v="4"/>
    <s v="QH8"/>
    <s v="E54000026"/>
    <x v="29"/>
    <s v="07G"/>
    <s v="E38000185"/>
    <s v="NHS Mid and South Essex ICB - 07G"/>
    <x v="1"/>
    <s v="*"/>
  </r>
  <r>
    <s v="Dec"/>
    <s v="2023"/>
    <x v="11"/>
    <d v="2023-12-31T00:00:00"/>
    <s v="Y61"/>
    <s v="E40000013"/>
    <x v="4"/>
    <s v="QH8"/>
    <s v="E54000026"/>
    <x v="29"/>
    <s v="07G"/>
    <s v="E38000185"/>
    <s v="NHS Mid and South Essex ICB - 07G"/>
    <x v="2"/>
    <n v="35"/>
  </r>
  <r>
    <s v="Dec"/>
    <s v="2023"/>
    <x v="11"/>
    <d v="2023-12-31T00:00:00"/>
    <s v="Y61"/>
    <s v="E40000013"/>
    <x v="4"/>
    <s v="QH8"/>
    <s v="E54000026"/>
    <x v="29"/>
    <s v="07G"/>
    <s v="E38000185"/>
    <s v="NHS Mid and South Essex ICB - 07G"/>
    <x v="3"/>
    <n v="240"/>
  </r>
  <r>
    <s v="Dec"/>
    <s v="2023"/>
    <x v="11"/>
    <d v="2023-12-31T00:00:00"/>
    <s v="Y61"/>
    <s v="E40000013"/>
    <x v="4"/>
    <s v="QH8"/>
    <s v="E54000026"/>
    <x v="29"/>
    <s v="07G"/>
    <s v="E38000185"/>
    <s v="NHS Mid and South Essex ICB - 07G"/>
    <x v="4"/>
    <n v="505"/>
  </r>
  <r>
    <s v="Dec"/>
    <s v="2023"/>
    <x v="11"/>
    <d v="2023-12-31T00:00:00"/>
    <s v="Y61"/>
    <s v="E40000013"/>
    <x v="4"/>
    <s v="QH8"/>
    <s v="E54000026"/>
    <x v="29"/>
    <s v="07G"/>
    <s v="E38000185"/>
    <s v="NHS Mid and South Essex ICB - 07G"/>
    <x v="5"/>
    <n v="305"/>
  </r>
  <r>
    <s v="Dec"/>
    <s v="2023"/>
    <x v="11"/>
    <d v="2023-12-31T00:00:00"/>
    <s v="Y61"/>
    <s v="E40000013"/>
    <x v="4"/>
    <s v="QH8"/>
    <s v="E54000026"/>
    <x v="29"/>
    <s v="99E"/>
    <s v="E38000007"/>
    <s v="NHS Mid and South Essex ICB - 99E"/>
    <x v="0"/>
    <s v="*"/>
  </r>
  <r>
    <s v="Dec"/>
    <s v="2023"/>
    <x v="11"/>
    <d v="2023-12-31T00:00:00"/>
    <s v="Y61"/>
    <s v="E40000013"/>
    <x v="4"/>
    <s v="QH8"/>
    <s v="E54000026"/>
    <x v="29"/>
    <s v="99E"/>
    <s v="E38000007"/>
    <s v="NHS Mid and South Essex ICB - 99E"/>
    <x v="1"/>
    <s v="*"/>
  </r>
  <r>
    <s v="Dec"/>
    <s v="2023"/>
    <x v="11"/>
    <d v="2023-12-31T00:00:00"/>
    <s v="Y61"/>
    <s v="E40000013"/>
    <x v="4"/>
    <s v="QH8"/>
    <s v="E54000026"/>
    <x v="29"/>
    <s v="99E"/>
    <s v="E38000007"/>
    <s v="NHS Mid and South Essex ICB - 99E"/>
    <x v="2"/>
    <n v="105"/>
  </r>
  <r>
    <s v="Dec"/>
    <s v="2023"/>
    <x v="11"/>
    <d v="2023-12-31T00:00:00"/>
    <s v="Y61"/>
    <s v="E40000013"/>
    <x v="4"/>
    <s v="QH8"/>
    <s v="E54000026"/>
    <x v="29"/>
    <s v="99E"/>
    <s v="E38000007"/>
    <s v="NHS Mid and South Essex ICB - 99E"/>
    <x v="3"/>
    <n v="645"/>
  </r>
  <r>
    <s v="Dec"/>
    <s v="2023"/>
    <x v="11"/>
    <d v="2023-12-31T00:00:00"/>
    <s v="Y61"/>
    <s v="E40000013"/>
    <x v="4"/>
    <s v="QH8"/>
    <s v="E54000026"/>
    <x v="29"/>
    <s v="99E"/>
    <s v="E38000007"/>
    <s v="NHS Mid and South Essex ICB - 99E"/>
    <x v="4"/>
    <n v="745"/>
  </r>
  <r>
    <s v="Dec"/>
    <s v="2023"/>
    <x v="11"/>
    <d v="2023-12-31T00:00:00"/>
    <s v="Y61"/>
    <s v="E40000013"/>
    <x v="4"/>
    <s v="QH8"/>
    <s v="E54000026"/>
    <x v="29"/>
    <s v="99E"/>
    <s v="E38000007"/>
    <s v="NHS Mid and South Essex ICB - 99E"/>
    <x v="5"/>
    <n v="605"/>
  </r>
  <r>
    <s v="Dec"/>
    <s v="2023"/>
    <x v="11"/>
    <d v="2023-12-31T00:00:00"/>
    <s v="Y61"/>
    <s v="E40000013"/>
    <x v="4"/>
    <s v="QH8"/>
    <s v="E54000026"/>
    <x v="29"/>
    <s v="99F"/>
    <s v="E38000030"/>
    <s v="NHS Mid and South Essex ICB - 99F"/>
    <x v="0"/>
    <s v="*"/>
  </r>
  <r>
    <s v="Dec"/>
    <s v="2023"/>
    <x v="11"/>
    <d v="2023-12-31T00:00:00"/>
    <s v="Y61"/>
    <s v="E40000013"/>
    <x v="4"/>
    <s v="QH8"/>
    <s v="E54000026"/>
    <x v="29"/>
    <s v="99F"/>
    <s v="E38000030"/>
    <s v="NHS Mid and South Essex ICB - 99F"/>
    <x v="1"/>
    <s v="*"/>
  </r>
  <r>
    <s v="Dec"/>
    <s v="2023"/>
    <x v="11"/>
    <d v="2023-12-31T00:00:00"/>
    <s v="Y61"/>
    <s v="E40000013"/>
    <x v="4"/>
    <s v="QH8"/>
    <s v="E54000026"/>
    <x v="29"/>
    <s v="99F"/>
    <s v="E38000030"/>
    <s v="NHS Mid and South Essex ICB - 99F"/>
    <x v="2"/>
    <n v="35"/>
  </r>
  <r>
    <s v="Dec"/>
    <s v="2023"/>
    <x v="11"/>
    <d v="2023-12-31T00:00:00"/>
    <s v="Y61"/>
    <s v="E40000013"/>
    <x v="4"/>
    <s v="QH8"/>
    <s v="E54000026"/>
    <x v="29"/>
    <s v="99F"/>
    <s v="E38000030"/>
    <s v="NHS Mid and South Essex ICB - 99F"/>
    <x v="3"/>
    <n v="160"/>
  </r>
  <r>
    <s v="Dec"/>
    <s v="2023"/>
    <x v="11"/>
    <d v="2023-12-31T00:00:00"/>
    <s v="Y61"/>
    <s v="E40000013"/>
    <x v="4"/>
    <s v="QH8"/>
    <s v="E54000026"/>
    <x v="29"/>
    <s v="99F"/>
    <s v="E38000030"/>
    <s v="NHS Mid and South Essex ICB - 99F"/>
    <x v="4"/>
    <n v="1395"/>
  </r>
  <r>
    <s v="Dec"/>
    <s v="2023"/>
    <x v="11"/>
    <d v="2023-12-31T00:00:00"/>
    <s v="Y61"/>
    <s v="E40000013"/>
    <x v="4"/>
    <s v="QH8"/>
    <s v="E54000026"/>
    <x v="29"/>
    <s v="99F"/>
    <s v="E38000030"/>
    <s v="NHS Mid and South Essex ICB - 99F"/>
    <x v="5"/>
    <n v="525"/>
  </r>
  <r>
    <s v="Dec"/>
    <s v="2023"/>
    <x v="11"/>
    <d v="2023-12-31T00:00:00"/>
    <s v="Y61"/>
    <s v="E40000013"/>
    <x v="4"/>
    <s v="QH8"/>
    <s v="E54000026"/>
    <x v="29"/>
    <s v="99G"/>
    <s v="E38000168"/>
    <s v="NHS Mid and South Essex ICB - 99G"/>
    <x v="0"/>
    <s v="*"/>
  </r>
  <r>
    <s v="Dec"/>
    <s v="2023"/>
    <x v="11"/>
    <d v="2023-12-31T00:00:00"/>
    <s v="Y61"/>
    <s v="E40000013"/>
    <x v="4"/>
    <s v="QH8"/>
    <s v="E54000026"/>
    <x v="29"/>
    <s v="99G"/>
    <s v="E38000168"/>
    <s v="NHS Mid and South Essex ICB - 99G"/>
    <x v="1"/>
    <s v="*"/>
  </r>
  <r>
    <s v="Dec"/>
    <s v="2023"/>
    <x v="11"/>
    <d v="2023-12-31T00:00:00"/>
    <s v="Y61"/>
    <s v="E40000013"/>
    <x v="4"/>
    <s v="QH8"/>
    <s v="E54000026"/>
    <x v="29"/>
    <s v="99G"/>
    <s v="E38000168"/>
    <s v="NHS Mid and South Essex ICB - 99G"/>
    <x v="2"/>
    <n v="120"/>
  </r>
  <r>
    <s v="Dec"/>
    <s v="2023"/>
    <x v="11"/>
    <d v="2023-12-31T00:00:00"/>
    <s v="Y61"/>
    <s v="E40000013"/>
    <x v="4"/>
    <s v="QH8"/>
    <s v="E54000026"/>
    <x v="29"/>
    <s v="99G"/>
    <s v="E38000168"/>
    <s v="NHS Mid and South Essex ICB - 99G"/>
    <x v="3"/>
    <n v="180"/>
  </r>
  <r>
    <s v="Dec"/>
    <s v="2023"/>
    <x v="11"/>
    <d v="2023-12-31T00:00:00"/>
    <s v="Y61"/>
    <s v="E40000013"/>
    <x v="4"/>
    <s v="QH8"/>
    <s v="E54000026"/>
    <x v="29"/>
    <s v="99G"/>
    <s v="E38000168"/>
    <s v="NHS Mid and South Essex ICB - 99G"/>
    <x v="4"/>
    <n v="1130"/>
  </r>
  <r>
    <s v="Dec"/>
    <s v="2023"/>
    <x v="11"/>
    <d v="2023-12-31T00:00:00"/>
    <s v="Y61"/>
    <s v="E40000013"/>
    <x v="4"/>
    <s v="QH8"/>
    <s v="E54000026"/>
    <x v="29"/>
    <s v="99G"/>
    <s v="E38000168"/>
    <s v="NHS Mid and South Essex ICB - 99G"/>
    <x v="5"/>
    <n v="655"/>
  </r>
  <r>
    <s v="Dec"/>
    <s v="2023"/>
    <x v="11"/>
    <d v="2023-12-31T00:00:00"/>
    <s v="Y61"/>
    <s v="E40000013"/>
    <x v="4"/>
    <s v="QHG"/>
    <s v="E54000024"/>
    <x v="30"/>
    <s v="M1J4Y"/>
    <s v="E38000249"/>
    <s v="NHS Bedfordshire, Luton and Milton Keynes ICB - M1J4Y"/>
    <x v="0"/>
    <s v="*"/>
  </r>
  <r>
    <s v="Dec"/>
    <s v="2023"/>
    <x v="11"/>
    <d v="2023-12-31T00:00:00"/>
    <s v="Y61"/>
    <s v="E40000013"/>
    <x v="4"/>
    <s v="QHG"/>
    <s v="E54000024"/>
    <x v="30"/>
    <s v="M1J4Y"/>
    <s v="E38000249"/>
    <s v="NHS Bedfordshire, Luton and Milton Keynes ICB - M1J4Y"/>
    <x v="1"/>
    <s v="*"/>
  </r>
  <r>
    <s v="Dec"/>
    <s v="2023"/>
    <x v="11"/>
    <d v="2023-12-31T00:00:00"/>
    <s v="Y61"/>
    <s v="E40000013"/>
    <x v="4"/>
    <s v="QHG"/>
    <s v="E54000024"/>
    <x v="30"/>
    <s v="M1J4Y"/>
    <s v="E38000249"/>
    <s v="NHS Bedfordshire, Luton and Milton Keynes ICB - M1J4Y"/>
    <x v="2"/>
    <n v="320"/>
  </r>
  <r>
    <s v="Dec"/>
    <s v="2023"/>
    <x v="11"/>
    <d v="2023-12-31T00:00:00"/>
    <s v="Y61"/>
    <s v="E40000013"/>
    <x v="4"/>
    <s v="QHG"/>
    <s v="E54000024"/>
    <x v="30"/>
    <s v="M1J4Y"/>
    <s v="E38000249"/>
    <s v="NHS Bedfordshire, Luton and Milton Keynes ICB - M1J4Y"/>
    <x v="3"/>
    <n v="2000"/>
  </r>
  <r>
    <s v="Dec"/>
    <s v="2023"/>
    <x v="11"/>
    <d v="2023-12-31T00:00:00"/>
    <s v="Y61"/>
    <s v="E40000013"/>
    <x v="4"/>
    <s v="QHG"/>
    <s v="E54000024"/>
    <x v="30"/>
    <s v="M1J4Y"/>
    <s v="E38000249"/>
    <s v="NHS Bedfordshire, Luton and Milton Keynes ICB - M1J4Y"/>
    <x v="4"/>
    <n v="2710"/>
  </r>
  <r>
    <s v="Dec"/>
    <s v="2023"/>
    <x v="11"/>
    <d v="2023-12-31T00:00:00"/>
    <s v="Y61"/>
    <s v="E40000013"/>
    <x v="4"/>
    <s v="QHG"/>
    <s v="E54000024"/>
    <x v="30"/>
    <s v="M1J4Y"/>
    <s v="E38000249"/>
    <s v="NHS Bedfordshire, Luton and Milton Keynes ICB - M1J4Y"/>
    <x v="5"/>
    <n v="2365"/>
  </r>
  <r>
    <s v="Dec"/>
    <s v="2023"/>
    <x v="11"/>
    <d v="2023-12-31T00:00:00"/>
    <s v="Y61"/>
    <s v="E40000013"/>
    <x v="4"/>
    <s v="QJG"/>
    <s v="E54000023"/>
    <x v="31"/>
    <s v="06L"/>
    <s v="E38000086"/>
    <s v="NHS Suffolk and North East Essex ICB - 06L"/>
    <x v="0"/>
    <s v="*"/>
  </r>
  <r>
    <s v="Dec"/>
    <s v="2023"/>
    <x v="11"/>
    <d v="2023-12-31T00:00:00"/>
    <s v="Y61"/>
    <s v="E40000013"/>
    <x v="4"/>
    <s v="QJG"/>
    <s v="E54000023"/>
    <x v="31"/>
    <s v="06L"/>
    <s v="E38000086"/>
    <s v="NHS Suffolk and North East Essex ICB - 06L"/>
    <x v="1"/>
    <s v="*"/>
  </r>
  <r>
    <s v="Dec"/>
    <s v="2023"/>
    <x v="11"/>
    <d v="2023-12-31T00:00:00"/>
    <s v="Y61"/>
    <s v="E40000013"/>
    <x v="4"/>
    <s v="QJG"/>
    <s v="E54000023"/>
    <x v="31"/>
    <s v="06L"/>
    <s v="E38000086"/>
    <s v="NHS Suffolk and North East Essex ICB - 06L"/>
    <x v="2"/>
    <n v="200"/>
  </r>
  <r>
    <s v="Dec"/>
    <s v="2023"/>
    <x v="11"/>
    <d v="2023-12-31T00:00:00"/>
    <s v="Y61"/>
    <s v="E40000013"/>
    <x v="4"/>
    <s v="QJG"/>
    <s v="E54000023"/>
    <x v="31"/>
    <s v="06L"/>
    <s v="E38000086"/>
    <s v="NHS Suffolk and North East Essex ICB - 06L"/>
    <x v="3"/>
    <n v="1415"/>
  </r>
  <r>
    <s v="Dec"/>
    <s v="2023"/>
    <x v="11"/>
    <d v="2023-12-31T00:00:00"/>
    <s v="Y61"/>
    <s v="E40000013"/>
    <x v="4"/>
    <s v="QJG"/>
    <s v="E54000023"/>
    <x v="31"/>
    <s v="06L"/>
    <s v="E38000086"/>
    <s v="NHS Suffolk and North East Essex ICB - 06L"/>
    <x v="4"/>
    <n v="765"/>
  </r>
  <r>
    <s v="Dec"/>
    <s v="2023"/>
    <x v="11"/>
    <d v="2023-12-31T00:00:00"/>
    <s v="Y61"/>
    <s v="E40000013"/>
    <x v="4"/>
    <s v="QJG"/>
    <s v="E54000023"/>
    <x v="31"/>
    <s v="06L"/>
    <s v="E38000086"/>
    <s v="NHS Suffolk and North East Essex ICB - 06L"/>
    <x v="5"/>
    <n v="1400"/>
  </r>
  <r>
    <s v="Dec"/>
    <s v="2023"/>
    <x v="11"/>
    <d v="2023-12-31T00:00:00"/>
    <s v="Y61"/>
    <s v="E40000013"/>
    <x v="4"/>
    <s v="QJG"/>
    <s v="E54000023"/>
    <x v="31"/>
    <s v="06T"/>
    <s v="E38000117"/>
    <s v="NHS Suffolk and North East Essex ICB - 06T"/>
    <x v="0"/>
    <s v="*"/>
  </r>
  <r>
    <s v="Dec"/>
    <s v="2023"/>
    <x v="11"/>
    <d v="2023-12-31T00:00:00"/>
    <s v="Y61"/>
    <s v="E40000013"/>
    <x v="4"/>
    <s v="QJG"/>
    <s v="E54000023"/>
    <x v="31"/>
    <s v="06T"/>
    <s v="E38000117"/>
    <s v="NHS Suffolk and North East Essex ICB - 06T"/>
    <x v="1"/>
    <s v="*"/>
  </r>
  <r>
    <s v="Dec"/>
    <s v="2023"/>
    <x v="11"/>
    <d v="2023-12-31T00:00:00"/>
    <s v="Y61"/>
    <s v="E40000013"/>
    <x v="4"/>
    <s v="QJG"/>
    <s v="E54000023"/>
    <x v="31"/>
    <s v="06T"/>
    <s v="E38000117"/>
    <s v="NHS Suffolk and North East Essex ICB - 06T"/>
    <x v="2"/>
    <n v="235"/>
  </r>
  <r>
    <s v="Dec"/>
    <s v="2023"/>
    <x v="11"/>
    <d v="2023-12-31T00:00:00"/>
    <s v="Y61"/>
    <s v="E40000013"/>
    <x v="4"/>
    <s v="QJG"/>
    <s v="E54000023"/>
    <x v="31"/>
    <s v="06T"/>
    <s v="E38000117"/>
    <s v="NHS Suffolk and North East Essex ICB - 06T"/>
    <x v="3"/>
    <n v="2130"/>
  </r>
  <r>
    <s v="Dec"/>
    <s v="2023"/>
    <x v="11"/>
    <d v="2023-12-31T00:00:00"/>
    <s v="Y61"/>
    <s v="E40000013"/>
    <x v="4"/>
    <s v="QJG"/>
    <s v="E54000023"/>
    <x v="31"/>
    <s v="06T"/>
    <s v="E38000117"/>
    <s v="NHS Suffolk and North East Essex ICB - 06T"/>
    <x v="4"/>
    <n v="295"/>
  </r>
  <r>
    <s v="Dec"/>
    <s v="2023"/>
    <x v="11"/>
    <d v="2023-12-31T00:00:00"/>
    <s v="Y61"/>
    <s v="E40000013"/>
    <x v="4"/>
    <s v="QJG"/>
    <s v="E54000023"/>
    <x v="31"/>
    <s v="06T"/>
    <s v="E38000117"/>
    <s v="NHS Suffolk and North East Essex ICB - 06T"/>
    <x v="5"/>
    <n v="1205"/>
  </r>
  <r>
    <s v="Dec"/>
    <s v="2023"/>
    <x v="11"/>
    <d v="2023-12-31T00:00:00"/>
    <s v="Y61"/>
    <s v="E40000013"/>
    <x v="4"/>
    <s v="QJG"/>
    <s v="E54000023"/>
    <x v="31"/>
    <s v="07K"/>
    <s v="E38000204"/>
    <s v="NHS Suffolk and North East Essex ICB - 07K"/>
    <x v="0"/>
    <s v="*"/>
  </r>
  <r>
    <s v="Dec"/>
    <s v="2023"/>
    <x v="11"/>
    <d v="2023-12-31T00:00:00"/>
    <s v="Y61"/>
    <s v="E40000013"/>
    <x v="4"/>
    <s v="QJG"/>
    <s v="E54000023"/>
    <x v="31"/>
    <s v="07K"/>
    <s v="E38000204"/>
    <s v="NHS Suffolk and North East Essex ICB - 07K"/>
    <x v="1"/>
    <s v="*"/>
  </r>
  <r>
    <s v="Dec"/>
    <s v="2023"/>
    <x v="11"/>
    <d v="2023-12-31T00:00:00"/>
    <s v="Y61"/>
    <s v="E40000013"/>
    <x v="4"/>
    <s v="QJG"/>
    <s v="E54000023"/>
    <x v="31"/>
    <s v="07K"/>
    <s v="E38000204"/>
    <s v="NHS Suffolk and North East Essex ICB - 07K"/>
    <x v="2"/>
    <n v="95"/>
  </r>
  <r>
    <s v="Dec"/>
    <s v="2023"/>
    <x v="11"/>
    <d v="2023-12-31T00:00:00"/>
    <s v="Y61"/>
    <s v="E40000013"/>
    <x v="4"/>
    <s v="QJG"/>
    <s v="E54000023"/>
    <x v="31"/>
    <s v="07K"/>
    <s v="E38000204"/>
    <s v="NHS Suffolk and North East Essex ICB - 07K"/>
    <x v="3"/>
    <n v="1215"/>
  </r>
  <r>
    <s v="Dec"/>
    <s v="2023"/>
    <x v="11"/>
    <d v="2023-12-31T00:00:00"/>
    <s v="Y61"/>
    <s v="E40000013"/>
    <x v="4"/>
    <s v="QJG"/>
    <s v="E54000023"/>
    <x v="31"/>
    <s v="07K"/>
    <s v="E38000204"/>
    <s v="NHS Suffolk and North East Essex ICB - 07K"/>
    <x v="4"/>
    <n v="340"/>
  </r>
  <r>
    <s v="Dec"/>
    <s v="2023"/>
    <x v="11"/>
    <d v="2023-12-31T00:00:00"/>
    <s v="Y61"/>
    <s v="E40000013"/>
    <x v="4"/>
    <s v="QJG"/>
    <s v="E54000023"/>
    <x v="31"/>
    <s v="07K"/>
    <s v="E38000204"/>
    <s v="NHS Suffolk and North East Essex ICB - 07K"/>
    <x v="5"/>
    <n v="745"/>
  </r>
  <r>
    <s v="Dec"/>
    <s v="2023"/>
    <x v="11"/>
    <d v="2023-12-31T00:00:00"/>
    <s v="Y61"/>
    <s v="E40000013"/>
    <x v="4"/>
    <s v="QM7"/>
    <s v="E54000025"/>
    <x v="32"/>
    <s v="06K"/>
    <s v="E38000049"/>
    <s v="NHS Hertfordshire and West Essex ICB - 06K"/>
    <x v="0"/>
    <s v="*"/>
  </r>
  <r>
    <s v="Dec"/>
    <s v="2023"/>
    <x v="11"/>
    <d v="2023-12-31T00:00:00"/>
    <s v="Y61"/>
    <s v="E40000013"/>
    <x v="4"/>
    <s v="QM7"/>
    <s v="E54000025"/>
    <x v="32"/>
    <s v="06K"/>
    <s v="E38000049"/>
    <s v="NHS Hertfordshire and West Essex ICB - 06K"/>
    <x v="1"/>
    <s v="*"/>
  </r>
  <r>
    <s v="Dec"/>
    <s v="2023"/>
    <x v="11"/>
    <d v="2023-12-31T00:00:00"/>
    <s v="Y61"/>
    <s v="E40000013"/>
    <x v="4"/>
    <s v="QM7"/>
    <s v="E54000025"/>
    <x v="32"/>
    <s v="06K"/>
    <s v="E38000049"/>
    <s v="NHS Hertfordshire and West Essex ICB - 06K"/>
    <x v="2"/>
    <n v="320"/>
  </r>
  <r>
    <s v="Dec"/>
    <s v="2023"/>
    <x v="11"/>
    <d v="2023-12-31T00:00:00"/>
    <s v="Y61"/>
    <s v="E40000013"/>
    <x v="4"/>
    <s v="QM7"/>
    <s v="E54000025"/>
    <x v="32"/>
    <s v="06K"/>
    <s v="E38000049"/>
    <s v="NHS Hertfordshire and West Essex ICB - 06K"/>
    <x v="3"/>
    <n v="1385"/>
  </r>
  <r>
    <s v="Dec"/>
    <s v="2023"/>
    <x v="11"/>
    <d v="2023-12-31T00:00:00"/>
    <s v="Y61"/>
    <s v="E40000013"/>
    <x v="4"/>
    <s v="QM7"/>
    <s v="E54000025"/>
    <x v="32"/>
    <s v="06K"/>
    <s v="E38000049"/>
    <s v="NHS Hertfordshire and West Essex ICB - 06K"/>
    <x v="4"/>
    <n v="1760"/>
  </r>
  <r>
    <s v="Dec"/>
    <s v="2023"/>
    <x v="11"/>
    <d v="2023-12-31T00:00:00"/>
    <s v="Y61"/>
    <s v="E40000013"/>
    <x v="4"/>
    <s v="QM7"/>
    <s v="E54000025"/>
    <x v="32"/>
    <s v="06K"/>
    <s v="E38000049"/>
    <s v="NHS Hertfordshire and West Essex ICB - 06K"/>
    <x v="5"/>
    <n v="1355"/>
  </r>
  <r>
    <s v="Dec"/>
    <s v="2023"/>
    <x v="11"/>
    <d v="2023-12-31T00:00:00"/>
    <s v="Y61"/>
    <s v="E40000013"/>
    <x v="4"/>
    <s v="QM7"/>
    <s v="E54000025"/>
    <x v="32"/>
    <s v="06N"/>
    <s v="E38000079"/>
    <s v="NHS Hertfordshire and West Essex ICB - 06N"/>
    <x v="0"/>
    <s v="*"/>
  </r>
  <r>
    <s v="Dec"/>
    <s v="2023"/>
    <x v="11"/>
    <d v="2023-12-31T00:00:00"/>
    <s v="Y61"/>
    <s v="E40000013"/>
    <x v="4"/>
    <s v="QM7"/>
    <s v="E54000025"/>
    <x v="32"/>
    <s v="06N"/>
    <s v="E38000079"/>
    <s v="NHS Hertfordshire and West Essex ICB - 06N"/>
    <x v="1"/>
    <s v="*"/>
  </r>
  <r>
    <s v="Dec"/>
    <s v="2023"/>
    <x v="11"/>
    <d v="2023-12-31T00:00:00"/>
    <s v="Y61"/>
    <s v="E40000013"/>
    <x v="4"/>
    <s v="QM7"/>
    <s v="E54000025"/>
    <x v="32"/>
    <s v="06N"/>
    <s v="E38000079"/>
    <s v="NHS Hertfordshire and West Essex ICB - 06N"/>
    <x v="2"/>
    <n v="395"/>
  </r>
  <r>
    <s v="Dec"/>
    <s v="2023"/>
    <x v="11"/>
    <d v="2023-12-31T00:00:00"/>
    <s v="Y61"/>
    <s v="E40000013"/>
    <x v="4"/>
    <s v="QM7"/>
    <s v="E54000025"/>
    <x v="32"/>
    <s v="06N"/>
    <s v="E38000079"/>
    <s v="NHS Hertfordshire and West Essex ICB - 06N"/>
    <x v="3"/>
    <n v="2560"/>
  </r>
  <r>
    <s v="Dec"/>
    <s v="2023"/>
    <x v="11"/>
    <d v="2023-12-31T00:00:00"/>
    <s v="Y61"/>
    <s v="E40000013"/>
    <x v="4"/>
    <s v="QM7"/>
    <s v="E54000025"/>
    <x v="32"/>
    <s v="06N"/>
    <s v="E38000079"/>
    <s v="NHS Hertfordshire and West Essex ICB - 06N"/>
    <x v="4"/>
    <n v="470"/>
  </r>
  <r>
    <s v="Dec"/>
    <s v="2023"/>
    <x v="11"/>
    <d v="2023-12-31T00:00:00"/>
    <s v="Y61"/>
    <s v="E40000013"/>
    <x v="4"/>
    <s v="QM7"/>
    <s v="E54000025"/>
    <x v="32"/>
    <s v="06N"/>
    <s v="E38000079"/>
    <s v="NHS Hertfordshire and West Essex ICB - 06N"/>
    <x v="5"/>
    <n v="1340"/>
  </r>
  <r>
    <s v="Dec"/>
    <s v="2023"/>
    <x v="11"/>
    <d v="2023-12-31T00:00:00"/>
    <s v="Y61"/>
    <s v="E40000013"/>
    <x v="4"/>
    <s v="QM7"/>
    <s v="E54000025"/>
    <x v="32"/>
    <s v="07H"/>
    <s v="E38000197"/>
    <s v="NHS Hertfordshire and West Essex ICB - 07H"/>
    <x v="0"/>
    <s v="*"/>
  </r>
  <r>
    <s v="Dec"/>
    <s v="2023"/>
    <x v="11"/>
    <d v="2023-12-31T00:00:00"/>
    <s v="Y61"/>
    <s v="E40000013"/>
    <x v="4"/>
    <s v="QM7"/>
    <s v="E54000025"/>
    <x v="32"/>
    <s v="07H"/>
    <s v="E38000197"/>
    <s v="NHS Hertfordshire and West Essex ICB - 07H"/>
    <x v="1"/>
    <s v="*"/>
  </r>
  <r>
    <s v="Dec"/>
    <s v="2023"/>
    <x v="11"/>
    <d v="2023-12-31T00:00:00"/>
    <s v="Y61"/>
    <s v="E40000013"/>
    <x v="4"/>
    <s v="QM7"/>
    <s v="E54000025"/>
    <x v="32"/>
    <s v="07H"/>
    <s v="E38000197"/>
    <s v="NHS Hertfordshire and West Essex ICB - 07H"/>
    <x v="2"/>
    <n v="170"/>
  </r>
  <r>
    <s v="Dec"/>
    <s v="2023"/>
    <x v="11"/>
    <d v="2023-12-31T00:00:00"/>
    <s v="Y61"/>
    <s v="E40000013"/>
    <x v="4"/>
    <s v="QM7"/>
    <s v="E54000025"/>
    <x v="32"/>
    <s v="07H"/>
    <s v="E38000197"/>
    <s v="NHS Hertfordshire and West Essex ICB - 07H"/>
    <x v="3"/>
    <n v="790"/>
  </r>
  <r>
    <s v="Dec"/>
    <s v="2023"/>
    <x v="11"/>
    <d v="2023-12-31T00:00:00"/>
    <s v="Y61"/>
    <s v="E40000013"/>
    <x v="4"/>
    <s v="QM7"/>
    <s v="E54000025"/>
    <x v="32"/>
    <s v="07H"/>
    <s v="E38000197"/>
    <s v="NHS Hertfordshire and West Essex ICB - 07H"/>
    <x v="4"/>
    <n v="1060"/>
  </r>
  <r>
    <s v="Dec"/>
    <s v="2023"/>
    <x v="11"/>
    <d v="2023-12-31T00:00:00"/>
    <s v="Y61"/>
    <s v="E40000013"/>
    <x v="4"/>
    <s v="QM7"/>
    <s v="E54000025"/>
    <x v="32"/>
    <s v="07H"/>
    <s v="E38000197"/>
    <s v="NHS Hertfordshire and West Essex ICB - 07H"/>
    <x v="5"/>
    <n v="980"/>
  </r>
  <r>
    <s v="Dec"/>
    <s v="2023"/>
    <x v="11"/>
    <d v="2023-12-31T00:00:00"/>
    <s v="Y61"/>
    <s v="E40000013"/>
    <x v="4"/>
    <s v="QMM"/>
    <s v="E54000022"/>
    <x v="33"/>
    <s v="26A"/>
    <s v="E38000239"/>
    <s v="NHS Norfolk and Waveney ICB - 26A"/>
    <x v="0"/>
    <s v="*"/>
  </r>
  <r>
    <s v="Dec"/>
    <s v="2023"/>
    <x v="11"/>
    <d v="2023-12-31T00:00:00"/>
    <s v="Y61"/>
    <s v="E40000013"/>
    <x v="4"/>
    <s v="QMM"/>
    <s v="E54000022"/>
    <x v="33"/>
    <s v="26A"/>
    <s v="E38000239"/>
    <s v="NHS Norfolk and Waveney ICB - 26A"/>
    <x v="1"/>
    <s v="*"/>
  </r>
  <r>
    <s v="Dec"/>
    <s v="2023"/>
    <x v="11"/>
    <d v="2023-12-31T00:00:00"/>
    <s v="Y61"/>
    <s v="E40000013"/>
    <x v="4"/>
    <s v="QMM"/>
    <s v="E54000022"/>
    <x v="33"/>
    <s v="26A"/>
    <s v="E38000239"/>
    <s v="NHS Norfolk and Waveney ICB - 26A"/>
    <x v="2"/>
    <n v="225"/>
  </r>
  <r>
    <s v="Dec"/>
    <s v="2023"/>
    <x v="11"/>
    <d v="2023-12-31T00:00:00"/>
    <s v="Y61"/>
    <s v="E40000013"/>
    <x v="4"/>
    <s v="QMM"/>
    <s v="E54000022"/>
    <x v="33"/>
    <s v="26A"/>
    <s v="E38000239"/>
    <s v="NHS Norfolk and Waveney ICB - 26A"/>
    <x v="3"/>
    <n v="5000"/>
  </r>
  <r>
    <s v="Dec"/>
    <s v="2023"/>
    <x v="11"/>
    <d v="2023-12-31T00:00:00"/>
    <s v="Y61"/>
    <s v="E40000013"/>
    <x v="4"/>
    <s v="QMM"/>
    <s v="E54000022"/>
    <x v="33"/>
    <s v="26A"/>
    <s v="E38000239"/>
    <s v="NHS Norfolk and Waveney ICB - 26A"/>
    <x v="4"/>
    <n v="1910"/>
  </r>
  <r>
    <s v="Dec"/>
    <s v="2023"/>
    <x v="11"/>
    <d v="2023-12-31T00:00:00"/>
    <s v="Y61"/>
    <s v="E40000013"/>
    <x v="4"/>
    <s v="QMM"/>
    <s v="E54000022"/>
    <x v="33"/>
    <s v="26A"/>
    <s v="E38000239"/>
    <s v="NHS Norfolk and Waveney ICB - 26A"/>
    <x v="5"/>
    <n v="4220"/>
  </r>
  <r>
    <s v="Dec"/>
    <s v="2023"/>
    <x v="11"/>
    <d v="2023-12-31T00:00:00"/>
    <s v="Y61"/>
    <s v="E40000013"/>
    <x v="4"/>
    <s v="QUE"/>
    <s v="E54000056"/>
    <x v="34"/>
    <s v="06H"/>
    <s v="E38000260"/>
    <s v="NHS Cambridgeshire and Peterborough ICB - 06H"/>
    <x v="0"/>
    <s v="*"/>
  </r>
  <r>
    <s v="Dec"/>
    <s v="2023"/>
    <x v="11"/>
    <d v="2023-12-31T00:00:00"/>
    <s v="Y61"/>
    <s v="E40000013"/>
    <x v="4"/>
    <s v="QUE"/>
    <s v="E54000056"/>
    <x v="34"/>
    <s v="06H"/>
    <s v="E38000260"/>
    <s v="NHS Cambridgeshire and Peterborough ICB - 06H"/>
    <x v="1"/>
    <s v="*"/>
  </r>
  <r>
    <s v="Dec"/>
    <s v="2023"/>
    <x v="11"/>
    <d v="2023-12-31T00:00:00"/>
    <s v="Y61"/>
    <s v="E40000013"/>
    <x v="4"/>
    <s v="QUE"/>
    <s v="E54000056"/>
    <x v="34"/>
    <s v="06H"/>
    <s v="E38000260"/>
    <s v="NHS Cambridgeshire and Peterborough ICB - 06H"/>
    <x v="2"/>
    <n v="500"/>
  </r>
  <r>
    <s v="Dec"/>
    <s v="2023"/>
    <x v="11"/>
    <d v="2023-12-31T00:00:00"/>
    <s v="Y61"/>
    <s v="E40000013"/>
    <x v="4"/>
    <s v="QUE"/>
    <s v="E54000056"/>
    <x v="34"/>
    <s v="06H"/>
    <s v="E38000260"/>
    <s v="NHS Cambridgeshire and Peterborough ICB - 06H"/>
    <x v="3"/>
    <n v="2190"/>
  </r>
  <r>
    <s v="Dec"/>
    <s v="2023"/>
    <x v="11"/>
    <d v="2023-12-31T00:00:00"/>
    <s v="Y61"/>
    <s v="E40000013"/>
    <x v="4"/>
    <s v="QUE"/>
    <s v="E54000056"/>
    <x v="34"/>
    <s v="06H"/>
    <s v="E38000260"/>
    <s v="NHS Cambridgeshire and Peterborough ICB - 06H"/>
    <x v="4"/>
    <n v="1840"/>
  </r>
  <r>
    <s v="Dec"/>
    <s v="2023"/>
    <x v="11"/>
    <d v="2023-12-31T00:00:00"/>
    <s v="Y61"/>
    <s v="E40000013"/>
    <x v="4"/>
    <s v="QUE"/>
    <s v="E54000056"/>
    <x v="34"/>
    <s v="06H"/>
    <s v="E38000260"/>
    <s v="NHS Cambridgeshire and Peterborough ICB - 06H"/>
    <x v="5"/>
    <n v="2255"/>
  </r>
  <r>
    <s v="Dec"/>
    <s v="2023"/>
    <x v="11"/>
    <d v="2023-12-31T00:00:00"/>
    <s v="Y62"/>
    <s v="E40000014"/>
    <x v="5"/>
    <s v="QE1"/>
    <s v="E54000048"/>
    <x v="35"/>
    <s v="00Q"/>
    <s v="E38000014"/>
    <s v="NHS Lancashire and South Cumbria ICB - 00Q"/>
    <x v="0"/>
    <s v="*"/>
  </r>
  <r>
    <s v="Dec"/>
    <s v="2023"/>
    <x v="11"/>
    <d v="2023-12-31T00:00:00"/>
    <s v="Y62"/>
    <s v="E40000014"/>
    <x v="5"/>
    <s v="QE1"/>
    <s v="E54000048"/>
    <x v="35"/>
    <s v="00Q"/>
    <s v="E38000014"/>
    <s v="NHS Lancashire and South Cumbria ICB - 00Q"/>
    <x v="1"/>
    <s v="*"/>
  </r>
  <r>
    <s v="Dec"/>
    <s v="2023"/>
    <x v="11"/>
    <d v="2023-12-31T00:00:00"/>
    <s v="Y62"/>
    <s v="E40000014"/>
    <x v="5"/>
    <s v="QE1"/>
    <s v="E54000048"/>
    <x v="35"/>
    <s v="00Q"/>
    <s v="E38000014"/>
    <s v="NHS Lancashire and South Cumbria ICB - 00Q"/>
    <x v="2"/>
    <n v="105"/>
  </r>
  <r>
    <s v="Dec"/>
    <s v="2023"/>
    <x v="11"/>
    <d v="2023-12-31T00:00:00"/>
    <s v="Y62"/>
    <s v="E40000014"/>
    <x v="5"/>
    <s v="QE1"/>
    <s v="E54000048"/>
    <x v="35"/>
    <s v="00Q"/>
    <s v="E38000014"/>
    <s v="NHS Lancashire and South Cumbria ICB - 00Q"/>
    <x v="3"/>
    <n v="560"/>
  </r>
  <r>
    <s v="Dec"/>
    <s v="2023"/>
    <x v="11"/>
    <d v="2023-12-31T00:00:00"/>
    <s v="Y62"/>
    <s v="E40000014"/>
    <x v="5"/>
    <s v="QE1"/>
    <s v="E54000048"/>
    <x v="35"/>
    <s v="00Q"/>
    <s v="E38000014"/>
    <s v="NHS Lancashire and South Cumbria ICB - 00Q"/>
    <x v="4"/>
    <n v="240"/>
  </r>
  <r>
    <s v="Dec"/>
    <s v="2023"/>
    <x v="11"/>
    <d v="2023-12-31T00:00:00"/>
    <s v="Y62"/>
    <s v="E40000014"/>
    <x v="5"/>
    <s v="QE1"/>
    <s v="E54000048"/>
    <x v="35"/>
    <s v="00Q"/>
    <s v="E38000014"/>
    <s v="NHS Lancashire and South Cumbria ICB - 00Q"/>
    <x v="5"/>
    <n v="215"/>
  </r>
  <r>
    <s v="Dec"/>
    <s v="2023"/>
    <x v="11"/>
    <d v="2023-12-31T00:00:00"/>
    <s v="Y62"/>
    <s v="E40000014"/>
    <x v="5"/>
    <s v="QE1"/>
    <s v="E54000048"/>
    <x v="35"/>
    <s v="00R"/>
    <s v="E38000015"/>
    <s v="NHS Lancashire and South Cumbria ICB - 00R"/>
    <x v="0"/>
    <s v="*"/>
  </r>
  <r>
    <s v="Dec"/>
    <s v="2023"/>
    <x v="11"/>
    <d v="2023-12-31T00:00:00"/>
    <s v="Y62"/>
    <s v="E40000014"/>
    <x v="5"/>
    <s v="QE1"/>
    <s v="E54000048"/>
    <x v="35"/>
    <s v="00R"/>
    <s v="E38000015"/>
    <s v="NHS Lancashire and South Cumbria ICB - 00R"/>
    <x v="1"/>
    <s v="*"/>
  </r>
  <r>
    <s v="Dec"/>
    <s v="2023"/>
    <x v="11"/>
    <d v="2023-12-31T00:00:00"/>
    <s v="Y62"/>
    <s v="E40000014"/>
    <x v="5"/>
    <s v="QE1"/>
    <s v="E54000048"/>
    <x v="35"/>
    <s v="00R"/>
    <s v="E38000015"/>
    <s v="NHS Lancashire and South Cumbria ICB - 00R"/>
    <x v="2"/>
    <n v="195"/>
  </r>
  <r>
    <s v="Dec"/>
    <s v="2023"/>
    <x v="11"/>
    <d v="2023-12-31T00:00:00"/>
    <s v="Y62"/>
    <s v="E40000014"/>
    <x v="5"/>
    <s v="QE1"/>
    <s v="E54000048"/>
    <x v="35"/>
    <s v="00R"/>
    <s v="E38000015"/>
    <s v="NHS Lancashire and South Cumbria ICB - 00R"/>
    <x v="3"/>
    <n v="725"/>
  </r>
  <r>
    <s v="Dec"/>
    <s v="2023"/>
    <x v="11"/>
    <d v="2023-12-31T00:00:00"/>
    <s v="Y62"/>
    <s v="E40000014"/>
    <x v="5"/>
    <s v="QE1"/>
    <s v="E54000048"/>
    <x v="35"/>
    <s v="00R"/>
    <s v="E38000015"/>
    <s v="NHS Lancashire and South Cumbria ICB - 00R"/>
    <x v="4"/>
    <n v="220"/>
  </r>
  <r>
    <s v="Dec"/>
    <s v="2023"/>
    <x v="11"/>
    <d v="2023-12-31T00:00:00"/>
    <s v="Y62"/>
    <s v="E40000014"/>
    <x v="5"/>
    <s v="QE1"/>
    <s v="E54000048"/>
    <x v="35"/>
    <s v="00R"/>
    <s v="E38000015"/>
    <s v="NHS Lancashire and South Cumbria ICB - 00R"/>
    <x v="5"/>
    <n v="435"/>
  </r>
  <r>
    <s v="Dec"/>
    <s v="2023"/>
    <x v="11"/>
    <d v="2023-12-31T00:00:00"/>
    <s v="Y62"/>
    <s v="E40000014"/>
    <x v="5"/>
    <s v="QE1"/>
    <s v="E54000048"/>
    <x v="35"/>
    <s v="00X"/>
    <s v="E38000034"/>
    <s v="NHS Lancashire and South Cumbria ICB - 00X"/>
    <x v="0"/>
    <s v="*"/>
  </r>
  <r>
    <s v="Dec"/>
    <s v="2023"/>
    <x v="11"/>
    <d v="2023-12-31T00:00:00"/>
    <s v="Y62"/>
    <s v="E40000014"/>
    <x v="5"/>
    <s v="QE1"/>
    <s v="E54000048"/>
    <x v="35"/>
    <s v="00X"/>
    <s v="E38000034"/>
    <s v="NHS Lancashire and South Cumbria ICB - 00X"/>
    <x v="1"/>
    <s v="*"/>
  </r>
  <r>
    <s v="Dec"/>
    <s v="2023"/>
    <x v="11"/>
    <d v="2023-12-31T00:00:00"/>
    <s v="Y62"/>
    <s v="E40000014"/>
    <x v="5"/>
    <s v="QE1"/>
    <s v="E54000048"/>
    <x v="35"/>
    <s v="00X"/>
    <s v="E38000034"/>
    <s v="NHS Lancashire and South Cumbria ICB - 00X"/>
    <x v="2"/>
    <n v="45"/>
  </r>
  <r>
    <s v="Dec"/>
    <s v="2023"/>
    <x v="11"/>
    <d v="2023-12-31T00:00:00"/>
    <s v="Y62"/>
    <s v="E40000014"/>
    <x v="5"/>
    <s v="QE1"/>
    <s v="E54000048"/>
    <x v="35"/>
    <s v="00X"/>
    <s v="E38000034"/>
    <s v="NHS Lancashire and South Cumbria ICB - 00X"/>
    <x v="3"/>
    <n v="770"/>
  </r>
  <r>
    <s v="Dec"/>
    <s v="2023"/>
    <x v="11"/>
    <d v="2023-12-31T00:00:00"/>
    <s v="Y62"/>
    <s v="E40000014"/>
    <x v="5"/>
    <s v="QE1"/>
    <s v="E54000048"/>
    <x v="35"/>
    <s v="00X"/>
    <s v="E38000034"/>
    <s v="NHS Lancashire and South Cumbria ICB - 00X"/>
    <x v="4"/>
    <n v="195"/>
  </r>
  <r>
    <s v="Dec"/>
    <s v="2023"/>
    <x v="11"/>
    <d v="2023-12-31T00:00:00"/>
    <s v="Y62"/>
    <s v="E40000014"/>
    <x v="5"/>
    <s v="QE1"/>
    <s v="E54000048"/>
    <x v="35"/>
    <s v="00X"/>
    <s v="E38000034"/>
    <s v="NHS Lancashire and South Cumbria ICB - 00X"/>
    <x v="5"/>
    <n v="690"/>
  </r>
  <r>
    <s v="Dec"/>
    <s v="2023"/>
    <x v="11"/>
    <d v="2023-12-31T00:00:00"/>
    <s v="Y62"/>
    <s v="E40000014"/>
    <x v="5"/>
    <s v="QE1"/>
    <s v="E54000048"/>
    <x v="35"/>
    <s v="01A"/>
    <s v="E38000050"/>
    <s v="NHS Lancashire and South Cumbria ICB - 01A"/>
    <x v="0"/>
    <s v="*"/>
  </r>
  <r>
    <s v="Dec"/>
    <s v="2023"/>
    <x v="11"/>
    <d v="2023-12-31T00:00:00"/>
    <s v="Y62"/>
    <s v="E40000014"/>
    <x v="5"/>
    <s v="QE1"/>
    <s v="E54000048"/>
    <x v="35"/>
    <s v="01A"/>
    <s v="E38000050"/>
    <s v="NHS Lancashire and South Cumbria ICB - 01A"/>
    <x v="1"/>
    <s v="*"/>
  </r>
  <r>
    <s v="Dec"/>
    <s v="2023"/>
    <x v="11"/>
    <d v="2023-12-31T00:00:00"/>
    <s v="Y62"/>
    <s v="E40000014"/>
    <x v="5"/>
    <s v="QE1"/>
    <s v="E54000048"/>
    <x v="35"/>
    <s v="01A"/>
    <s v="E38000050"/>
    <s v="NHS Lancashire and South Cumbria ICB - 01A"/>
    <x v="2"/>
    <n v="275"/>
  </r>
  <r>
    <s v="Dec"/>
    <s v="2023"/>
    <x v="11"/>
    <d v="2023-12-31T00:00:00"/>
    <s v="Y62"/>
    <s v="E40000014"/>
    <x v="5"/>
    <s v="QE1"/>
    <s v="E54000048"/>
    <x v="35"/>
    <s v="01A"/>
    <s v="E38000050"/>
    <s v="NHS Lancashire and South Cumbria ICB - 01A"/>
    <x v="3"/>
    <n v="1235"/>
  </r>
  <r>
    <s v="Dec"/>
    <s v="2023"/>
    <x v="11"/>
    <d v="2023-12-31T00:00:00"/>
    <s v="Y62"/>
    <s v="E40000014"/>
    <x v="5"/>
    <s v="QE1"/>
    <s v="E54000048"/>
    <x v="35"/>
    <s v="01A"/>
    <s v="E38000050"/>
    <s v="NHS Lancashire and South Cumbria ICB - 01A"/>
    <x v="4"/>
    <n v="580"/>
  </r>
  <r>
    <s v="Dec"/>
    <s v="2023"/>
    <x v="11"/>
    <d v="2023-12-31T00:00:00"/>
    <s v="Y62"/>
    <s v="E40000014"/>
    <x v="5"/>
    <s v="QE1"/>
    <s v="E54000048"/>
    <x v="35"/>
    <s v="01A"/>
    <s v="E38000050"/>
    <s v="NHS Lancashire and South Cumbria ICB - 01A"/>
    <x v="5"/>
    <n v="995"/>
  </r>
  <r>
    <s v="Dec"/>
    <s v="2023"/>
    <x v="11"/>
    <d v="2023-12-31T00:00:00"/>
    <s v="Y62"/>
    <s v="E40000014"/>
    <x v="5"/>
    <s v="QE1"/>
    <s v="E54000048"/>
    <x v="35"/>
    <s v="01E"/>
    <s v="E38000227"/>
    <s v="NHS Lancashire and South Cumbria ICB - 01E"/>
    <x v="0"/>
    <s v="*"/>
  </r>
  <r>
    <s v="Dec"/>
    <s v="2023"/>
    <x v="11"/>
    <d v="2023-12-31T00:00:00"/>
    <s v="Y62"/>
    <s v="E40000014"/>
    <x v="5"/>
    <s v="QE1"/>
    <s v="E54000048"/>
    <x v="35"/>
    <s v="01E"/>
    <s v="E38000227"/>
    <s v="NHS Lancashire and South Cumbria ICB - 01E"/>
    <x v="1"/>
    <s v="*"/>
  </r>
  <r>
    <s v="Dec"/>
    <s v="2023"/>
    <x v="11"/>
    <d v="2023-12-31T00:00:00"/>
    <s v="Y62"/>
    <s v="E40000014"/>
    <x v="5"/>
    <s v="QE1"/>
    <s v="E54000048"/>
    <x v="35"/>
    <s v="01E"/>
    <s v="E38000227"/>
    <s v="NHS Lancashire and South Cumbria ICB - 01E"/>
    <x v="2"/>
    <n v="140"/>
  </r>
  <r>
    <s v="Dec"/>
    <s v="2023"/>
    <x v="11"/>
    <d v="2023-12-31T00:00:00"/>
    <s v="Y62"/>
    <s v="E40000014"/>
    <x v="5"/>
    <s v="QE1"/>
    <s v="E54000048"/>
    <x v="35"/>
    <s v="01E"/>
    <s v="E38000227"/>
    <s v="NHS Lancashire and South Cumbria ICB - 01E"/>
    <x v="3"/>
    <n v="860"/>
  </r>
  <r>
    <s v="Dec"/>
    <s v="2023"/>
    <x v="11"/>
    <d v="2023-12-31T00:00:00"/>
    <s v="Y62"/>
    <s v="E40000014"/>
    <x v="5"/>
    <s v="QE1"/>
    <s v="E54000048"/>
    <x v="35"/>
    <s v="01E"/>
    <s v="E38000227"/>
    <s v="NHS Lancashire and South Cumbria ICB - 01E"/>
    <x v="4"/>
    <n v="205"/>
  </r>
  <r>
    <s v="Dec"/>
    <s v="2023"/>
    <x v="11"/>
    <d v="2023-12-31T00:00:00"/>
    <s v="Y62"/>
    <s v="E40000014"/>
    <x v="5"/>
    <s v="QE1"/>
    <s v="E54000048"/>
    <x v="35"/>
    <s v="01E"/>
    <s v="E38000227"/>
    <s v="NHS Lancashire and South Cumbria ICB - 01E"/>
    <x v="5"/>
    <n v="535"/>
  </r>
  <r>
    <s v="Dec"/>
    <s v="2023"/>
    <x v="11"/>
    <d v="2023-12-31T00:00:00"/>
    <s v="Y62"/>
    <s v="E40000014"/>
    <x v="5"/>
    <s v="QE1"/>
    <s v="E54000048"/>
    <x v="35"/>
    <s v="01K"/>
    <s v="E38000228"/>
    <s v="NHS Lancashire and South Cumbria ICB - 01K"/>
    <x v="0"/>
    <s v="*"/>
  </r>
  <r>
    <s v="Dec"/>
    <s v="2023"/>
    <x v="11"/>
    <d v="2023-12-31T00:00:00"/>
    <s v="Y62"/>
    <s v="E40000014"/>
    <x v="5"/>
    <s v="QE1"/>
    <s v="E54000048"/>
    <x v="35"/>
    <s v="01K"/>
    <s v="E38000228"/>
    <s v="NHS Lancashire and South Cumbria ICB - 01K"/>
    <x v="1"/>
    <s v="*"/>
  </r>
  <r>
    <s v="Dec"/>
    <s v="2023"/>
    <x v="11"/>
    <d v="2023-12-31T00:00:00"/>
    <s v="Y62"/>
    <s v="E40000014"/>
    <x v="5"/>
    <s v="QE1"/>
    <s v="E54000048"/>
    <x v="35"/>
    <s v="01K"/>
    <s v="E38000228"/>
    <s v="NHS Lancashire and South Cumbria ICB - 01K"/>
    <x v="2"/>
    <n v="340"/>
  </r>
  <r>
    <s v="Dec"/>
    <s v="2023"/>
    <x v="11"/>
    <d v="2023-12-31T00:00:00"/>
    <s v="Y62"/>
    <s v="E40000014"/>
    <x v="5"/>
    <s v="QE1"/>
    <s v="E54000048"/>
    <x v="35"/>
    <s v="01K"/>
    <s v="E38000228"/>
    <s v="NHS Lancashire and South Cumbria ICB - 01K"/>
    <x v="3"/>
    <n v="2370"/>
  </r>
  <r>
    <s v="Dec"/>
    <s v="2023"/>
    <x v="11"/>
    <d v="2023-12-31T00:00:00"/>
    <s v="Y62"/>
    <s v="E40000014"/>
    <x v="5"/>
    <s v="QE1"/>
    <s v="E54000048"/>
    <x v="35"/>
    <s v="01K"/>
    <s v="E38000228"/>
    <s v="NHS Lancashire and South Cumbria ICB - 01K"/>
    <x v="4"/>
    <n v="135"/>
  </r>
  <r>
    <s v="Dec"/>
    <s v="2023"/>
    <x v="11"/>
    <d v="2023-12-31T00:00:00"/>
    <s v="Y62"/>
    <s v="E40000014"/>
    <x v="5"/>
    <s v="QE1"/>
    <s v="E54000048"/>
    <x v="35"/>
    <s v="01K"/>
    <s v="E38000228"/>
    <s v="NHS Lancashire and South Cumbria ICB - 01K"/>
    <x v="5"/>
    <n v="1005"/>
  </r>
  <r>
    <s v="Dec"/>
    <s v="2023"/>
    <x v="11"/>
    <d v="2023-12-31T00:00:00"/>
    <s v="Y62"/>
    <s v="E40000014"/>
    <x v="5"/>
    <s v="QE1"/>
    <s v="E54000048"/>
    <x v="35"/>
    <s v="02G"/>
    <s v="E38000200"/>
    <s v="NHS Lancashire and South Cumbria ICB - 02G"/>
    <x v="0"/>
    <s v="*"/>
  </r>
  <r>
    <s v="Dec"/>
    <s v="2023"/>
    <x v="11"/>
    <d v="2023-12-31T00:00:00"/>
    <s v="Y62"/>
    <s v="E40000014"/>
    <x v="5"/>
    <s v="QE1"/>
    <s v="E54000048"/>
    <x v="35"/>
    <s v="02G"/>
    <s v="E38000200"/>
    <s v="NHS Lancashire and South Cumbria ICB - 02G"/>
    <x v="1"/>
    <s v="*"/>
  </r>
  <r>
    <s v="Dec"/>
    <s v="2023"/>
    <x v="11"/>
    <d v="2023-12-31T00:00:00"/>
    <s v="Y62"/>
    <s v="E40000014"/>
    <x v="5"/>
    <s v="QE1"/>
    <s v="E54000048"/>
    <x v="35"/>
    <s v="02G"/>
    <s v="E38000200"/>
    <s v="NHS Lancashire and South Cumbria ICB - 02G"/>
    <x v="2"/>
    <n v="110"/>
  </r>
  <r>
    <s v="Dec"/>
    <s v="2023"/>
    <x v="11"/>
    <d v="2023-12-31T00:00:00"/>
    <s v="Y62"/>
    <s v="E40000014"/>
    <x v="5"/>
    <s v="QE1"/>
    <s v="E54000048"/>
    <x v="35"/>
    <s v="02G"/>
    <s v="E38000200"/>
    <s v="NHS Lancashire and South Cumbria ICB - 02G"/>
    <x v="3"/>
    <n v="580"/>
  </r>
  <r>
    <s v="Dec"/>
    <s v="2023"/>
    <x v="11"/>
    <d v="2023-12-31T00:00:00"/>
    <s v="Y62"/>
    <s v="E40000014"/>
    <x v="5"/>
    <s v="QE1"/>
    <s v="E54000048"/>
    <x v="35"/>
    <s v="02G"/>
    <s v="E38000200"/>
    <s v="NHS Lancashire and South Cumbria ICB - 02G"/>
    <x v="4"/>
    <n v="130"/>
  </r>
  <r>
    <s v="Dec"/>
    <s v="2023"/>
    <x v="11"/>
    <d v="2023-12-31T00:00:00"/>
    <s v="Y62"/>
    <s v="E40000014"/>
    <x v="5"/>
    <s v="QE1"/>
    <s v="E54000048"/>
    <x v="35"/>
    <s v="02G"/>
    <s v="E38000200"/>
    <s v="NHS Lancashire and South Cumbria ICB - 02G"/>
    <x v="5"/>
    <n v="390"/>
  </r>
  <r>
    <s v="Dec"/>
    <s v="2023"/>
    <x v="11"/>
    <d v="2023-12-31T00:00:00"/>
    <s v="Y62"/>
    <s v="E40000014"/>
    <x v="5"/>
    <s v="QE1"/>
    <s v="E54000048"/>
    <x v="35"/>
    <s v="02M"/>
    <s v="E38000226"/>
    <s v="NHS Lancashire and South Cumbria ICB - 02M"/>
    <x v="0"/>
    <s v="*"/>
  </r>
  <r>
    <s v="Dec"/>
    <s v="2023"/>
    <x v="11"/>
    <d v="2023-12-31T00:00:00"/>
    <s v="Y62"/>
    <s v="E40000014"/>
    <x v="5"/>
    <s v="QE1"/>
    <s v="E54000048"/>
    <x v="35"/>
    <s v="02M"/>
    <s v="E38000226"/>
    <s v="NHS Lancashire and South Cumbria ICB - 02M"/>
    <x v="1"/>
    <s v="*"/>
  </r>
  <r>
    <s v="Dec"/>
    <s v="2023"/>
    <x v="11"/>
    <d v="2023-12-31T00:00:00"/>
    <s v="Y62"/>
    <s v="E40000014"/>
    <x v="5"/>
    <s v="QE1"/>
    <s v="E54000048"/>
    <x v="35"/>
    <s v="02M"/>
    <s v="E38000226"/>
    <s v="NHS Lancashire and South Cumbria ICB - 02M"/>
    <x v="2"/>
    <n v="295"/>
  </r>
  <r>
    <s v="Dec"/>
    <s v="2023"/>
    <x v="11"/>
    <d v="2023-12-31T00:00:00"/>
    <s v="Y62"/>
    <s v="E40000014"/>
    <x v="5"/>
    <s v="QE1"/>
    <s v="E54000048"/>
    <x v="35"/>
    <s v="02M"/>
    <s v="E38000226"/>
    <s v="NHS Lancashire and South Cumbria ICB - 02M"/>
    <x v="3"/>
    <n v="1120"/>
  </r>
  <r>
    <s v="Dec"/>
    <s v="2023"/>
    <x v="11"/>
    <d v="2023-12-31T00:00:00"/>
    <s v="Y62"/>
    <s v="E40000014"/>
    <x v="5"/>
    <s v="QE1"/>
    <s v="E54000048"/>
    <x v="35"/>
    <s v="02M"/>
    <s v="E38000226"/>
    <s v="NHS Lancashire and South Cumbria ICB - 02M"/>
    <x v="4"/>
    <n v="310"/>
  </r>
  <r>
    <s v="Dec"/>
    <s v="2023"/>
    <x v="11"/>
    <d v="2023-12-31T00:00:00"/>
    <s v="Y62"/>
    <s v="E40000014"/>
    <x v="5"/>
    <s v="QE1"/>
    <s v="E54000048"/>
    <x v="35"/>
    <s v="02M"/>
    <s v="E38000226"/>
    <s v="NHS Lancashire and South Cumbria ICB - 02M"/>
    <x v="5"/>
    <n v="605"/>
  </r>
  <r>
    <s v="Dec"/>
    <s v="2023"/>
    <x v="11"/>
    <d v="2023-12-31T00:00:00"/>
    <s v="Y62"/>
    <s v="E40000014"/>
    <x v="5"/>
    <s v="QOP"/>
    <s v="E54000057"/>
    <x v="36"/>
    <s v="00T"/>
    <s v="E38000016"/>
    <s v="NHS Greater Manchester ICB - 00T"/>
    <x v="0"/>
    <s v="*"/>
  </r>
  <r>
    <s v="Dec"/>
    <s v="2023"/>
    <x v="11"/>
    <d v="2023-12-31T00:00:00"/>
    <s v="Y62"/>
    <s v="E40000014"/>
    <x v="5"/>
    <s v="QOP"/>
    <s v="E54000057"/>
    <x v="36"/>
    <s v="00T"/>
    <s v="E38000016"/>
    <s v="NHS Greater Manchester ICB - 00T"/>
    <x v="1"/>
    <s v="*"/>
  </r>
  <r>
    <s v="Dec"/>
    <s v="2023"/>
    <x v="11"/>
    <d v="2023-12-31T00:00:00"/>
    <s v="Y62"/>
    <s v="E40000014"/>
    <x v="5"/>
    <s v="QOP"/>
    <s v="E54000057"/>
    <x v="36"/>
    <s v="00T"/>
    <s v="E38000016"/>
    <s v="NHS Greater Manchester ICB - 00T"/>
    <x v="2"/>
    <n v="325"/>
  </r>
  <r>
    <s v="Dec"/>
    <s v="2023"/>
    <x v="11"/>
    <d v="2023-12-31T00:00:00"/>
    <s v="Y62"/>
    <s v="E40000014"/>
    <x v="5"/>
    <s v="QOP"/>
    <s v="E54000057"/>
    <x v="36"/>
    <s v="00T"/>
    <s v="E38000016"/>
    <s v="NHS Greater Manchester ICB - 00T"/>
    <x v="3"/>
    <n v="1480"/>
  </r>
  <r>
    <s v="Dec"/>
    <s v="2023"/>
    <x v="11"/>
    <d v="2023-12-31T00:00:00"/>
    <s v="Y62"/>
    <s v="E40000014"/>
    <x v="5"/>
    <s v="QOP"/>
    <s v="E54000057"/>
    <x v="36"/>
    <s v="00T"/>
    <s v="E38000016"/>
    <s v="NHS Greater Manchester ICB - 00T"/>
    <x v="4"/>
    <n v="175"/>
  </r>
  <r>
    <s v="Dec"/>
    <s v="2023"/>
    <x v="11"/>
    <d v="2023-12-31T00:00:00"/>
    <s v="Y62"/>
    <s v="E40000014"/>
    <x v="5"/>
    <s v="QOP"/>
    <s v="E54000057"/>
    <x v="36"/>
    <s v="00T"/>
    <s v="E38000016"/>
    <s v="NHS Greater Manchester ICB - 00T"/>
    <x v="5"/>
    <n v="465"/>
  </r>
  <r>
    <s v="Dec"/>
    <s v="2023"/>
    <x v="11"/>
    <d v="2023-12-31T00:00:00"/>
    <s v="Y62"/>
    <s v="E40000014"/>
    <x v="5"/>
    <s v="QOP"/>
    <s v="E54000057"/>
    <x v="36"/>
    <s v="00V"/>
    <s v="E38000024"/>
    <s v="NHS Greater Manchester ICB - 00V"/>
    <x v="0"/>
    <s v="*"/>
  </r>
  <r>
    <s v="Dec"/>
    <s v="2023"/>
    <x v="11"/>
    <d v="2023-12-31T00:00:00"/>
    <s v="Y62"/>
    <s v="E40000014"/>
    <x v="5"/>
    <s v="QOP"/>
    <s v="E54000057"/>
    <x v="36"/>
    <s v="00V"/>
    <s v="E38000024"/>
    <s v="NHS Greater Manchester ICB - 00V"/>
    <x v="1"/>
    <s v="*"/>
  </r>
  <r>
    <s v="Dec"/>
    <s v="2023"/>
    <x v="11"/>
    <d v="2023-12-31T00:00:00"/>
    <s v="Y62"/>
    <s v="E40000014"/>
    <x v="5"/>
    <s v="QOP"/>
    <s v="E54000057"/>
    <x v="36"/>
    <s v="00V"/>
    <s v="E38000024"/>
    <s v="NHS Greater Manchester ICB - 00V"/>
    <x v="2"/>
    <n v="110"/>
  </r>
  <r>
    <s v="Dec"/>
    <s v="2023"/>
    <x v="11"/>
    <d v="2023-12-31T00:00:00"/>
    <s v="Y62"/>
    <s v="E40000014"/>
    <x v="5"/>
    <s v="QOP"/>
    <s v="E54000057"/>
    <x v="36"/>
    <s v="00V"/>
    <s v="E38000024"/>
    <s v="NHS Greater Manchester ICB - 00V"/>
    <x v="3"/>
    <n v="1250"/>
  </r>
  <r>
    <s v="Dec"/>
    <s v="2023"/>
    <x v="11"/>
    <d v="2023-12-31T00:00:00"/>
    <s v="Y62"/>
    <s v="E40000014"/>
    <x v="5"/>
    <s v="QOP"/>
    <s v="E54000057"/>
    <x v="36"/>
    <s v="00V"/>
    <s v="E38000024"/>
    <s v="NHS Greater Manchester ICB - 00V"/>
    <x v="4"/>
    <n v="35"/>
  </r>
  <r>
    <s v="Dec"/>
    <s v="2023"/>
    <x v="11"/>
    <d v="2023-12-31T00:00:00"/>
    <s v="Y62"/>
    <s v="E40000014"/>
    <x v="5"/>
    <s v="QOP"/>
    <s v="E54000057"/>
    <x v="36"/>
    <s v="00V"/>
    <s v="E38000024"/>
    <s v="NHS Greater Manchester ICB - 00V"/>
    <x v="5"/>
    <n v="485"/>
  </r>
  <r>
    <s v="Dec"/>
    <s v="2023"/>
    <x v="11"/>
    <d v="2023-12-31T00:00:00"/>
    <s v="Y62"/>
    <s v="E40000014"/>
    <x v="5"/>
    <s v="QOP"/>
    <s v="E54000057"/>
    <x v="36"/>
    <s v="00Y"/>
    <s v="E38000135"/>
    <s v="NHS Greater Manchester ICB - 00Y"/>
    <x v="0"/>
    <s v="*"/>
  </r>
  <r>
    <s v="Dec"/>
    <s v="2023"/>
    <x v="11"/>
    <d v="2023-12-31T00:00:00"/>
    <s v="Y62"/>
    <s v="E40000014"/>
    <x v="5"/>
    <s v="QOP"/>
    <s v="E54000057"/>
    <x v="36"/>
    <s v="00Y"/>
    <s v="E38000135"/>
    <s v="NHS Greater Manchester ICB - 00Y"/>
    <x v="1"/>
    <s v="*"/>
  </r>
  <r>
    <s v="Dec"/>
    <s v="2023"/>
    <x v="11"/>
    <d v="2023-12-31T00:00:00"/>
    <s v="Y62"/>
    <s v="E40000014"/>
    <x v="5"/>
    <s v="QOP"/>
    <s v="E54000057"/>
    <x v="36"/>
    <s v="00Y"/>
    <s v="E38000135"/>
    <s v="NHS Greater Manchester ICB - 00Y"/>
    <x v="2"/>
    <n v="105"/>
  </r>
  <r>
    <s v="Dec"/>
    <s v="2023"/>
    <x v="11"/>
    <d v="2023-12-31T00:00:00"/>
    <s v="Y62"/>
    <s v="E40000014"/>
    <x v="5"/>
    <s v="QOP"/>
    <s v="E54000057"/>
    <x v="36"/>
    <s v="00Y"/>
    <s v="E38000135"/>
    <s v="NHS Greater Manchester ICB - 00Y"/>
    <x v="3"/>
    <n v="915"/>
  </r>
  <r>
    <s v="Dec"/>
    <s v="2023"/>
    <x v="11"/>
    <d v="2023-12-31T00:00:00"/>
    <s v="Y62"/>
    <s v="E40000014"/>
    <x v="5"/>
    <s v="QOP"/>
    <s v="E54000057"/>
    <x v="36"/>
    <s v="00Y"/>
    <s v="E38000135"/>
    <s v="NHS Greater Manchester ICB - 00Y"/>
    <x v="4"/>
    <n v="385"/>
  </r>
  <r>
    <s v="Dec"/>
    <s v="2023"/>
    <x v="11"/>
    <d v="2023-12-31T00:00:00"/>
    <s v="Y62"/>
    <s v="E40000014"/>
    <x v="5"/>
    <s v="QOP"/>
    <s v="E54000057"/>
    <x v="36"/>
    <s v="00Y"/>
    <s v="E38000135"/>
    <s v="NHS Greater Manchester ICB - 00Y"/>
    <x v="5"/>
    <n v="530"/>
  </r>
  <r>
    <s v="Dec"/>
    <s v="2023"/>
    <x v="11"/>
    <d v="2023-12-31T00:00:00"/>
    <s v="Y62"/>
    <s v="E40000014"/>
    <x v="5"/>
    <s v="QOP"/>
    <s v="E54000057"/>
    <x v="36"/>
    <s v="01D"/>
    <s v="E38000080"/>
    <s v="NHS Greater Manchester ICB - 01D"/>
    <x v="0"/>
    <s v="*"/>
  </r>
  <r>
    <s v="Dec"/>
    <s v="2023"/>
    <x v="11"/>
    <d v="2023-12-31T00:00:00"/>
    <s v="Y62"/>
    <s v="E40000014"/>
    <x v="5"/>
    <s v="QOP"/>
    <s v="E54000057"/>
    <x v="36"/>
    <s v="01D"/>
    <s v="E38000080"/>
    <s v="NHS Greater Manchester ICB - 01D"/>
    <x v="1"/>
    <s v="*"/>
  </r>
  <r>
    <s v="Dec"/>
    <s v="2023"/>
    <x v="11"/>
    <d v="2023-12-31T00:00:00"/>
    <s v="Y62"/>
    <s v="E40000014"/>
    <x v="5"/>
    <s v="QOP"/>
    <s v="E54000057"/>
    <x v="36"/>
    <s v="01D"/>
    <s v="E38000080"/>
    <s v="NHS Greater Manchester ICB - 01D"/>
    <x v="2"/>
    <n v="190"/>
  </r>
  <r>
    <s v="Dec"/>
    <s v="2023"/>
    <x v="11"/>
    <d v="2023-12-31T00:00:00"/>
    <s v="Y62"/>
    <s v="E40000014"/>
    <x v="5"/>
    <s v="QOP"/>
    <s v="E54000057"/>
    <x v="36"/>
    <s v="01D"/>
    <s v="E38000080"/>
    <s v="NHS Greater Manchester ICB - 01D"/>
    <x v="3"/>
    <n v="955"/>
  </r>
  <r>
    <s v="Dec"/>
    <s v="2023"/>
    <x v="11"/>
    <d v="2023-12-31T00:00:00"/>
    <s v="Y62"/>
    <s v="E40000014"/>
    <x v="5"/>
    <s v="QOP"/>
    <s v="E54000057"/>
    <x v="36"/>
    <s v="01D"/>
    <s v="E38000080"/>
    <s v="NHS Greater Manchester ICB - 01D"/>
    <x v="4"/>
    <n v="160"/>
  </r>
  <r>
    <s v="Dec"/>
    <s v="2023"/>
    <x v="11"/>
    <d v="2023-12-31T00:00:00"/>
    <s v="Y62"/>
    <s v="E40000014"/>
    <x v="5"/>
    <s v="QOP"/>
    <s v="E54000057"/>
    <x v="36"/>
    <s v="01D"/>
    <s v="E38000080"/>
    <s v="NHS Greater Manchester ICB - 01D"/>
    <x v="5"/>
    <n v="545"/>
  </r>
  <r>
    <s v="Dec"/>
    <s v="2023"/>
    <x v="11"/>
    <d v="2023-12-31T00:00:00"/>
    <s v="Y62"/>
    <s v="E40000014"/>
    <x v="5"/>
    <s v="QOP"/>
    <s v="E54000057"/>
    <x v="36"/>
    <s v="01G"/>
    <s v="E38000143"/>
    <s v="NHS Greater Manchester ICB - 01G"/>
    <x v="0"/>
    <s v="*"/>
  </r>
  <r>
    <s v="Dec"/>
    <s v="2023"/>
    <x v="11"/>
    <d v="2023-12-31T00:00:00"/>
    <s v="Y62"/>
    <s v="E40000014"/>
    <x v="5"/>
    <s v="QOP"/>
    <s v="E54000057"/>
    <x v="36"/>
    <s v="01G"/>
    <s v="E38000143"/>
    <s v="NHS Greater Manchester ICB - 01G"/>
    <x v="1"/>
    <s v="*"/>
  </r>
  <r>
    <s v="Dec"/>
    <s v="2023"/>
    <x v="11"/>
    <d v="2023-12-31T00:00:00"/>
    <s v="Y62"/>
    <s v="E40000014"/>
    <x v="5"/>
    <s v="QOP"/>
    <s v="E54000057"/>
    <x v="36"/>
    <s v="01G"/>
    <s v="E38000143"/>
    <s v="NHS Greater Manchester ICB - 01G"/>
    <x v="2"/>
    <n v="165"/>
  </r>
  <r>
    <s v="Dec"/>
    <s v="2023"/>
    <x v="11"/>
    <d v="2023-12-31T00:00:00"/>
    <s v="Y62"/>
    <s v="E40000014"/>
    <x v="5"/>
    <s v="QOP"/>
    <s v="E54000057"/>
    <x v="36"/>
    <s v="01G"/>
    <s v="E38000143"/>
    <s v="NHS Greater Manchester ICB - 01G"/>
    <x v="3"/>
    <n v="1085"/>
  </r>
  <r>
    <s v="Dec"/>
    <s v="2023"/>
    <x v="11"/>
    <d v="2023-12-31T00:00:00"/>
    <s v="Y62"/>
    <s v="E40000014"/>
    <x v="5"/>
    <s v="QOP"/>
    <s v="E54000057"/>
    <x v="36"/>
    <s v="01G"/>
    <s v="E38000143"/>
    <s v="NHS Greater Manchester ICB - 01G"/>
    <x v="4"/>
    <n v="115"/>
  </r>
  <r>
    <s v="Dec"/>
    <s v="2023"/>
    <x v="11"/>
    <d v="2023-12-31T00:00:00"/>
    <s v="Y62"/>
    <s v="E40000014"/>
    <x v="5"/>
    <s v="QOP"/>
    <s v="E54000057"/>
    <x v="36"/>
    <s v="01G"/>
    <s v="E38000143"/>
    <s v="NHS Greater Manchester ICB - 01G"/>
    <x v="5"/>
    <n v="650"/>
  </r>
  <r>
    <s v="Dec"/>
    <s v="2023"/>
    <x v="11"/>
    <d v="2023-12-31T00:00:00"/>
    <s v="Y62"/>
    <s v="E40000014"/>
    <x v="5"/>
    <s v="QOP"/>
    <s v="E54000057"/>
    <x v="36"/>
    <s v="01W"/>
    <s v="E38000174"/>
    <s v="NHS Greater Manchester ICB - 01W"/>
    <x v="0"/>
    <s v="*"/>
  </r>
  <r>
    <s v="Dec"/>
    <s v="2023"/>
    <x v="11"/>
    <d v="2023-12-31T00:00:00"/>
    <s v="Y62"/>
    <s v="E40000014"/>
    <x v="5"/>
    <s v="QOP"/>
    <s v="E54000057"/>
    <x v="36"/>
    <s v="01W"/>
    <s v="E38000174"/>
    <s v="NHS Greater Manchester ICB - 01W"/>
    <x v="1"/>
    <s v="*"/>
  </r>
  <r>
    <s v="Dec"/>
    <s v="2023"/>
    <x v="11"/>
    <d v="2023-12-31T00:00:00"/>
    <s v="Y62"/>
    <s v="E40000014"/>
    <x v="5"/>
    <s v="QOP"/>
    <s v="E54000057"/>
    <x v="36"/>
    <s v="01W"/>
    <s v="E38000174"/>
    <s v="NHS Greater Manchester ICB - 01W"/>
    <x v="2"/>
    <n v="165"/>
  </r>
  <r>
    <s v="Dec"/>
    <s v="2023"/>
    <x v="11"/>
    <d v="2023-12-31T00:00:00"/>
    <s v="Y62"/>
    <s v="E40000014"/>
    <x v="5"/>
    <s v="QOP"/>
    <s v="E54000057"/>
    <x v="36"/>
    <s v="01W"/>
    <s v="E38000174"/>
    <s v="NHS Greater Manchester ICB - 01W"/>
    <x v="3"/>
    <n v="1620"/>
  </r>
  <r>
    <s v="Dec"/>
    <s v="2023"/>
    <x v="11"/>
    <d v="2023-12-31T00:00:00"/>
    <s v="Y62"/>
    <s v="E40000014"/>
    <x v="5"/>
    <s v="QOP"/>
    <s v="E54000057"/>
    <x v="36"/>
    <s v="01W"/>
    <s v="E38000174"/>
    <s v="NHS Greater Manchester ICB - 01W"/>
    <x v="4"/>
    <n v="395"/>
  </r>
  <r>
    <s v="Dec"/>
    <s v="2023"/>
    <x v="11"/>
    <d v="2023-12-31T00:00:00"/>
    <s v="Y62"/>
    <s v="E40000014"/>
    <x v="5"/>
    <s v="QOP"/>
    <s v="E54000057"/>
    <x v="36"/>
    <s v="01W"/>
    <s v="E38000174"/>
    <s v="NHS Greater Manchester ICB - 01W"/>
    <x v="5"/>
    <n v="955"/>
  </r>
  <r>
    <s v="Dec"/>
    <s v="2023"/>
    <x v="11"/>
    <d v="2023-12-31T00:00:00"/>
    <s v="Y62"/>
    <s v="E40000014"/>
    <x v="5"/>
    <s v="QOP"/>
    <s v="E54000057"/>
    <x v="36"/>
    <s v="01Y"/>
    <s v="E38000263"/>
    <s v="NHS Greater Manchester ICB - 01Y"/>
    <x v="0"/>
    <s v="*"/>
  </r>
  <r>
    <s v="Dec"/>
    <s v="2023"/>
    <x v="11"/>
    <d v="2023-12-31T00:00:00"/>
    <s v="Y62"/>
    <s v="E40000014"/>
    <x v="5"/>
    <s v="QOP"/>
    <s v="E54000057"/>
    <x v="36"/>
    <s v="01Y"/>
    <s v="E38000263"/>
    <s v="NHS Greater Manchester ICB - 01Y"/>
    <x v="1"/>
    <s v="*"/>
  </r>
  <r>
    <s v="Dec"/>
    <s v="2023"/>
    <x v="11"/>
    <d v="2023-12-31T00:00:00"/>
    <s v="Y62"/>
    <s v="E40000014"/>
    <x v="5"/>
    <s v="QOP"/>
    <s v="E54000057"/>
    <x v="36"/>
    <s v="01Y"/>
    <s v="E38000263"/>
    <s v="NHS Greater Manchester ICB - 01Y"/>
    <x v="2"/>
    <n v="60"/>
  </r>
  <r>
    <s v="Dec"/>
    <s v="2023"/>
    <x v="11"/>
    <d v="2023-12-31T00:00:00"/>
    <s v="Y62"/>
    <s v="E40000014"/>
    <x v="5"/>
    <s v="QOP"/>
    <s v="E54000057"/>
    <x v="36"/>
    <s v="01Y"/>
    <s v="E38000263"/>
    <s v="NHS Greater Manchester ICB - 01Y"/>
    <x v="3"/>
    <n v="765"/>
  </r>
  <r>
    <s v="Dec"/>
    <s v="2023"/>
    <x v="11"/>
    <d v="2023-12-31T00:00:00"/>
    <s v="Y62"/>
    <s v="E40000014"/>
    <x v="5"/>
    <s v="QOP"/>
    <s v="E54000057"/>
    <x v="36"/>
    <s v="01Y"/>
    <s v="E38000263"/>
    <s v="NHS Greater Manchester ICB - 01Y"/>
    <x v="4"/>
    <n v="330"/>
  </r>
  <r>
    <s v="Dec"/>
    <s v="2023"/>
    <x v="11"/>
    <d v="2023-12-31T00:00:00"/>
    <s v="Y62"/>
    <s v="E40000014"/>
    <x v="5"/>
    <s v="QOP"/>
    <s v="E54000057"/>
    <x v="36"/>
    <s v="01Y"/>
    <s v="E38000263"/>
    <s v="NHS Greater Manchester ICB - 01Y"/>
    <x v="5"/>
    <n v="620"/>
  </r>
  <r>
    <s v="Dec"/>
    <s v="2023"/>
    <x v="11"/>
    <d v="2023-12-31T00:00:00"/>
    <s v="Y62"/>
    <s v="E40000014"/>
    <x v="5"/>
    <s v="QOP"/>
    <s v="E54000057"/>
    <x v="36"/>
    <s v="02A"/>
    <s v="E38000187"/>
    <s v="NHS Greater Manchester ICB - 02A"/>
    <x v="0"/>
    <s v="*"/>
  </r>
  <r>
    <s v="Dec"/>
    <s v="2023"/>
    <x v="11"/>
    <d v="2023-12-31T00:00:00"/>
    <s v="Y62"/>
    <s v="E40000014"/>
    <x v="5"/>
    <s v="QOP"/>
    <s v="E54000057"/>
    <x v="36"/>
    <s v="02A"/>
    <s v="E38000187"/>
    <s v="NHS Greater Manchester ICB - 02A"/>
    <x v="1"/>
    <s v="*"/>
  </r>
  <r>
    <s v="Dec"/>
    <s v="2023"/>
    <x v="11"/>
    <d v="2023-12-31T00:00:00"/>
    <s v="Y62"/>
    <s v="E40000014"/>
    <x v="5"/>
    <s v="QOP"/>
    <s v="E54000057"/>
    <x v="36"/>
    <s v="02A"/>
    <s v="E38000187"/>
    <s v="NHS Greater Manchester ICB - 02A"/>
    <x v="2"/>
    <n v="130"/>
  </r>
  <r>
    <s v="Dec"/>
    <s v="2023"/>
    <x v="11"/>
    <d v="2023-12-31T00:00:00"/>
    <s v="Y62"/>
    <s v="E40000014"/>
    <x v="5"/>
    <s v="QOP"/>
    <s v="E54000057"/>
    <x v="36"/>
    <s v="02A"/>
    <s v="E38000187"/>
    <s v="NHS Greater Manchester ICB - 02A"/>
    <x v="3"/>
    <n v="1135"/>
  </r>
  <r>
    <s v="Dec"/>
    <s v="2023"/>
    <x v="11"/>
    <d v="2023-12-31T00:00:00"/>
    <s v="Y62"/>
    <s v="E40000014"/>
    <x v="5"/>
    <s v="QOP"/>
    <s v="E54000057"/>
    <x v="36"/>
    <s v="02A"/>
    <s v="E38000187"/>
    <s v="NHS Greater Manchester ICB - 02A"/>
    <x v="4"/>
    <n v="145"/>
  </r>
  <r>
    <s v="Dec"/>
    <s v="2023"/>
    <x v="11"/>
    <d v="2023-12-31T00:00:00"/>
    <s v="Y62"/>
    <s v="E40000014"/>
    <x v="5"/>
    <s v="QOP"/>
    <s v="E54000057"/>
    <x v="36"/>
    <s v="02A"/>
    <s v="E38000187"/>
    <s v="NHS Greater Manchester ICB - 02A"/>
    <x v="5"/>
    <n v="525"/>
  </r>
  <r>
    <s v="Dec"/>
    <s v="2023"/>
    <x v="11"/>
    <d v="2023-12-31T00:00:00"/>
    <s v="Y62"/>
    <s v="E40000014"/>
    <x v="5"/>
    <s v="QOP"/>
    <s v="E54000057"/>
    <x v="36"/>
    <s v="02H"/>
    <s v="E38000205"/>
    <s v="NHS Greater Manchester ICB - 02H"/>
    <x v="0"/>
    <s v="*"/>
  </r>
  <r>
    <s v="Dec"/>
    <s v="2023"/>
    <x v="11"/>
    <d v="2023-12-31T00:00:00"/>
    <s v="Y62"/>
    <s v="E40000014"/>
    <x v="5"/>
    <s v="QOP"/>
    <s v="E54000057"/>
    <x v="36"/>
    <s v="02H"/>
    <s v="E38000205"/>
    <s v="NHS Greater Manchester ICB - 02H"/>
    <x v="1"/>
    <s v="*"/>
  </r>
  <r>
    <s v="Dec"/>
    <s v="2023"/>
    <x v="11"/>
    <d v="2023-12-31T00:00:00"/>
    <s v="Y62"/>
    <s v="E40000014"/>
    <x v="5"/>
    <s v="QOP"/>
    <s v="E54000057"/>
    <x v="36"/>
    <s v="02H"/>
    <s v="E38000205"/>
    <s v="NHS Greater Manchester ICB - 02H"/>
    <x v="2"/>
    <n v="265"/>
  </r>
  <r>
    <s v="Dec"/>
    <s v="2023"/>
    <x v="11"/>
    <d v="2023-12-31T00:00:00"/>
    <s v="Y62"/>
    <s v="E40000014"/>
    <x v="5"/>
    <s v="QOP"/>
    <s v="E54000057"/>
    <x v="36"/>
    <s v="02H"/>
    <s v="E38000205"/>
    <s v="NHS Greater Manchester ICB - 02H"/>
    <x v="3"/>
    <n v="1280"/>
  </r>
  <r>
    <s v="Dec"/>
    <s v="2023"/>
    <x v="11"/>
    <d v="2023-12-31T00:00:00"/>
    <s v="Y62"/>
    <s v="E40000014"/>
    <x v="5"/>
    <s v="QOP"/>
    <s v="E54000057"/>
    <x v="36"/>
    <s v="02H"/>
    <s v="E38000205"/>
    <s v="NHS Greater Manchester ICB - 02H"/>
    <x v="4"/>
    <n v="625"/>
  </r>
  <r>
    <s v="Dec"/>
    <s v="2023"/>
    <x v="11"/>
    <d v="2023-12-31T00:00:00"/>
    <s v="Y62"/>
    <s v="E40000014"/>
    <x v="5"/>
    <s v="QOP"/>
    <s v="E54000057"/>
    <x v="36"/>
    <s v="02H"/>
    <s v="E38000205"/>
    <s v="NHS Greater Manchester ICB - 02H"/>
    <x v="5"/>
    <n v="830"/>
  </r>
  <r>
    <s v="Dec"/>
    <s v="2023"/>
    <x v="11"/>
    <d v="2023-12-31T00:00:00"/>
    <s v="Y62"/>
    <s v="E40000014"/>
    <x v="5"/>
    <s v="QOP"/>
    <s v="E54000057"/>
    <x v="36"/>
    <s v="14L"/>
    <s v="E38000217"/>
    <s v="NHS Greater Manchester ICB - 14L"/>
    <x v="0"/>
    <s v="*"/>
  </r>
  <r>
    <s v="Dec"/>
    <s v="2023"/>
    <x v="11"/>
    <d v="2023-12-31T00:00:00"/>
    <s v="Y62"/>
    <s v="E40000014"/>
    <x v="5"/>
    <s v="QOP"/>
    <s v="E54000057"/>
    <x v="36"/>
    <s v="14L"/>
    <s v="E38000217"/>
    <s v="NHS Greater Manchester ICB - 14L"/>
    <x v="1"/>
    <s v="*"/>
  </r>
  <r>
    <s v="Dec"/>
    <s v="2023"/>
    <x v="11"/>
    <d v="2023-12-31T00:00:00"/>
    <s v="Y62"/>
    <s v="E40000014"/>
    <x v="5"/>
    <s v="QOP"/>
    <s v="E54000057"/>
    <x v="36"/>
    <s v="14L"/>
    <s v="E38000217"/>
    <s v="NHS Greater Manchester ICB - 14L"/>
    <x v="2"/>
    <n v="250"/>
  </r>
  <r>
    <s v="Dec"/>
    <s v="2023"/>
    <x v="11"/>
    <d v="2023-12-31T00:00:00"/>
    <s v="Y62"/>
    <s v="E40000014"/>
    <x v="5"/>
    <s v="QOP"/>
    <s v="E54000057"/>
    <x v="36"/>
    <s v="14L"/>
    <s v="E38000217"/>
    <s v="NHS Greater Manchester ICB - 14L"/>
    <x v="3"/>
    <n v="1430"/>
  </r>
  <r>
    <s v="Dec"/>
    <s v="2023"/>
    <x v="11"/>
    <d v="2023-12-31T00:00:00"/>
    <s v="Y62"/>
    <s v="E40000014"/>
    <x v="5"/>
    <s v="QOP"/>
    <s v="E54000057"/>
    <x v="36"/>
    <s v="14L"/>
    <s v="E38000217"/>
    <s v="NHS Greater Manchester ICB - 14L"/>
    <x v="4"/>
    <n v="550"/>
  </r>
  <r>
    <s v="Dec"/>
    <s v="2023"/>
    <x v="11"/>
    <d v="2023-12-31T00:00:00"/>
    <s v="Y62"/>
    <s v="E40000014"/>
    <x v="5"/>
    <s v="QOP"/>
    <s v="E54000057"/>
    <x v="36"/>
    <s v="14L"/>
    <s v="E38000217"/>
    <s v="NHS Greater Manchester ICB - 14L"/>
    <x v="5"/>
    <n v="585"/>
  </r>
  <r>
    <s v="Dec"/>
    <s v="2023"/>
    <x v="11"/>
    <d v="2023-12-31T00:00:00"/>
    <s v="Y62"/>
    <s v="E40000014"/>
    <x v="5"/>
    <s v="QYG"/>
    <s v="E54000008"/>
    <x v="37"/>
    <s v="01F"/>
    <s v="E38000068"/>
    <s v="NHS Cheshire and Merseyside ICB - 01F"/>
    <x v="0"/>
    <s v="*"/>
  </r>
  <r>
    <s v="Dec"/>
    <s v="2023"/>
    <x v="11"/>
    <d v="2023-12-31T00:00:00"/>
    <s v="Y62"/>
    <s v="E40000014"/>
    <x v="5"/>
    <s v="QYG"/>
    <s v="E54000008"/>
    <x v="37"/>
    <s v="01F"/>
    <s v="E38000068"/>
    <s v="NHS Cheshire and Merseyside ICB - 01F"/>
    <x v="1"/>
    <s v="*"/>
  </r>
  <r>
    <s v="Dec"/>
    <s v="2023"/>
    <x v="11"/>
    <d v="2023-12-31T00:00:00"/>
    <s v="Y62"/>
    <s v="E40000014"/>
    <x v="5"/>
    <s v="QYG"/>
    <s v="E54000008"/>
    <x v="37"/>
    <s v="01F"/>
    <s v="E38000068"/>
    <s v="NHS Cheshire and Merseyside ICB - 01F"/>
    <x v="2"/>
    <n v="45"/>
  </r>
  <r>
    <s v="Dec"/>
    <s v="2023"/>
    <x v="11"/>
    <d v="2023-12-31T00:00:00"/>
    <s v="Y62"/>
    <s v="E40000014"/>
    <x v="5"/>
    <s v="QYG"/>
    <s v="E54000008"/>
    <x v="37"/>
    <s v="01F"/>
    <s v="E38000068"/>
    <s v="NHS Cheshire and Merseyside ICB - 01F"/>
    <x v="3"/>
    <n v="655"/>
  </r>
  <r>
    <s v="Dec"/>
    <s v="2023"/>
    <x v="11"/>
    <d v="2023-12-31T00:00:00"/>
    <s v="Y62"/>
    <s v="E40000014"/>
    <x v="5"/>
    <s v="QYG"/>
    <s v="E54000008"/>
    <x v="37"/>
    <s v="01F"/>
    <s v="E38000068"/>
    <s v="NHS Cheshire and Merseyside ICB - 01F"/>
    <x v="4"/>
    <n v="45"/>
  </r>
  <r>
    <s v="Dec"/>
    <s v="2023"/>
    <x v="11"/>
    <d v="2023-12-31T00:00:00"/>
    <s v="Y62"/>
    <s v="E40000014"/>
    <x v="5"/>
    <s v="QYG"/>
    <s v="E54000008"/>
    <x v="37"/>
    <s v="01F"/>
    <s v="E38000068"/>
    <s v="NHS Cheshire and Merseyside ICB - 01F"/>
    <x v="5"/>
    <n v="260"/>
  </r>
  <r>
    <s v="Dec"/>
    <s v="2023"/>
    <x v="11"/>
    <d v="2023-12-31T00:00:00"/>
    <s v="Y62"/>
    <s v="E40000014"/>
    <x v="5"/>
    <s v="QYG"/>
    <s v="E54000008"/>
    <x v="37"/>
    <s v="01J"/>
    <s v="E38000091"/>
    <s v="NHS Cheshire and Merseyside ICB - 01J"/>
    <x v="0"/>
    <s v="*"/>
  </r>
  <r>
    <s v="Dec"/>
    <s v="2023"/>
    <x v="11"/>
    <d v="2023-12-31T00:00:00"/>
    <s v="Y62"/>
    <s v="E40000014"/>
    <x v="5"/>
    <s v="QYG"/>
    <s v="E54000008"/>
    <x v="37"/>
    <s v="01J"/>
    <s v="E38000091"/>
    <s v="NHS Cheshire and Merseyside ICB - 01J"/>
    <x v="1"/>
    <s v="*"/>
  </r>
  <r>
    <s v="Dec"/>
    <s v="2023"/>
    <x v="11"/>
    <d v="2023-12-31T00:00:00"/>
    <s v="Y62"/>
    <s v="E40000014"/>
    <x v="5"/>
    <s v="QYG"/>
    <s v="E54000008"/>
    <x v="37"/>
    <s v="01J"/>
    <s v="E38000091"/>
    <s v="NHS Cheshire and Merseyside ICB - 01J"/>
    <x v="2"/>
    <n v="135"/>
  </r>
  <r>
    <s v="Dec"/>
    <s v="2023"/>
    <x v="11"/>
    <d v="2023-12-31T00:00:00"/>
    <s v="Y62"/>
    <s v="E40000014"/>
    <x v="5"/>
    <s v="QYG"/>
    <s v="E54000008"/>
    <x v="37"/>
    <s v="01J"/>
    <s v="E38000091"/>
    <s v="NHS Cheshire and Merseyside ICB - 01J"/>
    <x v="3"/>
    <n v="615"/>
  </r>
  <r>
    <s v="Dec"/>
    <s v="2023"/>
    <x v="11"/>
    <d v="2023-12-31T00:00:00"/>
    <s v="Y62"/>
    <s v="E40000014"/>
    <x v="5"/>
    <s v="QYG"/>
    <s v="E54000008"/>
    <x v="37"/>
    <s v="01J"/>
    <s v="E38000091"/>
    <s v="NHS Cheshire and Merseyside ICB - 01J"/>
    <x v="4"/>
    <n v="80"/>
  </r>
  <r>
    <s v="Dec"/>
    <s v="2023"/>
    <x v="11"/>
    <d v="2023-12-31T00:00:00"/>
    <s v="Y62"/>
    <s v="E40000014"/>
    <x v="5"/>
    <s v="QYG"/>
    <s v="E54000008"/>
    <x v="37"/>
    <s v="01J"/>
    <s v="E38000091"/>
    <s v="NHS Cheshire and Merseyside ICB - 01J"/>
    <x v="5"/>
    <n v="210"/>
  </r>
  <r>
    <s v="Dec"/>
    <s v="2023"/>
    <x v="11"/>
    <d v="2023-12-31T00:00:00"/>
    <s v="Y62"/>
    <s v="E40000014"/>
    <x v="5"/>
    <s v="QYG"/>
    <s v="E54000008"/>
    <x v="37"/>
    <s v="01T"/>
    <s v="E38000161"/>
    <s v="NHS Cheshire and Merseyside ICB - 01T"/>
    <x v="0"/>
    <s v="*"/>
  </r>
  <r>
    <s v="Dec"/>
    <s v="2023"/>
    <x v="11"/>
    <d v="2023-12-31T00:00:00"/>
    <s v="Y62"/>
    <s v="E40000014"/>
    <x v="5"/>
    <s v="QYG"/>
    <s v="E54000008"/>
    <x v="37"/>
    <s v="01T"/>
    <s v="E38000161"/>
    <s v="NHS Cheshire and Merseyside ICB - 01T"/>
    <x v="1"/>
    <s v="*"/>
  </r>
  <r>
    <s v="Dec"/>
    <s v="2023"/>
    <x v="11"/>
    <d v="2023-12-31T00:00:00"/>
    <s v="Y62"/>
    <s v="E40000014"/>
    <x v="5"/>
    <s v="QYG"/>
    <s v="E54000008"/>
    <x v="37"/>
    <s v="01T"/>
    <s v="E38000161"/>
    <s v="NHS Cheshire and Merseyside ICB - 01T"/>
    <x v="2"/>
    <n v="95"/>
  </r>
  <r>
    <s v="Dec"/>
    <s v="2023"/>
    <x v="11"/>
    <d v="2023-12-31T00:00:00"/>
    <s v="Y62"/>
    <s v="E40000014"/>
    <x v="5"/>
    <s v="QYG"/>
    <s v="E54000008"/>
    <x v="37"/>
    <s v="01T"/>
    <s v="E38000161"/>
    <s v="NHS Cheshire and Merseyside ICB - 01T"/>
    <x v="3"/>
    <n v="760"/>
  </r>
  <r>
    <s v="Dec"/>
    <s v="2023"/>
    <x v="11"/>
    <d v="2023-12-31T00:00:00"/>
    <s v="Y62"/>
    <s v="E40000014"/>
    <x v="5"/>
    <s v="QYG"/>
    <s v="E54000008"/>
    <x v="37"/>
    <s v="01T"/>
    <s v="E38000161"/>
    <s v="NHS Cheshire and Merseyside ICB - 01T"/>
    <x v="4"/>
    <n v="80"/>
  </r>
  <r>
    <s v="Dec"/>
    <s v="2023"/>
    <x v="11"/>
    <d v="2023-12-31T00:00:00"/>
    <s v="Y62"/>
    <s v="E40000014"/>
    <x v="5"/>
    <s v="QYG"/>
    <s v="E54000008"/>
    <x v="37"/>
    <s v="01T"/>
    <s v="E38000161"/>
    <s v="NHS Cheshire and Merseyside ICB - 01T"/>
    <x v="5"/>
    <n v="300"/>
  </r>
  <r>
    <s v="Dec"/>
    <s v="2023"/>
    <x v="11"/>
    <d v="2023-12-31T00:00:00"/>
    <s v="Y62"/>
    <s v="E40000014"/>
    <x v="5"/>
    <s v="QYG"/>
    <s v="E54000008"/>
    <x v="37"/>
    <s v="01V"/>
    <s v="E38000170"/>
    <s v="NHS Cheshire and Merseyside ICB - 01V"/>
    <x v="0"/>
    <s v="*"/>
  </r>
  <r>
    <s v="Dec"/>
    <s v="2023"/>
    <x v="11"/>
    <d v="2023-12-31T00:00:00"/>
    <s v="Y62"/>
    <s v="E40000014"/>
    <x v="5"/>
    <s v="QYG"/>
    <s v="E54000008"/>
    <x v="37"/>
    <s v="01V"/>
    <s v="E38000170"/>
    <s v="NHS Cheshire and Merseyside ICB - 01V"/>
    <x v="1"/>
    <s v="*"/>
  </r>
  <r>
    <s v="Dec"/>
    <s v="2023"/>
    <x v="11"/>
    <d v="2023-12-31T00:00:00"/>
    <s v="Y62"/>
    <s v="E40000014"/>
    <x v="5"/>
    <s v="QYG"/>
    <s v="E54000008"/>
    <x v="37"/>
    <s v="01V"/>
    <s v="E38000170"/>
    <s v="NHS Cheshire and Merseyside ICB - 01V"/>
    <x v="2"/>
    <n v="345"/>
  </r>
  <r>
    <s v="Dec"/>
    <s v="2023"/>
    <x v="11"/>
    <d v="2023-12-31T00:00:00"/>
    <s v="Y62"/>
    <s v="E40000014"/>
    <x v="5"/>
    <s v="QYG"/>
    <s v="E54000008"/>
    <x v="37"/>
    <s v="01V"/>
    <s v="E38000170"/>
    <s v="NHS Cheshire and Merseyside ICB - 01V"/>
    <x v="3"/>
    <n v="855"/>
  </r>
  <r>
    <s v="Dec"/>
    <s v="2023"/>
    <x v="11"/>
    <d v="2023-12-31T00:00:00"/>
    <s v="Y62"/>
    <s v="E40000014"/>
    <x v="5"/>
    <s v="QYG"/>
    <s v="E54000008"/>
    <x v="37"/>
    <s v="01V"/>
    <s v="E38000170"/>
    <s v="NHS Cheshire and Merseyside ICB - 01V"/>
    <x v="4"/>
    <n v="80"/>
  </r>
  <r>
    <s v="Dec"/>
    <s v="2023"/>
    <x v="11"/>
    <d v="2023-12-31T00:00:00"/>
    <s v="Y62"/>
    <s v="E40000014"/>
    <x v="5"/>
    <s v="QYG"/>
    <s v="E54000008"/>
    <x v="37"/>
    <s v="01V"/>
    <s v="E38000170"/>
    <s v="NHS Cheshire and Merseyside ICB - 01V"/>
    <x v="5"/>
    <n v="480"/>
  </r>
  <r>
    <s v="Dec"/>
    <s v="2023"/>
    <x v="11"/>
    <d v="2023-12-31T00:00:00"/>
    <s v="Y62"/>
    <s v="E40000014"/>
    <x v="5"/>
    <s v="QYG"/>
    <s v="E54000008"/>
    <x v="37"/>
    <s v="01X"/>
    <s v="E38000172"/>
    <s v="NHS Cheshire and Merseyside ICB - 01X"/>
    <x v="0"/>
    <s v="*"/>
  </r>
  <r>
    <s v="Dec"/>
    <s v="2023"/>
    <x v="11"/>
    <d v="2023-12-31T00:00:00"/>
    <s v="Y62"/>
    <s v="E40000014"/>
    <x v="5"/>
    <s v="QYG"/>
    <s v="E54000008"/>
    <x v="37"/>
    <s v="01X"/>
    <s v="E38000172"/>
    <s v="NHS Cheshire and Merseyside ICB - 01X"/>
    <x v="1"/>
    <s v="*"/>
  </r>
  <r>
    <s v="Dec"/>
    <s v="2023"/>
    <x v="11"/>
    <d v="2023-12-31T00:00:00"/>
    <s v="Y62"/>
    <s v="E40000014"/>
    <x v="5"/>
    <s v="QYG"/>
    <s v="E54000008"/>
    <x v="37"/>
    <s v="01X"/>
    <s v="E38000172"/>
    <s v="NHS Cheshire and Merseyside ICB - 01X"/>
    <x v="2"/>
    <n v="65"/>
  </r>
  <r>
    <s v="Dec"/>
    <s v="2023"/>
    <x v="11"/>
    <d v="2023-12-31T00:00:00"/>
    <s v="Y62"/>
    <s v="E40000014"/>
    <x v="5"/>
    <s v="QYG"/>
    <s v="E54000008"/>
    <x v="37"/>
    <s v="01X"/>
    <s v="E38000172"/>
    <s v="NHS Cheshire and Merseyside ICB - 01X"/>
    <x v="3"/>
    <n v="960"/>
  </r>
  <r>
    <s v="Dec"/>
    <s v="2023"/>
    <x v="11"/>
    <d v="2023-12-31T00:00:00"/>
    <s v="Y62"/>
    <s v="E40000014"/>
    <x v="5"/>
    <s v="QYG"/>
    <s v="E54000008"/>
    <x v="37"/>
    <s v="01X"/>
    <s v="E38000172"/>
    <s v="NHS Cheshire and Merseyside ICB - 01X"/>
    <x v="4"/>
    <n v="270"/>
  </r>
  <r>
    <s v="Dec"/>
    <s v="2023"/>
    <x v="11"/>
    <d v="2023-12-31T00:00:00"/>
    <s v="Y62"/>
    <s v="E40000014"/>
    <x v="5"/>
    <s v="QYG"/>
    <s v="E54000008"/>
    <x v="37"/>
    <s v="01X"/>
    <s v="E38000172"/>
    <s v="NHS Cheshire and Merseyside ICB - 01X"/>
    <x v="5"/>
    <n v="590"/>
  </r>
  <r>
    <s v="Dec"/>
    <s v="2023"/>
    <x v="11"/>
    <d v="2023-12-31T00:00:00"/>
    <s v="Y62"/>
    <s v="E40000014"/>
    <x v="5"/>
    <s v="QYG"/>
    <s v="E54000008"/>
    <x v="37"/>
    <s v="02E"/>
    <s v="E38000194"/>
    <s v="NHS Cheshire and Merseyside ICB - 02E"/>
    <x v="0"/>
    <s v="*"/>
  </r>
  <r>
    <s v="Dec"/>
    <s v="2023"/>
    <x v="11"/>
    <d v="2023-12-31T00:00:00"/>
    <s v="Y62"/>
    <s v="E40000014"/>
    <x v="5"/>
    <s v="QYG"/>
    <s v="E54000008"/>
    <x v="37"/>
    <s v="02E"/>
    <s v="E38000194"/>
    <s v="NHS Cheshire and Merseyside ICB - 02E"/>
    <x v="1"/>
    <s v="*"/>
  </r>
  <r>
    <s v="Dec"/>
    <s v="2023"/>
    <x v="11"/>
    <d v="2023-12-31T00:00:00"/>
    <s v="Y62"/>
    <s v="E40000014"/>
    <x v="5"/>
    <s v="QYG"/>
    <s v="E54000008"/>
    <x v="37"/>
    <s v="02E"/>
    <s v="E38000194"/>
    <s v="NHS Cheshire and Merseyside ICB - 02E"/>
    <x v="2"/>
    <n v="235"/>
  </r>
  <r>
    <s v="Dec"/>
    <s v="2023"/>
    <x v="11"/>
    <d v="2023-12-31T00:00:00"/>
    <s v="Y62"/>
    <s v="E40000014"/>
    <x v="5"/>
    <s v="QYG"/>
    <s v="E54000008"/>
    <x v="37"/>
    <s v="02E"/>
    <s v="E38000194"/>
    <s v="NHS Cheshire and Merseyside ICB - 02E"/>
    <x v="3"/>
    <n v="750"/>
  </r>
  <r>
    <s v="Dec"/>
    <s v="2023"/>
    <x v="11"/>
    <d v="2023-12-31T00:00:00"/>
    <s v="Y62"/>
    <s v="E40000014"/>
    <x v="5"/>
    <s v="QYG"/>
    <s v="E54000008"/>
    <x v="37"/>
    <s v="02E"/>
    <s v="E38000194"/>
    <s v="NHS Cheshire and Merseyside ICB - 02E"/>
    <x v="4"/>
    <n v="365"/>
  </r>
  <r>
    <s v="Dec"/>
    <s v="2023"/>
    <x v="11"/>
    <d v="2023-12-31T00:00:00"/>
    <s v="Y62"/>
    <s v="E40000014"/>
    <x v="5"/>
    <s v="QYG"/>
    <s v="E54000008"/>
    <x v="37"/>
    <s v="02E"/>
    <s v="E38000194"/>
    <s v="NHS Cheshire and Merseyside ICB - 02E"/>
    <x v="5"/>
    <n v="695"/>
  </r>
  <r>
    <s v="Dec"/>
    <s v="2023"/>
    <x v="11"/>
    <d v="2023-12-31T00:00:00"/>
    <s v="Y62"/>
    <s v="E40000014"/>
    <x v="5"/>
    <s v="QYG"/>
    <s v="E54000008"/>
    <x v="37"/>
    <s v="12F"/>
    <s v="E38000208"/>
    <s v="NHS Cheshire and Merseyside ICB - 12F"/>
    <x v="0"/>
    <s v="*"/>
  </r>
  <r>
    <s v="Dec"/>
    <s v="2023"/>
    <x v="11"/>
    <d v="2023-12-31T00:00:00"/>
    <s v="Y62"/>
    <s v="E40000014"/>
    <x v="5"/>
    <s v="QYG"/>
    <s v="E54000008"/>
    <x v="37"/>
    <s v="12F"/>
    <s v="E38000208"/>
    <s v="NHS Cheshire and Merseyside ICB - 12F"/>
    <x v="1"/>
    <s v="*"/>
  </r>
  <r>
    <s v="Dec"/>
    <s v="2023"/>
    <x v="11"/>
    <d v="2023-12-31T00:00:00"/>
    <s v="Y62"/>
    <s v="E40000014"/>
    <x v="5"/>
    <s v="QYG"/>
    <s v="E54000008"/>
    <x v="37"/>
    <s v="12F"/>
    <s v="E38000208"/>
    <s v="NHS Cheshire and Merseyside ICB - 12F"/>
    <x v="2"/>
    <n v="200"/>
  </r>
  <r>
    <s v="Dec"/>
    <s v="2023"/>
    <x v="11"/>
    <d v="2023-12-31T00:00:00"/>
    <s v="Y62"/>
    <s v="E40000014"/>
    <x v="5"/>
    <s v="QYG"/>
    <s v="E54000008"/>
    <x v="37"/>
    <s v="12F"/>
    <s v="E38000208"/>
    <s v="NHS Cheshire and Merseyside ICB - 12F"/>
    <x v="3"/>
    <n v="1680"/>
  </r>
  <r>
    <s v="Dec"/>
    <s v="2023"/>
    <x v="11"/>
    <d v="2023-12-31T00:00:00"/>
    <s v="Y62"/>
    <s v="E40000014"/>
    <x v="5"/>
    <s v="QYG"/>
    <s v="E54000008"/>
    <x v="37"/>
    <s v="12F"/>
    <s v="E38000208"/>
    <s v="NHS Cheshire and Merseyside ICB - 12F"/>
    <x v="4"/>
    <n v="375"/>
  </r>
  <r>
    <s v="Dec"/>
    <s v="2023"/>
    <x v="11"/>
    <d v="2023-12-31T00:00:00"/>
    <s v="Y62"/>
    <s v="E40000014"/>
    <x v="5"/>
    <s v="QYG"/>
    <s v="E54000008"/>
    <x v="37"/>
    <s v="12F"/>
    <s v="E38000208"/>
    <s v="NHS Cheshire and Merseyside ICB - 12F"/>
    <x v="5"/>
    <n v="1040"/>
  </r>
  <r>
    <s v="Dec"/>
    <s v="2023"/>
    <x v="11"/>
    <d v="2023-12-31T00:00:00"/>
    <s v="Y62"/>
    <s v="E40000014"/>
    <x v="5"/>
    <s v="QYG"/>
    <s v="E54000008"/>
    <x v="37"/>
    <s v="27D"/>
    <s v="E38000233"/>
    <s v="NHS Cheshire and Merseyside ICB - 27D"/>
    <x v="0"/>
    <s v="*"/>
  </r>
  <r>
    <s v="Dec"/>
    <s v="2023"/>
    <x v="11"/>
    <d v="2023-12-31T00:00:00"/>
    <s v="Y62"/>
    <s v="E40000014"/>
    <x v="5"/>
    <s v="QYG"/>
    <s v="E54000008"/>
    <x v="37"/>
    <s v="27D"/>
    <s v="E38000233"/>
    <s v="NHS Cheshire and Merseyside ICB - 27D"/>
    <x v="1"/>
    <s v="*"/>
  </r>
  <r>
    <s v="Dec"/>
    <s v="2023"/>
    <x v="11"/>
    <d v="2023-12-31T00:00:00"/>
    <s v="Y62"/>
    <s v="E40000014"/>
    <x v="5"/>
    <s v="QYG"/>
    <s v="E54000008"/>
    <x v="37"/>
    <s v="27D"/>
    <s v="E38000233"/>
    <s v="NHS Cheshire and Merseyside ICB - 27D"/>
    <x v="2"/>
    <n v="1255"/>
  </r>
  <r>
    <s v="Dec"/>
    <s v="2023"/>
    <x v="11"/>
    <d v="2023-12-31T00:00:00"/>
    <s v="Y62"/>
    <s v="E40000014"/>
    <x v="5"/>
    <s v="QYG"/>
    <s v="E54000008"/>
    <x v="37"/>
    <s v="27D"/>
    <s v="E38000233"/>
    <s v="NHS Cheshire and Merseyside ICB - 27D"/>
    <x v="3"/>
    <n v="3725"/>
  </r>
  <r>
    <s v="Dec"/>
    <s v="2023"/>
    <x v="11"/>
    <d v="2023-12-31T00:00:00"/>
    <s v="Y62"/>
    <s v="E40000014"/>
    <x v="5"/>
    <s v="QYG"/>
    <s v="E54000008"/>
    <x v="37"/>
    <s v="27D"/>
    <s v="E38000233"/>
    <s v="NHS Cheshire and Merseyside ICB - 27D"/>
    <x v="4"/>
    <n v="980"/>
  </r>
  <r>
    <s v="Dec"/>
    <s v="2023"/>
    <x v="11"/>
    <d v="2023-12-31T00:00:00"/>
    <s v="Y62"/>
    <s v="E40000014"/>
    <x v="5"/>
    <s v="QYG"/>
    <s v="E54000008"/>
    <x v="37"/>
    <s v="27D"/>
    <s v="E38000233"/>
    <s v="NHS Cheshire and Merseyside ICB - 27D"/>
    <x v="5"/>
    <n v="1840"/>
  </r>
  <r>
    <s v="Dec"/>
    <s v="2023"/>
    <x v="11"/>
    <d v="2023-12-31T00:00:00"/>
    <s v="Y62"/>
    <s v="E40000014"/>
    <x v="5"/>
    <s v="QYG"/>
    <s v="E54000008"/>
    <x v="37"/>
    <s v="99A"/>
    <s v="E38000101"/>
    <s v="NHS Cheshire and Merseyside ICB - 99A"/>
    <x v="0"/>
    <s v="*"/>
  </r>
  <r>
    <s v="Dec"/>
    <s v="2023"/>
    <x v="11"/>
    <d v="2023-12-31T00:00:00"/>
    <s v="Y62"/>
    <s v="E40000014"/>
    <x v="5"/>
    <s v="QYG"/>
    <s v="E54000008"/>
    <x v="37"/>
    <s v="99A"/>
    <s v="E38000101"/>
    <s v="NHS Cheshire and Merseyside ICB - 99A"/>
    <x v="1"/>
    <s v="*"/>
  </r>
  <r>
    <s v="Dec"/>
    <s v="2023"/>
    <x v="11"/>
    <d v="2023-12-31T00:00:00"/>
    <s v="Y62"/>
    <s v="E40000014"/>
    <x v="5"/>
    <s v="QYG"/>
    <s v="E54000008"/>
    <x v="37"/>
    <s v="99A"/>
    <s v="E38000101"/>
    <s v="NHS Cheshire and Merseyside ICB - 99A"/>
    <x v="2"/>
    <n v="335"/>
  </r>
  <r>
    <s v="Dec"/>
    <s v="2023"/>
    <x v="11"/>
    <d v="2023-12-31T00:00:00"/>
    <s v="Y62"/>
    <s v="E40000014"/>
    <x v="5"/>
    <s v="QYG"/>
    <s v="E54000008"/>
    <x v="37"/>
    <s v="99A"/>
    <s v="E38000101"/>
    <s v="NHS Cheshire and Merseyside ICB - 99A"/>
    <x v="3"/>
    <n v="1770"/>
  </r>
  <r>
    <s v="Dec"/>
    <s v="2023"/>
    <x v="11"/>
    <d v="2023-12-31T00:00:00"/>
    <s v="Y62"/>
    <s v="E40000014"/>
    <x v="5"/>
    <s v="QYG"/>
    <s v="E54000008"/>
    <x v="37"/>
    <s v="99A"/>
    <s v="E38000101"/>
    <s v="NHS Cheshire and Merseyside ICB - 99A"/>
    <x v="4"/>
    <n v="300"/>
  </r>
  <r>
    <s v="Dec"/>
    <s v="2023"/>
    <x v="11"/>
    <d v="2023-12-31T00:00:00"/>
    <s v="Y62"/>
    <s v="E40000014"/>
    <x v="5"/>
    <s v="QYG"/>
    <s v="E54000008"/>
    <x v="37"/>
    <s v="99A"/>
    <s v="E38000101"/>
    <s v="NHS Cheshire and Merseyside ICB - 99A"/>
    <x v="5"/>
    <n v="880"/>
  </r>
  <r>
    <s v="Dec"/>
    <s v="2023"/>
    <x v="11"/>
    <d v="2023-12-31T00:00:00"/>
    <s v="Y63"/>
    <s v="E40000012"/>
    <x v="6"/>
    <s v="QF7"/>
    <s v="E54000061"/>
    <x v="38"/>
    <s v="02P"/>
    <s v="E38000006"/>
    <s v="NHS South Yorkshire ICB - 02P"/>
    <x v="0"/>
    <s v="*"/>
  </r>
  <r>
    <s v="Dec"/>
    <s v="2023"/>
    <x v="11"/>
    <d v="2023-12-31T00:00:00"/>
    <s v="Y63"/>
    <s v="E40000012"/>
    <x v="6"/>
    <s v="QF7"/>
    <s v="E54000061"/>
    <x v="38"/>
    <s v="02P"/>
    <s v="E38000006"/>
    <s v="NHS South Yorkshire ICB - 02P"/>
    <x v="1"/>
    <s v="*"/>
  </r>
  <r>
    <s v="Dec"/>
    <s v="2023"/>
    <x v="11"/>
    <d v="2023-12-31T00:00:00"/>
    <s v="Y63"/>
    <s v="E40000012"/>
    <x v="6"/>
    <s v="QF7"/>
    <s v="E54000061"/>
    <x v="38"/>
    <s v="02P"/>
    <s v="E38000006"/>
    <s v="NHS South Yorkshire ICB - 02P"/>
    <x v="2"/>
    <n v="60"/>
  </r>
  <r>
    <s v="Dec"/>
    <s v="2023"/>
    <x v="11"/>
    <d v="2023-12-31T00:00:00"/>
    <s v="Y63"/>
    <s v="E40000012"/>
    <x v="6"/>
    <s v="QF7"/>
    <s v="E54000061"/>
    <x v="38"/>
    <s v="02P"/>
    <s v="E38000006"/>
    <s v="NHS South Yorkshire ICB - 02P"/>
    <x v="3"/>
    <n v="690"/>
  </r>
  <r>
    <s v="Dec"/>
    <s v="2023"/>
    <x v="11"/>
    <d v="2023-12-31T00:00:00"/>
    <s v="Y63"/>
    <s v="E40000012"/>
    <x v="6"/>
    <s v="QF7"/>
    <s v="E54000061"/>
    <x v="38"/>
    <s v="02P"/>
    <s v="E38000006"/>
    <s v="NHS South Yorkshire ICB - 02P"/>
    <x v="4"/>
    <n v="790"/>
  </r>
  <r>
    <s v="Dec"/>
    <s v="2023"/>
    <x v="11"/>
    <d v="2023-12-31T00:00:00"/>
    <s v="Y63"/>
    <s v="E40000012"/>
    <x v="6"/>
    <s v="QF7"/>
    <s v="E54000061"/>
    <x v="38"/>
    <s v="02P"/>
    <s v="E38000006"/>
    <s v="NHS South Yorkshire ICB - 02P"/>
    <x v="5"/>
    <n v="780"/>
  </r>
  <r>
    <s v="Dec"/>
    <s v="2023"/>
    <x v="11"/>
    <d v="2023-12-31T00:00:00"/>
    <s v="Y63"/>
    <s v="E40000012"/>
    <x v="6"/>
    <s v="QF7"/>
    <s v="E54000061"/>
    <x v="38"/>
    <s v="02X"/>
    <s v="E38000044"/>
    <s v="NHS South Yorkshire ICB - 02X"/>
    <x v="0"/>
    <s v="*"/>
  </r>
  <r>
    <s v="Dec"/>
    <s v="2023"/>
    <x v="11"/>
    <d v="2023-12-31T00:00:00"/>
    <s v="Y63"/>
    <s v="E40000012"/>
    <x v="6"/>
    <s v="QF7"/>
    <s v="E54000061"/>
    <x v="38"/>
    <s v="02X"/>
    <s v="E38000044"/>
    <s v="NHS South Yorkshire ICB - 02X"/>
    <x v="1"/>
    <s v="*"/>
  </r>
  <r>
    <s v="Dec"/>
    <s v="2023"/>
    <x v="11"/>
    <d v="2023-12-31T00:00:00"/>
    <s v="Y63"/>
    <s v="E40000012"/>
    <x v="6"/>
    <s v="QF7"/>
    <s v="E54000061"/>
    <x v="38"/>
    <s v="02X"/>
    <s v="E38000044"/>
    <s v="NHS South Yorkshire ICB - 02X"/>
    <x v="2"/>
    <n v="130"/>
  </r>
  <r>
    <s v="Dec"/>
    <s v="2023"/>
    <x v="11"/>
    <d v="2023-12-31T00:00:00"/>
    <s v="Y63"/>
    <s v="E40000012"/>
    <x v="6"/>
    <s v="QF7"/>
    <s v="E54000061"/>
    <x v="38"/>
    <s v="02X"/>
    <s v="E38000044"/>
    <s v="NHS South Yorkshire ICB - 02X"/>
    <x v="3"/>
    <n v="740"/>
  </r>
  <r>
    <s v="Dec"/>
    <s v="2023"/>
    <x v="11"/>
    <d v="2023-12-31T00:00:00"/>
    <s v="Y63"/>
    <s v="E40000012"/>
    <x v="6"/>
    <s v="QF7"/>
    <s v="E54000061"/>
    <x v="38"/>
    <s v="02X"/>
    <s v="E38000044"/>
    <s v="NHS South Yorkshire ICB - 02X"/>
    <x v="4"/>
    <n v="1220"/>
  </r>
  <r>
    <s v="Dec"/>
    <s v="2023"/>
    <x v="11"/>
    <d v="2023-12-31T00:00:00"/>
    <s v="Y63"/>
    <s v="E40000012"/>
    <x v="6"/>
    <s v="QF7"/>
    <s v="E54000061"/>
    <x v="38"/>
    <s v="02X"/>
    <s v="E38000044"/>
    <s v="NHS South Yorkshire ICB - 02X"/>
    <x v="5"/>
    <n v="800"/>
  </r>
  <r>
    <s v="Dec"/>
    <s v="2023"/>
    <x v="11"/>
    <d v="2023-12-31T00:00:00"/>
    <s v="Y63"/>
    <s v="E40000012"/>
    <x v="6"/>
    <s v="QF7"/>
    <s v="E54000061"/>
    <x v="38"/>
    <s v="03L"/>
    <s v="E38000141"/>
    <s v="NHS South Yorkshire ICB - 03L"/>
    <x v="0"/>
    <s v="*"/>
  </r>
  <r>
    <s v="Dec"/>
    <s v="2023"/>
    <x v="11"/>
    <d v="2023-12-31T00:00:00"/>
    <s v="Y63"/>
    <s v="E40000012"/>
    <x v="6"/>
    <s v="QF7"/>
    <s v="E54000061"/>
    <x v="38"/>
    <s v="03L"/>
    <s v="E38000141"/>
    <s v="NHS South Yorkshire ICB - 03L"/>
    <x v="1"/>
    <s v="*"/>
  </r>
  <r>
    <s v="Dec"/>
    <s v="2023"/>
    <x v="11"/>
    <d v="2023-12-31T00:00:00"/>
    <s v="Y63"/>
    <s v="E40000012"/>
    <x v="6"/>
    <s v="QF7"/>
    <s v="E54000061"/>
    <x v="38"/>
    <s v="03L"/>
    <s v="E38000141"/>
    <s v="NHS South Yorkshire ICB - 03L"/>
    <x v="2"/>
    <n v="95"/>
  </r>
  <r>
    <s v="Dec"/>
    <s v="2023"/>
    <x v="11"/>
    <d v="2023-12-31T00:00:00"/>
    <s v="Y63"/>
    <s v="E40000012"/>
    <x v="6"/>
    <s v="QF7"/>
    <s v="E54000061"/>
    <x v="38"/>
    <s v="03L"/>
    <s v="E38000141"/>
    <s v="NHS South Yorkshire ICB - 03L"/>
    <x v="3"/>
    <n v="615"/>
  </r>
  <r>
    <s v="Dec"/>
    <s v="2023"/>
    <x v="11"/>
    <d v="2023-12-31T00:00:00"/>
    <s v="Y63"/>
    <s v="E40000012"/>
    <x v="6"/>
    <s v="QF7"/>
    <s v="E54000061"/>
    <x v="38"/>
    <s v="03L"/>
    <s v="E38000141"/>
    <s v="NHS South Yorkshire ICB - 03L"/>
    <x v="4"/>
    <n v="1300"/>
  </r>
  <r>
    <s v="Dec"/>
    <s v="2023"/>
    <x v="11"/>
    <d v="2023-12-31T00:00:00"/>
    <s v="Y63"/>
    <s v="E40000012"/>
    <x v="6"/>
    <s v="QF7"/>
    <s v="E54000061"/>
    <x v="38"/>
    <s v="03L"/>
    <s v="E38000141"/>
    <s v="NHS South Yorkshire ICB - 03L"/>
    <x v="5"/>
    <n v="815"/>
  </r>
  <r>
    <s v="Dec"/>
    <s v="2023"/>
    <x v="11"/>
    <d v="2023-12-31T00:00:00"/>
    <s v="Y63"/>
    <s v="E40000012"/>
    <x v="6"/>
    <s v="QF7"/>
    <s v="E54000061"/>
    <x v="38"/>
    <s v="03N"/>
    <s v="E38000146"/>
    <s v="NHS South Yorkshire ICB - 03N"/>
    <x v="0"/>
    <s v="*"/>
  </r>
  <r>
    <s v="Dec"/>
    <s v="2023"/>
    <x v="11"/>
    <d v="2023-12-31T00:00:00"/>
    <s v="Y63"/>
    <s v="E40000012"/>
    <x v="6"/>
    <s v="QF7"/>
    <s v="E54000061"/>
    <x v="38"/>
    <s v="03N"/>
    <s v="E38000146"/>
    <s v="NHS South Yorkshire ICB - 03N"/>
    <x v="1"/>
    <s v="*"/>
  </r>
  <r>
    <s v="Dec"/>
    <s v="2023"/>
    <x v="11"/>
    <d v="2023-12-31T00:00:00"/>
    <s v="Y63"/>
    <s v="E40000012"/>
    <x v="6"/>
    <s v="QF7"/>
    <s v="E54000061"/>
    <x v="38"/>
    <s v="03N"/>
    <s v="E38000146"/>
    <s v="NHS South Yorkshire ICB - 03N"/>
    <x v="2"/>
    <n v="580"/>
  </r>
  <r>
    <s v="Dec"/>
    <s v="2023"/>
    <x v="11"/>
    <d v="2023-12-31T00:00:00"/>
    <s v="Y63"/>
    <s v="E40000012"/>
    <x v="6"/>
    <s v="QF7"/>
    <s v="E54000061"/>
    <x v="38"/>
    <s v="03N"/>
    <s v="E38000146"/>
    <s v="NHS South Yorkshire ICB - 03N"/>
    <x v="3"/>
    <n v="2185"/>
  </r>
  <r>
    <s v="Dec"/>
    <s v="2023"/>
    <x v="11"/>
    <d v="2023-12-31T00:00:00"/>
    <s v="Y63"/>
    <s v="E40000012"/>
    <x v="6"/>
    <s v="QF7"/>
    <s v="E54000061"/>
    <x v="38"/>
    <s v="03N"/>
    <s v="E38000146"/>
    <s v="NHS South Yorkshire ICB - 03N"/>
    <x v="4"/>
    <n v="715"/>
  </r>
  <r>
    <s v="Dec"/>
    <s v="2023"/>
    <x v="11"/>
    <d v="2023-12-31T00:00:00"/>
    <s v="Y63"/>
    <s v="E40000012"/>
    <x v="6"/>
    <s v="QF7"/>
    <s v="E54000061"/>
    <x v="38"/>
    <s v="03N"/>
    <s v="E38000146"/>
    <s v="NHS South Yorkshire ICB - 03N"/>
    <x v="5"/>
    <n v="1255"/>
  </r>
  <r>
    <s v="Dec"/>
    <s v="2023"/>
    <x v="11"/>
    <d v="2023-12-31T00:00:00"/>
    <s v="Y63"/>
    <s v="E40000012"/>
    <x v="6"/>
    <s v="QHM"/>
    <s v="E54000050"/>
    <x v="39"/>
    <s v="00L"/>
    <s v="E38000130"/>
    <s v="NHS North East and North Cumbria ICB - 00L"/>
    <x v="0"/>
    <s v="*"/>
  </r>
  <r>
    <s v="Dec"/>
    <s v="2023"/>
    <x v="11"/>
    <d v="2023-12-31T00:00:00"/>
    <s v="Y63"/>
    <s v="E40000012"/>
    <x v="6"/>
    <s v="QHM"/>
    <s v="E54000050"/>
    <x v="39"/>
    <s v="00L"/>
    <s v="E38000130"/>
    <s v="NHS North East and North Cumbria ICB - 00L"/>
    <x v="1"/>
    <s v="*"/>
  </r>
  <r>
    <s v="Dec"/>
    <s v="2023"/>
    <x v="11"/>
    <d v="2023-12-31T00:00:00"/>
    <s v="Y63"/>
    <s v="E40000012"/>
    <x v="6"/>
    <s v="QHM"/>
    <s v="E54000050"/>
    <x v="39"/>
    <s v="00L"/>
    <s v="E38000130"/>
    <s v="NHS North East and North Cumbria ICB - 00L"/>
    <x v="2"/>
    <n v="160"/>
  </r>
  <r>
    <s v="Dec"/>
    <s v="2023"/>
    <x v="11"/>
    <d v="2023-12-31T00:00:00"/>
    <s v="Y63"/>
    <s v="E40000012"/>
    <x v="6"/>
    <s v="QHM"/>
    <s v="E54000050"/>
    <x v="39"/>
    <s v="00L"/>
    <s v="E38000130"/>
    <s v="NHS North East and North Cumbria ICB - 00L"/>
    <x v="3"/>
    <n v="1750"/>
  </r>
  <r>
    <s v="Dec"/>
    <s v="2023"/>
    <x v="11"/>
    <d v="2023-12-31T00:00:00"/>
    <s v="Y63"/>
    <s v="E40000012"/>
    <x v="6"/>
    <s v="QHM"/>
    <s v="E54000050"/>
    <x v="39"/>
    <s v="00L"/>
    <s v="E38000130"/>
    <s v="NHS North East and North Cumbria ICB - 00L"/>
    <x v="4"/>
    <n v="470"/>
  </r>
  <r>
    <s v="Dec"/>
    <s v="2023"/>
    <x v="11"/>
    <d v="2023-12-31T00:00:00"/>
    <s v="Y63"/>
    <s v="E40000012"/>
    <x v="6"/>
    <s v="QHM"/>
    <s v="E54000050"/>
    <x v="39"/>
    <s v="00L"/>
    <s v="E38000130"/>
    <s v="NHS North East and North Cumbria ICB - 00L"/>
    <x v="5"/>
    <n v="1210"/>
  </r>
  <r>
    <s v="Dec"/>
    <s v="2023"/>
    <x v="11"/>
    <d v="2023-12-31T00:00:00"/>
    <s v="Y63"/>
    <s v="E40000012"/>
    <x v="6"/>
    <s v="QHM"/>
    <s v="E54000050"/>
    <x v="39"/>
    <s v="00N"/>
    <s v="E38000163"/>
    <s v="NHS North East and North Cumbria ICB - 00N"/>
    <x v="0"/>
    <s v="*"/>
  </r>
  <r>
    <s v="Dec"/>
    <s v="2023"/>
    <x v="11"/>
    <d v="2023-12-31T00:00:00"/>
    <s v="Y63"/>
    <s v="E40000012"/>
    <x v="6"/>
    <s v="QHM"/>
    <s v="E54000050"/>
    <x v="39"/>
    <s v="00N"/>
    <s v="E38000163"/>
    <s v="NHS North East and North Cumbria ICB - 00N"/>
    <x v="1"/>
    <s v="*"/>
  </r>
  <r>
    <s v="Dec"/>
    <s v="2023"/>
    <x v="11"/>
    <d v="2023-12-31T00:00:00"/>
    <s v="Y63"/>
    <s v="E40000012"/>
    <x v="6"/>
    <s v="QHM"/>
    <s v="E54000050"/>
    <x v="39"/>
    <s v="00N"/>
    <s v="E38000163"/>
    <s v="NHS North East and North Cumbria ICB - 00N"/>
    <x v="2"/>
    <n v="15"/>
  </r>
  <r>
    <s v="Dec"/>
    <s v="2023"/>
    <x v="11"/>
    <d v="2023-12-31T00:00:00"/>
    <s v="Y63"/>
    <s v="E40000012"/>
    <x v="6"/>
    <s v="QHM"/>
    <s v="E54000050"/>
    <x v="39"/>
    <s v="00N"/>
    <s v="E38000163"/>
    <s v="NHS North East and North Cumbria ICB - 00N"/>
    <x v="3"/>
    <n v="715"/>
  </r>
  <r>
    <s v="Dec"/>
    <s v="2023"/>
    <x v="11"/>
    <d v="2023-12-31T00:00:00"/>
    <s v="Y63"/>
    <s v="E40000012"/>
    <x v="6"/>
    <s v="QHM"/>
    <s v="E54000050"/>
    <x v="39"/>
    <s v="00N"/>
    <s v="E38000163"/>
    <s v="NHS North East and North Cumbria ICB - 00N"/>
    <x v="4"/>
    <n v="215"/>
  </r>
  <r>
    <s v="Dec"/>
    <s v="2023"/>
    <x v="11"/>
    <d v="2023-12-31T00:00:00"/>
    <s v="Y63"/>
    <s v="E40000012"/>
    <x v="6"/>
    <s v="QHM"/>
    <s v="E54000050"/>
    <x v="39"/>
    <s v="00N"/>
    <s v="E38000163"/>
    <s v="NHS North East and North Cumbria ICB - 00N"/>
    <x v="5"/>
    <n v="570"/>
  </r>
  <r>
    <s v="Dec"/>
    <s v="2023"/>
    <x v="11"/>
    <d v="2023-12-31T00:00:00"/>
    <s v="Y63"/>
    <s v="E40000012"/>
    <x v="6"/>
    <s v="QHM"/>
    <s v="E54000050"/>
    <x v="39"/>
    <s v="00P"/>
    <s v="E38000176"/>
    <s v="NHS North East and North Cumbria ICB - 00P"/>
    <x v="0"/>
    <s v="*"/>
  </r>
  <r>
    <s v="Dec"/>
    <s v="2023"/>
    <x v="11"/>
    <d v="2023-12-31T00:00:00"/>
    <s v="Y63"/>
    <s v="E40000012"/>
    <x v="6"/>
    <s v="QHM"/>
    <s v="E54000050"/>
    <x v="39"/>
    <s v="00P"/>
    <s v="E38000176"/>
    <s v="NHS North East and North Cumbria ICB - 00P"/>
    <x v="1"/>
    <s v="*"/>
  </r>
  <r>
    <s v="Dec"/>
    <s v="2023"/>
    <x v="11"/>
    <d v="2023-12-31T00:00:00"/>
    <s v="Y63"/>
    <s v="E40000012"/>
    <x v="6"/>
    <s v="QHM"/>
    <s v="E54000050"/>
    <x v="39"/>
    <s v="00P"/>
    <s v="E38000176"/>
    <s v="NHS North East and North Cumbria ICB - 00P"/>
    <x v="2"/>
    <n v="115"/>
  </r>
  <r>
    <s v="Dec"/>
    <s v="2023"/>
    <x v="11"/>
    <d v="2023-12-31T00:00:00"/>
    <s v="Y63"/>
    <s v="E40000012"/>
    <x v="6"/>
    <s v="QHM"/>
    <s v="E54000050"/>
    <x v="39"/>
    <s v="00P"/>
    <s v="E38000176"/>
    <s v="NHS North East and North Cumbria ICB - 00P"/>
    <x v="3"/>
    <n v="745"/>
  </r>
  <r>
    <s v="Dec"/>
    <s v="2023"/>
    <x v="11"/>
    <d v="2023-12-31T00:00:00"/>
    <s v="Y63"/>
    <s v="E40000012"/>
    <x v="6"/>
    <s v="QHM"/>
    <s v="E54000050"/>
    <x v="39"/>
    <s v="00P"/>
    <s v="E38000176"/>
    <s v="NHS North East and North Cumbria ICB - 00P"/>
    <x v="4"/>
    <n v="510"/>
  </r>
  <r>
    <s v="Dec"/>
    <s v="2023"/>
    <x v="11"/>
    <d v="2023-12-31T00:00:00"/>
    <s v="Y63"/>
    <s v="E40000012"/>
    <x v="6"/>
    <s v="QHM"/>
    <s v="E54000050"/>
    <x v="39"/>
    <s v="00P"/>
    <s v="E38000176"/>
    <s v="NHS North East and North Cumbria ICB - 00P"/>
    <x v="5"/>
    <n v="1000"/>
  </r>
  <r>
    <s v="Dec"/>
    <s v="2023"/>
    <x v="11"/>
    <d v="2023-12-31T00:00:00"/>
    <s v="Y63"/>
    <s v="E40000012"/>
    <x v="6"/>
    <s v="QHM"/>
    <s v="E54000050"/>
    <x v="39"/>
    <s v="01H"/>
    <s v="E38000215"/>
    <s v="NHS North East and North Cumbria ICB - 01H"/>
    <x v="0"/>
    <s v="*"/>
  </r>
  <r>
    <s v="Dec"/>
    <s v="2023"/>
    <x v="11"/>
    <d v="2023-12-31T00:00:00"/>
    <s v="Y63"/>
    <s v="E40000012"/>
    <x v="6"/>
    <s v="QHM"/>
    <s v="E54000050"/>
    <x v="39"/>
    <s v="01H"/>
    <s v="E38000215"/>
    <s v="NHS North East and North Cumbria ICB - 01H"/>
    <x v="1"/>
    <s v="*"/>
  </r>
  <r>
    <s v="Dec"/>
    <s v="2023"/>
    <x v="11"/>
    <d v="2023-12-31T00:00:00"/>
    <s v="Y63"/>
    <s v="E40000012"/>
    <x v="6"/>
    <s v="QHM"/>
    <s v="E54000050"/>
    <x v="39"/>
    <s v="01H"/>
    <s v="E38000215"/>
    <s v="NHS North East and North Cumbria ICB - 01H"/>
    <x v="2"/>
    <n v="165"/>
  </r>
  <r>
    <s v="Dec"/>
    <s v="2023"/>
    <x v="11"/>
    <d v="2023-12-31T00:00:00"/>
    <s v="Y63"/>
    <s v="E40000012"/>
    <x v="6"/>
    <s v="QHM"/>
    <s v="E54000050"/>
    <x v="39"/>
    <s v="01H"/>
    <s v="E38000215"/>
    <s v="NHS North East and North Cumbria ICB - 01H"/>
    <x v="3"/>
    <n v="1405"/>
  </r>
  <r>
    <s v="Dec"/>
    <s v="2023"/>
    <x v="11"/>
    <d v="2023-12-31T00:00:00"/>
    <s v="Y63"/>
    <s v="E40000012"/>
    <x v="6"/>
    <s v="QHM"/>
    <s v="E54000050"/>
    <x v="39"/>
    <s v="01H"/>
    <s v="E38000215"/>
    <s v="NHS North East and North Cumbria ICB - 01H"/>
    <x v="4"/>
    <n v="575"/>
  </r>
  <r>
    <s v="Dec"/>
    <s v="2023"/>
    <x v="11"/>
    <d v="2023-12-31T00:00:00"/>
    <s v="Y63"/>
    <s v="E40000012"/>
    <x v="6"/>
    <s v="QHM"/>
    <s v="E54000050"/>
    <x v="39"/>
    <s v="01H"/>
    <s v="E38000215"/>
    <s v="NHS North East and North Cumbria ICB - 01H"/>
    <x v="5"/>
    <n v="830"/>
  </r>
  <r>
    <s v="Dec"/>
    <s v="2023"/>
    <x v="11"/>
    <d v="2023-12-31T00:00:00"/>
    <s v="Y63"/>
    <s v="E40000012"/>
    <x v="6"/>
    <s v="QHM"/>
    <s v="E54000050"/>
    <x v="39"/>
    <s v="13T"/>
    <s v="E38000212"/>
    <s v="NHS North East and North Cumbria ICB - 13T"/>
    <x v="0"/>
    <s v="*"/>
  </r>
  <r>
    <s v="Dec"/>
    <s v="2023"/>
    <x v="11"/>
    <d v="2023-12-31T00:00:00"/>
    <s v="Y63"/>
    <s v="E40000012"/>
    <x v="6"/>
    <s v="QHM"/>
    <s v="E54000050"/>
    <x v="39"/>
    <s v="13T"/>
    <s v="E38000212"/>
    <s v="NHS North East and North Cumbria ICB - 13T"/>
    <x v="1"/>
    <s v="*"/>
  </r>
  <r>
    <s v="Dec"/>
    <s v="2023"/>
    <x v="11"/>
    <d v="2023-12-31T00:00:00"/>
    <s v="Y63"/>
    <s v="E40000012"/>
    <x v="6"/>
    <s v="QHM"/>
    <s v="E54000050"/>
    <x v="39"/>
    <s v="13T"/>
    <s v="E38000212"/>
    <s v="NHS North East and North Cumbria ICB - 13T"/>
    <x v="2"/>
    <n v="410"/>
  </r>
  <r>
    <s v="Dec"/>
    <s v="2023"/>
    <x v="11"/>
    <d v="2023-12-31T00:00:00"/>
    <s v="Y63"/>
    <s v="E40000012"/>
    <x v="6"/>
    <s v="QHM"/>
    <s v="E54000050"/>
    <x v="39"/>
    <s v="13T"/>
    <s v="E38000212"/>
    <s v="NHS North East and North Cumbria ICB - 13T"/>
    <x v="3"/>
    <n v="2070"/>
  </r>
  <r>
    <s v="Dec"/>
    <s v="2023"/>
    <x v="11"/>
    <d v="2023-12-31T00:00:00"/>
    <s v="Y63"/>
    <s v="E40000012"/>
    <x v="6"/>
    <s v="QHM"/>
    <s v="E54000050"/>
    <x v="39"/>
    <s v="13T"/>
    <s v="E38000212"/>
    <s v="NHS North East and North Cumbria ICB - 13T"/>
    <x v="4"/>
    <n v="380"/>
  </r>
  <r>
    <s v="Dec"/>
    <s v="2023"/>
    <x v="11"/>
    <d v="2023-12-31T00:00:00"/>
    <s v="Y63"/>
    <s v="E40000012"/>
    <x v="6"/>
    <s v="QHM"/>
    <s v="E54000050"/>
    <x v="39"/>
    <s v="13T"/>
    <s v="E38000212"/>
    <s v="NHS North East and North Cumbria ICB - 13T"/>
    <x v="5"/>
    <n v="1375"/>
  </r>
  <r>
    <s v="Dec"/>
    <s v="2023"/>
    <x v="11"/>
    <d v="2023-12-31T00:00:00"/>
    <s v="Y63"/>
    <s v="E40000012"/>
    <x v="6"/>
    <s v="QHM"/>
    <s v="E54000050"/>
    <x v="39"/>
    <s v="16C"/>
    <s v="E38000247"/>
    <s v="NHS North East and North Cumbria ICB - 16C"/>
    <x v="0"/>
    <s v="*"/>
  </r>
  <r>
    <s v="Dec"/>
    <s v="2023"/>
    <x v="11"/>
    <d v="2023-12-31T00:00:00"/>
    <s v="Y63"/>
    <s v="E40000012"/>
    <x v="6"/>
    <s v="QHM"/>
    <s v="E54000050"/>
    <x v="39"/>
    <s v="16C"/>
    <s v="E38000247"/>
    <s v="NHS North East and North Cumbria ICB - 16C"/>
    <x v="1"/>
    <s v="*"/>
  </r>
  <r>
    <s v="Dec"/>
    <s v="2023"/>
    <x v="11"/>
    <d v="2023-12-31T00:00:00"/>
    <s v="Y63"/>
    <s v="E40000012"/>
    <x v="6"/>
    <s v="QHM"/>
    <s v="E54000050"/>
    <x v="39"/>
    <s v="16C"/>
    <s v="E38000247"/>
    <s v="NHS North East and North Cumbria ICB - 16C"/>
    <x v="2"/>
    <n v="550"/>
  </r>
  <r>
    <s v="Dec"/>
    <s v="2023"/>
    <x v="11"/>
    <d v="2023-12-31T00:00:00"/>
    <s v="Y63"/>
    <s v="E40000012"/>
    <x v="6"/>
    <s v="QHM"/>
    <s v="E54000050"/>
    <x v="39"/>
    <s v="16C"/>
    <s v="E38000247"/>
    <s v="NHS North East and North Cumbria ICB - 16C"/>
    <x v="3"/>
    <n v="1745"/>
  </r>
  <r>
    <s v="Dec"/>
    <s v="2023"/>
    <x v="11"/>
    <d v="2023-12-31T00:00:00"/>
    <s v="Y63"/>
    <s v="E40000012"/>
    <x v="6"/>
    <s v="QHM"/>
    <s v="E54000050"/>
    <x v="39"/>
    <s v="16C"/>
    <s v="E38000247"/>
    <s v="NHS North East and North Cumbria ICB - 16C"/>
    <x v="4"/>
    <n v="2070"/>
  </r>
  <r>
    <s v="Dec"/>
    <s v="2023"/>
    <x v="11"/>
    <d v="2023-12-31T00:00:00"/>
    <s v="Y63"/>
    <s v="E40000012"/>
    <x v="6"/>
    <s v="QHM"/>
    <s v="E54000050"/>
    <x v="39"/>
    <s v="16C"/>
    <s v="E38000247"/>
    <s v="NHS North East and North Cumbria ICB - 16C"/>
    <x v="5"/>
    <n v="2190"/>
  </r>
  <r>
    <s v="Dec"/>
    <s v="2023"/>
    <x v="11"/>
    <d v="2023-12-31T00:00:00"/>
    <s v="Y63"/>
    <s v="E40000012"/>
    <x v="6"/>
    <s v="QHM"/>
    <s v="E54000050"/>
    <x v="39"/>
    <s v="84H"/>
    <s v="E38000234"/>
    <s v="NHS North East and North Cumbria ICB - 84H"/>
    <x v="0"/>
    <s v="*"/>
  </r>
  <r>
    <s v="Dec"/>
    <s v="2023"/>
    <x v="11"/>
    <d v="2023-12-31T00:00:00"/>
    <s v="Y63"/>
    <s v="E40000012"/>
    <x v="6"/>
    <s v="QHM"/>
    <s v="E54000050"/>
    <x v="39"/>
    <s v="84H"/>
    <s v="E38000234"/>
    <s v="NHS North East and North Cumbria ICB - 84H"/>
    <x v="1"/>
    <s v="*"/>
  </r>
  <r>
    <s v="Dec"/>
    <s v="2023"/>
    <x v="11"/>
    <d v="2023-12-31T00:00:00"/>
    <s v="Y63"/>
    <s v="E40000012"/>
    <x v="6"/>
    <s v="QHM"/>
    <s v="E54000050"/>
    <x v="39"/>
    <s v="84H"/>
    <s v="E38000234"/>
    <s v="NHS North East and North Cumbria ICB - 84H"/>
    <x v="2"/>
    <n v="540"/>
  </r>
  <r>
    <s v="Dec"/>
    <s v="2023"/>
    <x v="11"/>
    <d v="2023-12-31T00:00:00"/>
    <s v="Y63"/>
    <s v="E40000012"/>
    <x v="6"/>
    <s v="QHM"/>
    <s v="E54000050"/>
    <x v="39"/>
    <s v="84H"/>
    <s v="E38000234"/>
    <s v="NHS North East and North Cumbria ICB - 84H"/>
    <x v="3"/>
    <n v="1505"/>
  </r>
  <r>
    <s v="Dec"/>
    <s v="2023"/>
    <x v="11"/>
    <d v="2023-12-31T00:00:00"/>
    <s v="Y63"/>
    <s v="E40000012"/>
    <x v="6"/>
    <s v="QHM"/>
    <s v="E54000050"/>
    <x v="39"/>
    <s v="84H"/>
    <s v="E38000234"/>
    <s v="NHS North East and North Cumbria ICB - 84H"/>
    <x v="4"/>
    <n v="1705"/>
  </r>
  <r>
    <s v="Dec"/>
    <s v="2023"/>
    <x v="11"/>
    <d v="2023-12-31T00:00:00"/>
    <s v="Y63"/>
    <s v="E40000012"/>
    <x v="6"/>
    <s v="QHM"/>
    <s v="E54000050"/>
    <x v="39"/>
    <s v="84H"/>
    <s v="E38000234"/>
    <s v="NHS North East and North Cumbria ICB - 84H"/>
    <x v="5"/>
    <n v="2030"/>
  </r>
  <r>
    <s v="Dec"/>
    <s v="2023"/>
    <x v="11"/>
    <d v="2023-12-31T00:00:00"/>
    <s v="Y63"/>
    <s v="E40000012"/>
    <x v="6"/>
    <s v="QHM"/>
    <s v="E54000050"/>
    <x v="39"/>
    <s v="99C"/>
    <s v="E38000127"/>
    <s v="NHS North East and North Cumbria ICB - 99C"/>
    <x v="0"/>
    <s v="*"/>
  </r>
  <r>
    <s v="Dec"/>
    <s v="2023"/>
    <x v="11"/>
    <d v="2023-12-31T00:00:00"/>
    <s v="Y63"/>
    <s v="E40000012"/>
    <x v="6"/>
    <s v="QHM"/>
    <s v="E54000050"/>
    <x v="39"/>
    <s v="99C"/>
    <s v="E38000127"/>
    <s v="NHS North East and North Cumbria ICB - 99C"/>
    <x v="1"/>
    <s v="*"/>
  </r>
  <r>
    <s v="Dec"/>
    <s v="2023"/>
    <x v="11"/>
    <d v="2023-12-31T00:00:00"/>
    <s v="Y63"/>
    <s v="E40000012"/>
    <x v="6"/>
    <s v="QHM"/>
    <s v="E54000050"/>
    <x v="39"/>
    <s v="99C"/>
    <s v="E38000127"/>
    <s v="NHS North East and North Cumbria ICB - 99C"/>
    <x v="2"/>
    <n v="165"/>
  </r>
  <r>
    <s v="Dec"/>
    <s v="2023"/>
    <x v="11"/>
    <d v="2023-12-31T00:00:00"/>
    <s v="Y63"/>
    <s v="E40000012"/>
    <x v="6"/>
    <s v="QHM"/>
    <s v="E54000050"/>
    <x v="39"/>
    <s v="99C"/>
    <s v="E38000127"/>
    <s v="NHS North East and North Cumbria ICB - 99C"/>
    <x v="3"/>
    <n v="985"/>
  </r>
  <r>
    <s v="Dec"/>
    <s v="2023"/>
    <x v="11"/>
    <d v="2023-12-31T00:00:00"/>
    <s v="Y63"/>
    <s v="E40000012"/>
    <x v="6"/>
    <s v="QHM"/>
    <s v="E54000050"/>
    <x v="39"/>
    <s v="99C"/>
    <s v="E38000127"/>
    <s v="NHS North East and North Cumbria ICB - 99C"/>
    <x v="4"/>
    <n v="325"/>
  </r>
  <r>
    <s v="Dec"/>
    <s v="2023"/>
    <x v="11"/>
    <d v="2023-12-31T00:00:00"/>
    <s v="Y63"/>
    <s v="E40000012"/>
    <x v="6"/>
    <s v="QHM"/>
    <s v="E54000050"/>
    <x v="39"/>
    <s v="99C"/>
    <s v="E38000127"/>
    <s v="NHS North East and North Cumbria ICB - 99C"/>
    <x v="5"/>
    <n v="670"/>
  </r>
  <r>
    <s v="Dec"/>
    <s v="2023"/>
    <x v="11"/>
    <d v="2023-12-31T00:00:00"/>
    <s v="Y63"/>
    <s v="E40000012"/>
    <x v="6"/>
    <s v="QOQ"/>
    <s v="E54000051"/>
    <x v="40"/>
    <s v="02Y"/>
    <s v="E38000052"/>
    <s v="NHS Humber and North Yorkshire ICB - 02Y"/>
    <x v="0"/>
    <s v="*"/>
  </r>
  <r>
    <s v="Dec"/>
    <s v="2023"/>
    <x v="11"/>
    <d v="2023-12-31T00:00:00"/>
    <s v="Y63"/>
    <s v="E40000012"/>
    <x v="6"/>
    <s v="QOQ"/>
    <s v="E54000051"/>
    <x v="40"/>
    <s v="02Y"/>
    <s v="E38000052"/>
    <s v="NHS Humber and North Yorkshire ICB - 02Y"/>
    <x v="1"/>
    <s v="*"/>
  </r>
  <r>
    <s v="Dec"/>
    <s v="2023"/>
    <x v="11"/>
    <d v="2023-12-31T00:00:00"/>
    <s v="Y63"/>
    <s v="E40000012"/>
    <x v="6"/>
    <s v="QOQ"/>
    <s v="E54000051"/>
    <x v="40"/>
    <s v="02Y"/>
    <s v="E38000052"/>
    <s v="NHS Humber and North Yorkshire ICB - 02Y"/>
    <x v="2"/>
    <n v="20"/>
  </r>
  <r>
    <s v="Dec"/>
    <s v="2023"/>
    <x v="11"/>
    <d v="2023-12-31T00:00:00"/>
    <s v="Y63"/>
    <s v="E40000012"/>
    <x v="6"/>
    <s v="QOQ"/>
    <s v="E54000051"/>
    <x v="40"/>
    <s v="02Y"/>
    <s v="E38000052"/>
    <s v="NHS Humber and North Yorkshire ICB - 02Y"/>
    <x v="3"/>
    <n v="1310"/>
  </r>
  <r>
    <s v="Dec"/>
    <s v="2023"/>
    <x v="11"/>
    <d v="2023-12-31T00:00:00"/>
    <s v="Y63"/>
    <s v="E40000012"/>
    <x v="6"/>
    <s v="QOQ"/>
    <s v="E54000051"/>
    <x v="40"/>
    <s v="02Y"/>
    <s v="E38000052"/>
    <s v="NHS Humber and North Yorkshire ICB - 02Y"/>
    <x v="4"/>
    <n v="490"/>
  </r>
  <r>
    <s v="Dec"/>
    <s v="2023"/>
    <x v="11"/>
    <d v="2023-12-31T00:00:00"/>
    <s v="Y63"/>
    <s v="E40000012"/>
    <x v="6"/>
    <s v="QOQ"/>
    <s v="E54000051"/>
    <x v="40"/>
    <s v="02Y"/>
    <s v="E38000052"/>
    <s v="NHS Humber and North Yorkshire ICB - 02Y"/>
    <x v="5"/>
    <n v="1510"/>
  </r>
  <r>
    <s v="Dec"/>
    <s v="2023"/>
    <x v="11"/>
    <d v="2023-12-31T00:00:00"/>
    <s v="Y63"/>
    <s v="E40000012"/>
    <x v="6"/>
    <s v="QOQ"/>
    <s v="E54000051"/>
    <x v="40"/>
    <s v="03F"/>
    <s v="E38000085"/>
    <s v="NHS Humber and North Yorkshire ICB - 03F"/>
    <x v="0"/>
    <s v="*"/>
  </r>
  <r>
    <s v="Dec"/>
    <s v="2023"/>
    <x v="11"/>
    <d v="2023-12-31T00:00:00"/>
    <s v="Y63"/>
    <s v="E40000012"/>
    <x v="6"/>
    <s v="QOQ"/>
    <s v="E54000051"/>
    <x v="40"/>
    <s v="03F"/>
    <s v="E38000085"/>
    <s v="NHS Humber and North Yorkshire ICB - 03F"/>
    <x v="1"/>
    <s v="*"/>
  </r>
  <r>
    <s v="Dec"/>
    <s v="2023"/>
    <x v="11"/>
    <d v="2023-12-31T00:00:00"/>
    <s v="Y63"/>
    <s v="E40000012"/>
    <x v="6"/>
    <s v="QOQ"/>
    <s v="E54000051"/>
    <x v="40"/>
    <s v="03F"/>
    <s v="E38000085"/>
    <s v="NHS Humber and North Yorkshire ICB - 03F"/>
    <x v="2"/>
    <n v="50"/>
  </r>
  <r>
    <s v="Dec"/>
    <s v="2023"/>
    <x v="11"/>
    <d v="2023-12-31T00:00:00"/>
    <s v="Y63"/>
    <s v="E40000012"/>
    <x v="6"/>
    <s v="QOQ"/>
    <s v="E54000051"/>
    <x v="40"/>
    <s v="03F"/>
    <s v="E38000085"/>
    <s v="NHS Humber and North Yorkshire ICB - 03F"/>
    <x v="3"/>
    <n v="645"/>
  </r>
  <r>
    <s v="Dec"/>
    <s v="2023"/>
    <x v="11"/>
    <d v="2023-12-31T00:00:00"/>
    <s v="Y63"/>
    <s v="E40000012"/>
    <x v="6"/>
    <s v="QOQ"/>
    <s v="E54000051"/>
    <x v="40"/>
    <s v="03F"/>
    <s v="E38000085"/>
    <s v="NHS Humber and North Yorkshire ICB - 03F"/>
    <x v="4"/>
    <n v="655"/>
  </r>
  <r>
    <s v="Dec"/>
    <s v="2023"/>
    <x v="11"/>
    <d v="2023-12-31T00:00:00"/>
    <s v="Y63"/>
    <s v="E40000012"/>
    <x v="6"/>
    <s v="QOQ"/>
    <s v="E54000051"/>
    <x v="40"/>
    <s v="03F"/>
    <s v="E38000085"/>
    <s v="NHS Humber and North Yorkshire ICB - 03F"/>
    <x v="5"/>
    <n v="735"/>
  </r>
  <r>
    <s v="Dec"/>
    <s v="2023"/>
    <x v="11"/>
    <d v="2023-12-31T00:00:00"/>
    <s v="Y63"/>
    <s v="E40000012"/>
    <x v="6"/>
    <s v="QOQ"/>
    <s v="E54000051"/>
    <x v="40"/>
    <s v="03H"/>
    <s v="E38000119"/>
    <s v="NHS Humber and North Yorkshire ICB - 03H"/>
    <x v="0"/>
    <s v="*"/>
  </r>
  <r>
    <s v="Dec"/>
    <s v="2023"/>
    <x v="11"/>
    <d v="2023-12-31T00:00:00"/>
    <s v="Y63"/>
    <s v="E40000012"/>
    <x v="6"/>
    <s v="QOQ"/>
    <s v="E54000051"/>
    <x v="40"/>
    <s v="03H"/>
    <s v="E38000119"/>
    <s v="NHS Humber and North Yorkshire ICB - 03H"/>
    <x v="1"/>
    <s v="*"/>
  </r>
  <r>
    <s v="Dec"/>
    <s v="2023"/>
    <x v="11"/>
    <d v="2023-12-31T00:00:00"/>
    <s v="Y63"/>
    <s v="E40000012"/>
    <x v="6"/>
    <s v="QOQ"/>
    <s v="E54000051"/>
    <x v="40"/>
    <s v="03H"/>
    <s v="E38000119"/>
    <s v="NHS Humber and North Yorkshire ICB - 03H"/>
    <x v="2"/>
    <n v="45"/>
  </r>
  <r>
    <s v="Dec"/>
    <s v="2023"/>
    <x v="11"/>
    <d v="2023-12-31T00:00:00"/>
    <s v="Y63"/>
    <s v="E40000012"/>
    <x v="6"/>
    <s v="QOQ"/>
    <s v="E54000051"/>
    <x v="40"/>
    <s v="03H"/>
    <s v="E38000119"/>
    <s v="NHS Humber and North Yorkshire ICB - 03H"/>
    <x v="3"/>
    <n v="515"/>
  </r>
  <r>
    <s v="Dec"/>
    <s v="2023"/>
    <x v="11"/>
    <d v="2023-12-31T00:00:00"/>
    <s v="Y63"/>
    <s v="E40000012"/>
    <x v="6"/>
    <s v="QOQ"/>
    <s v="E54000051"/>
    <x v="40"/>
    <s v="03H"/>
    <s v="E38000119"/>
    <s v="NHS Humber and North Yorkshire ICB - 03H"/>
    <x v="4"/>
    <n v="430"/>
  </r>
  <r>
    <s v="Dec"/>
    <s v="2023"/>
    <x v="11"/>
    <d v="2023-12-31T00:00:00"/>
    <s v="Y63"/>
    <s v="E40000012"/>
    <x v="6"/>
    <s v="QOQ"/>
    <s v="E54000051"/>
    <x v="40"/>
    <s v="03H"/>
    <s v="E38000119"/>
    <s v="NHS Humber and North Yorkshire ICB - 03H"/>
    <x v="5"/>
    <n v="520"/>
  </r>
  <r>
    <s v="Dec"/>
    <s v="2023"/>
    <x v="11"/>
    <d v="2023-12-31T00:00:00"/>
    <s v="Y63"/>
    <s v="E40000012"/>
    <x v="6"/>
    <s v="QOQ"/>
    <s v="E54000051"/>
    <x v="40"/>
    <s v="03K"/>
    <s v="E38000122"/>
    <s v="NHS Humber and North Yorkshire ICB - 03K"/>
    <x v="0"/>
    <s v="*"/>
  </r>
  <r>
    <s v="Dec"/>
    <s v="2023"/>
    <x v="11"/>
    <d v="2023-12-31T00:00:00"/>
    <s v="Y63"/>
    <s v="E40000012"/>
    <x v="6"/>
    <s v="QOQ"/>
    <s v="E54000051"/>
    <x v="40"/>
    <s v="03K"/>
    <s v="E38000122"/>
    <s v="NHS Humber and North Yorkshire ICB - 03K"/>
    <x v="1"/>
    <s v="*"/>
  </r>
  <r>
    <s v="Dec"/>
    <s v="2023"/>
    <x v="11"/>
    <d v="2023-12-31T00:00:00"/>
    <s v="Y63"/>
    <s v="E40000012"/>
    <x v="6"/>
    <s v="QOQ"/>
    <s v="E54000051"/>
    <x v="40"/>
    <s v="03K"/>
    <s v="E38000122"/>
    <s v="NHS Humber and North Yorkshire ICB - 03K"/>
    <x v="2"/>
    <n v="10"/>
  </r>
  <r>
    <s v="Dec"/>
    <s v="2023"/>
    <x v="11"/>
    <d v="2023-12-31T00:00:00"/>
    <s v="Y63"/>
    <s v="E40000012"/>
    <x v="6"/>
    <s v="QOQ"/>
    <s v="E54000051"/>
    <x v="40"/>
    <s v="03K"/>
    <s v="E38000122"/>
    <s v="NHS Humber and North Yorkshire ICB - 03K"/>
    <x v="3"/>
    <n v="250"/>
  </r>
  <r>
    <s v="Dec"/>
    <s v="2023"/>
    <x v="11"/>
    <d v="2023-12-31T00:00:00"/>
    <s v="Y63"/>
    <s v="E40000012"/>
    <x v="6"/>
    <s v="QOQ"/>
    <s v="E54000051"/>
    <x v="40"/>
    <s v="03K"/>
    <s v="E38000122"/>
    <s v="NHS Humber and North Yorkshire ICB - 03K"/>
    <x v="4"/>
    <n v="590"/>
  </r>
  <r>
    <s v="Dec"/>
    <s v="2023"/>
    <x v="11"/>
    <d v="2023-12-31T00:00:00"/>
    <s v="Y63"/>
    <s v="E40000012"/>
    <x v="6"/>
    <s v="QOQ"/>
    <s v="E54000051"/>
    <x v="40"/>
    <s v="03K"/>
    <s v="E38000122"/>
    <s v="NHS Humber and North Yorkshire ICB - 03K"/>
    <x v="5"/>
    <n v="660"/>
  </r>
  <r>
    <s v="Dec"/>
    <s v="2023"/>
    <x v="11"/>
    <d v="2023-12-31T00:00:00"/>
    <s v="Y63"/>
    <s v="E40000012"/>
    <x v="6"/>
    <s v="QOQ"/>
    <s v="E54000051"/>
    <x v="40"/>
    <s v="03Q"/>
    <s v="E38000188"/>
    <s v="NHS Humber and North Yorkshire ICB - 03Q"/>
    <x v="0"/>
    <s v="*"/>
  </r>
  <r>
    <s v="Dec"/>
    <s v="2023"/>
    <x v="11"/>
    <d v="2023-12-31T00:00:00"/>
    <s v="Y63"/>
    <s v="E40000012"/>
    <x v="6"/>
    <s v="QOQ"/>
    <s v="E54000051"/>
    <x v="40"/>
    <s v="03Q"/>
    <s v="E38000188"/>
    <s v="NHS Humber and North Yorkshire ICB - 03Q"/>
    <x v="1"/>
    <s v="*"/>
  </r>
  <r>
    <s v="Dec"/>
    <s v="2023"/>
    <x v="11"/>
    <d v="2023-12-31T00:00:00"/>
    <s v="Y63"/>
    <s v="E40000012"/>
    <x v="6"/>
    <s v="QOQ"/>
    <s v="E54000051"/>
    <x v="40"/>
    <s v="03Q"/>
    <s v="E38000188"/>
    <s v="NHS Humber and North Yorkshire ICB - 03Q"/>
    <x v="2"/>
    <n v="45"/>
  </r>
  <r>
    <s v="Dec"/>
    <s v="2023"/>
    <x v="11"/>
    <d v="2023-12-31T00:00:00"/>
    <s v="Y63"/>
    <s v="E40000012"/>
    <x v="6"/>
    <s v="QOQ"/>
    <s v="E54000051"/>
    <x v="40"/>
    <s v="03Q"/>
    <s v="E38000188"/>
    <s v="NHS Humber and North Yorkshire ICB - 03Q"/>
    <x v="3"/>
    <n v="790"/>
  </r>
  <r>
    <s v="Dec"/>
    <s v="2023"/>
    <x v="11"/>
    <d v="2023-12-31T00:00:00"/>
    <s v="Y63"/>
    <s v="E40000012"/>
    <x v="6"/>
    <s v="QOQ"/>
    <s v="E54000051"/>
    <x v="40"/>
    <s v="03Q"/>
    <s v="E38000188"/>
    <s v="NHS Humber and North Yorkshire ICB - 03Q"/>
    <x v="4"/>
    <n v="240"/>
  </r>
  <r>
    <s v="Dec"/>
    <s v="2023"/>
    <x v="11"/>
    <d v="2023-12-31T00:00:00"/>
    <s v="Y63"/>
    <s v="E40000012"/>
    <x v="6"/>
    <s v="QOQ"/>
    <s v="E54000051"/>
    <x v="40"/>
    <s v="03Q"/>
    <s v="E38000188"/>
    <s v="NHS Humber and North Yorkshire ICB - 03Q"/>
    <x v="5"/>
    <n v="660"/>
  </r>
  <r>
    <s v="Dec"/>
    <s v="2023"/>
    <x v="11"/>
    <d v="2023-12-31T00:00:00"/>
    <s v="Y63"/>
    <s v="E40000012"/>
    <x v="6"/>
    <s v="QOQ"/>
    <s v="E54000051"/>
    <x v="40"/>
    <s v="42D"/>
    <s v="E38000241"/>
    <s v="NHS Humber and North Yorkshire ICB - 42D"/>
    <x v="0"/>
    <s v="*"/>
  </r>
  <r>
    <s v="Dec"/>
    <s v="2023"/>
    <x v="11"/>
    <d v="2023-12-31T00:00:00"/>
    <s v="Y63"/>
    <s v="E40000012"/>
    <x v="6"/>
    <s v="QOQ"/>
    <s v="E54000051"/>
    <x v="40"/>
    <s v="42D"/>
    <s v="E38000241"/>
    <s v="NHS Humber and North Yorkshire ICB - 42D"/>
    <x v="1"/>
    <s v="*"/>
  </r>
  <r>
    <s v="Dec"/>
    <s v="2023"/>
    <x v="11"/>
    <d v="2023-12-31T00:00:00"/>
    <s v="Y63"/>
    <s v="E40000012"/>
    <x v="6"/>
    <s v="QOQ"/>
    <s v="E54000051"/>
    <x v="40"/>
    <s v="42D"/>
    <s v="E38000241"/>
    <s v="NHS Humber and North Yorkshire ICB - 42D"/>
    <x v="2"/>
    <n v="300"/>
  </r>
  <r>
    <s v="Dec"/>
    <s v="2023"/>
    <x v="11"/>
    <d v="2023-12-31T00:00:00"/>
    <s v="Y63"/>
    <s v="E40000012"/>
    <x v="6"/>
    <s v="QOQ"/>
    <s v="E54000051"/>
    <x v="40"/>
    <s v="42D"/>
    <s v="E38000241"/>
    <s v="NHS Humber and North Yorkshire ICB - 42D"/>
    <x v="3"/>
    <n v="2245"/>
  </r>
  <r>
    <s v="Dec"/>
    <s v="2023"/>
    <x v="11"/>
    <d v="2023-12-31T00:00:00"/>
    <s v="Y63"/>
    <s v="E40000012"/>
    <x v="6"/>
    <s v="QOQ"/>
    <s v="E54000051"/>
    <x v="40"/>
    <s v="42D"/>
    <s v="E38000241"/>
    <s v="NHS Humber and North Yorkshire ICB - 42D"/>
    <x v="4"/>
    <n v="1225"/>
  </r>
  <r>
    <s v="Dec"/>
    <s v="2023"/>
    <x v="11"/>
    <d v="2023-12-31T00:00:00"/>
    <s v="Y63"/>
    <s v="E40000012"/>
    <x v="6"/>
    <s v="QOQ"/>
    <s v="E54000051"/>
    <x v="40"/>
    <s v="42D"/>
    <s v="E38000241"/>
    <s v="NHS Humber and North Yorkshire ICB - 42D"/>
    <x v="5"/>
    <n v="1740"/>
  </r>
  <r>
    <s v="Dec"/>
    <s v="2023"/>
    <x v="11"/>
    <d v="2023-12-31T00:00:00"/>
    <s v="Y63"/>
    <s v="E40000012"/>
    <x v="6"/>
    <s v="QWO"/>
    <s v="E54000054"/>
    <x v="41"/>
    <s v="02T"/>
    <s v="E38000025"/>
    <s v="NHS West Yorkshire ICB - 02T"/>
    <x v="0"/>
    <s v="*"/>
  </r>
  <r>
    <s v="Dec"/>
    <s v="2023"/>
    <x v="11"/>
    <d v="2023-12-31T00:00:00"/>
    <s v="Y63"/>
    <s v="E40000012"/>
    <x v="6"/>
    <s v="QWO"/>
    <s v="E54000054"/>
    <x v="41"/>
    <s v="02T"/>
    <s v="E38000025"/>
    <s v="NHS West Yorkshire ICB - 02T"/>
    <x v="1"/>
    <s v="*"/>
  </r>
  <r>
    <s v="Dec"/>
    <s v="2023"/>
    <x v="11"/>
    <d v="2023-12-31T00:00:00"/>
    <s v="Y63"/>
    <s v="E40000012"/>
    <x v="6"/>
    <s v="QWO"/>
    <s v="E54000054"/>
    <x v="41"/>
    <s v="02T"/>
    <s v="E38000025"/>
    <s v="NHS West Yorkshire ICB - 02T"/>
    <x v="2"/>
    <n v="95"/>
  </r>
  <r>
    <s v="Dec"/>
    <s v="2023"/>
    <x v="11"/>
    <d v="2023-12-31T00:00:00"/>
    <s v="Y63"/>
    <s v="E40000012"/>
    <x v="6"/>
    <s v="QWO"/>
    <s v="E54000054"/>
    <x v="41"/>
    <s v="02T"/>
    <s v="E38000025"/>
    <s v="NHS West Yorkshire ICB - 02T"/>
    <x v="3"/>
    <n v="420"/>
  </r>
  <r>
    <s v="Dec"/>
    <s v="2023"/>
    <x v="11"/>
    <d v="2023-12-31T00:00:00"/>
    <s v="Y63"/>
    <s v="E40000012"/>
    <x v="6"/>
    <s v="QWO"/>
    <s v="E54000054"/>
    <x v="41"/>
    <s v="02T"/>
    <s v="E38000025"/>
    <s v="NHS West Yorkshire ICB - 02T"/>
    <x v="4"/>
    <n v="880"/>
  </r>
  <r>
    <s v="Dec"/>
    <s v="2023"/>
    <x v="11"/>
    <d v="2023-12-31T00:00:00"/>
    <s v="Y63"/>
    <s v="E40000012"/>
    <x v="6"/>
    <s v="QWO"/>
    <s v="E54000054"/>
    <x v="41"/>
    <s v="02T"/>
    <s v="E38000025"/>
    <s v="NHS West Yorkshire ICB - 02T"/>
    <x v="5"/>
    <n v="395"/>
  </r>
  <r>
    <s v="Dec"/>
    <s v="2023"/>
    <x v="11"/>
    <d v="2023-12-31T00:00:00"/>
    <s v="Y63"/>
    <s v="E40000012"/>
    <x v="6"/>
    <s v="QWO"/>
    <s v="E54000054"/>
    <x v="41"/>
    <s v="03R"/>
    <s v="E38000190"/>
    <s v="NHS West Yorkshire ICB - 03R"/>
    <x v="0"/>
    <s v="*"/>
  </r>
  <r>
    <s v="Dec"/>
    <s v="2023"/>
    <x v="11"/>
    <d v="2023-12-31T00:00:00"/>
    <s v="Y63"/>
    <s v="E40000012"/>
    <x v="6"/>
    <s v="QWO"/>
    <s v="E54000054"/>
    <x v="41"/>
    <s v="03R"/>
    <s v="E38000190"/>
    <s v="NHS West Yorkshire ICB - 03R"/>
    <x v="1"/>
    <s v="*"/>
  </r>
  <r>
    <s v="Dec"/>
    <s v="2023"/>
    <x v="11"/>
    <d v="2023-12-31T00:00:00"/>
    <s v="Y63"/>
    <s v="E40000012"/>
    <x v="6"/>
    <s v="QWO"/>
    <s v="E54000054"/>
    <x v="41"/>
    <s v="03R"/>
    <s v="E38000190"/>
    <s v="NHS West Yorkshire ICB - 03R"/>
    <x v="2"/>
    <n v="165"/>
  </r>
  <r>
    <s v="Dec"/>
    <s v="2023"/>
    <x v="11"/>
    <d v="2023-12-31T00:00:00"/>
    <s v="Y63"/>
    <s v="E40000012"/>
    <x v="6"/>
    <s v="QWO"/>
    <s v="E54000054"/>
    <x v="41"/>
    <s v="03R"/>
    <s v="E38000190"/>
    <s v="NHS West Yorkshire ICB - 03R"/>
    <x v="3"/>
    <n v="775"/>
  </r>
  <r>
    <s v="Dec"/>
    <s v="2023"/>
    <x v="11"/>
    <d v="2023-12-31T00:00:00"/>
    <s v="Y63"/>
    <s v="E40000012"/>
    <x v="6"/>
    <s v="QWO"/>
    <s v="E54000054"/>
    <x v="41"/>
    <s v="03R"/>
    <s v="E38000190"/>
    <s v="NHS West Yorkshire ICB - 03R"/>
    <x v="4"/>
    <n v="1090"/>
  </r>
  <r>
    <s v="Dec"/>
    <s v="2023"/>
    <x v="11"/>
    <d v="2023-12-31T00:00:00"/>
    <s v="Y63"/>
    <s v="E40000012"/>
    <x v="6"/>
    <s v="QWO"/>
    <s v="E54000054"/>
    <x v="41"/>
    <s v="03R"/>
    <s v="E38000190"/>
    <s v="NHS West Yorkshire ICB - 03R"/>
    <x v="5"/>
    <n v="990"/>
  </r>
  <r>
    <s v="Dec"/>
    <s v="2023"/>
    <x v="11"/>
    <d v="2023-12-31T00:00:00"/>
    <s v="Y63"/>
    <s v="E40000012"/>
    <x v="6"/>
    <s v="QWO"/>
    <s v="E54000054"/>
    <x v="41"/>
    <s v="15F"/>
    <s v="E38000225"/>
    <s v="NHS West Yorkshire ICB - 15F"/>
    <x v="0"/>
    <s v="*"/>
  </r>
  <r>
    <s v="Dec"/>
    <s v="2023"/>
    <x v="11"/>
    <d v="2023-12-31T00:00:00"/>
    <s v="Y63"/>
    <s v="E40000012"/>
    <x v="6"/>
    <s v="QWO"/>
    <s v="E54000054"/>
    <x v="41"/>
    <s v="15F"/>
    <s v="E38000225"/>
    <s v="NHS West Yorkshire ICB - 15F"/>
    <x v="1"/>
    <s v="*"/>
  </r>
  <r>
    <s v="Dec"/>
    <s v="2023"/>
    <x v="11"/>
    <d v="2023-12-31T00:00:00"/>
    <s v="Y63"/>
    <s v="E40000012"/>
    <x v="6"/>
    <s v="QWO"/>
    <s v="E54000054"/>
    <x v="41"/>
    <s v="15F"/>
    <s v="E38000225"/>
    <s v="NHS West Yorkshire ICB - 15F"/>
    <x v="2"/>
    <n v="510"/>
  </r>
  <r>
    <s v="Dec"/>
    <s v="2023"/>
    <x v="11"/>
    <d v="2023-12-31T00:00:00"/>
    <s v="Y63"/>
    <s v="E40000012"/>
    <x v="6"/>
    <s v="QWO"/>
    <s v="E54000054"/>
    <x v="41"/>
    <s v="15F"/>
    <s v="E38000225"/>
    <s v="NHS West Yorkshire ICB - 15F"/>
    <x v="3"/>
    <n v="2135"/>
  </r>
  <r>
    <s v="Dec"/>
    <s v="2023"/>
    <x v="11"/>
    <d v="2023-12-31T00:00:00"/>
    <s v="Y63"/>
    <s v="E40000012"/>
    <x v="6"/>
    <s v="QWO"/>
    <s v="E54000054"/>
    <x v="41"/>
    <s v="15F"/>
    <s v="E38000225"/>
    <s v="NHS West Yorkshire ICB - 15F"/>
    <x v="4"/>
    <n v="2240"/>
  </r>
  <r>
    <s v="Dec"/>
    <s v="2023"/>
    <x v="11"/>
    <d v="2023-12-31T00:00:00"/>
    <s v="Y63"/>
    <s v="E40000012"/>
    <x v="6"/>
    <s v="QWO"/>
    <s v="E54000054"/>
    <x v="41"/>
    <s v="15F"/>
    <s v="E38000225"/>
    <s v="NHS West Yorkshire ICB - 15F"/>
    <x v="5"/>
    <n v="1690"/>
  </r>
  <r>
    <s v="Dec"/>
    <s v="2023"/>
    <x v="11"/>
    <d v="2023-12-31T00:00:00"/>
    <s v="Y63"/>
    <s v="E40000012"/>
    <x v="6"/>
    <s v="QWO"/>
    <s v="E54000054"/>
    <x v="41"/>
    <s v="36J"/>
    <s v="E38000232"/>
    <s v="NHS West Yorkshire ICB - 36J"/>
    <x v="0"/>
    <s v="*"/>
  </r>
  <r>
    <s v="Dec"/>
    <s v="2023"/>
    <x v="11"/>
    <d v="2023-12-31T00:00:00"/>
    <s v="Y63"/>
    <s v="E40000012"/>
    <x v="6"/>
    <s v="QWO"/>
    <s v="E54000054"/>
    <x v="41"/>
    <s v="36J"/>
    <s v="E38000232"/>
    <s v="NHS West Yorkshire ICB - 36J"/>
    <x v="1"/>
    <s v="*"/>
  </r>
  <r>
    <s v="Dec"/>
    <s v="2023"/>
    <x v="11"/>
    <d v="2023-12-31T00:00:00"/>
    <s v="Y63"/>
    <s v="E40000012"/>
    <x v="6"/>
    <s v="QWO"/>
    <s v="E54000054"/>
    <x v="41"/>
    <s v="36J"/>
    <s v="E38000232"/>
    <s v="NHS West Yorkshire ICB - 36J"/>
    <x v="2"/>
    <n v="765"/>
  </r>
  <r>
    <s v="Dec"/>
    <s v="2023"/>
    <x v="11"/>
    <d v="2023-12-31T00:00:00"/>
    <s v="Y63"/>
    <s v="E40000012"/>
    <x v="6"/>
    <s v="QWO"/>
    <s v="E54000054"/>
    <x v="41"/>
    <s v="36J"/>
    <s v="E38000232"/>
    <s v="NHS West Yorkshire ICB - 36J"/>
    <x v="3"/>
    <n v="1165"/>
  </r>
  <r>
    <s v="Dec"/>
    <s v="2023"/>
    <x v="11"/>
    <d v="2023-12-31T00:00:00"/>
    <s v="Y63"/>
    <s v="E40000012"/>
    <x v="6"/>
    <s v="QWO"/>
    <s v="E54000054"/>
    <x v="41"/>
    <s v="36J"/>
    <s v="E38000232"/>
    <s v="NHS West Yorkshire ICB - 36J"/>
    <x v="4"/>
    <n v="1850"/>
  </r>
  <r>
    <s v="Dec"/>
    <s v="2023"/>
    <x v="11"/>
    <d v="2023-12-31T00:00:00"/>
    <s v="Y63"/>
    <s v="E40000012"/>
    <x v="6"/>
    <s v="QWO"/>
    <s v="E54000054"/>
    <x v="41"/>
    <s v="36J"/>
    <s v="E38000232"/>
    <s v="NHS West Yorkshire ICB - 36J"/>
    <x v="5"/>
    <n v="1725"/>
  </r>
  <r>
    <s v="Dec"/>
    <s v="2023"/>
    <x v="11"/>
    <d v="2023-12-31T00:00:00"/>
    <s v="Y63"/>
    <s v="E40000012"/>
    <x v="6"/>
    <s v="QWO"/>
    <s v="E54000054"/>
    <x v="41"/>
    <s v="X2C4Y"/>
    <s v="E38000254"/>
    <s v="NHS West Yorkshire ICB - X2C4Y"/>
    <x v="0"/>
    <s v="*"/>
  </r>
  <r>
    <s v="Dec"/>
    <s v="2023"/>
    <x v="11"/>
    <d v="2023-12-31T00:00:00"/>
    <s v="Y63"/>
    <s v="E40000012"/>
    <x v="6"/>
    <s v="QWO"/>
    <s v="E54000054"/>
    <x v="41"/>
    <s v="X2C4Y"/>
    <s v="E38000254"/>
    <s v="NHS West Yorkshire ICB - X2C4Y"/>
    <x v="1"/>
    <s v="*"/>
  </r>
  <r>
    <s v="Dec"/>
    <s v="2023"/>
    <x v="11"/>
    <d v="2023-12-31T00:00:00"/>
    <s v="Y63"/>
    <s v="E40000012"/>
    <x v="6"/>
    <s v="QWO"/>
    <s v="E54000054"/>
    <x v="41"/>
    <s v="X2C4Y"/>
    <s v="E38000254"/>
    <s v="NHS West Yorkshire ICB - X2C4Y"/>
    <x v="2"/>
    <n v="345"/>
  </r>
  <r>
    <s v="Dec"/>
    <s v="2023"/>
    <x v="11"/>
    <d v="2023-12-31T00:00:00"/>
    <s v="Y63"/>
    <s v="E40000012"/>
    <x v="6"/>
    <s v="QWO"/>
    <s v="E54000054"/>
    <x v="41"/>
    <s v="X2C4Y"/>
    <s v="E38000254"/>
    <s v="NHS West Yorkshire ICB - X2C4Y"/>
    <x v="3"/>
    <n v="980"/>
  </r>
  <r>
    <s v="Dec"/>
    <s v="2023"/>
    <x v="11"/>
    <d v="2023-12-31T00:00:00"/>
    <s v="Y63"/>
    <s v="E40000012"/>
    <x v="6"/>
    <s v="QWO"/>
    <s v="E54000054"/>
    <x v="41"/>
    <s v="X2C4Y"/>
    <s v="E38000254"/>
    <s v="NHS West Yorkshire ICB - X2C4Y"/>
    <x v="4"/>
    <n v="1090"/>
  </r>
  <r>
    <s v="Dec"/>
    <s v="2023"/>
    <x v="11"/>
    <d v="2023-12-31T00:00:00"/>
    <s v="Y63"/>
    <s v="E40000012"/>
    <x v="6"/>
    <s v="QWO"/>
    <s v="E54000054"/>
    <x v="41"/>
    <s v="X2C4Y"/>
    <s v="E38000254"/>
    <s v="NHS West Yorkshire ICB - X2C4Y"/>
    <x v="5"/>
    <n v="1045"/>
  </r>
  <r>
    <s v="Nov"/>
    <s v="2023"/>
    <x v="12"/>
    <d v="2023-11-30T00:00:00"/>
    <s v="Y56"/>
    <s v="E40000003"/>
    <x v="0"/>
    <s v="QKK"/>
    <s v="E54000030"/>
    <x v="0"/>
    <s v="72Q"/>
    <s v="E38000244"/>
    <s v="NHS South East London ICB - 72Q"/>
    <x v="0"/>
    <s v="*"/>
  </r>
  <r>
    <s v="Nov"/>
    <s v="2023"/>
    <x v="12"/>
    <d v="2023-11-30T00:00:00"/>
    <s v="Y56"/>
    <s v="E40000003"/>
    <x v="0"/>
    <s v="QKK"/>
    <s v="E54000030"/>
    <x v="0"/>
    <s v="72Q"/>
    <s v="E38000244"/>
    <s v="NHS South East London ICB - 72Q"/>
    <x v="1"/>
    <s v="*"/>
  </r>
  <r>
    <s v="Nov"/>
    <s v="2023"/>
    <x v="12"/>
    <d v="2023-11-30T00:00:00"/>
    <s v="Y56"/>
    <s v="E40000003"/>
    <x v="0"/>
    <s v="QKK"/>
    <s v="E54000030"/>
    <x v="0"/>
    <s v="72Q"/>
    <s v="E38000244"/>
    <s v="NHS South East London ICB - 72Q"/>
    <x v="2"/>
    <n v="815"/>
  </r>
  <r>
    <s v="Nov"/>
    <s v="2023"/>
    <x v="12"/>
    <d v="2023-11-30T00:00:00"/>
    <s v="Y56"/>
    <s v="E40000003"/>
    <x v="0"/>
    <s v="QKK"/>
    <s v="E54000030"/>
    <x v="0"/>
    <s v="72Q"/>
    <s v="E38000244"/>
    <s v="NHS South East London ICB - 72Q"/>
    <x v="3"/>
    <n v="6730"/>
  </r>
  <r>
    <s v="Nov"/>
    <s v="2023"/>
    <x v="12"/>
    <d v="2023-11-30T00:00:00"/>
    <s v="Y56"/>
    <s v="E40000003"/>
    <x v="0"/>
    <s v="QKK"/>
    <s v="E54000030"/>
    <x v="0"/>
    <s v="72Q"/>
    <s v="E38000244"/>
    <s v="NHS South East London ICB - 72Q"/>
    <x v="4"/>
    <n v="1460"/>
  </r>
  <r>
    <s v="Nov"/>
    <s v="2023"/>
    <x v="12"/>
    <d v="2023-11-30T00:00:00"/>
    <s v="Y56"/>
    <s v="E40000003"/>
    <x v="0"/>
    <s v="QKK"/>
    <s v="E54000030"/>
    <x v="0"/>
    <s v="72Q"/>
    <s v="E38000244"/>
    <s v="NHS South East London ICB - 72Q"/>
    <x v="5"/>
    <n v="1850"/>
  </r>
  <r>
    <s v="Nov"/>
    <s v="2023"/>
    <x v="12"/>
    <d v="2023-11-30T00:00:00"/>
    <s v="Y56"/>
    <s v="E40000003"/>
    <x v="0"/>
    <s v="QMF"/>
    <s v="E54000029"/>
    <x v="1"/>
    <s v="A3A8R"/>
    <s v="E38000255"/>
    <s v="NHS North East London ICB - A3A8R"/>
    <x v="0"/>
    <s v="*"/>
  </r>
  <r>
    <s v="Nov"/>
    <s v="2023"/>
    <x v="12"/>
    <d v="2023-11-30T00:00:00"/>
    <s v="Y56"/>
    <s v="E40000003"/>
    <x v="0"/>
    <s v="QMF"/>
    <s v="E54000029"/>
    <x v="1"/>
    <s v="A3A8R"/>
    <s v="E38000255"/>
    <s v="NHS North East London ICB - A3A8R"/>
    <x v="1"/>
    <s v="*"/>
  </r>
  <r>
    <s v="Nov"/>
    <s v="2023"/>
    <x v="12"/>
    <d v="2023-11-30T00:00:00"/>
    <s v="Y56"/>
    <s v="E40000003"/>
    <x v="0"/>
    <s v="QMF"/>
    <s v="E54000029"/>
    <x v="1"/>
    <s v="A3A8R"/>
    <s v="E38000255"/>
    <s v="NHS North East London ICB - A3A8R"/>
    <x v="2"/>
    <n v="1075"/>
  </r>
  <r>
    <s v="Nov"/>
    <s v="2023"/>
    <x v="12"/>
    <d v="2023-11-30T00:00:00"/>
    <s v="Y56"/>
    <s v="E40000003"/>
    <x v="0"/>
    <s v="QMF"/>
    <s v="E54000029"/>
    <x v="1"/>
    <s v="A3A8R"/>
    <s v="E38000255"/>
    <s v="NHS North East London ICB - A3A8R"/>
    <x v="3"/>
    <n v="4355"/>
  </r>
  <r>
    <s v="Nov"/>
    <s v="2023"/>
    <x v="12"/>
    <d v="2023-11-30T00:00:00"/>
    <s v="Y56"/>
    <s v="E40000003"/>
    <x v="0"/>
    <s v="QMF"/>
    <s v="E54000029"/>
    <x v="1"/>
    <s v="A3A8R"/>
    <s v="E38000255"/>
    <s v="NHS North East London ICB - A3A8R"/>
    <x v="4"/>
    <n v="1895"/>
  </r>
  <r>
    <s v="Nov"/>
    <s v="2023"/>
    <x v="12"/>
    <d v="2023-11-30T00:00:00"/>
    <s v="Y56"/>
    <s v="E40000003"/>
    <x v="0"/>
    <s v="QMF"/>
    <s v="E54000029"/>
    <x v="1"/>
    <s v="A3A8R"/>
    <s v="E38000255"/>
    <s v="NHS North East London ICB - A3A8R"/>
    <x v="5"/>
    <n v="1165"/>
  </r>
  <r>
    <s v="Nov"/>
    <s v="2023"/>
    <x v="12"/>
    <d v="2023-11-30T00:00:00"/>
    <s v="Y56"/>
    <s v="E40000003"/>
    <x v="0"/>
    <s v="QMJ"/>
    <s v="E54000028"/>
    <x v="2"/>
    <s v="93C"/>
    <s v="E38000240"/>
    <s v="NHS North Central London ICB - 93C"/>
    <x v="0"/>
    <s v="*"/>
  </r>
  <r>
    <s v="Nov"/>
    <s v="2023"/>
    <x v="12"/>
    <d v="2023-11-30T00:00:00"/>
    <s v="Y56"/>
    <s v="E40000003"/>
    <x v="0"/>
    <s v="QMJ"/>
    <s v="E54000028"/>
    <x v="2"/>
    <s v="93C"/>
    <s v="E38000240"/>
    <s v="NHS North Central London ICB - 93C"/>
    <x v="1"/>
    <s v="*"/>
  </r>
  <r>
    <s v="Nov"/>
    <s v="2023"/>
    <x v="12"/>
    <d v="2023-11-30T00:00:00"/>
    <s v="Y56"/>
    <s v="E40000003"/>
    <x v="0"/>
    <s v="QMJ"/>
    <s v="E54000028"/>
    <x v="2"/>
    <s v="93C"/>
    <s v="E38000240"/>
    <s v="NHS North Central London ICB - 93C"/>
    <x v="2"/>
    <n v="425"/>
  </r>
  <r>
    <s v="Nov"/>
    <s v="2023"/>
    <x v="12"/>
    <d v="2023-11-30T00:00:00"/>
    <s v="Y56"/>
    <s v="E40000003"/>
    <x v="0"/>
    <s v="QMJ"/>
    <s v="E54000028"/>
    <x v="2"/>
    <s v="93C"/>
    <s v="E38000240"/>
    <s v="NHS North Central London ICB - 93C"/>
    <x v="3"/>
    <n v="5215"/>
  </r>
  <r>
    <s v="Nov"/>
    <s v="2023"/>
    <x v="12"/>
    <d v="2023-11-30T00:00:00"/>
    <s v="Y56"/>
    <s v="E40000003"/>
    <x v="0"/>
    <s v="QMJ"/>
    <s v="E54000028"/>
    <x v="2"/>
    <s v="93C"/>
    <s v="E38000240"/>
    <s v="NHS North Central London ICB - 93C"/>
    <x v="4"/>
    <n v="1385"/>
  </r>
  <r>
    <s v="Nov"/>
    <s v="2023"/>
    <x v="12"/>
    <d v="2023-11-30T00:00:00"/>
    <s v="Y56"/>
    <s v="E40000003"/>
    <x v="0"/>
    <s v="QMJ"/>
    <s v="E54000028"/>
    <x v="2"/>
    <s v="93C"/>
    <s v="E38000240"/>
    <s v="NHS North Central London ICB - 93C"/>
    <x v="5"/>
    <n v="1740"/>
  </r>
  <r>
    <s v="Nov"/>
    <s v="2023"/>
    <x v="12"/>
    <d v="2023-11-30T00:00:00"/>
    <s v="Y56"/>
    <s v="E40000003"/>
    <x v="0"/>
    <s v="QRV"/>
    <s v="E54000027"/>
    <x v="3"/>
    <s v="W2U3Z"/>
    <s v="E38000256"/>
    <s v="NHS North West London ICB - W2U3Z"/>
    <x v="0"/>
    <s v="*"/>
  </r>
  <r>
    <s v="Nov"/>
    <s v="2023"/>
    <x v="12"/>
    <d v="2023-11-30T00:00:00"/>
    <s v="Y56"/>
    <s v="E40000003"/>
    <x v="0"/>
    <s v="QRV"/>
    <s v="E54000027"/>
    <x v="3"/>
    <s v="W2U3Z"/>
    <s v="E38000256"/>
    <s v="NHS North West London ICB - W2U3Z"/>
    <x v="1"/>
    <s v="*"/>
  </r>
  <r>
    <s v="Nov"/>
    <s v="2023"/>
    <x v="12"/>
    <d v="2023-11-30T00:00:00"/>
    <s v="Y56"/>
    <s v="E40000003"/>
    <x v="0"/>
    <s v="QRV"/>
    <s v="E54000027"/>
    <x v="3"/>
    <s v="W2U3Z"/>
    <s v="E38000256"/>
    <s v="NHS North West London ICB - W2U3Z"/>
    <x v="2"/>
    <n v="1070"/>
  </r>
  <r>
    <s v="Nov"/>
    <s v="2023"/>
    <x v="12"/>
    <d v="2023-11-30T00:00:00"/>
    <s v="Y56"/>
    <s v="E40000003"/>
    <x v="0"/>
    <s v="QRV"/>
    <s v="E54000027"/>
    <x v="3"/>
    <s v="W2U3Z"/>
    <s v="E38000256"/>
    <s v="NHS North West London ICB - W2U3Z"/>
    <x v="3"/>
    <n v="4425"/>
  </r>
  <r>
    <s v="Nov"/>
    <s v="2023"/>
    <x v="12"/>
    <d v="2023-11-30T00:00:00"/>
    <s v="Y56"/>
    <s v="E40000003"/>
    <x v="0"/>
    <s v="QRV"/>
    <s v="E54000027"/>
    <x v="3"/>
    <s v="W2U3Z"/>
    <s v="E38000256"/>
    <s v="NHS North West London ICB - W2U3Z"/>
    <x v="4"/>
    <n v="5865"/>
  </r>
  <r>
    <s v="Nov"/>
    <s v="2023"/>
    <x v="12"/>
    <d v="2023-11-30T00:00:00"/>
    <s v="Y56"/>
    <s v="E40000003"/>
    <x v="0"/>
    <s v="QRV"/>
    <s v="E54000027"/>
    <x v="3"/>
    <s v="W2U3Z"/>
    <s v="E38000256"/>
    <s v="NHS North West London ICB - W2U3Z"/>
    <x v="5"/>
    <n v="1520"/>
  </r>
  <r>
    <s v="Nov"/>
    <s v="2023"/>
    <x v="12"/>
    <d v="2023-11-30T00:00:00"/>
    <s v="Y56"/>
    <s v="E40000003"/>
    <x v="0"/>
    <s v="QWE"/>
    <s v="E54000031"/>
    <x v="4"/>
    <s v="36L"/>
    <s v="E38000245"/>
    <s v="NHS South West London ICB - 36L"/>
    <x v="0"/>
    <s v="*"/>
  </r>
  <r>
    <s v="Nov"/>
    <s v="2023"/>
    <x v="12"/>
    <d v="2023-11-30T00:00:00"/>
    <s v="Y56"/>
    <s v="E40000003"/>
    <x v="0"/>
    <s v="QWE"/>
    <s v="E54000031"/>
    <x v="4"/>
    <s v="36L"/>
    <s v="E38000245"/>
    <s v="NHS South West London ICB - 36L"/>
    <x v="1"/>
    <s v="*"/>
  </r>
  <r>
    <s v="Nov"/>
    <s v="2023"/>
    <x v="12"/>
    <d v="2023-11-30T00:00:00"/>
    <s v="Y56"/>
    <s v="E40000003"/>
    <x v="0"/>
    <s v="QWE"/>
    <s v="E54000031"/>
    <x v="4"/>
    <s v="36L"/>
    <s v="E38000245"/>
    <s v="NHS South West London ICB - 36L"/>
    <x v="2"/>
    <n v="1205"/>
  </r>
  <r>
    <s v="Nov"/>
    <s v="2023"/>
    <x v="12"/>
    <d v="2023-11-30T00:00:00"/>
    <s v="Y56"/>
    <s v="E40000003"/>
    <x v="0"/>
    <s v="QWE"/>
    <s v="E54000031"/>
    <x v="4"/>
    <s v="36L"/>
    <s v="E38000245"/>
    <s v="NHS South West London ICB - 36L"/>
    <x v="3"/>
    <n v="6255"/>
  </r>
  <r>
    <s v="Nov"/>
    <s v="2023"/>
    <x v="12"/>
    <d v="2023-11-30T00:00:00"/>
    <s v="Y56"/>
    <s v="E40000003"/>
    <x v="0"/>
    <s v="QWE"/>
    <s v="E54000031"/>
    <x v="4"/>
    <s v="36L"/>
    <s v="E38000245"/>
    <s v="NHS South West London ICB - 36L"/>
    <x v="4"/>
    <n v="1150"/>
  </r>
  <r>
    <s v="Nov"/>
    <s v="2023"/>
    <x v="12"/>
    <d v="2023-11-30T00:00:00"/>
    <s v="Y56"/>
    <s v="E40000003"/>
    <x v="0"/>
    <s v="QWE"/>
    <s v="E54000031"/>
    <x v="4"/>
    <s v="36L"/>
    <s v="E38000245"/>
    <s v="NHS South West London ICB - 36L"/>
    <x v="5"/>
    <n v="1975"/>
  </r>
  <r>
    <s v="Nov"/>
    <s v="2023"/>
    <x v="12"/>
    <d v="2023-11-30T00:00:00"/>
    <s v="Y58"/>
    <s v="E40000006"/>
    <x v="1"/>
    <s v="QJK"/>
    <s v="E54000037"/>
    <x v="5"/>
    <s v="15N"/>
    <s v="E38000230"/>
    <s v="NHS Devon ICB - 15N"/>
    <x v="0"/>
    <s v="*"/>
  </r>
  <r>
    <s v="Nov"/>
    <s v="2023"/>
    <x v="12"/>
    <d v="2023-11-30T00:00:00"/>
    <s v="Y58"/>
    <s v="E40000006"/>
    <x v="1"/>
    <s v="QJK"/>
    <s v="E54000037"/>
    <x v="5"/>
    <s v="15N"/>
    <s v="E38000230"/>
    <s v="NHS Devon ICB - 15N"/>
    <x v="1"/>
    <s v="*"/>
  </r>
  <r>
    <s v="Nov"/>
    <s v="2023"/>
    <x v="12"/>
    <d v="2023-11-30T00:00:00"/>
    <s v="Y58"/>
    <s v="E40000006"/>
    <x v="1"/>
    <s v="QJK"/>
    <s v="E54000037"/>
    <x v="5"/>
    <s v="15N"/>
    <s v="E38000230"/>
    <s v="NHS Devon ICB - 15N"/>
    <x v="2"/>
    <n v="390"/>
  </r>
  <r>
    <s v="Nov"/>
    <s v="2023"/>
    <x v="12"/>
    <d v="2023-11-30T00:00:00"/>
    <s v="Y58"/>
    <s v="E40000006"/>
    <x v="1"/>
    <s v="QJK"/>
    <s v="E54000037"/>
    <x v="5"/>
    <s v="15N"/>
    <s v="E38000230"/>
    <s v="NHS Devon ICB - 15N"/>
    <x v="3"/>
    <n v="5615"/>
  </r>
  <r>
    <s v="Nov"/>
    <s v="2023"/>
    <x v="12"/>
    <d v="2023-11-30T00:00:00"/>
    <s v="Y58"/>
    <s v="E40000006"/>
    <x v="1"/>
    <s v="QJK"/>
    <s v="E54000037"/>
    <x v="5"/>
    <s v="15N"/>
    <s v="E38000230"/>
    <s v="NHS Devon ICB - 15N"/>
    <x v="4"/>
    <n v="1835"/>
  </r>
  <r>
    <s v="Nov"/>
    <s v="2023"/>
    <x v="12"/>
    <d v="2023-11-30T00:00:00"/>
    <s v="Y58"/>
    <s v="E40000006"/>
    <x v="1"/>
    <s v="QJK"/>
    <s v="E54000037"/>
    <x v="5"/>
    <s v="15N"/>
    <s v="E38000230"/>
    <s v="NHS Devon ICB - 15N"/>
    <x v="5"/>
    <n v="4380"/>
  </r>
  <r>
    <s v="Nov"/>
    <s v="2023"/>
    <x v="12"/>
    <d v="2023-11-30T00:00:00"/>
    <s v="Y58"/>
    <s v="E40000006"/>
    <x v="1"/>
    <s v="QOX"/>
    <s v="E54000040"/>
    <x v="6"/>
    <s v="92G"/>
    <s v="E38000231"/>
    <s v="NHS Bath and North East Somerset, Swindon and Wiltshire ICB - 92G"/>
    <x v="0"/>
    <s v="*"/>
  </r>
  <r>
    <s v="Nov"/>
    <s v="2023"/>
    <x v="12"/>
    <d v="2023-11-30T00:00:00"/>
    <s v="Y58"/>
    <s v="E40000006"/>
    <x v="1"/>
    <s v="QOX"/>
    <s v="E54000040"/>
    <x v="6"/>
    <s v="92G"/>
    <s v="E38000231"/>
    <s v="NHS Bath and North East Somerset, Swindon and Wiltshire ICB - 92G"/>
    <x v="1"/>
    <s v="*"/>
  </r>
  <r>
    <s v="Nov"/>
    <s v="2023"/>
    <x v="12"/>
    <d v="2023-11-30T00:00:00"/>
    <s v="Y58"/>
    <s v="E40000006"/>
    <x v="1"/>
    <s v="QOX"/>
    <s v="E54000040"/>
    <x v="6"/>
    <s v="92G"/>
    <s v="E38000231"/>
    <s v="NHS Bath and North East Somerset, Swindon and Wiltshire ICB - 92G"/>
    <x v="2"/>
    <n v="460"/>
  </r>
  <r>
    <s v="Nov"/>
    <s v="2023"/>
    <x v="12"/>
    <d v="2023-11-30T00:00:00"/>
    <s v="Y58"/>
    <s v="E40000006"/>
    <x v="1"/>
    <s v="QOX"/>
    <s v="E54000040"/>
    <x v="6"/>
    <s v="92G"/>
    <s v="E38000231"/>
    <s v="NHS Bath and North East Somerset, Swindon and Wiltshire ICB - 92G"/>
    <x v="3"/>
    <n v="3665"/>
  </r>
  <r>
    <s v="Nov"/>
    <s v="2023"/>
    <x v="12"/>
    <d v="2023-11-30T00:00:00"/>
    <s v="Y58"/>
    <s v="E40000006"/>
    <x v="1"/>
    <s v="QOX"/>
    <s v="E54000040"/>
    <x v="6"/>
    <s v="92G"/>
    <s v="E38000231"/>
    <s v="NHS Bath and North East Somerset, Swindon and Wiltshire ICB - 92G"/>
    <x v="4"/>
    <n v="1260"/>
  </r>
  <r>
    <s v="Nov"/>
    <s v="2023"/>
    <x v="12"/>
    <d v="2023-11-30T00:00:00"/>
    <s v="Y58"/>
    <s v="E40000006"/>
    <x v="1"/>
    <s v="QOX"/>
    <s v="E54000040"/>
    <x v="6"/>
    <s v="92G"/>
    <s v="E38000231"/>
    <s v="NHS Bath and North East Somerset, Swindon and Wiltshire ICB - 92G"/>
    <x v="5"/>
    <n v="2910"/>
  </r>
  <r>
    <s v="Nov"/>
    <s v="2023"/>
    <x v="12"/>
    <d v="2023-11-30T00:00:00"/>
    <s v="Y58"/>
    <s v="E40000006"/>
    <x v="1"/>
    <s v="QR1"/>
    <s v="E54000043"/>
    <x v="7"/>
    <s v="11M"/>
    <s v="E38000062"/>
    <s v="NHS Gloucestershire ICB - 11M"/>
    <x v="0"/>
    <s v="*"/>
  </r>
  <r>
    <s v="Nov"/>
    <s v="2023"/>
    <x v="12"/>
    <d v="2023-11-30T00:00:00"/>
    <s v="Y58"/>
    <s v="E40000006"/>
    <x v="1"/>
    <s v="QR1"/>
    <s v="E54000043"/>
    <x v="7"/>
    <s v="11M"/>
    <s v="E38000062"/>
    <s v="NHS Gloucestershire ICB - 11M"/>
    <x v="1"/>
    <s v="*"/>
  </r>
  <r>
    <s v="Nov"/>
    <s v="2023"/>
    <x v="12"/>
    <d v="2023-11-30T00:00:00"/>
    <s v="Y58"/>
    <s v="E40000006"/>
    <x v="1"/>
    <s v="QR1"/>
    <s v="E54000043"/>
    <x v="7"/>
    <s v="11M"/>
    <s v="E38000062"/>
    <s v="NHS Gloucestershire ICB - 11M"/>
    <x v="2"/>
    <n v="200"/>
  </r>
  <r>
    <s v="Nov"/>
    <s v="2023"/>
    <x v="12"/>
    <d v="2023-11-30T00:00:00"/>
    <s v="Y58"/>
    <s v="E40000006"/>
    <x v="1"/>
    <s v="QR1"/>
    <s v="E54000043"/>
    <x v="7"/>
    <s v="11M"/>
    <s v="E38000062"/>
    <s v="NHS Gloucestershire ICB - 11M"/>
    <x v="3"/>
    <n v="3070"/>
  </r>
  <r>
    <s v="Nov"/>
    <s v="2023"/>
    <x v="12"/>
    <d v="2023-11-30T00:00:00"/>
    <s v="Y58"/>
    <s v="E40000006"/>
    <x v="1"/>
    <s v="QR1"/>
    <s v="E54000043"/>
    <x v="7"/>
    <s v="11M"/>
    <s v="E38000062"/>
    <s v="NHS Gloucestershire ICB - 11M"/>
    <x v="4"/>
    <n v="1070"/>
  </r>
  <r>
    <s v="Nov"/>
    <s v="2023"/>
    <x v="12"/>
    <d v="2023-11-30T00:00:00"/>
    <s v="Y58"/>
    <s v="E40000006"/>
    <x v="1"/>
    <s v="QR1"/>
    <s v="E54000043"/>
    <x v="7"/>
    <s v="11M"/>
    <s v="E38000062"/>
    <s v="NHS Gloucestershire ICB - 11M"/>
    <x v="5"/>
    <n v="2130"/>
  </r>
  <r>
    <s v="Nov"/>
    <s v="2023"/>
    <x v="12"/>
    <d v="2023-11-30T00:00:00"/>
    <s v="Y58"/>
    <s v="E40000006"/>
    <x v="1"/>
    <s v="QSL"/>
    <s v="E54000038"/>
    <x v="8"/>
    <s v="11X"/>
    <s v="E38000150"/>
    <s v="NHS Somerset ICB - 11X"/>
    <x v="0"/>
    <s v="*"/>
  </r>
  <r>
    <s v="Nov"/>
    <s v="2023"/>
    <x v="12"/>
    <d v="2023-11-30T00:00:00"/>
    <s v="Y58"/>
    <s v="E40000006"/>
    <x v="1"/>
    <s v="QSL"/>
    <s v="E54000038"/>
    <x v="8"/>
    <s v="11X"/>
    <s v="E38000150"/>
    <s v="NHS Somerset ICB - 11X"/>
    <x v="1"/>
    <s v="*"/>
  </r>
  <r>
    <s v="Nov"/>
    <s v="2023"/>
    <x v="12"/>
    <d v="2023-11-30T00:00:00"/>
    <s v="Y58"/>
    <s v="E40000006"/>
    <x v="1"/>
    <s v="QSL"/>
    <s v="E54000038"/>
    <x v="8"/>
    <s v="11X"/>
    <s v="E38000150"/>
    <s v="NHS Somerset ICB - 11X"/>
    <x v="2"/>
    <n v="755"/>
  </r>
  <r>
    <s v="Nov"/>
    <s v="2023"/>
    <x v="12"/>
    <d v="2023-11-30T00:00:00"/>
    <s v="Y58"/>
    <s v="E40000006"/>
    <x v="1"/>
    <s v="QSL"/>
    <s v="E54000038"/>
    <x v="8"/>
    <s v="11X"/>
    <s v="E38000150"/>
    <s v="NHS Somerset ICB - 11X"/>
    <x v="3"/>
    <n v="3135"/>
  </r>
  <r>
    <s v="Nov"/>
    <s v="2023"/>
    <x v="12"/>
    <d v="2023-11-30T00:00:00"/>
    <s v="Y58"/>
    <s v="E40000006"/>
    <x v="1"/>
    <s v="QSL"/>
    <s v="E54000038"/>
    <x v="8"/>
    <s v="11X"/>
    <s v="E38000150"/>
    <s v="NHS Somerset ICB - 11X"/>
    <x v="4"/>
    <n v="445"/>
  </r>
  <r>
    <s v="Nov"/>
    <s v="2023"/>
    <x v="12"/>
    <d v="2023-11-30T00:00:00"/>
    <s v="Y58"/>
    <s v="E40000006"/>
    <x v="1"/>
    <s v="QSL"/>
    <s v="E54000038"/>
    <x v="8"/>
    <s v="11X"/>
    <s v="E38000150"/>
    <s v="NHS Somerset ICB - 11X"/>
    <x v="5"/>
    <n v="1280"/>
  </r>
  <r>
    <s v="Nov"/>
    <s v="2023"/>
    <x v="12"/>
    <d v="2023-11-30T00:00:00"/>
    <s v="Y58"/>
    <s v="E40000006"/>
    <x v="1"/>
    <s v="QT6"/>
    <s v="E54000036"/>
    <x v="9"/>
    <s v="11N"/>
    <s v="E38000089"/>
    <s v="NHS Cornwall and the Isles of Scilly ICB - 11N"/>
    <x v="0"/>
    <s v="*"/>
  </r>
  <r>
    <s v="Nov"/>
    <s v="2023"/>
    <x v="12"/>
    <d v="2023-11-30T00:00:00"/>
    <s v="Y58"/>
    <s v="E40000006"/>
    <x v="1"/>
    <s v="QT6"/>
    <s v="E54000036"/>
    <x v="9"/>
    <s v="11N"/>
    <s v="E38000089"/>
    <s v="NHS Cornwall and the Isles of Scilly ICB - 11N"/>
    <x v="1"/>
    <s v="*"/>
  </r>
  <r>
    <s v="Nov"/>
    <s v="2023"/>
    <x v="12"/>
    <d v="2023-11-30T00:00:00"/>
    <s v="Y58"/>
    <s v="E40000006"/>
    <x v="1"/>
    <s v="QT6"/>
    <s v="E54000036"/>
    <x v="9"/>
    <s v="11N"/>
    <s v="E38000089"/>
    <s v="NHS Cornwall and the Isles of Scilly ICB - 11N"/>
    <x v="2"/>
    <n v="575"/>
  </r>
  <r>
    <s v="Nov"/>
    <s v="2023"/>
    <x v="12"/>
    <d v="2023-11-30T00:00:00"/>
    <s v="Y58"/>
    <s v="E40000006"/>
    <x v="1"/>
    <s v="QT6"/>
    <s v="E54000036"/>
    <x v="9"/>
    <s v="11N"/>
    <s v="E38000089"/>
    <s v="NHS Cornwall and the Isles of Scilly ICB - 11N"/>
    <x v="3"/>
    <n v="3395"/>
  </r>
  <r>
    <s v="Nov"/>
    <s v="2023"/>
    <x v="12"/>
    <d v="2023-11-30T00:00:00"/>
    <s v="Y58"/>
    <s v="E40000006"/>
    <x v="1"/>
    <s v="QT6"/>
    <s v="E54000036"/>
    <x v="9"/>
    <s v="11N"/>
    <s v="E38000089"/>
    <s v="NHS Cornwall and the Isles of Scilly ICB - 11N"/>
    <x v="4"/>
    <n v="290"/>
  </r>
  <r>
    <s v="Nov"/>
    <s v="2023"/>
    <x v="12"/>
    <d v="2023-11-30T00:00:00"/>
    <s v="Y58"/>
    <s v="E40000006"/>
    <x v="1"/>
    <s v="QT6"/>
    <s v="E54000036"/>
    <x v="9"/>
    <s v="11N"/>
    <s v="E38000089"/>
    <s v="NHS Cornwall and the Isles of Scilly ICB - 11N"/>
    <x v="5"/>
    <n v="1575"/>
  </r>
  <r>
    <s v="Nov"/>
    <s v="2023"/>
    <x v="12"/>
    <d v="2023-11-30T00:00:00"/>
    <s v="Y58"/>
    <s v="E40000006"/>
    <x v="1"/>
    <s v="QUY"/>
    <s v="E54000039"/>
    <x v="10"/>
    <s v="15C"/>
    <s v="E38000222"/>
    <s v="NHS Bristol, North Somerset and South Gloucestershire ICB - 15C"/>
    <x v="0"/>
    <s v="*"/>
  </r>
  <r>
    <s v="Nov"/>
    <s v="2023"/>
    <x v="12"/>
    <d v="2023-11-30T00:00:00"/>
    <s v="Y58"/>
    <s v="E40000006"/>
    <x v="1"/>
    <s v="QUY"/>
    <s v="E54000039"/>
    <x v="10"/>
    <s v="15C"/>
    <s v="E38000222"/>
    <s v="NHS Bristol, North Somerset and South Gloucestershire ICB - 15C"/>
    <x v="1"/>
    <s v="*"/>
  </r>
  <r>
    <s v="Nov"/>
    <s v="2023"/>
    <x v="12"/>
    <d v="2023-11-30T00:00:00"/>
    <s v="Y58"/>
    <s v="E40000006"/>
    <x v="1"/>
    <s v="QUY"/>
    <s v="E54000039"/>
    <x v="10"/>
    <s v="15C"/>
    <s v="E38000222"/>
    <s v="NHS Bristol, North Somerset and South Gloucestershire ICB - 15C"/>
    <x v="2"/>
    <n v="1015"/>
  </r>
  <r>
    <s v="Nov"/>
    <s v="2023"/>
    <x v="12"/>
    <d v="2023-11-30T00:00:00"/>
    <s v="Y58"/>
    <s v="E40000006"/>
    <x v="1"/>
    <s v="QUY"/>
    <s v="E54000039"/>
    <x v="10"/>
    <s v="15C"/>
    <s v="E38000222"/>
    <s v="NHS Bristol, North Somerset and South Gloucestershire ICB - 15C"/>
    <x v="3"/>
    <n v="4750"/>
  </r>
  <r>
    <s v="Nov"/>
    <s v="2023"/>
    <x v="12"/>
    <d v="2023-11-30T00:00:00"/>
    <s v="Y58"/>
    <s v="E40000006"/>
    <x v="1"/>
    <s v="QUY"/>
    <s v="E54000039"/>
    <x v="10"/>
    <s v="15C"/>
    <s v="E38000222"/>
    <s v="NHS Bristol, North Somerset and South Gloucestershire ICB - 15C"/>
    <x v="4"/>
    <n v="530"/>
  </r>
  <r>
    <s v="Nov"/>
    <s v="2023"/>
    <x v="12"/>
    <d v="2023-11-30T00:00:00"/>
    <s v="Y58"/>
    <s v="E40000006"/>
    <x v="1"/>
    <s v="QUY"/>
    <s v="E54000039"/>
    <x v="10"/>
    <s v="15C"/>
    <s v="E38000222"/>
    <s v="NHS Bristol, North Somerset and South Gloucestershire ICB - 15C"/>
    <x v="5"/>
    <n v="2005"/>
  </r>
  <r>
    <s v="Nov"/>
    <s v="2023"/>
    <x v="12"/>
    <d v="2023-11-30T00:00:00"/>
    <s v="Y58"/>
    <s v="E40000006"/>
    <x v="1"/>
    <s v="QVV"/>
    <s v="E54000041"/>
    <x v="11"/>
    <s v="11J"/>
    <s v="E38000045"/>
    <s v="NHS Dorset ICB - 11J"/>
    <x v="0"/>
    <s v="*"/>
  </r>
  <r>
    <s v="Nov"/>
    <s v="2023"/>
    <x v="12"/>
    <d v="2023-11-30T00:00:00"/>
    <s v="Y58"/>
    <s v="E40000006"/>
    <x v="1"/>
    <s v="QVV"/>
    <s v="E54000041"/>
    <x v="11"/>
    <s v="11J"/>
    <s v="E38000045"/>
    <s v="NHS Dorset ICB - 11J"/>
    <x v="1"/>
    <s v="*"/>
  </r>
  <r>
    <s v="Nov"/>
    <s v="2023"/>
    <x v="12"/>
    <d v="2023-11-30T00:00:00"/>
    <s v="Y58"/>
    <s v="E40000006"/>
    <x v="1"/>
    <s v="QVV"/>
    <s v="E54000041"/>
    <x v="11"/>
    <s v="11J"/>
    <s v="E38000045"/>
    <s v="NHS Dorset ICB - 11J"/>
    <x v="2"/>
    <n v="430"/>
  </r>
  <r>
    <s v="Nov"/>
    <s v="2023"/>
    <x v="12"/>
    <d v="2023-11-30T00:00:00"/>
    <s v="Y58"/>
    <s v="E40000006"/>
    <x v="1"/>
    <s v="QVV"/>
    <s v="E54000041"/>
    <x v="11"/>
    <s v="11J"/>
    <s v="E38000045"/>
    <s v="NHS Dorset ICB - 11J"/>
    <x v="3"/>
    <n v="3070"/>
  </r>
  <r>
    <s v="Nov"/>
    <s v="2023"/>
    <x v="12"/>
    <d v="2023-11-30T00:00:00"/>
    <s v="Y58"/>
    <s v="E40000006"/>
    <x v="1"/>
    <s v="QVV"/>
    <s v="E54000041"/>
    <x v="11"/>
    <s v="11J"/>
    <s v="E38000045"/>
    <s v="NHS Dorset ICB - 11J"/>
    <x v="4"/>
    <n v="1990"/>
  </r>
  <r>
    <s v="Nov"/>
    <s v="2023"/>
    <x v="12"/>
    <d v="2023-11-30T00:00:00"/>
    <s v="Y58"/>
    <s v="E40000006"/>
    <x v="1"/>
    <s v="QVV"/>
    <s v="E54000041"/>
    <x v="11"/>
    <s v="11J"/>
    <s v="E38000045"/>
    <s v="NHS Dorset ICB - 11J"/>
    <x v="5"/>
    <n v="2875"/>
  </r>
  <r>
    <s v="Nov"/>
    <s v="2023"/>
    <x v="12"/>
    <d v="2023-11-30T00:00:00"/>
    <s v="Y59"/>
    <s v="E40000005"/>
    <x v="2"/>
    <s v="QKS"/>
    <s v="E54000032"/>
    <x v="12"/>
    <s v="91Q"/>
    <s v="E38000237"/>
    <s v="NHS Kent and Medway ICB - 91Q"/>
    <x v="0"/>
    <s v="*"/>
  </r>
  <r>
    <s v="Nov"/>
    <s v="2023"/>
    <x v="12"/>
    <d v="2023-11-30T00:00:00"/>
    <s v="Y59"/>
    <s v="E40000005"/>
    <x v="2"/>
    <s v="QKS"/>
    <s v="E54000032"/>
    <x v="12"/>
    <s v="91Q"/>
    <s v="E38000237"/>
    <s v="NHS Kent and Medway ICB - 91Q"/>
    <x v="1"/>
    <s v="*"/>
  </r>
  <r>
    <s v="Nov"/>
    <s v="2023"/>
    <x v="12"/>
    <d v="2023-11-30T00:00:00"/>
    <s v="Y59"/>
    <s v="E40000005"/>
    <x v="2"/>
    <s v="QKS"/>
    <s v="E54000032"/>
    <x v="12"/>
    <s v="91Q"/>
    <s v="E38000237"/>
    <s v="NHS Kent and Medway ICB - 91Q"/>
    <x v="2"/>
    <n v="1355"/>
  </r>
  <r>
    <s v="Nov"/>
    <s v="2023"/>
    <x v="12"/>
    <d v="2023-11-30T00:00:00"/>
    <s v="Y59"/>
    <s v="E40000005"/>
    <x v="2"/>
    <s v="QKS"/>
    <s v="E54000032"/>
    <x v="12"/>
    <s v="91Q"/>
    <s v="E38000237"/>
    <s v="NHS Kent and Medway ICB - 91Q"/>
    <x v="3"/>
    <n v="8330"/>
  </r>
  <r>
    <s v="Nov"/>
    <s v="2023"/>
    <x v="12"/>
    <d v="2023-11-30T00:00:00"/>
    <s v="Y59"/>
    <s v="E40000005"/>
    <x v="2"/>
    <s v="QKS"/>
    <s v="E54000032"/>
    <x v="12"/>
    <s v="91Q"/>
    <s v="E38000237"/>
    <s v="NHS Kent and Medway ICB - 91Q"/>
    <x v="4"/>
    <n v="1400"/>
  </r>
  <r>
    <s v="Nov"/>
    <s v="2023"/>
    <x v="12"/>
    <d v="2023-11-30T00:00:00"/>
    <s v="Y59"/>
    <s v="E40000005"/>
    <x v="2"/>
    <s v="QKS"/>
    <s v="E54000032"/>
    <x v="12"/>
    <s v="91Q"/>
    <s v="E38000237"/>
    <s v="NHS Kent and Medway ICB - 91Q"/>
    <x v="5"/>
    <n v="4440"/>
  </r>
  <r>
    <s v="Nov"/>
    <s v="2023"/>
    <x v="12"/>
    <d v="2023-11-30T00:00:00"/>
    <s v="Y59"/>
    <s v="E40000005"/>
    <x v="2"/>
    <s v="QNQ"/>
    <s v="E54000034"/>
    <x v="13"/>
    <s v="D4U1Y"/>
    <s v="E38000252"/>
    <s v="NHS Frimley ICB - D4U1Y"/>
    <x v="0"/>
    <s v="*"/>
  </r>
  <r>
    <s v="Nov"/>
    <s v="2023"/>
    <x v="12"/>
    <d v="2023-11-30T00:00:00"/>
    <s v="Y59"/>
    <s v="E40000005"/>
    <x v="2"/>
    <s v="QNQ"/>
    <s v="E54000034"/>
    <x v="13"/>
    <s v="D4U1Y"/>
    <s v="E38000252"/>
    <s v="NHS Frimley ICB - D4U1Y"/>
    <x v="1"/>
    <s v="*"/>
  </r>
  <r>
    <s v="Nov"/>
    <s v="2023"/>
    <x v="12"/>
    <d v="2023-11-30T00:00:00"/>
    <s v="Y59"/>
    <s v="E40000005"/>
    <x v="2"/>
    <s v="QNQ"/>
    <s v="E54000034"/>
    <x v="13"/>
    <s v="D4U1Y"/>
    <s v="E38000252"/>
    <s v="NHS Frimley ICB - D4U1Y"/>
    <x v="2"/>
    <n v="850"/>
  </r>
  <r>
    <s v="Nov"/>
    <s v="2023"/>
    <x v="12"/>
    <d v="2023-11-30T00:00:00"/>
    <s v="Y59"/>
    <s v="E40000005"/>
    <x v="2"/>
    <s v="QNQ"/>
    <s v="E54000034"/>
    <x v="13"/>
    <s v="D4U1Y"/>
    <s v="E38000252"/>
    <s v="NHS Frimley ICB - D4U1Y"/>
    <x v="3"/>
    <n v="3250"/>
  </r>
  <r>
    <s v="Nov"/>
    <s v="2023"/>
    <x v="12"/>
    <d v="2023-11-30T00:00:00"/>
    <s v="Y59"/>
    <s v="E40000005"/>
    <x v="2"/>
    <s v="QNQ"/>
    <s v="E54000034"/>
    <x v="13"/>
    <s v="D4U1Y"/>
    <s v="E38000252"/>
    <s v="NHS Frimley ICB - D4U1Y"/>
    <x v="4"/>
    <n v="615"/>
  </r>
  <r>
    <s v="Nov"/>
    <s v="2023"/>
    <x v="12"/>
    <d v="2023-11-30T00:00:00"/>
    <s v="Y59"/>
    <s v="E40000005"/>
    <x v="2"/>
    <s v="QNQ"/>
    <s v="E54000034"/>
    <x v="13"/>
    <s v="D4U1Y"/>
    <s v="E38000252"/>
    <s v="NHS Frimley ICB - D4U1Y"/>
    <x v="5"/>
    <n v="1320"/>
  </r>
  <r>
    <s v="Nov"/>
    <s v="2023"/>
    <x v="12"/>
    <d v="2023-11-30T00:00:00"/>
    <s v="Y59"/>
    <s v="E40000005"/>
    <x v="2"/>
    <s v="QNX"/>
    <s v="E54000064"/>
    <x v="14"/>
    <s v="09D"/>
    <s v="E38000021"/>
    <s v="NHS Sussex ICB - 09D"/>
    <x v="0"/>
    <s v="*"/>
  </r>
  <r>
    <s v="Nov"/>
    <s v="2023"/>
    <x v="12"/>
    <d v="2023-11-30T00:00:00"/>
    <s v="Y59"/>
    <s v="E40000005"/>
    <x v="2"/>
    <s v="QNX"/>
    <s v="E54000064"/>
    <x v="14"/>
    <s v="09D"/>
    <s v="E38000021"/>
    <s v="NHS Sussex ICB - 09D"/>
    <x v="1"/>
    <s v="*"/>
  </r>
  <r>
    <s v="Nov"/>
    <s v="2023"/>
    <x v="12"/>
    <d v="2023-11-30T00:00:00"/>
    <s v="Y59"/>
    <s v="E40000005"/>
    <x v="2"/>
    <s v="QNX"/>
    <s v="E54000064"/>
    <x v="14"/>
    <s v="09D"/>
    <s v="E38000021"/>
    <s v="NHS Sussex ICB - 09D"/>
    <x v="2"/>
    <n v="150"/>
  </r>
  <r>
    <s v="Nov"/>
    <s v="2023"/>
    <x v="12"/>
    <d v="2023-11-30T00:00:00"/>
    <s v="Y59"/>
    <s v="E40000005"/>
    <x v="2"/>
    <s v="QNX"/>
    <s v="E54000064"/>
    <x v="14"/>
    <s v="09D"/>
    <s v="E38000021"/>
    <s v="NHS Sussex ICB - 09D"/>
    <x v="3"/>
    <n v="825"/>
  </r>
  <r>
    <s v="Nov"/>
    <s v="2023"/>
    <x v="12"/>
    <d v="2023-11-30T00:00:00"/>
    <s v="Y59"/>
    <s v="E40000005"/>
    <x v="2"/>
    <s v="QNX"/>
    <s v="E54000064"/>
    <x v="14"/>
    <s v="09D"/>
    <s v="E38000021"/>
    <s v="NHS Sussex ICB - 09D"/>
    <x v="4"/>
    <n v="445"/>
  </r>
  <r>
    <s v="Nov"/>
    <s v="2023"/>
    <x v="12"/>
    <d v="2023-11-30T00:00:00"/>
    <s v="Y59"/>
    <s v="E40000005"/>
    <x v="2"/>
    <s v="QNX"/>
    <s v="E54000064"/>
    <x v="14"/>
    <s v="09D"/>
    <s v="E38000021"/>
    <s v="NHS Sussex ICB - 09D"/>
    <x v="5"/>
    <n v="600"/>
  </r>
  <r>
    <s v="Nov"/>
    <s v="2023"/>
    <x v="12"/>
    <d v="2023-11-30T00:00:00"/>
    <s v="Y59"/>
    <s v="E40000005"/>
    <x v="2"/>
    <s v="QNX"/>
    <s v="E54000064"/>
    <x v="14"/>
    <s v="70F"/>
    <s v="E38000265"/>
    <s v="NHS Sussex ICB - 70F"/>
    <x v="0"/>
    <s v="*"/>
  </r>
  <r>
    <s v="Nov"/>
    <s v="2023"/>
    <x v="12"/>
    <d v="2023-11-30T00:00:00"/>
    <s v="Y59"/>
    <s v="E40000005"/>
    <x v="2"/>
    <s v="QNX"/>
    <s v="E54000064"/>
    <x v="14"/>
    <s v="70F"/>
    <s v="E38000265"/>
    <s v="NHS Sussex ICB - 70F"/>
    <x v="1"/>
    <s v="*"/>
  </r>
  <r>
    <s v="Nov"/>
    <s v="2023"/>
    <x v="12"/>
    <d v="2023-11-30T00:00:00"/>
    <s v="Y59"/>
    <s v="E40000005"/>
    <x v="2"/>
    <s v="QNX"/>
    <s v="E54000064"/>
    <x v="14"/>
    <s v="70F"/>
    <s v="E38000265"/>
    <s v="NHS Sussex ICB - 70F"/>
    <x v="2"/>
    <n v="1025"/>
  </r>
  <r>
    <s v="Nov"/>
    <s v="2023"/>
    <x v="12"/>
    <d v="2023-11-30T00:00:00"/>
    <s v="Y59"/>
    <s v="E40000005"/>
    <x v="2"/>
    <s v="QNX"/>
    <s v="E54000064"/>
    <x v="14"/>
    <s v="70F"/>
    <s v="E38000265"/>
    <s v="NHS Sussex ICB - 70F"/>
    <x v="3"/>
    <n v="3500"/>
  </r>
  <r>
    <s v="Nov"/>
    <s v="2023"/>
    <x v="12"/>
    <d v="2023-11-30T00:00:00"/>
    <s v="Y59"/>
    <s v="E40000005"/>
    <x v="2"/>
    <s v="QNX"/>
    <s v="E54000064"/>
    <x v="14"/>
    <s v="70F"/>
    <s v="E38000265"/>
    <s v="NHS Sussex ICB - 70F"/>
    <x v="4"/>
    <n v="2290"/>
  </r>
  <r>
    <s v="Nov"/>
    <s v="2023"/>
    <x v="12"/>
    <d v="2023-11-30T00:00:00"/>
    <s v="Y59"/>
    <s v="E40000005"/>
    <x v="2"/>
    <s v="QNX"/>
    <s v="E54000064"/>
    <x v="14"/>
    <s v="70F"/>
    <s v="E38000265"/>
    <s v="NHS Sussex ICB - 70F"/>
    <x v="5"/>
    <n v="2970"/>
  </r>
  <r>
    <s v="Nov"/>
    <s v="2023"/>
    <x v="12"/>
    <d v="2023-11-30T00:00:00"/>
    <s v="Y59"/>
    <s v="E40000005"/>
    <x v="2"/>
    <s v="QNX"/>
    <s v="E54000064"/>
    <x v="14"/>
    <s v="97R"/>
    <s v="E38000235"/>
    <s v="NHS Sussex ICB - 97R"/>
    <x v="0"/>
    <s v="*"/>
  </r>
  <r>
    <s v="Nov"/>
    <s v="2023"/>
    <x v="12"/>
    <d v="2023-11-30T00:00:00"/>
    <s v="Y59"/>
    <s v="E40000005"/>
    <x v="2"/>
    <s v="QNX"/>
    <s v="E54000064"/>
    <x v="14"/>
    <s v="97R"/>
    <s v="E38000235"/>
    <s v="NHS Sussex ICB - 97R"/>
    <x v="1"/>
    <s v="*"/>
  </r>
  <r>
    <s v="Nov"/>
    <s v="2023"/>
    <x v="12"/>
    <d v="2023-11-30T00:00:00"/>
    <s v="Y59"/>
    <s v="E40000005"/>
    <x v="2"/>
    <s v="QNX"/>
    <s v="E54000064"/>
    <x v="14"/>
    <s v="97R"/>
    <s v="E38000235"/>
    <s v="NHS Sussex ICB - 97R"/>
    <x v="2"/>
    <n v="795"/>
  </r>
  <r>
    <s v="Nov"/>
    <s v="2023"/>
    <x v="12"/>
    <d v="2023-11-30T00:00:00"/>
    <s v="Y59"/>
    <s v="E40000005"/>
    <x v="2"/>
    <s v="QNX"/>
    <s v="E54000064"/>
    <x v="14"/>
    <s v="97R"/>
    <s v="E38000235"/>
    <s v="NHS Sussex ICB - 97R"/>
    <x v="3"/>
    <n v="3065"/>
  </r>
  <r>
    <s v="Nov"/>
    <s v="2023"/>
    <x v="12"/>
    <d v="2023-11-30T00:00:00"/>
    <s v="Y59"/>
    <s v="E40000005"/>
    <x v="2"/>
    <s v="QNX"/>
    <s v="E54000064"/>
    <x v="14"/>
    <s v="97R"/>
    <s v="E38000235"/>
    <s v="NHS Sussex ICB - 97R"/>
    <x v="4"/>
    <n v="1210"/>
  </r>
  <r>
    <s v="Nov"/>
    <s v="2023"/>
    <x v="12"/>
    <d v="2023-11-30T00:00:00"/>
    <s v="Y59"/>
    <s v="E40000005"/>
    <x v="2"/>
    <s v="QNX"/>
    <s v="E54000064"/>
    <x v="14"/>
    <s v="97R"/>
    <s v="E38000235"/>
    <s v="NHS Sussex ICB - 97R"/>
    <x v="5"/>
    <n v="1430"/>
  </r>
  <r>
    <s v="Nov"/>
    <s v="2023"/>
    <x v="12"/>
    <d v="2023-11-30T00:00:00"/>
    <s v="Y59"/>
    <s v="E40000005"/>
    <x v="2"/>
    <s v="QRL"/>
    <s v="E54000042"/>
    <x v="15"/>
    <s v="10R"/>
    <s v="E38000137"/>
    <s v="NHS Hampshire and Isle of Wight ICB - 10R"/>
    <x v="0"/>
    <s v="*"/>
  </r>
  <r>
    <s v="Nov"/>
    <s v="2023"/>
    <x v="12"/>
    <d v="2023-11-30T00:00:00"/>
    <s v="Y59"/>
    <s v="E40000005"/>
    <x v="2"/>
    <s v="QRL"/>
    <s v="E54000042"/>
    <x v="15"/>
    <s v="10R"/>
    <s v="E38000137"/>
    <s v="NHS Hampshire and Isle of Wight ICB - 10R"/>
    <x v="1"/>
    <s v="*"/>
  </r>
  <r>
    <s v="Nov"/>
    <s v="2023"/>
    <x v="12"/>
    <d v="2023-11-30T00:00:00"/>
    <s v="Y59"/>
    <s v="E40000005"/>
    <x v="2"/>
    <s v="QRL"/>
    <s v="E54000042"/>
    <x v="15"/>
    <s v="10R"/>
    <s v="E38000137"/>
    <s v="NHS Hampshire and Isle of Wight ICB - 10R"/>
    <x v="2"/>
    <n v="150"/>
  </r>
  <r>
    <s v="Nov"/>
    <s v="2023"/>
    <x v="12"/>
    <d v="2023-11-30T00:00:00"/>
    <s v="Y59"/>
    <s v="E40000005"/>
    <x v="2"/>
    <s v="QRL"/>
    <s v="E54000042"/>
    <x v="15"/>
    <s v="10R"/>
    <s v="E38000137"/>
    <s v="NHS Hampshire and Isle of Wight ICB - 10R"/>
    <x v="3"/>
    <n v="870"/>
  </r>
  <r>
    <s v="Nov"/>
    <s v="2023"/>
    <x v="12"/>
    <d v="2023-11-30T00:00:00"/>
    <s v="Y59"/>
    <s v="E40000005"/>
    <x v="2"/>
    <s v="QRL"/>
    <s v="E54000042"/>
    <x v="15"/>
    <s v="10R"/>
    <s v="E38000137"/>
    <s v="NHS Hampshire and Isle of Wight ICB - 10R"/>
    <x v="4"/>
    <n v="135"/>
  </r>
  <r>
    <s v="Nov"/>
    <s v="2023"/>
    <x v="12"/>
    <d v="2023-11-30T00:00:00"/>
    <s v="Y59"/>
    <s v="E40000005"/>
    <x v="2"/>
    <s v="QRL"/>
    <s v="E54000042"/>
    <x v="15"/>
    <s v="10R"/>
    <s v="E38000137"/>
    <s v="NHS Hampshire and Isle of Wight ICB - 10R"/>
    <x v="5"/>
    <n v="375"/>
  </r>
  <r>
    <s v="Nov"/>
    <s v="2023"/>
    <x v="12"/>
    <d v="2023-11-30T00:00:00"/>
    <s v="Y59"/>
    <s v="E40000005"/>
    <x v="2"/>
    <s v="QRL"/>
    <s v="E54000042"/>
    <x v="15"/>
    <s v="D9Y0V"/>
    <s v="E38000253"/>
    <s v="NHS Hampshire and Isle of Wight ICB - D9Y0V"/>
    <x v="0"/>
    <s v="*"/>
  </r>
  <r>
    <s v="Nov"/>
    <s v="2023"/>
    <x v="12"/>
    <d v="2023-11-30T00:00:00"/>
    <s v="Y59"/>
    <s v="E40000005"/>
    <x v="2"/>
    <s v="QRL"/>
    <s v="E54000042"/>
    <x v="15"/>
    <s v="D9Y0V"/>
    <s v="E38000253"/>
    <s v="NHS Hampshire and Isle of Wight ICB - D9Y0V"/>
    <x v="1"/>
    <s v="*"/>
  </r>
  <r>
    <s v="Nov"/>
    <s v="2023"/>
    <x v="12"/>
    <d v="2023-11-30T00:00:00"/>
    <s v="Y59"/>
    <s v="E40000005"/>
    <x v="2"/>
    <s v="QRL"/>
    <s v="E54000042"/>
    <x v="15"/>
    <s v="D9Y0V"/>
    <s v="E38000253"/>
    <s v="NHS Hampshire and Isle of Wight ICB - D9Y0V"/>
    <x v="2"/>
    <n v="1740"/>
  </r>
  <r>
    <s v="Nov"/>
    <s v="2023"/>
    <x v="12"/>
    <d v="2023-11-30T00:00:00"/>
    <s v="Y59"/>
    <s v="E40000005"/>
    <x v="2"/>
    <s v="QRL"/>
    <s v="E54000042"/>
    <x v="15"/>
    <s v="D9Y0V"/>
    <s v="E38000253"/>
    <s v="NHS Hampshire and Isle of Wight ICB - D9Y0V"/>
    <x v="3"/>
    <n v="7280"/>
  </r>
  <r>
    <s v="Nov"/>
    <s v="2023"/>
    <x v="12"/>
    <d v="2023-11-30T00:00:00"/>
    <s v="Y59"/>
    <s v="E40000005"/>
    <x v="2"/>
    <s v="QRL"/>
    <s v="E54000042"/>
    <x v="15"/>
    <s v="D9Y0V"/>
    <s v="E38000253"/>
    <s v="NHS Hampshire and Isle of Wight ICB - D9Y0V"/>
    <x v="4"/>
    <n v="2065"/>
  </r>
  <r>
    <s v="Nov"/>
    <s v="2023"/>
    <x v="12"/>
    <d v="2023-11-30T00:00:00"/>
    <s v="Y59"/>
    <s v="E40000005"/>
    <x v="2"/>
    <s v="QRL"/>
    <s v="E54000042"/>
    <x v="15"/>
    <s v="D9Y0V"/>
    <s v="E38000253"/>
    <s v="NHS Hampshire and Isle of Wight ICB - D9Y0V"/>
    <x v="5"/>
    <n v="4585"/>
  </r>
  <r>
    <s v="Nov"/>
    <s v="2023"/>
    <x v="12"/>
    <d v="2023-11-30T00:00:00"/>
    <s v="Y59"/>
    <s v="E40000005"/>
    <x v="2"/>
    <s v="QU9"/>
    <s v="E54000044"/>
    <x v="16"/>
    <s v="10Q"/>
    <s v="E38000136"/>
    <s v="NHS Buckinghamshire, Oxfordshire and Berkshire West ICB - 10Q"/>
    <x v="0"/>
    <s v="*"/>
  </r>
  <r>
    <s v="Nov"/>
    <s v="2023"/>
    <x v="12"/>
    <d v="2023-11-30T00:00:00"/>
    <s v="Y59"/>
    <s v="E40000005"/>
    <x v="2"/>
    <s v="QU9"/>
    <s v="E54000044"/>
    <x v="16"/>
    <s v="10Q"/>
    <s v="E38000136"/>
    <s v="NHS Buckinghamshire, Oxfordshire and Berkshire West ICB - 10Q"/>
    <x v="1"/>
    <s v="*"/>
  </r>
  <r>
    <s v="Nov"/>
    <s v="2023"/>
    <x v="12"/>
    <d v="2023-11-30T00:00:00"/>
    <s v="Y59"/>
    <s v="E40000005"/>
    <x v="2"/>
    <s v="QU9"/>
    <s v="E54000044"/>
    <x v="16"/>
    <s v="10Q"/>
    <s v="E38000136"/>
    <s v="NHS Buckinghamshire, Oxfordshire and Berkshire West ICB - 10Q"/>
    <x v="2"/>
    <n v="910"/>
  </r>
  <r>
    <s v="Nov"/>
    <s v="2023"/>
    <x v="12"/>
    <d v="2023-11-30T00:00:00"/>
    <s v="Y59"/>
    <s v="E40000005"/>
    <x v="2"/>
    <s v="QU9"/>
    <s v="E54000044"/>
    <x v="16"/>
    <s v="10Q"/>
    <s v="E38000136"/>
    <s v="NHS Buckinghamshire, Oxfordshire and Berkshire West ICB - 10Q"/>
    <x v="3"/>
    <n v="3220"/>
  </r>
  <r>
    <s v="Nov"/>
    <s v="2023"/>
    <x v="12"/>
    <d v="2023-11-30T00:00:00"/>
    <s v="Y59"/>
    <s v="E40000005"/>
    <x v="2"/>
    <s v="QU9"/>
    <s v="E54000044"/>
    <x v="16"/>
    <s v="10Q"/>
    <s v="E38000136"/>
    <s v="NHS Buckinghamshire, Oxfordshire and Berkshire West ICB - 10Q"/>
    <x v="4"/>
    <n v="395"/>
  </r>
  <r>
    <s v="Nov"/>
    <s v="2023"/>
    <x v="12"/>
    <d v="2023-11-30T00:00:00"/>
    <s v="Y59"/>
    <s v="E40000005"/>
    <x v="2"/>
    <s v="QU9"/>
    <s v="E54000044"/>
    <x v="16"/>
    <s v="10Q"/>
    <s v="E38000136"/>
    <s v="NHS Buckinghamshire, Oxfordshire and Berkshire West ICB - 10Q"/>
    <x v="5"/>
    <n v="1555"/>
  </r>
  <r>
    <s v="Nov"/>
    <s v="2023"/>
    <x v="12"/>
    <d v="2023-11-30T00:00:00"/>
    <s v="Y59"/>
    <s v="E40000005"/>
    <x v="2"/>
    <s v="QU9"/>
    <s v="E54000044"/>
    <x v="16"/>
    <s v="14Y"/>
    <s v="E38000223"/>
    <s v="NHS Buckinghamshire, Oxfordshire and Berkshire West ICB - 14Y"/>
    <x v="0"/>
    <s v="*"/>
  </r>
  <r>
    <s v="Nov"/>
    <s v="2023"/>
    <x v="12"/>
    <d v="2023-11-30T00:00:00"/>
    <s v="Y59"/>
    <s v="E40000005"/>
    <x v="2"/>
    <s v="QU9"/>
    <s v="E54000044"/>
    <x v="16"/>
    <s v="14Y"/>
    <s v="E38000223"/>
    <s v="NHS Buckinghamshire, Oxfordshire and Berkshire West ICB - 14Y"/>
    <x v="1"/>
    <s v="*"/>
  </r>
  <r>
    <s v="Nov"/>
    <s v="2023"/>
    <x v="12"/>
    <d v="2023-11-30T00:00:00"/>
    <s v="Y59"/>
    <s v="E40000005"/>
    <x v="2"/>
    <s v="QU9"/>
    <s v="E54000044"/>
    <x v="16"/>
    <s v="14Y"/>
    <s v="E38000223"/>
    <s v="NHS Buckinghamshire, Oxfordshire and Berkshire West ICB - 14Y"/>
    <x v="2"/>
    <n v="510"/>
  </r>
  <r>
    <s v="Nov"/>
    <s v="2023"/>
    <x v="12"/>
    <d v="2023-11-30T00:00:00"/>
    <s v="Y59"/>
    <s v="E40000005"/>
    <x v="2"/>
    <s v="QU9"/>
    <s v="E54000044"/>
    <x v="16"/>
    <s v="14Y"/>
    <s v="E38000223"/>
    <s v="NHS Buckinghamshire, Oxfordshire and Berkshire West ICB - 14Y"/>
    <x v="3"/>
    <n v="2540"/>
  </r>
  <r>
    <s v="Nov"/>
    <s v="2023"/>
    <x v="12"/>
    <d v="2023-11-30T00:00:00"/>
    <s v="Y59"/>
    <s v="E40000005"/>
    <x v="2"/>
    <s v="QU9"/>
    <s v="E54000044"/>
    <x v="16"/>
    <s v="14Y"/>
    <s v="E38000223"/>
    <s v="NHS Buckinghamshire, Oxfordshire and Berkshire West ICB - 14Y"/>
    <x v="4"/>
    <n v="235"/>
  </r>
  <r>
    <s v="Nov"/>
    <s v="2023"/>
    <x v="12"/>
    <d v="2023-11-30T00:00:00"/>
    <s v="Y59"/>
    <s v="E40000005"/>
    <x v="2"/>
    <s v="QU9"/>
    <s v="E54000044"/>
    <x v="16"/>
    <s v="14Y"/>
    <s v="E38000223"/>
    <s v="NHS Buckinghamshire, Oxfordshire and Berkshire West ICB - 14Y"/>
    <x v="5"/>
    <n v="1220"/>
  </r>
  <r>
    <s v="Nov"/>
    <s v="2023"/>
    <x v="12"/>
    <d v="2023-11-30T00:00:00"/>
    <s v="Y59"/>
    <s v="E40000005"/>
    <x v="2"/>
    <s v="QU9"/>
    <s v="E54000044"/>
    <x v="16"/>
    <s v="15A"/>
    <s v="E38000221"/>
    <s v="NHS Buckinghamshire, Oxfordshire and Berkshire West ICB - 15A"/>
    <x v="0"/>
    <s v="*"/>
  </r>
  <r>
    <s v="Nov"/>
    <s v="2023"/>
    <x v="12"/>
    <d v="2023-11-30T00:00:00"/>
    <s v="Y59"/>
    <s v="E40000005"/>
    <x v="2"/>
    <s v="QU9"/>
    <s v="E54000044"/>
    <x v="16"/>
    <s v="15A"/>
    <s v="E38000221"/>
    <s v="NHS Buckinghamshire, Oxfordshire and Berkshire West ICB - 15A"/>
    <x v="1"/>
    <s v="*"/>
  </r>
  <r>
    <s v="Nov"/>
    <s v="2023"/>
    <x v="12"/>
    <d v="2023-11-30T00:00:00"/>
    <s v="Y59"/>
    <s v="E40000005"/>
    <x v="2"/>
    <s v="QU9"/>
    <s v="E54000044"/>
    <x v="16"/>
    <s v="15A"/>
    <s v="E38000221"/>
    <s v="NHS Buckinghamshire, Oxfordshire and Berkshire West ICB - 15A"/>
    <x v="2"/>
    <n v="550"/>
  </r>
  <r>
    <s v="Nov"/>
    <s v="2023"/>
    <x v="12"/>
    <d v="2023-11-30T00:00:00"/>
    <s v="Y59"/>
    <s v="E40000005"/>
    <x v="2"/>
    <s v="QU9"/>
    <s v="E54000044"/>
    <x v="16"/>
    <s v="15A"/>
    <s v="E38000221"/>
    <s v="NHS Buckinghamshire, Oxfordshire and Berkshire West ICB - 15A"/>
    <x v="3"/>
    <n v="2465"/>
  </r>
  <r>
    <s v="Nov"/>
    <s v="2023"/>
    <x v="12"/>
    <d v="2023-11-30T00:00:00"/>
    <s v="Y59"/>
    <s v="E40000005"/>
    <x v="2"/>
    <s v="QU9"/>
    <s v="E54000044"/>
    <x v="16"/>
    <s v="15A"/>
    <s v="E38000221"/>
    <s v="NHS Buckinghamshire, Oxfordshire and Berkshire West ICB - 15A"/>
    <x v="4"/>
    <n v="290"/>
  </r>
  <r>
    <s v="Nov"/>
    <s v="2023"/>
    <x v="12"/>
    <d v="2023-11-30T00:00:00"/>
    <s v="Y59"/>
    <s v="E40000005"/>
    <x v="2"/>
    <s v="QU9"/>
    <s v="E54000044"/>
    <x v="16"/>
    <s v="15A"/>
    <s v="E38000221"/>
    <s v="NHS Buckinghamshire, Oxfordshire and Berkshire West ICB - 15A"/>
    <x v="5"/>
    <n v="620"/>
  </r>
  <r>
    <s v="Nov"/>
    <s v="2023"/>
    <x v="12"/>
    <d v="2023-11-30T00:00:00"/>
    <s v="Y59"/>
    <s v="E40000005"/>
    <x v="2"/>
    <s v="QXU"/>
    <s v="E54000063"/>
    <x v="17"/>
    <s v="92A"/>
    <s v="E38000264"/>
    <s v="NHS Surrey Heartlands ICB - 92A"/>
    <x v="0"/>
    <s v="*"/>
  </r>
  <r>
    <s v="Nov"/>
    <s v="2023"/>
    <x v="12"/>
    <d v="2023-11-30T00:00:00"/>
    <s v="Y59"/>
    <s v="E40000005"/>
    <x v="2"/>
    <s v="QXU"/>
    <s v="E54000063"/>
    <x v="17"/>
    <s v="92A"/>
    <s v="E38000264"/>
    <s v="NHS Surrey Heartlands ICB - 92A"/>
    <x v="1"/>
    <s v="*"/>
  </r>
  <r>
    <s v="Nov"/>
    <s v="2023"/>
    <x v="12"/>
    <d v="2023-11-30T00:00:00"/>
    <s v="Y59"/>
    <s v="E40000005"/>
    <x v="2"/>
    <s v="QXU"/>
    <s v="E54000063"/>
    <x v="17"/>
    <s v="92A"/>
    <s v="E38000264"/>
    <s v="NHS Surrey Heartlands ICB - 92A"/>
    <x v="2"/>
    <n v="995"/>
  </r>
  <r>
    <s v="Nov"/>
    <s v="2023"/>
    <x v="12"/>
    <d v="2023-11-30T00:00:00"/>
    <s v="Y59"/>
    <s v="E40000005"/>
    <x v="2"/>
    <s v="QXU"/>
    <s v="E54000063"/>
    <x v="17"/>
    <s v="92A"/>
    <s v="E38000264"/>
    <s v="NHS Surrey Heartlands ICB - 92A"/>
    <x v="3"/>
    <n v="5900"/>
  </r>
  <r>
    <s v="Nov"/>
    <s v="2023"/>
    <x v="12"/>
    <d v="2023-11-30T00:00:00"/>
    <s v="Y59"/>
    <s v="E40000005"/>
    <x v="2"/>
    <s v="QXU"/>
    <s v="E54000063"/>
    <x v="17"/>
    <s v="92A"/>
    <s v="E38000264"/>
    <s v="NHS Surrey Heartlands ICB - 92A"/>
    <x v="4"/>
    <n v="595"/>
  </r>
  <r>
    <s v="Nov"/>
    <s v="2023"/>
    <x v="12"/>
    <d v="2023-11-30T00:00:00"/>
    <s v="Y59"/>
    <s v="E40000005"/>
    <x v="2"/>
    <s v="QXU"/>
    <s v="E54000063"/>
    <x v="17"/>
    <s v="92A"/>
    <s v="E38000264"/>
    <s v="NHS Surrey Heartlands ICB - 92A"/>
    <x v="5"/>
    <n v="2620"/>
  </r>
  <r>
    <s v="Nov"/>
    <s v="2023"/>
    <x v="12"/>
    <d v="2023-11-30T00:00:00"/>
    <s v="Y60"/>
    <s v="E40000011"/>
    <x v="3"/>
    <s v="QGH"/>
    <s v="E54000019"/>
    <x v="18"/>
    <s v="18C"/>
    <s v="E38000236"/>
    <s v="NHS Herefordshire and Worcestershire ICB - 18C"/>
    <x v="0"/>
    <s v="*"/>
  </r>
  <r>
    <s v="Nov"/>
    <s v="2023"/>
    <x v="12"/>
    <d v="2023-11-30T00:00:00"/>
    <s v="Y60"/>
    <s v="E40000011"/>
    <x v="3"/>
    <s v="QGH"/>
    <s v="E54000019"/>
    <x v="18"/>
    <s v="18C"/>
    <s v="E38000236"/>
    <s v="NHS Herefordshire and Worcestershire ICB - 18C"/>
    <x v="1"/>
    <s v="*"/>
  </r>
  <r>
    <s v="Nov"/>
    <s v="2023"/>
    <x v="12"/>
    <d v="2023-11-30T00:00:00"/>
    <s v="Y60"/>
    <s v="E40000011"/>
    <x v="3"/>
    <s v="QGH"/>
    <s v="E54000019"/>
    <x v="18"/>
    <s v="18C"/>
    <s v="E38000236"/>
    <s v="NHS Herefordshire and Worcestershire ICB - 18C"/>
    <x v="2"/>
    <n v="1090"/>
  </r>
  <r>
    <s v="Nov"/>
    <s v="2023"/>
    <x v="12"/>
    <d v="2023-11-30T00:00:00"/>
    <s v="Y60"/>
    <s v="E40000011"/>
    <x v="3"/>
    <s v="QGH"/>
    <s v="E54000019"/>
    <x v="18"/>
    <s v="18C"/>
    <s v="E38000236"/>
    <s v="NHS Herefordshire and Worcestershire ICB - 18C"/>
    <x v="3"/>
    <n v="3505"/>
  </r>
  <r>
    <s v="Nov"/>
    <s v="2023"/>
    <x v="12"/>
    <d v="2023-11-30T00:00:00"/>
    <s v="Y60"/>
    <s v="E40000011"/>
    <x v="3"/>
    <s v="QGH"/>
    <s v="E54000019"/>
    <x v="18"/>
    <s v="18C"/>
    <s v="E38000236"/>
    <s v="NHS Herefordshire and Worcestershire ICB - 18C"/>
    <x v="4"/>
    <n v="590"/>
  </r>
  <r>
    <s v="Nov"/>
    <s v="2023"/>
    <x v="12"/>
    <d v="2023-11-30T00:00:00"/>
    <s v="Y60"/>
    <s v="E40000011"/>
    <x v="3"/>
    <s v="QGH"/>
    <s v="E54000019"/>
    <x v="18"/>
    <s v="18C"/>
    <s v="E38000236"/>
    <s v="NHS Herefordshire and Worcestershire ICB - 18C"/>
    <x v="5"/>
    <n v="1835"/>
  </r>
  <r>
    <s v="Nov"/>
    <s v="2023"/>
    <x v="12"/>
    <d v="2023-11-30T00:00:00"/>
    <s v="Y60"/>
    <s v="E40000011"/>
    <x v="3"/>
    <s v="QHL"/>
    <s v="E54000055"/>
    <x v="19"/>
    <s v="15E"/>
    <s v="E38000258"/>
    <s v="NHS Birmingham and Solihull ICB - 15E"/>
    <x v="0"/>
    <s v="*"/>
  </r>
  <r>
    <s v="Nov"/>
    <s v="2023"/>
    <x v="12"/>
    <d v="2023-11-30T00:00:00"/>
    <s v="Y60"/>
    <s v="E40000011"/>
    <x v="3"/>
    <s v="QHL"/>
    <s v="E54000055"/>
    <x v="19"/>
    <s v="15E"/>
    <s v="E38000258"/>
    <s v="NHS Birmingham and Solihull ICB - 15E"/>
    <x v="1"/>
    <s v="*"/>
  </r>
  <r>
    <s v="Nov"/>
    <s v="2023"/>
    <x v="12"/>
    <d v="2023-11-30T00:00:00"/>
    <s v="Y60"/>
    <s v="E40000011"/>
    <x v="3"/>
    <s v="QHL"/>
    <s v="E54000055"/>
    <x v="19"/>
    <s v="15E"/>
    <s v="E38000258"/>
    <s v="NHS Birmingham and Solihull ICB - 15E"/>
    <x v="2"/>
    <n v="485"/>
  </r>
  <r>
    <s v="Nov"/>
    <s v="2023"/>
    <x v="12"/>
    <d v="2023-11-30T00:00:00"/>
    <s v="Y60"/>
    <s v="E40000011"/>
    <x v="3"/>
    <s v="QHL"/>
    <s v="E54000055"/>
    <x v="19"/>
    <s v="15E"/>
    <s v="E38000258"/>
    <s v="NHS Birmingham and Solihull ICB - 15E"/>
    <x v="3"/>
    <n v="4400"/>
  </r>
  <r>
    <s v="Nov"/>
    <s v="2023"/>
    <x v="12"/>
    <d v="2023-11-30T00:00:00"/>
    <s v="Y60"/>
    <s v="E40000011"/>
    <x v="3"/>
    <s v="QHL"/>
    <s v="E54000055"/>
    <x v="19"/>
    <s v="15E"/>
    <s v="E38000258"/>
    <s v="NHS Birmingham and Solihull ICB - 15E"/>
    <x v="4"/>
    <n v="1610"/>
  </r>
  <r>
    <s v="Nov"/>
    <s v="2023"/>
    <x v="12"/>
    <d v="2023-11-30T00:00:00"/>
    <s v="Y60"/>
    <s v="E40000011"/>
    <x v="3"/>
    <s v="QHL"/>
    <s v="E54000055"/>
    <x v="19"/>
    <s v="15E"/>
    <s v="E38000258"/>
    <s v="NHS Birmingham and Solihull ICB - 15E"/>
    <x v="5"/>
    <n v="2575"/>
  </r>
  <r>
    <s v="Nov"/>
    <s v="2023"/>
    <x v="12"/>
    <d v="2023-11-30T00:00:00"/>
    <s v="Y60"/>
    <s v="E40000011"/>
    <x v="3"/>
    <s v="QJ2"/>
    <s v="E54000058"/>
    <x v="20"/>
    <s v="15M"/>
    <s v="E38000261"/>
    <s v="NHS Derby and Derbyshire ICB - 15M"/>
    <x v="0"/>
    <s v="*"/>
  </r>
  <r>
    <s v="Nov"/>
    <s v="2023"/>
    <x v="12"/>
    <d v="2023-11-30T00:00:00"/>
    <s v="Y60"/>
    <s v="E40000011"/>
    <x v="3"/>
    <s v="QJ2"/>
    <s v="E54000058"/>
    <x v="20"/>
    <s v="15M"/>
    <s v="E38000261"/>
    <s v="NHS Derby and Derbyshire ICB - 15M"/>
    <x v="1"/>
    <s v="*"/>
  </r>
  <r>
    <s v="Nov"/>
    <s v="2023"/>
    <x v="12"/>
    <d v="2023-11-30T00:00:00"/>
    <s v="Y60"/>
    <s v="E40000011"/>
    <x v="3"/>
    <s v="QJ2"/>
    <s v="E54000058"/>
    <x v="20"/>
    <s v="15M"/>
    <s v="E38000261"/>
    <s v="NHS Derby and Derbyshire ICB - 15M"/>
    <x v="2"/>
    <n v="500"/>
  </r>
  <r>
    <s v="Nov"/>
    <s v="2023"/>
    <x v="12"/>
    <d v="2023-11-30T00:00:00"/>
    <s v="Y60"/>
    <s v="E40000011"/>
    <x v="3"/>
    <s v="QJ2"/>
    <s v="E54000058"/>
    <x v="20"/>
    <s v="15M"/>
    <s v="E38000261"/>
    <s v="NHS Derby and Derbyshire ICB - 15M"/>
    <x v="3"/>
    <n v="5080"/>
  </r>
  <r>
    <s v="Nov"/>
    <s v="2023"/>
    <x v="12"/>
    <d v="2023-11-30T00:00:00"/>
    <s v="Y60"/>
    <s v="E40000011"/>
    <x v="3"/>
    <s v="QJ2"/>
    <s v="E54000058"/>
    <x v="20"/>
    <s v="15M"/>
    <s v="E38000261"/>
    <s v="NHS Derby and Derbyshire ICB - 15M"/>
    <x v="4"/>
    <n v="1660"/>
  </r>
  <r>
    <s v="Nov"/>
    <s v="2023"/>
    <x v="12"/>
    <d v="2023-11-30T00:00:00"/>
    <s v="Y60"/>
    <s v="E40000011"/>
    <x v="3"/>
    <s v="QJ2"/>
    <s v="E54000058"/>
    <x v="20"/>
    <s v="15M"/>
    <s v="E38000261"/>
    <s v="NHS Derby and Derbyshire ICB - 15M"/>
    <x v="5"/>
    <n v="3400"/>
  </r>
  <r>
    <s v="Nov"/>
    <s v="2023"/>
    <x v="12"/>
    <d v="2023-11-30T00:00:00"/>
    <s v="Y60"/>
    <s v="E40000011"/>
    <x v="3"/>
    <s v="QJM"/>
    <s v="E54000013"/>
    <x v="21"/>
    <s v="71E"/>
    <s v="E38000238"/>
    <s v="NHS Lincolnshire ICB - 71E"/>
    <x v="0"/>
    <s v="*"/>
  </r>
  <r>
    <s v="Nov"/>
    <s v="2023"/>
    <x v="12"/>
    <d v="2023-11-30T00:00:00"/>
    <s v="Y60"/>
    <s v="E40000011"/>
    <x v="3"/>
    <s v="QJM"/>
    <s v="E54000013"/>
    <x v="21"/>
    <s v="71E"/>
    <s v="E38000238"/>
    <s v="NHS Lincolnshire ICB - 71E"/>
    <x v="1"/>
    <s v="*"/>
  </r>
  <r>
    <s v="Nov"/>
    <s v="2023"/>
    <x v="12"/>
    <d v="2023-11-30T00:00:00"/>
    <s v="Y60"/>
    <s v="E40000011"/>
    <x v="3"/>
    <s v="QJM"/>
    <s v="E54000013"/>
    <x v="21"/>
    <s v="71E"/>
    <s v="E38000238"/>
    <s v="NHS Lincolnshire ICB - 71E"/>
    <x v="2"/>
    <n v="155"/>
  </r>
  <r>
    <s v="Nov"/>
    <s v="2023"/>
    <x v="12"/>
    <d v="2023-11-30T00:00:00"/>
    <s v="Y60"/>
    <s v="E40000011"/>
    <x v="3"/>
    <s v="QJM"/>
    <s v="E54000013"/>
    <x v="21"/>
    <s v="71E"/>
    <s v="E38000238"/>
    <s v="NHS Lincolnshire ICB - 71E"/>
    <x v="3"/>
    <n v="3515"/>
  </r>
  <r>
    <s v="Nov"/>
    <s v="2023"/>
    <x v="12"/>
    <d v="2023-11-30T00:00:00"/>
    <s v="Y60"/>
    <s v="E40000011"/>
    <x v="3"/>
    <s v="QJM"/>
    <s v="E54000013"/>
    <x v="21"/>
    <s v="71E"/>
    <s v="E38000238"/>
    <s v="NHS Lincolnshire ICB - 71E"/>
    <x v="4"/>
    <n v="1555"/>
  </r>
  <r>
    <s v="Nov"/>
    <s v="2023"/>
    <x v="12"/>
    <d v="2023-11-30T00:00:00"/>
    <s v="Y60"/>
    <s v="E40000011"/>
    <x v="3"/>
    <s v="QJM"/>
    <s v="E54000013"/>
    <x v="21"/>
    <s v="71E"/>
    <s v="E38000238"/>
    <s v="NHS Lincolnshire ICB - 71E"/>
    <x v="5"/>
    <n v="3145"/>
  </r>
  <r>
    <s v="Nov"/>
    <s v="2023"/>
    <x v="12"/>
    <d v="2023-11-30T00:00:00"/>
    <s v="Y60"/>
    <s v="E40000011"/>
    <x v="3"/>
    <s v="QK1"/>
    <s v="E54000015"/>
    <x v="22"/>
    <s v="03W"/>
    <s v="E38000051"/>
    <s v="NHS Leicester, Leicestershire and Rutland ICB - 03W"/>
    <x v="0"/>
    <s v="*"/>
  </r>
  <r>
    <s v="Nov"/>
    <s v="2023"/>
    <x v="12"/>
    <d v="2023-11-30T00:00:00"/>
    <s v="Y60"/>
    <s v="E40000011"/>
    <x v="3"/>
    <s v="QK1"/>
    <s v="E54000015"/>
    <x v="22"/>
    <s v="03W"/>
    <s v="E38000051"/>
    <s v="NHS Leicester, Leicestershire and Rutland ICB - 03W"/>
    <x v="1"/>
    <s v="*"/>
  </r>
  <r>
    <s v="Nov"/>
    <s v="2023"/>
    <x v="12"/>
    <d v="2023-11-30T00:00:00"/>
    <s v="Y60"/>
    <s v="E40000011"/>
    <x v="3"/>
    <s v="QK1"/>
    <s v="E54000015"/>
    <x v="22"/>
    <s v="03W"/>
    <s v="E38000051"/>
    <s v="NHS Leicester, Leicestershire and Rutland ICB - 03W"/>
    <x v="2"/>
    <n v="95"/>
  </r>
  <r>
    <s v="Nov"/>
    <s v="2023"/>
    <x v="12"/>
    <d v="2023-11-30T00:00:00"/>
    <s v="Y60"/>
    <s v="E40000011"/>
    <x v="3"/>
    <s v="QK1"/>
    <s v="E54000015"/>
    <x v="22"/>
    <s v="03W"/>
    <s v="E38000051"/>
    <s v="NHS Leicester, Leicestershire and Rutland ICB - 03W"/>
    <x v="3"/>
    <n v="1665"/>
  </r>
  <r>
    <s v="Nov"/>
    <s v="2023"/>
    <x v="12"/>
    <d v="2023-11-30T00:00:00"/>
    <s v="Y60"/>
    <s v="E40000011"/>
    <x v="3"/>
    <s v="QK1"/>
    <s v="E54000015"/>
    <x v="22"/>
    <s v="03W"/>
    <s v="E38000051"/>
    <s v="NHS Leicester, Leicestershire and Rutland ICB - 03W"/>
    <x v="4"/>
    <n v="570"/>
  </r>
  <r>
    <s v="Nov"/>
    <s v="2023"/>
    <x v="12"/>
    <d v="2023-11-30T00:00:00"/>
    <s v="Y60"/>
    <s v="E40000011"/>
    <x v="3"/>
    <s v="QK1"/>
    <s v="E54000015"/>
    <x v="22"/>
    <s v="03W"/>
    <s v="E38000051"/>
    <s v="NHS Leicester, Leicestershire and Rutland ICB - 03W"/>
    <x v="5"/>
    <n v="1040"/>
  </r>
  <r>
    <s v="Nov"/>
    <s v="2023"/>
    <x v="12"/>
    <d v="2023-11-30T00:00:00"/>
    <s v="Y60"/>
    <s v="E40000011"/>
    <x v="3"/>
    <s v="QK1"/>
    <s v="E54000015"/>
    <x v="22"/>
    <s v="04C"/>
    <s v="E38000097"/>
    <s v="NHS Leicester, Leicestershire and Rutland ICB - 04C"/>
    <x v="0"/>
    <s v="*"/>
  </r>
  <r>
    <s v="Nov"/>
    <s v="2023"/>
    <x v="12"/>
    <d v="2023-11-30T00:00:00"/>
    <s v="Y60"/>
    <s v="E40000011"/>
    <x v="3"/>
    <s v="QK1"/>
    <s v="E54000015"/>
    <x v="22"/>
    <s v="04C"/>
    <s v="E38000097"/>
    <s v="NHS Leicester, Leicestershire and Rutland ICB - 04C"/>
    <x v="1"/>
    <s v="*"/>
  </r>
  <r>
    <s v="Nov"/>
    <s v="2023"/>
    <x v="12"/>
    <d v="2023-11-30T00:00:00"/>
    <s v="Y60"/>
    <s v="E40000011"/>
    <x v="3"/>
    <s v="QK1"/>
    <s v="E54000015"/>
    <x v="22"/>
    <s v="04C"/>
    <s v="E38000097"/>
    <s v="NHS Leicester, Leicestershire and Rutland ICB - 04C"/>
    <x v="2"/>
    <n v="45"/>
  </r>
  <r>
    <s v="Nov"/>
    <s v="2023"/>
    <x v="12"/>
    <d v="2023-11-30T00:00:00"/>
    <s v="Y60"/>
    <s v="E40000011"/>
    <x v="3"/>
    <s v="QK1"/>
    <s v="E54000015"/>
    <x v="22"/>
    <s v="04C"/>
    <s v="E38000097"/>
    <s v="NHS Leicester, Leicestershire and Rutland ICB - 04C"/>
    <x v="3"/>
    <n v="885"/>
  </r>
  <r>
    <s v="Nov"/>
    <s v="2023"/>
    <x v="12"/>
    <d v="2023-11-30T00:00:00"/>
    <s v="Y60"/>
    <s v="E40000011"/>
    <x v="3"/>
    <s v="QK1"/>
    <s v="E54000015"/>
    <x v="22"/>
    <s v="04C"/>
    <s v="E38000097"/>
    <s v="NHS Leicester, Leicestershire and Rutland ICB - 04C"/>
    <x v="4"/>
    <n v="650"/>
  </r>
  <r>
    <s v="Nov"/>
    <s v="2023"/>
    <x v="12"/>
    <d v="2023-11-30T00:00:00"/>
    <s v="Y60"/>
    <s v="E40000011"/>
    <x v="3"/>
    <s v="QK1"/>
    <s v="E54000015"/>
    <x v="22"/>
    <s v="04C"/>
    <s v="E38000097"/>
    <s v="NHS Leicester, Leicestershire and Rutland ICB - 04C"/>
    <x v="5"/>
    <n v="860"/>
  </r>
  <r>
    <s v="Nov"/>
    <s v="2023"/>
    <x v="12"/>
    <d v="2023-11-30T00:00:00"/>
    <s v="Y60"/>
    <s v="E40000011"/>
    <x v="3"/>
    <s v="QK1"/>
    <s v="E54000015"/>
    <x v="22"/>
    <s v="04V"/>
    <s v="E38000201"/>
    <s v="NHS Leicester, Leicestershire and Rutland ICB - 04V"/>
    <x v="0"/>
    <s v="*"/>
  </r>
  <r>
    <s v="Nov"/>
    <s v="2023"/>
    <x v="12"/>
    <d v="2023-11-30T00:00:00"/>
    <s v="Y60"/>
    <s v="E40000011"/>
    <x v="3"/>
    <s v="QK1"/>
    <s v="E54000015"/>
    <x v="22"/>
    <s v="04V"/>
    <s v="E38000201"/>
    <s v="NHS Leicester, Leicestershire and Rutland ICB - 04V"/>
    <x v="1"/>
    <s v="*"/>
  </r>
  <r>
    <s v="Nov"/>
    <s v="2023"/>
    <x v="12"/>
    <d v="2023-11-30T00:00:00"/>
    <s v="Y60"/>
    <s v="E40000011"/>
    <x v="3"/>
    <s v="QK1"/>
    <s v="E54000015"/>
    <x v="22"/>
    <s v="04V"/>
    <s v="E38000201"/>
    <s v="NHS Leicester, Leicestershire and Rutland ICB - 04V"/>
    <x v="2"/>
    <n v="90"/>
  </r>
  <r>
    <s v="Nov"/>
    <s v="2023"/>
    <x v="12"/>
    <d v="2023-11-30T00:00:00"/>
    <s v="Y60"/>
    <s v="E40000011"/>
    <x v="3"/>
    <s v="QK1"/>
    <s v="E54000015"/>
    <x v="22"/>
    <s v="04V"/>
    <s v="E38000201"/>
    <s v="NHS Leicester, Leicestershire and Rutland ICB - 04V"/>
    <x v="3"/>
    <n v="1695"/>
  </r>
  <r>
    <s v="Nov"/>
    <s v="2023"/>
    <x v="12"/>
    <d v="2023-11-30T00:00:00"/>
    <s v="Y60"/>
    <s v="E40000011"/>
    <x v="3"/>
    <s v="QK1"/>
    <s v="E54000015"/>
    <x v="22"/>
    <s v="04V"/>
    <s v="E38000201"/>
    <s v="NHS Leicester, Leicestershire and Rutland ICB - 04V"/>
    <x v="4"/>
    <n v="565"/>
  </r>
  <r>
    <s v="Nov"/>
    <s v="2023"/>
    <x v="12"/>
    <d v="2023-11-30T00:00:00"/>
    <s v="Y60"/>
    <s v="E40000011"/>
    <x v="3"/>
    <s v="QK1"/>
    <s v="E54000015"/>
    <x v="22"/>
    <s v="04V"/>
    <s v="E38000201"/>
    <s v="NHS Leicester, Leicestershire and Rutland ICB - 04V"/>
    <x v="5"/>
    <n v="1115"/>
  </r>
  <r>
    <s v="Nov"/>
    <s v="2023"/>
    <x v="12"/>
    <d v="2023-11-30T00:00:00"/>
    <s v="Y60"/>
    <s v="E40000011"/>
    <x v="3"/>
    <s v="QNC"/>
    <s v="E54000010"/>
    <x v="23"/>
    <s v="04Y"/>
    <s v="E38000028"/>
    <s v="NHS Staffordshire and Stoke-on-Trent ICB - 04Y"/>
    <x v="0"/>
    <s v="*"/>
  </r>
  <r>
    <s v="Nov"/>
    <s v="2023"/>
    <x v="12"/>
    <d v="2023-11-30T00:00:00"/>
    <s v="Y60"/>
    <s v="E40000011"/>
    <x v="3"/>
    <s v="QNC"/>
    <s v="E54000010"/>
    <x v="23"/>
    <s v="04Y"/>
    <s v="E38000028"/>
    <s v="NHS Staffordshire and Stoke-on-Trent ICB - 04Y"/>
    <x v="1"/>
    <s v="*"/>
  </r>
  <r>
    <s v="Nov"/>
    <s v="2023"/>
    <x v="12"/>
    <d v="2023-11-30T00:00:00"/>
    <s v="Y60"/>
    <s v="E40000011"/>
    <x v="3"/>
    <s v="QNC"/>
    <s v="E54000010"/>
    <x v="23"/>
    <s v="04Y"/>
    <s v="E38000028"/>
    <s v="NHS Staffordshire and Stoke-on-Trent ICB - 04Y"/>
    <x v="2"/>
    <n v="140"/>
  </r>
  <r>
    <s v="Nov"/>
    <s v="2023"/>
    <x v="12"/>
    <d v="2023-11-30T00:00:00"/>
    <s v="Y60"/>
    <s v="E40000011"/>
    <x v="3"/>
    <s v="QNC"/>
    <s v="E54000010"/>
    <x v="23"/>
    <s v="04Y"/>
    <s v="E38000028"/>
    <s v="NHS Staffordshire and Stoke-on-Trent ICB - 04Y"/>
    <x v="3"/>
    <n v="680"/>
  </r>
  <r>
    <s v="Nov"/>
    <s v="2023"/>
    <x v="12"/>
    <d v="2023-11-30T00:00:00"/>
    <s v="Y60"/>
    <s v="E40000011"/>
    <x v="3"/>
    <s v="QNC"/>
    <s v="E54000010"/>
    <x v="23"/>
    <s v="04Y"/>
    <s v="E38000028"/>
    <s v="NHS Staffordshire and Stoke-on-Trent ICB - 04Y"/>
    <x v="4"/>
    <n v="70"/>
  </r>
  <r>
    <s v="Nov"/>
    <s v="2023"/>
    <x v="12"/>
    <d v="2023-11-30T00:00:00"/>
    <s v="Y60"/>
    <s v="E40000011"/>
    <x v="3"/>
    <s v="QNC"/>
    <s v="E54000010"/>
    <x v="23"/>
    <s v="04Y"/>
    <s v="E38000028"/>
    <s v="NHS Staffordshire and Stoke-on-Trent ICB - 04Y"/>
    <x v="5"/>
    <n v="500"/>
  </r>
  <r>
    <s v="Nov"/>
    <s v="2023"/>
    <x v="12"/>
    <d v="2023-11-30T00:00:00"/>
    <s v="Y60"/>
    <s v="E40000011"/>
    <x v="3"/>
    <s v="QNC"/>
    <s v="E54000010"/>
    <x v="23"/>
    <s v="05D"/>
    <s v="E38000053"/>
    <s v="NHS Staffordshire and Stoke-on-Trent ICB - 05D"/>
    <x v="0"/>
    <s v="*"/>
  </r>
  <r>
    <s v="Nov"/>
    <s v="2023"/>
    <x v="12"/>
    <d v="2023-11-30T00:00:00"/>
    <s v="Y60"/>
    <s v="E40000011"/>
    <x v="3"/>
    <s v="QNC"/>
    <s v="E54000010"/>
    <x v="23"/>
    <s v="05D"/>
    <s v="E38000053"/>
    <s v="NHS Staffordshire and Stoke-on-Trent ICB - 05D"/>
    <x v="1"/>
    <s v="*"/>
  </r>
  <r>
    <s v="Nov"/>
    <s v="2023"/>
    <x v="12"/>
    <d v="2023-11-30T00:00:00"/>
    <s v="Y60"/>
    <s v="E40000011"/>
    <x v="3"/>
    <s v="QNC"/>
    <s v="E54000010"/>
    <x v="23"/>
    <s v="05D"/>
    <s v="E38000053"/>
    <s v="NHS Staffordshire and Stoke-on-Trent ICB - 05D"/>
    <x v="2"/>
    <n v="70"/>
  </r>
  <r>
    <s v="Nov"/>
    <s v="2023"/>
    <x v="12"/>
    <d v="2023-11-30T00:00:00"/>
    <s v="Y60"/>
    <s v="E40000011"/>
    <x v="3"/>
    <s v="QNC"/>
    <s v="E54000010"/>
    <x v="23"/>
    <s v="05D"/>
    <s v="E38000053"/>
    <s v="NHS Staffordshire and Stoke-on-Trent ICB - 05D"/>
    <x v="3"/>
    <n v="635"/>
  </r>
  <r>
    <s v="Nov"/>
    <s v="2023"/>
    <x v="12"/>
    <d v="2023-11-30T00:00:00"/>
    <s v="Y60"/>
    <s v="E40000011"/>
    <x v="3"/>
    <s v="QNC"/>
    <s v="E54000010"/>
    <x v="23"/>
    <s v="05D"/>
    <s v="E38000053"/>
    <s v="NHS Staffordshire and Stoke-on-Trent ICB - 05D"/>
    <x v="4"/>
    <n v="40"/>
  </r>
  <r>
    <s v="Nov"/>
    <s v="2023"/>
    <x v="12"/>
    <d v="2023-11-30T00:00:00"/>
    <s v="Y60"/>
    <s v="E40000011"/>
    <x v="3"/>
    <s v="QNC"/>
    <s v="E54000010"/>
    <x v="23"/>
    <s v="05D"/>
    <s v="E38000053"/>
    <s v="NHS Staffordshire and Stoke-on-Trent ICB - 05D"/>
    <x v="5"/>
    <n v="470"/>
  </r>
  <r>
    <s v="Nov"/>
    <s v="2023"/>
    <x v="12"/>
    <d v="2023-11-30T00:00:00"/>
    <s v="Y60"/>
    <s v="E40000011"/>
    <x v="3"/>
    <s v="QNC"/>
    <s v="E54000010"/>
    <x v="23"/>
    <s v="05G"/>
    <s v="E38000126"/>
    <s v="NHS Staffordshire and Stoke-on-Trent ICB - 05G"/>
    <x v="0"/>
    <s v="*"/>
  </r>
  <r>
    <s v="Nov"/>
    <s v="2023"/>
    <x v="12"/>
    <d v="2023-11-30T00:00:00"/>
    <s v="Y60"/>
    <s v="E40000011"/>
    <x v="3"/>
    <s v="QNC"/>
    <s v="E54000010"/>
    <x v="23"/>
    <s v="05G"/>
    <s v="E38000126"/>
    <s v="NHS Staffordshire and Stoke-on-Trent ICB - 05G"/>
    <x v="1"/>
    <s v="*"/>
  </r>
  <r>
    <s v="Nov"/>
    <s v="2023"/>
    <x v="12"/>
    <d v="2023-11-30T00:00:00"/>
    <s v="Y60"/>
    <s v="E40000011"/>
    <x v="3"/>
    <s v="QNC"/>
    <s v="E54000010"/>
    <x v="23"/>
    <s v="05G"/>
    <s v="E38000126"/>
    <s v="NHS Staffordshire and Stoke-on-Trent ICB - 05G"/>
    <x v="2"/>
    <n v="330"/>
  </r>
  <r>
    <s v="Nov"/>
    <s v="2023"/>
    <x v="12"/>
    <d v="2023-11-30T00:00:00"/>
    <s v="Y60"/>
    <s v="E40000011"/>
    <x v="3"/>
    <s v="QNC"/>
    <s v="E54000010"/>
    <x v="23"/>
    <s v="05G"/>
    <s v="E38000126"/>
    <s v="NHS Staffordshire and Stoke-on-Trent ICB - 05G"/>
    <x v="3"/>
    <n v="660"/>
  </r>
  <r>
    <s v="Nov"/>
    <s v="2023"/>
    <x v="12"/>
    <d v="2023-11-30T00:00:00"/>
    <s v="Y60"/>
    <s v="E40000011"/>
    <x v="3"/>
    <s v="QNC"/>
    <s v="E54000010"/>
    <x v="23"/>
    <s v="05G"/>
    <s v="E38000126"/>
    <s v="NHS Staffordshire and Stoke-on-Trent ICB - 05G"/>
    <x v="4"/>
    <n v="880"/>
  </r>
  <r>
    <s v="Nov"/>
    <s v="2023"/>
    <x v="12"/>
    <d v="2023-11-30T00:00:00"/>
    <s v="Y60"/>
    <s v="E40000011"/>
    <x v="3"/>
    <s v="QNC"/>
    <s v="E54000010"/>
    <x v="23"/>
    <s v="05G"/>
    <s v="E38000126"/>
    <s v="NHS Staffordshire and Stoke-on-Trent ICB - 05G"/>
    <x v="5"/>
    <n v="750"/>
  </r>
  <r>
    <s v="Nov"/>
    <s v="2023"/>
    <x v="12"/>
    <d v="2023-11-30T00:00:00"/>
    <s v="Y60"/>
    <s v="E40000011"/>
    <x v="3"/>
    <s v="QNC"/>
    <s v="E54000010"/>
    <x v="23"/>
    <s v="05Q"/>
    <s v="E38000153"/>
    <s v="NHS Staffordshire and Stoke-on-Trent ICB - 05Q"/>
    <x v="0"/>
    <s v="*"/>
  </r>
  <r>
    <s v="Nov"/>
    <s v="2023"/>
    <x v="12"/>
    <d v="2023-11-30T00:00:00"/>
    <s v="Y60"/>
    <s v="E40000011"/>
    <x v="3"/>
    <s v="QNC"/>
    <s v="E54000010"/>
    <x v="23"/>
    <s v="05Q"/>
    <s v="E38000153"/>
    <s v="NHS Staffordshire and Stoke-on-Trent ICB - 05Q"/>
    <x v="1"/>
    <s v="*"/>
  </r>
  <r>
    <s v="Nov"/>
    <s v="2023"/>
    <x v="12"/>
    <d v="2023-11-30T00:00:00"/>
    <s v="Y60"/>
    <s v="E40000011"/>
    <x v="3"/>
    <s v="QNC"/>
    <s v="E54000010"/>
    <x v="23"/>
    <s v="05Q"/>
    <s v="E38000153"/>
    <s v="NHS Staffordshire and Stoke-on-Trent ICB - 05Q"/>
    <x v="2"/>
    <n v="110"/>
  </r>
  <r>
    <s v="Nov"/>
    <s v="2023"/>
    <x v="12"/>
    <d v="2023-11-30T00:00:00"/>
    <s v="Y60"/>
    <s v="E40000011"/>
    <x v="3"/>
    <s v="QNC"/>
    <s v="E54000010"/>
    <x v="23"/>
    <s v="05Q"/>
    <s v="E38000153"/>
    <s v="NHS Staffordshire and Stoke-on-Trent ICB - 05Q"/>
    <x v="3"/>
    <n v="1280"/>
  </r>
  <r>
    <s v="Nov"/>
    <s v="2023"/>
    <x v="12"/>
    <d v="2023-11-30T00:00:00"/>
    <s v="Y60"/>
    <s v="E40000011"/>
    <x v="3"/>
    <s v="QNC"/>
    <s v="E54000010"/>
    <x v="23"/>
    <s v="05Q"/>
    <s v="E38000153"/>
    <s v="NHS Staffordshire and Stoke-on-Trent ICB - 05Q"/>
    <x v="4"/>
    <n v="165"/>
  </r>
  <r>
    <s v="Nov"/>
    <s v="2023"/>
    <x v="12"/>
    <d v="2023-11-30T00:00:00"/>
    <s v="Y60"/>
    <s v="E40000011"/>
    <x v="3"/>
    <s v="QNC"/>
    <s v="E54000010"/>
    <x v="23"/>
    <s v="05Q"/>
    <s v="E38000153"/>
    <s v="NHS Staffordshire and Stoke-on-Trent ICB - 05Q"/>
    <x v="5"/>
    <n v="625"/>
  </r>
  <r>
    <s v="Nov"/>
    <s v="2023"/>
    <x v="12"/>
    <d v="2023-11-30T00:00:00"/>
    <s v="Y60"/>
    <s v="E40000011"/>
    <x v="3"/>
    <s v="QNC"/>
    <s v="E54000010"/>
    <x v="23"/>
    <s v="05V"/>
    <s v="E38000173"/>
    <s v="NHS Staffordshire and Stoke-on-Trent ICB - 05V"/>
    <x v="0"/>
    <s v="*"/>
  </r>
  <r>
    <s v="Nov"/>
    <s v="2023"/>
    <x v="12"/>
    <d v="2023-11-30T00:00:00"/>
    <s v="Y60"/>
    <s v="E40000011"/>
    <x v="3"/>
    <s v="QNC"/>
    <s v="E54000010"/>
    <x v="23"/>
    <s v="05V"/>
    <s v="E38000173"/>
    <s v="NHS Staffordshire and Stoke-on-Trent ICB - 05V"/>
    <x v="1"/>
    <s v="*"/>
  </r>
  <r>
    <s v="Nov"/>
    <s v="2023"/>
    <x v="12"/>
    <d v="2023-11-30T00:00:00"/>
    <s v="Y60"/>
    <s v="E40000011"/>
    <x v="3"/>
    <s v="QNC"/>
    <s v="E54000010"/>
    <x v="23"/>
    <s v="05V"/>
    <s v="E38000173"/>
    <s v="NHS Staffordshire and Stoke-on-Trent ICB - 05V"/>
    <x v="2"/>
    <n v="110"/>
  </r>
  <r>
    <s v="Nov"/>
    <s v="2023"/>
    <x v="12"/>
    <d v="2023-11-30T00:00:00"/>
    <s v="Y60"/>
    <s v="E40000011"/>
    <x v="3"/>
    <s v="QNC"/>
    <s v="E54000010"/>
    <x v="23"/>
    <s v="05V"/>
    <s v="E38000173"/>
    <s v="NHS Staffordshire and Stoke-on-Trent ICB - 05V"/>
    <x v="3"/>
    <n v="805"/>
  </r>
  <r>
    <s v="Nov"/>
    <s v="2023"/>
    <x v="12"/>
    <d v="2023-11-30T00:00:00"/>
    <s v="Y60"/>
    <s v="E40000011"/>
    <x v="3"/>
    <s v="QNC"/>
    <s v="E54000010"/>
    <x v="23"/>
    <s v="05V"/>
    <s v="E38000173"/>
    <s v="NHS Staffordshire and Stoke-on-Trent ICB - 05V"/>
    <x v="4"/>
    <n v="120"/>
  </r>
  <r>
    <s v="Nov"/>
    <s v="2023"/>
    <x v="12"/>
    <d v="2023-11-30T00:00:00"/>
    <s v="Y60"/>
    <s v="E40000011"/>
    <x v="3"/>
    <s v="QNC"/>
    <s v="E54000010"/>
    <x v="23"/>
    <s v="05V"/>
    <s v="E38000173"/>
    <s v="NHS Staffordshire and Stoke-on-Trent ICB - 05V"/>
    <x v="5"/>
    <n v="410"/>
  </r>
  <r>
    <s v="Nov"/>
    <s v="2023"/>
    <x v="12"/>
    <d v="2023-11-30T00:00:00"/>
    <s v="Y60"/>
    <s v="E40000011"/>
    <x v="3"/>
    <s v="QNC"/>
    <s v="E54000010"/>
    <x v="23"/>
    <s v="05W"/>
    <s v="E38000175"/>
    <s v="NHS Staffordshire and Stoke-on-Trent ICB - 05W"/>
    <x v="0"/>
    <s v="*"/>
  </r>
  <r>
    <s v="Nov"/>
    <s v="2023"/>
    <x v="12"/>
    <d v="2023-11-30T00:00:00"/>
    <s v="Y60"/>
    <s v="E40000011"/>
    <x v="3"/>
    <s v="QNC"/>
    <s v="E54000010"/>
    <x v="23"/>
    <s v="05W"/>
    <s v="E38000175"/>
    <s v="NHS Staffordshire and Stoke-on-Trent ICB - 05W"/>
    <x v="1"/>
    <s v="*"/>
  </r>
  <r>
    <s v="Nov"/>
    <s v="2023"/>
    <x v="12"/>
    <d v="2023-11-30T00:00:00"/>
    <s v="Y60"/>
    <s v="E40000011"/>
    <x v="3"/>
    <s v="QNC"/>
    <s v="E54000010"/>
    <x v="23"/>
    <s v="05W"/>
    <s v="E38000175"/>
    <s v="NHS Staffordshire and Stoke-on-Trent ICB - 05W"/>
    <x v="2"/>
    <n v="125"/>
  </r>
  <r>
    <s v="Nov"/>
    <s v="2023"/>
    <x v="12"/>
    <d v="2023-11-30T00:00:00"/>
    <s v="Y60"/>
    <s v="E40000011"/>
    <x v="3"/>
    <s v="QNC"/>
    <s v="E54000010"/>
    <x v="23"/>
    <s v="05W"/>
    <s v="E38000175"/>
    <s v="NHS Staffordshire and Stoke-on-Trent ICB - 05W"/>
    <x v="3"/>
    <n v="810"/>
  </r>
  <r>
    <s v="Nov"/>
    <s v="2023"/>
    <x v="12"/>
    <d v="2023-11-30T00:00:00"/>
    <s v="Y60"/>
    <s v="E40000011"/>
    <x v="3"/>
    <s v="QNC"/>
    <s v="E54000010"/>
    <x v="23"/>
    <s v="05W"/>
    <s v="E38000175"/>
    <s v="NHS Staffordshire and Stoke-on-Trent ICB - 05W"/>
    <x v="4"/>
    <n v="1215"/>
  </r>
  <r>
    <s v="Nov"/>
    <s v="2023"/>
    <x v="12"/>
    <d v="2023-11-30T00:00:00"/>
    <s v="Y60"/>
    <s v="E40000011"/>
    <x v="3"/>
    <s v="QNC"/>
    <s v="E54000010"/>
    <x v="23"/>
    <s v="05W"/>
    <s v="E38000175"/>
    <s v="NHS Staffordshire and Stoke-on-Trent ICB - 05W"/>
    <x v="5"/>
    <n v="865"/>
  </r>
  <r>
    <s v="Nov"/>
    <s v="2023"/>
    <x v="12"/>
    <d v="2023-11-30T00:00:00"/>
    <s v="Y60"/>
    <s v="E40000011"/>
    <x v="3"/>
    <s v="QOC"/>
    <s v="E54000011"/>
    <x v="24"/>
    <s v="M2L0M"/>
    <s v="E38000257"/>
    <s v="NHS Shropshire, Telford and Wrekin ICB - M2L0M"/>
    <x v="0"/>
    <s v="*"/>
  </r>
  <r>
    <s v="Nov"/>
    <s v="2023"/>
    <x v="12"/>
    <d v="2023-11-30T00:00:00"/>
    <s v="Y60"/>
    <s v="E40000011"/>
    <x v="3"/>
    <s v="QOC"/>
    <s v="E54000011"/>
    <x v="24"/>
    <s v="M2L0M"/>
    <s v="E38000257"/>
    <s v="NHS Shropshire, Telford and Wrekin ICB - M2L0M"/>
    <x v="1"/>
    <s v="*"/>
  </r>
  <r>
    <s v="Nov"/>
    <s v="2023"/>
    <x v="12"/>
    <d v="2023-11-30T00:00:00"/>
    <s v="Y60"/>
    <s v="E40000011"/>
    <x v="3"/>
    <s v="QOC"/>
    <s v="E54000011"/>
    <x v="24"/>
    <s v="M2L0M"/>
    <s v="E38000257"/>
    <s v="NHS Shropshire, Telford and Wrekin ICB - M2L0M"/>
    <x v="2"/>
    <n v="710"/>
  </r>
  <r>
    <s v="Nov"/>
    <s v="2023"/>
    <x v="12"/>
    <d v="2023-11-30T00:00:00"/>
    <s v="Y60"/>
    <s v="E40000011"/>
    <x v="3"/>
    <s v="QOC"/>
    <s v="E54000011"/>
    <x v="24"/>
    <s v="M2L0M"/>
    <s v="E38000257"/>
    <s v="NHS Shropshire, Telford and Wrekin ICB - M2L0M"/>
    <x v="3"/>
    <n v="2705"/>
  </r>
  <r>
    <s v="Nov"/>
    <s v="2023"/>
    <x v="12"/>
    <d v="2023-11-30T00:00:00"/>
    <s v="Y60"/>
    <s v="E40000011"/>
    <x v="3"/>
    <s v="QOC"/>
    <s v="E54000011"/>
    <x v="24"/>
    <s v="M2L0M"/>
    <s v="E38000257"/>
    <s v="NHS Shropshire, Telford and Wrekin ICB - M2L0M"/>
    <x v="4"/>
    <n v="255"/>
  </r>
  <r>
    <s v="Nov"/>
    <s v="2023"/>
    <x v="12"/>
    <d v="2023-11-30T00:00:00"/>
    <s v="Y60"/>
    <s v="E40000011"/>
    <x v="3"/>
    <s v="QOC"/>
    <s v="E54000011"/>
    <x v="24"/>
    <s v="M2L0M"/>
    <s v="E38000257"/>
    <s v="NHS Shropshire, Telford and Wrekin ICB - M2L0M"/>
    <x v="5"/>
    <n v="1170"/>
  </r>
  <r>
    <s v="Nov"/>
    <s v="2023"/>
    <x v="12"/>
    <d v="2023-11-30T00:00:00"/>
    <s v="Y60"/>
    <s v="E40000011"/>
    <x v="3"/>
    <s v="QPM"/>
    <s v="E54000059"/>
    <x v="25"/>
    <s v="78H"/>
    <s v="E38000262"/>
    <s v="NHS Northamptonshire ICB - 78H"/>
    <x v="0"/>
    <s v="*"/>
  </r>
  <r>
    <s v="Nov"/>
    <s v="2023"/>
    <x v="12"/>
    <d v="2023-11-30T00:00:00"/>
    <s v="Y60"/>
    <s v="E40000011"/>
    <x v="3"/>
    <s v="QPM"/>
    <s v="E54000059"/>
    <x v="25"/>
    <s v="78H"/>
    <s v="E38000262"/>
    <s v="NHS Northamptonshire ICB - 78H"/>
    <x v="1"/>
    <s v="*"/>
  </r>
  <r>
    <s v="Nov"/>
    <s v="2023"/>
    <x v="12"/>
    <d v="2023-11-30T00:00:00"/>
    <s v="Y60"/>
    <s v="E40000011"/>
    <x v="3"/>
    <s v="QPM"/>
    <s v="E54000059"/>
    <x v="25"/>
    <s v="78H"/>
    <s v="E38000262"/>
    <s v="NHS Northamptonshire ICB - 78H"/>
    <x v="2"/>
    <n v="285"/>
  </r>
  <r>
    <s v="Nov"/>
    <s v="2023"/>
    <x v="12"/>
    <d v="2023-11-30T00:00:00"/>
    <s v="Y60"/>
    <s v="E40000011"/>
    <x v="3"/>
    <s v="QPM"/>
    <s v="E54000059"/>
    <x v="25"/>
    <s v="78H"/>
    <s v="E38000262"/>
    <s v="NHS Northamptonshire ICB - 78H"/>
    <x v="3"/>
    <n v="2270"/>
  </r>
  <r>
    <s v="Nov"/>
    <s v="2023"/>
    <x v="12"/>
    <d v="2023-11-30T00:00:00"/>
    <s v="Y60"/>
    <s v="E40000011"/>
    <x v="3"/>
    <s v="QPM"/>
    <s v="E54000059"/>
    <x v="25"/>
    <s v="78H"/>
    <s v="E38000262"/>
    <s v="NHS Northamptonshire ICB - 78H"/>
    <x v="4"/>
    <n v="1510"/>
  </r>
  <r>
    <s v="Nov"/>
    <s v="2023"/>
    <x v="12"/>
    <d v="2023-11-30T00:00:00"/>
    <s v="Y60"/>
    <s v="E40000011"/>
    <x v="3"/>
    <s v="QPM"/>
    <s v="E54000059"/>
    <x v="25"/>
    <s v="78H"/>
    <s v="E38000262"/>
    <s v="NHS Northamptonshire ICB - 78H"/>
    <x v="5"/>
    <n v="1895"/>
  </r>
  <r>
    <s v="Nov"/>
    <s v="2023"/>
    <x v="12"/>
    <d v="2023-11-30T00:00:00"/>
    <s v="Y60"/>
    <s v="E40000011"/>
    <x v="3"/>
    <s v="QT1"/>
    <s v="E54000060"/>
    <x v="26"/>
    <s v="02Q"/>
    <s v="E38000008"/>
    <s v="NHS Nottingham and Nottinghamshire ICB - 02Q"/>
    <x v="0"/>
    <s v="*"/>
  </r>
  <r>
    <s v="Nov"/>
    <s v="2023"/>
    <x v="12"/>
    <d v="2023-11-30T00:00:00"/>
    <s v="Y60"/>
    <s v="E40000011"/>
    <x v="3"/>
    <s v="QT1"/>
    <s v="E54000060"/>
    <x v="26"/>
    <s v="02Q"/>
    <s v="E38000008"/>
    <s v="NHS Nottingham and Nottinghamshire ICB - 02Q"/>
    <x v="1"/>
    <s v="*"/>
  </r>
  <r>
    <s v="Nov"/>
    <s v="2023"/>
    <x v="12"/>
    <d v="2023-11-30T00:00:00"/>
    <s v="Y60"/>
    <s v="E40000011"/>
    <x v="3"/>
    <s v="QT1"/>
    <s v="E54000060"/>
    <x v="26"/>
    <s v="02Q"/>
    <s v="E38000008"/>
    <s v="NHS Nottingham and Nottinghamshire ICB - 02Q"/>
    <x v="2"/>
    <n v="100"/>
  </r>
  <r>
    <s v="Nov"/>
    <s v="2023"/>
    <x v="12"/>
    <d v="2023-11-30T00:00:00"/>
    <s v="Y60"/>
    <s v="E40000011"/>
    <x v="3"/>
    <s v="QT1"/>
    <s v="E54000060"/>
    <x v="26"/>
    <s v="02Q"/>
    <s v="E38000008"/>
    <s v="NHS Nottingham and Nottinghamshire ICB - 02Q"/>
    <x v="3"/>
    <n v="545"/>
  </r>
  <r>
    <s v="Nov"/>
    <s v="2023"/>
    <x v="12"/>
    <d v="2023-11-30T00:00:00"/>
    <s v="Y60"/>
    <s v="E40000011"/>
    <x v="3"/>
    <s v="QT1"/>
    <s v="E54000060"/>
    <x v="26"/>
    <s v="02Q"/>
    <s v="E38000008"/>
    <s v="NHS Nottingham and Nottinghamshire ICB - 02Q"/>
    <x v="4"/>
    <n v="245"/>
  </r>
  <r>
    <s v="Nov"/>
    <s v="2023"/>
    <x v="12"/>
    <d v="2023-11-30T00:00:00"/>
    <s v="Y60"/>
    <s v="E40000011"/>
    <x v="3"/>
    <s v="QT1"/>
    <s v="E54000060"/>
    <x v="26"/>
    <s v="02Q"/>
    <s v="E38000008"/>
    <s v="NHS Nottingham and Nottinghamshire ICB - 02Q"/>
    <x v="5"/>
    <n v="435"/>
  </r>
  <r>
    <s v="Nov"/>
    <s v="2023"/>
    <x v="12"/>
    <d v="2023-11-30T00:00:00"/>
    <s v="Y60"/>
    <s v="E40000011"/>
    <x v="3"/>
    <s v="QT1"/>
    <s v="E54000060"/>
    <x v="26"/>
    <s v="52R"/>
    <s v="E38000243"/>
    <s v="NHS Nottingham and Nottinghamshire ICB - 52R"/>
    <x v="0"/>
    <s v="*"/>
  </r>
  <r>
    <s v="Nov"/>
    <s v="2023"/>
    <x v="12"/>
    <d v="2023-11-30T00:00:00"/>
    <s v="Y60"/>
    <s v="E40000011"/>
    <x v="3"/>
    <s v="QT1"/>
    <s v="E54000060"/>
    <x v="26"/>
    <s v="52R"/>
    <s v="E38000243"/>
    <s v="NHS Nottingham and Nottinghamshire ICB - 52R"/>
    <x v="1"/>
    <s v="*"/>
  </r>
  <r>
    <s v="Nov"/>
    <s v="2023"/>
    <x v="12"/>
    <d v="2023-11-30T00:00:00"/>
    <s v="Y60"/>
    <s v="E40000011"/>
    <x v="3"/>
    <s v="QT1"/>
    <s v="E54000060"/>
    <x v="26"/>
    <s v="52R"/>
    <s v="E38000243"/>
    <s v="NHS Nottingham and Nottinghamshire ICB - 52R"/>
    <x v="2"/>
    <n v="895"/>
  </r>
  <r>
    <s v="Nov"/>
    <s v="2023"/>
    <x v="12"/>
    <d v="2023-11-30T00:00:00"/>
    <s v="Y60"/>
    <s v="E40000011"/>
    <x v="3"/>
    <s v="QT1"/>
    <s v="E54000060"/>
    <x v="26"/>
    <s v="52R"/>
    <s v="E38000243"/>
    <s v="NHS Nottingham and Nottinghamshire ICB - 52R"/>
    <x v="3"/>
    <n v="3490"/>
  </r>
  <r>
    <s v="Nov"/>
    <s v="2023"/>
    <x v="12"/>
    <d v="2023-11-30T00:00:00"/>
    <s v="Y60"/>
    <s v="E40000011"/>
    <x v="3"/>
    <s v="QT1"/>
    <s v="E54000060"/>
    <x v="26"/>
    <s v="52R"/>
    <s v="E38000243"/>
    <s v="NHS Nottingham and Nottinghamshire ICB - 52R"/>
    <x v="4"/>
    <n v="2215"/>
  </r>
  <r>
    <s v="Nov"/>
    <s v="2023"/>
    <x v="12"/>
    <d v="2023-11-30T00:00:00"/>
    <s v="Y60"/>
    <s v="E40000011"/>
    <x v="3"/>
    <s v="QT1"/>
    <s v="E54000060"/>
    <x v="26"/>
    <s v="52R"/>
    <s v="E38000243"/>
    <s v="NHS Nottingham and Nottinghamshire ICB - 52R"/>
    <x v="5"/>
    <n v="2960"/>
  </r>
  <r>
    <s v="Nov"/>
    <s v="2023"/>
    <x v="12"/>
    <d v="2023-11-30T00:00:00"/>
    <s v="Y60"/>
    <s v="E40000011"/>
    <x v="3"/>
    <s v="QUA"/>
    <s v="E54000062"/>
    <x v="27"/>
    <s v="D2P2L"/>
    <s v="E38000259"/>
    <s v="NHS Black Country ICB - D2P2L"/>
    <x v="0"/>
    <s v="*"/>
  </r>
  <r>
    <s v="Nov"/>
    <s v="2023"/>
    <x v="12"/>
    <d v="2023-11-30T00:00:00"/>
    <s v="Y60"/>
    <s v="E40000011"/>
    <x v="3"/>
    <s v="QUA"/>
    <s v="E54000062"/>
    <x v="27"/>
    <s v="D2P2L"/>
    <s v="E38000259"/>
    <s v="NHS Black Country ICB - D2P2L"/>
    <x v="1"/>
    <s v="*"/>
  </r>
  <r>
    <s v="Nov"/>
    <s v="2023"/>
    <x v="12"/>
    <d v="2023-11-30T00:00:00"/>
    <s v="Y60"/>
    <s v="E40000011"/>
    <x v="3"/>
    <s v="QUA"/>
    <s v="E54000062"/>
    <x v="27"/>
    <s v="D2P2L"/>
    <s v="E38000259"/>
    <s v="NHS Black Country ICB - D2P2L"/>
    <x v="2"/>
    <n v="790"/>
  </r>
  <r>
    <s v="Nov"/>
    <s v="2023"/>
    <x v="12"/>
    <d v="2023-11-30T00:00:00"/>
    <s v="Y60"/>
    <s v="E40000011"/>
    <x v="3"/>
    <s v="QUA"/>
    <s v="E54000062"/>
    <x v="27"/>
    <s v="D2P2L"/>
    <s v="E38000259"/>
    <s v="NHS Black Country ICB - D2P2L"/>
    <x v="3"/>
    <n v="4095"/>
  </r>
  <r>
    <s v="Nov"/>
    <s v="2023"/>
    <x v="12"/>
    <d v="2023-11-30T00:00:00"/>
    <s v="Y60"/>
    <s v="E40000011"/>
    <x v="3"/>
    <s v="QUA"/>
    <s v="E54000062"/>
    <x v="27"/>
    <s v="D2P2L"/>
    <s v="E38000259"/>
    <s v="NHS Black Country ICB - D2P2L"/>
    <x v="4"/>
    <n v="2285"/>
  </r>
  <r>
    <s v="Nov"/>
    <s v="2023"/>
    <x v="12"/>
    <d v="2023-11-30T00:00:00"/>
    <s v="Y60"/>
    <s v="E40000011"/>
    <x v="3"/>
    <s v="QUA"/>
    <s v="E54000062"/>
    <x v="27"/>
    <s v="D2P2L"/>
    <s v="E38000259"/>
    <s v="NHS Black Country ICB - D2P2L"/>
    <x v="5"/>
    <n v="2525"/>
  </r>
  <r>
    <s v="Nov"/>
    <s v="2023"/>
    <x v="12"/>
    <d v="2023-11-30T00:00:00"/>
    <s v="Y60"/>
    <s v="E40000011"/>
    <x v="3"/>
    <s v="QWU"/>
    <s v="E54000018"/>
    <x v="28"/>
    <s v="B2M3M"/>
    <s v="E38000251"/>
    <s v="NHS Coventry and Warwickshire ICB - B2M3M"/>
    <x v="0"/>
    <s v="*"/>
  </r>
  <r>
    <s v="Nov"/>
    <s v="2023"/>
    <x v="12"/>
    <d v="2023-11-30T00:00:00"/>
    <s v="Y60"/>
    <s v="E40000011"/>
    <x v="3"/>
    <s v="QWU"/>
    <s v="E54000018"/>
    <x v="28"/>
    <s v="B2M3M"/>
    <s v="E38000251"/>
    <s v="NHS Coventry and Warwickshire ICB - B2M3M"/>
    <x v="1"/>
    <s v="*"/>
  </r>
  <r>
    <s v="Nov"/>
    <s v="2023"/>
    <x v="12"/>
    <d v="2023-11-30T00:00:00"/>
    <s v="Y60"/>
    <s v="E40000011"/>
    <x v="3"/>
    <s v="QWU"/>
    <s v="E54000018"/>
    <x v="28"/>
    <s v="B2M3M"/>
    <s v="E38000251"/>
    <s v="NHS Coventry and Warwickshire ICB - B2M3M"/>
    <x v="2"/>
    <n v="615"/>
  </r>
  <r>
    <s v="Nov"/>
    <s v="2023"/>
    <x v="12"/>
    <d v="2023-11-30T00:00:00"/>
    <s v="Y60"/>
    <s v="E40000011"/>
    <x v="3"/>
    <s v="QWU"/>
    <s v="E54000018"/>
    <x v="28"/>
    <s v="B2M3M"/>
    <s v="E38000251"/>
    <s v="NHS Coventry and Warwickshire ICB - B2M3M"/>
    <x v="3"/>
    <n v="3950"/>
  </r>
  <r>
    <s v="Nov"/>
    <s v="2023"/>
    <x v="12"/>
    <d v="2023-11-30T00:00:00"/>
    <s v="Y60"/>
    <s v="E40000011"/>
    <x v="3"/>
    <s v="QWU"/>
    <s v="E54000018"/>
    <x v="28"/>
    <s v="B2M3M"/>
    <s v="E38000251"/>
    <s v="NHS Coventry and Warwickshire ICB - B2M3M"/>
    <x v="4"/>
    <n v="630"/>
  </r>
  <r>
    <s v="Nov"/>
    <s v="2023"/>
    <x v="12"/>
    <d v="2023-11-30T00:00:00"/>
    <s v="Y60"/>
    <s v="E40000011"/>
    <x v="3"/>
    <s v="QWU"/>
    <s v="E54000018"/>
    <x v="28"/>
    <s v="B2M3M"/>
    <s v="E38000251"/>
    <s v="NHS Coventry and Warwickshire ICB - B2M3M"/>
    <x v="5"/>
    <n v="2095"/>
  </r>
  <r>
    <s v="Nov"/>
    <s v="2023"/>
    <x v="12"/>
    <d v="2023-11-30T00:00:00"/>
    <s v="Y61"/>
    <s v="E40000013"/>
    <x v="4"/>
    <s v="QH8"/>
    <s v="E54000026"/>
    <x v="29"/>
    <s v="06Q"/>
    <s v="E38000106"/>
    <s v="NHS Mid and South Essex ICB - 06Q"/>
    <x v="0"/>
    <s v="*"/>
  </r>
  <r>
    <s v="Nov"/>
    <s v="2023"/>
    <x v="12"/>
    <d v="2023-11-30T00:00:00"/>
    <s v="Y61"/>
    <s v="E40000013"/>
    <x v="4"/>
    <s v="QH8"/>
    <s v="E54000026"/>
    <x v="29"/>
    <s v="06Q"/>
    <s v="E38000106"/>
    <s v="NHS Mid and South Essex ICB - 06Q"/>
    <x v="1"/>
    <s v="*"/>
  </r>
  <r>
    <s v="Nov"/>
    <s v="2023"/>
    <x v="12"/>
    <d v="2023-11-30T00:00:00"/>
    <s v="Y61"/>
    <s v="E40000013"/>
    <x v="4"/>
    <s v="QH8"/>
    <s v="E54000026"/>
    <x v="29"/>
    <s v="06Q"/>
    <s v="E38000106"/>
    <s v="NHS Mid and South Essex ICB - 06Q"/>
    <x v="2"/>
    <n v="150"/>
  </r>
  <r>
    <s v="Nov"/>
    <s v="2023"/>
    <x v="12"/>
    <d v="2023-11-30T00:00:00"/>
    <s v="Y61"/>
    <s v="E40000013"/>
    <x v="4"/>
    <s v="QH8"/>
    <s v="E54000026"/>
    <x v="29"/>
    <s v="06Q"/>
    <s v="E38000106"/>
    <s v="NHS Mid and South Essex ICB - 06Q"/>
    <x v="3"/>
    <n v="525"/>
  </r>
  <r>
    <s v="Nov"/>
    <s v="2023"/>
    <x v="12"/>
    <d v="2023-11-30T00:00:00"/>
    <s v="Y61"/>
    <s v="E40000013"/>
    <x v="4"/>
    <s v="QH8"/>
    <s v="E54000026"/>
    <x v="29"/>
    <s v="06Q"/>
    <s v="E38000106"/>
    <s v="NHS Mid and South Essex ICB - 06Q"/>
    <x v="4"/>
    <n v="1565"/>
  </r>
  <r>
    <s v="Nov"/>
    <s v="2023"/>
    <x v="12"/>
    <d v="2023-11-30T00:00:00"/>
    <s v="Y61"/>
    <s v="E40000013"/>
    <x v="4"/>
    <s v="QH8"/>
    <s v="E54000026"/>
    <x v="29"/>
    <s v="06Q"/>
    <s v="E38000106"/>
    <s v="NHS Mid and South Essex ICB - 06Q"/>
    <x v="5"/>
    <n v="1185"/>
  </r>
  <r>
    <s v="Nov"/>
    <s v="2023"/>
    <x v="12"/>
    <d v="2023-11-30T00:00:00"/>
    <s v="Y61"/>
    <s v="E40000013"/>
    <x v="4"/>
    <s v="QH8"/>
    <s v="E54000026"/>
    <x v="29"/>
    <s v="07G"/>
    <s v="E38000185"/>
    <s v="NHS Mid and South Essex ICB - 07G"/>
    <x v="0"/>
    <s v="*"/>
  </r>
  <r>
    <s v="Nov"/>
    <s v="2023"/>
    <x v="12"/>
    <d v="2023-11-30T00:00:00"/>
    <s v="Y61"/>
    <s v="E40000013"/>
    <x v="4"/>
    <s v="QH8"/>
    <s v="E54000026"/>
    <x v="29"/>
    <s v="07G"/>
    <s v="E38000185"/>
    <s v="NHS Mid and South Essex ICB - 07G"/>
    <x v="1"/>
    <s v="*"/>
  </r>
  <r>
    <s v="Nov"/>
    <s v="2023"/>
    <x v="12"/>
    <d v="2023-11-30T00:00:00"/>
    <s v="Y61"/>
    <s v="E40000013"/>
    <x v="4"/>
    <s v="QH8"/>
    <s v="E54000026"/>
    <x v="29"/>
    <s v="07G"/>
    <s v="E38000185"/>
    <s v="NHS Mid and South Essex ICB - 07G"/>
    <x v="2"/>
    <n v="40"/>
  </r>
  <r>
    <s v="Nov"/>
    <s v="2023"/>
    <x v="12"/>
    <d v="2023-11-30T00:00:00"/>
    <s v="Y61"/>
    <s v="E40000013"/>
    <x v="4"/>
    <s v="QH8"/>
    <s v="E54000026"/>
    <x v="29"/>
    <s v="07G"/>
    <s v="E38000185"/>
    <s v="NHS Mid and South Essex ICB - 07G"/>
    <x v="3"/>
    <n v="255"/>
  </r>
  <r>
    <s v="Nov"/>
    <s v="2023"/>
    <x v="12"/>
    <d v="2023-11-30T00:00:00"/>
    <s v="Y61"/>
    <s v="E40000013"/>
    <x v="4"/>
    <s v="QH8"/>
    <s v="E54000026"/>
    <x v="29"/>
    <s v="07G"/>
    <s v="E38000185"/>
    <s v="NHS Mid and South Essex ICB - 07G"/>
    <x v="4"/>
    <n v="500"/>
  </r>
  <r>
    <s v="Nov"/>
    <s v="2023"/>
    <x v="12"/>
    <d v="2023-11-30T00:00:00"/>
    <s v="Y61"/>
    <s v="E40000013"/>
    <x v="4"/>
    <s v="QH8"/>
    <s v="E54000026"/>
    <x v="29"/>
    <s v="07G"/>
    <s v="E38000185"/>
    <s v="NHS Mid and South Essex ICB - 07G"/>
    <x v="5"/>
    <n v="305"/>
  </r>
  <r>
    <s v="Nov"/>
    <s v="2023"/>
    <x v="12"/>
    <d v="2023-11-30T00:00:00"/>
    <s v="Y61"/>
    <s v="E40000013"/>
    <x v="4"/>
    <s v="QH8"/>
    <s v="E54000026"/>
    <x v="29"/>
    <s v="99E"/>
    <s v="E38000007"/>
    <s v="NHS Mid and South Essex ICB - 99E"/>
    <x v="0"/>
    <s v="*"/>
  </r>
  <r>
    <s v="Nov"/>
    <s v="2023"/>
    <x v="12"/>
    <d v="2023-11-30T00:00:00"/>
    <s v="Y61"/>
    <s v="E40000013"/>
    <x v="4"/>
    <s v="QH8"/>
    <s v="E54000026"/>
    <x v="29"/>
    <s v="99E"/>
    <s v="E38000007"/>
    <s v="NHS Mid and South Essex ICB - 99E"/>
    <x v="1"/>
    <s v="*"/>
  </r>
  <r>
    <s v="Nov"/>
    <s v="2023"/>
    <x v="12"/>
    <d v="2023-11-30T00:00:00"/>
    <s v="Y61"/>
    <s v="E40000013"/>
    <x v="4"/>
    <s v="QH8"/>
    <s v="E54000026"/>
    <x v="29"/>
    <s v="99E"/>
    <s v="E38000007"/>
    <s v="NHS Mid and South Essex ICB - 99E"/>
    <x v="2"/>
    <n v="85"/>
  </r>
  <r>
    <s v="Nov"/>
    <s v="2023"/>
    <x v="12"/>
    <d v="2023-11-30T00:00:00"/>
    <s v="Y61"/>
    <s v="E40000013"/>
    <x v="4"/>
    <s v="QH8"/>
    <s v="E54000026"/>
    <x v="29"/>
    <s v="99E"/>
    <s v="E38000007"/>
    <s v="NHS Mid and South Essex ICB - 99E"/>
    <x v="3"/>
    <n v="650"/>
  </r>
  <r>
    <s v="Nov"/>
    <s v="2023"/>
    <x v="12"/>
    <d v="2023-11-30T00:00:00"/>
    <s v="Y61"/>
    <s v="E40000013"/>
    <x v="4"/>
    <s v="QH8"/>
    <s v="E54000026"/>
    <x v="29"/>
    <s v="99E"/>
    <s v="E38000007"/>
    <s v="NHS Mid and South Essex ICB - 99E"/>
    <x v="4"/>
    <n v="715"/>
  </r>
  <r>
    <s v="Nov"/>
    <s v="2023"/>
    <x v="12"/>
    <d v="2023-11-30T00:00:00"/>
    <s v="Y61"/>
    <s v="E40000013"/>
    <x v="4"/>
    <s v="QH8"/>
    <s v="E54000026"/>
    <x v="29"/>
    <s v="99E"/>
    <s v="E38000007"/>
    <s v="NHS Mid and South Essex ICB - 99E"/>
    <x v="5"/>
    <n v="610"/>
  </r>
  <r>
    <s v="Nov"/>
    <s v="2023"/>
    <x v="12"/>
    <d v="2023-11-30T00:00:00"/>
    <s v="Y61"/>
    <s v="E40000013"/>
    <x v="4"/>
    <s v="QH8"/>
    <s v="E54000026"/>
    <x v="29"/>
    <s v="99F"/>
    <s v="E38000030"/>
    <s v="NHS Mid and South Essex ICB - 99F"/>
    <x v="0"/>
    <s v="*"/>
  </r>
  <r>
    <s v="Nov"/>
    <s v="2023"/>
    <x v="12"/>
    <d v="2023-11-30T00:00:00"/>
    <s v="Y61"/>
    <s v="E40000013"/>
    <x v="4"/>
    <s v="QH8"/>
    <s v="E54000026"/>
    <x v="29"/>
    <s v="99F"/>
    <s v="E38000030"/>
    <s v="NHS Mid and South Essex ICB - 99F"/>
    <x v="1"/>
    <s v="*"/>
  </r>
  <r>
    <s v="Nov"/>
    <s v="2023"/>
    <x v="12"/>
    <d v="2023-11-30T00:00:00"/>
    <s v="Y61"/>
    <s v="E40000013"/>
    <x v="4"/>
    <s v="QH8"/>
    <s v="E54000026"/>
    <x v="29"/>
    <s v="99F"/>
    <s v="E38000030"/>
    <s v="NHS Mid and South Essex ICB - 99F"/>
    <x v="2"/>
    <n v="40"/>
  </r>
  <r>
    <s v="Nov"/>
    <s v="2023"/>
    <x v="12"/>
    <d v="2023-11-30T00:00:00"/>
    <s v="Y61"/>
    <s v="E40000013"/>
    <x v="4"/>
    <s v="QH8"/>
    <s v="E54000026"/>
    <x v="29"/>
    <s v="99F"/>
    <s v="E38000030"/>
    <s v="NHS Mid and South Essex ICB - 99F"/>
    <x v="3"/>
    <n v="165"/>
  </r>
  <r>
    <s v="Nov"/>
    <s v="2023"/>
    <x v="12"/>
    <d v="2023-11-30T00:00:00"/>
    <s v="Y61"/>
    <s v="E40000013"/>
    <x v="4"/>
    <s v="QH8"/>
    <s v="E54000026"/>
    <x v="29"/>
    <s v="99F"/>
    <s v="E38000030"/>
    <s v="NHS Mid and South Essex ICB - 99F"/>
    <x v="4"/>
    <n v="1385"/>
  </r>
  <r>
    <s v="Nov"/>
    <s v="2023"/>
    <x v="12"/>
    <d v="2023-11-30T00:00:00"/>
    <s v="Y61"/>
    <s v="E40000013"/>
    <x v="4"/>
    <s v="QH8"/>
    <s v="E54000026"/>
    <x v="29"/>
    <s v="99F"/>
    <s v="E38000030"/>
    <s v="NHS Mid and South Essex ICB - 99F"/>
    <x v="5"/>
    <n v="500"/>
  </r>
  <r>
    <s v="Nov"/>
    <s v="2023"/>
    <x v="12"/>
    <d v="2023-11-30T00:00:00"/>
    <s v="Y61"/>
    <s v="E40000013"/>
    <x v="4"/>
    <s v="QH8"/>
    <s v="E54000026"/>
    <x v="29"/>
    <s v="99G"/>
    <s v="E38000168"/>
    <s v="NHS Mid and South Essex ICB - 99G"/>
    <x v="0"/>
    <s v="*"/>
  </r>
  <r>
    <s v="Nov"/>
    <s v="2023"/>
    <x v="12"/>
    <d v="2023-11-30T00:00:00"/>
    <s v="Y61"/>
    <s v="E40000013"/>
    <x v="4"/>
    <s v="QH8"/>
    <s v="E54000026"/>
    <x v="29"/>
    <s v="99G"/>
    <s v="E38000168"/>
    <s v="NHS Mid and South Essex ICB - 99G"/>
    <x v="1"/>
    <s v="*"/>
  </r>
  <r>
    <s v="Nov"/>
    <s v="2023"/>
    <x v="12"/>
    <d v="2023-11-30T00:00:00"/>
    <s v="Y61"/>
    <s v="E40000013"/>
    <x v="4"/>
    <s v="QH8"/>
    <s v="E54000026"/>
    <x v="29"/>
    <s v="99G"/>
    <s v="E38000168"/>
    <s v="NHS Mid and South Essex ICB - 99G"/>
    <x v="2"/>
    <n v="120"/>
  </r>
  <r>
    <s v="Nov"/>
    <s v="2023"/>
    <x v="12"/>
    <d v="2023-11-30T00:00:00"/>
    <s v="Y61"/>
    <s v="E40000013"/>
    <x v="4"/>
    <s v="QH8"/>
    <s v="E54000026"/>
    <x v="29"/>
    <s v="99G"/>
    <s v="E38000168"/>
    <s v="NHS Mid and South Essex ICB - 99G"/>
    <x v="3"/>
    <n v="190"/>
  </r>
  <r>
    <s v="Nov"/>
    <s v="2023"/>
    <x v="12"/>
    <d v="2023-11-30T00:00:00"/>
    <s v="Y61"/>
    <s v="E40000013"/>
    <x v="4"/>
    <s v="QH8"/>
    <s v="E54000026"/>
    <x v="29"/>
    <s v="99G"/>
    <s v="E38000168"/>
    <s v="NHS Mid and South Essex ICB - 99G"/>
    <x v="4"/>
    <n v="1110"/>
  </r>
  <r>
    <s v="Nov"/>
    <s v="2023"/>
    <x v="12"/>
    <d v="2023-11-30T00:00:00"/>
    <s v="Y61"/>
    <s v="E40000013"/>
    <x v="4"/>
    <s v="QH8"/>
    <s v="E54000026"/>
    <x v="29"/>
    <s v="99G"/>
    <s v="E38000168"/>
    <s v="NHS Mid and South Essex ICB - 99G"/>
    <x v="5"/>
    <n v="650"/>
  </r>
  <r>
    <s v="Nov"/>
    <s v="2023"/>
    <x v="12"/>
    <d v="2023-11-30T00:00:00"/>
    <s v="Y61"/>
    <s v="E40000013"/>
    <x v="4"/>
    <s v="QHG"/>
    <s v="E54000024"/>
    <x v="30"/>
    <s v="M1J4Y"/>
    <s v="E38000249"/>
    <s v="NHS Bedfordshire, Luton and Milton Keynes ICB - M1J4Y"/>
    <x v="0"/>
    <s v="*"/>
  </r>
  <r>
    <s v="Nov"/>
    <s v="2023"/>
    <x v="12"/>
    <d v="2023-11-30T00:00:00"/>
    <s v="Y61"/>
    <s v="E40000013"/>
    <x v="4"/>
    <s v="QHG"/>
    <s v="E54000024"/>
    <x v="30"/>
    <s v="M1J4Y"/>
    <s v="E38000249"/>
    <s v="NHS Bedfordshire, Luton and Milton Keynes ICB - M1J4Y"/>
    <x v="1"/>
    <s v="*"/>
  </r>
  <r>
    <s v="Nov"/>
    <s v="2023"/>
    <x v="12"/>
    <d v="2023-11-30T00:00:00"/>
    <s v="Y61"/>
    <s v="E40000013"/>
    <x v="4"/>
    <s v="QHG"/>
    <s v="E54000024"/>
    <x v="30"/>
    <s v="M1J4Y"/>
    <s v="E38000249"/>
    <s v="NHS Bedfordshire, Luton and Milton Keynes ICB - M1J4Y"/>
    <x v="2"/>
    <n v="325"/>
  </r>
  <r>
    <s v="Nov"/>
    <s v="2023"/>
    <x v="12"/>
    <d v="2023-11-30T00:00:00"/>
    <s v="Y61"/>
    <s v="E40000013"/>
    <x v="4"/>
    <s v="QHG"/>
    <s v="E54000024"/>
    <x v="30"/>
    <s v="M1J4Y"/>
    <s v="E38000249"/>
    <s v="NHS Bedfordshire, Luton and Milton Keynes ICB - M1J4Y"/>
    <x v="3"/>
    <n v="2010"/>
  </r>
  <r>
    <s v="Nov"/>
    <s v="2023"/>
    <x v="12"/>
    <d v="2023-11-30T00:00:00"/>
    <s v="Y61"/>
    <s v="E40000013"/>
    <x v="4"/>
    <s v="QHG"/>
    <s v="E54000024"/>
    <x v="30"/>
    <s v="M1J4Y"/>
    <s v="E38000249"/>
    <s v="NHS Bedfordshire, Luton and Milton Keynes ICB - M1J4Y"/>
    <x v="4"/>
    <n v="2705"/>
  </r>
  <r>
    <s v="Nov"/>
    <s v="2023"/>
    <x v="12"/>
    <d v="2023-11-30T00:00:00"/>
    <s v="Y61"/>
    <s v="E40000013"/>
    <x v="4"/>
    <s v="QHG"/>
    <s v="E54000024"/>
    <x v="30"/>
    <s v="M1J4Y"/>
    <s v="E38000249"/>
    <s v="NHS Bedfordshire, Luton and Milton Keynes ICB - M1J4Y"/>
    <x v="5"/>
    <n v="2380"/>
  </r>
  <r>
    <s v="Nov"/>
    <s v="2023"/>
    <x v="12"/>
    <d v="2023-11-30T00:00:00"/>
    <s v="Y61"/>
    <s v="E40000013"/>
    <x v="4"/>
    <s v="QJG"/>
    <s v="E54000023"/>
    <x v="31"/>
    <s v="06L"/>
    <s v="E38000086"/>
    <s v="NHS Suffolk and North East Essex ICB - 06L"/>
    <x v="0"/>
    <s v="*"/>
  </r>
  <r>
    <s v="Nov"/>
    <s v="2023"/>
    <x v="12"/>
    <d v="2023-11-30T00:00:00"/>
    <s v="Y61"/>
    <s v="E40000013"/>
    <x v="4"/>
    <s v="QJG"/>
    <s v="E54000023"/>
    <x v="31"/>
    <s v="06L"/>
    <s v="E38000086"/>
    <s v="NHS Suffolk and North East Essex ICB - 06L"/>
    <x v="1"/>
    <s v="*"/>
  </r>
  <r>
    <s v="Nov"/>
    <s v="2023"/>
    <x v="12"/>
    <d v="2023-11-30T00:00:00"/>
    <s v="Y61"/>
    <s v="E40000013"/>
    <x v="4"/>
    <s v="QJG"/>
    <s v="E54000023"/>
    <x v="31"/>
    <s v="06L"/>
    <s v="E38000086"/>
    <s v="NHS Suffolk and North East Essex ICB - 06L"/>
    <x v="2"/>
    <n v="240"/>
  </r>
  <r>
    <s v="Nov"/>
    <s v="2023"/>
    <x v="12"/>
    <d v="2023-11-30T00:00:00"/>
    <s v="Y61"/>
    <s v="E40000013"/>
    <x v="4"/>
    <s v="QJG"/>
    <s v="E54000023"/>
    <x v="31"/>
    <s v="06L"/>
    <s v="E38000086"/>
    <s v="NHS Suffolk and North East Essex ICB - 06L"/>
    <x v="3"/>
    <n v="1410"/>
  </r>
  <r>
    <s v="Nov"/>
    <s v="2023"/>
    <x v="12"/>
    <d v="2023-11-30T00:00:00"/>
    <s v="Y61"/>
    <s v="E40000013"/>
    <x v="4"/>
    <s v="QJG"/>
    <s v="E54000023"/>
    <x v="31"/>
    <s v="06L"/>
    <s v="E38000086"/>
    <s v="NHS Suffolk and North East Essex ICB - 06L"/>
    <x v="4"/>
    <n v="760"/>
  </r>
  <r>
    <s v="Nov"/>
    <s v="2023"/>
    <x v="12"/>
    <d v="2023-11-30T00:00:00"/>
    <s v="Y61"/>
    <s v="E40000013"/>
    <x v="4"/>
    <s v="QJG"/>
    <s v="E54000023"/>
    <x v="31"/>
    <s v="06L"/>
    <s v="E38000086"/>
    <s v="NHS Suffolk and North East Essex ICB - 06L"/>
    <x v="5"/>
    <n v="1360"/>
  </r>
  <r>
    <s v="Nov"/>
    <s v="2023"/>
    <x v="12"/>
    <d v="2023-11-30T00:00:00"/>
    <s v="Y61"/>
    <s v="E40000013"/>
    <x v="4"/>
    <s v="QJG"/>
    <s v="E54000023"/>
    <x v="31"/>
    <s v="06T"/>
    <s v="E38000117"/>
    <s v="NHS Suffolk and North East Essex ICB - 06T"/>
    <x v="0"/>
    <s v="*"/>
  </r>
  <r>
    <s v="Nov"/>
    <s v="2023"/>
    <x v="12"/>
    <d v="2023-11-30T00:00:00"/>
    <s v="Y61"/>
    <s v="E40000013"/>
    <x v="4"/>
    <s v="QJG"/>
    <s v="E54000023"/>
    <x v="31"/>
    <s v="06T"/>
    <s v="E38000117"/>
    <s v="NHS Suffolk and North East Essex ICB - 06T"/>
    <x v="1"/>
    <s v="*"/>
  </r>
  <r>
    <s v="Nov"/>
    <s v="2023"/>
    <x v="12"/>
    <d v="2023-11-30T00:00:00"/>
    <s v="Y61"/>
    <s v="E40000013"/>
    <x v="4"/>
    <s v="QJG"/>
    <s v="E54000023"/>
    <x v="31"/>
    <s v="06T"/>
    <s v="E38000117"/>
    <s v="NHS Suffolk and North East Essex ICB - 06T"/>
    <x v="2"/>
    <n v="230"/>
  </r>
  <r>
    <s v="Nov"/>
    <s v="2023"/>
    <x v="12"/>
    <d v="2023-11-30T00:00:00"/>
    <s v="Y61"/>
    <s v="E40000013"/>
    <x v="4"/>
    <s v="QJG"/>
    <s v="E54000023"/>
    <x v="31"/>
    <s v="06T"/>
    <s v="E38000117"/>
    <s v="NHS Suffolk and North East Essex ICB - 06T"/>
    <x v="3"/>
    <n v="2125"/>
  </r>
  <r>
    <s v="Nov"/>
    <s v="2023"/>
    <x v="12"/>
    <d v="2023-11-30T00:00:00"/>
    <s v="Y61"/>
    <s v="E40000013"/>
    <x v="4"/>
    <s v="QJG"/>
    <s v="E54000023"/>
    <x v="31"/>
    <s v="06T"/>
    <s v="E38000117"/>
    <s v="NHS Suffolk and North East Essex ICB - 06T"/>
    <x v="4"/>
    <n v="280"/>
  </r>
  <r>
    <s v="Nov"/>
    <s v="2023"/>
    <x v="12"/>
    <d v="2023-11-30T00:00:00"/>
    <s v="Y61"/>
    <s v="E40000013"/>
    <x v="4"/>
    <s v="QJG"/>
    <s v="E54000023"/>
    <x v="31"/>
    <s v="06T"/>
    <s v="E38000117"/>
    <s v="NHS Suffolk and North East Essex ICB - 06T"/>
    <x v="5"/>
    <n v="1210"/>
  </r>
  <r>
    <s v="Nov"/>
    <s v="2023"/>
    <x v="12"/>
    <d v="2023-11-30T00:00:00"/>
    <s v="Y61"/>
    <s v="E40000013"/>
    <x v="4"/>
    <s v="QJG"/>
    <s v="E54000023"/>
    <x v="31"/>
    <s v="07K"/>
    <s v="E38000204"/>
    <s v="NHS Suffolk and North East Essex ICB - 07K"/>
    <x v="0"/>
    <s v="*"/>
  </r>
  <r>
    <s v="Nov"/>
    <s v="2023"/>
    <x v="12"/>
    <d v="2023-11-30T00:00:00"/>
    <s v="Y61"/>
    <s v="E40000013"/>
    <x v="4"/>
    <s v="QJG"/>
    <s v="E54000023"/>
    <x v="31"/>
    <s v="07K"/>
    <s v="E38000204"/>
    <s v="NHS Suffolk and North East Essex ICB - 07K"/>
    <x v="1"/>
    <s v="*"/>
  </r>
  <r>
    <s v="Nov"/>
    <s v="2023"/>
    <x v="12"/>
    <d v="2023-11-30T00:00:00"/>
    <s v="Y61"/>
    <s v="E40000013"/>
    <x v="4"/>
    <s v="QJG"/>
    <s v="E54000023"/>
    <x v="31"/>
    <s v="07K"/>
    <s v="E38000204"/>
    <s v="NHS Suffolk and North East Essex ICB - 07K"/>
    <x v="2"/>
    <n v="90"/>
  </r>
  <r>
    <s v="Nov"/>
    <s v="2023"/>
    <x v="12"/>
    <d v="2023-11-30T00:00:00"/>
    <s v="Y61"/>
    <s v="E40000013"/>
    <x v="4"/>
    <s v="QJG"/>
    <s v="E54000023"/>
    <x v="31"/>
    <s v="07K"/>
    <s v="E38000204"/>
    <s v="NHS Suffolk and North East Essex ICB - 07K"/>
    <x v="3"/>
    <n v="1225"/>
  </r>
  <r>
    <s v="Nov"/>
    <s v="2023"/>
    <x v="12"/>
    <d v="2023-11-30T00:00:00"/>
    <s v="Y61"/>
    <s v="E40000013"/>
    <x v="4"/>
    <s v="QJG"/>
    <s v="E54000023"/>
    <x v="31"/>
    <s v="07K"/>
    <s v="E38000204"/>
    <s v="NHS Suffolk and North East Essex ICB - 07K"/>
    <x v="4"/>
    <n v="340"/>
  </r>
  <r>
    <s v="Nov"/>
    <s v="2023"/>
    <x v="12"/>
    <d v="2023-11-30T00:00:00"/>
    <s v="Y61"/>
    <s v="E40000013"/>
    <x v="4"/>
    <s v="QJG"/>
    <s v="E54000023"/>
    <x v="31"/>
    <s v="07K"/>
    <s v="E38000204"/>
    <s v="NHS Suffolk and North East Essex ICB - 07K"/>
    <x v="5"/>
    <n v="740"/>
  </r>
  <r>
    <s v="Nov"/>
    <s v="2023"/>
    <x v="12"/>
    <d v="2023-11-30T00:00:00"/>
    <s v="Y61"/>
    <s v="E40000013"/>
    <x v="4"/>
    <s v="QM7"/>
    <s v="E54000025"/>
    <x v="32"/>
    <s v="06K"/>
    <s v="E38000049"/>
    <s v="NHS Hertfordshire and West Essex ICB - 06K"/>
    <x v="0"/>
    <s v="*"/>
  </r>
  <r>
    <s v="Nov"/>
    <s v="2023"/>
    <x v="12"/>
    <d v="2023-11-30T00:00:00"/>
    <s v="Y61"/>
    <s v="E40000013"/>
    <x v="4"/>
    <s v="QM7"/>
    <s v="E54000025"/>
    <x v="32"/>
    <s v="06K"/>
    <s v="E38000049"/>
    <s v="NHS Hertfordshire and West Essex ICB - 06K"/>
    <x v="1"/>
    <s v="*"/>
  </r>
  <r>
    <s v="Nov"/>
    <s v="2023"/>
    <x v="12"/>
    <d v="2023-11-30T00:00:00"/>
    <s v="Y61"/>
    <s v="E40000013"/>
    <x v="4"/>
    <s v="QM7"/>
    <s v="E54000025"/>
    <x v="32"/>
    <s v="06K"/>
    <s v="E38000049"/>
    <s v="NHS Hertfordshire and West Essex ICB - 06K"/>
    <x v="2"/>
    <n v="315"/>
  </r>
  <r>
    <s v="Nov"/>
    <s v="2023"/>
    <x v="12"/>
    <d v="2023-11-30T00:00:00"/>
    <s v="Y61"/>
    <s v="E40000013"/>
    <x v="4"/>
    <s v="QM7"/>
    <s v="E54000025"/>
    <x v="32"/>
    <s v="06K"/>
    <s v="E38000049"/>
    <s v="NHS Hertfordshire and West Essex ICB - 06K"/>
    <x v="3"/>
    <n v="1385"/>
  </r>
  <r>
    <s v="Nov"/>
    <s v="2023"/>
    <x v="12"/>
    <d v="2023-11-30T00:00:00"/>
    <s v="Y61"/>
    <s v="E40000013"/>
    <x v="4"/>
    <s v="QM7"/>
    <s v="E54000025"/>
    <x v="32"/>
    <s v="06K"/>
    <s v="E38000049"/>
    <s v="NHS Hertfordshire and West Essex ICB - 06K"/>
    <x v="4"/>
    <n v="1760"/>
  </r>
  <r>
    <s v="Nov"/>
    <s v="2023"/>
    <x v="12"/>
    <d v="2023-11-30T00:00:00"/>
    <s v="Y61"/>
    <s v="E40000013"/>
    <x v="4"/>
    <s v="QM7"/>
    <s v="E54000025"/>
    <x v="32"/>
    <s v="06K"/>
    <s v="E38000049"/>
    <s v="NHS Hertfordshire and West Essex ICB - 06K"/>
    <x v="5"/>
    <n v="1360"/>
  </r>
  <r>
    <s v="Nov"/>
    <s v="2023"/>
    <x v="12"/>
    <d v="2023-11-30T00:00:00"/>
    <s v="Y61"/>
    <s v="E40000013"/>
    <x v="4"/>
    <s v="QM7"/>
    <s v="E54000025"/>
    <x v="32"/>
    <s v="06N"/>
    <s v="E38000079"/>
    <s v="NHS Hertfordshire and West Essex ICB - 06N"/>
    <x v="0"/>
    <s v="*"/>
  </r>
  <r>
    <s v="Nov"/>
    <s v="2023"/>
    <x v="12"/>
    <d v="2023-11-30T00:00:00"/>
    <s v="Y61"/>
    <s v="E40000013"/>
    <x v="4"/>
    <s v="QM7"/>
    <s v="E54000025"/>
    <x v="32"/>
    <s v="06N"/>
    <s v="E38000079"/>
    <s v="NHS Hertfordshire and West Essex ICB - 06N"/>
    <x v="1"/>
    <s v="*"/>
  </r>
  <r>
    <s v="Nov"/>
    <s v="2023"/>
    <x v="12"/>
    <d v="2023-11-30T00:00:00"/>
    <s v="Y61"/>
    <s v="E40000013"/>
    <x v="4"/>
    <s v="QM7"/>
    <s v="E54000025"/>
    <x v="32"/>
    <s v="06N"/>
    <s v="E38000079"/>
    <s v="NHS Hertfordshire and West Essex ICB - 06N"/>
    <x v="2"/>
    <n v="395"/>
  </r>
  <r>
    <s v="Nov"/>
    <s v="2023"/>
    <x v="12"/>
    <d v="2023-11-30T00:00:00"/>
    <s v="Y61"/>
    <s v="E40000013"/>
    <x v="4"/>
    <s v="QM7"/>
    <s v="E54000025"/>
    <x v="32"/>
    <s v="06N"/>
    <s v="E38000079"/>
    <s v="NHS Hertfordshire and West Essex ICB - 06N"/>
    <x v="3"/>
    <n v="2540"/>
  </r>
  <r>
    <s v="Nov"/>
    <s v="2023"/>
    <x v="12"/>
    <d v="2023-11-30T00:00:00"/>
    <s v="Y61"/>
    <s v="E40000013"/>
    <x v="4"/>
    <s v="QM7"/>
    <s v="E54000025"/>
    <x v="32"/>
    <s v="06N"/>
    <s v="E38000079"/>
    <s v="NHS Hertfordshire and West Essex ICB - 06N"/>
    <x v="4"/>
    <n v="465"/>
  </r>
  <r>
    <s v="Nov"/>
    <s v="2023"/>
    <x v="12"/>
    <d v="2023-11-30T00:00:00"/>
    <s v="Y61"/>
    <s v="E40000013"/>
    <x v="4"/>
    <s v="QM7"/>
    <s v="E54000025"/>
    <x v="32"/>
    <s v="06N"/>
    <s v="E38000079"/>
    <s v="NHS Hertfordshire and West Essex ICB - 06N"/>
    <x v="5"/>
    <n v="1335"/>
  </r>
  <r>
    <s v="Nov"/>
    <s v="2023"/>
    <x v="12"/>
    <d v="2023-11-30T00:00:00"/>
    <s v="Y61"/>
    <s v="E40000013"/>
    <x v="4"/>
    <s v="QM7"/>
    <s v="E54000025"/>
    <x v="32"/>
    <s v="07H"/>
    <s v="E38000197"/>
    <s v="NHS Hertfordshire and West Essex ICB - 07H"/>
    <x v="0"/>
    <s v="*"/>
  </r>
  <r>
    <s v="Nov"/>
    <s v="2023"/>
    <x v="12"/>
    <d v="2023-11-30T00:00:00"/>
    <s v="Y61"/>
    <s v="E40000013"/>
    <x v="4"/>
    <s v="QM7"/>
    <s v="E54000025"/>
    <x v="32"/>
    <s v="07H"/>
    <s v="E38000197"/>
    <s v="NHS Hertfordshire and West Essex ICB - 07H"/>
    <x v="1"/>
    <s v="*"/>
  </r>
  <r>
    <s v="Nov"/>
    <s v="2023"/>
    <x v="12"/>
    <d v="2023-11-30T00:00:00"/>
    <s v="Y61"/>
    <s v="E40000013"/>
    <x v="4"/>
    <s v="QM7"/>
    <s v="E54000025"/>
    <x v="32"/>
    <s v="07H"/>
    <s v="E38000197"/>
    <s v="NHS Hertfordshire and West Essex ICB - 07H"/>
    <x v="2"/>
    <n v="170"/>
  </r>
  <r>
    <s v="Nov"/>
    <s v="2023"/>
    <x v="12"/>
    <d v="2023-11-30T00:00:00"/>
    <s v="Y61"/>
    <s v="E40000013"/>
    <x v="4"/>
    <s v="QM7"/>
    <s v="E54000025"/>
    <x v="32"/>
    <s v="07H"/>
    <s v="E38000197"/>
    <s v="NHS Hertfordshire and West Essex ICB - 07H"/>
    <x v="3"/>
    <n v="800"/>
  </r>
  <r>
    <s v="Nov"/>
    <s v="2023"/>
    <x v="12"/>
    <d v="2023-11-30T00:00:00"/>
    <s v="Y61"/>
    <s v="E40000013"/>
    <x v="4"/>
    <s v="QM7"/>
    <s v="E54000025"/>
    <x v="32"/>
    <s v="07H"/>
    <s v="E38000197"/>
    <s v="NHS Hertfordshire and West Essex ICB - 07H"/>
    <x v="4"/>
    <n v="1055"/>
  </r>
  <r>
    <s v="Nov"/>
    <s v="2023"/>
    <x v="12"/>
    <d v="2023-11-30T00:00:00"/>
    <s v="Y61"/>
    <s v="E40000013"/>
    <x v="4"/>
    <s v="QM7"/>
    <s v="E54000025"/>
    <x v="32"/>
    <s v="07H"/>
    <s v="E38000197"/>
    <s v="NHS Hertfordshire and West Essex ICB - 07H"/>
    <x v="5"/>
    <n v="980"/>
  </r>
  <r>
    <s v="Nov"/>
    <s v="2023"/>
    <x v="12"/>
    <d v="2023-11-30T00:00:00"/>
    <s v="Y61"/>
    <s v="E40000013"/>
    <x v="4"/>
    <s v="QMM"/>
    <s v="E54000022"/>
    <x v="33"/>
    <s v="26A"/>
    <s v="E38000239"/>
    <s v="NHS Norfolk and Waveney ICB - 26A"/>
    <x v="0"/>
    <s v="*"/>
  </r>
  <r>
    <s v="Nov"/>
    <s v="2023"/>
    <x v="12"/>
    <d v="2023-11-30T00:00:00"/>
    <s v="Y61"/>
    <s v="E40000013"/>
    <x v="4"/>
    <s v="QMM"/>
    <s v="E54000022"/>
    <x v="33"/>
    <s v="26A"/>
    <s v="E38000239"/>
    <s v="NHS Norfolk and Waveney ICB - 26A"/>
    <x v="1"/>
    <s v="*"/>
  </r>
  <r>
    <s v="Nov"/>
    <s v="2023"/>
    <x v="12"/>
    <d v="2023-11-30T00:00:00"/>
    <s v="Y61"/>
    <s v="E40000013"/>
    <x v="4"/>
    <s v="QMM"/>
    <s v="E54000022"/>
    <x v="33"/>
    <s v="26A"/>
    <s v="E38000239"/>
    <s v="NHS Norfolk and Waveney ICB - 26A"/>
    <x v="2"/>
    <n v="235"/>
  </r>
  <r>
    <s v="Nov"/>
    <s v="2023"/>
    <x v="12"/>
    <d v="2023-11-30T00:00:00"/>
    <s v="Y61"/>
    <s v="E40000013"/>
    <x v="4"/>
    <s v="QMM"/>
    <s v="E54000022"/>
    <x v="33"/>
    <s v="26A"/>
    <s v="E38000239"/>
    <s v="NHS Norfolk and Waveney ICB - 26A"/>
    <x v="3"/>
    <n v="4960"/>
  </r>
  <r>
    <s v="Nov"/>
    <s v="2023"/>
    <x v="12"/>
    <d v="2023-11-30T00:00:00"/>
    <s v="Y61"/>
    <s v="E40000013"/>
    <x v="4"/>
    <s v="QMM"/>
    <s v="E54000022"/>
    <x v="33"/>
    <s v="26A"/>
    <s v="E38000239"/>
    <s v="NHS Norfolk and Waveney ICB - 26A"/>
    <x v="4"/>
    <n v="1900"/>
  </r>
  <r>
    <s v="Nov"/>
    <s v="2023"/>
    <x v="12"/>
    <d v="2023-11-30T00:00:00"/>
    <s v="Y61"/>
    <s v="E40000013"/>
    <x v="4"/>
    <s v="QMM"/>
    <s v="E54000022"/>
    <x v="33"/>
    <s v="26A"/>
    <s v="E38000239"/>
    <s v="NHS Norfolk and Waveney ICB - 26A"/>
    <x v="5"/>
    <n v="4210"/>
  </r>
  <r>
    <s v="Nov"/>
    <s v="2023"/>
    <x v="12"/>
    <d v="2023-11-30T00:00:00"/>
    <s v="Y61"/>
    <s v="E40000013"/>
    <x v="4"/>
    <s v="QUE"/>
    <s v="E54000056"/>
    <x v="34"/>
    <s v="06H"/>
    <s v="E38000260"/>
    <s v="NHS Cambridgeshire and Peterborough ICB - 06H"/>
    <x v="0"/>
    <s v="*"/>
  </r>
  <r>
    <s v="Nov"/>
    <s v="2023"/>
    <x v="12"/>
    <d v="2023-11-30T00:00:00"/>
    <s v="Y61"/>
    <s v="E40000013"/>
    <x v="4"/>
    <s v="QUE"/>
    <s v="E54000056"/>
    <x v="34"/>
    <s v="06H"/>
    <s v="E38000260"/>
    <s v="NHS Cambridgeshire and Peterborough ICB - 06H"/>
    <x v="1"/>
    <s v="*"/>
  </r>
  <r>
    <s v="Nov"/>
    <s v="2023"/>
    <x v="12"/>
    <d v="2023-11-30T00:00:00"/>
    <s v="Y61"/>
    <s v="E40000013"/>
    <x v="4"/>
    <s v="QUE"/>
    <s v="E54000056"/>
    <x v="34"/>
    <s v="06H"/>
    <s v="E38000260"/>
    <s v="NHS Cambridgeshire and Peterborough ICB - 06H"/>
    <x v="2"/>
    <n v="465"/>
  </r>
  <r>
    <s v="Nov"/>
    <s v="2023"/>
    <x v="12"/>
    <d v="2023-11-30T00:00:00"/>
    <s v="Y61"/>
    <s v="E40000013"/>
    <x v="4"/>
    <s v="QUE"/>
    <s v="E54000056"/>
    <x v="34"/>
    <s v="06H"/>
    <s v="E38000260"/>
    <s v="NHS Cambridgeshire and Peterborough ICB - 06H"/>
    <x v="3"/>
    <n v="2185"/>
  </r>
  <r>
    <s v="Nov"/>
    <s v="2023"/>
    <x v="12"/>
    <d v="2023-11-30T00:00:00"/>
    <s v="Y61"/>
    <s v="E40000013"/>
    <x v="4"/>
    <s v="QUE"/>
    <s v="E54000056"/>
    <x v="34"/>
    <s v="06H"/>
    <s v="E38000260"/>
    <s v="NHS Cambridgeshire and Peterborough ICB - 06H"/>
    <x v="4"/>
    <n v="1815"/>
  </r>
  <r>
    <s v="Nov"/>
    <s v="2023"/>
    <x v="12"/>
    <d v="2023-11-30T00:00:00"/>
    <s v="Y61"/>
    <s v="E40000013"/>
    <x v="4"/>
    <s v="QUE"/>
    <s v="E54000056"/>
    <x v="34"/>
    <s v="06H"/>
    <s v="E38000260"/>
    <s v="NHS Cambridgeshire and Peterborough ICB - 06H"/>
    <x v="5"/>
    <n v="2270"/>
  </r>
  <r>
    <s v="Nov"/>
    <s v="2023"/>
    <x v="12"/>
    <d v="2023-11-30T00:00:00"/>
    <s v="Y62"/>
    <s v="E40000014"/>
    <x v="5"/>
    <s v="QE1"/>
    <s v="E54000048"/>
    <x v="35"/>
    <s v="00Q"/>
    <s v="E38000014"/>
    <s v="NHS Lancashire and South Cumbria ICB - 00Q"/>
    <x v="0"/>
    <s v="*"/>
  </r>
  <r>
    <s v="Nov"/>
    <s v="2023"/>
    <x v="12"/>
    <d v="2023-11-30T00:00:00"/>
    <s v="Y62"/>
    <s v="E40000014"/>
    <x v="5"/>
    <s v="QE1"/>
    <s v="E54000048"/>
    <x v="35"/>
    <s v="00Q"/>
    <s v="E38000014"/>
    <s v="NHS Lancashire and South Cumbria ICB - 00Q"/>
    <x v="1"/>
    <s v="*"/>
  </r>
  <r>
    <s v="Nov"/>
    <s v="2023"/>
    <x v="12"/>
    <d v="2023-11-30T00:00:00"/>
    <s v="Y62"/>
    <s v="E40000014"/>
    <x v="5"/>
    <s v="QE1"/>
    <s v="E54000048"/>
    <x v="35"/>
    <s v="00Q"/>
    <s v="E38000014"/>
    <s v="NHS Lancashire and South Cumbria ICB - 00Q"/>
    <x v="2"/>
    <n v="105"/>
  </r>
  <r>
    <s v="Nov"/>
    <s v="2023"/>
    <x v="12"/>
    <d v="2023-11-30T00:00:00"/>
    <s v="Y62"/>
    <s v="E40000014"/>
    <x v="5"/>
    <s v="QE1"/>
    <s v="E54000048"/>
    <x v="35"/>
    <s v="00Q"/>
    <s v="E38000014"/>
    <s v="NHS Lancashire and South Cumbria ICB - 00Q"/>
    <x v="3"/>
    <n v="560"/>
  </r>
  <r>
    <s v="Nov"/>
    <s v="2023"/>
    <x v="12"/>
    <d v="2023-11-30T00:00:00"/>
    <s v="Y62"/>
    <s v="E40000014"/>
    <x v="5"/>
    <s v="QE1"/>
    <s v="E54000048"/>
    <x v="35"/>
    <s v="00Q"/>
    <s v="E38000014"/>
    <s v="NHS Lancashire and South Cumbria ICB - 00Q"/>
    <x v="4"/>
    <n v="240"/>
  </r>
  <r>
    <s v="Nov"/>
    <s v="2023"/>
    <x v="12"/>
    <d v="2023-11-30T00:00:00"/>
    <s v="Y62"/>
    <s v="E40000014"/>
    <x v="5"/>
    <s v="QE1"/>
    <s v="E54000048"/>
    <x v="35"/>
    <s v="00Q"/>
    <s v="E38000014"/>
    <s v="NHS Lancashire and South Cumbria ICB - 00Q"/>
    <x v="5"/>
    <n v="220"/>
  </r>
  <r>
    <s v="Nov"/>
    <s v="2023"/>
    <x v="12"/>
    <d v="2023-11-30T00:00:00"/>
    <s v="Y62"/>
    <s v="E40000014"/>
    <x v="5"/>
    <s v="QE1"/>
    <s v="E54000048"/>
    <x v="35"/>
    <s v="00R"/>
    <s v="E38000015"/>
    <s v="NHS Lancashire and South Cumbria ICB - 00R"/>
    <x v="0"/>
    <s v="*"/>
  </r>
  <r>
    <s v="Nov"/>
    <s v="2023"/>
    <x v="12"/>
    <d v="2023-11-30T00:00:00"/>
    <s v="Y62"/>
    <s v="E40000014"/>
    <x v="5"/>
    <s v="QE1"/>
    <s v="E54000048"/>
    <x v="35"/>
    <s v="00R"/>
    <s v="E38000015"/>
    <s v="NHS Lancashire and South Cumbria ICB - 00R"/>
    <x v="1"/>
    <s v="*"/>
  </r>
  <r>
    <s v="Nov"/>
    <s v="2023"/>
    <x v="12"/>
    <d v="2023-11-30T00:00:00"/>
    <s v="Y62"/>
    <s v="E40000014"/>
    <x v="5"/>
    <s v="QE1"/>
    <s v="E54000048"/>
    <x v="35"/>
    <s v="00R"/>
    <s v="E38000015"/>
    <s v="NHS Lancashire and South Cumbria ICB - 00R"/>
    <x v="2"/>
    <n v="190"/>
  </r>
  <r>
    <s v="Nov"/>
    <s v="2023"/>
    <x v="12"/>
    <d v="2023-11-30T00:00:00"/>
    <s v="Y62"/>
    <s v="E40000014"/>
    <x v="5"/>
    <s v="QE1"/>
    <s v="E54000048"/>
    <x v="35"/>
    <s v="00R"/>
    <s v="E38000015"/>
    <s v="NHS Lancashire and South Cumbria ICB - 00R"/>
    <x v="3"/>
    <n v="720"/>
  </r>
  <r>
    <s v="Nov"/>
    <s v="2023"/>
    <x v="12"/>
    <d v="2023-11-30T00:00:00"/>
    <s v="Y62"/>
    <s v="E40000014"/>
    <x v="5"/>
    <s v="QE1"/>
    <s v="E54000048"/>
    <x v="35"/>
    <s v="00R"/>
    <s v="E38000015"/>
    <s v="NHS Lancashire and South Cumbria ICB - 00R"/>
    <x v="4"/>
    <n v="220"/>
  </r>
  <r>
    <s v="Nov"/>
    <s v="2023"/>
    <x v="12"/>
    <d v="2023-11-30T00:00:00"/>
    <s v="Y62"/>
    <s v="E40000014"/>
    <x v="5"/>
    <s v="QE1"/>
    <s v="E54000048"/>
    <x v="35"/>
    <s v="00R"/>
    <s v="E38000015"/>
    <s v="NHS Lancashire and South Cumbria ICB - 00R"/>
    <x v="5"/>
    <n v="440"/>
  </r>
  <r>
    <s v="Nov"/>
    <s v="2023"/>
    <x v="12"/>
    <d v="2023-11-30T00:00:00"/>
    <s v="Y62"/>
    <s v="E40000014"/>
    <x v="5"/>
    <s v="QE1"/>
    <s v="E54000048"/>
    <x v="35"/>
    <s v="00X"/>
    <s v="E38000034"/>
    <s v="NHS Lancashire and South Cumbria ICB - 00X"/>
    <x v="0"/>
    <s v="*"/>
  </r>
  <r>
    <s v="Nov"/>
    <s v="2023"/>
    <x v="12"/>
    <d v="2023-11-30T00:00:00"/>
    <s v="Y62"/>
    <s v="E40000014"/>
    <x v="5"/>
    <s v="QE1"/>
    <s v="E54000048"/>
    <x v="35"/>
    <s v="00X"/>
    <s v="E38000034"/>
    <s v="NHS Lancashire and South Cumbria ICB - 00X"/>
    <x v="1"/>
    <s v="*"/>
  </r>
  <r>
    <s v="Nov"/>
    <s v="2023"/>
    <x v="12"/>
    <d v="2023-11-30T00:00:00"/>
    <s v="Y62"/>
    <s v="E40000014"/>
    <x v="5"/>
    <s v="QE1"/>
    <s v="E54000048"/>
    <x v="35"/>
    <s v="00X"/>
    <s v="E38000034"/>
    <s v="NHS Lancashire and South Cumbria ICB - 00X"/>
    <x v="2"/>
    <n v="35"/>
  </r>
  <r>
    <s v="Nov"/>
    <s v="2023"/>
    <x v="12"/>
    <d v="2023-11-30T00:00:00"/>
    <s v="Y62"/>
    <s v="E40000014"/>
    <x v="5"/>
    <s v="QE1"/>
    <s v="E54000048"/>
    <x v="35"/>
    <s v="00X"/>
    <s v="E38000034"/>
    <s v="NHS Lancashire and South Cumbria ICB - 00X"/>
    <x v="3"/>
    <n v="765"/>
  </r>
  <r>
    <s v="Nov"/>
    <s v="2023"/>
    <x v="12"/>
    <d v="2023-11-30T00:00:00"/>
    <s v="Y62"/>
    <s v="E40000014"/>
    <x v="5"/>
    <s v="QE1"/>
    <s v="E54000048"/>
    <x v="35"/>
    <s v="00X"/>
    <s v="E38000034"/>
    <s v="NHS Lancashire and South Cumbria ICB - 00X"/>
    <x v="4"/>
    <n v="190"/>
  </r>
  <r>
    <s v="Nov"/>
    <s v="2023"/>
    <x v="12"/>
    <d v="2023-11-30T00:00:00"/>
    <s v="Y62"/>
    <s v="E40000014"/>
    <x v="5"/>
    <s v="QE1"/>
    <s v="E54000048"/>
    <x v="35"/>
    <s v="00X"/>
    <s v="E38000034"/>
    <s v="NHS Lancashire and South Cumbria ICB - 00X"/>
    <x v="5"/>
    <n v="710"/>
  </r>
  <r>
    <s v="Nov"/>
    <s v="2023"/>
    <x v="12"/>
    <d v="2023-11-30T00:00:00"/>
    <s v="Y62"/>
    <s v="E40000014"/>
    <x v="5"/>
    <s v="QE1"/>
    <s v="E54000048"/>
    <x v="35"/>
    <s v="01A"/>
    <s v="E38000050"/>
    <s v="NHS Lancashire and South Cumbria ICB - 01A"/>
    <x v="0"/>
    <s v="*"/>
  </r>
  <r>
    <s v="Nov"/>
    <s v="2023"/>
    <x v="12"/>
    <d v="2023-11-30T00:00:00"/>
    <s v="Y62"/>
    <s v="E40000014"/>
    <x v="5"/>
    <s v="QE1"/>
    <s v="E54000048"/>
    <x v="35"/>
    <s v="01A"/>
    <s v="E38000050"/>
    <s v="NHS Lancashire and South Cumbria ICB - 01A"/>
    <x v="1"/>
    <s v="*"/>
  </r>
  <r>
    <s v="Nov"/>
    <s v="2023"/>
    <x v="12"/>
    <d v="2023-11-30T00:00:00"/>
    <s v="Y62"/>
    <s v="E40000014"/>
    <x v="5"/>
    <s v="QE1"/>
    <s v="E54000048"/>
    <x v="35"/>
    <s v="01A"/>
    <s v="E38000050"/>
    <s v="NHS Lancashire and South Cumbria ICB - 01A"/>
    <x v="2"/>
    <n v="290"/>
  </r>
  <r>
    <s v="Nov"/>
    <s v="2023"/>
    <x v="12"/>
    <d v="2023-11-30T00:00:00"/>
    <s v="Y62"/>
    <s v="E40000014"/>
    <x v="5"/>
    <s v="QE1"/>
    <s v="E54000048"/>
    <x v="35"/>
    <s v="01A"/>
    <s v="E38000050"/>
    <s v="NHS Lancashire and South Cumbria ICB - 01A"/>
    <x v="3"/>
    <n v="1250"/>
  </r>
  <r>
    <s v="Nov"/>
    <s v="2023"/>
    <x v="12"/>
    <d v="2023-11-30T00:00:00"/>
    <s v="Y62"/>
    <s v="E40000014"/>
    <x v="5"/>
    <s v="QE1"/>
    <s v="E54000048"/>
    <x v="35"/>
    <s v="01A"/>
    <s v="E38000050"/>
    <s v="NHS Lancashire and South Cumbria ICB - 01A"/>
    <x v="4"/>
    <n v="580"/>
  </r>
  <r>
    <s v="Nov"/>
    <s v="2023"/>
    <x v="12"/>
    <d v="2023-11-30T00:00:00"/>
    <s v="Y62"/>
    <s v="E40000014"/>
    <x v="5"/>
    <s v="QE1"/>
    <s v="E54000048"/>
    <x v="35"/>
    <s v="01A"/>
    <s v="E38000050"/>
    <s v="NHS Lancashire and South Cumbria ICB - 01A"/>
    <x v="5"/>
    <n v="1015"/>
  </r>
  <r>
    <s v="Nov"/>
    <s v="2023"/>
    <x v="12"/>
    <d v="2023-11-30T00:00:00"/>
    <s v="Y62"/>
    <s v="E40000014"/>
    <x v="5"/>
    <s v="QE1"/>
    <s v="E54000048"/>
    <x v="35"/>
    <s v="01E"/>
    <s v="E38000227"/>
    <s v="NHS Lancashire and South Cumbria ICB - 01E"/>
    <x v="0"/>
    <s v="*"/>
  </r>
  <r>
    <s v="Nov"/>
    <s v="2023"/>
    <x v="12"/>
    <d v="2023-11-30T00:00:00"/>
    <s v="Y62"/>
    <s v="E40000014"/>
    <x v="5"/>
    <s v="QE1"/>
    <s v="E54000048"/>
    <x v="35"/>
    <s v="01E"/>
    <s v="E38000227"/>
    <s v="NHS Lancashire and South Cumbria ICB - 01E"/>
    <x v="1"/>
    <s v="*"/>
  </r>
  <r>
    <s v="Nov"/>
    <s v="2023"/>
    <x v="12"/>
    <d v="2023-11-30T00:00:00"/>
    <s v="Y62"/>
    <s v="E40000014"/>
    <x v="5"/>
    <s v="QE1"/>
    <s v="E54000048"/>
    <x v="35"/>
    <s v="01E"/>
    <s v="E38000227"/>
    <s v="NHS Lancashire and South Cumbria ICB - 01E"/>
    <x v="2"/>
    <n v="140"/>
  </r>
  <r>
    <s v="Nov"/>
    <s v="2023"/>
    <x v="12"/>
    <d v="2023-11-30T00:00:00"/>
    <s v="Y62"/>
    <s v="E40000014"/>
    <x v="5"/>
    <s v="QE1"/>
    <s v="E54000048"/>
    <x v="35"/>
    <s v="01E"/>
    <s v="E38000227"/>
    <s v="NHS Lancashire and South Cumbria ICB - 01E"/>
    <x v="3"/>
    <n v="860"/>
  </r>
  <r>
    <s v="Nov"/>
    <s v="2023"/>
    <x v="12"/>
    <d v="2023-11-30T00:00:00"/>
    <s v="Y62"/>
    <s v="E40000014"/>
    <x v="5"/>
    <s v="QE1"/>
    <s v="E54000048"/>
    <x v="35"/>
    <s v="01E"/>
    <s v="E38000227"/>
    <s v="NHS Lancashire and South Cumbria ICB - 01E"/>
    <x v="4"/>
    <n v="205"/>
  </r>
  <r>
    <s v="Nov"/>
    <s v="2023"/>
    <x v="12"/>
    <d v="2023-11-30T00:00:00"/>
    <s v="Y62"/>
    <s v="E40000014"/>
    <x v="5"/>
    <s v="QE1"/>
    <s v="E54000048"/>
    <x v="35"/>
    <s v="01E"/>
    <s v="E38000227"/>
    <s v="NHS Lancashire and South Cumbria ICB - 01E"/>
    <x v="5"/>
    <n v="535"/>
  </r>
  <r>
    <s v="Nov"/>
    <s v="2023"/>
    <x v="12"/>
    <d v="2023-11-30T00:00:00"/>
    <s v="Y62"/>
    <s v="E40000014"/>
    <x v="5"/>
    <s v="QE1"/>
    <s v="E54000048"/>
    <x v="35"/>
    <s v="01K"/>
    <s v="E38000228"/>
    <s v="NHS Lancashire and South Cumbria ICB - 01K"/>
    <x v="0"/>
    <s v="*"/>
  </r>
  <r>
    <s v="Nov"/>
    <s v="2023"/>
    <x v="12"/>
    <d v="2023-11-30T00:00:00"/>
    <s v="Y62"/>
    <s v="E40000014"/>
    <x v="5"/>
    <s v="QE1"/>
    <s v="E54000048"/>
    <x v="35"/>
    <s v="01K"/>
    <s v="E38000228"/>
    <s v="NHS Lancashire and South Cumbria ICB - 01K"/>
    <x v="1"/>
    <s v="*"/>
  </r>
  <r>
    <s v="Nov"/>
    <s v="2023"/>
    <x v="12"/>
    <d v="2023-11-30T00:00:00"/>
    <s v="Y62"/>
    <s v="E40000014"/>
    <x v="5"/>
    <s v="QE1"/>
    <s v="E54000048"/>
    <x v="35"/>
    <s v="01K"/>
    <s v="E38000228"/>
    <s v="NHS Lancashire and South Cumbria ICB - 01K"/>
    <x v="2"/>
    <n v="340"/>
  </r>
  <r>
    <s v="Nov"/>
    <s v="2023"/>
    <x v="12"/>
    <d v="2023-11-30T00:00:00"/>
    <s v="Y62"/>
    <s v="E40000014"/>
    <x v="5"/>
    <s v="QE1"/>
    <s v="E54000048"/>
    <x v="35"/>
    <s v="01K"/>
    <s v="E38000228"/>
    <s v="NHS Lancashire and South Cumbria ICB - 01K"/>
    <x v="3"/>
    <n v="2335"/>
  </r>
  <r>
    <s v="Nov"/>
    <s v="2023"/>
    <x v="12"/>
    <d v="2023-11-30T00:00:00"/>
    <s v="Y62"/>
    <s v="E40000014"/>
    <x v="5"/>
    <s v="QE1"/>
    <s v="E54000048"/>
    <x v="35"/>
    <s v="01K"/>
    <s v="E38000228"/>
    <s v="NHS Lancashire and South Cumbria ICB - 01K"/>
    <x v="4"/>
    <n v="160"/>
  </r>
  <r>
    <s v="Nov"/>
    <s v="2023"/>
    <x v="12"/>
    <d v="2023-11-30T00:00:00"/>
    <s v="Y62"/>
    <s v="E40000014"/>
    <x v="5"/>
    <s v="QE1"/>
    <s v="E54000048"/>
    <x v="35"/>
    <s v="01K"/>
    <s v="E38000228"/>
    <s v="NHS Lancashire and South Cumbria ICB - 01K"/>
    <x v="5"/>
    <n v="1025"/>
  </r>
  <r>
    <s v="Nov"/>
    <s v="2023"/>
    <x v="12"/>
    <d v="2023-11-30T00:00:00"/>
    <s v="Y62"/>
    <s v="E40000014"/>
    <x v="5"/>
    <s v="QE1"/>
    <s v="E54000048"/>
    <x v="35"/>
    <s v="02G"/>
    <s v="E38000200"/>
    <s v="NHS Lancashire and South Cumbria ICB - 02G"/>
    <x v="0"/>
    <s v="*"/>
  </r>
  <r>
    <s v="Nov"/>
    <s v="2023"/>
    <x v="12"/>
    <d v="2023-11-30T00:00:00"/>
    <s v="Y62"/>
    <s v="E40000014"/>
    <x v="5"/>
    <s v="QE1"/>
    <s v="E54000048"/>
    <x v="35"/>
    <s v="02G"/>
    <s v="E38000200"/>
    <s v="NHS Lancashire and South Cumbria ICB - 02G"/>
    <x v="1"/>
    <s v="*"/>
  </r>
  <r>
    <s v="Nov"/>
    <s v="2023"/>
    <x v="12"/>
    <d v="2023-11-30T00:00:00"/>
    <s v="Y62"/>
    <s v="E40000014"/>
    <x v="5"/>
    <s v="QE1"/>
    <s v="E54000048"/>
    <x v="35"/>
    <s v="02G"/>
    <s v="E38000200"/>
    <s v="NHS Lancashire and South Cumbria ICB - 02G"/>
    <x v="2"/>
    <n v="130"/>
  </r>
  <r>
    <s v="Nov"/>
    <s v="2023"/>
    <x v="12"/>
    <d v="2023-11-30T00:00:00"/>
    <s v="Y62"/>
    <s v="E40000014"/>
    <x v="5"/>
    <s v="QE1"/>
    <s v="E54000048"/>
    <x v="35"/>
    <s v="02G"/>
    <s v="E38000200"/>
    <s v="NHS Lancashire and South Cumbria ICB - 02G"/>
    <x v="3"/>
    <n v="590"/>
  </r>
  <r>
    <s v="Nov"/>
    <s v="2023"/>
    <x v="12"/>
    <d v="2023-11-30T00:00:00"/>
    <s v="Y62"/>
    <s v="E40000014"/>
    <x v="5"/>
    <s v="QE1"/>
    <s v="E54000048"/>
    <x v="35"/>
    <s v="02G"/>
    <s v="E38000200"/>
    <s v="NHS Lancashire and South Cumbria ICB - 02G"/>
    <x v="4"/>
    <n v="140"/>
  </r>
  <r>
    <s v="Nov"/>
    <s v="2023"/>
    <x v="12"/>
    <d v="2023-11-30T00:00:00"/>
    <s v="Y62"/>
    <s v="E40000014"/>
    <x v="5"/>
    <s v="QE1"/>
    <s v="E54000048"/>
    <x v="35"/>
    <s v="02G"/>
    <s v="E38000200"/>
    <s v="NHS Lancashire and South Cumbria ICB - 02G"/>
    <x v="5"/>
    <n v="365"/>
  </r>
  <r>
    <s v="Nov"/>
    <s v="2023"/>
    <x v="12"/>
    <d v="2023-11-30T00:00:00"/>
    <s v="Y62"/>
    <s v="E40000014"/>
    <x v="5"/>
    <s v="QE1"/>
    <s v="E54000048"/>
    <x v="35"/>
    <s v="02M"/>
    <s v="E38000226"/>
    <s v="NHS Lancashire and South Cumbria ICB - 02M"/>
    <x v="0"/>
    <s v="*"/>
  </r>
  <r>
    <s v="Nov"/>
    <s v="2023"/>
    <x v="12"/>
    <d v="2023-11-30T00:00:00"/>
    <s v="Y62"/>
    <s v="E40000014"/>
    <x v="5"/>
    <s v="QE1"/>
    <s v="E54000048"/>
    <x v="35"/>
    <s v="02M"/>
    <s v="E38000226"/>
    <s v="NHS Lancashire and South Cumbria ICB - 02M"/>
    <x v="1"/>
    <s v="*"/>
  </r>
  <r>
    <s v="Nov"/>
    <s v="2023"/>
    <x v="12"/>
    <d v="2023-11-30T00:00:00"/>
    <s v="Y62"/>
    <s v="E40000014"/>
    <x v="5"/>
    <s v="QE1"/>
    <s v="E54000048"/>
    <x v="35"/>
    <s v="02M"/>
    <s v="E38000226"/>
    <s v="NHS Lancashire and South Cumbria ICB - 02M"/>
    <x v="2"/>
    <n v="300"/>
  </r>
  <r>
    <s v="Nov"/>
    <s v="2023"/>
    <x v="12"/>
    <d v="2023-11-30T00:00:00"/>
    <s v="Y62"/>
    <s v="E40000014"/>
    <x v="5"/>
    <s v="QE1"/>
    <s v="E54000048"/>
    <x v="35"/>
    <s v="02M"/>
    <s v="E38000226"/>
    <s v="NHS Lancashire and South Cumbria ICB - 02M"/>
    <x v="3"/>
    <n v="1120"/>
  </r>
  <r>
    <s v="Nov"/>
    <s v="2023"/>
    <x v="12"/>
    <d v="2023-11-30T00:00:00"/>
    <s v="Y62"/>
    <s v="E40000014"/>
    <x v="5"/>
    <s v="QE1"/>
    <s v="E54000048"/>
    <x v="35"/>
    <s v="02M"/>
    <s v="E38000226"/>
    <s v="NHS Lancashire and South Cumbria ICB - 02M"/>
    <x v="4"/>
    <n v="315"/>
  </r>
  <r>
    <s v="Nov"/>
    <s v="2023"/>
    <x v="12"/>
    <d v="2023-11-30T00:00:00"/>
    <s v="Y62"/>
    <s v="E40000014"/>
    <x v="5"/>
    <s v="QE1"/>
    <s v="E54000048"/>
    <x v="35"/>
    <s v="02M"/>
    <s v="E38000226"/>
    <s v="NHS Lancashire and South Cumbria ICB - 02M"/>
    <x v="5"/>
    <n v="610"/>
  </r>
  <r>
    <s v="Nov"/>
    <s v="2023"/>
    <x v="12"/>
    <d v="2023-11-30T00:00:00"/>
    <s v="Y62"/>
    <s v="E40000014"/>
    <x v="5"/>
    <s v="QOP"/>
    <s v="E54000057"/>
    <x v="36"/>
    <s v="00T"/>
    <s v="E38000016"/>
    <s v="NHS Greater Manchester ICB - 00T"/>
    <x v="0"/>
    <s v="*"/>
  </r>
  <r>
    <s v="Nov"/>
    <s v="2023"/>
    <x v="12"/>
    <d v="2023-11-30T00:00:00"/>
    <s v="Y62"/>
    <s v="E40000014"/>
    <x v="5"/>
    <s v="QOP"/>
    <s v="E54000057"/>
    <x v="36"/>
    <s v="00T"/>
    <s v="E38000016"/>
    <s v="NHS Greater Manchester ICB - 00T"/>
    <x v="1"/>
    <s v="*"/>
  </r>
  <r>
    <s v="Nov"/>
    <s v="2023"/>
    <x v="12"/>
    <d v="2023-11-30T00:00:00"/>
    <s v="Y62"/>
    <s v="E40000014"/>
    <x v="5"/>
    <s v="QOP"/>
    <s v="E54000057"/>
    <x v="36"/>
    <s v="00T"/>
    <s v="E38000016"/>
    <s v="NHS Greater Manchester ICB - 00T"/>
    <x v="2"/>
    <n v="295"/>
  </r>
  <r>
    <s v="Nov"/>
    <s v="2023"/>
    <x v="12"/>
    <d v="2023-11-30T00:00:00"/>
    <s v="Y62"/>
    <s v="E40000014"/>
    <x v="5"/>
    <s v="QOP"/>
    <s v="E54000057"/>
    <x v="36"/>
    <s v="00T"/>
    <s v="E38000016"/>
    <s v="NHS Greater Manchester ICB - 00T"/>
    <x v="3"/>
    <n v="1480"/>
  </r>
  <r>
    <s v="Nov"/>
    <s v="2023"/>
    <x v="12"/>
    <d v="2023-11-30T00:00:00"/>
    <s v="Y62"/>
    <s v="E40000014"/>
    <x v="5"/>
    <s v="QOP"/>
    <s v="E54000057"/>
    <x v="36"/>
    <s v="00T"/>
    <s v="E38000016"/>
    <s v="NHS Greater Manchester ICB - 00T"/>
    <x v="4"/>
    <n v="185"/>
  </r>
  <r>
    <s v="Nov"/>
    <s v="2023"/>
    <x v="12"/>
    <d v="2023-11-30T00:00:00"/>
    <s v="Y62"/>
    <s v="E40000014"/>
    <x v="5"/>
    <s v="QOP"/>
    <s v="E54000057"/>
    <x v="36"/>
    <s v="00T"/>
    <s v="E38000016"/>
    <s v="NHS Greater Manchester ICB - 00T"/>
    <x v="5"/>
    <n v="490"/>
  </r>
  <r>
    <s v="Nov"/>
    <s v="2023"/>
    <x v="12"/>
    <d v="2023-11-30T00:00:00"/>
    <s v="Y62"/>
    <s v="E40000014"/>
    <x v="5"/>
    <s v="QOP"/>
    <s v="E54000057"/>
    <x v="36"/>
    <s v="00V"/>
    <s v="E38000024"/>
    <s v="NHS Greater Manchester ICB - 00V"/>
    <x v="0"/>
    <s v="*"/>
  </r>
  <r>
    <s v="Nov"/>
    <s v="2023"/>
    <x v="12"/>
    <d v="2023-11-30T00:00:00"/>
    <s v="Y62"/>
    <s v="E40000014"/>
    <x v="5"/>
    <s v="QOP"/>
    <s v="E54000057"/>
    <x v="36"/>
    <s v="00V"/>
    <s v="E38000024"/>
    <s v="NHS Greater Manchester ICB - 00V"/>
    <x v="1"/>
    <s v="*"/>
  </r>
  <r>
    <s v="Nov"/>
    <s v="2023"/>
    <x v="12"/>
    <d v="2023-11-30T00:00:00"/>
    <s v="Y62"/>
    <s v="E40000014"/>
    <x v="5"/>
    <s v="QOP"/>
    <s v="E54000057"/>
    <x v="36"/>
    <s v="00V"/>
    <s v="E38000024"/>
    <s v="NHS Greater Manchester ICB - 00V"/>
    <x v="2"/>
    <n v="105"/>
  </r>
  <r>
    <s v="Nov"/>
    <s v="2023"/>
    <x v="12"/>
    <d v="2023-11-30T00:00:00"/>
    <s v="Y62"/>
    <s v="E40000014"/>
    <x v="5"/>
    <s v="QOP"/>
    <s v="E54000057"/>
    <x v="36"/>
    <s v="00V"/>
    <s v="E38000024"/>
    <s v="NHS Greater Manchester ICB - 00V"/>
    <x v="3"/>
    <n v="1250"/>
  </r>
  <r>
    <s v="Nov"/>
    <s v="2023"/>
    <x v="12"/>
    <d v="2023-11-30T00:00:00"/>
    <s v="Y62"/>
    <s v="E40000014"/>
    <x v="5"/>
    <s v="QOP"/>
    <s v="E54000057"/>
    <x v="36"/>
    <s v="00V"/>
    <s v="E38000024"/>
    <s v="NHS Greater Manchester ICB - 00V"/>
    <x v="4"/>
    <n v="35"/>
  </r>
  <r>
    <s v="Nov"/>
    <s v="2023"/>
    <x v="12"/>
    <d v="2023-11-30T00:00:00"/>
    <s v="Y62"/>
    <s v="E40000014"/>
    <x v="5"/>
    <s v="QOP"/>
    <s v="E54000057"/>
    <x v="36"/>
    <s v="00V"/>
    <s v="E38000024"/>
    <s v="NHS Greater Manchester ICB - 00V"/>
    <x v="5"/>
    <n v="485"/>
  </r>
  <r>
    <s v="Nov"/>
    <s v="2023"/>
    <x v="12"/>
    <d v="2023-11-30T00:00:00"/>
    <s v="Y62"/>
    <s v="E40000014"/>
    <x v="5"/>
    <s v="QOP"/>
    <s v="E54000057"/>
    <x v="36"/>
    <s v="00Y"/>
    <s v="E38000135"/>
    <s v="NHS Greater Manchester ICB - 00Y"/>
    <x v="0"/>
    <s v="*"/>
  </r>
  <r>
    <s v="Nov"/>
    <s v="2023"/>
    <x v="12"/>
    <d v="2023-11-30T00:00:00"/>
    <s v="Y62"/>
    <s v="E40000014"/>
    <x v="5"/>
    <s v="QOP"/>
    <s v="E54000057"/>
    <x v="36"/>
    <s v="00Y"/>
    <s v="E38000135"/>
    <s v="NHS Greater Manchester ICB - 00Y"/>
    <x v="1"/>
    <s v="*"/>
  </r>
  <r>
    <s v="Nov"/>
    <s v="2023"/>
    <x v="12"/>
    <d v="2023-11-30T00:00:00"/>
    <s v="Y62"/>
    <s v="E40000014"/>
    <x v="5"/>
    <s v="QOP"/>
    <s v="E54000057"/>
    <x v="36"/>
    <s v="00Y"/>
    <s v="E38000135"/>
    <s v="NHS Greater Manchester ICB - 00Y"/>
    <x v="2"/>
    <n v="115"/>
  </r>
  <r>
    <s v="Nov"/>
    <s v="2023"/>
    <x v="12"/>
    <d v="2023-11-30T00:00:00"/>
    <s v="Y62"/>
    <s v="E40000014"/>
    <x v="5"/>
    <s v="QOP"/>
    <s v="E54000057"/>
    <x v="36"/>
    <s v="00Y"/>
    <s v="E38000135"/>
    <s v="NHS Greater Manchester ICB - 00Y"/>
    <x v="3"/>
    <n v="900"/>
  </r>
  <r>
    <s v="Nov"/>
    <s v="2023"/>
    <x v="12"/>
    <d v="2023-11-30T00:00:00"/>
    <s v="Y62"/>
    <s v="E40000014"/>
    <x v="5"/>
    <s v="QOP"/>
    <s v="E54000057"/>
    <x v="36"/>
    <s v="00Y"/>
    <s v="E38000135"/>
    <s v="NHS Greater Manchester ICB - 00Y"/>
    <x v="4"/>
    <n v="390"/>
  </r>
  <r>
    <s v="Nov"/>
    <s v="2023"/>
    <x v="12"/>
    <d v="2023-11-30T00:00:00"/>
    <s v="Y62"/>
    <s v="E40000014"/>
    <x v="5"/>
    <s v="QOP"/>
    <s v="E54000057"/>
    <x v="36"/>
    <s v="00Y"/>
    <s v="E38000135"/>
    <s v="NHS Greater Manchester ICB - 00Y"/>
    <x v="5"/>
    <n v="540"/>
  </r>
  <r>
    <s v="Nov"/>
    <s v="2023"/>
    <x v="12"/>
    <d v="2023-11-30T00:00:00"/>
    <s v="Y62"/>
    <s v="E40000014"/>
    <x v="5"/>
    <s v="QOP"/>
    <s v="E54000057"/>
    <x v="36"/>
    <s v="01D"/>
    <s v="E38000080"/>
    <s v="NHS Greater Manchester ICB - 01D"/>
    <x v="0"/>
    <s v="*"/>
  </r>
  <r>
    <s v="Nov"/>
    <s v="2023"/>
    <x v="12"/>
    <d v="2023-11-30T00:00:00"/>
    <s v="Y62"/>
    <s v="E40000014"/>
    <x v="5"/>
    <s v="QOP"/>
    <s v="E54000057"/>
    <x v="36"/>
    <s v="01D"/>
    <s v="E38000080"/>
    <s v="NHS Greater Manchester ICB - 01D"/>
    <x v="1"/>
    <s v="*"/>
  </r>
  <r>
    <s v="Nov"/>
    <s v="2023"/>
    <x v="12"/>
    <d v="2023-11-30T00:00:00"/>
    <s v="Y62"/>
    <s v="E40000014"/>
    <x v="5"/>
    <s v="QOP"/>
    <s v="E54000057"/>
    <x v="36"/>
    <s v="01D"/>
    <s v="E38000080"/>
    <s v="NHS Greater Manchester ICB - 01D"/>
    <x v="2"/>
    <n v="190"/>
  </r>
  <r>
    <s v="Nov"/>
    <s v="2023"/>
    <x v="12"/>
    <d v="2023-11-30T00:00:00"/>
    <s v="Y62"/>
    <s v="E40000014"/>
    <x v="5"/>
    <s v="QOP"/>
    <s v="E54000057"/>
    <x v="36"/>
    <s v="01D"/>
    <s v="E38000080"/>
    <s v="NHS Greater Manchester ICB - 01D"/>
    <x v="3"/>
    <n v="945"/>
  </r>
  <r>
    <s v="Nov"/>
    <s v="2023"/>
    <x v="12"/>
    <d v="2023-11-30T00:00:00"/>
    <s v="Y62"/>
    <s v="E40000014"/>
    <x v="5"/>
    <s v="QOP"/>
    <s v="E54000057"/>
    <x v="36"/>
    <s v="01D"/>
    <s v="E38000080"/>
    <s v="NHS Greater Manchester ICB - 01D"/>
    <x v="4"/>
    <n v="155"/>
  </r>
  <r>
    <s v="Nov"/>
    <s v="2023"/>
    <x v="12"/>
    <d v="2023-11-30T00:00:00"/>
    <s v="Y62"/>
    <s v="E40000014"/>
    <x v="5"/>
    <s v="QOP"/>
    <s v="E54000057"/>
    <x v="36"/>
    <s v="01D"/>
    <s v="E38000080"/>
    <s v="NHS Greater Manchester ICB - 01D"/>
    <x v="5"/>
    <n v="555"/>
  </r>
  <r>
    <s v="Nov"/>
    <s v="2023"/>
    <x v="12"/>
    <d v="2023-11-30T00:00:00"/>
    <s v="Y62"/>
    <s v="E40000014"/>
    <x v="5"/>
    <s v="QOP"/>
    <s v="E54000057"/>
    <x v="36"/>
    <s v="01G"/>
    <s v="E38000143"/>
    <s v="NHS Greater Manchester ICB - 01G"/>
    <x v="0"/>
    <s v="*"/>
  </r>
  <r>
    <s v="Nov"/>
    <s v="2023"/>
    <x v="12"/>
    <d v="2023-11-30T00:00:00"/>
    <s v="Y62"/>
    <s v="E40000014"/>
    <x v="5"/>
    <s v="QOP"/>
    <s v="E54000057"/>
    <x v="36"/>
    <s v="01G"/>
    <s v="E38000143"/>
    <s v="NHS Greater Manchester ICB - 01G"/>
    <x v="1"/>
    <s v="*"/>
  </r>
  <r>
    <s v="Nov"/>
    <s v="2023"/>
    <x v="12"/>
    <d v="2023-11-30T00:00:00"/>
    <s v="Y62"/>
    <s v="E40000014"/>
    <x v="5"/>
    <s v="QOP"/>
    <s v="E54000057"/>
    <x v="36"/>
    <s v="01G"/>
    <s v="E38000143"/>
    <s v="NHS Greater Manchester ICB - 01G"/>
    <x v="2"/>
    <n v="175"/>
  </r>
  <r>
    <s v="Nov"/>
    <s v="2023"/>
    <x v="12"/>
    <d v="2023-11-30T00:00:00"/>
    <s v="Y62"/>
    <s v="E40000014"/>
    <x v="5"/>
    <s v="QOP"/>
    <s v="E54000057"/>
    <x v="36"/>
    <s v="01G"/>
    <s v="E38000143"/>
    <s v="NHS Greater Manchester ICB - 01G"/>
    <x v="3"/>
    <n v="1075"/>
  </r>
  <r>
    <s v="Nov"/>
    <s v="2023"/>
    <x v="12"/>
    <d v="2023-11-30T00:00:00"/>
    <s v="Y62"/>
    <s v="E40000014"/>
    <x v="5"/>
    <s v="QOP"/>
    <s v="E54000057"/>
    <x v="36"/>
    <s v="01G"/>
    <s v="E38000143"/>
    <s v="NHS Greater Manchester ICB - 01G"/>
    <x v="4"/>
    <n v="115"/>
  </r>
  <r>
    <s v="Nov"/>
    <s v="2023"/>
    <x v="12"/>
    <d v="2023-11-30T00:00:00"/>
    <s v="Y62"/>
    <s v="E40000014"/>
    <x v="5"/>
    <s v="QOP"/>
    <s v="E54000057"/>
    <x v="36"/>
    <s v="01G"/>
    <s v="E38000143"/>
    <s v="NHS Greater Manchester ICB - 01G"/>
    <x v="5"/>
    <n v="650"/>
  </r>
  <r>
    <s v="Nov"/>
    <s v="2023"/>
    <x v="12"/>
    <d v="2023-11-30T00:00:00"/>
    <s v="Y62"/>
    <s v="E40000014"/>
    <x v="5"/>
    <s v="QOP"/>
    <s v="E54000057"/>
    <x v="36"/>
    <s v="01W"/>
    <s v="E38000174"/>
    <s v="NHS Greater Manchester ICB - 01W"/>
    <x v="0"/>
    <s v="*"/>
  </r>
  <r>
    <s v="Nov"/>
    <s v="2023"/>
    <x v="12"/>
    <d v="2023-11-30T00:00:00"/>
    <s v="Y62"/>
    <s v="E40000014"/>
    <x v="5"/>
    <s v="QOP"/>
    <s v="E54000057"/>
    <x v="36"/>
    <s v="01W"/>
    <s v="E38000174"/>
    <s v="NHS Greater Manchester ICB - 01W"/>
    <x v="1"/>
    <s v="*"/>
  </r>
  <r>
    <s v="Nov"/>
    <s v="2023"/>
    <x v="12"/>
    <d v="2023-11-30T00:00:00"/>
    <s v="Y62"/>
    <s v="E40000014"/>
    <x v="5"/>
    <s v="QOP"/>
    <s v="E54000057"/>
    <x v="36"/>
    <s v="01W"/>
    <s v="E38000174"/>
    <s v="NHS Greater Manchester ICB - 01W"/>
    <x v="2"/>
    <n v="150"/>
  </r>
  <r>
    <s v="Nov"/>
    <s v="2023"/>
    <x v="12"/>
    <d v="2023-11-30T00:00:00"/>
    <s v="Y62"/>
    <s v="E40000014"/>
    <x v="5"/>
    <s v="QOP"/>
    <s v="E54000057"/>
    <x v="36"/>
    <s v="01W"/>
    <s v="E38000174"/>
    <s v="NHS Greater Manchester ICB - 01W"/>
    <x v="3"/>
    <n v="1620"/>
  </r>
  <r>
    <s v="Nov"/>
    <s v="2023"/>
    <x v="12"/>
    <d v="2023-11-30T00:00:00"/>
    <s v="Y62"/>
    <s v="E40000014"/>
    <x v="5"/>
    <s v="QOP"/>
    <s v="E54000057"/>
    <x v="36"/>
    <s v="01W"/>
    <s v="E38000174"/>
    <s v="NHS Greater Manchester ICB - 01W"/>
    <x v="4"/>
    <n v="370"/>
  </r>
  <r>
    <s v="Nov"/>
    <s v="2023"/>
    <x v="12"/>
    <d v="2023-11-30T00:00:00"/>
    <s v="Y62"/>
    <s v="E40000014"/>
    <x v="5"/>
    <s v="QOP"/>
    <s v="E54000057"/>
    <x v="36"/>
    <s v="01W"/>
    <s v="E38000174"/>
    <s v="NHS Greater Manchester ICB - 01W"/>
    <x v="5"/>
    <n v="965"/>
  </r>
  <r>
    <s v="Nov"/>
    <s v="2023"/>
    <x v="12"/>
    <d v="2023-11-30T00:00:00"/>
    <s v="Y62"/>
    <s v="E40000014"/>
    <x v="5"/>
    <s v="QOP"/>
    <s v="E54000057"/>
    <x v="36"/>
    <s v="01Y"/>
    <s v="E38000263"/>
    <s v="NHS Greater Manchester ICB - 01Y"/>
    <x v="0"/>
    <s v="*"/>
  </r>
  <r>
    <s v="Nov"/>
    <s v="2023"/>
    <x v="12"/>
    <d v="2023-11-30T00:00:00"/>
    <s v="Y62"/>
    <s v="E40000014"/>
    <x v="5"/>
    <s v="QOP"/>
    <s v="E54000057"/>
    <x v="36"/>
    <s v="01Y"/>
    <s v="E38000263"/>
    <s v="NHS Greater Manchester ICB - 01Y"/>
    <x v="1"/>
    <s v="*"/>
  </r>
  <r>
    <s v="Nov"/>
    <s v="2023"/>
    <x v="12"/>
    <d v="2023-11-30T00:00:00"/>
    <s v="Y62"/>
    <s v="E40000014"/>
    <x v="5"/>
    <s v="QOP"/>
    <s v="E54000057"/>
    <x v="36"/>
    <s v="01Y"/>
    <s v="E38000263"/>
    <s v="NHS Greater Manchester ICB - 01Y"/>
    <x v="2"/>
    <n v="60"/>
  </r>
  <r>
    <s v="Nov"/>
    <s v="2023"/>
    <x v="12"/>
    <d v="2023-11-30T00:00:00"/>
    <s v="Y62"/>
    <s v="E40000014"/>
    <x v="5"/>
    <s v="QOP"/>
    <s v="E54000057"/>
    <x v="36"/>
    <s v="01Y"/>
    <s v="E38000263"/>
    <s v="NHS Greater Manchester ICB - 01Y"/>
    <x v="3"/>
    <n v="780"/>
  </r>
  <r>
    <s v="Nov"/>
    <s v="2023"/>
    <x v="12"/>
    <d v="2023-11-30T00:00:00"/>
    <s v="Y62"/>
    <s v="E40000014"/>
    <x v="5"/>
    <s v="QOP"/>
    <s v="E54000057"/>
    <x v="36"/>
    <s v="01Y"/>
    <s v="E38000263"/>
    <s v="NHS Greater Manchester ICB - 01Y"/>
    <x v="4"/>
    <n v="310"/>
  </r>
  <r>
    <s v="Nov"/>
    <s v="2023"/>
    <x v="12"/>
    <d v="2023-11-30T00:00:00"/>
    <s v="Y62"/>
    <s v="E40000014"/>
    <x v="5"/>
    <s v="QOP"/>
    <s v="E54000057"/>
    <x v="36"/>
    <s v="01Y"/>
    <s v="E38000263"/>
    <s v="NHS Greater Manchester ICB - 01Y"/>
    <x v="5"/>
    <n v="620"/>
  </r>
  <r>
    <s v="Nov"/>
    <s v="2023"/>
    <x v="12"/>
    <d v="2023-11-30T00:00:00"/>
    <s v="Y62"/>
    <s v="E40000014"/>
    <x v="5"/>
    <s v="QOP"/>
    <s v="E54000057"/>
    <x v="36"/>
    <s v="02A"/>
    <s v="E38000187"/>
    <s v="NHS Greater Manchester ICB - 02A"/>
    <x v="0"/>
    <s v="*"/>
  </r>
  <r>
    <s v="Nov"/>
    <s v="2023"/>
    <x v="12"/>
    <d v="2023-11-30T00:00:00"/>
    <s v="Y62"/>
    <s v="E40000014"/>
    <x v="5"/>
    <s v="QOP"/>
    <s v="E54000057"/>
    <x v="36"/>
    <s v="02A"/>
    <s v="E38000187"/>
    <s v="NHS Greater Manchester ICB - 02A"/>
    <x v="1"/>
    <s v="*"/>
  </r>
  <r>
    <s v="Nov"/>
    <s v="2023"/>
    <x v="12"/>
    <d v="2023-11-30T00:00:00"/>
    <s v="Y62"/>
    <s v="E40000014"/>
    <x v="5"/>
    <s v="QOP"/>
    <s v="E54000057"/>
    <x v="36"/>
    <s v="02A"/>
    <s v="E38000187"/>
    <s v="NHS Greater Manchester ICB - 02A"/>
    <x v="2"/>
    <n v="130"/>
  </r>
  <r>
    <s v="Nov"/>
    <s v="2023"/>
    <x v="12"/>
    <d v="2023-11-30T00:00:00"/>
    <s v="Y62"/>
    <s v="E40000014"/>
    <x v="5"/>
    <s v="QOP"/>
    <s v="E54000057"/>
    <x v="36"/>
    <s v="02A"/>
    <s v="E38000187"/>
    <s v="NHS Greater Manchester ICB - 02A"/>
    <x v="3"/>
    <n v="1140"/>
  </r>
  <r>
    <s v="Nov"/>
    <s v="2023"/>
    <x v="12"/>
    <d v="2023-11-30T00:00:00"/>
    <s v="Y62"/>
    <s v="E40000014"/>
    <x v="5"/>
    <s v="QOP"/>
    <s v="E54000057"/>
    <x v="36"/>
    <s v="02A"/>
    <s v="E38000187"/>
    <s v="NHS Greater Manchester ICB - 02A"/>
    <x v="4"/>
    <n v="140"/>
  </r>
  <r>
    <s v="Nov"/>
    <s v="2023"/>
    <x v="12"/>
    <d v="2023-11-30T00:00:00"/>
    <s v="Y62"/>
    <s v="E40000014"/>
    <x v="5"/>
    <s v="QOP"/>
    <s v="E54000057"/>
    <x v="36"/>
    <s v="02A"/>
    <s v="E38000187"/>
    <s v="NHS Greater Manchester ICB - 02A"/>
    <x v="5"/>
    <n v="530"/>
  </r>
  <r>
    <s v="Nov"/>
    <s v="2023"/>
    <x v="12"/>
    <d v="2023-11-30T00:00:00"/>
    <s v="Y62"/>
    <s v="E40000014"/>
    <x v="5"/>
    <s v="QOP"/>
    <s v="E54000057"/>
    <x v="36"/>
    <s v="02H"/>
    <s v="E38000205"/>
    <s v="NHS Greater Manchester ICB - 02H"/>
    <x v="0"/>
    <s v="*"/>
  </r>
  <r>
    <s v="Nov"/>
    <s v="2023"/>
    <x v="12"/>
    <d v="2023-11-30T00:00:00"/>
    <s v="Y62"/>
    <s v="E40000014"/>
    <x v="5"/>
    <s v="QOP"/>
    <s v="E54000057"/>
    <x v="36"/>
    <s v="02H"/>
    <s v="E38000205"/>
    <s v="NHS Greater Manchester ICB - 02H"/>
    <x v="1"/>
    <s v="*"/>
  </r>
  <r>
    <s v="Nov"/>
    <s v="2023"/>
    <x v="12"/>
    <d v="2023-11-30T00:00:00"/>
    <s v="Y62"/>
    <s v="E40000014"/>
    <x v="5"/>
    <s v="QOP"/>
    <s v="E54000057"/>
    <x v="36"/>
    <s v="02H"/>
    <s v="E38000205"/>
    <s v="NHS Greater Manchester ICB - 02H"/>
    <x v="2"/>
    <n v="265"/>
  </r>
  <r>
    <s v="Nov"/>
    <s v="2023"/>
    <x v="12"/>
    <d v="2023-11-30T00:00:00"/>
    <s v="Y62"/>
    <s v="E40000014"/>
    <x v="5"/>
    <s v="QOP"/>
    <s v="E54000057"/>
    <x v="36"/>
    <s v="02H"/>
    <s v="E38000205"/>
    <s v="NHS Greater Manchester ICB - 02H"/>
    <x v="3"/>
    <n v="1265"/>
  </r>
  <r>
    <s v="Nov"/>
    <s v="2023"/>
    <x v="12"/>
    <d v="2023-11-30T00:00:00"/>
    <s v="Y62"/>
    <s v="E40000014"/>
    <x v="5"/>
    <s v="QOP"/>
    <s v="E54000057"/>
    <x v="36"/>
    <s v="02H"/>
    <s v="E38000205"/>
    <s v="NHS Greater Manchester ICB - 02H"/>
    <x v="4"/>
    <n v="620"/>
  </r>
  <r>
    <s v="Nov"/>
    <s v="2023"/>
    <x v="12"/>
    <d v="2023-11-30T00:00:00"/>
    <s v="Y62"/>
    <s v="E40000014"/>
    <x v="5"/>
    <s v="QOP"/>
    <s v="E54000057"/>
    <x v="36"/>
    <s v="02H"/>
    <s v="E38000205"/>
    <s v="NHS Greater Manchester ICB - 02H"/>
    <x v="5"/>
    <n v="840"/>
  </r>
  <r>
    <s v="Nov"/>
    <s v="2023"/>
    <x v="12"/>
    <d v="2023-11-30T00:00:00"/>
    <s v="Y62"/>
    <s v="E40000014"/>
    <x v="5"/>
    <s v="QOP"/>
    <s v="E54000057"/>
    <x v="36"/>
    <s v="14L"/>
    <s v="E38000217"/>
    <s v="NHS Greater Manchester ICB - 14L"/>
    <x v="0"/>
    <s v="*"/>
  </r>
  <r>
    <s v="Nov"/>
    <s v="2023"/>
    <x v="12"/>
    <d v="2023-11-30T00:00:00"/>
    <s v="Y62"/>
    <s v="E40000014"/>
    <x v="5"/>
    <s v="QOP"/>
    <s v="E54000057"/>
    <x v="36"/>
    <s v="14L"/>
    <s v="E38000217"/>
    <s v="NHS Greater Manchester ICB - 14L"/>
    <x v="1"/>
    <s v="*"/>
  </r>
  <r>
    <s v="Nov"/>
    <s v="2023"/>
    <x v="12"/>
    <d v="2023-11-30T00:00:00"/>
    <s v="Y62"/>
    <s v="E40000014"/>
    <x v="5"/>
    <s v="QOP"/>
    <s v="E54000057"/>
    <x v="36"/>
    <s v="14L"/>
    <s v="E38000217"/>
    <s v="NHS Greater Manchester ICB - 14L"/>
    <x v="2"/>
    <n v="250"/>
  </r>
  <r>
    <s v="Nov"/>
    <s v="2023"/>
    <x v="12"/>
    <d v="2023-11-30T00:00:00"/>
    <s v="Y62"/>
    <s v="E40000014"/>
    <x v="5"/>
    <s v="QOP"/>
    <s v="E54000057"/>
    <x v="36"/>
    <s v="14L"/>
    <s v="E38000217"/>
    <s v="NHS Greater Manchester ICB - 14L"/>
    <x v="3"/>
    <n v="1415"/>
  </r>
  <r>
    <s v="Nov"/>
    <s v="2023"/>
    <x v="12"/>
    <d v="2023-11-30T00:00:00"/>
    <s v="Y62"/>
    <s v="E40000014"/>
    <x v="5"/>
    <s v="QOP"/>
    <s v="E54000057"/>
    <x v="36"/>
    <s v="14L"/>
    <s v="E38000217"/>
    <s v="NHS Greater Manchester ICB - 14L"/>
    <x v="4"/>
    <n v="545"/>
  </r>
  <r>
    <s v="Nov"/>
    <s v="2023"/>
    <x v="12"/>
    <d v="2023-11-30T00:00:00"/>
    <s v="Y62"/>
    <s v="E40000014"/>
    <x v="5"/>
    <s v="QOP"/>
    <s v="E54000057"/>
    <x v="36"/>
    <s v="14L"/>
    <s v="E38000217"/>
    <s v="NHS Greater Manchester ICB - 14L"/>
    <x v="5"/>
    <n v="585"/>
  </r>
  <r>
    <s v="Nov"/>
    <s v="2023"/>
    <x v="12"/>
    <d v="2023-11-30T00:00:00"/>
    <s v="Y62"/>
    <s v="E40000014"/>
    <x v="5"/>
    <s v="QYG"/>
    <s v="E54000008"/>
    <x v="37"/>
    <s v="01F"/>
    <s v="E38000068"/>
    <s v="NHS Cheshire and Merseyside ICB - 01F"/>
    <x v="0"/>
    <s v="*"/>
  </r>
  <r>
    <s v="Nov"/>
    <s v="2023"/>
    <x v="12"/>
    <d v="2023-11-30T00:00:00"/>
    <s v="Y62"/>
    <s v="E40000014"/>
    <x v="5"/>
    <s v="QYG"/>
    <s v="E54000008"/>
    <x v="37"/>
    <s v="01F"/>
    <s v="E38000068"/>
    <s v="NHS Cheshire and Merseyside ICB - 01F"/>
    <x v="1"/>
    <s v="*"/>
  </r>
  <r>
    <s v="Nov"/>
    <s v="2023"/>
    <x v="12"/>
    <d v="2023-11-30T00:00:00"/>
    <s v="Y62"/>
    <s v="E40000014"/>
    <x v="5"/>
    <s v="QYG"/>
    <s v="E54000008"/>
    <x v="37"/>
    <s v="01F"/>
    <s v="E38000068"/>
    <s v="NHS Cheshire and Merseyside ICB - 01F"/>
    <x v="2"/>
    <n v="45"/>
  </r>
  <r>
    <s v="Nov"/>
    <s v="2023"/>
    <x v="12"/>
    <d v="2023-11-30T00:00:00"/>
    <s v="Y62"/>
    <s v="E40000014"/>
    <x v="5"/>
    <s v="QYG"/>
    <s v="E54000008"/>
    <x v="37"/>
    <s v="01F"/>
    <s v="E38000068"/>
    <s v="NHS Cheshire and Merseyside ICB - 01F"/>
    <x v="3"/>
    <n v="645"/>
  </r>
  <r>
    <s v="Nov"/>
    <s v="2023"/>
    <x v="12"/>
    <d v="2023-11-30T00:00:00"/>
    <s v="Y62"/>
    <s v="E40000014"/>
    <x v="5"/>
    <s v="QYG"/>
    <s v="E54000008"/>
    <x v="37"/>
    <s v="01F"/>
    <s v="E38000068"/>
    <s v="NHS Cheshire and Merseyside ICB - 01F"/>
    <x v="4"/>
    <n v="45"/>
  </r>
  <r>
    <s v="Nov"/>
    <s v="2023"/>
    <x v="12"/>
    <d v="2023-11-30T00:00:00"/>
    <s v="Y62"/>
    <s v="E40000014"/>
    <x v="5"/>
    <s v="QYG"/>
    <s v="E54000008"/>
    <x v="37"/>
    <s v="01F"/>
    <s v="E38000068"/>
    <s v="NHS Cheshire and Merseyside ICB - 01F"/>
    <x v="5"/>
    <n v="265"/>
  </r>
  <r>
    <s v="Nov"/>
    <s v="2023"/>
    <x v="12"/>
    <d v="2023-11-30T00:00:00"/>
    <s v="Y62"/>
    <s v="E40000014"/>
    <x v="5"/>
    <s v="QYG"/>
    <s v="E54000008"/>
    <x v="37"/>
    <s v="01J"/>
    <s v="E38000091"/>
    <s v="NHS Cheshire and Merseyside ICB - 01J"/>
    <x v="0"/>
    <s v="*"/>
  </r>
  <r>
    <s v="Nov"/>
    <s v="2023"/>
    <x v="12"/>
    <d v="2023-11-30T00:00:00"/>
    <s v="Y62"/>
    <s v="E40000014"/>
    <x v="5"/>
    <s v="QYG"/>
    <s v="E54000008"/>
    <x v="37"/>
    <s v="01J"/>
    <s v="E38000091"/>
    <s v="NHS Cheshire and Merseyside ICB - 01J"/>
    <x v="1"/>
    <s v="*"/>
  </r>
  <r>
    <s v="Nov"/>
    <s v="2023"/>
    <x v="12"/>
    <d v="2023-11-30T00:00:00"/>
    <s v="Y62"/>
    <s v="E40000014"/>
    <x v="5"/>
    <s v="QYG"/>
    <s v="E54000008"/>
    <x v="37"/>
    <s v="01J"/>
    <s v="E38000091"/>
    <s v="NHS Cheshire and Merseyside ICB - 01J"/>
    <x v="2"/>
    <n v="130"/>
  </r>
  <r>
    <s v="Nov"/>
    <s v="2023"/>
    <x v="12"/>
    <d v="2023-11-30T00:00:00"/>
    <s v="Y62"/>
    <s v="E40000014"/>
    <x v="5"/>
    <s v="QYG"/>
    <s v="E54000008"/>
    <x v="37"/>
    <s v="01J"/>
    <s v="E38000091"/>
    <s v="NHS Cheshire and Merseyside ICB - 01J"/>
    <x v="3"/>
    <n v="620"/>
  </r>
  <r>
    <s v="Nov"/>
    <s v="2023"/>
    <x v="12"/>
    <d v="2023-11-30T00:00:00"/>
    <s v="Y62"/>
    <s v="E40000014"/>
    <x v="5"/>
    <s v="QYG"/>
    <s v="E54000008"/>
    <x v="37"/>
    <s v="01J"/>
    <s v="E38000091"/>
    <s v="NHS Cheshire and Merseyside ICB - 01J"/>
    <x v="4"/>
    <n v="80"/>
  </r>
  <r>
    <s v="Nov"/>
    <s v="2023"/>
    <x v="12"/>
    <d v="2023-11-30T00:00:00"/>
    <s v="Y62"/>
    <s v="E40000014"/>
    <x v="5"/>
    <s v="QYG"/>
    <s v="E54000008"/>
    <x v="37"/>
    <s v="01J"/>
    <s v="E38000091"/>
    <s v="NHS Cheshire and Merseyside ICB - 01J"/>
    <x v="5"/>
    <n v="215"/>
  </r>
  <r>
    <s v="Nov"/>
    <s v="2023"/>
    <x v="12"/>
    <d v="2023-11-30T00:00:00"/>
    <s v="Y62"/>
    <s v="E40000014"/>
    <x v="5"/>
    <s v="QYG"/>
    <s v="E54000008"/>
    <x v="37"/>
    <s v="01T"/>
    <s v="E38000161"/>
    <s v="NHS Cheshire and Merseyside ICB - 01T"/>
    <x v="0"/>
    <s v="*"/>
  </r>
  <r>
    <s v="Nov"/>
    <s v="2023"/>
    <x v="12"/>
    <d v="2023-11-30T00:00:00"/>
    <s v="Y62"/>
    <s v="E40000014"/>
    <x v="5"/>
    <s v="QYG"/>
    <s v="E54000008"/>
    <x v="37"/>
    <s v="01T"/>
    <s v="E38000161"/>
    <s v="NHS Cheshire and Merseyside ICB - 01T"/>
    <x v="1"/>
    <s v="*"/>
  </r>
  <r>
    <s v="Nov"/>
    <s v="2023"/>
    <x v="12"/>
    <d v="2023-11-30T00:00:00"/>
    <s v="Y62"/>
    <s v="E40000014"/>
    <x v="5"/>
    <s v="QYG"/>
    <s v="E54000008"/>
    <x v="37"/>
    <s v="01T"/>
    <s v="E38000161"/>
    <s v="NHS Cheshire and Merseyside ICB - 01T"/>
    <x v="2"/>
    <n v="110"/>
  </r>
  <r>
    <s v="Nov"/>
    <s v="2023"/>
    <x v="12"/>
    <d v="2023-11-30T00:00:00"/>
    <s v="Y62"/>
    <s v="E40000014"/>
    <x v="5"/>
    <s v="QYG"/>
    <s v="E54000008"/>
    <x v="37"/>
    <s v="01T"/>
    <s v="E38000161"/>
    <s v="NHS Cheshire and Merseyside ICB - 01T"/>
    <x v="3"/>
    <n v="770"/>
  </r>
  <r>
    <s v="Nov"/>
    <s v="2023"/>
    <x v="12"/>
    <d v="2023-11-30T00:00:00"/>
    <s v="Y62"/>
    <s v="E40000014"/>
    <x v="5"/>
    <s v="QYG"/>
    <s v="E54000008"/>
    <x v="37"/>
    <s v="01T"/>
    <s v="E38000161"/>
    <s v="NHS Cheshire and Merseyside ICB - 01T"/>
    <x v="4"/>
    <n v="80"/>
  </r>
  <r>
    <s v="Nov"/>
    <s v="2023"/>
    <x v="12"/>
    <d v="2023-11-30T00:00:00"/>
    <s v="Y62"/>
    <s v="E40000014"/>
    <x v="5"/>
    <s v="QYG"/>
    <s v="E54000008"/>
    <x v="37"/>
    <s v="01T"/>
    <s v="E38000161"/>
    <s v="NHS Cheshire and Merseyside ICB - 01T"/>
    <x v="5"/>
    <n v="295"/>
  </r>
  <r>
    <s v="Nov"/>
    <s v="2023"/>
    <x v="12"/>
    <d v="2023-11-30T00:00:00"/>
    <s v="Y62"/>
    <s v="E40000014"/>
    <x v="5"/>
    <s v="QYG"/>
    <s v="E54000008"/>
    <x v="37"/>
    <s v="01V"/>
    <s v="E38000170"/>
    <s v="NHS Cheshire and Merseyside ICB - 01V"/>
    <x v="0"/>
    <s v="*"/>
  </r>
  <r>
    <s v="Nov"/>
    <s v="2023"/>
    <x v="12"/>
    <d v="2023-11-30T00:00:00"/>
    <s v="Y62"/>
    <s v="E40000014"/>
    <x v="5"/>
    <s v="QYG"/>
    <s v="E54000008"/>
    <x v="37"/>
    <s v="01V"/>
    <s v="E38000170"/>
    <s v="NHS Cheshire and Merseyside ICB - 01V"/>
    <x v="1"/>
    <s v="*"/>
  </r>
  <r>
    <s v="Nov"/>
    <s v="2023"/>
    <x v="12"/>
    <d v="2023-11-30T00:00:00"/>
    <s v="Y62"/>
    <s v="E40000014"/>
    <x v="5"/>
    <s v="QYG"/>
    <s v="E54000008"/>
    <x v="37"/>
    <s v="01V"/>
    <s v="E38000170"/>
    <s v="NHS Cheshire and Merseyside ICB - 01V"/>
    <x v="2"/>
    <n v="340"/>
  </r>
  <r>
    <s v="Nov"/>
    <s v="2023"/>
    <x v="12"/>
    <d v="2023-11-30T00:00:00"/>
    <s v="Y62"/>
    <s v="E40000014"/>
    <x v="5"/>
    <s v="QYG"/>
    <s v="E54000008"/>
    <x v="37"/>
    <s v="01V"/>
    <s v="E38000170"/>
    <s v="NHS Cheshire and Merseyside ICB - 01V"/>
    <x v="3"/>
    <n v="870"/>
  </r>
  <r>
    <s v="Nov"/>
    <s v="2023"/>
    <x v="12"/>
    <d v="2023-11-30T00:00:00"/>
    <s v="Y62"/>
    <s v="E40000014"/>
    <x v="5"/>
    <s v="QYG"/>
    <s v="E54000008"/>
    <x v="37"/>
    <s v="01V"/>
    <s v="E38000170"/>
    <s v="NHS Cheshire and Merseyside ICB - 01V"/>
    <x v="4"/>
    <n v="80"/>
  </r>
  <r>
    <s v="Nov"/>
    <s v="2023"/>
    <x v="12"/>
    <d v="2023-11-30T00:00:00"/>
    <s v="Y62"/>
    <s v="E40000014"/>
    <x v="5"/>
    <s v="QYG"/>
    <s v="E54000008"/>
    <x v="37"/>
    <s v="01V"/>
    <s v="E38000170"/>
    <s v="NHS Cheshire and Merseyside ICB - 01V"/>
    <x v="5"/>
    <n v="475"/>
  </r>
  <r>
    <s v="Nov"/>
    <s v="2023"/>
    <x v="12"/>
    <d v="2023-11-30T00:00:00"/>
    <s v="Y62"/>
    <s v="E40000014"/>
    <x v="5"/>
    <s v="QYG"/>
    <s v="E54000008"/>
    <x v="37"/>
    <s v="01X"/>
    <s v="E38000172"/>
    <s v="NHS Cheshire and Merseyside ICB - 01X"/>
    <x v="0"/>
    <s v="*"/>
  </r>
  <r>
    <s v="Nov"/>
    <s v="2023"/>
    <x v="12"/>
    <d v="2023-11-30T00:00:00"/>
    <s v="Y62"/>
    <s v="E40000014"/>
    <x v="5"/>
    <s v="QYG"/>
    <s v="E54000008"/>
    <x v="37"/>
    <s v="01X"/>
    <s v="E38000172"/>
    <s v="NHS Cheshire and Merseyside ICB - 01X"/>
    <x v="1"/>
    <s v="*"/>
  </r>
  <r>
    <s v="Nov"/>
    <s v="2023"/>
    <x v="12"/>
    <d v="2023-11-30T00:00:00"/>
    <s v="Y62"/>
    <s v="E40000014"/>
    <x v="5"/>
    <s v="QYG"/>
    <s v="E54000008"/>
    <x v="37"/>
    <s v="01X"/>
    <s v="E38000172"/>
    <s v="NHS Cheshire and Merseyside ICB - 01X"/>
    <x v="2"/>
    <n v="70"/>
  </r>
  <r>
    <s v="Nov"/>
    <s v="2023"/>
    <x v="12"/>
    <d v="2023-11-30T00:00:00"/>
    <s v="Y62"/>
    <s v="E40000014"/>
    <x v="5"/>
    <s v="QYG"/>
    <s v="E54000008"/>
    <x v="37"/>
    <s v="01X"/>
    <s v="E38000172"/>
    <s v="NHS Cheshire and Merseyside ICB - 01X"/>
    <x v="3"/>
    <n v="970"/>
  </r>
  <r>
    <s v="Nov"/>
    <s v="2023"/>
    <x v="12"/>
    <d v="2023-11-30T00:00:00"/>
    <s v="Y62"/>
    <s v="E40000014"/>
    <x v="5"/>
    <s v="QYG"/>
    <s v="E54000008"/>
    <x v="37"/>
    <s v="01X"/>
    <s v="E38000172"/>
    <s v="NHS Cheshire and Merseyside ICB - 01X"/>
    <x v="4"/>
    <n v="265"/>
  </r>
  <r>
    <s v="Nov"/>
    <s v="2023"/>
    <x v="12"/>
    <d v="2023-11-30T00:00:00"/>
    <s v="Y62"/>
    <s v="E40000014"/>
    <x v="5"/>
    <s v="QYG"/>
    <s v="E54000008"/>
    <x v="37"/>
    <s v="01X"/>
    <s v="E38000172"/>
    <s v="NHS Cheshire and Merseyside ICB - 01X"/>
    <x v="5"/>
    <n v="590"/>
  </r>
  <r>
    <s v="Nov"/>
    <s v="2023"/>
    <x v="12"/>
    <d v="2023-11-30T00:00:00"/>
    <s v="Y62"/>
    <s v="E40000014"/>
    <x v="5"/>
    <s v="QYG"/>
    <s v="E54000008"/>
    <x v="37"/>
    <s v="02E"/>
    <s v="E38000194"/>
    <s v="NHS Cheshire and Merseyside ICB - 02E"/>
    <x v="0"/>
    <s v="*"/>
  </r>
  <r>
    <s v="Nov"/>
    <s v="2023"/>
    <x v="12"/>
    <d v="2023-11-30T00:00:00"/>
    <s v="Y62"/>
    <s v="E40000014"/>
    <x v="5"/>
    <s v="QYG"/>
    <s v="E54000008"/>
    <x v="37"/>
    <s v="02E"/>
    <s v="E38000194"/>
    <s v="NHS Cheshire and Merseyside ICB - 02E"/>
    <x v="1"/>
    <s v="*"/>
  </r>
  <r>
    <s v="Nov"/>
    <s v="2023"/>
    <x v="12"/>
    <d v="2023-11-30T00:00:00"/>
    <s v="Y62"/>
    <s v="E40000014"/>
    <x v="5"/>
    <s v="QYG"/>
    <s v="E54000008"/>
    <x v="37"/>
    <s v="02E"/>
    <s v="E38000194"/>
    <s v="NHS Cheshire and Merseyside ICB - 02E"/>
    <x v="2"/>
    <n v="220"/>
  </r>
  <r>
    <s v="Nov"/>
    <s v="2023"/>
    <x v="12"/>
    <d v="2023-11-30T00:00:00"/>
    <s v="Y62"/>
    <s v="E40000014"/>
    <x v="5"/>
    <s v="QYG"/>
    <s v="E54000008"/>
    <x v="37"/>
    <s v="02E"/>
    <s v="E38000194"/>
    <s v="NHS Cheshire and Merseyside ICB - 02E"/>
    <x v="3"/>
    <n v="750"/>
  </r>
  <r>
    <s v="Nov"/>
    <s v="2023"/>
    <x v="12"/>
    <d v="2023-11-30T00:00:00"/>
    <s v="Y62"/>
    <s v="E40000014"/>
    <x v="5"/>
    <s v="QYG"/>
    <s v="E54000008"/>
    <x v="37"/>
    <s v="02E"/>
    <s v="E38000194"/>
    <s v="NHS Cheshire and Merseyside ICB - 02E"/>
    <x v="4"/>
    <n v="360"/>
  </r>
  <r>
    <s v="Nov"/>
    <s v="2023"/>
    <x v="12"/>
    <d v="2023-11-30T00:00:00"/>
    <s v="Y62"/>
    <s v="E40000014"/>
    <x v="5"/>
    <s v="QYG"/>
    <s v="E54000008"/>
    <x v="37"/>
    <s v="02E"/>
    <s v="E38000194"/>
    <s v="NHS Cheshire and Merseyside ICB - 02E"/>
    <x v="5"/>
    <n v="725"/>
  </r>
  <r>
    <s v="Nov"/>
    <s v="2023"/>
    <x v="12"/>
    <d v="2023-11-30T00:00:00"/>
    <s v="Y62"/>
    <s v="E40000014"/>
    <x v="5"/>
    <s v="QYG"/>
    <s v="E54000008"/>
    <x v="37"/>
    <s v="12F"/>
    <s v="E38000208"/>
    <s v="NHS Cheshire and Merseyside ICB - 12F"/>
    <x v="0"/>
    <s v="*"/>
  </r>
  <r>
    <s v="Nov"/>
    <s v="2023"/>
    <x v="12"/>
    <d v="2023-11-30T00:00:00"/>
    <s v="Y62"/>
    <s v="E40000014"/>
    <x v="5"/>
    <s v="QYG"/>
    <s v="E54000008"/>
    <x v="37"/>
    <s v="12F"/>
    <s v="E38000208"/>
    <s v="NHS Cheshire and Merseyside ICB - 12F"/>
    <x v="1"/>
    <s v="*"/>
  </r>
  <r>
    <s v="Nov"/>
    <s v="2023"/>
    <x v="12"/>
    <d v="2023-11-30T00:00:00"/>
    <s v="Y62"/>
    <s v="E40000014"/>
    <x v="5"/>
    <s v="QYG"/>
    <s v="E54000008"/>
    <x v="37"/>
    <s v="12F"/>
    <s v="E38000208"/>
    <s v="NHS Cheshire and Merseyside ICB - 12F"/>
    <x v="2"/>
    <n v="230"/>
  </r>
  <r>
    <s v="Nov"/>
    <s v="2023"/>
    <x v="12"/>
    <d v="2023-11-30T00:00:00"/>
    <s v="Y62"/>
    <s v="E40000014"/>
    <x v="5"/>
    <s v="QYG"/>
    <s v="E54000008"/>
    <x v="37"/>
    <s v="12F"/>
    <s v="E38000208"/>
    <s v="NHS Cheshire and Merseyside ICB - 12F"/>
    <x v="3"/>
    <n v="1710"/>
  </r>
  <r>
    <s v="Nov"/>
    <s v="2023"/>
    <x v="12"/>
    <d v="2023-11-30T00:00:00"/>
    <s v="Y62"/>
    <s v="E40000014"/>
    <x v="5"/>
    <s v="QYG"/>
    <s v="E54000008"/>
    <x v="37"/>
    <s v="12F"/>
    <s v="E38000208"/>
    <s v="NHS Cheshire and Merseyside ICB - 12F"/>
    <x v="4"/>
    <n v="385"/>
  </r>
  <r>
    <s v="Nov"/>
    <s v="2023"/>
    <x v="12"/>
    <d v="2023-11-30T00:00:00"/>
    <s v="Y62"/>
    <s v="E40000014"/>
    <x v="5"/>
    <s v="QYG"/>
    <s v="E54000008"/>
    <x v="37"/>
    <s v="12F"/>
    <s v="E38000208"/>
    <s v="NHS Cheshire and Merseyside ICB - 12F"/>
    <x v="5"/>
    <n v="1005"/>
  </r>
  <r>
    <s v="Nov"/>
    <s v="2023"/>
    <x v="12"/>
    <d v="2023-11-30T00:00:00"/>
    <s v="Y62"/>
    <s v="E40000014"/>
    <x v="5"/>
    <s v="QYG"/>
    <s v="E54000008"/>
    <x v="37"/>
    <s v="27D"/>
    <s v="E38000233"/>
    <s v="NHS Cheshire and Merseyside ICB - 27D"/>
    <x v="0"/>
    <s v="*"/>
  </r>
  <r>
    <s v="Nov"/>
    <s v="2023"/>
    <x v="12"/>
    <d v="2023-11-30T00:00:00"/>
    <s v="Y62"/>
    <s v="E40000014"/>
    <x v="5"/>
    <s v="QYG"/>
    <s v="E54000008"/>
    <x v="37"/>
    <s v="27D"/>
    <s v="E38000233"/>
    <s v="NHS Cheshire and Merseyside ICB - 27D"/>
    <x v="1"/>
    <s v="*"/>
  </r>
  <r>
    <s v="Nov"/>
    <s v="2023"/>
    <x v="12"/>
    <d v="2023-11-30T00:00:00"/>
    <s v="Y62"/>
    <s v="E40000014"/>
    <x v="5"/>
    <s v="QYG"/>
    <s v="E54000008"/>
    <x v="37"/>
    <s v="27D"/>
    <s v="E38000233"/>
    <s v="NHS Cheshire and Merseyside ICB - 27D"/>
    <x v="2"/>
    <n v="1235"/>
  </r>
  <r>
    <s v="Nov"/>
    <s v="2023"/>
    <x v="12"/>
    <d v="2023-11-30T00:00:00"/>
    <s v="Y62"/>
    <s v="E40000014"/>
    <x v="5"/>
    <s v="QYG"/>
    <s v="E54000008"/>
    <x v="37"/>
    <s v="27D"/>
    <s v="E38000233"/>
    <s v="NHS Cheshire and Merseyside ICB - 27D"/>
    <x v="3"/>
    <n v="3750"/>
  </r>
  <r>
    <s v="Nov"/>
    <s v="2023"/>
    <x v="12"/>
    <d v="2023-11-30T00:00:00"/>
    <s v="Y62"/>
    <s v="E40000014"/>
    <x v="5"/>
    <s v="QYG"/>
    <s v="E54000008"/>
    <x v="37"/>
    <s v="27D"/>
    <s v="E38000233"/>
    <s v="NHS Cheshire and Merseyside ICB - 27D"/>
    <x v="4"/>
    <n v="985"/>
  </r>
  <r>
    <s v="Nov"/>
    <s v="2023"/>
    <x v="12"/>
    <d v="2023-11-30T00:00:00"/>
    <s v="Y62"/>
    <s v="E40000014"/>
    <x v="5"/>
    <s v="QYG"/>
    <s v="E54000008"/>
    <x v="37"/>
    <s v="27D"/>
    <s v="E38000233"/>
    <s v="NHS Cheshire and Merseyside ICB - 27D"/>
    <x v="5"/>
    <n v="1875"/>
  </r>
  <r>
    <s v="Nov"/>
    <s v="2023"/>
    <x v="12"/>
    <d v="2023-11-30T00:00:00"/>
    <s v="Y62"/>
    <s v="E40000014"/>
    <x v="5"/>
    <s v="QYG"/>
    <s v="E54000008"/>
    <x v="37"/>
    <s v="99A"/>
    <s v="E38000101"/>
    <s v="NHS Cheshire and Merseyside ICB - 99A"/>
    <x v="0"/>
    <s v="*"/>
  </r>
  <r>
    <s v="Nov"/>
    <s v="2023"/>
    <x v="12"/>
    <d v="2023-11-30T00:00:00"/>
    <s v="Y62"/>
    <s v="E40000014"/>
    <x v="5"/>
    <s v="QYG"/>
    <s v="E54000008"/>
    <x v="37"/>
    <s v="99A"/>
    <s v="E38000101"/>
    <s v="NHS Cheshire and Merseyside ICB - 99A"/>
    <x v="1"/>
    <s v="*"/>
  </r>
  <r>
    <s v="Nov"/>
    <s v="2023"/>
    <x v="12"/>
    <d v="2023-11-30T00:00:00"/>
    <s v="Y62"/>
    <s v="E40000014"/>
    <x v="5"/>
    <s v="QYG"/>
    <s v="E54000008"/>
    <x v="37"/>
    <s v="99A"/>
    <s v="E38000101"/>
    <s v="NHS Cheshire and Merseyside ICB - 99A"/>
    <x v="2"/>
    <n v="335"/>
  </r>
  <r>
    <s v="Nov"/>
    <s v="2023"/>
    <x v="12"/>
    <d v="2023-11-30T00:00:00"/>
    <s v="Y62"/>
    <s v="E40000014"/>
    <x v="5"/>
    <s v="QYG"/>
    <s v="E54000008"/>
    <x v="37"/>
    <s v="99A"/>
    <s v="E38000101"/>
    <s v="NHS Cheshire and Merseyside ICB - 99A"/>
    <x v="3"/>
    <n v="1765"/>
  </r>
  <r>
    <s v="Nov"/>
    <s v="2023"/>
    <x v="12"/>
    <d v="2023-11-30T00:00:00"/>
    <s v="Y62"/>
    <s v="E40000014"/>
    <x v="5"/>
    <s v="QYG"/>
    <s v="E54000008"/>
    <x v="37"/>
    <s v="99A"/>
    <s v="E38000101"/>
    <s v="NHS Cheshire and Merseyside ICB - 99A"/>
    <x v="4"/>
    <n v="300"/>
  </r>
  <r>
    <s v="Nov"/>
    <s v="2023"/>
    <x v="12"/>
    <d v="2023-11-30T00:00:00"/>
    <s v="Y62"/>
    <s v="E40000014"/>
    <x v="5"/>
    <s v="QYG"/>
    <s v="E54000008"/>
    <x v="37"/>
    <s v="99A"/>
    <s v="E38000101"/>
    <s v="NHS Cheshire and Merseyside ICB - 99A"/>
    <x v="5"/>
    <n v="880"/>
  </r>
  <r>
    <s v="Nov"/>
    <s v="2023"/>
    <x v="12"/>
    <d v="2023-11-30T00:00:00"/>
    <s v="Y63"/>
    <s v="E40000012"/>
    <x v="6"/>
    <s v="QF7"/>
    <s v="E54000061"/>
    <x v="38"/>
    <s v="02P"/>
    <s v="E38000006"/>
    <s v="NHS South Yorkshire ICB - 02P"/>
    <x v="0"/>
    <s v="*"/>
  </r>
  <r>
    <s v="Nov"/>
    <s v="2023"/>
    <x v="12"/>
    <d v="2023-11-30T00:00:00"/>
    <s v="Y63"/>
    <s v="E40000012"/>
    <x v="6"/>
    <s v="QF7"/>
    <s v="E54000061"/>
    <x v="38"/>
    <s v="02P"/>
    <s v="E38000006"/>
    <s v="NHS South Yorkshire ICB - 02P"/>
    <x v="1"/>
    <s v="*"/>
  </r>
  <r>
    <s v="Nov"/>
    <s v="2023"/>
    <x v="12"/>
    <d v="2023-11-30T00:00:00"/>
    <s v="Y63"/>
    <s v="E40000012"/>
    <x v="6"/>
    <s v="QF7"/>
    <s v="E54000061"/>
    <x v="38"/>
    <s v="02P"/>
    <s v="E38000006"/>
    <s v="NHS South Yorkshire ICB - 02P"/>
    <x v="2"/>
    <n v="60"/>
  </r>
  <r>
    <s v="Nov"/>
    <s v="2023"/>
    <x v="12"/>
    <d v="2023-11-30T00:00:00"/>
    <s v="Y63"/>
    <s v="E40000012"/>
    <x v="6"/>
    <s v="QF7"/>
    <s v="E54000061"/>
    <x v="38"/>
    <s v="02P"/>
    <s v="E38000006"/>
    <s v="NHS South Yorkshire ICB - 02P"/>
    <x v="3"/>
    <n v="685"/>
  </r>
  <r>
    <s v="Nov"/>
    <s v="2023"/>
    <x v="12"/>
    <d v="2023-11-30T00:00:00"/>
    <s v="Y63"/>
    <s v="E40000012"/>
    <x v="6"/>
    <s v="QF7"/>
    <s v="E54000061"/>
    <x v="38"/>
    <s v="02P"/>
    <s v="E38000006"/>
    <s v="NHS South Yorkshire ICB - 02P"/>
    <x v="4"/>
    <n v="785"/>
  </r>
  <r>
    <s v="Nov"/>
    <s v="2023"/>
    <x v="12"/>
    <d v="2023-11-30T00:00:00"/>
    <s v="Y63"/>
    <s v="E40000012"/>
    <x v="6"/>
    <s v="QF7"/>
    <s v="E54000061"/>
    <x v="38"/>
    <s v="02P"/>
    <s v="E38000006"/>
    <s v="NHS South Yorkshire ICB - 02P"/>
    <x v="5"/>
    <n v="800"/>
  </r>
  <r>
    <s v="Nov"/>
    <s v="2023"/>
    <x v="12"/>
    <d v="2023-11-30T00:00:00"/>
    <s v="Y63"/>
    <s v="E40000012"/>
    <x v="6"/>
    <s v="QF7"/>
    <s v="E54000061"/>
    <x v="38"/>
    <s v="02X"/>
    <s v="E38000044"/>
    <s v="NHS South Yorkshire ICB - 02X"/>
    <x v="0"/>
    <s v="*"/>
  </r>
  <r>
    <s v="Nov"/>
    <s v="2023"/>
    <x v="12"/>
    <d v="2023-11-30T00:00:00"/>
    <s v="Y63"/>
    <s v="E40000012"/>
    <x v="6"/>
    <s v="QF7"/>
    <s v="E54000061"/>
    <x v="38"/>
    <s v="02X"/>
    <s v="E38000044"/>
    <s v="NHS South Yorkshire ICB - 02X"/>
    <x v="1"/>
    <s v="*"/>
  </r>
  <r>
    <s v="Nov"/>
    <s v="2023"/>
    <x v="12"/>
    <d v="2023-11-30T00:00:00"/>
    <s v="Y63"/>
    <s v="E40000012"/>
    <x v="6"/>
    <s v="QF7"/>
    <s v="E54000061"/>
    <x v="38"/>
    <s v="02X"/>
    <s v="E38000044"/>
    <s v="NHS South Yorkshire ICB - 02X"/>
    <x v="2"/>
    <n v="140"/>
  </r>
  <r>
    <s v="Nov"/>
    <s v="2023"/>
    <x v="12"/>
    <d v="2023-11-30T00:00:00"/>
    <s v="Y63"/>
    <s v="E40000012"/>
    <x v="6"/>
    <s v="QF7"/>
    <s v="E54000061"/>
    <x v="38"/>
    <s v="02X"/>
    <s v="E38000044"/>
    <s v="NHS South Yorkshire ICB - 02X"/>
    <x v="3"/>
    <n v="745"/>
  </r>
  <r>
    <s v="Nov"/>
    <s v="2023"/>
    <x v="12"/>
    <d v="2023-11-30T00:00:00"/>
    <s v="Y63"/>
    <s v="E40000012"/>
    <x v="6"/>
    <s v="QF7"/>
    <s v="E54000061"/>
    <x v="38"/>
    <s v="02X"/>
    <s v="E38000044"/>
    <s v="NHS South Yorkshire ICB - 02X"/>
    <x v="4"/>
    <n v="1225"/>
  </r>
  <r>
    <s v="Nov"/>
    <s v="2023"/>
    <x v="12"/>
    <d v="2023-11-30T00:00:00"/>
    <s v="Y63"/>
    <s v="E40000012"/>
    <x v="6"/>
    <s v="QF7"/>
    <s v="E54000061"/>
    <x v="38"/>
    <s v="02X"/>
    <s v="E38000044"/>
    <s v="NHS South Yorkshire ICB - 02X"/>
    <x v="5"/>
    <n v="800"/>
  </r>
  <r>
    <s v="Nov"/>
    <s v="2023"/>
    <x v="12"/>
    <d v="2023-11-30T00:00:00"/>
    <s v="Y63"/>
    <s v="E40000012"/>
    <x v="6"/>
    <s v="QF7"/>
    <s v="E54000061"/>
    <x v="38"/>
    <s v="03L"/>
    <s v="E38000141"/>
    <s v="NHS South Yorkshire ICB - 03L"/>
    <x v="0"/>
    <s v="*"/>
  </r>
  <r>
    <s v="Nov"/>
    <s v="2023"/>
    <x v="12"/>
    <d v="2023-11-30T00:00:00"/>
    <s v="Y63"/>
    <s v="E40000012"/>
    <x v="6"/>
    <s v="QF7"/>
    <s v="E54000061"/>
    <x v="38"/>
    <s v="03L"/>
    <s v="E38000141"/>
    <s v="NHS South Yorkshire ICB - 03L"/>
    <x v="1"/>
    <s v="*"/>
  </r>
  <r>
    <s v="Nov"/>
    <s v="2023"/>
    <x v="12"/>
    <d v="2023-11-30T00:00:00"/>
    <s v="Y63"/>
    <s v="E40000012"/>
    <x v="6"/>
    <s v="QF7"/>
    <s v="E54000061"/>
    <x v="38"/>
    <s v="03L"/>
    <s v="E38000141"/>
    <s v="NHS South Yorkshire ICB - 03L"/>
    <x v="2"/>
    <n v="90"/>
  </r>
  <r>
    <s v="Nov"/>
    <s v="2023"/>
    <x v="12"/>
    <d v="2023-11-30T00:00:00"/>
    <s v="Y63"/>
    <s v="E40000012"/>
    <x v="6"/>
    <s v="QF7"/>
    <s v="E54000061"/>
    <x v="38"/>
    <s v="03L"/>
    <s v="E38000141"/>
    <s v="NHS South Yorkshire ICB - 03L"/>
    <x v="3"/>
    <n v="610"/>
  </r>
  <r>
    <s v="Nov"/>
    <s v="2023"/>
    <x v="12"/>
    <d v="2023-11-30T00:00:00"/>
    <s v="Y63"/>
    <s v="E40000012"/>
    <x v="6"/>
    <s v="QF7"/>
    <s v="E54000061"/>
    <x v="38"/>
    <s v="03L"/>
    <s v="E38000141"/>
    <s v="NHS South Yorkshire ICB - 03L"/>
    <x v="4"/>
    <n v="1310"/>
  </r>
  <r>
    <s v="Nov"/>
    <s v="2023"/>
    <x v="12"/>
    <d v="2023-11-30T00:00:00"/>
    <s v="Y63"/>
    <s v="E40000012"/>
    <x v="6"/>
    <s v="QF7"/>
    <s v="E54000061"/>
    <x v="38"/>
    <s v="03L"/>
    <s v="E38000141"/>
    <s v="NHS South Yorkshire ICB - 03L"/>
    <x v="5"/>
    <n v="815"/>
  </r>
  <r>
    <s v="Nov"/>
    <s v="2023"/>
    <x v="12"/>
    <d v="2023-11-30T00:00:00"/>
    <s v="Y63"/>
    <s v="E40000012"/>
    <x v="6"/>
    <s v="QF7"/>
    <s v="E54000061"/>
    <x v="38"/>
    <s v="03N"/>
    <s v="E38000146"/>
    <s v="NHS South Yorkshire ICB - 03N"/>
    <x v="0"/>
    <s v="*"/>
  </r>
  <r>
    <s v="Nov"/>
    <s v="2023"/>
    <x v="12"/>
    <d v="2023-11-30T00:00:00"/>
    <s v="Y63"/>
    <s v="E40000012"/>
    <x v="6"/>
    <s v="QF7"/>
    <s v="E54000061"/>
    <x v="38"/>
    <s v="03N"/>
    <s v="E38000146"/>
    <s v="NHS South Yorkshire ICB - 03N"/>
    <x v="1"/>
    <s v="*"/>
  </r>
  <r>
    <s v="Nov"/>
    <s v="2023"/>
    <x v="12"/>
    <d v="2023-11-30T00:00:00"/>
    <s v="Y63"/>
    <s v="E40000012"/>
    <x v="6"/>
    <s v="QF7"/>
    <s v="E54000061"/>
    <x v="38"/>
    <s v="03N"/>
    <s v="E38000146"/>
    <s v="NHS South Yorkshire ICB - 03N"/>
    <x v="2"/>
    <n v="580"/>
  </r>
  <r>
    <s v="Nov"/>
    <s v="2023"/>
    <x v="12"/>
    <d v="2023-11-30T00:00:00"/>
    <s v="Y63"/>
    <s v="E40000012"/>
    <x v="6"/>
    <s v="QF7"/>
    <s v="E54000061"/>
    <x v="38"/>
    <s v="03N"/>
    <s v="E38000146"/>
    <s v="NHS South Yorkshire ICB - 03N"/>
    <x v="3"/>
    <n v="2175"/>
  </r>
  <r>
    <s v="Nov"/>
    <s v="2023"/>
    <x v="12"/>
    <d v="2023-11-30T00:00:00"/>
    <s v="Y63"/>
    <s v="E40000012"/>
    <x v="6"/>
    <s v="QF7"/>
    <s v="E54000061"/>
    <x v="38"/>
    <s v="03N"/>
    <s v="E38000146"/>
    <s v="NHS South Yorkshire ICB - 03N"/>
    <x v="4"/>
    <n v="710"/>
  </r>
  <r>
    <s v="Nov"/>
    <s v="2023"/>
    <x v="12"/>
    <d v="2023-11-30T00:00:00"/>
    <s v="Y63"/>
    <s v="E40000012"/>
    <x v="6"/>
    <s v="QF7"/>
    <s v="E54000061"/>
    <x v="38"/>
    <s v="03N"/>
    <s v="E38000146"/>
    <s v="NHS South Yorkshire ICB - 03N"/>
    <x v="5"/>
    <n v="1265"/>
  </r>
  <r>
    <s v="Nov"/>
    <s v="2023"/>
    <x v="12"/>
    <d v="2023-11-30T00:00:00"/>
    <s v="Y63"/>
    <s v="E40000012"/>
    <x v="6"/>
    <s v="QHM"/>
    <s v="E54000050"/>
    <x v="39"/>
    <s v="00L"/>
    <s v="E38000130"/>
    <s v="NHS North East and North Cumbria ICB - 00L"/>
    <x v="0"/>
    <s v="*"/>
  </r>
  <r>
    <s v="Nov"/>
    <s v="2023"/>
    <x v="12"/>
    <d v="2023-11-30T00:00:00"/>
    <s v="Y63"/>
    <s v="E40000012"/>
    <x v="6"/>
    <s v="QHM"/>
    <s v="E54000050"/>
    <x v="39"/>
    <s v="00L"/>
    <s v="E38000130"/>
    <s v="NHS North East and North Cumbria ICB - 00L"/>
    <x v="1"/>
    <s v="*"/>
  </r>
  <r>
    <s v="Nov"/>
    <s v="2023"/>
    <x v="12"/>
    <d v="2023-11-30T00:00:00"/>
    <s v="Y63"/>
    <s v="E40000012"/>
    <x v="6"/>
    <s v="QHM"/>
    <s v="E54000050"/>
    <x v="39"/>
    <s v="00L"/>
    <s v="E38000130"/>
    <s v="NHS North East and North Cumbria ICB - 00L"/>
    <x v="2"/>
    <n v="180"/>
  </r>
  <r>
    <s v="Nov"/>
    <s v="2023"/>
    <x v="12"/>
    <d v="2023-11-30T00:00:00"/>
    <s v="Y63"/>
    <s v="E40000012"/>
    <x v="6"/>
    <s v="QHM"/>
    <s v="E54000050"/>
    <x v="39"/>
    <s v="00L"/>
    <s v="E38000130"/>
    <s v="NHS North East and North Cumbria ICB - 00L"/>
    <x v="3"/>
    <n v="1740"/>
  </r>
  <r>
    <s v="Nov"/>
    <s v="2023"/>
    <x v="12"/>
    <d v="2023-11-30T00:00:00"/>
    <s v="Y63"/>
    <s v="E40000012"/>
    <x v="6"/>
    <s v="QHM"/>
    <s v="E54000050"/>
    <x v="39"/>
    <s v="00L"/>
    <s v="E38000130"/>
    <s v="NHS North East and North Cumbria ICB - 00L"/>
    <x v="4"/>
    <n v="465"/>
  </r>
  <r>
    <s v="Nov"/>
    <s v="2023"/>
    <x v="12"/>
    <d v="2023-11-30T00:00:00"/>
    <s v="Y63"/>
    <s v="E40000012"/>
    <x v="6"/>
    <s v="QHM"/>
    <s v="E54000050"/>
    <x v="39"/>
    <s v="00L"/>
    <s v="E38000130"/>
    <s v="NHS North East and North Cumbria ICB - 00L"/>
    <x v="5"/>
    <n v="1210"/>
  </r>
  <r>
    <s v="Nov"/>
    <s v="2023"/>
    <x v="12"/>
    <d v="2023-11-30T00:00:00"/>
    <s v="Y63"/>
    <s v="E40000012"/>
    <x v="6"/>
    <s v="QHM"/>
    <s v="E54000050"/>
    <x v="39"/>
    <s v="00N"/>
    <s v="E38000163"/>
    <s v="NHS North East and North Cumbria ICB - 00N"/>
    <x v="0"/>
    <s v="*"/>
  </r>
  <r>
    <s v="Nov"/>
    <s v="2023"/>
    <x v="12"/>
    <d v="2023-11-30T00:00:00"/>
    <s v="Y63"/>
    <s v="E40000012"/>
    <x v="6"/>
    <s v="QHM"/>
    <s v="E54000050"/>
    <x v="39"/>
    <s v="00N"/>
    <s v="E38000163"/>
    <s v="NHS North East and North Cumbria ICB - 00N"/>
    <x v="1"/>
    <s v="*"/>
  </r>
  <r>
    <s v="Nov"/>
    <s v="2023"/>
    <x v="12"/>
    <d v="2023-11-30T00:00:00"/>
    <s v="Y63"/>
    <s v="E40000012"/>
    <x v="6"/>
    <s v="QHM"/>
    <s v="E54000050"/>
    <x v="39"/>
    <s v="00N"/>
    <s v="E38000163"/>
    <s v="NHS North East and North Cumbria ICB - 00N"/>
    <x v="2"/>
    <n v="20"/>
  </r>
  <r>
    <s v="Nov"/>
    <s v="2023"/>
    <x v="12"/>
    <d v="2023-11-30T00:00:00"/>
    <s v="Y63"/>
    <s v="E40000012"/>
    <x v="6"/>
    <s v="QHM"/>
    <s v="E54000050"/>
    <x v="39"/>
    <s v="00N"/>
    <s v="E38000163"/>
    <s v="NHS North East and North Cumbria ICB - 00N"/>
    <x v="3"/>
    <n v="710"/>
  </r>
  <r>
    <s v="Nov"/>
    <s v="2023"/>
    <x v="12"/>
    <d v="2023-11-30T00:00:00"/>
    <s v="Y63"/>
    <s v="E40000012"/>
    <x v="6"/>
    <s v="QHM"/>
    <s v="E54000050"/>
    <x v="39"/>
    <s v="00N"/>
    <s v="E38000163"/>
    <s v="NHS North East and North Cumbria ICB - 00N"/>
    <x v="4"/>
    <n v="210"/>
  </r>
  <r>
    <s v="Nov"/>
    <s v="2023"/>
    <x v="12"/>
    <d v="2023-11-30T00:00:00"/>
    <s v="Y63"/>
    <s v="E40000012"/>
    <x v="6"/>
    <s v="QHM"/>
    <s v="E54000050"/>
    <x v="39"/>
    <s v="00N"/>
    <s v="E38000163"/>
    <s v="NHS North East and North Cumbria ICB - 00N"/>
    <x v="5"/>
    <n v="560"/>
  </r>
  <r>
    <s v="Nov"/>
    <s v="2023"/>
    <x v="12"/>
    <d v="2023-11-30T00:00:00"/>
    <s v="Y63"/>
    <s v="E40000012"/>
    <x v="6"/>
    <s v="QHM"/>
    <s v="E54000050"/>
    <x v="39"/>
    <s v="00P"/>
    <s v="E38000176"/>
    <s v="NHS North East and North Cumbria ICB - 00P"/>
    <x v="0"/>
    <s v="*"/>
  </r>
  <r>
    <s v="Nov"/>
    <s v="2023"/>
    <x v="12"/>
    <d v="2023-11-30T00:00:00"/>
    <s v="Y63"/>
    <s v="E40000012"/>
    <x v="6"/>
    <s v="QHM"/>
    <s v="E54000050"/>
    <x v="39"/>
    <s v="00P"/>
    <s v="E38000176"/>
    <s v="NHS North East and North Cumbria ICB - 00P"/>
    <x v="1"/>
    <s v="*"/>
  </r>
  <r>
    <s v="Nov"/>
    <s v="2023"/>
    <x v="12"/>
    <d v="2023-11-30T00:00:00"/>
    <s v="Y63"/>
    <s v="E40000012"/>
    <x v="6"/>
    <s v="QHM"/>
    <s v="E54000050"/>
    <x v="39"/>
    <s v="00P"/>
    <s v="E38000176"/>
    <s v="NHS North East and North Cumbria ICB - 00P"/>
    <x v="2"/>
    <n v="105"/>
  </r>
  <r>
    <s v="Nov"/>
    <s v="2023"/>
    <x v="12"/>
    <d v="2023-11-30T00:00:00"/>
    <s v="Y63"/>
    <s v="E40000012"/>
    <x v="6"/>
    <s v="QHM"/>
    <s v="E54000050"/>
    <x v="39"/>
    <s v="00P"/>
    <s v="E38000176"/>
    <s v="NHS North East and North Cumbria ICB - 00P"/>
    <x v="3"/>
    <n v="745"/>
  </r>
  <r>
    <s v="Nov"/>
    <s v="2023"/>
    <x v="12"/>
    <d v="2023-11-30T00:00:00"/>
    <s v="Y63"/>
    <s v="E40000012"/>
    <x v="6"/>
    <s v="QHM"/>
    <s v="E54000050"/>
    <x v="39"/>
    <s v="00P"/>
    <s v="E38000176"/>
    <s v="NHS North East and North Cumbria ICB - 00P"/>
    <x v="4"/>
    <n v="500"/>
  </r>
  <r>
    <s v="Nov"/>
    <s v="2023"/>
    <x v="12"/>
    <d v="2023-11-30T00:00:00"/>
    <s v="Y63"/>
    <s v="E40000012"/>
    <x v="6"/>
    <s v="QHM"/>
    <s v="E54000050"/>
    <x v="39"/>
    <s v="00P"/>
    <s v="E38000176"/>
    <s v="NHS North East and North Cumbria ICB - 00P"/>
    <x v="5"/>
    <n v="1015"/>
  </r>
  <r>
    <s v="Nov"/>
    <s v="2023"/>
    <x v="12"/>
    <d v="2023-11-30T00:00:00"/>
    <s v="Y63"/>
    <s v="E40000012"/>
    <x v="6"/>
    <s v="QHM"/>
    <s v="E54000050"/>
    <x v="39"/>
    <s v="01H"/>
    <s v="E38000215"/>
    <s v="NHS North East and North Cumbria ICB - 01H"/>
    <x v="0"/>
    <s v="*"/>
  </r>
  <r>
    <s v="Nov"/>
    <s v="2023"/>
    <x v="12"/>
    <d v="2023-11-30T00:00:00"/>
    <s v="Y63"/>
    <s v="E40000012"/>
    <x v="6"/>
    <s v="QHM"/>
    <s v="E54000050"/>
    <x v="39"/>
    <s v="01H"/>
    <s v="E38000215"/>
    <s v="NHS North East and North Cumbria ICB - 01H"/>
    <x v="1"/>
    <s v="*"/>
  </r>
  <r>
    <s v="Nov"/>
    <s v="2023"/>
    <x v="12"/>
    <d v="2023-11-30T00:00:00"/>
    <s v="Y63"/>
    <s v="E40000012"/>
    <x v="6"/>
    <s v="QHM"/>
    <s v="E54000050"/>
    <x v="39"/>
    <s v="01H"/>
    <s v="E38000215"/>
    <s v="NHS North East and North Cumbria ICB - 01H"/>
    <x v="2"/>
    <n v="165"/>
  </r>
  <r>
    <s v="Nov"/>
    <s v="2023"/>
    <x v="12"/>
    <d v="2023-11-30T00:00:00"/>
    <s v="Y63"/>
    <s v="E40000012"/>
    <x v="6"/>
    <s v="QHM"/>
    <s v="E54000050"/>
    <x v="39"/>
    <s v="01H"/>
    <s v="E38000215"/>
    <s v="NHS North East and North Cumbria ICB - 01H"/>
    <x v="3"/>
    <n v="1410"/>
  </r>
  <r>
    <s v="Nov"/>
    <s v="2023"/>
    <x v="12"/>
    <d v="2023-11-30T00:00:00"/>
    <s v="Y63"/>
    <s v="E40000012"/>
    <x v="6"/>
    <s v="QHM"/>
    <s v="E54000050"/>
    <x v="39"/>
    <s v="01H"/>
    <s v="E38000215"/>
    <s v="NHS North East and North Cumbria ICB - 01H"/>
    <x v="4"/>
    <n v="575"/>
  </r>
  <r>
    <s v="Nov"/>
    <s v="2023"/>
    <x v="12"/>
    <d v="2023-11-30T00:00:00"/>
    <s v="Y63"/>
    <s v="E40000012"/>
    <x v="6"/>
    <s v="QHM"/>
    <s v="E54000050"/>
    <x v="39"/>
    <s v="01H"/>
    <s v="E38000215"/>
    <s v="NHS North East and North Cumbria ICB - 01H"/>
    <x v="5"/>
    <n v="835"/>
  </r>
  <r>
    <s v="Nov"/>
    <s v="2023"/>
    <x v="12"/>
    <d v="2023-11-30T00:00:00"/>
    <s v="Y63"/>
    <s v="E40000012"/>
    <x v="6"/>
    <s v="QHM"/>
    <s v="E54000050"/>
    <x v="39"/>
    <s v="13T"/>
    <s v="E38000212"/>
    <s v="NHS North East and North Cumbria ICB - 13T"/>
    <x v="0"/>
    <s v="*"/>
  </r>
  <r>
    <s v="Nov"/>
    <s v="2023"/>
    <x v="12"/>
    <d v="2023-11-30T00:00:00"/>
    <s v="Y63"/>
    <s v="E40000012"/>
    <x v="6"/>
    <s v="QHM"/>
    <s v="E54000050"/>
    <x v="39"/>
    <s v="13T"/>
    <s v="E38000212"/>
    <s v="NHS North East and North Cumbria ICB - 13T"/>
    <x v="1"/>
    <s v="*"/>
  </r>
  <r>
    <s v="Nov"/>
    <s v="2023"/>
    <x v="12"/>
    <d v="2023-11-30T00:00:00"/>
    <s v="Y63"/>
    <s v="E40000012"/>
    <x v="6"/>
    <s v="QHM"/>
    <s v="E54000050"/>
    <x v="39"/>
    <s v="13T"/>
    <s v="E38000212"/>
    <s v="NHS North East and North Cumbria ICB - 13T"/>
    <x v="2"/>
    <n v="415"/>
  </r>
  <r>
    <s v="Nov"/>
    <s v="2023"/>
    <x v="12"/>
    <d v="2023-11-30T00:00:00"/>
    <s v="Y63"/>
    <s v="E40000012"/>
    <x v="6"/>
    <s v="QHM"/>
    <s v="E54000050"/>
    <x v="39"/>
    <s v="13T"/>
    <s v="E38000212"/>
    <s v="NHS North East and North Cumbria ICB - 13T"/>
    <x v="3"/>
    <n v="2070"/>
  </r>
  <r>
    <s v="Nov"/>
    <s v="2023"/>
    <x v="12"/>
    <d v="2023-11-30T00:00:00"/>
    <s v="Y63"/>
    <s v="E40000012"/>
    <x v="6"/>
    <s v="QHM"/>
    <s v="E54000050"/>
    <x v="39"/>
    <s v="13T"/>
    <s v="E38000212"/>
    <s v="NHS North East and North Cumbria ICB - 13T"/>
    <x v="4"/>
    <n v="365"/>
  </r>
  <r>
    <s v="Nov"/>
    <s v="2023"/>
    <x v="12"/>
    <d v="2023-11-30T00:00:00"/>
    <s v="Y63"/>
    <s v="E40000012"/>
    <x v="6"/>
    <s v="QHM"/>
    <s v="E54000050"/>
    <x v="39"/>
    <s v="13T"/>
    <s v="E38000212"/>
    <s v="NHS North East and North Cumbria ICB - 13T"/>
    <x v="5"/>
    <n v="1385"/>
  </r>
  <r>
    <s v="Nov"/>
    <s v="2023"/>
    <x v="12"/>
    <d v="2023-11-30T00:00:00"/>
    <s v="Y63"/>
    <s v="E40000012"/>
    <x v="6"/>
    <s v="QHM"/>
    <s v="E54000050"/>
    <x v="39"/>
    <s v="16C"/>
    <s v="E38000247"/>
    <s v="NHS North East and North Cumbria ICB - 16C"/>
    <x v="0"/>
    <s v="*"/>
  </r>
  <r>
    <s v="Nov"/>
    <s v="2023"/>
    <x v="12"/>
    <d v="2023-11-30T00:00:00"/>
    <s v="Y63"/>
    <s v="E40000012"/>
    <x v="6"/>
    <s v="QHM"/>
    <s v="E54000050"/>
    <x v="39"/>
    <s v="16C"/>
    <s v="E38000247"/>
    <s v="NHS North East and North Cumbria ICB - 16C"/>
    <x v="1"/>
    <s v="*"/>
  </r>
  <r>
    <s v="Nov"/>
    <s v="2023"/>
    <x v="12"/>
    <d v="2023-11-30T00:00:00"/>
    <s v="Y63"/>
    <s v="E40000012"/>
    <x v="6"/>
    <s v="QHM"/>
    <s v="E54000050"/>
    <x v="39"/>
    <s v="16C"/>
    <s v="E38000247"/>
    <s v="NHS North East and North Cumbria ICB - 16C"/>
    <x v="2"/>
    <n v="525"/>
  </r>
  <r>
    <s v="Nov"/>
    <s v="2023"/>
    <x v="12"/>
    <d v="2023-11-30T00:00:00"/>
    <s v="Y63"/>
    <s v="E40000012"/>
    <x v="6"/>
    <s v="QHM"/>
    <s v="E54000050"/>
    <x v="39"/>
    <s v="16C"/>
    <s v="E38000247"/>
    <s v="NHS North East and North Cumbria ICB - 16C"/>
    <x v="3"/>
    <n v="1740"/>
  </r>
  <r>
    <s v="Nov"/>
    <s v="2023"/>
    <x v="12"/>
    <d v="2023-11-30T00:00:00"/>
    <s v="Y63"/>
    <s v="E40000012"/>
    <x v="6"/>
    <s v="QHM"/>
    <s v="E54000050"/>
    <x v="39"/>
    <s v="16C"/>
    <s v="E38000247"/>
    <s v="NHS North East and North Cumbria ICB - 16C"/>
    <x v="4"/>
    <n v="2055"/>
  </r>
  <r>
    <s v="Nov"/>
    <s v="2023"/>
    <x v="12"/>
    <d v="2023-11-30T00:00:00"/>
    <s v="Y63"/>
    <s v="E40000012"/>
    <x v="6"/>
    <s v="QHM"/>
    <s v="E54000050"/>
    <x v="39"/>
    <s v="16C"/>
    <s v="E38000247"/>
    <s v="NHS North East and North Cumbria ICB - 16C"/>
    <x v="5"/>
    <n v="2220"/>
  </r>
  <r>
    <s v="Nov"/>
    <s v="2023"/>
    <x v="12"/>
    <d v="2023-11-30T00:00:00"/>
    <s v="Y63"/>
    <s v="E40000012"/>
    <x v="6"/>
    <s v="QHM"/>
    <s v="E54000050"/>
    <x v="39"/>
    <s v="84H"/>
    <s v="E38000234"/>
    <s v="NHS North East and North Cumbria ICB - 84H"/>
    <x v="0"/>
    <s v="*"/>
  </r>
  <r>
    <s v="Nov"/>
    <s v="2023"/>
    <x v="12"/>
    <d v="2023-11-30T00:00:00"/>
    <s v="Y63"/>
    <s v="E40000012"/>
    <x v="6"/>
    <s v="QHM"/>
    <s v="E54000050"/>
    <x v="39"/>
    <s v="84H"/>
    <s v="E38000234"/>
    <s v="NHS North East and North Cumbria ICB - 84H"/>
    <x v="1"/>
    <s v="*"/>
  </r>
  <r>
    <s v="Nov"/>
    <s v="2023"/>
    <x v="12"/>
    <d v="2023-11-30T00:00:00"/>
    <s v="Y63"/>
    <s v="E40000012"/>
    <x v="6"/>
    <s v="QHM"/>
    <s v="E54000050"/>
    <x v="39"/>
    <s v="84H"/>
    <s v="E38000234"/>
    <s v="NHS North East and North Cumbria ICB - 84H"/>
    <x v="2"/>
    <n v="530"/>
  </r>
  <r>
    <s v="Nov"/>
    <s v="2023"/>
    <x v="12"/>
    <d v="2023-11-30T00:00:00"/>
    <s v="Y63"/>
    <s v="E40000012"/>
    <x v="6"/>
    <s v="QHM"/>
    <s v="E54000050"/>
    <x v="39"/>
    <s v="84H"/>
    <s v="E38000234"/>
    <s v="NHS North East and North Cumbria ICB - 84H"/>
    <x v="3"/>
    <n v="1515"/>
  </r>
  <r>
    <s v="Nov"/>
    <s v="2023"/>
    <x v="12"/>
    <d v="2023-11-30T00:00:00"/>
    <s v="Y63"/>
    <s v="E40000012"/>
    <x v="6"/>
    <s v="QHM"/>
    <s v="E54000050"/>
    <x v="39"/>
    <s v="84H"/>
    <s v="E38000234"/>
    <s v="NHS North East and North Cumbria ICB - 84H"/>
    <x v="4"/>
    <n v="1715"/>
  </r>
  <r>
    <s v="Nov"/>
    <s v="2023"/>
    <x v="12"/>
    <d v="2023-11-30T00:00:00"/>
    <s v="Y63"/>
    <s v="E40000012"/>
    <x v="6"/>
    <s v="QHM"/>
    <s v="E54000050"/>
    <x v="39"/>
    <s v="84H"/>
    <s v="E38000234"/>
    <s v="NHS North East and North Cumbria ICB - 84H"/>
    <x v="5"/>
    <n v="2025"/>
  </r>
  <r>
    <s v="Nov"/>
    <s v="2023"/>
    <x v="12"/>
    <d v="2023-11-30T00:00:00"/>
    <s v="Y63"/>
    <s v="E40000012"/>
    <x v="6"/>
    <s v="QHM"/>
    <s v="E54000050"/>
    <x v="39"/>
    <s v="99C"/>
    <s v="E38000127"/>
    <s v="NHS North East and North Cumbria ICB - 99C"/>
    <x v="0"/>
    <s v="*"/>
  </r>
  <r>
    <s v="Nov"/>
    <s v="2023"/>
    <x v="12"/>
    <d v="2023-11-30T00:00:00"/>
    <s v="Y63"/>
    <s v="E40000012"/>
    <x v="6"/>
    <s v="QHM"/>
    <s v="E54000050"/>
    <x v="39"/>
    <s v="99C"/>
    <s v="E38000127"/>
    <s v="NHS North East and North Cumbria ICB - 99C"/>
    <x v="1"/>
    <s v="*"/>
  </r>
  <r>
    <s v="Nov"/>
    <s v="2023"/>
    <x v="12"/>
    <d v="2023-11-30T00:00:00"/>
    <s v="Y63"/>
    <s v="E40000012"/>
    <x v="6"/>
    <s v="QHM"/>
    <s v="E54000050"/>
    <x v="39"/>
    <s v="99C"/>
    <s v="E38000127"/>
    <s v="NHS North East and North Cumbria ICB - 99C"/>
    <x v="2"/>
    <n v="160"/>
  </r>
  <r>
    <s v="Nov"/>
    <s v="2023"/>
    <x v="12"/>
    <d v="2023-11-30T00:00:00"/>
    <s v="Y63"/>
    <s v="E40000012"/>
    <x v="6"/>
    <s v="QHM"/>
    <s v="E54000050"/>
    <x v="39"/>
    <s v="99C"/>
    <s v="E38000127"/>
    <s v="NHS North East and North Cumbria ICB - 99C"/>
    <x v="3"/>
    <n v="1010"/>
  </r>
  <r>
    <s v="Nov"/>
    <s v="2023"/>
    <x v="12"/>
    <d v="2023-11-30T00:00:00"/>
    <s v="Y63"/>
    <s v="E40000012"/>
    <x v="6"/>
    <s v="QHM"/>
    <s v="E54000050"/>
    <x v="39"/>
    <s v="99C"/>
    <s v="E38000127"/>
    <s v="NHS North East and North Cumbria ICB - 99C"/>
    <x v="4"/>
    <n v="320"/>
  </r>
  <r>
    <s v="Nov"/>
    <s v="2023"/>
    <x v="12"/>
    <d v="2023-11-30T00:00:00"/>
    <s v="Y63"/>
    <s v="E40000012"/>
    <x v="6"/>
    <s v="QHM"/>
    <s v="E54000050"/>
    <x v="39"/>
    <s v="99C"/>
    <s v="E38000127"/>
    <s v="NHS North East and North Cumbria ICB - 99C"/>
    <x v="5"/>
    <n v="675"/>
  </r>
  <r>
    <s v="Nov"/>
    <s v="2023"/>
    <x v="12"/>
    <d v="2023-11-30T00:00:00"/>
    <s v="Y63"/>
    <s v="E40000012"/>
    <x v="6"/>
    <s v="QOQ"/>
    <s v="E54000051"/>
    <x v="40"/>
    <s v="02Y"/>
    <s v="E38000052"/>
    <s v="NHS Humber and North Yorkshire ICB - 02Y"/>
    <x v="0"/>
    <s v="*"/>
  </r>
  <r>
    <s v="Nov"/>
    <s v="2023"/>
    <x v="12"/>
    <d v="2023-11-30T00:00:00"/>
    <s v="Y63"/>
    <s v="E40000012"/>
    <x v="6"/>
    <s v="QOQ"/>
    <s v="E54000051"/>
    <x v="40"/>
    <s v="02Y"/>
    <s v="E38000052"/>
    <s v="NHS Humber and North Yorkshire ICB - 02Y"/>
    <x v="1"/>
    <s v="*"/>
  </r>
  <r>
    <s v="Nov"/>
    <s v="2023"/>
    <x v="12"/>
    <d v="2023-11-30T00:00:00"/>
    <s v="Y63"/>
    <s v="E40000012"/>
    <x v="6"/>
    <s v="QOQ"/>
    <s v="E54000051"/>
    <x v="40"/>
    <s v="02Y"/>
    <s v="E38000052"/>
    <s v="NHS Humber and North Yorkshire ICB - 02Y"/>
    <x v="2"/>
    <n v="20"/>
  </r>
  <r>
    <s v="Nov"/>
    <s v="2023"/>
    <x v="12"/>
    <d v="2023-11-30T00:00:00"/>
    <s v="Y63"/>
    <s v="E40000012"/>
    <x v="6"/>
    <s v="QOQ"/>
    <s v="E54000051"/>
    <x v="40"/>
    <s v="02Y"/>
    <s v="E38000052"/>
    <s v="NHS Humber and North Yorkshire ICB - 02Y"/>
    <x v="3"/>
    <n v="1310"/>
  </r>
  <r>
    <s v="Nov"/>
    <s v="2023"/>
    <x v="12"/>
    <d v="2023-11-30T00:00:00"/>
    <s v="Y63"/>
    <s v="E40000012"/>
    <x v="6"/>
    <s v="QOQ"/>
    <s v="E54000051"/>
    <x v="40"/>
    <s v="02Y"/>
    <s v="E38000052"/>
    <s v="NHS Humber and North Yorkshire ICB - 02Y"/>
    <x v="4"/>
    <n v="500"/>
  </r>
  <r>
    <s v="Nov"/>
    <s v="2023"/>
    <x v="12"/>
    <d v="2023-11-30T00:00:00"/>
    <s v="Y63"/>
    <s v="E40000012"/>
    <x v="6"/>
    <s v="QOQ"/>
    <s v="E54000051"/>
    <x v="40"/>
    <s v="02Y"/>
    <s v="E38000052"/>
    <s v="NHS Humber and North Yorkshire ICB - 02Y"/>
    <x v="5"/>
    <n v="1515"/>
  </r>
  <r>
    <s v="Nov"/>
    <s v="2023"/>
    <x v="12"/>
    <d v="2023-11-30T00:00:00"/>
    <s v="Y63"/>
    <s v="E40000012"/>
    <x v="6"/>
    <s v="QOQ"/>
    <s v="E54000051"/>
    <x v="40"/>
    <s v="03F"/>
    <s v="E38000085"/>
    <s v="NHS Humber and North Yorkshire ICB - 03F"/>
    <x v="0"/>
    <s v="*"/>
  </r>
  <r>
    <s v="Nov"/>
    <s v="2023"/>
    <x v="12"/>
    <d v="2023-11-30T00:00:00"/>
    <s v="Y63"/>
    <s v="E40000012"/>
    <x v="6"/>
    <s v="QOQ"/>
    <s v="E54000051"/>
    <x v="40"/>
    <s v="03F"/>
    <s v="E38000085"/>
    <s v="NHS Humber and North Yorkshire ICB - 03F"/>
    <x v="1"/>
    <s v="*"/>
  </r>
  <r>
    <s v="Nov"/>
    <s v="2023"/>
    <x v="12"/>
    <d v="2023-11-30T00:00:00"/>
    <s v="Y63"/>
    <s v="E40000012"/>
    <x v="6"/>
    <s v="QOQ"/>
    <s v="E54000051"/>
    <x v="40"/>
    <s v="03F"/>
    <s v="E38000085"/>
    <s v="NHS Humber and North Yorkshire ICB - 03F"/>
    <x v="2"/>
    <n v="45"/>
  </r>
  <r>
    <s v="Nov"/>
    <s v="2023"/>
    <x v="12"/>
    <d v="2023-11-30T00:00:00"/>
    <s v="Y63"/>
    <s v="E40000012"/>
    <x v="6"/>
    <s v="QOQ"/>
    <s v="E54000051"/>
    <x v="40"/>
    <s v="03F"/>
    <s v="E38000085"/>
    <s v="NHS Humber and North Yorkshire ICB - 03F"/>
    <x v="3"/>
    <n v="635"/>
  </r>
  <r>
    <s v="Nov"/>
    <s v="2023"/>
    <x v="12"/>
    <d v="2023-11-30T00:00:00"/>
    <s v="Y63"/>
    <s v="E40000012"/>
    <x v="6"/>
    <s v="QOQ"/>
    <s v="E54000051"/>
    <x v="40"/>
    <s v="03F"/>
    <s v="E38000085"/>
    <s v="NHS Humber and North Yorkshire ICB - 03F"/>
    <x v="4"/>
    <n v="660"/>
  </r>
  <r>
    <s v="Nov"/>
    <s v="2023"/>
    <x v="12"/>
    <d v="2023-11-30T00:00:00"/>
    <s v="Y63"/>
    <s v="E40000012"/>
    <x v="6"/>
    <s v="QOQ"/>
    <s v="E54000051"/>
    <x v="40"/>
    <s v="03F"/>
    <s v="E38000085"/>
    <s v="NHS Humber and North Yorkshire ICB - 03F"/>
    <x v="5"/>
    <n v="745"/>
  </r>
  <r>
    <s v="Nov"/>
    <s v="2023"/>
    <x v="12"/>
    <d v="2023-11-30T00:00:00"/>
    <s v="Y63"/>
    <s v="E40000012"/>
    <x v="6"/>
    <s v="QOQ"/>
    <s v="E54000051"/>
    <x v="40"/>
    <s v="03H"/>
    <s v="E38000119"/>
    <s v="NHS Humber and North Yorkshire ICB - 03H"/>
    <x v="0"/>
    <s v="*"/>
  </r>
  <r>
    <s v="Nov"/>
    <s v="2023"/>
    <x v="12"/>
    <d v="2023-11-30T00:00:00"/>
    <s v="Y63"/>
    <s v="E40000012"/>
    <x v="6"/>
    <s v="QOQ"/>
    <s v="E54000051"/>
    <x v="40"/>
    <s v="03H"/>
    <s v="E38000119"/>
    <s v="NHS Humber and North Yorkshire ICB - 03H"/>
    <x v="1"/>
    <s v="*"/>
  </r>
  <r>
    <s v="Nov"/>
    <s v="2023"/>
    <x v="12"/>
    <d v="2023-11-30T00:00:00"/>
    <s v="Y63"/>
    <s v="E40000012"/>
    <x v="6"/>
    <s v="QOQ"/>
    <s v="E54000051"/>
    <x v="40"/>
    <s v="03H"/>
    <s v="E38000119"/>
    <s v="NHS Humber and North Yorkshire ICB - 03H"/>
    <x v="2"/>
    <n v="45"/>
  </r>
  <r>
    <s v="Nov"/>
    <s v="2023"/>
    <x v="12"/>
    <d v="2023-11-30T00:00:00"/>
    <s v="Y63"/>
    <s v="E40000012"/>
    <x v="6"/>
    <s v="QOQ"/>
    <s v="E54000051"/>
    <x v="40"/>
    <s v="03H"/>
    <s v="E38000119"/>
    <s v="NHS Humber and North Yorkshire ICB - 03H"/>
    <x v="3"/>
    <n v="515"/>
  </r>
  <r>
    <s v="Nov"/>
    <s v="2023"/>
    <x v="12"/>
    <d v="2023-11-30T00:00:00"/>
    <s v="Y63"/>
    <s v="E40000012"/>
    <x v="6"/>
    <s v="QOQ"/>
    <s v="E54000051"/>
    <x v="40"/>
    <s v="03H"/>
    <s v="E38000119"/>
    <s v="NHS Humber and North Yorkshire ICB - 03H"/>
    <x v="4"/>
    <n v="425"/>
  </r>
  <r>
    <s v="Nov"/>
    <s v="2023"/>
    <x v="12"/>
    <d v="2023-11-30T00:00:00"/>
    <s v="Y63"/>
    <s v="E40000012"/>
    <x v="6"/>
    <s v="QOQ"/>
    <s v="E54000051"/>
    <x v="40"/>
    <s v="03H"/>
    <s v="E38000119"/>
    <s v="NHS Humber and North Yorkshire ICB - 03H"/>
    <x v="5"/>
    <n v="515"/>
  </r>
  <r>
    <s v="Nov"/>
    <s v="2023"/>
    <x v="12"/>
    <d v="2023-11-30T00:00:00"/>
    <s v="Y63"/>
    <s v="E40000012"/>
    <x v="6"/>
    <s v="QOQ"/>
    <s v="E54000051"/>
    <x v="40"/>
    <s v="03K"/>
    <s v="E38000122"/>
    <s v="NHS Humber and North Yorkshire ICB - 03K"/>
    <x v="0"/>
    <s v="*"/>
  </r>
  <r>
    <s v="Nov"/>
    <s v="2023"/>
    <x v="12"/>
    <d v="2023-11-30T00:00:00"/>
    <s v="Y63"/>
    <s v="E40000012"/>
    <x v="6"/>
    <s v="QOQ"/>
    <s v="E54000051"/>
    <x v="40"/>
    <s v="03K"/>
    <s v="E38000122"/>
    <s v="NHS Humber and North Yorkshire ICB - 03K"/>
    <x v="1"/>
    <s v="*"/>
  </r>
  <r>
    <s v="Nov"/>
    <s v="2023"/>
    <x v="12"/>
    <d v="2023-11-30T00:00:00"/>
    <s v="Y63"/>
    <s v="E40000012"/>
    <x v="6"/>
    <s v="QOQ"/>
    <s v="E54000051"/>
    <x v="40"/>
    <s v="03K"/>
    <s v="E38000122"/>
    <s v="NHS Humber and North Yorkshire ICB - 03K"/>
    <x v="2"/>
    <n v="5"/>
  </r>
  <r>
    <s v="Nov"/>
    <s v="2023"/>
    <x v="12"/>
    <d v="2023-11-30T00:00:00"/>
    <s v="Y63"/>
    <s v="E40000012"/>
    <x v="6"/>
    <s v="QOQ"/>
    <s v="E54000051"/>
    <x v="40"/>
    <s v="03K"/>
    <s v="E38000122"/>
    <s v="NHS Humber and North Yorkshire ICB - 03K"/>
    <x v="3"/>
    <n v="255"/>
  </r>
  <r>
    <s v="Nov"/>
    <s v="2023"/>
    <x v="12"/>
    <d v="2023-11-30T00:00:00"/>
    <s v="Y63"/>
    <s v="E40000012"/>
    <x v="6"/>
    <s v="QOQ"/>
    <s v="E54000051"/>
    <x v="40"/>
    <s v="03K"/>
    <s v="E38000122"/>
    <s v="NHS Humber and North Yorkshire ICB - 03K"/>
    <x v="4"/>
    <n v="580"/>
  </r>
  <r>
    <s v="Nov"/>
    <s v="2023"/>
    <x v="12"/>
    <d v="2023-11-30T00:00:00"/>
    <s v="Y63"/>
    <s v="E40000012"/>
    <x v="6"/>
    <s v="QOQ"/>
    <s v="E54000051"/>
    <x v="40"/>
    <s v="03K"/>
    <s v="E38000122"/>
    <s v="NHS Humber and North Yorkshire ICB - 03K"/>
    <x v="5"/>
    <n v="665"/>
  </r>
  <r>
    <s v="Nov"/>
    <s v="2023"/>
    <x v="12"/>
    <d v="2023-11-30T00:00:00"/>
    <s v="Y63"/>
    <s v="E40000012"/>
    <x v="6"/>
    <s v="QOQ"/>
    <s v="E54000051"/>
    <x v="40"/>
    <s v="03Q"/>
    <s v="E38000188"/>
    <s v="NHS Humber and North Yorkshire ICB - 03Q"/>
    <x v="0"/>
    <s v="*"/>
  </r>
  <r>
    <s v="Nov"/>
    <s v="2023"/>
    <x v="12"/>
    <d v="2023-11-30T00:00:00"/>
    <s v="Y63"/>
    <s v="E40000012"/>
    <x v="6"/>
    <s v="QOQ"/>
    <s v="E54000051"/>
    <x v="40"/>
    <s v="03Q"/>
    <s v="E38000188"/>
    <s v="NHS Humber and North Yorkshire ICB - 03Q"/>
    <x v="1"/>
    <s v="*"/>
  </r>
  <r>
    <s v="Nov"/>
    <s v="2023"/>
    <x v="12"/>
    <d v="2023-11-30T00:00:00"/>
    <s v="Y63"/>
    <s v="E40000012"/>
    <x v="6"/>
    <s v="QOQ"/>
    <s v="E54000051"/>
    <x v="40"/>
    <s v="03Q"/>
    <s v="E38000188"/>
    <s v="NHS Humber and North Yorkshire ICB - 03Q"/>
    <x v="2"/>
    <n v="50"/>
  </r>
  <r>
    <s v="Nov"/>
    <s v="2023"/>
    <x v="12"/>
    <d v="2023-11-30T00:00:00"/>
    <s v="Y63"/>
    <s v="E40000012"/>
    <x v="6"/>
    <s v="QOQ"/>
    <s v="E54000051"/>
    <x v="40"/>
    <s v="03Q"/>
    <s v="E38000188"/>
    <s v="NHS Humber and North Yorkshire ICB - 03Q"/>
    <x v="3"/>
    <n v="785"/>
  </r>
  <r>
    <s v="Nov"/>
    <s v="2023"/>
    <x v="12"/>
    <d v="2023-11-30T00:00:00"/>
    <s v="Y63"/>
    <s v="E40000012"/>
    <x v="6"/>
    <s v="QOQ"/>
    <s v="E54000051"/>
    <x v="40"/>
    <s v="03Q"/>
    <s v="E38000188"/>
    <s v="NHS Humber and North Yorkshire ICB - 03Q"/>
    <x v="4"/>
    <n v="235"/>
  </r>
  <r>
    <s v="Nov"/>
    <s v="2023"/>
    <x v="12"/>
    <d v="2023-11-30T00:00:00"/>
    <s v="Y63"/>
    <s v="E40000012"/>
    <x v="6"/>
    <s v="QOQ"/>
    <s v="E54000051"/>
    <x v="40"/>
    <s v="03Q"/>
    <s v="E38000188"/>
    <s v="NHS Humber and North Yorkshire ICB - 03Q"/>
    <x v="5"/>
    <n v="675"/>
  </r>
  <r>
    <s v="Nov"/>
    <s v="2023"/>
    <x v="12"/>
    <d v="2023-11-30T00:00:00"/>
    <s v="Y63"/>
    <s v="E40000012"/>
    <x v="6"/>
    <s v="QOQ"/>
    <s v="E54000051"/>
    <x v="40"/>
    <s v="42D"/>
    <s v="E38000241"/>
    <s v="NHS Humber and North Yorkshire ICB - 42D"/>
    <x v="0"/>
    <s v="*"/>
  </r>
  <r>
    <s v="Nov"/>
    <s v="2023"/>
    <x v="12"/>
    <d v="2023-11-30T00:00:00"/>
    <s v="Y63"/>
    <s v="E40000012"/>
    <x v="6"/>
    <s v="QOQ"/>
    <s v="E54000051"/>
    <x v="40"/>
    <s v="42D"/>
    <s v="E38000241"/>
    <s v="NHS Humber and North Yorkshire ICB - 42D"/>
    <x v="1"/>
    <s v="*"/>
  </r>
  <r>
    <s v="Nov"/>
    <s v="2023"/>
    <x v="12"/>
    <d v="2023-11-30T00:00:00"/>
    <s v="Y63"/>
    <s v="E40000012"/>
    <x v="6"/>
    <s v="QOQ"/>
    <s v="E54000051"/>
    <x v="40"/>
    <s v="42D"/>
    <s v="E38000241"/>
    <s v="NHS Humber and North Yorkshire ICB - 42D"/>
    <x v="2"/>
    <n v="320"/>
  </r>
  <r>
    <s v="Nov"/>
    <s v="2023"/>
    <x v="12"/>
    <d v="2023-11-30T00:00:00"/>
    <s v="Y63"/>
    <s v="E40000012"/>
    <x v="6"/>
    <s v="QOQ"/>
    <s v="E54000051"/>
    <x v="40"/>
    <s v="42D"/>
    <s v="E38000241"/>
    <s v="NHS Humber and North Yorkshire ICB - 42D"/>
    <x v="3"/>
    <n v="2245"/>
  </r>
  <r>
    <s v="Nov"/>
    <s v="2023"/>
    <x v="12"/>
    <d v="2023-11-30T00:00:00"/>
    <s v="Y63"/>
    <s v="E40000012"/>
    <x v="6"/>
    <s v="QOQ"/>
    <s v="E54000051"/>
    <x v="40"/>
    <s v="42D"/>
    <s v="E38000241"/>
    <s v="NHS Humber and North Yorkshire ICB - 42D"/>
    <x v="4"/>
    <n v="1225"/>
  </r>
  <r>
    <s v="Nov"/>
    <s v="2023"/>
    <x v="12"/>
    <d v="2023-11-30T00:00:00"/>
    <s v="Y63"/>
    <s v="E40000012"/>
    <x v="6"/>
    <s v="QOQ"/>
    <s v="E54000051"/>
    <x v="40"/>
    <s v="42D"/>
    <s v="E38000241"/>
    <s v="NHS Humber and North Yorkshire ICB - 42D"/>
    <x v="5"/>
    <n v="1725"/>
  </r>
  <r>
    <s v="Nov"/>
    <s v="2023"/>
    <x v="12"/>
    <d v="2023-11-30T00:00:00"/>
    <s v="Y63"/>
    <s v="E40000012"/>
    <x v="6"/>
    <s v="QWO"/>
    <s v="E54000054"/>
    <x v="41"/>
    <s v="02T"/>
    <s v="E38000025"/>
    <s v="NHS West Yorkshire ICB - 02T"/>
    <x v="0"/>
    <s v="*"/>
  </r>
  <r>
    <s v="Nov"/>
    <s v="2023"/>
    <x v="12"/>
    <d v="2023-11-30T00:00:00"/>
    <s v="Y63"/>
    <s v="E40000012"/>
    <x v="6"/>
    <s v="QWO"/>
    <s v="E54000054"/>
    <x v="41"/>
    <s v="02T"/>
    <s v="E38000025"/>
    <s v="NHS West Yorkshire ICB - 02T"/>
    <x v="1"/>
    <s v="*"/>
  </r>
  <r>
    <s v="Nov"/>
    <s v="2023"/>
    <x v="12"/>
    <d v="2023-11-30T00:00:00"/>
    <s v="Y63"/>
    <s v="E40000012"/>
    <x v="6"/>
    <s v="QWO"/>
    <s v="E54000054"/>
    <x v="41"/>
    <s v="02T"/>
    <s v="E38000025"/>
    <s v="NHS West Yorkshire ICB - 02T"/>
    <x v="2"/>
    <n v="100"/>
  </r>
  <r>
    <s v="Nov"/>
    <s v="2023"/>
    <x v="12"/>
    <d v="2023-11-30T00:00:00"/>
    <s v="Y63"/>
    <s v="E40000012"/>
    <x v="6"/>
    <s v="QWO"/>
    <s v="E54000054"/>
    <x v="41"/>
    <s v="02T"/>
    <s v="E38000025"/>
    <s v="NHS West Yorkshire ICB - 02T"/>
    <x v="3"/>
    <n v="410"/>
  </r>
  <r>
    <s v="Nov"/>
    <s v="2023"/>
    <x v="12"/>
    <d v="2023-11-30T00:00:00"/>
    <s v="Y63"/>
    <s v="E40000012"/>
    <x v="6"/>
    <s v="QWO"/>
    <s v="E54000054"/>
    <x v="41"/>
    <s v="02T"/>
    <s v="E38000025"/>
    <s v="NHS West Yorkshire ICB - 02T"/>
    <x v="4"/>
    <n v="875"/>
  </r>
  <r>
    <s v="Nov"/>
    <s v="2023"/>
    <x v="12"/>
    <d v="2023-11-30T00:00:00"/>
    <s v="Y63"/>
    <s v="E40000012"/>
    <x v="6"/>
    <s v="QWO"/>
    <s v="E54000054"/>
    <x v="41"/>
    <s v="02T"/>
    <s v="E38000025"/>
    <s v="NHS West Yorkshire ICB - 02T"/>
    <x v="5"/>
    <n v="390"/>
  </r>
  <r>
    <s v="Nov"/>
    <s v="2023"/>
    <x v="12"/>
    <d v="2023-11-30T00:00:00"/>
    <s v="Y63"/>
    <s v="E40000012"/>
    <x v="6"/>
    <s v="QWO"/>
    <s v="E54000054"/>
    <x v="41"/>
    <s v="03R"/>
    <s v="E38000190"/>
    <s v="NHS West Yorkshire ICB - 03R"/>
    <x v="0"/>
    <s v="*"/>
  </r>
  <r>
    <s v="Nov"/>
    <s v="2023"/>
    <x v="12"/>
    <d v="2023-11-30T00:00:00"/>
    <s v="Y63"/>
    <s v="E40000012"/>
    <x v="6"/>
    <s v="QWO"/>
    <s v="E54000054"/>
    <x v="41"/>
    <s v="03R"/>
    <s v="E38000190"/>
    <s v="NHS West Yorkshire ICB - 03R"/>
    <x v="1"/>
    <s v="*"/>
  </r>
  <r>
    <s v="Nov"/>
    <s v="2023"/>
    <x v="12"/>
    <d v="2023-11-30T00:00:00"/>
    <s v="Y63"/>
    <s v="E40000012"/>
    <x v="6"/>
    <s v="QWO"/>
    <s v="E54000054"/>
    <x v="41"/>
    <s v="03R"/>
    <s v="E38000190"/>
    <s v="NHS West Yorkshire ICB - 03R"/>
    <x v="2"/>
    <n v="175"/>
  </r>
  <r>
    <s v="Nov"/>
    <s v="2023"/>
    <x v="12"/>
    <d v="2023-11-30T00:00:00"/>
    <s v="Y63"/>
    <s v="E40000012"/>
    <x v="6"/>
    <s v="QWO"/>
    <s v="E54000054"/>
    <x v="41"/>
    <s v="03R"/>
    <s v="E38000190"/>
    <s v="NHS West Yorkshire ICB - 03R"/>
    <x v="3"/>
    <n v="770"/>
  </r>
  <r>
    <s v="Nov"/>
    <s v="2023"/>
    <x v="12"/>
    <d v="2023-11-30T00:00:00"/>
    <s v="Y63"/>
    <s v="E40000012"/>
    <x v="6"/>
    <s v="QWO"/>
    <s v="E54000054"/>
    <x v="41"/>
    <s v="03R"/>
    <s v="E38000190"/>
    <s v="NHS West Yorkshire ICB - 03R"/>
    <x v="4"/>
    <n v="1090"/>
  </r>
  <r>
    <s v="Nov"/>
    <s v="2023"/>
    <x v="12"/>
    <d v="2023-11-30T00:00:00"/>
    <s v="Y63"/>
    <s v="E40000012"/>
    <x v="6"/>
    <s v="QWO"/>
    <s v="E54000054"/>
    <x v="41"/>
    <s v="03R"/>
    <s v="E38000190"/>
    <s v="NHS West Yorkshire ICB - 03R"/>
    <x v="5"/>
    <n v="1000"/>
  </r>
  <r>
    <s v="Nov"/>
    <s v="2023"/>
    <x v="12"/>
    <d v="2023-11-30T00:00:00"/>
    <s v="Y63"/>
    <s v="E40000012"/>
    <x v="6"/>
    <s v="QWO"/>
    <s v="E54000054"/>
    <x v="41"/>
    <s v="15F"/>
    <s v="E38000225"/>
    <s v="NHS West Yorkshire ICB - 15F"/>
    <x v="0"/>
    <s v="*"/>
  </r>
  <r>
    <s v="Nov"/>
    <s v="2023"/>
    <x v="12"/>
    <d v="2023-11-30T00:00:00"/>
    <s v="Y63"/>
    <s v="E40000012"/>
    <x v="6"/>
    <s v="QWO"/>
    <s v="E54000054"/>
    <x v="41"/>
    <s v="15F"/>
    <s v="E38000225"/>
    <s v="NHS West Yorkshire ICB - 15F"/>
    <x v="1"/>
    <s v="*"/>
  </r>
  <r>
    <s v="Nov"/>
    <s v="2023"/>
    <x v="12"/>
    <d v="2023-11-30T00:00:00"/>
    <s v="Y63"/>
    <s v="E40000012"/>
    <x v="6"/>
    <s v="QWO"/>
    <s v="E54000054"/>
    <x v="41"/>
    <s v="15F"/>
    <s v="E38000225"/>
    <s v="NHS West Yorkshire ICB - 15F"/>
    <x v="2"/>
    <n v="525"/>
  </r>
  <r>
    <s v="Nov"/>
    <s v="2023"/>
    <x v="12"/>
    <d v="2023-11-30T00:00:00"/>
    <s v="Y63"/>
    <s v="E40000012"/>
    <x v="6"/>
    <s v="QWO"/>
    <s v="E54000054"/>
    <x v="41"/>
    <s v="15F"/>
    <s v="E38000225"/>
    <s v="NHS West Yorkshire ICB - 15F"/>
    <x v="3"/>
    <n v="2115"/>
  </r>
  <r>
    <s v="Nov"/>
    <s v="2023"/>
    <x v="12"/>
    <d v="2023-11-30T00:00:00"/>
    <s v="Y63"/>
    <s v="E40000012"/>
    <x v="6"/>
    <s v="QWO"/>
    <s v="E54000054"/>
    <x v="41"/>
    <s v="15F"/>
    <s v="E38000225"/>
    <s v="NHS West Yorkshire ICB - 15F"/>
    <x v="4"/>
    <n v="2225"/>
  </r>
  <r>
    <s v="Nov"/>
    <s v="2023"/>
    <x v="12"/>
    <d v="2023-11-30T00:00:00"/>
    <s v="Y63"/>
    <s v="E40000012"/>
    <x v="6"/>
    <s v="QWO"/>
    <s v="E54000054"/>
    <x v="41"/>
    <s v="15F"/>
    <s v="E38000225"/>
    <s v="NHS West Yorkshire ICB - 15F"/>
    <x v="5"/>
    <n v="1665"/>
  </r>
  <r>
    <s v="Nov"/>
    <s v="2023"/>
    <x v="12"/>
    <d v="2023-11-30T00:00:00"/>
    <s v="Y63"/>
    <s v="E40000012"/>
    <x v="6"/>
    <s v="QWO"/>
    <s v="E54000054"/>
    <x v="41"/>
    <s v="36J"/>
    <s v="E38000232"/>
    <s v="NHS West Yorkshire ICB - 36J"/>
    <x v="0"/>
    <s v="*"/>
  </r>
  <r>
    <s v="Nov"/>
    <s v="2023"/>
    <x v="12"/>
    <d v="2023-11-30T00:00:00"/>
    <s v="Y63"/>
    <s v="E40000012"/>
    <x v="6"/>
    <s v="QWO"/>
    <s v="E54000054"/>
    <x v="41"/>
    <s v="36J"/>
    <s v="E38000232"/>
    <s v="NHS West Yorkshire ICB - 36J"/>
    <x v="1"/>
    <s v="*"/>
  </r>
  <r>
    <s v="Nov"/>
    <s v="2023"/>
    <x v="12"/>
    <d v="2023-11-30T00:00:00"/>
    <s v="Y63"/>
    <s v="E40000012"/>
    <x v="6"/>
    <s v="QWO"/>
    <s v="E54000054"/>
    <x v="41"/>
    <s v="36J"/>
    <s v="E38000232"/>
    <s v="NHS West Yorkshire ICB - 36J"/>
    <x v="2"/>
    <n v="760"/>
  </r>
  <r>
    <s v="Nov"/>
    <s v="2023"/>
    <x v="12"/>
    <d v="2023-11-30T00:00:00"/>
    <s v="Y63"/>
    <s v="E40000012"/>
    <x v="6"/>
    <s v="QWO"/>
    <s v="E54000054"/>
    <x v="41"/>
    <s v="36J"/>
    <s v="E38000232"/>
    <s v="NHS West Yorkshire ICB - 36J"/>
    <x v="3"/>
    <n v="1195"/>
  </r>
  <r>
    <s v="Nov"/>
    <s v="2023"/>
    <x v="12"/>
    <d v="2023-11-30T00:00:00"/>
    <s v="Y63"/>
    <s v="E40000012"/>
    <x v="6"/>
    <s v="QWO"/>
    <s v="E54000054"/>
    <x v="41"/>
    <s v="36J"/>
    <s v="E38000232"/>
    <s v="NHS West Yorkshire ICB - 36J"/>
    <x v="4"/>
    <n v="1850"/>
  </r>
  <r>
    <s v="Nov"/>
    <s v="2023"/>
    <x v="12"/>
    <d v="2023-11-30T00:00:00"/>
    <s v="Y63"/>
    <s v="E40000012"/>
    <x v="6"/>
    <s v="QWO"/>
    <s v="E54000054"/>
    <x v="41"/>
    <s v="36J"/>
    <s v="E38000232"/>
    <s v="NHS West Yorkshire ICB - 36J"/>
    <x v="5"/>
    <n v="1735"/>
  </r>
  <r>
    <s v="Nov"/>
    <s v="2023"/>
    <x v="12"/>
    <d v="2023-11-30T00:00:00"/>
    <s v="Y63"/>
    <s v="E40000012"/>
    <x v="6"/>
    <s v="QWO"/>
    <s v="E54000054"/>
    <x v="41"/>
    <s v="X2C4Y"/>
    <s v="E38000254"/>
    <s v="NHS West Yorkshire ICB - X2C4Y"/>
    <x v="0"/>
    <s v="*"/>
  </r>
  <r>
    <s v="Nov"/>
    <s v="2023"/>
    <x v="12"/>
    <d v="2023-11-30T00:00:00"/>
    <s v="Y63"/>
    <s v="E40000012"/>
    <x v="6"/>
    <s v="QWO"/>
    <s v="E54000054"/>
    <x v="41"/>
    <s v="X2C4Y"/>
    <s v="E38000254"/>
    <s v="NHS West Yorkshire ICB - X2C4Y"/>
    <x v="1"/>
    <s v="*"/>
  </r>
  <r>
    <s v="Nov"/>
    <s v="2023"/>
    <x v="12"/>
    <d v="2023-11-30T00:00:00"/>
    <s v="Y63"/>
    <s v="E40000012"/>
    <x v="6"/>
    <s v="QWO"/>
    <s v="E54000054"/>
    <x v="41"/>
    <s v="X2C4Y"/>
    <s v="E38000254"/>
    <s v="NHS West Yorkshire ICB - X2C4Y"/>
    <x v="2"/>
    <n v="345"/>
  </r>
  <r>
    <s v="Nov"/>
    <s v="2023"/>
    <x v="12"/>
    <d v="2023-11-30T00:00:00"/>
    <s v="Y63"/>
    <s v="E40000012"/>
    <x v="6"/>
    <s v="QWO"/>
    <s v="E54000054"/>
    <x v="41"/>
    <s v="X2C4Y"/>
    <s v="E38000254"/>
    <s v="NHS West Yorkshire ICB - X2C4Y"/>
    <x v="3"/>
    <n v="975"/>
  </r>
  <r>
    <s v="Nov"/>
    <s v="2023"/>
    <x v="12"/>
    <d v="2023-11-30T00:00:00"/>
    <s v="Y63"/>
    <s v="E40000012"/>
    <x v="6"/>
    <s v="QWO"/>
    <s v="E54000054"/>
    <x v="41"/>
    <s v="X2C4Y"/>
    <s v="E38000254"/>
    <s v="NHS West Yorkshire ICB - X2C4Y"/>
    <x v="4"/>
    <n v="1120"/>
  </r>
  <r>
    <s v="Nov"/>
    <s v="2023"/>
    <x v="12"/>
    <d v="2023-11-30T00:00:00"/>
    <s v="Y63"/>
    <s v="E40000012"/>
    <x v="6"/>
    <s v="QWO"/>
    <s v="E54000054"/>
    <x v="41"/>
    <s v="X2C4Y"/>
    <s v="E38000254"/>
    <s v="NHS West Yorkshire ICB - X2C4Y"/>
    <x v="5"/>
    <n v="1045"/>
  </r>
  <r>
    <m/>
    <m/>
    <x v="13"/>
    <m/>
    <m/>
    <m/>
    <x v="7"/>
    <m/>
    <m/>
    <x v="42"/>
    <m/>
    <m/>
    <m/>
    <x v="6"/>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F8C7EE8-A981-44F8-A76B-C883D50A0133}" name="PivotTable1" cacheId="30"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W6:AJ13" firstHeaderRow="1" firstDataRow="2" firstDataCol="1" rowPageCount="2" colPageCount="1"/>
  <pivotFields count="15">
    <pivotField showAll="0"/>
    <pivotField showAll="0"/>
    <pivotField axis="axisCol" showAll="0">
      <items count="22">
        <item m="1" x="20"/>
        <item m="1" x="19"/>
        <item m="1" x="18"/>
        <item m="1" x="17"/>
        <item m="1" x="16"/>
        <item m="1" x="15"/>
        <item m="1" x="14"/>
        <item x="12"/>
        <item x="11"/>
        <item x="10"/>
        <item x="13"/>
        <item x="9"/>
        <item x="8"/>
        <item x="7"/>
        <item x="6"/>
        <item x="5"/>
        <item x="4"/>
        <item x="3"/>
        <item x="2"/>
        <item x="1"/>
        <item x="0"/>
        <item t="default"/>
      </items>
    </pivotField>
    <pivotField showAll="0"/>
    <pivotField showAll="0"/>
    <pivotField showAll="0"/>
    <pivotField axis="axisPage" showAll="0">
      <items count="9">
        <item x="4"/>
        <item x="0"/>
        <item x="3"/>
        <item x="6"/>
        <item x="5"/>
        <item x="2"/>
        <item x="1"/>
        <item x="7"/>
        <item t="default"/>
      </items>
    </pivotField>
    <pivotField showAll="0"/>
    <pivotField showAll="0"/>
    <pivotField axis="axisRow" showAll="0">
      <items count="44">
        <item x="6"/>
        <item x="30"/>
        <item x="19"/>
        <item x="27"/>
        <item x="10"/>
        <item x="16"/>
        <item x="34"/>
        <item x="37"/>
        <item x="9"/>
        <item x="28"/>
        <item x="20"/>
        <item x="5"/>
        <item x="11"/>
        <item x="13"/>
        <item x="7"/>
        <item x="36"/>
        <item x="15"/>
        <item x="18"/>
        <item x="32"/>
        <item x="40"/>
        <item x="12"/>
        <item x="35"/>
        <item x="22"/>
        <item x="21"/>
        <item x="29"/>
        <item x="33"/>
        <item x="1"/>
        <item x="2"/>
        <item x="39"/>
        <item x="3"/>
        <item x="25"/>
        <item x="26"/>
        <item x="24"/>
        <item x="8"/>
        <item x="0"/>
        <item x="4"/>
        <item x="38"/>
        <item x="23"/>
        <item x="31"/>
        <item x="17"/>
        <item x="14"/>
        <item x="41"/>
        <item x="42"/>
        <item t="default"/>
      </items>
    </pivotField>
    <pivotField showAll="0"/>
    <pivotField showAll="0"/>
    <pivotField showAll="0"/>
    <pivotField axis="axisPage" showAll="0">
      <items count="16">
        <item m="1" x="14"/>
        <item x="2"/>
        <item x="3"/>
        <item x="4"/>
        <item x="5"/>
        <item x="6"/>
        <item x="0"/>
        <item x="1"/>
        <item m="1" x="7"/>
        <item m="1" x="8"/>
        <item m="1" x="9"/>
        <item m="1" x="10"/>
        <item m="1" x="11"/>
        <item m="1" x="12"/>
        <item m="1" x="13"/>
        <item t="default"/>
      </items>
    </pivotField>
    <pivotField dataField="1" showAll="0"/>
  </pivotFields>
  <rowFields count="1">
    <field x="9"/>
  </rowFields>
  <rowItems count="6">
    <i>
      <x v="26"/>
    </i>
    <i>
      <x v="27"/>
    </i>
    <i>
      <x v="29"/>
    </i>
    <i>
      <x v="34"/>
    </i>
    <i>
      <x v="35"/>
    </i>
    <i t="grand">
      <x/>
    </i>
  </rowItems>
  <colFields count="1">
    <field x="2"/>
  </colFields>
  <colItems count="13">
    <i>
      <x v="7"/>
    </i>
    <i>
      <x v="8"/>
    </i>
    <i>
      <x v="9"/>
    </i>
    <i>
      <x v="11"/>
    </i>
    <i>
      <x v="12"/>
    </i>
    <i>
      <x v="13"/>
    </i>
    <i>
      <x v="14"/>
    </i>
    <i>
      <x v="15"/>
    </i>
    <i>
      <x v="16"/>
    </i>
    <i>
      <x v="17"/>
    </i>
    <i>
      <x v="18"/>
    </i>
    <i>
      <x v="19"/>
    </i>
    <i>
      <x v="20"/>
    </i>
  </colItems>
  <pageFields count="2">
    <pageField fld="6" item="1" hier="-1"/>
    <pageField fld="13" item="4" hier="-1"/>
  </pageFields>
  <dataFields count="1">
    <dataField name="Sum of Value" fld="14" baseField="2" baseItem="0"/>
  </dataFields>
  <formats count="1">
    <format dxfId="0">
      <pivotArea dataOnly="0" labelOnly="1" fieldPosition="0">
        <references count="1">
          <reference field="2" count="10">
            <x v="0"/>
            <x v="1"/>
            <x v="2"/>
            <x v="3"/>
            <x v="4"/>
            <x v="5"/>
            <x v="6"/>
            <x v="7"/>
            <x v="8"/>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HIN Colours">
    <a:dk1>
      <a:srgbClr val="2B434E"/>
    </a:dk1>
    <a:lt1>
      <a:srgbClr val="FFFFFF"/>
    </a:lt1>
    <a:dk2>
      <a:srgbClr val="939CA1"/>
    </a:dk2>
    <a:lt2>
      <a:srgbClr val="E7E6E6"/>
    </a:lt2>
    <a:accent1>
      <a:srgbClr val="492F92"/>
    </a:accent1>
    <a:accent2>
      <a:srgbClr val="00A0DB"/>
    </a:accent2>
    <a:accent3>
      <a:srgbClr val="939CA1"/>
    </a:accent3>
    <a:accent4>
      <a:srgbClr val="B0C61F"/>
    </a:accent4>
    <a:accent5>
      <a:srgbClr val="009F92"/>
    </a:accent5>
    <a:accent6>
      <a:srgbClr val="2B434E"/>
    </a:accent6>
    <a:hlink>
      <a:srgbClr val="00A0DB"/>
    </a:hlink>
    <a:folHlink>
      <a:srgbClr val="492F9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HIN Colours">
    <a:dk1>
      <a:srgbClr val="2B434E"/>
    </a:dk1>
    <a:lt1>
      <a:srgbClr val="FFFFFF"/>
    </a:lt1>
    <a:dk2>
      <a:srgbClr val="939CA1"/>
    </a:dk2>
    <a:lt2>
      <a:srgbClr val="E7E6E6"/>
    </a:lt2>
    <a:accent1>
      <a:srgbClr val="492F92"/>
    </a:accent1>
    <a:accent2>
      <a:srgbClr val="00A0DB"/>
    </a:accent2>
    <a:accent3>
      <a:srgbClr val="939CA1"/>
    </a:accent3>
    <a:accent4>
      <a:srgbClr val="B0C61F"/>
    </a:accent4>
    <a:accent5>
      <a:srgbClr val="009F92"/>
    </a:accent5>
    <a:accent6>
      <a:srgbClr val="2B434E"/>
    </a:accent6>
    <a:hlink>
      <a:srgbClr val="2B434E"/>
    </a:hlink>
    <a:folHlink>
      <a:srgbClr val="492F9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HIN Colours">
    <a:dk1>
      <a:srgbClr val="2B434E"/>
    </a:dk1>
    <a:lt1>
      <a:srgbClr val="FFFFFF"/>
    </a:lt1>
    <a:dk2>
      <a:srgbClr val="939CA1"/>
    </a:dk2>
    <a:lt2>
      <a:srgbClr val="E7E6E6"/>
    </a:lt2>
    <a:accent1>
      <a:srgbClr val="492F92"/>
    </a:accent1>
    <a:accent2>
      <a:srgbClr val="00A0DB"/>
    </a:accent2>
    <a:accent3>
      <a:srgbClr val="939CA1"/>
    </a:accent3>
    <a:accent4>
      <a:srgbClr val="B0C61F"/>
    </a:accent4>
    <a:accent5>
      <a:srgbClr val="009F92"/>
    </a:accent5>
    <a:accent6>
      <a:srgbClr val="2B434E"/>
    </a:accent6>
    <a:hlink>
      <a:srgbClr val="2B434E"/>
    </a:hlink>
    <a:folHlink>
      <a:srgbClr val="492F9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future.nhs.uk/connect.ti/carehomes/view?objectID=42533808"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future.nhs.uk/:f:/r/sites/COVIDVaccinationReportingLondon/Shared%20Documents/Community/IPR%20Pack?csf=1&amp;web=1&amp;e=yfmVAr" TargetMode="External"/><Relationship Id="rId2" Type="http://schemas.openxmlformats.org/officeDocument/2006/relationships/hyperlink" Target="https://nhsengland-my.sharepoint.com/:f:/r/sites/COVIDVaccinationReportingLondon/Shared%20Documents/Community/IPR%20Pack?csf=1&amp;web=1&amp;e=tIiaMK" TargetMode="External"/><Relationship Id="rId1" Type="http://schemas.openxmlformats.org/officeDocument/2006/relationships/hyperlink" Target="https://app.powerbi.com/view?r=eyJrIjoiN2Q0NTBkYTEtNDhkYS00YjdhLWFkZDQtNTQxYzdjZDcyNjg1IiwidCI6IjUwZjYwNzFmLWJiZmUtNDAxYS04ODAzLTY3Mzc0OGU2MjllMiIsImMiOjh9" TargetMode="External"/><Relationship Id="rId4"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hyperlink" Target="https://digital.nhs.uk/data-and-information/publications/statistical/primary-care-dementia-data" TargetMode="External"/><Relationship Id="rId2" Type="http://schemas.openxmlformats.org/officeDocument/2006/relationships/hyperlink" Target="https://digital.nhs.uk/data-and-information/publications/statistical/primary-care-dementia-data" TargetMode="External"/><Relationship Id="rId1" Type="http://schemas.openxmlformats.org/officeDocument/2006/relationships/pivotTable" Target="../pivotTables/pivotTable1.xml"/><Relationship Id="rId4"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capacitytracker.com/"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cqc.org.uk/about-us/transparency/using-cqc-data" TargetMode="External"/><Relationship Id="rId13" Type="http://schemas.openxmlformats.org/officeDocument/2006/relationships/drawing" Target="../drawings/drawing2.xml"/><Relationship Id="rId3" Type="http://schemas.openxmlformats.org/officeDocument/2006/relationships/hyperlink" Target="https://digital.nhs.uk/data-and-information/publications/statistical/mi-network-contract-des/2022-23" TargetMode="External"/><Relationship Id="rId7" Type="http://schemas.openxmlformats.org/officeDocument/2006/relationships/hyperlink" Target="https://app.powerbi.com/view?r=eyJrIjoiN2Q0NTBkYTEtNDhkYS00YjdhLWFkZDQtNTQxYzdjZDcyNjg1IiwidCI6IjUwZjYwNzFmLWJiZmUtNDAxYS04ODAzLTY3Mzc0OGU2MjllMiIsImMiOjh9" TargetMode="External"/><Relationship Id="rId12" Type="http://schemas.openxmlformats.org/officeDocument/2006/relationships/printerSettings" Target="../printerSettings/printerSettings2.bin"/><Relationship Id="rId2" Type="http://schemas.openxmlformats.org/officeDocument/2006/relationships/hyperlink" Target="https://www.gov.uk/government/statistics/excess-mortality-in-england-and-english-regions" TargetMode="External"/><Relationship Id="rId1" Type="http://schemas.openxmlformats.org/officeDocument/2006/relationships/hyperlink" Target="https://www.dsptoolkit.nhs.uk/OrganisationSearch" TargetMode="External"/><Relationship Id="rId6" Type="http://schemas.openxmlformats.org/officeDocument/2006/relationships/hyperlink" Target="https://digital.nhs.uk/data-and-information/publications/statistical/primary-care-workforce-quarterly-update" TargetMode="External"/><Relationship Id="rId11" Type="http://schemas.openxmlformats.org/officeDocument/2006/relationships/hyperlink" Target="https://digital.nhs.uk/data-and-information/publications/statistical/mi-network-contract-des/england-march-2024" TargetMode="External"/><Relationship Id="rId5" Type="http://schemas.openxmlformats.org/officeDocument/2006/relationships/hyperlink" Target="https://digital.nhs.uk/data-and-information/publications/statistical/mi-network-contract-des/2022-23" TargetMode="External"/><Relationship Id="rId10" Type="http://schemas.openxmlformats.org/officeDocument/2006/relationships/hyperlink" Target="https://digital.nhs.uk/data-and-information/publications/statistical/primary-care-dementia-data" TargetMode="External"/><Relationship Id="rId4" Type="http://schemas.openxmlformats.org/officeDocument/2006/relationships/hyperlink" Target="https://digital.nhs.uk/data-and-information/publications/statistical/mi-network-contract-des/2022-23" TargetMode="External"/><Relationship Id="rId9" Type="http://schemas.openxmlformats.org/officeDocument/2006/relationships/hyperlink" Target="https://www.necsu.nhs.uk/capacity-tracker/"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hyperlink" Target="https://app.powerbi.com/view?r=eyJrIjoiNDVjNjYyYTYtMWJmZC00MDVjLWJlN2UtNjMxYjk3NDM5NDI1IiwidCI6ImVlNGUxNDk5LTRhMzUtNGIyZS1hZDQ3LTVmM2NmOWRlODY2NiIsImMiOjh9" TargetMode="External"/><Relationship Id="rId7" Type="http://schemas.openxmlformats.org/officeDocument/2006/relationships/comments" Target="../comments6.xml"/><Relationship Id="rId2" Type="http://schemas.openxmlformats.org/officeDocument/2006/relationships/hyperlink" Target="https://app.powerbi.com/view?r=eyJrIjoiOGNkMmY3NWMtMWM0MS00YTI1LWIyZTEtZjVhYTM0OTI3NmZiIiwidCI6ImVlNGUxNDk5LTRhMzUtNGIyZS1hZDQ3LTVmM2NmOWRlODY2NiIsImMiOjh9" TargetMode="External"/><Relationship Id="rId1" Type="http://schemas.openxmlformats.org/officeDocument/2006/relationships/hyperlink" Target="https://www.gov.uk/government/statistics/excess-mortality-in-england-and-english-regions" TargetMode="External"/><Relationship Id="rId6" Type="http://schemas.openxmlformats.org/officeDocument/2006/relationships/vmlDrawing" Target="../drawings/vmlDrawing6.vml"/><Relationship Id="rId5" Type="http://schemas.openxmlformats.org/officeDocument/2006/relationships/drawing" Target="../drawings/drawing23.xml"/><Relationship Id="rId4" Type="http://schemas.openxmlformats.org/officeDocument/2006/relationships/hyperlink" Target="https://www.gov.uk/government/statistics/excess-mortality-within-england-post-pandemic-method"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future.nhs.uk/:x:/r/sites/COVIDVaccinationReportingLondon/Shared%20Documents/Community/Enhanced%20Health%20in%20Care%20Homes/Instructions%20-how%20to/Care%20Homes_HSCA_Active_Locations.xlsx?d=wdb8a5b935cfc4cfe8383289f69f5c64b&amp;csf=1&amp;web=1&amp;e=pSI0HI" TargetMode="External"/><Relationship Id="rId1" Type="http://schemas.openxmlformats.org/officeDocument/2006/relationships/hyperlink" Target="https://www.cqc.org.uk/about-us/transparency/using-cqc-dat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C932D-08B9-417F-92B7-20B2ED23F83B}">
  <sheetPr codeName="Sheet27">
    <tabColor rgb="FF002060"/>
  </sheetPr>
  <dimension ref="A1:XFC103"/>
  <sheetViews>
    <sheetView showGridLines="0" tabSelected="1" topLeftCell="A7" zoomScaleNormal="100" workbookViewId="0">
      <selection activeCell="A13" sqref="A13"/>
    </sheetView>
  </sheetViews>
  <sheetFormatPr defaultColWidth="0" defaultRowHeight="14.5" customHeight="1" zeroHeight="1" x14ac:dyDescent="0.35"/>
  <cols>
    <col min="1" max="1" width="7.26953125" customWidth="1"/>
    <col min="2" max="2" width="17" customWidth="1"/>
    <col min="3" max="3" width="13.81640625" customWidth="1"/>
    <col min="4" max="13" width="12.54296875" customWidth="1"/>
    <col min="14" max="14" width="37.7265625" customWidth="1"/>
    <col min="15" max="15" width="1" hidden="1" customWidth="1"/>
    <col min="16" max="16383" width="8.81640625" hidden="1"/>
    <col min="16384" max="16384" width="0.26953125" customWidth="1"/>
  </cols>
  <sheetData>
    <row r="1" spans="1:15" ht="6" customHeight="1" x14ac:dyDescent="0.35">
      <c r="A1" s="67"/>
      <c r="B1" s="67"/>
      <c r="C1" s="67"/>
      <c r="D1" s="67"/>
      <c r="E1" s="67"/>
      <c r="F1" s="67"/>
      <c r="G1" s="67"/>
      <c r="H1" s="67"/>
      <c r="I1" s="67"/>
      <c r="J1" s="67"/>
      <c r="K1" s="67"/>
      <c r="L1" s="67"/>
      <c r="M1" s="67"/>
      <c r="N1" s="67"/>
      <c r="O1" s="67"/>
    </row>
    <row r="2" spans="1:15" ht="6" customHeight="1" x14ac:dyDescent="0.35">
      <c r="A2" s="67"/>
      <c r="B2" s="67"/>
      <c r="C2" s="67"/>
      <c r="D2" s="67"/>
      <c r="E2" s="67"/>
      <c r="F2" s="67"/>
      <c r="G2" s="67"/>
      <c r="H2" s="67"/>
      <c r="I2" s="67"/>
      <c r="J2" s="67"/>
      <c r="K2" s="67"/>
      <c r="L2" s="67"/>
      <c r="M2" s="67"/>
      <c r="N2" s="67"/>
      <c r="O2" s="67"/>
    </row>
    <row r="3" spans="1:15" ht="15" customHeight="1" x14ac:dyDescent="0.35">
      <c r="A3" s="67"/>
      <c r="B3" s="253" t="s">
        <v>0</v>
      </c>
      <c r="C3" s="253"/>
      <c r="D3" s="253"/>
      <c r="E3" s="253"/>
      <c r="F3" s="253"/>
      <c r="G3" s="253"/>
      <c r="H3" s="253"/>
      <c r="I3" s="253"/>
      <c r="J3" s="253"/>
      <c r="K3" s="253"/>
      <c r="L3" s="253"/>
      <c r="M3" s="67"/>
      <c r="N3" s="67"/>
      <c r="O3" s="67"/>
    </row>
    <row r="4" spans="1:15" ht="15" customHeight="1" x14ac:dyDescent="0.35">
      <c r="A4" s="67"/>
      <c r="B4" s="253"/>
      <c r="C4" s="253"/>
      <c r="D4" s="253"/>
      <c r="E4" s="253"/>
      <c r="F4" s="253"/>
      <c r="G4" s="253"/>
      <c r="H4" s="253"/>
      <c r="I4" s="253"/>
      <c r="J4" s="253"/>
      <c r="K4" s="253"/>
      <c r="L4" s="253"/>
      <c r="M4" s="67"/>
      <c r="N4" s="67"/>
      <c r="O4" s="67"/>
    </row>
    <row r="5" spans="1:15" ht="15" customHeight="1" x14ac:dyDescent="0.35">
      <c r="A5" s="67"/>
      <c r="B5" s="253"/>
      <c r="C5" s="253"/>
      <c r="D5" s="253"/>
      <c r="E5" s="253"/>
      <c r="F5" s="253"/>
      <c r="G5" s="253"/>
      <c r="H5" s="253"/>
      <c r="I5" s="253"/>
      <c r="J5" s="253"/>
      <c r="K5" s="253"/>
      <c r="L5" s="253"/>
      <c r="M5" s="67"/>
      <c r="N5" s="67"/>
      <c r="O5" s="67"/>
    </row>
    <row r="6" spans="1:15" x14ac:dyDescent="0.35">
      <c r="A6" s="67"/>
      <c r="B6" s="253"/>
      <c r="C6" s="253"/>
      <c r="D6" s="253"/>
      <c r="E6" s="253"/>
      <c r="F6" s="253"/>
      <c r="G6" s="253"/>
      <c r="H6" s="253"/>
      <c r="I6" s="253"/>
      <c r="J6" s="253"/>
      <c r="K6" s="253"/>
      <c r="L6" s="253"/>
      <c r="M6" s="67"/>
      <c r="N6" s="67"/>
      <c r="O6" s="67"/>
    </row>
    <row r="7" spans="1:15" x14ac:dyDescent="0.35">
      <c r="A7" s="67"/>
      <c r="B7" s="67"/>
      <c r="C7" s="67"/>
      <c r="D7" s="67"/>
      <c r="E7" s="67"/>
      <c r="F7" s="67"/>
      <c r="G7" s="67"/>
      <c r="H7" s="67"/>
      <c r="I7" s="67"/>
      <c r="J7" s="67"/>
      <c r="K7" s="67"/>
      <c r="L7" s="67"/>
      <c r="M7" s="67"/>
      <c r="N7" s="67"/>
      <c r="O7" s="67"/>
    </row>
    <row r="8" spans="1:15" x14ac:dyDescent="0.35">
      <c r="A8" s="67"/>
      <c r="B8" s="67"/>
      <c r="C8" s="67"/>
      <c r="D8" s="67"/>
      <c r="E8" s="67"/>
      <c r="F8" s="67"/>
      <c r="G8" s="67"/>
      <c r="H8" s="67"/>
      <c r="I8" s="67"/>
      <c r="J8" s="67"/>
      <c r="K8" s="67"/>
      <c r="L8" s="67"/>
      <c r="M8" s="67"/>
      <c r="N8" s="67"/>
      <c r="O8" s="67"/>
    </row>
    <row r="9" spans="1:15" x14ac:dyDescent="0.35">
      <c r="A9" s="67"/>
      <c r="B9" s="67"/>
      <c r="C9" s="67"/>
      <c r="D9" s="67"/>
      <c r="E9" s="67"/>
      <c r="F9" s="67"/>
      <c r="G9" s="67"/>
      <c r="H9" s="67"/>
      <c r="I9" s="67"/>
      <c r="J9" s="67"/>
      <c r="K9" s="67"/>
      <c r="L9" s="67"/>
      <c r="M9" s="67"/>
      <c r="N9" s="67"/>
      <c r="O9" s="67"/>
    </row>
    <row r="10" spans="1:15" ht="31" x14ac:dyDescent="0.7">
      <c r="A10" s="67"/>
      <c r="B10" s="69" t="s">
        <v>1</v>
      </c>
      <c r="C10" s="67"/>
      <c r="D10" s="67"/>
      <c r="E10" s="67"/>
      <c r="F10" s="67"/>
      <c r="G10" s="67"/>
      <c r="H10" s="67"/>
      <c r="I10" s="67"/>
      <c r="J10" s="67"/>
      <c r="K10" s="67"/>
      <c r="L10" s="67"/>
      <c r="M10" s="67"/>
      <c r="N10" s="67"/>
      <c r="O10" s="67"/>
    </row>
    <row r="11" spans="1:15" x14ac:dyDescent="0.35">
      <c r="A11" s="67"/>
      <c r="B11" s="67"/>
      <c r="C11" s="67"/>
      <c r="D11" s="67"/>
      <c r="E11" s="67"/>
      <c r="F11" s="67"/>
      <c r="G11" s="67"/>
      <c r="H11" s="67"/>
      <c r="I11" s="67"/>
      <c r="J11" s="67"/>
      <c r="K11" s="67"/>
      <c r="L11" s="67"/>
      <c r="M11" s="67"/>
      <c r="N11" s="67"/>
      <c r="O11" s="67"/>
    </row>
    <row r="12" spans="1:15" ht="8.5" customHeight="1" x14ac:dyDescent="0.35"/>
    <row r="13" spans="1:15" ht="18.5" x14ac:dyDescent="0.45">
      <c r="B13" s="70" t="s">
        <v>2</v>
      </c>
      <c r="C13" s="115">
        <v>45646</v>
      </c>
    </row>
    <row r="14" spans="1:15" ht="8.5" customHeight="1" x14ac:dyDescent="0.35"/>
    <row r="15" spans="1:15" ht="18.5" x14ac:dyDescent="0.45">
      <c r="B15" s="70" t="s">
        <v>3</v>
      </c>
      <c r="C15" s="251" t="s">
        <v>4</v>
      </c>
      <c r="D15" s="252"/>
      <c r="E15" s="252"/>
      <c r="F15" s="252"/>
      <c r="G15" s="252"/>
      <c r="H15" s="252"/>
      <c r="I15" s="252"/>
      <c r="J15" s="252"/>
      <c r="K15" s="252"/>
    </row>
    <row r="16" spans="1:15" x14ac:dyDescent="0.35">
      <c r="C16" s="252"/>
      <c r="D16" s="252"/>
      <c r="E16" s="252"/>
      <c r="F16" s="252"/>
      <c r="G16" s="252"/>
      <c r="H16" s="252"/>
      <c r="I16" s="252"/>
      <c r="J16" s="252"/>
      <c r="K16" s="252"/>
    </row>
    <row r="17" spans="2:14" x14ac:dyDescent="0.35">
      <c r="C17" s="251" t="s">
        <v>5</v>
      </c>
      <c r="D17" s="252"/>
      <c r="E17" s="252"/>
      <c r="F17" s="252"/>
      <c r="G17" s="252"/>
      <c r="H17" s="252"/>
      <c r="I17" s="252"/>
      <c r="J17" s="252"/>
      <c r="K17" s="252"/>
    </row>
    <row r="18" spans="2:14" x14ac:dyDescent="0.35">
      <c r="C18" s="252"/>
      <c r="D18" s="252"/>
      <c r="E18" s="252"/>
      <c r="F18" s="252"/>
      <c r="G18" s="252"/>
      <c r="H18" s="252"/>
      <c r="I18" s="252"/>
      <c r="J18" s="252"/>
      <c r="K18" s="252"/>
    </row>
    <row r="19" spans="2:14" ht="8.5" customHeight="1" x14ac:dyDescent="0.35"/>
    <row r="20" spans="2:14" ht="18.5" x14ac:dyDescent="0.45">
      <c r="B20" s="70" t="s">
        <v>6</v>
      </c>
    </row>
    <row r="21" spans="2:14" x14ac:dyDescent="0.35">
      <c r="C21" t="s">
        <v>7</v>
      </c>
    </row>
    <row r="22" spans="2:14" x14ac:dyDescent="0.35">
      <c r="B22" s="68"/>
      <c r="C22" t="s">
        <v>8</v>
      </c>
    </row>
    <row r="23" spans="2:14" x14ac:dyDescent="0.35">
      <c r="B23" s="68"/>
      <c r="C23" t="s">
        <v>9</v>
      </c>
    </row>
    <row r="24" spans="2:14" x14ac:dyDescent="0.35">
      <c r="B24" s="68"/>
      <c r="C24" t="s">
        <v>10</v>
      </c>
    </row>
    <row r="25" spans="2:14" x14ac:dyDescent="0.35">
      <c r="B25" s="68"/>
      <c r="C25" t="s">
        <v>11</v>
      </c>
    </row>
    <row r="26" spans="2:14" x14ac:dyDescent="0.35">
      <c r="C26" t="s">
        <v>12</v>
      </c>
    </row>
    <row r="27" spans="2:14" x14ac:dyDescent="0.35">
      <c r="C27" t="s">
        <v>13</v>
      </c>
    </row>
    <row r="28" spans="2:14" ht="8.5" customHeight="1" x14ac:dyDescent="0.35">
      <c r="B28" s="71"/>
    </row>
    <row r="29" spans="2:14" ht="18.5" x14ac:dyDescent="0.45">
      <c r="B29" s="70" t="s">
        <v>14</v>
      </c>
    </row>
    <row r="30" spans="2:14" ht="15.5" x14ac:dyDescent="0.35">
      <c r="C30" s="113" t="s">
        <v>15</v>
      </c>
    </row>
    <row r="31" spans="2:14" ht="8.5" customHeight="1" x14ac:dyDescent="0.35">
      <c r="B31" s="71"/>
    </row>
    <row r="32" spans="2:14" ht="18.5" x14ac:dyDescent="0.45">
      <c r="B32" s="150" t="s">
        <v>16</v>
      </c>
      <c r="C32" s="7"/>
      <c r="D32" s="7"/>
      <c r="E32" s="7"/>
      <c r="F32" s="7"/>
      <c r="G32" s="7"/>
      <c r="H32" s="7"/>
      <c r="I32" s="7"/>
      <c r="J32" s="7"/>
      <c r="K32" s="7"/>
      <c r="L32" s="7"/>
      <c r="M32" s="7"/>
      <c r="N32" s="7"/>
    </row>
    <row r="33" spans="2:14" ht="16" customHeight="1" x14ac:dyDescent="0.35">
      <c r="B33" s="224" t="s">
        <v>1535</v>
      </c>
      <c r="C33" s="235" t="s">
        <v>1623</v>
      </c>
      <c r="D33" s="235"/>
      <c r="E33" s="235"/>
      <c r="F33" s="235"/>
      <c r="G33" s="235"/>
      <c r="H33" s="235"/>
      <c r="I33" s="235"/>
      <c r="J33" s="235"/>
      <c r="K33" s="235"/>
      <c r="L33" s="235"/>
      <c r="M33" s="235"/>
      <c r="N33" s="235"/>
    </row>
    <row r="34" spans="2:14" ht="16" customHeight="1" x14ac:dyDescent="0.35">
      <c r="B34" s="224" t="s">
        <v>1535</v>
      </c>
      <c r="C34" s="236" t="s">
        <v>1621</v>
      </c>
      <c r="D34" s="235"/>
      <c r="E34" s="235"/>
      <c r="F34" s="235"/>
      <c r="G34" s="235"/>
      <c r="H34" s="235"/>
      <c r="I34" s="235"/>
      <c r="J34" s="235"/>
      <c r="K34" s="235"/>
      <c r="L34" s="235"/>
      <c r="M34" s="235"/>
      <c r="N34" s="235"/>
    </row>
    <row r="35" spans="2:14" ht="16" customHeight="1" x14ac:dyDescent="0.35">
      <c r="B35" s="224" t="s">
        <v>1535</v>
      </c>
      <c r="C35" s="235" t="s">
        <v>1625</v>
      </c>
      <c r="D35" s="235"/>
      <c r="E35" s="235"/>
      <c r="F35" s="235"/>
      <c r="G35" s="235"/>
      <c r="H35" s="235"/>
      <c r="I35" s="235"/>
      <c r="J35" s="235"/>
      <c r="K35" s="235"/>
      <c r="L35" s="235"/>
      <c r="M35" s="235"/>
      <c r="N35" s="235"/>
    </row>
    <row r="36" spans="2:14" ht="16" customHeight="1" x14ac:dyDescent="0.35">
      <c r="B36" s="224" t="s">
        <v>1535</v>
      </c>
      <c r="C36" s="255" t="s">
        <v>1622</v>
      </c>
      <c r="D36" s="255"/>
      <c r="E36" s="255"/>
      <c r="F36" s="255"/>
      <c r="G36" s="255"/>
      <c r="H36" s="255"/>
      <c r="I36" s="255"/>
      <c r="J36" s="255"/>
      <c r="K36" s="255"/>
      <c r="L36" s="255"/>
      <c r="M36" s="255"/>
      <c r="N36" s="255"/>
    </row>
    <row r="37" spans="2:14" ht="16" customHeight="1" x14ac:dyDescent="0.35">
      <c r="B37" s="224" t="s">
        <v>1535</v>
      </c>
      <c r="C37" s="235" t="s">
        <v>1626</v>
      </c>
      <c r="D37" s="235"/>
      <c r="E37" s="235"/>
      <c r="F37" s="235"/>
      <c r="G37" s="235"/>
      <c r="H37" s="235"/>
      <c r="I37" s="235"/>
      <c r="J37" s="235"/>
      <c r="K37" s="235"/>
      <c r="L37" s="235"/>
      <c r="M37" s="235"/>
      <c r="N37" s="235"/>
    </row>
    <row r="38" spans="2:14" ht="111" customHeight="1" x14ac:dyDescent="0.35">
      <c r="B38" s="223" t="s">
        <v>1564</v>
      </c>
      <c r="C38" s="254" t="s">
        <v>1624</v>
      </c>
      <c r="D38" s="254"/>
      <c r="E38" s="254"/>
      <c r="F38" s="254"/>
      <c r="G38" s="254"/>
      <c r="H38" s="254"/>
      <c r="I38" s="254"/>
      <c r="J38" s="254"/>
      <c r="K38" s="254"/>
      <c r="L38" s="254"/>
      <c r="M38" s="254"/>
      <c r="N38" s="254"/>
    </row>
    <row r="39" spans="2:14" ht="11.25" hidden="1" customHeight="1" x14ac:dyDescent="0.35"/>
    <row r="40" spans="2:14" hidden="1" x14ac:dyDescent="0.35"/>
    <row r="41" spans="2:14" hidden="1" x14ac:dyDescent="0.35"/>
    <row r="42" spans="2:14" hidden="1" x14ac:dyDescent="0.35"/>
    <row r="43" spans="2:14" hidden="1" x14ac:dyDescent="0.35"/>
    <row r="44" spans="2:14" hidden="1" x14ac:dyDescent="0.35"/>
    <row r="45" spans="2:14" hidden="1" x14ac:dyDescent="0.35"/>
    <row r="46" spans="2:14" hidden="1" x14ac:dyDescent="0.35"/>
    <row r="47" spans="2:14" hidden="1" x14ac:dyDescent="0.35"/>
    <row r="48" spans="2:14" hidden="1" x14ac:dyDescent="0.35"/>
    <row r="49" customFormat="1" hidden="1" x14ac:dyDescent="0.35"/>
    <row r="50" customFormat="1" hidden="1" x14ac:dyDescent="0.35"/>
    <row r="51" customFormat="1" hidden="1" x14ac:dyDescent="0.35"/>
    <row r="52" customFormat="1" hidden="1" x14ac:dyDescent="0.35"/>
    <row r="53" customFormat="1" hidden="1" x14ac:dyDescent="0.35"/>
    <row r="54" customFormat="1" hidden="1" x14ac:dyDescent="0.35"/>
    <row r="55" customFormat="1" hidden="1" x14ac:dyDescent="0.35"/>
    <row r="56" customFormat="1" hidden="1" x14ac:dyDescent="0.35"/>
    <row r="57" customFormat="1" hidden="1" x14ac:dyDescent="0.35"/>
    <row r="58" customFormat="1" hidden="1" x14ac:dyDescent="0.35"/>
    <row r="59" customFormat="1" hidden="1" x14ac:dyDescent="0.35"/>
    <row r="60" customFormat="1" hidden="1" x14ac:dyDescent="0.35"/>
    <row r="61" customFormat="1" hidden="1" x14ac:dyDescent="0.35"/>
    <row r="62" customFormat="1" hidden="1" x14ac:dyDescent="0.35"/>
    <row r="63" customFormat="1" hidden="1" x14ac:dyDescent="0.35"/>
    <row r="64" customFormat="1" hidden="1" x14ac:dyDescent="0.35"/>
    <row r="65" customFormat="1" hidden="1" x14ac:dyDescent="0.35"/>
    <row r="66" customFormat="1" hidden="1" x14ac:dyDescent="0.35"/>
    <row r="67" customFormat="1" hidden="1" x14ac:dyDescent="0.35"/>
    <row r="68" customFormat="1" hidden="1" x14ac:dyDescent="0.35"/>
    <row r="69" customFormat="1" hidden="1" x14ac:dyDescent="0.35"/>
    <row r="70" customFormat="1" hidden="1" x14ac:dyDescent="0.35"/>
    <row r="71" customFormat="1" hidden="1" x14ac:dyDescent="0.35"/>
    <row r="72" customFormat="1" hidden="1" x14ac:dyDescent="0.35"/>
    <row r="73" customFormat="1" hidden="1" x14ac:dyDescent="0.35"/>
    <row r="74" customFormat="1" hidden="1" x14ac:dyDescent="0.35"/>
    <row r="75" customFormat="1" hidden="1" x14ac:dyDescent="0.35"/>
    <row r="76" customFormat="1" hidden="1" x14ac:dyDescent="0.35"/>
    <row r="77" customFormat="1" hidden="1" x14ac:dyDescent="0.35"/>
    <row r="78" customFormat="1" hidden="1" x14ac:dyDescent="0.35"/>
    <row r="79" customFormat="1" hidden="1" x14ac:dyDescent="0.35"/>
    <row r="80" customFormat="1" hidden="1" x14ac:dyDescent="0.35"/>
    <row r="81" customFormat="1" hidden="1" x14ac:dyDescent="0.35"/>
    <row r="82" customFormat="1" hidden="1" x14ac:dyDescent="0.35"/>
    <row r="83" customFormat="1" hidden="1" x14ac:dyDescent="0.35"/>
    <row r="84" customFormat="1" hidden="1" x14ac:dyDescent="0.35"/>
    <row r="85" customFormat="1" hidden="1" x14ac:dyDescent="0.35"/>
    <row r="86" customFormat="1" hidden="1" x14ac:dyDescent="0.35"/>
    <row r="87" customFormat="1" hidden="1" x14ac:dyDescent="0.35"/>
    <row r="88" customFormat="1" hidden="1" x14ac:dyDescent="0.35"/>
    <row r="89" customFormat="1" hidden="1" x14ac:dyDescent="0.35"/>
    <row r="90" customFormat="1" hidden="1" x14ac:dyDescent="0.35"/>
    <row r="91" customFormat="1" hidden="1" x14ac:dyDescent="0.35"/>
    <row r="92" customFormat="1" hidden="1" x14ac:dyDescent="0.35"/>
    <row r="93" customFormat="1" hidden="1" x14ac:dyDescent="0.35"/>
    <row r="94" customFormat="1" hidden="1" x14ac:dyDescent="0.35"/>
    <row r="95" customFormat="1" hidden="1" x14ac:dyDescent="0.35"/>
    <row r="96" customFormat="1" hidden="1" x14ac:dyDescent="0.35"/>
    <row r="97" customFormat="1" hidden="1" x14ac:dyDescent="0.35"/>
    <row r="98" customFormat="1" hidden="1" x14ac:dyDescent="0.35"/>
    <row r="99" customFormat="1" hidden="1" x14ac:dyDescent="0.35"/>
    <row r="100" customFormat="1" hidden="1" x14ac:dyDescent="0.35"/>
    <row r="101" customFormat="1" hidden="1" x14ac:dyDescent="0.35"/>
    <row r="102" customFormat="1" hidden="1" x14ac:dyDescent="0.35"/>
    <row r="103" customFormat="1" ht="8.5" hidden="1" customHeight="1" x14ac:dyDescent="0.35"/>
  </sheetData>
  <mergeCells count="5">
    <mergeCell ref="C15:K16"/>
    <mergeCell ref="C17:K18"/>
    <mergeCell ref="B3:L6"/>
    <mergeCell ref="C38:N38"/>
    <mergeCell ref="C36:N36"/>
  </mergeCells>
  <hyperlinks>
    <hyperlink ref="C30" r:id="rId1" xr:uid="{CE1A6CB7-363E-4B0F-AEBF-04FA4F7B6E2D}"/>
    <hyperlink ref="B33" location="'Dashboard-Element 1'!AF80" display="Link to chart" xr:uid="{73373FB0-8D7B-4CA9-9FB1-9E1177E7ABFB}"/>
    <hyperlink ref="B35" location="'Dashboard-Element 1'!AF32" display="Link to chart" xr:uid="{550626CE-F5FB-45D6-A97C-3113608BC624}"/>
    <hyperlink ref="B36" location="'Dashboard-Elements 2-4'!A7" display="Link to chart" xr:uid="{58BF8FBD-2EEA-400C-8184-BCF7A543E64A}"/>
    <hyperlink ref="B37" location="'Dashboard-Element 1'!A65" display="Link to chart" xr:uid="{76D167D5-420B-4A52-B3B5-9048E5B1B8BD}"/>
    <hyperlink ref="B38" location="'PCN DES Metrics 24-25'!A1" display="Link to PCN DES charts" xr:uid="{F462F3C2-190A-4438-AD8E-E9F3BA448691}"/>
    <hyperlink ref="B34" location="'Dashboard-Elements 5-7'!A10" display="Link to chart" xr:uid="{25F1185C-6A6E-41FF-82A2-F728FCCAA0F6}"/>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E3026-D386-493B-A943-6768AF34993C}">
  <sheetPr>
    <tabColor theme="7" tint="0.39997558519241921"/>
  </sheetPr>
  <dimension ref="A1:AY47"/>
  <sheetViews>
    <sheetView zoomScale="112" zoomScaleNormal="112" workbookViewId="0">
      <selection activeCell="AT22" sqref="AT22"/>
    </sheetView>
  </sheetViews>
  <sheetFormatPr defaultRowHeight="14.5" x14ac:dyDescent="0.35"/>
  <cols>
    <col min="1" max="1" width="20.26953125" bestFit="1" customWidth="1"/>
    <col min="3" max="3" width="12.54296875" customWidth="1"/>
    <col min="4" max="12" width="13.7265625" customWidth="1"/>
    <col min="13" max="16" width="12.54296875" customWidth="1"/>
    <col min="17" max="21" width="10.7265625" customWidth="1"/>
  </cols>
  <sheetData>
    <row r="1" spans="1:51" ht="15.5" x14ac:dyDescent="0.35">
      <c r="A1" s="113" t="s">
        <v>118</v>
      </c>
      <c r="B1" s="114" t="s">
        <v>119</v>
      </c>
    </row>
    <row r="2" spans="1:51" x14ac:dyDescent="0.35">
      <c r="A2" s="179" t="s">
        <v>120</v>
      </c>
      <c r="C2">
        <v>30</v>
      </c>
      <c r="D2">
        <v>31</v>
      </c>
      <c r="E2">
        <v>30</v>
      </c>
      <c r="F2">
        <v>31</v>
      </c>
      <c r="G2">
        <v>31</v>
      </c>
      <c r="H2">
        <v>30</v>
      </c>
      <c r="I2">
        <v>31</v>
      </c>
      <c r="J2">
        <v>30</v>
      </c>
      <c r="K2">
        <v>31</v>
      </c>
      <c r="L2">
        <v>31</v>
      </c>
      <c r="M2">
        <v>28</v>
      </c>
      <c r="N2">
        <v>31</v>
      </c>
      <c r="O2">
        <v>30</v>
      </c>
      <c r="P2">
        <v>31</v>
      </c>
      <c r="Q2">
        <v>30</v>
      </c>
      <c r="R2">
        <v>31</v>
      </c>
      <c r="S2">
        <v>31</v>
      </c>
      <c r="T2">
        <v>30</v>
      </c>
      <c r="U2">
        <v>31</v>
      </c>
      <c r="V2">
        <v>30</v>
      </c>
      <c r="W2">
        <v>31</v>
      </c>
      <c r="X2">
        <v>31</v>
      </c>
      <c r="Y2">
        <v>28</v>
      </c>
      <c r="Z2">
        <v>31</v>
      </c>
      <c r="AA2">
        <v>30</v>
      </c>
      <c r="AB2">
        <v>31</v>
      </c>
      <c r="AC2">
        <v>30</v>
      </c>
      <c r="AD2">
        <v>31</v>
      </c>
      <c r="AE2">
        <v>31</v>
      </c>
      <c r="AF2">
        <v>30</v>
      </c>
      <c r="AG2">
        <v>31</v>
      </c>
      <c r="AH2">
        <v>30</v>
      </c>
      <c r="AI2">
        <v>31</v>
      </c>
      <c r="AJ2">
        <v>31</v>
      </c>
      <c r="AK2">
        <v>29</v>
      </c>
      <c r="AL2">
        <v>31</v>
      </c>
      <c r="AM2">
        <v>30</v>
      </c>
      <c r="AN2">
        <v>31</v>
      </c>
      <c r="AO2">
        <v>30</v>
      </c>
      <c r="AP2">
        <v>31</v>
      </c>
      <c r="AQ2">
        <v>31</v>
      </c>
      <c r="AR2">
        <v>30</v>
      </c>
      <c r="AS2">
        <v>31</v>
      </c>
    </row>
    <row r="3" spans="1:51" ht="15.5" x14ac:dyDescent="0.35">
      <c r="A3" s="180" t="s">
        <v>894</v>
      </c>
      <c r="B3" t="s">
        <v>121</v>
      </c>
      <c r="AR3" t="s">
        <v>1575</v>
      </c>
      <c r="AS3" s="1" t="s">
        <v>122</v>
      </c>
    </row>
    <row r="4" spans="1:51" x14ac:dyDescent="0.35">
      <c r="B4" t="s">
        <v>123</v>
      </c>
      <c r="C4" s="82">
        <v>44287</v>
      </c>
      <c r="D4" s="82">
        <v>44317</v>
      </c>
      <c r="E4" s="82">
        <v>44348</v>
      </c>
      <c r="F4" s="82">
        <v>44378</v>
      </c>
      <c r="G4" s="82">
        <v>44409</v>
      </c>
      <c r="H4" s="82">
        <v>44440</v>
      </c>
      <c r="I4" s="82">
        <v>44470</v>
      </c>
      <c r="J4" s="82">
        <v>44501</v>
      </c>
      <c r="K4" s="82">
        <v>44531</v>
      </c>
      <c r="L4" s="82">
        <v>44562</v>
      </c>
      <c r="M4" s="82">
        <v>44593</v>
      </c>
      <c r="N4" s="82">
        <v>44621</v>
      </c>
      <c r="O4" s="82">
        <v>44652</v>
      </c>
      <c r="P4" s="82">
        <v>44682</v>
      </c>
      <c r="Q4" s="82">
        <v>44713</v>
      </c>
      <c r="R4" s="82">
        <v>44743</v>
      </c>
      <c r="S4" s="82">
        <v>44774</v>
      </c>
      <c r="T4" s="82">
        <v>44805</v>
      </c>
      <c r="U4" s="82">
        <v>44835</v>
      </c>
      <c r="V4" s="82">
        <v>44866</v>
      </c>
      <c r="W4" s="82">
        <v>44896</v>
      </c>
      <c r="X4" s="82">
        <v>44927</v>
      </c>
      <c r="Y4" s="82">
        <v>44958</v>
      </c>
      <c r="Z4" s="82">
        <v>44986</v>
      </c>
      <c r="AA4" s="82">
        <v>45017</v>
      </c>
      <c r="AB4" s="82">
        <v>45047</v>
      </c>
      <c r="AC4" s="82">
        <v>45078</v>
      </c>
      <c r="AD4" s="82">
        <v>45108</v>
      </c>
      <c r="AE4" s="82">
        <v>45139</v>
      </c>
      <c r="AF4" s="82">
        <v>45170</v>
      </c>
      <c r="AG4" s="82">
        <v>45200</v>
      </c>
      <c r="AH4" s="82">
        <v>45231</v>
      </c>
      <c r="AI4" s="82">
        <v>45261</v>
      </c>
      <c r="AJ4" s="82">
        <v>45292</v>
      </c>
      <c r="AK4" s="82">
        <v>45323</v>
      </c>
      <c r="AL4" s="82">
        <v>45352</v>
      </c>
      <c r="AM4" s="82">
        <v>45383</v>
      </c>
      <c r="AN4" s="82">
        <v>45413</v>
      </c>
      <c r="AO4" s="82">
        <v>45444</v>
      </c>
      <c r="AP4" s="82">
        <v>45474</v>
      </c>
      <c r="AQ4" s="82">
        <v>45505</v>
      </c>
      <c r="AR4" s="82">
        <v>45536</v>
      </c>
      <c r="AS4" s="82">
        <v>45566</v>
      </c>
    </row>
    <row r="5" spans="1:51" x14ac:dyDescent="0.35">
      <c r="B5" t="s">
        <v>106</v>
      </c>
      <c r="I5">
        <v>1530</v>
      </c>
      <c r="J5">
        <v>1330</v>
      </c>
      <c r="K5">
        <v>1555</v>
      </c>
      <c r="L5">
        <v>1565</v>
      </c>
      <c r="M5">
        <v>1470</v>
      </c>
      <c r="N5">
        <v>1570</v>
      </c>
      <c r="O5">
        <v>1880</v>
      </c>
      <c r="P5">
        <v>1980</v>
      </c>
      <c r="Q5">
        <v>1875</v>
      </c>
      <c r="R5">
        <v>2105</v>
      </c>
      <c r="S5">
        <v>2045</v>
      </c>
      <c r="T5">
        <v>1940</v>
      </c>
      <c r="U5">
        <v>2205</v>
      </c>
      <c r="V5">
        <v>2080</v>
      </c>
      <c r="W5">
        <v>2130</v>
      </c>
      <c r="X5">
        <v>2095</v>
      </c>
      <c r="Y5">
        <v>1815</v>
      </c>
      <c r="Z5">
        <v>2065</v>
      </c>
      <c r="AA5">
        <v>1835</v>
      </c>
      <c r="AB5">
        <v>2015</v>
      </c>
      <c r="AC5">
        <v>1930</v>
      </c>
      <c r="AD5">
        <v>1880</v>
      </c>
      <c r="AE5">
        <v>1970</v>
      </c>
      <c r="AF5">
        <v>1930</v>
      </c>
      <c r="AG5">
        <v>1935</v>
      </c>
      <c r="AH5">
        <v>2075</v>
      </c>
      <c r="AI5">
        <v>2085</v>
      </c>
      <c r="AJ5">
        <v>2305</v>
      </c>
      <c r="AK5">
        <v>2115</v>
      </c>
      <c r="AL5">
        <v>2160</v>
      </c>
      <c r="AM5">
        <v>2540</v>
      </c>
      <c r="AN5">
        <v>2405</v>
      </c>
      <c r="AO5">
        <v>2370</v>
      </c>
      <c r="AP5">
        <v>2315</v>
      </c>
      <c r="AQ5">
        <v>2355</v>
      </c>
      <c r="AR5">
        <v>2380</v>
      </c>
      <c r="AS5">
        <v>2670</v>
      </c>
    </row>
    <row r="6" spans="1:51" x14ac:dyDescent="0.35">
      <c r="B6" t="s">
        <v>108</v>
      </c>
      <c r="I6">
        <v>785</v>
      </c>
      <c r="J6">
        <v>815</v>
      </c>
      <c r="K6">
        <v>790</v>
      </c>
      <c r="L6">
        <v>980</v>
      </c>
      <c r="M6">
        <v>925</v>
      </c>
      <c r="N6">
        <v>890</v>
      </c>
      <c r="O6">
        <v>920</v>
      </c>
      <c r="P6">
        <v>975</v>
      </c>
      <c r="Q6">
        <v>895</v>
      </c>
      <c r="R6">
        <v>1085</v>
      </c>
      <c r="S6">
        <v>990</v>
      </c>
      <c r="T6">
        <v>885</v>
      </c>
      <c r="U6">
        <v>950</v>
      </c>
      <c r="V6">
        <v>925</v>
      </c>
      <c r="W6">
        <v>1515</v>
      </c>
      <c r="X6">
        <v>1405</v>
      </c>
      <c r="Y6">
        <v>1315</v>
      </c>
      <c r="Z6">
        <v>1470</v>
      </c>
      <c r="AA6">
        <v>1320</v>
      </c>
      <c r="AB6">
        <v>1055</v>
      </c>
      <c r="AC6">
        <v>1200</v>
      </c>
      <c r="AD6">
        <v>1370</v>
      </c>
      <c r="AE6">
        <v>1330</v>
      </c>
      <c r="AF6">
        <v>1245</v>
      </c>
      <c r="AG6">
        <v>1370</v>
      </c>
      <c r="AH6">
        <v>1425</v>
      </c>
      <c r="AI6">
        <v>1500</v>
      </c>
      <c r="AJ6">
        <v>1370</v>
      </c>
      <c r="AK6">
        <v>1300</v>
      </c>
      <c r="AL6">
        <v>1365</v>
      </c>
      <c r="AM6">
        <v>1570</v>
      </c>
      <c r="AN6">
        <v>1540</v>
      </c>
      <c r="AO6">
        <v>1530</v>
      </c>
      <c r="AP6">
        <v>1565</v>
      </c>
      <c r="AQ6">
        <v>1475</v>
      </c>
      <c r="AR6">
        <v>1470</v>
      </c>
      <c r="AS6">
        <v>1640</v>
      </c>
    </row>
    <row r="7" spans="1:51" x14ac:dyDescent="0.35">
      <c r="B7" t="s">
        <v>110</v>
      </c>
      <c r="I7">
        <v>1225</v>
      </c>
      <c r="J7">
        <v>1130</v>
      </c>
      <c r="K7">
        <v>1140</v>
      </c>
      <c r="L7">
        <v>1095</v>
      </c>
      <c r="M7">
        <v>1090</v>
      </c>
      <c r="N7">
        <v>1190</v>
      </c>
      <c r="O7">
        <v>1015</v>
      </c>
      <c r="P7">
        <v>905</v>
      </c>
      <c r="Q7">
        <v>890</v>
      </c>
      <c r="R7">
        <v>965</v>
      </c>
      <c r="S7">
        <v>995</v>
      </c>
      <c r="T7">
        <v>785</v>
      </c>
      <c r="U7">
        <v>1095</v>
      </c>
      <c r="V7">
        <v>955</v>
      </c>
      <c r="W7">
        <v>1315</v>
      </c>
      <c r="X7">
        <v>1590</v>
      </c>
      <c r="Y7">
        <v>1595</v>
      </c>
      <c r="Z7">
        <v>1640</v>
      </c>
      <c r="AA7">
        <v>1440</v>
      </c>
      <c r="AB7">
        <v>1520</v>
      </c>
      <c r="AC7">
        <v>1615</v>
      </c>
      <c r="AD7">
        <v>1540</v>
      </c>
      <c r="AE7">
        <v>1570</v>
      </c>
      <c r="AF7">
        <v>1600</v>
      </c>
      <c r="AG7">
        <v>1650</v>
      </c>
      <c r="AH7">
        <v>1675</v>
      </c>
      <c r="AI7">
        <v>1595</v>
      </c>
      <c r="AJ7">
        <v>1915</v>
      </c>
      <c r="AK7">
        <v>1735</v>
      </c>
      <c r="AL7">
        <v>1925</v>
      </c>
      <c r="AM7">
        <v>1625</v>
      </c>
      <c r="AN7">
        <v>1775</v>
      </c>
      <c r="AO7">
        <v>1555</v>
      </c>
      <c r="AP7">
        <v>1640</v>
      </c>
      <c r="AQ7">
        <v>1475</v>
      </c>
      <c r="AR7">
        <v>1605</v>
      </c>
      <c r="AS7">
        <v>1770</v>
      </c>
    </row>
    <row r="8" spans="1:51" x14ac:dyDescent="0.35">
      <c r="B8" t="s">
        <v>112</v>
      </c>
      <c r="I8">
        <v>975</v>
      </c>
      <c r="J8">
        <v>725</v>
      </c>
      <c r="K8">
        <v>1105</v>
      </c>
      <c r="L8">
        <v>1055</v>
      </c>
      <c r="M8">
        <v>960</v>
      </c>
      <c r="N8">
        <v>1170</v>
      </c>
      <c r="O8">
        <v>1155</v>
      </c>
      <c r="P8">
        <v>1095</v>
      </c>
      <c r="Q8">
        <v>1090</v>
      </c>
      <c r="R8">
        <v>960</v>
      </c>
      <c r="S8">
        <v>905</v>
      </c>
      <c r="T8">
        <v>760</v>
      </c>
      <c r="U8">
        <v>855</v>
      </c>
      <c r="V8">
        <v>820</v>
      </c>
      <c r="W8">
        <v>950</v>
      </c>
      <c r="X8">
        <v>1020</v>
      </c>
      <c r="Y8">
        <v>875</v>
      </c>
      <c r="Z8">
        <v>940</v>
      </c>
      <c r="AA8">
        <v>950</v>
      </c>
      <c r="AB8">
        <v>895</v>
      </c>
      <c r="AC8">
        <v>915</v>
      </c>
      <c r="AD8">
        <v>1140</v>
      </c>
      <c r="AE8">
        <v>1160</v>
      </c>
      <c r="AF8">
        <v>1180</v>
      </c>
      <c r="AG8">
        <v>1070</v>
      </c>
      <c r="AH8">
        <v>1195</v>
      </c>
      <c r="AI8">
        <v>910</v>
      </c>
      <c r="AJ8">
        <v>1165</v>
      </c>
      <c r="AK8">
        <v>875</v>
      </c>
      <c r="AL8">
        <v>885</v>
      </c>
      <c r="AM8">
        <v>1240</v>
      </c>
      <c r="AN8">
        <v>1285</v>
      </c>
      <c r="AO8">
        <v>1410</v>
      </c>
      <c r="AP8">
        <v>1245</v>
      </c>
      <c r="AQ8">
        <v>1185</v>
      </c>
      <c r="AR8">
        <v>985</v>
      </c>
      <c r="AS8">
        <v>1005</v>
      </c>
    </row>
    <row r="9" spans="1:51" x14ac:dyDescent="0.35">
      <c r="B9" t="s">
        <v>114</v>
      </c>
      <c r="I9">
        <v>735</v>
      </c>
      <c r="J9">
        <v>1340</v>
      </c>
      <c r="K9">
        <v>1705</v>
      </c>
      <c r="L9">
        <v>1765</v>
      </c>
      <c r="M9">
        <v>1540</v>
      </c>
      <c r="N9">
        <v>1400</v>
      </c>
      <c r="O9">
        <v>1220</v>
      </c>
      <c r="P9">
        <v>1440</v>
      </c>
      <c r="Q9">
        <v>1365</v>
      </c>
      <c r="R9">
        <v>1465</v>
      </c>
      <c r="S9">
        <v>910</v>
      </c>
      <c r="T9">
        <v>835</v>
      </c>
      <c r="U9">
        <v>940</v>
      </c>
      <c r="V9">
        <v>995</v>
      </c>
      <c r="W9">
        <v>3030</v>
      </c>
      <c r="X9">
        <v>2345</v>
      </c>
      <c r="Y9">
        <v>2190</v>
      </c>
      <c r="Z9">
        <v>1905</v>
      </c>
      <c r="AA9">
        <v>1445</v>
      </c>
      <c r="AB9">
        <v>1710</v>
      </c>
      <c r="AC9">
        <v>1625</v>
      </c>
      <c r="AD9">
        <v>1770</v>
      </c>
      <c r="AE9">
        <v>2010</v>
      </c>
      <c r="AF9">
        <v>1985</v>
      </c>
      <c r="AG9">
        <v>2280</v>
      </c>
      <c r="AH9">
        <v>2460</v>
      </c>
      <c r="AI9">
        <v>2430</v>
      </c>
      <c r="AJ9">
        <v>2925</v>
      </c>
      <c r="AK9">
        <v>2530</v>
      </c>
      <c r="AL9">
        <v>2380</v>
      </c>
      <c r="AM9">
        <v>2375</v>
      </c>
      <c r="AN9">
        <v>2690</v>
      </c>
      <c r="AO9">
        <v>2440</v>
      </c>
      <c r="AP9">
        <v>2705</v>
      </c>
      <c r="AQ9">
        <v>2590</v>
      </c>
      <c r="AR9">
        <v>2790</v>
      </c>
      <c r="AS9">
        <v>3080</v>
      </c>
    </row>
    <row r="10" spans="1:51" x14ac:dyDescent="0.35">
      <c r="B10" t="s">
        <v>115</v>
      </c>
      <c r="I10">
        <v>5250</v>
      </c>
      <c r="J10">
        <v>5340</v>
      </c>
      <c r="K10">
        <v>6295</v>
      </c>
      <c r="L10">
        <v>6465</v>
      </c>
      <c r="M10">
        <v>5990</v>
      </c>
      <c r="N10">
        <v>6215</v>
      </c>
      <c r="O10">
        <v>6190</v>
      </c>
      <c r="P10">
        <v>6390</v>
      </c>
      <c r="Q10">
        <v>6115</v>
      </c>
      <c r="R10">
        <v>6575</v>
      </c>
      <c r="S10">
        <v>5840</v>
      </c>
      <c r="T10">
        <v>5205</v>
      </c>
      <c r="U10">
        <v>6045</v>
      </c>
      <c r="V10">
        <v>5775</v>
      </c>
      <c r="W10">
        <v>8940</v>
      </c>
      <c r="X10">
        <v>8455</v>
      </c>
      <c r="Y10">
        <v>7790</v>
      </c>
      <c r="Z10">
        <v>8020</v>
      </c>
      <c r="AA10">
        <v>6990</v>
      </c>
      <c r="AB10">
        <v>7195</v>
      </c>
      <c r="AC10">
        <v>7285</v>
      </c>
      <c r="AD10">
        <v>7700</v>
      </c>
      <c r="AE10">
        <v>8040</v>
      </c>
      <c r="AF10">
        <v>7940</v>
      </c>
      <c r="AG10">
        <v>8305</v>
      </c>
      <c r="AH10">
        <v>8830</v>
      </c>
      <c r="AI10">
        <v>8520</v>
      </c>
      <c r="AJ10">
        <v>9680</v>
      </c>
      <c r="AK10">
        <v>8555</v>
      </c>
      <c r="AL10">
        <v>8715</v>
      </c>
      <c r="AM10">
        <v>9350</v>
      </c>
      <c r="AN10">
        <v>9695</v>
      </c>
      <c r="AO10">
        <v>9305</v>
      </c>
      <c r="AP10">
        <v>9470</v>
      </c>
      <c r="AQ10">
        <v>9080</v>
      </c>
      <c r="AR10">
        <v>9230</v>
      </c>
      <c r="AS10">
        <v>10165</v>
      </c>
    </row>
    <row r="11" spans="1:51" x14ac:dyDescent="0.35">
      <c r="B11" s="110" t="s">
        <v>124</v>
      </c>
      <c r="I11" s="110">
        <f>I10-SUM(I5:I9)</f>
        <v>0</v>
      </c>
      <c r="J11" s="110">
        <f t="shared" ref="J11:U11" si="0">J10-SUM(J5:J9)</f>
        <v>0</v>
      </c>
      <c r="K11" s="110">
        <f t="shared" si="0"/>
        <v>0</v>
      </c>
      <c r="L11" s="110">
        <f t="shared" si="0"/>
        <v>5</v>
      </c>
      <c r="M11" s="110">
        <f t="shared" si="0"/>
        <v>5</v>
      </c>
      <c r="N11" s="110">
        <f t="shared" si="0"/>
        <v>-5</v>
      </c>
      <c r="O11" s="110">
        <f t="shared" si="0"/>
        <v>0</v>
      </c>
      <c r="P11" s="110">
        <f t="shared" si="0"/>
        <v>-5</v>
      </c>
      <c r="Q11" s="110">
        <f t="shared" si="0"/>
        <v>0</v>
      </c>
      <c r="R11" s="110">
        <f t="shared" si="0"/>
        <v>-5</v>
      </c>
      <c r="S11" s="110">
        <f t="shared" si="0"/>
        <v>-5</v>
      </c>
      <c r="T11" s="110">
        <f t="shared" si="0"/>
        <v>0</v>
      </c>
      <c r="U11" s="110">
        <f t="shared" si="0"/>
        <v>0</v>
      </c>
      <c r="V11" s="110">
        <f>V10-SUM(V5:V9)</f>
        <v>0</v>
      </c>
      <c r="W11" s="110">
        <f>W10-SUM(W5:W9)</f>
        <v>0</v>
      </c>
      <c r="X11" s="110">
        <f>X10-SUM(X5:X9)</f>
        <v>0</v>
      </c>
      <c r="Y11" s="110">
        <f>Y10-SUM(Y5:Y9)</f>
        <v>0</v>
      </c>
      <c r="Z11" s="110">
        <f t="shared" ref="Z11:AI11" si="1">Z10-SUM(Z5:Z9)</f>
        <v>0</v>
      </c>
      <c r="AA11" s="110">
        <f t="shared" si="1"/>
        <v>0</v>
      </c>
      <c r="AB11" s="110">
        <f t="shared" si="1"/>
        <v>0</v>
      </c>
      <c r="AC11" s="110">
        <f t="shared" si="1"/>
        <v>0</v>
      </c>
      <c r="AD11" s="110">
        <f t="shared" si="1"/>
        <v>0</v>
      </c>
      <c r="AE11" s="110">
        <f t="shared" si="1"/>
        <v>0</v>
      </c>
      <c r="AF11" s="110">
        <f t="shared" si="1"/>
        <v>0</v>
      </c>
      <c r="AG11" s="110">
        <f t="shared" si="1"/>
        <v>0</v>
      </c>
      <c r="AH11" s="110">
        <f t="shared" si="1"/>
        <v>0</v>
      </c>
      <c r="AI11" s="110">
        <f t="shared" si="1"/>
        <v>0</v>
      </c>
      <c r="AJ11" s="110">
        <f>AJ10-SUM(AJ5:AJ9)</f>
        <v>0</v>
      </c>
      <c r="AK11" s="110">
        <f t="shared" ref="AK11:AL11" si="2">AK10-SUM(AK5:AK9)</f>
        <v>0</v>
      </c>
      <c r="AL11" s="110">
        <f t="shared" si="2"/>
        <v>0</v>
      </c>
      <c r="AM11" s="110">
        <f t="shared" ref="AM11:AN11" si="3">AM10-SUM(AM5:AM9)</f>
        <v>0</v>
      </c>
      <c r="AN11" s="110">
        <f t="shared" si="3"/>
        <v>0</v>
      </c>
      <c r="AO11" s="110">
        <f t="shared" ref="AO11:AS11" si="4">AO10-SUM(AO5:AO9)</f>
        <v>0</v>
      </c>
      <c r="AP11" s="110">
        <f t="shared" si="4"/>
        <v>0</v>
      </c>
      <c r="AQ11" s="110">
        <f t="shared" si="4"/>
        <v>0</v>
      </c>
      <c r="AR11" s="110">
        <f t="shared" si="4"/>
        <v>0</v>
      </c>
      <c r="AS11" s="110">
        <f t="shared" si="4"/>
        <v>0</v>
      </c>
    </row>
    <row r="12" spans="1:51" x14ac:dyDescent="0.35">
      <c r="B12" t="s">
        <v>125</v>
      </c>
    </row>
    <row r="13" spans="1:51" x14ac:dyDescent="0.35">
      <c r="B13" t="s">
        <v>123</v>
      </c>
      <c r="C13" s="82">
        <v>44287</v>
      </c>
      <c r="D13" s="82">
        <v>44317</v>
      </c>
      <c r="E13" s="82">
        <v>44348</v>
      </c>
      <c r="F13" s="82">
        <v>44378</v>
      </c>
      <c r="G13" s="82">
        <v>44409</v>
      </c>
      <c r="H13" s="82">
        <v>44440</v>
      </c>
      <c r="I13" s="82">
        <v>44470</v>
      </c>
      <c r="J13" s="82">
        <v>44501</v>
      </c>
      <c r="K13" s="82">
        <v>44531</v>
      </c>
      <c r="L13" s="82">
        <v>44562</v>
      </c>
      <c r="M13" s="82">
        <v>44593</v>
      </c>
      <c r="N13" s="82">
        <v>44621</v>
      </c>
      <c r="O13" s="82">
        <v>44652</v>
      </c>
      <c r="P13" s="82">
        <v>44682</v>
      </c>
      <c r="Q13" s="82">
        <v>44713</v>
      </c>
      <c r="R13" s="82">
        <v>44743</v>
      </c>
      <c r="S13" s="82">
        <v>44774</v>
      </c>
      <c r="T13" s="82">
        <v>44805</v>
      </c>
      <c r="U13" s="82">
        <v>44835</v>
      </c>
      <c r="V13" s="82">
        <v>44866</v>
      </c>
      <c r="W13" s="82">
        <v>44896</v>
      </c>
      <c r="X13" s="82">
        <v>44927</v>
      </c>
      <c r="Y13" s="82">
        <v>44958</v>
      </c>
      <c r="Z13" s="82">
        <v>44986</v>
      </c>
      <c r="AA13" s="82">
        <v>45017</v>
      </c>
      <c r="AB13" s="82">
        <v>45047</v>
      </c>
      <c r="AC13" s="82">
        <v>45078</v>
      </c>
      <c r="AD13" s="82">
        <v>45108</v>
      </c>
      <c r="AE13" s="82">
        <v>45139</v>
      </c>
      <c r="AF13" s="82">
        <v>45170</v>
      </c>
      <c r="AG13" s="82">
        <v>45200</v>
      </c>
      <c r="AH13" s="82">
        <v>45231</v>
      </c>
      <c r="AI13" s="82">
        <v>45261</v>
      </c>
      <c r="AJ13" s="82">
        <v>45292</v>
      </c>
      <c r="AK13" s="82">
        <v>45323</v>
      </c>
      <c r="AL13" s="82">
        <v>45352</v>
      </c>
      <c r="AM13" s="82">
        <v>45383</v>
      </c>
      <c r="AN13" s="82">
        <v>45413</v>
      </c>
      <c r="AO13" s="82">
        <v>45444</v>
      </c>
      <c r="AP13" s="82">
        <v>45474</v>
      </c>
      <c r="AQ13" s="82">
        <v>45505</v>
      </c>
      <c r="AR13" s="82">
        <v>45536</v>
      </c>
      <c r="AS13" s="82">
        <v>45566</v>
      </c>
    </row>
    <row r="14" spans="1:51" x14ac:dyDescent="0.35">
      <c r="B14" t="s">
        <v>106</v>
      </c>
      <c r="I14" s="109">
        <v>3.3000000000000002E-2</v>
      </c>
      <c r="J14" s="8">
        <v>2.3E-2</v>
      </c>
      <c r="K14" s="8">
        <v>3.2000000000000001E-2</v>
      </c>
      <c r="L14" s="8">
        <v>2.1999999999999999E-2</v>
      </c>
      <c r="M14" s="8">
        <v>0.02</v>
      </c>
      <c r="N14" s="8">
        <v>2.9000000000000001E-2</v>
      </c>
      <c r="O14" s="8">
        <v>2.7E-2</v>
      </c>
      <c r="P14" s="8">
        <v>0.03</v>
      </c>
      <c r="Q14" s="8">
        <v>2.7E-2</v>
      </c>
      <c r="R14" s="106">
        <v>2.8400000000000002E-2</v>
      </c>
      <c r="S14" s="106">
        <v>1.9599999999999999E-2</v>
      </c>
      <c r="T14" s="8">
        <v>4.3999999999999997E-2</v>
      </c>
      <c r="U14" s="8">
        <v>4.0816326530612242E-2</v>
      </c>
      <c r="V14" s="8">
        <v>3.3653846153846152E-2</v>
      </c>
      <c r="W14" s="8">
        <v>5.6338028169014086E-2</v>
      </c>
      <c r="X14" s="8">
        <v>5.4892601431980909E-2</v>
      </c>
      <c r="Y14" s="8">
        <v>4.1322314049586778E-2</v>
      </c>
      <c r="Z14" s="8">
        <v>5.3268765133171914E-2</v>
      </c>
      <c r="AA14" s="8">
        <v>3.8147138964577658E-2</v>
      </c>
      <c r="AB14" s="8">
        <v>4.9627791563275438E-2</v>
      </c>
      <c r="AC14" s="8">
        <v>5.181347150259067E-2</v>
      </c>
      <c r="AD14" s="8">
        <v>4.5212765957446811E-2</v>
      </c>
      <c r="AE14" s="8">
        <v>5.8375634517766499E-2</v>
      </c>
      <c r="AF14" s="8">
        <v>6.2176165803108807E-2</v>
      </c>
      <c r="AG14" s="8">
        <v>6.7183462532299745E-2</v>
      </c>
      <c r="AH14" s="8">
        <v>6.2650602409638559E-2</v>
      </c>
      <c r="AI14" s="8">
        <v>5.7553956834532377E-2</v>
      </c>
      <c r="AJ14" s="8">
        <v>5.3999999999999999E-2</v>
      </c>
      <c r="AK14" s="106">
        <v>4.9645390070921988E-2</v>
      </c>
      <c r="AL14" s="106">
        <v>6.25E-2</v>
      </c>
      <c r="AM14" s="106">
        <v>5.905511811023622E-2</v>
      </c>
      <c r="AN14" s="106">
        <v>5.8212058212058215E-2</v>
      </c>
      <c r="AO14" s="106">
        <v>3.5864978902953586E-2</v>
      </c>
      <c r="AP14" s="106">
        <v>2.3758099352051837E-2</v>
      </c>
      <c r="AQ14" s="106">
        <v>4.2462845010615709E-2</v>
      </c>
      <c r="AR14" s="106">
        <v>3.3613445378151259E-2</v>
      </c>
      <c r="AS14" s="106">
        <v>2.9962546816479401E-2</v>
      </c>
      <c r="AT14" s="106"/>
      <c r="AU14" s="106"/>
      <c r="AV14" s="106"/>
      <c r="AW14" s="106"/>
      <c r="AX14" s="106"/>
      <c r="AY14" s="106"/>
    </row>
    <row r="15" spans="1:51" x14ac:dyDescent="0.35">
      <c r="B15" t="s">
        <v>108</v>
      </c>
      <c r="I15" s="109">
        <v>1.9E-2</v>
      </c>
      <c r="J15" s="8">
        <v>1.7999999999999999E-2</v>
      </c>
      <c r="K15" s="8">
        <v>1.9E-2</v>
      </c>
      <c r="L15" s="8">
        <v>0.01</v>
      </c>
      <c r="M15" s="8">
        <v>5.0000000000000001E-3</v>
      </c>
      <c r="N15" s="8">
        <v>6.0000000000000001E-3</v>
      </c>
      <c r="O15" s="8">
        <v>1.0999999999999999E-2</v>
      </c>
      <c r="P15" s="8">
        <v>0.01</v>
      </c>
      <c r="Q15" s="8">
        <v>1.0999999999999999E-2</v>
      </c>
      <c r="R15" s="106">
        <v>1.38E-2</v>
      </c>
      <c r="S15" s="106">
        <v>2.0199999999999999E-2</v>
      </c>
      <c r="T15" s="8">
        <v>6.0000000000000001E-3</v>
      </c>
      <c r="U15" s="8">
        <v>1.0526315789473684E-2</v>
      </c>
      <c r="V15" s="8">
        <v>1.0810810810810811E-2</v>
      </c>
      <c r="W15" s="8">
        <v>3.6303630363036306E-2</v>
      </c>
      <c r="X15" s="8">
        <v>2.1352313167259787E-2</v>
      </c>
      <c r="Y15" s="8">
        <v>1.1406844106463879E-2</v>
      </c>
      <c r="Z15" s="8">
        <v>2.0408163265306121E-2</v>
      </c>
      <c r="AA15" s="8">
        <v>1.5151515151515152E-2</v>
      </c>
      <c r="AB15" s="8">
        <v>2.843601895734597E-2</v>
      </c>
      <c r="AC15" s="8">
        <v>1.6666666666666666E-2</v>
      </c>
      <c r="AD15" s="8">
        <v>1.0948905109489052E-2</v>
      </c>
      <c r="AE15" s="8">
        <v>1.8796992481203006E-2</v>
      </c>
      <c r="AF15" s="8">
        <v>8.0321285140562242E-3</v>
      </c>
      <c r="AG15" s="8">
        <v>1.4598540145985401E-2</v>
      </c>
      <c r="AH15" s="8">
        <v>1.7543859649122806E-2</v>
      </c>
      <c r="AI15" s="8">
        <v>6.6666666666666671E-3</v>
      </c>
      <c r="AJ15" s="8">
        <v>1.4999999999999999E-2</v>
      </c>
      <c r="AK15" s="106">
        <v>1.1538461538461539E-2</v>
      </c>
      <c r="AL15" s="106">
        <v>1.098901098901099E-2</v>
      </c>
      <c r="AM15" s="106">
        <v>1.5923566878980892E-2</v>
      </c>
      <c r="AN15" s="106">
        <v>1.6233766233766232E-2</v>
      </c>
      <c r="AO15" s="106">
        <v>1.3071895424836602E-2</v>
      </c>
      <c r="AP15" s="106">
        <v>1.9169329073482427E-2</v>
      </c>
      <c r="AQ15" s="106">
        <v>1.6949152542372881E-2</v>
      </c>
      <c r="AR15" s="106">
        <v>1.3605442176870748E-2</v>
      </c>
      <c r="AS15" s="106">
        <v>1.524390243902439E-2</v>
      </c>
      <c r="AT15" s="106"/>
      <c r="AU15" s="106"/>
      <c r="AV15" s="106"/>
      <c r="AW15" s="106"/>
      <c r="AX15" s="106"/>
      <c r="AY15" s="106"/>
    </row>
    <row r="16" spans="1:51" x14ac:dyDescent="0.35">
      <c r="B16" t="s">
        <v>110</v>
      </c>
      <c r="I16" s="109">
        <v>4.0000000000000001E-3</v>
      </c>
      <c r="J16" s="8">
        <v>4.0000000000000001E-3</v>
      </c>
      <c r="K16" s="8">
        <v>4.0000000000000001E-3</v>
      </c>
      <c r="L16" s="8">
        <v>5.0000000000000001E-3</v>
      </c>
      <c r="M16" s="8">
        <v>5.0000000000000001E-3</v>
      </c>
      <c r="N16" s="8">
        <v>4.0000000000000001E-3</v>
      </c>
      <c r="O16" s="8">
        <v>5.0000000000000001E-3</v>
      </c>
      <c r="P16" s="8">
        <v>6.0000000000000001E-3</v>
      </c>
      <c r="Q16" s="8">
        <v>6.0000000000000001E-3</v>
      </c>
      <c r="R16" s="106">
        <v>5.1999999999999998E-3</v>
      </c>
      <c r="S16" s="106">
        <v>1.01E-2</v>
      </c>
      <c r="T16" s="8">
        <v>1.2999999999999999E-2</v>
      </c>
      <c r="U16" s="8">
        <v>9.1324200913242004E-3</v>
      </c>
      <c r="V16" s="8">
        <v>2.6178010471204188E-2</v>
      </c>
      <c r="W16" s="8">
        <v>3.8022813688212928E-3</v>
      </c>
      <c r="X16" s="8">
        <v>6.2893081761006293E-3</v>
      </c>
      <c r="Y16" s="8">
        <v>6.269592476489028E-3</v>
      </c>
      <c r="Z16" s="8">
        <v>6.0975609756097563E-3</v>
      </c>
      <c r="AA16" s="8">
        <v>3.472222222222222E-3</v>
      </c>
      <c r="AB16" s="8">
        <v>6.5789473684210523E-3</v>
      </c>
      <c r="AC16" s="8">
        <v>3.0959752321981426E-3</v>
      </c>
      <c r="AD16" s="8">
        <v>3.246753246753247E-3</v>
      </c>
      <c r="AE16" s="8">
        <v>3.1847133757961785E-3</v>
      </c>
      <c r="AF16" s="8">
        <v>3.1250000000000002E-3</v>
      </c>
      <c r="AG16" s="8">
        <v>6.0606060606060606E-3</v>
      </c>
      <c r="AH16" s="8">
        <v>5.9701492537313433E-3</v>
      </c>
      <c r="AI16" s="8">
        <v>9.4043887147335428E-3</v>
      </c>
      <c r="AJ16" s="8">
        <v>0.01</v>
      </c>
      <c r="AK16" s="106">
        <v>1.1527377521613832E-2</v>
      </c>
      <c r="AL16" s="106">
        <v>1.038961038961039E-2</v>
      </c>
      <c r="AM16" s="106">
        <v>6.1538461538461538E-3</v>
      </c>
      <c r="AN16" s="106">
        <v>5.6338028169014088E-3</v>
      </c>
      <c r="AO16" s="106">
        <v>6.4308681672025723E-3</v>
      </c>
      <c r="AP16" s="106">
        <v>2.1341463414634148E-2</v>
      </c>
      <c r="AQ16" s="106">
        <v>1.0169491525423728E-2</v>
      </c>
      <c r="AR16" s="106">
        <v>1.2461059190031152E-2</v>
      </c>
      <c r="AS16" s="106">
        <v>1.6949152542372881E-2</v>
      </c>
      <c r="AT16" s="106"/>
      <c r="AU16" s="106"/>
      <c r="AV16" s="106"/>
      <c r="AW16" s="106"/>
      <c r="AX16" s="106"/>
      <c r="AY16" s="106"/>
    </row>
    <row r="17" spans="2:51" x14ac:dyDescent="0.35">
      <c r="B17" t="s">
        <v>112</v>
      </c>
      <c r="I17" s="109">
        <v>1.4999999999999999E-2</v>
      </c>
      <c r="J17" s="8">
        <v>1.4E-2</v>
      </c>
      <c r="K17" s="8">
        <v>3.5999999999999997E-2</v>
      </c>
      <c r="L17" s="8">
        <v>2.4E-2</v>
      </c>
      <c r="M17" s="8">
        <v>3.1E-2</v>
      </c>
      <c r="N17" s="8">
        <v>2.5999999999999999E-2</v>
      </c>
      <c r="O17" s="8">
        <v>0.03</v>
      </c>
      <c r="P17" s="8">
        <v>4.1000000000000002E-2</v>
      </c>
      <c r="Q17" s="8">
        <v>3.6999999999999998E-2</v>
      </c>
      <c r="R17" s="106">
        <v>2.07E-2</v>
      </c>
      <c r="S17" s="106">
        <v>1.6400000000000001E-2</v>
      </c>
      <c r="T17" s="8">
        <v>0.02</v>
      </c>
      <c r="U17" s="8">
        <v>1.7543859649122806E-2</v>
      </c>
      <c r="V17" s="8">
        <v>2.4390243902439025E-2</v>
      </c>
      <c r="W17" s="8">
        <v>4.2105263157894736E-2</v>
      </c>
      <c r="X17" s="8">
        <v>2.4509803921568627E-2</v>
      </c>
      <c r="Y17" s="8">
        <v>2.2857142857142857E-2</v>
      </c>
      <c r="Z17" s="8">
        <v>3.1914893617021274E-2</v>
      </c>
      <c r="AA17" s="8">
        <v>5.2631578947368418E-2</v>
      </c>
      <c r="AB17" s="8">
        <v>3.3519553072625698E-2</v>
      </c>
      <c r="AC17" s="8">
        <v>2.7322404371584699E-2</v>
      </c>
      <c r="AD17" s="8">
        <v>4.3859649122807015E-2</v>
      </c>
      <c r="AE17" s="8">
        <v>6.4655172413793108E-2</v>
      </c>
      <c r="AF17" s="8">
        <v>5.0847457627118647E-2</v>
      </c>
      <c r="AG17" s="8">
        <v>3.2710280373831772E-2</v>
      </c>
      <c r="AH17" s="8">
        <v>3.7656903765690378E-2</v>
      </c>
      <c r="AI17" s="8">
        <v>4.9450549450549448E-2</v>
      </c>
      <c r="AJ17" s="8">
        <v>3.9E-2</v>
      </c>
      <c r="AK17" s="106">
        <v>2.2857142857142857E-2</v>
      </c>
      <c r="AL17" s="106">
        <v>2.8248587570621469E-2</v>
      </c>
      <c r="AM17" s="106">
        <v>3.2258064516129031E-2</v>
      </c>
      <c r="AN17" s="106">
        <v>3.5019455252918288E-2</v>
      </c>
      <c r="AO17" s="106">
        <v>2.8368794326241134E-2</v>
      </c>
      <c r="AP17" s="106">
        <v>3.614457831325301E-2</v>
      </c>
      <c r="AQ17" s="106">
        <v>2.5316455696202531E-2</v>
      </c>
      <c r="AR17" s="106">
        <v>2.5380710659898477E-2</v>
      </c>
      <c r="AS17" s="106">
        <v>2.9850746268656716E-2</v>
      </c>
      <c r="AT17" s="106"/>
      <c r="AU17" s="106"/>
      <c r="AV17" s="106"/>
      <c r="AW17" s="106"/>
      <c r="AX17" s="106"/>
      <c r="AY17" s="106"/>
    </row>
    <row r="18" spans="2:51" x14ac:dyDescent="0.35">
      <c r="B18" t="s">
        <v>114</v>
      </c>
      <c r="I18" s="109">
        <v>0.17699999999999999</v>
      </c>
      <c r="J18" s="8">
        <v>0.49299999999999999</v>
      </c>
      <c r="K18" s="8">
        <v>0.50600000000000001</v>
      </c>
      <c r="L18" s="8">
        <v>0.53700000000000003</v>
      </c>
      <c r="M18" s="8">
        <v>0.43</v>
      </c>
      <c r="N18" s="8">
        <v>0.221</v>
      </c>
      <c r="O18" s="8">
        <v>0.27300000000000002</v>
      </c>
      <c r="P18" s="8">
        <v>0.314</v>
      </c>
      <c r="Q18" s="8">
        <v>0.23100000000000001</v>
      </c>
      <c r="R18" s="106">
        <v>0.26029999999999998</v>
      </c>
      <c r="S18" s="106">
        <v>0.16389999999999999</v>
      </c>
      <c r="T18" s="8">
        <v>0.16800000000000001</v>
      </c>
      <c r="U18" s="8">
        <v>0.18085106382978725</v>
      </c>
      <c r="V18" s="8">
        <v>0.22613065326633167</v>
      </c>
      <c r="W18" s="8">
        <v>0.22442244224422442</v>
      </c>
      <c r="X18" s="8">
        <v>0.3326226012793177</v>
      </c>
      <c r="Y18" s="8">
        <v>0.38812785388127852</v>
      </c>
      <c r="Z18" s="8">
        <v>0.20209973753280841</v>
      </c>
      <c r="AA18" s="8">
        <v>0.23875432525951557</v>
      </c>
      <c r="AB18" s="8">
        <v>0.19883040935672514</v>
      </c>
      <c r="AC18" s="8">
        <v>0.19384615384615383</v>
      </c>
      <c r="AD18" s="8">
        <v>0.20903954802259886</v>
      </c>
      <c r="AE18" s="8">
        <v>0.23631840796019901</v>
      </c>
      <c r="AF18" s="8">
        <v>0.24433249370277077</v>
      </c>
      <c r="AG18" s="8">
        <v>0.23464912280701755</v>
      </c>
      <c r="AH18" s="8">
        <v>0.22357723577235772</v>
      </c>
      <c r="AI18" s="8">
        <v>0.15637860082304528</v>
      </c>
      <c r="AJ18" s="8">
        <v>0.221</v>
      </c>
      <c r="AK18" s="106">
        <v>0.20355731225296442</v>
      </c>
      <c r="AL18" s="106">
        <v>0.17647058823529413</v>
      </c>
      <c r="AM18" s="106">
        <v>0.14947368421052631</v>
      </c>
      <c r="AN18" s="106">
        <v>0.15799256505576209</v>
      </c>
      <c r="AO18" s="106">
        <v>0.20901639344262296</v>
      </c>
      <c r="AP18" s="106">
        <v>0.2144177449168207</v>
      </c>
      <c r="AQ18" s="106">
        <v>0.22586872586872586</v>
      </c>
      <c r="AR18" s="106">
        <v>0.18996415770609318</v>
      </c>
      <c r="AS18" s="106">
        <v>0.22077922077922077</v>
      </c>
      <c r="AT18" s="106"/>
      <c r="AU18" s="106"/>
      <c r="AV18" s="106"/>
      <c r="AW18" s="106"/>
      <c r="AX18" s="106"/>
      <c r="AY18" s="106"/>
    </row>
    <row r="19" spans="2:51" x14ac:dyDescent="0.35">
      <c r="B19" t="s">
        <v>115</v>
      </c>
      <c r="I19" s="109">
        <v>0.04</v>
      </c>
      <c r="J19" s="8">
        <v>0.1358</v>
      </c>
      <c r="K19" s="8">
        <v>0.15340000000000001</v>
      </c>
      <c r="L19" s="8">
        <v>0.15690000000000001</v>
      </c>
      <c r="M19" s="8">
        <v>0.1222</v>
      </c>
      <c r="N19" s="8">
        <v>6.3600000000000004E-2</v>
      </c>
      <c r="O19" s="8">
        <v>6.9500000000000006E-2</v>
      </c>
      <c r="P19" s="8">
        <v>8.9300000000000004E-2</v>
      </c>
      <c r="Q19" s="8">
        <v>6.9500000000000006E-2</v>
      </c>
      <c r="R19" s="106">
        <v>7.2900000000000006E-2</v>
      </c>
      <c r="S19" s="106">
        <v>4.02E-2</v>
      </c>
      <c r="T19" s="8">
        <v>4.9099999999999998E-2</v>
      </c>
      <c r="U19" s="8">
        <v>4.8800661703887513E-2</v>
      </c>
      <c r="V19" s="8">
        <v>6.0606060606060608E-2</v>
      </c>
      <c r="W19" s="8">
        <v>0.10067114093959731</v>
      </c>
      <c r="X19" s="8">
        <v>0.11354228267297457</v>
      </c>
      <c r="Y19" s="8">
        <v>0.1245186136071887</v>
      </c>
      <c r="Z19" s="8">
        <v>7.0448877805486282E-2</v>
      </c>
      <c r="AA19" s="8">
        <v>7.0100143061516448E-2</v>
      </c>
      <c r="AB19" s="8">
        <v>7.0882557331480189E-2</v>
      </c>
      <c r="AC19" s="8">
        <v>6.3829787234042548E-2</v>
      </c>
      <c r="AD19" s="8">
        <v>6.8181818181818177E-2</v>
      </c>
      <c r="AE19" s="8">
        <v>8.6442786069651736E-2</v>
      </c>
      <c r="AF19" s="8">
        <v>8.5642317380352648E-2</v>
      </c>
      <c r="AG19" s="8">
        <v>8.7898856110776635E-2</v>
      </c>
      <c r="AH19" s="8">
        <v>8.6070215175537937E-2</v>
      </c>
      <c r="AI19" s="8">
        <v>6.6901408450704219E-2</v>
      </c>
      <c r="AJ19" s="8">
        <v>8.7999999999999995E-2</v>
      </c>
      <c r="AK19" s="106">
        <v>7.8901227352425482E-2</v>
      </c>
      <c r="AL19" s="106">
        <v>7.0567986230636828E-2</v>
      </c>
      <c r="AM19" s="106">
        <v>6.2032085561497328E-2</v>
      </c>
      <c r="AN19" s="106">
        <v>6.6529138731304796E-2</v>
      </c>
      <c r="AO19" s="106">
        <v>7.1466953250940352E-2</v>
      </c>
      <c r="AP19" s="106">
        <v>7.8669482576557551E-2</v>
      </c>
      <c r="AQ19" s="106">
        <v>8.3149779735682813E-2</v>
      </c>
      <c r="AR19" s="106">
        <v>7.3131094257854815E-2</v>
      </c>
      <c r="AS19" s="106">
        <v>8.3128381701918344E-2</v>
      </c>
      <c r="AT19" s="106"/>
      <c r="AU19" s="106"/>
      <c r="AV19" s="106"/>
      <c r="AW19" s="106"/>
      <c r="AX19" s="106"/>
      <c r="AY19" s="106"/>
    </row>
    <row r="21" spans="2:51" x14ac:dyDescent="0.35">
      <c r="B21" t="s">
        <v>126</v>
      </c>
    </row>
    <row r="22" spans="2:51" x14ac:dyDescent="0.35">
      <c r="B22" t="s">
        <v>123</v>
      </c>
      <c r="C22" s="82">
        <v>44287</v>
      </c>
      <c r="D22" s="82">
        <v>44317</v>
      </c>
      <c r="E22" s="82">
        <v>44348</v>
      </c>
      <c r="F22" s="82">
        <v>44378</v>
      </c>
      <c r="G22" s="82">
        <v>44409</v>
      </c>
      <c r="H22" s="82">
        <v>44440</v>
      </c>
      <c r="I22" s="82">
        <v>44470</v>
      </c>
      <c r="J22" s="82">
        <v>44501</v>
      </c>
      <c r="K22" s="82">
        <v>44531</v>
      </c>
      <c r="L22" s="82">
        <v>44562</v>
      </c>
      <c r="M22" s="82">
        <v>44593</v>
      </c>
      <c r="N22" s="82">
        <v>44621</v>
      </c>
      <c r="O22" s="82">
        <v>44652</v>
      </c>
      <c r="P22" s="82">
        <v>44682</v>
      </c>
      <c r="Q22" s="82">
        <v>44713</v>
      </c>
      <c r="R22" s="82">
        <v>44743</v>
      </c>
      <c r="S22" s="82">
        <v>44774</v>
      </c>
      <c r="T22" s="82">
        <v>44805</v>
      </c>
      <c r="U22" s="82">
        <v>44835</v>
      </c>
      <c r="V22" s="82">
        <v>44866</v>
      </c>
      <c r="W22" s="82">
        <v>44896</v>
      </c>
      <c r="X22" s="82">
        <v>44927</v>
      </c>
      <c r="Y22" s="82">
        <v>44958</v>
      </c>
      <c r="Z22" s="82">
        <v>44986</v>
      </c>
      <c r="AA22" s="82">
        <v>45017</v>
      </c>
      <c r="AB22" s="82">
        <v>45047</v>
      </c>
      <c r="AC22" s="82">
        <v>45078</v>
      </c>
      <c r="AD22" s="82">
        <v>45108</v>
      </c>
      <c r="AE22" s="82">
        <v>45139</v>
      </c>
      <c r="AF22" s="82">
        <v>45170</v>
      </c>
      <c r="AG22" s="82">
        <v>45200</v>
      </c>
      <c r="AH22" s="82">
        <v>45231</v>
      </c>
      <c r="AI22" s="82">
        <v>45261</v>
      </c>
      <c r="AJ22" s="82">
        <v>45292</v>
      </c>
      <c r="AK22" s="82">
        <v>45323</v>
      </c>
      <c r="AL22" s="82">
        <v>45352</v>
      </c>
      <c r="AM22" s="82">
        <v>45383</v>
      </c>
      <c r="AN22" s="82">
        <v>45413</v>
      </c>
      <c r="AO22" s="82">
        <v>45444</v>
      </c>
      <c r="AP22" s="82">
        <v>45474</v>
      </c>
      <c r="AQ22" s="82">
        <v>45505</v>
      </c>
      <c r="AR22" s="82">
        <v>45536</v>
      </c>
      <c r="AS22" s="82">
        <v>45566</v>
      </c>
    </row>
    <row r="23" spans="2:51" x14ac:dyDescent="0.35">
      <c r="B23" t="s">
        <v>106</v>
      </c>
      <c r="I23" s="108">
        <f t="shared" ref="I23:T28" si="5">I5*I14</f>
        <v>50.49</v>
      </c>
      <c r="J23" s="108">
        <f t="shared" si="5"/>
        <v>30.59</v>
      </c>
      <c r="K23" s="108">
        <f t="shared" si="5"/>
        <v>49.76</v>
      </c>
      <c r="L23" s="108">
        <f t="shared" si="5"/>
        <v>34.43</v>
      </c>
      <c r="M23" s="108">
        <f t="shared" si="5"/>
        <v>29.400000000000002</v>
      </c>
      <c r="N23" s="108">
        <f t="shared" si="5"/>
        <v>45.53</v>
      </c>
      <c r="O23" s="108">
        <f t="shared" si="5"/>
        <v>50.76</v>
      </c>
      <c r="P23" s="108">
        <f t="shared" si="5"/>
        <v>59.4</v>
      </c>
      <c r="Q23" s="108">
        <f t="shared" si="5"/>
        <v>50.625</v>
      </c>
      <c r="R23" s="108">
        <f t="shared" si="5"/>
        <v>59.782000000000004</v>
      </c>
      <c r="S23" s="108">
        <f t="shared" si="5"/>
        <v>40.082000000000001</v>
      </c>
      <c r="T23" s="108">
        <f t="shared" si="5"/>
        <v>85.36</v>
      </c>
      <c r="U23" s="108">
        <f t="shared" ref="U23:V28" si="6">U5*U14</f>
        <v>89.999999999999986</v>
      </c>
      <c r="V23" s="108">
        <f t="shared" si="6"/>
        <v>70</v>
      </c>
      <c r="W23" s="108">
        <f t="shared" ref="W23:X23" si="7">W5*W14</f>
        <v>120</v>
      </c>
      <c r="X23" s="108">
        <f t="shared" si="7"/>
        <v>115</v>
      </c>
      <c r="Y23" s="108">
        <f t="shared" ref="Y23:Z23" si="8">Y5*Y14</f>
        <v>75</v>
      </c>
      <c r="Z23" s="108">
        <f t="shared" si="8"/>
        <v>110</v>
      </c>
      <c r="AA23" s="108">
        <f>AA5*AA14</f>
        <v>70</v>
      </c>
      <c r="AB23" s="108">
        <v>100</v>
      </c>
      <c r="AC23">
        <v>100</v>
      </c>
      <c r="AD23">
        <v>85</v>
      </c>
      <c r="AE23">
        <v>115</v>
      </c>
      <c r="AF23">
        <v>120</v>
      </c>
      <c r="AG23">
        <v>130</v>
      </c>
      <c r="AH23">
        <v>130</v>
      </c>
      <c r="AI23">
        <v>120</v>
      </c>
      <c r="AJ23">
        <v>125</v>
      </c>
      <c r="AK23">
        <v>105</v>
      </c>
      <c r="AL23">
        <v>135</v>
      </c>
      <c r="AM23">
        <v>150</v>
      </c>
      <c r="AN23">
        <v>140</v>
      </c>
      <c r="AO23">
        <v>85</v>
      </c>
      <c r="AP23">
        <v>55</v>
      </c>
      <c r="AQ23">
        <v>100</v>
      </c>
      <c r="AR23">
        <v>80</v>
      </c>
      <c r="AS23">
        <v>80</v>
      </c>
    </row>
    <row r="24" spans="2:51" x14ac:dyDescent="0.35">
      <c r="B24" t="s">
        <v>108</v>
      </c>
      <c r="I24" s="108">
        <f t="shared" si="5"/>
        <v>14.914999999999999</v>
      </c>
      <c r="J24" s="108">
        <f t="shared" si="5"/>
        <v>14.669999999999998</v>
      </c>
      <c r="K24" s="108">
        <f t="shared" si="5"/>
        <v>15.01</v>
      </c>
      <c r="L24" s="108">
        <f t="shared" si="5"/>
        <v>9.8000000000000007</v>
      </c>
      <c r="M24" s="108">
        <f t="shared" si="5"/>
        <v>4.625</v>
      </c>
      <c r="N24" s="108">
        <f t="shared" si="5"/>
        <v>5.34</v>
      </c>
      <c r="O24" s="108">
        <f t="shared" si="5"/>
        <v>10.119999999999999</v>
      </c>
      <c r="P24" s="108">
        <f t="shared" si="5"/>
        <v>9.75</v>
      </c>
      <c r="Q24" s="108">
        <f t="shared" si="5"/>
        <v>9.8449999999999989</v>
      </c>
      <c r="R24" s="108">
        <f t="shared" si="5"/>
        <v>14.972999999999999</v>
      </c>
      <c r="S24" s="108">
        <f t="shared" si="5"/>
        <v>19.997999999999998</v>
      </c>
      <c r="T24" s="108">
        <f t="shared" si="5"/>
        <v>5.3100000000000005</v>
      </c>
      <c r="U24" s="108">
        <f t="shared" si="6"/>
        <v>10</v>
      </c>
      <c r="V24" s="108">
        <f t="shared" si="6"/>
        <v>10</v>
      </c>
      <c r="W24" s="108">
        <f t="shared" ref="W24:X24" si="9">W6*W15</f>
        <v>55</v>
      </c>
      <c r="X24" s="108">
        <f t="shared" si="9"/>
        <v>30</v>
      </c>
      <c r="Y24" s="108">
        <f t="shared" ref="Y24:Z24" si="10">Y6*Y15</f>
        <v>15</v>
      </c>
      <c r="Z24" s="108">
        <f t="shared" si="10"/>
        <v>29.999999999999996</v>
      </c>
      <c r="AA24" s="108">
        <f t="shared" ref="AA24" si="11">AA6*AA15</f>
        <v>20</v>
      </c>
      <c r="AB24" s="108">
        <v>30</v>
      </c>
      <c r="AC24">
        <v>20</v>
      </c>
      <c r="AD24">
        <v>15</v>
      </c>
      <c r="AE24">
        <v>25</v>
      </c>
      <c r="AF24">
        <v>10</v>
      </c>
      <c r="AG24">
        <v>20</v>
      </c>
      <c r="AH24">
        <v>25</v>
      </c>
      <c r="AI24">
        <v>10</v>
      </c>
      <c r="AJ24">
        <v>20</v>
      </c>
      <c r="AK24">
        <v>15</v>
      </c>
      <c r="AL24">
        <v>15</v>
      </c>
      <c r="AM24">
        <v>25</v>
      </c>
      <c r="AN24">
        <v>25</v>
      </c>
      <c r="AO24">
        <v>20</v>
      </c>
      <c r="AP24">
        <v>30</v>
      </c>
      <c r="AQ24">
        <v>25</v>
      </c>
      <c r="AR24">
        <v>20</v>
      </c>
      <c r="AS24">
        <v>25</v>
      </c>
    </row>
    <row r="25" spans="2:51" x14ac:dyDescent="0.35">
      <c r="B25" t="s">
        <v>110</v>
      </c>
      <c r="I25" s="108">
        <f t="shared" si="5"/>
        <v>4.9000000000000004</v>
      </c>
      <c r="J25" s="108">
        <f t="shared" si="5"/>
        <v>4.5200000000000005</v>
      </c>
      <c r="K25" s="108">
        <f t="shared" si="5"/>
        <v>4.5600000000000005</v>
      </c>
      <c r="L25" s="108">
        <f t="shared" si="5"/>
        <v>5.4750000000000005</v>
      </c>
      <c r="M25" s="108">
        <f t="shared" si="5"/>
        <v>5.45</v>
      </c>
      <c r="N25" s="108">
        <f t="shared" si="5"/>
        <v>4.76</v>
      </c>
      <c r="O25" s="108">
        <f t="shared" si="5"/>
        <v>5.0750000000000002</v>
      </c>
      <c r="P25" s="108">
        <f t="shared" si="5"/>
        <v>5.43</v>
      </c>
      <c r="Q25" s="108">
        <f t="shared" si="5"/>
        <v>5.34</v>
      </c>
      <c r="R25" s="108">
        <f t="shared" si="5"/>
        <v>5.0179999999999998</v>
      </c>
      <c r="S25" s="108">
        <f t="shared" si="5"/>
        <v>10.0495</v>
      </c>
      <c r="T25" s="108">
        <f t="shared" si="5"/>
        <v>10.205</v>
      </c>
      <c r="U25" s="108">
        <f t="shared" si="6"/>
        <v>10</v>
      </c>
      <c r="V25" s="108">
        <f t="shared" si="6"/>
        <v>25</v>
      </c>
      <c r="W25" s="108">
        <f t="shared" ref="W25:X25" si="12">W7*W16</f>
        <v>5</v>
      </c>
      <c r="X25" s="108">
        <f t="shared" si="12"/>
        <v>10</v>
      </c>
      <c r="Y25" s="108">
        <f t="shared" ref="Y25:Z25" si="13">Y7*Y16</f>
        <v>10</v>
      </c>
      <c r="Z25" s="108">
        <f t="shared" si="13"/>
        <v>10</v>
      </c>
      <c r="AA25" s="108">
        <f t="shared" ref="AA25" si="14">AA7*AA16</f>
        <v>5</v>
      </c>
      <c r="AB25" s="108">
        <v>10</v>
      </c>
      <c r="AC25">
        <v>5</v>
      </c>
      <c r="AD25">
        <v>5</v>
      </c>
      <c r="AE25">
        <v>5</v>
      </c>
      <c r="AF25">
        <v>5</v>
      </c>
      <c r="AG25">
        <v>10</v>
      </c>
      <c r="AH25">
        <v>10</v>
      </c>
      <c r="AI25">
        <v>15</v>
      </c>
      <c r="AJ25">
        <v>20</v>
      </c>
      <c r="AK25">
        <v>20</v>
      </c>
      <c r="AL25">
        <v>20</v>
      </c>
      <c r="AM25">
        <v>10</v>
      </c>
      <c r="AN25">
        <v>10</v>
      </c>
      <c r="AO25">
        <v>10</v>
      </c>
      <c r="AP25">
        <v>35</v>
      </c>
      <c r="AQ25">
        <v>15</v>
      </c>
      <c r="AR25">
        <v>20</v>
      </c>
      <c r="AS25">
        <v>30</v>
      </c>
    </row>
    <row r="26" spans="2:51" x14ac:dyDescent="0.35">
      <c r="B26" t="s">
        <v>112</v>
      </c>
      <c r="I26" s="108">
        <f t="shared" si="5"/>
        <v>14.625</v>
      </c>
      <c r="J26" s="108">
        <f t="shared" si="5"/>
        <v>10.15</v>
      </c>
      <c r="K26" s="108">
        <f t="shared" si="5"/>
        <v>39.779999999999994</v>
      </c>
      <c r="L26" s="108">
        <f t="shared" si="5"/>
        <v>25.32</v>
      </c>
      <c r="M26" s="108">
        <f t="shared" si="5"/>
        <v>29.759999999999998</v>
      </c>
      <c r="N26" s="108">
        <f t="shared" si="5"/>
        <v>30.419999999999998</v>
      </c>
      <c r="O26" s="108">
        <f t="shared" si="5"/>
        <v>34.65</v>
      </c>
      <c r="P26" s="108">
        <f t="shared" si="5"/>
        <v>44.895000000000003</v>
      </c>
      <c r="Q26" s="108">
        <f t="shared" si="5"/>
        <v>40.33</v>
      </c>
      <c r="R26" s="108">
        <f t="shared" si="5"/>
        <v>19.872</v>
      </c>
      <c r="S26" s="108">
        <f t="shared" si="5"/>
        <v>14.842000000000001</v>
      </c>
      <c r="T26" s="108">
        <f t="shared" si="5"/>
        <v>15.200000000000001</v>
      </c>
      <c r="U26" s="108">
        <f t="shared" si="6"/>
        <v>15</v>
      </c>
      <c r="V26" s="108">
        <f t="shared" si="6"/>
        <v>20</v>
      </c>
      <c r="W26" s="108">
        <f t="shared" ref="W26:X26" si="15">W8*W17</f>
        <v>40</v>
      </c>
      <c r="X26" s="108">
        <f t="shared" si="15"/>
        <v>25</v>
      </c>
      <c r="Y26" s="108">
        <f t="shared" ref="Y26:Z26" si="16">Y8*Y17</f>
        <v>20</v>
      </c>
      <c r="Z26" s="108">
        <f t="shared" si="16"/>
        <v>29.999999999999996</v>
      </c>
      <c r="AA26" s="108">
        <f t="shared" ref="AA26" si="17">AA8*AA17</f>
        <v>50</v>
      </c>
      <c r="AB26" s="108">
        <v>30</v>
      </c>
      <c r="AC26">
        <v>25</v>
      </c>
      <c r="AD26">
        <v>50</v>
      </c>
      <c r="AE26">
        <v>75</v>
      </c>
      <c r="AF26">
        <v>60</v>
      </c>
      <c r="AG26">
        <v>35</v>
      </c>
      <c r="AH26">
        <v>45</v>
      </c>
      <c r="AI26">
        <v>45</v>
      </c>
      <c r="AJ26">
        <v>45</v>
      </c>
      <c r="AK26">
        <v>20</v>
      </c>
      <c r="AL26">
        <v>25</v>
      </c>
      <c r="AM26">
        <v>40</v>
      </c>
      <c r="AN26">
        <v>45</v>
      </c>
      <c r="AO26">
        <v>40</v>
      </c>
      <c r="AP26">
        <v>45</v>
      </c>
      <c r="AQ26">
        <v>30</v>
      </c>
      <c r="AR26">
        <v>25</v>
      </c>
      <c r="AS26">
        <v>30</v>
      </c>
    </row>
    <row r="27" spans="2:51" x14ac:dyDescent="0.35">
      <c r="B27" t="s">
        <v>114</v>
      </c>
      <c r="I27" s="108">
        <f t="shared" si="5"/>
        <v>130.095</v>
      </c>
      <c r="J27" s="108">
        <f t="shared" si="5"/>
        <v>660.62</v>
      </c>
      <c r="K27" s="108">
        <f t="shared" si="5"/>
        <v>862.73</v>
      </c>
      <c r="L27" s="108">
        <f t="shared" si="5"/>
        <v>947.80500000000006</v>
      </c>
      <c r="M27" s="108">
        <f t="shared" si="5"/>
        <v>662.2</v>
      </c>
      <c r="N27" s="108">
        <f t="shared" si="5"/>
        <v>309.39999999999998</v>
      </c>
      <c r="O27" s="108">
        <f t="shared" si="5"/>
        <v>333.06</v>
      </c>
      <c r="P27" s="108">
        <f t="shared" si="5"/>
        <v>452.16</v>
      </c>
      <c r="Q27" s="108">
        <f t="shared" si="5"/>
        <v>315.315</v>
      </c>
      <c r="R27" s="108">
        <f t="shared" si="5"/>
        <v>381.33949999999999</v>
      </c>
      <c r="S27" s="108">
        <f t="shared" si="5"/>
        <v>149.149</v>
      </c>
      <c r="T27" s="108">
        <f t="shared" si="5"/>
        <v>140.28</v>
      </c>
      <c r="U27" s="108">
        <f t="shared" si="6"/>
        <v>170</v>
      </c>
      <c r="V27" s="108">
        <f t="shared" si="6"/>
        <v>225</v>
      </c>
      <c r="W27" s="108">
        <f t="shared" ref="W27:X27" si="18">W9*W18</f>
        <v>680</v>
      </c>
      <c r="X27" s="108">
        <f t="shared" si="18"/>
        <v>780</v>
      </c>
      <c r="Y27" s="108">
        <f t="shared" ref="Y27:Z27" si="19">Y9*Y18</f>
        <v>850</v>
      </c>
      <c r="Z27" s="108">
        <f t="shared" si="19"/>
        <v>385</v>
      </c>
      <c r="AA27" s="108">
        <f t="shared" ref="AA27" si="20">AA9*AA18</f>
        <v>345</v>
      </c>
      <c r="AB27" s="108">
        <v>340</v>
      </c>
      <c r="AC27">
        <v>315</v>
      </c>
      <c r="AD27">
        <v>370</v>
      </c>
      <c r="AE27">
        <v>475</v>
      </c>
      <c r="AF27">
        <v>485</v>
      </c>
      <c r="AG27">
        <v>535</v>
      </c>
      <c r="AH27">
        <v>550</v>
      </c>
      <c r="AI27">
        <v>380</v>
      </c>
      <c r="AJ27">
        <v>645</v>
      </c>
      <c r="AK27">
        <v>515</v>
      </c>
      <c r="AL27">
        <v>420</v>
      </c>
      <c r="AM27">
        <v>355</v>
      </c>
      <c r="AN27">
        <v>425</v>
      </c>
      <c r="AO27">
        <v>510</v>
      </c>
      <c r="AP27">
        <v>580</v>
      </c>
      <c r="AQ27">
        <v>585</v>
      </c>
      <c r="AR27">
        <v>530</v>
      </c>
      <c r="AS27">
        <v>680</v>
      </c>
    </row>
    <row r="28" spans="2:51" x14ac:dyDescent="0.35">
      <c r="B28" t="s">
        <v>115</v>
      </c>
      <c r="I28" s="108">
        <f t="shared" si="5"/>
        <v>210</v>
      </c>
      <c r="J28" s="108">
        <f t="shared" si="5"/>
        <v>725.17200000000003</v>
      </c>
      <c r="K28" s="108">
        <f t="shared" si="5"/>
        <v>965.65300000000002</v>
      </c>
      <c r="L28" s="108">
        <f t="shared" si="5"/>
        <v>1014.3585</v>
      </c>
      <c r="M28" s="108">
        <f t="shared" si="5"/>
        <v>731.97800000000007</v>
      </c>
      <c r="N28" s="108">
        <f t="shared" si="5"/>
        <v>395.274</v>
      </c>
      <c r="O28" s="108">
        <f t="shared" si="5"/>
        <v>430.20500000000004</v>
      </c>
      <c r="P28" s="108">
        <f t="shared" si="5"/>
        <v>570.62700000000007</v>
      </c>
      <c r="Q28" s="108">
        <f t="shared" si="5"/>
        <v>424.99250000000006</v>
      </c>
      <c r="R28" s="108">
        <f t="shared" si="5"/>
        <v>479.31750000000005</v>
      </c>
      <c r="S28" s="108">
        <f t="shared" si="5"/>
        <v>234.768</v>
      </c>
      <c r="T28" s="108">
        <f t="shared" si="5"/>
        <v>255.56549999999999</v>
      </c>
      <c r="U28" s="108">
        <f t="shared" si="6"/>
        <v>295</v>
      </c>
      <c r="V28" s="108">
        <f t="shared" si="6"/>
        <v>350</v>
      </c>
      <c r="W28" s="108">
        <f t="shared" ref="W28:X28" si="21">W10*W19</f>
        <v>899.99999999999989</v>
      </c>
      <c r="X28" s="108">
        <f t="shared" si="21"/>
        <v>960</v>
      </c>
      <c r="Y28" s="108">
        <f t="shared" ref="Y28:Z28" si="22">Y10*Y19</f>
        <v>970</v>
      </c>
      <c r="Z28" s="108">
        <f t="shared" si="22"/>
        <v>565</v>
      </c>
      <c r="AA28" s="108">
        <f t="shared" ref="AA28" si="23">AA10*AA19</f>
        <v>490</v>
      </c>
      <c r="AB28" s="108">
        <v>510</v>
      </c>
      <c r="AC28">
        <v>465</v>
      </c>
      <c r="AD28">
        <v>525</v>
      </c>
      <c r="AE28">
        <v>695</v>
      </c>
      <c r="AF28">
        <v>680</v>
      </c>
      <c r="AG28">
        <v>730</v>
      </c>
      <c r="AH28">
        <v>760</v>
      </c>
      <c r="AI28">
        <v>570</v>
      </c>
      <c r="AJ28">
        <v>855</v>
      </c>
      <c r="AK28">
        <v>675</v>
      </c>
      <c r="AL28">
        <v>615</v>
      </c>
      <c r="AM28">
        <v>580</v>
      </c>
      <c r="AN28">
        <v>645</v>
      </c>
      <c r="AO28">
        <v>665</v>
      </c>
      <c r="AP28">
        <v>745</v>
      </c>
      <c r="AQ28">
        <v>755</v>
      </c>
      <c r="AR28">
        <v>675</v>
      </c>
      <c r="AS28">
        <v>845</v>
      </c>
    </row>
    <row r="30" spans="2:51" x14ac:dyDescent="0.35">
      <c r="B30" s="5" t="s">
        <v>127</v>
      </c>
    </row>
    <row r="31" spans="2:51" x14ac:dyDescent="0.35">
      <c r="B31" t="s">
        <v>123</v>
      </c>
      <c r="C31" s="82">
        <v>44287</v>
      </c>
      <c r="D31" s="82">
        <v>44317</v>
      </c>
      <c r="E31" s="82">
        <v>44348</v>
      </c>
      <c r="F31" s="82">
        <v>44378</v>
      </c>
      <c r="G31" s="82">
        <v>44409</v>
      </c>
      <c r="H31" s="82">
        <v>44440</v>
      </c>
      <c r="I31" s="82">
        <v>44470</v>
      </c>
      <c r="J31" s="82">
        <v>44501</v>
      </c>
      <c r="K31" s="82">
        <v>44531</v>
      </c>
      <c r="L31" s="82">
        <v>44562</v>
      </c>
      <c r="M31" s="82">
        <v>44593</v>
      </c>
      <c r="N31" s="82">
        <v>44621</v>
      </c>
      <c r="O31" s="82">
        <v>44652</v>
      </c>
      <c r="P31" s="82">
        <v>44682</v>
      </c>
      <c r="Q31" s="82">
        <v>44713</v>
      </c>
      <c r="R31" s="82">
        <v>44743</v>
      </c>
      <c r="S31" s="82">
        <v>44774</v>
      </c>
      <c r="T31" s="82">
        <v>44805</v>
      </c>
      <c r="U31" s="82">
        <v>44835</v>
      </c>
      <c r="V31" s="82">
        <v>44866</v>
      </c>
      <c r="W31" s="82">
        <v>44896</v>
      </c>
      <c r="X31" s="82">
        <v>44927</v>
      </c>
      <c r="Y31" s="82">
        <v>44958</v>
      </c>
      <c r="Z31" s="82">
        <v>44986</v>
      </c>
      <c r="AA31" s="82">
        <v>45017</v>
      </c>
      <c r="AB31" s="82">
        <v>45047</v>
      </c>
      <c r="AC31" s="82">
        <v>45078</v>
      </c>
      <c r="AD31" s="82">
        <v>45108</v>
      </c>
      <c r="AE31" s="82">
        <v>45139</v>
      </c>
      <c r="AF31" s="82">
        <v>45170</v>
      </c>
      <c r="AG31" s="82">
        <v>45200</v>
      </c>
      <c r="AH31" s="82">
        <v>45231</v>
      </c>
      <c r="AI31" s="82">
        <v>45261</v>
      </c>
      <c r="AJ31" s="82">
        <v>45292</v>
      </c>
      <c r="AK31" s="82">
        <v>45323</v>
      </c>
      <c r="AL31" s="82">
        <v>45352</v>
      </c>
      <c r="AM31" s="82">
        <v>45383</v>
      </c>
      <c r="AN31" s="82">
        <v>45413</v>
      </c>
      <c r="AO31" s="82">
        <v>45444</v>
      </c>
      <c r="AP31" s="82">
        <v>45474</v>
      </c>
      <c r="AQ31" s="82">
        <v>45505</v>
      </c>
      <c r="AR31" s="82">
        <v>45536</v>
      </c>
      <c r="AS31" s="82">
        <v>45566</v>
      </c>
    </row>
    <row r="32" spans="2:51" x14ac:dyDescent="0.35">
      <c r="B32" t="s">
        <v>106</v>
      </c>
      <c r="I32" s="107">
        <f t="shared" ref="I32:T37" si="24">I23/I$2</f>
        <v>1.6287096774193548</v>
      </c>
      <c r="J32" s="107">
        <f t="shared" si="24"/>
        <v>1.0196666666666667</v>
      </c>
      <c r="K32" s="107">
        <f t="shared" si="24"/>
        <v>1.6051612903225805</v>
      </c>
      <c r="L32" s="107">
        <f t="shared" si="24"/>
        <v>1.1106451612903225</v>
      </c>
      <c r="M32" s="107">
        <f t="shared" si="24"/>
        <v>1.05</v>
      </c>
      <c r="N32" s="107">
        <f t="shared" si="24"/>
        <v>1.4687096774193549</v>
      </c>
      <c r="O32" s="107">
        <f t="shared" si="24"/>
        <v>1.6919999999999999</v>
      </c>
      <c r="P32" s="107">
        <f t="shared" si="24"/>
        <v>1.9161290322580644</v>
      </c>
      <c r="Q32" s="107">
        <f t="shared" si="24"/>
        <v>1.6875</v>
      </c>
      <c r="R32" s="107">
        <f t="shared" si="24"/>
        <v>1.9284516129032259</v>
      </c>
      <c r="S32" s="107">
        <f t="shared" si="24"/>
        <v>1.2929677419354839</v>
      </c>
      <c r="T32" s="107">
        <f t="shared" si="24"/>
        <v>2.8453333333333335</v>
      </c>
      <c r="U32" s="107">
        <f t="shared" ref="U32:V37" si="25">U23/U$2</f>
        <v>2.9032258064516125</v>
      </c>
      <c r="V32" s="107">
        <f t="shared" si="25"/>
        <v>2.3333333333333335</v>
      </c>
      <c r="W32" s="107">
        <f t="shared" ref="W32:X32" si="26">W23/W$2</f>
        <v>3.870967741935484</v>
      </c>
      <c r="X32" s="107">
        <f t="shared" si="26"/>
        <v>3.7096774193548385</v>
      </c>
      <c r="Y32" s="107">
        <f t="shared" ref="Y32" si="27">Y23/Y$2</f>
        <v>2.6785714285714284</v>
      </c>
      <c r="Z32" s="107">
        <f t="shared" ref="Z32:AE32" si="28">Z23/Z$2</f>
        <v>3.5483870967741935</v>
      </c>
      <c r="AA32" s="107">
        <f t="shared" si="28"/>
        <v>2.3333333333333335</v>
      </c>
      <c r="AB32" s="107">
        <f t="shared" si="28"/>
        <v>3.225806451612903</v>
      </c>
      <c r="AC32" s="107">
        <f t="shared" si="28"/>
        <v>3.3333333333333335</v>
      </c>
      <c r="AD32" s="107">
        <f t="shared" si="28"/>
        <v>2.7419354838709675</v>
      </c>
      <c r="AE32" s="107">
        <f t="shared" si="28"/>
        <v>3.7096774193548385</v>
      </c>
      <c r="AF32" s="107">
        <f t="shared" ref="AF32:AH32" si="29">AF23/AF$2</f>
        <v>4</v>
      </c>
      <c r="AG32" s="107">
        <f>AG23/AG$2</f>
        <v>4.193548387096774</v>
      </c>
      <c r="AH32" s="107">
        <f t="shared" si="29"/>
        <v>4.333333333333333</v>
      </c>
      <c r="AI32" s="107">
        <f t="shared" ref="AI32:AN32" si="30">AI23/AI$2</f>
        <v>3.870967741935484</v>
      </c>
      <c r="AJ32" s="107">
        <f t="shared" si="30"/>
        <v>4.032258064516129</v>
      </c>
      <c r="AK32" s="107">
        <f t="shared" si="30"/>
        <v>3.6206896551724137</v>
      </c>
      <c r="AL32" s="107">
        <f t="shared" si="30"/>
        <v>4.354838709677419</v>
      </c>
      <c r="AM32" s="107">
        <f t="shared" si="30"/>
        <v>5</v>
      </c>
      <c r="AN32" s="107">
        <f t="shared" si="30"/>
        <v>4.5161290322580649</v>
      </c>
      <c r="AO32" s="107">
        <f t="shared" ref="AO32:AP32" si="31">AO23/AO$2</f>
        <v>2.8333333333333335</v>
      </c>
      <c r="AP32" s="107">
        <f t="shared" si="31"/>
        <v>1.7741935483870968</v>
      </c>
      <c r="AQ32" s="107">
        <f>AQ23/AQ$2</f>
        <v>3.225806451612903</v>
      </c>
      <c r="AR32" s="107">
        <f>AR23/AR$2</f>
        <v>2.6666666666666665</v>
      </c>
      <c r="AS32" s="107">
        <f>AS23/AS$2</f>
        <v>2.5806451612903225</v>
      </c>
    </row>
    <row r="33" spans="1:45" x14ac:dyDescent="0.35">
      <c r="B33" t="s">
        <v>108</v>
      </c>
      <c r="I33" s="107">
        <f t="shared" si="24"/>
        <v>0.48112903225806447</v>
      </c>
      <c r="J33" s="107">
        <f t="shared" si="24"/>
        <v>0.48899999999999993</v>
      </c>
      <c r="K33" s="107">
        <f t="shared" si="24"/>
        <v>0.48419354838709677</v>
      </c>
      <c r="L33" s="107">
        <f t="shared" si="24"/>
        <v>0.31612903225806455</v>
      </c>
      <c r="M33" s="107">
        <f t="shared" si="24"/>
        <v>0.16517857142857142</v>
      </c>
      <c r="N33" s="107">
        <f t="shared" si="24"/>
        <v>0.17225806451612902</v>
      </c>
      <c r="O33" s="107">
        <f t="shared" si="24"/>
        <v>0.33733333333333332</v>
      </c>
      <c r="P33" s="107">
        <f t="shared" si="24"/>
        <v>0.31451612903225806</v>
      </c>
      <c r="Q33" s="107">
        <f t="shared" si="24"/>
        <v>0.32816666666666661</v>
      </c>
      <c r="R33" s="107">
        <f t="shared" si="24"/>
        <v>0.48299999999999998</v>
      </c>
      <c r="S33" s="107">
        <f t="shared" si="24"/>
        <v>0.64509677419354827</v>
      </c>
      <c r="T33" s="107">
        <f t="shared" si="24"/>
        <v>0.17700000000000002</v>
      </c>
      <c r="U33" s="107">
        <f t="shared" si="25"/>
        <v>0.32258064516129031</v>
      </c>
      <c r="V33" s="107">
        <f t="shared" si="25"/>
        <v>0.33333333333333331</v>
      </c>
      <c r="W33" s="107">
        <f t="shared" ref="W33:X37" si="32">W24/W$2</f>
        <v>1.7741935483870968</v>
      </c>
      <c r="X33" s="107">
        <f t="shared" si="32"/>
        <v>0.967741935483871</v>
      </c>
      <c r="Y33" s="107">
        <f t="shared" ref="Y33:Z33" si="33">Y24/Y$2</f>
        <v>0.5357142857142857</v>
      </c>
      <c r="Z33" s="107">
        <f t="shared" si="33"/>
        <v>0.96774193548387089</v>
      </c>
      <c r="AA33" s="107">
        <f t="shared" ref="AA33:AB33" si="34">AA24/AA$2</f>
        <v>0.66666666666666663</v>
      </c>
      <c r="AB33" s="107">
        <f t="shared" si="34"/>
        <v>0.967741935483871</v>
      </c>
      <c r="AC33" s="107">
        <f t="shared" ref="AC33:AD33" si="35">AC24/AC$2</f>
        <v>0.66666666666666663</v>
      </c>
      <c r="AD33" s="107">
        <f t="shared" si="35"/>
        <v>0.4838709677419355</v>
      </c>
      <c r="AE33" s="107">
        <f t="shared" ref="AE33:AF33" si="36">AE24/AE$2</f>
        <v>0.80645161290322576</v>
      </c>
      <c r="AF33" s="107">
        <f t="shared" si="36"/>
        <v>0.33333333333333331</v>
      </c>
      <c r="AG33" s="107">
        <f t="shared" ref="AG33:AH33" si="37">AG24/AG$2</f>
        <v>0.64516129032258063</v>
      </c>
      <c r="AH33" s="107">
        <f t="shared" si="37"/>
        <v>0.83333333333333337</v>
      </c>
      <c r="AI33" s="107">
        <f t="shared" ref="AI33" si="38">AI24/AI$2</f>
        <v>0.32258064516129031</v>
      </c>
      <c r="AJ33" s="107">
        <f t="shared" ref="AJ33:AK37" si="39">AJ24/AJ$2</f>
        <v>0.64516129032258063</v>
      </c>
      <c r="AK33" s="107">
        <f t="shared" si="39"/>
        <v>0.51724137931034486</v>
      </c>
      <c r="AL33" s="107">
        <f t="shared" ref="AL33:AM33" si="40">AL24/AL$2</f>
        <v>0.4838709677419355</v>
      </c>
      <c r="AM33" s="107">
        <f t="shared" si="40"/>
        <v>0.83333333333333337</v>
      </c>
      <c r="AN33" s="107">
        <f t="shared" ref="AN33:AO33" si="41">AN24/AN$2</f>
        <v>0.80645161290322576</v>
      </c>
      <c r="AO33" s="107">
        <f t="shared" si="41"/>
        <v>0.66666666666666663</v>
      </c>
      <c r="AP33" s="107">
        <f t="shared" ref="AP33:AQ33" si="42">AP24/AP$2</f>
        <v>0.967741935483871</v>
      </c>
      <c r="AQ33" s="107">
        <f t="shared" si="42"/>
        <v>0.80645161290322576</v>
      </c>
      <c r="AR33" s="107">
        <f t="shared" ref="AR33:AS33" si="43">AR24/AR$2</f>
        <v>0.66666666666666663</v>
      </c>
      <c r="AS33" s="107">
        <f t="shared" si="43"/>
        <v>0.80645161290322576</v>
      </c>
    </row>
    <row r="34" spans="1:45" x14ac:dyDescent="0.35">
      <c r="B34" t="s">
        <v>110</v>
      </c>
      <c r="I34" s="107">
        <f t="shared" si="24"/>
        <v>0.15806451612903227</v>
      </c>
      <c r="J34" s="107">
        <f t="shared" si="24"/>
        <v>0.15066666666666667</v>
      </c>
      <c r="K34" s="107">
        <f t="shared" si="24"/>
        <v>0.14709677419354841</v>
      </c>
      <c r="L34" s="107">
        <f t="shared" si="24"/>
        <v>0.17661290322580647</v>
      </c>
      <c r="M34" s="107">
        <f t="shared" si="24"/>
        <v>0.19464285714285715</v>
      </c>
      <c r="N34" s="107">
        <f t="shared" si="24"/>
        <v>0.15354838709677418</v>
      </c>
      <c r="O34" s="107">
        <f t="shared" si="24"/>
        <v>0.16916666666666666</v>
      </c>
      <c r="P34" s="107">
        <f t="shared" si="24"/>
        <v>0.17516129032258063</v>
      </c>
      <c r="Q34" s="107">
        <f t="shared" si="24"/>
        <v>0.17799999999999999</v>
      </c>
      <c r="R34" s="107">
        <f t="shared" si="24"/>
        <v>0.16187096774193549</v>
      </c>
      <c r="S34" s="107">
        <f t="shared" si="24"/>
        <v>0.32417741935483874</v>
      </c>
      <c r="T34" s="107">
        <f t="shared" si="24"/>
        <v>0.34016666666666667</v>
      </c>
      <c r="U34" s="107">
        <f t="shared" si="25"/>
        <v>0.32258064516129031</v>
      </c>
      <c r="V34" s="107">
        <f t="shared" si="25"/>
        <v>0.83333333333333337</v>
      </c>
      <c r="W34" s="107">
        <f t="shared" si="32"/>
        <v>0.16129032258064516</v>
      </c>
      <c r="X34" s="107">
        <f t="shared" si="32"/>
        <v>0.32258064516129031</v>
      </c>
      <c r="Y34" s="107">
        <f t="shared" ref="Y34:Z34" si="44">Y25/Y$2</f>
        <v>0.35714285714285715</v>
      </c>
      <c r="Z34" s="107">
        <f t="shared" si="44"/>
        <v>0.32258064516129031</v>
      </c>
      <c r="AA34" s="107">
        <f t="shared" ref="AA34:AB34" si="45">AA25/AA$2</f>
        <v>0.16666666666666666</v>
      </c>
      <c r="AB34" s="107">
        <f t="shared" si="45"/>
        <v>0.32258064516129031</v>
      </c>
      <c r="AC34" s="107">
        <f t="shared" ref="AC34:AD34" si="46">AC25/AC$2</f>
        <v>0.16666666666666666</v>
      </c>
      <c r="AD34" s="107">
        <f t="shared" si="46"/>
        <v>0.16129032258064516</v>
      </c>
      <c r="AE34" s="107">
        <f t="shared" ref="AE34:AF34" si="47">AE25/AE$2</f>
        <v>0.16129032258064516</v>
      </c>
      <c r="AF34" s="107">
        <f t="shared" si="47"/>
        <v>0.16666666666666666</v>
      </c>
      <c r="AG34" s="107">
        <f t="shared" ref="AG34:AH34" si="48">AG25/AG$2</f>
        <v>0.32258064516129031</v>
      </c>
      <c r="AH34" s="107">
        <f t="shared" si="48"/>
        <v>0.33333333333333331</v>
      </c>
      <c r="AI34" s="107">
        <f t="shared" ref="AI34" si="49">AI25/AI$2</f>
        <v>0.4838709677419355</v>
      </c>
      <c r="AJ34" s="107">
        <f t="shared" si="39"/>
        <v>0.64516129032258063</v>
      </c>
      <c r="AK34" s="107">
        <f t="shared" si="39"/>
        <v>0.68965517241379315</v>
      </c>
      <c r="AL34" s="107">
        <f t="shared" ref="AL34:AM34" si="50">AL25/AL$2</f>
        <v>0.64516129032258063</v>
      </c>
      <c r="AM34" s="107">
        <f t="shared" si="50"/>
        <v>0.33333333333333331</v>
      </c>
      <c r="AN34" s="107">
        <f t="shared" ref="AN34:AO34" si="51">AN25/AN$2</f>
        <v>0.32258064516129031</v>
      </c>
      <c r="AO34" s="107">
        <f t="shared" si="51"/>
        <v>0.33333333333333331</v>
      </c>
      <c r="AP34" s="107">
        <f t="shared" ref="AP34:AQ34" si="52">AP25/AP$2</f>
        <v>1.1290322580645162</v>
      </c>
      <c r="AQ34" s="107">
        <f t="shared" si="52"/>
        <v>0.4838709677419355</v>
      </c>
      <c r="AR34" s="107">
        <f t="shared" ref="AR34:AS34" si="53">AR25/AR$2</f>
        <v>0.66666666666666663</v>
      </c>
      <c r="AS34" s="107">
        <f t="shared" si="53"/>
        <v>0.967741935483871</v>
      </c>
    </row>
    <row r="35" spans="1:45" x14ac:dyDescent="0.35">
      <c r="B35" t="s">
        <v>112</v>
      </c>
      <c r="I35" s="107">
        <f t="shared" si="24"/>
        <v>0.47177419354838712</v>
      </c>
      <c r="J35" s="107">
        <f t="shared" si="24"/>
        <v>0.33833333333333332</v>
      </c>
      <c r="K35" s="107">
        <f t="shared" si="24"/>
        <v>1.2832258064516127</v>
      </c>
      <c r="L35" s="107">
        <f t="shared" si="24"/>
        <v>0.8167741935483871</v>
      </c>
      <c r="M35" s="107">
        <f t="shared" si="24"/>
        <v>1.0628571428571427</v>
      </c>
      <c r="N35" s="107">
        <f t="shared" si="24"/>
        <v>0.98129032258064508</v>
      </c>
      <c r="O35" s="107">
        <f t="shared" si="24"/>
        <v>1.155</v>
      </c>
      <c r="P35" s="107">
        <f t="shared" si="24"/>
        <v>1.4482258064516129</v>
      </c>
      <c r="Q35" s="107">
        <f t="shared" si="24"/>
        <v>1.3443333333333334</v>
      </c>
      <c r="R35" s="107">
        <f t="shared" si="24"/>
        <v>0.64103225806451614</v>
      </c>
      <c r="S35" s="107">
        <f t="shared" si="24"/>
        <v>0.47877419354838713</v>
      </c>
      <c r="T35" s="107">
        <f t="shared" si="24"/>
        <v>0.50666666666666671</v>
      </c>
      <c r="U35" s="107">
        <f t="shared" si="25"/>
        <v>0.4838709677419355</v>
      </c>
      <c r="V35" s="107">
        <f t="shared" si="25"/>
        <v>0.66666666666666663</v>
      </c>
      <c r="W35" s="107">
        <f t="shared" si="32"/>
        <v>1.2903225806451613</v>
      </c>
      <c r="X35" s="107">
        <f t="shared" si="32"/>
        <v>0.80645161290322576</v>
      </c>
      <c r="Y35" s="107">
        <f t="shared" ref="Y35:Z35" si="54">Y26/Y$2</f>
        <v>0.7142857142857143</v>
      </c>
      <c r="Z35" s="107">
        <f t="shared" si="54"/>
        <v>0.96774193548387089</v>
      </c>
      <c r="AA35" s="107">
        <f t="shared" ref="AA35:AB35" si="55">AA26/AA$2</f>
        <v>1.6666666666666667</v>
      </c>
      <c r="AB35" s="107">
        <f t="shared" si="55"/>
        <v>0.967741935483871</v>
      </c>
      <c r="AC35" s="107">
        <f t="shared" ref="AC35:AD35" si="56">AC26/AC$2</f>
        <v>0.83333333333333337</v>
      </c>
      <c r="AD35" s="107">
        <f t="shared" si="56"/>
        <v>1.6129032258064515</v>
      </c>
      <c r="AE35" s="107">
        <f t="shared" ref="AE35:AF35" si="57">AE26/AE$2</f>
        <v>2.4193548387096775</v>
      </c>
      <c r="AF35" s="107">
        <f t="shared" si="57"/>
        <v>2</v>
      </c>
      <c r="AG35" s="107">
        <f t="shared" ref="AG35:AH35" si="58">AG26/AG$2</f>
        <v>1.1290322580645162</v>
      </c>
      <c r="AH35" s="107">
        <f t="shared" si="58"/>
        <v>1.5</v>
      </c>
      <c r="AI35" s="107">
        <f t="shared" ref="AI35" si="59">AI26/AI$2</f>
        <v>1.4516129032258065</v>
      </c>
      <c r="AJ35" s="107">
        <f t="shared" si="39"/>
        <v>1.4516129032258065</v>
      </c>
      <c r="AK35" s="107">
        <f t="shared" si="39"/>
        <v>0.68965517241379315</v>
      </c>
      <c r="AL35" s="107">
        <f t="shared" ref="AL35:AM35" si="60">AL26/AL$2</f>
        <v>0.80645161290322576</v>
      </c>
      <c r="AM35" s="107">
        <f t="shared" si="60"/>
        <v>1.3333333333333333</v>
      </c>
      <c r="AN35" s="107">
        <f t="shared" ref="AN35:AO35" si="61">AN26/AN$2</f>
        <v>1.4516129032258065</v>
      </c>
      <c r="AO35" s="107">
        <f t="shared" si="61"/>
        <v>1.3333333333333333</v>
      </c>
      <c r="AP35" s="107">
        <f t="shared" ref="AP35:AQ35" si="62">AP26/AP$2</f>
        <v>1.4516129032258065</v>
      </c>
      <c r="AQ35" s="107">
        <f t="shared" si="62"/>
        <v>0.967741935483871</v>
      </c>
      <c r="AR35" s="107">
        <f t="shared" ref="AR35:AS35" si="63">AR26/AR$2</f>
        <v>0.83333333333333337</v>
      </c>
      <c r="AS35" s="107">
        <f t="shared" si="63"/>
        <v>0.967741935483871</v>
      </c>
    </row>
    <row r="36" spans="1:45" x14ac:dyDescent="0.35">
      <c r="B36" t="s">
        <v>114</v>
      </c>
      <c r="I36" s="107">
        <f t="shared" si="24"/>
        <v>4.1966129032258062</v>
      </c>
      <c r="J36" s="107">
        <f t="shared" si="24"/>
        <v>22.020666666666667</v>
      </c>
      <c r="K36" s="107">
        <f t="shared" si="24"/>
        <v>27.830000000000002</v>
      </c>
      <c r="L36" s="107">
        <f t="shared" si="24"/>
        <v>30.574354838709681</v>
      </c>
      <c r="M36" s="107">
        <f t="shared" si="24"/>
        <v>23.650000000000002</v>
      </c>
      <c r="N36" s="107">
        <f t="shared" si="24"/>
        <v>9.9806451612903224</v>
      </c>
      <c r="O36" s="107">
        <f t="shared" si="24"/>
        <v>11.102</v>
      </c>
      <c r="P36" s="107">
        <f t="shared" si="24"/>
        <v>14.585806451612903</v>
      </c>
      <c r="Q36" s="107">
        <f t="shared" si="24"/>
        <v>10.5105</v>
      </c>
      <c r="R36" s="107">
        <f t="shared" si="24"/>
        <v>12.301274193548387</v>
      </c>
      <c r="S36" s="107">
        <f t="shared" si="24"/>
        <v>4.8112580645161289</v>
      </c>
      <c r="T36" s="107">
        <f t="shared" si="24"/>
        <v>4.6760000000000002</v>
      </c>
      <c r="U36" s="107">
        <f t="shared" si="25"/>
        <v>5.4838709677419351</v>
      </c>
      <c r="V36" s="107">
        <f t="shared" si="25"/>
        <v>7.5</v>
      </c>
      <c r="W36" s="107">
        <f t="shared" si="32"/>
        <v>21.93548387096774</v>
      </c>
      <c r="X36" s="107">
        <f t="shared" si="32"/>
        <v>25.161290322580644</v>
      </c>
      <c r="Y36" s="107">
        <f t="shared" ref="Y36:Z36" si="64">Y27/Y$2</f>
        <v>30.357142857142858</v>
      </c>
      <c r="Z36" s="107">
        <f t="shared" si="64"/>
        <v>12.419354838709678</v>
      </c>
      <c r="AA36" s="107">
        <f t="shared" ref="AA36:AB36" si="65">AA27/AA$2</f>
        <v>11.5</v>
      </c>
      <c r="AB36" s="107">
        <f t="shared" si="65"/>
        <v>10.96774193548387</v>
      </c>
      <c r="AC36" s="107">
        <f t="shared" ref="AC36:AD36" si="66">AC27/AC$2</f>
        <v>10.5</v>
      </c>
      <c r="AD36" s="107">
        <f t="shared" si="66"/>
        <v>11.935483870967742</v>
      </c>
      <c r="AE36" s="107">
        <f t="shared" ref="AE36:AF36" si="67">AE27/AE$2</f>
        <v>15.32258064516129</v>
      </c>
      <c r="AF36" s="107">
        <f t="shared" si="67"/>
        <v>16.166666666666668</v>
      </c>
      <c r="AG36" s="107">
        <f t="shared" ref="AG36:AH36" si="68">AG27/AG$2</f>
        <v>17.258064516129032</v>
      </c>
      <c r="AH36" s="107">
        <f t="shared" si="68"/>
        <v>18.333333333333332</v>
      </c>
      <c r="AI36" s="107">
        <f t="shared" ref="AI36" si="69">AI27/AI$2</f>
        <v>12.258064516129032</v>
      </c>
      <c r="AJ36" s="107">
        <f t="shared" si="39"/>
        <v>20.806451612903224</v>
      </c>
      <c r="AK36" s="107">
        <f t="shared" si="39"/>
        <v>17.758620689655171</v>
      </c>
      <c r="AL36" s="107">
        <f t="shared" ref="AL36:AM36" si="70">AL27/AL$2</f>
        <v>13.548387096774194</v>
      </c>
      <c r="AM36" s="107">
        <f t="shared" si="70"/>
        <v>11.833333333333334</v>
      </c>
      <c r="AN36" s="107">
        <f t="shared" ref="AN36:AO36" si="71">AN27/AN$2</f>
        <v>13.709677419354838</v>
      </c>
      <c r="AO36" s="107">
        <f t="shared" si="71"/>
        <v>17</v>
      </c>
      <c r="AP36" s="107">
        <f t="shared" ref="AP36:AQ36" si="72">AP27/AP$2</f>
        <v>18.70967741935484</v>
      </c>
      <c r="AQ36" s="107">
        <f t="shared" si="72"/>
        <v>18.870967741935484</v>
      </c>
      <c r="AR36" s="107">
        <f t="shared" ref="AR36:AS36" si="73">AR27/AR$2</f>
        <v>17.666666666666668</v>
      </c>
      <c r="AS36" s="107">
        <f t="shared" si="73"/>
        <v>21.93548387096774</v>
      </c>
    </row>
    <row r="37" spans="1:45" x14ac:dyDescent="0.35">
      <c r="B37" t="s">
        <v>115</v>
      </c>
      <c r="I37" s="107">
        <f t="shared" si="24"/>
        <v>6.774193548387097</v>
      </c>
      <c r="J37" s="107">
        <f t="shared" si="24"/>
        <v>24.1724</v>
      </c>
      <c r="K37" s="107">
        <f t="shared" si="24"/>
        <v>31.15009677419355</v>
      </c>
      <c r="L37" s="107">
        <f t="shared" si="24"/>
        <v>32.721241935483874</v>
      </c>
      <c r="M37" s="107">
        <f t="shared" si="24"/>
        <v>26.14207142857143</v>
      </c>
      <c r="N37" s="107">
        <f t="shared" si="24"/>
        <v>12.750774193548388</v>
      </c>
      <c r="O37" s="107">
        <f t="shared" si="24"/>
        <v>14.340166666666669</v>
      </c>
      <c r="P37" s="107">
        <f t="shared" si="24"/>
        <v>18.407322580645165</v>
      </c>
      <c r="Q37" s="107">
        <f t="shared" si="24"/>
        <v>14.166416666666668</v>
      </c>
      <c r="R37" s="107">
        <f t="shared" si="24"/>
        <v>15.461854838709678</v>
      </c>
      <c r="S37" s="107">
        <f t="shared" si="24"/>
        <v>7.5731612903225809</v>
      </c>
      <c r="T37" s="107">
        <f t="shared" si="24"/>
        <v>8.5188499999999987</v>
      </c>
      <c r="U37" s="107">
        <f t="shared" si="25"/>
        <v>9.5161290322580641</v>
      </c>
      <c r="V37" s="107">
        <f t="shared" si="25"/>
        <v>11.666666666666666</v>
      </c>
      <c r="W37" s="107">
        <f t="shared" si="32"/>
        <v>29.032258064516125</v>
      </c>
      <c r="X37" s="107">
        <f t="shared" si="32"/>
        <v>30.967741935483872</v>
      </c>
      <c r="Y37" s="107">
        <f t="shared" ref="Y37:Z37" si="74">Y28/Y$2</f>
        <v>34.642857142857146</v>
      </c>
      <c r="Z37" s="107">
        <f t="shared" si="74"/>
        <v>18.225806451612904</v>
      </c>
      <c r="AA37" s="107">
        <f t="shared" ref="AA37:AB37" si="75">AA28/AA$2</f>
        <v>16.333333333333332</v>
      </c>
      <c r="AB37" s="107">
        <f t="shared" si="75"/>
        <v>16.451612903225808</v>
      </c>
      <c r="AC37" s="107">
        <f t="shared" ref="AC37:AD37" si="76">AC28/AC$2</f>
        <v>15.5</v>
      </c>
      <c r="AD37" s="107">
        <f t="shared" si="76"/>
        <v>16.93548387096774</v>
      </c>
      <c r="AE37" s="107">
        <f t="shared" ref="AE37:AF37" si="77">AE28/AE$2</f>
        <v>22.419354838709676</v>
      </c>
      <c r="AF37" s="107">
        <f t="shared" si="77"/>
        <v>22.666666666666668</v>
      </c>
      <c r="AG37" s="107">
        <f t="shared" ref="AG37:AH37" si="78">AG28/AG$2</f>
        <v>23.548387096774192</v>
      </c>
      <c r="AH37" s="107">
        <f t="shared" si="78"/>
        <v>25.333333333333332</v>
      </c>
      <c r="AI37" s="107">
        <f t="shared" ref="AI37" si="79">AI28/AI$2</f>
        <v>18.387096774193548</v>
      </c>
      <c r="AJ37" s="107">
        <f t="shared" si="39"/>
        <v>27.580645161290324</v>
      </c>
      <c r="AK37" s="107">
        <f t="shared" si="39"/>
        <v>23.275862068965516</v>
      </c>
      <c r="AL37" s="107">
        <f t="shared" ref="AL37:AM37" si="80">AL28/AL$2</f>
        <v>19.838709677419356</v>
      </c>
      <c r="AM37" s="107">
        <f t="shared" si="80"/>
        <v>19.333333333333332</v>
      </c>
      <c r="AN37" s="107">
        <f t="shared" ref="AN37:AO37" si="81">AN28/AN$2</f>
        <v>20.806451612903224</v>
      </c>
      <c r="AO37" s="107">
        <f t="shared" si="81"/>
        <v>22.166666666666668</v>
      </c>
      <c r="AP37" s="107">
        <f t="shared" ref="AP37:AQ37" si="82">AP28/AP$2</f>
        <v>24.032258064516128</v>
      </c>
      <c r="AQ37" s="107">
        <f t="shared" si="82"/>
        <v>24.35483870967742</v>
      </c>
      <c r="AR37" s="107">
        <f t="shared" ref="AR37:AS37" si="83">AR28/AR$2</f>
        <v>22.5</v>
      </c>
      <c r="AS37" s="107">
        <f t="shared" si="83"/>
        <v>27.258064516129032</v>
      </c>
    </row>
    <row r="41" spans="1:45" x14ac:dyDescent="0.35">
      <c r="A41" s="97" t="s">
        <v>128</v>
      </c>
      <c r="B41" s="97" t="s">
        <v>129</v>
      </c>
      <c r="C41" s="116">
        <f>EOMONTH(D41,-2)+1</f>
        <v>45231</v>
      </c>
      <c r="D41" s="116">
        <f t="shared" ref="D41:M41" si="84">EOMONTH(E41,-2)+1</f>
        <v>45261</v>
      </c>
      <c r="E41" s="116">
        <f>EOMONTH(F41,-2)+1</f>
        <v>45292</v>
      </c>
      <c r="F41" s="116">
        <f t="shared" si="84"/>
        <v>45323</v>
      </c>
      <c r="G41" s="116">
        <f t="shared" si="84"/>
        <v>45352</v>
      </c>
      <c r="H41" s="116">
        <f t="shared" si="84"/>
        <v>45383</v>
      </c>
      <c r="I41" s="116">
        <f t="shared" si="84"/>
        <v>45413</v>
      </c>
      <c r="J41" s="116">
        <f t="shared" si="84"/>
        <v>45444</v>
      </c>
      <c r="K41" s="116">
        <f t="shared" si="84"/>
        <v>45474</v>
      </c>
      <c r="L41" s="116">
        <f t="shared" si="84"/>
        <v>45505</v>
      </c>
      <c r="M41" s="116">
        <f t="shared" si="84"/>
        <v>45536</v>
      </c>
      <c r="N41" s="116">
        <f>EOMONTH(O41,-2)+1</f>
        <v>45566</v>
      </c>
      <c r="O41" s="116">
        <f>'Instructions and bed numbers'!$E$1</f>
        <v>45597</v>
      </c>
      <c r="P41" s="105" t="s">
        <v>130</v>
      </c>
    </row>
    <row r="42" spans="1:45" x14ac:dyDescent="0.35">
      <c r="B42" s="97" t="s">
        <v>106</v>
      </c>
      <c r="C42" s="119">
        <f>INDEX($B$31:$BZ$37,MATCH($B42,$B$31:$B$37,0),MATCH(C$41,$B$31:$BZ$31,0))</f>
        <v>4.333333333333333</v>
      </c>
      <c r="D42" s="119">
        <f t="shared" ref="D42:O42" si="85">INDEX($B$31:$BZ$37,MATCH($B42,$B$31:$B$37,0),MATCH(D$41,$B$31:$BZ$31,0))</f>
        <v>3.870967741935484</v>
      </c>
      <c r="E42" s="119">
        <f t="shared" si="85"/>
        <v>4.032258064516129</v>
      </c>
      <c r="F42" s="119">
        <f t="shared" si="85"/>
        <v>3.6206896551724137</v>
      </c>
      <c r="G42" s="119">
        <f t="shared" si="85"/>
        <v>4.354838709677419</v>
      </c>
      <c r="H42" s="119">
        <f t="shared" si="85"/>
        <v>5</v>
      </c>
      <c r="I42" s="119">
        <f t="shared" si="85"/>
        <v>4.5161290322580649</v>
      </c>
      <c r="J42" s="119">
        <f t="shared" si="85"/>
        <v>2.8333333333333335</v>
      </c>
      <c r="K42" s="119">
        <f t="shared" si="85"/>
        <v>1.7741935483870968</v>
      </c>
      <c r="L42" s="119">
        <f t="shared" si="85"/>
        <v>3.225806451612903</v>
      </c>
      <c r="M42" s="119">
        <f t="shared" si="85"/>
        <v>2.6666666666666665</v>
      </c>
      <c r="N42" s="119">
        <f t="shared" si="85"/>
        <v>2.5806451612903225</v>
      </c>
      <c r="O42" s="119" t="e">
        <f t="shared" si="85"/>
        <v>#N/A</v>
      </c>
    </row>
    <row r="43" spans="1:45" x14ac:dyDescent="0.35">
      <c r="B43" s="97" t="s">
        <v>108</v>
      </c>
      <c r="C43" s="119">
        <f t="shared" ref="C43:O47" si="86">INDEX($B$31:$BZ$37,MATCH($B43,$B$31:$B$37,0),MATCH(C$41,$B$31:$BZ$31,0))</f>
        <v>0.83333333333333337</v>
      </c>
      <c r="D43" s="119">
        <f t="shared" si="86"/>
        <v>0.32258064516129031</v>
      </c>
      <c r="E43" s="119">
        <f t="shared" si="86"/>
        <v>0.64516129032258063</v>
      </c>
      <c r="F43" s="119">
        <f t="shared" si="86"/>
        <v>0.51724137931034486</v>
      </c>
      <c r="G43" s="119">
        <f t="shared" si="86"/>
        <v>0.4838709677419355</v>
      </c>
      <c r="H43" s="119">
        <f t="shared" si="86"/>
        <v>0.83333333333333337</v>
      </c>
      <c r="I43" s="119">
        <f t="shared" si="86"/>
        <v>0.80645161290322576</v>
      </c>
      <c r="J43" s="119">
        <f t="shared" si="86"/>
        <v>0.66666666666666663</v>
      </c>
      <c r="K43" s="119">
        <f t="shared" si="86"/>
        <v>0.967741935483871</v>
      </c>
      <c r="L43" s="119">
        <f t="shared" si="86"/>
        <v>0.80645161290322576</v>
      </c>
      <c r="M43" s="119">
        <f t="shared" si="86"/>
        <v>0.66666666666666663</v>
      </c>
      <c r="N43" s="119">
        <f t="shared" si="86"/>
        <v>0.80645161290322576</v>
      </c>
      <c r="O43" s="119" t="e">
        <f t="shared" si="86"/>
        <v>#N/A</v>
      </c>
    </row>
    <row r="44" spans="1:45" x14ac:dyDescent="0.35">
      <c r="B44" s="97" t="s">
        <v>110</v>
      </c>
      <c r="C44" s="119">
        <f t="shared" si="86"/>
        <v>0.33333333333333331</v>
      </c>
      <c r="D44" s="119">
        <f t="shared" si="86"/>
        <v>0.4838709677419355</v>
      </c>
      <c r="E44" s="119">
        <f t="shared" si="86"/>
        <v>0.64516129032258063</v>
      </c>
      <c r="F44" s="119">
        <f t="shared" si="86"/>
        <v>0.68965517241379315</v>
      </c>
      <c r="G44" s="119">
        <f t="shared" si="86"/>
        <v>0.64516129032258063</v>
      </c>
      <c r="H44" s="119">
        <f t="shared" si="86"/>
        <v>0.33333333333333331</v>
      </c>
      <c r="I44" s="119">
        <f t="shared" si="86"/>
        <v>0.32258064516129031</v>
      </c>
      <c r="J44" s="119">
        <f t="shared" si="86"/>
        <v>0.33333333333333331</v>
      </c>
      <c r="K44" s="119">
        <f t="shared" si="86"/>
        <v>1.1290322580645162</v>
      </c>
      <c r="L44" s="119">
        <f t="shared" si="86"/>
        <v>0.4838709677419355</v>
      </c>
      <c r="M44" s="119">
        <f t="shared" si="86"/>
        <v>0.66666666666666663</v>
      </c>
      <c r="N44" s="119">
        <f t="shared" si="86"/>
        <v>0.967741935483871</v>
      </c>
      <c r="O44" s="119" t="e">
        <f t="shared" si="86"/>
        <v>#N/A</v>
      </c>
    </row>
    <row r="45" spans="1:45" x14ac:dyDescent="0.35">
      <c r="B45" s="97" t="s">
        <v>112</v>
      </c>
      <c r="C45" s="119">
        <f t="shared" si="86"/>
        <v>1.5</v>
      </c>
      <c r="D45" s="119">
        <f t="shared" si="86"/>
        <v>1.4516129032258065</v>
      </c>
      <c r="E45" s="119">
        <f t="shared" si="86"/>
        <v>1.4516129032258065</v>
      </c>
      <c r="F45" s="119">
        <f t="shared" si="86"/>
        <v>0.68965517241379315</v>
      </c>
      <c r="G45" s="119">
        <f t="shared" si="86"/>
        <v>0.80645161290322576</v>
      </c>
      <c r="H45" s="119">
        <f t="shared" si="86"/>
        <v>1.3333333333333333</v>
      </c>
      <c r="I45" s="119">
        <f t="shared" si="86"/>
        <v>1.4516129032258065</v>
      </c>
      <c r="J45" s="119">
        <f t="shared" si="86"/>
        <v>1.3333333333333333</v>
      </c>
      <c r="K45" s="119">
        <f t="shared" si="86"/>
        <v>1.4516129032258065</v>
      </c>
      <c r="L45" s="119">
        <f t="shared" si="86"/>
        <v>0.967741935483871</v>
      </c>
      <c r="M45" s="119">
        <f t="shared" si="86"/>
        <v>0.83333333333333337</v>
      </c>
      <c r="N45" s="119">
        <f t="shared" si="86"/>
        <v>0.967741935483871</v>
      </c>
      <c r="O45" s="119" t="e">
        <f t="shared" si="86"/>
        <v>#N/A</v>
      </c>
    </row>
    <row r="46" spans="1:45" x14ac:dyDescent="0.35">
      <c r="B46" s="97" t="s">
        <v>114</v>
      </c>
      <c r="C46" s="119">
        <f t="shared" si="86"/>
        <v>18.333333333333332</v>
      </c>
      <c r="D46" s="119">
        <f t="shared" si="86"/>
        <v>12.258064516129032</v>
      </c>
      <c r="E46" s="119">
        <f t="shared" si="86"/>
        <v>20.806451612903224</v>
      </c>
      <c r="F46" s="119">
        <f t="shared" si="86"/>
        <v>17.758620689655171</v>
      </c>
      <c r="G46" s="119">
        <f t="shared" si="86"/>
        <v>13.548387096774194</v>
      </c>
      <c r="H46" s="119">
        <f t="shared" si="86"/>
        <v>11.833333333333334</v>
      </c>
      <c r="I46" s="119">
        <f t="shared" si="86"/>
        <v>13.709677419354838</v>
      </c>
      <c r="J46" s="119">
        <f t="shared" si="86"/>
        <v>17</v>
      </c>
      <c r="K46" s="119">
        <f t="shared" si="86"/>
        <v>18.70967741935484</v>
      </c>
      <c r="L46" s="119">
        <f t="shared" si="86"/>
        <v>18.870967741935484</v>
      </c>
      <c r="M46" s="119">
        <f t="shared" si="86"/>
        <v>17.666666666666668</v>
      </c>
      <c r="N46" s="119">
        <f t="shared" si="86"/>
        <v>21.93548387096774</v>
      </c>
      <c r="O46" s="119" t="e">
        <f t="shared" si="86"/>
        <v>#N/A</v>
      </c>
    </row>
    <row r="47" spans="1:45" x14ac:dyDescent="0.35">
      <c r="B47" s="97" t="s">
        <v>115</v>
      </c>
      <c r="C47" s="119">
        <f t="shared" si="86"/>
        <v>25.333333333333332</v>
      </c>
      <c r="D47" s="119">
        <f t="shared" si="86"/>
        <v>18.387096774193548</v>
      </c>
      <c r="E47" s="119">
        <f t="shared" si="86"/>
        <v>27.580645161290324</v>
      </c>
      <c r="F47" s="119">
        <f t="shared" si="86"/>
        <v>23.275862068965516</v>
      </c>
      <c r="G47" s="119">
        <f t="shared" si="86"/>
        <v>19.838709677419356</v>
      </c>
      <c r="H47" s="119">
        <f t="shared" si="86"/>
        <v>19.333333333333332</v>
      </c>
      <c r="I47" s="119">
        <f t="shared" si="86"/>
        <v>20.806451612903224</v>
      </c>
      <c r="J47" s="119">
        <f t="shared" si="86"/>
        <v>22.166666666666668</v>
      </c>
      <c r="K47" s="119">
        <f t="shared" si="86"/>
        <v>24.032258064516128</v>
      </c>
      <c r="L47" s="119">
        <f t="shared" si="86"/>
        <v>24.35483870967742</v>
      </c>
      <c r="M47" s="119">
        <f t="shared" si="86"/>
        <v>22.5</v>
      </c>
      <c r="N47" s="119">
        <f t="shared" si="86"/>
        <v>27.258064516129032</v>
      </c>
      <c r="O47" s="119" t="e">
        <f t="shared" si="86"/>
        <v>#N/A</v>
      </c>
    </row>
  </sheetData>
  <hyperlinks>
    <hyperlink ref="A1" r:id="rId1" display="https://app.powerbi.com/view?r=eyJrIjoiN2Q0NTBkYTEtNDhkYS00YjdhLWFkZDQtNTQxYzdjZDcyNjg1IiwidCI6IjUwZjYwNzFmLWJiZmUtNDAxYS04ODAzLTY3Mzc0OGU2MjllMiIsImMiOjh9" xr:uid="{CEFBC2EB-335C-468D-B3B6-79C1983798D1}"/>
    <hyperlink ref="A2" r:id="rId2" xr:uid="{64218CCB-2D36-4E35-940B-918743B65F01}"/>
    <hyperlink ref="A3" r:id="rId3" display="../../../../../:f:/r/sites/COVIDVaccinationReportingLondon/Shared Documents/Community/IPR Pack?csf=1&amp;web=1&amp;e=yfmVAr" xr:uid="{D08729FC-7298-491A-A0A8-E4FCB7CB0C2D}"/>
  </hyperlinks>
  <pageMargins left="0.7" right="0.7" top="0.75" bottom="0.75" header="0.3" footer="0.3"/>
  <pageSetup paperSize="9" orientation="portrait" verticalDpi="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9FE13-3E88-4DAE-9F67-A0586EAF895C}">
  <sheetPr codeName="Sheet26">
    <tabColor theme="7" tint="0.39997558519241921"/>
  </sheetPr>
  <dimension ref="A1:BH115"/>
  <sheetViews>
    <sheetView topLeftCell="A79" zoomScaleNormal="100" workbookViewId="0">
      <selection activeCell="B1" sqref="B1:U2"/>
    </sheetView>
  </sheetViews>
  <sheetFormatPr defaultRowHeight="14.5" x14ac:dyDescent="0.35"/>
  <cols>
    <col min="1" max="1" width="14.1796875" bestFit="1" customWidth="1"/>
    <col min="2" max="2" width="16.26953125" bestFit="1" customWidth="1"/>
    <col min="3" max="6" width="7.26953125" customWidth="1"/>
    <col min="7" max="7" width="11.26953125" customWidth="1"/>
    <col min="8" max="8" width="13.453125" customWidth="1"/>
    <col min="9" max="9" width="14" customWidth="1"/>
    <col min="10" max="10" width="13.7265625" customWidth="1"/>
    <col min="11" max="11" width="13.26953125" customWidth="1"/>
    <col min="12" max="12" width="13.7265625" customWidth="1"/>
    <col min="13" max="13" width="14" customWidth="1"/>
    <col min="14" max="14" width="13.54296875" customWidth="1"/>
    <col min="15" max="15" width="14.26953125" customWidth="1"/>
    <col min="16" max="16" width="13.453125" customWidth="1"/>
    <col min="17" max="20" width="9.1796875" customWidth="1"/>
    <col min="35" max="35" width="10.7265625" bestFit="1" customWidth="1"/>
  </cols>
  <sheetData>
    <row r="1" spans="1:60" x14ac:dyDescent="0.35">
      <c r="A1" s="11" t="s">
        <v>131</v>
      </c>
      <c r="B1" s="11" t="s">
        <v>132</v>
      </c>
    </row>
    <row r="5" spans="1:60" x14ac:dyDescent="0.35">
      <c r="A5" t="s">
        <v>133</v>
      </c>
      <c r="B5" s="5" t="s">
        <v>134</v>
      </c>
      <c r="C5" t="s">
        <v>135</v>
      </c>
      <c r="D5" s="5" t="s">
        <v>136</v>
      </c>
      <c r="E5" s="82">
        <v>43922</v>
      </c>
      <c r="F5" s="82">
        <v>43952</v>
      </c>
      <c r="G5" s="82">
        <v>43983</v>
      </c>
      <c r="H5" s="82">
        <v>44013</v>
      </c>
      <c r="I5" s="82">
        <v>44044</v>
      </c>
      <c r="J5" s="82">
        <v>44075</v>
      </c>
      <c r="K5" s="82">
        <v>44105</v>
      </c>
      <c r="L5" s="82">
        <v>44136</v>
      </c>
      <c r="M5" s="82">
        <v>44166</v>
      </c>
      <c r="N5" s="82">
        <v>44197</v>
      </c>
      <c r="O5" s="82">
        <v>44228</v>
      </c>
      <c r="P5" s="82">
        <v>44256</v>
      </c>
      <c r="Q5" s="82">
        <v>44287</v>
      </c>
      <c r="R5" s="82">
        <v>44317</v>
      </c>
      <c r="S5" s="82">
        <v>44348</v>
      </c>
      <c r="T5" s="82">
        <v>44378</v>
      </c>
      <c r="U5" s="82">
        <v>44409</v>
      </c>
      <c r="V5" s="82">
        <v>44440</v>
      </c>
      <c r="W5" s="82">
        <v>44470</v>
      </c>
      <c r="X5" s="82">
        <v>44501</v>
      </c>
      <c r="Y5" s="82">
        <v>44531</v>
      </c>
      <c r="Z5" s="82">
        <v>44562</v>
      </c>
      <c r="AA5" s="82">
        <v>44593</v>
      </c>
      <c r="AB5" s="82">
        <v>44621</v>
      </c>
      <c r="AC5" s="82">
        <v>44652</v>
      </c>
      <c r="AD5" s="82">
        <v>44682</v>
      </c>
      <c r="AE5" s="82">
        <v>44713</v>
      </c>
      <c r="AF5" s="82">
        <v>44743</v>
      </c>
      <c r="AG5" s="82">
        <v>44774</v>
      </c>
      <c r="AH5" s="82">
        <v>44805</v>
      </c>
      <c r="AI5" s="82">
        <v>44835</v>
      </c>
      <c r="AJ5" s="82">
        <v>44866</v>
      </c>
      <c r="AK5" s="82">
        <v>44896</v>
      </c>
      <c r="AL5" s="82">
        <v>44927</v>
      </c>
      <c r="AM5" s="82">
        <v>44958</v>
      </c>
      <c r="AN5" s="82">
        <v>44986</v>
      </c>
      <c r="AO5" s="82">
        <v>45017</v>
      </c>
      <c r="AP5" s="82">
        <v>45047</v>
      </c>
      <c r="AQ5" s="82">
        <v>45078</v>
      </c>
      <c r="AR5" s="82">
        <v>45108</v>
      </c>
      <c r="AS5" s="82">
        <v>45139</v>
      </c>
      <c r="AT5" s="82">
        <v>45170</v>
      </c>
      <c r="AU5" s="82">
        <v>45200</v>
      </c>
      <c r="AV5" s="82">
        <v>45231</v>
      </c>
      <c r="AW5" s="82">
        <v>45261</v>
      </c>
      <c r="AX5" s="82">
        <v>45292</v>
      </c>
      <c r="AY5" s="82">
        <v>45323</v>
      </c>
      <c r="AZ5" s="82">
        <v>45352</v>
      </c>
      <c r="BA5" s="82">
        <v>45383</v>
      </c>
      <c r="BB5" s="82">
        <v>45413</v>
      </c>
      <c r="BC5" s="82">
        <v>45444</v>
      </c>
      <c r="BD5" s="82">
        <v>45474</v>
      </c>
      <c r="BE5" s="82">
        <v>45505</v>
      </c>
      <c r="BF5" s="82">
        <v>45536</v>
      </c>
      <c r="BG5" s="82">
        <v>45566</v>
      </c>
      <c r="BH5" s="82">
        <v>45597</v>
      </c>
    </row>
    <row r="6" spans="1:60" x14ac:dyDescent="0.35">
      <c r="A6" t="s">
        <v>137</v>
      </c>
      <c r="B6" t="s">
        <v>108</v>
      </c>
      <c r="C6" t="s">
        <v>138</v>
      </c>
      <c r="D6" t="s">
        <v>138</v>
      </c>
      <c r="E6">
        <v>189</v>
      </c>
      <c r="F6">
        <v>122</v>
      </c>
      <c r="G6">
        <v>120</v>
      </c>
      <c r="H6">
        <v>121</v>
      </c>
      <c r="I6">
        <v>128</v>
      </c>
      <c r="J6">
        <v>107</v>
      </c>
      <c r="K6">
        <v>135</v>
      </c>
      <c r="L6">
        <v>140</v>
      </c>
      <c r="M6">
        <v>126</v>
      </c>
      <c r="N6">
        <v>172</v>
      </c>
      <c r="O6">
        <v>119</v>
      </c>
      <c r="P6">
        <v>124</v>
      </c>
      <c r="Q6">
        <v>150</v>
      </c>
      <c r="R6">
        <v>123</v>
      </c>
      <c r="S6">
        <v>144</v>
      </c>
      <c r="T6">
        <v>133</v>
      </c>
      <c r="U6">
        <v>164</v>
      </c>
      <c r="V6">
        <v>136</v>
      </c>
      <c r="W6">
        <v>134</v>
      </c>
      <c r="X6">
        <v>126</v>
      </c>
      <c r="Y6">
        <v>142</v>
      </c>
      <c r="Z6">
        <v>146</v>
      </c>
      <c r="AA6">
        <v>131</v>
      </c>
      <c r="AB6">
        <v>138</v>
      </c>
      <c r="AC6">
        <v>195</v>
      </c>
      <c r="AD6">
        <v>151</v>
      </c>
      <c r="AE6">
        <v>138</v>
      </c>
      <c r="AF6">
        <v>168</v>
      </c>
      <c r="AG6">
        <v>191</v>
      </c>
      <c r="AH6">
        <v>179</v>
      </c>
      <c r="AI6">
        <v>157</v>
      </c>
      <c r="AJ6">
        <v>145</v>
      </c>
      <c r="AK6">
        <v>181</v>
      </c>
      <c r="AL6">
        <v>173</v>
      </c>
      <c r="AM6">
        <v>166</v>
      </c>
      <c r="AN6">
        <v>185</v>
      </c>
      <c r="AO6">
        <v>157</v>
      </c>
      <c r="AP6">
        <v>191</v>
      </c>
      <c r="AQ6">
        <v>183</v>
      </c>
      <c r="AR6">
        <v>196</v>
      </c>
      <c r="AS6">
        <v>204</v>
      </c>
      <c r="AT6">
        <v>182</v>
      </c>
      <c r="AU6">
        <v>207</v>
      </c>
      <c r="AV6">
        <v>183</v>
      </c>
      <c r="AW6">
        <v>214</v>
      </c>
      <c r="AX6">
        <v>209</v>
      </c>
      <c r="AY6">
        <v>167</v>
      </c>
      <c r="AZ6">
        <v>201</v>
      </c>
      <c r="BA6">
        <v>158</v>
      </c>
      <c r="BB6">
        <v>192</v>
      </c>
      <c r="BC6">
        <v>194</v>
      </c>
      <c r="BD6">
        <v>180</v>
      </c>
      <c r="BE6">
        <v>194</v>
      </c>
      <c r="BF6">
        <v>201</v>
      </c>
      <c r="BG6">
        <v>258</v>
      </c>
      <c r="BH6">
        <v>222</v>
      </c>
    </row>
    <row r="7" spans="1:60" x14ac:dyDescent="0.35">
      <c r="A7" t="s">
        <v>137</v>
      </c>
      <c r="B7" t="s">
        <v>108</v>
      </c>
      <c r="C7" t="s">
        <v>139</v>
      </c>
      <c r="D7" t="s">
        <v>139</v>
      </c>
      <c r="E7">
        <v>81</v>
      </c>
      <c r="F7">
        <v>76</v>
      </c>
      <c r="G7">
        <v>66</v>
      </c>
      <c r="H7">
        <v>77</v>
      </c>
      <c r="I7">
        <v>64</v>
      </c>
      <c r="J7">
        <v>62</v>
      </c>
      <c r="K7">
        <v>72</v>
      </c>
      <c r="L7">
        <v>75</v>
      </c>
      <c r="M7">
        <v>73</v>
      </c>
      <c r="N7">
        <v>74</v>
      </c>
      <c r="O7">
        <v>56</v>
      </c>
      <c r="P7">
        <v>65</v>
      </c>
      <c r="Q7">
        <v>66</v>
      </c>
      <c r="R7">
        <v>61</v>
      </c>
      <c r="S7">
        <v>60</v>
      </c>
      <c r="T7">
        <v>47</v>
      </c>
      <c r="U7">
        <v>57</v>
      </c>
      <c r="V7">
        <v>55</v>
      </c>
      <c r="W7">
        <v>50</v>
      </c>
      <c r="X7">
        <v>69</v>
      </c>
      <c r="Y7">
        <v>62</v>
      </c>
      <c r="Z7">
        <v>72</v>
      </c>
      <c r="AA7">
        <v>46</v>
      </c>
      <c r="AB7">
        <v>64</v>
      </c>
      <c r="AC7">
        <v>74</v>
      </c>
      <c r="AD7">
        <v>79</v>
      </c>
      <c r="AE7">
        <v>55</v>
      </c>
      <c r="AF7">
        <v>63</v>
      </c>
      <c r="AG7">
        <v>69</v>
      </c>
      <c r="AH7">
        <v>76</v>
      </c>
      <c r="AI7">
        <v>63</v>
      </c>
      <c r="AJ7">
        <v>60</v>
      </c>
      <c r="AK7">
        <v>61</v>
      </c>
      <c r="AL7">
        <v>59</v>
      </c>
      <c r="AM7">
        <v>65</v>
      </c>
      <c r="AN7">
        <v>68</v>
      </c>
      <c r="AO7">
        <v>53</v>
      </c>
      <c r="AP7">
        <v>66</v>
      </c>
      <c r="AQ7">
        <v>68</v>
      </c>
      <c r="AR7">
        <v>68</v>
      </c>
      <c r="AS7">
        <v>61</v>
      </c>
      <c r="AT7">
        <v>74</v>
      </c>
      <c r="AU7">
        <v>73</v>
      </c>
      <c r="AV7">
        <v>84</v>
      </c>
      <c r="AW7">
        <v>89</v>
      </c>
      <c r="AX7">
        <v>97</v>
      </c>
      <c r="AY7">
        <v>85</v>
      </c>
      <c r="AZ7">
        <v>73</v>
      </c>
      <c r="BA7">
        <v>59</v>
      </c>
      <c r="BB7">
        <v>62</v>
      </c>
      <c r="BC7">
        <v>90</v>
      </c>
      <c r="BD7">
        <v>61</v>
      </c>
      <c r="BE7">
        <v>63</v>
      </c>
      <c r="BF7">
        <v>60</v>
      </c>
      <c r="BG7">
        <v>57</v>
      </c>
      <c r="BH7">
        <v>61</v>
      </c>
    </row>
    <row r="8" spans="1:60" x14ac:dyDescent="0.35">
      <c r="A8" t="s">
        <v>137</v>
      </c>
      <c r="B8" t="s">
        <v>108</v>
      </c>
      <c r="C8" t="s">
        <v>140</v>
      </c>
      <c r="D8" t="s">
        <v>140</v>
      </c>
      <c r="E8">
        <v>149</v>
      </c>
      <c r="F8">
        <v>83</v>
      </c>
      <c r="G8">
        <v>66</v>
      </c>
      <c r="H8">
        <v>75</v>
      </c>
      <c r="I8">
        <v>80</v>
      </c>
      <c r="J8">
        <v>82</v>
      </c>
      <c r="K8">
        <v>90</v>
      </c>
      <c r="L8">
        <v>98</v>
      </c>
      <c r="M8">
        <v>103</v>
      </c>
      <c r="N8">
        <v>90</v>
      </c>
      <c r="O8">
        <v>78</v>
      </c>
      <c r="P8">
        <v>111</v>
      </c>
      <c r="Q8">
        <v>117</v>
      </c>
      <c r="R8">
        <v>125</v>
      </c>
      <c r="S8">
        <v>119</v>
      </c>
      <c r="T8">
        <v>128</v>
      </c>
      <c r="U8">
        <v>141</v>
      </c>
      <c r="V8">
        <v>128</v>
      </c>
      <c r="W8">
        <v>137</v>
      </c>
      <c r="X8">
        <v>122</v>
      </c>
      <c r="Y8">
        <v>121</v>
      </c>
      <c r="Z8">
        <v>116</v>
      </c>
      <c r="AA8">
        <v>120</v>
      </c>
      <c r="AB8">
        <v>130</v>
      </c>
      <c r="AC8">
        <v>98</v>
      </c>
      <c r="AD8">
        <v>123</v>
      </c>
      <c r="AE8">
        <v>125</v>
      </c>
      <c r="AF8">
        <v>115</v>
      </c>
      <c r="AG8">
        <v>119</v>
      </c>
      <c r="AH8">
        <v>124</v>
      </c>
      <c r="AI8">
        <v>127</v>
      </c>
      <c r="AJ8">
        <v>140</v>
      </c>
      <c r="AK8">
        <v>127</v>
      </c>
      <c r="AL8">
        <v>124</v>
      </c>
      <c r="AM8">
        <v>94</v>
      </c>
      <c r="AN8">
        <v>153</v>
      </c>
      <c r="AO8">
        <v>112</v>
      </c>
      <c r="AP8">
        <v>139</v>
      </c>
      <c r="AQ8">
        <v>132</v>
      </c>
      <c r="AR8">
        <v>122</v>
      </c>
      <c r="AS8">
        <v>143</v>
      </c>
      <c r="AT8">
        <v>129</v>
      </c>
      <c r="AU8">
        <v>176</v>
      </c>
      <c r="AV8">
        <v>139</v>
      </c>
      <c r="AW8">
        <v>137</v>
      </c>
      <c r="AX8">
        <v>148</v>
      </c>
      <c r="AY8">
        <v>115</v>
      </c>
      <c r="AZ8">
        <v>140</v>
      </c>
      <c r="BA8">
        <v>145</v>
      </c>
      <c r="BB8">
        <v>126</v>
      </c>
      <c r="BC8">
        <v>122</v>
      </c>
      <c r="BD8">
        <v>142</v>
      </c>
      <c r="BE8">
        <v>131</v>
      </c>
      <c r="BF8">
        <v>154</v>
      </c>
      <c r="BG8">
        <v>140</v>
      </c>
      <c r="BH8">
        <v>157</v>
      </c>
    </row>
    <row r="9" spans="1:60" x14ac:dyDescent="0.35">
      <c r="A9" t="s">
        <v>137</v>
      </c>
      <c r="B9" t="s">
        <v>108</v>
      </c>
      <c r="C9" t="s">
        <v>141</v>
      </c>
      <c r="D9" t="s">
        <v>141</v>
      </c>
      <c r="E9">
        <v>62</v>
      </c>
      <c r="F9">
        <v>27</v>
      </c>
      <c r="G9">
        <v>27</v>
      </c>
      <c r="H9">
        <v>27</v>
      </c>
      <c r="I9">
        <v>26</v>
      </c>
      <c r="J9">
        <v>31</v>
      </c>
      <c r="K9">
        <v>41</v>
      </c>
      <c r="L9">
        <v>26</v>
      </c>
      <c r="M9">
        <v>37</v>
      </c>
      <c r="N9">
        <v>49</v>
      </c>
      <c r="O9">
        <v>35</v>
      </c>
      <c r="P9">
        <v>40</v>
      </c>
      <c r="Q9">
        <v>39</v>
      </c>
      <c r="R9">
        <v>43</v>
      </c>
      <c r="S9">
        <v>38</v>
      </c>
      <c r="T9">
        <v>46</v>
      </c>
      <c r="U9">
        <v>28</v>
      </c>
      <c r="V9">
        <v>34</v>
      </c>
      <c r="W9">
        <v>33</v>
      </c>
      <c r="X9">
        <v>35</v>
      </c>
      <c r="Y9">
        <v>41</v>
      </c>
      <c r="Z9">
        <v>42</v>
      </c>
      <c r="AA9">
        <v>35</v>
      </c>
      <c r="AB9">
        <v>46</v>
      </c>
      <c r="AC9">
        <v>42</v>
      </c>
      <c r="AD9">
        <v>54</v>
      </c>
      <c r="AE9">
        <v>40</v>
      </c>
      <c r="AF9">
        <v>53</v>
      </c>
      <c r="AG9">
        <v>45</v>
      </c>
      <c r="AH9">
        <v>41</v>
      </c>
      <c r="AI9">
        <v>40</v>
      </c>
      <c r="AJ9">
        <v>59</v>
      </c>
      <c r="AK9">
        <v>45</v>
      </c>
      <c r="AL9">
        <v>46</v>
      </c>
      <c r="AM9">
        <v>36</v>
      </c>
      <c r="AN9">
        <v>39</v>
      </c>
      <c r="AO9">
        <v>43</v>
      </c>
      <c r="AP9">
        <v>46</v>
      </c>
      <c r="AQ9">
        <v>40</v>
      </c>
      <c r="AR9">
        <v>37</v>
      </c>
      <c r="AS9">
        <v>39</v>
      </c>
      <c r="AT9">
        <v>34</v>
      </c>
      <c r="AU9">
        <v>41</v>
      </c>
      <c r="AV9">
        <v>35</v>
      </c>
      <c r="AW9">
        <v>53</v>
      </c>
      <c r="AX9">
        <v>35</v>
      </c>
      <c r="AY9">
        <v>36</v>
      </c>
      <c r="AZ9">
        <v>55</v>
      </c>
      <c r="BA9">
        <v>46</v>
      </c>
      <c r="BB9">
        <v>35</v>
      </c>
      <c r="BC9">
        <v>46</v>
      </c>
      <c r="BD9">
        <v>44</v>
      </c>
      <c r="BE9">
        <v>39</v>
      </c>
      <c r="BF9">
        <v>40</v>
      </c>
      <c r="BG9">
        <v>30</v>
      </c>
      <c r="BH9">
        <v>58</v>
      </c>
    </row>
    <row r="10" spans="1:60" x14ac:dyDescent="0.35">
      <c r="A10" t="s">
        <v>137</v>
      </c>
      <c r="B10" t="s">
        <v>108</v>
      </c>
      <c r="C10" t="s">
        <v>142</v>
      </c>
      <c r="D10" t="s">
        <v>142</v>
      </c>
      <c r="E10">
        <v>45</v>
      </c>
      <c r="F10">
        <v>37</v>
      </c>
      <c r="G10">
        <v>24</v>
      </c>
      <c r="H10">
        <v>32</v>
      </c>
      <c r="I10">
        <v>32</v>
      </c>
      <c r="J10">
        <v>33</v>
      </c>
      <c r="K10">
        <v>28</v>
      </c>
      <c r="L10">
        <v>27</v>
      </c>
      <c r="M10">
        <v>22</v>
      </c>
      <c r="N10">
        <v>25</v>
      </c>
      <c r="O10">
        <v>18</v>
      </c>
      <c r="P10">
        <v>23</v>
      </c>
      <c r="Q10">
        <v>30</v>
      </c>
      <c r="R10">
        <v>32</v>
      </c>
      <c r="S10">
        <v>36</v>
      </c>
      <c r="T10">
        <v>33</v>
      </c>
      <c r="U10">
        <v>28</v>
      </c>
      <c r="V10">
        <v>22</v>
      </c>
      <c r="W10">
        <v>40</v>
      </c>
      <c r="X10">
        <v>34</v>
      </c>
      <c r="Y10">
        <v>35</v>
      </c>
      <c r="Z10">
        <v>26</v>
      </c>
      <c r="AA10">
        <v>27</v>
      </c>
      <c r="AB10">
        <v>41</v>
      </c>
      <c r="AC10">
        <v>31</v>
      </c>
      <c r="AD10">
        <v>36</v>
      </c>
      <c r="AE10">
        <v>25</v>
      </c>
      <c r="AF10">
        <v>30</v>
      </c>
      <c r="AG10">
        <v>32</v>
      </c>
      <c r="AH10">
        <v>32</v>
      </c>
      <c r="AI10">
        <v>27</v>
      </c>
      <c r="AJ10">
        <v>26</v>
      </c>
      <c r="AK10">
        <v>20</v>
      </c>
      <c r="AL10">
        <v>27</v>
      </c>
      <c r="AM10">
        <v>22</v>
      </c>
      <c r="AN10">
        <v>27</v>
      </c>
      <c r="AO10">
        <v>38</v>
      </c>
      <c r="AP10">
        <v>35</v>
      </c>
      <c r="AQ10">
        <v>17</v>
      </c>
      <c r="AR10">
        <v>20</v>
      </c>
      <c r="AS10">
        <v>28</v>
      </c>
      <c r="AT10">
        <v>26</v>
      </c>
      <c r="AU10">
        <v>25</v>
      </c>
      <c r="AV10">
        <v>23</v>
      </c>
      <c r="AW10">
        <v>38</v>
      </c>
      <c r="AX10">
        <v>43</v>
      </c>
      <c r="AY10">
        <v>25</v>
      </c>
      <c r="AZ10">
        <v>23</v>
      </c>
      <c r="BA10">
        <v>13</v>
      </c>
      <c r="BB10">
        <v>35</v>
      </c>
      <c r="BC10">
        <v>34</v>
      </c>
      <c r="BD10">
        <v>28</v>
      </c>
      <c r="BE10">
        <v>45</v>
      </c>
      <c r="BF10">
        <v>25</v>
      </c>
      <c r="BG10">
        <v>45</v>
      </c>
      <c r="BH10">
        <v>32</v>
      </c>
    </row>
    <row r="11" spans="1:60" x14ac:dyDescent="0.35">
      <c r="A11" t="s">
        <v>143</v>
      </c>
      <c r="B11" t="s">
        <v>106</v>
      </c>
      <c r="C11" t="s">
        <v>144</v>
      </c>
      <c r="D11" t="s">
        <v>144</v>
      </c>
      <c r="E11">
        <v>36</v>
      </c>
      <c r="F11">
        <v>30</v>
      </c>
      <c r="G11">
        <v>32</v>
      </c>
      <c r="H11">
        <v>38</v>
      </c>
      <c r="I11">
        <v>36</v>
      </c>
      <c r="J11">
        <v>38</v>
      </c>
      <c r="K11">
        <v>45</v>
      </c>
      <c r="L11">
        <v>54</v>
      </c>
      <c r="M11">
        <v>44</v>
      </c>
      <c r="N11">
        <v>44</v>
      </c>
      <c r="O11">
        <v>42</v>
      </c>
      <c r="P11">
        <v>41</v>
      </c>
      <c r="Q11">
        <v>35</v>
      </c>
      <c r="R11">
        <v>41</v>
      </c>
      <c r="S11">
        <v>48</v>
      </c>
      <c r="T11">
        <v>29</v>
      </c>
      <c r="U11">
        <v>33</v>
      </c>
      <c r="V11">
        <v>30</v>
      </c>
      <c r="W11">
        <v>50</v>
      </c>
      <c r="X11">
        <v>47</v>
      </c>
      <c r="Y11">
        <v>40</v>
      </c>
      <c r="Z11">
        <v>29</v>
      </c>
      <c r="AA11">
        <v>52</v>
      </c>
      <c r="AB11">
        <v>46</v>
      </c>
      <c r="AC11">
        <v>52</v>
      </c>
      <c r="AD11">
        <v>36</v>
      </c>
      <c r="AE11">
        <v>45</v>
      </c>
      <c r="AF11">
        <v>51</v>
      </c>
      <c r="AG11">
        <v>52</v>
      </c>
      <c r="AH11">
        <v>58</v>
      </c>
      <c r="AI11">
        <v>76</v>
      </c>
      <c r="AJ11">
        <v>77</v>
      </c>
      <c r="AK11">
        <v>75</v>
      </c>
      <c r="AL11">
        <v>69</v>
      </c>
      <c r="AM11">
        <v>71</v>
      </c>
      <c r="AN11">
        <v>72</v>
      </c>
      <c r="AO11">
        <v>53</v>
      </c>
      <c r="AP11">
        <v>58</v>
      </c>
      <c r="AQ11">
        <v>65</v>
      </c>
      <c r="AR11">
        <v>45</v>
      </c>
      <c r="AS11">
        <v>54</v>
      </c>
      <c r="AT11">
        <v>86</v>
      </c>
      <c r="AU11">
        <v>63</v>
      </c>
      <c r="AV11">
        <v>57</v>
      </c>
      <c r="AW11">
        <v>85</v>
      </c>
      <c r="AX11">
        <v>85</v>
      </c>
      <c r="AY11">
        <v>48</v>
      </c>
      <c r="AZ11">
        <v>59</v>
      </c>
      <c r="BA11">
        <v>73</v>
      </c>
      <c r="BB11">
        <v>59</v>
      </c>
      <c r="BC11">
        <v>60</v>
      </c>
      <c r="BD11">
        <v>70</v>
      </c>
      <c r="BE11">
        <v>82</v>
      </c>
      <c r="BF11">
        <v>67</v>
      </c>
      <c r="BG11">
        <v>65</v>
      </c>
      <c r="BH11">
        <v>70</v>
      </c>
    </row>
    <row r="12" spans="1:60" x14ac:dyDescent="0.35">
      <c r="A12" t="s">
        <v>143</v>
      </c>
      <c r="B12" t="s">
        <v>106</v>
      </c>
      <c r="C12" t="s">
        <v>145</v>
      </c>
      <c r="D12" t="s">
        <v>146</v>
      </c>
      <c r="E12">
        <v>6</v>
      </c>
      <c r="F12">
        <v>2</v>
      </c>
      <c r="G12">
        <v>7</v>
      </c>
      <c r="H12">
        <v>6</v>
      </c>
      <c r="I12">
        <v>13</v>
      </c>
      <c r="J12">
        <v>10</v>
      </c>
      <c r="K12">
        <v>7</v>
      </c>
      <c r="L12">
        <v>9</v>
      </c>
      <c r="M12">
        <v>13</v>
      </c>
      <c r="N12">
        <v>10</v>
      </c>
      <c r="O12">
        <v>11</v>
      </c>
      <c r="P12">
        <v>7</v>
      </c>
      <c r="Q12">
        <v>10</v>
      </c>
      <c r="R12">
        <v>9</v>
      </c>
      <c r="S12">
        <v>8</v>
      </c>
      <c r="T12">
        <v>18</v>
      </c>
      <c r="U12">
        <v>11</v>
      </c>
      <c r="V12">
        <v>11</v>
      </c>
      <c r="W12">
        <v>7</v>
      </c>
      <c r="X12">
        <v>17</v>
      </c>
      <c r="Y12">
        <v>15</v>
      </c>
      <c r="Z12">
        <v>7</v>
      </c>
      <c r="AA12">
        <v>8</v>
      </c>
      <c r="AB12">
        <v>11</v>
      </c>
      <c r="AC12">
        <v>16</v>
      </c>
      <c r="AD12">
        <v>11</v>
      </c>
      <c r="AE12">
        <v>15</v>
      </c>
      <c r="AF12">
        <v>13</v>
      </c>
      <c r="AG12">
        <v>13</v>
      </c>
      <c r="AH12">
        <v>17</v>
      </c>
      <c r="AI12">
        <v>14</v>
      </c>
      <c r="AJ12">
        <v>12</v>
      </c>
      <c r="AK12">
        <v>19</v>
      </c>
      <c r="AL12">
        <v>9</v>
      </c>
      <c r="AM12">
        <v>11</v>
      </c>
      <c r="AN12">
        <v>12</v>
      </c>
      <c r="AO12">
        <v>12</v>
      </c>
      <c r="AP12">
        <v>13</v>
      </c>
      <c r="AQ12">
        <v>15</v>
      </c>
      <c r="AR12">
        <v>13</v>
      </c>
      <c r="AS12">
        <v>16</v>
      </c>
      <c r="AT12">
        <v>16</v>
      </c>
      <c r="AU12">
        <v>19</v>
      </c>
      <c r="AV12">
        <v>14</v>
      </c>
      <c r="AW12">
        <v>13</v>
      </c>
      <c r="AX12">
        <v>11</v>
      </c>
      <c r="AY12">
        <v>20</v>
      </c>
      <c r="AZ12">
        <v>12</v>
      </c>
      <c r="BA12">
        <v>23</v>
      </c>
      <c r="BB12">
        <v>18</v>
      </c>
      <c r="BC12">
        <v>13</v>
      </c>
      <c r="BD12">
        <v>20</v>
      </c>
      <c r="BE12">
        <v>11</v>
      </c>
      <c r="BF12">
        <v>25</v>
      </c>
      <c r="BG12">
        <v>24</v>
      </c>
      <c r="BH12">
        <v>20</v>
      </c>
    </row>
    <row r="13" spans="1:60" x14ac:dyDescent="0.35">
      <c r="A13" t="s">
        <v>143</v>
      </c>
      <c r="B13" t="s">
        <v>106</v>
      </c>
      <c r="C13" t="s">
        <v>147</v>
      </c>
      <c r="D13" t="s">
        <v>147</v>
      </c>
      <c r="E13">
        <v>171</v>
      </c>
      <c r="F13">
        <v>113</v>
      </c>
      <c r="G13">
        <v>102</v>
      </c>
      <c r="H13">
        <v>124</v>
      </c>
      <c r="I13">
        <v>131</v>
      </c>
      <c r="J13">
        <v>121</v>
      </c>
      <c r="K13">
        <v>119</v>
      </c>
      <c r="L13">
        <v>114</v>
      </c>
      <c r="M13">
        <v>114</v>
      </c>
      <c r="N13">
        <v>147</v>
      </c>
      <c r="O13">
        <v>117</v>
      </c>
      <c r="P13">
        <v>109</v>
      </c>
      <c r="Q13">
        <v>143</v>
      </c>
      <c r="R13">
        <v>117</v>
      </c>
      <c r="S13">
        <v>112</v>
      </c>
      <c r="T13">
        <v>107</v>
      </c>
      <c r="U13">
        <v>118</v>
      </c>
      <c r="V13">
        <v>103</v>
      </c>
      <c r="W13">
        <v>130</v>
      </c>
      <c r="X13">
        <v>136</v>
      </c>
      <c r="Y13">
        <v>111</v>
      </c>
      <c r="Z13">
        <v>128</v>
      </c>
      <c r="AA13">
        <v>122</v>
      </c>
      <c r="AB13">
        <v>151</v>
      </c>
      <c r="AC13">
        <v>148</v>
      </c>
      <c r="AD13">
        <v>173</v>
      </c>
      <c r="AE13">
        <v>151</v>
      </c>
      <c r="AF13">
        <v>125</v>
      </c>
      <c r="AG13">
        <v>143</v>
      </c>
      <c r="AH13">
        <v>141</v>
      </c>
      <c r="AI13">
        <v>152</v>
      </c>
      <c r="AJ13">
        <v>135</v>
      </c>
      <c r="AK13">
        <v>208</v>
      </c>
      <c r="AL13">
        <v>154</v>
      </c>
      <c r="AM13">
        <v>142</v>
      </c>
      <c r="AN13">
        <v>182</v>
      </c>
      <c r="AO13">
        <v>160</v>
      </c>
      <c r="AP13">
        <v>168</v>
      </c>
      <c r="AQ13">
        <v>139</v>
      </c>
      <c r="AR13">
        <v>166</v>
      </c>
      <c r="AS13">
        <v>168</v>
      </c>
      <c r="AT13">
        <v>183</v>
      </c>
      <c r="AU13">
        <v>166</v>
      </c>
      <c r="AV13">
        <v>186</v>
      </c>
      <c r="AW13">
        <v>191</v>
      </c>
      <c r="AX13">
        <v>201</v>
      </c>
      <c r="AY13">
        <v>186</v>
      </c>
      <c r="AZ13">
        <v>191</v>
      </c>
      <c r="BA13">
        <v>203</v>
      </c>
      <c r="BB13">
        <v>179</v>
      </c>
      <c r="BC13">
        <v>180</v>
      </c>
      <c r="BD13">
        <v>199</v>
      </c>
      <c r="BE13">
        <v>209</v>
      </c>
      <c r="BF13">
        <v>201</v>
      </c>
      <c r="BG13">
        <v>224</v>
      </c>
      <c r="BH13">
        <v>218</v>
      </c>
    </row>
    <row r="14" spans="1:60" x14ac:dyDescent="0.35">
      <c r="A14" t="s">
        <v>143</v>
      </c>
      <c r="B14" t="s">
        <v>106</v>
      </c>
      <c r="C14" t="s">
        <v>148</v>
      </c>
      <c r="D14" t="s">
        <v>148</v>
      </c>
      <c r="E14">
        <v>35</v>
      </c>
      <c r="F14">
        <v>16</v>
      </c>
      <c r="G14">
        <v>19</v>
      </c>
      <c r="H14">
        <v>19</v>
      </c>
      <c r="I14">
        <v>22</v>
      </c>
      <c r="J14">
        <v>24</v>
      </c>
      <c r="K14">
        <v>21</v>
      </c>
      <c r="L14">
        <v>21</v>
      </c>
      <c r="M14">
        <v>22</v>
      </c>
      <c r="N14">
        <v>23</v>
      </c>
      <c r="O14">
        <v>13</v>
      </c>
      <c r="P14">
        <v>20</v>
      </c>
      <c r="Q14">
        <v>15</v>
      </c>
      <c r="R14">
        <v>22</v>
      </c>
      <c r="S14">
        <v>15</v>
      </c>
      <c r="T14">
        <v>20</v>
      </c>
      <c r="U14">
        <v>33</v>
      </c>
      <c r="V14">
        <v>22</v>
      </c>
      <c r="W14">
        <v>27</v>
      </c>
      <c r="X14">
        <v>25</v>
      </c>
      <c r="Y14">
        <v>45</v>
      </c>
      <c r="Z14">
        <v>40</v>
      </c>
      <c r="AA14">
        <v>24</v>
      </c>
      <c r="AB14">
        <v>37</v>
      </c>
      <c r="AC14">
        <v>36</v>
      </c>
      <c r="AD14">
        <v>51</v>
      </c>
      <c r="AE14">
        <v>32</v>
      </c>
      <c r="AF14">
        <v>38</v>
      </c>
      <c r="AG14">
        <v>23</v>
      </c>
      <c r="AH14">
        <v>34</v>
      </c>
      <c r="AI14">
        <v>40</v>
      </c>
      <c r="AJ14">
        <v>22</v>
      </c>
      <c r="AK14">
        <v>44</v>
      </c>
      <c r="AL14">
        <v>33</v>
      </c>
      <c r="AM14">
        <v>27</v>
      </c>
      <c r="AN14">
        <v>20</v>
      </c>
      <c r="AO14">
        <v>32</v>
      </c>
      <c r="AP14">
        <v>29</v>
      </c>
      <c r="AQ14">
        <v>29</v>
      </c>
      <c r="AR14">
        <v>32</v>
      </c>
      <c r="AS14">
        <v>24</v>
      </c>
      <c r="AT14">
        <v>26</v>
      </c>
      <c r="AU14">
        <v>37</v>
      </c>
      <c r="AV14">
        <v>43</v>
      </c>
      <c r="AW14">
        <v>45</v>
      </c>
      <c r="AX14">
        <v>38</v>
      </c>
      <c r="AY14">
        <v>26</v>
      </c>
      <c r="AZ14">
        <v>20</v>
      </c>
      <c r="BA14">
        <v>52</v>
      </c>
      <c r="BB14">
        <v>33</v>
      </c>
      <c r="BC14">
        <v>43</v>
      </c>
      <c r="BD14">
        <v>38</v>
      </c>
      <c r="BE14">
        <v>41</v>
      </c>
      <c r="BF14">
        <v>33</v>
      </c>
      <c r="BG14">
        <v>42</v>
      </c>
      <c r="BH14">
        <v>46</v>
      </c>
    </row>
    <row r="15" spans="1:60" x14ac:dyDescent="0.35">
      <c r="A15" t="s">
        <v>143</v>
      </c>
      <c r="B15" t="s">
        <v>106</v>
      </c>
      <c r="C15" t="s">
        <v>149</v>
      </c>
      <c r="D15" t="s">
        <v>149</v>
      </c>
      <c r="E15">
        <v>108</v>
      </c>
      <c r="F15">
        <v>82</v>
      </c>
      <c r="G15">
        <v>59</v>
      </c>
      <c r="H15">
        <v>78</v>
      </c>
      <c r="I15">
        <v>68</v>
      </c>
      <c r="J15">
        <v>58</v>
      </c>
      <c r="K15">
        <v>73</v>
      </c>
      <c r="L15">
        <v>67</v>
      </c>
      <c r="M15">
        <v>74</v>
      </c>
      <c r="N15">
        <v>87</v>
      </c>
      <c r="O15">
        <v>60</v>
      </c>
      <c r="P15">
        <v>76</v>
      </c>
      <c r="Q15">
        <v>69</v>
      </c>
      <c r="R15">
        <v>70</v>
      </c>
      <c r="S15">
        <v>77</v>
      </c>
      <c r="T15">
        <v>88</v>
      </c>
      <c r="U15">
        <v>94</v>
      </c>
      <c r="V15">
        <v>91</v>
      </c>
      <c r="W15">
        <v>79</v>
      </c>
      <c r="X15">
        <v>91</v>
      </c>
      <c r="Y15">
        <v>82</v>
      </c>
      <c r="Z15">
        <v>67</v>
      </c>
      <c r="AA15">
        <v>80</v>
      </c>
      <c r="AB15">
        <v>81</v>
      </c>
      <c r="AC15">
        <v>70</v>
      </c>
      <c r="AD15">
        <v>89</v>
      </c>
      <c r="AE15">
        <v>84</v>
      </c>
      <c r="AF15">
        <v>75</v>
      </c>
      <c r="AG15">
        <v>95</v>
      </c>
      <c r="AH15">
        <v>106</v>
      </c>
      <c r="AI15">
        <v>102</v>
      </c>
      <c r="AJ15">
        <v>97</v>
      </c>
      <c r="AK15">
        <v>128</v>
      </c>
      <c r="AL15">
        <v>100</v>
      </c>
      <c r="AM15">
        <v>95</v>
      </c>
      <c r="AN15">
        <v>112</v>
      </c>
      <c r="AO15">
        <v>132</v>
      </c>
      <c r="AP15">
        <v>88</v>
      </c>
      <c r="AQ15">
        <v>119</v>
      </c>
      <c r="AR15">
        <v>126</v>
      </c>
      <c r="AS15">
        <v>108</v>
      </c>
      <c r="AT15">
        <v>102</v>
      </c>
      <c r="AU15">
        <v>113</v>
      </c>
      <c r="AV15">
        <v>127</v>
      </c>
      <c r="AW15">
        <v>146</v>
      </c>
      <c r="AX15">
        <v>155</v>
      </c>
      <c r="AY15">
        <v>123</v>
      </c>
      <c r="AZ15">
        <v>144</v>
      </c>
      <c r="BA15">
        <v>116</v>
      </c>
      <c r="BB15">
        <v>148</v>
      </c>
      <c r="BC15">
        <v>103</v>
      </c>
      <c r="BD15">
        <v>123</v>
      </c>
      <c r="BE15">
        <v>97</v>
      </c>
      <c r="BF15">
        <v>122</v>
      </c>
      <c r="BG15">
        <v>152</v>
      </c>
      <c r="BH15">
        <v>115</v>
      </c>
    </row>
    <row r="16" spans="1:60" x14ac:dyDescent="0.35">
      <c r="A16" t="s">
        <v>143</v>
      </c>
      <c r="B16" t="s">
        <v>106</v>
      </c>
      <c r="C16" t="s">
        <v>150</v>
      </c>
      <c r="D16" t="s">
        <v>150</v>
      </c>
      <c r="E16">
        <v>17</v>
      </c>
      <c r="F16">
        <v>16</v>
      </c>
      <c r="G16">
        <v>20</v>
      </c>
      <c r="H16">
        <v>21</v>
      </c>
      <c r="I16">
        <v>24</v>
      </c>
      <c r="J16">
        <v>8</v>
      </c>
      <c r="K16">
        <v>15</v>
      </c>
      <c r="L16">
        <v>20</v>
      </c>
      <c r="M16">
        <v>18</v>
      </c>
      <c r="N16">
        <v>14</v>
      </c>
      <c r="O16">
        <v>26</v>
      </c>
      <c r="P16">
        <v>17</v>
      </c>
      <c r="Q16">
        <v>20</v>
      </c>
      <c r="R16">
        <v>20</v>
      </c>
      <c r="S16">
        <v>29</v>
      </c>
      <c r="T16">
        <v>32</v>
      </c>
      <c r="U16">
        <v>21</v>
      </c>
      <c r="V16">
        <v>26</v>
      </c>
      <c r="W16">
        <v>26</v>
      </c>
      <c r="X16">
        <v>36</v>
      </c>
      <c r="Y16">
        <v>30</v>
      </c>
      <c r="Z16">
        <v>20</v>
      </c>
      <c r="AA16">
        <v>26</v>
      </c>
      <c r="AB16">
        <v>24</v>
      </c>
      <c r="AC16">
        <v>28</v>
      </c>
      <c r="AD16">
        <v>17</v>
      </c>
      <c r="AE16">
        <v>32</v>
      </c>
      <c r="AF16">
        <v>32</v>
      </c>
      <c r="AG16">
        <v>27</v>
      </c>
      <c r="AH16">
        <v>27</v>
      </c>
      <c r="AI16">
        <v>17</v>
      </c>
      <c r="AJ16">
        <v>26</v>
      </c>
      <c r="AK16">
        <v>40</v>
      </c>
      <c r="AL16">
        <v>31</v>
      </c>
      <c r="AM16">
        <v>26</v>
      </c>
      <c r="AN16">
        <v>24</v>
      </c>
      <c r="AO16">
        <v>34</v>
      </c>
      <c r="AP16">
        <v>21</v>
      </c>
      <c r="AQ16">
        <v>28</v>
      </c>
      <c r="AR16">
        <v>24</v>
      </c>
      <c r="AS16">
        <v>29</v>
      </c>
      <c r="AT16">
        <v>31</v>
      </c>
      <c r="AU16">
        <v>22</v>
      </c>
      <c r="AV16">
        <v>32</v>
      </c>
      <c r="AW16">
        <v>32</v>
      </c>
      <c r="AX16">
        <v>31</v>
      </c>
      <c r="AY16">
        <v>29</v>
      </c>
      <c r="AZ16">
        <v>48</v>
      </c>
      <c r="BA16">
        <v>30</v>
      </c>
      <c r="BB16">
        <v>41</v>
      </c>
      <c r="BC16">
        <v>47</v>
      </c>
      <c r="BD16">
        <v>33</v>
      </c>
      <c r="BE16">
        <v>29</v>
      </c>
      <c r="BF16">
        <v>32</v>
      </c>
      <c r="BG16">
        <v>31</v>
      </c>
      <c r="BH16">
        <v>34</v>
      </c>
    </row>
    <row r="17" spans="1:60" x14ac:dyDescent="0.35">
      <c r="A17" t="s">
        <v>143</v>
      </c>
      <c r="B17" t="s">
        <v>106</v>
      </c>
      <c r="C17" t="s">
        <v>151</v>
      </c>
      <c r="D17" t="s">
        <v>151</v>
      </c>
      <c r="E17">
        <v>106</v>
      </c>
      <c r="F17">
        <v>75</v>
      </c>
      <c r="G17">
        <v>58</v>
      </c>
      <c r="H17">
        <v>81</v>
      </c>
      <c r="I17">
        <v>88</v>
      </c>
      <c r="J17">
        <v>82</v>
      </c>
      <c r="K17">
        <v>79</v>
      </c>
      <c r="L17">
        <v>90</v>
      </c>
      <c r="M17">
        <v>90</v>
      </c>
      <c r="N17">
        <v>83</v>
      </c>
      <c r="O17">
        <v>76</v>
      </c>
      <c r="P17">
        <v>80</v>
      </c>
      <c r="Q17">
        <v>79</v>
      </c>
      <c r="R17">
        <v>76</v>
      </c>
      <c r="S17">
        <v>68</v>
      </c>
      <c r="T17">
        <v>80</v>
      </c>
      <c r="U17">
        <v>68</v>
      </c>
      <c r="V17">
        <v>70</v>
      </c>
      <c r="W17">
        <v>56</v>
      </c>
      <c r="X17">
        <v>64</v>
      </c>
      <c r="Y17">
        <v>80</v>
      </c>
      <c r="Z17">
        <v>102</v>
      </c>
      <c r="AA17">
        <v>78</v>
      </c>
      <c r="AB17">
        <v>81</v>
      </c>
      <c r="AC17">
        <v>81</v>
      </c>
      <c r="AD17">
        <v>89</v>
      </c>
      <c r="AE17">
        <v>81</v>
      </c>
      <c r="AF17">
        <v>85</v>
      </c>
      <c r="AG17">
        <v>96</v>
      </c>
      <c r="AH17">
        <v>83</v>
      </c>
      <c r="AI17">
        <v>79</v>
      </c>
      <c r="AJ17">
        <v>76</v>
      </c>
      <c r="AK17">
        <v>89</v>
      </c>
      <c r="AL17">
        <v>65</v>
      </c>
      <c r="AM17">
        <v>65</v>
      </c>
      <c r="AN17">
        <v>79</v>
      </c>
      <c r="AO17">
        <v>69</v>
      </c>
      <c r="AP17">
        <v>63</v>
      </c>
      <c r="AQ17">
        <v>57</v>
      </c>
      <c r="AR17">
        <v>71</v>
      </c>
      <c r="AS17">
        <v>74</v>
      </c>
      <c r="AT17">
        <v>71</v>
      </c>
      <c r="AU17">
        <v>79</v>
      </c>
      <c r="AV17">
        <v>85</v>
      </c>
      <c r="AW17">
        <v>111</v>
      </c>
      <c r="AX17">
        <v>93</v>
      </c>
      <c r="AY17">
        <v>78</v>
      </c>
      <c r="AZ17">
        <v>85</v>
      </c>
      <c r="BA17">
        <v>101</v>
      </c>
      <c r="BB17">
        <v>78</v>
      </c>
      <c r="BC17">
        <v>79</v>
      </c>
      <c r="BD17">
        <v>74</v>
      </c>
      <c r="BE17">
        <v>106</v>
      </c>
      <c r="BF17">
        <v>67</v>
      </c>
      <c r="BG17">
        <v>110</v>
      </c>
      <c r="BH17">
        <v>87</v>
      </c>
    </row>
    <row r="18" spans="1:60" x14ac:dyDescent="0.35">
      <c r="A18" t="s">
        <v>152</v>
      </c>
      <c r="B18" t="s">
        <v>110</v>
      </c>
      <c r="C18" t="s">
        <v>153</v>
      </c>
      <c r="D18" t="s">
        <v>153</v>
      </c>
      <c r="E18">
        <v>120</v>
      </c>
      <c r="F18">
        <v>53</v>
      </c>
      <c r="G18">
        <v>54</v>
      </c>
      <c r="H18">
        <v>69</v>
      </c>
      <c r="I18">
        <v>58</v>
      </c>
      <c r="J18">
        <v>52</v>
      </c>
      <c r="K18">
        <v>68</v>
      </c>
      <c r="L18">
        <v>55</v>
      </c>
      <c r="M18">
        <v>59</v>
      </c>
      <c r="N18">
        <v>79</v>
      </c>
      <c r="O18">
        <v>65</v>
      </c>
      <c r="P18">
        <v>58</v>
      </c>
      <c r="Q18">
        <v>63</v>
      </c>
      <c r="R18">
        <v>77</v>
      </c>
      <c r="S18">
        <v>64</v>
      </c>
      <c r="T18">
        <v>56</v>
      </c>
      <c r="U18">
        <v>73</v>
      </c>
      <c r="V18">
        <v>75</v>
      </c>
      <c r="W18">
        <v>71</v>
      </c>
      <c r="X18">
        <v>63</v>
      </c>
      <c r="Y18">
        <v>63</v>
      </c>
      <c r="Z18">
        <v>70</v>
      </c>
      <c r="AA18">
        <v>58</v>
      </c>
      <c r="AB18">
        <v>65</v>
      </c>
      <c r="AC18">
        <v>72</v>
      </c>
      <c r="AD18">
        <v>86</v>
      </c>
      <c r="AE18">
        <v>81</v>
      </c>
      <c r="AF18">
        <v>85</v>
      </c>
      <c r="AG18">
        <v>72</v>
      </c>
      <c r="AH18">
        <v>89</v>
      </c>
      <c r="AI18">
        <v>114</v>
      </c>
      <c r="AJ18">
        <v>92</v>
      </c>
      <c r="AK18">
        <v>106</v>
      </c>
      <c r="AL18">
        <v>76</v>
      </c>
      <c r="AM18">
        <v>94</v>
      </c>
      <c r="AN18">
        <v>93</v>
      </c>
      <c r="AO18">
        <v>95</v>
      </c>
      <c r="AP18">
        <v>64</v>
      </c>
      <c r="AQ18">
        <v>91</v>
      </c>
      <c r="AR18">
        <v>95</v>
      </c>
      <c r="AS18">
        <v>87</v>
      </c>
      <c r="AT18">
        <v>86</v>
      </c>
      <c r="AU18">
        <v>99</v>
      </c>
      <c r="AV18">
        <v>110</v>
      </c>
      <c r="AW18">
        <v>113</v>
      </c>
      <c r="AX18">
        <v>125</v>
      </c>
      <c r="AY18">
        <v>105</v>
      </c>
      <c r="AZ18">
        <v>109</v>
      </c>
      <c r="BA18">
        <v>82</v>
      </c>
      <c r="BB18">
        <v>89</v>
      </c>
      <c r="BC18">
        <v>109</v>
      </c>
      <c r="BD18">
        <v>86</v>
      </c>
      <c r="BE18">
        <v>93</v>
      </c>
      <c r="BF18">
        <v>82</v>
      </c>
      <c r="BG18">
        <v>103</v>
      </c>
      <c r="BH18">
        <v>112</v>
      </c>
    </row>
    <row r="19" spans="1:60" x14ac:dyDescent="0.35">
      <c r="A19" t="s">
        <v>152</v>
      </c>
      <c r="B19" t="s">
        <v>110</v>
      </c>
      <c r="C19" t="s">
        <v>154</v>
      </c>
      <c r="D19" t="s">
        <v>155</v>
      </c>
      <c r="E19">
        <v>26</v>
      </c>
      <c r="F19">
        <v>16</v>
      </c>
      <c r="G19">
        <v>16</v>
      </c>
      <c r="H19">
        <v>22</v>
      </c>
      <c r="I19">
        <v>16</v>
      </c>
      <c r="J19">
        <v>10</v>
      </c>
      <c r="K19">
        <v>14</v>
      </c>
      <c r="L19">
        <v>11</v>
      </c>
      <c r="M19">
        <v>20</v>
      </c>
      <c r="N19">
        <v>11</v>
      </c>
      <c r="O19">
        <v>11</v>
      </c>
      <c r="P19">
        <v>11</v>
      </c>
      <c r="Q19">
        <v>28</v>
      </c>
      <c r="R19">
        <v>31</v>
      </c>
      <c r="S19">
        <v>22</v>
      </c>
      <c r="T19">
        <v>26</v>
      </c>
      <c r="U19">
        <v>24</v>
      </c>
      <c r="V19">
        <v>21</v>
      </c>
      <c r="W19">
        <v>29</v>
      </c>
      <c r="X19">
        <v>26</v>
      </c>
      <c r="Y19">
        <v>32</v>
      </c>
      <c r="Z19">
        <v>33</v>
      </c>
      <c r="AA19">
        <v>26</v>
      </c>
      <c r="AB19">
        <v>26</v>
      </c>
      <c r="AC19">
        <v>26</v>
      </c>
      <c r="AD19">
        <v>37</v>
      </c>
      <c r="AE19">
        <v>31</v>
      </c>
      <c r="AF19">
        <v>39</v>
      </c>
      <c r="AG19">
        <v>37</v>
      </c>
      <c r="AH19">
        <v>23</v>
      </c>
      <c r="AI19">
        <v>13</v>
      </c>
      <c r="AJ19">
        <v>13</v>
      </c>
      <c r="AK19">
        <v>20</v>
      </c>
      <c r="AL19">
        <v>11</v>
      </c>
      <c r="AM19">
        <v>15</v>
      </c>
      <c r="AN19">
        <v>15</v>
      </c>
      <c r="AO19">
        <v>21</v>
      </c>
      <c r="AP19">
        <v>17</v>
      </c>
      <c r="AQ19">
        <v>21</v>
      </c>
      <c r="AR19">
        <v>21</v>
      </c>
      <c r="AS19">
        <v>23</v>
      </c>
      <c r="AT19">
        <v>26</v>
      </c>
      <c r="AU19">
        <v>18</v>
      </c>
      <c r="AV19">
        <v>20</v>
      </c>
      <c r="AW19">
        <v>20</v>
      </c>
      <c r="AX19">
        <v>24</v>
      </c>
      <c r="AY19">
        <v>18</v>
      </c>
      <c r="AZ19">
        <v>23</v>
      </c>
      <c r="BA19">
        <v>34</v>
      </c>
      <c r="BB19">
        <v>34</v>
      </c>
      <c r="BC19">
        <v>30</v>
      </c>
      <c r="BD19">
        <v>38</v>
      </c>
      <c r="BE19">
        <v>36</v>
      </c>
      <c r="BF19">
        <v>50</v>
      </c>
      <c r="BG19">
        <v>45</v>
      </c>
      <c r="BH19">
        <v>43</v>
      </c>
    </row>
    <row r="20" spans="1:60" x14ac:dyDescent="0.35">
      <c r="A20" t="s">
        <v>152</v>
      </c>
      <c r="B20" t="s">
        <v>110</v>
      </c>
      <c r="C20" t="s">
        <v>156</v>
      </c>
      <c r="D20" t="s">
        <v>156</v>
      </c>
      <c r="E20">
        <v>166</v>
      </c>
      <c r="F20">
        <v>100</v>
      </c>
      <c r="G20">
        <v>79</v>
      </c>
      <c r="H20">
        <v>104</v>
      </c>
      <c r="I20">
        <v>105</v>
      </c>
      <c r="J20">
        <v>102</v>
      </c>
      <c r="K20">
        <v>115</v>
      </c>
      <c r="L20">
        <v>101</v>
      </c>
      <c r="M20">
        <v>140</v>
      </c>
      <c r="N20">
        <v>167</v>
      </c>
      <c r="O20">
        <v>114</v>
      </c>
      <c r="P20">
        <v>110</v>
      </c>
      <c r="Q20">
        <v>131</v>
      </c>
      <c r="R20">
        <v>138</v>
      </c>
      <c r="S20">
        <v>109</v>
      </c>
      <c r="T20">
        <v>114</v>
      </c>
      <c r="U20">
        <v>118</v>
      </c>
      <c r="V20">
        <v>124</v>
      </c>
      <c r="W20">
        <v>124</v>
      </c>
      <c r="X20">
        <v>123</v>
      </c>
      <c r="Y20">
        <v>127</v>
      </c>
      <c r="Z20">
        <v>127</v>
      </c>
      <c r="AA20">
        <v>101</v>
      </c>
      <c r="AB20">
        <v>141</v>
      </c>
      <c r="AC20">
        <v>125</v>
      </c>
      <c r="AD20">
        <v>136</v>
      </c>
      <c r="AE20">
        <v>131</v>
      </c>
      <c r="AF20">
        <v>119</v>
      </c>
      <c r="AG20">
        <v>140</v>
      </c>
      <c r="AH20">
        <v>130</v>
      </c>
      <c r="AI20">
        <v>138</v>
      </c>
      <c r="AJ20">
        <v>120</v>
      </c>
      <c r="AK20">
        <v>146</v>
      </c>
      <c r="AL20">
        <v>124</v>
      </c>
      <c r="AM20">
        <v>121</v>
      </c>
      <c r="AN20">
        <v>143</v>
      </c>
      <c r="AO20">
        <v>131</v>
      </c>
      <c r="AP20">
        <v>138</v>
      </c>
      <c r="AQ20">
        <v>119</v>
      </c>
      <c r="AR20">
        <v>129</v>
      </c>
      <c r="AS20">
        <v>118</v>
      </c>
      <c r="AT20">
        <v>133</v>
      </c>
      <c r="AU20">
        <v>139</v>
      </c>
      <c r="AV20">
        <v>107</v>
      </c>
      <c r="AW20">
        <v>152</v>
      </c>
      <c r="AX20">
        <v>174</v>
      </c>
      <c r="AY20">
        <v>122</v>
      </c>
      <c r="AZ20">
        <v>114</v>
      </c>
      <c r="BA20">
        <v>119</v>
      </c>
      <c r="BB20">
        <v>134</v>
      </c>
      <c r="BC20">
        <v>120</v>
      </c>
      <c r="BD20">
        <v>137</v>
      </c>
      <c r="BE20">
        <v>139</v>
      </c>
      <c r="BF20">
        <v>171</v>
      </c>
      <c r="BG20">
        <v>158</v>
      </c>
      <c r="BH20">
        <v>153</v>
      </c>
    </row>
    <row r="21" spans="1:60" x14ac:dyDescent="0.35">
      <c r="A21" t="s">
        <v>152</v>
      </c>
      <c r="B21" t="s">
        <v>110</v>
      </c>
      <c r="C21" t="s">
        <v>157</v>
      </c>
      <c r="D21" t="s">
        <v>157</v>
      </c>
      <c r="E21">
        <v>25</v>
      </c>
      <c r="F21">
        <v>12</v>
      </c>
      <c r="G21">
        <v>15</v>
      </c>
      <c r="H21">
        <v>18</v>
      </c>
      <c r="I21">
        <v>25</v>
      </c>
      <c r="J21">
        <v>23</v>
      </c>
      <c r="K21">
        <v>25</v>
      </c>
      <c r="L21">
        <v>16</v>
      </c>
      <c r="M21">
        <v>19</v>
      </c>
      <c r="N21">
        <v>25</v>
      </c>
      <c r="O21">
        <v>17</v>
      </c>
      <c r="P21">
        <v>30</v>
      </c>
      <c r="Q21">
        <v>25</v>
      </c>
      <c r="R21">
        <v>19</v>
      </c>
      <c r="S21">
        <v>20</v>
      </c>
      <c r="T21">
        <v>26</v>
      </c>
      <c r="U21">
        <v>29</v>
      </c>
      <c r="V21">
        <v>26</v>
      </c>
      <c r="W21">
        <v>29</v>
      </c>
      <c r="X21">
        <v>24</v>
      </c>
      <c r="Y21">
        <v>43</v>
      </c>
      <c r="Z21">
        <v>33</v>
      </c>
      <c r="AA21">
        <v>37</v>
      </c>
      <c r="AB21">
        <v>20</v>
      </c>
      <c r="AC21">
        <v>26</v>
      </c>
      <c r="AD21">
        <v>31</v>
      </c>
      <c r="AE21">
        <v>26</v>
      </c>
      <c r="AF21">
        <v>33</v>
      </c>
      <c r="AG21">
        <v>38</v>
      </c>
      <c r="AH21">
        <v>35</v>
      </c>
      <c r="AI21">
        <v>40</v>
      </c>
      <c r="AJ21">
        <v>32</v>
      </c>
      <c r="AK21">
        <v>43</v>
      </c>
      <c r="AL21">
        <v>45</v>
      </c>
      <c r="AM21">
        <v>29</v>
      </c>
      <c r="AN21">
        <v>31</v>
      </c>
      <c r="AO21">
        <v>30</v>
      </c>
      <c r="AP21">
        <v>41</v>
      </c>
      <c r="AQ21">
        <v>40</v>
      </c>
      <c r="AR21">
        <v>48</v>
      </c>
      <c r="AS21">
        <v>35</v>
      </c>
      <c r="AT21">
        <v>44</v>
      </c>
      <c r="AU21">
        <v>54</v>
      </c>
      <c r="AV21">
        <v>37</v>
      </c>
      <c r="AW21">
        <v>44</v>
      </c>
      <c r="AX21">
        <v>56</v>
      </c>
      <c r="AY21">
        <v>54</v>
      </c>
      <c r="AZ21">
        <v>50</v>
      </c>
      <c r="BA21">
        <v>40</v>
      </c>
      <c r="BB21">
        <v>42</v>
      </c>
      <c r="BC21">
        <v>34</v>
      </c>
      <c r="BD21">
        <v>51</v>
      </c>
      <c r="BE21">
        <v>40</v>
      </c>
      <c r="BF21">
        <v>45</v>
      </c>
      <c r="BG21">
        <v>42</v>
      </c>
      <c r="BH21">
        <v>37</v>
      </c>
    </row>
    <row r="22" spans="1:60" x14ac:dyDescent="0.35">
      <c r="A22" t="s">
        <v>152</v>
      </c>
      <c r="B22" t="s">
        <v>110</v>
      </c>
      <c r="C22" t="s">
        <v>158</v>
      </c>
      <c r="D22" t="s">
        <v>158</v>
      </c>
      <c r="E22">
        <v>145</v>
      </c>
      <c r="F22">
        <v>79</v>
      </c>
      <c r="G22">
        <v>63</v>
      </c>
      <c r="H22">
        <v>81</v>
      </c>
      <c r="I22">
        <v>93</v>
      </c>
      <c r="J22">
        <v>82</v>
      </c>
      <c r="K22">
        <v>99</v>
      </c>
      <c r="L22">
        <v>78</v>
      </c>
      <c r="M22">
        <v>97</v>
      </c>
      <c r="N22">
        <v>124</v>
      </c>
      <c r="O22">
        <v>96</v>
      </c>
      <c r="P22">
        <v>86</v>
      </c>
      <c r="Q22">
        <v>98</v>
      </c>
      <c r="R22">
        <v>106</v>
      </c>
      <c r="S22">
        <v>98</v>
      </c>
      <c r="T22">
        <v>125</v>
      </c>
      <c r="U22">
        <v>71</v>
      </c>
      <c r="V22">
        <v>106</v>
      </c>
      <c r="W22">
        <v>88</v>
      </c>
      <c r="X22">
        <v>68</v>
      </c>
      <c r="Y22">
        <v>94</v>
      </c>
      <c r="Z22">
        <v>89</v>
      </c>
      <c r="AA22">
        <v>72</v>
      </c>
      <c r="AB22">
        <v>81</v>
      </c>
      <c r="AC22">
        <v>91</v>
      </c>
      <c r="AD22">
        <v>77</v>
      </c>
      <c r="AE22">
        <v>77</v>
      </c>
      <c r="AF22">
        <v>73</v>
      </c>
      <c r="AG22">
        <v>90</v>
      </c>
      <c r="AH22">
        <v>82</v>
      </c>
      <c r="AI22">
        <v>127</v>
      </c>
      <c r="AJ22">
        <v>128</v>
      </c>
      <c r="AK22">
        <v>113</v>
      </c>
      <c r="AL22">
        <v>128</v>
      </c>
      <c r="AM22">
        <v>106</v>
      </c>
      <c r="AN22">
        <v>140</v>
      </c>
      <c r="AO22">
        <v>123</v>
      </c>
      <c r="AP22">
        <v>123</v>
      </c>
      <c r="AQ22">
        <v>110</v>
      </c>
      <c r="AR22">
        <v>117</v>
      </c>
      <c r="AS22">
        <v>125</v>
      </c>
      <c r="AT22">
        <v>129</v>
      </c>
      <c r="AU22">
        <v>132</v>
      </c>
      <c r="AV22">
        <v>100</v>
      </c>
      <c r="AW22">
        <v>153</v>
      </c>
      <c r="AX22">
        <v>145</v>
      </c>
      <c r="AY22">
        <v>161</v>
      </c>
      <c r="AZ22">
        <v>123</v>
      </c>
      <c r="BA22">
        <v>133</v>
      </c>
      <c r="BB22">
        <v>151</v>
      </c>
      <c r="BC22">
        <v>146</v>
      </c>
      <c r="BD22">
        <v>136</v>
      </c>
      <c r="BE22">
        <v>158</v>
      </c>
      <c r="BF22">
        <v>119</v>
      </c>
      <c r="BG22">
        <v>137</v>
      </c>
      <c r="BH22">
        <v>143</v>
      </c>
    </row>
    <row r="23" spans="1:60" x14ac:dyDescent="0.35">
      <c r="A23" t="s">
        <v>152</v>
      </c>
      <c r="B23" t="s">
        <v>110</v>
      </c>
      <c r="C23" t="s">
        <v>159</v>
      </c>
      <c r="D23" t="s">
        <v>159</v>
      </c>
      <c r="E23">
        <v>150</v>
      </c>
      <c r="F23">
        <v>92</v>
      </c>
      <c r="G23">
        <v>115</v>
      </c>
      <c r="H23">
        <v>120</v>
      </c>
      <c r="I23">
        <v>128</v>
      </c>
      <c r="J23">
        <v>92</v>
      </c>
      <c r="K23">
        <v>132</v>
      </c>
      <c r="L23">
        <v>115</v>
      </c>
      <c r="M23">
        <v>131</v>
      </c>
      <c r="N23">
        <v>112</v>
      </c>
      <c r="O23">
        <v>77</v>
      </c>
      <c r="P23">
        <v>102</v>
      </c>
      <c r="Q23">
        <v>87</v>
      </c>
      <c r="R23">
        <v>110</v>
      </c>
      <c r="S23">
        <v>97</v>
      </c>
      <c r="T23">
        <v>100</v>
      </c>
      <c r="U23">
        <v>105</v>
      </c>
      <c r="V23">
        <v>100</v>
      </c>
      <c r="W23">
        <v>132</v>
      </c>
      <c r="X23">
        <v>108</v>
      </c>
      <c r="Y23">
        <v>132</v>
      </c>
      <c r="Z23">
        <v>98</v>
      </c>
      <c r="AA23">
        <v>93</v>
      </c>
      <c r="AB23">
        <v>115</v>
      </c>
      <c r="AC23">
        <v>125</v>
      </c>
      <c r="AD23">
        <v>94</v>
      </c>
      <c r="AE23">
        <v>100</v>
      </c>
      <c r="AF23">
        <v>118</v>
      </c>
      <c r="AG23">
        <v>115</v>
      </c>
      <c r="AH23">
        <v>105</v>
      </c>
      <c r="AI23">
        <v>103</v>
      </c>
      <c r="AJ23">
        <v>109</v>
      </c>
      <c r="AK23">
        <v>156</v>
      </c>
      <c r="AL23">
        <v>107</v>
      </c>
      <c r="AM23">
        <v>112</v>
      </c>
      <c r="AN23">
        <v>110</v>
      </c>
      <c r="AO23">
        <v>123</v>
      </c>
      <c r="AP23">
        <v>124</v>
      </c>
      <c r="AQ23">
        <v>118</v>
      </c>
      <c r="AR23">
        <v>144</v>
      </c>
      <c r="AS23">
        <v>132</v>
      </c>
      <c r="AT23">
        <v>113</v>
      </c>
      <c r="AU23">
        <v>141</v>
      </c>
      <c r="AV23">
        <v>114</v>
      </c>
      <c r="AW23">
        <v>156</v>
      </c>
      <c r="AX23">
        <v>130</v>
      </c>
      <c r="AY23">
        <v>136</v>
      </c>
      <c r="AZ23">
        <v>132</v>
      </c>
      <c r="BA23">
        <v>131</v>
      </c>
      <c r="BB23">
        <v>147</v>
      </c>
      <c r="BC23">
        <v>117</v>
      </c>
      <c r="BD23">
        <v>124</v>
      </c>
      <c r="BE23">
        <v>129</v>
      </c>
      <c r="BF23">
        <v>148</v>
      </c>
      <c r="BG23">
        <v>133</v>
      </c>
      <c r="BH23">
        <v>150</v>
      </c>
    </row>
    <row r="24" spans="1:60" x14ac:dyDescent="0.35">
      <c r="A24" t="s">
        <v>152</v>
      </c>
      <c r="B24" t="s">
        <v>110</v>
      </c>
      <c r="C24" t="s">
        <v>160</v>
      </c>
      <c r="D24" t="s">
        <v>160</v>
      </c>
      <c r="E24">
        <v>79</v>
      </c>
      <c r="F24">
        <v>58</v>
      </c>
      <c r="G24">
        <v>54</v>
      </c>
      <c r="H24">
        <v>74</v>
      </c>
      <c r="I24">
        <v>101</v>
      </c>
      <c r="J24">
        <v>77</v>
      </c>
      <c r="K24">
        <v>93</v>
      </c>
      <c r="L24">
        <v>109</v>
      </c>
      <c r="M24">
        <v>102</v>
      </c>
      <c r="N24">
        <v>117</v>
      </c>
      <c r="O24">
        <v>61</v>
      </c>
      <c r="P24">
        <v>90</v>
      </c>
      <c r="Q24">
        <v>87</v>
      </c>
      <c r="R24">
        <v>112</v>
      </c>
      <c r="S24">
        <v>90</v>
      </c>
      <c r="T24">
        <v>87</v>
      </c>
      <c r="U24">
        <v>74</v>
      </c>
      <c r="V24">
        <v>79</v>
      </c>
      <c r="W24">
        <v>81</v>
      </c>
      <c r="X24">
        <v>78</v>
      </c>
      <c r="Y24">
        <v>72</v>
      </c>
      <c r="Z24">
        <v>104</v>
      </c>
      <c r="AA24">
        <v>72</v>
      </c>
      <c r="AB24">
        <v>85</v>
      </c>
      <c r="AC24">
        <v>73</v>
      </c>
      <c r="AD24">
        <v>90</v>
      </c>
      <c r="AE24">
        <v>81</v>
      </c>
      <c r="AF24">
        <v>82</v>
      </c>
      <c r="AG24">
        <v>77</v>
      </c>
      <c r="AH24">
        <v>93</v>
      </c>
      <c r="AI24">
        <v>96</v>
      </c>
      <c r="AJ24">
        <v>100</v>
      </c>
      <c r="AK24">
        <v>101</v>
      </c>
      <c r="AL24">
        <v>98</v>
      </c>
      <c r="AM24">
        <v>84</v>
      </c>
      <c r="AN24">
        <v>98</v>
      </c>
      <c r="AO24">
        <v>87</v>
      </c>
      <c r="AP24">
        <v>91</v>
      </c>
      <c r="AQ24">
        <v>97</v>
      </c>
      <c r="AR24">
        <v>97</v>
      </c>
      <c r="AS24">
        <v>91</v>
      </c>
      <c r="AT24">
        <v>105</v>
      </c>
      <c r="AU24">
        <v>108</v>
      </c>
      <c r="AV24">
        <v>72</v>
      </c>
      <c r="AW24">
        <v>113</v>
      </c>
      <c r="AX24">
        <v>122</v>
      </c>
      <c r="AY24">
        <v>124</v>
      </c>
      <c r="AZ24">
        <v>137</v>
      </c>
      <c r="BA24">
        <v>83</v>
      </c>
      <c r="BB24">
        <v>101</v>
      </c>
      <c r="BC24">
        <v>85</v>
      </c>
      <c r="BD24">
        <v>93</v>
      </c>
      <c r="BE24">
        <v>83</v>
      </c>
      <c r="BF24">
        <v>91</v>
      </c>
      <c r="BG24">
        <v>114</v>
      </c>
      <c r="BH24">
        <v>100</v>
      </c>
    </row>
    <row r="25" spans="1:60" x14ac:dyDescent="0.35">
      <c r="A25" t="s">
        <v>152</v>
      </c>
      <c r="B25" t="s">
        <v>110</v>
      </c>
      <c r="C25" t="s">
        <v>161</v>
      </c>
      <c r="D25" t="s">
        <v>162</v>
      </c>
      <c r="E25">
        <v>66</v>
      </c>
      <c r="F25">
        <v>47</v>
      </c>
      <c r="G25">
        <v>41</v>
      </c>
      <c r="H25">
        <v>50</v>
      </c>
      <c r="I25">
        <v>42</v>
      </c>
      <c r="J25">
        <v>47</v>
      </c>
      <c r="K25">
        <v>61</v>
      </c>
      <c r="L25">
        <v>46</v>
      </c>
      <c r="M25">
        <v>67</v>
      </c>
      <c r="N25">
        <v>77</v>
      </c>
      <c r="O25">
        <v>49</v>
      </c>
      <c r="P25">
        <v>40</v>
      </c>
      <c r="Q25">
        <v>42</v>
      </c>
      <c r="R25">
        <v>44</v>
      </c>
      <c r="S25">
        <v>47</v>
      </c>
      <c r="T25">
        <v>43</v>
      </c>
      <c r="U25">
        <v>49</v>
      </c>
      <c r="V25">
        <v>36</v>
      </c>
      <c r="W25">
        <v>47</v>
      </c>
      <c r="X25">
        <v>42</v>
      </c>
      <c r="Y25">
        <v>52</v>
      </c>
      <c r="Z25">
        <v>41</v>
      </c>
      <c r="AA25">
        <v>57</v>
      </c>
      <c r="AB25">
        <v>39</v>
      </c>
      <c r="AC25">
        <v>66</v>
      </c>
      <c r="AD25">
        <v>48</v>
      </c>
      <c r="AE25">
        <v>44</v>
      </c>
      <c r="AF25">
        <v>44</v>
      </c>
      <c r="AG25">
        <v>45</v>
      </c>
      <c r="AH25">
        <v>46</v>
      </c>
      <c r="AI25">
        <v>34</v>
      </c>
      <c r="AJ25">
        <v>36</v>
      </c>
      <c r="AK25">
        <v>30</v>
      </c>
      <c r="AL25">
        <v>31</v>
      </c>
      <c r="AM25">
        <v>34</v>
      </c>
      <c r="AN25">
        <v>57</v>
      </c>
      <c r="AO25">
        <v>38</v>
      </c>
      <c r="AP25">
        <v>46</v>
      </c>
      <c r="AQ25">
        <v>49</v>
      </c>
      <c r="AR25">
        <v>43</v>
      </c>
      <c r="AS25">
        <v>61</v>
      </c>
      <c r="AT25">
        <v>42</v>
      </c>
      <c r="AU25">
        <v>55</v>
      </c>
      <c r="AV25">
        <v>67</v>
      </c>
      <c r="AW25">
        <v>55</v>
      </c>
      <c r="AX25">
        <v>66</v>
      </c>
      <c r="AY25">
        <v>43</v>
      </c>
      <c r="AZ25">
        <v>42</v>
      </c>
      <c r="BA25">
        <v>42</v>
      </c>
      <c r="BB25">
        <v>68</v>
      </c>
      <c r="BC25">
        <v>50</v>
      </c>
      <c r="BD25">
        <v>56</v>
      </c>
      <c r="BE25">
        <v>52</v>
      </c>
      <c r="BF25">
        <v>47</v>
      </c>
      <c r="BG25">
        <v>50</v>
      </c>
      <c r="BH25">
        <v>79</v>
      </c>
    </row>
    <row r="26" spans="1:60" x14ac:dyDescent="0.35">
      <c r="A26" t="s">
        <v>163</v>
      </c>
      <c r="B26" t="s">
        <v>112</v>
      </c>
      <c r="C26" t="s">
        <v>164</v>
      </c>
      <c r="D26" t="s">
        <v>164</v>
      </c>
      <c r="E26">
        <v>157</v>
      </c>
      <c r="F26">
        <v>119</v>
      </c>
      <c r="G26">
        <v>93</v>
      </c>
      <c r="H26">
        <v>112</v>
      </c>
      <c r="I26">
        <v>115</v>
      </c>
      <c r="J26">
        <v>126</v>
      </c>
      <c r="K26">
        <v>133</v>
      </c>
      <c r="L26">
        <v>120</v>
      </c>
      <c r="M26">
        <v>148</v>
      </c>
      <c r="N26">
        <v>130</v>
      </c>
      <c r="O26">
        <v>105</v>
      </c>
      <c r="P26">
        <v>128</v>
      </c>
      <c r="Q26">
        <v>131</v>
      </c>
      <c r="R26">
        <v>153</v>
      </c>
      <c r="S26">
        <v>128</v>
      </c>
      <c r="T26">
        <v>125</v>
      </c>
      <c r="U26">
        <v>154</v>
      </c>
      <c r="V26">
        <v>143</v>
      </c>
      <c r="W26">
        <v>127</v>
      </c>
      <c r="X26">
        <v>135</v>
      </c>
      <c r="Y26">
        <v>147</v>
      </c>
      <c r="Z26">
        <v>121</v>
      </c>
      <c r="AA26">
        <v>138</v>
      </c>
      <c r="AB26">
        <v>124</v>
      </c>
      <c r="AC26">
        <v>137</v>
      </c>
      <c r="AD26">
        <v>170</v>
      </c>
      <c r="AE26">
        <v>133</v>
      </c>
      <c r="AF26">
        <v>148</v>
      </c>
      <c r="AG26">
        <v>163</v>
      </c>
      <c r="AH26">
        <v>165</v>
      </c>
      <c r="AI26">
        <v>137</v>
      </c>
      <c r="AJ26">
        <v>159</v>
      </c>
      <c r="AK26">
        <v>164</v>
      </c>
      <c r="AL26">
        <v>129</v>
      </c>
      <c r="AM26">
        <v>113</v>
      </c>
      <c r="AN26">
        <v>174</v>
      </c>
      <c r="AO26">
        <v>136</v>
      </c>
      <c r="AP26">
        <v>162</v>
      </c>
      <c r="AQ26">
        <v>115</v>
      </c>
      <c r="AR26">
        <v>140</v>
      </c>
      <c r="AS26">
        <v>137</v>
      </c>
      <c r="AT26">
        <v>158</v>
      </c>
      <c r="AU26">
        <v>169</v>
      </c>
      <c r="AV26">
        <v>132</v>
      </c>
      <c r="AW26">
        <v>136</v>
      </c>
      <c r="AX26">
        <v>186</v>
      </c>
      <c r="AY26">
        <v>156</v>
      </c>
      <c r="AZ26">
        <v>155</v>
      </c>
      <c r="BA26">
        <v>134</v>
      </c>
      <c r="BB26">
        <v>169</v>
      </c>
      <c r="BC26">
        <v>125</v>
      </c>
      <c r="BD26">
        <v>127</v>
      </c>
      <c r="BE26">
        <v>157</v>
      </c>
      <c r="BF26">
        <v>162</v>
      </c>
      <c r="BG26">
        <v>182</v>
      </c>
      <c r="BH26">
        <v>170</v>
      </c>
    </row>
    <row r="27" spans="1:60" x14ac:dyDescent="0.35">
      <c r="A27" t="s">
        <v>163</v>
      </c>
      <c r="B27" t="s">
        <v>112</v>
      </c>
      <c r="C27" t="s">
        <v>165</v>
      </c>
      <c r="D27" t="s">
        <v>165</v>
      </c>
      <c r="E27">
        <v>158</v>
      </c>
      <c r="F27">
        <v>112</v>
      </c>
      <c r="G27">
        <v>93</v>
      </c>
      <c r="H27">
        <v>125</v>
      </c>
      <c r="I27">
        <v>100</v>
      </c>
      <c r="J27">
        <v>115</v>
      </c>
      <c r="K27">
        <v>123</v>
      </c>
      <c r="L27">
        <v>108</v>
      </c>
      <c r="M27">
        <v>144</v>
      </c>
      <c r="N27">
        <v>133</v>
      </c>
      <c r="O27">
        <v>103</v>
      </c>
      <c r="P27">
        <v>118</v>
      </c>
      <c r="Q27">
        <v>115</v>
      </c>
      <c r="R27">
        <v>135</v>
      </c>
      <c r="S27">
        <v>125</v>
      </c>
      <c r="T27">
        <v>119</v>
      </c>
      <c r="U27">
        <v>159</v>
      </c>
      <c r="V27">
        <v>123</v>
      </c>
      <c r="W27">
        <v>129</v>
      </c>
      <c r="X27">
        <v>151</v>
      </c>
      <c r="Y27">
        <v>150</v>
      </c>
      <c r="Z27">
        <v>161</v>
      </c>
      <c r="AA27">
        <v>118</v>
      </c>
      <c r="AB27">
        <v>108</v>
      </c>
      <c r="AC27">
        <v>135</v>
      </c>
      <c r="AD27">
        <v>144</v>
      </c>
      <c r="AE27">
        <v>149</v>
      </c>
      <c r="AF27">
        <v>142</v>
      </c>
      <c r="AG27">
        <v>167</v>
      </c>
      <c r="AH27">
        <v>193</v>
      </c>
      <c r="AI27">
        <v>160</v>
      </c>
      <c r="AJ27">
        <v>154</v>
      </c>
      <c r="AK27">
        <v>187</v>
      </c>
      <c r="AL27">
        <v>149</v>
      </c>
      <c r="AM27">
        <v>156</v>
      </c>
      <c r="AN27">
        <v>157</v>
      </c>
      <c r="AO27">
        <v>184</v>
      </c>
      <c r="AP27">
        <v>204</v>
      </c>
      <c r="AQ27">
        <v>188</v>
      </c>
      <c r="AR27">
        <v>166</v>
      </c>
      <c r="AS27">
        <v>178</v>
      </c>
      <c r="AT27">
        <v>205</v>
      </c>
      <c r="AU27">
        <v>202</v>
      </c>
      <c r="AV27">
        <v>207</v>
      </c>
      <c r="AW27">
        <v>231</v>
      </c>
      <c r="AX27">
        <v>199</v>
      </c>
      <c r="AY27">
        <v>190</v>
      </c>
      <c r="AZ27">
        <v>158</v>
      </c>
      <c r="BA27">
        <v>183</v>
      </c>
      <c r="BB27">
        <v>175</v>
      </c>
      <c r="BC27">
        <v>192</v>
      </c>
      <c r="BD27">
        <v>191</v>
      </c>
      <c r="BE27">
        <v>190</v>
      </c>
      <c r="BF27">
        <v>212</v>
      </c>
      <c r="BG27">
        <v>235</v>
      </c>
      <c r="BH27">
        <v>228</v>
      </c>
    </row>
    <row r="28" spans="1:60" x14ac:dyDescent="0.35">
      <c r="A28" t="s">
        <v>163</v>
      </c>
      <c r="B28" t="s">
        <v>112</v>
      </c>
      <c r="C28" t="s">
        <v>166</v>
      </c>
      <c r="D28" t="s">
        <v>166</v>
      </c>
      <c r="E28">
        <v>70</v>
      </c>
      <c r="F28">
        <v>41</v>
      </c>
      <c r="G28">
        <v>39</v>
      </c>
      <c r="H28">
        <v>46</v>
      </c>
      <c r="I28">
        <v>60</v>
      </c>
      <c r="J28">
        <v>56</v>
      </c>
      <c r="K28">
        <v>67</v>
      </c>
      <c r="L28">
        <v>72</v>
      </c>
      <c r="M28">
        <v>80</v>
      </c>
      <c r="N28">
        <v>74</v>
      </c>
      <c r="O28">
        <v>64</v>
      </c>
      <c r="P28">
        <v>78</v>
      </c>
      <c r="Q28">
        <v>41</v>
      </c>
      <c r="R28">
        <v>78</v>
      </c>
      <c r="S28">
        <v>62</v>
      </c>
      <c r="T28">
        <v>83</v>
      </c>
      <c r="U28">
        <v>71</v>
      </c>
      <c r="V28">
        <v>54</v>
      </c>
      <c r="W28">
        <v>80</v>
      </c>
      <c r="X28">
        <v>96</v>
      </c>
      <c r="Y28">
        <v>66</v>
      </c>
      <c r="Z28">
        <v>79</v>
      </c>
      <c r="AA28">
        <v>70</v>
      </c>
      <c r="AB28">
        <v>89</v>
      </c>
      <c r="AC28">
        <v>83</v>
      </c>
      <c r="AD28">
        <v>90</v>
      </c>
      <c r="AE28">
        <v>73</v>
      </c>
      <c r="AF28">
        <v>80</v>
      </c>
      <c r="AG28">
        <v>75</v>
      </c>
      <c r="AH28">
        <v>71</v>
      </c>
      <c r="AI28">
        <v>73</v>
      </c>
      <c r="AJ28">
        <v>73</v>
      </c>
      <c r="AK28">
        <v>80</v>
      </c>
      <c r="AL28">
        <v>65</v>
      </c>
      <c r="AM28">
        <v>63</v>
      </c>
      <c r="AN28">
        <v>104</v>
      </c>
      <c r="AO28">
        <v>76</v>
      </c>
      <c r="AP28">
        <v>78</v>
      </c>
      <c r="AQ28">
        <v>78</v>
      </c>
      <c r="AR28">
        <v>91</v>
      </c>
      <c r="AS28">
        <v>83</v>
      </c>
      <c r="AT28">
        <v>71</v>
      </c>
      <c r="AU28">
        <v>71</v>
      </c>
      <c r="AV28">
        <v>80</v>
      </c>
      <c r="AW28">
        <v>112</v>
      </c>
      <c r="AX28">
        <v>98</v>
      </c>
      <c r="AY28">
        <v>102</v>
      </c>
      <c r="AZ28">
        <v>82</v>
      </c>
      <c r="BA28">
        <v>80</v>
      </c>
      <c r="BB28">
        <v>102</v>
      </c>
      <c r="BC28">
        <v>99</v>
      </c>
      <c r="BD28">
        <v>80</v>
      </c>
      <c r="BE28">
        <v>82</v>
      </c>
      <c r="BF28">
        <v>74</v>
      </c>
      <c r="BG28">
        <v>90</v>
      </c>
      <c r="BH28">
        <v>102</v>
      </c>
    </row>
    <row r="29" spans="1:60" x14ac:dyDescent="0.35">
      <c r="A29" t="s">
        <v>163</v>
      </c>
      <c r="B29" t="s">
        <v>112</v>
      </c>
      <c r="C29" t="s">
        <v>167</v>
      </c>
      <c r="D29" t="s">
        <v>167</v>
      </c>
      <c r="E29">
        <v>112</v>
      </c>
      <c r="F29">
        <v>51</v>
      </c>
      <c r="G29">
        <v>46</v>
      </c>
      <c r="H29">
        <v>58</v>
      </c>
      <c r="I29">
        <v>81</v>
      </c>
      <c r="J29">
        <v>65</v>
      </c>
      <c r="K29">
        <v>64</v>
      </c>
      <c r="L29">
        <v>69</v>
      </c>
      <c r="M29">
        <v>68</v>
      </c>
      <c r="N29">
        <v>100</v>
      </c>
      <c r="O29">
        <v>72</v>
      </c>
      <c r="P29">
        <v>69</v>
      </c>
      <c r="Q29">
        <v>84</v>
      </c>
      <c r="R29">
        <v>96</v>
      </c>
      <c r="S29">
        <v>76</v>
      </c>
      <c r="T29">
        <v>74</v>
      </c>
      <c r="U29">
        <v>81</v>
      </c>
      <c r="V29">
        <v>86</v>
      </c>
      <c r="W29">
        <v>95</v>
      </c>
      <c r="X29">
        <v>75</v>
      </c>
      <c r="Y29">
        <v>91</v>
      </c>
      <c r="Z29">
        <v>86</v>
      </c>
      <c r="AA29">
        <v>78</v>
      </c>
      <c r="AB29">
        <v>99</v>
      </c>
      <c r="AC29">
        <v>68</v>
      </c>
      <c r="AD29">
        <v>88</v>
      </c>
      <c r="AE29">
        <v>98</v>
      </c>
      <c r="AF29">
        <v>92</v>
      </c>
      <c r="AG29">
        <v>94</v>
      </c>
      <c r="AH29">
        <v>108</v>
      </c>
      <c r="AI29">
        <v>70</v>
      </c>
      <c r="AJ29">
        <v>69</v>
      </c>
      <c r="AK29">
        <v>121</v>
      </c>
      <c r="AL29">
        <v>117</v>
      </c>
      <c r="AM29">
        <v>82</v>
      </c>
      <c r="AN29">
        <v>88</v>
      </c>
      <c r="AO29">
        <v>86</v>
      </c>
      <c r="AP29">
        <v>95</v>
      </c>
      <c r="AQ29">
        <v>75</v>
      </c>
      <c r="AR29">
        <v>93</v>
      </c>
      <c r="AS29">
        <v>76</v>
      </c>
      <c r="AT29">
        <v>72</v>
      </c>
      <c r="AU29">
        <v>73</v>
      </c>
      <c r="AV29">
        <v>82</v>
      </c>
      <c r="AW29">
        <v>78</v>
      </c>
      <c r="AX29">
        <v>117</v>
      </c>
      <c r="AY29">
        <v>81</v>
      </c>
      <c r="AZ29">
        <v>97</v>
      </c>
      <c r="BA29">
        <v>87</v>
      </c>
      <c r="BB29">
        <v>112</v>
      </c>
      <c r="BC29">
        <v>97</v>
      </c>
      <c r="BD29">
        <v>96</v>
      </c>
      <c r="BE29">
        <v>96</v>
      </c>
      <c r="BF29">
        <v>106</v>
      </c>
      <c r="BG29">
        <v>106</v>
      </c>
      <c r="BH29">
        <v>100</v>
      </c>
    </row>
    <row r="30" spans="1:60" x14ac:dyDescent="0.35">
      <c r="A30" t="s">
        <v>163</v>
      </c>
      <c r="B30" t="s">
        <v>112</v>
      </c>
      <c r="C30" t="s">
        <v>168</v>
      </c>
      <c r="D30" t="s">
        <v>168</v>
      </c>
      <c r="E30">
        <v>116</v>
      </c>
      <c r="F30">
        <v>85</v>
      </c>
      <c r="G30">
        <v>65</v>
      </c>
      <c r="H30">
        <v>76</v>
      </c>
      <c r="I30">
        <v>78</v>
      </c>
      <c r="J30">
        <v>62</v>
      </c>
      <c r="K30">
        <v>80</v>
      </c>
      <c r="L30">
        <v>77</v>
      </c>
      <c r="M30">
        <v>79</v>
      </c>
      <c r="N30">
        <v>83</v>
      </c>
      <c r="O30">
        <v>63</v>
      </c>
      <c r="P30">
        <v>77</v>
      </c>
      <c r="Q30">
        <v>73</v>
      </c>
      <c r="R30">
        <v>83</v>
      </c>
      <c r="S30">
        <v>63</v>
      </c>
      <c r="T30">
        <v>69</v>
      </c>
      <c r="U30">
        <v>71</v>
      </c>
      <c r="V30">
        <v>72</v>
      </c>
      <c r="W30">
        <v>95</v>
      </c>
      <c r="X30">
        <v>74</v>
      </c>
      <c r="Y30">
        <v>72</v>
      </c>
      <c r="Z30">
        <v>95</v>
      </c>
      <c r="AA30">
        <v>81</v>
      </c>
      <c r="AB30">
        <v>86</v>
      </c>
      <c r="AC30">
        <v>114</v>
      </c>
      <c r="AD30">
        <v>80</v>
      </c>
      <c r="AE30">
        <v>90</v>
      </c>
      <c r="AF30">
        <v>84</v>
      </c>
      <c r="AG30">
        <v>101</v>
      </c>
      <c r="AH30">
        <v>63</v>
      </c>
      <c r="AI30">
        <v>56</v>
      </c>
      <c r="AJ30">
        <v>70</v>
      </c>
      <c r="AK30">
        <v>92</v>
      </c>
      <c r="AL30">
        <v>74</v>
      </c>
      <c r="AM30">
        <v>73</v>
      </c>
      <c r="AN30">
        <v>68</v>
      </c>
      <c r="AO30">
        <v>53</v>
      </c>
      <c r="AP30">
        <v>68</v>
      </c>
      <c r="AQ30">
        <v>61</v>
      </c>
      <c r="AR30">
        <v>69</v>
      </c>
      <c r="AS30">
        <v>83</v>
      </c>
      <c r="AT30">
        <v>62</v>
      </c>
      <c r="AU30">
        <v>81</v>
      </c>
      <c r="AV30">
        <v>53</v>
      </c>
      <c r="AW30">
        <v>67</v>
      </c>
      <c r="AX30">
        <v>72</v>
      </c>
      <c r="AY30">
        <v>76</v>
      </c>
      <c r="AZ30">
        <v>71</v>
      </c>
      <c r="BA30">
        <v>84</v>
      </c>
      <c r="BB30">
        <v>92</v>
      </c>
      <c r="BC30">
        <v>62</v>
      </c>
      <c r="BD30">
        <v>63</v>
      </c>
      <c r="BE30">
        <v>62</v>
      </c>
      <c r="BF30">
        <v>66</v>
      </c>
      <c r="BG30">
        <v>68</v>
      </c>
      <c r="BH30">
        <v>67</v>
      </c>
    </row>
    <row r="31" spans="1:60" x14ac:dyDescent="0.35">
      <c r="A31" t="s">
        <v>163</v>
      </c>
      <c r="B31" t="s">
        <v>112</v>
      </c>
      <c r="C31" t="s">
        <v>169</v>
      </c>
      <c r="D31" t="s">
        <v>169</v>
      </c>
      <c r="E31">
        <v>57</v>
      </c>
      <c r="F31">
        <v>43</v>
      </c>
      <c r="G31">
        <v>35</v>
      </c>
      <c r="H31">
        <v>46</v>
      </c>
      <c r="I31">
        <v>68</v>
      </c>
      <c r="J31">
        <v>32</v>
      </c>
      <c r="K31">
        <v>43</v>
      </c>
      <c r="L31">
        <v>49</v>
      </c>
      <c r="M31">
        <v>59</v>
      </c>
      <c r="N31">
        <v>50</v>
      </c>
      <c r="O31">
        <v>29</v>
      </c>
      <c r="P31">
        <v>41</v>
      </c>
      <c r="Q31">
        <v>55</v>
      </c>
      <c r="R31">
        <v>54</v>
      </c>
      <c r="S31">
        <v>52</v>
      </c>
      <c r="T31">
        <v>62</v>
      </c>
      <c r="U31">
        <v>54</v>
      </c>
      <c r="V31">
        <v>45</v>
      </c>
      <c r="W31">
        <v>63</v>
      </c>
      <c r="X31">
        <v>58</v>
      </c>
      <c r="Y31">
        <v>58</v>
      </c>
      <c r="Z31">
        <v>50</v>
      </c>
      <c r="AA31">
        <v>65</v>
      </c>
      <c r="AB31">
        <v>59</v>
      </c>
      <c r="AC31">
        <v>70</v>
      </c>
      <c r="AD31">
        <v>83</v>
      </c>
      <c r="AE31">
        <v>66</v>
      </c>
      <c r="AF31">
        <v>67</v>
      </c>
      <c r="AG31">
        <v>66</v>
      </c>
      <c r="AH31">
        <v>65</v>
      </c>
      <c r="AI31">
        <v>47</v>
      </c>
      <c r="AJ31">
        <v>47</v>
      </c>
      <c r="AK31">
        <v>51</v>
      </c>
      <c r="AL31">
        <v>34</v>
      </c>
      <c r="AM31">
        <v>39</v>
      </c>
      <c r="AN31">
        <v>43</v>
      </c>
      <c r="AO31">
        <v>59</v>
      </c>
      <c r="AP31">
        <v>47</v>
      </c>
      <c r="AQ31">
        <v>46</v>
      </c>
      <c r="AR31">
        <v>55</v>
      </c>
      <c r="AS31">
        <v>58</v>
      </c>
      <c r="AT31">
        <v>53</v>
      </c>
      <c r="AU31">
        <v>43</v>
      </c>
      <c r="AV31">
        <v>48</v>
      </c>
      <c r="AW31">
        <v>65</v>
      </c>
      <c r="AX31">
        <v>54</v>
      </c>
      <c r="AY31">
        <v>48</v>
      </c>
      <c r="AZ31">
        <v>57</v>
      </c>
      <c r="BA31">
        <v>65</v>
      </c>
      <c r="BB31">
        <v>65</v>
      </c>
      <c r="BC31">
        <v>47</v>
      </c>
      <c r="BD31">
        <v>55</v>
      </c>
      <c r="BE31">
        <v>72</v>
      </c>
      <c r="BF31">
        <v>66</v>
      </c>
      <c r="BG31">
        <v>60</v>
      </c>
      <c r="BH31">
        <v>53</v>
      </c>
    </row>
    <row r="32" spans="1:60" x14ac:dyDescent="0.35">
      <c r="A32" t="s">
        <v>170</v>
      </c>
      <c r="B32" t="s">
        <v>114</v>
      </c>
      <c r="C32" t="s">
        <v>171</v>
      </c>
      <c r="D32" t="s">
        <v>171</v>
      </c>
      <c r="E32">
        <v>179</v>
      </c>
      <c r="F32">
        <v>104</v>
      </c>
      <c r="G32">
        <v>101</v>
      </c>
      <c r="H32">
        <v>136</v>
      </c>
      <c r="I32">
        <v>126</v>
      </c>
      <c r="J32">
        <v>136</v>
      </c>
      <c r="K32">
        <v>145</v>
      </c>
      <c r="L32">
        <v>127</v>
      </c>
      <c r="M32">
        <v>128</v>
      </c>
      <c r="N32">
        <v>154</v>
      </c>
      <c r="O32">
        <v>107</v>
      </c>
      <c r="P32">
        <v>142</v>
      </c>
      <c r="Q32">
        <v>125</v>
      </c>
      <c r="R32">
        <v>131</v>
      </c>
      <c r="S32">
        <v>129</v>
      </c>
      <c r="T32">
        <v>123</v>
      </c>
      <c r="U32">
        <v>130</v>
      </c>
      <c r="V32">
        <v>111</v>
      </c>
      <c r="W32">
        <v>141</v>
      </c>
      <c r="X32">
        <v>144</v>
      </c>
      <c r="Y32">
        <v>173</v>
      </c>
      <c r="Z32">
        <v>170</v>
      </c>
      <c r="AA32">
        <v>136</v>
      </c>
      <c r="AB32">
        <v>153</v>
      </c>
      <c r="AC32">
        <v>146</v>
      </c>
      <c r="AD32">
        <v>147</v>
      </c>
      <c r="AE32">
        <v>138</v>
      </c>
      <c r="AF32">
        <v>137</v>
      </c>
      <c r="AG32">
        <v>162</v>
      </c>
      <c r="AH32">
        <v>151</v>
      </c>
      <c r="AI32">
        <v>160</v>
      </c>
      <c r="AJ32">
        <v>184</v>
      </c>
      <c r="AK32">
        <v>215</v>
      </c>
      <c r="AL32">
        <v>181</v>
      </c>
      <c r="AM32">
        <v>151</v>
      </c>
      <c r="AN32">
        <v>200</v>
      </c>
      <c r="AO32">
        <v>214</v>
      </c>
      <c r="AP32">
        <v>190</v>
      </c>
      <c r="AQ32">
        <v>194</v>
      </c>
      <c r="AR32">
        <v>185</v>
      </c>
      <c r="AS32">
        <v>207</v>
      </c>
      <c r="AT32">
        <v>189</v>
      </c>
      <c r="AU32">
        <v>195</v>
      </c>
      <c r="AV32">
        <v>182</v>
      </c>
      <c r="AW32">
        <v>223</v>
      </c>
      <c r="AX32">
        <v>247</v>
      </c>
      <c r="AY32">
        <v>231</v>
      </c>
      <c r="AZ32">
        <v>209</v>
      </c>
      <c r="BA32">
        <v>207</v>
      </c>
      <c r="BB32">
        <v>203</v>
      </c>
      <c r="BC32">
        <v>203</v>
      </c>
      <c r="BD32">
        <v>220</v>
      </c>
      <c r="BE32">
        <v>213</v>
      </c>
      <c r="BF32">
        <v>226</v>
      </c>
      <c r="BG32">
        <v>223</v>
      </c>
      <c r="BH32">
        <v>220</v>
      </c>
    </row>
    <row r="33" spans="1:60" x14ac:dyDescent="0.35">
      <c r="A33" t="s">
        <v>170</v>
      </c>
      <c r="B33" t="s">
        <v>114</v>
      </c>
      <c r="C33" t="s">
        <v>172</v>
      </c>
      <c r="D33" t="s">
        <v>173</v>
      </c>
      <c r="E33">
        <v>98</v>
      </c>
      <c r="F33">
        <v>59</v>
      </c>
      <c r="G33">
        <v>36</v>
      </c>
      <c r="H33">
        <v>39</v>
      </c>
      <c r="I33">
        <v>52</v>
      </c>
      <c r="J33">
        <v>54</v>
      </c>
      <c r="K33">
        <v>65</v>
      </c>
      <c r="L33">
        <v>55</v>
      </c>
      <c r="M33">
        <v>65</v>
      </c>
      <c r="N33">
        <v>84</v>
      </c>
      <c r="O33">
        <v>69</v>
      </c>
      <c r="P33">
        <v>68</v>
      </c>
      <c r="Q33">
        <v>58</v>
      </c>
      <c r="R33">
        <v>66</v>
      </c>
      <c r="S33">
        <v>54</v>
      </c>
      <c r="T33">
        <v>53</v>
      </c>
      <c r="U33">
        <v>69</v>
      </c>
      <c r="V33">
        <v>64</v>
      </c>
      <c r="W33">
        <v>73</v>
      </c>
      <c r="X33">
        <v>67</v>
      </c>
      <c r="Y33">
        <v>53</v>
      </c>
      <c r="Z33">
        <v>67</v>
      </c>
      <c r="AA33">
        <v>61</v>
      </c>
      <c r="AB33">
        <v>58</v>
      </c>
      <c r="AC33">
        <v>67</v>
      </c>
      <c r="AD33">
        <v>80</v>
      </c>
      <c r="AE33">
        <v>76</v>
      </c>
      <c r="AF33">
        <v>66</v>
      </c>
      <c r="AG33">
        <v>57</v>
      </c>
      <c r="AH33">
        <v>50</v>
      </c>
      <c r="AI33">
        <v>87</v>
      </c>
      <c r="AJ33">
        <v>77</v>
      </c>
      <c r="AK33">
        <v>108</v>
      </c>
      <c r="AL33">
        <v>77</v>
      </c>
      <c r="AM33">
        <v>81</v>
      </c>
      <c r="AN33">
        <v>94</v>
      </c>
      <c r="AO33">
        <v>84</v>
      </c>
      <c r="AP33">
        <v>112</v>
      </c>
      <c r="AQ33">
        <v>76</v>
      </c>
      <c r="AR33">
        <v>115</v>
      </c>
      <c r="AS33">
        <v>81</v>
      </c>
      <c r="AT33">
        <v>98</v>
      </c>
      <c r="AU33">
        <v>82</v>
      </c>
      <c r="AV33">
        <v>80</v>
      </c>
      <c r="AW33">
        <v>133</v>
      </c>
      <c r="AX33">
        <v>109</v>
      </c>
      <c r="AY33">
        <v>89</v>
      </c>
      <c r="AZ33">
        <v>103</v>
      </c>
      <c r="BA33">
        <v>127</v>
      </c>
      <c r="BB33">
        <v>86</v>
      </c>
      <c r="BC33">
        <v>91</v>
      </c>
      <c r="BD33">
        <v>75</v>
      </c>
      <c r="BE33">
        <v>107</v>
      </c>
      <c r="BF33">
        <v>107</v>
      </c>
      <c r="BG33">
        <v>107</v>
      </c>
      <c r="BH33">
        <v>111</v>
      </c>
    </row>
    <row r="34" spans="1:60" x14ac:dyDescent="0.35">
      <c r="A34" t="s">
        <v>170</v>
      </c>
      <c r="B34" t="s">
        <v>114</v>
      </c>
      <c r="C34" t="s">
        <v>174</v>
      </c>
      <c r="D34" t="s">
        <v>174</v>
      </c>
      <c r="E34">
        <v>77</v>
      </c>
      <c r="F34">
        <v>65</v>
      </c>
      <c r="G34">
        <v>50</v>
      </c>
      <c r="H34">
        <v>52</v>
      </c>
      <c r="I34">
        <v>59</v>
      </c>
      <c r="J34">
        <v>56</v>
      </c>
      <c r="K34">
        <v>54</v>
      </c>
      <c r="L34">
        <v>47</v>
      </c>
      <c r="M34">
        <v>91</v>
      </c>
      <c r="N34">
        <v>71</v>
      </c>
      <c r="O34">
        <v>58</v>
      </c>
      <c r="P34">
        <v>46</v>
      </c>
      <c r="Q34">
        <v>60</v>
      </c>
      <c r="R34">
        <v>69</v>
      </c>
      <c r="S34">
        <v>75</v>
      </c>
      <c r="T34">
        <v>71</v>
      </c>
      <c r="U34">
        <v>81</v>
      </c>
      <c r="V34">
        <v>79</v>
      </c>
      <c r="W34">
        <v>72</v>
      </c>
      <c r="X34">
        <v>75</v>
      </c>
      <c r="Y34">
        <v>86</v>
      </c>
      <c r="Z34">
        <v>87</v>
      </c>
      <c r="AA34">
        <v>72</v>
      </c>
      <c r="AB34">
        <v>100</v>
      </c>
      <c r="AC34">
        <v>71</v>
      </c>
      <c r="AD34">
        <v>75</v>
      </c>
      <c r="AE34">
        <v>63</v>
      </c>
      <c r="AF34">
        <v>87</v>
      </c>
      <c r="AG34">
        <v>70</v>
      </c>
      <c r="AH34">
        <v>68</v>
      </c>
      <c r="AI34">
        <v>83</v>
      </c>
      <c r="AJ34">
        <v>72</v>
      </c>
      <c r="AK34">
        <v>109</v>
      </c>
      <c r="AL34">
        <v>88</v>
      </c>
      <c r="AM34">
        <v>91</v>
      </c>
      <c r="AN34">
        <v>87</v>
      </c>
      <c r="AO34">
        <v>75</v>
      </c>
      <c r="AP34">
        <v>82</v>
      </c>
      <c r="AQ34">
        <v>82</v>
      </c>
      <c r="AR34">
        <v>66</v>
      </c>
      <c r="AS34">
        <v>74</v>
      </c>
      <c r="AT34">
        <v>79</v>
      </c>
      <c r="AU34">
        <v>74</v>
      </c>
      <c r="AV34">
        <v>80</v>
      </c>
      <c r="AW34">
        <v>75</v>
      </c>
      <c r="AX34">
        <v>96</v>
      </c>
      <c r="AY34">
        <v>79</v>
      </c>
      <c r="AZ34">
        <v>77</v>
      </c>
      <c r="BA34">
        <v>74</v>
      </c>
      <c r="BB34">
        <v>91</v>
      </c>
      <c r="BC34">
        <v>76</v>
      </c>
      <c r="BD34">
        <v>67</v>
      </c>
      <c r="BE34">
        <v>65</v>
      </c>
      <c r="BF34">
        <v>62</v>
      </c>
      <c r="BG34">
        <v>81</v>
      </c>
      <c r="BH34">
        <v>75</v>
      </c>
    </row>
    <row r="35" spans="1:60" x14ac:dyDescent="0.35">
      <c r="A35" t="s">
        <v>170</v>
      </c>
      <c r="B35" t="s">
        <v>114</v>
      </c>
      <c r="C35" t="s">
        <v>175</v>
      </c>
      <c r="D35" t="s">
        <v>176</v>
      </c>
      <c r="E35">
        <v>49</v>
      </c>
      <c r="F35">
        <v>23</v>
      </c>
      <c r="G35">
        <v>24</v>
      </c>
      <c r="H35">
        <v>43</v>
      </c>
      <c r="I35">
        <v>33</v>
      </c>
      <c r="J35">
        <v>24</v>
      </c>
      <c r="K35">
        <v>27</v>
      </c>
      <c r="L35">
        <v>40</v>
      </c>
      <c r="M35">
        <v>35</v>
      </c>
      <c r="N35">
        <v>43</v>
      </c>
      <c r="O35">
        <v>42</v>
      </c>
      <c r="P35">
        <v>42</v>
      </c>
      <c r="Q35">
        <v>33</v>
      </c>
      <c r="R35">
        <v>52</v>
      </c>
      <c r="S35">
        <v>35</v>
      </c>
      <c r="T35">
        <v>41</v>
      </c>
      <c r="U35">
        <v>53</v>
      </c>
      <c r="V35">
        <v>43</v>
      </c>
      <c r="W35">
        <v>52</v>
      </c>
      <c r="X35">
        <v>42</v>
      </c>
      <c r="Y35">
        <v>34</v>
      </c>
      <c r="Z35">
        <v>34</v>
      </c>
      <c r="AA35">
        <v>39</v>
      </c>
      <c r="AB35">
        <v>51</v>
      </c>
      <c r="AC35">
        <v>43</v>
      </c>
      <c r="AD35">
        <v>47</v>
      </c>
      <c r="AE35">
        <v>34</v>
      </c>
      <c r="AF35">
        <v>53</v>
      </c>
      <c r="AG35">
        <v>58</v>
      </c>
      <c r="AH35">
        <v>62</v>
      </c>
      <c r="AI35">
        <v>74</v>
      </c>
      <c r="AJ35">
        <v>73</v>
      </c>
      <c r="AK35">
        <v>78</v>
      </c>
      <c r="AL35">
        <v>71</v>
      </c>
      <c r="AM35">
        <v>53</v>
      </c>
      <c r="AN35">
        <v>74</v>
      </c>
      <c r="AO35">
        <v>48</v>
      </c>
      <c r="AP35">
        <v>79</v>
      </c>
      <c r="AQ35">
        <v>60</v>
      </c>
      <c r="AR35">
        <v>74</v>
      </c>
      <c r="AS35">
        <v>75</v>
      </c>
      <c r="AT35">
        <v>72</v>
      </c>
      <c r="AU35">
        <v>61</v>
      </c>
      <c r="AV35">
        <v>47</v>
      </c>
      <c r="AW35">
        <v>79</v>
      </c>
      <c r="AX35">
        <v>72</v>
      </c>
      <c r="AY35">
        <v>72</v>
      </c>
      <c r="AZ35">
        <v>62</v>
      </c>
      <c r="BA35">
        <v>45</v>
      </c>
      <c r="BB35">
        <v>59</v>
      </c>
      <c r="BC35">
        <v>58</v>
      </c>
      <c r="BD35">
        <v>59</v>
      </c>
      <c r="BE35">
        <v>76</v>
      </c>
      <c r="BF35">
        <v>60</v>
      </c>
      <c r="BG35">
        <v>69</v>
      </c>
      <c r="BH35">
        <v>71</v>
      </c>
    </row>
    <row r="36" spans="1:60" x14ac:dyDescent="0.35">
      <c r="A36" t="s">
        <v>170</v>
      </c>
      <c r="B36" t="s">
        <v>114</v>
      </c>
      <c r="C36" t="s">
        <v>177</v>
      </c>
      <c r="D36" t="s">
        <v>177</v>
      </c>
      <c r="E36">
        <v>62</v>
      </c>
      <c r="F36">
        <v>45</v>
      </c>
      <c r="G36">
        <v>55</v>
      </c>
      <c r="H36">
        <v>56</v>
      </c>
      <c r="I36">
        <v>54</v>
      </c>
      <c r="J36">
        <v>50</v>
      </c>
      <c r="K36">
        <v>50</v>
      </c>
      <c r="L36">
        <v>58</v>
      </c>
      <c r="M36">
        <v>48</v>
      </c>
      <c r="N36">
        <v>81</v>
      </c>
      <c r="O36">
        <v>43</v>
      </c>
      <c r="P36">
        <v>62</v>
      </c>
      <c r="Q36">
        <v>66</v>
      </c>
      <c r="R36">
        <v>59</v>
      </c>
      <c r="S36">
        <v>63</v>
      </c>
      <c r="T36">
        <v>65</v>
      </c>
      <c r="U36">
        <v>73</v>
      </c>
      <c r="V36">
        <v>64</v>
      </c>
      <c r="W36">
        <v>88</v>
      </c>
      <c r="X36">
        <v>74</v>
      </c>
      <c r="Y36">
        <v>57</v>
      </c>
      <c r="Z36">
        <v>60</v>
      </c>
      <c r="AA36">
        <v>60</v>
      </c>
      <c r="AB36">
        <v>64</v>
      </c>
      <c r="AC36">
        <v>65</v>
      </c>
      <c r="AD36">
        <v>71</v>
      </c>
      <c r="AE36">
        <v>49</v>
      </c>
      <c r="AF36">
        <v>58</v>
      </c>
      <c r="AG36">
        <v>74</v>
      </c>
      <c r="AH36">
        <v>61</v>
      </c>
      <c r="AI36">
        <v>88</v>
      </c>
      <c r="AJ36">
        <v>68</v>
      </c>
      <c r="AK36">
        <v>66</v>
      </c>
      <c r="AL36">
        <v>70</v>
      </c>
      <c r="AM36">
        <v>77</v>
      </c>
      <c r="AN36">
        <v>77</v>
      </c>
      <c r="AO36">
        <v>62</v>
      </c>
      <c r="AP36">
        <v>68</v>
      </c>
      <c r="AQ36">
        <v>57</v>
      </c>
      <c r="AR36">
        <v>79</v>
      </c>
      <c r="AS36">
        <v>71</v>
      </c>
      <c r="AT36">
        <v>74</v>
      </c>
      <c r="AU36">
        <v>77</v>
      </c>
      <c r="AV36">
        <v>83</v>
      </c>
      <c r="AW36">
        <v>92</v>
      </c>
      <c r="AX36">
        <v>108</v>
      </c>
      <c r="AY36">
        <v>80</v>
      </c>
      <c r="AZ36">
        <v>100</v>
      </c>
      <c r="BA36">
        <v>99</v>
      </c>
      <c r="BB36">
        <v>87</v>
      </c>
      <c r="BC36">
        <v>85</v>
      </c>
      <c r="BD36">
        <v>95</v>
      </c>
      <c r="BE36">
        <v>75</v>
      </c>
      <c r="BF36">
        <v>115</v>
      </c>
      <c r="BG36">
        <v>91</v>
      </c>
      <c r="BH36">
        <v>98</v>
      </c>
    </row>
    <row r="37" spans="1:60" x14ac:dyDescent="0.35">
      <c r="A37" t="s">
        <v>170</v>
      </c>
      <c r="B37" t="s">
        <v>114</v>
      </c>
      <c r="C37" t="s">
        <v>178</v>
      </c>
      <c r="D37" t="s">
        <v>178</v>
      </c>
      <c r="E37">
        <v>89</v>
      </c>
      <c r="F37">
        <v>61</v>
      </c>
      <c r="G37">
        <v>64</v>
      </c>
      <c r="H37">
        <v>83</v>
      </c>
      <c r="I37">
        <v>79</v>
      </c>
      <c r="J37">
        <v>68</v>
      </c>
      <c r="K37">
        <v>73</v>
      </c>
      <c r="L37">
        <v>68</v>
      </c>
      <c r="M37">
        <v>90</v>
      </c>
      <c r="N37">
        <v>78</v>
      </c>
      <c r="O37">
        <v>77</v>
      </c>
      <c r="P37">
        <v>85</v>
      </c>
      <c r="Q37">
        <v>70</v>
      </c>
      <c r="R37">
        <v>73</v>
      </c>
      <c r="S37">
        <v>88</v>
      </c>
      <c r="T37">
        <v>84</v>
      </c>
      <c r="U37">
        <v>85</v>
      </c>
      <c r="V37">
        <v>91</v>
      </c>
      <c r="W37">
        <v>111</v>
      </c>
      <c r="X37">
        <v>88</v>
      </c>
      <c r="Y37">
        <v>97</v>
      </c>
      <c r="Z37">
        <v>79</v>
      </c>
      <c r="AA37">
        <v>80</v>
      </c>
      <c r="AB37">
        <v>96</v>
      </c>
      <c r="AC37">
        <v>102</v>
      </c>
      <c r="AD37">
        <v>119</v>
      </c>
      <c r="AE37">
        <v>102</v>
      </c>
      <c r="AF37">
        <v>96</v>
      </c>
      <c r="AG37">
        <v>122</v>
      </c>
      <c r="AH37">
        <v>99</v>
      </c>
      <c r="AI37">
        <v>88</v>
      </c>
      <c r="AJ37">
        <v>87</v>
      </c>
      <c r="AK37">
        <v>97</v>
      </c>
      <c r="AL37">
        <v>85</v>
      </c>
      <c r="AM37">
        <v>93</v>
      </c>
      <c r="AN37">
        <v>83</v>
      </c>
      <c r="AO37">
        <v>72</v>
      </c>
      <c r="AP37">
        <v>91</v>
      </c>
      <c r="AQ37">
        <v>83</v>
      </c>
      <c r="AR37">
        <v>87</v>
      </c>
      <c r="AS37">
        <v>82</v>
      </c>
      <c r="AT37">
        <v>111</v>
      </c>
      <c r="AU37">
        <v>103</v>
      </c>
      <c r="AV37">
        <v>77</v>
      </c>
      <c r="AW37">
        <v>108</v>
      </c>
      <c r="AX37">
        <v>73</v>
      </c>
      <c r="AY37">
        <v>88</v>
      </c>
      <c r="AZ37">
        <v>96</v>
      </c>
      <c r="BA37">
        <v>91</v>
      </c>
      <c r="BB37">
        <v>107</v>
      </c>
      <c r="BC37">
        <v>87</v>
      </c>
      <c r="BD37">
        <v>108</v>
      </c>
      <c r="BE37">
        <v>112</v>
      </c>
      <c r="BF37">
        <v>99</v>
      </c>
      <c r="BG37">
        <v>92</v>
      </c>
      <c r="BH37">
        <v>115</v>
      </c>
    </row>
    <row r="40" spans="1:60" x14ac:dyDescent="0.35">
      <c r="A40" t="str">
        <f>A11</f>
        <v>North East London</v>
      </c>
      <c r="B40" t="str">
        <f>B11</f>
        <v>NEL</v>
      </c>
      <c r="E40">
        <f>SUMIFS(E$6:E$37,$A$6:$A$37,$A40)</f>
        <v>479</v>
      </c>
      <c r="F40">
        <f t="shared" ref="F40:AI44" si="0">SUMIFS(F$6:F$37,$A$6:$A$37,$A40)</f>
        <v>334</v>
      </c>
      <c r="G40">
        <f t="shared" si="0"/>
        <v>297</v>
      </c>
      <c r="H40">
        <f t="shared" si="0"/>
        <v>367</v>
      </c>
      <c r="I40">
        <f t="shared" si="0"/>
        <v>382</v>
      </c>
      <c r="J40">
        <f t="shared" si="0"/>
        <v>341</v>
      </c>
      <c r="K40">
        <f t="shared" si="0"/>
        <v>359</v>
      </c>
      <c r="L40">
        <f t="shared" si="0"/>
        <v>375</v>
      </c>
      <c r="M40">
        <f t="shared" si="0"/>
        <v>375</v>
      </c>
      <c r="N40">
        <f t="shared" si="0"/>
        <v>408</v>
      </c>
      <c r="O40">
        <f t="shared" si="0"/>
        <v>345</v>
      </c>
      <c r="P40">
        <f t="shared" si="0"/>
        <v>350</v>
      </c>
      <c r="Q40">
        <f t="shared" si="0"/>
        <v>371</v>
      </c>
      <c r="R40">
        <f t="shared" si="0"/>
        <v>355</v>
      </c>
      <c r="S40">
        <f t="shared" si="0"/>
        <v>357</v>
      </c>
      <c r="T40">
        <f t="shared" si="0"/>
        <v>374</v>
      </c>
      <c r="U40">
        <f t="shared" si="0"/>
        <v>378</v>
      </c>
      <c r="V40">
        <f t="shared" si="0"/>
        <v>353</v>
      </c>
      <c r="W40">
        <f t="shared" si="0"/>
        <v>375</v>
      </c>
      <c r="X40">
        <f t="shared" si="0"/>
        <v>416</v>
      </c>
      <c r="Y40">
        <f t="shared" si="0"/>
        <v>403</v>
      </c>
      <c r="Z40">
        <f t="shared" si="0"/>
        <v>393</v>
      </c>
      <c r="AA40">
        <f t="shared" si="0"/>
        <v>390</v>
      </c>
      <c r="AB40">
        <f t="shared" si="0"/>
        <v>431</v>
      </c>
      <c r="AC40">
        <f t="shared" si="0"/>
        <v>431</v>
      </c>
      <c r="AD40">
        <f t="shared" si="0"/>
        <v>466</v>
      </c>
      <c r="AE40">
        <f t="shared" si="0"/>
        <v>440</v>
      </c>
      <c r="AF40">
        <f t="shared" si="0"/>
        <v>419</v>
      </c>
      <c r="AG40">
        <f t="shared" si="0"/>
        <v>449</v>
      </c>
      <c r="AH40">
        <f t="shared" si="0"/>
        <v>466</v>
      </c>
      <c r="AI40">
        <f t="shared" si="0"/>
        <v>480</v>
      </c>
      <c r="AJ40">
        <f t="shared" ref="AI40:AX44" si="1">SUMIFS(AJ$6:AJ$37,$A$6:$A$37,$A40)</f>
        <v>445</v>
      </c>
      <c r="AK40">
        <f t="shared" si="1"/>
        <v>603</v>
      </c>
      <c r="AL40">
        <f t="shared" si="1"/>
        <v>461</v>
      </c>
      <c r="AM40">
        <f t="shared" si="1"/>
        <v>437</v>
      </c>
      <c r="AN40">
        <f t="shared" ref="AN40:AX40" si="2">SUMIFS(AN$6:AN$37,$A$6:$A$37,$A40)</f>
        <v>501</v>
      </c>
      <c r="AO40">
        <f t="shared" si="2"/>
        <v>492</v>
      </c>
      <c r="AP40">
        <f t="shared" si="2"/>
        <v>440</v>
      </c>
      <c r="AQ40">
        <f t="shared" si="2"/>
        <v>452</v>
      </c>
      <c r="AR40">
        <f t="shared" si="2"/>
        <v>477</v>
      </c>
      <c r="AS40">
        <f t="shared" si="2"/>
        <v>473</v>
      </c>
      <c r="AT40">
        <f t="shared" si="2"/>
        <v>515</v>
      </c>
      <c r="AU40">
        <f t="shared" si="2"/>
        <v>499</v>
      </c>
      <c r="AV40">
        <f t="shared" si="2"/>
        <v>544</v>
      </c>
      <c r="AW40">
        <f t="shared" si="2"/>
        <v>623</v>
      </c>
      <c r="AX40">
        <f t="shared" si="2"/>
        <v>614</v>
      </c>
      <c r="AY40">
        <f t="shared" ref="AY40:BH44" si="3">SUMIFS(AY$6:AY$37,$A$6:$A$37,$A40)</f>
        <v>510</v>
      </c>
      <c r="AZ40">
        <f t="shared" si="3"/>
        <v>559</v>
      </c>
      <c r="BA40">
        <f t="shared" si="3"/>
        <v>598</v>
      </c>
      <c r="BB40">
        <f t="shared" si="3"/>
        <v>556</v>
      </c>
      <c r="BC40">
        <f t="shared" si="3"/>
        <v>525</v>
      </c>
      <c r="BD40">
        <f t="shared" si="3"/>
        <v>557</v>
      </c>
      <c r="BE40">
        <f t="shared" si="3"/>
        <v>575</v>
      </c>
      <c r="BF40">
        <f t="shared" si="3"/>
        <v>547</v>
      </c>
      <c r="BG40">
        <f t="shared" si="3"/>
        <v>648</v>
      </c>
      <c r="BH40">
        <f t="shared" si="3"/>
        <v>590</v>
      </c>
    </row>
    <row r="41" spans="1:60" x14ac:dyDescent="0.35">
      <c r="A41" t="str">
        <f>A6</f>
        <v>North Central London</v>
      </c>
      <c r="B41" t="str">
        <f>B6</f>
        <v>NCL</v>
      </c>
      <c r="E41">
        <f t="shared" ref="E41:AX41" si="4">SUMIFS(E$6:E$37,$A$6:$A$37,$A41)</f>
        <v>526</v>
      </c>
      <c r="F41">
        <f t="shared" si="4"/>
        <v>345</v>
      </c>
      <c r="G41">
        <f t="shared" si="4"/>
        <v>303</v>
      </c>
      <c r="H41">
        <f t="shared" si="4"/>
        <v>332</v>
      </c>
      <c r="I41">
        <f t="shared" si="4"/>
        <v>330</v>
      </c>
      <c r="J41">
        <f t="shared" si="4"/>
        <v>315</v>
      </c>
      <c r="K41">
        <f t="shared" si="4"/>
        <v>366</v>
      </c>
      <c r="L41">
        <f t="shared" si="4"/>
        <v>366</v>
      </c>
      <c r="M41">
        <f t="shared" si="4"/>
        <v>361</v>
      </c>
      <c r="N41">
        <f t="shared" si="4"/>
        <v>410</v>
      </c>
      <c r="O41">
        <f t="shared" si="4"/>
        <v>306</v>
      </c>
      <c r="P41">
        <f t="shared" si="4"/>
        <v>363</v>
      </c>
      <c r="Q41">
        <f t="shared" si="4"/>
        <v>402</v>
      </c>
      <c r="R41">
        <f t="shared" si="4"/>
        <v>384</v>
      </c>
      <c r="S41">
        <f t="shared" si="4"/>
        <v>397</v>
      </c>
      <c r="T41">
        <f t="shared" si="4"/>
        <v>387</v>
      </c>
      <c r="U41">
        <f t="shared" si="4"/>
        <v>418</v>
      </c>
      <c r="V41">
        <f t="shared" si="4"/>
        <v>375</v>
      </c>
      <c r="W41">
        <f t="shared" si="4"/>
        <v>394</v>
      </c>
      <c r="X41">
        <f t="shared" si="4"/>
        <v>386</v>
      </c>
      <c r="Y41">
        <f t="shared" si="4"/>
        <v>401</v>
      </c>
      <c r="Z41">
        <f t="shared" si="4"/>
        <v>402</v>
      </c>
      <c r="AA41">
        <f t="shared" si="4"/>
        <v>359</v>
      </c>
      <c r="AB41">
        <f t="shared" si="4"/>
        <v>419</v>
      </c>
      <c r="AC41">
        <f t="shared" si="4"/>
        <v>440</v>
      </c>
      <c r="AD41">
        <f t="shared" si="4"/>
        <v>443</v>
      </c>
      <c r="AE41">
        <f t="shared" si="4"/>
        <v>383</v>
      </c>
      <c r="AF41">
        <f t="shared" si="4"/>
        <v>429</v>
      </c>
      <c r="AG41">
        <f t="shared" si="4"/>
        <v>456</v>
      </c>
      <c r="AH41">
        <f t="shared" si="4"/>
        <v>452</v>
      </c>
      <c r="AI41">
        <f t="shared" si="4"/>
        <v>414</v>
      </c>
      <c r="AJ41">
        <f t="shared" si="4"/>
        <v>430</v>
      </c>
      <c r="AK41">
        <f t="shared" si="4"/>
        <v>434</v>
      </c>
      <c r="AL41">
        <f t="shared" si="4"/>
        <v>429</v>
      </c>
      <c r="AM41">
        <f t="shared" si="4"/>
        <v>383</v>
      </c>
      <c r="AN41">
        <f t="shared" si="4"/>
        <v>472</v>
      </c>
      <c r="AO41">
        <f t="shared" si="4"/>
        <v>403</v>
      </c>
      <c r="AP41">
        <f t="shared" si="4"/>
        <v>477</v>
      </c>
      <c r="AQ41">
        <f t="shared" si="4"/>
        <v>440</v>
      </c>
      <c r="AR41">
        <f t="shared" si="4"/>
        <v>443</v>
      </c>
      <c r="AS41">
        <f t="shared" si="4"/>
        <v>475</v>
      </c>
      <c r="AT41">
        <f t="shared" si="4"/>
        <v>445</v>
      </c>
      <c r="AU41">
        <f t="shared" si="4"/>
        <v>522</v>
      </c>
      <c r="AV41">
        <f t="shared" si="4"/>
        <v>464</v>
      </c>
      <c r="AW41">
        <f t="shared" si="4"/>
        <v>531</v>
      </c>
      <c r="AX41">
        <f t="shared" si="4"/>
        <v>532</v>
      </c>
      <c r="AY41">
        <f t="shared" si="3"/>
        <v>428</v>
      </c>
      <c r="AZ41">
        <f t="shared" si="3"/>
        <v>492</v>
      </c>
      <c r="BA41">
        <f t="shared" si="3"/>
        <v>421</v>
      </c>
      <c r="BB41">
        <f t="shared" si="3"/>
        <v>450</v>
      </c>
      <c r="BC41">
        <f t="shared" si="3"/>
        <v>486</v>
      </c>
      <c r="BD41">
        <f t="shared" si="3"/>
        <v>455</v>
      </c>
      <c r="BE41">
        <f t="shared" si="3"/>
        <v>472</v>
      </c>
      <c r="BF41">
        <f t="shared" si="3"/>
        <v>480</v>
      </c>
      <c r="BG41">
        <f t="shared" si="3"/>
        <v>530</v>
      </c>
      <c r="BH41">
        <f t="shared" si="3"/>
        <v>530</v>
      </c>
    </row>
    <row r="42" spans="1:60" x14ac:dyDescent="0.35">
      <c r="A42" t="str">
        <f>A18</f>
        <v>North West London</v>
      </c>
      <c r="B42" t="str">
        <f>B18</f>
        <v>NWL</v>
      </c>
      <c r="E42">
        <f>SUMIFS(E$6:E$37,$A$6:$A$37,$A42)</f>
        <v>777</v>
      </c>
      <c r="F42">
        <f t="shared" si="0"/>
        <v>457</v>
      </c>
      <c r="G42">
        <f t="shared" si="0"/>
        <v>437</v>
      </c>
      <c r="H42">
        <f t="shared" si="0"/>
        <v>538</v>
      </c>
      <c r="I42">
        <f t="shared" si="0"/>
        <v>568</v>
      </c>
      <c r="J42">
        <f t="shared" si="0"/>
        <v>485</v>
      </c>
      <c r="K42">
        <f t="shared" si="0"/>
        <v>607</v>
      </c>
      <c r="L42">
        <f t="shared" si="0"/>
        <v>531</v>
      </c>
      <c r="M42">
        <f t="shared" si="0"/>
        <v>635</v>
      </c>
      <c r="N42">
        <f t="shared" si="0"/>
        <v>712</v>
      </c>
      <c r="O42">
        <f t="shared" si="0"/>
        <v>490</v>
      </c>
      <c r="P42">
        <f t="shared" si="0"/>
        <v>527</v>
      </c>
      <c r="Q42">
        <f t="shared" si="0"/>
        <v>561</v>
      </c>
      <c r="R42">
        <f t="shared" si="0"/>
        <v>637</v>
      </c>
      <c r="S42">
        <f t="shared" si="0"/>
        <v>547</v>
      </c>
      <c r="T42">
        <f t="shared" si="0"/>
        <v>577</v>
      </c>
      <c r="U42">
        <f t="shared" si="0"/>
        <v>543</v>
      </c>
      <c r="V42">
        <f t="shared" si="0"/>
        <v>567</v>
      </c>
      <c r="W42">
        <f t="shared" si="0"/>
        <v>601</v>
      </c>
      <c r="X42">
        <f t="shared" si="0"/>
        <v>532</v>
      </c>
      <c r="Y42">
        <f t="shared" si="0"/>
        <v>615</v>
      </c>
      <c r="Z42">
        <f t="shared" si="0"/>
        <v>595</v>
      </c>
      <c r="AA42">
        <f t="shared" si="0"/>
        <v>516</v>
      </c>
      <c r="AB42">
        <f t="shared" si="0"/>
        <v>572</v>
      </c>
      <c r="AC42">
        <f t="shared" si="0"/>
        <v>604</v>
      </c>
      <c r="AD42">
        <f t="shared" si="0"/>
        <v>599</v>
      </c>
      <c r="AE42">
        <f t="shared" si="0"/>
        <v>571</v>
      </c>
      <c r="AF42">
        <f t="shared" si="0"/>
        <v>593</v>
      </c>
      <c r="AG42">
        <f t="shared" si="0"/>
        <v>614</v>
      </c>
      <c r="AH42">
        <f t="shared" si="0"/>
        <v>603</v>
      </c>
      <c r="AI42">
        <f t="shared" si="1"/>
        <v>665</v>
      </c>
      <c r="AJ42">
        <f t="shared" si="1"/>
        <v>630</v>
      </c>
      <c r="AK42">
        <f t="shared" si="1"/>
        <v>715</v>
      </c>
      <c r="AL42">
        <f t="shared" si="1"/>
        <v>620</v>
      </c>
      <c r="AM42">
        <f t="shared" si="1"/>
        <v>595</v>
      </c>
      <c r="AN42">
        <f t="shared" si="1"/>
        <v>687</v>
      </c>
      <c r="AO42">
        <f t="shared" si="1"/>
        <v>648</v>
      </c>
      <c r="AP42">
        <f t="shared" si="1"/>
        <v>644</v>
      </c>
      <c r="AQ42">
        <f t="shared" si="1"/>
        <v>645</v>
      </c>
      <c r="AR42">
        <f t="shared" si="1"/>
        <v>694</v>
      </c>
      <c r="AS42">
        <f t="shared" si="1"/>
        <v>672</v>
      </c>
      <c r="AT42">
        <f t="shared" si="1"/>
        <v>678</v>
      </c>
      <c r="AU42">
        <f t="shared" si="1"/>
        <v>746</v>
      </c>
      <c r="AV42">
        <f t="shared" si="1"/>
        <v>627</v>
      </c>
      <c r="AW42">
        <f t="shared" si="1"/>
        <v>806</v>
      </c>
      <c r="AX42">
        <f t="shared" si="1"/>
        <v>842</v>
      </c>
      <c r="AY42">
        <f t="shared" si="3"/>
        <v>763</v>
      </c>
      <c r="AZ42">
        <f t="shared" si="3"/>
        <v>730</v>
      </c>
      <c r="BA42">
        <f t="shared" si="3"/>
        <v>664</v>
      </c>
      <c r="BB42">
        <f t="shared" si="3"/>
        <v>766</v>
      </c>
      <c r="BC42">
        <f t="shared" si="3"/>
        <v>691</v>
      </c>
      <c r="BD42">
        <f t="shared" si="3"/>
        <v>721</v>
      </c>
      <c r="BE42">
        <f t="shared" si="3"/>
        <v>730</v>
      </c>
      <c r="BF42">
        <f t="shared" si="3"/>
        <v>753</v>
      </c>
      <c r="BG42">
        <f t="shared" si="3"/>
        <v>782</v>
      </c>
      <c r="BH42">
        <f t="shared" si="3"/>
        <v>817</v>
      </c>
    </row>
    <row r="43" spans="1:60" x14ac:dyDescent="0.35">
      <c r="A43" t="str">
        <f>A26</f>
        <v>South East London</v>
      </c>
      <c r="B43" t="str">
        <f>B26</f>
        <v>SEL</v>
      </c>
      <c r="E43">
        <f>SUMIFS(E$6:E$37,$A$6:$A$37,$A43)</f>
        <v>670</v>
      </c>
      <c r="F43">
        <f t="shared" si="0"/>
        <v>451</v>
      </c>
      <c r="G43">
        <f t="shared" si="0"/>
        <v>371</v>
      </c>
      <c r="H43">
        <f t="shared" si="0"/>
        <v>463</v>
      </c>
      <c r="I43">
        <f t="shared" si="0"/>
        <v>502</v>
      </c>
      <c r="J43">
        <f t="shared" si="0"/>
        <v>456</v>
      </c>
      <c r="K43">
        <f t="shared" si="0"/>
        <v>510</v>
      </c>
      <c r="L43">
        <f t="shared" si="0"/>
        <v>495</v>
      </c>
      <c r="M43">
        <f t="shared" si="0"/>
        <v>578</v>
      </c>
      <c r="N43">
        <f t="shared" si="0"/>
        <v>570</v>
      </c>
      <c r="O43">
        <f t="shared" si="0"/>
        <v>436</v>
      </c>
      <c r="P43">
        <f t="shared" si="0"/>
        <v>511</v>
      </c>
      <c r="Q43">
        <f t="shared" si="0"/>
        <v>499</v>
      </c>
      <c r="R43">
        <f t="shared" si="0"/>
        <v>599</v>
      </c>
      <c r="S43">
        <f t="shared" si="0"/>
        <v>506</v>
      </c>
      <c r="T43">
        <f t="shared" si="0"/>
        <v>532</v>
      </c>
      <c r="U43">
        <f t="shared" si="0"/>
        <v>590</v>
      </c>
      <c r="V43">
        <f t="shared" si="0"/>
        <v>523</v>
      </c>
      <c r="W43">
        <f t="shared" si="0"/>
        <v>589</v>
      </c>
      <c r="X43">
        <f t="shared" si="0"/>
        <v>589</v>
      </c>
      <c r="Y43">
        <f t="shared" si="0"/>
        <v>584</v>
      </c>
      <c r="Z43">
        <f t="shared" si="0"/>
        <v>592</v>
      </c>
      <c r="AA43">
        <f t="shared" si="0"/>
        <v>550</v>
      </c>
      <c r="AB43">
        <f t="shared" si="0"/>
        <v>565</v>
      </c>
      <c r="AC43">
        <f t="shared" si="0"/>
        <v>607</v>
      </c>
      <c r="AD43">
        <f t="shared" si="0"/>
        <v>655</v>
      </c>
      <c r="AE43">
        <f t="shared" si="0"/>
        <v>609</v>
      </c>
      <c r="AF43">
        <f t="shared" si="0"/>
        <v>613</v>
      </c>
      <c r="AG43">
        <f t="shared" si="0"/>
        <v>666</v>
      </c>
      <c r="AH43">
        <f t="shared" si="0"/>
        <v>665</v>
      </c>
      <c r="AI43">
        <f t="shared" si="1"/>
        <v>543</v>
      </c>
      <c r="AJ43">
        <f t="shared" si="1"/>
        <v>572</v>
      </c>
      <c r="AK43">
        <f t="shared" si="1"/>
        <v>695</v>
      </c>
      <c r="AL43">
        <f t="shared" si="1"/>
        <v>568</v>
      </c>
      <c r="AM43">
        <f t="shared" si="1"/>
        <v>526</v>
      </c>
      <c r="AN43">
        <f t="shared" si="1"/>
        <v>634</v>
      </c>
      <c r="AO43">
        <f t="shared" si="1"/>
        <v>594</v>
      </c>
      <c r="AP43">
        <f t="shared" si="1"/>
        <v>654</v>
      </c>
      <c r="AQ43">
        <f t="shared" si="1"/>
        <v>563</v>
      </c>
      <c r="AR43">
        <f t="shared" si="1"/>
        <v>614</v>
      </c>
      <c r="AS43">
        <f t="shared" si="1"/>
        <v>615</v>
      </c>
      <c r="AT43">
        <f t="shared" si="1"/>
        <v>621</v>
      </c>
      <c r="AU43">
        <f t="shared" si="1"/>
        <v>639</v>
      </c>
      <c r="AV43">
        <f t="shared" si="1"/>
        <v>602</v>
      </c>
      <c r="AW43">
        <f t="shared" si="1"/>
        <v>689</v>
      </c>
      <c r="AX43">
        <f t="shared" si="1"/>
        <v>726</v>
      </c>
      <c r="AY43">
        <f t="shared" si="3"/>
        <v>653</v>
      </c>
      <c r="AZ43">
        <f t="shared" si="3"/>
        <v>620</v>
      </c>
      <c r="BA43">
        <f t="shared" si="3"/>
        <v>633</v>
      </c>
      <c r="BB43">
        <f t="shared" si="3"/>
        <v>715</v>
      </c>
      <c r="BC43">
        <f t="shared" si="3"/>
        <v>622</v>
      </c>
      <c r="BD43">
        <f t="shared" si="3"/>
        <v>612</v>
      </c>
      <c r="BE43">
        <f t="shared" si="3"/>
        <v>659</v>
      </c>
      <c r="BF43">
        <f t="shared" si="3"/>
        <v>686</v>
      </c>
      <c r="BG43">
        <f t="shared" si="3"/>
        <v>741</v>
      </c>
      <c r="BH43">
        <f t="shared" si="3"/>
        <v>720</v>
      </c>
    </row>
    <row r="44" spans="1:60" x14ac:dyDescent="0.35">
      <c r="A44" t="str">
        <f>A32</f>
        <v>South West London</v>
      </c>
      <c r="B44" t="str">
        <f>B32</f>
        <v>SWL</v>
      </c>
      <c r="E44">
        <f>SUMIFS(E$6:E$37,$A$6:$A$37,$A44)</f>
        <v>554</v>
      </c>
      <c r="F44">
        <f t="shared" si="0"/>
        <v>357</v>
      </c>
      <c r="G44">
        <f t="shared" si="0"/>
        <v>330</v>
      </c>
      <c r="H44">
        <f t="shared" si="0"/>
        <v>409</v>
      </c>
      <c r="I44">
        <f t="shared" si="0"/>
        <v>403</v>
      </c>
      <c r="J44">
        <f t="shared" si="0"/>
        <v>388</v>
      </c>
      <c r="K44">
        <f t="shared" si="0"/>
        <v>414</v>
      </c>
      <c r="L44">
        <f t="shared" si="0"/>
        <v>395</v>
      </c>
      <c r="M44">
        <f t="shared" si="0"/>
        <v>457</v>
      </c>
      <c r="N44">
        <f t="shared" si="0"/>
        <v>511</v>
      </c>
      <c r="O44">
        <f t="shared" si="0"/>
        <v>396</v>
      </c>
      <c r="P44">
        <f t="shared" si="0"/>
        <v>445</v>
      </c>
      <c r="Q44">
        <f t="shared" si="0"/>
        <v>412</v>
      </c>
      <c r="R44">
        <f t="shared" si="0"/>
        <v>450</v>
      </c>
      <c r="S44">
        <f t="shared" si="0"/>
        <v>444</v>
      </c>
      <c r="T44">
        <f t="shared" si="0"/>
        <v>437</v>
      </c>
      <c r="U44">
        <f t="shared" si="0"/>
        <v>491</v>
      </c>
      <c r="V44">
        <f t="shared" si="0"/>
        <v>452</v>
      </c>
      <c r="W44">
        <f t="shared" si="0"/>
        <v>537</v>
      </c>
      <c r="X44">
        <f t="shared" si="0"/>
        <v>490</v>
      </c>
      <c r="Y44">
        <f t="shared" si="0"/>
        <v>500</v>
      </c>
      <c r="Z44">
        <f t="shared" si="0"/>
        <v>497</v>
      </c>
      <c r="AA44">
        <f t="shared" si="0"/>
        <v>448</v>
      </c>
      <c r="AB44">
        <f t="shared" si="0"/>
        <v>522</v>
      </c>
      <c r="AC44">
        <f t="shared" si="0"/>
        <v>494</v>
      </c>
      <c r="AD44">
        <f t="shared" si="0"/>
        <v>539</v>
      </c>
      <c r="AE44">
        <f t="shared" si="0"/>
        <v>462</v>
      </c>
      <c r="AF44">
        <f t="shared" si="0"/>
        <v>497</v>
      </c>
      <c r="AG44">
        <f t="shared" si="0"/>
        <v>543</v>
      </c>
      <c r="AH44">
        <f t="shared" si="0"/>
        <v>491</v>
      </c>
      <c r="AI44">
        <f t="shared" si="1"/>
        <v>580</v>
      </c>
      <c r="AJ44">
        <f t="shared" si="1"/>
        <v>561</v>
      </c>
      <c r="AK44">
        <f t="shared" si="1"/>
        <v>673</v>
      </c>
      <c r="AL44">
        <f t="shared" si="1"/>
        <v>572</v>
      </c>
      <c r="AM44">
        <f t="shared" si="1"/>
        <v>546</v>
      </c>
      <c r="AN44">
        <f t="shared" si="1"/>
        <v>615</v>
      </c>
      <c r="AO44">
        <f t="shared" si="1"/>
        <v>555</v>
      </c>
      <c r="AP44">
        <f t="shared" si="1"/>
        <v>622</v>
      </c>
      <c r="AQ44">
        <f t="shared" si="1"/>
        <v>552</v>
      </c>
      <c r="AR44">
        <f t="shared" si="1"/>
        <v>606</v>
      </c>
      <c r="AS44">
        <f t="shared" si="1"/>
        <v>590</v>
      </c>
      <c r="AT44">
        <f t="shared" si="1"/>
        <v>623</v>
      </c>
      <c r="AU44">
        <f t="shared" si="1"/>
        <v>592</v>
      </c>
      <c r="AV44">
        <f t="shared" si="1"/>
        <v>549</v>
      </c>
      <c r="AW44">
        <f t="shared" si="1"/>
        <v>710</v>
      </c>
      <c r="AX44">
        <f t="shared" si="1"/>
        <v>705</v>
      </c>
      <c r="AY44">
        <f t="shared" si="3"/>
        <v>639</v>
      </c>
      <c r="AZ44">
        <f t="shared" si="3"/>
        <v>647</v>
      </c>
      <c r="BA44">
        <f t="shared" si="3"/>
        <v>643</v>
      </c>
      <c r="BB44">
        <f t="shared" si="3"/>
        <v>633</v>
      </c>
      <c r="BC44">
        <f t="shared" si="3"/>
        <v>600</v>
      </c>
      <c r="BD44">
        <f t="shared" si="3"/>
        <v>624</v>
      </c>
      <c r="BE44">
        <f t="shared" si="3"/>
        <v>648</v>
      </c>
      <c r="BF44">
        <f t="shared" si="3"/>
        <v>669</v>
      </c>
      <c r="BG44">
        <f t="shared" si="3"/>
        <v>663</v>
      </c>
      <c r="BH44">
        <f t="shared" si="3"/>
        <v>690</v>
      </c>
    </row>
    <row r="46" spans="1:60" x14ac:dyDescent="0.35">
      <c r="A46" s="5" t="s">
        <v>179</v>
      </c>
      <c r="E46">
        <v>30</v>
      </c>
      <c r="F46">
        <v>31</v>
      </c>
      <c r="G46">
        <v>30</v>
      </c>
      <c r="H46">
        <v>31</v>
      </c>
      <c r="I46">
        <v>31</v>
      </c>
      <c r="J46">
        <v>30</v>
      </c>
      <c r="K46">
        <v>31</v>
      </c>
      <c r="L46">
        <v>30</v>
      </c>
      <c r="M46">
        <v>31</v>
      </c>
      <c r="N46">
        <v>31</v>
      </c>
      <c r="O46">
        <v>28</v>
      </c>
      <c r="P46">
        <v>31</v>
      </c>
      <c r="Q46">
        <v>30</v>
      </c>
      <c r="R46">
        <v>31</v>
      </c>
      <c r="S46">
        <v>30</v>
      </c>
      <c r="T46">
        <v>31</v>
      </c>
      <c r="U46">
        <v>31</v>
      </c>
      <c r="V46">
        <v>30</v>
      </c>
      <c r="W46">
        <v>31</v>
      </c>
      <c r="X46">
        <v>30</v>
      </c>
      <c r="Y46">
        <v>31</v>
      </c>
      <c r="Z46">
        <v>31</v>
      </c>
      <c r="AA46">
        <v>28</v>
      </c>
      <c r="AB46">
        <v>31</v>
      </c>
      <c r="AC46">
        <v>30</v>
      </c>
      <c r="AD46">
        <v>31</v>
      </c>
      <c r="AE46">
        <v>30</v>
      </c>
      <c r="AF46">
        <v>31</v>
      </c>
      <c r="AG46">
        <v>31</v>
      </c>
      <c r="AH46">
        <v>30</v>
      </c>
      <c r="AI46">
        <v>31</v>
      </c>
      <c r="AJ46">
        <v>30</v>
      </c>
      <c r="AK46">
        <v>31</v>
      </c>
      <c r="AL46">
        <v>31</v>
      </c>
      <c r="AM46">
        <v>28</v>
      </c>
      <c r="AN46">
        <v>31</v>
      </c>
      <c r="AO46">
        <v>30</v>
      </c>
      <c r="AP46">
        <v>31</v>
      </c>
      <c r="AQ46">
        <v>30</v>
      </c>
      <c r="AR46">
        <v>31</v>
      </c>
      <c r="AS46">
        <v>31</v>
      </c>
      <c r="AT46">
        <v>30</v>
      </c>
      <c r="AU46">
        <v>31</v>
      </c>
      <c r="AV46">
        <v>30</v>
      </c>
      <c r="AW46">
        <v>31</v>
      </c>
      <c r="AX46">
        <v>31</v>
      </c>
      <c r="AY46">
        <v>29</v>
      </c>
      <c r="AZ46">
        <v>31</v>
      </c>
      <c r="BA46">
        <v>30</v>
      </c>
      <c r="BB46">
        <v>31</v>
      </c>
      <c r="BC46">
        <v>30</v>
      </c>
      <c r="BD46">
        <v>31</v>
      </c>
      <c r="BE46">
        <v>31</v>
      </c>
      <c r="BF46">
        <v>30</v>
      </c>
      <c r="BG46">
        <v>31</v>
      </c>
      <c r="BH46">
        <v>30</v>
      </c>
    </row>
    <row r="47" spans="1:60" x14ac:dyDescent="0.35">
      <c r="A47" s="18" t="s">
        <v>180</v>
      </c>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row>
    <row r="48" spans="1:60" x14ac:dyDescent="0.35">
      <c r="A48" t="s">
        <v>133</v>
      </c>
      <c r="B48" t="s">
        <v>134</v>
      </c>
      <c r="C48" t="s">
        <v>135</v>
      </c>
      <c r="D48" t="s">
        <v>136</v>
      </c>
    </row>
    <row r="49" spans="1:60" x14ac:dyDescent="0.35">
      <c r="A49" t="s">
        <v>137</v>
      </c>
      <c r="B49" t="s">
        <v>108</v>
      </c>
      <c r="C49" t="s">
        <v>138</v>
      </c>
      <c r="D49" t="s">
        <v>138</v>
      </c>
      <c r="E49">
        <f t="shared" ref="E49:AM49" si="5">E6/E$46</f>
        <v>6.3</v>
      </c>
      <c r="F49">
        <f t="shared" si="5"/>
        <v>3.935483870967742</v>
      </c>
      <c r="G49">
        <f t="shared" si="5"/>
        <v>4</v>
      </c>
      <c r="H49">
        <f t="shared" si="5"/>
        <v>3.903225806451613</v>
      </c>
      <c r="I49">
        <f t="shared" si="5"/>
        <v>4.129032258064516</v>
      </c>
      <c r="J49">
        <f t="shared" si="5"/>
        <v>3.5666666666666669</v>
      </c>
      <c r="K49">
        <f t="shared" si="5"/>
        <v>4.354838709677419</v>
      </c>
      <c r="L49">
        <f t="shared" si="5"/>
        <v>4.666666666666667</v>
      </c>
      <c r="M49">
        <f t="shared" si="5"/>
        <v>4.064516129032258</v>
      </c>
      <c r="N49">
        <f t="shared" si="5"/>
        <v>5.5483870967741939</v>
      </c>
      <c r="O49">
        <f t="shared" si="5"/>
        <v>4.25</v>
      </c>
      <c r="P49">
        <f t="shared" si="5"/>
        <v>4</v>
      </c>
      <c r="Q49">
        <f t="shared" si="5"/>
        <v>5</v>
      </c>
      <c r="R49">
        <f t="shared" si="5"/>
        <v>3.967741935483871</v>
      </c>
      <c r="S49">
        <f t="shared" si="5"/>
        <v>4.8</v>
      </c>
      <c r="T49">
        <f t="shared" si="5"/>
        <v>4.290322580645161</v>
      </c>
      <c r="U49">
        <f t="shared" si="5"/>
        <v>5.290322580645161</v>
      </c>
      <c r="V49">
        <f t="shared" si="5"/>
        <v>4.5333333333333332</v>
      </c>
      <c r="W49">
        <f t="shared" si="5"/>
        <v>4.32258064516129</v>
      </c>
      <c r="X49">
        <f t="shared" si="5"/>
        <v>4.2</v>
      </c>
      <c r="Y49">
        <f t="shared" si="5"/>
        <v>4.580645161290323</v>
      </c>
      <c r="Z49">
        <f t="shared" si="5"/>
        <v>4.709677419354839</v>
      </c>
      <c r="AA49">
        <f t="shared" si="5"/>
        <v>4.6785714285714288</v>
      </c>
      <c r="AB49">
        <f t="shared" si="5"/>
        <v>4.4516129032258061</v>
      </c>
      <c r="AC49">
        <f t="shared" si="5"/>
        <v>6.5</v>
      </c>
      <c r="AD49">
        <f t="shared" si="5"/>
        <v>4.870967741935484</v>
      </c>
      <c r="AE49">
        <f t="shared" si="5"/>
        <v>4.5999999999999996</v>
      </c>
      <c r="AF49">
        <f t="shared" si="5"/>
        <v>5.419354838709677</v>
      </c>
      <c r="AG49">
        <f t="shared" si="5"/>
        <v>6.161290322580645</v>
      </c>
      <c r="AH49">
        <f t="shared" si="5"/>
        <v>5.9666666666666668</v>
      </c>
      <c r="AI49">
        <f t="shared" si="5"/>
        <v>5.064516129032258</v>
      </c>
      <c r="AJ49">
        <f t="shared" si="5"/>
        <v>4.833333333333333</v>
      </c>
      <c r="AK49">
        <f t="shared" si="5"/>
        <v>5.838709677419355</v>
      </c>
      <c r="AL49">
        <f t="shared" si="5"/>
        <v>5.580645161290323</v>
      </c>
      <c r="AM49">
        <f t="shared" si="5"/>
        <v>5.9285714285714288</v>
      </c>
      <c r="AN49">
        <f t="shared" ref="AN49:AS49" si="6">AN6/AN$46</f>
        <v>5.967741935483871</v>
      </c>
      <c r="AO49">
        <f t="shared" si="6"/>
        <v>5.2333333333333334</v>
      </c>
      <c r="AP49">
        <f t="shared" si="6"/>
        <v>6.161290322580645</v>
      </c>
      <c r="AQ49">
        <f t="shared" si="6"/>
        <v>6.1</v>
      </c>
      <c r="AR49">
        <f t="shared" si="6"/>
        <v>6.32258064516129</v>
      </c>
      <c r="AS49">
        <f t="shared" si="6"/>
        <v>6.580645161290323</v>
      </c>
      <c r="AT49">
        <f t="shared" ref="AT49:AU49" si="7">AT6/AT$46</f>
        <v>6.0666666666666664</v>
      </c>
      <c r="AU49">
        <f t="shared" si="7"/>
        <v>6.67741935483871</v>
      </c>
      <c r="AV49">
        <f t="shared" ref="AV49:AW49" si="8">AV6/AV$46</f>
        <v>6.1</v>
      </c>
      <c r="AW49">
        <f t="shared" si="8"/>
        <v>6.903225806451613</v>
      </c>
      <c r="AX49">
        <f t="shared" ref="AX49:BC49" si="9">AX6/AX$46</f>
        <v>6.741935483870968</v>
      </c>
      <c r="AY49">
        <f t="shared" si="9"/>
        <v>5.7586206896551726</v>
      </c>
      <c r="AZ49">
        <f t="shared" si="9"/>
        <v>6.4838709677419351</v>
      </c>
      <c r="BA49">
        <f t="shared" si="9"/>
        <v>5.2666666666666666</v>
      </c>
      <c r="BB49">
        <f t="shared" si="9"/>
        <v>6.193548387096774</v>
      </c>
      <c r="BC49">
        <f t="shared" si="9"/>
        <v>6.4666666666666668</v>
      </c>
      <c r="BD49">
        <f t="shared" ref="BD49:BE49" si="10">BD6/BD$46</f>
        <v>5.806451612903226</v>
      </c>
      <c r="BE49">
        <f t="shared" si="10"/>
        <v>6.258064516129032</v>
      </c>
      <c r="BF49">
        <f t="shared" ref="BF49:BG49" si="11">BF6/BF$46</f>
        <v>6.7</v>
      </c>
      <c r="BG49">
        <f t="shared" si="11"/>
        <v>8.32258064516129</v>
      </c>
      <c r="BH49">
        <f t="shared" ref="BH49" si="12">BH6/BH$46</f>
        <v>7.4</v>
      </c>
    </row>
    <row r="50" spans="1:60" x14ac:dyDescent="0.35">
      <c r="A50" t="s">
        <v>137</v>
      </c>
      <c r="B50" t="s">
        <v>108</v>
      </c>
      <c r="C50" t="s">
        <v>139</v>
      </c>
      <c r="D50" t="s">
        <v>139</v>
      </c>
      <c r="E50">
        <f t="shared" ref="E50:AN50" si="13">E7/E$46</f>
        <v>2.7</v>
      </c>
      <c r="F50">
        <f t="shared" si="13"/>
        <v>2.4516129032258065</v>
      </c>
      <c r="G50">
        <f t="shared" si="13"/>
        <v>2.2000000000000002</v>
      </c>
      <c r="H50">
        <f t="shared" si="13"/>
        <v>2.4838709677419355</v>
      </c>
      <c r="I50">
        <f t="shared" si="13"/>
        <v>2.064516129032258</v>
      </c>
      <c r="J50">
        <f t="shared" si="13"/>
        <v>2.0666666666666669</v>
      </c>
      <c r="K50">
        <f t="shared" si="13"/>
        <v>2.3225806451612905</v>
      </c>
      <c r="L50">
        <f t="shared" si="13"/>
        <v>2.5</v>
      </c>
      <c r="M50">
        <f t="shared" si="13"/>
        <v>2.3548387096774195</v>
      </c>
      <c r="N50">
        <f t="shared" si="13"/>
        <v>2.3870967741935485</v>
      </c>
      <c r="O50">
        <f t="shared" si="13"/>
        <v>2</v>
      </c>
      <c r="P50">
        <f t="shared" si="13"/>
        <v>2.096774193548387</v>
      </c>
      <c r="Q50">
        <f t="shared" si="13"/>
        <v>2.2000000000000002</v>
      </c>
      <c r="R50">
        <f t="shared" si="13"/>
        <v>1.967741935483871</v>
      </c>
      <c r="S50">
        <f t="shared" si="13"/>
        <v>2</v>
      </c>
      <c r="T50">
        <f t="shared" si="13"/>
        <v>1.5161290322580645</v>
      </c>
      <c r="U50">
        <f t="shared" si="13"/>
        <v>1.8387096774193548</v>
      </c>
      <c r="V50">
        <f t="shared" si="13"/>
        <v>1.8333333333333333</v>
      </c>
      <c r="W50">
        <f t="shared" si="13"/>
        <v>1.6129032258064515</v>
      </c>
      <c r="X50">
        <f t="shared" si="13"/>
        <v>2.2999999999999998</v>
      </c>
      <c r="Y50">
        <f t="shared" si="13"/>
        <v>2</v>
      </c>
      <c r="Z50">
        <f t="shared" si="13"/>
        <v>2.3225806451612905</v>
      </c>
      <c r="AA50">
        <f t="shared" si="13"/>
        <v>1.6428571428571428</v>
      </c>
      <c r="AB50">
        <f t="shared" si="13"/>
        <v>2.064516129032258</v>
      </c>
      <c r="AC50">
        <f t="shared" si="13"/>
        <v>2.4666666666666668</v>
      </c>
      <c r="AD50">
        <f t="shared" si="13"/>
        <v>2.5483870967741935</v>
      </c>
      <c r="AE50">
        <f t="shared" si="13"/>
        <v>1.8333333333333333</v>
      </c>
      <c r="AF50">
        <f t="shared" si="13"/>
        <v>2.032258064516129</v>
      </c>
      <c r="AG50">
        <f t="shared" si="13"/>
        <v>2.225806451612903</v>
      </c>
      <c r="AH50">
        <f t="shared" si="13"/>
        <v>2.5333333333333332</v>
      </c>
      <c r="AI50">
        <f t="shared" si="13"/>
        <v>2.032258064516129</v>
      </c>
      <c r="AJ50">
        <f t="shared" si="13"/>
        <v>2</v>
      </c>
      <c r="AK50">
        <f t="shared" si="13"/>
        <v>1.967741935483871</v>
      </c>
      <c r="AL50">
        <f t="shared" si="13"/>
        <v>1.903225806451613</v>
      </c>
      <c r="AM50">
        <f t="shared" si="13"/>
        <v>2.3214285714285716</v>
      </c>
      <c r="AN50">
        <f t="shared" si="13"/>
        <v>2.193548387096774</v>
      </c>
      <c r="AO50">
        <f t="shared" ref="AO50:AP50" si="14">AO7/AO$46</f>
        <v>1.7666666666666666</v>
      </c>
      <c r="AP50">
        <f t="shared" si="14"/>
        <v>2.129032258064516</v>
      </c>
      <c r="AQ50">
        <f t="shared" ref="AQ50:AR50" si="15">AQ7/AQ$46</f>
        <v>2.2666666666666666</v>
      </c>
      <c r="AR50">
        <f t="shared" si="15"/>
        <v>2.193548387096774</v>
      </c>
      <c r="AS50">
        <f t="shared" ref="AS50:AT50" si="16">AS7/AS$46</f>
        <v>1.967741935483871</v>
      </c>
      <c r="AT50">
        <f t="shared" si="16"/>
        <v>2.4666666666666668</v>
      </c>
      <c r="AU50">
        <f t="shared" ref="AU50:AV50" si="17">AU7/AU$46</f>
        <v>2.3548387096774195</v>
      </c>
      <c r="AV50">
        <f t="shared" si="17"/>
        <v>2.8</v>
      </c>
      <c r="AW50">
        <f t="shared" ref="AW50:AX50" si="18">AW7/AW$46</f>
        <v>2.870967741935484</v>
      </c>
      <c r="AX50">
        <f t="shared" si="18"/>
        <v>3.129032258064516</v>
      </c>
      <c r="AY50">
        <f t="shared" ref="AY50:AZ80" si="19">AY7/AY$46</f>
        <v>2.9310344827586206</v>
      </c>
      <c r="AZ50">
        <f t="shared" si="19"/>
        <v>2.3548387096774195</v>
      </c>
      <c r="BA50">
        <f t="shared" ref="BA50:BB50" si="20">BA7/BA$46</f>
        <v>1.9666666666666666</v>
      </c>
      <c r="BB50">
        <f t="shared" si="20"/>
        <v>2</v>
      </c>
      <c r="BC50">
        <f t="shared" ref="BC50:BD50" si="21">BC7/BC$46</f>
        <v>3</v>
      </c>
      <c r="BD50">
        <f t="shared" si="21"/>
        <v>1.967741935483871</v>
      </c>
      <c r="BE50">
        <f t="shared" ref="BE50:BF50" si="22">BE7/BE$46</f>
        <v>2.032258064516129</v>
      </c>
      <c r="BF50">
        <f t="shared" si="22"/>
        <v>2</v>
      </c>
      <c r="BG50">
        <f t="shared" ref="BG50:BH50" si="23">BG7/BG$46</f>
        <v>1.8387096774193548</v>
      </c>
      <c r="BH50">
        <f t="shared" si="23"/>
        <v>2.0333333333333332</v>
      </c>
    </row>
    <row r="51" spans="1:60" x14ac:dyDescent="0.35">
      <c r="A51" t="s">
        <v>137</v>
      </c>
      <c r="B51" t="s">
        <v>108</v>
      </c>
      <c r="C51" t="s">
        <v>140</v>
      </c>
      <c r="D51" t="s">
        <v>140</v>
      </c>
      <c r="E51">
        <f t="shared" ref="E51:AN51" si="24">E8/E$46</f>
        <v>4.9666666666666668</v>
      </c>
      <c r="F51">
        <f t="shared" si="24"/>
        <v>2.6774193548387095</v>
      </c>
      <c r="G51">
        <f t="shared" si="24"/>
        <v>2.2000000000000002</v>
      </c>
      <c r="H51">
        <f t="shared" si="24"/>
        <v>2.4193548387096775</v>
      </c>
      <c r="I51">
        <f t="shared" si="24"/>
        <v>2.5806451612903225</v>
      </c>
      <c r="J51">
        <f t="shared" si="24"/>
        <v>2.7333333333333334</v>
      </c>
      <c r="K51">
        <f t="shared" si="24"/>
        <v>2.903225806451613</v>
      </c>
      <c r="L51">
        <f t="shared" si="24"/>
        <v>3.2666666666666666</v>
      </c>
      <c r="M51">
        <f t="shared" si="24"/>
        <v>3.3225806451612905</v>
      </c>
      <c r="N51">
        <f t="shared" si="24"/>
        <v>2.903225806451613</v>
      </c>
      <c r="O51">
        <f t="shared" si="24"/>
        <v>2.7857142857142856</v>
      </c>
      <c r="P51">
        <f t="shared" si="24"/>
        <v>3.5806451612903225</v>
      </c>
      <c r="Q51">
        <f t="shared" si="24"/>
        <v>3.9</v>
      </c>
      <c r="R51">
        <f t="shared" si="24"/>
        <v>4.032258064516129</v>
      </c>
      <c r="S51">
        <f t="shared" si="24"/>
        <v>3.9666666666666668</v>
      </c>
      <c r="T51">
        <f t="shared" si="24"/>
        <v>4.129032258064516</v>
      </c>
      <c r="U51">
        <f t="shared" si="24"/>
        <v>4.5483870967741939</v>
      </c>
      <c r="V51">
        <f t="shared" si="24"/>
        <v>4.2666666666666666</v>
      </c>
      <c r="W51">
        <f t="shared" si="24"/>
        <v>4.419354838709677</v>
      </c>
      <c r="X51">
        <f t="shared" si="24"/>
        <v>4.0666666666666664</v>
      </c>
      <c r="Y51">
        <f t="shared" si="24"/>
        <v>3.903225806451613</v>
      </c>
      <c r="Z51">
        <f t="shared" si="24"/>
        <v>3.7419354838709675</v>
      </c>
      <c r="AA51">
        <f t="shared" si="24"/>
        <v>4.2857142857142856</v>
      </c>
      <c r="AB51">
        <f t="shared" si="24"/>
        <v>4.193548387096774</v>
      </c>
      <c r="AC51">
        <f t="shared" si="24"/>
        <v>3.2666666666666666</v>
      </c>
      <c r="AD51">
        <f t="shared" si="24"/>
        <v>3.967741935483871</v>
      </c>
      <c r="AE51">
        <f t="shared" si="24"/>
        <v>4.166666666666667</v>
      </c>
      <c r="AF51">
        <f t="shared" si="24"/>
        <v>3.7096774193548385</v>
      </c>
      <c r="AG51">
        <f t="shared" si="24"/>
        <v>3.838709677419355</v>
      </c>
      <c r="AH51">
        <f t="shared" si="24"/>
        <v>4.1333333333333337</v>
      </c>
      <c r="AI51">
        <f t="shared" si="24"/>
        <v>4.096774193548387</v>
      </c>
      <c r="AJ51">
        <f t="shared" si="24"/>
        <v>4.666666666666667</v>
      </c>
      <c r="AK51">
        <f t="shared" si="24"/>
        <v>4.096774193548387</v>
      </c>
      <c r="AL51">
        <f t="shared" si="24"/>
        <v>4</v>
      </c>
      <c r="AM51">
        <f t="shared" si="24"/>
        <v>3.3571428571428572</v>
      </c>
      <c r="AN51">
        <f t="shared" si="24"/>
        <v>4.935483870967742</v>
      </c>
      <c r="AO51">
        <f t="shared" ref="AO51:AP51" si="25">AO8/AO$46</f>
        <v>3.7333333333333334</v>
      </c>
      <c r="AP51">
        <f t="shared" si="25"/>
        <v>4.4838709677419351</v>
      </c>
      <c r="AQ51">
        <f t="shared" ref="AQ51:AR51" si="26">AQ8/AQ$46</f>
        <v>4.4000000000000004</v>
      </c>
      <c r="AR51">
        <f t="shared" si="26"/>
        <v>3.935483870967742</v>
      </c>
      <c r="AS51">
        <f t="shared" ref="AS51:AT51" si="27">AS8/AS$46</f>
        <v>4.612903225806452</v>
      </c>
      <c r="AT51">
        <f t="shared" si="27"/>
        <v>4.3</v>
      </c>
      <c r="AU51">
        <f t="shared" ref="AU51:AV51" si="28">AU8/AU$46</f>
        <v>5.67741935483871</v>
      </c>
      <c r="AV51">
        <f t="shared" si="28"/>
        <v>4.6333333333333337</v>
      </c>
      <c r="AW51">
        <f t="shared" ref="AW51:AX51" si="29">AW8/AW$46</f>
        <v>4.419354838709677</v>
      </c>
      <c r="AX51">
        <f t="shared" si="29"/>
        <v>4.774193548387097</v>
      </c>
      <c r="AY51">
        <f t="shared" si="19"/>
        <v>3.9655172413793105</v>
      </c>
      <c r="AZ51">
        <f t="shared" si="19"/>
        <v>4.5161290322580649</v>
      </c>
      <c r="BA51">
        <f t="shared" ref="BA51:BB51" si="30">BA8/BA$46</f>
        <v>4.833333333333333</v>
      </c>
      <c r="BB51">
        <f t="shared" si="30"/>
        <v>4.064516129032258</v>
      </c>
      <c r="BC51">
        <f t="shared" ref="BC51:BD51" si="31">BC8/BC$46</f>
        <v>4.0666666666666664</v>
      </c>
      <c r="BD51">
        <f t="shared" si="31"/>
        <v>4.580645161290323</v>
      </c>
      <c r="BE51">
        <f t="shared" ref="BE51:BF51" si="32">BE8/BE$46</f>
        <v>4.225806451612903</v>
      </c>
      <c r="BF51">
        <f t="shared" si="32"/>
        <v>5.1333333333333337</v>
      </c>
      <c r="BG51">
        <f t="shared" ref="BG51:BH51" si="33">BG8/BG$46</f>
        <v>4.5161290322580649</v>
      </c>
      <c r="BH51">
        <f t="shared" si="33"/>
        <v>5.2333333333333334</v>
      </c>
    </row>
    <row r="52" spans="1:60" x14ac:dyDescent="0.35">
      <c r="A52" t="s">
        <v>137</v>
      </c>
      <c r="B52" t="s">
        <v>108</v>
      </c>
      <c r="C52" t="s">
        <v>141</v>
      </c>
      <c r="D52" t="s">
        <v>141</v>
      </c>
      <c r="E52">
        <f t="shared" ref="E52:AN52" si="34">E9/E$46</f>
        <v>2.0666666666666669</v>
      </c>
      <c r="F52">
        <f t="shared" si="34"/>
        <v>0.87096774193548387</v>
      </c>
      <c r="G52">
        <f t="shared" si="34"/>
        <v>0.9</v>
      </c>
      <c r="H52">
        <f t="shared" si="34"/>
        <v>0.87096774193548387</v>
      </c>
      <c r="I52">
        <f t="shared" si="34"/>
        <v>0.83870967741935487</v>
      </c>
      <c r="J52">
        <f t="shared" si="34"/>
        <v>1.0333333333333334</v>
      </c>
      <c r="K52">
        <f t="shared" si="34"/>
        <v>1.3225806451612903</v>
      </c>
      <c r="L52">
        <f t="shared" si="34"/>
        <v>0.8666666666666667</v>
      </c>
      <c r="M52">
        <f t="shared" si="34"/>
        <v>1.1935483870967742</v>
      </c>
      <c r="N52">
        <f t="shared" si="34"/>
        <v>1.5806451612903225</v>
      </c>
      <c r="O52">
        <f t="shared" si="34"/>
        <v>1.25</v>
      </c>
      <c r="P52">
        <f t="shared" si="34"/>
        <v>1.2903225806451613</v>
      </c>
      <c r="Q52">
        <f t="shared" si="34"/>
        <v>1.3</v>
      </c>
      <c r="R52">
        <f t="shared" si="34"/>
        <v>1.3870967741935485</v>
      </c>
      <c r="S52">
        <f t="shared" si="34"/>
        <v>1.2666666666666666</v>
      </c>
      <c r="T52">
        <f t="shared" si="34"/>
        <v>1.4838709677419355</v>
      </c>
      <c r="U52">
        <f t="shared" si="34"/>
        <v>0.90322580645161288</v>
      </c>
      <c r="V52">
        <f t="shared" si="34"/>
        <v>1.1333333333333333</v>
      </c>
      <c r="W52">
        <f t="shared" si="34"/>
        <v>1.064516129032258</v>
      </c>
      <c r="X52">
        <f t="shared" si="34"/>
        <v>1.1666666666666667</v>
      </c>
      <c r="Y52">
        <f t="shared" si="34"/>
        <v>1.3225806451612903</v>
      </c>
      <c r="Z52">
        <f t="shared" si="34"/>
        <v>1.3548387096774193</v>
      </c>
      <c r="AA52">
        <f t="shared" si="34"/>
        <v>1.25</v>
      </c>
      <c r="AB52">
        <f t="shared" si="34"/>
        <v>1.4838709677419355</v>
      </c>
      <c r="AC52">
        <f t="shared" si="34"/>
        <v>1.4</v>
      </c>
      <c r="AD52">
        <f t="shared" si="34"/>
        <v>1.7419354838709677</v>
      </c>
      <c r="AE52">
        <f t="shared" si="34"/>
        <v>1.3333333333333333</v>
      </c>
      <c r="AF52">
        <f t="shared" si="34"/>
        <v>1.7096774193548387</v>
      </c>
      <c r="AG52">
        <f t="shared" si="34"/>
        <v>1.4516129032258065</v>
      </c>
      <c r="AH52">
        <f t="shared" si="34"/>
        <v>1.3666666666666667</v>
      </c>
      <c r="AI52">
        <f t="shared" si="34"/>
        <v>1.2903225806451613</v>
      </c>
      <c r="AJ52">
        <f t="shared" si="34"/>
        <v>1.9666666666666666</v>
      </c>
      <c r="AK52">
        <f t="shared" si="34"/>
        <v>1.4516129032258065</v>
      </c>
      <c r="AL52">
        <f t="shared" si="34"/>
        <v>1.4838709677419355</v>
      </c>
      <c r="AM52">
        <f t="shared" si="34"/>
        <v>1.2857142857142858</v>
      </c>
      <c r="AN52">
        <f t="shared" si="34"/>
        <v>1.2580645161290323</v>
      </c>
      <c r="AO52">
        <f t="shared" ref="AO52:AP52" si="35">AO9/AO$46</f>
        <v>1.4333333333333333</v>
      </c>
      <c r="AP52">
        <f t="shared" si="35"/>
        <v>1.4838709677419355</v>
      </c>
      <c r="AQ52">
        <f t="shared" ref="AQ52:AR52" si="36">AQ9/AQ$46</f>
        <v>1.3333333333333333</v>
      </c>
      <c r="AR52">
        <f t="shared" si="36"/>
        <v>1.1935483870967742</v>
      </c>
      <c r="AS52">
        <f t="shared" ref="AS52:AT52" si="37">AS9/AS$46</f>
        <v>1.2580645161290323</v>
      </c>
      <c r="AT52">
        <f t="shared" si="37"/>
        <v>1.1333333333333333</v>
      </c>
      <c r="AU52">
        <f t="shared" ref="AU52:AV52" si="38">AU9/AU$46</f>
        <v>1.3225806451612903</v>
      </c>
      <c r="AV52">
        <f t="shared" si="38"/>
        <v>1.1666666666666667</v>
      </c>
      <c r="AW52">
        <f t="shared" ref="AW52:AX52" si="39">AW9/AW$46</f>
        <v>1.7096774193548387</v>
      </c>
      <c r="AX52">
        <f t="shared" si="39"/>
        <v>1.1290322580645162</v>
      </c>
      <c r="AY52">
        <f t="shared" si="19"/>
        <v>1.2413793103448276</v>
      </c>
      <c r="AZ52">
        <f t="shared" si="19"/>
        <v>1.7741935483870968</v>
      </c>
      <c r="BA52">
        <f t="shared" ref="BA52:BB52" si="40">BA9/BA$46</f>
        <v>1.5333333333333334</v>
      </c>
      <c r="BB52">
        <f t="shared" si="40"/>
        <v>1.1290322580645162</v>
      </c>
      <c r="BC52">
        <f t="shared" ref="BC52:BD52" si="41">BC9/BC$46</f>
        <v>1.5333333333333334</v>
      </c>
      <c r="BD52">
        <f t="shared" si="41"/>
        <v>1.4193548387096775</v>
      </c>
      <c r="BE52">
        <f t="shared" ref="BE52:BF52" si="42">BE9/BE$46</f>
        <v>1.2580645161290323</v>
      </c>
      <c r="BF52">
        <f t="shared" si="42"/>
        <v>1.3333333333333333</v>
      </c>
      <c r="BG52">
        <f t="shared" ref="BG52:BH52" si="43">BG9/BG$46</f>
        <v>0.967741935483871</v>
      </c>
      <c r="BH52">
        <f t="shared" si="43"/>
        <v>1.9333333333333333</v>
      </c>
    </row>
    <row r="53" spans="1:60" x14ac:dyDescent="0.35">
      <c r="A53" t="s">
        <v>137</v>
      </c>
      <c r="B53" t="s">
        <v>108</v>
      </c>
      <c r="C53" t="s">
        <v>142</v>
      </c>
      <c r="D53" t="s">
        <v>142</v>
      </c>
      <c r="E53">
        <f t="shared" ref="E53:AN53" si="44">E10/E$46</f>
        <v>1.5</v>
      </c>
      <c r="F53">
        <f t="shared" si="44"/>
        <v>1.1935483870967742</v>
      </c>
      <c r="G53">
        <f t="shared" si="44"/>
        <v>0.8</v>
      </c>
      <c r="H53">
        <f t="shared" si="44"/>
        <v>1.032258064516129</v>
      </c>
      <c r="I53">
        <f t="shared" si="44"/>
        <v>1.032258064516129</v>
      </c>
      <c r="J53">
        <f t="shared" si="44"/>
        <v>1.1000000000000001</v>
      </c>
      <c r="K53">
        <f t="shared" si="44"/>
        <v>0.90322580645161288</v>
      </c>
      <c r="L53">
        <f t="shared" si="44"/>
        <v>0.9</v>
      </c>
      <c r="M53">
        <f t="shared" si="44"/>
        <v>0.70967741935483875</v>
      </c>
      <c r="N53">
        <f t="shared" si="44"/>
        <v>0.80645161290322576</v>
      </c>
      <c r="O53">
        <f t="shared" si="44"/>
        <v>0.6428571428571429</v>
      </c>
      <c r="P53">
        <f t="shared" si="44"/>
        <v>0.74193548387096775</v>
      </c>
      <c r="Q53">
        <f t="shared" si="44"/>
        <v>1</v>
      </c>
      <c r="R53">
        <f t="shared" si="44"/>
        <v>1.032258064516129</v>
      </c>
      <c r="S53">
        <f t="shared" si="44"/>
        <v>1.2</v>
      </c>
      <c r="T53">
        <f t="shared" si="44"/>
        <v>1.064516129032258</v>
      </c>
      <c r="U53">
        <f t="shared" si="44"/>
        <v>0.90322580645161288</v>
      </c>
      <c r="V53">
        <f t="shared" si="44"/>
        <v>0.73333333333333328</v>
      </c>
      <c r="W53">
        <f t="shared" si="44"/>
        <v>1.2903225806451613</v>
      </c>
      <c r="X53">
        <f t="shared" si="44"/>
        <v>1.1333333333333333</v>
      </c>
      <c r="Y53">
        <f t="shared" si="44"/>
        <v>1.1290322580645162</v>
      </c>
      <c r="Z53">
        <f t="shared" si="44"/>
        <v>0.83870967741935487</v>
      </c>
      <c r="AA53">
        <f t="shared" si="44"/>
        <v>0.9642857142857143</v>
      </c>
      <c r="AB53">
        <f t="shared" si="44"/>
        <v>1.3225806451612903</v>
      </c>
      <c r="AC53">
        <f t="shared" si="44"/>
        <v>1.0333333333333334</v>
      </c>
      <c r="AD53">
        <f t="shared" si="44"/>
        <v>1.1612903225806452</v>
      </c>
      <c r="AE53">
        <f t="shared" si="44"/>
        <v>0.83333333333333337</v>
      </c>
      <c r="AF53">
        <f t="shared" si="44"/>
        <v>0.967741935483871</v>
      </c>
      <c r="AG53">
        <f t="shared" si="44"/>
        <v>1.032258064516129</v>
      </c>
      <c r="AH53">
        <f t="shared" si="44"/>
        <v>1.0666666666666667</v>
      </c>
      <c r="AI53">
        <f t="shared" si="44"/>
        <v>0.87096774193548387</v>
      </c>
      <c r="AJ53">
        <f t="shared" si="44"/>
        <v>0.8666666666666667</v>
      </c>
      <c r="AK53">
        <f t="shared" si="44"/>
        <v>0.64516129032258063</v>
      </c>
      <c r="AL53">
        <f t="shared" si="44"/>
        <v>0.87096774193548387</v>
      </c>
      <c r="AM53">
        <f t="shared" si="44"/>
        <v>0.7857142857142857</v>
      </c>
      <c r="AN53">
        <f t="shared" si="44"/>
        <v>0.87096774193548387</v>
      </c>
      <c r="AO53">
        <f t="shared" ref="AO53:AP53" si="45">AO10/AO$46</f>
        <v>1.2666666666666666</v>
      </c>
      <c r="AP53">
        <f t="shared" si="45"/>
        <v>1.1290322580645162</v>
      </c>
      <c r="AQ53">
        <f t="shared" ref="AQ53:AR53" si="46">AQ10/AQ$46</f>
        <v>0.56666666666666665</v>
      </c>
      <c r="AR53">
        <f t="shared" si="46"/>
        <v>0.64516129032258063</v>
      </c>
      <c r="AS53">
        <f t="shared" ref="AS53:AT53" si="47">AS10/AS$46</f>
        <v>0.90322580645161288</v>
      </c>
      <c r="AT53">
        <f t="shared" si="47"/>
        <v>0.8666666666666667</v>
      </c>
      <c r="AU53">
        <f t="shared" ref="AU53:AV53" si="48">AU10/AU$46</f>
        <v>0.80645161290322576</v>
      </c>
      <c r="AV53">
        <f t="shared" si="48"/>
        <v>0.76666666666666672</v>
      </c>
      <c r="AW53">
        <f t="shared" ref="AW53:AX53" si="49">AW10/AW$46</f>
        <v>1.2258064516129032</v>
      </c>
      <c r="AX53">
        <f t="shared" si="49"/>
        <v>1.3870967741935485</v>
      </c>
      <c r="AY53">
        <f t="shared" si="19"/>
        <v>0.86206896551724133</v>
      </c>
      <c r="AZ53">
        <f t="shared" si="19"/>
        <v>0.74193548387096775</v>
      </c>
      <c r="BA53">
        <f t="shared" ref="BA53:BB53" si="50">BA10/BA$46</f>
        <v>0.43333333333333335</v>
      </c>
      <c r="BB53">
        <f t="shared" si="50"/>
        <v>1.1290322580645162</v>
      </c>
      <c r="BC53">
        <f t="shared" ref="BC53:BD53" si="51">BC10/BC$46</f>
        <v>1.1333333333333333</v>
      </c>
      <c r="BD53">
        <f t="shared" si="51"/>
        <v>0.90322580645161288</v>
      </c>
      <c r="BE53">
        <f t="shared" ref="BE53:BF53" si="52">BE10/BE$46</f>
        <v>1.4516129032258065</v>
      </c>
      <c r="BF53">
        <f t="shared" si="52"/>
        <v>0.83333333333333337</v>
      </c>
      <c r="BG53">
        <f t="shared" ref="BG53:BH53" si="53">BG10/BG$46</f>
        <v>1.4516129032258065</v>
      </c>
      <c r="BH53">
        <f t="shared" si="53"/>
        <v>1.0666666666666667</v>
      </c>
    </row>
    <row r="54" spans="1:60" x14ac:dyDescent="0.35">
      <c r="A54" t="s">
        <v>143</v>
      </c>
      <c r="B54" t="s">
        <v>106</v>
      </c>
      <c r="C54" t="s">
        <v>144</v>
      </c>
      <c r="D54" t="s">
        <v>144</v>
      </c>
      <c r="E54">
        <f t="shared" ref="E54:AN54" si="54">E11/E$46</f>
        <v>1.2</v>
      </c>
      <c r="F54">
        <f t="shared" si="54"/>
        <v>0.967741935483871</v>
      </c>
      <c r="G54">
        <f t="shared" si="54"/>
        <v>1.0666666666666667</v>
      </c>
      <c r="H54">
        <f t="shared" si="54"/>
        <v>1.2258064516129032</v>
      </c>
      <c r="I54">
        <f t="shared" si="54"/>
        <v>1.1612903225806452</v>
      </c>
      <c r="J54">
        <f t="shared" si="54"/>
        <v>1.2666666666666666</v>
      </c>
      <c r="K54">
        <f t="shared" si="54"/>
        <v>1.4516129032258065</v>
      </c>
      <c r="L54">
        <f t="shared" si="54"/>
        <v>1.8</v>
      </c>
      <c r="M54">
        <f t="shared" si="54"/>
        <v>1.4193548387096775</v>
      </c>
      <c r="N54">
        <f t="shared" si="54"/>
        <v>1.4193548387096775</v>
      </c>
      <c r="O54">
        <f t="shared" si="54"/>
        <v>1.5</v>
      </c>
      <c r="P54">
        <f t="shared" si="54"/>
        <v>1.3225806451612903</v>
      </c>
      <c r="Q54">
        <f t="shared" si="54"/>
        <v>1.1666666666666667</v>
      </c>
      <c r="R54">
        <f t="shared" si="54"/>
        <v>1.3225806451612903</v>
      </c>
      <c r="S54">
        <f t="shared" si="54"/>
        <v>1.6</v>
      </c>
      <c r="T54">
        <f t="shared" si="54"/>
        <v>0.93548387096774188</v>
      </c>
      <c r="U54">
        <f t="shared" si="54"/>
        <v>1.064516129032258</v>
      </c>
      <c r="V54">
        <f t="shared" si="54"/>
        <v>1</v>
      </c>
      <c r="W54">
        <f t="shared" si="54"/>
        <v>1.6129032258064515</v>
      </c>
      <c r="X54">
        <f t="shared" si="54"/>
        <v>1.5666666666666667</v>
      </c>
      <c r="Y54">
        <f t="shared" si="54"/>
        <v>1.2903225806451613</v>
      </c>
      <c r="Z54">
        <f t="shared" si="54"/>
        <v>0.93548387096774188</v>
      </c>
      <c r="AA54">
        <f t="shared" si="54"/>
        <v>1.8571428571428572</v>
      </c>
      <c r="AB54">
        <f t="shared" si="54"/>
        <v>1.4838709677419355</v>
      </c>
      <c r="AC54">
        <f t="shared" si="54"/>
        <v>1.7333333333333334</v>
      </c>
      <c r="AD54">
        <f t="shared" si="54"/>
        <v>1.1612903225806452</v>
      </c>
      <c r="AE54">
        <f t="shared" si="54"/>
        <v>1.5</v>
      </c>
      <c r="AF54">
        <f t="shared" si="54"/>
        <v>1.6451612903225807</v>
      </c>
      <c r="AG54">
        <f t="shared" si="54"/>
        <v>1.6774193548387097</v>
      </c>
      <c r="AH54">
        <f t="shared" si="54"/>
        <v>1.9333333333333333</v>
      </c>
      <c r="AI54">
        <f t="shared" si="54"/>
        <v>2.4516129032258065</v>
      </c>
      <c r="AJ54">
        <f t="shared" si="54"/>
        <v>2.5666666666666669</v>
      </c>
      <c r="AK54">
        <f t="shared" si="54"/>
        <v>2.4193548387096775</v>
      </c>
      <c r="AL54">
        <f t="shared" si="54"/>
        <v>2.225806451612903</v>
      </c>
      <c r="AM54">
        <f t="shared" si="54"/>
        <v>2.5357142857142856</v>
      </c>
      <c r="AN54">
        <f t="shared" si="54"/>
        <v>2.3225806451612905</v>
      </c>
      <c r="AO54">
        <f t="shared" ref="AO54:AP54" si="55">AO11/AO$46</f>
        <v>1.7666666666666666</v>
      </c>
      <c r="AP54">
        <f t="shared" si="55"/>
        <v>1.8709677419354838</v>
      </c>
      <c r="AQ54">
        <f t="shared" ref="AQ54:AR54" si="56">AQ11/AQ$46</f>
        <v>2.1666666666666665</v>
      </c>
      <c r="AR54">
        <f t="shared" si="56"/>
        <v>1.4516129032258065</v>
      </c>
      <c r="AS54">
        <f t="shared" ref="AS54:AT54" si="57">AS11/AS$46</f>
        <v>1.7419354838709677</v>
      </c>
      <c r="AT54">
        <f t="shared" si="57"/>
        <v>2.8666666666666667</v>
      </c>
      <c r="AU54">
        <f t="shared" ref="AU54:AV54" si="58">AU11/AU$46</f>
        <v>2.032258064516129</v>
      </c>
      <c r="AV54">
        <f t="shared" si="58"/>
        <v>1.9</v>
      </c>
      <c r="AW54">
        <f t="shared" ref="AW54:AX54" si="59">AW11/AW$46</f>
        <v>2.7419354838709675</v>
      </c>
      <c r="AX54">
        <f t="shared" si="59"/>
        <v>2.7419354838709675</v>
      </c>
      <c r="AY54">
        <f t="shared" si="19"/>
        <v>1.6551724137931034</v>
      </c>
      <c r="AZ54">
        <f t="shared" si="19"/>
        <v>1.903225806451613</v>
      </c>
      <c r="BA54">
        <f t="shared" ref="BA54:BB54" si="60">BA11/BA$46</f>
        <v>2.4333333333333331</v>
      </c>
      <c r="BB54">
        <f t="shared" si="60"/>
        <v>1.903225806451613</v>
      </c>
      <c r="BC54">
        <f t="shared" ref="BC54:BD54" si="61">BC11/BC$46</f>
        <v>2</v>
      </c>
      <c r="BD54">
        <f t="shared" si="61"/>
        <v>2.2580645161290325</v>
      </c>
      <c r="BE54">
        <f t="shared" ref="BE54:BF54" si="62">BE11/BE$46</f>
        <v>2.6451612903225805</v>
      </c>
      <c r="BF54">
        <f t="shared" si="62"/>
        <v>2.2333333333333334</v>
      </c>
      <c r="BG54">
        <f t="shared" ref="BG54:BH54" si="63">BG11/BG$46</f>
        <v>2.096774193548387</v>
      </c>
      <c r="BH54">
        <f t="shared" si="63"/>
        <v>2.3333333333333335</v>
      </c>
    </row>
    <row r="55" spans="1:60" x14ac:dyDescent="0.35">
      <c r="A55" t="s">
        <v>143</v>
      </c>
      <c r="B55" t="s">
        <v>106</v>
      </c>
      <c r="C55" t="s">
        <v>145</v>
      </c>
      <c r="D55" t="s">
        <v>146</v>
      </c>
      <c r="E55">
        <f t="shared" ref="E55:AN55" si="64">E12/E$46</f>
        <v>0.2</v>
      </c>
      <c r="F55">
        <f t="shared" si="64"/>
        <v>6.4516129032258063E-2</v>
      </c>
      <c r="G55">
        <f t="shared" si="64"/>
        <v>0.23333333333333334</v>
      </c>
      <c r="H55">
        <f t="shared" si="64"/>
        <v>0.19354838709677419</v>
      </c>
      <c r="I55">
        <f t="shared" si="64"/>
        <v>0.41935483870967744</v>
      </c>
      <c r="J55">
        <f t="shared" si="64"/>
        <v>0.33333333333333331</v>
      </c>
      <c r="K55">
        <f t="shared" si="64"/>
        <v>0.22580645161290322</v>
      </c>
      <c r="L55">
        <f t="shared" si="64"/>
        <v>0.3</v>
      </c>
      <c r="M55">
        <f t="shared" si="64"/>
        <v>0.41935483870967744</v>
      </c>
      <c r="N55">
        <f t="shared" si="64"/>
        <v>0.32258064516129031</v>
      </c>
      <c r="O55">
        <f t="shared" si="64"/>
        <v>0.39285714285714285</v>
      </c>
      <c r="P55">
        <f t="shared" si="64"/>
        <v>0.22580645161290322</v>
      </c>
      <c r="Q55">
        <f t="shared" si="64"/>
        <v>0.33333333333333331</v>
      </c>
      <c r="R55">
        <f t="shared" si="64"/>
        <v>0.29032258064516131</v>
      </c>
      <c r="S55">
        <f t="shared" si="64"/>
        <v>0.26666666666666666</v>
      </c>
      <c r="T55">
        <f t="shared" si="64"/>
        <v>0.58064516129032262</v>
      </c>
      <c r="U55">
        <f t="shared" si="64"/>
        <v>0.35483870967741937</v>
      </c>
      <c r="V55">
        <f t="shared" si="64"/>
        <v>0.36666666666666664</v>
      </c>
      <c r="W55">
        <f t="shared" si="64"/>
        <v>0.22580645161290322</v>
      </c>
      <c r="X55">
        <f t="shared" si="64"/>
        <v>0.56666666666666665</v>
      </c>
      <c r="Y55">
        <f t="shared" si="64"/>
        <v>0.4838709677419355</v>
      </c>
      <c r="Z55">
        <f t="shared" si="64"/>
        <v>0.22580645161290322</v>
      </c>
      <c r="AA55">
        <f t="shared" si="64"/>
        <v>0.2857142857142857</v>
      </c>
      <c r="AB55">
        <f t="shared" si="64"/>
        <v>0.35483870967741937</v>
      </c>
      <c r="AC55">
        <f t="shared" si="64"/>
        <v>0.53333333333333333</v>
      </c>
      <c r="AD55">
        <f t="shared" si="64"/>
        <v>0.35483870967741937</v>
      </c>
      <c r="AE55">
        <f t="shared" si="64"/>
        <v>0.5</v>
      </c>
      <c r="AF55">
        <f t="shared" si="64"/>
        <v>0.41935483870967744</v>
      </c>
      <c r="AG55">
        <f t="shared" si="64"/>
        <v>0.41935483870967744</v>
      </c>
      <c r="AH55">
        <f t="shared" si="64"/>
        <v>0.56666666666666665</v>
      </c>
      <c r="AI55">
        <f t="shared" si="64"/>
        <v>0.45161290322580644</v>
      </c>
      <c r="AJ55">
        <f t="shared" si="64"/>
        <v>0.4</v>
      </c>
      <c r="AK55">
        <f t="shared" si="64"/>
        <v>0.61290322580645162</v>
      </c>
      <c r="AL55">
        <f t="shared" si="64"/>
        <v>0.29032258064516131</v>
      </c>
      <c r="AM55">
        <f t="shared" si="64"/>
        <v>0.39285714285714285</v>
      </c>
      <c r="AN55">
        <f t="shared" si="64"/>
        <v>0.38709677419354838</v>
      </c>
      <c r="AO55">
        <f t="shared" ref="AO55:AP55" si="65">AO12/AO$46</f>
        <v>0.4</v>
      </c>
      <c r="AP55">
        <f t="shared" si="65"/>
        <v>0.41935483870967744</v>
      </c>
      <c r="AQ55">
        <f t="shared" ref="AQ55:AR55" si="66">AQ12/AQ$46</f>
        <v>0.5</v>
      </c>
      <c r="AR55">
        <f t="shared" si="66"/>
        <v>0.41935483870967744</v>
      </c>
      <c r="AS55">
        <f t="shared" ref="AS55:AT55" si="67">AS12/AS$46</f>
        <v>0.5161290322580645</v>
      </c>
      <c r="AT55">
        <f t="shared" si="67"/>
        <v>0.53333333333333333</v>
      </c>
      <c r="AU55">
        <f t="shared" ref="AU55:AV55" si="68">AU12/AU$46</f>
        <v>0.61290322580645162</v>
      </c>
      <c r="AV55">
        <f t="shared" si="68"/>
        <v>0.46666666666666667</v>
      </c>
      <c r="AW55">
        <f t="shared" ref="AW55:AX55" si="69">AW12/AW$46</f>
        <v>0.41935483870967744</v>
      </c>
      <c r="AX55">
        <f t="shared" si="69"/>
        <v>0.35483870967741937</v>
      </c>
      <c r="AY55">
        <f t="shared" si="19"/>
        <v>0.68965517241379315</v>
      </c>
      <c r="AZ55">
        <f t="shared" si="19"/>
        <v>0.38709677419354838</v>
      </c>
      <c r="BA55">
        <f t="shared" ref="BA55:BB55" si="70">BA12/BA$46</f>
        <v>0.76666666666666672</v>
      </c>
      <c r="BB55">
        <f t="shared" si="70"/>
        <v>0.58064516129032262</v>
      </c>
      <c r="BC55">
        <f t="shared" ref="BC55:BD55" si="71">BC12/BC$46</f>
        <v>0.43333333333333335</v>
      </c>
      <c r="BD55">
        <f t="shared" si="71"/>
        <v>0.64516129032258063</v>
      </c>
      <c r="BE55">
        <f t="shared" ref="BE55:BF55" si="72">BE12/BE$46</f>
        <v>0.35483870967741937</v>
      </c>
      <c r="BF55">
        <f t="shared" si="72"/>
        <v>0.83333333333333337</v>
      </c>
      <c r="BG55">
        <f t="shared" ref="BG55:BH55" si="73">BG12/BG$46</f>
        <v>0.77419354838709675</v>
      </c>
      <c r="BH55">
        <f t="shared" si="73"/>
        <v>0.66666666666666663</v>
      </c>
    </row>
    <row r="56" spans="1:60" x14ac:dyDescent="0.35">
      <c r="A56" t="s">
        <v>143</v>
      </c>
      <c r="B56" t="s">
        <v>106</v>
      </c>
      <c r="C56" t="s">
        <v>147</v>
      </c>
      <c r="D56" t="s">
        <v>147</v>
      </c>
      <c r="E56">
        <f t="shared" ref="E56:AN56" si="74">E13/E$46</f>
        <v>5.7</v>
      </c>
      <c r="F56">
        <f t="shared" si="74"/>
        <v>3.6451612903225805</v>
      </c>
      <c r="G56">
        <f t="shared" si="74"/>
        <v>3.4</v>
      </c>
      <c r="H56">
        <f t="shared" si="74"/>
        <v>4</v>
      </c>
      <c r="I56">
        <f t="shared" si="74"/>
        <v>4.225806451612903</v>
      </c>
      <c r="J56">
        <f t="shared" si="74"/>
        <v>4.0333333333333332</v>
      </c>
      <c r="K56">
        <f t="shared" si="74"/>
        <v>3.838709677419355</v>
      </c>
      <c r="L56">
        <f t="shared" si="74"/>
        <v>3.8</v>
      </c>
      <c r="M56">
        <f t="shared" si="74"/>
        <v>3.6774193548387095</v>
      </c>
      <c r="N56">
        <f t="shared" si="74"/>
        <v>4.741935483870968</v>
      </c>
      <c r="O56">
        <f t="shared" si="74"/>
        <v>4.1785714285714288</v>
      </c>
      <c r="P56">
        <f t="shared" si="74"/>
        <v>3.5161290322580645</v>
      </c>
      <c r="Q56">
        <f t="shared" si="74"/>
        <v>4.7666666666666666</v>
      </c>
      <c r="R56">
        <f t="shared" si="74"/>
        <v>3.774193548387097</v>
      </c>
      <c r="S56">
        <f t="shared" si="74"/>
        <v>3.7333333333333334</v>
      </c>
      <c r="T56">
        <f t="shared" si="74"/>
        <v>3.4516129032258065</v>
      </c>
      <c r="U56">
        <f t="shared" si="74"/>
        <v>3.806451612903226</v>
      </c>
      <c r="V56">
        <f t="shared" si="74"/>
        <v>3.4333333333333331</v>
      </c>
      <c r="W56">
        <f t="shared" si="74"/>
        <v>4.193548387096774</v>
      </c>
      <c r="X56">
        <f t="shared" si="74"/>
        <v>4.5333333333333332</v>
      </c>
      <c r="Y56">
        <f t="shared" si="74"/>
        <v>3.5806451612903225</v>
      </c>
      <c r="Z56">
        <f t="shared" si="74"/>
        <v>4.129032258064516</v>
      </c>
      <c r="AA56">
        <f t="shared" si="74"/>
        <v>4.3571428571428568</v>
      </c>
      <c r="AB56">
        <f t="shared" si="74"/>
        <v>4.870967741935484</v>
      </c>
      <c r="AC56">
        <f t="shared" si="74"/>
        <v>4.9333333333333336</v>
      </c>
      <c r="AD56">
        <f t="shared" si="74"/>
        <v>5.580645161290323</v>
      </c>
      <c r="AE56">
        <f t="shared" si="74"/>
        <v>5.0333333333333332</v>
      </c>
      <c r="AF56">
        <f t="shared" si="74"/>
        <v>4.032258064516129</v>
      </c>
      <c r="AG56">
        <f t="shared" si="74"/>
        <v>4.612903225806452</v>
      </c>
      <c r="AH56">
        <f t="shared" si="74"/>
        <v>4.7</v>
      </c>
      <c r="AI56">
        <f t="shared" si="74"/>
        <v>4.903225806451613</v>
      </c>
      <c r="AJ56">
        <f t="shared" si="74"/>
        <v>4.5</v>
      </c>
      <c r="AK56">
        <f t="shared" si="74"/>
        <v>6.709677419354839</v>
      </c>
      <c r="AL56">
        <f t="shared" si="74"/>
        <v>4.967741935483871</v>
      </c>
      <c r="AM56">
        <f t="shared" si="74"/>
        <v>5.0714285714285712</v>
      </c>
      <c r="AN56">
        <f t="shared" si="74"/>
        <v>5.870967741935484</v>
      </c>
      <c r="AO56">
        <f t="shared" ref="AO56:AP56" si="75">AO13/AO$46</f>
        <v>5.333333333333333</v>
      </c>
      <c r="AP56">
        <f t="shared" si="75"/>
        <v>5.419354838709677</v>
      </c>
      <c r="AQ56">
        <f t="shared" ref="AQ56:AR56" si="76">AQ13/AQ$46</f>
        <v>4.6333333333333337</v>
      </c>
      <c r="AR56">
        <f t="shared" si="76"/>
        <v>5.354838709677419</v>
      </c>
      <c r="AS56">
        <f t="shared" ref="AS56:AT56" si="77">AS13/AS$46</f>
        <v>5.419354838709677</v>
      </c>
      <c r="AT56">
        <f t="shared" si="77"/>
        <v>6.1</v>
      </c>
      <c r="AU56">
        <f t="shared" ref="AU56:AV56" si="78">AU13/AU$46</f>
        <v>5.354838709677419</v>
      </c>
      <c r="AV56">
        <f t="shared" si="78"/>
        <v>6.2</v>
      </c>
      <c r="AW56">
        <f t="shared" ref="AW56:AX56" si="79">AW13/AW$46</f>
        <v>6.161290322580645</v>
      </c>
      <c r="AX56">
        <f t="shared" si="79"/>
        <v>6.4838709677419351</v>
      </c>
      <c r="AY56">
        <f t="shared" si="19"/>
        <v>6.4137931034482758</v>
      </c>
      <c r="AZ56">
        <f t="shared" si="19"/>
        <v>6.161290322580645</v>
      </c>
      <c r="BA56">
        <f t="shared" ref="BA56:BB56" si="80">BA13/BA$46</f>
        <v>6.7666666666666666</v>
      </c>
      <c r="BB56">
        <f t="shared" si="80"/>
        <v>5.774193548387097</v>
      </c>
      <c r="BC56">
        <f t="shared" ref="BC56:BD56" si="81">BC13/BC$46</f>
        <v>6</v>
      </c>
      <c r="BD56">
        <f t="shared" si="81"/>
        <v>6.419354838709677</v>
      </c>
      <c r="BE56">
        <f t="shared" ref="BE56:BF56" si="82">BE13/BE$46</f>
        <v>6.741935483870968</v>
      </c>
      <c r="BF56">
        <f t="shared" si="82"/>
        <v>6.7</v>
      </c>
      <c r="BG56">
        <f t="shared" ref="BG56:BH56" si="83">BG13/BG$46</f>
        <v>7.225806451612903</v>
      </c>
      <c r="BH56">
        <f t="shared" si="83"/>
        <v>7.2666666666666666</v>
      </c>
    </row>
    <row r="57" spans="1:60" x14ac:dyDescent="0.35">
      <c r="A57" t="s">
        <v>143</v>
      </c>
      <c r="B57" t="s">
        <v>106</v>
      </c>
      <c r="C57" t="s">
        <v>148</v>
      </c>
      <c r="D57" t="s">
        <v>148</v>
      </c>
      <c r="E57">
        <f t="shared" ref="E57:AN57" si="84">E14/E$46</f>
        <v>1.1666666666666667</v>
      </c>
      <c r="F57">
        <f t="shared" si="84"/>
        <v>0.5161290322580645</v>
      </c>
      <c r="G57">
        <f t="shared" si="84"/>
        <v>0.6333333333333333</v>
      </c>
      <c r="H57">
        <f t="shared" si="84"/>
        <v>0.61290322580645162</v>
      </c>
      <c r="I57">
        <f t="shared" si="84"/>
        <v>0.70967741935483875</v>
      </c>
      <c r="J57">
        <f t="shared" si="84"/>
        <v>0.8</v>
      </c>
      <c r="K57">
        <f t="shared" si="84"/>
        <v>0.67741935483870963</v>
      </c>
      <c r="L57">
        <f t="shared" si="84"/>
        <v>0.7</v>
      </c>
      <c r="M57">
        <f t="shared" si="84"/>
        <v>0.70967741935483875</v>
      </c>
      <c r="N57">
        <f t="shared" si="84"/>
        <v>0.74193548387096775</v>
      </c>
      <c r="O57">
        <f t="shared" si="84"/>
        <v>0.4642857142857143</v>
      </c>
      <c r="P57">
        <f t="shared" si="84"/>
        <v>0.64516129032258063</v>
      </c>
      <c r="Q57">
        <f t="shared" si="84"/>
        <v>0.5</v>
      </c>
      <c r="R57">
        <f t="shared" si="84"/>
        <v>0.70967741935483875</v>
      </c>
      <c r="S57">
        <f t="shared" si="84"/>
        <v>0.5</v>
      </c>
      <c r="T57">
        <f t="shared" si="84"/>
        <v>0.64516129032258063</v>
      </c>
      <c r="U57">
        <f t="shared" si="84"/>
        <v>1.064516129032258</v>
      </c>
      <c r="V57">
        <f t="shared" si="84"/>
        <v>0.73333333333333328</v>
      </c>
      <c r="W57">
        <f t="shared" si="84"/>
        <v>0.87096774193548387</v>
      </c>
      <c r="X57">
        <f t="shared" si="84"/>
        <v>0.83333333333333337</v>
      </c>
      <c r="Y57">
        <f t="shared" si="84"/>
        <v>1.4516129032258065</v>
      </c>
      <c r="Z57">
        <f t="shared" si="84"/>
        <v>1.2903225806451613</v>
      </c>
      <c r="AA57">
        <f t="shared" si="84"/>
        <v>0.8571428571428571</v>
      </c>
      <c r="AB57">
        <f t="shared" si="84"/>
        <v>1.1935483870967742</v>
      </c>
      <c r="AC57">
        <f t="shared" si="84"/>
        <v>1.2</v>
      </c>
      <c r="AD57">
        <f t="shared" si="84"/>
        <v>1.6451612903225807</v>
      </c>
      <c r="AE57">
        <f t="shared" si="84"/>
        <v>1.0666666666666667</v>
      </c>
      <c r="AF57">
        <f t="shared" si="84"/>
        <v>1.2258064516129032</v>
      </c>
      <c r="AG57">
        <f t="shared" si="84"/>
        <v>0.74193548387096775</v>
      </c>
      <c r="AH57">
        <f t="shared" si="84"/>
        <v>1.1333333333333333</v>
      </c>
      <c r="AI57">
        <f t="shared" si="84"/>
        <v>1.2903225806451613</v>
      </c>
      <c r="AJ57">
        <f t="shared" si="84"/>
        <v>0.73333333333333328</v>
      </c>
      <c r="AK57">
        <f t="shared" si="84"/>
        <v>1.4193548387096775</v>
      </c>
      <c r="AL57">
        <f t="shared" si="84"/>
        <v>1.064516129032258</v>
      </c>
      <c r="AM57">
        <f t="shared" si="84"/>
        <v>0.9642857142857143</v>
      </c>
      <c r="AN57">
        <f t="shared" si="84"/>
        <v>0.64516129032258063</v>
      </c>
      <c r="AO57">
        <f t="shared" ref="AO57:AP57" si="85">AO14/AO$46</f>
        <v>1.0666666666666667</v>
      </c>
      <c r="AP57">
        <f t="shared" si="85"/>
        <v>0.93548387096774188</v>
      </c>
      <c r="AQ57">
        <f t="shared" ref="AQ57:AR57" si="86">AQ14/AQ$46</f>
        <v>0.96666666666666667</v>
      </c>
      <c r="AR57">
        <f t="shared" si="86"/>
        <v>1.032258064516129</v>
      </c>
      <c r="AS57">
        <f t="shared" ref="AS57:AT57" si="87">AS14/AS$46</f>
        <v>0.77419354838709675</v>
      </c>
      <c r="AT57">
        <f t="shared" si="87"/>
        <v>0.8666666666666667</v>
      </c>
      <c r="AU57">
        <f t="shared" ref="AU57:AV57" si="88">AU14/AU$46</f>
        <v>1.1935483870967742</v>
      </c>
      <c r="AV57">
        <f t="shared" si="88"/>
        <v>1.4333333333333333</v>
      </c>
      <c r="AW57">
        <f t="shared" ref="AW57:AX57" si="89">AW14/AW$46</f>
        <v>1.4516129032258065</v>
      </c>
      <c r="AX57">
        <f t="shared" si="89"/>
        <v>1.2258064516129032</v>
      </c>
      <c r="AY57">
        <f t="shared" si="19"/>
        <v>0.89655172413793105</v>
      </c>
      <c r="AZ57">
        <f t="shared" si="19"/>
        <v>0.64516129032258063</v>
      </c>
      <c r="BA57">
        <f t="shared" ref="BA57:BB57" si="90">BA14/BA$46</f>
        <v>1.7333333333333334</v>
      </c>
      <c r="BB57">
        <f t="shared" si="90"/>
        <v>1.064516129032258</v>
      </c>
      <c r="BC57">
        <f t="shared" ref="BC57:BD57" si="91">BC14/BC$46</f>
        <v>1.4333333333333333</v>
      </c>
      <c r="BD57">
        <f t="shared" si="91"/>
        <v>1.2258064516129032</v>
      </c>
      <c r="BE57">
        <f t="shared" ref="BE57:BF57" si="92">BE14/BE$46</f>
        <v>1.3225806451612903</v>
      </c>
      <c r="BF57">
        <f t="shared" si="92"/>
        <v>1.1000000000000001</v>
      </c>
      <c r="BG57">
        <f t="shared" ref="BG57:BH57" si="93">BG14/BG$46</f>
        <v>1.3548387096774193</v>
      </c>
      <c r="BH57">
        <f t="shared" si="93"/>
        <v>1.5333333333333334</v>
      </c>
    </row>
    <row r="58" spans="1:60" x14ac:dyDescent="0.35">
      <c r="A58" t="s">
        <v>143</v>
      </c>
      <c r="B58" t="s">
        <v>106</v>
      </c>
      <c r="C58" t="s">
        <v>149</v>
      </c>
      <c r="D58" t="s">
        <v>149</v>
      </c>
      <c r="E58">
        <f t="shared" ref="E58:AN58" si="94">E15/E$46</f>
        <v>3.6</v>
      </c>
      <c r="F58">
        <f t="shared" si="94"/>
        <v>2.6451612903225805</v>
      </c>
      <c r="G58">
        <f t="shared" si="94"/>
        <v>1.9666666666666666</v>
      </c>
      <c r="H58">
        <f t="shared" si="94"/>
        <v>2.5161290322580645</v>
      </c>
      <c r="I58">
        <f t="shared" si="94"/>
        <v>2.193548387096774</v>
      </c>
      <c r="J58">
        <f t="shared" si="94"/>
        <v>1.9333333333333333</v>
      </c>
      <c r="K58">
        <f t="shared" si="94"/>
        <v>2.3548387096774195</v>
      </c>
      <c r="L58">
        <f t="shared" si="94"/>
        <v>2.2333333333333334</v>
      </c>
      <c r="M58">
        <f t="shared" si="94"/>
        <v>2.3870967741935485</v>
      </c>
      <c r="N58">
        <f t="shared" si="94"/>
        <v>2.806451612903226</v>
      </c>
      <c r="O58">
        <f t="shared" si="94"/>
        <v>2.1428571428571428</v>
      </c>
      <c r="P58">
        <f t="shared" si="94"/>
        <v>2.4516129032258065</v>
      </c>
      <c r="Q58">
        <f t="shared" si="94"/>
        <v>2.2999999999999998</v>
      </c>
      <c r="R58">
        <f t="shared" si="94"/>
        <v>2.2580645161290325</v>
      </c>
      <c r="S58">
        <f t="shared" si="94"/>
        <v>2.5666666666666669</v>
      </c>
      <c r="T58">
        <f t="shared" si="94"/>
        <v>2.838709677419355</v>
      </c>
      <c r="U58">
        <f t="shared" si="94"/>
        <v>3.032258064516129</v>
      </c>
      <c r="V58">
        <f t="shared" si="94"/>
        <v>3.0333333333333332</v>
      </c>
      <c r="W58">
        <f t="shared" si="94"/>
        <v>2.5483870967741935</v>
      </c>
      <c r="X58">
        <f t="shared" si="94"/>
        <v>3.0333333333333332</v>
      </c>
      <c r="Y58">
        <f t="shared" si="94"/>
        <v>2.6451612903225805</v>
      </c>
      <c r="Z58">
        <f t="shared" si="94"/>
        <v>2.161290322580645</v>
      </c>
      <c r="AA58">
        <f t="shared" si="94"/>
        <v>2.8571428571428572</v>
      </c>
      <c r="AB58">
        <f t="shared" si="94"/>
        <v>2.6129032258064515</v>
      </c>
      <c r="AC58">
        <f t="shared" si="94"/>
        <v>2.3333333333333335</v>
      </c>
      <c r="AD58">
        <f t="shared" si="94"/>
        <v>2.870967741935484</v>
      </c>
      <c r="AE58">
        <f t="shared" si="94"/>
        <v>2.8</v>
      </c>
      <c r="AF58">
        <f t="shared" si="94"/>
        <v>2.4193548387096775</v>
      </c>
      <c r="AG58">
        <f t="shared" si="94"/>
        <v>3.064516129032258</v>
      </c>
      <c r="AH58">
        <f t="shared" si="94"/>
        <v>3.5333333333333332</v>
      </c>
      <c r="AI58">
        <f t="shared" si="94"/>
        <v>3.2903225806451615</v>
      </c>
      <c r="AJ58">
        <f t="shared" si="94"/>
        <v>3.2333333333333334</v>
      </c>
      <c r="AK58">
        <f t="shared" si="94"/>
        <v>4.129032258064516</v>
      </c>
      <c r="AL58">
        <f t="shared" si="94"/>
        <v>3.225806451612903</v>
      </c>
      <c r="AM58">
        <f t="shared" si="94"/>
        <v>3.3928571428571428</v>
      </c>
      <c r="AN58">
        <f t="shared" si="94"/>
        <v>3.6129032258064515</v>
      </c>
      <c r="AO58">
        <f t="shared" ref="AO58:AP58" si="95">AO15/AO$46</f>
        <v>4.4000000000000004</v>
      </c>
      <c r="AP58">
        <f t="shared" si="95"/>
        <v>2.838709677419355</v>
      </c>
      <c r="AQ58">
        <f t="shared" ref="AQ58:AR58" si="96">AQ15/AQ$46</f>
        <v>3.9666666666666668</v>
      </c>
      <c r="AR58">
        <f t="shared" si="96"/>
        <v>4.064516129032258</v>
      </c>
      <c r="AS58">
        <f t="shared" ref="AS58:AT58" si="97">AS15/AS$46</f>
        <v>3.4838709677419355</v>
      </c>
      <c r="AT58">
        <f t="shared" si="97"/>
        <v>3.4</v>
      </c>
      <c r="AU58">
        <f t="shared" ref="AU58:AV58" si="98">AU15/AU$46</f>
        <v>3.6451612903225805</v>
      </c>
      <c r="AV58">
        <f t="shared" si="98"/>
        <v>4.2333333333333334</v>
      </c>
      <c r="AW58">
        <f t="shared" ref="AW58:AX58" si="99">AW15/AW$46</f>
        <v>4.709677419354839</v>
      </c>
      <c r="AX58">
        <f t="shared" si="99"/>
        <v>5</v>
      </c>
      <c r="AY58">
        <f t="shared" si="19"/>
        <v>4.2413793103448274</v>
      </c>
      <c r="AZ58">
        <f t="shared" si="19"/>
        <v>4.645161290322581</v>
      </c>
      <c r="BA58">
        <f t="shared" ref="BA58:BB58" si="100">BA15/BA$46</f>
        <v>3.8666666666666667</v>
      </c>
      <c r="BB58">
        <f t="shared" si="100"/>
        <v>4.774193548387097</v>
      </c>
      <c r="BC58">
        <f t="shared" ref="BC58:BD58" si="101">BC15/BC$46</f>
        <v>3.4333333333333331</v>
      </c>
      <c r="BD58">
        <f t="shared" si="101"/>
        <v>3.967741935483871</v>
      </c>
      <c r="BE58">
        <f t="shared" ref="BE58:BF58" si="102">BE15/BE$46</f>
        <v>3.129032258064516</v>
      </c>
      <c r="BF58">
        <f t="shared" si="102"/>
        <v>4.0666666666666664</v>
      </c>
      <c r="BG58">
        <f t="shared" ref="BG58:BH58" si="103">BG15/BG$46</f>
        <v>4.903225806451613</v>
      </c>
      <c r="BH58">
        <f t="shared" si="103"/>
        <v>3.8333333333333335</v>
      </c>
    </row>
    <row r="59" spans="1:60" x14ac:dyDescent="0.35">
      <c r="A59" t="s">
        <v>143</v>
      </c>
      <c r="B59" t="s">
        <v>106</v>
      </c>
      <c r="C59" t="s">
        <v>150</v>
      </c>
      <c r="D59" t="s">
        <v>150</v>
      </c>
      <c r="E59">
        <f t="shared" ref="E59:AN59" si="104">E16/E$46</f>
        <v>0.56666666666666665</v>
      </c>
      <c r="F59">
        <f t="shared" si="104"/>
        <v>0.5161290322580645</v>
      </c>
      <c r="G59">
        <f t="shared" si="104"/>
        <v>0.66666666666666663</v>
      </c>
      <c r="H59">
        <f t="shared" si="104"/>
        <v>0.67741935483870963</v>
      </c>
      <c r="I59">
        <f t="shared" si="104"/>
        <v>0.77419354838709675</v>
      </c>
      <c r="J59">
        <f t="shared" si="104"/>
        <v>0.26666666666666666</v>
      </c>
      <c r="K59">
        <f t="shared" si="104"/>
        <v>0.4838709677419355</v>
      </c>
      <c r="L59">
        <f t="shared" si="104"/>
        <v>0.66666666666666663</v>
      </c>
      <c r="M59">
        <f t="shared" si="104"/>
        <v>0.58064516129032262</v>
      </c>
      <c r="N59">
        <f t="shared" si="104"/>
        <v>0.45161290322580644</v>
      </c>
      <c r="O59">
        <f t="shared" si="104"/>
        <v>0.9285714285714286</v>
      </c>
      <c r="P59">
        <f t="shared" si="104"/>
        <v>0.54838709677419351</v>
      </c>
      <c r="Q59">
        <f t="shared" si="104"/>
        <v>0.66666666666666663</v>
      </c>
      <c r="R59">
        <f t="shared" si="104"/>
        <v>0.64516129032258063</v>
      </c>
      <c r="S59">
        <f t="shared" si="104"/>
        <v>0.96666666666666667</v>
      </c>
      <c r="T59">
        <f t="shared" si="104"/>
        <v>1.032258064516129</v>
      </c>
      <c r="U59">
        <f t="shared" si="104"/>
        <v>0.67741935483870963</v>
      </c>
      <c r="V59">
        <f t="shared" si="104"/>
        <v>0.8666666666666667</v>
      </c>
      <c r="W59">
        <f t="shared" si="104"/>
        <v>0.83870967741935487</v>
      </c>
      <c r="X59">
        <f t="shared" si="104"/>
        <v>1.2</v>
      </c>
      <c r="Y59">
        <f t="shared" si="104"/>
        <v>0.967741935483871</v>
      </c>
      <c r="Z59">
        <f t="shared" si="104"/>
        <v>0.64516129032258063</v>
      </c>
      <c r="AA59">
        <f t="shared" si="104"/>
        <v>0.9285714285714286</v>
      </c>
      <c r="AB59">
        <f t="shared" si="104"/>
        <v>0.77419354838709675</v>
      </c>
      <c r="AC59">
        <f t="shared" si="104"/>
        <v>0.93333333333333335</v>
      </c>
      <c r="AD59">
        <f t="shared" si="104"/>
        <v>0.54838709677419351</v>
      </c>
      <c r="AE59">
        <f t="shared" si="104"/>
        <v>1.0666666666666667</v>
      </c>
      <c r="AF59">
        <f t="shared" si="104"/>
        <v>1.032258064516129</v>
      </c>
      <c r="AG59">
        <f t="shared" si="104"/>
        <v>0.87096774193548387</v>
      </c>
      <c r="AH59">
        <f t="shared" si="104"/>
        <v>0.9</v>
      </c>
      <c r="AI59">
        <f t="shared" si="104"/>
        <v>0.54838709677419351</v>
      </c>
      <c r="AJ59">
        <f t="shared" si="104"/>
        <v>0.8666666666666667</v>
      </c>
      <c r="AK59">
        <f t="shared" si="104"/>
        <v>1.2903225806451613</v>
      </c>
      <c r="AL59">
        <f t="shared" si="104"/>
        <v>1</v>
      </c>
      <c r="AM59">
        <f t="shared" si="104"/>
        <v>0.9285714285714286</v>
      </c>
      <c r="AN59">
        <f t="shared" si="104"/>
        <v>0.77419354838709675</v>
      </c>
      <c r="AO59">
        <f t="shared" ref="AO59:AP59" si="105">AO16/AO$46</f>
        <v>1.1333333333333333</v>
      </c>
      <c r="AP59">
        <f t="shared" si="105"/>
        <v>0.67741935483870963</v>
      </c>
      <c r="AQ59">
        <f t="shared" ref="AQ59:AR59" si="106">AQ16/AQ$46</f>
        <v>0.93333333333333335</v>
      </c>
      <c r="AR59">
        <f t="shared" si="106"/>
        <v>0.77419354838709675</v>
      </c>
      <c r="AS59">
        <f t="shared" ref="AS59:AT59" si="107">AS16/AS$46</f>
        <v>0.93548387096774188</v>
      </c>
      <c r="AT59">
        <f t="shared" si="107"/>
        <v>1.0333333333333334</v>
      </c>
      <c r="AU59">
        <f t="shared" ref="AU59:AV59" si="108">AU16/AU$46</f>
        <v>0.70967741935483875</v>
      </c>
      <c r="AV59">
        <f t="shared" si="108"/>
        <v>1.0666666666666667</v>
      </c>
      <c r="AW59">
        <f t="shared" ref="AW59:AX59" si="109">AW16/AW$46</f>
        <v>1.032258064516129</v>
      </c>
      <c r="AX59">
        <f t="shared" si="109"/>
        <v>1</v>
      </c>
      <c r="AY59">
        <f t="shared" si="19"/>
        <v>1</v>
      </c>
      <c r="AZ59">
        <f t="shared" si="19"/>
        <v>1.5483870967741935</v>
      </c>
      <c r="BA59">
        <f t="shared" ref="BA59:BB59" si="110">BA16/BA$46</f>
        <v>1</v>
      </c>
      <c r="BB59">
        <f t="shared" si="110"/>
        <v>1.3225806451612903</v>
      </c>
      <c r="BC59">
        <f t="shared" ref="BC59:BD59" si="111">BC16/BC$46</f>
        <v>1.5666666666666667</v>
      </c>
      <c r="BD59">
        <f t="shared" si="111"/>
        <v>1.064516129032258</v>
      </c>
      <c r="BE59">
        <f t="shared" ref="BE59:BF59" si="112">BE16/BE$46</f>
        <v>0.93548387096774188</v>
      </c>
      <c r="BF59">
        <f t="shared" si="112"/>
        <v>1.0666666666666667</v>
      </c>
      <c r="BG59">
        <f t="shared" ref="BG59:BH59" si="113">BG16/BG$46</f>
        <v>1</v>
      </c>
      <c r="BH59">
        <f t="shared" si="113"/>
        <v>1.1333333333333333</v>
      </c>
    </row>
    <row r="60" spans="1:60" x14ac:dyDescent="0.35">
      <c r="A60" t="s">
        <v>143</v>
      </c>
      <c r="B60" t="s">
        <v>106</v>
      </c>
      <c r="C60" t="s">
        <v>151</v>
      </c>
      <c r="D60" t="s">
        <v>151</v>
      </c>
      <c r="E60">
        <f t="shared" ref="E60:AN60" si="114">E17/E$46</f>
        <v>3.5333333333333332</v>
      </c>
      <c r="F60">
        <f t="shared" si="114"/>
        <v>2.4193548387096775</v>
      </c>
      <c r="G60">
        <f t="shared" si="114"/>
        <v>1.9333333333333333</v>
      </c>
      <c r="H60">
        <f t="shared" si="114"/>
        <v>2.6129032258064515</v>
      </c>
      <c r="I60">
        <f t="shared" si="114"/>
        <v>2.838709677419355</v>
      </c>
      <c r="J60">
        <f t="shared" si="114"/>
        <v>2.7333333333333334</v>
      </c>
      <c r="K60">
        <f t="shared" si="114"/>
        <v>2.5483870967741935</v>
      </c>
      <c r="L60">
        <f t="shared" si="114"/>
        <v>3</v>
      </c>
      <c r="M60">
        <f t="shared" si="114"/>
        <v>2.903225806451613</v>
      </c>
      <c r="N60">
        <f t="shared" si="114"/>
        <v>2.6774193548387095</v>
      </c>
      <c r="O60">
        <f t="shared" si="114"/>
        <v>2.7142857142857144</v>
      </c>
      <c r="P60">
        <f t="shared" si="114"/>
        <v>2.5806451612903225</v>
      </c>
      <c r="Q60">
        <f t="shared" si="114"/>
        <v>2.6333333333333333</v>
      </c>
      <c r="R60">
        <f t="shared" si="114"/>
        <v>2.4516129032258065</v>
      </c>
      <c r="S60">
        <f t="shared" si="114"/>
        <v>2.2666666666666666</v>
      </c>
      <c r="T60">
        <f t="shared" si="114"/>
        <v>2.5806451612903225</v>
      </c>
      <c r="U60">
        <f t="shared" si="114"/>
        <v>2.193548387096774</v>
      </c>
      <c r="V60">
        <f t="shared" si="114"/>
        <v>2.3333333333333335</v>
      </c>
      <c r="W60">
        <f t="shared" si="114"/>
        <v>1.8064516129032258</v>
      </c>
      <c r="X60">
        <f t="shared" si="114"/>
        <v>2.1333333333333333</v>
      </c>
      <c r="Y60">
        <f t="shared" si="114"/>
        <v>2.5806451612903225</v>
      </c>
      <c r="Z60">
        <f t="shared" si="114"/>
        <v>3.2903225806451615</v>
      </c>
      <c r="AA60">
        <f t="shared" si="114"/>
        <v>2.7857142857142856</v>
      </c>
      <c r="AB60">
        <f t="shared" si="114"/>
        <v>2.6129032258064515</v>
      </c>
      <c r="AC60">
        <f t="shared" si="114"/>
        <v>2.7</v>
      </c>
      <c r="AD60">
        <f t="shared" si="114"/>
        <v>2.870967741935484</v>
      </c>
      <c r="AE60">
        <f t="shared" si="114"/>
        <v>2.7</v>
      </c>
      <c r="AF60">
        <f t="shared" si="114"/>
        <v>2.7419354838709675</v>
      </c>
      <c r="AG60">
        <f t="shared" si="114"/>
        <v>3.096774193548387</v>
      </c>
      <c r="AH60">
        <f t="shared" si="114"/>
        <v>2.7666666666666666</v>
      </c>
      <c r="AI60">
        <f t="shared" si="114"/>
        <v>2.5483870967741935</v>
      </c>
      <c r="AJ60">
        <f t="shared" si="114"/>
        <v>2.5333333333333332</v>
      </c>
      <c r="AK60">
        <f t="shared" si="114"/>
        <v>2.870967741935484</v>
      </c>
      <c r="AL60">
        <f t="shared" si="114"/>
        <v>2.096774193548387</v>
      </c>
      <c r="AM60">
        <f t="shared" si="114"/>
        <v>2.3214285714285716</v>
      </c>
      <c r="AN60">
        <f t="shared" si="114"/>
        <v>2.5483870967741935</v>
      </c>
      <c r="AO60">
        <f t="shared" ref="AO60:AP60" si="115">AO17/AO$46</f>
        <v>2.2999999999999998</v>
      </c>
      <c r="AP60">
        <f t="shared" si="115"/>
        <v>2.032258064516129</v>
      </c>
      <c r="AQ60">
        <f t="shared" ref="AQ60:AR60" si="116">AQ17/AQ$46</f>
        <v>1.9</v>
      </c>
      <c r="AR60">
        <f t="shared" si="116"/>
        <v>2.2903225806451615</v>
      </c>
      <c r="AS60">
        <f t="shared" ref="AS60:AT60" si="117">AS17/AS$46</f>
        <v>2.3870967741935485</v>
      </c>
      <c r="AT60">
        <f t="shared" si="117"/>
        <v>2.3666666666666667</v>
      </c>
      <c r="AU60">
        <f t="shared" ref="AU60:AV60" si="118">AU17/AU$46</f>
        <v>2.5483870967741935</v>
      </c>
      <c r="AV60">
        <f t="shared" si="118"/>
        <v>2.8333333333333335</v>
      </c>
      <c r="AW60">
        <f t="shared" ref="AW60:AX60" si="119">AW17/AW$46</f>
        <v>3.5806451612903225</v>
      </c>
      <c r="AX60">
        <f t="shared" si="119"/>
        <v>3</v>
      </c>
      <c r="AY60">
        <f t="shared" si="19"/>
        <v>2.6896551724137931</v>
      </c>
      <c r="AZ60">
        <f t="shared" si="19"/>
        <v>2.7419354838709675</v>
      </c>
      <c r="BA60">
        <f t="shared" ref="BA60:BB60" si="120">BA17/BA$46</f>
        <v>3.3666666666666667</v>
      </c>
      <c r="BB60">
        <f t="shared" si="120"/>
        <v>2.5161290322580645</v>
      </c>
      <c r="BC60">
        <f t="shared" ref="BC60:BD60" si="121">BC17/BC$46</f>
        <v>2.6333333333333333</v>
      </c>
      <c r="BD60">
        <f t="shared" si="121"/>
        <v>2.3870967741935485</v>
      </c>
      <c r="BE60">
        <f t="shared" ref="BE60:BF60" si="122">BE17/BE$46</f>
        <v>3.4193548387096775</v>
      </c>
      <c r="BF60">
        <f t="shared" si="122"/>
        <v>2.2333333333333334</v>
      </c>
      <c r="BG60">
        <f t="shared" ref="BG60:BH60" si="123">BG17/BG$46</f>
        <v>3.5483870967741935</v>
      </c>
      <c r="BH60">
        <f t="shared" si="123"/>
        <v>2.9</v>
      </c>
    </row>
    <row r="61" spans="1:60" x14ac:dyDescent="0.35">
      <c r="A61" t="s">
        <v>152</v>
      </c>
      <c r="B61" t="s">
        <v>110</v>
      </c>
      <c r="C61" t="s">
        <v>153</v>
      </c>
      <c r="D61" t="s">
        <v>153</v>
      </c>
      <c r="E61">
        <f t="shared" ref="E61:AM61" si="124">E18/E$46</f>
        <v>4</v>
      </c>
      <c r="F61">
        <f t="shared" si="124"/>
        <v>1.7096774193548387</v>
      </c>
      <c r="G61">
        <f t="shared" si="124"/>
        <v>1.8</v>
      </c>
      <c r="H61">
        <f t="shared" si="124"/>
        <v>2.225806451612903</v>
      </c>
      <c r="I61">
        <f t="shared" si="124"/>
        <v>1.8709677419354838</v>
      </c>
      <c r="J61">
        <f t="shared" si="124"/>
        <v>1.7333333333333334</v>
      </c>
      <c r="K61">
        <f t="shared" si="124"/>
        <v>2.193548387096774</v>
      </c>
      <c r="L61">
        <f t="shared" si="124"/>
        <v>1.8333333333333333</v>
      </c>
      <c r="M61">
        <f t="shared" si="124"/>
        <v>1.903225806451613</v>
      </c>
      <c r="N61">
        <f t="shared" si="124"/>
        <v>2.5483870967741935</v>
      </c>
      <c r="O61">
        <f t="shared" si="124"/>
        <v>2.3214285714285716</v>
      </c>
      <c r="P61">
        <f t="shared" si="124"/>
        <v>1.8709677419354838</v>
      </c>
      <c r="Q61">
        <f t="shared" si="124"/>
        <v>2.1</v>
      </c>
      <c r="R61">
        <f t="shared" si="124"/>
        <v>2.4838709677419355</v>
      </c>
      <c r="S61">
        <f t="shared" si="124"/>
        <v>2.1333333333333333</v>
      </c>
      <c r="T61">
        <f t="shared" si="124"/>
        <v>1.8064516129032258</v>
      </c>
      <c r="U61">
        <f t="shared" si="124"/>
        <v>2.3548387096774195</v>
      </c>
      <c r="V61">
        <f t="shared" si="124"/>
        <v>2.5</v>
      </c>
      <c r="W61">
        <f t="shared" si="124"/>
        <v>2.2903225806451615</v>
      </c>
      <c r="X61">
        <f t="shared" si="124"/>
        <v>2.1</v>
      </c>
      <c r="Y61">
        <f t="shared" si="124"/>
        <v>2.032258064516129</v>
      </c>
      <c r="Z61">
        <f t="shared" si="124"/>
        <v>2.2580645161290325</v>
      </c>
      <c r="AA61">
        <f t="shared" si="124"/>
        <v>2.0714285714285716</v>
      </c>
      <c r="AB61">
        <f t="shared" si="124"/>
        <v>2.096774193548387</v>
      </c>
      <c r="AC61">
        <f t="shared" si="124"/>
        <v>2.4</v>
      </c>
      <c r="AD61">
        <f t="shared" si="124"/>
        <v>2.774193548387097</v>
      </c>
      <c r="AE61">
        <f t="shared" si="124"/>
        <v>2.7</v>
      </c>
      <c r="AF61">
        <f t="shared" si="124"/>
        <v>2.7419354838709675</v>
      </c>
      <c r="AG61">
        <f t="shared" si="124"/>
        <v>2.3225806451612905</v>
      </c>
      <c r="AH61">
        <f t="shared" si="124"/>
        <v>2.9666666666666668</v>
      </c>
      <c r="AI61">
        <f t="shared" si="124"/>
        <v>3.6774193548387095</v>
      </c>
      <c r="AJ61">
        <f t="shared" si="124"/>
        <v>3.0666666666666669</v>
      </c>
      <c r="AK61">
        <f t="shared" si="124"/>
        <v>3.4193548387096775</v>
      </c>
      <c r="AL61">
        <f t="shared" si="124"/>
        <v>2.4516129032258065</v>
      </c>
      <c r="AM61">
        <f t="shared" si="124"/>
        <v>3.3571428571428572</v>
      </c>
      <c r="AN61">
        <f t="shared" ref="AN61:AP62" si="125">AN18/AN$46</f>
        <v>3</v>
      </c>
      <c r="AO61">
        <f t="shared" si="125"/>
        <v>3.1666666666666665</v>
      </c>
      <c r="AP61">
        <f t="shared" si="125"/>
        <v>2.064516129032258</v>
      </c>
      <c r="AQ61">
        <f t="shared" ref="AQ61:AR61" si="126">AQ18/AQ$46</f>
        <v>3.0333333333333332</v>
      </c>
      <c r="AR61">
        <f t="shared" si="126"/>
        <v>3.064516129032258</v>
      </c>
      <c r="AS61">
        <f t="shared" ref="AS61:AT61" si="127">AS18/AS$46</f>
        <v>2.806451612903226</v>
      </c>
      <c r="AT61">
        <f t="shared" si="127"/>
        <v>2.8666666666666667</v>
      </c>
      <c r="AU61">
        <f t="shared" ref="AU61:AV61" si="128">AU18/AU$46</f>
        <v>3.193548387096774</v>
      </c>
      <c r="AV61">
        <f t="shared" si="128"/>
        <v>3.6666666666666665</v>
      </c>
      <c r="AW61">
        <f t="shared" ref="AW61:AX61" si="129">AW18/AW$46</f>
        <v>3.6451612903225805</v>
      </c>
      <c r="AX61">
        <f t="shared" si="129"/>
        <v>4.032258064516129</v>
      </c>
      <c r="AY61">
        <f t="shared" si="19"/>
        <v>3.6206896551724137</v>
      </c>
      <c r="AZ61">
        <f t="shared" si="19"/>
        <v>3.5161290322580645</v>
      </c>
      <c r="BA61">
        <f t="shared" ref="BA61:BB61" si="130">BA18/BA$46</f>
        <v>2.7333333333333334</v>
      </c>
      <c r="BB61">
        <f t="shared" si="130"/>
        <v>2.870967741935484</v>
      </c>
      <c r="BC61">
        <f t="shared" ref="BC61:BD61" si="131">BC18/BC$46</f>
        <v>3.6333333333333333</v>
      </c>
      <c r="BD61">
        <f t="shared" si="131"/>
        <v>2.774193548387097</v>
      </c>
      <c r="BE61">
        <f t="shared" ref="BE61:BF61" si="132">BE18/BE$46</f>
        <v>3</v>
      </c>
      <c r="BF61">
        <f t="shared" si="132"/>
        <v>2.7333333333333334</v>
      </c>
      <c r="BG61">
        <f t="shared" ref="BG61:BH61" si="133">BG18/BG$46</f>
        <v>3.3225806451612905</v>
      </c>
      <c r="BH61">
        <f t="shared" si="133"/>
        <v>3.7333333333333334</v>
      </c>
    </row>
    <row r="62" spans="1:60" x14ac:dyDescent="0.35">
      <c r="A62" t="s">
        <v>152</v>
      </c>
      <c r="B62" t="s">
        <v>110</v>
      </c>
      <c r="C62" t="s">
        <v>154</v>
      </c>
      <c r="D62" t="s">
        <v>155</v>
      </c>
      <c r="E62">
        <f t="shared" ref="E62:AM62" si="134">E19/E$46</f>
        <v>0.8666666666666667</v>
      </c>
      <c r="F62">
        <f t="shared" si="134"/>
        <v>0.5161290322580645</v>
      </c>
      <c r="G62">
        <f t="shared" si="134"/>
        <v>0.53333333333333333</v>
      </c>
      <c r="H62">
        <f t="shared" si="134"/>
        <v>0.70967741935483875</v>
      </c>
      <c r="I62">
        <f t="shared" si="134"/>
        <v>0.5161290322580645</v>
      </c>
      <c r="J62">
        <f t="shared" si="134"/>
        <v>0.33333333333333331</v>
      </c>
      <c r="K62">
        <f t="shared" si="134"/>
        <v>0.45161290322580644</v>
      </c>
      <c r="L62">
        <f t="shared" si="134"/>
        <v>0.36666666666666664</v>
      </c>
      <c r="M62">
        <f t="shared" si="134"/>
        <v>0.64516129032258063</v>
      </c>
      <c r="N62">
        <f t="shared" si="134"/>
        <v>0.35483870967741937</v>
      </c>
      <c r="O62">
        <f t="shared" si="134"/>
        <v>0.39285714285714285</v>
      </c>
      <c r="P62">
        <f t="shared" si="134"/>
        <v>0.35483870967741937</v>
      </c>
      <c r="Q62">
        <f t="shared" si="134"/>
        <v>0.93333333333333335</v>
      </c>
      <c r="R62">
        <f t="shared" si="134"/>
        <v>1</v>
      </c>
      <c r="S62">
        <f t="shared" si="134"/>
        <v>0.73333333333333328</v>
      </c>
      <c r="T62">
        <f t="shared" si="134"/>
        <v>0.83870967741935487</v>
      </c>
      <c r="U62">
        <f t="shared" si="134"/>
        <v>0.77419354838709675</v>
      </c>
      <c r="V62">
        <f t="shared" si="134"/>
        <v>0.7</v>
      </c>
      <c r="W62">
        <f t="shared" si="134"/>
        <v>0.93548387096774188</v>
      </c>
      <c r="X62">
        <f t="shared" si="134"/>
        <v>0.8666666666666667</v>
      </c>
      <c r="Y62">
        <f t="shared" si="134"/>
        <v>1.032258064516129</v>
      </c>
      <c r="Z62">
        <f t="shared" si="134"/>
        <v>1.064516129032258</v>
      </c>
      <c r="AA62">
        <f t="shared" si="134"/>
        <v>0.9285714285714286</v>
      </c>
      <c r="AB62">
        <f t="shared" si="134"/>
        <v>0.83870967741935487</v>
      </c>
      <c r="AC62">
        <f t="shared" si="134"/>
        <v>0.8666666666666667</v>
      </c>
      <c r="AD62">
        <f t="shared" si="134"/>
        <v>1.1935483870967742</v>
      </c>
      <c r="AE62">
        <f t="shared" si="134"/>
        <v>1.0333333333333334</v>
      </c>
      <c r="AF62">
        <f t="shared" si="134"/>
        <v>1.2580645161290323</v>
      </c>
      <c r="AG62">
        <f t="shared" si="134"/>
        <v>1.1935483870967742</v>
      </c>
      <c r="AH62">
        <f t="shared" si="134"/>
        <v>0.76666666666666672</v>
      </c>
      <c r="AI62">
        <f t="shared" si="134"/>
        <v>0.41935483870967744</v>
      </c>
      <c r="AJ62">
        <f t="shared" si="134"/>
        <v>0.43333333333333335</v>
      </c>
      <c r="AK62">
        <f t="shared" si="134"/>
        <v>0.64516129032258063</v>
      </c>
      <c r="AL62">
        <f t="shared" si="134"/>
        <v>0.35483870967741937</v>
      </c>
      <c r="AM62">
        <f t="shared" si="134"/>
        <v>0.5357142857142857</v>
      </c>
      <c r="AN62">
        <f t="shared" si="125"/>
        <v>0.4838709677419355</v>
      </c>
      <c r="AO62">
        <f t="shared" si="125"/>
        <v>0.7</v>
      </c>
      <c r="AP62">
        <f t="shared" si="125"/>
        <v>0.54838709677419351</v>
      </c>
      <c r="AQ62">
        <f t="shared" ref="AQ62:AR62" si="135">AQ19/AQ$46</f>
        <v>0.7</v>
      </c>
      <c r="AR62">
        <f t="shared" si="135"/>
        <v>0.67741935483870963</v>
      </c>
      <c r="AS62">
        <f t="shared" ref="AS62:AT62" si="136">AS19/AS$46</f>
        <v>0.74193548387096775</v>
      </c>
      <c r="AT62">
        <f t="shared" si="136"/>
        <v>0.8666666666666667</v>
      </c>
      <c r="AU62">
        <f t="shared" ref="AU62:AV62" si="137">AU19/AU$46</f>
        <v>0.58064516129032262</v>
      </c>
      <c r="AV62">
        <f t="shared" si="137"/>
        <v>0.66666666666666663</v>
      </c>
      <c r="AW62">
        <f t="shared" ref="AW62:AX62" si="138">AW19/AW$46</f>
        <v>0.64516129032258063</v>
      </c>
      <c r="AX62">
        <f t="shared" si="138"/>
        <v>0.77419354838709675</v>
      </c>
      <c r="AY62">
        <f t="shared" si="19"/>
        <v>0.62068965517241381</v>
      </c>
      <c r="AZ62">
        <f t="shared" si="19"/>
        <v>0.74193548387096775</v>
      </c>
      <c r="BA62">
        <f t="shared" ref="BA62:BB62" si="139">BA19/BA$46</f>
        <v>1.1333333333333333</v>
      </c>
      <c r="BB62">
        <f t="shared" si="139"/>
        <v>1.096774193548387</v>
      </c>
      <c r="BC62">
        <f t="shared" ref="BC62:BD62" si="140">BC19/BC$46</f>
        <v>1</v>
      </c>
      <c r="BD62">
        <f t="shared" si="140"/>
        <v>1.2258064516129032</v>
      </c>
      <c r="BE62">
        <f t="shared" ref="BE62:BF62" si="141">BE19/BE$46</f>
        <v>1.1612903225806452</v>
      </c>
      <c r="BF62">
        <f t="shared" si="141"/>
        <v>1.6666666666666667</v>
      </c>
      <c r="BG62">
        <f t="shared" ref="BG62:BH62" si="142">BG19/BG$46</f>
        <v>1.4516129032258065</v>
      </c>
      <c r="BH62">
        <f t="shared" si="142"/>
        <v>1.4333333333333333</v>
      </c>
    </row>
    <row r="63" spans="1:60" x14ac:dyDescent="0.35">
      <c r="A63" t="s">
        <v>152</v>
      </c>
      <c r="B63" t="s">
        <v>110</v>
      </c>
      <c r="C63" t="s">
        <v>156</v>
      </c>
      <c r="D63" t="s">
        <v>156</v>
      </c>
      <c r="E63">
        <f t="shared" ref="E63:AN63" si="143">E20/E$46</f>
        <v>5.5333333333333332</v>
      </c>
      <c r="F63">
        <f t="shared" si="143"/>
        <v>3.225806451612903</v>
      </c>
      <c r="G63">
        <f t="shared" si="143"/>
        <v>2.6333333333333333</v>
      </c>
      <c r="H63">
        <f t="shared" si="143"/>
        <v>3.3548387096774195</v>
      </c>
      <c r="I63">
        <f t="shared" si="143"/>
        <v>3.3870967741935485</v>
      </c>
      <c r="J63">
        <f t="shared" si="143"/>
        <v>3.4</v>
      </c>
      <c r="K63">
        <f t="shared" si="143"/>
        <v>3.7096774193548385</v>
      </c>
      <c r="L63">
        <f t="shared" si="143"/>
        <v>3.3666666666666667</v>
      </c>
      <c r="M63">
        <f t="shared" si="143"/>
        <v>4.5161290322580649</v>
      </c>
      <c r="N63">
        <f t="shared" si="143"/>
        <v>5.387096774193548</v>
      </c>
      <c r="O63">
        <f t="shared" si="143"/>
        <v>4.0714285714285712</v>
      </c>
      <c r="P63">
        <f t="shared" si="143"/>
        <v>3.5483870967741935</v>
      </c>
      <c r="Q63">
        <f t="shared" si="143"/>
        <v>4.3666666666666663</v>
      </c>
      <c r="R63">
        <f t="shared" si="143"/>
        <v>4.4516129032258061</v>
      </c>
      <c r="S63">
        <f t="shared" si="143"/>
        <v>3.6333333333333333</v>
      </c>
      <c r="T63">
        <f t="shared" si="143"/>
        <v>3.6774193548387095</v>
      </c>
      <c r="U63">
        <f t="shared" si="143"/>
        <v>3.806451612903226</v>
      </c>
      <c r="V63">
        <f t="shared" si="143"/>
        <v>4.1333333333333337</v>
      </c>
      <c r="W63">
        <f t="shared" si="143"/>
        <v>4</v>
      </c>
      <c r="X63">
        <f t="shared" si="143"/>
        <v>4.0999999999999996</v>
      </c>
      <c r="Y63">
        <f t="shared" si="143"/>
        <v>4.096774193548387</v>
      </c>
      <c r="Z63">
        <f t="shared" si="143"/>
        <v>4.096774193548387</v>
      </c>
      <c r="AA63">
        <f t="shared" si="143"/>
        <v>3.6071428571428572</v>
      </c>
      <c r="AB63">
        <f t="shared" si="143"/>
        <v>4.5483870967741939</v>
      </c>
      <c r="AC63">
        <f t="shared" si="143"/>
        <v>4.166666666666667</v>
      </c>
      <c r="AD63">
        <f t="shared" si="143"/>
        <v>4.387096774193548</v>
      </c>
      <c r="AE63">
        <f t="shared" si="143"/>
        <v>4.3666666666666663</v>
      </c>
      <c r="AF63">
        <f t="shared" si="143"/>
        <v>3.838709677419355</v>
      </c>
      <c r="AG63">
        <f t="shared" si="143"/>
        <v>4.5161290322580649</v>
      </c>
      <c r="AH63">
        <f t="shared" si="143"/>
        <v>4.333333333333333</v>
      </c>
      <c r="AI63">
        <f t="shared" si="143"/>
        <v>4.4516129032258061</v>
      </c>
      <c r="AJ63">
        <f t="shared" si="143"/>
        <v>4</v>
      </c>
      <c r="AK63">
        <f t="shared" si="143"/>
        <v>4.709677419354839</v>
      </c>
      <c r="AL63">
        <f t="shared" si="143"/>
        <v>4</v>
      </c>
      <c r="AM63">
        <f t="shared" si="143"/>
        <v>4.3214285714285712</v>
      </c>
      <c r="AN63">
        <f t="shared" si="143"/>
        <v>4.612903225806452</v>
      </c>
      <c r="AO63">
        <f t="shared" ref="AO63:AP63" si="144">AO20/AO$46</f>
        <v>4.3666666666666663</v>
      </c>
      <c r="AP63">
        <f t="shared" si="144"/>
        <v>4.4516129032258061</v>
      </c>
      <c r="AQ63">
        <f t="shared" ref="AQ63:AR63" si="145">AQ20/AQ$46</f>
        <v>3.9666666666666668</v>
      </c>
      <c r="AR63">
        <f t="shared" si="145"/>
        <v>4.161290322580645</v>
      </c>
      <c r="AS63">
        <f t="shared" ref="AS63:AT63" si="146">AS20/AS$46</f>
        <v>3.806451612903226</v>
      </c>
      <c r="AT63">
        <f t="shared" si="146"/>
        <v>4.4333333333333336</v>
      </c>
      <c r="AU63">
        <f t="shared" ref="AU63:AV63" si="147">AU20/AU$46</f>
        <v>4.4838709677419351</v>
      </c>
      <c r="AV63">
        <f t="shared" si="147"/>
        <v>3.5666666666666669</v>
      </c>
      <c r="AW63">
        <f t="shared" ref="AW63:AX63" si="148">AW20/AW$46</f>
        <v>4.903225806451613</v>
      </c>
      <c r="AX63">
        <f t="shared" si="148"/>
        <v>5.612903225806452</v>
      </c>
      <c r="AY63">
        <f t="shared" si="19"/>
        <v>4.2068965517241379</v>
      </c>
      <c r="AZ63">
        <f t="shared" si="19"/>
        <v>3.6774193548387095</v>
      </c>
      <c r="BA63">
        <f t="shared" ref="BA63:BB63" si="149">BA20/BA$46</f>
        <v>3.9666666666666668</v>
      </c>
      <c r="BB63">
        <f t="shared" si="149"/>
        <v>4.32258064516129</v>
      </c>
      <c r="BC63">
        <f t="shared" ref="BC63:BD63" si="150">BC20/BC$46</f>
        <v>4</v>
      </c>
      <c r="BD63">
        <f t="shared" si="150"/>
        <v>4.419354838709677</v>
      </c>
      <c r="BE63">
        <f t="shared" ref="BE63:BF63" si="151">BE20/BE$46</f>
        <v>4.4838709677419351</v>
      </c>
      <c r="BF63">
        <f t="shared" si="151"/>
        <v>5.7</v>
      </c>
      <c r="BG63">
        <f t="shared" ref="BG63:BH63" si="152">BG20/BG$46</f>
        <v>5.096774193548387</v>
      </c>
      <c r="BH63">
        <f t="shared" si="152"/>
        <v>5.0999999999999996</v>
      </c>
    </row>
    <row r="64" spans="1:60" x14ac:dyDescent="0.35">
      <c r="A64" t="s">
        <v>152</v>
      </c>
      <c r="B64" t="s">
        <v>110</v>
      </c>
      <c r="C64" t="s">
        <v>157</v>
      </c>
      <c r="D64" t="s">
        <v>157</v>
      </c>
      <c r="E64">
        <f t="shared" ref="E64:AN64" si="153">E21/E$46</f>
        <v>0.83333333333333337</v>
      </c>
      <c r="F64">
        <f t="shared" si="153"/>
        <v>0.38709677419354838</v>
      </c>
      <c r="G64">
        <f t="shared" si="153"/>
        <v>0.5</v>
      </c>
      <c r="H64">
        <f t="shared" si="153"/>
        <v>0.58064516129032262</v>
      </c>
      <c r="I64">
        <f t="shared" si="153"/>
        <v>0.80645161290322576</v>
      </c>
      <c r="J64">
        <f t="shared" si="153"/>
        <v>0.76666666666666672</v>
      </c>
      <c r="K64">
        <f t="shared" si="153"/>
        <v>0.80645161290322576</v>
      </c>
      <c r="L64">
        <f t="shared" si="153"/>
        <v>0.53333333333333333</v>
      </c>
      <c r="M64">
        <f t="shared" si="153"/>
        <v>0.61290322580645162</v>
      </c>
      <c r="N64">
        <f t="shared" si="153"/>
        <v>0.80645161290322576</v>
      </c>
      <c r="O64">
        <f t="shared" si="153"/>
        <v>0.6071428571428571</v>
      </c>
      <c r="P64">
        <f t="shared" si="153"/>
        <v>0.967741935483871</v>
      </c>
      <c r="Q64">
        <f t="shared" si="153"/>
        <v>0.83333333333333337</v>
      </c>
      <c r="R64">
        <f t="shared" si="153"/>
        <v>0.61290322580645162</v>
      </c>
      <c r="S64">
        <f t="shared" si="153"/>
        <v>0.66666666666666663</v>
      </c>
      <c r="T64">
        <f t="shared" si="153"/>
        <v>0.83870967741935487</v>
      </c>
      <c r="U64">
        <f t="shared" si="153"/>
        <v>0.93548387096774188</v>
      </c>
      <c r="V64">
        <f t="shared" si="153"/>
        <v>0.8666666666666667</v>
      </c>
      <c r="W64">
        <f t="shared" si="153"/>
        <v>0.93548387096774188</v>
      </c>
      <c r="X64">
        <f t="shared" si="153"/>
        <v>0.8</v>
      </c>
      <c r="Y64">
        <f t="shared" si="153"/>
        <v>1.3870967741935485</v>
      </c>
      <c r="Z64">
        <f t="shared" si="153"/>
        <v>1.064516129032258</v>
      </c>
      <c r="AA64">
        <f t="shared" si="153"/>
        <v>1.3214285714285714</v>
      </c>
      <c r="AB64">
        <f t="shared" si="153"/>
        <v>0.64516129032258063</v>
      </c>
      <c r="AC64">
        <f t="shared" si="153"/>
        <v>0.8666666666666667</v>
      </c>
      <c r="AD64">
        <f t="shared" si="153"/>
        <v>1</v>
      </c>
      <c r="AE64">
        <f t="shared" si="153"/>
        <v>0.8666666666666667</v>
      </c>
      <c r="AF64">
        <f t="shared" si="153"/>
        <v>1.064516129032258</v>
      </c>
      <c r="AG64">
        <f t="shared" si="153"/>
        <v>1.2258064516129032</v>
      </c>
      <c r="AH64">
        <f t="shared" si="153"/>
        <v>1.1666666666666667</v>
      </c>
      <c r="AI64">
        <f t="shared" si="153"/>
        <v>1.2903225806451613</v>
      </c>
      <c r="AJ64">
        <f t="shared" si="153"/>
        <v>1.0666666666666667</v>
      </c>
      <c r="AK64">
        <f t="shared" si="153"/>
        <v>1.3870967741935485</v>
      </c>
      <c r="AL64">
        <f t="shared" si="153"/>
        <v>1.4516129032258065</v>
      </c>
      <c r="AM64">
        <f t="shared" si="153"/>
        <v>1.0357142857142858</v>
      </c>
      <c r="AN64">
        <f t="shared" si="153"/>
        <v>1</v>
      </c>
      <c r="AO64">
        <f t="shared" ref="AO64:AP64" si="154">AO21/AO$46</f>
        <v>1</v>
      </c>
      <c r="AP64">
        <f t="shared" si="154"/>
        <v>1.3225806451612903</v>
      </c>
      <c r="AQ64">
        <f t="shared" ref="AQ64:AR64" si="155">AQ21/AQ$46</f>
        <v>1.3333333333333333</v>
      </c>
      <c r="AR64">
        <f t="shared" si="155"/>
        <v>1.5483870967741935</v>
      </c>
      <c r="AS64">
        <f t="shared" ref="AS64:AT64" si="156">AS21/AS$46</f>
        <v>1.1290322580645162</v>
      </c>
      <c r="AT64">
        <f t="shared" si="156"/>
        <v>1.4666666666666666</v>
      </c>
      <c r="AU64">
        <f t="shared" ref="AU64:AV64" si="157">AU21/AU$46</f>
        <v>1.7419354838709677</v>
      </c>
      <c r="AV64">
        <f t="shared" si="157"/>
        <v>1.2333333333333334</v>
      </c>
      <c r="AW64">
        <f t="shared" ref="AW64:AX64" si="158">AW21/AW$46</f>
        <v>1.4193548387096775</v>
      </c>
      <c r="AX64">
        <f t="shared" si="158"/>
        <v>1.8064516129032258</v>
      </c>
      <c r="AY64">
        <f t="shared" si="19"/>
        <v>1.8620689655172413</v>
      </c>
      <c r="AZ64">
        <f t="shared" si="19"/>
        <v>1.6129032258064515</v>
      </c>
      <c r="BA64">
        <f t="shared" ref="BA64:BB64" si="159">BA21/BA$46</f>
        <v>1.3333333333333333</v>
      </c>
      <c r="BB64">
        <f t="shared" si="159"/>
        <v>1.3548387096774193</v>
      </c>
      <c r="BC64">
        <f t="shared" ref="BC64:BD64" si="160">BC21/BC$46</f>
        <v>1.1333333333333333</v>
      </c>
      <c r="BD64">
        <f t="shared" si="160"/>
        <v>1.6451612903225807</v>
      </c>
      <c r="BE64">
        <f t="shared" ref="BE64:BF64" si="161">BE21/BE$46</f>
        <v>1.2903225806451613</v>
      </c>
      <c r="BF64">
        <f t="shared" si="161"/>
        <v>1.5</v>
      </c>
      <c r="BG64">
        <f t="shared" ref="BG64:BH64" si="162">BG21/BG$46</f>
        <v>1.3548387096774193</v>
      </c>
      <c r="BH64">
        <f t="shared" si="162"/>
        <v>1.2333333333333334</v>
      </c>
    </row>
    <row r="65" spans="1:60" x14ac:dyDescent="0.35">
      <c r="A65" t="s">
        <v>152</v>
      </c>
      <c r="B65" t="s">
        <v>110</v>
      </c>
      <c r="C65" t="s">
        <v>158</v>
      </c>
      <c r="D65" t="s">
        <v>158</v>
      </c>
      <c r="E65">
        <f t="shared" ref="E65:AN65" si="163">E22/E$46</f>
        <v>4.833333333333333</v>
      </c>
      <c r="F65">
        <f t="shared" si="163"/>
        <v>2.5483870967741935</v>
      </c>
      <c r="G65">
        <f t="shared" si="163"/>
        <v>2.1</v>
      </c>
      <c r="H65">
        <f t="shared" si="163"/>
        <v>2.6129032258064515</v>
      </c>
      <c r="I65">
        <f t="shared" si="163"/>
        <v>3</v>
      </c>
      <c r="J65">
        <f t="shared" si="163"/>
        <v>2.7333333333333334</v>
      </c>
      <c r="K65">
        <f t="shared" si="163"/>
        <v>3.193548387096774</v>
      </c>
      <c r="L65">
        <f t="shared" si="163"/>
        <v>2.6</v>
      </c>
      <c r="M65">
        <f t="shared" si="163"/>
        <v>3.129032258064516</v>
      </c>
      <c r="N65">
        <f t="shared" si="163"/>
        <v>4</v>
      </c>
      <c r="O65">
        <f t="shared" si="163"/>
        <v>3.4285714285714284</v>
      </c>
      <c r="P65">
        <f t="shared" si="163"/>
        <v>2.774193548387097</v>
      </c>
      <c r="Q65">
        <f t="shared" si="163"/>
        <v>3.2666666666666666</v>
      </c>
      <c r="R65">
        <f t="shared" si="163"/>
        <v>3.4193548387096775</v>
      </c>
      <c r="S65">
        <f t="shared" si="163"/>
        <v>3.2666666666666666</v>
      </c>
      <c r="T65">
        <f t="shared" si="163"/>
        <v>4.032258064516129</v>
      </c>
      <c r="U65">
        <f t="shared" si="163"/>
        <v>2.2903225806451615</v>
      </c>
      <c r="V65">
        <f t="shared" si="163"/>
        <v>3.5333333333333332</v>
      </c>
      <c r="W65">
        <f t="shared" si="163"/>
        <v>2.838709677419355</v>
      </c>
      <c r="X65">
        <f t="shared" si="163"/>
        <v>2.2666666666666666</v>
      </c>
      <c r="Y65">
        <f t="shared" si="163"/>
        <v>3.032258064516129</v>
      </c>
      <c r="Z65">
        <f t="shared" si="163"/>
        <v>2.870967741935484</v>
      </c>
      <c r="AA65">
        <f t="shared" si="163"/>
        <v>2.5714285714285716</v>
      </c>
      <c r="AB65">
        <f t="shared" si="163"/>
        <v>2.6129032258064515</v>
      </c>
      <c r="AC65">
        <f t="shared" si="163"/>
        <v>3.0333333333333332</v>
      </c>
      <c r="AD65">
        <f t="shared" si="163"/>
        <v>2.4838709677419355</v>
      </c>
      <c r="AE65">
        <f t="shared" si="163"/>
        <v>2.5666666666666669</v>
      </c>
      <c r="AF65">
        <f t="shared" si="163"/>
        <v>2.3548387096774195</v>
      </c>
      <c r="AG65">
        <f t="shared" si="163"/>
        <v>2.903225806451613</v>
      </c>
      <c r="AH65">
        <f t="shared" si="163"/>
        <v>2.7333333333333334</v>
      </c>
      <c r="AI65">
        <f t="shared" si="163"/>
        <v>4.096774193548387</v>
      </c>
      <c r="AJ65">
        <f t="shared" si="163"/>
        <v>4.2666666666666666</v>
      </c>
      <c r="AK65">
        <f t="shared" si="163"/>
        <v>3.6451612903225805</v>
      </c>
      <c r="AL65">
        <f t="shared" si="163"/>
        <v>4.129032258064516</v>
      </c>
      <c r="AM65">
        <f t="shared" si="163"/>
        <v>3.7857142857142856</v>
      </c>
      <c r="AN65">
        <f t="shared" si="163"/>
        <v>4.5161290322580649</v>
      </c>
      <c r="AO65">
        <f t="shared" ref="AO65:AP65" si="164">AO22/AO$46</f>
        <v>4.0999999999999996</v>
      </c>
      <c r="AP65">
        <f t="shared" si="164"/>
        <v>3.967741935483871</v>
      </c>
      <c r="AQ65">
        <f t="shared" ref="AQ65:AR65" si="165">AQ22/AQ$46</f>
        <v>3.6666666666666665</v>
      </c>
      <c r="AR65">
        <f t="shared" si="165"/>
        <v>3.774193548387097</v>
      </c>
      <c r="AS65">
        <f t="shared" ref="AS65:AT65" si="166">AS22/AS$46</f>
        <v>4.032258064516129</v>
      </c>
      <c r="AT65">
        <f t="shared" si="166"/>
        <v>4.3</v>
      </c>
      <c r="AU65">
        <f t="shared" ref="AU65:AV65" si="167">AU22/AU$46</f>
        <v>4.258064516129032</v>
      </c>
      <c r="AV65">
        <f t="shared" si="167"/>
        <v>3.3333333333333335</v>
      </c>
      <c r="AW65">
        <f t="shared" ref="AW65:AX65" si="168">AW22/AW$46</f>
        <v>4.935483870967742</v>
      </c>
      <c r="AX65">
        <f t="shared" si="168"/>
        <v>4.67741935483871</v>
      </c>
      <c r="AY65">
        <f t="shared" si="19"/>
        <v>5.5517241379310347</v>
      </c>
      <c r="AZ65">
        <f t="shared" si="19"/>
        <v>3.967741935483871</v>
      </c>
      <c r="BA65">
        <f t="shared" ref="BA65:BB65" si="169">BA22/BA$46</f>
        <v>4.4333333333333336</v>
      </c>
      <c r="BB65">
        <f t="shared" si="169"/>
        <v>4.870967741935484</v>
      </c>
      <c r="BC65">
        <f t="shared" ref="BC65:BD65" si="170">BC22/BC$46</f>
        <v>4.8666666666666663</v>
      </c>
      <c r="BD65">
        <f t="shared" si="170"/>
        <v>4.387096774193548</v>
      </c>
      <c r="BE65">
        <f t="shared" ref="BE65:BF65" si="171">BE22/BE$46</f>
        <v>5.096774193548387</v>
      </c>
      <c r="BF65">
        <f t="shared" si="171"/>
        <v>3.9666666666666668</v>
      </c>
      <c r="BG65">
        <f t="shared" ref="BG65:BH65" si="172">BG22/BG$46</f>
        <v>4.419354838709677</v>
      </c>
      <c r="BH65">
        <f t="shared" si="172"/>
        <v>4.7666666666666666</v>
      </c>
    </row>
    <row r="66" spans="1:60" x14ac:dyDescent="0.35">
      <c r="A66" t="s">
        <v>152</v>
      </c>
      <c r="B66" t="s">
        <v>110</v>
      </c>
      <c r="C66" t="s">
        <v>159</v>
      </c>
      <c r="D66" t="s">
        <v>159</v>
      </c>
      <c r="E66">
        <f t="shared" ref="E66:AN66" si="173">E23/E$46</f>
        <v>5</v>
      </c>
      <c r="F66">
        <f t="shared" si="173"/>
        <v>2.967741935483871</v>
      </c>
      <c r="G66">
        <f t="shared" si="173"/>
        <v>3.8333333333333335</v>
      </c>
      <c r="H66">
        <f t="shared" si="173"/>
        <v>3.870967741935484</v>
      </c>
      <c r="I66">
        <f t="shared" si="173"/>
        <v>4.129032258064516</v>
      </c>
      <c r="J66">
        <f t="shared" si="173"/>
        <v>3.0666666666666669</v>
      </c>
      <c r="K66">
        <f t="shared" si="173"/>
        <v>4.258064516129032</v>
      </c>
      <c r="L66">
        <f t="shared" si="173"/>
        <v>3.8333333333333335</v>
      </c>
      <c r="M66">
        <f t="shared" si="173"/>
        <v>4.225806451612903</v>
      </c>
      <c r="N66">
        <f t="shared" si="173"/>
        <v>3.6129032258064515</v>
      </c>
      <c r="O66">
        <f t="shared" si="173"/>
        <v>2.75</v>
      </c>
      <c r="P66">
        <f t="shared" si="173"/>
        <v>3.2903225806451615</v>
      </c>
      <c r="Q66">
        <f t="shared" si="173"/>
        <v>2.9</v>
      </c>
      <c r="R66">
        <f t="shared" si="173"/>
        <v>3.5483870967741935</v>
      </c>
      <c r="S66">
        <f t="shared" si="173"/>
        <v>3.2333333333333334</v>
      </c>
      <c r="T66">
        <f t="shared" si="173"/>
        <v>3.225806451612903</v>
      </c>
      <c r="U66">
        <f t="shared" si="173"/>
        <v>3.3870967741935485</v>
      </c>
      <c r="V66">
        <f t="shared" si="173"/>
        <v>3.3333333333333335</v>
      </c>
      <c r="W66">
        <f t="shared" si="173"/>
        <v>4.258064516129032</v>
      </c>
      <c r="X66">
        <f t="shared" si="173"/>
        <v>3.6</v>
      </c>
      <c r="Y66">
        <f t="shared" si="173"/>
        <v>4.258064516129032</v>
      </c>
      <c r="Z66">
        <f t="shared" si="173"/>
        <v>3.161290322580645</v>
      </c>
      <c r="AA66">
        <f t="shared" si="173"/>
        <v>3.3214285714285716</v>
      </c>
      <c r="AB66">
        <f t="shared" si="173"/>
        <v>3.7096774193548385</v>
      </c>
      <c r="AC66">
        <f t="shared" si="173"/>
        <v>4.166666666666667</v>
      </c>
      <c r="AD66">
        <f t="shared" si="173"/>
        <v>3.032258064516129</v>
      </c>
      <c r="AE66">
        <f t="shared" si="173"/>
        <v>3.3333333333333335</v>
      </c>
      <c r="AF66">
        <f t="shared" si="173"/>
        <v>3.806451612903226</v>
      </c>
      <c r="AG66">
        <f t="shared" si="173"/>
        <v>3.7096774193548385</v>
      </c>
      <c r="AH66">
        <f t="shared" si="173"/>
        <v>3.5</v>
      </c>
      <c r="AI66">
        <f t="shared" si="173"/>
        <v>3.3225806451612905</v>
      </c>
      <c r="AJ66">
        <f t="shared" si="173"/>
        <v>3.6333333333333333</v>
      </c>
      <c r="AK66">
        <f t="shared" si="173"/>
        <v>5.032258064516129</v>
      </c>
      <c r="AL66">
        <f t="shared" si="173"/>
        <v>3.4516129032258065</v>
      </c>
      <c r="AM66">
        <f t="shared" si="173"/>
        <v>4</v>
      </c>
      <c r="AN66">
        <f t="shared" si="173"/>
        <v>3.5483870967741935</v>
      </c>
      <c r="AO66">
        <f t="shared" ref="AO66:AP66" si="174">AO23/AO$46</f>
        <v>4.0999999999999996</v>
      </c>
      <c r="AP66">
        <f t="shared" si="174"/>
        <v>4</v>
      </c>
      <c r="AQ66">
        <f t="shared" ref="AQ66:AR66" si="175">AQ23/AQ$46</f>
        <v>3.9333333333333331</v>
      </c>
      <c r="AR66">
        <f t="shared" si="175"/>
        <v>4.645161290322581</v>
      </c>
      <c r="AS66">
        <f t="shared" ref="AS66:AT66" si="176">AS23/AS$46</f>
        <v>4.258064516129032</v>
      </c>
      <c r="AT66">
        <f t="shared" si="176"/>
        <v>3.7666666666666666</v>
      </c>
      <c r="AU66">
        <f t="shared" ref="AU66:AV66" si="177">AU23/AU$46</f>
        <v>4.5483870967741939</v>
      </c>
      <c r="AV66">
        <f t="shared" si="177"/>
        <v>3.8</v>
      </c>
      <c r="AW66">
        <f t="shared" ref="AW66:AX66" si="178">AW23/AW$46</f>
        <v>5.032258064516129</v>
      </c>
      <c r="AX66">
        <f t="shared" si="178"/>
        <v>4.193548387096774</v>
      </c>
      <c r="AY66">
        <f t="shared" si="19"/>
        <v>4.6896551724137927</v>
      </c>
      <c r="AZ66">
        <f t="shared" si="19"/>
        <v>4.258064516129032</v>
      </c>
      <c r="BA66">
        <f t="shared" ref="BA66:BB66" si="179">BA23/BA$46</f>
        <v>4.3666666666666663</v>
      </c>
      <c r="BB66">
        <f t="shared" si="179"/>
        <v>4.741935483870968</v>
      </c>
      <c r="BC66">
        <f t="shared" ref="BC66:BD66" si="180">BC23/BC$46</f>
        <v>3.9</v>
      </c>
      <c r="BD66">
        <f t="shared" si="180"/>
        <v>4</v>
      </c>
      <c r="BE66">
        <f t="shared" ref="BE66:BF66" si="181">BE23/BE$46</f>
        <v>4.161290322580645</v>
      </c>
      <c r="BF66">
        <f t="shared" si="181"/>
        <v>4.9333333333333336</v>
      </c>
      <c r="BG66">
        <f t="shared" ref="BG66:BH66" si="182">BG23/BG$46</f>
        <v>4.290322580645161</v>
      </c>
      <c r="BH66">
        <f t="shared" si="182"/>
        <v>5</v>
      </c>
    </row>
    <row r="67" spans="1:60" x14ac:dyDescent="0.35">
      <c r="A67" t="s">
        <v>152</v>
      </c>
      <c r="B67" t="s">
        <v>110</v>
      </c>
      <c r="C67" t="s">
        <v>160</v>
      </c>
      <c r="D67" t="s">
        <v>160</v>
      </c>
      <c r="E67">
        <f t="shared" ref="E67:AN67" si="183">E24/E$46</f>
        <v>2.6333333333333333</v>
      </c>
      <c r="F67">
        <f t="shared" si="183"/>
        <v>1.8709677419354838</v>
      </c>
      <c r="G67">
        <f t="shared" si="183"/>
        <v>1.8</v>
      </c>
      <c r="H67">
        <f t="shared" si="183"/>
        <v>2.3870967741935485</v>
      </c>
      <c r="I67">
        <f t="shared" si="183"/>
        <v>3.2580645161290325</v>
      </c>
      <c r="J67">
        <f t="shared" si="183"/>
        <v>2.5666666666666669</v>
      </c>
      <c r="K67">
        <f t="shared" si="183"/>
        <v>3</v>
      </c>
      <c r="L67">
        <f t="shared" si="183"/>
        <v>3.6333333333333333</v>
      </c>
      <c r="M67">
        <f t="shared" si="183"/>
        <v>3.2903225806451615</v>
      </c>
      <c r="N67">
        <f t="shared" si="183"/>
        <v>3.774193548387097</v>
      </c>
      <c r="O67">
        <f t="shared" si="183"/>
        <v>2.1785714285714284</v>
      </c>
      <c r="P67">
        <f t="shared" si="183"/>
        <v>2.903225806451613</v>
      </c>
      <c r="Q67">
        <f t="shared" si="183"/>
        <v>2.9</v>
      </c>
      <c r="R67">
        <f t="shared" si="183"/>
        <v>3.6129032258064515</v>
      </c>
      <c r="S67">
        <f t="shared" si="183"/>
        <v>3</v>
      </c>
      <c r="T67">
        <f t="shared" si="183"/>
        <v>2.806451612903226</v>
      </c>
      <c r="U67">
        <f t="shared" si="183"/>
        <v>2.3870967741935485</v>
      </c>
      <c r="V67">
        <f t="shared" si="183"/>
        <v>2.6333333333333333</v>
      </c>
      <c r="W67">
        <f t="shared" si="183"/>
        <v>2.6129032258064515</v>
      </c>
      <c r="X67">
        <f t="shared" si="183"/>
        <v>2.6</v>
      </c>
      <c r="Y67">
        <f t="shared" si="183"/>
        <v>2.3225806451612905</v>
      </c>
      <c r="Z67">
        <f t="shared" si="183"/>
        <v>3.3548387096774195</v>
      </c>
      <c r="AA67">
        <f t="shared" si="183"/>
        <v>2.5714285714285716</v>
      </c>
      <c r="AB67">
        <f t="shared" si="183"/>
        <v>2.7419354838709675</v>
      </c>
      <c r="AC67">
        <f t="shared" si="183"/>
        <v>2.4333333333333331</v>
      </c>
      <c r="AD67">
        <f t="shared" si="183"/>
        <v>2.903225806451613</v>
      </c>
      <c r="AE67">
        <f t="shared" si="183"/>
        <v>2.7</v>
      </c>
      <c r="AF67">
        <f t="shared" si="183"/>
        <v>2.6451612903225805</v>
      </c>
      <c r="AG67">
        <f t="shared" si="183"/>
        <v>2.4838709677419355</v>
      </c>
      <c r="AH67">
        <f t="shared" si="183"/>
        <v>3.1</v>
      </c>
      <c r="AI67">
        <f t="shared" si="183"/>
        <v>3.096774193548387</v>
      </c>
      <c r="AJ67">
        <f t="shared" si="183"/>
        <v>3.3333333333333335</v>
      </c>
      <c r="AK67">
        <f t="shared" si="183"/>
        <v>3.2580645161290325</v>
      </c>
      <c r="AL67">
        <f t="shared" si="183"/>
        <v>3.161290322580645</v>
      </c>
      <c r="AM67">
        <f t="shared" si="183"/>
        <v>3</v>
      </c>
      <c r="AN67">
        <f t="shared" si="183"/>
        <v>3.161290322580645</v>
      </c>
      <c r="AO67">
        <f t="shared" ref="AO67:AP67" si="184">AO24/AO$46</f>
        <v>2.9</v>
      </c>
      <c r="AP67">
        <f t="shared" si="184"/>
        <v>2.935483870967742</v>
      </c>
      <c r="AQ67">
        <f t="shared" ref="AQ67:AR67" si="185">AQ24/AQ$46</f>
        <v>3.2333333333333334</v>
      </c>
      <c r="AR67">
        <f t="shared" si="185"/>
        <v>3.129032258064516</v>
      </c>
      <c r="AS67">
        <f t="shared" ref="AS67:AT67" si="186">AS24/AS$46</f>
        <v>2.935483870967742</v>
      </c>
      <c r="AT67">
        <f t="shared" si="186"/>
        <v>3.5</v>
      </c>
      <c r="AU67">
        <f t="shared" ref="AU67:AV67" si="187">AU24/AU$46</f>
        <v>3.4838709677419355</v>
      </c>
      <c r="AV67">
        <f t="shared" si="187"/>
        <v>2.4</v>
      </c>
      <c r="AW67">
        <f t="shared" ref="AW67:AX67" si="188">AW24/AW$46</f>
        <v>3.6451612903225805</v>
      </c>
      <c r="AX67">
        <f t="shared" si="188"/>
        <v>3.935483870967742</v>
      </c>
      <c r="AY67">
        <f t="shared" si="19"/>
        <v>4.2758620689655169</v>
      </c>
      <c r="AZ67">
        <f t="shared" si="19"/>
        <v>4.419354838709677</v>
      </c>
      <c r="BA67">
        <f t="shared" ref="BA67:BB67" si="189">BA24/BA$46</f>
        <v>2.7666666666666666</v>
      </c>
      <c r="BB67">
        <f t="shared" si="189"/>
        <v>3.2580645161290325</v>
      </c>
      <c r="BC67">
        <f t="shared" ref="BC67:BD67" si="190">BC24/BC$46</f>
        <v>2.8333333333333335</v>
      </c>
      <c r="BD67">
        <f t="shared" si="190"/>
        <v>3</v>
      </c>
      <c r="BE67">
        <f t="shared" ref="BE67:BF67" si="191">BE24/BE$46</f>
        <v>2.6774193548387095</v>
      </c>
      <c r="BF67">
        <f t="shared" si="191"/>
        <v>3.0333333333333332</v>
      </c>
      <c r="BG67">
        <f t="shared" ref="BG67:BH67" si="192">BG24/BG$46</f>
        <v>3.6774193548387095</v>
      </c>
      <c r="BH67">
        <f t="shared" si="192"/>
        <v>3.3333333333333335</v>
      </c>
    </row>
    <row r="68" spans="1:60" x14ac:dyDescent="0.35">
      <c r="A68" t="s">
        <v>152</v>
      </c>
      <c r="B68" t="s">
        <v>110</v>
      </c>
      <c r="C68" t="s">
        <v>161</v>
      </c>
      <c r="D68" t="s">
        <v>162</v>
      </c>
      <c r="E68">
        <f t="shared" ref="E68:AN68" si="193">E25/E$46</f>
        <v>2.2000000000000002</v>
      </c>
      <c r="F68">
        <f t="shared" si="193"/>
        <v>1.5161290322580645</v>
      </c>
      <c r="G68">
        <f t="shared" si="193"/>
        <v>1.3666666666666667</v>
      </c>
      <c r="H68">
        <f t="shared" si="193"/>
        <v>1.6129032258064515</v>
      </c>
      <c r="I68">
        <f t="shared" si="193"/>
        <v>1.3548387096774193</v>
      </c>
      <c r="J68">
        <f t="shared" si="193"/>
        <v>1.5666666666666667</v>
      </c>
      <c r="K68">
        <f t="shared" si="193"/>
        <v>1.967741935483871</v>
      </c>
      <c r="L68">
        <f t="shared" si="193"/>
        <v>1.5333333333333334</v>
      </c>
      <c r="M68">
        <f t="shared" si="193"/>
        <v>2.161290322580645</v>
      </c>
      <c r="N68">
        <f t="shared" si="193"/>
        <v>2.4838709677419355</v>
      </c>
      <c r="O68">
        <f t="shared" si="193"/>
        <v>1.75</v>
      </c>
      <c r="P68">
        <f t="shared" si="193"/>
        <v>1.2903225806451613</v>
      </c>
      <c r="Q68">
        <f t="shared" si="193"/>
        <v>1.4</v>
      </c>
      <c r="R68">
        <f t="shared" si="193"/>
        <v>1.4193548387096775</v>
      </c>
      <c r="S68">
        <f t="shared" si="193"/>
        <v>1.5666666666666667</v>
      </c>
      <c r="T68">
        <f t="shared" si="193"/>
        <v>1.3870967741935485</v>
      </c>
      <c r="U68">
        <f t="shared" si="193"/>
        <v>1.5806451612903225</v>
      </c>
      <c r="V68">
        <f t="shared" si="193"/>
        <v>1.2</v>
      </c>
      <c r="W68">
        <f t="shared" si="193"/>
        <v>1.5161290322580645</v>
      </c>
      <c r="X68">
        <f t="shared" si="193"/>
        <v>1.4</v>
      </c>
      <c r="Y68">
        <f t="shared" si="193"/>
        <v>1.6774193548387097</v>
      </c>
      <c r="Z68">
        <f t="shared" si="193"/>
        <v>1.3225806451612903</v>
      </c>
      <c r="AA68">
        <f t="shared" si="193"/>
        <v>2.0357142857142856</v>
      </c>
      <c r="AB68">
        <f t="shared" si="193"/>
        <v>1.2580645161290323</v>
      </c>
      <c r="AC68">
        <f t="shared" si="193"/>
        <v>2.2000000000000002</v>
      </c>
      <c r="AD68">
        <f t="shared" si="193"/>
        <v>1.5483870967741935</v>
      </c>
      <c r="AE68">
        <f t="shared" si="193"/>
        <v>1.4666666666666666</v>
      </c>
      <c r="AF68">
        <f t="shared" si="193"/>
        <v>1.4193548387096775</v>
      </c>
      <c r="AG68">
        <f t="shared" si="193"/>
        <v>1.4516129032258065</v>
      </c>
      <c r="AH68">
        <f t="shared" si="193"/>
        <v>1.5333333333333334</v>
      </c>
      <c r="AI68">
        <f t="shared" si="193"/>
        <v>1.096774193548387</v>
      </c>
      <c r="AJ68">
        <f t="shared" si="193"/>
        <v>1.2</v>
      </c>
      <c r="AK68">
        <f t="shared" si="193"/>
        <v>0.967741935483871</v>
      </c>
      <c r="AL68">
        <f t="shared" si="193"/>
        <v>1</v>
      </c>
      <c r="AM68">
        <f t="shared" si="193"/>
        <v>1.2142857142857142</v>
      </c>
      <c r="AN68">
        <f t="shared" si="193"/>
        <v>1.8387096774193548</v>
      </c>
      <c r="AO68">
        <f t="shared" ref="AO68:AP68" si="194">AO25/AO$46</f>
        <v>1.2666666666666666</v>
      </c>
      <c r="AP68">
        <f t="shared" si="194"/>
        <v>1.4838709677419355</v>
      </c>
      <c r="AQ68">
        <f t="shared" ref="AQ68:AR68" si="195">AQ25/AQ$46</f>
        <v>1.6333333333333333</v>
      </c>
      <c r="AR68">
        <f t="shared" si="195"/>
        <v>1.3870967741935485</v>
      </c>
      <c r="AS68">
        <f t="shared" ref="AS68:AT68" si="196">AS25/AS$46</f>
        <v>1.967741935483871</v>
      </c>
      <c r="AT68">
        <f t="shared" si="196"/>
        <v>1.4</v>
      </c>
      <c r="AU68">
        <f t="shared" ref="AU68:AV68" si="197">AU25/AU$46</f>
        <v>1.7741935483870968</v>
      </c>
      <c r="AV68">
        <f t="shared" si="197"/>
        <v>2.2333333333333334</v>
      </c>
      <c r="AW68">
        <f t="shared" ref="AW68:AX68" si="198">AW25/AW$46</f>
        <v>1.7741935483870968</v>
      </c>
      <c r="AX68">
        <f t="shared" si="198"/>
        <v>2.129032258064516</v>
      </c>
      <c r="AY68">
        <f t="shared" si="19"/>
        <v>1.4827586206896552</v>
      </c>
      <c r="AZ68">
        <f t="shared" si="19"/>
        <v>1.3548387096774193</v>
      </c>
      <c r="BA68">
        <f t="shared" ref="BA68:BB68" si="199">BA25/BA$46</f>
        <v>1.4</v>
      </c>
      <c r="BB68">
        <f t="shared" si="199"/>
        <v>2.193548387096774</v>
      </c>
      <c r="BC68">
        <f t="shared" ref="BC68:BD68" si="200">BC25/BC$46</f>
        <v>1.6666666666666667</v>
      </c>
      <c r="BD68">
        <f t="shared" si="200"/>
        <v>1.8064516129032258</v>
      </c>
      <c r="BE68">
        <f t="shared" ref="BE68:BF68" si="201">BE25/BE$46</f>
        <v>1.6774193548387097</v>
      </c>
      <c r="BF68">
        <f t="shared" si="201"/>
        <v>1.5666666666666667</v>
      </c>
      <c r="BG68">
        <f t="shared" ref="BG68:BH68" si="202">BG25/BG$46</f>
        <v>1.6129032258064515</v>
      </c>
      <c r="BH68">
        <f t="shared" si="202"/>
        <v>2.6333333333333333</v>
      </c>
    </row>
    <row r="69" spans="1:60" x14ac:dyDescent="0.35">
      <c r="A69" t="s">
        <v>163</v>
      </c>
      <c r="B69" t="s">
        <v>112</v>
      </c>
      <c r="C69" t="s">
        <v>164</v>
      </c>
      <c r="D69" t="s">
        <v>164</v>
      </c>
      <c r="E69">
        <f t="shared" ref="E69:AN69" si="203">E26/E$46</f>
        <v>5.2333333333333334</v>
      </c>
      <c r="F69">
        <f t="shared" si="203"/>
        <v>3.838709677419355</v>
      </c>
      <c r="G69">
        <f t="shared" si="203"/>
        <v>3.1</v>
      </c>
      <c r="H69">
        <f t="shared" si="203"/>
        <v>3.6129032258064515</v>
      </c>
      <c r="I69">
        <f t="shared" si="203"/>
        <v>3.7096774193548385</v>
      </c>
      <c r="J69">
        <f t="shared" si="203"/>
        <v>4.2</v>
      </c>
      <c r="K69">
        <f t="shared" si="203"/>
        <v>4.290322580645161</v>
      </c>
      <c r="L69">
        <f t="shared" si="203"/>
        <v>4</v>
      </c>
      <c r="M69">
        <f t="shared" si="203"/>
        <v>4.774193548387097</v>
      </c>
      <c r="N69">
        <f t="shared" si="203"/>
        <v>4.193548387096774</v>
      </c>
      <c r="O69">
        <f t="shared" si="203"/>
        <v>3.75</v>
      </c>
      <c r="P69">
        <f t="shared" si="203"/>
        <v>4.129032258064516</v>
      </c>
      <c r="Q69">
        <f t="shared" si="203"/>
        <v>4.3666666666666663</v>
      </c>
      <c r="R69">
        <f t="shared" si="203"/>
        <v>4.935483870967742</v>
      </c>
      <c r="S69">
        <f t="shared" si="203"/>
        <v>4.2666666666666666</v>
      </c>
      <c r="T69">
        <f t="shared" si="203"/>
        <v>4.032258064516129</v>
      </c>
      <c r="U69">
        <f t="shared" si="203"/>
        <v>4.967741935483871</v>
      </c>
      <c r="V69">
        <f t="shared" si="203"/>
        <v>4.7666666666666666</v>
      </c>
      <c r="W69">
        <f t="shared" si="203"/>
        <v>4.096774193548387</v>
      </c>
      <c r="X69">
        <f t="shared" si="203"/>
        <v>4.5</v>
      </c>
      <c r="Y69">
        <f t="shared" si="203"/>
        <v>4.741935483870968</v>
      </c>
      <c r="Z69">
        <f t="shared" si="203"/>
        <v>3.903225806451613</v>
      </c>
      <c r="AA69">
        <f t="shared" si="203"/>
        <v>4.9285714285714288</v>
      </c>
      <c r="AB69">
        <f t="shared" si="203"/>
        <v>4</v>
      </c>
      <c r="AC69">
        <f t="shared" si="203"/>
        <v>4.5666666666666664</v>
      </c>
      <c r="AD69">
        <f t="shared" si="203"/>
        <v>5.4838709677419351</v>
      </c>
      <c r="AE69">
        <f t="shared" si="203"/>
        <v>4.4333333333333336</v>
      </c>
      <c r="AF69">
        <f t="shared" si="203"/>
        <v>4.774193548387097</v>
      </c>
      <c r="AG69">
        <f t="shared" si="203"/>
        <v>5.258064516129032</v>
      </c>
      <c r="AH69">
        <f t="shared" si="203"/>
        <v>5.5</v>
      </c>
      <c r="AI69">
        <f t="shared" si="203"/>
        <v>4.419354838709677</v>
      </c>
      <c r="AJ69">
        <f t="shared" si="203"/>
        <v>5.3</v>
      </c>
      <c r="AK69">
        <f t="shared" si="203"/>
        <v>5.290322580645161</v>
      </c>
      <c r="AL69">
        <f t="shared" si="203"/>
        <v>4.161290322580645</v>
      </c>
      <c r="AM69">
        <f t="shared" si="203"/>
        <v>4.0357142857142856</v>
      </c>
      <c r="AN69">
        <f t="shared" si="203"/>
        <v>5.612903225806452</v>
      </c>
      <c r="AO69">
        <f t="shared" ref="AO69:AP69" si="204">AO26/AO$46</f>
        <v>4.5333333333333332</v>
      </c>
      <c r="AP69">
        <f t="shared" si="204"/>
        <v>5.225806451612903</v>
      </c>
      <c r="AQ69">
        <f t="shared" ref="AQ69:AR69" si="205">AQ26/AQ$46</f>
        <v>3.8333333333333335</v>
      </c>
      <c r="AR69">
        <f t="shared" si="205"/>
        <v>4.5161290322580649</v>
      </c>
      <c r="AS69">
        <f t="shared" ref="AS69:AT69" si="206">AS26/AS$46</f>
        <v>4.419354838709677</v>
      </c>
      <c r="AT69">
        <f t="shared" si="206"/>
        <v>5.2666666666666666</v>
      </c>
      <c r="AU69">
        <f t="shared" ref="AU69:AV69" si="207">AU26/AU$46</f>
        <v>5.4516129032258061</v>
      </c>
      <c r="AV69">
        <f t="shared" si="207"/>
        <v>4.4000000000000004</v>
      </c>
      <c r="AW69">
        <f t="shared" ref="AW69:AX69" si="208">AW26/AW$46</f>
        <v>4.387096774193548</v>
      </c>
      <c r="AX69">
        <f t="shared" si="208"/>
        <v>6</v>
      </c>
      <c r="AY69">
        <f t="shared" si="19"/>
        <v>5.3793103448275863</v>
      </c>
      <c r="AZ69">
        <f t="shared" si="19"/>
        <v>5</v>
      </c>
      <c r="BA69">
        <f t="shared" ref="BA69:BB69" si="209">BA26/BA$46</f>
        <v>4.4666666666666668</v>
      </c>
      <c r="BB69">
        <f t="shared" si="209"/>
        <v>5.4516129032258061</v>
      </c>
      <c r="BC69">
        <f t="shared" ref="BC69:BD69" si="210">BC26/BC$46</f>
        <v>4.166666666666667</v>
      </c>
      <c r="BD69">
        <f t="shared" si="210"/>
        <v>4.096774193548387</v>
      </c>
      <c r="BE69">
        <f t="shared" ref="BE69:BF69" si="211">BE26/BE$46</f>
        <v>5.064516129032258</v>
      </c>
      <c r="BF69">
        <f t="shared" si="211"/>
        <v>5.4</v>
      </c>
      <c r="BG69">
        <f t="shared" ref="BG69:BH69" si="212">BG26/BG$46</f>
        <v>5.870967741935484</v>
      </c>
      <c r="BH69">
        <f t="shared" si="212"/>
        <v>5.666666666666667</v>
      </c>
    </row>
    <row r="70" spans="1:60" x14ac:dyDescent="0.35">
      <c r="A70" t="s">
        <v>163</v>
      </c>
      <c r="B70" t="s">
        <v>112</v>
      </c>
      <c r="C70" t="s">
        <v>165</v>
      </c>
      <c r="D70" t="s">
        <v>165</v>
      </c>
      <c r="E70">
        <f t="shared" ref="E70:AN70" si="213">E27/E$46</f>
        <v>5.2666666666666666</v>
      </c>
      <c r="F70">
        <f t="shared" si="213"/>
        <v>3.6129032258064515</v>
      </c>
      <c r="G70">
        <f t="shared" si="213"/>
        <v>3.1</v>
      </c>
      <c r="H70">
        <f t="shared" si="213"/>
        <v>4.032258064516129</v>
      </c>
      <c r="I70">
        <f t="shared" si="213"/>
        <v>3.225806451612903</v>
      </c>
      <c r="J70">
        <f t="shared" si="213"/>
        <v>3.8333333333333335</v>
      </c>
      <c r="K70">
        <f t="shared" si="213"/>
        <v>3.967741935483871</v>
      </c>
      <c r="L70">
        <f t="shared" si="213"/>
        <v>3.6</v>
      </c>
      <c r="M70">
        <f t="shared" si="213"/>
        <v>4.645161290322581</v>
      </c>
      <c r="N70">
        <f t="shared" si="213"/>
        <v>4.290322580645161</v>
      </c>
      <c r="O70">
        <f t="shared" si="213"/>
        <v>3.6785714285714284</v>
      </c>
      <c r="P70">
        <f t="shared" si="213"/>
        <v>3.806451612903226</v>
      </c>
      <c r="Q70">
        <f t="shared" si="213"/>
        <v>3.8333333333333335</v>
      </c>
      <c r="R70">
        <f t="shared" si="213"/>
        <v>4.354838709677419</v>
      </c>
      <c r="S70">
        <f t="shared" si="213"/>
        <v>4.166666666666667</v>
      </c>
      <c r="T70">
        <f t="shared" si="213"/>
        <v>3.838709677419355</v>
      </c>
      <c r="U70">
        <f t="shared" si="213"/>
        <v>5.129032258064516</v>
      </c>
      <c r="V70">
        <f t="shared" si="213"/>
        <v>4.0999999999999996</v>
      </c>
      <c r="W70">
        <f t="shared" si="213"/>
        <v>4.161290322580645</v>
      </c>
      <c r="X70">
        <f t="shared" si="213"/>
        <v>5.0333333333333332</v>
      </c>
      <c r="Y70">
        <f t="shared" si="213"/>
        <v>4.838709677419355</v>
      </c>
      <c r="Z70">
        <f t="shared" si="213"/>
        <v>5.193548387096774</v>
      </c>
      <c r="AA70">
        <f t="shared" si="213"/>
        <v>4.2142857142857144</v>
      </c>
      <c r="AB70">
        <f t="shared" si="213"/>
        <v>3.4838709677419355</v>
      </c>
      <c r="AC70">
        <f t="shared" si="213"/>
        <v>4.5</v>
      </c>
      <c r="AD70">
        <f t="shared" si="213"/>
        <v>4.645161290322581</v>
      </c>
      <c r="AE70">
        <f t="shared" si="213"/>
        <v>4.9666666666666668</v>
      </c>
      <c r="AF70">
        <f t="shared" si="213"/>
        <v>4.580645161290323</v>
      </c>
      <c r="AG70">
        <f t="shared" si="213"/>
        <v>5.387096774193548</v>
      </c>
      <c r="AH70">
        <f t="shared" si="213"/>
        <v>6.4333333333333336</v>
      </c>
      <c r="AI70">
        <f t="shared" si="213"/>
        <v>5.161290322580645</v>
      </c>
      <c r="AJ70">
        <f t="shared" si="213"/>
        <v>5.1333333333333337</v>
      </c>
      <c r="AK70">
        <f t="shared" si="213"/>
        <v>6.032258064516129</v>
      </c>
      <c r="AL70">
        <f t="shared" si="213"/>
        <v>4.806451612903226</v>
      </c>
      <c r="AM70">
        <f t="shared" si="213"/>
        <v>5.5714285714285712</v>
      </c>
      <c r="AN70">
        <f t="shared" si="213"/>
        <v>5.064516129032258</v>
      </c>
      <c r="AO70">
        <f t="shared" ref="AO70:AP70" si="214">AO27/AO$46</f>
        <v>6.1333333333333337</v>
      </c>
      <c r="AP70">
        <f t="shared" si="214"/>
        <v>6.580645161290323</v>
      </c>
      <c r="AQ70">
        <f t="shared" ref="AQ70:AR70" si="215">AQ27/AQ$46</f>
        <v>6.2666666666666666</v>
      </c>
      <c r="AR70">
        <f t="shared" si="215"/>
        <v>5.354838709677419</v>
      </c>
      <c r="AS70">
        <f t="shared" ref="AS70:AT70" si="216">AS27/AS$46</f>
        <v>5.741935483870968</v>
      </c>
      <c r="AT70">
        <f t="shared" si="216"/>
        <v>6.833333333333333</v>
      </c>
      <c r="AU70">
        <f t="shared" ref="AU70:AV70" si="217">AU27/AU$46</f>
        <v>6.5161290322580649</v>
      </c>
      <c r="AV70">
        <f t="shared" si="217"/>
        <v>6.9</v>
      </c>
      <c r="AW70">
        <f t="shared" ref="AW70:AX70" si="218">AW27/AW$46</f>
        <v>7.4516129032258061</v>
      </c>
      <c r="AX70">
        <f t="shared" si="218"/>
        <v>6.419354838709677</v>
      </c>
      <c r="AY70">
        <f t="shared" si="19"/>
        <v>6.5517241379310347</v>
      </c>
      <c r="AZ70">
        <f t="shared" si="19"/>
        <v>5.096774193548387</v>
      </c>
      <c r="BA70">
        <f t="shared" ref="BA70:BB70" si="219">BA27/BA$46</f>
        <v>6.1</v>
      </c>
      <c r="BB70">
        <f t="shared" si="219"/>
        <v>5.645161290322581</v>
      </c>
      <c r="BC70">
        <f t="shared" ref="BC70:BD70" si="220">BC27/BC$46</f>
        <v>6.4</v>
      </c>
      <c r="BD70">
        <f t="shared" si="220"/>
        <v>6.161290322580645</v>
      </c>
      <c r="BE70">
        <f t="shared" ref="BE70:BF70" si="221">BE27/BE$46</f>
        <v>6.129032258064516</v>
      </c>
      <c r="BF70">
        <f t="shared" si="221"/>
        <v>7.0666666666666664</v>
      </c>
      <c r="BG70">
        <f t="shared" ref="BG70:BH70" si="222">BG27/BG$46</f>
        <v>7.580645161290323</v>
      </c>
      <c r="BH70">
        <f t="shared" si="222"/>
        <v>7.6</v>
      </c>
    </row>
    <row r="71" spans="1:60" x14ac:dyDescent="0.35">
      <c r="A71" t="s">
        <v>163</v>
      </c>
      <c r="B71" t="s">
        <v>112</v>
      </c>
      <c r="C71" t="s">
        <v>166</v>
      </c>
      <c r="D71" t="s">
        <v>166</v>
      </c>
      <c r="E71">
        <f t="shared" ref="E71:AN71" si="223">E28/E$46</f>
        <v>2.3333333333333335</v>
      </c>
      <c r="F71">
        <f t="shared" si="223"/>
        <v>1.3225806451612903</v>
      </c>
      <c r="G71">
        <f t="shared" si="223"/>
        <v>1.3</v>
      </c>
      <c r="H71">
        <f t="shared" si="223"/>
        <v>1.4838709677419355</v>
      </c>
      <c r="I71">
        <f t="shared" si="223"/>
        <v>1.935483870967742</v>
      </c>
      <c r="J71">
        <f t="shared" si="223"/>
        <v>1.8666666666666667</v>
      </c>
      <c r="K71">
        <f t="shared" si="223"/>
        <v>2.161290322580645</v>
      </c>
      <c r="L71">
        <f t="shared" si="223"/>
        <v>2.4</v>
      </c>
      <c r="M71">
        <f t="shared" si="223"/>
        <v>2.5806451612903225</v>
      </c>
      <c r="N71">
        <f t="shared" si="223"/>
        <v>2.3870967741935485</v>
      </c>
      <c r="O71">
        <f t="shared" si="223"/>
        <v>2.2857142857142856</v>
      </c>
      <c r="P71">
        <f t="shared" si="223"/>
        <v>2.5161290322580645</v>
      </c>
      <c r="Q71">
        <f t="shared" si="223"/>
        <v>1.3666666666666667</v>
      </c>
      <c r="R71">
        <f t="shared" si="223"/>
        <v>2.5161290322580645</v>
      </c>
      <c r="S71">
        <f t="shared" si="223"/>
        <v>2.0666666666666669</v>
      </c>
      <c r="T71">
        <f t="shared" si="223"/>
        <v>2.6774193548387095</v>
      </c>
      <c r="U71">
        <f t="shared" si="223"/>
        <v>2.2903225806451615</v>
      </c>
      <c r="V71">
        <f t="shared" si="223"/>
        <v>1.8</v>
      </c>
      <c r="W71">
        <f t="shared" si="223"/>
        <v>2.5806451612903225</v>
      </c>
      <c r="X71">
        <f t="shared" si="223"/>
        <v>3.2</v>
      </c>
      <c r="Y71">
        <f t="shared" si="223"/>
        <v>2.129032258064516</v>
      </c>
      <c r="Z71">
        <f t="shared" si="223"/>
        <v>2.5483870967741935</v>
      </c>
      <c r="AA71">
        <f t="shared" si="223"/>
        <v>2.5</v>
      </c>
      <c r="AB71">
        <f t="shared" si="223"/>
        <v>2.870967741935484</v>
      </c>
      <c r="AC71">
        <f t="shared" si="223"/>
        <v>2.7666666666666666</v>
      </c>
      <c r="AD71">
        <f t="shared" si="223"/>
        <v>2.903225806451613</v>
      </c>
      <c r="AE71">
        <f t="shared" si="223"/>
        <v>2.4333333333333331</v>
      </c>
      <c r="AF71">
        <f t="shared" si="223"/>
        <v>2.5806451612903225</v>
      </c>
      <c r="AG71">
        <f t="shared" si="223"/>
        <v>2.4193548387096775</v>
      </c>
      <c r="AH71">
        <f t="shared" si="223"/>
        <v>2.3666666666666667</v>
      </c>
      <c r="AI71">
        <f t="shared" si="223"/>
        <v>2.3548387096774195</v>
      </c>
      <c r="AJ71">
        <f t="shared" si="223"/>
        <v>2.4333333333333331</v>
      </c>
      <c r="AK71">
        <f t="shared" si="223"/>
        <v>2.5806451612903225</v>
      </c>
      <c r="AL71">
        <f t="shared" si="223"/>
        <v>2.096774193548387</v>
      </c>
      <c r="AM71">
        <f t="shared" si="223"/>
        <v>2.25</v>
      </c>
      <c r="AN71">
        <f t="shared" si="223"/>
        <v>3.3548387096774195</v>
      </c>
      <c r="AO71">
        <f t="shared" ref="AO71:AP71" si="224">AO28/AO$46</f>
        <v>2.5333333333333332</v>
      </c>
      <c r="AP71">
        <f t="shared" si="224"/>
        <v>2.5161290322580645</v>
      </c>
      <c r="AQ71">
        <f t="shared" ref="AQ71:AR71" si="225">AQ28/AQ$46</f>
        <v>2.6</v>
      </c>
      <c r="AR71">
        <f t="shared" si="225"/>
        <v>2.935483870967742</v>
      </c>
      <c r="AS71">
        <f t="shared" ref="AS71:AT71" si="226">AS28/AS$46</f>
        <v>2.6774193548387095</v>
      </c>
      <c r="AT71">
        <f t="shared" si="226"/>
        <v>2.3666666666666667</v>
      </c>
      <c r="AU71">
        <f t="shared" ref="AU71:AV71" si="227">AU28/AU$46</f>
        <v>2.2903225806451615</v>
      </c>
      <c r="AV71">
        <f t="shared" si="227"/>
        <v>2.6666666666666665</v>
      </c>
      <c r="AW71">
        <f t="shared" ref="AW71:AX71" si="228">AW28/AW$46</f>
        <v>3.6129032258064515</v>
      </c>
      <c r="AX71">
        <f t="shared" si="228"/>
        <v>3.161290322580645</v>
      </c>
      <c r="AY71">
        <f t="shared" si="19"/>
        <v>3.5172413793103448</v>
      </c>
      <c r="AZ71">
        <f t="shared" si="19"/>
        <v>2.6451612903225805</v>
      </c>
      <c r="BA71">
        <f t="shared" ref="BA71:BB71" si="229">BA28/BA$46</f>
        <v>2.6666666666666665</v>
      </c>
      <c r="BB71">
        <f t="shared" si="229"/>
        <v>3.2903225806451615</v>
      </c>
      <c r="BC71">
        <f t="shared" ref="BC71:BD71" si="230">BC28/BC$46</f>
        <v>3.3</v>
      </c>
      <c r="BD71">
        <f t="shared" si="230"/>
        <v>2.5806451612903225</v>
      </c>
      <c r="BE71">
        <f t="shared" ref="BE71:BF71" si="231">BE28/BE$46</f>
        <v>2.6451612903225805</v>
      </c>
      <c r="BF71">
        <f t="shared" si="231"/>
        <v>2.4666666666666668</v>
      </c>
      <c r="BG71">
        <f t="shared" ref="BG71:BH71" si="232">BG28/BG$46</f>
        <v>2.903225806451613</v>
      </c>
      <c r="BH71">
        <f t="shared" si="232"/>
        <v>3.4</v>
      </c>
    </row>
    <row r="72" spans="1:60" x14ac:dyDescent="0.35">
      <c r="A72" t="s">
        <v>163</v>
      </c>
      <c r="B72" t="s">
        <v>112</v>
      </c>
      <c r="C72" t="s">
        <v>167</v>
      </c>
      <c r="D72" t="s">
        <v>167</v>
      </c>
      <c r="E72">
        <f t="shared" ref="E72:AN72" si="233">E29/E$46</f>
        <v>3.7333333333333334</v>
      </c>
      <c r="F72">
        <f t="shared" si="233"/>
        <v>1.6451612903225807</v>
      </c>
      <c r="G72">
        <f t="shared" si="233"/>
        <v>1.5333333333333334</v>
      </c>
      <c r="H72">
        <f t="shared" si="233"/>
        <v>1.8709677419354838</v>
      </c>
      <c r="I72">
        <f t="shared" si="233"/>
        <v>2.6129032258064515</v>
      </c>
      <c r="J72">
        <f t="shared" si="233"/>
        <v>2.1666666666666665</v>
      </c>
      <c r="K72">
        <f t="shared" si="233"/>
        <v>2.064516129032258</v>
      </c>
      <c r="L72">
        <f t="shared" si="233"/>
        <v>2.2999999999999998</v>
      </c>
      <c r="M72">
        <f t="shared" si="233"/>
        <v>2.193548387096774</v>
      </c>
      <c r="N72">
        <f t="shared" si="233"/>
        <v>3.225806451612903</v>
      </c>
      <c r="O72">
        <f t="shared" si="233"/>
        <v>2.5714285714285716</v>
      </c>
      <c r="P72">
        <f t="shared" si="233"/>
        <v>2.225806451612903</v>
      </c>
      <c r="Q72">
        <f t="shared" si="233"/>
        <v>2.8</v>
      </c>
      <c r="R72">
        <f t="shared" si="233"/>
        <v>3.096774193548387</v>
      </c>
      <c r="S72">
        <f t="shared" si="233"/>
        <v>2.5333333333333332</v>
      </c>
      <c r="T72">
        <f t="shared" si="233"/>
        <v>2.3870967741935485</v>
      </c>
      <c r="U72">
        <f t="shared" si="233"/>
        <v>2.6129032258064515</v>
      </c>
      <c r="V72">
        <f t="shared" si="233"/>
        <v>2.8666666666666667</v>
      </c>
      <c r="W72">
        <f t="shared" si="233"/>
        <v>3.064516129032258</v>
      </c>
      <c r="X72">
        <f t="shared" si="233"/>
        <v>2.5</v>
      </c>
      <c r="Y72">
        <f t="shared" si="233"/>
        <v>2.935483870967742</v>
      </c>
      <c r="Z72">
        <f t="shared" si="233"/>
        <v>2.774193548387097</v>
      </c>
      <c r="AA72">
        <f t="shared" si="233"/>
        <v>2.7857142857142856</v>
      </c>
      <c r="AB72">
        <f t="shared" si="233"/>
        <v>3.193548387096774</v>
      </c>
      <c r="AC72">
        <f t="shared" si="233"/>
        <v>2.2666666666666666</v>
      </c>
      <c r="AD72">
        <f t="shared" si="233"/>
        <v>2.838709677419355</v>
      </c>
      <c r="AE72">
        <f t="shared" si="233"/>
        <v>3.2666666666666666</v>
      </c>
      <c r="AF72">
        <f t="shared" si="233"/>
        <v>2.967741935483871</v>
      </c>
      <c r="AG72">
        <f t="shared" si="233"/>
        <v>3.032258064516129</v>
      </c>
      <c r="AH72">
        <f t="shared" si="233"/>
        <v>3.6</v>
      </c>
      <c r="AI72">
        <f t="shared" si="233"/>
        <v>2.2580645161290325</v>
      </c>
      <c r="AJ72">
        <f t="shared" si="233"/>
        <v>2.2999999999999998</v>
      </c>
      <c r="AK72">
        <f t="shared" si="233"/>
        <v>3.903225806451613</v>
      </c>
      <c r="AL72">
        <f t="shared" si="233"/>
        <v>3.774193548387097</v>
      </c>
      <c r="AM72">
        <f t="shared" si="233"/>
        <v>2.9285714285714284</v>
      </c>
      <c r="AN72">
        <f t="shared" si="233"/>
        <v>2.838709677419355</v>
      </c>
      <c r="AO72">
        <f t="shared" ref="AO72:AP72" si="234">AO29/AO$46</f>
        <v>2.8666666666666667</v>
      </c>
      <c r="AP72">
        <f t="shared" si="234"/>
        <v>3.064516129032258</v>
      </c>
      <c r="AQ72">
        <f t="shared" ref="AQ72:AR72" si="235">AQ29/AQ$46</f>
        <v>2.5</v>
      </c>
      <c r="AR72">
        <f t="shared" si="235"/>
        <v>3</v>
      </c>
      <c r="AS72">
        <f t="shared" ref="AS72:AT72" si="236">AS29/AS$46</f>
        <v>2.4516129032258065</v>
      </c>
      <c r="AT72">
        <f t="shared" si="236"/>
        <v>2.4</v>
      </c>
      <c r="AU72">
        <f t="shared" ref="AU72:AV72" si="237">AU29/AU$46</f>
        <v>2.3548387096774195</v>
      </c>
      <c r="AV72">
        <f t="shared" si="237"/>
        <v>2.7333333333333334</v>
      </c>
      <c r="AW72">
        <f t="shared" ref="AW72:AX72" si="238">AW29/AW$46</f>
        <v>2.5161290322580645</v>
      </c>
      <c r="AX72">
        <f t="shared" si="238"/>
        <v>3.774193548387097</v>
      </c>
      <c r="AY72">
        <f t="shared" si="19"/>
        <v>2.7931034482758621</v>
      </c>
      <c r="AZ72">
        <f t="shared" si="19"/>
        <v>3.129032258064516</v>
      </c>
      <c r="BA72">
        <f t="shared" ref="BA72:BB72" si="239">BA29/BA$46</f>
        <v>2.9</v>
      </c>
      <c r="BB72">
        <f t="shared" si="239"/>
        <v>3.6129032258064515</v>
      </c>
      <c r="BC72">
        <f t="shared" ref="BC72:BD72" si="240">BC29/BC$46</f>
        <v>3.2333333333333334</v>
      </c>
      <c r="BD72">
        <f t="shared" si="240"/>
        <v>3.096774193548387</v>
      </c>
      <c r="BE72">
        <f t="shared" ref="BE72:BF72" si="241">BE29/BE$46</f>
        <v>3.096774193548387</v>
      </c>
      <c r="BF72">
        <f t="shared" si="241"/>
        <v>3.5333333333333332</v>
      </c>
      <c r="BG72">
        <f t="shared" ref="BG72:BH72" si="242">BG29/BG$46</f>
        <v>3.4193548387096775</v>
      </c>
      <c r="BH72">
        <f t="shared" si="242"/>
        <v>3.3333333333333335</v>
      </c>
    </row>
    <row r="73" spans="1:60" x14ac:dyDescent="0.35">
      <c r="A73" t="s">
        <v>163</v>
      </c>
      <c r="B73" t="s">
        <v>112</v>
      </c>
      <c r="C73" t="s">
        <v>168</v>
      </c>
      <c r="D73" t="s">
        <v>168</v>
      </c>
      <c r="E73">
        <f t="shared" ref="E73:AN73" si="243">E30/E$46</f>
        <v>3.8666666666666667</v>
      </c>
      <c r="F73">
        <f t="shared" si="243"/>
        <v>2.7419354838709675</v>
      </c>
      <c r="G73">
        <f t="shared" si="243"/>
        <v>2.1666666666666665</v>
      </c>
      <c r="H73">
        <f t="shared" si="243"/>
        <v>2.4516129032258065</v>
      </c>
      <c r="I73">
        <f t="shared" si="243"/>
        <v>2.5161290322580645</v>
      </c>
      <c r="J73">
        <f t="shared" si="243"/>
        <v>2.0666666666666669</v>
      </c>
      <c r="K73">
        <f t="shared" si="243"/>
        <v>2.5806451612903225</v>
      </c>
      <c r="L73">
        <f t="shared" si="243"/>
        <v>2.5666666666666669</v>
      </c>
      <c r="M73">
        <f t="shared" si="243"/>
        <v>2.5483870967741935</v>
      </c>
      <c r="N73">
        <f t="shared" si="243"/>
        <v>2.6774193548387095</v>
      </c>
      <c r="O73">
        <f t="shared" si="243"/>
        <v>2.25</v>
      </c>
      <c r="P73">
        <f t="shared" si="243"/>
        <v>2.4838709677419355</v>
      </c>
      <c r="Q73">
        <f t="shared" si="243"/>
        <v>2.4333333333333331</v>
      </c>
      <c r="R73">
        <f t="shared" si="243"/>
        <v>2.6774193548387095</v>
      </c>
      <c r="S73">
        <f t="shared" si="243"/>
        <v>2.1</v>
      </c>
      <c r="T73">
        <f t="shared" si="243"/>
        <v>2.225806451612903</v>
      </c>
      <c r="U73">
        <f t="shared" si="243"/>
        <v>2.2903225806451615</v>
      </c>
      <c r="V73">
        <f t="shared" si="243"/>
        <v>2.4</v>
      </c>
      <c r="W73">
        <f t="shared" si="243"/>
        <v>3.064516129032258</v>
      </c>
      <c r="X73">
        <f t="shared" si="243"/>
        <v>2.4666666666666668</v>
      </c>
      <c r="Y73">
        <f t="shared" si="243"/>
        <v>2.3225806451612905</v>
      </c>
      <c r="Z73">
        <f t="shared" si="243"/>
        <v>3.064516129032258</v>
      </c>
      <c r="AA73">
        <f t="shared" si="243"/>
        <v>2.8928571428571428</v>
      </c>
      <c r="AB73">
        <f t="shared" si="243"/>
        <v>2.774193548387097</v>
      </c>
      <c r="AC73">
        <f t="shared" si="243"/>
        <v>3.8</v>
      </c>
      <c r="AD73">
        <f t="shared" si="243"/>
        <v>2.5806451612903225</v>
      </c>
      <c r="AE73">
        <f t="shared" si="243"/>
        <v>3</v>
      </c>
      <c r="AF73">
        <f t="shared" si="243"/>
        <v>2.7096774193548385</v>
      </c>
      <c r="AG73">
        <f t="shared" si="243"/>
        <v>3.2580645161290325</v>
      </c>
      <c r="AH73">
        <f t="shared" si="243"/>
        <v>2.1</v>
      </c>
      <c r="AI73">
        <f t="shared" si="243"/>
        <v>1.8064516129032258</v>
      </c>
      <c r="AJ73">
        <f t="shared" si="243"/>
        <v>2.3333333333333335</v>
      </c>
      <c r="AK73">
        <f t="shared" si="243"/>
        <v>2.967741935483871</v>
      </c>
      <c r="AL73">
        <f t="shared" si="243"/>
        <v>2.3870967741935485</v>
      </c>
      <c r="AM73">
        <f t="shared" si="243"/>
        <v>2.6071428571428572</v>
      </c>
      <c r="AN73">
        <f t="shared" si="243"/>
        <v>2.193548387096774</v>
      </c>
      <c r="AO73">
        <f t="shared" ref="AO73:AP73" si="244">AO30/AO$46</f>
        <v>1.7666666666666666</v>
      </c>
      <c r="AP73">
        <f t="shared" si="244"/>
        <v>2.193548387096774</v>
      </c>
      <c r="AQ73">
        <f t="shared" ref="AQ73:AR73" si="245">AQ30/AQ$46</f>
        <v>2.0333333333333332</v>
      </c>
      <c r="AR73">
        <f t="shared" si="245"/>
        <v>2.225806451612903</v>
      </c>
      <c r="AS73">
        <f t="shared" ref="AS73:AT73" si="246">AS30/AS$46</f>
        <v>2.6774193548387095</v>
      </c>
      <c r="AT73">
        <f t="shared" si="246"/>
        <v>2.0666666666666669</v>
      </c>
      <c r="AU73">
        <f t="shared" ref="AU73:AV73" si="247">AU30/AU$46</f>
        <v>2.6129032258064515</v>
      </c>
      <c r="AV73">
        <f t="shared" si="247"/>
        <v>1.7666666666666666</v>
      </c>
      <c r="AW73">
        <f t="shared" ref="AW73:AX73" si="248">AW30/AW$46</f>
        <v>2.161290322580645</v>
      </c>
      <c r="AX73">
        <f t="shared" si="248"/>
        <v>2.3225806451612905</v>
      </c>
      <c r="AY73">
        <f t="shared" si="19"/>
        <v>2.6206896551724137</v>
      </c>
      <c r="AZ73">
        <f t="shared" si="19"/>
        <v>2.2903225806451615</v>
      </c>
      <c r="BA73">
        <f t="shared" ref="BA73:BB73" si="249">BA30/BA$46</f>
        <v>2.8</v>
      </c>
      <c r="BB73">
        <f t="shared" si="249"/>
        <v>2.967741935483871</v>
      </c>
      <c r="BC73">
        <f t="shared" ref="BC73:BD73" si="250">BC30/BC$46</f>
        <v>2.0666666666666669</v>
      </c>
      <c r="BD73">
        <f t="shared" si="250"/>
        <v>2.032258064516129</v>
      </c>
      <c r="BE73">
        <f t="shared" ref="BE73:BF73" si="251">BE30/BE$46</f>
        <v>2</v>
      </c>
      <c r="BF73">
        <f t="shared" si="251"/>
        <v>2.2000000000000002</v>
      </c>
      <c r="BG73">
        <f t="shared" ref="BG73:BH73" si="252">BG30/BG$46</f>
        <v>2.193548387096774</v>
      </c>
      <c r="BH73">
        <f t="shared" si="252"/>
        <v>2.2333333333333334</v>
      </c>
    </row>
    <row r="74" spans="1:60" x14ac:dyDescent="0.35">
      <c r="A74" t="s">
        <v>163</v>
      </c>
      <c r="B74" t="s">
        <v>112</v>
      </c>
      <c r="C74" t="s">
        <v>169</v>
      </c>
      <c r="D74" t="s">
        <v>169</v>
      </c>
      <c r="E74">
        <f t="shared" ref="E74:AN74" si="253">E31/E$46</f>
        <v>1.9</v>
      </c>
      <c r="F74">
        <f t="shared" si="253"/>
        <v>1.3870967741935485</v>
      </c>
      <c r="G74">
        <f t="shared" si="253"/>
        <v>1.1666666666666667</v>
      </c>
      <c r="H74">
        <f t="shared" si="253"/>
        <v>1.4838709677419355</v>
      </c>
      <c r="I74">
        <f t="shared" si="253"/>
        <v>2.193548387096774</v>
      </c>
      <c r="J74">
        <f t="shared" si="253"/>
        <v>1.0666666666666667</v>
      </c>
      <c r="K74">
        <f t="shared" si="253"/>
        <v>1.3870967741935485</v>
      </c>
      <c r="L74">
        <f t="shared" si="253"/>
        <v>1.6333333333333333</v>
      </c>
      <c r="M74">
        <f t="shared" si="253"/>
        <v>1.903225806451613</v>
      </c>
      <c r="N74">
        <f t="shared" si="253"/>
        <v>1.6129032258064515</v>
      </c>
      <c r="O74">
        <f t="shared" si="253"/>
        <v>1.0357142857142858</v>
      </c>
      <c r="P74">
        <f t="shared" si="253"/>
        <v>1.3225806451612903</v>
      </c>
      <c r="Q74">
        <f t="shared" si="253"/>
        <v>1.8333333333333333</v>
      </c>
      <c r="R74">
        <f t="shared" si="253"/>
        <v>1.7419354838709677</v>
      </c>
      <c r="S74">
        <f t="shared" si="253"/>
        <v>1.7333333333333334</v>
      </c>
      <c r="T74">
        <f t="shared" si="253"/>
        <v>2</v>
      </c>
      <c r="U74">
        <f t="shared" si="253"/>
        <v>1.7419354838709677</v>
      </c>
      <c r="V74">
        <f t="shared" si="253"/>
        <v>1.5</v>
      </c>
      <c r="W74">
        <f t="shared" si="253"/>
        <v>2.032258064516129</v>
      </c>
      <c r="X74">
        <f t="shared" si="253"/>
        <v>1.9333333333333333</v>
      </c>
      <c r="Y74">
        <f t="shared" si="253"/>
        <v>1.8709677419354838</v>
      </c>
      <c r="Z74">
        <f t="shared" si="253"/>
        <v>1.6129032258064515</v>
      </c>
      <c r="AA74">
        <f t="shared" si="253"/>
        <v>2.3214285714285716</v>
      </c>
      <c r="AB74">
        <f t="shared" si="253"/>
        <v>1.903225806451613</v>
      </c>
      <c r="AC74">
        <f t="shared" si="253"/>
        <v>2.3333333333333335</v>
      </c>
      <c r="AD74">
        <f t="shared" si="253"/>
        <v>2.6774193548387095</v>
      </c>
      <c r="AE74">
        <f t="shared" si="253"/>
        <v>2.2000000000000002</v>
      </c>
      <c r="AF74">
        <f t="shared" si="253"/>
        <v>2.161290322580645</v>
      </c>
      <c r="AG74">
        <f t="shared" si="253"/>
        <v>2.129032258064516</v>
      </c>
      <c r="AH74">
        <f t="shared" si="253"/>
        <v>2.1666666666666665</v>
      </c>
      <c r="AI74">
        <f t="shared" si="253"/>
        <v>1.5161290322580645</v>
      </c>
      <c r="AJ74">
        <f t="shared" si="253"/>
        <v>1.5666666666666667</v>
      </c>
      <c r="AK74">
        <f t="shared" si="253"/>
        <v>1.6451612903225807</v>
      </c>
      <c r="AL74">
        <f t="shared" si="253"/>
        <v>1.096774193548387</v>
      </c>
      <c r="AM74">
        <f t="shared" si="253"/>
        <v>1.3928571428571428</v>
      </c>
      <c r="AN74">
        <f t="shared" si="253"/>
        <v>1.3870967741935485</v>
      </c>
      <c r="AO74">
        <f t="shared" ref="AO74:AP74" si="254">AO31/AO$46</f>
        <v>1.9666666666666666</v>
      </c>
      <c r="AP74">
        <f t="shared" si="254"/>
        <v>1.5161290322580645</v>
      </c>
      <c r="AQ74">
        <f t="shared" ref="AQ74:AR74" si="255">AQ31/AQ$46</f>
        <v>1.5333333333333334</v>
      </c>
      <c r="AR74">
        <f t="shared" si="255"/>
        <v>1.7741935483870968</v>
      </c>
      <c r="AS74">
        <f t="shared" ref="AS74:AT74" si="256">AS31/AS$46</f>
        <v>1.8709677419354838</v>
      </c>
      <c r="AT74">
        <f t="shared" si="256"/>
        <v>1.7666666666666666</v>
      </c>
      <c r="AU74">
        <f t="shared" ref="AU74:AV74" si="257">AU31/AU$46</f>
        <v>1.3870967741935485</v>
      </c>
      <c r="AV74">
        <f t="shared" si="257"/>
        <v>1.6</v>
      </c>
      <c r="AW74">
        <f t="shared" ref="AW74:AX74" si="258">AW31/AW$46</f>
        <v>2.096774193548387</v>
      </c>
      <c r="AX74">
        <f t="shared" si="258"/>
        <v>1.7419354838709677</v>
      </c>
      <c r="AY74">
        <f t="shared" si="19"/>
        <v>1.6551724137931034</v>
      </c>
      <c r="AZ74">
        <f t="shared" si="19"/>
        <v>1.8387096774193548</v>
      </c>
      <c r="BA74">
        <f t="shared" ref="BA74:BB74" si="259">BA31/BA$46</f>
        <v>2.1666666666666665</v>
      </c>
      <c r="BB74">
        <f t="shared" si="259"/>
        <v>2.096774193548387</v>
      </c>
      <c r="BC74">
        <f t="shared" ref="BC74:BD74" si="260">BC31/BC$46</f>
        <v>1.5666666666666667</v>
      </c>
      <c r="BD74">
        <f t="shared" si="260"/>
        <v>1.7741935483870968</v>
      </c>
      <c r="BE74">
        <f t="shared" ref="BE74:BF74" si="261">BE31/BE$46</f>
        <v>2.3225806451612905</v>
      </c>
      <c r="BF74">
        <f t="shared" si="261"/>
        <v>2.2000000000000002</v>
      </c>
      <c r="BG74">
        <f t="shared" ref="BG74:BH74" si="262">BG31/BG$46</f>
        <v>1.935483870967742</v>
      </c>
      <c r="BH74">
        <f t="shared" si="262"/>
        <v>1.7666666666666666</v>
      </c>
    </row>
    <row r="75" spans="1:60" x14ac:dyDescent="0.35">
      <c r="A75" t="s">
        <v>170</v>
      </c>
      <c r="B75" t="s">
        <v>114</v>
      </c>
      <c r="C75" t="s">
        <v>171</v>
      </c>
      <c r="D75" t="s">
        <v>171</v>
      </c>
      <c r="E75">
        <f t="shared" ref="E75:AN75" si="263">E32/E$46</f>
        <v>5.9666666666666668</v>
      </c>
      <c r="F75">
        <f t="shared" si="263"/>
        <v>3.3548387096774195</v>
      </c>
      <c r="G75">
        <f t="shared" si="263"/>
        <v>3.3666666666666667</v>
      </c>
      <c r="H75">
        <f t="shared" si="263"/>
        <v>4.387096774193548</v>
      </c>
      <c r="I75">
        <f t="shared" si="263"/>
        <v>4.064516129032258</v>
      </c>
      <c r="J75">
        <f t="shared" si="263"/>
        <v>4.5333333333333332</v>
      </c>
      <c r="K75">
        <f t="shared" si="263"/>
        <v>4.67741935483871</v>
      </c>
      <c r="L75">
        <f t="shared" si="263"/>
        <v>4.2333333333333334</v>
      </c>
      <c r="M75">
        <f t="shared" si="263"/>
        <v>4.129032258064516</v>
      </c>
      <c r="N75">
        <f t="shared" si="263"/>
        <v>4.967741935483871</v>
      </c>
      <c r="O75">
        <f t="shared" si="263"/>
        <v>3.8214285714285716</v>
      </c>
      <c r="P75">
        <f t="shared" si="263"/>
        <v>4.580645161290323</v>
      </c>
      <c r="Q75">
        <f t="shared" si="263"/>
        <v>4.166666666666667</v>
      </c>
      <c r="R75">
        <f t="shared" si="263"/>
        <v>4.225806451612903</v>
      </c>
      <c r="S75">
        <f t="shared" si="263"/>
        <v>4.3</v>
      </c>
      <c r="T75">
        <f t="shared" si="263"/>
        <v>3.967741935483871</v>
      </c>
      <c r="U75">
        <f t="shared" si="263"/>
        <v>4.193548387096774</v>
      </c>
      <c r="V75">
        <f t="shared" si="263"/>
        <v>3.7</v>
      </c>
      <c r="W75">
        <f t="shared" si="263"/>
        <v>4.5483870967741939</v>
      </c>
      <c r="X75">
        <f t="shared" si="263"/>
        <v>4.8</v>
      </c>
      <c r="Y75">
        <f t="shared" si="263"/>
        <v>5.580645161290323</v>
      </c>
      <c r="Z75">
        <f t="shared" si="263"/>
        <v>5.4838709677419351</v>
      </c>
      <c r="AA75">
        <f t="shared" si="263"/>
        <v>4.8571428571428568</v>
      </c>
      <c r="AB75">
        <f t="shared" si="263"/>
        <v>4.935483870967742</v>
      </c>
      <c r="AC75">
        <f t="shared" si="263"/>
        <v>4.8666666666666663</v>
      </c>
      <c r="AD75">
        <f t="shared" si="263"/>
        <v>4.741935483870968</v>
      </c>
      <c r="AE75">
        <f t="shared" si="263"/>
        <v>4.5999999999999996</v>
      </c>
      <c r="AF75">
        <f t="shared" si="263"/>
        <v>4.419354838709677</v>
      </c>
      <c r="AG75">
        <f t="shared" si="263"/>
        <v>5.225806451612903</v>
      </c>
      <c r="AH75">
        <f t="shared" si="263"/>
        <v>5.0333333333333332</v>
      </c>
      <c r="AI75">
        <f t="shared" si="263"/>
        <v>5.161290322580645</v>
      </c>
      <c r="AJ75">
        <f t="shared" si="263"/>
        <v>6.1333333333333337</v>
      </c>
      <c r="AK75">
        <f t="shared" si="263"/>
        <v>6.935483870967742</v>
      </c>
      <c r="AL75">
        <f t="shared" si="263"/>
        <v>5.838709677419355</v>
      </c>
      <c r="AM75">
        <f t="shared" si="263"/>
        <v>5.3928571428571432</v>
      </c>
      <c r="AN75">
        <f t="shared" si="263"/>
        <v>6.4516129032258061</v>
      </c>
      <c r="AO75">
        <f t="shared" ref="AO75:AP75" si="264">AO32/AO$46</f>
        <v>7.1333333333333337</v>
      </c>
      <c r="AP75">
        <f t="shared" si="264"/>
        <v>6.129032258064516</v>
      </c>
      <c r="AQ75">
        <f t="shared" ref="AQ75:AR75" si="265">AQ32/AQ$46</f>
        <v>6.4666666666666668</v>
      </c>
      <c r="AR75">
        <f t="shared" si="265"/>
        <v>5.967741935483871</v>
      </c>
      <c r="AS75">
        <f t="shared" ref="AS75:AT75" si="266">AS32/AS$46</f>
        <v>6.67741935483871</v>
      </c>
      <c r="AT75">
        <f t="shared" si="266"/>
        <v>6.3</v>
      </c>
      <c r="AU75">
        <f t="shared" ref="AU75:AV75" si="267">AU32/AU$46</f>
        <v>6.290322580645161</v>
      </c>
      <c r="AV75">
        <f t="shared" si="267"/>
        <v>6.0666666666666664</v>
      </c>
      <c r="AW75">
        <f t="shared" ref="AW75:AX75" si="268">AW32/AW$46</f>
        <v>7.193548387096774</v>
      </c>
      <c r="AX75">
        <f t="shared" si="268"/>
        <v>7.967741935483871</v>
      </c>
      <c r="AY75">
        <f t="shared" si="19"/>
        <v>7.9655172413793105</v>
      </c>
      <c r="AZ75">
        <f t="shared" si="19"/>
        <v>6.741935483870968</v>
      </c>
      <c r="BA75">
        <f t="shared" ref="BA75:BB75" si="269">BA32/BA$46</f>
        <v>6.9</v>
      </c>
      <c r="BB75">
        <f t="shared" si="269"/>
        <v>6.5483870967741939</v>
      </c>
      <c r="BC75">
        <f t="shared" ref="BC75:BD75" si="270">BC32/BC$46</f>
        <v>6.7666666666666666</v>
      </c>
      <c r="BD75">
        <f t="shared" si="270"/>
        <v>7.096774193548387</v>
      </c>
      <c r="BE75">
        <f t="shared" ref="BE75:BF75" si="271">BE32/BE$46</f>
        <v>6.870967741935484</v>
      </c>
      <c r="BF75">
        <f t="shared" si="271"/>
        <v>7.5333333333333332</v>
      </c>
      <c r="BG75">
        <f t="shared" ref="BG75:BH75" si="272">BG32/BG$46</f>
        <v>7.193548387096774</v>
      </c>
      <c r="BH75">
        <f t="shared" si="272"/>
        <v>7.333333333333333</v>
      </c>
    </row>
    <row r="76" spans="1:60" x14ac:dyDescent="0.35">
      <c r="A76" t="s">
        <v>170</v>
      </c>
      <c r="B76" t="s">
        <v>114</v>
      </c>
      <c r="C76" t="s">
        <v>172</v>
      </c>
      <c r="D76" t="s">
        <v>173</v>
      </c>
      <c r="E76">
        <f t="shared" ref="E76:AN76" si="273">E33/E$46</f>
        <v>3.2666666666666666</v>
      </c>
      <c r="F76">
        <f t="shared" si="273"/>
        <v>1.903225806451613</v>
      </c>
      <c r="G76">
        <f t="shared" si="273"/>
        <v>1.2</v>
      </c>
      <c r="H76">
        <f t="shared" si="273"/>
        <v>1.2580645161290323</v>
      </c>
      <c r="I76">
        <f t="shared" si="273"/>
        <v>1.6774193548387097</v>
      </c>
      <c r="J76">
        <f t="shared" si="273"/>
        <v>1.8</v>
      </c>
      <c r="K76">
        <f t="shared" si="273"/>
        <v>2.096774193548387</v>
      </c>
      <c r="L76">
        <f t="shared" si="273"/>
        <v>1.8333333333333333</v>
      </c>
      <c r="M76">
        <f t="shared" si="273"/>
        <v>2.096774193548387</v>
      </c>
      <c r="N76">
        <f t="shared" si="273"/>
        <v>2.7096774193548385</v>
      </c>
      <c r="O76">
        <f t="shared" si="273"/>
        <v>2.4642857142857144</v>
      </c>
      <c r="P76">
        <f t="shared" si="273"/>
        <v>2.193548387096774</v>
      </c>
      <c r="Q76">
        <f t="shared" si="273"/>
        <v>1.9333333333333333</v>
      </c>
      <c r="R76">
        <f t="shared" si="273"/>
        <v>2.129032258064516</v>
      </c>
      <c r="S76">
        <f t="shared" si="273"/>
        <v>1.8</v>
      </c>
      <c r="T76">
        <f t="shared" si="273"/>
        <v>1.7096774193548387</v>
      </c>
      <c r="U76">
        <f t="shared" si="273"/>
        <v>2.225806451612903</v>
      </c>
      <c r="V76">
        <f t="shared" si="273"/>
        <v>2.1333333333333333</v>
      </c>
      <c r="W76">
        <f t="shared" si="273"/>
        <v>2.3548387096774195</v>
      </c>
      <c r="X76">
        <f t="shared" si="273"/>
        <v>2.2333333333333334</v>
      </c>
      <c r="Y76">
        <f t="shared" si="273"/>
        <v>1.7096774193548387</v>
      </c>
      <c r="Z76">
        <f t="shared" si="273"/>
        <v>2.161290322580645</v>
      </c>
      <c r="AA76">
        <f t="shared" si="273"/>
        <v>2.1785714285714284</v>
      </c>
      <c r="AB76">
        <f t="shared" si="273"/>
        <v>1.8709677419354838</v>
      </c>
      <c r="AC76">
        <f t="shared" si="273"/>
        <v>2.2333333333333334</v>
      </c>
      <c r="AD76">
        <f t="shared" si="273"/>
        <v>2.5806451612903225</v>
      </c>
      <c r="AE76">
        <f t="shared" si="273"/>
        <v>2.5333333333333332</v>
      </c>
      <c r="AF76">
        <f t="shared" si="273"/>
        <v>2.129032258064516</v>
      </c>
      <c r="AG76">
        <f t="shared" si="273"/>
        <v>1.8387096774193548</v>
      </c>
      <c r="AH76">
        <f t="shared" si="273"/>
        <v>1.6666666666666667</v>
      </c>
      <c r="AI76">
        <f t="shared" si="273"/>
        <v>2.806451612903226</v>
      </c>
      <c r="AJ76">
        <f t="shared" si="273"/>
        <v>2.5666666666666669</v>
      </c>
      <c r="AK76">
        <f t="shared" si="273"/>
        <v>3.4838709677419355</v>
      </c>
      <c r="AL76">
        <f t="shared" si="273"/>
        <v>2.4838709677419355</v>
      </c>
      <c r="AM76">
        <f t="shared" si="273"/>
        <v>2.8928571428571428</v>
      </c>
      <c r="AN76">
        <f t="shared" si="273"/>
        <v>3.032258064516129</v>
      </c>
      <c r="AO76">
        <f t="shared" ref="AO76:AP76" si="274">AO33/AO$46</f>
        <v>2.8</v>
      </c>
      <c r="AP76">
        <f t="shared" si="274"/>
        <v>3.6129032258064515</v>
      </c>
      <c r="AQ76">
        <f t="shared" ref="AQ76:AR76" si="275">AQ33/AQ$46</f>
        <v>2.5333333333333332</v>
      </c>
      <c r="AR76">
        <f t="shared" si="275"/>
        <v>3.7096774193548385</v>
      </c>
      <c r="AS76">
        <f t="shared" ref="AS76:AT76" si="276">AS33/AS$46</f>
        <v>2.6129032258064515</v>
      </c>
      <c r="AT76">
        <f t="shared" si="276"/>
        <v>3.2666666666666666</v>
      </c>
      <c r="AU76">
        <f t="shared" ref="AU76:AV76" si="277">AU33/AU$46</f>
        <v>2.6451612903225805</v>
      </c>
      <c r="AV76">
        <f t="shared" si="277"/>
        <v>2.6666666666666665</v>
      </c>
      <c r="AW76">
        <f t="shared" ref="AW76:AX76" si="278">AW33/AW$46</f>
        <v>4.290322580645161</v>
      </c>
      <c r="AX76">
        <f t="shared" si="278"/>
        <v>3.5161290322580645</v>
      </c>
      <c r="AY76">
        <f t="shared" si="19"/>
        <v>3.0689655172413794</v>
      </c>
      <c r="AZ76">
        <f t="shared" si="19"/>
        <v>3.3225806451612905</v>
      </c>
      <c r="BA76">
        <f t="shared" ref="BA76:BB76" si="279">BA33/BA$46</f>
        <v>4.2333333333333334</v>
      </c>
      <c r="BB76">
        <f t="shared" si="279"/>
        <v>2.774193548387097</v>
      </c>
      <c r="BC76">
        <f t="shared" ref="BC76:BD76" si="280">BC33/BC$46</f>
        <v>3.0333333333333332</v>
      </c>
      <c r="BD76">
        <f t="shared" si="280"/>
        <v>2.4193548387096775</v>
      </c>
      <c r="BE76">
        <f t="shared" ref="BE76:BF76" si="281">BE33/BE$46</f>
        <v>3.4516129032258065</v>
      </c>
      <c r="BF76">
        <f t="shared" si="281"/>
        <v>3.5666666666666669</v>
      </c>
      <c r="BG76">
        <f t="shared" ref="BG76:BH76" si="282">BG33/BG$46</f>
        <v>3.4516129032258065</v>
      </c>
      <c r="BH76">
        <f t="shared" si="282"/>
        <v>3.7</v>
      </c>
    </row>
    <row r="77" spans="1:60" x14ac:dyDescent="0.35">
      <c r="A77" t="s">
        <v>170</v>
      </c>
      <c r="B77" t="s">
        <v>114</v>
      </c>
      <c r="C77" t="s">
        <v>174</v>
      </c>
      <c r="D77" t="s">
        <v>174</v>
      </c>
      <c r="E77">
        <f t="shared" ref="E77:AN77" si="283">E34/E$46</f>
        <v>2.5666666666666669</v>
      </c>
      <c r="F77">
        <f t="shared" si="283"/>
        <v>2.096774193548387</v>
      </c>
      <c r="G77">
        <f t="shared" si="283"/>
        <v>1.6666666666666667</v>
      </c>
      <c r="H77">
        <f t="shared" si="283"/>
        <v>1.6774193548387097</v>
      </c>
      <c r="I77">
        <f t="shared" si="283"/>
        <v>1.903225806451613</v>
      </c>
      <c r="J77">
        <f t="shared" si="283"/>
        <v>1.8666666666666667</v>
      </c>
      <c r="K77">
        <f t="shared" si="283"/>
        <v>1.7419354838709677</v>
      </c>
      <c r="L77">
        <f t="shared" si="283"/>
        <v>1.5666666666666667</v>
      </c>
      <c r="M77">
        <f t="shared" si="283"/>
        <v>2.935483870967742</v>
      </c>
      <c r="N77">
        <f t="shared" si="283"/>
        <v>2.2903225806451615</v>
      </c>
      <c r="O77">
        <f t="shared" si="283"/>
        <v>2.0714285714285716</v>
      </c>
      <c r="P77">
        <f t="shared" si="283"/>
        <v>1.4838709677419355</v>
      </c>
      <c r="Q77">
        <f t="shared" si="283"/>
        <v>2</v>
      </c>
      <c r="R77">
        <f t="shared" si="283"/>
        <v>2.225806451612903</v>
      </c>
      <c r="S77">
        <f t="shared" si="283"/>
        <v>2.5</v>
      </c>
      <c r="T77">
        <f t="shared" si="283"/>
        <v>2.2903225806451615</v>
      </c>
      <c r="U77">
        <f t="shared" si="283"/>
        <v>2.6129032258064515</v>
      </c>
      <c r="V77">
        <f t="shared" si="283"/>
        <v>2.6333333333333333</v>
      </c>
      <c r="W77">
        <f t="shared" si="283"/>
        <v>2.3225806451612905</v>
      </c>
      <c r="X77">
        <f t="shared" si="283"/>
        <v>2.5</v>
      </c>
      <c r="Y77">
        <f t="shared" si="283"/>
        <v>2.774193548387097</v>
      </c>
      <c r="Z77">
        <f t="shared" si="283"/>
        <v>2.806451612903226</v>
      </c>
      <c r="AA77">
        <f t="shared" si="283"/>
        <v>2.5714285714285716</v>
      </c>
      <c r="AB77">
        <f t="shared" si="283"/>
        <v>3.225806451612903</v>
      </c>
      <c r="AC77">
        <f t="shared" si="283"/>
        <v>2.3666666666666667</v>
      </c>
      <c r="AD77">
        <f t="shared" si="283"/>
        <v>2.4193548387096775</v>
      </c>
      <c r="AE77">
        <f t="shared" si="283"/>
        <v>2.1</v>
      </c>
      <c r="AF77">
        <f t="shared" si="283"/>
        <v>2.806451612903226</v>
      </c>
      <c r="AG77">
        <f t="shared" si="283"/>
        <v>2.2580645161290325</v>
      </c>
      <c r="AH77">
        <f t="shared" si="283"/>
        <v>2.2666666666666666</v>
      </c>
      <c r="AI77">
        <f t="shared" si="283"/>
        <v>2.6774193548387095</v>
      </c>
      <c r="AJ77">
        <f t="shared" si="283"/>
        <v>2.4</v>
      </c>
      <c r="AK77">
        <f t="shared" si="283"/>
        <v>3.5161290322580645</v>
      </c>
      <c r="AL77">
        <f t="shared" si="283"/>
        <v>2.838709677419355</v>
      </c>
      <c r="AM77">
        <f t="shared" si="283"/>
        <v>3.25</v>
      </c>
      <c r="AN77">
        <f t="shared" si="283"/>
        <v>2.806451612903226</v>
      </c>
      <c r="AO77">
        <f t="shared" ref="AO77:AP77" si="284">AO34/AO$46</f>
        <v>2.5</v>
      </c>
      <c r="AP77">
        <f t="shared" si="284"/>
        <v>2.6451612903225805</v>
      </c>
      <c r="AQ77">
        <f t="shared" ref="AQ77:AR77" si="285">AQ34/AQ$46</f>
        <v>2.7333333333333334</v>
      </c>
      <c r="AR77">
        <f t="shared" si="285"/>
        <v>2.129032258064516</v>
      </c>
      <c r="AS77">
        <f t="shared" ref="AS77:AT77" si="286">AS34/AS$46</f>
        <v>2.3870967741935485</v>
      </c>
      <c r="AT77">
        <f t="shared" si="286"/>
        <v>2.6333333333333333</v>
      </c>
      <c r="AU77">
        <f t="shared" ref="AU77:AV77" si="287">AU34/AU$46</f>
        <v>2.3870967741935485</v>
      </c>
      <c r="AV77">
        <f t="shared" si="287"/>
        <v>2.6666666666666665</v>
      </c>
      <c r="AW77">
        <f t="shared" ref="AW77:AX77" si="288">AW34/AW$46</f>
        <v>2.4193548387096775</v>
      </c>
      <c r="AX77">
        <f t="shared" si="288"/>
        <v>3.096774193548387</v>
      </c>
      <c r="AY77">
        <f t="shared" si="19"/>
        <v>2.7241379310344827</v>
      </c>
      <c r="AZ77">
        <f t="shared" si="19"/>
        <v>2.4838709677419355</v>
      </c>
      <c r="BA77">
        <f t="shared" ref="BA77:BB77" si="289">BA34/BA$46</f>
        <v>2.4666666666666668</v>
      </c>
      <c r="BB77">
        <f t="shared" si="289"/>
        <v>2.935483870967742</v>
      </c>
      <c r="BC77">
        <f t="shared" ref="BC77:BD77" si="290">BC34/BC$46</f>
        <v>2.5333333333333332</v>
      </c>
      <c r="BD77">
        <f t="shared" si="290"/>
        <v>2.161290322580645</v>
      </c>
      <c r="BE77">
        <f t="shared" ref="BE77:BF77" si="291">BE34/BE$46</f>
        <v>2.096774193548387</v>
      </c>
      <c r="BF77">
        <f t="shared" si="291"/>
        <v>2.0666666666666669</v>
      </c>
      <c r="BG77">
        <f t="shared" ref="BG77:BH77" si="292">BG34/BG$46</f>
        <v>2.6129032258064515</v>
      </c>
      <c r="BH77">
        <f t="shared" si="292"/>
        <v>2.5</v>
      </c>
    </row>
    <row r="78" spans="1:60" x14ac:dyDescent="0.35">
      <c r="A78" t="s">
        <v>170</v>
      </c>
      <c r="B78" t="s">
        <v>114</v>
      </c>
      <c r="C78" t="s">
        <v>175</v>
      </c>
      <c r="D78" t="s">
        <v>176</v>
      </c>
      <c r="E78">
        <f t="shared" ref="E78:AN78" si="293">E35/E$46</f>
        <v>1.6333333333333333</v>
      </c>
      <c r="F78">
        <f t="shared" si="293"/>
        <v>0.74193548387096775</v>
      </c>
      <c r="G78">
        <f t="shared" si="293"/>
        <v>0.8</v>
      </c>
      <c r="H78">
        <f t="shared" si="293"/>
        <v>1.3870967741935485</v>
      </c>
      <c r="I78">
        <f t="shared" si="293"/>
        <v>1.064516129032258</v>
      </c>
      <c r="J78">
        <f t="shared" si="293"/>
        <v>0.8</v>
      </c>
      <c r="K78">
        <f t="shared" si="293"/>
        <v>0.87096774193548387</v>
      </c>
      <c r="L78">
        <f t="shared" si="293"/>
        <v>1.3333333333333333</v>
      </c>
      <c r="M78">
        <f t="shared" si="293"/>
        <v>1.1290322580645162</v>
      </c>
      <c r="N78">
        <f t="shared" si="293"/>
        <v>1.3870967741935485</v>
      </c>
      <c r="O78">
        <f t="shared" si="293"/>
        <v>1.5</v>
      </c>
      <c r="P78">
        <f t="shared" si="293"/>
        <v>1.3548387096774193</v>
      </c>
      <c r="Q78">
        <f t="shared" si="293"/>
        <v>1.1000000000000001</v>
      </c>
      <c r="R78">
        <f t="shared" si="293"/>
        <v>1.6774193548387097</v>
      </c>
      <c r="S78">
        <f t="shared" si="293"/>
        <v>1.1666666666666667</v>
      </c>
      <c r="T78">
        <f t="shared" si="293"/>
        <v>1.3225806451612903</v>
      </c>
      <c r="U78">
        <f t="shared" si="293"/>
        <v>1.7096774193548387</v>
      </c>
      <c r="V78">
        <f t="shared" si="293"/>
        <v>1.4333333333333333</v>
      </c>
      <c r="W78">
        <f t="shared" si="293"/>
        <v>1.6774193548387097</v>
      </c>
      <c r="X78">
        <f t="shared" si="293"/>
        <v>1.4</v>
      </c>
      <c r="Y78">
        <f t="shared" si="293"/>
        <v>1.096774193548387</v>
      </c>
      <c r="Z78">
        <f t="shared" si="293"/>
        <v>1.096774193548387</v>
      </c>
      <c r="AA78">
        <f t="shared" si="293"/>
        <v>1.3928571428571428</v>
      </c>
      <c r="AB78">
        <f t="shared" si="293"/>
        <v>1.6451612903225807</v>
      </c>
      <c r="AC78">
        <f t="shared" si="293"/>
        <v>1.4333333333333333</v>
      </c>
      <c r="AD78">
        <f t="shared" si="293"/>
        <v>1.5161290322580645</v>
      </c>
      <c r="AE78">
        <f t="shared" si="293"/>
        <v>1.1333333333333333</v>
      </c>
      <c r="AF78">
        <f t="shared" si="293"/>
        <v>1.7096774193548387</v>
      </c>
      <c r="AG78">
        <f t="shared" si="293"/>
        <v>1.8709677419354838</v>
      </c>
      <c r="AH78">
        <f t="shared" si="293"/>
        <v>2.0666666666666669</v>
      </c>
      <c r="AI78">
        <f t="shared" si="293"/>
        <v>2.3870967741935485</v>
      </c>
      <c r="AJ78">
        <f t="shared" si="293"/>
        <v>2.4333333333333331</v>
      </c>
      <c r="AK78">
        <f t="shared" si="293"/>
        <v>2.5161290322580645</v>
      </c>
      <c r="AL78">
        <f t="shared" si="293"/>
        <v>2.2903225806451615</v>
      </c>
      <c r="AM78">
        <f t="shared" si="293"/>
        <v>1.8928571428571428</v>
      </c>
      <c r="AN78">
        <f t="shared" si="293"/>
        <v>2.3870967741935485</v>
      </c>
      <c r="AO78">
        <f t="shared" ref="AO78:AP78" si="294">AO35/AO$46</f>
        <v>1.6</v>
      </c>
      <c r="AP78">
        <f t="shared" si="294"/>
        <v>2.5483870967741935</v>
      </c>
      <c r="AQ78">
        <f t="shared" ref="AQ78:AR78" si="295">AQ35/AQ$46</f>
        <v>2</v>
      </c>
      <c r="AR78">
        <f t="shared" si="295"/>
        <v>2.3870967741935485</v>
      </c>
      <c r="AS78">
        <f t="shared" ref="AS78:AT78" si="296">AS35/AS$46</f>
        <v>2.4193548387096775</v>
      </c>
      <c r="AT78">
        <f t="shared" si="296"/>
        <v>2.4</v>
      </c>
      <c r="AU78">
        <f t="shared" ref="AU78:AV78" si="297">AU35/AU$46</f>
        <v>1.967741935483871</v>
      </c>
      <c r="AV78">
        <f t="shared" si="297"/>
        <v>1.5666666666666667</v>
      </c>
      <c r="AW78">
        <f t="shared" ref="AW78:AX78" si="298">AW35/AW$46</f>
        <v>2.5483870967741935</v>
      </c>
      <c r="AX78">
        <f t="shared" si="298"/>
        <v>2.3225806451612905</v>
      </c>
      <c r="AY78">
        <f t="shared" si="19"/>
        <v>2.4827586206896552</v>
      </c>
      <c r="AZ78">
        <f t="shared" si="19"/>
        <v>2</v>
      </c>
      <c r="BA78">
        <f t="shared" ref="BA78:BB78" si="299">BA35/BA$46</f>
        <v>1.5</v>
      </c>
      <c r="BB78">
        <f t="shared" si="299"/>
        <v>1.903225806451613</v>
      </c>
      <c r="BC78">
        <f t="shared" ref="BC78:BD78" si="300">BC35/BC$46</f>
        <v>1.9333333333333333</v>
      </c>
      <c r="BD78">
        <f t="shared" si="300"/>
        <v>1.903225806451613</v>
      </c>
      <c r="BE78">
        <f t="shared" ref="BE78:BF78" si="301">BE35/BE$46</f>
        <v>2.4516129032258065</v>
      </c>
      <c r="BF78">
        <f t="shared" si="301"/>
        <v>2</v>
      </c>
      <c r="BG78">
        <f t="shared" ref="BG78:BH78" si="302">BG35/BG$46</f>
        <v>2.225806451612903</v>
      </c>
      <c r="BH78">
        <f t="shared" si="302"/>
        <v>2.3666666666666667</v>
      </c>
    </row>
    <row r="79" spans="1:60" x14ac:dyDescent="0.35">
      <c r="A79" t="s">
        <v>170</v>
      </c>
      <c r="B79" t="s">
        <v>114</v>
      </c>
      <c r="C79" t="s">
        <v>177</v>
      </c>
      <c r="D79" t="s">
        <v>177</v>
      </c>
      <c r="E79">
        <f t="shared" ref="E79:AN79" si="303">E36/E$46</f>
        <v>2.0666666666666669</v>
      </c>
      <c r="F79">
        <f t="shared" si="303"/>
        <v>1.4516129032258065</v>
      </c>
      <c r="G79">
        <f t="shared" si="303"/>
        <v>1.8333333333333333</v>
      </c>
      <c r="H79">
        <f t="shared" si="303"/>
        <v>1.8064516129032258</v>
      </c>
      <c r="I79">
        <f t="shared" si="303"/>
        <v>1.7419354838709677</v>
      </c>
      <c r="J79">
        <f t="shared" si="303"/>
        <v>1.6666666666666667</v>
      </c>
      <c r="K79">
        <f t="shared" si="303"/>
        <v>1.6129032258064515</v>
      </c>
      <c r="L79">
        <f t="shared" si="303"/>
        <v>1.9333333333333333</v>
      </c>
      <c r="M79">
        <f t="shared" si="303"/>
        <v>1.5483870967741935</v>
      </c>
      <c r="N79">
        <f t="shared" si="303"/>
        <v>2.6129032258064515</v>
      </c>
      <c r="O79">
        <f t="shared" si="303"/>
        <v>1.5357142857142858</v>
      </c>
      <c r="P79">
        <f t="shared" si="303"/>
        <v>2</v>
      </c>
      <c r="Q79">
        <f t="shared" si="303"/>
        <v>2.2000000000000002</v>
      </c>
      <c r="R79">
        <f t="shared" si="303"/>
        <v>1.903225806451613</v>
      </c>
      <c r="S79">
        <f t="shared" si="303"/>
        <v>2.1</v>
      </c>
      <c r="T79">
        <f t="shared" si="303"/>
        <v>2.096774193548387</v>
      </c>
      <c r="U79">
        <f t="shared" si="303"/>
        <v>2.3548387096774195</v>
      </c>
      <c r="V79">
        <f t="shared" si="303"/>
        <v>2.1333333333333333</v>
      </c>
      <c r="W79">
        <f t="shared" si="303"/>
        <v>2.838709677419355</v>
      </c>
      <c r="X79">
        <f t="shared" si="303"/>
        <v>2.4666666666666668</v>
      </c>
      <c r="Y79">
        <f t="shared" si="303"/>
        <v>1.8387096774193548</v>
      </c>
      <c r="Z79">
        <f t="shared" si="303"/>
        <v>1.935483870967742</v>
      </c>
      <c r="AA79">
        <f t="shared" si="303"/>
        <v>2.1428571428571428</v>
      </c>
      <c r="AB79">
        <f t="shared" si="303"/>
        <v>2.064516129032258</v>
      </c>
      <c r="AC79">
        <f t="shared" si="303"/>
        <v>2.1666666666666665</v>
      </c>
      <c r="AD79">
        <f t="shared" si="303"/>
        <v>2.2903225806451615</v>
      </c>
      <c r="AE79">
        <f t="shared" si="303"/>
        <v>1.6333333333333333</v>
      </c>
      <c r="AF79">
        <f t="shared" si="303"/>
        <v>1.8709677419354838</v>
      </c>
      <c r="AG79">
        <f t="shared" si="303"/>
        <v>2.3870967741935485</v>
      </c>
      <c r="AH79">
        <f t="shared" si="303"/>
        <v>2.0333333333333332</v>
      </c>
      <c r="AI79">
        <f t="shared" si="303"/>
        <v>2.838709677419355</v>
      </c>
      <c r="AJ79">
        <f t="shared" si="303"/>
        <v>2.2666666666666666</v>
      </c>
      <c r="AK79">
        <f t="shared" si="303"/>
        <v>2.129032258064516</v>
      </c>
      <c r="AL79">
        <f t="shared" si="303"/>
        <v>2.2580645161290325</v>
      </c>
      <c r="AM79">
        <f t="shared" si="303"/>
        <v>2.75</v>
      </c>
      <c r="AN79">
        <f t="shared" si="303"/>
        <v>2.4838709677419355</v>
      </c>
      <c r="AO79">
        <f t="shared" ref="AO79:AP79" si="304">AO36/AO$46</f>
        <v>2.0666666666666669</v>
      </c>
      <c r="AP79">
        <f t="shared" si="304"/>
        <v>2.193548387096774</v>
      </c>
      <c r="AQ79">
        <f t="shared" ref="AQ79:AR79" si="305">AQ36/AQ$46</f>
        <v>1.9</v>
      </c>
      <c r="AR79">
        <f t="shared" si="305"/>
        <v>2.5483870967741935</v>
      </c>
      <c r="AS79">
        <f t="shared" ref="AS79:AT79" si="306">AS36/AS$46</f>
        <v>2.2903225806451615</v>
      </c>
      <c r="AT79">
        <f t="shared" si="306"/>
        <v>2.4666666666666668</v>
      </c>
      <c r="AU79">
        <f t="shared" ref="AU79:AV79" si="307">AU36/AU$46</f>
        <v>2.4838709677419355</v>
      </c>
      <c r="AV79">
        <f t="shared" si="307"/>
        <v>2.7666666666666666</v>
      </c>
      <c r="AW79">
        <f t="shared" ref="AW79:AX79" si="308">AW36/AW$46</f>
        <v>2.967741935483871</v>
      </c>
      <c r="AX79">
        <f t="shared" si="308"/>
        <v>3.4838709677419355</v>
      </c>
      <c r="AY79">
        <f t="shared" si="19"/>
        <v>2.7586206896551726</v>
      </c>
      <c r="AZ79">
        <f t="shared" si="19"/>
        <v>3.225806451612903</v>
      </c>
      <c r="BA79">
        <f t="shared" ref="BA79:BB79" si="309">BA36/BA$46</f>
        <v>3.3</v>
      </c>
      <c r="BB79">
        <f t="shared" si="309"/>
        <v>2.806451612903226</v>
      </c>
      <c r="BC79">
        <f t="shared" ref="BC79:BD79" si="310">BC36/BC$46</f>
        <v>2.8333333333333335</v>
      </c>
      <c r="BD79">
        <f t="shared" si="310"/>
        <v>3.064516129032258</v>
      </c>
      <c r="BE79">
        <f t="shared" ref="BE79:BF79" si="311">BE36/BE$46</f>
        <v>2.4193548387096775</v>
      </c>
      <c r="BF79">
        <f t="shared" si="311"/>
        <v>3.8333333333333335</v>
      </c>
      <c r="BG79">
        <f t="shared" ref="BG79:BH79" si="312">BG36/BG$46</f>
        <v>2.935483870967742</v>
      </c>
      <c r="BH79">
        <f t="shared" si="312"/>
        <v>3.2666666666666666</v>
      </c>
    </row>
    <row r="80" spans="1:60" x14ac:dyDescent="0.35">
      <c r="A80" t="s">
        <v>170</v>
      </c>
      <c r="B80" t="s">
        <v>114</v>
      </c>
      <c r="C80" t="s">
        <v>178</v>
      </c>
      <c r="D80" t="s">
        <v>178</v>
      </c>
      <c r="E80">
        <f t="shared" ref="E80:AN80" si="313">E37/E$46</f>
        <v>2.9666666666666668</v>
      </c>
      <c r="F80">
        <f t="shared" si="313"/>
        <v>1.967741935483871</v>
      </c>
      <c r="G80">
        <f t="shared" si="313"/>
        <v>2.1333333333333333</v>
      </c>
      <c r="H80">
        <f t="shared" si="313"/>
        <v>2.6774193548387095</v>
      </c>
      <c r="I80">
        <f t="shared" si="313"/>
        <v>2.5483870967741935</v>
      </c>
      <c r="J80">
        <f t="shared" si="313"/>
        <v>2.2666666666666666</v>
      </c>
      <c r="K80">
        <f t="shared" si="313"/>
        <v>2.3548387096774195</v>
      </c>
      <c r="L80">
        <f t="shared" si="313"/>
        <v>2.2666666666666666</v>
      </c>
      <c r="M80">
        <f t="shared" si="313"/>
        <v>2.903225806451613</v>
      </c>
      <c r="N80">
        <f t="shared" si="313"/>
        <v>2.5161290322580645</v>
      </c>
      <c r="O80">
        <f t="shared" si="313"/>
        <v>2.75</v>
      </c>
      <c r="P80">
        <f t="shared" si="313"/>
        <v>2.7419354838709675</v>
      </c>
      <c r="Q80">
        <f t="shared" si="313"/>
        <v>2.3333333333333335</v>
      </c>
      <c r="R80">
        <f t="shared" si="313"/>
        <v>2.3548387096774195</v>
      </c>
      <c r="S80">
        <f t="shared" si="313"/>
        <v>2.9333333333333331</v>
      </c>
      <c r="T80">
        <f t="shared" si="313"/>
        <v>2.7096774193548385</v>
      </c>
      <c r="U80">
        <f t="shared" si="313"/>
        <v>2.7419354838709675</v>
      </c>
      <c r="V80">
        <f t="shared" si="313"/>
        <v>3.0333333333333332</v>
      </c>
      <c r="W80">
        <f t="shared" si="313"/>
        <v>3.5806451612903225</v>
      </c>
      <c r="X80">
        <f t="shared" si="313"/>
        <v>2.9333333333333331</v>
      </c>
      <c r="Y80">
        <f t="shared" si="313"/>
        <v>3.129032258064516</v>
      </c>
      <c r="Z80">
        <f t="shared" si="313"/>
        <v>2.5483870967741935</v>
      </c>
      <c r="AA80">
        <f t="shared" si="313"/>
        <v>2.8571428571428572</v>
      </c>
      <c r="AB80">
        <f t="shared" si="313"/>
        <v>3.096774193548387</v>
      </c>
      <c r="AC80">
        <f t="shared" si="313"/>
        <v>3.4</v>
      </c>
      <c r="AD80">
        <f t="shared" si="313"/>
        <v>3.838709677419355</v>
      </c>
      <c r="AE80">
        <f t="shared" si="313"/>
        <v>3.4</v>
      </c>
      <c r="AF80">
        <f t="shared" si="313"/>
        <v>3.096774193548387</v>
      </c>
      <c r="AG80">
        <f t="shared" si="313"/>
        <v>3.935483870967742</v>
      </c>
      <c r="AH80">
        <f t="shared" si="313"/>
        <v>3.3</v>
      </c>
      <c r="AI80">
        <f t="shared" si="313"/>
        <v>2.838709677419355</v>
      </c>
      <c r="AJ80">
        <f t="shared" si="313"/>
        <v>2.9</v>
      </c>
      <c r="AK80">
        <f t="shared" si="313"/>
        <v>3.129032258064516</v>
      </c>
      <c r="AL80">
        <f t="shared" si="313"/>
        <v>2.7419354838709675</v>
      </c>
      <c r="AM80">
        <f t="shared" si="313"/>
        <v>3.3214285714285716</v>
      </c>
      <c r="AN80">
        <f t="shared" si="313"/>
        <v>2.6774193548387095</v>
      </c>
      <c r="AO80">
        <f t="shared" ref="AO80:AP80" si="314">AO37/AO$46</f>
        <v>2.4</v>
      </c>
      <c r="AP80">
        <f t="shared" si="314"/>
        <v>2.935483870967742</v>
      </c>
      <c r="AQ80">
        <f t="shared" ref="AQ80:AR80" si="315">AQ37/AQ$46</f>
        <v>2.7666666666666666</v>
      </c>
      <c r="AR80">
        <f t="shared" si="315"/>
        <v>2.806451612903226</v>
      </c>
      <c r="AS80">
        <f t="shared" ref="AS80:AT80" si="316">AS37/AS$46</f>
        <v>2.6451612903225805</v>
      </c>
      <c r="AT80">
        <f t="shared" si="316"/>
        <v>3.7</v>
      </c>
      <c r="AU80">
        <f t="shared" ref="AU80:AV80" si="317">AU37/AU$46</f>
        <v>3.3225806451612905</v>
      </c>
      <c r="AV80">
        <f t="shared" si="317"/>
        <v>2.5666666666666669</v>
      </c>
      <c r="AW80">
        <f t="shared" ref="AW80:AX80" si="318">AW37/AW$46</f>
        <v>3.4838709677419355</v>
      </c>
      <c r="AX80">
        <f t="shared" si="318"/>
        <v>2.3548387096774195</v>
      </c>
      <c r="AY80">
        <f t="shared" si="19"/>
        <v>3.0344827586206895</v>
      </c>
      <c r="AZ80">
        <f t="shared" si="19"/>
        <v>3.096774193548387</v>
      </c>
      <c r="BA80">
        <f t="shared" ref="BA80:BB80" si="319">BA37/BA$46</f>
        <v>3.0333333333333332</v>
      </c>
      <c r="BB80">
        <f t="shared" si="319"/>
        <v>3.4516129032258065</v>
      </c>
      <c r="BC80">
        <f t="shared" ref="BC80:BD80" si="320">BC37/BC$46</f>
        <v>2.9</v>
      </c>
      <c r="BD80">
        <f t="shared" si="320"/>
        <v>3.4838709677419355</v>
      </c>
      <c r="BE80">
        <f t="shared" ref="BE80:BF80" si="321">BE37/BE$46</f>
        <v>3.6129032258064515</v>
      </c>
      <c r="BF80">
        <f t="shared" si="321"/>
        <v>3.3</v>
      </c>
      <c r="BG80">
        <f t="shared" ref="BG80:BH80" si="322">BG37/BG$46</f>
        <v>2.967741935483871</v>
      </c>
      <c r="BH80">
        <f t="shared" si="322"/>
        <v>3.8333333333333335</v>
      </c>
    </row>
    <row r="82" spans="1:60" x14ac:dyDescent="0.35">
      <c r="E82" s="82">
        <f>E5</f>
        <v>43922</v>
      </c>
      <c r="F82" s="82">
        <f t="shared" ref="F82:AX82" si="323">F5</f>
        <v>43952</v>
      </c>
      <c r="G82" s="82">
        <f t="shared" si="323"/>
        <v>43983</v>
      </c>
      <c r="H82" s="82">
        <f t="shared" si="323"/>
        <v>44013</v>
      </c>
      <c r="I82" s="82">
        <f t="shared" si="323"/>
        <v>44044</v>
      </c>
      <c r="J82" s="82">
        <f t="shared" si="323"/>
        <v>44075</v>
      </c>
      <c r="K82" s="82">
        <f t="shared" si="323"/>
        <v>44105</v>
      </c>
      <c r="L82" s="82">
        <f t="shared" si="323"/>
        <v>44136</v>
      </c>
      <c r="M82" s="82">
        <f t="shared" si="323"/>
        <v>44166</v>
      </c>
      <c r="N82" s="82">
        <f t="shared" si="323"/>
        <v>44197</v>
      </c>
      <c r="O82" s="82">
        <f t="shared" si="323"/>
        <v>44228</v>
      </c>
      <c r="P82" s="82">
        <f t="shared" si="323"/>
        <v>44256</v>
      </c>
      <c r="Q82" s="82">
        <f t="shared" si="323"/>
        <v>44287</v>
      </c>
      <c r="R82" s="82">
        <f t="shared" si="323"/>
        <v>44317</v>
      </c>
      <c r="S82" s="82">
        <f t="shared" si="323"/>
        <v>44348</v>
      </c>
      <c r="T82" s="82">
        <f t="shared" si="323"/>
        <v>44378</v>
      </c>
      <c r="U82" s="82">
        <f t="shared" si="323"/>
        <v>44409</v>
      </c>
      <c r="V82" s="82">
        <f t="shared" si="323"/>
        <v>44440</v>
      </c>
      <c r="W82" s="82">
        <f t="shared" si="323"/>
        <v>44470</v>
      </c>
      <c r="X82" s="82">
        <f t="shared" si="323"/>
        <v>44501</v>
      </c>
      <c r="Y82" s="82">
        <f t="shared" si="323"/>
        <v>44531</v>
      </c>
      <c r="Z82" s="82">
        <f t="shared" si="323"/>
        <v>44562</v>
      </c>
      <c r="AA82" s="82">
        <f t="shared" si="323"/>
        <v>44593</v>
      </c>
      <c r="AB82" s="82">
        <f t="shared" si="323"/>
        <v>44621</v>
      </c>
      <c r="AC82" s="82">
        <f t="shared" si="323"/>
        <v>44652</v>
      </c>
      <c r="AD82" s="82">
        <f t="shared" si="323"/>
        <v>44682</v>
      </c>
      <c r="AE82" s="82">
        <f t="shared" si="323"/>
        <v>44713</v>
      </c>
      <c r="AF82" s="82">
        <f t="shared" si="323"/>
        <v>44743</v>
      </c>
      <c r="AG82" s="82">
        <f t="shared" si="323"/>
        <v>44774</v>
      </c>
      <c r="AH82" s="82">
        <f t="shared" si="323"/>
        <v>44805</v>
      </c>
      <c r="AI82" s="82">
        <f t="shared" si="323"/>
        <v>44835</v>
      </c>
      <c r="AJ82" s="82">
        <f t="shared" si="323"/>
        <v>44866</v>
      </c>
      <c r="AK82" s="82">
        <f t="shared" si="323"/>
        <v>44896</v>
      </c>
      <c r="AL82" s="82">
        <f t="shared" si="323"/>
        <v>44927</v>
      </c>
      <c r="AM82" s="82">
        <f t="shared" si="323"/>
        <v>44958</v>
      </c>
      <c r="AN82" s="82">
        <f t="shared" si="323"/>
        <v>44986</v>
      </c>
      <c r="AO82" s="82">
        <f t="shared" si="323"/>
        <v>45017</v>
      </c>
      <c r="AP82" s="82">
        <f t="shared" si="323"/>
        <v>45047</v>
      </c>
      <c r="AQ82" s="82">
        <f t="shared" si="323"/>
        <v>45078</v>
      </c>
      <c r="AR82" s="82">
        <f t="shared" si="323"/>
        <v>45108</v>
      </c>
      <c r="AS82" s="82">
        <f t="shared" si="323"/>
        <v>45139</v>
      </c>
      <c r="AT82" s="82">
        <f t="shared" si="323"/>
        <v>45170</v>
      </c>
      <c r="AU82" s="82">
        <f t="shared" si="323"/>
        <v>45200</v>
      </c>
      <c r="AV82" s="82">
        <f t="shared" si="323"/>
        <v>45231</v>
      </c>
      <c r="AW82" s="82">
        <f t="shared" si="323"/>
        <v>45261</v>
      </c>
      <c r="AX82" s="82">
        <f t="shared" si="323"/>
        <v>45292</v>
      </c>
      <c r="AY82" s="82">
        <f t="shared" ref="AY82:BD82" si="324">AY5</f>
        <v>45323</v>
      </c>
      <c r="AZ82" s="82">
        <f t="shared" si="324"/>
        <v>45352</v>
      </c>
      <c r="BA82" s="82">
        <f t="shared" si="324"/>
        <v>45383</v>
      </c>
      <c r="BB82" s="82">
        <f t="shared" si="324"/>
        <v>45413</v>
      </c>
      <c r="BC82" s="82">
        <f t="shared" si="324"/>
        <v>45444</v>
      </c>
      <c r="BD82" s="82">
        <f t="shared" si="324"/>
        <v>45474</v>
      </c>
      <c r="BE82" s="82">
        <f t="shared" ref="BE82:BF82" si="325">BE5</f>
        <v>45505</v>
      </c>
      <c r="BF82" s="82">
        <f t="shared" si="325"/>
        <v>45536</v>
      </c>
      <c r="BG82" s="82">
        <f t="shared" ref="BG82:BH82" si="326">BG5</f>
        <v>45566</v>
      </c>
      <c r="BH82" s="82">
        <f t="shared" si="326"/>
        <v>45597</v>
      </c>
    </row>
    <row r="83" spans="1:60" x14ac:dyDescent="0.35">
      <c r="A83" t="s">
        <v>143</v>
      </c>
      <c r="B83" t="s">
        <v>106</v>
      </c>
      <c r="E83">
        <f>SUMIFS(E$49:E$80,$A$49:$A$80,$A83)</f>
        <v>15.966666666666665</v>
      </c>
      <c r="F83">
        <f t="shared" ref="F83:AI87" si="327">SUMIFS(F$49:F$80,$A$49:$A$80,$A83)</f>
        <v>10.774193548387096</v>
      </c>
      <c r="G83">
        <f t="shared" si="327"/>
        <v>9.9</v>
      </c>
      <c r="H83">
        <f t="shared" si="327"/>
        <v>11.838709677419356</v>
      </c>
      <c r="I83">
        <f t="shared" si="327"/>
        <v>12.322580645161292</v>
      </c>
      <c r="J83">
        <f t="shared" si="327"/>
        <v>11.366666666666667</v>
      </c>
      <c r="K83">
        <f t="shared" si="327"/>
        <v>11.580645161290324</v>
      </c>
      <c r="L83">
        <f t="shared" si="327"/>
        <v>12.5</v>
      </c>
      <c r="M83">
        <f t="shared" si="327"/>
        <v>12.096774193548388</v>
      </c>
      <c r="N83">
        <f t="shared" si="327"/>
        <v>13.161290322580646</v>
      </c>
      <c r="O83">
        <f t="shared" si="327"/>
        <v>12.321428571428573</v>
      </c>
      <c r="P83">
        <f t="shared" si="327"/>
        <v>11.290322580645162</v>
      </c>
      <c r="Q83">
        <f t="shared" si="327"/>
        <v>12.366666666666665</v>
      </c>
      <c r="R83">
        <f t="shared" si="327"/>
        <v>11.451612903225806</v>
      </c>
      <c r="S83">
        <f t="shared" si="327"/>
        <v>11.899999999999999</v>
      </c>
      <c r="T83">
        <f t="shared" si="327"/>
        <v>12.064516129032258</v>
      </c>
      <c r="U83">
        <f t="shared" si="327"/>
        <v>12.193548387096776</v>
      </c>
      <c r="V83">
        <f t="shared" si="327"/>
        <v>11.766666666666667</v>
      </c>
      <c r="W83">
        <f t="shared" si="327"/>
        <v>12.096774193548386</v>
      </c>
      <c r="X83">
        <f t="shared" si="327"/>
        <v>13.866666666666664</v>
      </c>
      <c r="Y83">
        <f t="shared" si="327"/>
        <v>12.999999999999998</v>
      </c>
      <c r="Z83">
        <f t="shared" si="327"/>
        <v>12.67741935483871</v>
      </c>
      <c r="AA83">
        <f t="shared" si="327"/>
        <v>13.928571428571427</v>
      </c>
      <c r="AB83">
        <f t="shared" si="327"/>
        <v>13.903225806451612</v>
      </c>
      <c r="AC83">
        <f t="shared" si="327"/>
        <v>14.366666666666667</v>
      </c>
      <c r="AD83">
        <f t="shared" si="327"/>
        <v>15.03225806451613</v>
      </c>
      <c r="AE83">
        <f t="shared" si="327"/>
        <v>14.666666666666664</v>
      </c>
      <c r="AF83">
        <f t="shared" si="327"/>
        <v>13.516129032258064</v>
      </c>
      <c r="AG83">
        <f t="shared" si="327"/>
        <v>14.483870967741936</v>
      </c>
      <c r="AH83">
        <f t="shared" si="327"/>
        <v>15.533333333333335</v>
      </c>
      <c r="AI83">
        <f t="shared" si="327"/>
        <v>15.483870967741938</v>
      </c>
      <c r="AJ83">
        <f t="shared" ref="AI83:AX87" si="328">SUMIFS(AJ$49:AJ$80,$A$49:$A$80,$A83)</f>
        <v>14.833333333333334</v>
      </c>
      <c r="AK83">
        <f t="shared" si="328"/>
        <v>19.451612903225808</v>
      </c>
      <c r="AL83">
        <f t="shared" si="328"/>
        <v>14.870967741935484</v>
      </c>
      <c r="AM83">
        <f t="shared" si="328"/>
        <v>15.607142857142856</v>
      </c>
      <c r="AN83">
        <f t="shared" si="328"/>
        <v>16.161290322580644</v>
      </c>
      <c r="AO83">
        <f t="shared" si="328"/>
        <v>16.399999999999999</v>
      </c>
      <c r="AP83">
        <f t="shared" si="328"/>
        <v>14.193548387096776</v>
      </c>
      <c r="AQ83">
        <f t="shared" si="328"/>
        <v>15.066666666666668</v>
      </c>
      <c r="AR83">
        <f t="shared" si="328"/>
        <v>15.387096774193548</v>
      </c>
      <c r="AS83">
        <f t="shared" si="328"/>
        <v>15.258064516129032</v>
      </c>
      <c r="AT83">
        <f t="shared" si="328"/>
        <v>17.166666666666668</v>
      </c>
      <c r="AU83">
        <f t="shared" si="328"/>
        <v>16.096774193548384</v>
      </c>
      <c r="AV83">
        <f t="shared" si="328"/>
        <v>18.133333333333333</v>
      </c>
      <c r="AW83">
        <f t="shared" si="328"/>
        <v>20.096774193548388</v>
      </c>
      <c r="AX83">
        <f t="shared" si="328"/>
        <v>19.806451612903224</v>
      </c>
      <c r="AY83">
        <f t="shared" ref="AY83:BH87" si="329">SUMIFS(AY$49:AY$80,$A$49:$A$80,$A83)</f>
        <v>17.586206896551722</v>
      </c>
      <c r="AZ83">
        <f t="shared" si="329"/>
        <v>18.032258064516128</v>
      </c>
      <c r="BA83">
        <f t="shared" si="329"/>
        <v>19.933333333333334</v>
      </c>
      <c r="BB83">
        <f t="shared" si="329"/>
        <v>17.935483870967744</v>
      </c>
      <c r="BC83">
        <f t="shared" si="329"/>
        <v>17.5</v>
      </c>
      <c r="BD83">
        <f t="shared" si="329"/>
        <v>17.967741935483872</v>
      </c>
      <c r="BE83">
        <f t="shared" si="329"/>
        <v>18.548387096774192</v>
      </c>
      <c r="BF83">
        <f t="shared" si="329"/>
        <v>18.233333333333334</v>
      </c>
      <c r="BG83">
        <f t="shared" si="329"/>
        <v>20.903225806451612</v>
      </c>
      <c r="BH83">
        <f t="shared" si="329"/>
        <v>19.666666666666664</v>
      </c>
    </row>
    <row r="84" spans="1:60" x14ac:dyDescent="0.35">
      <c r="A84" t="s">
        <v>137</v>
      </c>
      <c r="B84" t="s">
        <v>108</v>
      </c>
      <c r="E84">
        <f t="shared" ref="E84:AX84" si="330">SUMIFS(E$49:E$80,$A$49:$A$80,$A84)</f>
        <v>17.533333333333335</v>
      </c>
      <c r="F84">
        <f t="shared" si="330"/>
        <v>11.129032258064516</v>
      </c>
      <c r="G84">
        <f t="shared" si="330"/>
        <v>10.100000000000001</v>
      </c>
      <c r="H84">
        <f t="shared" si="330"/>
        <v>10.70967741935484</v>
      </c>
      <c r="I84">
        <f t="shared" si="330"/>
        <v>10.64516129032258</v>
      </c>
      <c r="J84">
        <f t="shared" si="330"/>
        <v>10.5</v>
      </c>
      <c r="K84">
        <f t="shared" si="330"/>
        <v>11.806451612903226</v>
      </c>
      <c r="L84">
        <f t="shared" si="330"/>
        <v>12.200000000000001</v>
      </c>
      <c r="M84">
        <f t="shared" si="330"/>
        <v>11.64516129032258</v>
      </c>
      <c r="N84">
        <f t="shared" si="330"/>
        <v>13.225806451612904</v>
      </c>
      <c r="O84">
        <f t="shared" si="330"/>
        <v>10.928571428571427</v>
      </c>
      <c r="P84">
        <f t="shared" si="330"/>
        <v>11.70967741935484</v>
      </c>
      <c r="Q84">
        <f t="shared" si="330"/>
        <v>13.4</v>
      </c>
      <c r="R84">
        <f t="shared" si="330"/>
        <v>12.387096774193548</v>
      </c>
      <c r="S84">
        <f t="shared" si="330"/>
        <v>13.233333333333331</v>
      </c>
      <c r="T84">
        <f t="shared" si="330"/>
        <v>12.483870967741936</v>
      </c>
      <c r="U84">
        <f t="shared" si="330"/>
        <v>13.483870967741934</v>
      </c>
      <c r="V84">
        <f t="shared" si="330"/>
        <v>12.499999999999998</v>
      </c>
      <c r="W84">
        <f t="shared" si="330"/>
        <v>12.70967741935484</v>
      </c>
      <c r="X84">
        <f t="shared" si="330"/>
        <v>12.866666666666665</v>
      </c>
      <c r="Y84">
        <f t="shared" si="330"/>
        <v>12.935483870967742</v>
      </c>
      <c r="Z84">
        <f t="shared" si="330"/>
        <v>12.967741935483872</v>
      </c>
      <c r="AA84">
        <f t="shared" si="330"/>
        <v>12.821428571428571</v>
      </c>
      <c r="AB84">
        <f t="shared" si="330"/>
        <v>13.516129032258064</v>
      </c>
      <c r="AC84">
        <f t="shared" si="330"/>
        <v>14.666666666666668</v>
      </c>
      <c r="AD84">
        <f t="shared" si="330"/>
        <v>14.290322580645162</v>
      </c>
      <c r="AE84">
        <f t="shared" si="330"/>
        <v>12.766666666666667</v>
      </c>
      <c r="AF84">
        <f t="shared" si="330"/>
        <v>13.838709677419352</v>
      </c>
      <c r="AG84">
        <f t="shared" si="330"/>
        <v>14.70967741935484</v>
      </c>
      <c r="AH84">
        <f t="shared" si="330"/>
        <v>15.066666666666666</v>
      </c>
      <c r="AI84">
        <f t="shared" si="330"/>
        <v>13.35483870967742</v>
      </c>
      <c r="AJ84">
        <f t="shared" si="330"/>
        <v>14.333333333333334</v>
      </c>
      <c r="AK84">
        <f t="shared" si="330"/>
        <v>13.999999999999998</v>
      </c>
      <c r="AL84">
        <f t="shared" si="330"/>
        <v>13.838709677419356</v>
      </c>
      <c r="AM84">
        <f t="shared" si="330"/>
        <v>13.678571428571431</v>
      </c>
      <c r="AN84">
        <f t="shared" si="330"/>
        <v>15.225806451612902</v>
      </c>
      <c r="AO84">
        <f t="shared" si="330"/>
        <v>13.433333333333334</v>
      </c>
      <c r="AP84">
        <f t="shared" si="330"/>
        <v>15.387096774193548</v>
      </c>
      <c r="AQ84">
        <f t="shared" si="330"/>
        <v>14.666666666666668</v>
      </c>
      <c r="AR84">
        <f t="shared" si="330"/>
        <v>14.29032258064516</v>
      </c>
      <c r="AS84">
        <f t="shared" si="330"/>
        <v>15.32258064516129</v>
      </c>
      <c r="AT84">
        <f t="shared" si="330"/>
        <v>14.833333333333332</v>
      </c>
      <c r="AU84">
        <f t="shared" si="330"/>
        <v>16.838709677419356</v>
      </c>
      <c r="AV84">
        <f t="shared" si="330"/>
        <v>15.466666666666665</v>
      </c>
      <c r="AW84">
        <f t="shared" si="330"/>
        <v>17.129032258064512</v>
      </c>
      <c r="AX84">
        <f t="shared" si="330"/>
        <v>17.161290322580644</v>
      </c>
      <c r="AY84">
        <f t="shared" si="329"/>
        <v>14.758620689655173</v>
      </c>
      <c r="AZ84">
        <f t="shared" si="329"/>
        <v>15.870967741935484</v>
      </c>
      <c r="BA84">
        <f t="shared" si="329"/>
        <v>14.033333333333333</v>
      </c>
      <c r="BB84">
        <f t="shared" si="329"/>
        <v>14.516129032258064</v>
      </c>
      <c r="BC84">
        <f t="shared" si="329"/>
        <v>16.2</v>
      </c>
      <c r="BD84">
        <f t="shared" si="329"/>
        <v>14.67741935483871</v>
      </c>
      <c r="BE84">
        <f t="shared" si="329"/>
        <v>15.225806451612902</v>
      </c>
      <c r="BF84">
        <f t="shared" si="329"/>
        <v>16</v>
      </c>
      <c r="BG84">
        <f t="shared" si="329"/>
        <v>17.096774193548388</v>
      </c>
      <c r="BH84">
        <f t="shared" si="329"/>
        <v>17.666666666666668</v>
      </c>
    </row>
    <row r="85" spans="1:60" x14ac:dyDescent="0.35">
      <c r="A85" t="s">
        <v>152</v>
      </c>
      <c r="B85" t="s">
        <v>110</v>
      </c>
      <c r="E85">
        <f>SUMIFS(E$49:E$80,$A$49:$A$80,$A85)</f>
        <v>25.9</v>
      </c>
      <c r="F85">
        <f t="shared" si="327"/>
        <v>14.741935483870968</v>
      </c>
      <c r="G85">
        <f t="shared" si="327"/>
        <v>14.566666666666668</v>
      </c>
      <c r="H85">
        <f t="shared" si="327"/>
        <v>17.35483870967742</v>
      </c>
      <c r="I85">
        <f t="shared" si="327"/>
        <v>18.322580645161292</v>
      </c>
      <c r="J85">
        <f t="shared" si="327"/>
        <v>16.166666666666668</v>
      </c>
      <c r="K85">
        <f t="shared" si="327"/>
        <v>19.580645161290324</v>
      </c>
      <c r="L85">
        <f t="shared" si="327"/>
        <v>17.700000000000003</v>
      </c>
      <c r="M85">
        <f t="shared" si="327"/>
        <v>20.483870967741932</v>
      </c>
      <c r="N85">
        <f t="shared" si="327"/>
        <v>22.967741935483868</v>
      </c>
      <c r="O85">
        <f t="shared" si="327"/>
        <v>17.5</v>
      </c>
      <c r="P85">
        <f t="shared" si="327"/>
        <v>17</v>
      </c>
      <c r="Q85">
        <f t="shared" si="327"/>
        <v>18.7</v>
      </c>
      <c r="R85">
        <f t="shared" si="327"/>
        <v>20.548387096774192</v>
      </c>
      <c r="S85">
        <f t="shared" si="327"/>
        <v>18.233333333333334</v>
      </c>
      <c r="T85">
        <f t="shared" si="327"/>
        <v>18.612903225806452</v>
      </c>
      <c r="U85">
        <f t="shared" si="327"/>
        <v>17.516129032258064</v>
      </c>
      <c r="V85">
        <f t="shared" si="327"/>
        <v>18.900000000000002</v>
      </c>
      <c r="W85">
        <f t="shared" si="327"/>
        <v>19.387096774193548</v>
      </c>
      <c r="X85">
        <f t="shared" si="327"/>
        <v>17.733333333333331</v>
      </c>
      <c r="Y85">
        <f t="shared" si="327"/>
        <v>19.838709677419356</v>
      </c>
      <c r="Z85">
        <f t="shared" si="327"/>
        <v>19.193548387096776</v>
      </c>
      <c r="AA85">
        <f t="shared" si="327"/>
        <v>18.428571428571427</v>
      </c>
      <c r="AB85">
        <f t="shared" si="327"/>
        <v>18.451612903225804</v>
      </c>
      <c r="AC85">
        <f t="shared" si="327"/>
        <v>20.133333333333333</v>
      </c>
      <c r="AD85">
        <f t="shared" si="327"/>
        <v>19.322580645161288</v>
      </c>
      <c r="AE85">
        <f t="shared" si="327"/>
        <v>19.033333333333331</v>
      </c>
      <c r="AF85">
        <f t="shared" si="327"/>
        <v>19.129032258064516</v>
      </c>
      <c r="AG85">
        <f t="shared" si="327"/>
        <v>19.806451612903228</v>
      </c>
      <c r="AH85">
        <f t="shared" si="327"/>
        <v>20.100000000000001</v>
      </c>
      <c r="AI85">
        <f t="shared" si="328"/>
        <v>21.451612903225808</v>
      </c>
      <c r="AJ85">
        <f t="shared" si="328"/>
        <v>20.999999999999996</v>
      </c>
      <c r="AK85">
        <f t="shared" si="328"/>
        <v>23.064516129032256</v>
      </c>
      <c r="AL85">
        <f t="shared" si="328"/>
        <v>20</v>
      </c>
      <c r="AM85">
        <f t="shared" si="328"/>
        <v>21.25</v>
      </c>
      <c r="AN85">
        <f t="shared" ref="AN85:AX85" si="331">SUMIFS(AN$49:AN$80,$A$49:$A$80,$A85)</f>
        <v>22.161290322580644</v>
      </c>
      <c r="AO85">
        <f t="shared" si="331"/>
        <v>21.599999999999994</v>
      </c>
      <c r="AP85">
        <f t="shared" si="331"/>
        <v>20.774193548387096</v>
      </c>
      <c r="AQ85">
        <f t="shared" si="331"/>
        <v>21.5</v>
      </c>
      <c r="AR85">
        <f t="shared" si="331"/>
        <v>22.387096774193548</v>
      </c>
      <c r="AS85">
        <f t="shared" si="331"/>
        <v>21.677419354838712</v>
      </c>
      <c r="AT85">
        <f t="shared" si="331"/>
        <v>22.599999999999998</v>
      </c>
      <c r="AU85">
        <f t="shared" si="331"/>
        <v>24.064516129032256</v>
      </c>
      <c r="AV85">
        <f t="shared" si="331"/>
        <v>20.9</v>
      </c>
      <c r="AW85">
        <f t="shared" si="331"/>
        <v>26</v>
      </c>
      <c r="AX85">
        <f t="shared" si="331"/>
        <v>27.161290322580651</v>
      </c>
      <c r="AY85">
        <f t="shared" si="329"/>
        <v>26.310344827586206</v>
      </c>
      <c r="AZ85">
        <f t="shared" si="329"/>
        <v>23.548387096774192</v>
      </c>
      <c r="BA85">
        <f t="shared" si="329"/>
        <v>22.133333333333333</v>
      </c>
      <c r="BB85">
        <f t="shared" si="329"/>
        <v>24.70967741935484</v>
      </c>
      <c r="BC85">
        <f t="shared" si="329"/>
        <v>23.033333333333331</v>
      </c>
      <c r="BD85">
        <f t="shared" si="329"/>
        <v>23.258064516129028</v>
      </c>
      <c r="BE85">
        <f t="shared" si="329"/>
        <v>23.548387096774189</v>
      </c>
      <c r="BF85">
        <f t="shared" si="329"/>
        <v>25.099999999999998</v>
      </c>
      <c r="BG85">
        <f t="shared" si="329"/>
        <v>25.2258064516129</v>
      </c>
      <c r="BH85">
        <f t="shared" si="329"/>
        <v>27.233333333333331</v>
      </c>
    </row>
    <row r="86" spans="1:60" x14ac:dyDescent="0.35">
      <c r="A86" t="s">
        <v>163</v>
      </c>
      <c r="B86" t="s">
        <v>112</v>
      </c>
      <c r="E86">
        <f>SUMIFS(E$49:E$80,$A$49:$A$80,$A86)</f>
        <v>22.333333333333332</v>
      </c>
      <c r="F86">
        <f t="shared" si="327"/>
        <v>14.548387096774192</v>
      </c>
      <c r="G86">
        <f t="shared" si="327"/>
        <v>12.366666666666665</v>
      </c>
      <c r="H86">
        <f t="shared" si="327"/>
        <v>14.935483870967742</v>
      </c>
      <c r="I86">
        <f t="shared" si="327"/>
        <v>16.193548387096776</v>
      </c>
      <c r="J86">
        <f t="shared" si="327"/>
        <v>15.2</v>
      </c>
      <c r="K86">
        <f t="shared" si="327"/>
        <v>16.451612903225804</v>
      </c>
      <c r="L86">
        <f t="shared" si="327"/>
        <v>16.5</v>
      </c>
      <c r="M86">
        <f t="shared" si="327"/>
        <v>18.64516129032258</v>
      </c>
      <c r="N86">
        <f t="shared" si="327"/>
        <v>18.387096774193548</v>
      </c>
      <c r="O86">
        <f t="shared" si="327"/>
        <v>15.571428571428573</v>
      </c>
      <c r="P86">
        <f t="shared" si="327"/>
        <v>16.483870967741936</v>
      </c>
      <c r="Q86">
        <f t="shared" si="327"/>
        <v>16.633333333333333</v>
      </c>
      <c r="R86">
        <f t="shared" si="327"/>
        <v>19.322580645161288</v>
      </c>
      <c r="S86">
        <f t="shared" si="327"/>
        <v>16.866666666666667</v>
      </c>
      <c r="T86">
        <f t="shared" si="327"/>
        <v>17.161290322580644</v>
      </c>
      <c r="U86">
        <f t="shared" si="327"/>
        <v>19.032258064516132</v>
      </c>
      <c r="V86">
        <f t="shared" si="327"/>
        <v>17.433333333333337</v>
      </c>
      <c r="W86">
        <f t="shared" si="327"/>
        <v>19</v>
      </c>
      <c r="X86">
        <f t="shared" si="327"/>
        <v>19.633333333333336</v>
      </c>
      <c r="Y86">
        <f t="shared" si="327"/>
        <v>18.838709677419356</v>
      </c>
      <c r="Z86">
        <f t="shared" si="327"/>
        <v>19.096774193548388</v>
      </c>
      <c r="AA86">
        <f t="shared" si="327"/>
        <v>19.642857142857142</v>
      </c>
      <c r="AB86">
        <f t="shared" si="327"/>
        <v>18.225806451612904</v>
      </c>
      <c r="AC86">
        <f t="shared" si="327"/>
        <v>20.233333333333331</v>
      </c>
      <c r="AD86">
        <f t="shared" si="327"/>
        <v>21.129032258064516</v>
      </c>
      <c r="AE86">
        <f t="shared" si="327"/>
        <v>20.3</v>
      </c>
      <c r="AF86">
        <f t="shared" si="327"/>
        <v>19.774193548387096</v>
      </c>
      <c r="AG86">
        <f t="shared" si="327"/>
        <v>21.483870967741936</v>
      </c>
      <c r="AH86">
        <f t="shared" si="327"/>
        <v>22.166666666666671</v>
      </c>
      <c r="AI86">
        <f t="shared" si="328"/>
        <v>17.516129032258064</v>
      </c>
      <c r="AJ86">
        <f t="shared" si="328"/>
        <v>19.066666666666666</v>
      </c>
      <c r="AK86">
        <f t="shared" si="328"/>
        <v>22.419354838709676</v>
      </c>
      <c r="AL86">
        <f t="shared" si="328"/>
        <v>18.322580645161292</v>
      </c>
      <c r="AM86">
        <f t="shared" si="328"/>
        <v>18.785714285714285</v>
      </c>
      <c r="AN86">
        <f t="shared" si="328"/>
        <v>20.451612903225804</v>
      </c>
      <c r="AO86">
        <f t="shared" si="328"/>
        <v>19.799999999999997</v>
      </c>
      <c r="AP86">
        <f t="shared" si="328"/>
        <v>21.096774193548384</v>
      </c>
      <c r="AQ86">
        <f t="shared" si="328"/>
        <v>18.766666666666669</v>
      </c>
      <c r="AR86">
        <f t="shared" si="328"/>
        <v>19.806451612903224</v>
      </c>
      <c r="AS86">
        <f t="shared" si="328"/>
        <v>19.838709677419352</v>
      </c>
      <c r="AT86">
        <f t="shared" si="328"/>
        <v>20.7</v>
      </c>
      <c r="AU86">
        <f t="shared" si="328"/>
        <v>20.612903225806452</v>
      </c>
      <c r="AV86">
        <f t="shared" si="328"/>
        <v>20.066666666666666</v>
      </c>
      <c r="AW86">
        <f t="shared" si="328"/>
        <v>22.225806451612904</v>
      </c>
      <c r="AX86">
        <f t="shared" si="328"/>
        <v>23.419354838709676</v>
      </c>
      <c r="AY86">
        <f t="shared" si="329"/>
        <v>22.517241379310345</v>
      </c>
      <c r="AZ86">
        <f t="shared" si="329"/>
        <v>20</v>
      </c>
      <c r="BA86">
        <f t="shared" si="329"/>
        <v>21.1</v>
      </c>
      <c r="BB86">
        <f t="shared" si="329"/>
        <v>23.06451612903226</v>
      </c>
      <c r="BC86">
        <f t="shared" si="329"/>
        <v>20.733333333333334</v>
      </c>
      <c r="BD86">
        <f t="shared" si="329"/>
        <v>19.741935483870964</v>
      </c>
      <c r="BE86">
        <f t="shared" si="329"/>
        <v>21.258064516129032</v>
      </c>
      <c r="BF86">
        <f t="shared" si="329"/>
        <v>22.866666666666667</v>
      </c>
      <c r="BG86">
        <f t="shared" si="329"/>
        <v>23.903225806451616</v>
      </c>
      <c r="BH86">
        <f t="shared" si="329"/>
        <v>23.999999999999996</v>
      </c>
    </row>
    <row r="87" spans="1:60" x14ac:dyDescent="0.35">
      <c r="A87" t="s">
        <v>170</v>
      </c>
      <c r="B87" t="s">
        <v>114</v>
      </c>
      <c r="E87">
        <f>SUMIFS(E$49:E$80,$A$49:$A$80,$A87)</f>
        <v>18.466666666666669</v>
      </c>
      <c r="F87">
        <f t="shared" si="327"/>
        <v>11.516129032258064</v>
      </c>
      <c r="G87">
        <f t="shared" si="327"/>
        <v>11</v>
      </c>
      <c r="H87">
        <f t="shared" si="327"/>
        <v>13.193548387096774</v>
      </c>
      <c r="I87">
        <f t="shared" si="327"/>
        <v>13.000000000000002</v>
      </c>
      <c r="J87">
        <f t="shared" si="327"/>
        <v>12.933333333333334</v>
      </c>
      <c r="K87">
        <f t="shared" si="327"/>
        <v>13.35483870967742</v>
      </c>
      <c r="L87">
        <f t="shared" si="327"/>
        <v>13.166666666666668</v>
      </c>
      <c r="M87">
        <f t="shared" si="327"/>
        <v>14.741935483870968</v>
      </c>
      <c r="N87">
        <f t="shared" si="327"/>
        <v>16.483870967741936</v>
      </c>
      <c r="O87">
        <f t="shared" si="327"/>
        <v>14.142857142857144</v>
      </c>
      <c r="P87">
        <f t="shared" si="327"/>
        <v>14.35483870967742</v>
      </c>
      <c r="Q87">
        <f t="shared" si="327"/>
        <v>13.733333333333336</v>
      </c>
      <c r="R87">
        <f t="shared" si="327"/>
        <v>14.516129032258064</v>
      </c>
      <c r="S87">
        <f t="shared" si="327"/>
        <v>14.799999999999999</v>
      </c>
      <c r="T87">
        <f t="shared" si="327"/>
        <v>14.096774193548386</v>
      </c>
      <c r="U87">
        <f t="shared" si="327"/>
        <v>15.838709677419354</v>
      </c>
      <c r="V87">
        <f t="shared" si="327"/>
        <v>15.066666666666666</v>
      </c>
      <c r="W87">
        <f t="shared" si="327"/>
        <v>17.322580645161292</v>
      </c>
      <c r="X87">
        <f t="shared" si="327"/>
        <v>16.333333333333332</v>
      </c>
      <c r="Y87">
        <f t="shared" si="327"/>
        <v>16.12903225806452</v>
      </c>
      <c r="Z87">
        <f t="shared" si="327"/>
        <v>16.032258064516128</v>
      </c>
      <c r="AA87">
        <f t="shared" si="327"/>
        <v>15.999999999999998</v>
      </c>
      <c r="AB87">
        <f t="shared" si="327"/>
        <v>16.838709677419352</v>
      </c>
      <c r="AC87">
        <f t="shared" si="327"/>
        <v>16.466666666666665</v>
      </c>
      <c r="AD87">
        <f t="shared" si="327"/>
        <v>17.387096774193548</v>
      </c>
      <c r="AE87">
        <f t="shared" si="327"/>
        <v>15.399999999999999</v>
      </c>
      <c r="AF87">
        <f t="shared" si="327"/>
        <v>16.032258064516128</v>
      </c>
      <c r="AG87">
        <f t="shared" si="327"/>
        <v>17.516129032258064</v>
      </c>
      <c r="AH87">
        <f t="shared" si="327"/>
        <v>16.366666666666667</v>
      </c>
      <c r="AI87">
        <f t="shared" si="328"/>
        <v>18.70967741935484</v>
      </c>
      <c r="AJ87">
        <f t="shared" si="328"/>
        <v>18.7</v>
      </c>
      <c r="AK87">
        <f t="shared" si="328"/>
        <v>21.70967741935484</v>
      </c>
      <c r="AL87">
        <f t="shared" si="328"/>
        <v>18.451612903225804</v>
      </c>
      <c r="AM87">
        <f t="shared" si="328"/>
        <v>19.500000000000004</v>
      </c>
      <c r="AN87">
        <f t="shared" si="328"/>
        <v>19.838709677419352</v>
      </c>
      <c r="AO87">
        <f t="shared" si="328"/>
        <v>18.5</v>
      </c>
      <c r="AP87">
        <f t="shared" si="328"/>
        <v>20.064516129032256</v>
      </c>
      <c r="AQ87">
        <f t="shared" si="328"/>
        <v>18.400000000000002</v>
      </c>
      <c r="AR87">
        <f t="shared" si="328"/>
        <v>19.548387096774192</v>
      </c>
      <c r="AS87">
        <f t="shared" si="328"/>
        <v>19.032258064516128</v>
      </c>
      <c r="AT87">
        <f t="shared" si="328"/>
        <v>20.766666666666666</v>
      </c>
      <c r="AU87">
        <f t="shared" si="328"/>
        <v>19.096774193548388</v>
      </c>
      <c r="AV87">
        <f t="shared" si="328"/>
        <v>18.299999999999997</v>
      </c>
      <c r="AW87">
        <f t="shared" si="328"/>
        <v>22.903225806451616</v>
      </c>
      <c r="AX87">
        <f t="shared" si="328"/>
        <v>22.741935483870972</v>
      </c>
      <c r="AY87">
        <f t="shared" si="329"/>
        <v>22.03448275862069</v>
      </c>
      <c r="AZ87">
        <f t="shared" si="329"/>
        <v>20.870967741935484</v>
      </c>
      <c r="BA87">
        <f t="shared" si="329"/>
        <v>21.43333333333333</v>
      </c>
      <c r="BB87">
        <f t="shared" si="329"/>
        <v>20.41935483870968</v>
      </c>
      <c r="BC87">
        <f t="shared" si="329"/>
        <v>20</v>
      </c>
      <c r="BD87">
        <f t="shared" si="329"/>
        <v>20.129032258064512</v>
      </c>
      <c r="BE87">
        <f t="shared" si="329"/>
        <v>20.903225806451612</v>
      </c>
      <c r="BF87">
        <f t="shared" si="329"/>
        <v>22.3</v>
      </c>
      <c r="BG87">
        <f t="shared" si="329"/>
        <v>21.387096774193552</v>
      </c>
      <c r="BH87">
        <f t="shared" si="329"/>
        <v>23</v>
      </c>
    </row>
    <row r="90" spans="1:60" x14ac:dyDescent="0.35">
      <c r="A90" s="99" t="s">
        <v>181</v>
      </c>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row>
    <row r="91" spans="1:60" x14ac:dyDescent="0.35">
      <c r="E91" s="82">
        <f>E82</f>
        <v>43922</v>
      </c>
      <c r="F91" s="82">
        <f t="shared" ref="F91:AW91" si="332">F82</f>
        <v>43952</v>
      </c>
      <c r="G91" s="82">
        <f t="shared" si="332"/>
        <v>43983</v>
      </c>
      <c r="H91" s="82">
        <f t="shared" si="332"/>
        <v>44013</v>
      </c>
      <c r="I91" s="82">
        <f t="shared" si="332"/>
        <v>44044</v>
      </c>
      <c r="J91" s="82">
        <f t="shared" si="332"/>
        <v>44075</v>
      </c>
      <c r="K91" s="82">
        <f t="shared" si="332"/>
        <v>44105</v>
      </c>
      <c r="L91" s="82">
        <f t="shared" si="332"/>
        <v>44136</v>
      </c>
      <c r="M91" s="82">
        <f t="shared" si="332"/>
        <v>44166</v>
      </c>
      <c r="N91" s="82">
        <f t="shared" si="332"/>
        <v>44197</v>
      </c>
      <c r="O91" s="82">
        <f t="shared" si="332"/>
        <v>44228</v>
      </c>
      <c r="P91" s="82">
        <f t="shared" si="332"/>
        <v>44256</v>
      </c>
      <c r="Q91" s="82">
        <f t="shared" si="332"/>
        <v>44287</v>
      </c>
      <c r="R91" s="82">
        <f t="shared" si="332"/>
        <v>44317</v>
      </c>
      <c r="S91" s="82">
        <f t="shared" si="332"/>
        <v>44348</v>
      </c>
      <c r="T91" s="82">
        <f t="shared" si="332"/>
        <v>44378</v>
      </c>
      <c r="U91" s="82">
        <f t="shared" si="332"/>
        <v>44409</v>
      </c>
      <c r="V91" s="82">
        <f t="shared" si="332"/>
        <v>44440</v>
      </c>
      <c r="W91" s="82">
        <f t="shared" si="332"/>
        <v>44470</v>
      </c>
      <c r="X91" s="82">
        <f t="shared" si="332"/>
        <v>44501</v>
      </c>
      <c r="Y91" s="82">
        <f t="shared" si="332"/>
        <v>44531</v>
      </c>
      <c r="Z91" s="82">
        <f t="shared" si="332"/>
        <v>44562</v>
      </c>
      <c r="AA91" s="82">
        <f t="shared" si="332"/>
        <v>44593</v>
      </c>
      <c r="AB91" s="82">
        <f t="shared" si="332"/>
        <v>44621</v>
      </c>
      <c r="AC91" s="82">
        <f t="shared" si="332"/>
        <v>44652</v>
      </c>
      <c r="AD91" s="82">
        <f t="shared" si="332"/>
        <v>44682</v>
      </c>
      <c r="AE91" s="82">
        <f t="shared" si="332"/>
        <v>44713</v>
      </c>
      <c r="AF91" s="82">
        <f t="shared" si="332"/>
        <v>44743</v>
      </c>
      <c r="AG91" s="82">
        <f t="shared" si="332"/>
        <v>44774</v>
      </c>
      <c r="AH91" s="82">
        <f t="shared" si="332"/>
        <v>44805</v>
      </c>
      <c r="AI91" s="82">
        <f>AI82</f>
        <v>44835</v>
      </c>
      <c r="AJ91" s="82">
        <f t="shared" si="332"/>
        <v>44866</v>
      </c>
      <c r="AK91" s="82">
        <f t="shared" si="332"/>
        <v>44896</v>
      </c>
      <c r="AL91" s="82">
        <f t="shared" si="332"/>
        <v>44927</v>
      </c>
      <c r="AM91" s="82">
        <f t="shared" si="332"/>
        <v>44958</v>
      </c>
      <c r="AN91" s="82">
        <f t="shared" si="332"/>
        <v>44986</v>
      </c>
      <c r="AO91" s="82">
        <f t="shared" si="332"/>
        <v>45017</v>
      </c>
      <c r="AP91" s="82">
        <f t="shared" ref="AP91" si="333">AP82</f>
        <v>45047</v>
      </c>
      <c r="AQ91" s="82">
        <f t="shared" si="332"/>
        <v>45078</v>
      </c>
      <c r="AR91" s="82">
        <f t="shared" si="332"/>
        <v>45108</v>
      </c>
      <c r="AS91" s="82">
        <f t="shared" si="332"/>
        <v>45139</v>
      </c>
      <c r="AT91" s="82">
        <f t="shared" si="332"/>
        <v>45170</v>
      </c>
      <c r="AU91" s="82">
        <f t="shared" si="332"/>
        <v>45200</v>
      </c>
      <c r="AV91" s="82">
        <f t="shared" si="332"/>
        <v>45231</v>
      </c>
      <c r="AW91" s="82">
        <f t="shared" si="332"/>
        <v>45261</v>
      </c>
      <c r="AX91" s="82">
        <f t="shared" ref="AX91" si="334">AX82</f>
        <v>45292</v>
      </c>
      <c r="AY91" s="82">
        <f t="shared" ref="AY91:BD91" si="335">AY82</f>
        <v>45323</v>
      </c>
      <c r="AZ91" s="82">
        <f t="shared" si="335"/>
        <v>45352</v>
      </c>
      <c r="BA91" s="82">
        <f t="shared" si="335"/>
        <v>45383</v>
      </c>
      <c r="BB91" s="82">
        <f t="shared" si="335"/>
        <v>45413</v>
      </c>
      <c r="BC91" s="82">
        <f t="shared" si="335"/>
        <v>45444</v>
      </c>
      <c r="BD91" s="82">
        <f t="shared" si="335"/>
        <v>45474</v>
      </c>
      <c r="BE91" s="82">
        <f t="shared" ref="BE91:BF91" si="336">BE82</f>
        <v>45505</v>
      </c>
      <c r="BF91" s="82">
        <f t="shared" si="336"/>
        <v>45536</v>
      </c>
      <c r="BG91" s="82">
        <f t="shared" ref="BG91:BH91" si="337">BG82</f>
        <v>45566</v>
      </c>
      <c r="BH91" s="82">
        <f t="shared" si="337"/>
        <v>45597</v>
      </c>
    </row>
    <row r="92" spans="1:60" x14ac:dyDescent="0.35">
      <c r="A92" t="s">
        <v>143</v>
      </c>
      <c r="B92" t="s">
        <v>106</v>
      </c>
      <c r="E92">
        <f>(E83/'Instructions and bed numbers'!$C$19)*1000</f>
        <v>2.7242222601376325</v>
      </c>
      <c r="F92">
        <f>(F83/'Instructions and bed numbers'!$C$19)*1000</f>
        <v>1.838285880973741</v>
      </c>
      <c r="G92">
        <f>(G83/'Instructions and bed numbers'!$C$19)*1000</f>
        <v>1.6891315475174886</v>
      </c>
      <c r="H92">
        <f>(H83/'Instructions and bed numbers'!$C$19)*1000</f>
        <v>2.0199129290939011</v>
      </c>
      <c r="I92">
        <f>(I83/'Instructions and bed numbers'!$C$19)*1000</f>
        <v>2.1024706782394285</v>
      </c>
      <c r="J92">
        <f>(J83/'Instructions and bed numbers'!$C$19)*1000</f>
        <v>1.9393732582608201</v>
      </c>
      <c r="K92">
        <f>(K83/'Instructions and bed numbers'!$C$19)*1000</f>
        <v>1.9758821295496201</v>
      </c>
      <c r="L92">
        <f>(L83/'Instructions and bed numbers'!$C$19)*1000</f>
        <v>2.1327418529261215</v>
      </c>
      <c r="M92">
        <f>(M83/'Instructions and bed numbers'!$C$19)*1000</f>
        <v>2.0639437286381828</v>
      </c>
      <c r="N92">
        <f>(N83/'Instructions and bed numbers'!$C$19)*1000</f>
        <v>2.2455707767583428</v>
      </c>
      <c r="O92">
        <f>(O83/'Instructions and bed numbers'!$C$19)*1000</f>
        <v>2.1022741121700346</v>
      </c>
      <c r="P92">
        <f>(P83/'Instructions and bed numbers'!$C$19)*1000</f>
        <v>1.9263474800623037</v>
      </c>
      <c r="Q92">
        <f>(Q83/'Instructions and bed numbers'!$C$19)*1000</f>
        <v>2.1099926064949095</v>
      </c>
      <c r="R92">
        <f>(R83/'Instructions and bed numbers'!$C$19)*1000</f>
        <v>1.9538667297774792</v>
      </c>
      <c r="S92">
        <f>(S83/'Instructions and bed numbers'!$C$19)*1000</f>
        <v>2.0303702439856677</v>
      </c>
      <c r="T92">
        <f>(T83/'Instructions and bed numbers'!$C$19)*1000</f>
        <v>2.0584398786951472</v>
      </c>
      <c r="U92">
        <f>(U83/'Instructions and bed numbers'!$C$19)*1000</f>
        <v>2.0804552784672881</v>
      </c>
      <c r="V92">
        <f>(V83/'Instructions and bed numbers'!$C$19)*1000</f>
        <v>2.0076209975544561</v>
      </c>
      <c r="W92">
        <f>(W83/'Instructions and bed numbers'!$C$19)*1000</f>
        <v>2.0639437286381823</v>
      </c>
      <c r="X92">
        <f>(X83/'Instructions and bed numbers'!$C$19)*1000</f>
        <v>2.3659216288460438</v>
      </c>
      <c r="Y92">
        <f>(Y83/'Instructions and bed numbers'!$C$19)*1000</f>
        <v>2.2180515270431664</v>
      </c>
      <c r="Z92">
        <f>(Z83/'Instructions and bed numbers'!$C$19)*1000</f>
        <v>2.1630130276128154</v>
      </c>
      <c r="AA92">
        <f>(AA83/'Instructions and bed numbers'!$C$19)*1000</f>
        <v>2.3764837789748214</v>
      </c>
      <c r="AB92">
        <f>(AB83/'Instructions and bed numbers'!$C$19)*1000</f>
        <v>2.372159325448151</v>
      </c>
      <c r="AC92">
        <f>(AC83/'Instructions and bed numbers'!$C$19)*1000</f>
        <v>2.4512313029630892</v>
      </c>
      <c r="AD92">
        <f>(AD83/'Instructions and bed numbers'!$C$19)*1000</f>
        <v>2.5647940734543813</v>
      </c>
      <c r="AE92">
        <f>(AE83/'Instructions and bed numbers'!$C$19)*1000</f>
        <v>2.5024171074333159</v>
      </c>
      <c r="AF92">
        <f>(AF83/'Instructions and bed numbers'!$C$19)*1000</f>
        <v>2.3061131261317289</v>
      </c>
      <c r="AG92">
        <f>(AG83/'Instructions and bed numbers'!$C$19)*1000</f>
        <v>2.4712286244227837</v>
      </c>
      <c r="AH92">
        <f>(AH83/'Instructions and bed numbers'!$C$19)*1000</f>
        <v>2.6502872092361942</v>
      </c>
      <c r="AI92">
        <f>(AI83/'Instructions and bed numbers'!$C$19)*1000</f>
        <v>2.641847972656874</v>
      </c>
      <c r="AJ92">
        <f>(AJ83/'Instructions and bed numbers'!$C$19)*1000</f>
        <v>2.5308536654723315</v>
      </c>
      <c r="AK92">
        <f>(AK83/'Instructions and bed numbers'!$C$19)*1000</f>
        <v>3.3188215156501975</v>
      </c>
      <c r="AL92">
        <f>(AL83/'Instructions and bed numbers'!$C$19)*1000</f>
        <v>2.5372748237392058</v>
      </c>
      <c r="AM92">
        <f>(AM83/'Instructions and bed numbers'!$C$19)*1000</f>
        <v>2.6628805420820432</v>
      </c>
      <c r="AN92">
        <f>(AN83/'Instructions and bed numbers'!$C$19)*1000</f>
        <v>2.7574288214606115</v>
      </c>
      <c r="AO92">
        <f>(AO83/'Instructions and bed numbers'!$C$19)*1000</f>
        <v>2.7981573110390716</v>
      </c>
      <c r="AP92">
        <f>(AP83/'Instructions and bed numbers'!$C$19)*1000</f>
        <v>2.4216939749354678</v>
      </c>
      <c r="AQ92">
        <f>(AQ83/'Instructions and bed numbers'!$C$19)*1000</f>
        <v>2.5706648467269524</v>
      </c>
      <c r="AR92">
        <f>(AR83/'Instructions and bed numbers'!$C$19)*1000</f>
        <v>2.6253364228277678</v>
      </c>
      <c r="AS92">
        <f>(AS83/'Instructions and bed numbers'!$C$19)*1000</f>
        <v>2.6033210230556274</v>
      </c>
      <c r="AT92">
        <f>(AT83/'Instructions and bed numbers'!$C$19)*1000</f>
        <v>2.928965478018541</v>
      </c>
      <c r="AU92">
        <f>(AU83/'Instructions and bed numbers'!$C$19)*1000</f>
        <v>2.7464211215745409</v>
      </c>
      <c r="AV92">
        <f>(AV83/'Instructions and bed numbers'!$C$19)*1000</f>
        <v>3.0938975146448273</v>
      </c>
      <c r="AW92">
        <f>(AW83/'Instructions and bed numbers'!$C$19)*1000</f>
        <v>3.4288985145109008</v>
      </c>
      <c r="AX92">
        <f>(AX83/'Instructions and bed numbers'!$C$19)*1000</f>
        <v>3.379363865023584</v>
      </c>
      <c r="AY92">
        <f>(AY83/'Instructions and bed numbers'!$C$19)*1000</f>
        <v>3.0005471585995092</v>
      </c>
      <c r="AZ92">
        <f>(AZ83/'Instructions and bed numbers'!$C$19)*1000</f>
        <v>3.0766521181566504</v>
      </c>
      <c r="BA92">
        <f>(BA83/'Instructions and bed numbers'!$C$19)*1000</f>
        <v>3.4010123414661888</v>
      </c>
      <c r="BB92">
        <f>(BB83/'Instructions and bed numbers'!$C$19)*1000</f>
        <v>3.0601405683275456</v>
      </c>
      <c r="BC92">
        <f>(BC83/'Instructions and bed numbers'!$C$19)*1000</f>
        <v>2.9858385940965708</v>
      </c>
      <c r="BD92">
        <f>(BD83/'Instructions and bed numbers'!$C$19)*1000</f>
        <v>3.0656444182705802</v>
      </c>
      <c r="BE92">
        <f>(BE83/'Instructions and bed numbers'!$C$19)*1000</f>
        <v>3.1647137172452129</v>
      </c>
      <c r="BF92">
        <f>(BF83/'Instructions and bed numbers'!$C$19)*1000</f>
        <v>3.1109594494682367</v>
      </c>
      <c r="BG92">
        <f>(BG83/'Instructions and bed numbers'!$C$19)*1000</f>
        <v>3.5664947630867792</v>
      </c>
      <c r="BH92">
        <f>(BH83/'Instructions and bed numbers'!$C$19)*1000</f>
        <v>3.3555138486037648</v>
      </c>
    </row>
    <row r="93" spans="1:60" x14ac:dyDescent="0.35">
      <c r="A93" t="s">
        <v>137</v>
      </c>
      <c r="B93" t="s">
        <v>108</v>
      </c>
      <c r="E93">
        <f>(E84/'Instructions and bed numbers'!$C$20)*1000</f>
        <v>2.6169154228855724</v>
      </c>
      <c r="F93">
        <f>(F84/'Instructions and bed numbers'!$C$20)*1000</f>
        <v>1.661049590755898</v>
      </c>
      <c r="G93">
        <f>(G84/'Instructions and bed numbers'!$C$20)*1000</f>
        <v>1.5074626865671645</v>
      </c>
      <c r="H93">
        <f>(H84/'Instructions and bed numbers'!$C$20)*1000</f>
        <v>1.5984593163216181</v>
      </c>
      <c r="I93">
        <f>(I84/'Instructions and bed numbers'!$C$20)*1000</f>
        <v>1.5888300433317284</v>
      </c>
      <c r="J93">
        <f>(J84/'Instructions and bed numbers'!$C$20)*1000</f>
        <v>1.5671641791044775</v>
      </c>
      <c r="K93">
        <f>(K84/'Instructions and bed numbers'!$C$20)*1000</f>
        <v>1.7621569571497353</v>
      </c>
      <c r="L93">
        <f>(L84/'Instructions and bed numbers'!$C$20)*1000</f>
        <v>1.8208955223880599</v>
      </c>
      <c r="M93">
        <f>(M84/'Instructions and bed numbers'!$C$20)*1000</f>
        <v>1.738083774675012</v>
      </c>
      <c r="N93">
        <f>(N84/'Instructions and bed numbers'!$C$20)*1000</f>
        <v>1.9740009629272992</v>
      </c>
      <c r="O93">
        <f>(O84/'Instructions and bed numbers'!$C$20)*1000</f>
        <v>1.6311300639658846</v>
      </c>
      <c r="P93">
        <f>(P84/'Instructions and bed numbers'!$C$20)*1000</f>
        <v>1.7477130476649014</v>
      </c>
      <c r="Q93">
        <f>(Q84/'Instructions and bed numbers'!$C$20)*1000</f>
        <v>2</v>
      </c>
      <c r="R93">
        <f>(R84/'Instructions and bed numbers'!$C$20)*1000</f>
        <v>1.8488204140587385</v>
      </c>
      <c r="S93">
        <f>(S84/'Instructions and bed numbers'!$C$20)*1000</f>
        <v>1.9751243781094521</v>
      </c>
      <c r="T93">
        <f>(T84/'Instructions and bed numbers'!$C$20)*1000</f>
        <v>1.8632643235435724</v>
      </c>
      <c r="U93">
        <f>(U84/'Instructions and bed numbers'!$C$20)*1000</f>
        <v>2.012518054886856</v>
      </c>
      <c r="V93">
        <f>(V84/'Instructions and bed numbers'!$C$20)*1000</f>
        <v>1.8656716417910446</v>
      </c>
      <c r="W93">
        <f>(W84/'Instructions and bed numbers'!$C$20)*1000</f>
        <v>1.8969667790081852</v>
      </c>
      <c r="X93">
        <f>(X84/'Instructions and bed numbers'!$C$20)*1000</f>
        <v>1.9203980099502485</v>
      </c>
      <c r="Y93">
        <f>(Y84/'Instructions and bed numbers'!$C$20)*1000</f>
        <v>1.9306692344727974</v>
      </c>
      <c r="Z93">
        <f>(Z84/'Instructions and bed numbers'!$C$20)*1000</f>
        <v>1.9354838709677422</v>
      </c>
      <c r="AA93">
        <f>(AA84/'Instructions and bed numbers'!$C$20)*1000</f>
        <v>1.9136460554371002</v>
      </c>
      <c r="AB93">
        <f>(AB84/'Instructions and bed numbers'!$C$20)*1000</f>
        <v>2.0173326913818004</v>
      </c>
      <c r="AC93">
        <f>(AC84/'Instructions and bed numbers'!$C$20)*1000</f>
        <v>2.1890547263681595</v>
      </c>
      <c r="AD93">
        <f>(AD84/'Instructions and bed numbers'!$C$20)*1000</f>
        <v>2.1328839672604718</v>
      </c>
      <c r="AE93">
        <f>(AE84/'Instructions and bed numbers'!$C$20)*1000</f>
        <v>1.9054726368159205</v>
      </c>
      <c r="AF93">
        <f>(AF84/'Instructions and bed numbers'!$C$20)*1000</f>
        <v>2.0654790563312466</v>
      </c>
      <c r="AG93">
        <f>(AG84/'Instructions and bed numbers'!$C$20)*1000</f>
        <v>2.1954742416947521</v>
      </c>
      <c r="AH93">
        <f>(AH84/'Instructions and bed numbers'!$C$20)*1000</f>
        <v>2.2487562189054726</v>
      </c>
      <c r="AI93">
        <f>(AI84/'Instructions and bed numbers'!$C$20)*1000</f>
        <v>1.9932595089070777</v>
      </c>
      <c r="AJ93">
        <f>(AJ84/'Instructions and bed numbers'!$C$20)*1000</f>
        <v>2.1393034825870649</v>
      </c>
      <c r="AK93">
        <f>(AK84/'Instructions and bed numbers'!$C$20)*1000</f>
        <v>2.08955223880597</v>
      </c>
      <c r="AL93">
        <f>(AL84/'Instructions and bed numbers'!$C$20)*1000</f>
        <v>2.0654790563312471</v>
      </c>
      <c r="AM93">
        <f>(AM84/'Instructions and bed numbers'!$C$20)*1000</f>
        <v>2.0415778251599148</v>
      </c>
      <c r="AN93">
        <f>(AN84/'Instructions and bed numbers'!$C$20)*1000</f>
        <v>2.2725084256138661</v>
      </c>
      <c r="AO93">
        <f>(AO84/'Instructions and bed numbers'!$C$20)*1000</f>
        <v>2.0049751243781095</v>
      </c>
      <c r="AP93">
        <f>(AP84/'Instructions and bed numbers'!$C$20)*1000</f>
        <v>2.2965816080885895</v>
      </c>
      <c r="AQ93">
        <f>(AQ84/'Instructions and bed numbers'!$C$20)*1000</f>
        <v>2.1890547263681595</v>
      </c>
      <c r="AR93">
        <f>(AR84/'Instructions and bed numbers'!$C$20)*1000</f>
        <v>2.1328839672604718</v>
      </c>
      <c r="AS93">
        <f>(AS84/'Instructions and bed numbers'!$C$20)*1000</f>
        <v>2.2869523350987002</v>
      </c>
      <c r="AT93">
        <f>(AT84/'Instructions and bed numbers'!$C$20)*1000</f>
        <v>2.2139303482587063</v>
      </c>
      <c r="AU93">
        <f>(AU84/'Instructions and bed numbers'!$C$20)*1000</f>
        <v>2.5132402503610982</v>
      </c>
      <c r="AV93">
        <f>(AV84/'Instructions and bed numbers'!$C$20)*1000</f>
        <v>2.3084577114427858</v>
      </c>
      <c r="AW93">
        <f>(AW84/'Instructions and bed numbers'!$C$20)*1000</f>
        <v>2.5565719788155992</v>
      </c>
      <c r="AX93">
        <f>(AX84/'Instructions and bed numbers'!$C$20)*1000</f>
        <v>2.561386615310544</v>
      </c>
      <c r="AY93">
        <f>(AY84/'Instructions and bed numbers'!$C$20)*1000</f>
        <v>2.2027792074112198</v>
      </c>
      <c r="AZ93">
        <f>(AZ84/'Instructions and bed numbers'!$C$20)*1000</f>
        <v>2.3688011555127586</v>
      </c>
      <c r="BA93">
        <f>(BA84/'Instructions and bed numbers'!$C$20)*1000</f>
        <v>2.0945273631840795</v>
      </c>
      <c r="BB93">
        <f>(BB84/'Instructions and bed numbers'!$C$20)*1000</f>
        <v>2.1665864227250844</v>
      </c>
      <c r="BC93">
        <f>(BC84/'Instructions and bed numbers'!$C$20)*1000</f>
        <v>2.4179104477611939</v>
      </c>
      <c r="BD93">
        <f>(BD84/'Instructions and bed numbers'!$C$20)*1000</f>
        <v>2.1906596051998077</v>
      </c>
      <c r="BE93">
        <f>(BE84/'Instructions and bed numbers'!$C$20)*1000</f>
        <v>2.2725084256138661</v>
      </c>
      <c r="BF93">
        <f>(BF84/'Instructions and bed numbers'!$C$20)*1000</f>
        <v>2.3880597014925375</v>
      </c>
      <c r="BG93">
        <f>(BG84/'Instructions and bed numbers'!$C$20)*1000</f>
        <v>2.5517573423206548</v>
      </c>
      <c r="BH93">
        <f>(BH84/'Instructions and bed numbers'!$C$20)*1000</f>
        <v>2.6368159203980102</v>
      </c>
    </row>
    <row r="94" spans="1:60" x14ac:dyDescent="0.35">
      <c r="A94" t="s">
        <v>152</v>
      </c>
      <c r="B94" t="s">
        <v>110</v>
      </c>
      <c r="E94">
        <f>(E85/'Instructions and bed numbers'!$C$21)*1000</f>
        <v>3.2525430114278535</v>
      </c>
      <c r="F94">
        <f>(F85/'Instructions and bed numbers'!$C$21)*1000</f>
        <v>1.8513042174897612</v>
      </c>
      <c r="G94">
        <f>(G85/'Instructions and bed numbers'!$C$21)*1000</f>
        <v>1.8292938172380597</v>
      </c>
      <c r="H94">
        <f>(H85/'Instructions and bed numbers'!$C$21)*1000</f>
        <v>2.1794347243096093</v>
      </c>
      <c r="I94">
        <f>(I85/'Instructions and bed numbers'!$C$21)*1000</f>
        <v>2.300964541650294</v>
      </c>
      <c r="J94">
        <f>(J85/'Instructions and bed numbers'!$C$21)*1000</f>
        <v>2.0302231152413244</v>
      </c>
      <c r="K94">
        <f>(K85/'Instructions and bed numbers'!$C$21)*1000</f>
        <v>2.4589533041931841</v>
      </c>
      <c r="L94">
        <f>(L85/'Instructions and bed numbers'!$C$21)*1000</f>
        <v>2.2227803591611206</v>
      </c>
      <c r="M94">
        <f>(M85/'Instructions and bed numbers'!$C$21)*1000</f>
        <v>2.572381133711156</v>
      </c>
      <c r="N94">
        <f>(N85/'Instructions and bed numbers'!$C$21)*1000</f>
        <v>2.8843076648855792</v>
      </c>
      <c r="O94">
        <f>(O85/'Instructions and bed numbers'!$C$21)*1000</f>
        <v>2.1976641969107118</v>
      </c>
      <c r="P94">
        <f>(P85/'Instructions and bed numbers'!$C$21)*1000</f>
        <v>2.1348737912846918</v>
      </c>
      <c r="Q94">
        <f>(Q85/'Instructions and bed numbers'!$C$21)*1000</f>
        <v>2.3483611704131606</v>
      </c>
      <c r="R94">
        <f>(R85/'Instructions and bed numbers'!$C$21)*1000</f>
        <v>2.5804831215338684</v>
      </c>
      <c r="S94">
        <f>(S85/'Instructions and bed numbers'!$C$21)*1000</f>
        <v>2.2897567918288755</v>
      </c>
      <c r="T94">
        <f>(T85/'Instructions and bed numbers'!$C$21)*1000</f>
        <v>2.337423486852499</v>
      </c>
      <c r="U94">
        <f>(U85/'Instructions and bed numbers'!$C$21)*1000</f>
        <v>2.1996896938663899</v>
      </c>
      <c r="V94">
        <f>(V85/'Instructions and bed numbers'!$C$21)*1000</f>
        <v>2.373477332663569</v>
      </c>
      <c r="W94">
        <f>(W85/'Instructions and bed numbers'!$C$21)*1000</f>
        <v>2.4346473407250468</v>
      </c>
      <c r="X94">
        <f>(X85/'Instructions and bed numbers'!$C$21)*1000</f>
        <v>2.2269663862028541</v>
      </c>
      <c r="Y94">
        <f>(Y85/'Instructions and bed numbers'!$C$21)*1000</f>
        <v>2.4913612554840334</v>
      </c>
      <c r="Z94">
        <f>(Z85/'Instructions and bed numbers'!$C$21)*1000</f>
        <v>2.41034137725691</v>
      </c>
      <c r="AA94">
        <f>(AA85/'Instructions and bed numbers'!$C$21)*1000</f>
        <v>2.3142749502161784</v>
      </c>
      <c r="AB94">
        <f>(AB85/'Instructions and bed numbers'!$C$21)*1000</f>
        <v>2.3171685172957179</v>
      </c>
      <c r="AC94">
        <f>(AC85/'Instructions and bed numbers'!$C$21)*1000</f>
        <v>2.5283603332077527</v>
      </c>
      <c r="AD94">
        <f>(AD85/'Instructions and bed numbers'!$C$21)*1000</f>
        <v>2.4265453529023344</v>
      </c>
      <c r="AE94">
        <f>(AE85/'Instructions and bed numbers'!$C$21)*1000</f>
        <v>2.3902214408305076</v>
      </c>
      <c r="AF94">
        <f>(AF85/'Instructions and bed numbers'!$C$21)*1000</f>
        <v>2.4022393894341976</v>
      </c>
      <c r="AG94">
        <f>(AG85/'Instructions and bed numbers'!$C$21)*1000</f>
        <v>2.4873102615726772</v>
      </c>
      <c r="AH94">
        <f>(AH85/'Instructions and bed numbers'!$C$21)*1000</f>
        <v>2.5241743061660178</v>
      </c>
      <c r="AI94">
        <f>(AI85/'Instructions and bed numbers'!$C$21)*1000</f>
        <v>2.6939109510518411</v>
      </c>
      <c r="AJ94">
        <f>(AJ85/'Instructions and bed numbers'!$C$21)*1000</f>
        <v>2.6371970362928541</v>
      </c>
      <c r="AK94">
        <f>(AK85/'Instructions and bed numbers'!$C$21)*1000</f>
        <v>2.8964606466196479</v>
      </c>
      <c r="AL94">
        <f>(AL85/'Instructions and bed numbers'!$C$21)*1000</f>
        <v>2.5116162250408136</v>
      </c>
      <c r="AM94">
        <f>(AM85/'Instructions and bed numbers'!$C$21)*1000</f>
        <v>2.6685922391058643</v>
      </c>
      <c r="AN94">
        <f>(AN85/'Instructions and bed numbers'!$C$21)*1000</f>
        <v>2.7830328171016756</v>
      </c>
      <c r="AO94">
        <f>(AO85/'Instructions and bed numbers'!$C$21)*1000</f>
        <v>2.7125455230440783</v>
      </c>
      <c r="AP94">
        <f>(AP85/'Instructions and bed numbers'!$C$21)*1000</f>
        <v>2.6088400789133614</v>
      </c>
      <c r="AQ94">
        <f>(AQ85/'Instructions and bed numbers'!$C$21)*1000</f>
        <v>2.699987441918875</v>
      </c>
      <c r="AR94">
        <f>(AR85/'Instructions and bed numbers'!$C$21)*1000</f>
        <v>2.8113897744811691</v>
      </c>
      <c r="AS94">
        <f>(AS85/'Instructions and bed numbers'!$C$21)*1000</f>
        <v>2.7222679084313341</v>
      </c>
      <c r="AT94">
        <f>(AT85/'Instructions and bed numbers'!$C$21)*1000</f>
        <v>2.8381263342961192</v>
      </c>
      <c r="AU94">
        <f>(AU85/'Instructions and bed numbers'!$C$21)*1000</f>
        <v>3.0220414578716883</v>
      </c>
      <c r="AV94">
        <f>(AV85/'Instructions and bed numbers'!$C$21)*1000</f>
        <v>2.6246389551676503</v>
      </c>
      <c r="AW94">
        <f>(AW85/'Instructions and bed numbers'!$C$21)*1000</f>
        <v>3.2651010925530581</v>
      </c>
      <c r="AX94">
        <f>(AX85/'Instructions and bed numbers'!$C$21)*1000</f>
        <v>3.4109368733618801</v>
      </c>
      <c r="AY94">
        <f>(AY85/'Instructions and bed numbers'!$C$21)*1000</f>
        <v>3.3040744477692088</v>
      </c>
      <c r="AZ94">
        <f>(AZ85/'Instructions and bed numbers'!$C$21)*1000</f>
        <v>2.9572255552899902</v>
      </c>
      <c r="BA94">
        <f>(BA85/'Instructions and bed numbers'!$C$21)*1000</f>
        <v>2.779521955711834</v>
      </c>
      <c r="BB94">
        <f>(BB85/'Instructions and bed numbers'!$C$21)*1000</f>
        <v>3.1030613360988117</v>
      </c>
      <c r="BC94">
        <f>(BC85/'Instructions and bed numbers'!$C$21)*1000</f>
        <v>2.8925446858386699</v>
      </c>
      <c r="BD94">
        <f>(BD85/'Instructions and bed numbers'!$C$21)*1000</f>
        <v>2.9207666100877847</v>
      </c>
      <c r="BE94">
        <f>(BE85/'Instructions and bed numbers'!$C$21)*1000</f>
        <v>2.9572255552899898</v>
      </c>
      <c r="BF94">
        <f>(BF85/'Instructions and bed numbers'!$C$21)*1000</f>
        <v>3.152078362426221</v>
      </c>
      <c r="BG94">
        <f>(BG85/'Instructions and bed numbers'!$C$21)*1000</f>
        <v>3.1678772386805099</v>
      </c>
      <c r="BH94">
        <f>(BH85/'Instructions and bed numbers'!$C$21)*1000</f>
        <v>3.4199840930972409</v>
      </c>
    </row>
    <row r="95" spans="1:60" x14ac:dyDescent="0.35">
      <c r="A95" t="s">
        <v>163</v>
      </c>
      <c r="B95" t="s">
        <v>112</v>
      </c>
      <c r="E95">
        <f>(E86/'Instructions and bed numbers'!$C$22)*1000</f>
        <v>3.2732424642141775</v>
      </c>
      <c r="F95">
        <f>(F86/'Instructions and bed numbers'!$C$22)*1000</f>
        <v>2.1322566461635928</v>
      </c>
      <c r="G95">
        <f>(G86/'Instructions and bed numbers'!$C$22)*1000</f>
        <v>1.8124969466021785</v>
      </c>
      <c r="H95">
        <f>(H86/'Instructions and bed numbers'!$C$22)*1000</f>
        <v>2.1889907476136217</v>
      </c>
      <c r="I95">
        <f>(I86/'Instructions and bed numbers'!$C$22)*1000</f>
        <v>2.3733765773262165</v>
      </c>
      <c r="J95">
        <f>(J86/'Instructions and bed numbers'!$C$22)*1000</f>
        <v>2.2277590502711417</v>
      </c>
      <c r="K95">
        <f>(K86/'Instructions and bed numbers'!$C$22)*1000</f>
        <v>2.4111993116262354</v>
      </c>
      <c r="L95">
        <f>(L86/'Instructions and bed numbers'!$C$22)*1000</f>
        <v>2.4182910743074895</v>
      </c>
      <c r="M95">
        <f>(M86/'Instructions and bed numbers'!$C$22)*1000</f>
        <v>2.7326925531764008</v>
      </c>
      <c r="N95">
        <f>(N86/'Instructions and bed numbers'!$C$22)*1000</f>
        <v>2.6948698188763811</v>
      </c>
      <c r="O95">
        <f>(O86/'Instructions and bed numbers'!$C$22)*1000</f>
        <v>2.2821967714243843</v>
      </c>
      <c r="P95">
        <f>(P86/'Instructions and bed numbers'!$C$22)*1000</f>
        <v>2.4159271534137385</v>
      </c>
      <c r="Q95">
        <f>(Q86/'Instructions and bed numbers'!$C$22)*1000</f>
        <v>2.4378328203624995</v>
      </c>
      <c r="R95">
        <f>(R86/'Instructions and bed numbers'!$C$22)*1000</f>
        <v>2.8319772307139512</v>
      </c>
      <c r="S95">
        <f>(S86/'Instructions and bed numbers'!$C$22)*1000</f>
        <v>2.472030875958767</v>
      </c>
      <c r="T95">
        <f>(T86/'Instructions and bed numbers'!$C$22)*1000</f>
        <v>2.515211830951289</v>
      </c>
      <c r="U95">
        <f>(U86/'Instructions and bed numbers'!$C$22)*1000</f>
        <v>2.7894266546264301</v>
      </c>
      <c r="V95">
        <f>(V86/'Instructions and bed numbers'!$C$22)*1000</f>
        <v>2.5550832966925601</v>
      </c>
      <c r="W95">
        <f>(W86/'Instructions and bed numbers'!$C$22)*1000</f>
        <v>2.7846988128389274</v>
      </c>
      <c r="X95">
        <f>(X86/'Instructions and bed numbers'!$C$22)*1000</f>
        <v>2.877522106600225</v>
      </c>
      <c r="Y95">
        <f>(Y86/'Instructions and bed numbers'!$C$22)*1000</f>
        <v>2.761059603901415</v>
      </c>
      <c r="Z95">
        <f>(Z86/'Instructions and bed numbers'!$C$22)*1000</f>
        <v>2.7988823382014347</v>
      </c>
      <c r="AA95">
        <f>(AA86/'Instructions and bed numbers'!$C$22)*1000</f>
        <v>2.878917945604154</v>
      </c>
      <c r="AB95">
        <f>(AB86/'Instructions and bed numbers'!$C$22)*1000</f>
        <v>2.6712306099388692</v>
      </c>
      <c r="AC95">
        <f>(AC86/'Instructions and bed numbers'!$C$22)*1000</f>
        <v>2.9654599638477697</v>
      </c>
      <c r="AD95">
        <f>(AD86/'Instructions and bed numbers'!$C$22)*1000</f>
        <v>3.0967363708140869</v>
      </c>
      <c r="AE95">
        <f>(AE86/'Instructions and bed numbers'!$C$22)*1000</f>
        <v>2.9752308368752751</v>
      </c>
      <c r="AF95">
        <f>(AF86/'Instructions and bed numbers'!$C$22)*1000</f>
        <v>2.8981670157389852</v>
      </c>
      <c r="AG95">
        <f>(AG86/'Instructions and bed numbers'!$C$22)*1000</f>
        <v>3.148742630476614</v>
      </c>
      <c r="AH95">
        <f>(AH86/'Instructions and bed numbers'!$C$22)*1000</f>
        <v>3.2488152816454159</v>
      </c>
      <c r="AI95">
        <f>(AI86/'Instructions and bed numbers'!$C$22)*1000</f>
        <v>2.5672180906138156</v>
      </c>
      <c r="AJ95">
        <f>(AJ86/'Instructions and bed numbers'!$C$22)*1000</f>
        <v>2.794469685866432</v>
      </c>
      <c r="AK95">
        <f>(AK86/'Instructions and bed numbers'!$C$22)*1000</f>
        <v>3.2858500423141836</v>
      </c>
      <c r="AL95">
        <f>(AL86/'Instructions and bed numbers'!$C$22)*1000</f>
        <v>2.6854141353013765</v>
      </c>
      <c r="AM95">
        <f>(AM86/'Instructions and bed numbers'!$C$22)*1000</f>
        <v>2.7532924352505179</v>
      </c>
      <c r="AN95">
        <f>(AN86/'Instructions and bed numbers'!$C$22)*1000</f>
        <v>2.997451693276536</v>
      </c>
      <c r="AO95">
        <f>(AO86/'Instructions and bed numbers'!$C$22)*1000</f>
        <v>2.9019492891689871</v>
      </c>
      <c r="AP95">
        <f>(AP86/'Instructions and bed numbers'!$C$22)*1000</f>
        <v>3.0920085290265842</v>
      </c>
      <c r="AQ95">
        <f>(AQ86/'Instructions and bed numbers'!$C$22)*1000</f>
        <v>2.7505007572426599</v>
      </c>
      <c r="AR95">
        <f>(AR86/'Instructions and bed numbers'!$C$22)*1000</f>
        <v>2.9028948575264875</v>
      </c>
      <c r="AS95">
        <f>(AS86/'Instructions and bed numbers'!$C$22)*1000</f>
        <v>2.9076226993139898</v>
      </c>
      <c r="AT95">
        <f>(AT86/'Instructions and bed numbers'!$C$22)*1000</f>
        <v>3.0338560750403047</v>
      </c>
      <c r="AU95">
        <f>(AU86/'Instructions and bed numbers'!$C$22)*1000</f>
        <v>3.0210909022140484</v>
      </c>
      <c r="AV95">
        <f>(AV86/'Instructions and bed numbers'!$C$22)*1000</f>
        <v>2.9410327812790071</v>
      </c>
      <c r="AW95">
        <f>(AW86/'Instructions and bed numbers'!$C$22)*1000</f>
        <v>3.2574829915891694</v>
      </c>
      <c r="AX95">
        <f>(AX86/'Instructions and bed numbers'!$C$22)*1000</f>
        <v>3.4324131377267588</v>
      </c>
      <c r="AY95">
        <f>(AY86/'Instructions and bed numbers'!$C$22)*1000</f>
        <v>3.3001965967038465</v>
      </c>
      <c r="AZ95">
        <f>(AZ86/'Instructions and bed numbers'!$C$22)*1000</f>
        <v>2.9312619082515021</v>
      </c>
      <c r="BA95">
        <f>(BA86/'Instructions and bed numbers'!$C$22)*1000</f>
        <v>3.0924813132053353</v>
      </c>
      <c r="BB95">
        <f>(BB86/'Instructions and bed numbers'!$C$22)*1000</f>
        <v>3.3804068780642327</v>
      </c>
      <c r="BC95">
        <f>(BC86/'Instructions and bed numbers'!$C$22)*1000</f>
        <v>3.0387415115540577</v>
      </c>
      <c r="BD95">
        <f>(BD86/'Instructions and bed numbers'!$C$22)*1000</f>
        <v>2.8934391739514824</v>
      </c>
      <c r="BE95">
        <f>(BE86/'Instructions and bed numbers'!$C$22)*1000</f>
        <v>3.1156477379640966</v>
      </c>
      <c r="BF95">
        <f>(BF86/'Instructions and bed numbers'!$C$22)*1000</f>
        <v>3.3514094484342176</v>
      </c>
      <c r="BG95">
        <f>(BG86/'Instructions and bed numbers'!$C$22)*1000</f>
        <v>3.5033307645392959</v>
      </c>
      <c r="BH95">
        <f>(BH86/'Instructions and bed numbers'!$C$22)*1000</f>
        <v>3.5175142899018019</v>
      </c>
    </row>
    <row r="96" spans="1:60" x14ac:dyDescent="0.35">
      <c r="A96" t="s">
        <v>170</v>
      </c>
      <c r="B96" t="s">
        <v>114</v>
      </c>
      <c r="E96">
        <f>(E87/'Instructions and bed numbers'!$C$23)*1000</f>
        <v>1.9308518053812911</v>
      </c>
      <c r="F96">
        <f>(F87/'Instructions and bed numbers'!$C$23)*1000</f>
        <v>1.2041121949245153</v>
      </c>
      <c r="G96">
        <f>(G87/'Instructions and bed numbers'!$C$23)*1000</f>
        <v>1.1501463822668341</v>
      </c>
      <c r="H96">
        <f>(H87/'Instructions and bed numbers'!$C$23)*1000</f>
        <v>1.3795010860619799</v>
      </c>
      <c r="I96">
        <f>(I87/'Instructions and bed numbers'!$C$23)*1000</f>
        <v>1.3592639063153495</v>
      </c>
      <c r="J96">
        <f>(J87/'Instructions and bed numbers'!$C$23)*1000</f>
        <v>1.3522933221803988</v>
      </c>
      <c r="K96">
        <f>(K87/'Instructions and bed numbers'!$C$23)*1000</f>
        <v>1.3963654025175054</v>
      </c>
      <c r="L96">
        <f>(L87/'Instructions and bed numbers'!$C$23)*1000</f>
        <v>1.3766903666527257</v>
      </c>
      <c r="M96">
        <f>(M87/'Instructions and bed numbers'!$C$23)*1000</f>
        <v>1.5413985240350236</v>
      </c>
      <c r="N96">
        <f>(N87/'Instructions and bed numbers'!$C$23)*1000</f>
        <v>1.7235331417546984</v>
      </c>
      <c r="O96">
        <f>(O87/'Instructions and bed numbers'!$C$23)*1000</f>
        <v>1.4787596343430722</v>
      </c>
      <c r="P96">
        <f>(P87/'Instructions and bed numbers'!$C$23)*1000</f>
        <v>1.5009241645417628</v>
      </c>
      <c r="Q96">
        <f>(Q87/'Instructions and bed numbers'!$C$23)*1000</f>
        <v>1.4359403317998052</v>
      </c>
      <c r="R96">
        <f>(R87/'Instructions and bed numbers'!$C$23)*1000</f>
        <v>1.5177884809972881</v>
      </c>
      <c r="S96">
        <f>(S87/'Instructions and bed numbers'!$C$23)*1000</f>
        <v>1.5474696779590129</v>
      </c>
      <c r="T96">
        <f>(T87/'Instructions and bed numbers'!$C$23)*1000</f>
        <v>1.4739412582129221</v>
      </c>
      <c r="U96">
        <f>(U87/'Instructions and bed numbers'!$C$23)*1000</f>
        <v>1.6560758759325966</v>
      </c>
      <c r="V96">
        <f>(V87/'Instructions and bed numbers'!$C$23)*1000</f>
        <v>1.5753520144988151</v>
      </c>
      <c r="W96">
        <f>(W87/'Instructions and bed numbers'!$C$23)*1000</f>
        <v>1.8112275873234307</v>
      </c>
      <c r="X96">
        <f>(X87/'Instructions and bed numbers'!$C$23)*1000</f>
        <v>1.7077931130628745</v>
      </c>
      <c r="Y96">
        <f>(Y87/'Instructions and bed numbers'!$C$23)*1000</f>
        <v>1.6864316455525428</v>
      </c>
      <c r="Z96">
        <f>(Z87/'Instructions and bed numbers'!$C$23)*1000</f>
        <v>1.6763130556792272</v>
      </c>
      <c r="AA96">
        <f>(AA87/'Instructions and bed numbers'!$C$23)*1000</f>
        <v>1.6729401923881217</v>
      </c>
      <c r="AB96">
        <f>(AB87/'Instructions and bed numbers'!$C$23)*1000</f>
        <v>1.760634637956854</v>
      </c>
      <c r="AC96">
        <f>(AC87/'Instructions and bed numbers'!$C$23)*1000</f>
        <v>1.7217342813327756</v>
      </c>
      <c r="AD96">
        <f>(AD87/'Instructions and bed numbers'!$C$23)*1000</f>
        <v>1.8179733139056407</v>
      </c>
      <c r="AE96">
        <f>(AE87/'Instructions and bed numbers'!$C$23)*1000</f>
        <v>1.6102049351735674</v>
      </c>
      <c r="AF96">
        <f>(AF87/'Instructions and bed numbers'!$C$23)*1000</f>
        <v>1.6763130556792272</v>
      </c>
      <c r="AG96">
        <f>(AG87/'Instructions and bed numbers'!$C$23)*1000</f>
        <v>1.831464767070061</v>
      </c>
      <c r="AH96">
        <f>(AH87/'Instructions and bed numbers'!$C$23)*1000</f>
        <v>1.71127840513035</v>
      </c>
      <c r="AI96">
        <f>(AI87/'Instructions and bed numbers'!$C$23)*1000</f>
        <v>1.9562607088409496</v>
      </c>
      <c r="AJ96">
        <f>(AJ87/'Instructions and bed numbers'!$C$23)*1000</f>
        <v>1.9552488498536178</v>
      </c>
      <c r="AK96">
        <f>(AK87/'Instructions and bed numbers'!$C$23)*1000</f>
        <v>2.2699369949137225</v>
      </c>
      <c r="AL96">
        <f>(AL87/'Instructions and bed numbers'!$C$23)*1000</f>
        <v>1.9292778025121082</v>
      </c>
      <c r="AM96">
        <f>(AM87/'Instructions and bed numbers'!$C$23)*1000</f>
        <v>2.038895859473024</v>
      </c>
      <c r="AN96">
        <f>(AN87/'Instructions and bed numbers'!$C$23)*1000</f>
        <v>2.0743109240296267</v>
      </c>
      <c r="AO96">
        <f>(AO87/'Instructions and bed numbers'!$C$23)*1000</f>
        <v>1.9343370974487661</v>
      </c>
      <c r="AP96">
        <f>(AP87/'Instructions and bed numbers'!$C$23)*1000</f>
        <v>2.0979209670673624</v>
      </c>
      <c r="AQ96">
        <f>(AQ87/'Instructions and bed numbers'!$C$23)*1000</f>
        <v>1.9238812212463405</v>
      </c>
      <c r="AR96">
        <f>(AR87/'Instructions and bed numbers'!$C$23)*1000</f>
        <v>2.0439551544096815</v>
      </c>
      <c r="AS96">
        <f>(AS87/'Instructions and bed numbers'!$C$23)*1000</f>
        <v>1.989989341752</v>
      </c>
      <c r="AT96">
        <f>(AT87/'Instructions and bed numbers'!$C$23)*1000</f>
        <v>2.1713369580370836</v>
      </c>
      <c r="AU96">
        <f>(AU87/'Instructions and bed numbers'!$C$23)*1000</f>
        <v>1.9967350683342102</v>
      </c>
      <c r="AV96">
        <f>(AV87/'Instructions and bed numbers'!$C$23)*1000</f>
        <v>1.9134253450439143</v>
      </c>
      <c r="AW96">
        <f>(AW87/'Instructions and bed numbers'!$C$23)*1000</f>
        <v>2.3947329366846106</v>
      </c>
      <c r="AX96">
        <f>(AX87/'Instructions and bed numbers'!$C$23)*1000</f>
        <v>2.3778686202290853</v>
      </c>
      <c r="AY96">
        <f>(AY87/'Instructions and bed numbers'!$C$23)*1000</f>
        <v>2.3038982390862288</v>
      </c>
      <c r="AZ96">
        <f>(AZ87/'Instructions and bed numbers'!$C$23)*1000</f>
        <v>2.18224254934499</v>
      </c>
      <c r="BA96">
        <f>(BA87/'Instructions and bed numbers'!$C$23)*1000</f>
        <v>2.2410427993865882</v>
      </c>
      <c r="BB96">
        <f>(BB87/'Instructions and bed numbers'!$C$23)*1000</f>
        <v>2.1350224632695189</v>
      </c>
      <c r="BC96">
        <f>(BC87/'Instructions and bed numbers'!$C$23)*1000</f>
        <v>2.0911752404851529</v>
      </c>
      <c r="BD96">
        <f>(BD87/'Instructions and bed numbers'!$C$23)*1000</f>
        <v>2.1046666936495724</v>
      </c>
      <c r="BE96">
        <f>(BE87/'Instructions and bed numbers'!$C$23)*1000</f>
        <v>2.1856154126360949</v>
      </c>
      <c r="BF96">
        <f>(BF87/'Instructions and bed numbers'!$C$23)*1000</f>
        <v>2.3316603931409454</v>
      </c>
      <c r="BG96">
        <f>(BG87/'Instructions and bed numbers'!$C$23)*1000</f>
        <v>2.2362083620026718</v>
      </c>
      <c r="BH96">
        <f>(BH87/'Instructions and bed numbers'!$C$23)*1000</f>
        <v>2.4048515265579256</v>
      </c>
    </row>
    <row r="100" spans="1:16" x14ac:dyDescent="0.35">
      <c r="A100" s="11" t="s">
        <v>182</v>
      </c>
    </row>
    <row r="101" spans="1:16" x14ac:dyDescent="0.35">
      <c r="A101" s="97" t="s">
        <v>128</v>
      </c>
      <c r="B101" s="97" t="s">
        <v>129</v>
      </c>
      <c r="C101" s="116">
        <f t="shared" ref="C101:M101" si="338">EOMONTH(D101,-2)+1</f>
        <v>45231</v>
      </c>
      <c r="D101" s="116">
        <f t="shared" si="338"/>
        <v>45261</v>
      </c>
      <c r="E101" s="116">
        <f t="shared" si="338"/>
        <v>45292</v>
      </c>
      <c r="F101" s="116">
        <f t="shared" si="338"/>
        <v>45323</v>
      </c>
      <c r="G101" s="116">
        <f t="shared" si="338"/>
        <v>45352</v>
      </c>
      <c r="H101" s="116">
        <f t="shared" si="338"/>
        <v>45383</v>
      </c>
      <c r="I101" s="116">
        <f t="shared" si="338"/>
        <v>45413</v>
      </c>
      <c r="J101" s="116">
        <f t="shared" si="338"/>
        <v>45444</v>
      </c>
      <c r="K101" s="116">
        <f t="shared" si="338"/>
        <v>45474</v>
      </c>
      <c r="L101" s="116">
        <f t="shared" si="338"/>
        <v>45505</v>
      </c>
      <c r="M101" s="116">
        <f t="shared" si="338"/>
        <v>45536</v>
      </c>
      <c r="N101" s="116">
        <f>EOMONTH(O101,-2)+1</f>
        <v>45566</v>
      </c>
      <c r="O101" s="116">
        <f>'Instructions and bed numbers'!$E$1</f>
        <v>45597</v>
      </c>
      <c r="P101" s="105" t="s">
        <v>130</v>
      </c>
    </row>
    <row r="102" spans="1:16" x14ac:dyDescent="0.35">
      <c r="B102" s="97" t="s">
        <v>106</v>
      </c>
      <c r="C102" s="118">
        <f>INDEX($B$82:$BN$87,MATCH($B102,$B$82:$B$87,0),MATCH(C$101,$B$82:$BN$82,0))</f>
        <v>18.133333333333333</v>
      </c>
      <c r="D102" s="118">
        <f t="shared" ref="D102:O102" si="339">INDEX($B$82:$BN$87,MATCH($B102,$B$82:$B$87,0),MATCH(D$101,$B$82:$BN$82,0))</f>
        <v>20.096774193548388</v>
      </c>
      <c r="E102" s="118">
        <f t="shared" si="339"/>
        <v>19.806451612903224</v>
      </c>
      <c r="F102" s="118">
        <f t="shared" si="339"/>
        <v>17.586206896551722</v>
      </c>
      <c r="G102" s="118">
        <f t="shared" si="339"/>
        <v>18.032258064516128</v>
      </c>
      <c r="H102" s="118">
        <f t="shared" si="339"/>
        <v>19.933333333333334</v>
      </c>
      <c r="I102" s="118">
        <f t="shared" si="339"/>
        <v>17.935483870967744</v>
      </c>
      <c r="J102" s="118">
        <f t="shared" si="339"/>
        <v>17.5</v>
      </c>
      <c r="K102" s="118">
        <f t="shared" si="339"/>
        <v>17.967741935483872</v>
      </c>
      <c r="L102" s="118">
        <f t="shared" si="339"/>
        <v>18.548387096774192</v>
      </c>
      <c r="M102" s="118">
        <f t="shared" si="339"/>
        <v>18.233333333333334</v>
      </c>
      <c r="N102" s="118">
        <f t="shared" si="339"/>
        <v>20.903225806451612</v>
      </c>
      <c r="O102" s="118">
        <f t="shared" si="339"/>
        <v>19.666666666666664</v>
      </c>
    </row>
    <row r="103" spans="1:16" x14ac:dyDescent="0.35">
      <c r="B103" s="97" t="s">
        <v>108</v>
      </c>
      <c r="C103" s="118">
        <f t="shared" ref="C103:O106" si="340">INDEX($B$82:$BN$87,MATCH($B103,$B$82:$B$87,0),MATCH(C$101,$B$82:$BN$82,0))</f>
        <v>15.466666666666665</v>
      </c>
      <c r="D103" s="118">
        <f t="shared" si="340"/>
        <v>17.129032258064512</v>
      </c>
      <c r="E103" s="118">
        <f t="shared" si="340"/>
        <v>17.161290322580644</v>
      </c>
      <c r="F103" s="118">
        <f t="shared" si="340"/>
        <v>14.758620689655173</v>
      </c>
      <c r="G103" s="118">
        <f t="shared" si="340"/>
        <v>15.870967741935484</v>
      </c>
      <c r="H103" s="118">
        <f t="shared" si="340"/>
        <v>14.033333333333333</v>
      </c>
      <c r="I103" s="118">
        <f t="shared" si="340"/>
        <v>14.516129032258064</v>
      </c>
      <c r="J103" s="118">
        <f t="shared" si="340"/>
        <v>16.2</v>
      </c>
      <c r="K103" s="118">
        <f t="shared" si="340"/>
        <v>14.67741935483871</v>
      </c>
      <c r="L103" s="118">
        <f t="shared" si="340"/>
        <v>15.225806451612902</v>
      </c>
      <c r="M103" s="118">
        <f t="shared" si="340"/>
        <v>16</v>
      </c>
      <c r="N103" s="118">
        <f t="shared" si="340"/>
        <v>17.096774193548388</v>
      </c>
      <c r="O103" s="118">
        <f t="shared" si="340"/>
        <v>17.666666666666668</v>
      </c>
    </row>
    <row r="104" spans="1:16" x14ac:dyDescent="0.35">
      <c r="B104" s="97" t="s">
        <v>110</v>
      </c>
      <c r="C104" s="118">
        <f t="shared" si="340"/>
        <v>20.9</v>
      </c>
      <c r="D104" s="118">
        <f t="shared" si="340"/>
        <v>26</v>
      </c>
      <c r="E104" s="118">
        <f t="shared" si="340"/>
        <v>27.161290322580651</v>
      </c>
      <c r="F104" s="118">
        <f t="shared" si="340"/>
        <v>26.310344827586206</v>
      </c>
      <c r="G104" s="118">
        <f t="shared" si="340"/>
        <v>23.548387096774192</v>
      </c>
      <c r="H104" s="118">
        <f t="shared" si="340"/>
        <v>22.133333333333333</v>
      </c>
      <c r="I104" s="118">
        <f t="shared" si="340"/>
        <v>24.70967741935484</v>
      </c>
      <c r="J104" s="118">
        <f t="shared" si="340"/>
        <v>23.033333333333331</v>
      </c>
      <c r="K104" s="118">
        <f t="shared" si="340"/>
        <v>23.258064516129028</v>
      </c>
      <c r="L104" s="118">
        <f t="shared" si="340"/>
        <v>23.548387096774189</v>
      </c>
      <c r="M104" s="118">
        <f t="shared" si="340"/>
        <v>25.099999999999998</v>
      </c>
      <c r="N104" s="118">
        <f t="shared" si="340"/>
        <v>25.2258064516129</v>
      </c>
      <c r="O104" s="118">
        <f t="shared" si="340"/>
        <v>27.233333333333331</v>
      </c>
    </row>
    <row r="105" spans="1:16" x14ac:dyDescent="0.35">
      <c r="B105" s="97" t="s">
        <v>112</v>
      </c>
      <c r="C105" s="118">
        <f t="shared" si="340"/>
        <v>20.066666666666666</v>
      </c>
      <c r="D105" s="118">
        <f t="shared" si="340"/>
        <v>22.225806451612904</v>
      </c>
      <c r="E105" s="118">
        <f t="shared" si="340"/>
        <v>23.419354838709676</v>
      </c>
      <c r="F105" s="118">
        <f t="shared" si="340"/>
        <v>22.517241379310345</v>
      </c>
      <c r="G105" s="118">
        <f t="shared" si="340"/>
        <v>20</v>
      </c>
      <c r="H105" s="118">
        <f t="shared" si="340"/>
        <v>21.1</v>
      </c>
      <c r="I105" s="118">
        <f t="shared" si="340"/>
        <v>23.06451612903226</v>
      </c>
      <c r="J105" s="118">
        <f t="shared" si="340"/>
        <v>20.733333333333334</v>
      </c>
      <c r="K105" s="118">
        <f t="shared" si="340"/>
        <v>19.741935483870964</v>
      </c>
      <c r="L105" s="118">
        <f t="shared" si="340"/>
        <v>21.258064516129032</v>
      </c>
      <c r="M105" s="118">
        <f t="shared" si="340"/>
        <v>22.866666666666667</v>
      </c>
      <c r="N105" s="118">
        <f t="shared" si="340"/>
        <v>23.903225806451616</v>
      </c>
      <c r="O105" s="118">
        <f t="shared" si="340"/>
        <v>23.999999999999996</v>
      </c>
    </row>
    <row r="106" spans="1:16" x14ac:dyDescent="0.35">
      <c r="B106" s="97" t="s">
        <v>114</v>
      </c>
      <c r="C106" s="118">
        <f t="shared" si="340"/>
        <v>18.299999999999997</v>
      </c>
      <c r="D106" s="118">
        <f t="shared" si="340"/>
        <v>22.903225806451616</v>
      </c>
      <c r="E106" s="118">
        <f t="shared" si="340"/>
        <v>22.741935483870972</v>
      </c>
      <c r="F106" s="118">
        <f t="shared" si="340"/>
        <v>22.03448275862069</v>
      </c>
      <c r="G106" s="118">
        <f t="shared" si="340"/>
        <v>20.870967741935484</v>
      </c>
      <c r="H106" s="118">
        <f t="shared" si="340"/>
        <v>21.43333333333333</v>
      </c>
      <c r="I106" s="118">
        <f t="shared" si="340"/>
        <v>20.41935483870968</v>
      </c>
      <c r="J106" s="118">
        <f t="shared" si="340"/>
        <v>20</v>
      </c>
      <c r="K106" s="118">
        <f t="shared" si="340"/>
        <v>20.129032258064512</v>
      </c>
      <c r="L106" s="118">
        <f t="shared" si="340"/>
        <v>20.903225806451612</v>
      </c>
      <c r="M106" s="118">
        <f t="shared" si="340"/>
        <v>22.3</v>
      </c>
      <c r="N106" s="118">
        <f t="shared" si="340"/>
        <v>21.387096774193552</v>
      </c>
      <c r="O106" s="118">
        <f t="shared" si="340"/>
        <v>23</v>
      </c>
    </row>
    <row r="109" spans="1:16" x14ac:dyDescent="0.35">
      <c r="A109" s="11" t="s">
        <v>183</v>
      </c>
    </row>
    <row r="110" spans="1:16" x14ac:dyDescent="0.35">
      <c r="A110" s="97" t="s">
        <v>128</v>
      </c>
      <c r="B110" s="97" t="s">
        <v>129</v>
      </c>
      <c r="C110" s="116">
        <f t="shared" ref="C110:M110" si="341">EOMONTH(D110,-2)+1</f>
        <v>45231</v>
      </c>
      <c r="D110" s="116">
        <f t="shared" si="341"/>
        <v>45261</v>
      </c>
      <c r="E110" s="116">
        <f t="shared" si="341"/>
        <v>45292</v>
      </c>
      <c r="F110" s="116">
        <f t="shared" si="341"/>
        <v>45323</v>
      </c>
      <c r="G110" s="116">
        <f t="shared" si="341"/>
        <v>45352</v>
      </c>
      <c r="H110" s="116">
        <f t="shared" si="341"/>
        <v>45383</v>
      </c>
      <c r="I110" s="116">
        <f t="shared" si="341"/>
        <v>45413</v>
      </c>
      <c r="J110" s="116">
        <f t="shared" si="341"/>
        <v>45444</v>
      </c>
      <c r="K110" s="116">
        <f t="shared" si="341"/>
        <v>45474</v>
      </c>
      <c r="L110" s="116">
        <f t="shared" si="341"/>
        <v>45505</v>
      </c>
      <c r="M110" s="116">
        <f t="shared" si="341"/>
        <v>45536</v>
      </c>
      <c r="N110" s="116">
        <f>EOMONTH(O110,-2)+1</f>
        <v>45566</v>
      </c>
      <c r="O110" s="116">
        <f>'Instructions and bed numbers'!$E$1</f>
        <v>45597</v>
      </c>
      <c r="P110" s="105" t="s">
        <v>130</v>
      </c>
    </row>
    <row r="111" spans="1:16" x14ac:dyDescent="0.35">
      <c r="B111" s="97" t="s">
        <v>106</v>
      </c>
      <c r="C111" s="118">
        <f>INDEX($B$91:$BK$96,MATCH($B111,$B$91:$B$96,0),MATCH(C$101,$B$91:$BN$91,0))</f>
        <v>3.0938975146448273</v>
      </c>
      <c r="D111" s="118">
        <f t="shared" ref="D111:N111" si="342">INDEX($B$91:$BK$96,MATCH($B111,$B$91:$B$96,0),MATCH(D$101,$B$91:$BN$91,0))</f>
        <v>3.4288985145109008</v>
      </c>
      <c r="E111" s="118">
        <f t="shared" si="342"/>
        <v>3.379363865023584</v>
      </c>
      <c r="F111" s="118">
        <f t="shared" si="342"/>
        <v>3.0005471585995092</v>
      </c>
      <c r="G111" s="118">
        <f t="shared" si="342"/>
        <v>3.0766521181566504</v>
      </c>
      <c r="H111" s="118">
        <f t="shared" si="342"/>
        <v>3.4010123414661888</v>
      </c>
      <c r="I111" s="118">
        <f t="shared" si="342"/>
        <v>3.0601405683275456</v>
      </c>
      <c r="J111" s="118">
        <f t="shared" si="342"/>
        <v>2.9858385940965708</v>
      </c>
      <c r="K111" s="118">
        <f t="shared" si="342"/>
        <v>3.0656444182705802</v>
      </c>
      <c r="L111" s="118">
        <f t="shared" si="342"/>
        <v>3.1647137172452129</v>
      </c>
      <c r="M111" s="118">
        <f t="shared" si="342"/>
        <v>3.1109594494682367</v>
      </c>
      <c r="N111" s="118">
        <f t="shared" si="342"/>
        <v>3.5664947630867792</v>
      </c>
      <c r="O111" s="118">
        <f>INDEX($B$91:$BK$96,MATCH($B111,$B$91:$B$96,0),MATCH(O$101,$B$91:$BN$91,0))</f>
        <v>3.3555138486037648</v>
      </c>
    </row>
    <row r="112" spans="1:16" x14ac:dyDescent="0.35">
      <c r="B112" s="97" t="s">
        <v>108</v>
      </c>
      <c r="C112" s="118">
        <f t="shared" ref="C112:O115" si="343">INDEX($B$91:$BK$96,MATCH($B112,$B$91:$B$96,0),MATCH(C$101,$B$91:$BN$91,0))</f>
        <v>2.3084577114427858</v>
      </c>
      <c r="D112" s="118">
        <f t="shared" si="343"/>
        <v>2.5565719788155992</v>
      </c>
      <c r="E112" s="118">
        <f t="shared" si="343"/>
        <v>2.561386615310544</v>
      </c>
      <c r="F112" s="118">
        <f t="shared" si="343"/>
        <v>2.2027792074112198</v>
      </c>
      <c r="G112" s="118">
        <f t="shared" si="343"/>
        <v>2.3688011555127586</v>
      </c>
      <c r="H112" s="118">
        <f t="shared" si="343"/>
        <v>2.0945273631840795</v>
      </c>
      <c r="I112" s="118">
        <f t="shared" si="343"/>
        <v>2.1665864227250844</v>
      </c>
      <c r="J112" s="118">
        <f t="shared" si="343"/>
        <v>2.4179104477611939</v>
      </c>
      <c r="K112" s="118">
        <f t="shared" si="343"/>
        <v>2.1906596051998077</v>
      </c>
      <c r="L112" s="118">
        <f t="shared" si="343"/>
        <v>2.2725084256138661</v>
      </c>
      <c r="M112" s="118">
        <f t="shared" si="343"/>
        <v>2.3880597014925375</v>
      </c>
      <c r="N112" s="118">
        <f t="shared" si="343"/>
        <v>2.5517573423206548</v>
      </c>
      <c r="O112" s="118">
        <f t="shared" si="343"/>
        <v>2.6368159203980102</v>
      </c>
    </row>
    <row r="113" spans="2:15" x14ac:dyDescent="0.35">
      <c r="B113" s="97" t="s">
        <v>110</v>
      </c>
      <c r="C113" s="118">
        <f t="shared" si="343"/>
        <v>2.6246389551676503</v>
      </c>
      <c r="D113" s="118">
        <f t="shared" si="343"/>
        <v>3.2651010925530581</v>
      </c>
      <c r="E113" s="118">
        <f t="shared" si="343"/>
        <v>3.4109368733618801</v>
      </c>
      <c r="F113" s="118">
        <f t="shared" si="343"/>
        <v>3.3040744477692088</v>
      </c>
      <c r="G113" s="118">
        <f t="shared" si="343"/>
        <v>2.9572255552899902</v>
      </c>
      <c r="H113" s="118">
        <f t="shared" si="343"/>
        <v>2.779521955711834</v>
      </c>
      <c r="I113" s="118">
        <f t="shared" si="343"/>
        <v>3.1030613360988117</v>
      </c>
      <c r="J113" s="118">
        <f t="shared" si="343"/>
        <v>2.8925446858386699</v>
      </c>
      <c r="K113" s="118">
        <f t="shared" si="343"/>
        <v>2.9207666100877847</v>
      </c>
      <c r="L113" s="118">
        <f t="shared" si="343"/>
        <v>2.9572255552899898</v>
      </c>
      <c r="M113" s="118">
        <f t="shared" si="343"/>
        <v>3.152078362426221</v>
      </c>
      <c r="N113" s="118">
        <f t="shared" si="343"/>
        <v>3.1678772386805099</v>
      </c>
      <c r="O113" s="118">
        <f t="shared" si="343"/>
        <v>3.4199840930972409</v>
      </c>
    </row>
    <row r="114" spans="2:15" x14ac:dyDescent="0.35">
      <c r="B114" s="97" t="s">
        <v>112</v>
      </c>
      <c r="C114" s="118">
        <f t="shared" si="343"/>
        <v>2.9410327812790071</v>
      </c>
      <c r="D114" s="118">
        <f t="shared" si="343"/>
        <v>3.2574829915891694</v>
      </c>
      <c r="E114" s="118">
        <f t="shared" si="343"/>
        <v>3.4324131377267588</v>
      </c>
      <c r="F114" s="118">
        <f t="shared" si="343"/>
        <v>3.3001965967038465</v>
      </c>
      <c r="G114" s="118">
        <f t="shared" si="343"/>
        <v>2.9312619082515021</v>
      </c>
      <c r="H114" s="118">
        <f t="shared" si="343"/>
        <v>3.0924813132053353</v>
      </c>
      <c r="I114" s="118">
        <f t="shared" si="343"/>
        <v>3.3804068780642327</v>
      </c>
      <c r="J114" s="118">
        <f t="shared" si="343"/>
        <v>3.0387415115540577</v>
      </c>
      <c r="K114" s="118">
        <f t="shared" si="343"/>
        <v>2.8934391739514824</v>
      </c>
      <c r="L114" s="118">
        <f t="shared" si="343"/>
        <v>3.1156477379640966</v>
      </c>
      <c r="M114" s="118">
        <f t="shared" si="343"/>
        <v>3.3514094484342176</v>
      </c>
      <c r="N114" s="118">
        <f t="shared" si="343"/>
        <v>3.5033307645392959</v>
      </c>
      <c r="O114" s="118">
        <f t="shared" si="343"/>
        <v>3.5175142899018019</v>
      </c>
    </row>
    <row r="115" spans="2:15" x14ac:dyDescent="0.35">
      <c r="B115" s="97" t="s">
        <v>114</v>
      </c>
      <c r="C115" s="118">
        <f t="shared" si="343"/>
        <v>1.9134253450439143</v>
      </c>
      <c r="D115" s="118">
        <f t="shared" si="343"/>
        <v>2.3947329366846106</v>
      </c>
      <c r="E115" s="118">
        <f t="shared" si="343"/>
        <v>2.3778686202290853</v>
      </c>
      <c r="F115" s="118">
        <f t="shared" si="343"/>
        <v>2.3038982390862288</v>
      </c>
      <c r="G115" s="118">
        <f t="shared" si="343"/>
        <v>2.18224254934499</v>
      </c>
      <c r="H115" s="118">
        <f t="shared" si="343"/>
        <v>2.2410427993865882</v>
      </c>
      <c r="I115" s="118">
        <f t="shared" si="343"/>
        <v>2.1350224632695189</v>
      </c>
      <c r="J115" s="118">
        <f t="shared" si="343"/>
        <v>2.0911752404851529</v>
      </c>
      <c r="K115" s="118">
        <f t="shared" si="343"/>
        <v>2.1046666936495724</v>
      </c>
      <c r="L115" s="118">
        <f t="shared" si="343"/>
        <v>2.1856154126360949</v>
      </c>
      <c r="M115" s="118">
        <f t="shared" si="343"/>
        <v>2.3316603931409454</v>
      </c>
      <c r="N115" s="118">
        <f t="shared" si="343"/>
        <v>2.2362083620026718</v>
      </c>
      <c r="O115" s="118">
        <f t="shared" si="343"/>
        <v>2.4048515265579256</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D618E-72C3-4D2F-8E37-E0EA3985BE7B}">
  <sheetPr>
    <tabColor theme="7" tint="0.39997558519241921"/>
  </sheetPr>
  <dimension ref="A1:BC8269"/>
  <sheetViews>
    <sheetView topLeftCell="Q1" workbookViewId="0">
      <selection activeCell="X7" sqref="X7"/>
    </sheetView>
  </sheetViews>
  <sheetFormatPr defaultRowHeight="14.5" x14ac:dyDescent="0.35"/>
  <cols>
    <col min="4" max="4" width="11.26953125" style="2" customWidth="1"/>
    <col min="10" max="10" width="15" customWidth="1"/>
    <col min="12" max="12" width="10.54296875" customWidth="1"/>
    <col min="14" max="14" width="25.54296875" bestFit="1" customWidth="1"/>
    <col min="22" max="22" width="15.7265625" customWidth="1"/>
    <col min="23" max="23" width="9.1796875" customWidth="1"/>
    <col min="24" max="36" width="10.7265625" customWidth="1"/>
  </cols>
  <sheetData>
    <row r="1" spans="1:55" s="11" customFormat="1" ht="23.5" x14ac:dyDescent="0.55000000000000004">
      <c r="A1" s="185" t="s">
        <v>897</v>
      </c>
      <c r="B1" s="185" t="s">
        <v>898</v>
      </c>
      <c r="C1" s="185" t="s">
        <v>899</v>
      </c>
      <c r="D1" s="186" t="s">
        <v>900</v>
      </c>
      <c r="E1" s="187" t="s">
        <v>901</v>
      </c>
      <c r="F1" s="187" t="s">
        <v>902</v>
      </c>
      <c r="G1" s="187" t="s">
        <v>903</v>
      </c>
      <c r="H1" s="187" t="s">
        <v>904</v>
      </c>
      <c r="I1" s="187" t="s">
        <v>905</v>
      </c>
      <c r="J1" s="187" t="s">
        <v>906</v>
      </c>
      <c r="K1" s="187" t="s">
        <v>907</v>
      </c>
      <c r="L1" s="187" t="s">
        <v>908</v>
      </c>
      <c r="M1" s="187" t="s">
        <v>909</v>
      </c>
      <c r="N1" s="187" t="s">
        <v>641</v>
      </c>
      <c r="O1" s="187" t="s">
        <v>910</v>
      </c>
      <c r="W1" s="188" t="s">
        <v>911</v>
      </c>
      <c r="X1" s="188"/>
      <c r="Y1" s="188"/>
      <c r="Z1" s="188"/>
      <c r="AA1" s="188"/>
      <c r="AB1"/>
      <c r="AC1" s="230"/>
      <c r="AD1" s="11" t="str">
        <f>TEXT(MAX($D:$D),"mmm-yy")</f>
        <v>Nov-24</v>
      </c>
      <c r="AU1"/>
      <c r="AV1"/>
      <c r="AW1"/>
      <c r="AX1"/>
      <c r="AY1"/>
      <c r="AZ1"/>
      <c r="BA1"/>
      <c r="BB1"/>
      <c r="BC1"/>
    </row>
    <row r="2" spans="1:55" x14ac:dyDescent="0.35">
      <c r="A2" s="189" t="str">
        <f>TEXT(D2,"mmm")</f>
        <v>Nov</v>
      </c>
      <c r="B2" s="190" t="str">
        <f>TEXT(D2,"yyyy")</f>
        <v>2024</v>
      </c>
      <c r="C2" s="190" t="str">
        <f>_xlfn.CONCAT(A2&amp;"-"&amp;B2)</f>
        <v>Nov-2024</v>
      </c>
      <c r="D2" s="2">
        <v>45626</v>
      </c>
      <c r="E2" t="s">
        <v>912</v>
      </c>
      <c r="F2" t="s">
        <v>913</v>
      </c>
      <c r="G2" t="s">
        <v>95</v>
      </c>
      <c r="H2" t="s">
        <v>654</v>
      </c>
      <c r="I2" t="s">
        <v>914</v>
      </c>
      <c r="J2" t="s">
        <v>915</v>
      </c>
      <c r="K2" t="s">
        <v>916</v>
      </c>
      <c r="L2" t="s">
        <v>917</v>
      </c>
      <c r="M2" t="s">
        <v>918</v>
      </c>
      <c r="N2" t="s">
        <v>1528</v>
      </c>
      <c r="O2">
        <v>30</v>
      </c>
    </row>
    <row r="3" spans="1:55" x14ac:dyDescent="0.35">
      <c r="A3" s="189" t="str">
        <f t="shared" ref="A3:A66" si="0">TEXT(D3,"mmm")</f>
        <v>Nov</v>
      </c>
      <c r="B3" s="190" t="str">
        <f t="shared" ref="B3:B66" si="1">TEXT(D3,"yyyy")</f>
        <v>2024</v>
      </c>
      <c r="C3" s="190" t="str">
        <f t="shared" ref="C3:C66" si="2">_xlfn.CONCAT(A3&amp;"-"&amp;B3)</f>
        <v>Nov-2024</v>
      </c>
      <c r="D3" s="2">
        <v>45626</v>
      </c>
      <c r="E3" t="s">
        <v>912</v>
      </c>
      <c r="F3" t="s">
        <v>913</v>
      </c>
      <c r="G3" t="s">
        <v>95</v>
      </c>
      <c r="H3" t="s">
        <v>654</v>
      </c>
      <c r="I3" t="s">
        <v>914</v>
      </c>
      <c r="J3" t="s">
        <v>915</v>
      </c>
      <c r="K3" t="s">
        <v>916</v>
      </c>
      <c r="L3" t="s">
        <v>917</v>
      </c>
      <c r="M3" t="s">
        <v>918</v>
      </c>
      <c r="N3" t="s">
        <v>1529</v>
      </c>
      <c r="O3">
        <v>10</v>
      </c>
      <c r="W3" s="3" t="s">
        <v>903</v>
      </c>
      <c r="X3" t="s">
        <v>95</v>
      </c>
    </row>
    <row r="4" spans="1:55" x14ac:dyDescent="0.35">
      <c r="A4" s="189" t="str">
        <f t="shared" si="0"/>
        <v>Nov</v>
      </c>
      <c r="B4" s="190" t="str">
        <f t="shared" si="1"/>
        <v>2024</v>
      </c>
      <c r="C4" s="190" t="str">
        <f t="shared" si="2"/>
        <v>Nov-2024</v>
      </c>
      <c r="D4" s="2">
        <v>45626</v>
      </c>
      <c r="E4" t="s">
        <v>912</v>
      </c>
      <c r="F4" t="s">
        <v>913</v>
      </c>
      <c r="G4" t="s">
        <v>95</v>
      </c>
      <c r="H4" t="s">
        <v>654</v>
      </c>
      <c r="I4" t="s">
        <v>914</v>
      </c>
      <c r="J4" t="s">
        <v>915</v>
      </c>
      <c r="K4" t="s">
        <v>916</v>
      </c>
      <c r="L4" t="s">
        <v>917</v>
      </c>
      <c r="M4" t="s">
        <v>918</v>
      </c>
      <c r="N4" t="s">
        <v>919</v>
      </c>
      <c r="O4">
        <v>810</v>
      </c>
      <c r="W4" s="3" t="s">
        <v>641</v>
      </c>
      <c r="X4" t="s">
        <v>921</v>
      </c>
    </row>
    <row r="5" spans="1:55" x14ac:dyDescent="0.35">
      <c r="A5" s="189" t="str">
        <f t="shared" si="0"/>
        <v>Nov</v>
      </c>
      <c r="B5" s="190" t="str">
        <f t="shared" si="1"/>
        <v>2024</v>
      </c>
      <c r="C5" s="190" t="str">
        <f t="shared" si="2"/>
        <v>Nov-2024</v>
      </c>
      <c r="D5" s="2">
        <v>45626</v>
      </c>
      <c r="E5" t="s">
        <v>912</v>
      </c>
      <c r="F5" t="s">
        <v>913</v>
      </c>
      <c r="G5" t="s">
        <v>95</v>
      </c>
      <c r="H5" t="s">
        <v>654</v>
      </c>
      <c r="I5" t="s">
        <v>914</v>
      </c>
      <c r="J5" t="s">
        <v>915</v>
      </c>
      <c r="K5" t="s">
        <v>916</v>
      </c>
      <c r="L5" t="s">
        <v>917</v>
      </c>
      <c r="M5" t="s">
        <v>918</v>
      </c>
      <c r="N5" t="s">
        <v>920</v>
      </c>
      <c r="O5">
        <v>6915</v>
      </c>
    </row>
    <row r="6" spans="1:55" x14ac:dyDescent="0.35">
      <c r="A6" s="189" t="str">
        <f t="shared" si="0"/>
        <v>Nov</v>
      </c>
      <c r="B6" s="190" t="str">
        <f t="shared" si="1"/>
        <v>2024</v>
      </c>
      <c r="C6" s="190" t="str">
        <f t="shared" si="2"/>
        <v>Nov-2024</v>
      </c>
      <c r="D6" s="2">
        <v>45626</v>
      </c>
      <c r="E6" t="s">
        <v>912</v>
      </c>
      <c r="F6" t="s">
        <v>913</v>
      </c>
      <c r="G6" t="s">
        <v>95</v>
      </c>
      <c r="H6" t="s">
        <v>654</v>
      </c>
      <c r="I6" t="s">
        <v>914</v>
      </c>
      <c r="J6" t="s">
        <v>915</v>
      </c>
      <c r="K6" t="s">
        <v>916</v>
      </c>
      <c r="L6" t="s">
        <v>917</v>
      </c>
      <c r="M6" t="s">
        <v>918</v>
      </c>
      <c r="N6" t="s">
        <v>922</v>
      </c>
      <c r="O6">
        <v>1570</v>
      </c>
      <c r="W6" s="3" t="s">
        <v>923</v>
      </c>
      <c r="X6" s="3" t="s">
        <v>584</v>
      </c>
    </row>
    <row r="7" spans="1:55" x14ac:dyDescent="0.35">
      <c r="A7" s="189" t="str">
        <f t="shared" si="0"/>
        <v>Nov</v>
      </c>
      <c r="B7" s="190" t="str">
        <f t="shared" si="1"/>
        <v>2024</v>
      </c>
      <c r="C7" s="190" t="str">
        <f t="shared" si="2"/>
        <v>Nov-2024</v>
      </c>
      <c r="D7" s="2">
        <v>45626</v>
      </c>
      <c r="E7" t="s">
        <v>912</v>
      </c>
      <c r="F7" t="s">
        <v>913</v>
      </c>
      <c r="G7" t="s">
        <v>95</v>
      </c>
      <c r="H7" t="s">
        <v>654</v>
      </c>
      <c r="I7" t="s">
        <v>914</v>
      </c>
      <c r="J7" t="s">
        <v>915</v>
      </c>
      <c r="K7" t="s">
        <v>916</v>
      </c>
      <c r="L7" t="s">
        <v>917</v>
      </c>
      <c r="M7" t="s">
        <v>918</v>
      </c>
      <c r="N7" t="s">
        <v>921</v>
      </c>
      <c r="O7">
        <v>1915</v>
      </c>
      <c r="W7" s="3" t="s">
        <v>123</v>
      </c>
      <c r="X7" s="82" t="s">
        <v>929</v>
      </c>
      <c r="Y7" s="82" t="s">
        <v>930</v>
      </c>
      <c r="Z7" s="82" t="s">
        <v>931</v>
      </c>
      <c r="AA7" t="s">
        <v>1346</v>
      </c>
      <c r="AB7" t="s">
        <v>1516</v>
      </c>
      <c r="AC7" t="s">
        <v>1531</v>
      </c>
      <c r="AD7" t="s">
        <v>1530</v>
      </c>
      <c r="AE7" t="s">
        <v>1572</v>
      </c>
      <c r="AF7" t="s">
        <v>1574</v>
      </c>
      <c r="AG7" t="s">
        <v>1589</v>
      </c>
      <c r="AH7" t="s">
        <v>1596</v>
      </c>
      <c r="AI7" t="s">
        <v>1614</v>
      </c>
      <c r="AJ7" t="s">
        <v>1619</v>
      </c>
    </row>
    <row r="8" spans="1:55" x14ac:dyDescent="0.35">
      <c r="A8" s="189" t="str">
        <f t="shared" si="0"/>
        <v>Nov</v>
      </c>
      <c r="B8" s="190" t="str">
        <f t="shared" si="1"/>
        <v>2024</v>
      </c>
      <c r="C8" s="190" t="str">
        <f t="shared" si="2"/>
        <v>Nov-2024</v>
      </c>
      <c r="D8" s="2">
        <v>45626</v>
      </c>
      <c r="E8" t="s">
        <v>912</v>
      </c>
      <c r="F8" t="s">
        <v>913</v>
      </c>
      <c r="G8" t="s">
        <v>95</v>
      </c>
      <c r="H8" t="s">
        <v>651</v>
      </c>
      <c r="I8" t="s">
        <v>924</v>
      </c>
      <c r="J8" t="s">
        <v>925</v>
      </c>
      <c r="K8" t="s">
        <v>926</v>
      </c>
      <c r="L8" t="s">
        <v>927</v>
      </c>
      <c r="M8" t="s">
        <v>928</v>
      </c>
      <c r="N8" t="s">
        <v>1528</v>
      </c>
      <c r="O8">
        <v>170</v>
      </c>
      <c r="V8" t="s">
        <v>106</v>
      </c>
      <c r="W8" s="4" t="s">
        <v>925</v>
      </c>
      <c r="X8">
        <v>1165</v>
      </c>
      <c r="Y8">
        <v>1170</v>
      </c>
      <c r="Z8">
        <v>1175</v>
      </c>
      <c r="AA8">
        <v>1245</v>
      </c>
      <c r="AB8">
        <v>1230</v>
      </c>
      <c r="AC8">
        <v>1220</v>
      </c>
      <c r="AD8">
        <v>1220</v>
      </c>
      <c r="AE8">
        <v>1200</v>
      </c>
      <c r="AF8">
        <v>1210</v>
      </c>
      <c r="AG8">
        <v>1105</v>
      </c>
      <c r="AH8">
        <v>1165</v>
      </c>
      <c r="AI8">
        <v>1245</v>
      </c>
      <c r="AJ8">
        <v>1235</v>
      </c>
    </row>
    <row r="9" spans="1:55" x14ac:dyDescent="0.35">
      <c r="A9" s="189" t="str">
        <f t="shared" si="0"/>
        <v>Nov</v>
      </c>
      <c r="B9" s="190" t="str">
        <f t="shared" si="1"/>
        <v>2024</v>
      </c>
      <c r="C9" s="190" t="str">
        <f t="shared" si="2"/>
        <v>Nov-2024</v>
      </c>
      <c r="D9" s="2">
        <v>45626</v>
      </c>
      <c r="E9" t="s">
        <v>912</v>
      </c>
      <c r="F9" t="s">
        <v>913</v>
      </c>
      <c r="G9" t="s">
        <v>95</v>
      </c>
      <c r="H9" t="s">
        <v>651</v>
      </c>
      <c r="I9" t="s">
        <v>924</v>
      </c>
      <c r="J9" t="s">
        <v>925</v>
      </c>
      <c r="K9" t="s">
        <v>926</v>
      </c>
      <c r="L9" t="s">
        <v>927</v>
      </c>
      <c r="M9" t="s">
        <v>928</v>
      </c>
      <c r="N9" t="s">
        <v>1529</v>
      </c>
      <c r="O9">
        <v>15</v>
      </c>
      <c r="V9" t="s">
        <v>108</v>
      </c>
      <c r="W9" s="4" t="s">
        <v>932</v>
      </c>
      <c r="X9">
        <v>1740</v>
      </c>
      <c r="Y9">
        <v>1730</v>
      </c>
      <c r="Z9">
        <v>1710</v>
      </c>
      <c r="AA9">
        <v>1690</v>
      </c>
      <c r="AB9">
        <v>1710</v>
      </c>
      <c r="AC9">
        <v>1635</v>
      </c>
      <c r="AD9">
        <v>1675</v>
      </c>
      <c r="AE9">
        <v>1690</v>
      </c>
      <c r="AF9">
        <v>1695</v>
      </c>
      <c r="AG9">
        <v>1705</v>
      </c>
      <c r="AH9">
        <v>1685</v>
      </c>
      <c r="AI9">
        <v>1665</v>
      </c>
      <c r="AJ9">
        <v>1650</v>
      </c>
    </row>
    <row r="10" spans="1:55" x14ac:dyDescent="0.35">
      <c r="A10" s="189" t="str">
        <f t="shared" si="0"/>
        <v>Nov</v>
      </c>
      <c r="B10" s="190" t="str">
        <f t="shared" si="1"/>
        <v>2024</v>
      </c>
      <c r="C10" s="190" t="str">
        <f t="shared" si="2"/>
        <v>Nov-2024</v>
      </c>
      <c r="D10" s="2">
        <v>45626</v>
      </c>
      <c r="E10" t="s">
        <v>912</v>
      </c>
      <c r="F10" t="s">
        <v>913</v>
      </c>
      <c r="G10" t="s">
        <v>95</v>
      </c>
      <c r="H10" t="s">
        <v>651</v>
      </c>
      <c r="I10" t="s">
        <v>924</v>
      </c>
      <c r="J10" t="s">
        <v>925</v>
      </c>
      <c r="K10" t="s">
        <v>926</v>
      </c>
      <c r="L10" t="s">
        <v>927</v>
      </c>
      <c r="M10" t="s">
        <v>928</v>
      </c>
      <c r="N10" t="s">
        <v>919</v>
      </c>
      <c r="O10">
        <v>1010</v>
      </c>
      <c r="V10" t="s">
        <v>110</v>
      </c>
      <c r="W10" s="4" t="s">
        <v>933</v>
      </c>
      <c r="X10">
        <v>1520</v>
      </c>
      <c r="Y10">
        <v>1490</v>
      </c>
      <c r="Z10">
        <v>1405</v>
      </c>
      <c r="AA10">
        <v>1540</v>
      </c>
      <c r="AB10">
        <v>1610</v>
      </c>
      <c r="AC10">
        <v>1375</v>
      </c>
      <c r="AD10">
        <v>1390</v>
      </c>
      <c r="AE10">
        <v>1410</v>
      </c>
      <c r="AF10">
        <v>1440</v>
      </c>
      <c r="AG10">
        <v>1445</v>
      </c>
      <c r="AH10">
        <v>1435</v>
      </c>
      <c r="AI10">
        <v>1455</v>
      </c>
      <c r="AJ10">
        <v>1420</v>
      </c>
    </row>
    <row r="11" spans="1:55" x14ac:dyDescent="0.35">
      <c r="A11" s="189" t="str">
        <f t="shared" si="0"/>
        <v>Nov</v>
      </c>
      <c r="B11" s="190" t="str">
        <f t="shared" si="1"/>
        <v>2024</v>
      </c>
      <c r="C11" s="190" t="str">
        <f t="shared" si="2"/>
        <v>Nov-2024</v>
      </c>
      <c r="D11" s="2">
        <v>45626</v>
      </c>
      <c r="E11" t="s">
        <v>912</v>
      </c>
      <c r="F11" t="s">
        <v>913</v>
      </c>
      <c r="G11" t="s">
        <v>95</v>
      </c>
      <c r="H11" t="s">
        <v>651</v>
      </c>
      <c r="I11" t="s">
        <v>924</v>
      </c>
      <c r="J11" t="s">
        <v>925</v>
      </c>
      <c r="K11" t="s">
        <v>926</v>
      </c>
      <c r="L11" t="s">
        <v>927</v>
      </c>
      <c r="M11" t="s">
        <v>928</v>
      </c>
      <c r="N11" t="s">
        <v>920</v>
      </c>
      <c r="O11">
        <v>4470</v>
      </c>
      <c r="V11" t="s">
        <v>112</v>
      </c>
      <c r="W11" s="4" t="s">
        <v>915</v>
      </c>
      <c r="X11">
        <v>1850</v>
      </c>
      <c r="Y11">
        <v>1865</v>
      </c>
      <c r="Z11">
        <v>1885</v>
      </c>
      <c r="AA11">
        <v>1870</v>
      </c>
      <c r="AB11">
        <v>1880</v>
      </c>
      <c r="AC11">
        <v>1895</v>
      </c>
      <c r="AD11">
        <v>1880</v>
      </c>
      <c r="AE11">
        <v>1900</v>
      </c>
      <c r="AF11">
        <v>1880</v>
      </c>
      <c r="AG11">
        <v>1905</v>
      </c>
      <c r="AH11">
        <v>1935</v>
      </c>
      <c r="AI11">
        <v>1890</v>
      </c>
      <c r="AJ11">
        <v>1915</v>
      </c>
    </row>
    <row r="12" spans="1:55" x14ac:dyDescent="0.35">
      <c r="A12" s="189" t="str">
        <f t="shared" si="0"/>
        <v>Nov</v>
      </c>
      <c r="B12" s="190" t="str">
        <f t="shared" si="1"/>
        <v>2024</v>
      </c>
      <c r="C12" s="190" t="str">
        <f t="shared" si="2"/>
        <v>Nov-2024</v>
      </c>
      <c r="D12" s="2">
        <v>45626</v>
      </c>
      <c r="E12" t="s">
        <v>912</v>
      </c>
      <c r="F12" t="s">
        <v>913</v>
      </c>
      <c r="G12" t="s">
        <v>95</v>
      </c>
      <c r="H12" t="s">
        <v>651</v>
      </c>
      <c r="I12" t="s">
        <v>924</v>
      </c>
      <c r="J12" t="s">
        <v>925</v>
      </c>
      <c r="K12" t="s">
        <v>926</v>
      </c>
      <c r="L12" t="s">
        <v>927</v>
      </c>
      <c r="M12" t="s">
        <v>928</v>
      </c>
      <c r="N12" t="s">
        <v>922</v>
      </c>
      <c r="O12">
        <v>1950</v>
      </c>
      <c r="V12" t="s">
        <v>114</v>
      </c>
      <c r="W12" s="4" t="s">
        <v>938</v>
      </c>
      <c r="X12">
        <v>1975</v>
      </c>
      <c r="Y12">
        <v>1990</v>
      </c>
      <c r="Z12">
        <v>1960</v>
      </c>
      <c r="AA12">
        <v>1935</v>
      </c>
      <c r="AB12">
        <v>1950</v>
      </c>
      <c r="AC12">
        <v>1905</v>
      </c>
      <c r="AD12">
        <v>1930</v>
      </c>
      <c r="AE12">
        <v>1945</v>
      </c>
      <c r="AF12">
        <v>1980</v>
      </c>
      <c r="AG12">
        <v>2015</v>
      </c>
      <c r="AH12">
        <v>2100</v>
      </c>
      <c r="AI12">
        <v>2135</v>
      </c>
      <c r="AJ12">
        <v>2145</v>
      </c>
    </row>
    <row r="13" spans="1:55" x14ac:dyDescent="0.35">
      <c r="A13" s="189" t="str">
        <f t="shared" si="0"/>
        <v>Nov</v>
      </c>
      <c r="B13" s="190" t="str">
        <f t="shared" si="1"/>
        <v>2024</v>
      </c>
      <c r="C13" s="190" t="str">
        <f t="shared" si="2"/>
        <v>Nov-2024</v>
      </c>
      <c r="D13" s="2">
        <v>45626</v>
      </c>
      <c r="E13" t="s">
        <v>912</v>
      </c>
      <c r="F13" t="s">
        <v>913</v>
      </c>
      <c r="G13" t="s">
        <v>95</v>
      </c>
      <c r="H13" t="s">
        <v>651</v>
      </c>
      <c r="I13" t="s">
        <v>924</v>
      </c>
      <c r="J13" t="s">
        <v>925</v>
      </c>
      <c r="K13" t="s">
        <v>926</v>
      </c>
      <c r="L13" t="s">
        <v>927</v>
      </c>
      <c r="M13" t="s">
        <v>928</v>
      </c>
      <c r="N13" t="s">
        <v>921</v>
      </c>
      <c r="O13">
        <v>1235</v>
      </c>
      <c r="W13" s="4" t="s">
        <v>115</v>
      </c>
      <c r="X13">
        <v>8250</v>
      </c>
      <c r="Y13">
        <v>8245</v>
      </c>
      <c r="Z13">
        <v>8135</v>
      </c>
      <c r="AA13">
        <v>8280</v>
      </c>
      <c r="AB13">
        <v>8380</v>
      </c>
      <c r="AC13">
        <v>8030</v>
      </c>
      <c r="AD13">
        <v>8095</v>
      </c>
      <c r="AE13">
        <v>8145</v>
      </c>
      <c r="AF13">
        <v>8205</v>
      </c>
      <c r="AG13">
        <v>8175</v>
      </c>
      <c r="AH13">
        <v>8320</v>
      </c>
      <c r="AI13">
        <v>8390</v>
      </c>
      <c r="AJ13">
        <v>8365</v>
      </c>
    </row>
    <row r="14" spans="1:55" x14ac:dyDescent="0.35">
      <c r="A14" s="189" t="str">
        <f t="shared" si="0"/>
        <v>Nov</v>
      </c>
      <c r="B14" s="190" t="str">
        <f t="shared" si="1"/>
        <v>2024</v>
      </c>
      <c r="C14" s="190" t="str">
        <f t="shared" si="2"/>
        <v>Nov-2024</v>
      </c>
      <c r="D14" s="2">
        <v>45626</v>
      </c>
      <c r="E14" t="s">
        <v>912</v>
      </c>
      <c r="F14" t="s">
        <v>913</v>
      </c>
      <c r="G14" t="s">
        <v>95</v>
      </c>
      <c r="H14" t="s">
        <v>652</v>
      </c>
      <c r="I14" t="s">
        <v>934</v>
      </c>
      <c r="J14" t="s">
        <v>932</v>
      </c>
      <c r="K14" t="s">
        <v>935</v>
      </c>
      <c r="L14" t="s">
        <v>936</v>
      </c>
      <c r="M14" t="s">
        <v>937</v>
      </c>
      <c r="N14" t="s">
        <v>1528</v>
      </c>
      <c r="O14">
        <v>220</v>
      </c>
    </row>
    <row r="15" spans="1:55" x14ac:dyDescent="0.35">
      <c r="A15" s="189" t="str">
        <f t="shared" si="0"/>
        <v>Nov</v>
      </c>
      <c r="B15" s="190" t="str">
        <f t="shared" si="1"/>
        <v>2024</v>
      </c>
      <c r="C15" s="190" t="str">
        <f t="shared" si="2"/>
        <v>Nov-2024</v>
      </c>
      <c r="D15" s="2">
        <v>45626</v>
      </c>
      <c r="E15" t="s">
        <v>912</v>
      </c>
      <c r="F15" t="s">
        <v>913</v>
      </c>
      <c r="G15" t="s">
        <v>95</v>
      </c>
      <c r="H15" t="s">
        <v>652</v>
      </c>
      <c r="I15" t="s">
        <v>934</v>
      </c>
      <c r="J15" t="s">
        <v>932</v>
      </c>
      <c r="K15" t="s">
        <v>935</v>
      </c>
      <c r="L15" t="s">
        <v>936</v>
      </c>
      <c r="M15" t="s">
        <v>937</v>
      </c>
      <c r="N15" t="s">
        <v>1529</v>
      </c>
      <c r="O15">
        <v>20</v>
      </c>
    </row>
    <row r="16" spans="1:55" x14ac:dyDescent="0.35">
      <c r="A16" s="189" t="str">
        <f t="shared" si="0"/>
        <v>Nov</v>
      </c>
      <c r="B16" s="190" t="str">
        <f t="shared" si="1"/>
        <v>2024</v>
      </c>
      <c r="C16" s="190" t="str">
        <f t="shared" si="2"/>
        <v>Nov-2024</v>
      </c>
      <c r="D16" s="2">
        <v>45626</v>
      </c>
      <c r="E16" t="s">
        <v>912</v>
      </c>
      <c r="F16" t="s">
        <v>913</v>
      </c>
      <c r="G16" t="s">
        <v>95</v>
      </c>
      <c r="H16" t="s">
        <v>652</v>
      </c>
      <c r="I16" t="s">
        <v>934</v>
      </c>
      <c r="J16" t="s">
        <v>932</v>
      </c>
      <c r="K16" t="s">
        <v>935</v>
      </c>
      <c r="L16" t="s">
        <v>936</v>
      </c>
      <c r="M16" t="s">
        <v>937</v>
      </c>
      <c r="N16" t="s">
        <v>919</v>
      </c>
      <c r="O16">
        <v>405</v>
      </c>
    </row>
    <row r="17" spans="1:47" x14ac:dyDescent="0.35">
      <c r="A17" s="189" t="str">
        <f t="shared" si="0"/>
        <v>Nov</v>
      </c>
      <c r="B17" s="190" t="str">
        <f t="shared" si="1"/>
        <v>2024</v>
      </c>
      <c r="C17" s="190" t="str">
        <f t="shared" si="2"/>
        <v>Nov-2024</v>
      </c>
      <c r="D17" s="2">
        <v>45626</v>
      </c>
      <c r="E17" t="s">
        <v>912</v>
      </c>
      <c r="F17" t="s">
        <v>913</v>
      </c>
      <c r="G17" t="s">
        <v>95</v>
      </c>
      <c r="H17" t="s">
        <v>652</v>
      </c>
      <c r="I17" t="s">
        <v>934</v>
      </c>
      <c r="J17" t="s">
        <v>932</v>
      </c>
      <c r="K17" t="s">
        <v>935</v>
      </c>
      <c r="L17" t="s">
        <v>936</v>
      </c>
      <c r="M17" t="s">
        <v>937</v>
      </c>
      <c r="N17" t="s">
        <v>920</v>
      </c>
      <c r="O17">
        <v>5465</v>
      </c>
    </row>
    <row r="18" spans="1:47" x14ac:dyDescent="0.35">
      <c r="A18" s="189" t="str">
        <f t="shared" si="0"/>
        <v>Nov</v>
      </c>
      <c r="B18" s="190" t="str">
        <f t="shared" si="1"/>
        <v>2024</v>
      </c>
      <c r="C18" s="190" t="str">
        <f t="shared" si="2"/>
        <v>Nov-2024</v>
      </c>
      <c r="D18" s="2">
        <v>45626</v>
      </c>
      <c r="E18" t="s">
        <v>912</v>
      </c>
      <c r="F18" t="s">
        <v>913</v>
      </c>
      <c r="G18" t="s">
        <v>95</v>
      </c>
      <c r="H18" t="s">
        <v>652</v>
      </c>
      <c r="I18" t="s">
        <v>934</v>
      </c>
      <c r="J18" t="s">
        <v>932</v>
      </c>
      <c r="K18" t="s">
        <v>935</v>
      </c>
      <c r="L18" t="s">
        <v>936</v>
      </c>
      <c r="M18" t="s">
        <v>937</v>
      </c>
      <c r="N18" t="s">
        <v>922</v>
      </c>
      <c r="O18">
        <v>1395</v>
      </c>
      <c r="X18" s="94">
        <v>1</v>
      </c>
      <c r="Y18" s="94">
        <v>2</v>
      </c>
      <c r="Z18" s="94">
        <v>3</v>
      </c>
      <c r="AA18" s="94">
        <v>4</v>
      </c>
      <c r="AB18" s="94">
        <v>5</v>
      </c>
      <c r="AC18" s="94">
        <v>6</v>
      </c>
      <c r="AD18" s="94">
        <v>7</v>
      </c>
      <c r="AE18" s="94">
        <v>8</v>
      </c>
      <c r="AF18" s="94">
        <v>9</v>
      </c>
      <c r="AG18" s="94">
        <v>10</v>
      </c>
      <c r="AH18" s="94">
        <v>11</v>
      </c>
      <c r="AI18" s="94">
        <v>12</v>
      </c>
      <c r="AJ18" s="94">
        <v>13</v>
      </c>
      <c r="AK18" s="94">
        <v>14</v>
      </c>
      <c r="AL18" s="94">
        <v>15</v>
      </c>
      <c r="AM18" s="94">
        <v>16</v>
      </c>
      <c r="AN18" s="94">
        <v>17</v>
      </c>
      <c r="AO18" s="94">
        <v>18</v>
      </c>
      <c r="AP18" s="94">
        <v>19</v>
      </c>
      <c r="AQ18" s="94">
        <v>20</v>
      </c>
      <c r="AR18" s="94">
        <v>21</v>
      </c>
      <c r="AS18" s="94">
        <v>22</v>
      </c>
      <c r="AT18" s="94">
        <v>23</v>
      </c>
      <c r="AU18" s="94">
        <v>24</v>
      </c>
    </row>
    <row r="19" spans="1:47" ht="15.5" x14ac:dyDescent="0.35">
      <c r="A19" s="189" t="str">
        <f t="shared" si="0"/>
        <v>Nov</v>
      </c>
      <c r="B19" s="190" t="str">
        <f t="shared" si="1"/>
        <v>2024</v>
      </c>
      <c r="C19" s="190" t="str">
        <f t="shared" si="2"/>
        <v>Nov-2024</v>
      </c>
      <c r="D19" s="2">
        <v>45626</v>
      </c>
      <c r="E19" t="s">
        <v>912</v>
      </c>
      <c r="F19" t="s">
        <v>913</v>
      </c>
      <c r="G19" t="s">
        <v>95</v>
      </c>
      <c r="H19" t="s">
        <v>652</v>
      </c>
      <c r="I19" t="s">
        <v>934</v>
      </c>
      <c r="J19" t="s">
        <v>932</v>
      </c>
      <c r="K19" t="s">
        <v>935</v>
      </c>
      <c r="L19" t="s">
        <v>936</v>
      </c>
      <c r="M19" t="s">
        <v>937</v>
      </c>
      <c r="N19" t="s">
        <v>921</v>
      </c>
      <c r="O19">
        <v>1650</v>
      </c>
      <c r="Q19" s="113" t="s">
        <v>1526</v>
      </c>
      <c r="W19" t="s">
        <v>945</v>
      </c>
      <c r="X19" s="82" t="str">
        <f>TEXT(X7,"mmm-yy")</f>
        <v>Nov-23</v>
      </c>
      <c r="Y19" s="82" t="str">
        <f t="shared" ref="Y19:AG19" si="3">TEXT(Y7,"mmm-yy")</f>
        <v>Dec-23</v>
      </c>
      <c r="Z19" s="82" t="str">
        <f t="shared" si="3"/>
        <v>Jan-24</v>
      </c>
      <c r="AA19" s="82" t="str">
        <f t="shared" si="3"/>
        <v>Feb-24</v>
      </c>
      <c r="AB19" s="82" t="str">
        <f t="shared" si="3"/>
        <v>Mar-24</v>
      </c>
      <c r="AC19" s="82" t="str">
        <f t="shared" si="3"/>
        <v>Apr-24</v>
      </c>
      <c r="AD19" s="82" t="str">
        <f t="shared" si="3"/>
        <v>May-24</v>
      </c>
      <c r="AE19" s="82" t="str">
        <f t="shared" si="3"/>
        <v>Jun-24</v>
      </c>
      <c r="AF19" s="82" t="str">
        <f t="shared" si="3"/>
        <v>Jul-24</v>
      </c>
      <c r="AG19" s="82" t="str">
        <f t="shared" si="3"/>
        <v>Aug-24</v>
      </c>
      <c r="AH19" s="82" t="str">
        <f t="shared" ref="AH19:AI19" si="4">TEXT(AH7,"mmm-yy")</f>
        <v>Sep-24</v>
      </c>
      <c r="AI19" s="82" t="str">
        <f t="shared" si="4"/>
        <v>Oct-24</v>
      </c>
      <c r="AJ19" s="82" t="str">
        <f t="shared" ref="AJ19" si="5">TEXT(AJ7,"mmm-yy")</f>
        <v>Nov-24</v>
      </c>
    </row>
    <row r="20" spans="1:47" x14ac:dyDescent="0.35">
      <c r="A20" s="189" t="str">
        <f t="shared" si="0"/>
        <v>Nov</v>
      </c>
      <c r="B20" s="190" t="str">
        <f t="shared" si="1"/>
        <v>2024</v>
      </c>
      <c r="C20" s="190" t="str">
        <f t="shared" si="2"/>
        <v>Nov-2024</v>
      </c>
      <c r="D20" s="2">
        <v>45626</v>
      </c>
      <c r="E20" t="s">
        <v>912</v>
      </c>
      <c r="F20" t="s">
        <v>913</v>
      </c>
      <c r="G20" t="s">
        <v>95</v>
      </c>
      <c r="H20" t="s">
        <v>653</v>
      </c>
      <c r="I20" t="s">
        <v>939</v>
      </c>
      <c r="J20" t="s">
        <v>933</v>
      </c>
      <c r="K20" t="s">
        <v>940</v>
      </c>
      <c r="L20" t="s">
        <v>941</v>
      </c>
      <c r="M20" t="s">
        <v>942</v>
      </c>
      <c r="N20" t="s">
        <v>1528</v>
      </c>
      <c r="O20">
        <v>355</v>
      </c>
      <c r="Q20" t="s">
        <v>1569</v>
      </c>
      <c r="V20" t="str">
        <f>W8</f>
        <v>NHS North East London Integrated Care Board</v>
      </c>
      <c r="W20" t="str">
        <f>V8</f>
        <v>NEL</v>
      </c>
      <c r="X20">
        <f t="shared" ref="X20:AG20" si="6">X8</f>
        <v>1165</v>
      </c>
      <c r="Y20">
        <f t="shared" si="6"/>
        <v>1170</v>
      </c>
      <c r="Z20">
        <f t="shared" si="6"/>
        <v>1175</v>
      </c>
      <c r="AA20">
        <f t="shared" si="6"/>
        <v>1245</v>
      </c>
      <c r="AB20">
        <f t="shared" si="6"/>
        <v>1230</v>
      </c>
      <c r="AC20">
        <f t="shared" si="6"/>
        <v>1220</v>
      </c>
      <c r="AD20">
        <f t="shared" si="6"/>
        <v>1220</v>
      </c>
      <c r="AE20">
        <f t="shared" si="6"/>
        <v>1200</v>
      </c>
      <c r="AF20">
        <f t="shared" si="6"/>
        <v>1210</v>
      </c>
      <c r="AG20">
        <f t="shared" si="6"/>
        <v>1105</v>
      </c>
      <c r="AH20">
        <f t="shared" ref="AH20:AI20" si="7">AH8</f>
        <v>1165</v>
      </c>
      <c r="AI20">
        <f t="shared" si="7"/>
        <v>1245</v>
      </c>
      <c r="AJ20">
        <f t="shared" ref="AJ20" si="8">AJ8</f>
        <v>1235</v>
      </c>
    </row>
    <row r="21" spans="1:47" x14ac:dyDescent="0.35">
      <c r="A21" s="189" t="str">
        <f t="shared" si="0"/>
        <v>Nov</v>
      </c>
      <c r="B21" s="190" t="str">
        <f t="shared" si="1"/>
        <v>2024</v>
      </c>
      <c r="C21" s="190" t="str">
        <f t="shared" si="2"/>
        <v>Nov-2024</v>
      </c>
      <c r="D21" s="2">
        <v>45626</v>
      </c>
      <c r="E21" t="s">
        <v>912</v>
      </c>
      <c r="F21" t="s">
        <v>913</v>
      </c>
      <c r="G21" t="s">
        <v>95</v>
      </c>
      <c r="H21" t="s">
        <v>653</v>
      </c>
      <c r="I21" t="s">
        <v>939</v>
      </c>
      <c r="J21" t="s">
        <v>933</v>
      </c>
      <c r="K21" t="s">
        <v>940</v>
      </c>
      <c r="L21" t="s">
        <v>941</v>
      </c>
      <c r="M21" t="s">
        <v>942</v>
      </c>
      <c r="N21" t="s">
        <v>1529</v>
      </c>
      <c r="O21">
        <v>35</v>
      </c>
      <c r="Q21" t="s">
        <v>1527</v>
      </c>
      <c r="V21" t="str">
        <f>W9</f>
        <v>NHS North Central London Integrated Care Board</v>
      </c>
      <c r="W21" t="str">
        <f>V9</f>
        <v>NCL</v>
      </c>
      <c r="X21">
        <f t="shared" ref="X21:AG21" si="9">X9</f>
        <v>1740</v>
      </c>
      <c r="Y21">
        <f t="shared" si="9"/>
        <v>1730</v>
      </c>
      <c r="Z21">
        <f t="shared" si="9"/>
        <v>1710</v>
      </c>
      <c r="AA21">
        <f t="shared" si="9"/>
        <v>1690</v>
      </c>
      <c r="AB21">
        <f t="shared" si="9"/>
        <v>1710</v>
      </c>
      <c r="AC21">
        <f t="shared" si="9"/>
        <v>1635</v>
      </c>
      <c r="AD21">
        <f t="shared" si="9"/>
        <v>1675</v>
      </c>
      <c r="AE21">
        <f t="shared" si="9"/>
        <v>1690</v>
      </c>
      <c r="AF21">
        <f t="shared" si="9"/>
        <v>1695</v>
      </c>
      <c r="AG21">
        <f t="shared" si="9"/>
        <v>1705</v>
      </c>
      <c r="AH21">
        <f t="shared" ref="AH21:AI21" si="10">AH9</f>
        <v>1685</v>
      </c>
      <c r="AI21">
        <f t="shared" si="10"/>
        <v>1665</v>
      </c>
      <c r="AJ21">
        <f t="shared" ref="AJ21" si="11">AJ9</f>
        <v>1650</v>
      </c>
    </row>
    <row r="22" spans="1:47" x14ac:dyDescent="0.35">
      <c r="A22" s="189" t="str">
        <f t="shared" si="0"/>
        <v>Nov</v>
      </c>
      <c r="B22" s="190" t="str">
        <f t="shared" si="1"/>
        <v>2024</v>
      </c>
      <c r="C22" s="190" t="str">
        <f t="shared" si="2"/>
        <v>Nov-2024</v>
      </c>
      <c r="D22" s="2">
        <v>45626</v>
      </c>
      <c r="E22" t="s">
        <v>912</v>
      </c>
      <c r="F22" t="s">
        <v>913</v>
      </c>
      <c r="G22" t="s">
        <v>95</v>
      </c>
      <c r="H22" t="s">
        <v>653</v>
      </c>
      <c r="I22" t="s">
        <v>939</v>
      </c>
      <c r="J22" t="s">
        <v>933</v>
      </c>
      <c r="K22" t="s">
        <v>940</v>
      </c>
      <c r="L22" t="s">
        <v>941</v>
      </c>
      <c r="M22" t="s">
        <v>942</v>
      </c>
      <c r="N22" t="s">
        <v>919</v>
      </c>
      <c r="O22">
        <v>1225</v>
      </c>
      <c r="V22" t="str">
        <f>W10</f>
        <v>NHS North West London Integrated Care Board</v>
      </c>
      <c r="W22" t="str">
        <f>V10</f>
        <v>NWL</v>
      </c>
      <c r="X22">
        <f t="shared" ref="X22:AG22" si="12">X10</f>
        <v>1520</v>
      </c>
      <c r="Y22">
        <f t="shared" si="12"/>
        <v>1490</v>
      </c>
      <c r="Z22">
        <f t="shared" si="12"/>
        <v>1405</v>
      </c>
      <c r="AA22">
        <f t="shared" si="12"/>
        <v>1540</v>
      </c>
      <c r="AB22">
        <f t="shared" si="12"/>
        <v>1610</v>
      </c>
      <c r="AC22">
        <f t="shared" si="12"/>
        <v>1375</v>
      </c>
      <c r="AD22">
        <f t="shared" si="12"/>
        <v>1390</v>
      </c>
      <c r="AE22">
        <f t="shared" si="12"/>
        <v>1410</v>
      </c>
      <c r="AF22">
        <f t="shared" si="12"/>
        <v>1440</v>
      </c>
      <c r="AG22">
        <f t="shared" si="12"/>
        <v>1445</v>
      </c>
      <c r="AH22">
        <f t="shared" ref="AH22:AI22" si="13">AH10</f>
        <v>1435</v>
      </c>
      <c r="AI22">
        <f t="shared" si="13"/>
        <v>1455</v>
      </c>
      <c r="AJ22">
        <f t="shared" ref="AJ22" si="14">AJ10</f>
        <v>1420</v>
      </c>
    </row>
    <row r="23" spans="1:47" x14ac:dyDescent="0.35">
      <c r="A23" s="189" t="str">
        <f t="shared" si="0"/>
        <v>Nov</v>
      </c>
      <c r="B23" s="190" t="str">
        <f t="shared" si="1"/>
        <v>2024</v>
      </c>
      <c r="C23" s="190" t="str">
        <f t="shared" si="2"/>
        <v>Nov-2024</v>
      </c>
      <c r="D23" s="2">
        <v>45626</v>
      </c>
      <c r="E23" t="s">
        <v>912</v>
      </c>
      <c r="F23" t="s">
        <v>913</v>
      </c>
      <c r="G23" t="s">
        <v>95</v>
      </c>
      <c r="H23" t="s">
        <v>653</v>
      </c>
      <c r="I23" t="s">
        <v>939</v>
      </c>
      <c r="J23" t="s">
        <v>933</v>
      </c>
      <c r="K23" t="s">
        <v>940</v>
      </c>
      <c r="L23" t="s">
        <v>941</v>
      </c>
      <c r="M23" t="s">
        <v>942</v>
      </c>
      <c r="N23" t="s">
        <v>920</v>
      </c>
      <c r="O23">
        <v>4310</v>
      </c>
      <c r="V23" t="str">
        <f>W11</f>
        <v>NHS South East London Integrated Care Board</v>
      </c>
      <c r="W23" t="str">
        <f>V11</f>
        <v>SEL</v>
      </c>
      <c r="X23">
        <f t="shared" ref="X23:AG23" si="15">X11</f>
        <v>1850</v>
      </c>
      <c r="Y23">
        <f t="shared" si="15"/>
        <v>1865</v>
      </c>
      <c r="Z23">
        <f t="shared" si="15"/>
        <v>1885</v>
      </c>
      <c r="AA23">
        <f t="shared" si="15"/>
        <v>1870</v>
      </c>
      <c r="AB23">
        <f t="shared" si="15"/>
        <v>1880</v>
      </c>
      <c r="AC23">
        <f t="shared" si="15"/>
        <v>1895</v>
      </c>
      <c r="AD23">
        <f t="shared" si="15"/>
        <v>1880</v>
      </c>
      <c r="AE23">
        <f t="shared" si="15"/>
        <v>1900</v>
      </c>
      <c r="AF23">
        <f t="shared" si="15"/>
        <v>1880</v>
      </c>
      <c r="AG23">
        <f t="shared" si="15"/>
        <v>1905</v>
      </c>
      <c r="AH23">
        <f t="shared" ref="AH23:AI23" si="16">AH11</f>
        <v>1935</v>
      </c>
      <c r="AI23">
        <f t="shared" si="16"/>
        <v>1890</v>
      </c>
      <c r="AJ23">
        <f t="shared" ref="AJ23" si="17">AJ11</f>
        <v>1915</v>
      </c>
    </row>
    <row r="24" spans="1:47" x14ac:dyDescent="0.35">
      <c r="A24" s="189" t="str">
        <f t="shared" si="0"/>
        <v>Nov</v>
      </c>
      <c r="B24" s="190" t="str">
        <f t="shared" si="1"/>
        <v>2024</v>
      </c>
      <c r="C24" s="190" t="str">
        <f t="shared" si="2"/>
        <v>Nov-2024</v>
      </c>
      <c r="D24" s="2">
        <v>45626</v>
      </c>
      <c r="E24" t="s">
        <v>912</v>
      </c>
      <c r="F24" t="s">
        <v>913</v>
      </c>
      <c r="G24" t="s">
        <v>95</v>
      </c>
      <c r="H24" t="s">
        <v>653</v>
      </c>
      <c r="I24" t="s">
        <v>939</v>
      </c>
      <c r="J24" t="s">
        <v>933</v>
      </c>
      <c r="K24" t="s">
        <v>940</v>
      </c>
      <c r="L24" t="s">
        <v>941</v>
      </c>
      <c r="M24" t="s">
        <v>942</v>
      </c>
      <c r="N24" t="s">
        <v>922</v>
      </c>
      <c r="O24">
        <v>6130</v>
      </c>
      <c r="V24" t="str">
        <f>W12</f>
        <v>NHS South West London Integrated Care Board</v>
      </c>
      <c r="W24" t="str">
        <f>V12</f>
        <v>SWL</v>
      </c>
      <c r="X24">
        <f t="shared" ref="X24:AG24" si="18">X12</f>
        <v>1975</v>
      </c>
      <c r="Y24">
        <f t="shared" si="18"/>
        <v>1990</v>
      </c>
      <c r="Z24">
        <f t="shared" si="18"/>
        <v>1960</v>
      </c>
      <c r="AA24">
        <f t="shared" si="18"/>
        <v>1935</v>
      </c>
      <c r="AB24">
        <f t="shared" si="18"/>
        <v>1950</v>
      </c>
      <c r="AC24">
        <f t="shared" si="18"/>
        <v>1905</v>
      </c>
      <c r="AD24">
        <f t="shared" si="18"/>
        <v>1930</v>
      </c>
      <c r="AE24">
        <f t="shared" si="18"/>
        <v>1945</v>
      </c>
      <c r="AF24">
        <f t="shared" si="18"/>
        <v>1980</v>
      </c>
      <c r="AG24">
        <f t="shared" si="18"/>
        <v>2015</v>
      </c>
      <c r="AH24">
        <f t="shared" ref="AH24:AI24" si="19">AH12</f>
        <v>2100</v>
      </c>
      <c r="AI24">
        <f t="shared" si="19"/>
        <v>2135</v>
      </c>
      <c r="AJ24">
        <f t="shared" ref="AJ24" si="20">AJ12</f>
        <v>2145</v>
      </c>
    </row>
    <row r="25" spans="1:47" x14ac:dyDescent="0.35">
      <c r="A25" s="189" t="str">
        <f t="shared" si="0"/>
        <v>Nov</v>
      </c>
      <c r="B25" s="190" t="str">
        <f t="shared" si="1"/>
        <v>2024</v>
      </c>
      <c r="C25" s="190" t="str">
        <f t="shared" si="2"/>
        <v>Nov-2024</v>
      </c>
      <c r="D25" s="2">
        <v>45626</v>
      </c>
      <c r="E25" t="s">
        <v>912</v>
      </c>
      <c r="F25" t="s">
        <v>913</v>
      </c>
      <c r="G25" t="s">
        <v>95</v>
      </c>
      <c r="H25" t="s">
        <v>653</v>
      </c>
      <c r="I25" t="s">
        <v>939</v>
      </c>
      <c r="J25" t="s">
        <v>933</v>
      </c>
      <c r="K25" t="s">
        <v>940</v>
      </c>
      <c r="L25" t="s">
        <v>941</v>
      </c>
      <c r="M25" t="s">
        <v>942</v>
      </c>
      <c r="N25" t="s">
        <v>921</v>
      </c>
      <c r="O25">
        <v>1420</v>
      </c>
      <c r="W25" t="str">
        <f>W13</f>
        <v>Grand Total</v>
      </c>
      <c r="X25">
        <f t="shared" ref="X25:AG25" si="21">X13</f>
        <v>8250</v>
      </c>
      <c r="Y25">
        <f t="shared" si="21"/>
        <v>8245</v>
      </c>
      <c r="Z25">
        <f t="shared" si="21"/>
        <v>8135</v>
      </c>
      <c r="AA25">
        <f t="shared" si="21"/>
        <v>8280</v>
      </c>
      <c r="AB25">
        <f t="shared" si="21"/>
        <v>8380</v>
      </c>
      <c r="AC25">
        <f t="shared" si="21"/>
        <v>8030</v>
      </c>
      <c r="AD25">
        <f t="shared" si="21"/>
        <v>8095</v>
      </c>
      <c r="AE25">
        <f t="shared" si="21"/>
        <v>8145</v>
      </c>
      <c r="AF25">
        <f t="shared" si="21"/>
        <v>8205</v>
      </c>
      <c r="AG25">
        <f t="shared" si="21"/>
        <v>8175</v>
      </c>
      <c r="AH25">
        <f t="shared" ref="AH25:AI25" si="22">AH13</f>
        <v>8320</v>
      </c>
      <c r="AI25">
        <f t="shared" si="22"/>
        <v>8390</v>
      </c>
      <c r="AJ25">
        <f t="shared" ref="AJ25" si="23">AJ13</f>
        <v>8365</v>
      </c>
    </row>
    <row r="26" spans="1:47" x14ac:dyDescent="0.35">
      <c r="A26" s="189" t="str">
        <f t="shared" si="0"/>
        <v>Nov</v>
      </c>
      <c r="B26" s="190" t="str">
        <f t="shared" si="1"/>
        <v>2024</v>
      </c>
      <c r="C26" s="190" t="str">
        <f t="shared" si="2"/>
        <v>Nov-2024</v>
      </c>
      <c r="D26" s="2">
        <v>45626</v>
      </c>
      <c r="E26" t="s">
        <v>912</v>
      </c>
      <c r="F26" t="s">
        <v>913</v>
      </c>
      <c r="G26" t="s">
        <v>95</v>
      </c>
      <c r="H26" t="s">
        <v>656</v>
      </c>
      <c r="I26" t="s">
        <v>946</v>
      </c>
      <c r="J26" t="s">
        <v>938</v>
      </c>
      <c r="K26" t="s">
        <v>947</v>
      </c>
      <c r="L26" t="s">
        <v>948</v>
      </c>
      <c r="M26" t="s">
        <v>949</v>
      </c>
      <c r="N26" t="s">
        <v>1528</v>
      </c>
      <c r="O26">
        <v>175</v>
      </c>
    </row>
    <row r="27" spans="1:47" x14ac:dyDescent="0.35">
      <c r="A27" s="189" t="str">
        <f t="shared" si="0"/>
        <v>Nov</v>
      </c>
      <c r="B27" s="190" t="str">
        <f t="shared" si="1"/>
        <v>2024</v>
      </c>
      <c r="C27" s="190" t="str">
        <f t="shared" si="2"/>
        <v>Nov-2024</v>
      </c>
      <c r="D27" s="2">
        <v>45626</v>
      </c>
      <c r="E27" t="s">
        <v>912</v>
      </c>
      <c r="F27" t="s">
        <v>913</v>
      </c>
      <c r="G27" t="s">
        <v>95</v>
      </c>
      <c r="H27" t="s">
        <v>656</v>
      </c>
      <c r="I27" t="s">
        <v>946</v>
      </c>
      <c r="J27" t="s">
        <v>938</v>
      </c>
      <c r="K27" t="s">
        <v>947</v>
      </c>
      <c r="L27" t="s">
        <v>948</v>
      </c>
      <c r="M27" t="s">
        <v>949</v>
      </c>
      <c r="N27" t="s">
        <v>1529</v>
      </c>
      <c r="O27">
        <v>10</v>
      </c>
      <c r="V27" t="s">
        <v>1351</v>
      </c>
      <c r="X27" s="2"/>
    </row>
    <row r="28" spans="1:47" x14ac:dyDescent="0.35">
      <c r="A28" s="189" t="str">
        <f t="shared" si="0"/>
        <v>Nov</v>
      </c>
      <c r="B28" s="190" t="str">
        <f t="shared" si="1"/>
        <v>2024</v>
      </c>
      <c r="C28" s="190" t="str">
        <f t="shared" si="2"/>
        <v>Nov-2024</v>
      </c>
      <c r="D28" s="2">
        <v>45626</v>
      </c>
      <c r="E28" t="s">
        <v>912</v>
      </c>
      <c r="F28" t="s">
        <v>913</v>
      </c>
      <c r="G28" t="s">
        <v>95</v>
      </c>
      <c r="H28" t="s">
        <v>656</v>
      </c>
      <c r="I28" t="s">
        <v>946</v>
      </c>
      <c r="J28" t="s">
        <v>938</v>
      </c>
      <c r="K28" t="s">
        <v>947</v>
      </c>
      <c r="L28" t="s">
        <v>948</v>
      </c>
      <c r="M28" t="s">
        <v>949</v>
      </c>
      <c r="N28" t="s">
        <v>919</v>
      </c>
      <c r="O28">
        <v>1155</v>
      </c>
      <c r="W28" t="s">
        <v>945</v>
      </c>
      <c r="X28" s="2" t="str">
        <f>X19</f>
        <v>Nov-23</v>
      </c>
      <c r="Y28" s="82" t="str">
        <f t="shared" ref="Y28:AJ28" si="24">Y19</f>
        <v>Dec-23</v>
      </c>
      <c r="Z28" s="82" t="str">
        <f t="shared" si="24"/>
        <v>Jan-24</v>
      </c>
      <c r="AA28" s="82" t="str">
        <f t="shared" si="24"/>
        <v>Feb-24</v>
      </c>
      <c r="AB28" s="82" t="str">
        <f t="shared" si="24"/>
        <v>Mar-24</v>
      </c>
      <c r="AC28" s="82" t="str">
        <f t="shared" si="24"/>
        <v>Apr-24</v>
      </c>
      <c r="AD28" s="82" t="str">
        <f t="shared" si="24"/>
        <v>May-24</v>
      </c>
      <c r="AE28" s="82" t="str">
        <f t="shared" si="24"/>
        <v>Jun-24</v>
      </c>
      <c r="AF28" s="82" t="str">
        <f t="shared" si="24"/>
        <v>Jul-24</v>
      </c>
      <c r="AG28" s="82" t="str">
        <f t="shared" si="24"/>
        <v>Aug-24</v>
      </c>
      <c r="AH28" s="82" t="str">
        <f t="shared" si="24"/>
        <v>Sep-24</v>
      </c>
      <c r="AI28" s="82" t="str">
        <f t="shared" si="24"/>
        <v>Oct-24</v>
      </c>
      <c r="AJ28" s="82" t="str">
        <f t="shared" si="24"/>
        <v>Nov-24</v>
      </c>
      <c r="AK28" s="82"/>
    </row>
    <row r="29" spans="1:47" x14ac:dyDescent="0.35">
      <c r="A29" s="189" t="str">
        <f t="shared" si="0"/>
        <v>Nov</v>
      </c>
      <c r="B29" s="190" t="str">
        <f t="shared" si="1"/>
        <v>2024</v>
      </c>
      <c r="C29" s="190" t="str">
        <f t="shared" si="2"/>
        <v>Nov-2024</v>
      </c>
      <c r="D29" s="2">
        <v>45626</v>
      </c>
      <c r="E29" t="s">
        <v>912</v>
      </c>
      <c r="F29" t="s">
        <v>913</v>
      </c>
      <c r="G29" t="s">
        <v>95</v>
      </c>
      <c r="H29" t="s">
        <v>656</v>
      </c>
      <c r="I29" t="s">
        <v>946</v>
      </c>
      <c r="J29" t="s">
        <v>938</v>
      </c>
      <c r="K29" t="s">
        <v>947</v>
      </c>
      <c r="L29" t="s">
        <v>948</v>
      </c>
      <c r="M29" t="s">
        <v>949</v>
      </c>
      <c r="N29" t="s">
        <v>920</v>
      </c>
      <c r="O29">
        <v>6275</v>
      </c>
      <c r="V29" t="s">
        <v>925</v>
      </c>
      <c r="W29" t="s">
        <v>106</v>
      </c>
      <c r="X29" s="107">
        <f>SUM(X20/'Instructions and bed numbers'!$C$19)*1000</f>
        <v>198.77154069271455</v>
      </c>
      <c r="Y29" s="107">
        <f>SUM(Y20/'Instructions and bed numbers'!$C$19)*1000</f>
        <v>199.624637433885</v>
      </c>
      <c r="Z29" s="107">
        <f>SUM(Z20/'Instructions and bed numbers'!$C$19)*1000</f>
        <v>200.47773417505547</v>
      </c>
      <c r="AA29" s="107">
        <f>SUM(AA20/'Instructions and bed numbers'!$C$19)*1000</f>
        <v>212.42108855144173</v>
      </c>
      <c r="AB29" s="107">
        <f>SUM(AB20/'Instructions and bed numbers'!$C$19)*1000</f>
        <v>209.86179832793039</v>
      </c>
      <c r="AC29" s="107">
        <f>SUM(AC20/'Instructions and bed numbers'!$C$19)*1000</f>
        <v>208.15560484558949</v>
      </c>
      <c r="AD29" s="107">
        <f>SUM(AD20/'Instructions and bed numbers'!$C$19)*1000</f>
        <v>208.15560484558949</v>
      </c>
      <c r="AE29" s="107">
        <f>SUM(AE20/'Instructions and bed numbers'!$C$19)*1000</f>
        <v>204.74321788090768</v>
      </c>
      <c r="AF29" s="107">
        <f>SUM(AF20/'Instructions and bed numbers'!$C$19)*1000</f>
        <v>206.4494113632486</v>
      </c>
      <c r="AG29" s="107">
        <f>SUM(AG20/'Instructions and bed numbers'!$C$19)*1000</f>
        <v>188.53437979866916</v>
      </c>
      <c r="AH29" s="107">
        <f>SUM(AH20/'Instructions and bed numbers'!$C$19)*1000</f>
        <v>198.77154069271455</v>
      </c>
      <c r="AI29" s="107">
        <f>SUM(AI20/'Instructions and bed numbers'!$C$19)*1000</f>
        <v>212.42108855144173</v>
      </c>
      <c r="AJ29" s="107">
        <f>SUM(AJ20/'Instructions and bed numbers'!$C$19)*1000</f>
        <v>210.71489506910086</v>
      </c>
      <c r="AK29" s="107"/>
    </row>
    <row r="30" spans="1:47" x14ac:dyDescent="0.35">
      <c r="A30" s="189" t="str">
        <f t="shared" si="0"/>
        <v>Nov</v>
      </c>
      <c r="B30" s="190" t="str">
        <f t="shared" si="1"/>
        <v>2024</v>
      </c>
      <c r="C30" s="190" t="str">
        <f t="shared" si="2"/>
        <v>Nov-2024</v>
      </c>
      <c r="D30" s="2">
        <v>45626</v>
      </c>
      <c r="E30" t="s">
        <v>912</v>
      </c>
      <c r="F30" t="s">
        <v>913</v>
      </c>
      <c r="G30" t="s">
        <v>95</v>
      </c>
      <c r="H30" t="s">
        <v>656</v>
      </c>
      <c r="I30" t="s">
        <v>946</v>
      </c>
      <c r="J30" t="s">
        <v>938</v>
      </c>
      <c r="K30" t="s">
        <v>947</v>
      </c>
      <c r="L30" t="s">
        <v>948</v>
      </c>
      <c r="M30" t="s">
        <v>949</v>
      </c>
      <c r="N30" t="s">
        <v>922</v>
      </c>
      <c r="O30">
        <v>1280</v>
      </c>
      <c r="V30" t="s">
        <v>932</v>
      </c>
      <c r="W30" t="s">
        <v>108</v>
      </c>
      <c r="X30" s="107">
        <f>SUM(X21/'Instructions and bed numbers'!$C$19)*1000</f>
        <v>296.87766592731617</v>
      </c>
      <c r="Y30" s="107">
        <f>SUM(Y21/'Instructions and bed numbers'!$C$19)*1000</f>
        <v>295.17147244497528</v>
      </c>
      <c r="Z30" s="107">
        <f>SUM(Z21/'Instructions and bed numbers'!$C$19)*1000</f>
        <v>291.75908548029344</v>
      </c>
      <c r="AA30" s="107">
        <f>SUM(AA21/'Instructions and bed numbers'!$C$19)*1000</f>
        <v>288.34669851561165</v>
      </c>
      <c r="AB30" s="107">
        <f>SUM(AB21/'Instructions and bed numbers'!$C$19)*1000</f>
        <v>291.75908548029344</v>
      </c>
      <c r="AC30" s="107">
        <f>SUM(AC21/'Instructions and bed numbers'!$C$19)*1000</f>
        <v>278.96263436273671</v>
      </c>
      <c r="AD30" s="107">
        <f>SUM(AD21/'Instructions and bed numbers'!$C$19)*1000</f>
        <v>285.78740829210028</v>
      </c>
      <c r="AE30" s="107">
        <f>SUM(AE21/'Instructions and bed numbers'!$C$19)*1000</f>
        <v>288.34669851561165</v>
      </c>
      <c r="AF30" s="107">
        <f>SUM(AF21/'Instructions and bed numbers'!$C$19)*1000</f>
        <v>289.19979525678212</v>
      </c>
      <c r="AG30" s="107">
        <f>SUM(AG21/'Instructions and bed numbers'!$C$19)*1000</f>
        <v>290.90598873912302</v>
      </c>
      <c r="AH30" s="107">
        <f>SUM(AH21/'Instructions and bed numbers'!$C$19)*1000</f>
        <v>287.49360177444123</v>
      </c>
      <c r="AI30" s="107">
        <f>SUM(AI21/'Instructions and bed numbers'!$C$19)*1000</f>
        <v>284.08121480975944</v>
      </c>
      <c r="AJ30" s="107">
        <f>SUM(AJ21/'Instructions and bed numbers'!$C$19)*1000</f>
        <v>281.52192458624808</v>
      </c>
      <c r="AK30" s="107"/>
    </row>
    <row r="31" spans="1:47" x14ac:dyDescent="0.35">
      <c r="A31" s="189" t="str">
        <f t="shared" si="0"/>
        <v>Nov</v>
      </c>
      <c r="B31" s="190" t="str">
        <f t="shared" si="1"/>
        <v>2024</v>
      </c>
      <c r="C31" s="190" t="str">
        <f t="shared" si="2"/>
        <v>Nov-2024</v>
      </c>
      <c r="D31" s="2">
        <v>45626</v>
      </c>
      <c r="E31" t="s">
        <v>912</v>
      </c>
      <c r="F31" t="s">
        <v>913</v>
      </c>
      <c r="G31" t="s">
        <v>95</v>
      </c>
      <c r="H31" t="s">
        <v>656</v>
      </c>
      <c r="I31" t="s">
        <v>946</v>
      </c>
      <c r="J31" t="s">
        <v>938</v>
      </c>
      <c r="K31" t="s">
        <v>947</v>
      </c>
      <c r="L31" t="s">
        <v>948</v>
      </c>
      <c r="M31" t="s">
        <v>949</v>
      </c>
      <c r="N31" t="s">
        <v>921</v>
      </c>
      <c r="O31">
        <v>2145</v>
      </c>
      <c r="V31" t="s">
        <v>933</v>
      </c>
      <c r="W31" t="s">
        <v>110</v>
      </c>
      <c r="X31" s="107">
        <f>SUM(X22/'Instructions and bed numbers'!$C$19)*1000</f>
        <v>259.34140931581641</v>
      </c>
      <c r="Y31" s="107">
        <f>SUM(Y22/'Instructions and bed numbers'!$C$19)*1000</f>
        <v>254.22282886879373</v>
      </c>
      <c r="Z31" s="107">
        <f>SUM(Z22/'Instructions and bed numbers'!$C$19)*1000</f>
        <v>239.72018426889611</v>
      </c>
      <c r="AA31" s="107">
        <f>SUM(AA22/'Instructions and bed numbers'!$C$19)*1000</f>
        <v>262.75379628049819</v>
      </c>
      <c r="AB31" s="107">
        <f>SUM(AB22/'Instructions and bed numbers'!$C$19)*1000</f>
        <v>274.6971506568845</v>
      </c>
      <c r="AC31" s="107">
        <f>SUM(AC22/'Instructions and bed numbers'!$C$19)*1000</f>
        <v>234.6016038218734</v>
      </c>
      <c r="AD31" s="107">
        <f>SUM(AD22/'Instructions and bed numbers'!$C$19)*1000</f>
        <v>237.16089404538474</v>
      </c>
      <c r="AE31" s="107">
        <f>SUM(AE22/'Instructions and bed numbers'!$C$19)*1000</f>
        <v>240.57328101006652</v>
      </c>
      <c r="AF31" s="107">
        <f>SUM(AF22/'Instructions and bed numbers'!$C$19)*1000</f>
        <v>245.69186145708923</v>
      </c>
      <c r="AG31" s="107">
        <f>SUM(AG22/'Instructions and bed numbers'!$C$19)*1000</f>
        <v>246.54495819825971</v>
      </c>
      <c r="AH31" s="107">
        <f>SUM(AH22/'Instructions and bed numbers'!$C$19)*1000</f>
        <v>244.83876471591878</v>
      </c>
      <c r="AI31" s="107">
        <f>SUM(AI22/'Instructions and bed numbers'!$C$19)*1000</f>
        <v>248.25115168060057</v>
      </c>
      <c r="AJ31" s="107">
        <f>SUM(AJ22/'Instructions and bed numbers'!$C$19)*1000</f>
        <v>242.27947449240745</v>
      </c>
      <c r="AK31" s="107"/>
    </row>
    <row r="32" spans="1:47" x14ac:dyDescent="0.35">
      <c r="A32" s="189" t="str">
        <f t="shared" si="0"/>
        <v>Nov</v>
      </c>
      <c r="B32" s="190" t="str">
        <f t="shared" si="1"/>
        <v>2024</v>
      </c>
      <c r="C32" s="190" t="str">
        <f t="shared" si="2"/>
        <v>Nov-2024</v>
      </c>
      <c r="D32" s="2">
        <v>45626</v>
      </c>
      <c r="E32" t="s">
        <v>950</v>
      </c>
      <c r="F32" t="s">
        <v>951</v>
      </c>
      <c r="G32" t="s">
        <v>952</v>
      </c>
      <c r="H32" t="s">
        <v>671</v>
      </c>
      <c r="I32" t="s">
        <v>953</v>
      </c>
      <c r="J32" t="s">
        <v>954</v>
      </c>
      <c r="K32" t="s">
        <v>955</v>
      </c>
      <c r="L32" t="s">
        <v>956</v>
      </c>
      <c r="M32" t="s">
        <v>957</v>
      </c>
      <c r="N32" t="s">
        <v>1528</v>
      </c>
      <c r="O32">
        <v>135</v>
      </c>
      <c r="V32" t="s">
        <v>915</v>
      </c>
      <c r="W32" t="s">
        <v>112</v>
      </c>
      <c r="X32" s="107">
        <f>SUM(X23/'Instructions and bed numbers'!$C$19)*1000</f>
        <v>315.64579423306606</v>
      </c>
      <c r="Y32" s="107">
        <f>SUM(Y23/'Instructions and bed numbers'!$C$19)*1000</f>
        <v>318.20508445657737</v>
      </c>
      <c r="Z32" s="107">
        <f>SUM(Z23/'Instructions and bed numbers'!$C$19)*1000</f>
        <v>321.61747142125921</v>
      </c>
      <c r="AA32" s="107">
        <f>SUM(AA23/'Instructions and bed numbers'!$C$19)*1000</f>
        <v>319.05818119774784</v>
      </c>
      <c r="AB32" s="107">
        <f>SUM(AB23/'Instructions and bed numbers'!$C$19)*1000</f>
        <v>320.76437468008874</v>
      </c>
      <c r="AC32" s="107">
        <f>SUM(AC23/'Instructions and bed numbers'!$C$19)*1000</f>
        <v>323.3236649036001</v>
      </c>
      <c r="AD32" s="107">
        <f>SUM(AD23/'Instructions and bed numbers'!$C$19)*1000</f>
        <v>320.76437468008874</v>
      </c>
      <c r="AE32" s="107">
        <f>SUM(AE23/'Instructions and bed numbers'!$C$19)*1000</f>
        <v>324.17676164477052</v>
      </c>
      <c r="AF32" s="107">
        <f>SUM(AF23/'Instructions and bed numbers'!$C$19)*1000</f>
        <v>320.76437468008874</v>
      </c>
      <c r="AG32" s="107">
        <f>SUM(AG23/'Instructions and bed numbers'!$C$19)*1000</f>
        <v>325.02985838594094</v>
      </c>
      <c r="AH32" s="107">
        <f>SUM(AH23/'Instructions and bed numbers'!$C$19)*1000</f>
        <v>330.14843883296362</v>
      </c>
      <c r="AI32" s="107">
        <f>SUM(AI23/'Instructions and bed numbers'!$C$19)*1000</f>
        <v>322.47056816242963</v>
      </c>
      <c r="AJ32" s="107">
        <f>SUM(AJ23/'Instructions and bed numbers'!$C$19)*1000</f>
        <v>326.73605186828189</v>
      </c>
      <c r="AK32" s="107"/>
    </row>
    <row r="33" spans="1:37" x14ac:dyDescent="0.35">
      <c r="A33" s="189" t="str">
        <f t="shared" si="0"/>
        <v>Nov</v>
      </c>
      <c r="B33" s="190" t="str">
        <f t="shared" si="1"/>
        <v>2024</v>
      </c>
      <c r="C33" s="190" t="str">
        <f t="shared" si="2"/>
        <v>Nov-2024</v>
      </c>
      <c r="D33" s="2">
        <v>45626</v>
      </c>
      <c r="E33" t="s">
        <v>950</v>
      </c>
      <c r="F33" t="s">
        <v>951</v>
      </c>
      <c r="G33" t="s">
        <v>952</v>
      </c>
      <c r="H33" t="s">
        <v>671</v>
      </c>
      <c r="I33" t="s">
        <v>953</v>
      </c>
      <c r="J33" t="s">
        <v>954</v>
      </c>
      <c r="K33" t="s">
        <v>955</v>
      </c>
      <c r="L33" t="s">
        <v>956</v>
      </c>
      <c r="M33" t="s">
        <v>957</v>
      </c>
      <c r="N33" t="s">
        <v>1529</v>
      </c>
      <c r="O33">
        <v>5</v>
      </c>
      <c r="V33" t="s">
        <v>938</v>
      </c>
      <c r="W33" t="s">
        <v>114</v>
      </c>
      <c r="X33" s="107">
        <f>SUM(X24/'Instructions and bed numbers'!$C$19)*1000</f>
        <v>336.97321276232725</v>
      </c>
      <c r="Y33" s="107">
        <f>SUM(Y24/'Instructions and bed numbers'!$C$19)*1000</f>
        <v>339.53250298583862</v>
      </c>
      <c r="Z33" s="107">
        <f>SUM(Z24/'Instructions and bed numbers'!$C$19)*1000</f>
        <v>334.41392253881594</v>
      </c>
      <c r="AA33" s="107">
        <f>SUM(AA24/'Instructions and bed numbers'!$C$19)*1000</f>
        <v>330.14843883296362</v>
      </c>
      <c r="AB33" s="107">
        <f>SUM(AB24/'Instructions and bed numbers'!$C$19)*1000</f>
        <v>332.70772905647499</v>
      </c>
      <c r="AC33" s="107">
        <f>SUM(AC24/'Instructions and bed numbers'!$C$19)*1000</f>
        <v>325.02985838594094</v>
      </c>
      <c r="AD33" s="107">
        <f>SUM(AD24/'Instructions and bed numbers'!$C$19)*1000</f>
        <v>329.29534209179326</v>
      </c>
      <c r="AE33" s="107">
        <f>SUM(AE24/'Instructions and bed numbers'!$C$19)*1000</f>
        <v>331.85463231530457</v>
      </c>
      <c r="AF33" s="107">
        <f>SUM(AF24/'Instructions and bed numbers'!$C$19)*1000</f>
        <v>337.82630950349767</v>
      </c>
      <c r="AG33" s="107">
        <f>SUM(AG24/'Instructions and bed numbers'!$C$19)*1000</f>
        <v>343.79798669169082</v>
      </c>
      <c r="AH33" s="107">
        <f>SUM(AH24/'Instructions and bed numbers'!$C$19)*1000</f>
        <v>358.30063129158845</v>
      </c>
      <c r="AI33" s="107">
        <f>SUM(AI24/'Instructions and bed numbers'!$C$19)*1000</f>
        <v>364.2723084797816</v>
      </c>
      <c r="AJ33" s="107">
        <f>SUM(AJ24/'Instructions and bed numbers'!$C$19)*1000</f>
        <v>365.97850196212249</v>
      </c>
      <c r="AK33" s="107"/>
    </row>
    <row r="34" spans="1:37" x14ac:dyDescent="0.35">
      <c r="A34" s="189" t="str">
        <f t="shared" si="0"/>
        <v>Nov</v>
      </c>
      <c r="B34" s="190" t="str">
        <f t="shared" si="1"/>
        <v>2024</v>
      </c>
      <c r="C34" s="190" t="str">
        <f t="shared" si="2"/>
        <v>Nov-2024</v>
      </c>
      <c r="D34" s="2">
        <v>45626</v>
      </c>
      <c r="E34" t="s">
        <v>950</v>
      </c>
      <c r="F34" t="s">
        <v>951</v>
      </c>
      <c r="G34" t="s">
        <v>952</v>
      </c>
      <c r="H34" t="s">
        <v>671</v>
      </c>
      <c r="I34" t="s">
        <v>953</v>
      </c>
      <c r="J34" t="s">
        <v>954</v>
      </c>
      <c r="K34" t="s">
        <v>955</v>
      </c>
      <c r="L34" t="s">
        <v>956</v>
      </c>
      <c r="M34" t="s">
        <v>957</v>
      </c>
      <c r="N34" t="s">
        <v>919</v>
      </c>
      <c r="O34">
        <v>350</v>
      </c>
    </row>
    <row r="35" spans="1:37" x14ac:dyDescent="0.35">
      <c r="A35" s="189" t="str">
        <f t="shared" si="0"/>
        <v>Nov</v>
      </c>
      <c r="B35" s="190" t="str">
        <f t="shared" si="1"/>
        <v>2024</v>
      </c>
      <c r="C35" s="190" t="str">
        <f t="shared" si="2"/>
        <v>Nov-2024</v>
      </c>
      <c r="D35" s="2">
        <v>45626</v>
      </c>
      <c r="E35" t="s">
        <v>950</v>
      </c>
      <c r="F35" t="s">
        <v>951</v>
      </c>
      <c r="G35" t="s">
        <v>952</v>
      </c>
      <c r="H35" t="s">
        <v>671</v>
      </c>
      <c r="I35" t="s">
        <v>953</v>
      </c>
      <c r="J35" t="s">
        <v>954</v>
      </c>
      <c r="K35" t="s">
        <v>955</v>
      </c>
      <c r="L35" t="s">
        <v>956</v>
      </c>
      <c r="M35" t="s">
        <v>957</v>
      </c>
      <c r="N35" t="s">
        <v>920</v>
      </c>
      <c r="O35">
        <v>5570</v>
      </c>
    </row>
    <row r="36" spans="1:37" x14ac:dyDescent="0.35">
      <c r="A36" s="189" t="str">
        <f t="shared" si="0"/>
        <v>Nov</v>
      </c>
      <c r="B36" s="190" t="str">
        <f t="shared" si="1"/>
        <v>2024</v>
      </c>
      <c r="C36" s="190" t="str">
        <f t="shared" si="2"/>
        <v>Nov-2024</v>
      </c>
      <c r="D36" s="2">
        <v>45626</v>
      </c>
      <c r="E36" t="s">
        <v>950</v>
      </c>
      <c r="F36" t="s">
        <v>951</v>
      </c>
      <c r="G36" t="s">
        <v>952</v>
      </c>
      <c r="H36" t="s">
        <v>671</v>
      </c>
      <c r="I36" t="s">
        <v>953</v>
      </c>
      <c r="J36" t="s">
        <v>954</v>
      </c>
      <c r="K36" t="s">
        <v>955</v>
      </c>
      <c r="L36" t="s">
        <v>956</v>
      </c>
      <c r="M36" t="s">
        <v>957</v>
      </c>
      <c r="N36" t="s">
        <v>922</v>
      </c>
      <c r="O36">
        <v>2230</v>
      </c>
      <c r="X36" s="72" t="str">
        <f>X37</f>
        <v>Nov-23</v>
      </c>
      <c r="Y36" s="72" t="str">
        <f t="shared" ref="Y36:AH36" si="25">Y37</f>
        <v>Dec-23</v>
      </c>
      <c r="Z36" s="72" t="str">
        <f t="shared" si="25"/>
        <v>Jan-24</v>
      </c>
      <c r="AA36" s="72" t="str">
        <f t="shared" si="25"/>
        <v>Feb-24</v>
      </c>
      <c r="AB36" s="72" t="str">
        <f t="shared" si="25"/>
        <v>Mar-24</v>
      </c>
      <c r="AC36" s="72" t="str">
        <f t="shared" si="25"/>
        <v>Apr-24</v>
      </c>
      <c r="AD36" s="72" t="str">
        <f t="shared" si="25"/>
        <v>May-24</v>
      </c>
      <c r="AE36" s="72" t="str">
        <f t="shared" si="25"/>
        <v>Jun-24</v>
      </c>
      <c r="AF36" s="72" t="str">
        <f t="shared" si="25"/>
        <v>Jul-24</v>
      </c>
      <c r="AG36" s="72" t="str">
        <f t="shared" si="25"/>
        <v>Aug-24</v>
      </c>
      <c r="AH36" s="72" t="str">
        <f t="shared" si="25"/>
        <v>Sep-24</v>
      </c>
      <c r="AI36" s="72" t="str">
        <f>AI37</f>
        <v>Oct-24</v>
      </c>
      <c r="AJ36" s="72" t="str">
        <f>AJ37</f>
        <v>Nov-24</v>
      </c>
    </row>
    <row r="37" spans="1:37" x14ac:dyDescent="0.35">
      <c r="A37" s="189" t="str">
        <f t="shared" si="0"/>
        <v>Nov</v>
      </c>
      <c r="B37" s="190" t="str">
        <f t="shared" si="1"/>
        <v>2024</v>
      </c>
      <c r="C37" s="190" t="str">
        <f t="shared" si="2"/>
        <v>Nov-2024</v>
      </c>
      <c r="D37" s="2">
        <v>45626</v>
      </c>
      <c r="E37" t="s">
        <v>950</v>
      </c>
      <c r="F37" t="s">
        <v>951</v>
      </c>
      <c r="G37" t="s">
        <v>952</v>
      </c>
      <c r="H37" t="s">
        <v>671</v>
      </c>
      <c r="I37" t="s">
        <v>953</v>
      </c>
      <c r="J37" t="s">
        <v>954</v>
      </c>
      <c r="K37" t="s">
        <v>955</v>
      </c>
      <c r="L37" t="s">
        <v>956</v>
      </c>
      <c r="M37" t="s">
        <v>957</v>
      </c>
      <c r="N37" t="s">
        <v>921</v>
      </c>
      <c r="O37">
        <v>4175</v>
      </c>
      <c r="V37" s="97" t="s">
        <v>128</v>
      </c>
      <c r="W37" s="97" t="s">
        <v>129</v>
      </c>
      <c r="X37" s="116" t="str" cm="1">
        <f t="array" ref="X37">TEXT(INDEX($X$19:$AJ$19,1,X$18),"mmm-yy")</f>
        <v>Nov-23</v>
      </c>
      <c r="Y37" s="116" t="str" cm="1">
        <f t="array" ref="Y37">TEXT(INDEX($X$19:$AJ$19,1,Y$18),"mmm-yy")</f>
        <v>Dec-23</v>
      </c>
      <c r="Z37" s="116" t="str" cm="1">
        <f t="array" ref="Z37">TEXT(INDEX($X$19:$AJ$19,1,Z$18),"mmm-yy")</f>
        <v>Jan-24</v>
      </c>
      <c r="AA37" s="116" t="str" cm="1">
        <f t="array" ref="AA37">TEXT(INDEX($X$19:$AJ$19,1,AA$18),"mmm-yy")</f>
        <v>Feb-24</v>
      </c>
      <c r="AB37" s="116" t="str" cm="1">
        <f t="array" ref="AB37">TEXT(INDEX($X$19:$AJ$19,1,AB$18),"mmm-yy")</f>
        <v>Mar-24</v>
      </c>
      <c r="AC37" s="116" t="str" cm="1">
        <f t="array" ref="AC37">TEXT(INDEX($X$19:$AJ$19,1,AC$18),"mmm-yy")</f>
        <v>Apr-24</v>
      </c>
      <c r="AD37" s="116" t="str" cm="1">
        <f t="array" ref="AD37">TEXT(INDEX($X$19:$AJ$19,1,AD$18),"mmm-yy")</f>
        <v>May-24</v>
      </c>
      <c r="AE37" s="116" t="str" cm="1">
        <f t="array" ref="AE37">TEXT(INDEX($X$19:$AJ$19,1,AE$18),"mmm-yy")</f>
        <v>Jun-24</v>
      </c>
      <c r="AF37" s="116" t="str" cm="1">
        <f t="array" ref="AF37">TEXT(INDEX($X$19:$AJ$19,1,AF$18),"mmm-yy")</f>
        <v>Jul-24</v>
      </c>
      <c r="AG37" s="116" t="str" cm="1">
        <f t="array" ref="AG37">TEXT(INDEX($X$19:$AJ$19,1,AG$18),"mmm-yy")</f>
        <v>Aug-24</v>
      </c>
      <c r="AH37" s="116" t="str" cm="1">
        <f t="array" ref="AH37">TEXT(INDEX($X$19:$AJ$19,1,AH$18),"mmm-yy")</f>
        <v>Sep-24</v>
      </c>
      <c r="AI37" s="116" t="str" cm="1">
        <f t="array" ref="AI37">TEXT(INDEX($X$19:$AJ$19,1,AI$18),"mmm-yy")</f>
        <v>Oct-24</v>
      </c>
      <c r="AJ37" s="116" t="str" cm="1">
        <f t="array" ref="AJ37">TEXT(INDEX($X$19:$AJ$19,1,AJ$18),"mmm-yy")</f>
        <v>Nov-24</v>
      </c>
    </row>
    <row r="38" spans="1:37" x14ac:dyDescent="0.35">
      <c r="A38" s="189" t="str">
        <f t="shared" si="0"/>
        <v>Nov</v>
      </c>
      <c r="B38" s="190" t="str">
        <f t="shared" si="1"/>
        <v>2024</v>
      </c>
      <c r="C38" s="190" t="str">
        <f t="shared" si="2"/>
        <v>Nov-2024</v>
      </c>
      <c r="D38" s="2">
        <v>45626</v>
      </c>
      <c r="E38" t="s">
        <v>950</v>
      </c>
      <c r="F38" t="s">
        <v>951</v>
      </c>
      <c r="G38" t="s">
        <v>952</v>
      </c>
      <c r="H38" t="s">
        <v>683</v>
      </c>
      <c r="I38" t="s">
        <v>959</v>
      </c>
      <c r="J38" t="s">
        <v>960</v>
      </c>
      <c r="K38" t="s">
        <v>961</v>
      </c>
      <c r="L38" t="s">
        <v>962</v>
      </c>
      <c r="M38" t="s">
        <v>963</v>
      </c>
      <c r="N38" t="s">
        <v>1528</v>
      </c>
      <c r="O38">
        <v>180</v>
      </c>
      <c r="V38" t="s">
        <v>925</v>
      </c>
      <c r="W38" t="s">
        <v>106</v>
      </c>
      <c r="X38" s="118">
        <f>INDEX($W$28:$BG$33,MATCH($W38,$W$28:$W$33,0),MATCH(X$37,$W$28:$BG$28,0))</f>
        <v>198.77154069271455</v>
      </c>
      <c r="Y38" s="118">
        <f t="shared" ref="Y38:AI38" si="26">INDEX($W$28:$BG$33,MATCH($W38,$W$28:$W$33,0),MATCH(Y$36,$W$28:$BG$28,0))</f>
        <v>199.624637433885</v>
      </c>
      <c r="Z38" s="118">
        <f>INDEX($W$28:$BG$33,MATCH($W38,$W$28:$W$33,0),MATCH(Z$36,$W$28:$BG$28,0))</f>
        <v>200.47773417505547</v>
      </c>
      <c r="AA38" s="118">
        <f t="shared" si="26"/>
        <v>212.42108855144173</v>
      </c>
      <c r="AB38" s="118">
        <f t="shared" si="26"/>
        <v>209.86179832793039</v>
      </c>
      <c r="AC38" s="118">
        <f t="shared" si="26"/>
        <v>208.15560484558949</v>
      </c>
      <c r="AD38" s="118">
        <f t="shared" si="26"/>
        <v>208.15560484558949</v>
      </c>
      <c r="AE38" s="118">
        <f t="shared" si="26"/>
        <v>204.74321788090768</v>
      </c>
      <c r="AF38" s="118">
        <f t="shared" si="26"/>
        <v>206.4494113632486</v>
      </c>
      <c r="AG38" s="118">
        <f t="shared" si="26"/>
        <v>188.53437979866916</v>
      </c>
      <c r="AH38" s="118">
        <f t="shared" si="26"/>
        <v>198.77154069271455</v>
      </c>
      <c r="AI38" s="118">
        <f t="shared" si="26"/>
        <v>212.42108855144173</v>
      </c>
      <c r="AJ38" s="118">
        <f>INDEX($W$28:$BG$33,MATCH($W38,$W$28:$W$33,0),MATCH(AJ$36,$W$28:$BG$28,0))</f>
        <v>210.71489506910086</v>
      </c>
    </row>
    <row r="39" spans="1:37" x14ac:dyDescent="0.35">
      <c r="A39" s="189" t="str">
        <f t="shared" si="0"/>
        <v>Nov</v>
      </c>
      <c r="B39" s="190" t="str">
        <f t="shared" si="1"/>
        <v>2024</v>
      </c>
      <c r="C39" s="190" t="str">
        <f t="shared" si="2"/>
        <v>Nov-2024</v>
      </c>
      <c r="D39" s="2">
        <v>45626</v>
      </c>
      <c r="E39" t="s">
        <v>950</v>
      </c>
      <c r="F39" t="s">
        <v>951</v>
      </c>
      <c r="G39" t="s">
        <v>952</v>
      </c>
      <c r="H39" t="s">
        <v>683</v>
      </c>
      <c r="I39" t="s">
        <v>959</v>
      </c>
      <c r="J39" t="s">
        <v>960</v>
      </c>
      <c r="K39" t="s">
        <v>961</v>
      </c>
      <c r="L39" t="s">
        <v>962</v>
      </c>
      <c r="M39" t="s">
        <v>963</v>
      </c>
      <c r="N39" t="s">
        <v>1529</v>
      </c>
      <c r="O39">
        <v>5</v>
      </c>
      <c r="V39" t="s">
        <v>932</v>
      </c>
      <c r="W39" t="s">
        <v>108</v>
      </c>
      <c r="X39" s="118">
        <f t="shared" ref="X39:AJ42" si="27">INDEX($W$28:$BG$33,MATCH($W39,$W$28:$W$33,0),MATCH(X$36,$W$28:$BG$28,0))</f>
        <v>296.87766592731617</v>
      </c>
      <c r="Y39" s="118">
        <f t="shared" si="27"/>
        <v>295.17147244497528</v>
      </c>
      <c r="Z39" s="118">
        <f t="shared" si="27"/>
        <v>291.75908548029344</v>
      </c>
      <c r="AA39" s="118">
        <f t="shared" si="27"/>
        <v>288.34669851561165</v>
      </c>
      <c r="AB39" s="118">
        <f t="shared" si="27"/>
        <v>291.75908548029344</v>
      </c>
      <c r="AC39" s="118">
        <f t="shared" si="27"/>
        <v>278.96263436273671</v>
      </c>
      <c r="AD39" s="118">
        <f t="shared" si="27"/>
        <v>285.78740829210028</v>
      </c>
      <c r="AE39" s="118">
        <f t="shared" si="27"/>
        <v>288.34669851561165</v>
      </c>
      <c r="AF39" s="118">
        <f t="shared" si="27"/>
        <v>289.19979525678212</v>
      </c>
      <c r="AG39" s="118">
        <f t="shared" si="27"/>
        <v>290.90598873912302</v>
      </c>
      <c r="AH39" s="118">
        <f t="shared" si="27"/>
        <v>287.49360177444123</v>
      </c>
      <c r="AI39" s="118">
        <f t="shared" si="27"/>
        <v>284.08121480975944</v>
      </c>
      <c r="AJ39" s="118">
        <f t="shared" si="27"/>
        <v>281.52192458624808</v>
      </c>
    </row>
    <row r="40" spans="1:37" x14ac:dyDescent="0.35">
      <c r="A40" s="189" t="str">
        <f t="shared" si="0"/>
        <v>Nov</v>
      </c>
      <c r="B40" s="190" t="str">
        <f t="shared" si="1"/>
        <v>2024</v>
      </c>
      <c r="C40" s="190" t="str">
        <f t="shared" si="2"/>
        <v>Nov-2024</v>
      </c>
      <c r="D40" s="2">
        <v>45626</v>
      </c>
      <c r="E40" t="s">
        <v>950</v>
      </c>
      <c r="F40" t="s">
        <v>951</v>
      </c>
      <c r="G40" t="s">
        <v>952</v>
      </c>
      <c r="H40" t="s">
        <v>683</v>
      </c>
      <c r="I40" t="s">
        <v>959</v>
      </c>
      <c r="J40" t="s">
        <v>960</v>
      </c>
      <c r="K40" t="s">
        <v>961</v>
      </c>
      <c r="L40" t="s">
        <v>962</v>
      </c>
      <c r="M40" t="s">
        <v>963</v>
      </c>
      <c r="N40" t="s">
        <v>919</v>
      </c>
      <c r="O40">
        <v>235</v>
      </c>
      <c r="V40" t="s">
        <v>933</v>
      </c>
      <c r="W40" t="s">
        <v>110</v>
      </c>
      <c r="X40" s="118">
        <f t="shared" si="27"/>
        <v>259.34140931581641</v>
      </c>
      <c r="Y40" s="118">
        <f t="shared" si="27"/>
        <v>254.22282886879373</v>
      </c>
      <c r="Z40" s="118">
        <f t="shared" si="27"/>
        <v>239.72018426889611</v>
      </c>
      <c r="AA40" s="118">
        <f t="shared" si="27"/>
        <v>262.75379628049819</v>
      </c>
      <c r="AB40" s="118">
        <f t="shared" si="27"/>
        <v>274.6971506568845</v>
      </c>
      <c r="AC40" s="118">
        <f t="shared" si="27"/>
        <v>234.6016038218734</v>
      </c>
      <c r="AD40" s="118">
        <f t="shared" si="27"/>
        <v>237.16089404538474</v>
      </c>
      <c r="AE40" s="118">
        <f t="shared" si="27"/>
        <v>240.57328101006652</v>
      </c>
      <c r="AF40" s="118">
        <f t="shared" si="27"/>
        <v>245.69186145708923</v>
      </c>
      <c r="AG40" s="118">
        <f t="shared" si="27"/>
        <v>246.54495819825971</v>
      </c>
      <c r="AH40" s="118">
        <f t="shared" si="27"/>
        <v>244.83876471591878</v>
      </c>
      <c r="AI40" s="118">
        <f t="shared" si="27"/>
        <v>248.25115168060057</v>
      </c>
      <c r="AJ40" s="118">
        <f t="shared" si="27"/>
        <v>242.27947449240745</v>
      </c>
    </row>
    <row r="41" spans="1:37" x14ac:dyDescent="0.35">
      <c r="A41" s="189" t="str">
        <f t="shared" si="0"/>
        <v>Nov</v>
      </c>
      <c r="B41" s="190" t="str">
        <f t="shared" si="1"/>
        <v>2024</v>
      </c>
      <c r="C41" s="190" t="str">
        <f t="shared" si="2"/>
        <v>Nov-2024</v>
      </c>
      <c r="D41" s="2">
        <v>45626</v>
      </c>
      <c r="E41" t="s">
        <v>950</v>
      </c>
      <c r="F41" t="s">
        <v>951</v>
      </c>
      <c r="G41" t="s">
        <v>952</v>
      </c>
      <c r="H41" t="s">
        <v>683</v>
      </c>
      <c r="I41" t="s">
        <v>959</v>
      </c>
      <c r="J41" t="s">
        <v>960</v>
      </c>
      <c r="K41" t="s">
        <v>961</v>
      </c>
      <c r="L41" t="s">
        <v>962</v>
      </c>
      <c r="M41" t="s">
        <v>963</v>
      </c>
      <c r="N41" t="s">
        <v>920</v>
      </c>
      <c r="O41">
        <v>3970</v>
      </c>
      <c r="V41" t="s">
        <v>915</v>
      </c>
      <c r="W41" t="s">
        <v>112</v>
      </c>
      <c r="X41" s="118">
        <f t="shared" si="27"/>
        <v>315.64579423306606</v>
      </c>
      <c r="Y41" s="118">
        <f t="shared" si="27"/>
        <v>318.20508445657737</v>
      </c>
      <c r="Z41" s="118">
        <f t="shared" si="27"/>
        <v>321.61747142125921</v>
      </c>
      <c r="AA41" s="118">
        <f t="shared" si="27"/>
        <v>319.05818119774784</v>
      </c>
      <c r="AB41" s="118">
        <f t="shared" si="27"/>
        <v>320.76437468008874</v>
      </c>
      <c r="AC41" s="118">
        <f t="shared" si="27"/>
        <v>323.3236649036001</v>
      </c>
      <c r="AD41" s="118">
        <f t="shared" si="27"/>
        <v>320.76437468008874</v>
      </c>
      <c r="AE41" s="118">
        <f t="shared" si="27"/>
        <v>324.17676164477052</v>
      </c>
      <c r="AF41" s="118">
        <f t="shared" si="27"/>
        <v>320.76437468008874</v>
      </c>
      <c r="AG41" s="118">
        <f t="shared" si="27"/>
        <v>325.02985838594094</v>
      </c>
      <c r="AH41" s="118">
        <f t="shared" si="27"/>
        <v>330.14843883296362</v>
      </c>
      <c r="AI41" s="118">
        <f t="shared" si="27"/>
        <v>322.47056816242963</v>
      </c>
      <c r="AJ41" s="118">
        <f t="shared" si="27"/>
        <v>326.73605186828189</v>
      </c>
    </row>
    <row r="42" spans="1:37" x14ac:dyDescent="0.35">
      <c r="A42" s="189" t="str">
        <f t="shared" si="0"/>
        <v>Nov</v>
      </c>
      <c r="B42" s="190" t="str">
        <f t="shared" si="1"/>
        <v>2024</v>
      </c>
      <c r="C42" s="190" t="str">
        <f t="shared" si="2"/>
        <v>Nov-2024</v>
      </c>
      <c r="D42" s="2">
        <v>45626</v>
      </c>
      <c r="E42" t="s">
        <v>950</v>
      </c>
      <c r="F42" t="s">
        <v>951</v>
      </c>
      <c r="G42" t="s">
        <v>952</v>
      </c>
      <c r="H42" t="s">
        <v>683</v>
      </c>
      <c r="I42" t="s">
        <v>959</v>
      </c>
      <c r="J42" t="s">
        <v>960</v>
      </c>
      <c r="K42" t="s">
        <v>961</v>
      </c>
      <c r="L42" t="s">
        <v>962</v>
      </c>
      <c r="M42" t="s">
        <v>963</v>
      </c>
      <c r="N42" t="s">
        <v>922</v>
      </c>
      <c r="O42">
        <v>1400</v>
      </c>
      <c r="V42" t="s">
        <v>938</v>
      </c>
      <c r="W42" t="s">
        <v>114</v>
      </c>
      <c r="X42" s="118">
        <f t="shared" si="27"/>
        <v>336.97321276232725</v>
      </c>
      <c r="Y42" s="118">
        <f t="shared" si="27"/>
        <v>339.53250298583862</v>
      </c>
      <c r="Z42" s="118">
        <f t="shared" si="27"/>
        <v>334.41392253881594</v>
      </c>
      <c r="AA42" s="118">
        <f t="shared" si="27"/>
        <v>330.14843883296362</v>
      </c>
      <c r="AB42" s="118">
        <f t="shared" si="27"/>
        <v>332.70772905647499</v>
      </c>
      <c r="AC42" s="118">
        <f t="shared" si="27"/>
        <v>325.02985838594094</v>
      </c>
      <c r="AD42" s="118">
        <f t="shared" si="27"/>
        <v>329.29534209179326</v>
      </c>
      <c r="AE42" s="118">
        <f t="shared" si="27"/>
        <v>331.85463231530457</v>
      </c>
      <c r="AF42" s="118">
        <f t="shared" si="27"/>
        <v>337.82630950349767</v>
      </c>
      <c r="AG42" s="118">
        <f t="shared" si="27"/>
        <v>343.79798669169082</v>
      </c>
      <c r="AH42" s="118">
        <f t="shared" si="27"/>
        <v>358.30063129158845</v>
      </c>
      <c r="AI42" s="118">
        <f t="shared" si="27"/>
        <v>364.2723084797816</v>
      </c>
      <c r="AJ42" s="118">
        <f t="shared" si="27"/>
        <v>365.97850196212249</v>
      </c>
    </row>
    <row r="43" spans="1:37" x14ac:dyDescent="0.35">
      <c r="A43" s="189" t="str">
        <f t="shared" si="0"/>
        <v>Nov</v>
      </c>
      <c r="B43" s="190" t="str">
        <f t="shared" si="1"/>
        <v>2024</v>
      </c>
      <c r="C43" s="190" t="str">
        <f t="shared" si="2"/>
        <v>Nov-2024</v>
      </c>
      <c r="D43" s="2">
        <v>45626</v>
      </c>
      <c r="E43" t="s">
        <v>950</v>
      </c>
      <c r="F43" t="s">
        <v>951</v>
      </c>
      <c r="G43" t="s">
        <v>952</v>
      </c>
      <c r="H43" t="s">
        <v>683</v>
      </c>
      <c r="I43" t="s">
        <v>959</v>
      </c>
      <c r="J43" t="s">
        <v>960</v>
      </c>
      <c r="K43" t="s">
        <v>961</v>
      </c>
      <c r="L43" t="s">
        <v>962</v>
      </c>
      <c r="M43" t="s">
        <v>963</v>
      </c>
      <c r="N43" t="s">
        <v>921</v>
      </c>
      <c r="O43">
        <v>2995</v>
      </c>
    </row>
    <row r="44" spans="1:37" x14ac:dyDescent="0.35">
      <c r="A44" s="189" t="str">
        <f t="shared" si="0"/>
        <v>Nov</v>
      </c>
      <c r="B44" s="190" t="str">
        <f t="shared" si="1"/>
        <v>2024</v>
      </c>
      <c r="C44" s="190" t="str">
        <f t="shared" si="2"/>
        <v>Nov-2024</v>
      </c>
      <c r="D44" s="2">
        <v>45626</v>
      </c>
      <c r="E44" t="s">
        <v>950</v>
      </c>
      <c r="F44" t="s">
        <v>951</v>
      </c>
      <c r="G44" t="s">
        <v>952</v>
      </c>
      <c r="H44" t="s">
        <v>685</v>
      </c>
      <c r="I44" t="s">
        <v>964</v>
      </c>
      <c r="J44" t="s">
        <v>965</v>
      </c>
      <c r="K44" t="s">
        <v>966</v>
      </c>
      <c r="L44" t="s">
        <v>967</v>
      </c>
      <c r="M44" t="s">
        <v>968</v>
      </c>
      <c r="N44" t="s">
        <v>1528</v>
      </c>
      <c r="O44">
        <v>100</v>
      </c>
    </row>
    <row r="45" spans="1:37" x14ac:dyDescent="0.35">
      <c r="A45" s="189" t="str">
        <f t="shared" si="0"/>
        <v>Nov</v>
      </c>
      <c r="B45" s="190" t="str">
        <f t="shared" si="1"/>
        <v>2024</v>
      </c>
      <c r="C45" s="190" t="str">
        <f t="shared" si="2"/>
        <v>Nov-2024</v>
      </c>
      <c r="D45" s="2">
        <v>45626</v>
      </c>
      <c r="E45" t="s">
        <v>950</v>
      </c>
      <c r="F45" t="s">
        <v>951</v>
      </c>
      <c r="G45" t="s">
        <v>952</v>
      </c>
      <c r="H45" t="s">
        <v>685</v>
      </c>
      <c r="I45" t="s">
        <v>964</v>
      </c>
      <c r="J45" t="s">
        <v>965</v>
      </c>
      <c r="K45" t="s">
        <v>966</v>
      </c>
      <c r="L45" t="s">
        <v>967</v>
      </c>
      <c r="M45" t="s">
        <v>968</v>
      </c>
      <c r="N45" t="s">
        <v>1529</v>
      </c>
      <c r="O45" t="s">
        <v>958</v>
      </c>
    </row>
    <row r="46" spans="1:37" x14ac:dyDescent="0.35">
      <c r="A46" s="189" t="str">
        <f t="shared" si="0"/>
        <v>Nov</v>
      </c>
      <c r="B46" s="190" t="str">
        <f t="shared" si="1"/>
        <v>2024</v>
      </c>
      <c r="C46" s="190" t="str">
        <f t="shared" si="2"/>
        <v>Nov-2024</v>
      </c>
      <c r="D46" s="2">
        <v>45626</v>
      </c>
      <c r="E46" t="s">
        <v>950</v>
      </c>
      <c r="F46" t="s">
        <v>951</v>
      </c>
      <c r="G46" t="s">
        <v>952</v>
      </c>
      <c r="H46" t="s">
        <v>685</v>
      </c>
      <c r="I46" t="s">
        <v>964</v>
      </c>
      <c r="J46" t="s">
        <v>965</v>
      </c>
      <c r="K46" t="s">
        <v>966</v>
      </c>
      <c r="L46" t="s">
        <v>967</v>
      </c>
      <c r="M46" t="s">
        <v>968</v>
      </c>
      <c r="N46" t="s">
        <v>919</v>
      </c>
      <c r="O46">
        <v>105</v>
      </c>
      <c r="X46" s="72" t="str">
        <f>X47</f>
        <v>Nov-23</v>
      </c>
      <c r="Y46" s="72" t="str">
        <f t="shared" ref="Y46" si="28">Y47</f>
        <v>Dec-23</v>
      </c>
      <c r="Z46" s="72" t="str">
        <f t="shared" ref="Z46" si="29">Z47</f>
        <v>Jan-24</v>
      </c>
      <c r="AA46" s="72" t="str">
        <f t="shared" ref="AA46" si="30">AA47</f>
        <v>Feb-24</v>
      </c>
      <c r="AB46" s="72" t="str">
        <f t="shared" ref="AB46" si="31">AB47</f>
        <v>Mar-24</v>
      </c>
      <c r="AC46" s="72" t="str">
        <f t="shared" ref="AC46" si="32">AC47</f>
        <v>Apr-24</v>
      </c>
      <c r="AD46" s="72" t="str">
        <f t="shared" ref="AD46" si="33">AD47</f>
        <v>May-24</v>
      </c>
      <c r="AE46" s="72" t="str">
        <f t="shared" ref="AE46" si="34">AE47</f>
        <v>Jun-24</v>
      </c>
      <c r="AF46" s="72" t="str">
        <f t="shared" ref="AF46" si="35">AF47</f>
        <v>Jul-24</v>
      </c>
      <c r="AG46" s="72" t="str">
        <f t="shared" ref="AG46" si="36">AG47</f>
        <v>Aug-24</v>
      </c>
      <c r="AH46" s="72" t="str">
        <f t="shared" ref="AH46" si="37">AH47</f>
        <v>Sep-24</v>
      </c>
      <c r="AI46" s="72" t="str">
        <f>AI47</f>
        <v>Oct-24</v>
      </c>
      <c r="AJ46" s="72" t="str">
        <f>AJ47</f>
        <v>Nov-24</v>
      </c>
    </row>
    <row r="47" spans="1:37" x14ac:dyDescent="0.35">
      <c r="A47" s="189" t="str">
        <f t="shared" si="0"/>
        <v>Nov</v>
      </c>
      <c r="B47" s="190" t="str">
        <f t="shared" si="1"/>
        <v>2024</v>
      </c>
      <c r="C47" s="190" t="str">
        <f t="shared" si="2"/>
        <v>Nov-2024</v>
      </c>
      <c r="D47" s="2">
        <v>45626</v>
      </c>
      <c r="E47" t="s">
        <v>950</v>
      </c>
      <c r="F47" t="s">
        <v>951</v>
      </c>
      <c r="G47" t="s">
        <v>952</v>
      </c>
      <c r="H47" t="s">
        <v>685</v>
      </c>
      <c r="I47" t="s">
        <v>964</v>
      </c>
      <c r="J47" t="s">
        <v>965</v>
      </c>
      <c r="K47" t="s">
        <v>966</v>
      </c>
      <c r="L47" t="s">
        <v>967</v>
      </c>
      <c r="M47" t="s">
        <v>968</v>
      </c>
      <c r="N47" t="s">
        <v>920</v>
      </c>
      <c r="O47">
        <v>3140</v>
      </c>
      <c r="V47" s="97" t="s">
        <v>128</v>
      </c>
      <c r="W47" s="97" t="s">
        <v>129</v>
      </c>
      <c r="X47" s="116" t="str" cm="1">
        <f t="array" ref="X47">TEXT(INDEX($X$19:$AJ$19,1,X$18),"mmm-yy")</f>
        <v>Nov-23</v>
      </c>
      <c r="Y47" s="116" t="str" cm="1">
        <f t="array" ref="Y47">TEXT(INDEX($X$19:$AJ$19,1,Y$18),"mmm-yy")</f>
        <v>Dec-23</v>
      </c>
      <c r="Z47" s="116" t="str" cm="1">
        <f t="array" ref="Z47">TEXT(INDEX($X$19:$AJ$19,1,Z$18),"mmm-yy")</f>
        <v>Jan-24</v>
      </c>
      <c r="AA47" s="116" t="str" cm="1">
        <f t="array" ref="AA47">TEXT(INDEX($X$19:$AJ$19,1,AA$18),"mmm-yy")</f>
        <v>Feb-24</v>
      </c>
      <c r="AB47" s="116" t="str" cm="1">
        <f t="array" ref="AB47">TEXT(INDEX($X$19:$AJ$19,1,AB$18),"mmm-yy")</f>
        <v>Mar-24</v>
      </c>
      <c r="AC47" s="116" t="str" cm="1">
        <f t="array" ref="AC47">TEXT(INDEX($X$19:$AJ$19,1,AC$18),"mmm-yy")</f>
        <v>Apr-24</v>
      </c>
      <c r="AD47" s="116" t="str" cm="1">
        <f t="array" ref="AD47">TEXT(INDEX($X$19:$AJ$19,1,AD$18),"mmm-yy")</f>
        <v>May-24</v>
      </c>
      <c r="AE47" s="116" t="str" cm="1">
        <f t="array" ref="AE47">TEXT(INDEX($X$19:$AJ$19,1,AE$18),"mmm-yy")</f>
        <v>Jun-24</v>
      </c>
      <c r="AF47" s="116" t="str" cm="1">
        <f t="array" ref="AF47">TEXT(INDEX($X$19:$AJ$19,1,AF$18),"mmm-yy")</f>
        <v>Jul-24</v>
      </c>
      <c r="AG47" s="116" t="str" cm="1">
        <f t="array" ref="AG47">TEXT(INDEX($X$19:$AJ$19,1,AG$18),"mmm-yy")</f>
        <v>Aug-24</v>
      </c>
      <c r="AH47" s="116" t="str" cm="1">
        <f t="array" ref="AH47">TEXT(INDEX($X$19:$AJ$19,1,AH$18),"mmm-yy")</f>
        <v>Sep-24</v>
      </c>
      <c r="AI47" s="116" t="str" cm="1">
        <f t="array" ref="AI47">TEXT(INDEX($X$19:$AJ$19,1,AI$18),"mmm-yy")</f>
        <v>Oct-24</v>
      </c>
      <c r="AJ47" s="116" t="str" cm="1">
        <f t="array" ref="AJ47">TEXT(INDEX($X$19:$AJ$19,1,AJ$18),"mmm-yy")</f>
        <v>Nov-24</v>
      </c>
    </row>
    <row r="48" spans="1:37" x14ac:dyDescent="0.35">
      <c r="A48" s="189" t="str">
        <f t="shared" si="0"/>
        <v>Nov</v>
      </c>
      <c r="B48" s="190" t="str">
        <f t="shared" si="1"/>
        <v>2024</v>
      </c>
      <c r="C48" s="190" t="str">
        <f t="shared" si="2"/>
        <v>Nov-2024</v>
      </c>
      <c r="D48" s="2">
        <v>45626</v>
      </c>
      <c r="E48" t="s">
        <v>950</v>
      </c>
      <c r="F48" t="s">
        <v>951</v>
      </c>
      <c r="G48" t="s">
        <v>952</v>
      </c>
      <c r="H48" t="s">
        <v>685</v>
      </c>
      <c r="I48" t="s">
        <v>964</v>
      </c>
      <c r="J48" t="s">
        <v>965</v>
      </c>
      <c r="K48" t="s">
        <v>966</v>
      </c>
      <c r="L48" t="s">
        <v>967</v>
      </c>
      <c r="M48" t="s">
        <v>968</v>
      </c>
      <c r="N48" t="s">
        <v>922</v>
      </c>
      <c r="O48">
        <v>1260</v>
      </c>
      <c r="V48" t="s">
        <v>925</v>
      </c>
      <c r="W48" t="s">
        <v>106</v>
      </c>
      <c r="X48" s="219">
        <f>INDEX($W$19:$BG$24,MATCH($W48,$W$19:$W$24,0),MATCH(X$37,$W$19:$BG$19,0))</f>
        <v>1165</v>
      </c>
      <c r="Y48" s="219">
        <f t="shared" ref="Y48:AJ52" si="38">INDEX($W$19:$BG$24,MATCH($W48,$W$19:$W$24,0),MATCH(Y$37,$W$19:$BG$19,0))</f>
        <v>1170</v>
      </c>
      <c r="Z48" s="219">
        <f t="shared" si="38"/>
        <v>1175</v>
      </c>
      <c r="AA48" s="219">
        <f t="shared" si="38"/>
        <v>1245</v>
      </c>
      <c r="AB48" s="219">
        <f t="shared" si="38"/>
        <v>1230</v>
      </c>
      <c r="AC48" s="219">
        <f t="shared" si="38"/>
        <v>1220</v>
      </c>
      <c r="AD48" s="219">
        <f t="shared" si="38"/>
        <v>1220</v>
      </c>
      <c r="AE48" s="219">
        <f t="shared" si="38"/>
        <v>1200</v>
      </c>
      <c r="AF48" s="219">
        <f t="shared" si="38"/>
        <v>1210</v>
      </c>
      <c r="AG48" s="219">
        <f t="shared" si="38"/>
        <v>1105</v>
      </c>
      <c r="AH48" s="219">
        <f t="shared" si="38"/>
        <v>1165</v>
      </c>
      <c r="AI48" s="219">
        <f t="shared" si="38"/>
        <v>1245</v>
      </c>
      <c r="AJ48" s="219">
        <f t="shared" si="38"/>
        <v>1235</v>
      </c>
    </row>
    <row r="49" spans="1:36" x14ac:dyDescent="0.35">
      <c r="A49" s="189" t="str">
        <f t="shared" si="0"/>
        <v>Nov</v>
      </c>
      <c r="B49" s="190" t="str">
        <f t="shared" si="1"/>
        <v>2024</v>
      </c>
      <c r="C49" s="190" t="str">
        <f t="shared" si="2"/>
        <v>Nov-2024</v>
      </c>
      <c r="D49" s="2">
        <v>45626</v>
      </c>
      <c r="E49" t="s">
        <v>950</v>
      </c>
      <c r="F49" t="s">
        <v>951</v>
      </c>
      <c r="G49" t="s">
        <v>952</v>
      </c>
      <c r="H49" t="s">
        <v>685</v>
      </c>
      <c r="I49" t="s">
        <v>964</v>
      </c>
      <c r="J49" t="s">
        <v>965</v>
      </c>
      <c r="K49" t="s">
        <v>966</v>
      </c>
      <c r="L49" t="s">
        <v>967</v>
      </c>
      <c r="M49" t="s">
        <v>968</v>
      </c>
      <c r="N49" t="s">
        <v>921</v>
      </c>
      <c r="O49">
        <v>2105</v>
      </c>
      <c r="V49" t="s">
        <v>932</v>
      </c>
      <c r="W49" t="s">
        <v>108</v>
      </c>
      <c r="X49" s="219">
        <f t="shared" ref="X49:X52" si="39">INDEX($W$19:$BG$24,MATCH($W49,$W$19:$W$24,0),MATCH(X$37,$W$19:$BG$19,0))</f>
        <v>1740</v>
      </c>
      <c r="Y49" s="219">
        <f t="shared" si="38"/>
        <v>1730</v>
      </c>
      <c r="Z49" s="219">
        <f t="shared" si="38"/>
        <v>1710</v>
      </c>
      <c r="AA49" s="219">
        <f t="shared" si="38"/>
        <v>1690</v>
      </c>
      <c r="AB49" s="219">
        <f t="shared" si="38"/>
        <v>1710</v>
      </c>
      <c r="AC49" s="219">
        <f t="shared" si="38"/>
        <v>1635</v>
      </c>
      <c r="AD49" s="219">
        <f t="shared" si="38"/>
        <v>1675</v>
      </c>
      <c r="AE49" s="219">
        <f t="shared" si="38"/>
        <v>1690</v>
      </c>
      <c r="AF49" s="219">
        <f t="shared" si="38"/>
        <v>1695</v>
      </c>
      <c r="AG49" s="219">
        <f t="shared" si="38"/>
        <v>1705</v>
      </c>
      <c r="AH49" s="219">
        <f t="shared" si="38"/>
        <v>1685</v>
      </c>
      <c r="AI49" s="219">
        <f t="shared" si="38"/>
        <v>1665</v>
      </c>
      <c r="AJ49" s="219">
        <f t="shared" si="38"/>
        <v>1650</v>
      </c>
    </row>
    <row r="50" spans="1:36" x14ac:dyDescent="0.35">
      <c r="A50" s="189" t="str">
        <f t="shared" si="0"/>
        <v>Nov</v>
      </c>
      <c r="B50" s="190" t="str">
        <f t="shared" si="1"/>
        <v>2024</v>
      </c>
      <c r="C50" s="190" t="str">
        <f t="shared" si="2"/>
        <v>Nov-2024</v>
      </c>
      <c r="D50" s="2">
        <v>45626</v>
      </c>
      <c r="E50" t="s">
        <v>950</v>
      </c>
      <c r="F50" t="s">
        <v>951</v>
      </c>
      <c r="G50" t="s">
        <v>952</v>
      </c>
      <c r="H50" t="s">
        <v>687</v>
      </c>
      <c r="I50" t="s">
        <v>969</v>
      </c>
      <c r="J50" t="s">
        <v>970</v>
      </c>
      <c r="K50" t="s">
        <v>971</v>
      </c>
      <c r="L50" t="s">
        <v>972</v>
      </c>
      <c r="M50" t="s">
        <v>973</v>
      </c>
      <c r="N50" t="s">
        <v>1528</v>
      </c>
      <c r="O50">
        <v>180</v>
      </c>
      <c r="V50" t="s">
        <v>933</v>
      </c>
      <c r="W50" t="s">
        <v>110</v>
      </c>
      <c r="X50" s="219">
        <f t="shared" si="39"/>
        <v>1520</v>
      </c>
      <c r="Y50" s="219">
        <f t="shared" si="38"/>
        <v>1490</v>
      </c>
      <c r="Z50" s="219">
        <f t="shared" si="38"/>
        <v>1405</v>
      </c>
      <c r="AA50" s="219">
        <f t="shared" si="38"/>
        <v>1540</v>
      </c>
      <c r="AB50" s="219">
        <f t="shared" si="38"/>
        <v>1610</v>
      </c>
      <c r="AC50" s="219">
        <f t="shared" si="38"/>
        <v>1375</v>
      </c>
      <c r="AD50" s="219">
        <f t="shared" si="38"/>
        <v>1390</v>
      </c>
      <c r="AE50" s="219">
        <f t="shared" si="38"/>
        <v>1410</v>
      </c>
      <c r="AF50" s="219">
        <f t="shared" si="38"/>
        <v>1440</v>
      </c>
      <c r="AG50" s="219">
        <f t="shared" si="38"/>
        <v>1445</v>
      </c>
      <c r="AH50" s="219">
        <f t="shared" si="38"/>
        <v>1435</v>
      </c>
      <c r="AI50" s="219">
        <f t="shared" si="38"/>
        <v>1455</v>
      </c>
      <c r="AJ50" s="219">
        <f t="shared" si="38"/>
        <v>1420</v>
      </c>
    </row>
    <row r="51" spans="1:36" x14ac:dyDescent="0.35">
      <c r="A51" s="189" t="str">
        <f t="shared" si="0"/>
        <v>Nov</v>
      </c>
      <c r="B51" s="190" t="str">
        <f t="shared" si="1"/>
        <v>2024</v>
      </c>
      <c r="C51" s="190" t="str">
        <f t="shared" si="2"/>
        <v>Nov-2024</v>
      </c>
      <c r="D51" s="2">
        <v>45626</v>
      </c>
      <c r="E51" t="s">
        <v>950</v>
      </c>
      <c r="F51" t="s">
        <v>951</v>
      </c>
      <c r="G51" t="s">
        <v>952</v>
      </c>
      <c r="H51" t="s">
        <v>687</v>
      </c>
      <c r="I51" t="s">
        <v>969</v>
      </c>
      <c r="J51" t="s">
        <v>970</v>
      </c>
      <c r="K51" t="s">
        <v>971</v>
      </c>
      <c r="L51" t="s">
        <v>972</v>
      </c>
      <c r="M51" t="s">
        <v>973</v>
      </c>
      <c r="N51" t="s">
        <v>1529</v>
      </c>
      <c r="O51" t="s">
        <v>958</v>
      </c>
      <c r="V51" t="s">
        <v>915</v>
      </c>
      <c r="W51" t="s">
        <v>112</v>
      </c>
      <c r="X51" s="219">
        <f t="shared" si="39"/>
        <v>1850</v>
      </c>
      <c r="Y51" s="219">
        <f t="shared" si="38"/>
        <v>1865</v>
      </c>
      <c r="Z51" s="219">
        <f t="shared" si="38"/>
        <v>1885</v>
      </c>
      <c r="AA51" s="219">
        <f t="shared" si="38"/>
        <v>1870</v>
      </c>
      <c r="AB51" s="219">
        <f t="shared" si="38"/>
        <v>1880</v>
      </c>
      <c r="AC51" s="219">
        <f t="shared" si="38"/>
        <v>1895</v>
      </c>
      <c r="AD51" s="219">
        <f t="shared" si="38"/>
        <v>1880</v>
      </c>
      <c r="AE51" s="219">
        <f t="shared" si="38"/>
        <v>1900</v>
      </c>
      <c r="AF51" s="219">
        <f t="shared" si="38"/>
        <v>1880</v>
      </c>
      <c r="AG51" s="219">
        <f t="shared" si="38"/>
        <v>1905</v>
      </c>
      <c r="AH51" s="219">
        <f t="shared" si="38"/>
        <v>1935</v>
      </c>
      <c r="AI51" s="219">
        <f t="shared" si="38"/>
        <v>1890</v>
      </c>
      <c r="AJ51" s="219">
        <f t="shared" si="38"/>
        <v>1915</v>
      </c>
    </row>
    <row r="52" spans="1:36" x14ac:dyDescent="0.35">
      <c r="A52" s="189" t="str">
        <f t="shared" si="0"/>
        <v>Nov</v>
      </c>
      <c r="B52" s="190" t="str">
        <f t="shared" si="1"/>
        <v>2024</v>
      </c>
      <c r="C52" s="190" t="str">
        <f t="shared" si="2"/>
        <v>Nov-2024</v>
      </c>
      <c r="D52" s="2">
        <v>45626</v>
      </c>
      <c r="E52" t="s">
        <v>950</v>
      </c>
      <c r="F52" t="s">
        <v>951</v>
      </c>
      <c r="G52" t="s">
        <v>952</v>
      </c>
      <c r="H52" t="s">
        <v>687</v>
      </c>
      <c r="I52" t="s">
        <v>969</v>
      </c>
      <c r="J52" t="s">
        <v>970</v>
      </c>
      <c r="K52" t="s">
        <v>971</v>
      </c>
      <c r="L52" t="s">
        <v>972</v>
      </c>
      <c r="M52" t="s">
        <v>973</v>
      </c>
      <c r="N52" t="s">
        <v>919</v>
      </c>
      <c r="O52">
        <v>665</v>
      </c>
      <c r="V52" t="s">
        <v>938</v>
      </c>
      <c r="W52" t="s">
        <v>114</v>
      </c>
      <c r="X52" s="219">
        <f t="shared" si="39"/>
        <v>1975</v>
      </c>
      <c r="Y52" s="219">
        <f t="shared" si="38"/>
        <v>1990</v>
      </c>
      <c r="Z52" s="219">
        <f t="shared" si="38"/>
        <v>1960</v>
      </c>
      <c r="AA52" s="219">
        <f t="shared" si="38"/>
        <v>1935</v>
      </c>
      <c r="AB52" s="219">
        <f t="shared" si="38"/>
        <v>1950</v>
      </c>
      <c r="AC52" s="219">
        <f t="shared" si="38"/>
        <v>1905</v>
      </c>
      <c r="AD52" s="219">
        <f t="shared" si="38"/>
        <v>1930</v>
      </c>
      <c r="AE52" s="219">
        <f t="shared" si="38"/>
        <v>1945</v>
      </c>
      <c r="AF52" s="219">
        <f t="shared" si="38"/>
        <v>1980</v>
      </c>
      <c r="AG52" s="219">
        <f t="shared" si="38"/>
        <v>2015</v>
      </c>
      <c r="AH52" s="219">
        <f t="shared" si="38"/>
        <v>2100</v>
      </c>
      <c r="AI52" s="219">
        <f t="shared" si="38"/>
        <v>2135</v>
      </c>
      <c r="AJ52" s="219">
        <f t="shared" si="38"/>
        <v>2145</v>
      </c>
    </row>
    <row r="53" spans="1:36" x14ac:dyDescent="0.35">
      <c r="A53" s="189" t="str">
        <f t="shared" si="0"/>
        <v>Nov</v>
      </c>
      <c r="B53" s="190" t="str">
        <f t="shared" si="1"/>
        <v>2024</v>
      </c>
      <c r="C53" s="190" t="str">
        <f t="shared" si="2"/>
        <v>Nov-2024</v>
      </c>
      <c r="D53" s="2">
        <v>45626</v>
      </c>
      <c r="E53" t="s">
        <v>950</v>
      </c>
      <c r="F53" t="s">
        <v>951</v>
      </c>
      <c r="G53" t="s">
        <v>952</v>
      </c>
      <c r="H53" t="s">
        <v>687</v>
      </c>
      <c r="I53" t="s">
        <v>969</v>
      </c>
      <c r="J53" t="s">
        <v>970</v>
      </c>
      <c r="K53" t="s">
        <v>971</v>
      </c>
      <c r="L53" t="s">
        <v>972</v>
      </c>
      <c r="M53" t="s">
        <v>973</v>
      </c>
      <c r="N53" t="s">
        <v>920</v>
      </c>
      <c r="O53">
        <v>3105</v>
      </c>
    </row>
    <row r="54" spans="1:36" x14ac:dyDescent="0.35">
      <c r="A54" s="189" t="str">
        <f t="shared" si="0"/>
        <v>Nov</v>
      </c>
      <c r="B54" s="190" t="str">
        <f t="shared" si="1"/>
        <v>2024</v>
      </c>
      <c r="C54" s="190" t="str">
        <f t="shared" si="2"/>
        <v>Nov-2024</v>
      </c>
      <c r="D54" s="2">
        <v>45626</v>
      </c>
      <c r="E54" t="s">
        <v>950</v>
      </c>
      <c r="F54" t="s">
        <v>951</v>
      </c>
      <c r="G54" t="s">
        <v>952</v>
      </c>
      <c r="H54" t="s">
        <v>687</v>
      </c>
      <c r="I54" t="s">
        <v>969</v>
      </c>
      <c r="J54" t="s">
        <v>970</v>
      </c>
      <c r="K54" t="s">
        <v>971</v>
      </c>
      <c r="L54" t="s">
        <v>972</v>
      </c>
      <c r="M54" t="s">
        <v>973</v>
      </c>
      <c r="N54" t="s">
        <v>922</v>
      </c>
      <c r="O54">
        <v>495</v>
      </c>
    </row>
    <row r="55" spans="1:36" x14ac:dyDescent="0.35">
      <c r="A55" s="189" t="str">
        <f t="shared" si="0"/>
        <v>Nov</v>
      </c>
      <c r="B55" s="190" t="str">
        <f t="shared" si="1"/>
        <v>2024</v>
      </c>
      <c r="C55" s="190" t="str">
        <f t="shared" si="2"/>
        <v>Nov-2024</v>
      </c>
      <c r="D55" s="2">
        <v>45626</v>
      </c>
      <c r="E55" t="s">
        <v>950</v>
      </c>
      <c r="F55" t="s">
        <v>951</v>
      </c>
      <c r="G55" t="s">
        <v>952</v>
      </c>
      <c r="H55" t="s">
        <v>687</v>
      </c>
      <c r="I55" t="s">
        <v>969</v>
      </c>
      <c r="J55" t="s">
        <v>970</v>
      </c>
      <c r="K55" t="s">
        <v>971</v>
      </c>
      <c r="L55" t="s">
        <v>972</v>
      </c>
      <c r="M55" t="s">
        <v>973</v>
      </c>
      <c r="N55" t="s">
        <v>921</v>
      </c>
      <c r="O55">
        <v>1350</v>
      </c>
    </row>
    <row r="56" spans="1:36" x14ac:dyDescent="0.35">
      <c r="A56" s="189" t="str">
        <f t="shared" si="0"/>
        <v>Nov</v>
      </c>
      <c r="B56" s="190" t="str">
        <f t="shared" si="1"/>
        <v>2024</v>
      </c>
      <c r="C56" s="190" t="str">
        <f t="shared" si="2"/>
        <v>Nov-2024</v>
      </c>
      <c r="D56" s="2">
        <v>45626</v>
      </c>
      <c r="E56" t="s">
        <v>950</v>
      </c>
      <c r="F56" t="s">
        <v>951</v>
      </c>
      <c r="G56" t="s">
        <v>952</v>
      </c>
      <c r="H56" t="s">
        <v>689</v>
      </c>
      <c r="I56" t="s">
        <v>974</v>
      </c>
      <c r="J56" t="s">
        <v>975</v>
      </c>
      <c r="K56" t="s">
        <v>976</v>
      </c>
      <c r="L56" t="s">
        <v>977</v>
      </c>
      <c r="M56" t="s">
        <v>978</v>
      </c>
      <c r="N56" t="s">
        <v>1528</v>
      </c>
      <c r="O56">
        <v>70</v>
      </c>
    </row>
    <row r="57" spans="1:36" x14ac:dyDescent="0.35">
      <c r="A57" s="189" t="str">
        <f t="shared" si="0"/>
        <v>Nov</v>
      </c>
      <c r="B57" s="190" t="str">
        <f t="shared" si="1"/>
        <v>2024</v>
      </c>
      <c r="C57" s="190" t="str">
        <f t="shared" si="2"/>
        <v>Nov-2024</v>
      </c>
      <c r="D57" s="2">
        <v>45626</v>
      </c>
      <c r="E57" t="s">
        <v>950</v>
      </c>
      <c r="F57" t="s">
        <v>951</v>
      </c>
      <c r="G57" t="s">
        <v>952</v>
      </c>
      <c r="H57" t="s">
        <v>689</v>
      </c>
      <c r="I57" t="s">
        <v>974</v>
      </c>
      <c r="J57" t="s">
        <v>975</v>
      </c>
      <c r="K57" t="s">
        <v>976</v>
      </c>
      <c r="L57" t="s">
        <v>977</v>
      </c>
      <c r="M57" t="s">
        <v>978</v>
      </c>
      <c r="N57" t="s">
        <v>1529</v>
      </c>
      <c r="O57" t="s">
        <v>958</v>
      </c>
    </row>
    <row r="58" spans="1:36" x14ac:dyDescent="0.35">
      <c r="A58" s="189" t="str">
        <f t="shared" si="0"/>
        <v>Nov</v>
      </c>
      <c r="B58" s="190" t="str">
        <f t="shared" si="1"/>
        <v>2024</v>
      </c>
      <c r="C58" s="190" t="str">
        <f t="shared" si="2"/>
        <v>Nov-2024</v>
      </c>
      <c r="D58" s="2">
        <v>45626</v>
      </c>
      <c r="E58" t="s">
        <v>950</v>
      </c>
      <c r="F58" t="s">
        <v>951</v>
      </c>
      <c r="G58" t="s">
        <v>952</v>
      </c>
      <c r="H58" t="s">
        <v>689</v>
      </c>
      <c r="I58" t="s">
        <v>974</v>
      </c>
      <c r="J58" t="s">
        <v>975</v>
      </c>
      <c r="K58" t="s">
        <v>976</v>
      </c>
      <c r="L58" t="s">
        <v>977</v>
      </c>
      <c r="M58" t="s">
        <v>978</v>
      </c>
      <c r="N58" t="s">
        <v>919</v>
      </c>
      <c r="O58">
        <v>465</v>
      </c>
    </row>
    <row r="59" spans="1:36" x14ac:dyDescent="0.35">
      <c r="A59" s="189" t="str">
        <f t="shared" si="0"/>
        <v>Nov</v>
      </c>
      <c r="B59" s="190" t="str">
        <f t="shared" si="1"/>
        <v>2024</v>
      </c>
      <c r="C59" s="190" t="str">
        <f t="shared" si="2"/>
        <v>Nov-2024</v>
      </c>
      <c r="D59" s="2">
        <v>45626</v>
      </c>
      <c r="E59" t="s">
        <v>950</v>
      </c>
      <c r="F59" t="s">
        <v>951</v>
      </c>
      <c r="G59" t="s">
        <v>952</v>
      </c>
      <c r="H59" t="s">
        <v>689</v>
      </c>
      <c r="I59" t="s">
        <v>974</v>
      </c>
      <c r="J59" t="s">
        <v>975</v>
      </c>
      <c r="K59" t="s">
        <v>976</v>
      </c>
      <c r="L59" t="s">
        <v>977</v>
      </c>
      <c r="M59" t="s">
        <v>978</v>
      </c>
      <c r="N59" t="s">
        <v>920</v>
      </c>
      <c r="O59">
        <v>3640</v>
      </c>
    </row>
    <row r="60" spans="1:36" x14ac:dyDescent="0.35">
      <c r="A60" s="189" t="str">
        <f t="shared" si="0"/>
        <v>Nov</v>
      </c>
      <c r="B60" s="190" t="str">
        <f t="shared" si="1"/>
        <v>2024</v>
      </c>
      <c r="C60" s="190" t="str">
        <f t="shared" si="2"/>
        <v>Nov-2024</v>
      </c>
      <c r="D60" s="2">
        <v>45626</v>
      </c>
      <c r="E60" t="s">
        <v>950</v>
      </c>
      <c r="F60" t="s">
        <v>951</v>
      </c>
      <c r="G60" t="s">
        <v>952</v>
      </c>
      <c r="H60" t="s">
        <v>689</v>
      </c>
      <c r="I60" t="s">
        <v>974</v>
      </c>
      <c r="J60" t="s">
        <v>975</v>
      </c>
      <c r="K60" t="s">
        <v>976</v>
      </c>
      <c r="L60" t="s">
        <v>977</v>
      </c>
      <c r="M60" t="s">
        <v>978</v>
      </c>
      <c r="N60" t="s">
        <v>922</v>
      </c>
      <c r="O60">
        <v>405</v>
      </c>
    </row>
    <row r="61" spans="1:36" x14ac:dyDescent="0.35">
      <c r="A61" s="189" t="str">
        <f t="shared" si="0"/>
        <v>Nov</v>
      </c>
      <c r="B61" s="190" t="str">
        <f t="shared" si="1"/>
        <v>2024</v>
      </c>
      <c r="C61" s="190" t="str">
        <f t="shared" si="2"/>
        <v>Nov-2024</v>
      </c>
      <c r="D61" s="2">
        <v>45626</v>
      </c>
      <c r="E61" t="s">
        <v>950</v>
      </c>
      <c r="F61" t="s">
        <v>951</v>
      </c>
      <c r="G61" t="s">
        <v>952</v>
      </c>
      <c r="H61" t="s">
        <v>689</v>
      </c>
      <c r="I61" t="s">
        <v>974</v>
      </c>
      <c r="J61" t="s">
        <v>975</v>
      </c>
      <c r="K61" t="s">
        <v>976</v>
      </c>
      <c r="L61" t="s">
        <v>977</v>
      </c>
      <c r="M61" t="s">
        <v>978</v>
      </c>
      <c r="N61" t="s">
        <v>921</v>
      </c>
      <c r="O61">
        <v>1700</v>
      </c>
    </row>
    <row r="62" spans="1:36" x14ac:dyDescent="0.35">
      <c r="A62" s="189" t="str">
        <f t="shared" si="0"/>
        <v>Nov</v>
      </c>
      <c r="B62" s="190" t="str">
        <f t="shared" si="1"/>
        <v>2024</v>
      </c>
      <c r="C62" s="190" t="str">
        <f t="shared" si="2"/>
        <v>Nov-2024</v>
      </c>
      <c r="D62" s="2">
        <v>45626</v>
      </c>
      <c r="E62" t="s">
        <v>950</v>
      </c>
      <c r="F62" t="s">
        <v>951</v>
      </c>
      <c r="G62" t="s">
        <v>952</v>
      </c>
      <c r="H62" t="s">
        <v>693</v>
      </c>
      <c r="I62" t="s">
        <v>979</v>
      </c>
      <c r="J62" t="s">
        <v>980</v>
      </c>
      <c r="K62" t="s">
        <v>981</v>
      </c>
      <c r="L62" t="s">
        <v>982</v>
      </c>
      <c r="M62" t="s">
        <v>983</v>
      </c>
      <c r="N62" t="s">
        <v>1528</v>
      </c>
      <c r="O62">
        <v>190</v>
      </c>
    </row>
    <row r="63" spans="1:36" x14ac:dyDescent="0.35">
      <c r="A63" s="189" t="str">
        <f t="shared" si="0"/>
        <v>Nov</v>
      </c>
      <c r="B63" s="190" t="str">
        <f t="shared" si="1"/>
        <v>2024</v>
      </c>
      <c r="C63" s="190" t="str">
        <f t="shared" si="2"/>
        <v>Nov-2024</v>
      </c>
      <c r="D63" s="2">
        <v>45626</v>
      </c>
      <c r="E63" t="s">
        <v>950</v>
      </c>
      <c r="F63" t="s">
        <v>951</v>
      </c>
      <c r="G63" t="s">
        <v>952</v>
      </c>
      <c r="H63" t="s">
        <v>693</v>
      </c>
      <c r="I63" t="s">
        <v>979</v>
      </c>
      <c r="J63" t="s">
        <v>980</v>
      </c>
      <c r="K63" t="s">
        <v>981</v>
      </c>
      <c r="L63" t="s">
        <v>982</v>
      </c>
      <c r="M63" t="s">
        <v>983</v>
      </c>
      <c r="N63" t="s">
        <v>1529</v>
      </c>
      <c r="O63">
        <v>10</v>
      </c>
    </row>
    <row r="64" spans="1:36" x14ac:dyDescent="0.35">
      <c r="A64" s="189" t="str">
        <f t="shared" si="0"/>
        <v>Nov</v>
      </c>
      <c r="B64" s="190" t="str">
        <f t="shared" si="1"/>
        <v>2024</v>
      </c>
      <c r="C64" s="190" t="str">
        <f t="shared" si="2"/>
        <v>Nov-2024</v>
      </c>
      <c r="D64" s="2">
        <v>45626</v>
      </c>
      <c r="E64" t="s">
        <v>950</v>
      </c>
      <c r="F64" t="s">
        <v>951</v>
      </c>
      <c r="G64" t="s">
        <v>952</v>
      </c>
      <c r="H64" t="s">
        <v>693</v>
      </c>
      <c r="I64" t="s">
        <v>979</v>
      </c>
      <c r="J64" t="s">
        <v>980</v>
      </c>
      <c r="K64" t="s">
        <v>981</v>
      </c>
      <c r="L64" t="s">
        <v>982</v>
      </c>
      <c r="M64" t="s">
        <v>983</v>
      </c>
      <c r="N64" t="s">
        <v>919</v>
      </c>
      <c r="O64">
        <v>995</v>
      </c>
    </row>
    <row r="65" spans="1:31" x14ac:dyDescent="0.35">
      <c r="A65" s="189" t="str">
        <f t="shared" si="0"/>
        <v>Nov</v>
      </c>
      <c r="B65" s="190" t="str">
        <f t="shared" si="1"/>
        <v>2024</v>
      </c>
      <c r="C65" s="190" t="str">
        <f t="shared" si="2"/>
        <v>Nov-2024</v>
      </c>
      <c r="D65" s="2">
        <v>45626</v>
      </c>
      <c r="E65" t="s">
        <v>950</v>
      </c>
      <c r="F65" t="s">
        <v>951</v>
      </c>
      <c r="G65" t="s">
        <v>952</v>
      </c>
      <c r="H65" t="s">
        <v>693</v>
      </c>
      <c r="I65" t="s">
        <v>979</v>
      </c>
      <c r="J65" t="s">
        <v>980</v>
      </c>
      <c r="K65" t="s">
        <v>981</v>
      </c>
      <c r="L65" t="s">
        <v>982</v>
      </c>
      <c r="M65" t="s">
        <v>983</v>
      </c>
      <c r="N65" t="s">
        <v>920</v>
      </c>
      <c r="O65">
        <v>4905</v>
      </c>
    </row>
    <row r="66" spans="1:31" x14ac:dyDescent="0.35">
      <c r="A66" s="189" t="str">
        <f t="shared" si="0"/>
        <v>Nov</v>
      </c>
      <c r="B66" s="190" t="str">
        <f t="shared" si="1"/>
        <v>2024</v>
      </c>
      <c r="C66" s="190" t="str">
        <f t="shared" si="2"/>
        <v>Nov-2024</v>
      </c>
      <c r="D66" s="2">
        <v>45626</v>
      </c>
      <c r="E66" t="s">
        <v>950</v>
      </c>
      <c r="F66" t="s">
        <v>951</v>
      </c>
      <c r="G66" t="s">
        <v>952</v>
      </c>
      <c r="H66" t="s">
        <v>693</v>
      </c>
      <c r="I66" t="s">
        <v>979</v>
      </c>
      <c r="J66" t="s">
        <v>980</v>
      </c>
      <c r="K66" t="s">
        <v>981</v>
      </c>
      <c r="L66" t="s">
        <v>982</v>
      </c>
      <c r="M66" t="s">
        <v>983</v>
      </c>
      <c r="N66" t="s">
        <v>922</v>
      </c>
      <c r="O66">
        <v>550</v>
      </c>
    </row>
    <row r="67" spans="1:31" x14ac:dyDescent="0.35">
      <c r="A67" s="189" t="str">
        <f t="shared" ref="A67:A130" si="40">TEXT(D67,"mmm")</f>
        <v>Nov</v>
      </c>
      <c r="B67" s="190" t="str">
        <f t="shared" ref="B67:B130" si="41">TEXT(D67,"yyyy")</f>
        <v>2024</v>
      </c>
      <c r="C67" s="190" t="str">
        <f t="shared" ref="C67:C130" si="42">_xlfn.CONCAT(A67&amp;"-"&amp;B67)</f>
        <v>Nov-2024</v>
      </c>
      <c r="D67" s="2">
        <v>45626</v>
      </c>
      <c r="E67" t="s">
        <v>950</v>
      </c>
      <c r="F67" t="s">
        <v>951</v>
      </c>
      <c r="G67" t="s">
        <v>952</v>
      </c>
      <c r="H67" t="s">
        <v>693</v>
      </c>
      <c r="I67" t="s">
        <v>979</v>
      </c>
      <c r="J67" t="s">
        <v>980</v>
      </c>
      <c r="K67" t="s">
        <v>981</v>
      </c>
      <c r="L67" t="s">
        <v>982</v>
      </c>
      <c r="M67" t="s">
        <v>983</v>
      </c>
      <c r="N67" t="s">
        <v>921</v>
      </c>
      <c r="O67">
        <v>2065</v>
      </c>
    </row>
    <row r="68" spans="1:31" x14ac:dyDescent="0.35">
      <c r="A68" s="189" t="str">
        <f t="shared" si="40"/>
        <v>Nov</v>
      </c>
      <c r="B68" s="190" t="str">
        <f t="shared" si="41"/>
        <v>2024</v>
      </c>
      <c r="C68" s="190" t="str">
        <f t="shared" si="42"/>
        <v>Nov-2024</v>
      </c>
      <c r="D68" s="2">
        <v>45626</v>
      </c>
      <c r="E68" t="s">
        <v>950</v>
      </c>
      <c r="F68" t="s">
        <v>951</v>
      </c>
      <c r="G68" t="s">
        <v>952</v>
      </c>
      <c r="H68" t="s">
        <v>694</v>
      </c>
      <c r="I68" t="s">
        <v>984</v>
      </c>
      <c r="J68" t="s">
        <v>985</v>
      </c>
      <c r="K68" t="s">
        <v>986</v>
      </c>
      <c r="L68" t="s">
        <v>987</v>
      </c>
      <c r="M68" t="s">
        <v>988</v>
      </c>
      <c r="N68" t="s">
        <v>1528</v>
      </c>
      <c r="O68">
        <v>135</v>
      </c>
    </row>
    <row r="69" spans="1:31" x14ac:dyDescent="0.35">
      <c r="A69" s="189" t="str">
        <f t="shared" si="40"/>
        <v>Nov</v>
      </c>
      <c r="B69" s="190" t="str">
        <f t="shared" si="41"/>
        <v>2024</v>
      </c>
      <c r="C69" s="190" t="str">
        <f t="shared" si="42"/>
        <v>Nov-2024</v>
      </c>
      <c r="D69" s="2">
        <v>45626</v>
      </c>
      <c r="E69" t="s">
        <v>950</v>
      </c>
      <c r="F69" t="s">
        <v>951</v>
      </c>
      <c r="G69" t="s">
        <v>952</v>
      </c>
      <c r="H69" t="s">
        <v>694</v>
      </c>
      <c r="I69" t="s">
        <v>984</v>
      </c>
      <c r="J69" t="s">
        <v>985</v>
      </c>
      <c r="K69" t="s">
        <v>986</v>
      </c>
      <c r="L69" t="s">
        <v>987</v>
      </c>
      <c r="M69" t="s">
        <v>988</v>
      </c>
      <c r="N69" t="s">
        <v>1529</v>
      </c>
      <c r="O69">
        <v>10</v>
      </c>
    </row>
    <row r="70" spans="1:31" x14ac:dyDescent="0.35">
      <c r="A70" s="189" t="str">
        <f t="shared" si="40"/>
        <v>Nov</v>
      </c>
      <c r="B70" s="190" t="str">
        <f t="shared" si="41"/>
        <v>2024</v>
      </c>
      <c r="C70" s="190" t="str">
        <f t="shared" si="42"/>
        <v>Nov-2024</v>
      </c>
      <c r="D70" s="2">
        <v>45626</v>
      </c>
      <c r="E70" t="s">
        <v>950</v>
      </c>
      <c r="F70" t="s">
        <v>951</v>
      </c>
      <c r="G70" t="s">
        <v>952</v>
      </c>
      <c r="H70" t="s">
        <v>694</v>
      </c>
      <c r="I70" t="s">
        <v>984</v>
      </c>
      <c r="J70" t="s">
        <v>985</v>
      </c>
      <c r="K70" t="s">
        <v>986</v>
      </c>
      <c r="L70" t="s">
        <v>987</v>
      </c>
      <c r="M70" t="s">
        <v>988</v>
      </c>
      <c r="N70" t="s">
        <v>919</v>
      </c>
      <c r="O70">
        <v>290</v>
      </c>
    </row>
    <row r="71" spans="1:31" x14ac:dyDescent="0.35">
      <c r="A71" s="189" t="str">
        <f t="shared" si="40"/>
        <v>Nov</v>
      </c>
      <c r="B71" s="190" t="str">
        <f t="shared" si="41"/>
        <v>2024</v>
      </c>
      <c r="C71" s="190" t="str">
        <f t="shared" si="42"/>
        <v>Nov-2024</v>
      </c>
      <c r="D71" s="2">
        <v>45626</v>
      </c>
      <c r="E71" t="s">
        <v>950</v>
      </c>
      <c r="F71" t="s">
        <v>951</v>
      </c>
      <c r="G71" t="s">
        <v>952</v>
      </c>
      <c r="H71" t="s">
        <v>694</v>
      </c>
      <c r="I71" t="s">
        <v>984</v>
      </c>
      <c r="J71" t="s">
        <v>985</v>
      </c>
      <c r="K71" t="s">
        <v>986</v>
      </c>
      <c r="L71" t="s">
        <v>987</v>
      </c>
      <c r="M71" t="s">
        <v>988</v>
      </c>
      <c r="N71" t="s">
        <v>920</v>
      </c>
      <c r="O71">
        <v>3150</v>
      </c>
    </row>
    <row r="72" spans="1:31" x14ac:dyDescent="0.35">
      <c r="A72" s="189" t="str">
        <f t="shared" si="40"/>
        <v>Nov</v>
      </c>
      <c r="B72" s="190" t="str">
        <f t="shared" si="41"/>
        <v>2024</v>
      </c>
      <c r="C72" s="190" t="str">
        <f t="shared" si="42"/>
        <v>Nov-2024</v>
      </c>
      <c r="D72" s="2">
        <v>45626</v>
      </c>
      <c r="E72" t="s">
        <v>950</v>
      </c>
      <c r="F72" t="s">
        <v>951</v>
      </c>
      <c r="G72" t="s">
        <v>952</v>
      </c>
      <c r="H72" t="s">
        <v>694</v>
      </c>
      <c r="I72" t="s">
        <v>984</v>
      </c>
      <c r="J72" t="s">
        <v>985</v>
      </c>
      <c r="K72" t="s">
        <v>986</v>
      </c>
      <c r="L72" t="s">
        <v>987</v>
      </c>
      <c r="M72" t="s">
        <v>988</v>
      </c>
      <c r="N72" t="s">
        <v>922</v>
      </c>
      <c r="O72">
        <v>2155</v>
      </c>
    </row>
    <row r="73" spans="1:31" x14ac:dyDescent="0.35">
      <c r="A73" s="189" t="str">
        <f t="shared" si="40"/>
        <v>Nov</v>
      </c>
      <c r="B73" s="190" t="str">
        <f t="shared" si="41"/>
        <v>2024</v>
      </c>
      <c r="C73" s="190" t="str">
        <f t="shared" si="42"/>
        <v>Nov-2024</v>
      </c>
      <c r="D73" s="2">
        <v>45626</v>
      </c>
      <c r="E73" t="s">
        <v>950</v>
      </c>
      <c r="F73" t="s">
        <v>951</v>
      </c>
      <c r="G73" t="s">
        <v>952</v>
      </c>
      <c r="H73" t="s">
        <v>694</v>
      </c>
      <c r="I73" t="s">
        <v>984</v>
      </c>
      <c r="J73" t="s">
        <v>985</v>
      </c>
      <c r="K73" t="s">
        <v>986</v>
      </c>
      <c r="L73" t="s">
        <v>987</v>
      </c>
      <c r="M73" t="s">
        <v>988</v>
      </c>
      <c r="N73" t="s">
        <v>921</v>
      </c>
      <c r="O73">
        <v>2935</v>
      </c>
    </row>
    <row r="74" spans="1:31" x14ac:dyDescent="0.35">
      <c r="A74" s="189" t="str">
        <f t="shared" si="40"/>
        <v>Nov</v>
      </c>
      <c r="B74" s="190" t="str">
        <f t="shared" si="41"/>
        <v>2024</v>
      </c>
      <c r="C74" s="190" t="str">
        <f t="shared" si="42"/>
        <v>Nov-2024</v>
      </c>
      <c r="D74" s="2">
        <v>45626</v>
      </c>
      <c r="E74" t="s">
        <v>989</v>
      </c>
      <c r="F74" t="s">
        <v>990</v>
      </c>
      <c r="G74" t="s">
        <v>991</v>
      </c>
      <c r="H74" t="s">
        <v>674</v>
      </c>
      <c r="I74" t="s">
        <v>992</v>
      </c>
      <c r="J74" t="s">
        <v>993</v>
      </c>
      <c r="K74" t="s">
        <v>994</v>
      </c>
      <c r="L74" t="s">
        <v>995</v>
      </c>
      <c r="M74" t="s">
        <v>996</v>
      </c>
      <c r="N74" t="s">
        <v>1528</v>
      </c>
      <c r="O74">
        <v>375</v>
      </c>
      <c r="W74" s="191" t="s">
        <v>943</v>
      </c>
      <c r="AB74" s="11" t="s">
        <v>944</v>
      </c>
      <c r="AC74" s="11"/>
      <c r="AD74" s="11"/>
      <c r="AE74" s="11"/>
    </row>
    <row r="75" spans="1:31" x14ac:dyDescent="0.35">
      <c r="A75" s="189" t="str">
        <f t="shared" si="40"/>
        <v>Nov</v>
      </c>
      <c r="B75" s="190" t="str">
        <f t="shared" si="41"/>
        <v>2024</v>
      </c>
      <c r="C75" s="190" t="str">
        <f t="shared" si="42"/>
        <v>Nov-2024</v>
      </c>
      <c r="D75" s="2">
        <v>45626</v>
      </c>
      <c r="E75" t="s">
        <v>989</v>
      </c>
      <c r="F75" t="s">
        <v>990</v>
      </c>
      <c r="G75" t="s">
        <v>991</v>
      </c>
      <c r="H75" t="s">
        <v>674</v>
      </c>
      <c r="I75" t="s">
        <v>992</v>
      </c>
      <c r="J75" t="s">
        <v>993</v>
      </c>
      <c r="K75" t="s">
        <v>994</v>
      </c>
      <c r="L75" t="s">
        <v>995</v>
      </c>
      <c r="M75" t="s">
        <v>996</v>
      </c>
      <c r="N75" t="s">
        <v>1529</v>
      </c>
      <c r="O75">
        <v>10</v>
      </c>
    </row>
    <row r="76" spans="1:31" x14ac:dyDescent="0.35">
      <c r="A76" s="189" t="str">
        <f t="shared" si="40"/>
        <v>Nov</v>
      </c>
      <c r="B76" s="190" t="str">
        <f t="shared" si="41"/>
        <v>2024</v>
      </c>
      <c r="C76" s="190" t="str">
        <f t="shared" si="42"/>
        <v>Nov-2024</v>
      </c>
      <c r="D76" s="2">
        <v>45626</v>
      </c>
      <c r="E76" t="s">
        <v>989</v>
      </c>
      <c r="F76" t="s">
        <v>990</v>
      </c>
      <c r="G76" t="s">
        <v>991</v>
      </c>
      <c r="H76" t="s">
        <v>674</v>
      </c>
      <c r="I76" t="s">
        <v>992</v>
      </c>
      <c r="J76" t="s">
        <v>993</v>
      </c>
      <c r="K76" t="s">
        <v>994</v>
      </c>
      <c r="L76" t="s">
        <v>995</v>
      </c>
      <c r="M76" t="s">
        <v>996</v>
      </c>
      <c r="N76" t="s">
        <v>919</v>
      </c>
      <c r="O76">
        <v>1270</v>
      </c>
    </row>
    <row r="77" spans="1:31" x14ac:dyDescent="0.35">
      <c r="A77" s="189" t="str">
        <f t="shared" si="40"/>
        <v>Nov</v>
      </c>
      <c r="B77" s="190" t="str">
        <f t="shared" si="41"/>
        <v>2024</v>
      </c>
      <c r="C77" s="190" t="str">
        <f t="shared" si="42"/>
        <v>Nov-2024</v>
      </c>
      <c r="D77" s="2">
        <v>45626</v>
      </c>
      <c r="E77" t="s">
        <v>989</v>
      </c>
      <c r="F77" t="s">
        <v>990</v>
      </c>
      <c r="G77" t="s">
        <v>991</v>
      </c>
      <c r="H77" t="s">
        <v>674</v>
      </c>
      <c r="I77" t="s">
        <v>992</v>
      </c>
      <c r="J77" t="s">
        <v>993</v>
      </c>
      <c r="K77" t="s">
        <v>994</v>
      </c>
      <c r="L77" t="s">
        <v>995</v>
      </c>
      <c r="M77" t="s">
        <v>996</v>
      </c>
      <c r="N77" t="s">
        <v>920</v>
      </c>
      <c r="O77">
        <v>8425</v>
      </c>
    </row>
    <row r="78" spans="1:31" x14ac:dyDescent="0.35">
      <c r="A78" s="189" t="str">
        <f t="shared" si="40"/>
        <v>Nov</v>
      </c>
      <c r="B78" s="190" t="str">
        <f t="shared" si="41"/>
        <v>2024</v>
      </c>
      <c r="C78" s="190" t="str">
        <f t="shared" si="42"/>
        <v>Nov-2024</v>
      </c>
      <c r="D78" s="2">
        <v>45626</v>
      </c>
      <c r="E78" t="s">
        <v>989</v>
      </c>
      <c r="F78" t="s">
        <v>990</v>
      </c>
      <c r="G78" t="s">
        <v>991</v>
      </c>
      <c r="H78" t="s">
        <v>674</v>
      </c>
      <c r="I78" t="s">
        <v>992</v>
      </c>
      <c r="J78" t="s">
        <v>993</v>
      </c>
      <c r="K78" t="s">
        <v>994</v>
      </c>
      <c r="L78" t="s">
        <v>995</v>
      </c>
      <c r="M78" t="s">
        <v>996</v>
      </c>
      <c r="N78" t="s">
        <v>922</v>
      </c>
      <c r="O78">
        <v>1650</v>
      </c>
    </row>
    <row r="79" spans="1:31" x14ac:dyDescent="0.35">
      <c r="A79" s="189" t="str">
        <f t="shared" si="40"/>
        <v>Nov</v>
      </c>
      <c r="B79" s="190" t="str">
        <f t="shared" si="41"/>
        <v>2024</v>
      </c>
      <c r="C79" s="190" t="str">
        <f t="shared" si="42"/>
        <v>Nov-2024</v>
      </c>
      <c r="D79" s="2">
        <v>45626</v>
      </c>
      <c r="E79" t="s">
        <v>989</v>
      </c>
      <c r="F79" t="s">
        <v>990</v>
      </c>
      <c r="G79" t="s">
        <v>991</v>
      </c>
      <c r="H79" t="s">
        <v>674</v>
      </c>
      <c r="I79" t="s">
        <v>992</v>
      </c>
      <c r="J79" t="s">
        <v>993</v>
      </c>
      <c r="K79" t="s">
        <v>994</v>
      </c>
      <c r="L79" t="s">
        <v>995</v>
      </c>
      <c r="M79" t="s">
        <v>996</v>
      </c>
      <c r="N79" t="s">
        <v>921</v>
      </c>
      <c r="O79">
        <v>4455</v>
      </c>
    </row>
    <row r="80" spans="1:31" x14ac:dyDescent="0.35">
      <c r="A80" s="189" t="str">
        <f t="shared" si="40"/>
        <v>Nov</v>
      </c>
      <c r="B80" s="190" t="str">
        <f t="shared" si="41"/>
        <v>2024</v>
      </c>
      <c r="C80" s="190" t="str">
        <f t="shared" si="42"/>
        <v>Nov-2024</v>
      </c>
      <c r="D80" s="2">
        <v>45626</v>
      </c>
      <c r="E80" t="s">
        <v>989</v>
      </c>
      <c r="F80" t="s">
        <v>990</v>
      </c>
      <c r="G80" t="s">
        <v>991</v>
      </c>
      <c r="H80" t="s">
        <v>678</v>
      </c>
      <c r="I80" t="s">
        <v>997</v>
      </c>
      <c r="J80" t="s">
        <v>998</v>
      </c>
      <c r="K80" t="s">
        <v>999</v>
      </c>
      <c r="L80" t="s">
        <v>1000</v>
      </c>
      <c r="M80" t="s">
        <v>1001</v>
      </c>
      <c r="N80" t="s">
        <v>1528</v>
      </c>
      <c r="O80">
        <v>370</v>
      </c>
    </row>
    <row r="81" spans="1:15" x14ac:dyDescent="0.35">
      <c r="A81" s="189" t="str">
        <f t="shared" si="40"/>
        <v>Nov</v>
      </c>
      <c r="B81" s="190" t="str">
        <f t="shared" si="41"/>
        <v>2024</v>
      </c>
      <c r="C81" s="190" t="str">
        <f t="shared" si="42"/>
        <v>Nov-2024</v>
      </c>
      <c r="D81" s="2">
        <v>45626</v>
      </c>
      <c r="E81" t="s">
        <v>989</v>
      </c>
      <c r="F81" t="s">
        <v>990</v>
      </c>
      <c r="G81" t="s">
        <v>991</v>
      </c>
      <c r="H81" t="s">
        <v>678</v>
      </c>
      <c r="I81" t="s">
        <v>997</v>
      </c>
      <c r="J81" t="s">
        <v>998</v>
      </c>
      <c r="K81" t="s">
        <v>999</v>
      </c>
      <c r="L81" t="s">
        <v>1000</v>
      </c>
      <c r="M81" t="s">
        <v>1001</v>
      </c>
      <c r="N81" t="s">
        <v>1529</v>
      </c>
      <c r="O81" t="s">
        <v>958</v>
      </c>
    </row>
    <row r="82" spans="1:15" x14ac:dyDescent="0.35">
      <c r="A82" s="189" t="str">
        <f t="shared" si="40"/>
        <v>Nov</v>
      </c>
      <c r="B82" s="190" t="str">
        <f t="shared" si="41"/>
        <v>2024</v>
      </c>
      <c r="C82" s="190" t="str">
        <f t="shared" si="42"/>
        <v>Nov-2024</v>
      </c>
      <c r="D82" s="2">
        <v>45626</v>
      </c>
      <c r="E82" t="s">
        <v>989</v>
      </c>
      <c r="F82" t="s">
        <v>990</v>
      </c>
      <c r="G82" t="s">
        <v>991</v>
      </c>
      <c r="H82" t="s">
        <v>678</v>
      </c>
      <c r="I82" t="s">
        <v>997</v>
      </c>
      <c r="J82" t="s">
        <v>998</v>
      </c>
      <c r="K82" t="s">
        <v>999</v>
      </c>
      <c r="L82" t="s">
        <v>1000</v>
      </c>
      <c r="M82" t="s">
        <v>1001</v>
      </c>
      <c r="N82" t="s">
        <v>919</v>
      </c>
      <c r="O82">
        <v>795</v>
      </c>
    </row>
    <row r="83" spans="1:15" x14ac:dyDescent="0.35">
      <c r="A83" s="189" t="str">
        <f t="shared" si="40"/>
        <v>Nov</v>
      </c>
      <c r="B83" s="190" t="str">
        <f t="shared" si="41"/>
        <v>2024</v>
      </c>
      <c r="C83" s="190" t="str">
        <f t="shared" si="42"/>
        <v>Nov-2024</v>
      </c>
      <c r="D83" s="2">
        <v>45626</v>
      </c>
      <c r="E83" t="s">
        <v>989</v>
      </c>
      <c r="F83" t="s">
        <v>990</v>
      </c>
      <c r="G83" t="s">
        <v>991</v>
      </c>
      <c r="H83" t="s">
        <v>678</v>
      </c>
      <c r="I83" t="s">
        <v>997</v>
      </c>
      <c r="J83" t="s">
        <v>998</v>
      </c>
      <c r="K83" t="s">
        <v>999</v>
      </c>
      <c r="L83" t="s">
        <v>1000</v>
      </c>
      <c r="M83" t="s">
        <v>1001</v>
      </c>
      <c r="N83" t="s">
        <v>920</v>
      </c>
      <c r="O83">
        <v>3295</v>
      </c>
    </row>
    <row r="84" spans="1:15" x14ac:dyDescent="0.35">
      <c r="A84" s="189" t="str">
        <f t="shared" si="40"/>
        <v>Nov</v>
      </c>
      <c r="B84" s="190" t="str">
        <f t="shared" si="41"/>
        <v>2024</v>
      </c>
      <c r="C84" s="190" t="str">
        <f t="shared" si="42"/>
        <v>Nov-2024</v>
      </c>
      <c r="D84" s="2">
        <v>45626</v>
      </c>
      <c r="E84" t="s">
        <v>989</v>
      </c>
      <c r="F84" t="s">
        <v>990</v>
      </c>
      <c r="G84" t="s">
        <v>991</v>
      </c>
      <c r="H84" t="s">
        <v>678</v>
      </c>
      <c r="I84" t="s">
        <v>997</v>
      </c>
      <c r="J84" t="s">
        <v>998</v>
      </c>
      <c r="K84" t="s">
        <v>999</v>
      </c>
      <c r="L84" t="s">
        <v>1000</v>
      </c>
      <c r="M84" t="s">
        <v>1001</v>
      </c>
      <c r="N84" t="s">
        <v>922</v>
      </c>
      <c r="O84">
        <v>620</v>
      </c>
    </row>
    <row r="85" spans="1:15" x14ac:dyDescent="0.35">
      <c r="A85" s="189" t="str">
        <f t="shared" si="40"/>
        <v>Nov</v>
      </c>
      <c r="B85" s="190" t="str">
        <f t="shared" si="41"/>
        <v>2024</v>
      </c>
      <c r="C85" s="190" t="str">
        <f t="shared" si="42"/>
        <v>Nov-2024</v>
      </c>
      <c r="D85" s="2">
        <v>45626</v>
      </c>
      <c r="E85" t="s">
        <v>989</v>
      </c>
      <c r="F85" t="s">
        <v>990</v>
      </c>
      <c r="G85" t="s">
        <v>991</v>
      </c>
      <c r="H85" t="s">
        <v>678</v>
      </c>
      <c r="I85" t="s">
        <v>997</v>
      </c>
      <c r="J85" t="s">
        <v>998</v>
      </c>
      <c r="K85" t="s">
        <v>999</v>
      </c>
      <c r="L85" t="s">
        <v>1000</v>
      </c>
      <c r="M85" t="s">
        <v>1001</v>
      </c>
      <c r="N85" t="s">
        <v>921</v>
      </c>
      <c r="O85">
        <v>1185</v>
      </c>
    </row>
    <row r="86" spans="1:15" x14ac:dyDescent="0.35">
      <c r="A86" s="189" t="str">
        <f t="shared" si="40"/>
        <v>Nov</v>
      </c>
      <c r="B86" s="190" t="str">
        <f t="shared" si="41"/>
        <v>2024</v>
      </c>
      <c r="C86" s="190" t="str">
        <f t="shared" si="42"/>
        <v>Nov-2024</v>
      </c>
      <c r="D86" s="2">
        <v>45626</v>
      </c>
      <c r="E86" t="s">
        <v>989</v>
      </c>
      <c r="F86" t="s">
        <v>990</v>
      </c>
      <c r="G86" t="s">
        <v>991</v>
      </c>
      <c r="H86" t="s">
        <v>679</v>
      </c>
      <c r="I86" t="s">
        <v>1002</v>
      </c>
      <c r="J86" t="s">
        <v>1003</v>
      </c>
      <c r="K86" t="s">
        <v>1004</v>
      </c>
      <c r="L86" t="s">
        <v>1005</v>
      </c>
      <c r="M86" t="s">
        <v>1006</v>
      </c>
      <c r="N86" t="s">
        <v>1528</v>
      </c>
      <c r="O86">
        <v>40</v>
      </c>
    </row>
    <row r="87" spans="1:15" x14ac:dyDescent="0.35">
      <c r="A87" s="189" t="str">
        <f t="shared" si="40"/>
        <v>Nov</v>
      </c>
      <c r="B87" s="190" t="str">
        <f t="shared" si="41"/>
        <v>2024</v>
      </c>
      <c r="C87" s="190" t="str">
        <f t="shared" si="42"/>
        <v>Nov-2024</v>
      </c>
      <c r="D87" s="2">
        <v>45626</v>
      </c>
      <c r="E87" t="s">
        <v>989</v>
      </c>
      <c r="F87" t="s">
        <v>990</v>
      </c>
      <c r="G87" t="s">
        <v>991</v>
      </c>
      <c r="H87" t="s">
        <v>679</v>
      </c>
      <c r="I87" t="s">
        <v>1002</v>
      </c>
      <c r="J87" t="s">
        <v>1003</v>
      </c>
      <c r="K87" t="s">
        <v>1004</v>
      </c>
      <c r="L87" t="s">
        <v>1005</v>
      </c>
      <c r="M87" t="s">
        <v>1006</v>
      </c>
      <c r="N87" t="s">
        <v>1529</v>
      </c>
      <c r="O87" t="s">
        <v>958</v>
      </c>
    </row>
    <row r="88" spans="1:15" x14ac:dyDescent="0.35">
      <c r="A88" s="189" t="str">
        <f t="shared" si="40"/>
        <v>Nov</v>
      </c>
      <c r="B88" s="190" t="str">
        <f t="shared" si="41"/>
        <v>2024</v>
      </c>
      <c r="C88" s="190" t="str">
        <f t="shared" si="42"/>
        <v>Nov-2024</v>
      </c>
      <c r="D88" s="2">
        <v>45626</v>
      </c>
      <c r="E88" t="s">
        <v>989</v>
      </c>
      <c r="F88" t="s">
        <v>990</v>
      </c>
      <c r="G88" t="s">
        <v>991</v>
      </c>
      <c r="H88" t="s">
        <v>679</v>
      </c>
      <c r="I88" t="s">
        <v>1002</v>
      </c>
      <c r="J88" t="s">
        <v>1003</v>
      </c>
      <c r="K88" t="s">
        <v>1004</v>
      </c>
      <c r="L88" t="s">
        <v>1005</v>
      </c>
      <c r="M88" t="s">
        <v>1006</v>
      </c>
      <c r="N88" t="s">
        <v>919</v>
      </c>
      <c r="O88">
        <v>85</v>
      </c>
    </row>
    <row r="89" spans="1:15" x14ac:dyDescent="0.35">
      <c r="A89" s="189" t="str">
        <f t="shared" si="40"/>
        <v>Nov</v>
      </c>
      <c r="B89" s="190" t="str">
        <f t="shared" si="41"/>
        <v>2024</v>
      </c>
      <c r="C89" s="190" t="str">
        <f t="shared" si="42"/>
        <v>Nov-2024</v>
      </c>
      <c r="D89" s="2">
        <v>45626</v>
      </c>
      <c r="E89" t="s">
        <v>989</v>
      </c>
      <c r="F89" t="s">
        <v>990</v>
      </c>
      <c r="G89" t="s">
        <v>991</v>
      </c>
      <c r="H89" t="s">
        <v>679</v>
      </c>
      <c r="I89" t="s">
        <v>1002</v>
      </c>
      <c r="J89" t="s">
        <v>1003</v>
      </c>
      <c r="K89" t="s">
        <v>1004</v>
      </c>
      <c r="L89" t="s">
        <v>1005</v>
      </c>
      <c r="M89" t="s">
        <v>1006</v>
      </c>
      <c r="N89" t="s">
        <v>920</v>
      </c>
      <c r="O89">
        <v>785</v>
      </c>
    </row>
    <row r="90" spans="1:15" x14ac:dyDescent="0.35">
      <c r="A90" s="189" t="str">
        <f t="shared" si="40"/>
        <v>Nov</v>
      </c>
      <c r="B90" s="190" t="str">
        <f t="shared" si="41"/>
        <v>2024</v>
      </c>
      <c r="C90" s="190" t="str">
        <f t="shared" si="42"/>
        <v>Nov-2024</v>
      </c>
      <c r="D90" s="2">
        <v>45626</v>
      </c>
      <c r="E90" t="s">
        <v>989</v>
      </c>
      <c r="F90" t="s">
        <v>990</v>
      </c>
      <c r="G90" t="s">
        <v>991</v>
      </c>
      <c r="H90" t="s">
        <v>679</v>
      </c>
      <c r="I90" t="s">
        <v>1002</v>
      </c>
      <c r="J90" t="s">
        <v>1003</v>
      </c>
      <c r="K90" t="s">
        <v>1004</v>
      </c>
      <c r="L90" t="s">
        <v>1005</v>
      </c>
      <c r="M90" t="s">
        <v>1006</v>
      </c>
      <c r="N90" t="s">
        <v>922</v>
      </c>
      <c r="O90">
        <v>440</v>
      </c>
    </row>
    <row r="91" spans="1:15" x14ac:dyDescent="0.35">
      <c r="A91" s="189" t="str">
        <f t="shared" si="40"/>
        <v>Nov</v>
      </c>
      <c r="B91" s="190" t="str">
        <f t="shared" si="41"/>
        <v>2024</v>
      </c>
      <c r="C91" s="190" t="str">
        <f t="shared" si="42"/>
        <v>Nov-2024</v>
      </c>
      <c r="D91" s="2">
        <v>45626</v>
      </c>
      <c r="E91" t="s">
        <v>989</v>
      </c>
      <c r="F91" t="s">
        <v>990</v>
      </c>
      <c r="G91" t="s">
        <v>991</v>
      </c>
      <c r="H91" t="s">
        <v>679</v>
      </c>
      <c r="I91" t="s">
        <v>1002</v>
      </c>
      <c r="J91" t="s">
        <v>1003</v>
      </c>
      <c r="K91" t="s">
        <v>1004</v>
      </c>
      <c r="L91" t="s">
        <v>1005</v>
      </c>
      <c r="M91" t="s">
        <v>1006</v>
      </c>
      <c r="N91" t="s">
        <v>921</v>
      </c>
      <c r="O91">
        <v>560</v>
      </c>
    </row>
    <row r="92" spans="1:15" x14ac:dyDescent="0.35">
      <c r="A92" s="189" t="str">
        <f t="shared" si="40"/>
        <v>Nov</v>
      </c>
      <c r="B92" s="190" t="str">
        <f t="shared" si="41"/>
        <v>2024</v>
      </c>
      <c r="C92" s="190" t="str">
        <f t="shared" si="42"/>
        <v>Nov-2024</v>
      </c>
      <c r="D92" s="2">
        <v>45626</v>
      </c>
      <c r="E92" t="s">
        <v>989</v>
      </c>
      <c r="F92" t="s">
        <v>990</v>
      </c>
      <c r="G92" t="s">
        <v>991</v>
      </c>
      <c r="H92" t="s">
        <v>679</v>
      </c>
      <c r="I92" t="s">
        <v>1002</v>
      </c>
      <c r="J92" t="s">
        <v>1003</v>
      </c>
      <c r="K92" t="s">
        <v>1007</v>
      </c>
      <c r="L92" t="s">
        <v>1008</v>
      </c>
      <c r="M92" t="s">
        <v>1009</v>
      </c>
      <c r="N92" t="s">
        <v>1528</v>
      </c>
      <c r="O92">
        <v>320</v>
      </c>
    </row>
    <row r="93" spans="1:15" x14ac:dyDescent="0.35">
      <c r="A93" s="189" t="str">
        <f t="shared" si="40"/>
        <v>Nov</v>
      </c>
      <c r="B93" s="190" t="str">
        <f t="shared" si="41"/>
        <v>2024</v>
      </c>
      <c r="C93" s="190" t="str">
        <f t="shared" si="42"/>
        <v>Nov-2024</v>
      </c>
      <c r="D93" s="2">
        <v>45626</v>
      </c>
      <c r="E93" t="s">
        <v>989</v>
      </c>
      <c r="F93" t="s">
        <v>990</v>
      </c>
      <c r="G93" t="s">
        <v>991</v>
      </c>
      <c r="H93" t="s">
        <v>679</v>
      </c>
      <c r="I93" t="s">
        <v>1002</v>
      </c>
      <c r="J93" t="s">
        <v>1003</v>
      </c>
      <c r="K93" t="s">
        <v>1007</v>
      </c>
      <c r="L93" t="s">
        <v>1008</v>
      </c>
      <c r="M93" t="s">
        <v>1009</v>
      </c>
      <c r="N93" t="s">
        <v>1529</v>
      </c>
      <c r="O93">
        <v>5</v>
      </c>
    </row>
    <row r="94" spans="1:15" x14ac:dyDescent="0.35">
      <c r="A94" s="189" t="str">
        <f t="shared" si="40"/>
        <v>Nov</v>
      </c>
      <c r="B94" s="190" t="str">
        <f t="shared" si="41"/>
        <v>2024</v>
      </c>
      <c r="C94" s="190" t="str">
        <f t="shared" si="42"/>
        <v>Nov-2024</v>
      </c>
      <c r="D94" s="2">
        <v>45626</v>
      </c>
      <c r="E94" t="s">
        <v>989</v>
      </c>
      <c r="F94" t="s">
        <v>990</v>
      </c>
      <c r="G94" t="s">
        <v>991</v>
      </c>
      <c r="H94" t="s">
        <v>679</v>
      </c>
      <c r="I94" t="s">
        <v>1002</v>
      </c>
      <c r="J94" t="s">
        <v>1003</v>
      </c>
      <c r="K94" t="s">
        <v>1007</v>
      </c>
      <c r="L94" t="s">
        <v>1008</v>
      </c>
      <c r="M94" t="s">
        <v>1009</v>
      </c>
      <c r="N94" t="s">
        <v>919</v>
      </c>
      <c r="O94">
        <v>800</v>
      </c>
    </row>
    <row r="95" spans="1:15" x14ac:dyDescent="0.35">
      <c r="A95" s="189" t="str">
        <f t="shared" si="40"/>
        <v>Nov</v>
      </c>
      <c r="B95" s="190" t="str">
        <f t="shared" si="41"/>
        <v>2024</v>
      </c>
      <c r="C95" s="190" t="str">
        <f t="shared" si="42"/>
        <v>Nov-2024</v>
      </c>
      <c r="D95" s="2">
        <v>45626</v>
      </c>
      <c r="E95" t="s">
        <v>989</v>
      </c>
      <c r="F95" t="s">
        <v>990</v>
      </c>
      <c r="G95" t="s">
        <v>991</v>
      </c>
      <c r="H95" t="s">
        <v>679</v>
      </c>
      <c r="I95" t="s">
        <v>1002</v>
      </c>
      <c r="J95" t="s">
        <v>1003</v>
      </c>
      <c r="K95" t="s">
        <v>1007</v>
      </c>
      <c r="L95" t="s">
        <v>1008</v>
      </c>
      <c r="M95" t="s">
        <v>1009</v>
      </c>
      <c r="N95" t="s">
        <v>920</v>
      </c>
      <c r="O95">
        <v>3310</v>
      </c>
    </row>
    <row r="96" spans="1:15" x14ac:dyDescent="0.35">
      <c r="A96" s="189" t="str">
        <f t="shared" si="40"/>
        <v>Nov</v>
      </c>
      <c r="B96" s="190" t="str">
        <f t="shared" si="41"/>
        <v>2024</v>
      </c>
      <c r="C96" s="190" t="str">
        <f t="shared" si="42"/>
        <v>Nov-2024</v>
      </c>
      <c r="D96" s="2">
        <v>45626</v>
      </c>
      <c r="E96" t="s">
        <v>989</v>
      </c>
      <c r="F96" t="s">
        <v>990</v>
      </c>
      <c r="G96" t="s">
        <v>991</v>
      </c>
      <c r="H96" t="s">
        <v>679</v>
      </c>
      <c r="I96" t="s">
        <v>1002</v>
      </c>
      <c r="J96" t="s">
        <v>1003</v>
      </c>
      <c r="K96" t="s">
        <v>1007</v>
      </c>
      <c r="L96" t="s">
        <v>1008</v>
      </c>
      <c r="M96" t="s">
        <v>1009</v>
      </c>
      <c r="N96" t="s">
        <v>922</v>
      </c>
      <c r="O96">
        <v>2435</v>
      </c>
    </row>
    <row r="97" spans="1:15" x14ac:dyDescent="0.35">
      <c r="A97" s="189" t="str">
        <f t="shared" si="40"/>
        <v>Nov</v>
      </c>
      <c r="B97" s="190" t="str">
        <f t="shared" si="41"/>
        <v>2024</v>
      </c>
      <c r="C97" s="190" t="str">
        <f t="shared" si="42"/>
        <v>Nov-2024</v>
      </c>
      <c r="D97" s="2">
        <v>45626</v>
      </c>
      <c r="E97" t="s">
        <v>989</v>
      </c>
      <c r="F97" t="s">
        <v>990</v>
      </c>
      <c r="G97" t="s">
        <v>991</v>
      </c>
      <c r="H97" t="s">
        <v>679</v>
      </c>
      <c r="I97" t="s">
        <v>1002</v>
      </c>
      <c r="J97" t="s">
        <v>1003</v>
      </c>
      <c r="K97" t="s">
        <v>1007</v>
      </c>
      <c r="L97" t="s">
        <v>1008</v>
      </c>
      <c r="M97" t="s">
        <v>1009</v>
      </c>
      <c r="N97" t="s">
        <v>921</v>
      </c>
      <c r="O97">
        <v>2870</v>
      </c>
    </row>
    <row r="98" spans="1:15" x14ac:dyDescent="0.35">
      <c r="A98" s="189" t="str">
        <f t="shared" si="40"/>
        <v>Nov</v>
      </c>
      <c r="B98" s="190" t="str">
        <f t="shared" si="41"/>
        <v>2024</v>
      </c>
      <c r="C98" s="190" t="str">
        <f t="shared" si="42"/>
        <v>Nov-2024</v>
      </c>
      <c r="D98" s="2">
        <v>45626</v>
      </c>
      <c r="E98" t="s">
        <v>989</v>
      </c>
      <c r="F98" t="s">
        <v>990</v>
      </c>
      <c r="G98" t="s">
        <v>991</v>
      </c>
      <c r="H98" t="s">
        <v>679</v>
      </c>
      <c r="I98" t="s">
        <v>1002</v>
      </c>
      <c r="J98" t="s">
        <v>1003</v>
      </c>
      <c r="K98" t="s">
        <v>1010</v>
      </c>
      <c r="L98" t="s">
        <v>1011</v>
      </c>
      <c r="M98" t="s">
        <v>1012</v>
      </c>
      <c r="N98" t="s">
        <v>1528</v>
      </c>
      <c r="O98">
        <v>55</v>
      </c>
    </row>
    <row r="99" spans="1:15" x14ac:dyDescent="0.35">
      <c r="A99" s="189" t="str">
        <f t="shared" si="40"/>
        <v>Nov</v>
      </c>
      <c r="B99" s="190" t="str">
        <f t="shared" si="41"/>
        <v>2024</v>
      </c>
      <c r="C99" s="190" t="str">
        <f t="shared" si="42"/>
        <v>Nov-2024</v>
      </c>
      <c r="D99" s="2">
        <v>45626</v>
      </c>
      <c r="E99" t="s">
        <v>989</v>
      </c>
      <c r="F99" t="s">
        <v>990</v>
      </c>
      <c r="G99" t="s">
        <v>991</v>
      </c>
      <c r="H99" t="s">
        <v>679</v>
      </c>
      <c r="I99" t="s">
        <v>1002</v>
      </c>
      <c r="J99" t="s">
        <v>1003</v>
      </c>
      <c r="K99" t="s">
        <v>1010</v>
      </c>
      <c r="L99" t="s">
        <v>1011</v>
      </c>
      <c r="M99" t="s">
        <v>1012</v>
      </c>
      <c r="N99" t="s">
        <v>1529</v>
      </c>
      <c r="O99">
        <v>5</v>
      </c>
    </row>
    <row r="100" spans="1:15" x14ac:dyDescent="0.35">
      <c r="A100" s="189" t="str">
        <f t="shared" si="40"/>
        <v>Nov</v>
      </c>
      <c r="B100" s="190" t="str">
        <f t="shared" si="41"/>
        <v>2024</v>
      </c>
      <c r="C100" s="190" t="str">
        <f t="shared" si="42"/>
        <v>Nov-2024</v>
      </c>
      <c r="D100" s="2">
        <v>45626</v>
      </c>
      <c r="E100" t="s">
        <v>989</v>
      </c>
      <c r="F100" t="s">
        <v>990</v>
      </c>
      <c r="G100" t="s">
        <v>991</v>
      </c>
      <c r="H100" t="s">
        <v>679</v>
      </c>
      <c r="I100" t="s">
        <v>1002</v>
      </c>
      <c r="J100" t="s">
        <v>1003</v>
      </c>
      <c r="K100" t="s">
        <v>1010</v>
      </c>
      <c r="L100" t="s">
        <v>1011</v>
      </c>
      <c r="M100" t="s">
        <v>1012</v>
      </c>
      <c r="N100" t="s">
        <v>919</v>
      </c>
      <c r="O100">
        <v>800</v>
      </c>
    </row>
    <row r="101" spans="1:15" x14ac:dyDescent="0.35">
      <c r="A101" s="189" t="str">
        <f t="shared" si="40"/>
        <v>Nov</v>
      </c>
      <c r="B101" s="190" t="str">
        <f t="shared" si="41"/>
        <v>2024</v>
      </c>
      <c r="C101" s="190" t="str">
        <f t="shared" si="42"/>
        <v>Nov-2024</v>
      </c>
      <c r="D101" s="2">
        <v>45626</v>
      </c>
      <c r="E101" t="s">
        <v>989</v>
      </c>
      <c r="F101" t="s">
        <v>990</v>
      </c>
      <c r="G101" t="s">
        <v>991</v>
      </c>
      <c r="H101" t="s">
        <v>679</v>
      </c>
      <c r="I101" t="s">
        <v>1002</v>
      </c>
      <c r="J101" t="s">
        <v>1003</v>
      </c>
      <c r="K101" t="s">
        <v>1010</v>
      </c>
      <c r="L101" t="s">
        <v>1011</v>
      </c>
      <c r="M101" t="s">
        <v>1012</v>
      </c>
      <c r="N101" t="s">
        <v>920</v>
      </c>
      <c r="O101">
        <v>3035</v>
      </c>
    </row>
    <row r="102" spans="1:15" x14ac:dyDescent="0.35">
      <c r="A102" s="189" t="str">
        <f t="shared" si="40"/>
        <v>Nov</v>
      </c>
      <c r="B102" s="190" t="str">
        <f t="shared" si="41"/>
        <v>2024</v>
      </c>
      <c r="C102" s="190" t="str">
        <f t="shared" si="42"/>
        <v>Nov-2024</v>
      </c>
      <c r="D102" s="2">
        <v>45626</v>
      </c>
      <c r="E102" t="s">
        <v>989</v>
      </c>
      <c r="F102" t="s">
        <v>990</v>
      </c>
      <c r="G102" t="s">
        <v>991</v>
      </c>
      <c r="H102" t="s">
        <v>679</v>
      </c>
      <c r="I102" t="s">
        <v>1002</v>
      </c>
      <c r="J102" t="s">
        <v>1003</v>
      </c>
      <c r="K102" t="s">
        <v>1010</v>
      </c>
      <c r="L102" t="s">
        <v>1011</v>
      </c>
      <c r="M102" t="s">
        <v>1012</v>
      </c>
      <c r="N102" t="s">
        <v>922</v>
      </c>
      <c r="O102">
        <v>1130</v>
      </c>
    </row>
    <row r="103" spans="1:15" x14ac:dyDescent="0.35">
      <c r="A103" s="189" t="str">
        <f t="shared" si="40"/>
        <v>Nov</v>
      </c>
      <c r="B103" s="190" t="str">
        <f t="shared" si="41"/>
        <v>2024</v>
      </c>
      <c r="C103" s="190" t="str">
        <f t="shared" si="42"/>
        <v>Nov-2024</v>
      </c>
      <c r="D103" s="2">
        <v>45626</v>
      </c>
      <c r="E103" t="s">
        <v>989</v>
      </c>
      <c r="F103" t="s">
        <v>990</v>
      </c>
      <c r="G103" t="s">
        <v>991</v>
      </c>
      <c r="H103" t="s">
        <v>679</v>
      </c>
      <c r="I103" t="s">
        <v>1002</v>
      </c>
      <c r="J103" t="s">
        <v>1003</v>
      </c>
      <c r="K103" t="s">
        <v>1010</v>
      </c>
      <c r="L103" t="s">
        <v>1011</v>
      </c>
      <c r="M103" t="s">
        <v>1012</v>
      </c>
      <c r="N103" t="s">
        <v>921</v>
      </c>
      <c r="O103">
        <v>1525</v>
      </c>
    </row>
    <row r="104" spans="1:15" x14ac:dyDescent="0.35">
      <c r="A104" s="189" t="str">
        <f t="shared" si="40"/>
        <v>Nov</v>
      </c>
      <c r="B104" s="190" t="str">
        <f t="shared" si="41"/>
        <v>2024</v>
      </c>
      <c r="C104" s="190" t="str">
        <f t="shared" si="42"/>
        <v>Nov-2024</v>
      </c>
      <c r="D104" s="2">
        <v>45626</v>
      </c>
      <c r="E104" t="s">
        <v>989</v>
      </c>
      <c r="F104" t="s">
        <v>990</v>
      </c>
      <c r="G104" t="s">
        <v>991</v>
      </c>
      <c r="H104" t="s">
        <v>686</v>
      </c>
      <c r="I104" t="s">
        <v>1013</v>
      </c>
      <c r="J104" t="s">
        <v>1014</v>
      </c>
      <c r="K104" t="s">
        <v>1015</v>
      </c>
      <c r="L104" t="s">
        <v>1016</v>
      </c>
      <c r="M104" t="s">
        <v>1017</v>
      </c>
      <c r="N104" t="s">
        <v>1528</v>
      </c>
      <c r="O104">
        <v>30</v>
      </c>
    </row>
    <row r="105" spans="1:15" x14ac:dyDescent="0.35">
      <c r="A105" s="189" t="str">
        <f t="shared" si="40"/>
        <v>Nov</v>
      </c>
      <c r="B105" s="190" t="str">
        <f t="shared" si="41"/>
        <v>2024</v>
      </c>
      <c r="C105" s="190" t="str">
        <f t="shared" si="42"/>
        <v>Nov-2024</v>
      </c>
      <c r="D105" s="2">
        <v>45626</v>
      </c>
      <c r="E105" t="s">
        <v>989</v>
      </c>
      <c r="F105" t="s">
        <v>990</v>
      </c>
      <c r="G105" t="s">
        <v>991</v>
      </c>
      <c r="H105" t="s">
        <v>686</v>
      </c>
      <c r="I105" t="s">
        <v>1013</v>
      </c>
      <c r="J105" t="s">
        <v>1014</v>
      </c>
      <c r="K105" t="s">
        <v>1015</v>
      </c>
      <c r="L105" t="s">
        <v>1016</v>
      </c>
      <c r="M105" t="s">
        <v>1017</v>
      </c>
      <c r="N105" t="s">
        <v>1529</v>
      </c>
      <c r="O105" t="s">
        <v>958</v>
      </c>
    </row>
    <row r="106" spans="1:15" x14ac:dyDescent="0.35">
      <c r="A106" s="189" t="str">
        <f t="shared" si="40"/>
        <v>Nov</v>
      </c>
      <c r="B106" s="190" t="str">
        <f t="shared" si="41"/>
        <v>2024</v>
      </c>
      <c r="C106" s="190" t="str">
        <f t="shared" si="42"/>
        <v>Nov-2024</v>
      </c>
      <c r="D106" s="2">
        <v>45626</v>
      </c>
      <c r="E106" t="s">
        <v>989</v>
      </c>
      <c r="F106" t="s">
        <v>990</v>
      </c>
      <c r="G106" t="s">
        <v>991</v>
      </c>
      <c r="H106" t="s">
        <v>686</v>
      </c>
      <c r="I106" t="s">
        <v>1013</v>
      </c>
      <c r="J106" t="s">
        <v>1014</v>
      </c>
      <c r="K106" t="s">
        <v>1015</v>
      </c>
      <c r="L106" t="s">
        <v>1016</v>
      </c>
      <c r="M106" t="s">
        <v>1017</v>
      </c>
      <c r="N106" t="s">
        <v>919</v>
      </c>
      <c r="O106">
        <v>185</v>
      </c>
    </row>
    <row r="107" spans="1:15" x14ac:dyDescent="0.35">
      <c r="A107" s="189" t="str">
        <f t="shared" si="40"/>
        <v>Nov</v>
      </c>
      <c r="B107" s="190" t="str">
        <f t="shared" si="41"/>
        <v>2024</v>
      </c>
      <c r="C107" s="190" t="str">
        <f t="shared" si="42"/>
        <v>Nov-2024</v>
      </c>
      <c r="D107" s="2">
        <v>45626</v>
      </c>
      <c r="E107" t="s">
        <v>989</v>
      </c>
      <c r="F107" t="s">
        <v>990</v>
      </c>
      <c r="G107" t="s">
        <v>991</v>
      </c>
      <c r="H107" t="s">
        <v>686</v>
      </c>
      <c r="I107" t="s">
        <v>1013</v>
      </c>
      <c r="J107" t="s">
        <v>1014</v>
      </c>
      <c r="K107" t="s">
        <v>1015</v>
      </c>
      <c r="L107" t="s">
        <v>1016</v>
      </c>
      <c r="M107" t="s">
        <v>1017</v>
      </c>
      <c r="N107" t="s">
        <v>920</v>
      </c>
      <c r="O107">
        <v>725</v>
      </c>
    </row>
    <row r="108" spans="1:15" x14ac:dyDescent="0.35">
      <c r="A108" s="189" t="str">
        <f t="shared" si="40"/>
        <v>Nov</v>
      </c>
      <c r="B108" s="190" t="str">
        <f t="shared" si="41"/>
        <v>2024</v>
      </c>
      <c r="C108" s="190" t="str">
        <f t="shared" si="42"/>
        <v>Nov-2024</v>
      </c>
      <c r="D108" s="2">
        <v>45626</v>
      </c>
      <c r="E108" t="s">
        <v>989</v>
      </c>
      <c r="F108" t="s">
        <v>990</v>
      </c>
      <c r="G108" t="s">
        <v>991</v>
      </c>
      <c r="H108" t="s">
        <v>686</v>
      </c>
      <c r="I108" t="s">
        <v>1013</v>
      </c>
      <c r="J108" t="s">
        <v>1014</v>
      </c>
      <c r="K108" t="s">
        <v>1015</v>
      </c>
      <c r="L108" t="s">
        <v>1016</v>
      </c>
      <c r="M108" t="s">
        <v>1017</v>
      </c>
      <c r="N108" t="s">
        <v>922</v>
      </c>
      <c r="O108">
        <v>340</v>
      </c>
    </row>
    <row r="109" spans="1:15" x14ac:dyDescent="0.35">
      <c r="A109" s="189" t="str">
        <f t="shared" si="40"/>
        <v>Nov</v>
      </c>
      <c r="B109" s="190" t="str">
        <f t="shared" si="41"/>
        <v>2024</v>
      </c>
      <c r="C109" s="190" t="str">
        <f t="shared" si="42"/>
        <v>Nov-2024</v>
      </c>
      <c r="D109" s="2">
        <v>45626</v>
      </c>
      <c r="E109" t="s">
        <v>989</v>
      </c>
      <c r="F109" t="s">
        <v>990</v>
      </c>
      <c r="G109" t="s">
        <v>991</v>
      </c>
      <c r="H109" t="s">
        <v>686</v>
      </c>
      <c r="I109" t="s">
        <v>1013</v>
      </c>
      <c r="J109" t="s">
        <v>1014</v>
      </c>
      <c r="K109" t="s">
        <v>1015</v>
      </c>
      <c r="L109" t="s">
        <v>1016</v>
      </c>
      <c r="M109" t="s">
        <v>1017</v>
      </c>
      <c r="N109" t="s">
        <v>921</v>
      </c>
      <c r="O109">
        <v>295</v>
      </c>
    </row>
    <row r="110" spans="1:15" x14ac:dyDescent="0.35">
      <c r="A110" s="189" t="str">
        <f t="shared" si="40"/>
        <v>Nov</v>
      </c>
      <c r="B110" s="190" t="str">
        <f t="shared" si="41"/>
        <v>2024</v>
      </c>
      <c r="C110" s="190" t="str">
        <f t="shared" si="42"/>
        <v>Nov-2024</v>
      </c>
      <c r="D110" s="2">
        <v>45626</v>
      </c>
      <c r="E110" t="s">
        <v>989</v>
      </c>
      <c r="F110" t="s">
        <v>990</v>
      </c>
      <c r="G110" t="s">
        <v>991</v>
      </c>
      <c r="H110" t="s">
        <v>686</v>
      </c>
      <c r="I110" t="s">
        <v>1013</v>
      </c>
      <c r="J110" t="s">
        <v>1014</v>
      </c>
      <c r="K110" t="s">
        <v>1018</v>
      </c>
      <c r="L110" t="s">
        <v>1019</v>
      </c>
      <c r="M110" t="s">
        <v>1020</v>
      </c>
      <c r="N110" t="s">
        <v>1528</v>
      </c>
      <c r="O110">
        <v>310</v>
      </c>
    </row>
    <row r="111" spans="1:15" x14ac:dyDescent="0.35">
      <c r="A111" s="189" t="str">
        <f t="shared" si="40"/>
        <v>Nov</v>
      </c>
      <c r="B111" s="190" t="str">
        <f t="shared" si="41"/>
        <v>2024</v>
      </c>
      <c r="C111" s="190" t="str">
        <f t="shared" si="42"/>
        <v>Nov-2024</v>
      </c>
      <c r="D111" s="2">
        <v>45626</v>
      </c>
      <c r="E111" t="s">
        <v>989</v>
      </c>
      <c r="F111" t="s">
        <v>990</v>
      </c>
      <c r="G111" t="s">
        <v>991</v>
      </c>
      <c r="H111" t="s">
        <v>686</v>
      </c>
      <c r="I111" t="s">
        <v>1013</v>
      </c>
      <c r="J111" t="s">
        <v>1014</v>
      </c>
      <c r="K111" t="s">
        <v>1018</v>
      </c>
      <c r="L111" t="s">
        <v>1019</v>
      </c>
      <c r="M111" t="s">
        <v>1020</v>
      </c>
      <c r="N111" t="s">
        <v>1529</v>
      </c>
      <c r="O111">
        <v>5</v>
      </c>
    </row>
    <row r="112" spans="1:15" x14ac:dyDescent="0.35">
      <c r="A112" s="189" t="str">
        <f t="shared" si="40"/>
        <v>Nov</v>
      </c>
      <c r="B112" s="190" t="str">
        <f t="shared" si="41"/>
        <v>2024</v>
      </c>
      <c r="C112" s="190" t="str">
        <f t="shared" si="42"/>
        <v>Nov-2024</v>
      </c>
      <c r="D112" s="2">
        <v>45626</v>
      </c>
      <c r="E112" t="s">
        <v>989</v>
      </c>
      <c r="F112" t="s">
        <v>990</v>
      </c>
      <c r="G112" t="s">
        <v>991</v>
      </c>
      <c r="H112" t="s">
        <v>686</v>
      </c>
      <c r="I112" t="s">
        <v>1013</v>
      </c>
      <c r="J112" t="s">
        <v>1014</v>
      </c>
      <c r="K112" t="s">
        <v>1018</v>
      </c>
      <c r="L112" t="s">
        <v>1019</v>
      </c>
      <c r="M112" t="s">
        <v>1020</v>
      </c>
      <c r="N112" t="s">
        <v>919</v>
      </c>
      <c r="O112">
        <v>1550</v>
      </c>
    </row>
    <row r="113" spans="1:15" x14ac:dyDescent="0.35">
      <c r="A113" s="189" t="str">
        <f t="shared" si="40"/>
        <v>Nov</v>
      </c>
      <c r="B113" s="190" t="str">
        <f t="shared" si="41"/>
        <v>2024</v>
      </c>
      <c r="C113" s="190" t="str">
        <f t="shared" si="42"/>
        <v>Nov-2024</v>
      </c>
      <c r="D113" s="2">
        <v>45626</v>
      </c>
      <c r="E113" t="s">
        <v>989</v>
      </c>
      <c r="F113" t="s">
        <v>990</v>
      </c>
      <c r="G113" t="s">
        <v>991</v>
      </c>
      <c r="H113" t="s">
        <v>686</v>
      </c>
      <c r="I113" t="s">
        <v>1013</v>
      </c>
      <c r="J113" t="s">
        <v>1014</v>
      </c>
      <c r="K113" t="s">
        <v>1018</v>
      </c>
      <c r="L113" t="s">
        <v>1019</v>
      </c>
      <c r="M113" t="s">
        <v>1020</v>
      </c>
      <c r="N113" t="s">
        <v>920</v>
      </c>
      <c r="O113">
        <v>7120</v>
      </c>
    </row>
    <row r="114" spans="1:15" x14ac:dyDescent="0.35">
      <c r="A114" s="189" t="str">
        <f t="shared" si="40"/>
        <v>Nov</v>
      </c>
      <c r="B114" s="190" t="str">
        <f t="shared" si="41"/>
        <v>2024</v>
      </c>
      <c r="C114" s="190" t="str">
        <f t="shared" si="42"/>
        <v>Nov-2024</v>
      </c>
      <c r="D114" s="2">
        <v>45626</v>
      </c>
      <c r="E114" t="s">
        <v>989</v>
      </c>
      <c r="F114" t="s">
        <v>990</v>
      </c>
      <c r="G114" t="s">
        <v>991</v>
      </c>
      <c r="H114" t="s">
        <v>686</v>
      </c>
      <c r="I114" t="s">
        <v>1013</v>
      </c>
      <c r="J114" t="s">
        <v>1014</v>
      </c>
      <c r="K114" t="s">
        <v>1018</v>
      </c>
      <c r="L114" t="s">
        <v>1019</v>
      </c>
      <c r="M114" t="s">
        <v>1020</v>
      </c>
      <c r="N114" t="s">
        <v>922</v>
      </c>
      <c r="O114">
        <v>2640</v>
      </c>
    </row>
    <row r="115" spans="1:15" x14ac:dyDescent="0.35">
      <c r="A115" s="189" t="str">
        <f t="shared" si="40"/>
        <v>Nov</v>
      </c>
      <c r="B115" s="190" t="str">
        <f t="shared" si="41"/>
        <v>2024</v>
      </c>
      <c r="C115" s="190" t="str">
        <f t="shared" si="42"/>
        <v>Nov-2024</v>
      </c>
      <c r="D115" s="2">
        <v>45626</v>
      </c>
      <c r="E115" t="s">
        <v>989</v>
      </c>
      <c r="F115" t="s">
        <v>990</v>
      </c>
      <c r="G115" t="s">
        <v>991</v>
      </c>
      <c r="H115" t="s">
        <v>686</v>
      </c>
      <c r="I115" t="s">
        <v>1013</v>
      </c>
      <c r="J115" t="s">
        <v>1014</v>
      </c>
      <c r="K115" t="s">
        <v>1018</v>
      </c>
      <c r="L115" t="s">
        <v>1019</v>
      </c>
      <c r="M115" t="s">
        <v>1020</v>
      </c>
      <c r="N115" t="s">
        <v>921</v>
      </c>
      <c r="O115">
        <v>4465</v>
      </c>
    </row>
    <row r="116" spans="1:15" x14ac:dyDescent="0.35">
      <c r="A116" s="189" t="str">
        <f t="shared" si="40"/>
        <v>Nov</v>
      </c>
      <c r="B116" s="190" t="str">
        <f t="shared" si="41"/>
        <v>2024</v>
      </c>
      <c r="C116" s="190" t="str">
        <f t="shared" si="42"/>
        <v>Nov-2024</v>
      </c>
      <c r="D116" s="2">
        <v>45626</v>
      </c>
      <c r="E116" t="s">
        <v>989</v>
      </c>
      <c r="F116" t="s">
        <v>990</v>
      </c>
      <c r="G116" t="s">
        <v>991</v>
      </c>
      <c r="H116" t="s">
        <v>690</v>
      </c>
      <c r="I116" t="s">
        <v>1021</v>
      </c>
      <c r="J116" t="s">
        <v>1022</v>
      </c>
      <c r="K116" t="s">
        <v>1023</v>
      </c>
      <c r="L116" t="s">
        <v>1024</v>
      </c>
      <c r="M116" t="s">
        <v>1025</v>
      </c>
      <c r="N116" t="s">
        <v>1528</v>
      </c>
      <c r="O116">
        <v>245</v>
      </c>
    </row>
    <row r="117" spans="1:15" x14ac:dyDescent="0.35">
      <c r="A117" s="189" t="str">
        <f t="shared" si="40"/>
        <v>Nov</v>
      </c>
      <c r="B117" s="190" t="str">
        <f t="shared" si="41"/>
        <v>2024</v>
      </c>
      <c r="C117" s="190" t="str">
        <f t="shared" si="42"/>
        <v>Nov-2024</v>
      </c>
      <c r="D117" s="2">
        <v>45626</v>
      </c>
      <c r="E117" t="s">
        <v>989</v>
      </c>
      <c r="F117" t="s">
        <v>990</v>
      </c>
      <c r="G117" t="s">
        <v>991</v>
      </c>
      <c r="H117" t="s">
        <v>690</v>
      </c>
      <c r="I117" t="s">
        <v>1021</v>
      </c>
      <c r="J117" t="s">
        <v>1022</v>
      </c>
      <c r="K117" t="s">
        <v>1023</v>
      </c>
      <c r="L117" t="s">
        <v>1024</v>
      </c>
      <c r="M117" t="s">
        <v>1025</v>
      </c>
      <c r="N117" t="s">
        <v>1529</v>
      </c>
      <c r="O117" t="s">
        <v>958</v>
      </c>
    </row>
    <row r="118" spans="1:15" x14ac:dyDescent="0.35">
      <c r="A118" s="189" t="str">
        <f t="shared" si="40"/>
        <v>Nov</v>
      </c>
      <c r="B118" s="190" t="str">
        <f t="shared" si="41"/>
        <v>2024</v>
      </c>
      <c r="C118" s="190" t="str">
        <f t="shared" si="42"/>
        <v>Nov-2024</v>
      </c>
      <c r="D118" s="2">
        <v>45626</v>
      </c>
      <c r="E118" t="s">
        <v>989</v>
      </c>
      <c r="F118" t="s">
        <v>990</v>
      </c>
      <c r="G118" t="s">
        <v>991</v>
      </c>
      <c r="H118" t="s">
        <v>690</v>
      </c>
      <c r="I118" t="s">
        <v>1021</v>
      </c>
      <c r="J118" t="s">
        <v>1022</v>
      </c>
      <c r="K118" t="s">
        <v>1023</v>
      </c>
      <c r="L118" t="s">
        <v>1024</v>
      </c>
      <c r="M118" t="s">
        <v>1025</v>
      </c>
      <c r="N118" t="s">
        <v>919</v>
      </c>
      <c r="O118">
        <v>780</v>
      </c>
    </row>
    <row r="119" spans="1:15" x14ac:dyDescent="0.35">
      <c r="A119" s="189" t="str">
        <f t="shared" si="40"/>
        <v>Nov</v>
      </c>
      <c r="B119" s="190" t="str">
        <f t="shared" si="41"/>
        <v>2024</v>
      </c>
      <c r="C119" s="190" t="str">
        <f t="shared" si="42"/>
        <v>Nov-2024</v>
      </c>
      <c r="D119" s="2">
        <v>45626</v>
      </c>
      <c r="E119" t="s">
        <v>989</v>
      </c>
      <c r="F119" t="s">
        <v>990</v>
      </c>
      <c r="G119" t="s">
        <v>991</v>
      </c>
      <c r="H119" t="s">
        <v>690</v>
      </c>
      <c r="I119" t="s">
        <v>1021</v>
      </c>
      <c r="J119" t="s">
        <v>1022</v>
      </c>
      <c r="K119" t="s">
        <v>1023</v>
      </c>
      <c r="L119" t="s">
        <v>1024</v>
      </c>
      <c r="M119" t="s">
        <v>1025</v>
      </c>
      <c r="N119" t="s">
        <v>920</v>
      </c>
      <c r="O119">
        <v>3240</v>
      </c>
    </row>
    <row r="120" spans="1:15" x14ac:dyDescent="0.35">
      <c r="A120" s="189" t="str">
        <f t="shared" si="40"/>
        <v>Nov</v>
      </c>
      <c r="B120" s="190" t="str">
        <f t="shared" si="41"/>
        <v>2024</v>
      </c>
      <c r="C120" s="190" t="str">
        <f t="shared" si="42"/>
        <v>Nov-2024</v>
      </c>
      <c r="D120" s="2">
        <v>45626</v>
      </c>
      <c r="E120" t="s">
        <v>989</v>
      </c>
      <c r="F120" t="s">
        <v>990</v>
      </c>
      <c r="G120" t="s">
        <v>991</v>
      </c>
      <c r="H120" t="s">
        <v>690</v>
      </c>
      <c r="I120" t="s">
        <v>1021</v>
      </c>
      <c r="J120" t="s">
        <v>1022</v>
      </c>
      <c r="K120" t="s">
        <v>1023</v>
      </c>
      <c r="L120" t="s">
        <v>1024</v>
      </c>
      <c r="M120" t="s">
        <v>1025</v>
      </c>
      <c r="N120" t="s">
        <v>922</v>
      </c>
      <c r="O120">
        <v>380</v>
      </c>
    </row>
    <row r="121" spans="1:15" x14ac:dyDescent="0.35">
      <c r="A121" s="189" t="str">
        <f t="shared" si="40"/>
        <v>Nov</v>
      </c>
      <c r="B121" s="190" t="str">
        <f t="shared" si="41"/>
        <v>2024</v>
      </c>
      <c r="C121" s="190" t="str">
        <f t="shared" si="42"/>
        <v>Nov-2024</v>
      </c>
      <c r="D121" s="2">
        <v>45626</v>
      </c>
      <c r="E121" t="s">
        <v>989</v>
      </c>
      <c r="F121" t="s">
        <v>990</v>
      </c>
      <c r="G121" t="s">
        <v>991</v>
      </c>
      <c r="H121" t="s">
        <v>690</v>
      </c>
      <c r="I121" t="s">
        <v>1021</v>
      </c>
      <c r="J121" t="s">
        <v>1022</v>
      </c>
      <c r="K121" t="s">
        <v>1023</v>
      </c>
      <c r="L121" t="s">
        <v>1024</v>
      </c>
      <c r="M121" t="s">
        <v>1025</v>
      </c>
      <c r="N121" t="s">
        <v>921</v>
      </c>
      <c r="O121">
        <v>1600</v>
      </c>
    </row>
    <row r="122" spans="1:15" x14ac:dyDescent="0.35">
      <c r="A122" s="189" t="str">
        <f t="shared" si="40"/>
        <v>Nov</v>
      </c>
      <c r="B122" s="190" t="str">
        <f t="shared" si="41"/>
        <v>2024</v>
      </c>
      <c r="C122" s="190" t="str">
        <f t="shared" si="42"/>
        <v>Nov-2024</v>
      </c>
      <c r="D122" s="2">
        <v>45626</v>
      </c>
      <c r="E122" t="s">
        <v>989</v>
      </c>
      <c r="F122" t="s">
        <v>990</v>
      </c>
      <c r="G122" t="s">
        <v>991</v>
      </c>
      <c r="H122" t="s">
        <v>690</v>
      </c>
      <c r="I122" t="s">
        <v>1021</v>
      </c>
      <c r="J122" t="s">
        <v>1022</v>
      </c>
      <c r="K122" t="s">
        <v>1026</v>
      </c>
      <c r="L122" t="s">
        <v>1027</v>
      </c>
      <c r="M122" t="s">
        <v>1028</v>
      </c>
      <c r="N122" t="s">
        <v>1528</v>
      </c>
      <c r="O122">
        <v>220</v>
      </c>
    </row>
    <row r="123" spans="1:15" x14ac:dyDescent="0.35">
      <c r="A123" s="189" t="str">
        <f t="shared" si="40"/>
        <v>Nov</v>
      </c>
      <c r="B123" s="190" t="str">
        <f t="shared" si="41"/>
        <v>2024</v>
      </c>
      <c r="C123" s="190" t="str">
        <f t="shared" si="42"/>
        <v>Nov-2024</v>
      </c>
      <c r="D123" s="2">
        <v>45626</v>
      </c>
      <c r="E123" t="s">
        <v>989</v>
      </c>
      <c r="F123" t="s">
        <v>990</v>
      </c>
      <c r="G123" t="s">
        <v>991</v>
      </c>
      <c r="H123" t="s">
        <v>690</v>
      </c>
      <c r="I123" t="s">
        <v>1021</v>
      </c>
      <c r="J123" t="s">
        <v>1022</v>
      </c>
      <c r="K123" t="s">
        <v>1026</v>
      </c>
      <c r="L123" t="s">
        <v>1027</v>
      </c>
      <c r="M123" t="s">
        <v>1028</v>
      </c>
      <c r="N123" t="s">
        <v>1529</v>
      </c>
      <c r="O123" t="s">
        <v>958</v>
      </c>
    </row>
    <row r="124" spans="1:15" x14ac:dyDescent="0.35">
      <c r="A124" s="189" t="str">
        <f t="shared" si="40"/>
        <v>Nov</v>
      </c>
      <c r="B124" s="190" t="str">
        <f t="shared" si="41"/>
        <v>2024</v>
      </c>
      <c r="C124" s="190" t="str">
        <f t="shared" si="42"/>
        <v>Nov-2024</v>
      </c>
      <c r="D124" s="2">
        <v>45626</v>
      </c>
      <c r="E124" t="s">
        <v>989</v>
      </c>
      <c r="F124" t="s">
        <v>990</v>
      </c>
      <c r="G124" t="s">
        <v>991</v>
      </c>
      <c r="H124" t="s">
        <v>690</v>
      </c>
      <c r="I124" t="s">
        <v>1021</v>
      </c>
      <c r="J124" t="s">
        <v>1022</v>
      </c>
      <c r="K124" t="s">
        <v>1026</v>
      </c>
      <c r="L124" t="s">
        <v>1027</v>
      </c>
      <c r="M124" t="s">
        <v>1028</v>
      </c>
      <c r="N124" t="s">
        <v>919</v>
      </c>
      <c r="O124">
        <v>340</v>
      </c>
    </row>
    <row r="125" spans="1:15" x14ac:dyDescent="0.35">
      <c r="A125" s="189" t="str">
        <f t="shared" si="40"/>
        <v>Nov</v>
      </c>
      <c r="B125" s="190" t="str">
        <f t="shared" si="41"/>
        <v>2024</v>
      </c>
      <c r="C125" s="190" t="str">
        <f t="shared" si="42"/>
        <v>Nov-2024</v>
      </c>
      <c r="D125" s="2">
        <v>45626</v>
      </c>
      <c r="E125" t="s">
        <v>989</v>
      </c>
      <c r="F125" t="s">
        <v>990</v>
      </c>
      <c r="G125" t="s">
        <v>991</v>
      </c>
      <c r="H125" t="s">
        <v>690</v>
      </c>
      <c r="I125" t="s">
        <v>1021</v>
      </c>
      <c r="J125" t="s">
        <v>1022</v>
      </c>
      <c r="K125" t="s">
        <v>1026</v>
      </c>
      <c r="L125" t="s">
        <v>1027</v>
      </c>
      <c r="M125" t="s">
        <v>1028</v>
      </c>
      <c r="N125" t="s">
        <v>920</v>
      </c>
      <c r="O125">
        <v>2560</v>
      </c>
    </row>
    <row r="126" spans="1:15" x14ac:dyDescent="0.35">
      <c r="A126" s="189" t="str">
        <f t="shared" si="40"/>
        <v>Nov</v>
      </c>
      <c r="B126" s="190" t="str">
        <f t="shared" si="41"/>
        <v>2024</v>
      </c>
      <c r="C126" s="190" t="str">
        <f t="shared" si="42"/>
        <v>Nov-2024</v>
      </c>
      <c r="D126" s="2">
        <v>45626</v>
      </c>
      <c r="E126" t="s">
        <v>989</v>
      </c>
      <c r="F126" t="s">
        <v>990</v>
      </c>
      <c r="G126" t="s">
        <v>991</v>
      </c>
      <c r="H126" t="s">
        <v>690</v>
      </c>
      <c r="I126" t="s">
        <v>1021</v>
      </c>
      <c r="J126" t="s">
        <v>1022</v>
      </c>
      <c r="K126" t="s">
        <v>1026</v>
      </c>
      <c r="L126" t="s">
        <v>1027</v>
      </c>
      <c r="M126" t="s">
        <v>1028</v>
      </c>
      <c r="N126" t="s">
        <v>922</v>
      </c>
      <c r="O126">
        <v>265</v>
      </c>
    </row>
    <row r="127" spans="1:15" x14ac:dyDescent="0.35">
      <c r="A127" s="189" t="str">
        <f t="shared" si="40"/>
        <v>Nov</v>
      </c>
      <c r="B127" s="190" t="str">
        <f t="shared" si="41"/>
        <v>2024</v>
      </c>
      <c r="C127" s="190" t="str">
        <f t="shared" si="42"/>
        <v>Nov-2024</v>
      </c>
      <c r="D127" s="2">
        <v>45626</v>
      </c>
      <c r="E127" t="s">
        <v>989</v>
      </c>
      <c r="F127" t="s">
        <v>990</v>
      </c>
      <c r="G127" t="s">
        <v>991</v>
      </c>
      <c r="H127" t="s">
        <v>690</v>
      </c>
      <c r="I127" t="s">
        <v>1021</v>
      </c>
      <c r="J127" t="s">
        <v>1022</v>
      </c>
      <c r="K127" t="s">
        <v>1026</v>
      </c>
      <c r="L127" t="s">
        <v>1027</v>
      </c>
      <c r="M127" t="s">
        <v>1028</v>
      </c>
      <c r="N127" t="s">
        <v>921</v>
      </c>
      <c r="O127">
        <v>1195</v>
      </c>
    </row>
    <row r="128" spans="1:15" x14ac:dyDescent="0.35">
      <c r="A128" s="189" t="str">
        <f t="shared" si="40"/>
        <v>Nov</v>
      </c>
      <c r="B128" s="190" t="str">
        <f t="shared" si="41"/>
        <v>2024</v>
      </c>
      <c r="C128" s="190" t="str">
        <f t="shared" si="42"/>
        <v>Nov-2024</v>
      </c>
      <c r="D128" s="2">
        <v>45626</v>
      </c>
      <c r="E128" t="s">
        <v>989</v>
      </c>
      <c r="F128" t="s">
        <v>990</v>
      </c>
      <c r="G128" t="s">
        <v>991</v>
      </c>
      <c r="H128" t="s">
        <v>690</v>
      </c>
      <c r="I128" t="s">
        <v>1021</v>
      </c>
      <c r="J128" t="s">
        <v>1022</v>
      </c>
      <c r="K128" t="s">
        <v>1029</v>
      </c>
      <c r="L128" t="s">
        <v>1030</v>
      </c>
      <c r="M128" t="s">
        <v>1031</v>
      </c>
      <c r="N128" t="s">
        <v>1528</v>
      </c>
      <c r="O128">
        <v>50</v>
      </c>
    </row>
    <row r="129" spans="1:15" x14ac:dyDescent="0.35">
      <c r="A129" s="189" t="str">
        <f t="shared" si="40"/>
        <v>Nov</v>
      </c>
      <c r="B129" s="190" t="str">
        <f t="shared" si="41"/>
        <v>2024</v>
      </c>
      <c r="C129" s="190" t="str">
        <f t="shared" si="42"/>
        <v>Nov-2024</v>
      </c>
      <c r="D129" s="2">
        <v>45626</v>
      </c>
      <c r="E129" t="s">
        <v>989</v>
      </c>
      <c r="F129" t="s">
        <v>990</v>
      </c>
      <c r="G129" t="s">
        <v>991</v>
      </c>
      <c r="H129" t="s">
        <v>690</v>
      </c>
      <c r="I129" t="s">
        <v>1021</v>
      </c>
      <c r="J129" t="s">
        <v>1022</v>
      </c>
      <c r="K129" t="s">
        <v>1029</v>
      </c>
      <c r="L129" t="s">
        <v>1030</v>
      </c>
      <c r="M129" t="s">
        <v>1031</v>
      </c>
      <c r="N129" t="s">
        <v>1529</v>
      </c>
      <c r="O129" t="s">
        <v>958</v>
      </c>
    </row>
    <row r="130" spans="1:15" x14ac:dyDescent="0.35">
      <c r="A130" s="189" t="str">
        <f t="shared" si="40"/>
        <v>Nov</v>
      </c>
      <c r="B130" s="190" t="str">
        <f t="shared" si="41"/>
        <v>2024</v>
      </c>
      <c r="C130" s="190" t="str">
        <f t="shared" si="42"/>
        <v>Nov-2024</v>
      </c>
      <c r="D130" s="2">
        <v>45626</v>
      </c>
      <c r="E130" t="s">
        <v>989</v>
      </c>
      <c r="F130" t="s">
        <v>990</v>
      </c>
      <c r="G130" t="s">
        <v>991</v>
      </c>
      <c r="H130" t="s">
        <v>690</v>
      </c>
      <c r="I130" t="s">
        <v>1021</v>
      </c>
      <c r="J130" t="s">
        <v>1022</v>
      </c>
      <c r="K130" t="s">
        <v>1029</v>
      </c>
      <c r="L130" t="s">
        <v>1030</v>
      </c>
      <c r="M130" t="s">
        <v>1031</v>
      </c>
      <c r="N130" t="s">
        <v>919</v>
      </c>
      <c r="O130">
        <v>565</v>
      </c>
    </row>
    <row r="131" spans="1:15" x14ac:dyDescent="0.35">
      <c r="A131" s="189" t="str">
        <f t="shared" ref="A131:A194" si="43">TEXT(D131,"mmm")</f>
        <v>Nov</v>
      </c>
      <c r="B131" s="190" t="str">
        <f t="shared" ref="B131:B194" si="44">TEXT(D131,"yyyy")</f>
        <v>2024</v>
      </c>
      <c r="C131" s="190" t="str">
        <f t="shared" ref="C131:C194" si="45">_xlfn.CONCAT(A131&amp;"-"&amp;B131)</f>
        <v>Nov-2024</v>
      </c>
      <c r="D131" s="2">
        <v>45626</v>
      </c>
      <c r="E131" t="s">
        <v>989</v>
      </c>
      <c r="F131" t="s">
        <v>990</v>
      </c>
      <c r="G131" t="s">
        <v>991</v>
      </c>
      <c r="H131" t="s">
        <v>690</v>
      </c>
      <c r="I131" t="s">
        <v>1021</v>
      </c>
      <c r="J131" t="s">
        <v>1022</v>
      </c>
      <c r="K131" t="s">
        <v>1029</v>
      </c>
      <c r="L131" t="s">
        <v>1030</v>
      </c>
      <c r="M131" t="s">
        <v>1031</v>
      </c>
      <c r="N131" t="s">
        <v>920</v>
      </c>
      <c r="O131">
        <v>2570</v>
      </c>
    </row>
    <row r="132" spans="1:15" x14ac:dyDescent="0.35">
      <c r="A132" s="189" t="str">
        <f t="shared" si="43"/>
        <v>Nov</v>
      </c>
      <c r="B132" s="190" t="str">
        <f t="shared" si="44"/>
        <v>2024</v>
      </c>
      <c r="C132" s="190" t="str">
        <f t="shared" si="45"/>
        <v>Nov-2024</v>
      </c>
      <c r="D132" s="2">
        <v>45626</v>
      </c>
      <c r="E132" t="s">
        <v>989</v>
      </c>
      <c r="F132" t="s">
        <v>990</v>
      </c>
      <c r="G132" t="s">
        <v>991</v>
      </c>
      <c r="H132" t="s">
        <v>690</v>
      </c>
      <c r="I132" t="s">
        <v>1021</v>
      </c>
      <c r="J132" t="s">
        <v>1022</v>
      </c>
      <c r="K132" t="s">
        <v>1029</v>
      </c>
      <c r="L132" t="s">
        <v>1030</v>
      </c>
      <c r="M132" t="s">
        <v>1031</v>
      </c>
      <c r="N132" t="s">
        <v>922</v>
      </c>
      <c r="O132">
        <v>340</v>
      </c>
    </row>
    <row r="133" spans="1:15" x14ac:dyDescent="0.35">
      <c r="A133" s="189" t="str">
        <f t="shared" si="43"/>
        <v>Nov</v>
      </c>
      <c r="B133" s="190" t="str">
        <f t="shared" si="44"/>
        <v>2024</v>
      </c>
      <c r="C133" s="190" t="str">
        <f t="shared" si="45"/>
        <v>Nov-2024</v>
      </c>
      <c r="D133" s="2">
        <v>45626</v>
      </c>
      <c r="E133" t="s">
        <v>989</v>
      </c>
      <c r="F133" t="s">
        <v>990</v>
      </c>
      <c r="G133" t="s">
        <v>991</v>
      </c>
      <c r="H133" t="s">
        <v>690</v>
      </c>
      <c r="I133" t="s">
        <v>1021</v>
      </c>
      <c r="J133" t="s">
        <v>1022</v>
      </c>
      <c r="K133" t="s">
        <v>1029</v>
      </c>
      <c r="L133" t="s">
        <v>1030</v>
      </c>
      <c r="M133" t="s">
        <v>1031</v>
      </c>
      <c r="N133" t="s">
        <v>921</v>
      </c>
      <c r="O133">
        <v>620</v>
      </c>
    </row>
    <row r="134" spans="1:15" x14ac:dyDescent="0.35">
      <c r="A134" s="189" t="str">
        <f t="shared" si="43"/>
        <v>Nov</v>
      </c>
      <c r="B134" s="190" t="str">
        <f t="shared" si="44"/>
        <v>2024</v>
      </c>
      <c r="C134" s="190" t="str">
        <f t="shared" si="45"/>
        <v>Nov-2024</v>
      </c>
      <c r="D134" s="2">
        <v>45626</v>
      </c>
      <c r="E134" t="s">
        <v>989</v>
      </c>
      <c r="F134" t="s">
        <v>990</v>
      </c>
      <c r="G134" t="s">
        <v>991</v>
      </c>
      <c r="H134" t="s">
        <v>697</v>
      </c>
      <c r="I134" t="s">
        <v>1032</v>
      </c>
      <c r="J134" t="s">
        <v>1033</v>
      </c>
      <c r="K134" t="s">
        <v>1034</v>
      </c>
      <c r="L134" t="s">
        <v>1035</v>
      </c>
      <c r="M134" t="s">
        <v>1036</v>
      </c>
      <c r="N134" t="s">
        <v>1528</v>
      </c>
      <c r="O134">
        <v>215</v>
      </c>
    </row>
    <row r="135" spans="1:15" x14ac:dyDescent="0.35">
      <c r="A135" s="189" t="str">
        <f t="shared" si="43"/>
        <v>Nov</v>
      </c>
      <c r="B135" s="190" t="str">
        <f t="shared" si="44"/>
        <v>2024</v>
      </c>
      <c r="C135" s="190" t="str">
        <f t="shared" si="45"/>
        <v>Nov-2024</v>
      </c>
      <c r="D135" s="2">
        <v>45626</v>
      </c>
      <c r="E135" t="s">
        <v>989</v>
      </c>
      <c r="F135" t="s">
        <v>990</v>
      </c>
      <c r="G135" t="s">
        <v>991</v>
      </c>
      <c r="H135" t="s">
        <v>697</v>
      </c>
      <c r="I135" t="s">
        <v>1032</v>
      </c>
      <c r="J135" t="s">
        <v>1033</v>
      </c>
      <c r="K135" t="s">
        <v>1034</v>
      </c>
      <c r="L135" t="s">
        <v>1035</v>
      </c>
      <c r="M135" t="s">
        <v>1036</v>
      </c>
      <c r="N135" t="s">
        <v>1529</v>
      </c>
      <c r="O135" t="s">
        <v>958</v>
      </c>
    </row>
    <row r="136" spans="1:15" x14ac:dyDescent="0.35">
      <c r="A136" s="189" t="str">
        <f t="shared" si="43"/>
        <v>Nov</v>
      </c>
      <c r="B136" s="190" t="str">
        <f t="shared" si="44"/>
        <v>2024</v>
      </c>
      <c r="C136" s="190" t="str">
        <f t="shared" si="45"/>
        <v>Nov-2024</v>
      </c>
      <c r="D136" s="2">
        <v>45626</v>
      </c>
      <c r="E136" t="s">
        <v>989</v>
      </c>
      <c r="F136" t="s">
        <v>990</v>
      </c>
      <c r="G136" t="s">
        <v>991</v>
      </c>
      <c r="H136" t="s">
        <v>697</v>
      </c>
      <c r="I136" t="s">
        <v>1032</v>
      </c>
      <c r="J136" t="s">
        <v>1033</v>
      </c>
      <c r="K136" t="s">
        <v>1034</v>
      </c>
      <c r="L136" t="s">
        <v>1035</v>
      </c>
      <c r="M136" t="s">
        <v>1036</v>
      </c>
      <c r="N136" t="s">
        <v>919</v>
      </c>
      <c r="O136">
        <v>1070</v>
      </c>
    </row>
    <row r="137" spans="1:15" x14ac:dyDescent="0.35">
      <c r="A137" s="189" t="str">
        <f t="shared" si="43"/>
        <v>Nov</v>
      </c>
      <c r="B137" s="190" t="str">
        <f t="shared" si="44"/>
        <v>2024</v>
      </c>
      <c r="C137" s="190" t="str">
        <f t="shared" si="45"/>
        <v>Nov-2024</v>
      </c>
      <c r="D137" s="2">
        <v>45626</v>
      </c>
      <c r="E137" t="s">
        <v>989</v>
      </c>
      <c r="F137" t="s">
        <v>990</v>
      </c>
      <c r="G137" t="s">
        <v>991</v>
      </c>
      <c r="H137" t="s">
        <v>697</v>
      </c>
      <c r="I137" t="s">
        <v>1032</v>
      </c>
      <c r="J137" t="s">
        <v>1033</v>
      </c>
      <c r="K137" t="s">
        <v>1034</v>
      </c>
      <c r="L137" t="s">
        <v>1035</v>
      </c>
      <c r="M137" t="s">
        <v>1036</v>
      </c>
      <c r="N137" t="s">
        <v>920</v>
      </c>
      <c r="O137">
        <v>6130</v>
      </c>
    </row>
    <row r="138" spans="1:15" x14ac:dyDescent="0.35">
      <c r="A138" s="189" t="str">
        <f t="shared" si="43"/>
        <v>Nov</v>
      </c>
      <c r="B138" s="190" t="str">
        <f t="shared" si="44"/>
        <v>2024</v>
      </c>
      <c r="C138" s="190" t="str">
        <f t="shared" si="45"/>
        <v>Nov-2024</v>
      </c>
      <c r="D138" s="2">
        <v>45626</v>
      </c>
      <c r="E138" t="s">
        <v>989</v>
      </c>
      <c r="F138" t="s">
        <v>990</v>
      </c>
      <c r="G138" t="s">
        <v>991</v>
      </c>
      <c r="H138" t="s">
        <v>697</v>
      </c>
      <c r="I138" t="s">
        <v>1032</v>
      </c>
      <c r="J138" t="s">
        <v>1033</v>
      </c>
      <c r="K138" t="s">
        <v>1034</v>
      </c>
      <c r="L138" t="s">
        <v>1035</v>
      </c>
      <c r="M138" t="s">
        <v>1036</v>
      </c>
      <c r="N138" t="s">
        <v>922</v>
      </c>
      <c r="O138">
        <v>555</v>
      </c>
    </row>
    <row r="139" spans="1:15" x14ac:dyDescent="0.35">
      <c r="A139" s="189" t="str">
        <f t="shared" si="43"/>
        <v>Nov</v>
      </c>
      <c r="B139" s="190" t="str">
        <f t="shared" si="44"/>
        <v>2024</v>
      </c>
      <c r="C139" s="190" t="str">
        <f t="shared" si="45"/>
        <v>Nov-2024</v>
      </c>
      <c r="D139" s="2">
        <v>45626</v>
      </c>
      <c r="E139" t="s">
        <v>989</v>
      </c>
      <c r="F139" t="s">
        <v>990</v>
      </c>
      <c r="G139" t="s">
        <v>991</v>
      </c>
      <c r="H139" t="s">
        <v>697</v>
      </c>
      <c r="I139" t="s">
        <v>1032</v>
      </c>
      <c r="J139" t="s">
        <v>1033</v>
      </c>
      <c r="K139" t="s">
        <v>1034</v>
      </c>
      <c r="L139" t="s">
        <v>1035</v>
      </c>
      <c r="M139" t="s">
        <v>1036</v>
      </c>
      <c r="N139" t="s">
        <v>921</v>
      </c>
      <c r="O139">
        <v>2545</v>
      </c>
    </row>
    <row r="140" spans="1:15" x14ac:dyDescent="0.35">
      <c r="A140" s="189" t="str">
        <f t="shared" si="43"/>
        <v>Nov</v>
      </c>
      <c r="B140" s="190" t="str">
        <f t="shared" si="44"/>
        <v>2024</v>
      </c>
      <c r="C140" s="190" t="str">
        <f t="shared" si="45"/>
        <v>Nov-2024</v>
      </c>
      <c r="D140" s="2">
        <v>45626</v>
      </c>
      <c r="E140" t="s">
        <v>1037</v>
      </c>
      <c r="F140" t="s">
        <v>1038</v>
      </c>
      <c r="G140" t="s">
        <v>1039</v>
      </c>
      <c r="H140" t="s">
        <v>664</v>
      </c>
      <c r="I140" t="s">
        <v>1040</v>
      </c>
      <c r="J140" t="s">
        <v>1041</v>
      </c>
      <c r="K140" t="s">
        <v>1042</v>
      </c>
      <c r="L140" t="s">
        <v>1043</v>
      </c>
      <c r="M140" t="s">
        <v>1044</v>
      </c>
      <c r="N140" t="s">
        <v>1528</v>
      </c>
      <c r="O140">
        <v>95</v>
      </c>
    </row>
    <row r="141" spans="1:15" x14ac:dyDescent="0.35">
      <c r="A141" s="189" t="str">
        <f t="shared" si="43"/>
        <v>Nov</v>
      </c>
      <c r="B141" s="190" t="str">
        <f t="shared" si="44"/>
        <v>2024</v>
      </c>
      <c r="C141" s="190" t="str">
        <f t="shared" si="45"/>
        <v>Nov-2024</v>
      </c>
      <c r="D141" s="2">
        <v>45626</v>
      </c>
      <c r="E141" t="s">
        <v>1037</v>
      </c>
      <c r="F141" t="s">
        <v>1038</v>
      </c>
      <c r="G141" t="s">
        <v>1039</v>
      </c>
      <c r="H141" t="s">
        <v>664</v>
      </c>
      <c r="I141" t="s">
        <v>1040</v>
      </c>
      <c r="J141" t="s">
        <v>1041</v>
      </c>
      <c r="K141" t="s">
        <v>1042</v>
      </c>
      <c r="L141" t="s">
        <v>1043</v>
      </c>
      <c r="M141" t="s">
        <v>1044</v>
      </c>
      <c r="N141" t="s">
        <v>1529</v>
      </c>
      <c r="O141" t="s">
        <v>958</v>
      </c>
    </row>
    <row r="142" spans="1:15" x14ac:dyDescent="0.35">
      <c r="A142" s="189" t="str">
        <f t="shared" si="43"/>
        <v>Nov</v>
      </c>
      <c r="B142" s="190" t="str">
        <f t="shared" si="44"/>
        <v>2024</v>
      </c>
      <c r="C142" s="190" t="str">
        <f t="shared" si="45"/>
        <v>Nov-2024</v>
      </c>
      <c r="D142" s="2">
        <v>45626</v>
      </c>
      <c r="E142" t="s">
        <v>1037</v>
      </c>
      <c r="F142" t="s">
        <v>1038</v>
      </c>
      <c r="G142" t="s">
        <v>1039</v>
      </c>
      <c r="H142" t="s">
        <v>664</v>
      </c>
      <c r="I142" t="s">
        <v>1040</v>
      </c>
      <c r="J142" t="s">
        <v>1041</v>
      </c>
      <c r="K142" t="s">
        <v>1042</v>
      </c>
      <c r="L142" t="s">
        <v>1043</v>
      </c>
      <c r="M142" t="s">
        <v>1044</v>
      </c>
      <c r="N142" t="s">
        <v>919</v>
      </c>
      <c r="O142">
        <v>1035</v>
      </c>
    </row>
    <row r="143" spans="1:15" x14ac:dyDescent="0.35">
      <c r="A143" s="189" t="str">
        <f t="shared" si="43"/>
        <v>Nov</v>
      </c>
      <c r="B143" s="190" t="str">
        <f t="shared" si="44"/>
        <v>2024</v>
      </c>
      <c r="C143" s="190" t="str">
        <f t="shared" si="45"/>
        <v>Nov-2024</v>
      </c>
      <c r="D143" s="2">
        <v>45626</v>
      </c>
      <c r="E143" t="s">
        <v>1037</v>
      </c>
      <c r="F143" t="s">
        <v>1038</v>
      </c>
      <c r="G143" t="s">
        <v>1039</v>
      </c>
      <c r="H143" t="s">
        <v>664</v>
      </c>
      <c r="I143" t="s">
        <v>1040</v>
      </c>
      <c r="J143" t="s">
        <v>1041</v>
      </c>
      <c r="K143" t="s">
        <v>1042</v>
      </c>
      <c r="L143" t="s">
        <v>1043</v>
      </c>
      <c r="M143" t="s">
        <v>1044</v>
      </c>
      <c r="N143" t="s">
        <v>920</v>
      </c>
      <c r="O143">
        <v>3590</v>
      </c>
    </row>
    <row r="144" spans="1:15" x14ac:dyDescent="0.35">
      <c r="A144" s="189" t="str">
        <f t="shared" si="43"/>
        <v>Nov</v>
      </c>
      <c r="B144" s="190" t="str">
        <f t="shared" si="44"/>
        <v>2024</v>
      </c>
      <c r="C144" s="190" t="str">
        <f t="shared" si="45"/>
        <v>Nov-2024</v>
      </c>
      <c r="D144" s="2">
        <v>45626</v>
      </c>
      <c r="E144" t="s">
        <v>1037</v>
      </c>
      <c r="F144" t="s">
        <v>1038</v>
      </c>
      <c r="G144" t="s">
        <v>1039</v>
      </c>
      <c r="H144" t="s">
        <v>664</v>
      </c>
      <c r="I144" t="s">
        <v>1040</v>
      </c>
      <c r="J144" t="s">
        <v>1041</v>
      </c>
      <c r="K144" t="s">
        <v>1042</v>
      </c>
      <c r="L144" t="s">
        <v>1043</v>
      </c>
      <c r="M144" t="s">
        <v>1044</v>
      </c>
      <c r="N144" t="s">
        <v>922</v>
      </c>
      <c r="O144">
        <v>665</v>
      </c>
    </row>
    <row r="145" spans="1:15" x14ac:dyDescent="0.35">
      <c r="A145" s="189" t="str">
        <f t="shared" si="43"/>
        <v>Nov</v>
      </c>
      <c r="B145" s="190" t="str">
        <f t="shared" si="44"/>
        <v>2024</v>
      </c>
      <c r="C145" s="190" t="str">
        <f t="shared" si="45"/>
        <v>Nov-2024</v>
      </c>
      <c r="D145" s="2">
        <v>45626</v>
      </c>
      <c r="E145" t="s">
        <v>1037</v>
      </c>
      <c r="F145" t="s">
        <v>1038</v>
      </c>
      <c r="G145" t="s">
        <v>1039</v>
      </c>
      <c r="H145" t="s">
        <v>664</v>
      </c>
      <c r="I145" t="s">
        <v>1040</v>
      </c>
      <c r="J145" t="s">
        <v>1041</v>
      </c>
      <c r="K145" t="s">
        <v>1042</v>
      </c>
      <c r="L145" t="s">
        <v>1043</v>
      </c>
      <c r="M145" t="s">
        <v>1044</v>
      </c>
      <c r="N145" t="s">
        <v>921</v>
      </c>
      <c r="O145">
        <v>1975</v>
      </c>
    </row>
    <row r="146" spans="1:15" x14ac:dyDescent="0.35">
      <c r="A146" s="189" t="str">
        <f t="shared" si="43"/>
        <v>Nov</v>
      </c>
      <c r="B146" s="190" t="str">
        <f t="shared" si="44"/>
        <v>2024</v>
      </c>
      <c r="C146" s="190" t="str">
        <f t="shared" si="45"/>
        <v>Nov-2024</v>
      </c>
      <c r="D146" s="2">
        <v>45626</v>
      </c>
      <c r="E146" t="s">
        <v>1037</v>
      </c>
      <c r="F146" t="s">
        <v>1038</v>
      </c>
      <c r="G146" t="s">
        <v>1039</v>
      </c>
      <c r="H146" t="s">
        <v>667</v>
      </c>
      <c r="I146" t="s">
        <v>1045</v>
      </c>
      <c r="J146" t="s">
        <v>1046</v>
      </c>
      <c r="K146" t="s">
        <v>1047</v>
      </c>
      <c r="L146" t="s">
        <v>1048</v>
      </c>
      <c r="M146" t="s">
        <v>1049</v>
      </c>
      <c r="N146" t="s">
        <v>1528</v>
      </c>
      <c r="O146">
        <v>530</v>
      </c>
    </row>
    <row r="147" spans="1:15" x14ac:dyDescent="0.35">
      <c r="A147" s="189" t="str">
        <f t="shared" si="43"/>
        <v>Nov</v>
      </c>
      <c r="B147" s="190" t="str">
        <f t="shared" si="44"/>
        <v>2024</v>
      </c>
      <c r="C147" s="190" t="str">
        <f t="shared" si="45"/>
        <v>Nov-2024</v>
      </c>
      <c r="D147" s="2">
        <v>45626</v>
      </c>
      <c r="E147" t="s">
        <v>1037</v>
      </c>
      <c r="F147" t="s">
        <v>1038</v>
      </c>
      <c r="G147" t="s">
        <v>1039</v>
      </c>
      <c r="H147" t="s">
        <v>667</v>
      </c>
      <c r="I147" t="s">
        <v>1045</v>
      </c>
      <c r="J147" t="s">
        <v>1046</v>
      </c>
      <c r="K147" t="s">
        <v>1047</v>
      </c>
      <c r="L147" t="s">
        <v>1048</v>
      </c>
      <c r="M147" t="s">
        <v>1049</v>
      </c>
      <c r="N147" t="s">
        <v>1529</v>
      </c>
      <c r="O147" t="s">
        <v>958</v>
      </c>
    </row>
    <row r="148" spans="1:15" x14ac:dyDescent="0.35">
      <c r="A148" s="189" t="str">
        <f t="shared" si="43"/>
        <v>Nov</v>
      </c>
      <c r="B148" s="190" t="str">
        <f t="shared" si="44"/>
        <v>2024</v>
      </c>
      <c r="C148" s="190" t="str">
        <f t="shared" si="45"/>
        <v>Nov-2024</v>
      </c>
      <c r="D148" s="2">
        <v>45626</v>
      </c>
      <c r="E148" t="s">
        <v>1037</v>
      </c>
      <c r="F148" t="s">
        <v>1038</v>
      </c>
      <c r="G148" t="s">
        <v>1039</v>
      </c>
      <c r="H148" t="s">
        <v>667</v>
      </c>
      <c r="I148" t="s">
        <v>1045</v>
      </c>
      <c r="J148" t="s">
        <v>1046</v>
      </c>
      <c r="K148" t="s">
        <v>1047</v>
      </c>
      <c r="L148" t="s">
        <v>1048</v>
      </c>
      <c r="M148" t="s">
        <v>1049</v>
      </c>
      <c r="N148" t="s">
        <v>919</v>
      </c>
      <c r="O148">
        <v>490</v>
      </c>
    </row>
    <row r="149" spans="1:15" x14ac:dyDescent="0.35">
      <c r="A149" s="189" t="str">
        <f t="shared" si="43"/>
        <v>Nov</v>
      </c>
      <c r="B149" s="190" t="str">
        <f t="shared" si="44"/>
        <v>2024</v>
      </c>
      <c r="C149" s="190" t="str">
        <f t="shared" si="45"/>
        <v>Nov-2024</v>
      </c>
      <c r="D149" s="2">
        <v>45626</v>
      </c>
      <c r="E149" t="s">
        <v>1037</v>
      </c>
      <c r="F149" t="s">
        <v>1038</v>
      </c>
      <c r="G149" t="s">
        <v>1039</v>
      </c>
      <c r="H149" t="s">
        <v>667</v>
      </c>
      <c r="I149" t="s">
        <v>1045</v>
      </c>
      <c r="J149" t="s">
        <v>1046</v>
      </c>
      <c r="K149" t="s">
        <v>1047</v>
      </c>
      <c r="L149" t="s">
        <v>1048</v>
      </c>
      <c r="M149" t="s">
        <v>1049</v>
      </c>
      <c r="N149" t="s">
        <v>920</v>
      </c>
      <c r="O149">
        <v>4555</v>
      </c>
    </row>
    <row r="150" spans="1:15" x14ac:dyDescent="0.35">
      <c r="A150" s="189" t="str">
        <f t="shared" si="43"/>
        <v>Nov</v>
      </c>
      <c r="B150" s="190" t="str">
        <f t="shared" si="44"/>
        <v>2024</v>
      </c>
      <c r="C150" s="190" t="str">
        <f t="shared" si="45"/>
        <v>Nov-2024</v>
      </c>
      <c r="D150" s="2">
        <v>45626</v>
      </c>
      <c r="E150" t="s">
        <v>1037</v>
      </c>
      <c r="F150" t="s">
        <v>1038</v>
      </c>
      <c r="G150" t="s">
        <v>1039</v>
      </c>
      <c r="H150" t="s">
        <v>667</v>
      </c>
      <c r="I150" t="s">
        <v>1045</v>
      </c>
      <c r="J150" t="s">
        <v>1046</v>
      </c>
      <c r="K150" t="s">
        <v>1047</v>
      </c>
      <c r="L150" t="s">
        <v>1048</v>
      </c>
      <c r="M150" t="s">
        <v>1049</v>
      </c>
      <c r="N150" t="s">
        <v>922</v>
      </c>
      <c r="O150">
        <v>1695</v>
      </c>
    </row>
    <row r="151" spans="1:15" x14ac:dyDescent="0.35">
      <c r="A151" s="189" t="str">
        <f t="shared" si="43"/>
        <v>Nov</v>
      </c>
      <c r="B151" s="190" t="str">
        <f t="shared" si="44"/>
        <v>2024</v>
      </c>
      <c r="C151" s="190" t="str">
        <f t="shared" si="45"/>
        <v>Nov-2024</v>
      </c>
      <c r="D151" s="2">
        <v>45626</v>
      </c>
      <c r="E151" t="s">
        <v>1037</v>
      </c>
      <c r="F151" t="s">
        <v>1038</v>
      </c>
      <c r="G151" t="s">
        <v>1039</v>
      </c>
      <c r="H151" t="s">
        <v>667</v>
      </c>
      <c r="I151" t="s">
        <v>1045</v>
      </c>
      <c r="J151" t="s">
        <v>1046</v>
      </c>
      <c r="K151" t="s">
        <v>1047</v>
      </c>
      <c r="L151" t="s">
        <v>1048</v>
      </c>
      <c r="M151" t="s">
        <v>1049</v>
      </c>
      <c r="N151" t="s">
        <v>921</v>
      </c>
      <c r="O151">
        <v>2245</v>
      </c>
    </row>
    <row r="152" spans="1:15" x14ac:dyDescent="0.35">
      <c r="A152" s="189" t="str">
        <f t="shared" si="43"/>
        <v>Nov</v>
      </c>
      <c r="B152" s="190" t="str">
        <f t="shared" si="44"/>
        <v>2024</v>
      </c>
      <c r="C152" s="190" t="str">
        <f t="shared" si="45"/>
        <v>Nov-2024</v>
      </c>
      <c r="D152" s="2">
        <v>45626</v>
      </c>
      <c r="E152" t="s">
        <v>1037</v>
      </c>
      <c r="F152" t="s">
        <v>1038</v>
      </c>
      <c r="G152" t="s">
        <v>1039</v>
      </c>
      <c r="H152" t="s">
        <v>669</v>
      </c>
      <c r="I152" t="s">
        <v>1050</v>
      </c>
      <c r="J152" t="s">
        <v>1051</v>
      </c>
      <c r="K152" t="s">
        <v>1052</v>
      </c>
      <c r="L152" t="s">
        <v>1053</v>
      </c>
      <c r="M152" t="s">
        <v>1054</v>
      </c>
      <c r="N152" t="s">
        <v>1528</v>
      </c>
      <c r="O152">
        <v>50</v>
      </c>
    </row>
    <row r="153" spans="1:15" x14ac:dyDescent="0.35">
      <c r="A153" s="189" t="str">
        <f t="shared" si="43"/>
        <v>Nov</v>
      </c>
      <c r="B153" s="190" t="str">
        <f t="shared" si="44"/>
        <v>2024</v>
      </c>
      <c r="C153" s="190" t="str">
        <f t="shared" si="45"/>
        <v>Nov-2024</v>
      </c>
      <c r="D153" s="2">
        <v>45626</v>
      </c>
      <c r="E153" t="s">
        <v>1037</v>
      </c>
      <c r="F153" t="s">
        <v>1038</v>
      </c>
      <c r="G153" t="s">
        <v>1039</v>
      </c>
      <c r="H153" t="s">
        <v>669</v>
      </c>
      <c r="I153" t="s">
        <v>1050</v>
      </c>
      <c r="J153" t="s">
        <v>1051</v>
      </c>
      <c r="K153" t="s">
        <v>1052</v>
      </c>
      <c r="L153" t="s">
        <v>1053</v>
      </c>
      <c r="M153" t="s">
        <v>1054</v>
      </c>
      <c r="N153" t="s">
        <v>1529</v>
      </c>
      <c r="O153">
        <v>20</v>
      </c>
    </row>
    <row r="154" spans="1:15" x14ac:dyDescent="0.35">
      <c r="A154" s="189" t="str">
        <f t="shared" si="43"/>
        <v>Nov</v>
      </c>
      <c r="B154" s="190" t="str">
        <f t="shared" si="44"/>
        <v>2024</v>
      </c>
      <c r="C154" s="190" t="str">
        <f t="shared" si="45"/>
        <v>Nov-2024</v>
      </c>
      <c r="D154" s="2">
        <v>45626</v>
      </c>
      <c r="E154" t="s">
        <v>1037</v>
      </c>
      <c r="F154" t="s">
        <v>1038</v>
      </c>
      <c r="G154" t="s">
        <v>1039</v>
      </c>
      <c r="H154" t="s">
        <v>669</v>
      </c>
      <c r="I154" t="s">
        <v>1050</v>
      </c>
      <c r="J154" t="s">
        <v>1051</v>
      </c>
      <c r="K154" t="s">
        <v>1052</v>
      </c>
      <c r="L154" t="s">
        <v>1053</v>
      </c>
      <c r="M154" t="s">
        <v>1054</v>
      </c>
      <c r="N154" t="s">
        <v>919</v>
      </c>
      <c r="O154">
        <v>480</v>
      </c>
    </row>
    <row r="155" spans="1:15" x14ac:dyDescent="0.35">
      <c r="A155" s="189" t="str">
        <f t="shared" si="43"/>
        <v>Nov</v>
      </c>
      <c r="B155" s="190" t="str">
        <f t="shared" si="44"/>
        <v>2024</v>
      </c>
      <c r="C155" s="190" t="str">
        <f t="shared" si="45"/>
        <v>Nov-2024</v>
      </c>
      <c r="D155" s="2">
        <v>45626</v>
      </c>
      <c r="E155" t="s">
        <v>1037</v>
      </c>
      <c r="F155" t="s">
        <v>1038</v>
      </c>
      <c r="G155" t="s">
        <v>1039</v>
      </c>
      <c r="H155" t="s">
        <v>669</v>
      </c>
      <c r="I155" t="s">
        <v>1050</v>
      </c>
      <c r="J155" t="s">
        <v>1051</v>
      </c>
      <c r="K155" t="s">
        <v>1052</v>
      </c>
      <c r="L155" t="s">
        <v>1053</v>
      </c>
      <c r="M155" t="s">
        <v>1054</v>
      </c>
      <c r="N155" t="s">
        <v>920</v>
      </c>
      <c r="O155">
        <v>5080</v>
      </c>
    </row>
    <row r="156" spans="1:15" x14ac:dyDescent="0.35">
      <c r="A156" s="189" t="str">
        <f t="shared" si="43"/>
        <v>Nov</v>
      </c>
      <c r="B156" s="190" t="str">
        <f t="shared" si="44"/>
        <v>2024</v>
      </c>
      <c r="C156" s="190" t="str">
        <f t="shared" si="45"/>
        <v>Nov-2024</v>
      </c>
      <c r="D156" s="2">
        <v>45626</v>
      </c>
      <c r="E156" t="s">
        <v>1037</v>
      </c>
      <c r="F156" t="s">
        <v>1038</v>
      </c>
      <c r="G156" t="s">
        <v>1039</v>
      </c>
      <c r="H156" t="s">
        <v>669</v>
      </c>
      <c r="I156" t="s">
        <v>1050</v>
      </c>
      <c r="J156" t="s">
        <v>1051</v>
      </c>
      <c r="K156" t="s">
        <v>1052</v>
      </c>
      <c r="L156" t="s">
        <v>1053</v>
      </c>
      <c r="M156" t="s">
        <v>1054</v>
      </c>
      <c r="N156" t="s">
        <v>922</v>
      </c>
      <c r="O156">
        <v>1700</v>
      </c>
    </row>
    <row r="157" spans="1:15" x14ac:dyDescent="0.35">
      <c r="A157" s="189" t="str">
        <f t="shared" si="43"/>
        <v>Nov</v>
      </c>
      <c r="B157" s="190" t="str">
        <f t="shared" si="44"/>
        <v>2024</v>
      </c>
      <c r="C157" s="190" t="str">
        <f t="shared" si="45"/>
        <v>Nov-2024</v>
      </c>
      <c r="D157" s="2">
        <v>45626</v>
      </c>
      <c r="E157" t="s">
        <v>1037</v>
      </c>
      <c r="F157" t="s">
        <v>1038</v>
      </c>
      <c r="G157" t="s">
        <v>1039</v>
      </c>
      <c r="H157" t="s">
        <v>669</v>
      </c>
      <c r="I157" t="s">
        <v>1050</v>
      </c>
      <c r="J157" t="s">
        <v>1051</v>
      </c>
      <c r="K157" t="s">
        <v>1052</v>
      </c>
      <c r="L157" t="s">
        <v>1053</v>
      </c>
      <c r="M157" t="s">
        <v>1054</v>
      </c>
      <c r="N157" t="s">
        <v>921</v>
      </c>
      <c r="O157">
        <v>3515</v>
      </c>
    </row>
    <row r="158" spans="1:15" x14ac:dyDescent="0.35">
      <c r="A158" s="189" t="str">
        <f t="shared" si="43"/>
        <v>Nov</v>
      </c>
      <c r="B158" s="190" t="str">
        <f t="shared" si="44"/>
        <v>2024</v>
      </c>
      <c r="C158" s="190" t="str">
        <f t="shared" si="45"/>
        <v>Nov-2024</v>
      </c>
      <c r="D158" s="2">
        <v>45626</v>
      </c>
      <c r="E158" t="s">
        <v>1037</v>
      </c>
      <c r="F158" t="s">
        <v>1038</v>
      </c>
      <c r="G158" t="s">
        <v>1039</v>
      </c>
      <c r="H158" t="s">
        <v>672</v>
      </c>
      <c r="I158" t="s">
        <v>1055</v>
      </c>
      <c r="J158" t="s">
        <v>1056</v>
      </c>
      <c r="K158" t="s">
        <v>1057</v>
      </c>
      <c r="L158" t="s">
        <v>1058</v>
      </c>
      <c r="M158" t="s">
        <v>1059</v>
      </c>
      <c r="N158" t="s">
        <v>1528</v>
      </c>
      <c r="O158">
        <v>20</v>
      </c>
    </row>
    <row r="159" spans="1:15" x14ac:dyDescent="0.35">
      <c r="A159" s="189" t="str">
        <f t="shared" si="43"/>
        <v>Nov</v>
      </c>
      <c r="B159" s="190" t="str">
        <f t="shared" si="44"/>
        <v>2024</v>
      </c>
      <c r="C159" s="190" t="str">
        <f t="shared" si="45"/>
        <v>Nov-2024</v>
      </c>
      <c r="D159" s="2">
        <v>45626</v>
      </c>
      <c r="E159" t="s">
        <v>1037</v>
      </c>
      <c r="F159" t="s">
        <v>1038</v>
      </c>
      <c r="G159" t="s">
        <v>1039</v>
      </c>
      <c r="H159" t="s">
        <v>672</v>
      </c>
      <c r="I159" t="s">
        <v>1055</v>
      </c>
      <c r="J159" t="s">
        <v>1056</v>
      </c>
      <c r="K159" t="s">
        <v>1057</v>
      </c>
      <c r="L159" t="s">
        <v>1058</v>
      </c>
      <c r="M159" t="s">
        <v>1059</v>
      </c>
      <c r="N159" t="s">
        <v>1529</v>
      </c>
      <c r="O159">
        <v>10</v>
      </c>
    </row>
    <row r="160" spans="1:15" x14ac:dyDescent="0.35">
      <c r="A160" s="189" t="str">
        <f t="shared" si="43"/>
        <v>Nov</v>
      </c>
      <c r="B160" s="190" t="str">
        <f t="shared" si="44"/>
        <v>2024</v>
      </c>
      <c r="C160" s="190" t="str">
        <f t="shared" si="45"/>
        <v>Nov-2024</v>
      </c>
      <c r="D160" s="2">
        <v>45626</v>
      </c>
      <c r="E160" t="s">
        <v>1037</v>
      </c>
      <c r="F160" t="s">
        <v>1038</v>
      </c>
      <c r="G160" t="s">
        <v>1039</v>
      </c>
      <c r="H160" t="s">
        <v>672</v>
      </c>
      <c r="I160" t="s">
        <v>1055</v>
      </c>
      <c r="J160" t="s">
        <v>1056</v>
      </c>
      <c r="K160" t="s">
        <v>1057</v>
      </c>
      <c r="L160" t="s">
        <v>1058</v>
      </c>
      <c r="M160" t="s">
        <v>1059</v>
      </c>
      <c r="N160" t="s">
        <v>919</v>
      </c>
      <c r="O160">
        <v>135</v>
      </c>
    </row>
    <row r="161" spans="1:15" x14ac:dyDescent="0.35">
      <c r="A161" s="189" t="str">
        <f t="shared" si="43"/>
        <v>Nov</v>
      </c>
      <c r="B161" s="190" t="str">
        <f t="shared" si="44"/>
        <v>2024</v>
      </c>
      <c r="C161" s="190" t="str">
        <f t="shared" si="45"/>
        <v>Nov-2024</v>
      </c>
      <c r="D161" s="2">
        <v>45626</v>
      </c>
      <c r="E161" t="s">
        <v>1037</v>
      </c>
      <c r="F161" t="s">
        <v>1038</v>
      </c>
      <c r="G161" t="s">
        <v>1039</v>
      </c>
      <c r="H161" t="s">
        <v>672</v>
      </c>
      <c r="I161" t="s">
        <v>1055</v>
      </c>
      <c r="J161" t="s">
        <v>1056</v>
      </c>
      <c r="K161" t="s">
        <v>1057</v>
      </c>
      <c r="L161" t="s">
        <v>1058</v>
      </c>
      <c r="M161" t="s">
        <v>1059</v>
      </c>
      <c r="N161" t="s">
        <v>920</v>
      </c>
      <c r="O161">
        <v>3545</v>
      </c>
    </row>
    <row r="162" spans="1:15" x14ac:dyDescent="0.35">
      <c r="A162" s="189" t="str">
        <f t="shared" si="43"/>
        <v>Nov</v>
      </c>
      <c r="B162" s="190" t="str">
        <f t="shared" si="44"/>
        <v>2024</v>
      </c>
      <c r="C162" s="190" t="str">
        <f t="shared" si="45"/>
        <v>Nov-2024</v>
      </c>
      <c r="D162" s="2">
        <v>45626</v>
      </c>
      <c r="E162" t="s">
        <v>1037</v>
      </c>
      <c r="F162" t="s">
        <v>1038</v>
      </c>
      <c r="G162" t="s">
        <v>1039</v>
      </c>
      <c r="H162" t="s">
        <v>672</v>
      </c>
      <c r="I162" t="s">
        <v>1055</v>
      </c>
      <c r="J162" t="s">
        <v>1056</v>
      </c>
      <c r="K162" t="s">
        <v>1057</v>
      </c>
      <c r="L162" t="s">
        <v>1058</v>
      </c>
      <c r="M162" t="s">
        <v>1059</v>
      </c>
      <c r="N162" t="s">
        <v>922</v>
      </c>
      <c r="O162">
        <v>1850</v>
      </c>
    </row>
    <row r="163" spans="1:15" x14ac:dyDescent="0.35">
      <c r="A163" s="189" t="str">
        <f t="shared" si="43"/>
        <v>Nov</v>
      </c>
      <c r="B163" s="190" t="str">
        <f t="shared" si="44"/>
        <v>2024</v>
      </c>
      <c r="C163" s="190" t="str">
        <f t="shared" si="45"/>
        <v>Nov-2024</v>
      </c>
      <c r="D163" s="2">
        <v>45626</v>
      </c>
      <c r="E163" t="s">
        <v>1037</v>
      </c>
      <c r="F163" t="s">
        <v>1038</v>
      </c>
      <c r="G163" t="s">
        <v>1039</v>
      </c>
      <c r="H163" t="s">
        <v>672</v>
      </c>
      <c r="I163" t="s">
        <v>1055</v>
      </c>
      <c r="J163" t="s">
        <v>1056</v>
      </c>
      <c r="K163" t="s">
        <v>1057</v>
      </c>
      <c r="L163" t="s">
        <v>1058</v>
      </c>
      <c r="M163" t="s">
        <v>1059</v>
      </c>
      <c r="N163" t="s">
        <v>921</v>
      </c>
      <c r="O163">
        <v>3395</v>
      </c>
    </row>
    <row r="164" spans="1:15" x14ac:dyDescent="0.35">
      <c r="A164" s="189" t="str">
        <f t="shared" si="43"/>
        <v>Nov</v>
      </c>
      <c r="B164" s="190" t="str">
        <f t="shared" si="44"/>
        <v>2024</v>
      </c>
      <c r="C164" s="190" t="str">
        <f t="shared" si="45"/>
        <v>Nov-2024</v>
      </c>
      <c r="D164" s="2">
        <v>45626</v>
      </c>
      <c r="E164" t="s">
        <v>1037</v>
      </c>
      <c r="F164" t="s">
        <v>1038</v>
      </c>
      <c r="G164" t="s">
        <v>1039</v>
      </c>
      <c r="H164" t="s">
        <v>673</v>
      </c>
      <c r="I164" t="s">
        <v>1060</v>
      </c>
      <c r="J164" t="s">
        <v>1061</v>
      </c>
      <c r="K164" t="s">
        <v>1062</v>
      </c>
      <c r="L164" t="s">
        <v>1063</v>
      </c>
      <c r="M164" t="s">
        <v>1064</v>
      </c>
      <c r="N164" t="s">
        <v>1528</v>
      </c>
      <c r="O164">
        <v>45</v>
      </c>
    </row>
    <row r="165" spans="1:15" x14ac:dyDescent="0.35">
      <c r="A165" s="189" t="str">
        <f t="shared" si="43"/>
        <v>Nov</v>
      </c>
      <c r="B165" s="190" t="str">
        <f t="shared" si="44"/>
        <v>2024</v>
      </c>
      <c r="C165" s="190" t="str">
        <f t="shared" si="45"/>
        <v>Nov-2024</v>
      </c>
      <c r="D165" s="2">
        <v>45626</v>
      </c>
      <c r="E165" t="s">
        <v>1037</v>
      </c>
      <c r="F165" t="s">
        <v>1038</v>
      </c>
      <c r="G165" t="s">
        <v>1039</v>
      </c>
      <c r="H165" t="s">
        <v>673</v>
      </c>
      <c r="I165" t="s">
        <v>1060</v>
      </c>
      <c r="J165" t="s">
        <v>1061</v>
      </c>
      <c r="K165" t="s">
        <v>1062</v>
      </c>
      <c r="L165" t="s">
        <v>1063</v>
      </c>
      <c r="M165" t="s">
        <v>1064</v>
      </c>
      <c r="N165" t="s">
        <v>1529</v>
      </c>
      <c r="O165" t="s">
        <v>958</v>
      </c>
    </row>
    <row r="166" spans="1:15" x14ac:dyDescent="0.35">
      <c r="A166" s="189" t="str">
        <f t="shared" si="43"/>
        <v>Nov</v>
      </c>
      <c r="B166" s="190" t="str">
        <f t="shared" si="44"/>
        <v>2024</v>
      </c>
      <c r="C166" s="190" t="str">
        <f t="shared" si="45"/>
        <v>Nov-2024</v>
      </c>
      <c r="D166" s="2">
        <v>45626</v>
      </c>
      <c r="E166" t="s">
        <v>1037</v>
      </c>
      <c r="F166" t="s">
        <v>1038</v>
      </c>
      <c r="G166" t="s">
        <v>1039</v>
      </c>
      <c r="H166" t="s">
        <v>673</v>
      </c>
      <c r="I166" t="s">
        <v>1060</v>
      </c>
      <c r="J166" t="s">
        <v>1061</v>
      </c>
      <c r="K166" t="s">
        <v>1062</v>
      </c>
      <c r="L166" t="s">
        <v>1063</v>
      </c>
      <c r="M166" t="s">
        <v>1064</v>
      </c>
      <c r="N166" t="s">
        <v>919</v>
      </c>
      <c r="O166">
        <v>60</v>
      </c>
    </row>
    <row r="167" spans="1:15" x14ac:dyDescent="0.35">
      <c r="A167" s="189" t="str">
        <f t="shared" si="43"/>
        <v>Nov</v>
      </c>
      <c r="B167" s="190" t="str">
        <f t="shared" si="44"/>
        <v>2024</v>
      </c>
      <c r="C167" s="190" t="str">
        <f t="shared" si="45"/>
        <v>Nov-2024</v>
      </c>
      <c r="D167" s="2">
        <v>45626</v>
      </c>
      <c r="E167" t="s">
        <v>1037</v>
      </c>
      <c r="F167" t="s">
        <v>1038</v>
      </c>
      <c r="G167" t="s">
        <v>1039</v>
      </c>
      <c r="H167" t="s">
        <v>673</v>
      </c>
      <c r="I167" t="s">
        <v>1060</v>
      </c>
      <c r="J167" t="s">
        <v>1061</v>
      </c>
      <c r="K167" t="s">
        <v>1062</v>
      </c>
      <c r="L167" t="s">
        <v>1063</v>
      </c>
      <c r="M167" t="s">
        <v>1064</v>
      </c>
      <c r="N167" t="s">
        <v>920</v>
      </c>
      <c r="O167">
        <v>1360</v>
      </c>
    </row>
    <row r="168" spans="1:15" x14ac:dyDescent="0.35">
      <c r="A168" s="189" t="str">
        <f t="shared" si="43"/>
        <v>Nov</v>
      </c>
      <c r="B168" s="190" t="str">
        <f t="shared" si="44"/>
        <v>2024</v>
      </c>
      <c r="C168" s="190" t="str">
        <f t="shared" si="45"/>
        <v>Nov-2024</v>
      </c>
      <c r="D168" s="2">
        <v>45626</v>
      </c>
      <c r="E168" t="s">
        <v>1037</v>
      </c>
      <c r="F168" t="s">
        <v>1038</v>
      </c>
      <c r="G168" t="s">
        <v>1039</v>
      </c>
      <c r="H168" t="s">
        <v>673</v>
      </c>
      <c r="I168" t="s">
        <v>1060</v>
      </c>
      <c r="J168" t="s">
        <v>1061</v>
      </c>
      <c r="K168" t="s">
        <v>1062</v>
      </c>
      <c r="L168" t="s">
        <v>1063</v>
      </c>
      <c r="M168" t="s">
        <v>1064</v>
      </c>
      <c r="N168" t="s">
        <v>922</v>
      </c>
      <c r="O168">
        <v>890</v>
      </c>
    </row>
    <row r="169" spans="1:15" x14ac:dyDescent="0.35">
      <c r="A169" s="189" t="str">
        <f t="shared" si="43"/>
        <v>Nov</v>
      </c>
      <c r="B169" s="190" t="str">
        <f t="shared" si="44"/>
        <v>2024</v>
      </c>
      <c r="C169" s="190" t="str">
        <f t="shared" si="45"/>
        <v>Nov-2024</v>
      </c>
      <c r="D169" s="2">
        <v>45626</v>
      </c>
      <c r="E169" t="s">
        <v>1037</v>
      </c>
      <c r="F169" t="s">
        <v>1038</v>
      </c>
      <c r="G169" t="s">
        <v>1039</v>
      </c>
      <c r="H169" t="s">
        <v>673</v>
      </c>
      <c r="I169" t="s">
        <v>1060</v>
      </c>
      <c r="J169" t="s">
        <v>1061</v>
      </c>
      <c r="K169" t="s">
        <v>1062</v>
      </c>
      <c r="L169" t="s">
        <v>1063</v>
      </c>
      <c r="M169" t="s">
        <v>1064</v>
      </c>
      <c r="N169" t="s">
        <v>921</v>
      </c>
      <c r="O169">
        <v>1085</v>
      </c>
    </row>
    <row r="170" spans="1:15" x14ac:dyDescent="0.35">
      <c r="A170" s="189" t="str">
        <f t="shared" si="43"/>
        <v>Nov</v>
      </c>
      <c r="B170" s="190" t="str">
        <f t="shared" si="44"/>
        <v>2024</v>
      </c>
      <c r="C170" s="190" t="str">
        <f t="shared" si="45"/>
        <v>Nov-2024</v>
      </c>
      <c r="D170" s="2">
        <v>45626</v>
      </c>
      <c r="E170" t="s">
        <v>1037</v>
      </c>
      <c r="F170" t="s">
        <v>1038</v>
      </c>
      <c r="G170" t="s">
        <v>1039</v>
      </c>
      <c r="H170" t="s">
        <v>673</v>
      </c>
      <c r="I170" t="s">
        <v>1060</v>
      </c>
      <c r="J170" t="s">
        <v>1061</v>
      </c>
      <c r="K170" t="s">
        <v>1065</v>
      </c>
      <c r="L170" t="s">
        <v>1066</v>
      </c>
      <c r="M170" t="s">
        <v>1067</v>
      </c>
      <c r="N170" t="s">
        <v>1528</v>
      </c>
      <c r="O170">
        <v>30</v>
      </c>
    </row>
    <row r="171" spans="1:15" x14ac:dyDescent="0.35">
      <c r="A171" s="189" t="str">
        <f t="shared" si="43"/>
        <v>Nov</v>
      </c>
      <c r="B171" s="190" t="str">
        <f t="shared" si="44"/>
        <v>2024</v>
      </c>
      <c r="C171" s="190" t="str">
        <f t="shared" si="45"/>
        <v>Nov-2024</v>
      </c>
      <c r="D171" s="2">
        <v>45626</v>
      </c>
      <c r="E171" t="s">
        <v>1037</v>
      </c>
      <c r="F171" t="s">
        <v>1038</v>
      </c>
      <c r="G171" t="s">
        <v>1039</v>
      </c>
      <c r="H171" t="s">
        <v>673</v>
      </c>
      <c r="I171" t="s">
        <v>1060</v>
      </c>
      <c r="J171" t="s">
        <v>1061</v>
      </c>
      <c r="K171" t="s">
        <v>1065</v>
      </c>
      <c r="L171" t="s">
        <v>1066</v>
      </c>
      <c r="M171" t="s">
        <v>1067</v>
      </c>
      <c r="N171" t="s">
        <v>1529</v>
      </c>
      <c r="O171">
        <v>15</v>
      </c>
    </row>
    <row r="172" spans="1:15" x14ac:dyDescent="0.35">
      <c r="A172" s="189" t="str">
        <f t="shared" si="43"/>
        <v>Nov</v>
      </c>
      <c r="B172" s="190" t="str">
        <f t="shared" si="44"/>
        <v>2024</v>
      </c>
      <c r="C172" s="190" t="str">
        <f t="shared" si="45"/>
        <v>Nov-2024</v>
      </c>
      <c r="D172" s="2">
        <v>45626</v>
      </c>
      <c r="E172" t="s">
        <v>1037</v>
      </c>
      <c r="F172" t="s">
        <v>1038</v>
      </c>
      <c r="G172" t="s">
        <v>1039</v>
      </c>
      <c r="H172" t="s">
        <v>673</v>
      </c>
      <c r="I172" t="s">
        <v>1060</v>
      </c>
      <c r="J172" t="s">
        <v>1061</v>
      </c>
      <c r="K172" t="s">
        <v>1065</v>
      </c>
      <c r="L172" t="s">
        <v>1066</v>
      </c>
      <c r="M172" t="s">
        <v>1067</v>
      </c>
      <c r="N172" t="s">
        <v>919</v>
      </c>
      <c r="O172">
        <v>15</v>
      </c>
    </row>
    <row r="173" spans="1:15" x14ac:dyDescent="0.35">
      <c r="A173" s="189" t="str">
        <f t="shared" si="43"/>
        <v>Nov</v>
      </c>
      <c r="B173" s="190" t="str">
        <f t="shared" si="44"/>
        <v>2024</v>
      </c>
      <c r="C173" s="190" t="str">
        <f t="shared" si="45"/>
        <v>Nov-2024</v>
      </c>
      <c r="D173" s="2">
        <v>45626</v>
      </c>
      <c r="E173" t="s">
        <v>1037</v>
      </c>
      <c r="F173" t="s">
        <v>1038</v>
      </c>
      <c r="G173" t="s">
        <v>1039</v>
      </c>
      <c r="H173" t="s">
        <v>673</v>
      </c>
      <c r="I173" t="s">
        <v>1060</v>
      </c>
      <c r="J173" t="s">
        <v>1061</v>
      </c>
      <c r="K173" t="s">
        <v>1065</v>
      </c>
      <c r="L173" t="s">
        <v>1066</v>
      </c>
      <c r="M173" t="s">
        <v>1067</v>
      </c>
      <c r="N173" t="s">
        <v>920</v>
      </c>
      <c r="O173">
        <v>760</v>
      </c>
    </row>
    <row r="174" spans="1:15" x14ac:dyDescent="0.35">
      <c r="A174" s="189" t="str">
        <f t="shared" si="43"/>
        <v>Nov</v>
      </c>
      <c r="B174" s="190" t="str">
        <f t="shared" si="44"/>
        <v>2024</v>
      </c>
      <c r="C174" s="190" t="str">
        <f t="shared" si="45"/>
        <v>Nov-2024</v>
      </c>
      <c r="D174" s="2">
        <v>45626</v>
      </c>
      <c r="E174" t="s">
        <v>1037</v>
      </c>
      <c r="F174" t="s">
        <v>1038</v>
      </c>
      <c r="G174" t="s">
        <v>1039</v>
      </c>
      <c r="H174" t="s">
        <v>673</v>
      </c>
      <c r="I174" t="s">
        <v>1060</v>
      </c>
      <c r="J174" t="s">
        <v>1061</v>
      </c>
      <c r="K174" t="s">
        <v>1065</v>
      </c>
      <c r="L174" t="s">
        <v>1066</v>
      </c>
      <c r="M174" t="s">
        <v>1067</v>
      </c>
      <c r="N174" t="s">
        <v>922</v>
      </c>
      <c r="O174">
        <v>760</v>
      </c>
    </row>
    <row r="175" spans="1:15" x14ac:dyDescent="0.35">
      <c r="A175" s="189" t="str">
        <f t="shared" si="43"/>
        <v>Nov</v>
      </c>
      <c r="B175" s="190" t="str">
        <f t="shared" si="44"/>
        <v>2024</v>
      </c>
      <c r="C175" s="190" t="str">
        <f t="shared" si="45"/>
        <v>Nov-2024</v>
      </c>
      <c r="D175" s="2">
        <v>45626</v>
      </c>
      <c r="E175" t="s">
        <v>1037</v>
      </c>
      <c r="F175" t="s">
        <v>1038</v>
      </c>
      <c r="G175" t="s">
        <v>1039</v>
      </c>
      <c r="H175" t="s">
        <v>673</v>
      </c>
      <c r="I175" t="s">
        <v>1060</v>
      </c>
      <c r="J175" t="s">
        <v>1061</v>
      </c>
      <c r="K175" t="s">
        <v>1065</v>
      </c>
      <c r="L175" t="s">
        <v>1066</v>
      </c>
      <c r="M175" t="s">
        <v>1067</v>
      </c>
      <c r="N175" t="s">
        <v>921</v>
      </c>
      <c r="O175">
        <v>915</v>
      </c>
    </row>
    <row r="176" spans="1:15" x14ac:dyDescent="0.35">
      <c r="A176" s="189" t="str">
        <f t="shared" si="43"/>
        <v>Nov</v>
      </c>
      <c r="B176" s="190" t="str">
        <f t="shared" si="44"/>
        <v>2024</v>
      </c>
      <c r="C176" s="190" t="str">
        <f t="shared" si="45"/>
        <v>Nov-2024</v>
      </c>
      <c r="D176" s="2">
        <v>45626</v>
      </c>
      <c r="E176" t="s">
        <v>1037</v>
      </c>
      <c r="F176" t="s">
        <v>1038</v>
      </c>
      <c r="G176" t="s">
        <v>1039</v>
      </c>
      <c r="H176" t="s">
        <v>673</v>
      </c>
      <c r="I176" t="s">
        <v>1060</v>
      </c>
      <c r="J176" t="s">
        <v>1061</v>
      </c>
      <c r="K176" t="s">
        <v>1068</v>
      </c>
      <c r="L176" t="s">
        <v>1069</v>
      </c>
      <c r="M176" t="s">
        <v>1070</v>
      </c>
      <c r="N176" t="s">
        <v>1528</v>
      </c>
      <c r="O176">
        <v>90</v>
      </c>
    </row>
    <row r="177" spans="1:15" x14ac:dyDescent="0.35">
      <c r="A177" s="189" t="str">
        <f t="shared" si="43"/>
        <v>Nov</v>
      </c>
      <c r="B177" s="190" t="str">
        <f t="shared" si="44"/>
        <v>2024</v>
      </c>
      <c r="C177" s="190" t="str">
        <f t="shared" si="45"/>
        <v>Nov-2024</v>
      </c>
      <c r="D177" s="2">
        <v>45626</v>
      </c>
      <c r="E177" t="s">
        <v>1037</v>
      </c>
      <c r="F177" t="s">
        <v>1038</v>
      </c>
      <c r="G177" t="s">
        <v>1039</v>
      </c>
      <c r="H177" t="s">
        <v>673</v>
      </c>
      <c r="I177" t="s">
        <v>1060</v>
      </c>
      <c r="J177" t="s">
        <v>1061</v>
      </c>
      <c r="K177" t="s">
        <v>1068</v>
      </c>
      <c r="L177" t="s">
        <v>1069</v>
      </c>
      <c r="M177" t="s">
        <v>1070</v>
      </c>
      <c r="N177" t="s">
        <v>1529</v>
      </c>
      <c r="O177" t="s">
        <v>958</v>
      </c>
    </row>
    <row r="178" spans="1:15" x14ac:dyDescent="0.35">
      <c r="A178" s="189" t="str">
        <f t="shared" si="43"/>
        <v>Nov</v>
      </c>
      <c r="B178" s="190" t="str">
        <f t="shared" si="44"/>
        <v>2024</v>
      </c>
      <c r="C178" s="190" t="str">
        <f t="shared" si="45"/>
        <v>Nov-2024</v>
      </c>
      <c r="D178" s="2">
        <v>45626</v>
      </c>
      <c r="E178" t="s">
        <v>1037</v>
      </c>
      <c r="F178" t="s">
        <v>1038</v>
      </c>
      <c r="G178" t="s">
        <v>1039</v>
      </c>
      <c r="H178" t="s">
        <v>673</v>
      </c>
      <c r="I178" t="s">
        <v>1060</v>
      </c>
      <c r="J178" t="s">
        <v>1061</v>
      </c>
      <c r="K178" t="s">
        <v>1068</v>
      </c>
      <c r="L178" t="s">
        <v>1069</v>
      </c>
      <c r="M178" t="s">
        <v>1070</v>
      </c>
      <c r="N178" t="s">
        <v>919</v>
      </c>
      <c r="O178">
        <v>25</v>
      </c>
    </row>
    <row r="179" spans="1:15" x14ac:dyDescent="0.35">
      <c r="A179" s="189" t="str">
        <f t="shared" si="43"/>
        <v>Nov</v>
      </c>
      <c r="B179" s="190" t="str">
        <f t="shared" si="44"/>
        <v>2024</v>
      </c>
      <c r="C179" s="190" t="str">
        <f t="shared" si="45"/>
        <v>Nov-2024</v>
      </c>
      <c r="D179" s="2">
        <v>45626</v>
      </c>
      <c r="E179" t="s">
        <v>1037</v>
      </c>
      <c r="F179" t="s">
        <v>1038</v>
      </c>
      <c r="G179" t="s">
        <v>1039</v>
      </c>
      <c r="H179" t="s">
        <v>673</v>
      </c>
      <c r="I179" t="s">
        <v>1060</v>
      </c>
      <c r="J179" t="s">
        <v>1061</v>
      </c>
      <c r="K179" t="s">
        <v>1068</v>
      </c>
      <c r="L179" t="s">
        <v>1069</v>
      </c>
      <c r="M179" t="s">
        <v>1070</v>
      </c>
      <c r="N179" t="s">
        <v>920</v>
      </c>
      <c r="O179">
        <v>1515</v>
      </c>
    </row>
    <row r="180" spans="1:15" x14ac:dyDescent="0.35">
      <c r="A180" s="189" t="str">
        <f t="shared" si="43"/>
        <v>Nov</v>
      </c>
      <c r="B180" s="190" t="str">
        <f t="shared" si="44"/>
        <v>2024</v>
      </c>
      <c r="C180" s="190" t="str">
        <f t="shared" si="45"/>
        <v>Nov-2024</v>
      </c>
      <c r="D180" s="2">
        <v>45626</v>
      </c>
      <c r="E180" t="s">
        <v>1037</v>
      </c>
      <c r="F180" t="s">
        <v>1038</v>
      </c>
      <c r="G180" t="s">
        <v>1039</v>
      </c>
      <c r="H180" t="s">
        <v>673</v>
      </c>
      <c r="I180" t="s">
        <v>1060</v>
      </c>
      <c r="J180" t="s">
        <v>1061</v>
      </c>
      <c r="K180" t="s">
        <v>1068</v>
      </c>
      <c r="L180" t="s">
        <v>1069</v>
      </c>
      <c r="M180" t="s">
        <v>1070</v>
      </c>
      <c r="N180" t="s">
        <v>922</v>
      </c>
      <c r="O180">
        <v>705</v>
      </c>
    </row>
    <row r="181" spans="1:15" x14ac:dyDescent="0.35">
      <c r="A181" s="189" t="str">
        <f t="shared" si="43"/>
        <v>Nov</v>
      </c>
      <c r="B181" s="190" t="str">
        <f t="shared" si="44"/>
        <v>2024</v>
      </c>
      <c r="C181" s="190" t="str">
        <f t="shared" si="45"/>
        <v>Nov-2024</v>
      </c>
      <c r="D181" s="2">
        <v>45626</v>
      </c>
      <c r="E181" t="s">
        <v>1037</v>
      </c>
      <c r="F181" t="s">
        <v>1038</v>
      </c>
      <c r="G181" t="s">
        <v>1039</v>
      </c>
      <c r="H181" t="s">
        <v>673</v>
      </c>
      <c r="I181" t="s">
        <v>1060</v>
      </c>
      <c r="J181" t="s">
        <v>1061</v>
      </c>
      <c r="K181" t="s">
        <v>1068</v>
      </c>
      <c r="L181" t="s">
        <v>1069</v>
      </c>
      <c r="M181" t="s">
        <v>1070</v>
      </c>
      <c r="N181" t="s">
        <v>921</v>
      </c>
      <c r="O181">
        <v>1060</v>
      </c>
    </row>
    <row r="182" spans="1:15" x14ac:dyDescent="0.35">
      <c r="A182" s="189" t="str">
        <f t="shared" si="43"/>
        <v>Nov</v>
      </c>
      <c r="B182" s="190" t="str">
        <f t="shared" si="44"/>
        <v>2024</v>
      </c>
      <c r="C182" s="190" t="str">
        <f t="shared" si="45"/>
        <v>Nov-2024</v>
      </c>
      <c r="D182" s="2">
        <v>45626</v>
      </c>
      <c r="E182" t="s">
        <v>1037</v>
      </c>
      <c r="F182" t="s">
        <v>1038</v>
      </c>
      <c r="G182" t="s">
        <v>1039</v>
      </c>
      <c r="H182" t="s">
        <v>677</v>
      </c>
      <c r="I182" t="s">
        <v>1071</v>
      </c>
      <c r="J182" t="s">
        <v>1072</v>
      </c>
      <c r="K182" t="s">
        <v>1073</v>
      </c>
      <c r="L182" t="s">
        <v>1074</v>
      </c>
      <c r="M182" t="s">
        <v>1075</v>
      </c>
      <c r="N182" t="s">
        <v>1528</v>
      </c>
      <c r="O182">
        <v>25</v>
      </c>
    </row>
    <row r="183" spans="1:15" x14ac:dyDescent="0.35">
      <c r="A183" s="189" t="str">
        <f t="shared" si="43"/>
        <v>Nov</v>
      </c>
      <c r="B183" s="190" t="str">
        <f t="shared" si="44"/>
        <v>2024</v>
      </c>
      <c r="C183" s="190" t="str">
        <f t="shared" si="45"/>
        <v>Nov-2024</v>
      </c>
      <c r="D183" s="2">
        <v>45626</v>
      </c>
      <c r="E183" t="s">
        <v>1037</v>
      </c>
      <c r="F183" t="s">
        <v>1038</v>
      </c>
      <c r="G183" t="s">
        <v>1039</v>
      </c>
      <c r="H183" t="s">
        <v>677</v>
      </c>
      <c r="I183" t="s">
        <v>1071</v>
      </c>
      <c r="J183" t="s">
        <v>1072</v>
      </c>
      <c r="K183" t="s">
        <v>1073</v>
      </c>
      <c r="L183" t="s">
        <v>1074</v>
      </c>
      <c r="M183" t="s">
        <v>1075</v>
      </c>
      <c r="N183" t="s">
        <v>1529</v>
      </c>
      <c r="O183" t="s">
        <v>958</v>
      </c>
    </row>
    <row r="184" spans="1:15" x14ac:dyDescent="0.35">
      <c r="A184" s="189" t="str">
        <f t="shared" si="43"/>
        <v>Nov</v>
      </c>
      <c r="B184" s="190" t="str">
        <f t="shared" si="44"/>
        <v>2024</v>
      </c>
      <c r="C184" s="190" t="str">
        <f t="shared" si="45"/>
        <v>Nov-2024</v>
      </c>
      <c r="D184" s="2">
        <v>45626</v>
      </c>
      <c r="E184" t="s">
        <v>1037</v>
      </c>
      <c r="F184" t="s">
        <v>1038</v>
      </c>
      <c r="G184" t="s">
        <v>1039</v>
      </c>
      <c r="H184" t="s">
        <v>677</v>
      </c>
      <c r="I184" t="s">
        <v>1071</v>
      </c>
      <c r="J184" t="s">
        <v>1072</v>
      </c>
      <c r="K184" t="s">
        <v>1073</v>
      </c>
      <c r="L184" t="s">
        <v>1074</v>
      </c>
      <c r="M184" t="s">
        <v>1075</v>
      </c>
      <c r="N184" t="s">
        <v>919</v>
      </c>
      <c r="O184">
        <v>170</v>
      </c>
    </row>
    <row r="185" spans="1:15" x14ac:dyDescent="0.35">
      <c r="A185" s="189" t="str">
        <f t="shared" si="43"/>
        <v>Nov</v>
      </c>
      <c r="B185" s="190" t="str">
        <f t="shared" si="44"/>
        <v>2024</v>
      </c>
      <c r="C185" s="190" t="str">
        <f t="shared" si="45"/>
        <v>Nov-2024</v>
      </c>
      <c r="D185" s="2">
        <v>45626</v>
      </c>
      <c r="E185" t="s">
        <v>1037</v>
      </c>
      <c r="F185" t="s">
        <v>1038</v>
      </c>
      <c r="G185" t="s">
        <v>1039</v>
      </c>
      <c r="H185" t="s">
        <v>677</v>
      </c>
      <c r="I185" t="s">
        <v>1071</v>
      </c>
      <c r="J185" t="s">
        <v>1072</v>
      </c>
      <c r="K185" t="s">
        <v>1073</v>
      </c>
      <c r="L185" t="s">
        <v>1074</v>
      </c>
      <c r="M185" t="s">
        <v>1075</v>
      </c>
      <c r="N185" t="s">
        <v>920</v>
      </c>
      <c r="O185">
        <v>730</v>
      </c>
    </row>
    <row r="186" spans="1:15" x14ac:dyDescent="0.35">
      <c r="A186" s="189" t="str">
        <f t="shared" si="43"/>
        <v>Nov</v>
      </c>
      <c r="B186" s="190" t="str">
        <f t="shared" si="44"/>
        <v>2024</v>
      </c>
      <c r="C186" s="190" t="str">
        <f t="shared" si="45"/>
        <v>Nov-2024</v>
      </c>
      <c r="D186" s="2">
        <v>45626</v>
      </c>
      <c r="E186" t="s">
        <v>1037</v>
      </c>
      <c r="F186" t="s">
        <v>1038</v>
      </c>
      <c r="G186" t="s">
        <v>1039</v>
      </c>
      <c r="H186" t="s">
        <v>677</v>
      </c>
      <c r="I186" t="s">
        <v>1071</v>
      </c>
      <c r="J186" t="s">
        <v>1072</v>
      </c>
      <c r="K186" t="s">
        <v>1073</v>
      </c>
      <c r="L186" t="s">
        <v>1074</v>
      </c>
      <c r="M186" t="s">
        <v>1075</v>
      </c>
      <c r="N186" t="s">
        <v>922</v>
      </c>
      <c r="O186">
        <v>65</v>
      </c>
    </row>
    <row r="187" spans="1:15" x14ac:dyDescent="0.35">
      <c r="A187" s="189" t="str">
        <f t="shared" si="43"/>
        <v>Nov</v>
      </c>
      <c r="B187" s="190" t="str">
        <f t="shared" si="44"/>
        <v>2024</v>
      </c>
      <c r="C187" s="190" t="str">
        <f t="shared" si="45"/>
        <v>Nov-2024</v>
      </c>
      <c r="D187" s="2">
        <v>45626</v>
      </c>
      <c r="E187" t="s">
        <v>1037</v>
      </c>
      <c r="F187" t="s">
        <v>1038</v>
      </c>
      <c r="G187" t="s">
        <v>1039</v>
      </c>
      <c r="H187" t="s">
        <v>677</v>
      </c>
      <c r="I187" t="s">
        <v>1071</v>
      </c>
      <c r="J187" t="s">
        <v>1072</v>
      </c>
      <c r="K187" t="s">
        <v>1073</v>
      </c>
      <c r="L187" t="s">
        <v>1074</v>
      </c>
      <c r="M187" t="s">
        <v>1075</v>
      </c>
      <c r="N187" t="s">
        <v>921</v>
      </c>
      <c r="O187">
        <v>505</v>
      </c>
    </row>
    <row r="188" spans="1:15" x14ac:dyDescent="0.35">
      <c r="A188" s="189" t="str">
        <f t="shared" si="43"/>
        <v>Nov</v>
      </c>
      <c r="B188" s="190" t="str">
        <f t="shared" si="44"/>
        <v>2024</v>
      </c>
      <c r="C188" s="190" t="str">
        <f t="shared" si="45"/>
        <v>Nov-2024</v>
      </c>
      <c r="D188" s="2">
        <v>45626</v>
      </c>
      <c r="E188" t="s">
        <v>1037</v>
      </c>
      <c r="F188" t="s">
        <v>1038</v>
      </c>
      <c r="G188" t="s">
        <v>1039</v>
      </c>
      <c r="H188" t="s">
        <v>677</v>
      </c>
      <c r="I188" t="s">
        <v>1071</v>
      </c>
      <c r="J188" t="s">
        <v>1072</v>
      </c>
      <c r="K188" t="s">
        <v>1076</v>
      </c>
      <c r="L188" t="s">
        <v>1077</v>
      </c>
      <c r="M188" t="s">
        <v>1078</v>
      </c>
      <c r="N188" t="s">
        <v>1528</v>
      </c>
      <c r="O188">
        <v>30</v>
      </c>
    </row>
    <row r="189" spans="1:15" x14ac:dyDescent="0.35">
      <c r="A189" s="189" t="str">
        <f t="shared" si="43"/>
        <v>Nov</v>
      </c>
      <c r="B189" s="190" t="str">
        <f t="shared" si="44"/>
        <v>2024</v>
      </c>
      <c r="C189" s="190" t="str">
        <f t="shared" si="45"/>
        <v>Nov-2024</v>
      </c>
      <c r="D189" s="2">
        <v>45626</v>
      </c>
      <c r="E189" t="s">
        <v>1037</v>
      </c>
      <c r="F189" t="s">
        <v>1038</v>
      </c>
      <c r="G189" t="s">
        <v>1039</v>
      </c>
      <c r="H189" t="s">
        <v>677</v>
      </c>
      <c r="I189" t="s">
        <v>1071</v>
      </c>
      <c r="J189" t="s">
        <v>1072</v>
      </c>
      <c r="K189" t="s">
        <v>1076</v>
      </c>
      <c r="L189" t="s">
        <v>1077</v>
      </c>
      <c r="M189" t="s">
        <v>1078</v>
      </c>
      <c r="N189" t="s">
        <v>1529</v>
      </c>
      <c r="O189" t="s">
        <v>958</v>
      </c>
    </row>
    <row r="190" spans="1:15" x14ac:dyDescent="0.35">
      <c r="A190" s="189" t="str">
        <f t="shared" si="43"/>
        <v>Nov</v>
      </c>
      <c r="B190" s="190" t="str">
        <f t="shared" si="44"/>
        <v>2024</v>
      </c>
      <c r="C190" s="190" t="str">
        <f t="shared" si="45"/>
        <v>Nov-2024</v>
      </c>
      <c r="D190" s="2">
        <v>45626</v>
      </c>
      <c r="E190" t="s">
        <v>1037</v>
      </c>
      <c r="F190" t="s">
        <v>1038</v>
      </c>
      <c r="G190" t="s">
        <v>1039</v>
      </c>
      <c r="H190" t="s">
        <v>677</v>
      </c>
      <c r="I190" t="s">
        <v>1071</v>
      </c>
      <c r="J190" t="s">
        <v>1072</v>
      </c>
      <c r="K190" t="s">
        <v>1076</v>
      </c>
      <c r="L190" t="s">
        <v>1077</v>
      </c>
      <c r="M190" t="s">
        <v>1078</v>
      </c>
      <c r="N190" t="s">
        <v>919</v>
      </c>
      <c r="O190">
        <v>65</v>
      </c>
    </row>
    <row r="191" spans="1:15" x14ac:dyDescent="0.35">
      <c r="A191" s="189" t="str">
        <f t="shared" si="43"/>
        <v>Nov</v>
      </c>
      <c r="B191" s="190" t="str">
        <f t="shared" si="44"/>
        <v>2024</v>
      </c>
      <c r="C191" s="190" t="str">
        <f t="shared" si="45"/>
        <v>Nov-2024</v>
      </c>
      <c r="D191" s="2">
        <v>45626</v>
      </c>
      <c r="E191" t="s">
        <v>1037</v>
      </c>
      <c r="F191" t="s">
        <v>1038</v>
      </c>
      <c r="G191" t="s">
        <v>1039</v>
      </c>
      <c r="H191" t="s">
        <v>677</v>
      </c>
      <c r="I191" t="s">
        <v>1071</v>
      </c>
      <c r="J191" t="s">
        <v>1072</v>
      </c>
      <c r="K191" t="s">
        <v>1076</v>
      </c>
      <c r="L191" t="s">
        <v>1077</v>
      </c>
      <c r="M191" t="s">
        <v>1078</v>
      </c>
      <c r="N191" t="s">
        <v>920</v>
      </c>
      <c r="O191">
        <v>680</v>
      </c>
    </row>
    <row r="192" spans="1:15" x14ac:dyDescent="0.35">
      <c r="A192" s="189" t="str">
        <f t="shared" si="43"/>
        <v>Nov</v>
      </c>
      <c r="B192" s="190" t="str">
        <f t="shared" si="44"/>
        <v>2024</v>
      </c>
      <c r="C192" s="190" t="str">
        <f t="shared" si="45"/>
        <v>Nov-2024</v>
      </c>
      <c r="D192" s="2">
        <v>45626</v>
      </c>
      <c r="E192" t="s">
        <v>1037</v>
      </c>
      <c r="F192" t="s">
        <v>1038</v>
      </c>
      <c r="G192" t="s">
        <v>1039</v>
      </c>
      <c r="H192" t="s">
        <v>677</v>
      </c>
      <c r="I192" t="s">
        <v>1071</v>
      </c>
      <c r="J192" t="s">
        <v>1072</v>
      </c>
      <c r="K192" t="s">
        <v>1076</v>
      </c>
      <c r="L192" t="s">
        <v>1077</v>
      </c>
      <c r="M192" t="s">
        <v>1078</v>
      </c>
      <c r="N192" t="s">
        <v>922</v>
      </c>
      <c r="O192">
        <v>40</v>
      </c>
    </row>
    <row r="193" spans="1:15" x14ac:dyDescent="0.35">
      <c r="A193" s="189" t="str">
        <f t="shared" si="43"/>
        <v>Nov</v>
      </c>
      <c r="B193" s="190" t="str">
        <f t="shared" si="44"/>
        <v>2024</v>
      </c>
      <c r="C193" s="190" t="str">
        <f t="shared" si="45"/>
        <v>Nov-2024</v>
      </c>
      <c r="D193" s="2">
        <v>45626</v>
      </c>
      <c r="E193" t="s">
        <v>1037</v>
      </c>
      <c r="F193" t="s">
        <v>1038</v>
      </c>
      <c r="G193" t="s">
        <v>1039</v>
      </c>
      <c r="H193" t="s">
        <v>677</v>
      </c>
      <c r="I193" t="s">
        <v>1071</v>
      </c>
      <c r="J193" t="s">
        <v>1072</v>
      </c>
      <c r="K193" t="s">
        <v>1076</v>
      </c>
      <c r="L193" t="s">
        <v>1077</v>
      </c>
      <c r="M193" t="s">
        <v>1078</v>
      </c>
      <c r="N193" t="s">
        <v>921</v>
      </c>
      <c r="O193">
        <v>450</v>
      </c>
    </row>
    <row r="194" spans="1:15" x14ac:dyDescent="0.35">
      <c r="A194" s="189" t="str">
        <f t="shared" si="43"/>
        <v>Nov</v>
      </c>
      <c r="B194" s="190" t="str">
        <f t="shared" si="44"/>
        <v>2024</v>
      </c>
      <c r="C194" s="190" t="str">
        <f t="shared" si="45"/>
        <v>Nov-2024</v>
      </c>
      <c r="D194" s="2">
        <v>45626</v>
      </c>
      <c r="E194" t="s">
        <v>1037</v>
      </c>
      <c r="F194" t="s">
        <v>1038</v>
      </c>
      <c r="G194" t="s">
        <v>1039</v>
      </c>
      <c r="H194" t="s">
        <v>677</v>
      </c>
      <c r="I194" t="s">
        <v>1071</v>
      </c>
      <c r="J194" t="s">
        <v>1072</v>
      </c>
      <c r="K194" t="s">
        <v>1079</v>
      </c>
      <c r="L194" t="s">
        <v>1080</v>
      </c>
      <c r="M194" t="s">
        <v>1081</v>
      </c>
      <c r="N194" t="s">
        <v>1528</v>
      </c>
      <c r="O194">
        <v>130</v>
      </c>
    </row>
    <row r="195" spans="1:15" x14ac:dyDescent="0.35">
      <c r="A195" s="189" t="str">
        <f t="shared" ref="A195:A258" si="46">TEXT(D195,"mmm")</f>
        <v>Nov</v>
      </c>
      <c r="B195" s="190" t="str">
        <f t="shared" ref="B195:B258" si="47">TEXT(D195,"yyyy")</f>
        <v>2024</v>
      </c>
      <c r="C195" s="190" t="str">
        <f t="shared" ref="C195:C258" si="48">_xlfn.CONCAT(A195&amp;"-"&amp;B195)</f>
        <v>Nov-2024</v>
      </c>
      <c r="D195" s="2">
        <v>45626</v>
      </c>
      <c r="E195" t="s">
        <v>1037</v>
      </c>
      <c r="F195" t="s">
        <v>1038</v>
      </c>
      <c r="G195" t="s">
        <v>1039</v>
      </c>
      <c r="H195" t="s">
        <v>677</v>
      </c>
      <c r="I195" t="s">
        <v>1071</v>
      </c>
      <c r="J195" t="s">
        <v>1072</v>
      </c>
      <c r="K195" t="s">
        <v>1079</v>
      </c>
      <c r="L195" t="s">
        <v>1080</v>
      </c>
      <c r="M195" t="s">
        <v>1081</v>
      </c>
      <c r="N195" t="s">
        <v>1529</v>
      </c>
      <c r="O195" t="s">
        <v>958</v>
      </c>
    </row>
    <row r="196" spans="1:15" x14ac:dyDescent="0.35">
      <c r="A196" s="189" t="str">
        <f t="shared" si="46"/>
        <v>Nov</v>
      </c>
      <c r="B196" s="190" t="str">
        <f t="shared" si="47"/>
        <v>2024</v>
      </c>
      <c r="C196" s="190" t="str">
        <f t="shared" si="48"/>
        <v>Nov-2024</v>
      </c>
      <c r="D196" s="2">
        <v>45626</v>
      </c>
      <c r="E196" t="s">
        <v>1037</v>
      </c>
      <c r="F196" t="s">
        <v>1038</v>
      </c>
      <c r="G196" t="s">
        <v>1039</v>
      </c>
      <c r="H196" t="s">
        <v>677</v>
      </c>
      <c r="I196" t="s">
        <v>1071</v>
      </c>
      <c r="J196" t="s">
        <v>1072</v>
      </c>
      <c r="K196" t="s">
        <v>1079</v>
      </c>
      <c r="L196" t="s">
        <v>1080</v>
      </c>
      <c r="M196" t="s">
        <v>1081</v>
      </c>
      <c r="N196" t="s">
        <v>919</v>
      </c>
      <c r="O196">
        <v>165</v>
      </c>
    </row>
    <row r="197" spans="1:15" x14ac:dyDescent="0.35">
      <c r="A197" s="189" t="str">
        <f t="shared" si="46"/>
        <v>Nov</v>
      </c>
      <c r="B197" s="190" t="str">
        <f t="shared" si="47"/>
        <v>2024</v>
      </c>
      <c r="C197" s="190" t="str">
        <f t="shared" si="48"/>
        <v>Nov-2024</v>
      </c>
      <c r="D197" s="2">
        <v>45626</v>
      </c>
      <c r="E197" t="s">
        <v>1037</v>
      </c>
      <c r="F197" t="s">
        <v>1038</v>
      </c>
      <c r="G197" t="s">
        <v>1039</v>
      </c>
      <c r="H197" t="s">
        <v>677</v>
      </c>
      <c r="I197" t="s">
        <v>1071</v>
      </c>
      <c r="J197" t="s">
        <v>1072</v>
      </c>
      <c r="K197" t="s">
        <v>1079</v>
      </c>
      <c r="L197" t="s">
        <v>1080</v>
      </c>
      <c r="M197" t="s">
        <v>1081</v>
      </c>
      <c r="N197" t="s">
        <v>920</v>
      </c>
      <c r="O197">
        <v>665</v>
      </c>
    </row>
    <row r="198" spans="1:15" x14ac:dyDescent="0.35">
      <c r="A198" s="189" t="str">
        <f t="shared" si="46"/>
        <v>Nov</v>
      </c>
      <c r="B198" s="190" t="str">
        <f t="shared" si="47"/>
        <v>2024</v>
      </c>
      <c r="C198" s="190" t="str">
        <f t="shared" si="48"/>
        <v>Nov-2024</v>
      </c>
      <c r="D198" s="2">
        <v>45626</v>
      </c>
      <c r="E198" t="s">
        <v>1037</v>
      </c>
      <c r="F198" t="s">
        <v>1038</v>
      </c>
      <c r="G198" t="s">
        <v>1039</v>
      </c>
      <c r="H198" t="s">
        <v>677</v>
      </c>
      <c r="I198" t="s">
        <v>1071</v>
      </c>
      <c r="J198" t="s">
        <v>1072</v>
      </c>
      <c r="K198" t="s">
        <v>1079</v>
      </c>
      <c r="L198" t="s">
        <v>1080</v>
      </c>
      <c r="M198" t="s">
        <v>1081</v>
      </c>
      <c r="N198" t="s">
        <v>922</v>
      </c>
      <c r="O198">
        <v>955</v>
      </c>
    </row>
    <row r="199" spans="1:15" x14ac:dyDescent="0.35">
      <c r="A199" s="189" t="str">
        <f t="shared" si="46"/>
        <v>Nov</v>
      </c>
      <c r="B199" s="190" t="str">
        <f t="shared" si="47"/>
        <v>2024</v>
      </c>
      <c r="C199" s="190" t="str">
        <f t="shared" si="48"/>
        <v>Nov-2024</v>
      </c>
      <c r="D199" s="2">
        <v>45626</v>
      </c>
      <c r="E199" t="s">
        <v>1037</v>
      </c>
      <c r="F199" t="s">
        <v>1038</v>
      </c>
      <c r="G199" t="s">
        <v>1039</v>
      </c>
      <c r="H199" t="s">
        <v>677</v>
      </c>
      <c r="I199" t="s">
        <v>1071</v>
      </c>
      <c r="J199" t="s">
        <v>1072</v>
      </c>
      <c r="K199" t="s">
        <v>1079</v>
      </c>
      <c r="L199" t="s">
        <v>1080</v>
      </c>
      <c r="M199" t="s">
        <v>1081</v>
      </c>
      <c r="N199" t="s">
        <v>921</v>
      </c>
      <c r="O199">
        <v>745</v>
      </c>
    </row>
    <row r="200" spans="1:15" x14ac:dyDescent="0.35">
      <c r="A200" s="189" t="str">
        <f t="shared" si="46"/>
        <v>Nov</v>
      </c>
      <c r="B200" s="190" t="str">
        <f t="shared" si="47"/>
        <v>2024</v>
      </c>
      <c r="C200" s="190" t="str">
        <f t="shared" si="48"/>
        <v>Nov-2024</v>
      </c>
      <c r="D200" s="2">
        <v>45626</v>
      </c>
      <c r="E200" t="s">
        <v>1037</v>
      </c>
      <c r="F200" t="s">
        <v>1038</v>
      </c>
      <c r="G200" t="s">
        <v>1039</v>
      </c>
      <c r="H200" t="s">
        <v>677</v>
      </c>
      <c r="I200" t="s">
        <v>1071</v>
      </c>
      <c r="J200" t="s">
        <v>1072</v>
      </c>
      <c r="K200" t="s">
        <v>1082</v>
      </c>
      <c r="L200" t="s">
        <v>1083</v>
      </c>
      <c r="M200" t="s">
        <v>1084</v>
      </c>
      <c r="N200" t="s">
        <v>1528</v>
      </c>
      <c r="O200">
        <v>45</v>
      </c>
    </row>
    <row r="201" spans="1:15" x14ac:dyDescent="0.35">
      <c r="A201" s="189" t="str">
        <f t="shared" si="46"/>
        <v>Nov</v>
      </c>
      <c r="B201" s="190" t="str">
        <f t="shared" si="47"/>
        <v>2024</v>
      </c>
      <c r="C201" s="190" t="str">
        <f t="shared" si="48"/>
        <v>Nov-2024</v>
      </c>
      <c r="D201" s="2">
        <v>45626</v>
      </c>
      <c r="E201" t="s">
        <v>1037</v>
      </c>
      <c r="F201" t="s">
        <v>1038</v>
      </c>
      <c r="G201" t="s">
        <v>1039</v>
      </c>
      <c r="H201" t="s">
        <v>677</v>
      </c>
      <c r="I201" t="s">
        <v>1071</v>
      </c>
      <c r="J201" t="s">
        <v>1072</v>
      </c>
      <c r="K201" t="s">
        <v>1082</v>
      </c>
      <c r="L201" t="s">
        <v>1083</v>
      </c>
      <c r="M201" t="s">
        <v>1084</v>
      </c>
      <c r="N201" t="s">
        <v>1529</v>
      </c>
      <c r="O201" t="s">
        <v>958</v>
      </c>
    </row>
    <row r="202" spans="1:15" x14ac:dyDescent="0.35">
      <c r="A202" s="189" t="str">
        <f t="shared" si="46"/>
        <v>Nov</v>
      </c>
      <c r="B202" s="190" t="str">
        <f t="shared" si="47"/>
        <v>2024</v>
      </c>
      <c r="C202" s="190" t="str">
        <f t="shared" si="48"/>
        <v>Nov-2024</v>
      </c>
      <c r="D202" s="2">
        <v>45626</v>
      </c>
      <c r="E202" t="s">
        <v>1037</v>
      </c>
      <c r="F202" t="s">
        <v>1038</v>
      </c>
      <c r="G202" t="s">
        <v>1039</v>
      </c>
      <c r="H202" t="s">
        <v>677</v>
      </c>
      <c r="I202" t="s">
        <v>1071</v>
      </c>
      <c r="J202" t="s">
        <v>1072</v>
      </c>
      <c r="K202" t="s">
        <v>1082</v>
      </c>
      <c r="L202" t="s">
        <v>1083</v>
      </c>
      <c r="M202" t="s">
        <v>1084</v>
      </c>
      <c r="N202" t="s">
        <v>919</v>
      </c>
      <c r="O202">
        <v>90</v>
      </c>
    </row>
    <row r="203" spans="1:15" x14ac:dyDescent="0.35">
      <c r="A203" s="189" t="str">
        <f t="shared" si="46"/>
        <v>Nov</v>
      </c>
      <c r="B203" s="190" t="str">
        <f t="shared" si="47"/>
        <v>2024</v>
      </c>
      <c r="C203" s="190" t="str">
        <f t="shared" si="48"/>
        <v>Nov-2024</v>
      </c>
      <c r="D203" s="2">
        <v>45626</v>
      </c>
      <c r="E203" t="s">
        <v>1037</v>
      </c>
      <c r="F203" t="s">
        <v>1038</v>
      </c>
      <c r="G203" t="s">
        <v>1039</v>
      </c>
      <c r="H203" t="s">
        <v>677</v>
      </c>
      <c r="I203" t="s">
        <v>1071</v>
      </c>
      <c r="J203" t="s">
        <v>1072</v>
      </c>
      <c r="K203" t="s">
        <v>1082</v>
      </c>
      <c r="L203" t="s">
        <v>1083</v>
      </c>
      <c r="M203" t="s">
        <v>1084</v>
      </c>
      <c r="N203" t="s">
        <v>920</v>
      </c>
      <c r="O203">
        <v>1285</v>
      </c>
    </row>
    <row r="204" spans="1:15" x14ac:dyDescent="0.35">
      <c r="A204" s="189" t="str">
        <f t="shared" si="46"/>
        <v>Nov</v>
      </c>
      <c r="B204" s="190" t="str">
        <f t="shared" si="47"/>
        <v>2024</v>
      </c>
      <c r="C204" s="190" t="str">
        <f t="shared" si="48"/>
        <v>Nov-2024</v>
      </c>
      <c r="D204" s="2">
        <v>45626</v>
      </c>
      <c r="E204" t="s">
        <v>1037</v>
      </c>
      <c r="F204" t="s">
        <v>1038</v>
      </c>
      <c r="G204" t="s">
        <v>1039</v>
      </c>
      <c r="H204" t="s">
        <v>677</v>
      </c>
      <c r="I204" t="s">
        <v>1071</v>
      </c>
      <c r="J204" t="s">
        <v>1072</v>
      </c>
      <c r="K204" t="s">
        <v>1082</v>
      </c>
      <c r="L204" t="s">
        <v>1083</v>
      </c>
      <c r="M204" t="s">
        <v>1084</v>
      </c>
      <c r="N204" t="s">
        <v>922</v>
      </c>
      <c r="O204">
        <v>170</v>
      </c>
    </row>
    <row r="205" spans="1:15" x14ac:dyDescent="0.35">
      <c r="A205" s="189" t="str">
        <f t="shared" si="46"/>
        <v>Nov</v>
      </c>
      <c r="B205" s="190" t="str">
        <f t="shared" si="47"/>
        <v>2024</v>
      </c>
      <c r="C205" s="190" t="str">
        <f t="shared" si="48"/>
        <v>Nov-2024</v>
      </c>
      <c r="D205" s="2">
        <v>45626</v>
      </c>
      <c r="E205" t="s">
        <v>1037</v>
      </c>
      <c r="F205" t="s">
        <v>1038</v>
      </c>
      <c r="G205" t="s">
        <v>1039</v>
      </c>
      <c r="H205" t="s">
        <v>677</v>
      </c>
      <c r="I205" t="s">
        <v>1071</v>
      </c>
      <c r="J205" t="s">
        <v>1072</v>
      </c>
      <c r="K205" t="s">
        <v>1082</v>
      </c>
      <c r="L205" t="s">
        <v>1083</v>
      </c>
      <c r="M205" t="s">
        <v>1084</v>
      </c>
      <c r="N205" t="s">
        <v>921</v>
      </c>
      <c r="O205">
        <v>635</v>
      </c>
    </row>
    <row r="206" spans="1:15" x14ac:dyDescent="0.35">
      <c r="A206" s="189" t="str">
        <f t="shared" si="46"/>
        <v>Nov</v>
      </c>
      <c r="B206" s="190" t="str">
        <f t="shared" si="47"/>
        <v>2024</v>
      </c>
      <c r="C206" s="190" t="str">
        <f t="shared" si="48"/>
        <v>Nov-2024</v>
      </c>
      <c r="D206" s="2">
        <v>45626</v>
      </c>
      <c r="E206" t="s">
        <v>1037</v>
      </c>
      <c r="F206" t="s">
        <v>1038</v>
      </c>
      <c r="G206" t="s">
        <v>1039</v>
      </c>
      <c r="H206" t="s">
        <v>677</v>
      </c>
      <c r="I206" t="s">
        <v>1071</v>
      </c>
      <c r="J206" t="s">
        <v>1072</v>
      </c>
      <c r="K206" t="s">
        <v>1085</v>
      </c>
      <c r="L206" t="s">
        <v>1086</v>
      </c>
      <c r="M206" t="s">
        <v>1087</v>
      </c>
      <c r="N206" t="s">
        <v>1528</v>
      </c>
      <c r="O206">
        <v>85</v>
      </c>
    </row>
    <row r="207" spans="1:15" x14ac:dyDescent="0.35">
      <c r="A207" s="189" t="str">
        <f t="shared" si="46"/>
        <v>Nov</v>
      </c>
      <c r="B207" s="190" t="str">
        <f t="shared" si="47"/>
        <v>2024</v>
      </c>
      <c r="C207" s="190" t="str">
        <f t="shared" si="48"/>
        <v>Nov-2024</v>
      </c>
      <c r="D207" s="2">
        <v>45626</v>
      </c>
      <c r="E207" t="s">
        <v>1037</v>
      </c>
      <c r="F207" t="s">
        <v>1038</v>
      </c>
      <c r="G207" t="s">
        <v>1039</v>
      </c>
      <c r="H207" t="s">
        <v>677</v>
      </c>
      <c r="I207" t="s">
        <v>1071</v>
      </c>
      <c r="J207" t="s">
        <v>1072</v>
      </c>
      <c r="K207" t="s">
        <v>1085</v>
      </c>
      <c r="L207" t="s">
        <v>1086</v>
      </c>
      <c r="M207" t="s">
        <v>1087</v>
      </c>
      <c r="N207" t="s">
        <v>1529</v>
      </c>
      <c r="O207" t="s">
        <v>958</v>
      </c>
    </row>
    <row r="208" spans="1:15" x14ac:dyDescent="0.35">
      <c r="A208" s="189" t="str">
        <f t="shared" si="46"/>
        <v>Nov</v>
      </c>
      <c r="B208" s="190" t="str">
        <f t="shared" si="47"/>
        <v>2024</v>
      </c>
      <c r="C208" s="190" t="str">
        <f t="shared" si="48"/>
        <v>Nov-2024</v>
      </c>
      <c r="D208" s="2">
        <v>45626</v>
      </c>
      <c r="E208" t="s">
        <v>1037</v>
      </c>
      <c r="F208" t="s">
        <v>1038</v>
      </c>
      <c r="G208" t="s">
        <v>1039</v>
      </c>
      <c r="H208" t="s">
        <v>677</v>
      </c>
      <c r="I208" t="s">
        <v>1071</v>
      </c>
      <c r="J208" t="s">
        <v>1072</v>
      </c>
      <c r="K208" t="s">
        <v>1085</v>
      </c>
      <c r="L208" t="s">
        <v>1086</v>
      </c>
      <c r="M208" t="s">
        <v>1087</v>
      </c>
      <c r="N208" t="s">
        <v>919</v>
      </c>
      <c r="O208">
        <v>70</v>
      </c>
    </row>
    <row r="209" spans="1:15" x14ac:dyDescent="0.35">
      <c r="A209" s="189" t="str">
        <f t="shared" si="46"/>
        <v>Nov</v>
      </c>
      <c r="B209" s="190" t="str">
        <f t="shared" si="47"/>
        <v>2024</v>
      </c>
      <c r="C209" s="190" t="str">
        <f t="shared" si="48"/>
        <v>Nov-2024</v>
      </c>
      <c r="D209" s="2">
        <v>45626</v>
      </c>
      <c r="E209" t="s">
        <v>1037</v>
      </c>
      <c r="F209" t="s">
        <v>1038</v>
      </c>
      <c r="G209" t="s">
        <v>1039</v>
      </c>
      <c r="H209" t="s">
        <v>677</v>
      </c>
      <c r="I209" t="s">
        <v>1071</v>
      </c>
      <c r="J209" t="s">
        <v>1072</v>
      </c>
      <c r="K209" t="s">
        <v>1085</v>
      </c>
      <c r="L209" t="s">
        <v>1086</v>
      </c>
      <c r="M209" t="s">
        <v>1087</v>
      </c>
      <c r="N209" t="s">
        <v>920</v>
      </c>
      <c r="O209">
        <v>860</v>
      </c>
    </row>
    <row r="210" spans="1:15" x14ac:dyDescent="0.35">
      <c r="A210" s="189" t="str">
        <f t="shared" si="46"/>
        <v>Nov</v>
      </c>
      <c r="B210" s="190" t="str">
        <f t="shared" si="47"/>
        <v>2024</v>
      </c>
      <c r="C210" s="190" t="str">
        <f t="shared" si="48"/>
        <v>Nov-2024</v>
      </c>
      <c r="D210" s="2">
        <v>45626</v>
      </c>
      <c r="E210" t="s">
        <v>1037</v>
      </c>
      <c r="F210" t="s">
        <v>1038</v>
      </c>
      <c r="G210" t="s">
        <v>1039</v>
      </c>
      <c r="H210" t="s">
        <v>677</v>
      </c>
      <c r="I210" t="s">
        <v>1071</v>
      </c>
      <c r="J210" t="s">
        <v>1072</v>
      </c>
      <c r="K210" t="s">
        <v>1085</v>
      </c>
      <c r="L210" t="s">
        <v>1086</v>
      </c>
      <c r="M210" t="s">
        <v>1087</v>
      </c>
      <c r="N210" t="s">
        <v>922</v>
      </c>
      <c r="O210">
        <v>105</v>
      </c>
    </row>
    <row r="211" spans="1:15" x14ac:dyDescent="0.35">
      <c r="A211" s="189" t="str">
        <f t="shared" si="46"/>
        <v>Nov</v>
      </c>
      <c r="B211" s="190" t="str">
        <f t="shared" si="47"/>
        <v>2024</v>
      </c>
      <c r="C211" s="190" t="str">
        <f t="shared" si="48"/>
        <v>Nov-2024</v>
      </c>
      <c r="D211" s="2">
        <v>45626</v>
      </c>
      <c r="E211" t="s">
        <v>1037</v>
      </c>
      <c r="F211" t="s">
        <v>1038</v>
      </c>
      <c r="G211" t="s">
        <v>1039</v>
      </c>
      <c r="H211" t="s">
        <v>677</v>
      </c>
      <c r="I211" t="s">
        <v>1071</v>
      </c>
      <c r="J211" t="s">
        <v>1072</v>
      </c>
      <c r="K211" t="s">
        <v>1085</v>
      </c>
      <c r="L211" t="s">
        <v>1086</v>
      </c>
      <c r="M211" t="s">
        <v>1087</v>
      </c>
      <c r="N211" t="s">
        <v>921</v>
      </c>
      <c r="O211">
        <v>365</v>
      </c>
    </row>
    <row r="212" spans="1:15" x14ac:dyDescent="0.35">
      <c r="A212" s="189" t="str">
        <f t="shared" si="46"/>
        <v>Nov</v>
      </c>
      <c r="B212" s="190" t="str">
        <f t="shared" si="47"/>
        <v>2024</v>
      </c>
      <c r="C212" s="190" t="str">
        <f t="shared" si="48"/>
        <v>Nov-2024</v>
      </c>
      <c r="D212" s="2">
        <v>45626</v>
      </c>
      <c r="E212" t="s">
        <v>1037</v>
      </c>
      <c r="F212" t="s">
        <v>1038</v>
      </c>
      <c r="G212" t="s">
        <v>1039</v>
      </c>
      <c r="H212" t="s">
        <v>677</v>
      </c>
      <c r="I212" t="s">
        <v>1071</v>
      </c>
      <c r="J212" t="s">
        <v>1072</v>
      </c>
      <c r="K212" t="s">
        <v>1088</v>
      </c>
      <c r="L212" t="s">
        <v>1089</v>
      </c>
      <c r="M212" t="s">
        <v>1090</v>
      </c>
      <c r="N212" t="s">
        <v>1528</v>
      </c>
      <c r="O212">
        <v>65</v>
      </c>
    </row>
    <row r="213" spans="1:15" x14ac:dyDescent="0.35">
      <c r="A213" s="189" t="str">
        <f t="shared" si="46"/>
        <v>Nov</v>
      </c>
      <c r="B213" s="190" t="str">
        <f t="shared" si="47"/>
        <v>2024</v>
      </c>
      <c r="C213" s="190" t="str">
        <f t="shared" si="48"/>
        <v>Nov-2024</v>
      </c>
      <c r="D213" s="2">
        <v>45626</v>
      </c>
      <c r="E213" t="s">
        <v>1037</v>
      </c>
      <c r="F213" t="s">
        <v>1038</v>
      </c>
      <c r="G213" t="s">
        <v>1039</v>
      </c>
      <c r="H213" t="s">
        <v>677</v>
      </c>
      <c r="I213" t="s">
        <v>1071</v>
      </c>
      <c r="J213" t="s">
        <v>1072</v>
      </c>
      <c r="K213" t="s">
        <v>1088</v>
      </c>
      <c r="L213" t="s">
        <v>1089</v>
      </c>
      <c r="M213" t="s">
        <v>1090</v>
      </c>
      <c r="N213" t="s">
        <v>1529</v>
      </c>
      <c r="O213" t="s">
        <v>958</v>
      </c>
    </row>
    <row r="214" spans="1:15" x14ac:dyDescent="0.35">
      <c r="A214" s="189" t="str">
        <f t="shared" si="46"/>
        <v>Nov</v>
      </c>
      <c r="B214" s="190" t="str">
        <f t="shared" si="47"/>
        <v>2024</v>
      </c>
      <c r="C214" s="190" t="str">
        <f t="shared" si="48"/>
        <v>Nov-2024</v>
      </c>
      <c r="D214" s="2">
        <v>45626</v>
      </c>
      <c r="E214" t="s">
        <v>1037</v>
      </c>
      <c r="F214" t="s">
        <v>1038</v>
      </c>
      <c r="G214" t="s">
        <v>1039</v>
      </c>
      <c r="H214" t="s">
        <v>677</v>
      </c>
      <c r="I214" t="s">
        <v>1071</v>
      </c>
      <c r="J214" t="s">
        <v>1072</v>
      </c>
      <c r="K214" t="s">
        <v>1088</v>
      </c>
      <c r="L214" t="s">
        <v>1089</v>
      </c>
      <c r="M214" t="s">
        <v>1090</v>
      </c>
      <c r="N214" t="s">
        <v>919</v>
      </c>
      <c r="O214">
        <v>125</v>
      </c>
    </row>
    <row r="215" spans="1:15" x14ac:dyDescent="0.35">
      <c r="A215" s="189" t="str">
        <f t="shared" si="46"/>
        <v>Nov</v>
      </c>
      <c r="B215" s="190" t="str">
        <f t="shared" si="47"/>
        <v>2024</v>
      </c>
      <c r="C215" s="190" t="str">
        <f t="shared" si="48"/>
        <v>Nov-2024</v>
      </c>
      <c r="D215" s="2">
        <v>45626</v>
      </c>
      <c r="E215" t="s">
        <v>1037</v>
      </c>
      <c r="F215" t="s">
        <v>1038</v>
      </c>
      <c r="G215" t="s">
        <v>1039</v>
      </c>
      <c r="H215" t="s">
        <v>677</v>
      </c>
      <c r="I215" t="s">
        <v>1071</v>
      </c>
      <c r="J215" t="s">
        <v>1072</v>
      </c>
      <c r="K215" t="s">
        <v>1088</v>
      </c>
      <c r="L215" t="s">
        <v>1089</v>
      </c>
      <c r="M215" t="s">
        <v>1090</v>
      </c>
      <c r="N215" t="s">
        <v>920</v>
      </c>
      <c r="O215">
        <v>830</v>
      </c>
    </row>
    <row r="216" spans="1:15" x14ac:dyDescent="0.35">
      <c r="A216" s="189" t="str">
        <f t="shared" si="46"/>
        <v>Nov</v>
      </c>
      <c r="B216" s="190" t="str">
        <f t="shared" si="47"/>
        <v>2024</v>
      </c>
      <c r="C216" s="190" t="str">
        <f t="shared" si="48"/>
        <v>Nov-2024</v>
      </c>
      <c r="D216" s="2">
        <v>45626</v>
      </c>
      <c r="E216" t="s">
        <v>1037</v>
      </c>
      <c r="F216" t="s">
        <v>1038</v>
      </c>
      <c r="G216" t="s">
        <v>1039</v>
      </c>
      <c r="H216" t="s">
        <v>677</v>
      </c>
      <c r="I216" t="s">
        <v>1071</v>
      </c>
      <c r="J216" t="s">
        <v>1072</v>
      </c>
      <c r="K216" t="s">
        <v>1088</v>
      </c>
      <c r="L216" t="s">
        <v>1089</v>
      </c>
      <c r="M216" t="s">
        <v>1090</v>
      </c>
      <c r="N216" t="s">
        <v>922</v>
      </c>
      <c r="O216">
        <v>1305</v>
      </c>
    </row>
    <row r="217" spans="1:15" x14ac:dyDescent="0.35">
      <c r="A217" s="189" t="str">
        <f t="shared" si="46"/>
        <v>Nov</v>
      </c>
      <c r="B217" s="190" t="str">
        <f t="shared" si="47"/>
        <v>2024</v>
      </c>
      <c r="C217" s="190" t="str">
        <f t="shared" si="48"/>
        <v>Nov-2024</v>
      </c>
      <c r="D217" s="2">
        <v>45626</v>
      </c>
      <c r="E217" t="s">
        <v>1037</v>
      </c>
      <c r="F217" t="s">
        <v>1038</v>
      </c>
      <c r="G217" t="s">
        <v>1039</v>
      </c>
      <c r="H217" t="s">
        <v>677</v>
      </c>
      <c r="I217" t="s">
        <v>1071</v>
      </c>
      <c r="J217" t="s">
        <v>1072</v>
      </c>
      <c r="K217" t="s">
        <v>1088</v>
      </c>
      <c r="L217" t="s">
        <v>1089</v>
      </c>
      <c r="M217" t="s">
        <v>1090</v>
      </c>
      <c r="N217" t="s">
        <v>921</v>
      </c>
      <c r="O217">
        <v>840</v>
      </c>
    </row>
    <row r="218" spans="1:15" x14ac:dyDescent="0.35">
      <c r="A218" s="189" t="str">
        <f t="shared" si="46"/>
        <v>Nov</v>
      </c>
      <c r="B218" s="190" t="str">
        <f t="shared" si="47"/>
        <v>2024</v>
      </c>
      <c r="C218" s="190" t="str">
        <f t="shared" si="48"/>
        <v>Nov-2024</v>
      </c>
      <c r="D218" s="2">
        <v>45626</v>
      </c>
      <c r="E218" t="s">
        <v>1037</v>
      </c>
      <c r="F218" t="s">
        <v>1038</v>
      </c>
      <c r="G218" t="s">
        <v>1039</v>
      </c>
      <c r="H218" t="s">
        <v>680</v>
      </c>
      <c r="I218" t="s">
        <v>1091</v>
      </c>
      <c r="J218" t="s">
        <v>1092</v>
      </c>
      <c r="K218" t="s">
        <v>1093</v>
      </c>
      <c r="L218" t="s">
        <v>1094</v>
      </c>
      <c r="M218" t="s">
        <v>1095</v>
      </c>
      <c r="N218" t="s">
        <v>1528</v>
      </c>
      <c r="O218">
        <v>285</v>
      </c>
    </row>
    <row r="219" spans="1:15" x14ac:dyDescent="0.35">
      <c r="A219" s="189" t="str">
        <f t="shared" si="46"/>
        <v>Nov</v>
      </c>
      <c r="B219" s="190" t="str">
        <f t="shared" si="47"/>
        <v>2024</v>
      </c>
      <c r="C219" s="190" t="str">
        <f t="shared" si="48"/>
        <v>Nov-2024</v>
      </c>
      <c r="D219" s="2">
        <v>45626</v>
      </c>
      <c r="E219" t="s">
        <v>1037</v>
      </c>
      <c r="F219" t="s">
        <v>1038</v>
      </c>
      <c r="G219" t="s">
        <v>1039</v>
      </c>
      <c r="H219" t="s">
        <v>680</v>
      </c>
      <c r="I219" t="s">
        <v>1091</v>
      </c>
      <c r="J219" t="s">
        <v>1092</v>
      </c>
      <c r="K219" t="s">
        <v>1093</v>
      </c>
      <c r="L219" t="s">
        <v>1094</v>
      </c>
      <c r="M219" t="s">
        <v>1095</v>
      </c>
      <c r="N219" t="s">
        <v>1529</v>
      </c>
      <c r="O219" t="s">
        <v>958</v>
      </c>
    </row>
    <row r="220" spans="1:15" x14ac:dyDescent="0.35">
      <c r="A220" s="189" t="str">
        <f t="shared" si="46"/>
        <v>Nov</v>
      </c>
      <c r="B220" s="190" t="str">
        <f t="shared" si="47"/>
        <v>2024</v>
      </c>
      <c r="C220" s="190" t="str">
        <f t="shared" si="48"/>
        <v>Nov-2024</v>
      </c>
      <c r="D220" s="2">
        <v>45626</v>
      </c>
      <c r="E220" t="s">
        <v>1037</v>
      </c>
      <c r="F220" t="s">
        <v>1038</v>
      </c>
      <c r="G220" t="s">
        <v>1039</v>
      </c>
      <c r="H220" t="s">
        <v>680</v>
      </c>
      <c r="I220" t="s">
        <v>1091</v>
      </c>
      <c r="J220" t="s">
        <v>1092</v>
      </c>
      <c r="K220" t="s">
        <v>1093</v>
      </c>
      <c r="L220" t="s">
        <v>1094</v>
      </c>
      <c r="M220" t="s">
        <v>1095</v>
      </c>
      <c r="N220" t="s">
        <v>919</v>
      </c>
      <c r="O220">
        <v>605</v>
      </c>
    </row>
    <row r="221" spans="1:15" x14ac:dyDescent="0.35">
      <c r="A221" s="189" t="str">
        <f t="shared" si="46"/>
        <v>Nov</v>
      </c>
      <c r="B221" s="190" t="str">
        <f t="shared" si="47"/>
        <v>2024</v>
      </c>
      <c r="C221" s="190" t="str">
        <f t="shared" si="48"/>
        <v>Nov-2024</v>
      </c>
      <c r="D221" s="2">
        <v>45626</v>
      </c>
      <c r="E221" t="s">
        <v>1037</v>
      </c>
      <c r="F221" t="s">
        <v>1038</v>
      </c>
      <c r="G221" t="s">
        <v>1039</v>
      </c>
      <c r="H221" t="s">
        <v>680</v>
      </c>
      <c r="I221" t="s">
        <v>1091</v>
      </c>
      <c r="J221" t="s">
        <v>1092</v>
      </c>
      <c r="K221" t="s">
        <v>1093</v>
      </c>
      <c r="L221" t="s">
        <v>1094</v>
      </c>
      <c r="M221" t="s">
        <v>1095</v>
      </c>
      <c r="N221" t="s">
        <v>920</v>
      </c>
      <c r="O221">
        <v>2845</v>
      </c>
    </row>
    <row r="222" spans="1:15" x14ac:dyDescent="0.35">
      <c r="A222" s="189" t="str">
        <f t="shared" si="46"/>
        <v>Nov</v>
      </c>
      <c r="B222" s="190" t="str">
        <f t="shared" si="47"/>
        <v>2024</v>
      </c>
      <c r="C222" s="190" t="str">
        <f t="shared" si="48"/>
        <v>Nov-2024</v>
      </c>
      <c r="D222" s="2">
        <v>45626</v>
      </c>
      <c r="E222" t="s">
        <v>1037</v>
      </c>
      <c r="F222" t="s">
        <v>1038</v>
      </c>
      <c r="G222" t="s">
        <v>1039</v>
      </c>
      <c r="H222" t="s">
        <v>680</v>
      </c>
      <c r="I222" t="s">
        <v>1091</v>
      </c>
      <c r="J222" t="s">
        <v>1092</v>
      </c>
      <c r="K222" t="s">
        <v>1093</v>
      </c>
      <c r="L222" t="s">
        <v>1094</v>
      </c>
      <c r="M222" t="s">
        <v>1095</v>
      </c>
      <c r="N222" t="s">
        <v>922</v>
      </c>
      <c r="O222">
        <v>285</v>
      </c>
    </row>
    <row r="223" spans="1:15" x14ac:dyDescent="0.35">
      <c r="A223" s="189" t="str">
        <f t="shared" si="46"/>
        <v>Nov</v>
      </c>
      <c r="B223" s="190" t="str">
        <f t="shared" si="47"/>
        <v>2024</v>
      </c>
      <c r="C223" s="190" t="str">
        <f t="shared" si="48"/>
        <v>Nov-2024</v>
      </c>
      <c r="D223" s="2">
        <v>45626</v>
      </c>
      <c r="E223" t="s">
        <v>1037</v>
      </c>
      <c r="F223" t="s">
        <v>1038</v>
      </c>
      <c r="G223" t="s">
        <v>1039</v>
      </c>
      <c r="H223" t="s">
        <v>680</v>
      </c>
      <c r="I223" t="s">
        <v>1091</v>
      </c>
      <c r="J223" t="s">
        <v>1092</v>
      </c>
      <c r="K223" t="s">
        <v>1093</v>
      </c>
      <c r="L223" t="s">
        <v>1094</v>
      </c>
      <c r="M223" t="s">
        <v>1095</v>
      </c>
      <c r="N223" t="s">
        <v>921</v>
      </c>
      <c r="O223">
        <v>1040</v>
      </c>
    </row>
    <row r="224" spans="1:15" x14ac:dyDescent="0.35">
      <c r="A224" s="189" t="str">
        <f t="shared" si="46"/>
        <v>Nov</v>
      </c>
      <c r="B224" s="190" t="str">
        <f t="shared" si="47"/>
        <v>2024</v>
      </c>
      <c r="C224" s="190" t="str">
        <f t="shared" si="48"/>
        <v>Nov-2024</v>
      </c>
      <c r="D224" s="2">
        <v>45626</v>
      </c>
      <c r="E224" t="s">
        <v>1037</v>
      </c>
      <c r="F224" t="s">
        <v>1038</v>
      </c>
      <c r="G224" t="s">
        <v>1039</v>
      </c>
      <c r="H224" t="s">
        <v>684</v>
      </c>
      <c r="I224" t="s">
        <v>1096</v>
      </c>
      <c r="J224" t="s">
        <v>1097</v>
      </c>
      <c r="K224" t="s">
        <v>1098</v>
      </c>
      <c r="L224" t="s">
        <v>1099</v>
      </c>
      <c r="M224" t="s">
        <v>1100</v>
      </c>
      <c r="N224" t="s">
        <v>1528</v>
      </c>
      <c r="O224">
        <v>120</v>
      </c>
    </row>
    <row r="225" spans="1:15" x14ac:dyDescent="0.35">
      <c r="A225" s="189" t="str">
        <f t="shared" si="46"/>
        <v>Nov</v>
      </c>
      <c r="B225" s="190" t="str">
        <f t="shared" si="47"/>
        <v>2024</v>
      </c>
      <c r="C225" s="190" t="str">
        <f t="shared" si="48"/>
        <v>Nov-2024</v>
      </c>
      <c r="D225" s="2">
        <v>45626</v>
      </c>
      <c r="E225" t="s">
        <v>1037</v>
      </c>
      <c r="F225" t="s">
        <v>1038</v>
      </c>
      <c r="G225" t="s">
        <v>1039</v>
      </c>
      <c r="H225" t="s">
        <v>684</v>
      </c>
      <c r="I225" t="s">
        <v>1096</v>
      </c>
      <c r="J225" t="s">
        <v>1097</v>
      </c>
      <c r="K225" t="s">
        <v>1098</v>
      </c>
      <c r="L225" t="s">
        <v>1099</v>
      </c>
      <c r="M225" t="s">
        <v>1100</v>
      </c>
      <c r="N225" t="s">
        <v>1529</v>
      </c>
      <c r="O225">
        <v>5</v>
      </c>
    </row>
    <row r="226" spans="1:15" x14ac:dyDescent="0.35">
      <c r="A226" s="189" t="str">
        <f t="shared" si="46"/>
        <v>Nov</v>
      </c>
      <c r="B226" s="190" t="str">
        <f t="shared" si="47"/>
        <v>2024</v>
      </c>
      <c r="C226" s="190" t="str">
        <f t="shared" si="48"/>
        <v>Nov-2024</v>
      </c>
      <c r="D226" s="2">
        <v>45626</v>
      </c>
      <c r="E226" t="s">
        <v>1037</v>
      </c>
      <c r="F226" t="s">
        <v>1038</v>
      </c>
      <c r="G226" t="s">
        <v>1039</v>
      </c>
      <c r="H226" t="s">
        <v>684</v>
      </c>
      <c r="I226" t="s">
        <v>1096</v>
      </c>
      <c r="J226" t="s">
        <v>1097</v>
      </c>
      <c r="K226" t="s">
        <v>1098</v>
      </c>
      <c r="L226" t="s">
        <v>1099</v>
      </c>
      <c r="M226" t="s">
        <v>1100</v>
      </c>
      <c r="N226" t="s">
        <v>919</v>
      </c>
      <c r="O226">
        <v>205</v>
      </c>
    </row>
    <row r="227" spans="1:15" x14ac:dyDescent="0.35">
      <c r="A227" s="189" t="str">
        <f t="shared" si="46"/>
        <v>Nov</v>
      </c>
      <c r="B227" s="190" t="str">
        <f t="shared" si="47"/>
        <v>2024</v>
      </c>
      <c r="C227" s="190" t="str">
        <f t="shared" si="48"/>
        <v>Nov-2024</v>
      </c>
      <c r="D227" s="2">
        <v>45626</v>
      </c>
      <c r="E227" t="s">
        <v>1037</v>
      </c>
      <c r="F227" t="s">
        <v>1038</v>
      </c>
      <c r="G227" t="s">
        <v>1039</v>
      </c>
      <c r="H227" t="s">
        <v>684</v>
      </c>
      <c r="I227" t="s">
        <v>1096</v>
      </c>
      <c r="J227" t="s">
        <v>1097</v>
      </c>
      <c r="K227" t="s">
        <v>1098</v>
      </c>
      <c r="L227" t="s">
        <v>1099</v>
      </c>
      <c r="M227" t="s">
        <v>1100</v>
      </c>
      <c r="N227" t="s">
        <v>920</v>
      </c>
      <c r="O227">
        <v>2365</v>
      </c>
    </row>
    <row r="228" spans="1:15" x14ac:dyDescent="0.35">
      <c r="A228" s="189" t="str">
        <f t="shared" si="46"/>
        <v>Nov</v>
      </c>
      <c r="B228" s="190" t="str">
        <f t="shared" si="47"/>
        <v>2024</v>
      </c>
      <c r="C228" s="190" t="str">
        <f t="shared" si="48"/>
        <v>Nov-2024</v>
      </c>
      <c r="D228" s="2">
        <v>45626</v>
      </c>
      <c r="E228" t="s">
        <v>1037</v>
      </c>
      <c r="F228" t="s">
        <v>1038</v>
      </c>
      <c r="G228" t="s">
        <v>1039</v>
      </c>
      <c r="H228" t="s">
        <v>684</v>
      </c>
      <c r="I228" t="s">
        <v>1096</v>
      </c>
      <c r="J228" t="s">
        <v>1097</v>
      </c>
      <c r="K228" t="s">
        <v>1098</v>
      </c>
      <c r="L228" t="s">
        <v>1099</v>
      </c>
      <c r="M228" t="s">
        <v>1100</v>
      </c>
      <c r="N228" t="s">
        <v>922</v>
      </c>
      <c r="O228">
        <v>1475</v>
      </c>
    </row>
    <row r="229" spans="1:15" x14ac:dyDescent="0.35">
      <c r="A229" s="189" t="str">
        <f t="shared" si="46"/>
        <v>Nov</v>
      </c>
      <c r="B229" s="190" t="str">
        <f t="shared" si="47"/>
        <v>2024</v>
      </c>
      <c r="C229" s="190" t="str">
        <f t="shared" si="48"/>
        <v>Nov-2024</v>
      </c>
      <c r="D229" s="2">
        <v>45626</v>
      </c>
      <c r="E229" t="s">
        <v>1037</v>
      </c>
      <c r="F229" t="s">
        <v>1038</v>
      </c>
      <c r="G229" t="s">
        <v>1039</v>
      </c>
      <c r="H229" t="s">
        <v>684</v>
      </c>
      <c r="I229" t="s">
        <v>1096</v>
      </c>
      <c r="J229" t="s">
        <v>1097</v>
      </c>
      <c r="K229" t="s">
        <v>1098</v>
      </c>
      <c r="L229" t="s">
        <v>1099</v>
      </c>
      <c r="M229" t="s">
        <v>1100</v>
      </c>
      <c r="N229" t="s">
        <v>921</v>
      </c>
      <c r="O229">
        <v>1970</v>
      </c>
    </row>
    <row r="230" spans="1:15" x14ac:dyDescent="0.35">
      <c r="A230" s="189" t="str">
        <f t="shared" si="46"/>
        <v>Nov</v>
      </c>
      <c r="B230" s="190" t="str">
        <f t="shared" si="47"/>
        <v>2024</v>
      </c>
      <c r="C230" s="190" t="str">
        <f t="shared" si="48"/>
        <v>Nov-2024</v>
      </c>
      <c r="D230" s="2">
        <v>45626</v>
      </c>
      <c r="E230" t="s">
        <v>1037</v>
      </c>
      <c r="F230" t="s">
        <v>1038</v>
      </c>
      <c r="G230" t="s">
        <v>1039</v>
      </c>
      <c r="H230" t="s">
        <v>688</v>
      </c>
      <c r="I230" t="s">
        <v>1101</v>
      </c>
      <c r="J230" t="s">
        <v>1102</v>
      </c>
      <c r="K230" t="s">
        <v>1103</v>
      </c>
      <c r="L230" t="s">
        <v>1104</v>
      </c>
      <c r="M230" t="s">
        <v>1105</v>
      </c>
      <c r="N230" t="s">
        <v>1528</v>
      </c>
      <c r="O230">
        <v>20</v>
      </c>
    </row>
    <row r="231" spans="1:15" x14ac:dyDescent="0.35">
      <c r="A231" s="189" t="str">
        <f t="shared" si="46"/>
        <v>Nov</v>
      </c>
      <c r="B231" s="190" t="str">
        <f t="shared" si="47"/>
        <v>2024</v>
      </c>
      <c r="C231" s="190" t="str">
        <f t="shared" si="48"/>
        <v>Nov-2024</v>
      </c>
      <c r="D231" s="2">
        <v>45626</v>
      </c>
      <c r="E231" t="s">
        <v>1037</v>
      </c>
      <c r="F231" t="s">
        <v>1038</v>
      </c>
      <c r="G231" t="s">
        <v>1039</v>
      </c>
      <c r="H231" t="s">
        <v>688</v>
      </c>
      <c r="I231" t="s">
        <v>1101</v>
      </c>
      <c r="J231" t="s">
        <v>1102</v>
      </c>
      <c r="K231" t="s">
        <v>1103</v>
      </c>
      <c r="L231" t="s">
        <v>1104</v>
      </c>
      <c r="M231" t="s">
        <v>1105</v>
      </c>
      <c r="N231" t="s">
        <v>1529</v>
      </c>
      <c r="O231" t="s">
        <v>958</v>
      </c>
    </row>
    <row r="232" spans="1:15" x14ac:dyDescent="0.35">
      <c r="A232" s="189" t="str">
        <f t="shared" si="46"/>
        <v>Nov</v>
      </c>
      <c r="B232" s="190" t="str">
        <f t="shared" si="47"/>
        <v>2024</v>
      </c>
      <c r="C232" s="190" t="str">
        <f t="shared" si="48"/>
        <v>Nov-2024</v>
      </c>
      <c r="D232" s="2">
        <v>45626</v>
      </c>
      <c r="E232" t="s">
        <v>1037</v>
      </c>
      <c r="F232" t="s">
        <v>1038</v>
      </c>
      <c r="G232" t="s">
        <v>1039</v>
      </c>
      <c r="H232" t="s">
        <v>688</v>
      </c>
      <c r="I232" t="s">
        <v>1101</v>
      </c>
      <c r="J232" t="s">
        <v>1102</v>
      </c>
      <c r="K232" t="s">
        <v>1103</v>
      </c>
      <c r="L232" t="s">
        <v>1104</v>
      </c>
      <c r="M232" t="s">
        <v>1105</v>
      </c>
      <c r="N232" t="s">
        <v>919</v>
      </c>
      <c r="O232">
        <v>125</v>
      </c>
    </row>
    <row r="233" spans="1:15" x14ac:dyDescent="0.35">
      <c r="A233" s="189" t="str">
        <f t="shared" si="46"/>
        <v>Nov</v>
      </c>
      <c r="B233" s="190" t="str">
        <f t="shared" si="47"/>
        <v>2024</v>
      </c>
      <c r="C233" s="190" t="str">
        <f t="shared" si="48"/>
        <v>Nov-2024</v>
      </c>
      <c r="D233" s="2">
        <v>45626</v>
      </c>
      <c r="E233" t="s">
        <v>1037</v>
      </c>
      <c r="F233" t="s">
        <v>1038</v>
      </c>
      <c r="G233" t="s">
        <v>1039</v>
      </c>
      <c r="H233" t="s">
        <v>688</v>
      </c>
      <c r="I233" t="s">
        <v>1101</v>
      </c>
      <c r="J233" t="s">
        <v>1102</v>
      </c>
      <c r="K233" t="s">
        <v>1103</v>
      </c>
      <c r="L233" t="s">
        <v>1104</v>
      </c>
      <c r="M233" t="s">
        <v>1105</v>
      </c>
      <c r="N233" t="s">
        <v>920</v>
      </c>
      <c r="O233">
        <v>515</v>
      </c>
    </row>
    <row r="234" spans="1:15" x14ac:dyDescent="0.35">
      <c r="A234" s="189" t="str">
        <f t="shared" si="46"/>
        <v>Nov</v>
      </c>
      <c r="B234" s="190" t="str">
        <f t="shared" si="47"/>
        <v>2024</v>
      </c>
      <c r="C234" s="190" t="str">
        <f t="shared" si="48"/>
        <v>Nov-2024</v>
      </c>
      <c r="D234" s="2">
        <v>45626</v>
      </c>
      <c r="E234" t="s">
        <v>1037</v>
      </c>
      <c r="F234" t="s">
        <v>1038</v>
      </c>
      <c r="G234" t="s">
        <v>1039</v>
      </c>
      <c r="H234" t="s">
        <v>688</v>
      </c>
      <c r="I234" t="s">
        <v>1101</v>
      </c>
      <c r="J234" t="s">
        <v>1102</v>
      </c>
      <c r="K234" t="s">
        <v>1103</v>
      </c>
      <c r="L234" t="s">
        <v>1104</v>
      </c>
      <c r="M234" t="s">
        <v>1105</v>
      </c>
      <c r="N234" t="s">
        <v>922</v>
      </c>
      <c r="O234">
        <v>345</v>
      </c>
    </row>
    <row r="235" spans="1:15" x14ac:dyDescent="0.35">
      <c r="A235" s="189" t="str">
        <f t="shared" si="46"/>
        <v>Nov</v>
      </c>
      <c r="B235" s="190" t="str">
        <f t="shared" si="47"/>
        <v>2024</v>
      </c>
      <c r="C235" s="190" t="str">
        <f t="shared" si="48"/>
        <v>Nov-2024</v>
      </c>
      <c r="D235" s="2">
        <v>45626</v>
      </c>
      <c r="E235" t="s">
        <v>1037</v>
      </c>
      <c r="F235" t="s">
        <v>1038</v>
      </c>
      <c r="G235" t="s">
        <v>1039</v>
      </c>
      <c r="H235" t="s">
        <v>688</v>
      </c>
      <c r="I235" t="s">
        <v>1101</v>
      </c>
      <c r="J235" t="s">
        <v>1102</v>
      </c>
      <c r="K235" t="s">
        <v>1103</v>
      </c>
      <c r="L235" t="s">
        <v>1104</v>
      </c>
      <c r="M235" t="s">
        <v>1105</v>
      </c>
      <c r="N235" t="s">
        <v>921</v>
      </c>
      <c r="O235">
        <v>395</v>
      </c>
    </row>
    <row r="236" spans="1:15" x14ac:dyDescent="0.35">
      <c r="A236" s="189" t="str">
        <f t="shared" si="46"/>
        <v>Nov</v>
      </c>
      <c r="B236" s="190" t="str">
        <f t="shared" si="47"/>
        <v>2024</v>
      </c>
      <c r="C236" s="190" t="str">
        <f t="shared" si="48"/>
        <v>Nov-2024</v>
      </c>
      <c r="D236" s="2">
        <v>45626</v>
      </c>
      <c r="E236" t="s">
        <v>1037</v>
      </c>
      <c r="F236" t="s">
        <v>1038</v>
      </c>
      <c r="G236" t="s">
        <v>1039</v>
      </c>
      <c r="H236" t="s">
        <v>688</v>
      </c>
      <c r="I236" t="s">
        <v>1101</v>
      </c>
      <c r="J236" t="s">
        <v>1102</v>
      </c>
      <c r="K236" t="s">
        <v>1106</v>
      </c>
      <c r="L236" t="s">
        <v>1107</v>
      </c>
      <c r="M236" t="s">
        <v>1108</v>
      </c>
      <c r="N236" t="s">
        <v>1528</v>
      </c>
      <c r="O236">
        <v>140</v>
      </c>
    </row>
    <row r="237" spans="1:15" x14ac:dyDescent="0.35">
      <c r="A237" s="189" t="str">
        <f t="shared" si="46"/>
        <v>Nov</v>
      </c>
      <c r="B237" s="190" t="str">
        <f t="shared" si="47"/>
        <v>2024</v>
      </c>
      <c r="C237" s="190" t="str">
        <f t="shared" si="48"/>
        <v>Nov-2024</v>
      </c>
      <c r="D237" s="2">
        <v>45626</v>
      </c>
      <c r="E237" t="s">
        <v>1037</v>
      </c>
      <c r="F237" t="s">
        <v>1038</v>
      </c>
      <c r="G237" t="s">
        <v>1039</v>
      </c>
      <c r="H237" t="s">
        <v>688</v>
      </c>
      <c r="I237" t="s">
        <v>1101</v>
      </c>
      <c r="J237" t="s">
        <v>1102</v>
      </c>
      <c r="K237" t="s">
        <v>1106</v>
      </c>
      <c r="L237" t="s">
        <v>1107</v>
      </c>
      <c r="M237" t="s">
        <v>1108</v>
      </c>
      <c r="N237" t="s">
        <v>1529</v>
      </c>
      <c r="O237">
        <v>25</v>
      </c>
    </row>
    <row r="238" spans="1:15" x14ac:dyDescent="0.35">
      <c r="A238" s="189" t="str">
        <f t="shared" si="46"/>
        <v>Nov</v>
      </c>
      <c r="B238" s="190" t="str">
        <f t="shared" si="47"/>
        <v>2024</v>
      </c>
      <c r="C238" s="190" t="str">
        <f t="shared" si="48"/>
        <v>Nov-2024</v>
      </c>
      <c r="D238" s="2">
        <v>45626</v>
      </c>
      <c r="E238" t="s">
        <v>1037</v>
      </c>
      <c r="F238" t="s">
        <v>1038</v>
      </c>
      <c r="G238" t="s">
        <v>1039</v>
      </c>
      <c r="H238" t="s">
        <v>688</v>
      </c>
      <c r="I238" t="s">
        <v>1101</v>
      </c>
      <c r="J238" t="s">
        <v>1102</v>
      </c>
      <c r="K238" t="s">
        <v>1106</v>
      </c>
      <c r="L238" t="s">
        <v>1107</v>
      </c>
      <c r="M238" t="s">
        <v>1108</v>
      </c>
      <c r="N238" t="s">
        <v>919</v>
      </c>
      <c r="O238">
        <v>620</v>
      </c>
    </row>
    <row r="239" spans="1:15" x14ac:dyDescent="0.35">
      <c r="A239" s="189" t="str">
        <f t="shared" si="46"/>
        <v>Nov</v>
      </c>
      <c r="B239" s="190" t="str">
        <f t="shared" si="47"/>
        <v>2024</v>
      </c>
      <c r="C239" s="190" t="str">
        <f t="shared" si="48"/>
        <v>Nov-2024</v>
      </c>
      <c r="D239" s="2">
        <v>45626</v>
      </c>
      <c r="E239" t="s">
        <v>1037</v>
      </c>
      <c r="F239" t="s">
        <v>1038</v>
      </c>
      <c r="G239" t="s">
        <v>1039</v>
      </c>
      <c r="H239" t="s">
        <v>688</v>
      </c>
      <c r="I239" t="s">
        <v>1101</v>
      </c>
      <c r="J239" t="s">
        <v>1102</v>
      </c>
      <c r="K239" t="s">
        <v>1106</v>
      </c>
      <c r="L239" t="s">
        <v>1107</v>
      </c>
      <c r="M239" t="s">
        <v>1108</v>
      </c>
      <c r="N239" t="s">
        <v>920</v>
      </c>
      <c r="O239">
        <v>3305</v>
      </c>
    </row>
    <row r="240" spans="1:15" x14ac:dyDescent="0.35">
      <c r="A240" s="189" t="str">
        <f t="shared" si="46"/>
        <v>Nov</v>
      </c>
      <c r="B240" s="190" t="str">
        <f t="shared" si="47"/>
        <v>2024</v>
      </c>
      <c r="C240" s="190" t="str">
        <f t="shared" si="48"/>
        <v>Nov-2024</v>
      </c>
      <c r="D240" s="2">
        <v>45626</v>
      </c>
      <c r="E240" t="s">
        <v>1037</v>
      </c>
      <c r="F240" t="s">
        <v>1038</v>
      </c>
      <c r="G240" t="s">
        <v>1039</v>
      </c>
      <c r="H240" t="s">
        <v>688</v>
      </c>
      <c r="I240" t="s">
        <v>1101</v>
      </c>
      <c r="J240" t="s">
        <v>1102</v>
      </c>
      <c r="K240" t="s">
        <v>1106</v>
      </c>
      <c r="L240" t="s">
        <v>1107</v>
      </c>
      <c r="M240" t="s">
        <v>1108</v>
      </c>
      <c r="N240" t="s">
        <v>922</v>
      </c>
      <c r="O240">
        <v>2505</v>
      </c>
    </row>
    <row r="241" spans="1:15" x14ac:dyDescent="0.35">
      <c r="A241" s="189" t="str">
        <f t="shared" si="46"/>
        <v>Nov</v>
      </c>
      <c r="B241" s="190" t="str">
        <f t="shared" si="47"/>
        <v>2024</v>
      </c>
      <c r="C241" s="190" t="str">
        <f t="shared" si="48"/>
        <v>Nov-2024</v>
      </c>
      <c r="D241" s="2">
        <v>45626</v>
      </c>
      <c r="E241" t="s">
        <v>1037</v>
      </c>
      <c r="F241" t="s">
        <v>1038</v>
      </c>
      <c r="G241" t="s">
        <v>1039</v>
      </c>
      <c r="H241" t="s">
        <v>688</v>
      </c>
      <c r="I241" t="s">
        <v>1101</v>
      </c>
      <c r="J241" t="s">
        <v>1102</v>
      </c>
      <c r="K241" t="s">
        <v>1106</v>
      </c>
      <c r="L241" t="s">
        <v>1107</v>
      </c>
      <c r="M241" t="s">
        <v>1108</v>
      </c>
      <c r="N241" t="s">
        <v>921</v>
      </c>
      <c r="O241">
        <v>2925</v>
      </c>
    </row>
    <row r="242" spans="1:15" x14ac:dyDescent="0.35">
      <c r="A242" s="189" t="str">
        <f t="shared" si="46"/>
        <v>Nov</v>
      </c>
      <c r="B242" s="190" t="str">
        <f t="shared" si="47"/>
        <v>2024</v>
      </c>
      <c r="C242" s="190" t="str">
        <f t="shared" si="48"/>
        <v>Nov-2024</v>
      </c>
      <c r="D242" s="2">
        <v>45626</v>
      </c>
      <c r="E242" t="s">
        <v>1037</v>
      </c>
      <c r="F242" t="s">
        <v>1038</v>
      </c>
      <c r="G242" t="s">
        <v>1039</v>
      </c>
      <c r="H242" t="s">
        <v>691</v>
      </c>
      <c r="I242" t="s">
        <v>1109</v>
      </c>
      <c r="J242" t="s">
        <v>1110</v>
      </c>
      <c r="K242" t="s">
        <v>1111</v>
      </c>
      <c r="L242" t="s">
        <v>1112</v>
      </c>
      <c r="M242" t="s">
        <v>1113</v>
      </c>
      <c r="N242" t="s">
        <v>1528</v>
      </c>
      <c r="O242">
        <v>230</v>
      </c>
    </row>
    <row r="243" spans="1:15" x14ac:dyDescent="0.35">
      <c r="A243" s="189" t="str">
        <f t="shared" si="46"/>
        <v>Nov</v>
      </c>
      <c r="B243" s="190" t="str">
        <f t="shared" si="47"/>
        <v>2024</v>
      </c>
      <c r="C243" s="190" t="str">
        <f t="shared" si="48"/>
        <v>Nov-2024</v>
      </c>
      <c r="D243" s="2">
        <v>45626</v>
      </c>
      <c r="E243" t="s">
        <v>1037</v>
      </c>
      <c r="F243" t="s">
        <v>1038</v>
      </c>
      <c r="G243" t="s">
        <v>1039</v>
      </c>
      <c r="H243" t="s">
        <v>691</v>
      </c>
      <c r="I243" t="s">
        <v>1109</v>
      </c>
      <c r="J243" t="s">
        <v>1110</v>
      </c>
      <c r="K243" t="s">
        <v>1111</v>
      </c>
      <c r="L243" t="s">
        <v>1112</v>
      </c>
      <c r="M243" t="s">
        <v>1113</v>
      </c>
      <c r="N243" t="s">
        <v>1529</v>
      </c>
      <c r="O243" t="s">
        <v>958</v>
      </c>
    </row>
    <row r="244" spans="1:15" x14ac:dyDescent="0.35">
      <c r="A244" s="189" t="str">
        <f t="shared" si="46"/>
        <v>Nov</v>
      </c>
      <c r="B244" s="190" t="str">
        <f t="shared" si="47"/>
        <v>2024</v>
      </c>
      <c r="C244" s="190" t="str">
        <f t="shared" si="48"/>
        <v>Nov-2024</v>
      </c>
      <c r="D244" s="2">
        <v>45626</v>
      </c>
      <c r="E244" t="s">
        <v>1037</v>
      </c>
      <c r="F244" t="s">
        <v>1038</v>
      </c>
      <c r="G244" t="s">
        <v>1039</v>
      </c>
      <c r="H244" t="s">
        <v>691</v>
      </c>
      <c r="I244" t="s">
        <v>1109</v>
      </c>
      <c r="J244" t="s">
        <v>1110</v>
      </c>
      <c r="K244" t="s">
        <v>1111</v>
      </c>
      <c r="L244" t="s">
        <v>1112</v>
      </c>
      <c r="M244" t="s">
        <v>1113</v>
      </c>
      <c r="N244" t="s">
        <v>919</v>
      </c>
      <c r="O244">
        <v>535</v>
      </c>
    </row>
    <row r="245" spans="1:15" x14ac:dyDescent="0.35">
      <c r="A245" s="189" t="str">
        <f t="shared" si="46"/>
        <v>Nov</v>
      </c>
      <c r="B245" s="190" t="str">
        <f t="shared" si="47"/>
        <v>2024</v>
      </c>
      <c r="C245" s="190" t="str">
        <f t="shared" si="48"/>
        <v>Nov-2024</v>
      </c>
      <c r="D245" s="2">
        <v>45626</v>
      </c>
      <c r="E245" t="s">
        <v>1037</v>
      </c>
      <c r="F245" t="s">
        <v>1038</v>
      </c>
      <c r="G245" t="s">
        <v>1039</v>
      </c>
      <c r="H245" t="s">
        <v>691</v>
      </c>
      <c r="I245" t="s">
        <v>1109</v>
      </c>
      <c r="J245" t="s">
        <v>1110</v>
      </c>
      <c r="K245" t="s">
        <v>1111</v>
      </c>
      <c r="L245" t="s">
        <v>1112</v>
      </c>
      <c r="M245" t="s">
        <v>1113</v>
      </c>
      <c r="N245" t="s">
        <v>920</v>
      </c>
      <c r="O245">
        <v>4230</v>
      </c>
    </row>
    <row r="246" spans="1:15" x14ac:dyDescent="0.35">
      <c r="A246" s="189" t="str">
        <f t="shared" si="46"/>
        <v>Nov</v>
      </c>
      <c r="B246" s="190" t="str">
        <f t="shared" si="47"/>
        <v>2024</v>
      </c>
      <c r="C246" s="190" t="str">
        <f t="shared" si="48"/>
        <v>Nov-2024</v>
      </c>
      <c r="D246" s="2">
        <v>45626</v>
      </c>
      <c r="E246" t="s">
        <v>1037</v>
      </c>
      <c r="F246" t="s">
        <v>1038</v>
      </c>
      <c r="G246" t="s">
        <v>1039</v>
      </c>
      <c r="H246" t="s">
        <v>691</v>
      </c>
      <c r="I246" t="s">
        <v>1109</v>
      </c>
      <c r="J246" t="s">
        <v>1110</v>
      </c>
      <c r="K246" t="s">
        <v>1111</v>
      </c>
      <c r="L246" t="s">
        <v>1112</v>
      </c>
      <c r="M246" t="s">
        <v>1113</v>
      </c>
      <c r="N246" t="s">
        <v>922</v>
      </c>
      <c r="O246">
        <v>2505</v>
      </c>
    </row>
    <row r="247" spans="1:15" x14ac:dyDescent="0.35">
      <c r="A247" s="189" t="str">
        <f t="shared" si="46"/>
        <v>Nov</v>
      </c>
      <c r="B247" s="190" t="str">
        <f t="shared" si="47"/>
        <v>2024</v>
      </c>
      <c r="C247" s="190" t="str">
        <f t="shared" si="48"/>
        <v>Nov-2024</v>
      </c>
      <c r="D247" s="2">
        <v>45626</v>
      </c>
      <c r="E247" t="s">
        <v>1037</v>
      </c>
      <c r="F247" t="s">
        <v>1038</v>
      </c>
      <c r="G247" t="s">
        <v>1039</v>
      </c>
      <c r="H247" t="s">
        <v>691</v>
      </c>
      <c r="I247" t="s">
        <v>1109</v>
      </c>
      <c r="J247" t="s">
        <v>1110</v>
      </c>
      <c r="K247" t="s">
        <v>1111</v>
      </c>
      <c r="L247" t="s">
        <v>1112</v>
      </c>
      <c r="M247" t="s">
        <v>1113</v>
      </c>
      <c r="N247" t="s">
        <v>921</v>
      </c>
      <c r="O247">
        <v>2505</v>
      </c>
    </row>
    <row r="248" spans="1:15" x14ac:dyDescent="0.35">
      <c r="A248" s="189" t="str">
        <f t="shared" si="46"/>
        <v>Nov</v>
      </c>
      <c r="B248" s="190" t="str">
        <f t="shared" si="47"/>
        <v>2024</v>
      </c>
      <c r="C248" s="190" t="str">
        <f t="shared" si="48"/>
        <v>Nov-2024</v>
      </c>
      <c r="D248" s="2">
        <v>45626</v>
      </c>
      <c r="E248" t="s">
        <v>1037</v>
      </c>
      <c r="F248" t="s">
        <v>1038</v>
      </c>
      <c r="G248" t="s">
        <v>1039</v>
      </c>
      <c r="H248" t="s">
        <v>696</v>
      </c>
      <c r="I248" t="s">
        <v>1114</v>
      </c>
      <c r="J248" t="s">
        <v>1115</v>
      </c>
      <c r="K248" t="s">
        <v>1116</v>
      </c>
      <c r="L248" t="s">
        <v>1117</v>
      </c>
      <c r="M248" t="s">
        <v>1118</v>
      </c>
      <c r="N248" t="s">
        <v>1528</v>
      </c>
      <c r="O248">
        <v>50</v>
      </c>
    </row>
    <row r="249" spans="1:15" x14ac:dyDescent="0.35">
      <c r="A249" s="189" t="str">
        <f t="shared" si="46"/>
        <v>Nov</v>
      </c>
      <c r="B249" s="190" t="str">
        <f t="shared" si="47"/>
        <v>2024</v>
      </c>
      <c r="C249" s="190" t="str">
        <f t="shared" si="48"/>
        <v>Nov-2024</v>
      </c>
      <c r="D249" s="2">
        <v>45626</v>
      </c>
      <c r="E249" t="s">
        <v>1037</v>
      </c>
      <c r="F249" t="s">
        <v>1038</v>
      </c>
      <c r="G249" t="s">
        <v>1039</v>
      </c>
      <c r="H249" t="s">
        <v>696</v>
      </c>
      <c r="I249" t="s">
        <v>1114</v>
      </c>
      <c r="J249" t="s">
        <v>1115</v>
      </c>
      <c r="K249" t="s">
        <v>1116</v>
      </c>
      <c r="L249" t="s">
        <v>1117</v>
      </c>
      <c r="M249" t="s">
        <v>1118</v>
      </c>
      <c r="N249" t="s">
        <v>1529</v>
      </c>
      <c r="O249" t="s">
        <v>958</v>
      </c>
    </row>
    <row r="250" spans="1:15" x14ac:dyDescent="0.35">
      <c r="A250" s="189" t="str">
        <f t="shared" si="46"/>
        <v>Nov</v>
      </c>
      <c r="B250" s="190" t="str">
        <f t="shared" si="47"/>
        <v>2024</v>
      </c>
      <c r="C250" s="190" t="str">
        <f t="shared" si="48"/>
        <v>Nov-2024</v>
      </c>
      <c r="D250" s="2">
        <v>45626</v>
      </c>
      <c r="E250" t="s">
        <v>1037</v>
      </c>
      <c r="F250" t="s">
        <v>1038</v>
      </c>
      <c r="G250" t="s">
        <v>1039</v>
      </c>
      <c r="H250" t="s">
        <v>696</v>
      </c>
      <c r="I250" t="s">
        <v>1114</v>
      </c>
      <c r="J250" t="s">
        <v>1115</v>
      </c>
      <c r="K250" t="s">
        <v>1116</v>
      </c>
      <c r="L250" t="s">
        <v>1117</v>
      </c>
      <c r="M250" t="s">
        <v>1118</v>
      </c>
      <c r="N250" t="s">
        <v>919</v>
      </c>
      <c r="O250">
        <v>535</v>
      </c>
    </row>
    <row r="251" spans="1:15" x14ac:dyDescent="0.35">
      <c r="A251" s="189" t="str">
        <f t="shared" si="46"/>
        <v>Nov</v>
      </c>
      <c r="B251" s="190" t="str">
        <f t="shared" si="47"/>
        <v>2024</v>
      </c>
      <c r="C251" s="190" t="str">
        <f t="shared" si="48"/>
        <v>Nov-2024</v>
      </c>
      <c r="D251" s="2">
        <v>45626</v>
      </c>
      <c r="E251" t="s">
        <v>1037</v>
      </c>
      <c r="F251" t="s">
        <v>1038</v>
      </c>
      <c r="G251" t="s">
        <v>1039</v>
      </c>
      <c r="H251" t="s">
        <v>696</v>
      </c>
      <c r="I251" t="s">
        <v>1114</v>
      </c>
      <c r="J251" t="s">
        <v>1115</v>
      </c>
      <c r="K251" t="s">
        <v>1116</v>
      </c>
      <c r="L251" t="s">
        <v>1117</v>
      </c>
      <c r="M251" t="s">
        <v>1118</v>
      </c>
      <c r="N251" t="s">
        <v>920</v>
      </c>
      <c r="O251">
        <v>4010</v>
      </c>
    </row>
    <row r="252" spans="1:15" x14ac:dyDescent="0.35">
      <c r="A252" s="189" t="str">
        <f t="shared" si="46"/>
        <v>Nov</v>
      </c>
      <c r="B252" s="190" t="str">
        <f t="shared" si="47"/>
        <v>2024</v>
      </c>
      <c r="C252" s="190" t="str">
        <f t="shared" si="48"/>
        <v>Nov-2024</v>
      </c>
      <c r="D252" s="2">
        <v>45626</v>
      </c>
      <c r="E252" t="s">
        <v>1037</v>
      </c>
      <c r="F252" t="s">
        <v>1038</v>
      </c>
      <c r="G252" t="s">
        <v>1039</v>
      </c>
      <c r="H252" t="s">
        <v>696</v>
      </c>
      <c r="I252" t="s">
        <v>1114</v>
      </c>
      <c r="J252" t="s">
        <v>1115</v>
      </c>
      <c r="K252" t="s">
        <v>1116</v>
      </c>
      <c r="L252" t="s">
        <v>1117</v>
      </c>
      <c r="M252" t="s">
        <v>1118</v>
      </c>
      <c r="N252" t="s">
        <v>922</v>
      </c>
      <c r="O252">
        <v>800</v>
      </c>
    </row>
    <row r="253" spans="1:15" x14ac:dyDescent="0.35">
      <c r="A253" s="189" t="str">
        <f t="shared" si="46"/>
        <v>Nov</v>
      </c>
      <c r="B253" s="190" t="str">
        <f t="shared" si="47"/>
        <v>2024</v>
      </c>
      <c r="C253" s="190" t="str">
        <f t="shared" si="48"/>
        <v>Nov-2024</v>
      </c>
      <c r="D253" s="2">
        <v>45626</v>
      </c>
      <c r="E253" t="s">
        <v>1037</v>
      </c>
      <c r="F253" t="s">
        <v>1038</v>
      </c>
      <c r="G253" t="s">
        <v>1039</v>
      </c>
      <c r="H253" t="s">
        <v>696</v>
      </c>
      <c r="I253" t="s">
        <v>1114</v>
      </c>
      <c r="J253" t="s">
        <v>1115</v>
      </c>
      <c r="K253" t="s">
        <v>1116</v>
      </c>
      <c r="L253" t="s">
        <v>1117</v>
      </c>
      <c r="M253" t="s">
        <v>1118</v>
      </c>
      <c r="N253" t="s">
        <v>921</v>
      </c>
      <c r="O253">
        <v>2145</v>
      </c>
    </row>
    <row r="254" spans="1:15" x14ac:dyDescent="0.35">
      <c r="A254" s="189" t="str">
        <f t="shared" si="46"/>
        <v>Nov</v>
      </c>
      <c r="B254" s="190" t="str">
        <f t="shared" si="47"/>
        <v>2024</v>
      </c>
      <c r="C254" s="190" t="str">
        <f t="shared" si="48"/>
        <v>Nov-2024</v>
      </c>
      <c r="D254" s="2">
        <v>45626</v>
      </c>
      <c r="E254" t="s">
        <v>1119</v>
      </c>
      <c r="F254" t="s">
        <v>1570</v>
      </c>
      <c r="G254" t="s">
        <v>1120</v>
      </c>
      <c r="H254" t="s">
        <v>665</v>
      </c>
      <c r="I254" t="s">
        <v>1121</v>
      </c>
      <c r="J254" t="s">
        <v>1122</v>
      </c>
      <c r="K254" t="s">
        <v>1123</v>
      </c>
      <c r="L254" t="s">
        <v>1124</v>
      </c>
      <c r="M254" t="s">
        <v>1125</v>
      </c>
      <c r="N254" t="s">
        <v>1528</v>
      </c>
      <c r="O254">
        <v>90</v>
      </c>
    </row>
    <row r="255" spans="1:15" x14ac:dyDescent="0.35">
      <c r="A255" s="189" t="str">
        <f t="shared" si="46"/>
        <v>Nov</v>
      </c>
      <c r="B255" s="190" t="str">
        <f t="shared" si="47"/>
        <v>2024</v>
      </c>
      <c r="C255" s="190" t="str">
        <f t="shared" si="48"/>
        <v>Nov-2024</v>
      </c>
      <c r="D255" s="2">
        <v>45626</v>
      </c>
      <c r="E255" t="s">
        <v>1119</v>
      </c>
      <c r="F255" t="s">
        <v>1570</v>
      </c>
      <c r="G255" t="s">
        <v>1120</v>
      </c>
      <c r="H255" t="s">
        <v>665</v>
      </c>
      <c r="I255" t="s">
        <v>1121</v>
      </c>
      <c r="J255" t="s">
        <v>1122</v>
      </c>
      <c r="K255" t="s">
        <v>1123</v>
      </c>
      <c r="L255" t="s">
        <v>1124</v>
      </c>
      <c r="M255" t="s">
        <v>1125</v>
      </c>
      <c r="N255" t="s">
        <v>1529</v>
      </c>
      <c r="O255" t="s">
        <v>958</v>
      </c>
    </row>
    <row r="256" spans="1:15" x14ac:dyDescent="0.35">
      <c r="A256" s="189" t="str">
        <f t="shared" si="46"/>
        <v>Nov</v>
      </c>
      <c r="B256" s="190" t="str">
        <f t="shared" si="47"/>
        <v>2024</v>
      </c>
      <c r="C256" s="190" t="str">
        <f t="shared" si="48"/>
        <v>Nov-2024</v>
      </c>
      <c r="D256" s="2">
        <v>45626</v>
      </c>
      <c r="E256" t="s">
        <v>1119</v>
      </c>
      <c r="F256" t="s">
        <v>1570</v>
      </c>
      <c r="G256" t="s">
        <v>1120</v>
      </c>
      <c r="H256" t="s">
        <v>665</v>
      </c>
      <c r="I256" t="s">
        <v>1121</v>
      </c>
      <c r="J256" t="s">
        <v>1122</v>
      </c>
      <c r="K256" t="s">
        <v>1123</v>
      </c>
      <c r="L256" t="s">
        <v>1124</v>
      </c>
      <c r="M256" t="s">
        <v>1125</v>
      </c>
      <c r="N256" t="s">
        <v>919</v>
      </c>
      <c r="O256">
        <v>125</v>
      </c>
    </row>
    <row r="257" spans="1:15" x14ac:dyDescent="0.35">
      <c r="A257" s="189" t="str">
        <f t="shared" si="46"/>
        <v>Nov</v>
      </c>
      <c r="B257" s="190" t="str">
        <f t="shared" si="47"/>
        <v>2024</v>
      </c>
      <c r="C257" s="190" t="str">
        <f t="shared" si="48"/>
        <v>Nov-2024</v>
      </c>
      <c r="D257" s="2">
        <v>45626</v>
      </c>
      <c r="E257" t="s">
        <v>1119</v>
      </c>
      <c r="F257" t="s">
        <v>1570</v>
      </c>
      <c r="G257" t="s">
        <v>1120</v>
      </c>
      <c r="H257" t="s">
        <v>665</v>
      </c>
      <c r="I257" t="s">
        <v>1121</v>
      </c>
      <c r="J257" t="s">
        <v>1122</v>
      </c>
      <c r="K257" t="s">
        <v>1123</v>
      </c>
      <c r="L257" t="s">
        <v>1124</v>
      </c>
      <c r="M257" t="s">
        <v>1125</v>
      </c>
      <c r="N257" t="s">
        <v>920</v>
      </c>
      <c r="O257">
        <v>505</v>
      </c>
    </row>
    <row r="258" spans="1:15" x14ac:dyDescent="0.35">
      <c r="A258" s="189" t="str">
        <f t="shared" si="46"/>
        <v>Nov</v>
      </c>
      <c r="B258" s="190" t="str">
        <f t="shared" si="47"/>
        <v>2024</v>
      </c>
      <c r="C258" s="190" t="str">
        <f t="shared" si="48"/>
        <v>Nov-2024</v>
      </c>
      <c r="D258" s="2">
        <v>45626</v>
      </c>
      <c r="E258" t="s">
        <v>1119</v>
      </c>
      <c r="F258" t="s">
        <v>1570</v>
      </c>
      <c r="G258" t="s">
        <v>1120</v>
      </c>
      <c r="H258" t="s">
        <v>665</v>
      </c>
      <c r="I258" t="s">
        <v>1121</v>
      </c>
      <c r="J258" t="s">
        <v>1122</v>
      </c>
      <c r="K258" t="s">
        <v>1123</v>
      </c>
      <c r="L258" t="s">
        <v>1124</v>
      </c>
      <c r="M258" t="s">
        <v>1125</v>
      </c>
      <c r="N258" t="s">
        <v>922</v>
      </c>
      <c r="O258">
        <v>1800</v>
      </c>
    </row>
    <row r="259" spans="1:15" x14ac:dyDescent="0.35">
      <c r="A259" s="189" t="str">
        <f t="shared" ref="A259:A322" si="49">TEXT(D259,"mmm")</f>
        <v>Nov</v>
      </c>
      <c r="B259" s="190" t="str">
        <f t="shared" ref="B259:B322" si="50">TEXT(D259,"yyyy")</f>
        <v>2024</v>
      </c>
      <c r="C259" s="190" t="str">
        <f t="shared" ref="C259:C322" si="51">_xlfn.CONCAT(A259&amp;"-"&amp;B259)</f>
        <v>Nov-2024</v>
      </c>
      <c r="D259" s="2">
        <v>45626</v>
      </c>
      <c r="E259" t="s">
        <v>1119</v>
      </c>
      <c r="F259" t="s">
        <v>1570</v>
      </c>
      <c r="G259" t="s">
        <v>1120</v>
      </c>
      <c r="H259" t="s">
        <v>665</v>
      </c>
      <c r="I259" t="s">
        <v>1121</v>
      </c>
      <c r="J259" t="s">
        <v>1122</v>
      </c>
      <c r="K259" t="s">
        <v>1123</v>
      </c>
      <c r="L259" t="s">
        <v>1124</v>
      </c>
      <c r="M259" t="s">
        <v>1125</v>
      </c>
      <c r="N259" t="s">
        <v>921</v>
      </c>
      <c r="O259">
        <v>1220</v>
      </c>
    </row>
    <row r="260" spans="1:15" x14ac:dyDescent="0.35">
      <c r="A260" s="189" t="str">
        <f t="shared" si="49"/>
        <v>Nov</v>
      </c>
      <c r="B260" s="190" t="str">
        <f t="shared" si="50"/>
        <v>2024</v>
      </c>
      <c r="C260" s="190" t="str">
        <f t="shared" si="51"/>
        <v>Nov-2024</v>
      </c>
      <c r="D260" s="2">
        <v>45626</v>
      </c>
      <c r="E260" t="s">
        <v>1119</v>
      </c>
      <c r="F260" t="s">
        <v>1570</v>
      </c>
      <c r="G260" t="s">
        <v>1120</v>
      </c>
      <c r="H260" t="s">
        <v>665</v>
      </c>
      <c r="I260" t="s">
        <v>1121</v>
      </c>
      <c r="J260" t="s">
        <v>1122</v>
      </c>
      <c r="K260" t="s">
        <v>1126</v>
      </c>
      <c r="L260" t="s">
        <v>1127</v>
      </c>
      <c r="M260" t="s">
        <v>1128</v>
      </c>
      <c r="N260" t="s">
        <v>1528</v>
      </c>
      <c r="O260" t="s">
        <v>958</v>
      </c>
    </row>
    <row r="261" spans="1:15" x14ac:dyDescent="0.35">
      <c r="A261" s="189" t="str">
        <f t="shared" si="49"/>
        <v>Nov</v>
      </c>
      <c r="B261" s="190" t="str">
        <f t="shared" si="50"/>
        <v>2024</v>
      </c>
      <c r="C261" s="190" t="str">
        <f t="shared" si="51"/>
        <v>Nov-2024</v>
      </c>
      <c r="D261" s="2">
        <v>45626</v>
      </c>
      <c r="E261" t="s">
        <v>1119</v>
      </c>
      <c r="F261" t="s">
        <v>1570</v>
      </c>
      <c r="G261" t="s">
        <v>1120</v>
      </c>
      <c r="H261" t="s">
        <v>665</v>
      </c>
      <c r="I261" t="s">
        <v>1121</v>
      </c>
      <c r="J261" t="s">
        <v>1122</v>
      </c>
      <c r="K261" t="s">
        <v>1126</v>
      </c>
      <c r="L261" t="s">
        <v>1127</v>
      </c>
      <c r="M261" t="s">
        <v>1128</v>
      </c>
      <c r="N261" t="s">
        <v>1529</v>
      </c>
      <c r="O261" t="s">
        <v>958</v>
      </c>
    </row>
    <row r="262" spans="1:15" x14ac:dyDescent="0.35">
      <c r="A262" s="189" t="str">
        <f t="shared" si="49"/>
        <v>Nov</v>
      </c>
      <c r="B262" s="190" t="str">
        <f t="shared" si="50"/>
        <v>2024</v>
      </c>
      <c r="C262" s="190" t="str">
        <f t="shared" si="51"/>
        <v>Nov-2024</v>
      </c>
      <c r="D262" s="2">
        <v>45626</v>
      </c>
      <c r="E262" t="s">
        <v>1119</v>
      </c>
      <c r="F262" t="s">
        <v>1570</v>
      </c>
      <c r="G262" t="s">
        <v>1120</v>
      </c>
      <c r="H262" t="s">
        <v>665</v>
      </c>
      <c r="I262" t="s">
        <v>1121</v>
      </c>
      <c r="J262" t="s">
        <v>1122</v>
      </c>
      <c r="K262" t="s">
        <v>1126</v>
      </c>
      <c r="L262" t="s">
        <v>1127</v>
      </c>
      <c r="M262" t="s">
        <v>1128</v>
      </c>
      <c r="N262" t="s">
        <v>919</v>
      </c>
      <c r="O262">
        <v>10</v>
      </c>
    </row>
    <row r="263" spans="1:15" x14ac:dyDescent="0.35">
      <c r="A263" s="189" t="str">
        <f t="shared" si="49"/>
        <v>Nov</v>
      </c>
      <c r="B263" s="190" t="str">
        <f t="shared" si="50"/>
        <v>2024</v>
      </c>
      <c r="C263" s="190" t="str">
        <f t="shared" si="51"/>
        <v>Nov-2024</v>
      </c>
      <c r="D263" s="2">
        <v>45626</v>
      </c>
      <c r="E263" t="s">
        <v>1119</v>
      </c>
      <c r="F263" t="s">
        <v>1570</v>
      </c>
      <c r="G263" t="s">
        <v>1120</v>
      </c>
      <c r="H263" t="s">
        <v>665</v>
      </c>
      <c r="I263" t="s">
        <v>1121</v>
      </c>
      <c r="J263" t="s">
        <v>1122</v>
      </c>
      <c r="K263" t="s">
        <v>1126</v>
      </c>
      <c r="L263" t="s">
        <v>1127</v>
      </c>
      <c r="M263" t="s">
        <v>1128</v>
      </c>
      <c r="N263" t="s">
        <v>920</v>
      </c>
      <c r="O263">
        <v>210</v>
      </c>
    </row>
    <row r="264" spans="1:15" x14ac:dyDescent="0.35">
      <c r="A264" s="189" t="str">
        <f t="shared" si="49"/>
        <v>Nov</v>
      </c>
      <c r="B264" s="190" t="str">
        <f t="shared" si="50"/>
        <v>2024</v>
      </c>
      <c r="C264" s="190" t="str">
        <f t="shared" si="51"/>
        <v>Nov-2024</v>
      </c>
      <c r="D264" s="2">
        <v>45626</v>
      </c>
      <c r="E264" t="s">
        <v>1119</v>
      </c>
      <c r="F264" t="s">
        <v>1570</v>
      </c>
      <c r="G264" t="s">
        <v>1120</v>
      </c>
      <c r="H264" t="s">
        <v>665</v>
      </c>
      <c r="I264" t="s">
        <v>1121</v>
      </c>
      <c r="J264" t="s">
        <v>1122</v>
      </c>
      <c r="K264" t="s">
        <v>1126</v>
      </c>
      <c r="L264" t="s">
        <v>1127</v>
      </c>
      <c r="M264" t="s">
        <v>1128</v>
      </c>
      <c r="N264" t="s">
        <v>922</v>
      </c>
      <c r="O264">
        <v>555</v>
      </c>
    </row>
    <row r="265" spans="1:15" x14ac:dyDescent="0.35">
      <c r="A265" s="189" t="str">
        <f t="shared" si="49"/>
        <v>Nov</v>
      </c>
      <c r="B265" s="190" t="str">
        <f t="shared" si="50"/>
        <v>2024</v>
      </c>
      <c r="C265" s="190" t="str">
        <f t="shared" si="51"/>
        <v>Nov-2024</v>
      </c>
      <c r="D265" s="2">
        <v>45626</v>
      </c>
      <c r="E265" t="s">
        <v>1119</v>
      </c>
      <c r="F265" t="s">
        <v>1570</v>
      </c>
      <c r="G265" t="s">
        <v>1120</v>
      </c>
      <c r="H265" t="s">
        <v>665</v>
      </c>
      <c r="I265" t="s">
        <v>1121</v>
      </c>
      <c r="J265" t="s">
        <v>1122</v>
      </c>
      <c r="K265" t="s">
        <v>1126</v>
      </c>
      <c r="L265" t="s">
        <v>1127</v>
      </c>
      <c r="M265" t="s">
        <v>1128</v>
      </c>
      <c r="N265" t="s">
        <v>921</v>
      </c>
      <c r="O265">
        <v>350</v>
      </c>
    </row>
    <row r="266" spans="1:15" x14ac:dyDescent="0.35">
      <c r="A266" s="189" t="str">
        <f t="shared" si="49"/>
        <v>Nov</v>
      </c>
      <c r="B266" s="190" t="str">
        <f t="shared" si="50"/>
        <v>2024</v>
      </c>
      <c r="C266" s="190" t="str">
        <f t="shared" si="51"/>
        <v>Nov-2024</v>
      </c>
      <c r="D266" s="2">
        <v>45626</v>
      </c>
      <c r="E266" t="s">
        <v>1119</v>
      </c>
      <c r="F266" t="s">
        <v>1570</v>
      </c>
      <c r="G266" t="s">
        <v>1120</v>
      </c>
      <c r="H266" t="s">
        <v>665</v>
      </c>
      <c r="I266" t="s">
        <v>1121</v>
      </c>
      <c r="J266" t="s">
        <v>1122</v>
      </c>
      <c r="K266" t="s">
        <v>1129</v>
      </c>
      <c r="L266" t="s">
        <v>1130</v>
      </c>
      <c r="M266" t="s">
        <v>1131</v>
      </c>
      <c r="N266" t="s">
        <v>1528</v>
      </c>
      <c r="O266">
        <v>20</v>
      </c>
    </row>
    <row r="267" spans="1:15" x14ac:dyDescent="0.35">
      <c r="A267" s="189" t="str">
        <f t="shared" si="49"/>
        <v>Nov</v>
      </c>
      <c r="B267" s="190" t="str">
        <f t="shared" si="50"/>
        <v>2024</v>
      </c>
      <c r="C267" s="190" t="str">
        <f t="shared" si="51"/>
        <v>Nov-2024</v>
      </c>
      <c r="D267" s="2">
        <v>45626</v>
      </c>
      <c r="E267" t="s">
        <v>1119</v>
      </c>
      <c r="F267" t="s">
        <v>1570</v>
      </c>
      <c r="G267" t="s">
        <v>1120</v>
      </c>
      <c r="H267" t="s">
        <v>665</v>
      </c>
      <c r="I267" t="s">
        <v>1121</v>
      </c>
      <c r="J267" t="s">
        <v>1122</v>
      </c>
      <c r="K267" t="s">
        <v>1129</v>
      </c>
      <c r="L267" t="s">
        <v>1130</v>
      </c>
      <c r="M267" t="s">
        <v>1131</v>
      </c>
      <c r="N267" t="s">
        <v>1529</v>
      </c>
      <c r="O267" t="s">
        <v>958</v>
      </c>
    </row>
    <row r="268" spans="1:15" x14ac:dyDescent="0.35">
      <c r="A268" s="189" t="str">
        <f t="shared" si="49"/>
        <v>Nov</v>
      </c>
      <c r="B268" s="190" t="str">
        <f t="shared" si="50"/>
        <v>2024</v>
      </c>
      <c r="C268" s="190" t="str">
        <f t="shared" si="51"/>
        <v>Nov-2024</v>
      </c>
      <c r="D268" s="2">
        <v>45626</v>
      </c>
      <c r="E268" t="s">
        <v>1119</v>
      </c>
      <c r="F268" t="s">
        <v>1570</v>
      </c>
      <c r="G268" t="s">
        <v>1120</v>
      </c>
      <c r="H268" t="s">
        <v>665</v>
      </c>
      <c r="I268" t="s">
        <v>1121</v>
      </c>
      <c r="J268" t="s">
        <v>1122</v>
      </c>
      <c r="K268" t="s">
        <v>1129</v>
      </c>
      <c r="L268" t="s">
        <v>1130</v>
      </c>
      <c r="M268" t="s">
        <v>1131</v>
      </c>
      <c r="N268" t="s">
        <v>919</v>
      </c>
      <c r="O268">
        <v>80</v>
      </c>
    </row>
    <row r="269" spans="1:15" x14ac:dyDescent="0.35">
      <c r="A269" s="189" t="str">
        <f t="shared" si="49"/>
        <v>Nov</v>
      </c>
      <c r="B269" s="190" t="str">
        <f t="shared" si="50"/>
        <v>2024</v>
      </c>
      <c r="C269" s="190" t="str">
        <f t="shared" si="51"/>
        <v>Nov-2024</v>
      </c>
      <c r="D269" s="2">
        <v>45626</v>
      </c>
      <c r="E269" t="s">
        <v>1119</v>
      </c>
      <c r="F269" t="s">
        <v>1570</v>
      </c>
      <c r="G269" t="s">
        <v>1120</v>
      </c>
      <c r="H269" t="s">
        <v>665</v>
      </c>
      <c r="I269" t="s">
        <v>1121</v>
      </c>
      <c r="J269" t="s">
        <v>1122</v>
      </c>
      <c r="K269" t="s">
        <v>1129</v>
      </c>
      <c r="L269" t="s">
        <v>1130</v>
      </c>
      <c r="M269" t="s">
        <v>1131</v>
      </c>
      <c r="N269" t="s">
        <v>920</v>
      </c>
      <c r="O269">
        <v>565</v>
      </c>
    </row>
    <row r="270" spans="1:15" x14ac:dyDescent="0.35">
      <c r="A270" s="189" t="str">
        <f t="shared" si="49"/>
        <v>Nov</v>
      </c>
      <c r="B270" s="190" t="str">
        <f t="shared" si="50"/>
        <v>2024</v>
      </c>
      <c r="C270" s="190" t="str">
        <f t="shared" si="51"/>
        <v>Nov-2024</v>
      </c>
      <c r="D270" s="2">
        <v>45626</v>
      </c>
      <c r="E270" t="s">
        <v>1119</v>
      </c>
      <c r="F270" t="s">
        <v>1570</v>
      </c>
      <c r="G270" t="s">
        <v>1120</v>
      </c>
      <c r="H270" t="s">
        <v>665</v>
      </c>
      <c r="I270" t="s">
        <v>1121</v>
      </c>
      <c r="J270" t="s">
        <v>1122</v>
      </c>
      <c r="K270" t="s">
        <v>1129</v>
      </c>
      <c r="L270" t="s">
        <v>1130</v>
      </c>
      <c r="M270" t="s">
        <v>1131</v>
      </c>
      <c r="N270" t="s">
        <v>922</v>
      </c>
      <c r="O270">
        <v>945</v>
      </c>
    </row>
    <row r="271" spans="1:15" x14ac:dyDescent="0.35">
      <c r="A271" s="189" t="str">
        <f t="shared" si="49"/>
        <v>Nov</v>
      </c>
      <c r="B271" s="190" t="str">
        <f t="shared" si="50"/>
        <v>2024</v>
      </c>
      <c r="C271" s="190" t="str">
        <f t="shared" si="51"/>
        <v>Nov-2024</v>
      </c>
      <c r="D271" s="2">
        <v>45626</v>
      </c>
      <c r="E271" t="s">
        <v>1119</v>
      </c>
      <c r="F271" t="s">
        <v>1570</v>
      </c>
      <c r="G271" t="s">
        <v>1120</v>
      </c>
      <c r="H271" t="s">
        <v>665</v>
      </c>
      <c r="I271" t="s">
        <v>1121</v>
      </c>
      <c r="J271" t="s">
        <v>1122</v>
      </c>
      <c r="K271" t="s">
        <v>1129</v>
      </c>
      <c r="L271" t="s">
        <v>1130</v>
      </c>
      <c r="M271" t="s">
        <v>1131</v>
      </c>
      <c r="N271" t="s">
        <v>921</v>
      </c>
      <c r="O271">
        <v>655</v>
      </c>
    </row>
    <row r="272" spans="1:15" x14ac:dyDescent="0.35">
      <c r="A272" s="189" t="str">
        <f t="shared" si="49"/>
        <v>Nov</v>
      </c>
      <c r="B272" s="190" t="str">
        <f t="shared" si="50"/>
        <v>2024</v>
      </c>
      <c r="C272" s="190" t="str">
        <f t="shared" si="51"/>
        <v>Nov-2024</v>
      </c>
      <c r="D272" s="2">
        <v>45626</v>
      </c>
      <c r="E272" t="s">
        <v>1119</v>
      </c>
      <c r="F272" t="s">
        <v>1570</v>
      </c>
      <c r="G272" t="s">
        <v>1120</v>
      </c>
      <c r="H272" t="s">
        <v>665</v>
      </c>
      <c r="I272" t="s">
        <v>1121</v>
      </c>
      <c r="J272" t="s">
        <v>1122</v>
      </c>
      <c r="K272" t="s">
        <v>1132</v>
      </c>
      <c r="L272" t="s">
        <v>1133</v>
      </c>
      <c r="M272" t="s">
        <v>1134</v>
      </c>
      <c r="N272" t="s">
        <v>1528</v>
      </c>
      <c r="O272">
        <v>5</v>
      </c>
    </row>
    <row r="273" spans="1:15" x14ac:dyDescent="0.35">
      <c r="A273" s="189" t="str">
        <f t="shared" si="49"/>
        <v>Nov</v>
      </c>
      <c r="B273" s="190" t="str">
        <f t="shared" si="50"/>
        <v>2024</v>
      </c>
      <c r="C273" s="190" t="str">
        <f t="shared" si="51"/>
        <v>Nov-2024</v>
      </c>
      <c r="D273" s="2">
        <v>45626</v>
      </c>
      <c r="E273" t="s">
        <v>1119</v>
      </c>
      <c r="F273" t="s">
        <v>1570</v>
      </c>
      <c r="G273" t="s">
        <v>1120</v>
      </c>
      <c r="H273" t="s">
        <v>665</v>
      </c>
      <c r="I273" t="s">
        <v>1121</v>
      </c>
      <c r="J273" t="s">
        <v>1122</v>
      </c>
      <c r="K273" t="s">
        <v>1132</v>
      </c>
      <c r="L273" t="s">
        <v>1133</v>
      </c>
      <c r="M273" t="s">
        <v>1134</v>
      </c>
      <c r="N273" t="s">
        <v>1529</v>
      </c>
      <c r="O273" t="s">
        <v>958</v>
      </c>
    </row>
    <row r="274" spans="1:15" x14ac:dyDescent="0.35">
      <c r="A274" s="189" t="str">
        <f t="shared" si="49"/>
        <v>Nov</v>
      </c>
      <c r="B274" s="190" t="str">
        <f t="shared" si="50"/>
        <v>2024</v>
      </c>
      <c r="C274" s="190" t="str">
        <f t="shared" si="51"/>
        <v>Nov-2024</v>
      </c>
      <c r="D274" s="2">
        <v>45626</v>
      </c>
      <c r="E274" t="s">
        <v>1119</v>
      </c>
      <c r="F274" t="s">
        <v>1570</v>
      </c>
      <c r="G274" t="s">
        <v>1120</v>
      </c>
      <c r="H274" t="s">
        <v>665</v>
      </c>
      <c r="I274" t="s">
        <v>1121</v>
      </c>
      <c r="J274" t="s">
        <v>1122</v>
      </c>
      <c r="K274" t="s">
        <v>1132</v>
      </c>
      <c r="L274" t="s">
        <v>1133</v>
      </c>
      <c r="M274" t="s">
        <v>1134</v>
      </c>
      <c r="N274" t="s">
        <v>919</v>
      </c>
      <c r="O274">
        <v>40</v>
      </c>
    </row>
    <row r="275" spans="1:15" x14ac:dyDescent="0.35">
      <c r="A275" s="189" t="str">
        <f t="shared" si="49"/>
        <v>Nov</v>
      </c>
      <c r="B275" s="190" t="str">
        <f t="shared" si="50"/>
        <v>2024</v>
      </c>
      <c r="C275" s="190" t="str">
        <f t="shared" si="51"/>
        <v>Nov-2024</v>
      </c>
      <c r="D275" s="2">
        <v>45626</v>
      </c>
      <c r="E275" t="s">
        <v>1119</v>
      </c>
      <c r="F275" t="s">
        <v>1570</v>
      </c>
      <c r="G275" t="s">
        <v>1120</v>
      </c>
      <c r="H275" t="s">
        <v>665</v>
      </c>
      <c r="I275" t="s">
        <v>1121</v>
      </c>
      <c r="J275" t="s">
        <v>1122</v>
      </c>
      <c r="K275" t="s">
        <v>1132</v>
      </c>
      <c r="L275" t="s">
        <v>1133</v>
      </c>
      <c r="M275" t="s">
        <v>1134</v>
      </c>
      <c r="N275" t="s">
        <v>920</v>
      </c>
      <c r="O275">
        <v>125</v>
      </c>
    </row>
    <row r="276" spans="1:15" x14ac:dyDescent="0.35">
      <c r="A276" s="189" t="str">
        <f t="shared" si="49"/>
        <v>Nov</v>
      </c>
      <c r="B276" s="190" t="str">
        <f t="shared" si="50"/>
        <v>2024</v>
      </c>
      <c r="C276" s="190" t="str">
        <f t="shared" si="51"/>
        <v>Nov-2024</v>
      </c>
      <c r="D276" s="2">
        <v>45626</v>
      </c>
      <c r="E276" t="s">
        <v>1119</v>
      </c>
      <c r="F276" t="s">
        <v>1570</v>
      </c>
      <c r="G276" t="s">
        <v>1120</v>
      </c>
      <c r="H276" t="s">
        <v>665</v>
      </c>
      <c r="I276" t="s">
        <v>1121</v>
      </c>
      <c r="J276" t="s">
        <v>1122</v>
      </c>
      <c r="K276" t="s">
        <v>1132</v>
      </c>
      <c r="L276" t="s">
        <v>1133</v>
      </c>
      <c r="M276" t="s">
        <v>1134</v>
      </c>
      <c r="N276" t="s">
        <v>922</v>
      </c>
      <c r="O276">
        <v>1485</v>
      </c>
    </row>
    <row r="277" spans="1:15" x14ac:dyDescent="0.35">
      <c r="A277" s="189" t="str">
        <f t="shared" si="49"/>
        <v>Nov</v>
      </c>
      <c r="B277" s="190" t="str">
        <f t="shared" si="50"/>
        <v>2024</v>
      </c>
      <c r="C277" s="190" t="str">
        <f t="shared" si="51"/>
        <v>Nov-2024</v>
      </c>
      <c r="D277" s="2">
        <v>45626</v>
      </c>
      <c r="E277" t="s">
        <v>1119</v>
      </c>
      <c r="F277" t="s">
        <v>1570</v>
      </c>
      <c r="G277" t="s">
        <v>1120</v>
      </c>
      <c r="H277" t="s">
        <v>665</v>
      </c>
      <c r="I277" t="s">
        <v>1121</v>
      </c>
      <c r="J277" t="s">
        <v>1122</v>
      </c>
      <c r="K277" t="s">
        <v>1132</v>
      </c>
      <c r="L277" t="s">
        <v>1133</v>
      </c>
      <c r="M277" t="s">
        <v>1134</v>
      </c>
      <c r="N277" t="s">
        <v>921</v>
      </c>
      <c r="O277">
        <v>530</v>
      </c>
    </row>
    <row r="278" spans="1:15" x14ac:dyDescent="0.35">
      <c r="A278" s="189" t="str">
        <f t="shared" si="49"/>
        <v>Nov</v>
      </c>
      <c r="B278" s="190" t="str">
        <f t="shared" si="50"/>
        <v>2024</v>
      </c>
      <c r="C278" s="190" t="str">
        <f t="shared" si="51"/>
        <v>Nov-2024</v>
      </c>
      <c r="D278" s="2">
        <v>45626</v>
      </c>
      <c r="E278" t="s">
        <v>1119</v>
      </c>
      <c r="F278" t="s">
        <v>1570</v>
      </c>
      <c r="G278" t="s">
        <v>1120</v>
      </c>
      <c r="H278" t="s">
        <v>665</v>
      </c>
      <c r="I278" t="s">
        <v>1121</v>
      </c>
      <c r="J278" t="s">
        <v>1122</v>
      </c>
      <c r="K278" t="s">
        <v>1135</v>
      </c>
      <c r="L278" t="s">
        <v>1136</v>
      </c>
      <c r="M278" t="s">
        <v>1137</v>
      </c>
      <c r="N278" t="s">
        <v>1528</v>
      </c>
      <c r="O278" t="s">
        <v>958</v>
      </c>
    </row>
    <row r="279" spans="1:15" x14ac:dyDescent="0.35">
      <c r="A279" s="189" t="str">
        <f t="shared" si="49"/>
        <v>Nov</v>
      </c>
      <c r="B279" s="190" t="str">
        <f t="shared" si="50"/>
        <v>2024</v>
      </c>
      <c r="C279" s="190" t="str">
        <f t="shared" si="51"/>
        <v>Nov-2024</v>
      </c>
      <c r="D279" s="2">
        <v>45626</v>
      </c>
      <c r="E279" t="s">
        <v>1119</v>
      </c>
      <c r="F279" t="s">
        <v>1570</v>
      </c>
      <c r="G279" t="s">
        <v>1120</v>
      </c>
      <c r="H279" t="s">
        <v>665</v>
      </c>
      <c r="I279" t="s">
        <v>1121</v>
      </c>
      <c r="J279" t="s">
        <v>1122</v>
      </c>
      <c r="K279" t="s">
        <v>1135</v>
      </c>
      <c r="L279" t="s">
        <v>1136</v>
      </c>
      <c r="M279" t="s">
        <v>1137</v>
      </c>
      <c r="N279" t="s">
        <v>1529</v>
      </c>
      <c r="O279" t="s">
        <v>958</v>
      </c>
    </row>
    <row r="280" spans="1:15" x14ac:dyDescent="0.35">
      <c r="A280" s="189" t="str">
        <f t="shared" si="49"/>
        <v>Nov</v>
      </c>
      <c r="B280" s="190" t="str">
        <f t="shared" si="50"/>
        <v>2024</v>
      </c>
      <c r="C280" s="190" t="str">
        <f t="shared" si="51"/>
        <v>Nov-2024</v>
      </c>
      <c r="D280" s="2">
        <v>45626</v>
      </c>
      <c r="E280" t="s">
        <v>1119</v>
      </c>
      <c r="F280" t="s">
        <v>1570</v>
      </c>
      <c r="G280" t="s">
        <v>1120</v>
      </c>
      <c r="H280" t="s">
        <v>665</v>
      </c>
      <c r="I280" t="s">
        <v>1121</v>
      </c>
      <c r="J280" t="s">
        <v>1122</v>
      </c>
      <c r="K280" t="s">
        <v>1135</v>
      </c>
      <c r="L280" t="s">
        <v>1136</v>
      </c>
      <c r="M280" t="s">
        <v>1137</v>
      </c>
      <c r="N280" t="s">
        <v>919</v>
      </c>
      <c r="O280">
        <v>120</v>
      </c>
    </row>
    <row r="281" spans="1:15" x14ac:dyDescent="0.35">
      <c r="A281" s="189" t="str">
        <f t="shared" si="49"/>
        <v>Nov</v>
      </c>
      <c r="B281" s="190" t="str">
        <f t="shared" si="50"/>
        <v>2024</v>
      </c>
      <c r="C281" s="190" t="str">
        <f t="shared" si="51"/>
        <v>Nov-2024</v>
      </c>
      <c r="D281" s="2">
        <v>45626</v>
      </c>
      <c r="E281" t="s">
        <v>1119</v>
      </c>
      <c r="F281" t="s">
        <v>1570</v>
      </c>
      <c r="G281" t="s">
        <v>1120</v>
      </c>
      <c r="H281" t="s">
        <v>665</v>
      </c>
      <c r="I281" t="s">
        <v>1121</v>
      </c>
      <c r="J281" t="s">
        <v>1122</v>
      </c>
      <c r="K281" t="s">
        <v>1135</v>
      </c>
      <c r="L281" t="s">
        <v>1136</v>
      </c>
      <c r="M281" t="s">
        <v>1137</v>
      </c>
      <c r="N281" t="s">
        <v>920</v>
      </c>
      <c r="O281">
        <v>130</v>
      </c>
    </row>
    <row r="282" spans="1:15" x14ac:dyDescent="0.35">
      <c r="A282" s="189" t="str">
        <f t="shared" si="49"/>
        <v>Nov</v>
      </c>
      <c r="B282" s="190" t="str">
        <f t="shared" si="50"/>
        <v>2024</v>
      </c>
      <c r="C282" s="190" t="str">
        <f t="shared" si="51"/>
        <v>Nov-2024</v>
      </c>
      <c r="D282" s="2">
        <v>45626</v>
      </c>
      <c r="E282" t="s">
        <v>1119</v>
      </c>
      <c r="F282" t="s">
        <v>1570</v>
      </c>
      <c r="G282" t="s">
        <v>1120</v>
      </c>
      <c r="H282" t="s">
        <v>665</v>
      </c>
      <c r="I282" t="s">
        <v>1121</v>
      </c>
      <c r="J282" t="s">
        <v>1122</v>
      </c>
      <c r="K282" t="s">
        <v>1135</v>
      </c>
      <c r="L282" t="s">
        <v>1136</v>
      </c>
      <c r="M282" t="s">
        <v>1137</v>
      </c>
      <c r="N282" t="s">
        <v>922</v>
      </c>
      <c r="O282">
        <v>1210</v>
      </c>
    </row>
    <row r="283" spans="1:15" x14ac:dyDescent="0.35">
      <c r="A283" s="189" t="str">
        <f t="shared" si="49"/>
        <v>Nov</v>
      </c>
      <c r="B283" s="190" t="str">
        <f t="shared" si="50"/>
        <v>2024</v>
      </c>
      <c r="C283" s="190" t="str">
        <f t="shared" si="51"/>
        <v>Nov-2024</v>
      </c>
      <c r="D283" s="2">
        <v>45626</v>
      </c>
      <c r="E283" t="s">
        <v>1119</v>
      </c>
      <c r="F283" t="s">
        <v>1570</v>
      </c>
      <c r="G283" t="s">
        <v>1120</v>
      </c>
      <c r="H283" t="s">
        <v>665</v>
      </c>
      <c r="I283" t="s">
        <v>1121</v>
      </c>
      <c r="J283" t="s">
        <v>1122</v>
      </c>
      <c r="K283" t="s">
        <v>1135</v>
      </c>
      <c r="L283" t="s">
        <v>1136</v>
      </c>
      <c r="M283" t="s">
        <v>1137</v>
      </c>
      <c r="N283" t="s">
        <v>921</v>
      </c>
      <c r="O283">
        <v>725</v>
      </c>
    </row>
    <row r="284" spans="1:15" x14ac:dyDescent="0.35">
      <c r="A284" s="189" t="str">
        <f t="shared" si="49"/>
        <v>Nov</v>
      </c>
      <c r="B284" s="190" t="str">
        <f t="shared" si="50"/>
        <v>2024</v>
      </c>
      <c r="C284" s="190" t="str">
        <f t="shared" si="51"/>
        <v>Nov-2024</v>
      </c>
      <c r="D284" s="2">
        <v>45626</v>
      </c>
      <c r="E284" t="s">
        <v>1119</v>
      </c>
      <c r="F284" t="s">
        <v>1570</v>
      </c>
      <c r="G284" t="s">
        <v>1120</v>
      </c>
      <c r="H284" t="s">
        <v>666</v>
      </c>
      <c r="I284" t="s">
        <v>1138</v>
      </c>
      <c r="J284" t="s">
        <v>1139</v>
      </c>
      <c r="K284" t="s">
        <v>1140</v>
      </c>
      <c r="L284" t="s">
        <v>1141</v>
      </c>
      <c r="M284" t="s">
        <v>1142</v>
      </c>
      <c r="N284" t="s">
        <v>1528</v>
      </c>
      <c r="O284">
        <v>135</v>
      </c>
    </row>
    <row r="285" spans="1:15" x14ac:dyDescent="0.35">
      <c r="A285" s="189" t="str">
        <f t="shared" si="49"/>
        <v>Nov</v>
      </c>
      <c r="B285" s="190" t="str">
        <f t="shared" si="50"/>
        <v>2024</v>
      </c>
      <c r="C285" s="190" t="str">
        <f t="shared" si="51"/>
        <v>Nov-2024</v>
      </c>
      <c r="D285" s="2">
        <v>45626</v>
      </c>
      <c r="E285" t="s">
        <v>1119</v>
      </c>
      <c r="F285" t="s">
        <v>1570</v>
      </c>
      <c r="G285" t="s">
        <v>1120</v>
      </c>
      <c r="H285" t="s">
        <v>666</v>
      </c>
      <c r="I285" t="s">
        <v>1138</v>
      </c>
      <c r="J285" t="s">
        <v>1139</v>
      </c>
      <c r="K285" t="s">
        <v>1140</v>
      </c>
      <c r="L285" t="s">
        <v>1141</v>
      </c>
      <c r="M285" t="s">
        <v>1142</v>
      </c>
      <c r="N285" t="s">
        <v>1529</v>
      </c>
      <c r="O285" t="s">
        <v>958</v>
      </c>
    </row>
    <row r="286" spans="1:15" x14ac:dyDescent="0.35">
      <c r="A286" s="189" t="str">
        <f t="shared" si="49"/>
        <v>Nov</v>
      </c>
      <c r="B286" s="190" t="str">
        <f t="shared" si="50"/>
        <v>2024</v>
      </c>
      <c r="C286" s="190" t="str">
        <f t="shared" si="51"/>
        <v>Nov-2024</v>
      </c>
      <c r="D286" s="2">
        <v>45626</v>
      </c>
      <c r="E286" t="s">
        <v>1119</v>
      </c>
      <c r="F286" t="s">
        <v>1570</v>
      </c>
      <c r="G286" t="s">
        <v>1120</v>
      </c>
      <c r="H286" t="s">
        <v>666</v>
      </c>
      <c r="I286" t="s">
        <v>1138</v>
      </c>
      <c r="J286" t="s">
        <v>1139</v>
      </c>
      <c r="K286" t="s">
        <v>1140</v>
      </c>
      <c r="L286" t="s">
        <v>1141</v>
      </c>
      <c r="M286" t="s">
        <v>1142</v>
      </c>
      <c r="N286" t="s">
        <v>919</v>
      </c>
      <c r="O286">
        <v>315</v>
      </c>
    </row>
    <row r="287" spans="1:15" x14ac:dyDescent="0.35">
      <c r="A287" s="189" t="str">
        <f t="shared" si="49"/>
        <v>Nov</v>
      </c>
      <c r="B287" s="190" t="str">
        <f t="shared" si="50"/>
        <v>2024</v>
      </c>
      <c r="C287" s="190" t="str">
        <f t="shared" si="51"/>
        <v>Nov-2024</v>
      </c>
      <c r="D287" s="2">
        <v>45626</v>
      </c>
      <c r="E287" t="s">
        <v>1119</v>
      </c>
      <c r="F287" t="s">
        <v>1570</v>
      </c>
      <c r="G287" t="s">
        <v>1120</v>
      </c>
      <c r="H287" t="s">
        <v>666</v>
      </c>
      <c r="I287" t="s">
        <v>1138</v>
      </c>
      <c r="J287" t="s">
        <v>1139</v>
      </c>
      <c r="K287" t="s">
        <v>1140</v>
      </c>
      <c r="L287" t="s">
        <v>1141</v>
      </c>
      <c r="M287" t="s">
        <v>1142</v>
      </c>
      <c r="N287" t="s">
        <v>920</v>
      </c>
      <c r="O287">
        <v>2035</v>
      </c>
    </row>
    <row r="288" spans="1:15" x14ac:dyDescent="0.35">
      <c r="A288" s="189" t="str">
        <f t="shared" si="49"/>
        <v>Nov</v>
      </c>
      <c r="B288" s="190" t="str">
        <f t="shared" si="50"/>
        <v>2024</v>
      </c>
      <c r="C288" s="190" t="str">
        <f t="shared" si="51"/>
        <v>Nov-2024</v>
      </c>
      <c r="D288" s="2">
        <v>45626</v>
      </c>
      <c r="E288" t="s">
        <v>1119</v>
      </c>
      <c r="F288" t="s">
        <v>1570</v>
      </c>
      <c r="G288" t="s">
        <v>1120</v>
      </c>
      <c r="H288" t="s">
        <v>666</v>
      </c>
      <c r="I288" t="s">
        <v>1138</v>
      </c>
      <c r="J288" t="s">
        <v>1139</v>
      </c>
      <c r="K288" t="s">
        <v>1140</v>
      </c>
      <c r="L288" t="s">
        <v>1141</v>
      </c>
      <c r="M288" t="s">
        <v>1142</v>
      </c>
      <c r="N288" t="s">
        <v>922</v>
      </c>
      <c r="O288">
        <v>2960</v>
      </c>
    </row>
    <row r="289" spans="1:15" x14ac:dyDescent="0.35">
      <c r="A289" s="189" t="str">
        <f t="shared" si="49"/>
        <v>Nov</v>
      </c>
      <c r="B289" s="190" t="str">
        <f t="shared" si="50"/>
        <v>2024</v>
      </c>
      <c r="C289" s="190" t="str">
        <f t="shared" si="51"/>
        <v>Nov-2024</v>
      </c>
      <c r="D289" s="2">
        <v>45626</v>
      </c>
      <c r="E289" t="s">
        <v>1119</v>
      </c>
      <c r="F289" t="s">
        <v>1570</v>
      </c>
      <c r="G289" t="s">
        <v>1120</v>
      </c>
      <c r="H289" t="s">
        <v>666</v>
      </c>
      <c r="I289" t="s">
        <v>1138</v>
      </c>
      <c r="J289" t="s">
        <v>1139</v>
      </c>
      <c r="K289" t="s">
        <v>1140</v>
      </c>
      <c r="L289" t="s">
        <v>1141</v>
      </c>
      <c r="M289" t="s">
        <v>1142</v>
      </c>
      <c r="N289" t="s">
        <v>921</v>
      </c>
      <c r="O289">
        <v>2260</v>
      </c>
    </row>
    <row r="290" spans="1:15" x14ac:dyDescent="0.35">
      <c r="A290" s="189" t="str">
        <f t="shared" si="49"/>
        <v>Nov</v>
      </c>
      <c r="B290" s="190" t="str">
        <f t="shared" si="50"/>
        <v>2024</v>
      </c>
      <c r="C290" s="190" t="str">
        <f t="shared" si="51"/>
        <v>Nov-2024</v>
      </c>
      <c r="D290" s="2">
        <v>45626</v>
      </c>
      <c r="E290" t="s">
        <v>1119</v>
      </c>
      <c r="F290" t="s">
        <v>1570</v>
      </c>
      <c r="G290" t="s">
        <v>1120</v>
      </c>
      <c r="H290" t="s">
        <v>670</v>
      </c>
      <c r="I290" t="s">
        <v>1143</v>
      </c>
      <c r="J290" t="s">
        <v>1144</v>
      </c>
      <c r="K290" t="s">
        <v>1145</v>
      </c>
      <c r="L290" t="s">
        <v>1146</v>
      </c>
      <c r="M290" t="s">
        <v>1147</v>
      </c>
      <c r="N290" t="s">
        <v>1528</v>
      </c>
      <c r="O290">
        <v>30</v>
      </c>
    </row>
    <row r="291" spans="1:15" x14ac:dyDescent="0.35">
      <c r="A291" s="189" t="str">
        <f t="shared" si="49"/>
        <v>Nov</v>
      </c>
      <c r="B291" s="190" t="str">
        <f t="shared" si="50"/>
        <v>2024</v>
      </c>
      <c r="C291" s="190" t="str">
        <f t="shared" si="51"/>
        <v>Nov-2024</v>
      </c>
      <c r="D291" s="2">
        <v>45626</v>
      </c>
      <c r="E291" t="s">
        <v>1119</v>
      </c>
      <c r="F291" t="s">
        <v>1570</v>
      </c>
      <c r="G291" t="s">
        <v>1120</v>
      </c>
      <c r="H291" t="s">
        <v>670</v>
      </c>
      <c r="I291" t="s">
        <v>1143</v>
      </c>
      <c r="J291" t="s">
        <v>1144</v>
      </c>
      <c r="K291" t="s">
        <v>1145</v>
      </c>
      <c r="L291" t="s">
        <v>1146</v>
      </c>
      <c r="M291" t="s">
        <v>1147</v>
      </c>
      <c r="N291" t="s">
        <v>1529</v>
      </c>
      <c r="O291" t="s">
        <v>958</v>
      </c>
    </row>
    <row r="292" spans="1:15" x14ac:dyDescent="0.35">
      <c r="A292" s="189" t="str">
        <f t="shared" si="49"/>
        <v>Nov</v>
      </c>
      <c r="B292" s="190" t="str">
        <f t="shared" si="50"/>
        <v>2024</v>
      </c>
      <c r="C292" s="190" t="str">
        <f t="shared" si="51"/>
        <v>Nov-2024</v>
      </c>
      <c r="D292" s="2">
        <v>45626</v>
      </c>
      <c r="E292" t="s">
        <v>1119</v>
      </c>
      <c r="F292" t="s">
        <v>1570</v>
      </c>
      <c r="G292" t="s">
        <v>1120</v>
      </c>
      <c r="H292" t="s">
        <v>670</v>
      </c>
      <c r="I292" t="s">
        <v>1143</v>
      </c>
      <c r="J292" t="s">
        <v>1144</v>
      </c>
      <c r="K292" t="s">
        <v>1145</v>
      </c>
      <c r="L292" t="s">
        <v>1146</v>
      </c>
      <c r="M292" t="s">
        <v>1147</v>
      </c>
      <c r="N292" t="s">
        <v>919</v>
      </c>
      <c r="O292">
        <v>190</v>
      </c>
    </row>
    <row r="293" spans="1:15" x14ac:dyDescent="0.35">
      <c r="A293" s="189" t="str">
        <f t="shared" si="49"/>
        <v>Nov</v>
      </c>
      <c r="B293" s="190" t="str">
        <f t="shared" si="50"/>
        <v>2024</v>
      </c>
      <c r="C293" s="190" t="str">
        <f t="shared" si="51"/>
        <v>Nov-2024</v>
      </c>
      <c r="D293" s="2">
        <v>45626</v>
      </c>
      <c r="E293" t="s">
        <v>1119</v>
      </c>
      <c r="F293" t="s">
        <v>1570</v>
      </c>
      <c r="G293" t="s">
        <v>1120</v>
      </c>
      <c r="H293" t="s">
        <v>670</v>
      </c>
      <c r="I293" t="s">
        <v>1143</v>
      </c>
      <c r="J293" t="s">
        <v>1144</v>
      </c>
      <c r="K293" t="s">
        <v>1145</v>
      </c>
      <c r="L293" t="s">
        <v>1146</v>
      </c>
      <c r="M293" t="s">
        <v>1147</v>
      </c>
      <c r="N293" t="s">
        <v>920</v>
      </c>
      <c r="O293">
        <v>1510</v>
      </c>
    </row>
    <row r="294" spans="1:15" x14ac:dyDescent="0.35">
      <c r="A294" s="189" t="str">
        <f t="shared" si="49"/>
        <v>Nov</v>
      </c>
      <c r="B294" s="190" t="str">
        <f t="shared" si="50"/>
        <v>2024</v>
      </c>
      <c r="C294" s="190" t="str">
        <f t="shared" si="51"/>
        <v>Nov-2024</v>
      </c>
      <c r="D294" s="2">
        <v>45626</v>
      </c>
      <c r="E294" t="s">
        <v>1119</v>
      </c>
      <c r="F294" t="s">
        <v>1570</v>
      </c>
      <c r="G294" t="s">
        <v>1120</v>
      </c>
      <c r="H294" t="s">
        <v>670</v>
      </c>
      <c r="I294" t="s">
        <v>1143</v>
      </c>
      <c r="J294" t="s">
        <v>1144</v>
      </c>
      <c r="K294" t="s">
        <v>1145</v>
      </c>
      <c r="L294" t="s">
        <v>1146</v>
      </c>
      <c r="M294" t="s">
        <v>1147</v>
      </c>
      <c r="N294" t="s">
        <v>922</v>
      </c>
      <c r="O294">
        <v>695</v>
      </c>
    </row>
    <row r="295" spans="1:15" x14ac:dyDescent="0.35">
      <c r="A295" s="189" t="str">
        <f t="shared" si="49"/>
        <v>Nov</v>
      </c>
      <c r="B295" s="190" t="str">
        <f t="shared" si="50"/>
        <v>2024</v>
      </c>
      <c r="C295" s="190" t="str">
        <f t="shared" si="51"/>
        <v>Nov-2024</v>
      </c>
      <c r="D295" s="2">
        <v>45626</v>
      </c>
      <c r="E295" t="s">
        <v>1119</v>
      </c>
      <c r="F295" t="s">
        <v>1570</v>
      </c>
      <c r="G295" t="s">
        <v>1120</v>
      </c>
      <c r="H295" t="s">
        <v>670</v>
      </c>
      <c r="I295" t="s">
        <v>1143</v>
      </c>
      <c r="J295" t="s">
        <v>1144</v>
      </c>
      <c r="K295" t="s">
        <v>1145</v>
      </c>
      <c r="L295" t="s">
        <v>1146</v>
      </c>
      <c r="M295" t="s">
        <v>1147</v>
      </c>
      <c r="N295" t="s">
        <v>921</v>
      </c>
      <c r="O295">
        <v>1440</v>
      </c>
    </row>
    <row r="296" spans="1:15" x14ac:dyDescent="0.35">
      <c r="A296" s="189" t="str">
        <f t="shared" si="49"/>
        <v>Nov</v>
      </c>
      <c r="B296" s="190" t="str">
        <f t="shared" si="50"/>
        <v>2024</v>
      </c>
      <c r="C296" s="190" t="str">
        <f t="shared" si="51"/>
        <v>Nov-2024</v>
      </c>
      <c r="D296" s="2">
        <v>45626</v>
      </c>
      <c r="E296" t="s">
        <v>1119</v>
      </c>
      <c r="F296" t="s">
        <v>1570</v>
      </c>
      <c r="G296" t="s">
        <v>1120</v>
      </c>
      <c r="H296" t="s">
        <v>670</v>
      </c>
      <c r="I296" t="s">
        <v>1143</v>
      </c>
      <c r="J296" t="s">
        <v>1144</v>
      </c>
      <c r="K296" t="s">
        <v>1148</v>
      </c>
      <c r="L296" t="s">
        <v>1149</v>
      </c>
      <c r="M296" t="s">
        <v>1150</v>
      </c>
      <c r="N296" t="s">
        <v>1528</v>
      </c>
      <c r="O296">
        <v>25</v>
      </c>
    </row>
    <row r="297" spans="1:15" x14ac:dyDescent="0.35">
      <c r="A297" s="189" t="str">
        <f t="shared" si="49"/>
        <v>Nov</v>
      </c>
      <c r="B297" s="190" t="str">
        <f t="shared" si="50"/>
        <v>2024</v>
      </c>
      <c r="C297" s="190" t="str">
        <f t="shared" si="51"/>
        <v>Nov-2024</v>
      </c>
      <c r="D297" s="2">
        <v>45626</v>
      </c>
      <c r="E297" t="s">
        <v>1119</v>
      </c>
      <c r="F297" t="s">
        <v>1570</v>
      </c>
      <c r="G297" t="s">
        <v>1120</v>
      </c>
      <c r="H297" t="s">
        <v>670</v>
      </c>
      <c r="I297" t="s">
        <v>1143</v>
      </c>
      <c r="J297" t="s">
        <v>1144</v>
      </c>
      <c r="K297" t="s">
        <v>1148</v>
      </c>
      <c r="L297" t="s">
        <v>1149</v>
      </c>
      <c r="M297" t="s">
        <v>1150</v>
      </c>
      <c r="N297" t="s">
        <v>1529</v>
      </c>
      <c r="O297" t="s">
        <v>958</v>
      </c>
    </row>
    <row r="298" spans="1:15" x14ac:dyDescent="0.35">
      <c r="A298" s="189" t="str">
        <f t="shared" si="49"/>
        <v>Nov</v>
      </c>
      <c r="B298" s="190" t="str">
        <f t="shared" si="50"/>
        <v>2024</v>
      </c>
      <c r="C298" s="190" t="str">
        <f t="shared" si="51"/>
        <v>Nov-2024</v>
      </c>
      <c r="D298" s="2">
        <v>45626</v>
      </c>
      <c r="E298" t="s">
        <v>1119</v>
      </c>
      <c r="F298" t="s">
        <v>1570</v>
      </c>
      <c r="G298" t="s">
        <v>1120</v>
      </c>
      <c r="H298" t="s">
        <v>670</v>
      </c>
      <c r="I298" t="s">
        <v>1143</v>
      </c>
      <c r="J298" t="s">
        <v>1144</v>
      </c>
      <c r="K298" t="s">
        <v>1148</v>
      </c>
      <c r="L298" t="s">
        <v>1149</v>
      </c>
      <c r="M298" t="s">
        <v>1150</v>
      </c>
      <c r="N298" t="s">
        <v>919</v>
      </c>
      <c r="O298">
        <v>250</v>
      </c>
    </row>
    <row r="299" spans="1:15" x14ac:dyDescent="0.35">
      <c r="A299" s="189" t="str">
        <f t="shared" si="49"/>
        <v>Nov</v>
      </c>
      <c r="B299" s="190" t="str">
        <f t="shared" si="50"/>
        <v>2024</v>
      </c>
      <c r="C299" s="190" t="str">
        <f t="shared" si="51"/>
        <v>Nov-2024</v>
      </c>
      <c r="D299" s="2">
        <v>45626</v>
      </c>
      <c r="E299" t="s">
        <v>1119</v>
      </c>
      <c r="F299" t="s">
        <v>1570</v>
      </c>
      <c r="G299" t="s">
        <v>1120</v>
      </c>
      <c r="H299" t="s">
        <v>670</v>
      </c>
      <c r="I299" t="s">
        <v>1143</v>
      </c>
      <c r="J299" t="s">
        <v>1144</v>
      </c>
      <c r="K299" t="s">
        <v>1148</v>
      </c>
      <c r="L299" t="s">
        <v>1149</v>
      </c>
      <c r="M299" t="s">
        <v>1150</v>
      </c>
      <c r="N299" t="s">
        <v>920</v>
      </c>
      <c r="O299">
        <v>2120</v>
      </c>
    </row>
    <row r="300" spans="1:15" x14ac:dyDescent="0.35">
      <c r="A300" s="189" t="str">
        <f t="shared" si="49"/>
        <v>Nov</v>
      </c>
      <c r="B300" s="190" t="str">
        <f t="shared" si="50"/>
        <v>2024</v>
      </c>
      <c r="C300" s="190" t="str">
        <f t="shared" si="51"/>
        <v>Nov-2024</v>
      </c>
      <c r="D300" s="2">
        <v>45626</v>
      </c>
      <c r="E300" t="s">
        <v>1119</v>
      </c>
      <c r="F300" t="s">
        <v>1570</v>
      </c>
      <c r="G300" t="s">
        <v>1120</v>
      </c>
      <c r="H300" t="s">
        <v>670</v>
      </c>
      <c r="I300" t="s">
        <v>1143</v>
      </c>
      <c r="J300" t="s">
        <v>1144</v>
      </c>
      <c r="K300" t="s">
        <v>1148</v>
      </c>
      <c r="L300" t="s">
        <v>1149</v>
      </c>
      <c r="M300" t="s">
        <v>1150</v>
      </c>
      <c r="N300" t="s">
        <v>922</v>
      </c>
      <c r="O300">
        <v>380</v>
      </c>
    </row>
    <row r="301" spans="1:15" x14ac:dyDescent="0.35">
      <c r="A301" s="189" t="str">
        <f t="shared" si="49"/>
        <v>Nov</v>
      </c>
      <c r="B301" s="190" t="str">
        <f t="shared" si="50"/>
        <v>2024</v>
      </c>
      <c r="C301" s="190" t="str">
        <f t="shared" si="51"/>
        <v>Nov-2024</v>
      </c>
      <c r="D301" s="2">
        <v>45626</v>
      </c>
      <c r="E301" t="s">
        <v>1119</v>
      </c>
      <c r="F301" t="s">
        <v>1570</v>
      </c>
      <c r="G301" t="s">
        <v>1120</v>
      </c>
      <c r="H301" t="s">
        <v>670</v>
      </c>
      <c r="I301" t="s">
        <v>1143</v>
      </c>
      <c r="J301" t="s">
        <v>1144</v>
      </c>
      <c r="K301" t="s">
        <v>1148</v>
      </c>
      <c r="L301" t="s">
        <v>1149</v>
      </c>
      <c r="M301" t="s">
        <v>1150</v>
      </c>
      <c r="N301" t="s">
        <v>921</v>
      </c>
      <c r="O301">
        <v>1235</v>
      </c>
    </row>
    <row r="302" spans="1:15" x14ac:dyDescent="0.35">
      <c r="A302" s="189" t="str">
        <f t="shared" si="49"/>
        <v>Nov</v>
      </c>
      <c r="B302" s="190" t="str">
        <f t="shared" si="50"/>
        <v>2024</v>
      </c>
      <c r="C302" s="190" t="str">
        <f t="shared" si="51"/>
        <v>Nov-2024</v>
      </c>
      <c r="D302" s="2">
        <v>45626</v>
      </c>
      <c r="E302" t="s">
        <v>1119</v>
      </c>
      <c r="F302" t="s">
        <v>1570</v>
      </c>
      <c r="G302" t="s">
        <v>1120</v>
      </c>
      <c r="H302" t="s">
        <v>670</v>
      </c>
      <c r="I302" t="s">
        <v>1143</v>
      </c>
      <c r="J302" t="s">
        <v>1144</v>
      </c>
      <c r="K302" t="s">
        <v>1151</v>
      </c>
      <c r="L302" t="s">
        <v>1152</v>
      </c>
      <c r="M302" t="s">
        <v>1153</v>
      </c>
      <c r="N302" t="s">
        <v>1528</v>
      </c>
      <c r="O302" t="s">
        <v>958</v>
      </c>
    </row>
    <row r="303" spans="1:15" x14ac:dyDescent="0.35">
      <c r="A303" s="189" t="str">
        <f t="shared" si="49"/>
        <v>Nov</v>
      </c>
      <c r="B303" s="190" t="str">
        <f t="shared" si="50"/>
        <v>2024</v>
      </c>
      <c r="C303" s="190" t="str">
        <f t="shared" si="51"/>
        <v>Nov-2024</v>
      </c>
      <c r="D303" s="2">
        <v>45626</v>
      </c>
      <c r="E303" t="s">
        <v>1119</v>
      </c>
      <c r="F303" t="s">
        <v>1570</v>
      </c>
      <c r="G303" t="s">
        <v>1120</v>
      </c>
      <c r="H303" t="s">
        <v>670</v>
      </c>
      <c r="I303" t="s">
        <v>1143</v>
      </c>
      <c r="J303" t="s">
        <v>1144</v>
      </c>
      <c r="K303" t="s">
        <v>1151</v>
      </c>
      <c r="L303" t="s">
        <v>1152</v>
      </c>
      <c r="M303" t="s">
        <v>1153</v>
      </c>
      <c r="N303" t="s">
        <v>1529</v>
      </c>
      <c r="O303" t="s">
        <v>958</v>
      </c>
    </row>
    <row r="304" spans="1:15" x14ac:dyDescent="0.35">
      <c r="A304" s="189" t="str">
        <f t="shared" si="49"/>
        <v>Nov</v>
      </c>
      <c r="B304" s="190" t="str">
        <f t="shared" si="50"/>
        <v>2024</v>
      </c>
      <c r="C304" s="190" t="str">
        <f t="shared" si="51"/>
        <v>Nov-2024</v>
      </c>
      <c r="D304" s="2">
        <v>45626</v>
      </c>
      <c r="E304" t="s">
        <v>1119</v>
      </c>
      <c r="F304" t="s">
        <v>1570</v>
      </c>
      <c r="G304" t="s">
        <v>1120</v>
      </c>
      <c r="H304" t="s">
        <v>670</v>
      </c>
      <c r="I304" t="s">
        <v>1143</v>
      </c>
      <c r="J304" t="s">
        <v>1144</v>
      </c>
      <c r="K304" t="s">
        <v>1151</v>
      </c>
      <c r="L304" t="s">
        <v>1152</v>
      </c>
      <c r="M304" t="s">
        <v>1153</v>
      </c>
      <c r="N304" t="s">
        <v>919</v>
      </c>
      <c r="O304">
        <v>100</v>
      </c>
    </row>
    <row r="305" spans="1:15" x14ac:dyDescent="0.35">
      <c r="A305" s="189" t="str">
        <f t="shared" si="49"/>
        <v>Nov</v>
      </c>
      <c r="B305" s="190" t="str">
        <f t="shared" si="50"/>
        <v>2024</v>
      </c>
      <c r="C305" s="190" t="str">
        <f t="shared" si="51"/>
        <v>Nov-2024</v>
      </c>
      <c r="D305" s="2">
        <v>45626</v>
      </c>
      <c r="E305" t="s">
        <v>1119</v>
      </c>
      <c r="F305" t="s">
        <v>1570</v>
      </c>
      <c r="G305" t="s">
        <v>1120</v>
      </c>
      <c r="H305" t="s">
        <v>670</v>
      </c>
      <c r="I305" t="s">
        <v>1143</v>
      </c>
      <c r="J305" t="s">
        <v>1144</v>
      </c>
      <c r="K305" t="s">
        <v>1151</v>
      </c>
      <c r="L305" t="s">
        <v>1152</v>
      </c>
      <c r="M305" t="s">
        <v>1153</v>
      </c>
      <c r="N305" t="s">
        <v>920</v>
      </c>
      <c r="O305">
        <v>1210</v>
      </c>
    </row>
    <row r="306" spans="1:15" x14ac:dyDescent="0.35">
      <c r="A306" s="189" t="str">
        <f t="shared" si="49"/>
        <v>Nov</v>
      </c>
      <c r="B306" s="190" t="str">
        <f t="shared" si="50"/>
        <v>2024</v>
      </c>
      <c r="C306" s="190" t="str">
        <f t="shared" si="51"/>
        <v>Nov-2024</v>
      </c>
      <c r="D306" s="2">
        <v>45626</v>
      </c>
      <c r="E306" t="s">
        <v>1119</v>
      </c>
      <c r="F306" t="s">
        <v>1570</v>
      </c>
      <c r="G306" t="s">
        <v>1120</v>
      </c>
      <c r="H306" t="s">
        <v>670</v>
      </c>
      <c r="I306" t="s">
        <v>1143</v>
      </c>
      <c r="J306" t="s">
        <v>1144</v>
      </c>
      <c r="K306" t="s">
        <v>1151</v>
      </c>
      <c r="L306" t="s">
        <v>1152</v>
      </c>
      <c r="M306" t="s">
        <v>1153</v>
      </c>
      <c r="N306" t="s">
        <v>922</v>
      </c>
      <c r="O306">
        <v>335</v>
      </c>
    </row>
    <row r="307" spans="1:15" x14ac:dyDescent="0.35">
      <c r="A307" s="189" t="str">
        <f t="shared" si="49"/>
        <v>Nov</v>
      </c>
      <c r="B307" s="190" t="str">
        <f t="shared" si="50"/>
        <v>2024</v>
      </c>
      <c r="C307" s="190" t="str">
        <f t="shared" si="51"/>
        <v>Nov-2024</v>
      </c>
      <c r="D307" s="2">
        <v>45626</v>
      </c>
      <c r="E307" t="s">
        <v>1119</v>
      </c>
      <c r="F307" t="s">
        <v>1570</v>
      </c>
      <c r="G307" t="s">
        <v>1120</v>
      </c>
      <c r="H307" t="s">
        <v>670</v>
      </c>
      <c r="I307" t="s">
        <v>1143</v>
      </c>
      <c r="J307" t="s">
        <v>1144</v>
      </c>
      <c r="K307" t="s">
        <v>1151</v>
      </c>
      <c r="L307" t="s">
        <v>1152</v>
      </c>
      <c r="M307" t="s">
        <v>1153</v>
      </c>
      <c r="N307" t="s">
        <v>921</v>
      </c>
      <c r="O307">
        <v>790</v>
      </c>
    </row>
    <row r="308" spans="1:15" x14ac:dyDescent="0.35">
      <c r="A308" s="189" t="str">
        <f t="shared" si="49"/>
        <v>Nov</v>
      </c>
      <c r="B308" s="190" t="str">
        <f t="shared" si="50"/>
        <v>2024</v>
      </c>
      <c r="C308" s="190" t="str">
        <f t="shared" si="51"/>
        <v>Nov-2024</v>
      </c>
      <c r="D308" s="2">
        <v>45626</v>
      </c>
      <c r="E308" t="s">
        <v>1119</v>
      </c>
      <c r="F308" t="s">
        <v>1570</v>
      </c>
      <c r="G308" t="s">
        <v>1120</v>
      </c>
      <c r="H308" t="s">
        <v>675</v>
      </c>
      <c r="I308" t="s">
        <v>1154</v>
      </c>
      <c r="J308" t="s">
        <v>1155</v>
      </c>
      <c r="K308" t="s">
        <v>1156</v>
      </c>
      <c r="L308" t="s">
        <v>1157</v>
      </c>
      <c r="M308" t="s">
        <v>1158</v>
      </c>
      <c r="N308" t="s">
        <v>1528</v>
      </c>
      <c r="O308">
        <v>40</v>
      </c>
    </row>
    <row r="309" spans="1:15" x14ac:dyDescent="0.35">
      <c r="A309" s="189" t="str">
        <f t="shared" si="49"/>
        <v>Nov</v>
      </c>
      <c r="B309" s="190" t="str">
        <f t="shared" si="50"/>
        <v>2024</v>
      </c>
      <c r="C309" s="190" t="str">
        <f t="shared" si="51"/>
        <v>Nov-2024</v>
      </c>
      <c r="D309" s="2">
        <v>45626</v>
      </c>
      <c r="E309" t="s">
        <v>1119</v>
      </c>
      <c r="F309" t="s">
        <v>1570</v>
      </c>
      <c r="G309" t="s">
        <v>1120</v>
      </c>
      <c r="H309" t="s">
        <v>675</v>
      </c>
      <c r="I309" t="s">
        <v>1154</v>
      </c>
      <c r="J309" t="s">
        <v>1155</v>
      </c>
      <c r="K309" t="s">
        <v>1156</v>
      </c>
      <c r="L309" t="s">
        <v>1157</v>
      </c>
      <c r="M309" t="s">
        <v>1158</v>
      </c>
      <c r="N309" t="s">
        <v>1529</v>
      </c>
      <c r="O309">
        <v>5</v>
      </c>
    </row>
    <row r="310" spans="1:15" x14ac:dyDescent="0.35">
      <c r="A310" s="189" t="str">
        <f t="shared" si="49"/>
        <v>Nov</v>
      </c>
      <c r="B310" s="190" t="str">
        <f t="shared" si="50"/>
        <v>2024</v>
      </c>
      <c r="C310" s="190" t="str">
        <f t="shared" si="51"/>
        <v>Nov-2024</v>
      </c>
      <c r="D310" s="2">
        <v>45626</v>
      </c>
      <c r="E310" t="s">
        <v>1119</v>
      </c>
      <c r="F310" t="s">
        <v>1570</v>
      </c>
      <c r="G310" t="s">
        <v>1120</v>
      </c>
      <c r="H310" t="s">
        <v>675</v>
      </c>
      <c r="I310" t="s">
        <v>1154</v>
      </c>
      <c r="J310" t="s">
        <v>1155</v>
      </c>
      <c r="K310" t="s">
        <v>1156</v>
      </c>
      <c r="L310" t="s">
        <v>1157</v>
      </c>
      <c r="M310" t="s">
        <v>1158</v>
      </c>
      <c r="N310" t="s">
        <v>919</v>
      </c>
      <c r="O310">
        <v>300</v>
      </c>
    </row>
    <row r="311" spans="1:15" x14ac:dyDescent="0.35">
      <c r="A311" s="189" t="str">
        <f t="shared" si="49"/>
        <v>Nov</v>
      </c>
      <c r="B311" s="190" t="str">
        <f t="shared" si="50"/>
        <v>2024</v>
      </c>
      <c r="C311" s="190" t="str">
        <f t="shared" si="51"/>
        <v>Nov-2024</v>
      </c>
      <c r="D311" s="2">
        <v>45626</v>
      </c>
      <c r="E311" t="s">
        <v>1119</v>
      </c>
      <c r="F311" t="s">
        <v>1570</v>
      </c>
      <c r="G311" t="s">
        <v>1120</v>
      </c>
      <c r="H311" t="s">
        <v>675</v>
      </c>
      <c r="I311" t="s">
        <v>1154</v>
      </c>
      <c r="J311" t="s">
        <v>1155</v>
      </c>
      <c r="K311" t="s">
        <v>1156</v>
      </c>
      <c r="L311" t="s">
        <v>1157</v>
      </c>
      <c r="M311" t="s">
        <v>1158</v>
      </c>
      <c r="N311" t="s">
        <v>920</v>
      </c>
      <c r="O311">
        <v>1340</v>
      </c>
    </row>
    <row r="312" spans="1:15" x14ac:dyDescent="0.35">
      <c r="A312" s="189" t="str">
        <f t="shared" si="49"/>
        <v>Nov</v>
      </c>
      <c r="B312" s="190" t="str">
        <f t="shared" si="50"/>
        <v>2024</v>
      </c>
      <c r="C312" s="190" t="str">
        <f t="shared" si="51"/>
        <v>Nov-2024</v>
      </c>
      <c r="D312" s="2">
        <v>45626</v>
      </c>
      <c r="E312" t="s">
        <v>1119</v>
      </c>
      <c r="F312" t="s">
        <v>1570</v>
      </c>
      <c r="G312" t="s">
        <v>1120</v>
      </c>
      <c r="H312" t="s">
        <v>675</v>
      </c>
      <c r="I312" t="s">
        <v>1154</v>
      </c>
      <c r="J312" t="s">
        <v>1155</v>
      </c>
      <c r="K312" t="s">
        <v>1156</v>
      </c>
      <c r="L312" t="s">
        <v>1157</v>
      </c>
      <c r="M312" t="s">
        <v>1158</v>
      </c>
      <c r="N312" t="s">
        <v>922</v>
      </c>
      <c r="O312">
        <v>1775</v>
      </c>
    </row>
    <row r="313" spans="1:15" x14ac:dyDescent="0.35">
      <c r="A313" s="189" t="str">
        <f t="shared" si="49"/>
        <v>Nov</v>
      </c>
      <c r="B313" s="190" t="str">
        <f t="shared" si="50"/>
        <v>2024</v>
      </c>
      <c r="C313" s="190" t="str">
        <f t="shared" si="51"/>
        <v>Nov-2024</v>
      </c>
      <c r="D313" s="2">
        <v>45626</v>
      </c>
      <c r="E313" t="s">
        <v>1119</v>
      </c>
      <c r="F313" t="s">
        <v>1570</v>
      </c>
      <c r="G313" t="s">
        <v>1120</v>
      </c>
      <c r="H313" t="s">
        <v>675</v>
      </c>
      <c r="I313" t="s">
        <v>1154</v>
      </c>
      <c r="J313" t="s">
        <v>1155</v>
      </c>
      <c r="K313" t="s">
        <v>1156</v>
      </c>
      <c r="L313" t="s">
        <v>1157</v>
      </c>
      <c r="M313" t="s">
        <v>1158</v>
      </c>
      <c r="N313" t="s">
        <v>921</v>
      </c>
      <c r="O313">
        <v>1405</v>
      </c>
    </row>
    <row r="314" spans="1:15" x14ac:dyDescent="0.35">
      <c r="A314" s="189" t="str">
        <f t="shared" si="49"/>
        <v>Nov</v>
      </c>
      <c r="B314" s="190" t="str">
        <f t="shared" si="50"/>
        <v>2024</v>
      </c>
      <c r="C314" s="190" t="str">
        <f t="shared" si="51"/>
        <v>Nov-2024</v>
      </c>
      <c r="D314" s="2">
        <v>45626</v>
      </c>
      <c r="E314" t="s">
        <v>1119</v>
      </c>
      <c r="F314" t="s">
        <v>1570</v>
      </c>
      <c r="G314" t="s">
        <v>1120</v>
      </c>
      <c r="H314" t="s">
        <v>675</v>
      </c>
      <c r="I314" t="s">
        <v>1154</v>
      </c>
      <c r="J314" t="s">
        <v>1155</v>
      </c>
      <c r="K314" t="s">
        <v>1159</v>
      </c>
      <c r="L314" t="s">
        <v>1160</v>
      </c>
      <c r="M314" t="s">
        <v>1161</v>
      </c>
      <c r="N314" t="s">
        <v>1528</v>
      </c>
      <c r="O314">
        <v>120</v>
      </c>
    </row>
    <row r="315" spans="1:15" x14ac:dyDescent="0.35">
      <c r="A315" s="189" t="str">
        <f t="shared" si="49"/>
        <v>Nov</v>
      </c>
      <c r="B315" s="190" t="str">
        <f t="shared" si="50"/>
        <v>2024</v>
      </c>
      <c r="C315" s="190" t="str">
        <f t="shared" si="51"/>
        <v>Nov-2024</v>
      </c>
      <c r="D315" s="2">
        <v>45626</v>
      </c>
      <c r="E315" t="s">
        <v>1119</v>
      </c>
      <c r="F315" t="s">
        <v>1570</v>
      </c>
      <c r="G315" t="s">
        <v>1120</v>
      </c>
      <c r="H315" t="s">
        <v>675</v>
      </c>
      <c r="I315" t="s">
        <v>1154</v>
      </c>
      <c r="J315" t="s">
        <v>1155</v>
      </c>
      <c r="K315" t="s">
        <v>1159</v>
      </c>
      <c r="L315" t="s">
        <v>1160</v>
      </c>
      <c r="M315" t="s">
        <v>1161</v>
      </c>
      <c r="N315" t="s">
        <v>1529</v>
      </c>
      <c r="O315" t="s">
        <v>958</v>
      </c>
    </row>
    <row r="316" spans="1:15" x14ac:dyDescent="0.35">
      <c r="A316" s="189" t="str">
        <f t="shared" si="49"/>
        <v>Nov</v>
      </c>
      <c r="B316" s="190" t="str">
        <f t="shared" si="50"/>
        <v>2024</v>
      </c>
      <c r="C316" s="190" t="str">
        <f t="shared" si="51"/>
        <v>Nov-2024</v>
      </c>
      <c r="D316" s="2">
        <v>45626</v>
      </c>
      <c r="E316" t="s">
        <v>1119</v>
      </c>
      <c r="F316" t="s">
        <v>1570</v>
      </c>
      <c r="G316" t="s">
        <v>1120</v>
      </c>
      <c r="H316" t="s">
        <v>675</v>
      </c>
      <c r="I316" t="s">
        <v>1154</v>
      </c>
      <c r="J316" t="s">
        <v>1155</v>
      </c>
      <c r="K316" t="s">
        <v>1159</v>
      </c>
      <c r="L316" t="s">
        <v>1160</v>
      </c>
      <c r="M316" t="s">
        <v>1161</v>
      </c>
      <c r="N316" t="s">
        <v>919</v>
      </c>
      <c r="O316">
        <v>365</v>
      </c>
    </row>
    <row r="317" spans="1:15" x14ac:dyDescent="0.35">
      <c r="A317" s="189" t="str">
        <f t="shared" si="49"/>
        <v>Nov</v>
      </c>
      <c r="B317" s="190" t="str">
        <f t="shared" si="50"/>
        <v>2024</v>
      </c>
      <c r="C317" s="190" t="str">
        <f t="shared" si="51"/>
        <v>Nov-2024</v>
      </c>
      <c r="D317" s="2">
        <v>45626</v>
      </c>
      <c r="E317" t="s">
        <v>1119</v>
      </c>
      <c r="F317" t="s">
        <v>1570</v>
      </c>
      <c r="G317" t="s">
        <v>1120</v>
      </c>
      <c r="H317" t="s">
        <v>675</v>
      </c>
      <c r="I317" t="s">
        <v>1154</v>
      </c>
      <c r="J317" t="s">
        <v>1155</v>
      </c>
      <c r="K317" t="s">
        <v>1159</v>
      </c>
      <c r="L317" t="s">
        <v>1160</v>
      </c>
      <c r="M317" t="s">
        <v>1161</v>
      </c>
      <c r="N317" t="s">
        <v>920</v>
      </c>
      <c r="O317">
        <v>2705</v>
      </c>
    </row>
    <row r="318" spans="1:15" x14ac:dyDescent="0.35">
      <c r="A318" s="189" t="str">
        <f t="shared" si="49"/>
        <v>Nov</v>
      </c>
      <c r="B318" s="190" t="str">
        <f t="shared" si="50"/>
        <v>2024</v>
      </c>
      <c r="C318" s="190" t="str">
        <f t="shared" si="51"/>
        <v>Nov-2024</v>
      </c>
      <c r="D318" s="2">
        <v>45626</v>
      </c>
      <c r="E318" t="s">
        <v>1119</v>
      </c>
      <c r="F318" t="s">
        <v>1570</v>
      </c>
      <c r="G318" t="s">
        <v>1120</v>
      </c>
      <c r="H318" t="s">
        <v>675</v>
      </c>
      <c r="I318" t="s">
        <v>1154</v>
      </c>
      <c r="J318" t="s">
        <v>1155</v>
      </c>
      <c r="K318" t="s">
        <v>1159</v>
      </c>
      <c r="L318" t="s">
        <v>1160</v>
      </c>
      <c r="M318" t="s">
        <v>1161</v>
      </c>
      <c r="N318" t="s">
        <v>922</v>
      </c>
      <c r="O318">
        <v>535</v>
      </c>
    </row>
    <row r="319" spans="1:15" x14ac:dyDescent="0.35">
      <c r="A319" s="189" t="str">
        <f t="shared" si="49"/>
        <v>Nov</v>
      </c>
      <c r="B319" s="190" t="str">
        <f t="shared" si="50"/>
        <v>2024</v>
      </c>
      <c r="C319" s="190" t="str">
        <f t="shared" si="51"/>
        <v>Nov-2024</v>
      </c>
      <c r="D319" s="2">
        <v>45626</v>
      </c>
      <c r="E319" t="s">
        <v>1119</v>
      </c>
      <c r="F319" t="s">
        <v>1570</v>
      </c>
      <c r="G319" t="s">
        <v>1120</v>
      </c>
      <c r="H319" t="s">
        <v>675</v>
      </c>
      <c r="I319" t="s">
        <v>1154</v>
      </c>
      <c r="J319" t="s">
        <v>1155</v>
      </c>
      <c r="K319" t="s">
        <v>1159</v>
      </c>
      <c r="L319" t="s">
        <v>1160</v>
      </c>
      <c r="M319" t="s">
        <v>1161</v>
      </c>
      <c r="N319" t="s">
        <v>921</v>
      </c>
      <c r="O319">
        <v>1340</v>
      </c>
    </row>
    <row r="320" spans="1:15" x14ac:dyDescent="0.35">
      <c r="A320" s="189" t="str">
        <f t="shared" si="49"/>
        <v>Nov</v>
      </c>
      <c r="B320" s="190" t="str">
        <f t="shared" si="50"/>
        <v>2024</v>
      </c>
      <c r="C320" s="190" t="str">
        <f t="shared" si="51"/>
        <v>Nov-2024</v>
      </c>
      <c r="D320" s="2">
        <v>45626</v>
      </c>
      <c r="E320" t="s">
        <v>1119</v>
      </c>
      <c r="F320" t="s">
        <v>1570</v>
      </c>
      <c r="G320" t="s">
        <v>1120</v>
      </c>
      <c r="H320" t="s">
        <v>675</v>
      </c>
      <c r="I320" t="s">
        <v>1154</v>
      </c>
      <c r="J320" t="s">
        <v>1155</v>
      </c>
      <c r="K320" t="s">
        <v>1162</v>
      </c>
      <c r="L320" t="s">
        <v>1163</v>
      </c>
      <c r="M320" t="s">
        <v>1164</v>
      </c>
      <c r="N320" t="s">
        <v>1528</v>
      </c>
      <c r="O320">
        <v>45</v>
      </c>
    </row>
    <row r="321" spans="1:15" x14ac:dyDescent="0.35">
      <c r="A321" s="189" t="str">
        <f t="shared" si="49"/>
        <v>Nov</v>
      </c>
      <c r="B321" s="190" t="str">
        <f t="shared" si="50"/>
        <v>2024</v>
      </c>
      <c r="C321" s="190" t="str">
        <f t="shared" si="51"/>
        <v>Nov-2024</v>
      </c>
      <c r="D321" s="2">
        <v>45626</v>
      </c>
      <c r="E321" t="s">
        <v>1119</v>
      </c>
      <c r="F321" t="s">
        <v>1570</v>
      </c>
      <c r="G321" t="s">
        <v>1120</v>
      </c>
      <c r="H321" t="s">
        <v>675</v>
      </c>
      <c r="I321" t="s">
        <v>1154</v>
      </c>
      <c r="J321" t="s">
        <v>1155</v>
      </c>
      <c r="K321" t="s">
        <v>1162</v>
      </c>
      <c r="L321" t="s">
        <v>1163</v>
      </c>
      <c r="M321" t="s">
        <v>1164</v>
      </c>
      <c r="N321" t="s">
        <v>1529</v>
      </c>
      <c r="O321" t="s">
        <v>958</v>
      </c>
    </row>
    <row r="322" spans="1:15" x14ac:dyDescent="0.35">
      <c r="A322" s="189" t="str">
        <f t="shared" si="49"/>
        <v>Nov</v>
      </c>
      <c r="B322" s="190" t="str">
        <f t="shared" si="50"/>
        <v>2024</v>
      </c>
      <c r="C322" s="190" t="str">
        <f t="shared" si="51"/>
        <v>Nov-2024</v>
      </c>
      <c r="D322" s="2">
        <v>45626</v>
      </c>
      <c r="E322" t="s">
        <v>1119</v>
      </c>
      <c r="F322" t="s">
        <v>1570</v>
      </c>
      <c r="G322" t="s">
        <v>1120</v>
      </c>
      <c r="H322" t="s">
        <v>675</v>
      </c>
      <c r="I322" t="s">
        <v>1154</v>
      </c>
      <c r="J322" t="s">
        <v>1155</v>
      </c>
      <c r="K322" t="s">
        <v>1162</v>
      </c>
      <c r="L322" t="s">
        <v>1163</v>
      </c>
      <c r="M322" t="s">
        <v>1164</v>
      </c>
      <c r="N322" t="s">
        <v>919</v>
      </c>
      <c r="O322">
        <v>130</v>
      </c>
    </row>
    <row r="323" spans="1:15" x14ac:dyDescent="0.35">
      <c r="A323" s="189" t="str">
        <f t="shared" ref="A323:A386" si="52">TEXT(D323,"mmm")</f>
        <v>Nov</v>
      </c>
      <c r="B323" s="190" t="str">
        <f t="shared" ref="B323:B386" si="53">TEXT(D323,"yyyy")</f>
        <v>2024</v>
      </c>
      <c r="C323" s="190" t="str">
        <f t="shared" ref="C323:C386" si="54">_xlfn.CONCAT(A323&amp;"-"&amp;B323)</f>
        <v>Nov-2024</v>
      </c>
      <c r="D323" s="2">
        <v>45626</v>
      </c>
      <c r="E323" t="s">
        <v>1119</v>
      </c>
      <c r="F323" t="s">
        <v>1570</v>
      </c>
      <c r="G323" t="s">
        <v>1120</v>
      </c>
      <c r="H323" t="s">
        <v>675</v>
      </c>
      <c r="I323" t="s">
        <v>1154</v>
      </c>
      <c r="J323" t="s">
        <v>1155</v>
      </c>
      <c r="K323" t="s">
        <v>1162</v>
      </c>
      <c r="L323" t="s">
        <v>1163</v>
      </c>
      <c r="M323" t="s">
        <v>1164</v>
      </c>
      <c r="N323" t="s">
        <v>920</v>
      </c>
      <c r="O323">
        <v>850</v>
      </c>
    </row>
    <row r="324" spans="1:15" x14ac:dyDescent="0.35">
      <c r="A324" s="189" t="str">
        <f t="shared" si="52"/>
        <v>Nov</v>
      </c>
      <c r="B324" s="190" t="str">
        <f t="shared" si="53"/>
        <v>2024</v>
      </c>
      <c r="C324" s="190" t="str">
        <f t="shared" si="54"/>
        <v>Nov-2024</v>
      </c>
      <c r="D324" s="2">
        <v>45626</v>
      </c>
      <c r="E324" t="s">
        <v>1119</v>
      </c>
      <c r="F324" t="s">
        <v>1570</v>
      </c>
      <c r="G324" t="s">
        <v>1120</v>
      </c>
      <c r="H324" t="s">
        <v>675</v>
      </c>
      <c r="I324" t="s">
        <v>1154</v>
      </c>
      <c r="J324" t="s">
        <v>1155</v>
      </c>
      <c r="K324" t="s">
        <v>1162</v>
      </c>
      <c r="L324" t="s">
        <v>1163</v>
      </c>
      <c r="M324" t="s">
        <v>1164</v>
      </c>
      <c r="N324" t="s">
        <v>922</v>
      </c>
      <c r="O324">
        <v>1130</v>
      </c>
    </row>
    <row r="325" spans="1:15" x14ac:dyDescent="0.35">
      <c r="A325" s="189" t="str">
        <f t="shared" si="52"/>
        <v>Nov</v>
      </c>
      <c r="B325" s="190" t="str">
        <f t="shared" si="53"/>
        <v>2024</v>
      </c>
      <c r="C325" s="190" t="str">
        <f t="shared" si="54"/>
        <v>Nov-2024</v>
      </c>
      <c r="D325" s="2">
        <v>45626</v>
      </c>
      <c r="E325" t="s">
        <v>1119</v>
      </c>
      <c r="F325" t="s">
        <v>1570</v>
      </c>
      <c r="G325" t="s">
        <v>1120</v>
      </c>
      <c r="H325" t="s">
        <v>675</v>
      </c>
      <c r="I325" t="s">
        <v>1154</v>
      </c>
      <c r="J325" t="s">
        <v>1155</v>
      </c>
      <c r="K325" t="s">
        <v>1162</v>
      </c>
      <c r="L325" t="s">
        <v>1163</v>
      </c>
      <c r="M325" t="s">
        <v>1164</v>
      </c>
      <c r="N325" t="s">
        <v>921</v>
      </c>
      <c r="O325">
        <v>985</v>
      </c>
    </row>
    <row r="326" spans="1:15" x14ac:dyDescent="0.35">
      <c r="A326" s="189" t="str">
        <f t="shared" si="52"/>
        <v>Nov</v>
      </c>
      <c r="B326" s="190" t="str">
        <f t="shared" si="53"/>
        <v>2024</v>
      </c>
      <c r="C326" s="190" t="str">
        <f t="shared" si="54"/>
        <v>Nov-2024</v>
      </c>
      <c r="D326" s="2">
        <v>45626</v>
      </c>
      <c r="E326" t="s">
        <v>1119</v>
      </c>
      <c r="F326" t="s">
        <v>1570</v>
      </c>
      <c r="G326" t="s">
        <v>1120</v>
      </c>
      <c r="H326" t="s">
        <v>676</v>
      </c>
      <c r="I326" t="s">
        <v>1165</v>
      </c>
      <c r="J326" t="s">
        <v>1166</v>
      </c>
      <c r="K326" t="s">
        <v>1167</v>
      </c>
      <c r="L326" t="s">
        <v>1168</v>
      </c>
      <c r="M326" t="s">
        <v>1169</v>
      </c>
      <c r="N326" t="s">
        <v>1528</v>
      </c>
      <c r="O326">
        <v>85</v>
      </c>
    </row>
    <row r="327" spans="1:15" x14ac:dyDescent="0.35">
      <c r="A327" s="189" t="str">
        <f t="shared" si="52"/>
        <v>Nov</v>
      </c>
      <c r="B327" s="190" t="str">
        <f t="shared" si="53"/>
        <v>2024</v>
      </c>
      <c r="C327" s="190" t="str">
        <f t="shared" si="54"/>
        <v>Nov-2024</v>
      </c>
      <c r="D327" s="2">
        <v>45626</v>
      </c>
      <c r="E327" t="s">
        <v>1119</v>
      </c>
      <c r="F327" t="s">
        <v>1570</v>
      </c>
      <c r="G327" t="s">
        <v>1120</v>
      </c>
      <c r="H327" t="s">
        <v>676</v>
      </c>
      <c r="I327" t="s">
        <v>1165</v>
      </c>
      <c r="J327" t="s">
        <v>1166</v>
      </c>
      <c r="K327" t="s">
        <v>1167</v>
      </c>
      <c r="L327" t="s">
        <v>1168</v>
      </c>
      <c r="M327" t="s">
        <v>1169</v>
      </c>
      <c r="N327" t="s">
        <v>1529</v>
      </c>
      <c r="O327" t="s">
        <v>958</v>
      </c>
    </row>
    <row r="328" spans="1:15" x14ac:dyDescent="0.35">
      <c r="A328" s="189" t="str">
        <f t="shared" si="52"/>
        <v>Nov</v>
      </c>
      <c r="B328" s="190" t="str">
        <f t="shared" si="53"/>
        <v>2024</v>
      </c>
      <c r="C328" s="190" t="str">
        <f t="shared" si="54"/>
        <v>Nov-2024</v>
      </c>
      <c r="D328" s="2">
        <v>45626</v>
      </c>
      <c r="E328" t="s">
        <v>1119</v>
      </c>
      <c r="F328" t="s">
        <v>1570</v>
      </c>
      <c r="G328" t="s">
        <v>1120</v>
      </c>
      <c r="H328" t="s">
        <v>676</v>
      </c>
      <c r="I328" t="s">
        <v>1165</v>
      </c>
      <c r="J328" t="s">
        <v>1166</v>
      </c>
      <c r="K328" t="s">
        <v>1167</v>
      </c>
      <c r="L328" t="s">
        <v>1168</v>
      </c>
      <c r="M328" t="s">
        <v>1169</v>
      </c>
      <c r="N328" t="s">
        <v>919</v>
      </c>
      <c r="O328">
        <v>160</v>
      </c>
    </row>
    <row r="329" spans="1:15" x14ac:dyDescent="0.35">
      <c r="A329" s="189" t="str">
        <f t="shared" si="52"/>
        <v>Nov</v>
      </c>
      <c r="B329" s="190" t="str">
        <f t="shared" si="53"/>
        <v>2024</v>
      </c>
      <c r="C329" s="190" t="str">
        <f t="shared" si="54"/>
        <v>Nov-2024</v>
      </c>
      <c r="D329" s="2">
        <v>45626</v>
      </c>
      <c r="E329" t="s">
        <v>1119</v>
      </c>
      <c r="F329" t="s">
        <v>1570</v>
      </c>
      <c r="G329" t="s">
        <v>1120</v>
      </c>
      <c r="H329" t="s">
        <v>676</v>
      </c>
      <c r="I329" t="s">
        <v>1165</v>
      </c>
      <c r="J329" t="s">
        <v>1166</v>
      </c>
      <c r="K329" t="s">
        <v>1167</v>
      </c>
      <c r="L329" t="s">
        <v>1168</v>
      </c>
      <c r="M329" t="s">
        <v>1169</v>
      </c>
      <c r="N329" t="s">
        <v>920</v>
      </c>
      <c r="O329">
        <v>5125</v>
      </c>
    </row>
    <row r="330" spans="1:15" x14ac:dyDescent="0.35">
      <c r="A330" s="189" t="str">
        <f t="shared" si="52"/>
        <v>Nov</v>
      </c>
      <c r="B330" s="190" t="str">
        <f t="shared" si="53"/>
        <v>2024</v>
      </c>
      <c r="C330" s="190" t="str">
        <f t="shared" si="54"/>
        <v>Nov-2024</v>
      </c>
      <c r="D330" s="2">
        <v>45626</v>
      </c>
      <c r="E330" t="s">
        <v>1119</v>
      </c>
      <c r="F330" t="s">
        <v>1570</v>
      </c>
      <c r="G330" t="s">
        <v>1120</v>
      </c>
      <c r="H330" t="s">
        <v>676</v>
      </c>
      <c r="I330" t="s">
        <v>1165</v>
      </c>
      <c r="J330" t="s">
        <v>1166</v>
      </c>
      <c r="K330" t="s">
        <v>1167</v>
      </c>
      <c r="L330" t="s">
        <v>1168</v>
      </c>
      <c r="M330" t="s">
        <v>1169</v>
      </c>
      <c r="N330" t="s">
        <v>922</v>
      </c>
      <c r="O330">
        <v>2060</v>
      </c>
    </row>
    <row r="331" spans="1:15" x14ac:dyDescent="0.35">
      <c r="A331" s="189" t="str">
        <f t="shared" si="52"/>
        <v>Nov</v>
      </c>
      <c r="B331" s="190" t="str">
        <f t="shared" si="53"/>
        <v>2024</v>
      </c>
      <c r="C331" s="190" t="str">
        <f t="shared" si="54"/>
        <v>Nov-2024</v>
      </c>
      <c r="D331" s="2">
        <v>45626</v>
      </c>
      <c r="E331" t="s">
        <v>1119</v>
      </c>
      <c r="F331" t="s">
        <v>1570</v>
      </c>
      <c r="G331" t="s">
        <v>1120</v>
      </c>
      <c r="H331" t="s">
        <v>676</v>
      </c>
      <c r="I331" t="s">
        <v>1165</v>
      </c>
      <c r="J331" t="s">
        <v>1166</v>
      </c>
      <c r="K331" t="s">
        <v>1167</v>
      </c>
      <c r="L331" t="s">
        <v>1168</v>
      </c>
      <c r="M331" t="s">
        <v>1169</v>
      </c>
      <c r="N331" t="s">
        <v>921</v>
      </c>
      <c r="O331">
        <v>4245</v>
      </c>
    </row>
    <row r="332" spans="1:15" x14ac:dyDescent="0.35">
      <c r="A332" s="189" t="str">
        <f t="shared" si="52"/>
        <v>Nov</v>
      </c>
      <c r="B332" s="190" t="str">
        <f t="shared" si="53"/>
        <v>2024</v>
      </c>
      <c r="C332" s="190" t="str">
        <f t="shared" si="54"/>
        <v>Nov-2024</v>
      </c>
      <c r="D332" s="2">
        <v>45626</v>
      </c>
      <c r="E332" t="s">
        <v>1119</v>
      </c>
      <c r="F332" t="s">
        <v>1570</v>
      </c>
      <c r="G332" t="s">
        <v>1120</v>
      </c>
      <c r="H332" t="s">
        <v>692</v>
      </c>
      <c r="I332" t="s">
        <v>1170</v>
      </c>
      <c r="J332" t="s">
        <v>1171</v>
      </c>
      <c r="K332" t="s">
        <v>1172</v>
      </c>
      <c r="L332" t="s">
        <v>1173</v>
      </c>
      <c r="M332" t="s">
        <v>1174</v>
      </c>
      <c r="N332" t="s">
        <v>1528</v>
      </c>
      <c r="O332">
        <v>210</v>
      </c>
    </row>
    <row r="333" spans="1:15" x14ac:dyDescent="0.35">
      <c r="A333" s="189" t="str">
        <f t="shared" si="52"/>
        <v>Nov</v>
      </c>
      <c r="B333" s="190" t="str">
        <f t="shared" si="53"/>
        <v>2024</v>
      </c>
      <c r="C333" s="190" t="str">
        <f t="shared" si="54"/>
        <v>Nov-2024</v>
      </c>
      <c r="D333" s="2">
        <v>45626</v>
      </c>
      <c r="E333" t="s">
        <v>1119</v>
      </c>
      <c r="F333" t="s">
        <v>1570</v>
      </c>
      <c r="G333" t="s">
        <v>1120</v>
      </c>
      <c r="H333" t="s">
        <v>692</v>
      </c>
      <c r="I333" t="s">
        <v>1170</v>
      </c>
      <c r="J333" t="s">
        <v>1171</v>
      </c>
      <c r="K333" t="s">
        <v>1172</v>
      </c>
      <c r="L333" t="s">
        <v>1173</v>
      </c>
      <c r="M333" t="s">
        <v>1174</v>
      </c>
      <c r="N333" t="s">
        <v>1529</v>
      </c>
      <c r="O333">
        <v>10</v>
      </c>
    </row>
    <row r="334" spans="1:15" x14ac:dyDescent="0.35">
      <c r="A334" s="189" t="str">
        <f t="shared" si="52"/>
        <v>Nov</v>
      </c>
      <c r="B334" s="190" t="str">
        <f t="shared" si="53"/>
        <v>2024</v>
      </c>
      <c r="C334" s="190" t="str">
        <f t="shared" si="54"/>
        <v>Nov-2024</v>
      </c>
      <c r="D334" s="2">
        <v>45626</v>
      </c>
      <c r="E334" t="s">
        <v>1119</v>
      </c>
      <c r="F334" t="s">
        <v>1570</v>
      </c>
      <c r="G334" t="s">
        <v>1120</v>
      </c>
      <c r="H334" t="s">
        <v>692</v>
      </c>
      <c r="I334" t="s">
        <v>1170</v>
      </c>
      <c r="J334" t="s">
        <v>1171</v>
      </c>
      <c r="K334" t="s">
        <v>1172</v>
      </c>
      <c r="L334" t="s">
        <v>1173</v>
      </c>
      <c r="M334" t="s">
        <v>1174</v>
      </c>
      <c r="N334" t="s">
        <v>919</v>
      </c>
      <c r="O334">
        <v>345</v>
      </c>
    </row>
    <row r="335" spans="1:15" x14ac:dyDescent="0.35">
      <c r="A335" s="189" t="str">
        <f t="shared" si="52"/>
        <v>Nov</v>
      </c>
      <c r="B335" s="190" t="str">
        <f t="shared" si="53"/>
        <v>2024</v>
      </c>
      <c r="C335" s="190" t="str">
        <f t="shared" si="54"/>
        <v>Nov-2024</v>
      </c>
      <c r="D335" s="2">
        <v>45626</v>
      </c>
      <c r="E335" t="s">
        <v>1119</v>
      </c>
      <c r="F335" t="s">
        <v>1570</v>
      </c>
      <c r="G335" t="s">
        <v>1120</v>
      </c>
      <c r="H335" t="s">
        <v>692</v>
      </c>
      <c r="I335" t="s">
        <v>1170</v>
      </c>
      <c r="J335" t="s">
        <v>1171</v>
      </c>
      <c r="K335" t="s">
        <v>1172</v>
      </c>
      <c r="L335" t="s">
        <v>1173</v>
      </c>
      <c r="M335" t="s">
        <v>1174</v>
      </c>
      <c r="N335" t="s">
        <v>920</v>
      </c>
      <c r="O335">
        <v>2170</v>
      </c>
    </row>
    <row r="336" spans="1:15" x14ac:dyDescent="0.35">
      <c r="A336" s="189" t="str">
        <f t="shared" si="52"/>
        <v>Nov</v>
      </c>
      <c r="B336" s="190" t="str">
        <f t="shared" si="53"/>
        <v>2024</v>
      </c>
      <c r="C336" s="190" t="str">
        <f t="shared" si="54"/>
        <v>Nov-2024</v>
      </c>
      <c r="D336" s="2">
        <v>45626</v>
      </c>
      <c r="E336" t="s">
        <v>1119</v>
      </c>
      <c r="F336" t="s">
        <v>1570</v>
      </c>
      <c r="G336" t="s">
        <v>1120</v>
      </c>
      <c r="H336" t="s">
        <v>692</v>
      </c>
      <c r="I336" t="s">
        <v>1170</v>
      </c>
      <c r="J336" t="s">
        <v>1171</v>
      </c>
      <c r="K336" t="s">
        <v>1172</v>
      </c>
      <c r="L336" t="s">
        <v>1173</v>
      </c>
      <c r="M336" t="s">
        <v>1174</v>
      </c>
      <c r="N336" t="s">
        <v>922</v>
      </c>
      <c r="O336">
        <v>2080</v>
      </c>
    </row>
    <row r="337" spans="1:15" x14ac:dyDescent="0.35">
      <c r="A337" s="189" t="str">
        <f t="shared" si="52"/>
        <v>Nov</v>
      </c>
      <c r="B337" s="190" t="str">
        <f t="shared" si="53"/>
        <v>2024</v>
      </c>
      <c r="C337" s="190" t="str">
        <f t="shared" si="54"/>
        <v>Nov-2024</v>
      </c>
      <c r="D337" s="2">
        <v>45626</v>
      </c>
      <c r="E337" t="s">
        <v>1119</v>
      </c>
      <c r="F337" t="s">
        <v>1570</v>
      </c>
      <c r="G337" t="s">
        <v>1120</v>
      </c>
      <c r="H337" t="s">
        <v>692</v>
      </c>
      <c r="I337" t="s">
        <v>1170</v>
      </c>
      <c r="J337" t="s">
        <v>1171</v>
      </c>
      <c r="K337" t="s">
        <v>1172</v>
      </c>
      <c r="L337" t="s">
        <v>1173</v>
      </c>
      <c r="M337" t="s">
        <v>1174</v>
      </c>
      <c r="N337" t="s">
        <v>921</v>
      </c>
      <c r="O337">
        <v>2200</v>
      </c>
    </row>
    <row r="338" spans="1:15" x14ac:dyDescent="0.35">
      <c r="A338" s="189" t="str">
        <f t="shared" si="52"/>
        <v>Nov</v>
      </c>
      <c r="B338" s="190" t="str">
        <f t="shared" si="53"/>
        <v>2024</v>
      </c>
      <c r="C338" s="190" t="str">
        <f t="shared" si="54"/>
        <v>Nov-2024</v>
      </c>
      <c r="D338" s="2">
        <v>45626</v>
      </c>
      <c r="E338" t="s">
        <v>1175</v>
      </c>
      <c r="F338" t="s">
        <v>1571</v>
      </c>
      <c r="G338" t="s">
        <v>1176</v>
      </c>
      <c r="H338" t="s">
        <v>662</v>
      </c>
      <c r="I338" t="s">
        <v>1177</v>
      </c>
      <c r="J338" t="s">
        <v>1178</v>
      </c>
      <c r="K338" t="s">
        <v>1179</v>
      </c>
      <c r="L338" t="s">
        <v>1180</v>
      </c>
      <c r="M338" t="s">
        <v>1181</v>
      </c>
      <c r="N338" t="s">
        <v>1528</v>
      </c>
      <c r="O338">
        <v>15</v>
      </c>
    </row>
    <row r="339" spans="1:15" x14ac:dyDescent="0.35">
      <c r="A339" s="189" t="str">
        <f t="shared" si="52"/>
        <v>Nov</v>
      </c>
      <c r="B339" s="190" t="str">
        <f t="shared" si="53"/>
        <v>2024</v>
      </c>
      <c r="C339" s="190" t="str">
        <f t="shared" si="54"/>
        <v>Nov-2024</v>
      </c>
      <c r="D339" s="2">
        <v>45626</v>
      </c>
      <c r="E339" t="s">
        <v>1175</v>
      </c>
      <c r="F339" t="s">
        <v>1571</v>
      </c>
      <c r="G339" t="s">
        <v>1176</v>
      </c>
      <c r="H339" t="s">
        <v>662</v>
      </c>
      <c r="I339" t="s">
        <v>1177</v>
      </c>
      <c r="J339" t="s">
        <v>1178</v>
      </c>
      <c r="K339" t="s">
        <v>1179</v>
      </c>
      <c r="L339" t="s">
        <v>1180</v>
      </c>
      <c r="M339" t="s">
        <v>1181</v>
      </c>
      <c r="N339" t="s">
        <v>1529</v>
      </c>
      <c r="O339" t="s">
        <v>958</v>
      </c>
    </row>
    <row r="340" spans="1:15" x14ac:dyDescent="0.35">
      <c r="A340" s="189" t="str">
        <f t="shared" si="52"/>
        <v>Nov</v>
      </c>
      <c r="B340" s="190" t="str">
        <f t="shared" si="53"/>
        <v>2024</v>
      </c>
      <c r="C340" s="190" t="str">
        <f t="shared" si="54"/>
        <v>Nov-2024</v>
      </c>
      <c r="D340" s="2">
        <v>45626</v>
      </c>
      <c r="E340" t="s">
        <v>1175</v>
      </c>
      <c r="F340" t="s">
        <v>1571</v>
      </c>
      <c r="G340" t="s">
        <v>1176</v>
      </c>
      <c r="H340" t="s">
        <v>662</v>
      </c>
      <c r="I340" t="s">
        <v>1177</v>
      </c>
      <c r="J340" t="s">
        <v>1178</v>
      </c>
      <c r="K340" t="s">
        <v>1179</v>
      </c>
      <c r="L340" t="s">
        <v>1180</v>
      </c>
      <c r="M340" t="s">
        <v>1181</v>
      </c>
      <c r="N340" t="s">
        <v>919</v>
      </c>
      <c r="O340">
        <v>65</v>
      </c>
    </row>
    <row r="341" spans="1:15" x14ac:dyDescent="0.35">
      <c r="A341" s="189" t="str">
        <f t="shared" si="52"/>
        <v>Nov</v>
      </c>
      <c r="B341" s="190" t="str">
        <f t="shared" si="53"/>
        <v>2024</v>
      </c>
      <c r="C341" s="190" t="str">
        <f t="shared" si="54"/>
        <v>Nov-2024</v>
      </c>
      <c r="D341" s="2">
        <v>45626</v>
      </c>
      <c r="E341" t="s">
        <v>1175</v>
      </c>
      <c r="F341" t="s">
        <v>1571</v>
      </c>
      <c r="G341" t="s">
        <v>1176</v>
      </c>
      <c r="H341" t="s">
        <v>662</v>
      </c>
      <c r="I341" t="s">
        <v>1177</v>
      </c>
      <c r="J341" t="s">
        <v>1178</v>
      </c>
      <c r="K341" t="s">
        <v>1179</v>
      </c>
      <c r="L341" t="s">
        <v>1180</v>
      </c>
      <c r="M341" t="s">
        <v>1181</v>
      </c>
      <c r="N341" t="s">
        <v>920</v>
      </c>
      <c r="O341">
        <v>535</v>
      </c>
    </row>
    <row r="342" spans="1:15" x14ac:dyDescent="0.35">
      <c r="A342" s="189" t="str">
        <f t="shared" si="52"/>
        <v>Nov</v>
      </c>
      <c r="B342" s="190" t="str">
        <f t="shared" si="53"/>
        <v>2024</v>
      </c>
      <c r="C342" s="190" t="str">
        <f t="shared" si="54"/>
        <v>Nov-2024</v>
      </c>
      <c r="D342" s="2">
        <v>45626</v>
      </c>
      <c r="E342" t="s">
        <v>1175</v>
      </c>
      <c r="F342" t="s">
        <v>1571</v>
      </c>
      <c r="G342" t="s">
        <v>1176</v>
      </c>
      <c r="H342" t="s">
        <v>662</v>
      </c>
      <c r="I342" t="s">
        <v>1177</v>
      </c>
      <c r="J342" t="s">
        <v>1178</v>
      </c>
      <c r="K342" t="s">
        <v>1179</v>
      </c>
      <c r="L342" t="s">
        <v>1180</v>
      </c>
      <c r="M342" t="s">
        <v>1181</v>
      </c>
      <c r="N342" t="s">
        <v>922</v>
      </c>
      <c r="O342">
        <v>230</v>
      </c>
    </row>
    <row r="343" spans="1:15" x14ac:dyDescent="0.35">
      <c r="A343" s="189" t="str">
        <f t="shared" si="52"/>
        <v>Nov</v>
      </c>
      <c r="B343" s="190" t="str">
        <f t="shared" si="53"/>
        <v>2024</v>
      </c>
      <c r="C343" s="190" t="str">
        <f t="shared" si="54"/>
        <v>Nov-2024</v>
      </c>
      <c r="D343" s="2">
        <v>45626</v>
      </c>
      <c r="E343" t="s">
        <v>1175</v>
      </c>
      <c r="F343" t="s">
        <v>1571</v>
      </c>
      <c r="G343" t="s">
        <v>1176</v>
      </c>
      <c r="H343" t="s">
        <v>662</v>
      </c>
      <c r="I343" t="s">
        <v>1177</v>
      </c>
      <c r="J343" t="s">
        <v>1178</v>
      </c>
      <c r="K343" t="s">
        <v>1179</v>
      </c>
      <c r="L343" t="s">
        <v>1180</v>
      </c>
      <c r="M343" t="s">
        <v>1181</v>
      </c>
      <c r="N343" t="s">
        <v>921</v>
      </c>
      <c r="O343">
        <v>245</v>
      </c>
    </row>
    <row r="344" spans="1:15" x14ac:dyDescent="0.35">
      <c r="A344" s="189" t="str">
        <f t="shared" si="52"/>
        <v>Nov</v>
      </c>
      <c r="B344" s="190" t="str">
        <f t="shared" si="53"/>
        <v>2024</v>
      </c>
      <c r="C344" s="190" t="str">
        <f t="shared" si="54"/>
        <v>Nov-2024</v>
      </c>
      <c r="D344" s="2">
        <v>45626</v>
      </c>
      <c r="E344" t="s">
        <v>1175</v>
      </c>
      <c r="F344" t="s">
        <v>1571</v>
      </c>
      <c r="G344" t="s">
        <v>1176</v>
      </c>
      <c r="H344" t="s">
        <v>662</v>
      </c>
      <c r="I344" t="s">
        <v>1177</v>
      </c>
      <c r="J344" t="s">
        <v>1178</v>
      </c>
      <c r="K344" t="s">
        <v>1182</v>
      </c>
      <c r="L344" t="s">
        <v>1183</v>
      </c>
      <c r="M344" t="s">
        <v>1184</v>
      </c>
      <c r="N344" t="s">
        <v>1528</v>
      </c>
      <c r="O344">
        <v>35</v>
      </c>
    </row>
    <row r="345" spans="1:15" x14ac:dyDescent="0.35">
      <c r="A345" s="189" t="str">
        <f t="shared" si="52"/>
        <v>Nov</v>
      </c>
      <c r="B345" s="190" t="str">
        <f t="shared" si="53"/>
        <v>2024</v>
      </c>
      <c r="C345" s="190" t="str">
        <f t="shared" si="54"/>
        <v>Nov-2024</v>
      </c>
      <c r="D345" s="2">
        <v>45626</v>
      </c>
      <c r="E345" t="s">
        <v>1175</v>
      </c>
      <c r="F345" t="s">
        <v>1571</v>
      </c>
      <c r="G345" t="s">
        <v>1176</v>
      </c>
      <c r="H345" t="s">
        <v>662</v>
      </c>
      <c r="I345" t="s">
        <v>1177</v>
      </c>
      <c r="J345" t="s">
        <v>1178</v>
      </c>
      <c r="K345" t="s">
        <v>1182</v>
      </c>
      <c r="L345" t="s">
        <v>1183</v>
      </c>
      <c r="M345" t="s">
        <v>1184</v>
      </c>
      <c r="N345" t="s">
        <v>1529</v>
      </c>
      <c r="O345" t="s">
        <v>958</v>
      </c>
    </row>
    <row r="346" spans="1:15" x14ac:dyDescent="0.35">
      <c r="A346" s="189" t="str">
        <f t="shared" si="52"/>
        <v>Nov</v>
      </c>
      <c r="B346" s="190" t="str">
        <f t="shared" si="53"/>
        <v>2024</v>
      </c>
      <c r="C346" s="190" t="str">
        <f t="shared" si="54"/>
        <v>Nov-2024</v>
      </c>
      <c r="D346" s="2">
        <v>45626</v>
      </c>
      <c r="E346" t="s">
        <v>1175</v>
      </c>
      <c r="F346" t="s">
        <v>1571</v>
      </c>
      <c r="G346" t="s">
        <v>1176</v>
      </c>
      <c r="H346" t="s">
        <v>662</v>
      </c>
      <c r="I346" t="s">
        <v>1177</v>
      </c>
      <c r="J346" t="s">
        <v>1178</v>
      </c>
      <c r="K346" t="s">
        <v>1182</v>
      </c>
      <c r="L346" t="s">
        <v>1183</v>
      </c>
      <c r="M346" t="s">
        <v>1184</v>
      </c>
      <c r="N346" t="s">
        <v>919</v>
      </c>
      <c r="O346">
        <v>205</v>
      </c>
    </row>
    <row r="347" spans="1:15" x14ac:dyDescent="0.35">
      <c r="A347" s="189" t="str">
        <f t="shared" si="52"/>
        <v>Nov</v>
      </c>
      <c r="B347" s="190" t="str">
        <f t="shared" si="53"/>
        <v>2024</v>
      </c>
      <c r="C347" s="190" t="str">
        <f t="shared" si="54"/>
        <v>Nov-2024</v>
      </c>
      <c r="D347" s="2">
        <v>45626</v>
      </c>
      <c r="E347" t="s">
        <v>1175</v>
      </c>
      <c r="F347" t="s">
        <v>1571</v>
      </c>
      <c r="G347" t="s">
        <v>1176</v>
      </c>
      <c r="H347" t="s">
        <v>662</v>
      </c>
      <c r="I347" t="s">
        <v>1177</v>
      </c>
      <c r="J347" t="s">
        <v>1178</v>
      </c>
      <c r="K347" t="s">
        <v>1182</v>
      </c>
      <c r="L347" t="s">
        <v>1183</v>
      </c>
      <c r="M347" t="s">
        <v>1184</v>
      </c>
      <c r="N347" t="s">
        <v>920</v>
      </c>
      <c r="O347">
        <v>745</v>
      </c>
    </row>
    <row r="348" spans="1:15" x14ac:dyDescent="0.35">
      <c r="A348" s="189" t="str">
        <f t="shared" si="52"/>
        <v>Nov</v>
      </c>
      <c r="B348" s="190" t="str">
        <f t="shared" si="53"/>
        <v>2024</v>
      </c>
      <c r="C348" s="190" t="str">
        <f t="shared" si="54"/>
        <v>Nov-2024</v>
      </c>
      <c r="D348" s="2">
        <v>45626</v>
      </c>
      <c r="E348" t="s">
        <v>1175</v>
      </c>
      <c r="F348" t="s">
        <v>1571</v>
      </c>
      <c r="G348" t="s">
        <v>1176</v>
      </c>
      <c r="H348" t="s">
        <v>662</v>
      </c>
      <c r="I348" t="s">
        <v>1177</v>
      </c>
      <c r="J348" t="s">
        <v>1178</v>
      </c>
      <c r="K348" t="s">
        <v>1182</v>
      </c>
      <c r="L348" t="s">
        <v>1183</v>
      </c>
      <c r="M348" t="s">
        <v>1184</v>
      </c>
      <c r="N348" t="s">
        <v>922</v>
      </c>
      <c r="O348">
        <v>215</v>
      </c>
    </row>
    <row r="349" spans="1:15" x14ac:dyDescent="0.35">
      <c r="A349" s="189" t="str">
        <f t="shared" si="52"/>
        <v>Nov</v>
      </c>
      <c r="B349" s="190" t="str">
        <f t="shared" si="53"/>
        <v>2024</v>
      </c>
      <c r="C349" s="190" t="str">
        <f t="shared" si="54"/>
        <v>Nov-2024</v>
      </c>
      <c r="D349" s="2">
        <v>45626</v>
      </c>
      <c r="E349" t="s">
        <v>1175</v>
      </c>
      <c r="F349" t="s">
        <v>1571</v>
      </c>
      <c r="G349" t="s">
        <v>1176</v>
      </c>
      <c r="H349" t="s">
        <v>662</v>
      </c>
      <c r="I349" t="s">
        <v>1177</v>
      </c>
      <c r="J349" t="s">
        <v>1178</v>
      </c>
      <c r="K349" t="s">
        <v>1182</v>
      </c>
      <c r="L349" t="s">
        <v>1183</v>
      </c>
      <c r="M349" t="s">
        <v>1184</v>
      </c>
      <c r="N349" t="s">
        <v>921</v>
      </c>
      <c r="O349">
        <v>415</v>
      </c>
    </row>
    <row r="350" spans="1:15" x14ac:dyDescent="0.35">
      <c r="A350" s="189" t="str">
        <f t="shared" si="52"/>
        <v>Nov</v>
      </c>
      <c r="B350" s="190" t="str">
        <f t="shared" si="53"/>
        <v>2024</v>
      </c>
      <c r="C350" s="190" t="str">
        <f t="shared" si="54"/>
        <v>Nov-2024</v>
      </c>
      <c r="D350" s="2">
        <v>45626</v>
      </c>
      <c r="E350" t="s">
        <v>1175</v>
      </c>
      <c r="F350" t="s">
        <v>1571</v>
      </c>
      <c r="G350" t="s">
        <v>1176</v>
      </c>
      <c r="H350" t="s">
        <v>662</v>
      </c>
      <c r="I350" t="s">
        <v>1177</v>
      </c>
      <c r="J350" t="s">
        <v>1178</v>
      </c>
      <c r="K350" t="s">
        <v>1185</v>
      </c>
      <c r="L350" t="s">
        <v>1186</v>
      </c>
      <c r="M350" t="s">
        <v>1187</v>
      </c>
      <c r="N350" t="s">
        <v>1528</v>
      </c>
      <c r="O350">
        <v>70</v>
      </c>
    </row>
    <row r="351" spans="1:15" x14ac:dyDescent="0.35">
      <c r="A351" s="189" t="str">
        <f t="shared" si="52"/>
        <v>Nov</v>
      </c>
      <c r="B351" s="190" t="str">
        <f t="shared" si="53"/>
        <v>2024</v>
      </c>
      <c r="C351" s="190" t="str">
        <f t="shared" si="54"/>
        <v>Nov-2024</v>
      </c>
      <c r="D351" s="2">
        <v>45626</v>
      </c>
      <c r="E351" t="s">
        <v>1175</v>
      </c>
      <c r="F351" t="s">
        <v>1571</v>
      </c>
      <c r="G351" t="s">
        <v>1176</v>
      </c>
      <c r="H351" t="s">
        <v>662</v>
      </c>
      <c r="I351" t="s">
        <v>1177</v>
      </c>
      <c r="J351" t="s">
        <v>1178</v>
      </c>
      <c r="K351" t="s">
        <v>1185</v>
      </c>
      <c r="L351" t="s">
        <v>1186</v>
      </c>
      <c r="M351" t="s">
        <v>1187</v>
      </c>
      <c r="N351" t="s">
        <v>1529</v>
      </c>
      <c r="O351" t="s">
        <v>958</v>
      </c>
    </row>
    <row r="352" spans="1:15" x14ac:dyDescent="0.35">
      <c r="A352" s="189" t="str">
        <f t="shared" si="52"/>
        <v>Nov</v>
      </c>
      <c r="B352" s="190" t="str">
        <f t="shared" si="53"/>
        <v>2024</v>
      </c>
      <c r="C352" s="190" t="str">
        <f t="shared" si="54"/>
        <v>Nov-2024</v>
      </c>
      <c r="D352" s="2">
        <v>45626</v>
      </c>
      <c r="E352" t="s">
        <v>1175</v>
      </c>
      <c r="F352" t="s">
        <v>1571</v>
      </c>
      <c r="G352" t="s">
        <v>1176</v>
      </c>
      <c r="H352" t="s">
        <v>662</v>
      </c>
      <c r="I352" t="s">
        <v>1177</v>
      </c>
      <c r="J352" t="s">
        <v>1178</v>
      </c>
      <c r="K352" t="s">
        <v>1185</v>
      </c>
      <c r="L352" t="s">
        <v>1186</v>
      </c>
      <c r="M352" t="s">
        <v>1187</v>
      </c>
      <c r="N352" t="s">
        <v>919</v>
      </c>
      <c r="O352">
        <v>25</v>
      </c>
    </row>
    <row r="353" spans="1:15" x14ac:dyDescent="0.35">
      <c r="A353" s="189" t="str">
        <f t="shared" si="52"/>
        <v>Nov</v>
      </c>
      <c r="B353" s="190" t="str">
        <f t="shared" si="53"/>
        <v>2024</v>
      </c>
      <c r="C353" s="190" t="str">
        <f t="shared" si="54"/>
        <v>Nov-2024</v>
      </c>
      <c r="D353" s="2">
        <v>45626</v>
      </c>
      <c r="E353" t="s">
        <v>1175</v>
      </c>
      <c r="F353" t="s">
        <v>1571</v>
      </c>
      <c r="G353" t="s">
        <v>1176</v>
      </c>
      <c r="H353" t="s">
        <v>662</v>
      </c>
      <c r="I353" t="s">
        <v>1177</v>
      </c>
      <c r="J353" t="s">
        <v>1178</v>
      </c>
      <c r="K353" t="s">
        <v>1185</v>
      </c>
      <c r="L353" t="s">
        <v>1186</v>
      </c>
      <c r="M353" t="s">
        <v>1187</v>
      </c>
      <c r="N353" t="s">
        <v>920</v>
      </c>
      <c r="O353">
        <v>905</v>
      </c>
    </row>
    <row r="354" spans="1:15" x14ac:dyDescent="0.35">
      <c r="A354" s="189" t="str">
        <f t="shared" si="52"/>
        <v>Nov</v>
      </c>
      <c r="B354" s="190" t="str">
        <f t="shared" si="53"/>
        <v>2024</v>
      </c>
      <c r="C354" s="190" t="str">
        <f t="shared" si="54"/>
        <v>Nov-2024</v>
      </c>
      <c r="D354" s="2">
        <v>45626</v>
      </c>
      <c r="E354" t="s">
        <v>1175</v>
      </c>
      <c r="F354" t="s">
        <v>1571</v>
      </c>
      <c r="G354" t="s">
        <v>1176</v>
      </c>
      <c r="H354" t="s">
        <v>662</v>
      </c>
      <c r="I354" t="s">
        <v>1177</v>
      </c>
      <c r="J354" t="s">
        <v>1178</v>
      </c>
      <c r="K354" t="s">
        <v>1185</v>
      </c>
      <c r="L354" t="s">
        <v>1186</v>
      </c>
      <c r="M354" t="s">
        <v>1187</v>
      </c>
      <c r="N354" t="s">
        <v>922</v>
      </c>
      <c r="O354">
        <v>210</v>
      </c>
    </row>
    <row r="355" spans="1:15" x14ac:dyDescent="0.35">
      <c r="A355" s="189" t="str">
        <f t="shared" si="52"/>
        <v>Nov</v>
      </c>
      <c r="B355" s="190" t="str">
        <f t="shared" si="53"/>
        <v>2024</v>
      </c>
      <c r="C355" s="190" t="str">
        <f t="shared" si="54"/>
        <v>Nov-2024</v>
      </c>
      <c r="D355" s="2">
        <v>45626</v>
      </c>
      <c r="E355" t="s">
        <v>1175</v>
      </c>
      <c r="F355" t="s">
        <v>1571</v>
      </c>
      <c r="G355" t="s">
        <v>1176</v>
      </c>
      <c r="H355" t="s">
        <v>662</v>
      </c>
      <c r="I355" t="s">
        <v>1177</v>
      </c>
      <c r="J355" t="s">
        <v>1178</v>
      </c>
      <c r="K355" t="s">
        <v>1185</v>
      </c>
      <c r="L355" t="s">
        <v>1186</v>
      </c>
      <c r="M355" t="s">
        <v>1187</v>
      </c>
      <c r="N355" t="s">
        <v>921</v>
      </c>
      <c r="O355">
        <v>705</v>
      </c>
    </row>
    <row r="356" spans="1:15" x14ac:dyDescent="0.35">
      <c r="A356" s="189" t="str">
        <f t="shared" si="52"/>
        <v>Nov</v>
      </c>
      <c r="B356" s="190" t="str">
        <f t="shared" si="53"/>
        <v>2024</v>
      </c>
      <c r="C356" s="190" t="str">
        <f t="shared" si="54"/>
        <v>Nov-2024</v>
      </c>
      <c r="D356" s="2">
        <v>45626</v>
      </c>
      <c r="E356" t="s">
        <v>1175</v>
      </c>
      <c r="F356" t="s">
        <v>1571</v>
      </c>
      <c r="G356" t="s">
        <v>1176</v>
      </c>
      <c r="H356" t="s">
        <v>662</v>
      </c>
      <c r="I356" t="s">
        <v>1177</v>
      </c>
      <c r="J356" t="s">
        <v>1178</v>
      </c>
      <c r="K356" t="s">
        <v>1188</v>
      </c>
      <c r="L356" t="s">
        <v>1189</v>
      </c>
      <c r="M356" t="s">
        <v>1190</v>
      </c>
      <c r="N356" t="s">
        <v>1528</v>
      </c>
      <c r="O356">
        <v>205</v>
      </c>
    </row>
    <row r="357" spans="1:15" x14ac:dyDescent="0.35">
      <c r="A357" s="189" t="str">
        <f t="shared" si="52"/>
        <v>Nov</v>
      </c>
      <c r="B357" s="190" t="str">
        <f t="shared" si="53"/>
        <v>2024</v>
      </c>
      <c r="C357" s="190" t="str">
        <f t="shared" si="54"/>
        <v>Nov-2024</v>
      </c>
      <c r="D357" s="2">
        <v>45626</v>
      </c>
      <c r="E357" t="s">
        <v>1175</v>
      </c>
      <c r="F357" t="s">
        <v>1571</v>
      </c>
      <c r="G357" t="s">
        <v>1176</v>
      </c>
      <c r="H357" t="s">
        <v>662</v>
      </c>
      <c r="I357" t="s">
        <v>1177</v>
      </c>
      <c r="J357" t="s">
        <v>1178</v>
      </c>
      <c r="K357" t="s">
        <v>1188</v>
      </c>
      <c r="L357" t="s">
        <v>1189</v>
      </c>
      <c r="M357" t="s">
        <v>1190</v>
      </c>
      <c r="N357" t="s">
        <v>1529</v>
      </c>
      <c r="O357" t="s">
        <v>958</v>
      </c>
    </row>
    <row r="358" spans="1:15" x14ac:dyDescent="0.35">
      <c r="A358" s="189" t="str">
        <f t="shared" si="52"/>
        <v>Nov</v>
      </c>
      <c r="B358" s="190" t="str">
        <f t="shared" si="53"/>
        <v>2024</v>
      </c>
      <c r="C358" s="190" t="str">
        <f t="shared" si="54"/>
        <v>Nov-2024</v>
      </c>
      <c r="D358" s="2">
        <v>45626</v>
      </c>
      <c r="E358" t="s">
        <v>1175</v>
      </c>
      <c r="F358" t="s">
        <v>1571</v>
      </c>
      <c r="G358" t="s">
        <v>1176</v>
      </c>
      <c r="H358" t="s">
        <v>662</v>
      </c>
      <c r="I358" t="s">
        <v>1177</v>
      </c>
      <c r="J358" t="s">
        <v>1178</v>
      </c>
      <c r="K358" t="s">
        <v>1188</v>
      </c>
      <c r="L358" t="s">
        <v>1189</v>
      </c>
      <c r="M358" t="s">
        <v>1190</v>
      </c>
      <c r="N358" t="s">
        <v>919</v>
      </c>
      <c r="O358">
        <v>160</v>
      </c>
    </row>
    <row r="359" spans="1:15" x14ac:dyDescent="0.35">
      <c r="A359" s="189" t="str">
        <f t="shared" si="52"/>
        <v>Nov</v>
      </c>
      <c r="B359" s="190" t="str">
        <f t="shared" si="53"/>
        <v>2024</v>
      </c>
      <c r="C359" s="190" t="str">
        <f t="shared" si="54"/>
        <v>Nov-2024</v>
      </c>
      <c r="D359" s="2">
        <v>45626</v>
      </c>
      <c r="E359" t="s">
        <v>1175</v>
      </c>
      <c r="F359" t="s">
        <v>1571</v>
      </c>
      <c r="G359" t="s">
        <v>1176</v>
      </c>
      <c r="H359" t="s">
        <v>662</v>
      </c>
      <c r="I359" t="s">
        <v>1177</v>
      </c>
      <c r="J359" t="s">
        <v>1178</v>
      </c>
      <c r="K359" t="s">
        <v>1188</v>
      </c>
      <c r="L359" t="s">
        <v>1189</v>
      </c>
      <c r="M359" t="s">
        <v>1190</v>
      </c>
      <c r="N359" t="s">
        <v>920</v>
      </c>
      <c r="O359">
        <v>1160</v>
      </c>
    </row>
    <row r="360" spans="1:15" x14ac:dyDescent="0.35">
      <c r="A360" s="189" t="str">
        <f t="shared" si="52"/>
        <v>Nov</v>
      </c>
      <c r="B360" s="190" t="str">
        <f t="shared" si="53"/>
        <v>2024</v>
      </c>
      <c r="C360" s="190" t="str">
        <f t="shared" si="54"/>
        <v>Nov-2024</v>
      </c>
      <c r="D360" s="2">
        <v>45626</v>
      </c>
      <c r="E360" t="s">
        <v>1175</v>
      </c>
      <c r="F360" t="s">
        <v>1571</v>
      </c>
      <c r="G360" t="s">
        <v>1176</v>
      </c>
      <c r="H360" t="s">
        <v>662</v>
      </c>
      <c r="I360" t="s">
        <v>1177</v>
      </c>
      <c r="J360" t="s">
        <v>1178</v>
      </c>
      <c r="K360" t="s">
        <v>1188</v>
      </c>
      <c r="L360" t="s">
        <v>1189</v>
      </c>
      <c r="M360" t="s">
        <v>1190</v>
      </c>
      <c r="N360" t="s">
        <v>922</v>
      </c>
      <c r="O360">
        <v>600</v>
      </c>
    </row>
    <row r="361" spans="1:15" x14ac:dyDescent="0.35">
      <c r="A361" s="189" t="str">
        <f t="shared" si="52"/>
        <v>Nov</v>
      </c>
      <c r="B361" s="190" t="str">
        <f t="shared" si="53"/>
        <v>2024</v>
      </c>
      <c r="C361" s="190" t="str">
        <f t="shared" si="54"/>
        <v>Nov-2024</v>
      </c>
      <c r="D361" s="2">
        <v>45626</v>
      </c>
      <c r="E361" t="s">
        <v>1175</v>
      </c>
      <c r="F361" t="s">
        <v>1571</v>
      </c>
      <c r="G361" t="s">
        <v>1176</v>
      </c>
      <c r="H361" t="s">
        <v>662</v>
      </c>
      <c r="I361" t="s">
        <v>1177</v>
      </c>
      <c r="J361" t="s">
        <v>1178</v>
      </c>
      <c r="K361" t="s">
        <v>1188</v>
      </c>
      <c r="L361" t="s">
        <v>1189</v>
      </c>
      <c r="M361" t="s">
        <v>1190</v>
      </c>
      <c r="N361" t="s">
        <v>921</v>
      </c>
      <c r="O361">
        <v>1045</v>
      </c>
    </row>
    <row r="362" spans="1:15" x14ac:dyDescent="0.35">
      <c r="A362" s="189" t="str">
        <f t="shared" si="52"/>
        <v>Nov</v>
      </c>
      <c r="B362" s="190" t="str">
        <f t="shared" si="53"/>
        <v>2024</v>
      </c>
      <c r="C362" s="190" t="str">
        <f t="shared" si="54"/>
        <v>Nov-2024</v>
      </c>
      <c r="D362" s="2">
        <v>45626</v>
      </c>
      <c r="E362" t="s">
        <v>1175</v>
      </c>
      <c r="F362" t="s">
        <v>1571</v>
      </c>
      <c r="G362" t="s">
        <v>1176</v>
      </c>
      <c r="H362" t="s">
        <v>662</v>
      </c>
      <c r="I362" t="s">
        <v>1177</v>
      </c>
      <c r="J362" t="s">
        <v>1178</v>
      </c>
      <c r="K362" t="s">
        <v>1191</v>
      </c>
      <c r="L362" t="s">
        <v>1192</v>
      </c>
      <c r="M362" t="s">
        <v>1193</v>
      </c>
      <c r="N362" t="s">
        <v>1528</v>
      </c>
      <c r="O362">
        <v>230</v>
      </c>
    </row>
    <row r="363" spans="1:15" x14ac:dyDescent="0.35">
      <c r="A363" s="189" t="str">
        <f t="shared" si="52"/>
        <v>Nov</v>
      </c>
      <c r="B363" s="190" t="str">
        <f t="shared" si="53"/>
        <v>2024</v>
      </c>
      <c r="C363" s="190" t="str">
        <f t="shared" si="54"/>
        <v>Nov-2024</v>
      </c>
      <c r="D363" s="2">
        <v>45626</v>
      </c>
      <c r="E363" t="s">
        <v>1175</v>
      </c>
      <c r="F363" t="s">
        <v>1571</v>
      </c>
      <c r="G363" t="s">
        <v>1176</v>
      </c>
      <c r="H363" t="s">
        <v>662</v>
      </c>
      <c r="I363" t="s">
        <v>1177</v>
      </c>
      <c r="J363" t="s">
        <v>1178</v>
      </c>
      <c r="K363" t="s">
        <v>1191</v>
      </c>
      <c r="L363" t="s">
        <v>1192</v>
      </c>
      <c r="M363" t="s">
        <v>1193</v>
      </c>
      <c r="N363" t="s">
        <v>1529</v>
      </c>
      <c r="O363" t="s">
        <v>958</v>
      </c>
    </row>
    <row r="364" spans="1:15" x14ac:dyDescent="0.35">
      <c r="A364" s="189" t="str">
        <f t="shared" si="52"/>
        <v>Nov</v>
      </c>
      <c r="B364" s="190" t="str">
        <f t="shared" si="53"/>
        <v>2024</v>
      </c>
      <c r="C364" s="190" t="str">
        <f t="shared" si="54"/>
        <v>Nov-2024</v>
      </c>
      <c r="D364" s="2">
        <v>45626</v>
      </c>
      <c r="E364" t="s">
        <v>1175</v>
      </c>
      <c r="F364" t="s">
        <v>1571</v>
      </c>
      <c r="G364" t="s">
        <v>1176</v>
      </c>
      <c r="H364" t="s">
        <v>662</v>
      </c>
      <c r="I364" t="s">
        <v>1177</v>
      </c>
      <c r="J364" t="s">
        <v>1178</v>
      </c>
      <c r="K364" t="s">
        <v>1191</v>
      </c>
      <c r="L364" t="s">
        <v>1192</v>
      </c>
      <c r="M364" t="s">
        <v>1193</v>
      </c>
      <c r="N364" t="s">
        <v>919</v>
      </c>
      <c r="O364">
        <v>40</v>
      </c>
    </row>
    <row r="365" spans="1:15" x14ac:dyDescent="0.35">
      <c r="A365" s="189" t="str">
        <f t="shared" si="52"/>
        <v>Nov</v>
      </c>
      <c r="B365" s="190" t="str">
        <f t="shared" si="53"/>
        <v>2024</v>
      </c>
      <c r="C365" s="190" t="str">
        <f t="shared" si="54"/>
        <v>Nov-2024</v>
      </c>
      <c r="D365" s="2">
        <v>45626</v>
      </c>
      <c r="E365" t="s">
        <v>1175</v>
      </c>
      <c r="F365" t="s">
        <v>1571</v>
      </c>
      <c r="G365" t="s">
        <v>1176</v>
      </c>
      <c r="H365" t="s">
        <v>662</v>
      </c>
      <c r="I365" t="s">
        <v>1177</v>
      </c>
      <c r="J365" t="s">
        <v>1178</v>
      </c>
      <c r="K365" t="s">
        <v>1191</v>
      </c>
      <c r="L365" t="s">
        <v>1192</v>
      </c>
      <c r="M365" t="s">
        <v>1193</v>
      </c>
      <c r="N365" t="s">
        <v>920</v>
      </c>
      <c r="O365">
        <v>925</v>
      </c>
    </row>
    <row r="366" spans="1:15" x14ac:dyDescent="0.35">
      <c r="A366" s="189" t="str">
        <f t="shared" si="52"/>
        <v>Nov</v>
      </c>
      <c r="B366" s="190" t="str">
        <f t="shared" si="53"/>
        <v>2024</v>
      </c>
      <c r="C366" s="190" t="str">
        <f t="shared" si="54"/>
        <v>Nov-2024</v>
      </c>
      <c r="D366" s="2">
        <v>45626</v>
      </c>
      <c r="E366" t="s">
        <v>1175</v>
      </c>
      <c r="F366" t="s">
        <v>1571</v>
      </c>
      <c r="G366" t="s">
        <v>1176</v>
      </c>
      <c r="H366" t="s">
        <v>662</v>
      </c>
      <c r="I366" t="s">
        <v>1177</v>
      </c>
      <c r="J366" t="s">
        <v>1178</v>
      </c>
      <c r="K366" t="s">
        <v>1191</v>
      </c>
      <c r="L366" t="s">
        <v>1192</v>
      </c>
      <c r="M366" t="s">
        <v>1193</v>
      </c>
      <c r="N366" t="s">
        <v>922</v>
      </c>
      <c r="O366">
        <v>200</v>
      </c>
    </row>
    <row r="367" spans="1:15" x14ac:dyDescent="0.35">
      <c r="A367" s="189" t="str">
        <f t="shared" si="52"/>
        <v>Nov</v>
      </c>
      <c r="B367" s="190" t="str">
        <f t="shared" si="53"/>
        <v>2024</v>
      </c>
      <c r="C367" s="190" t="str">
        <f t="shared" si="54"/>
        <v>Nov-2024</v>
      </c>
      <c r="D367" s="2">
        <v>45626</v>
      </c>
      <c r="E367" t="s">
        <v>1175</v>
      </c>
      <c r="F367" t="s">
        <v>1571</v>
      </c>
      <c r="G367" t="s">
        <v>1176</v>
      </c>
      <c r="H367" t="s">
        <v>662</v>
      </c>
      <c r="I367" t="s">
        <v>1177</v>
      </c>
      <c r="J367" t="s">
        <v>1178</v>
      </c>
      <c r="K367" t="s">
        <v>1191</v>
      </c>
      <c r="L367" t="s">
        <v>1192</v>
      </c>
      <c r="M367" t="s">
        <v>1193</v>
      </c>
      <c r="N367" t="s">
        <v>921</v>
      </c>
      <c r="O367">
        <v>470</v>
      </c>
    </row>
    <row r="368" spans="1:15" x14ac:dyDescent="0.35">
      <c r="A368" s="189" t="str">
        <f t="shared" si="52"/>
        <v>Nov</v>
      </c>
      <c r="B368" s="190" t="str">
        <f t="shared" si="53"/>
        <v>2024</v>
      </c>
      <c r="C368" s="190" t="str">
        <f t="shared" si="54"/>
        <v>Nov-2024</v>
      </c>
      <c r="D368" s="2">
        <v>45626</v>
      </c>
      <c r="E368" t="s">
        <v>1175</v>
      </c>
      <c r="F368" t="s">
        <v>1571</v>
      </c>
      <c r="G368" t="s">
        <v>1176</v>
      </c>
      <c r="H368" t="s">
        <v>662</v>
      </c>
      <c r="I368" t="s">
        <v>1177</v>
      </c>
      <c r="J368" t="s">
        <v>1178</v>
      </c>
      <c r="K368" t="s">
        <v>1194</v>
      </c>
      <c r="L368" t="s">
        <v>1195</v>
      </c>
      <c r="M368" t="s">
        <v>1196</v>
      </c>
      <c r="N368" t="s">
        <v>1528</v>
      </c>
      <c r="O368">
        <v>35</v>
      </c>
    </row>
    <row r="369" spans="1:15" x14ac:dyDescent="0.35">
      <c r="A369" s="189" t="str">
        <f t="shared" si="52"/>
        <v>Nov</v>
      </c>
      <c r="B369" s="190" t="str">
        <f t="shared" si="53"/>
        <v>2024</v>
      </c>
      <c r="C369" s="190" t="str">
        <f t="shared" si="54"/>
        <v>Nov-2024</v>
      </c>
      <c r="D369" s="2">
        <v>45626</v>
      </c>
      <c r="E369" t="s">
        <v>1175</v>
      </c>
      <c r="F369" t="s">
        <v>1571</v>
      </c>
      <c r="G369" t="s">
        <v>1176</v>
      </c>
      <c r="H369" t="s">
        <v>662</v>
      </c>
      <c r="I369" t="s">
        <v>1177</v>
      </c>
      <c r="J369" t="s">
        <v>1178</v>
      </c>
      <c r="K369" t="s">
        <v>1194</v>
      </c>
      <c r="L369" t="s">
        <v>1195</v>
      </c>
      <c r="M369" t="s">
        <v>1196</v>
      </c>
      <c r="N369" t="s">
        <v>1529</v>
      </c>
      <c r="O369" t="s">
        <v>958</v>
      </c>
    </row>
    <row r="370" spans="1:15" x14ac:dyDescent="0.35">
      <c r="A370" s="189" t="str">
        <f t="shared" si="52"/>
        <v>Nov</v>
      </c>
      <c r="B370" s="190" t="str">
        <f t="shared" si="53"/>
        <v>2024</v>
      </c>
      <c r="C370" s="190" t="str">
        <f t="shared" si="54"/>
        <v>Nov-2024</v>
      </c>
      <c r="D370" s="2">
        <v>45626</v>
      </c>
      <c r="E370" t="s">
        <v>1175</v>
      </c>
      <c r="F370" t="s">
        <v>1571</v>
      </c>
      <c r="G370" t="s">
        <v>1176</v>
      </c>
      <c r="H370" t="s">
        <v>662</v>
      </c>
      <c r="I370" t="s">
        <v>1177</v>
      </c>
      <c r="J370" t="s">
        <v>1178</v>
      </c>
      <c r="K370" t="s">
        <v>1194</v>
      </c>
      <c r="L370" t="s">
        <v>1195</v>
      </c>
      <c r="M370" t="s">
        <v>1196</v>
      </c>
      <c r="N370" t="s">
        <v>919</v>
      </c>
      <c r="O370">
        <v>380</v>
      </c>
    </row>
    <row r="371" spans="1:15" x14ac:dyDescent="0.35">
      <c r="A371" s="189" t="str">
        <f t="shared" si="52"/>
        <v>Nov</v>
      </c>
      <c r="B371" s="190" t="str">
        <f t="shared" si="53"/>
        <v>2024</v>
      </c>
      <c r="C371" s="190" t="str">
        <f t="shared" si="54"/>
        <v>Nov-2024</v>
      </c>
      <c r="D371" s="2">
        <v>45626</v>
      </c>
      <c r="E371" t="s">
        <v>1175</v>
      </c>
      <c r="F371" t="s">
        <v>1571</v>
      </c>
      <c r="G371" t="s">
        <v>1176</v>
      </c>
      <c r="H371" t="s">
        <v>662</v>
      </c>
      <c r="I371" t="s">
        <v>1177</v>
      </c>
      <c r="J371" t="s">
        <v>1178</v>
      </c>
      <c r="K371" t="s">
        <v>1194</v>
      </c>
      <c r="L371" t="s">
        <v>1195</v>
      </c>
      <c r="M371" t="s">
        <v>1196</v>
      </c>
      <c r="N371" t="s">
        <v>920</v>
      </c>
      <c r="O371">
        <v>2350</v>
      </c>
    </row>
    <row r="372" spans="1:15" x14ac:dyDescent="0.35">
      <c r="A372" s="189" t="str">
        <f t="shared" si="52"/>
        <v>Nov</v>
      </c>
      <c r="B372" s="190" t="str">
        <f t="shared" si="53"/>
        <v>2024</v>
      </c>
      <c r="C372" s="190" t="str">
        <f t="shared" si="54"/>
        <v>Nov-2024</v>
      </c>
      <c r="D372" s="2">
        <v>45626</v>
      </c>
      <c r="E372" t="s">
        <v>1175</v>
      </c>
      <c r="F372" t="s">
        <v>1571</v>
      </c>
      <c r="G372" t="s">
        <v>1176</v>
      </c>
      <c r="H372" t="s">
        <v>662</v>
      </c>
      <c r="I372" t="s">
        <v>1177</v>
      </c>
      <c r="J372" t="s">
        <v>1178</v>
      </c>
      <c r="K372" t="s">
        <v>1194</v>
      </c>
      <c r="L372" t="s">
        <v>1195</v>
      </c>
      <c r="M372" t="s">
        <v>1196</v>
      </c>
      <c r="N372" t="s">
        <v>922</v>
      </c>
      <c r="O372">
        <v>140</v>
      </c>
    </row>
    <row r="373" spans="1:15" x14ac:dyDescent="0.35">
      <c r="A373" s="189" t="str">
        <f t="shared" si="52"/>
        <v>Nov</v>
      </c>
      <c r="B373" s="190" t="str">
        <f t="shared" si="53"/>
        <v>2024</v>
      </c>
      <c r="C373" s="190" t="str">
        <f t="shared" si="54"/>
        <v>Nov-2024</v>
      </c>
      <c r="D373" s="2">
        <v>45626</v>
      </c>
      <c r="E373" t="s">
        <v>1175</v>
      </c>
      <c r="F373" t="s">
        <v>1571</v>
      </c>
      <c r="G373" t="s">
        <v>1176</v>
      </c>
      <c r="H373" t="s">
        <v>662</v>
      </c>
      <c r="I373" t="s">
        <v>1177</v>
      </c>
      <c r="J373" t="s">
        <v>1178</v>
      </c>
      <c r="K373" t="s">
        <v>1194</v>
      </c>
      <c r="L373" t="s">
        <v>1195</v>
      </c>
      <c r="M373" t="s">
        <v>1196</v>
      </c>
      <c r="N373" t="s">
        <v>921</v>
      </c>
      <c r="O373">
        <v>960</v>
      </c>
    </row>
    <row r="374" spans="1:15" x14ac:dyDescent="0.35">
      <c r="A374" s="189" t="str">
        <f t="shared" si="52"/>
        <v>Nov</v>
      </c>
      <c r="B374" s="190" t="str">
        <f t="shared" si="53"/>
        <v>2024</v>
      </c>
      <c r="C374" s="190" t="str">
        <f t="shared" si="54"/>
        <v>Nov-2024</v>
      </c>
      <c r="D374" s="2">
        <v>45626</v>
      </c>
      <c r="E374" t="s">
        <v>1175</v>
      </c>
      <c r="F374" t="s">
        <v>1571</v>
      </c>
      <c r="G374" t="s">
        <v>1176</v>
      </c>
      <c r="H374" t="s">
        <v>662</v>
      </c>
      <c r="I374" t="s">
        <v>1177</v>
      </c>
      <c r="J374" t="s">
        <v>1178</v>
      </c>
      <c r="K374" t="s">
        <v>1197</v>
      </c>
      <c r="L374" t="s">
        <v>1198</v>
      </c>
      <c r="M374" t="s">
        <v>1199</v>
      </c>
      <c r="N374" t="s">
        <v>1528</v>
      </c>
      <c r="O374">
        <v>10</v>
      </c>
    </row>
    <row r="375" spans="1:15" x14ac:dyDescent="0.35">
      <c r="A375" s="189" t="str">
        <f t="shared" si="52"/>
        <v>Nov</v>
      </c>
      <c r="B375" s="190" t="str">
        <f t="shared" si="53"/>
        <v>2024</v>
      </c>
      <c r="C375" s="190" t="str">
        <f t="shared" si="54"/>
        <v>Nov-2024</v>
      </c>
      <c r="D375" s="2">
        <v>45626</v>
      </c>
      <c r="E375" t="s">
        <v>1175</v>
      </c>
      <c r="F375" t="s">
        <v>1571</v>
      </c>
      <c r="G375" t="s">
        <v>1176</v>
      </c>
      <c r="H375" t="s">
        <v>662</v>
      </c>
      <c r="I375" t="s">
        <v>1177</v>
      </c>
      <c r="J375" t="s">
        <v>1178</v>
      </c>
      <c r="K375" t="s">
        <v>1197</v>
      </c>
      <c r="L375" t="s">
        <v>1198</v>
      </c>
      <c r="M375" t="s">
        <v>1199</v>
      </c>
      <c r="N375" t="s">
        <v>1529</v>
      </c>
      <c r="O375" t="s">
        <v>958</v>
      </c>
    </row>
    <row r="376" spans="1:15" x14ac:dyDescent="0.35">
      <c r="A376" s="189" t="str">
        <f t="shared" si="52"/>
        <v>Nov</v>
      </c>
      <c r="B376" s="190" t="str">
        <f t="shared" si="53"/>
        <v>2024</v>
      </c>
      <c r="C376" s="190" t="str">
        <f t="shared" si="54"/>
        <v>Nov-2024</v>
      </c>
      <c r="D376" s="2">
        <v>45626</v>
      </c>
      <c r="E376" t="s">
        <v>1175</v>
      </c>
      <c r="F376" t="s">
        <v>1571</v>
      </c>
      <c r="G376" t="s">
        <v>1176</v>
      </c>
      <c r="H376" t="s">
        <v>662</v>
      </c>
      <c r="I376" t="s">
        <v>1177</v>
      </c>
      <c r="J376" t="s">
        <v>1178</v>
      </c>
      <c r="K376" t="s">
        <v>1197</v>
      </c>
      <c r="L376" t="s">
        <v>1198</v>
      </c>
      <c r="M376" t="s">
        <v>1199</v>
      </c>
      <c r="N376" t="s">
        <v>919</v>
      </c>
      <c r="O376">
        <v>110</v>
      </c>
    </row>
    <row r="377" spans="1:15" x14ac:dyDescent="0.35">
      <c r="A377" s="189" t="str">
        <f t="shared" si="52"/>
        <v>Nov</v>
      </c>
      <c r="B377" s="190" t="str">
        <f t="shared" si="53"/>
        <v>2024</v>
      </c>
      <c r="C377" s="190" t="str">
        <f t="shared" si="54"/>
        <v>Nov-2024</v>
      </c>
      <c r="D377" s="2">
        <v>45626</v>
      </c>
      <c r="E377" t="s">
        <v>1175</v>
      </c>
      <c r="F377" t="s">
        <v>1571</v>
      </c>
      <c r="G377" t="s">
        <v>1176</v>
      </c>
      <c r="H377" t="s">
        <v>662</v>
      </c>
      <c r="I377" t="s">
        <v>1177</v>
      </c>
      <c r="J377" t="s">
        <v>1178</v>
      </c>
      <c r="K377" t="s">
        <v>1197</v>
      </c>
      <c r="L377" t="s">
        <v>1198</v>
      </c>
      <c r="M377" t="s">
        <v>1199</v>
      </c>
      <c r="N377" t="s">
        <v>920</v>
      </c>
      <c r="O377">
        <v>605</v>
      </c>
    </row>
    <row r="378" spans="1:15" x14ac:dyDescent="0.35">
      <c r="A378" s="189" t="str">
        <f t="shared" si="52"/>
        <v>Nov</v>
      </c>
      <c r="B378" s="190" t="str">
        <f t="shared" si="53"/>
        <v>2024</v>
      </c>
      <c r="C378" s="190" t="str">
        <f t="shared" si="54"/>
        <v>Nov-2024</v>
      </c>
      <c r="D378" s="2">
        <v>45626</v>
      </c>
      <c r="E378" t="s">
        <v>1175</v>
      </c>
      <c r="F378" t="s">
        <v>1571</v>
      </c>
      <c r="G378" t="s">
        <v>1176</v>
      </c>
      <c r="H378" t="s">
        <v>662</v>
      </c>
      <c r="I378" t="s">
        <v>1177</v>
      </c>
      <c r="J378" t="s">
        <v>1178</v>
      </c>
      <c r="K378" t="s">
        <v>1197</v>
      </c>
      <c r="L378" t="s">
        <v>1198</v>
      </c>
      <c r="M378" t="s">
        <v>1199</v>
      </c>
      <c r="N378" t="s">
        <v>922</v>
      </c>
      <c r="O378">
        <v>125</v>
      </c>
    </row>
    <row r="379" spans="1:15" x14ac:dyDescent="0.35">
      <c r="A379" s="189" t="str">
        <f t="shared" si="52"/>
        <v>Nov</v>
      </c>
      <c r="B379" s="190" t="str">
        <f t="shared" si="53"/>
        <v>2024</v>
      </c>
      <c r="C379" s="190" t="str">
        <f t="shared" si="54"/>
        <v>Nov-2024</v>
      </c>
      <c r="D379" s="2">
        <v>45626</v>
      </c>
      <c r="E379" t="s">
        <v>1175</v>
      </c>
      <c r="F379" t="s">
        <v>1571</v>
      </c>
      <c r="G379" t="s">
        <v>1176</v>
      </c>
      <c r="H379" t="s">
        <v>662</v>
      </c>
      <c r="I379" t="s">
        <v>1177</v>
      </c>
      <c r="J379" t="s">
        <v>1178</v>
      </c>
      <c r="K379" t="s">
        <v>1197</v>
      </c>
      <c r="L379" t="s">
        <v>1198</v>
      </c>
      <c r="M379" t="s">
        <v>1199</v>
      </c>
      <c r="N379" t="s">
        <v>921</v>
      </c>
      <c r="O379">
        <v>370</v>
      </c>
    </row>
    <row r="380" spans="1:15" x14ac:dyDescent="0.35">
      <c r="A380" s="189" t="str">
        <f t="shared" si="52"/>
        <v>Nov</v>
      </c>
      <c r="B380" s="190" t="str">
        <f t="shared" si="53"/>
        <v>2024</v>
      </c>
      <c r="C380" s="190" t="str">
        <f t="shared" si="54"/>
        <v>Nov-2024</v>
      </c>
      <c r="D380" s="2">
        <v>45626</v>
      </c>
      <c r="E380" t="s">
        <v>1175</v>
      </c>
      <c r="F380" t="s">
        <v>1571</v>
      </c>
      <c r="G380" t="s">
        <v>1176</v>
      </c>
      <c r="H380" t="s">
        <v>662</v>
      </c>
      <c r="I380" t="s">
        <v>1177</v>
      </c>
      <c r="J380" t="s">
        <v>1178</v>
      </c>
      <c r="K380" t="s">
        <v>1200</v>
      </c>
      <c r="L380" t="s">
        <v>1201</v>
      </c>
      <c r="M380" t="s">
        <v>1202</v>
      </c>
      <c r="N380" t="s">
        <v>1528</v>
      </c>
      <c r="O380">
        <v>35</v>
      </c>
    </row>
    <row r="381" spans="1:15" x14ac:dyDescent="0.35">
      <c r="A381" s="189" t="str">
        <f t="shared" si="52"/>
        <v>Nov</v>
      </c>
      <c r="B381" s="190" t="str">
        <f t="shared" si="53"/>
        <v>2024</v>
      </c>
      <c r="C381" s="190" t="str">
        <f t="shared" si="54"/>
        <v>Nov-2024</v>
      </c>
      <c r="D381" s="2">
        <v>45626</v>
      </c>
      <c r="E381" t="s">
        <v>1175</v>
      </c>
      <c r="F381" t="s">
        <v>1571</v>
      </c>
      <c r="G381" t="s">
        <v>1176</v>
      </c>
      <c r="H381" t="s">
        <v>662</v>
      </c>
      <c r="I381" t="s">
        <v>1177</v>
      </c>
      <c r="J381" t="s">
        <v>1178</v>
      </c>
      <c r="K381" t="s">
        <v>1200</v>
      </c>
      <c r="L381" t="s">
        <v>1201</v>
      </c>
      <c r="M381" t="s">
        <v>1202</v>
      </c>
      <c r="N381" t="s">
        <v>1529</v>
      </c>
      <c r="O381" t="s">
        <v>958</v>
      </c>
    </row>
    <row r="382" spans="1:15" x14ac:dyDescent="0.35">
      <c r="A382" s="189" t="str">
        <f t="shared" si="52"/>
        <v>Nov</v>
      </c>
      <c r="B382" s="190" t="str">
        <f t="shared" si="53"/>
        <v>2024</v>
      </c>
      <c r="C382" s="190" t="str">
        <f t="shared" si="54"/>
        <v>Nov-2024</v>
      </c>
      <c r="D382" s="2">
        <v>45626</v>
      </c>
      <c r="E382" t="s">
        <v>1175</v>
      </c>
      <c r="F382" t="s">
        <v>1571</v>
      </c>
      <c r="G382" t="s">
        <v>1176</v>
      </c>
      <c r="H382" t="s">
        <v>662</v>
      </c>
      <c r="I382" t="s">
        <v>1177</v>
      </c>
      <c r="J382" t="s">
        <v>1178</v>
      </c>
      <c r="K382" t="s">
        <v>1200</v>
      </c>
      <c r="L382" t="s">
        <v>1201</v>
      </c>
      <c r="M382" t="s">
        <v>1202</v>
      </c>
      <c r="N382" t="s">
        <v>919</v>
      </c>
      <c r="O382">
        <v>225</v>
      </c>
    </row>
    <row r="383" spans="1:15" x14ac:dyDescent="0.35">
      <c r="A383" s="189" t="str">
        <f t="shared" si="52"/>
        <v>Nov</v>
      </c>
      <c r="B383" s="190" t="str">
        <f t="shared" si="53"/>
        <v>2024</v>
      </c>
      <c r="C383" s="190" t="str">
        <f t="shared" si="54"/>
        <v>Nov-2024</v>
      </c>
      <c r="D383" s="2">
        <v>45626</v>
      </c>
      <c r="E383" t="s">
        <v>1175</v>
      </c>
      <c r="F383" t="s">
        <v>1571</v>
      </c>
      <c r="G383" t="s">
        <v>1176</v>
      </c>
      <c r="H383" t="s">
        <v>662</v>
      </c>
      <c r="I383" t="s">
        <v>1177</v>
      </c>
      <c r="J383" t="s">
        <v>1178</v>
      </c>
      <c r="K383" t="s">
        <v>1200</v>
      </c>
      <c r="L383" t="s">
        <v>1201</v>
      </c>
      <c r="M383" t="s">
        <v>1202</v>
      </c>
      <c r="N383" t="s">
        <v>920</v>
      </c>
      <c r="O383">
        <v>1150</v>
      </c>
    </row>
    <row r="384" spans="1:15" x14ac:dyDescent="0.35">
      <c r="A384" s="189" t="str">
        <f t="shared" si="52"/>
        <v>Nov</v>
      </c>
      <c r="B384" s="190" t="str">
        <f t="shared" si="53"/>
        <v>2024</v>
      </c>
      <c r="C384" s="190" t="str">
        <f t="shared" si="54"/>
        <v>Nov-2024</v>
      </c>
      <c r="D384" s="2">
        <v>45626</v>
      </c>
      <c r="E384" t="s">
        <v>1175</v>
      </c>
      <c r="F384" t="s">
        <v>1571</v>
      </c>
      <c r="G384" t="s">
        <v>1176</v>
      </c>
      <c r="H384" t="s">
        <v>662</v>
      </c>
      <c r="I384" t="s">
        <v>1177</v>
      </c>
      <c r="J384" t="s">
        <v>1178</v>
      </c>
      <c r="K384" t="s">
        <v>1200</v>
      </c>
      <c r="L384" t="s">
        <v>1201</v>
      </c>
      <c r="M384" t="s">
        <v>1202</v>
      </c>
      <c r="N384" t="s">
        <v>922</v>
      </c>
      <c r="O384">
        <v>335</v>
      </c>
    </row>
    <row r="385" spans="1:15" x14ac:dyDescent="0.35">
      <c r="A385" s="189" t="str">
        <f t="shared" si="52"/>
        <v>Nov</v>
      </c>
      <c r="B385" s="190" t="str">
        <f t="shared" si="53"/>
        <v>2024</v>
      </c>
      <c r="C385" s="190" t="str">
        <f t="shared" si="54"/>
        <v>Nov-2024</v>
      </c>
      <c r="D385" s="2">
        <v>45626</v>
      </c>
      <c r="E385" t="s">
        <v>1175</v>
      </c>
      <c r="F385" t="s">
        <v>1571</v>
      </c>
      <c r="G385" t="s">
        <v>1176</v>
      </c>
      <c r="H385" t="s">
        <v>662</v>
      </c>
      <c r="I385" t="s">
        <v>1177</v>
      </c>
      <c r="J385" t="s">
        <v>1178</v>
      </c>
      <c r="K385" t="s">
        <v>1200</v>
      </c>
      <c r="L385" t="s">
        <v>1201</v>
      </c>
      <c r="M385" t="s">
        <v>1202</v>
      </c>
      <c r="N385" t="s">
        <v>921</v>
      </c>
      <c r="O385">
        <v>680</v>
      </c>
    </row>
    <row r="386" spans="1:15" x14ac:dyDescent="0.35">
      <c r="A386" s="189" t="str">
        <f t="shared" si="52"/>
        <v>Nov</v>
      </c>
      <c r="B386" s="190" t="str">
        <f t="shared" si="53"/>
        <v>2024</v>
      </c>
      <c r="C386" s="190" t="str">
        <f t="shared" si="54"/>
        <v>Nov-2024</v>
      </c>
      <c r="D386" s="2">
        <v>45626</v>
      </c>
      <c r="E386" t="s">
        <v>1175</v>
      </c>
      <c r="F386" t="s">
        <v>1571</v>
      </c>
      <c r="G386" t="s">
        <v>1176</v>
      </c>
      <c r="H386" t="s">
        <v>681</v>
      </c>
      <c r="I386" t="s">
        <v>1203</v>
      </c>
      <c r="J386" t="s">
        <v>1204</v>
      </c>
      <c r="K386" t="s">
        <v>1205</v>
      </c>
      <c r="L386" t="s">
        <v>1206</v>
      </c>
      <c r="M386" t="s">
        <v>1207</v>
      </c>
      <c r="N386" t="s">
        <v>1528</v>
      </c>
      <c r="O386">
        <v>70</v>
      </c>
    </row>
    <row r="387" spans="1:15" x14ac:dyDescent="0.35">
      <c r="A387" s="189" t="str">
        <f t="shared" ref="A387:A450" si="55">TEXT(D387,"mmm")</f>
        <v>Nov</v>
      </c>
      <c r="B387" s="190" t="str">
        <f t="shared" ref="B387:B450" si="56">TEXT(D387,"yyyy")</f>
        <v>2024</v>
      </c>
      <c r="C387" s="190" t="str">
        <f t="shared" ref="C387:C450" si="57">_xlfn.CONCAT(A387&amp;"-"&amp;B387)</f>
        <v>Nov-2024</v>
      </c>
      <c r="D387" s="2">
        <v>45626</v>
      </c>
      <c r="E387" t="s">
        <v>1175</v>
      </c>
      <c r="F387" t="s">
        <v>1571</v>
      </c>
      <c r="G387" t="s">
        <v>1176</v>
      </c>
      <c r="H387" t="s">
        <v>681</v>
      </c>
      <c r="I387" t="s">
        <v>1203</v>
      </c>
      <c r="J387" t="s">
        <v>1204</v>
      </c>
      <c r="K387" t="s">
        <v>1205</v>
      </c>
      <c r="L387" t="s">
        <v>1206</v>
      </c>
      <c r="M387" t="s">
        <v>1207</v>
      </c>
      <c r="N387" t="s">
        <v>1529</v>
      </c>
      <c r="O387" t="s">
        <v>958</v>
      </c>
    </row>
    <row r="388" spans="1:15" x14ac:dyDescent="0.35">
      <c r="A388" s="189" t="str">
        <f t="shared" si="55"/>
        <v>Nov</v>
      </c>
      <c r="B388" s="190" t="str">
        <f t="shared" si="56"/>
        <v>2024</v>
      </c>
      <c r="C388" s="190" t="str">
        <f t="shared" si="57"/>
        <v>Nov-2024</v>
      </c>
      <c r="D388" s="2">
        <v>45626</v>
      </c>
      <c r="E388" t="s">
        <v>1175</v>
      </c>
      <c r="F388" t="s">
        <v>1571</v>
      </c>
      <c r="G388" t="s">
        <v>1176</v>
      </c>
      <c r="H388" t="s">
        <v>681</v>
      </c>
      <c r="I388" t="s">
        <v>1203</v>
      </c>
      <c r="J388" t="s">
        <v>1204</v>
      </c>
      <c r="K388" t="s">
        <v>1205</v>
      </c>
      <c r="L388" t="s">
        <v>1206</v>
      </c>
      <c r="M388" t="s">
        <v>1207</v>
      </c>
      <c r="N388" t="s">
        <v>919</v>
      </c>
      <c r="O388">
        <v>225</v>
      </c>
    </row>
    <row r="389" spans="1:15" x14ac:dyDescent="0.35">
      <c r="A389" s="189" t="str">
        <f t="shared" si="55"/>
        <v>Nov</v>
      </c>
      <c r="B389" s="190" t="str">
        <f t="shared" si="56"/>
        <v>2024</v>
      </c>
      <c r="C389" s="190" t="str">
        <f t="shared" si="57"/>
        <v>Nov-2024</v>
      </c>
      <c r="D389" s="2">
        <v>45626</v>
      </c>
      <c r="E389" t="s">
        <v>1175</v>
      </c>
      <c r="F389" t="s">
        <v>1571</v>
      </c>
      <c r="G389" t="s">
        <v>1176</v>
      </c>
      <c r="H389" t="s">
        <v>681</v>
      </c>
      <c r="I389" t="s">
        <v>1203</v>
      </c>
      <c r="J389" t="s">
        <v>1204</v>
      </c>
      <c r="K389" t="s">
        <v>1205</v>
      </c>
      <c r="L389" t="s">
        <v>1206</v>
      </c>
      <c r="M389" t="s">
        <v>1207</v>
      </c>
      <c r="N389" t="s">
        <v>920</v>
      </c>
      <c r="O389">
        <v>1550</v>
      </c>
    </row>
    <row r="390" spans="1:15" x14ac:dyDescent="0.35">
      <c r="A390" s="189" t="str">
        <f t="shared" si="55"/>
        <v>Nov</v>
      </c>
      <c r="B390" s="190" t="str">
        <f t="shared" si="56"/>
        <v>2024</v>
      </c>
      <c r="C390" s="190" t="str">
        <f t="shared" si="57"/>
        <v>Nov-2024</v>
      </c>
      <c r="D390" s="2">
        <v>45626</v>
      </c>
      <c r="E390" t="s">
        <v>1175</v>
      </c>
      <c r="F390" t="s">
        <v>1571</v>
      </c>
      <c r="G390" t="s">
        <v>1176</v>
      </c>
      <c r="H390" t="s">
        <v>681</v>
      </c>
      <c r="I390" t="s">
        <v>1203</v>
      </c>
      <c r="J390" t="s">
        <v>1204</v>
      </c>
      <c r="K390" t="s">
        <v>1205</v>
      </c>
      <c r="L390" t="s">
        <v>1206</v>
      </c>
      <c r="M390" t="s">
        <v>1207</v>
      </c>
      <c r="N390" t="s">
        <v>922</v>
      </c>
      <c r="O390">
        <v>190</v>
      </c>
    </row>
    <row r="391" spans="1:15" x14ac:dyDescent="0.35">
      <c r="A391" s="189" t="str">
        <f t="shared" si="55"/>
        <v>Nov</v>
      </c>
      <c r="B391" s="190" t="str">
        <f t="shared" si="56"/>
        <v>2024</v>
      </c>
      <c r="C391" s="190" t="str">
        <f t="shared" si="57"/>
        <v>Nov-2024</v>
      </c>
      <c r="D391" s="2">
        <v>45626</v>
      </c>
      <c r="E391" t="s">
        <v>1175</v>
      </c>
      <c r="F391" t="s">
        <v>1571</v>
      </c>
      <c r="G391" t="s">
        <v>1176</v>
      </c>
      <c r="H391" t="s">
        <v>681</v>
      </c>
      <c r="I391" t="s">
        <v>1203</v>
      </c>
      <c r="J391" t="s">
        <v>1204</v>
      </c>
      <c r="K391" t="s">
        <v>1205</v>
      </c>
      <c r="L391" t="s">
        <v>1206</v>
      </c>
      <c r="M391" t="s">
        <v>1207</v>
      </c>
      <c r="N391" t="s">
        <v>921</v>
      </c>
      <c r="O391">
        <v>510</v>
      </c>
    </row>
    <row r="392" spans="1:15" x14ac:dyDescent="0.35">
      <c r="A392" s="189" t="str">
        <f t="shared" si="55"/>
        <v>Nov</v>
      </c>
      <c r="B392" s="190" t="str">
        <f t="shared" si="56"/>
        <v>2024</v>
      </c>
      <c r="C392" s="190" t="str">
        <f t="shared" si="57"/>
        <v>Nov-2024</v>
      </c>
      <c r="D392" s="2">
        <v>45626</v>
      </c>
      <c r="E392" t="s">
        <v>1175</v>
      </c>
      <c r="F392" t="s">
        <v>1571</v>
      </c>
      <c r="G392" t="s">
        <v>1176</v>
      </c>
      <c r="H392" t="s">
        <v>681</v>
      </c>
      <c r="I392" t="s">
        <v>1203</v>
      </c>
      <c r="J392" t="s">
        <v>1204</v>
      </c>
      <c r="K392" t="s">
        <v>1208</v>
      </c>
      <c r="L392" t="s">
        <v>1209</v>
      </c>
      <c r="M392" t="s">
        <v>1210</v>
      </c>
      <c r="N392" t="s">
        <v>1528</v>
      </c>
      <c r="O392">
        <v>15</v>
      </c>
    </row>
    <row r="393" spans="1:15" x14ac:dyDescent="0.35">
      <c r="A393" s="189" t="str">
        <f t="shared" si="55"/>
        <v>Nov</v>
      </c>
      <c r="B393" s="190" t="str">
        <f t="shared" si="56"/>
        <v>2024</v>
      </c>
      <c r="C393" s="190" t="str">
        <f t="shared" si="57"/>
        <v>Nov-2024</v>
      </c>
      <c r="D393" s="2">
        <v>45626</v>
      </c>
      <c r="E393" t="s">
        <v>1175</v>
      </c>
      <c r="F393" t="s">
        <v>1571</v>
      </c>
      <c r="G393" t="s">
        <v>1176</v>
      </c>
      <c r="H393" t="s">
        <v>681</v>
      </c>
      <c r="I393" t="s">
        <v>1203</v>
      </c>
      <c r="J393" t="s">
        <v>1204</v>
      </c>
      <c r="K393" t="s">
        <v>1208</v>
      </c>
      <c r="L393" t="s">
        <v>1209</v>
      </c>
      <c r="M393" t="s">
        <v>1210</v>
      </c>
      <c r="N393" t="s">
        <v>1529</v>
      </c>
      <c r="O393" t="s">
        <v>958</v>
      </c>
    </row>
    <row r="394" spans="1:15" x14ac:dyDescent="0.35">
      <c r="A394" s="189" t="str">
        <f t="shared" si="55"/>
        <v>Nov</v>
      </c>
      <c r="B394" s="190" t="str">
        <f t="shared" si="56"/>
        <v>2024</v>
      </c>
      <c r="C394" s="190" t="str">
        <f t="shared" si="57"/>
        <v>Nov-2024</v>
      </c>
      <c r="D394" s="2">
        <v>45626</v>
      </c>
      <c r="E394" t="s">
        <v>1175</v>
      </c>
      <c r="F394" t="s">
        <v>1571</v>
      </c>
      <c r="G394" t="s">
        <v>1176</v>
      </c>
      <c r="H394" t="s">
        <v>681</v>
      </c>
      <c r="I394" t="s">
        <v>1203</v>
      </c>
      <c r="J394" t="s">
        <v>1204</v>
      </c>
      <c r="K394" t="s">
        <v>1208</v>
      </c>
      <c r="L394" t="s">
        <v>1209</v>
      </c>
      <c r="M394" t="s">
        <v>1210</v>
      </c>
      <c r="N394" t="s">
        <v>919</v>
      </c>
      <c r="O394">
        <v>140</v>
      </c>
    </row>
    <row r="395" spans="1:15" x14ac:dyDescent="0.35">
      <c r="A395" s="189" t="str">
        <f t="shared" si="55"/>
        <v>Nov</v>
      </c>
      <c r="B395" s="190" t="str">
        <f t="shared" si="56"/>
        <v>2024</v>
      </c>
      <c r="C395" s="190" t="str">
        <f t="shared" si="57"/>
        <v>Nov-2024</v>
      </c>
      <c r="D395" s="2">
        <v>45626</v>
      </c>
      <c r="E395" t="s">
        <v>1175</v>
      </c>
      <c r="F395" t="s">
        <v>1571</v>
      </c>
      <c r="G395" t="s">
        <v>1176</v>
      </c>
      <c r="H395" t="s">
        <v>681</v>
      </c>
      <c r="I395" t="s">
        <v>1203</v>
      </c>
      <c r="J395" t="s">
        <v>1204</v>
      </c>
      <c r="K395" t="s">
        <v>1208</v>
      </c>
      <c r="L395" t="s">
        <v>1209</v>
      </c>
      <c r="M395" t="s">
        <v>1210</v>
      </c>
      <c r="N395" t="s">
        <v>920</v>
      </c>
      <c r="O395">
        <v>1235</v>
      </c>
    </row>
    <row r="396" spans="1:15" x14ac:dyDescent="0.35">
      <c r="A396" s="189" t="str">
        <f t="shared" si="55"/>
        <v>Nov</v>
      </c>
      <c r="B396" s="190" t="str">
        <f t="shared" si="56"/>
        <v>2024</v>
      </c>
      <c r="C396" s="190" t="str">
        <f t="shared" si="57"/>
        <v>Nov-2024</v>
      </c>
      <c r="D396" s="2">
        <v>45626</v>
      </c>
      <c r="E396" t="s">
        <v>1175</v>
      </c>
      <c r="F396" t="s">
        <v>1571</v>
      </c>
      <c r="G396" t="s">
        <v>1176</v>
      </c>
      <c r="H396" t="s">
        <v>681</v>
      </c>
      <c r="I396" t="s">
        <v>1203</v>
      </c>
      <c r="J396" t="s">
        <v>1204</v>
      </c>
      <c r="K396" t="s">
        <v>1208</v>
      </c>
      <c r="L396" t="s">
        <v>1209</v>
      </c>
      <c r="M396" t="s">
        <v>1210</v>
      </c>
      <c r="N396" t="s">
        <v>922</v>
      </c>
      <c r="O396">
        <v>45</v>
      </c>
    </row>
    <row r="397" spans="1:15" x14ac:dyDescent="0.35">
      <c r="A397" s="189" t="str">
        <f t="shared" si="55"/>
        <v>Nov</v>
      </c>
      <c r="B397" s="190" t="str">
        <f t="shared" si="56"/>
        <v>2024</v>
      </c>
      <c r="C397" s="190" t="str">
        <f t="shared" si="57"/>
        <v>Nov-2024</v>
      </c>
      <c r="D397" s="2">
        <v>45626</v>
      </c>
      <c r="E397" t="s">
        <v>1175</v>
      </c>
      <c r="F397" t="s">
        <v>1571</v>
      </c>
      <c r="G397" t="s">
        <v>1176</v>
      </c>
      <c r="H397" t="s">
        <v>681</v>
      </c>
      <c r="I397" t="s">
        <v>1203</v>
      </c>
      <c r="J397" t="s">
        <v>1204</v>
      </c>
      <c r="K397" t="s">
        <v>1208</v>
      </c>
      <c r="L397" t="s">
        <v>1209</v>
      </c>
      <c r="M397" t="s">
        <v>1210</v>
      </c>
      <c r="N397" t="s">
        <v>921</v>
      </c>
      <c r="O397">
        <v>475</v>
      </c>
    </row>
    <row r="398" spans="1:15" x14ac:dyDescent="0.35">
      <c r="A398" s="189" t="str">
        <f t="shared" si="55"/>
        <v>Nov</v>
      </c>
      <c r="B398" s="190" t="str">
        <f t="shared" si="56"/>
        <v>2024</v>
      </c>
      <c r="C398" s="190" t="str">
        <f t="shared" si="57"/>
        <v>Nov-2024</v>
      </c>
      <c r="D398" s="2">
        <v>45626</v>
      </c>
      <c r="E398" t="s">
        <v>1175</v>
      </c>
      <c r="F398" t="s">
        <v>1571</v>
      </c>
      <c r="G398" t="s">
        <v>1176</v>
      </c>
      <c r="H398" t="s">
        <v>681</v>
      </c>
      <c r="I398" t="s">
        <v>1203</v>
      </c>
      <c r="J398" t="s">
        <v>1204</v>
      </c>
      <c r="K398" t="s">
        <v>1211</v>
      </c>
      <c r="L398" t="s">
        <v>1212</v>
      </c>
      <c r="M398" t="s">
        <v>1213</v>
      </c>
      <c r="N398" t="s">
        <v>1528</v>
      </c>
      <c r="O398">
        <v>30</v>
      </c>
    </row>
    <row r="399" spans="1:15" x14ac:dyDescent="0.35">
      <c r="A399" s="189" t="str">
        <f t="shared" si="55"/>
        <v>Nov</v>
      </c>
      <c r="B399" s="190" t="str">
        <f t="shared" si="56"/>
        <v>2024</v>
      </c>
      <c r="C399" s="190" t="str">
        <f t="shared" si="57"/>
        <v>Nov-2024</v>
      </c>
      <c r="D399" s="2">
        <v>45626</v>
      </c>
      <c r="E399" t="s">
        <v>1175</v>
      </c>
      <c r="F399" t="s">
        <v>1571</v>
      </c>
      <c r="G399" t="s">
        <v>1176</v>
      </c>
      <c r="H399" t="s">
        <v>681</v>
      </c>
      <c r="I399" t="s">
        <v>1203</v>
      </c>
      <c r="J399" t="s">
        <v>1204</v>
      </c>
      <c r="K399" t="s">
        <v>1211</v>
      </c>
      <c r="L399" t="s">
        <v>1212</v>
      </c>
      <c r="M399" t="s">
        <v>1213</v>
      </c>
      <c r="N399" t="s">
        <v>1529</v>
      </c>
      <c r="O399" t="s">
        <v>958</v>
      </c>
    </row>
    <row r="400" spans="1:15" x14ac:dyDescent="0.35">
      <c r="A400" s="189" t="str">
        <f t="shared" si="55"/>
        <v>Nov</v>
      </c>
      <c r="B400" s="190" t="str">
        <f t="shared" si="56"/>
        <v>2024</v>
      </c>
      <c r="C400" s="190" t="str">
        <f t="shared" si="57"/>
        <v>Nov-2024</v>
      </c>
      <c r="D400" s="2">
        <v>45626</v>
      </c>
      <c r="E400" t="s">
        <v>1175</v>
      </c>
      <c r="F400" t="s">
        <v>1571</v>
      </c>
      <c r="G400" t="s">
        <v>1176</v>
      </c>
      <c r="H400" t="s">
        <v>681</v>
      </c>
      <c r="I400" t="s">
        <v>1203</v>
      </c>
      <c r="J400" t="s">
        <v>1204</v>
      </c>
      <c r="K400" t="s">
        <v>1211</v>
      </c>
      <c r="L400" t="s">
        <v>1212</v>
      </c>
      <c r="M400" t="s">
        <v>1213</v>
      </c>
      <c r="N400" t="s">
        <v>919</v>
      </c>
      <c r="O400">
        <v>65</v>
      </c>
    </row>
    <row r="401" spans="1:15" x14ac:dyDescent="0.35">
      <c r="A401" s="189" t="str">
        <f t="shared" si="55"/>
        <v>Nov</v>
      </c>
      <c r="B401" s="190" t="str">
        <f t="shared" si="56"/>
        <v>2024</v>
      </c>
      <c r="C401" s="190" t="str">
        <f t="shared" si="57"/>
        <v>Nov-2024</v>
      </c>
      <c r="D401" s="2">
        <v>45626</v>
      </c>
      <c r="E401" t="s">
        <v>1175</v>
      </c>
      <c r="F401" t="s">
        <v>1571</v>
      </c>
      <c r="G401" t="s">
        <v>1176</v>
      </c>
      <c r="H401" t="s">
        <v>681</v>
      </c>
      <c r="I401" t="s">
        <v>1203</v>
      </c>
      <c r="J401" t="s">
        <v>1204</v>
      </c>
      <c r="K401" t="s">
        <v>1211</v>
      </c>
      <c r="L401" t="s">
        <v>1212</v>
      </c>
      <c r="M401" t="s">
        <v>1213</v>
      </c>
      <c r="N401" t="s">
        <v>920</v>
      </c>
      <c r="O401">
        <v>920</v>
      </c>
    </row>
    <row r="402" spans="1:15" x14ac:dyDescent="0.35">
      <c r="A402" s="189" t="str">
        <f t="shared" si="55"/>
        <v>Nov</v>
      </c>
      <c r="B402" s="190" t="str">
        <f t="shared" si="56"/>
        <v>2024</v>
      </c>
      <c r="C402" s="190" t="str">
        <f t="shared" si="57"/>
        <v>Nov-2024</v>
      </c>
      <c r="D402" s="2">
        <v>45626</v>
      </c>
      <c r="E402" t="s">
        <v>1175</v>
      </c>
      <c r="F402" t="s">
        <v>1571</v>
      </c>
      <c r="G402" t="s">
        <v>1176</v>
      </c>
      <c r="H402" t="s">
        <v>681</v>
      </c>
      <c r="I402" t="s">
        <v>1203</v>
      </c>
      <c r="J402" t="s">
        <v>1204</v>
      </c>
      <c r="K402" t="s">
        <v>1211</v>
      </c>
      <c r="L402" t="s">
        <v>1212</v>
      </c>
      <c r="M402" t="s">
        <v>1213</v>
      </c>
      <c r="N402" t="s">
        <v>922</v>
      </c>
      <c r="O402">
        <v>390</v>
      </c>
    </row>
    <row r="403" spans="1:15" x14ac:dyDescent="0.35">
      <c r="A403" s="189" t="str">
        <f t="shared" si="55"/>
        <v>Nov</v>
      </c>
      <c r="B403" s="190" t="str">
        <f t="shared" si="56"/>
        <v>2024</v>
      </c>
      <c r="C403" s="190" t="str">
        <f t="shared" si="57"/>
        <v>Nov-2024</v>
      </c>
      <c r="D403" s="2">
        <v>45626</v>
      </c>
      <c r="E403" t="s">
        <v>1175</v>
      </c>
      <c r="F403" t="s">
        <v>1571</v>
      </c>
      <c r="G403" t="s">
        <v>1176</v>
      </c>
      <c r="H403" t="s">
        <v>681</v>
      </c>
      <c r="I403" t="s">
        <v>1203</v>
      </c>
      <c r="J403" t="s">
        <v>1204</v>
      </c>
      <c r="K403" t="s">
        <v>1211</v>
      </c>
      <c r="L403" t="s">
        <v>1212</v>
      </c>
      <c r="M403" t="s">
        <v>1213</v>
      </c>
      <c r="N403" t="s">
        <v>921</v>
      </c>
      <c r="O403">
        <v>560</v>
      </c>
    </row>
    <row r="404" spans="1:15" x14ac:dyDescent="0.35">
      <c r="A404" s="189" t="str">
        <f t="shared" si="55"/>
        <v>Nov</v>
      </c>
      <c r="B404" s="190" t="str">
        <f t="shared" si="56"/>
        <v>2024</v>
      </c>
      <c r="C404" s="190" t="str">
        <f t="shared" si="57"/>
        <v>Nov-2024</v>
      </c>
      <c r="D404" s="2">
        <v>45626</v>
      </c>
      <c r="E404" t="s">
        <v>1175</v>
      </c>
      <c r="F404" t="s">
        <v>1571</v>
      </c>
      <c r="G404" t="s">
        <v>1176</v>
      </c>
      <c r="H404" t="s">
        <v>681</v>
      </c>
      <c r="I404" t="s">
        <v>1203</v>
      </c>
      <c r="J404" t="s">
        <v>1204</v>
      </c>
      <c r="K404" t="s">
        <v>1214</v>
      </c>
      <c r="L404" t="s">
        <v>1215</v>
      </c>
      <c r="M404" t="s">
        <v>1216</v>
      </c>
      <c r="N404" t="s">
        <v>1528</v>
      </c>
      <c r="O404">
        <v>135</v>
      </c>
    </row>
    <row r="405" spans="1:15" x14ac:dyDescent="0.35">
      <c r="A405" s="189" t="str">
        <f t="shared" si="55"/>
        <v>Nov</v>
      </c>
      <c r="B405" s="190" t="str">
        <f t="shared" si="56"/>
        <v>2024</v>
      </c>
      <c r="C405" s="190" t="str">
        <f t="shared" si="57"/>
        <v>Nov-2024</v>
      </c>
      <c r="D405" s="2">
        <v>45626</v>
      </c>
      <c r="E405" t="s">
        <v>1175</v>
      </c>
      <c r="F405" t="s">
        <v>1571</v>
      </c>
      <c r="G405" t="s">
        <v>1176</v>
      </c>
      <c r="H405" t="s">
        <v>681</v>
      </c>
      <c r="I405" t="s">
        <v>1203</v>
      </c>
      <c r="J405" t="s">
        <v>1204</v>
      </c>
      <c r="K405" t="s">
        <v>1214</v>
      </c>
      <c r="L405" t="s">
        <v>1215</v>
      </c>
      <c r="M405" t="s">
        <v>1216</v>
      </c>
      <c r="N405" t="s">
        <v>1529</v>
      </c>
      <c r="O405" t="s">
        <v>958</v>
      </c>
    </row>
    <row r="406" spans="1:15" x14ac:dyDescent="0.35">
      <c r="A406" s="189" t="str">
        <f t="shared" si="55"/>
        <v>Nov</v>
      </c>
      <c r="B406" s="190" t="str">
        <f t="shared" si="56"/>
        <v>2024</v>
      </c>
      <c r="C406" s="190" t="str">
        <f t="shared" si="57"/>
        <v>Nov-2024</v>
      </c>
      <c r="D406" s="2">
        <v>45626</v>
      </c>
      <c r="E406" t="s">
        <v>1175</v>
      </c>
      <c r="F406" t="s">
        <v>1571</v>
      </c>
      <c r="G406" t="s">
        <v>1176</v>
      </c>
      <c r="H406" t="s">
        <v>681</v>
      </c>
      <c r="I406" t="s">
        <v>1203</v>
      </c>
      <c r="J406" t="s">
        <v>1204</v>
      </c>
      <c r="K406" t="s">
        <v>1214</v>
      </c>
      <c r="L406" t="s">
        <v>1215</v>
      </c>
      <c r="M406" t="s">
        <v>1216</v>
      </c>
      <c r="N406" t="s">
        <v>919</v>
      </c>
      <c r="O406">
        <v>65</v>
      </c>
    </row>
    <row r="407" spans="1:15" x14ac:dyDescent="0.35">
      <c r="A407" s="189" t="str">
        <f t="shared" si="55"/>
        <v>Nov</v>
      </c>
      <c r="B407" s="190" t="str">
        <f t="shared" si="56"/>
        <v>2024</v>
      </c>
      <c r="C407" s="190" t="str">
        <f t="shared" si="57"/>
        <v>Nov-2024</v>
      </c>
      <c r="D407" s="2">
        <v>45626</v>
      </c>
      <c r="E407" t="s">
        <v>1175</v>
      </c>
      <c r="F407" t="s">
        <v>1571</v>
      </c>
      <c r="G407" t="s">
        <v>1176</v>
      </c>
      <c r="H407" t="s">
        <v>681</v>
      </c>
      <c r="I407" t="s">
        <v>1203</v>
      </c>
      <c r="J407" t="s">
        <v>1204</v>
      </c>
      <c r="K407" t="s">
        <v>1214</v>
      </c>
      <c r="L407" t="s">
        <v>1215</v>
      </c>
      <c r="M407" t="s">
        <v>1216</v>
      </c>
      <c r="N407" t="s">
        <v>920</v>
      </c>
      <c r="O407">
        <v>1025</v>
      </c>
    </row>
    <row r="408" spans="1:15" x14ac:dyDescent="0.35">
      <c r="A408" s="189" t="str">
        <f t="shared" si="55"/>
        <v>Nov</v>
      </c>
      <c r="B408" s="190" t="str">
        <f t="shared" si="56"/>
        <v>2024</v>
      </c>
      <c r="C408" s="190" t="str">
        <f t="shared" si="57"/>
        <v>Nov-2024</v>
      </c>
      <c r="D408" s="2">
        <v>45626</v>
      </c>
      <c r="E408" t="s">
        <v>1175</v>
      </c>
      <c r="F408" t="s">
        <v>1571</v>
      </c>
      <c r="G408" t="s">
        <v>1176</v>
      </c>
      <c r="H408" t="s">
        <v>681</v>
      </c>
      <c r="I408" t="s">
        <v>1203</v>
      </c>
      <c r="J408" t="s">
        <v>1204</v>
      </c>
      <c r="K408" t="s">
        <v>1214</v>
      </c>
      <c r="L408" t="s">
        <v>1215</v>
      </c>
      <c r="M408" t="s">
        <v>1216</v>
      </c>
      <c r="N408" t="s">
        <v>922</v>
      </c>
      <c r="O408">
        <v>200</v>
      </c>
    </row>
    <row r="409" spans="1:15" x14ac:dyDescent="0.35">
      <c r="A409" s="189" t="str">
        <f t="shared" si="55"/>
        <v>Nov</v>
      </c>
      <c r="B409" s="190" t="str">
        <f t="shared" si="56"/>
        <v>2024</v>
      </c>
      <c r="C409" s="190" t="str">
        <f t="shared" si="57"/>
        <v>Nov-2024</v>
      </c>
      <c r="D409" s="2">
        <v>45626</v>
      </c>
      <c r="E409" t="s">
        <v>1175</v>
      </c>
      <c r="F409" t="s">
        <v>1571</v>
      </c>
      <c r="G409" t="s">
        <v>1176</v>
      </c>
      <c r="H409" t="s">
        <v>681</v>
      </c>
      <c r="I409" t="s">
        <v>1203</v>
      </c>
      <c r="J409" t="s">
        <v>1204</v>
      </c>
      <c r="K409" t="s">
        <v>1214</v>
      </c>
      <c r="L409" t="s">
        <v>1215</v>
      </c>
      <c r="M409" t="s">
        <v>1216</v>
      </c>
      <c r="N409" t="s">
        <v>921</v>
      </c>
      <c r="O409">
        <v>545</v>
      </c>
    </row>
    <row r="410" spans="1:15" x14ac:dyDescent="0.35">
      <c r="A410" s="189" t="str">
        <f t="shared" si="55"/>
        <v>Nov</v>
      </c>
      <c r="B410" s="190" t="str">
        <f t="shared" si="56"/>
        <v>2024</v>
      </c>
      <c r="C410" s="190" t="str">
        <f t="shared" si="57"/>
        <v>Nov-2024</v>
      </c>
      <c r="D410" s="2">
        <v>45626</v>
      </c>
      <c r="E410" t="s">
        <v>1175</v>
      </c>
      <c r="F410" t="s">
        <v>1571</v>
      </c>
      <c r="G410" t="s">
        <v>1176</v>
      </c>
      <c r="H410" t="s">
        <v>681</v>
      </c>
      <c r="I410" t="s">
        <v>1203</v>
      </c>
      <c r="J410" t="s">
        <v>1204</v>
      </c>
      <c r="K410" t="s">
        <v>1217</v>
      </c>
      <c r="L410" t="s">
        <v>1218</v>
      </c>
      <c r="M410" t="s">
        <v>1219</v>
      </c>
      <c r="N410" t="s">
        <v>1528</v>
      </c>
      <c r="O410">
        <v>45</v>
      </c>
    </row>
    <row r="411" spans="1:15" x14ac:dyDescent="0.35">
      <c r="A411" s="189" t="str">
        <f t="shared" si="55"/>
        <v>Nov</v>
      </c>
      <c r="B411" s="190" t="str">
        <f t="shared" si="56"/>
        <v>2024</v>
      </c>
      <c r="C411" s="190" t="str">
        <f t="shared" si="57"/>
        <v>Nov-2024</v>
      </c>
      <c r="D411" s="2">
        <v>45626</v>
      </c>
      <c r="E411" t="s">
        <v>1175</v>
      </c>
      <c r="F411" t="s">
        <v>1571</v>
      </c>
      <c r="G411" t="s">
        <v>1176</v>
      </c>
      <c r="H411" t="s">
        <v>681</v>
      </c>
      <c r="I411" t="s">
        <v>1203</v>
      </c>
      <c r="J411" t="s">
        <v>1204</v>
      </c>
      <c r="K411" t="s">
        <v>1217</v>
      </c>
      <c r="L411" t="s">
        <v>1218</v>
      </c>
      <c r="M411" t="s">
        <v>1219</v>
      </c>
      <c r="N411" t="s">
        <v>1529</v>
      </c>
      <c r="O411" t="s">
        <v>958</v>
      </c>
    </row>
    <row r="412" spans="1:15" x14ac:dyDescent="0.35">
      <c r="A412" s="189" t="str">
        <f t="shared" si="55"/>
        <v>Nov</v>
      </c>
      <c r="B412" s="190" t="str">
        <f t="shared" si="56"/>
        <v>2024</v>
      </c>
      <c r="C412" s="190" t="str">
        <f t="shared" si="57"/>
        <v>Nov-2024</v>
      </c>
      <c r="D412" s="2">
        <v>45626</v>
      </c>
      <c r="E412" t="s">
        <v>1175</v>
      </c>
      <c r="F412" t="s">
        <v>1571</v>
      </c>
      <c r="G412" t="s">
        <v>1176</v>
      </c>
      <c r="H412" t="s">
        <v>681</v>
      </c>
      <c r="I412" t="s">
        <v>1203</v>
      </c>
      <c r="J412" t="s">
        <v>1204</v>
      </c>
      <c r="K412" t="s">
        <v>1217</v>
      </c>
      <c r="L412" t="s">
        <v>1218</v>
      </c>
      <c r="M412" t="s">
        <v>1219</v>
      </c>
      <c r="N412" t="s">
        <v>919</v>
      </c>
      <c r="O412">
        <v>140</v>
      </c>
    </row>
    <row r="413" spans="1:15" x14ac:dyDescent="0.35">
      <c r="A413" s="189" t="str">
        <f t="shared" si="55"/>
        <v>Nov</v>
      </c>
      <c r="B413" s="190" t="str">
        <f t="shared" si="56"/>
        <v>2024</v>
      </c>
      <c r="C413" s="190" t="str">
        <f t="shared" si="57"/>
        <v>Nov-2024</v>
      </c>
      <c r="D413" s="2">
        <v>45626</v>
      </c>
      <c r="E413" t="s">
        <v>1175</v>
      </c>
      <c r="F413" t="s">
        <v>1571</v>
      </c>
      <c r="G413" t="s">
        <v>1176</v>
      </c>
      <c r="H413" t="s">
        <v>681</v>
      </c>
      <c r="I413" t="s">
        <v>1203</v>
      </c>
      <c r="J413" t="s">
        <v>1204</v>
      </c>
      <c r="K413" t="s">
        <v>1217</v>
      </c>
      <c r="L413" t="s">
        <v>1218</v>
      </c>
      <c r="M413" t="s">
        <v>1219</v>
      </c>
      <c r="N413" t="s">
        <v>920</v>
      </c>
      <c r="O413">
        <v>1130</v>
      </c>
    </row>
    <row r="414" spans="1:15" x14ac:dyDescent="0.35">
      <c r="A414" s="189" t="str">
        <f t="shared" si="55"/>
        <v>Nov</v>
      </c>
      <c r="B414" s="190" t="str">
        <f t="shared" si="56"/>
        <v>2024</v>
      </c>
      <c r="C414" s="190" t="str">
        <f t="shared" si="57"/>
        <v>Nov-2024</v>
      </c>
      <c r="D414" s="2">
        <v>45626</v>
      </c>
      <c r="E414" t="s">
        <v>1175</v>
      </c>
      <c r="F414" t="s">
        <v>1571</v>
      </c>
      <c r="G414" t="s">
        <v>1176</v>
      </c>
      <c r="H414" t="s">
        <v>681</v>
      </c>
      <c r="I414" t="s">
        <v>1203</v>
      </c>
      <c r="J414" t="s">
        <v>1204</v>
      </c>
      <c r="K414" t="s">
        <v>1217</v>
      </c>
      <c r="L414" t="s">
        <v>1218</v>
      </c>
      <c r="M414" t="s">
        <v>1219</v>
      </c>
      <c r="N414" t="s">
        <v>922</v>
      </c>
      <c r="O414">
        <v>125</v>
      </c>
    </row>
    <row r="415" spans="1:15" x14ac:dyDescent="0.35">
      <c r="A415" s="189" t="str">
        <f t="shared" si="55"/>
        <v>Nov</v>
      </c>
      <c r="B415" s="190" t="str">
        <f t="shared" si="56"/>
        <v>2024</v>
      </c>
      <c r="C415" s="190" t="str">
        <f t="shared" si="57"/>
        <v>Nov-2024</v>
      </c>
      <c r="D415" s="2">
        <v>45626</v>
      </c>
      <c r="E415" t="s">
        <v>1175</v>
      </c>
      <c r="F415" t="s">
        <v>1571</v>
      </c>
      <c r="G415" t="s">
        <v>1176</v>
      </c>
      <c r="H415" t="s">
        <v>681</v>
      </c>
      <c r="I415" t="s">
        <v>1203</v>
      </c>
      <c r="J415" t="s">
        <v>1204</v>
      </c>
      <c r="K415" t="s">
        <v>1217</v>
      </c>
      <c r="L415" t="s">
        <v>1218</v>
      </c>
      <c r="M415" t="s">
        <v>1219</v>
      </c>
      <c r="N415" t="s">
        <v>921</v>
      </c>
      <c r="O415">
        <v>635</v>
      </c>
    </row>
    <row r="416" spans="1:15" x14ac:dyDescent="0.35">
      <c r="A416" s="189" t="str">
        <f t="shared" si="55"/>
        <v>Nov</v>
      </c>
      <c r="B416" s="190" t="str">
        <f t="shared" si="56"/>
        <v>2024</v>
      </c>
      <c r="C416" s="190" t="str">
        <f t="shared" si="57"/>
        <v>Nov-2024</v>
      </c>
      <c r="D416" s="2">
        <v>45626</v>
      </c>
      <c r="E416" t="s">
        <v>1175</v>
      </c>
      <c r="F416" t="s">
        <v>1571</v>
      </c>
      <c r="G416" t="s">
        <v>1176</v>
      </c>
      <c r="H416" t="s">
        <v>681</v>
      </c>
      <c r="I416" t="s">
        <v>1203</v>
      </c>
      <c r="J416" t="s">
        <v>1204</v>
      </c>
      <c r="K416" t="s">
        <v>1220</v>
      </c>
      <c r="L416" t="s">
        <v>1221</v>
      </c>
      <c r="M416" t="s">
        <v>1222</v>
      </c>
      <c r="N416" t="s">
        <v>1528</v>
      </c>
      <c r="O416">
        <v>70</v>
      </c>
    </row>
    <row r="417" spans="1:15" x14ac:dyDescent="0.35">
      <c r="A417" s="189" t="str">
        <f t="shared" si="55"/>
        <v>Nov</v>
      </c>
      <c r="B417" s="190" t="str">
        <f t="shared" si="56"/>
        <v>2024</v>
      </c>
      <c r="C417" s="190" t="str">
        <f t="shared" si="57"/>
        <v>Nov-2024</v>
      </c>
      <c r="D417" s="2">
        <v>45626</v>
      </c>
      <c r="E417" t="s">
        <v>1175</v>
      </c>
      <c r="F417" t="s">
        <v>1571</v>
      </c>
      <c r="G417" t="s">
        <v>1176</v>
      </c>
      <c r="H417" t="s">
        <v>681</v>
      </c>
      <c r="I417" t="s">
        <v>1203</v>
      </c>
      <c r="J417" t="s">
        <v>1204</v>
      </c>
      <c r="K417" t="s">
        <v>1220</v>
      </c>
      <c r="L417" t="s">
        <v>1221</v>
      </c>
      <c r="M417" t="s">
        <v>1222</v>
      </c>
      <c r="N417" t="s">
        <v>1529</v>
      </c>
      <c r="O417" t="s">
        <v>958</v>
      </c>
    </row>
    <row r="418" spans="1:15" x14ac:dyDescent="0.35">
      <c r="A418" s="189" t="str">
        <f t="shared" si="55"/>
        <v>Nov</v>
      </c>
      <c r="B418" s="190" t="str">
        <f t="shared" si="56"/>
        <v>2024</v>
      </c>
      <c r="C418" s="190" t="str">
        <f t="shared" si="57"/>
        <v>Nov-2024</v>
      </c>
      <c r="D418" s="2">
        <v>45626</v>
      </c>
      <c r="E418" t="s">
        <v>1175</v>
      </c>
      <c r="F418" t="s">
        <v>1571</v>
      </c>
      <c r="G418" t="s">
        <v>1176</v>
      </c>
      <c r="H418" t="s">
        <v>681</v>
      </c>
      <c r="I418" t="s">
        <v>1203</v>
      </c>
      <c r="J418" t="s">
        <v>1204</v>
      </c>
      <c r="K418" t="s">
        <v>1220</v>
      </c>
      <c r="L418" t="s">
        <v>1221</v>
      </c>
      <c r="M418" t="s">
        <v>1222</v>
      </c>
      <c r="N418" t="s">
        <v>919</v>
      </c>
      <c r="O418">
        <v>130</v>
      </c>
    </row>
    <row r="419" spans="1:15" x14ac:dyDescent="0.35">
      <c r="A419" s="189" t="str">
        <f t="shared" si="55"/>
        <v>Nov</v>
      </c>
      <c r="B419" s="190" t="str">
        <f t="shared" si="56"/>
        <v>2024</v>
      </c>
      <c r="C419" s="190" t="str">
        <f t="shared" si="57"/>
        <v>Nov-2024</v>
      </c>
      <c r="D419" s="2">
        <v>45626</v>
      </c>
      <c r="E419" t="s">
        <v>1175</v>
      </c>
      <c r="F419" t="s">
        <v>1571</v>
      </c>
      <c r="G419" t="s">
        <v>1176</v>
      </c>
      <c r="H419" t="s">
        <v>681</v>
      </c>
      <c r="I419" t="s">
        <v>1203</v>
      </c>
      <c r="J419" t="s">
        <v>1204</v>
      </c>
      <c r="K419" t="s">
        <v>1220</v>
      </c>
      <c r="L419" t="s">
        <v>1221</v>
      </c>
      <c r="M419" t="s">
        <v>1222</v>
      </c>
      <c r="N419" t="s">
        <v>920</v>
      </c>
      <c r="O419">
        <v>1575</v>
      </c>
    </row>
    <row r="420" spans="1:15" x14ac:dyDescent="0.35">
      <c r="A420" s="189" t="str">
        <f t="shared" si="55"/>
        <v>Nov</v>
      </c>
      <c r="B420" s="190" t="str">
        <f t="shared" si="56"/>
        <v>2024</v>
      </c>
      <c r="C420" s="190" t="str">
        <f t="shared" si="57"/>
        <v>Nov-2024</v>
      </c>
      <c r="D420" s="2">
        <v>45626</v>
      </c>
      <c r="E420" t="s">
        <v>1175</v>
      </c>
      <c r="F420" t="s">
        <v>1571</v>
      </c>
      <c r="G420" t="s">
        <v>1176</v>
      </c>
      <c r="H420" t="s">
        <v>681</v>
      </c>
      <c r="I420" t="s">
        <v>1203</v>
      </c>
      <c r="J420" t="s">
        <v>1204</v>
      </c>
      <c r="K420" t="s">
        <v>1220</v>
      </c>
      <c r="L420" t="s">
        <v>1221</v>
      </c>
      <c r="M420" t="s">
        <v>1222</v>
      </c>
      <c r="N420" t="s">
        <v>922</v>
      </c>
      <c r="O420">
        <v>620</v>
      </c>
    </row>
    <row r="421" spans="1:15" x14ac:dyDescent="0.35">
      <c r="A421" s="189" t="str">
        <f t="shared" si="55"/>
        <v>Nov</v>
      </c>
      <c r="B421" s="190" t="str">
        <f t="shared" si="56"/>
        <v>2024</v>
      </c>
      <c r="C421" s="190" t="str">
        <f t="shared" si="57"/>
        <v>Nov-2024</v>
      </c>
      <c r="D421" s="2">
        <v>45626</v>
      </c>
      <c r="E421" t="s">
        <v>1175</v>
      </c>
      <c r="F421" t="s">
        <v>1571</v>
      </c>
      <c r="G421" t="s">
        <v>1176</v>
      </c>
      <c r="H421" t="s">
        <v>681</v>
      </c>
      <c r="I421" t="s">
        <v>1203</v>
      </c>
      <c r="J421" t="s">
        <v>1204</v>
      </c>
      <c r="K421" t="s">
        <v>1220</v>
      </c>
      <c r="L421" t="s">
        <v>1221</v>
      </c>
      <c r="M421" t="s">
        <v>1222</v>
      </c>
      <c r="N421" t="s">
        <v>921</v>
      </c>
      <c r="O421">
        <v>990</v>
      </c>
    </row>
    <row r="422" spans="1:15" x14ac:dyDescent="0.35">
      <c r="A422" s="189" t="str">
        <f t="shared" si="55"/>
        <v>Nov</v>
      </c>
      <c r="B422" s="190" t="str">
        <f t="shared" si="56"/>
        <v>2024</v>
      </c>
      <c r="C422" s="190" t="str">
        <f t="shared" si="57"/>
        <v>Nov-2024</v>
      </c>
      <c r="D422" s="2">
        <v>45626</v>
      </c>
      <c r="E422" t="s">
        <v>1175</v>
      </c>
      <c r="F422" t="s">
        <v>1571</v>
      </c>
      <c r="G422" t="s">
        <v>1176</v>
      </c>
      <c r="H422" t="s">
        <v>681</v>
      </c>
      <c r="I422" t="s">
        <v>1203</v>
      </c>
      <c r="J422" t="s">
        <v>1204</v>
      </c>
      <c r="K422" t="s">
        <v>1223</v>
      </c>
      <c r="L422" t="s">
        <v>1224</v>
      </c>
      <c r="M422" t="s">
        <v>1225</v>
      </c>
      <c r="N422" t="s">
        <v>1528</v>
      </c>
      <c r="O422">
        <v>40</v>
      </c>
    </row>
    <row r="423" spans="1:15" x14ac:dyDescent="0.35">
      <c r="A423" s="189" t="str">
        <f t="shared" si="55"/>
        <v>Nov</v>
      </c>
      <c r="B423" s="190" t="str">
        <f t="shared" si="56"/>
        <v>2024</v>
      </c>
      <c r="C423" s="190" t="str">
        <f t="shared" si="57"/>
        <v>Nov-2024</v>
      </c>
      <c r="D423" s="2">
        <v>45626</v>
      </c>
      <c r="E423" t="s">
        <v>1175</v>
      </c>
      <c r="F423" t="s">
        <v>1571</v>
      </c>
      <c r="G423" t="s">
        <v>1176</v>
      </c>
      <c r="H423" t="s">
        <v>681</v>
      </c>
      <c r="I423" t="s">
        <v>1203</v>
      </c>
      <c r="J423" t="s">
        <v>1204</v>
      </c>
      <c r="K423" t="s">
        <v>1223</v>
      </c>
      <c r="L423" t="s">
        <v>1224</v>
      </c>
      <c r="M423" t="s">
        <v>1225</v>
      </c>
      <c r="N423" t="s">
        <v>1529</v>
      </c>
      <c r="O423" t="s">
        <v>958</v>
      </c>
    </row>
    <row r="424" spans="1:15" x14ac:dyDescent="0.35">
      <c r="A424" s="189" t="str">
        <f t="shared" si="55"/>
        <v>Nov</v>
      </c>
      <c r="B424" s="190" t="str">
        <f t="shared" si="56"/>
        <v>2024</v>
      </c>
      <c r="C424" s="190" t="str">
        <f t="shared" si="57"/>
        <v>Nov-2024</v>
      </c>
      <c r="D424" s="2">
        <v>45626</v>
      </c>
      <c r="E424" t="s">
        <v>1175</v>
      </c>
      <c r="F424" t="s">
        <v>1571</v>
      </c>
      <c r="G424" t="s">
        <v>1176</v>
      </c>
      <c r="H424" t="s">
        <v>681</v>
      </c>
      <c r="I424" t="s">
        <v>1203</v>
      </c>
      <c r="J424" t="s">
        <v>1204</v>
      </c>
      <c r="K424" t="s">
        <v>1223</v>
      </c>
      <c r="L424" t="s">
        <v>1224</v>
      </c>
      <c r="M424" t="s">
        <v>1225</v>
      </c>
      <c r="N424" t="s">
        <v>919</v>
      </c>
      <c r="O424">
        <v>35</v>
      </c>
    </row>
    <row r="425" spans="1:15" x14ac:dyDescent="0.35">
      <c r="A425" s="189" t="str">
        <f t="shared" si="55"/>
        <v>Nov</v>
      </c>
      <c r="B425" s="190" t="str">
        <f t="shared" si="56"/>
        <v>2024</v>
      </c>
      <c r="C425" s="190" t="str">
        <f t="shared" si="57"/>
        <v>Nov-2024</v>
      </c>
      <c r="D425" s="2">
        <v>45626</v>
      </c>
      <c r="E425" t="s">
        <v>1175</v>
      </c>
      <c r="F425" t="s">
        <v>1571</v>
      </c>
      <c r="G425" t="s">
        <v>1176</v>
      </c>
      <c r="H425" t="s">
        <v>681</v>
      </c>
      <c r="I425" t="s">
        <v>1203</v>
      </c>
      <c r="J425" t="s">
        <v>1204</v>
      </c>
      <c r="K425" t="s">
        <v>1223</v>
      </c>
      <c r="L425" t="s">
        <v>1224</v>
      </c>
      <c r="M425" t="s">
        <v>1225</v>
      </c>
      <c r="N425" t="s">
        <v>920</v>
      </c>
      <c r="O425">
        <v>775</v>
      </c>
    </row>
    <row r="426" spans="1:15" x14ac:dyDescent="0.35">
      <c r="A426" s="189" t="str">
        <f t="shared" si="55"/>
        <v>Nov</v>
      </c>
      <c r="B426" s="190" t="str">
        <f t="shared" si="56"/>
        <v>2024</v>
      </c>
      <c r="C426" s="190" t="str">
        <f t="shared" si="57"/>
        <v>Nov-2024</v>
      </c>
      <c r="D426" s="2">
        <v>45626</v>
      </c>
      <c r="E426" t="s">
        <v>1175</v>
      </c>
      <c r="F426" t="s">
        <v>1571</v>
      </c>
      <c r="G426" t="s">
        <v>1176</v>
      </c>
      <c r="H426" t="s">
        <v>681</v>
      </c>
      <c r="I426" t="s">
        <v>1203</v>
      </c>
      <c r="J426" t="s">
        <v>1204</v>
      </c>
      <c r="K426" t="s">
        <v>1223</v>
      </c>
      <c r="L426" t="s">
        <v>1224</v>
      </c>
      <c r="M426" t="s">
        <v>1225</v>
      </c>
      <c r="N426" t="s">
        <v>922</v>
      </c>
      <c r="O426">
        <v>335</v>
      </c>
    </row>
    <row r="427" spans="1:15" x14ac:dyDescent="0.35">
      <c r="A427" s="189" t="str">
        <f t="shared" si="55"/>
        <v>Nov</v>
      </c>
      <c r="B427" s="190" t="str">
        <f t="shared" si="56"/>
        <v>2024</v>
      </c>
      <c r="C427" s="190" t="str">
        <f t="shared" si="57"/>
        <v>Nov-2024</v>
      </c>
      <c r="D427" s="2">
        <v>45626</v>
      </c>
      <c r="E427" t="s">
        <v>1175</v>
      </c>
      <c r="F427" t="s">
        <v>1571</v>
      </c>
      <c r="G427" t="s">
        <v>1176</v>
      </c>
      <c r="H427" t="s">
        <v>681</v>
      </c>
      <c r="I427" t="s">
        <v>1203</v>
      </c>
      <c r="J427" t="s">
        <v>1204</v>
      </c>
      <c r="K427" t="s">
        <v>1223</v>
      </c>
      <c r="L427" t="s">
        <v>1224</v>
      </c>
      <c r="M427" t="s">
        <v>1225</v>
      </c>
      <c r="N427" t="s">
        <v>921</v>
      </c>
      <c r="O427">
        <v>625</v>
      </c>
    </row>
    <row r="428" spans="1:15" x14ac:dyDescent="0.35">
      <c r="A428" s="189" t="str">
        <f t="shared" si="55"/>
        <v>Nov</v>
      </c>
      <c r="B428" s="190" t="str">
        <f t="shared" si="56"/>
        <v>2024</v>
      </c>
      <c r="C428" s="190" t="str">
        <f t="shared" si="57"/>
        <v>Nov-2024</v>
      </c>
      <c r="D428" s="2">
        <v>45626</v>
      </c>
      <c r="E428" t="s">
        <v>1175</v>
      </c>
      <c r="F428" t="s">
        <v>1571</v>
      </c>
      <c r="G428" t="s">
        <v>1176</v>
      </c>
      <c r="H428" t="s">
        <v>681</v>
      </c>
      <c r="I428" t="s">
        <v>1203</v>
      </c>
      <c r="J428" t="s">
        <v>1204</v>
      </c>
      <c r="K428" t="s">
        <v>1226</v>
      </c>
      <c r="L428" t="s">
        <v>1227</v>
      </c>
      <c r="M428" t="s">
        <v>1228</v>
      </c>
      <c r="N428" t="s">
        <v>1528</v>
      </c>
      <c r="O428">
        <v>30</v>
      </c>
    </row>
    <row r="429" spans="1:15" x14ac:dyDescent="0.35">
      <c r="A429" s="189" t="str">
        <f t="shared" si="55"/>
        <v>Nov</v>
      </c>
      <c r="B429" s="190" t="str">
        <f t="shared" si="56"/>
        <v>2024</v>
      </c>
      <c r="C429" s="190" t="str">
        <f t="shared" si="57"/>
        <v>Nov-2024</v>
      </c>
      <c r="D429" s="2">
        <v>45626</v>
      </c>
      <c r="E429" t="s">
        <v>1175</v>
      </c>
      <c r="F429" t="s">
        <v>1571</v>
      </c>
      <c r="G429" t="s">
        <v>1176</v>
      </c>
      <c r="H429" t="s">
        <v>681</v>
      </c>
      <c r="I429" t="s">
        <v>1203</v>
      </c>
      <c r="J429" t="s">
        <v>1204</v>
      </c>
      <c r="K429" t="s">
        <v>1226</v>
      </c>
      <c r="L429" t="s">
        <v>1227</v>
      </c>
      <c r="M429" t="s">
        <v>1228</v>
      </c>
      <c r="N429" t="s">
        <v>1529</v>
      </c>
      <c r="O429" t="s">
        <v>958</v>
      </c>
    </row>
    <row r="430" spans="1:15" x14ac:dyDescent="0.35">
      <c r="A430" s="189" t="str">
        <f t="shared" si="55"/>
        <v>Nov</v>
      </c>
      <c r="B430" s="190" t="str">
        <f t="shared" si="56"/>
        <v>2024</v>
      </c>
      <c r="C430" s="190" t="str">
        <f t="shared" si="57"/>
        <v>Nov-2024</v>
      </c>
      <c r="D430" s="2">
        <v>45626</v>
      </c>
      <c r="E430" t="s">
        <v>1175</v>
      </c>
      <c r="F430" t="s">
        <v>1571</v>
      </c>
      <c r="G430" t="s">
        <v>1176</v>
      </c>
      <c r="H430" t="s">
        <v>681</v>
      </c>
      <c r="I430" t="s">
        <v>1203</v>
      </c>
      <c r="J430" t="s">
        <v>1204</v>
      </c>
      <c r="K430" t="s">
        <v>1226</v>
      </c>
      <c r="L430" t="s">
        <v>1227</v>
      </c>
      <c r="M430" t="s">
        <v>1228</v>
      </c>
      <c r="N430" t="s">
        <v>919</v>
      </c>
      <c r="O430">
        <v>95</v>
      </c>
    </row>
    <row r="431" spans="1:15" x14ac:dyDescent="0.35">
      <c r="A431" s="189" t="str">
        <f t="shared" si="55"/>
        <v>Nov</v>
      </c>
      <c r="B431" s="190" t="str">
        <f t="shared" si="56"/>
        <v>2024</v>
      </c>
      <c r="C431" s="190" t="str">
        <f t="shared" si="57"/>
        <v>Nov-2024</v>
      </c>
      <c r="D431" s="2">
        <v>45626</v>
      </c>
      <c r="E431" t="s">
        <v>1175</v>
      </c>
      <c r="F431" t="s">
        <v>1571</v>
      </c>
      <c r="G431" t="s">
        <v>1176</v>
      </c>
      <c r="H431" t="s">
        <v>681</v>
      </c>
      <c r="I431" t="s">
        <v>1203</v>
      </c>
      <c r="J431" t="s">
        <v>1204</v>
      </c>
      <c r="K431" t="s">
        <v>1226</v>
      </c>
      <c r="L431" t="s">
        <v>1227</v>
      </c>
      <c r="M431" t="s">
        <v>1228</v>
      </c>
      <c r="N431" t="s">
        <v>920</v>
      </c>
      <c r="O431">
        <v>1155</v>
      </c>
    </row>
    <row r="432" spans="1:15" x14ac:dyDescent="0.35">
      <c r="A432" s="189" t="str">
        <f t="shared" si="55"/>
        <v>Nov</v>
      </c>
      <c r="B432" s="190" t="str">
        <f t="shared" si="56"/>
        <v>2024</v>
      </c>
      <c r="C432" s="190" t="str">
        <f t="shared" si="57"/>
        <v>Nov-2024</v>
      </c>
      <c r="D432" s="2">
        <v>45626</v>
      </c>
      <c r="E432" t="s">
        <v>1175</v>
      </c>
      <c r="F432" t="s">
        <v>1571</v>
      </c>
      <c r="G432" t="s">
        <v>1176</v>
      </c>
      <c r="H432" t="s">
        <v>681</v>
      </c>
      <c r="I432" t="s">
        <v>1203</v>
      </c>
      <c r="J432" t="s">
        <v>1204</v>
      </c>
      <c r="K432" t="s">
        <v>1226</v>
      </c>
      <c r="L432" t="s">
        <v>1227</v>
      </c>
      <c r="M432" t="s">
        <v>1228</v>
      </c>
      <c r="N432" t="s">
        <v>922</v>
      </c>
      <c r="O432">
        <v>140</v>
      </c>
    </row>
    <row r="433" spans="1:15" x14ac:dyDescent="0.35">
      <c r="A433" s="189" t="str">
        <f t="shared" si="55"/>
        <v>Nov</v>
      </c>
      <c r="B433" s="190" t="str">
        <f t="shared" si="56"/>
        <v>2024</v>
      </c>
      <c r="C433" s="190" t="str">
        <f t="shared" si="57"/>
        <v>Nov-2024</v>
      </c>
      <c r="D433" s="2">
        <v>45626</v>
      </c>
      <c r="E433" t="s">
        <v>1175</v>
      </c>
      <c r="F433" t="s">
        <v>1571</v>
      </c>
      <c r="G433" t="s">
        <v>1176</v>
      </c>
      <c r="H433" t="s">
        <v>681</v>
      </c>
      <c r="I433" t="s">
        <v>1203</v>
      </c>
      <c r="J433" t="s">
        <v>1204</v>
      </c>
      <c r="K433" t="s">
        <v>1226</v>
      </c>
      <c r="L433" t="s">
        <v>1227</v>
      </c>
      <c r="M433" t="s">
        <v>1228</v>
      </c>
      <c r="N433" t="s">
        <v>921</v>
      </c>
      <c r="O433">
        <v>540</v>
      </c>
    </row>
    <row r="434" spans="1:15" x14ac:dyDescent="0.35">
      <c r="A434" s="189" t="str">
        <f t="shared" si="55"/>
        <v>Nov</v>
      </c>
      <c r="B434" s="190" t="str">
        <f t="shared" si="56"/>
        <v>2024</v>
      </c>
      <c r="C434" s="190" t="str">
        <f t="shared" si="57"/>
        <v>Nov-2024</v>
      </c>
      <c r="D434" s="2">
        <v>45626</v>
      </c>
      <c r="E434" t="s">
        <v>1175</v>
      </c>
      <c r="F434" t="s">
        <v>1571</v>
      </c>
      <c r="G434" t="s">
        <v>1176</v>
      </c>
      <c r="H434" t="s">
        <v>681</v>
      </c>
      <c r="I434" t="s">
        <v>1203</v>
      </c>
      <c r="J434" t="s">
        <v>1204</v>
      </c>
      <c r="K434" t="s">
        <v>1229</v>
      </c>
      <c r="L434" t="s">
        <v>1230</v>
      </c>
      <c r="M434" t="s">
        <v>1231</v>
      </c>
      <c r="N434" t="s">
        <v>1528</v>
      </c>
      <c r="O434">
        <v>100</v>
      </c>
    </row>
    <row r="435" spans="1:15" x14ac:dyDescent="0.35">
      <c r="A435" s="189" t="str">
        <f t="shared" si="55"/>
        <v>Nov</v>
      </c>
      <c r="B435" s="190" t="str">
        <f t="shared" si="56"/>
        <v>2024</v>
      </c>
      <c r="C435" s="190" t="str">
        <f t="shared" si="57"/>
        <v>Nov-2024</v>
      </c>
      <c r="D435" s="2">
        <v>45626</v>
      </c>
      <c r="E435" t="s">
        <v>1175</v>
      </c>
      <c r="F435" t="s">
        <v>1571</v>
      </c>
      <c r="G435" t="s">
        <v>1176</v>
      </c>
      <c r="H435" t="s">
        <v>681</v>
      </c>
      <c r="I435" t="s">
        <v>1203</v>
      </c>
      <c r="J435" t="s">
        <v>1204</v>
      </c>
      <c r="K435" t="s">
        <v>1229</v>
      </c>
      <c r="L435" t="s">
        <v>1230</v>
      </c>
      <c r="M435" t="s">
        <v>1231</v>
      </c>
      <c r="N435" t="s">
        <v>1529</v>
      </c>
      <c r="O435" t="s">
        <v>958</v>
      </c>
    </row>
    <row r="436" spans="1:15" x14ac:dyDescent="0.35">
      <c r="A436" s="189" t="str">
        <f t="shared" si="55"/>
        <v>Nov</v>
      </c>
      <c r="B436" s="190" t="str">
        <f t="shared" si="56"/>
        <v>2024</v>
      </c>
      <c r="C436" s="190" t="str">
        <f t="shared" si="57"/>
        <v>Nov-2024</v>
      </c>
      <c r="D436" s="2">
        <v>45626</v>
      </c>
      <c r="E436" t="s">
        <v>1175</v>
      </c>
      <c r="F436" t="s">
        <v>1571</v>
      </c>
      <c r="G436" t="s">
        <v>1176</v>
      </c>
      <c r="H436" t="s">
        <v>681</v>
      </c>
      <c r="I436" t="s">
        <v>1203</v>
      </c>
      <c r="J436" t="s">
        <v>1204</v>
      </c>
      <c r="K436" t="s">
        <v>1229</v>
      </c>
      <c r="L436" t="s">
        <v>1230</v>
      </c>
      <c r="M436" t="s">
        <v>1231</v>
      </c>
      <c r="N436" t="s">
        <v>919</v>
      </c>
      <c r="O436">
        <v>170</v>
      </c>
    </row>
    <row r="437" spans="1:15" x14ac:dyDescent="0.35">
      <c r="A437" s="189" t="str">
        <f t="shared" si="55"/>
        <v>Nov</v>
      </c>
      <c r="B437" s="190" t="str">
        <f t="shared" si="56"/>
        <v>2024</v>
      </c>
      <c r="C437" s="190" t="str">
        <f t="shared" si="57"/>
        <v>Nov-2024</v>
      </c>
      <c r="D437" s="2">
        <v>45626</v>
      </c>
      <c r="E437" t="s">
        <v>1175</v>
      </c>
      <c r="F437" t="s">
        <v>1571</v>
      </c>
      <c r="G437" t="s">
        <v>1176</v>
      </c>
      <c r="H437" t="s">
        <v>681</v>
      </c>
      <c r="I437" t="s">
        <v>1203</v>
      </c>
      <c r="J437" t="s">
        <v>1204</v>
      </c>
      <c r="K437" t="s">
        <v>1229</v>
      </c>
      <c r="L437" t="s">
        <v>1230</v>
      </c>
      <c r="M437" t="s">
        <v>1231</v>
      </c>
      <c r="N437" t="s">
        <v>920</v>
      </c>
      <c r="O437">
        <v>1300</v>
      </c>
    </row>
    <row r="438" spans="1:15" x14ac:dyDescent="0.35">
      <c r="A438" s="189" t="str">
        <f t="shared" si="55"/>
        <v>Nov</v>
      </c>
      <c r="B438" s="190" t="str">
        <f t="shared" si="56"/>
        <v>2024</v>
      </c>
      <c r="C438" s="190" t="str">
        <f t="shared" si="57"/>
        <v>Nov-2024</v>
      </c>
      <c r="D438" s="2">
        <v>45626</v>
      </c>
      <c r="E438" t="s">
        <v>1175</v>
      </c>
      <c r="F438" t="s">
        <v>1571</v>
      </c>
      <c r="G438" t="s">
        <v>1176</v>
      </c>
      <c r="H438" t="s">
        <v>681</v>
      </c>
      <c r="I438" t="s">
        <v>1203</v>
      </c>
      <c r="J438" t="s">
        <v>1204</v>
      </c>
      <c r="K438" t="s">
        <v>1229</v>
      </c>
      <c r="L438" t="s">
        <v>1230</v>
      </c>
      <c r="M438" t="s">
        <v>1231</v>
      </c>
      <c r="N438" t="s">
        <v>922</v>
      </c>
      <c r="O438">
        <v>680</v>
      </c>
    </row>
    <row r="439" spans="1:15" x14ac:dyDescent="0.35">
      <c r="A439" s="189" t="str">
        <f t="shared" si="55"/>
        <v>Nov</v>
      </c>
      <c r="B439" s="190" t="str">
        <f t="shared" si="56"/>
        <v>2024</v>
      </c>
      <c r="C439" s="190" t="str">
        <f t="shared" si="57"/>
        <v>Nov-2024</v>
      </c>
      <c r="D439" s="2">
        <v>45626</v>
      </c>
      <c r="E439" t="s">
        <v>1175</v>
      </c>
      <c r="F439" t="s">
        <v>1571</v>
      </c>
      <c r="G439" t="s">
        <v>1176</v>
      </c>
      <c r="H439" t="s">
        <v>681</v>
      </c>
      <c r="I439" t="s">
        <v>1203</v>
      </c>
      <c r="J439" t="s">
        <v>1204</v>
      </c>
      <c r="K439" t="s">
        <v>1229</v>
      </c>
      <c r="L439" t="s">
        <v>1230</v>
      </c>
      <c r="M439" t="s">
        <v>1231</v>
      </c>
      <c r="N439" t="s">
        <v>921</v>
      </c>
      <c r="O439">
        <v>880</v>
      </c>
    </row>
    <row r="440" spans="1:15" x14ac:dyDescent="0.35">
      <c r="A440" s="189" t="str">
        <f t="shared" si="55"/>
        <v>Nov</v>
      </c>
      <c r="B440" s="190" t="str">
        <f t="shared" si="56"/>
        <v>2024</v>
      </c>
      <c r="C440" s="190" t="str">
        <f t="shared" si="57"/>
        <v>Nov-2024</v>
      </c>
      <c r="D440" s="2">
        <v>45626</v>
      </c>
      <c r="E440" t="s">
        <v>1175</v>
      </c>
      <c r="F440" t="s">
        <v>1571</v>
      </c>
      <c r="G440" t="s">
        <v>1176</v>
      </c>
      <c r="H440" t="s">
        <v>681</v>
      </c>
      <c r="I440" t="s">
        <v>1203</v>
      </c>
      <c r="J440" t="s">
        <v>1204</v>
      </c>
      <c r="K440" t="s">
        <v>1232</v>
      </c>
      <c r="L440" t="s">
        <v>1233</v>
      </c>
      <c r="M440" t="s">
        <v>1234</v>
      </c>
      <c r="N440" t="s">
        <v>1528</v>
      </c>
      <c r="O440">
        <v>130</v>
      </c>
    </row>
    <row r="441" spans="1:15" x14ac:dyDescent="0.35">
      <c r="A441" s="189" t="str">
        <f t="shared" si="55"/>
        <v>Nov</v>
      </c>
      <c r="B441" s="190" t="str">
        <f t="shared" si="56"/>
        <v>2024</v>
      </c>
      <c r="C441" s="190" t="str">
        <f t="shared" si="57"/>
        <v>Nov-2024</v>
      </c>
      <c r="D441" s="2">
        <v>45626</v>
      </c>
      <c r="E441" t="s">
        <v>1175</v>
      </c>
      <c r="F441" t="s">
        <v>1571</v>
      </c>
      <c r="G441" t="s">
        <v>1176</v>
      </c>
      <c r="H441" t="s">
        <v>681</v>
      </c>
      <c r="I441" t="s">
        <v>1203</v>
      </c>
      <c r="J441" t="s">
        <v>1204</v>
      </c>
      <c r="K441" t="s">
        <v>1232</v>
      </c>
      <c r="L441" t="s">
        <v>1233</v>
      </c>
      <c r="M441" t="s">
        <v>1234</v>
      </c>
      <c r="N441" t="s">
        <v>1529</v>
      </c>
      <c r="O441" t="s">
        <v>958</v>
      </c>
    </row>
    <row r="442" spans="1:15" x14ac:dyDescent="0.35">
      <c r="A442" s="189" t="str">
        <f t="shared" si="55"/>
        <v>Nov</v>
      </c>
      <c r="B442" s="190" t="str">
        <f t="shared" si="56"/>
        <v>2024</v>
      </c>
      <c r="C442" s="190" t="str">
        <f t="shared" si="57"/>
        <v>Nov-2024</v>
      </c>
      <c r="D442" s="2">
        <v>45626</v>
      </c>
      <c r="E442" t="s">
        <v>1175</v>
      </c>
      <c r="F442" t="s">
        <v>1571</v>
      </c>
      <c r="G442" t="s">
        <v>1176</v>
      </c>
      <c r="H442" t="s">
        <v>681</v>
      </c>
      <c r="I442" t="s">
        <v>1203</v>
      </c>
      <c r="J442" t="s">
        <v>1204</v>
      </c>
      <c r="K442" t="s">
        <v>1232</v>
      </c>
      <c r="L442" t="s">
        <v>1233</v>
      </c>
      <c r="M442" t="s">
        <v>1234</v>
      </c>
      <c r="N442" t="s">
        <v>919</v>
      </c>
      <c r="O442">
        <v>210</v>
      </c>
    </row>
    <row r="443" spans="1:15" x14ac:dyDescent="0.35">
      <c r="A443" s="189" t="str">
        <f t="shared" si="55"/>
        <v>Nov</v>
      </c>
      <c r="B443" s="190" t="str">
        <f t="shared" si="56"/>
        <v>2024</v>
      </c>
      <c r="C443" s="190" t="str">
        <f t="shared" si="57"/>
        <v>Nov-2024</v>
      </c>
      <c r="D443" s="2">
        <v>45626</v>
      </c>
      <c r="E443" t="s">
        <v>1175</v>
      </c>
      <c r="F443" t="s">
        <v>1571</v>
      </c>
      <c r="G443" t="s">
        <v>1176</v>
      </c>
      <c r="H443" t="s">
        <v>681</v>
      </c>
      <c r="I443" t="s">
        <v>1203</v>
      </c>
      <c r="J443" t="s">
        <v>1204</v>
      </c>
      <c r="K443" t="s">
        <v>1232</v>
      </c>
      <c r="L443" t="s">
        <v>1233</v>
      </c>
      <c r="M443" t="s">
        <v>1234</v>
      </c>
      <c r="N443" t="s">
        <v>920</v>
      </c>
      <c r="O443">
        <v>1580</v>
      </c>
    </row>
    <row r="444" spans="1:15" x14ac:dyDescent="0.35">
      <c r="A444" s="189" t="str">
        <f t="shared" si="55"/>
        <v>Nov</v>
      </c>
      <c r="B444" s="190" t="str">
        <f t="shared" si="56"/>
        <v>2024</v>
      </c>
      <c r="C444" s="190" t="str">
        <f t="shared" si="57"/>
        <v>Nov-2024</v>
      </c>
      <c r="D444" s="2">
        <v>45626</v>
      </c>
      <c r="E444" t="s">
        <v>1175</v>
      </c>
      <c r="F444" t="s">
        <v>1571</v>
      </c>
      <c r="G444" t="s">
        <v>1176</v>
      </c>
      <c r="H444" t="s">
        <v>681</v>
      </c>
      <c r="I444" t="s">
        <v>1203</v>
      </c>
      <c r="J444" t="s">
        <v>1204</v>
      </c>
      <c r="K444" t="s">
        <v>1232</v>
      </c>
      <c r="L444" t="s">
        <v>1233</v>
      </c>
      <c r="M444" t="s">
        <v>1234</v>
      </c>
      <c r="N444" t="s">
        <v>922</v>
      </c>
      <c r="O444">
        <v>520</v>
      </c>
    </row>
    <row r="445" spans="1:15" x14ac:dyDescent="0.35">
      <c r="A445" s="189" t="str">
        <f t="shared" si="55"/>
        <v>Nov</v>
      </c>
      <c r="B445" s="190" t="str">
        <f t="shared" si="56"/>
        <v>2024</v>
      </c>
      <c r="C445" s="190" t="str">
        <f t="shared" si="57"/>
        <v>Nov-2024</v>
      </c>
      <c r="D445" s="2">
        <v>45626</v>
      </c>
      <c r="E445" t="s">
        <v>1175</v>
      </c>
      <c r="F445" t="s">
        <v>1571</v>
      </c>
      <c r="G445" t="s">
        <v>1176</v>
      </c>
      <c r="H445" t="s">
        <v>681</v>
      </c>
      <c r="I445" t="s">
        <v>1203</v>
      </c>
      <c r="J445" t="s">
        <v>1204</v>
      </c>
      <c r="K445" t="s">
        <v>1232</v>
      </c>
      <c r="L445" t="s">
        <v>1233</v>
      </c>
      <c r="M445" t="s">
        <v>1234</v>
      </c>
      <c r="N445" t="s">
        <v>921</v>
      </c>
      <c r="O445">
        <v>540</v>
      </c>
    </row>
    <row r="446" spans="1:15" x14ac:dyDescent="0.35">
      <c r="A446" s="189" t="str">
        <f t="shared" si="55"/>
        <v>Nov</v>
      </c>
      <c r="B446" s="190" t="str">
        <f t="shared" si="56"/>
        <v>2024</v>
      </c>
      <c r="C446" s="190" t="str">
        <f t="shared" si="57"/>
        <v>Nov-2024</v>
      </c>
      <c r="D446" s="2">
        <v>45626</v>
      </c>
      <c r="E446" t="s">
        <v>1175</v>
      </c>
      <c r="F446" t="s">
        <v>1571</v>
      </c>
      <c r="G446" t="s">
        <v>1176</v>
      </c>
      <c r="H446" t="s">
        <v>698</v>
      </c>
      <c r="I446" t="s">
        <v>1235</v>
      </c>
      <c r="J446" t="s">
        <v>1236</v>
      </c>
      <c r="K446" t="s">
        <v>1237</v>
      </c>
      <c r="L446" t="s">
        <v>1238</v>
      </c>
      <c r="M446" t="s">
        <v>1239</v>
      </c>
      <c r="N446" t="s">
        <v>1528</v>
      </c>
      <c r="O446">
        <v>20</v>
      </c>
    </row>
    <row r="447" spans="1:15" x14ac:dyDescent="0.35">
      <c r="A447" s="189" t="str">
        <f t="shared" si="55"/>
        <v>Nov</v>
      </c>
      <c r="B447" s="190" t="str">
        <f t="shared" si="56"/>
        <v>2024</v>
      </c>
      <c r="C447" s="190" t="str">
        <f t="shared" si="57"/>
        <v>Nov-2024</v>
      </c>
      <c r="D447" s="2">
        <v>45626</v>
      </c>
      <c r="E447" t="s">
        <v>1175</v>
      </c>
      <c r="F447" t="s">
        <v>1571</v>
      </c>
      <c r="G447" t="s">
        <v>1176</v>
      </c>
      <c r="H447" t="s">
        <v>698</v>
      </c>
      <c r="I447" t="s">
        <v>1235</v>
      </c>
      <c r="J447" t="s">
        <v>1236</v>
      </c>
      <c r="K447" t="s">
        <v>1237</v>
      </c>
      <c r="L447" t="s">
        <v>1238</v>
      </c>
      <c r="M447" t="s">
        <v>1239</v>
      </c>
      <c r="N447" t="s">
        <v>1529</v>
      </c>
      <c r="O447" t="s">
        <v>958</v>
      </c>
    </row>
    <row r="448" spans="1:15" x14ac:dyDescent="0.35">
      <c r="A448" s="189" t="str">
        <f t="shared" si="55"/>
        <v>Nov</v>
      </c>
      <c r="B448" s="190" t="str">
        <f t="shared" si="56"/>
        <v>2024</v>
      </c>
      <c r="C448" s="190" t="str">
        <f t="shared" si="57"/>
        <v>Nov-2024</v>
      </c>
      <c r="D448" s="2">
        <v>45626</v>
      </c>
      <c r="E448" t="s">
        <v>1175</v>
      </c>
      <c r="F448" t="s">
        <v>1571</v>
      </c>
      <c r="G448" t="s">
        <v>1176</v>
      </c>
      <c r="H448" t="s">
        <v>698</v>
      </c>
      <c r="I448" t="s">
        <v>1235</v>
      </c>
      <c r="J448" t="s">
        <v>1236</v>
      </c>
      <c r="K448" t="s">
        <v>1237</v>
      </c>
      <c r="L448" t="s">
        <v>1238</v>
      </c>
      <c r="M448" t="s">
        <v>1239</v>
      </c>
      <c r="N448" t="s">
        <v>919</v>
      </c>
      <c r="O448">
        <v>45</v>
      </c>
    </row>
    <row r="449" spans="1:15" x14ac:dyDescent="0.35">
      <c r="A449" s="189" t="str">
        <f t="shared" si="55"/>
        <v>Nov</v>
      </c>
      <c r="B449" s="190" t="str">
        <f t="shared" si="56"/>
        <v>2024</v>
      </c>
      <c r="C449" s="190" t="str">
        <f t="shared" si="57"/>
        <v>Nov-2024</v>
      </c>
      <c r="D449" s="2">
        <v>45626</v>
      </c>
      <c r="E449" t="s">
        <v>1175</v>
      </c>
      <c r="F449" t="s">
        <v>1571</v>
      </c>
      <c r="G449" t="s">
        <v>1176</v>
      </c>
      <c r="H449" t="s">
        <v>698</v>
      </c>
      <c r="I449" t="s">
        <v>1235</v>
      </c>
      <c r="J449" t="s">
        <v>1236</v>
      </c>
      <c r="K449" t="s">
        <v>1237</v>
      </c>
      <c r="L449" t="s">
        <v>1238</v>
      </c>
      <c r="M449" t="s">
        <v>1239</v>
      </c>
      <c r="N449" t="s">
        <v>920</v>
      </c>
      <c r="O449">
        <v>670</v>
      </c>
    </row>
    <row r="450" spans="1:15" x14ac:dyDescent="0.35">
      <c r="A450" s="189" t="str">
        <f t="shared" si="55"/>
        <v>Nov</v>
      </c>
      <c r="B450" s="190" t="str">
        <f t="shared" si="56"/>
        <v>2024</v>
      </c>
      <c r="C450" s="190" t="str">
        <f t="shared" si="57"/>
        <v>Nov-2024</v>
      </c>
      <c r="D450" s="2">
        <v>45626</v>
      </c>
      <c r="E450" t="s">
        <v>1175</v>
      </c>
      <c r="F450" t="s">
        <v>1571</v>
      </c>
      <c r="G450" t="s">
        <v>1176</v>
      </c>
      <c r="H450" t="s">
        <v>698</v>
      </c>
      <c r="I450" t="s">
        <v>1235</v>
      </c>
      <c r="J450" t="s">
        <v>1236</v>
      </c>
      <c r="K450" t="s">
        <v>1237</v>
      </c>
      <c r="L450" t="s">
        <v>1238</v>
      </c>
      <c r="M450" t="s">
        <v>1239</v>
      </c>
      <c r="N450" t="s">
        <v>922</v>
      </c>
      <c r="O450">
        <v>55</v>
      </c>
    </row>
    <row r="451" spans="1:15" x14ac:dyDescent="0.35">
      <c r="A451" s="189" t="str">
        <f t="shared" ref="A451:A514" si="58">TEXT(D451,"mmm")</f>
        <v>Nov</v>
      </c>
      <c r="B451" s="190" t="str">
        <f t="shared" ref="B451:B514" si="59">TEXT(D451,"yyyy")</f>
        <v>2024</v>
      </c>
      <c r="C451" s="190" t="str">
        <f t="shared" ref="C451:C514" si="60">_xlfn.CONCAT(A451&amp;"-"&amp;B451)</f>
        <v>Nov-2024</v>
      </c>
      <c r="D451" s="2">
        <v>45626</v>
      </c>
      <c r="E451" t="s">
        <v>1175</v>
      </c>
      <c r="F451" t="s">
        <v>1571</v>
      </c>
      <c r="G451" t="s">
        <v>1176</v>
      </c>
      <c r="H451" t="s">
        <v>698</v>
      </c>
      <c r="I451" t="s">
        <v>1235</v>
      </c>
      <c r="J451" t="s">
        <v>1236</v>
      </c>
      <c r="K451" t="s">
        <v>1237</v>
      </c>
      <c r="L451" t="s">
        <v>1238</v>
      </c>
      <c r="M451" t="s">
        <v>1239</v>
      </c>
      <c r="N451" t="s">
        <v>921</v>
      </c>
      <c r="O451">
        <v>245</v>
      </c>
    </row>
    <row r="452" spans="1:15" x14ac:dyDescent="0.35">
      <c r="A452" s="189" t="str">
        <f t="shared" si="58"/>
        <v>Nov</v>
      </c>
      <c r="B452" s="190" t="str">
        <f t="shared" si="59"/>
        <v>2024</v>
      </c>
      <c r="C452" s="190" t="str">
        <f t="shared" si="60"/>
        <v>Nov-2024</v>
      </c>
      <c r="D452" s="2">
        <v>45626</v>
      </c>
      <c r="E452" t="s">
        <v>1175</v>
      </c>
      <c r="F452" t="s">
        <v>1571</v>
      </c>
      <c r="G452" t="s">
        <v>1176</v>
      </c>
      <c r="H452" t="s">
        <v>698</v>
      </c>
      <c r="I452" t="s">
        <v>1235</v>
      </c>
      <c r="J452" t="s">
        <v>1236</v>
      </c>
      <c r="K452" t="s">
        <v>1240</v>
      </c>
      <c r="L452" t="s">
        <v>1241</v>
      </c>
      <c r="M452" t="s">
        <v>1242</v>
      </c>
      <c r="N452" t="s">
        <v>1528</v>
      </c>
      <c r="O452">
        <v>10</v>
      </c>
    </row>
    <row r="453" spans="1:15" x14ac:dyDescent="0.35">
      <c r="A453" s="189" t="str">
        <f t="shared" si="58"/>
        <v>Nov</v>
      </c>
      <c r="B453" s="190" t="str">
        <f t="shared" si="59"/>
        <v>2024</v>
      </c>
      <c r="C453" s="190" t="str">
        <f t="shared" si="60"/>
        <v>Nov-2024</v>
      </c>
      <c r="D453" s="2">
        <v>45626</v>
      </c>
      <c r="E453" t="s">
        <v>1175</v>
      </c>
      <c r="F453" t="s">
        <v>1571</v>
      </c>
      <c r="G453" t="s">
        <v>1176</v>
      </c>
      <c r="H453" t="s">
        <v>698</v>
      </c>
      <c r="I453" t="s">
        <v>1235</v>
      </c>
      <c r="J453" t="s">
        <v>1236</v>
      </c>
      <c r="K453" t="s">
        <v>1240</v>
      </c>
      <c r="L453" t="s">
        <v>1241</v>
      </c>
      <c r="M453" t="s">
        <v>1242</v>
      </c>
      <c r="N453" t="s">
        <v>1529</v>
      </c>
      <c r="O453" t="s">
        <v>958</v>
      </c>
    </row>
    <row r="454" spans="1:15" x14ac:dyDescent="0.35">
      <c r="A454" s="189" t="str">
        <f t="shared" si="58"/>
        <v>Nov</v>
      </c>
      <c r="B454" s="190" t="str">
        <f t="shared" si="59"/>
        <v>2024</v>
      </c>
      <c r="C454" s="190" t="str">
        <f t="shared" si="60"/>
        <v>Nov-2024</v>
      </c>
      <c r="D454" s="2">
        <v>45626</v>
      </c>
      <c r="E454" t="s">
        <v>1175</v>
      </c>
      <c r="F454" t="s">
        <v>1571</v>
      </c>
      <c r="G454" t="s">
        <v>1176</v>
      </c>
      <c r="H454" t="s">
        <v>698</v>
      </c>
      <c r="I454" t="s">
        <v>1235</v>
      </c>
      <c r="J454" t="s">
        <v>1236</v>
      </c>
      <c r="K454" t="s">
        <v>1240</v>
      </c>
      <c r="L454" t="s">
        <v>1241</v>
      </c>
      <c r="M454" t="s">
        <v>1242</v>
      </c>
      <c r="N454" t="s">
        <v>919</v>
      </c>
      <c r="O454">
        <v>130</v>
      </c>
    </row>
    <row r="455" spans="1:15" x14ac:dyDescent="0.35">
      <c r="A455" s="189" t="str">
        <f t="shared" si="58"/>
        <v>Nov</v>
      </c>
      <c r="B455" s="190" t="str">
        <f t="shared" si="59"/>
        <v>2024</v>
      </c>
      <c r="C455" s="190" t="str">
        <f t="shared" si="60"/>
        <v>Nov-2024</v>
      </c>
      <c r="D455" s="2">
        <v>45626</v>
      </c>
      <c r="E455" t="s">
        <v>1175</v>
      </c>
      <c r="F455" t="s">
        <v>1571</v>
      </c>
      <c r="G455" t="s">
        <v>1176</v>
      </c>
      <c r="H455" t="s">
        <v>698</v>
      </c>
      <c r="I455" t="s">
        <v>1235</v>
      </c>
      <c r="J455" t="s">
        <v>1236</v>
      </c>
      <c r="K455" t="s">
        <v>1240</v>
      </c>
      <c r="L455" t="s">
        <v>1241</v>
      </c>
      <c r="M455" t="s">
        <v>1242</v>
      </c>
      <c r="N455" t="s">
        <v>920</v>
      </c>
      <c r="O455">
        <v>695</v>
      </c>
    </row>
    <row r="456" spans="1:15" x14ac:dyDescent="0.35">
      <c r="A456" s="189" t="str">
        <f t="shared" si="58"/>
        <v>Nov</v>
      </c>
      <c r="B456" s="190" t="str">
        <f t="shared" si="59"/>
        <v>2024</v>
      </c>
      <c r="C456" s="190" t="str">
        <f t="shared" si="60"/>
        <v>Nov-2024</v>
      </c>
      <c r="D456" s="2">
        <v>45626</v>
      </c>
      <c r="E456" t="s">
        <v>1175</v>
      </c>
      <c r="F456" t="s">
        <v>1571</v>
      </c>
      <c r="G456" t="s">
        <v>1176</v>
      </c>
      <c r="H456" t="s">
        <v>698</v>
      </c>
      <c r="I456" t="s">
        <v>1235</v>
      </c>
      <c r="J456" t="s">
        <v>1236</v>
      </c>
      <c r="K456" t="s">
        <v>1240</v>
      </c>
      <c r="L456" t="s">
        <v>1241</v>
      </c>
      <c r="M456" t="s">
        <v>1242</v>
      </c>
      <c r="N456" t="s">
        <v>922</v>
      </c>
      <c r="O456">
        <v>90</v>
      </c>
    </row>
    <row r="457" spans="1:15" x14ac:dyDescent="0.35">
      <c r="A457" s="189" t="str">
        <f t="shared" si="58"/>
        <v>Nov</v>
      </c>
      <c r="B457" s="190" t="str">
        <f t="shared" si="59"/>
        <v>2024</v>
      </c>
      <c r="C457" s="190" t="str">
        <f t="shared" si="60"/>
        <v>Nov-2024</v>
      </c>
      <c r="D457" s="2">
        <v>45626</v>
      </c>
      <c r="E457" t="s">
        <v>1175</v>
      </c>
      <c r="F457" t="s">
        <v>1571</v>
      </c>
      <c r="G457" t="s">
        <v>1176</v>
      </c>
      <c r="H457" t="s">
        <v>698</v>
      </c>
      <c r="I457" t="s">
        <v>1235</v>
      </c>
      <c r="J457" t="s">
        <v>1236</v>
      </c>
      <c r="K457" t="s">
        <v>1240</v>
      </c>
      <c r="L457" t="s">
        <v>1241</v>
      </c>
      <c r="M457" t="s">
        <v>1242</v>
      </c>
      <c r="N457" t="s">
        <v>921</v>
      </c>
      <c r="O457">
        <v>205</v>
      </c>
    </row>
    <row r="458" spans="1:15" x14ac:dyDescent="0.35">
      <c r="A458" s="189" t="str">
        <f t="shared" si="58"/>
        <v>Nov</v>
      </c>
      <c r="B458" s="190" t="str">
        <f t="shared" si="59"/>
        <v>2024</v>
      </c>
      <c r="C458" s="190" t="str">
        <f t="shared" si="60"/>
        <v>Nov-2024</v>
      </c>
      <c r="D458" s="2">
        <v>45626</v>
      </c>
      <c r="E458" t="s">
        <v>1175</v>
      </c>
      <c r="F458" t="s">
        <v>1571</v>
      </c>
      <c r="G458" t="s">
        <v>1176</v>
      </c>
      <c r="H458" t="s">
        <v>698</v>
      </c>
      <c r="I458" t="s">
        <v>1235</v>
      </c>
      <c r="J458" t="s">
        <v>1236</v>
      </c>
      <c r="K458" t="s">
        <v>1243</v>
      </c>
      <c r="L458" t="s">
        <v>1244</v>
      </c>
      <c r="M458" t="s">
        <v>1245</v>
      </c>
      <c r="N458" t="s">
        <v>1528</v>
      </c>
      <c r="O458" t="s">
        <v>958</v>
      </c>
    </row>
    <row r="459" spans="1:15" x14ac:dyDescent="0.35">
      <c r="A459" s="189" t="str">
        <f t="shared" si="58"/>
        <v>Nov</v>
      </c>
      <c r="B459" s="190" t="str">
        <f t="shared" si="59"/>
        <v>2024</v>
      </c>
      <c r="C459" s="190" t="str">
        <f t="shared" si="60"/>
        <v>Nov-2024</v>
      </c>
      <c r="D459" s="2">
        <v>45626</v>
      </c>
      <c r="E459" t="s">
        <v>1175</v>
      </c>
      <c r="F459" t="s">
        <v>1571</v>
      </c>
      <c r="G459" t="s">
        <v>1176</v>
      </c>
      <c r="H459" t="s">
        <v>698</v>
      </c>
      <c r="I459" t="s">
        <v>1235</v>
      </c>
      <c r="J459" t="s">
        <v>1236</v>
      </c>
      <c r="K459" t="s">
        <v>1243</v>
      </c>
      <c r="L459" t="s">
        <v>1244</v>
      </c>
      <c r="M459" t="s">
        <v>1245</v>
      </c>
      <c r="N459" t="s">
        <v>1529</v>
      </c>
      <c r="O459" t="s">
        <v>958</v>
      </c>
    </row>
    <row r="460" spans="1:15" x14ac:dyDescent="0.35">
      <c r="A460" s="189" t="str">
        <f t="shared" si="58"/>
        <v>Nov</v>
      </c>
      <c r="B460" s="190" t="str">
        <f t="shared" si="59"/>
        <v>2024</v>
      </c>
      <c r="C460" s="190" t="str">
        <f t="shared" si="60"/>
        <v>Nov-2024</v>
      </c>
      <c r="D460" s="2">
        <v>45626</v>
      </c>
      <c r="E460" t="s">
        <v>1175</v>
      </c>
      <c r="F460" t="s">
        <v>1571</v>
      </c>
      <c r="G460" t="s">
        <v>1176</v>
      </c>
      <c r="H460" t="s">
        <v>698</v>
      </c>
      <c r="I460" t="s">
        <v>1235</v>
      </c>
      <c r="J460" t="s">
        <v>1236</v>
      </c>
      <c r="K460" t="s">
        <v>1243</v>
      </c>
      <c r="L460" t="s">
        <v>1244</v>
      </c>
      <c r="M460" t="s">
        <v>1245</v>
      </c>
      <c r="N460" t="s">
        <v>919</v>
      </c>
      <c r="O460">
        <v>70</v>
      </c>
    </row>
    <row r="461" spans="1:15" x14ac:dyDescent="0.35">
      <c r="A461" s="189" t="str">
        <f t="shared" si="58"/>
        <v>Nov</v>
      </c>
      <c r="B461" s="190" t="str">
        <f t="shared" si="59"/>
        <v>2024</v>
      </c>
      <c r="C461" s="190" t="str">
        <f t="shared" si="60"/>
        <v>Nov-2024</v>
      </c>
      <c r="D461" s="2">
        <v>45626</v>
      </c>
      <c r="E461" t="s">
        <v>1175</v>
      </c>
      <c r="F461" t="s">
        <v>1571</v>
      </c>
      <c r="G461" t="s">
        <v>1176</v>
      </c>
      <c r="H461" t="s">
        <v>698</v>
      </c>
      <c r="I461" t="s">
        <v>1235</v>
      </c>
      <c r="J461" t="s">
        <v>1236</v>
      </c>
      <c r="K461" t="s">
        <v>1243</v>
      </c>
      <c r="L461" t="s">
        <v>1244</v>
      </c>
      <c r="M461" t="s">
        <v>1245</v>
      </c>
      <c r="N461" t="s">
        <v>920</v>
      </c>
      <c r="O461">
        <v>735</v>
      </c>
    </row>
    <row r="462" spans="1:15" x14ac:dyDescent="0.35">
      <c r="A462" s="189" t="str">
        <f t="shared" si="58"/>
        <v>Nov</v>
      </c>
      <c r="B462" s="190" t="str">
        <f t="shared" si="59"/>
        <v>2024</v>
      </c>
      <c r="C462" s="190" t="str">
        <f t="shared" si="60"/>
        <v>Nov-2024</v>
      </c>
      <c r="D462" s="2">
        <v>45626</v>
      </c>
      <c r="E462" t="s">
        <v>1175</v>
      </c>
      <c r="F462" t="s">
        <v>1571</v>
      </c>
      <c r="G462" t="s">
        <v>1176</v>
      </c>
      <c r="H462" t="s">
        <v>698</v>
      </c>
      <c r="I462" t="s">
        <v>1235</v>
      </c>
      <c r="J462" t="s">
        <v>1236</v>
      </c>
      <c r="K462" t="s">
        <v>1243</v>
      </c>
      <c r="L462" t="s">
        <v>1244</v>
      </c>
      <c r="M462" t="s">
        <v>1245</v>
      </c>
      <c r="N462" t="s">
        <v>922</v>
      </c>
      <c r="O462">
        <v>75</v>
      </c>
    </row>
    <row r="463" spans="1:15" x14ac:dyDescent="0.35">
      <c r="A463" s="189" t="str">
        <f t="shared" si="58"/>
        <v>Nov</v>
      </c>
      <c r="B463" s="190" t="str">
        <f t="shared" si="59"/>
        <v>2024</v>
      </c>
      <c r="C463" s="190" t="str">
        <f t="shared" si="60"/>
        <v>Nov-2024</v>
      </c>
      <c r="D463" s="2">
        <v>45626</v>
      </c>
      <c r="E463" t="s">
        <v>1175</v>
      </c>
      <c r="F463" t="s">
        <v>1571</v>
      </c>
      <c r="G463" t="s">
        <v>1176</v>
      </c>
      <c r="H463" t="s">
        <v>698</v>
      </c>
      <c r="I463" t="s">
        <v>1235</v>
      </c>
      <c r="J463" t="s">
        <v>1236</v>
      </c>
      <c r="K463" t="s">
        <v>1243</v>
      </c>
      <c r="L463" t="s">
        <v>1244</v>
      </c>
      <c r="M463" t="s">
        <v>1245</v>
      </c>
      <c r="N463" t="s">
        <v>921</v>
      </c>
      <c r="O463">
        <v>345</v>
      </c>
    </row>
    <row r="464" spans="1:15" x14ac:dyDescent="0.35">
      <c r="A464" s="189" t="str">
        <f t="shared" si="58"/>
        <v>Nov</v>
      </c>
      <c r="B464" s="190" t="str">
        <f t="shared" si="59"/>
        <v>2024</v>
      </c>
      <c r="C464" s="190" t="str">
        <f t="shared" si="60"/>
        <v>Nov-2024</v>
      </c>
      <c r="D464" s="2">
        <v>45626</v>
      </c>
      <c r="E464" t="s">
        <v>1175</v>
      </c>
      <c r="F464" t="s">
        <v>1571</v>
      </c>
      <c r="G464" t="s">
        <v>1176</v>
      </c>
      <c r="H464" t="s">
        <v>698</v>
      </c>
      <c r="I464" t="s">
        <v>1235</v>
      </c>
      <c r="J464" t="s">
        <v>1236</v>
      </c>
      <c r="K464" t="s">
        <v>1246</v>
      </c>
      <c r="L464" t="s">
        <v>1247</v>
      </c>
      <c r="M464" t="s">
        <v>1248</v>
      </c>
      <c r="N464" t="s">
        <v>1528</v>
      </c>
      <c r="O464">
        <v>20</v>
      </c>
    </row>
    <row r="465" spans="1:15" x14ac:dyDescent="0.35">
      <c r="A465" s="189" t="str">
        <f t="shared" si="58"/>
        <v>Nov</v>
      </c>
      <c r="B465" s="190" t="str">
        <f t="shared" si="59"/>
        <v>2024</v>
      </c>
      <c r="C465" s="190" t="str">
        <f t="shared" si="60"/>
        <v>Nov-2024</v>
      </c>
      <c r="D465" s="2">
        <v>45626</v>
      </c>
      <c r="E465" t="s">
        <v>1175</v>
      </c>
      <c r="F465" t="s">
        <v>1571</v>
      </c>
      <c r="G465" t="s">
        <v>1176</v>
      </c>
      <c r="H465" t="s">
        <v>698</v>
      </c>
      <c r="I465" t="s">
        <v>1235</v>
      </c>
      <c r="J465" t="s">
        <v>1236</v>
      </c>
      <c r="K465" t="s">
        <v>1246</v>
      </c>
      <c r="L465" t="s">
        <v>1247</v>
      </c>
      <c r="M465" t="s">
        <v>1248</v>
      </c>
      <c r="N465" t="s">
        <v>1529</v>
      </c>
      <c r="O465" t="s">
        <v>958</v>
      </c>
    </row>
    <row r="466" spans="1:15" x14ac:dyDescent="0.35">
      <c r="A466" s="189" t="str">
        <f t="shared" si="58"/>
        <v>Nov</v>
      </c>
      <c r="B466" s="190" t="str">
        <f t="shared" si="59"/>
        <v>2024</v>
      </c>
      <c r="C466" s="190" t="str">
        <f t="shared" si="60"/>
        <v>Nov-2024</v>
      </c>
      <c r="D466" s="2">
        <v>45626</v>
      </c>
      <c r="E466" t="s">
        <v>1175</v>
      </c>
      <c r="F466" t="s">
        <v>1571</v>
      </c>
      <c r="G466" t="s">
        <v>1176</v>
      </c>
      <c r="H466" t="s">
        <v>698</v>
      </c>
      <c r="I466" t="s">
        <v>1235</v>
      </c>
      <c r="J466" t="s">
        <v>1236</v>
      </c>
      <c r="K466" t="s">
        <v>1246</v>
      </c>
      <c r="L466" t="s">
        <v>1247</v>
      </c>
      <c r="M466" t="s">
        <v>1248</v>
      </c>
      <c r="N466" t="s">
        <v>919</v>
      </c>
      <c r="O466">
        <v>335</v>
      </c>
    </row>
    <row r="467" spans="1:15" x14ac:dyDescent="0.35">
      <c r="A467" s="189" t="str">
        <f t="shared" si="58"/>
        <v>Nov</v>
      </c>
      <c r="B467" s="190" t="str">
        <f t="shared" si="59"/>
        <v>2024</v>
      </c>
      <c r="C467" s="190" t="str">
        <f t="shared" si="60"/>
        <v>Nov-2024</v>
      </c>
      <c r="D467" s="2">
        <v>45626</v>
      </c>
      <c r="E467" t="s">
        <v>1175</v>
      </c>
      <c r="F467" t="s">
        <v>1571</v>
      </c>
      <c r="G467" t="s">
        <v>1176</v>
      </c>
      <c r="H467" t="s">
        <v>698</v>
      </c>
      <c r="I467" t="s">
        <v>1235</v>
      </c>
      <c r="J467" t="s">
        <v>1236</v>
      </c>
      <c r="K467" t="s">
        <v>1246</v>
      </c>
      <c r="L467" t="s">
        <v>1247</v>
      </c>
      <c r="M467" t="s">
        <v>1248</v>
      </c>
      <c r="N467" t="s">
        <v>920</v>
      </c>
      <c r="O467">
        <v>865</v>
      </c>
    </row>
    <row r="468" spans="1:15" x14ac:dyDescent="0.35">
      <c r="A468" s="189" t="str">
        <f t="shared" si="58"/>
        <v>Nov</v>
      </c>
      <c r="B468" s="190" t="str">
        <f t="shared" si="59"/>
        <v>2024</v>
      </c>
      <c r="C468" s="190" t="str">
        <f t="shared" si="60"/>
        <v>Nov-2024</v>
      </c>
      <c r="D468" s="2">
        <v>45626</v>
      </c>
      <c r="E468" t="s">
        <v>1175</v>
      </c>
      <c r="F468" t="s">
        <v>1571</v>
      </c>
      <c r="G468" t="s">
        <v>1176</v>
      </c>
      <c r="H468" t="s">
        <v>698</v>
      </c>
      <c r="I468" t="s">
        <v>1235</v>
      </c>
      <c r="J468" t="s">
        <v>1236</v>
      </c>
      <c r="K468" t="s">
        <v>1246</v>
      </c>
      <c r="L468" t="s">
        <v>1247</v>
      </c>
      <c r="M468" t="s">
        <v>1248</v>
      </c>
      <c r="N468" t="s">
        <v>922</v>
      </c>
      <c r="O468">
        <v>90</v>
      </c>
    </row>
    <row r="469" spans="1:15" x14ac:dyDescent="0.35">
      <c r="A469" s="189" t="str">
        <f t="shared" si="58"/>
        <v>Nov</v>
      </c>
      <c r="B469" s="190" t="str">
        <f t="shared" si="59"/>
        <v>2024</v>
      </c>
      <c r="C469" s="190" t="str">
        <f t="shared" si="60"/>
        <v>Nov-2024</v>
      </c>
      <c r="D469" s="2">
        <v>45626</v>
      </c>
      <c r="E469" t="s">
        <v>1175</v>
      </c>
      <c r="F469" t="s">
        <v>1571</v>
      </c>
      <c r="G469" t="s">
        <v>1176</v>
      </c>
      <c r="H469" t="s">
        <v>698</v>
      </c>
      <c r="I469" t="s">
        <v>1235</v>
      </c>
      <c r="J469" t="s">
        <v>1236</v>
      </c>
      <c r="K469" t="s">
        <v>1246</v>
      </c>
      <c r="L469" t="s">
        <v>1247</v>
      </c>
      <c r="M469" t="s">
        <v>1248</v>
      </c>
      <c r="N469" t="s">
        <v>921</v>
      </c>
      <c r="O469">
        <v>530</v>
      </c>
    </row>
    <row r="470" spans="1:15" x14ac:dyDescent="0.35">
      <c r="A470" s="189" t="str">
        <f t="shared" si="58"/>
        <v>Nov</v>
      </c>
      <c r="B470" s="190" t="str">
        <f t="shared" si="59"/>
        <v>2024</v>
      </c>
      <c r="C470" s="190" t="str">
        <f t="shared" si="60"/>
        <v>Nov-2024</v>
      </c>
      <c r="D470" s="2">
        <v>45626</v>
      </c>
      <c r="E470" t="s">
        <v>1175</v>
      </c>
      <c r="F470" t="s">
        <v>1571</v>
      </c>
      <c r="G470" t="s">
        <v>1176</v>
      </c>
      <c r="H470" t="s">
        <v>698</v>
      </c>
      <c r="I470" t="s">
        <v>1235</v>
      </c>
      <c r="J470" t="s">
        <v>1236</v>
      </c>
      <c r="K470" t="s">
        <v>1249</v>
      </c>
      <c r="L470" t="s">
        <v>1250</v>
      </c>
      <c r="M470" t="s">
        <v>1251</v>
      </c>
      <c r="N470" t="s">
        <v>1528</v>
      </c>
      <c r="O470">
        <v>105</v>
      </c>
    </row>
    <row r="471" spans="1:15" x14ac:dyDescent="0.35">
      <c r="A471" s="189" t="str">
        <f t="shared" si="58"/>
        <v>Nov</v>
      </c>
      <c r="B471" s="190" t="str">
        <f t="shared" si="59"/>
        <v>2024</v>
      </c>
      <c r="C471" s="190" t="str">
        <f t="shared" si="60"/>
        <v>Nov-2024</v>
      </c>
      <c r="D471" s="2">
        <v>45626</v>
      </c>
      <c r="E471" t="s">
        <v>1175</v>
      </c>
      <c r="F471" t="s">
        <v>1571</v>
      </c>
      <c r="G471" t="s">
        <v>1176</v>
      </c>
      <c r="H471" t="s">
        <v>698</v>
      </c>
      <c r="I471" t="s">
        <v>1235</v>
      </c>
      <c r="J471" t="s">
        <v>1236</v>
      </c>
      <c r="K471" t="s">
        <v>1249</v>
      </c>
      <c r="L471" t="s">
        <v>1250</v>
      </c>
      <c r="M471" t="s">
        <v>1251</v>
      </c>
      <c r="N471" t="s">
        <v>1529</v>
      </c>
      <c r="O471" t="s">
        <v>958</v>
      </c>
    </row>
    <row r="472" spans="1:15" x14ac:dyDescent="0.35">
      <c r="A472" s="189" t="str">
        <f t="shared" si="58"/>
        <v>Nov</v>
      </c>
      <c r="B472" s="190" t="str">
        <f t="shared" si="59"/>
        <v>2024</v>
      </c>
      <c r="C472" s="190" t="str">
        <f t="shared" si="60"/>
        <v>Nov-2024</v>
      </c>
      <c r="D472" s="2">
        <v>45626</v>
      </c>
      <c r="E472" t="s">
        <v>1175</v>
      </c>
      <c r="F472" t="s">
        <v>1571</v>
      </c>
      <c r="G472" t="s">
        <v>1176</v>
      </c>
      <c r="H472" t="s">
        <v>698</v>
      </c>
      <c r="I472" t="s">
        <v>1235</v>
      </c>
      <c r="J472" t="s">
        <v>1236</v>
      </c>
      <c r="K472" t="s">
        <v>1249</v>
      </c>
      <c r="L472" t="s">
        <v>1250</v>
      </c>
      <c r="M472" t="s">
        <v>1251</v>
      </c>
      <c r="N472" t="s">
        <v>919</v>
      </c>
      <c r="O472">
        <v>80</v>
      </c>
    </row>
    <row r="473" spans="1:15" x14ac:dyDescent="0.35">
      <c r="A473" s="189" t="str">
        <f t="shared" si="58"/>
        <v>Nov</v>
      </c>
      <c r="B473" s="190" t="str">
        <f t="shared" si="59"/>
        <v>2024</v>
      </c>
      <c r="C473" s="190" t="str">
        <f t="shared" si="60"/>
        <v>Nov-2024</v>
      </c>
      <c r="D473" s="2">
        <v>45626</v>
      </c>
      <c r="E473" t="s">
        <v>1175</v>
      </c>
      <c r="F473" t="s">
        <v>1571</v>
      </c>
      <c r="G473" t="s">
        <v>1176</v>
      </c>
      <c r="H473" t="s">
        <v>698</v>
      </c>
      <c r="I473" t="s">
        <v>1235</v>
      </c>
      <c r="J473" t="s">
        <v>1236</v>
      </c>
      <c r="K473" t="s">
        <v>1249</v>
      </c>
      <c r="L473" t="s">
        <v>1250</v>
      </c>
      <c r="M473" t="s">
        <v>1251</v>
      </c>
      <c r="N473" t="s">
        <v>920</v>
      </c>
      <c r="O473">
        <v>870</v>
      </c>
    </row>
    <row r="474" spans="1:15" x14ac:dyDescent="0.35">
      <c r="A474" s="189" t="str">
        <f t="shared" si="58"/>
        <v>Nov</v>
      </c>
      <c r="B474" s="190" t="str">
        <f t="shared" si="59"/>
        <v>2024</v>
      </c>
      <c r="C474" s="190" t="str">
        <f t="shared" si="60"/>
        <v>Nov-2024</v>
      </c>
      <c r="D474" s="2">
        <v>45626</v>
      </c>
      <c r="E474" t="s">
        <v>1175</v>
      </c>
      <c r="F474" t="s">
        <v>1571</v>
      </c>
      <c r="G474" t="s">
        <v>1176</v>
      </c>
      <c r="H474" t="s">
        <v>698</v>
      </c>
      <c r="I474" t="s">
        <v>1235</v>
      </c>
      <c r="J474" t="s">
        <v>1236</v>
      </c>
      <c r="K474" t="s">
        <v>1249</v>
      </c>
      <c r="L474" t="s">
        <v>1250</v>
      </c>
      <c r="M474" t="s">
        <v>1251</v>
      </c>
      <c r="N474" t="s">
        <v>922</v>
      </c>
      <c r="O474">
        <v>330</v>
      </c>
    </row>
    <row r="475" spans="1:15" x14ac:dyDescent="0.35">
      <c r="A475" s="189" t="str">
        <f t="shared" si="58"/>
        <v>Nov</v>
      </c>
      <c r="B475" s="190" t="str">
        <f t="shared" si="59"/>
        <v>2024</v>
      </c>
      <c r="C475" s="190" t="str">
        <f t="shared" si="60"/>
        <v>Nov-2024</v>
      </c>
      <c r="D475" s="2">
        <v>45626</v>
      </c>
      <c r="E475" t="s">
        <v>1175</v>
      </c>
      <c r="F475" t="s">
        <v>1571</v>
      </c>
      <c r="G475" t="s">
        <v>1176</v>
      </c>
      <c r="H475" t="s">
        <v>698</v>
      </c>
      <c r="I475" t="s">
        <v>1235</v>
      </c>
      <c r="J475" t="s">
        <v>1236</v>
      </c>
      <c r="K475" t="s">
        <v>1249</v>
      </c>
      <c r="L475" t="s">
        <v>1250</v>
      </c>
      <c r="M475" t="s">
        <v>1251</v>
      </c>
      <c r="N475" t="s">
        <v>921</v>
      </c>
      <c r="O475">
        <v>470</v>
      </c>
    </row>
    <row r="476" spans="1:15" x14ac:dyDescent="0.35">
      <c r="A476" s="189" t="str">
        <f t="shared" si="58"/>
        <v>Nov</v>
      </c>
      <c r="B476" s="190" t="str">
        <f t="shared" si="59"/>
        <v>2024</v>
      </c>
      <c r="C476" s="190" t="str">
        <f t="shared" si="60"/>
        <v>Nov-2024</v>
      </c>
      <c r="D476" s="2">
        <v>45626</v>
      </c>
      <c r="E476" t="s">
        <v>1175</v>
      </c>
      <c r="F476" t="s">
        <v>1571</v>
      </c>
      <c r="G476" t="s">
        <v>1176</v>
      </c>
      <c r="H476" t="s">
        <v>698</v>
      </c>
      <c r="I476" t="s">
        <v>1235</v>
      </c>
      <c r="J476" t="s">
        <v>1236</v>
      </c>
      <c r="K476" t="s">
        <v>1252</v>
      </c>
      <c r="L476" t="s">
        <v>1253</v>
      </c>
      <c r="M476" t="s">
        <v>1254</v>
      </c>
      <c r="N476" t="s">
        <v>1528</v>
      </c>
      <c r="O476">
        <v>60</v>
      </c>
    </row>
    <row r="477" spans="1:15" x14ac:dyDescent="0.35">
      <c r="A477" s="189" t="str">
        <f t="shared" si="58"/>
        <v>Nov</v>
      </c>
      <c r="B477" s="190" t="str">
        <f t="shared" si="59"/>
        <v>2024</v>
      </c>
      <c r="C477" s="190" t="str">
        <f t="shared" si="60"/>
        <v>Nov-2024</v>
      </c>
      <c r="D477" s="2">
        <v>45626</v>
      </c>
      <c r="E477" t="s">
        <v>1175</v>
      </c>
      <c r="F477" t="s">
        <v>1571</v>
      </c>
      <c r="G477" t="s">
        <v>1176</v>
      </c>
      <c r="H477" t="s">
        <v>698</v>
      </c>
      <c r="I477" t="s">
        <v>1235</v>
      </c>
      <c r="J477" t="s">
        <v>1236</v>
      </c>
      <c r="K477" t="s">
        <v>1252</v>
      </c>
      <c r="L477" t="s">
        <v>1253</v>
      </c>
      <c r="M477" t="s">
        <v>1254</v>
      </c>
      <c r="N477" t="s">
        <v>1529</v>
      </c>
      <c r="O477" t="s">
        <v>958</v>
      </c>
    </row>
    <row r="478" spans="1:15" x14ac:dyDescent="0.35">
      <c r="A478" s="189" t="str">
        <f t="shared" si="58"/>
        <v>Nov</v>
      </c>
      <c r="B478" s="190" t="str">
        <f t="shared" si="59"/>
        <v>2024</v>
      </c>
      <c r="C478" s="190" t="str">
        <f t="shared" si="60"/>
        <v>Nov-2024</v>
      </c>
      <c r="D478" s="2">
        <v>45626</v>
      </c>
      <c r="E478" t="s">
        <v>1175</v>
      </c>
      <c r="F478" t="s">
        <v>1571</v>
      </c>
      <c r="G478" t="s">
        <v>1176</v>
      </c>
      <c r="H478" t="s">
        <v>698</v>
      </c>
      <c r="I478" t="s">
        <v>1235</v>
      </c>
      <c r="J478" t="s">
        <v>1236</v>
      </c>
      <c r="K478" t="s">
        <v>1252</v>
      </c>
      <c r="L478" t="s">
        <v>1253</v>
      </c>
      <c r="M478" t="s">
        <v>1254</v>
      </c>
      <c r="N478" t="s">
        <v>919</v>
      </c>
      <c r="O478">
        <v>125</v>
      </c>
    </row>
    <row r="479" spans="1:15" x14ac:dyDescent="0.35">
      <c r="A479" s="189" t="str">
        <f t="shared" si="58"/>
        <v>Nov</v>
      </c>
      <c r="B479" s="190" t="str">
        <f t="shared" si="59"/>
        <v>2024</v>
      </c>
      <c r="C479" s="190" t="str">
        <f t="shared" si="60"/>
        <v>Nov-2024</v>
      </c>
      <c r="D479" s="2">
        <v>45626</v>
      </c>
      <c r="E479" t="s">
        <v>1175</v>
      </c>
      <c r="F479" t="s">
        <v>1571</v>
      </c>
      <c r="G479" t="s">
        <v>1176</v>
      </c>
      <c r="H479" t="s">
        <v>698</v>
      </c>
      <c r="I479" t="s">
        <v>1235</v>
      </c>
      <c r="J479" t="s">
        <v>1236</v>
      </c>
      <c r="K479" t="s">
        <v>1252</v>
      </c>
      <c r="L479" t="s">
        <v>1253</v>
      </c>
      <c r="M479" t="s">
        <v>1254</v>
      </c>
      <c r="N479" t="s">
        <v>920</v>
      </c>
      <c r="O479">
        <v>710</v>
      </c>
    </row>
    <row r="480" spans="1:15" x14ac:dyDescent="0.35">
      <c r="A480" s="189" t="str">
        <f t="shared" si="58"/>
        <v>Nov</v>
      </c>
      <c r="B480" s="190" t="str">
        <f t="shared" si="59"/>
        <v>2024</v>
      </c>
      <c r="C480" s="190" t="str">
        <f t="shared" si="60"/>
        <v>Nov-2024</v>
      </c>
      <c r="D480" s="2">
        <v>45626</v>
      </c>
      <c r="E480" t="s">
        <v>1175</v>
      </c>
      <c r="F480" t="s">
        <v>1571</v>
      </c>
      <c r="G480" t="s">
        <v>1176</v>
      </c>
      <c r="H480" t="s">
        <v>698</v>
      </c>
      <c r="I480" t="s">
        <v>1235</v>
      </c>
      <c r="J480" t="s">
        <v>1236</v>
      </c>
      <c r="K480" t="s">
        <v>1252</v>
      </c>
      <c r="L480" t="s">
        <v>1253</v>
      </c>
      <c r="M480" t="s">
        <v>1254</v>
      </c>
      <c r="N480" t="s">
        <v>922</v>
      </c>
      <c r="O480">
        <v>385</v>
      </c>
    </row>
    <row r="481" spans="1:15" x14ac:dyDescent="0.35">
      <c r="A481" s="189" t="str">
        <f t="shared" si="58"/>
        <v>Nov</v>
      </c>
      <c r="B481" s="190" t="str">
        <f t="shared" si="59"/>
        <v>2024</v>
      </c>
      <c r="C481" s="190" t="str">
        <f t="shared" si="60"/>
        <v>Nov-2024</v>
      </c>
      <c r="D481" s="2">
        <v>45626</v>
      </c>
      <c r="E481" t="s">
        <v>1175</v>
      </c>
      <c r="F481" t="s">
        <v>1571</v>
      </c>
      <c r="G481" t="s">
        <v>1176</v>
      </c>
      <c r="H481" t="s">
        <v>698</v>
      </c>
      <c r="I481" t="s">
        <v>1235</v>
      </c>
      <c r="J481" t="s">
        <v>1236</v>
      </c>
      <c r="K481" t="s">
        <v>1252</v>
      </c>
      <c r="L481" t="s">
        <v>1253</v>
      </c>
      <c r="M481" t="s">
        <v>1254</v>
      </c>
      <c r="N481" t="s">
        <v>921</v>
      </c>
      <c r="O481">
        <v>780</v>
      </c>
    </row>
    <row r="482" spans="1:15" x14ac:dyDescent="0.35">
      <c r="A482" s="189" t="str">
        <f t="shared" si="58"/>
        <v>Nov</v>
      </c>
      <c r="B482" s="190" t="str">
        <f t="shared" si="59"/>
        <v>2024</v>
      </c>
      <c r="C482" s="190" t="str">
        <f t="shared" si="60"/>
        <v>Nov-2024</v>
      </c>
      <c r="D482" s="2">
        <v>45626</v>
      </c>
      <c r="E482" t="s">
        <v>1175</v>
      </c>
      <c r="F482" t="s">
        <v>1571</v>
      </c>
      <c r="G482" t="s">
        <v>1176</v>
      </c>
      <c r="H482" t="s">
        <v>698</v>
      </c>
      <c r="I482" t="s">
        <v>1235</v>
      </c>
      <c r="J482" t="s">
        <v>1236</v>
      </c>
      <c r="K482" t="s">
        <v>1255</v>
      </c>
      <c r="L482" t="s">
        <v>1256</v>
      </c>
      <c r="M482" t="s">
        <v>1257</v>
      </c>
      <c r="N482" t="s">
        <v>1528</v>
      </c>
      <c r="O482">
        <v>145</v>
      </c>
    </row>
    <row r="483" spans="1:15" x14ac:dyDescent="0.35">
      <c r="A483" s="189" t="str">
        <f t="shared" si="58"/>
        <v>Nov</v>
      </c>
      <c r="B483" s="190" t="str">
        <f t="shared" si="59"/>
        <v>2024</v>
      </c>
      <c r="C483" s="190" t="str">
        <f t="shared" si="60"/>
        <v>Nov-2024</v>
      </c>
      <c r="D483" s="2">
        <v>45626</v>
      </c>
      <c r="E483" t="s">
        <v>1175</v>
      </c>
      <c r="F483" t="s">
        <v>1571</v>
      </c>
      <c r="G483" t="s">
        <v>1176</v>
      </c>
      <c r="H483" t="s">
        <v>698</v>
      </c>
      <c r="I483" t="s">
        <v>1235</v>
      </c>
      <c r="J483" t="s">
        <v>1236</v>
      </c>
      <c r="K483" t="s">
        <v>1255</v>
      </c>
      <c r="L483" t="s">
        <v>1256</v>
      </c>
      <c r="M483" t="s">
        <v>1257</v>
      </c>
      <c r="N483" t="s">
        <v>1529</v>
      </c>
      <c r="O483" t="s">
        <v>958</v>
      </c>
    </row>
    <row r="484" spans="1:15" x14ac:dyDescent="0.35">
      <c r="A484" s="189" t="str">
        <f t="shared" si="58"/>
        <v>Nov</v>
      </c>
      <c r="B484" s="190" t="str">
        <f t="shared" si="59"/>
        <v>2024</v>
      </c>
      <c r="C484" s="190" t="str">
        <f t="shared" si="60"/>
        <v>Nov-2024</v>
      </c>
      <c r="D484" s="2">
        <v>45626</v>
      </c>
      <c r="E484" t="s">
        <v>1175</v>
      </c>
      <c r="F484" t="s">
        <v>1571</v>
      </c>
      <c r="G484" t="s">
        <v>1176</v>
      </c>
      <c r="H484" t="s">
        <v>698</v>
      </c>
      <c r="I484" t="s">
        <v>1235</v>
      </c>
      <c r="J484" t="s">
        <v>1236</v>
      </c>
      <c r="K484" t="s">
        <v>1255</v>
      </c>
      <c r="L484" t="s">
        <v>1256</v>
      </c>
      <c r="M484" t="s">
        <v>1257</v>
      </c>
      <c r="N484" t="s">
        <v>919</v>
      </c>
      <c r="O484">
        <v>185</v>
      </c>
    </row>
    <row r="485" spans="1:15" x14ac:dyDescent="0.35">
      <c r="A485" s="189" t="str">
        <f t="shared" si="58"/>
        <v>Nov</v>
      </c>
      <c r="B485" s="190" t="str">
        <f t="shared" si="59"/>
        <v>2024</v>
      </c>
      <c r="C485" s="190" t="str">
        <f t="shared" si="60"/>
        <v>Nov-2024</v>
      </c>
      <c r="D485" s="2">
        <v>45626</v>
      </c>
      <c r="E485" t="s">
        <v>1175</v>
      </c>
      <c r="F485" t="s">
        <v>1571</v>
      </c>
      <c r="G485" t="s">
        <v>1176</v>
      </c>
      <c r="H485" t="s">
        <v>698</v>
      </c>
      <c r="I485" t="s">
        <v>1235</v>
      </c>
      <c r="J485" t="s">
        <v>1236</v>
      </c>
      <c r="K485" t="s">
        <v>1255</v>
      </c>
      <c r="L485" t="s">
        <v>1256</v>
      </c>
      <c r="M485" t="s">
        <v>1257</v>
      </c>
      <c r="N485" t="s">
        <v>920</v>
      </c>
      <c r="O485">
        <v>1705</v>
      </c>
    </row>
    <row r="486" spans="1:15" x14ac:dyDescent="0.35">
      <c r="A486" s="189" t="str">
        <f t="shared" si="58"/>
        <v>Nov</v>
      </c>
      <c r="B486" s="190" t="str">
        <f t="shared" si="59"/>
        <v>2024</v>
      </c>
      <c r="C486" s="190" t="str">
        <f t="shared" si="60"/>
        <v>Nov-2024</v>
      </c>
      <c r="D486" s="2">
        <v>45626</v>
      </c>
      <c r="E486" t="s">
        <v>1175</v>
      </c>
      <c r="F486" t="s">
        <v>1571</v>
      </c>
      <c r="G486" t="s">
        <v>1176</v>
      </c>
      <c r="H486" t="s">
        <v>698</v>
      </c>
      <c r="I486" t="s">
        <v>1235</v>
      </c>
      <c r="J486" t="s">
        <v>1236</v>
      </c>
      <c r="K486" t="s">
        <v>1255</v>
      </c>
      <c r="L486" t="s">
        <v>1256</v>
      </c>
      <c r="M486" t="s">
        <v>1257</v>
      </c>
      <c r="N486" t="s">
        <v>922</v>
      </c>
      <c r="O486">
        <v>395</v>
      </c>
    </row>
    <row r="487" spans="1:15" x14ac:dyDescent="0.35">
      <c r="A487" s="189" t="str">
        <f t="shared" si="58"/>
        <v>Nov</v>
      </c>
      <c r="B487" s="190" t="str">
        <f t="shared" si="59"/>
        <v>2024</v>
      </c>
      <c r="C487" s="190" t="str">
        <f t="shared" si="60"/>
        <v>Nov-2024</v>
      </c>
      <c r="D487" s="2">
        <v>45626</v>
      </c>
      <c r="E487" t="s">
        <v>1175</v>
      </c>
      <c r="F487" t="s">
        <v>1571</v>
      </c>
      <c r="G487" t="s">
        <v>1176</v>
      </c>
      <c r="H487" t="s">
        <v>698</v>
      </c>
      <c r="I487" t="s">
        <v>1235</v>
      </c>
      <c r="J487" t="s">
        <v>1236</v>
      </c>
      <c r="K487" t="s">
        <v>1255</v>
      </c>
      <c r="L487" t="s">
        <v>1256</v>
      </c>
      <c r="M487" t="s">
        <v>1257</v>
      </c>
      <c r="N487" t="s">
        <v>921</v>
      </c>
      <c r="O487">
        <v>990</v>
      </c>
    </row>
    <row r="488" spans="1:15" x14ac:dyDescent="0.35">
      <c r="A488" s="189" t="str">
        <f t="shared" si="58"/>
        <v>Nov</v>
      </c>
      <c r="B488" s="190" t="str">
        <f t="shared" si="59"/>
        <v>2024</v>
      </c>
      <c r="C488" s="190" t="str">
        <f t="shared" si="60"/>
        <v>Nov-2024</v>
      </c>
      <c r="D488" s="2">
        <v>45626</v>
      </c>
      <c r="E488" t="s">
        <v>1175</v>
      </c>
      <c r="F488" t="s">
        <v>1571</v>
      </c>
      <c r="G488" t="s">
        <v>1176</v>
      </c>
      <c r="H488" t="s">
        <v>698</v>
      </c>
      <c r="I488" t="s">
        <v>1235</v>
      </c>
      <c r="J488" t="s">
        <v>1236</v>
      </c>
      <c r="K488" t="s">
        <v>1258</v>
      </c>
      <c r="L488" t="s">
        <v>1259</v>
      </c>
      <c r="M488" t="s">
        <v>1260</v>
      </c>
      <c r="N488" t="s">
        <v>1528</v>
      </c>
      <c r="O488">
        <v>255</v>
      </c>
    </row>
    <row r="489" spans="1:15" x14ac:dyDescent="0.35">
      <c r="A489" s="189" t="str">
        <f t="shared" si="58"/>
        <v>Nov</v>
      </c>
      <c r="B489" s="190" t="str">
        <f t="shared" si="59"/>
        <v>2024</v>
      </c>
      <c r="C489" s="190" t="str">
        <f t="shared" si="60"/>
        <v>Nov-2024</v>
      </c>
      <c r="D489" s="2">
        <v>45626</v>
      </c>
      <c r="E489" t="s">
        <v>1175</v>
      </c>
      <c r="F489" t="s">
        <v>1571</v>
      </c>
      <c r="G489" t="s">
        <v>1176</v>
      </c>
      <c r="H489" t="s">
        <v>698</v>
      </c>
      <c r="I489" t="s">
        <v>1235</v>
      </c>
      <c r="J489" t="s">
        <v>1236</v>
      </c>
      <c r="K489" t="s">
        <v>1258</v>
      </c>
      <c r="L489" t="s">
        <v>1259</v>
      </c>
      <c r="M489" t="s">
        <v>1260</v>
      </c>
      <c r="N489" t="s">
        <v>1529</v>
      </c>
      <c r="O489" t="s">
        <v>958</v>
      </c>
    </row>
    <row r="490" spans="1:15" x14ac:dyDescent="0.35">
      <c r="A490" s="189" t="str">
        <f t="shared" si="58"/>
        <v>Nov</v>
      </c>
      <c r="B490" s="190" t="str">
        <f t="shared" si="59"/>
        <v>2024</v>
      </c>
      <c r="C490" s="190" t="str">
        <f t="shared" si="60"/>
        <v>Nov-2024</v>
      </c>
      <c r="D490" s="2">
        <v>45626</v>
      </c>
      <c r="E490" t="s">
        <v>1175</v>
      </c>
      <c r="F490" t="s">
        <v>1571</v>
      </c>
      <c r="G490" t="s">
        <v>1176</v>
      </c>
      <c r="H490" t="s">
        <v>698</v>
      </c>
      <c r="I490" t="s">
        <v>1235</v>
      </c>
      <c r="J490" t="s">
        <v>1236</v>
      </c>
      <c r="K490" t="s">
        <v>1258</v>
      </c>
      <c r="L490" t="s">
        <v>1259</v>
      </c>
      <c r="M490" t="s">
        <v>1260</v>
      </c>
      <c r="N490" t="s">
        <v>919</v>
      </c>
      <c r="O490">
        <v>1135</v>
      </c>
    </row>
    <row r="491" spans="1:15" x14ac:dyDescent="0.35">
      <c r="A491" s="189" t="str">
        <f t="shared" si="58"/>
        <v>Nov</v>
      </c>
      <c r="B491" s="190" t="str">
        <f t="shared" si="59"/>
        <v>2024</v>
      </c>
      <c r="C491" s="190" t="str">
        <f t="shared" si="60"/>
        <v>Nov-2024</v>
      </c>
      <c r="D491" s="2">
        <v>45626</v>
      </c>
      <c r="E491" t="s">
        <v>1175</v>
      </c>
      <c r="F491" t="s">
        <v>1571</v>
      </c>
      <c r="G491" t="s">
        <v>1176</v>
      </c>
      <c r="H491" t="s">
        <v>698</v>
      </c>
      <c r="I491" t="s">
        <v>1235</v>
      </c>
      <c r="J491" t="s">
        <v>1236</v>
      </c>
      <c r="K491" t="s">
        <v>1258</v>
      </c>
      <c r="L491" t="s">
        <v>1259</v>
      </c>
      <c r="M491" t="s">
        <v>1260</v>
      </c>
      <c r="N491" t="s">
        <v>920</v>
      </c>
      <c r="O491">
        <v>3795</v>
      </c>
    </row>
    <row r="492" spans="1:15" x14ac:dyDescent="0.35">
      <c r="A492" s="189" t="str">
        <f t="shared" si="58"/>
        <v>Nov</v>
      </c>
      <c r="B492" s="190" t="str">
        <f t="shared" si="59"/>
        <v>2024</v>
      </c>
      <c r="C492" s="190" t="str">
        <f t="shared" si="60"/>
        <v>Nov-2024</v>
      </c>
      <c r="D492" s="2">
        <v>45626</v>
      </c>
      <c r="E492" t="s">
        <v>1175</v>
      </c>
      <c r="F492" t="s">
        <v>1571</v>
      </c>
      <c r="G492" t="s">
        <v>1176</v>
      </c>
      <c r="H492" t="s">
        <v>698</v>
      </c>
      <c r="I492" t="s">
        <v>1235</v>
      </c>
      <c r="J492" t="s">
        <v>1236</v>
      </c>
      <c r="K492" t="s">
        <v>1258</v>
      </c>
      <c r="L492" t="s">
        <v>1259</v>
      </c>
      <c r="M492" t="s">
        <v>1260</v>
      </c>
      <c r="N492" t="s">
        <v>922</v>
      </c>
      <c r="O492">
        <v>1050</v>
      </c>
    </row>
    <row r="493" spans="1:15" x14ac:dyDescent="0.35">
      <c r="A493" s="189" t="str">
        <f t="shared" si="58"/>
        <v>Nov</v>
      </c>
      <c r="B493" s="190" t="str">
        <f t="shared" si="59"/>
        <v>2024</v>
      </c>
      <c r="C493" s="190" t="str">
        <f t="shared" si="60"/>
        <v>Nov-2024</v>
      </c>
      <c r="D493" s="2">
        <v>45626</v>
      </c>
      <c r="E493" t="s">
        <v>1175</v>
      </c>
      <c r="F493" t="s">
        <v>1571</v>
      </c>
      <c r="G493" t="s">
        <v>1176</v>
      </c>
      <c r="H493" t="s">
        <v>698</v>
      </c>
      <c r="I493" t="s">
        <v>1235</v>
      </c>
      <c r="J493" t="s">
        <v>1236</v>
      </c>
      <c r="K493" t="s">
        <v>1258</v>
      </c>
      <c r="L493" t="s">
        <v>1259</v>
      </c>
      <c r="M493" t="s">
        <v>1260</v>
      </c>
      <c r="N493" t="s">
        <v>921</v>
      </c>
      <c r="O493">
        <v>1915</v>
      </c>
    </row>
    <row r="494" spans="1:15" x14ac:dyDescent="0.35">
      <c r="A494" s="189" t="str">
        <f t="shared" si="58"/>
        <v>Nov</v>
      </c>
      <c r="B494" s="190" t="str">
        <f t="shared" si="59"/>
        <v>2024</v>
      </c>
      <c r="C494" s="190" t="str">
        <f t="shared" si="60"/>
        <v>Nov-2024</v>
      </c>
      <c r="D494" s="2">
        <v>45626</v>
      </c>
      <c r="E494" t="s">
        <v>1175</v>
      </c>
      <c r="F494" t="s">
        <v>1571</v>
      </c>
      <c r="G494" t="s">
        <v>1176</v>
      </c>
      <c r="H494" t="s">
        <v>698</v>
      </c>
      <c r="I494" t="s">
        <v>1235</v>
      </c>
      <c r="J494" t="s">
        <v>1236</v>
      </c>
      <c r="K494" t="s">
        <v>1261</v>
      </c>
      <c r="L494" t="s">
        <v>1262</v>
      </c>
      <c r="M494" t="s">
        <v>1263</v>
      </c>
      <c r="N494" t="s">
        <v>1528</v>
      </c>
      <c r="O494">
        <v>90</v>
      </c>
    </row>
    <row r="495" spans="1:15" x14ac:dyDescent="0.35">
      <c r="A495" s="189" t="str">
        <f t="shared" si="58"/>
        <v>Nov</v>
      </c>
      <c r="B495" s="190" t="str">
        <f t="shared" si="59"/>
        <v>2024</v>
      </c>
      <c r="C495" s="190" t="str">
        <f t="shared" si="60"/>
        <v>Nov-2024</v>
      </c>
      <c r="D495" s="2">
        <v>45626</v>
      </c>
      <c r="E495" t="s">
        <v>1175</v>
      </c>
      <c r="F495" t="s">
        <v>1571</v>
      </c>
      <c r="G495" t="s">
        <v>1176</v>
      </c>
      <c r="H495" t="s">
        <v>698</v>
      </c>
      <c r="I495" t="s">
        <v>1235</v>
      </c>
      <c r="J495" t="s">
        <v>1236</v>
      </c>
      <c r="K495" t="s">
        <v>1261</v>
      </c>
      <c r="L495" t="s">
        <v>1262</v>
      </c>
      <c r="M495" t="s">
        <v>1263</v>
      </c>
      <c r="N495" t="s">
        <v>1529</v>
      </c>
      <c r="O495" t="s">
        <v>958</v>
      </c>
    </row>
    <row r="496" spans="1:15" x14ac:dyDescent="0.35">
      <c r="A496" s="189" t="str">
        <f t="shared" si="58"/>
        <v>Nov</v>
      </c>
      <c r="B496" s="190" t="str">
        <f t="shared" si="59"/>
        <v>2024</v>
      </c>
      <c r="C496" s="190" t="str">
        <f t="shared" si="60"/>
        <v>Nov-2024</v>
      </c>
      <c r="D496" s="2">
        <v>45626</v>
      </c>
      <c r="E496" t="s">
        <v>1175</v>
      </c>
      <c r="F496" t="s">
        <v>1571</v>
      </c>
      <c r="G496" t="s">
        <v>1176</v>
      </c>
      <c r="H496" t="s">
        <v>698</v>
      </c>
      <c r="I496" t="s">
        <v>1235</v>
      </c>
      <c r="J496" t="s">
        <v>1236</v>
      </c>
      <c r="K496" t="s">
        <v>1261</v>
      </c>
      <c r="L496" t="s">
        <v>1262</v>
      </c>
      <c r="M496" t="s">
        <v>1263</v>
      </c>
      <c r="N496" t="s">
        <v>919</v>
      </c>
      <c r="O496">
        <v>280</v>
      </c>
    </row>
    <row r="497" spans="1:15" x14ac:dyDescent="0.35">
      <c r="A497" s="189" t="str">
        <f t="shared" si="58"/>
        <v>Nov</v>
      </c>
      <c r="B497" s="190" t="str">
        <f t="shared" si="59"/>
        <v>2024</v>
      </c>
      <c r="C497" s="190" t="str">
        <f t="shared" si="60"/>
        <v>Nov-2024</v>
      </c>
      <c r="D497" s="2">
        <v>45626</v>
      </c>
      <c r="E497" t="s">
        <v>1175</v>
      </c>
      <c r="F497" t="s">
        <v>1571</v>
      </c>
      <c r="G497" t="s">
        <v>1176</v>
      </c>
      <c r="H497" t="s">
        <v>698</v>
      </c>
      <c r="I497" t="s">
        <v>1235</v>
      </c>
      <c r="J497" t="s">
        <v>1236</v>
      </c>
      <c r="K497" t="s">
        <v>1261</v>
      </c>
      <c r="L497" t="s">
        <v>1262</v>
      </c>
      <c r="M497" t="s">
        <v>1263</v>
      </c>
      <c r="N497" t="s">
        <v>920</v>
      </c>
      <c r="O497">
        <v>1905</v>
      </c>
    </row>
    <row r="498" spans="1:15" x14ac:dyDescent="0.35">
      <c r="A498" s="189" t="str">
        <f t="shared" si="58"/>
        <v>Nov</v>
      </c>
      <c r="B498" s="190" t="str">
        <f t="shared" si="59"/>
        <v>2024</v>
      </c>
      <c r="C498" s="190" t="str">
        <f t="shared" si="60"/>
        <v>Nov-2024</v>
      </c>
      <c r="D498" s="2">
        <v>45626</v>
      </c>
      <c r="E498" t="s">
        <v>1175</v>
      </c>
      <c r="F498" t="s">
        <v>1571</v>
      </c>
      <c r="G498" t="s">
        <v>1176</v>
      </c>
      <c r="H498" t="s">
        <v>698</v>
      </c>
      <c r="I498" t="s">
        <v>1235</v>
      </c>
      <c r="J498" t="s">
        <v>1236</v>
      </c>
      <c r="K498" t="s">
        <v>1261</v>
      </c>
      <c r="L498" t="s">
        <v>1262</v>
      </c>
      <c r="M498" t="s">
        <v>1263</v>
      </c>
      <c r="N498" t="s">
        <v>922</v>
      </c>
      <c r="O498">
        <v>370</v>
      </c>
    </row>
    <row r="499" spans="1:15" x14ac:dyDescent="0.35">
      <c r="A499" s="189" t="str">
        <f t="shared" si="58"/>
        <v>Nov</v>
      </c>
      <c r="B499" s="190" t="str">
        <f t="shared" si="59"/>
        <v>2024</v>
      </c>
      <c r="C499" s="190" t="str">
        <f t="shared" si="60"/>
        <v>Nov-2024</v>
      </c>
      <c r="D499" s="2">
        <v>45626</v>
      </c>
      <c r="E499" t="s">
        <v>1175</v>
      </c>
      <c r="F499" t="s">
        <v>1571</v>
      </c>
      <c r="G499" t="s">
        <v>1176</v>
      </c>
      <c r="H499" t="s">
        <v>698</v>
      </c>
      <c r="I499" t="s">
        <v>1235</v>
      </c>
      <c r="J499" t="s">
        <v>1236</v>
      </c>
      <c r="K499" t="s">
        <v>1261</v>
      </c>
      <c r="L499" t="s">
        <v>1262</v>
      </c>
      <c r="M499" t="s">
        <v>1263</v>
      </c>
      <c r="N499" t="s">
        <v>921</v>
      </c>
      <c r="O499">
        <v>870</v>
      </c>
    </row>
    <row r="500" spans="1:15" x14ac:dyDescent="0.35">
      <c r="A500" s="189" t="str">
        <f t="shared" si="58"/>
        <v>Nov</v>
      </c>
      <c r="B500" s="190" t="str">
        <f t="shared" si="59"/>
        <v>2024</v>
      </c>
      <c r="C500" s="190" t="str">
        <f t="shared" si="60"/>
        <v>Nov-2024</v>
      </c>
      <c r="D500" s="2">
        <v>45626</v>
      </c>
      <c r="E500" t="s">
        <v>1264</v>
      </c>
      <c r="F500" t="s">
        <v>1265</v>
      </c>
      <c r="G500" t="s">
        <v>1266</v>
      </c>
      <c r="H500" t="s">
        <v>663</v>
      </c>
      <c r="I500" t="s">
        <v>1267</v>
      </c>
      <c r="J500" t="s">
        <v>1268</v>
      </c>
      <c r="K500" t="s">
        <v>1269</v>
      </c>
      <c r="L500" t="s">
        <v>1270</v>
      </c>
      <c r="M500" t="s">
        <v>1271</v>
      </c>
      <c r="N500" t="s">
        <v>1528</v>
      </c>
      <c r="O500" t="s">
        <v>958</v>
      </c>
    </row>
    <row r="501" spans="1:15" x14ac:dyDescent="0.35">
      <c r="A501" s="189" t="str">
        <f t="shared" si="58"/>
        <v>Nov</v>
      </c>
      <c r="B501" s="190" t="str">
        <f t="shared" si="59"/>
        <v>2024</v>
      </c>
      <c r="C501" s="190" t="str">
        <f t="shared" si="60"/>
        <v>Nov-2024</v>
      </c>
      <c r="D501" s="2">
        <v>45626</v>
      </c>
      <c r="E501" t="s">
        <v>1264</v>
      </c>
      <c r="F501" t="s">
        <v>1265</v>
      </c>
      <c r="G501" t="s">
        <v>1266</v>
      </c>
      <c r="H501" t="s">
        <v>663</v>
      </c>
      <c r="I501" t="s">
        <v>1267</v>
      </c>
      <c r="J501" t="s">
        <v>1268</v>
      </c>
      <c r="K501" t="s">
        <v>1269</v>
      </c>
      <c r="L501" t="s">
        <v>1270</v>
      </c>
      <c r="M501" t="s">
        <v>1271</v>
      </c>
      <c r="N501" t="s">
        <v>1529</v>
      </c>
      <c r="O501" t="s">
        <v>958</v>
      </c>
    </row>
    <row r="502" spans="1:15" x14ac:dyDescent="0.35">
      <c r="A502" s="189" t="str">
        <f t="shared" si="58"/>
        <v>Nov</v>
      </c>
      <c r="B502" s="190" t="str">
        <f t="shared" si="59"/>
        <v>2024</v>
      </c>
      <c r="C502" s="190" t="str">
        <f t="shared" si="60"/>
        <v>Nov-2024</v>
      </c>
      <c r="D502" s="2">
        <v>45626</v>
      </c>
      <c r="E502" t="s">
        <v>1264</v>
      </c>
      <c r="F502" t="s">
        <v>1265</v>
      </c>
      <c r="G502" t="s">
        <v>1266</v>
      </c>
      <c r="H502" t="s">
        <v>663</v>
      </c>
      <c r="I502" t="s">
        <v>1267</v>
      </c>
      <c r="J502" t="s">
        <v>1268</v>
      </c>
      <c r="K502" t="s">
        <v>1269</v>
      </c>
      <c r="L502" t="s">
        <v>1270</v>
      </c>
      <c r="M502" t="s">
        <v>1271</v>
      </c>
      <c r="N502" t="s">
        <v>919</v>
      </c>
      <c r="O502">
        <v>50</v>
      </c>
    </row>
    <row r="503" spans="1:15" x14ac:dyDescent="0.35">
      <c r="A503" s="189" t="str">
        <f t="shared" si="58"/>
        <v>Nov</v>
      </c>
      <c r="B503" s="190" t="str">
        <f t="shared" si="59"/>
        <v>2024</v>
      </c>
      <c r="C503" s="190" t="str">
        <f t="shared" si="60"/>
        <v>Nov-2024</v>
      </c>
      <c r="D503" s="2">
        <v>45626</v>
      </c>
      <c r="E503" t="s">
        <v>1264</v>
      </c>
      <c r="F503" t="s">
        <v>1265</v>
      </c>
      <c r="G503" t="s">
        <v>1266</v>
      </c>
      <c r="H503" t="s">
        <v>663</v>
      </c>
      <c r="I503" t="s">
        <v>1267</v>
      </c>
      <c r="J503" t="s">
        <v>1268</v>
      </c>
      <c r="K503" t="s">
        <v>1269</v>
      </c>
      <c r="L503" t="s">
        <v>1270</v>
      </c>
      <c r="M503" t="s">
        <v>1271</v>
      </c>
      <c r="N503" t="s">
        <v>920</v>
      </c>
      <c r="O503">
        <v>680</v>
      </c>
    </row>
    <row r="504" spans="1:15" x14ac:dyDescent="0.35">
      <c r="A504" s="189" t="str">
        <f t="shared" si="58"/>
        <v>Nov</v>
      </c>
      <c r="B504" s="190" t="str">
        <f t="shared" si="59"/>
        <v>2024</v>
      </c>
      <c r="C504" s="190" t="str">
        <f t="shared" si="60"/>
        <v>Nov-2024</v>
      </c>
      <c r="D504" s="2">
        <v>45626</v>
      </c>
      <c r="E504" t="s">
        <v>1264</v>
      </c>
      <c r="F504" t="s">
        <v>1265</v>
      </c>
      <c r="G504" t="s">
        <v>1266</v>
      </c>
      <c r="H504" t="s">
        <v>663</v>
      </c>
      <c r="I504" t="s">
        <v>1267</v>
      </c>
      <c r="J504" t="s">
        <v>1268</v>
      </c>
      <c r="K504" t="s">
        <v>1269</v>
      </c>
      <c r="L504" t="s">
        <v>1270</v>
      </c>
      <c r="M504" t="s">
        <v>1271</v>
      </c>
      <c r="N504" t="s">
        <v>922</v>
      </c>
      <c r="O504">
        <v>900</v>
      </c>
    </row>
    <row r="505" spans="1:15" x14ac:dyDescent="0.35">
      <c r="A505" s="189" t="str">
        <f t="shared" si="58"/>
        <v>Nov</v>
      </c>
      <c r="B505" s="190" t="str">
        <f t="shared" si="59"/>
        <v>2024</v>
      </c>
      <c r="C505" s="190" t="str">
        <f t="shared" si="60"/>
        <v>Nov-2024</v>
      </c>
      <c r="D505" s="2">
        <v>45626</v>
      </c>
      <c r="E505" t="s">
        <v>1264</v>
      </c>
      <c r="F505" t="s">
        <v>1265</v>
      </c>
      <c r="G505" t="s">
        <v>1266</v>
      </c>
      <c r="H505" t="s">
        <v>663</v>
      </c>
      <c r="I505" t="s">
        <v>1267</v>
      </c>
      <c r="J505" t="s">
        <v>1268</v>
      </c>
      <c r="K505" t="s">
        <v>1269</v>
      </c>
      <c r="L505" t="s">
        <v>1270</v>
      </c>
      <c r="M505" t="s">
        <v>1271</v>
      </c>
      <c r="N505" t="s">
        <v>921</v>
      </c>
      <c r="O505">
        <v>805</v>
      </c>
    </row>
    <row r="506" spans="1:15" x14ac:dyDescent="0.35">
      <c r="A506" s="189" t="str">
        <f t="shared" si="58"/>
        <v>Nov</v>
      </c>
      <c r="B506" s="190" t="str">
        <f t="shared" si="59"/>
        <v>2024</v>
      </c>
      <c r="C506" s="190" t="str">
        <f t="shared" si="60"/>
        <v>Nov-2024</v>
      </c>
      <c r="D506" s="2">
        <v>45626</v>
      </c>
      <c r="E506" t="s">
        <v>1264</v>
      </c>
      <c r="F506" t="s">
        <v>1265</v>
      </c>
      <c r="G506" t="s">
        <v>1266</v>
      </c>
      <c r="H506" t="s">
        <v>663</v>
      </c>
      <c r="I506" t="s">
        <v>1267</v>
      </c>
      <c r="J506" t="s">
        <v>1268</v>
      </c>
      <c r="K506" t="s">
        <v>1272</v>
      </c>
      <c r="L506" t="s">
        <v>1273</v>
      </c>
      <c r="M506" t="s">
        <v>1274</v>
      </c>
      <c r="N506" t="s">
        <v>1528</v>
      </c>
      <c r="O506">
        <v>25</v>
      </c>
    </row>
    <row r="507" spans="1:15" x14ac:dyDescent="0.35">
      <c r="A507" s="189" t="str">
        <f t="shared" si="58"/>
        <v>Nov</v>
      </c>
      <c r="B507" s="190" t="str">
        <f t="shared" si="59"/>
        <v>2024</v>
      </c>
      <c r="C507" s="190" t="str">
        <f t="shared" si="60"/>
        <v>Nov-2024</v>
      </c>
      <c r="D507" s="2">
        <v>45626</v>
      </c>
      <c r="E507" t="s">
        <v>1264</v>
      </c>
      <c r="F507" t="s">
        <v>1265</v>
      </c>
      <c r="G507" t="s">
        <v>1266</v>
      </c>
      <c r="H507" t="s">
        <v>663</v>
      </c>
      <c r="I507" t="s">
        <v>1267</v>
      </c>
      <c r="J507" t="s">
        <v>1268</v>
      </c>
      <c r="K507" t="s">
        <v>1272</v>
      </c>
      <c r="L507" t="s">
        <v>1273</v>
      </c>
      <c r="M507" t="s">
        <v>1274</v>
      </c>
      <c r="N507" t="s">
        <v>1529</v>
      </c>
      <c r="O507" t="s">
        <v>958</v>
      </c>
    </row>
    <row r="508" spans="1:15" x14ac:dyDescent="0.35">
      <c r="A508" s="189" t="str">
        <f t="shared" si="58"/>
        <v>Nov</v>
      </c>
      <c r="B508" s="190" t="str">
        <f t="shared" si="59"/>
        <v>2024</v>
      </c>
      <c r="C508" s="190" t="str">
        <f t="shared" si="60"/>
        <v>Nov-2024</v>
      </c>
      <c r="D508" s="2">
        <v>45626</v>
      </c>
      <c r="E508" t="s">
        <v>1264</v>
      </c>
      <c r="F508" t="s">
        <v>1265</v>
      </c>
      <c r="G508" t="s">
        <v>1266</v>
      </c>
      <c r="H508" t="s">
        <v>663</v>
      </c>
      <c r="I508" t="s">
        <v>1267</v>
      </c>
      <c r="J508" t="s">
        <v>1268</v>
      </c>
      <c r="K508" t="s">
        <v>1272</v>
      </c>
      <c r="L508" t="s">
        <v>1273</v>
      </c>
      <c r="M508" t="s">
        <v>1274</v>
      </c>
      <c r="N508" t="s">
        <v>919</v>
      </c>
      <c r="O508">
        <v>85</v>
      </c>
    </row>
    <row r="509" spans="1:15" x14ac:dyDescent="0.35">
      <c r="A509" s="189" t="str">
        <f t="shared" si="58"/>
        <v>Nov</v>
      </c>
      <c r="B509" s="190" t="str">
        <f t="shared" si="59"/>
        <v>2024</v>
      </c>
      <c r="C509" s="190" t="str">
        <f t="shared" si="60"/>
        <v>Nov-2024</v>
      </c>
      <c r="D509" s="2">
        <v>45626</v>
      </c>
      <c r="E509" t="s">
        <v>1264</v>
      </c>
      <c r="F509" t="s">
        <v>1265</v>
      </c>
      <c r="G509" t="s">
        <v>1266</v>
      </c>
      <c r="H509" t="s">
        <v>663</v>
      </c>
      <c r="I509" t="s">
        <v>1267</v>
      </c>
      <c r="J509" t="s">
        <v>1268</v>
      </c>
      <c r="K509" t="s">
        <v>1272</v>
      </c>
      <c r="L509" t="s">
        <v>1273</v>
      </c>
      <c r="M509" t="s">
        <v>1274</v>
      </c>
      <c r="N509" t="s">
        <v>920</v>
      </c>
      <c r="O509">
        <v>720</v>
      </c>
    </row>
    <row r="510" spans="1:15" x14ac:dyDescent="0.35">
      <c r="A510" s="189" t="str">
        <f t="shared" si="58"/>
        <v>Nov</v>
      </c>
      <c r="B510" s="190" t="str">
        <f t="shared" si="59"/>
        <v>2024</v>
      </c>
      <c r="C510" s="190" t="str">
        <f t="shared" si="60"/>
        <v>Nov-2024</v>
      </c>
      <c r="D510" s="2">
        <v>45626</v>
      </c>
      <c r="E510" t="s">
        <v>1264</v>
      </c>
      <c r="F510" t="s">
        <v>1265</v>
      </c>
      <c r="G510" t="s">
        <v>1266</v>
      </c>
      <c r="H510" t="s">
        <v>663</v>
      </c>
      <c r="I510" t="s">
        <v>1267</v>
      </c>
      <c r="J510" t="s">
        <v>1268</v>
      </c>
      <c r="K510" t="s">
        <v>1272</v>
      </c>
      <c r="L510" t="s">
        <v>1273</v>
      </c>
      <c r="M510" t="s">
        <v>1274</v>
      </c>
      <c r="N510" t="s">
        <v>922</v>
      </c>
      <c r="O510">
        <v>1190</v>
      </c>
    </row>
    <row r="511" spans="1:15" x14ac:dyDescent="0.35">
      <c r="A511" s="189" t="str">
        <f t="shared" si="58"/>
        <v>Nov</v>
      </c>
      <c r="B511" s="190" t="str">
        <f t="shared" si="59"/>
        <v>2024</v>
      </c>
      <c r="C511" s="190" t="str">
        <f t="shared" si="60"/>
        <v>Nov-2024</v>
      </c>
      <c r="D511" s="2">
        <v>45626</v>
      </c>
      <c r="E511" t="s">
        <v>1264</v>
      </c>
      <c r="F511" t="s">
        <v>1265</v>
      </c>
      <c r="G511" t="s">
        <v>1266</v>
      </c>
      <c r="H511" t="s">
        <v>663</v>
      </c>
      <c r="I511" t="s">
        <v>1267</v>
      </c>
      <c r="J511" t="s">
        <v>1268</v>
      </c>
      <c r="K511" t="s">
        <v>1272</v>
      </c>
      <c r="L511" t="s">
        <v>1273</v>
      </c>
      <c r="M511" t="s">
        <v>1274</v>
      </c>
      <c r="N511" t="s">
        <v>921</v>
      </c>
      <c r="O511">
        <v>850</v>
      </c>
    </row>
    <row r="512" spans="1:15" x14ac:dyDescent="0.35">
      <c r="A512" s="189" t="str">
        <f t="shared" si="58"/>
        <v>Nov</v>
      </c>
      <c r="B512" s="190" t="str">
        <f t="shared" si="59"/>
        <v>2024</v>
      </c>
      <c r="C512" s="190" t="str">
        <f t="shared" si="60"/>
        <v>Nov-2024</v>
      </c>
      <c r="D512" s="2">
        <v>45626</v>
      </c>
      <c r="E512" t="s">
        <v>1264</v>
      </c>
      <c r="F512" t="s">
        <v>1265</v>
      </c>
      <c r="G512" t="s">
        <v>1266</v>
      </c>
      <c r="H512" t="s">
        <v>663</v>
      </c>
      <c r="I512" t="s">
        <v>1267</v>
      </c>
      <c r="J512" t="s">
        <v>1268</v>
      </c>
      <c r="K512" t="s">
        <v>1275</v>
      </c>
      <c r="L512" t="s">
        <v>1276</v>
      </c>
      <c r="M512" t="s">
        <v>1277</v>
      </c>
      <c r="N512" t="s">
        <v>1528</v>
      </c>
      <c r="O512">
        <v>35</v>
      </c>
    </row>
    <row r="513" spans="1:15" x14ac:dyDescent="0.35">
      <c r="A513" s="189" t="str">
        <f t="shared" si="58"/>
        <v>Nov</v>
      </c>
      <c r="B513" s="190" t="str">
        <f t="shared" si="59"/>
        <v>2024</v>
      </c>
      <c r="C513" s="190" t="str">
        <f t="shared" si="60"/>
        <v>Nov-2024</v>
      </c>
      <c r="D513" s="2">
        <v>45626</v>
      </c>
      <c r="E513" t="s">
        <v>1264</v>
      </c>
      <c r="F513" t="s">
        <v>1265</v>
      </c>
      <c r="G513" t="s">
        <v>1266</v>
      </c>
      <c r="H513" t="s">
        <v>663</v>
      </c>
      <c r="I513" t="s">
        <v>1267</v>
      </c>
      <c r="J513" t="s">
        <v>1268</v>
      </c>
      <c r="K513" t="s">
        <v>1275</v>
      </c>
      <c r="L513" t="s">
        <v>1276</v>
      </c>
      <c r="M513" t="s">
        <v>1277</v>
      </c>
      <c r="N513" t="s">
        <v>1529</v>
      </c>
      <c r="O513" t="s">
        <v>958</v>
      </c>
    </row>
    <row r="514" spans="1:15" x14ac:dyDescent="0.35">
      <c r="A514" s="189" t="str">
        <f t="shared" si="58"/>
        <v>Nov</v>
      </c>
      <c r="B514" s="190" t="str">
        <f t="shared" si="59"/>
        <v>2024</v>
      </c>
      <c r="C514" s="190" t="str">
        <f t="shared" si="60"/>
        <v>Nov-2024</v>
      </c>
      <c r="D514" s="2">
        <v>45626</v>
      </c>
      <c r="E514" t="s">
        <v>1264</v>
      </c>
      <c r="F514" t="s">
        <v>1265</v>
      </c>
      <c r="G514" t="s">
        <v>1266</v>
      </c>
      <c r="H514" t="s">
        <v>663</v>
      </c>
      <c r="I514" t="s">
        <v>1267</v>
      </c>
      <c r="J514" t="s">
        <v>1268</v>
      </c>
      <c r="K514" t="s">
        <v>1275</v>
      </c>
      <c r="L514" t="s">
        <v>1276</v>
      </c>
      <c r="M514" t="s">
        <v>1277</v>
      </c>
      <c r="N514" t="s">
        <v>919</v>
      </c>
      <c r="O514">
        <v>85</v>
      </c>
    </row>
    <row r="515" spans="1:15" x14ac:dyDescent="0.35">
      <c r="A515" s="189" t="str">
        <f t="shared" ref="A515:A578" si="61">TEXT(D515,"mmm")</f>
        <v>Nov</v>
      </c>
      <c r="B515" s="190" t="str">
        <f t="shared" ref="B515:B578" si="62">TEXT(D515,"yyyy")</f>
        <v>2024</v>
      </c>
      <c r="C515" s="190" t="str">
        <f t="shared" ref="C515:C578" si="63">_xlfn.CONCAT(A515&amp;"-"&amp;B515)</f>
        <v>Nov-2024</v>
      </c>
      <c r="D515" s="2">
        <v>45626</v>
      </c>
      <c r="E515" t="s">
        <v>1264</v>
      </c>
      <c r="F515" t="s">
        <v>1265</v>
      </c>
      <c r="G515" t="s">
        <v>1266</v>
      </c>
      <c r="H515" t="s">
        <v>663</v>
      </c>
      <c r="I515" t="s">
        <v>1267</v>
      </c>
      <c r="J515" t="s">
        <v>1268</v>
      </c>
      <c r="K515" t="s">
        <v>1275</v>
      </c>
      <c r="L515" t="s">
        <v>1276</v>
      </c>
      <c r="M515" t="s">
        <v>1277</v>
      </c>
      <c r="N515" t="s">
        <v>920</v>
      </c>
      <c r="O515">
        <v>705</v>
      </c>
    </row>
    <row r="516" spans="1:15" x14ac:dyDescent="0.35">
      <c r="A516" s="189" t="str">
        <f t="shared" si="61"/>
        <v>Nov</v>
      </c>
      <c r="B516" s="190" t="str">
        <f t="shared" si="62"/>
        <v>2024</v>
      </c>
      <c r="C516" s="190" t="str">
        <f t="shared" si="63"/>
        <v>Nov-2024</v>
      </c>
      <c r="D516" s="2">
        <v>45626</v>
      </c>
      <c r="E516" t="s">
        <v>1264</v>
      </c>
      <c r="F516" t="s">
        <v>1265</v>
      </c>
      <c r="G516" t="s">
        <v>1266</v>
      </c>
      <c r="H516" t="s">
        <v>663</v>
      </c>
      <c r="I516" t="s">
        <v>1267</v>
      </c>
      <c r="J516" t="s">
        <v>1268</v>
      </c>
      <c r="K516" t="s">
        <v>1275</v>
      </c>
      <c r="L516" t="s">
        <v>1276</v>
      </c>
      <c r="M516" t="s">
        <v>1277</v>
      </c>
      <c r="N516" t="s">
        <v>922</v>
      </c>
      <c r="O516">
        <v>1415</v>
      </c>
    </row>
    <row r="517" spans="1:15" x14ac:dyDescent="0.35">
      <c r="A517" s="189" t="str">
        <f t="shared" si="61"/>
        <v>Nov</v>
      </c>
      <c r="B517" s="190" t="str">
        <f t="shared" si="62"/>
        <v>2024</v>
      </c>
      <c r="C517" s="190" t="str">
        <f t="shared" si="63"/>
        <v>Nov-2024</v>
      </c>
      <c r="D517" s="2">
        <v>45626</v>
      </c>
      <c r="E517" t="s">
        <v>1264</v>
      </c>
      <c r="F517" t="s">
        <v>1265</v>
      </c>
      <c r="G517" t="s">
        <v>1266</v>
      </c>
      <c r="H517" t="s">
        <v>663</v>
      </c>
      <c r="I517" t="s">
        <v>1267</v>
      </c>
      <c r="J517" t="s">
        <v>1268</v>
      </c>
      <c r="K517" t="s">
        <v>1275</v>
      </c>
      <c r="L517" t="s">
        <v>1276</v>
      </c>
      <c r="M517" t="s">
        <v>1277</v>
      </c>
      <c r="N517" t="s">
        <v>921</v>
      </c>
      <c r="O517">
        <v>835</v>
      </c>
    </row>
    <row r="518" spans="1:15" x14ac:dyDescent="0.35">
      <c r="A518" s="189" t="str">
        <f t="shared" si="61"/>
        <v>Nov</v>
      </c>
      <c r="B518" s="190" t="str">
        <f t="shared" si="62"/>
        <v>2024</v>
      </c>
      <c r="C518" s="190" t="str">
        <f t="shared" si="63"/>
        <v>Nov-2024</v>
      </c>
      <c r="D518" s="2">
        <v>45626</v>
      </c>
      <c r="E518" t="s">
        <v>1264</v>
      </c>
      <c r="F518" t="s">
        <v>1265</v>
      </c>
      <c r="G518" t="s">
        <v>1266</v>
      </c>
      <c r="H518" t="s">
        <v>663</v>
      </c>
      <c r="I518" t="s">
        <v>1267</v>
      </c>
      <c r="J518" t="s">
        <v>1268</v>
      </c>
      <c r="K518" t="s">
        <v>1278</v>
      </c>
      <c r="L518" t="s">
        <v>1279</v>
      </c>
      <c r="M518" t="s">
        <v>1280</v>
      </c>
      <c r="N518" t="s">
        <v>1528</v>
      </c>
      <c r="O518">
        <v>140</v>
      </c>
    </row>
    <row r="519" spans="1:15" x14ac:dyDescent="0.35">
      <c r="A519" s="189" t="str">
        <f t="shared" si="61"/>
        <v>Nov</v>
      </c>
      <c r="B519" s="190" t="str">
        <f t="shared" si="62"/>
        <v>2024</v>
      </c>
      <c r="C519" s="190" t="str">
        <f t="shared" si="63"/>
        <v>Nov-2024</v>
      </c>
      <c r="D519" s="2">
        <v>45626</v>
      </c>
      <c r="E519" t="s">
        <v>1264</v>
      </c>
      <c r="F519" t="s">
        <v>1265</v>
      </c>
      <c r="G519" t="s">
        <v>1266</v>
      </c>
      <c r="H519" t="s">
        <v>663</v>
      </c>
      <c r="I519" t="s">
        <v>1267</v>
      </c>
      <c r="J519" t="s">
        <v>1268</v>
      </c>
      <c r="K519" t="s">
        <v>1278</v>
      </c>
      <c r="L519" t="s">
        <v>1279</v>
      </c>
      <c r="M519" t="s">
        <v>1280</v>
      </c>
      <c r="N519" t="s">
        <v>1529</v>
      </c>
      <c r="O519" t="s">
        <v>958</v>
      </c>
    </row>
    <row r="520" spans="1:15" x14ac:dyDescent="0.35">
      <c r="A520" s="189" t="str">
        <f t="shared" si="61"/>
        <v>Nov</v>
      </c>
      <c r="B520" s="190" t="str">
        <f t="shared" si="62"/>
        <v>2024</v>
      </c>
      <c r="C520" s="190" t="str">
        <f t="shared" si="63"/>
        <v>Nov-2024</v>
      </c>
      <c r="D520" s="2">
        <v>45626</v>
      </c>
      <c r="E520" t="s">
        <v>1264</v>
      </c>
      <c r="F520" t="s">
        <v>1265</v>
      </c>
      <c r="G520" t="s">
        <v>1266</v>
      </c>
      <c r="H520" t="s">
        <v>663</v>
      </c>
      <c r="I520" t="s">
        <v>1267</v>
      </c>
      <c r="J520" t="s">
        <v>1268</v>
      </c>
      <c r="K520" t="s">
        <v>1278</v>
      </c>
      <c r="L520" t="s">
        <v>1279</v>
      </c>
      <c r="M520" t="s">
        <v>1280</v>
      </c>
      <c r="N520" t="s">
        <v>919</v>
      </c>
      <c r="O520">
        <v>350</v>
      </c>
    </row>
    <row r="521" spans="1:15" x14ac:dyDescent="0.35">
      <c r="A521" s="189" t="str">
        <f t="shared" si="61"/>
        <v>Nov</v>
      </c>
      <c r="B521" s="190" t="str">
        <f t="shared" si="62"/>
        <v>2024</v>
      </c>
      <c r="C521" s="190" t="str">
        <f t="shared" si="63"/>
        <v>Nov-2024</v>
      </c>
      <c r="D521" s="2">
        <v>45626</v>
      </c>
      <c r="E521" t="s">
        <v>1264</v>
      </c>
      <c r="F521" t="s">
        <v>1265</v>
      </c>
      <c r="G521" t="s">
        <v>1266</v>
      </c>
      <c r="H521" t="s">
        <v>663</v>
      </c>
      <c r="I521" t="s">
        <v>1267</v>
      </c>
      <c r="J521" t="s">
        <v>1268</v>
      </c>
      <c r="K521" t="s">
        <v>1278</v>
      </c>
      <c r="L521" t="s">
        <v>1279</v>
      </c>
      <c r="M521" t="s">
        <v>1280</v>
      </c>
      <c r="N521" t="s">
        <v>920</v>
      </c>
      <c r="O521">
        <v>2280</v>
      </c>
    </row>
    <row r="522" spans="1:15" x14ac:dyDescent="0.35">
      <c r="A522" s="189" t="str">
        <f t="shared" si="61"/>
        <v>Nov</v>
      </c>
      <c r="B522" s="190" t="str">
        <f t="shared" si="62"/>
        <v>2024</v>
      </c>
      <c r="C522" s="190" t="str">
        <f t="shared" si="63"/>
        <v>Nov-2024</v>
      </c>
      <c r="D522" s="2">
        <v>45626</v>
      </c>
      <c r="E522" t="s">
        <v>1264</v>
      </c>
      <c r="F522" t="s">
        <v>1265</v>
      </c>
      <c r="G522" t="s">
        <v>1266</v>
      </c>
      <c r="H522" t="s">
        <v>663</v>
      </c>
      <c r="I522" t="s">
        <v>1267</v>
      </c>
      <c r="J522" t="s">
        <v>1268</v>
      </c>
      <c r="K522" t="s">
        <v>1278</v>
      </c>
      <c r="L522" t="s">
        <v>1279</v>
      </c>
      <c r="M522" t="s">
        <v>1280</v>
      </c>
      <c r="N522" t="s">
        <v>922</v>
      </c>
      <c r="O522">
        <v>725</v>
      </c>
    </row>
    <row r="523" spans="1:15" x14ac:dyDescent="0.35">
      <c r="A523" s="189" t="str">
        <f t="shared" si="61"/>
        <v>Nov</v>
      </c>
      <c r="B523" s="190" t="str">
        <f t="shared" si="62"/>
        <v>2024</v>
      </c>
      <c r="C523" s="190" t="str">
        <f t="shared" si="63"/>
        <v>Nov-2024</v>
      </c>
      <c r="D523" s="2">
        <v>45626</v>
      </c>
      <c r="E523" t="s">
        <v>1264</v>
      </c>
      <c r="F523" t="s">
        <v>1265</v>
      </c>
      <c r="G523" t="s">
        <v>1266</v>
      </c>
      <c r="H523" t="s">
        <v>663</v>
      </c>
      <c r="I523" t="s">
        <v>1267</v>
      </c>
      <c r="J523" t="s">
        <v>1268</v>
      </c>
      <c r="K523" t="s">
        <v>1278</v>
      </c>
      <c r="L523" t="s">
        <v>1279</v>
      </c>
      <c r="M523" t="s">
        <v>1280</v>
      </c>
      <c r="N523" t="s">
        <v>921</v>
      </c>
      <c r="O523">
        <v>1345</v>
      </c>
    </row>
    <row r="524" spans="1:15" x14ac:dyDescent="0.35">
      <c r="A524" s="189" t="str">
        <f t="shared" si="61"/>
        <v>Nov</v>
      </c>
      <c r="B524" s="190" t="str">
        <f t="shared" si="62"/>
        <v>2024</v>
      </c>
      <c r="C524" s="190" t="str">
        <f t="shared" si="63"/>
        <v>Nov-2024</v>
      </c>
      <c r="D524" s="2">
        <v>45626</v>
      </c>
      <c r="E524" t="s">
        <v>1264</v>
      </c>
      <c r="F524" t="s">
        <v>1265</v>
      </c>
      <c r="G524" t="s">
        <v>1266</v>
      </c>
      <c r="H524" t="s">
        <v>668</v>
      </c>
      <c r="I524" t="s">
        <v>1281</v>
      </c>
      <c r="J524" t="s">
        <v>1282</v>
      </c>
      <c r="K524" t="s">
        <v>1283</v>
      </c>
      <c r="L524" t="s">
        <v>1284</v>
      </c>
      <c r="M524" t="s">
        <v>1285</v>
      </c>
      <c r="N524" t="s">
        <v>1528</v>
      </c>
      <c r="O524">
        <v>30</v>
      </c>
    </row>
    <row r="525" spans="1:15" x14ac:dyDescent="0.35">
      <c r="A525" s="189" t="str">
        <f t="shared" si="61"/>
        <v>Nov</v>
      </c>
      <c r="B525" s="190" t="str">
        <f t="shared" si="62"/>
        <v>2024</v>
      </c>
      <c r="C525" s="190" t="str">
        <f t="shared" si="63"/>
        <v>Nov-2024</v>
      </c>
      <c r="D525" s="2">
        <v>45626</v>
      </c>
      <c r="E525" t="s">
        <v>1264</v>
      </c>
      <c r="F525" t="s">
        <v>1265</v>
      </c>
      <c r="G525" t="s">
        <v>1266</v>
      </c>
      <c r="H525" t="s">
        <v>668</v>
      </c>
      <c r="I525" t="s">
        <v>1281</v>
      </c>
      <c r="J525" t="s">
        <v>1282</v>
      </c>
      <c r="K525" t="s">
        <v>1283</v>
      </c>
      <c r="L525" t="s">
        <v>1284</v>
      </c>
      <c r="M525" t="s">
        <v>1285</v>
      </c>
      <c r="N525" t="s">
        <v>1529</v>
      </c>
      <c r="O525" t="s">
        <v>958</v>
      </c>
    </row>
    <row r="526" spans="1:15" x14ac:dyDescent="0.35">
      <c r="A526" s="189" t="str">
        <f t="shared" si="61"/>
        <v>Nov</v>
      </c>
      <c r="B526" s="190" t="str">
        <f t="shared" si="62"/>
        <v>2024</v>
      </c>
      <c r="C526" s="190" t="str">
        <f t="shared" si="63"/>
        <v>Nov-2024</v>
      </c>
      <c r="D526" s="2">
        <v>45626</v>
      </c>
      <c r="E526" t="s">
        <v>1264</v>
      </c>
      <c r="F526" t="s">
        <v>1265</v>
      </c>
      <c r="G526" t="s">
        <v>1266</v>
      </c>
      <c r="H526" t="s">
        <v>668</v>
      </c>
      <c r="I526" t="s">
        <v>1281</v>
      </c>
      <c r="J526" t="s">
        <v>1282</v>
      </c>
      <c r="K526" t="s">
        <v>1283</v>
      </c>
      <c r="L526" t="s">
        <v>1284</v>
      </c>
      <c r="M526" t="s">
        <v>1285</v>
      </c>
      <c r="N526" t="s">
        <v>919</v>
      </c>
      <c r="O526">
        <v>125</v>
      </c>
    </row>
    <row r="527" spans="1:15" x14ac:dyDescent="0.35">
      <c r="A527" s="189" t="str">
        <f t="shared" si="61"/>
        <v>Nov</v>
      </c>
      <c r="B527" s="190" t="str">
        <f t="shared" si="62"/>
        <v>2024</v>
      </c>
      <c r="C527" s="190" t="str">
        <f t="shared" si="63"/>
        <v>Nov-2024</v>
      </c>
      <c r="D527" s="2">
        <v>45626</v>
      </c>
      <c r="E527" t="s">
        <v>1264</v>
      </c>
      <c r="F527" t="s">
        <v>1265</v>
      </c>
      <c r="G527" t="s">
        <v>1266</v>
      </c>
      <c r="H527" t="s">
        <v>668</v>
      </c>
      <c r="I527" t="s">
        <v>1281</v>
      </c>
      <c r="J527" t="s">
        <v>1282</v>
      </c>
      <c r="K527" t="s">
        <v>1283</v>
      </c>
      <c r="L527" t="s">
        <v>1284</v>
      </c>
      <c r="M527" t="s">
        <v>1285</v>
      </c>
      <c r="N527" t="s">
        <v>920</v>
      </c>
      <c r="O527">
        <v>1695</v>
      </c>
    </row>
    <row r="528" spans="1:15" x14ac:dyDescent="0.35">
      <c r="A528" s="189" t="str">
        <f t="shared" si="61"/>
        <v>Nov</v>
      </c>
      <c r="B528" s="190" t="str">
        <f t="shared" si="62"/>
        <v>2024</v>
      </c>
      <c r="C528" s="190" t="str">
        <f t="shared" si="63"/>
        <v>Nov-2024</v>
      </c>
      <c r="D528" s="2">
        <v>45626</v>
      </c>
      <c r="E528" t="s">
        <v>1264</v>
      </c>
      <c r="F528" t="s">
        <v>1265</v>
      </c>
      <c r="G528" t="s">
        <v>1266</v>
      </c>
      <c r="H528" t="s">
        <v>668</v>
      </c>
      <c r="I528" t="s">
        <v>1281</v>
      </c>
      <c r="J528" t="s">
        <v>1282</v>
      </c>
      <c r="K528" t="s">
        <v>1283</v>
      </c>
      <c r="L528" t="s">
        <v>1284</v>
      </c>
      <c r="M528" t="s">
        <v>1285</v>
      </c>
      <c r="N528" t="s">
        <v>922</v>
      </c>
      <c r="O528">
        <v>565</v>
      </c>
    </row>
    <row r="529" spans="1:15" x14ac:dyDescent="0.35">
      <c r="A529" s="189" t="str">
        <f t="shared" si="61"/>
        <v>Nov</v>
      </c>
      <c r="B529" s="190" t="str">
        <f t="shared" si="62"/>
        <v>2024</v>
      </c>
      <c r="C529" s="190" t="str">
        <f t="shared" si="63"/>
        <v>Nov-2024</v>
      </c>
      <c r="D529" s="2">
        <v>45626</v>
      </c>
      <c r="E529" t="s">
        <v>1264</v>
      </c>
      <c r="F529" t="s">
        <v>1265</v>
      </c>
      <c r="G529" t="s">
        <v>1266</v>
      </c>
      <c r="H529" t="s">
        <v>668</v>
      </c>
      <c r="I529" t="s">
        <v>1281</v>
      </c>
      <c r="J529" t="s">
        <v>1282</v>
      </c>
      <c r="K529" t="s">
        <v>1283</v>
      </c>
      <c r="L529" t="s">
        <v>1284</v>
      </c>
      <c r="M529" t="s">
        <v>1285</v>
      </c>
      <c r="N529" t="s">
        <v>921</v>
      </c>
      <c r="O529">
        <v>1300</v>
      </c>
    </row>
    <row r="530" spans="1:15" x14ac:dyDescent="0.35">
      <c r="A530" s="189" t="str">
        <f t="shared" si="61"/>
        <v>Nov</v>
      </c>
      <c r="B530" s="190" t="str">
        <f t="shared" si="62"/>
        <v>2024</v>
      </c>
      <c r="C530" s="190" t="str">
        <f t="shared" si="63"/>
        <v>Nov-2024</v>
      </c>
      <c r="D530" s="2">
        <v>45626</v>
      </c>
      <c r="E530" t="s">
        <v>1264</v>
      </c>
      <c r="F530" t="s">
        <v>1265</v>
      </c>
      <c r="G530" t="s">
        <v>1266</v>
      </c>
      <c r="H530" t="s">
        <v>668</v>
      </c>
      <c r="I530" t="s">
        <v>1281</v>
      </c>
      <c r="J530" t="s">
        <v>1282</v>
      </c>
      <c r="K530" t="s">
        <v>1286</v>
      </c>
      <c r="L530" t="s">
        <v>1287</v>
      </c>
      <c r="M530" t="s">
        <v>1288</v>
      </c>
      <c r="N530" t="s">
        <v>1528</v>
      </c>
      <c r="O530">
        <v>5</v>
      </c>
    </row>
    <row r="531" spans="1:15" x14ac:dyDescent="0.35">
      <c r="A531" s="189" t="str">
        <f t="shared" si="61"/>
        <v>Nov</v>
      </c>
      <c r="B531" s="190" t="str">
        <f t="shared" si="62"/>
        <v>2024</v>
      </c>
      <c r="C531" s="190" t="str">
        <f t="shared" si="63"/>
        <v>Nov-2024</v>
      </c>
      <c r="D531" s="2">
        <v>45626</v>
      </c>
      <c r="E531" t="s">
        <v>1264</v>
      </c>
      <c r="F531" t="s">
        <v>1265</v>
      </c>
      <c r="G531" t="s">
        <v>1266</v>
      </c>
      <c r="H531" t="s">
        <v>668</v>
      </c>
      <c r="I531" t="s">
        <v>1281</v>
      </c>
      <c r="J531" t="s">
        <v>1282</v>
      </c>
      <c r="K531" t="s">
        <v>1286</v>
      </c>
      <c r="L531" t="s">
        <v>1287</v>
      </c>
      <c r="M531" t="s">
        <v>1288</v>
      </c>
      <c r="N531" t="s">
        <v>1529</v>
      </c>
      <c r="O531" t="s">
        <v>958</v>
      </c>
    </row>
    <row r="532" spans="1:15" x14ac:dyDescent="0.35">
      <c r="A532" s="189" t="str">
        <f t="shared" si="61"/>
        <v>Nov</v>
      </c>
      <c r="B532" s="190" t="str">
        <f t="shared" si="62"/>
        <v>2024</v>
      </c>
      <c r="C532" s="190" t="str">
        <f t="shared" si="63"/>
        <v>Nov-2024</v>
      </c>
      <c r="D532" s="2">
        <v>45626</v>
      </c>
      <c r="E532" t="s">
        <v>1264</v>
      </c>
      <c r="F532" t="s">
        <v>1265</v>
      </c>
      <c r="G532" t="s">
        <v>1266</v>
      </c>
      <c r="H532" t="s">
        <v>668</v>
      </c>
      <c r="I532" t="s">
        <v>1281</v>
      </c>
      <c r="J532" t="s">
        <v>1282</v>
      </c>
      <c r="K532" t="s">
        <v>1286</v>
      </c>
      <c r="L532" t="s">
        <v>1287</v>
      </c>
      <c r="M532" t="s">
        <v>1288</v>
      </c>
      <c r="N532" t="s">
        <v>919</v>
      </c>
      <c r="O532">
        <v>15</v>
      </c>
    </row>
    <row r="533" spans="1:15" x14ac:dyDescent="0.35">
      <c r="A533" s="189" t="str">
        <f t="shared" si="61"/>
        <v>Nov</v>
      </c>
      <c r="B533" s="190" t="str">
        <f t="shared" si="62"/>
        <v>2024</v>
      </c>
      <c r="C533" s="190" t="str">
        <f t="shared" si="63"/>
        <v>Nov-2024</v>
      </c>
      <c r="D533" s="2">
        <v>45626</v>
      </c>
      <c r="E533" t="s">
        <v>1264</v>
      </c>
      <c r="F533" t="s">
        <v>1265</v>
      </c>
      <c r="G533" t="s">
        <v>1266</v>
      </c>
      <c r="H533" t="s">
        <v>668</v>
      </c>
      <c r="I533" t="s">
        <v>1281</v>
      </c>
      <c r="J533" t="s">
        <v>1282</v>
      </c>
      <c r="K533" t="s">
        <v>1286</v>
      </c>
      <c r="L533" t="s">
        <v>1287</v>
      </c>
      <c r="M533" t="s">
        <v>1288</v>
      </c>
      <c r="N533" t="s">
        <v>920</v>
      </c>
      <c r="O533">
        <v>750</v>
      </c>
    </row>
    <row r="534" spans="1:15" x14ac:dyDescent="0.35">
      <c r="A534" s="189" t="str">
        <f t="shared" si="61"/>
        <v>Nov</v>
      </c>
      <c r="B534" s="190" t="str">
        <f t="shared" si="62"/>
        <v>2024</v>
      </c>
      <c r="C534" s="190" t="str">
        <f t="shared" si="63"/>
        <v>Nov-2024</v>
      </c>
      <c r="D534" s="2">
        <v>45626</v>
      </c>
      <c r="E534" t="s">
        <v>1264</v>
      </c>
      <c r="F534" t="s">
        <v>1265</v>
      </c>
      <c r="G534" t="s">
        <v>1266</v>
      </c>
      <c r="H534" t="s">
        <v>668</v>
      </c>
      <c r="I534" t="s">
        <v>1281</v>
      </c>
      <c r="J534" t="s">
        <v>1282</v>
      </c>
      <c r="K534" t="s">
        <v>1286</v>
      </c>
      <c r="L534" t="s">
        <v>1287</v>
      </c>
      <c r="M534" t="s">
        <v>1288</v>
      </c>
      <c r="N534" t="s">
        <v>922</v>
      </c>
      <c r="O534">
        <v>185</v>
      </c>
    </row>
    <row r="535" spans="1:15" x14ac:dyDescent="0.35">
      <c r="A535" s="189" t="str">
        <f t="shared" si="61"/>
        <v>Nov</v>
      </c>
      <c r="B535" s="190" t="str">
        <f t="shared" si="62"/>
        <v>2024</v>
      </c>
      <c r="C535" s="190" t="str">
        <f t="shared" si="63"/>
        <v>Nov-2024</v>
      </c>
      <c r="D535" s="2">
        <v>45626</v>
      </c>
      <c r="E535" t="s">
        <v>1264</v>
      </c>
      <c r="F535" t="s">
        <v>1265</v>
      </c>
      <c r="G535" t="s">
        <v>1266</v>
      </c>
      <c r="H535" t="s">
        <v>668</v>
      </c>
      <c r="I535" t="s">
        <v>1281</v>
      </c>
      <c r="J535" t="s">
        <v>1282</v>
      </c>
      <c r="K535" t="s">
        <v>1286</v>
      </c>
      <c r="L535" t="s">
        <v>1287</v>
      </c>
      <c r="M535" t="s">
        <v>1288</v>
      </c>
      <c r="N535" t="s">
        <v>921</v>
      </c>
      <c r="O535">
        <v>600</v>
      </c>
    </row>
    <row r="536" spans="1:15" x14ac:dyDescent="0.35">
      <c r="A536" s="189" t="str">
        <f t="shared" si="61"/>
        <v>Nov</v>
      </c>
      <c r="B536" s="190" t="str">
        <f t="shared" si="62"/>
        <v>2024</v>
      </c>
      <c r="C536" s="190" t="str">
        <f t="shared" si="63"/>
        <v>Nov-2024</v>
      </c>
      <c r="D536" s="2">
        <v>45626</v>
      </c>
      <c r="E536" t="s">
        <v>1264</v>
      </c>
      <c r="F536" t="s">
        <v>1265</v>
      </c>
      <c r="G536" t="s">
        <v>1266</v>
      </c>
      <c r="H536" t="s">
        <v>668</v>
      </c>
      <c r="I536" t="s">
        <v>1281</v>
      </c>
      <c r="J536" t="s">
        <v>1282</v>
      </c>
      <c r="K536" t="s">
        <v>1289</v>
      </c>
      <c r="L536" t="s">
        <v>1290</v>
      </c>
      <c r="M536" t="s">
        <v>1291</v>
      </c>
      <c r="N536" t="s">
        <v>1528</v>
      </c>
      <c r="O536">
        <v>15</v>
      </c>
    </row>
    <row r="537" spans="1:15" x14ac:dyDescent="0.35">
      <c r="A537" s="189" t="str">
        <f t="shared" si="61"/>
        <v>Nov</v>
      </c>
      <c r="B537" s="190" t="str">
        <f t="shared" si="62"/>
        <v>2024</v>
      </c>
      <c r="C537" s="190" t="str">
        <f t="shared" si="63"/>
        <v>Nov-2024</v>
      </c>
      <c r="D537" s="2">
        <v>45626</v>
      </c>
      <c r="E537" t="s">
        <v>1264</v>
      </c>
      <c r="F537" t="s">
        <v>1265</v>
      </c>
      <c r="G537" t="s">
        <v>1266</v>
      </c>
      <c r="H537" t="s">
        <v>668</v>
      </c>
      <c r="I537" t="s">
        <v>1281</v>
      </c>
      <c r="J537" t="s">
        <v>1282</v>
      </c>
      <c r="K537" t="s">
        <v>1289</v>
      </c>
      <c r="L537" t="s">
        <v>1290</v>
      </c>
      <c r="M537" t="s">
        <v>1291</v>
      </c>
      <c r="N537" t="s">
        <v>1529</v>
      </c>
      <c r="O537" t="s">
        <v>958</v>
      </c>
    </row>
    <row r="538" spans="1:15" x14ac:dyDescent="0.35">
      <c r="A538" s="189" t="str">
        <f t="shared" si="61"/>
        <v>Nov</v>
      </c>
      <c r="B538" s="190" t="str">
        <f t="shared" si="62"/>
        <v>2024</v>
      </c>
      <c r="C538" s="190" t="str">
        <f t="shared" si="63"/>
        <v>Nov-2024</v>
      </c>
      <c r="D538" s="2">
        <v>45626</v>
      </c>
      <c r="E538" t="s">
        <v>1264</v>
      </c>
      <c r="F538" t="s">
        <v>1265</v>
      </c>
      <c r="G538" t="s">
        <v>1266</v>
      </c>
      <c r="H538" t="s">
        <v>668</v>
      </c>
      <c r="I538" t="s">
        <v>1281</v>
      </c>
      <c r="J538" t="s">
        <v>1282</v>
      </c>
      <c r="K538" t="s">
        <v>1289</v>
      </c>
      <c r="L538" t="s">
        <v>1290</v>
      </c>
      <c r="M538" t="s">
        <v>1291</v>
      </c>
      <c r="N538" t="s">
        <v>919</v>
      </c>
      <c r="O538">
        <v>65</v>
      </c>
    </row>
    <row r="539" spans="1:15" x14ac:dyDescent="0.35">
      <c r="A539" s="189" t="str">
        <f t="shared" si="61"/>
        <v>Nov</v>
      </c>
      <c r="B539" s="190" t="str">
        <f t="shared" si="62"/>
        <v>2024</v>
      </c>
      <c r="C539" s="190" t="str">
        <f t="shared" si="63"/>
        <v>Nov-2024</v>
      </c>
      <c r="D539" s="2">
        <v>45626</v>
      </c>
      <c r="E539" t="s">
        <v>1264</v>
      </c>
      <c r="F539" t="s">
        <v>1265</v>
      </c>
      <c r="G539" t="s">
        <v>1266</v>
      </c>
      <c r="H539" t="s">
        <v>668</v>
      </c>
      <c r="I539" t="s">
        <v>1281</v>
      </c>
      <c r="J539" t="s">
        <v>1282</v>
      </c>
      <c r="K539" t="s">
        <v>1289</v>
      </c>
      <c r="L539" t="s">
        <v>1290</v>
      </c>
      <c r="M539" t="s">
        <v>1291</v>
      </c>
      <c r="N539" t="s">
        <v>920</v>
      </c>
      <c r="O539">
        <v>830</v>
      </c>
    </row>
    <row r="540" spans="1:15" x14ac:dyDescent="0.35">
      <c r="A540" s="189" t="str">
        <f t="shared" si="61"/>
        <v>Nov</v>
      </c>
      <c r="B540" s="190" t="str">
        <f t="shared" si="62"/>
        <v>2024</v>
      </c>
      <c r="C540" s="190" t="str">
        <f t="shared" si="63"/>
        <v>Nov-2024</v>
      </c>
      <c r="D540" s="2">
        <v>45626</v>
      </c>
      <c r="E540" t="s">
        <v>1264</v>
      </c>
      <c r="F540" t="s">
        <v>1265</v>
      </c>
      <c r="G540" t="s">
        <v>1266</v>
      </c>
      <c r="H540" t="s">
        <v>668</v>
      </c>
      <c r="I540" t="s">
        <v>1281</v>
      </c>
      <c r="J540" t="s">
        <v>1282</v>
      </c>
      <c r="K540" t="s">
        <v>1289</v>
      </c>
      <c r="L540" t="s">
        <v>1290</v>
      </c>
      <c r="M540" t="s">
        <v>1291</v>
      </c>
      <c r="N540" t="s">
        <v>922</v>
      </c>
      <c r="O540">
        <v>520</v>
      </c>
    </row>
    <row r="541" spans="1:15" x14ac:dyDescent="0.35">
      <c r="A541" s="189" t="str">
        <f t="shared" si="61"/>
        <v>Nov</v>
      </c>
      <c r="B541" s="190" t="str">
        <f t="shared" si="62"/>
        <v>2024</v>
      </c>
      <c r="C541" s="190" t="str">
        <f t="shared" si="63"/>
        <v>Nov-2024</v>
      </c>
      <c r="D541" s="2">
        <v>45626</v>
      </c>
      <c r="E541" t="s">
        <v>1264</v>
      </c>
      <c r="F541" t="s">
        <v>1265</v>
      </c>
      <c r="G541" t="s">
        <v>1266</v>
      </c>
      <c r="H541" t="s">
        <v>668</v>
      </c>
      <c r="I541" t="s">
        <v>1281</v>
      </c>
      <c r="J541" t="s">
        <v>1282</v>
      </c>
      <c r="K541" t="s">
        <v>1289</v>
      </c>
      <c r="L541" t="s">
        <v>1290</v>
      </c>
      <c r="M541" t="s">
        <v>1291</v>
      </c>
      <c r="N541" t="s">
        <v>921</v>
      </c>
      <c r="O541">
        <v>1125</v>
      </c>
    </row>
    <row r="542" spans="1:15" x14ac:dyDescent="0.35">
      <c r="A542" s="189" t="str">
        <f t="shared" si="61"/>
        <v>Nov</v>
      </c>
      <c r="B542" s="190" t="str">
        <f t="shared" si="62"/>
        <v>2024</v>
      </c>
      <c r="C542" s="190" t="str">
        <f t="shared" si="63"/>
        <v>Nov-2024</v>
      </c>
      <c r="D542" s="2">
        <v>45626</v>
      </c>
      <c r="E542" t="s">
        <v>1264</v>
      </c>
      <c r="F542" t="s">
        <v>1265</v>
      </c>
      <c r="G542" t="s">
        <v>1266</v>
      </c>
      <c r="H542" t="s">
        <v>668</v>
      </c>
      <c r="I542" t="s">
        <v>1281</v>
      </c>
      <c r="J542" t="s">
        <v>1282</v>
      </c>
      <c r="K542" t="s">
        <v>1292</v>
      </c>
      <c r="L542" t="s">
        <v>1293</v>
      </c>
      <c r="M542" t="s">
        <v>1294</v>
      </c>
      <c r="N542" t="s">
        <v>1528</v>
      </c>
      <c r="O542">
        <v>35</v>
      </c>
    </row>
    <row r="543" spans="1:15" x14ac:dyDescent="0.35">
      <c r="A543" s="189" t="str">
        <f t="shared" si="61"/>
        <v>Nov</v>
      </c>
      <c r="B543" s="190" t="str">
        <f t="shared" si="62"/>
        <v>2024</v>
      </c>
      <c r="C543" s="190" t="str">
        <f t="shared" si="63"/>
        <v>Nov-2024</v>
      </c>
      <c r="D543" s="2">
        <v>45626</v>
      </c>
      <c r="E543" t="s">
        <v>1264</v>
      </c>
      <c r="F543" t="s">
        <v>1265</v>
      </c>
      <c r="G543" t="s">
        <v>1266</v>
      </c>
      <c r="H543" t="s">
        <v>668</v>
      </c>
      <c r="I543" t="s">
        <v>1281</v>
      </c>
      <c r="J543" t="s">
        <v>1282</v>
      </c>
      <c r="K543" t="s">
        <v>1292</v>
      </c>
      <c r="L543" t="s">
        <v>1293</v>
      </c>
      <c r="M543" t="s">
        <v>1294</v>
      </c>
      <c r="N543" t="s">
        <v>1529</v>
      </c>
      <c r="O543" t="s">
        <v>958</v>
      </c>
    </row>
    <row r="544" spans="1:15" x14ac:dyDescent="0.35">
      <c r="A544" s="189" t="str">
        <f t="shared" si="61"/>
        <v>Nov</v>
      </c>
      <c r="B544" s="190" t="str">
        <f t="shared" si="62"/>
        <v>2024</v>
      </c>
      <c r="C544" s="190" t="str">
        <f t="shared" si="63"/>
        <v>Nov-2024</v>
      </c>
      <c r="D544" s="2">
        <v>45626</v>
      </c>
      <c r="E544" t="s">
        <v>1264</v>
      </c>
      <c r="F544" t="s">
        <v>1265</v>
      </c>
      <c r="G544" t="s">
        <v>1266</v>
      </c>
      <c r="H544" t="s">
        <v>668</v>
      </c>
      <c r="I544" t="s">
        <v>1281</v>
      </c>
      <c r="J544" t="s">
        <v>1282</v>
      </c>
      <c r="K544" t="s">
        <v>1292</v>
      </c>
      <c r="L544" t="s">
        <v>1293</v>
      </c>
      <c r="M544" t="s">
        <v>1294</v>
      </c>
      <c r="N544" t="s">
        <v>919</v>
      </c>
      <c r="O544">
        <v>185</v>
      </c>
    </row>
    <row r="545" spans="1:15" x14ac:dyDescent="0.35">
      <c r="A545" s="189" t="str">
        <f t="shared" si="61"/>
        <v>Nov</v>
      </c>
      <c r="B545" s="190" t="str">
        <f t="shared" si="62"/>
        <v>2024</v>
      </c>
      <c r="C545" s="190" t="str">
        <f t="shared" si="63"/>
        <v>Nov-2024</v>
      </c>
      <c r="D545" s="2">
        <v>45626</v>
      </c>
      <c r="E545" t="s">
        <v>1264</v>
      </c>
      <c r="F545" t="s">
        <v>1265</v>
      </c>
      <c r="G545" t="s">
        <v>1266</v>
      </c>
      <c r="H545" t="s">
        <v>668</v>
      </c>
      <c r="I545" t="s">
        <v>1281</v>
      </c>
      <c r="J545" t="s">
        <v>1282</v>
      </c>
      <c r="K545" t="s">
        <v>1292</v>
      </c>
      <c r="L545" t="s">
        <v>1293</v>
      </c>
      <c r="M545" t="s">
        <v>1294</v>
      </c>
      <c r="N545" t="s">
        <v>920</v>
      </c>
      <c r="O545">
        <v>1495</v>
      </c>
    </row>
    <row r="546" spans="1:15" x14ac:dyDescent="0.35">
      <c r="A546" s="189" t="str">
        <f t="shared" si="61"/>
        <v>Nov</v>
      </c>
      <c r="B546" s="190" t="str">
        <f t="shared" si="62"/>
        <v>2024</v>
      </c>
      <c r="C546" s="190" t="str">
        <f t="shared" si="63"/>
        <v>Nov-2024</v>
      </c>
      <c r="D546" s="2">
        <v>45626</v>
      </c>
      <c r="E546" t="s">
        <v>1264</v>
      </c>
      <c r="F546" t="s">
        <v>1265</v>
      </c>
      <c r="G546" t="s">
        <v>1266</v>
      </c>
      <c r="H546" t="s">
        <v>668</v>
      </c>
      <c r="I546" t="s">
        <v>1281</v>
      </c>
      <c r="J546" t="s">
        <v>1282</v>
      </c>
      <c r="K546" t="s">
        <v>1292</v>
      </c>
      <c r="L546" t="s">
        <v>1293</v>
      </c>
      <c r="M546" t="s">
        <v>1294</v>
      </c>
      <c r="N546" t="s">
        <v>922</v>
      </c>
      <c r="O546">
        <v>550</v>
      </c>
    </row>
    <row r="547" spans="1:15" x14ac:dyDescent="0.35">
      <c r="A547" s="189" t="str">
        <f t="shared" si="61"/>
        <v>Nov</v>
      </c>
      <c r="B547" s="190" t="str">
        <f t="shared" si="62"/>
        <v>2024</v>
      </c>
      <c r="C547" s="190" t="str">
        <f t="shared" si="63"/>
        <v>Nov-2024</v>
      </c>
      <c r="D547" s="2">
        <v>45626</v>
      </c>
      <c r="E547" t="s">
        <v>1264</v>
      </c>
      <c r="F547" t="s">
        <v>1265</v>
      </c>
      <c r="G547" t="s">
        <v>1266</v>
      </c>
      <c r="H547" t="s">
        <v>668</v>
      </c>
      <c r="I547" t="s">
        <v>1281</v>
      </c>
      <c r="J547" t="s">
        <v>1282</v>
      </c>
      <c r="K547" t="s">
        <v>1292</v>
      </c>
      <c r="L547" t="s">
        <v>1293</v>
      </c>
      <c r="M547" t="s">
        <v>1294</v>
      </c>
      <c r="N547" t="s">
        <v>921</v>
      </c>
      <c r="O547">
        <v>845</v>
      </c>
    </row>
    <row r="548" spans="1:15" x14ac:dyDescent="0.35">
      <c r="A548" s="189" t="str">
        <f t="shared" si="61"/>
        <v>Nov</v>
      </c>
      <c r="B548" s="190" t="str">
        <f t="shared" si="62"/>
        <v>2024</v>
      </c>
      <c r="C548" s="190" t="str">
        <f t="shared" si="63"/>
        <v>Nov-2024</v>
      </c>
      <c r="D548" s="2">
        <v>45626</v>
      </c>
      <c r="E548" t="s">
        <v>1264</v>
      </c>
      <c r="F548" t="s">
        <v>1265</v>
      </c>
      <c r="G548" t="s">
        <v>1266</v>
      </c>
      <c r="H548" t="s">
        <v>668</v>
      </c>
      <c r="I548" t="s">
        <v>1281</v>
      </c>
      <c r="J548" t="s">
        <v>1282</v>
      </c>
      <c r="K548" t="s">
        <v>1295</v>
      </c>
      <c r="L548" t="s">
        <v>1296</v>
      </c>
      <c r="M548" t="s">
        <v>1297</v>
      </c>
      <c r="N548" t="s">
        <v>1528</v>
      </c>
      <c r="O548">
        <v>165</v>
      </c>
    </row>
    <row r="549" spans="1:15" x14ac:dyDescent="0.35">
      <c r="A549" s="189" t="str">
        <f t="shared" si="61"/>
        <v>Nov</v>
      </c>
      <c r="B549" s="190" t="str">
        <f t="shared" si="62"/>
        <v>2024</v>
      </c>
      <c r="C549" s="190" t="str">
        <f t="shared" si="63"/>
        <v>Nov-2024</v>
      </c>
      <c r="D549" s="2">
        <v>45626</v>
      </c>
      <c r="E549" t="s">
        <v>1264</v>
      </c>
      <c r="F549" t="s">
        <v>1265</v>
      </c>
      <c r="G549" t="s">
        <v>1266</v>
      </c>
      <c r="H549" t="s">
        <v>668</v>
      </c>
      <c r="I549" t="s">
        <v>1281</v>
      </c>
      <c r="J549" t="s">
        <v>1282</v>
      </c>
      <c r="K549" t="s">
        <v>1295</v>
      </c>
      <c r="L549" t="s">
        <v>1296</v>
      </c>
      <c r="M549" t="s">
        <v>1297</v>
      </c>
      <c r="N549" t="s">
        <v>1529</v>
      </c>
      <c r="O549" t="s">
        <v>958</v>
      </c>
    </row>
    <row r="550" spans="1:15" x14ac:dyDescent="0.35">
      <c r="A550" s="189" t="str">
        <f t="shared" si="61"/>
        <v>Nov</v>
      </c>
      <c r="B550" s="190" t="str">
        <f t="shared" si="62"/>
        <v>2024</v>
      </c>
      <c r="C550" s="190" t="str">
        <f t="shared" si="63"/>
        <v>Nov-2024</v>
      </c>
      <c r="D550" s="2">
        <v>45626</v>
      </c>
      <c r="E550" t="s">
        <v>1264</v>
      </c>
      <c r="F550" t="s">
        <v>1265</v>
      </c>
      <c r="G550" t="s">
        <v>1266</v>
      </c>
      <c r="H550" t="s">
        <v>668</v>
      </c>
      <c r="I550" t="s">
        <v>1281</v>
      </c>
      <c r="J550" t="s">
        <v>1282</v>
      </c>
      <c r="K550" t="s">
        <v>1295</v>
      </c>
      <c r="L550" t="s">
        <v>1296</v>
      </c>
      <c r="M550" t="s">
        <v>1297</v>
      </c>
      <c r="N550" t="s">
        <v>919</v>
      </c>
      <c r="O550">
        <v>315</v>
      </c>
    </row>
    <row r="551" spans="1:15" x14ac:dyDescent="0.35">
      <c r="A551" s="189" t="str">
        <f t="shared" si="61"/>
        <v>Nov</v>
      </c>
      <c r="B551" s="190" t="str">
        <f t="shared" si="62"/>
        <v>2024</v>
      </c>
      <c r="C551" s="190" t="str">
        <f t="shared" si="63"/>
        <v>Nov-2024</v>
      </c>
      <c r="D551" s="2">
        <v>45626</v>
      </c>
      <c r="E551" t="s">
        <v>1264</v>
      </c>
      <c r="F551" t="s">
        <v>1265</v>
      </c>
      <c r="G551" t="s">
        <v>1266</v>
      </c>
      <c r="H551" t="s">
        <v>668</v>
      </c>
      <c r="I551" t="s">
        <v>1281</v>
      </c>
      <c r="J551" t="s">
        <v>1282</v>
      </c>
      <c r="K551" t="s">
        <v>1295</v>
      </c>
      <c r="L551" t="s">
        <v>1296</v>
      </c>
      <c r="M551" t="s">
        <v>1297</v>
      </c>
      <c r="N551" t="s">
        <v>920</v>
      </c>
      <c r="O551">
        <v>1990</v>
      </c>
    </row>
    <row r="552" spans="1:15" x14ac:dyDescent="0.35">
      <c r="A552" s="189" t="str">
        <f t="shared" si="61"/>
        <v>Nov</v>
      </c>
      <c r="B552" s="190" t="str">
        <f t="shared" si="62"/>
        <v>2024</v>
      </c>
      <c r="C552" s="190" t="str">
        <f t="shared" si="63"/>
        <v>Nov-2024</v>
      </c>
      <c r="D552" s="2">
        <v>45626</v>
      </c>
      <c r="E552" t="s">
        <v>1264</v>
      </c>
      <c r="F552" t="s">
        <v>1265</v>
      </c>
      <c r="G552" t="s">
        <v>1266</v>
      </c>
      <c r="H552" t="s">
        <v>668</v>
      </c>
      <c r="I552" t="s">
        <v>1281</v>
      </c>
      <c r="J552" t="s">
        <v>1282</v>
      </c>
      <c r="K552" t="s">
        <v>1295</v>
      </c>
      <c r="L552" t="s">
        <v>1296</v>
      </c>
      <c r="M552" t="s">
        <v>1297</v>
      </c>
      <c r="N552" t="s">
        <v>922</v>
      </c>
      <c r="O552">
        <v>445</v>
      </c>
    </row>
    <row r="553" spans="1:15" x14ac:dyDescent="0.35">
      <c r="A553" s="189" t="str">
        <f t="shared" si="61"/>
        <v>Nov</v>
      </c>
      <c r="B553" s="190" t="str">
        <f t="shared" si="62"/>
        <v>2024</v>
      </c>
      <c r="C553" s="190" t="str">
        <f t="shared" si="63"/>
        <v>Nov-2024</v>
      </c>
      <c r="D553" s="2">
        <v>45626</v>
      </c>
      <c r="E553" t="s">
        <v>1264</v>
      </c>
      <c r="F553" t="s">
        <v>1265</v>
      </c>
      <c r="G553" t="s">
        <v>1266</v>
      </c>
      <c r="H553" t="s">
        <v>668</v>
      </c>
      <c r="I553" t="s">
        <v>1281</v>
      </c>
      <c r="J553" t="s">
        <v>1282</v>
      </c>
      <c r="K553" t="s">
        <v>1295</v>
      </c>
      <c r="L553" t="s">
        <v>1296</v>
      </c>
      <c r="M553" t="s">
        <v>1297</v>
      </c>
      <c r="N553" t="s">
        <v>921</v>
      </c>
      <c r="O553">
        <v>1380</v>
      </c>
    </row>
    <row r="554" spans="1:15" x14ac:dyDescent="0.35">
      <c r="A554" s="189" t="str">
        <f t="shared" si="61"/>
        <v>Nov</v>
      </c>
      <c r="B554" s="190" t="str">
        <f t="shared" si="62"/>
        <v>2024</v>
      </c>
      <c r="C554" s="190" t="str">
        <f t="shared" si="63"/>
        <v>Nov-2024</v>
      </c>
      <c r="D554" s="2">
        <v>45626</v>
      </c>
      <c r="E554" t="s">
        <v>1264</v>
      </c>
      <c r="F554" t="s">
        <v>1265</v>
      </c>
      <c r="G554" t="s">
        <v>1266</v>
      </c>
      <c r="H554" t="s">
        <v>668</v>
      </c>
      <c r="I554" t="s">
        <v>1281</v>
      </c>
      <c r="J554" t="s">
        <v>1282</v>
      </c>
      <c r="K554" t="s">
        <v>1298</v>
      </c>
      <c r="L554" t="s">
        <v>1299</v>
      </c>
      <c r="M554" t="s">
        <v>1300</v>
      </c>
      <c r="N554" t="s">
        <v>1528</v>
      </c>
      <c r="O554">
        <v>100</v>
      </c>
    </row>
    <row r="555" spans="1:15" x14ac:dyDescent="0.35">
      <c r="A555" s="189" t="str">
        <f t="shared" si="61"/>
        <v>Nov</v>
      </c>
      <c r="B555" s="190" t="str">
        <f t="shared" si="62"/>
        <v>2024</v>
      </c>
      <c r="C555" s="190" t="str">
        <f t="shared" si="63"/>
        <v>Nov-2024</v>
      </c>
      <c r="D555" s="2">
        <v>45626</v>
      </c>
      <c r="E555" t="s">
        <v>1264</v>
      </c>
      <c r="F555" t="s">
        <v>1265</v>
      </c>
      <c r="G555" t="s">
        <v>1266</v>
      </c>
      <c r="H555" t="s">
        <v>668</v>
      </c>
      <c r="I555" t="s">
        <v>1281</v>
      </c>
      <c r="J555" t="s">
        <v>1282</v>
      </c>
      <c r="K555" t="s">
        <v>1298</v>
      </c>
      <c r="L555" t="s">
        <v>1299</v>
      </c>
      <c r="M555" t="s">
        <v>1300</v>
      </c>
      <c r="N555" t="s">
        <v>1529</v>
      </c>
      <c r="O555" t="s">
        <v>958</v>
      </c>
    </row>
    <row r="556" spans="1:15" x14ac:dyDescent="0.35">
      <c r="A556" s="189" t="str">
        <f t="shared" si="61"/>
        <v>Nov</v>
      </c>
      <c r="B556" s="190" t="str">
        <f t="shared" si="62"/>
        <v>2024</v>
      </c>
      <c r="C556" s="190" t="str">
        <f t="shared" si="63"/>
        <v>Nov-2024</v>
      </c>
      <c r="D556" s="2">
        <v>45626</v>
      </c>
      <c r="E556" t="s">
        <v>1264</v>
      </c>
      <c r="F556" t="s">
        <v>1265</v>
      </c>
      <c r="G556" t="s">
        <v>1266</v>
      </c>
      <c r="H556" t="s">
        <v>668</v>
      </c>
      <c r="I556" t="s">
        <v>1281</v>
      </c>
      <c r="J556" t="s">
        <v>1282</v>
      </c>
      <c r="K556" t="s">
        <v>1298</v>
      </c>
      <c r="L556" t="s">
        <v>1299</v>
      </c>
      <c r="M556" t="s">
        <v>1300</v>
      </c>
      <c r="N556" t="s">
        <v>919</v>
      </c>
      <c r="O556">
        <v>585</v>
      </c>
    </row>
    <row r="557" spans="1:15" x14ac:dyDescent="0.35">
      <c r="A557" s="189" t="str">
        <f t="shared" si="61"/>
        <v>Nov</v>
      </c>
      <c r="B557" s="190" t="str">
        <f t="shared" si="62"/>
        <v>2024</v>
      </c>
      <c r="C557" s="190" t="str">
        <f t="shared" si="63"/>
        <v>Nov-2024</v>
      </c>
      <c r="D557" s="2">
        <v>45626</v>
      </c>
      <c r="E557" t="s">
        <v>1264</v>
      </c>
      <c r="F557" t="s">
        <v>1265</v>
      </c>
      <c r="G557" t="s">
        <v>1266</v>
      </c>
      <c r="H557" t="s">
        <v>668</v>
      </c>
      <c r="I557" t="s">
        <v>1281</v>
      </c>
      <c r="J557" t="s">
        <v>1282</v>
      </c>
      <c r="K557" t="s">
        <v>1298</v>
      </c>
      <c r="L557" t="s">
        <v>1299</v>
      </c>
      <c r="M557" t="s">
        <v>1300</v>
      </c>
      <c r="N557" t="s">
        <v>920</v>
      </c>
      <c r="O557">
        <v>1700</v>
      </c>
    </row>
    <row r="558" spans="1:15" x14ac:dyDescent="0.35">
      <c r="A558" s="189" t="str">
        <f t="shared" si="61"/>
        <v>Nov</v>
      </c>
      <c r="B558" s="190" t="str">
        <f t="shared" si="62"/>
        <v>2024</v>
      </c>
      <c r="C558" s="190" t="str">
        <f t="shared" si="63"/>
        <v>Nov-2024</v>
      </c>
      <c r="D558" s="2">
        <v>45626</v>
      </c>
      <c r="E558" t="s">
        <v>1264</v>
      </c>
      <c r="F558" t="s">
        <v>1265</v>
      </c>
      <c r="G558" t="s">
        <v>1266</v>
      </c>
      <c r="H558" t="s">
        <v>668</v>
      </c>
      <c r="I558" t="s">
        <v>1281</v>
      </c>
      <c r="J558" t="s">
        <v>1282</v>
      </c>
      <c r="K558" t="s">
        <v>1298</v>
      </c>
      <c r="L558" t="s">
        <v>1299</v>
      </c>
      <c r="M558" t="s">
        <v>1300</v>
      </c>
      <c r="N558" t="s">
        <v>922</v>
      </c>
      <c r="O558">
        <v>2280</v>
      </c>
    </row>
    <row r="559" spans="1:15" x14ac:dyDescent="0.35">
      <c r="A559" s="189" t="str">
        <f t="shared" si="61"/>
        <v>Nov</v>
      </c>
      <c r="B559" s="190" t="str">
        <f t="shared" si="62"/>
        <v>2024</v>
      </c>
      <c r="C559" s="190" t="str">
        <f t="shared" si="63"/>
        <v>Nov-2024</v>
      </c>
      <c r="D559" s="2">
        <v>45626</v>
      </c>
      <c r="E559" t="s">
        <v>1264</v>
      </c>
      <c r="F559" t="s">
        <v>1265</v>
      </c>
      <c r="G559" t="s">
        <v>1266</v>
      </c>
      <c r="H559" t="s">
        <v>668</v>
      </c>
      <c r="I559" t="s">
        <v>1281</v>
      </c>
      <c r="J559" t="s">
        <v>1282</v>
      </c>
      <c r="K559" t="s">
        <v>1298</v>
      </c>
      <c r="L559" t="s">
        <v>1299</v>
      </c>
      <c r="M559" t="s">
        <v>1300</v>
      </c>
      <c r="N559" t="s">
        <v>921</v>
      </c>
      <c r="O559">
        <v>2050</v>
      </c>
    </row>
    <row r="560" spans="1:15" x14ac:dyDescent="0.35">
      <c r="A560" s="189" t="str">
        <f t="shared" si="61"/>
        <v>Nov</v>
      </c>
      <c r="B560" s="190" t="str">
        <f t="shared" si="62"/>
        <v>2024</v>
      </c>
      <c r="C560" s="190" t="str">
        <f t="shared" si="63"/>
        <v>Nov-2024</v>
      </c>
      <c r="D560" s="2">
        <v>45626</v>
      </c>
      <c r="E560" t="s">
        <v>1264</v>
      </c>
      <c r="F560" t="s">
        <v>1265</v>
      </c>
      <c r="G560" t="s">
        <v>1266</v>
      </c>
      <c r="H560" t="s">
        <v>668</v>
      </c>
      <c r="I560" t="s">
        <v>1281</v>
      </c>
      <c r="J560" t="s">
        <v>1282</v>
      </c>
      <c r="K560" t="s">
        <v>1301</v>
      </c>
      <c r="L560" t="s">
        <v>1302</v>
      </c>
      <c r="M560" t="s">
        <v>1303</v>
      </c>
      <c r="N560" t="s">
        <v>1528</v>
      </c>
      <c r="O560">
        <v>435</v>
      </c>
    </row>
    <row r="561" spans="1:15" x14ac:dyDescent="0.35">
      <c r="A561" s="189" t="str">
        <f t="shared" si="61"/>
        <v>Nov</v>
      </c>
      <c r="B561" s="190" t="str">
        <f t="shared" si="62"/>
        <v>2024</v>
      </c>
      <c r="C561" s="190" t="str">
        <f t="shared" si="63"/>
        <v>Nov-2024</v>
      </c>
      <c r="D561" s="2">
        <v>45626</v>
      </c>
      <c r="E561" t="s">
        <v>1264</v>
      </c>
      <c r="F561" t="s">
        <v>1265</v>
      </c>
      <c r="G561" t="s">
        <v>1266</v>
      </c>
      <c r="H561" t="s">
        <v>668</v>
      </c>
      <c r="I561" t="s">
        <v>1281</v>
      </c>
      <c r="J561" t="s">
        <v>1282</v>
      </c>
      <c r="K561" t="s">
        <v>1301</v>
      </c>
      <c r="L561" t="s">
        <v>1302</v>
      </c>
      <c r="M561" t="s">
        <v>1303</v>
      </c>
      <c r="N561" t="s">
        <v>1529</v>
      </c>
      <c r="O561" t="s">
        <v>958</v>
      </c>
    </row>
    <row r="562" spans="1:15" x14ac:dyDescent="0.35">
      <c r="A562" s="189" t="str">
        <f t="shared" si="61"/>
        <v>Nov</v>
      </c>
      <c r="B562" s="190" t="str">
        <f t="shared" si="62"/>
        <v>2024</v>
      </c>
      <c r="C562" s="190" t="str">
        <f t="shared" si="63"/>
        <v>Nov-2024</v>
      </c>
      <c r="D562" s="2">
        <v>45626</v>
      </c>
      <c r="E562" t="s">
        <v>1264</v>
      </c>
      <c r="F562" t="s">
        <v>1265</v>
      </c>
      <c r="G562" t="s">
        <v>1266</v>
      </c>
      <c r="H562" t="s">
        <v>668</v>
      </c>
      <c r="I562" t="s">
        <v>1281</v>
      </c>
      <c r="J562" t="s">
        <v>1282</v>
      </c>
      <c r="K562" t="s">
        <v>1301</v>
      </c>
      <c r="L562" t="s">
        <v>1302</v>
      </c>
      <c r="M562" t="s">
        <v>1303</v>
      </c>
      <c r="N562" t="s">
        <v>919</v>
      </c>
      <c r="O562">
        <v>120</v>
      </c>
    </row>
    <row r="563" spans="1:15" x14ac:dyDescent="0.35">
      <c r="A563" s="189" t="str">
        <f t="shared" si="61"/>
        <v>Nov</v>
      </c>
      <c r="B563" s="190" t="str">
        <f t="shared" si="62"/>
        <v>2024</v>
      </c>
      <c r="C563" s="190" t="str">
        <f t="shared" si="63"/>
        <v>Nov-2024</v>
      </c>
      <c r="D563" s="2">
        <v>45626</v>
      </c>
      <c r="E563" t="s">
        <v>1264</v>
      </c>
      <c r="F563" t="s">
        <v>1265</v>
      </c>
      <c r="G563" t="s">
        <v>1266</v>
      </c>
      <c r="H563" t="s">
        <v>668</v>
      </c>
      <c r="I563" t="s">
        <v>1281</v>
      </c>
      <c r="J563" t="s">
        <v>1282</v>
      </c>
      <c r="K563" t="s">
        <v>1301</v>
      </c>
      <c r="L563" t="s">
        <v>1302</v>
      </c>
      <c r="M563" t="s">
        <v>1303</v>
      </c>
      <c r="N563" t="s">
        <v>920</v>
      </c>
      <c r="O563">
        <v>1460</v>
      </c>
    </row>
    <row r="564" spans="1:15" x14ac:dyDescent="0.35">
      <c r="A564" s="189" t="str">
        <f t="shared" si="61"/>
        <v>Nov</v>
      </c>
      <c r="B564" s="190" t="str">
        <f t="shared" si="62"/>
        <v>2024</v>
      </c>
      <c r="C564" s="190" t="str">
        <f t="shared" si="63"/>
        <v>Nov-2024</v>
      </c>
      <c r="D564" s="2">
        <v>45626</v>
      </c>
      <c r="E564" t="s">
        <v>1264</v>
      </c>
      <c r="F564" t="s">
        <v>1265</v>
      </c>
      <c r="G564" t="s">
        <v>1266</v>
      </c>
      <c r="H564" t="s">
        <v>668</v>
      </c>
      <c r="I564" t="s">
        <v>1281</v>
      </c>
      <c r="J564" t="s">
        <v>1282</v>
      </c>
      <c r="K564" t="s">
        <v>1301</v>
      </c>
      <c r="L564" t="s">
        <v>1302</v>
      </c>
      <c r="M564" t="s">
        <v>1303</v>
      </c>
      <c r="N564" t="s">
        <v>922</v>
      </c>
      <c r="O564">
        <v>1830</v>
      </c>
    </row>
    <row r="565" spans="1:15" x14ac:dyDescent="0.35">
      <c r="A565" s="189" t="str">
        <f t="shared" si="61"/>
        <v>Nov</v>
      </c>
      <c r="B565" s="190" t="str">
        <f t="shared" si="62"/>
        <v>2024</v>
      </c>
      <c r="C565" s="190" t="str">
        <f t="shared" si="63"/>
        <v>Nov-2024</v>
      </c>
      <c r="D565" s="2">
        <v>45626</v>
      </c>
      <c r="E565" t="s">
        <v>1264</v>
      </c>
      <c r="F565" t="s">
        <v>1265</v>
      </c>
      <c r="G565" t="s">
        <v>1266</v>
      </c>
      <c r="H565" t="s">
        <v>668</v>
      </c>
      <c r="I565" t="s">
        <v>1281</v>
      </c>
      <c r="J565" t="s">
        <v>1282</v>
      </c>
      <c r="K565" t="s">
        <v>1301</v>
      </c>
      <c r="L565" t="s">
        <v>1302</v>
      </c>
      <c r="M565" t="s">
        <v>1303</v>
      </c>
      <c r="N565" t="s">
        <v>921</v>
      </c>
      <c r="O565">
        <v>1690</v>
      </c>
    </row>
    <row r="566" spans="1:15" x14ac:dyDescent="0.35">
      <c r="A566" s="189" t="str">
        <f t="shared" si="61"/>
        <v>Nov</v>
      </c>
      <c r="B566" s="190" t="str">
        <f t="shared" si="62"/>
        <v>2024</v>
      </c>
      <c r="C566" s="190" t="str">
        <f t="shared" si="63"/>
        <v>Nov-2024</v>
      </c>
      <c r="D566" s="2">
        <v>45626</v>
      </c>
      <c r="E566" t="s">
        <v>1264</v>
      </c>
      <c r="F566" t="s">
        <v>1265</v>
      </c>
      <c r="G566" t="s">
        <v>1266</v>
      </c>
      <c r="H566" t="s">
        <v>668</v>
      </c>
      <c r="I566" t="s">
        <v>1281</v>
      </c>
      <c r="J566" t="s">
        <v>1282</v>
      </c>
      <c r="K566" t="s">
        <v>1304</v>
      </c>
      <c r="L566" t="s">
        <v>1305</v>
      </c>
      <c r="M566" t="s">
        <v>1306</v>
      </c>
      <c r="N566" t="s">
        <v>1528</v>
      </c>
      <c r="O566">
        <v>45</v>
      </c>
    </row>
    <row r="567" spans="1:15" x14ac:dyDescent="0.35">
      <c r="A567" s="189" t="str">
        <f t="shared" si="61"/>
        <v>Nov</v>
      </c>
      <c r="B567" s="190" t="str">
        <f t="shared" si="62"/>
        <v>2024</v>
      </c>
      <c r="C567" s="190" t="str">
        <f t="shared" si="63"/>
        <v>Nov-2024</v>
      </c>
      <c r="D567" s="2">
        <v>45626</v>
      </c>
      <c r="E567" t="s">
        <v>1264</v>
      </c>
      <c r="F567" t="s">
        <v>1265</v>
      </c>
      <c r="G567" t="s">
        <v>1266</v>
      </c>
      <c r="H567" t="s">
        <v>668</v>
      </c>
      <c r="I567" t="s">
        <v>1281</v>
      </c>
      <c r="J567" t="s">
        <v>1282</v>
      </c>
      <c r="K567" t="s">
        <v>1304</v>
      </c>
      <c r="L567" t="s">
        <v>1305</v>
      </c>
      <c r="M567" t="s">
        <v>1306</v>
      </c>
      <c r="N567" t="s">
        <v>1529</v>
      </c>
      <c r="O567" t="s">
        <v>958</v>
      </c>
    </row>
    <row r="568" spans="1:15" x14ac:dyDescent="0.35">
      <c r="A568" s="189" t="str">
        <f t="shared" si="61"/>
        <v>Nov</v>
      </c>
      <c r="B568" s="190" t="str">
        <f t="shared" si="62"/>
        <v>2024</v>
      </c>
      <c r="C568" s="190" t="str">
        <f t="shared" si="63"/>
        <v>Nov-2024</v>
      </c>
      <c r="D568" s="2">
        <v>45626</v>
      </c>
      <c r="E568" t="s">
        <v>1264</v>
      </c>
      <c r="F568" t="s">
        <v>1265</v>
      </c>
      <c r="G568" t="s">
        <v>1266</v>
      </c>
      <c r="H568" t="s">
        <v>668</v>
      </c>
      <c r="I568" t="s">
        <v>1281</v>
      </c>
      <c r="J568" t="s">
        <v>1282</v>
      </c>
      <c r="K568" t="s">
        <v>1304</v>
      </c>
      <c r="L568" t="s">
        <v>1305</v>
      </c>
      <c r="M568" t="s">
        <v>1306</v>
      </c>
      <c r="N568" t="s">
        <v>919</v>
      </c>
      <c r="O568">
        <v>110</v>
      </c>
    </row>
    <row r="569" spans="1:15" x14ac:dyDescent="0.35">
      <c r="A569" s="189" t="str">
        <f t="shared" si="61"/>
        <v>Nov</v>
      </c>
      <c r="B569" s="190" t="str">
        <f t="shared" si="62"/>
        <v>2024</v>
      </c>
      <c r="C569" s="190" t="str">
        <f t="shared" si="63"/>
        <v>Nov-2024</v>
      </c>
      <c r="D569" s="2">
        <v>45626</v>
      </c>
      <c r="E569" t="s">
        <v>1264</v>
      </c>
      <c r="F569" t="s">
        <v>1265</v>
      </c>
      <c r="G569" t="s">
        <v>1266</v>
      </c>
      <c r="H569" t="s">
        <v>668</v>
      </c>
      <c r="I569" t="s">
        <v>1281</v>
      </c>
      <c r="J569" t="s">
        <v>1282</v>
      </c>
      <c r="K569" t="s">
        <v>1304</v>
      </c>
      <c r="L569" t="s">
        <v>1305</v>
      </c>
      <c r="M569" t="s">
        <v>1306</v>
      </c>
      <c r="N569" t="s">
        <v>920</v>
      </c>
      <c r="O569">
        <v>905</v>
      </c>
    </row>
    <row r="570" spans="1:15" x14ac:dyDescent="0.35">
      <c r="A570" s="189" t="str">
        <f t="shared" si="61"/>
        <v>Nov</v>
      </c>
      <c r="B570" s="190" t="str">
        <f t="shared" si="62"/>
        <v>2024</v>
      </c>
      <c r="C570" s="190" t="str">
        <f t="shared" si="63"/>
        <v>Nov-2024</v>
      </c>
      <c r="D570" s="2">
        <v>45626</v>
      </c>
      <c r="E570" t="s">
        <v>1264</v>
      </c>
      <c r="F570" t="s">
        <v>1265</v>
      </c>
      <c r="G570" t="s">
        <v>1266</v>
      </c>
      <c r="H570" t="s">
        <v>668</v>
      </c>
      <c r="I570" t="s">
        <v>1281</v>
      </c>
      <c r="J570" t="s">
        <v>1282</v>
      </c>
      <c r="K570" t="s">
        <v>1304</v>
      </c>
      <c r="L570" t="s">
        <v>1305</v>
      </c>
      <c r="M570" t="s">
        <v>1306</v>
      </c>
      <c r="N570" t="s">
        <v>922</v>
      </c>
      <c r="O570">
        <v>490</v>
      </c>
    </row>
    <row r="571" spans="1:15" x14ac:dyDescent="0.35">
      <c r="A571" s="189" t="str">
        <f t="shared" si="61"/>
        <v>Nov</v>
      </c>
      <c r="B571" s="190" t="str">
        <f t="shared" si="62"/>
        <v>2024</v>
      </c>
      <c r="C571" s="190" t="str">
        <f t="shared" si="63"/>
        <v>Nov-2024</v>
      </c>
      <c r="D571" s="2">
        <v>45626</v>
      </c>
      <c r="E571" t="s">
        <v>1264</v>
      </c>
      <c r="F571" t="s">
        <v>1265</v>
      </c>
      <c r="G571" t="s">
        <v>1266</v>
      </c>
      <c r="H571" t="s">
        <v>668</v>
      </c>
      <c r="I571" t="s">
        <v>1281</v>
      </c>
      <c r="J571" t="s">
        <v>1282</v>
      </c>
      <c r="K571" t="s">
        <v>1304</v>
      </c>
      <c r="L571" t="s">
        <v>1305</v>
      </c>
      <c r="M571" t="s">
        <v>1306</v>
      </c>
      <c r="N571" t="s">
        <v>921</v>
      </c>
      <c r="O571">
        <v>660</v>
      </c>
    </row>
    <row r="572" spans="1:15" x14ac:dyDescent="0.35">
      <c r="A572" s="189" t="str">
        <f t="shared" si="61"/>
        <v>Nov</v>
      </c>
      <c r="B572" s="190" t="str">
        <f t="shared" si="62"/>
        <v>2024</v>
      </c>
      <c r="C572" s="190" t="str">
        <f t="shared" si="63"/>
        <v>Nov-2024</v>
      </c>
      <c r="D572" s="2">
        <v>45626</v>
      </c>
      <c r="E572" t="s">
        <v>1264</v>
      </c>
      <c r="F572" t="s">
        <v>1265</v>
      </c>
      <c r="G572" t="s">
        <v>1266</v>
      </c>
      <c r="H572" t="s">
        <v>682</v>
      </c>
      <c r="I572" t="s">
        <v>1307</v>
      </c>
      <c r="J572" t="s">
        <v>1308</v>
      </c>
      <c r="K572" t="s">
        <v>1309</v>
      </c>
      <c r="L572" t="s">
        <v>1310</v>
      </c>
      <c r="M572" t="s">
        <v>1311</v>
      </c>
      <c r="N572" t="s">
        <v>1528</v>
      </c>
      <c r="O572">
        <v>5</v>
      </c>
    </row>
    <row r="573" spans="1:15" x14ac:dyDescent="0.35">
      <c r="A573" s="189" t="str">
        <f t="shared" si="61"/>
        <v>Nov</v>
      </c>
      <c r="B573" s="190" t="str">
        <f t="shared" si="62"/>
        <v>2024</v>
      </c>
      <c r="C573" s="190" t="str">
        <f t="shared" si="63"/>
        <v>Nov-2024</v>
      </c>
      <c r="D573" s="2">
        <v>45626</v>
      </c>
      <c r="E573" t="s">
        <v>1264</v>
      </c>
      <c r="F573" t="s">
        <v>1265</v>
      </c>
      <c r="G573" t="s">
        <v>1266</v>
      </c>
      <c r="H573" t="s">
        <v>682</v>
      </c>
      <c r="I573" t="s">
        <v>1307</v>
      </c>
      <c r="J573" t="s">
        <v>1308</v>
      </c>
      <c r="K573" t="s">
        <v>1309</v>
      </c>
      <c r="L573" t="s">
        <v>1310</v>
      </c>
      <c r="M573" t="s">
        <v>1311</v>
      </c>
      <c r="N573" t="s">
        <v>1529</v>
      </c>
      <c r="O573" t="s">
        <v>958</v>
      </c>
    </row>
    <row r="574" spans="1:15" x14ac:dyDescent="0.35">
      <c r="A574" s="189" t="str">
        <f t="shared" si="61"/>
        <v>Nov</v>
      </c>
      <c r="B574" s="190" t="str">
        <f t="shared" si="62"/>
        <v>2024</v>
      </c>
      <c r="C574" s="190" t="str">
        <f t="shared" si="63"/>
        <v>Nov-2024</v>
      </c>
      <c r="D574" s="2">
        <v>45626</v>
      </c>
      <c r="E574" t="s">
        <v>1264</v>
      </c>
      <c r="F574" t="s">
        <v>1265</v>
      </c>
      <c r="G574" t="s">
        <v>1266</v>
      </c>
      <c r="H574" t="s">
        <v>682</v>
      </c>
      <c r="I574" t="s">
        <v>1307</v>
      </c>
      <c r="J574" t="s">
        <v>1308</v>
      </c>
      <c r="K574" t="s">
        <v>1309</v>
      </c>
      <c r="L574" t="s">
        <v>1310</v>
      </c>
      <c r="M574" t="s">
        <v>1311</v>
      </c>
      <c r="N574" t="s">
        <v>919</v>
      </c>
      <c r="O574">
        <v>10</v>
      </c>
    </row>
    <row r="575" spans="1:15" x14ac:dyDescent="0.35">
      <c r="A575" s="189" t="str">
        <f t="shared" si="61"/>
        <v>Nov</v>
      </c>
      <c r="B575" s="190" t="str">
        <f t="shared" si="62"/>
        <v>2024</v>
      </c>
      <c r="C575" s="190" t="str">
        <f t="shared" si="63"/>
        <v>Nov-2024</v>
      </c>
      <c r="D575" s="2">
        <v>45626</v>
      </c>
      <c r="E575" t="s">
        <v>1264</v>
      </c>
      <c r="F575" t="s">
        <v>1265</v>
      </c>
      <c r="G575" t="s">
        <v>1266</v>
      </c>
      <c r="H575" t="s">
        <v>682</v>
      </c>
      <c r="I575" t="s">
        <v>1307</v>
      </c>
      <c r="J575" t="s">
        <v>1308</v>
      </c>
      <c r="K575" t="s">
        <v>1309</v>
      </c>
      <c r="L575" t="s">
        <v>1310</v>
      </c>
      <c r="M575" t="s">
        <v>1311</v>
      </c>
      <c r="N575" t="s">
        <v>920</v>
      </c>
      <c r="O575">
        <v>1260</v>
      </c>
    </row>
    <row r="576" spans="1:15" x14ac:dyDescent="0.35">
      <c r="A576" s="189" t="str">
        <f t="shared" si="61"/>
        <v>Nov</v>
      </c>
      <c r="B576" s="190" t="str">
        <f t="shared" si="62"/>
        <v>2024</v>
      </c>
      <c r="C576" s="190" t="str">
        <f t="shared" si="63"/>
        <v>Nov-2024</v>
      </c>
      <c r="D576" s="2">
        <v>45626</v>
      </c>
      <c r="E576" t="s">
        <v>1264</v>
      </c>
      <c r="F576" t="s">
        <v>1265</v>
      </c>
      <c r="G576" t="s">
        <v>1266</v>
      </c>
      <c r="H576" t="s">
        <v>682</v>
      </c>
      <c r="I576" t="s">
        <v>1307</v>
      </c>
      <c r="J576" t="s">
        <v>1308</v>
      </c>
      <c r="K576" t="s">
        <v>1309</v>
      </c>
      <c r="L576" t="s">
        <v>1310</v>
      </c>
      <c r="M576" t="s">
        <v>1311</v>
      </c>
      <c r="N576" t="s">
        <v>922</v>
      </c>
      <c r="O576">
        <v>520</v>
      </c>
    </row>
    <row r="577" spans="1:15" x14ac:dyDescent="0.35">
      <c r="A577" s="189" t="str">
        <f t="shared" si="61"/>
        <v>Nov</v>
      </c>
      <c r="B577" s="190" t="str">
        <f t="shared" si="62"/>
        <v>2024</v>
      </c>
      <c r="C577" s="190" t="str">
        <f t="shared" si="63"/>
        <v>Nov-2024</v>
      </c>
      <c r="D577" s="2">
        <v>45626</v>
      </c>
      <c r="E577" t="s">
        <v>1264</v>
      </c>
      <c r="F577" t="s">
        <v>1265</v>
      </c>
      <c r="G577" t="s">
        <v>1266</v>
      </c>
      <c r="H577" t="s">
        <v>682</v>
      </c>
      <c r="I577" t="s">
        <v>1307</v>
      </c>
      <c r="J577" t="s">
        <v>1308</v>
      </c>
      <c r="K577" t="s">
        <v>1309</v>
      </c>
      <c r="L577" t="s">
        <v>1310</v>
      </c>
      <c r="M577" t="s">
        <v>1311</v>
      </c>
      <c r="N577" t="s">
        <v>921</v>
      </c>
      <c r="O577">
        <v>1640</v>
      </c>
    </row>
    <row r="578" spans="1:15" x14ac:dyDescent="0.35">
      <c r="A578" s="189" t="str">
        <f t="shared" si="61"/>
        <v>Nov</v>
      </c>
      <c r="B578" s="190" t="str">
        <f t="shared" si="62"/>
        <v>2024</v>
      </c>
      <c r="C578" s="190" t="str">
        <f t="shared" si="63"/>
        <v>Nov-2024</v>
      </c>
      <c r="D578" s="2">
        <v>45626</v>
      </c>
      <c r="E578" t="s">
        <v>1264</v>
      </c>
      <c r="F578" t="s">
        <v>1265</v>
      </c>
      <c r="G578" t="s">
        <v>1266</v>
      </c>
      <c r="H578" t="s">
        <v>682</v>
      </c>
      <c r="I578" t="s">
        <v>1307</v>
      </c>
      <c r="J578" t="s">
        <v>1308</v>
      </c>
      <c r="K578" t="s">
        <v>1312</v>
      </c>
      <c r="L578" t="s">
        <v>1313</v>
      </c>
      <c r="M578" t="s">
        <v>1314</v>
      </c>
      <c r="N578" t="s">
        <v>1528</v>
      </c>
      <c r="O578" t="s">
        <v>958</v>
      </c>
    </row>
    <row r="579" spans="1:15" x14ac:dyDescent="0.35">
      <c r="A579" s="189" t="str">
        <f t="shared" ref="A579:A642" si="64">TEXT(D579,"mmm")</f>
        <v>Nov</v>
      </c>
      <c r="B579" s="190" t="str">
        <f t="shared" ref="B579:B642" si="65">TEXT(D579,"yyyy")</f>
        <v>2024</v>
      </c>
      <c r="C579" s="190" t="str">
        <f t="shared" ref="C579:C642" si="66">_xlfn.CONCAT(A579&amp;"-"&amp;B579)</f>
        <v>Nov-2024</v>
      </c>
      <c r="D579" s="2">
        <v>45626</v>
      </c>
      <c r="E579" t="s">
        <v>1264</v>
      </c>
      <c r="F579" t="s">
        <v>1265</v>
      </c>
      <c r="G579" t="s">
        <v>1266</v>
      </c>
      <c r="H579" t="s">
        <v>682</v>
      </c>
      <c r="I579" t="s">
        <v>1307</v>
      </c>
      <c r="J579" t="s">
        <v>1308</v>
      </c>
      <c r="K579" t="s">
        <v>1312</v>
      </c>
      <c r="L579" t="s">
        <v>1313</v>
      </c>
      <c r="M579" t="s">
        <v>1314</v>
      </c>
      <c r="N579" t="s">
        <v>1529</v>
      </c>
      <c r="O579" t="s">
        <v>958</v>
      </c>
    </row>
    <row r="580" spans="1:15" x14ac:dyDescent="0.35">
      <c r="A580" s="189" t="str">
        <f t="shared" si="64"/>
        <v>Nov</v>
      </c>
      <c r="B580" s="190" t="str">
        <f t="shared" si="65"/>
        <v>2024</v>
      </c>
      <c r="C580" s="190" t="str">
        <f t="shared" si="66"/>
        <v>Nov-2024</v>
      </c>
      <c r="D580" s="2">
        <v>45626</v>
      </c>
      <c r="E580" t="s">
        <v>1264</v>
      </c>
      <c r="F580" t="s">
        <v>1265</v>
      </c>
      <c r="G580" t="s">
        <v>1266</v>
      </c>
      <c r="H580" t="s">
        <v>682</v>
      </c>
      <c r="I580" t="s">
        <v>1307</v>
      </c>
      <c r="J580" t="s">
        <v>1308</v>
      </c>
      <c r="K580" t="s">
        <v>1312</v>
      </c>
      <c r="L580" t="s">
        <v>1313</v>
      </c>
      <c r="M580" t="s">
        <v>1314</v>
      </c>
      <c r="N580" t="s">
        <v>919</v>
      </c>
      <c r="O580">
        <v>20</v>
      </c>
    </row>
    <row r="581" spans="1:15" x14ac:dyDescent="0.35">
      <c r="A581" s="189" t="str">
        <f t="shared" si="64"/>
        <v>Nov</v>
      </c>
      <c r="B581" s="190" t="str">
        <f t="shared" si="65"/>
        <v>2024</v>
      </c>
      <c r="C581" s="190" t="str">
        <f t="shared" si="66"/>
        <v>Nov-2024</v>
      </c>
      <c r="D581" s="2">
        <v>45626</v>
      </c>
      <c r="E581" t="s">
        <v>1264</v>
      </c>
      <c r="F581" t="s">
        <v>1265</v>
      </c>
      <c r="G581" t="s">
        <v>1266</v>
      </c>
      <c r="H581" t="s">
        <v>682</v>
      </c>
      <c r="I581" t="s">
        <v>1307</v>
      </c>
      <c r="J581" t="s">
        <v>1308</v>
      </c>
      <c r="K581" t="s">
        <v>1312</v>
      </c>
      <c r="L581" t="s">
        <v>1313</v>
      </c>
      <c r="M581" t="s">
        <v>1314</v>
      </c>
      <c r="N581" t="s">
        <v>920</v>
      </c>
      <c r="O581">
        <v>595</v>
      </c>
    </row>
    <row r="582" spans="1:15" x14ac:dyDescent="0.35">
      <c r="A582" s="189" t="str">
        <f t="shared" si="64"/>
        <v>Nov</v>
      </c>
      <c r="B582" s="190" t="str">
        <f t="shared" si="65"/>
        <v>2024</v>
      </c>
      <c r="C582" s="190" t="str">
        <f t="shared" si="66"/>
        <v>Nov-2024</v>
      </c>
      <c r="D582" s="2">
        <v>45626</v>
      </c>
      <c r="E582" t="s">
        <v>1264</v>
      </c>
      <c r="F582" t="s">
        <v>1265</v>
      </c>
      <c r="G582" t="s">
        <v>1266</v>
      </c>
      <c r="H582" t="s">
        <v>682</v>
      </c>
      <c r="I582" t="s">
        <v>1307</v>
      </c>
      <c r="J582" t="s">
        <v>1308</v>
      </c>
      <c r="K582" t="s">
        <v>1312</v>
      </c>
      <c r="L582" t="s">
        <v>1313</v>
      </c>
      <c r="M582" t="s">
        <v>1314</v>
      </c>
      <c r="N582" t="s">
        <v>922</v>
      </c>
      <c r="O582">
        <v>625</v>
      </c>
    </row>
    <row r="583" spans="1:15" x14ac:dyDescent="0.35">
      <c r="A583" s="189" t="str">
        <f t="shared" si="64"/>
        <v>Nov</v>
      </c>
      <c r="B583" s="190" t="str">
        <f t="shared" si="65"/>
        <v>2024</v>
      </c>
      <c r="C583" s="190" t="str">
        <f t="shared" si="66"/>
        <v>Nov-2024</v>
      </c>
      <c r="D583" s="2">
        <v>45626</v>
      </c>
      <c r="E583" t="s">
        <v>1264</v>
      </c>
      <c r="F583" t="s">
        <v>1265</v>
      </c>
      <c r="G583" t="s">
        <v>1266</v>
      </c>
      <c r="H583" t="s">
        <v>682</v>
      </c>
      <c r="I583" t="s">
        <v>1307</v>
      </c>
      <c r="J583" t="s">
        <v>1308</v>
      </c>
      <c r="K583" t="s">
        <v>1312</v>
      </c>
      <c r="L583" t="s">
        <v>1313</v>
      </c>
      <c r="M583" t="s">
        <v>1314</v>
      </c>
      <c r="N583" t="s">
        <v>921</v>
      </c>
      <c r="O583">
        <v>800</v>
      </c>
    </row>
    <row r="584" spans="1:15" x14ac:dyDescent="0.35">
      <c r="A584" s="189" t="str">
        <f t="shared" si="64"/>
        <v>Nov</v>
      </c>
      <c r="B584" s="190" t="str">
        <f t="shared" si="65"/>
        <v>2024</v>
      </c>
      <c r="C584" s="190" t="str">
        <f t="shared" si="66"/>
        <v>Nov-2024</v>
      </c>
      <c r="D584" s="2">
        <v>45626</v>
      </c>
      <c r="E584" t="s">
        <v>1264</v>
      </c>
      <c r="F584" t="s">
        <v>1265</v>
      </c>
      <c r="G584" t="s">
        <v>1266</v>
      </c>
      <c r="H584" t="s">
        <v>682</v>
      </c>
      <c r="I584" t="s">
        <v>1307</v>
      </c>
      <c r="J584" t="s">
        <v>1308</v>
      </c>
      <c r="K584" t="s">
        <v>1315</v>
      </c>
      <c r="L584" t="s">
        <v>1316</v>
      </c>
      <c r="M584" t="s">
        <v>1317</v>
      </c>
      <c r="N584" t="s">
        <v>1528</v>
      </c>
      <c r="O584">
        <v>15</v>
      </c>
    </row>
    <row r="585" spans="1:15" x14ac:dyDescent="0.35">
      <c r="A585" s="189" t="str">
        <f t="shared" si="64"/>
        <v>Nov</v>
      </c>
      <c r="B585" s="190" t="str">
        <f t="shared" si="65"/>
        <v>2024</v>
      </c>
      <c r="C585" s="190" t="str">
        <f t="shared" si="66"/>
        <v>Nov-2024</v>
      </c>
      <c r="D585" s="2">
        <v>45626</v>
      </c>
      <c r="E585" t="s">
        <v>1264</v>
      </c>
      <c r="F585" t="s">
        <v>1265</v>
      </c>
      <c r="G585" t="s">
        <v>1266</v>
      </c>
      <c r="H585" t="s">
        <v>682</v>
      </c>
      <c r="I585" t="s">
        <v>1307</v>
      </c>
      <c r="J585" t="s">
        <v>1308</v>
      </c>
      <c r="K585" t="s">
        <v>1315</v>
      </c>
      <c r="L585" t="s">
        <v>1316</v>
      </c>
      <c r="M585" t="s">
        <v>1317</v>
      </c>
      <c r="N585" t="s">
        <v>1529</v>
      </c>
      <c r="O585" t="s">
        <v>958</v>
      </c>
    </row>
    <row r="586" spans="1:15" x14ac:dyDescent="0.35">
      <c r="A586" s="189" t="str">
        <f t="shared" si="64"/>
        <v>Nov</v>
      </c>
      <c r="B586" s="190" t="str">
        <f t="shared" si="65"/>
        <v>2024</v>
      </c>
      <c r="C586" s="190" t="str">
        <f t="shared" si="66"/>
        <v>Nov-2024</v>
      </c>
      <c r="D586" s="2">
        <v>45626</v>
      </c>
      <c r="E586" t="s">
        <v>1264</v>
      </c>
      <c r="F586" t="s">
        <v>1265</v>
      </c>
      <c r="G586" t="s">
        <v>1266</v>
      </c>
      <c r="H586" t="s">
        <v>682</v>
      </c>
      <c r="I586" t="s">
        <v>1307</v>
      </c>
      <c r="J586" t="s">
        <v>1308</v>
      </c>
      <c r="K586" t="s">
        <v>1315</v>
      </c>
      <c r="L586" t="s">
        <v>1316</v>
      </c>
      <c r="M586" t="s">
        <v>1317</v>
      </c>
      <c r="N586" t="s">
        <v>919</v>
      </c>
      <c r="O586">
        <v>15</v>
      </c>
    </row>
    <row r="587" spans="1:15" x14ac:dyDescent="0.35">
      <c r="A587" s="189" t="str">
        <f t="shared" si="64"/>
        <v>Nov</v>
      </c>
      <c r="B587" s="190" t="str">
        <f t="shared" si="65"/>
        <v>2024</v>
      </c>
      <c r="C587" s="190" t="str">
        <f t="shared" si="66"/>
        <v>Nov-2024</v>
      </c>
      <c r="D587" s="2">
        <v>45626</v>
      </c>
      <c r="E587" t="s">
        <v>1264</v>
      </c>
      <c r="F587" t="s">
        <v>1265</v>
      </c>
      <c r="G587" t="s">
        <v>1266</v>
      </c>
      <c r="H587" t="s">
        <v>682</v>
      </c>
      <c r="I587" t="s">
        <v>1307</v>
      </c>
      <c r="J587" t="s">
        <v>1308</v>
      </c>
      <c r="K587" t="s">
        <v>1315</v>
      </c>
      <c r="L587" t="s">
        <v>1316</v>
      </c>
      <c r="M587" t="s">
        <v>1317</v>
      </c>
      <c r="N587" t="s">
        <v>920</v>
      </c>
      <c r="O587">
        <v>535</v>
      </c>
    </row>
    <row r="588" spans="1:15" x14ac:dyDescent="0.35">
      <c r="A588" s="189" t="str">
        <f t="shared" si="64"/>
        <v>Nov</v>
      </c>
      <c r="B588" s="190" t="str">
        <f t="shared" si="65"/>
        <v>2024</v>
      </c>
      <c r="C588" s="190" t="str">
        <f t="shared" si="66"/>
        <v>Nov-2024</v>
      </c>
      <c r="D588" s="2">
        <v>45626</v>
      </c>
      <c r="E588" t="s">
        <v>1264</v>
      </c>
      <c r="F588" t="s">
        <v>1265</v>
      </c>
      <c r="G588" t="s">
        <v>1266</v>
      </c>
      <c r="H588" t="s">
        <v>682</v>
      </c>
      <c r="I588" t="s">
        <v>1307</v>
      </c>
      <c r="J588" t="s">
        <v>1308</v>
      </c>
      <c r="K588" t="s">
        <v>1315</v>
      </c>
      <c r="L588" t="s">
        <v>1316</v>
      </c>
      <c r="M588" t="s">
        <v>1317</v>
      </c>
      <c r="N588" t="s">
        <v>922</v>
      </c>
      <c r="O588">
        <v>520</v>
      </c>
    </row>
    <row r="589" spans="1:15" x14ac:dyDescent="0.35">
      <c r="A589" s="189" t="str">
        <f t="shared" si="64"/>
        <v>Nov</v>
      </c>
      <c r="B589" s="190" t="str">
        <f t="shared" si="65"/>
        <v>2024</v>
      </c>
      <c r="C589" s="190" t="str">
        <f t="shared" si="66"/>
        <v>Nov-2024</v>
      </c>
      <c r="D589" s="2">
        <v>45626</v>
      </c>
      <c r="E589" t="s">
        <v>1264</v>
      </c>
      <c r="F589" t="s">
        <v>1265</v>
      </c>
      <c r="G589" t="s">
        <v>1266</v>
      </c>
      <c r="H589" t="s">
        <v>682</v>
      </c>
      <c r="I589" t="s">
        <v>1307</v>
      </c>
      <c r="J589" t="s">
        <v>1308</v>
      </c>
      <c r="K589" t="s">
        <v>1315</v>
      </c>
      <c r="L589" t="s">
        <v>1316</v>
      </c>
      <c r="M589" t="s">
        <v>1317</v>
      </c>
      <c r="N589" t="s">
        <v>921</v>
      </c>
      <c r="O589">
        <v>640</v>
      </c>
    </row>
    <row r="590" spans="1:15" x14ac:dyDescent="0.35">
      <c r="A590" s="189" t="str">
        <f t="shared" si="64"/>
        <v>Nov</v>
      </c>
      <c r="B590" s="190" t="str">
        <f t="shared" si="65"/>
        <v>2024</v>
      </c>
      <c r="C590" s="190" t="str">
        <f t="shared" si="66"/>
        <v>Nov-2024</v>
      </c>
      <c r="D590" s="2">
        <v>45626</v>
      </c>
      <c r="E590" t="s">
        <v>1264</v>
      </c>
      <c r="F590" t="s">
        <v>1265</v>
      </c>
      <c r="G590" t="s">
        <v>1266</v>
      </c>
      <c r="H590" t="s">
        <v>682</v>
      </c>
      <c r="I590" t="s">
        <v>1307</v>
      </c>
      <c r="J590" t="s">
        <v>1308</v>
      </c>
      <c r="K590" t="s">
        <v>1318</v>
      </c>
      <c r="L590" t="s">
        <v>1319</v>
      </c>
      <c r="M590" t="s">
        <v>1320</v>
      </c>
      <c r="N590" t="s">
        <v>1528</v>
      </c>
      <c r="O590">
        <v>5</v>
      </c>
    </row>
    <row r="591" spans="1:15" x14ac:dyDescent="0.35">
      <c r="A591" s="189" t="str">
        <f t="shared" si="64"/>
        <v>Nov</v>
      </c>
      <c r="B591" s="190" t="str">
        <f t="shared" si="65"/>
        <v>2024</v>
      </c>
      <c r="C591" s="190" t="str">
        <f t="shared" si="66"/>
        <v>Nov-2024</v>
      </c>
      <c r="D591" s="2">
        <v>45626</v>
      </c>
      <c r="E591" t="s">
        <v>1264</v>
      </c>
      <c r="F591" t="s">
        <v>1265</v>
      </c>
      <c r="G591" t="s">
        <v>1266</v>
      </c>
      <c r="H591" t="s">
        <v>682</v>
      </c>
      <c r="I591" t="s">
        <v>1307</v>
      </c>
      <c r="J591" t="s">
        <v>1308</v>
      </c>
      <c r="K591" t="s">
        <v>1318</v>
      </c>
      <c r="L591" t="s">
        <v>1319</v>
      </c>
      <c r="M591" t="s">
        <v>1320</v>
      </c>
      <c r="N591" t="s">
        <v>1529</v>
      </c>
      <c r="O591" t="s">
        <v>958</v>
      </c>
    </row>
    <row r="592" spans="1:15" x14ac:dyDescent="0.35">
      <c r="A592" s="189" t="str">
        <f t="shared" si="64"/>
        <v>Nov</v>
      </c>
      <c r="B592" s="190" t="str">
        <f t="shared" si="65"/>
        <v>2024</v>
      </c>
      <c r="C592" s="190" t="str">
        <f t="shared" si="66"/>
        <v>Nov-2024</v>
      </c>
      <c r="D592" s="2">
        <v>45626</v>
      </c>
      <c r="E592" t="s">
        <v>1264</v>
      </c>
      <c r="F592" t="s">
        <v>1265</v>
      </c>
      <c r="G592" t="s">
        <v>1266</v>
      </c>
      <c r="H592" t="s">
        <v>682</v>
      </c>
      <c r="I592" t="s">
        <v>1307</v>
      </c>
      <c r="J592" t="s">
        <v>1308</v>
      </c>
      <c r="K592" t="s">
        <v>1318</v>
      </c>
      <c r="L592" t="s">
        <v>1319</v>
      </c>
      <c r="M592" t="s">
        <v>1320</v>
      </c>
      <c r="N592" t="s">
        <v>919</v>
      </c>
      <c r="O592">
        <v>10</v>
      </c>
    </row>
    <row r="593" spans="1:15" x14ac:dyDescent="0.35">
      <c r="A593" s="189" t="str">
        <f t="shared" si="64"/>
        <v>Nov</v>
      </c>
      <c r="B593" s="190" t="str">
        <f t="shared" si="65"/>
        <v>2024</v>
      </c>
      <c r="C593" s="190" t="str">
        <f t="shared" si="66"/>
        <v>Nov-2024</v>
      </c>
      <c r="D593" s="2">
        <v>45626</v>
      </c>
      <c r="E593" t="s">
        <v>1264</v>
      </c>
      <c r="F593" t="s">
        <v>1265</v>
      </c>
      <c r="G593" t="s">
        <v>1266</v>
      </c>
      <c r="H593" t="s">
        <v>682</v>
      </c>
      <c r="I593" t="s">
        <v>1307</v>
      </c>
      <c r="J593" t="s">
        <v>1308</v>
      </c>
      <c r="K593" t="s">
        <v>1318</v>
      </c>
      <c r="L593" t="s">
        <v>1319</v>
      </c>
      <c r="M593" t="s">
        <v>1320</v>
      </c>
      <c r="N593" t="s">
        <v>920</v>
      </c>
      <c r="O593">
        <v>235</v>
      </c>
    </row>
    <row r="594" spans="1:15" x14ac:dyDescent="0.35">
      <c r="A594" s="189" t="str">
        <f t="shared" si="64"/>
        <v>Nov</v>
      </c>
      <c r="B594" s="190" t="str">
        <f t="shared" si="65"/>
        <v>2024</v>
      </c>
      <c r="C594" s="190" t="str">
        <f t="shared" si="66"/>
        <v>Nov-2024</v>
      </c>
      <c r="D594" s="2">
        <v>45626</v>
      </c>
      <c r="E594" t="s">
        <v>1264</v>
      </c>
      <c r="F594" t="s">
        <v>1265</v>
      </c>
      <c r="G594" t="s">
        <v>1266</v>
      </c>
      <c r="H594" t="s">
        <v>682</v>
      </c>
      <c r="I594" t="s">
        <v>1307</v>
      </c>
      <c r="J594" t="s">
        <v>1308</v>
      </c>
      <c r="K594" t="s">
        <v>1318</v>
      </c>
      <c r="L594" t="s">
        <v>1319</v>
      </c>
      <c r="M594" t="s">
        <v>1320</v>
      </c>
      <c r="N594" t="s">
        <v>922</v>
      </c>
      <c r="O594">
        <v>650</v>
      </c>
    </row>
    <row r="595" spans="1:15" x14ac:dyDescent="0.35">
      <c r="A595" s="189" t="str">
        <f t="shared" si="64"/>
        <v>Nov</v>
      </c>
      <c r="B595" s="190" t="str">
        <f t="shared" si="65"/>
        <v>2024</v>
      </c>
      <c r="C595" s="190" t="str">
        <f t="shared" si="66"/>
        <v>Nov-2024</v>
      </c>
      <c r="D595" s="2">
        <v>45626</v>
      </c>
      <c r="E595" t="s">
        <v>1264</v>
      </c>
      <c r="F595" t="s">
        <v>1265</v>
      </c>
      <c r="G595" t="s">
        <v>1266</v>
      </c>
      <c r="H595" t="s">
        <v>682</v>
      </c>
      <c r="I595" t="s">
        <v>1307</v>
      </c>
      <c r="J595" t="s">
        <v>1308</v>
      </c>
      <c r="K595" t="s">
        <v>1318</v>
      </c>
      <c r="L595" t="s">
        <v>1319</v>
      </c>
      <c r="M595" t="s">
        <v>1320</v>
      </c>
      <c r="N595" t="s">
        <v>921</v>
      </c>
      <c r="O595">
        <v>690</v>
      </c>
    </row>
    <row r="596" spans="1:15" x14ac:dyDescent="0.35">
      <c r="A596" s="189" t="str">
        <f t="shared" si="64"/>
        <v>Nov</v>
      </c>
      <c r="B596" s="190" t="str">
        <f t="shared" si="65"/>
        <v>2024</v>
      </c>
      <c r="C596" s="190" t="str">
        <f t="shared" si="66"/>
        <v>Nov-2024</v>
      </c>
      <c r="D596" s="2">
        <v>45626</v>
      </c>
      <c r="E596" t="s">
        <v>1264</v>
      </c>
      <c r="F596" t="s">
        <v>1265</v>
      </c>
      <c r="G596" t="s">
        <v>1266</v>
      </c>
      <c r="H596" t="s">
        <v>682</v>
      </c>
      <c r="I596" t="s">
        <v>1307</v>
      </c>
      <c r="J596" t="s">
        <v>1308</v>
      </c>
      <c r="K596" t="s">
        <v>1321</v>
      </c>
      <c r="L596" t="s">
        <v>1322</v>
      </c>
      <c r="M596" t="s">
        <v>1323</v>
      </c>
      <c r="N596" t="s">
        <v>1528</v>
      </c>
      <c r="O596" t="s">
        <v>958</v>
      </c>
    </row>
    <row r="597" spans="1:15" x14ac:dyDescent="0.35">
      <c r="A597" s="189" t="str">
        <f t="shared" si="64"/>
        <v>Nov</v>
      </c>
      <c r="B597" s="190" t="str">
        <f t="shared" si="65"/>
        <v>2024</v>
      </c>
      <c r="C597" s="190" t="str">
        <f t="shared" si="66"/>
        <v>Nov-2024</v>
      </c>
      <c r="D597" s="2">
        <v>45626</v>
      </c>
      <c r="E597" t="s">
        <v>1264</v>
      </c>
      <c r="F597" t="s">
        <v>1265</v>
      </c>
      <c r="G597" t="s">
        <v>1266</v>
      </c>
      <c r="H597" t="s">
        <v>682</v>
      </c>
      <c r="I597" t="s">
        <v>1307</v>
      </c>
      <c r="J597" t="s">
        <v>1308</v>
      </c>
      <c r="K597" t="s">
        <v>1321</v>
      </c>
      <c r="L597" t="s">
        <v>1322</v>
      </c>
      <c r="M597" t="s">
        <v>1323</v>
      </c>
      <c r="N597" t="s">
        <v>1529</v>
      </c>
      <c r="O597" t="s">
        <v>958</v>
      </c>
    </row>
    <row r="598" spans="1:15" x14ac:dyDescent="0.35">
      <c r="A598" s="189" t="str">
        <f t="shared" si="64"/>
        <v>Nov</v>
      </c>
      <c r="B598" s="190" t="str">
        <f t="shared" si="65"/>
        <v>2024</v>
      </c>
      <c r="C598" s="190" t="str">
        <f t="shared" si="66"/>
        <v>Nov-2024</v>
      </c>
      <c r="D598" s="2">
        <v>45626</v>
      </c>
      <c r="E598" t="s">
        <v>1264</v>
      </c>
      <c r="F598" t="s">
        <v>1265</v>
      </c>
      <c r="G598" t="s">
        <v>1266</v>
      </c>
      <c r="H598" t="s">
        <v>682</v>
      </c>
      <c r="I598" t="s">
        <v>1307</v>
      </c>
      <c r="J598" t="s">
        <v>1308</v>
      </c>
      <c r="K598" t="s">
        <v>1321</v>
      </c>
      <c r="L598" t="s">
        <v>1322</v>
      </c>
      <c r="M598" t="s">
        <v>1323</v>
      </c>
      <c r="N598" t="s">
        <v>919</v>
      </c>
      <c r="O598">
        <v>65</v>
      </c>
    </row>
    <row r="599" spans="1:15" x14ac:dyDescent="0.35">
      <c r="A599" s="189" t="str">
        <f t="shared" si="64"/>
        <v>Nov</v>
      </c>
      <c r="B599" s="190" t="str">
        <f t="shared" si="65"/>
        <v>2024</v>
      </c>
      <c r="C599" s="190" t="str">
        <f t="shared" si="66"/>
        <v>Nov-2024</v>
      </c>
      <c r="D599" s="2">
        <v>45626</v>
      </c>
      <c r="E599" t="s">
        <v>1264</v>
      </c>
      <c r="F599" t="s">
        <v>1265</v>
      </c>
      <c r="G599" t="s">
        <v>1266</v>
      </c>
      <c r="H599" t="s">
        <v>682</v>
      </c>
      <c r="I599" t="s">
        <v>1307</v>
      </c>
      <c r="J599" t="s">
        <v>1308</v>
      </c>
      <c r="K599" t="s">
        <v>1321</v>
      </c>
      <c r="L599" t="s">
        <v>1322</v>
      </c>
      <c r="M599" t="s">
        <v>1323</v>
      </c>
      <c r="N599" t="s">
        <v>920</v>
      </c>
      <c r="O599">
        <v>730</v>
      </c>
    </row>
    <row r="600" spans="1:15" x14ac:dyDescent="0.35">
      <c r="A600" s="189" t="str">
        <f t="shared" si="64"/>
        <v>Nov</v>
      </c>
      <c r="B600" s="190" t="str">
        <f t="shared" si="65"/>
        <v>2024</v>
      </c>
      <c r="C600" s="190" t="str">
        <f t="shared" si="66"/>
        <v>Nov-2024</v>
      </c>
      <c r="D600" s="2">
        <v>45626</v>
      </c>
      <c r="E600" t="s">
        <v>1264</v>
      </c>
      <c r="F600" t="s">
        <v>1265</v>
      </c>
      <c r="G600" t="s">
        <v>1266</v>
      </c>
      <c r="H600" t="s">
        <v>682</v>
      </c>
      <c r="I600" t="s">
        <v>1307</v>
      </c>
      <c r="J600" t="s">
        <v>1308</v>
      </c>
      <c r="K600" t="s">
        <v>1321</v>
      </c>
      <c r="L600" t="s">
        <v>1322</v>
      </c>
      <c r="M600" t="s">
        <v>1323</v>
      </c>
      <c r="N600" t="s">
        <v>922</v>
      </c>
      <c r="O600">
        <v>375</v>
      </c>
    </row>
    <row r="601" spans="1:15" x14ac:dyDescent="0.35">
      <c r="A601" s="189" t="str">
        <f t="shared" si="64"/>
        <v>Nov</v>
      </c>
      <c r="B601" s="190" t="str">
        <f t="shared" si="65"/>
        <v>2024</v>
      </c>
      <c r="C601" s="190" t="str">
        <f t="shared" si="66"/>
        <v>Nov-2024</v>
      </c>
      <c r="D601" s="2">
        <v>45626</v>
      </c>
      <c r="E601" t="s">
        <v>1264</v>
      </c>
      <c r="F601" t="s">
        <v>1265</v>
      </c>
      <c r="G601" t="s">
        <v>1266</v>
      </c>
      <c r="H601" t="s">
        <v>682</v>
      </c>
      <c r="I601" t="s">
        <v>1307</v>
      </c>
      <c r="J601" t="s">
        <v>1308</v>
      </c>
      <c r="K601" t="s">
        <v>1321</v>
      </c>
      <c r="L601" t="s">
        <v>1322</v>
      </c>
      <c r="M601" t="s">
        <v>1323</v>
      </c>
      <c r="N601" t="s">
        <v>921</v>
      </c>
      <c r="O601">
        <v>670</v>
      </c>
    </row>
    <row r="602" spans="1:15" x14ac:dyDescent="0.35">
      <c r="A602" s="189" t="str">
        <f t="shared" si="64"/>
        <v>Nov</v>
      </c>
      <c r="B602" s="190" t="str">
        <f t="shared" si="65"/>
        <v>2024</v>
      </c>
      <c r="C602" s="190" t="str">
        <f t="shared" si="66"/>
        <v>Nov-2024</v>
      </c>
      <c r="D602" s="2">
        <v>45626</v>
      </c>
      <c r="E602" t="s">
        <v>1264</v>
      </c>
      <c r="F602" t="s">
        <v>1265</v>
      </c>
      <c r="G602" t="s">
        <v>1266</v>
      </c>
      <c r="H602" t="s">
        <v>682</v>
      </c>
      <c r="I602" t="s">
        <v>1307</v>
      </c>
      <c r="J602" t="s">
        <v>1308</v>
      </c>
      <c r="K602" t="s">
        <v>1324</v>
      </c>
      <c r="L602" t="s">
        <v>1325</v>
      </c>
      <c r="M602" t="s">
        <v>1326</v>
      </c>
      <c r="N602" t="s">
        <v>1528</v>
      </c>
      <c r="O602">
        <v>30</v>
      </c>
    </row>
    <row r="603" spans="1:15" x14ac:dyDescent="0.35">
      <c r="A603" s="189" t="str">
        <f t="shared" si="64"/>
        <v>Nov</v>
      </c>
      <c r="B603" s="190" t="str">
        <f t="shared" si="65"/>
        <v>2024</v>
      </c>
      <c r="C603" s="190" t="str">
        <f t="shared" si="66"/>
        <v>Nov-2024</v>
      </c>
      <c r="D603" s="2">
        <v>45626</v>
      </c>
      <c r="E603" t="s">
        <v>1264</v>
      </c>
      <c r="F603" t="s">
        <v>1265</v>
      </c>
      <c r="G603" t="s">
        <v>1266</v>
      </c>
      <c r="H603" t="s">
        <v>682</v>
      </c>
      <c r="I603" t="s">
        <v>1307</v>
      </c>
      <c r="J603" t="s">
        <v>1308</v>
      </c>
      <c r="K603" t="s">
        <v>1324</v>
      </c>
      <c r="L603" t="s">
        <v>1325</v>
      </c>
      <c r="M603" t="s">
        <v>1326</v>
      </c>
      <c r="N603" t="s">
        <v>1529</v>
      </c>
      <c r="O603" t="s">
        <v>958</v>
      </c>
    </row>
    <row r="604" spans="1:15" x14ac:dyDescent="0.35">
      <c r="A604" s="189" t="str">
        <f t="shared" si="64"/>
        <v>Nov</v>
      </c>
      <c r="B604" s="190" t="str">
        <f t="shared" si="65"/>
        <v>2024</v>
      </c>
      <c r="C604" s="190" t="str">
        <f t="shared" si="66"/>
        <v>Nov-2024</v>
      </c>
      <c r="D604" s="2">
        <v>45626</v>
      </c>
      <c r="E604" t="s">
        <v>1264</v>
      </c>
      <c r="F604" t="s">
        <v>1265</v>
      </c>
      <c r="G604" t="s">
        <v>1266</v>
      </c>
      <c r="H604" t="s">
        <v>682</v>
      </c>
      <c r="I604" t="s">
        <v>1307</v>
      </c>
      <c r="J604" t="s">
        <v>1308</v>
      </c>
      <c r="K604" t="s">
        <v>1324</v>
      </c>
      <c r="L604" t="s">
        <v>1325</v>
      </c>
      <c r="M604" t="s">
        <v>1326</v>
      </c>
      <c r="N604" t="s">
        <v>919</v>
      </c>
      <c r="O604">
        <v>200</v>
      </c>
    </row>
    <row r="605" spans="1:15" x14ac:dyDescent="0.35">
      <c r="A605" s="189" t="str">
        <f t="shared" si="64"/>
        <v>Nov</v>
      </c>
      <c r="B605" s="190" t="str">
        <f t="shared" si="65"/>
        <v>2024</v>
      </c>
      <c r="C605" s="190" t="str">
        <f t="shared" si="66"/>
        <v>Nov-2024</v>
      </c>
      <c r="D605" s="2">
        <v>45626</v>
      </c>
      <c r="E605" t="s">
        <v>1264</v>
      </c>
      <c r="F605" t="s">
        <v>1265</v>
      </c>
      <c r="G605" t="s">
        <v>1266</v>
      </c>
      <c r="H605" t="s">
        <v>682</v>
      </c>
      <c r="I605" t="s">
        <v>1307</v>
      </c>
      <c r="J605" t="s">
        <v>1308</v>
      </c>
      <c r="K605" t="s">
        <v>1324</v>
      </c>
      <c r="L605" t="s">
        <v>1325</v>
      </c>
      <c r="M605" t="s">
        <v>1326</v>
      </c>
      <c r="N605" t="s">
        <v>920</v>
      </c>
      <c r="O605">
        <v>2305</v>
      </c>
    </row>
    <row r="606" spans="1:15" x14ac:dyDescent="0.35">
      <c r="A606" s="189" t="str">
        <f t="shared" si="64"/>
        <v>Nov</v>
      </c>
      <c r="B606" s="190" t="str">
        <f t="shared" si="65"/>
        <v>2024</v>
      </c>
      <c r="C606" s="190" t="str">
        <f t="shared" si="66"/>
        <v>Nov-2024</v>
      </c>
      <c r="D606" s="2">
        <v>45626</v>
      </c>
      <c r="E606" t="s">
        <v>1264</v>
      </c>
      <c r="F606" t="s">
        <v>1265</v>
      </c>
      <c r="G606" t="s">
        <v>1266</v>
      </c>
      <c r="H606" t="s">
        <v>682</v>
      </c>
      <c r="I606" t="s">
        <v>1307</v>
      </c>
      <c r="J606" t="s">
        <v>1308</v>
      </c>
      <c r="K606" t="s">
        <v>1324</v>
      </c>
      <c r="L606" t="s">
        <v>1325</v>
      </c>
      <c r="M606" t="s">
        <v>1326</v>
      </c>
      <c r="N606" t="s">
        <v>922</v>
      </c>
      <c r="O606">
        <v>1215</v>
      </c>
    </row>
    <row r="607" spans="1:15" x14ac:dyDescent="0.35">
      <c r="A607" s="189" t="str">
        <f t="shared" si="64"/>
        <v>Nov</v>
      </c>
      <c r="B607" s="190" t="str">
        <f t="shared" si="65"/>
        <v>2024</v>
      </c>
      <c r="C607" s="190" t="str">
        <f t="shared" si="66"/>
        <v>Nov-2024</v>
      </c>
      <c r="D607" s="2">
        <v>45626</v>
      </c>
      <c r="E607" t="s">
        <v>1264</v>
      </c>
      <c r="F607" t="s">
        <v>1265</v>
      </c>
      <c r="G607" t="s">
        <v>1266</v>
      </c>
      <c r="H607" t="s">
        <v>682</v>
      </c>
      <c r="I607" t="s">
        <v>1307</v>
      </c>
      <c r="J607" t="s">
        <v>1308</v>
      </c>
      <c r="K607" t="s">
        <v>1324</v>
      </c>
      <c r="L607" t="s">
        <v>1325</v>
      </c>
      <c r="M607" t="s">
        <v>1326</v>
      </c>
      <c r="N607" t="s">
        <v>921</v>
      </c>
      <c r="O607">
        <v>1995</v>
      </c>
    </row>
    <row r="608" spans="1:15" x14ac:dyDescent="0.35">
      <c r="A608" s="189" t="str">
        <f t="shared" si="64"/>
        <v>Nov</v>
      </c>
      <c r="B608" s="190" t="str">
        <f t="shared" si="65"/>
        <v>2024</v>
      </c>
      <c r="C608" s="190" t="str">
        <f t="shared" si="66"/>
        <v>Nov-2024</v>
      </c>
      <c r="D608" s="2">
        <v>45626</v>
      </c>
      <c r="E608" t="s">
        <v>1264</v>
      </c>
      <c r="F608" t="s">
        <v>1265</v>
      </c>
      <c r="G608" t="s">
        <v>1266</v>
      </c>
      <c r="H608" t="s">
        <v>695</v>
      </c>
      <c r="I608" t="s">
        <v>1327</v>
      </c>
      <c r="J608" t="s">
        <v>1328</v>
      </c>
      <c r="K608" t="s">
        <v>1329</v>
      </c>
      <c r="L608" t="s">
        <v>1330</v>
      </c>
      <c r="M608" t="s">
        <v>1331</v>
      </c>
      <c r="N608" t="s">
        <v>1528</v>
      </c>
      <c r="O608">
        <v>20</v>
      </c>
    </row>
    <row r="609" spans="1:15" x14ac:dyDescent="0.35">
      <c r="A609" s="189" t="str">
        <f t="shared" si="64"/>
        <v>Nov</v>
      </c>
      <c r="B609" s="190" t="str">
        <f t="shared" si="65"/>
        <v>2024</v>
      </c>
      <c r="C609" s="190" t="str">
        <f t="shared" si="66"/>
        <v>Nov-2024</v>
      </c>
      <c r="D609" s="2">
        <v>45626</v>
      </c>
      <c r="E609" t="s">
        <v>1264</v>
      </c>
      <c r="F609" t="s">
        <v>1265</v>
      </c>
      <c r="G609" t="s">
        <v>1266</v>
      </c>
      <c r="H609" t="s">
        <v>695</v>
      </c>
      <c r="I609" t="s">
        <v>1327</v>
      </c>
      <c r="J609" t="s">
        <v>1328</v>
      </c>
      <c r="K609" t="s">
        <v>1329</v>
      </c>
      <c r="L609" t="s">
        <v>1330</v>
      </c>
      <c r="M609" t="s">
        <v>1331</v>
      </c>
      <c r="N609" t="s">
        <v>1529</v>
      </c>
      <c r="O609" t="s">
        <v>958</v>
      </c>
    </row>
    <row r="610" spans="1:15" x14ac:dyDescent="0.35">
      <c r="A610" s="189" t="str">
        <f t="shared" si="64"/>
        <v>Nov</v>
      </c>
      <c r="B610" s="190" t="str">
        <f t="shared" si="65"/>
        <v>2024</v>
      </c>
      <c r="C610" s="190" t="str">
        <f t="shared" si="66"/>
        <v>Nov-2024</v>
      </c>
      <c r="D610" s="2">
        <v>45626</v>
      </c>
      <c r="E610" t="s">
        <v>1264</v>
      </c>
      <c r="F610" t="s">
        <v>1265</v>
      </c>
      <c r="G610" t="s">
        <v>1266</v>
      </c>
      <c r="H610" t="s">
        <v>695</v>
      </c>
      <c r="I610" t="s">
        <v>1327</v>
      </c>
      <c r="J610" t="s">
        <v>1328</v>
      </c>
      <c r="K610" t="s">
        <v>1329</v>
      </c>
      <c r="L610" t="s">
        <v>1330</v>
      </c>
      <c r="M610" t="s">
        <v>1331</v>
      </c>
      <c r="N610" t="s">
        <v>919</v>
      </c>
      <c r="O610">
        <v>70</v>
      </c>
    </row>
    <row r="611" spans="1:15" x14ac:dyDescent="0.35">
      <c r="A611" s="189" t="str">
        <f t="shared" si="64"/>
        <v>Nov</v>
      </c>
      <c r="B611" s="190" t="str">
        <f t="shared" si="65"/>
        <v>2024</v>
      </c>
      <c r="C611" s="190" t="str">
        <f t="shared" si="66"/>
        <v>Nov-2024</v>
      </c>
      <c r="D611" s="2">
        <v>45626</v>
      </c>
      <c r="E611" t="s">
        <v>1264</v>
      </c>
      <c r="F611" t="s">
        <v>1265</v>
      </c>
      <c r="G611" t="s">
        <v>1266</v>
      </c>
      <c r="H611" t="s">
        <v>695</v>
      </c>
      <c r="I611" t="s">
        <v>1327</v>
      </c>
      <c r="J611" t="s">
        <v>1328</v>
      </c>
      <c r="K611" t="s">
        <v>1329</v>
      </c>
      <c r="L611" t="s">
        <v>1330</v>
      </c>
      <c r="M611" t="s">
        <v>1331</v>
      </c>
      <c r="N611" t="s">
        <v>920</v>
      </c>
      <c r="O611">
        <v>445</v>
      </c>
    </row>
    <row r="612" spans="1:15" x14ac:dyDescent="0.35">
      <c r="A612" s="189" t="str">
        <f t="shared" si="64"/>
        <v>Nov</v>
      </c>
      <c r="B612" s="190" t="str">
        <f t="shared" si="65"/>
        <v>2024</v>
      </c>
      <c r="C612" s="190" t="str">
        <f t="shared" si="66"/>
        <v>Nov-2024</v>
      </c>
      <c r="D612" s="2">
        <v>45626</v>
      </c>
      <c r="E612" t="s">
        <v>1264</v>
      </c>
      <c r="F612" t="s">
        <v>1265</v>
      </c>
      <c r="G612" t="s">
        <v>1266</v>
      </c>
      <c r="H612" t="s">
        <v>695</v>
      </c>
      <c r="I612" t="s">
        <v>1327</v>
      </c>
      <c r="J612" t="s">
        <v>1328</v>
      </c>
      <c r="K612" t="s">
        <v>1329</v>
      </c>
      <c r="L612" t="s">
        <v>1330</v>
      </c>
      <c r="M612" t="s">
        <v>1331</v>
      </c>
      <c r="N612" t="s">
        <v>922</v>
      </c>
      <c r="O612">
        <v>945</v>
      </c>
    </row>
    <row r="613" spans="1:15" x14ac:dyDescent="0.35">
      <c r="A613" s="189" t="str">
        <f t="shared" si="64"/>
        <v>Nov</v>
      </c>
      <c r="B613" s="190" t="str">
        <f t="shared" si="65"/>
        <v>2024</v>
      </c>
      <c r="C613" s="190" t="str">
        <f t="shared" si="66"/>
        <v>Nov-2024</v>
      </c>
      <c r="D613" s="2">
        <v>45626</v>
      </c>
      <c r="E613" t="s">
        <v>1264</v>
      </c>
      <c r="F613" t="s">
        <v>1265</v>
      </c>
      <c r="G613" t="s">
        <v>1266</v>
      </c>
      <c r="H613" t="s">
        <v>695</v>
      </c>
      <c r="I613" t="s">
        <v>1327</v>
      </c>
      <c r="J613" t="s">
        <v>1328</v>
      </c>
      <c r="K613" t="s">
        <v>1329</v>
      </c>
      <c r="L613" t="s">
        <v>1330</v>
      </c>
      <c r="M613" t="s">
        <v>1331</v>
      </c>
      <c r="N613" t="s">
        <v>921</v>
      </c>
      <c r="O613">
        <v>375</v>
      </c>
    </row>
    <row r="614" spans="1:15" x14ac:dyDescent="0.35">
      <c r="A614" s="189" t="str">
        <f t="shared" si="64"/>
        <v>Nov</v>
      </c>
      <c r="B614" s="190" t="str">
        <f t="shared" si="65"/>
        <v>2024</v>
      </c>
      <c r="C614" s="190" t="str">
        <f t="shared" si="66"/>
        <v>Nov-2024</v>
      </c>
      <c r="D614" s="2">
        <v>45626</v>
      </c>
      <c r="E614" t="s">
        <v>1264</v>
      </c>
      <c r="F614" t="s">
        <v>1265</v>
      </c>
      <c r="G614" t="s">
        <v>1266</v>
      </c>
      <c r="H614" t="s">
        <v>695</v>
      </c>
      <c r="I614" t="s">
        <v>1327</v>
      </c>
      <c r="J614" t="s">
        <v>1328</v>
      </c>
      <c r="K614" t="s">
        <v>1332</v>
      </c>
      <c r="L614" t="s">
        <v>1333</v>
      </c>
      <c r="M614" t="s">
        <v>1334</v>
      </c>
      <c r="N614" t="s">
        <v>1528</v>
      </c>
      <c r="O614">
        <v>40</v>
      </c>
    </row>
    <row r="615" spans="1:15" x14ac:dyDescent="0.35">
      <c r="A615" s="189" t="str">
        <f t="shared" si="64"/>
        <v>Nov</v>
      </c>
      <c r="B615" s="190" t="str">
        <f t="shared" si="65"/>
        <v>2024</v>
      </c>
      <c r="C615" s="190" t="str">
        <f t="shared" si="66"/>
        <v>Nov-2024</v>
      </c>
      <c r="D615" s="2">
        <v>45626</v>
      </c>
      <c r="E615" t="s">
        <v>1264</v>
      </c>
      <c r="F615" t="s">
        <v>1265</v>
      </c>
      <c r="G615" t="s">
        <v>1266</v>
      </c>
      <c r="H615" t="s">
        <v>695</v>
      </c>
      <c r="I615" t="s">
        <v>1327</v>
      </c>
      <c r="J615" t="s">
        <v>1328</v>
      </c>
      <c r="K615" t="s">
        <v>1332</v>
      </c>
      <c r="L615" t="s">
        <v>1333</v>
      </c>
      <c r="M615" t="s">
        <v>1334</v>
      </c>
      <c r="N615" t="s">
        <v>1529</v>
      </c>
      <c r="O615" t="s">
        <v>958</v>
      </c>
    </row>
    <row r="616" spans="1:15" x14ac:dyDescent="0.35">
      <c r="A616" s="189" t="str">
        <f t="shared" si="64"/>
        <v>Nov</v>
      </c>
      <c r="B616" s="190" t="str">
        <f t="shared" si="65"/>
        <v>2024</v>
      </c>
      <c r="C616" s="190" t="str">
        <f t="shared" si="66"/>
        <v>Nov-2024</v>
      </c>
      <c r="D616" s="2">
        <v>45626</v>
      </c>
      <c r="E616" t="s">
        <v>1264</v>
      </c>
      <c r="F616" t="s">
        <v>1265</v>
      </c>
      <c r="G616" t="s">
        <v>1266</v>
      </c>
      <c r="H616" t="s">
        <v>695</v>
      </c>
      <c r="I616" t="s">
        <v>1327</v>
      </c>
      <c r="J616" t="s">
        <v>1328</v>
      </c>
      <c r="K616" t="s">
        <v>1332</v>
      </c>
      <c r="L616" t="s">
        <v>1333</v>
      </c>
      <c r="M616" t="s">
        <v>1334</v>
      </c>
      <c r="N616" t="s">
        <v>919</v>
      </c>
      <c r="O616">
        <v>95</v>
      </c>
    </row>
    <row r="617" spans="1:15" x14ac:dyDescent="0.35">
      <c r="A617" s="189" t="str">
        <f t="shared" si="64"/>
        <v>Nov</v>
      </c>
      <c r="B617" s="190" t="str">
        <f t="shared" si="65"/>
        <v>2024</v>
      </c>
      <c r="C617" s="190" t="str">
        <f t="shared" si="66"/>
        <v>Nov-2024</v>
      </c>
      <c r="D617" s="2">
        <v>45626</v>
      </c>
      <c r="E617" t="s">
        <v>1264</v>
      </c>
      <c r="F617" t="s">
        <v>1265</v>
      </c>
      <c r="G617" t="s">
        <v>1266</v>
      </c>
      <c r="H617" t="s">
        <v>695</v>
      </c>
      <c r="I617" t="s">
        <v>1327</v>
      </c>
      <c r="J617" t="s">
        <v>1328</v>
      </c>
      <c r="K617" t="s">
        <v>1332</v>
      </c>
      <c r="L617" t="s">
        <v>1333</v>
      </c>
      <c r="M617" t="s">
        <v>1334</v>
      </c>
      <c r="N617" t="s">
        <v>920</v>
      </c>
      <c r="O617">
        <v>810</v>
      </c>
    </row>
    <row r="618" spans="1:15" x14ac:dyDescent="0.35">
      <c r="A618" s="189" t="str">
        <f t="shared" si="64"/>
        <v>Nov</v>
      </c>
      <c r="B618" s="190" t="str">
        <f t="shared" si="65"/>
        <v>2024</v>
      </c>
      <c r="C618" s="190" t="str">
        <f t="shared" si="66"/>
        <v>Nov-2024</v>
      </c>
      <c r="D618" s="2">
        <v>45626</v>
      </c>
      <c r="E618" t="s">
        <v>1264</v>
      </c>
      <c r="F618" t="s">
        <v>1265</v>
      </c>
      <c r="G618" t="s">
        <v>1266</v>
      </c>
      <c r="H618" t="s">
        <v>695</v>
      </c>
      <c r="I618" t="s">
        <v>1327</v>
      </c>
      <c r="J618" t="s">
        <v>1328</v>
      </c>
      <c r="K618" t="s">
        <v>1332</v>
      </c>
      <c r="L618" t="s">
        <v>1333</v>
      </c>
      <c r="M618" t="s">
        <v>1334</v>
      </c>
      <c r="N618" t="s">
        <v>922</v>
      </c>
      <c r="O618">
        <v>1125</v>
      </c>
    </row>
    <row r="619" spans="1:15" x14ac:dyDescent="0.35">
      <c r="A619" s="189" t="str">
        <f t="shared" si="64"/>
        <v>Nov</v>
      </c>
      <c r="B619" s="190" t="str">
        <f t="shared" si="65"/>
        <v>2024</v>
      </c>
      <c r="C619" s="190" t="str">
        <f t="shared" si="66"/>
        <v>Nov-2024</v>
      </c>
      <c r="D619" s="2">
        <v>45626</v>
      </c>
      <c r="E619" t="s">
        <v>1264</v>
      </c>
      <c r="F619" t="s">
        <v>1265</v>
      </c>
      <c r="G619" t="s">
        <v>1266</v>
      </c>
      <c r="H619" t="s">
        <v>695</v>
      </c>
      <c r="I619" t="s">
        <v>1327</v>
      </c>
      <c r="J619" t="s">
        <v>1328</v>
      </c>
      <c r="K619" t="s">
        <v>1332</v>
      </c>
      <c r="L619" t="s">
        <v>1333</v>
      </c>
      <c r="M619" t="s">
        <v>1334</v>
      </c>
      <c r="N619" t="s">
        <v>921</v>
      </c>
      <c r="O619">
        <v>1030</v>
      </c>
    </row>
    <row r="620" spans="1:15" x14ac:dyDescent="0.35">
      <c r="A620" s="189" t="str">
        <f t="shared" si="64"/>
        <v>Nov</v>
      </c>
      <c r="B620" s="190" t="str">
        <f t="shared" si="65"/>
        <v>2024</v>
      </c>
      <c r="C620" s="190" t="str">
        <f t="shared" si="66"/>
        <v>Nov-2024</v>
      </c>
      <c r="D620" s="2">
        <v>45626</v>
      </c>
      <c r="E620" t="s">
        <v>1264</v>
      </c>
      <c r="F620" t="s">
        <v>1265</v>
      </c>
      <c r="G620" t="s">
        <v>1266</v>
      </c>
      <c r="H620" t="s">
        <v>695</v>
      </c>
      <c r="I620" t="s">
        <v>1327</v>
      </c>
      <c r="J620" t="s">
        <v>1328</v>
      </c>
      <c r="K620" t="s">
        <v>1335</v>
      </c>
      <c r="L620" t="s">
        <v>1336</v>
      </c>
      <c r="M620" t="s">
        <v>1337</v>
      </c>
      <c r="N620" t="s">
        <v>1528</v>
      </c>
      <c r="O620">
        <v>155</v>
      </c>
    </row>
    <row r="621" spans="1:15" x14ac:dyDescent="0.35">
      <c r="A621" s="189" t="str">
        <f t="shared" si="64"/>
        <v>Nov</v>
      </c>
      <c r="B621" s="190" t="str">
        <f t="shared" si="65"/>
        <v>2024</v>
      </c>
      <c r="C621" s="190" t="str">
        <f t="shared" si="66"/>
        <v>Nov-2024</v>
      </c>
      <c r="D621" s="2">
        <v>45626</v>
      </c>
      <c r="E621" t="s">
        <v>1264</v>
      </c>
      <c r="F621" t="s">
        <v>1265</v>
      </c>
      <c r="G621" t="s">
        <v>1266</v>
      </c>
      <c r="H621" t="s">
        <v>695</v>
      </c>
      <c r="I621" t="s">
        <v>1327</v>
      </c>
      <c r="J621" t="s">
        <v>1328</v>
      </c>
      <c r="K621" t="s">
        <v>1335</v>
      </c>
      <c r="L621" t="s">
        <v>1336</v>
      </c>
      <c r="M621" t="s">
        <v>1337</v>
      </c>
      <c r="N621" t="s">
        <v>1529</v>
      </c>
      <c r="O621">
        <v>5</v>
      </c>
    </row>
    <row r="622" spans="1:15" x14ac:dyDescent="0.35">
      <c r="A622" s="189" t="str">
        <f t="shared" si="64"/>
        <v>Nov</v>
      </c>
      <c r="B622" s="190" t="str">
        <f t="shared" si="65"/>
        <v>2024</v>
      </c>
      <c r="C622" s="190" t="str">
        <f t="shared" si="66"/>
        <v>Nov-2024</v>
      </c>
      <c r="D622" s="2">
        <v>45626</v>
      </c>
      <c r="E622" t="s">
        <v>1264</v>
      </c>
      <c r="F622" t="s">
        <v>1265</v>
      </c>
      <c r="G622" t="s">
        <v>1266</v>
      </c>
      <c r="H622" t="s">
        <v>695</v>
      </c>
      <c r="I622" t="s">
        <v>1327</v>
      </c>
      <c r="J622" t="s">
        <v>1328</v>
      </c>
      <c r="K622" t="s">
        <v>1335</v>
      </c>
      <c r="L622" t="s">
        <v>1336</v>
      </c>
      <c r="M622" t="s">
        <v>1337</v>
      </c>
      <c r="N622" t="s">
        <v>919</v>
      </c>
      <c r="O622">
        <v>435</v>
      </c>
    </row>
    <row r="623" spans="1:15" x14ac:dyDescent="0.35">
      <c r="A623" s="189" t="str">
        <f t="shared" si="64"/>
        <v>Nov</v>
      </c>
      <c r="B623" s="190" t="str">
        <f t="shared" si="65"/>
        <v>2024</v>
      </c>
      <c r="C623" s="190" t="str">
        <f t="shared" si="66"/>
        <v>Nov-2024</v>
      </c>
      <c r="D623" s="2">
        <v>45626</v>
      </c>
      <c r="E623" t="s">
        <v>1264</v>
      </c>
      <c r="F623" t="s">
        <v>1265</v>
      </c>
      <c r="G623" t="s">
        <v>1266</v>
      </c>
      <c r="H623" t="s">
        <v>695</v>
      </c>
      <c r="I623" t="s">
        <v>1327</v>
      </c>
      <c r="J623" t="s">
        <v>1328</v>
      </c>
      <c r="K623" t="s">
        <v>1335</v>
      </c>
      <c r="L623" t="s">
        <v>1336</v>
      </c>
      <c r="M623" t="s">
        <v>1337</v>
      </c>
      <c r="N623" t="s">
        <v>920</v>
      </c>
      <c r="O623">
        <v>2065</v>
      </c>
    </row>
    <row r="624" spans="1:15" x14ac:dyDescent="0.35">
      <c r="A624" s="189" t="str">
        <f t="shared" si="64"/>
        <v>Nov</v>
      </c>
      <c r="B624" s="190" t="str">
        <f t="shared" si="65"/>
        <v>2024</v>
      </c>
      <c r="C624" s="190" t="str">
        <f t="shared" si="66"/>
        <v>Nov-2024</v>
      </c>
      <c r="D624" s="2">
        <v>45626</v>
      </c>
      <c r="E624" t="s">
        <v>1264</v>
      </c>
      <c r="F624" t="s">
        <v>1265</v>
      </c>
      <c r="G624" t="s">
        <v>1266</v>
      </c>
      <c r="H624" t="s">
        <v>695</v>
      </c>
      <c r="I624" t="s">
        <v>1327</v>
      </c>
      <c r="J624" t="s">
        <v>1328</v>
      </c>
      <c r="K624" t="s">
        <v>1335</v>
      </c>
      <c r="L624" t="s">
        <v>1336</v>
      </c>
      <c r="M624" t="s">
        <v>1337</v>
      </c>
      <c r="N624" t="s">
        <v>922</v>
      </c>
      <c r="O624">
        <v>2525</v>
      </c>
    </row>
    <row r="625" spans="1:15" x14ac:dyDescent="0.35">
      <c r="A625" s="189" t="str">
        <f t="shared" si="64"/>
        <v>Nov</v>
      </c>
      <c r="B625" s="190" t="str">
        <f t="shared" si="65"/>
        <v>2024</v>
      </c>
      <c r="C625" s="190" t="str">
        <f t="shared" si="66"/>
        <v>Nov-2024</v>
      </c>
      <c r="D625" s="2">
        <v>45626</v>
      </c>
      <c r="E625" t="s">
        <v>1264</v>
      </c>
      <c r="F625" t="s">
        <v>1265</v>
      </c>
      <c r="G625" t="s">
        <v>1266</v>
      </c>
      <c r="H625" t="s">
        <v>695</v>
      </c>
      <c r="I625" t="s">
        <v>1327</v>
      </c>
      <c r="J625" t="s">
        <v>1328</v>
      </c>
      <c r="K625" t="s">
        <v>1335</v>
      </c>
      <c r="L625" t="s">
        <v>1336</v>
      </c>
      <c r="M625" t="s">
        <v>1337</v>
      </c>
      <c r="N625" t="s">
        <v>921</v>
      </c>
      <c r="O625">
        <v>1720</v>
      </c>
    </row>
    <row r="626" spans="1:15" x14ac:dyDescent="0.35">
      <c r="A626" s="189" t="str">
        <f t="shared" si="64"/>
        <v>Nov</v>
      </c>
      <c r="B626" s="190" t="str">
        <f t="shared" si="65"/>
        <v>2024</v>
      </c>
      <c r="C626" s="190" t="str">
        <f t="shared" si="66"/>
        <v>Nov-2024</v>
      </c>
      <c r="D626" s="2">
        <v>45626</v>
      </c>
      <c r="E626" t="s">
        <v>1264</v>
      </c>
      <c r="F626" t="s">
        <v>1265</v>
      </c>
      <c r="G626" t="s">
        <v>1266</v>
      </c>
      <c r="H626" t="s">
        <v>695</v>
      </c>
      <c r="I626" t="s">
        <v>1327</v>
      </c>
      <c r="J626" t="s">
        <v>1328</v>
      </c>
      <c r="K626" t="s">
        <v>1338</v>
      </c>
      <c r="L626" t="s">
        <v>1339</v>
      </c>
      <c r="M626" t="s">
        <v>1340</v>
      </c>
      <c r="N626" t="s">
        <v>1528</v>
      </c>
      <c r="O626">
        <v>425</v>
      </c>
    </row>
    <row r="627" spans="1:15" x14ac:dyDescent="0.35">
      <c r="A627" s="189" t="str">
        <f t="shared" si="64"/>
        <v>Nov</v>
      </c>
      <c r="B627" s="190" t="str">
        <f t="shared" si="65"/>
        <v>2024</v>
      </c>
      <c r="C627" s="190" t="str">
        <f t="shared" si="66"/>
        <v>Nov-2024</v>
      </c>
      <c r="D627" s="2">
        <v>45626</v>
      </c>
      <c r="E627" t="s">
        <v>1264</v>
      </c>
      <c r="F627" t="s">
        <v>1265</v>
      </c>
      <c r="G627" t="s">
        <v>1266</v>
      </c>
      <c r="H627" t="s">
        <v>695</v>
      </c>
      <c r="I627" t="s">
        <v>1327</v>
      </c>
      <c r="J627" t="s">
        <v>1328</v>
      </c>
      <c r="K627" t="s">
        <v>1338</v>
      </c>
      <c r="L627" t="s">
        <v>1339</v>
      </c>
      <c r="M627" t="s">
        <v>1340</v>
      </c>
      <c r="N627" t="s">
        <v>1529</v>
      </c>
      <c r="O627" t="s">
        <v>958</v>
      </c>
    </row>
    <row r="628" spans="1:15" x14ac:dyDescent="0.35">
      <c r="A628" s="189" t="str">
        <f t="shared" si="64"/>
        <v>Nov</v>
      </c>
      <c r="B628" s="190" t="str">
        <f t="shared" si="65"/>
        <v>2024</v>
      </c>
      <c r="C628" s="190" t="str">
        <f t="shared" si="66"/>
        <v>Nov-2024</v>
      </c>
      <c r="D628" s="2">
        <v>45626</v>
      </c>
      <c r="E628" t="s">
        <v>1264</v>
      </c>
      <c r="F628" t="s">
        <v>1265</v>
      </c>
      <c r="G628" t="s">
        <v>1266</v>
      </c>
      <c r="H628" t="s">
        <v>695</v>
      </c>
      <c r="I628" t="s">
        <v>1327</v>
      </c>
      <c r="J628" t="s">
        <v>1328</v>
      </c>
      <c r="K628" t="s">
        <v>1338</v>
      </c>
      <c r="L628" t="s">
        <v>1339</v>
      </c>
      <c r="M628" t="s">
        <v>1340</v>
      </c>
      <c r="N628" t="s">
        <v>919</v>
      </c>
      <c r="O628">
        <v>340</v>
      </c>
    </row>
    <row r="629" spans="1:15" x14ac:dyDescent="0.35">
      <c r="A629" s="189" t="str">
        <f t="shared" si="64"/>
        <v>Nov</v>
      </c>
      <c r="B629" s="190" t="str">
        <f t="shared" si="65"/>
        <v>2024</v>
      </c>
      <c r="C629" s="190" t="str">
        <f t="shared" si="66"/>
        <v>Nov-2024</v>
      </c>
      <c r="D629" s="2">
        <v>45626</v>
      </c>
      <c r="E629" t="s">
        <v>1264</v>
      </c>
      <c r="F629" t="s">
        <v>1265</v>
      </c>
      <c r="G629" t="s">
        <v>1266</v>
      </c>
      <c r="H629" t="s">
        <v>695</v>
      </c>
      <c r="I629" t="s">
        <v>1327</v>
      </c>
      <c r="J629" t="s">
        <v>1328</v>
      </c>
      <c r="K629" t="s">
        <v>1338</v>
      </c>
      <c r="L629" t="s">
        <v>1339</v>
      </c>
      <c r="M629" t="s">
        <v>1340</v>
      </c>
      <c r="N629" t="s">
        <v>920</v>
      </c>
      <c r="O629">
        <v>1150</v>
      </c>
    </row>
    <row r="630" spans="1:15" x14ac:dyDescent="0.35">
      <c r="A630" s="189" t="str">
        <f t="shared" si="64"/>
        <v>Nov</v>
      </c>
      <c r="B630" s="190" t="str">
        <f t="shared" si="65"/>
        <v>2024</v>
      </c>
      <c r="C630" s="190" t="str">
        <f t="shared" si="66"/>
        <v>Nov-2024</v>
      </c>
      <c r="D630" s="2">
        <v>45626</v>
      </c>
      <c r="E630" t="s">
        <v>1264</v>
      </c>
      <c r="F630" t="s">
        <v>1265</v>
      </c>
      <c r="G630" t="s">
        <v>1266</v>
      </c>
      <c r="H630" t="s">
        <v>695</v>
      </c>
      <c r="I630" t="s">
        <v>1327</v>
      </c>
      <c r="J630" t="s">
        <v>1328</v>
      </c>
      <c r="K630" t="s">
        <v>1338</v>
      </c>
      <c r="L630" t="s">
        <v>1339</v>
      </c>
      <c r="M630" t="s">
        <v>1340</v>
      </c>
      <c r="N630" t="s">
        <v>922</v>
      </c>
      <c r="O630">
        <v>1875</v>
      </c>
    </row>
    <row r="631" spans="1:15" x14ac:dyDescent="0.35">
      <c r="A631" s="189" t="str">
        <f t="shared" si="64"/>
        <v>Nov</v>
      </c>
      <c r="B631" s="190" t="str">
        <f t="shared" si="65"/>
        <v>2024</v>
      </c>
      <c r="C631" s="190" t="str">
        <f t="shared" si="66"/>
        <v>Nov-2024</v>
      </c>
      <c r="D631" s="2">
        <v>45626</v>
      </c>
      <c r="E631" t="s">
        <v>1264</v>
      </c>
      <c r="F631" t="s">
        <v>1265</v>
      </c>
      <c r="G631" t="s">
        <v>1266</v>
      </c>
      <c r="H631" t="s">
        <v>695</v>
      </c>
      <c r="I631" t="s">
        <v>1327</v>
      </c>
      <c r="J631" t="s">
        <v>1328</v>
      </c>
      <c r="K631" t="s">
        <v>1338</v>
      </c>
      <c r="L631" t="s">
        <v>1339</v>
      </c>
      <c r="M631" t="s">
        <v>1340</v>
      </c>
      <c r="N631" t="s">
        <v>921</v>
      </c>
      <c r="O631">
        <v>1265</v>
      </c>
    </row>
    <row r="632" spans="1:15" x14ac:dyDescent="0.35">
      <c r="A632" s="189" t="str">
        <f t="shared" si="64"/>
        <v>Nov</v>
      </c>
      <c r="B632" s="190" t="str">
        <f t="shared" si="65"/>
        <v>2024</v>
      </c>
      <c r="C632" s="190" t="str">
        <f t="shared" si="66"/>
        <v>Nov-2024</v>
      </c>
      <c r="D632" s="2">
        <v>45626</v>
      </c>
      <c r="E632" t="s">
        <v>1264</v>
      </c>
      <c r="F632" t="s">
        <v>1265</v>
      </c>
      <c r="G632" t="s">
        <v>1266</v>
      </c>
      <c r="H632" t="s">
        <v>695</v>
      </c>
      <c r="I632" t="s">
        <v>1327</v>
      </c>
      <c r="J632" t="s">
        <v>1328</v>
      </c>
      <c r="K632" t="s">
        <v>1341</v>
      </c>
      <c r="L632" t="s">
        <v>1342</v>
      </c>
      <c r="M632" t="s">
        <v>1343</v>
      </c>
      <c r="N632" t="s">
        <v>1528</v>
      </c>
      <c r="O632">
        <v>155</v>
      </c>
    </row>
    <row r="633" spans="1:15" x14ac:dyDescent="0.35">
      <c r="A633" s="189" t="str">
        <f t="shared" si="64"/>
        <v>Nov</v>
      </c>
      <c r="B633" s="190" t="str">
        <f t="shared" si="65"/>
        <v>2024</v>
      </c>
      <c r="C633" s="190" t="str">
        <f t="shared" si="66"/>
        <v>Nov-2024</v>
      </c>
      <c r="D633" s="2">
        <v>45626</v>
      </c>
      <c r="E633" t="s">
        <v>1264</v>
      </c>
      <c r="F633" t="s">
        <v>1265</v>
      </c>
      <c r="G633" t="s">
        <v>1266</v>
      </c>
      <c r="H633" t="s">
        <v>695</v>
      </c>
      <c r="I633" t="s">
        <v>1327</v>
      </c>
      <c r="J633" t="s">
        <v>1328</v>
      </c>
      <c r="K633" t="s">
        <v>1341</v>
      </c>
      <c r="L633" t="s">
        <v>1342</v>
      </c>
      <c r="M633" t="s">
        <v>1343</v>
      </c>
      <c r="N633" t="s">
        <v>1529</v>
      </c>
      <c r="O633" t="s">
        <v>958</v>
      </c>
    </row>
    <row r="634" spans="1:15" x14ac:dyDescent="0.35">
      <c r="A634" s="189" t="str">
        <f t="shared" si="64"/>
        <v>Nov</v>
      </c>
      <c r="B634" s="190" t="str">
        <f t="shared" si="65"/>
        <v>2024</v>
      </c>
      <c r="C634" s="190" t="str">
        <f t="shared" si="66"/>
        <v>Nov-2024</v>
      </c>
      <c r="D634" s="2">
        <v>45626</v>
      </c>
      <c r="E634" t="s">
        <v>1264</v>
      </c>
      <c r="F634" t="s">
        <v>1265</v>
      </c>
      <c r="G634" t="s">
        <v>1266</v>
      </c>
      <c r="H634" t="s">
        <v>695</v>
      </c>
      <c r="I634" t="s">
        <v>1327</v>
      </c>
      <c r="J634" t="s">
        <v>1328</v>
      </c>
      <c r="K634" t="s">
        <v>1341</v>
      </c>
      <c r="L634" t="s">
        <v>1342</v>
      </c>
      <c r="M634" t="s">
        <v>1343</v>
      </c>
      <c r="N634" t="s">
        <v>919</v>
      </c>
      <c r="O634">
        <v>195</v>
      </c>
    </row>
    <row r="635" spans="1:15" x14ac:dyDescent="0.35">
      <c r="A635" s="189" t="str">
        <f t="shared" si="64"/>
        <v>Nov</v>
      </c>
      <c r="B635" s="190" t="str">
        <f t="shared" si="65"/>
        <v>2024</v>
      </c>
      <c r="C635" s="190" t="str">
        <f t="shared" si="66"/>
        <v>Nov-2024</v>
      </c>
      <c r="D635" s="2">
        <v>45626</v>
      </c>
      <c r="E635" t="s">
        <v>1264</v>
      </c>
      <c r="F635" t="s">
        <v>1265</v>
      </c>
      <c r="G635" t="s">
        <v>1266</v>
      </c>
      <c r="H635" t="s">
        <v>695</v>
      </c>
      <c r="I635" t="s">
        <v>1327</v>
      </c>
      <c r="J635" t="s">
        <v>1328</v>
      </c>
      <c r="K635" t="s">
        <v>1341</v>
      </c>
      <c r="L635" t="s">
        <v>1342</v>
      </c>
      <c r="M635" t="s">
        <v>1343</v>
      </c>
      <c r="N635" t="s">
        <v>920</v>
      </c>
      <c r="O635">
        <v>1020</v>
      </c>
    </row>
    <row r="636" spans="1:15" x14ac:dyDescent="0.35">
      <c r="A636" s="189" t="str">
        <f t="shared" si="64"/>
        <v>Nov</v>
      </c>
      <c r="B636" s="190" t="str">
        <f t="shared" si="65"/>
        <v>2024</v>
      </c>
      <c r="C636" s="190" t="str">
        <f t="shared" si="66"/>
        <v>Nov-2024</v>
      </c>
      <c r="D636" s="2">
        <v>45626</v>
      </c>
      <c r="E636" t="s">
        <v>1264</v>
      </c>
      <c r="F636" t="s">
        <v>1265</v>
      </c>
      <c r="G636" t="s">
        <v>1266</v>
      </c>
      <c r="H636" t="s">
        <v>695</v>
      </c>
      <c r="I636" t="s">
        <v>1327</v>
      </c>
      <c r="J636" t="s">
        <v>1328</v>
      </c>
      <c r="K636" t="s">
        <v>1341</v>
      </c>
      <c r="L636" t="s">
        <v>1342</v>
      </c>
      <c r="M636" t="s">
        <v>1343</v>
      </c>
      <c r="N636" t="s">
        <v>922</v>
      </c>
      <c r="O636">
        <v>1100</v>
      </c>
    </row>
    <row r="637" spans="1:15" x14ac:dyDescent="0.35">
      <c r="A637" s="189" t="str">
        <f t="shared" si="64"/>
        <v>Nov</v>
      </c>
      <c r="B637" s="190" t="str">
        <f t="shared" si="65"/>
        <v>2024</v>
      </c>
      <c r="C637" s="190" t="str">
        <f t="shared" si="66"/>
        <v>Nov-2024</v>
      </c>
      <c r="D637" s="2">
        <v>45626</v>
      </c>
      <c r="E637" t="s">
        <v>1264</v>
      </c>
      <c r="F637" t="s">
        <v>1265</v>
      </c>
      <c r="G637" t="s">
        <v>1266</v>
      </c>
      <c r="H637" t="s">
        <v>695</v>
      </c>
      <c r="I637" t="s">
        <v>1327</v>
      </c>
      <c r="J637" t="s">
        <v>1328</v>
      </c>
      <c r="K637" t="s">
        <v>1341</v>
      </c>
      <c r="L637" t="s">
        <v>1342</v>
      </c>
      <c r="M637" t="s">
        <v>1343</v>
      </c>
      <c r="N637" t="s">
        <v>921</v>
      </c>
      <c r="O637">
        <v>920</v>
      </c>
    </row>
    <row r="638" spans="1:15" x14ac:dyDescent="0.35">
      <c r="A638" s="189" t="str">
        <f t="shared" si="64"/>
        <v>Oct</v>
      </c>
      <c r="B638" s="190" t="str">
        <f t="shared" si="65"/>
        <v>2024</v>
      </c>
      <c r="C638" s="190" t="str">
        <f t="shared" si="66"/>
        <v>Oct-2024</v>
      </c>
      <c r="D638" s="2">
        <v>45596</v>
      </c>
      <c r="E638" t="s">
        <v>912</v>
      </c>
      <c r="F638" t="s">
        <v>913</v>
      </c>
      <c r="G638" t="s">
        <v>95</v>
      </c>
      <c r="H638" t="s">
        <v>654</v>
      </c>
      <c r="I638" t="s">
        <v>914</v>
      </c>
      <c r="J638" t="s">
        <v>915</v>
      </c>
      <c r="K638" t="s">
        <v>916</v>
      </c>
      <c r="L638" t="s">
        <v>917</v>
      </c>
      <c r="M638" t="s">
        <v>918</v>
      </c>
      <c r="N638" t="s">
        <v>1528</v>
      </c>
      <c r="O638">
        <v>30</v>
      </c>
    </row>
    <row r="639" spans="1:15" x14ac:dyDescent="0.35">
      <c r="A639" s="189" t="str">
        <f t="shared" si="64"/>
        <v>Oct</v>
      </c>
      <c r="B639" s="190" t="str">
        <f t="shared" si="65"/>
        <v>2024</v>
      </c>
      <c r="C639" s="190" t="str">
        <f t="shared" si="66"/>
        <v>Oct-2024</v>
      </c>
      <c r="D639" s="2">
        <v>45596</v>
      </c>
      <c r="E639" t="s">
        <v>912</v>
      </c>
      <c r="F639" t="s">
        <v>913</v>
      </c>
      <c r="G639" t="s">
        <v>95</v>
      </c>
      <c r="H639" t="s">
        <v>654</v>
      </c>
      <c r="I639" t="s">
        <v>914</v>
      </c>
      <c r="J639" t="s">
        <v>915</v>
      </c>
      <c r="K639" t="s">
        <v>916</v>
      </c>
      <c r="L639" t="s">
        <v>917</v>
      </c>
      <c r="M639" t="s">
        <v>918</v>
      </c>
      <c r="N639" t="s">
        <v>1529</v>
      </c>
      <c r="O639">
        <v>10</v>
      </c>
    </row>
    <row r="640" spans="1:15" x14ac:dyDescent="0.35">
      <c r="A640" s="189" t="str">
        <f t="shared" si="64"/>
        <v>Oct</v>
      </c>
      <c r="B640" s="190" t="str">
        <f t="shared" si="65"/>
        <v>2024</v>
      </c>
      <c r="C640" s="190" t="str">
        <f t="shared" si="66"/>
        <v>Oct-2024</v>
      </c>
      <c r="D640" s="2">
        <v>45596</v>
      </c>
      <c r="E640" t="s">
        <v>912</v>
      </c>
      <c r="F640" t="s">
        <v>913</v>
      </c>
      <c r="G640" t="s">
        <v>95</v>
      </c>
      <c r="H640" t="s">
        <v>654</v>
      </c>
      <c r="I640" t="s">
        <v>914</v>
      </c>
      <c r="J640" t="s">
        <v>915</v>
      </c>
      <c r="K640" t="s">
        <v>916</v>
      </c>
      <c r="L640" t="s">
        <v>917</v>
      </c>
      <c r="M640" t="s">
        <v>918</v>
      </c>
      <c r="N640" t="s">
        <v>919</v>
      </c>
      <c r="O640">
        <v>815</v>
      </c>
    </row>
    <row r="641" spans="1:15" x14ac:dyDescent="0.35">
      <c r="A641" s="189" t="str">
        <f t="shared" si="64"/>
        <v>Oct</v>
      </c>
      <c r="B641" s="190" t="str">
        <f t="shared" si="65"/>
        <v>2024</v>
      </c>
      <c r="C641" s="190" t="str">
        <f t="shared" si="66"/>
        <v>Oct-2024</v>
      </c>
      <c r="D641" s="2">
        <v>45596</v>
      </c>
      <c r="E641" t="s">
        <v>912</v>
      </c>
      <c r="F641" t="s">
        <v>913</v>
      </c>
      <c r="G641" t="s">
        <v>95</v>
      </c>
      <c r="H641" t="s">
        <v>654</v>
      </c>
      <c r="I641" t="s">
        <v>914</v>
      </c>
      <c r="J641" t="s">
        <v>915</v>
      </c>
      <c r="K641" t="s">
        <v>916</v>
      </c>
      <c r="L641" t="s">
        <v>917</v>
      </c>
      <c r="M641" t="s">
        <v>918</v>
      </c>
      <c r="N641" t="s">
        <v>920</v>
      </c>
      <c r="O641">
        <v>6905</v>
      </c>
    </row>
    <row r="642" spans="1:15" x14ac:dyDescent="0.35">
      <c r="A642" s="189" t="str">
        <f t="shared" si="64"/>
        <v>Oct</v>
      </c>
      <c r="B642" s="190" t="str">
        <f t="shared" si="65"/>
        <v>2024</v>
      </c>
      <c r="C642" s="190" t="str">
        <f t="shared" si="66"/>
        <v>Oct-2024</v>
      </c>
      <c r="D642" s="2">
        <v>45596</v>
      </c>
      <c r="E642" t="s">
        <v>912</v>
      </c>
      <c r="F642" t="s">
        <v>913</v>
      </c>
      <c r="G642" t="s">
        <v>95</v>
      </c>
      <c r="H642" t="s">
        <v>654</v>
      </c>
      <c r="I642" t="s">
        <v>914</v>
      </c>
      <c r="J642" t="s">
        <v>915</v>
      </c>
      <c r="K642" t="s">
        <v>916</v>
      </c>
      <c r="L642" t="s">
        <v>917</v>
      </c>
      <c r="M642" t="s">
        <v>918</v>
      </c>
      <c r="N642" t="s">
        <v>922</v>
      </c>
      <c r="O642">
        <v>1555</v>
      </c>
    </row>
    <row r="643" spans="1:15" x14ac:dyDescent="0.35">
      <c r="A643" s="189" t="str">
        <f t="shared" ref="A643:A706" si="67">TEXT(D643,"mmm")</f>
        <v>Oct</v>
      </c>
      <c r="B643" s="190" t="str">
        <f t="shared" ref="B643:B706" si="68">TEXT(D643,"yyyy")</f>
        <v>2024</v>
      </c>
      <c r="C643" s="190" t="str">
        <f t="shared" ref="C643:C706" si="69">_xlfn.CONCAT(A643&amp;"-"&amp;B643)</f>
        <v>Oct-2024</v>
      </c>
      <c r="D643" s="2">
        <v>45596</v>
      </c>
      <c r="E643" t="s">
        <v>912</v>
      </c>
      <c r="F643" t="s">
        <v>913</v>
      </c>
      <c r="G643" t="s">
        <v>95</v>
      </c>
      <c r="H643" t="s">
        <v>654</v>
      </c>
      <c r="I643" t="s">
        <v>914</v>
      </c>
      <c r="J643" t="s">
        <v>915</v>
      </c>
      <c r="K643" t="s">
        <v>916</v>
      </c>
      <c r="L643" t="s">
        <v>917</v>
      </c>
      <c r="M643" t="s">
        <v>918</v>
      </c>
      <c r="N643" t="s">
        <v>921</v>
      </c>
      <c r="O643">
        <v>1890</v>
      </c>
    </row>
    <row r="644" spans="1:15" x14ac:dyDescent="0.35">
      <c r="A644" s="189" t="str">
        <f t="shared" si="67"/>
        <v>Oct</v>
      </c>
      <c r="B644" s="190" t="str">
        <f t="shared" si="68"/>
        <v>2024</v>
      </c>
      <c r="C644" s="190" t="str">
        <f t="shared" si="69"/>
        <v>Oct-2024</v>
      </c>
      <c r="D644" s="2">
        <v>45596</v>
      </c>
      <c r="E644" t="s">
        <v>912</v>
      </c>
      <c r="F644" t="s">
        <v>913</v>
      </c>
      <c r="G644" t="s">
        <v>95</v>
      </c>
      <c r="H644" t="s">
        <v>651</v>
      </c>
      <c r="I644" t="s">
        <v>924</v>
      </c>
      <c r="J644" t="s">
        <v>925</v>
      </c>
      <c r="K644" t="s">
        <v>926</v>
      </c>
      <c r="L644" t="s">
        <v>927</v>
      </c>
      <c r="M644" t="s">
        <v>928</v>
      </c>
      <c r="N644" t="s">
        <v>1528</v>
      </c>
      <c r="O644">
        <v>170</v>
      </c>
    </row>
    <row r="645" spans="1:15" x14ac:dyDescent="0.35">
      <c r="A645" s="189" t="str">
        <f t="shared" si="67"/>
        <v>Oct</v>
      </c>
      <c r="B645" s="190" t="str">
        <f t="shared" si="68"/>
        <v>2024</v>
      </c>
      <c r="C645" s="190" t="str">
        <f t="shared" si="69"/>
        <v>Oct-2024</v>
      </c>
      <c r="D645" s="2">
        <v>45596</v>
      </c>
      <c r="E645" t="s">
        <v>912</v>
      </c>
      <c r="F645" t="s">
        <v>913</v>
      </c>
      <c r="G645" t="s">
        <v>95</v>
      </c>
      <c r="H645" t="s">
        <v>651</v>
      </c>
      <c r="I645" t="s">
        <v>924</v>
      </c>
      <c r="J645" t="s">
        <v>925</v>
      </c>
      <c r="K645" t="s">
        <v>926</v>
      </c>
      <c r="L645" t="s">
        <v>927</v>
      </c>
      <c r="M645" t="s">
        <v>928</v>
      </c>
      <c r="N645" t="s">
        <v>1529</v>
      </c>
      <c r="O645">
        <v>15</v>
      </c>
    </row>
    <row r="646" spans="1:15" x14ac:dyDescent="0.35">
      <c r="A646" s="189" t="str">
        <f t="shared" si="67"/>
        <v>Oct</v>
      </c>
      <c r="B646" s="190" t="str">
        <f t="shared" si="68"/>
        <v>2024</v>
      </c>
      <c r="C646" s="190" t="str">
        <f t="shared" si="69"/>
        <v>Oct-2024</v>
      </c>
      <c r="D646" s="2">
        <v>45596</v>
      </c>
      <c r="E646" t="s">
        <v>912</v>
      </c>
      <c r="F646" t="s">
        <v>913</v>
      </c>
      <c r="G646" t="s">
        <v>95</v>
      </c>
      <c r="H646" t="s">
        <v>651</v>
      </c>
      <c r="I646" t="s">
        <v>924</v>
      </c>
      <c r="J646" t="s">
        <v>925</v>
      </c>
      <c r="K646" t="s">
        <v>926</v>
      </c>
      <c r="L646" t="s">
        <v>927</v>
      </c>
      <c r="M646" t="s">
        <v>928</v>
      </c>
      <c r="N646" t="s">
        <v>919</v>
      </c>
      <c r="O646">
        <v>1005</v>
      </c>
    </row>
    <row r="647" spans="1:15" x14ac:dyDescent="0.35">
      <c r="A647" s="189" t="str">
        <f t="shared" si="67"/>
        <v>Oct</v>
      </c>
      <c r="B647" s="190" t="str">
        <f t="shared" si="68"/>
        <v>2024</v>
      </c>
      <c r="C647" s="190" t="str">
        <f t="shared" si="69"/>
        <v>Oct-2024</v>
      </c>
      <c r="D647" s="2">
        <v>45596</v>
      </c>
      <c r="E647" t="s">
        <v>912</v>
      </c>
      <c r="F647" t="s">
        <v>913</v>
      </c>
      <c r="G647" t="s">
        <v>95</v>
      </c>
      <c r="H647" t="s">
        <v>651</v>
      </c>
      <c r="I647" t="s">
        <v>924</v>
      </c>
      <c r="J647" t="s">
        <v>925</v>
      </c>
      <c r="K647" t="s">
        <v>926</v>
      </c>
      <c r="L647" t="s">
        <v>927</v>
      </c>
      <c r="M647" t="s">
        <v>928</v>
      </c>
      <c r="N647" t="s">
        <v>920</v>
      </c>
      <c r="O647">
        <v>4440</v>
      </c>
    </row>
    <row r="648" spans="1:15" x14ac:dyDescent="0.35">
      <c r="A648" s="189" t="str">
        <f t="shared" si="67"/>
        <v>Oct</v>
      </c>
      <c r="B648" s="190" t="str">
        <f t="shared" si="68"/>
        <v>2024</v>
      </c>
      <c r="C648" s="190" t="str">
        <f t="shared" si="69"/>
        <v>Oct-2024</v>
      </c>
      <c r="D648" s="2">
        <v>45596</v>
      </c>
      <c r="E648" t="s">
        <v>912</v>
      </c>
      <c r="F648" t="s">
        <v>913</v>
      </c>
      <c r="G648" t="s">
        <v>95</v>
      </c>
      <c r="H648" t="s">
        <v>651</v>
      </c>
      <c r="I648" t="s">
        <v>924</v>
      </c>
      <c r="J648" t="s">
        <v>925</v>
      </c>
      <c r="K648" t="s">
        <v>926</v>
      </c>
      <c r="L648" t="s">
        <v>927</v>
      </c>
      <c r="M648" t="s">
        <v>928</v>
      </c>
      <c r="N648" t="s">
        <v>922</v>
      </c>
      <c r="O648">
        <v>1930</v>
      </c>
    </row>
    <row r="649" spans="1:15" x14ac:dyDescent="0.35">
      <c r="A649" s="189" t="str">
        <f t="shared" si="67"/>
        <v>Oct</v>
      </c>
      <c r="B649" s="190" t="str">
        <f t="shared" si="68"/>
        <v>2024</v>
      </c>
      <c r="C649" s="190" t="str">
        <f t="shared" si="69"/>
        <v>Oct-2024</v>
      </c>
      <c r="D649" s="2">
        <v>45596</v>
      </c>
      <c r="E649" t="s">
        <v>912</v>
      </c>
      <c r="F649" t="s">
        <v>913</v>
      </c>
      <c r="G649" t="s">
        <v>95</v>
      </c>
      <c r="H649" t="s">
        <v>651</v>
      </c>
      <c r="I649" t="s">
        <v>924</v>
      </c>
      <c r="J649" t="s">
        <v>925</v>
      </c>
      <c r="K649" t="s">
        <v>926</v>
      </c>
      <c r="L649" t="s">
        <v>927</v>
      </c>
      <c r="M649" t="s">
        <v>928</v>
      </c>
      <c r="N649" t="s">
        <v>921</v>
      </c>
      <c r="O649">
        <v>1245</v>
      </c>
    </row>
    <row r="650" spans="1:15" x14ac:dyDescent="0.35">
      <c r="A650" s="189" t="str">
        <f t="shared" si="67"/>
        <v>Oct</v>
      </c>
      <c r="B650" s="190" t="str">
        <f t="shared" si="68"/>
        <v>2024</v>
      </c>
      <c r="C650" s="190" t="str">
        <f t="shared" si="69"/>
        <v>Oct-2024</v>
      </c>
      <c r="D650" s="2">
        <v>45596</v>
      </c>
      <c r="E650" t="s">
        <v>912</v>
      </c>
      <c r="F650" t="s">
        <v>913</v>
      </c>
      <c r="G650" t="s">
        <v>95</v>
      </c>
      <c r="H650" t="s">
        <v>652</v>
      </c>
      <c r="I650" t="s">
        <v>934</v>
      </c>
      <c r="J650" t="s">
        <v>932</v>
      </c>
      <c r="K650" t="s">
        <v>935</v>
      </c>
      <c r="L650" t="s">
        <v>936</v>
      </c>
      <c r="M650" t="s">
        <v>937</v>
      </c>
      <c r="N650" t="s">
        <v>1528</v>
      </c>
      <c r="O650">
        <v>190</v>
      </c>
    </row>
    <row r="651" spans="1:15" x14ac:dyDescent="0.35">
      <c r="A651" s="189" t="str">
        <f t="shared" si="67"/>
        <v>Oct</v>
      </c>
      <c r="B651" s="190" t="str">
        <f t="shared" si="68"/>
        <v>2024</v>
      </c>
      <c r="C651" s="190" t="str">
        <f t="shared" si="69"/>
        <v>Oct-2024</v>
      </c>
      <c r="D651" s="2">
        <v>45596</v>
      </c>
      <c r="E651" t="s">
        <v>912</v>
      </c>
      <c r="F651" t="s">
        <v>913</v>
      </c>
      <c r="G651" t="s">
        <v>95</v>
      </c>
      <c r="H651" t="s">
        <v>652</v>
      </c>
      <c r="I651" t="s">
        <v>934</v>
      </c>
      <c r="J651" t="s">
        <v>932</v>
      </c>
      <c r="K651" t="s">
        <v>935</v>
      </c>
      <c r="L651" t="s">
        <v>936</v>
      </c>
      <c r="M651" t="s">
        <v>937</v>
      </c>
      <c r="N651" t="s">
        <v>1529</v>
      </c>
      <c r="O651">
        <v>20</v>
      </c>
    </row>
    <row r="652" spans="1:15" x14ac:dyDescent="0.35">
      <c r="A652" s="189" t="str">
        <f t="shared" si="67"/>
        <v>Oct</v>
      </c>
      <c r="B652" s="190" t="str">
        <f t="shared" si="68"/>
        <v>2024</v>
      </c>
      <c r="C652" s="190" t="str">
        <f t="shared" si="69"/>
        <v>Oct-2024</v>
      </c>
      <c r="D652" s="2">
        <v>45596</v>
      </c>
      <c r="E652" t="s">
        <v>912</v>
      </c>
      <c r="F652" t="s">
        <v>913</v>
      </c>
      <c r="G652" t="s">
        <v>95</v>
      </c>
      <c r="H652" t="s">
        <v>652</v>
      </c>
      <c r="I652" t="s">
        <v>934</v>
      </c>
      <c r="J652" t="s">
        <v>932</v>
      </c>
      <c r="K652" t="s">
        <v>935</v>
      </c>
      <c r="L652" t="s">
        <v>936</v>
      </c>
      <c r="M652" t="s">
        <v>937</v>
      </c>
      <c r="N652" t="s">
        <v>919</v>
      </c>
      <c r="O652">
        <v>435</v>
      </c>
    </row>
    <row r="653" spans="1:15" x14ac:dyDescent="0.35">
      <c r="A653" s="189" t="str">
        <f t="shared" si="67"/>
        <v>Oct</v>
      </c>
      <c r="B653" s="190" t="str">
        <f t="shared" si="68"/>
        <v>2024</v>
      </c>
      <c r="C653" s="190" t="str">
        <f t="shared" si="69"/>
        <v>Oct-2024</v>
      </c>
      <c r="D653" s="2">
        <v>45596</v>
      </c>
      <c r="E653" t="s">
        <v>912</v>
      </c>
      <c r="F653" t="s">
        <v>913</v>
      </c>
      <c r="G653" t="s">
        <v>95</v>
      </c>
      <c r="H653" t="s">
        <v>652</v>
      </c>
      <c r="I653" t="s">
        <v>934</v>
      </c>
      <c r="J653" t="s">
        <v>932</v>
      </c>
      <c r="K653" t="s">
        <v>935</v>
      </c>
      <c r="L653" t="s">
        <v>936</v>
      </c>
      <c r="M653" t="s">
        <v>937</v>
      </c>
      <c r="N653" t="s">
        <v>920</v>
      </c>
      <c r="O653">
        <v>5440</v>
      </c>
    </row>
    <row r="654" spans="1:15" x14ac:dyDescent="0.35">
      <c r="A654" s="189" t="str">
        <f t="shared" si="67"/>
        <v>Oct</v>
      </c>
      <c r="B654" s="190" t="str">
        <f t="shared" si="68"/>
        <v>2024</v>
      </c>
      <c r="C654" s="190" t="str">
        <f t="shared" si="69"/>
        <v>Oct-2024</v>
      </c>
      <c r="D654" s="2">
        <v>45596</v>
      </c>
      <c r="E654" t="s">
        <v>912</v>
      </c>
      <c r="F654" t="s">
        <v>913</v>
      </c>
      <c r="G654" t="s">
        <v>95</v>
      </c>
      <c r="H654" t="s">
        <v>652</v>
      </c>
      <c r="I654" t="s">
        <v>934</v>
      </c>
      <c r="J654" t="s">
        <v>932</v>
      </c>
      <c r="K654" t="s">
        <v>935</v>
      </c>
      <c r="L654" t="s">
        <v>936</v>
      </c>
      <c r="M654" t="s">
        <v>937</v>
      </c>
      <c r="N654" t="s">
        <v>922</v>
      </c>
      <c r="O654">
        <v>1390</v>
      </c>
    </row>
    <row r="655" spans="1:15" x14ac:dyDescent="0.35">
      <c r="A655" s="189" t="str">
        <f t="shared" si="67"/>
        <v>Oct</v>
      </c>
      <c r="B655" s="190" t="str">
        <f t="shared" si="68"/>
        <v>2024</v>
      </c>
      <c r="C655" s="190" t="str">
        <f t="shared" si="69"/>
        <v>Oct-2024</v>
      </c>
      <c r="D655" s="2">
        <v>45596</v>
      </c>
      <c r="E655" t="s">
        <v>912</v>
      </c>
      <c r="F655" t="s">
        <v>913</v>
      </c>
      <c r="G655" t="s">
        <v>95</v>
      </c>
      <c r="H655" t="s">
        <v>652</v>
      </c>
      <c r="I655" t="s">
        <v>934</v>
      </c>
      <c r="J655" t="s">
        <v>932</v>
      </c>
      <c r="K655" t="s">
        <v>935</v>
      </c>
      <c r="L655" t="s">
        <v>936</v>
      </c>
      <c r="M655" t="s">
        <v>937</v>
      </c>
      <c r="N655" t="s">
        <v>921</v>
      </c>
      <c r="O655">
        <v>1665</v>
      </c>
    </row>
    <row r="656" spans="1:15" x14ac:dyDescent="0.35">
      <c r="A656" s="189" t="str">
        <f t="shared" si="67"/>
        <v>Oct</v>
      </c>
      <c r="B656" s="190" t="str">
        <f t="shared" si="68"/>
        <v>2024</v>
      </c>
      <c r="C656" s="190" t="str">
        <f t="shared" si="69"/>
        <v>Oct-2024</v>
      </c>
      <c r="D656" s="2">
        <v>45596</v>
      </c>
      <c r="E656" t="s">
        <v>912</v>
      </c>
      <c r="F656" t="s">
        <v>913</v>
      </c>
      <c r="G656" t="s">
        <v>95</v>
      </c>
      <c r="H656" t="s">
        <v>653</v>
      </c>
      <c r="I656" t="s">
        <v>939</v>
      </c>
      <c r="J656" t="s">
        <v>933</v>
      </c>
      <c r="K656" t="s">
        <v>940</v>
      </c>
      <c r="L656" t="s">
        <v>941</v>
      </c>
      <c r="M656" t="s">
        <v>942</v>
      </c>
      <c r="N656" t="s">
        <v>1528</v>
      </c>
      <c r="O656">
        <v>345</v>
      </c>
    </row>
    <row r="657" spans="1:15" x14ac:dyDescent="0.35">
      <c r="A657" s="189" t="str">
        <f t="shared" si="67"/>
        <v>Oct</v>
      </c>
      <c r="B657" s="190" t="str">
        <f t="shared" si="68"/>
        <v>2024</v>
      </c>
      <c r="C657" s="190" t="str">
        <f t="shared" si="69"/>
        <v>Oct-2024</v>
      </c>
      <c r="D657" s="2">
        <v>45596</v>
      </c>
      <c r="E657" t="s">
        <v>912</v>
      </c>
      <c r="F657" t="s">
        <v>913</v>
      </c>
      <c r="G657" t="s">
        <v>95</v>
      </c>
      <c r="H657" t="s">
        <v>653</v>
      </c>
      <c r="I657" t="s">
        <v>939</v>
      </c>
      <c r="J657" t="s">
        <v>933</v>
      </c>
      <c r="K657" t="s">
        <v>940</v>
      </c>
      <c r="L657" t="s">
        <v>941</v>
      </c>
      <c r="M657" t="s">
        <v>942</v>
      </c>
      <c r="N657" t="s">
        <v>1529</v>
      </c>
      <c r="O657">
        <v>35</v>
      </c>
    </row>
    <row r="658" spans="1:15" x14ac:dyDescent="0.35">
      <c r="A658" s="189" t="str">
        <f t="shared" si="67"/>
        <v>Oct</v>
      </c>
      <c r="B658" s="190" t="str">
        <f t="shared" si="68"/>
        <v>2024</v>
      </c>
      <c r="C658" s="190" t="str">
        <f t="shared" si="69"/>
        <v>Oct-2024</v>
      </c>
      <c r="D658" s="2">
        <v>45596</v>
      </c>
      <c r="E658" t="s">
        <v>912</v>
      </c>
      <c r="F658" t="s">
        <v>913</v>
      </c>
      <c r="G658" t="s">
        <v>95</v>
      </c>
      <c r="H658" t="s">
        <v>653</v>
      </c>
      <c r="I658" t="s">
        <v>939</v>
      </c>
      <c r="J658" t="s">
        <v>933</v>
      </c>
      <c r="K658" t="s">
        <v>940</v>
      </c>
      <c r="L658" t="s">
        <v>941</v>
      </c>
      <c r="M658" t="s">
        <v>942</v>
      </c>
      <c r="N658" t="s">
        <v>919</v>
      </c>
      <c r="O658">
        <v>1225</v>
      </c>
    </row>
    <row r="659" spans="1:15" x14ac:dyDescent="0.35">
      <c r="A659" s="189" t="str">
        <f t="shared" si="67"/>
        <v>Oct</v>
      </c>
      <c r="B659" s="190" t="str">
        <f t="shared" si="68"/>
        <v>2024</v>
      </c>
      <c r="C659" s="190" t="str">
        <f t="shared" si="69"/>
        <v>Oct-2024</v>
      </c>
      <c r="D659" s="2">
        <v>45596</v>
      </c>
      <c r="E659" t="s">
        <v>912</v>
      </c>
      <c r="F659" t="s">
        <v>913</v>
      </c>
      <c r="G659" t="s">
        <v>95</v>
      </c>
      <c r="H659" t="s">
        <v>653</v>
      </c>
      <c r="I659" t="s">
        <v>939</v>
      </c>
      <c r="J659" t="s">
        <v>933</v>
      </c>
      <c r="K659" t="s">
        <v>940</v>
      </c>
      <c r="L659" t="s">
        <v>941</v>
      </c>
      <c r="M659" t="s">
        <v>942</v>
      </c>
      <c r="N659" t="s">
        <v>920</v>
      </c>
      <c r="O659">
        <v>4300</v>
      </c>
    </row>
    <row r="660" spans="1:15" x14ac:dyDescent="0.35">
      <c r="A660" s="189" t="str">
        <f t="shared" si="67"/>
        <v>Oct</v>
      </c>
      <c r="B660" s="190" t="str">
        <f t="shared" si="68"/>
        <v>2024</v>
      </c>
      <c r="C660" s="190" t="str">
        <f t="shared" si="69"/>
        <v>Oct-2024</v>
      </c>
      <c r="D660" s="2">
        <v>45596</v>
      </c>
      <c r="E660" t="s">
        <v>912</v>
      </c>
      <c r="F660" t="s">
        <v>913</v>
      </c>
      <c r="G660" t="s">
        <v>95</v>
      </c>
      <c r="H660" t="s">
        <v>653</v>
      </c>
      <c r="I660" t="s">
        <v>939</v>
      </c>
      <c r="J660" t="s">
        <v>933</v>
      </c>
      <c r="K660" t="s">
        <v>940</v>
      </c>
      <c r="L660" t="s">
        <v>941</v>
      </c>
      <c r="M660" t="s">
        <v>942</v>
      </c>
      <c r="N660" t="s">
        <v>922</v>
      </c>
      <c r="O660">
        <v>6065</v>
      </c>
    </row>
    <row r="661" spans="1:15" x14ac:dyDescent="0.35">
      <c r="A661" s="189" t="str">
        <f t="shared" si="67"/>
        <v>Oct</v>
      </c>
      <c r="B661" s="190" t="str">
        <f t="shared" si="68"/>
        <v>2024</v>
      </c>
      <c r="C661" s="190" t="str">
        <f t="shared" si="69"/>
        <v>Oct-2024</v>
      </c>
      <c r="D661" s="2">
        <v>45596</v>
      </c>
      <c r="E661" t="s">
        <v>912</v>
      </c>
      <c r="F661" t="s">
        <v>913</v>
      </c>
      <c r="G661" t="s">
        <v>95</v>
      </c>
      <c r="H661" t="s">
        <v>653</v>
      </c>
      <c r="I661" t="s">
        <v>939</v>
      </c>
      <c r="J661" t="s">
        <v>933</v>
      </c>
      <c r="K661" t="s">
        <v>940</v>
      </c>
      <c r="L661" t="s">
        <v>941</v>
      </c>
      <c r="M661" t="s">
        <v>942</v>
      </c>
      <c r="N661" t="s">
        <v>921</v>
      </c>
      <c r="O661">
        <v>1455</v>
      </c>
    </row>
    <row r="662" spans="1:15" x14ac:dyDescent="0.35">
      <c r="A662" s="189" t="str">
        <f t="shared" si="67"/>
        <v>Oct</v>
      </c>
      <c r="B662" s="190" t="str">
        <f t="shared" si="68"/>
        <v>2024</v>
      </c>
      <c r="C662" s="190" t="str">
        <f t="shared" si="69"/>
        <v>Oct-2024</v>
      </c>
      <c r="D662" s="2">
        <v>45596</v>
      </c>
      <c r="E662" t="s">
        <v>912</v>
      </c>
      <c r="F662" t="s">
        <v>913</v>
      </c>
      <c r="G662" t="s">
        <v>95</v>
      </c>
      <c r="H662" t="s">
        <v>656</v>
      </c>
      <c r="I662" t="s">
        <v>946</v>
      </c>
      <c r="J662" t="s">
        <v>938</v>
      </c>
      <c r="K662" t="s">
        <v>947</v>
      </c>
      <c r="L662" t="s">
        <v>948</v>
      </c>
      <c r="M662" t="s">
        <v>949</v>
      </c>
      <c r="N662" t="s">
        <v>1528</v>
      </c>
      <c r="O662">
        <v>170</v>
      </c>
    </row>
    <row r="663" spans="1:15" x14ac:dyDescent="0.35">
      <c r="A663" s="189" t="str">
        <f t="shared" si="67"/>
        <v>Oct</v>
      </c>
      <c r="B663" s="190" t="str">
        <f t="shared" si="68"/>
        <v>2024</v>
      </c>
      <c r="C663" s="190" t="str">
        <f t="shared" si="69"/>
        <v>Oct-2024</v>
      </c>
      <c r="D663" s="2">
        <v>45596</v>
      </c>
      <c r="E663" t="s">
        <v>912</v>
      </c>
      <c r="F663" t="s">
        <v>913</v>
      </c>
      <c r="G663" t="s">
        <v>95</v>
      </c>
      <c r="H663" t="s">
        <v>656</v>
      </c>
      <c r="I663" t="s">
        <v>946</v>
      </c>
      <c r="J663" t="s">
        <v>938</v>
      </c>
      <c r="K663" t="s">
        <v>947</v>
      </c>
      <c r="L663" t="s">
        <v>948</v>
      </c>
      <c r="M663" t="s">
        <v>949</v>
      </c>
      <c r="N663" t="s">
        <v>1529</v>
      </c>
      <c r="O663">
        <v>10</v>
      </c>
    </row>
    <row r="664" spans="1:15" x14ac:dyDescent="0.35">
      <c r="A664" s="189" t="str">
        <f t="shared" si="67"/>
        <v>Oct</v>
      </c>
      <c r="B664" s="190" t="str">
        <f t="shared" si="68"/>
        <v>2024</v>
      </c>
      <c r="C664" s="190" t="str">
        <f t="shared" si="69"/>
        <v>Oct-2024</v>
      </c>
      <c r="D664" s="2">
        <v>45596</v>
      </c>
      <c r="E664" t="s">
        <v>912</v>
      </c>
      <c r="F664" t="s">
        <v>913</v>
      </c>
      <c r="G664" t="s">
        <v>95</v>
      </c>
      <c r="H664" t="s">
        <v>656</v>
      </c>
      <c r="I664" t="s">
        <v>946</v>
      </c>
      <c r="J664" t="s">
        <v>938</v>
      </c>
      <c r="K664" t="s">
        <v>947</v>
      </c>
      <c r="L664" t="s">
        <v>948</v>
      </c>
      <c r="M664" t="s">
        <v>949</v>
      </c>
      <c r="N664" t="s">
        <v>919</v>
      </c>
      <c r="O664">
        <v>1160</v>
      </c>
    </row>
    <row r="665" spans="1:15" x14ac:dyDescent="0.35">
      <c r="A665" s="189" t="str">
        <f t="shared" si="67"/>
        <v>Oct</v>
      </c>
      <c r="B665" s="190" t="str">
        <f t="shared" si="68"/>
        <v>2024</v>
      </c>
      <c r="C665" s="190" t="str">
        <f t="shared" si="69"/>
        <v>Oct-2024</v>
      </c>
      <c r="D665" s="2">
        <v>45596</v>
      </c>
      <c r="E665" t="s">
        <v>912</v>
      </c>
      <c r="F665" t="s">
        <v>913</v>
      </c>
      <c r="G665" t="s">
        <v>95</v>
      </c>
      <c r="H665" t="s">
        <v>656</v>
      </c>
      <c r="I665" t="s">
        <v>946</v>
      </c>
      <c r="J665" t="s">
        <v>938</v>
      </c>
      <c r="K665" t="s">
        <v>947</v>
      </c>
      <c r="L665" t="s">
        <v>948</v>
      </c>
      <c r="M665" t="s">
        <v>949</v>
      </c>
      <c r="N665" t="s">
        <v>920</v>
      </c>
      <c r="O665">
        <v>6270</v>
      </c>
    </row>
    <row r="666" spans="1:15" x14ac:dyDescent="0.35">
      <c r="A666" s="189" t="str">
        <f t="shared" si="67"/>
        <v>Oct</v>
      </c>
      <c r="B666" s="190" t="str">
        <f t="shared" si="68"/>
        <v>2024</v>
      </c>
      <c r="C666" s="190" t="str">
        <f t="shared" si="69"/>
        <v>Oct-2024</v>
      </c>
      <c r="D666" s="2">
        <v>45596</v>
      </c>
      <c r="E666" t="s">
        <v>912</v>
      </c>
      <c r="F666" t="s">
        <v>913</v>
      </c>
      <c r="G666" t="s">
        <v>95</v>
      </c>
      <c r="H666" t="s">
        <v>656</v>
      </c>
      <c r="I666" t="s">
        <v>946</v>
      </c>
      <c r="J666" t="s">
        <v>938</v>
      </c>
      <c r="K666" t="s">
        <v>947</v>
      </c>
      <c r="L666" t="s">
        <v>948</v>
      </c>
      <c r="M666" t="s">
        <v>949</v>
      </c>
      <c r="N666" t="s">
        <v>922</v>
      </c>
      <c r="O666">
        <v>1255</v>
      </c>
    </row>
    <row r="667" spans="1:15" x14ac:dyDescent="0.35">
      <c r="A667" s="189" t="str">
        <f t="shared" si="67"/>
        <v>Oct</v>
      </c>
      <c r="B667" s="190" t="str">
        <f t="shared" si="68"/>
        <v>2024</v>
      </c>
      <c r="C667" s="190" t="str">
        <f t="shared" si="69"/>
        <v>Oct-2024</v>
      </c>
      <c r="D667" s="2">
        <v>45596</v>
      </c>
      <c r="E667" t="s">
        <v>912</v>
      </c>
      <c r="F667" t="s">
        <v>913</v>
      </c>
      <c r="G667" t="s">
        <v>95</v>
      </c>
      <c r="H667" t="s">
        <v>656</v>
      </c>
      <c r="I667" t="s">
        <v>946</v>
      </c>
      <c r="J667" t="s">
        <v>938</v>
      </c>
      <c r="K667" t="s">
        <v>947</v>
      </c>
      <c r="L667" t="s">
        <v>948</v>
      </c>
      <c r="M667" t="s">
        <v>949</v>
      </c>
      <c r="N667" t="s">
        <v>921</v>
      </c>
      <c r="O667">
        <v>2135</v>
      </c>
    </row>
    <row r="668" spans="1:15" x14ac:dyDescent="0.35">
      <c r="A668" s="189" t="str">
        <f t="shared" si="67"/>
        <v>Oct</v>
      </c>
      <c r="B668" s="190" t="str">
        <f t="shared" si="68"/>
        <v>2024</v>
      </c>
      <c r="C668" s="190" t="str">
        <f t="shared" si="69"/>
        <v>Oct-2024</v>
      </c>
      <c r="D668" s="2">
        <v>45596</v>
      </c>
      <c r="E668" t="s">
        <v>950</v>
      </c>
      <c r="F668" t="s">
        <v>951</v>
      </c>
      <c r="G668" t="s">
        <v>952</v>
      </c>
      <c r="H668" t="s">
        <v>671</v>
      </c>
      <c r="I668" t="s">
        <v>953</v>
      </c>
      <c r="J668" t="s">
        <v>954</v>
      </c>
      <c r="K668" t="s">
        <v>955</v>
      </c>
      <c r="L668" t="s">
        <v>956</v>
      </c>
      <c r="M668" t="s">
        <v>957</v>
      </c>
      <c r="N668" t="s">
        <v>1528</v>
      </c>
      <c r="O668">
        <v>150</v>
      </c>
    </row>
    <row r="669" spans="1:15" x14ac:dyDescent="0.35">
      <c r="A669" s="189" t="str">
        <f t="shared" si="67"/>
        <v>Oct</v>
      </c>
      <c r="B669" s="190" t="str">
        <f t="shared" si="68"/>
        <v>2024</v>
      </c>
      <c r="C669" s="190" t="str">
        <f t="shared" si="69"/>
        <v>Oct-2024</v>
      </c>
      <c r="D669" s="2">
        <v>45596</v>
      </c>
      <c r="E669" t="s">
        <v>950</v>
      </c>
      <c r="F669" t="s">
        <v>951</v>
      </c>
      <c r="G669" t="s">
        <v>952</v>
      </c>
      <c r="H669" t="s">
        <v>671</v>
      </c>
      <c r="I669" t="s">
        <v>953</v>
      </c>
      <c r="J669" t="s">
        <v>954</v>
      </c>
      <c r="K669" t="s">
        <v>955</v>
      </c>
      <c r="L669" t="s">
        <v>956</v>
      </c>
      <c r="M669" t="s">
        <v>957</v>
      </c>
      <c r="N669" t="s">
        <v>1529</v>
      </c>
      <c r="O669" t="s">
        <v>958</v>
      </c>
    </row>
    <row r="670" spans="1:15" x14ac:dyDescent="0.35">
      <c r="A670" s="189" t="str">
        <f t="shared" si="67"/>
        <v>Oct</v>
      </c>
      <c r="B670" s="190" t="str">
        <f t="shared" si="68"/>
        <v>2024</v>
      </c>
      <c r="C670" s="190" t="str">
        <f t="shared" si="69"/>
        <v>Oct-2024</v>
      </c>
      <c r="D670" s="2">
        <v>45596</v>
      </c>
      <c r="E670" t="s">
        <v>950</v>
      </c>
      <c r="F670" t="s">
        <v>951</v>
      </c>
      <c r="G670" t="s">
        <v>952</v>
      </c>
      <c r="H670" t="s">
        <v>671</v>
      </c>
      <c r="I670" t="s">
        <v>953</v>
      </c>
      <c r="J670" t="s">
        <v>954</v>
      </c>
      <c r="K670" t="s">
        <v>955</v>
      </c>
      <c r="L670" t="s">
        <v>956</v>
      </c>
      <c r="M670" t="s">
        <v>957</v>
      </c>
      <c r="N670" t="s">
        <v>919</v>
      </c>
      <c r="O670">
        <v>295</v>
      </c>
    </row>
    <row r="671" spans="1:15" x14ac:dyDescent="0.35">
      <c r="A671" s="189" t="str">
        <f t="shared" si="67"/>
        <v>Oct</v>
      </c>
      <c r="B671" s="190" t="str">
        <f t="shared" si="68"/>
        <v>2024</v>
      </c>
      <c r="C671" s="190" t="str">
        <f t="shared" si="69"/>
        <v>Oct-2024</v>
      </c>
      <c r="D671" s="2">
        <v>45596</v>
      </c>
      <c r="E671" t="s">
        <v>950</v>
      </c>
      <c r="F671" t="s">
        <v>951</v>
      </c>
      <c r="G671" t="s">
        <v>952</v>
      </c>
      <c r="H671" t="s">
        <v>671</v>
      </c>
      <c r="I671" t="s">
        <v>953</v>
      </c>
      <c r="J671" t="s">
        <v>954</v>
      </c>
      <c r="K671" t="s">
        <v>955</v>
      </c>
      <c r="L671" t="s">
        <v>956</v>
      </c>
      <c r="M671" t="s">
        <v>957</v>
      </c>
      <c r="N671" t="s">
        <v>920</v>
      </c>
      <c r="O671">
        <v>5555</v>
      </c>
    </row>
    <row r="672" spans="1:15" x14ac:dyDescent="0.35">
      <c r="A672" s="189" t="str">
        <f t="shared" si="67"/>
        <v>Oct</v>
      </c>
      <c r="B672" s="190" t="str">
        <f t="shared" si="68"/>
        <v>2024</v>
      </c>
      <c r="C672" s="190" t="str">
        <f t="shared" si="69"/>
        <v>Oct-2024</v>
      </c>
      <c r="D672" s="2">
        <v>45596</v>
      </c>
      <c r="E672" t="s">
        <v>950</v>
      </c>
      <c r="F672" t="s">
        <v>951</v>
      </c>
      <c r="G672" t="s">
        <v>952</v>
      </c>
      <c r="H672" t="s">
        <v>671</v>
      </c>
      <c r="I672" t="s">
        <v>953</v>
      </c>
      <c r="J672" t="s">
        <v>954</v>
      </c>
      <c r="K672" t="s">
        <v>955</v>
      </c>
      <c r="L672" t="s">
        <v>956</v>
      </c>
      <c r="M672" t="s">
        <v>957</v>
      </c>
      <c r="N672" t="s">
        <v>922</v>
      </c>
      <c r="O672">
        <v>2195</v>
      </c>
    </row>
    <row r="673" spans="1:15" x14ac:dyDescent="0.35">
      <c r="A673" s="189" t="str">
        <f t="shared" si="67"/>
        <v>Oct</v>
      </c>
      <c r="B673" s="190" t="str">
        <f t="shared" si="68"/>
        <v>2024</v>
      </c>
      <c r="C673" s="190" t="str">
        <f t="shared" si="69"/>
        <v>Oct-2024</v>
      </c>
      <c r="D673" s="2">
        <v>45596</v>
      </c>
      <c r="E673" t="s">
        <v>950</v>
      </c>
      <c r="F673" t="s">
        <v>951</v>
      </c>
      <c r="G673" t="s">
        <v>952</v>
      </c>
      <c r="H673" t="s">
        <v>671</v>
      </c>
      <c r="I673" t="s">
        <v>953</v>
      </c>
      <c r="J673" t="s">
        <v>954</v>
      </c>
      <c r="K673" t="s">
        <v>955</v>
      </c>
      <c r="L673" t="s">
        <v>956</v>
      </c>
      <c r="M673" t="s">
        <v>957</v>
      </c>
      <c r="N673" t="s">
        <v>921</v>
      </c>
      <c r="O673">
        <v>4210</v>
      </c>
    </row>
    <row r="674" spans="1:15" x14ac:dyDescent="0.35">
      <c r="A674" s="189" t="str">
        <f t="shared" si="67"/>
        <v>Oct</v>
      </c>
      <c r="B674" s="190" t="str">
        <f t="shared" si="68"/>
        <v>2024</v>
      </c>
      <c r="C674" s="190" t="str">
        <f t="shared" si="69"/>
        <v>Oct-2024</v>
      </c>
      <c r="D674" s="2">
        <v>45596</v>
      </c>
      <c r="E674" t="s">
        <v>950</v>
      </c>
      <c r="F674" t="s">
        <v>951</v>
      </c>
      <c r="G674" t="s">
        <v>952</v>
      </c>
      <c r="H674" t="s">
        <v>683</v>
      </c>
      <c r="I674" t="s">
        <v>959</v>
      </c>
      <c r="J674" t="s">
        <v>960</v>
      </c>
      <c r="K674" t="s">
        <v>961</v>
      </c>
      <c r="L674" t="s">
        <v>962</v>
      </c>
      <c r="M674" t="s">
        <v>963</v>
      </c>
      <c r="N674" t="s">
        <v>1528</v>
      </c>
      <c r="O674">
        <v>175</v>
      </c>
    </row>
    <row r="675" spans="1:15" x14ac:dyDescent="0.35">
      <c r="A675" s="189" t="str">
        <f t="shared" si="67"/>
        <v>Oct</v>
      </c>
      <c r="B675" s="190" t="str">
        <f t="shared" si="68"/>
        <v>2024</v>
      </c>
      <c r="C675" s="190" t="str">
        <f t="shared" si="69"/>
        <v>Oct-2024</v>
      </c>
      <c r="D675" s="2">
        <v>45596</v>
      </c>
      <c r="E675" t="s">
        <v>950</v>
      </c>
      <c r="F675" t="s">
        <v>951</v>
      </c>
      <c r="G675" t="s">
        <v>952</v>
      </c>
      <c r="H675" t="s">
        <v>683</v>
      </c>
      <c r="I675" t="s">
        <v>959</v>
      </c>
      <c r="J675" t="s">
        <v>960</v>
      </c>
      <c r="K675" t="s">
        <v>961</v>
      </c>
      <c r="L675" t="s">
        <v>962</v>
      </c>
      <c r="M675" t="s">
        <v>963</v>
      </c>
      <c r="N675" t="s">
        <v>1529</v>
      </c>
      <c r="O675">
        <v>5</v>
      </c>
    </row>
    <row r="676" spans="1:15" x14ac:dyDescent="0.35">
      <c r="A676" s="189" t="str">
        <f t="shared" si="67"/>
        <v>Oct</v>
      </c>
      <c r="B676" s="190" t="str">
        <f t="shared" si="68"/>
        <v>2024</v>
      </c>
      <c r="C676" s="190" t="str">
        <f t="shared" si="69"/>
        <v>Oct-2024</v>
      </c>
      <c r="D676" s="2">
        <v>45596</v>
      </c>
      <c r="E676" t="s">
        <v>950</v>
      </c>
      <c r="F676" t="s">
        <v>951</v>
      </c>
      <c r="G676" t="s">
        <v>952</v>
      </c>
      <c r="H676" t="s">
        <v>683</v>
      </c>
      <c r="I676" t="s">
        <v>959</v>
      </c>
      <c r="J676" t="s">
        <v>960</v>
      </c>
      <c r="K676" t="s">
        <v>961</v>
      </c>
      <c r="L676" t="s">
        <v>962</v>
      </c>
      <c r="M676" t="s">
        <v>963</v>
      </c>
      <c r="N676" t="s">
        <v>919</v>
      </c>
      <c r="O676">
        <v>255</v>
      </c>
    </row>
    <row r="677" spans="1:15" x14ac:dyDescent="0.35">
      <c r="A677" s="189" t="str">
        <f t="shared" si="67"/>
        <v>Oct</v>
      </c>
      <c r="B677" s="190" t="str">
        <f t="shared" si="68"/>
        <v>2024</v>
      </c>
      <c r="C677" s="190" t="str">
        <f t="shared" si="69"/>
        <v>Oct-2024</v>
      </c>
      <c r="D677" s="2">
        <v>45596</v>
      </c>
      <c r="E677" t="s">
        <v>950</v>
      </c>
      <c r="F677" t="s">
        <v>951</v>
      </c>
      <c r="G677" t="s">
        <v>952</v>
      </c>
      <c r="H677" t="s">
        <v>683</v>
      </c>
      <c r="I677" t="s">
        <v>959</v>
      </c>
      <c r="J677" t="s">
        <v>960</v>
      </c>
      <c r="K677" t="s">
        <v>961</v>
      </c>
      <c r="L677" t="s">
        <v>962</v>
      </c>
      <c r="M677" t="s">
        <v>963</v>
      </c>
      <c r="N677" t="s">
        <v>920</v>
      </c>
      <c r="O677">
        <v>3945</v>
      </c>
    </row>
    <row r="678" spans="1:15" x14ac:dyDescent="0.35">
      <c r="A678" s="189" t="str">
        <f t="shared" si="67"/>
        <v>Oct</v>
      </c>
      <c r="B678" s="190" t="str">
        <f t="shared" si="68"/>
        <v>2024</v>
      </c>
      <c r="C678" s="190" t="str">
        <f t="shared" si="69"/>
        <v>Oct-2024</v>
      </c>
      <c r="D678" s="2">
        <v>45596</v>
      </c>
      <c r="E678" t="s">
        <v>950</v>
      </c>
      <c r="F678" t="s">
        <v>951</v>
      </c>
      <c r="G678" t="s">
        <v>952</v>
      </c>
      <c r="H678" t="s">
        <v>683</v>
      </c>
      <c r="I678" t="s">
        <v>959</v>
      </c>
      <c r="J678" t="s">
        <v>960</v>
      </c>
      <c r="K678" t="s">
        <v>961</v>
      </c>
      <c r="L678" t="s">
        <v>962</v>
      </c>
      <c r="M678" t="s">
        <v>963</v>
      </c>
      <c r="N678" t="s">
        <v>922</v>
      </c>
      <c r="O678">
        <v>1390</v>
      </c>
    </row>
    <row r="679" spans="1:15" x14ac:dyDescent="0.35">
      <c r="A679" s="189" t="str">
        <f t="shared" si="67"/>
        <v>Oct</v>
      </c>
      <c r="B679" s="190" t="str">
        <f t="shared" si="68"/>
        <v>2024</v>
      </c>
      <c r="C679" s="190" t="str">
        <f t="shared" si="69"/>
        <v>Oct-2024</v>
      </c>
      <c r="D679" s="2">
        <v>45596</v>
      </c>
      <c r="E679" t="s">
        <v>950</v>
      </c>
      <c r="F679" t="s">
        <v>951</v>
      </c>
      <c r="G679" t="s">
        <v>952</v>
      </c>
      <c r="H679" t="s">
        <v>683</v>
      </c>
      <c r="I679" t="s">
        <v>959</v>
      </c>
      <c r="J679" t="s">
        <v>960</v>
      </c>
      <c r="K679" t="s">
        <v>961</v>
      </c>
      <c r="L679" t="s">
        <v>962</v>
      </c>
      <c r="M679" t="s">
        <v>963</v>
      </c>
      <c r="N679" t="s">
        <v>921</v>
      </c>
      <c r="O679">
        <v>2945</v>
      </c>
    </row>
    <row r="680" spans="1:15" x14ac:dyDescent="0.35">
      <c r="A680" s="189" t="str">
        <f t="shared" si="67"/>
        <v>Oct</v>
      </c>
      <c r="B680" s="190" t="str">
        <f t="shared" si="68"/>
        <v>2024</v>
      </c>
      <c r="C680" s="190" t="str">
        <f t="shared" si="69"/>
        <v>Oct-2024</v>
      </c>
      <c r="D680" s="2">
        <v>45596</v>
      </c>
      <c r="E680" t="s">
        <v>950</v>
      </c>
      <c r="F680" t="s">
        <v>951</v>
      </c>
      <c r="G680" t="s">
        <v>952</v>
      </c>
      <c r="H680" t="s">
        <v>685</v>
      </c>
      <c r="I680" t="s">
        <v>964</v>
      </c>
      <c r="J680" t="s">
        <v>965</v>
      </c>
      <c r="K680" t="s">
        <v>966</v>
      </c>
      <c r="L680" t="s">
        <v>967</v>
      </c>
      <c r="M680" t="s">
        <v>968</v>
      </c>
      <c r="N680" t="s">
        <v>1528</v>
      </c>
      <c r="O680">
        <v>105</v>
      </c>
    </row>
    <row r="681" spans="1:15" x14ac:dyDescent="0.35">
      <c r="A681" s="189" t="str">
        <f t="shared" si="67"/>
        <v>Oct</v>
      </c>
      <c r="B681" s="190" t="str">
        <f t="shared" si="68"/>
        <v>2024</v>
      </c>
      <c r="C681" s="190" t="str">
        <f t="shared" si="69"/>
        <v>Oct-2024</v>
      </c>
      <c r="D681" s="2">
        <v>45596</v>
      </c>
      <c r="E681" t="s">
        <v>950</v>
      </c>
      <c r="F681" t="s">
        <v>951</v>
      </c>
      <c r="G681" t="s">
        <v>952</v>
      </c>
      <c r="H681" t="s">
        <v>685</v>
      </c>
      <c r="I681" t="s">
        <v>964</v>
      </c>
      <c r="J681" t="s">
        <v>965</v>
      </c>
      <c r="K681" t="s">
        <v>966</v>
      </c>
      <c r="L681" t="s">
        <v>967</v>
      </c>
      <c r="M681" t="s">
        <v>968</v>
      </c>
      <c r="N681" t="s">
        <v>1529</v>
      </c>
      <c r="O681" t="s">
        <v>958</v>
      </c>
    </row>
    <row r="682" spans="1:15" x14ac:dyDescent="0.35">
      <c r="A682" s="189" t="str">
        <f t="shared" si="67"/>
        <v>Oct</v>
      </c>
      <c r="B682" s="190" t="str">
        <f t="shared" si="68"/>
        <v>2024</v>
      </c>
      <c r="C682" s="190" t="str">
        <f t="shared" si="69"/>
        <v>Oct-2024</v>
      </c>
      <c r="D682" s="2">
        <v>45596</v>
      </c>
      <c r="E682" t="s">
        <v>950</v>
      </c>
      <c r="F682" t="s">
        <v>951</v>
      </c>
      <c r="G682" t="s">
        <v>952</v>
      </c>
      <c r="H682" t="s">
        <v>685</v>
      </c>
      <c r="I682" t="s">
        <v>964</v>
      </c>
      <c r="J682" t="s">
        <v>965</v>
      </c>
      <c r="K682" t="s">
        <v>966</v>
      </c>
      <c r="L682" t="s">
        <v>967</v>
      </c>
      <c r="M682" t="s">
        <v>968</v>
      </c>
      <c r="N682" t="s">
        <v>919</v>
      </c>
      <c r="O682">
        <v>120</v>
      </c>
    </row>
    <row r="683" spans="1:15" x14ac:dyDescent="0.35">
      <c r="A683" s="189" t="str">
        <f t="shared" si="67"/>
        <v>Oct</v>
      </c>
      <c r="B683" s="190" t="str">
        <f t="shared" si="68"/>
        <v>2024</v>
      </c>
      <c r="C683" s="190" t="str">
        <f t="shared" si="69"/>
        <v>Oct-2024</v>
      </c>
      <c r="D683" s="2">
        <v>45596</v>
      </c>
      <c r="E683" t="s">
        <v>950</v>
      </c>
      <c r="F683" t="s">
        <v>951</v>
      </c>
      <c r="G683" t="s">
        <v>952</v>
      </c>
      <c r="H683" t="s">
        <v>685</v>
      </c>
      <c r="I683" t="s">
        <v>964</v>
      </c>
      <c r="J683" t="s">
        <v>965</v>
      </c>
      <c r="K683" t="s">
        <v>966</v>
      </c>
      <c r="L683" t="s">
        <v>967</v>
      </c>
      <c r="M683" t="s">
        <v>968</v>
      </c>
      <c r="N683" t="s">
        <v>920</v>
      </c>
      <c r="O683">
        <v>3150</v>
      </c>
    </row>
    <row r="684" spans="1:15" x14ac:dyDescent="0.35">
      <c r="A684" s="189" t="str">
        <f t="shared" si="67"/>
        <v>Oct</v>
      </c>
      <c r="B684" s="190" t="str">
        <f t="shared" si="68"/>
        <v>2024</v>
      </c>
      <c r="C684" s="190" t="str">
        <f t="shared" si="69"/>
        <v>Oct-2024</v>
      </c>
      <c r="D684" s="2">
        <v>45596</v>
      </c>
      <c r="E684" t="s">
        <v>950</v>
      </c>
      <c r="F684" t="s">
        <v>951</v>
      </c>
      <c r="G684" t="s">
        <v>952</v>
      </c>
      <c r="H684" t="s">
        <v>685</v>
      </c>
      <c r="I684" t="s">
        <v>964</v>
      </c>
      <c r="J684" t="s">
        <v>965</v>
      </c>
      <c r="K684" t="s">
        <v>966</v>
      </c>
      <c r="L684" t="s">
        <v>967</v>
      </c>
      <c r="M684" t="s">
        <v>968</v>
      </c>
      <c r="N684" t="s">
        <v>922</v>
      </c>
      <c r="O684">
        <v>1240</v>
      </c>
    </row>
    <row r="685" spans="1:15" x14ac:dyDescent="0.35">
      <c r="A685" s="189" t="str">
        <f t="shared" si="67"/>
        <v>Oct</v>
      </c>
      <c r="B685" s="190" t="str">
        <f t="shared" si="68"/>
        <v>2024</v>
      </c>
      <c r="C685" s="190" t="str">
        <f t="shared" si="69"/>
        <v>Oct-2024</v>
      </c>
      <c r="D685" s="2">
        <v>45596</v>
      </c>
      <c r="E685" t="s">
        <v>950</v>
      </c>
      <c r="F685" t="s">
        <v>951</v>
      </c>
      <c r="G685" t="s">
        <v>952</v>
      </c>
      <c r="H685" t="s">
        <v>685</v>
      </c>
      <c r="I685" t="s">
        <v>964</v>
      </c>
      <c r="J685" t="s">
        <v>965</v>
      </c>
      <c r="K685" t="s">
        <v>966</v>
      </c>
      <c r="L685" t="s">
        <v>967</v>
      </c>
      <c r="M685" t="s">
        <v>968</v>
      </c>
      <c r="N685" t="s">
        <v>921</v>
      </c>
      <c r="O685">
        <v>2105</v>
      </c>
    </row>
    <row r="686" spans="1:15" x14ac:dyDescent="0.35">
      <c r="A686" s="189" t="str">
        <f t="shared" si="67"/>
        <v>Oct</v>
      </c>
      <c r="B686" s="190" t="str">
        <f t="shared" si="68"/>
        <v>2024</v>
      </c>
      <c r="C686" s="190" t="str">
        <f t="shared" si="69"/>
        <v>Oct-2024</v>
      </c>
      <c r="D686" s="2">
        <v>45596</v>
      </c>
      <c r="E686" t="s">
        <v>950</v>
      </c>
      <c r="F686" t="s">
        <v>951</v>
      </c>
      <c r="G686" t="s">
        <v>952</v>
      </c>
      <c r="H686" t="s">
        <v>687</v>
      </c>
      <c r="I686" t="s">
        <v>969</v>
      </c>
      <c r="J686" t="s">
        <v>970</v>
      </c>
      <c r="K686" t="s">
        <v>971</v>
      </c>
      <c r="L686" t="s">
        <v>972</v>
      </c>
      <c r="M686" t="s">
        <v>973</v>
      </c>
      <c r="N686" t="s">
        <v>1528</v>
      </c>
      <c r="O686">
        <v>185</v>
      </c>
    </row>
    <row r="687" spans="1:15" x14ac:dyDescent="0.35">
      <c r="A687" s="189" t="str">
        <f t="shared" si="67"/>
        <v>Oct</v>
      </c>
      <c r="B687" s="190" t="str">
        <f t="shared" si="68"/>
        <v>2024</v>
      </c>
      <c r="C687" s="190" t="str">
        <f t="shared" si="69"/>
        <v>Oct-2024</v>
      </c>
      <c r="D687" s="2">
        <v>45596</v>
      </c>
      <c r="E687" t="s">
        <v>950</v>
      </c>
      <c r="F687" t="s">
        <v>951</v>
      </c>
      <c r="G687" t="s">
        <v>952</v>
      </c>
      <c r="H687" t="s">
        <v>687</v>
      </c>
      <c r="I687" t="s">
        <v>969</v>
      </c>
      <c r="J687" t="s">
        <v>970</v>
      </c>
      <c r="K687" t="s">
        <v>971</v>
      </c>
      <c r="L687" t="s">
        <v>972</v>
      </c>
      <c r="M687" t="s">
        <v>973</v>
      </c>
      <c r="N687" t="s">
        <v>1529</v>
      </c>
      <c r="O687" t="s">
        <v>958</v>
      </c>
    </row>
    <row r="688" spans="1:15" x14ac:dyDescent="0.35">
      <c r="A688" s="189" t="str">
        <f t="shared" si="67"/>
        <v>Oct</v>
      </c>
      <c r="B688" s="190" t="str">
        <f t="shared" si="68"/>
        <v>2024</v>
      </c>
      <c r="C688" s="190" t="str">
        <f t="shared" si="69"/>
        <v>Oct-2024</v>
      </c>
      <c r="D688" s="2">
        <v>45596</v>
      </c>
      <c r="E688" t="s">
        <v>950</v>
      </c>
      <c r="F688" t="s">
        <v>951</v>
      </c>
      <c r="G688" t="s">
        <v>952</v>
      </c>
      <c r="H688" t="s">
        <v>687</v>
      </c>
      <c r="I688" t="s">
        <v>969</v>
      </c>
      <c r="J688" t="s">
        <v>970</v>
      </c>
      <c r="K688" t="s">
        <v>971</v>
      </c>
      <c r="L688" t="s">
        <v>972</v>
      </c>
      <c r="M688" t="s">
        <v>973</v>
      </c>
      <c r="N688" t="s">
        <v>919</v>
      </c>
      <c r="O688">
        <v>655</v>
      </c>
    </row>
    <row r="689" spans="1:15" x14ac:dyDescent="0.35">
      <c r="A689" s="189" t="str">
        <f t="shared" si="67"/>
        <v>Oct</v>
      </c>
      <c r="B689" s="190" t="str">
        <f t="shared" si="68"/>
        <v>2024</v>
      </c>
      <c r="C689" s="190" t="str">
        <f t="shared" si="69"/>
        <v>Oct-2024</v>
      </c>
      <c r="D689" s="2">
        <v>45596</v>
      </c>
      <c r="E689" t="s">
        <v>950</v>
      </c>
      <c r="F689" t="s">
        <v>951</v>
      </c>
      <c r="G689" t="s">
        <v>952</v>
      </c>
      <c r="H689" t="s">
        <v>687</v>
      </c>
      <c r="I689" t="s">
        <v>969</v>
      </c>
      <c r="J689" t="s">
        <v>970</v>
      </c>
      <c r="K689" t="s">
        <v>971</v>
      </c>
      <c r="L689" t="s">
        <v>972</v>
      </c>
      <c r="M689" t="s">
        <v>973</v>
      </c>
      <c r="N689" t="s">
        <v>920</v>
      </c>
      <c r="O689">
        <v>3100</v>
      </c>
    </row>
    <row r="690" spans="1:15" x14ac:dyDescent="0.35">
      <c r="A690" s="189" t="str">
        <f t="shared" si="67"/>
        <v>Oct</v>
      </c>
      <c r="B690" s="190" t="str">
        <f t="shared" si="68"/>
        <v>2024</v>
      </c>
      <c r="C690" s="190" t="str">
        <f t="shared" si="69"/>
        <v>Oct-2024</v>
      </c>
      <c r="D690" s="2">
        <v>45596</v>
      </c>
      <c r="E690" t="s">
        <v>950</v>
      </c>
      <c r="F690" t="s">
        <v>951</v>
      </c>
      <c r="G690" t="s">
        <v>952</v>
      </c>
      <c r="H690" t="s">
        <v>687</v>
      </c>
      <c r="I690" t="s">
        <v>969</v>
      </c>
      <c r="J690" t="s">
        <v>970</v>
      </c>
      <c r="K690" t="s">
        <v>971</v>
      </c>
      <c r="L690" t="s">
        <v>972</v>
      </c>
      <c r="M690" t="s">
        <v>973</v>
      </c>
      <c r="N690" t="s">
        <v>922</v>
      </c>
      <c r="O690">
        <v>490</v>
      </c>
    </row>
    <row r="691" spans="1:15" x14ac:dyDescent="0.35">
      <c r="A691" s="189" t="str">
        <f t="shared" si="67"/>
        <v>Oct</v>
      </c>
      <c r="B691" s="190" t="str">
        <f t="shared" si="68"/>
        <v>2024</v>
      </c>
      <c r="C691" s="190" t="str">
        <f t="shared" si="69"/>
        <v>Oct-2024</v>
      </c>
      <c r="D691" s="2">
        <v>45596</v>
      </c>
      <c r="E691" t="s">
        <v>950</v>
      </c>
      <c r="F691" t="s">
        <v>951</v>
      </c>
      <c r="G691" t="s">
        <v>952</v>
      </c>
      <c r="H691" t="s">
        <v>687</v>
      </c>
      <c r="I691" t="s">
        <v>969</v>
      </c>
      <c r="J691" t="s">
        <v>970</v>
      </c>
      <c r="K691" t="s">
        <v>971</v>
      </c>
      <c r="L691" t="s">
        <v>972</v>
      </c>
      <c r="M691" t="s">
        <v>973</v>
      </c>
      <c r="N691" t="s">
        <v>921</v>
      </c>
      <c r="O691">
        <v>1355</v>
      </c>
    </row>
    <row r="692" spans="1:15" x14ac:dyDescent="0.35">
      <c r="A692" s="189" t="str">
        <f t="shared" si="67"/>
        <v>Oct</v>
      </c>
      <c r="B692" s="190" t="str">
        <f t="shared" si="68"/>
        <v>2024</v>
      </c>
      <c r="C692" s="190" t="str">
        <f t="shared" si="69"/>
        <v>Oct-2024</v>
      </c>
      <c r="D692" s="2">
        <v>45596</v>
      </c>
      <c r="E692" t="s">
        <v>950</v>
      </c>
      <c r="F692" t="s">
        <v>951</v>
      </c>
      <c r="G692" t="s">
        <v>952</v>
      </c>
      <c r="H692" t="s">
        <v>689</v>
      </c>
      <c r="I692" t="s">
        <v>974</v>
      </c>
      <c r="J692" t="s">
        <v>975</v>
      </c>
      <c r="K692" t="s">
        <v>976</v>
      </c>
      <c r="L692" t="s">
        <v>977</v>
      </c>
      <c r="M692" t="s">
        <v>978</v>
      </c>
      <c r="N692" t="s">
        <v>1528</v>
      </c>
      <c r="O692">
        <v>80</v>
      </c>
    </row>
    <row r="693" spans="1:15" x14ac:dyDescent="0.35">
      <c r="A693" s="189" t="str">
        <f t="shared" si="67"/>
        <v>Oct</v>
      </c>
      <c r="B693" s="190" t="str">
        <f t="shared" si="68"/>
        <v>2024</v>
      </c>
      <c r="C693" s="190" t="str">
        <f t="shared" si="69"/>
        <v>Oct-2024</v>
      </c>
      <c r="D693" s="2">
        <v>45596</v>
      </c>
      <c r="E693" t="s">
        <v>950</v>
      </c>
      <c r="F693" t="s">
        <v>951</v>
      </c>
      <c r="G693" t="s">
        <v>952</v>
      </c>
      <c r="H693" t="s">
        <v>689</v>
      </c>
      <c r="I693" t="s">
        <v>974</v>
      </c>
      <c r="J693" t="s">
        <v>975</v>
      </c>
      <c r="K693" t="s">
        <v>976</v>
      </c>
      <c r="L693" t="s">
        <v>977</v>
      </c>
      <c r="M693" t="s">
        <v>978</v>
      </c>
      <c r="N693" t="s">
        <v>1529</v>
      </c>
      <c r="O693" t="s">
        <v>958</v>
      </c>
    </row>
    <row r="694" spans="1:15" x14ac:dyDescent="0.35">
      <c r="A694" s="189" t="str">
        <f t="shared" si="67"/>
        <v>Oct</v>
      </c>
      <c r="B694" s="190" t="str">
        <f t="shared" si="68"/>
        <v>2024</v>
      </c>
      <c r="C694" s="190" t="str">
        <f t="shared" si="69"/>
        <v>Oct-2024</v>
      </c>
      <c r="D694" s="2">
        <v>45596</v>
      </c>
      <c r="E694" t="s">
        <v>950</v>
      </c>
      <c r="F694" t="s">
        <v>951</v>
      </c>
      <c r="G694" t="s">
        <v>952</v>
      </c>
      <c r="H694" t="s">
        <v>689</v>
      </c>
      <c r="I694" t="s">
        <v>974</v>
      </c>
      <c r="J694" t="s">
        <v>975</v>
      </c>
      <c r="K694" t="s">
        <v>976</v>
      </c>
      <c r="L694" t="s">
        <v>977</v>
      </c>
      <c r="M694" t="s">
        <v>978</v>
      </c>
      <c r="N694" t="s">
        <v>919</v>
      </c>
      <c r="O694">
        <v>495</v>
      </c>
    </row>
    <row r="695" spans="1:15" x14ac:dyDescent="0.35">
      <c r="A695" s="189" t="str">
        <f t="shared" si="67"/>
        <v>Oct</v>
      </c>
      <c r="B695" s="190" t="str">
        <f t="shared" si="68"/>
        <v>2024</v>
      </c>
      <c r="C695" s="190" t="str">
        <f t="shared" si="69"/>
        <v>Oct-2024</v>
      </c>
      <c r="D695" s="2">
        <v>45596</v>
      </c>
      <c r="E695" t="s">
        <v>950</v>
      </c>
      <c r="F695" t="s">
        <v>951</v>
      </c>
      <c r="G695" t="s">
        <v>952</v>
      </c>
      <c r="H695" t="s">
        <v>689</v>
      </c>
      <c r="I695" t="s">
        <v>974</v>
      </c>
      <c r="J695" t="s">
        <v>975</v>
      </c>
      <c r="K695" t="s">
        <v>976</v>
      </c>
      <c r="L695" t="s">
        <v>977</v>
      </c>
      <c r="M695" t="s">
        <v>978</v>
      </c>
      <c r="N695" t="s">
        <v>920</v>
      </c>
      <c r="O695">
        <v>3600</v>
      </c>
    </row>
    <row r="696" spans="1:15" x14ac:dyDescent="0.35">
      <c r="A696" s="189" t="str">
        <f t="shared" si="67"/>
        <v>Oct</v>
      </c>
      <c r="B696" s="190" t="str">
        <f t="shared" si="68"/>
        <v>2024</v>
      </c>
      <c r="C696" s="190" t="str">
        <f t="shared" si="69"/>
        <v>Oct-2024</v>
      </c>
      <c r="D696" s="2">
        <v>45596</v>
      </c>
      <c r="E696" t="s">
        <v>950</v>
      </c>
      <c r="F696" t="s">
        <v>951</v>
      </c>
      <c r="G696" t="s">
        <v>952</v>
      </c>
      <c r="H696" t="s">
        <v>689</v>
      </c>
      <c r="I696" t="s">
        <v>974</v>
      </c>
      <c r="J696" t="s">
        <v>975</v>
      </c>
      <c r="K696" t="s">
        <v>976</v>
      </c>
      <c r="L696" t="s">
        <v>977</v>
      </c>
      <c r="M696" t="s">
        <v>978</v>
      </c>
      <c r="N696" t="s">
        <v>922</v>
      </c>
      <c r="O696">
        <v>390</v>
      </c>
    </row>
    <row r="697" spans="1:15" x14ac:dyDescent="0.35">
      <c r="A697" s="189" t="str">
        <f t="shared" si="67"/>
        <v>Oct</v>
      </c>
      <c r="B697" s="190" t="str">
        <f t="shared" si="68"/>
        <v>2024</v>
      </c>
      <c r="C697" s="190" t="str">
        <f t="shared" si="69"/>
        <v>Oct-2024</v>
      </c>
      <c r="D697" s="2">
        <v>45596</v>
      </c>
      <c r="E697" t="s">
        <v>950</v>
      </c>
      <c r="F697" t="s">
        <v>951</v>
      </c>
      <c r="G697" t="s">
        <v>952</v>
      </c>
      <c r="H697" t="s">
        <v>689</v>
      </c>
      <c r="I697" t="s">
        <v>974</v>
      </c>
      <c r="J697" t="s">
        <v>975</v>
      </c>
      <c r="K697" t="s">
        <v>976</v>
      </c>
      <c r="L697" t="s">
        <v>977</v>
      </c>
      <c r="M697" t="s">
        <v>978</v>
      </c>
      <c r="N697" t="s">
        <v>921</v>
      </c>
      <c r="O697">
        <v>1675</v>
      </c>
    </row>
    <row r="698" spans="1:15" x14ac:dyDescent="0.35">
      <c r="A698" s="189" t="str">
        <f t="shared" si="67"/>
        <v>Oct</v>
      </c>
      <c r="B698" s="190" t="str">
        <f t="shared" si="68"/>
        <v>2024</v>
      </c>
      <c r="C698" s="190" t="str">
        <f t="shared" si="69"/>
        <v>Oct-2024</v>
      </c>
      <c r="D698" s="2">
        <v>45596</v>
      </c>
      <c r="E698" t="s">
        <v>950</v>
      </c>
      <c r="F698" t="s">
        <v>951</v>
      </c>
      <c r="G698" t="s">
        <v>952</v>
      </c>
      <c r="H698" t="s">
        <v>693</v>
      </c>
      <c r="I698" t="s">
        <v>979</v>
      </c>
      <c r="J698" t="s">
        <v>980</v>
      </c>
      <c r="K698" t="s">
        <v>981</v>
      </c>
      <c r="L698" t="s">
        <v>982</v>
      </c>
      <c r="M698" t="s">
        <v>983</v>
      </c>
      <c r="N698" t="s">
        <v>1528</v>
      </c>
      <c r="O698">
        <v>195</v>
      </c>
    </row>
    <row r="699" spans="1:15" x14ac:dyDescent="0.35">
      <c r="A699" s="189" t="str">
        <f t="shared" si="67"/>
        <v>Oct</v>
      </c>
      <c r="B699" s="190" t="str">
        <f t="shared" si="68"/>
        <v>2024</v>
      </c>
      <c r="C699" s="190" t="str">
        <f t="shared" si="69"/>
        <v>Oct-2024</v>
      </c>
      <c r="D699" s="2">
        <v>45596</v>
      </c>
      <c r="E699" t="s">
        <v>950</v>
      </c>
      <c r="F699" t="s">
        <v>951</v>
      </c>
      <c r="G699" t="s">
        <v>952</v>
      </c>
      <c r="H699" t="s">
        <v>693</v>
      </c>
      <c r="I699" t="s">
        <v>979</v>
      </c>
      <c r="J699" t="s">
        <v>980</v>
      </c>
      <c r="K699" t="s">
        <v>981</v>
      </c>
      <c r="L699" t="s">
        <v>982</v>
      </c>
      <c r="M699" t="s">
        <v>983</v>
      </c>
      <c r="N699" t="s">
        <v>1529</v>
      </c>
      <c r="O699">
        <v>10</v>
      </c>
    </row>
    <row r="700" spans="1:15" x14ac:dyDescent="0.35">
      <c r="A700" s="189" t="str">
        <f t="shared" si="67"/>
        <v>Oct</v>
      </c>
      <c r="B700" s="190" t="str">
        <f t="shared" si="68"/>
        <v>2024</v>
      </c>
      <c r="C700" s="190" t="str">
        <f t="shared" si="69"/>
        <v>Oct-2024</v>
      </c>
      <c r="D700" s="2">
        <v>45596</v>
      </c>
      <c r="E700" t="s">
        <v>950</v>
      </c>
      <c r="F700" t="s">
        <v>951</v>
      </c>
      <c r="G700" t="s">
        <v>952</v>
      </c>
      <c r="H700" t="s">
        <v>693</v>
      </c>
      <c r="I700" t="s">
        <v>979</v>
      </c>
      <c r="J700" t="s">
        <v>980</v>
      </c>
      <c r="K700" t="s">
        <v>981</v>
      </c>
      <c r="L700" t="s">
        <v>982</v>
      </c>
      <c r="M700" t="s">
        <v>983</v>
      </c>
      <c r="N700" t="s">
        <v>919</v>
      </c>
      <c r="O700">
        <v>990</v>
      </c>
    </row>
    <row r="701" spans="1:15" x14ac:dyDescent="0.35">
      <c r="A701" s="189" t="str">
        <f t="shared" si="67"/>
        <v>Oct</v>
      </c>
      <c r="B701" s="190" t="str">
        <f t="shared" si="68"/>
        <v>2024</v>
      </c>
      <c r="C701" s="190" t="str">
        <f t="shared" si="69"/>
        <v>Oct-2024</v>
      </c>
      <c r="D701" s="2">
        <v>45596</v>
      </c>
      <c r="E701" t="s">
        <v>950</v>
      </c>
      <c r="F701" t="s">
        <v>951</v>
      </c>
      <c r="G701" t="s">
        <v>952</v>
      </c>
      <c r="H701" t="s">
        <v>693</v>
      </c>
      <c r="I701" t="s">
        <v>979</v>
      </c>
      <c r="J701" t="s">
        <v>980</v>
      </c>
      <c r="K701" t="s">
        <v>981</v>
      </c>
      <c r="L701" t="s">
        <v>982</v>
      </c>
      <c r="M701" t="s">
        <v>983</v>
      </c>
      <c r="N701" t="s">
        <v>920</v>
      </c>
      <c r="O701">
        <v>4875</v>
      </c>
    </row>
    <row r="702" spans="1:15" x14ac:dyDescent="0.35">
      <c r="A702" s="189" t="str">
        <f t="shared" si="67"/>
        <v>Oct</v>
      </c>
      <c r="B702" s="190" t="str">
        <f t="shared" si="68"/>
        <v>2024</v>
      </c>
      <c r="C702" s="190" t="str">
        <f t="shared" si="69"/>
        <v>Oct-2024</v>
      </c>
      <c r="D702" s="2">
        <v>45596</v>
      </c>
      <c r="E702" t="s">
        <v>950</v>
      </c>
      <c r="F702" t="s">
        <v>951</v>
      </c>
      <c r="G702" t="s">
        <v>952</v>
      </c>
      <c r="H702" t="s">
        <v>693</v>
      </c>
      <c r="I702" t="s">
        <v>979</v>
      </c>
      <c r="J702" t="s">
        <v>980</v>
      </c>
      <c r="K702" t="s">
        <v>981</v>
      </c>
      <c r="L702" t="s">
        <v>982</v>
      </c>
      <c r="M702" t="s">
        <v>983</v>
      </c>
      <c r="N702" t="s">
        <v>922</v>
      </c>
      <c r="O702">
        <v>550</v>
      </c>
    </row>
    <row r="703" spans="1:15" x14ac:dyDescent="0.35">
      <c r="A703" s="189" t="str">
        <f t="shared" si="67"/>
        <v>Oct</v>
      </c>
      <c r="B703" s="190" t="str">
        <f t="shared" si="68"/>
        <v>2024</v>
      </c>
      <c r="C703" s="190" t="str">
        <f t="shared" si="69"/>
        <v>Oct-2024</v>
      </c>
      <c r="D703" s="2">
        <v>45596</v>
      </c>
      <c r="E703" t="s">
        <v>950</v>
      </c>
      <c r="F703" t="s">
        <v>951</v>
      </c>
      <c r="G703" t="s">
        <v>952</v>
      </c>
      <c r="H703" t="s">
        <v>693</v>
      </c>
      <c r="I703" t="s">
        <v>979</v>
      </c>
      <c r="J703" t="s">
        <v>980</v>
      </c>
      <c r="K703" t="s">
        <v>981</v>
      </c>
      <c r="L703" t="s">
        <v>982</v>
      </c>
      <c r="M703" t="s">
        <v>983</v>
      </c>
      <c r="N703" t="s">
        <v>921</v>
      </c>
      <c r="O703">
        <v>2050</v>
      </c>
    </row>
    <row r="704" spans="1:15" x14ac:dyDescent="0.35">
      <c r="A704" s="189" t="str">
        <f t="shared" si="67"/>
        <v>Oct</v>
      </c>
      <c r="B704" s="190" t="str">
        <f t="shared" si="68"/>
        <v>2024</v>
      </c>
      <c r="C704" s="190" t="str">
        <f t="shared" si="69"/>
        <v>Oct-2024</v>
      </c>
      <c r="D704" s="2">
        <v>45596</v>
      </c>
      <c r="E704" t="s">
        <v>950</v>
      </c>
      <c r="F704" t="s">
        <v>951</v>
      </c>
      <c r="G704" t="s">
        <v>952</v>
      </c>
      <c r="H704" t="s">
        <v>694</v>
      </c>
      <c r="I704" t="s">
        <v>984</v>
      </c>
      <c r="J704" t="s">
        <v>985</v>
      </c>
      <c r="K704" t="s">
        <v>986</v>
      </c>
      <c r="L704" t="s">
        <v>987</v>
      </c>
      <c r="M704" t="s">
        <v>988</v>
      </c>
      <c r="N704" t="s">
        <v>1528</v>
      </c>
      <c r="O704">
        <v>120</v>
      </c>
    </row>
    <row r="705" spans="1:15" x14ac:dyDescent="0.35">
      <c r="A705" s="189" t="str">
        <f t="shared" si="67"/>
        <v>Oct</v>
      </c>
      <c r="B705" s="190" t="str">
        <f t="shared" si="68"/>
        <v>2024</v>
      </c>
      <c r="C705" s="190" t="str">
        <f t="shared" si="69"/>
        <v>Oct-2024</v>
      </c>
      <c r="D705" s="2">
        <v>45596</v>
      </c>
      <c r="E705" t="s">
        <v>950</v>
      </c>
      <c r="F705" t="s">
        <v>951</v>
      </c>
      <c r="G705" t="s">
        <v>952</v>
      </c>
      <c r="H705" t="s">
        <v>694</v>
      </c>
      <c r="I705" t="s">
        <v>984</v>
      </c>
      <c r="J705" t="s">
        <v>985</v>
      </c>
      <c r="K705" t="s">
        <v>986</v>
      </c>
      <c r="L705" t="s">
        <v>987</v>
      </c>
      <c r="M705" t="s">
        <v>988</v>
      </c>
      <c r="N705" t="s">
        <v>1529</v>
      </c>
      <c r="O705">
        <v>10</v>
      </c>
    </row>
    <row r="706" spans="1:15" x14ac:dyDescent="0.35">
      <c r="A706" s="189" t="str">
        <f t="shared" si="67"/>
        <v>Oct</v>
      </c>
      <c r="B706" s="190" t="str">
        <f t="shared" si="68"/>
        <v>2024</v>
      </c>
      <c r="C706" s="190" t="str">
        <f t="shared" si="69"/>
        <v>Oct-2024</v>
      </c>
      <c r="D706" s="2">
        <v>45596</v>
      </c>
      <c r="E706" t="s">
        <v>950</v>
      </c>
      <c r="F706" t="s">
        <v>951</v>
      </c>
      <c r="G706" t="s">
        <v>952</v>
      </c>
      <c r="H706" t="s">
        <v>694</v>
      </c>
      <c r="I706" t="s">
        <v>984</v>
      </c>
      <c r="J706" t="s">
        <v>985</v>
      </c>
      <c r="K706" t="s">
        <v>986</v>
      </c>
      <c r="L706" t="s">
        <v>987</v>
      </c>
      <c r="M706" t="s">
        <v>988</v>
      </c>
      <c r="N706" t="s">
        <v>919</v>
      </c>
      <c r="O706">
        <v>315</v>
      </c>
    </row>
    <row r="707" spans="1:15" x14ac:dyDescent="0.35">
      <c r="A707" s="189" t="str">
        <f t="shared" ref="A707:A770" si="70">TEXT(D707,"mmm")</f>
        <v>Oct</v>
      </c>
      <c r="B707" s="190" t="str">
        <f t="shared" ref="B707:B770" si="71">TEXT(D707,"yyyy")</f>
        <v>2024</v>
      </c>
      <c r="C707" s="190" t="str">
        <f t="shared" ref="C707:C770" si="72">_xlfn.CONCAT(A707&amp;"-"&amp;B707)</f>
        <v>Oct-2024</v>
      </c>
      <c r="D707" s="2">
        <v>45596</v>
      </c>
      <c r="E707" t="s">
        <v>950</v>
      </c>
      <c r="F707" t="s">
        <v>951</v>
      </c>
      <c r="G707" t="s">
        <v>952</v>
      </c>
      <c r="H707" t="s">
        <v>694</v>
      </c>
      <c r="I707" t="s">
        <v>984</v>
      </c>
      <c r="J707" t="s">
        <v>985</v>
      </c>
      <c r="K707" t="s">
        <v>986</v>
      </c>
      <c r="L707" t="s">
        <v>987</v>
      </c>
      <c r="M707" t="s">
        <v>988</v>
      </c>
      <c r="N707" t="s">
        <v>920</v>
      </c>
      <c r="O707">
        <v>3180</v>
      </c>
    </row>
    <row r="708" spans="1:15" x14ac:dyDescent="0.35">
      <c r="A708" s="189" t="str">
        <f t="shared" si="70"/>
        <v>Oct</v>
      </c>
      <c r="B708" s="190" t="str">
        <f t="shared" si="71"/>
        <v>2024</v>
      </c>
      <c r="C708" s="190" t="str">
        <f t="shared" si="72"/>
        <v>Oct-2024</v>
      </c>
      <c r="D708" s="2">
        <v>45596</v>
      </c>
      <c r="E708" t="s">
        <v>950</v>
      </c>
      <c r="F708" t="s">
        <v>951</v>
      </c>
      <c r="G708" t="s">
        <v>952</v>
      </c>
      <c r="H708" t="s">
        <v>694</v>
      </c>
      <c r="I708" t="s">
        <v>984</v>
      </c>
      <c r="J708" t="s">
        <v>985</v>
      </c>
      <c r="K708" t="s">
        <v>986</v>
      </c>
      <c r="L708" t="s">
        <v>987</v>
      </c>
      <c r="M708" t="s">
        <v>988</v>
      </c>
      <c r="N708" t="s">
        <v>922</v>
      </c>
      <c r="O708">
        <v>2140</v>
      </c>
    </row>
    <row r="709" spans="1:15" x14ac:dyDescent="0.35">
      <c r="A709" s="189" t="str">
        <f t="shared" si="70"/>
        <v>Oct</v>
      </c>
      <c r="B709" s="190" t="str">
        <f t="shared" si="71"/>
        <v>2024</v>
      </c>
      <c r="C709" s="190" t="str">
        <f t="shared" si="72"/>
        <v>Oct-2024</v>
      </c>
      <c r="D709" s="2">
        <v>45596</v>
      </c>
      <c r="E709" t="s">
        <v>950</v>
      </c>
      <c r="F709" t="s">
        <v>951</v>
      </c>
      <c r="G709" t="s">
        <v>952</v>
      </c>
      <c r="H709" t="s">
        <v>694</v>
      </c>
      <c r="I709" t="s">
        <v>984</v>
      </c>
      <c r="J709" t="s">
        <v>985</v>
      </c>
      <c r="K709" t="s">
        <v>986</v>
      </c>
      <c r="L709" t="s">
        <v>987</v>
      </c>
      <c r="M709" t="s">
        <v>988</v>
      </c>
      <c r="N709" t="s">
        <v>921</v>
      </c>
      <c r="O709">
        <v>2930</v>
      </c>
    </row>
    <row r="710" spans="1:15" x14ac:dyDescent="0.35">
      <c r="A710" s="189" t="str">
        <f t="shared" si="70"/>
        <v>Oct</v>
      </c>
      <c r="B710" s="190" t="str">
        <f t="shared" si="71"/>
        <v>2024</v>
      </c>
      <c r="C710" s="190" t="str">
        <f t="shared" si="72"/>
        <v>Oct-2024</v>
      </c>
      <c r="D710" s="2">
        <v>45596</v>
      </c>
      <c r="E710" t="s">
        <v>989</v>
      </c>
      <c r="F710" t="s">
        <v>990</v>
      </c>
      <c r="G710" t="s">
        <v>991</v>
      </c>
      <c r="H710" t="s">
        <v>674</v>
      </c>
      <c r="I710" t="s">
        <v>992</v>
      </c>
      <c r="J710" t="s">
        <v>993</v>
      </c>
      <c r="K710" t="s">
        <v>994</v>
      </c>
      <c r="L710" t="s">
        <v>995</v>
      </c>
      <c r="M710" t="s">
        <v>996</v>
      </c>
      <c r="N710" t="s">
        <v>1528</v>
      </c>
      <c r="O710">
        <v>365</v>
      </c>
    </row>
    <row r="711" spans="1:15" x14ac:dyDescent="0.35">
      <c r="A711" s="189" t="str">
        <f t="shared" si="70"/>
        <v>Oct</v>
      </c>
      <c r="B711" s="190" t="str">
        <f t="shared" si="71"/>
        <v>2024</v>
      </c>
      <c r="C711" s="190" t="str">
        <f t="shared" si="72"/>
        <v>Oct-2024</v>
      </c>
      <c r="D711" s="2">
        <v>45596</v>
      </c>
      <c r="E711" t="s">
        <v>989</v>
      </c>
      <c r="F711" t="s">
        <v>990</v>
      </c>
      <c r="G711" t="s">
        <v>991</v>
      </c>
      <c r="H711" t="s">
        <v>674</v>
      </c>
      <c r="I711" t="s">
        <v>992</v>
      </c>
      <c r="J711" t="s">
        <v>993</v>
      </c>
      <c r="K711" t="s">
        <v>994</v>
      </c>
      <c r="L711" t="s">
        <v>995</v>
      </c>
      <c r="M711" t="s">
        <v>996</v>
      </c>
      <c r="N711" t="s">
        <v>1529</v>
      </c>
      <c r="O711">
        <v>15</v>
      </c>
    </row>
    <row r="712" spans="1:15" x14ac:dyDescent="0.35">
      <c r="A712" s="189" t="str">
        <f t="shared" si="70"/>
        <v>Oct</v>
      </c>
      <c r="B712" s="190" t="str">
        <f t="shared" si="71"/>
        <v>2024</v>
      </c>
      <c r="C712" s="190" t="str">
        <f t="shared" si="72"/>
        <v>Oct-2024</v>
      </c>
      <c r="D712" s="2">
        <v>45596</v>
      </c>
      <c r="E712" t="s">
        <v>989</v>
      </c>
      <c r="F712" t="s">
        <v>990</v>
      </c>
      <c r="G712" t="s">
        <v>991</v>
      </c>
      <c r="H712" t="s">
        <v>674</v>
      </c>
      <c r="I712" t="s">
        <v>992</v>
      </c>
      <c r="J712" t="s">
        <v>993</v>
      </c>
      <c r="K712" t="s">
        <v>994</v>
      </c>
      <c r="L712" t="s">
        <v>995</v>
      </c>
      <c r="M712" t="s">
        <v>996</v>
      </c>
      <c r="N712" t="s">
        <v>919</v>
      </c>
      <c r="O712">
        <v>1250</v>
      </c>
    </row>
    <row r="713" spans="1:15" x14ac:dyDescent="0.35">
      <c r="A713" s="189" t="str">
        <f t="shared" si="70"/>
        <v>Oct</v>
      </c>
      <c r="B713" s="190" t="str">
        <f t="shared" si="71"/>
        <v>2024</v>
      </c>
      <c r="C713" s="190" t="str">
        <f t="shared" si="72"/>
        <v>Oct-2024</v>
      </c>
      <c r="D713" s="2">
        <v>45596</v>
      </c>
      <c r="E713" t="s">
        <v>989</v>
      </c>
      <c r="F713" t="s">
        <v>990</v>
      </c>
      <c r="G713" t="s">
        <v>991</v>
      </c>
      <c r="H713" t="s">
        <v>674</v>
      </c>
      <c r="I713" t="s">
        <v>992</v>
      </c>
      <c r="J713" t="s">
        <v>993</v>
      </c>
      <c r="K713" t="s">
        <v>994</v>
      </c>
      <c r="L713" t="s">
        <v>995</v>
      </c>
      <c r="M713" t="s">
        <v>996</v>
      </c>
      <c r="N713" t="s">
        <v>920</v>
      </c>
      <c r="O713">
        <v>8370</v>
      </c>
    </row>
    <row r="714" spans="1:15" x14ac:dyDescent="0.35">
      <c r="A714" s="189" t="str">
        <f t="shared" si="70"/>
        <v>Oct</v>
      </c>
      <c r="B714" s="190" t="str">
        <f t="shared" si="71"/>
        <v>2024</v>
      </c>
      <c r="C714" s="190" t="str">
        <f t="shared" si="72"/>
        <v>Oct-2024</v>
      </c>
      <c r="D714" s="2">
        <v>45596</v>
      </c>
      <c r="E714" t="s">
        <v>989</v>
      </c>
      <c r="F714" t="s">
        <v>990</v>
      </c>
      <c r="G714" t="s">
        <v>991</v>
      </c>
      <c r="H714" t="s">
        <v>674</v>
      </c>
      <c r="I714" t="s">
        <v>992</v>
      </c>
      <c r="J714" t="s">
        <v>993</v>
      </c>
      <c r="K714" t="s">
        <v>994</v>
      </c>
      <c r="L714" t="s">
        <v>995</v>
      </c>
      <c r="M714" t="s">
        <v>996</v>
      </c>
      <c r="N714" t="s">
        <v>922</v>
      </c>
      <c r="O714">
        <v>1620</v>
      </c>
    </row>
    <row r="715" spans="1:15" x14ac:dyDescent="0.35">
      <c r="A715" s="189" t="str">
        <f t="shared" si="70"/>
        <v>Oct</v>
      </c>
      <c r="B715" s="190" t="str">
        <f t="shared" si="71"/>
        <v>2024</v>
      </c>
      <c r="C715" s="190" t="str">
        <f t="shared" si="72"/>
        <v>Oct-2024</v>
      </c>
      <c r="D715" s="2">
        <v>45596</v>
      </c>
      <c r="E715" t="s">
        <v>989</v>
      </c>
      <c r="F715" t="s">
        <v>990</v>
      </c>
      <c r="G715" t="s">
        <v>991</v>
      </c>
      <c r="H715" t="s">
        <v>674</v>
      </c>
      <c r="I715" t="s">
        <v>992</v>
      </c>
      <c r="J715" t="s">
        <v>993</v>
      </c>
      <c r="K715" t="s">
        <v>994</v>
      </c>
      <c r="L715" t="s">
        <v>995</v>
      </c>
      <c r="M715" t="s">
        <v>996</v>
      </c>
      <c r="N715" t="s">
        <v>921</v>
      </c>
      <c r="O715">
        <v>4470</v>
      </c>
    </row>
    <row r="716" spans="1:15" x14ac:dyDescent="0.35">
      <c r="A716" s="189" t="str">
        <f t="shared" si="70"/>
        <v>Oct</v>
      </c>
      <c r="B716" s="190" t="str">
        <f t="shared" si="71"/>
        <v>2024</v>
      </c>
      <c r="C716" s="190" t="str">
        <f t="shared" si="72"/>
        <v>Oct-2024</v>
      </c>
      <c r="D716" s="2">
        <v>45596</v>
      </c>
      <c r="E716" t="s">
        <v>989</v>
      </c>
      <c r="F716" t="s">
        <v>990</v>
      </c>
      <c r="G716" t="s">
        <v>991</v>
      </c>
      <c r="H716" t="s">
        <v>678</v>
      </c>
      <c r="I716" t="s">
        <v>997</v>
      </c>
      <c r="J716" t="s">
        <v>998</v>
      </c>
      <c r="K716" t="s">
        <v>999</v>
      </c>
      <c r="L716" t="s">
        <v>1000</v>
      </c>
      <c r="M716" t="s">
        <v>1001</v>
      </c>
      <c r="N716" t="s">
        <v>1528</v>
      </c>
      <c r="O716">
        <v>375</v>
      </c>
    </row>
    <row r="717" spans="1:15" x14ac:dyDescent="0.35">
      <c r="A717" s="189" t="str">
        <f t="shared" si="70"/>
        <v>Oct</v>
      </c>
      <c r="B717" s="190" t="str">
        <f t="shared" si="71"/>
        <v>2024</v>
      </c>
      <c r="C717" s="190" t="str">
        <f t="shared" si="72"/>
        <v>Oct-2024</v>
      </c>
      <c r="D717" s="2">
        <v>45596</v>
      </c>
      <c r="E717" t="s">
        <v>989</v>
      </c>
      <c r="F717" t="s">
        <v>990</v>
      </c>
      <c r="G717" t="s">
        <v>991</v>
      </c>
      <c r="H717" t="s">
        <v>678</v>
      </c>
      <c r="I717" t="s">
        <v>997</v>
      </c>
      <c r="J717" t="s">
        <v>998</v>
      </c>
      <c r="K717" t="s">
        <v>999</v>
      </c>
      <c r="L717" t="s">
        <v>1000</v>
      </c>
      <c r="M717" t="s">
        <v>1001</v>
      </c>
      <c r="N717" t="s">
        <v>1529</v>
      </c>
      <c r="O717" t="s">
        <v>958</v>
      </c>
    </row>
    <row r="718" spans="1:15" x14ac:dyDescent="0.35">
      <c r="A718" s="189" t="str">
        <f t="shared" si="70"/>
        <v>Oct</v>
      </c>
      <c r="B718" s="190" t="str">
        <f t="shared" si="71"/>
        <v>2024</v>
      </c>
      <c r="C718" s="190" t="str">
        <f t="shared" si="72"/>
        <v>Oct-2024</v>
      </c>
      <c r="D718" s="2">
        <v>45596</v>
      </c>
      <c r="E718" t="s">
        <v>989</v>
      </c>
      <c r="F718" t="s">
        <v>990</v>
      </c>
      <c r="G718" t="s">
        <v>991</v>
      </c>
      <c r="H718" t="s">
        <v>678</v>
      </c>
      <c r="I718" t="s">
        <v>997</v>
      </c>
      <c r="J718" t="s">
        <v>998</v>
      </c>
      <c r="K718" t="s">
        <v>999</v>
      </c>
      <c r="L718" t="s">
        <v>1000</v>
      </c>
      <c r="M718" t="s">
        <v>1001</v>
      </c>
      <c r="N718" t="s">
        <v>919</v>
      </c>
      <c r="O718">
        <v>770</v>
      </c>
    </row>
    <row r="719" spans="1:15" x14ac:dyDescent="0.35">
      <c r="A719" s="189" t="str">
        <f t="shared" si="70"/>
        <v>Oct</v>
      </c>
      <c r="B719" s="190" t="str">
        <f t="shared" si="71"/>
        <v>2024</v>
      </c>
      <c r="C719" s="190" t="str">
        <f t="shared" si="72"/>
        <v>Oct-2024</v>
      </c>
      <c r="D719" s="2">
        <v>45596</v>
      </c>
      <c r="E719" t="s">
        <v>989</v>
      </c>
      <c r="F719" t="s">
        <v>990</v>
      </c>
      <c r="G719" t="s">
        <v>991</v>
      </c>
      <c r="H719" t="s">
        <v>678</v>
      </c>
      <c r="I719" t="s">
        <v>997</v>
      </c>
      <c r="J719" t="s">
        <v>998</v>
      </c>
      <c r="K719" t="s">
        <v>999</v>
      </c>
      <c r="L719" t="s">
        <v>1000</v>
      </c>
      <c r="M719" t="s">
        <v>1001</v>
      </c>
      <c r="N719" t="s">
        <v>920</v>
      </c>
      <c r="O719">
        <v>3305</v>
      </c>
    </row>
    <row r="720" spans="1:15" x14ac:dyDescent="0.35">
      <c r="A720" s="189" t="str">
        <f t="shared" si="70"/>
        <v>Oct</v>
      </c>
      <c r="B720" s="190" t="str">
        <f t="shared" si="71"/>
        <v>2024</v>
      </c>
      <c r="C720" s="190" t="str">
        <f t="shared" si="72"/>
        <v>Oct-2024</v>
      </c>
      <c r="D720" s="2">
        <v>45596</v>
      </c>
      <c r="E720" t="s">
        <v>989</v>
      </c>
      <c r="F720" t="s">
        <v>990</v>
      </c>
      <c r="G720" t="s">
        <v>991</v>
      </c>
      <c r="H720" t="s">
        <v>678</v>
      </c>
      <c r="I720" t="s">
        <v>997</v>
      </c>
      <c r="J720" t="s">
        <v>998</v>
      </c>
      <c r="K720" t="s">
        <v>999</v>
      </c>
      <c r="L720" t="s">
        <v>1000</v>
      </c>
      <c r="M720" t="s">
        <v>1001</v>
      </c>
      <c r="N720" t="s">
        <v>922</v>
      </c>
      <c r="O720">
        <v>620</v>
      </c>
    </row>
    <row r="721" spans="1:15" x14ac:dyDescent="0.35">
      <c r="A721" s="189" t="str">
        <f t="shared" si="70"/>
        <v>Oct</v>
      </c>
      <c r="B721" s="190" t="str">
        <f t="shared" si="71"/>
        <v>2024</v>
      </c>
      <c r="C721" s="190" t="str">
        <f t="shared" si="72"/>
        <v>Oct-2024</v>
      </c>
      <c r="D721" s="2">
        <v>45596</v>
      </c>
      <c r="E721" t="s">
        <v>989</v>
      </c>
      <c r="F721" t="s">
        <v>990</v>
      </c>
      <c r="G721" t="s">
        <v>991</v>
      </c>
      <c r="H721" t="s">
        <v>678</v>
      </c>
      <c r="I721" t="s">
        <v>997</v>
      </c>
      <c r="J721" t="s">
        <v>998</v>
      </c>
      <c r="K721" t="s">
        <v>999</v>
      </c>
      <c r="L721" t="s">
        <v>1000</v>
      </c>
      <c r="M721" t="s">
        <v>1001</v>
      </c>
      <c r="N721" t="s">
        <v>921</v>
      </c>
      <c r="O721">
        <v>1205</v>
      </c>
    </row>
    <row r="722" spans="1:15" x14ac:dyDescent="0.35">
      <c r="A722" s="189" t="str">
        <f t="shared" si="70"/>
        <v>Oct</v>
      </c>
      <c r="B722" s="190" t="str">
        <f t="shared" si="71"/>
        <v>2024</v>
      </c>
      <c r="C722" s="190" t="str">
        <f t="shared" si="72"/>
        <v>Oct-2024</v>
      </c>
      <c r="D722" s="2">
        <v>45596</v>
      </c>
      <c r="E722" t="s">
        <v>989</v>
      </c>
      <c r="F722" t="s">
        <v>990</v>
      </c>
      <c r="G722" t="s">
        <v>991</v>
      </c>
      <c r="H722" t="s">
        <v>679</v>
      </c>
      <c r="I722" t="s">
        <v>1002</v>
      </c>
      <c r="J722" t="s">
        <v>1003</v>
      </c>
      <c r="K722" t="s">
        <v>1004</v>
      </c>
      <c r="L722" t="s">
        <v>1005</v>
      </c>
      <c r="M722" t="s">
        <v>1006</v>
      </c>
      <c r="N722" t="s">
        <v>1528</v>
      </c>
      <c r="O722">
        <v>40</v>
      </c>
    </row>
    <row r="723" spans="1:15" x14ac:dyDescent="0.35">
      <c r="A723" s="189" t="str">
        <f t="shared" si="70"/>
        <v>Oct</v>
      </c>
      <c r="B723" s="190" t="str">
        <f t="shared" si="71"/>
        <v>2024</v>
      </c>
      <c r="C723" s="190" t="str">
        <f t="shared" si="72"/>
        <v>Oct-2024</v>
      </c>
      <c r="D723" s="2">
        <v>45596</v>
      </c>
      <c r="E723" t="s">
        <v>989</v>
      </c>
      <c r="F723" t="s">
        <v>990</v>
      </c>
      <c r="G723" t="s">
        <v>991</v>
      </c>
      <c r="H723" t="s">
        <v>679</v>
      </c>
      <c r="I723" t="s">
        <v>1002</v>
      </c>
      <c r="J723" t="s">
        <v>1003</v>
      </c>
      <c r="K723" t="s">
        <v>1004</v>
      </c>
      <c r="L723" t="s">
        <v>1005</v>
      </c>
      <c r="M723" t="s">
        <v>1006</v>
      </c>
      <c r="N723" t="s">
        <v>1529</v>
      </c>
      <c r="O723" t="s">
        <v>958</v>
      </c>
    </row>
    <row r="724" spans="1:15" x14ac:dyDescent="0.35">
      <c r="A724" s="189" t="str">
        <f t="shared" si="70"/>
        <v>Oct</v>
      </c>
      <c r="B724" s="190" t="str">
        <f t="shared" si="71"/>
        <v>2024</v>
      </c>
      <c r="C724" s="190" t="str">
        <f t="shared" si="72"/>
        <v>Oct-2024</v>
      </c>
      <c r="D724" s="2">
        <v>45596</v>
      </c>
      <c r="E724" t="s">
        <v>989</v>
      </c>
      <c r="F724" t="s">
        <v>990</v>
      </c>
      <c r="G724" t="s">
        <v>991</v>
      </c>
      <c r="H724" t="s">
        <v>679</v>
      </c>
      <c r="I724" t="s">
        <v>1002</v>
      </c>
      <c r="J724" t="s">
        <v>1003</v>
      </c>
      <c r="K724" t="s">
        <v>1004</v>
      </c>
      <c r="L724" t="s">
        <v>1005</v>
      </c>
      <c r="M724" t="s">
        <v>1006</v>
      </c>
      <c r="N724" t="s">
        <v>919</v>
      </c>
      <c r="O724">
        <v>85</v>
      </c>
    </row>
    <row r="725" spans="1:15" x14ac:dyDescent="0.35">
      <c r="A725" s="189" t="str">
        <f t="shared" si="70"/>
        <v>Oct</v>
      </c>
      <c r="B725" s="190" t="str">
        <f t="shared" si="71"/>
        <v>2024</v>
      </c>
      <c r="C725" s="190" t="str">
        <f t="shared" si="72"/>
        <v>Oct-2024</v>
      </c>
      <c r="D725" s="2">
        <v>45596</v>
      </c>
      <c r="E725" t="s">
        <v>989</v>
      </c>
      <c r="F725" t="s">
        <v>990</v>
      </c>
      <c r="G725" t="s">
        <v>991</v>
      </c>
      <c r="H725" t="s">
        <v>679</v>
      </c>
      <c r="I725" t="s">
        <v>1002</v>
      </c>
      <c r="J725" t="s">
        <v>1003</v>
      </c>
      <c r="K725" t="s">
        <v>1004</v>
      </c>
      <c r="L725" t="s">
        <v>1005</v>
      </c>
      <c r="M725" t="s">
        <v>1006</v>
      </c>
      <c r="N725" t="s">
        <v>920</v>
      </c>
      <c r="O725">
        <v>790</v>
      </c>
    </row>
    <row r="726" spans="1:15" x14ac:dyDescent="0.35">
      <c r="A726" s="189" t="str">
        <f t="shared" si="70"/>
        <v>Oct</v>
      </c>
      <c r="B726" s="190" t="str">
        <f t="shared" si="71"/>
        <v>2024</v>
      </c>
      <c r="C726" s="190" t="str">
        <f t="shared" si="72"/>
        <v>Oct-2024</v>
      </c>
      <c r="D726" s="2">
        <v>45596</v>
      </c>
      <c r="E726" t="s">
        <v>989</v>
      </c>
      <c r="F726" t="s">
        <v>990</v>
      </c>
      <c r="G726" t="s">
        <v>991</v>
      </c>
      <c r="H726" t="s">
        <v>679</v>
      </c>
      <c r="I726" t="s">
        <v>1002</v>
      </c>
      <c r="J726" t="s">
        <v>1003</v>
      </c>
      <c r="K726" t="s">
        <v>1004</v>
      </c>
      <c r="L726" t="s">
        <v>1005</v>
      </c>
      <c r="M726" t="s">
        <v>1006</v>
      </c>
      <c r="N726" t="s">
        <v>922</v>
      </c>
      <c r="O726">
        <v>445</v>
      </c>
    </row>
    <row r="727" spans="1:15" x14ac:dyDescent="0.35">
      <c r="A727" s="189" t="str">
        <f t="shared" si="70"/>
        <v>Oct</v>
      </c>
      <c r="B727" s="190" t="str">
        <f t="shared" si="71"/>
        <v>2024</v>
      </c>
      <c r="C727" s="190" t="str">
        <f t="shared" si="72"/>
        <v>Oct-2024</v>
      </c>
      <c r="D727" s="2">
        <v>45596</v>
      </c>
      <c r="E727" t="s">
        <v>989</v>
      </c>
      <c r="F727" t="s">
        <v>990</v>
      </c>
      <c r="G727" t="s">
        <v>991</v>
      </c>
      <c r="H727" t="s">
        <v>679</v>
      </c>
      <c r="I727" t="s">
        <v>1002</v>
      </c>
      <c r="J727" t="s">
        <v>1003</v>
      </c>
      <c r="K727" t="s">
        <v>1004</v>
      </c>
      <c r="L727" t="s">
        <v>1005</v>
      </c>
      <c r="M727" t="s">
        <v>1006</v>
      </c>
      <c r="N727" t="s">
        <v>921</v>
      </c>
      <c r="O727">
        <v>570</v>
      </c>
    </row>
    <row r="728" spans="1:15" x14ac:dyDescent="0.35">
      <c r="A728" s="189" t="str">
        <f t="shared" si="70"/>
        <v>Oct</v>
      </c>
      <c r="B728" s="190" t="str">
        <f t="shared" si="71"/>
        <v>2024</v>
      </c>
      <c r="C728" s="190" t="str">
        <f t="shared" si="72"/>
        <v>Oct-2024</v>
      </c>
      <c r="D728" s="2">
        <v>45596</v>
      </c>
      <c r="E728" t="s">
        <v>989</v>
      </c>
      <c r="F728" t="s">
        <v>990</v>
      </c>
      <c r="G728" t="s">
        <v>991</v>
      </c>
      <c r="H728" t="s">
        <v>679</v>
      </c>
      <c r="I728" t="s">
        <v>1002</v>
      </c>
      <c r="J728" t="s">
        <v>1003</v>
      </c>
      <c r="K728" t="s">
        <v>1007</v>
      </c>
      <c r="L728" t="s">
        <v>1008</v>
      </c>
      <c r="M728" t="s">
        <v>1009</v>
      </c>
      <c r="N728" t="s">
        <v>1528</v>
      </c>
      <c r="O728">
        <v>310</v>
      </c>
    </row>
    <row r="729" spans="1:15" x14ac:dyDescent="0.35">
      <c r="A729" s="189" t="str">
        <f t="shared" si="70"/>
        <v>Oct</v>
      </c>
      <c r="B729" s="190" t="str">
        <f t="shared" si="71"/>
        <v>2024</v>
      </c>
      <c r="C729" s="190" t="str">
        <f t="shared" si="72"/>
        <v>Oct-2024</v>
      </c>
      <c r="D729" s="2">
        <v>45596</v>
      </c>
      <c r="E729" t="s">
        <v>989</v>
      </c>
      <c r="F729" t="s">
        <v>990</v>
      </c>
      <c r="G729" t="s">
        <v>991</v>
      </c>
      <c r="H729" t="s">
        <v>679</v>
      </c>
      <c r="I729" t="s">
        <v>1002</v>
      </c>
      <c r="J729" t="s">
        <v>1003</v>
      </c>
      <c r="K729" t="s">
        <v>1007</v>
      </c>
      <c r="L729" t="s">
        <v>1008</v>
      </c>
      <c r="M729" t="s">
        <v>1009</v>
      </c>
      <c r="N729" t="s">
        <v>1529</v>
      </c>
      <c r="O729">
        <v>5</v>
      </c>
    </row>
    <row r="730" spans="1:15" x14ac:dyDescent="0.35">
      <c r="A730" s="189" t="str">
        <f t="shared" si="70"/>
        <v>Oct</v>
      </c>
      <c r="B730" s="190" t="str">
        <f t="shared" si="71"/>
        <v>2024</v>
      </c>
      <c r="C730" s="190" t="str">
        <f t="shared" si="72"/>
        <v>Oct-2024</v>
      </c>
      <c r="D730" s="2">
        <v>45596</v>
      </c>
      <c r="E730" t="s">
        <v>989</v>
      </c>
      <c r="F730" t="s">
        <v>990</v>
      </c>
      <c r="G730" t="s">
        <v>991</v>
      </c>
      <c r="H730" t="s">
        <v>679</v>
      </c>
      <c r="I730" t="s">
        <v>1002</v>
      </c>
      <c r="J730" t="s">
        <v>1003</v>
      </c>
      <c r="K730" t="s">
        <v>1007</v>
      </c>
      <c r="L730" t="s">
        <v>1008</v>
      </c>
      <c r="M730" t="s">
        <v>1009</v>
      </c>
      <c r="N730" t="s">
        <v>919</v>
      </c>
      <c r="O730">
        <v>810</v>
      </c>
    </row>
    <row r="731" spans="1:15" x14ac:dyDescent="0.35">
      <c r="A731" s="189" t="str">
        <f t="shared" si="70"/>
        <v>Oct</v>
      </c>
      <c r="B731" s="190" t="str">
        <f t="shared" si="71"/>
        <v>2024</v>
      </c>
      <c r="C731" s="190" t="str">
        <f t="shared" si="72"/>
        <v>Oct-2024</v>
      </c>
      <c r="D731" s="2">
        <v>45596</v>
      </c>
      <c r="E731" t="s">
        <v>989</v>
      </c>
      <c r="F731" t="s">
        <v>990</v>
      </c>
      <c r="G731" t="s">
        <v>991</v>
      </c>
      <c r="H731" t="s">
        <v>679</v>
      </c>
      <c r="I731" t="s">
        <v>1002</v>
      </c>
      <c r="J731" t="s">
        <v>1003</v>
      </c>
      <c r="K731" t="s">
        <v>1007</v>
      </c>
      <c r="L731" t="s">
        <v>1008</v>
      </c>
      <c r="M731" t="s">
        <v>1009</v>
      </c>
      <c r="N731" t="s">
        <v>920</v>
      </c>
      <c r="O731">
        <v>3295</v>
      </c>
    </row>
    <row r="732" spans="1:15" x14ac:dyDescent="0.35">
      <c r="A732" s="189" t="str">
        <f t="shared" si="70"/>
        <v>Oct</v>
      </c>
      <c r="B732" s="190" t="str">
        <f t="shared" si="71"/>
        <v>2024</v>
      </c>
      <c r="C732" s="190" t="str">
        <f t="shared" si="72"/>
        <v>Oct-2024</v>
      </c>
      <c r="D732" s="2">
        <v>45596</v>
      </c>
      <c r="E732" t="s">
        <v>989</v>
      </c>
      <c r="F732" t="s">
        <v>990</v>
      </c>
      <c r="G732" t="s">
        <v>991</v>
      </c>
      <c r="H732" t="s">
        <v>679</v>
      </c>
      <c r="I732" t="s">
        <v>1002</v>
      </c>
      <c r="J732" t="s">
        <v>1003</v>
      </c>
      <c r="K732" t="s">
        <v>1007</v>
      </c>
      <c r="L732" t="s">
        <v>1008</v>
      </c>
      <c r="M732" t="s">
        <v>1009</v>
      </c>
      <c r="N732" t="s">
        <v>922</v>
      </c>
      <c r="O732">
        <v>2435</v>
      </c>
    </row>
    <row r="733" spans="1:15" x14ac:dyDescent="0.35">
      <c r="A733" s="189" t="str">
        <f t="shared" si="70"/>
        <v>Oct</v>
      </c>
      <c r="B733" s="190" t="str">
        <f t="shared" si="71"/>
        <v>2024</v>
      </c>
      <c r="C733" s="190" t="str">
        <f t="shared" si="72"/>
        <v>Oct-2024</v>
      </c>
      <c r="D733" s="2">
        <v>45596</v>
      </c>
      <c r="E733" t="s">
        <v>989</v>
      </c>
      <c r="F733" t="s">
        <v>990</v>
      </c>
      <c r="G733" t="s">
        <v>991</v>
      </c>
      <c r="H733" t="s">
        <v>679</v>
      </c>
      <c r="I733" t="s">
        <v>1002</v>
      </c>
      <c r="J733" t="s">
        <v>1003</v>
      </c>
      <c r="K733" t="s">
        <v>1007</v>
      </c>
      <c r="L733" t="s">
        <v>1008</v>
      </c>
      <c r="M733" t="s">
        <v>1009</v>
      </c>
      <c r="N733" t="s">
        <v>921</v>
      </c>
      <c r="O733">
        <v>2855</v>
      </c>
    </row>
    <row r="734" spans="1:15" x14ac:dyDescent="0.35">
      <c r="A734" s="189" t="str">
        <f t="shared" si="70"/>
        <v>Oct</v>
      </c>
      <c r="B734" s="190" t="str">
        <f t="shared" si="71"/>
        <v>2024</v>
      </c>
      <c r="C734" s="190" t="str">
        <f t="shared" si="72"/>
        <v>Oct-2024</v>
      </c>
      <c r="D734" s="2">
        <v>45596</v>
      </c>
      <c r="E734" t="s">
        <v>989</v>
      </c>
      <c r="F734" t="s">
        <v>990</v>
      </c>
      <c r="G734" t="s">
        <v>991</v>
      </c>
      <c r="H734" t="s">
        <v>679</v>
      </c>
      <c r="I734" t="s">
        <v>1002</v>
      </c>
      <c r="J734" t="s">
        <v>1003</v>
      </c>
      <c r="K734" t="s">
        <v>1010</v>
      </c>
      <c r="L734" t="s">
        <v>1011</v>
      </c>
      <c r="M734" t="s">
        <v>1012</v>
      </c>
      <c r="N734" t="s">
        <v>1528</v>
      </c>
      <c r="O734">
        <v>55</v>
      </c>
    </row>
    <row r="735" spans="1:15" x14ac:dyDescent="0.35">
      <c r="A735" s="189" t="str">
        <f t="shared" si="70"/>
        <v>Oct</v>
      </c>
      <c r="B735" s="190" t="str">
        <f t="shared" si="71"/>
        <v>2024</v>
      </c>
      <c r="C735" s="190" t="str">
        <f t="shared" si="72"/>
        <v>Oct-2024</v>
      </c>
      <c r="D735" s="2">
        <v>45596</v>
      </c>
      <c r="E735" t="s">
        <v>989</v>
      </c>
      <c r="F735" t="s">
        <v>990</v>
      </c>
      <c r="G735" t="s">
        <v>991</v>
      </c>
      <c r="H735" t="s">
        <v>679</v>
      </c>
      <c r="I735" t="s">
        <v>1002</v>
      </c>
      <c r="J735" t="s">
        <v>1003</v>
      </c>
      <c r="K735" t="s">
        <v>1010</v>
      </c>
      <c r="L735" t="s">
        <v>1011</v>
      </c>
      <c r="M735" t="s">
        <v>1012</v>
      </c>
      <c r="N735" t="s">
        <v>1529</v>
      </c>
      <c r="O735">
        <v>5</v>
      </c>
    </row>
    <row r="736" spans="1:15" x14ac:dyDescent="0.35">
      <c r="A736" s="189" t="str">
        <f t="shared" si="70"/>
        <v>Oct</v>
      </c>
      <c r="B736" s="190" t="str">
        <f t="shared" si="71"/>
        <v>2024</v>
      </c>
      <c r="C736" s="190" t="str">
        <f t="shared" si="72"/>
        <v>Oct-2024</v>
      </c>
      <c r="D736" s="2">
        <v>45596</v>
      </c>
      <c r="E736" t="s">
        <v>989</v>
      </c>
      <c r="F736" t="s">
        <v>990</v>
      </c>
      <c r="G736" t="s">
        <v>991</v>
      </c>
      <c r="H736" t="s">
        <v>679</v>
      </c>
      <c r="I736" t="s">
        <v>1002</v>
      </c>
      <c r="J736" t="s">
        <v>1003</v>
      </c>
      <c r="K736" t="s">
        <v>1010</v>
      </c>
      <c r="L736" t="s">
        <v>1011</v>
      </c>
      <c r="M736" t="s">
        <v>1012</v>
      </c>
      <c r="N736" t="s">
        <v>919</v>
      </c>
      <c r="O736">
        <v>785</v>
      </c>
    </row>
    <row r="737" spans="1:15" x14ac:dyDescent="0.35">
      <c r="A737" s="189" t="str">
        <f t="shared" si="70"/>
        <v>Oct</v>
      </c>
      <c r="B737" s="190" t="str">
        <f t="shared" si="71"/>
        <v>2024</v>
      </c>
      <c r="C737" s="190" t="str">
        <f t="shared" si="72"/>
        <v>Oct-2024</v>
      </c>
      <c r="D737" s="2">
        <v>45596</v>
      </c>
      <c r="E737" t="s">
        <v>989</v>
      </c>
      <c r="F737" t="s">
        <v>990</v>
      </c>
      <c r="G737" t="s">
        <v>991</v>
      </c>
      <c r="H737" t="s">
        <v>679</v>
      </c>
      <c r="I737" t="s">
        <v>1002</v>
      </c>
      <c r="J737" t="s">
        <v>1003</v>
      </c>
      <c r="K737" t="s">
        <v>1010</v>
      </c>
      <c r="L737" t="s">
        <v>1011</v>
      </c>
      <c r="M737" t="s">
        <v>1012</v>
      </c>
      <c r="N737" t="s">
        <v>920</v>
      </c>
      <c r="O737">
        <v>3015</v>
      </c>
    </row>
    <row r="738" spans="1:15" x14ac:dyDescent="0.35">
      <c r="A738" s="189" t="str">
        <f t="shared" si="70"/>
        <v>Oct</v>
      </c>
      <c r="B738" s="190" t="str">
        <f t="shared" si="71"/>
        <v>2024</v>
      </c>
      <c r="C738" s="190" t="str">
        <f t="shared" si="72"/>
        <v>Oct-2024</v>
      </c>
      <c r="D738" s="2">
        <v>45596</v>
      </c>
      <c r="E738" t="s">
        <v>989</v>
      </c>
      <c r="F738" t="s">
        <v>990</v>
      </c>
      <c r="G738" t="s">
        <v>991</v>
      </c>
      <c r="H738" t="s">
        <v>679</v>
      </c>
      <c r="I738" t="s">
        <v>1002</v>
      </c>
      <c r="J738" t="s">
        <v>1003</v>
      </c>
      <c r="K738" t="s">
        <v>1010</v>
      </c>
      <c r="L738" t="s">
        <v>1011</v>
      </c>
      <c r="M738" t="s">
        <v>1012</v>
      </c>
      <c r="N738" t="s">
        <v>922</v>
      </c>
      <c r="O738">
        <v>1135</v>
      </c>
    </row>
    <row r="739" spans="1:15" x14ac:dyDescent="0.35">
      <c r="A739" s="189" t="str">
        <f t="shared" si="70"/>
        <v>Oct</v>
      </c>
      <c r="B739" s="190" t="str">
        <f t="shared" si="71"/>
        <v>2024</v>
      </c>
      <c r="C739" s="190" t="str">
        <f t="shared" si="72"/>
        <v>Oct-2024</v>
      </c>
      <c r="D739" s="2">
        <v>45596</v>
      </c>
      <c r="E739" t="s">
        <v>989</v>
      </c>
      <c r="F739" t="s">
        <v>990</v>
      </c>
      <c r="G739" t="s">
        <v>991</v>
      </c>
      <c r="H739" t="s">
        <v>679</v>
      </c>
      <c r="I739" t="s">
        <v>1002</v>
      </c>
      <c r="J739" t="s">
        <v>1003</v>
      </c>
      <c r="K739" t="s">
        <v>1010</v>
      </c>
      <c r="L739" t="s">
        <v>1011</v>
      </c>
      <c r="M739" t="s">
        <v>1012</v>
      </c>
      <c r="N739" t="s">
        <v>921</v>
      </c>
      <c r="O739">
        <v>1535</v>
      </c>
    </row>
    <row r="740" spans="1:15" x14ac:dyDescent="0.35">
      <c r="A740" s="189" t="str">
        <f t="shared" si="70"/>
        <v>Oct</v>
      </c>
      <c r="B740" s="190" t="str">
        <f t="shared" si="71"/>
        <v>2024</v>
      </c>
      <c r="C740" s="190" t="str">
        <f t="shared" si="72"/>
        <v>Oct-2024</v>
      </c>
      <c r="D740" s="2">
        <v>45596</v>
      </c>
      <c r="E740" t="s">
        <v>989</v>
      </c>
      <c r="F740" t="s">
        <v>990</v>
      </c>
      <c r="G740" t="s">
        <v>991</v>
      </c>
      <c r="H740" t="s">
        <v>686</v>
      </c>
      <c r="I740" t="s">
        <v>1013</v>
      </c>
      <c r="J740" t="s">
        <v>1014</v>
      </c>
      <c r="K740" t="s">
        <v>1015</v>
      </c>
      <c r="L740" t="s">
        <v>1016</v>
      </c>
      <c r="M740" t="s">
        <v>1017</v>
      </c>
      <c r="N740" t="s">
        <v>1528</v>
      </c>
      <c r="O740">
        <v>35</v>
      </c>
    </row>
    <row r="741" spans="1:15" x14ac:dyDescent="0.35">
      <c r="A741" s="189" t="str">
        <f t="shared" si="70"/>
        <v>Oct</v>
      </c>
      <c r="B741" s="190" t="str">
        <f t="shared" si="71"/>
        <v>2024</v>
      </c>
      <c r="C741" s="190" t="str">
        <f t="shared" si="72"/>
        <v>Oct-2024</v>
      </c>
      <c r="D741" s="2">
        <v>45596</v>
      </c>
      <c r="E741" t="s">
        <v>989</v>
      </c>
      <c r="F741" t="s">
        <v>990</v>
      </c>
      <c r="G741" t="s">
        <v>991</v>
      </c>
      <c r="H741" t="s">
        <v>686</v>
      </c>
      <c r="I741" t="s">
        <v>1013</v>
      </c>
      <c r="J741" t="s">
        <v>1014</v>
      </c>
      <c r="K741" t="s">
        <v>1015</v>
      </c>
      <c r="L741" t="s">
        <v>1016</v>
      </c>
      <c r="M741" t="s">
        <v>1017</v>
      </c>
      <c r="N741" t="s">
        <v>1529</v>
      </c>
      <c r="O741" t="s">
        <v>958</v>
      </c>
    </row>
    <row r="742" spans="1:15" x14ac:dyDescent="0.35">
      <c r="A742" s="189" t="str">
        <f t="shared" si="70"/>
        <v>Oct</v>
      </c>
      <c r="B742" s="190" t="str">
        <f t="shared" si="71"/>
        <v>2024</v>
      </c>
      <c r="C742" s="190" t="str">
        <f t="shared" si="72"/>
        <v>Oct-2024</v>
      </c>
      <c r="D742" s="2">
        <v>45596</v>
      </c>
      <c r="E742" t="s">
        <v>989</v>
      </c>
      <c r="F742" t="s">
        <v>990</v>
      </c>
      <c r="G742" t="s">
        <v>991</v>
      </c>
      <c r="H742" t="s">
        <v>686</v>
      </c>
      <c r="I742" t="s">
        <v>1013</v>
      </c>
      <c r="J742" t="s">
        <v>1014</v>
      </c>
      <c r="K742" t="s">
        <v>1015</v>
      </c>
      <c r="L742" t="s">
        <v>1016</v>
      </c>
      <c r="M742" t="s">
        <v>1017</v>
      </c>
      <c r="N742" t="s">
        <v>919</v>
      </c>
      <c r="O742">
        <v>185</v>
      </c>
    </row>
    <row r="743" spans="1:15" x14ac:dyDescent="0.35">
      <c r="A743" s="189" t="str">
        <f t="shared" si="70"/>
        <v>Oct</v>
      </c>
      <c r="B743" s="190" t="str">
        <f t="shared" si="71"/>
        <v>2024</v>
      </c>
      <c r="C743" s="190" t="str">
        <f t="shared" si="72"/>
        <v>Oct-2024</v>
      </c>
      <c r="D743" s="2">
        <v>45596</v>
      </c>
      <c r="E743" t="s">
        <v>989</v>
      </c>
      <c r="F743" t="s">
        <v>990</v>
      </c>
      <c r="G743" t="s">
        <v>991</v>
      </c>
      <c r="H743" t="s">
        <v>686</v>
      </c>
      <c r="I743" t="s">
        <v>1013</v>
      </c>
      <c r="J743" t="s">
        <v>1014</v>
      </c>
      <c r="K743" t="s">
        <v>1015</v>
      </c>
      <c r="L743" t="s">
        <v>1016</v>
      </c>
      <c r="M743" t="s">
        <v>1017</v>
      </c>
      <c r="N743" t="s">
        <v>920</v>
      </c>
      <c r="O743">
        <v>725</v>
      </c>
    </row>
    <row r="744" spans="1:15" x14ac:dyDescent="0.35">
      <c r="A744" s="189" t="str">
        <f t="shared" si="70"/>
        <v>Oct</v>
      </c>
      <c r="B744" s="190" t="str">
        <f t="shared" si="71"/>
        <v>2024</v>
      </c>
      <c r="C744" s="190" t="str">
        <f t="shared" si="72"/>
        <v>Oct-2024</v>
      </c>
      <c r="D744" s="2">
        <v>45596</v>
      </c>
      <c r="E744" t="s">
        <v>989</v>
      </c>
      <c r="F744" t="s">
        <v>990</v>
      </c>
      <c r="G744" t="s">
        <v>991</v>
      </c>
      <c r="H744" t="s">
        <v>686</v>
      </c>
      <c r="I744" t="s">
        <v>1013</v>
      </c>
      <c r="J744" t="s">
        <v>1014</v>
      </c>
      <c r="K744" t="s">
        <v>1015</v>
      </c>
      <c r="L744" t="s">
        <v>1016</v>
      </c>
      <c r="M744" t="s">
        <v>1017</v>
      </c>
      <c r="N744" t="s">
        <v>922</v>
      </c>
      <c r="O744">
        <v>335</v>
      </c>
    </row>
    <row r="745" spans="1:15" x14ac:dyDescent="0.35">
      <c r="A745" s="189" t="str">
        <f t="shared" si="70"/>
        <v>Oct</v>
      </c>
      <c r="B745" s="190" t="str">
        <f t="shared" si="71"/>
        <v>2024</v>
      </c>
      <c r="C745" s="190" t="str">
        <f t="shared" si="72"/>
        <v>Oct-2024</v>
      </c>
      <c r="D745" s="2">
        <v>45596</v>
      </c>
      <c r="E745" t="s">
        <v>989</v>
      </c>
      <c r="F745" t="s">
        <v>990</v>
      </c>
      <c r="G745" t="s">
        <v>991</v>
      </c>
      <c r="H745" t="s">
        <v>686</v>
      </c>
      <c r="I745" t="s">
        <v>1013</v>
      </c>
      <c r="J745" t="s">
        <v>1014</v>
      </c>
      <c r="K745" t="s">
        <v>1015</v>
      </c>
      <c r="L745" t="s">
        <v>1016</v>
      </c>
      <c r="M745" t="s">
        <v>1017</v>
      </c>
      <c r="N745" t="s">
        <v>921</v>
      </c>
      <c r="O745">
        <v>290</v>
      </c>
    </row>
    <row r="746" spans="1:15" x14ac:dyDescent="0.35">
      <c r="A746" s="189" t="str">
        <f t="shared" si="70"/>
        <v>Oct</v>
      </c>
      <c r="B746" s="190" t="str">
        <f t="shared" si="71"/>
        <v>2024</v>
      </c>
      <c r="C746" s="190" t="str">
        <f t="shared" si="72"/>
        <v>Oct-2024</v>
      </c>
      <c r="D746" s="2">
        <v>45596</v>
      </c>
      <c r="E746" t="s">
        <v>989</v>
      </c>
      <c r="F746" t="s">
        <v>990</v>
      </c>
      <c r="G746" t="s">
        <v>991</v>
      </c>
      <c r="H746" t="s">
        <v>686</v>
      </c>
      <c r="I746" t="s">
        <v>1013</v>
      </c>
      <c r="J746" t="s">
        <v>1014</v>
      </c>
      <c r="K746" t="s">
        <v>1018</v>
      </c>
      <c r="L746" t="s">
        <v>1019</v>
      </c>
      <c r="M746" t="s">
        <v>1020</v>
      </c>
      <c r="N746" t="s">
        <v>1528</v>
      </c>
      <c r="O746">
        <v>330</v>
      </c>
    </row>
    <row r="747" spans="1:15" x14ac:dyDescent="0.35">
      <c r="A747" s="189" t="str">
        <f t="shared" si="70"/>
        <v>Oct</v>
      </c>
      <c r="B747" s="190" t="str">
        <f t="shared" si="71"/>
        <v>2024</v>
      </c>
      <c r="C747" s="190" t="str">
        <f t="shared" si="72"/>
        <v>Oct-2024</v>
      </c>
      <c r="D747" s="2">
        <v>45596</v>
      </c>
      <c r="E747" t="s">
        <v>989</v>
      </c>
      <c r="F747" t="s">
        <v>990</v>
      </c>
      <c r="G747" t="s">
        <v>991</v>
      </c>
      <c r="H747" t="s">
        <v>686</v>
      </c>
      <c r="I747" t="s">
        <v>1013</v>
      </c>
      <c r="J747" t="s">
        <v>1014</v>
      </c>
      <c r="K747" t="s">
        <v>1018</v>
      </c>
      <c r="L747" t="s">
        <v>1019</v>
      </c>
      <c r="M747" t="s">
        <v>1020</v>
      </c>
      <c r="N747" t="s">
        <v>1529</v>
      </c>
      <c r="O747">
        <v>5</v>
      </c>
    </row>
    <row r="748" spans="1:15" x14ac:dyDescent="0.35">
      <c r="A748" s="189" t="str">
        <f t="shared" si="70"/>
        <v>Oct</v>
      </c>
      <c r="B748" s="190" t="str">
        <f t="shared" si="71"/>
        <v>2024</v>
      </c>
      <c r="C748" s="190" t="str">
        <f t="shared" si="72"/>
        <v>Oct-2024</v>
      </c>
      <c r="D748" s="2">
        <v>45596</v>
      </c>
      <c r="E748" t="s">
        <v>989</v>
      </c>
      <c r="F748" t="s">
        <v>990</v>
      </c>
      <c r="G748" t="s">
        <v>991</v>
      </c>
      <c r="H748" t="s">
        <v>686</v>
      </c>
      <c r="I748" t="s">
        <v>1013</v>
      </c>
      <c r="J748" t="s">
        <v>1014</v>
      </c>
      <c r="K748" t="s">
        <v>1018</v>
      </c>
      <c r="L748" t="s">
        <v>1019</v>
      </c>
      <c r="M748" t="s">
        <v>1020</v>
      </c>
      <c r="N748" t="s">
        <v>919</v>
      </c>
      <c r="O748">
        <v>1530</v>
      </c>
    </row>
    <row r="749" spans="1:15" x14ac:dyDescent="0.35">
      <c r="A749" s="189" t="str">
        <f t="shared" si="70"/>
        <v>Oct</v>
      </c>
      <c r="B749" s="190" t="str">
        <f t="shared" si="71"/>
        <v>2024</v>
      </c>
      <c r="C749" s="190" t="str">
        <f t="shared" si="72"/>
        <v>Oct-2024</v>
      </c>
      <c r="D749" s="2">
        <v>45596</v>
      </c>
      <c r="E749" t="s">
        <v>989</v>
      </c>
      <c r="F749" t="s">
        <v>990</v>
      </c>
      <c r="G749" t="s">
        <v>991</v>
      </c>
      <c r="H749" t="s">
        <v>686</v>
      </c>
      <c r="I749" t="s">
        <v>1013</v>
      </c>
      <c r="J749" t="s">
        <v>1014</v>
      </c>
      <c r="K749" t="s">
        <v>1018</v>
      </c>
      <c r="L749" t="s">
        <v>1019</v>
      </c>
      <c r="M749" t="s">
        <v>1020</v>
      </c>
      <c r="N749" t="s">
        <v>920</v>
      </c>
      <c r="O749">
        <v>7095</v>
      </c>
    </row>
    <row r="750" spans="1:15" x14ac:dyDescent="0.35">
      <c r="A750" s="189" t="str">
        <f t="shared" si="70"/>
        <v>Oct</v>
      </c>
      <c r="B750" s="190" t="str">
        <f t="shared" si="71"/>
        <v>2024</v>
      </c>
      <c r="C750" s="190" t="str">
        <f t="shared" si="72"/>
        <v>Oct-2024</v>
      </c>
      <c r="D750" s="2">
        <v>45596</v>
      </c>
      <c r="E750" t="s">
        <v>989</v>
      </c>
      <c r="F750" t="s">
        <v>990</v>
      </c>
      <c r="G750" t="s">
        <v>991</v>
      </c>
      <c r="H750" t="s">
        <v>686</v>
      </c>
      <c r="I750" t="s">
        <v>1013</v>
      </c>
      <c r="J750" t="s">
        <v>1014</v>
      </c>
      <c r="K750" t="s">
        <v>1018</v>
      </c>
      <c r="L750" t="s">
        <v>1019</v>
      </c>
      <c r="M750" t="s">
        <v>1020</v>
      </c>
      <c r="N750" t="s">
        <v>922</v>
      </c>
      <c r="O750">
        <v>2580</v>
      </c>
    </row>
    <row r="751" spans="1:15" x14ac:dyDescent="0.35">
      <c r="A751" s="189" t="str">
        <f t="shared" si="70"/>
        <v>Oct</v>
      </c>
      <c r="B751" s="190" t="str">
        <f t="shared" si="71"/>
        <v>2024</v>
      </c>
      <c r="C751" s="190" t="str">
        <f t="shared" si="72"/>
        <v>Oct-2024</v>
      </c>
      <c r="D751" s="2">
        <v>45596</v>
      </c>
      <c r="E751" t="s">
        <v>989</v>
      </c>
      <c r="F751" t="s">
        <v>990</v>
      </c>
      <c r="G751" t="s">
        <v>991</v>
      </c>
      <c r="H751" t="s">
        <v>686</v>
      </c>
      <c r="I751" t="s">
        <v>1013</v>
      </c>
      <c r="J751" t="s">
        <v>1014</v>
      </c>
      <c r="K751" t="s">
        <v>1018</v>
      </c>
      <c r="L751" t="s">
        <v>1019</v>
      </c>
      <c r="M751" t="s">
        <v>1020</v>
      </c>
      <c r="N751" t="s">
        <v>921</v>
      </c>
      <c r="O751">
        <v>4435</v>
      </c>
    </row>
    <row r="752" spans="1:15" x14ac:dyDescent="0.35">
      <c r="A752" s="189" t="str">
        <f t="shared" si="70"/>
        <v>Oct</v>
      </c>
      <c r="B752" s="190" t="str">
        <f t="shared" si="71"/>
        <v>2024</v>
      </c>
      <c r="C752" s="190" t="str">
        <f t="shared" si="72"/>
        <v>Oct-2024</v>
      </c>
      <c r="D752" s="2">
        <v>45596</v>
      </c>
      <c r="E752" t="s">
        <v>989</v>
      </c>
      <c r="F752" t="s">
        <v>990</v>
      </c>
      <c r="G752" t="s">
        <v>991</v>
      </c>
      <c r="H752" t="s">
        <v>690</v>
      </c>
      <c r="I752" t="s">
        <v>1021</v>
      </c>
      <c r="J752" t="s">
        <v>1022</v>
      </c>
      <c r="K752" t="s">
        <v>1023</v>
      </c>
      <c r="L752" t="s">
        <v>1024</v>
      </c>
      <c r="M752" t="s">
        <v>1025</v>
      </c>
      <c r="N752" t="s">
        <v>1528</v>
      </c>
      <c r="O752">
        <v>240</v>
      </c>
    </row>
    <row r="753" spans="1:15" x14ac:dyDescent="0.35">
      <c r="A753" s="189" t="str">
        <f t="shared" si="70"/>
        <v>Oct</v>
      </c>
      <c r="B753" s="190" t="str">
        <f t="shared" si="71"/>
        <v>2024</v>
      </c>
      <c r="C753" s="190" t="str">
        <f t="shared" si="72"/>
        <v>Oct-2024</v>
      </c>
      <c r="D753" s="2">
        <v>45596</v>
      </c>
      <c r="E753" t="s">
        <v>989</v>
      </c>
      <c r="F753" t="s">
        <v>990</v>
      </c>
      <c r="G753" t="s">
        <v>991</v>
      </c>
      <c r="H753" t="s">
        <v>690</v>
      </c>
      <c r="I753" t="s">
        <v>1021</v>
      </c>
      <c r="J753" t="s">
        <v>1022</v>
      </c>
      <c r="K753" t="s">
        <v>1023</v>
      </c>
      <c r="L753" t="s">
        <v>1024</v>
      </c>
      <c r="M753" t="s">
        <v>1025</v>
      </c>
      <c r="N753" t="s">
        <v>1529</v>
      </c>
      <c r="O753" t="s">
        <v>958</v>
      </c>
    </row>
    <row r="754" spans="1:15" x14ac:dyDescent="0.35">
      <c r="A754" s="189" t="str">
        <f t="shared" si="70"/>
        <v>Oct</v>
      </c>
      <c r="B754" s="190" t="str">
        <f t="shared" si="71"/>
        <v>2024</v>
      </c>
      <c r="C754" s="190" t="str">
        <f t="shared" si="72"/>
        <v>Oct-2024</v>
      </c>
      <c r="D754" s="2">
        <v>45596</v>
      </c>
      <c r="E754" t="s">
        <v>989</v>
      </c>
      <c r="F754" t="s">
        <v>990</v>
      </c>
      <c r="G754" t="s">
        <v>991</v>
      </c>
      <c r="H754" t="s">
        <v>690</v>
      </c>
      <c r="I754" t="s">
        <v>1021</v>
      </c>
      <c r="J754" t="s">
        <v>1022</v>
      </c>
      <c r="K754" t="s">
        <v>1023</v>
      </c>
      <c r="L754" t="s">
        <v>1024</v>
      </c>
      <c r="M754" t="s">
        <v>1025</v>
      </c>
      <c r="N754" t="s">
        <v>919</v>
      </c>
      <c r="O754">
        <v>770</v>
      </c>
    </row>
    <row r="755" spans="1:15" x14ac:dyDescent="0.35">
      <c r="A755" s="189" t="str">
        <f t="shared" si="70"/>
        <v>Oct</v>
      </c>
      <c r="B755" s="190" t="str">
        <f t="shared" si="71"/>
        <v>2024</v>
      </c>
      <c r="C755" s="190" t="str">
        <f t="shared" si="72"/>
        <v>Oct-2024</v>
      </c>
      <c r="D755" s="2">
        <v>45596</v>
      </c>
      <c r="E755" t="s">
        <v>989</v>
      </c>
      <c r="F755" t="s">
        <v>990</v>
      </c>
      <c r="G755" t="s">
        <v>991</v>
      </c>
      <c r="H755" t="s">
        <v>690</v>
      </c>
      <c r="I755" t="s">
        <v>1021</v>
      </c>
      <c r="J755" t="s">
        <v>1022</v>
      </c>
      <c r="K755" t="s">
        <v>1023</v>
      </c>
      <c r="L755" t="s">
        <v>1024</v>
      </c>
      <c r="M755" t="s">
        <v>1025</v>
      </c>
      <c r="N755" t="s">
        <v>920</v>
      </c>
      <c r="O755">
        <v>3250</v>
      </c>
    </row>
    <row r="756" spans="1:15" x14ac:dyDescent="0.35">
      <c r="A756" s="189" t="str">
        <f t="shared" si="70"/>
        <v>Oct</v>
      </c>
      <c r="B756" s="190" t="str">
        <f t="shared" si="71"/>
        <v>2024</v>
      </c>
      <c r="C756" s="190" t="str">
        <f t="shared" si="72"/>
        <v>Oct-2024</v>
      </c>
      <c r="D756" s="2">
        <v>45596</v>
      </c>
      <c r="E756" t="s">
        <v>989</v>
      </c>
      <c r="F756" t="s">
        <v>990</v>
      </c>
      <c r="G756" t="s">
        <v>991</v>
      </c>
      <c r="H756" t="s">
        <v>690</v>
      </c>
      <c r="I756" t="s">
        <v>1021</v>
      </c>
      <c r="J756" t="s">
        <v>1022</v>
      </c>
      <c r="K756" t="s">
        <v>1023</v>
      </c>
      <c r="L756" t="s">
        <v>1024</v>
      </c>
      <c r="M756" t="s">
        <v>1025</v>
      </c>
      <c r="N756" t="s">
        <v>922</v>
      </c>
      <c r="O756">
        <v>380</v>
      </c>
    </row>
    <row r="757" spans="1:15" x14ac:dyDescent="0.35">
      <c r="A757" s="189" t="str">
        <f t="shared" si="70"/>
        <v>Oct</v>
      </c>
      <c r="B757" s="190" t="str">
        <f t="shared" si="71"/>
        <v>2024</v>
      </c>
      <c r="C757" s="190" t="str">
        <f t="shared" si="72"/>
        <v>Oct-2024</v>
      </c>
      <c r="D757" s="2">
        <v>45596</v>
      </c>
      <c r="E757" t="s">
        <v>989</v>
      </c>
      <c r="F757" t="s">
        <v>990</v>
      </c>
      <c r="G757" t="s">
        <v>991</v>
      </c>
      <c r="H757" t="s">
        <v>690</v>
      </c>
      <c r="I757" t="s">
        <v>1021</v>
      </c>
      <c r="J757" t="s">
        <v>1022</v>
      </c>
      <c r="K757" t="s">
        <v>1023</v>
      </c>
      <c r="L757" t="s">
        <v>1024</v>
      </c>
      <c r="M757" t="s">
        <v>1025</v>
      </c>
      <c r="N757" t="s">
        <v>921</v>
      </c>
      <c r="O757">
        <v>1610</v>
      </c>
    </row>
    <row r="758" spans="1:15" x14ac:dyDescent="0.35">
      <c r="A758" s="189" t="str">
        <f t="shared" si="70"/>
        <v>Oct</v>
      </c>
      <c r="B758" s="190" t="str">
        <f t="shared" si="71"/>
        <v>2024</v>
      </c>
      <c r="C758" s="190" t="str">
        <f t="shared" si="72"/>
        <v>Oct-2024</v>
      </c>
      <c r="D758" s="2">
        <v>45596</v>
      </c>
      <c r="E758" t="s">
        <v>989</v>
      </c>
      <c r="F758" t="s">
        <v>990</v>
      </c>
      <c r="G758" t="s">
        <v>991</v>
      </c>
      <c r="H758" t="s">
        <v>690</v>
      </c>
      <c r="I758" t="s">
        <v>1021</v>
      </c>
      <c r="J758" t="s">
        <v>1022</v>
      </c>
      <c r="K758" t="s">
        <v>1026</v>
      </c>
      <c r="L758" t="s">
        <v>1027</v>
      </c>
      <c r="M758" t="s">
        <v>1028</v>
      </c>
      <c r="N758" t="s">
        <v>1528</v>
      </c>
      <c r="O758">
        <v>195</v>
      </c>
    </row>
    <row r="759" spans="1:15" x14ac:dyDescent="0.35">
      <c r="A759" s="189" t="str">
        <f t="shared" si="70"/>
        <v>Oct</v>
      </c>
      <c r="B759" s="190" t="str">
        <f t="shared" si="71"/>
        <v>2024</v>
      </c>
      <c r="C759" s="190" t="str">
        <f t="shared" si="72"/>
        <v>Oct-2024</v>
      </c>
      <c r="D759" s="2">
        <v>45596</v>
      </c>
      <c r="E759" t="s">
        <v>989</v>
      </c>
      <c r="F759" t="s">
        <v>990</v>
      </c>
      <c r="G759" t="s">
        <v>991</v>
      </c>
      <c r="H759" t="s">
        <v>690</v>
      </c>
      <c r="I759" t="s">
        <v>1021</v>
      </c>
      <c r="J759" t="s">
        <v>1022</v>
      </c>
      <c r="K759" t="s">
        <v>1026</v>
      </c>
      <c r="L759" t="s">
        <v>1027</v>
      </c>
      <c r="M759" t="s">
        <v>1028</v>
      </c>
      <c r="N759" t="s">
        <v>1529</v>
      </c>
      <c r="O759" t="s">
        <v>958</v>
      </c>
    </row>
    <row r="760" spans="1:15" x14ac:dyDescent="0.35">
      <c r="A760" s="189" t="str">
        <f t="shared" si="70"/>
        <v>Oct</v>
      </c>
      <c r="B760" s="190" t="str">
        <f t="shared" si="71"/>
        <v>2024</v>
      </c>
      <c r="C760" s="190" t="str">
        <f t="shared" si="72"/>
        <v>Oct-2024</v>
      </c>
      <c r="D760" s="2">
        <v>45596</v>
      </c>
      <c r="E760" t="s">
        <v>989</v>
      </c>
      <c r="F760" t="s">
        <v>990</v>
      </c>
      <c r="G760" t="s">
        <v>991</v>
      </c>
      <c r="H760" t="s">
        <v>690</v>
      </c>
      <c r="I760" t="s">
        <v>1021</v>
      </c>
      <c r="J760" t="s">
        <v>1022</v>
      </c>
      <c r="K760" t="s">
        <v>1026</v>
      </c>
      <c r="L760" t="s">
        <v>1027</v>
      </c>
      <c r="M760" t="s">
        <v>1028</v>
      </c>
      <c r="N760" t="s">
        <v>919</v>
      </c>
      <c r="O760">
        <v>365</v>
      </c>
    </row>
    <row r="761" spans="1:15" x14ac:dyDescent="0.35">
      <c r="A761" s="189" t="str">
        <f t="shared" si="70"/>
        <v>Oct</v>
      </c>
      <c r="B761" s="190" t="str">
        <f t="shared" si="71"/>
        <v>2024</v>
      </c>
      <c r="C761" s="190" t="str">
        <f t="shared" si="72"/>
        <v>Oct-2024</v>
      </c>
      <c r="D761" s="2">
        <v>45596</v>
      </c>
      <c r="E761" t="s">
        <v>989</v>
      </c>
      <c r="F761" t="s">
        <v>990</v>
      </c>
      <c r="G761" t="s">
        <v>991</v>
      </c>
      <c r="H761" t="s">
        <v>690</v>
      </c>
      <c r="I761" t="s">
        <v>1021</v>
      </c>
      <c r="J761" t="s">
        <v>1022</v>
      </c>
      <c r="K761" t="s">
        <v>1026</v>
      </c>
      <c r="L761" t="s">
        <v>1027</v>
      </c>
      <c r="M761" t="s">
        <v>1028</v>
      </c>
      <c r="N761" t="s">
        <v>920</v>
      </c>
      <c r="O761">
        <v>2550</v>
      </c>
    </row>
    <row r="762" spans="1:15" x14ac:dyDescent="0.35">
      <c r="A762" s="189" t="str">
        <f t="shared" si="70"/>
        <v>Oct</v>
      </c>
      <c r="B762" s="190" t="str">
        <f t="shared" si="71"/>
        <v>2024</v>
      </c>
      <c r="C762" s="190" t="str">
        <f t="shared" si="72"/>
        <v>Oct-2024</v>
      </c>
      <c r="D762" s="2">
        <v>45596</v>
      </c>
      <c r="E762" t="s">
        <v>989</v>
      </c>
      <c r="F762" t="s">
        <v>990</v>
      </c>
      <c r="G762" t="s">
        <v>991</v>
      </c>
      <c r="H762" t="s">
        <v>690</v>
      </c>
      <c r="I762" t="s">
        <v>1021</v>
      </c>
      <c r="J762" t="s">
        <v>1022</v>
      </c>
      <c r="K762" t="s">
        <v>1026</v>
      </c>
      <c r="L762" t="s">
        <v>1027</v>
      </c>
      <c r="M762" t="s">
        <v>1028</v>
      </c>
      <c r="N762" t="s">
        <v>922</v>
      </c>
      <c r="O762">
        <v>265</v>
      </c>
    </row>
    <row r="763" spans="1:15" x14ac:dyDescent="0.35">
      <c r="A763" s="189" t="str">
        <f t="shared" si="70"/>
        <v>Oct</v>
      </c>
      <c r="B763" s="190" t="str">
        <f t="shared" si="71"/>
        <v>2024</v>
      </c>
      <c r="C763" s="190" t="str">
        <f t="shared" si="72"/>
        <v>Oct-2024</v>
      </c>
      <c r="D763" s="2">
        <v>45596</v>
      </c>
      <c r="E763" t="s">
        <v>989</v>
      </c>
      <c r="F763" t="s">
        <v>990</v>
      </c>
      <c r="G763" t="s">
        <v>991</v>
      </c>
      <c r="H763" t="s">
        <v>690</v>
      </c>
      <c r="I763" t="s">
        <v>1021</v>
      </c>
      <c r="J763" t="s">
        <v>1022</v>
      </c>
      <c r="K763" t="s">
        <v>1026</v>
      </c>
      <c r="L763" t="s">
        <v>1027</v>
      </c>
      <c r="M763" t="s">
        <v>1028</v>
      </c>
      <c r="N763" t="s">
        <v>921</v>
      </c>
      <c r="O763">
        <v>1225</v>
      </c>
    </row>
    <row r="764" spans="1:15" x14ac:dyDescent="0.35">
      <c r="A764" s="189" t="str">
        <f t="shared" si="70"/>
        <v>Oct</v>
      </c>
      <c r="B764" s="190" t="str">
        <f t="shared" si="71"/>
        <v>2024</v>
      </c>
      <c r="C764" s="190" t="str">
        <f t="shared" si="72"/>
        <v>Oct-2024</v>
      </c>
      <c r="D764" s="2">
        <v>45596</v>
      </c>
      <c r="E764" t="s">
        <v>989</v>
      </c>
      <c r="F764" t="s">
        <v>990</v>
      </c>
      <c r="G764" t="s">
        <v>991</v>
      </c>
      <c r="H764" t="s">
        <v>690</v>
      </c>
      <c r="I764" t="s">
        <v>1021</v>
      </c>
      <c r="J764" t="s">
        <v>1022</v>
      </c>
      <c r="K764" t="s">
        <v>1029</v>
      </c>
      <c r="L764" t="s">
        <v>1030</v>
      </c>
      <c r="M764" t="s">
        <v>1031</v>
      </c>
      <c r="N764" t="s">
        <v>1528</v>
      </c>
      <c r="O764">
        <v>70</v>
      </c>
    </row>
    <row r="765" spans="1:15" x14ac:dyDescent="0.35">
      <c r="A765" s="189" t="str">
        <f t="shared" si="70"/>
        <v>Oct</v>
      </c>
      <c r="B765" s="190" t="str">
        <f t="shared" si="71"/>
        <v>2024</v>
      </c>
      <c r="C765" s="190" t="str">
        <f t="shared" si="72"/>
        <v>Oct-2024</v>
      </c>
      <c r="D765" s="2">
        <v>45596</v>
      </c>
      <c r="E765" t="s">
        <v>989</v>
      </c>
      <c r="F765" t="s">
        <v>990</v>
      </c>
      <c r="G765" t="s">
        <v>991</v>
      </c>
      <c r="H765" t="s">
        <v>690</v>
      </c>
      <c r="I765" t="s">
        <v>1021</v>
      </c>
      <c r="J765" t="s">
        <v>1022</v>
      </c>
      <c r="K765" t="s">
        <v>1029</v>
      </c>
      <c r="L765" t="s">
        <v>1030</v>
      </c>
      <c r="M765" t="s">
        <v>1031</v>
      </c>
      <c r="N765" t="s">
        <v>1529</v>
      </c>
      <c r="O765" t="s">
        <v>958</v>
      </c>
    </row>
    <row r="766" spans="1:15" x14ac:dyDescent="0.35">
      <c r="A766" s="189" t="str">
        <f t="shared" si="70"/>
        <v>Oct</v>
      </c>
      <c r="B766" s="190" t="str">
        <f t="shared" si="71"/>
        <v>2024</v>
      </c>
      <c r="C766" s="190" t="str">
        <f t="shared" si="72"/>
        <v>Oct-2024</v>
      </c>
      <c r="D766" s="2">
        <v>45596</v>
      </c>
      <c r="E766" t="s">
        <v>989</v>
      </c>
      <c r="F766" t="s">
        <v>990</v>
      </c>
      <c r="G766" t="s">
        <v>991</v>
      </c>
      <c r="H766" t="s">
        <v>690</v>
      </c>
      <c r="I766" t="s">
        <v>1021</v>
      </c>
      <c r="J766" t="s">
        <v>1022</v>
      </c>
      <c r="K766" t="s">
        <v>1029</v>
      </c>
      <c r="L766" t="s">
        <v>1030</v>
      </c>
      <c r="M766" t="s">
        <v>1031</v>
      </c>
      <c r="N766" t="s">
        <v>919</v>
      </c>
      <c r="O766">
        <v>540</v>
      </c>
    </row>
    <row r="767" spans="1:15" x14ac:dyDescent="0.35">
      <c r="A767" s="189" t="str">
        <f t="shared" si="70"/>
        <v>Oct</v>
      </c>
      <c r="B767" s="190" t="str">
        <f t="shared" si="71"/>
        <v>2024</v>
      </c>
      <c r="C767" s="190" t="str">
        <f t="shared" si="72"/>
        <v>Oct-2024</v>
      </c>
      <c r="D767" s="2">
        <v>45596</v>
      </c>
      <c r="E767" t="s">
        <v>989</v>
      </c>
      <c r="F767" t="s">
        <v>990</v>
      </c>
      <c r="G767" t="s">
        <v>991</v>
      </c>
      <c r="H767" t="s">
        <v>690</v>
      </c>
      <c r="I767" t="s">
        <v>1021</v>
      </c>
      <c r="J767" t="s">
        <v>1022</v>
      </c>
      <c r="K767" t="s">
        <v>1029</v>
      </c>
      <c r="L767" t="s">
        <v>1030</v>
      </c>
      <c r="M767" t="s">
        <v>1031</v>
      </c>
      <c r="N767" t="s">
        <v>920</v>
      </c>
      <c r="O767">
        <v>2575</v>
      </c>
    </row>
    <row r="768" spans="1:15" x14ac:dyDescent="0.35">
      <c r="A768" s="189" t="str">
        <f t="shared" si="70"/>
        <v>Oct</v>
      </c>
      <c r="B768" s="190" t="str">
        <f t="shared" si="71"/>
        <v>2024</v>
      </c>
      <c r="C768" s="190" t="str">
        <f t="shared" si="72"/>
        <v>Oct-2024</v>
      </c>
      <c r="D768" s="2">
        <v>45596</v>
      </c>
      <c r="E768" t="s">
        <v>989</v>
      </c>
      <c r="F768" t="s">
        <v>990</v>
      </c>
      <c r="G768" t="s">
        <v>991</v>
      </c>
      <c r="H768" t="s">
        <v>690</v>
      </c>
      <c r="I768" t="s">
        <v>1021</v>
      </c>
      <c r="J768" t="s">
        <v>1022</v>
      </c>
      <c r="K768" t="s">
        <v>1029</v>
      </c>
      <c r="L768" t="s">
        <v>1030</v>
      </c>
      <c r="M768" t="s">
        <v>1031</v>
      </c>
      <c r="N768" t="s">
        <v>922</v>
      </c>
      <c r="O768">
        <v>325</v>
      </c>
    </row>
    <row r="769" spans="1:15" x14ac:dyDescent="0.35">
      <c r="A769" s="189" t="str">
        <f t="shared" si="70"/>
        <v>Oct</v>
      </c>
      <c r="B769" s="190" t="str">
        <f t="shared" si="71"/>
        <v>2024</v>
      </c>
      <c r="C769" s="190" t="str">
        <f t="shared" si="72"/>
        <v>Oct-2024</v>
      </c>
      <c r="D769" s="2">
        <v>45596</v>
      </c>
      <c r="E769" t="s">
        <v>989</v>
      </c>
      <c r="F769" t="s">
        <v>990</v>
      </c>
      <c r="G769" t="s">
        <v>991</v>
      </c>
      <c r="H769" t="s">
        <v>690</v>
      </c>
      <c r="I769" t="s">
        <v>1021</v>
      </c>
      <c r="J769" t="s">
        <v>1022</v>
      </c>
      <c r="K769" t="s">
        <v>1029</v>
      </c>
      <c r="L769" t="s">
        <v>1030</v>
      </c>
      <c r="M769" t="s">
        <v>1031</v>
      </c>
      <c r="N769" t="s">
        <v>921</v>
      </c>
      <c r="O769">
        <v>630</v>
      </c>
    </row>
    <row r="770" spans="1:15" x14ac:dyDescent="0.35">
      <c r="A770" s="189" t="str">
        <f t="shared" si="70"/>
        <v>Oct</v>
      </c>
      <c r="B770" s="190" t="str">
        <f t="shared" si="71"/>
        <v>2024</v>
      </c>
      <c r="C770" s="190" t="str">
        <f t="shared" si="72"/>
        <v>Oct-2024</v>
      </c>
      <c r="D770" s="2">
        <v>45596</v>
      </c>
      <c r="E770" t="s">
        <v>989</v>
      </c>
      <c r="F770" t="s">
        <v>990</v>
      </c>
      <c r="G770" t="s">
        <v>991</v>
      </c>
      <c r="H770" t="s">
        <v>697</v>
      </c>
      <c r="I770" t="s">
        <v>1032</v>
      </c>
      <c r="J770" t="s">
        <v>1033</v>
      </c>
      <c r="K770" t="s">
        <v>1034</v>
      </c>
      <c r="L770" t="s">
        <v>1035</v>
      </c>
      <c r="M770" t="s">
        <v>1036</v>
      </c>
      <c r="N770" t="s">
        <v>1528</v>
      </c>
      <c r="O770">
        <v>230</v>
      </c>
    </row>
    <row r="771" spans="1:15" x14ac:dyDescent="0.35">
      <c r="A771" s="189" t="str">
        <f t="shared" ref="A771:A834" si="73">TEXT(D771,"mmm")</f>
        <v>Oct</v>
      </c>
      <c r="B771" s="190" t="str">
        <f t="shared" ref="B771:B834" si="74">TEXT(D771,"yyyy")</f>
        <v>2024</v>
      </c>
      <c r="C771" s="190" t="str">
        <f t="shared" ref="C771:C834" si="75">_xlfn.CONCAT(A771&amp;"-"&amp;B771)</f>
        <v>Oct-2024</v>
      </c>
      <c r="D771" s="2">
        <v>45596</v>
      </c>
      <c r="E771" t="s">
        <v>989</v>
      </c>
      <c r="F771" t="s">
        <v>990</v>
      </c>
      <c r="G771" t="s">
        <v>991</v>
      </c>
      <c r="H771" t="s">
        <v>697</v>
      </c>
      <c r="I771" t="s">
        <v>1032</v>
      </c>
      <c r="J771" t="s">
        <v>1033</v>
      </c>
      <c r="K771" t="s">
        <v>1034</v>
      </c>
      <c r="L771" t="s">
        <v>1035</v>
      </c>
      <c r="M771" t="s">
        <v>1036</v>
      </c>
      <c r="N771" t="s">
        <v>1529</v>
      </c>
      <c r="O771" t="s">
        <v>958</v>
      </c>
    </row>
    <row r="772" spans="1:15" x14ac:dyDescent="0.35">
      <c r="A772" s="189" t="str">
        <f t="shared" si="73"/>
        <v>Oct</v>
      </c>
      <c r="B772" s="190" t="str">
        <f t="shared" si="74"/>
        <v>2024</v>
      </c>
      <c r="C772" s="190" t="str">
        <f t="shared" si="75"/>
        <v>Oct-2024</v>
      </c>
      <c r="D772" s="2">
        <v>45596</v>
      </c>
      <c r="E772" t="s">
        <v>989</v>
      </c>
      <c r="F772" t="s">
        <v>990</v>
      </c>
      <c r="G772" t="s">
        <v>991</v>
      </c>
      <c r="H772" t="s">
        <v>697</v>
      </c>
      <c r="I772" t="s">
        <v>1032</v>
      </c>
      <c r="J772" t="s">
        <v>1033</v>
      </c>
      <c r="K772" t="s">
        <v>1034</v>
      </c>
      <c r="L772" t="s">
        <v>1035</v>
      </c>
      <c r="M772" t="s">
        <v>1036</v>
      </c>
      <c r="N772" t="s">
        <v>919</v>
      </c>
      <c r="O772">
        <v>1060</v>
      </c>
    </row>
    <row r="773" spans="1:15" x14ac:dyDescent="0.35">
      <c r="A773" s="189" t="str">
        <f t="shared" si="73"/>
        <v>Oct</v>
      </c>
      <c r="B773" s="190" t="str">
        <f t="shared" si="74"/>
        <v>2024</v>
      </c>
      <c r="C773" s="190" t="str">
        <f t="shared" si="75"/>
        <v>Oct-2024</v>
      </c>
      <c r="D773" s="2">
        <v>45596</v>
      </c>
      <c r="E773" t="s">
        <v>989</v>
      </c>
      <c r="F773" t="s">
        <v>990</v>
      </c>
      <c r="G773" t="s">
        <v>991</v>
      </c>
      <c r="H773" t="s">
        <v>697</v>
      </c>
      <c r="I773" t="s">
        <v>1032</v>
      </c>
      <c r="J773" t="s">
        <v>1033</v>
      </c>
      <c r="K773" t="s">
        <v>1034</v>
      </c>
      <c r="L773" t="s">
        <v>1035</v>
      </c>
      <c r="M773" t="s">
        <v>1036</v>
      </c>
      <c r="N773" t="s">
        <v>920</v>
      </c>
      <c r="O773">
        <v>6115</v>
      </c>
    </row>
    <row r="774" spans="1:15" x14ac:dyDescent="0.35">
      <c r="A774" s="189" t="str">
        <f t="shared" si="73"/>
        <v>Oct</v>
      </c>
      <c r="B774" s="190" t="str">
        <f t="shared" si="74"/>
        <v>2024</v>
      </c>
      <c r="C774" s="190" t="str">
        <f t="shared" si="75"/>
        <v>Oct-2024</v>
      </c>
      <c r="D774" s="2">
        <v>45596</v>
      </c>
      <c r="E774" t="s">
        <v>989</v>
      </c>
      <c r="F774" t="s">
        <v>990</v>
      </c>
      <c r="G774" t="s">
        <v>991</v>
      </c>
      <c r="H774" t="s">
        <v>697</v>
      </c>
      <c r="I774" t="s">
        <v>1032</v>
      </c>
      <c r="J774" t="s">
        <v>1033</v>
      </c>
      <c r="K774" t="s">
        <v>1034</v>
      </c>
      <c r="L774" t="s">
        <v>1035</v>
      </c>
      <c r="M774" t="s">
        <v>1036</v>
      </c>
      <c r="N774" t="s">
        <v>922</v>
      </c>
      <c r="O774">
        <v>540</v>
      </c>
    </row>
    <row r="775" spans="1:15" x14ac:dyDescent="0.35">
      <c r="A775" s="189" t="str">
        <f t="shared" si="73"/>
        <v>Oct</v>
      </c>
      <c r="B775" s="190" t="str">
        <f t="shared" si="74"/>
        <v>2024</v>
      </c>
      <c r="C775" s="190" t="str">
        <f t="shared" si="75"/>
        <v>Oct-2024</v>
      </c>
      <c r="D775" s="2">
        <v>45596</v>
      </c>
      <c r="E775" t="s">
        <v>989</v>
      </c>
      <c r="F775" t="s">
        <v>990</v>
      </c>
      <c r="G775" t="s">
        <v>991</v>
      </c>
      <c r="H775" t="s">
        <v>697</v>
      </c>
      <c r="I775" t="s">
        <v>1032</v>
      </c>
      <c r="J775" t="s">
        <v>1033</v>
      </c>
      <c r="K775" t="s">
        <v>1034</v>
      </c>
      <c r="L775" t="s">
        <v>1035</v>
      </c>
      <c r="M775" t="s">
        <v>1036</v>
      </c>
      <c r="N775" t="s">
        <v>921</v>
      </c>
      <c r="O775">
        <v>2525</v>
      </c>
    </row>
    <row r="776" spans="1:15" x14ac:dyDescent="0.35">
      <c r="A776" s="189" t="str">
        <f t="shared" si="73"/>
        <v>Oct</v>
      </c>
      <c r="B776" s="190" t="str">
        <f t="shared" si="74"/>
        <v>2024</v>
      </c>
      <c r="C776" s="190" t="str">
        <f t="shared" si="75"/>
        <v>Oct-2024</v>
      </c>
      <c r="D776" s="2">
        <v>45596</v>
      </c>
      <c r="E776" t="s">
        <v>1037</v>
      </c>
      <c r="F776" t="s">
        <v>1038</v>
      </c>
      <c r="G776" t="s">
        <v>1039</v>
      </c>
      <c r="H776" t="s">
        <v>664</v>
      </c>
      <c r="I776" t="s">
        <v>1040</v>
      </c>
      <c r="J776" t="s">
        <v>1041</v>
      </c>
      <c r="K776" t="s">
        <v>1042</v>
      </c>
      <c r="L776" t="s">
        <v>1043</v>
      </c>
      <c r="M776" t="s">
        <v>1044</v>
      </c>
      <c r="N776" t="s">
        <v>1528</v>
      </c>
      <c r="O776">
        <v>100</v>
      </c>
    </row>
    <row r="777" spans="1:15" x14ac:dyDescent="0.35">
      <c r="A777" s="189" t="str">
        <f t="shared" si="73"/>
        <v>Oct</v>
      </c>
      <c r="B777" s="190" t="str">
        <f t="shared" si="74"/>
        <v>2024</v>
      </c>
      <c r="C777" s="190" t="str">
        <f t="shared" si="75"/>
        <v>Oct-2024</v>
      </c>
      <c r="D777" s="2">
        <v>45596</v>
      </c>
      <c r="E777" t="s">
        <v>1037</v>
      </c>
      <c r="F777" t="s">
        <v>1038</v>
      </c>
      <c r="G777" t="s">
        <v>1039</v>
      </c>
      <c r="H777" t="s">
        <v>664</v>
      </c>
      <c r="I777" t="s">
        <v>1040</v>
      </c>
      <c r="J777" t="s">
        <v>1041</v>
      </c>
      <c r="K777" t="s">
        <v>1042</v>
      </c>
      <c r="L777" t="s">
        <v>1043</v>
      </c>
      <c r="M777" t="s">
        <v>1044</v>
      </c>
      <c r="N777" t="s">
        <v>1529</v>
      </c>
      <c r="O777" t="s">
        <v>958</v>
      </c>
    </row>
    <row r="778" spans="1:15" x14ac:dyDescent="0.35">
      <c r="A778" s="189" t="str">
        <f t="shared" si="73"/>
        <v>Oct</v>
      </c>
      <c r="B778" s="190" t="str">
        <f t="shared" si="74"/>
        <v>2024</v>
      </c>
      <c r="C778" s="190" t="str">
        <f t="shared" si="75"/>
        <v>Oct-2024</v>
      </c>
      <c r="D778" s="2">
        <v>45596</v>
      </c>
      <c r="E778" t="s">
        <v>1037</v>
      </c>
      <c r="F778" t="s">
        <v>1038</v>
      </c>
      <c r="G778" t="s">
        <v>1039</v>
      </c>
      <c r="H778" t="s">
        <v>664</v>
      </c>
      <c r="I778" t="s">
        <v>1040</v>
      </c>
      <c r="J778" t="s">
        <v>1041</v>
      </c>
      <c r="K778" t="s">
        <v>1042</v>
      </c>
      <c r="L778" t="s">
        <v>1043</v>
      </c>
      <c r="M778" t="s">
        <v>1044</v>
      </c>
      <c r="N778" t="s">
        <v>919</v>
      </c>
      <c r="O778">
        <v>1030</v>
      </c>
    </row>
    <row r="779" spans="1:15" x14ac:dyDescent="0.35">
      <c r="A779" s="189" t="str">
        <f t="shared" si="73"/>
        <v>Oct</v>
      </c>
      <c r="B779" s="190" t="str">
        <f t="shared" si="74"/>
        <v>2024</v>
      </c>
      <c r="C779" s="190" t="str">
        <f t="shared" si="75"/>
        <v>Oct-2024</v>
      </c>
      <c r="D779" s="2">
        <v>45596</v>
      </c>
      <c r="E779" t="s">
        <v>1037</v>
      </c>
      <c r="F779" t="s">
        <v>1038</v>
      </c>
      <c r="G779" t="s">
        <v>1039</v>
      </c>
      <c r="H779" t="s">
        <v>664</v>
      </c>
      <c r="I779" t="s">
        <v>1040</v>
      </c>
      <c r="J779" t="s">
        <v>1041</v>
      </c>
      <c r="K779" t="s">
        <v>1042</v>
      </c>
      <c r="L779" t="s">
        <v>1043</v>
      </c>
      <c r="M779" t="s">
        <v>1044</v>
      </c>
      <c r="N779" t="s">
        <v>920</v>
      </c>
      <c r="O779">
        <v>3585</v>
      </c>
    </row>
    <row r="780" spans="1:15" x14ac:dyDescent="0.35">
      <c r="A780" s="189" t="str">
        <f t="shared" si="73"/>
        <v>Oct</v>
      </c>
      <c r="B780" s="190" t="str">
        <f t="shared" si="74"/>
        <v>2024</v>
      </c>
      <c r="C780" s="190" t="str">
        <f t="shared" si="75"/>
        <v>Oct-2024</v>
      </c>
      <c r="D780" s="2">
        <v>45596</v>
      </c>
      <c r="E780" t="s">
        <v>1037</v>
      </c>
      <c r="F780" t="s">
        <v>1038</v>
      </c>
      <c r="G780" t="s">
        <v>1039</v>
      </c>
      <c r="H780" t="s">
        <v>664</v>
      </c>
      <c r="I780" t="s">
        <v>1040</v>
      </c>
      <c r="J780" t="s">
        <v>1041</v>
      </c>
      <c r="K780" t="s">
        <v>1042</v>
      </c>
      <c r="L780" t="s">
        <v>1043</v>
      </c>
      <c r="M780" t="s">
        <v>1044</v>
      </c>
      <c r="N780" t="s">
        <v>922</v>
      </c>
      <c r="O780">
        <v>655</v>
      </c>
    </row>
    <row r="781" spans="1:15" x14ac:dyDescent="0.35">
      <c r="A781" s="189" t="str">
        <f t="shared" si="73"/>
        <v>Oct</v>
      </c>
      <c r="B781" s="190" t="str">
        <f t="shared" si="74"/>
        <v>2024</v>
      </c>
      <c r="C781" s="190" t="str">
        <f t="shared" si="75"/>
        <v>Oct-2024</v>
      </c>
      <c r="D781" s="2">
        <v>45596</v>
      </c>
      <c r="E781" t="s">
        <v>1037</v>
      </c>
      <c r="F781" t="s">
        <v>1038</v>
      </c>
      <c r="G781" t="s">
        <v>1039</v>
      </c>
      <c r="H781" t="s">
        <v>664</v>
      </c>
      <c r="I781" t="s">
        <v>1040</v>
      </c>
      <c r="J781" t="s">
        <v>1041</v>
      </c>
      <c r="K781" t="s">
        <v>1042</v>
      </c>
      <c r="L781" t="s">
        <v>1043</v>
      </c>
      <c r="M781" t="s">
        <v>1044</v>
      </c>
      <c r="N781" t="s">
        <v>921</v>
      </c>
      <c r="O781">
        <v>1965</v>
      </c>
    </row>
    <row r="782" spans="1:15" x14ac:dyDescent="0.35">
      <c r="A782" s="189" t="str">
        <f t="shared" si="73"/>
        <v>Oct</v>
      </c>
      <c r="B782" s="190" t="str">
        <f t="shared" si="74"/>
        <v>2024</v>
      </c>
      <c r="C782" s="190" t="str">
        <f t="shared" si="75"/>
        <v>Oct-2024</v>
      </c>
      <c r="D782" s="2">
        <v>45596</v>
      </c>
      <c r="E782" t="s">
        <v>1037</v>
      </c>
      <c r="F782" t="s">
        <v>1038</v>
      </c>
      <c r="G782" t="s">
        <v>1039</v>
      </c>
      <c r="H782" t="s">
        <v>667</v>
      </c>
      <c r="I782" t="s">
        <v>1045</v>
      </c>
      <c r="J782" t="s">
        <v>1046</v>
      </c>
      <c r="K782" t="s">
        <v>1047</v>
      </c>
      <c r="L782" t="s">
        <v>1048</v>
      </c>
      <c r="M782" t="s">
        <v>1049</v>
      </c>
      <c r="N782" t="s">
        <v>1528</v>
      </c>
      <c r="O782">
        <v>565</v>
      </c>
    </row>
    <row r="783" spans="1:15" x14ac:dyDescent="0.35">
      <c r="A783" s="189" t="str">
        <f t="shared" si="73"/>
        <v>Oct</v>
      </c>
      <c r="B783" s="190" t="str">
        <f t="shared" si="74"/>
        <v>2024</v>
      </c>
      <c r="C783" s="190" t="str">
        <f t="shared" si="75"/>
        <v>Oct-2024</v>
      </c>
      <c r="D783" s="2">
        <v>45596</v>
      </c>
      <c r="E783" t="s">
        <v>1037</v>
      </c>
      <c r="F783" t="s">
        <v>1038</v>
      </c>
      <c r="G783" t="s">
        <v>1039</v>
      </c>
      <c r="H783" t="s">
        <v>667</v>
      </c>
      <c r="I783" t="s">
        <v>1045</v>
      </c>
      <c r="J783" t="s">
        <v>1046</v>
      </c>
      <c r="K783" t="s">
        <v>1047</v>
      </c>
      <c r="L783" t="s">
        <v>1048</v>
      </c>
      <c r="M783" t="s">
        <v>1049</v>
      </c>
      <c r="N783" t="s">
        <v>1529</v>
      </c>
      <c r="O783" t="s">
        <v>958</v>
      </c>
    </row>
    <row r="784" spans="1:15" x14ac:dyDescent="0.35">
      <c r="A784" s="189" t="str">
        <f t="shared" si="73"/>
        <v>Oct</v>
      </c>
      <c r="B784" s="190" t="str">
        <f t="shared" si="74"/>
        <v>2024</v>
      </c>
      <c r="C784" s="190" t="str">
        <f t="shared" si="75"/>
        <v>Oct-2024</v>
      </c>
      <c r="D784" s="2">
        <v>45596</v>
      </c>
      <c r="E784" t="s">
        <v>1037</v>
      </c>
      <c r="F784" t="s">
        <v>1038</v>
      </c>
      <c r="G784" t="s">
        <v>1039</v>
      </c>
      <c r="H784" t="s">
        <v>667</v>
      </c>
      <c r="I784" t="s">
        <v>1045</v>
      </c>
      <c r="J784" t="s">
        <v>1046</v>
      </c>
      <c r="K784" t="s">
        <v>1047</v>
      </c>
      <c r="L784" t="s">
        <v>1048</v>
      </c>
      <c r="M784" t="s">
        <v>1049</v>
      </c>
      <c r="N784" t="s">
        <v>919</v>
      </c>
      <c r="O784">
        <v>505</v>
      </c>
    </row>
    <row r="785" spans="1:15" x14ac:dyDescent="0.35">
      <c r="A785" s="189" t="str">
        <f t="shared" si="73"/>
        <v>Oct</v>
      </c>
      <c r="B785" s="190" t="str">
        <f t="shared" si="74"/>
        <v>2024</v>
      </c>
      <c r="C785" s="190" t="str">
        <f t="shared" si="75"/>
        <v>Oct-2024</v>
      </c>
      <c r="D785" s="2">
        <v>45596</v>
      </c>
      <c r="E785" t="s">
        <v>1037</v>
      </c>
      <c r="F785" t="s">
        <v>1038</v>
      </c>
      <c r="G785" t="s">
        <v>1039</v>
      </c>
      <c r="H785" t="s">
        <v>667</v>
      </c>
      <c r="I785" t="s">
        <v>1045</v>
      </c>
      <c r="J785" t="s">
        <v>1046</v>
      </c>
      <c r="K785" t="s">
        <v>1047</v>
      </c>
      <c r="L785" t="s">
        <v>1048</v>
      </c>
      <c r="M785" t="s">
        <v>1049</v>
      </c>
      <c r="N785" t="s">
        <v>920</v>
      </c>
      <c r="O785">
        <v>4540</v>
      </c>
    </row>
    <row r="786" spans="1:15" x14ac:dyDescent="0.35">
      <c r="A786" s="189" t="str">
        <f t="shared" si="73"/>
        <v>Oct</v>
      </c>
      <c r="B786" s="190" t="str">
        <f t="shared" si="74"/>
        <v>2024</v>
      </c>
      <c r="C786" s="190" t="str">
        <f t="shared" si="75"/>
        <v>Oct-2024</v>
      </c>
      <c r="D786" s="2">
        <v>45596</v>
      </c>
      <c r="E786" t="s">
        <v>1037</v>
      </c>
      <c r="F786" t="s">
        <v>1038</v>
      </c>
      <c r="G786" t="s">
        <v>1039</v>
      </c>
      <c r="H786" t="s">
        <v>667</v>
      </c>
      <c r="I786" t="s">
        <v>1045</v>
      </c>
      <c r="J786" t="s">
        <v>1046</v>
      </c>
      <c r="K786" t="s">
        <v>1047</v>
      </c>
      <c r="L786" t="s">
        <v>1048</v>
      </c>
      <c r="M786" t="s">
        <v>1049</v>
      </c>
      <c r="N786" t="s">
        <v>922</v>
      </c>
      <c r="O786">
        <v>1680</v>
      </c>
    </row>
    <row r="787" spans="1:15" x14ac:dyDescent="0.35">
      <c r="A787" s="189" t="str">
        <f t="shared" si="73"/>
        <v>Oct</v>
      </c>
      <c r="B787" s="190" t="str">
        <f t="shared" si="74"/>
        <v>2024</v>
      </c>
      <c r="C787" s="190" t="str">
        <f t="shared" si="75"/>
        <v>Oct-2024</v>
      </c>
      <c r="D787" s="2">
        <v>45596</v>
      </c>
      <c r="E787" t="s">
        <v>1037</v>
      </c>
      <c r="F787" t="s">
        <v>1038</v>
      </c>
      <c r="G787" t="s">
        <v>1039</v>
      </c>
      <c r="H787" t="s">
        <v>667</v>
      </c>
      <c r="I787" t="s">
        <v>1045</v>
      </c>
      <c r="J787" t="s">
        <v>1046</v>
      </c>
      <c r="K787" t="s">
        <v>1047</v>
      </c>
      <c r="L787" t="s">
        <v>1048</v>
      </c>
      <c r="M787" t="s">
        <v>1049</v>
      </c>
      <c r="N787" t="s">
        <v>921</v>
      </c>
      <c r="O787">
        <v>2160</v>
      </c>
    </row>
    <row r="788" spans="1:15" x14ac:dyDescent="0.35">
      <c r="A788" s="189" t="str">
        <f t="shared" si="73"/>
        <v>Oct</v>
      </c>
      <c r="B788" s="190" t="str">
        <f t="shared" si="74"/>
        <v>2024</v>
      </c>
      <c r="C788" s="190" t="str">
        <f t="shared" si="75"/>
        <v>Oct-2024</v>
      </c>
      <c r="D788" s="2">
        <v>45596</v>
      </c>
      <c r="E788" t="s">
        <v>1037</v>
      </c>
      <c r="F788" t="s">
        <v>1038</v>
      </c>
      <c r="G788" t="s">
        <v>1039</v>
      </c>
      <c r="H788" t="s">
        <v>669</v>
      </c>
      <c r="I788" t="s">
        <v>1050</v>
      </c>
      <c r="J788" t="s">
        <v>1051</v>
      </c>
      <c r="K788" t="s">
        <v>1052</v>
      </c>
      <c r="L788" t="s">
        <v>1053</v>
      </c>
      <c r="M788" t="s">
        <v>1054</v>
      </c>
      <c r="N788" t="s">
        <v>1528</v>
      </c>
      <c r="O788">
        <v>55</v>
      </c>
    </row>
    <row r="789" spans="1:15" x14ac:dyDescent="0.35">
      <c r="A789" s="189" t="str">
        <f t="shared" si="73"/>
        <v>Oct</v>
      </c>
      <c r="B789" s="190" t="str">
        <f t="shared" si="74"/>
        <v>2024</v>
      </c>
      <c r="C789" s="190" t="str">
        <f t="shared" si="75"/>
        <v>Oct-2024</v>
      </c>
      <c r="D789" s="2">
        <v>45596</v>
      </c>
      <c r="E789" t="s">
        <v>1037</v>
      </c>
      <c r="F789" t="s">
        <v>1038</v>
      </c>
      <c r="G789" t="s">
        <v>1039</v>
      </c>
      <c r="H789" t="s">
        <v>669</v>
      </c>
      <c r="I789" t="s">
        <v>1050</v>
      </c>
      <c r="J789" t="s">
        <v>1051</v>
      </c>
      <c r="K789" t="s">
        <v>1052</v>
      </c>
      <c r="L789" t="s">
        <v>1053</v>
      </c>
      <c r="M789" t="s">
        <v>1054</v>
      </c>
      <c r="N789" t="s">
        <v>1529</v>
      </c>
      <c r="O789">
        <v>20</v>
      </c>
    </row>
    <row r="790" spans="1:15" x14ac:dyDescent="0.35">
      <c r="A790" s="189" t="str">
        <f t="shared" si="73"/>
        <v>Oct</v>
      </c>
      <c r="B790" s="190" t="str">
        <f t="shared" si="74"/>
        <v>2024</v>
      </c>
      <c r="C790" s="190" t="str">
        <f t="shared" si="75"/>
        <v>Oct-2024</v>
      </c>
      <c r="D790" s="2">
        <v>45596</v>
      </c>
      <c r="E790" t="s">
        <v>1037</v>
      </c>
      <c r="F790" t="s">
        <v>1038</v>
      </c>
      <c r="G790" t="s">
        <v>1039</v>
      </c>
      <c r="H790" t="s">
        <v>669</v>
      </c>
      <c r="I790" t="s">
        <v>1050</v>
      </c>
      <c r="J790" t="s">
        <v>1051</v>
      </c>
      <c r="K790" t="s">
        <v>1052</v>
      </c>
      <c r="L790" t="s">
        <v>1053</v>
      </c>
      <c r="M790" t="s">
        <v>1054</v>
      </c>
      <c r="N790" t="s">
        <v>919</v>
      </c>
      <c r="O790">
        <v>480</v>
      </c>
    </row>
    <row r="791" spans="1:15" x14ac:dyDescent="0.35">
      <c r="A791" s="189" t="str">
        <f t="shared" si="73"/>
        <v>Oct</v>
      </c>
      <c r="B791" s="190" t="str">
        <f t="shared" si="74"/>
        <v>2024</v>
      </c>
      <c r="C791" s="190" t="str">
        <f t="shared" si="75"/>
        <v>Oct-2024</v>
      </c>
      <c r="D791" s="2">
        <v>45596</v>
      </c>
      <c r="E791" t="s">
        <v>1037</v>
      </c>
      <c r="F791" t="s">
        <v>1038</v>
      </c>
      <c r="G791" t="s">
        <v>1039</v>
      </c>
      <c r="H791" t="s">
        <v>669</v>
      </c>
      <c r="I791" t="s">
        <v>1050</v>
      </c>
      <c r="J791" t="s">
        <v>1051</v>
      </c>
      <c r="K791" t="s">
        <v>1052</v>
      </c>
      <c r="L791" t="s">
        <v>1053</v>
      </c>
      <c r="M791" t="s">
        <v>1054</v>
      </c>
      <c r="N791" t="s">
        <v>920</v>
      </c>
      <c r="O791">
        <v>5075</v>
      </c>
    </row>
    <row r="792" spans="1:15" x14ac:dyDescent="0.35">
      <c r="A792" s="189" t="str">
        <f t="shared" si="73"/>
        <v>Oct</v>
      </c>
      <c r="B792" s="190" t="str">
        <f t="shared" si="74"/>
        <v>2024</v>
      </c>
      <c r="C792" s="190" t="str">
        <f t="shared" si="75"/>
        <v>Oct-2024</v>
      </c>
      <c r="D792" s="2">
        <v>45596</v>
      </c>
      <c r="E792" t="s">
        <v>1037</v>
      </c>
      <c r="F792" t="s">
        <v>1038</v>
      </c>
      <c r="G792" t="s">
        <v>1039</v>
      </c>
      <c r="H792" t="s">
        <v>669</v>
      </c>
      <c r="I792" t="s">
        <v>1050</v>
      </c>
      <c r="J792" t="s">
        <v>1051</v>
      </c>
      <c r="K792" t="s">
        <v>1052</v>
      </c>
      <c r="L792" t="s">
        <v>1053</v>
      </c>
      <c r="M792" t="s">
        <v>1054</v>
      </c>
      <c r="N792" t="s">
        <v>922</v>
      </c>
      <c r="O792">
        <v>1690</v>
      </c>
    </row>
    <row r="793" spans="1:15" x14ac:dyDescent="0.35">
      <c r="A793" s="189" t="str">
        <f t="shared" si="73"/>
        <v>Oct</v>
      </c>
      <c r="B793" s="190" t="str">
        <f t="shared" si="74"/>
        <v>2024</v>
      </c>
      <c r="C793" s="190" t="str">
        <f t="shared" si="75"/>
        <v>Oct-2024</v>
      </c>
      <c r="D793" s="2">
        <v>45596</v>
      </c>
      <c r="E793" t="s">
        <v>1037</v>
      </c>
      <c r="F793" t="s">
        <v>1038</v>
      </c>
      <c r="G793" t="s">
        <v>1039</v>
      </c>
      <c r="H793" t="s">
        <v>669</v>
      </c>
      <c r="I793" t="s">
        <v>1050</v>
      </c>
      <c r="J793" t="s">
        <v>1051</v>
      </c>
      <c r="K793" t="s">
        <v>1052</v>
      </c>
      <c r="L793" t="s">
        <v>1053</v>
      </c>
      <c r="M793" t="s">
        <v>1054</v>
      </c>
      <c r="N793" t="s">
        <v>921</v>
      </c>
      <c r="O793">
        <v>3485</v>
      </c>
    </row>
    <row r="794" spans="1:15" x14ac:dyDescent="0.35">
      <c r="A794" s="189" t="str">
        <f t="shared" si="73"/>
        <v>Oct</v>
      </c>
      <c r="B794" s="190" t="str">
        <f t="shared" si="74"/>
        <v>2024</v>
      </c>
      <c r="C794" s="190" t="str">
        <f t="shared" si="75"/>
        <v>Oct-2024</v>
      </c>
      <c r="D794" s="2">
        <v>45596</v>
      </c>
      <c r="E794" t="s">
        <v>1037</v>
      </c>
      <c r="F794" t="s">
        <v>1038</v>
      </c>
      <c r="G794" t="s">
        <v>1039</v>
      </c>
      <c r="H794" t="s">
        <v>672</v>
      </c>
      <c r="I794" t="s">
        <v>1055</v>
      </c>
      <c r="J794" t="s">
        <v>1056</v>
      </c>
      <c r="K794" t="s">
        <v>1057</v>
      </c>
      <c r="L794" t="s">
        <v>1058</v>
      </c>
      <c r="M794" t="s">
        <v>1059</v>
      </c>
      <c r="N794" t="s">
        <v>1528</v>
      </c>
      <c r="O794">
        <v>25</v>
      </c>
    </row>
    <row r="795" spans="1:15" x14ac:dyDescent="0.35">
      <c r="A795" s="189" t="str">
        <f t="shared" si="73"/>
        <v>Oct</v>
      </c>
      <c r="B795" s="190" t="str">
        <f t="shared" si="74"/>
        <v>2024</v>
      </c>
      <c r="C795" s="190" t="str">
        <f t="shared" si="75"/>
        <v>Oct-2024</v>
      </c>
      <c r="D795" s="2">
        <v>45596</v>
      </c>
      <c r="E795" t="s">
        <v>1037</v>
      </c>
      <c r="F795" t="s">
        <v>1038</v>
      </c>
      <c r="G795" t="s">
        <v>1039</v>
      </c>
      <c r="H795" t="s">
        <v>672</v>
      </c>
      <c r="I795" t="s">
        <v>1055</v>
      </c>
      <c r="J795" t="s">
        <v>1056</v>
      </c>
      <c r="K795" t="s">
        <v>1057</v>
      </c>
      <c r="L795" t="s">
        <v>1058</v>
      </c>
      <c r="M795" t="s">
        <v>1059</v>
      </c>
      <c r="N795" t="s">
        <v>1529</v>
      </c>
      <c r="O795">
        <v>10</v>
      </c>
    </row>
    <row r="796" spans="1:15" x14ac:dyDescent="0.35">
      <c r="A796" s="189" t="str">
        <f t="shared" si="73"/>
        <v>Oct</v>
      </c>
      <c r="B796" s="190" t="str">
        <f t="shared" si="74"/>
        <v>2024</v>
      </c>
      <c r="C796" s="190" t="str">
        <f t="shared" si="75"/>
        <v>Oct-2024</v>
      </c>
      <c r="D796" s="2">
        <v>45596</v>
      </c>
      <c r="E796" t="s">
        <v>1037</v>
      </c>
      <c r="F796" t="s">
        <v>1038</v>
      </c>
      <c r="G796" t="s">
        <v>1039</v>
      </c>
      <c r="H796" t="s">
        <v>672</v>
      </c>
      <c r="I796" t="s">
        <v>1055</v>
      </c>
      <c r="J796" t="s">
        <v>1056</v>
      </c>
      <c r="K796" t="s">
        <v>1057</v>
      </c>
      <c r="L796" t="s">
        <v>1058</v>
      </c>
      <c r="M796" t="s">
        <v>1059</v>
      </c>
      <c r="N796" t="s">
        <v>919</v>
      </c>
      <c r="O796">
        <v>145</v>
      </c>
    </row>
    <row r="797" spans="1:15" x14ac:dyDescent="0.35">
      <c r="A797" s="189" t="str">
        <f t="shared" si="73"/>
        <v>Oct</v>
      </c>
      <c r="B797" s="190" t="str">
        <f t="shared" si="74"/>
        <v>2024</v>
      </c>
      <c r="C797" s="190" t="str">
        <f t="shared" si="75"/>
        <v>Oct-2024</v>
      </c>
      <c r="D797" s="2">
        <v>45596</v>
      </c>
      <c r="E797" t="s">
        <v>1037</v>
      </c>
      <c r="F797" t="s">
        <v>1038</v>
      </c>
      <c r="G797" t="s">
        <v>1039</v>
      </c>
      <c r="H797" t="s">
        <v>672</v>
      </c>
      <c r="I797" t="s">
        <v>1055</v>
      </c>
      <c r="J797" t="s">
        <v>1056</v>
      </c>
      <c r="K797" t="s">
        <v>1057</v>
      </c>
      <c r="L797" t="s">
        <v>1058</v>
      </c>
      <c r="M797" t="s">
        <v>1059</v>
      </c>
      <c r="N797" t="s">
        <v>920</v>
      </c>
      <c r="O797">
        <v>3540</v>
      </c>
    </row>
    <row r="798" spans="1:15" x14ac:dyDescent="0.35">
      <c r="A798" s="189" t="str">
        <f t="shared" si="73"/>
        <v>Oct</v>
      </c>
      <c r="B798" s="190" t="str">
        <f t="shared" si="74"/>
        <v>2024</v>
      </c>
      <c r="C798" s="190" t="str">
        <f t="shared" si="75"/>
        <v>Oct-2024</v>
      </c>
      <c r="D798" s="2">
        <v>45596</v>
      </c>
      <c r="E798" t="s">
        <v>1037</v>
      </c>
      <c r="F798" t="s">
        <v>1038</v>
      </c>
      <c r="G798" t="s">
        <v>1039</v>
      </c>
      <c r="H798" t="s">
        <v>672</v>
      </c>
      <c r="I798" t="s">
        <v>1055</v>
      </c>
      <c r="J798" t="s">
        <v>1056</v>
      </c>
      <c r="K798" t="s">
        <v>1057</v>
      </c>
      <c r="L798" t="s">
        <v>1058</v>
      </c>
      <c r="M798" t="s">
        <v>1059</v>
      </c>
      <c r="N798" t="s">
        <v>922</v>
      </c>
      <c r="O798">
        <v>1825</v>
      </c>
    </row>
    <row r="799" spans="1:15" x14ac:dyDescent="0.35">
      <c r="A799" s="189" t="str">
        <f t="shared" si="73"/>
        <v>Oct</v>
      </c>
      <c r="B799" s="190" t="str">
        <f t="shared" si="74"/>
        <v>2024</v>
      </c>
      <c r="C799" s="190" t="str">
        <f t="shared" si="75"/>
        <v>Oct-2024</v>
      </c>
      <c r="D799" s="2">
        <v>45596</v>
      </c>
      <c r="E799" t="s">
        <v>1037</v>
      </c>
      <c r="F799" t="s">
        <v>1038</v>
      </c>
      <c r="G799" t="s">
        <v>1039</v>
      </c>
      <c r="H799" t="s">
        <v>672</v>
      </c>
      <c r="I799" t="s">
        <v>1055</v>
      </c>
      <c r="J799" t="s">
        <v>1056</v>
      </c>
      <c r="K799" t="s">
        <v>1057</v>
      </c>
      <c r="L799" t="s">
        <v>1058</v>
      </c>
      <c r="M799" t="s">
        <v>1059</v>
      </c>
      <c r="N799" t="s">
        <v>921</v>
      </c>
      <c r="O799">
        <v>3370</v>
      </c>
    </row>
    <row r="800" spans="1:15" x14ac:dyDescent="0.35">
      <c r="A800" s="189" t="str">
        <f t="shared" si="73"/>
        <v>Oct</v>
      </c>
      <c r="B800" s="190" t="str">
        <f t="shared" si="74"/>
        <v>2024</v>
      </c>
      <c r="C800" s="190" t="str">
        <f t="shared" si="75"/>
        <v>Oct-2024</v>
      </c>
      <c r="D800" s="2">
        <v>45596</v>
      </c>
      <c r="E800" t="s">
        <v>1037</v>
      </c>
      <c r="F800" t="s">
        <v>1038</v>
      </c>
      <c r="G800" t="s">
        <v>1039</v>
      </c>
      <c r="H800" t="s">
        <v>673</v>
      </c>
      <c r="I800" t="s">
        <v>1060</v>
      </c>
      <c r="J800" t="s">
        <v>1061</v>
      </c>
      <c r="K800" t="s">
        <v>1062</v>
      </c>
      <c r="L800" t="s">
        <v>1063</v>
      </c>
      <c r="M800" t="s">
        <v>1064</v>
      </c>
      <c r="N800" t="s">
        <v>1528</v>
      </c>
      <c r="O800">
        <v>40</v>
      </c>
    </row>
    <row r="801" spans="1:15" x14ac:dyDescent="0.35">
      <c r="A801" s="189" t="str">
        <f t="shared" si="73"/>
        <v>Oct</v>
      </c>
      <c r="B801" s="190" t="str">
        <f t="shared" si="74"/>
        <v>2024</v>
      </c>
      <c r="C801" s="190" t="str">
        <f t="shared" si="75"/>
        <v>Oct-2024</v>
      </c>
      <c r="D801" s="2">
        <v>45596</v>
      </c>
      <c r="E801" t="s">
        <v>1037</v>
      </c>
      <c r="F801" t="s">
        <v>1038</v>
      </c>
      <c r="G801" t="s">
        <v>1039</v>
      </c>
      <c r="H801" t="s">
        <v>673</v>
      </c>
      <c r="I801" t="s">
        <v>1060</v>
      </c>
      <c r="J801" t="s">
        <v>1061</v>
      </c>
      <c r="K801" t="s">
        <v>1062</v>
      </c>
      <c r="L801" t="s">
        <v>1063</v>
      </c>
      <c r="M801" t="s">
        <v>1064</v>
      </c>
      <c r="N801" t="s">
        <v>1529</v>
      </c>
      <c r="O801" t="s">
        <v>958</v>
      </c>
    </row>
    <row r="802" spans="1:15" x14ac:dyDescent="0.35">
      <c r="A802" s="189" t="str">
        <f t="shared" si="73"/>
        <v>Oct</v>
      </c>
      <c r="B802" s="190" t="str">
        <f t="shared" si="74"/>
        <v>2024</v>
      </c>
      <c r="C802" s="190" t="str">
        <f t="shared" si="75"/>
        <v>Oct-2024</v>
      </c>
      <c r="D802" s="2">
        <v>45596</v>
      </c>
      <c r="E802" t="s">
        <v>1037</v>
      </c>
      <c r="F802" t="s">
        <v>1038</v>
      </c>
      <c r="G802" t="s">
        <v>1039</v>
      </c>
      <c r="H802" t="s">
        <v>673</v>
      </c>
      <c r="I802" t="s">
        <v>1060</v>
      </c>
      <c r="J802" t="s">
        <v>1061</v>
      </c>
      <c r="K802" t="s">
        <v>1062</v>
      </c>
      <c r="L802" t="s">
        <v>1063</v>
      </c>
      <c r="M802" t="s">
        <v>1064</v>
      </c>
      <c r="N802" t="s">
        <v>919</v>
      </c>
      <c r="O802">
        <v>55</v>
      </c>
    </row>
    <row r="803" spans="1:15" x14ac:dyDescent="0.35">
      <c r="A803" s="189" t="str">
        <f t="shared" si="73"/>
        <v>Oct</v>
      </c>
      <c r="B803" s="190" t="str">
        <f t="shared" si="74"/>
        <v>2024</v>
      </c>
      <c r="C803" s="190" t="str">
        <f t="shared" si="75"/>
        <v>Oct-2024</v>
      </c>
      <c r="D803" s="2">
        <v>45596</v>
      </c>
      <c r="E803" t="s">
        <v>1037</v>
      </c>
      <c r="F803" t="s">
        <v>1038</v>
      </c>
      <c r="G803" t="s">
        <v>1039</v>
      </c>
      <c r="H803" t="s">
        <v>673</v>
      </c>
      <c r="I803" t="s">
        <v>1060</v>
      </c>
      <c r="J803" t="s">
        <v>1061</v>
      </c>
      <c r="K803" t="s">
        <v>1062</v>
      </c>
      <c r="L803" t="s">
        <v>1063</v>
      </c>
      <c r="M803" t="s">
        <v>1064</v>
      </c>
      <c r="N803" t="s">
        <v>920</v>
      </c>
      <c r="O803">
        <v>1385</v>
      </c>
    </row>
    <row r="804" spans="1:15" x14ac:dyDescent="0.35">
      <c r="A804" s="189" t="str">
        <f t="shared" si="73"/>
        <v>Oct</v>
      </c>
      <c r="B804" s="190" t="str">
        <f t="shared" si="74"/>
        <v>2024</v>
      </c>
      <c r="C804" s="190" t="str">
        <f t="shared" si="75"/>
        <v>Oct-2024</v>
      </c>
      <c r="D804" s="2">
        <v>45596</v>
      </c>
      <c r="E804" t="s">
        <v>1037</v>
      </c>
      <c r="F804" t="s">
        <v>1038</v>
      </c>
      <c r="G804" t="s">
        <v>1039</v>
      </c>
      <c r="H804" t="s">
        <v>673</v>
      </c>
      <c r="I804" t="s">
        <v>1060</v>
      </c>
      <c r="J804" t="s">
        <v>1061</v>
      </c>
      <c r="K804" t="s">
        <v>1062</v>
      </c>
      <c r="L804" t="s">
        <v>1063</v>
      </c>
      <c r="M804" t="s">
        <v>1064</v>
      </c>
      <c r="N804" t="s">
        <v>922</v>
      </c>
      <c r="O804">
        <v>875</v>
      </c>
    </row>
    <row r="805" spans="1:15" x14ac:dyDescent="0.35">
      <c r="A805" s="189" t="str">
        <f t="shared" si="73"/>
        <v>Oct</v>
      </c>
      <c r="B805" s="190" t="str">
        <f t="shared" si="74"/>
        <v>2024</v>
      </c>
      <c r="C805" s="190" t="str">
        <f t="shared" si="75"/>
        <v>Oct-2024</v>
      </c>
      <c r="D805" s="2">
        <v>45596</v>
      </c>
      <c r="E805" t="s">
        <v>1037</v>
      </c>
      <c r="F805" t="s">
        <v>1038</v>
      </c>
      <c r="G805" t="s">
        <v>1039</v>
      </c>
      <c r="H805" t="s">
        <v>673</v>
      </c>
      <c r="I805" t="s">
        <v>1060</v>
      </c>
      <c r="J805" t="s">
        <v>1061</v>
      </c>
      <c r="K805" t="s">
        <v>1062</v>
      </c>
      <c r="L805" t="s">
        <v>1063</v>
      </c>
      <c r="M805" t="s">
        <v>1064</v>
      </c>
      <c r="N805" t="s">
        <v>921</v>
      </c>
      <c r="O805">
        <v>1100</v>
      </c>
    </row>
    <row r="806" spans="1:15" x14ac:dyDescent="0.35">
      <c r="A806" s="189" t="str">
        <f t="shared" si="73"/>
        <v>Oct</v>
      </c>
      <c r="B806" s="190" t="str">
        <f t="shared" si="74"/>
        <v>2024</v>
      </c>
      <c r="C806" s="190" t="str">
        <f t="shared" si="75"/>
        <v>Oct-2024</v>
      </c>
      <c r="D806" s="2">
        <v>45596</v>
      </c>
      <c r="E806" t="s">
        <v>1037</v>
      </c>
      <c r="F806" t="s">
        <v>1038</v>
      </c>
      <c r="G806" t="s">
        <v>1039</v>
      </c>
      <c r="H806" t="s">
        <v>673</v>
      </c>
      <c r="I806" t="s">
        <v>1060</v>
      </c>
      <c r="J806" t="s">
        <v>1061</v>
      </c>
      <c r="K806" t="s">
        <v>1065</v>
      </c>
      <c r="L806" t="s">
        <v>1066</v>
      </c>
      <c r="M806" t="s">
        <v>1067</v>
      </c>
      <c r="N806" t="s">
        <v>1528</v>
      </c>
      <c r="O806">
        <v>30</v>
      </c>
    </row>
    <row r="807" spans="1:15" x14ac:dyDescent="0.35">
      <c r="A807" s="189" t="str">
        <f t="shared" si="73"/>
        <v>Oct</v>
      </c>
      <c r="B807" s="190" t="str">
        <f t="shared" si="74"/>
        <v>2024</v>
      </c>
      <c r="C807" s="190" t="str">
        <f t="shared" si="75"/>
        <v>Oct-2024</v>
      </c>
      <c r="D807" s="2">
        <v>45596</v>
      </c>
      <c r="E807" t="s">
        <v>1037</v>
      </c>
      <c r="F807" t="s">
        <v>1038</v>
      </c>
      <c r="G807" t="s">
        <v>1039</v>
      </c>
      <c r="H807" t="s">
        <v>673</v>
      </c>
      <c r="I807" t="s">
        <v>1060</v>
      </c>
      <c r="J807" t="s">
        <v>1061</v>
      </c>
      <c r="K807" t="s">
        <v>1065</v>
      </c>
      <c r="L807" t="s">
        <v>1066</v>
      </c>
      <c r="M807" t="s">
        <v>1067</v>
      </c>
      <c r="N807" t="s">
        <v>1529</v>
      </c>
      <c r="O807">
        <v>15</v>
      </c>
    </row>
    <row r="808" spans="1:15" x14ac:dyDescent="0.35">
      <c r="A808" s="189" t="str">
        <f t="shared" si="73"/>
        <v>Oct</v>
      </c>
      <c r="B808" s="190" t="str">
        <f t="shared" si="74"/>
        <v>2024</v>
      </c>
      <c r="C808" s="190" t="str">
        <f t="shared" si="75"/>
        <v>Oct-2024</v>
      </c>
      <c r="D808" s="2">
        <v>45596</v>
      </c>
      <c r="E808" t="s">
        <v>1037</v>
      </c>
      <c r="F808" t="s">
        <v>1038</v>
      </c>
      <c r="G808" t="s">
        <v>1039</v>
      </c>
      <c r="H808" t="s">
        <v>673</v>
      </c>
      <c r="I808" t="s">
        <v>1060</v>
      </c>
      <c r="J808" t="s">
        <v>1061</v>
      </c>
      <c r="K808" t="s">
        <v>1065</v>
      </c>
      <c r="L808" t="s">
        <v>1066</v>
      </c>
      <c r="M808" t="s">
        <v>1067</v>
      </c>
      <c r="N808" t="s">
        <v>919</v>
      </c>
      <c r="O808">
        <v>20</v>
      </c>
    </row>
    <row r="809" spans="1:15" x14ac:dyDescent="0.35">
      <c r="A809" s="189" t="str">
        <f t="shared" si="73"/>
        <v>Oct</v>
      </c>
      <c r="B809" s="190" t="str">
        <f t="shared" si="74"/>
        <v>2024</v>
      </c>
      <c r="C809" s="190" t="str">
        <f t="shared" si="75"/>
        <v>Oct-2024</v>
      </c>
      <c r="D809" s="2">
        <v>45596</v>
      </c>
      <c r="E809" t="s">
        <v>1037</v>
      </c>
      <c r="F809" t="s">
        <v>1038</v>
      </c>
      <c r="G809" t="s">
        <v>1039</v>
      </c>
      <c r="H809" t="s">
        <v>673</v>
      </c>
      <c r="I809" t="s">
        <v>1060</v>
      </c>
      <c r="J809" t="s">
        <v>1061</v>
      </c>
      <c r="K809" t="s">
        <v>1065</v>
      </c>
      <c r="L809" t="s">
        <v>1066</v>
      </c>
      <c r="M809" t="s">
        <v>1067</v>
      </c>
      <c r="N809" t="s">
        <v>920</v>
      </c>
      <c r="O809">
        <v>770</v>
      </c>
    </row>
    <row r="810" spans="1:15" x14ac:dyDescent="0.35">
      <c r="A810" s="189" t="str">
        <f t="shared" si="73"/>
        <v>Oct</v>
      </c>
      <c r="B810" s="190" t="str">
        <f t="shared" si="74"/>
        <v>2024</v>
      </c>
      <c r="C810" s="190" t="str">
        <f t="shared" si="75"/>
        <v>Oct-2024</v>
      </c>
      <c r="D810" s="2">
        <v>45596</v>
      </c>
      <c r="E810" t="s">
        <v>1037</v>
      </c>
      <c r="F810" t="s">
        <v>1038</v>
      </c>
      <c r="G810" t="s">
        <v>1039</v>
      </c>
      <c r="H810" t="s">
        <v>673</v>
      </c>
      <c r="I810" t="s">
        <v>1060</v>
      </c>
      <c r="J810" t="s">
        <v>1061</v>
      </c>
      <c r="K810" t="s">
        <v>1065</v>
      </c>
      <c r="L810" t="s">
        <v>1066</v>
      </c>
      <c r="M810" t="s">
        <v>1067</v>
      </c>
      <c r="N810" t="s">
        <v>922</v>
      </c>
      <c r="O810">
        <v>765</v>
      </c>
    </row>
    <row r="811" spans="1:15" x14ac:dyDescent="0.35">
      <c r="A811" s="189" t="str">
        <f t="shared" si="73"/>
        <v>Oct</v>
      </c>
      <c r="B811" s="190" t="str">
        <f t="shared" si="74"/>
        <v>2024</v>
      </c>
      <c r="C811" s="190" t="str">
        <f t="shared" si="75"/>
        <v>Oct-2024</v>
      </c>
      <c r="D811" s="2">
        <v>45596</v>
      </c>
      <c r="E811" t="s">
        <v>1037</v>
      </c>
      <c r="F811" t="s">
        <v>1038</v>
      </c>
      <c r="G811" t="s">
        <v>1039</v>
      </c>
      <c r="H811" t="s">
        <v>673</v>
      </c>
      <c r="I811" t="s">
        <v>1060</v>
      </c>
      <c r="J811" t="s">
        <v>1061</v>
      </c>
      <c r="K811" t="s">
        <v>1065</v>
      </c>
      <c r="L811" t="s">
        <v>1066</v>
      </c>
      <c r="M811" t="s">
        <v>1067</v>
      </c>
      <c r="N811" t="s">
        <v>921</v>
      </c>
      <c r="O811">
        <v>915</v>
      </c>
    </row>
    <row r="812" spans="1:15" x14ac:dyDescent="0.35">
      <c r="A812" s="189" t="str">
        <f t="shared" si="73"/>
        <v>Oct</v>
      </c>
      <c r="B812" s="190" t="str">
        <f t="shared" si="74"/>
        <v>2024</v>
      </c>
      <c r="C812" s="190" t="str">
        <f t="shared" si="75"/>
        <v>Oct-2024</v>
      </c>
      <c r="D812" s="2">
        <v>45596</v>
      </c>
      <c r="E812" t="s">
        <v>1037</v>
      </c>
      <c r="F812" t="s">
        <v>1038</v>
      </c>
      <c r="G812" t="s">
        <v>1039</v>
      </c>
      <c r="H812" t="s">
        <v>673</v>
      </c>
      <c r="I812" t="s">
        <v>1060</v>
      </c>
      <c r="J812" t="s">
        <v>1061</v>
      </c>
      <c r="K812" t="s">
        <v>1068</v>
      </c>
      <c r="L812" t="s">
        <v>1069</v>
      </c>
      <c r="M812" t="s">
        <v>1070</v>
      </c>
      <c r="N812" t="s">
        <v>1528</v>
      </c>
      <c r="O812">
        <v>75</v>
      </c>
    </row>
    <row r="813" spans="1:15" x14ac:dyDescent="0.35">
      <c r="A813" s="189" t="str">
        <f t="shared" si="73"/>
        <v>Oct</v>
      </c>
      <c r="B813" s="190" t="str">
        <f t="shared" si="74"/>
        <v>2024</v>
      </c>
      <c r="C813" s="190" t="str">
        <f t="shared" si="75"/>
        <v>Oct-2024</v>
      </c>
      <c r="D813" s="2">
        <v>45596</v>
      </c>
      <c r="E813" t="s">
        <v>1037</v>
      </c>
      <c r="F813" t="s">
        <v>1038</v>
      </c>
      <c r="G813" t="s">
        <v>1039</v>
      </c>
      <c r="H813" t="s">
        <v>673</v>
      </c>
      <c r="I813" t="s">
        <v>1060</v>
      </c>
      <c r="J813" t="s">
        <v>1061</v>
      </c>
      <c r="K813" t="s">
        <v>1068</v>
      </c>
      <c r="L813" t="s">
        <v>1069</v>
      </c>
      <c r="M813" t="s">
        <v>1070</v>
      </c>
      <c r="N813" t="s">
        <v>1529</v>
      </c>
      <c r="O813" t="s">
        <v>958</v>
      </c>
    </row>
    <row r="814" spans="1:15" x14ac:dyDescent="0.35">
      <c r="A814" s="189" t="str">
        <f t="shared" si="73"/>
        <v>Oct</v>
      </c>
      <c r="B814" s="190" t="str">
        <f t="shared" si="74"/>
        <v>2024</v>
      </c>
      <c r="C814" s="190" t="str">
        <f t="shared" si="75"/>
        <v>Oct-2024</v>
      </c>
      <c r="D814" s="2">
        <v>45596</v>
      </c>
      <c r="E814" t="s">
        <v>1037</v>
      </c>
      <c r="F814" t="s">
        <v>1038</v>
      </c>
      <c r="G814" t="s">
        <v>1039</v>
      </c>
      <c r="H814" t="s">
        <v>673</v>
      </c>
      <c r="I814" t="s">
        <v>1060</v>
      </c>
      <c r="J814" t="s">
        <v>1061</v>
      </c>
      <c r="K814" t="s">
        <v>1068</v>
      </c>
      <c r="L814" t="s">
        <v>1069</v>
      </c>
      <c r="M814" t="s">
        <v>1070</v>
      </c>
      <c r="N814" t="s">
        <v>919</v>
      </c>
      <c r="O814">
        <v>35</v>
      </c>
    </row>
    <row r="815" spans="1:15" x14ac:dyDescent="0.35">
      <c r="A815" s="189" t="str">
        <f t="shared" si="73"/>
        <v>Oct</v>
      </c>
      <c r="B815" s="190" t="str">
        <f t="shared" si="74"/>
        <v>2024</v>
      </c>
      <c r="C815" s="190" t="str">
        <f t="shared" si="75"/>
        <v>Oct-2024</v>
      </c>
      <c r="D815" s="2">
        <v>45596</v>
      </c>
      <c r="E815" t="s">
        <v>1037</v>
      </c>
      <c r="F815" t="s">
        <v>1038</v>
      </c>
      <c r="G815" t="s">
        <v>1039</v>
      </c>
      <c r="H815" t="s">
        <v>673</v>
      </c>
      <c r="I815" t="s">
        <v>1060</v>
      </c>
      <c r="J815" t="s">
        <v>1061</v>
      </c>
      <c r="K815" t="s">
        <v>1068</v>
      </c>
      <c r="L815" t="s">
        <v>1069</v>
      </c>
      <c r="M815" t="s">
        <v>1070</v>
      </c>
      <c r="N815" t="s">
        <v>920</v>
      </c>
      <c r="O815">
        <v>1520</v>
      </c>
    </row>
    <row r="816" spans="1:15" x14ac:dyDescent="0.35">
      <c r="A816" s="189" t="str">
        <f t="shared" si="73"/>
        <v>Oct</v>
      </c>
      <c r="B816" s="190" t="str">
        <f t="shared" si="74"/>
        <v>2024</v>
      </c>
      <c r="C816" s="190" t="str">
        <f t="shared" si="75"/>
        <v>Oct-2024</v>
      </c>
      <c r="D816" s="2">
        <v>45596</v>
      </c>
      <c r="E816" t="s">
        <v>1037</v>
      </c>
      <c r="F816" t="s">
        <v>1038</v>
      </c>
      <c r="G816" t="s">
        <v>1039</v>
      </c>
      <c r="H816" t="s">
        <v>673</v>
      </c>
      <c r="I816" t="s">
        <v>1060</v>
      </c>
      <c r="J816" t="s">
        <v>1061</v>
      </c>
      <c r="K816" t="s">
        <v>1068</v>
      </c>
      <c r="L816" t="s">
        <v>1069</v>
      </c>
      <c r="M816" t="s">
        <v>1070</v>
      </c>
      <c r="N816" t="s">
        <v>922</v>
      </c>
      <c r="O816">
        <v>680</v>
      </c>
    </row>
    <row r="817" spans="1:15" x14ac:dyDescent="0.35">
      <c r="A817" s="189" t="str">
        <f t="shared" si="73"/>
        <v>Oct</v>
      </c>
      <c r="B817" s="190" t="str">
        <f t="shared" si="74"/>
        <v>2024</v>
      </c>
      <c r="C817" s="190" t="str">
        <f t="shared" si="75"/>
        <v>Oct-2024</v>
      </c>
      <c r="D817" s="2">
        <v>45596</v>
      </c>
      <c r="E817" t="s">
        <v>1037</v>
      </c>
      <c r="F817" t="s">
        <v>1038</v>
      </c>
      <c r="G817" t="s">
        <v>1039</v>
      </c>
      <c r="H817" t="s">
        <v>673</v>
      </c>
      <c r="I817" t="s">
        <v>1060</v>
      </c>
      <c r="J817" t="s">
        <v>1061</v>
      </c>
      <c r="K817" t="s">
        <v>1068</v>
      </c>
      <c r="L817" t="s">
        <v>1069</v>
      </c>
      <c r="M817" t="s">
        <v>1070</v>
      </c>
      <c r="N817" t="s">
        <v>921</v>
      </c>
      <c r="O817">
        <v>1065</v>
      </c>
    </row>
    <row r="818" spans="1:15" x14ac:dyDescent="0.35">
      <c r="A818" s="189" t="str">
        <f t="shared" si="73"/>
        <v>Oct</v>
      </c>
      <c r="B818" s="190" t="str">
        <f t="shared" si="74"/>
        <v>2024</v>
      </c>
      <c r="C818" s="190" t="str">
        <f t="shared" si="75"/>
        <v>Oct-2024</v>
      </c>
      <c r="D818" s="2">
        <v>45596</v>
      </c>
      <c r="E818" t="s">
        <v>1037</v>
      </c>
      <c r="F818" t="s">
        <v>1038</v>
      </c>
      <c r="G818" t="s">
        <v>1039</v>
      </c>
      <c r="H818" t="s">
        <v>677</v>
      </c>
      <c r="I818" t="s">
        <v>1071</v>
      </c>
      <c r="J818" t="s">
        <v>1072</v>
      </c>
      <c r="K818" t="s">
        <v>1073</v>
      </c>
      <c r="L818" t="s">
        <v>1074</v>
      </c>
      <c r="M818" t="s">
        <v>1075</v>
      </c>
      <c r="N818" t="s">
        <v>1528</v>
      </c>
      <c r="O818">
        <v>25</v>
      </c>
    </row>
    <row r="819" spans="1:15" x14ac:dyDescent="0.35">
      <c r="A819" s="189" t="str">
        <f t="shared" si="73"/>
        <v>Oct</v>
      </c>
      <c r="B819" s="190" t="str">
        <f t="shared" si="74"/>
        <v>2024</v>
      </c>
      <c r="C819" s="190" t="str">
        <f t="shared" si="75"/>
        <v>Oct-2024</v>
      </c>
      <c r="D819" s="2">
        <v>45596</v>
      </c>
      <c r="E819" t="s">
        <v>1037</v>
      </c>
      <c r="F819" t="s">
        <v>1038</v>
      </c>
      <c r="G819" t="s">
        <v>1039</v>
      </c>
      <c r="H819" t="s">
        <v>677</v>
      </c>
      <c r="I819" t="s">
        <v>1071</v>
      </c>
      <c r="J819" t="s">
        <v>1072</v>
      </c>
      <c r="K819" t="s">
        <v>1073</v>
      </c>
      <c r="L819" t="s">
        <v>1074</v>
      </c>
      <c r="M819" t="s">
        <v>1075</v>
      </c>
      <c r="N819" t="s">
        <v>1529</v>
      </c>
      <c r="O819" t="s">
        <v>958</v>
      </c>
    </row>
    <row r="820" spans="1:15" x14ac:dyDescent="0.35">
      <c r="A820" s="189" t="str">
        <f t="shared" si="73"/>
        <v>Oct</v>
      </c>
      <c r="B820" s="190" t="str">
        <f t="shared" si="74"/>
        <v>2024</v>
      </c>
      <c r="C820" s="190" t="str">
        <f t="shared" si="75"/>
        <v>Oct-2024</v>
      </c>
      <c r="D820" s="2">
        <v>45596</v>
      </c>
      <c r="E820" t="s">
        <v>1037</v>
      </c>
      <c r="F820" t="s">
        <v>1038</v>
      </c>
      <c r="G820" t="s">
        <v>1039</v>
      </c>
      <c r="H820" t="s">
        <v>677</v>
      </c>
      <c r="I820" t="s">
        <v>1071</v>
      </c>
      <c r="J820" t="s">
        <v>1072</v>
      </c>
      <c r="K820" t="s">
        <v>1073</v>
      </c>
      <c r="L820" t="s">
        <v>1074</v>
      </c>
      <c r="M820" t="s">
        <v>1075</v>
      </c>
      <c r="N820" t="s">
        <v>919</v>
      </c>
      <c r="O820">
        <v>165</v>
      </c>
    </row>
    <row r="821" spans="1:15" x14ac:dyDescent="0.35">
      <c r="A821" s="189" t="str">
        <f t="shared" si="73"/>
        <v>Oct</v>
      </c>
      <c r="B821" s="190" t="str">
        <f t="shared" si="74"/>
        <v>2024</v>
      </c>
      <c r="C821" s="190" t="str">
        <f t="shared" si="75"/>
        <v>Oct-2024</v>
      </c>
      <c r="D821" s="2">
        <v>45596</v>
      </c>
      <c r="E821" t="s">
        <v>1037</v>
      </c>
      <c r="F821" t="s">
        <v>1038</v>
      </c>
      <c r="G821" t="s">
        <v>1039</v>
      </c>
      <c r="H821" t="s">
        <v>677</v>
      </c>
      <c r="I821" t="s">
        <v>1071</v>
      </c>
      <c r="J821" t="s">
        <v>1072</v>
      </c>
      <c r="K821" t="s">
        <v>1073</v>
      </c>
      <c r="L821" t="s">
        <v>1074</v>
      </c>
      <c r="M821" t="s">
        <v>1075</v>
      </c>
      <c r="N821" t="s">
        <v>920</v>
      </c>
      <c r="O821">
        <v>725</v>
      </c>
    </row>
    <row r="822" spans="1:15" x14ac:dyDescent="0.35">
      <c r="A822" s="189" t="str">
        <f t="shared" si="73"/>
        <v>Oct</v>
      </c>
      <c r="B822" s="190" t="str">
        <f t="shared" si="74"/>
        <v>2024</v>
      </c>
      <c r="C822" s="190" t="str">
        <f t="shared" si="75"/>
        <v>Oct-2024</v>
      </c>
      <c r="D822" s="2">
        <v>45596</v>
      </c>
      <c r="E822" t="s">
        <v>1037</v>
      </c>
      <c r="F822" t="s">
        <v>1038</v>
      </c>
      <c r="G822" t="s">
        <v>1039</v>
      </c>
      <c r="H822" t="s">
        <v>677</v>
      </c>
      <c r="I822" t="s">
        <v>1071</v>
      </c>
      <c r="J822" t="s">
        <v>1072</v>
      </c>
      <c r="K822" t="s">
        <v>1073</v>
      </c>
      <c r="L822" t="s">
        <v>1074</v>
      </c>
      <c r="M822" t="s">
        <v>1075</v>
      </c>
      <c r="N822" t="s">
        <v>922</v>
      </c>
      <c r="O822">
        <v>65</v>
      </c>
    </row>
    <row r="823" spans="1:15" x14ac:dyDescent="0.35">
      <c r="A823" s="189" t="str">
        <f t="shared" si="73"/>
        <v>Oct</v>
      </c>
      <c r="B823" s="190" t="str">
        <f t="shared" si="74"/>
        <v>2024</v>
      </c>
      <c r="C823" s="190" t="str">
        <f t="shared" si="75"/>
        <v>Oct-2024</v>
      </c>
      <c r="D823" s="2">
        <v>45596</v>
      </c>
      <c r="E823" t="s">
        <v>1037</v>
      </c>
      <c r="F823" t="s">
        <v>1038</v>
      </c>
      <c r="G823" t="s">
        <v>1039</v>
      </c>
      <c r="H823" t="s">
        <v>677</v>
      </c>
      <c r="I823" t="s">
        <v>1071</v>
      </c>
      <c r="J823" t="s">
        <v>1072</v>
      </c>
      <c r="K823" t="s">
        <v>1073</v>
      </c>
      <c r="L823" t="s">
        <v>1074</v>
      </c>
      <c r="M823" t="s">
        <v>1075</v>
      </c>
      <c r="N823" t="s">
        <v>921</v>
      </c>
      <c r="O823">
        <v>495</v>
      </c>
    </row>
    <row r="824" spans="1:15" x14ac:dyDescent="0.35">
      <c r="A824" s="189" t="str">
        <f t="shared" si="73"/>
        <v>Oct</v>
      </c>
      <c r="B824" s="190" t="str">
        <f t="shared" si="74"/>
        <v>2024</v>
      </c>
      <c r="C824" s="190" t="str">
        <f t="shared" si="75"/>
        <v>Oct-2024</v>
      </c>
      <c r="D824" s="2">
        <v>45596</v>
      </c>
      <c r="E824" t="s">
        <v>1037</v>
      </c>
      <c r="F824" t="s">
        <v>1038</v>
      </c>
      <c r="G824" t="s">
        <v>1039</v>
      </c>
      <c r="H824" t="s">
        <v>677</v>
      </c>
      <c r="I824" t="s">
        <v>1071</v>
      </c>
      <c r="J824" t="s">
        <v>1072</v>
      </c>
      <c r="K824" t="s">
        <v>1076</v>
      </c>
      <c r="L824" t="s">
        <v>1077</v>
      </c>
      <c r="M824" t="s">
        <v>1078</v>
      </c>
      <c r="N824" t="s">
        <v>1528</v>
      </c>
      <c r="O824">
        <v>30</v>
      </c>
    </row>
    <row r="825" spans="1:15" x14ac:dyDescent="0.35">
      <c r="A825" s="189" t="str">
        <f t="shared" si="73"/>
        <v>Oct</v>
      </c>
      <c r="B825" s="190" t="str">
        <f t="shared" si="74"/>
        <v>2024</v>
      </c>
      <c r="C825" s="190" t="str">
        <f t="shared" si="75"/>
        <v>Oct-2024</v>
      </c>
      <c r="D825" s="2">
        <v>45596</v>
      </c>
      <c r="E825" t="s">
        <v>1037</v>
      </c>
      <c r="F825" t="s">
        <v>1038</v>
      </c>
      <c r="G825" t="s">
        <v>1039</v>
      </c>
      <c r="H825" t="s">
        <v>677</v>
      </c>
      <c r="I825" t="s">
        <v>1071</v>
      </c>
      <c r="J825" t="s">
        <v>1072</v>
      </c>
      <c r="K825" t="s">
        <v>1076</v>
      </c>
      <c r="L825" t="s">
        <v>1077</v>
      </c>
      <c r="M825" t="s">
        <v>1078</v>
      </c>
      <c r="N825" t="s">
        <v>1529</v>
      </c>
      <c r="O825" t="s">
        <v>958</v>
      </c>
    </row>
    <row r="826" spans="1:15" x14ac:dyDescent="0.35">
      <c r="A826" s="189" t="str">
        <f t="shared" si="73"/>
        <v>Oct</v>
      </c>
      <c r="B826" s="190" t="str">
        <f t="shared" si="74"/>
        <v>2024</v>
      </c>
      <c r="C826" s="190" t="str">
        <f t="shared" si="75"/>
        <v>Oct-2024</v>
      </c>
      <c r="D826" s="2">
        <v>45596</v>
      </c>
      <c r="E826" t="s">
        <v>1037</v>
      </c>
      <c r="F826" t="s">
        <v>1038</v>
      </c>
      <c r="G826" t="s">
        <v>1039</v>
      </c>
      <c r="H826" t="s">
        <v>677</v>
      </c>
      <c r="I826" t="s">
        <v>1071</v>
      </c>
      <c r="J826" t="s">
        <v>1072</v>
      </c>
      <c r="K826" t="s">
        <v>1076</v>
      </c>
      <c r="L826" t="s">
        <v>1077</v>
      </c>
      <c r="M826" t="s">
        <v>1078</v>
      </c>
      <c r="N826" t="s">
        <v>919</v>
      </c>
      <c r="O826">
        <v>65</v>
      </c>
    </row>
    <row r="827" spans="1:15" x14ac:dyDescent="0.35">
      <c r="A827" s="189" t="str">
        <f t="shared" si="73"/>
        <v>Oct</v>
      </c>
      <c r="B827" s="190" t="str">
        <f t="shared" si="74"/>
        <v>2024</v>
      </c>
      <c r="C827" s="190" t="str">
        <f t="shared" si="75"/>
        <v>Oct-2024</v>
      </c>
      <c r="D827" s="2">
        <v>45596</v>
      </c>
      <c r="E827" t="s">
        <v>1037</v>
      </c>
      <c r="F827" t="s">
        <v>1038</v>
      </c>
      <c r="G827" t="s">
        <v>1039</v>
      </c>
      <c r="H827" t="s">
        <v>677</v>
      </c>
      <c r="I827" t="s">
        <v>1071</v>
      </c>
      <c r="J827" t="s">
        <v>1072</v>
      </c>
      <c r="K827" t="s">
        <v>1076</v>
      </c>
      <c r="L827" t="s">
        <v>1077</v>
      </c>
      <c r="M827" t="s">
        <v>1078</v>
      </c>
      <c r="N827" t="s">
        <v>920</v>
      </c>
      <c r="O827">
        <v>685</v>
      </c>
    </row>
    <row r="828" spans="1:15" x14ac:dyDescent="0.35">
      <c r="A828" s="189" t="str">
        <f t="shared" si="73"/>
        <v>Oct</v>
      </c>
      <c r="B828" s="190" t="str">
        <f t="shared" si="74"/>
        <v>2024</v>
      </c>
      <c r="C828" s="190" t="str">
        <f t="shared" si="75"/>
        <v>Oct-2024</v>
      </c>
      <c r="D828" s="2">
        <v>45596</v>
      </c>
      <c r="E828" t="s">
        <v>1037</v>
      </c>
      <c r="F828" t="s">
        <v>1038</v>
      </c>
      <c r="G828" t="s">
        <v>1039</v>
      </c>
      <c r="H828" t="s">
        <v>677</v>
      </c>
      <c r="I828" t="s">
        <v>1071</v>
      </c>
      <c r="J828" t="s">
        <v>1072</v>
      </c>
      <c r="K828" t="s">
        <v>1076</v>
      </c>
      <c r="L828" t="s">
        <v>1077</v>
      </c>
      <c r="M828" t="s">
        <v>1078</v>
      </c>
      <c r="N828" t="s">
        <v>922</v>
      </c>
      <c r="O828">
        <v>40</v>
      </c>
    </row>
    <row r="829" spans="1:15" x14ac:dyDescent="0.35">
      <c r="A829" s="189" t="str">
        <f t="shared" si="73"/>
        <v>Oct</v>
      </c>
      <c r="B829" s="190" t="str">
        <f t="shared" si="74"/>
        <v>2024</v>
      </c>
      <c r="C829" s="190" t="str">
        <f t="shared" si="75"/>
        <v>Oct-2024</v>
      </c>
      <c r="D829" s="2">
        <v>45596</v>
      </c>
      <c r="E829" t="s">
        <v>1037</v>
      </c>
      <c r="F829" t="s">
        <v>1038</v>
      </c>
      <c r="G829" t="s">
        <v>1039</v>
      </c>
      <c r="H829" t="s">
        <v>677</v>
      </c>
      <c r="I829" t="s">
        <v>1071</v>
      </c>
      <c r="J829" t="s">
        <v>1072</v>
      </c>
      <c r="K829" t="s">
        <v>1076</v>
      </c>
      <c r="L829" t="s">
        <v>1077</v>
      </c>
      <c r="M829" t="s">
        <v>1078</v>
      </c>
      <c r="N829" t="s">
        <v>921</v>
      </c>
      <c r="O829">
        <v>440</v>
      </c>
    </row>
    <row r="830" spans="1:15" x14ac:dyDescent="0.35">
      <c r="A830" s="189" t="str">
        <f t="shared" si="73"/>
        <v>Oct</v>
      </c>
      <c r="B830" s="190" t="str">
        <f t="shared" si="74"/>
        <v>2024</v>
      </c>
      <c r="C830" s="190" t="str">
        <f t="shared" si="75"/>
        <v>Oct-2024</v>
      </c>
      <c r="D830" s="2">
        <v>45596</v>
      </c>
      <c r="E830" t="s">
        <v>1037</v>
      </c>
      <c r="F830" t="s">
        <v>1038</v>
      </c>
      <c r="G830" t="s">
        <v>1039</v>
      </c>
      <c r="H830" t="s">
        <v>677</v>
      </c>
      <c r="I830" t="s">
        <v>1071</v>
      </c>
      <c r="J830" t="s">
        <v>1072</v>
      </c>
      <c r="K830" t="s">
        <v>1079</v>
      </c>
      <c r="L830" t="s">
        <v>1080</v>
      </c>
      <c r="M830" t="s">
        <v>1081</v>
      </c>
      <c r="N830" t="s">
        <v>1528</v>
      </c>
      <c r="O830">
        <v>115</v>
      </c>
    </row>
    <row r="831" spans="1:15" x14ac:dyDescent="0.35">
      <c r="A831" s="189" t="str">
        <f t="shared" si="73"/>
        <v>Oct</v>
      </c>
      <c r="B831" s="190" t="str">
        <f t="shared" si="74"/>
        <v>2024</v>
      </c>
      <c r="C831" s="190" t="str">
        <f t="shared" si="75"/>
        <v>Oct-2024</v>
      </c>
      <c r="D831" s="2">
        <v>45596</v>
      </c>
      <c r="E831" t="s">
        <v>1037</v>
      </c>
      <c r="F831" t="s">
        <v>1038</v>
      </c>
      <c r="G831" t="s">
        <v>1039</v>
      </c>
      <c r="H831" t="s">
        <v>677</v>
      </c>
      <c r="I831" t="s">
        <v>1071</v>
      </c>
      <c r="J831" t="s">
        <v>1072</v>
      </c>
      <c r="K831" t="s">
        <v>1079</v>
      </c>
      <c r="L831" t="s">
        <v>1080</v>
      </c>
      <c r="M831" t="s">
        <v>1081</v>
      </c>
      <c r="N831" t="s">
        <v>1529</v>
      </c>
      <c r="O831" t="s">
        <v>958</v>
      </c>
    </row>
    <row r="832" spans="1:15" x14ac:dyDescent="0.35">
      <c r="A832" s="189" t="str">
        <f t="shared" si="73"/>
        <v>Oct</v>
      </c>
      <c r="B832" s="190" t="str">
        <f t="shared" si="74"/>
        <v>2024</v>
      </c>
      <c r="C832" s="190" t="str">
        <f t="shared" si="75"/>
        <v>Oct-2024</v>
      </c>
      <c r="D832" s="2">
        <v>45596</v>
      </c>
      <c r="E832" t="s">
        <v>1037</v>
      </c>
      <c r="F832" t="s">
        <v>1038</v>
      </c>
      <c r="G832" t="s">
        <v>1039</v>
      </c>
      <c r="H832" t="s">
        <v>677</v>
      </c>
      <c r="I832" t="s">
        <v>1071</v>
      </c>
      <c r="J832" t="s">
        <v>1072</v>
      </c>
      <c r="K832" t="s">
        <v>1079</v>
      </c>
      <c r="L832" t="s">
        <v>1080</v>
      </c>
      <c r="M832" t="s">
        <v>1081</v>
      </c>
      <c r="N832" t="s">
        <v>919</v>
      </c>
      <c r="O832">
        <v>155</v>
      </c>
    </row>
    <row r="833" spans="1:15" x14ac:dyDescent="0.35">
      <c r="A833" s="189" t="str">
        <f t="shared" si="73"/>
        <v>Oct</v>
      </c>
      <c r="B833" s="190" t="str">
        <f t="shared" si="74"/>
        <v>2024</v>
      </c>
      <c r="C833" s="190" t="str">
        <f t="shared" si="75"/>
        <v>Oct-2024</v>
      </c>
      <c r="D833" s="2">
        <v>45596</v>
      </c>
      <c r="E833" t="s">
        <v>1037</v>
      </c>
      <c r="F833" t="s">
        <v>1038</v>
      </c>
      <c r="G833" t="s">
        <v>1039</v>
      </c>
      <c r="H833" t="s">
        <v>677</v>
      </c>
      <c r="I833" t="s">
        <v>1071</v>
      </c>
      <c r="J833" t="s">
        <v>1072</v>
      </c>
      <c r="K833" t="s">
        <v>1079</v>
      </c>
      <c r="L833" t="s">
        <v>1080</v>
      </c>
      <c r="M833" t="s">
        <v>1081</v>
      </c>
      <c r="N833" t="s">
        <v>920</v>
      </c>
      <c r="O833">
        <v>660</v>
      </c>
    </row>
    <row r="834" spans="1:15" x14ac:dyDescent="0.35">
      <c r="A834" s="189" t="str">
        <f t="shared" si="73"/>
        <v>Oct</v>
      </c>
      <c r="B834" s="190" t="str">
        <f t="shared" si="74"/>
        <v>2024</v>
      </c>
      <c r="C834" s="190" t="str">
        <f t="shared" si="75"/>
        <v>Oct-2024</v>
      </c>
      <c r="D834" s="2">
        <v>45596</v>
      </c>
      <c r="E834" t="s">
        <v>1037</v>
      </c>
      <c r="F834" t="s">
        <v>1038</v>
      </c>
      <c r="G834" t="s">
        <v>1039</v>
      </c>
      <c r="H834" t="s">
        <v>677</v>
      </c>
      <c r="I834" t="s">
        <v>1071</v>
      </c>
      <c r="J834" t="s">
        <v>1072</v>
      </c>
      <c r="K834" t="s">
        <v>1079</v>
      </c>
      <c r="L834" t="s">
        <v>1080</v>
      </c>
      <c r="M834" t="s">
        <v>1081</v>
      </c>
      <c r="N834" t="s">
        <v>922</v>
      </c>
      <c r="O834">
        <v>960</v>
      </c>
    </row>
    <row r="835" spans="1:15" x14ac:dyDescent="0.35">
      <c r="A835" s="189" t="str">
        <f t="shared" ref="A835:A898" si="76">TEXT(D835,"mmm")</f>
        <v>Oct</v>
      </c>
      <c r="B835" s="190" t="str">
        <f t="shared" ref="B835:B898" si="77">TEXT(D835,"yyyy")</f>
        <v>2024</v>
      </c>
      <c r="C835" s="190" t="str">
        <f t="shared" ref="C835:C898" si="78">_xlfn.CONCAT(A835&amp;"-"&amp;B835)</f>
        <v>Oct-2024</v>
      </c>
      <c r="D835" s="2">
        <v>45596</v>
      </c>
      <c r="E835" t="s">
        <v>1037</v>
      </c>
      <c r="F835" t="s">
        <v>1038</v>
      </c>
      <c r="G835" t="s">
        <v>1039</v>
      </c>
      <c r="H835" t="s">
        <v>677</v>
      </c>
      <c r="I835" t="s">
        <v>1071</v>
      </c>
      <c r="J835" t="s">
        <v>1072</v>
      </c>
      <c r="K835" t="s">
        <v>1079</v>
      </c>
      <c r="L835" t="s">
        <v>1080</v>
      </c>
      <c r="M835" t="s">
        <v>1081</v>
      </c>
      <c r="N835" t="s">
        <v>921</v>
      </c>
      <c r="O835">
        <v>765</v>
      </c>
    </row>
    <row r="836" spans="1:15" x14ac:dyDescent="0.35">
      <c r="A836" s="189" t="str">
        <f t="shared" si="76"/>
        <v>Oct</v>
      </c>
      <c r="B836" s="190" t="str">
        <f t="shared" si="77"/>
        <v>2024</v>
      </c>
      <c r="C836" s="190" t="str">
        <f t="shared" si="78"/>
        <v>Oct-2024</v>
      </c>
      <c r="D836" s="2">
        <v>45596</v>
      </c>
      <c r="E836" t="s">
        <v>1037</v>
      </c>
      <c r="F836" t="s">
        <v>1038</v>
      </c>
      <c r="G836" t="s">
        <v>1039</v>
      </c>
      <c r="H836" t="s">
        <v>677</v>
      </c>
      <c r="I836" t="s">
        <v>1071</v>
      </c>
      <c r="J836" t="s">
        <v>1072</v>
      </c>
      <c r="K836" t="s">
        <v>1082</v>
      </c>
      <c r="L836" t="s">
        <v>1083</v>
      </c>
      <c r="M836" t="s">
        <v>1084</v>
      </c>
      <c r="N836" t="s">
        <v>1528</v>
      </c>
      <c r="O836">
        <v>45</v>
      </c>
    </row>
    <row r="837" spans="1:15" x14ac:dyDescent="0.35">
      <c r="A837" s="189" t="str">
        <f t="shared" si="76"/>
        <v>Oct</v>
      </c>
      <c r="B837" s="190" t="str">
        <f t="shared" si="77"/>
        <v>2024</v>
      </c>
      <c r="C837" s="190" t="str">
        <f t="shared" si="78"/>
        <v>Oct-2024</v>
      </c>
      <c r="D837" s="2">
        <v>45596</v>
      </c>
      <c r="E837" t="s">
        <v>1037</v>
      </c>
      <c r="F837" t="s">
        <v>1038</v>
      </c>
      <c r="G837" t="s">
        <v>1039</v>
      </c>
      <c r="H837" t="s">
        <v>677</v>
      </c>
      <c r="I837" t="s">
        <v>1071</v>
      </c>
      <c r="J837" t="s">
        <v>1072</v>
      </c>
      <c r="K837" t="s">
        <v>1082</v>
      </c>
      <c r="L837" t="s">
        <v>1083</v>
      </c>
      <c r="M837" t="s">
        <v>1084</v>
      </c>
      <c r="N837" t="s">
        <v>1529</v>
      </c>
      <c r="O837" t="s">
        <v>958</v>
      </c>
    </row>
    <row r="838" spans="1:15" x14ac:dyDescent="0.35">
      <c r="A838" s="189" t="str">
        <f t="shared" si="76"/>
        <v>Oct</v>
      </c>
      <c r="B838" s="190" t="str">
        <f t="shared" si="77"/>
        <v>2024</v>
      </c>
      <c r="C838" s="190" t="str">
        <f t="shared" si="78"/>
        <v>Oct-2024</v>
      </c>
      <c r="D838" s="2">
        <v>45596</v>
      </c>
      <c r="E838" t="s">
        <v>1037</v>
      </c>
      <c r="F838" t="s">
        <v>1038</v>
      </c>
      <c r="G838" t="s">
        <v>1039</v>
      </c>
      <c r="H838" t="s">
        <v>677</v>
      </c>
      <c r="I838" t="s">
        <v>1071</v>
      </c>
      <c r="J838" t="s">
        <v>1072</v>
      </c>
      <c r="K838" t="s">
        <v>1082</v>
      </c>
      <c r="L838" t="s">
        <v>1083</v>
      </c>
      <c r="M838" t="s">
        <v>1084</v>
      </c>
      <c r="N838" t="s">
        <v>919</v>
      </c>
      <c r="O838">
        <v>90</v>
      </c>
    </row>
    <row r="839" spans="1:15" x14ac:dyDescent="0.35">
      <c r="A839" s="189" t="str">
        <f t="shared" si="76"/>
        <v>Oct</v>
      </c>
      <c r="B839" s="190" t="str">
        <f t="shared" si="77"/>
        <v>2024</v>
      </c>
      <c r="C839" s="190" t="str">
        <f t="shared" si="78"/>
        <v>Oct-2024</v>
      </c>
      <c r="D839" s="2">
        <v>45596</v>
      </c>
      <c r="E839" t="s">
        <v>1037</v>
      </c>
      <c r="F839" t="s">
        <v>1038</v>
      </c>
      <c r="G839" t="s">
        <v>1039</v>
      </c>
      <c r="H839" t="s">
        <v>677</v>
      </c>
      <c r="I839" t="s">
        <v>1071</v>
      </c>
      <c r="J839" t="s">
        <v>1072</v>
      </c>
      <c r="K839" t="s">
        <v>1082</v>
      </c>
      <c r="L839" t="s">
        <v>1083</v>
      </c>
      <c r="M839" t="s">
        <v>1084</v>
      </c>
      <c r="N839" t="s">
        <v>920</v>
      </c>
      <c r="O839">
        <v>1290</v>
      </c>
    </row>
    <row r="840" spans="1:15" x14ac:dyDescent="0.35">
      <c r="A840" s="189" t="str">
        <f t="shared" si="76"/>
        <v>Oct</v>
      </c>
      <c r="B840" s="190" t="str">
        <f t="shared" si="77"/>
        <v>2024</v>
      </c>
      <c r="C840" s="190" t="str">
        <f t="shared" si="78"/>
        <v>Oct-2024</v>
      </c>
      <c r="D840" s="2">
        <v>45596</v>
      </c>
      <c r="E840" t="s">
        <v>1037</v>
      </c>
      <c r="F840" t="s">
        <v>1038</v>
      </c>
      <c r="G840" t="s">
        <v>1039</v>
      </c>
      <c r="H840" t="s">
        <v>677</v>
      </c>
      <c r="I840" t="s">
        <v>1071</v>
      </c>
      <c r="J840" t="s">
        <v>1072</v>
      </c>
      <c r="K840" t="s">
        <v>1082</v>
      </c>
      <c r="L840" t="s">
        <v>1083</v>
      </c>
      <c r="M840" t="s">
        <v>1084</v>
      </c>
      <c r="N840" t="s">
        <v>922</v>
      </c>
      <c r="O840">
        <v>165</v>
      </c>
    </row>
    <row r="841" spans="1:15" x14ac:dyDescent="0.35">
      <c r="A841" s="189" t="str">
        <f t="shared" si="76"/>
        <v>Oct</v>
      </c>
      <c r="B841" s="190" t="str">
        <f t="shared" si="77"/>
        <v>2024</v>
      </c>
      <c r="C841" s="190" t="str">
        <f t="shared" si="78"/>
        <v>Oct-2024</v>
      </c>
      <c r="D841" s="2">
        <v>45596</v>
      </c>
      <c r="E841" t="s">
        <v>1037</v>
      </c>
      <c r="F841" t="s">
        <v>1038</v>
      </c>
      <c r="G841" t="s">
        <v>1039</v>
      </c>
      <c r="H841" t="s">
        <v>677</v>
      </c>
      <c r="I841" t="s">
        <v>1071</v>
      </c>
      <c r="J841" t="s">
        <v>1072</v>
      </c>
      <c r="K841" t="s">
        <v>1082</v>
      </c>
      <c r="L841" t="s">
        <v>1083</v>
      </c>
      <c r="M841" t="s">
        <v>1084</v>
      </c>
      <c r="N841" t="s">
        <v>921</v>
      </c>
      <c r="O841">
        <v>635</v>
      </c>
    </row>
    <row r="842" spans="1:15" x14ac:dyDescent="0.35">
      <c r="A842" s="189" t="str">
        <f t="shared" si="76"/>
        <v>Oct</v>
      </c>
      <c r="B842" s="190" t="str">
        <f t="shared" si="77"/>
        <v>2024</v>
      </c>
      <c r="C842" s="190" t="str">
        <f t="shared" si="78"/>
        <v>Oct-2024</v>
      </c>
      <c r="D842" s="2">
        <v>45596</v>
      </c>
      <c r="E842" t="s">
        <v>1037</v>
      </c>
      <c r="F842" t="s">
        <v>1038</v>
      </c>
      <c r="G842" t="s">
        <v>1039</v>
      </c>
      <c r="H842" t="s">
        <v>677</v>
      </c>
      <c r="I842" t="s">
        <v>1071</v>
      </c>
      <c r="J842" t="s">
        <v>1072</v>
      </c>
      <c r="K842" t="s">
        <v>1085</v>
      </c>
      <c r="L842" t="s">
        <v>1086</v>
      </c>
      <c r="M842" t="s">
        <v>1087</v>
      </c>
      <c r="N842" t="s">
        <v>1528</v>
      </c>
      <c r="O842">
        <v>80</v>
      </c>
    </row>
    <row r="843" spans="1:15" x14ac:dyDescent="0.35">
      <c r="A843" s="189" t="str">
        <f t="shared" si="76"/>
        <v>Oct</v>
      </c>
      <c r="B843" s="190" t="str">
        <f t="shared" si="77"/>
        <v>2024</v>
      </c>
      <c r="C843" s="190" t="str">
        <f t="shared" si="78"/>
        <v>Oct-2024</v>
      </c>
      <c r="D843" s="2">
        <v>45596</v>
      </c>
      <c r="E843" t="s">
        <v>1037</v>
      </c>
      <c r="F843" t="s">
        <v>1038</v>
      </c>
      <c r="G843" t="s">
        <v>1039</v>
      </c>
      <c r="H843" t="s">
        <v>677</v>
      </c>
      <c r="I843" t="s">
        <v>1071</v>
      </c>
      <c r="J843" t="s">
        <v>1072</v>
      </c>
      <c r="K843" t="s">
        <v>1085</v>
      </c>
      <c r="L843" t="s">
        <v>1086</v>
      </c>
      <c r="M843" t="s">
        <v>1087</v>
      </c>
      <c r="N843" t="s">
        <v>1529</v>
      </c>
      <c r="O843" t="s">
        <v>958</v>
      </c>
    </row>
    <row r="844" spans="1:15" x14ac:dyDescent="0.35">
      <c r="A844" s="189" t="str">
        <f t="shared" si="76"/>
        <v>Oct</v>
      </c>
      <c r="B844" s="190" t="str">
        <f t="shared" si="77"/>
        <v>2024</v>
      </c>
      <c r="C844" s="190" t="str">
        <f t="shared" si="78"/>
        <v>Oct-2024</v>
      </c>
      <c r="D844" s="2">
        <v>45596</v>
      </c>
      <c r="E844" t="s">
        <v>1037</v>
      </c>
      <c r="F844" t="s">
        <v>1038</v>
      </c>
      <c r="G844" t="s">
        <v>1039</v>
      </c>
      <c r="H844" t="s">
        <v>677</v>
      </c>
      <c r="I844" t="s">
        <v>1071</v>
      </c>
      <c r="J844" t="s">
        <v>1072</v>
      </c>
      <c r="K844" t="s">
        <v>1085</v>
      </c>
      <c r="L844" t="s">
        <v>1086</v>
      </c>
      <c r="M844" t="s">
        <v>1087</v>
      </c>
      <c r="N844" t="s">
        <v>919</v>
      </c>
      <c r="O844">
        <v>75</v>
      </c>
    </row>
    <row r="845" spans="1:15" x14ac:dyDescent="0.35">
      <c r="A845" s="189" t="str">
        <f t="shared" si="76"/>
        <v>Oct</v>
      </c>
      <c r="B845" s="190" t="str">
        <f t="shared" si="77"/>
        <v>2024</v>
      </c>
      <c r="C845" s="190" t="str">
        <f t="shared" si="78"/>
        <v>Oct-2024</v>
      </c>
      <c r="D845" s="2">
        <v>45596</v>
      </c>
      <c r="E845" t="s">
        <v>1037</v>
      </c>
      <c r="F845" t="s">
        <v>1038</v>
      </c>
      <c r="G845" t="s">
        <v>1039</v>
      </c>
      <c r="H845" t="s">
        <v>677</v>
      </c>
      <c r="I845" t="s">
        <v>1071</v>
      </c>
      <c r="J845" t="s">
        <v>1072</v>
      </c>
      <c r="K845" t="s">
        <v>1085</v>
      </c>
      <c r="L845" t="s">
        <v>1086</v>
      </c>
      <c r="M845" t="s">
        <v>1087</v>
      </c>
      <c r="N845" t="s">
        <v>920</v>
      </c>
      <c r="O845">
        <v>870</v>
      </c>
    </row>
    <row r="846" spans="1:15" x14ac:dyDescent="0.35">
      <c r="A846" s="189" t="str">
        <f t="shared" si="76"/>
        <v>Oct</v>
      </c>
      <c r="B846" s="190" t="str">
        <f t="shared" si="77"/>
        <v>2024</v>
      </c>
      <c r="C846" s="190" t="str">
        <f t="shared" si="78"/>
        <v>Oct-2024</v>
      </c>
      <c r="D846" s="2">
        <v>45596</v>
      </c>
      <c r="E846" t="s">
        <v>1037</v>
      </c>
      <c r="F846" t="s">
        <v>1038</v>
      </c>
      <c r="G846" t="s">
        <v>1039</v>
      </c>
      <c r="H846" t="s">
        <v>677</v>
      </c>
      <c r="I846" t="s">
        <v>1071</v>
      </c>
      <c r="J846" t="s">
        <v>1072</v>
      </c>
      <c r="K846" t="s">
        <v>1085</v>
      </c>
      <c r="L846" t="s">
        <v>1086</v>
      </c>
      <c r="M846" t="s">
        <v>1087</v>
      </c>
      <c r="N846" t="s">
        <v>922</v>
      </c>
      <c r="O846">
        <v>100</v>
      </c>
    </row>
    <row r="847" spans="1:15" x14ac:dyDescent="0.35">
      <c r="A847" s="189" t="str">
        <f t="shared" si="76"/>
        <v>Oct</v>
      </c>
      <c r="B847" s="190" t="str">
        <f t="shared" si="77"/>
        <v>2024</v>
      </c>
      <c r="C847" s="190" t="str">
        <f t="shared" si="78"/>
        <v>Oct-2024</v>
      </c>
      <c r="D847" s="2">
        <v>45596</v>
      </c>
      <c r="E847" t="s">
        <v>1037</v>
      </c>
      <c r="F847" t="s">
        <v>1038</v>
      </c>
      <c r="G847" t="s">
        <v>1039</v>
      </c>
      <c r="H847" t="s">
        <v>677</v>
      </c>
      <c r="I847" t="s">
        <v>1071</v>
      </c>
      <c r="J847" t="s">
        <v>1072</v>
      </c>
      <c r="K847" t="s">
        <v>1085</v>
      </c>
      <c r="L847" t="s">
        <v>1086</v>
      </c>
      <c r="M847" t="s">
        <v>1087</v>
      </c>
      <c r="N847" t="s">
        <v>921</v>
      </c>
      <c r="O847">
        <v>380</v>
      </c>
    </row>
    <row r="848" spans="1:15" x14ac:dyDescent="0.35">
      <c r="A848" s="189" t="str">
        <f t="shared" si="76"/>
        <v>Oct</v>
      </c>
      <c r="B848" s="190" t="str">
        <f t="shared" si="77"/>
        <v>2024</v>
      </c>
      <c r="C848" s="190" t="str">
        <f t="shared" si="78"/>
        <v>Oct-2024</v>
      </c>
      <c r="D848" s="2">
        <v>45596</v>
      </c>
      <c r="E848" t="s">
        <v>1037</v>
      </c>
      <c r="F848" t="s">
        <v>1038</v>
      </c>
      <c r="G848" t="s">
        <v>1039</v>
      </c>
      <c r="H848" t="s">
        <v>677</v>
      </c>
      <c r="I848" t="s">
        <v>1071</v>
      </c>
      <c r="J848" t="s">
        <v>1072</v>
      </c>
      <c r="K848" t="s">
        <v>1088</v>
      </c>
      <c r="L848" t="s">
        <v>1089</v>
      </c>
      <c r="M848" t="s">
        <v>1090</v>
      </c>
      <c r="N848" t="s">
        <v>1528</v>
      </c>
      <c r="O848">
        <v>80</v>
      </c>
    </row>
    <row r="849" spans="1:15" x14ac:dyDescent="0.35">
      <c r="A849" s="189" t="str">
        <f t="shared" si="76"/>
        <v>Oct</v>
      </c>
      <c r="B849" s="190" t="str">
        <f t="shared" si="77"/>
        <v>2024</v>
      </c>
      <c r="C849" s="190" t="str">
        <f t="shared" si="78"/>
        <v>Oct-2024</v>
      </c>
      <c r="D849" s="2">
        <v>45596</v>
      </c>
      <c r="E849" t="s">
        <v>1037</v>
      </c>
      <c r="F849" t="s">
        <v>1038</v>
      </c>
      <c r="G849" t="s">
        <v>1039</v>
      </c>
      <c r="H849" t="s">
        <v>677</v>
      </c>
      <c r="I849" t="s">
        <v>1071</v>
      </c>
      <c r="J849" t="s">
        <v>1072</v>
      </c>
      <c r="K849" t="s">
        <v>1088</v>
      </c>
      <c r="L849" t="s">
        <v>1089</v>
      </c>
      <c r="M849" t="s">
        <v>1090</v>
      </c>
      <c r="N849" t="s">
        <v>1529</v>
      </c>
      <c r="O849" t="s">
        <v>958</v>
      </c>
    </row>
    <row r="850" spans="1:15" x14ac:dyDescent="0.35">
      <c r="A850" s="189" t="str">
        <f t="shared" si="76"/>
        <v>Oct</v>
      </c>
      <c r="B850" s="190" t="str">
        <f t="shared" si="77"/>
        <v>2024</v>
      </c>
      <c r="C850" s="190" t="str">
        <f t="shared" si="78"/>
        <v>Oct-2024</v>
      </c>
      <c r="D850" s="2">
        <v>45596</v>
      </c>
      <c r="E850" t="s">
        <v>1037</v>
      </c>
      <c r="F850" t="s">
        <v>1038</v>
      </c>
      <c r="G850" t="s">
        <v>1039</v>
      </c>
      <c r="H850" t="s">
        <v>677</v>
      </c>
      <c r="I850" t="s">
        <v>1071</v>
      </c>
      <c r="J850" t="s">
        <v>1072</v>
      </c>
      <c r="K850" t="s">
        <v>1088</v>
      </c>
      <c r="L850" t="s">
        <v>1089</v>
      </c>
      <c r="M850" t="s">
        <v>1090</v>
      </c>
      <c r="N850" t="s">
        <v>919</v>
      </c>
      <c r="O850">
        <v>125</v>
      </c>
    </row>
    <row r="851" spans="1:15" x14ac:dyDescent="0.35">
      <c r="A851" s="189" t="str">
        <f t="shared" si="76"/>
        <v>Oct</v>
      </c>
      <c r="B851" s="190" t="str">
        <f t="shared" si="77"/>
        <v>2024</v>
      </c>
      <c r="C851" s="190" t="str">
        <f t="shared" si="78"/>
        <v>Oct-2024</v>
      </c>
      <c r="D851" s="2">
        <v>45596</v>
      </c>
      <c r="E851" t="s">
        <v>1037</v>
      </c>
      <c r="F851" t="s">
        <v>1038</v>
      </c>
      <c r="G851" t="s">
        <v>1039</v>
      </c>
      <c r="H851" t="s">
        <v>677</v>
      </c>
      <c r="I851" t="s">
        <v>1071</v>
      </c>
      <c r="J851" t="s">
        <v>1072</v>
      </c>
      <c r="K851" t="s">
        <v>1088</v>
      </c>
      <c r="L851" t="s">
        <v>1089</v>
      </c>
      <c r="M851" t="s">
        <v>1090</v>
      </c>
      <c r="N851" t="s">
        <v>920</v>
      </c>
      <c r="O851">
        <v>840</v>
      </c>
    </row>
    <row r="852" spans="1:15" x14ac:dyDescent="0.35">
      <c r="A852" s="189" t="str">
        <f t="shared" si="76"/>
        <v>Oct</v>
      </c>
      <c r="B852" s="190" t="str">
        <f t="shared" si="77"/>
        <v>2024</v>
      </c>
      <c r="C852" s="190" t="str">
        <f t="shared" si="78"/>
        <v>Oct-2024</v>
      </c>
      <c r="D852" s="2">
        <v>45596</v>
      </c>
      <c r="E852" t="s">
        <v>1037</v>
      </c>
      <c r="F852" t="s">
        <v>1038</v>
      </c>
      <c r="G852" t="s">
        <v>1039</v>
      </c>
      <c r="H852" t="s">
        <v>677</v>
      </c>
      <c r="I852" t="s">
        <v>1071</v>
      </c>
      <c r="J852" t="s">
        <v>1072</v>
      </c>
      <c r="K852" t="s">
        <v>1088</v>
      </c>
      <c r="L852" t="s">
        <v>1089</v>
      </c>
      <c r="M852" t="s">
        <v>1090</v>
      </c>
      <c r="N852" t="s">
        <v>922</v>
      </c>
      <c r="O852">
        <v>1300</v>
      </c>
    </row>
    <row r="853" spans="1:15" x14ac:dyDescent="0.35">
      <c r="A853" s="189" t="str">
        <f t="shared" si="76"/>
        <v>Oct</v>
      </c>
      <c r="B853" s="190" t="str">
        <f t="shared" si="77"/>
        <v>2024</v>
      </c>
      <c r="C853" s="190" t="str">
        <f t="shared" si="78"/>
        <v>Oct-2024</v>
      </c>
      <c r="D853" s="2">
        <v>45596</v>
      </c>
      <c r="E853" t="s">
        <v>1037</v>
      </c>
      <c r="F853" t="s">
        <v>1038</v>
      </c>
      <c r="G853" t="s">
        <v>1039</v>
      </c>
      <c r="H853" t="s">
        <v>677</v>
      </c>
      <c r="I853" t="s">
        <v>1071</v>
      </c>
      <c r="J853" t="s">
        <v>1072</v>
      </c>
      <c r="K853" t="s">
        <v>1088</v>
      </c>
      <c r="L853" t="s">
        <v>1089</v>
      </c>
      <c r="M853" t="s">
        <v>1090</v>
      </c>
      <c r="N853" t="s">
        <v>921</v>
      </c>
      <c r="O853">
        <v>820</v>
      </c>
    </row>
    <row r="854" spans="1:15" x14ac:dyDescent="0.35">
      <c r="A854" s="189" t="str">
        <f t="shared" si="76"/>
        <v>Oct</v>
      </c>
      <c r="B854" s="190" t="str">
        <f t="shared" si="77"/>
        <v>2024</v>
      </c>
      <c r="C854" s="190" t="str">
        <f t="shared" si="78"/>
        <v>Oct-2024</v>
      </c>
      <c r="D854" s="2">
        <v>45596</v>
      </c>
      <c r="E854" t="s">
        <v>1037</v>
      </c>
      <c r="F854" t="s">
        <v>1038</v>
      </c>
      <c r="G854" t="s">
        <v>1039</v>
      </c>
      <c r="H854" t="s">
        <v>680</v>
      </c>
      <c r="I854" t="s">
        <v>1091</v>
      </c>
      <c r="J854" t="s">
        <v>1092</v>
      </c>
      <c r="K854" t="s">
        <v>1093</v>
      </c>
      <c r="L854" t="s">
        <v>1094</v>
      </c>
      <c r="M854" t="s">
        <v>1095</v>
      </c>
      <c r="N854" t="s">
        <v>1528</v>
      </c>
      <c r="O854">
        <v>275</v>
      </c>
    </row>
    <row r="855" spans="1:15" x14ac:dyDescent="0.35">
      <c r="A855" s="189" t="str">
        <f t="shared" si="76"/>
        <v>Oct</v>
      </c>
      <c r="B855" s="190" t="str">
        <f t="shared" si="77"/>
        <v>2024</v>
      </c>
      <c r="C855" s="190" t="str">
        <f t="shared" si="78"/>
        <v>Oct-2024</v>
      </c>
      <c r="D855" s="2">
        <v>45596</v>
      </c>
      <c r="E855" t="s">
        <v>1037</v>
      </c>
      <c r="F855" t="s">
        <v>1038</v>
      </c>
      <c r="G855" t="s">
        <v>1039</v>
      </c>
      <c r="H855" t="s">
        <v>680</v>
      </c>
      <c r="I855" t="s">
        <v>1091</v>
      </c>
      <c r="J855" t="s">
        <v>1092</v>
      </c>
      <c r="K855" t="s">
        <v>1093</v>
      </c>
      <c r="L855" t="s">
        <v>1094</v>
      </c>
      <c r="M855" t="s">
        <v>1095</v>
      </c>
      <c r="N855" t="s">
        <v>1529</v>
      </c>
      <c r="O855" t="s">
        <v>958</v>
      </c>
    </row>
    <row r="856" spans="1:15" x14ac:dyDescent="0.35">
      <c r="A856" s="189" t="str">
        <f t="shared" si="76"/>
        <v>Oct</v>
      </c>
      <c r="B856" s="190" t="str">
        <f t="shared" si="77"/>
        <v>2024</v>
      </c>
      <c r="C856" s="190" t="str">
        <f t="shared" si="78"/>
        <v>Oct-2024</v>
      </c>
      <c r="D856" s="2">
        <v>45596</v>
      </c>
      <c r="E856" t="s">
        <v>1037</v>
      </c>
      <c r="F856" t="s">
        <v>1038</v>
      </c>
      <c r="G856" t="s">
        <v>1039</v>
      </c>
      <c r="H856" t="s">
        <v>680</v>
      </c>
      <c r="I856" t="s">
        <v>1091</v>
      </c>
      <c r="J856" t="s">
        <v>1092</v>
      </c>
      <c r="K856" t="s">
        <v>1093</v>
      </c>
      <c r="L856" t="s">
        <v>1094</v>
      </c>
      <c r="M856" t="s">
        <v>1095</v>
      </c>
      <c r="N856" t="s">
        <v>919</v>
      </c>
      <c r="O856">
        <v>585</v>
      </c>
    </row>
    <row r="857" spans="1:15" x14ac:dyDescent="0.35">
      <c r="A857" s="189" t="str">
        <f t="shared" si="76"/>
        <v>Oct</v>
      </c>
      <c r="B857" s="190" t="str">
        <f t="shared" si="77"/>
        <v>2024</v>
      </c>
      <c r="C857" s="190" t="str">
        <f t="shared" si="78"/>
        <v>Oct-2024</v>
      </c>
      <c r="D857" s="2">
        <v>45596</v>
      </c>
      <c r="E857" t="s">
        <v>1037</v>
      </c>
      <c r="F857" t="s">
        <v>1038</v>
      </c>
      <c r="G857" t="s">
        <v>1039</v>
      </c>
      <c r="H857" t="s">
        <v>680</v>
      </c>
      <c r="I857" t="s">
        <v>1091</v>
      </c>
      <c r="J857" t="s">
        <v>1092</v>
      </c>
      <c r="K857" t="s">
        <v>1093</v>
      </c>
      <c r="L857" t="s">
        <v>1094</v>
      </c>
      <c r="M857" t="s">
        <v>1095</v>
      </c>
      <c r="N857" t="s">
        <v>920</v>
      </c>
      <c r="O857">
        <v>2825</v>
      </c>
    </row>
    <row r="858" spans="1:15" x14ac:dyDescent="0.35">
      <c r="A858" s="189" t="str">
        <f t="shared" si="76"/>
        <v>Oct</v>
      </c>
      <c r="B858" s="190" t="str">
        <f t="shared" si="77"/>
        <v>2024</v>
      </c>
      <c r="C858" s="190" t="str">
        <f t="shared" si="78"/>
        <v>Oct-2024</v>
      </c>
      <c r="D858" s="2">
        <v>45596</v>
      </c>
      <c r="E858" t="s">
        <v>1037</v>
      </c>
      <c r="F858" t="s">
        <v>1038</v>
      </c>
      <c r="G858" t="s">
        <v>1039</v>
      </c>
      <c r="H858" t="s">
        <v>680</v>
      </c>
      <c r="I858" t="s">
        <v>1091</v>
      </c>
      <c r="J858" t="s">
        <v>1092</v>
      </c>
      <c r="K858" t="s">
        <v>1093</v>
      </c>
      <c r="L858" t="s">
        <v>1094</v>
      </c>
      <c r="M858" t="s">
        <v>1095</v>
      </c>
      <c r="N858" t="s">
        <v>922</v>
      </c>
      <c r="O858">
        <v>275</v>
      </c>
    </row>
    <row r="859" spans="1:15" x14ac:dyDescent="0.35">
      <c r="A859" s="189" t="str">
        <f t="shared" si="76"/>
        <v>Oct</v>
      </c>
      <c r="B859" s="190" t="str">
        <f t="shared" si="77"/>
        <v>2024</v>
      </c>
      <c r="C859" s="190" t="str">
        <f t="shared" si="78"/>
        <v>Oct-2024</v>
      </c>
      <c r="D859" s="2">
        <v>45596</v>
      </c>
      <c r="E859" t="s">
        <v>1037</v>
      </c>
      <c r="F859" t="s">
        <v>1038</v>
      </c>
      <c r="G859" t="s">
        <v>1039</v>
      </c>
      <c r="H859" t="s">
        <v>680</v>
      </c>
      <c r="I859" t="s">
        <v>1091</v>
      </c>
      <c r="J859" t="s">
        <v>1092</v>
      </c>
      <c r="K859" t="s">
        <v>1093</v>
      </c>
      <c r="L859" t="s">
        <v>1094</v>
      </c>
      <c r="M859" t="s">
        <v>1095</v>
      </c>
      <c r="N859" t="s">
        <v>921</v>
      </c>
      <c r="O859">
        <v>1040</v>
      </c>
    </row>
    <row r="860" spans="1:15" x14ac:dyDescent="0.35">
      <c r="A860" s="189" t="str">
        <f t="shared" si="76"/>
        <v>Oct</v>
      </c>
      <c r="B860" s="190" t="str">
        <f t="shared" si="77"/>
        <v>2024</v>
      </c>
      <c r="C860" s="190" t="str">
        <f t="shared" si="78"/>
        <v>Oct-2024</v>
      </c>
      <c r="D860" s="2">
        <v>45596</v>
      </c>
      <c r="E860" t="s">
        <v>1037</v>
      </c>
      <c r="F860" t="s">
        <v>1038</v>
      </c>
      <c r="G860" t="s">
        <v>1039</v>
      </c>
      <c r="H860" t="s">
        <v>684</v>
      </c>
      <c r="I860" t="s">
        <v>1096</v>
      </c>
      <c r="J860" t="s">
        <v>1097</v>
      </c>
      <c r="K860" t="s">
        <v>1098</v>
      </c>
      <c r="L860" t="s">
        <v>1099</v>
      </c>
      <c r="M860" t="s">
        <v>1100</v>
      </c>
      <c r="N860" t="s">
        <v>1528</v>
      </c>
      <c r="O860">
        <v>130</v>
      </c>
    </row>
    <row r="861" spans="1:15" x14ac:dyDescent="0.35">
      <c r="A861" s="189" t="str">
        <f t="shared" si="76"/>
        <v>Oct</v>
      </c>
      <c r="B861" s="190" t="str">
        <f t="shared" si="77"/>
        <v>2024</v>
      </c>
      <c r="C861" s="190" t="str">
        <f t="shared" si="78"/>
        <v>Oct-2024</v>
      </c>
      <c r="D861" s="2">
        <v>45596</v>
      </c>
      <c r="E861" t="s">
        <v>1037</v>
      </c>
      <c r="F861" t="s">
        <v>1038</v>
      </c>
      <c r="G861" t="s">
        <v>1039</v>
      </c>
      <c r="H861" t="s">
        <v>684</v>
      </c>
      <c r="I861" t="s">
        <v>1096</v>
      </c>
      <c r="J861" t="s">
        <v>1097</v>
      </c>
      <c r="K861" t="s">
        <v>1098</v>
      </c>
      <c r="L861" t="s">
        <v>1099</v>
      </c>
      <c r="M861" t="s">
        <v>1100</v>
      </c>
      <c r="N861" t="s">
        <v>1529</v>
      </c>
      <c r="O861">
        <v>5</v>
      </c>
    </row>
    <row r="862" spans="1:15" x14ac:dyDescent="0.35">
      <c r="A862" s="189" t="str">
        <f t="shared" si="76"/>
        <v>Oct</v>
      </c>
      <c r="B862" s="190" t="str">
        <f t="shared" si="77"/>
        <v>2024</v>
      </c>
      <c r="C862" s="190" t="str">
        <f t="shared" si="78"/>
        <v>Oct-2024</v>
      </c>
      <c r="D862" s="2">
        <v>45596</v>
      </c>
      <c r="E862" t="s">
        <v>1037</v>
      </c>
      <c r="F862" t="s">
        <v>1038</v>
      </c>
      <c r="G862" t="s">
        <v>1039</v>
      </c>
      <c r="H862" t="s">
        <v>684</v>
      </c>
      <c r="I862" t="s">
        <v>1096</v>
      </c>
      <c r="J862" t="s">
        <v>1097</v>
      </c>
      <c r="K862" t="s">
        <v>1098</v>
      </c>
      <c r="L862" t="s">
        <v>1099</v>
      </c>
      <c r="M862" t="s">
        <v>1100</v>
      </c>
      <c r="N862" t="s">
        <v>919</v>
      </c>
      <c r="O862">
        <v>195</v>
      </c>
    </row>
    <row r="863" spans="1:15" x14ac:dyDescent="0.35">
      <c r="A863" s="189" t="str">
        <f t="shared" si="76"/>
        <v>Oct</v>
      </c>
      <c r="B863" s="190" t="str">
        <f t="shared" si="77"/>
        <v>2024</v>
      </c>
      <c r="C863" s="190" t="str">
        <f t="shared" si="78"/>
        <v>Oct-2024</v>
      </c>
      <c r="D863" s="2">
        <v>45596</v>
      </c>
      <c r="E863" t="s">
        <v>1037</v>
      </c>
      <c r="F863" t="s">
        <v>1038</v>
      </c>
      <c r="G863" t="s">
        <v>1039</v>
      </c>
      <c r="H863" t="s">
        <v>684</v>
      </c>
      <c r="I863" t="s">
        <v>1096</v>
      </c>
      <c r="J863" t="s">
        <v>1097</v>
      </c>
      <c r="K863" t="s">
        <v>1098</v>
      </c>
      <c r="L863" t="s">
        <v>1099</v>
      </c>
      <c r="M863" t="s">
        <v>1100</v>
      </c>
      <c r="N863" t="s">
        <v>920</v>
      </c>
      <c r="O863">
        <v>2345</v>
      </c>
    </row>
    <row r="864" spans="1:15" x14ac:dyDescent="0.35">
      <c r="A864" s="189" t="str">
        <f t="shared" si="76"/>
        <v>Oct</v>
      </c>
      <c r="B864" s="190" t="str">
        <f t="shared" si="77"/>
        <v>2024</v>
      </c>
      <c r="C864" s="190" t="str">
        <f t="shared" si="78"/>
        <v>Oct-2024</v>
      </c>
      <c r="D864" s="2">
        <v>45596</v>
      </c>
      <c r="E864" t="s">
        <v>1037</v>
      </c>
      <c r="F864" t="s">
        <v>1038</v>
      </c>
      <c r="G864" t="s">
        <v>1039</v>
      </c>
      <c r="H864" t="s">
        <v>684</v>
      </c>
      <c r="I864" t="s">
        <v>1096</v>
      </c>
      <c r="J864" t="s">
        <v>1097</v>
      </c>
      <c r="K864" t="s">
        <v>1098</v>
      </c>
      <c r="L864" t="s">
        <v>1099</v>
      </c>
      <c r="M864" t="s">
        <v>1100</v>
      </c>
      <c r="N864" t="s">
        <v>922</v>
      </c>
      <c r="O864">
        <v>1470</v>
      </c>
    </row>
    <row r="865" spans="1:15" x14ac:dyDescent="0.35">
      <c r="A865" s="189" t="str">
        <f t="shared" si="76"/>
        <v>Oct</v>
      </c>
      <c r="B865" s="190" t="str">
        <f t="shared" si="77"/>
        <v>2024</v>
      </c>
      <c r="C865" s="190" t="str">
        <f t="shared" si="78"/>
        <v>Oct-2024</v>
      </c>
      <c r="D865" s="2">
        <v>45596</v>
      </c>
      <c r="E865" t="s">
        <v>1037</v>
      </c>
      <c r="F865" t="s">
        <v>1038</v>
      </c>
      <c r="G865" t="s">
        <v>1039</v>
      </c>
      <c r="H865" t="s">
        <v>684</v>
      </c>
      <c r="I865" t="s">
        <v>1096</v>
      </c>
      <c r="J865" t="s">
        <v>1097</v>
      </c>
      <c r="K865" t="s">
        <v>1098</v>
      </c>
      <c r="L865" t="s">
        <v>1099</v>
      </c>
      <c r="M865" t="s">
        <v>1100</v>
      </c>
      <c r="N865" t="s">
        <v>921</v>
      </c>
      <c r="O865">
        <v>1950</v>
      </c>
    </row>
    <row r="866" spans="1:15" x14ac:dyDescent="0.35">
      <c r="A866" s="189" t="str">
        <f t="shared" si="76"/>
        <v>Oct</v>
      </c>
      <c r="B866" s="190" t="str">
        <f t="shared" si="77"/>
        <v>2024</v>
      </c>
      <c r="C866" s="190" t="str">
        <f t="shared" si="78"/>
        <v>Oct-2024</v>
      </c>
      <c r="D866" s="2">
        <v>45596</v>
      </c>
      <c r="E866" t="s">
        <v>1037</v>
      </c>
      <c r="F866" t="s">
        <v>1038</v>
      </c>
      <c r="G866" t="s">
        <v>1039</v>
      </c>
      <c r="H866" t="s">
        <v>688</v>
      </c>
      <c r="I866" t="s">
        <v>1101</v>
      </c>
      <c r="J866" t="s">
        <v>1102</v>
      </c>
      <c r="K866" t="s">
        <v>1103</v>
      </c>
      <c r="L866" t="s">
        <v>1104</v>
      </c>
      <c r="M866" t="s">
        <v>1105</v>
      </c>
      <c r="N866" t="s">
        <v>1528</v>
      </c>
      <c r="O866">
        <v>20</v>
      </c>
    </row>
    <row r="867" spans="1:15" x14ac:dyDescent="0.35">
      <c r="A867" s="189" t="str">
        <f t="shared" si="76"/>
        <v>Oct</v>
      </c>
      <c r="B867" s="190" t="str">
        <f t="shared" si="77"/>
        <v>2024</v>
      </c>
      <c r="C867" s="190" t="str">
        <f t="shared" si="78"/>
        <v>Oct-2024</v>
      </c>
      <c r="D867" s="2">
        <v>45596</v>
      </c>
      <c r="E867" t="s">
        <v>1037</v>
      </c>
      <c r="F867" t="s">
        <v>1038</v>
      </c>
      <c r="G867" t="s">
        <v>1039</v>
      </c>
      <c r="H867" t="s">
        <v>688</v>
      </c>
      <c r="I867" t="s">
        <v>1101</v>
      </c>
      <c r="J867" t="s">
        <v>1102</v>
      </c>
      <c r="K867" t="s">
        <v>1103</v>
      </c>
      <c r="L867" t="s">
        <v>1104</v>
      </c>
      <c r="M867" t="s">
        <v>1105</v>
      </c>
      <c r="N867" t="s">
        <v>1529</v>
      </c>
      <c r="O867" t="s">
        <v>958</v>
      </c>
    </row>
    <row r="868" spans="1:15" x14ac:dyDescent="0.35">
      <c r="A868" s="189" t="str">
        <f t="shared" si="76"/>
        <v>Oct</v>
      </c>
      <c r="B868" s="190" t="str">
        <f t="shared" si="77"/>
        <v>2024</v>
      </c>
      <c r="C868" s="190" t="str">
        <f t="shared" si="78"/>
        <v>Oct-2024</v>
      </c>
      <c r="D868" s="2">
        <v>45596</v>
      </c>
      <c r="E868" t="s">
        <v>1037</v>
      </c>
      <c r="F868" t="s">
        <v>1038</v>
      </c>
      <c r="G868" t="s">
        <v>1039</v>
      </c>
      <c r="H868" t="s">
        <v>688</v>
      </c>
      <c r="I868" t="s">
        <v>1101</v>
      </c>
      <c r="J868" t="s">
        <v>1102</v>
      </c>
      <c r="K868" t="s">
        <v>1103</v>
      </c>
      <c r="L868" t="s">
        <v>1104</v>
      </c>
      <c r="M868" t="s">
        <v>1105</v>
      </c>
      <c r="N868" t="s">
        <v>919</v>
      </c>
      <c r="O868">
        <v>130</v>
      </c>
    </row>
    <row r="869" spans="1:15" x14ac:dyDescent="0.35">
      <c r="A869" s="189" t="str">
        <f t="shared" si="76"/>
        <v>Oct</v>
      </c>
      <c r="B869" s="190" t="str">
        <f t="shared" si="77"/>
        <v>2024</v>
      </c>
      <c r="C869" s="190" t="str">
        <f t="shared" si="78"/>
        <v>Oct-2024</v>
      </c>
      <c r="D869" s="2">
        <v>45596</v>
      </c>
      <c r="E869" t="s">
        <v>1037</v>
      </c>
      <c r="F869" t="s">
        <v>1038</v>
      </c>
      <c r="G869" t="s">
        <v>1039</v>
      </c>
      <c r="H869" t="s">
        <v>688</v>
      </c>
      <c r="I869" t="s">
        <v>1101</v>
      </c>
      <c r="J869" t="s">
        <v>1102</v>
      </c>
      <c r="K869" t="s">
        <v>1103</v>
      </c>
      <c r="L869" t="s">
        <v>1104</v>
      </c>
      <c r="M869" t="s">
        <v>1105</v>
      </c>
      <c r="N869" t="s">
        <v>920</v>
      </c>
      <c r="O869">
        <v>505</v>
      </c>
    </row>
    <row r="870" spans="1:15" x14ac:dyDescent="0.35">
      <c r="A870" s="189" t="str">
        <f t="shared" si="76"/>
        <v>Oct</v>
      </c>
      <c r="B870" s="190" t="str">
        <f t="shared" si="77"/>
        <v>2024</v>
      </c>
      <c r="C870" s="190" t="str">
        <f t="shared" si="78"/>
        <v>Oct-2024</v>
      </c>
      <c r="D870" s="2">
        <v>45596</v>
      </c>
      <c r="E870" t="s">
        <v>1037</v>
      </c>
      <c r="F870" t="s">
        <v>1038</v>
      </c>
      <c r="G870" t="s">
        <v>1039</v>
      </c>
      <c r="H870" t="s">
        <v>688</v>
      </c>
      <c r="I870" t="s">
        <v>1101</v>
      </c>
      <c r="J870" t="s">
        <v>1102</v>
      </c>
      <c r="K870" t="s">
        <v>1103</v>
      </c>
      <c r="L870" t="s">
        <v>1104</v>
      </c>
      <c r="M870" t="s">
        <v>1105</v>
      </c>
      <c r="N870" t="s">
        <v>922</v>
      </c>
      <c r="O870">
        <v>340</v>
      </c>
    </row>
    <row r="871" spans="1:15" x14ac:dyDescent="0.35">
      <c r="A871" s="189" t="str">
        <f t="shared" si="76"/>
        <v>Oct</v>
      </c>
      <c r="B871" s="190" t="str">
        <f t="shared" si="77"/>
        <v>2024</v>
      </c>
      <c r="C871" s="190" t="str">
        <f t="shared" si="78"/>
        <v>Oct-2024</v>
      </c>
      <c r="D871" s="2">
        <v>45596</v>
      </c>
      <c r="E871" t="s">
        <v>1037</v>
      </c>
      <c r="F871" t="s">
        <v>1038</v>
      </c>
      <c r="G871" t="s">
        <v>1039</v>
      </c>
      <c r="H871" t="s">
        <v>688</v>
      </c>
      <c r="I871" t="s">
        <v>1101</v>
      </c>
      <c r="J871" t="s">
        <v>1102</v>
      </c>
      <c r="K871" t="s">
        <v>1103</v>
      </c>
      <c r="L871" t="s">
        <v>1104</v>
      </c>
      <c r="M871" t="s">
        <v>1105</v>
      </c>
      <c r="N871" t="s">
        <v>921</v>
      </c>
      <c r="O871">
        <v>405</v>
      </c>
    </row>
    <row r="872" spans="1:15" x14ac:dyDescent="0.35">
      <c r="A872" s="189" t="str">
        <f t="shared" si="76"/>
        <v>Oct</v>
      </c>
      <c r="B872" s="190" t="str">
        <f t="shared" si="77"/>
        <v>2024</v>
      </c>
      <c r="C872" s="190" t="str">
        <f t="shared" si="78"/>
        <v>Oct-2024</v>
      </c>
      <c r="D872" s="2">
        <v>45596</v>
      </c>
      <c r="E872" t="s">
        <v>1037</v>
      </c>
      <c r="F872" t="s">
        <v>1038</v>
      </c>
      <c r="G872" t="s">
        <v>1039</v>
      </c>
      <c r="H872" t="s">
        <v>688</v>
      </c>
      <c r="I872" t="s">
        <v>1101</v>
      </c>
      <c r="J872" t="s">
        <v>1102</v>
      </c>
      <c r="K872" t="s">
        <v>1106</v>
      </c>
      <c r="L872" t="s">
        <v>1107</v>
      </c>
      <c r="M872" t="s">
        <v>1108</v>
      </c>
      <c r="N872" t="s">
        <v>1528</v>
      </c>
      <c r="O872">
        <v>140</v>
      </c>
    </row>
    <row r="873" spans="1:15" x14ac:dyDescent="0.35">
      <c r="A873" s="189" t="str">
        <f t="shared" si="76"/>
        <v>Oct</v>
      </c>
      <c r="B873" s="190" t="str">
        <f t="shared" si="77"/>
        <v>2024</v>
      </c>
      <c r="C873" s="190" t="str">
        <f t="shared" si="78"/>
        <v>Oct-2024</v>
      </c>
      <c r="D873" s="2">
        <v>45596</v>
      </c>
      <c r="E873" t="s">
        <v>1037</v>
      </c>
      <c r="F873" t="s">
        <v>1038</v>
      </c>
      <c r="G873" t="s">
        <v>1039</v>
      </c>
      <c r="H873" t="s">
        <v>688</v>
      </c>
      <c r="I873" t="s">
        <v>1101</v>
      </c>
      <c r="J873" t="s">
        <v>1102</v>
      </c>
      <c r="K873" t="s">
        <v>1106</v>
      </c>
      <c r="L873" t="s">
        <v>1107</v>
      </c>
      <c r="M873" t="s">
        <v>1108</v>
      </c>
      <c r="N873" t="s">
        <v>1529</v>
      </c>
      <c r="O873">
        <v>30</v>
      </c>
    </row>
    <row r="874" spans="1:15" x14ac:dyDescent="0.35">
      <c r="A874" s="189" t="str">
        <f t="shared" si="76"/>
        <v>Oct</v>
      </c>
      <c r="B874" s="190" t="str">
        <f t="shared" si="77"/>
        <v>2024</v>
      </c>
      <c r="C874" s="190" t="str">
        <f t="shared" si="78"/>
        <v>Oct-2024</v>
      </c>
      <c r="D874" s="2">
        <v>45596</v>
      </c>
      <c r="E874" t="s">
        <v>1037</v>
      </c>
      <c r="F874" t="s">
        <v>1038</v>
      </c>
      <c r="G874" t="s">
        <v>1039</v>
      </c>
      <c r="H874" t="s">
        <v>688</v>
      </c>
      <c r="I874" t="s">
        <v>1101</v>
      </c>
      <c r="J874" t="s">
        <v>1102</v>
      </c>
      <c r="K874" t="s">
        <v>1106</v>
      </c>
      <c r="L874" t="s">
        <v>1107</v>
      </c>
      <c r="M874" t="s">
        <v>1108</v>
      </c>
      <c r="N874" t="s">
        <v>919</v>
      </c>
      <c r="O874">
        <v>665</v>
      </c>
    </row>
    <row r="875" spans="1:15" x14ac:dyDescent="0.35">
      <c r="A875" s="189" t="str">
        <f t="shared" si="76"/>
        <v>Oct</v>
      </c>
      <c r="B875" s="190" t="str">
        <f t="shared" si="77"/>
        <v>2024</v>
      </c>
      <c r="C875" s="190" t="str">
        <f t="shared" si="78"/>
        <v>Oct-2024</v>
      </c>
      <c r="D875" s="2">
        <v>45596</v>
      </c>
      <c r="E875" t="s">
        <v>1037</v>
      </c>
      <c r="F875" t="s">
        <v>1038</v>
      </c>
      <c r="G875" t="s">
        <v>1039</v>
      </c>
      <c r="H875" t="s">
        <v>688</v>
      </c>
      <c r="I875" t="s">
        <v>1101</v>
      </c>
      <c r="J875" t="s">
        <v>1102</v>
      </c>
      <c r="K875" t="s">
        <v>1106</v>
      </c>
      <c r="L875" t="s">
        <v>1107</v>
      </c>
      <c r="M875" t="s">
        <v>1108</v>
      </c>
      <c r="N875" t="s">
        <v>920</v>
      </c>
      <c r="O875">
        <v>3285</v>
      </c>
    </row>
    <row r="876" spans="1:15" x14ac:dyDescent="0.35">
      <c r="A876" s="189" t="str">
        <f t="shared" si="76"/>
        <v>Oct</v>
      </c>
      <c r="B876" s="190" t="str">
        <f t="shared" si="77"/>
        <v>2024</v>
      </c>
      <c r="C876" s="190" t="str">
        <f t="shared" si="78"/>
        <v>Oct-2024</v>
      </c>
      <c r="D876" s="2">
        <v>45596</v>
      </c>
      <c r="E876" t="s">
        <v>1037</v>
      </c>
      <c r="F876" t="s">
        <v>1038</v>
      </c>
      <c r="G876" t="s">
        <v>1039</v>
      </c>
      <c r="H876" t="s">
        <v>688</v>
      </c>
      <c r="I876" t="s">
        <v>1101</v>
      </c>
      <c r="J876" t="s">
        <v>1102</v>
      </c>
      <c r="K876" t="s">
        <v>1106</v>
      </c>
      <c r="L876" t="s">
        <v>1107</v>
      </c>
      <c r="M876" t="s">
        <v>1108</v>
      </c>
      <c r="N876" t="s">
        <v>922</v>
      </c>
      <c r="O876">
        <v>2515</v>
      </c>
    </row>
    <row r="877" spans="1:15" x14ac:dyDescent="0.35">
      <c r="A877" s="189" t="str">
        <f t="shared" si="76"/>
        <v>Oct</v>
      </c>
      <c r="B877" s="190" t="str">
        <f t="shared" si="77"/>
        <v>2024</v>
      </c>
      <c r="C877" s="190" t="str">
        <f t="shared" si="78"/>
        <v>Oct-2024</v>
      </c>
      <c r="D877" s="2">
        <v>45596</v>
      </c>
      <c r="E877" t="s">
        <v>1037</v>
      </c>
      <c r="F877" t="s">
        <v>1038</v>
      </c>
      <c r="G877" t="s">
        <v>1039</v>
      </c>
      <c r="H877" t="s">
        <v>688</v>
      </c>
      <c r="I877" t="s">
        <v>1101</v>
      </c>
      <c r="J877" t="s">
        <v>1102</v>
      </c>
      <c r="K877" t="s">
        <v>1106</v>
      </c>
      <c r="L877" t="s">
        <v>1107</v>
      </c>
      <c r="M877" t="s">
        <v>1108</v>
      </c>
      <c r="N877" t="s">
        <v>921</v>
      </c>
      <c r="O877">
        <v>2870</v>
      </c>
    </row>
    <row r="878" spans="1:15" x14ac:dyDescent="0.35">
      <c r="A878" s="189" t="str">
        <f t="shared" si="76"/>
        <v>Oct</v>
      </c>
      <c r="B878" s="190" t="str">
        <f t="shared" si="77"/>
        <v>2024</v>
      </c>
      <c r="C878" s="190" t="str">
        <f t="shared" si="78"/>
        <v>Oct-2024</v>
      </c>
      <c r="D878" s="2">
        <v>45596</v>
      </c>
      <c r="E878" t="s">
        <v>1037</v>
      </c>
      <c r="F878" t="s">
        <v>1038</v>
      </c>
      <c r="G878" t="s">
        <v>1039</v>
      </c>
      <c r="H878" t="s">
        <v>691</v>
      </c>
      <c r="I878" t="s">
        <v>1109</v>
      </c>
      <c r="J878" t="s">
        <v>1110</v>
      </c>
      <c r="K878" t="s">
        <v>1111</v>
      </c>
      <c r="L878" t="s">
        <v>1112</v>
      </c>
      <c r="M878" t="s">
        <v>1113</v>
      </c>
      <c r="N878" t="s">
        <v>1528</v>
      </c>
      <c r="O878">
        <v>225</v>
      </c>
    </row>
    <row r="879" spans="1:15" x14ac:dyDescent="0.35">
      <c r="A879" s="189" t="str">
        <f t="shared" si="76"/>
        <v>Oct</v>
      </c>
      <c r="B879" s="190" t="str">
        <f t="shared" si="77"/>
        <v>2024</v>
      </c>
      <c r="C879" s="190" t="str">
        <f t="shared" si="78"/>
        <v>Oct-2024</v>
      </c>
      <c r="D879" s="2">
        <v>45596</v>
      </c>
      <c r="E879" t="s">
        <v>1037</v>
      </c>
      <c r="F879" t="s">
        <v>1038</v>
      </c>
      <c r="G879" t="s">
        <v>1039</v>
      </c>
      <c r="H879" t="s">
        <v>691</v>
      </c>
      <c r="I879" t="s">
        <v>1109</v>
      </c>
      <c r="J879" t="s">
        <v>1110</v>
      </c>
      <c r="K879" t="s">
        <v>1111</v>
      </c>
      <c r="L879" t="s">
        <v>1112</v>
      </c>
      <c r="M879" t="s">
        <v>1113</v>
      </c>
      <c r="N879" t="s">
        <v>1529</v>
      </c>
      <c r="O879" t="s">
        <v>958</v>
      </c>
    </row>
    <row r="880" spans="1:15" x14ac:dyDescent="0.35">
      <c r="A880" s="189" t="str">
        <f t="shared" si="76"/>
        <v>Oct</v>
      </c>
      <c r="B880" s="190" t="str">
        <f t="shared" si="77"/>
        <v>2024</v>
      </c>
      <c r="C880" s="190" t="str">
        <f t="shared" si="78"/>
        <v>Oct-2024</v>
      </c>
      <c r="D880" s="2">
        <v>45596</v>
      </c>
      <c r="E880" t="s">
        <v>1037</v>
      </c>
      <c r="F880" t="s">
        <v>1038</v>
      </c>
      <c r="G880" t="s">
        <v>1039</v>
      </c>
      <c r="H880" t="s">
        <v>691</v>
      </c>
      <c r="I880" t="s">
        <v>1109</v>
      </c>
      <c r="J880" t="s">
        <v>1110</v>
      </c>
      <c r="K880" t="s">
        <v>1111</v>
      </c>
      <c r="L880" t="s">
        <v>1112</v>
      </c>
      <c r="M880" t="s">
        <v>1113</v>
      </c>
      <c r="N880" t="s">
        <v>919</v>
      </c>
      <c r="O880">
        <v>540</v>
      </c>
    </row>
    <row r="881" spans="1:15" x14ac:dyDescent="0.35">
      <c r="A881" s="189" t="str">
        <f t="shared" si="76"/>
        <v>Oct</v>
      </c>
      <c r="B881" s="190" t="str">
        <f t="shared" si="77"/>
        <v>2024</v>
      </c>
      <c r="C881" s="190" t="str">
        <f t="shared" si="78"/>
        <v>Oct-2024</v>
      </c>
      <c r="D881" s="2">
        <v>45596</v>
      </c>
      <c r="E881" t="s">
        <v>1037</v>
      </c>
      <c r="F881" t="s">
        <v>1038</v>
      </c>
      <c r="G881" t="s">
        <v>1039</v>
      </c>
      <c r="H881" t="s">
        <v>691</v>
      </c>
      <c r="I881" t="s">
        <v>1109</v>
      </c>
      <c r="J881" t="s">
        <v>1110</v>
      </c>
      <c r="K881" t="s">
        <v>1111</v>
      </c>
      <c r="L881" t="s">
        <v>1112</v>
      </c>
      <c r="M881" t="s">
        <v>1113</v>
      </c>
      <c r="N881" t="s">
        <v>920</v>
      </c>
      <c r="O881">
        <v>4200</v>
      </c>
    </row>
    <row r="882" spans="1:15" x14ac:dyDescent="0.35">
      <c r="A882" s="189" t="str">
        <f t="shared" si="76"/>
        <v>Oct</v>
      </c>
      <c r="B882" s="190" t="str">
        <f t="shared" si="77"/>
        <v>2024</v>
      </c>
      <c r="C882" s="190" t="str">
        <f t="shared" si="78"/>
        <v>Oct-2024</v>
      </c>
      <c r="D882" s="2">
        <v>45596</v>
      </c>
      <c r="E882" t="s">
        <v>1037</v>
      </c>
      <c r="F882" t="s">
        <v>1038</v>
      </c>
      <c r="G882" t="s">
        <v>1039</v>
      </c>
      <c r="H882" t="s">
        <v>691</v>
      </c>
      <c r="I882" t="s">
        <v>1109</v>
      </c>
      <c r="J882" t="s">
        <v>1110</v>
      </c>
      <c r="K882" t="s">
        <v>1111</v>
      </c>
      <c r="L882" t="s">
        <v>1112</v>
      </c>
      <c r="M882" t="s">
        <v>1113</v>
      </c>
      <c r="N882" t="s">
        <v>922</v>
      </c>
      <c r="O882">
        <v>2460</v>
      </c>
    </row>
    <row r="883" spans="1:15" x14ac:dyDescent="0.35">
      <c r="A883" s="189" t="str">
        <f t="shared" si="76"/>
        <v>Oct</v>
      </c>
      <c r="B883" s="190" t="str">
        <f t="shared" si="77"/>
        <v>2024</v>
      </c>
      <c r="C883" s="190" t="str">
        <f t="shared" si="78"/>
        <v>Oct-2024</v>
      </c>
      <c r="D883" s="2">
        <v>45596</v>
      </c>
      <c r="E883" t="s">
        <v>1037</v>
      </c>
      <c r="F883" t="s">
        <v>1038</v>
      </c>
      <c r="G883" t="s">
        <v>1039</v>
      </c>
      <c r="H883" t="s">
        <v>691</v>
      </c>
      <c r="I883" t="s">
        <v>1109</v>
      </c>
      <c r="J883" t="s">
        <v>1110</v>
      </c>
      <c r="K883" t="s">
        <v>1111</v>
      </c>
      <c r="L883" t="s">
        <v>1112</v>
      </c>
      <c r="M883" t="s">
        <v>1113</v>
      </c>
      <c r="N883" t="s">
        <v>921</v>
      </c>
      <c r="O883">
        <v>2520</v>
      </c>
    </row>
    <row r="884" spans="1:15" x14ac:dyDescent="0.35">
      <c r="A884" s="189" t="str">
        <f t="shared" si="76"/>
        <v>Oct</v>
      </c>
      <c r="B884" s="190" t="str">
        <f t="shared" si="77"/>
        <v>2024</v>
      </c>
      <c r="C884" s="190" t="str">
        <f t="shared" si="78"/>
        <v>Oct-2024</v>
      </c>
      <c r="D884" s="2">
        <v>45596</v>
      </c>
      <c r="E884" t="s">
        <v>1037</v>
      </c>
      <c r="F884" t="s">
        <v>1038</v>
      </c>
      <c r="G884" t="s">
        <v>1039</v>
      </c>
      <c r="H884" t="s">
        <v>696</v>
      </c>
      <c r="I884" t="s">
        <v>1114</v>
      </c>
      <c r="J884" t="s">
        <v>1115</v>
      </c>
      <c r="K884" t="s">
        <v>1116</v>
      </c>
      <c r="L884" t="s">
        <v>1117</v>
      </c>
      <c r="M884" t="s">
        <v>1118</v>
      </c>
      <c r="N884" t="s">
        <v>1528</v>
      </c>
      <c r="O884">
        <v>45</v>
      </c>
    </row>
    <row r="885" spans="1:15" x14ac:dyDescent="0.35">
      <c r="A885" s="189" t="str">
        <f t="shared" si="76"/>
        <v>Oct</v>
      </c>
      <c r="B885" s="190" t="str">
        <f t="shared" si="77"/>
        <v>2024</v>
      </c>
      <c r="C885" s="190" t="str">
        <f t="shared" si="78"/>
        <v>Oct-2024</v>
      </c>
      <c r="D885" s="2">
        <v>45596</v>
      </c>
      <c r="E885" t="s">
        <v>1037</v>
      </c>
      <c r="F885" t="s">
        <v>1038</v>
      </c>
      <c r="G885" t="s">
        <v>1039</v>
      </c>
      <c r="H885" t="s">
        <v>696</v>
      </c>
      <c r="I885" t="s">
        <v>1114</v>
      </c>
      <c r="J885" t="s">
        <v>1115</v>
      </c>
      <c r="K885" t="s">
        <v>1116</v>
      </c>
      <c r="L885" t="s">
        <v>1117</v>
      </c>
      <c r="M885" t="s">
        <v>1118</v>
      </c>
      <c r="N885" t="s">
        <v>1529</v>
      </c>
      <c r="O885" t="s">
        <v>958</v>
      </c>
    </row>
    <row r="886" spans="1:15" x14ac:dyDescent="0.35">
      <c r="A886" s="189" t="str">
        <f t="shared" si="76"/>
        <v>Oct</v>
      </c>
      <c r="B886" s="190" t="str">
        <f t="shared" si="77"/>
        <v>2024</v>
      </c>
      <c r="C886" s="190" t="str">
        <f t="shared" si="78"/>
        <v>Oct-2024</v>
      </c>
      <c r="D886" s="2">
        <v>45596</v>
      </c>
      <c r="E886" t="s">
        <v>1037</v>
      </c>
      <c r="F886" t="s">
        <v>1038</v>
      </c>
      <c r="G886" t="s">
        <v>1039</v>
      </c>
      <c r="H886" t="s">
        <v>696</v>
      </c>
      <c r="I886" t="s">
        <v>1114</v>
      </c>
      <c r="J886" t="s">
        <v>1115</v>
      </c>
      <c r="K886" t="s">
        <v>1116</v>
      </c>
      <c r="L886" t="s">
        <v>1117</v>
      </c>
      <c r="M886" t="s">
        <v>1118</v>
      </c>
      <c r="N886" t="s">
        <v>919</v>
      </c>
      <c r="O886">
        <v>530</v>
      </c>
    </row>
    <row r="887" spans="1:15" x14ac:dyDescent="0.35">
      <c r="A887" s="189" t="str">
        <f t="shared" si="76"/>
        <v>Oct</v>
      </c>
      <c r="B887" s="190" t="str">
        <f t="shared" si="77"/>
        <v>2024</v>
      </c>
      <c r="C887" s="190" t="str">
        <f t="shared" si="78"/>
        <v>Oct-2024</v>
      </c>
      <c r="D887" s="2">
        <v>45596</v>
      </c>
      <c r="E887" t="s">
        <v>1037</v>
      </c>
      <c r="F887" t="s">
        <v>1038</v>
      </c>
      <c r="G887" t="s">
        <v>1039</v>
      </c>
      <c r="H887" t="s">
        <v>696</v>
      </c>
      <c r="I887" t="s">
        <v>1114</v>
      </c>
      <c r="J887" t="s">
        <v>1115</v>
      </c>
      <c r="K887" t="s">
        <v>1116</v>
      </c>
      <c r="L887" t="s">
        <v>1117</v>
      </c>
      <c r="M887" t="s">
        <v>1118</v>
      </c>
      <c r="N887" t="s">
        <v>920</v>
      </c>
      <c r="O887">
        <v>3995</v>
      </c>
    </row>
    <row r="888" spans="1:15" x14ac:dyDescent="0.35">
      <c r="A888" s="189" t="str">
        <f t="shared" si="76"/>
        <v>Oct</v>
      </c>
      <c r="B888" s="190" t="str">
        <f t="shared" si="77"/>
        <v>2024</v>
      </c>
      <c r="C888" s="190" t="str">
        <f t="shared" si="78"/>
        <v>Oct-2024</v>
      </c>
      <c r="D888" s="2">
        <v>45596</v>
      </c>
      <c r="E888" t="s">
        <v>1037</v>
      </c>
      <c r="F888" t="s">
        <v>1038</v>
      </c>
      <c r="G888" t="s">
        <v>1039</v>
      </c>
      <c r="H888" t="s">
        <v>696</v>
      </c>
      <c r="I888" t="s">
        <v>1114</v>
      </c>
      <c r="J888" t="s">
        <v>1115</v>
      </c>
      <c r="K888" t="s">
        <v>1116</v>
      </c>
      <c r="L888" t="s">
        <v>1117</v>
      </c>
      <c r="M888" t="s">
        <v>1118</v>
      </c>
      <c r="N888" t="s">
        <v>922</v>
      </c>
      <c r="O888">
        <v>775</v>
      </c>
    </row>
    <row r="889" spans="1:15" x14ac:dyDescent="0.35">
      <c r="A889" s="189" t="str">
        <f t="shared" si="76"/>
        <v>Oct</v>
      </c>
      <c r="B889" s="190" t="str">
        <f t="shared" si="77"/>
        <v>2024</v>
      </c>
      <c r="C889" s="190" t="str">
        <f t="shared" si="78"/>
        <v>Oct-2024</v>
      </c>
      <c r="D889" s="2">
        <v>45596</v>
      </c>
      <c r="E889" t="s">
        <v>1037</v>
      </c>
      <c r="F889" t="s">
        <v>1038</v>
      </c>
      <c r="G889" t="s">
        <v>1039</v>
      </c>
      <c r="H889" t="s">
        <v>696</v>
      </c>
      <c r="I889" t="s">
        <v>1114</v>
      </c>
      <c r="J889" t="s">
        <v>1115</v>
      </c>
      <c r="K889" t="s">
        <v>1116</v>
      </c>
      <c r="L889" t="s">
        <v>1117</v>
      </c>
      <c r="M889" t="s">
        <v>1118</v>
      </c>
      <c r="N889" t="s">
        <v>921</v>
      </c>
      <c r="O889">
        <v>2140</v>
      </c>
    </row>
    <row r="890" spans="1:15" x14ac:dyDescent="0.35">
      <c r="A890" s="189" t="str">
        <f t="shared" si="76"/>
        <v>Oct</v>
      </c>
      <c r="B890" s="190" t="str">
        <f t="shared" si="77"/>
        <v>2024</v>
      </c>
      <c r="C890" s="190" t="str">
        <f t="shared" si="78"/>
        <v>Oct-2024</v>
      </c>
      <c r="D890" s="2">
        <v>45596</v>
      </c>
      <c r="E890" t="s">
        <v>1119</v>
      </c>
      <c r="F890" t="s">
        <v>1570</v>
      </c>
      <c r="G890" t="s">
        <v>1120</v>
      </c>
      <c r="H890" t="s">
        <v>665</v>
      </c>
      <c r="I890" t="s">
        <v>1121</v>
      </c>
      <c r="J890" t="s">
        <v>1122</v>
      </c>
      <c r="K890" t="s">
        <v>1123</v>
      </c>
      <c r="L890" t="s">
        <v>1124</v>
      </c>
      <c r="M890" t="s">
        <v>1125</v>
      </c>
      <c r="N890" t="s">
        <v>1528</v>
      </c>
      <c r="O890">
        <v>65</v>
      </c>
    </row>
    <row r="891" spans="1:15" x14ac:dyDescent="0.35">
      <c r="A891" s="189" t="str">
        <f t="shared" si="76"/>
        <v>Oct</v>
      </c>
      <c r="B891" s="190" t="str">
        <f t="shared" si="77"/>
        <v>2024</v>
      </c>
      <c r="C891" s="190" t="str">
        <f t="shared" si="78"/>
        <v>Oct-2024</v>
      </c>
      <c r="D891" s="2">
        <v>45596</v>
      </c>
      <c r="E891" t="s">
        <v>1119</v>
      </c>
      <c r="F891" t="s">
        <v>1570</v>
      </c>
      <c r="G891" t="s">
        <v>1120</v>
      </c>
      <c r="H891" t="s">
        <v>665</v>
      </c>
      <c r="I891" t="s">
        <v>1121</v>
      </c>
      <c r="J891" t="s">
        <v>1122</v>
      </c>
      <c r="K891" t="s">
        <v>1123</v>
      </c>
      <c r="L891" t="s">
        <v>1124</v>
      </c>
      <c r="M891" t="s">
        <v>1125</v>
      </c>
      <c r="N891" t="s">
        <v>1529</v>
      </c>
      <c r="O891" t="s">
        <v>958</v>
      </c>
    </row>
    <row r="892" spans="1:15" x14ac:dyDescent="0.35">
      <c r="A892" s="189" t="str">
        <f t="shared" si="76"/>
        <v>Oct</v>
      </c>
      <c r="B892" s="190" t="str">
        <f t="shared" si="77"/>
        <v>2024</v>
      </c>
      <c r="C892" s="190" t="str">
        <f t="shared" si="78"/>
        <v>Oct-2024</v>
      </c>
      <c r="D892" s="2">
        <v>45596</v>
      </c>
      <c r="E892" t="s">
        <v>1119</v>
      </c>
      <c r="F892" t="s">
        <v>1570</v>
      </c>
      <c r="G892" t="s">
        <v>1120</v>
      </c>
      <c r="H892" t="s">
        <v>665</v>
      </c>
      <c r="I892" t="s">
        <v>1121</v>
      </c>
      <c r="J892" t="s">
        <v>1122</v>
      </c>
      <c r="K892" t="s">
        <v>1123</v>
      </c>
      <c r="L892" t="s">
        <v>1124</v>
      </c>
      <c r="M892" t="s">
        <v>1125</v>
      </c>
      <c r="N892" t="s">
        <v>919</v>
      </c>
      <c r="O892">
        <v>120</v>
      </c>
    </row>
    <row r="893" spans="1:15" x14ac:dyDescent="0.35">
      <c r="A893" s="189" t="str">
        <f t="shared" si="76"/>
        <v>Oct</v>
      </c>
      <c r="B893" s="190" t="str">
        <f t="shared" si="77"/>
        <v>2024</v>
      </c>
      <c r="C893" s="190" t="str">
        <f t="shared" si="78"/>
        <v>Oct-2024</v>
      </c>
      <c r="D893" s="2">
        <v>45596</v>
      </c>
      <c r="E893" t="s">
        <v>1119</v>
      </c>
      <c r="F893" t="s">
        <v>1570</v>
      </c>
      <c r="G893" t="s">
        <v>1120</v>
      </c>
      <c r="H893" t="s">
        <v>665</v>
      </c>
      <c r="I893" t="s">
        <v>1121</v>
      </c>
      <c r="J893" t="s">
        <v>1122</v>
      </c>
      <c r="K893" t="s">
        <v>1123</v>
      </c>
      <c r="L893" t="s">
        <v>1124</v>
      </c>
      <c r="M893" t="s">
        <v>1125</v>
      </c>
      <c r="N893" t="s">
        <v>920</v>
      </c>
      <c r="O893">
        <v>525</v>
      </c>
    </row>
    <row r="894" spans="1:15" x14ac:dyDescent="0.35">
      <c r="A894" s="189" t="str">
        <f t="shared" si="76"/>
        <v>Oct</v>
      </c>
      <c r="B894" s="190" t="str">
        <f t="shared" si="77"/>
        <v>2024</v>
      </c>
      <c r="C894" s="190" t="str">
        <f t="shared" si="78"/>
        <v>Oct-2024</v>
      </c>
      <c r="D894" s="2">
        <v>45596</v>
      </c>
      <c r="E894" t="s">
        <v>1119</v>
      </c>
      <c r="F894" t="s">
        <v>1570</v>
      </c>
      <c r="G894" t="s">
        <v>1120</v>
      </c>
      <c r="H894" t="s">
        <v>665</v>
      </c>
      <c r="I894" t="s">
        <v>1121</v>
      </c>
      <c r="J894" t="s">
        <v>1122</v>
      </c>
      <c r="K894" t="s">
        <v>1123</v>
      </c>
      <c r="L894" t="s">
        <v>1124</v>
      </c>
      <c r="M894" t="s">
        <v>1125</v>
      </c>
      <c r="N894" t="s">
        <v>922</v>
      </c>
      <c r="O894">
        <v>1780</v>
      </c>
    </row>
    <row r="895" spans="1:15" x14ac:dyDescent="0.35">
      <c r="A895" s="189" t="str">
        <f t="shared" si="76"/>
        <v>Oct</v>
      </c>
      <c r="B895" s="190" t="str">
        <f t="shared" si="77"/>
        <v>2024</v>
      </c>
      <c r="C895" s="190" t="str">
        <f t="shared" si="78"/>
        <v>Oct-2024</v>
      </c>
      <c r="D895" s="2">
        <v>45596</v>
      </c>
      <c r="E895" t="s">
        <v>1119</v>
      </c>
      <c r="F895" t="s">
        <v>1570</v>
      </c>
      <c r="G895" t="s">
        <v>1120</v>
      </c>
      <c r="H895" t="s">
        <v>665</v>
      </c>
      <c r="I895" t="s">
        <v>1121</v>
      </c>
      <c r="J895" t="s">
        <v>1122</v>
      </c>
      <c r="K895" t="s">
        <v>1123</v>
      </c>
      <c r="L895" t="s">
        <v>1124</v>
      </c>
      <c r="M895" t="s">
        <v>1125</v>
      </c>
      <c r="N895" t="s">
        <v>921</v>
      </c>
      <c r="O895">
        <v>1235</v>
      </c>
    </row>
    <row r="896" spans="1:15" x14ac:dyDescent="0.35">
      <c r="A896" s="189" t="str">
        <f t="shared" si="76"/>
        <v>Oct</v>
      </c>
      <c r="B896" s="190" t="str">
        <f t="shared" si="77"/>
        <v>2024</v>
      </c>
      <c r="C896" s="190" t="str">
        <f t="shared" si="78"/>
        <v>Oct-2024</v>
      </c>
      <c r="D896" s="2">
        <v>45596</v>
      </c>
      <c r="E896" t="s">
        <v>1119</v>
      </c>
      <c r="F896" t="s">
        <v>1570</v>
      </c>
      <c r="G896" t="s">
        <v>1120</v>
      </c>
      <c r="H896" t="s">
        <v>665</v>
      </c>
      <c r="I896" t="s">
        <v>1121</v>
      </c>
      <c r="J896" t="s">
        <v>1122</v>
      </c>
      <c r="K896" t="s">
        <v>1126</v>
      </c>
      <c r="L896" t="s">
        <v>1127</v>
      </c>
      <c r="M896" t="s">
        <v>1128</v>
      </c>
      <c r="N896" t="s">
        <v>1528</v>
      </c>
      <c r="O896" t="s">
        <v>958</v>
      </c>
    </row>
    <row r="897" spans="1:15" x14ac:dyDescent="0.35">
      <c r="A897" s="189" t="str">
        <f t="shared" si="76"/>
        <v>Oct</v>
      </c>
      <c r="B897" s="190" t="str">
        <f t="shared" si="77"/>
        <v>2024</v>
      </c>
      <c r="C897" s="190" t="str">
        <f t="shared" si="78"/>
        <v>Oct-2024</v>
      </c>
      <c r="D897" s="2">
        <v>45596</v>
      </c>
      <c r="E897" t="s">
        <v>1119</v>
      </c>
      <c r="F897" t="s">
        <v>1570</v>
      </c>
      <c r="G897" t="s">
        <v>1120</v>
      </c>
      <c r="H897" t="s">
        <v>665</v>
      </c>
      <c r="I897" t="s">
        <v>1121</v>
      </c>
      <c r="J897" t="s">
        <v>1122</v>
      </c>
      <c r="K897" t="s">
        <v>1126</v>
      </c>
      <c r="L897" t="s">
        <v>1127</v>
      </c>
      <c r="M897" t="s">
        <v>1128</v>
      </c>
      <c r="N897" t="s">
        <v>1529</v>
      </c>
      <c r="O897" t="s">
        <v>958</v>
      </c>
    </row>
    <row r="898" spans="1:15" x14ac:dyDescent="0.35">
      <c r="A898" s="189" t="str">
        <f t="shared" si="76"/>
        <v>Oct</v>
      </c>
      <c r="B898" s="190" t="str">
        <f t="shared" si="77"/>
        <v>2024</v>
      </c>
      <c r="C898" s="190" t="str">
        <f t="shared" si="78"/>
        <v>Oct-2024</v>
      </c>
      <c r="D898" s="2">
        <v>45596</v>
      </c>
      <c r="E898" t="s">
        <v>1119</v>
      </c>
      <c r="F898" t="s">
        <v>1570</v>
      </c>
      <c r="G898" t="s">
        <v>1120</v>
      </c>
      <c r="H898" t="s">
        <v>665</v>
      </c>
      <c r="I898" t="s">
        <v>1121</v>
      </c>
      <c r="J898" t="s">
        <v>1122</v>
      </c>
      <c r="K898" t="s">
        <v>1126</v>
      </c>
      <c r="L898" t="s">
        <v>1127</v>
      </c>
      <c r="M898" t="s">
        <v>1128</v>
      </c>
      <c r="N898" t="s">
        <v>919</v>
      </c>
      <c r="O898">
        <v>10</v>
      </c>
    </row>
    <row r="899" spans="1:15" x14ac:dyDescent="0.35">
      <c r="A899" s="189" t="str">
        <f t="shared" ref="A899:A962" si="79">TEXT(D899,"mmm")</f>
        <v>Oct</v>
      </c>
      <c r="B899" s="190" t="str">
        <f t="shared" ref="B899:B962" si="80">TEXT(D899,"yyyy")</f>
        <v>2024</v>
      </c>
      <c r="C899" s="190" t="str">
        <f t="shared" ref="C899:C962" si="81">_xlfn.CONCAT(A899&amp;"-"&amp;B899)</f>
        <v>Oct-2024</v>
      </c>
      <c r="D899" s="2">
        <v>45596</v>
      </c>
      <c r="E899" t="s">
        <v>1119</v>
      </c>
      <c r="F899" t="s">
        <v>1570</v>
      </c>
      <c r="G899" t="s">
        <v>1120</v>
      </c>
      <c r="H899" t="s">
        <v>665</v>
      </c>
      <c r="I899" t="s">
        <v>1121</v>
      </c>
      <c r="J899" t="s">
        <v>1122</v>
      </c>
      <c r="K899" t="s">
        <v>1126</v>
      </c>
      <c r="L899" t="s">
        <v>1127</v>
      </c>
      <c r="M899" t="s">
        <v>1128</v>
      </c>
      <c r="N899" t="s">
        <v>920</v>
      </c>
      <c r="O899">
        <v>210</v>
      </c>
    </row>
    <row r="900" spans="1:15" x14ac:dyDescent="0.35">
      <c r="A900" s="189" t="str">
        <f t="shared" si="79"/>
        <v>Oct</v>
      </c>
      <c r="B900" s="190" t="str">
        <f t="shared" si="80"/>
        <v>2024</v>
      </c>
      <c r="C900" s="190" t="str">
        <f t="shared" si="81"/>
        <v>Oct-2024</v>
      </c>
      <c r="D900" s="2">
        <v>45596</v>
      </c>
      <c r="E900" t="s">
        <v>1119</v>
      </c>
      <c r="F900" t="s">
        <v>1570</v>
      </c>
      <c r="G900" t="s">
        <v>1120</v>
      </c>
      <c r="H900" t="s">
        <v>665</v>
      </c>
      <c r="I900" t="s">
        <v>1121</v>
      </c>
      <c r="J900" t="s">
        <v>1122</v>
      </c>
      <c r="K900" t="s">
        <v>1126</v>
      </c>
      <c r="L900" t="s">
        <v>1127</v>
      </c>
      <c r="M900" t="s">
        <v>1128</v>
      </c>
      <c r="N900" t="s">
        <v>922</v>
      </c>
      <c r="O900">
        <v>545</v>
      </c>
    </row>
    <row r="901" spans="1:15" x14ac:dyDescent="0.35">
      <c r="A901" s="189" t="str">
        <f t="shared" si="79"/>
        <v>Oct</v>
      </c>
      <c r="B901" s="190" t="str">
        <f t="shared" si="80"/>
        <v>2024</v>
      </c>
      <c r="C901" s="190" t="str">
        <f t="shared" si="81"/>
        <v>Oct-2024</v>
      </c>
      <c r="D901" s="2">
        <v>45596</v>
      </c>
      <c r="E901" t="s">
        <v>1119</v>
      </c>
      <c r="F901" t="s">
        <v>1570</v>
      </c>
      <c r="G901" t="s">
        <v>1120</v>
      </c>
      <c r="H901" t="s">
        <v>665</v>
      </c>
      <c r="I901" t="s">
        <v>1121</v>
      </c>
      <c r="J901" t="s">
        <v>1122</v>
      </c>
      <c r="K901" t="s">
        <v>1126</v>
      </c>
      <c r="L901" t="s">
        <v>1127</v>
      </c>
      <c r="M901" t="s">
        <v>1128</v>
      </c>
      <c r="N901" t="s">
        <v>921</v>
      </c>
      <c r="O901">
        <v>345</v>
      </c>
    </row>
    <row r="902" spans="1:15" x14ac:dyDescent="0.35">
      <c r="A902" s="189" t="str">
        <f t="shared" si="79"/>
        <v>Oct</v>
      </c>
      <c r="B902" s="190" t="str">
        <f t="shared" si="80"/>
        <v>2024</v>
      </c>
      <c r="C902" s="190" t="str">
        <f t="shared" si="81"/>
        <v>Oct-2024</v>
      </c>
      <c r="D902" s="2">
        <v>45596</v>
      </c>
      <c r="E902" t="s">
        <v>1119</v>
      </c>
      <c r="F902" t="s">
        <v>1570</v>
      </c>
      <c r="G902" t="s">
        <v>1120</v>
      </c>
      <c r="H902" t="s">
        <v>665</v>
      </c>
      <c r="I902" t="s">
        <v>1121</v>
      </c>
      <c r="J902" t="s">
        <v>1122</v>
      </c>
      <c r="K902" t="s">
        <v>1129</v>
      </c>
      <c r="L902" t="s">
        <v>1130</v>
      </c>
      <c r="M902" t="s">
        <v>1131</v>
      </c>
      <c r="N902" t="s">
        <v>1528</v>
      </c>
      <c r="O902">
        <v>15</v>
      </c>
    </row>
    <row r="903" spans="1:15" x14ac:dyDescent="0.35">
      <c r="A903" s="189" t="str">
        <f t="shared" si="79"/>
        <v>Oct</v>
      </c>
      <c r="B903" s="190" t="str">
        <f t="shared" si="80"/>
        <v>2024</v>
      </c>
      <c r="C903" s="190" t="str">
        <f t="shared" si="81"/>
        <v>Oct-2024</v>
      </c>
      <c r="D903" s="2">
        <v>45596</v>
      </c>
      <c r="E903" t="s">
        <v>1119</v>
      </c>
      <c r="F903" t="s">
        <v>1570</v>
      </c>
      <c r="G903" t="s">
        <v>1120</v>
      </c>
      <c r="H903" t="s">
        <v>665</v>
      </c>
      <c r="I903" t="s">
        <v>1121</v>
      </c>
      <c r="J903" t="s">
        <v>1122</v>
      </c>
      <c r="K903" t="s">
        <v>1129</v>
      </c>
      <c r="L903" t="s">
        <v>1130</v>
      </c>
      <c r="M903" t="s">
        <v>1131</v>
      </c>
      <c r="N903" t="s">
        <v>1529</v>
      </c>
      <c r="O903" t="s">
        <v>958</v>
      </c>
    </row>
    <row r="904" spans="1:15" x14ac:dyDescent="0.35">
      <c r="A904" s="189" t="str">
        <f t="shared" si="79"/>
        <v>Oct</v>
      </c>
      <c r="B904" s="190" t="str">
        <f t="shared" si="80"/>
        <v>2024</v>
      </c>
      <c r="C904" s="190" t="str">
        <f t="shared" si="81"/>
        <v>Oct-2024</v>
      </c>
      <c r="D904" s="2">
        <v>45596</v>
      </c>
      <c r="E904" t="s">
        <v>1119</v>
      </c>
      <c r="F904" t="s">
        <v>1570</v>
      </c>
      <c r="G904" t="s">
        <v>1120</v>
      </c>
      <c r="H904" t="s">
        <v>665</v>
      </c>
      <c r="I904" t="s">
        <v>1121</v>
      </c>
      <c r="J904" t="s">
        <v>1122</v>
      </c>
      <c r="K904" t="s">
        <v>1129</v>
      </c>
      <c r="L904" t="s">
        <v>1130</v>
      </c>
      <c r="M904" t="s">
        <v>1131</v>
      </c>
      <c r="N904" t="s">
        <v>919</v>
      </c>
      <c r="O904">
        <v>85</v>
      </c>
    </row>
    <row r="905" spans="1:15" x14ac:dyDescent="0.35">
      <c r="A905" s="189" t="str">
        <f t="shared" si="79"/>
        <v>Oct</v>
      </c>
      <c r="B905" s="190" t="str">
        <f t="shared" si="80"/>
        <v>2024</v>
      </c>
      <c r="C905" s="190" t="str">
        <f t="shared" si="81"/>
        <v>Oct-2024</v>
      </c>
      <c r="D905" s="2">
        <v>45596</v>
      </c>
      <c r="E905" t="s">
        <v>1119</v>
      </c>
      <c r="F905" t="s">
        <v>1570</v>
      </c>
      <c r="G905" t="s">
        <v>1120</v>
      </c>
      <c r="H905" t="s">
        <v>665</v>
      </c>
      <c r="I905" t="s">
        <v>1121</v>
      </c>
      <c r="J905" t="s">
        <v>1122</v>
      </c>
      <c r="K905" t="s">
        <v>1129</v>
      </c>
      <c r="L905" t="s">
        <v>1130</v>
      </c>
      <c r="M905" t="s">
        <v>1131</v>
      </c>
      <c r="N905" t="s">
        <v>920</v>
      </c>
      <c r="O905">
        <v>600</v>
      </c>
    </row>
    <row r="906" spans="1:15" x14ac:dyDescent="0.35">
      <c r="A906" s="189" t="str">
        <f t="shared" si="79"/>
        <v>Oct</v>
      </c>
      <c r="B906" s="190" t="str">
        <f t="shared" si="80"/>
        <v>2024</v>
      </c>
      <c r="C906" s="190" t="str">
        <f t="shared" si="81"/>
        <v>Oct-2024</v>
      </c>
      <c r="D906" s="2">
        <v>45596</v>
      </c>
      <c r="E906" t="s">
        <v>1119</v>
      </c>
      <c r="F906" t="s">
        <v>1570</v>
      </c>
      <c r="G906" t="s">
        <v>1120</v>
      </c>
      <c r="H906" t="s">
        <v>665</v>
      </c>
      <c r="I906" t="s">
        <v>1121</v>
      </c>
      <c r="J906" t="s">
        <v>1122</v>
      </c>
      <c r="K906" t="s">
        <v>1129</v>
      </c>
      <c r="L906" t="s">
        <v>1130</v>
      </c>
      <c r="M906" t="s">
        <v>1131</v>
      </c>
      <c r="N906" t="s">
        <v>922</v>
      </c>
      <c r="O906">
        <v>915</v>
      </c>
    </row>
    <row r="907" spans="1:15" x14ac:dyDescent="0.35">
      <c r="A907" s="189" t="str">
        <f t="shared" si="79"/>
        <v>Oct</v>
      </c>
      <c r="B907" s="190" t="str">
        <f t="shared" si="80"/>
        <v>2024</v>
      </c>
      <c r="C907" s="190" t="str">
        <f t="shared" si="81"/>
        <v>Oct-2024</v>
      </c>
      <c r="D907" s="2">
        <v>45596</v>
      </c>
      <c r="E907" t="s">
        <v>1119</v>
      </c>
      <c r="F907" t="s">
        <v>1570</v>
      </c>
      <c r="G907" t="s">
        <v>1120</v>
      </c>
      <c r="H907" t="s">
        <v>665</v>
      </c>
      <c r="I907" t="s">
        <v>1121</v>
      </c>
      <c r="J907" t="s">
        <v>1122</v>
      </c>
      <c r="K907" t="s">
        <v>1129</v>
      </c>
      <c r="L907" t="s">
        <v>1130</v>
      </c>
      <c r="M907" t="s">
        <v>1131</v>
      </c>
      <c r="N907" t="s">
        <v>921</v>
      </c>
      <c r="O907">
        <v>640</v>
      </c>
    </row>
    <row r="908" spans="1:15" x14ac:dyDescent="0.35">
      <c r="A908" s="189" t="str">
        <f t="shared" si="79"/>
        <v>Oct</v>
      </c>
      <c r="B908" s="190" t="str">
        <f t="shared" si="80"/>
        <v>2024</v>
      </c>
      <c r="C908" s="190" t="str">
        <f t="shared" si="81"/>
        <v>Oct-2024</v>
      </c>
      <c r="D908" s="2">
        <v>45596</v>
      </c>
      <c r="E908" t="s">
        <v>1119</v>
      </c>
      <c r="F908" t="s">
        <v>1570</v>
      </c>
      <c r="G908" t="s">
        <v>1120</v>
      </c>
      <c r="H908" t="s">
        <v>665</v>
      </c>
      <c r="I908" t="s">
        <v>1121</v>
      </c>
      <c r="J908" t="s">
        <v>1122</v>
      </c>
      <c r="K908" t="s">
        <v>1132</v>
      </c>
      <c r="L908" t="s">
        <v>1133</v>
      </c>
      <c r="M908" t="s">
        <v>1134</v>
      </c>
      <c r="N908" t="s">
        <v>1528</v>
      </c>
      <c r="O908" t="s">
        <v>958</v>
      </c>
    </row>
    <row r="909" spans="1:15" x14ac:dyDescent="0.35">
      <c r="A909" s="189" t="str">
        <f t="shared" si="79"/>
        <v>Oct</v>
      </c>
      <c r="B909" s="190" t="str">
        <f t="shared" si="80"/>
        <v>2024</v>
      </c>
      <c r="C909" s="190" t="str">
        <f t="shared" si="81"/>
        <v>Oct-2024</v>
      </c>
      <c r="D909" s="2">
        <v>45596</v>
      </c>
      <c r="E909" t="s">
        <v>1119</v>
      </c>
      <c r="F909" t="s">
        <v>1570</v>
      </c>
      <c r="G909" t="s">
        <v>1120</v>
      </c>
      <c r="H909" t="s">
        <v>665</v>
      </c>
      <c r="I909" t="s">
        <v>1121</v>
      </c>
      <c r="J909" t="s">
        <v>1122</v>
      </c>
      <c r="K909" t="s">
        <v>1132</v>
      </c>
      <c r="L909" t="s">
        <v>1133</v>
      </c>
      <c r="M909" t="s">
        <v>1134</v>
      </c>
      <c r="N909" t="s">
        <v>1529</v>
      </c>
      <c r="O909" t="s">
        <v>958</v>
      </c>
    </row>
    <row r="910" spans="1:15" x14ac:dyDescent="0.35">
      <c r="A910" s="189" t="str">
        <f t="shared" si="79"/>
        <v>Oct</v>
      </c>
      <c r="B910" s="190" t="str">
        <f t="shared" si="80"/>
        <v>2024</v>
      </c>
      <c r="C910" s="190" t="str">
        <f t="shared" si="81"/>
        <v>Oct-2024</v>
      </c>
      <c r="D910" s="2">
        <v>45596</v>
      </c>
      <c r="E910" t="s">
        <v>1119</v>
      </c>
      <c r="F910" t="s">
        <v>1570</v>
      </c>
      <c r="G910" t="s">
        <v>1120</v>
      </c>
      <c r="H910" t="s">
        <v>665</v>
      </c>
      <c r="I910" t="s">
        <v>1121</v>
      </c>
      <c r="J910" t="s">
        <v>1122</v>
      </c>
      <c r="K910" t="s">
        <v>1132</v>
      </c>
      <c r="L910" t="s">
        <v>1133</v>
      </c>
      <c r="M910" t="s">
        <v>1134</v>
      </c>
      <c r="N910" t="s">
        <v>919</v>
      </c>
      <c r="O910">
        <v>35</v>
      </c>
    </row>
    <row r="911" spans="1:15" x14ac:dyDescent="0.35">
      <c r="A911" s="189" t="str">
        <f t="shared" si="79"/>
        <v>Oct</v>
      </c>
      <c r="B911" s="190" t="str">
        <f t="shared" si="80"/>
        <v>2024</v>
      </c>
      <c r="C911" s="190" t="str">
        <f t="shared" si="81"/>
        <v>Oct-2024</v>
      </c>
      <c r="D911" s="2">
        <v>45596</v>
      </c>
      <c r="E911" t="s">
        <v>1119</v>
      </c>
      <c r="F911" t="s">
        <v>1570</v>
      </c>
      <c r="G911" t="s">
        <v>1120</v>
      </c>
      <c r="H911" t="s">
        <v>665</v>
      </c>
      <c r="I911" t="s">
        <v>1121</v>
      </c>
      <c r="J911" t="s">
        <v>1122</v>
      </c>
      <c r="K911" t="s">
        <v>1132</v>
      </c>
      <c r="L911" t="s">
        <v>1133</v>
      </c>
      <c r="M911" t="s">
        <v>1134</v>
      </c>
      <c r="N911" t="s">
        <v>920</v>
      </c>
      <c r="O911">
        <v>130</v>
      </c>
    </row>
    <row r="912" spans="1:15" x14ac:dyDescent="0.35">
      <c r="A912" s="189" t="str">
        <f t="shared" si="79"/>
        <v>Oct</v>
      </c>
      <c r="B912" s="190" t="str">
        <f t="shared" si="80"/>
        <v>2024</v>
      </c>
      <c r="C912" s="190" t="str">
        <f t="shared" si="81"/>
        <v>Oct-2024</v>
      </c>
      <c r="D912" s="2">
        <v>45596</v>
      </c>
      <c r="E912" t="s">
        <v>1119</v>
      </c>
      <c r="F912" t="s">
        <v>1570</v>
      </c>
      <c r="G912" t="s">
        <v>1120</v>
      </c>
      <c r="H912" t="s">
        <v>665</v>
      </c>
      <c r="I912" t="s">
        <v>1121</v>
      </c>
      <c r="J912" t="s">
        <v>1122</v>
      </c>
      <c r="K912" t="s">
        <v>1132</v>
      </c>
      <c r="L912" t="s">
        <v>1133</v>
      </c>
      <c r="M912" t="s">
        <v>1134</v>
      </c>
      <c r="N912" t="s">
        <v>922</v>
      </c>
      <c r="O912">
        <v>1475</v>
      </c>
    </row>
    <row r="913" spans="1:15" x14ac:dyDescent="0.35">
      <c r="A913" s="189" t="str">
        <f t="shared" si="79"/>
        <v>Oct</v>
      </c>
      <c r="B913" s="190" t="str">
        <f t="shared" si="80"/>
        <v>2024</v>
      </c>
      <c r="C913" s="190" t="str">
        <f t="shared" si="81"/>
        <v>Oct-2024</v>
      </c>
      <c r="D913" s="2">
        <v>45596</v>
      </c>
      <c r="E913" t="s">
        <v>1119</v>
      </c>
      <c r="F913" t="s">
        <v>1570</v>
      </c>
      <c r="G913" t="s">
        <v>1120</v>
      </c>
      <c r="H913" t="s">
        <v>665</v>
      </c>
      <c r="I913" t="s">
        <v>1121</v>
      </c>
      <c r="J913" t="s">
        <v>1122</v>
      </c>
      <c r="K913" t="s">
        <v>1132</v>
      </c>
      <c r="L913" t="s">
        <v>1133</v>
      </c>
      <c r="M913" t="s">
        <v>1134</v>
      </c>
      <c r="N913" t="s">
        <v>921</v>
      </c>
      <c r="O913">
        <v>515</v>
      </c>
    </row>
    <row r="914" spans="1:15" x14ac:dyDescent="0.35">
      <c r="A914" s="189" t="str">
        <f t="shared" si="79"/>
        <v>Oct</v>
      </c>
      <c r="B914" s="190" t="str">
        <f t="shared" si="80"/>
        <v>2024</v>
      </c>
      <c r="C914" s="190" t="str">
        <f t="shared" si="81"/>
        <v>Oct-2024</v>
      </c>
      <c r="D914" s="2">
        <v>45596</v>
      </c>
      <c r="E914" t="s">
        <v>1119</v>
      </c>
      <c r="F914" t="s">
        <v>1570</v>
      </c>
      <c r="G914" t="s">
        <v>1120</v>
      </c>
      <c r="H914" t="s">
        <v>665</v>
      </c>
      <c r="I914" t="s">
        <v>1121</v>
      </c>
      <c r="J914" t="s">
        <v>1122</v>
      </c>
      <c r="K914" t="s">
        <v>1135</v>
      </c>
      <c r="L914" t="s">
        <v>1136</v>
      </c>
      <c r="M914" t="s">
        <v>1137</v>
      </c>
      <c r="N914" t="s">
        <v>1528</v>
      </c>
      <c r="O914" t="s">
        <v>958</v>
      </c>
    </row>
    <row r="915" spans="1:15" x14ac:dyDescent="0.35">
      <c r="A915" s="189" t="str">
        <f t="shared" si="79"/>
        <v>Oct</v>
      </c>
      <c r="B915" s="190" t="str">
        <f t="shared" si="80"/>
        <v>2024</v>
      </c>
      <c r="C915" s="190" t="str">
        <f t="shared" si="81"/>
        <v>Oct-2024</v>
      </c>
      <c r="D915" s="2">
        <v>45596</v>
      </c>
      <c r="E915" t="s">
        <v>1119</v>
      </c>
      <c r="F915" t="s">
        <v>1570</v>
      </c>
      <c r="G915" t="s">
        <v>1120</v>
      </c>
      <c r="H915" t="s">
        <v>665</v>
      </c>
      <c r="I915" t="s">
        <v>1121</v>
      </c>
      <c r="J915" t="s">
        <v>1122</v>
      </c>
      <c r="K915" t="s">
        <v>1135</v>
      </c>
      <c r="L915" t="s">
        <v>1136</v>
      </c>
      <c r="M915" t="s">
        <v>1137</v>
      </c>
      <c r="N915" t="s">
        <v>1529</v>
      </c>
      <c r="O915" t="s">
        <v>958</v>
      </c>
    </row>
    <row r="916" spans="1:15" x14ac:dyDescent="0.35">
      <c r="A916" s="189" t="str">
        <f t="shared" si="79"/>
        <v>Oct</v>
      </c>
      <c r="B916" s="190" t="str">
        <f t="shared" si="80"/>
        <v>2024</v>
      </c>
      <c r="C916" s="190" t="str">
        <f t="shared" si="81"/>
        <v>Oct-2024</v>
      </c>
      <c r="D916" s="2">
        <v>45596</v>
      </c>
      <c r="E916" t="s">
        <v>1119</v>
      </c>
      <c r="F916" t="s">
        <v>1570</v>
      </c>
      <c r="G916" t="s">
        <v>1120</v>
      </c>
      <c r="H916" t="s">
        <v>665</v>
      </c>
      <c r="I916" t="s">
        <v>1121</v>
      </c>
      <c r="J916" t="s">
        <v>1122</v>
      </c>
      <c r="K916" t="s">
        <v>1135</v>
      </c>
      <c r="L916" t="s">
        <v>1136</v>
      </c>
      <c r="M916" t="s">
        <v>1137</v>
      </c>
      <c r="N916" t="s">
        <v>919</v>
      </c>
      <c r="O916">
        <v>125</v>
      </c>
    </row>
    <row r="917" spans="1:15" x14ac:dyDescent="0.35">
      <c r="A917" s="189" t="str">
        <f t="shared" si="79"/>
        <v>Oct</v>
      </c>
      <c r="B917" s="190" t="str">
        <f t="shared" si="80"/>
        <v>2024</v>
      </c>
      <c r="C917" s="190" t="str">
        <f t="shared" si="81"/>
        <v>Oct-2024</v>
      </c>
      <c r="D917" s="2">
        <v>45596</v>
      </c>
      <c r="E917" t="s">
        <v>1119</v>
      </c>
      <c r="F917" t="s">
        <v>1570</v>
      </c>
      <c r="G917" t="s">
        <v>1120</v>
      </c>
      <c r="H917" t="s">
        <v>665</v>
      </c>
      <c r="I917" t="s">
        <v>1121</v>
      </c>
      <c r="J917" t="s">
        <v>1122</v>
      </c>
      <c r="K917" t="s">
        <v>1135</v>
      </c>
      <c r="L917" t="s">
        <v>1136</v>
      </c>
      <c r="M917" t="s">
        <v>1137</v>
      </c>
      <c r="N917" t="s">
        <v>920</v>
      </c>
      <c r="O917">
        <v>135</v>
      </c>
    </row>
    <row r="918" spans="1:15" x14ac:dyDescent="0.35">
      <c r="A918" s="189" t="str">
        <f t="shared" si="79"/>
        <v>Oct</v>
      </c>
      <c r="B918" s="190" t="str">
        <f t="shared" si="80"/>
        <v>2024</v>
      </c>
      <c r="C918" s="190" t="str">
        <f t="shared" si="81"/>
        <v>Oct-2024</v>
      </c>
      <c r="D918" s="2">
        <v>45596</v>
      </c>
      <c r="E918" t="s">
        <v>1119</v>
      </c>
      <c r="F918" t="s">
        <v>1570</v>
      </c>
      <c r="G918" t="s">
        <v>1120</v>
      </c>
      <c r="H918" t="s">
        <v>665</v>
      </c>
      <c r="I918" t="s">
        <v>1121</v>
      </c>
      <c r="J918" t="s">
        <v>1122</v>
      </c>
      <c r="K918" t="s">
        <v>1135</v>
      </c>
      <c r="L918" t="s">
        <v>1136</v>
      </c>
      <c r="M918" t="s">
        <v>1137</v>
      </c>
      <c r="N918" t="s">
        <v>922</v>
      </c>
      <c r="O918">
        <v>1205</v>
      </c>
    </row>
    <row r="919" spans="1:15" x14ac:dyDescent="0.35">
      <c r="A919" s="189" t="str">
        <f t="shared" si="79"/>
        <v>Oct</v>
      </c>
      <c r="B919" s="190" t="str">
        <f t="shared" si="80"/>
        <v>2024</v>
      </c>
      <c r="C919" s="190" t="str">
        <f t="shared" si="81"/>
        <v>Oct-2024</v>
      </c>
      <c r="D919" s="2">
        <v>45596</v>
      </c>
      <c r="E919" t="s">
        <v>1119</v>
      </c>
      <c r="F919" t="s">
        <v>1570</v>
      </c>
      <c r="G919" t="s">
        <v>1120</v>
      </c>
      <c r="H919" t="s">
        <v>665</v>
      </c>
      <c r="I919" t="s">
        <v>1121</v>
      </c>
      <c r="J919" t="s">
        <v>1122</v>
      </c>
      <c r="K919" t="s">
        <v>1135</v>
      </c>
      <c r="L919" t="s">
        <v>1136</v>
      </c>
      <c r="M919" t="s">
        <v>1137</v>
      </c>
      <c r="N919" t="s">
        <v>921</v>
      </c>
      <c r="O919">
        <v>730</v>
      </c>
    </row>
    <row r="920" spans="1:15" x14ac:dyDescent="0.35">
      <c r="A920" s="189" t="str">
        <f t="shared" si="79"/>
        <v>Oct</v>
      </c>
      <c r="B920" s="190" t="str">
        <f t="shared" si="80"/>
        <v>2024</v>
      </c>
      <c r="C920" s="190" t="str">
        <f t="shared" si="81"/>
        <v>Oct-2024</v>
      </c>
      <c r="D920" s="2">
        <v>45596</v>
      </c>
      <c r="E920" t="s">
        <v>1119</v>
      </c>
      <c r="F920" t="s">
        <v>1570</v>
      </c>
      <c r="G920" t="s">
        <v>1120</v>
      </c>
      <c r="H920" t="s">
        <v>666</v>
      </c>
      <c r="I920" t="s">
        <v>1138</v>
      </c>
      <c r="J920" t="s">
        <v>1139</v>
      </c>
      <c r="K920" t="s">
        <v>1140</v>
      </c>
      <c r="L920" t="s">
        <v>1141</v>
      </c>
      <c r="M920" t="s">
        <v>1142</v>
      </c>
      <c r="N920" t="s">
        <v>1528</v>
      </c>
      <c r="O920">
        <v>140</v>
      </c>
    </row>
    <row r="921" spans="1:15" x14ac:dyDescent="0.35">
      <c r="A921" s="189" t="str">
        <f t="shared" si="79"/>
        <v>Oct</v>
      </c>
      <c r="B921" s="190" t="str">
        <f t="shared" si="80"/>
        <v>2024</v>
      </c>
      <c r="C921" s="190" t="str">
        <f t="shared" si="81"/>
        <v>Oct-2024</v>
      </c>
      <c r="D921" s="2">
        <v>45596</v>
      </c>
      <c r="E921" t="s">
        <v>1119</v>
      </c>
      <c r="F921" t="s">
        <v>1570</v>
      </c>
      <c r="G921" t="s">
        <v>1120</v>
      </c>
      <c r="H921" t="s">
        <v>666</v>
      </c>
      <c r="I921" t="s">
        <v>1138</v>
      </c>
      <c r="J921" t="s">
        <v>1139</v>
      </c>
      <c r="K921" t="s">
        <v>1140</v>
      </c>
      <c r="L921" t="s">
        <v>1141</v>
      </c>
      <c r="M921" t="s">
        <v>1142</v>
      </c>
      <c r="N921" t="s">
        <v>1529</v>
      </c>
      <c r="O921">
        <v>5</v>
      </c>
    </row>
    <row r="922" spans="1:15" x14ac:dyDescent="0.35">
      <c r="A922" s="189" t="str">
        <f t="shared" si="79"/>
        <v>Oct</v>
      </c>
      <c r="B922" s="190" t="str">
        <f t="shared" si="80"/>
        <v>2024</v>
      </c>
      <c r="C922" s="190" t="str">
        <f t="shared" si="81"/>
        <v>Oct-2024</v>
      </c>
      <c r="D922" s="2">
        <v>45596</v>
      </c>
      <c r="E922" t="s">
        <v>1119</v>
      </c>
      <c r="F922" t="s">
        <v>1570</v>
      </c>
      <c r="G922" t="s">
        <v>1120</v>
      </c>
      <c r="H922" t="s">
        <v>666</v>
      </c>
      <c r="I922" t="s">
        <v>1138</v>
      </c>
      <c r="J922" t="s">
        <v>1139</v>
      </c>
      <c r="K922" t="s">
        <v>1140</v>
      </c>
      <c r="L922" t="s">
        <v>1141</v>
      </c>
      <c r="M922" t="s">
        <v>1142</v>
      </c>
      <c r="N922" t="s">
        <v>919</v>
      </c>
      <c r="O922">
        <v>325</v>
      </c>
    </row>
    <row r="923" spans="1:15" x14ac:dyDescent="0.35">
      <c r="A923" s="189" t="str">
        <f t="shared" si="79"/>
        <v>Oct</v>
      </c>
      <c r="B923" s="190" t="str">
        <f t="shared" si="80"/>
        <v>2024</v>
      </c>
      <c r="C923" s="190" t="str">
        <f t="shared" si="81"/>
        <v>Oct-2024</v>
      </c>
      <c r="D923" s="2">
        <v>45596</v>
      </c>
      <c r="E923" t="s">
        <v>1119</v>
      </c>
      <c r="F923" t="s">
        <v>1570</v>
      </c>
      <c r="G923" t="s">
        <v>1120</v>
      </c>
      <c r="H923" t="s">
        <v>666</v>
      </c>
      <c r="I923" t="s">
        <v>1138</v>
      </c>
      <c r="J923" t="s">
        <v>1139</v>
      </c>
      <c r="K923" t="s">
        <v>1140</v>
      </c>
      <c r="L923" t="s">
        <v>1141</v>
      </c>
      <c r="M923" t="s">
        <v>1142</v>
      </c>
      <c r="N923" t="s">
        <v>920</v>
      </c>
      <c r="O923">
        <v>2020</v>
      </c>
    </row>
    <row r="924" spans="1:15" x14ac:dyDescent="0.35">
      <c r="A924" s="189" t="str">
        <f t="shared" si="79"/>
        <v>Oct</v>
      </c>
      <c r="B924" s="190" t="str">
        <f t="shared" si="80"/>
        <v>2024</v>
      </c>
      <c r="C924" s="190" t="str">
        <f t="shared" si="81"/>
        <v>Oct-2024</v>
      </c>
      <c r="D924" s="2">
        <v>45596</v>
      </c>
      <c r="E924" t="s">
        <v>1119</v>
      </c>
      <c r="F924" t="s">
        <v>1570</v>
      </c>
      <c r="G924" t="s">
        <v>1120</v>
      </c>
      <c r="H924" t="s">
        <v>666</v>
      </c>
      <c r="I924" t="s">
        <v>1138</v>
      </c>
      <c r="J924" t="s">
        <v>1139</v>
      </c>
      <c r="K924" t="s">
        <v>1140</v>
      </c>
      <c r="L924" t="s">
        <v>1141</v>
      </c>
      <c r="M924" t="s">
        <v>1142</v>
      </c>
      <c r="N924" t="s">
        <v>922</v>
      </c>
      <c r="O924">
        <v>2910</v>
      </c>
    </row>
    <row r="925" spans="1:15" x14ac:dyDescent="0.35">
      <c r="A925" s="189" t="str">
        <f t="shared" si="79"/>
        <v>Oct</v>
      </c>
      <c r="B925" s="190" t="str">
        <f t="shared" si="80"/>
        <v>2024</v>
      </c>
      <c r="C925" s="190" t="str">
        <f t="shared" si="81"/>
        <v>Oct-2024</v>
      </c>
      <c r="D925" s="2">
        <v>45596</v>
      </c>
      <c r="E925" t="s">
        <v>1119</v>
      </c>
      <c r="F925" t="s">
        <v>1570</v>
      </c>
      <c r="G925" t="s">
        <v>1120</v>
      </c>
      <c r="H925" t="s">
        <v>666</v>
      </c>
      <c r="I925" t="s">
        <v>1138</v>
      </c>
      <c r="J925" t="s">
        <v>1139</v>
      </c>
      <c r="K925" t="s">
        <v>1140</v>
      </c>
      <c r="L925" t="s">
        <v>1141</v>
      </c>
      <c r="M925" t="s">
        <v>1142</v>
      </c>
      <c r="N925" t="s">
        <v>921</v>
      </c>
      <c r="O925">
        <v>2255</v>
      </c>
    </row>
    <row r="926" spans="1:15" x14ac:dyDescent="0.35">
      <c r="A926" s="189" t="str">
        <f t="shared" si="79"/>
        <v>Oct</v>
      </c>
      <c r="B926" s="190" t="str">
        <f t="shared" si="80"/>
        <v>2024</v>
      </c>
      <c r="C926" s="190" t="str">
        <f t="shared" si="81"/>
        <v>Oct-2024</v>
      </c>
      <c r="D926" s="2">
        <v>45596</v>
      </c>
      <c r="E926" t="s">
        <v>1119</v>
      </c>
      <c r="F926" t="s">
        <v>1570</v>
      </c>
      <c r="G926" t="s">
        <v>1120</v>
      </c>
      <c r="H926" t="s">
        <v>670</v>
      </c>
      <c r="I926" t="s">
        <v>1143</v>
      </c>
      <c r="J926" t="s">
        <v>1144</v>
      </c>
      <c r="K926" t="s">
        <v>1145</v>
      </c>
      <c r="L926" t="s">
        <v>1146</v>
      </c>
      <c r="M926" t="s">
        <v>1147</v>
      </c>
      <c r="N926" t="s">
        <v>1528</v>
      </c>
      <c r="O926">
        <v>25</v>
      </c>
    </row>
    <row r="927" spans="1:15" x14ac:dyDescent="0.35">
      <c r="A927" s="189" t="str">
        <f t="shared" si="79"/>
        <v>Oct</v>
      </c>
      <c r="B927" s="190" t="str">
        <f t="shared" si="80"/>
        <v>2024</v>
      </c>
      <c r="C927" s="190" t="str">
        <f t="shared" si="81"/>
        <v>Oct-2024</v>
      </c>
      <c r="D927" s="2">
        <v>45596</v>
      </c>
      <c r="E927" t="s">
        <v>1119</v>
      </c>
      <c r="F927" t="s">
        <v>1570</v>
      </c>
      <c r="G927" t="s">
        <v>1120</v>
      </c>
      <c r="H927" t="s">
        <v>670</v>
      </c>
      <c r="I927" t="s">
        <v>1143</v>
      </c>
      <c r="J927" t="s">
        <v>1144</v>
      </c>
      <c r="K927" t="s">
        <v>1145</v>
      </c>
      <c r="L927" t="s">
        <v>1146</v>
      </c>
      <c r="M927" t="s">
        <v>1147</v>
      </c>
      <c r="N927" t="s">
        <v>1529</v>
      </c>
      <c r="O927" t="s">
        <v>958</v>
      </c>
    </row>
    <row r="928" spans="1:15" x14ac:dyDescent="0.35">
      <c r="A928" s="189" t="str">
        <f t="shared" si="79"/>
        <v>Oct</v>
      </c>
      <c r="B928" s="190" t="str">
        <f t="shared" si="80"/>
        <v>2024</v>
      </c>
      <c r="C928" s="190" t="str">
        <f t="shared" si="81"/>
        <v>Oct-2024</v>
      </c>
      <c r="D928" s="2">
        <v>45596</v>
      </c>
      <c r="E928" t="s">
        <v>1119</v>
      </c>
      <c r="F928" t="s">
        <v>1570</v>
      </c>
      <c r="G928" t="s">
        <v>1120</v>
      </c>
      <c r="H928" t="s">
        <v>670</v>
      </c>
      <c r="I928" t="s">
        <v>1143</v>
      </c>
      <c r="J928" t="s">
        <v>1144</v>
      </c>
      <c r="K928" t="s">
        <v>1145</v>
      </c>
      <c r="L928" t="s">
        <v>1146</v>
      </c>
      <c r="M928" t="s">
        <v>1147</v>
      </c>
      <c r="N928" t="s">
        <v>919</v>
      </c>
      <c r="O928">
        <v>180</v>
      </c>
    </row>
    <row r="929" spans="1:15" x14ac:dyDescent="0.35">
      <c r="A929" s="189" t="str">
        <f t="shared" si="79"/>
        <v>Oct</v>
      </c>
      <c r="B929" s="190" t="str">
        <f t="shared" si="80"/>
        <v>2024</v>
      </c>
      <c r="C929" s="190" t="str">
        <f t="shared" si="81"/>
        <v>Oct-2024</v>
      </c>
      <c r="D929" s="2">
        <v>45596</v>
      </c>
      <c r="E929" t="s">
        <v>1119</v>
      </c>
      <c r="F929" t="s">
        <v>1570</v>
      </c>
      <c r="G929" t="s">
        <v>1120</v>
      </c>
      <c r="H929" t="s">
        <v>670</v>
      </c>
      <c r="I929" t="s">
        <v>1143</v>
      </c>
      <c r="J929" t="s">
        <v>1144</v>
      </c>
      <c r="K929" t="s">
        <v>1145</v>
      </c>
      <c r="L929" t="s">
        <v>1146</v>
      </c>
      <c r="M929" t="s">
        <v>1147</v>
      </c>
      <c r="N929" t="s">
        <v>920</v>
      </c>
      <c r="O929">
        <v>1500</v>
      </c>
    </row>
    <row r="930" spans="1:15" x14ac:dyDescent="0.35">
      <c r="A930" s="189" t="str">
        <f t="shared" si="79"/>
        <v>Oct</v>
      </c>
      <c r="B930" s="190" t="str">
        <f t="shared" si="80"/>
        <v>2024</v>
      </c>
      <c r="C930" s="190" t="str">
        <f t="shared" si="81"/>
        <v>Oct-2024</v>
      </c>
      <c r="D930" s="2">
        <v>45596</v>
      </c>
      <c r="E930" t="s">
        <v>1119</v>
      </c>
      <c r="F930" t="s">
        <v>1570</v>
      </c>
      <c r="G930" t="s">
        <v>1120</v>
      </c>
      <c r="H930" t="s">
        <v>670</v>
      </c>
      <c r="I930" t="s">
        <v>1143</v>
      </c>
      <c r="J930" t="s">
        <v>1144</v>
      </c>
      <c r="K930" t="s">
        <v>1145</v>
      </c>
      <c r="L930" t="s">
        <v>1146</v>
      </c>
      <c r="M930" t="s">
        <v>1147</v>
      </c>
      <c r="N930" t="s">
        <v>922</v>
      </c>
      <c r="O930">
        <v>695</v>
      </c>
    </row>
    <row r="931" spans="1:15" x14ac:dyDescent="0.35">
      <c r="A931" s="189" t="str">
        <f t="shared" si="79"/>
        <v>Oct</v>
      </c>
      <c r="B931" s="190" t="str">
        <f t="shared" si="80"/>
        <v>2024</v>
      </c>
      <c r="C931" s="190" t="str">
        <f t="shared" si="81"/>
        <v>Oct-2024</v>
      </c>
      <c r="D931" s="2">
        <v>45596</v>
      </c>
      <c r="E931" t="s">
        <v>1119</v>
      </c>
      <c r="F931" t="s">
        <v>1570</v>
      </c>
      <c r="G931" t="s">
        <v>1120</v>
      </c>
      <c r="H931" t="s">
        <v>670</v>
      </c>
      <c r="I931" t="s">
        <v>1143</v>
      </c>
      <c r="J931" t="s">
        <v>1144</v>
      </c>
      <c r="K931" t="s">
        <v>1145</v>
      </c>
      <c r="L931" t="s">
        <v>1146</v>
      </c>
      <c r="M931" t="s">
        <v>1147</v>
      </c>
      <c r="N931" t="s">
        <v>921</v>
      </c>
      <c r="O931">
        <v>1425</v>
      </c>
    </row>
    <row r="932" spans="1:15" x14ac:dyDescent="0.35">
      <c r="A932" s="189" t="str">
        <f t="shared" si="79"/>
        <v>Oct</v>
      </c>
      <c r="B932" s="190" t="str">
        <f t="shared" si="80"/>
        <v>2024</v>
      </c>
      <c r="C932" s="190" t="str">
        <f t="shared" si="81"/>
        <v>Oct-2024</v>
      </c>
      <c r="D932" s="2">
        <v>45596</v>
      </c>
      <c r="E932" t="s">
        <v>1119</v>
      </c>
      <c r="F932" t="s">
        <v>1570</v>
      </c>
      <c r="G932" t="s">
        <v>1120</v>
      </c>
      <c r="H932" t="s">
        <v>670</v>
      </c>
      <c r="I932" t="s">
        <v>1143</v>
      </c>
      <c r="J932" t="s">
        <v>1144</v>
      </c>
      <c r="K932" t="s">
        <v>1148</v>
      </c>
      <c r="L932" t="s">
        <v>1149</v>
      </c>
      <c r="M932" t="s">
        <v>1150</v>
      </c>
      <c r="N932" t="s">
        <v>1528</v>
      </c>
      <c r="O932">
        <v>25</v>
      </c>
    </row>
    <row r="933" spans="1:15" x14ac:dyDescent="0.35">
      <c r="A933" s="189" t="str">
        <f t="shared" si="79"/>
        <v>Oct</v>
      </c>
      <c r="B933" s="190" t="str">
        <f t="shared" si="80"/>
        <v>2024</v>
      </c>
      <c r="C933" s="190" t="str">
        <f t="shared" si="81"/>
        <v>Oct-2024</v>
      </c>
      <c r="D933" s="2">
        <v>45596</v>
      </c>
      <c r="E933" t="s">
        <v>1119</v>
      </c>
      <c r="F933" t="s">
        <v>1570</v>
      </c>
      <c r="G933" t="s">
        <v>1120</v>
      </c>
      <c r="H933" t="s">
        <v>670</v>
      </c>
      <c r="I933" t="s">
        <v>1143</v>
      </c>
      <c r="J933" t="s">
        <v>1144</v>
      </c>
      <c r="K933" t="s">
        <v>1148</v>
      </c>
      <c r="L933" t="s">
        <v>1149</v>
      </c>
      <c r="M933" t="s">
        <v>1150</v>
      </c>
      <c r="N933" t="s">
        <v>1529</v>
      </c>
      <c r="O933" t="s">
        <v>958</v>
      </c>
    </row>
    <row r="934" spans="1:15" x14ac:dyDescent="0.35">
      <c r="A934" s="189" t="str">
        <f t="shared" si="79"/>
        <v>Oct</v>
      </c>
      <c r="B934" s="190" t="str">
        <f t="shared" si="80"/>
        <v>2024</v>
      </c>
      <c r="C934" s="190" t="str">
        <f t="shared" si="81"/>
        <v>Oct-2024</v>
      </c>
      <c r="D934" s="2">
        <v>45596</v>
      </c>
      <c r="E934" t="s">
        <v>1119</v>
      </c>
      <c r="F934" t="s">
        <v>1570</v>
      </c>
      <c r="G934" t="s">
        <v>1120</v>
      </c>
      <c r="H934" t="s">
        <v>670</v>
      </c>
      <c r="I934" t="s">
        <v>1143</v>
      </c>
      <c r="J934" t="s">
        <v>1144</v>
      </c>
      <c r="K934" t="s">
        <v>1148</v>
      </c>
      <c r="L934" t="s">
        <v>1149</v>
      </c>
      <c r="M934" t="s">
        <v>1150</v>
      </c>
      <c r="N934" t="s">
        <v>919</v>
      </c>
      <c r="O934">
        <v>240</v>
      </c>
    </row>
    <row r="935" spans="1:15" x14ac:dyDescent="0.35">
      <c r="A935" s="189" t="str">
        <f t="shared" si="79"/>
        <v>Oct</v>
      </c>
      <c r="B935" s="190" t="str">
        <f t="shared" si="80"/>
        <v>2024</v>
      </c>
      <c r="C935" s="190" t="str">
        <f t="shared" si="81"/>
        <v>Oct-2024</v>
      </c>
      <c r="D935" s="2">
        <v>45596</v>
      </c>
      <c r="E935" t="s">
        <v>1119</v>
      </c>
      <c r="F935" t="s">
        <v>1570</v>
      </c>
      <c r="G935" t="s">
        <v>1120</v>
      </c>
      <c r="H935" t="s">
        <v>670</v>
      </c>
      <c r="I935" t="s">
        <v>1143</v>
      </c>
      <c r="J935" t="s">
        <v>1144</v>
      </c>
      <c r="K935" t="s">
        <v>1148</v>
      </c>
      <c r="L935" t="s">
        <v>1149</v>
      </c>
      <c r="M935" t="s">
        <v>1150</v>
      </c>
      <c r="N935" t="s">
        <v>920</v>
      </c>
      <c r="O935">
        <v>2140</v>
      </c>
    </row>
    <row r="936" spans="1:15" x14ac:dyDescent="0.35">
      <c r="A936" s="189" t="str">
        <f t="shared" si="79"/>
        <v>Oct</v>
      </c>
      <c r="B936" s="190" t="str">
        <f t="shared" si="80"/>
        <v>2024</v>
      </c>
      <c r="C936" s="190" t="str">
        <f t="shared" si="81"/>
        <v>Oct-2024</v>
      </c>
      <c r="D936" s="2">
        <v>45596</v>
      </c>
      <c r="E936" t="s">
        <v>1119</v>
      </c>
      <c r="F936" t="s">
        <v>1570</v>
      </c>
      <c r="G936" t="s">
        <v>1120</v>
      </c>
      <c r="H936" t="s">
        <v>670</v>
      </c>
      <c r="I936" t="s">
        <v>1143</v>
      </c>
      <c r="J936" t="s">
        <v>1144</v>
      </c>
      <c r="K936" t="s">
        <v>1148</v>
      </c>
      <c r="L936" t="s">
        <v>1149</v>
      </c>
      <c r="M936" t="s">
        <v>1150</v>
      </c>
      <c r="N936" t="s">
        <v>922</v>
      </c>
      <c r="O936">
        <v>360</v>
      </c>
    </row>
    <row r="937" spans="1:15" x14ac:dyDescent="0.35">
      <c r="A937" s="189" t="str">
        <f t="shared" si="79"/>
        <v>Oct</v>
      </c>
      <c r="B937" s="190" t="str">
        <f t="shared" si="80"/>
        <v>2024</v>
      </c>
      <c r="C937" s="190" t="str">
        <f t="shared" si="81"/>
        <v>Oct-2024</v>
      </c>
      <c r="D937" s="2">
        <v>45596</v>
      </c>
      <c r="E937" t="s">
        <v>1119</v>
      </c>
      <c r="F937" t="s">
        <v>1570</v>
      </c>
      <c r="G937" t="s">
        <v>1120</v>
      </c>
      <c r="H937" t="s">
        <v>670</v>
      </c>
      <c r="I937" t="s">
        <v>1143</v>
      </c>
      <c r="J937" t="s">
        <v>1144</v>
      </c>
      <c r="K937" t="s">
        <v>1148</v>
      </c>
      <c r="L937" t="s">
        <v>1149</v>
      </c>
      <c r="M937" t="s">
        <v>1150</v>
      </c>
      <c r="N937" t="s">
        <v>921</v>
      </c>
      <c r="O937">
        <v>1240</v>
      </c>
    </row>
    <row r="938" spans="1:15" x14ac:dyDescent="0.35">
      <c r="A938" s="189" t="str">
        <f t="shared" si="79"/>
        <v>Oct</v>
      </c>
      <c r="B938" s="190" t="str">
        <f t="shared" si="80"/>
        <v>2024</v>
      </c>
      <c r="C938" s="190" t="str">
        <f t="shared" si="81"/>
        <v>Oct-2024</v>
      </c>
      <c r="D938" s="2">
        <v>45596</v>
      </c>
      <c r="E938" t="s">
        <v>1119</v>
      </c>
      <c r="F938" t="s">
        <v>1570</v>
      </c>
      <c r="G938" t="s">
        <v>1120</v>
      </c>
      <c r="H938" t="s">
        <v>670</v>
      </c>
      <c r="I938" t="s">
        <v>1143</v>
      </c>
      <c r="J938" t="s">
        <v>1144</v>
      </c>
      <c r="K938" t="s">
        <v>1151</v>
      </c>
      <c r="L938" t="s">
        <v>1152</v>
      </c>
      <c r="M938" t="s">
        <v>1153</v>
      </c>
      <c r="N938" t="s">
        <v>1528</v>
      </c>
      <c r="O938">
        <v>10</v>
      </c>
    </row>
    <row r="939" spans="1:15" x14ac:dyDescent="0.35">
      <c r="A939" s="189" t="str">
        <f t="shared" si="79"/>
        <v>Oct</v>
      </c>
      <c r="B939" s="190" t="str">
        <f t="shared" si="80"/>
        <v>2024</v>
      </c>
      <c r="C939" s="190" t="str">
        <f t="shared" si="81"/>
        <v>Oct-2024</v>
      </c>
      <c r="D939" s="2">
        <v>45596</v>
      </c>
      <c r="E939" t="s">
        <v>1119</v>
      </c>
      <c r="F939" t="s">
        <v>1570</v>
      </c>
      <c r="G939" t="s">
        <v>1120</v>
      </c>
      <c r="H939" t="s">
        <v>670</v>
      </c>
      <c r="I939" t="s">
        <v>1143</v>
      </c>
      <c r="J939" t="s">
        <v>1144</v>
      </c>
      <c r="K939" t="s">
        <v>1151</v>
      </c>
      <c r="L939" t="s">
        <v>1152</v>
      </c>
      <c r="M939" t="s">
        <v>1153</v>
      </c>
      <c r="N939" t="s">
        <v>1529</v>
      </c>
      <c r="O939" t="s">
        <v>958</v>
      </c>
    </row>
    <row r="940" spans="1:15" x14ac:dyDescent="0.35">
      <c r="A940" s="189" t="str">
        <f t="shared" si="79"/>
        <v>Oct</v>
      </c>
      <c r="B940" s="190" t="str">
        <f t="shared" si="80"/>
        <v>2024</v>
      </c>
      <c r="C940" s="190" t="str">
        <f t="shared" si="81"/>
        <v>Oct-2024</v>
      </c>
      <c r="D940" s="2">
        <v>45596</v>
      </c>
      <c r="E940" t="s">
        <v>1119</v>
      </c>
      <c r="F940" t="s">
        <v>1570</v>
      </c>
      <c r="G940" t="s">
        <v>1120</v>
      </c>
      <c r="H940" t="s">
        <v>670</v>
      </c>
      <c r="I940" t="s">
        <v>1143</v>
      </c>
      <c r="J940" t="s">
        <v>1144</v>
      </c>
      <c r="K940" t="s">
        <v>1151</v>
      </c>
      <c r="L940" t="s">
        <v>1152</v>
      </c>
      <c r="M940" t="s">
        <v>1153</v>
      </c>
      <c r="N940" t="s">
        <v>919</v>
      </c>
      <c r="O940">
        <v>90</v>
      </c>
    </row>
    <row r="941" spans="1:15" x14ac:dyDescent="0.35">
      <c r="A941" s="189" t="str">
        <f t="shared" si="79"/>
        <v>Oct</v>
      </c>
      <c r="B941" s="190" t="str">
        <f t="shared" si="80"/>
        <v>2024</v>
      </c>
      <c r="C941" s="190" t="str">
        <f t="shared" si="81"/>
        <v>Oct-2024</v>
      </c>
      <c r="D941" s="2">
        <v>45596</v>
      </c>
      <c r="E941" t="s">
        <v>1119</v>
      </c>
      <c r="F941" t="s">
        <v>1570</v>
      </c>
      <c r="G941" t="s">
        <v>1120</v>
      </c>
      <c r="H941" t="s">
        <v>670</v>
      </c>
      <c r="I941" t="s">
        <v>1143</v>
      </c>
      <c r="J941" t="s">
        <v>1144</v>
      </c>
      <c r="K941" t="s">
        <v>1151</v>
      </c>
      <c r="L941" t="s">
        <v>1152</v>
      </c>
      <c r="M941" t="s">
        <v>1153</v>
      </c>
      <c r="N941" t="s">
        <v>920</v>
      </c>
      <c r="O941">
        <v>1205</v>
      </c>
    </row>
    <row r="942" spans="1:15" x14ac:dyDescent="0.35">
      <c r="A942" s="189" t="str">
        <f t="shared" si="79"/>
        <v>Oct</v>
      </c>
      <c r="B942" s="190" t="str">
        <f t="shared" si="80"/>
        <v>2024</v>
      </c>
      <c r="C942" s="190" t="str">
        <f t="shared" si="81"/>
        <v>Oct-2024</v>
      </c>
      <c r="D942" s="2">
        <v>45596</v>
      </c>
      <c r="E942" t="s">
        <v>1119</v>
      </c>
      <c r="F942" t="s">
        <v>1570</v>
      </c>
      <c r="G942" t="s">
        <v>1120</v>
      </c>
      <c r="H942" t="s">
        <v>670</v>
      </c>
      <c r="I942" t="s">
        <v>1143</v>
      </c>
      <c r="J942" t="s">
        <v>1144</v>
      </c>
      <c r="K942" t="s">
        <v>1151</v>
      </c>
      <c r="L942" t="s">
        <v>1152</v>
      </c>
      <c r="M942" t="s">
        <v>1153</v>
      </c>
      <c r="N942" t="s">
        <v>922</v>
      </c>
      <c r="O942">
        <v>340</v>
      </c>
    </row>
    <row r="943" spans="1:15" x14ac:dyDescent="0.35">
      <c r="A943" s="189" t="str">
        <f t="shared" si="79"/>
        <v>Oct</v>
      </c>
      <c r="B943" s="190" t="str">
        <f t="shared" si="80"/>
        <v>2024</v>
      </c>
      <c r="C943" s="190" t="str">
        <f t="shared" si="81"/>
        <v>Oct-2024</v>
      </c>
      <c r="D943" s="2">
        <v>45596</v>
      </c>
      <c r="E943" t="s">
        <v>1119</v>
      </c>
      <c r="F943" t="s">
        <v>1570</v>
      </c>
      <c r="G943" t="s">
        <v>1120</v>
      </c>
      <c r="H943" t="s">
        <v>670</v>
      </c>
      <c r="I943" t="s">
        <v>1143</v>
      </c>
      <c r="J943" t="s">
        <v>1144</v>
      </c>
      <c r="K943" t="s">
        <v>1151</v>
      </c>
      <c r="L943" t="s">
        <v>1152</v>
      </c>
      <c r="M943" t="s">
        <v>1153</v>
      </c>
      <c r="N943" t="s">
        <v>921</v>
      </c>
      <c r="O943">
        <v>805</v>
      </c>
    </row>
    <row r="944" spans="1:15" x14ac:dyDescent="0.35">
      <c r="A944" s="189" t="str">
        <f t="shared" si="79"/>
        <v>Oct</v>
      </c>
      <c r="B944" s="190" t="str">
        <f t="shared" si="80"/>
        <v>2024</v>
      </c>
      <c r="C944" s="190" t="str">
        <f t="shared" si="81"/>
        <v>Oct-2024</v>
      </c>
      <c r="D944" s="2">
        <v>45596</v>
      </c>
      <c r="E944" t="s">
        <v>1119</v>
      </c>
      <c r="F944" t="s">
        <v>1570</v>
      </c>
      <c r="G944" t="s">
        <v>1120</v>
      </c>
      <c r="H944" t="s">
        <v>675</v>
      </c>
      <c r="I944" t="s">
        <v>1154</v>
      </c>
      <c r="J944" t="s">
        <v>1155</v>
      </c>
      <c r="K944" t="s">
        <v>1156</v>
      </c>
      <c r="L944" t="s">
        <v>1157</v>
      </c>
      <c r="M944" t="s">
        <v>1158</v>
      </c>
      <c r="N944" t="s">
        <v>1528</v>
      </c>
      <c r="O944">
        <v>45</v>
      </c>
    </row>
    <row r="945" spans="1:15" x14ac:dyDescent="0.35">
      <c r="A945" s="189" t="str">
        <f t="shared" si="79"/>
        <v>Oct</v>
      </c>
      <c r="B945" s="190" t="str">
        <f t="shared" si="80"/>
        <v>2024</v>
      </c>
      <c r="C945" s="190" t="str">
        <f t="shared" si="81"/>
        <v>Oct-2024</v>
      </c>
      <c r="D945" s="2">
        <v>45596</v>
      </c>
      <c r="E945" t="s">
        <v>1119</v>
      </c>
      <c r="F945" t="s">
        <v>1570</v>
      </c>
      <c r="G945" t="s">
        <v>1120</v>
      </c>
      <c r="H945" t="s">
        <v>675</v>
      </c>
      <c r="I945" t="s">
        <v>1154</v>
      </c>
      <c r="J945" t="s">
        <v>1155</v>
      </c>
      <c r="K945" t="s">
        <v>1156</v>
      </c>
      <c r="L945" t="s">
        <v>1157</v>
      </c>
      <c r="M945" t="s">
        <v>1158</v>
      </c>
      <c r="N945" t="s">
        <v>1529</v>
      </c>
      <c r="O945">
        <v>5</v>
      </c>
    </row>
    <row r="946" spans="1:15" x14ac:dyDescent="0.35">
      <c r="A946" s="189" t="str">
        <f t="shared" si="79"/>
        <v>Oct</v>
      </c>
      <c r="B946" s="190" t="str">
        <f t="shared" si="80"/>
        <v>2024</v>
      </c>
      <c r="C946" s="190" t="str">
        <f t="shared" si="81"/>
        <v>Oct-2024</v>
      </c>
      <c r="D946" s="2">
        <v>45596</v>
      </c>
      <c r="E946" t="s">
        <v>1119</v>
      </c>
      <c r="F946" t="s">
        <v>1570</v>
      </c>
      <c r="G946" t="s">
        <v>1120</v>
      </c>
      <c r="H946" t="s">
        <v>675</v>
      </c>
      <c r="I946" t="s">
        <v>1154</v>
      </c>
      <c r="J946" t="s">
        <v>1155</v>
      </c>
      <c r="K946" t="s">
        <v>1156</v>
      </c>
      <c r="L946" t="s">
        <v>1157</v>
      </c>
      <c r="M946" t="s">
        <v>1158</v>
      </c>
      <c r="N946" t="s">
        <v>919</v>
      </c>
      <c r="O946">
        <v>320</v>
      </c>
    </row>
    <row r="947" spans="1:15" x14ac:dyDescent="0.35">
      <c r="A947" s="189" t="str">
        <f t="shared" si="79"/>
        <v>Oct</v>
      </c>
      <c r="B947" s="190" t="str">
        <f t="shared" si="80"/>
        <v>2024</v>
      </c>
      <c r="C947" s="190" t="str">
        <f t="shared" si="81"/>
        <v>Oct-2024</v>
      </c>
      <c r="D947" s="2">
        <v>45596</v>
      </c>
      <c r="E947" t="s">
        <v>1119</v>
      </c>
      <c r="F947" t="s">
        <v>1570</v>
      </c>
      <c r="G947" t="s">
        <v>1120</v>
      </c>
      <c r="H947" t="s">
        <v>675</v>
      </c>
      <c r="I947" t="s">
        <v>1154</v>
      </c>
      <c r="J947" t="s">
        <v>1155</v>
      </c>
      <c r="K947" t="s">
        <v>1156</v>
      </c>
      <c r="L947" t="s">
        <v>1157</v>
      </c>
      <c r="M947" t="s">
        <v>1158</v>
      </c>
      <c r="N947" t="s">
        <v>920</v>
      </c>
      <c r="O947">
        <v>1350</v>
      </c>
    </row>
    <row r="948" spans="1:15" x14ac:dyDescent="0.35">
      <c r="A948" s="189" t="str">
        <f t="shared" si="79"/>
        <v>Oct</v>
      </c>
      <c r="B948" s="190" t="str">
        <f t="shared" si="80"/>
        <v>2024</v>
      </c>
      <c r="C948" s="190" t="str">
        <f t="shared" si="81"/>
        <v>Oct-2024</v>
      </c>
      <c r="D948" s="2">
        <v>45596</v>
      </c>
      <c r="E948" t="s">
        <v>1119</v>
      </c>
      <c r="F948" t="s">
        <v>1570</v>
      </c>
      <c r="G948" t="s">
        <v>1120</v>
      </c>
      <c r="H948" t="s">
        <v>675</v>
      </c>
      <c r="I948" t="s">
        <v>1154</v>
      </c>
      <c r="J948" t="s">
        <v>1155</v>
      </c>
      <c r="K948" t="s">
        <v>1156</v>
      </c>
      <c r="L948" t="s">
        <v>1157</v>
      </c>
      <c r="M948" t="s">
        <v>1158</v>
      </c>
      <c r="N948" t="s">
        <v>922</v>
      </c>
      <c r="O948">
        <v>1755</v>
      </c>
    </row>
    <row r="949" spans="1:15" x14ac:dyDescent="0.35">
      <c r="A949" s="189" t="str">
        <f t="shared" si="79"/>
        <v>Oct</v>
      </c>
      <c r="B949" s="190" t="str">
        <f t="shared" si="80"/>
        <v>2024</v>
      </c>
      <c r="C949" s="190" t="str">
        <f t="shared" si="81"/>
        <v>Oct-2024</v>
      </c>
      <c r="D949" s="2">
        <v>45596</v>
      </c>
      <c r="E949" t="s">
        <v>1119</v>
      </c>
      <c r="F949" t="s">
        <v>1570</v>
      </c>
      <c r="G949" t="s">
        <v>1120</v>
      </c>
      <c r="H949" t="s">
        <v>675</v>
      </c>
      <c r="I949" t="s">
        <v>1154</v>
      </c>
      <c r="J949" t="s">
        <v>1155</v>
      </c>
      <c r="K949" t="s">
        <v>1156</v>
      </c>
      <c r="L949" t="s">
        <v>1157</v>
      </c>
      <c r="M949" t="s">
        <v>1158</v>
      </c>
      <c r="N949" t="s">
        <v>921</v>
      </c>
      <c r="O949">
        <v>1390</v>
      </c>
    </row>
    <row r="950" spans="1:15" x14ac:dyDescent="0.35">
      <c r="A950" s="189" t="str">
        <f t="shared" si="79"/>
        <v>Oct</v>
      </c>
      <c r="B950" s="190" t="str">
        <f t="shared" si="80"/>
        <v>2024</v>
      </c>
      <c r="C950" s="190" t="str">
        <f t="shared" si="81"/>
        <v>Oct-2024</v>
      </c>
      <c r="D950" s="2">
        <v>45596</v>
      </c>
      <c r="E950" t="s">
        <v>1119</v>
      </c>
      <c r="F950" t="s">
        <v>1570</v>
      </c>
      <c r="G950" t="s">
        <v>1120</v>
      </c>
      <c r="H950" t="s">
        <v>675</v>
      </c>
      <c r="I950" t="s">
        <v>1154</v>
      </c>
      <c r="J950" t="s">
        <v>1155</v>
      </c>
      <c r="K950" t="s">
        <v>1159</v>
      </c>
      <c r="L950" t="s">
        <v>1160</v>
      </c>
      <c r="M950" t="s">
        <v>1161</v>
      </c>
      <c r="N950" t="s">
        <v>1528</v>
      </c>
      <c r="O950">
        <v>125</v>
      </c>
    </row>
    <row r="951" spans="1:15" x14ac:dyDescent="0.35">
      <c r="A951" s="189" t="str">
        <f t="shared" si="79"/>
        <v>Oct</v>
      </c>
      <c r="B951" s="190" t="str">
        <f t="shared" si="80"/>
        <v>2024</v>
      </c>
      <c r="C951" s="190" t="str">
        <f t="shared" si="81"/>
        <v>Oct-2024</v>
      </c>
      <c r="D951" s="2">
        <v>45596</v>
      </c>
      <c r="E951" t="s">
        <v>1119</v>
      </c>
      <c r="F951" t="s">
        <v>1570</v>
      </c>
      <c r="G951" t="s">
        <v>1120</v>
      </c>
      <c r="H951" t="s">
        <v>675</v>
      </c>
      <c r="I951" t="s">
        <v>1154</v>
      </c>
      <c r="J951" t="s">
        <v>1155</v>
      </c>
      <c r="K951" t="s">
        <v>1159</v>
      </c>
      <c r="L951" t="s">
        <v>1160</v>
      </c>
      <c r="M951" t="s">
        <v>1161</v>
      </c>
      <c r="N951" t="s">
        <v>1529</v>
      </c>
      <c r="O951" t="s">
        <v>958</v>
      </c>
    </row>
    <row r="952" spans="1:15" x14ac:dyDescent="0.35">
      <c r="A952" s="189" t="str">
        <f t="shared" si="79"/>
        <v>Oct</v>
      </c>
      <c r="B952" s="190" t="str">
        <f t="shared" si="80"/>
        <v>2024</v>
      </c>
      <c r="C952" s="190" t="str">
        <f t="shared" si="81"/>
        <v>Oct-2024</v>
      </c>
      <c r="D952" s="2">
        <v>45596</v>
      </c>
      <c r="E952" t="s">
        <v>1119</v>
      </c>
      <c r="F952" t="s">
        <v>1570</v>
      </c>
      <c r="G952" t="s">
        <v>1120</v>
      </c>
      <c r="H952" t="s">
        <v>675</v>
      </c>
      <c r="I952" t="s">
        <v>1154</v>
      </c>
      <c r="J952" t="s">
        <v>1155</v>
      </c>
      <c r="K952" t="s">
        <v>1159</v>
      </c>
      <c r="L952" t="s">
        <v>1160</v>
      </c>
      <c r="M952" t="s">
        <v>1161</v>
      </c>
      <c r="N952" t="s">
        <v>919</v>
      </c>
      <c r="O952">
        <v>380</v>
      </c>
    </row>
    <row r="953" spans="1:15" x14ac:dyDescent="0.35">
      <c r="A953" s="189" t="str">
        <f t="shared" si="79"/>
        <v>Oct</v>
      </c>
      <c r="B953" s="190" t="str">
        <f t="shared" si="80"/>
        <v>2024</v>
      </c>
      <c r="C953" s="190" t="str">
        <f t="shared" si="81"/>
        <v>Oct-2024</v>
      </c>
      <c r="D953" s="2">
        <v>45596</v>
      </c>
      <c r="E953" t="s">
        <v>1119</v>
      </c>
      <c r="F953" t="s">
        <v>1570</v>
      </c>
      <c r="G953" t="s">
        <v>1120</v>
      </c>
      <c r="H953" t="s">
        <v>675</v>
      </c>
      <c r="I953" t="s">
        <v>1154</v>
      </c>
      <c r="J953" t="s">
        <v>1155</v>
      </c>
      <c r="K953" t="s">
        <v>1159</v>
      </c>
      <c r="L953" t="s">
        <v>1160</v>
      </c>
      <c r="M953" t="s">
        <v>1161</v>
      </c>
      <c r="N953" t="s">
        <v>920</v>
      </c>
      <c r="O953">
        <v>2675</v>
      </c>
    </row>
    <row r="954" spans="1:15" x14ac:dyDescent="0.35">
      <c r="A954" s="189" t="str">
        <f t="shared" si="79"/>
        <v>Oct</v>
      </c>
      <c r="B954" s="190" t="str">
        <f t="shared" si="80"/>
        <v>2024</v>
      </c>
      <c r="C954" s="190" t="str">
        <f t="shared" si="81"/>
        <v>Oct-2024</v>
      </c>
      <c r="D954" s="2">
        <v>45596</v>
      </c>
      <c r="E954" t="s">
        <v>1119</v>
      </c>
      <c r="F954" t="s">
        <v>1570</v>
      </c>
      <c r="G954" t="s">
        <v>1120</v>
      </c>
      <c r="H954" t="s">
        <v>675</v>
      </c>
      <c r="I954" t="s">
        <v>1154</v>
      </c>
      <c r="J954" t="s">
        <v>1155</v>
      </c>
      <c r="K954" t="s">
        <v>1159</v>
      </c>
      <c r="L954" t="s">
        <v>1160</v>
      </c>
      <c r="M954" t="s">
        <v>1161</v>
      </c>
      <c r="N954" t="s">
        <v>922</v>
      </c>
      <c r="O954">
        <v>520</v>
      </c>
    </row>
    <row r="955" spans="1:15" x14ac:dyDescent="0.35">
      <c r="A955" s="189" t="str">
        <f t="shared" si="79"/>
        <v>Oct</v>
      </c>
      <c r="B955" s="190" t="str">
        <f t="shared" si="80"/>
        <v>2024</v>
      </c>
      <c r="C955" s="190" t="str">
        <f t="shared" si="81"/>
        <v>Oct-2024</v>
      </c>
      <c r="D955" s="2">
        <v>45596</v>
      </c>
      <c r="E955" t="s">
        <v>1119</v>
      </c>
      <c r="F955" t="s">
        <v>1570</v>
      </c>
      <c r="G955" t="s">
        <v>1120</v>
      </c>
      <c r="H955" t="s">
        <v>675</v>
      </c>
      <c r="I955" t="s">
        <v>1154</v>
      </c>
      <c r="J955" t="s">
        <v>1155</v>
      </c>
      <c r="K955" t="s">
        <v>1159</v>
      </c>
      <c r="L955" t="s">
        <v>1160</v>
      </c>
      <c r="M955" t="s">
        <v>1161</v>
      </c>
      <c r="N955" t="s">
        <v>921</v>
      </c>
      <c r="O955">
        <v>1335</v>
      </c>
    </row>
    <row r="956" spans="1:15" x14ac:dyDescent="0.35">
      <c r="A956" s="189" t="str">
        <f t="shared" si="79"/>
        <v>Oct</v>
      </c>
      <c r="B956" s="190" t="str">
        <f t="shared" si="80"/>
        <v>2024</v>
      </c>
      <c r="C956" s="190" t="str">
        <f t="shared" si="81"/>
        <v>Oct-2024</v>
      </c>
      <c r="D956" s="2">
        <v>45596</v>
      </c>
      <c r="E956" t="s">
        <v>1119</v>
      </c>
      <c r="F956" t="s">
        <v>1570</v>
      </c>
      <c r="G956" t="s">
        <v>1120</v>
      </c>
      <c r="H956" t="s">
        <v>675</v>
      </c>
      <c r="I956" t="s">
        <v>1154</v>
      </c>
      <c r="J956" t="s">
        <v>1155</v>
      </c>
      <c r="K956" t="s">
        <v>1162</v>
      </c>
      <c r="L956" t="s">
        <v>1163</v>
      </c>
      <c r="M956" t="s">
        <v>1164</v>
      </c>
      <c r="N956" t="s">
        <v>1528</v>
      </c>
      <c r="O956">
        <v>50</v>
      </c>
    </row>
    <row r="957" spans="1:15" x14ac:dyDescent="0.35">
      <c r="A957" s="189" t="str">
        <f t="shared" si="79"/>
        <v>Oct</v>
      </c>
      <c r="B957" s="190" t="str">
        <f t="shared" si="80"/>
        <v>2024</v>
      </c>
      <c r="C957" s="190" t="str">
        <f t="shared" si="81"/>
        <v>Oct-2024</v>
      </c>
      <c r="D957" s="2">
        <v>45596</v>
      </c>
      <c r="E957" t="s">
        <v>1119</v>
      </c>
      <c r="F957" t="s">
        <v>1570</v>
      </c>
      <c r="G957" t="s">
        <v>1120</v>
      </c>
      <c r="H957" t="s">
        <v>675</v>
      </c>
      <c r="I957" t="s">
        <v>1154</v>
      </c>
      <c r="J957" t="s">
        <v>1155</v>
      </c>
      <c r="K957" t="s">
        <v>1162</v>
      </c>
      <c r="L957" t="s">
        <v>1163</v>
      </c>
      <c r="M957" t="s">
        <v>1164</v>
      </c>
      <c r="N957" t="s">
        <v>1529</v>
      </c>
      <c r="O957" t="s">
        <v>958</v>
      </c>
    </row>
    <row r="958" spans="1:15" x14ac:dyDescent="0.35">
      <c r="A958" s="189" t="str">
        <f t="shared" si="79"/>
        <v>Oct</v>
      </c>
      <c r="B958" s="190" t="str">
        <f t="shared" si="80"/>
        <v>2024</v>
      </c>
      <c r="C958" s="190" t="str">
        <f t="shared" si="81"/>
        <v>Oct-2024</v>
      </c>
      <c r="D958" s="2">
        <v>45596</v>
      </c>
      <c r="E958" t="s">
        <v>1119</v>
      </c>
      <c r="F958" t="s">
        <v>1570</v>
      </c>
      <c r="G958" t="s">
        <v>1120</v>
      </c>
      <c r="H958" t="s">
        <v>675</v>
      </c>
      <c r="I958" t="s">
        <v>1154</v>
      </c>
      <c r="J958" t="s">
        <v>1155</v>
      </c>
      <c r="K958" t="s">
        <v>1162</v>
      </c>
      <c r="L958" t="s">
        <v>1163</v>
      </c>
      <c r="M958" t="s">
        <v>1164</v>
      </c>
      <c r="N958" t="s">
        <v>919</v>
      </c>
      <c r="O958">
        <v>125</v>
      </c>
    </row>
    <row r="959" spans="1:15" x14ac:dyDescent="0.35">
      <c r="A959" s="189" t="str">
        <f t="shared" si="79"/>
        <v>Oct</v>
      </c>
      <c r="B959" s="190" t="str">
        <f t="shared" si="80"/>
        <v>2024</v>
      </c>
      <c r="C959" s="190" t="str">
        <f t="shared" si="81"/>
        <v>Oct-2024</v>
      </c>
      <c r="D959" s="2">
        <v>45596</v>
      </c>
      <c r="E959" t="s">
        <v>1119</v>
      </c>
      <c r="F959" t="s">
        <v>1570</v>
      </c>
      <c r="G959" t="s">
        <v>1120</v>
      </c>
      <c r="H959" t="s">
        <v>675</v>
      </c>
      <c r="I959" t="s">
        <v>1154</v>
      </c>
      <c r="J959" t="s">
        <v>1155</v>
      </c>
      <c r="K959" t="s">
        <v>1162</v>
      </c>
      <c r="L959" t="s">
        <v>1163</v>
      </c>
      <c r="M959" t="s">
        <v>1164</v>
      </c>
      <c r="N959" t="s">
        <v>920</v>
      </c>
      <c r="O959">
        <v>810</v>
      </c>
    </row>
    <row r="960" spans="1:15" x14ac:dyDescent="0.35">
      <c r="A960" s="189" t="str">
        <f t="shared" si="79"/>
        <v>Oct</v>
      </c>
      <c r="B960" s="190" t="str">
        <f t="shared" si="80"/>
        <v>2024</v>
      </c>
      <c r="C960" s="190" t="str">
        <f t="shared" si="81"/>
        <v>Oct-2024</v>
      </c>
      <c r="D960" s="2">
        <v>45596</v>
      </c>
      <c r="E960" t="s">
        <v>1119</v>
      </c>
      <c r="F960" t="s">
        <v>1570</v>
      </c>
      <c r="G960" t="s">
        <v>1120</v>
      </c>
      <c r="H960" t="s">
        <v>675</v>
      </c>
      <c r="I960" t="s">
        <v>1154</v>
      </c>
      <c r="J960" t="s">
        <v>1155</v>
      </c>
      <c r="K960" t="s">
        <v>1162</v>
      </c>
      <c r="L960" t="s">
        <v>1163</v>
      </c>
      <c r="M960" t="s">
        <v>1164</v>
      </c>
      <c r="N960" t="s">
        <v>922</v>
      </c>
      <c r="O960">
        <v>1120</v>
      </c>
    </row>
    <row r="961" spans="1:15" x14ac:dyDescent="0.35">
      <c r="A961" s="189" t="str">
        <f t="shared" si="79"/>
        <v>Oct</v>
      </c>
      <c r="B961" s="190" t="str">
        <f t="shared" si="80"/>
        <v>2024</v>
      </c>
      <c r="C961" s="190" t="str">
        <f t="shared" si="81"/>
        <v>Oct-2024</v>
      </c>
      <c r="D961" s="2">
        <v>45596</v>
      </c>
      <c r="E961" t="s">
        <v>1119</v>
      </c>
      <c r="F961" t="s">
        <v>1570</v>
      </c>
      <c r="G961" t="s">
        <v>1120</v>
      </c>
      <c r="H961" t="s">
        <v>675</v>
      </c>
      <c r="I961" t="s">
        <v>1154</v>
      </c>
      <c r="J961" t="s">
        <v>1155</v>
      </c>
      <c r="K961" t="s">
        <v>1162</v>
      </c>
      <c r="L961" t="s">
        <v>1163</v>
      </c>
      <c r="M961" t="s">
        <v>1164</v>
      </c>
      <c r="N961" t="s">
        <v>921</v>
      </c>
      <c r="O961">
        <v>985</v>
      </c>
    </row>
    <row r="962" spans="1:15" x14ac:dyDescent="0.35">
      <c r="A962" s="189" t="str">
        <f t="shared" si="79"/>
        <v>Oct</v>
      </c>
      <c r="B962" s="190" t="str">
        <f t="shared" si="80"/>
        <v>2024</v>
      </c>
      <c r="C962" s="190" t="str">
        <f t="shared" si="81"/>
        <v>Oct-2024</v>
      </c>
      <c r="D962" s="2">
        <v>45596</v>
      </c>
      <c r="E962" t="s">
        <v>1119</v>
      </c>
      <c r="F962" t="s">
        <v>1570</v>
      </c>
      <c r="G962" t="s">
        <v>1120</v>
      </c>
      <c r="H962" t="s">
        <v>676</v>
      </c>
      <c r="I962" t="s">
        <v>1165</v>
      </c>
      <c r="J962" t="s">
        <v>1166</v>
      </c>
      <c r="K962" t="s">
        <v>1167</v>
      </c>
      <c r="L962" t="s">
        <v>1168</v>
      </c>
      <c r="M962" t="s">
        <v>1169</v>
      </c>
      <c r="N962" t="s">
        <v>1528</v>
      </c>
      <c r="O962">
        <v>70</v>
      </c>
    </row>
    <row r="963" spans="1:15" x14ac:dyDescent="0.35">
      <c r="A963" s="189" t="str">
        <f t="shared" ref="A963:A1026" si="82">TEXT(D963,"mmm")</f>
        <v>Oct</v>
      </c>
      <c r="B963" s="190" t="str">
        <f t="shared" ref="B963:B1026" si="83">TEXT(D963,"yyyy")</f>
        <v>2024</v>
      </c>
      <c r="C963" s="190" t="str">
        <f t="shared" ref="C963:C1026" si="84">_xlfn.CONCAT(A963&amp;"-"&amp;B963)</f>
        <v>Oct-2024</v>
      </c>
      <c r="D963" s="2">
        <v>45596</v>
      </c>
      <c r="E963" t="s">
        <v>1119</v>
      </c>
      <c r="F963" t="s">
        <v>1570</v>
      </c>
      <c r="G963" t="s">
        <v>1120</v>
      </c>
      <c r="H963" t="s">
        <v>676</v>
      </c>
      <c r="I963" t="s">
        <v>1165</v>
      </c>
      <c r="J963" t="s">
        <v>1166</v>
      </c>
      <c r="K963" t="s">
        <v>1167</v>
      </c>
      <c r="L963" t="s">
        <v>1168</v>
      </c>
      <c r="M963" t="s">
        <v>1169</v>
      </c>
      <c r="N963" t="s">
        <v>1529</v>
      </c>
      <c r="O963" t="s">
        <v>958</v>
      </c>
    </row>
    <row r="964" spans="1:15" x14ac:dyDescent="0.35">
      <c r="A964" s="189" t="str">
        <f t="shared" si="82"/>
        <v>Oct</v>
      </c>
      <c r="B964" s="190" t="str">
        <f t="shared" si="83"/>
        <v>2024</v>
      </c>
      <c r="C964" s="190" t="str">
        <f t="shared" si="84"/>
        <v>Oct-2024</v>
      </c>
      <c r="D964" s="2">
        <v>45596</v>
      </c>
      <c r="E964" t="s">
        <v>1119</v>
      </c>
      <c r="F964" t="s">
        <v>1570</v>
      </c>
      <c r="G964" t="s">
        <v>1120</v>
      </c>
      <c r="H964" t="s">
        <v>676</v>
      </c>
      <c r="I964" t="s">
        <v>1165</v>
      </c>
      <c r="J964" t="s">
        <v>1166</v>
      </c>
      <c r="K964" t="s">
        <v>1167</v>
      </c>
      <c r="L964" t="s">
        <v>1168</v>
      </c>
      <c r="M964" t="s">
        <v>1169</v>
      </c>
      <c r="N964" t="s">
        <v>919</v>
      </c>
      <c r="O964">
        <v>180</v>
      </c>
    </row>
    <row r="965" spans="1:15" x14ac:dyDescent="0.35">
      <c r="A965" s="189" t="str">
        <f t="shared" si="82"/>
        <v>Oct</v>
      </c>
      <c r="B965" s="190" t="str">
        <f t="shared" si="83"/>
        <v>2024</v>
      </c>
      <c r="C965" s="190" t="str">
        <f t="shared" si="84"/>
        <v>Oct-2024</v>
      </c>
      <c r="D965" s="2">
        <v>45596</v>
      </c>
      <c r="E965" t="s">
        <v>1119</v>
      </c>
      <c r="F965" t="s">
        <v>1570</v>
      </c>
      <c r="G965" t="s">
        <v>1120</v>
      </c>
      <c r="H965" t="s">
        <v>676</v>
      </c>
      <c r="I965" t="s">
        <v>1165</v>
      </c>
      <c r="J965" t="s">
        <v>1166</v>
      </c>
      <c r="K965" t="s">
        <v>1167</v>
      </c>
      <c r="L965" t="s">
        <v>1168</v>
      </c>
      <c r="M965" t="s">
        <v>1169</v>
      </c>
      <c r="N965" t="s">
        <v>920</v>
      </c>
      <c r="O965">
        <v>5095</v>
      </c>
    </row>
    <row r="966" spans="1:15" x14ac:dyDescent="0.35">
      <c r="A966" s="189" t="str">
        <f t="shared" si="82"/>
        <v>Oct</v>
      </c>
      <c r="B966" s="190" t="str">
        <f t="shared" si="83"/>
        <v>2024</v>
      </c>
      <c r="C966" s="190" t="str">
        <f t="shared" si="84"/>
        <v>Oct-2024</v>
      </c>
      <c r="D966" s="2">
        <v>45596</v>
      </c>
      <c r="E966" t="s">
        <v>1119</v>
      </c>
      <c r="F966" t="s">
        <v>1570</v>
      </c>
      <c r="G966" t="s">
        <v>1120</v>
      </c>
      <c r="H966" t="s">
        <v>676</v>
      </c>
      <c r="I966" t="s">
        <v>1165</v>
      </c>
      <c r="J966" t="s">
        <v>1166</v>
      </c>
      <c r="K966" t="s">
        <v>1167</v>
      </c>
      <c r="L966" t="s">
        <v>1168</v>
      </c>
      <c r="M966" t="s">
        <v>1169</v>
      </c>
      <c r="N966" t="s">
        <v>922</v>
      </c>
      <c r="O966">
        <v>2035</v>
      </c>
    </row>
    <row r="967" spans="1:15" x14ac:dyDescent="0.35">
      <c r="A967" s="189" t="str">
        <f t="shared" si="82"/>
        <v>Oct</v>
      </c>
      <c r="B967" s="190" t="str">
        <f t="shared" si="83"/>
        <v>2024</v>
      </c>
      <c r="C967" s="190" t="str">
        <f t="shared" si="84"/>
        <v>Oct-2024</v>
      </c>
      <c r="D967" s="2">
        <v>45596</v>
      </c>
      <c r="E967" t="s">
        <v>1119</v>
      </c>
      <c r="F967" t="s">
        <v>1570</v>
      </c>
      <c r="G967" t="s">
        <v>1120</v>
      </c>
      <c r="H967" t="s">
        <v>676</v>
      </c>
      <c r="I967" t="s">
        <v>1165</v>
      </c>
      <c r="J967" t="s">
        <v>1166</v>
      </c>
      <c r="K967" t="s">
        <v>1167</v>
      </c>
      <c r="L967" t="s">
        <v>1168</v>
      </c>
      <c r="M967" t="s">
        <v>1169</v>
      </c>
      <c r="N967" t="s">
        <v>921</v>
      </c>
      <c r="O967">
        <v>4210</v>
      </c>
    </row>
    <row r="968" spans="1:15" x14ac:dyDescent="0.35">
      <c r="A968" s="189" t="str">
        <f t="shared" si="82"/>
        <v>Oct</v>
      </c>
      <c r="B968" s="190" t="str">
        <f t="shared" si="83"/>
        <v>2024</v>
      </c>
      <c r="C968" s="190" t="str">
        <f t="shared" si="84"/>
        <v>Oct-2024</v>
      </c>
      <c r="D968" s="2">
        <v>45596</v>
      </c>
      <c r="E968" t="s">
        <v>1119</v>
      </c>
      <c r="F968" t="s">
        <v>1570</v>
      </c>
      <c r="G968" t="s">
        <v>1120</v>
      </c>
      <c r="H968" t="s">
        <v>692</v>
      </c>
      <c r="I968" t="s">
        <v>1170</v>
      </c>
      <c r="J968" t="s">
        <v>1171</v>
      </c>
      <c r="K968" t="s">
        <v>1172</v>
      </c>
      <c r="L968" t="s">
        <v>1173</v>
      </c>
      <c r="M968" t="s">
        <v>1174</v>
      </c>
      <c r="N968" t="s">
        <v>1528</v>
      </c>
      <c r="O968">
        <v>205</v>
      </c>
    </row>
    <row r="969" spans="1:15" x14ac:dyDescent="0.35">
      <c r="A969" s="189" t="str">
        <f t="shared" si="82"/>
        <v>Oct</v>
      </c>
      <c r="B969" s="190" t="str">
        <f t="shared" si="83"/>
        <v>2024</v>
      </c>
      <c r="C969" s="190" t="str">
        <f t="shared" si="84"/>
        <v>Oct-2024</v>
      </c>
      <c r="D969" s="2">
        <v>45596</v>
      </c>
      <c r="E969" t="s">
        <v>1119</v>
      </c>
      <c r="F969" t="s">
        <v>1570</v>
      </c>
      <c r="G969" t="s">
        <v>1120</v>
      </c>
      <c r="H969" t="s">
        <v>692</v>
      </c>
      <c r="I969" t="s">
        <v>1170</v>
      </c>
      <c r="J969" t="s">
        <v>1171</v>
      </c>
      <c r="K969" t="s">
        <v>1172</v>
      </c>
      <c r="L969" t="s">
        <v>1173</v>
      </c>
      <c r="M969" t="s">
        <v>1174</v>
      </c>
      <c r="N969" t="s">
        <v>1529</v>
      </c>
      <c r="O969">
        <v>10</v>
      </c>
    </row>
    <row r="970" spans="1:15" x14ac:dyDescent="0.35">
      <c r="A970" s="189" t="str">
        <f t="shared" si="82"/>
        <v>Oct</v>
      </c>
      <c r="B970" s="190" t="str">
        <f t="shared" si="83"/>
        <v>2024</v>
      </c>
      <c r="C970" s="190" t="str">
        <f t="shared" si="84"/>
        <v>Oct-2024</v>
      </c>
      <c r="D970" s="2">
        <v>45596</v>
      </c>
      <c r="E970" t="s">
        <v>1119</v>
      </c>
      <c r="F970" t="s">
        <v>1570</v>
      </c>
      <c r="G970" t="s">
        <v>1120</v>
      </c>
      <c r="H970" t="s">
        <v>692</v>
      </c>
      <c r="I970" t="s">
        <v>1170</v>
      </c>
      <c r="J970" t="s">
        <v>1171</v>
      </c>
      <c r="K970" t="s">
        <v>1172</v>
      </c>
      <c r="L970" t="s">
        <v>1173</v>
      </c>
      <c r="M970" t="s">
        <v>1174</v>
      </c>
      <c r="N970" t="s">
        <v>919</v>
      </c>
      <c r="O970">
        <v>345</v>
      </c>
    </row>
    <row r="971" spans="1:15" x14ac:dyDescent="0.35">
      <c r="A971" s="189" t="str">
        <f t="shared" si="82"/>
        <v>Oct</v>
      </c>
      <c r="B971" s="190" t="str">
        <f t="shared" si="83"/>
        <v>2024</v>
      </c>
      <c r="C971" s="190" t="str">
        <f t="shared" si="84"/>
        <v>Oct-2024</v>
      </c>
      <c r="D971" s="2">
        <v>45596</v>
      </c>
      <c r="E971" t="s">
        <v>1119</v>
      </c>
      <c r="F971" t="s">
        <v>1570</v>
      </c>
      <c r="G971" t="s">
        <v>1120</v>
      </c>
      <c r="H971" t="s">
        <v>692</v>
      </c>
      <c r="I971" t="s">
        <v>1170</v>
      </c>
      <c r="J971" t="s">
        <v>1171</v>
      </c>
      <c r="K971" t="s">
        <v>1172</v>
      </c>
      <c r="L971" t="s">
        <v>1173</v>
      </c>
      <c r="M971" t="s">
        <v>1174</v>
      </c>
      <c r="N971" t="s">
        <v>920</v>
      </c>
      <c r="O971">
        <v>2160</v>
      </c>
    </row>
    <row r="972" spans="1:15" x14ac:dyDescent="0.35">
      <c r="A972" s="189" t="str">
        <f t="shared" si="82"/>
        <v>Oct</v>
      </c>
      <c r="B972" s="190" t="str">
        <f t="shared" si="83"/>
        <v>2024</v>
      </c>
      <c r="C972" s="190" t="str">
        <f t="shared" si="84"/>
        <v>Oct-2024</v>
      </c>
      <c r="D972" s="2">
        <v>45596</v>
      </c>
      <c r="E972" t="s">
        <v>1119</v>
      </c>
      <c r="F972" t="s">
        <v>1570</v>
      </c>
      <c r="G972" t="s">
        <v>1120</v>
      </c>
      <c r="H972" t="s">
        <v>692</v>
      </c>
      <c r="I972" t="s">
        <v>1170</v>
      </c>
      <c r="J972" t="s">
        <v>1171</v>
      </c>
      <c r="K972" t="s">
        <v>1172</v>
      </c>
      <c r="L972" t="s">
        <v>1173</v>
      </c>
      <c r="M972" t="s">
        <v>1174</v>
      </c>
      <c r="N972" t="s">
        <v>922</v>
      </c>
      <c r="O972">
        <v>2055</v>
      </c>
    </row>
    <row r="973" spans="1:15" x14ac:dyDescent="0.35">
      <c r="A973" s="189" t="str">
        <f t="shared" si="82"/>
        <v>Oct</v>
      </c>
      <c r="B973" s="190" t="str">
        <f t="shared" si="83"/>
        <v>2024</v>
      </c>
      <c r="C973" s="190" t="str">
        <f t="shared" si="84"/>
        <v>Oct-2024</v>
      </c>
      <c r="D973" s="2">
        <v>45596</v>
      </c>
      <c r="E973" t="s">
        <v>1119</v>
      </c>
      <c r="F973" t="s">
        <v>1570</v>
      </c>
      <c r="G973" t="s">
        <v>1120</v>
      </c>
      <c r="H973" t="s">
        <v>692</v>
      </c>
      <c r="I973" t="s">
        <v>1170</v>
      </c>
      <c r="J973" t="s">
        <v>1171</v>
      </c>
      <c r="K973" t="s">
        <v>1172</v>
      </c>
      <c r="L973" t="s">
        <v>1173</v>
      </c>
      <c r="M973" t="s">
        <v>1174</v>
      </c>
      <c r="N973" t="s">
        <v>921</v>
      </c>
      <c r="O973">
        <v>2270</v>
      </c>
    </row>
    <row r="974" spans="1:15" x14ac:dyDescent="0.35">
      <c r="A974" s="189" t="str">
        <f t="shared" si="82"/>
        <v>Oct</v>
      </c>
      <c r="B974" s="190" t="str">
        <f t="shared" si="83"/>
        <v>2024</v>
      </c>
      <c r="C974" s="190" t="str">
        <f t="shared" si="84"/>
        <v>Oct-2024</v>
      </c>
      <c r="D974" s="2">
        <v>45596</v>
      </c>
      <c r="E974" t="s">
        <v>1175</v>
      </c>
      <c r="F974" t="s">
        <v>1571</v>
      </c>
      <c r="G974" t="s">
        <v>1176</v>
      </c>
      <c r="H974" t="s">
        <v>662</v>
      </c>
      <c r="I974" t="s">
        <v>1177</v>
      </c>
      <c r="J974" t="s">
        <v>1178</v>
      </c>
      <c r="K974" t="s">
        <v>1179</v>
      </c>
      <c r="L974" t="s">
        <v>1180</v>
      </c>
      <c r="M974" t="s">
        <v>1181</v>
      </c>
      <c r="N974" t="s">
        <v>1528</v>
      </c>
      <c r="O974">
        <v>20</v>
      </c>
    </row>
    <row r="975" spans="1:15" x14ac:dyDescent="0.35">
      <c r="A975" s="189" t="str">
        <f t="shared" si="82"/>
        <v>Oct</v>
      </c>
      <c r="B975" s="190" t="str">
        <f t="shared" si="83"/>
        <v>2024</v>
      </c>
      <c r="C975" s="190" t="str">
        <f t="shared" si="84"/>
        <v>Oct-2024</v>
      </c>
      <c r="D975" s="2">
        <v>45596</v>
      </c>
      <c r="E975" t="s">
        <v>1175</v>
      </c>
      <c r="F975" t="s">
        <v>1571</v>
      </c>
      <c r="G975" t="s">
        <v>1176</v>
      </c>
      <c r="H975" t="s">
        <v>662</v>
      </c>
      <c r="I975" t="s">
        <v>1177</v>
      </c>
      <c r="J975" t="s">
        <v>1178</v>
      </c>
      <c r="K975" t="s">
        <v>1179</v>
      </c>
      <c r="L975" t="s">
        <v>1180</v>
      </c>
      <c r="M975" t="s">
        <v>1181</v>
      </c>
      <c r="N975" t="s">
        <v>1529</v>
      </c>
      <c r="O975" t="s">
        <v>958</v>
      </c>
    </row>
    <row r="976" spans="1:15" x14ac:dyDescent="0.35">
      <c r="A976" s="189" t="str">
        <f t="shared" si="82"/>
        <v>Oct</v>
      </c>
      <c r="B976" s="190" t="str">
        <f t="shared" si="83"/>
        <v>2024</v>
      </c>
      <c r="C976" s="190" t="str">
        <f t="shared" si="84"/>
        <v>Oct-2024</v>
      </c>
      <c r="D976" s="2">
        <v>45596</v>
      </c>
      <c r="E976" t="s">
        <v>1175</v>
      </c>
      <c r="F976" t="s">
        <v>1571</v>
      </c>
      <c r="G976" t="s">
        <v>1176</v>
      </c>
      <c r="H976" t="s">
        <v>662</v>
      </c>
      <c r="I976" t="s">
        <v>1177</v>
      </c>
      <c r="J976" t="s">
        <v>1178</v>
      </c>
      <c r="K976" t="s">
        <v>1179</v>
      </c>
      <c r="L976" t="s">
        <v>1180</v>
      </c>
      <c r="M976" t="s">
        <v>1181</v>
      </c>
      <c r="N976" t="s">
        <v>919</v>
      </c>
      <c r="O976">
        <v>65</v>
      </c>
    </row>
    <row r="977" spans="1:15" x14ac:dyDescent="0.35">
      <c r="A977" s="189" t="str">
        <f t="shared" si="82"/>
        <v>Oct</v>
      </c>
      <c r="B977" s="190" t="str">
        <f t="shared" si="83"/>
        <v>2024</v>
      </c>
      <c r="C977" s="190" t="str">
        <f t="shared" si="84"/>
        <v>Oct-2024</v>
      </c>
      <c r="D977" s="2">
        <v>45596</v>
      </c>
      <c r="E977" t="s">
        <v>1175</v>
      </c>
      <c r="F977" t="s">
        <v>1571</v>
      </c>
      <c r="G977" t="s">
        <v>1176</v>
      </c>
      <c r="H977" t="s">
        <v>662</v>
      </c>
      <c r="I977" t="s">
        <v>1177</v>
      </c>
      <c r="J977" t="s">
        <v>1178</v>
      </c>
      <c r="K977" t="s">
        <v>1179</v>
      </c>
      <c r="L977" t="s">
        <v>1180</v>
      </c>
      <c r="M977" t="s">
        <v>1181</v>
      </c>
      <c r="N977" t="s">
        <v>920</v>
      </c>
      <c r="O977">
        <v>530</v>
      </c>
    </row>
    <row r="978" spans="1:15" x14ac:dyDescent="0.35">
      <c r="A978" s="189" t="str">
        <f t="shared" si="82"/>
        <v>Oct</v>
      </c>
      <c r="B978" s="190" t="str">
        <f t="shared" si="83"/>
        <v>2024</v>
      </c>
      <c r="C978" s="190" t="str">
        <f t="shared" si="84"/>
        <v>Oct-2024</v>
      </c>
      <c r="D978" s="2">
        <v>45596</v>
      </c>
      <c r="E978" t="s">
        <v>1175</v>
      </c>
      <c r="F978" t="s">
        <v>1571</v>
      </c>
      <c r="G978" t="s">
        <v>1176</v>
      </c>
      <c r="H978" t="s">
        <v>662</v>
      </c>
      <c r="I978" t="s">
        <v>1177</v>
      </c>
      <c r="J978" t="s">
        <v>1178</v>
      </c>
      <c r="K978" t="s">
        <v>1179</v>
      </c>
      <c r="L978" t="s">
        <v>1180</v>
      </c>
      <c r="M978" t="s">
        <v>1181</v>
      </c>
      <c r="N978" t="s">
        <v>922</v>
      </c>
      <c r="O978">
        <v>230</v>
      </c>
    </row>
    <row r="979" spans="1:15" x14ac:dyDescent="0.35">
      <c r="A979" s="189" t="str">
        <f t="shared" si="82"/>
        <v>Oct</v>
      </c>
      <c r="B979" s="190" t="str">
        <f t="shared" si="83"/>
        <v>2024</v>
      </c>
      <c r="C979" s="190" t="str">
        <f t="shared" si="84"/>
        <v>Oct-2024</v>
      </c>
      <c r="D979" s="2">
        <v>45596</v>
      </c>
      <c r="E979" t="s">
        <v>1175</v>
      </c>
      <c r="F979" t="s">
        <v>1571</v>
      </c>
      <c r="G979" t="s">
        <v>1176</v>
      </c>
      <c r="H979" t="s">
        <v>662</v>
      </c>
      <c r="I979" t="s">
        <v>1177</v>
      </c>
      <c r="J979" t="s">
        <v>1178</v>
      </c>
      <c r="K979" t="s">
        <v>1179</v>
      </c>
      <c r="L979" t="s">
        <v>1180</v>
      </c>
      <c r="M979" t="s">
        <v>1181</v>
      </c>
      <c r="N979" t="s">
        <v>921</v>
      </c>
      <c r="O979">
        <v>240</v>
      </c>
    </row>
    <row r="980" spans="1:15" x14ac:dyDescent="0.35">
      <c r="A980" s="189" t="str">
        <f t="shared" si="82"/>
        <v>Oct</v>
      </c>
      <c r="B980" s="190" t="str">
        <f t="shared" si="83"/>
        <v>2024</v>
      </c>
      <c r="C980" s="190" t="str">
        <f t="shared" si="84"/>
        <v>Oct-2024</v>
      </c>
      <c r="D980" s="2">
        <v>45596</v>
      </c>
      <c r="E980" t="s">
        <v>1175</v>
      </c>
      <c r="F980" t="s">
        <v>1571</v>
      </c>
      <c r="G980" t="s">
        <v>1176</v>
      </c>
      <c r="H980" t="s">
        <v>662</v>
      </c>
      <c r="I980" t="s">
        <v>1177</v>
      </c>
      <c r="J980" t="s">
        <v>1178</v>
      </c>
      <c r="K980" t="s">
        <v>1182</v>
      </c>
      <c r="L980" t="s">
        <v>1183</v>
      </c>
      <c r="M980" t="s">
        <v>1184</v>
      </c>
      <c r="N980" t="s">
        <v>1528</v>
      </c>
      <c r="O980">
        <v>35</v>
      </c>
    </row>
    <row r="981" spans="1:15" x14ac:dyDescent="0.35">
      <c r="A981" s="189" t="str">
        <f t="shared" si="82"/>
        <v>Oct</v>
      </c>
      <c r="B981" s="190" t="str">
        <f t="shared" si="83"/>
        <v>2024</v>
      </c>
      <c r="C981" s="190" t="str">
        <f t="shared" si="84"/>
        <v>Oct-2024</v>
      </c>
      <c r="D981" s="2">
        <v>45596</v>
      </c>
      <c r="E981" t="s">
        <v>1175</v>
      </c>
      <c r="F981" t="s">
        <v>1571</v>
      </c>
      <c r="G981" t="s">
        <v>1176</v>
      </c>
      <c r="H981" t="s">
        <v>662</v>
      </c>
      <c r="I981" t="s">
        <v>1177</v>
      </c>
      <c r="J981" t="s">
        <v>1178</v>
      </c>
      <c r="K981" t="s">
        <v>1182</v>
      </c>
      <c r="L981" t="s">
        <v>1183</v>
      </c>
      <c r="M981" t="s">
        <v>1184</v>
      </c>
      <c r="N981" t="s">
        <v>1529</v>
      </c>
      <c r="O981" t="s">
        <v>958</v>
      </c>
    </row>
    <row r="982" spans="1:15" x14ac:dyDescent="0.35">
      <c r="A982" s="189" t="str">
        <f t="shared" si="82"/>
        <v>Oct</v>
      </c>
      <c r="B982" s="190" t="str">
        <f t="shared" si="83"/>
        <v>2024</v>
      </c>
      <c r="C982" s="190" t="str">
        <f t="shared" si="84"/>
        <v>Oct-2024</v>
      </c>
      <c r="D982" s="2">
        <v>45596</v>
      </c>
      <c r="E982" t="s">
        <v>1175</v>
      </c>
      <c r="F982" t="s">
        <v>1571</v>
      </c>
      <c r="G982" t="s">
        <v>1176</v>
      </c>
      <c r="H982" t="s">
        <v>662</v>
      </c>
      <c r="I982" t="s">
        <v>1177</v>
      </c>
      <c r="J982" t="s">
        <v>1178</v>
      </c>
      <c r="K982" t="s">
        <v>1182</v>
      </c>
      <c r="L982" t="s">
        <v>1183</v>
      </c>
      <c r="M982" t="s">
        <v>1184</v>
      </c>
      <c r="N982" t="s">
        <v>919</v>
      </c>
      <c r="O982">
        <v>200</v>
      </c>
    </row>
    <row r="983" spans="1:15" x14ac:dyDescent="0.35">
      <c r="A983" s="189" t="str">
        <f t="shared" si="82"/>
        <v>Oct</v>
      </c>
      <c r="B983" s="190" t="str">
        <f t="shared" si="83"/>
        <v>2024</v>
      </c>
      <c r="C983" s="190" t="str">
        <f t="shared" si="84"/>
        <v>Oct-2024</v>
      </c>
      <c r="D983" s="2">
        <v>45596</v>
      </c>
      <c r="E983" t="s">
        <v>1175</v>
      </c>
      <c r="F983" t="s">
        <v>1571</v>
      </c>
      <c r="G983" t="s">
        <v>1176</v>
      </c>
      <c r="H983" t="s">
        <v>662</v>
      </c>
      <c r="I983" t="s">
        <v>1177</v>
      </c>
      <c r="J983" t="s">
        <v>1178</v>
      </c>
      <c r="K983" t="s">
        <v>1182</v>
      </c>
      <c r="L983" t="s">
        <v>1183</v>
      </c>
      <c r="M983" t="s">
        <v>1184</v>
      </c>
      <c r="N983" t="s">
        <v>920</v>
      </c>
      <c r="O983">
        <v>740</v>
      </c>
    </row>
    <row r="984" spans="1:15" x14ac:dyDescent="0.35">
      <c r="A984" s="189" t="str">
        <f t="shared" si="82"/>
        <v>Oct</v>
      </c>
      <c r="B984" s="190" t="str">
        <f t="shared" si="83"/>
        <v>2024</v>
      </c>
      <c r="C984" s="190" t="str">
        <f t="shared" si="84"/>
        <v>Oct-2024</v>
      </c>
      <c r="D984" s="2">
        <v>45596</v>
      </c>
      <c r="E984" t="s">
        <v>1175</v>
      </c>
      <c r="F984" t="s">
        <v>1571</v>
      </c>
      <c r="G984" t="s">
        <v>1176</v>
      </c>
      <c r="H984" t="s">
        <v>662</v>
      </c>
      <c r="I984" t="s">
        <v>1177</v>
      </c>
      <c r="J984" t="s">
        <v>1178</v>
      </c>
      <c r="K984" t="s">
        <v>1182</v>
      </c>
      <c r="L984" t="s">
        <v>1183</v>
      </c>
      <c r="M984" t="s">
        <v>1184</v>
      </c>
      <c r="N984" t="s">
        <v>922</v>
      </c>
      <c r="O984">
        <v>215</v>
      </c>
    </row>
    <row r="985" spans="1:15" x14ac:dyDescent="0.35">
      <c r="A985" s="189" t="str">
        <f t="shared" si="82"/>
        <v>Oct</v>
      </c>
      <c r="B985" s="190" t="str">
        <f t="shared" si="83"/>
        <v>2024</v>
      </c>
      <c r="C985" s="190" t="str">
        <f t="shared" si="84"/>
        <v>Oct-2024</v>
      </c>
      <c r="D985" s="2">
        <v>45596</v>
      </c>
      <c r="E985" t="s">
        <v>1175</v>
      </c>
      <c r="F985" t="s">
        <v>1571</v>
      </c>
      <c r="G985" t="s">
        <v>1176</v>
      </c>
      <c r="H985" t="s">
        <v>662</v>
      </c>
      <c r="I985" t="s">
        <v>1177</v>
      </c>
      <c r="J985" t="s">
        <v>1178</v>
      </c>
      <c r="K985" t="s">
        <v>1182</v>
      </c>
      <c r="L985" t="s">
        <v>1183</v>
      </c>
      <c r="M985" t="s">
        <v>1184</v>
      </c>
      <c r="N985" t="s">
        <v>921</v>
      </c>
      <c r="O985">
        <v>425</v>
      </c>
    </row>
    <row r="986" spans="1:15" x14ac:dyDescent="0.35">
      <c r="A986" s="189" t="str">
        <f t="shared" si="82"/>
        <v>Oct</v>
      </c>
      <c r="B986" s="190" t="str">
        <f t="shared" si="83"/>
        <v>2024</v>
      </c>
      <c r="C986" s="190" t="str">
        <f t="shared" si="84"/>
        <v>Oct-2024</v>
      </c>
      <c r="D986" s="2">
        <v>45596</v>
      </c>
      <c r="E986" t="s">
        <v>1175</v>
      </c>
      <c r="F986" t="s">
        <v>1571</v>
      </c>
      <c r="G986" t="s">
        <v>1176</v>
      </c>
      <c r="H986" t="s">
        <v>662</v>
      </c>
      <c r="I986" t="s">
        <v>1177</v>
      </c>
      <c r="J986" t="s">
        <v>1178</v>
      </c>
      <c r="K986" t="s">
        <v>1185</v>
      </c>
      <c r="L986" t="s">
        <v>1186</v>
      </c>
      <c r="M986" t="s">
        <v>1187</v>
      </c>
      <c r="N986" t="s">
        <v>1528</v>
      </c>
      <c r="O986">
        <v>70</v>
      </c>
    </row>
    <row r="987" spans="1:15" x14ac:dyDescent="0.35">
      <c r="A987" s="189" t="str">
        <f t="shared" si="82"/>
        <v>Oct</v>
      </c>
      <c r="B987" s="190" t="str">
        <f t="shared" si="83"/>
        <v>2024</v>
      </c>
      <c r="C987" s="190" t="str">
        <f t="shared" si="84"/>
        <v>Oct-2024</v>
      </c>
      <c r="D987" s="2">
        <v>45596</v>
      </c>
      <c r="E987" t="s">
        <v>1175</v>
      </c>
      <c r="F987" t="s">
        <v>1571</v>
      </c>
      <c r="G987" t="s">
        <v>1176</v>
      </c>
      <c r="H987" t="s">
        <v>662</v>
      </c>
      <c r="I987" t="s">
        <v>1177</v>
      </c>
      <c r="J987" t="s">
        <v>1178</v>
      </c>
      <c r="K987" t="s">
        <v>1185</v>
      </c>
      <c r="L987" t="s">
        <v>1186</v>
      </c>
      <c r="M987" t="s">
        <v>1187</v>
      </c>
      <c r="N987" t="s">
        <v>1529</v>
      </c>
      <c r="O987" t="s">
        <v>958</v>
      </c>
    </row>
    <row r="988" spans="1:15" x14ac:dyDescent="0.35">
      <c r="A988" s="189" t="str">
        <f t="shared" si="82"/>
        <v>Oct</v>
      </c>
      <c r="B988" s="190" t="str">
        <f t="shared" si="83"/>
        <v>2024</v>
      </c>
      <c r="C988" s="190" t="str">
        <f t="shared" si="84"/>
        <v>Oct-2024</v>
      </c>
      <c r="D988" s="2">
        <v>45596</v>
      </c>
      <c r="E988" t="s">
        <v>1175</v>
      </c>
      <c r="F988" t="s">
        <v>1571</v>
      </c>
      <c r="G988" t="s">
        <v>1176</v>
      </c>
      <c r="H988" t="s">
        <v>662</v>
      </c>
      <c r="I988" t="s">
        <v>1177</v>
      </c>
      <c r="J988" t="s">
        <v>1178</v>
      </c>
      <c r="K988" t="s">
        <v>1185</v>
      </c>
      <c r="L988" t="s">
        <v>1186</v>
      </c>
      <c r="M988" t="s">
        <v>1187</v>
      </c>
      <c r="N988" t="s">
        <v>919</v>
      </c>
      <c r="O988">
        <v>30</v>
      </c>
    </row>
    <row r="989" spans="1:15" x14ac:dyDescent="0.35">
      <c r="A989" s="189" t="str">
        <f t="shared" si="82"/>
        <v>Oct</v>
      </c>
      <c r="B989" s="190" t="str">
        <f t="shared" si="83"/>
        <v>2024</v>
      </c>
      <c r="C989" s="190" t="str">
        <f t="shared" si="84"/>
        <v>Oct-2024</v>
      </c>
      <c r="D989" s="2">
        <v>45596</v>
      </c>
      <c r="E989" t="s">
        <v>1175</v>
      </c>
      <c r="F989" t="s">
        <v>1571</v>
      </c>
      <c r="G989" t="s">
        <v>1176</v>
      </c>
      <c r="H989" t="s">
        <v>662</v>
      </c>
      <c r="I989" t="s">
        <v>1177</v>
      </c>
      <c r="J989" t="s">
        <v>1178</v>
      </c>
      <c r="K989" t="s">
        <v>1185</v>
      </c>
      <c r="L989" t="s">
        <v>1186</v>
      </c>
      <c r="M989" t="s">
        <v>1187</v>
      </c>
      <c r="N989" t="s">
        <v>920</v>
      </c>
      <c r="O989">
        <v>890</v>
      </c>
    </row>
    <row r="990" spans="1:15" x14ac:dyDescent="0.35">
      <c r="A990" s="189" t="str">
        <f t="shared" si="82"/>
        <v>Oct</v>
      </c>
      <c r="B990" s="190" t="str">
        <f t="shared" si="83"/>
        <v>2024</v>
      </c>
      <c r="C990" s="190" t="str">
        <f t="shared" si="84"/>
        <v>Oct-2024</v>
      </c>
      <c r="D990" s="2">
        <v>45596</v>
      </c>
      <c r="E990" t="s">
        <v>1175</v>
      </c>
      <c r="F990" t="s">
        <v>1571</v>
      </c>
      <c r="G990" t="s">
        <v>1176</v>
      </c>
      <c r="H990" t="s">
        <v>662</v>
      </c>
      <c r="I990" t="s">
        <v>1177</v>
      </c>
      <c r="J990" t="s">
        <v>1178</v>
      </c>
      <c r="K990" t="s">
        <v>1185</v>
      </c>
      <c r="L990" t="s">
        <v>1186</v>
      </c>
      <c r="M990" t="s">
        <v>1187</v>
      </c>
      <c r="N990" t="s">
        <v>922</v>
      </c>
      <c r="O990">
        <v>210</v>
      </c>
    </row>
    <row r="991" spans="1:15" x14ac:dyDescent="0.35">
      <c r="A991" s="189" t="str">
        <f t="shared" si="82"/>
        <v>Oct</v>
      </c>
      <c r="B991" s="190" t="str">
        <f t="shared" si="83"/>
        <v>2024</v>
      </c>
      <c r="C991" s="190" t="str">
        <f t="shared" si="84"/>
        <v>Oct-2024</v>
      </c>
      <c r="D991" s="2">
        <v>45596</v>
      </c>
      <c r="E991" t="s">
        <v>1175</v>
      </c>
      <c r="F991" t="s">
        <v>1571</v>
      </c>
      <c r="G991" t="s">
        <v>1176</v>
      </c>
      <c r="H991" t="s">
        <v>662</v>
      </c>
      <c r="I991" t="s">
        <v>1177</v>
      </c>
      <c r="J991" t="s">
        <v>1178</v>
      </c>
      <c r="K991" t="s">
        <v>1185</v>
      </c>
      <c r="L991" t="s">
        <v>1186</v>
      </c>
      <c r="M991" t="s">
        <v>1187</v>
      </c>
      <c r="N991" t="s">
        <v>921</v>
      </c>
      <c r="O991">
        <v>690</v>
      </c>
    </row>
    <row r="992" spans="1:15" x14ac:dyDescent="0.35">
      <c r="A992" s="189" t="str">
        <f t="shared" si="82"/>
        <v>Oct</v>
      </c>
      <c r="B992" s="190" t="str">
        <f t="shared" si="83"/>
        <v>2024</v>
      </c>
      <c r="C992" s="190" t="str">
        <f t="shared" si="84"/>
        <v>Oct-2024</v>
      </c>
      <c r="D992" s="2">
        <v>45596</v>
      </c>
      <c r="E992" t="s">
        <v>1175</v>
      </c>
      <c r="F992" t="s">
        <v>1571</v>
      </c>
      <c r="G992" t="s">
        <v>1176</v>
      </c>
      <c r="H992" t="s">
        <v>662</v>
      </c>
      <c r="I992" t="s">
        <v>1177</v>
      </c>
      <c r="J992" t="s">
        <v>1178</v>
      </c>
      <c r="K992" t="s">
        <v>1188</v>
      </c>
      <c r="L992" t="s">
        <v>1189</v>
      </c>
      <c r="M992" t="s">
        <v>1190</v>
      </c>
      <c r="N992" t="s">
        <v>1528</v>
      </c>
      <c r="O992">
        <v>235</v>
      </c>
    </row>
    <row r="993" spans="1:15" x14ac:dyDescent="0.35">
      <c r="A993" s="189" t="str">
        <f t="shared" si="82"/>
        <v>Oct</v>
      </c>
      <c r="B993" s="190" t="str">
        <f t="shared" si="83"/>
        <v>2024</v>
      </c>
      <c r="C993" s="190" t="str">
        <f t="shared" si="84"/>
        <v>Oct-2024</v>
      </c>
      <c r="D993" s="2">
        <v>45596</v>
      </c>
      <c r="E993" t="s">
        <v>1175</v>
      </c>
      <c r="F993" t="s">
        <v>1571</v>
      </c>
      <c r="G993" t="s">
        <v>1176</v>
      </c>
      <c r="H993" t="s">
        <v>662</v>
      </c>
      <c r="I993" t="s">
        <v>1177</v>
      </c>
      <c r="J993" t="s">
        <v>1178</v>
      </c>
      <c r="K993" t="s">
        <v>1188</v>
      </c>
      <c r="L993" t="s">
        <v>1189</v>
      </c>
      <c r="M993" t="s">
        <v>1190</v>
      </c>
      <c r="N993" t="s">
        <v>1529</v>
      </c>
      <c r="O993" t="s">
        <v>958</v>
      </c>
    </row>
    <row r="994" spans="1:15" x14ac:dyDescent="0.35">
      <c r="A994" s="189" t="str">
        <f t="shared" si="82"/>
        <v>Oct</v>
      </c>
      <c r="B994" s="190" t="str">
        <f t="shared" si="83"/>
        <v>2024</v>
      </c>
      <c r="C994" s="190" t="str">
        <f t="shared" si="84"/>
        <v>Oct-2024</v>
      </c>
      <c r="D994" s="2">
        <v>45596</v>
      </c>
      <c r="E994" t="s">
        <v>1175</v>
      </c>
      <c r="F994" t="s">
        <v>1571</v>
      </c>
      <c r="G994" t="s">
        <v>1176</v>
      </c>
      <c r="H994" t="s">
        <v>662</v>
      </c>
      <c r="I994" t="s">
        <v>1177</v>
      </c>
      <c r="J994" t="s">
        <v>1178</v>
      </c>
      <c r="K994" t="s">
        <v>1188</v>
      </c>
      <c r="L994" t="s">
        <v>1189</v>
      </c>
      <c r="M994" t="s">
        <v>1190</v>
      </c>
      <c r="N994" t="s">
        <v>919</v>
      </c>
      <c r="O994">
        <v>140</v>
      </c>
    </row>
    <row r="995" spans="1:15" x14ac:dyDescent="0.35">
      <c r="A995" s="189" t="str">
        <f t="shared" si="82"/>
        <v>Oct</v>
      </c>
      <c r="B995" s="190" t="str">
        <f t="shared" si="83"/>
        <v>2024</v>
      </c>
      <c r="C995" s="190" t="str">
        <f t="shared" si="84"/>
        <v>Oct-2024</v>
      </c>
      <c r="D995" s="2">
        <v>45596</v>
      </c>
      <c r="E995" t="s">
        <v>1175</v>
      </c>
      <c r="F995" t="s">
        <v>1571</v>
      </c>
      <c r="G995" t="s">
        <v>1176</v>
      </c>
      <c r="H995" t="s">
        <v>662</v>
      </c>
      <c r="I995" t="s">
        <v>1177</v>
      </c>
      <c r="J995" t="s">
        <v>1178</v>
      </c>
      <c r="K995" t="s">
        <v>1188</v>
      </c>
      <c r="L995" t="s">
        <v>1189</v>
      </c>
      <c r="M995" t="s">
        <v>1190</v>
      </c>
      <c r="N995" t="s">
        <v>920</v>
      </c>
      <c r="O995">
        <v>1165</v>
      </c>
    </row>
    <row r="996" spans="1:15" x14ac:dyDescent="0.35">
      <c r="A996" s="189" t="str">
        <f t="shared" si="82"/>
        <v>Oct</v>
      </c>
      <c r="B996" s="190" t="str">
        <f t="shared" si="83"/>
        <v>2024</v>
      </c>
      <c r="C996" s="190" t="str">
        <f t="shared" si="84"/>
        <v>Oct-2024</v>
      </c>
      <c r="D996" s="2">
        <v>45596</v>
      </c>
      <c r="E996" t="s">
        <v>1175</v>
      </c>
      <c r="F996" t="s">
        <v>1571</v>
      </c>
      <c r="G996" t="s">
        <v>1176</v>
      </c>
      <c r="H996" t="s">
        <v>662</v>
      </c>
      <c r="I996" t="s">
        <v>1177</v>
      </c>
      <c r="J996" t="s">
        <v>1178</v>
      </c>
      <c r="K996" t="s">
        <v>1188</v>
      </c>
      <c r="L996" t="s">
        <v>1189</v>
      </c>
      <c r="M996" t="s">
        <v>1190</v>
      </c>
      <c r="N996" t="s">
        <v>922</v>
      </c>
      <c r="O996">
        <v>605</v>
      </c>
    </row>
    <row r="997" spans="1:15" x14ac:dyDescent="0.35">
      <c r="A997" s="189" t="str">
        <f t="shared" si="82"/>
        <v>Oct</v>
      </c>
      <c r="B997" s="190" t="str">
        <f t="shared" si="83"/>
        <v>2024</v>
      </c>
      <c r="C997" s="190" t="str">
        <f t="shared" si="84"/>
        <v>Oct-2024</v>
      </c>
      <c r="D997" s="2">
        <v>45596</v>
      </c>
      <c r="E997" t="s">
        <v>1175</v>
      </c>
      <c r="F997" t="s">
        <v>1571</v>
      </c>
      <c r="G997" t="s">
        <v>1176</v>
      </c>
      <c r="H997" t="s">
        <v>662</v>
      </c>
      <c r="I997" t="s">
        <v>1177</v>
      </c>
      <c r="J997" t="s">
        <v>1178</v>
      </c>
      <c r="K997" t="s">
        <v>1188</v>
      </c>
      <c r="L997" t="s">
        <v>1189</v>
      </c>
      <c r="M997" t="s">
        <v>1190</v>
      </c>
      <c r="N997" t="s">
        <v>921</v>
      </c>
      <c r="O997">
        <v>1015</v>
      </c>
    </row>
    <row r="998" spans="1:15" x14ac:dyDescent="0.35">
      <c r="A998" s="189" t="str">
        <f t="shared" si="82"/>
        <v>Oct</v>
      </c>
      <c r="B998" s="190" t="str">
        <f t="shared" si="83"/>
        <v>2024</v>
      </c>
      <c r="C998" s="190" t="str">
        <f t="shared" si="84"/>
        <v>Oct-2024</v>
      </c>
      <c r="D998" s="2">
        <v>45596</v>
      </c>
      <c r="E998" t="s">
        <v>1175</v>
      </c>
      <c r="F998" t="s">
        <v>1571</v>
      </c>
      <c r="G998" t="s">
        <v>1176</v>
      </c>
      <c r="H998" t="s">
        <v>662</v>
      </c>
      <c r="I998" t="s">
        <v>1177</v>
      </c>
      <c r="J998" t="s">
        <v>1178</v>
      </c>
      <c r="K998" t="s">
        <v>1191</v>
      </c>
      <c r="L998" t="s">
        <v>1192</v>
      </c>
      <c r="M998" t="s">
        <v>1193</v>
      </c>
      <c r="N998" t="s">
        <v>1528</v>
      </c>
      <c r="O998">
        <v>230</v>
      </c>
    </row>
    <row r="999" spans="1:15" x14ac:dyDescent="0.35">
      <c r="A999" s="189" t="str">
        <f t="shared" si="82"/>
        <v>Oct</v>
      </c>
      <c r="B999" s="190" t="str">
        <f t="shared" si="83"/>
        <v>2024</v>
      </c>
      <c r="C999" s="190" t="str">
        <f t="shared" si="84"/>
        <v>Oct-2024</v>
      </c>
      <c r="D999" s="2">
        <v>45596</v>
      </c>
      <c r="E999" t="s">
        <v>1175</v>
      </c>
      <c r="F999" t="s">
        <v>1571</v>
      </c>
      <c r="G999" t="s">
        <v>1176</v>
      </c>
      <c r="H999" t="s">
        <v>662</v>
      </c>
      <c r="I999" t="s">
        <v>1177</v>
      </c>
      <c r="J999" t="s">
        <v>1178</v>
      </c>
      <c r="K999" t="s">
        <v>1191</v>
      </c>
      <c r="L999" t="s">
        <v>1192</v>
      </c>
      <c r="M999" t="s">
        <v>1193</v>
      </c>
      <c r="N999" t="s">
        <v>1529</v>
      </c>
      <c r="O999" t="s">
        <v>958</v>
      </c>
    </row>
    <row r="1000" spans="1:15" x14ac:dyDescent="0.35">
      <c r="A1000" s="189" t="str">
        <f t="shared" si="82"/>
        <v>Oct</v>
      </c>
      <c r="B1000" s="190" t="str">
        <f t="shared" si="83"/>
        <v>2024</v>
      </c>
      <c r="C1000" s="190" t="str">
        <f t="shared" si="84"/>
        <v>Oct-2024</v>
      </c>
      <c r="D1000" s="2">
        <v>45596</v>
      </c>
      <c r="E1000" t="s">
        <v>1175</v>
      </c>
      <c r="F1000" t="s">
        <v>1571</v>
      </c>
      <c r="G1000" t="s">
        <v>1176</v>
      </c>
      <c r="H1000" t="s">
        <v>662</v>
      </c>
      <c r="I1000" t="s">
        <v>1177</v>
      </c>
      <c r="J1000" t="s">
        <v>1178</v>
      </c>
      <c r="K1000" t="s">
        <v>1191</v>
      </c>
      <c r="L1000" t="s">
        <v>1192</v>
      </c>
      <c r="M1000" t="s">
        <v>1193</v>
      </c>
      <c r="N1000" t="s">
        <v>919</v>
      </c>
      <c r="O1000">
        <v>35</v>
      </c>
    </row>
    <row r="1001" spans="1:15" x14ac:dyDescent="0.35">
      <c r="A1001" s="189" t="str">
        <f t="shared" si="82"/>
        <v>Oct</v>
      </c>
      <c r="B1001" s="190" t="str">
        <f t="shared" si="83"/>
        <v>2024</v>
      </c>
      <c r="C1001" s="190" t="str">
        <f t="shared" si="84"/>
        <v>Oct-2024</v>
      </c>
      <c r="D1001" s="2">
        <v>45596</v>
      </c>
      <c r="E1001" t="s">
        <v>1175</v>
      </c>
      <c r="F1001" t="s">
        <v>1571</v>
      </c>
      <c r="G1001" t="s">
        <v>1176</v>
      </c>
      <c r="H1001" t="s">
        <v>662</v>
      </c>
      <c r="I1001" t="s">
        <v>1177</v>
      </c>
      <c r="J1001" t="s">
        <v>1178</v>
      </c>
      <c r="K1001" t="s">
        <v>1191</v>
      </c>
      <c r="L1001" t="s">
        <v>1192</v>
      </c>
      <c r="M1001" t="s">
        <v>1193</v>
      </c>
      <c r="N1001" t="s">
        <v>920</v>
      </c>
      <c r="O1001">
        <v>910</v>
      </c>
    </row>
    <row r="1002" spans="1:15" x14ac:dyDescent="0.35">
      <c r="A1002" s="189" t="str">
        <f t="shared" si="82"/>
        <v>Oct</v>
      </c>
      <c r="B1002" s="190" t="str">
        <f t="shared" si="83"/>
        <v>2024</v>
      </c>
      <c r="C1002" s="190" t="str">
        <f t="shared" si="84"/>
        <v>Oct-2024</v>
      </c>
      <c r="D1002" s="2">
        <v>45596</v>
      </c>
      <c r="E1002" t="s">
        <v>1175</v>
      </c>
      <c r="F1002" t="s">
        <v>1571</v>
      </c>
      <c r="G1002" t="s">
        <v>1176</v>
      </c>
      <c r="H1002" t="s">
        <v>662</v>
      </c>
      <c r="I1002" t="s">
        <v>1177</v>
      </c>
      <c r="J1002" t="s">
        <v>1178</v>
      </c>
      <c r="K1002" t="s">
        <v>1191</v>
      </c>
      <c r="L1002" t="s">
        <v>1192</v>
      </c>
      <c r="M1002" t="s">
        <v>1193</v>
      </c>
      <c r="N1002" t="s">
        <v>922</v>
      </c>
      <c r="O1002">
        <v>205</v>
      </c>
    </row>
    <row r="1003" spans="1:15" x14ac:dyDescent="0.35">
      <c r="A1003" s="189" t="str">
        <f t="shared" si="82"/>
        <v>Oct</v>
      </c>
      <c r="B1003" s="190" t="str">
        <f t="shared" si="83"/>
        <v>2024</v>
      </c>
      <c r="C1003" s="190" t="str">
        <f t="shared" si="84"/>
        <v>Oct-2024</v>
      </c>
      <c r="D1003" s="2">
        <v>45596</v>
      </c>
      <c r="E1003" t="s">
        <v>1175</v>
      </c>
      <c r="F1003" t="s">
        <v>1571</v>
      </c>
      <c r="G1003" t="s">
        <v>1176</v>
      </c>
      <c r="H1003" t="s">
        <v>662</v>
      </c>
      <c r="I1003" t="s">
        <v>1177</v>
      </c>
      <c r="J1003" t="s">
        <v>1178</v>
      </c>
      <c r="K1003" t="s">
        <v>1191</v>
      </c>
      <c r="L1003" t="s">
        <v>1192</v>
      </c>
      <c r="M1003" t="s">
        <v>1193</v>
      </c>
      <c r="N1003" t="s">
        <v>921</v>
      </c>
      <c r="O1003">
        <v>470</v>
      </c>
    </row>
    <row r="1004" spans="1:15" x14ac:dyDescent="0.35">
      <c r="A1004" s="189" t="str">
        <f t="shared" si="82"/>
        <v>Oct</v>
      </c>
      <c r="B1004" s="190" t="str">
        <f t="shared" si="83"/>
        <v>2024</v>
      </c>
      <c r="C1004" s="190" t="str">
        <f t="shared" si="84"/>
        <v>Oct-2024</v>
      </c>
      <c r="D1004" s="2">
        <v>45596</v>
      </c>
      <c r="E1004" t="s">
        <v>1175</v>
      </c>
      <c r="F1004" t="s">
        <v>1571</v>
      </c>
      <c r="G1004" t="s">
        <v>1176</v>
      </c>
      <c r="H1004" t="s">
        <v>662</v>
      </c>
      <c r="I1004" t="s">
        <v>1177</v>
      </c>
      <c r="J1004" t="s">
        <v>1178</v>
      </c>
      <c r="K1004" t="s">
        <v>1194</v>
      </c>
      <c r="L1004" t="s">
        <v>1195</v>
      </c>
      <c r="M1004" t="s">
        <v>1196</v>
      </c>
      <c r="N1004" t="s">
        <v>1528</v>
      </c>
      <c r="O1004">
        <v>35</v>
      </c>
    </row>
    <row r="1005" spans="1:15" x14ac:dyDescent="0.35">
      <c r="A1005" s="189" t="str">
        <f t="shared" si="82"/>
        <v>Oct</v>
      </c>
      <c r="B1005" s="190" t="str">
        <f t="shared" si="83"/>
        <v>2024</v>
      </c>
      <c r="C1005" s="190" t="str">
        <f t="shared" si="84"/>
        <v>Oct-2024</v>
      </c>
      <c r="D1005" s="2">
        <v>45596</v>
      </c>
      <c r="E1005" t="s">
        <v>1175</v>
      </c>
      <c r="F1005" t="s">
        <v>1571</v>
      </c>
      <c r="G1005" t="s">
        <v>1176</v>
      </c>
      <c r="H1005" t="s">
        <v>662</v>
      </c>
      <c r="I1005" t="s">
        <v>1177</v>
      </c>
      <c r="J1005" t="s">
        <v>1178</v>
      </c>
      <c r="K1005" t="s">
        <v>1194</v>
      </c>
      <c r="L1005" t="s">
        <v>1195</v>
      </c>
      <c r="M1005" t="s">
        <v>1196</v>
      </c>
      <c r="N1005" t="s">
        <v>1529</v>
      </c>
      <c r="O1005" t="s">
        <v>958</v>
      </c>
    </row>
    <row r="1006" spans="1:15" x14ac:dyDescent="0.35">
      <c r="A1006" s="189" t="str">
        <f t="shared" si="82"/>
        <v>Oct</v>
      </c>
      <c r="B1006" s="190" t="str">
        <f t="shared" si="83"/>
        <v>2024</v>
      </c>
      <c r="C1006" s="190" t="str">
        <f t="shared" si="84"/>
        <v>Oct-2024</v>
      </c>
      <c r="D1006" s="2">
        <v>45596</v>
      </c>
      <c r="E1006" t="s">
        <v>1175</v>
      </c>
      <c r="F1006" t="s">
        <v>1571</v>
      </c>
      <c r="G1006" t="s">
        <v>1176</v>
      </c>
      <c r="H1006" t="s">
        <v>662</v>
      </c>
      <c r="I1006" t="s">
        <v>1177</v>
      </c>
      <c r="J1006" t="s">
        <v>1178</v>
      </c>
      <c r="K1006" t="s">
        <v>1194</v>
      </c>
      <c r="L1006" t="s">
        <v>1195</v>
      </c>
      <c r="M1006" t="s">
        <v>1196</v>
      </c>
      <c r="N1006" t="s">
        <v>919</v>
      </c>
      <c r="O1006">
        <v>395</v>
      </c>
    </row>
    <row r="1007" spans="1:15" x14ac:dyDescent="0.35">
      <c r="A1007" s="189" t="str">
        <f t="shared" si="82"/>
        <v>Oct</v>
      </c>
      <c r="B1007" s="190" t="str">
        <f t="shared" si="83"/>
        <v>2024</v>
      </c>
      <c r="C1007" s="190" t="str">
        <f t="shared" si="84"/>
        <v>Oct-2024</v>
      </c>
      <c r="D1007" s="2">
        <v>45596</v>
      </c>
      <c r="E1007" t="s">
        <v>1175</v>
      </c>
      <c r="F1007" t="s">
        <v>1571</v>
      </c>
      <c r="G1007" t="s">
        <v>1176</v>
      </c>
      <c r="H1007" t="s">
        <v>662</v>
      </c>
      <c r="I1007" t="s">
        <v>1177</v>
      </c>
      <c r="J1007" t="s">
        <v>1178</v>
      </c>
      <c r="K1007" t="s">
        <v>1194</v>
      </c>
      <c r="L1007" t="s">
        <v>1195</v>
      </c>
      <c r="M1007" t="s">
        <v>1196</v>
      </c>
      <c r="N1007" t="s">
        <v>920</v>
      </c>
      <c r="O1007">
        <v>2340</v>
      </c>
    </row>
    <row r="1008" spans="1:15" x14ac:dyDescent="0.35">
      <c r="A1008" s="189" t="str">
        <f t="shared" si="82"/>
        <v>Oct</v>
      </c>
      <c r="B1008" s="190" t="str">
        <f t="shared" si="83"/>
        <v>2024</v>
      </c>
      <c r="C1008" s="190" t="str">
        <f t="shared" si="84"/>
        <v>Oct-2024</v>
      </c>
      <c r="D1008" s="2">
        <v>45596</v>
      </c>
      <c r="E1008" t="s">
        <v>1175</v>
      </c>
      <c r="F1008" t="s">
        <v>1571</v>
      </c>
      <c r="G1008" t="s">
        <v>1176</v>
      </c>
      <c r="H1008" t="s">
        <v>662</v>
      </c>
      <c r="I1008" t="s">
        <v>1177</v>
      </c>
      <c r="J1008" t="s">
        <v>1178</v>
      </c>
      <c r="K1008" t="s">
        <v>1194</v>
      </c>
      <c r="L1008" t="s">
        <v>1195</v>
      </c>
      <c r="M1008" t="s">
        <v>1196</v>
      </c>
      <c r="N1008" t="s">
        <v>922</v>
      </c>
      <c r="O1008">
        <v>145</v>
      </c>
    </row>
    <row r="1009" spans="1:15" x14ac:dyDescent="0.35">
      <c r="A1009" s="189" t="str">
        <f t="shared" si="82"/>
        <v>Oct</v>
      </c>
      <c r="B1009" s="190" t="str">
        <f t="shared" si="83"/>
        <v>2024</v>
      </c>
      <c r="C1009" s="190" t="str">
        <f t="shared" si="84"/>
        <v>Oct-2024</v>
      </c>
      <c r="D1009" s="2">
        <v>45596</v>
      </c>
      <c r="E1009" t="s">
        <v>1175</v>
      </c>
      <c r="F1009" t="s">
        <v>1571</v>
      </c>
      <c r="G1009" t="s">
        <v>1176</v>
      </c>
      <c r="H1009" t="s">
        <v>662</v>
      </c>
      <c r="I1009" t="s">
        <v>1177</v>
      </c>
      <c r="J1009" t="s">
        <v>1178</v>
      </c>
      <c r="K1009" t="s">
        <v>1194</v>
      </c>
      <c r="L1009" t="s">
        <v>1195</v>
      </c>
      <c r="M1009" t="s">
        <v>1196</v>
      </c>
      <c r="N1009" t="s">
        <v>921</v>
      </c>
      <c r="O1009">
        <v>955</v>
      </c>
    </row>
    <row r="1010" spans="1:15" x14ac:dyDescent="0.35">
      <c r="A1010" s="189" t="str">
        <f t="shared" si="82"/>
        <v>Oct</v>
      </c>
      <c r="B1010" s="190" t="str">
        <f t="shared" si="83"/>
        <v>2024</v>
      </c>
      <c r="C1010" s="190" t="str">
        <f t="shared" si="84"/>
        <v>Oct-2024</v>
      </c>
      <c r="D1010" s="2">
        <v>45596</v>
      </c>
      <c r="E1010" t="s">
        <v>1175</v>
      </c>
      <c r="F1010" t="s">
        <v>1571</v>
      </c>
      <c r="G1010" t="s">
        <v>1176</v>
      </c>
      <c r="H1010" t="s">
        <v>662</v>
      </c>
      <c r="I1010" t="s">
        <v>1177</v>
      </c>
      <c r="J1010" t="s">
        <v>1178</v>
      </c>
      <c r="K1010" t="s">
        <v>1197</v>
      </c>
      <c r="L1010" t="s">
        <v>1198</v>
      </c>
      <c r="M1010" t="s">
        <v>1199</v>
      </c>
      <c r="N1010" t="s">
        <v>1528</v>
      </c>
      <c r="O1010">
        <v>10</v>
      </c>
    </row>
    <row r="1011" spans="1:15" x14ac:dyDescent="0.35">
      <c r="A1011" s="189" t="str">
        <f t="shared" si="82"/>
        <v>Oct</v>
      </c>
      <c r="B1011" s="190" t="str">
        <f t="shared" si="83"/>
        <v>2024</v>
      </c>
      <c r="C1011" s="190" t="str">
        <f t="shared" si="84"/>
        <v>Oct-2024</v>
      </c>
      <c r="D1011" s="2">
        <v>45596</v>
      </c>
      <c r="E1011" t="s">
        <v>1175</v>
      </c>
      <c r="F1011" t="s">
        <v>1571</v>
      </c>
      <c r="G1011" t="s">
        <v>1176</v>
      </c>
      <c r="H1011" t="s">
        <v>662</v>
      </c>
      <c r="I1011" t="s">
        <v>1177</v>
      </c>
      <c r="J1011" t="s">
        <v>1178</v>
      </c>
      <c r="K1011" t="s">
        <v>1197</v>
      </c>
      <c r="L1011" t="s">
        <v>1198</v>
      </c>
      <c r="M1011" t="s">
        <v>1199</v>
      </c>
      <c r="N1011" t="s">
        <v>1529</v>
      </c>
      <c r="O1011" t="s">
        <v>958</v>
      </c>
    </row>
    <row r="1012" spans="1:15" x14ac:dyDescent="0.35">
      <c r="A1012" s="189" t="str">
        <f t="shared" si="82"/>
        <v>Oct</v>
      </c>
      <c r="B1012" s="190" t="str">
        <f t="shared" si="83"/>
        <v>2024</v>
      </c>
      <c r="C1012" s="190" t="str">
        <f t="shared" si="84"/>
        <v>Oct-2024</v>
      </c>
      <c r="D1012" s="2">
        <v>45596</v>
      </c>
      <c r="E1012" t="s">
        <v>1175</v>
      </c>
      <c r="F1012" t="s">
        <v>1571</v>
      </c>
      <c r="G1012" t="s">
        <v>1176</v>
      </c>
      <c r="H1012" t="s">
        <v>662</v>
      </c>
      <c r="I1012" t="s">
        <v>1177</v>
      </c>
      <c r="J1012" t="s">
        <v>1178</v>
      </c>
      <c r="K1012" t="s">
        <v>1197</v>
      </c>
      <c r="L1012" t="s">
        <v>1198</v>
      </c>
      <c r="M1012" t="s">
        <v>1199</v>
      </c>
      <c r="N1012" t="s">
        <v>919</v>
      </c>
      <c r="O1012">
        <v>105</v>
      </c>
    </row>
    <row r="1013" spans="1:15" x14ac:dyDescent="0.35">
      <c r="A1013" s="189" t="str">
        <f t="shared" si="82"/>
        <v>Oct</v>
      </c>
      <c r="B1013" s="190" t="str">
        <f t="shared" si="83"/>
        <v>2024</v>
      </c>
      <c r="C1013" s="190" t="str">
        <f t="shared" si="84"/>
        <v>Oct-2024</v>
      </c>
      <c r="D1013" s="2">
        <v>45596</v>
      </c>
      <c r="E1013" t="s">
        <v>1175</v>
      </c>
      <c r="F1013" t="s">
        <v>1571</v>
      </c>
      <c r="G1013" t="s">
        <v>1176</v>
      </c>
      <c r="H1013" t="s">
        <v>662</v>
      </c>
      <c r="I1013" t="s">
        <v>1177</v>
      </c>
      <c r="J1013" t="s">
        <v>1178</v>
      </c>
      <c r="K1013" t="s">
        <v>1197</v>
      </c>
      <c r="L1013" t="s">
        <v>1198</v>
      </c>
      <c r="M1013" t="s">
        <v>1199</v>
      </c>
      <c r="N1013" t="s">
        <v>920</v>
      </c>
      <c r="O1013">
        <v>605</v>
      </c>
    </row>
    <row r="1014" spans="1:15" x14ac:dyDescent="0.35">
      <c r="A1014" s="189" t="str">
        <f t="shared" si="82"/>
        <v>Oct</v>
      </c>
      <c r="B1014" s="190" t="str">
        <f t="shared" si="83"/>
        <v>2024</v>
      </c>
      <c r="C1014" s="190" t="str">
        <f t="shared" si="84"/>
        <v>Oct-2024</v>
      </c>
      <c r="D1014" s="2">
        <v>45596</v>
      </c>
      <c r="E1014" t="s">
        <v>1175</v>
      </c>
      <c r="F1014" t="s">
        <v>1571</v>
      </c>
      <c r="G1014" t="s">
        <v>1176</v>
      </c>
      <c r="H1014" t="s">
        <v>662</v>
      </c>
      <c r="I1014" t="s">
        <v>1177</v>
      </c>
      <c r="J1014" t="s">
        <v>1178</v>
      </c>
      <c r="K1014" t="s">
        <v>1197</v>
      </c>
      <c r="L1014" t="s">
        <v>1198</v>
      </c>
      <c r="M1014" t="s">
        <v>1199</v>
      </c>
      <c r="N1014" t="s">
        <v>922</v>
      </c>
      <c r="O1014">
        <v>125</v>
      </c>
    </row>
    <row r="1015" spans="1:15" x14ac:dyDescent="0.35">
      <c r="A1015" s="189" t="str">
        <f t="shared" si="82"/>
        <v>Oct</v>
      </c>
      <c r="B1015" s="190" t="str">
        <f t="shared" si="83"/>
        <v>2024</v>
      </c>
      <c r="C1015" s="190" t="str">
        <f t="shared" si="84"/>
        <v>Oct-2024</v>
      </c>
      <c r="D1015" s="2">
        <v>45596</v>
      </c>
      <c r="E1015" t="s">
        <v>1175</v>
      </c>
      <c r="F1015" t="s">
        <v>1571</v>
      </c>
      <c r="G1015" t="s">
        <v>1176</v>
      </c>
      <c r="H1015" t="s">
        <v>662</v>
      </c>
      <c r="I1015" t="s">
        <v>1177</v>
      </c>
      <c r="J1015" t="s">
        <v>1178</v>
      </c>
      <c r="K1015" t="s">
        <v>1197</v>
      </c>
      <c r="L1015" t="s">
        <v>1198</v>
      </c>
      <c r="M1015" t="s">
        <v>1199</v>
      </c>
      <c r="N1015" t="s">
        <v>921</v>
      </c>
      <c r="O1015">
        <v>385</v>
      </c>
    </row>
    <row r="1016" spans="1:15" x14ac:dyDescent="0.35">
      <c r="A1016" s="189" t="str">
        <f t="shared" si="82"/>
        <v>Oct</v>
      </c>
      <c r="B1016" s="190" t="str">
        <f t="shared" si="83"/>
        <v>2024</v>
      </c>
      <c r="C1016" s="190" t="str">
        <f t="shared" si="84"/>
        <v>Oct-2024</v>
      </c>
      <c r="D1016" s="2">
        <v>45596</v>
      </c>
      <c r="E1016" t="s">
        <v>1175</v>
      </c>
      <c r="F1016" t="s">
        <v>1571</v>
      </c>
      <c r="G1016" t="s">
        <v>1176</v>
      </c>
      <c r="H1016" t="s">
        <v>662</v>
      </c>
      <c r="I1016" t="s">
        <v>1177</v>
      </c>
      <c r="J1016" t="s">
        <v>1178</v>
      </c>
      <c r="K1016" t="s">
        <v>1200</v>
      </c>
      <c r="L1016" t="s">
        <v>1201</v>
      </c>
      <c r="M1016" t="s">
        <v>1202</v>
      </c>
      <c r="N1016" t="s">
        <v>1528</v>
      </c>
      <c r="O1016">
        <v>30</v>
      </c>
    </row>
    <row r="1017" spans="1:15" x14ac:dyDescent="0.35">
      <c r="A1017" s="189" t="str">
        <f t="shared" si="82"/>
        <v>Oct</v>
      </c>
      <c r="B1017" s="190" t="str">
        <f t="shared" si="83"/>
        <v>2024</v>
      </c>
      <c r="C1017" s="190" t="str">
        <f t="shared" si="84"/>
        <v>Oct-2024</v>
      </c>
      <c r="D1017" s="2">
        <v>45596</v>
      </c>
      <c r="E1017" t="s">
        <v>1175</v>
      </c>
      <c r="F1017" t="s">
        <v>1571</v>
      </c>
      <c r="G1017" t="s">
        <v>1176</v>
      </c>
      <c r="H1017" t="s">
        <v>662</v>
      </c>
      <c r="I1017" t="s">
        <v>1177</v>
      </c>
      <c r="J1017" t="s">
        <v>1178</v>
      </c>
      <c r="K1017" t="s">
        <v>1200</v>
      </c>
      <c r="L1017" t="s">
        <v>1201</v>
      </c>
      <c r="M1017" t="s">
        <v>1202</v>
      </c>
      <c r="N1017" t="s">
        <v>1529</v>
      </c>
      <c r="O1017" t="s">
        <v>958</v>
      </c>
    </row>
    <row r="1018" spans="1:15" x14ac:dyDescent="0.35">
      <c r="A1018" s="189" t="str">
        <f t="shared" si="82"/>
        <v>Oct</v>
      </c>
      <c r="B1018" s="190" t="str">
        <f t="shared" si="83"/>
        <v>2024</v>
      </c>
      <c r="C1018" s="190" t="str">
        <f t="shared" si="84"/>
        <v>Oct-2024</v>
      </c>
      <c r="D1018" s="2">
        <v>45596</v>
      </c>
      <c r="E1018" t="s">
        <v>1175</v>
      </c>
      <c r="F1018" t="s">
        <v>1571</v>
      </c>
      <c r="G1018" t="s">
        <v>1176</v>
      </c>
      <c r="H1018" t="s">
        <v>662</v>
      </c>
      <c r="I1018" t="s">
        <v>1177</v>
      </c>
      <c r="J1018" t="s">
        <v>1178</v>
      </c>
      <c r="K1018" t="s">
        <v>1200</v>
      </c>
      <c r="L1018" t="s">
        <v>1201</v>
      </c>
      <c r="M1018" t="s">
        <v>1202</v>
      </c>
      <c r="N1018" t="s">
        <v>919</v>
      </c>
      <c r="O1018">
        <v>230</v>
      </c>
    </row>
    <row r="1019" spans="1:15" x14ac:dyDescent="0.35">
      <c r="A1019" s="189" t="str">
        <f t="shared" si="82"/>
        <v>Oct</v>
      </c>
      <c r="B1019" s="190" t="str">
        <f t="shared" si="83"/>
        <v>2024</v>
      </c>
      <c r="C1019" s="190" t="str">
        <f t="shared" si="84"/>
        <v>Oct-2024</v>
      </c>
      <c r="D1019" s="2">
        <v>45596</v>
      </c>
      <c r="E1019" t="s">
        <v>1175</v>
      </c>
      <c r="F1019" t="s">
        <v>1571</v>
      </c>
      <c r="G1019" t="s">
        <v>1176</v>
      </c>
      <c r="H1019" t="s">
        <v>662</v>
      </c>
      <c r="I1019" t="s">
        <v>1177</v>
      </c>
      <c r="J1019" t="s">
        <v>1178</v>
      </c>
      <c r="K1019" t="s">
        <v>1200</v>
      </c>
      <c r="L1019" t="s">
        <v>1201</v>
      </c>
      <c r="M1019" t="s">
        <v>1202</v>
      </c>
      <c r="N1019" t="s">
        <v>920</v>
      </c>
      <c r="O1019">
        <v>1135</v>
      </c>
    </row>
    <row r="1020" spans="1:15" x14ac:dyDescent="0.35">
      <c r="A1020" s="189" t="str">
        <f t="shared" si="82"/>
        <v>Oct</v>
      </c>
      <c r="B1020" s="190" t="str">
        <f t="shared" si="83"/>
        <v>2024</v>
      </c>
      <c r="C1020" s="190" t="str">
        <f t="shared" si="84"/>
        <v>Oct-2024</v>
      </c>
      <c r="D1020" s="2">
        <v>45596</v>
      </c>
      <c r="E1020" t="s">
        <v>1175</v>
      </c>
      <c r="F1020" t="s">
        <v>1571</v>
      </c>
      <c r="G1020" t="s">
        <v>1176</v>
      </c>
      <c r="H1020" t="s">
        <v>662</v>
      </c>
      <c r="I1020" t="s">
        <v>1177</v>
      </c>
      <c r="J1020" t="s">
        <v>1178</v>
      </c>
      <c r="K1020" t="s">
        <v>1200</v>
      </c>
      <c r="L1020" t="s">
        <v>1201</v>
      </c>
      <c r="M1020" t="s">
        <v>1202</v>
      </c>
      <c r="N1020" t="s">
        <v>922</v>
      </c>
      <c r="O1020">
        <v>325</v>
      </c>
    </row>
    <row r="1021" spans="1:15" x14ac:dyDescent="0.35">
      <c r="A1021" s="189" t="str">
        <f t="shared" si="82"/>
        <v>Oct</v>
      </c>
      <c r="B1021" s="190" t="str">
        <f t="shared" si="83"/>
        <v>2024</v>
      </c>
      <c r="C1021" s="190" t="str">
        <f t="shared" si="84"/>
        <v>Oct-2024</v>
      </c>
      <c r="D1021" s="2">
        <v>45596</v>
      </c>
      <c r="E1021" t="s">
        <v>1175</v>
      </c>
      <c r="F1021" t="s">
        <v>1571</v>
      </c>
      <c r="G1021" t="s">
        <v>1176</v>
      </c>
      <c r="H1021" t="s">
        <v>662</v>
      </c>
      <c r="I1021" t="s">
        <v>1177</v>
      </c>
      <c r="J1021" t="s">
        <v>1178</v>
      </c>
      <c r="K1021" t="s">
        <v>1200</v>
      </c>
      <c r="L1021" t="s">
        <v>1201</v>
      </c>
      <c r="M1021" t="s">
        <v>1202</v>
      </c>
      <c r="N1021" t="s">
        <v>921</v>
      </c>
      <c r="O1021">
        <v>675</v>
      </c>
    </row>
    <row r="1022" spans="1:15" x14ac:dyDescent="0.35">
      <c r="A1022" s="189" t="str">
        <f t="shared" si="82"/>
        <v>Oct</v>
      </c>
      <c r="B1022" s="190" t="str">
        <f t="shared" si="83"/>
        <v>2024</v>
      </c>
      <c r="C1022" s="190" t="str">
        <f t="shared" si="84"/>
        <v>Oct-2024</v>
      </c>
      <c r="D1022" s="2">
        <v>45596</v>
      </c>
      <c r="E1022" t="s">
        <v>1175</v>
      </c>
      <c r="F1022" t="s">
        <v>1571</v>
      </c>
      <c r="G1022" t="s">
        <v>1176</v>
      </c>
      <c r="H1022" t="s">
        <v>681</v>
      </c>
      <c r="I1022" t="s">
        <v>1203</v>
      </c>
      <c r="J1022" t="s">
        <v>1204</v>
      </c>
      <c r="K1022" t="s">
        <v>1205</v>
      </c>
      <c r="L1022" t="s">
        <v>1206</v>
      </c>
      <c r="M1022" t="s">
        <v>1207</v>
      </c>
      <c r="N1022" t="s">
        <v>1528</v>
      </c>
      <c r="O1022">
        <v>70</v>
      </c>
    </row>
    <row r="1023" spans="1:15" x14ac:dyDescent="0.35">
      <c r="A1023" s="189" t="str">
        <f t="shared" si="82"/>
        <v>Oct</v>
      </c>
      <c r="B1023" s="190" t="str">
        <f t="shared" si="83"/>
        <v>2024</v>
      </c>
      <c r="C1023" s="190" t="str">
        <f t="shared" si="84"/>
        <v>Oct-2024</v>
      </c>
      <c r="D1023" s="2">
        <v>45596</v>
      </c>
      <c r="E1023" t="s">
        <v>1175</v>
      </c>
      <c r="F1023" t="s">
        <v>1571</v>
      </c>
      <c r="G1023" t="s">
        <v>1176</v>
      </c>
      <c r="H1023" t="s">
        <v>681</v>
      </c>
      <c r="I1023" t="s">
        <v>1203</v>
      </c>
      <c r="J1023" t="s">
        <v>1204</v>
      </c>
      <c r="K1023" t="s">
        <v>1205</v>
      </c>
      <c r="L1023" t="s">
        <v>1206</v>
      </c>
      <c r="M1023" t="s">
        <v>1207</v>
      </c>
      <c r="N1023" t="s">
        <v>1529</v>
      </c>
      <c r="O1023" t="s">
        <v>958</v>
      </c>
    </row>
    <row r="1024" spans="1:15" x14ac:dyDescent="0.35">
      <c r="A1024" s="189" t="str">
        <f t="shared" si="82"/>
        <v>Oct</v>
      </c>
      <c r="B1024" s="190" t="str">
        <f t="shared" si="83"/>
        <v>2024</v>
      </c>
      <c r="C1024" s="190" t="str">
        <f t="shared" si="84"/>
        <v>Oct-2024</v>
      </c>
      <c r="D1024" s="2">
        <v>45596</v>
      </c>
      <c r="E1024" t="s">
        <v>1175</v>
      </c>
      <c r="F1024" t="s">
        <v>1571</v>
      </c>
      <c r="G1024" t="s">
        <v>1176</v>
      </c>
      <c r="H1024" t="s">
        <v>681</v>
      </c>
      <c r="I1024" t="s">
        <v>1203</v>
      </c>
      <c r="J1024" t="s">
        <v>1204</v>
      </c>
      <c r="K1024" t="s">
        <v>1205</v>
      </c>
      <c r="L1024" t="s">
        <v>1206</v>
      </c>
      <c r="M1024" t="s">
        <v>1207</v>
      </c>
      <c r="N1024" t="s">
        <v>919</v>
      </c>
      <c r="O1024">
        <v>220</v>
      </c>
    </row>
    <row r="1025" spans="1:15" x14ac:dyDescent="0.35">
      <c r="A1025" s="189" t="str">
        <f t="shared" si="82"/>
        <v>Oct</v>
      </c>
      <c r="B1025" s="190" t="str">
        <f t="shared" si="83"/>
        <v>2024</v>
      </c>
      <c r="C1025" s="190" t="str">
        <f t="shared" si="84"/>
        <v>Oct-2024</v>
      </c>
      <c r="D1025" s="2">
        <v>45596</v>
      </c>
      <c r="E1025" t="s">
        <v>1175</v>
      </c>
      <c r="F1025" t="s">
        <v>1571</v>
      </c>
      <c r="G1025" t="s">
        <v>1176</v>
      </c>
      <c r="H1025" t="s">
        <v>681</v>
      </c>
      <c r="I1025" t="s">
        <v>1203</v>
      </c>
      <c r="J1025" t="s">
        <v>1204</v>
      </c>
      <c r="K1025" t="s">
        <v>1205</v>
      </c>
      <c r="L1025" t="s">
        <v>1206</v>
      </c>
      <c r="M1025" t="s">
        <v>1207</v>
      </c>
      <c r="N1025" t="s">
        <v>920</v>
      </c>
      <c r="O1025">
        <v>1540</v>
      </c>
    </row>
    <row r="1026" spans="1:15" x14ac:dyDescent="0.35">
      <c r="A1026" s="189" t="str">
        <f t="shared" si="82"/>
        <v>Oct</v>
      </c>
      <c r="B1026" s="190" t="str">
        <f t="shared" si="83"/>
        <v>2024</v>
      </c>
      <c r="C1026" s="190" t="str">
        <f t="shared" si="84"/>
        <v>Oct-2024</v>
      </c>
      <c r="D1026" s="2">
        <v>45596</v>
      </c>
      <c r="E1026" t="s">
        <v>1175</v>
      </c>
      <c r="F1026" t="s">
        <v>1571</v>
      </c>
      <c r="G1026" t="s">
        <v>1176</v>
      </c>
      <c r="H1026" t="s">
        <v>681</v>
      </c>
      <c r="I1026" t="s">
        <v>1203</v>
      </c>
      <c r="J1026" t="s">
        <v>1204</v>
      </c>
      <c r="K1026" t="s">
        <v>1205</v>
      </c>
      <c r="L1026" t="s">
        <v>1206</v>
      </c>
      <c r="M1026" t="s">
        <v>1207</v>
      </c>
      <c r="N1026" t="s">
        <v>922</v>
      </c>
      <c r="O1026">
        <v>190</v>
      </c>
    </row>
    <row r="1027" spans="1:15" x14ac:dyDescent="0.35">
      <c r="A1027" s="189" t="str">
        <f t="shared" ref="A1027:A1090" si="85">TEXT(D1027,"mmm")</f>
        <v>Oct</v>
      </c>
      <c r="B1027" s="190" t="str">
        <f t="shared" ref="B1027:B1090" si="86">TEXT(D1027,"yyyy")</f>
        <v>2024</v>
      </c>
      <c r="C1027" s="190" t="str">
        <f t="shared" ref="C1027:C1090" si="87">_xlfn.CONCAT(A1027&amp;"-"&amp;B1027)</f>
        <v>Oct-2024</v>
      </c>
      <c r="D1027" s="2">
        <v>45596</v>
      </c>
      <c r="E1027" t="s">
        <v>1175</v>
      </c>
      <c r="F1027" t="s">
        <v>1571</v>
      </c>
      <c r="G1027" t="s">
        <v>1176</v>
      </c>
      <c r="H1027" t="s">
        <v>681</v>
      </c>
      <c r="I1027" t="s">
        <v>1203</v>
      </c>
      <c r="J1027" t="s">
        <v>1204</v>
      </c>
      <c r="K1027" t="s">
        <v>1205</v>
      </c>
      <c r="L1027" t="s">
        <v>1206</v>
      </c>
      <c r="M1027" t="s">
        <v>1207</v>
      </c>
      <c r="N1027" t="s">
        <v>921</v>
      </c>
      <c r="O1027">
        <v>510</v>
      </c>
    </row>
    <row r="1028" spans="1:15" x14ac:dyDescent="0.35">
      <c r="A1028" s="189" t="str">
        <f t="shared" si="85"/>
        <v>Oct</v>
      </c>
      <c r="B1028" s="190" t="str">
        <f t="shared" si="86"/>
        <v>2024</v>
      </c>
      <c r="C1028" s="190" t="str">
        <f t="shared" si="87"/>
        <v>Oct-2024</v>
      </c>
      <c r="D1028" s="2">
        <v>45596</v>
      </c>
      <c r="E1028" t="s">
        <v>1175</v>
      </c>
      <c r="F1028" t="s">
        <v>1571</v>
      </c>
      <c r="G1028" t="s">
        <v>1176</v>
      </c>
      <c r="H1028" t="s">
        <v>681</v>
      </c>
      <c r="I1028" t="s">
        <v>1203</v>
      </c>
      <c r="J1028" t="s">
        <v>1204</v>
      </c>
      <c r="K1028" t="s">
        <v>1208</v>
      </c>
      <c r="L1028" t="s">
        <v>1209</v>
      </c>
      <c r="M1028" t="s">
        <v>1210</v>
      </c>
      <c r="N1028" t="s">
        <v>1528</v>
      </c>
      <c r="O1028">
        <v>15</v>
      </c>
    </row>
    <row r="1029" spans="1:15" x14ac:dyDescent="0.35">
      <c r="A1029" s="189" t="str">
        <f t="shared" si="85"/>
        <v>Oct</v>
      </c>
      <c r="B1029" s="190" t="str">
        <f t="shared" si="86"/>
        <v>2024</v>
      </c>
      <c r="C1029" s="190" t="str">
        <f t="shared" si="87"/>
        <v>Oct-2024</v>
      </c>
      <c r="D1029" s="2">
        <v>45596</v>
      </c>
      <c r="E1029" t="s">
        <v>1175</v>
      </c>
      <c r="F1029" t="s">
        <v>1571</v>
      </c>
      <c r="G1029" t="s">
        <v>1176</v>
      </c>
      <c r="H1029" t="s">
        <v>681</v>
      </c>
      <c r="I1029" t="s">
        <v>1203</v>
      </c>
      <c r="J1029" t="s">
        <v>1204</v>
      </c>
      <c r="K1029" t="s">
        <v>1208</v>
      </c>
      <c r="L1029" t="s">
        <v>1209</v>
      </c>
      <c r="M1029" t="s">
        <v>1210</v>
      </c>
      <c r="N1029" t="s">
        <v>1529</v>
      </c>
      <c r="O1029" t="s">
        <v>958</v>
      </c>
    </row>
    <row r="1030" spans="1:15" x14ac:dyDescent="0.35">
      <c r="A1030" s="189" t="str">
        <f t="shared" si="85"/>
        <v>Oct</v>
      </c>
      <c r="B1030" s="190" t="str">
        <f t="shared" si="86"/>
        <v>2024</v>
      </c>
      <c r="C1030" s="190" t="str">
        <f t="shared" si="87"/>
        <v>Oct-2024</v>
      </c>
      <c r="D1030" s="2">
        <v>45596</v>
      </c>
      <c r="E1030" t="s">
        <v>1175</v>
      </c>
      <c r="F1030" t="s">
        <v>1571</v>
      </c>
      <c r="G1030" t="s">
        <v>1176</v>
      </c>
      <c r="H1030" t="s">
        <v>681</v>
      </c>
      <c r="I1030" t="s">
        <v>1203</v>
      </c>
      <c r="J1030" t="s">
        <v>1204</v>
      </c>
      <c r="K1030" t="s">
        <v>1208</v>
      </c>
      <c r="L1030" t="s">
        <v>1209</v>
      </c>
      <c r="M1030" t="s">
        <v>1210</v>
      </c>
      <c r="N1030" t="s">
        <v>919</v>
      </c>
      <c r="O1030">
        <v>135</v>
      </c>
    </row>
    <row r="1031" spans="1:15" x14ac:dyDescent="0.35">
      <c r="A1031" s="189" t="str">
        <f t="shared" si="85"/>
        <v>Oct</v>
      </c>
      <c r="B1031" s="190" t="str">
        <f t="shared" si="86"/>
        <v>2024</v>
      </c>
      <c r="C1031" s="190" t="str">
        <f t="shared" si="87"/>
        <v>Oct-2024</v>
      </c>
      <c r="D1031" s="2">
        <v>45596</v>
      </c>
      <c r="E1031" t="s">
        <v>1175</v>
      </c>
      <c r="F1031" t="s">
        <v>1571</v>
      </c>
      <c r="G1031" t="s">
        <v>1176</v>
      </c>
      <c r="H1031" t="s">
        <v>681</v>
      </c>
      <c r="I1031" t="s">
        <v>1203</v>
      </c>
      <c r="J1031" t="s">
        <v>1204</v>
      </c>
      <c r="K1031" t="s">
        <v>1208</v>
      </c>
      <c r="L1031" t="s">
        <v>1209</v>
      </c>
      <c r="M1031" t="s">
        <v>1210</v>
      </c>
      <c r="N1031" t="s">
        <v>920</v>
      </c>
      <c r="O1031">
        <v>1220</v>
      </c>
    </row>
    <row r="1032" spans="1:15" x14ac:dyDescent="0.35">
      <c r="A1032" s="189" t="str">
        <f t="shared" si="85"/>
        <v>Oct</v>
      </c>
      <c r="B1032" s="190" t="str">
        <f t="shared" si="86"/>
        <v>2024</v>
      </c>
      <c r="C1032" s="190" t="str">
        <f t="shared" si="87"/>
        <v>Oct-2024</v>
      </c>
      <c r="D1032" s="2">
        <v>45596</v>
      </c>
      <c r="E1032" t="s">
        <v>1175</v>
      </c>
      <c r="F1032" t="s">
        <v>1571</v>
      </c>
      <c r="G1032" t="s">
        <v>1176</v>
      </c>
      <c r="H1032" t="s">
        <v>681</v>
      </c>
      <c r="I1032" t="s">
        <v>1203</v>
      </c>
      <c r="J1032" t="s">
        <v>1204</v>
      </c>
      <c r="K1032" t="s">
        <v>1208</v>
      </c>
      <c r="L1032" t="s">
        <v>1209</v>
      </c>
      <c r="M1032" t="s">
        <v>1210</v>
      </c>
      <c r="N1032" t="s">
        <v>922</v>
      </c>
      <c r="O1032">
        <v>45</v>
      </c>
    </row>
    <row r="1033" spans="1:15" x14ac:dyDescent="0.35">
      <c r="A1033" s="189" t="str">
        <f t="shared" si="85"/>
        <v>Oct</v>
      </c>
      <c r="B1033" s="190" t="str">
        <f t="shared" si="86"/>
        <v>2024</v>
      </c>
      <c r="C1033" s="190" t="str">
        <f t="shared" si="87"/>
        <v>Oct-2024</v>
      </c>
      <c r="D1033" s="2">
        <v>45596</v>
      </c>
      <c r="E1033" t="s">
        <v>1175</v>
      </c>
      <c r="F1033" t="s">
        <v>1571</v>
      </c>
      <c r="G1033" t="s">
        <v>1176</v>
      </c>
      <c r="H1033" t="s">
        <v>681</v>
      </c>
      <c r="I1033" t="s">
        <v>1203</v>
      </c>
      <c r="J1033" t="s">
        <v>1204</v>
      </c>
      <c r="K1033" t="s">
        <v>1208</v>
      </c>
      <c r="L1033" t="s">
        <v>1209</v>
      </c>
      <c r="M1033" t="s">
        <v>1210</v>
      </c>
      <c r="N1033" t="s">
        <v>921</v>
      </c>
      <c r="O1033">
        <v>490</v>
      </c>
    </row>
    <row r="1034" spans="1:15" x14ac:dyDescent="0.35">
      <c r="A1034" s="189" t="str">
        <f t="shared" si="85"/>
        <v>Oct</v>
      </c>
      <c r="B1034" s="190" t="str">
        <f t="shared" si="86"/>
        <v>2024</v>
      </c>
      <c r="C1034" s="190" t="str">
        <f t="shared" si="87"/>
        <v>Oct-2024</v>
      </c>
      <c r="D1034" s="2">
        <v>45596</v>
      </c>
      <c r="E1034" t="s">
        <v>1175</v>
      </c>
      <c r="F1034" t="s">
        <v>1571</v>
      </c>
      <c r="G1034" t="s">
        <v>1176</v>
      </c>
      <c r="H1034" t="s">
        <v>681</v>
      </c>
      <c r="I1034" t="s">
        <v>1203</v>
      </c>
      <c r="J1034" t="s">
        <v>1204</v>
      </c>
      <c r="K1034" t="s">
        <v>1211</v>
      </c>
      <c r="L1034" t="s">
        <v>1212</v>
      </c>
      <c r="M1034" t="s">
        <v>1213</v>
      </c>
      <c r="N1034" t="s">
        <v>1528</v>
      </c>
      <c r="O1034">
        <v>35</v>
      </c>
    </row>
    <row r="1035" spans="1:15" x14ac:dyDescent="0.35">
      <c r="A1035" s="189" t="str">
        <f t="shared" si="85"/>
        <v>Oct</v>
      </c>
      <c r="B1035" s="190" t="str">
        <f t="shared" si="86"/>
        <v>2024</v>
      </c>
      <c r="C1035" s="190" t="str">
        <f t="shared" si="87"/>
        <v>Oct-2024</v>
      </c>
      <c r="D1035" s="2">
        <v>45596</v>
      </c>
      <c r="E1035" t="s">
        <v>1175</v>
      </c>
      <c r="F1035" t="s">
        <v>1571</v>
      </c>
      <c r="G1035" t="s">
        <v>1176</v>
      </c>
      <c r="H1035" t="s">
        <v>681</v>
      </c>
      <c r="I1035" t="s">
        <v>1203</v>
      </c>
      <c r="J1035" t="s">
        <v>1204</v>
      </c>
      <c r="K1035" t="s">
        <v>1211</v>
      </c>
      <c r="L1035" t="s">
        <v>1212</v>
      </c>
      <c r="M1035" t="s">
        <v>1213</v>
      </c>
      <c r="N1035" t="s">
        <v>1529</v>
      </c>
      <c r="O1035" t="s">
        <v>958</v>
      </c>
    </row>
    <row r="1036" spans="1:15" x14ac:dyDescent="0.35">
      <c r="A1036" s="189" t="str">
        <f t="shared" si="85"/>
        <v>Oct</v>
      </c>
      <c r="B1036" s="190" t="str">
        <f t="shared" si="86"/>
        <v>2024</v>
      </c>
      <c r="C1036" s="190" t="str">
        <f t="shared" si="87"/>
        <v>Oct-2024</v>
      </c>
      <c r="D1036" s="2">
        <v>45596</v>
      </c>
      <c r="E1036" t="s">
        <v>1175</v>
      </c>
      <c r="F1036" t="s">
        <v>1571</v>
      </c>
      <c r="G1036" t="s">
        <v>1176</v>
      </c>
      <c r="H1036" t="s">
        <v>681</v>
      </c>
      <c r="I1036" t="s">
        <v>1203</v>
      </c>
      <c r="J1036" t="s">
        <v>1204</v>
      </c>
      <c r="K1036" t="s">
        <v>1211</v>
      </c>
      <c r="L1036" t="s">
        <v>1212</v>
      </c>
      <c r="M1036" t="s">
        <v>1213</v>
      </c>
      <c r="N1036" t="s">
        <v>919</v>
      </c>
      <c r="O1036">
        <v>60</v>
      </c>
    </row>
    <row r="1037" spans="1:15" x14ac:dyDescent="0.35">
      <c r="A1037" s="189" t="str">
        <f t="shared" si="85"/>
        <v>Oct</v>
      </c>
      <c r="B1037" s="190" t="str">
        <f t="shared" si="86"/>
        <v>2024</v>
      </c>
      <c r="C1037" s="190" t="str">
        <f t="shared" si="87"/>
        <v>Oct-2024</v>
      </c>
      <c r="D1037" s="2">
        <v>45596</v>
      </c>
      <c r="E1037" t="s">
        <v>1175</v>
      </c>
      <c r="F1037" t="s">
        <v>1571</v>
      </c>
      <c r="G1037" t="s">
        <v>1176</v>
      </c>
      <c r="H1037" t="s">
        <v>681</v>
      </c>
      <c r="I1037" t="s">
        <v>1203</v>
      </c>
      <c r="J1037" t="s">
        <v>1204</v>
      </c>
      <c r="K1037" t="s">
        <v>1211</v>
      </c>
      <c r="L1037" t="s">
        <v>1212</v>
      </c>
      <c r="M1037" t="s">
        <v>1213</v>
      </c>
      <c r="N1037" t="s">
        <v>920</v>
      </c>
      <c r="O1037">
        <v>920</v>
      </c>
    </row>
    <row r="1038" spans="1:15" x14ac:dyDescent="0.35">
      <c r="A1038" s="189" t="str">
        <f t="shared" si="85"/>
        <v>Oct</v>
      </c>
      <c r="B1038" s="190" t="str">
        <f t="shared" si="86"/>
        <v>2024</v>
      </c>
      <c r="C1038" s="190" t="str">
        <f t="shared" si="87"/>
        <v>Oct-2024</v>
      </c>
      <c r="D1038" s="2">
        <v>45596</v>
      </c>
      <c r="E1038" t="s">
        <v>1175</v>
      </c>
      <c r="F1038" t="s">
        <v>1571</v>
      </c>
      <c r="G1038" t="s">
        <v>1176</v>
      </c>
      <c r="H1038" t="s">
        <v>681</v>
      </c>
      <c r="I1038" t="s">
        <v>1203</v>
      </c>
      <c r="J1038" t="s">
        <v>1204</v>
      </c>
      <c r="K1038" t="s">
        <v>1211</v>
      </c>
      <c r="L1038" t="s">
        <v>1212</v>
      </c>
      <c r="M1038" t="s">
        <v>1213</v>
      </c>
      <c r="N1038" t="s">
        <v>922</v>
      </c>
      <c r="O1038">
        <v>390</v>
      </c>
    </row>
    <row r="1039" spans="1:15" x14ac:dyDescent="0.35">
      <c r="A1039" s="189" t="str">
        <f t="shared" si="85"/>
        <v>Oct</v>
      </c>
      <c r="B1039" s="190" t="str">
        <f t="shared" si="86"/>
        <v>2024</v>
      </c>
      <c r="C1039" s="190" t="str">
        <f t="shared" si="87"/>
        <v>Oct-2024</v>
      </c>
      <c r="D1039" s="2">
        <v>45596</v>
      </c>
      <c r="E1039" t="s">
        <v>1175</v>
      </c>
      <c r="F1039" t="s">
        <v>1571</v>
      </c>
      <c r="G1039" t="s">
        <v>1176</v>
      </c>
      <c r="H1039" t="s">
        <v>681</v>
      </c>
      <c r="I1039" t="s">
        <v>1203</v>
      </c>
      <c r="J1039" t="s">
        <v>1204</v>
      </c>
      <c r="K1039" t="s">
        <v>1211</v>
      </c>
      <c r="L1039" t="s">
        <v>1212</v>
      </c>
      <c r="M1039" t="s">
        <v>1213</v>
      </c>
      <c r="N1039" t="s">
        <v>921</v>
      </c>
      <c r="O1039">
        <v>560</v>
      </c>
    </row>
    <row r="1040" spans="1:15" x14ac:dyDescent="0.35">
      <c r="A1040" s="189" t="str">
        <f t="shared" si="85"/>
        <v>Oct</v>
      </c>
      <c r="B1040" s="190" t="str">
        <f t="shared" si="86"/>
        <v>2024</v>
      </c>
      <c r="C1040" s="190" t="str">
        <f t="shared" si="87"/>
        <v>Oct-2024</v>
      </c>
      <c r="D1040" s="2">
        <v>45596</v>
      </c>
      <c r="E1040" t="s">
        <v>1175</v>
      </c>
      <c r="F1040" t="s">
        <v>1571</v>
      </c>
      <c r="G1040" t="s">
        <v>1176</v>
      </c>
      <c r="H1040" t="s">
        <v>681</v>
      </c>
      <c r="I1040" t="s">
        <v>1203</v>
      </c>
      <c r="J1040" t="s">
        <v>1204</v>
      </c>
      <c r="K1040" t="s">
        <v>1214</v>
      </c>
      <c r="L1040" t="s">
        <v>1215</v>
      </c>
      <c r="M1040" t="s">
        <v>1216</v>
      </c>
      <c r="N1040" t="s">
        <v>1528</v>
      </c>
      <c r="O1040">
        <v>145</v>
      </c>
    </row>
    <row r="1041" spans="1:15" x14ac:dyDescent="0.35">
      <c r="A1041" s="189" t="str">
        <f t="shared" si="85"/>
        <v>Oct</v>
      </c>
      <c r="B1041" s="190" t="str">
        <f t="shared" si="86"/>
        <v>2024</v>
      </c>
      <c r="C1041" s="190" t="str">
        <f t="shared" si="87"/>
        <v>Oct-2024</v>
      </c>
      <c r="D1041" s="2">
        <v>45596</v>
      </c>
      <c r="E1041" t="s">
        <v>1175</v>
      </c>
      <c r="F1041" t="s">
        <v>1571</v>
      </c>
      <c r="G1041" t="s">
        <v>1176</v>
      </c>
      <c r="H1041" t="s">
        <v>681</v>
      </c>
      <c r="I1041" t="s">
        <v>1203</v>
      </c>
      <c r="J1041" t="s">
        <v>1204</v>
      </c>
      <c r="K1041" t="s">
        <v>1214</v>
      </c>
      <c r="L1041" t="s">
        <v>1215</v>
      </c>
      <c r="M1041" t="s">
        <v>1216</v>
      </c>
      <c r="N1041" t="s">
        <v>1529</v>
      </c>
      <c r="O1041" t="s">
        <v>958</v>
      </c>
    </row>
    <row r="1042" spans="1:15" x14ac:dyDescent="0.35">
      <c r="A1042" s="189" t="str">
        <f t="shared" si="85"/>
        <v>Oct</v>
      </c>
      <c r="B1042" s="190" t="str">
        <f t="shared" si="86"/>
        <v>2024</v>
      </c>
      <c r="C1042" s="190" t="str">
        <f t="shared" si="87"/>
        <v>Oct-2024</v>
      </c>
      <c r="D1042" s="2">
        <v>45596</v>
      </c>
      <c r="E1042" t="s">
        <v>1175</v>
      </c>
      <c r="F1042" t="s">
        <v>1571</v>
      </c>
      <c r="G1042" t="s">
        <v>1176</v>
      </c>
      <c r="H1042" t="s">
        <v>681</v>
      </c>
      <c r="I1042" t="s">
        <v>1203</v>
      </c>
      <c r="J1042" t="s">
        <v>1204</v>
      </c>
      <c r="K1042" t="s">
        <v>1214</v>
      </c>
      <c r="L1042" t="s">
        <v>1215</v>
      </c>
      <c r="M1042" t="s">
        <v>1216</v>
      </c>
      <c r="N1042" t="s">
        <v>919</v>
      </c>
      <c r="O1042">
        <v>70</v>
      </c>
    </row>
    <row r="1043" spans="1:15" x14ac:dyDescent="0.35">
      <c r="A1043" s="189" t="str">
        <f t="shared" si="85"/>
        <v>Oct</v>
      </c>
      <c r="B1043" s="190" t="str">
        <f t="shared" si="86"/>
        <v>2024</v>
      </c>
      <c r="C1043" s="190" t="str">
        <f t="shared" si="87"/>
        <v>Oct-2024</v>
      </c>
      <c r="D1043" s="2">
        <v>45596</v>
      </c>
      <c r="E1043" t="s">
        <v>1175</v>
      </c>
      <c r="F1043" t="s">
        <v>1571</v>
      </c>
      <c r="G1043" t="s">
        <v>1176</v>
      </c>
      <c r="H1043" t="s">
        <v>681</v>
      </c>
      <c r="I1043" t="s">
        <v>1203</v>
      </c>
      <c r="J1043" t="s">
        <v>1204</v>
      </c>
      <c r="K1043" t="s">
        <v>1214</v>
      </c>
      <c r="L1043" t="s">
        <v>1215</v>
      </c>
      <c r="M1043" t="s">
        <v>1216</v>
      </c>
      <c r="N1043" t="s">
        <v>920</v>
      </c>
      <c r="O1043">
        <v>1015</v>
      </c>
    </row>
    <row r="1044" spans="1:15" x14ac:dyDescent="0.35">
      <c r="A1044" s="189" t="str">
        <f t="shared" si="85"/>
        <v>Oct</v>
      </c>
      <c r="B1044" s="190" t="str">
        <f t="shared" si="86"/>
        <v>2024</v>
      </c>
      <c r="C1044" s="190" t="str">
        <f t="shared" si="87"/>
        <v>Oct-2024</v>
      </c>
      <c r="D1044" s="2">
        <v>45596</v>
      </c>
      <c r="E1044" t="s">
        <v>1175</v>
      </c>
      <c r="F1044" t="s">
        <v>1571</v>
      </c>
      <c r="G1044" t="s">
        <v>1176</v>
      </c>
      <c r="H1044" t="s">
        <v>681</v>
      </c>
      <c r="I1044" t="s">
        <v>1203</v>
      </c>
      <c r="J1044" t="s">
        <v>1204</v>
      </c>
      <c r="K1044" t="s">
        <v>1214</v>
      </c>
      <c r="L1044" t="s">
        <v>1215</v>
      </c>
      <c r="M1044" t="s">
        <v>1216</v>
      </c>
      <c r="N1044" t="s">
        <v>922</v>
      </c>
      <c r="O1044">
        <v>200</v>
      </c>
    </row>
    <row r="1045" spans="1:15" x14ac:dyDescent="0.35">
      <c r="A1045" s="189" t="str">
        <f t="shared" si="85"/>
        <v>Oct</v>
      </c>
      <c r="B1045" s="190" t="str">
        <f t="shared" si="86"/>
        <v>2024</v>
      </c>
      <c r="C1045" s="190" t="str">
        <f t="shared" si="87"/>
        <v>Oct-2024</v>
      </c>
      <c r="D1045" s="2">
        <v>45596</v>
      </c>
      <c r="E1045" t="s">
        <v>1175</v>
      </c>
      <c r="F1045" t="s">
        <v>1571</v>
      </c>
      <c r="G1045" t="s">
        <v>1176</v>
      </c>
      <c r="H1045" t="s">
        <v>681</v>
      </c>
      <c r="I1045" t="s">
        <v>1203</v>
      </c>
      <c r="J1045" t="s">
        <v>1204</v>
      </c>
      <c r="K1045" t="s">
        <v>1214</v>
      </c>
      <c r="L1045" t="s">
        <v>1215</v>
      </c>
      <c r="M1045" t="s">
        <v>1216</v>
      </c>
      <c r="N1045" t="s">
        <v>921</v>
      </c>
      <c r="O1045">
        <v>550</v>
      </c>
    </row>
    <row r="1046" spans="1:15" x14ac:dyDescent="0.35">
      <c r="A1046" s="189" t="str">
        <f t="shared" si="85"/>
        <v>Oct</v>
      </c>
      <c r="B1046" s="190" t="str">
        <f t="shared" si="86"/>
        <v>2024</v>
      </c>
      <c r="C1046" s="190" t="str">
        <f t="shared" si="87"/>
        <v>Oct-2024</v>
      </c>
      <c r="D1046" s="2">
        <v>45596</v>
      </c>
      <c r="E1046" t="s">
        <v>1175</v>
      </c>
      <c r="F1046" t="s">
        <v>1571</v>
      </c>
      <c r="G1046" t="s">
        <v>1176</v>
      </c>
      <c r="H1046" t="s">
        <v>681</v>
      </c>
      <c r="I1046" t="s">
        <v>1203</v>
      </c>
      <c r="J1046" t="s">
        <v>1204</v>
      </c>
      <c r="K1046" t="s">
        <v>1217</v>
      </c>
      <c r="L1046" t="s">
        <v>1218</v>
      </c>
      <c r="M1046" t="s">
        <v>1219</v>
      </c>
      <c r="N1046" t="s">
        <v>1528</v>
      </c>
      <c r="O1046">
        <v>40</v>
      </c>
    </row>
    <row r="1047" spans="1:15" x14ac:dyDescent="0.35">
      <c r="A1047" s="189" t="str">
        <f t="shared" si="85"/>
        <v>Oct</v>
      </c>
      <c r="B1047" s="190" t="str">
        <f t="shared" si="86"/>
        <v>2024</v>
      </c>
      <c r="C1047" s="190" t="str">
        <f t="shared" si="87"/>
        <v>Oct-2024</v>
      </c>
      <c r="D1047" s="2">
        <v>45596</v>
      </c>
      <c r="E1047" t="s">
        <v>1175</v>
      </c>
      <c r="F1047" t="s">
        <v>1571</v>
      </c>
      <c r="G1047" t="s">
        <v>1176</v>
      </c>
      <c r="H1047" t="s">
        <v>681</v>
      </c>
      <c r="I1047" t="s">
        <v>1203</v>
      </c>
      <c r="J1047" t="s">
        <v>1204</v>
      </c>
      <c r="K1047" t="s">
        <v>1217</v>
      </c>
      <c r="L1047" t="s">
        <v>1218</v>
      </c>
      <c r="M1047" t="s">
        <v>1219</v>
      </c>
      <c r="N1047" t="s">
        <v>1529</v>
      </c>
      <c r="O1047" t="s">
        <v>958</v>
      </c>
    </row>
    <row r="1048" spans="1:15" x14ac:dyDescent="0.35">
      <c r="A1048" s="189" t="str">
        <f t="shared" si="85"/>
        <v>Oct</v>
      </c>
      <c r="B1048" s="190" t="str">
        <f t="shared" si="86"/>
        <v>2024</v>
      </c>
      <c r="C1048" s="190" t="str">
        <f t="shared" si="87"/>
        <v>Oct-2024</v>
      </c>
      <c r="D1048" s="2">
        <v>45596</v>
      </c>
      <c r="E1048" t="s">
        <v>1175</v>
      </c>
      <c r="F1048" t="s">
        <v>1571</v>
      </c>
      <c r="G1048" t="s">
        <v>1176</v>
      </c>
      <c r="H1048" t="s">
        <v>681</v>
      </c>
      <c r="I1048" t="s">
        <v>1203</v>
      </c>
      <c r="J1048" t="s">
        <v>1204</v>
      </c>
      <c r="K1048" t="s">
        <v>1217</v>
      </c>
      <c r="L1048" t="s">
        <v>1218</v>
      </c>
      <c r="M1048" t="s">
        <v>1219</v>
      </c>
      <c r="N1048" t="s">
        <v>919</v>
      </c>
      <c r="O1048">
        <v>140</v>
      </c>
    </row>
    <row r="1049" spans="1:15" x14ac:dyDescent="0.35">
      <c r="A1049" s="189" t="str">
        <f t="shared" si="85"/>
        <v>Oct</v>
      </c>
      <c r="B1049" s="190" t="str">
        <f t="shared" si="86"/>
        <v>2024</v>
      </c>
      <c r="C1049" s="190" t="str">
        <f t="shared" si="87"/>
        <v>Oct-2024</v>
      </c>
      <c r="D1049" s="2">
        <v>45596</v>
      </c>
      <c r="E1049" t="s">
        <v>1175</v>
      </c>
      <c r="F1049" t="s">
        <v>1571</v>
      </c>
      <c r="G1049" t="s">
        <v>1176</v>
      </c>
      <c r="H1049" t="s">
        <v>681</v>
      </c>
      <c r="I1049" t="s">
        <v>1203</v>
      </c>
      <c r="J1049" t="s">
        <v>1204</v>
      </c>
      <c r="K1049" t="s">
        <v>1217</v>
      </c>
      <c r="L1049" t="s">
        <v>1218</v>
      </c>
      <c r="M1049" t="s">
        <v>1219</v>
      </c>
      <c r="N1049" t="s">
        <v>920</v>
      </c>
      <c r="O1049">
        <v>1125</v>
      </c>
    </row>
    <row r="1050" spans="1:15" x14ac:dyDescent="0.35">
      <c r="A1050" s="189" t="str">
        <f t="shared" si="85"/>
        <v>Oct</v>
      </c>
      <c r="B1050" s="190" t="str">
        <f t="shared" si="86"/>
        <v>2024</v>
      </c>
      <c r="C1050" s="190" t="str">
        <f t="shared" si="87"/>
        <v>Oct-2024</v>
      </c>
      <c r="D1050" s="2">
        <v>45596</v>
      </c>
      <c r="E1050" t="s">
        <v>1175</v>
      </c>
      <c r="F1050" t="s">
        <v>1571</v>
      </c>
      <c r="G1050" t="s">
        <v>1176</v>
      </c>
      <c r="H1050" t="s">
        <v>681</v>
      </c>
      <c r="I1050" t="s">
        <v>1203</v>
      </c>
      <c r="J1050" t="s">
        <v>1204</v>
      </c>
      <c r="K1050" t="s">
        <v>1217</v>
      </c>
      <c r="L1050" t="s">
        <v>1218</v>
      </c>
      <c r="M1050" t="s">
        <v>1219</v>
      </c>
      <c r="N1050" t="s">
        <v>922</v>
      </c>
      <c r="O1050">
        <v>115</v>
      </c>
    </row>
    <row r="1051" spans="1:15" x14ac:dyDescent="0.35">
      <c r="A1051" s="189" t="str">
        <f t="shared" si="85"/>
        <v>Oct</v>
      </c>
      <c r="B1051" s="190" t="str">
        <f t="shared" si="86"/>
        <v>2024</v>
      </c>
      <c r="C1051" s="190" t="str">
        <f t="shared" si="87"/>
        <v>Oct-2024</v>
      </c>
      <c r="D1051" s="2">
        <v>45596</v>
      </c>
      <c r="E1051" t="s">
        <v>1175</v>
      </c>
      <c r="F1051" t="s">
        <v>1571</v>
      </c>
      <c r="G1051" t="s">
        <v>1176</v>
      </c>
      <c r="H1051" t="s">
        <v>681</v>
      </c>
      <c r="I1051" t="s">
        <v>1203</v>
      </c>
      <c r="J1051" t="s">
        <v>1204</v>
      </c>
      <c r="K1051" t="s">
        <v>1217</v>
      </c>
      <c r="L1051" t="s">
        <v>1218</v>
      </c>
      <c r="M1051" t="s">
        <v>1219</v>
      </c>
      <c r="N1051" t="s">
        <v>921</v>
      </c>
      <c r="O1051">
        <v>630</v>
      </c>
    </row>
    <row r="1052" spans="1:15" x14ac:dyDescent="0.35">
      <c r="A1052" s="189" t="str">
        <f t="shared" si="85"/>
        <v>Oct</v>
      </c>
      <c r="B1052" s="190" t="str">
        <f t="shared" si="86"/>
        <v>2024</v>
      </c>
      <c r="C1052" s="190" t="str">
        <f t="shared" si="87"/>
        <v>Oct-2024</v>
      </c>
      <c r="D1052" s="2">
        <v>45596</v>
      </c>
      <c r="E1052" t="s">
        <v>1175</v>
      </c>
      <c r="F1052" t="s">
        <v>1571</v>
      </c>
      <c r="G1052" t="s">
        <v>1176</v>
      </c>
      <c r="H1052" t="s">
        <v>681</v>
      </c>
      <c r="I1052" t="s">
        <v>1203</v>
      </c>
      <c r="J1052" t="s">
        <v>1204</v>
      </c>
      <c r="K1052" t="s">
        <v>1220</v>
      </c>
      <c r="L1052" t="s">
        <v>1221</v>
      </c>
      <c r="M1052" t="s">
        <v>1222</v>
      </c>
      <c r="N1052" t="s">
        <v>1528</v>
      </c>
      <c r="O1052">
        <v>70</v>
      </c>
    </row>
    <row r="1053" spans="1:15" x14ac:dyDescent="0.35">
      <c r="A1053" s="189" t="str">
        <f t="shared" si="85"/>
        <v>Oct</v>
      </c>
      <c r="B1053" s="190" t="str">
        <f t="shared" si="86"/>
        <v>2024</v>
      </c>
      <c r="C1053" s="190" t="str">
        <f t="shared" si="87"/>
        <v>Oct-2024</v>
      </c>
      <c r="D1053" s="2">
        <v>45596</v>
      </c>
      <c r="E1053" t="s">
        <v>1175</v>
      </c>
      <c r="F1053" t="s">
        <v>1571</v>
      </c>
      <c r="G1053" t="s">
        <v>1176</v>
      </c>
      <c r="H1053" t="s">
        <v>681</v>
      </c>
      <c r="I1053" t="s">
        <v>1203</v>
      </c>
      <c r="J1053" t="s">
        <v>1204</v>
      </c>
      <c r="K1053" t="s">
        <v>1220</v>
      </c>
      <c r="L1053" t="s">
        <v>1221</v>
      </c>
      <c r="M1053" t="s">
        <v>1222</v>
      </c>
      <c r="N1053" t="s">
        <v>1529</v>
      </c>
      <c r="O1053" t="s">
        <v>958</v>
      </c>
    </row>
    <row r="1054" spans="1:15" x14ac:dyDescent="0.35">
      <c r="A1054" s="189" t="str">
        <f t="shared" si="85"/>
        <v>Oct</v>
      </c>
      <c r="B1054" s="190" t="str">
        <f t="shared" si="86"/>
        <v>2024</v>
      </c>
      <c r="C1054" s="190" t="str">
        <f t="shared" si="87"/>
        <v>Oct-2024</v>
      </c>
      <c r="D1054" s="2">
        <v>45596</v>
      </c>
      <c r="E1054" t="s">
        <v>1175</v>
      </c>
      <c r="F1054" t="s">
        <v>1571</v>
      </c>
      <c r="G1054" t="s">
        <v>1176</v>
      </c>
      <c r="H1054" t="s">
        <v>681</v>
      </c>
      <c r="I1054" t="s">
        <v>1203</v>
      </c>
      <c r="J1054" t="s">
        <v>1204</v>
      </c>
      <c r="K1054" t="s">
        <v>1220</v>
      </c>
      <c r="L1054" t="s">
        <v>1221</v>
      </c>
      <c r="M1054" t="s">
        <v>1222</v>
      </c>
      <c r="N1054" t="s">
        <v>919</v>
      </c>
      <c r="O1054">
        <v>135</v>
      </c>
    </row>
    <row r="1055" spans="1:15" x14ac:dyDescent="0.35">
      <c r="A1055" s="189" t="str">
        <f t="shared" si="85"/>
        <v>Oct</v>
      </c>
      <c r="B1055" s="190" t="str">
        <f t="shared" si="86"/>
        <v>2024</v>
      </c>
      <c r="C1055" s="190" t="str">
        <f t="shared" si="87"/>
        <v>Oct-2024</v>
      </c>
      <c r="D1055" s="2">
        <v>45596</v>
      </c>
      <c r="E1055" t="s">
        <v>1175</v>
      </c>
      <c r="F1055" t="s">
        <v>1571</v>
      </c>
      <c r="G1055" t="s">
        <v>1176</v>
      </c>
      <c r="H1055" t="s">
        <v>681</v>
      </c>
      <c r="I1055" t="s">
        <v>1203</v>
      </c>
      <c r="J1055" t="s">
        <v>1204</v>
      </c>
      <c r="K1055" t="s">
        <v>1220</v>
      </c>
      <c r="L1055" t="s">
        <v>1221</v>
      </c>
      <c r="M1055" t="s">
        <v>1222</v>
      </c>
      <c r="N1055" t="s">
        <v>920</v>
      </c>
      <c r="O1055">
        <v>1595</v>
      </c>
    </row>
    <row r="1056" spans="1:15" x14ac:dyDescent="0.35">
      <c r="A1056" s="189" t="str">
        <f t="shared" si="85"/>
        <v>Oct</v>
      </c>
      <c r="B1056" s="190" t="str">
        <f t="shared" si="86"/>
        <v>2024</v>
      </c>
      <c r="C1056" s="190" t="str">
        <f t="shared" si="87"/>
        <v>Oct-2024</v>
      </c>
      <c r="D1056" s="2">
        <v>45596</v>
      </c>
      <c r="E1056" t="s">
        <v>1175</v>
      </c>
      <c r="F1056" t="s">
        <v>1571</v>
      </c>
      <c r="G1056" t="s">
        <v>1176</v>
      </c>
      <c r="H1056" t="s">
        <v>681</v>
      </c>
      <c r="I1056" t="s">
        <v>1203</v>
      </c>
      <c r="J1056" t="s">
        <v>1204</v>
      </c>
      <c r="K1056" t="s">
        <v>1220</v>
      </c>
      <c r="L1056" t="s">
        <v>1221</v>
      </c>
      <c r="M1056" t="s">
        <v>1222</v>
      </c>
      <c r="N1056" t="s">
        <v>922</v>
      </c>
      <c r="O1056">
        <v>595</v>
      </c>
    </row>
    <row r="1057" spans="1:15" x14ac:dyDescent="0.35">
      <c r="A1057" s="189" t="str">
        <f t="shared" si="85"/>
        <v>Oct</v>
      </c>
      <c r="B1057" s="190" t="str">
        <f t="shared" si="86"/>
        <v>2024</v>
      </c>
      <c r="C1057" s="190" t="str">
        <f t="shared" si="87"/>
        <v>Oct-2024</v>
      </c>
      <c r="D1057" s="2">
        <v>45596</v>
      </c>
      <c r="E1057" t="s">
        <v>1175</v>
      </c>
      <c r="F1057" t="s">
        <v>1571</v>
      </c>
      <c r="G1057" t="s">
        <v>1176</v>
      </c>
      <c r="H1057" t="s">
        <v>681</v>
      </c>
      <c r="I1057" t="s">
        <v>1203</v>
      </c>
      <c r="J1057" t="s">
        <v>1204</v>
      </c>
      <c r="K1057" t="s">
        <v>1220</v>
      </c>
      <c r="L1057" t="s">
        <v>1221</v>
      </c>
      <c r="M1057" t="s">
        <v>1222</v>
      </c>
      <c r="N1057" t="s">
        <v>921</v>
      </c>
      <c r="O1057">
        <v>980</v>
      </c>
    </row>
    <row r="1058" spans="1:15" x14ac:dyDescent="0.35">
      <c r="A1058" s="189" t="str">
        <f t="shared" si="85"/>
        <v>Oct</v>
      </c>
      <c r="B1058" s="190" t="str">
        <f t="shared" si="86"/>
        <v>2024</v>
      </c>
      <c r="C1058" s="190" t="str">
        <f t="shared" si="87"/>
        <v>Oct-2024</v>
      </c>
      <c r="D1058" s="2">
        <v>45596</v>
      </c>
      <c r="E1058" t="s">
        <v>1175</v>
      </c>
      <c r="F1058" t="s">
        <v>1571</v>
      </c>
      <c r="G1058" t="s">
        <v>1176</v>
      </c>
      <c r="H1058" t="s">
        <v>681</v>
      </c>
      <c r="I1058" t="s">
        <v>1203</v>
      </c>
      <c r="J1058" t="s">
        <v>1204</v>
      </c>
      <c r="K1058" t="s">
        <v>1223</v>
      </c>
      <c r="L1058" t="s">
        <v>1224</v>
      </c>
      <c r="M1058" t="s">
        <v>1225</v>
      </c>
      <c r="N1058" t="s">
        <v>1528</v>
      </c>
      <c r="O1058">
        <v>55</v>
      </c>
    </row>
    <row r="1059" spans="1:15" x14ac:dyDescent="0.35">
      <c r="A1059" s="189" t="str">
        <f t="shared" si="85"/>
        <v>Oct</v>
      </c>
      <c r="B1059" s="190" t="str">
        <f t="shared" si="86"/>
        <v>2024</v>
      </c>
      <c r="C1059" s="190" t="str">
        <f t="shared" si="87"/>
        <v>Oct-2024</v>
      </c>
      <c r="D1059" s="2">
        <v>45596</v>
      </c>
      <c r="E1059" t="s">
        <v>1175</v>
      </c>
      <c r="F1059" t="s">
        <v>1571</v>
      </c>
      <c r="G1059" t="s">
        <v>1176</v>
      </c>
      <c r="H1059" t="s">
        <v>681</v>
      </c>
      <c r="I1059" t="s">
        <v>1203</v>
      </c>
      <c r="J1059" t="s">
        <v>1204</v>
      </c>
      <c r="K1059" t="s">
        <v>1223</v>
      </c>
      <c r="L1059" t="s">
        <v>1224</v>
      </c>
      <c r="M1059" t="s">
        <v>1225</v>
      </c>
      <c r="N1059" t="s">
        <v>1529</v>
      </c>
      <c r="O1059" t="s">
        <v>958</v>
      </c>
    </row>
    <row r="1060" spans="1:15" x14ac:dyDescent="0.35">
      <c r="A1060" s="189" t="str">
        <f t="shared" si="85"/>
        <v>Oct</v>
      </c>
      <c r="B1060" s="190" t="str">
        <f t="shared" si="86"/>
        <v>2024</v>
      </c>
      <c r="C1060" s="190" t="str">
        <f t="shared" si="87"/>
        <v>Oct-2024</v>
      </c>
      <c r="D1060" s="2">
        <v>45596</v>
      </c>
      <c r="E1060" t="s">
        <v>1175</v>
      </c>
      <c r="F1060" t="s">
        <v>1571</v>
      </c>
      <c r="G1060" t="s">
        <v>1176</v>
      </c>
      <c r="H1060" t="s">
        <v>681</v>
      </c>
      <c r="I1060" t="s">
        <v>1203</v>
      </c>
      <c r="J1060" t="s">
        <v>1204</v>
      </c>
      <c r="K1060" t="s">
        <v>1223</v>
      </c>
      <c r="L1060" t="s">
        <v>1224</v>
      </c>
      <c r="M1060" t="s">
        <v>1225</v>
      </c>
      <c r="N1060" t="s">
        <v>919</v>
      </c>
      <c r="O1060">
        <v>35</v>
      </c>
    </row>
    <row r="1061" spans="1:15" x14ac:dyDescent="0.35">
      <c r="A1061" s="189" t="str">
        <f t="shared" si="85"/>
        <v>Oct</v>
      </c>
      <c r="B1061" s="190" t="str">
        <f t="shared" si="86"/>
        <v>2024</v>
      </c>
      <c r="C1061" s="190" t="str">
        <f t="shared" si="87"/>
        <v>Oct-2024</v>
      </c>
      <c r="D1061" s="2">
        <v>45596</v>
      </c>
      <c r="E1061" t="s">
        <v>1175</v>
      </c>
      <c r="F1061" t="s">
        <v>1571</v>
      </c>
      <c r="G1061" t="s">
        <v>1176</v>
      </c>
      <c r="H1061" t="s">
        <v>681</v>
      </c>
      <c r="I1061" t="s">
        <v>1203</v>
      </c>
      <c r="J1061" t="s">
        <v>1204</v>
      </c>
      <c r="K1061" t="s">
        <v>1223</v>
      </c>
      <c r="L1061" t="s">
        <v>1224</v>
      </c>
      <c r="M1061" t="s">
        <v>1225</v>
      </c>
      <c r="N1061" t="s">
        <v>920</v>
      </c>
      <c r="O1061">
        <v>780</v>
      </c>
    </row>
    <row r="1062" spans="1:15" x14ac:dyDescent="0.35">
      <c r="A1062" s="189" t="str">
        <f t="shared" si="85"/>
        <v>Oct</v>
      </c>
      <c r="B1062" s="190" t="str">
        <f t="shared" si="86"/>
        <v>2024</v>
      </c>
      <c r="C1062" s="190" t="str">
        <f t="shared" si="87"/>
        <v>Oct-2024</v>
      </c>
      <c r="D1062" s="2">
        <v>45596</v>
      </c>
      <c r="E1062" t="s">
        <v>1175</v>
      </c>
      <c r="F1062" t="s">
        <v>1571</v>
      </c>
      <c r="G1062" t="s">
        <v>1176</v>
      </c>
      <c r="H1062" t="s">
        <v>681</v>
      </c>
      <c r="I1062" t="s">
        <v>1203</v>
      </c>
      <c r="J1062" t="s">
        <v>1204</v>
      </c>
      <c r="K1062" t="s">
        <v>1223</v>
      </c>
      <c r="L1062" t="s">
        <v>1224</v>
      </c>
      <c r="M1062" t="s">
        <v>1225</v>
      </c>
      <c r="N1062" t="s">
        <v>922</v>
      </c>
      <c r="O1062">
        <v>330</v>
      </c>
    </row>
    <row r="1063" spans="1:15" x14ac:dyDescent="0.35">
      <c r="A1063" s="189" t="str">
        <f t="shared" si="85"/>
        <v>Oct</v>
      </c>
      <c r="B1063" s="190" t="str">
        <f t="shared" si="86"/>
        <v>2024</v>
      </c>
      <c r="C1063" s="190" t="str">
        <f t="shared" si="87"/>
        <v>Oct-2024</v>
      </c>
      <c r="D1063" s="2">
        <v>45596</v>
      </c>
      <c r="E1063" t="s">
        <v>1175</v>
      </c>
      <c r="F1063" t="s">
        <v>1571</v>
      </c>
      <c r="G1063" t="s">
        <v>1176</v>
      </c>
      <c r="H1063" t="s">
        <v>681</v>
      </c>
      <c r="I1063" t="s">
        <v>1203</v>
      </c>
      <c r="J1063" t="s">
        <v>1204</v>
      </c>
      <c r="K1063" t="s">
        <v>1223</v>
      </c>
      <c r="L1063" t="s">
        <v>1224</v>
      </c>
      <c r="M1063" t="s">
        <v>1225</v>
      </c>
      <c r="N1063" t="s">
        <v>921</v>
      </c>
      <c r="O1063">
        <v>635</v>
      </c>
    </row>
    <row r="1064" spans="1:15" x14ac:dyDescent="0.35">
      <c r="A1064" s="189" t="str">
        <f t="shared" si="85"/>
        <v>Oct</v>
      </c>
      <c r="B1064" s="190" t="str">
        <f t="shared" si="86"/>
        <v>2024</v>
      </c>
      <c r="C1064" s="190" t="str">
        <f t="shared" si="87"/>
        <v>Oct-2024</v>
      </c>
      <c r="D1064" s="2">
        <v>45596</v>
      </c>
      <c r="E1064" t="s">
        <v>1175</v>
      </c>
      <c r="F1064" t="s">
        <v>1571</v>
      </c>
      <c r="G1064" t="s">
        <v>1176</v>
      </c>
      <c r="H1064" t="s">
        <v>681</v>
      </c>
      <c r="I1064" t="s">
        <v>1203</v>
      </c>
      <c r="J1064" t="s">
        <v>1204</v>
      </c>
      <c r="K1064" t="s">
        <v>1226</v>
      </c>
      <c r="L1064" t="s">
        <v>1227</v>
      </c>
      <c r="M1064" t="s">
        <v>1228</v>
      </c>
      <c r="N1064" t="s">
        <v>1528</v>
      </c>
      <c r="O1064">
        <v>40</v>
      </c>
    </row>
    <row r="1065" spans="1:15" x14ac:dyDescent="0.35">
      <c r="A1065" s="189" t="str">
        <f t="shared" si="85"/>
        <v>Oct</v>
      </c>
      <c r="B1065" s="190" t="str">
        <f t="shared" si="86"/>
        <v>2024</v>
      </c>
      <c r="C1065" s="190" t="str">
        <f t="shared" si="87"/>
        <v>Oct-2024</v>
      </c>
      <c r="D1065" s="2">
        <v>45596</v>
      </c>
      <c r="E1065" t="s">
        <v>1175</v>
      </c>
      <c r="F1065" t="s">
        <v>1571</v>
      </c>
      <c r="G1065" t="s">
        <v>1176</v>
      </c>
      <c r="H1065" t="s">
        <v>681</v>
      </c>
      <c r="I1065" t="s">
        <v>1203</v>
      </c>
      <c r="J1065" t="s">
        <v>1204</v>
      </c>
      <c r="K1065" t="s">
        <v>1226</v>
      </c>
      <c r="L1065" t="s">
        <v>1227</v>
      </c>
      <c r="M1065" t="s">
        <v>1228</v>
      </c>
      <c r="N1065" t="s">
        <v>1529</v>
      </c>
      <c r="O1065" t="s">
        <v>958</v>
      </c>
    </row>
    <row r="1066" spans="1:15" x14ac:dyDescent="0.35">
      <c r="A1066" s="189" t="str">
        <f t="shared" si="85"/>
        <v>Oct</v>
      </c>
      <c r="B1066" s="190" t="str">
        <f t="shared" si="86"/>
        <v>2024</v>
      </c>
      <c r="C1066" s="190" t="str">
        <f t="shared" si="87"/>
        <v>Oct-2024</v>
      </c>
      <c r="D1066" s="2">
        <v>45596</v>
      </c>
      <c r="E1066" t="s">
        <v>1175</v>
      </c>
      <c r="F1066" t="s">
        <v>1571</v>
      </c>
      <c r="G1066" t="s">
        <v>1176</v>
      </c>
      <c r="H1066" t="s">
        <v>681</v>
      </c>
      <c r="I1066" t="s">
        <v>1203</v>
      </c>
      <c r="J1066" t="s">
        <v>1204</v>
      </c>
      <c r="K1066" t="s">
        <v>1226</v>
      </c>
      <c r="L1066" t="s">
        <v>1227</v>
      </c>
      <c r="M1066" t="s">
        <v>1228</v>
      </c>
      <c r="N1066" t="s">
        <v>919</v>
      </c>
      <c r="O1066">
        <v>115</v>
      </c>
    </row>
    <row r="1067" spans="1:15" x14ac:dyDescent="0.35">
      <c r="A1067" s="189" t="str">
        <f t="shared" si="85"/>
        <v>Oct</v>
      </c>
      <c r="B1067" s="190" t="str">
        <f t="shared" si="86"/>
        <v>2024</v>
      </c>
      <c r="C1067" s="190" t="str">
        <f t="shared" si="87"/>
        <v>Oct-2024</v>
      </c>
      <c r="D1067" s="2">
        <v>45596</v>
      </c>
      <c r="E1067" t="s">
        <v>1175</v>
      </c>
      <c r="F1067" t="s">
        <v>1571</v>
      </c>
      <c r="G1067" t="s">
        <v>1176</v>
      </c>
      <c r="H1067" t="s">
        <v>681</v>
      </c>
      <c r="I1067" t="s">
        <v>1203</v>
      </c>
      <c r="J1067" t="s">
        <v>1204</v>
      </c>
      <c r="K1067" t="s">
        <v>1226</v>
      </c>
      <c r="L1067" t="s">
        <v>1227</v>
      </c>
      <c r="M1067" t="s">
        <v>1228</v>
      </c>
      <c r="N1067" t="s">
        <v>920</v>
      </c>
      <c r="O1067">
        <v>1140</v>
      </c>
    </row>
    <row r="1068" spans="1:15" x14ac:dyDescent="0.35">
      <c r="A1068" s="189" t="str">
        <f t="shared" si="85"/>
        <v>Oct</v>
      </c>
      <c r="B1068" s="190" t="str">
        <f t="shared" si="86"/>
        <v>2024</v>
      </c>
      <c r="C1068" s="190" t="str">
        <f t="shared" si="87"/>
        <v>Oct-2024</v>
      </c>
      <c r="D1068" s="2">
        <v>45596</v>
      </c>
      <c r="E1068" t="s">
        <v>1175</v>
      </c>
      <c r="F1068" t="s">
        <v>1571</v>
      </c>
      <c r="G1068" t="s">
        <v>1176</v>
      </c>
      <c r="H1068" t="s">
        <v>681</v>
      </c>
      <c r="I1068" t="s">
        <v>1203</v>
      </c>
      <c r="J1068" t="s">
        <v>1204</v>
      </c>
      <c r="K1068" t="s">
        <v>1226</v>
      </c>
      <c r="L1068" t="s">
        <v>1227</v>
      </c>
      <c r="M1068" t="s">
        <v>1228</v>
      </c>
      <c r="N1068" t="s">
        <v>922</v>
      </c>
      <c r="O1068">
        <v>140</v>
      </c>
    </row>
    <row r="1069" spans="1:15" x14ac:dyDescent="0.35">
      <c r="A1069" s="189" t="str">
        <f t="shared" si="85"/>
        <v>Oct</v>
      </c>
      <c r="B1069" s="190" t="str">
        <f t="shared" si="86"/>
        <v>2024</v>
      </c>
      <c r="C1069" s="190" t="str">
        <f t="shared" si="87"/>
        <v>Oct-2024</v>
      </c>
      <c r="D1069" s="2">
        <v>45596</v>
      </c>
      <c r="E1069" t="s">
        <v>1175</v>
      </c>
      <c r="F1069" t="s">
        <v>1571</v>
      </c>
      <c r="G1069" t="s">
        <v>1176</v>
      </c>
      <c r="H1069" t="s">
        <v>681</v>
      </c>
      <c r="I1069" t="s">
        <v>1203</v>
      </c>
      <c r="J1069" t="s">
        <v>1204</v>
      </c>
      <c r="K1069" t="s">
        <v>1226</v>
      </c>
      <c r="L1069" t="s">
        <v>1227</v>
      </c>
      <c r="M1069" t="s">
        <v>1228</v>
      </c>
      <c r="N1069" t="s">
        <v>921</v>
      </c>
      <c r="O1069">
        <v>520</v>
      </c>
    </row>
    <row r="1070" spans="1:15" x14ac:dyDescent="0.35">
      <c r="A1070" s="189" t="str">
        <f t="shared" si="85"/>
        <v>Oct</v>
      </c>
      <c r="B1070" s="190" t="str">
        <f t="shared" si="86"/>
        <v>2024</v>
      </c>
      <c r="C1070" s="190" t="str">
        <f t="shared" si="87"/>
        <v>Oct-2024</v>
      </c>
      <c r="D1070" s="2">
        <v>45596</v>
      </c>
      <c r="E1070" t="s">
        <v>1175</v>
      </c>
      <c r="F1070" t="s">
        <v>1571</v>
      </c>
      <c r="G1070" t="s">
        <v>1176</v>
      </c>
      <c r="H1070" t="s">
        <v>681</v>
      </c>
      <c r="I1070" t="s">
        <v>1203</v>
      </c>
      <c r="J1070" t="s">
        <v>1204</v>
      </c>
      <c r="K1070" t="s">
        <v>1229</v>
      </c>
      <c r="L1070" t="s">
        <v>1230</v>
      </c>
      <c r="M1070" t="s">
        <v>1231</v>
      </c>
      <c r="N1070" t="s">
        <v>1528</v>
      </c>
      <c r="O1070">
        <v>80</v>
      </c>
    </row>
    <row r="1071" spans="1:15" x14ac:dyDescent="0.35">
      <c r="A1071" s="189" t="str">
        <f t="shared" si="85"/>
        <v>Oct</v>
      </c>
      <c r="B1071" s="190" t="str">
        <f t="shared" si="86"/>
        <v>2024</v>
      </c>
      <c r="C1071" s="190" t="str">
        <f t="shared" si="87"/>
        <v>Oct-2024</v>
      </c>
      <c r="D1071" s="2">
        <v>45596</v>
      </c>
      <c r="E1071" t="s">
        <v>1175</v>
      </c>
      <c r="F1071" t="s">
        <v>1571</v>
      </c>
      <c r="G1071" t="s">
        <v>1176</v>
      </c>
      <c r="H1071" t="s">
        <v>681</v>
      </c>
      <c r="I1071" t="s">
        <v>1203</v>
      </c>
      <c r="J1071" t="s">
        <v>1204</v>
      </c>
      <c r="K1071" t="s">
        <v>1229</v>
      </c>
      <c r="L1071" t="s">
        <v>1230</v>
      </c>
      <c r="M1071" t="s">
        <v>1231</v>
      </c>
      <c r="N1071" t="s">
        <v>1529</v>
      </c>
      <c r="O1071" t="s">
        <v>958</v>
      </c>
    </row>
    <row r="1072" spans="1:15" x14ac:dyDescent="0.35">
      <c r="A1072" s="189" t="str">
        <f t="shared" si="85"/>
        <v>Oct</v>
      </c>
      <c r="B1072" s="190" t="str">
        <f t="shared" si="86"/>
        <v>2024</v>
      </c>
      <c r="C1072" s="190" t="str">
        <f t="shared" si="87"/>
        <v>Oct-2024</v>
      </c>
      <c r="D1072" s="2">
        <v>45596</v>
      </c>
      <c r="E1072" t="s">
        <v>1175</v>
      </c>
      <c r="F1072" t="s">
        <v>1571</v>
      </c>
      <c r="G1072" t="s">
        <v>1176</v>
      </c>
      <c r="H1072" t="s">
        <v>681</v>
      </c>
      <c r="I1072" t="s">
        <v>1203</v>
      </c>
      <c r="J1072" t="s">
        <v>1204</v>
      </c>
      <c r="K1072" t="s">
        <v>1229</v>
      </c>
      <c r="L1072" t="s">
        <v>1230</v>
      </c>
      <c r="M1072" t="s">
        <v>1231</v>
      </c>
      <c r="N1072" t="s">
        <v>919</v>
      </c>
      <c r="O1072">
        <v>180</v>
      </c>
    </row>
    <row r="1073" spans="1:15" x14ac:dyDescent="0.35">
      <c r="A1073" s="189" t="str">
        <f t="shared" si="85"/>
        <v>Oct</v>
      </c>
      <c r="B1073" s="190" t="str">
        <f t="shared" si="86"/>
        <v>2024</v>
      </c>
      <c r="C1073" s="190" t="str">
        <f t="shared" si="87"/>
        <v>Oct-2024</v>
      </c>
      <c r="D1073" s="2">
        <v>45596</v>
      </c>
      <c r="E1073" t="s">
        <v>1175</v>
      </c>
      <c r="F1073" t="s">
        <v>1571</v>
      </c>
      <c r="G1073" t="s">
        <v>1176</v>
      </c>
      <c r="H1073" t="s">
        <v>681</v>
      </c>
      <c r="I1073" t="s">
        <v>1203</v>
      </c>
      <c r="J1073" t="s">
        <v>1204</v>
      </c>
      <c r="K1073" t="s">
        <v>1229</v>
      </c>
      <c r="L1073" t="s">
        <v>1230</v>
      </c>
      <c r="M1073" t="s">
        <v>1231</v>
      </c>
      <c r="N1073" t="s">
        <v>920</v>
      </c>
      <c r="O1073">
        <v>1295</v>
      </c>
    </row>
    <row r="1074" spans="1:15" x14ac:dyDescent="0.35">
      <c r="A1074" s="189" t="str">
        <f t="shared" si="85"/>
        <v>Oct</v>
      </c>
      <c r="B1074" s="190" t="str">
        <f t="shared" si="86"/>
        <v>2024</v>
      </c>
      <c r="C1074" s="190" t="str">
        <f t="shared" si="87"/>
        <v>Oct-2024</v>
      </c>
      <c r="D1074" s="2">
        <v>45596</v>
      </c>
      <c r="E1074" t="s">
        <v>1175</v>
      </c>
      <c r="F1074" t="s">
        <v>1571</v>
      </c>
      <c r="G1074" t="s">
        <v>1176</v>
      </c>
      <c r="H1074" t="s">
        <v>681</v>
      </c>
      <c r="I1074" t="s">
        <v>1203</v>
      </c>
      <c r="J1074" t="s">
        <v>1204</v>
      </c>
      <c r="K1074" t="s">
        <v>1229</v>
      </c>
      <c r="L1074" t="s">
        <v>1230</v>
      </c>
      <c r="M1074" t="s">
        <v>1231</v>
      </c>
      <c r="N1074" t="s">
        <v>922</v>
      </c>
      <c r="O1074">
        <v>675</v>
      </c>
    </row>
    <row r="1075" spans="1:15" x14ac:dyDescent="0.35">
      <c r="A1075" s="189" t="str">
        <f t="shared" si="85"/>
        <v>Oct</v>
      </c>
      <c r="B1075" s="190" t="str">
        <f t="shared" si="86"/>
        <v>2024</v>
      </c>
      <c r="C1075" s="190" t="str">
        <f t="shared" si="87"/>
        <v>Oct-2024</v>
      </c>
      <c r="D1075" s="2">
        <v>45596</v>
      </c>
      <c r="E1075" t="s">
        <v>1175</v>
      </c>
      <c r="F1075" t="s">
        <v>1571</v>
      </c>
      <c r="G1075" t="s">
        <v>1176</v>
      </c>
      <c r="H1075" t="s">
        <v>681</v>
      </c>
      <c r="I1075" t="s">
        <v>1203</v>
      </c>
      <c r="J1075" t="s">
        <v>1204</v>
      </c>
      <c r="K1075" t="s">
        <v>1229</v>
      </c>
      <c r="L1075" t="s">
        <v>1230</v>
      </c>
      <c r="M1075" t="s">
        <v>1231</v>
      </c>
      <c r="N1075" t="s">
        <v>921</v>
      </c>
      <c r="O1075">
        <v>885</v>
      </c>
    </row>
    <row r="1076" spans="1:15" x14ac:dyDescent="0.35">
      <c r="A1076" s="189" t="str">
        <f t="shared" si="85"/>
        <v>Oct</v>
      </c>
      <c r="B1076" s="190" t="str">
        <f t="shared" si="86"/>
        <v>2024</v>
      </c>
      <c r="C1076" s="190" t="str">
        <f t="shared" si="87"/>
        <v>Oct-2024</v>
      </c>
      <c r="D1076" s="2">
        <v>45596</v>
      </c>
      <c r="E1076" t="s">
        <v>1175</v>
      </c>
      <c r="F1076" t="s">
        <v>1571</v>
      </c>
      <c r="G1076" t="s">
        <v>1176</v>
      </c>
      <c r="H1076" t="s">
        <v>681</v>
      </c>
      <c r="I1076" t="s">
        <v>1203</v>
      </c>
      <c r="J1076" t="s">
        <v>1204</v>
      </c>
      <c r="K1076" t="s">
        <v>1232</v>
      </c>
      <c r="L1076" t="s">
        <v>1233</v>
      </c>
      <c r="M1076" t="s">
        <v>1234</v>
      </c>
      <c r="N1076" t="s">
        <v>1528</v>
      </c>
      <c r="O1076">
        <v>125</v>
      </c>
    </row>
    <row r="1077" spans="1:15" x14ac:dyDescent="0.35">
      <c r="A1077" s="189" t="str">
        <f t="shared" si="85"/>
        <v>Oct</v>
      </c>
      <c r="B1077" s="190" t="str">
        <f t="shared" si="86"/>
        <v>2024</v>
      </c>
      <c r="C1077" s="190" t="str">
        <f t="shared" si="87"/>
        <v>Oct-2024</v>
      </c>
      <c r="D1077" s="2">
        <v>45596</v>
      </c>
      <c r="E1077" t="s">
        <v>1175</v>
      </c>
      <c r="F1077" t="s">
        <v>1571</v>
      </c>
      <c r="G1077" t="s">
        <v>1176</v>
      </c>
      <c r="H1077" t="s">
        <v>681</v>
      </c>
      <c r="I1077" t="s">
        <v>1203</v>
      </c>
      <c r="J1077" t="s">
        <v>1204</v>
      </c>
      <c r="K1077" t="s">
        <v>1232</v>
      </c>
      <c r="L1077" t="s">
        <v>1233</v>
      </c>
      <c r="M1077" t="s">
        <v>1234</v>
      </c>
      <c r="N1077" t="s">
        <v>1529</v>
      </c>
      <c r="O1077" t="s">
        <v>958</v>
      </c>
    </row>
    <row r="1078" spans="1:15" x14ac:dyDescent="0.35">
      <c r="A1078" s="189" t="str">
        <f t="shared" si="85"/>
        <v>Oct</v>
      </c>
      <c r="B1078" s="190" t="str">
        <f t="shared" si="86"/>
        <v>2024</v>
      </c>
      <c r="C1078" s="190" t="str">
        <f t="shared" si="87"/>
        <v>Oct-2024</v>
      </c>
      <c r="D1078" s="2">
        <v>45596</v>
      </c>
      <c r="E1078" t="s">
        <v>1175</v>
      </c>
      <c r="F1078" t="s">
        <v>1571</v>
      </c>
      <c r="G1078" t="s">
        <v>1176</v>
      </c>
      <c r="H1078" t="s">
        <v>681</v>
      </c>
      <c r="I1078" t="s">
        <v>1203</v>
      </c>
      <c r="J1078" t="s">
        <v>1204</v>
      </c>
      <c r="K1078" t="s">
        <v>1232</v>
      </c>
      <c r="L1078" t="s">
        <v>1233</v>
      </c>
      <c r="M1078" t="s">
        <v>1234</v>
      </c>
      <c r="N1078" t="s">
        <v>919</v>
      </c>
      <c r="O1078">
        <v>210</v>
      </c>
    </row>
    <row r="1079" spans="1:15" x14ac:dyDescent="0.35">
      <c r="A1079" s="189" t="str">
        <f t="shared" si="85"/>
        <v>Oct</v>
      </c>
      <c r="B1079" s="190" t="str">
        <f t="shared" si="86"/>
        <v>2024</v>
      </c>
      <c r="C1079" s="190" t="str">
        <f t="shared" si="87"/>
        <v>Oct-2024</v>
      </c>
      <c r="D1079" s="2">
        <v>45596</v>
      </c>
      <c r="E1079" t="s">
        <v>1175</v>
      </c>
      <c r="F1079" t="s">
        <v>1571</v>
      </c>
      <c r="G1079" t="s">
        <v>1176</v>
      </c>
      <c r="H1079" t="s">
        <v>681</v>
      </c>
      <c r="I1079" t="s">
        <v>1203</v>
      </c>
      <c r="J1079" t="s">
        <v>1204</v>
      </c>
      <c r="K1079" t="s">
        <v>1232</v>
      </c>
      <c r="L1079" t="s">
        <v>1233</v>
      </c>
      <c r="M1079" t="s">
        <v>1234</v>
      </c>
      <c r="N1079" t="s">
        <v>920</v>
      </c>
      <c r="O1079">
        <v>1570</v>
      </c>
    </row>
    <row r="1080" spans="1:15" x14ac:dyDescent="0.35">
      <c r="A1080" s="189" t="str">
        <f t="shared" si="85"/>
        <v>Oct</v>
      </c>
      <c r="B1080" s="190" t="str">
        <f t="shared" si="86"/>
        <v>2024</v>
      </c>
      <c r="C1080" s="190" t="str">
        <f t="shared" si="87"/>
        <v>Oct-2024</v>
      </c>
      <c r="D1080" s="2">
        <v>45596</v>
      </c>
      <c r="E1080" t="s">
        <v>1175</v>
      </c>
      <c r="F1080" t="s">
        <v>1571</v>
      </c>
      <c r="G1080" t="s">
        <v>1176</v>
      </c>
      <c r="H1080" t="s">
        <v>681</v>
      </c>
      <c r="I1080" t="s">
        <v>1203</v>
      </c>
      <c r="J1080" t="s">
        <v>1204</v>
      </c>
      <c r="K1080" t="s">
        <v>1232</v>
      </c>
      <c r="L1080" t="s">
        <v>1233</v>
      </c>
      <c r="M1080" t="s">
        <v>1234</v>
      </c>
      <c r="N1080" t="s">
        <v>922</v>
      </c>
      <c r="O1080">
        <v>525</v>
      </c>
    </row>
    <row r="1081" spans="1:15" x14ac:dyDescent="0.35">
      <c r="A1081" s="189" t="str">
        <f t="shared" si="85"/>
        <v>Oct</v>
      </c>
      <c r="B1081" s="190" t="str">
        <f t="shared" si="86"/>
        <v>2024</v>
      </c>
      <c r="C1081" s="190" t="str">
        <f t="shared" si="87"/>
        <v>Oct-2024</v>
      </c>
      <c r="D1081" s="2">
        <v>45596</v>
      </c>
      <c r="E1081" t="s">
        <v>1175</v>
      </c>
      <c r="F1081" t="s">
        <v>1571</v>
      </c>
      <c r="G1081" t="s">
        <v>1176</v>
      </c>
      <c r="H1081" t="s">
        <v>681</v>
      </c>
      <c r="I1081" t="s">
        <v>1203</v>
      </c>
      <c r="J1081" t="s">
        <v>1204</v>
      </c>
      <c r="K1081" t="s">
        <v>1232</v>
      </c>
      <c r="L1081" t="s">
        <v>1233</v>
      </c>
      <c r="M1081" t="s">
        <v>1234</v>
      </c>
      <c r="N1081" t="s">
        <v>921</v>
      </c>
      <c r="O1081">
        <v>545</v>
      </c>
    </row>
    <row r="1082" spans="1:15" x14ac:dyDescent="0.35">
      <c r="A1082" s="189" t="str">
        <f t="shared" si="85"/>
        <v>Oct</v>
      </c>
      <c r="B1082" s="190" t="str">
        <f t="shared" si="86"/>
        <v>2024</v>
      </c>
      <c r="C1082" s="190" t="str">
        <f t="shared" si="87"/>
        <v>Oct-2024</v>
      </c>
      <c r="D1082" s="2">
        <v>45596</v>
      </c>
      <c r="E1082" t="s">
        <v>1175</v>
      </c>
      <c r="F1082" t="s">
        <v>1571</v>
      </c>
      <c r="G1082" t="s">
        <v>1176</v>
      </c>
      <c r="H1082" t="s">
        <v>698</v>
      </c>
      <c r="I1082" t="s">
        <v>1235</v>
      </c>
      <c r="J1082" t="s">
        <v>1236</v>
      </c>
      <c r="K1082" t="s">
        <v>1237</v>
      </c>
      <c r="L1082" t="s">
        <v>1238</v>
      </c>
      <c r="M1082" t="s">
        <v>1239</v>
      </c>
      <c r="N1082" t="s">
        <v>1528</v>
      </c>
      <c r="O1082">
        <v>20</v>
      </c>
    </row>
    <row r="1083" spans="1:15" x14ac:dyDescent="0.35">
      <c r="A1083" s="189" t="str">
        <f t="shared" si="85"/>
        <v>Oct</v>
      </c>
      <c r="B1083" s="190" t="str">
        <f t="shared" si="86"/>
        <v>2024</v>
      </c>
      <c r="C1083" s="190" t="str">
        <f t="shared" si="87"/>
        <v>Oct-2024</v>
      </c>
      <c r="D1083" s="2">
        <v>45596</v>
      </c>
      <c r="E1083" t="s">
        <v>1175</v>
      </c>
      <c r="F1083" t="s">
        <v>1571</v>
      </c>
      <c r="G1083" t="s">
        <v>1176</v>
      </c>
      <c r="H1083" t="s">
        <v>698</v>
      </c>
      <c r="I1083" t="s">
        <v>1235</v>
      </c>
      <c r="J1083" t="s">
        <v>1236</v>
      </c>
      <c r="K1083" t="s">
        <v>1237</v>
      </c>
      <c r="L1083" t="s">
        <v>1238</v>
      </c>
      <c r="M1083" t="s">
        <v>1239</v>
      </c>
      <c r="N1083" t="s">
        <v>1529</v>
      </c>
      <c r="O1083" t="s">
        <v>958</v>
      </c>
    </row>
    <row r="1084" spans="1:15" x14ac:dyDescent="0.35">
      <c r="A1084" s="189" t="str">
        <f t="shared" si="85"/>
        <v>Oct</v>
      </c>
      <c r="B1084" s="190" t="str">
        <f t="shared" si="86"/>
        <v>2024</v>
      </c>
      <c r="C1084" s="190" t="str">
        <f t="shared" si="87"/>
        <v>Oct-2024</v>
      </c>
      <c r="D1084" s="2">
        <v>45596</v>
      </c>
      <c r="E1084" t="s">
        <v>1175</v>
      </c>
      <c r="F1084" t="s">
        <v>1571</v>
      </c>
      <c r="G1084" t="s">
        <v>1176</v>
      </c>
      <c r="H1084" t="s">
        <v>698</v>
      </c>
      <c r="I1084" t="s">
        <v>1235</v>
      </c>
      <c r="J1084" t="s">
        <v>1236</v>
      </c>
      <c r="K1084" t="s">
        <v>1237</v>
      </c>
      <c r="L1084" t="s">
        <v>1238</v>
      </c>
      <c r="M1084" t="s">
        <v>1239</v>
      </c>
      <c r="N1084" t="s">
        <v>919</v>
      </c>
      <c r="O1084">
        <v>50</v>
      </c>
    </row>
    <row r="1085" spans="1:15" x14ac:dyDescent="0.35">
      <c r="A1085" s="189" t="str">
        <f t="shared" si="85"/>
        <v>Oct</v>
      </c>
      <c r="B1085" s="190" t="str">
        <f t="shared" si="86"/>
        <v>2024</v>
      </c>
      <c r="C1085" s="190" t="str">
        <f t="shared" si="87"/>
        <v>Oct-2024</v>
      </c>
      <c r="D1085" s="2">
        <v>45596</v>
      </c>
      <c r="E1085" t="s">
        <v>1175</v>
      </c>
      <c r="F1085" t="s">
        <v>1571</v>
      </c>
      <c r="G1085" t="s">
        <v>1176</v>
      </c>
      <c r="H1085" t="s">
        <v>698</v>
      </c>
      <c r="I1085" t="s">
        <v>1235</v>
      </c>
      <c r="J1085" t="s">
        <v>1236</v>
      </c>
      <c r="K1085" t="s">
        <v>1237</v>
      </c>
      <c r="L1085" t="s">
        <v>1238</v>
      </c>
      <c r="M1085" t="s">
        <v>1239</v>
      </c>
      <c r="N1085" t="s">
        <v>920</v>
      </c>
      <c r="O1085">
        <v>665</v>
      </c>
    </row>
    <row r="1086" spans="1:15" x14ac:dyDescent="0.35">
      <c r="A1086" s="189" t="str">
        <f t="shared" si="85"/>
        <v>Oct</v>
      </c>
      <c r="B1086" s="190" t="str">
        <f t="shared" si="86"/>
        <v>2024</v>
      </c>
      <c r="C1086" s="190" t="str">
        <f t="shared" si="87"/>
        <v>Oct-2024</v>
      </c>
      <c r="D1086" s="2">
        <v>45596</v>
      </c>
      <c r="E1086" t="s">
        <v>1175</v>
      </c>
      <c r="F1086" t="s">
        <v>1571</v>
      </c>
      <c r="G1086" t="s">
        <v>1176</v>
      </c>
      <c r="H1086" t="s">
        <v>698</v>
      </c>
      <c r="I1086" t="s">
        <v>1235</v>
      </c>
      <c r="J1086" t="s">
        <v>1236</v>
      </c>
      <c r="K1086" t="s">
        <v>1237</v>
      </c>
      <c r="L1086" t="s">
        <v>1238</v>
      </c>
      <c r="M1086" t="s">
        <v>1239</v>
      </c>
      <c r="N1086" t="s">
        <v>922</v>
      </c>
      <c r="O1086">
        <v>50</v>
      </c>
    </row>
    <row r="1087" spans="1:15" x14ac:dyDescent="0.35">
      <c r="A1087" s="189" t="str">
        <f t="shared" si="85"/>
        <v>Oct</v>
      </c>
      <c r="B1087" s="190" t="str">
        <f t="shared" si="86"/>
        <v>2024</v>
      </c>
      <c r="C1087" s="190" t="str">
        <f t="shared" si="87"/>
        <v>Oct-2024</v>
      </c>
      <c r="D1087" s="2">
        <v>45596</v>
      </c>
      <c r="E1087" t="s">
        <v>1175</v>
      </c>
      <c r="F1087" t="s">
        <v>1571</v>
      </c>
      <c r="G1087" t="s">
        <v>1176</v>
      </c>
      <c r="H1087" t="s">
        <v>698</v>
      </c>
      <c r="I1087" t="s">
        <v>1235</v>
      </c>
      <c r="J1087" t="s">
        <v>1236</v>
      </c>
      <c r="K1087" t="s">
        <v>1237</v>
      </c>
      <c r="L1087" t="s">
        <v>1238</v>
      </c>
      <c r="M1087" t="s">
        <v>1239</v>
      </c>
      <c r="N1087" t="s">
        <v>921</v>
      </c>
      <c r="O1087">
        <v>250</v>
      </c>
    </row>
    <row r="1088" spans="1:15" x14ac:dyDescent="0.35">
      <c r="A1088" s="189" t="str">
        <f t="shared" si="85"/>
        <v>Oct</v>
      </c>
      <c r="B1088" s="190" t="str">
        <f t="shared" si="86"/>
        <v>2024</v>
      </c>
      <c r="C1088" s="190" t="str">
        <f t="shared" si="87"/>
        <v>Oct-2024</v>
      </c>
      <c r="D1088" s="2">
        <v>45596</v>
      </c>
      <c r="E1088" t="s">
        <v>1175</v>
      </c>
      <c r="F1088" t="s">
        <v>1571</v>
      </c>
      <c r="G1088" t="s">
        <v>1176</v>
      </c>
      <c r="H1088" t="s">
        <v>698</v>
      </c>
      <c r="I1088" t="s">
        <v>1235</v>
      </c>
      <c r="J1088" t="s">
        <v>1236</v>
      </c>
      <c r="K1088" t="s">
        <v>1240</v>
      </c>
      <c r="L1088" t="s">
        <v>1241</v>
      </c>
      <c r="M1088" t="s">
        <v>1242</v>
      </c>
      <c r="N1088" t="s">
        <v>1528</v>
      </c>
      <c r="O1088">
        <v>10</v>
      </c>
    </row>
    <row r="1089" spans="1:15" x14ac:dyDescent="0.35">
      <c r="A1089" s="189" t="str">
        <f t="shared" si="85"/>
        <v>Oct</v>
      </c>
      <c r="B1089" s="190" t="str">
        <f t="shared" si="86"/>
        <v>2024</v>
      </c>
      <c r="C1089" s="190" t="str">
        <f t="shared" si="87"/>
        <v>Oct-2024</v>
      </c>
      <c r="D1089" s="2">
        <v>45596</v>
      </c>
      <c r="E1089" t="s">
        <v>1175</v>
      </c>
      <c r="F1089" t="s">
        <v>1571</v>
      </c>
      <c r="G1089" t="s">
        <v>1176</v>
      </c>
      <c r="H1089" t="s">
        <v>698</v>
      </c>
      <c r="I1089" t="s">
        <v>1235</v>
      </c>
      <c r="J1089" t="s">
        <v>1236</v>
      </c>
      <c r="K1089" t="s">
        <v>1240</v>
      </c>
      <c r="L1089" t="s">
        <v>1241</v>
      </c>
      <c r="M1089" t="s">
        <v>1242</v>
      </c>
      <c r="N1089" t="s">
        <v>1529</v>
      </c>
      <c r="O1089" t="s">
        <v>958</v>
      </c>
    </row>
    <row r="1090" spans="1:15" x14ac:dyDescent="0.35">
      <c r="A1090" s="189" t="str">
        <f t="shared" si="85"/>
        <v>Oct</v>
      </c>
      <c r="B1090" s="190" t="str">
        <f t="shared" si="86"/>
        <v>2024</v>
      </c>
      <c r="C1090" s="190" t="str">
        <f t="shared" si="87"/>
        <v>Oct-2024</v>
      </c>
      <c r="D1090" s="2">
        <v>45596</v>
      </c>
      <c r="E1090" t="s">
        <v>1175</v>
      </c>
      <c r="F1090" t="s">
        <v>1571</v>
      </c>
      <c r="G1090" t="s">
        <v>1176</v>
      </c>
      <c r="H1090" t="s">
        <v>698</v>
      </c>
      <c r="I1090" t="s">
        <v>1235</v>
      </c>
      <c r="J1090" t="s">
        <v>1236</v>
      </c>
      <c r="K1090" t="s">
        <v>1240</v>
      </c>
      <c r="L1090" t="s">
        <v>1241</v>
      </c>
      <c r="M1090" t="s">
        <v>1242</v>
      </c>
      <c r="N1090" t="s">
        <v>919</v>
      </c>
      <c r="O1090">
        <v>135</v>
      </c>
    </row>
    <row r="1091" spans="1:15" x14ac:dyDescent="0.35">
      <c r="A1091" s="189" t="str">
        <f t="shared" ref="A1091:A1154" si="88">TEXT(D1091,"mmm")</f>
        <v>Oct</v>
      </c>
      <c r="B1091" s="190" t="str">
        <f t="shared" ref="B1091:B1154" si="89">TEXT(D1091,"yyyy")</f>
        <v>2024</v>
      </c>
      <c r="C1091" s="190" t="str">
        <f t="shared" ref="C1091:C1154" si="90">_xlfn.CONCAT(A1091&amp;"-"&amp;B1091)</f>
        <v>Oct-2024</v>
      </c>
      <c r="D1091" s="2">
        <v>45596</v>
      </c>
      <c r="E1091" t="s">
        <v>1175</v>
      </c>
      <c r="F1091" t="s">
        <v>1571</v>
      </c>
      <c r="G1091" t="s">
        <v>1176</v>
      </c>
      <c r="H1091" t="s">
        <v>698</v>
      </c>
      <c r="I1091" t="s">
        <v>1235</v>
      </c>
      <c r="J1091" t="s">
        <v>1236</v>
      </c>
      <c r="K1091" t="s">
        <v>1240</v>
      </c>
      <c r="L1091" t="s">
        <v>1241</v>
      </c>
      <c r="M1091" t="s">
        <v>1242</v>
      </c>
      <c r="N1091" t="s">
        <v>920</v>
      </c>
      <c r="O1091">
        <v>675</v>
      </c>
    </row>
    <row r="1092" spans="1:15" x14ac:dyDescent="0.35">
      <c r="A1092" s="189" t="str">
        <f t="shared" si="88"/>
        <v>Oct</v>
      </c>
      <c r="B1092" s="190" t="str">
        <f t="shared" si="89"/>
        <v>2024</v>
      </c>
      <c r="C1092" s="190" t="str">
        <f t="shared" si="90"/>
        <v>Oct-2024</v>
      </c>
      <c r="D1092" s="2">
        <v>45596</v>
      </c>
      <c r="E1092" t="s">
        <v>1175</v>
      </c>
      <c r="F1092" t="s">
        <v>1571</v>
      </c>
      <c r="G1092" t="s">
        <v>1176</v>
      </c>
      <c r="H1092" t="s">
        <v>698</v>
      </c>
      <c r="I1092" t="s">
        <v>1235</v>
      </c>
      <c r="J1092" t="s">
        <v>1236</v>
      </c>
      <c r="K1092" t="s">
        <v>1240</v>
      </c>
      <c r="L1092" t="s">
        <v>1241</v>
      </c>
      <c r="M1092" t="s">
        <v>1242</v>
      </c>
      <c r="N1092" t="s">
        <v>922</v>
      </c>
      <c r="O1092">
        <v>85</v>
      </c>
    </row>
    <row r="1093" spans="1:15" x14ac:dyDescent="0.35">
      <c r="A1093" s="189" t="str">
        <f t="shared" si="88"/>
        <v>Oct</v>
      </c>
      <c r="B1093" s="190" t="str">
        <f t="shared" si="89"/>
        <v>2024</v>
      </c>
      <c r="C1093" s="190" t="str">
        <f t="shared" si="90"/>
        <v>Oct-2024</v>
      </c>
      <c r="D1093" s="2">
        <v>45596</v>
      </c>
      <c r="E1093" t="s">
        <v>1175</v>
      </c>
      <c r="F1093" t="s">
        <v>1571</v>
      </c>
      <c r="G1093" t="s">
        <v>1176</v>
      </c>
      <c r="H1093" t="s">
        <v>698</v>
      </c>
      <c r="I1093" t="s">
        <v>1235</v>
      </c>
      <c r="J1093" t="s">
        <v>1236</v>
      </c>
      <c r="K1093" t="s">
        <v>1240</v>
      </c>
      <c r="L1093" t="s">
        <v>1241</v>
      </c>
      <c r="M1093" t="s">
        <v>1242</v>
      </c>
      <c r="N1093" t="s">
        <v>921</v>
      </c>
      <c r="O1093">
        <v>210</v>
      </c>
    </row>
    <row r="1094" spans="1:15" x14ac:dyDescent="0.35">
      <c r="A1094" s="189" t="str">
        <f t="shared" si="88"/>
        <v>Oct</v>
      </c>
      <c r="B1094" s="190" t="str">
        <f t="shared" si="89"/>
        <v>2024</v>
      </c>
      <c r="C1094" s="190" t="str">
        <f t="shared" si="90"/>
        <v>Oct-2024</v>
      </c>
      <c r="D1094" s="2">
        <v>45596</v>
      </c>
      <c r="E1094" t="s">
        <v>1175</v>
      </c>
      <c r="F1094" t="s">
        <v>1571</v>
      </c>
      <c r="G1094" t="s">
        <v>1176</v>
      </c>
      <c r="H1094" t="s">
        <v>698</v>
      </c>
      <c r="I1094" t="s">
        <v>1235</v>
      </c>
      <c r="J1094" t="s">
        <v>1236</v>
      </c>
      <c r="K1094" t="s">
        <v>1243</v>
      </c>
      <c r="L1094" t="s">
        <v>1244</v>
      </c>
      <c r="M1094" t="s">
        <v>1245</v>
      </c>
      <c r="N1094" t="s">
        <v>1528</v>
      </c>
      <c r="O1094" t="s">
        <v>958</v>
      </c>
    </row>
    <row r="1095" spans="1:15" x14ac:dyDescent="0.35">
      <c r="A1095" s="189" t="str">
        <f t="shared" si="88"/>
        <v>Oct</v>
      </c>
      <c r="B1095" s="190" t="str">
        <f t="shared" si="89"/>
        <v>2024</v>
      </c>
      <c r="C1095" s="190" t="str">
        <f t="shared" si="90"/>
        <v>Oct-2024</v>
      </c>
      <c r="D1095" s="2">
        <v>45596</v>
      </c>
      <c r="E1095" t="s">
        <v>1175</v>
      </c>
      <c r="F1095" t="s">
        <v>1571</v>
      </c>
      <c r="G1095" t="s">
        <v>1176</v>
      </c>
      <c r="H1095" t="s">
        <v>698</v>
      </c>
      <c r="I1095" t="s">
        <v>1235</v>
      </c>
      <c r="J1095" t="s">
        <v>1236</v>
      </c>
      <c r="K1095" t="s">
        <v>1243</v>
      </c>
      <c r="L1095" t="s">
        <v>1244</v>
      </c>
      <c r="M1095" t="s">
        <v>1245</v>
      </c>
      <c r="N1095" t="s">
        <v>1529</v>
      </c>
      <c r="O1095" t="s">
        <v>958</v>
      </c>
    </row>
    <row r="1096" spans="1:15" x14ac:dyDescent="0.35">
      <c r="A1096" s="189" t="str">
        <f t="shared" si="88"/>
        <v>Oct</v>
      </c>
      <c r="B1096" s="190" t="str">
        <f t="shared" si="89"/>
        <v>2024</v>
      </c>
      <c r="C1096" s="190" t="str">
        <f t="shared" si="90"/>
        <v>Oct-2024</v>
      </c>
      <c r="D1096" s="2">
        <v>45596</v>
      </c>
      <c r="E1096" t="s">
        <v>1175</v>
      </c>
      <c r="F1096" t="s">
        <v>1571</v>
      </c>
      <c r="G1096" t="s">
        <v>1176</v>
      </c>
      <c r="H1096" t="s">
        <v>698</v>
      </c>
      <c r="I1096" t="s">
        <v>1235</v>
      </c>
      <c r="J1096" t="s">
        <v>1236</v>
      </c>
      <c r="K1096" t="s">
        <v>1243</v>
      </c>
      <c r="L1096" t="s">
        <v>1244</v>
      </c>
      <c r="M1096" t="s">
        <v>1245</v>
      </c>
      <c r="N1096" t="s">
        <v>919</v>
      </c>
      <c r="O1096">
        <v>70</v>
      </c>
    </row>
    <row r="1097" spans="1:15" x14ac:dyDescent="0.35">
      <c r="A1097" s="189" t="str">
        <f t="shared" si="88"/>
        <v>Oct</v>
      </c>
      <c r="B1097" s="190" t="str">
        <f t="shared" si="89"/>
        <v>2024</v>
      </c>
      <c r="C1097" s="190" t="str">
        <f t="shared" si="90"/>
        <v>Oct-2024</v>
      </c>
      <c r="D1097" s="2">
        <v>45596</v>
      </c>
      <c r="E1097" t="s">
        <v>1175</v>
      </c>
      <c r="F1097" t="s">
        <v>1571</v>
      </c>
      <c r="G1097" t="s">
        <v>1176</v>
      </c>
      <c r="H1097" t="s">
        <v>698</v>
      </c>
      <c r="I1097" t="s">
        <v>1235</v>
      </c>
      <c r="J1097" t="s">
        <v>1236</v>
      </c>
      <c r="K1097" t="s">
        <v>1243</v>
      </c>
      <c r="L1097" t="s">
        <v>1244</v>
      </c>
      <c r="M1097" t="s">
        <v>1245</v>
      </c>
      <c r="N1097" t="s">
        <v>920</v>
      </c>
      <c r="O1097">
        <v>740</v>
      </c>
    </row>
    <row r="1098" spans="1:15" x14ac:dyDescent="0.35">
      <c r="A1098" s="189" t="str">
        <f t="shared" si="88"/>
        <v>Oct</v>
      </c>
      <c r="B1098" s="190" t="str">
        <f t="shared" si="89"/>
        <v>2024</v>
      </c>
      <c r="C1098" s="190" t="str">
        <f t="shared" si="90"/>
        <v>Oct-2024</v>
      </c>
      <c r="D1098" s="2">
        <v>45596</v>
      </c>
      <c r="E1098" t="s">
        <v>1175</v>
      </c>
      <c r="F1098" t="s">
        <v>1571</v>
      </c>
      <c r="G1098" t="s">
        <v>1176</v>
      </c>
      <c r="H1098" t="s">
        <v>698</v>
      </c>
      <c r="I1098" t="s">
        <v>1235</v>
      </c>
      <c r="J1098" t="s">
        <v>1236</v>
      </c>
      <c r="K1098" t="s">
        <v>1243</v>
      </c>
      <c r="L1098" t="s">
        <v>1244</v>
      </c>
      <c r="M1098" t="s">
        <v>1245</v>
      </c>
      <c r="N1098" t="s">
        <v>922</v>
      </c>
      <c r="O1098">
        <v>75</v>
      </c>
    </row>
    <row r="1099" spans="1:15" x14ac:dyDescent="0.35">
      <c r="A1099" s="189" t="str">
        <f t="shared" si="88"/>
        <v>Oct</v>
      </c>
      <c r="B1099" s="190" t="str">
        <f t="shared" si="89"/>
        <v>2024</v>
      </c>
      <c r="C1099" s="190" t="str">
        <f t="shared" si="90"/>
        <v>Oct-2024</v>
      </c>
      <c r="D1099" s="2">
        <v>45596</v>
      </c>
      <c r="E1099" t="s">
        <v>1175</v>
      </c>
      <c r="F1099" t="s">
        <v>1571</v>
      </c>
      <c r="G1099" t="s">
        <v>1176</v>
      </c>
      <c r="H1099" t="s">
        <v>698</v>
      </c>
      <c r="I1099" t="s">
        <v>1235</v>
      </c>
      <c r="J1099" t="s">
        <v>1236</v>
      </c>
      <c r="K1099" t="s">
        <v>1243</v>
      </c>
      <c r="L1099" t="s">
        <v>1244</v>
      </c>
      <c r="M1099" t="s">
        <v>1245</v>
      </c>
      <c r="N1099" t="s">
        <v>921</v>
      </c>
      <c r="O1099">
        <v>340</v>
      </c>
    </row>
    <row r="1100" spans="1:15" x14ac:dyDescent="0.35">
      <c r="A1100" s="189" t="str">
        <f t="shared" si="88"/>
        <v>Oct</v>
      </c>
      <c r="B1100" s="190" t="str">
        <f t="shared" si="89"/>
        <v>2024</v>
      </c>
      <c r="C1100" s="190" t="str">
        <f t="shared" si="90"/>
        <v>Oct-2024</v>
      </c>
      <c r="D1100" s="2">
        <v>45596</v>
      </c>
      <c r="E1100" t="s">
        <v>1175</v>
      </c>
      <c r="F1100" t="s">
        <v>1571</v>
      </c>
      <c r="G1100" t="s">
        <v>1176</v>
      </c>
      <c r="H1100" t="s">
        <v>698</v>
      </c>
      <c r="I1100" t="s">
        <v>1235</v>
      </c>
      <c r="J1100" t="s">
        <v>1236</v>
      </c>
      <c r="K1100" t="s">
        <v>1246</v>
      </c>
      <c r="L1100" t="s">
        <v>1247</v>
      </c>
      <c r="M1100" t="s">
        <v>1248</v>
      </c>
      <c r="N1100" t="s">
        <v>1528</v>
      </c>
      <c r="O1100">
        <v>15</v>
      </c>
    </row>
    <row r="1101" spans="1:15" x14ac:dyDescent="0.35">
      <c r="A1101" s="189" t="str">
        <f t="shared" si="88"/>
        <v>Oct</v>
      </c>
      <c r="B1101" s="190" t="str">
        <f t="shared" si="89"/>
        <v>2024</v>
      </c>
      <c r="C1101" s="190" t="str">
        <f t="shared" si="90"/>
        <v>Oct-2024</v>
      </c>
      <c r="D1101" s="2">
        <v>45596</v>
      </c>
      <c r="E1101" t="s">
        <v>1175</v>
      </c>
      <c r="F1101" t="s">
        <v>1571</v>
      </c>
      <c r="G1101" t="s">
        <v>1176</v>
      </c>
      <c r="H1101" t="s">
        <v>698</v>
      </c>
      <c r="I1101" t="s">
        <v>1235</v>
      </c>
      <c r="J1101" t="s">
        <v>1236</v>
      </c>
      <c r="K1101" t="s">
        <v>1246</v>
      </c>
      <c r="L1101" t="s">
        <v>1247</v>
      </c>
      <c r="M1101" t="s">
        <v>1248</v>
      </c>
      <c r="N1101" t="s">
        <v>1529</v>
      </c>
      <c r="O1101" t="s">
        <v>958</v>
      </c>
    </row>
    <row r="1102" spans="1:15" x14ac:dyDescent="0.35">
      <c r="A1102" s="189" t="str">
        <f t="shared" si="88"/>
        <v>Oct</v>
      </c>
      <c r="B1102" s="190" t="str">
        <f t="shared" si="89"/>
        <v>2024</v>
      </c>
      <c r="C1102" s="190" t="str">
        <f t="shared" si="90"/>
        <v>Oct-2024</v>
      </c>
      <c r="D1102" s="2">
        <v>45596</v>
      </c>
      <c r="E1102" t="s">
        <v>1175</v>
      </c>
      <c r="F1102" t="s">
        <v>1571</v>
      </c>
      <c r="G1102" t="s">
        <v>1176</v>
      </c>
      <c r="H1102" t="s">
        <v>698</v>
      </c>
      <c r="I1102" t="s">
        <v>1235</v>
      </c>
      <c r="J1102" t="s">
        <v>1236</v>
      </c>
      <c r="K1102" t="s">
        <v>1246</v>
      </c>
      <c r="L1102" t="s">
        <v>1247</v>
      </c>
      <c r="M1102" t="s">
        <v>1248</v>
      </c>
      <c r="N1102" t="s">
        <v>919</v>
      </c>
      <c r="O1102">
        <v>350</v>
      </c>
    </row>
    <row r="1103" spans="1:15" x14ac:dyDescent="0.35">
      <c r="A1103" s="189" t="str">
        <f t="shared" si="88"/>
        <v>Oct</v>
      </c>
      <c r="B1103" s="190" t="str">
        <f t="shared" si="89"/>
        <v>2024</v>
      </c>
      <c r="C1103" s="190" t="str">
        <f t="shared" si="90"/>
        <v>Oct-2024</v>
      </c>
      <c r="D1103" s="2">
        <v>45596</v>
      </c>
      <c r="E1103" t="s">
        <v>1175</v>
      </c>
      <c r="F1103" t="s">
        <v>1571</v>
      </c>
      <c r="G1103" t="s">
        <v>1176</v>
      </c>
      <c r="H1103" t="s">
        <v>698</v>
      </c>
      <c r="I1103" t="s">
        <v>1235</v>
      </c>
      <c r="J1103" t="s">
        <v>1236</v>
      </c>
      <c r="K1103" t="s">
        <v>1246</v>
      </c>
      <c r="L1103" t="s">
        <v>1247</v>
      </c>
      <c r="M1103" t="s">
        <v>1248</v>
      </c>
      <c r="N1103" t="s">
        <v>920</v>
      </c>
      <c r="O1103">
        <v>890</v>
      </c>
    </row>
    <row r="1104" spans="1:15" x14ac:dyDescent="0.35">
      <c r="A1104" s="189" t="str">
        <f t="shared" si="88"/>
        <v>Oct</v>
      </c>
      <c r="B1104" s="190" t="str">
        <f t="shared" si="89"/>
        <v>2024</v>
      </c>
      <c r="C1104" s="190" t="str">
        <f t="shared" si="90"/>
        <v>Oct-2024</v>
      </c>
      <c r="D1104" s="2">
        <v>45596</v>
      </c>
      <c r="E1104" t="s">
        <v>1175</v>
      </c>
      <c r="F1104" t="s">
        <v>1571</v>
      </c>
      <c r="G1104" t="s">
        <v>1176</v>
      </c>
      <c r="H1104" t="s">
        <v>698</v>
      </c>
      <c r="I1104" t="s">
        <v>1235</v>
      </c>
      <c r="J1104" t="s">
        <v>1236</v>
      </c>
      <c r="K1104" t="s">
        <v>1246</v>
      </c>
      <c r="L1104" t="s">
        <v>1247</v>
      </c>
      <c r="M1104" t="s">
        <v>1248</v>
      </c>
      <c r="N1104" t="s">
        <v>922</v>
      </c>
      <c r="O1104">
        <v>90</v>
      </c>
    </row>
    <row r="1105" spans="1:15" x14ac:dyDescent="0.35">
      <c r="A1105" s="189" t="str">
        <f t="shared" si="88"/>
        <v>Oct</v>
      </c>
      <c r="B1105" s="190" t="str">
        <f t="shared" si="89"/>
        <v>2024</v>
      </c>
      <c r="C1105" s="190" t="str">
        <f t="shared" si="90"/>
        <v>Oct-2024</v>
      </c>
      <c r="D1105" s="2">
        <v>45596</v>
      </c>
      <c r="E1105" t="s">
        <v>1175</v>
      </c>
      <c r="F1105" t="s">
        <v>1571</v>
      </c>
      <c r="G1105" t="s">
        <v>1176</v>
      </c>
      <c r="H1105" t="s">
        <v>698</v>
      </c>
      <c r="I1105" t="s">
        <v>1235</v>
      </c>
      <c r="J1105" t="s">
        <v>1236</v>
      </c>
      <c r="K1105" t="s">
        <v>1246</v>
      </c>
      <c r="L1105" t="s">
        <v>1247</v>
      </c>
      <c r="M1105" t="s">
        <v>1248</v>
      </c>
      <c r="N1105" t="s">
        <v>921</v>
      </c>
      <c r="O1105">
        <v>570</v>
      </c>
    </row>
    <row r="1106" spans="1:15" x14ac:dyDescent="0.35">
      <c r="A1106" s="189" t="str">
        <f t="shared" si="88"/>
        <v>Oct</v>
      </c>
      <c r="B1106" s="190" t="str">
        <f t="shared" si="89"/>
        <v>2024</v>
      </c>
      <c r="C1106" s="190" t="str">
        <f t="shared" si="90"/>
        <v>Oct-2024</v>
      </c>
      <c r="D1106" s="2">
        <v>45596</v>
      </c>
      <c r="E1106" t="s">
        <v>1175</v>
      </c>
      <c r="F1106" t="s">
        <v>1571</v>
      </c>
      <c r="G1106" t="s">
        <v>1176</v>
      </c>
      <c r="H1106" t="s">
        <v>698</v>
      </c>
      <c r="I1106" t="s">
        <v>1235</v>
      </c>
      <c r="J1106" t="s">
        <v>1236</v>
      </c>
      <c r="K1106" t="s">
        <v>1249</v>
      </c>
      <c r="L1106" t="s">
        <v>1250</v>
      </c>
      <c r="M1106" t="s">
        <v>1251</v>
      </c>
      <c r="N1106" t="s">
        <v>1528</v>
      </c>
      <c r="O1106">
        <v>110</v>
      </c>
    </row>
    <row r="1107" spans="1:15" x14ac:dyDescent="0.35">
      <c r="A1107" s="189" t="str">
        <f t="shared" si="88"/>
        <v>Oct</v>
      </c>
      <c r="B1107" s="190" t="str">
        <f t="shared" si="89"/>
        <v>2024</v>
      </c>
      <c r="C1107" s="190" t="str">
        <f t="shared" si="90"/>
        <v>Oct-2024</v>
      </c>
      <c r="D1107" s="2">
        <v>45596</v>
      </c>
      <c r="E1107" t="s">
        <v>1175</v>
      </c>
      <c r="F1107" t="s">
        <v>1571</v>
      </c>
      <c r="G1107" t="s">
        <v>1176</v>
      </c>
      <c r="H1107" t="s">
        <v>698</v>
      </c>
      <c r="I1107" t="s">
        <v>1235</v>
      </c>
      <c r="J1107" t="s">
        <v>1236</v>
      </c>
      <c r="K1107" t="s">
        <v>1249</v>
      </c>
      <c r="L1107" t="s">
        <v>1250</v>
      </c>
      <c r="M1107" t="s">
        <v>1251</v>
      </c>
      <c r="N1107" t="s">
        <v>1529</v>
      </c>
      <c r="O1107" t="s">
        <v>958</v>
      </c>
    </row>
    <row r="1108" spans="1:15" x14ac:dyDescent="0.35">
      <c r="A1108" s="189" t="str">
        <f t="shared" si="88"/>
        <v>Oct</v>
      </c>
      <c r="B1108" s="190" t="str">
        <f t="shared" si="89"/>
        <v>2024</v>
      </c>
      <c r="C1108" s="190" t="str">
        <f t="shared" si="90"/>
        <v>Oct-2024</v>
      </c>
      <c r="D1108" s="2">
        <v>45596</v>
      </c>
      <c r="E1108" t="s">
        <v>1175</v>
      </c>
      <c r="F1108" t="s">
        <v>1571</v>
      </c>
      <c r="G1108" t="s">
        <v>1176</v>
      </c>
      <c r="H1108" t="s">
        <v>698</v>
      </c>
      <c r="I1108" t="s">
        <v>1235</v>
      </c>
      <c r="J1108" t="s">
        <v>1236</v>
      </c>
      <c r="K1108" t="s">
        <v>1249</v>
      </c>
      <c r="L1108" t="s">
        <v>1250</v>
      </c>
      <c r="M1108" t="s">
        <v>1251</v>
      </c>
      <c r="N1108" t="s">
        <v>919</v>
      </c>
      <c r="O1108">
        <v>85</v>
      </c>
    </row>
    <row r="1109" spans="1:15" x14ac:dyDescent="0.35">
      <c r="A1109" s="189" t="str">
        <f t="shared" si="88"/>
        <v>Oct</v>
      </c>
      <c r="B1109" s="190" t="str">
        <f t="shared" si="89"/>
        <v>2024</v>
      </c>
      <c r="C1109" s="190" t="str">
        <f t="shared" si="90"/>
        <v>Oct-2024</v>
      </c>
      <c r="D1109" s="2">
        <v>45596</v>
      </c>
      <c r="E1109" t="s">
        <v>1175</v>
      </c>
      <c r="F1109" t="s">
        <v>1571</v>
      </c>
      <c r="G1109" t="s">
        <v>1176</v>
      </c>
      <c r="H1109" t="s">
        <v>698</v>
      </c>
      <c r="I1109" t="s">
        <v>1235</v>
      </c>
      <c r="J1109" t="s">
        <v>1236</v>
      </c>
      <c r="K1109" t="s">
        <v>1249</v>
      </c>
      <c r="L1109" t="s">
        <v>1250</v>
      </c>
      <c r="M1109" t="s">
        <v>1251</v>
      </c>
      <c r="N1109" t="s">
        <v>920</v>
      </c>
      <c r="O1109">
        <v>875</v>
      </c>
    </row>
    <row r="1110" spans="1:15" x14ac:dyDescent="0.35">
      <c r="A1110" s="189" t="str">
        <f t="shared" si="88"/>
        <v>Oct</v>
      </c>
      <c r="B1110" s="190" t="str">
        <f t="shared" si="89"/>
        <v>2024</v>
      </c>
      <c r="C1110" s="190" t="str">
        <f t="shared" si="90"/>
        <v>Oct-2024</v>
      </c>
      <c r="D1110" s="2">
        <v>45596</v>
      </c>
      <c r="E1110" t="s">
        <v>1175</v>
      </c>
      <c r="F1110" t="s">
        <v>1571</v>
      </c>
      <c r="G1110" t="s">
        <v>1176</v>
      </c>
      <c r="H1110" t="s">
        <v>698</v>
      </c>
      <c r="I1110" t="s">
        <v>1235</v>
      </c>
      <c r="J1110" t="s">
        <v>1236</v>
      </c>
      <c r="K1110" t="s">
        <v>1249</v>
      </c>
      <c r="L1110" t="s">
        <v>1250</v>
      </c>
      <c r="M1110" t="s">
        <v>1251</v>
      </c>
      <c r="N1110" t="s">
        <v>922</v>
      </c>
      <c r="O1110">
        <v>325</v>
      </c>
    </row>
    <row r="1111" spans="1:15" x14ac:dyDescent="0.35">
      <c r="A1111" s="189" t="str">
        <f t="shared" si="88"/>
        <v>Oct</v>
      </c>
      <c r="B1111" s="190" t="str">
        <f t="shared" si="89"/>
        <v>2024</v>
      </c>
      <c r="C1111" s="190" t="str">
        <f t="shared" si="90"/>
        <v>Oct-2024</v>
      </c>
      <c r="D1111" s="2">
        <v>45596</v>
      </c>
      <c r="E1111" t="s">
        <v>1175</v>
      </c>
      <c r="F1111" t="s">
        <v>1571</v>
      </c>
      <c r="G1111" t="s">
        <v>1176</v>
      </c>
      <c r="H1111" t="s">
        <v>698</v>
      </c>
      <c r="I1111" t="s">
        <v>1235</v>
      </c>
      <c r="J1111" t="s">
        <v>1236</v>
      </c>
      <c r="K1111" t="s">
        <v>1249</v>
      </c>
      <c r="L1111" t="s">
        <v>1250</v>
      </c>
      <c r="M1111" t="s">
        <v>1251</v>
      </c>
      <c r="N1111" t="s">
        <v>921</v>
      </c>
      <c r="O1111">
        <v>460</v>
      </c>
    </row>
    <row r="1112" spans="1:15" x14ac:dyDescent="0.35">
      <c r="A1112" s="189" t="str">
        <f t="shared" si="88"/>
        <v>Oct</v>
      </c>
      <c r="B1112" s="190" t="str">
        <f t="shared" si="89"/>
        <v>2024</v>
      </c>
      <c r="C1112" s="190" t="str">
        <f t="shared" si="90"/>
        <v>Oct-2024</v>
      </c>
      <c r="D1112" s="2">
        <v>45596</v>
      </c>
      <c r="E1112" t="s">
        <v>1175</v>
      </c>
      <c r="F1112" t="s">
        <v>1571</v>
      </c>
      <c r="G1112" t="s">
        <v>1176</v>
      </c>
      <c r="H1112" t="s">
        <v>698</v>
      </c>
      <c r="I1112" t="s">
        <v>1235</v>
      </c>
      <c r="J1112" t="s">
        <v>1236</v>
      </c>
      <c r="K1112" t="s">
        <v>1252</v>
      </c>
      <c r="L1112" t="s">
        <v>1253</v>
      </c>
      <c r="M1112" t="s">
        <v>1254</v>
      </c>
      <c r="N1112" t="s">
        <v>1528</v>
      </c>
      <c r="O1112">
        <v>60</v>
      </c>
    </row>
    <row r="1113" spans="1:15" x14ac:dyDescent="0.35">
      <c r="A1113" s="189" t="str">
        <f t="shared" si="88"/>
        <v>Oct</v>
      </c>
      <c r="B1113" s="190" t="str">
        <f t="shared" si="89"/>
        <v>2024</v>
      </c>
      <c r="C1113" s="190" t="str">
        <f t="shared" si="90"/>
        <v>Oct-2024</v>
      </c>
      <c r="D1113" s="2">
        <v>45596</v>
      </c>
      <c r="E1113" t="s">
        <v>1175</v>
      </c>
      <c r="F1113" t="s">
        <v>1571</v>
      </c>
      <c r="G1113" t="s">
        <v>1176</v>
      </c>
      <c r="H1113" t="s">
        <v>698</v>
      </c>
      <c r="I1113" t="s">
        <v>1235</v>
      </c>
      <c r="J1113" t="s">
        <v>1236</v>
      </c>
      <c r="K1113" t="s">
        <v>1252</v>
      </c>
      <c r="L1113" t="s">
        <v>1253</v>
      </c>
      <c r="M1113" t="s">
        <v>1254</v>
      </c>
      <c r="N1113" t="s">
        <v>1529</v>
      </c>
      <c r="O1113" t="s">
        <v>958</v>
      </c>
    </row>
    <row r="1114" spans="1:15" x14ac:dyDescent="0.35">
      <c r="A1114" s="189" t="str">
        <f t="shared" si="88"/>
        <v>Oct</v>
      </c>
      <c r="B1114" s="190" t="str">
        <f t="shared" si="89"/>
        <v>2024</v>
      </c>
      <c r="C1114" s="190" t="str">
        <f t="shared" si="90"/>
        <v>Oct-2024</v>
      </c>
      <c r="D1114" s="2">
        <v>45596</v>
      </c>
      <c r="E1114" t="s">
        <v>1175</v>
      </c>
      <c r="F1114" t="s">
        <v>1571</v>
      </c>
      <c r="G1114" t="s">
        <v>1176</v>
      </c>
      <c r="H1114" t="s">
        <v>698</v>
      </c>
      <c r="I1114" t="s">
        <v>1235</v>
      </c>
      <c r="J1114" t="s">
        <v>1236</v>
      </c>
      <c r="K1114" t="s">
        <v>1252</v>
      </c>
      <c r="L1114" t="s">
        <v>1253</v>
      </c>
      <c r="M1114" t="s">
        <v>1254</v>
      </c>
      <c r="N1114" t="s">
        <v>919</v>
      </c>
      <c r="O1114">
        <v>140</v>
      </c>
    </row>
    <row r="1115" spans="1:15" x14ac:dyDescent="0.35">
      <c r="A1115" s="189" t="str">
        <f t="shared" si="88"/>
        <v>Oct</v>
      </c>
      <c r="B1115" s="190" t="str">
        <f t="shared" si="89"/>
        <v>2024</v>
      </c>
      <c r="C1115" s="190" t="str">
        <f t="shared" si="90"/>
        <v>Oct-2024</v>
      </c>
      <c r="D1115" s="2">
        <v>45596</v>
      </c>
      <c r="E1115" t="s">
        <v>1175</v>
      </c>
      <c r="F1115" t="s">
        <v>1571</v>
      </c>
      <c r="G1115" t="s">
        <v>1176</v>
      </c>
      <c r="H1115" t="s">
        <v>698</v>
      </c>
      <c r="I1115" t="s">
        <v>1235</v>
      </c>
      <c r="J1115" t="s">
        <v>1236</v>
      </c>
      <c r="K1115" t="s">
        <v>1252</v>
      </c>
      <c r="L1115" t="s">
        <v>1253</v>
      </c>
      <c r="M1115" t="s">
        <v>1254</v>
      </c>
      <c r="N1115" t="s">
        <v>920</v>
      </c>
      <c r="O1115">
        <v>730</v>
      </c>
    </row>
    <row r="1116" spans="1:15" x14ac:dyDescent="0.35">
      <c r="A1116" s="189" t="str">
        <f t="shared" si="88"/>
        <v>Oct</v>
      </c>
      <c r="B1116" s="190" t="str">
        <f t="shared" si="89"/>
        <v>2024</v>
      </c>
      <c r="C1116" s="190" t="str">
        <f t="shared" si="90"/>
        <v>Oct-2024</v>
      </c>
      <c r="D1116" s="2">
        <v>45596</v>
      </c>
      <c r="E1116" t="s">
        <v>1175</v>
      </c>
      <c r="F1116" t="s">
        <v>1571</v>
      </c>
      <c r="G1116" t="s">
        <v>1176</v>
      </c>
      <c r="H1116" t="s">
        <v>698</v>
      </c>
      <c r="I1116" t="s">
        <v>1235</v>
      </c>
      <c r="J1116" t="s">
        <v>1236</v>
      </c>
      <c r="K1116" t="s">
        <v>1252</v>
      </c>
      <c r="L1116" t="s">
        <v>1253</v>
      </c>
      <c r="M1116" t="s">
        <v>1254</v>
      </c>
      <c r="N1116" t="s">
        <v>922</v>
      </c>
      <c r="O1116">
        <v>375</v>
      </c>
    </row>
    <row r="1117" spans="1:15" x14ac:dyDescent="0.35">
      <c r="A1117" s="189" t="str">
        <f t="shared" si="88"/>
        <v>Oct</v>
      </c>
      <c r="B1117" s="190" t="str">
        <f t="shared" si="89"/>
        <v>2024</v>
      </c>
      <c r="C1117" s="190" t="str">
        <f t="shared" si="90"/>
        <v>Oct-2024</v>
      </c>
      <c r="D1117" s="2">
        <v>45596</v>
      </c>
      <c r="E1117" t="s">
        <v>1175</v>
      </c>
      <c r="F1117" t="s">
        <v>1571</v>
      </c>
      <c r="G1117" t="s">
        <v>1176</v>
      </c>
      <c r="H1117" t="s">
        <v>698</v>
      </c>
      <c r="I1117" t="s">
        <v>1235</v>
      </c>
      <c r="J1117" t="s">
        <v>1236</v>
      </c>
      <c r="K1117" t="s">
        <v>1252</v>
      </c>
      <c r="L1117" t="s">
        <v>1253</v>
      </c>
      <c r="M1117" t="s">
        <v>1254</v>
      </c>
      <c r="N1117" t="s">
        <v>921</v>
      </c>
      <c r="O1117">
        <v>770</v>
      </c>
    </row>
    <row r="1118" spans="1:15" x14ac:dyDescent="0.35">
      <c r="A1118" s="189" t="str">
        <f t="shared" si="88"/>
        <v>Oct</v>
      </c>
      <c r="B1118" s="190" t="str">
        <f t="shared" si="89"/>
        <v>2024</v>
      </c>
      <c r="C1118" s="190" t="str">
        <f t="shared" si="90"/>
        <v>Oct-2024</v>
      </c>
      <c r="D1118" s="2">
        <v>45596</v>
      </c>
      <c r="E1118" t="s">
        <v>1175</v>
      </c>
      <c r="F1118" t="s">
        <v>1571</v>
      </c>
      <c r="G1118" t="s">
        <v>1176</v>
      </c>
      <c r="H1118" t="s">
        <v>698</v>
      </c>
      <c r="I1118" t="s">
        <v>1235</v>
      </c>
      <c r="J1118" t="s">
        <v>1236</v>
      </c>
      <c r="K1118" t="s">
        <v>1255</v>
      </c>
      <c r="L1118" t="s">
        <v>1256</v>
      </c>
      <c r="M1118" t="s">
        <v>1257</v>
      </c>
      <c r="N1118" t="s">
        <v>1528</v>
      </c>
      <c r="O1118">
        <v>145</v>
      </c>
    </row>
    <row r="1119" spans="1:15" x14ac:dyDescent="0.35">
      <c r="A1119" s="189" t="str">
        <f t="shared" si="88"/>
        <v>Oct</v>
      </c>
      <c r="B1119" s="190" t="str">
        <f t="shared" si="89"/>
        <v>2024</v>
      </c>
      <c r="C1119" s="190" t="str">
        <f t="shared" si="90"/>
        <v>Oct-2024</v>
      </c>
      <c r="D1119" s="2">
        <v>45596</v>
      </c>
      <c r="E1119" t="s">
        <v>1175</v>
      </c>
      <c r="F1119" t="s">
        <v>1571</v>
      </c>
      <c r="G1119" t="s">
        <v>1176</v>
      </c>
      <c r="H1119" t="s">
        <v>698</v>
      </c>
      <c r="I1119" t="s">
        <v>1235</v>
      </c>
      <c r="J1119" t="s">
        <v>1236</v>
      </c>
      <c r="K1119" t="s">
        <v>1255</v>
      </c>
      <c r="L1119" t="s">
        <v>1256</v>
      </c>
      <c r="M1119" t="s">
        <v>1257</v>
      </c>
      <c r="N1119" t="s">
        <v>1529</v>
      </c>
      <c r="O1119" t="s">
        <v>958</v>
      </c>
    </row>
    <row r="1120" spans="1:15" x14ac:dyDescent="0.35">
      <c r="A1120" s="189" t="str">
        <f t="shared" si="88"/>
        <v>Oct</v>
      </c>
      <c r="B1120" s="190" t="str">
        <f t="shared" si="89"/>
        <v>2024</v>
      </c>
      <c r="C1120" s="190" t="str">
        <f t="shared" si="90"/>
        <v>Oct-2024</v>
      </c>
      <c r="D1120" s="2">
        <v>45596</v>
      </c>
      <c r="E1120" t="s">
        <v>1175</v>
      </c>
      <c r="F1120" t="s">
        <v>1571</v>
      </c>
      <c r="G1120" t="s">
        <v>1176</v>
      </c>
      <c r="H1120" t="s">
        <v>698</v>
      </c>
      <c r="I1120" t="s">
        <v>1235</v>
      </c>
      <c r="J1120" t="s">
        <v>1236</v>
      </c>
      <c r="K1120" t="s">
        <v>1255</v>
      </c>
      <c r="L1120" t="s">
        <v>1256</v>
      </c>
      <c r="M1120" t="s">
        <v>1257</v>
      </c>
      <c r="N1120" t="s">
        <v>919</v>
      </c>
      <c r="O1120">
        <v>195</v>
      </c>
    </row>
    <row r="1121" spans="1:15" x14ac:dyDescent="0.35">
      <c r="A1121" s="189" t="str">
        <f t="shared" si="88"/>
        <v>Oct</v>
      </c>
      <c r="B1121" s="190" t="str">
        <f t="shared" si="89"/>
        <v>2024</v>
      </c>
      <c r="C1121" s="190" t="str">
        <f t="shared" si="90"/>
        <v>Oct-2024</v>
      </c>
      <c r="D1121" s="2">
        <v>45596</v>
      </c>
      <c r="E1121" t="s">
        <v>1175</v>
      </c>
      <c r="F1121" t="s">
        <v>1571</v>
      </c>
      <c r="G1121" t="s">
        <v>1176</v>
      </c>
      <c r="H1121" t="s">
        <v>698</v>
      </c>
      <c r="I1121" t="s">
        <v>1235</v>
      </c>
      <c r="J1121" t="s">
        <v>1236</v>
      </c>
      <c r="K1121" t="s">
        <v>1255</v>
      </c>
      <c r="L1121" t="s">
        <v>1256</v>
      </c>
      <c r="M1121" t="s">
        <v>1257</v>
      </c>
      <c r="N1121" t="s">
        <v>920</v>
      </c>
      <c r="O1121">
        <v>1695</v>
      </c>
    </row>
    <row r="1122" spans="1:15" x14ac:dyDescent="0.35">
      <c r="A1122" s="189" t="str">
        <f t="shared" si="88"/>
        <v>Oct</v>
      </c>
      <c r="B1122" s="190" t="str">
        <f t="shared" si="89"/>
        <v>2024</v>
      </c>
      <c r="C1122" s="190" t="str">
        <f t="shared" si="90"/>
        <v>Oct-2024</v>
      </c>
      <c r="D1122" s="2">
        <v>45596</v>
      </c>
      <c r="E1122" t="s">
        <v>1175</v>
      </c>
      <c r="F1122" t="s">
        <v>1571</v>
      </c>
      <c r="G1122" t="s">
        <v>1176</v>
      </c>
      <c r="H1122" t="s">
        <v>698</v>
      </c>
      <c r="I1122" t="s">
        <v>1235</v>
      </c>
      <c r="J1122" t="s">
        <v>1236</v>
      </c>
      <c r="K1122" t="s">
        <v>1255</v>
      </c>
      <c r="L1122" t="s">
        <v>1256</v>
      </c>
      <c r="M1122" t="s">
        <v>1257</v>
      </c>
      <c r="N1122" t="s">
        <v>922</v>
      </c>
      <c r="O1122">
        <v>390</v>
      </c>
    </row>
    <row r="1123" spans="1:15" x14ac:dyDescent="0.35">
      <c r="A1123" s="189" t="str">
        <f t="shared" si="88"/>
        <v>Oct</v>
      </c>
      <c r="B1123" s="190" t="str">
        <f t="shared" si="89"/>
        <v>2024</v>
      </c>
      <c r="C1123" s="190" t="str">
        <f t="shared" si="90"/>
        <v>Oct-2024</v>
      </c>
      <c r="D1123" s="2">
        <v>45596</v>
      </c>
      <c r="E1123" t="s">
        <v>1175</v>
      </c>
      <c r="F1123" t="s">
        <v>1571</v>
      </c>
      <c r="G1123" t="s">
        <v>1176</v>
      </c>
      <c r="H1123" t="s">
        <v>698</v>
      </c>
      <c r="I1123" t="s">
        <v>1235</v>
      </c>
      <c r="J1123" t="s">
        <v>1236</v>
      </c>
      <c r="K1123" t="s">
        <v>1255</v>
      </c>
      <c r="L1123" t="s">
        <v>1256</v>
      </c>
      <c r="M1123" t="s">
        <v>1257</v>
      </c>
      <c r="N1123" t="s">
        <v>921</v>
      </c>
      <c r="O1123">
        <v>980</v>
      </c>
    </row>
    <row r="1124" spans="1:15" x14ac:dyDescent="0.35">
      <c r="A1124" s="189" t="str">
        <f t="shared" si="88"/>
        <v>Oct</v>
      </c>
      <c r="B1124" s="190" t="str">
        <f t="shared" si="89"/>
        <v>2024</v>
      </c>
      <c r="C1124" s="190" t="str">
        <f t="shared" si="90"/>
        <v>Oct-2024</v>
      </c>
      <c r="D1124" s="2">
        <v>45596</v>
      </c>
      <c r="E1124" t="s">
        <v>1175</v>
      </c>
      <c r="F1124" t="s">
        <v>1571</v>
      </c>
      <c r="G1124" t="s">
        <v>1176</v>
      </c>
      <c r="H1124" t="s">
        <v>698</v>
      </c>
      <c r="I1124" t="s">
        <v>1235</v>
      </c>
      <c r="J1124" t="s">
        <v>1236</v>
      </c>
      <c r="K1124" t="s">
        <v>1258</v>
      </c>
      <c r="L1124" t="s">
        <v>1259</v>
      </c>
      <c r="M1124" t="s">
        <v>1260</v>
      </c>
      <c r="N1124" t="s">
        <v>1528</v>
      </c>
      <c r="O1124">
        <v>265</v>
      </c>
    </row>
    <row r="1125" spans="1:15" x14ac:dyDescent="0.35">
      <c r="A1125" s="189" t="str">
        <f t="shared" si="88"/>
        <v>Oct</v>
      </c>
      <c r="B1125" s="190" t="str">
        <f t="shared" si="89"/>
        <v>2024</v>
      </c>
      <c r="C1125" s="190" t="str">
        <f t="shared" si="90"/>
        <v>Oct-2024</v>
      </c>
      <c r="D1125" s="2">
        <v>45596</v>
      </c>
      <c r="E1125" t="s">
        <v>1175</v>
      </c>
      <c r="F1125" t="s">
        <v>1571</v>
      </c>
      <c r="G1125" t="s">
        <v>1176</v>
      </c>
      <c r="H1125" t="s">
        <v>698</v>
      </c>
      <c r="I1125" t="s">
        <v>1235</v>
      </c>
      <c r="J1125" t="s">
        <v>1236</v>
      </c>
      <c r="K1125" t="s">
        <v>1258</v>
      </c>
      <c r="L1125" t="s">
        <v>1259</v>
      </c>
      <c r="M1125" t="s">
        <v>1260</v>
      </c>
      <c r="N1125" t="s">
        <v>1529</v>
      </c>
      <c r="O1125" t="s">
        <v>958</v>
      </c>
    </row>
    <row r="1126" spans="1:15" x14ac:dyDescent="0.35">
      <c r="A1126" s="189" t="str">
        <f t="shared" si="88"/>
        <v>Oct</v>
      </c>
      <c r="B1126" s="190" t="str">
        <f t="shared" si="89"/>
        <v>2024</v>
      </c>
      <c r="C1126" s="190" t="str">
        <f t="shared" si="90"/>
        <v>Oct-2024</v>
      </c>
      <c r="D1126" s="2">
        <v>45596</v>
      </c>
      <c r="E1126" t="s">
        <v>1175</v>
      </c>
      <c r="F1126" t="s">
        <v>1571</v>
      </c>
      <c r="G1126" t="s">
        <v>1176</v>
      </c>
      <c r="H1126" t="s">
        <v>698</v>
      </c>
      <c r="I1126" t="s">
        <v>1235</v>
      </c>
      <c r="J1126" t="s">
        <v>1236</v>
      </c>
      <c r="K1126" t="s">
        <v>1258</v>
      </c>
      <c r="L1126" t="s">
        <v>1259</v>
      </c>
      <c r="M1126" t="s">
        <v>1260</v>
      </c>
      <c r="N1126" t="s">
        <v>919</v>
      </c>
      <c r="O1126">
        <v>1125</v>
      </c>
    </row>
    <row r="1127" spans="1:15" x14ac:dyDescent="0.35">
      <c r="A1127" s="189" t="str">
        <f t="shared" si="88"/>
        <v>Oct</v>
      </c>
      <c r="B1127" s="190" t="str">
        <f t="shared" si="89"/>
        <v>2024</v>
      </c>
      <c r="C1127" s="190" t="str">
        <f t="shared" si="90"/>
        <v>Oct-2024</v>
      </c>
      <c r="D1127" s="2">
        <v>45596</v>
      </c>
      <c r="E1127" t="s">
        <v>1175</v>
      </c>
      <c r="F1127" t="s">
        <v>1571</v>
      </c>
      <c r="G1127" t="s">
        <v>1176</v>
      </c>
      <c r="H1127" t="s">
        <v>698</v>
      </c>
      <c r="I1127" t="s">
        <v>1235</v>
      </c>
      <c r="J1127" t="s">
        <v>1236</v>
      </c>
      <c r="K1127" t="s">
        <v>1258</v>
      </c>
      <c r="L1127" t="s">
        <v>1259</v>
      </c>
      <c r="M1127" t="s">
        <v>1260</v>
      </c>
      <c r="N1127" t="s">
        <v>920</v>
      </c>
      <c r="O1127">
        <v>3800</v>
      </c>
    </row>
    <row r="1128" spans="1:15" x14ac:dyDescent="0.35">
      <c r="A1128" s="189" t="str">
        <f t="shared" si="88"/>
        <v>Oct</v>
      </c>
      <c r="B1128" s="190" t="str">
        <f t="shared" si="89"/>
        <v>2024</v>
      </c>
      <c r="C1128" s="190" t="str">
        <f t="shared" si="90"/>
        <v>Oct-2024</v>
      </c>
      <c r="D1128" s="2">
        <v>45596</v>
      </c>
      <c r="E1128" t="s">
        <v>1175</v>
      </c>
      <c r="F1128" t="s">
        <v>1571</v>
      </c>
      <c r="G1128" t="s">
        <v>1176</v>
      </c>
      <c r="H1128" t="s">
        <v>698</v>
      </c>
      <c r="I1128" t="s">
        <v>1235</v>
      </c>
      <c r="J1128" t="s">
        <v>1236</v>
      </c>
      <c r="K1128" t="s">
        <v>1258</v>
      </c>
      <c r="L1128" t="s">
        <v>1259</v>
      </c>
      <c r="M1128" t="s">
        <v>1260</v>
      </c>
      <c r="N1128" t="s">
        <v>922</v>
      </c>
      <c r="O1128">
        <v>1050</v>
      </c>
    </row>
    <row r="1129" spans="1:15" x14ac:dyDescent="0.35">
      <c r="A1129" s="189" t="str">
        <f t="shared" si="88"/>
        <v>Oct</v>
      </c>
      <c r="B1129" s="190" t="str">
        <f t="shared" si="89"/>
        <v>2024</v>
      </c>
      <c r="C1129" s="190" t="str">
        <f t="shared" si="90"/>
        <v>Oct-2024</v>
      </c>
      <c r="D1129" s="2">
        <v>45596</v>
      </c>
      <c r="E1129" t="s">
        <v>1175</v>
      </c>
      <c r="F1129" t="s">
        <v>1571</v>
      </c>
      <c r="G1129" t="s">
        <v>1176</v>
      </c>
      <c r="H1129" t="s">
        <v>698</v>
      </c>
      <c r="I1129" t="s">
        <v>1235</v>
      </c>
      <c r="J1129" t="s">
        <v>1236</v>
      </c>
      <c r="K1129" t="s">
        <v>1258</v>
      </c>
      <c r="L1129" t="s">
        <v>1259</v>
      </c>
      <c r="M1129" t="s">
        <v>1260</v>
      </c>
      <c r="N1129" t="s">
        <v>921</v>
      </c>
      <c r="O1129">
        <v>1910</v>
      </c>
    </row>
    <row r="1130" spans="1:15" x14ac:dyDescent="0.35">
      <c r="A1130" s="189" t="str">
        <f t="shared" si="88"/>
        <v>Oct</v>
      </c>
      <c r="B1130" s="190" t="str">
        <f t="shared" si="89"/>
        <v>2024</v>
      </c>
      <c r="C1130" s="190" t="str">
        <f t="shared" si="90"/>
        <v>Oct-2024</v>
      </c>
      <c r="D1130" s="2">
        <v>45596</v>
      </c>
      <c r="E1130" t="s">
        <v>1175</v>
      </c>
      <c r="F1130" t="s">
        <v>1571</v>
      </c>
      <c r="G1130" t="s">
        <v>1176</v>
      </c>
      <c r="H1130" t="s">
        <v>698</v>
      </c>
      <c r="I1130" t="s">
        <v>1235</v>
      </c>
      <c r="J1130" t="s">
        <v>1236</v>
      </c>
      <c r="K1130" t="s">
        <v>1261</v>
      </c>
      <c r="L1130" t="s">
        <v>1262</v>
      </c>
      <c r="M1130" t="s">
        <v>1263</v>
      </c>
      <c r="N1130" t="s">
        <v>1528</v>
      </c>
      <c r="O1130">
        <v>90</v>
      </c>
    </row>
    <row r="1131" spans="1:15" x14ac:dyDescent="0.35">
      <c r="A1131" s="189" t="str">
        <f t="shared" si="88"/>
        <v>Oct</v>
      </c>
      <c r="B1131" s="190" t="str">
        <f t="shared" si="89"/>
        <v>2024</v>
      </c>
      <c r="C1131" s="190" t="str">
        <f t="shared" si="90"/>
        <v>Oct-2024</v>
      </c>
      <c r="D1131" s="2">
        <v>45596</v>
      </c>
      <c r="E1131" t="s">
        <v>1175</v>
      </c>
      <c r="F1131" t="s">
        <v>1571</v>
      </c>
      <c r="G1131" t="s">
        <v>1176</v>
      </c>
      <c r="H1131" t="s">
        <v>698</v>
      </c>
      <c r="I1131" t="s">
        <v>1235</v>
      </c>
      <c r="J1131" t="s">
        <v>1236</v>
      </c>
      <c r="K1131" t="s">
        <v>1261</v>
      </c>
      <c r="L1131" t="s">
        <v>1262</v>
      </c>
      <c r="M1131" t="s">
        <v>1263</v>
      </c>
      <c r="N1131" t="s">
        <v>1529</v>
      </c>
      <c r="O1131" t="s">
        <v>958</v>
      </c>
    </row>
    <row r="1132" spans="1:15" x14ac:dyDescent="0.35">
      <c r="A1132" s="189" t="str">
        <f t="shared" si="88"/>
        <v>Oct</v>
      </c>
      <c r="B1132" s="190" t="str">
        <f t="shared" si="89"/>
        <v>2024</v>
      </c>
      <c r="C1132" s="190" t="str">
        <f t="shared" si="90"/>
        <v>Oct-2024</v>
      </c>
      <c r="D1132" s="2">
        <v>45596</v>
      </c>
      <c r="E1132" t="s">
        <v>1175</v>
      </c>
      <c r="F1132" t="s">
        <v>1571</v>
      </c>
      <c r="G1132" t="s">
        <v>1176</v>
      </c>
      <c r="H1132" t="s">
        <v>698</v>
      </c>
      <c r="I1132" t="s">
        <v>1235</v>
      </c>
      <c r="J1132" t="s">
        <v>1236</v>
      </c>
      <c r="K1132" t="s">
        <v>1261</v>
      </c>
      <c r="L1132" t="s">
        <v>1262</v>
      </c>
      <c r="M1132" t="s">
        <v>1263</v>
      </c>
      <c r="N1132" t="s">
        <v>919</v>
      </c>
      <c r="O1132">
        <v>270</v>
      </c>
    </row>
    <row r="1133" spans="1:15" x14ac:dyDescent="0.35">
      <c r="A1133" s="189" t="str">
        <f t="shared" si="88"/>
        <v>Oct</v>
      </c>
      <c r="B1133" s="190" t="str">
        <f t="shared" si="89"/>
        <v>2024</v>
      </c>
      <c r="C1133" s="190" t="str">
        <f t="shared" si="90"/>
        <v>Oct-2024</v>
      </c>
      <c r="D1133" s="2">
        <v>45596</v>
      </c>
      <c r="E1133" t="s">
        <v>1175</v>
      </c>
      <c r="F1133" t="s">
        <v>1571</v>
      </c>
      <c r="G1133" t="s">
        <v>1176</v>
      </c>
      <c r="H1133" t="s">
        <v>698</v>
      </c>
      <c r="I1133" t="s">
        <v>1235</v>
      </c>
      <c r="J1133" t="s">
        <v>1236</v>
      </c>
      <c r="K1133" t="s">
        <v>1261</v>
      </c>
      <c r="L1133" t="s">
        <v>1262</v>
      </c>
      <c r="M1133" t="s">
        <v>1263</v>
      </c>
      <c r="N1133" t="s">
        <v>920</v>
      </c>
      <c r="O1133">
        <v>1895</v>
      </c>
    </row>
    <row r="1134" spans="1:15" x14ac:dyDescent="0.35">
      <c r="A1134" s="189" t="str">
        <f t="shared" si="88"/>
        <v>Oct</v>
      </c>
      <c r="B1134" s="190" t="str">
        <f t="shared" si="89"/>
        <v>2024</v>
      </c>
      <c r="C1134" s="190" t="str">
        <f t="shared" si="90"/>
        <v>Oct-2024</v>
      </c>
      <c r="D1134" s="2">
        <v>45596</v>
      </c>
      <c r="E1134" t="s">
        <v>1175</v>
      </c>
      <c r="F1134" t="s">
        <v>1571</v>
      </c>
      <c r="G1134" t="s">
        <v>1176</v>
      </c>
      <c r="H1134" t="s">
        <v>698</v>
      </c>
      <c r="I1134" t="s">
        <v>1235</v>
      </c>
      <c r="J1134" t="s">
        <v>1236</v>
      </c>
      <c r="K1134" t="s">
        <v>1261</v>
      </c>
      <c r="L1134" t="s">
        <v>1262</v>
      </c>
      <c r="M1134" t="s">
        <v>1263</v>
      </c>
      <c r="N1134" t="s">
        <v>922</v>
      </c>
      <c r="O1134">
        <v>375</v>
      </c>
    </row>
    <row r="1135" spans="1:15" x14ac:dyDescent="0.35">
      <c r="A1135" s="189" t="str">
        <f t="shared" si="88"/>
        <v>Oct</v>
      </c>
      <c r="B1135" s="190" t="str">
        <f t="shared" si="89"/>
        <v>2024</v>
      </c>
      <c r="C1135" s="190" t="str">
        <f t="shared" si="90"/>
        <v>Oct-2024</v>
      </c>
      <c r="D1135" s="2">
        <v>45596</v>
      </c>
      <c r="E1135" t="s">
        <v>1175</v>
      </c>
      <c r="F1135" t="s">
        <v>1571</v>
      </c>
      <c r="G1135" t="s">
        <v>1176</v>
      </c>
      <c r="H1135" t="s">
        <v>698</v>
      </c>
      <c r="I1135" t="s">
        <v>1235</v>
      </c>
      <c r="J1135" t="s">
        <v>1236</v>
      </c>
      <c r="K1135" t="s">
        <v>1261</v>
      </c>
      <c r="L1135" t="s">
        <v>1262</v>
      </c>
      <c r="M1135" t="s">
        <v>1263</v>
      </c>
      <c r="N1135" t="s">
        <v>921</v>
      </c>
      <c r="O1135">
        <v>870</v>
      </c>
    </row>
    <row r="1136" spans="1:15" x14ac:dyDescent="0.35">
      <c r="A1136" s="189" t="str">
        <f t="shared" si="88"/>
        <v>Oct</v>
      </c>
      <c r="B1136" s="190" t="str">
        <f t="shared" si="89"/>
        <v>2024</v>
      </c>
      <c r="C1136" s="190" t="str">
        <f t="shared" si="90"/>
        <v>Oct-2024</v>
      </c>
      <c r="D1136" s="2">
        <v>45596</v>
      </c>
      <c r="E1136" t="s">
        <v>1264</v>
      </c>
      <c r="F1136" t="s">
        <v>1265</v>
      </c>
      <c r="G1136" t="s">
        <v>1266</v>
      </c>
      <c r="H1136" t="s">
        <v>663</v>
      </c>
      <c r="I1136" t="s">
        <v>1267</v>
      </c>
      <c r="J1136" t="s">
        <v>1268</v>
      </c>
      <c r="K1136" t="s">
        <v>1269</v>
      </c>
      <c r="L1136" t="s">
        <v>1270</v>
      </c>
      <c r="M1136" t="s">
        <v>1271</v>
      </c>
      <c r="N1136" t="s">
        <v>1528</v>
      </c>
      <c r="O1136" t="s">
        <v>958</v>
      </c>
    </row>
    <row r="1137" spans="1:15" x14ac:dyDescent="0.35">
      <c r="A1137" s="189" t="str">
        <f t="shared" si="88"/>
        <v>Oct</v>
      </c>
      <c r="B1137" s="190" t="str">
        <f t="shared" si="89"/>
        <v>2024</v>
      </c>
      <c r="C1137" s="190" t="str">
        <f t="shared" si="90"/>
        <v>Oct-2024</v>
      </c>
      <c r="D1137" s="2">
        <v>45596</v>
      </c>
      <c r="E1137" t="s">
        <v>1264</v>
      </c>
      <c r="F1137" t="s">
        <v>1265</v>
      </c>
      <c r="G1137" t="s">
        <v>1266</v>
      </c>
      <c r="H1137" t="s">
        <v>663</v>
      </c>
      <c r="I1137" t="s">
        <v>1267</v>
      </c>
      <c r="J1137" t="s">
        <v>1268</v>
      </c>
      <c r="K1137" t="s">
        <v>1269</v>
      </c>
      <c r="L1137" t="s">
        <v>1270</v>
      </c>
      <c r="M1137" t="s">
        <v>1271</v>
      </c>
      <c r="N1137" t="s">
        <v>1529</v>
      </c>
      <c r="O1137" t="s">
        <v>958</v>
      </c>
    </row>
    <row r="1138" spans="1:15" x14ac:dyDescent="0.35">
      <c r="A1138" s="189" t="str">
        <f t="shared" si="88"/>
        <v>Oct</v>
      </c>
      <c r="B1138" s="190" t="str">
        <f t="shared" si="89"/>
        <v>2024</v>
      </c>
      <c r="C1138" s="190" t="str">
        <f t="shared" si="90"/>
        <v>Oct-2024</v>
      </c>
      <c r="D1138" s="2">
        <v>45596</v>
      </c>
      <c r="E1138" t="s">
        <v>1264</v>
      </c>
      <c r="F1138" t="s">
        <v>1265</v>
      </c>
      <c r="G1138" t="s">
        <v>1266</v>
      </c>
      <c r="H1138" t="s">
        <v>663</v>
      </c>
      <c r="I1138" t="s">
        <v>1267</v>
      </c>
      <c r="J1138" t="s">
        <v>1268</v>
      </c>
      <c r="K1138" t="s">
        <v>1269</v>
      </c>
      <c r="L1138" t="s">
        <v>1270</v>
      </c>
      <c r="M1138" t="s">
        <v>1271</v>
      </c>
      <c r="N1138" t="s">
        <v>919</v>
      </c>
      <c r="O1138">
        <v>60</v>
      </c>
    </row>
    <row r="1139" spans="1:15" x14ac:dyDescent="0.35">
      <c r="A1139" s="189" t="str">
        <f t="shared" si="88"/>
        <v>Oct</v>
      </c>
      <c r="B1139" s="190" t="str">
        <f t="shared" si="89"/>
        <v>2024</v>
      </c>
      <c r="C1139" s="190" t="str">
        <f t="shared" si="90"/>
        <v>Oct-2024</v>
      </c>
      <c r="D1139" s="2">
        <v>45596</v>
      </c>
      <c r="E1139" t="s">
        <v>1264</v>
      </c>
      <c r="F1139" t="s">
        <v>1265</v>
      </c>
      <c r="G1139" t="s">
        <v>1266</v>
      </c>
      <c r="H1139" t="s">
        <v>663</v>
      </c>
      <c r="I1139" t="s">
        <v>1267</v>
      </c>
      <c r="J1139" t="s">
        <v>1268</v>
      </c>
      <c r="K1139" t="s">
        <v>1269</v>
      </c>
      <c r="L1139" t="s">
        <v>1270</v>
      </c>
      <c r="M1139" t="s">
        <v>1271</v>
      </c>
      <c r="N1139" t="s">
        <v>920</v>
      </c>
      <c r="O1139">
        <v>670</v>
      </c>
    </row>
    <row r="1140" spans="1:15" x14ac:dyDescent="0.35">
      <c r="A1140" s="189" t="str">
        <f t="shared" si="88"/>
        <v>Oct</v>
      </c>
      <c r="B1140" s="190" t="str">
        <f t="shared" si="89"/>
        <v>2024</v>
      </c>
      <c r="C1140" s="190" t="str">
        <f t="shared" si="90"/>
        <v>Oct-2024</v>
      </c>
      <c r="D1140" s="2">
        <v>45596</v>
      </c>
      <c r="E1140" t="s">
        <v>1264</v>
      </c>
      <c r="F1140" t="s">
        <v>1265</v>
      </c>
      <c r="G1140" t="s">
        <v>1266</v>
      </c>
      <c r="H1140" t="s">
        <v>663</v>
      </c>
      <c r="I1140" t="s">
        <v>1267</v>
      </c>
      <c r="J1140" t="s">
        <v>1268</v>
      </c>
      <c r="K1140" t="s">
        <v>1269</v>
      </c>
      <c r="L1140" t="s">
        <v>1270</v>
      </c>
      <c r="M1140" t="s">
        <v>1271</v>
      </c>
      <c r="N1140" t="s">
        <v>922</v>
      </c>
      <c r="O1140">
        <v>895</v>
      </c>
    </row>
    <row r="1141" spans="1:15" x14ac:dyDescent="0.35">
      <c r="A1141" s="189" t="str">
        <f t="shared" si="88"/>
        <v>Oct</v>
      </c>
      <c r="B1141" s="190" t="str">
        <f t="shared" si="89"/>
        <v>2024</v>
      </c>
      <c r="C1141" s="190" t="str">
        <f t="shared" si="90"/>
        <v>Oct-2024</v>
      </c>
      <c r="D1141" s="2">
        <v>45596</v>
      </c>
      <c r="E1141" t="s">
        <v>1264</v>
      </c>
      <c r="F1141" t="s">
        <v>1265</v>
      </c>
      <c r="G1141" t="s">
        <v>1266</v>
      </c>
      <c r="H1141" t="s">
        <v>663</v>
      </c>
      <c r="I1141" t="s">
        <v>1267</v>
      </c>
      <c r="J1141" t="s">
        <v>1268</v>
      </c>
      <c r="K1141" t="s">
        <v>1269</v>
      </c>
      <c r="L1141" t="s">
        <v>1270</v>
      </c>
      <c r="M1141" t="s">
        <v>1271</v>
      </c>
      <c r="N1141" t="s">
        <v>921</v>
      </c>
      <c r="O1141">
        <v>790</v>
      </c>
    </row>
    <row r="1142" spans="1:15" x14ac:dyDescent="0.35">
      <c r="A1142" s="189" t="str">
        <f t="shared" si="88"/>
        <v>Oct</v>
      </c>
      <c r="B1142" s="190" t="str">
        <f t="shared" si="89"/>
        <v>2024</v>
      </c>
      <c r="C1142" s="190" t="str">
        <f t="shared" si="90"/>
        <v>Oct-2024</v>
      </c>
      <c r="D1142" s="2">
        <v>45596</v>
      </c>
      <c r="E1142" t="s">
        <v>1264</v>
      </c>
      <c r="F1142" t="s">
        <v>1265</v>
      </c>
      <c r="G1142" t="s">
        <v>1266</v>
      </c>
      <c r="H1142" t="s">
        <v>663</v>
      </c>
      <c r="I1142" t="s">
        <v>1267</v>
      </c>
      <c r="J1142" t="s">
        <v>1268</v>
      </c>
      <c r="K1142" t="s">
        <v>1272</v>
      </c>
      <c r="L1142" t="s">
        <v>1273</v>
      </c>
      <c r="M1142" t="s">
        <v>1274</v>
      </c>
      <c r="N1142" t="s">
        <v>1528</v>
      </c>
      <c r="O1142">
        <v>35</v>
      </c>
    </row>
    <row r="1143" spans="1:15" x14ac:dyDescent="0.35">
      <c r="A1143" s="189" t="str">
        <f t="shared" si="88"/>
        <v>Oct</v>
      </c>
      <c r="B1143" s="190" t="str">
        <f t="shared" si="89"/>
        <v>2024</v>
      </c>
      <c r="C1143" s="190" t="str">
        <f t="shared" si="90"/>
        <v>Oct-2024</v>
      </c>
      <c r="D1143" s="2">
        <v>45596</v>
      </c>
      <c r="E1143" t="s">
        <v>1264</v>
      </c>
      <c r="F1143" t="s">
        <v>1265</v>
      </c>
      <c r="G1143" t="s">
        <v>1266</v>
      </c>
      <c r="H1143" t="s">
        <v>663</v>
      </c>
      <c r="I1143" t="s">
        <v>1267</v>
      </c>
      <c r="J1143" t="s">
        <v>1268</v>
      </c>
      <c r="K1143" t="s">
        <v>1272</v>
      </c>
      <c r="L1143" t="s">
        <v>1273</v>
      </c>
      <c r="M1143" t="s">
        <v>1274</v>
      </c>
      <c r="N1143" t="s">
        <v>1529</v>
      </c>
      <c r="O1143" t="s">
        <v>958</v>
      </c>
    </row>
    <row r="1144" spans="1:15" x14ac:dyDescent="0.35">
      <c r="A1144" s="189" t="str">
        <f t="shared" si="88"/>
        <v>Oct</v>
      </c>
      <c r="B1144" s="190" t="str">
        <f t="shared" si="89"/>
        <v>2024</v>
      </c>
      <c r="C1144" s="190" t="str">
        <f t="shared" si="90"/>
        <v>Oct-2024</v>
      </c>
      <c r="D1144" s="2">
        <v>45596</v>
      </c>
      <c r="E1144" t="s">
        <v>1264</v>
      </c>
      <c r="F1144" t="s">
        <v>1265</v>
      </c>
      <c r="G1144" t="s">
        <v>1266</v>
      </c>
      <c r="H1144" t="s">
        <v>663</v>
      </c>
      <c r="I1144" t="s">
        <v>1267</v>
      </c>
      <c r="J1144" t="s">
        <v>1268</v>
      </c>
      <c r="K1144" t="s">
        <v>1272</v>
      </c>
      <c r="L1144" t="s">
        <v>1273</v>
      </c>
      <c r="M1144" t="s">
        <v>1274</v>
      </c>
      <c r="N1144" t="s">
        <v>919</v>
      </c>
      <c r="O1144">
        <v>90</v>
      </c>
    </row>
    <row r="1145" spans="1:15" x14ac:dyDescent="0.35">
      <c r="A1145" s="189" t="str">
        <f t="shared" si="88"/>
        <v>Oct</v>
      </c>
      <c r="B1145" s="190" t="str">
        <f t="shared" si="89"/>
        <v>2024</v>
      </c>
      <c r="C1145" s="190" t="str">
        <f t="shared" si="90"/>
        <v>Oct-2024</v>
      </c>
      <c r="D1145" s="2">
        <v>45596</v>
      </c>
      <c r="E1145" t="s">
        <v>1264</v>
      </c>
      <c r="F1145" t="s">
        <v>1265</v>
      </c>
      <c r="G1145" t="s">
        <v>1266</v>
      </c>
      <c r="H1145" t="s">
        <v>663</v>
      </c>
      <c r="I1145" t="s">
        <v>1267</v>
      </c>
      <c r="J1145" t="s">
        <v>1268</v>
      </c>
      <c r="K1145" t="s">
        <v>1272</v>
      </c>
      <c r="L1145" t="s">
        <v>1273</v>
      </c>
      <c r="M1145" t="s">
        <v>1274</v>
      </c>
      <c r="N1145" t="s">
        <v>920</v>
      </c>
      <c r="O1145">
        <v>725</v>
      </c>
    </row>
    <row r="1146" spans="1:15" x14ac:dyDescent="0.35">
      <c r="A1146" s="189" t="str">
        <f t="shared" si="88"/>
        <v>Oct</v>
      </c>
      <c r="B1146" s="190" t="str">
        <f t="shared" si="89"/>
        <v>2024</v>
      </c>
      <c r="C1146" s="190" t="str">
        <f t="shared" si="90"/>
        <v>Oct-2024</v>
      </c>
      <c r="D1146" s="2">
        <v>45596</v>
      </c>
      <c r="E1146" t="s">
        <v>1264</v>
      </c>
      <c r="F1146" t="s">
        <v>1265</v>
      </c>
      <c r="G1146" t="s">
        <v>1266</v>
      </c>
      <c r="H1146" t="s">
        <v>663</v>
      </c>
      <c r="I1146" t="s">
        <v>1267</v>
      </c>
      <c r="J1146" t="s">
        <v>1268</v>
      </c>
      <c r="K1146" t="s">
        <v>1272</v>
      </c>
      <c r="L1146" t="s">
        <v>1273</v>
      </c>
      <c r="M1146" t="s">
        <v>1274</v>
      </c>
      <c r="N1146" t="s">
        <v>922</v>
      </c>
      <c r="O1146">
        <v>1175</v>
      </c>
    </row>
    <row r="1147" spans="1:15" x14ac:dyDescent="0.35">
      <c r="A1147" s="189" t="str">
        <f t="shared" si="88"/>
        <v>Oct</v>
      </c>
      <c r="B1147" s="190" t="str">
        <f t="shared" si="89"/>
        <v>2024</v>
      </c>
      <c r="C1147" s="190" t="str">
        <f t="shared" si="90"/>
        <v>Oct-2024</v>
      </c>
      <c r="D1147" s="2">
        <v>45596</v>
      </c>
      <c r="E1147" t="s">
        <v>1264</v>
      </c>
      <c r="F1147" t="s">
        <v>1265</v>
      </c>
      <c r="G1147" t="s">
        <v>1266</v>
      </c>
      <c r="H1147" t="s">
        <v>663</v>
      </c>
      <c r="I1147" t="s">
        <v>1267</v>
      </c>
      <c r="J1147" t="s">
        <v>1268</v>
      </c>
      <c r="K1147" t="s">
        <v>1272</v>
      </c>
      <c r="L1147" t="s">
        <v>1273</v>
      </c>
      <c r="M1147" t="s">
        <v>1274</v>
      </c>
      <c r="N1147" t="s">
        <v>921</v>
      </c>
      <c r="O1147">
        <v>835</v>
      </c>
    </row>
    <row r="1148" spans="1:15" x14ac:dyDescent="0.35">
      <c r="A1148" s="189" t="str">
        <f t="shared" si="88"/>
        <v>Oct</v>
      </c>
      <c r="B1148" s="190" t="str">
        <f t="shared" si="89"/>
        <v>2024</v>
      </c>
      <c r="C1148" s="190" t="str">
        <f t="shared" si="90"/>
        <v>Oct-2024</v>
      </c>
      <c r="D1148" s="2">
        <v>45596</v>
      </c>
      <c r="E1148" t="s">
        <v>1264</v>
      </c>
      <c r="F1148" t="s">
        <v>1265</v>
      </c>
      <c r="G1148" t="s">
        <v>1266</v>
      </c>
      <c r="H1148" t="s">
        <v>663</v>
      </c>
      <c r="I1148" t="s">
        <v>1267</v>
      </c>
      <c r="J1148" t="s">
        <v>1268</v>
      </c>
      <c r="K1148" t="s">
        <v>1275</v>
      </c>
      <c r="L1148" t="s">
        <v>1276</v>
      </c>
      <c r="M1148" t="s">
        <v>1277</v>
      </c>
      <c r="N1148" t="s">
        <v>1528</v>
      </c>
      <c r="O1148">
        <v>35</v>
      </c>
    </row>
    <row r="1149" spans="1:15" x14ac:dyDescent="0.35">
      <c r="A1149" s="189" t="str">
        <f t="shared" si="88"/>
        <v>Oct</v>
      </c>
      <c r="B1149" s="190" t="str">
        <f t="shared" si="89"/>
        <v>2024</v>
      </c>
      <c r="C1149" s="190" t="str">
        <f t="shared" si="90"/>
        <v>Oct-2024</v>
      </c>
      <c r="D1149" s="2">
        <v>45596</v>
      </c>
      <c r="E1149" t="s">
        <v>1264</v>
      </c>
      <c r="F1149" t="s">
        <v>1265</v>
      </c>
      <c r="G1149" t="s">
        <v>1266</v>
      </c>
      <c r="H1149" t="s">
        <v>663</v>
      </c>
      <c r="I1149" t="s">
        <v>1267</v>
      </c>
      <c r="J1149" t="s">
        <v>1268</v>
      </c>
      <c r="K1149" t="s">
        <v>1275</v>
      </c>
      <c r="L1149" t="s">
        <v>1276</v>
      </c>
      <c r="M1149" t="s">
        <v>1277</v>
      </c>
      <c r="N1149" t="s">
        <v>1529</v>
      </c>
      <c r="O1149" t="s">
        <v>958</v>
      </c>
    </row>
    <row r="1150" spans="1:15" x14ac:dyDescent="0.35">
      <c r="A1150" s="189" t="str">
        <f t="shared" si="88"/>
        <v>Oct</v>
      </c>
      <c r="B1150" s="190" t="str">
        <f t="shared" si="89"/>
        <v>2024</v>
      </c>
      <c r="C1150" s="190" t="str">
        <f t="shared" si="90"/>
        <v>Oct-2024</v>
      </c>
      <c r="D1150" s="2">
        <v>45596</v>
      </c>
      <c r="E1150" t="s">
        <v>1264</v>
      </c>
      <c r="F1150" t="s">
        <v>1265</v>
      </c>
      <c r="G1150" t="s">
        <v>1266</v>
      </c>
      <c r="H1150" t="s">
        <v>663</v>
      </c>
      <c r="I1150" t="s">
        <v>1267</v>
      </c>
      <c r="J1150" t="s">
        <v>1268</v>
      </c>
      <c r="K1150" t="s">
        <v>1275</v>
      </c>
      <c r="L1150" t="s">
        <v>1276</v>
      </c>
      <c r="M1150" t="s">
        <v>1277</v>
      </c>
      <c r="N1150" t="s">
        <v>919</v>
      </c>
      <c r="O1150">
        <v>85</v>
      </c>
    </row>
    <row r="1151" spans="1:15" x14ac:dyDescent="0.35">
      <c r="A1151" s="189" t="str">
        <f t="shared" si="88"/>
        <v>Oct</v>
      </c>
      <c r="B1151" s="190" t="str">
        <f t="shared" si="89"/>
        <v>2024</v>
      </c>
      <c r="C1151" s="190" t="str">
        <f t="shared" si="90"/>
        <v>Oct-2024</v>
      </c>
      <c r="D1151" s="2">
        <v>45596</v>
      </c>
      <c r="E1151" t="s">
        <v>1264</v>
      </c>
      <c r="F1151" t="s">
        <v>1265</v>
      </c>
      <c r="G1151" t="s">
        <v>1266</v>
      </c>
      <c r="H1151" t="s">
        <v>663</v>
      </c>
      <c r="I1151" t="s">
        <v>1267</v>
      </c>
      <c r="J1151" t="s">
        <v>1268</v>
      </c>
      <c r="K1151" t="s">
        <v>1275</v>
      </c>
      <c r="L1151" t="s">
        <v>1276</v>
      </c>
      <c r="M1151" t="s">
        <v>1277</v>
      </c>
      <c r="N1151" t="s">
        <v>920</v>
      </c>
      <c r="O1151">
        <v>710</v>
      </c>
    </row>
    <row r="1152" spans="1:15" x14ac:dyDescent="0.35">
      <c r="A1152" s="189" t="str">
        <f t="shared" si="88"/>
        <v>Oct</v>
      </c>
      <c r="B1152" s="190" t="str">
        <f t="shared" si="89"/>
        <v>2024</v>
      </c>
      <c r="C1152" s="190" t="str">
        <f t="shared" si="90"/>
        <v>Oct-2024</v>
      </c>
      <c r="D1152" s="2">
        <v>45596</v>
      </c>
      <c r="E1152" t="s">
        <v>1264</v>
      </c>
      <c r="F1152" t="s">
        <v>1265</v>
      </c>
      <c r="G1152" t="s">
        <v>1266</v>
      </c>
      <c r="H1152" t="s">
        <v>663</v>
      </c>
      <c r="I1152" t="s">
        <v>1267</v>
      </c>
      <c r="J1152" t="s">
        <v>1268</v>
      </c>
      <c r="K1152" t="s">
        <v>1275</v>
      </c>
      <c r="L1152" t="s">
        <v>1276</v>
      </c>
      <c r="M1152" t="s">
        <v>1277</v>
      </c>
      <c r="N1152" t="s">
        <v>922</v>
      </c>
      <c r="O1152">
        <v>1405</v>
      </c>
    </row>
    <row r="1153" spans="1:15" x14ac:dyDescent="0.35">
      <c r="A1153" s="189" t="str">
        <f t="shared" si="88"/>
        <v>Oct</v>
      </c>
      <c r="B1153" s="190" t="str">
        <f t="shared" si="89"/>
        <v>2024</v>
      </c>
      <c r="C1153" s="190" t="str">
        <f t="shared" si="90"/>
        <v>Oct-2024</v>
      </c>
      <c r="D1153" s="2">
        <v>45596</v>
      </c>
      <c r="E1153" t="s">
        <v>1264</v>
      </c>
      <c r="F1153" t="s">
        <v>1265</v>
      </c>
      <c r="G1153" t="s">
        <v>1266</v>
      </c>
      <c r="H1153" t="s">
        <v>663</v>
      </c>
      <c r="I1153" t="s">
        <v>1267</v>
      </c>
      <c r="J1153" t="s">
        <v>1268</v>
      </c>
      <c r="K1153" t="s">
        <v>1275</v>
      </c>
      <c r="L1153" t="s">
        <v>1276</v>
      </c>
      <c r="M1153" t="s">
        <v>1277</v>
      </c>
      <c r="N1153" t="s">
        <v>921</v>
      </c>
      <c r="O1153">
        <v>835</v>
      </c>
    </row>
    <row r="1154" spans="1:15" x14ac:dyDescent="0.35">
      <c r="A1154" s="189" t="str">
        <f t="shared" si="88"/>
        <v>Oct</v>
      </c>
      <c r="B1154" s="190" t="str">
        <f t="shared" si="89"/>
        <v>2024</v>
      </c>
      <c r="C1154" s="190" t="str">
        <f t="shared" si="90"/>
        <v>Oct-2024</v>
      </c>
      <c r="D1154" s="2">
        <v>45596</v>
      </c>
      <c r="E1154" t="s">
        <v>1264</v>
      </c>
      <c r="F1154" t="s">
        <v>1265</v>
      </c>
      <c r="G1154" t="s">
        <v>1266</v>
      </c>
      <c r="H1154" t="s">
        <v>663</v>
      </c>
      <c r="I1154" t="s">
        <v>1267</v>
      </c>
      <c r="J1154" t="s">
        <v>1268</v>
      </c>
      <c r="K1154" t="s">
        <v>1278</v>
      </c>
      <c r="L1154" t="s">
        <v>1279</v>
      </c>
      <c r="M1154" t="s">
        <v>1280</v>
      </c>
      <c r="N1154" t="s">
        <v>1528</v>
      </c>
      <c r="O1154">
        <v>150</v>
      </c>
    </row>
    <row r="1155" spans="1:15" x14ac:dyDescent="0.35">
      <c r="A1155" s="189" t="str">
        <f t="shared" ref="A1155:A1218" si="91">TEXT(D1155,"mmm")</f>
        <v>Oct</v>
      </c>
      <c r="B1155" s="190" t="str">
        <f t="shared" ref="B1155:B1218" si="92">TEXT(D1155,"yyyy")</f>
        <v>2024</v>
      </c>
      <c r="C1155" s="190" t="str">
        <f t="shared" ref="C1155:C1218" si="93">_xlfn.CONCAT(A1155&amp;"-"&amp;B1155)</f>
        <v>Oct-2024</v>
      </c>
      <c r="D1155" s="2">
        <v>45596</v>
      </c>
      <c r="E1155" t="s">
        <v>1264</v>
      </c>
      <c r="F1155" t="s">
        <v>1265</v>
      </c>
      <c r="G1155" t="s">
        <v>1266</v>
      </c>
      <c r="H1155" t="s">
        <v>663</v>
      </c>
      <c r="I1155" t="s">
        <v>1267</v>
      </c>
      <c r="J1155" t="s">
        <v>1268</v>
      </c>
      <c r="K1155" t="s">
        <v>1278</v>
      </c>
      <c r="L1155" t="s">
        <v>1279</v>
      </c>
      <c r="M1155" t="s">
        <v>1280</v>
      </c>
      <c r="N1155" t="s">
        <v>1529</v>
      </c>
      <c r="O1155" t="s">
        <v>958</v>
      </c>
    </row>
    <row r="1156" spans="1:15" x14ac:dyDescent="0.35">
      <c r="A1156" s="189" t="str">
        <f t="shared" si="91"/>
        <v>Oct</v>
      </c>
      <c r="B1156" s="190" t="str">
        <f t="shared" si="92"/>
        <v>2024</v>
      </c>
      <c r="C1156" s="190" t="str">
        <f t="shared" si="93"/>
        <v>Oct-2024</v>
      </c>
      <c r="D1156" s="2">
        <v>45596</v>
      </c>
      <c r="E1156" t="s">
        <v>1264</v>
      </c>
      <c r="F1156" t="s">
        <v>1265</v>
      </c>
      <c r="G1156" t="s">
        <v>1266</v>
      </c>
      <c r="H1156" t="s">
        <v>663</v>
      </c>
      <c r="I1156" t="s">
        <v>1267</v>
      </c>
      <c r="J1156" t="s">
        <v>1268</v>
      </c>
      <c r="K1156" t="s">
        <v>1278</v>
      </c>
      <c r="L1156" t="s">
        <v>1279</v>
      </c>
      <c r="M1156" t="s">
        <v>1280</v>
      </c>
      <c r="N1156" t="s">
        <v>919</v>
      </c>
      <c r="O1156">
        <v>345</v>
      </c>
    </row>
    <row r="1157" spans="1:15" x14ac:dyDescent="0.35">
      <c r="A1157" s="189" t="str">
        <f t="shared" si="91"/>
        <v>Oct</v>
      </c>
      <c r="B1157" s="190" t="str">
        <f t="shared" si="92"/>
        <v>2024</v>
      </c>
      <c r="C1157" s="190" t="str">
        <f t="shared" si="93"/>
        <v>Oct-2024</v>
      </c>
      <c r="D1157" s="2">
        <v>45596</v>
      </c>
      <c r="E1157" t="s">
        <v>1264</v>
      </c>
      <c r="F1157" t="s">
        <v>1265</v>
      </c>
      <c r="G1157" t="s">
        <v>1266</v>
      </c>
      <c r="H1157" t="s">
        <v>663</v>
      </c>
      <c r="I1157" t="s">
        <v>1267</v>
      </c>
      <c r="J1157" t="s">
        <v>1268</v>
      </c>
      <c r="K1157" t="s">
        <v>1278</v>
      </c>
      <c r="L1157" t="s">
        <v>1279</v>
      </c>
      <c r="M1157" t="s">
        <v>1280</v>
      </c>
      <c r="N1157" t="s">
        <v>920</v>
      </c>
      <c r="O1157">
        <v>2290</v>
      </c>
    </row>
    <row r="1158" spans="1:15" x14ac:dyDescent="0.35">
      <c r="A1158" s="189" t="str">
        <f t="shared" si="91"/>
        <v>Oct</v>
      </c>
      <c r="B1158" s="190" t="str">
        <f t="shared" si="92"/>
        <v>2024</v>
      </c>
      <c r="C1158" s="190" t="str">
        <f t="shared" si="93"/>
        <v>Oct-2024</v>
      </c>
      <c r="D1158" s="2">
        <v>45596</v>
      </c>
      <c r="E1158" t="s">
        <v>1264</v>
      </c>
      <c r="F1158" t="s">
        <v>1265</v>
      </c>
      <c r="G1158" t="s">
        <v>1266</v>
      </c>
      <c r="H1158" t="s">
        <v>663</v>
      </c>
      <c r="I1158" t="s">
        <v>1267</v>
      </c>
      <c r="J1158" t="s">
        <v>1268</v>
      </c>
      <c r="K1158" t="s">
        <v>1278</v>
      </c>
      <c r="L1158" t="s">
        <v>1279</v>
      </c>
      <c r="M1158" t="s">
        <v>1280</v>
      </c>
      <c r="N1158" t="s">
        <v>922</v>
      </c>
      <c r="O1158">
        <v>715</v>
      </c>
    </row>
    <row r="1159" spans="1:15" x14ac:dyDescent="0.35">
      <c r="A1159" s="189" t="str">
        <f t="shared" si="91"/>
        <v>Oct</v>
      </c>
      <c r="B1159" s="190" t="str">
        <f t="shared" si="92"/>
        <v>2024</v>
      </c>
      <c r="C1159" s="190" t="str">
        <f t="shared" si="93"/>
        <v>Oct-2024</v>
      </c>
      <c r="D1159" s="2">
        <v>45596</v>
      </c>
      <c r="E1159" t="s">
        <v>1264</v>
      </c>
      <c r="F1159" t="s">
        <v>1265</v>
      </c>
      <c r="G1159" t="s">
        <v>1266</v>
      </c>
      <c r="H1159" t="s">
        <v>663</v>
      </c>
      <c r="I1159" t="s">
        <v>1267</v>
      </c>
      <c r="J1159" t="s">
        <v>1268</v>
      </c>
      <c r="K1159" t="s">
        <v>1278</v>
      </c>
      <c r="L1159" t="s">
        <v>1279</v>
      </c>
      <c r="M1159" t="s">
        <v>1280</v>
      </c>
      <c r="N1159" t="s">
        <v>921</v>
      </c>
      <c r="O1159">
        <v>1330</v>
      </c>
    </row>
    <row r="1160" spans="1:15" x14ac:dyDescent="0.35">
      <c r="A1160" s="189" t="str">
        <f t="shared" si="91"/>
        <v>Oct</v>
      </c>
      <c r="B1160" s="190" t="str">
        <f t="shared" si="92"/>
        <v>2024</v>
      </c>
      <c r="C1160" s="190" t="str">
        <f t="shared" si="93"/>
        <v>Oct-2024</v>
      </c>
      <c r="D1160" s="2">
        <v>45596</v>
      </c>
      <c r="E1160" t="s">
        <v>1264</v>
      </c>
      <c r="F1160" t="s">
        <v>1265</v>
      </c>
      <c r="G1160" t="s">
        <v>1266</v>
      </c>
      <c r="H1160" t="s">
        <v>668</v>
      </c>
      <c r="I1160" t="s">
        <v>1281</v>
      </c>
      <c r="J1160" t="s">
        <v>1282</v>
      </c>
      <c r="K1160" t="s">
        <v>1283</v>
      </c>
      <c r="L1160" t="s">
        <v>1284</v>
      </c>
      <c r="M1160" t="s">
        <v>1285</v>
      </c>
      <c r="N1160" t="s">
        <v>1528</v>
      </c>
      <c r="O1160">
        <v>20</v>
      </c>
    </row>
    <row r="1161" spans="1:15" x14ac:dyDescent="0.35">
      <c r="A1161" s="189" t="str">
        <f t="shared" si="91"/>
        <v>Oct</v>
      </c>
      <c r="B1161" s="190" t="str">
        <f t="shared" si="92"/>
        <v>2024</v>
      </c>
      <c r="C1161" s="190" t="str">
        <f t="shared" si="93"/>
        <v>Oct-2024</v>
      </c>
      <c r="D1161" s="2">
        <v>45596</v>
      </c>
      <c r="E1161" t="s">
        <v>1264</v>
      </c>
      <c r="F1161" t="s">
        <v>1265</v>
      </c>
      <c r="G1161" t="s">
        <v>1266</v>
      </c>
      <c r="H1161" t="s">
        <v>668</v>
      </c>
      <c r="I1161" t="s">
        <v>1281</v>
      </c>
      <c r="J1161" t="s">
        <v>1282</v>
      </c>
      <c r="K1161" t="s">
        <v>1283</v>
      </c>
      <c r="L1161" t="s">
        <v>1284</v>
      </c>
      <c r="M1161" t="s">
        <v>1285</v>
      </c>
      <c r="N1161" t="s">
        <v>1529</v>
      </c>
      <c r="O1161" t="s">
        <v>958</v>
      </c>
    </row>
    <row r="1162" spans="1:15" x14ac:dyDescent="0.35">
      <c r="A1162" s="189" t="str">
        <f t="shared" si="91"/>
        <v>Oct</v>
      </c>
      <c r="B1162" s="190" t="str">
        <f t="shared" si="92"/>
        <v>2024</v>
      </c>
      <c r="C1162" s="190" t="str">
        <f t="shared" si="93"/>
        <v>Oct-2024</v>
      </c>
      <c r="D1162" s="2">
        <v>45596</v>
      </c>
      <c r="E1162" t="s">
        <v>1264</v>
      </c>
      <c r="F1162" t="s">
        <v>1265</v>
      </c>
      <c r="G1162" t="s">
        <v>1266</v>
      </c>
      <c r="H1162" t="s">
        <v>668</v>
      </c>
      <c r="I1162" t="s">
        <v>1281</v>
      </c>
      <c r="J1162" t="s">
        <v>1282</v>
      </c>
      <c r="K1162" t="s">
        <v>1283</v>
      </c>
      <c r="L1162" t="s">
        <v>1284</v>
      </c>
      <c r="M1162" t="s">
        <v>1285</v>
      </c>
      <c r="N1162" t="s">
        <v>919</v>
      </c>
      <c r="O1162">
        <v>135</v>
      </c>
    </row>
    <row r="1163" spans="1:15" x14ac:dyDescent="0.35">
      <c r="A1163" s="189" t="str">
        <f t="shared" si="91"/>
        <v>Oct</v>
      </c>
      <c r="B1163" s="190" t="str">
        <f t="shared" si="92"/>
        <v>2024</v>
      </c>
      <c r="C1163" s="190" t="str">
        <f t="shared" si="93"/>
        <v>Oct-2024</v>
      </c>
      <c r="D1163" s="2">
        <v>45596</v>
      </c>
      <c r="E1163" t="s">
        <v>1264</v>
      </c>
      <c r="F1163" t="s">
        <v>1265</v>
      </c>
      <c r="G1163" t="s">
        <v>1266</v>
      </c>
      <c r="H1163" t="s">
        <v>668</v>
      </c>
      <c r="I1163" t="s">
        <v>1281</v>
      </c>
      <c r="J1163" t="s">
        <v>1282</v>
      </c>
      <c r="K1163" t="s">
        <v>1283</v>
      </c>
      <c r="L1163" t="s">
        <v>1284</v>
      </c>
      <c r="M1163" t="s">
        <v>1285</v>
      </c>
      <c r="N1163" t="s">
        <v>920</v>
      </c>
      <c r="O1163">
        <v>1690</v>
      </c>
    </row>
    <row r="1164" spans="1:15" x14ac:dyDescent="0.35">
      <c r="A1164" s="189" t="str">
        <f t="shared" si="91"/>
        <v>Oct</v>
      </c>
      <c r="B1164" s="190" t="str">
        <f t="shared" si="92"/>
        <v>2024</v>
      </c>
      <c r="C1164" s="190" t="str">
        <f t="shared" si="93"/>
        <v>Oct-2024</v>
      </c>
      <c r="D1164" s="2">
        <v>45596</v>
      </c>
      <c r="E1164" t="s">
        <v>1264</v>
      </c>
      <c r="F1164" t="s">
        <v>1265</v>
      </c>
      <c r="G1164" t="s">
        <v>1266</v>
      </c>
      <c r="H1164" t="s">
        <v>668</v>
      </c>
      <c r="I1164" t="s">
        <v>1281</v>
      </c>
      <c r="J1164" t="s">
        <v>1282</v>
      </c>
      <c r="K1164" t="s">
        <v>1283</v>
      </c>
      <c r="L1164" t="s">
        <v>1284</v>
      </c>
      <c r="M1164" t="s">
        <v>1285</v>
      </c>
      <c r="N1164" t="s">
        <v>922</v>
      </c>
      <c r="O1164">
        <v>565</v>
      </c>
    </row>
    <row r="1165" spans="1:15" x14ac:dyDescent="0.35">
      <c r="A1165" s="189" t="str">
        <f t="shared" si="91"/>
        <v>Oct</v>
      </c>
      <c r="B1165" s="190" t="str">
        <f t="shared" si="92"/>
        <v>2024</v>
      </c>
      <c r="C1165" s="190" t="str">
        <f t="shared" si="93"/>
        <v>Oct-2024</v>
      </c>
      <c r="D1165" s="2">
        <v>45596</v>
      </c>
      <c r="E1165" t="s">
        <v>1264</v>
      </c>
      <c r="F1165" t="s">
        <v>1265</v>
      </c>
      <c r="G1165" t="s">
        <v>1266</v>
      </c>
      <c r="H1165" t="s">
        <v>668</v>
      </c>
      <c r="I1165" t="s">
        <v>1281</v>
      </c>
      <c r="J1165" t="s">
        <v>1282</v>
      </c>
      <c r="K1165" t="s">
        <v>1283</v>
      </c>
      <c r="L1165" t="s">
        <v>1284</v>
      </c>
      <c r="M1165" t="s">
        <v>1285</v>
      </c>
      <c r="N1165" t="s">
        <v>921</v>
      </c>
      <c r="O1165">
        <v>1300</v>
      </c>
    </row>
    <row r="1166" spans="1:15" x14ac:dyDescent="0.35">
      <c r="A1166" s="189" t="str">
        <f t="shared" si="91"/>
        <v>Oct</v>
      </c>
      <c r="B1166" s="190" t="str">
        <f t="shared" si="92"/>
        <v>2024</v>
      </c>
      <c r="C1166" s="190" t="str">
        <f t="shared" si="93"/>
        <v>Oct-2024</v>
      </c>
      <c r="D1166" s="2">
        <v>45596</v>
      </c>
      <c r="E1166" t="s">
        <v>1264</v>
      </c>
      <c r="F1166" t="s">
        <v>1265</v>
      </c>
      <c r="G1166" t="s">
        <v>1266</v>
      </c>
      <c r="H1166" t="s">
        <v>668</v>
      </c>
      <c r="I1166" t="s">
        <v>1281</v>
      </c>
      <c r="J1166" t="s">
        <v>1282</v>
      </c>
      <c r="K1166" t="s">
        <v>1286</v>
      </c>
      <c r="L1166" t="s">
        <v>1287</v>
      </c>
      <c r="M1166" t="s">
        <v>1288</v>
      </c>
      <c r="N1166" t="s">
        <v>1528</v>
      </c>
      <c r="O1166">
        <v>10</v>
      </c>
    </row>
    <row r="1167" spans="1:15" x14ac:dyDescent="0.35">
      <c r="A1167" s="189" t="str">
        <f t="shared" si="91"/>
        <v>Oct</v>
      </c>
      <c r="B1167" s="190" t="str">
        <f t="shared" si="92"/>
        <v>2024</v>
      </c>
      <c r="C1167" s="190" t="str">
        <f t="shared" si="93"/>
        <v>Oct-2024</v>
      </c>
      <c r="D1167" s="2">
        <v>45596</v>
      </c>
      <c r="E1167" t="s">
        <v>1264</v>
      </c>
      <c r="F1167" t="s">
        <v>1265</v>
      </c>
      <c r="G1167" t="s">
        <v>1266</v>
      </c>
      <c r="H1167" t="s">
        <v>668</v>
      </c>
      <c r="I1167" t="s">
        <v>1281</v>
      </c>
      <c r="J1167" t="s">
        <v>1282</v>
      </c>
      <c r="K1167" t="s">
        <v>1286</v>
      </c>
      <c r="L1167" t="s">
        <v>1287</v>
      </c>
      <c r="M1167" t="s">
        <v>1288</v>
      </c>
      <c r="N1167" t="s">
        <v>1529</v>
      </c>
      <c r="O1167" t="s">
        <v>958</v>
      </c>
    </row>
    <row r="1168" spans="1:15" x14ac:dyDescent="0.35">
      <c r="A1168" s="189" t="str">
        <f t="shared" si="91"/>
        <v>Oct</v>
      </c>
      <c r="B1168" s="190" t="str">
        <f t="shared" si="92"/>
        <v>2024</v>
      </c>
      <c r="C1168" s="190" t="str">
        <f t="shared" si="93"/>
        <v>Oct-2024</v>
      </c>
      <c r="D1168" s="2">
        <v>45596</v>
      </c>
      <c r="E1168" t="s">
        <v>1264</v>
      </c>
      <c r="F1168" t="s">
        <v>1265</v>
      </c>
      <c r="G1168" t="s">
        <v>1266</v>
      </c>
      <c r="H1168" t="s">
        <v>668</v>
      </c>
      <c r="I1168" t="s">
        <v>1281</v>
      </c>
      <c r="J1168" t="s">
        <v>1282</v>
      </c>
      <c r="K1168" t="s">
        <v>1286</v>
      </c>
      <c r="L1168" t="s">
        <v>1287</v>
      </c>
      <c r="M1168" t="s">
        <v>1288</v>
      </c>
      <c r="N1168" t="s">
        <v>919</v>
      </c>
      <c r="O1168">
        <v>15</v>
      </c>
    </row>
    <row r="1169" spans="1:15" x14ac:dyDescent="0.35">
      <c r="A1169" s="189" t="str">
        <f t="shared" si="91"/>
        <v>Oct</v>
      </c>
      <c r="B1169" s="190" t="str">
        <f t="shared" si="92"/>
        <v>2024</v>
      </c>
      <c r="C1169" s="190" t="str">
        <f t="shared" si="93"/>
        <v>Oct-2024</v>
      </c>
      <c r="D1169" s="2">
        <v>45596</v>
      </c>
      <c r="E1169" t="s">
        <v>1264</v>
      </c>
      <c r="F1169" t="s">
        <v>1265</v>
      </c>
      <c r="G1169" t="s">
        <v>1266</v>
      </c>
      <c r="H1169" t="s">
        <v>668</v>
      </c>
      <c r="I1169" t="s">
        <v>1281</v>
      </c>
      <c r="J1169" t="s">
        <v>1282</v>
      </c>
      <c r="K1169" t="s">
        <v>1286</v>
      </c>
      <c r="L1169" t="s">
        <v>1287</v>
      </c>
      <c r="M1169" t="s">
        <v>1288</v>
      </c>
      <c r="N1169" t="s">
        <v>920</v>
      </c>
      <c r="O1169">
        <v>750</v>
      </c>
    </row>
    <row r="1170" spans="1:15" x14ac:dyDescent="0.35">
      <c r="A1170" s="189" t="str">
        <f t="shared" si="91"/>
        <v>Oct</v>
      </c>
      <c r="B1170" s="190" t="str">
        <f t="shared" si="92"/>
        <v>2024</v>
      </c>
      <c r="C1170" s="190" t="str">
        <f t="shared" si="93"/>
        <v>Oct-2024</v>
      </c>
      <c r="D1170" s="2">
        <v>45596</v>
      </c>
      <c r="E1170" t="s">
        <v>1264</v>
      </c>
      <c r="F1170" t="s">
        <v>1265</v>
      </c>
      <c r="G1170" t="s">
        <v>1266</v>
      </c>
      <c r="H1170" t="s">
        <v>668</v>
      </c>
      <c r="I1170" t="s">
        <v>1281</v>
      </c>
      <c r="J1170" t="s">
        <v>1282</v>
      </c>
      <c r="K1170" t="s">
        <v>1286</v>
      </c>
      <c r="L1170" t="s">
        <v>1287</v>
      </c>
      <c r="M1170" t="s">
        <v>1288</v>
      </c>
      <c r="N1170" t="s">
        <v>922</v>
      </c>
      <c r="O1170">
        <v>185</v>
      </c>
    </row>
    <row r="1171" spans="1:15" x14ac:dyDescent="0.35">
      <c r="A1171" s="189" t="str">
        <f t="shared" si="91"/>
        <v>Oct</v>
      </c>
      <c r="B1171" s="190" t="str">
        <f t="shared" si="92"/>
        <v>2024</v>
      </c>
      <c r="C1171" s="190" t="str">
        <f t="shared" si="93"/>
        <v>Oct-2024</v>
      </c>
      <c r="D1171" s="2">
        <v>45596</v>
      </c>
      <c r="E1171" t="s">
        <v>1264</v>
      </c>
      <c r="F1171" t="s">
        <v>1265</v>
      </c>
      <c r="G1171" t="s">
        <v>1266</v>
      </c>
      <c r="H1171" t="s">
        <v>668</v>
      </c>
      <c r="I1171" t="s">
        <v>1281</v>
      </c>
      <c r="J1171" t="s">
        <v>1282</v>
      </c>
      <c r="K1171" t="s">
        <v>1286</v>
      </c>
      <c r="L1171" t="s">
        <v>1287</v>
      </c>
      <c r="M1171" t="s">
        <v>1288</v>
      </c>
      <c r="N1171" t="s">
        <v>921</v>
      </c>
      <c r="O1171">
        <v>595</v>
      </c>
    </row>
    <row r="1172" spans="1:15" x14ac:dyDescent="0.35">
      <c r="A1172" s="189" t="str">
        <f t="shared" si="91"/>
        <v>Oct</v>
      </c>
      <c r="B1172" s="190" t="str">
        <f t="shared" si="92"/>
        <v>2024</v>
      </c>
      <c r="C1172" s="190" t="str">
        <f t="shared" si="93"/>
        <v>Oct-2024</v>
      </c>
      <c r="D1172" s="2">
        <v>45596</v>
      </c>
      <c r="E1172" t="s">
        <v>1264</v>
      </c>
      <c r="F1172" t="s">
        <v>1265</v>
      </c>
      <c r="G1172" t="s">
        <v>1266</v>
      </c>
      <c r="H1172" t="s">
        <v>668</v>
      </c>
      <c r="I1172" t="s">
        <v>1281</v>
      </c>
      <c r="J1172" t="s">
        <v>1282</v>
      </c>
      <c r="K1172" t="s">
        <v>1289</v>
      </c>
      <c r="L1172" t="s">
        <v>1290</v>
      </c>
      <c r="M1172" t="s">
        <v>1291</v>
      </c>
      <c r="N1172" t="s">
        <v>1528</v>
      </c>
      <c r="O1172">
        <v>10</v>
      </c>
    </row>
    <row r="1173" spans="1:15" x14ac:dyDescent="0.35">
      <c r="A1173" s="189" t="str">
        <f t="shared" si="91"/>
        <v>Oct</v>
      </c>
      <c r="B1173" s="190" t="str">
        <f t="shared" si="92"/>
        <v>2024</v>
      </c>
      <c r="C1173" s="190" t="str">
        <f t="shared" si="93"/>
        <v>Oct-2024</v>
      </c>
      <c r="D1173" s="2">
        <v>45596</v>
      </c>
      <c r="E1173" t="s">
        <v>1264</v>
      </c>
      <c r="F1173" t="s">
        <v>1265</v>
      </c>
      <c r="G1173" t="s">
        <v>1266</v>
      </c>
      <c r="H1173" t="s">
        <v>668</v>
      </c>
      <c r="I1173" t="s">
        <v>1281</v>
      </c>
      <c r="J1173" t="s">
        <v>1282</v>
      </c>
      <c r="K1173" t="s">
        <v>1289</v>
      </c>
      <c r="L1173" t="s">
        <v>1290</v>
      </c>
      <c r="M1173" t="s">
        <v>1291</v>
      </c>
      <c r="N1173" t="s">
        <v>1529</v>
      </c>
      <c r="O1173" t="s">
        <v>958</v>
      </c>
    </row>
    <row r="1174" spans="1:15" x14ac:dyDescent="0.35">
      <c r="A1174" s="189" t="str">
        <f t="shared" si="91"/>
        <v>Oct</v>
      </c>
      <c r="B1174" s="190" t="str">
        <f t="shared" si="92"/>
        <v>2024</v>
      </c>
      <c r="C1174" s="190" t="str">
        <f t="shared" si="93"/>
        <v>Oct-2024</v>
      </c>
      <c r="D1174" s="2">
        <v>45596</v>
      </c>
      <c r="E1174" t="s">
        <v>1264</v>
      </c>
      <c r="F1174" t="s">
        <v>1265</v>
      </c>
      <c r="G1174" t="s">
        <v>1266</v>
      </c>
      <c r="H1174" t="s">
        <v>668</v>
      </c>
      <c r="I1174" t="s">
        <v>1281</v>
      </c>
      <c r="J1174" t="s">
        <v>1282</v>
      </c>
      <c r="K1174" t="s">
        <v>1289</v>
      </c>
      <c r="L1174" t="s">
        <v>1290</v>
      </c>
      <c r="M1174" t="s">
        <v>1291</v>
      </c>
      <c r="N1174" t="s">
        <v>919</v>
      </c>
      <c r="O1174">
        <v>75</v>
      </c>
    </row>
    <row r="1175" spans="1:15" x14ac:dyDescent="0.35">
      <c r="A1175" s="189" t="str">
        <f t="shared" si="91"/>
        <v>Oct</v>
      </c>
      <c r="B1175" s="190" t="str">
        <f t="shared" si="92"/>
        <v>2024</v>
      </c>
      <c r="C1175" s="190" t="str">
        <f t="shared" si="93"/>
        <v>Oct-2024</v>
      </c>
      <c r="D1175" s="2">
        <v>45596</v>
      </c>
      <c r="E1175" t="s">
        <v>1264</v>
      </c>
      <c r="F1175" t="s">
        <v>1265</v>
      </c>
      <c r="G1175" t="s">
        <v>1266</v>
      </c>
      <c r="H1175" t="s">
        <v>668</v>
      </c>
      <c r="I1175" t="s">
        <v>1281</v>
      </c>
      <c r="J1175" t="s">
        <v>1282</v>
      </c>
      <c r="K1175" t="s">
        <v>1289</v>
      </c>
      <c r="L1175" t="s">
        <v>1290</v>
      </c>
      <c r="M1175" t="s">
        <v>1291</v>
      </c>
      <c r="N1175" t="s">
        <v>920</v>
      </c>
      <c r="O1175">
        <v>820</v>
      </c>
    </row>
    <row r="1176" spans="1:15" x14ac:dyDescent="0.35">
      <c r="A1176" s="189" t="str">
        <f t="shared" si="91"/>
        <v>Oct</v>
      </c>
      <c r="B1176" s="190" t="str">
        <f t="shared" si="92"/>
        <v>2024</v>
      </c>
      <c r="C1176" s="190" t="str">
        <f t="shared" si="93"/>
        <v>Oct-2024</v>
      </c>
      <c r="D1176" s="2">
        <v>45596</v>
      </c>
      <c r="E1176" t="s">
        <v>1264</v>
      </c>
      <c r="F1176" t="s">
        <v>1265</v>
      </c>
      <c r="G1176" t="s">
        <v>1266</v>
      </c>
      <c r="H1176" t="s">
        <v>668</v>
      </c>
      <c r="I1176" t="s">
        <v>1281</v>
      </c>
      <c r="J1176" t="s">
        <v>1282</v>
      </c>
      <c r="K1176" t="s">
        <v>1289</v>
      </c>
      <c r="L1176" t="s">
        <v>1290</v>
      </c>
      <c r="M1176" t="s">
        <v>1291</v>
      </c>
      <c r="N1176" t="s">
        <v>922</v>
      </c>
      <c r="O1176">
        <v>520</v>
      </c>
    </row>
    <row r="1177" spans="1:15" x14ac:dyDescent="0.35">
      <c r="A1177" s="189" t="str">
        <f t="shared" si="91"/>
        <v>Oct</v>
      </c>
      <c r="B1177" s="190" t="str">
        <f t="shared" si="92"/>
        <v>2024</v>
      </c>
      <c r="C1177" s="190" t="str">
        <f t="shared" si="93"/>
        <v>Oct-2024</v>
      </c>
      <c r="D1177" s="2">
        <v>45596</v>
      </c>
      <c r="E1177" t="s">
        <v>1264</v>
      </c>
      <c r="F1177" t="s">
        <v>1265</v>
      </c>
      <c r="G1177" t="s">
        <v>1266</v>
      </c>
      <c r="H1177" t="s">
        <v>668</v>
      </c>
      <c r="I1177" t="s">
        <v>1281</v>
      </c>
      <c r="J1177" t="s">
        <v>1282</v>
      </c>
      <c r="K1177" t="s">
        <v>1289</v>
      </c>
      <c r="L1177" t="s">
        <v>1290</v>
      </c>
      <c r="M1177" t="s">
        <v>1291</v>
      </c>
      <c r="N1177" t="s">
        <v>921</v>
      </c>
      <c r="O1177">
        <v>1115</v>
      </c>
    </row>
    <row r="1178" spans="1:15" x14ac:dyDescent="0.35">
      <c r="A1178" s="189" t="str">
        <f t="shared" si="91"/>
        <v>Oct</v>
      </c>
      <c r="B1178" s="190" t="str">
        <f t="shared" si="92"/>
        <v>2024</v>
      </c>
      <c r="C1178" s="190" t="str">
        <f t="shared" si="93"/>
        <v>Oct-2024</v>
      </c>
      <c r="D1178" s="2">
        <v>45596</v>
      </c>
      <c r="E1178" t="s">
        <v>1264</v>
      </c>
      <c r="F1178" t="s">
        <v>1265</v>
      </c>
      <c r="G1178" t="s">
        <v>1266</v>
      </c>
      <c r="H1178" t="s">
        <v>668</v>
      </c>
      <c r="I1178" t="s">
        <v>1281</v>
      </c>
      <c r="J1178" t="s">
        <v>1282</v>
      </c>
      <c r="K1178" t="s">
        <v>1292</v>
      </c>
      <c r="L1178" t="s">
        <v>1293</v>
      </c>
      <c r="M1178" t="s">
        <v>1294</v>
      </c>
      <c r="N1178" t="s">
        <v>1528</v>
      </c>
      <c r="O1178">
        <v>35</v>
      </c>
    </row>
    <row r="1179" spans="1:15" x14ac:dyDescent="0.35">
      <c r="A1179" s="189" t="str">
        <f t="shared" si="91"/>
        <v>Oct</v>
      </c>
      <c r="B1179" s="190" t="str">
        <f t="shared" si="92"/>
        <v>2024</v>
      </c>
      <c r="C1179" s="190" t="str">
        <f t="shared" si="93"/>
        <v>Oct-2024</v>
      </c>
      <c r="D1179" s="2">
        <v>45596</v>
      </c>
      <c r="E1179" t="s">
        <v>1264</v>
      </c>
      <c r="F1179" t="s">
        <v>1265</v>
      </c>
      <c r="G1179" t="s">
        <v>1266</v>
      </c>
      <c r="H1179" t="s">
        <v>668</v>
      </c>
      <c r="I1179" t="s">
        <v>1281</v>
      </c>
      <c r="J1179" t="s">
        <v>1282</v>
      </c>
      <c r="K1179" t="s">
        <v>1292</v>
      </c>
      <c r="L1179" t="s">
        <v>1293</v>
      </c>
      <c r="M1179" t="s">
        <v>1294</v>
      </c>
      <c r="N1179" t="s">
        <v>1529</v>
      </c>
      <c r="O1179" t="s">
        <v>958</v>
      </c>
    </row>
    <row r="1180" spans="1:15" x14ac:dyDescent="0.35">
      <c r="A1180" s="189" t="str">
        <f t="shared" si="91"/>
        <v>Oct</v>
      </c>
      <c r="B1180" s="190" t="str">
        <f t="shared" si="92"/>
        <v>2024</v>
      </c>
      <c r="C1180" s="190" t="str">
        <f t="shared" si="93"/>
        <v>Oct-2024</v>
      </c>
      <c r="D1180" s="2">
        <v>45596</v>
      </c>
      <c r="E1180" t="s">
        <v>1264</v>
      </c>
      <c r="F1180" t="s">
        <v>1265</v>
      </c>
      <c r="G1180" t="s">
        <v>1266</v>
      </c>
      <c r="H1180" t="s">
        <v>668</v>
      </c>
      <c r="I1180" t="s">
        <v>1281</v>
      </c>
      <c r="J1180" t="s">
        <v>1282</v>
      </c>
      <c r="K1180" t="s">
        <v>1292</v>
      </c>
      <c r="L1180" t="s">
        <v>1293</v>
      </c>
      <c r="M1180" t="s">
        <v>1294</v>
      </c>
      <c r="N1180" t="s">
        <v>919</v>
      </c>
      <c r="O1180">
        <v>185</v>
      </c>
    </row>
    <row r="1181" spans="1:15" x14ac:dyDescent="0.35">
      <c r="A1181" s="189" t="str">
        <f t="shared" si="91"/>
        <v>Oct</v>
      </c>
      <c r="B1181" s="190" t="str">
        <f t="shared" si="92"/>
        <v>2024</v>
      </c>
      <c r="C1181" s="190" t="str">
        <f t="shared" si="93"/>
        <v>Oct-2024</v>
      </c>
      <c r="D1181" s="2">
        <v>45596</v>
      </c>
      <c r="E1181" t="s">
        <v>1264</v>
      </c>
      <c r="F1181" t="s">
        <v>1265</v>
      </c>
      <c r="G1181" t="s">
        <v>1266</v>
      </c>
      <c r="H1181" t="s">
        <v>668</v>
      </c>
      <c r="I1181" t="s">
        <v>1281</v>
      </c>
      <c r="J1181" t="s">
        <v>1282</v>
      </c>
      <c r="K1181" t="s">
        <v>1292</v>
      </c>
      <c r="L1181" t="s">
        <v>1293</v>
      </c>
      <c r="M1181" t="s">
        <v>1294</v>
      </c>
      <c r="N1181" t="s">
        <v>920</v>
      </c>
      <c r="O1181">
        <v>1480</v>
      </c>
    </row>
    <row r="1182" spans="1:15" x14ac:dyDescent="0.35">
      <c r="A1182" s="189" t="str">
        <f t="shared" si="91"/>
        <v>Oct</v>
      </c>
      <c r="B1182" s="190" t="str">
        <f t="shared" si="92"/>
        <v>2024</v>
      </c>
      <c r="C1182" s="190" t="str">
        <f t="shared" si="93"/>
        <v>Oct-2024</v>
      </c>
      <c r="D1182" s="2">
        <v>45596</v>
      </c>
      <c r="E1182" t="s">
        <v>1264</v>
      </c>
      <c r="F1182" t="s">
        <v>1265</v>
      </c>
      <c r="G1182" t="s">
        <v>1266</v>
      </c>
      <c r="H1182" t="s">
        <v>668</v>
      </c>
      <c r="I1182" t="s">
        <v>1281</v>
      </c>
      <c r="J1182" t="s">
        <v>1282</v>
      </c>
      <c r="K1182" t="s">
        <v>1292</v>
      </c>
      <c r="L1182" t="s">
        <v>1293</v>
      </c>
      <c r="M1182" t="s">
        <v>1294</v>
      </c>
      <c r="N1182" t="s">
        <v>922</v>
      </c>
      <c r="O1182">
        <v>555</v>
      </c>
    </row>
    <row r="1183" spans="1:15" x14ac:dyDescent="0.35">
      <c r="A1183" s="189" t="str">
        <f t="shared" si="91"/>
        <v>Oct</v>
      </c>
      <c r="B1183" s="190" t="str">
        <f t="shared" si="92"/>
        <v>2024</v>
      </c>
      <c r="C1183" s="190" t="str">
        <f t="shared" si="93"/>
        <v>Oct-2024</v>
      </c>
      <c r="D1183" s="2">
        <v>45596</v>
      </c>
      <c r="E1183" t="s">
        <v>1264</v>
      </c>
      <c r="F1183" t="s">
        <v>1265</v>
      </c>
      <c r="G1183" t="s">
        <v>1266</v>
      </c>
      <c r="H1183" t="s">
        <v>668</v>
      </c>
      <c r="I1183" t="s">
        <v>1281</v>
      </c>
      <c r="J1183" t="s">
        <v>1282</v>
      </c>
      <c r="K1183" t="s">
        <v>1292</v>
      </c>
      <c r="L1183" t="s">
        <v>1293</v>
      </c>
      <c r="M1183" t="s">
        <v>1294</v>
      </c>
      <c r="N1183" t="s">
        <v>921</v>
      </c>
      <c r="O1183">
        <v>840</v>
      </c>
    </row>
    <row r="1184" spans="1:15" x14ac:dyDescent="0.35">
      <c r="A1184" s="189" t="str">
        <f t="shared" si="91"/>
        <v>Oct</v>
      </c>
      <c r="B1184" s="190" t="str">
        <f t="shared" si="92"/>
        <v>2024</v>
      </c>
      <c r="C1184" s="190" t="str">
        <f t="shared" si="93"/>
        <v>Oct-2024</v>
      </c>
      <c r="D1184" s="2">
        <v>45596</v>
      </c>
      <c r="E1184" t="s">
        <v>1264</v>
      </c>
      <c r="F1184" t="s">
        <v>1265</v>
      </c>
      <c r="G1184" t="s">
        <v>1266</v>
      </c>
      <c r="H1184" t="s">
        <v>668</v>
      </c>
      <c r="I1184" t="s">
        <v>1281</v>
      </c>
      <c r="J1184" t="s">
        <v>1282</v>
      </c>
      <c r="K1184" t="s">
        <v>1295</v>
      </c>
      <c r="L1184" t="s">
        <v>1296</v>
      </c>
      <c r="M1184" t="s">
        <v>1297</v>
      </c>
      <c r="N1184" t="s">
        <v>1528</v>
      </c>
      <c r="O1184">
        <v>145</v>
      </c>
    </row>
    <row r="1185" spans="1:15" x14ac:dyDescent="0.35">
      <c r="A1185" s="189" t="str">
        <f t="shared" si="91"/>
        <v>Oct</v>
      </c>
      <c r="B1185" s="190" t="str">
        <f t="shared" si="92"/>
        <v>2024</v>
      </c>
      <c r="C1185" s="190" t="str">
        <f t="shared" si="93"/>
        <v>Oct-2024</v>
      </c>
      <c r="D1185" s="2">
        <v>45596</v>
      </c>
      <c r="E1185" t="s">
        <v>1264</v>
      </c>
      <c r="F1185" t="s">
        <v>1265</v>
      </c>
      <c r="G1185" t="s">
        <v>1266</v>
      </c>
      <c r="H1185" t="s">
        <v>668</v>
      </c>
      <c r="I1185" t="s">
        <v>1281</v>
      </c>
      <c r="J1185" t="s">
        <v>1282</v>
      </c>
      <c r="K1185" t="s">
        <v>1295</v>
      </c>
      <c r="L1185" t="s">
        <v>1296</v>
      </c>
      <c r="M1185" t="s">
        <v>1297</v>
      </c>
      <c r="N1185" t="s">
        <v>1529</v>
      </c>
      <c r="O1185" t="s">
        <v>958</v>
      </c>
    </row>
    <row r="1186" spans="1:15" x14ac:dyDescent="0.35">
      <c r="A1186" s="189" t="str">
        <f t="shared" si="91"/>
        <v>Oct</v>
      </c>
      <c r="B1186" s="190" t="str">
        <f t="shared" si="92"/>
        <v>2024</v>
      </c>
      <c r="C1186" s="190" t="str">
        <f t="shared" si="93"/>
        <v>Oct-2024</v>
      </c>
      <c r="D1186" s="2">
        <v>45596</v>
      </c>
      <c r="E1186" t="s">
        <v>1264</v>
      </c>
      <c r="F1186" t="s">
        <v>1265</v>
      </c>
      <c r="G1186" t="s">
        <v>1266</v>
      </c>
      <c r="H1186" t="s">
        <v>668</v>
      </c>
      <c r="I1186" t="s">
        <v>1281</v>
      </c>
      <c r="J1186" t="s">
        <v>1282</v>
      </c>
      <c r="K1186" t="s">
        <v>1295</v>
      </c>
      <c r="L1186" t="s">
        <v>1296</v>
      </c>
      <c r="M1186" t="s">
        <v>1297</v>
      </c>
      <c r="N1186" t="s">
        <v>919</v>
      </c>
      <c r="O1186">
        <v>330</v>
      </c>
    </row>
    <row r="1187" spans="1:15" x14ac:dyDescent="0.35">
      <c r="A1187" s="189" t="str">
        <f t="shared" si="91"/>
        <v>Oct</v>
      </c>
      <c r="B1187" s="190" t="str">
        <f t="shared" si="92"/>
        <v>2024</v>
      </c>
      <c r="C1187" s="190" t="str">
        <f t="shared" si="93"/>
        <v>Oct-2024</v>
      </c>
      <c r="D1187" s="2">
        <v>45596</v>
      </c>
      <c r="E1187" t="s">
        <v>1264</v>
      </c>
      <c r="F1187" t="s">
        <v>1265</v>
      </c>
      <c r="G1187" t="s">
        <v>1266</v>
      </c>
      <c r="H1187" t="s">
        <v>668</v>
      </c>
      <c r="I1187" t="s">
        <v>1281</v>
      </c>
      <c r="J1187" t="s">
        <v>1282</v>
      </c>
      <c r="K1187" t="s">
        <v>1295</v>
      </c>
      <c r="L1187" t="s">
        <v>1296</v>
      </c>
      <c r="M1187" t="s">
        <v>1297</v>
      </c>
      <c r="N1187" t="s">
        <v>920</v>
      </c>
      <c r="O1187">
        <v>1995</v>
      </c>
    </row>
    <row r="1188" spans="1:15" x14ac:dyDescent="0.35">
      <c r="A1188" s="189" t="str">
        <f t="shared" si="91"/>
        <v>Oct</v>
      </c>
      <c r="B1188" s="190" t="str">
        <f t="shared" si="92"/>
        <v>2024</v>
      </c>
      <c r="C1188" s="190" t="str">
        <f t="shared" si="93"/>
        <v>Oct-2024</v>
      </c>
      <c r="D1188" s="2">
        <v>45596</v>
      </c>
      <c r="E1188" t="s">
        <v>1264</v>
      </c>
      <c r="F1188" t="s">
        <v>1265</v>
      </c>
      <c r="G1188" t="s">
        <v>1266</v>
      </c>
      <c r="H1188" t="s">
        <v>668</v>
      </c>
      <c r="I1188" t="s">
        <v>1281</v>
      </c>
      <c r="J1188" t="s">
        <v>1282</v>
      </c>
      <c r="K1188" t="s">
        <v>1295</v>
      </c>
      <c r="L1188" t="s">
        <v>1296</v>
      </c>
      <c r="M1188" t="s">
        <v>1297</v>
      </c>
      <c r="N1188" t="s">
        <v>922</v>
      </c>
      <c r="O1188">
        <v>430</v>
      </c>
    </row>
    <row r="1189" spans="1:15" x14ac:dyDescent="0.35">
      <c r="A1189" s="189" t="str">
        <f t="shared" si="91"/>
        <v>Oct</v>
      </c>
      <c r="B1189" s="190" t="str">
        <f t="shared" si="92"/>
        <v>2024</v>
      </c>
      <c r="C1189" s="190" t="str">
        <f t="shared" si="93"/>
        <v>Oct-2024</v>
      </c>
      <c r="D1189" s="2">
        <v>45596</v>
      </c>
      <c r="E1189" t="s">
        <v>1264</v>
      </c>
      <c r="F1189" t="s">
        <v>1265</v>
      </c>
      <c r="G1189" t="s">
        <v>1266</v>
      </c>
      <c r="H1189" t="s">
        <v>668</v>
      </c>
      <c r="I1189" t="s">
        <v>1281</v>
      </c>
      <c r="J1189" t="s">
        <v>1282</v>
      </c>
      <c r="K1189" t="s">
        <v>1295</v>
      </c>
      <c r="L1189" t="s">
        <v>1296</v>
      </c>
      <c r="M1189" t="s">
        <v>1297</v>
      </c>
      <c r="N1189" t="s">
        <v>921</v>
      </c>
      <c r="O1189">
        <v>1380</v>
      </c>
    </row>
    <row r="1190" spans="1:15" x14ac:dyDescent="0.35">
      <c r="A1190" s="189" t="str">
        <f t="shared" si="91"/>
        <v>Oct</v>
      </c>
      <c r="B1190" s="190" t="str">
        <f t="shared" si="92"/>
        <v>2024</v>
      </c>
      <c r="C1190" s="190" t="str">
        <f t="shared" si="93"/>
        <v>Oct-2024</v>
      </c>
      <c r="D1190" s="2">
        <v>45596</v>
      </c>
      <c r="E1190" t="s">
        <v>1264</v>
      </c>
      <c r="F1190" t="s">
        <v>1265</v>
      </c>
      <c r="G1190" t="s">
        <v>1266</v>
      </c>
      <c r="H1190" t="s">
        <v>668</v>
      </c>
      <c r="I1190" t="s">
        <v>1281</v>
      </c>
      <c r="J1190" t="s">
        <v>1282</v>
      </c>
      <c r="K1190" t="s">
        <v>1298</v>
      </c>
      <c r="L1190" t="s">
        <v>1299</v>
      </c>
      <c r="M1190" t="s">
        <v>1300</v>
      </c>
      <c r="N1190" t="s">
        <v>1528</v>
      </c>
      <c r="O1190">
        <v>110</v>
      </c>
    </row>
    <row r="1191" spans="1:15" x14ac:dyDescent="0.35">
      <c r="A1191" s="189" t="str">
        <f t="shared" si="91"/>
        <v>Oct</v>
      </c>
      <c r="B1191" s="190" t="str">
        <f t="shared" si="92"/>
        <v>2024</v>
      </c>
      <c r="C1191" s="190" t="str">
        <f t="shared" si="93"/>
        <v>Oct-2024</v>
      </c>
      <c r="D1191" s="2">
        <v>45596</v>
      </c>
      <c r="E1191" t="s">
        <v>1264</v>
      </c>
      <c r="F1191" t="s">
        <v>1265</v>
      </c>
      <c r="G1191" t="s">
        <v>1266</v>
      </c>
      <c r="H1191" t="s">
        <v>668</v>
      </c>
      <c r="I1191" t="s">
        <v>1281</v>
      </c>
      <c r="J1191" t="s">
        <v>1282</v>
      </c>
      <c r="K1191" t="s">
        <v>1298</v>
      </c>
      <c r="L1191" t="s">
        <v>1299</v>
      </c>
      <c r="M1191" t="s">
        <v>1300</v>
      </c>
      <c r="N1191" t="s">
        <v>1529</v>
      </c>
      <c r="O1191" t="s">
        <v>958</v>
      </c>
    </row>
    <row r="1192" spans="1:15" x14ac:dyDescent="0.35">
      <c r="A1192" s="189" t="str">
        <f t="shared" si="91"/>
        <v>Oct</v>
      </c>
      <c r="B1192" s="190" t="str">
        <f t="shared" si="92"/>
        <v>2024</v>
      </c>
      <c r="C1192" s="190" t="str">
        <f t="shared" si="93"/>
        <v>Oct-2024</v>
      </c>
      <c r="D1192" s="2">
        <v>45596</v>
      </c>
      <c r="E1192" t="s">
        <v>1264</v>
      </c>
      <c r="F1192" t="s">
        <v>1265</v>
      </c>
      <c r="G1192" t="s">
        <v>1266</v>
      </c>
      <c r="H1192" t="s">
        <v>668</v>
      </c>
      <c r="I1192" t="s">
        <v>1281</v>
      </c>
      <c r="J1192" t="s">
        <v>1282</v>
      </c>
      <c r="K1192" t="s">
        <v>1298</v>
      </c>
      <c r="L1192" t="s">
        <v>1299</v>
      </c>
      <c r="M1192" t="s">
        <v>1300</v>
      </c>
      <c r="N1192" t="s">
        <v>919</v>
      </c>
      <c r="O1192">
        <v>555</v>
      </c>
    </row>
    <row r="1193" spans="1:15" x14ac:dyDescent="0.35">
      <c r="A1193" s="189" t="str">
        <f t="shared" si="91"/>
        <v>Oct</v>
      </c>
      <c r="B1193" s="190" t="str">
        <f t="shared" si="92"/>
        <v>2024</v>
      </c>
      <c r="C1193" s="190" t="str">
        <f t="shared" si="93"/>
        <v>Oct-2024</v>
      </c>
      <c r="D1193" s="2">
        <v>45596</v>
      </c>
      <c r="E1193" t="s">
        <v>1264</v>
      </c>
      <c r="F1193" t="s">
        <v>1265</v>
      </c>
      <c r="G1193" t="s">
        <v>1266</v>
      </c>
      <c r="H1193" t="s">
        <v>668</v>
      </c>
      <c r="I1193" t="s">
        <v>1281</v>
      </c>
      <c r="J1193" t="s">
        <v>1282</v>
      </c>
      <c r="K1193" t="s">
        <v>1298</v>
      </c>
      <c r="L1193" t="s">
        <v>1299</v>
      </c>
      <c r="M1193" t="s">
        <v>1300</v>
      </c>
      <c r="N1193" t="s">
        <v>920</v>
      </c>
      <c r="O1193">
        <v>1675</v>
      </c>
    </row>
    <row r="1194" spans="1:15" x14ac:dyDescent="0.35">
      <c r="A1194" s="189" t="str">
        <f t="shared" si="91"/>
        <v>Oct</v>
      </c>
      <c r="B1194" s="190" t="str">
        <f t="shared" si="92"/>
        <v>2024</v>
      </c>
      <c r="C1194" s="190" t="str">
        <f t="shared" si="93"/>
        <v>Oct-2024</v>
      </c>
      <c r="D1194" s="2">
        <v>45596</v>
      </c>
      <c r="E1194" t="s">
        <v>1264</v>
      </c>
      <c r="F1194" t="s">
        <v>1265</v>
      </c>
      <c r="G1194" t="s">
        <v>1266</v>
      </c>
      <c r="H1194" t="s">
        <v>668</v>
      </c>
      <c r="I1194" t="s">
        <v>1281</v>
      </c>
      <c r="J1194" t="s">
        <v>1282</v>
      </c>
      <c r="K1194" t="s">
        <v>1298</v>
      </c>
      <c r="L1194" t="s">
        <v>1299</v>
      </c>
      <c r="M1194" t="s">
        <v>1300</v>
      </c>
      <c r="N1194" t="s">
        <v>922</v>
      </c>
      <c r="O1194">
        <v>2265</v>
      </c>
    </row>
    <row r="1195" spans="1:15" x14ac:dyDescent="0.35">
      <c r="A1195" s="189" t="str">
        <f t="shared" si="91"/>
        <v>Oct</v>
      </c>
      <c r="B1195" s="190" t="str">
        <f t="shared" si="92"/>
        <v>2024</v>
      </c>
      <c r="C1195" s="190" t="str">
        <f t="shared" si="93"/>
        <v>Oct-2024</v>
      </c>
      <c r="D1195" s="2">
        <v>45596</v>
      </c>
      <c r="E1195" t="s">
        <v>1264</v>
      </c>
      <c r="F1195" t="s">
        <v>1265</v>
      </c>
      <c r="G1195" t="s">
        <v>1266</v>
      </c>
      <c r="H1195" t="s">
        <v>668</v>
      </c>
      <c r="I1195" t="s">
        <v>1281</v>
      </c>
      <c r="J1195" t="s">
        <v>1282</v>
      </c>
      <c r="K1195" t="s">
        <v>1298</v>
      </c>
      <c r="L1195" t="s">
        <v>1299</v>
      </c>
      <c r="M1195" t="s">
        <v>1300</v>
      </c>
      <c r="N1195" t="s">
        <v>921</v>
      </c>
      <c r="O1195">
        <v>2040</v>
      </c>
    </row>
    <row r="1196" spans="1:15" x14ac:dyDescent="0.35">
      <c r="A1196" s="189" t="str">
        <f t="shared" si="91"/>
        <v>Oct</v>
      </c>
      <c r="B1196" s="190" t="str">
        <f t="shared" si="92"/>
        <v>2024</v>
      </c>
      <c r="C1196" s="190" t="str">
        <f t="shared" si="93"/>
        <v>Oct-2024</v>
      </c>
      <c r="D1196" s="2">
        <v>45596</v>
      </c>
      <c r="E1196" t="s">
        <v>1264</v>
      </c>
      <c r="F1196" t="s">
        <v>1265</v>
      </c>
      <c r="G1196" t="s">
        <v>1266</v>
      </c>
      <c r="H1196" t="s">
        <v>668</v>
      </c>
      <c r="I1196" t="s">
        <v>1281</v>
      </c>
      <c r="J1196" t="s">
        <v>1282</v>
      </c>
      <c r="K1196" t="s">
        <v>1301</v>
      </c>
      <c r="L1196" t="s">
        <v>1302</v>
      </c>
      <c r="M1196" t="s">
        <v>1303</v>
      </c>
      <c r="N1196" t="s">
        <v>1528</v>
      </c>
      <c r="O1196">
        <v>395</v>
      </c>
    </row>
    <row r="1197" spans="1:15" x14ac:dyDescent="0.35">
      <c r="A1197" s="189" t="str">
        <f t="shared" si="91"/>
        <v>Oct</v>
      </c>
      <c r="B1197" s="190" t="str">
        <f t="shared" si="92"/>
        <v>2024</v>
      </c>
      <c r="C1197" s="190" t="str">
        <f t="shared" si="93"/>
        <v>Oct-2024</v>
      </c>
      <c r="D1197" s="2">
        <v>45596</v>
      </c>
      <c r="E1197" t="s">
        <v>1264</v>
      </c>
      <c r="F1197" t="s">
        <v>1265</v>
      </c>
      <c r="G1197" t="s">
        <v>1266</v>
      </c>
      <c r="H1197" t="s">
        <v>668</v>
      </c>
      <c r="I1197" t="s">
        <v>1281</v>
      </c>
      <c r="J1197" t="s">
        <v>1282</v>
      </c>
      <c r="K1197" t="s">
        <v>1301</v>
      </c>
      <c r="L1197" t="s">
        <v>1302</v>
      </c>
      <c r="M1197" t="s">
        <v>1303</v>
      </c>
      <c r="N1197" t="s">
        <v>1529</v>
      </c>
      <c r="O1197" t="s">
        <v>958</v>
      </c>
    </row>
    <row r="1198" spans="1:15" x14ac:dyDescent="0.35">
      <c r="A1198" s="189" t="str">
        <f t="shared" si="91"/>
        <v>Oct</v>
      </c>
      <c r="B1198" s="190" t="str">
        <f t="shared" si="92"/>
        <v>2024</v>
      </c>
      <c r="C1198" s="190" t="str">
        <f t="shared" si="93"/>
        <v>Oct-2024</v>
      </c>
      <c r="D1198" s="2">
        <v>45596</v>
      </c>
      <c r="E1198" t="s">
        <v>1264</v>
      </c>
      <c r="F1198" t="s">
        <v>1265</v>
      </c>
      <c r="G1198" t="s">
        <v>1266</v>
      </c>
      <c r="H1198" t="s">
        <v>668</v>
      </c>
      <c r="I1198" t="s">
        <v>1281</v>
      </c>
      <c r="J1198" t="s">
        <v>1282</v>
      </c>
      <c r="K1198" t="s">
        <v>1301</v>
      </c>
      <c r="L1198" t="s">
        <v>1302</v>
      </c>
      <c r="M1198" t="s">
        <v>1303</v>
      </c>
      <c r="N1198" t="s">
        <v>919</v>
      </c>
      <c r="O1198">
        <v>165</v>
      </c>
    </row>
    <row r="1199" spans="1:15" x14ac:dyDescent="0.35">
      <c r="A1199" s="189" t="str">
        <f t="shared" si="91"/>
        <v>Oct</v>
      </c>
      <c r="B1199" s="190" t="str">
        <f t="shared" si="92"/>
        <v>2024</v>
      </c>
      <c r="C1199" s="190" t="str">
        <f t="shared" si="93"/>
        <v>Oct-2024</v>
      </c>
      <c r="D1199" s="2">
        <v>45596</v>
      </c>
      <c r="E1199" t="s">
        <v>1264</v>
      </c>
      <c r="F1199" t="s">
        <v>1265</v>
      </c>
      <c r="G1199" t="s">
        <v>1266</v>
      </c>
      <c r="H1199" t="s">
        <v>668</v>
      </c>
      <c r="I1199" t="s">
        <v>1281</v>
      </c>
      <c r="J1199" t="s">
        <v>1282</v>
      </c>
      <c r="K1199" t="s">
        <v>1301</v>
      </c>
      <c r="L1199" t="s">
        <v>1302</v>
      </c>
      <c r="M1199" t="s">
        <v>1303</v>
      </c>
      <c r="N1199" t="s">
        <v>920</v>
      </c>
      <c r="O1199">
        <v>1465</v>
      </c>
    </row>
    <row r="1200" spans="1:15" x14ac:dyDescent="0.35">
      <c r="A1200" s="189" t="str">
        <f t="shared" si="91"/>
        <v>Oct</v>
      </c>
      <c r="B1200" s="190" t="str">
        <f t="shared" si="92"/>
        <v>2024</v>
      </c>
      <c r="C1200" s="190" t="str">
        <f t="shared" si="93"/>
        <v>Oct-2024</v>
      </c>
      <c r="D1200" s="2">
        <v>45596</v>
      </c>
      <c r="E1200" t="s">
        <v>1264</v>
      </c>
      <c r="F1200" t="s">
        <v>1265</v>
      </c>
      <c r="G1200" t="s">
        <v>1266</v>
      </c>
      <c r="H1200" t="s">
        <v>668</v>
      </c>
      <c r="I1200" t="s">
        <v>1281</v>
      </c>
      <c r="J1200" t="s">
        <v>1282</v>
      </c>
      <c r="K1200" t="s">
        <v>1301</v>
      </c>
      <c r="L1200" t="s">
        <v>1302</v>
      </c>
      <c r="M1200" t="s">
        <v>1303</v>
      </c>
      <c r="N1200" t="s">
        <v>922</v>
      </c>
      <c r="O1200">
        <v>1810</v>
      </c>
    </row>
    <row r="1201" spans="1:15" x14ac:dyDescent="0.35">
      <c r="A1201" s="189" t="str">
        <f t="shared" si="91"/>
        <v>Oct</v>
      </c>
      <c r="B1201" s="190" t="str">
        <f t="shared" si="92"/>
        <v>2024</v>
      </c>
      <c r="C1201" s="190" t="str">
        <f t="shared" si="93"/>
        <v>Oct-2024</v>
      </c>
      <c r="D1201" s="2">
        <v>45596</v>
      </c>
      <c r="E1201" t="s">
        <v>1264</v>
      </c>
      <c r="F1201" t="s">
        <v>1265</v>
      </c>
      <c r="G1201" t="s">
        <v>1266</v>
      </c>
      <c r="H1201" t="s">
        <v>668</v>
      </c>
      <c r="I1201" t="s">
        <v>1281</v>
      </c>
      <c r="J1201" t="s">
        <v>1282</v>
      </c>
      <c r="K1201" t="s">
        <v>1301</v>
      </c>
      <c r="L1201" t="s">
        <v>1302</v>
      </c>
      <c r="M1201" t="s">
        <v>1303</v>
      </c>
      <c r="N1201" t="s">
        <v>921</v>
      </c>
      <c r="O1201">
        <v>1675</v>
      </c>
    </row>
    <row r="1202" spans="1:15" x14ac:dyDescent="0.35">
      <c r="A1202" s="189" t="str">
        <f t="shared" si="91"/>
        <v>Oct</v>
      </c>
      <c r="B1202" s="190" t="str">
        <f t="shared" si="92"/>
        <v>2024</v>
      </c>
      <c r="C1202" s="190" t="str">
        <f t="shared" si="93"/>
        <v>Oct-2024</v>
      </c>
      <c r="D1202" s="2">
        <v>45596</v>
      </c>
      <c r="E1202" t="s">
        <v>1264</v>
      </c>
      <c r="F1202" t="s">
        <v>1265</v>
      </c>
      <c r="G1202" t="s">
        <v>1266</v>
      </c>
      <c r="H1202" t="s">
        <v>668</v>
      </c>
      <c r="I1202" t="s">
        <v>1281</v>
      </c>
      <c r="J1202" t="s">
        <v>1282</v>
      </c>
      <c r="K1202" t="s">
        <v>1304</v>
      </c>
      <c r="L1202" t="s">
        <v>1305</v>
      </c>
      <c r="M1202" t="s">
        <v>1306</v>
      </c>
      <c r="N1202" t="s">
        <v>1528</v>
      </c>
      <c r="O1202">
        <v>45</v>
      </c>
    </row>
    <row r="1203" spans="1:15" x14ac:dyDescent="0.35">
      <c r="A1203" s="189" t="str">
        <f t="shared" si="91"/>
        <v>Oct</v>
      </c>
      <c r="B1203" s="190" t="str">
        <f t="shared" si="92"/>
        <v>2024</v>
      </c>
      <c r="C1203" s="190" t="str">
        <f t="shared" si="93"/>
        <v>Oct-2024</v>
      </c>
      <c r="D1203" s="2">
        <v>45596</v>
      </c>
      <c r="E1203" t="s">
        <v>1264</v>
      </c>
      <c r="F1203" t="s">
        <v>1265</v>
      </c>
      <c r="G1203" t="s">
        <v>1266</v>
      </c>
      <c r="H1203" t="s">
        <v>668</v>
      </c>
      <c r="I1203" t="s">
        <v>1281</v>
      </c>
      <c r="J1203" t="s">
        <v>1282</v>
      </c>
      <c r="K1203" t="s">
        <v>1304</v>
      </c>
      <c r="L1203" t="s">
        <v>1305</v>
      </c>
      <c r="M1203" t="s">
        <v>1306</v>
      </c>
      <c r="N1203" t="s">
        <v>1529</v>
      </c>
      <c r="O1203" t="s">
        <v>958</v>
      </c>
    </row>
    <row r="1204" spans="1:15" x14ac:dyDescent="0.35">
      <c r="A1204" s="189" t="str">
        <f t="shared" si="91"/>
        <v>Oct</v>
      </c>
      <c r="B1204" s="190" t="str">
        <f t="shared" si="92"/>
        <v>2024</v>
      </c>
      <c r="C1204" s="190" t="str">
        <f t="shared" si="93"/>
        <v>Oct-2024</v>
      </c>
      <c r="D1204" s="2">
        <v>45596</v>
      </c>
      <c r="E1204" t="s">
        <v>1264</v>
      </c>
      <c r="F1204" t="s">
        <v>1265</v>
      </c>
      <c r="G1204" t="s">
        <v>1266</v>
      </c>
      <c r="H1204" t="s">
        <v>668</v>
      </c>
      <c r="I1204" t="s">
        <v>1281</v>
      </c>
      <c r="J1204" t="s">
        <v>1282</v>
      </c>
      <c r="K1204" t="s">
        <v>1304</v>
      </c>
      <c r="L1204" t="s">
        <v>1305</v>
      </c>
      <c r="M1204" t="s">
        <v>1306</v>
      </c>
      <c r="N1204" t="s">
        <v>919</v>
      </c>
      <c r="O1204">
        <v>125</v>
      </c>
    </row>
    <row r="1205" spans="1:15" x14ac:dyDescent="0.35">
      <c r="A1205" s="189" t="str">
        <f t="shared" si="91"/>
        <v>Oct</v>
      </c>
      <c r="B1205" s="190" t="str">
        <f t="shared" si="92"/>
        <v>2024</v>
      </c>
      <c r="C1205" s="190" t="str">
        <f t="shared" si="93"/>
        <v>Oct-2024</v>
      </c>
      <c r="D1205" s="2">
        <v>45596</v>
      </c>
      <c r="E1205" t="s">
        <v>1264</v>
      </c>
      <c r="F1205" t="s">
        <v>1265</v>
      </c>
      <c r="G1205" t="s">
        <v>1266</v>
      </c>
      <c r="H1205" t="s">
        <v>668</v>
      </c>
      <c r="I1205" t="s">
        <v>1281</v>
      </c>
      <c r="J1205" t="s">
        <v>1282</v>
      </c>
      <c r="K1205" t="s">
        <v>1304</v>
      </c>
      <c r="L1205" t="s">
        <v>1305</v>
      </c>
      <c r="M1205" t="s">
        <v>1306</v>
      </c>
      <c r="N1205" t="s">
        <v>920</v>
      </c>
      <c r="O1205">
        <v>915</v>
      </c>
    </row>
    <row r="1206" spans="1:15" x14ac:dyDescent="0.35">
      <c r="A1206" s="189" t="str">
        <f t="shared" si="91"/>
        <v>Oct</v>
      </c>
      <c r="B1206" s="190" t="str">
        <f t="shared" si="92"/>
        <v>2024</v>
      </c>
      <c r="C1206" s="190" t="str">
        <f t="shared" si="93"/>
        <v>Oct-2024</v>
      </c>
      <c r="D1206" s="2">
        <v>45596</v>
      </c>
      <c r="E1206" t="s">
        <v>1264</v>
      </c>
      <c r="F1206" t="s">
        <v>1265</v>
      </c>
      <c r="G1206" t="s">
        <v>1266</v>
      </c>
      <c r="H1206" t="s">
        <v>668</v>
      </c>
      <c r="I1206" t="s">
        <v>1281</v>
      </c>
      <c r="J1206" t="s">
        <v>1282</v>
      </c>
      <c r="K1206" t="s">
        <v>1304</v>
      </c>
      <c r="L1206" t="s">
        <v>1305</v>
      </c>
      <c r="M1206" t="s">
        <v>1306</v>
      </c>
      <c r="N1206" t="s">
        <v>922</v>
      </c>
      <c r="O1206">
        <v>450</v>
      </c>
    </row>
    <row r="1207" spans="1:15" x14ac:dyDescent="0.35">
      <c r="A1207" s="189" t="str">
        <f t="shared" si="91"/>
        <v>Oct</v>
      </c>
      <c r="B1207" s="190" t="str">
        <f t="shared" si="92"/>
        <v>2024</v>
      </c>
      <c r="C1207" s="190" t="str">
        <f t="shared" si="93"/>
        <v>Oct-2024</v>
      </c>
      <c r="D1207" s="2">
        <v>45596</v>
      </c>
      <c r="E1207" t="s">
        <v>1264</v>
      </c>
      <c r="F1207" t="s">
        <v>1265</v>
      </c>
      <c r="G1207" t="s">
        <v>1266</v>
      </c>
      <c r="H1207" t="s">
        <v>668</v>
      </c>
      <c r="I1207" t="s">
        <v>1281</v>
      </c>
      <c r="J1207" t="s">
        <v>1282</v>
      </c>
      <c r="K1207" t="s">
        <v>1304</v>
      </c>
      <c r="L1207" t="s">
        <v>1305</v>
      </c>
      <c r="M1207" t="s">
        <v>1306</v>
      </c>
      <c r="N1207" t="s">
        <v>921</v>
      </c>
      <c r="O1207">
        <v>630</v>
      </c>
    </row>
    <row r="1208" spans="1:15" x14ac:dyDescent="0.35">
      <c r="A1208" s="189" t="str">
        <f t="shared" si="91"/>
        <v>Oct</v>
      </c>
      <c r="B1208" s="190" t="str">
        <f t="shared" si="92"/>
        <v>2024</v>
      </c>
      <c r="C1208" s="190" t="str">
        <f t="shared" si="93"/>
        <v>Oct-2024</v>
      </c>
      <c r="D1208" s="2">
        <v>45596</v>
      </c>
      <c r="E1208" t="s">
        <v>1264</v>
      </c>
      <c r="F1208" t="s">
        <v>1265</v>
      </c>
      <c r="G1208" t="s">
        <v>1266</v>
      </c>
      <c r="H1208" t="s">
        <v>682</v>
      </c>
      <c r="I1208" t="s">
        <v>1307</v>
      </c>
      <c r="J1208" t="s">
        <v>1308</v>
      </c>
      <c r="K1208" t="s">
        <v>1309</v>
      </c>
      <c r="L1208" t="s">
        <v>1310</v>
      </c>
      <c r="M1208" t="s">
        <v>1311</v>
      </c>
      <c r="N1208" t="s">
        <v>1528</v>
      </c>
      <c r="O1208">
        <v>5</v>
      </c>
    </row>
    <row r="1209" spans="1:15" x14ac:dyDescent="0.35">
      <c r="A1209" s="189" t="str">
        <f t="shared" si="91"/>
        <v>Oct</v>
      </c>
      <c r="B1209" s="190" t="str">
        <f t="shared" si="92"/>
        <v>2024</v>
      </c>
      <c r="C1209" s="190" t="str">
        <f t="shared" si="93"/>
        <v>Oct-2024</v>
      </c>
      <c r="D1209" s="2">
        <v>45596</v>
      </c>
      <c r="E1209" t="s">
        <v>1264</v>
      </c>
      <c r="F1209" t="s">
        <v>1265</v>
      </c>
      <c r="G1209" t="s">
        <v>1266</v>
      </c>
      <c r="H1209" t="s">
        <v>682</v>
      </c>
      <c r="I1209" t="s">
        <v>1307</v>
      </c>
      <c r="J1209" t="s">
        <v>1308</v>
      </c>
      <c r="K1209" t="s">
        <v>1309</v>
      </c>
      <c r="L1209" t="s">
        <v>1310</v>
      </c>
      <c r="M1209" t="s">
        <v>1311</v>
      </c>
      <c r="N1209" t="s">
        <v>1529</v>
      </c>
      <c r="O1209" t="s">
        <v>958</v>
      </c>
    </row>
    <row r="1210" spans="1:15" x14ac:dyDescent="0.35">
      <c r="A1210" s="189" t="str">
        <f t="shared" si="91"/>
        <v>Oct</v>
      </c>
      <c r="B1210" s="190" t="str">
        <f t="shared" si="92"/>
        <v>2024</v>
      </c>
      <c r="C1210" s="190" t="str">
        <f t="shared" si="93"/>
        <v>Oct-2024</v>
      </c>
      <c r="D1210" s="2">
        <v>45596</v>
      </c>
      <c r="E1210" t="s">
        <v>1264</v>
      </c>
      <c r="F1210" t="s">
        <v>1265</v>
      </c>
      <c r="G1210" t="s">
        <v>1266</v>
      </c>
      <c r="H1210" t="s">
        <v>682</v>
      </c>
      <c r="I1210" t="s">
        <v>1307</v>
      </c>
      <c r="J1210" t="s">
        <v>1308</v>
      </c>
      <c r="K1210" t="s">
        <v>1309</v>
      </c>
      <c r="L1210" t="s">
        <v>1310</v>
      </c>
      <c r="M1210" t="s">
        <v>1311</v>
      </c>
      <c r="N1210" t="s">
        <v>919</v>
      </c>
      <c r="O1210">
        <v>5</v>
      </c>
    </row>
    <row r="1211" spans="1:15" x14ac:dyDescent="0.35">
      <c r="A1211" s="189" t="str">
        <f t="shared" si="91"/>
        <v>Oct</v>
      </c>
      <c r="B1211" s="190" t="str">
        <f t="shared" si="92"/>
        <v>2024</v>
      </c>
      <c r="C1211" s="190" t="str">
        <f t="shared" si="93"/>
        <v>Oct-2024</v>
      </c>
      <c r="D1211" s="2">
        <v>45596</v>
      </c>
      <c r="E1211" t="s">
        <v>1264</v>
      </c>
      <c r="F1211" t="s">
        <v>1265</v>
      </c>
      <c r="G1211" t="s">
        <v>1266</v>
      </c>
      <c r="H1211" t="s">
        <v>682</v>
      </c>
      <c r="I1211" t="s">
        <v>1307</v>
      </c>
      <c r="J1211" t="s">
        <v>1308</v>
      </c>
      <c r="K1211" t="s">
        <v>1309</v>
      </c>
      <c r="L1211" t="s">
        <v>1310</v>
      </c>
      <c r="M1211" t="s">
        <v>1311</v>
      </c>
      <c r="N1211" t="s">
        <v>920</v>
      </c>
      <c r="O1211">
        <v>1265</v>
      </c>
    </row>
    <row r="1212" spans="1:15" x14ac:dyDescent="0.35">
      <c r="A1212" s="189" t="str">
        <f t="shared" si="91"/>
        <v>Oct</v>
      </c>
      <c r="B1212" s="190" t="str">
        <f t="shared" si="92"/>
        <v>2024</v>
      </c>
      <c r="C1212" s="190" t="str">
        <f t="shared" si="93"/>
        <v>Oct-2024</v>
      </c>
      <c r="D1212" s="2">
        <v>45596</v>
      </c>
      <c r="E1212" t="s">
        <v>1264</v>
      </c>
      <c r="F1212" t="s">
        <v>1265</v>
      </c>
      <c r="G1212" t="s">
        <v>1266</v>
      </c>
      <c r="H1212" t="s">
        <v>682</v>
      </c>
      <c r="I1212" t="s">
        <v>1307</v>
      </c>
      <c r="J1212" t="s">
        <v>1308</v>
      </c>
      <c r="K1212" t="s">
        <v>1309</v>
      </c>
      <c r="L1212" t="s">
        <v>1310</v>
      </c>
      <c r="M1212" t="s">
        <v>1311</v>
      </c>
      <c r="N1212" t="s">
        <v>922</v>
      </c>
      <c r="O1212">
        <v>525</v>
      </c>
    </row>
    <row r="1213" spans="1:15" x14ac:dyDescent="0.35">
      <c r="A1213" s="189" t="str">
        <f t="shared" si="91"/>
        <v>Oct</v>
      </c>
      <c r="B1213" s="190" t="str">
        <f t="shared" si="92"/>
        <v>2024</v>
      </c>
      <c r="C1213" s="190" t="str">
        <f t="shared" si="93"/>
        <v>Oct-2024</v>
      </c>
      <c r="D1213" s="2">
        <v>45596</v>
      </c>
      <c r="E1213" t="s">
        <v>1264</v>
      </c>
      <c r="F1213" t="s">
        <v>1265</v>
      </c>
      <c r="G1213" t="s">
        <v>1266</v>
      </c>
      <c r="H1213" t="s">
        <v>682</v>
      </c>
      <c r="I1213" t="s">
        <v>1307</v>
      </c>
      <c r="J1213" t="s">
        <v>1308</v>
      </c>
      <c r="K1213" t="s">
        <v>1309</v>
      </c>
      <c r="L1213" t="s">
        <v>1310</v>
      </c>
      <c r="M1213" t="s">
        <v>1311</v>
      </c>
      <c r="N1213" t="s">
        <v>921</v>
      </c>
      <c r="O1213">
        <v>1635</v>
      </c>
    </row>
    <row r="1214" spans="1:15" x14ac:dyDescent="0.35">
      <c r="A1214" s="189" t="str">
        <f t="shared" si="91"/>
        <v>Oct</v>
      </c>
      <c r="B1214" s="190" t="str">
        <f t="shared" si="92"/>
        <v>2024</v>
      </c>
      <c r="C1214" s="190" t="str">
        <f t="shared" si="93"/>
        <v>Oct-2024</v>
      </c>
      <c r="D1214" s="2">
        <v>45596</v>
      </c>
      <c r="E1214" t="s">
        <v>1264</v>
      </c>
      <c r="F1214" t="s">
        <v>1265</v>
      </c>
      <c r="G1214" t="s">
        <v>1266</v>
      </c>
      <c r="H1214" t="s">
        <v>682</v>
      </c>
      <c r="I1214" t="s">
        <v>1307</v>
      </c>
      <c r="J1214" t="s">
        <v>1308</v>
      </c>
      <c r="K1214" t="s">
        <v>1312</v>
      </c>
      <c r="L1214" t="s">
        <v>1313</v>
      </c>
      <c r="M1214" t="s">
        <v>1314</v>
      </c>
      <c r="N1214" t="s">
        <v>1528</v>
      </c>
      <c r="O1214" t="s">
        <v>958</v>
      </c>
    </row>
    <row r="1215" spans="1:15" x14ac:dyDescent="0.35">
      <c r="A1215" s="189" t="str">
        <f t="shared" si="91"/>
        <v>Oct</v>
      </c>
      <c r="B1215" s="190" t="str">
        <f t="shared" si="92"/>
        <v>2024</v>
      </c>
      <c r="C1215" s="190" t="str">
        <f t="shared" si="93"/>
        <v>Oct-2024</v>
      </c>
      <c r="D1215" s="2">
        <v>45596</v>
      </c>
      <c r="E1215" t="s">
        <v>1264</v>
      </c>
      <c r="F1215" t="s">
        <v>1265</v>
      </c>
      <c r="G1215" t="s">
        <v>1266</v>
      </c>
      <c r="H1215" t="s">
        <v>682</v>
      </c>
      <c r="I1215" t="s">
        <v>1307</v>
      </c>
      <c r="J1215" t="s">
        <v>1308</v>
      </c>
      <c r="K1215" t="s">
        <v>1312</v>
      </c>
      <c r="L1215" t="s">
        <v>1313</v>
      </c>
      <c r="M1215" t="s">
        <v>1314</v>
      </c>
      <c r="N1215" t="s">
        <v>1529</v>
      </c>
      <c r="O1215" t="s">
        <v>958</v>
      </c>
    </row>
    <row r="1216" spans="1:15" x14ac:dyDescent="0.35">
      <c r="A1216" s="189" t="str">
        <f t="shared" si="91"/>
        <v>Oct</v>
      </c>
      <c r="B1216" s="190" t="str">
        <f t="shared" si="92"/>
        <v>2024</v>
      </c>
      <c r="C1216" s="190" t="str">
        <f t="shared" si="93"/>
        <v>Oct-2024</v>
      </c>
      <c r="D1216" s="2">
        <v>45596</v>
      </c>
      <c r="E1216" t="s">
        <v>1264</v>
      </c>
      <c r="F1216" t="s">
        <v>1265</v>
      </c>
      <c r="G1216" t="s">
        <v>1266</v>
      </c>
      <c r="H1216" t="s">
        <v>682</v>
      </c>
      <c r="I1216" t="s">
        <v>1307</v>
      </c>
      <c r="J1216" t="s">
        <v>1308</v>
      </c>
      <c r="K1216" t="s">
        <v>1312</v>
      </c>
      <c r="L1216" t="s">
        <v>1313</v>
      </c>
      <c r="M1216" t="s">
        <v>1314</v>
      </c>
      <c r="N1216" t="s">
        <v>919</v>
      </c>
      <c r="O1216">
        <v>20</v>
      </c>
    </row>
    <row r="1217" spans="1:15" x14ac:dyDescent="0.35">
      <c r="A1217" s="189" t="str">
        <f t="shared" si="91"/>
        <v>Oct</v>
      </c>
      <c r="B1217" s="190" t="str">
        <f t="shared" si="92"/>
        <v>2024</v>
      </c>
      <c r="C1217" s="190" t="str">
        <f t="shared" si="93"/>
        <v>Oct-2024</v>
      </c>
      <c r="D1217" s="2">
        <v>45596</v>
      </c>
      <c r="E1217" t="s">
        <v>1264</v>
      </c>
      <c r="F1217" t="s">
        <v>1265</v>
      </c>
      <c r="G1217" t="s">
        <v>1266</v>
      </c>
      <c r="H1217" t="s">
        <v>682</v>
      </c>
      <c r="I1217" t="s">
        <v>1307</v>
      </c>
      <c r="J1217" t="s">
        <v>1308</v>
      </c>
      <c r="K1217" t="s">
        <v>1312</v>
      </c>
      <c r="L1217" t="s">
        <v>1313</v>
      </c>
      <c r="M1217" t="s">
        <v>1314</v>
      </c>
      <c r="N1217" t="s">
        <v>920</v>
      </c>
      <c r="O1217">
        <v>580</v>
      </c>
    </row>
    <row r="1218" spans="1:15" x14ac:dyDescent="0.35">
      <c r="A1218" s="189" t="str">
        <f t="shared" si="91"/>
        <v>Oct</v>
      </c>
      <c r="B1218" s="190" t="str">
        <f t="shared" si="92"/>
        <v>2024</v>
      </c>
      <c r="C1218" s="190" t="str">
        <f t="shared" si="93"/>
        <v>Oct-2024</v>
      </c>
      <c r="D1218" s="2">
        <v>45596</v>
      </c>
      <c r="E1218" t="s">
        <v>1264</v>
      </c>
      <c r="F1218" t="s">
        <v>1265</v>
      </c>
      <c r="G1218" t="s">
        <v>1266</v>
      </c>
      <c r="H1218" t="s">
        <v>682</v>
      </c>
      <c r="I1218" t="s">
        <v>1307</v>
      </c>
      <c r="J1218" t="s">
        <v>1308</v>
      </c>
      <c r="K1218" t="s">
        <v>1312</v>
      </c>
      <c r="L1218" t="s">
        <v>1313</v>
      </c>
      <c r="M1218" t="s">
        <v>1314</v>
      </c>
      <c r="N1218" t="s">
        <v>922</v>
      </c>
      <c r="O1218">
        <v>620</v>
      </c>
    </row>
    <row r="1219" spans="1:15" x14ac:dyDescent="0.35">
      <c r="A1219" s="189" t="str">
        <f t="shared" ref="A1219:A1282" si="94">TEXT(D1219,"mmm")</f>
        <v>Oct</v>
      </c>
      <c r="B1219" s="190" t="str">
        <f t="shared" ref="B1219:B1282" si="95">TEXT(D1219,"yyyy")</f>
        <v>2024</v>
      </c>
      <c r="C1219" s="190" t="str">
        <f t="shared" ref="C1219:C1282" si="96">_xlfn.CONCAT(A1219&amp;"-"&amp;B1219)</f>
        <v>Oct-2024</v>
      </c>
      <c r="D1219" s="2">
        <v>45596</v>
      </c>
      <c r="E1219" t="s">
        <v>1264</v>
      </c>
      <c r="F1219" t="s">
        <v>1265</v>
      </c>
      <c r="G1219" t="s">
        <v>1266</v>
      </c>
      <c r="H1219" t="s">
        <v>682</v>
      </c>
      <c r="I1219" t="s">
        <v>1307</v>
      </c>
      <c r="J1219" t="s">
        <v>1308</v>
      </c>
      <c r="K1219" t="s">
        <v>1312</v>
      </c>
      <c r="L1219" t="s">
        <v>1313</v>
      </c>
      <c r="M1219" t="s">
        <v>1314</v>
      </c>
      <c r="N1219" t="s">
        <v>921</v>
      </c>
      <c r="O1219">
        <v>795</v>
      </c>
    </row>
    <row r="1220" spans="1:15" x14ac:dyDescent="0.35">
      <c r="A1220" s="189" t="str">
        <f t="shared" si="94"/>
        <v>Oct</v>
      </c>
      <c r="B1220" s="190" t="str">
        <f t="shared" si="95"/>
        <v>2024</v>
      </c>
      <c r="C1220" s="190" t="str">
        <f t="shared" si="96"/>
        <v>Oct-2024</v>
      </c>
      <c r="D1220" s="2">
        <v>45596</v>
      </c>
      <c r="E1220" t="s">
        <v>1264</v>
      </c>
      <c r="F1220" t="s">
        <v>1265</v>
      </c>
      <c r="G1220" t="s">
        <v>1266</v>
      </c>
      <c r="H1220" t="s">
        <v>682</v>
      </c>
      <c r="I1220" t="s">
        <v>1307</v>
      </c>
      <c r="J1220" t="s">
        <v>1308</v>
      </c>
      <c r="K1220" t="s">
        <v>1315</v>
      </c>
      <c r="L1220" t="s">
        <v>1316</v>
      </c>
      <c r="M1220" t="s">
        <v>1317</v>
      </c>
      <c r="N1220" t="s">
        <v>1528</v>
      </c>
      <c r="O1220">
        <v>15</v>
      </c>
    </row>
    <row r="1221" spans="1:15" x14ac:dyDescent="0.35">
      <c r="A1221" s="189" t="str">
        <f t="shared" si="94"/>
        <v>Oct</v>
      </c>
      <c r="B1221" s="190" t="str">
        <f t="shared" si="95"/>
        <v>2024</v>
      </c>
      <c r="C1221" s="190" t="str">
        <f t="shared" si="96"/>
        <v>Oct-2024</v>
      </c>
      <c r="D1221" s="2">
        <v>45596</v>
      </c>
      <c r="E1221" t="s">
        <v>1264</v>
      </c>
      <c r="F1221" t="s">
        <v>1265</v>
      </c>
      <c r="G1221" t="s">
        <v>1266</v>
      </c>
      <c r="H1221" t="s">
        <v>682</v>
      </c>
      <c r="I1221" t="s">
        <v>1307</v>
      </c>
      <c r="J1221" t="s">
        <v>1308</v>
      </c>
      <c r="K1221" t="s">
        <v>1315</v>
      </c>
      <c r="L1221" t="s">
        <v>1316</v>
      </c>
      <c r="M1221" t="s">
        <v>1317</v>
      </c>
      <c r="N1221" t="s">
        <v>1529</v>
      </c>
      <c r="O1221" t="s">
        <v>958</v>
      </c>
    </row>
    <row r="1222" spans="1:15" x14ac:dyDescent="0.35">
      <c r="A1222" s="189" t="str">
        <f t="shared" si="94"/>
        <v>Oct</v>
      </c>
      <c r="B1222" s="190" t="str">
        <f t="shared" si="95"/>
        <v>2024</v>
      </c>
      <c r="C1222" s="190" t="str">
        <f t="shared" si="96"/>
        <v>Oct-2024</v>
      </c>
      <c r="D1222" s="2">
        <v>45596</v>
      </c>
      <c r="E1222" t="s">
        <v>1264</v>
      </c>
      <c r="F1222" t="s">
        <v>1265</v>
      </c>
      <c r="G1222" t="s">
        <v>1266</v>
      </c>
      <c r="H1222" t="s">
        <v>682</v>
      </c>
      <c r="I1222" t="s">
        <v>1307</v>
      </c>
      <c r="J1222" t="s">
        <v>1308</v>
      </c>
      <c r="K1222" t="s">
        <v>1315</v>
      </c>
      <c r="L1222" t="s">
        <v>1316</v>
      </c>
      <c r="M1222" t="s">
        <v>1317</v>
      </c>
      <c r="N1222" t="s">
        <v>919</v>
      </c>
      <c r="O1222">
        <v>15</v>
      </c>
    </row>
    <row r="1223" spans="1:15" x14ac:dyDescent="0.35">
      <c r="A1223" s="189" t="str">
        <f t="shared" si="94"/>
        <v>Oct</v>
      </c>
      <c r="B1223" s="190" t="str">
        <f t="shared" si="95"/>
        <v>2024</v>
      </c>
      <c r="C1223" s="190" t="str">
        <f t="shared" si="96"/>
        <v>Oct-2024</v>
      </c>
      <c r="D1223" s="2">
        <v>45596</v>
      </c>
      <c r="E1223" t="s">
        <v>1264</v>
      </c>
      <c r="F1223" t="s">
        <v>1265</v>
      </c>
      <c r="G1223" t="s">
        <v>1266</v>
      </c>
      <c r="H1223" t="s">
        <v>682</v>
      </c>
      <c r="I1223" t="s">
        <v>1307</v>
      </c>
      <c r="J1223" t="s">
        <v>1308</v>
      </c>
      <c r="K1223" t="s">
        <v>1315</v>
      </c>
      <c r="L1223" t="s">
        <v>1316</v>
      </c>
      <c r="M1223" t="s">
        <v>1317</v>
      </c>
      <c r="N1223" t="s">
        <v>920</v>
      </c>
      <c r="O1223">
        <v>530</v>
      </c>
    </row>
    <row r="1224" spans="1:15" x14ac:dyDescent="0.35">
      <c r="A1224" s="189" t="str">
        <f t="shared" si="94"/>
        <v>Oct</v>
      </c>
      <c r="B1224" s="190" t="str">
        <f t="shared" si="95"/>
        <v>2024</v>
      </c>
      <c r="C1224" s="190" t="str">
        <f t="shared" si="96"/>
        <v>Oct-2024</v>
      </c>
      <c r="D1224" s="2">
        <v>45596</v>
      </c>
      <c r="E1224" t="s">
        <v>1264</v>
      </c>
      <c r="F1224" t="s">
        <v>1265</v>
      </c>
      <c r="G1224" t="s">
        <v>1266</v>
      </c>
      <c r="H1224" t="s">
        <v>682</v>
      </c>
      <c r="I1224" t="s">
        <v>1307</v>
      </c>
      <c r="J1224" t="s">
        <v>1308</v>
      </c>
      <c r="K1224" t="s">
        <v>1315</v>
      </c>
      <c r="L1224" t="s">
        <v>1316</v>
      </c>
      <c r="M1224" t="s">
        <v>1317</v>
      </c>
      <c r="N1224" t="s">
        <v>922</v>
      </c>
      <c r="O1224">
        <v>495</v>
      </c>
    </row>
    <row r="1225" spans="1:15" x14ac:dyDescent="0.35">
      <c r="A1225" s="189" t="str">
        <f t="shared" si="94"/>
        <v>Oct</v>
      </c>
      <c r="B1225" s="190" t="str">
        <f t="shared" si="95"/>
        <v>2024</v>
      </c>
      <c r="C1225" s="190" t="str">
        <f t="shared" si="96"/>
        <v>Oct-2024</v>
      </c>
      <c r="D1225" s="2">
        <v>45596</v>
      </c>
      <c r="E1225" t="s">
        <v>1264</v>
      </c>
      <c r="F1225" t="s">
        <v>1265</v>
      </c>
      <c r="G1225" t="s">
        <v>1266</v>
      </c>
      <c r="H1225" t="s">
        <v>682</v>
      </c>
      <c r="I1225" t="s">
        <v>1307</v>
      </c>
      <c r="J1225" t="s">
        <v>1308</v>
      </c>
      <c r="K1225" t="s">
        <v>1315</v>
      </c>
      <c r="L1225" t="s">
        <v>1316</v>
      </c>
      <c r="M1225" t="s">
        <v>1317</v>
      </c>
      <c r="N1225" t="s">
        <v>921</v>
      </c>
      <c r="O1225">
        <v>640</v>
      </c>
    </row>
    <row r="1226" spans="1:15" x14ac:dyDescent="0.35">
      <c r="A1226" s="189" t="str">
        <f t="shared" si="94"/>
        <v>Oct</v>
      </c>
      <c r="B1226" s="190" t="str">
        <f t="shared" si="95"/>
        <v>2024</v>
      </c>
      <c r="C1226" s="190" t="str">
        <f t="shared" si="96"/>
        <v>Oct-2024</v>
      </c>
      <c r="D1226" s="2">
        <v>45596</v>
      </c>
      <c r="E1226" t="s">
        <v>1264</v>
      </c>
      <c r="F1226" t="s">
        <v>1265</v>
      </c>
      <c r="G1226" t="s">
        <v>1266</v>
      </c>
      <c r="H1226" t="s">
        <v>682</v>
      </c>
      <c r="I1226" t="s">
        <v>1307</v>
      </c>
      <c r="J1226" t="s">
        <v>1308</v>
      </c>
      <c r="K1226" t="s">
        <v>1318</v>
      </c>
      <c r="L1226" t="s">
        <v>1319</v>
      </c>
      <c r="M1226" t="s">
        <v>1320</v>
      </c>
      <c r="N1226" t="s">
        <v>1528</v>
      </c>
      <c r="O1226">
        <v>5</v>
      </c>
    </row>
    <row r="1227" spans="1:15" x14ac:dyDescent="0.35">
      <c r="A1227" s="189" t="str">
        <f t="shared" si="94"/>
        <v>Oct</v>
      </c>
      <c r="B1227" s="190" t="str">
        <f t="shared" si="95"/>
        <v>2024</v>
      </c>
      <c r="C1227" s="190" t="str">
        <f t="shared" si="96"/>
        <v>Oct-2024</v>
      </c>
      <c r="D1227" s="2">
        <v>45596</v>
      </c>
      <c r="E1227" t="s">
        <v>1264</v>
      </c>
      <c r="F1227" t="s">
        <v>1265</v>
      </c>
      <c r="G1227" t="s">
        <v>1266</v>
      </c>
      <c r="H1227" t="s">
        <v>682</v>
      </c>
      <c r="I1227" t="s">
        <v>1307</v>
      </c>
      <c r="J1227" t="s">
        <v>1308</v>
      </c>
      <c r="K1227" t="s">
        <v>1318</v>
      </c>
      <c r="L1227" t="s">
        <v>1319</v>
      </c>
      <c r="M1227" t="s">
        <v>1320</v>
      </c>
      <c r="N1227" t="s">
        <v>1529</v>
      </c>
      <c r="O1227" t="s">
        <v>958</v>
      </c>
    </row>
    <row r="1228" spans="1:15" x14ac:dyDescent="0.35">
      <c r="A1228" s="189" t="str">
        <f t="shared" si="94"/>
        <v>Oct</v>
      </c>
      <c r="B1228" s="190" t="str">
        <f t="shared" si="95"/>
        <v>2024</v>
      </c>
      <c r="C1228" s="190" t="str">
        <f t="shared" si="96"/>
        <v>Oct-2024</v>
      </c>
      <c r="D1228" s="2">
        <v>45596</v>
      </c>
      <c r="E1228" t="s">
        <v>1264</v>
      </c>
      <c r="F1228" t="s">
        <v>1265</v>
      </c>
      <c r="G1228" t="s">
        <v>1266</v>
      </c>
      <c r="H1228" t="s">
        <v>682</v>
      </c>
      <c r="I1228" t="s">
        <v>1307</v>
      </c>
      <c r="J1228" t="s">
        <v>1308</v>
      </c>
      <c r="K1228" t="s">
        <v>1318</v>
      </c>
      <c r="L1228" t="s">
        <v>1319</v>
      </c>
      <c r="M1228" t="s">
        <v>1320</v>
      </c>
      <c r="N1228" t="s">
        <v>919</v>
      </c>
      <c r="O1228">
        <v>5</v>
      </c>
    </row>
    <row r="1229" spans="1:15" x14ac:dyDescent="0.35">
      <c r="A1229" s="189" t="str">
        <f t="shared" si="94"/>
        <v>Oct</v>
      </c>
      <c r="B1229" s="190" t="str">
        <f t="shared" si="95"/>
        <v>2024</v>
      </c>
      <c r="C1229" s="190" t="str">
        <f t="shared" si="96"/>
        <v>Oct-2024</v>
      </c>
      <c r="D1229" s="2">
        <v>45596</v>
      </c>
      <c r="E1229" t="s">
        <v>1264</v>
      </c>
      <c r="F1229" t="s">
        <v>1265</v>
      </c>
      <c r="G1229" t="s">
        <v>1266</v>
      </c>
      <c r="H1229" t="s">
        <v>682</v>
      </c>
      <c r="I1229" t="s">
        <v>1307</v>
      </c>
      <c r="J1229" t="s">
        <v>1308</v>
      </c>
      <c r="K1229" t="s">
        <v>1318</v>
      </c>
      <c r="L1229" t="s">
        <v>1319</v>
      </c>
      <c r="M1229" t="s">
        <v>1320</v>
      </c>
      <c r="N1229" t="s">
        <v>920</v>
      </c>
      <c r="O1229">
        <v>235</v>
      </c>
    </row>
    <row r="1230" spans="1:15" x14ac:dyDescent="0.35">
      <c r="A1230" s="189" t="str">
        <f t="shared" si="94"/>
        <v>Oct</v>
      </c>
      <c r="B1230" s="190" t="str">
        <f t="shared" si="95"/>
        <v>2024</v>
      </c>
      <c r="C1230" s="190" t="str">
        <f t="shared" si="96"/>
        <v>Oct-2024</v>
      </c>
      <c r="D1230" s="2">
        <v>45596</v>
      </c>
      <c r="E1230" t="s">
        <v>1264</v>
      </c>
      <c r="F1230" t="s">
        <v>1265</v>
      </c>
      <c r="G1230" t="s">
        <v>1266</v>
      </c>
      <c r="H1230" t="s">
        <v>682</v>
      </c>
      <c r="I1230" t="s">
        <v>1307</v>
      </c>
      <c r="J1230" t="s">
        <v>1308</v>
      </c>
      <c r="K1230" t="s">
        <v>1318</v>
      </c>
      <c r="L1230" t="s">
        <v>1319</v>
      </c>
      <c r="M1230" t="s">
        <v>1320</v>
      </c>
      <c r="N1230" t="s">
        <v>922</v>
      </c>
      <c r="O1230">
        <v>645</v>
      </c>
    </row>
    <row r="1231" spans="1:15" x14ac:dyDescent="0.35">
      <c r="A1231" s="189" t="str">
        <f t="shared" si="94"/>
        <v>Oct</v>
      </c>
      <c r="B1231" s="190" t="str">
        <f t="shared" si="95"/>
        <v>2024</v>
      </c>
      <c r="C1231" s="190" t="str">
        <f t="shared" si="96"/>
        <v>Oct-2024</v>
      </c>
      <c r="D1231" s="2">
        <v>45596</v>
      </c>
      <c r="E1231" t="s">
        <v>1264</v>
      </c>
      <c r="F1231" t="s">
        <v>1265</v>
      </c>
      <c r="G1231" t="s">
        <v>1266</v>
      </c>
      <c r="H1231" t="s">
        <v>682</v>
      </c>
      <c r="I1231" t="s">
        <v>1307</v>
      </c>
      <c r="J1231" t="s">
        <v>1308</v>
      </c>
      <c r="K1231" t="s">
        <v>1318</v>
      </c>
      <c r="L1231" t="s">
        <v>1319</v>
      </c>
      <c r="M1231" t="s">
        <v>1320</v>
      </c>
      <c r="N1231" t="s">
        <v>921</v>
      </c>
      <c r="O1231">
        <v>700</v>
      </c>
    </row>
    <row r="1232" spans="1:15" x14ac:dyDescent="0.35">
      <c r="A1232" s="189" t="str">
        <f t="shared" si="94"/>
        <v>Oct</v>
      </c>
      <c r="B1232" s="190" t="str">
        <f t="shared" si="95"/>
        <v>2024</v>
      </c>
      <c r="C1232" s="190" t="str">
        <f t="shared" si="96"/>
        <v>Oct-2024</v>
      </c>
      <c r="D1232" s="2">
        <v>45596</v>
      </c>
      <c r="E1232" t="s">
        <v>1264</v>
      </c>
      <c r="F1232" t="s">
        <v>1265</v>
      </c>
      <c r="G1232" t="s">
        <v>1266</v>
      </c>
      <c r="H1232" t="s">
        <v>682</v>
      </c>
      <c r="I1232" t="s">
        <v>1307</v>
      </c>
      <c r="J1232" t="s">
        <v>1308</v>
      </c>
      <c r="K1232" t="s">
        <v>1321</v>
      </c>
      <c r="L1232" t="s">
        <v>1322</v>
      </c>
      <c r="M1232" t="s">
        <v>1323</v>
      </c>
      <c r="N1232" t="s">
        <v>1528</v>
      </c>
      <c r="O1232" t="s">
        <v>958</v>
      </c>
    </row>
    <row r="1233" spans="1:15" x14ac:dyDescent="0.35">
      <c r="A1233" s="189" t="str">
        <f t="shared" si="94"/>
        <v>Oct</v>
      </c>
      <c r="B1233" s="190" t="str">
        <f t="shared" si="95"/>
        <v>2024</v>
      </c>
      <c r="C1233" s="190" t="str">
        <f t="shared" si="96"/>
        <v>Oct-2024</v>
      </c>
      <c r="D1233" s="2">
        <v>45596</v>
      </c>
      <c r="E1233" t="s">
        <v>1264</v>
      </c>
      <c r="F1233" t="s">
        <v>1265</v>
      </c>
      <c r="G1233" t="s">
        <v>1266</v>
      </c>
      <c r="H1233" t="s">
        <v>682</v>
      </c>
      <c r="I1233" t="s">
        <v>1307</v>
      </c>
      <c r="J1233" t="s">
        <v>1308</v>
      </c>
      <c r="K1233" t="s">
        <v>1321</v>
      </c>
      <c r="L1233" t="s">
        <v>1322</v>
      </c>
      <c r="M1233" t="s">
        <v>1323</v>
      </c>
      <c r="N1233" t="s">
        <v>1529</v>
      </c>
      <c r="O1233" t="s">
        <v>958</v>
      </c>
    </row>
    <row r="1234" spans="1:15" x14ac:dyDescent="0.35">
      <c r="A1234" s="189" t="str">
        <f t="shared" si="94"/>
        <v>Oct</v>
      </c>
      <c r="B1234" s="190" t="str">
        <f t="shared" si="95"/>
        <v>2024</v>
      </c>
      <c r="C1234" s="190" t="str">
        <f t="shared" si="96"/>
        <v>Oct-2024</v>
      </c>
      <c r="D1234" s="2">
        <v>45596</v>
      </c>
      <c r="E1234" t="s">
        <v>1264</v>
      </c>
      <c r="F1234" t="s">
        <v>1265</v>
      </c>
      <c r="G1234" t="s">
        <v>1266</v>
      </c>
      <c r="H1234" t="s">
        <v>682</v>
      </c>
      <c r="I1234" t="s">
        <v>1307</v>
      </c>
      <c r="J1234" t="s">
        <v>1308</v>
      </c>
      <c r="K1234" t="s">
        <v>1321</v>
      </c>
      <c r="L1234" t="s">
        <v>1322</v>
      </c>
      <c r="M1234" t="s">
        <v>1323</v>
      </c>
      <c r="N1234" t="s">
        <v>919</v>
      </c>
      <c r="O1234">
        <v>60</v>
      </c>
    </row>
    <row r="1235" spans="1:15" x14ac:dyDescent="0.35">
      <c r="A1235" s="189" t="str">
        <f t="shared" si="94"/>
        <v>Oct</v>
      </c>
      <c r="B1235" s="190" t="str">
        <f t="shared" si="95"/>
        <v>2024</v>
      </c>
      <c r="C1235" s="190" t="str">
        <f t="shared" si="96"/>
        <v>Oct-2024</v>
      </c>
      <c r="D1235" s="2">
        <v>45596</v>
      </c>
      <c r="E1235" t="s">
        <v>1264</v>
      </c>
      <c r="F1235" t="s">
        <v>1265</v>
      </c>
      <c r="G1235" t="s">
        <v>1266</v>
      </c>
      <c r="H1235" t="s">
        <v>682</v>
      </c>
      <c r="I1235" t="s">
        <v>1307</v>
      </c>
      <c r="J1235" t="s">
        <v>1308</v>
      </c>
      <c r="K1235" t="s">
        <v>1321</v>
      </c>
      <c r="L1235" t="s">
        <v>1322</v>
      </c>
      <c r="M1235" t="s">
        <v>1323</v>
      </c>
      <c r="N1235" t="s">
        <v>920</v>
      </c>
      <c r="O1235">
        <v>720</v>
      </c>
    </row>
    <row r="1236" spans="1:15" x14ac:dyDescent="0.35">
      <c r="A1236" s="189" t="str">
        <f t="shared" si="94"/>
        <v>Oct</v>
      </c>
      <c r="B1236" s="190" t="str">
        <f t="shared" si="95"/>
        <v>2024</v>
      </c>
      <c r="C1236" s="190" t="str">
        <f t="shared" si="96"/>
        <v>Oct-2024</v>
      </c>
      <c r="D1236" s="2">
        <v>45596</v>
      </c>
      <c r="E1236" t="s">
        <v>1264</v>
      </c>
      <c r="F1236" t="s">
        <v>1265</v>
      </c>
      <c r="G1236" t="s">
        <v>1266</v>
      </c>
      <c r="H1236" t="s">
        <v>682</v>
      </c>
      <c r="I1236" t="s">
        <v>1307</v>
      </c>
      <c r="J1236" t="s">
        <v>1308</v>
      </c>
      <c r="K1236" t="s">
        <v>1321</v>
      </c>
      <c r="L1236" t="s">
        <v>1322</v>
      </c>
      <c r="M1236" t="s">
        <v>1323</v>
      </c>
      <c r="N1236" t="s">
        <v>922</v>
      </c>
      <c r="O1236">
        <v>355</v>
      </c>
    </row>
    <row r="1237" spans="1:15" x14ac:dyDescent="0.35">
      <c r="A1237" s="189" t="str">
        <f t="shared" si="94"/>
        <v>Oct</v>
      </c>
      <c r="B1237" s="190" t="str">
        <f t="shared" si="95"/>
        <v>2024</v>
      </c>
      <c r="C1237" s="190" t="str">
        <f t="shared" si="96"/>
        <v>Oct-2024</v>
      </c>
      <c r="D1237" s="2">
        <v>45596</v>
      </c>
      <c r="E1237" t="s">
        <v>1264</v>
      </c>
      <c r="F1237" t="s">
        <v>1265</v>
      </c>
      <c r="G1237" t="s">
        <v>1266</v>
      </c>
      <c r="H1237" t="s">
        <v>682</v>
      </c>
      <c r="I1237" t="s">
        <v>1307</v>
      </c>
      <c r="J1237" t="s">
        <v>1308</v>
      </c>
      <c r="K1237" t="s">
        <v>1321</v>
      </c>
      <c r="L1237" t="s">
        <v>1322</v>
      </c>
      <c r="M1237" t="s">
        <v>1323</v>
      </c>
      <c r="N1237" t="s">
        <v>921</v>
      </c>
      <c r="O1237">
        <v>675</v>
      </c>
    </row>
    <row r="1238" spans="1:15" x14ac:dyDescent="0.35">
      <c r="A1238" s="189" t="str">
        <f t="shared" si="94"/>
        <v>Oct</v>
      </c>
      <c r="B1238" s="190" t="str">
        <f t="shared" si="95"/>
        <v>2024</v>
      </c>
      <c r="C1238" s="190" t="str">
        <f t="shared" si="96"/>
        <v>Oct-2024</v>
      </c>
      <c r="D1238" s="2">
        <v>45596</v>
      </c>
      <c r="E1238" t="s">
        <v>1264</v>
      </c>
      <c r="F1238" t="s">
        <v>1265</v>
      </c>
      <c r="G1238" t="s">
        <v>1266</v>
      </c>
      <c r="H1238" t="s">
        <v>682</v>
      </c>
      <c r="I1238" t="s">
        <v>1307</v>
      </c>
      <c r="J1238" t="s">
        <v>1308</v>
      </c>
      <c r="K1238" t="s">
        <v>1324</v>
      </c>
      <c r="L1238" t="s">
        <v>1325</v>
      </c>
      <c r="M1238" t="s">
        <v>1326</v>
      </c>
      <c r="N1238" t="s">
        <v>1528</v>
      </c>
      <c r="O1238">
        <v>25</v>
      </c>
    </row>
    <row r="1239" spans="1:15" x14ac:dyDescent="0.35">
      <c r="A1239" s="189" t="str">
        <f t="shared" si="94"/>
        <v>Oct</v>
      </c>
      <c r="B1239" s="190" t="str">
        <f t="shared" si="95"/>
        <v>2024</v>
      </c>
      <c r="C1239" s="190" t="str">
        <f t="shared" si="96"/>
        <v>Oct-2024</v>
      </c>
      <c r="D1239" s="2">
        <v>45596</v>
      </c>
      <c r="E1239" t="s">
        <v>1264</v>
      </c>
      <c r="F1239" t="s">
        <v>1265</v>
      </c>
      <c r="G1239" t="s">
        <v>1266</v>
      </c>
      <c r="H1239" t="s">
        <v>682</v>
      </c>
      <c r="I1239" t="s">
        <v>1307</v>
      </c>
      <c r="J1239" t="s">
        <v>1308</v>
      </c>
      <c r="K1239" t="s">
        <v>1324</v>
      </c>
      <c r="L1239" t="s">
        <v>1325</v>
      </c>
      <c r="M1239" t="s">
        <v>1326</v>
      </c>
      <c r="N1239" t="s">
        <v>1529</v>
      </c>
      <c r="O1239" t="s">
        <v>958</v>
      </c>
    </row>
    <row r="1240" spans="1:15" x14ac:dyDescent="0.35">
      <c r="A1240" s="189" t="str">
        <f t="shared" si="94"/>
        <v>Oct</v>
      </c>
      <c r="B1240" s="190" t="str">
        <f t="shared" si="95"/>
        <v>2024</v>
      </c>
      <c r="C1240" s="190" t="str">
        <f t="shared" si="96"/>
        <v>Oct-2024</v>
      </c>
      <c r="D1240" s="2">
        <v>45596</v>
      </c>
      <c r="E1240" t="s">
        <v>1264</v>
      </c>
      <c r="F1240" t="s">
        <v>1265</v>
      </c>
      <c r="G1240" t="s">
        <v>1266</v>
      </c>
      <c r="H1240" t="s">
        <v>682</v>
      </c>
      <c r="I1240" t="s">
        <v>1307</v>
      </c>
      <c r="J1240" t="s">
        <v>1308</v>
      </c>
      <c r="K1240" t="s">
        <v>1324</v>
      </c>
      <c r="L1240" t="s">
        <v>1325</v>
      </c>
      <c r="M1240" t="s">
        <v>1326</v>
      </c>
      <c r="N1240" t="s">
        <v>919</v>
      </c>
      <c r="O1240">
        <v>180</v>
      </c>
    </row>
    <row r="1241" spans="1:15" x14ac:dyDescent="0.35">
      <c r="A1241" s="189" t="str">
        <f t="shared" si="94"/>
        <v>Oct</v>
      </c>
      <c r="B1241" s="190" t="str">
        <f t="shared" si="95"/>
        <v>2024</v>
      </c>
      <c r="C1241" s="190" t="str">
        <f t="shared" si="96"/>
        <v>Oct-2024</v>
      </c>
      <c r="D1241" s="2">
        <v>45596</v>
      </c>
      <c r="E1241" t="s">
        <v>1264</v>
      </c>
      <c r="F1241" t="s">
        <v>1265</v>
      </c>
      <c r="G1241" t="s">
        <v>1266</v>
      </c>
      <c r="H1241" t="s">
        <v>682</v>
      </c>
      <c r="I1241" t="s">
        <v>1307</v>
      </c>
      <c r="J1241" t="s">
        <v>1308</v>
      </c>
      <c r="K1241" t="s">
        <v>1324</v>
      </c>
      <c r="L1241" t="s">
        <v>1325</v>
      </c>
      <c r="M1241" t="s">
        <v>1326</v>
      </c>
      <c r="N1241" t="s">
        <v>920</v>
      </c>
      <c r="O1241">
        <v>2295</v>
      </c>
    </row>
    <row r="1242" spans="1:15" x14ac:dyDescent="0.35">
      <c r="A1242" s="189" t="str">
        <f t="shared" si="94"/>
        <v>Oct</v>
      </c>
      <c r="B1242" s="190" t="str">
        <f t="shared" si="95"/>
        <v>2024</v>
      </c>
      <c r="C1242" s="190" t="str">
        <f t="shared" si="96"/>
        <v>Oct-2024</v>
      </c>
      <c r="D1242" s="2">
        <v>45596</v>
      </c>
      <c r="E1242" t="s">
        <v>1264</v>
      </c>
      <c r="F1242" t="s">
        <v>1265</v>
      </c>
      <c r="G1242" t="s">
        <v>1266</v>
      </c>
      <c r="H1242" t="s">
        <v>682</v>
      </c>
      <c r="I1242" t="s">
        <v>1307</v>
      </c>
      <c r="J1242" t="s">
        <v>1308</v>
      </c>
      <c r="K1242" t="s">
        <v>1324</v>
      </c>
      <c r="L1242" t="s">
        <v>1325</v>
      </c>
      <c r="M1242" t="s">
        <v>1326</v>
      </c>
      <c r="N1242" t="s">
        <v>922</v>
      </c>
      <c r="O1242">
        <v>1190</v>
      </c>
    </row>
    <row r="1243" spans="1:15" x14ac:dyDescent="0.35">
      <c r="A1243" s="189" t="str">
        <f t="shared" si="94"/>
        <v>Oct</v>
      </c>
      <c r="B1243" s="190" t="str">
        <f t="shared" si="95"/>
        <v>2024</v>
      </c>
      <c r="C1243" s="190" t="str">
        <f t="shared" si="96"/>
        <v>Oct-2024</v>
      </c>
      <c r="D1243" s="2">
        <v>45596</v>
      </c>
      <c r="E1243" t="s">
        <v>1264</v>
      </c>
      <c r="F1243" t="s">
        <v>1265</v>
      </c>
      <c r="G1243" t="s">
        <v>1266</v>
      </c>
      <c r="H1243" t="s">
        <v>682</v>
      </c>
      <c r="I1243" t="s">
        <v>1307</v>
      </c>
      <c r="J1243" t="s">
        <v>1308</v>
      </c>
      <c r="K1243" t="s">
        <v>1324</v>
      </c>
      <c r="L1243" t="s">
        <v>1325</v>
      </c>
      <c r="M1243" t="s">
        <v>1326</v>
      </c>
      <c r="N1243" t="s">
        <v>921</v>
      </c>
      <c r="O1243">
        <v>2000</v>
      </c>
    </row>
    <row r="1244" spans="1:15" x14ac:dyDescent="0.35">
      <c r="A1244" s="189" t="str">
        <f t="shared" si="94"/>
        <v>Oct</v>
      </c>
      <c r="B1244" s="190" t="str">
        <f t="shared" si="95"/>
        <v>2024</v>
      </c>
      <c r="C1244" s="190" t="str">
        <f t="shared" si="96"/>
        <v>Oct-2024</v>
      </c>
      <c r="D1244" s="2">
        <v>45596</v>
      </c>
      <c r="E1244" t="s">
        <v>1264</v>
      </c>
      <c r="F1244" t="s">
        <v>1265</v>
      </c>
      <c r="G1244" t="s">
        <v>1266</v>
      </c>
      <c r="H1244" t="s">
        <v>695</v>
      </c>
      <c r="I1244" t="s">
        <v>1327</v>
      </c>
      <c r="J1244" t="s">
        <v>1328</v>
      </c>
      <c r="K1244" t="s">
        <v>1329</v>
      </c>
      <c r="L1244" t="s">
        <v>1330</v>
      </c>
      <c r="M1244" t="s">
        <v>1331</v>
      </c>
      <c r="N1244" t="s">
        <v>1528</v>
      </c>
      <c r="O1244">
        <v>20</v>
      </c>
    </row>
    <row r="1245" spans="1:15" x14ac:dyDescent="0.35">
      <c r="A1245" s="189" t="str">
        <f t="shared" si="94"/>
        <v>Oct</v>
      </c>
      <c r="B1245" s="190" t="str">
        <f t="shared" si="95"/>
        <v>2024</v>
      </c>
      <c r="C1245" s="190" t="str">
        <f t="shared" si="96"/>
        <v>Oct-2024</v>
      </c>
      <c r="D1245" s="2">
        <v>45596</v>
      </c>
      <c r="E1245" t="s">
        <v>1264</v>
      </c>
      <c r="F1245" t="s">
        <v>1265</v>
      </c>
      <c r="G1245" t="s">
        <v>1266</v>
      </c>
      <c r="H1245" t="s">
        <v>695</v>
      </c>
      <c r="I1245" t="s">
        <v>1327</v>
      </c>
      <c r="J1245" t="s">
        <v>1328</v>
      </c>
      <c r="K1245" t="s">
        <v>1329</v>
      </c>
      <c r="L1245" t="s">
        <v>1330</v>
      </c>
      <c r="M1245" t="s">
        <v>1331</v>
      </c>
      <c r="N1245" t="s">
        <v>1529</v>
      </c>
      <c r="O1245" t="s">
        <v>958</v>
      </c>
    </row>
    <row r="1246" spans="1:15" x14ac:dyDescent="0.35">
      <c r="A1246" s="189" t="str">
        <f t="shared" si="94"/>
        <v>Oct</v>
      </c>
      <c r="B1246" s="190" t="str">
        <f t="shared" si="95"/>
        <v>2024</v>
      </c>
      <c r="C1246" s="190" t="str">
        <f t="shared" si="96"/>
        <v>Oct-2024</v>
      </c>
      <c r="D1246" s="2">
        <v>45596</v>
      </c>
      <c r="E1246" t="s">
        <v>1264</v>
      </c>
      <c r="F1246" t="s">
        <v>1265</v>
      </c>
      <c r="G1246" t="s">
        <v>1266</v>
      </c>
      <c r="H1246" t="s">
        <v>695</v>
      </c>
      <c r="I1246" t="s">
        <v>1327</v>
      </c>
      <c r="J1246" t="s">
        <v>1328</v>
      </c>
      <c r="K1246" t="s">
        <v>1329</v>
      </c>
      <c r="L1246" t="s">
        <v>1330</v>
      </c>
      <c r="M1246" t="s">
        <v>1331</v>
      </c>
      <c r="N1246" t="s">
        <v>919</v>
      </c>
      <c r="O1246">
        <v>75</v>
      </c>
    </row>
    <row r="1247" spans="1:15" x14ac:dyDescent="0.35">
      <c r="A1247" s="189" t="str">
        <f t="shared" si="94"/>
        <v>Oct</v>
      </c>
      <c r="B1247" s="190" t="str">
        <f t="shared" si="95"/>
        <v>2024</v>
      </c>
      <c r="C1247" s="190" t="str">
        <f t="shared" si="96"/>
        <v>Oct-2024</v>
      </c>
      <c r="D1247" s="2">
        <v>45596</v>
      </c>
      <c r="E1247" t="s">
        <v>1264</v>
      </c>
      <c r="F1247" t="s">
        <v>1265</v>
      </c>
      <c r="G1247" t="s">
        <v>1266</v>
      </c>
      <c r="H1247" t="s">
        <v>695</v>
      </c>
      <c r="I1247" t="s">
        <v>1327</v>
      </c>
      <c r="J1247" t="s">
        <v>1328</v>
      </c>
      <c r="K1247" t="s">
        <v>1329</v>
      </c>
      <c r="L1247" t="s">
        <v>1330</v>
      </c>
      <c r="M1247" t="s">
        <v>1331</v>
      </c>
      <c r="N1247" t="s">
        <v>920</v>
      </c>
      <c r="O1247">
        <v>440</v>
      </c>
    </row>
    <row r="1248" spans="1:15" x14ac:dyDescent="0.35">
      <c r="A1248" s="189" t="str">
        <f t="shared" si="94"/>
        <v>Oct</v>
      </c>
      <c r="B1248" s="190" t="str">
        <f t="shared" si="95"/>
        <v>2024</v>
      </c>
      <c r="C1248" s="190" t="str">
        <f t="shared" si="96"/>
        <v>Oct-2024</v>
      </c>
      <c r="D1248" s="2">
        <v>45596</v>
      </c>
      <c r="E1248" t="s">
        <v>1264</v>
      </c>
      <c r="F1248" t="s">
        <v>1265</v>
      </c>
      <c r="G1248" t="s">
        <v>1266</v>
      </c>
      <c r="H1248" t="s">
        <v>695</v>
      </c>
      <c r="I1248" t="s">
        <v>1327</v>
      </c>
      <c r="J1248" t="s">
        <v>1328</v>
      </c>
      <c r="K1248" t="s">
        <v>1329</v>
      </c>
      <c r="L1248" t="s">
        <v>1330</v>
      </c>
      <c r="M1248" t="s">
        <v>1331</v>
      </c>
      <c r="N1248" t="s">
        <v>922</v>
      </c>
      <c r="O1248">
        <v>955</v>
      </c>
    </row>
    <row r="1249" spans="1:15" x14ac:dyDescent="0.35">
      <c r="A1249" s="189" t="str">
        <f t="shared" si="94"/>
        <v>Oct</v>
      </c>
      <c r="B1249" s="190" t="str">
        <f t="shared" si="95"/>
        <v>2024</v>
      </c>
      <c r="C1249" s="190" t="str">
        <f t="shared" si="96"/>
        <v>Oct-2024</v>
      </c>
      <c r="D1249" s="2">
        <v>45596</v>
      </c>
      <c r="E1249" t="s">
        <v>1264</v>
      </c>
      <c r="F1249" t="s">
        <v>1265</v>
      </c>
      <c r="G1249" t="s">
        <v>1266</v>
      </c>
      <c r="H1249" t="s">
        <v>695</v>
      </c>
      <c r="I1249" t="s">
        <v>1327</v>
      </c>
      <c r="J1249" t="s">
        <v>1328</v>
      </c>
      <c r="K1249" t="s">
        <v>1329</v>
      </c>
      <c r="L1249" t="s">
        <v>1330</v>
      </c>
      <c r="M1249" t="s">
        <v>1331</v>
      </c>
      <c r="N1249" t="s">
        <v>921</v>
      </c>
      <c r="O1249">
        <v>360</v>
      </c>
    </row>
    <row r="1250" spans="1:15" x14ac:dyDescent="0.35">
      <c r="A1250" s="189" t="str">
        <f t="shared" si="94"/>
        <v>Oct</v>
      </c>
      <c r="B1250" s="190" t="str">
        <f t="shared" si="95"/>
        <v>2024</v>
      </c>
      <c r="C1250" s="190" t="str">
        <f t="shared" si="96"/>
        <v>Oct-2024</v>
      </c>
      <c r="D1250" s="2">
        <v>45596</v>
      </c>
      <c r="E1250" t="s">
        <v>1264</v>
      </c>
      <c r="F1250" t="s">
        <v>1265</v>
      </c>
      <c r="G1250" t="s">
        <v>1266</v>
      </c>
      <c r="H1250" t="s">
        <v>695</v>
      </c>
      <c r="I1250" t="s">
        <v>1327</v>
      </c>
      <c r="J1250" t="s">
        <v>1328</v>
      </c>
      <c r="K1250" t="s">
        <v>1332</v>
      </c>
      <c r="L1250" t="s">
        <v>1333</v>
      </c>
      <c r="M1250" t="s">
        <v>1334</v>
      </c>
      <c r="N1250" t="s">
        <v>1528</v>
      </c>
      <c r="O1250">
        <v>35</v>
      </c>
    </row>
    <row r="1251" spans="1:15" x14ac:dyDescent="0.35">
      <c r="A1251" s="189" t="str">
        <f t="shared" si="94"/>
        <v>Oct</v>
      </c>
      <c r="B1251" s="190" t="str">
        <f t="shared" si="95"/>
        <v>2024</v>
      </c>
      <c r="C1251" s="190" t="str">
        <f t="shared" si="96"/>
        <v>Oct-2024</v>
      </c>
      <c r="D1251" s="2">
        <v>45596</v>
      </c>
      <c r="E1251" t="s">
        <v>1264</v>
      </c>
      <c r="F1251" t="s">
        <v>1265</v>
      </c>
      <c r="G1251" t="s">
        <v>1266</v>
      </c>
      <c r="H1251" t="s">
        <v>695</v>
      </c>
      <c r="I1251" t="s">
        <v>1327</v>
      </c>
      <c r="J1251" t="s">
        <v>1328</v>
      </c>
      <c r="K1251" t="s">
        <v>1332</v>
      </c>
      <c r="L1251" t="s">
        <v>1333</v>
      </c>
      <c r="M1251" t="s">
        <v>1334</v>
      </c>
      <c r="N1251" t="s">
        <v>1529</v>
      </c>
      <c r="O1251" t="s">
        <v>958</v>
      </c>
    </row>
    <row r="1252" spans="1:15" x14ac:dyDescent="0.35">
      <c r="A1252" s="189" t="str">
        <f t="shared" si="94"/>
        <v>Oct</v>
      </c>
      <c r="B1252" s="190" t="str">
        <f t="shared" si="95"/>
        <v>2024</v>
      </c>
      <c r="C1252" s="190" t="str">
        <f t="shared" si="96"/>
        <v>Oct-2024</v>
      </c>
      <c r="D1252" s="2">
        <v>45596</v>
      </c>
      <c r="E1252" t="s">
        <v>1264</v>
      </c>
      <c r="F1252" t="s">
        <v>1265</v>
      </c>
      <c r="G1252" t="s">
        <v>1266</v>
      </c>
      <c r="H1252" t="s">
        <v>695</v>
      </c>
      <c r="I1252" t="s">
        <v>1327</v>
      </c>
      <c r="J1252" t="s">
        <v>1328</v>
      </c>
      <c r="K1252" t="s">
        <v>1332</v>
      </c>
      <c r="L1252" t="s">
        <v>1333</v>
      </c>
      <c r="M1252" t="s">
        <v>1334</v>
      </c>
      <c r="N1252" t="s">
        <v>919</v>
      </c>
      <c r="O1252">
        <v>100</v>
      </c>
    </row>
    <row r="1253" spans="1:15" x14ac:dyDescent="0.35">
      <c r="A1253" s="189" t="str">
        <f t="shared" si="94"/>
        <v>Oct</v>
      </c>
      <c r="B1253" s="190" t="str">
        <f t="shared" si="95"/>
        <v>2024</v>
      </c>
      <c r="C1253" s="190" t="str">
        <f t="shared" si="96"/>
        <v>Oct-2024</v>
      </c>
      <c r="D1253" s="2">
        <v>45596</v>
      </c>
      <c r="E1253" t="s">
        <v>1264</v>
      </c>
      <c r="F1253" t="s">
        <v>1265</v>
      </c>
      <c r="G1253" t="s">
        <v>1266</v>
      </c>
      <c r="H1253" t="s">
        <v>695</v>
      </c>
      <c r="I1253" t="s">
        <v>1327</v>
      </c>
      <c r="J1253" t="s">
        <v>1328</v>
      </c>
      <c r="K1253" t="s">
        <v>1332</v>
      </c>
      <c r="L1253" t="s">
        <v>1333</v>
      </c>
      <c r="M1253" t="s">
        <v>1334</v>
      </c>
      <c r="N1253" t="s">
        <v>920</v>
      </c>
      <c r="O1253">
        <v>820</v>
      </c>
    </row>
    <row r="1254" spans="1:15" x14ac:dyDescent="0.35">
      <c r="A1254" s="189" t="str">
        <f t="shared" si="94"/>
        <v>Oct</v>
      </c>
      <c r="B1254" s="190" t="str">
        <f t="shared" si="95"/>
        <v>2024</v>
      </c>
      <c r="C1254" s="190" t="str">
        <f t="shared" si="96"/>
        <v>Oct-2024</v>
      </c>
      <c r="D1254" s="2">
        <v>45596</v>
      </c>
      <c r="E1254" t="s">
        <v>1264</v>
      </c>
      <c r="F1254" t="s">
        <v>1265</v>
      </c>
      <c r="G1254" t="s">
        <v>1266</v>
      </c>
      <c r="H1254" t="s">
        <v>695</v>
      </c>
      <c r="I1254" t="s">
        <v>1327</v>
      </c>
      <c r="J1254" t="s">
        <v>1328</v>
      </c>
      <c r="K1254" t="s">
        <v>1332</v>
      </c>
      <c r="L1254" t="s">
        <v>1333</v>
      </c>
      <c r="M1254" t="s">
        <v>1334</v>
      </c>
      <c r="N1254" t="s">
        <v>922</v>
      </c>
      <c r="O1254">
        <v>1115</v>
      </c>
    </row>
    <row r="1255" spans="1:15" x14ac:dyDescent="0.35">
      <c r="A1255" s="189" t="str">
        <f t="shared" si="94"/>
        <v>Oct</v>
      </c>
      <c r="B1255" s="190" t="str">
        <f t="shared" si="95"/>
        <v>2024</v>
      </c>
      <c r="C1255" s="190" t="str">
        <f t="shared" si="96"/>
        <v>Oct-2024</v>
      </c>
      <c r="D1255" s="2">
        <v>45596</v>
      </c>
      <c r="E1255" t="s">
        <v>1264</v>
      </c>
      <c r="F1255" t="s">
        <v>1265</v>
      </c>
      <c r="G1255" t="s">
        <v>1266</v>
      </c>
      <c r="H1255" t="s">
        <v>695</v>
      </c>
      <c r="I1255" t="s">
        <v>1327</v>
      </c>
      <c r="J1255" t="s">
        <v>1328</v>
      </c>
      <c r="K1255" t="s">
        <v>1332</v>
      </c>
      <c r="L1255" t="s">
        <v>1333</v>
      </c>
      <c r="M1255" t="s">
        <v>1334</v>
      </c>
      <c r="N1255" t="s">
        <v>921</v>
      </c>
      <c r="O1255">
        <v>1015</v>
      </c>
    </row>
    <row r="1256" spans="1:15" x14ac:dyDescent="0.35">
      <c r="A1256" s="189" t="str">
        <f t="shared" si="94"/>
        <v>Oct</v>
      </c>
      <c r="B1256" s="190" t="str">
        <f t="shared" si="95"/>
        <v>2024</v>
      </c>
      <c r="C1256" s="190" t="str">
        <f t="shared" si="96"/>
        <v>Oct-2024</v>
      </c>
      <c r="D1256" s="2">
        <v>45596</v>
      </c>
      <c r="E1256" t="s">
        <v>1264</v>
      </c>
      <c r="F1256" t="s">
        <v>1265</v>
      </c>
      <c r="G1256" t="s">
        <v>1266</v>
      </c>
      <c r="H1256" t="s">
        <v>695</v>
      </c>
      <c r="I1256" t="s">
        <v>1327</v>
      </c>
      <c r="J1256" t="s">
        <v>1328</v>
      </c>
      <c r="K1256" t="s">
        <v>1335</v>
      </c>
      <c r="L1256" t="s">
        <v>1336</v>
      </c>
      <c r="M1256" t="s">
        <v>1337</v>
      </c>
      <c r="N1256" t="s">
        <v>1528</v>
      </c>
      <c r="O1256">
        <v>140</v>
      </c>
    </row>
    <row r="1257" spans="1:15" x14ac:dyDescent="0.35">
      <c r="A1257" s="189" t="str">
        <f t="shared" si="94"/>
        <v>Oct</v>
      </c>
      <c r="B1257" s="190" t="str">
        <f t="shared" si="95"/>
        <v>2024</v>
      </c>
      <c r="C1257" s="190" t="str">
        <f t="shared" si="96"/>
        <v>Oct-2024</v>
      </c>
      <c r="D1257" s="2">
        <v>45596</v>
      </c>
      <c r="E1257" t="s">
        <v>1264</v>
      </c>
      <c r="F1257" t="s">
        <v>1265</v>
      </c>
      <c r="G1257" t="s">
        <v>1266</v>
      </c>
      <c r="H1257" t="s">
        <v>695</v>
      </c>
      <c r="I1257" t="s">
        <v>1327</v>
      </c>
      <c r="J1257" t="s">
        <v>1328</v>
      </c>
      <c r="K1257" t="s">
        <v>1335</v>
      </c>
      <c r="L1257" t="s">
        <v>1336</v>
      </c>
      <c r="M1257" t="s">
        <v>1337</v>
      </c>
      <c r="N1257" t="s">
        <v>1529</v>
      </c>
      <c r="O1257">
        <v>5</v>
      </c>
    </row>
    <row r="1258" spans="1:15" x14ac:dyDescent="0.35">
      <c r="A1258" s="189" t="str">
        <f t="shared" si="94"/>
        <v>Oct</v>
      </c>
      <c r="B1258" s="190" t="str">
        <f t="shared" si="95"/>
        <v>2024</v>
      </c>
      <c r="C1258" s="190" t="str">
        <f t="shared" si="96"/>
        <v>Oct-2024</v>
      </c>
      <c r="D1258" s="2">
        <v>45596</v>
      </c>
      <c r="E1258" t="s">
        <v>1264</v>
      </c>
      <c r="F1258" t="s">
        <v>1265</v>
      </c>
      <c r="G1258" t="s">
        <v>1266</v>
      </c>
      <c r="H1258" t="s">
        <v>695</v>
      </c>
      <c r="I1258" t="s">
        <v>1327</v>
      </c>
      <c r="J1258" t="s">
        <v>1328</v>
      </c>
      <c r="K1258" t="s">
        <v>1335</v>
      </c>
      <c r="L1258" t="s">
        <v>1336</v>
      </c>
      <c r="M1258" t="s">
        <v>1337</v>
      </c>
      <c r="N1258" t="s">
        <v>919</v>
      </c>
      <c r="O1258">
        <v>445</v>
      </c>
    </row>
    <row r="1259" spans="1:15" x14ac:dyDescent="0.35">
      <c r="A1259" s="189" t="str">
        <f t="shared" si="94"/>
        <v>Oct</v>
      </c>
      <c r="B1259" s="190" t="str">
        <f t="shared" si="95"/>
        <v>2024</v>
      </c>
      <c r="C1259" s="190" t="str">
        <f t="shared" si="96"/>
        <v>Oct-2024</v>
      </c>
      <c r="D1259" s="2">
        <v>45596</v>
      </c>
      <c r="E1259" t="s">
        <v>1264</v>
      </c>
      <c r="F1259" t="s">
        <v>1265</v>
      </c>
      <c r="G1259" t="s">
        <v>1266</v>
      </c>
      <c r="H1259" t="s">
        <v>695</v>
      </c>
      <c r="I1259" t="s">
        <v>1327</v>
      </c>
      <c r="J1259" t="s">
        <v>1328</v>
      </c>
      <c r="K1259" t="s">
        <v>1335</v>
      </c>
      <c r="L1259" t="s">
        <v>1336</v>
      </c>
      <c r="M1259" t="s">
        <v>1337</v>
      </c>
      <c r="N1259" t="s">
        <v>920</v>
      </c>
      <c r="O1259">
        <v>2065</v>
      </c>
    </row>
    <row r="1260" spans="1:15" x14ac:dyDescent="0.35">
      <c r="A1260" s="189" t="str">
        <f t="shared" si="94"/>
        <v>Oct</v>
      </c>
      <c r="B1260" s="190" t="str">
        <f t="shared" si="95"/>
        <v>2024</v>
      </c>
      <c r="C1260" s="190" t="str">
        <f t="shared" si="96"/>
        <v>Oct-2024</v>
      </c>
      <c r="D1260" s="2">
        <v>45596</v>
      </c>
      <c r="E1260" t="s">
        <v>1264</v>
      </c>
      <c r="F1260" t="s">
        <v>1265</v>
      </c>
      <c r="G1260" t="s">
        <v>1266</v>
      </c>
      <c r="H1260" t="s">
        <v>695</v>
      </c>
      <c r="I1260" t="s">
        <v>1327</v>
      </c>
      <c r="J1260" t="s">
        <v>1328</v>
      </c>
      <c r="K1260" t="s">
        <v>1335</v>
      </c>
      <c r="L1260" t="s">
        <v>1336</v>
      </c>
      <c r="M1260" t="s">
        <v>1337</v>
      </c>
      <c r="N1260" t="s">
        <v>922</v>
      </c>
      <c r="O1260">
        <v>2505</v>
      </c>
    </row>
    <row r="1261" spans="1:15" x14ac:dyDescent="0.35">
      <c r="A1261" s="189" t="str">
        <f t="shared" si="94"/>
        <v>Oct</v>
      </c>
      <c r="B1261" s="190" t="str">
        <f t="shared" si="95"/>
        <v>2024</v>
      </c>
      <c r="C1261" s="190" t="str">
        <f t="shared" si="96"/>
        <v>Oct-2024</v>
      </c>
      <c r="D1261" s="2">
        <v>45596</v>
      </c>
      <c r="E1261" t="s">
        <v>1264</v>
      </c>
      <c r="F1261" t="s">
        <v>1265</v>
      </c>
      <c r="G1261" t="s">
        <v>1266</v>
      </c>
      <c r="H1261" t="s">
        <v>695</v>
      </c>
      <c r="I1261" t="s">
        <v>1327</v>
      </c>
      <c r="J1261" t="s">
        <v>1328</v>
      </c>
      <c r="K1261" t="s">
        <v>1335</v>
      </c>
      <c r="L1261" t="s">
        <v>1336</v>
      </c>
      <c r="M1261" t="s">
        <v>1337</v>
      </c>
      <c r="N1261" t="s">
        <v>921</v>
      </c>
      <c r="O1261">
        <v>1695</v>
      </c>
    </row>
    <row r="1262" spans="1:15" x14ac:dyDescent="0.35">
      <c r="A1262" s="189" t="str">
        <f t="shared" si="94"/>
        <v>Oct</v>
      </c>
      <c r="B1262" s="190" t="str">
        <f t="shared" si="95"/>
        <v>2024</v>
      </c>
      <c r="C1262" s="190" t="str">
        <f t="shared" si="96"/>
        <v>Oct-2024</v>
      </c>
      <c r="D1262" s="2">
        <v>45596</v>
      </c>
      <c r="E1262" t="s">
        <v>1264</v>
      </c>
      <c r="F1262" t="s">
        <v>1265</v>
      </c>
      <c r="G1262" t="s">
        <v>1266</v>
      </c>
      <c r="H1262" t="s">
        <v>695</v>
      </c>
      <c r="I1262" t="s">
        <v>1327</v>
      </c>
      <c r="J1262" t="s">
        <v>1328</v>
      </c>
      <c r="K1262" t="s">
        <v>1338</v>
      </c>
      <c r="L1262" t="s">
        <v>1339</v>
      </c>
      <c r="M1262" t="s">
        <v>1340</v>
      </c>
      <c r="N1262" t="s">
        <v>1528</v>
      </c>
      <c r="O1262">
        <v>410</v>
      </c>
    </row>
    <row r="1263" spans="1:15" x14ac:dyDescent="0.35">
      <c r="A1263" s="189" t="str">
        <f t="shared" si="94"/>
        <v>Oct</v>
      </c>
      <c r="B1263" s="190" t="str">
        <f t="shared" si="95"/>
        <v>2024</v>
      </c>
      <c r="C1263" s="190" t="str">
        <f t="shared" si="96"/>
        <v>Oct-2024</v>
      </c>
      <c r="D1263" s="2">
        <v>45596</v>
      </c>
      <c r="E1263" t="s">
        <v>1264</v>
      </c>
      <c r="F1263" t="s">
        <v>1265</v>
      </c>
      <c r="G1263" t="s">
        <v>1266</v>
      </c>
      <c r="H1263" t="s">
        <v>695</v>
      </c>
      <c r="I1263" t="s">
        <v>1327</v>
      </c>
      <c r="J1263" t="s">
        <v>1328</v>
      </c>
      <c r="K1263" t="s">
        <v>1338</v>
      </c>
      <c r="L1263" t="s">
        <v>1339</v>
      </c>
      <c r="M1263" t="s">
        <v>1340</v>
      </c>
      <c r="N1263" t="s">
        <v>1529</v>
      </c>
      <c r="O1263" t="s">
        <v>958</v>
      </c>
    </row>
    <row r="1264" spans="1:15" x14ac:dyDescent="0.35">
      <c r="A1264" s="189" t="str">
        <f t="shared" si="94"/>
        <v>Oct</v>
      </c>
      <c r="B1264" s="190" t="str">
        <f t="shared" si="95"/>
        <v>2024</v>
      </c>
      <c r="C1264" s="190" t="str">
        <f t="shared" si="96"/>
        <v>Oct-2024</v>
      </c>
      <c r="D1264" s="2">
        <v>45596</v>
      </c>
      <c r="E1264" t="s">
        <v>1264</v>
      </c>
      <c r="F1264" t="s">
        <v>1265</v>
      </c>
      <c r="G1264" t="s">
        <v>1266</v>
      </c>
      <c r="H1264" t="s">
        <v>695</v>
      </c>
      <c r="I1264" t="s">
        <v>1327</v>
      </c>
      <c r="J1264" t="s">
        <v>1328</v>
      </c>
      <c r="K1264" t="s">
        <v>1338</v>
      </c>
      <c r="L1264" t="s">
        <v>1339</v>
      </c>
      <c r="M1264" t="s">
        <v>1340</v>
      </c>
      <c r="N1264" t="s">
        <v>919</v>
      </c>
      <c r="O1264">
        <v>330</v>
      </c>
    </row>
    <row r="1265" spans="1:15" x14ac:dyDescent="0.35">
      <c r="A1265" s="189" t="str">
        <f t="shared" si="94"/>
        <v>Oct</v>
      </c>
      <c r="B1265" s="190" t="str">
        <f t="shared" si="95"/>
        <v>2024</v>
      </c>
      <c r="C1265" s="190" t="str">
        <f t="shared" si="96"/>
        <v>Oct-2024</v>
      </c>
      <c r="D1265" s="2">
        <v>45596</v>
      </c>
      <c r="E1265" t="s">
        <v>1264</v>
      </c>
      <c r="F1265" t="s">
        <v>1265</v>
      </c>
      <c r="G1265" t="s">
        <v>1266</v>
      </c>
      <c r="H1265" t="s">
        <v>695</v>
      </c>
      <c r="I1265" t="s">
        <v>1327</v>
      </c>
      <c r="J1265" t="s">
        <v>1328</v>
      </c>
      <c r="K1265" t="s">
        <v>1338</v>
      </c>
      <c r="L1265" t="s">
        <v>1339</v>
      </c>
      <c r="M1265" t="s">
        <v>1340</v>
      </c>
      <c r="N1265" t="s">
        <v>920</v>
      </c>
      <c r="O1265">
        <v>1170</v>
      </c>
    </row>
    <row r="1266" spans="1:15" x14ac:dyDescent="0.35">
      <c r="A1266" s="189" t="str">
        <f t="shared" si="94"/>
        <v>Oct</v>
      </c>
      <c r="B1266" s="190" t="str">
        <f t="shared" si="95"/>
        <v>2024</v>
      </c>
      <c r="C1266" s="190" t="str">
        <f t="shared" si="96"/>
        <v>Oct-2024</v>
      </c>
      <c r="D1266" s="2">
        <v>45596</v>
      </c>
      <c r="E1266" t="s">
        <v>1264</v>
      </c>
      <c r="F1266" t="s">
        <v>1265</v>
      </c>
      <c r="G1266" t="s">
        <v>1266</v>
      </c>
      <c r="H1266" t="s">
        <v>695</v>
      </c>
      <c r="I1266" t="s">
        <v>1327</v>
      </c>
      <c r="J1266" t="s">
        <v>1328</v>
      </c>
      <c r="K1266" t="s">
        <v>1338</v>
      </c>
      <c r="L1266" t="s">
        <v>1339</v>
      </c>
      <c r="M1266" t="s">
        <v>1340</v>
      </c>
      <c r="N1266" t="s">
        <v>922</v>
      </c>
      <c r="O1266">
        <v>1865</v>
      </c>
    </row>
    <row r="1267" spans="1:15" x14ac:dyDescent="0.35">
      <c r="A1267" s="189" t="str">
        <f t="shared" si="94"/>
        <v>Oct</v>
      </c>
      <c r="B1267" s="190" t="str">
        <f t="shared" si="95"/>
        <v>2024</v>
      </c>
      <c r="C1267" s="190" t="str">
        <f t="shared" si="96"/>
        <v>Oct-2024</v>
      </c>
      <c r="D1267" s="2">
        <v>45596</v>
      </c>
      <c r="E1267" t="s">
        <v>1264</v>
      </c>
      <c r="F1267" t="s">
        <v>1265</v>
      </c>
      <c r="G1267" t="s">
        <v>1266</v>
      </c>
      <c r="H1267" t="s">
        <v>695</v>
      </c>
      <c r="I1267" t="s">
        <v>1327</v>
      </c>
      <c r="J1267" t="s">
        <v>1328</v>
      </c>
      <c r="K1267" t="s">
        <v>1338</v>
      </c>
      <c r="L1267" t="s">
        <v>1339</v>
      </c>
      <c r="M1267" t="s">
        <v>1340</v>
      </c>
      <c r="N1267" t="s">
        <v>921</v>
      </c>
      <c r="O1267">
        <v>1285</v>
      </c>
    </row>
    <row r="1268" spans="1:15" x14ac:dyDescent="0.35">
      <c r="A1268" s="189" t="str">
        <f t="shared" si="94"/>
        <v>Oct</v>
      </c>
      <c r="B1268" s="190" t="str">
        <f t="shared" si="95"/>
        <v>2024</v>
      </c>
      <c r="C1268" s="190" t="str">
        <f t="shared" si="96"/>
        <v>Oct-2024</v>
      </c>
      <c r="D1268" s="2">
        <v>45596</v>
      </c>
      <c r="E1268" t="s">
        <v>1264</v>
      </c>
      <c r="F1268" t="s">
        <v>1265</v>
      </c>
      <c r="G1268" t="s">
        <v>1266</v>
      </c>
      <c r="H1268" t="s">
        <v>695</v>
      </c>
      <c r="I1268" t="s">
        <v>1327</v>
      </c>
      <c r="J1268" t="s">
        <v>1328</v>
      </c>
      <c r="K1268" t="s">
        <v>1341</v>
      </c>
      <c r="L1268" t="s">
        <v>1342</v>
      </c>
      <c r="M1268" t="s">
        <v>1343</v>
      </c>
      <c r="N1268" t="s">
        <v>1528</v>
      </c>
      <c r="O1268">
        <v>175</v>
      </c>
    </row>
    <row r="1269" spans="1:15" x14ac:dyDescent="0.35">
      <c r="A1269" s="189" t="str">
        <f t="shared" si="94"/>
        <v>Oct</v>
      </c>
      <c r="B1269" s="190" t="str">
        <f t="shared" si="95"/>
        <v>2024</v>
      </c>
      <c r="C1269" s="190" t="str">
        <f t="shared" si="96"/>
        <v>Oct-2024</v>
      </c>
      <c r="D1269" s="2">
        <v>45596</v>
      </c>
      <c r="E1269" t="s">
        <v>1264</v>
      </c>
      <c r="F1269" t="s">
        <v>1265</v>
      </c>
      <c r="G1269" t="s">
        <v>1266</v>
      </c>
      <c r="H1269" t="s">
        <v>695</v>
      </c>
      <c r="I1269" t="s">
        <v>1327</v>
      </c>
      <c r="J1269" t="s">
        <v>1328</v>
      </c>
      <c r="K1269" t="s">
        <v>1341</v>
      </c>
      <c r="L1269" t="s">
        <v>1342</v>
      </c>
      <c r="M1269" t="s">
        <v>1343</v>
      </c>
      <c r="N1269" t="s">
        <v>1529</v>
      </c>
      <c r="O1269" t="s">
        <v>958</v>
      </c>
    </row>
    <row r="1270" spans="1:15" x14ac:dyDescent="0.35">
      <c r="A1270" s="189" t="str">
        <f t="shared" si="94"/>
        <v>Oct</v>
      </c>
      <c r="B1270" s="190" t="str">
        <f t="shared" si="95"/>
        <v>2024</v>
      </c>
      <c r="C1270" s="190" t="str">
        <f t="shared" si="96"/>
        <v>Oct-2024</v>
      </c>
      <c r="D1270" s="2">
        <v>45596</v>
      </c>
      <c r="E1270" t="s">
        <v>1264</v>
      </c>
      <c r="F1270" t="s">
        <v>1265</v>
      </c>
      <c r="G1270" t="s">
        <v>1266</v>
      </c>
      <c r="H1270" t="s">
        <v>695</v>
      </c>
      <c r="I1270" t="s">
        <v>1327</v>
      </c>
      <c r="J1270" t="s">
        <v>1328</v>
      </c>
      <c r="K1270" t="s">
        <v>1341</v>
      </c>
      <c r="L1270" t="s">
        <v>1342</v>
      </c>
      <c r="M1270" t="s">
        <v>1343</v>
      </c>
      <c r="N1270" t="s">
        <v>919</v>
      </c>
      <c r="O1270">
        <v>190</v>
      </c>
    </row>
    <row r="1271" spans="1:15" x14ac:dyDescent="0.35">
      <c r="A1271" s="189" t="str">
        <f t="shared" si="94"/>
        <v>Oct</v>
      </c>
      <c r="B1271" s="190" t="str">
        <f t="shared" si="95"/>
        <v>2024</v>
      </c>
      <c r="C1271" s="190" t="str">
        <f t="shared" si="96"/>
        <v>Oct-2024</v>
      </c>
      <c r="D1271" s="2">
        <v>45596</v>
      </c>
      <c r="E1271" t="s">
        <v>1264</v>
      </c>
      <c r="F1271" t="s">
        <v>1265</v>
      </c>
      <c r="G1271" t="s">
        <v>1266</v>
      </c>
      <c r="H1271" t="s">
        <v>695</v>
      </c>
      <c r="I1271" t="s">
        <v>1327</v>
      </c>
      <c r="J1271" t="s">
        <v>1328</v>
      </c>
      <c r="K1271" t="s">
        <v>1341</v>
      </c>
      <c r="L1271" t="s">
        <v>1342</v>
      </c>
      <c r="M1271" t="s">
        <v>1343</v>
      </c>
      <c r="N1271" t="s">
        <v>920</v>
      </c>
      <c r="O1271">
        <v>1005</v>
      </c>
    </row>
    <row r="1272" spans="1:15" x14ac:dyDescent="0.35">
      <c r="A1272" s="189" t="str">
        <f t="shared" si="94"/>
        <v>Oct</v>
      </c>
      <c r="B1272" s="190" t="str">
        <f t="shared" si="95"/>
        <v>2024</v>
      </c>
      <c r="C1272" s="190" t="str">
        <f t="shared" si="96"/>
        <v>Oct-2024</v>
      </c>
      <c r="D1272" s="2">
        <v>45596</v>
      </c>
      <c r="E1272" t="s">
        <v>1264</v>
      </c>
      <c r="F1272" t="s">
        <v>1265</v>
      </c>
      <c r="G1272" t="s">
        <v>1266</v>
      </c>
      <c r="H1272" t="s">
        <v>695</v>
      </c>
      <c r="I1272" t="s">
        <v>1327</v>
      </c>
      <c r="J1272" t="s">
        <v>1328</v>
      </c>
      <c r="K1272" t="s">
        <v>1341</v>
      </c>
      <c r="L1272" t="s">
        <v>1342</v>
      </c>
      <c r="M1272" t="s">
        <v>1343</v>
      </c>
      <c r="N1272" t="s">
        <v>922</v>
      </c>
      <c r="O1272">
        <v>1085</v>
      </c>
    </row>
    <row r="1273" spans="1:15" x14ac:dyDescent="0.35">
      <c r="A1273" s="189" t="str">
        <f t="shared" si="94"/>
        <v>Oct</v>
      </c>
      <c r="B1273" s="190" t="str">
        <f t="shared" si="95"/>
        <v>2024</v>
      </c>
      <c r="C1273" s="190" t="str">
        <f t="shared" si="96"/>
        <v>Oct-2024</v>
      </c>
      <c r="D1273" s="2">
        <v>45596</v>
      </c>
      <c r="E1273" t="s">
        <v>1264</v>
      </c>
      <c r="F1273" t="s">
        <v>1265</v>
      </c>
      <c r="G1273" t="s">
        <v>1266</v>
      </c>
      <c r="H1273" t="s">
        <v>695</v>
      </c>
      <c r="I1273" t="s">
        <v>1327</v>
      </c>
      <c r="J1273" t="s">
        <v>1328</v>
      </c>
      <c r="K1273" t="s">
        <v>1341</v>
      </c>
      <c r="L1273" t="s">
        <v>1342</v>
      </c>
      <c r="M1273" t="s">
        <v>1343</v>
      </c>
      <c r="N1273" t="s">
        <v>921</v>
      </c>
      <c r="O1273">
        <v>915</v>
      </c>
    </row>
    <row r="1274" spans="1:15" x14ac:dyDescent="0.35">
      <c r="A1274" s="189" t="str">
        <f t="shared" si="94"/>
        <v>Sep</v>
      </c>
      <c r="B1274" s="190" t="str">
        <f t="shared" si="95"/>
        <v>2024</v>
      </c>
      <c r="C1274" s="190" t="str">
        <f t="shared" si="96"/>
        <v>Sep-2024</v>
      </c>
      <c r="D1274" s="2">
        <v>45565</v>
      </c>
      <c r="E1274" t="s">
        <v>912</v>
      </c>
      <c r="F1274" t="s">
        <v>913</v>
      </c>
      <c r="G1274" t="s">
        <v>95</v>
      </c>
      <c r="H1274" t="s">
        <v>654</v>
      </c>
      <c r="I1274" t="s">
        <v>914</v>
      </c>
      <c r="J1274" t="s">
        <v>915</v>
      </c>
      <c r="K1274" t="s">
        <v>916</v>
      </c>
      <c r="L1274" t="s">
        <v>917</v>
      </c>
      <c r="M1274" t="s">
        <v>918</v>
      </c>
      <c r="N1274" t="s">
        <v>1528</v>
      </c>
      <c r="O1274">
        <v>65</v>
      </c>
    </row>
    <row r="1275" spans="1:15" x14ac:dyDescent="0.35">
      <c r="A1275" s="189" t="str">
        <f t="shared" si="94"/>
        <v>Sep</v>
      </c>
      <c r="B1275" s="190" t="str">
        <f t="shared" si="95"/>
        <v>2024</v>
      </c>
      <c r="C1275" s="190" t="str">
        <f t="shared" si="96"/>
        <v>Sep-2024</v>
      </c>
      <c r="D1275" s="2">
        <v>45565</v>
      </c>
      <c r="E1275" t="s">
        <v>912</v>
      </c>
      <c r="F1275" t="s">
        <v>913</v>
      </c>
      <c r="G1275" t="s">
        <v>95</v>
      </c>
      <c r="H1275" t="s">
        <v>654</v>
      </c>
      <c r="I1275" t="s">
        <v>914</v>
      </c>
      <c r="J1275" t="s">
        <v>915</v>
      </c>
      <c r="K1275" t="s">
        <v>916</v>
      </c>
      <c r="L1275" t="s">
        <v>917</v>
      </c>
      <c r="M1275" t="s">
        <v>918</v>
      </c>
      <c r="N1275" t="s">
        <v>1529</v>
      </c>
      <c r="O1275">
        <v>10</v>
      </c>
    </row>
    <row r="1276" spans="1:15" x14ac:dyDescent="0.35">
      <c r="A1276" s="189" t="str">
        <f t="shared" si="94"/>
        <v>Sep</v>
      </c>
      <c r="B1276" s="190" t="str">
        <f t="shared" si="95"/>
        <v>2024</v>
      </c>
      <c r="C1276" s="190" t="str">
        <f t="shared" si="96"/>
        <v>Sep-2024</v>
      </c>
      <c r="D1276" s="2">
        <v>45565</v>
      </c>
      <c r="E1276" t="s">
        <v>912</v>
      </c>
      <c r="F1276" t="s">
        <v>913</v>
      </c>
      <c r="G1276" t="s">
        <v>95</v>
      </c>
      <c r="H1276" t="s">
        <v>654</v>
      </c>
      <c r="I1276" t="s">
        <v>914</v>
      </c>
      <c r="J1276" t="s">
        <v>915</v>
      </c>
      <c r="K1276" t="s">
        <v>916</v>
      </c>
      <c r="L1276" t="s">
        <v>917</v>
      </c>
      <c r="M1276" t="s">
        <v>918</v>
      </c>
      <c r="N1276" t="s">
        <v>919</v>
      </c>
      <c r="O1276">
        <v>825</v>
      </c>
    </row>
    <row r="1277" spans="1:15" x14ac:dyDescent="0.35">
      <c r="A1277" s="189" t="str">
        <f t="shared" si="94"/>
        <v>Sep</v>
      </c>
      <c r="B1277" s="190" t="str">
        <f t="shared" si="95"/>
        <v>2024</v>
      </c>
      <c r="C1277" s="190" t="str">
        <f t="shared" si="96"/>
        <v>Sep-2024</v>
      </c>
      <c r="D1277" s="2">
        <v>45565</v>
      </c>
      <c r="E1277" t="s">
        <v>912</v>
      </c>
      <c r="F1277" t="s">
        <v>913</v>
      </c>
      <c r="G1277" t="s">
        <v>95</v>
      </c>
      <c r="H1277" t="s">
        <v>654</v>
      </c>
      <c r="I1277" t="s">
        <v>914</v>
      </c>
      <c r="J1277" t="s">
        <v>915</v>
      </c>
      <c r="K1277" t="s">
        <v>916</v>
      </c>
      <c r="L1277" t="s">
        <v>917</v>
      </c>
      <c r="M1277" t="s">
        <v>918</v>
      </c>
      <c r="N1277" t="s">
        <v>920</v>
      </c>
      <c r="O1277">
        <v>6910</v>
      </c>
    </row>
    <row r="1278" spans="1:15" x14ac:dyDescent="0.35">
      <c r="A1278" s="189" t="str">
        <f t="shared" si="94"/>
        <v>Sep</v>
      </c>
      <c r="B1278" s="190" t="str">
        <f t="shared" si="95"/>
        <v>2024</v>
      </c>
      <c r="C1278" s="190" t="str">
        <f t="shared" si="96"/>
        <v>Sep-2024</v>
      </c>
      <c r="D1278" s="2">
        <v>45565</v>
      </c>
      <c r="E1278" t="s">
        <v>912</v>
      </c>
      <c r="F1278" t="s">
        <v>913</v>
      </c>
      <c r="G1278" t="s">
        <v>95</v>
      </c>
      <c r="H1278" t="s">
        <v>654</v>
      </c>
      <c r="I1278" t="s">
        <v>914</v>
      </c>
      <c r="J1278" t="s">
        <v>915</v>
      </c>
      <c r="K1278" t="s">
        <v>916</v>
      </c>
      <c r="L1278" t="s">
        <v>917</v>
      </c>
      <c r="M1278" t="s">
        <v>918</v>
      </c>
      <c r="N1278" t="s">
        <v>922</v>
      </c>
      <c r="O1278">
        <v>1545</v>
      </c>
    </row>
    <row r="1279" spans="1:15" x14ac:dyDescent="0.35">
      <c r="A1279" s="189" t="str">
        <f t="shared" si="94"/>
        <v>Sep</v>
      </c>
      <c r="B1279" s="190" t="str">
        <f t="shared" si="95"/>
        <v>2024</v>
      </c>
      <c r="C1279" s="190" t="str">
        <f t="shared" si="96"/>
        <v>Sep-2024</v>
      </c>
      <c r="D1279" s="2">
        <v>45565</v>
      </c>
      <c r="E1279" t="s">
        <v>912</v>
      </c>
      <c r="F1279" t="s">
        <v>913</v>
      </c>
      <c r="G1279" t="s">
        <v>95</v>
      </c>
      <c r="H1279" t="s">
        <v>654</v>
      </c>
      <c r="I1279" t="s">
        <v>914</v>
      </c>
      <c r="J1279" t="s">
        <v>915</v>
      </c>
      <c r="K1279" t="s">
        <v>916</v>
      </c>
      <c r="L1279" t="s">
        <v>917</v>
      </c>
      <c r="M1279" t="s">
        <v>918</v>
      </c>
      <c r="N1279" t="s">
        <v>921</v>
      </c>
      <c r="O1279">
        <v>1935</v>
      </c>
    </row>
    <row r="1280" spans="1:15" x14ac:dyDescent="0.35">
      <c r="A1280" s="189" t="str">
        <f t="shared" si="94"/>
        <v>Sep</v>
      </c>
      <c r="B1280" s="190" t="str">
        <f t="shared" si="95"/>
        <v>2024</v>
      </c>
      <c r="C1280" s="190" t="str">
        <f t="shared" si="96"/>
        <v>Sep-2024</v>
      </c>
      <c r="D1280" s="2">
        <v>45565</v>
      </c>
      <c r="E1280" t="s">
        <v>912</v>
      </c>
      <c r="F1280" t="s">
        <v>913</v>
      </c>
      <c r="G1280" t="s">
        <v>95</v>
      </c>
      <c r="H1280" t="s">
        <v>651</v>
      </c>
      <c r="I1280" t="s">
        <v>924</v>
      </c>
      <c r="J1280" t="s">
        <v>925</v>
      </c>
      <c r="K1280" t="s">
        <v>926</v>
      </c>
      <c r="L1280" t="s">
        <v>927</v>
      </c>
      <c r="M1280" t="s">
        <v>928</v>
      </c>
      <c r="N1280" t="s">
        <v>1528</v>
      </c>
      <c r="O1280">
        <v>240</v>
      </c>
    </row>
    <row r="1281" spans="1:15" x14ac:dyDescent="0.35">
      <c r="A1281" s="189" t="str">
        <f t="shared" si="94"/>
        <v>Sep</v>
      </c>
      <c r="B1281" s="190" t="str">
        <f t="shared" si="95"/>
        <v>2024</v>
      </c>
      <c r="C1281" s="190" t="str">
        <f t="shared" si="96"/>
        <v>Sep-2024</v>
      </c>
      <c r="D1281" s="2">
        <v>45565</v>
      </c>
      <c r="E1281" t="s">
        <v>912</v>
      </c>
      <c r="F1281" t="s">
        <v>913</v>
      </c>
      <c r="G1281" t="s">
        <v>95</v>
      </c>
      <c r="H1281" t="s">
        <v>651</v>
      </c>
      <c r="I1281" t="s">
        <v>924</v>
      </c>
      <c r="J1281" t="s">
        <v>925</v>
      </c>
      <c r="K1281" t="s">
        <v>926</v>
      </c>
      <c r="L1281" t="s">
        <v>927</v>
      </c>
      <c r="M1281" t="s">
        <v>928</v>
      </c>
      <c r="N1281" t="s">
        <v>1529</v>
      </c>
      <c r="O1281">
        <v>15</v>
      </c>
    </row>
    <row r="1282" spans="1:15" x14ac:dyDescent="0.35">
      <c r="A1282" s="189" t="str">
        <f t="shared" si="94"/>
        <v>Sep</v>
      </c>
      <c r="B1282" s="190" t="str">
        <f t="shared" si="95"/>
        <v>2024</v>
      </c>
      <c r="C1282" s="190" t="str">
        <f t="shared" si="96"/>
        <v>Sep-2024</v>
      </c>
      <c r="D1282" s="2">
        <v>45565</v>
      </c>
      <c r="E1282" t="s">
        <v>912</v>
      </c>
      <c r="F1282" t="s">
        <v>913</v>
      </c>
      <c r="G1282" t="s">
        <v>95</v>
      </c>
      <c r="H1282" t="s">
        <v>651</v>
      </c>
      <c r="I1282" t="s">
        <v>924</v>
      </c>
      <c r="J1282" t="s">
        <v>925</v>
      </c>
      <c r="K1282" t="s">
        <v>926</v>
      </c>
      <c r="L1282" t="s">
        <v>927</v>
      </c>
      <c r="M1282" t="s">
        <v>928</v>
      </c>
      <c r="N1282" t="s">
        <v>919</v>
      </c>
      <c r="O1282">
        <v>1010</v>
      </c>
    </row>
    <row r="1283" spans="1:15" x14ac:dyDescent="0.35">
      <c r="A1283" s="189" t="str">
        <f t="shared" ref="A1283:A1346" si="97">TEXT(D1283,"mmm")</f>
        <v>Sep</v>
      </c>
      <c r="B1283" s="190" t="str">
        <f t="shared" ref="B1283:B1346" si="98">TEXT(D1283,"yyyy")</f>
        <v>2024</v>
      </c>
      <c r="C1283" s="190" t="str">
        <f t="shared" ref="C1283:C1346" si="99">_xlfn.CONCAT(A1283&amp;"-"&amp;B1283)</f>
        <v>Sep-2024</v>
      </c>
      <c r="D1283" s="2">
        <v>45565</v>
      </c>
      <c r="E1283" t="s">
        <v>912</v>
      </c>
      <c r="F1283" t="s">
        <v>913</v>
      </c>
      <c r="G1283" t="s">
        <v>95</v>
      </c>
      <c r="H1283" t="s">
        <v>651</v>
      </c>
      <c r="I1283" t="s">
        <v>924</v>
      </c>
      <c r="J1283" t="s">
        <v>925</v>
      </c>
      <c r="K1283" t="s">
        <v>926</v>
      </c>
      <c r="L1283" t="s">
        <v>927</v>
      </c>
      <c r="M1283" t="s">
        <v>928</v>
      </c>
      <c r="N1283" t="s">
        <v>920</v>
      </c>
      <c r="O1283">
        <v>4415</v>
      </c>
    </row>
    <row r="1284" spans="1:15" x14ac:dyDescent="0.35">
      <c r="A1284" s="189" t="str">
        <f t="shared" si="97"/>
        <v>Sep</v>
      </c>
      <c r="B1284" s="190" t="str">
        <f t="shared" si="98"/>
        <v>2024</v>
      </c>
      <c r="C1284" s="190" t="str">
        <f t="shared" si="99"/>
        <v>Sep-2024</v>
      </c>
      <c r="D1284" s="2">
        <v>45565</v>
      </c>
      <c r="E1284" t="s">
        <v>912</v>
      </c>
      <c r="F1284" t="s">
        <v>913</v>
      </c>
      <c r="G1284" t="s">
        <v>95</v>
      </c>
      <c r="H1284" t="s">
        <v>651</v>
      </c>
      <c r="I1284" t="s">
        <v>924</v>
      </c>
      <c r="J1284" t="s">
        <v>925</v>
      </c>
      <c r="K1284" t="s">
        <v>926</v>
      </c>
      <c r="L1284" t="s">
        <v>927</v>
      </c>
      <c r="M1284" t="s">
        <v>928</v>
      </c>
      <c r="N1284" t="s">
        <v>922</v>
      </c>
      <c r="O1284">
        <v>1905</v>
      </c>
    </row>
    <row r="1285" spans="1:15" x14ac:dyDescent="0.35">
      <c r="A1285" s="189" t="str">
        <f t="shared" si="97"/>
        <v>Sep</v>
      </c>
      <c r="B1285" s="190" t="str">
        <f t="shared" si="98"/>
        <v>2024</v>
      </c>
      <c r="C1285" s="190" t="str">
        <f t="shared" si="99"/>
        <v>Sep-2024</v>
      </c>
      <c r="D1285" s="2">
        <v>45565</v>
      </c>
      <c r="E1285" t="s">
        <v>912</v>
      </c>
      <c r="F1285" t="s">
        <v>913</v>
      </c>
      <c r="G1285" t="s">
        <v>95</v>
      </c>
      <c r="H1285" t="s">
        <v>651</v>
      </c>
      <c r="I1285" t="s">
        <v>924</v>
      </c>
      <c r="J1285" t="s">
        <v>925</v>
      </c>
      <c r="K1285" t="s">
        <v>926</v>
      </c>
      <c r="L1285" t="s">
        <v>927</v>
      </c>
      <c r="M1285" t="s">
        <v>928</v>
      </c>
      <c r="N1285" t="s">
        <v>921</v>
      </c>
      <c r="O1285">
        <v>1165</v>
      </c>
    </row>
    <row r="1286" spans="1:15" x14ac:dyDescent="0.35">
      <c r="A1286" s="189" t="str">
        <f t="shared" si="97"/>
        <v>Sep</v>
      </c>
      <c r="B1286" s="190" t="str">
        <f t="shared" si="98"/>
        <v>2024</v>
      </c>
      <c r="C1286" s="190" t="str">
        <f t="shared" si="99"/>
        <v>Sep-2024</v>
      </c>
      <c r="D1286" s="2">
        <v>45565</v>
      </c>
      <c r="E1286" t="s">
        <v>912</v>
      </c>
      <c r="F1286" t="s">
        <v>913</v>
      </c>
      <c r="G1286" t="s">
        <v>95</v>
      </c>
      <c r="H1286" t="s">
        <v>652</v>
      </c>
      <c r="I1286" t="s">
        <v>934</v>
      </c>
      <c r="J1286" t="s">
        <v>932</v>
      </c>
      <c r="K1286" t="s">
        <v>935</v>
      </c>
      <c r="L1286" t="s">
        <v>936</v>
      </c>
      <c r="M1286" t="s">
        <v>937</v>
      </c>
      <c r="N1286" t="s">
        <v>1528</v>
      </c>
      <c r="O1286">
        <v>165</v>
      </c>
    </row>
    <row r="1287" spans="1:15" x14ac:dyDescent="0.35">
      <c r="A1287" s="189" t="str">
        <f t="shared" si="97"/>
        <v>Sep</v>
      </c>
      <c r="B1287" s="190" t="str">
        <f t="shared" si="98"/>
        <v>2024</v>
      </c>
      <c r="C1287" s="190" t="str">
        <f t="shared" si="99"/>
        <v>Sep-2024</v>
      </c>
      <c r="D1287" s="2">
        <v>45565</v>
      </c>
      <c r="E1287" t="s">
        <v>912</v>
      </c>
      <c r="F1287" t="s">
        <v>913</v>
      </c>
      <c r="G1287" t="s">
        <v>95</v>
      </c>
      <c r="H1287" t="s">
        <v>652</v>
      </c>
      <c r="I1287" t="s">
        <v>934</v>
      </c>
      <c r="J1287" t="s">
        <v>932</v>
      </c>
      <c r="K1287" t="s">
        <v>935</v>
      </c>
      <c r="L1287" t="s">
        <v>936</v>
      </c>
      <c r="M1287" t="s">
        <v>937</v>
      </c>
      <c r="N1287" t="s">
        <v>1529</v>
      </c>
      <c r="O1287">
        <v>20</v>
      </c>
    </row>
    <row r="1288" spans="1:15" x14ac:dyDescent="0.35">
      <c r="A1288" s="189" t="str">
        <f t="shared" si="97"/>
        <v>Sep</v>
      </c>
      <c r="B1288" s="190" t="str">
        <f t="shared" si="98"/>
        <v>2024</v>
      </c>
      <c r="C1288" s="190" t="str">
        <f t="shared" si="99"/>
        <v>Sep-2024</v>
      </c>
      <c r="D1288" s="2">
        <v>45565</v>
      </c>
      <c r="E1288" t="s">
        <v>912</v>
      </c>
      <c r="F1288" t="s">
        <v>913</v>
      </c>
      <c r="G1288" t="s">
        <v>95</v>
      </c>
      <c r="H1288" t="s">
        <v>652</v>
      </c>
      <c r="I1288" t="s">
        <v>934</v>
      </c>
      <c r="J1288" t="s">
        <v>932</v>
      </c>
      <c r="K1288" t="s">
        <v>935</v>
      </c>
      <c r="L1288" t="s">
        <v>936</v>
      </c>
      <c r="M1288" t="s">
        <v>937</v>
      </c>
      <c r="N1288" t="s">
        <v>919</v>
      </c>
      <c r="O1288">
        <v>440</v>
      </c>
    </row>
    <row r="1289" spans="1:15" x14ac:dyDescent="0.35">
      <c r="A1289" s="189" t="str">
        <f t="shared" si="97"/>
        <v>Sep</v>
      </c>
      <c r="B1289" s="190" t="str">
        <f t="shared" si="98"/>
        <v>2024</v>
      </c>
      <c r="C1289" s="190" t="str">
        <f t="shared" si="99"/>
        <v>Sep-2024</v>
      </c>
      <c r="D1289" s="2">
        <v>45565</v>
      </c>
      <c r="E1289" t="s">
        <v>912</v>
      </c>
      <c r="F1289" t="s">
        <v>913</v>
      </c>
      <c r="G1289" t="s">
        <v>95</v>
      </c>
      <c r="H1289" t="s">
        <v>652</v>
      </c>
      <c r="I1289" t="s">
        <v>934</v>
      </c>
      <c r="J1289" t="s">
        <v>932</v>
      </c>
      <c r="K1289" t="s">
        <v>935</v>
      </c>
      <c r="L1289" t="s">
        <v>936</v>
      </c>
      <c r="M1289" t="s">
        <v>937</v>
      </c>
      <c r="N1289" t="s">
        <v>920</v>
      </c>
      <c r="O1289">
        <v>5435</v>
      </c>
    </row>
    <row r="1290" spans="1:15" x14ac:dyDescent="0.35">
      <c r="A1290" s="189" t="str">
        <f t="shared" si="97"/>
        <v>Sep</v>
      </c>
      <c r="B1290" s="190" t="str">
        <f t="shared" si="98"/>
        <v>2024</v>
      </c>
      <c r="C1290" s="190" t="str">
        <f t="shared" si="99"/>
        <v>Sep-2024</v>
      </c>
      <c r="D1290" s="2">
        <v>45565</v>
      </c>
      <c r="E1290" t="s">
        <v>912</v>
      </c>
      <c r="F1290" t="s">
        <v>913</v>
      </c>
      <c r="G1290" t="s">
        <v>95</v>
      </c>
      <c r="H1290" t="s">
        <v>652</v>
      </c>
      <c r="I1290" t="s">
        <v>934</v>
      </c>
      <c r="J1290" t="s">
        <v>932</v>
      </c>
      <c r="K1290" t="s">
        <v>935</v>
      </c>
      <c r="L1290" t="s">
        <v>936</v>
      </c>
      <c r="M1290" t="s">
        <v>937</v>
      </c>
      <c r="N1290" t="s">
        <v>922</v>
      </c>
      <c r="O1290">
        <v>1380</v>
      </c>
    </row>
    <row r="1291" spans="1:15" x14ac:dyDescent="0.35">
      <c r="A1291" s="189" t="str">
        <f t="shared" si="97"/>
        <v>Sep</v>
      </c>
      <c r="B1291" s="190" t="str">
        <f t="shared" si="98"/>
        <v>2024</v>
      </c>
      <c r="C1291" s="190" t="str">
        <f t="shared" si="99"/>
        <v>Sep-2024</v>
      </c>
      <c r="D1291" s="2">
        <v>45565</v>
      </c>
      <c r="E1291" t="s">
        <v>912</v>
      </c>
      <c r="F1291" t="s">
        <v>913</v>
      </c>
      <c r="G1291" t="s">
        <v>95</v>
      </c>
      <c r="H1291" t="s">
        <v>652</v>
      </c>
      <c r="I1291" t="s">
        <v>934</v>
      </c>
      <c r="J1291" t="s">
        <v>932</v>
      </c>
      <c r="K1291" t="s">
        <v>935</v>
      </c>
      <c r="L1291" t="s">
        <v>936</v>
      </c>
      <c r="M1291" t="s">
        <v>937</v>
      </c>
      <c r="N1291" t="s">
        <v>921</v>
      </c>
      <c r="O1291">
        <v>1685</v>
      </c>
    </row>
    <row r="1292" spans="1:15" x14ac:dyDescent="0.35">
      <c r="A1292" s="189" t="str">
        <f t="shared" si="97"/>
        <v>Sep</v>
      </c>
      <c r="B1292" s="190" t="str">
        <f t="shared" si="98"/>
        <v>2024</v>
      </c>
      <c r="C1292" s="190" t="str">
        <f t="shared" si="99"/>
        <v>Sep-2024</v>
      </c>
      <c r="D1292" s="2">
        <v>45565</v>
      </c>
      <c r="E1292" t="s">
        <v>912</v>
      </c>
      <c r="F1292" t="s">
        <v>913</v>
      </c>
      <c r="G1292" t="s">
        <v>95</v>
      </c>
      <c r="H1292" t="s">
        <v>653</v>
      </c>
      <c r="I1292" t="s">
        <v>939</v>
      </c>
      <c r="J1292" t="s">
        <v>933</v>
      </c>
      <c r="K1292" t="s">
        <v>940</v>
      </c>
      <c r="L1292" t="s">
        <v>941</v>
      </c>
      <c r="M1292" t="s">
        <v>942</v>
      </c>
      <c r="N1292" t="s">
        <v>1528</v>
      </c>
      <c r="O1292">
        <v>350</v>
      </c>
    </row>
    <row r="1293" spans="1:15" x14ac:dyDescent="0.35">
      <c r="A1293" s="189" t="str">
        <f t="shared" si="97"/>
        <v>Sep</v>
      </c>
      <c r="B1293" s="190" t="str">
        <f t="shared" si="98"/>
        <v>2024</v>
      </c>
      <c r="C1293" s="190" t="str">
        <f t="shared" si="99"/>
        <v>Sep-2024</v>
      </c>
      <c r="D1293" s="2">
        <v>45565</v>
      </c>
      <c r="E1293" t="s">
        <v>912</v>
      </c>
      <c r="F1293" t="s">
        <v>913</v>
      </c>
      <c r="G1293" t="s">
        <v>95</v>
      </c>
      <c r="H1293" t="s">
        <v>653</v>
      </c>
      <c r="I1293" t="s">
        <v>939</v>
      </c>
      <c r="J1293" t="s">
        <v>933</v>
      </c>
      <c r="K1293" t="s">
        <v>940</v>
      </c>
      <c r="L1293" t="s">
        <v>941</v>
      </c>
      <c r="M1293" t="s">
        <v>942</v>
      </c>
      <c r="N1293" t="s">
        <v>1529</v>
      </c>
      <c r="O1293">
        <v>40</v>
      </c>
    </row>
    <row r="1294" spans="1:15" x14ac:dyDescent="0.35">
      <c r="A1294" s="189" t="str">
        <f t="shared" si="97"/>
        <v>Sep</v>
      </c>
      <c r="B1294" s="190" t="str">
        <f t="shared" si="98"/>
        <v>2024</v>
      </c>
      <c r="C1294" s="190" t="str">
        <f t="shared" si="99"/>
        <v>Sep-2024</v>
      </c>
      <c r="D1294" s="2">
        <v>45565</v>
      </c>
      <c r="E1294" t="s">
        <v>912</v>
      </c>
      <c r="F1294" t="s">
        <v>913</v>
      </c>
      <c r="G1294" t="s">
        <v>95</v>
      </c>
      <c r="H1294" t="s">
        <v>653</v>
      </c>
      <c r="I1294" t="s">
        <v>939</v>
      </c>
      <c r="J1294" t="s">
        <v>933</v>
      </c>
      <c r="K1294" t="s">
        <v>940</v>
      </c>
      <c r="L1294" t="s">
        <v>941</v>
      </c>
      <c r="M1294" t="s">
        <v>942</v>
      </c>
      <c r="N1294" t="s">
        <v>919</v>
      </c>
      <c r="O1294">
        <v>1245</v>
      </c>
    </row>
    <row r="1295" spans="1:15" x14ac:dyDescent="0.35">
      <c r="A1295" s="189" t="str">
        <f t="shared" si="97"/>
        <v>Sep</v>
      </c>
      <c r="B1295" s="190" t="str">
        <f t="shared" si="98"/>
        <v>2024</v>
      </c>
      <c r="C1295" s="190" t="str">
        <f t="shared" si="99"/>
        <v>Sep-2024</v>
      </c>
      <c r="D1295" s="2">
        <v>45565</v>
      </c>
      <c r="E1295" t="s">
        <v>912</v>
      </c>
      <c r="F1295" t="s">
        <v>913</v>
      </c>
      <c r="G1295" t="s">
        <v>95</v>
      </c>
      <c r="H1295" t="s">
        <v>653</v>
      </c>
      <c r="I1295" t="s">
        <v>939</v>
      </c>
      <c r="J1295" t="s">
        <v>933</v>
      </c>
      <c r="K1295" t="s">
        <v>940</v>
      </c>
      <c r="L1295" t="s">
        <v>941</v>
      </c>
      <c r="M1295" t="s">
        <v>942</v>
      </c>
      <c r="N1295" t="s">
        <v>920</v>
      </c>
      <c r="O1295">
        <v>4285</v>
      </c>
    </row>
    <row r="1296" spans="1:15" x14ac:dyDescent="0.35">
      <c r="A1296" s="189" t="str">
        <f t="shared" si="97"/>
        <v>Sep</v>
      </c>
      <c r="B1296" s="190" t="str">
        <f t="shared" si="98"/>
        <v>2024</v>
      </c>
      <c r="C1296" s="190" t="str">
        <f t="shared" si="99"/>
        <v>Sep-2024</v>
      </c>
      <c r="D1296" s="2">
        <v>45565</v>
      </c>
      <c r="E1296" t="s">
        <v>912</v>
      </c>
      <c r="F1296" t="s">
        <v>913</v>
      </c>
      <c r="G1296" t="s">
        <v>95</v>
      </c>
      <c r="H1296" t="s">
        <v>653</v>
      </c>
      <c r="I1296" t="s">
        <v>939</v>
      </c>
      <c r="J1296" t="s">
        <v>933</v>
      </c>
      <c r="K1296" t="s">
        <v>940</v>
      </c>
      <c r="L1296" t="s">
        <v>941</v>
      </c>
      <c r="M1296" t="s">
        <v>942</v>
      </c>
      <c r="N1296" t="s">
        <v>922</v>
      </c>
      <c r="O1296">
        <v>6045</v>
      </c>
    </row>
    <row r="1297" spans="1:15" x14ac:dyDescent="0.35">
      <c r="A1297" s="189" t="str">
        <f t="shared" si="97"/>
        <v>Sep</v>
      </c>
      <c r="B1297" s="190" t="str">
        <f t="shared" si="98"/>
        <v>2024</v>
      </c>
      <c r="C1297" s="190" t="str">
        <f t="shared" si="99"/>
        <v>Sep-2024</v>
      </c>
      <c r="D1297" s="2">
        <v>45565</v>
      </c>
      <c r="E1297" t="s">
        <v>912</v>
      </c>
      <c r="F1297" t="s">
        <v>913</v>
      </c>
      <c r="G1297" t="s">
        <v>95</v>
      </c>
      <c r="H1297" t="s">
        <v>653</v>
      </c>
      <c r="I1297" t="s">
        <v>939</v>
      </c>
      <c r="J1297" t="s">
        <v>933</v>
      </c>
      <c r="K1297" t="s">
        <v>940</v>
      </c>
      <c r="L1297" t="s">
        <v>941</v>
      </c>
      <c r="M1297" t="s">
        <v>942</v>
      </c>
      <c r="N1297" t="s">
        <v>921</v>
      </c>
      <c r="O1297">
        <v>1435</v>
      </c>
    </row>
    <row r="1298" spans="1:15" x14ac:dyDescent="0.35">
      <c r="A1298" s="189" t="str">
        <f t="shared" si="97"/>
        <v>Sep</v>
      </c>
      <c r="B1298" s="190" t="str">
        <f t="shared" si="98"/>
        <v>2024</v>
      </c>
      <c r="C1298" s="190" t="str">
        <f t="shared" si="99"/>
        <v>Sep-2024</v>
      </c>
      <c r="D1298" s="2">
        <v>45565</v>
      </c>
      <c r="E1298" t="s">
        <v>912</v>
      </c>
      <c r="F1298" t="s">
        <v>913</v>
      </c>
      <c r="G1298" t="s">
        <v>95</v>
      </c>
      <c r="H1298" t="s">
        <v>656</v>
      </c>
      <c r="I1298" t="s">
        <v>946</v>
      </c>
      <c r="J1298" t="s">
        <v>938</v>
      </c>
      <c r="K1298" t="s">
        <v>947</v>
      </c>
      <c r="L1298" t="s">
        <v>948</v>
      </c>
      <c r="M1298" t="s">
        <v>949</v>
      </c>
      <c r="N1298" t="s">
        <v>1528</v>
      </c>
      <c r="O1298">
        <v>175</v>
      </c>
    </row>
    <row r="1299" spans="1:15" x14ac:dyDescent="0.35">
      <c r="A1299" s="189" t="str">
        <f t="shared" si="97"/>
        <v>Sep</v>
      </c>
      <c r="B1299" s="190" t="str">
        <f t="shared" si="98"/>
        <v>2024</v>
      </c>
      <c r="C1299" s="190" t="str">
        <f t="shared" si="99"/>
        <v>Sep-2024</v>
      </c>
      <c r="D1299" s="2">
        <v>45565</v>
      </c>
      <c r="E1299" t="s">
        <v>912</v>
      </c>
      <c r="F1299" t="s">
        <v>913</v>
      </c>
      <c r="G1299" t="s">
        <v>95</v>
      </c>
      <c r="H1299" t="s">
        <v>656</v>
      </c>
      <c r="I1299" t="s">
        <v>946</v>
      </c>
      <c r="J1299" t="s">
        <v>938</v>
      </c>
      <c r="K1299" t="s">
        <v>947</v>
      </c>
      <c r="L1299" t="s">
        <v>948</v>
      </c>
      <c r="M1299" t="s">
        <v>949</v>
      </c>
      <c r="N1299" t="s">
        <v>1529</v>
      </c>
      <c r="O1299">
        <v>5</v>
      </c>
    </row>
    <row r="1300" spans="1:15" x14ac:dyDescent="0.35">
      <c r="A1300" s="189" t="str">
        <f t="shared" si="97"/>
        <v>Sep</v>
      </c>
      <c r="B1300" s="190" t="str">
        <f t="shared" si="98"/>
        <v>2024</v>
      </c>
      <c r="C1300" s="190" t="str">
        <f t="shared" si="99"/>
        <v>Sep-2024</v>
      </c>
      <c r="D1300" s="2">
        <v>45565</v>
      </c>
      <c r="E1300" t="s">
        <v>912</v>
      </c>
      <c r="F1300" t="s">
        <v>913</v>
      </c>
      <c r="G1300" t="s">
        <v>95</v>
      </c>
      <c r="H1300" t="s">
        <v>656</v>
      </c>
      <c r="I1300" t="s">
        <v>946</v>
      </c>
      <c r="J1300" t="s">
        <v>938</v>
      </c>
      <c r="K1300" t="s">
        <v>947</v>
      </c>
      <c r="L1300" t="s">
        <v>948</v>
      </c>
      <c r="M1300" t="s">
        <v>949</v>
      </c>
      <c r="N1300" t="s">
        <v>919</v>
      </c>
      <c r="O1300">
        <v>1145</v>
      </c>
    </row>
    <row r="1301" spans="1:15" x14ac:dyDescent="0.35">
      <c r="A1301" s="189" t="str">
        <f t="shared" si="97"/>
        <v>Sep</v>
      </c>
      <c r="B1301" s="190" t="str">
        <f t="shared" si="98"/>
        <v>2024</v>
      </c>
      <c r="C1301" s="190" t="str">
        <f t="shared" si="99"/>
        <v>Sep-2024</v>
      </c>
      <c r="D1301" s="2">
        <v>45565</v>
      </c>
      <c r="E1301" t="s">
        <v>912</v>
      </c>
      <c r="F1301" t="s">
        <v>913</v>
      </c>
      <c r="G1301" t="s">
        <v>95</v>
      </c>
      <c r="H1301" t="s">
        <v>656</v>
      </c>
      <c r="I1301" t="s">
        <v>946</v>
      </c>
      <c r="J1301" t="s">
        <v>938</v>
      </c>
      <c r="K1301" t="s">
        <v>947</v>
      </c>
      <c r="L1301" t="s">
        <v>948</v>
      </c>
      <c r="M1301" t="s">
        <v>949</v>
      </c>
      <c r="N1301" t="s">
        <v>920</v>
      </c>
      <c r="O1301">
        <v>6230</v>
      </c>
    </row>
    <row r="1302" spans="1:15" x14ac:dyDescent="0.35">
      <c r="A1302" s="189" t="str">
        <f t="shared" si="97"/>
        <v>Sep</v>
      </c>
      <c r="B1302" s="190" t="str">
        <f t="shared" si="98"/>
        <v>2024</v>
      </c>
      <c r="C1302" s="190" t="str">
        <f t="shared" si="99"/>
        <v>Sep-2024</v>
      </c>
      <c r="D1302" s="2">
        <v>45565</v>
      </c>
      <c r="E1302" t="s">
        <v>912</v>
      </c>
      <c r="F1302" t="s">
        <v>913</v>
      </c>
      <c r="G1302" t="s">
        <v>95</v>
      </c>
      <c r="H1302" t="s">
        <v>656</v>
      </c>
      <c r="I1302" t="s">
        <v>946</v>
      </c>
      <c r="J1302" t="s">
        <v>938</v>
      </c>
      <c r="K1302" t="s">
        <v>947</v>
      </c>
      <c r="L1302" t="s">
        <v>948</v>
      </c>
      <c r="M1302" t="s">
        <v>949</v>
      </c>
      <c r="N1302" t="s">
        <v>922</v>
      </c>
      <c r="O1302">
        <v>1230</v>
      </c>
    </row>
    <row r="1303" spans="1:15" x14ac:dyDescent="0.35">
      <c r="A1303" s="189" t="str">
        <f t="shared" si="97"/>
        <v>Sep</v>
      </c>
      <c r="B1303" s="190" t="str">
        <f t="shared" si="98"/>
        <v>2024</v>
      </c>
      <c r="C1303" s="190" t="str">
        <f t="shared" si="99"/>
        <v>Sep-2024</v>
      </c>
      <c r="D1303" s="2">
        <v>45565</v>
      </c>
      <c r="E1303" t="s">
        <v>912</v>
      </c>
      <c r="F1303" t="s">
        <v>913</v>
      </c>
      <c r="G1303" t="s">
        <v>95</v>
      </c>
      <c r="H1303" t="s">
        <v>656</v>
      </c>
      <c r="I1303" t="s">
        <v>946</v>
      </c>
      <c r="J1303" t="s">
        <v>938</v>
      </c>
      <c r="K1303" t="s">
        <v>947</v>
      </c>
      <c r="L1303" t="s">
        <v>948</v>
      </c>
      <c r="M1303" t="s">
        <v>949</v>
      </c>
      <c r="N1303" t="s">
        <v>921</v>
      </c>
      <c r="O1303">
        <v>2100</v>
      </c>
    </row>
    <row r="1304" spans="1:15" x14ac:dyDescent="0.35">
      <c r="A1304" s="189" t="str">
        <f t="shared" si="97"/>
        <v>Sep</v>
      </c>
      <c r="B1304" s="190" t="str">
        <f t="shared" si="98"/>
        <v>2024</v>
      </c>
      <c r="C1304" s="190" t="str">
        <f t="shared" si="99"/>
        <v>Sep-2024</v>
      </c>
      <c r="D1304" s="2">
        <v>45565</v>
      </c>
      <c r="E1304" t="s">
        <v>950</v>
      </c>
      <c r="F1304" t="s">
        <v>951</v>
      </c>
      <c r="G1304" t="s">
        <v>952</v>
      </c>
      <c r="H1304" t="s">
        <v>671</v>
      </c>
      <c r="I1304" t="s">
        <v>953</v>
      </c>
      <c r="J1304" t="s">
        <v>954</v>
      </c>
      <c r="K1304" t="s">
        <v>955</v>
      </c>
      <c r="L1304" t="s">
        <v>956</v>
      </c>
      <c r="M1304" t="s">
        <v>957</v>
      </c>
      <c r="N1304" t="s">
        <v>1528</v>
      </c>
      <c r="O1304">
        <v>160</v>
      </c>
    </row>
    <row r="1305" spans="1:15" x14ac:dyDescent="0.35">
      <c r="A1305" s="189" t="str">
        <f t="shared" si="97"/>
        <v>Sep</v>
      </c>
      <c r="B1305" s="190" t="str">
        <f t="shared" si="98"/>
        <v>2024</v>
      </c>
      <c r="C1305" s="190" t="str">
        <f t="shared" si="99"/>
        <v>Sep-2024</v>
      </c>
      <c r="D1305" s="2">
        <v>45565</v>
      </c>
      <c r="E1305" t="s">
        <v>950</v>
      </c>
      <c r="F1305" t="s">
        <v>951</v>
      </c>
      <c r="G1305" t="s">
        <v>952</v>
      </c>
      <c r="H1305" t="s">
        <v>671</v>
      </c>
      <c r="I1305" t="s">
        <v>953</v>
      </c>
      <c r="J1305" t="s">
        <v>954</v>
      </c>
      <c r="K1305" t="s">
        <v>955</v>
      </c>
      <c r="L1305" t="s">
        <v>956</v>
      </c>
      <c r="M1305" t="s">
        <v>957</v>
      </c>
      <c r="N1305" t="s">
        <v>1529</v>
      </c>
      <c r="O1305">
        <v>5</v>
      </c>
    </row>
    <row r="1306" spans="1:15" x14ac:dyDescent="0.35">
      <c r="A1306" s="189" t="str">
        <f t="shared" si="97"/>
        <v>Sep</v>
      </c>
      <c r="B1306" s="190" t="str">
        <f t="shared" si="98"/>
        <v>2024</v>
      </c>
      <c r="C1306" s="190" t="str">
        <f t="shared" si="99"/>
        <v>Sep-2024</v>
      </c>
      <c r="D1306" s="2">
        <v>45565</v>
      </c>
      <c r="E1306" t="s">
        <v>950</v>
      </c>
      <c r="F1306" t="s">
        <v>951</v>
      </c>
      <c r="G1306" t="s">
        <v>952</v>
      </c>
      <c r="H1306" t="s">
        <v>671</v>
      </c>
      <c r="I1306" t="s">
        <v>953</v>
      </c>
      <c r="J1306" t="s">
        <v>954</v>
      </c>
      <c r="K1306" t="s">
        <v>955</v>
      </c>
      <c r="L1306" t="s">
        <v>956</v>
      </c>
      <c r="M1306" t="s">
        <v>957</v>
      </c>
      <c r="N1306" t="s">
        <v>919</v>
      </c>
      <c r="O1306">
        <v>310</v>
      </c>
    </row>
    <row r="1307" spans="1:15" x14ac:dyDescent="0.35">
      <c r="A1307" s="189" t="str">
        <f t="shared" si="97"/>
        <v>Sep</v>
      </c>
      <c r="B1307" s="190" t="str">
        <f t="shared" si="98"/>
        <v>2024</v>
      </c>
      <c r="C1307" s="190" t="str">
        <f t="shared" si="99"/>
        <v>Sep-2024</v>
      </c>
      <c r="D1307" s="2">
        <v>45565</v>
      </c>
      <c r="E1307" t="s">
        <v>950</v>
      </c>
      <c r="F1307" t="s">
        <v>951</v>
      </c>
      <c r="G1307" t="s">
        <v>952</v>
      </c>
      <c r="H1307" t="s">
        <v>671</v>
      </c>
      <c r="I1307" t="s">
        <v>953</v>
      </c>
      <c r="J1307" t="s">
        <v>954</v>
      </c>
      <c r="K1307" t="s">
        <v>955</v>
      </c>
      <c r="L1307" t="s">
        <v>956</v>
      </c>
      <c r="M1307" t="s">
        <v>957</v>
      </c>
      <c r="N1307" t="s">
        <v>920</v>
      </c>
      <c r="O1307">
        <v>5570</v>
      </c>
    </row>
    <row r="1308" spans="1:15" x14ac:dyDescent="0.35">
      <c r="A1308" s="189" t="str">
        <f t="shared" si="97"/>
        <v>Sep</v>
      </c>
      <c r="B1308" s="190" t="str">
        <f t="shared" si="98"/>
        <v>2024</v>
      </c>
      <c r="C1308" s="190" t="str">
        <f t="shared" si="99"/>
        <v>Sep-2024</v>
      </c>
      <c r="D1308" s="2">
        <v>45565</v>
      </c>
      <c r="E1308" t="s">
        <v>950</v>
      </c>
      <c r="F1308" t="s">
        <v>951</v>
      </c>
      <c r="G1308" t="s">
        <v>952</v>
      </c>
      <c r="H1308" t="s">
        <v>671</v>
      </c>
      <c r="I1308" t="s">
        <v>953</v>
      </c>
      <c r="J1308" t="s">
        <v>954</v>
      </c>
      <c r="K1308" t="s">
        <v>955</v>
      </c>
      <c r="L1308" t="s">
        <v>956</v>
      </c>
      <c r="M1308" t="s">
        <v>957</v>
      </c>
      <c r="N1308" t="s">
        <v>922</v>
      </c>
      <c r="O1308">
        <v>2180</v>
      </c>
    </row>
    <row r="1309" spans="1:15" x14ac:dyDescent="0.35">
      <c r="A1309" s="189" t="str">
        <f t="shared" si="97"/>
        <v>Sep</v>
      </c>
      <c r="B1309" s="190" t="str">
        <f t="shared" si="98"/>
        <v>2024</v>
      </c>
      <c r="C1309" s="190" t="str">
        <f t="shared" si="99"/>
        <v>Sep-2024</v>
      </c>
      <c r="D1309" s="2">
        <v>45565</v>
      </c>
      <c r="E1309" t="s">
        <v>950</v>
      </c>
      <c r="F1309" t="s">
        <v>951</v>
      </c>
      <c r="G1309" t="s">
        <v>952</v>
      </c>
      <c r="H1309" t="s">
        <v>671</v>
      </c>
      <c r="I1309" t="s">
        <v>953</v>
      </c>
      <c r="J1309" t="s">
        <v>954</v>
      </c>
      <c r="K1309" t="s">
        <v>955</v>
      </c>
      <c r="L1309" t="s">
        <v>956</v>
      </c>
      <c r="M1309" t="s">
        <v>957</v>
      </c>
      <c r="N1309" t="s">
        <v>921</v>
      </c>
      <c r="O1309">
        <v>4175</v>
      </c>
    </row>
    <row r="1310" spans="1:15" x14ac:dyDescent="0.35">
      <c r="A1310" s="189" t="str">
        <f t="shared" si="97"/>
        <v>Sep</v>
      </c>
      <c r="B1310" s="190" t="str">
        <f t="shared" si="98"/>
        <v>2024</v>
      </c>
      <c r="C1310" s="190" t="str">
        <f t="shared" si="99"/>
        <v>Sep-2024</v>
      </c>
      <c r="D1310" s="2">
        <v>45565</v>
      </c>
      <c r="E1310" t="s">
        <v>950</v>
      </c>
      <c r="F1310" t="s">
        <v>951</v>
      </c>
      <c r="G1310" t="s">
        <v>952</v>
      </c>
      <c r="H1310" t="s">
        <v>683</v>
      </c>
      <c r="I1310" t="s">
        <v>959</v>
      </c>
      <c r="J1310" t="s">
        <v>960</v>
      </c>
      <c r="K1310" t="s">
        <v>961</v>
      </c>
      <c r="L1310" t="s">
        <v>962</v>
      </c>
      <c r="M1310" t="s">
        <v>963</v>
      </c>
      <c r="N1310" t="s">
        <v>1528</v>
      </c>
      <c r="O1310">
        <v>205</v>
      </c>
    </row>
    <row r="1311" spans="1:15" x14ac:dyDescent="0.35">
      <c r="A1311" s="189" t="str">
        <f t="shared" si="97"/>
        <v>Sep</v>
      </c>
      <c r="B1311" s="190" t="str">
        <f t="shared" si="98"/>
        <v>2024</v>
      </c>
      <c r="C1311" s="190" t="str">
        <f t="shared" si="99"/>
        <v>Sep-2024</v>
      </c>
      <c r="D1311" s="2">
        <v>45565</v>
      </c>
      <c r="E1311" t="s">
        <v>950</v>
      </c>
      <c r="F1311" t="s">
        <v>951</v>
      </c>
      <c r="G1311" t="s">
        <v>952</v>
      </c>
      <c r="H1311" t="s">
        <v>683</v>
      </c>
      <c r="I1311" t="s">
        <v>959</v>
      </c>
      <c r="J1311" t="s">
        <v>960</v>
      </c>
      <c r="K1311" t="s">
        <v>961</v>
      </c>
      <c r="L1311" t="s">
        <v>962</v>
      </c>
      <c r="M1311" t="s">
        <v>963</v>
      </c>
      <c r="N1311" t="s">
        <v>1529</v>
      </c>
      <c r="O1311">
        <v>5</v>
      </c>
    </row>
    <row r="1312" spans="1:15" x14ac:dyDescent="0.35">
      <c r="A1312" s="189" t="str">
        <f t="shared" si="97"/>
        <v>Sep</v>
      </c>
      <c r="B1312" s="190" t="str">
        <f t="shared" si="98"/>
        <v>2024</v>
      </c>
      <c r="C1312" s="190" t="str">
        <f t="shared" si="99"/>
        <v>Sep-2024</v>
      </c>
      <c r="D1312" s="2">
        <v>45565</v>
      </c>
      <c r="E1312" t="s">
        <v>950</v>
      </c>
      <c r="F1312" t="s">
        <v>951</v>
      </c>
      <c r="G1312" t="s">
        <v>952</v>
      </c>
      <c r="H1312" t="s">
        <v>683</v>
      </c>
      <c r="I1312" t="s">
        <v>959</v>
      </c>
      <c r="J1312" t="s">
        <v>960</v>
      </c>
      <c r="K1312" t="s">
        <v>961</v>
      </c>
      <c r="L1312" t="s">
        <v>962</v>
      </c>
      <c r="M1312" t="s">
        <v>963</v>
      </c>
      <c r="N1312" t="s">
        <v>919</v>
      </c>
      <c r="O1312">
        <v>250</v>
      </c>
    </row>
    <row r="1313" spans="1:15" x14ac:dyDescent="0.35">
      <c r="A1313" s="189" t="str">
        <f t="shared" si="97"/>
        <v>Sep</v>
      </c>
      <c r="B1313" s="190" t="str">
        <f t="shared" si="98"/>
        <v>2024</v>
      </c>
      <c r="C1313" s="190" t="str">
        <f t="shared" si="99"/>
        <v>Sep-2024</v>
      </c>
      <c r="D1313" s="2">
        <v>45565</v>
      </c>
      <c r="E1313" t="s">
        <v>950</v>
      </c>
      <c r="F1313" t="s">
        <v>951</v>
      </c>
      <c r="G1313" t="s">
        <v>952</v>
      </c>
      <c r="H1313" t="s">
        <v>683</v>
      </c>
      <c r="I1313" t="s">
        <v>959</v>
      </c>
      <c r="J1313" t="s">
        <v>960</v>
      </c>
      <c r="K1313" t="s">
        <v>961</v>
      </c>
      <c r="L1313" t="s">
        <v>962</v>
      </c>
      <c r="M1313" t="s">
        <v>963</v>
      </c>
      <c r="N1313" t="s">
        <v>920</v>
      </c>
      <c r="O1313">
        <v>3935</v>
      </c>
    </row>
    <row r="1314" spans="1:15" x14ac:dyDescent="0.35">
      <c r="A1314" s="189" t="str">
        <f t="shared" si="97"/>
        <v>Sep</v>
      </c>
      <c r="B1314" s="190" t="str">
        <f t="shared" si="98"/>
        <v>2024</v>
      </c>
      <c r="C1314" s="190" t="str">
        <f t="shared" si="99"/>
        <v>Sep-2024</v>
      </c>
      <c r="D1314" s="2">
        <v>45565</v>
      </c>
      <c r="E1314" t="s">
        <v>950</v>
      </c>
      <c r="F1314" t="s">
        <v>951</v>
      </c>
      <c r="G1314" t="s">
        <v>952</v>
      </c>
      <c r="H1314" t="s">
        <v>683</v>
      </c>
      <c r="I1314" t="s">
        <v>959</v>
      </c>
      <c r="J1314" t="s">
        <v>960</v>
      </c>
      <c r="K1314" t="s">
        <v>961</v>
      </c>
      <c r="L1314" t="s">
        <v>962</v>
      </c>
      <c r="M1314" t="s">
        <v>963</v>
      </c>
      <c r="N1314" t="s">
        <v>922</v>
      </c>
      <c r="O1314">
        <v>1380</v>
      </c>
    </row>
    <row r="1315" spans="1:15" x14ac:dyDescent="0.35">
      <c r="A1315" s="189" t="str">
        <f t="shared" si="97"/>
        <v>Sep</v>
      </c>
      <c r="B1315" s="190" t="str">
        <f t="shared" si="98"/>
        <v>2024</v>
      </c>
      <c r="C1315" s="190" t="str">
        <f t="shared" si="99"/>
        <v>Sep-2024</v>
      </c>
      <c r="D1315" s="2">
        <v>45565</v>
      </c>
      <c r="E1315" t="s">
        <v>950</v>
      </c>
      <c r="F1315" t="s">
        <v>951</v>
      </c>
      <c r="G1315" t="s">
        <v>952</v>
      </c>
      <c r="H1315" t="s">
        <v>683</v>
      </c>
      <c r="I1315" t="s">
        <v>959</v>
      </c>
      <c r="J1315" t="s">
        <v>960</v>
      </c>
      <c r="K1315" t="s">
        <v>961</v>
      </c>
      <c r="L1315" t="s">
        <v>962</v>
      </c>
      <c r="M1315" t="s">
        <v>963</v>
      </c>
      <c r="N1315" t="s">
        <v>921</v>
      </c>
      <c r="O1315">
        <v>2900</v>
      </c>
    </row>
    <row r="1316" spans="1:15" x14ac:dyDescent="0.35">
      <c r="A1316" s="189" t="str">
        <f t="shared" si="97"/>
        <v>Sep</v>
      </c>
      <c r="B1316" s="190" t="str">
        <f t="shared" si="98"/>
        <v>2024</v>
      </c>
      <c r="C1316" s="190" t="str">
        <f t="shared" si="99"/>
        <v>Sep-2024</v>
      </c>
      <c r="D1316" s="2">
        <v>45565</v>
      </c>
      <c r="E1316" t="s">
        <v>950</v>
      </c>
      <c r="F1316" t="s">
        <v>951</v>
      </c>
      <c r="G1316" t="s">
        <v>952</v>
      </c>
      <c r="H1316" t="s">
        <v>685</v>
      </c>
      <c r="I1316" t="s">
        <v>964</v>
      </c>
      <c r="J1316" t="s">
        <v>965</v>
      </c>
      <c r="K1316" t="s">
        <v>966</v>
      </c>
      <c r="L1316" t="s">
        <v>967</v>
      </c>
      <c r="M1316" t="s">
        <v>968</v>
      </c>
      <c r="N1316" t="s">
        <v>1528</v>
      </c>
      <c r="O1316">
        <v>115</v>
      </c>
    </row>
    <row r="1317" spans="1:15" x14ac:dyDescent="0.35">
      <c r="A1317" s="189" t="str">
        <f t="shared" si="97"/>
        <v>Sep</v>
      </c>
      <c r="B1317" s="190" t="str">
        <f t="shared" si="98"/>
        <v>2024</v>
      </c>
      <c r="C1317" s="190" t="str">
        <f t="shared" si="99"/>
        <v>Sep-2024</v>
      </c>
      <c r="D1317" s="2">
        <v>45565</v>
      </c>
      <c r="E1317" t="s">
        <v>950</v>
      </c>
      <c r="F1317" t="s">
        <v>951</v>
      </c>
      <c r="G1317" t="s">
        <v>952</v>
      </c>
      <c r="H1317" t="s">
        <v>685</v>
      </c>
      <c r="I1317" t="s">
        <v>964</v>
      </c>
      <c r="J1317" t="s">
        <v>965</v>
      </c>
      <c r="K1317" t="s">
        <v>966</v>
      </c>
      <c r="L1317" t="s">
        <v>967</v>
      </c>
      <c r="M1317" t="s">
        <v>968</v>
      </c>
      <c r="N1317" t="s">
        <v>1529</v>
      </c>
      <c r="O1317" t="s">
        <v>958</v>
      </c>
    </row>
    <row r="1318" spans="1:15" x14ac:dyDescent="0.35">
      <c r="A1318" s="189" t="str">
        <f t="shared" si="97"/>
        <v>Sep</v>
      </c>
      <c r="B1318" s="190" t="str">
        <f t="shared" si="98"/>
        <v>2024</v>
      </c>
      <c r="C1318" s="190" t="str">
        <f t="shared" si="99"/>
        <v>Sep-2024</v>
      </c>
      <c r="D1318" s="2">
        <v>45565</v>
      </c>
      <c r="E1318" t="s">
        <v>950</v>
      </c>
      <c r="F1318" t="s">
        <v>951</v>
      </c>
      <c r="G1318" t="s">
        <v>952</v>
      </c>
      <c r="H1318" t="s">
        <v>685</v>
      </c>
      <c r="I1318" t="s">
        <v>964</v>
      </c>
      <c r="J1318" t="s">
        <v>965</v>
      </c>
      <c r="K1318" t="s">
        <v>966</v>
      </c>
      <c r="L1318" t="s">
        <v>967</v>
      </c>
      <c r="M1318" t="s">
        <v>968</v>
      </c>
      <c r="N1318" t="s">
        <v>919</v>
      </c>
      <c r="O1318">
        <v>110</v>
      </c>
    </row>
    <row r="1319" spans="1:15" x14ac:dyDescent="0.35">
      <c r="A1319" s="189" t="str">
        <f t="shared" si="97"/>
        <v>Sep</v>
      </c>
      <c r="B1319" s="190" t="str">
        <f t="shared" si="98"/>
        <v>2024</v>
      </c>
      <c r="C1319" s="190" t="str">
        <f t="shared" si="99"/>
        <v>Sep-2024</v>
      </c>
      <c r="D1319" s="2">
        <v>45565</v>
      </c>
      <c r="E1319" t="s">
        <v>950</v>
      </c>
      <c r="F1319" t="s">
        <v>951</v>
      </c>
      <c r="G1319" t="s">
        <v>952</v>
      </c>
      <c r="H1319" t="s">
        <v>685</v>
      </c>
      <c r="I1319" t="s">
        <v>964</v>
      </c>
      <c r="J1319" t="s">
        <v>965</v>
      </c>
      <c r="K1319" t="s">
        <v>966</v>
      </c>
      <c r="L1319" t="s">
        <v>967</v>
      </c>
      <c r="M1319" t="s">
        <v>968</v>
      </c>
      <c r="N1319" t="s">
        <v>920</v>
      </c>
      <c r="O1319">
        <v>3145</v>
      </c>
    </row>
    <row r="1320" spans="1:15" x14ac:dyDescent="0.35">
      <c r="A1320" s="189" t="str">
        <f t="shared" si="97"/>
        <v>Sep</v>
      </c>
      <c r="B1320" s="190" t="str">
        <f t="shared" si="98"/>
        <v>2024</v>
      </c>
      <c r="C1320" s="190" t="str">
        <f t="shared" si="99"/>
        <v>Sep-2024</v>
      </c>
      <c r="D1320" s="2">
        <v>45565</v>
      </c>
      <c r="E1320" t="s">
        <v>950</v>
      </c>
      <c r="F1320" t="s">
        <v>951</v>
      </c>
      <c r="G1320" t="s">
        <v>952</v>
      </c>
      <c r="H1320" t="s">
        <v>685</v>
      </c>
      <c r="I1320" t="s">
        <v>964</v>
      </c>
      <c r="J1320" t="s">
        <v>965</v>
      </c>
      <c r="K1320" t="s">
        <v>966</v>
      </c>
      <c r="L1320" t="s">
        <v>967</v>
      </c>
      <c r="M1320" t="s">
        <v>968</v>
      </c>
      <c r="N1320" t="s">
        <v>922</v>
      </c>
      <c r="O1320">
        <v>1250</v>
      </c>
    </row>
    <row r="1321" spans="1:15" x14ac:dyDescent="0.35">
      <c r="A1321" s="189" t="str">
        <f t="shared" si="97"/>
        <v>Sep</v>
      </c>
      <c r="B1321" s="190" t="str">
        <f t="shared" si="98"/>
        <v>2024</v>
      </c>
      <c r="C1321" s="190" t="str">
        <f t="shared" si="99"/>
        <v>Sep-2024</v>
      </c>
      <c r="D1321" s="2">
        <v>45565</v>
      </c>
      <c r="E1321" t="s">
        <v>950</v>
      </c>
      <c r="F1321" t="s">
        <v>951</v>
      </c>
      <c r="G1321" t="s">
        <v>952</v>
      </c>
      <c r="H1321" t="s">
        <v>685</v>
      </c>
      <c r="I1321" t="s">
        <v>964</v>
      </c>
      <c r="J1321" t="s">
        <v>965</v>
      </c>
      <c r="K1321" t="s">
        <v>966</v>
      </c>
      <c r="L1321" t="s">
        <v>967</v>
      </c>
      <c r="M1321" t="s">
        <v>968</v>
      </c>
      <c r="N1321" t="s">
        <v>921</v>
      </c>
      <c r="O1321">
        <v>2100</v>
      </c>
    </row>
    <row r="1322" spans="1:15" x14ac:dyDescent="0.35">
      <c r="A1322" s="189" t="str">
        <f t="shared" si="97"/>
        <v>Sep</v>
      </c>
      <c r="B1322" s="190" t="str">
        <f t="shared" si="98"/>
        <v>2024</v>
      </c>
      <c r="C1322" s="190" t="str">
        <f t="shared" si="99"/>
        <v>Sep-2024</v>
      </c>
      <c r="D1322" s="2">
        <v>45565</v>
      </c>
      <c r="E1322" t="s">
        <v>950</v>
      </c>
      <c r="F1322" t="s">
        <v>951</v>
      </c>
      <c r="G1322" t="s">
        <v>952</v>
      </c>
      <c r="H1322" t="s">
        <v>687</v>
      </c>
      <c r="I1322" t="s">
        <v>969</v>
      </c>
      <c r="J1322" t="s">
        <v>970</v>
      </c>
      <c r="K1322" t="s">
        <v>971</v>
      </c>
      <c r="L1322" t="s">
        <v>972</v>
      </c>
      <c r="M1322" t="s">
        <v>973</v>
      </c>
      <c r="N1322" t="s">
        <v>1528</v>
      </c>
      <c r="O1322">
        <v>180</v>
      </c>
    </row>
    <row r="1323" spans="1:15" x14ac:dyDescent="0.35">
      <c r="A1323" s="189" t="str">
        <f t="shared" si="97"/>
        <v>Sep</v>
      </c>
      <c r="B1323" s="190" t="str">
        <f t="shared" si="98"/>
        <v>2024</v>
      </c>
      <c r="C1323" s="190" t="str">
        <f t="shared" si="99"/>
        <v>Sep-2024</v>
      </c>
      <c r="D1323" s="2">
        <v>45565</v>
      </c>
      <c r="E1323" t="s">
        <v>950</v>
      </c>
      <c r="F1323" t="s">
        <v>951</v>
      </c>
      <c r="G1323" t="s">
        <v>952</v>
      </c>
      <c r="H1323" t="s">
        <v>687</v>
      </c>
      <c r="I1323" t="s">
        <v>969</v>
      </c>
      <c r="J1323" t="s">
        <v>970</v>
      </c>
      <c r="K1323" t="s">
        <v>971</v>
      </c>
      <c r="L1323" t="s">
        <v>972</v>
      </c>
      <c r="M1323" t="s">
        <v>973</v>
      </c>
      <c r="N1323" t="s">
        <v>1529</v>
      </c>
      <c r="O1323" t="s">
        <v>958</v>
      </c>
    </row>
    <row r="1324" spans="1:15" x14ac:dyDescent="0.35">
      <c r="A1324" s="189" t="str">
        <f t="shared" si="97"/>
        <v>Sep</v>
      </c>
      <c r="B1324" s="190" t="str">
        <f t="shared" si="98"/>
        <v>2024</v>
      </c>
      <c r="C1324" s="190" t="str">
        <f t="shared" si="99"/>
        <v>Sep-2024</v>
      </c>
      <c r="D1324" s="2">
        <v>45565</v>
      </c>
      <c r="E1324" t="s">
        <v>950</v>
      </c>
      <c r="F1324" t="s">
        <v>951</v>
      </c>
      <c r="G1324" t="s">
        <v>952</v>
      </c>
      <c r="H1324" t="s">
        <v>687</v>
      </c>
      <c r="I1324" t="s">
        <v>969</v>
      </c>
      <c r="J1324" t="s">
        <v>970</v>
      </c>
      <c r="K1324" t="s">
        <v>971</v>
      </c>
      <c r="L1324" t="s">
        <v>972</v>
      </c>
      <c r="M1324" t="s">
        <v>973</v>
      </c>
      <c r="N1324" t="s">
        <v>919</v>
      </c>
      <c r="O1324">
        <v>650</v>
      </c>
    </row>
    <row r="1325" spans="1:15" x14ac:dyDescent="0.35">
      <c r="A1325" s="189" t="str">
        <f t="shared" si="97"/>
        <v>Sep</v>
      </c>
      <c r="B1325" s="190" t="str">
        <f t="shared" si="98"/>
        <v>2024</v>
      </c>
      <c r="C1325" s="190" t="str">
        <f t="shared" si="99"/>
        <v>Sep-2024</v>
      </c>
      <c r="D1325" s="2">
        <v>45565</v>
      </c>
      <c r="E1325" t="s">
        <v>950</v>
      </c>
      <c r="F1325" t="s">
        <v>951</v>
      </c>
      <c r="G1325" t="s">
        <v>952</v>
      </c>
      <c r="H1325" t="s">
        <v>687</v>
      </c>
      <c r="I1325" t="s">
        <v>969</v>
      </c>
      <c r="J1325" t="s">
        <v>970</v>
      </c>
      <c r="K1325" t="s">
        <v>971</v>
      </c>
      <c r="L1325" t="s">
        <v>972</v>
      </c>
      <c r="M1325" t="s">
        <v>973</v>
      </c>
      <c r="N1325" t="s">
        <v>920</v>
      </c>
      <c r="O1325">
        <v>3110</v>
      </c>
    </row>
    <row r="1326" spans="1:15" x14ac:dyDescent="0.35">
      <c r="A1326" s="189" t="str">
        <f t="shared" si="97"/>
        <v>Sep</v>
      </c>
      <c r="B1326" s="190" t="str">
        <f t="shared" si="98"/>
        <v>2024</v>
      </c>
      <c r="C1326" s="190" t="str">
        <f t="shared" si="99"/>
        <v>Sep-2024</v>
      </c>
      <c r="D1326" s="2">
        <v>45565</v>
      </c>
      <c r="E1326" t="s">
        <v>950</v>
      </c>
      <c r="F1326" t="s">
        <v>951</v>
      </c>
      <c r="G1326" t="s">
        <v>952</v>
      </c>
      <c r="H1326" t="s">
        <v>687</v>
      </c>
      <c r="I1326" t="s">
        <v>969</v>
      </c>
      <c r="J1326" t="s">
        <v>970</v>
      </c>
      <c r="K1326" t="s">
        <v>971</v>
      </c>
      <c r="L1326" t="s">
        <v>972</v>
      </c>
      <c r="M1326" t="s">
        <v>973</v>
      </c>
      <c r="N1326" t="s">
        <v>922</v>
      </c>
      <c r="O1326">
        <v>490</v>
      </c>
    </row>
    <row r="1327" spans="1:15" x14ac:dyDescent="0.35">
      <c r="A1327" s="189" t="str">
        <f t="shared" si="97"/>
        <v>Sep</v>
      </c>
      <c r="B1327" s="190" t="str">
        <f t="shared" si="98"/>
        <v>2024</v>
      </c>
      <c r="C1327" s="190" t="str">
        <f t="shared" si="99"/>
        <v>Sep-2024</v>
      </c>
      <c r="D1327" s="2">
        <v>45565</v>
      </c>
      <c r="E1327" t="s">
        <v>950</v>
      </c>
      <c r="F1327" t="s">
        <v>951</v>
      </c>
      <c r="G1327" t="s">
        <v>952</v>
      </c>
      <c r="H1327" t="s">
        <v>687</v>
      </c>
      <c r="I1327" t="s">
        <v>969</v>
      </c>
      <c r="J1327" t="s">
        <v>970</v>
      </c>
      <c r="K1327" t="s">
        <v>971</v>
      </c>
      <c r="L1327" t="s">
        <v>972</v>
      </c>
      <c r="M1327" t="s">
        <v>973</v>
      </c>
      <c r="N1327" t="s">
        <v>921</v>
      </c>
      <c r="O1327">
        <v>1365</v>
      </c>
    </row>
    <row r="1328" spans="1:15" x14ac:dyDescent="0.35">
      <c r="A1328" s="189" t="str">
        <f t="shared" si="97"/>
        <v>Sep</v>
      </c>
      <c r="B1328" s="190" t="str">
        <f t="shared" si="98"/>
        <v>2024</v>
      </c>
      <c r="C1328" s="190" t="str">
        <f t="shared" si="99"/>
        <v>Sep-2024</v>
      </c>
      <c r="D1328" s="2">
        <v>45565</v>
      </c>
      <c r="E1328" t="s">
        <v>950</v>
      </c>
      <c r="F1328" t="s">
        <v>951</v>
      </c>
      <c r="G1328" t="s">
        <v>952</v>
      </c>
      <c r="H1328" t="s">
        <v>689</v>
      </c>
      <c r="I1328" t="s">
        <v>974</v>
      </c>
      <c r="J1328" t="s">
        <v>975</v>
      </c>
      <c r="K1328" t="s">
        <v>976</v>
      </c>
      <c r="L1328" t="s">
        <v>977</v>
      </c>
      <c r="M1328" t="s">
        <v>978</v>
      </c>
      <c r="N1328" t="s">
        <v>1528</v>
      </c>
      <c r="O1328">
        <v>85</v>
      </c>
    </row>
    <row r="1329" spans="1:15" x14ac:dyDescent="0.35">
      <c r="A1329" s="189" t="str">
        <f t="shared" si="97"/>
        <v>Sep</v>
      </c>
      <c r="B1329" s="190" t="str">
        <f t="shared" si="98"/>
        <v>2024</v>
      </c>
      <c r="C1329" s="190" t="str">
        <f t="shared" si="99"/>
        <v>Sep-2024</v>
      </c>
      <c r="D1329" s="2">
        <v>45565</v>
      </c>
      <c r="E1329" t="s">
        <v>950</v>
      </c>
      <c r="F1329" t="s">
        <v>951</v>
      </c>
      <c r="G1329" t="s">
        <v>952</v>
      </c>
      <c r="H1329" t="s">
        <v>689</v>
      </c>
      <c r="I1329" t="s">
        <v>974</v>
      </c>
      <c r="J1329" t="s">
        <v>975</v>
      </c>
      <c r="K1329" t="s">
        <v>976</v>
      </c>
      <c r="L1329" t="s">
        <v>977</v>
      </c>
      <c r="M1329" t="s">
        <v>978</v>
      </c>
      <c r="N1329" t="s">
        <v>1529</v>
      </c>
      <c r="O1329" t="s">
        <v>958</v>
      </c>
    </row>
    <row r="1330" spans="1:15" x14ac:dyDescent="0.35">
      <c r="A1330" s="189" t="str">
        <f t="shared" si="97"/>
        <v>Sep</v>
      </c>
      <c r="B1330" s="190" t="str">
        <f t="shared" si="98"/>
        <v>2024</v>
      </c>
      <c r="C1330" s="190" t="str">
        <f t="shared" si="99"/>
        <v>Sep-2024</v>
      </c>
      <c r="D1330" s="2">
        <v>45565</v>
      </c>
      <c r="E1330" t="s">
        <v>950</v>
      </c>
      <c r="F1330" t="s">
        <v>951</v>
      </c>
      <c r="G1330" t="s">
        <v>952</v>
      </c>
      <c r="H1330" t="s">
        <v>689</v>
      </c>
      <c r="I1330" t="s">
        <v>974</v>
      </c>
      <c r="J1330" t="s">
        <v>975</v>
      </c>
      <c r="K1330" t="s">
        <v>976</v>
      </c>
      <c r="L1330" t="s">
        <v>977</v>
      </c>
      <c r="M1330" t="s">
        <v>978</v>
      </c>
      <c r="N1330" t="s">
        <v>919</v>
      </c>
      <c r="O1330">
        <v>490</v>
      </c>
    </row>
    <row r="1331" spans="1:15" x14ac:dyDescent="0.35">
      <c r="A1331" s="189" t="str">
        <f t="shared" si="97"/>
        <v>Sep</v>
      </c>
      <c r="B1331" s="190" t="str">
        <f t="shared" si="98"/>
        <v>2024</v>
      </c>
      <c r="C1331" s="190" t="str">
        <f t="shared" si="99"/>
        <v>Sep-2024</v>
      </c>
      <c r="D1331" s="2">
        <v>45565</v>
      </c>
      <c r="E1331" t="s">
        <v>950</v>
      </c>
      <c r="F1331" t="s">
        <v>951</v>
      </c>
      <c r="G1331" t="s">
        <v>952</v>
      </c>
      <c r="H1331" t="s">
        <v>689</v>
      </c>
      <c r="I1331" t="s">
        <v>974</v>
      </c>
      <c r="J1331" t="s">
        <v>975</v>
      </c>
      <c r="K1331" t="s">
        <v>976</v>
      </c>
      <c r="L1331" t="s">
        <v>977</v>
      </c>
      <c r="M1331" t="s">
        <v>978</v>
      </c>
      <c r="N1331" t="s">
        <v>920</v>
      </c>
      <c r="O1331">
        <v>3595</v>
      </c>
    </row>
    <row r="1332" spans="1:15" x14ac:dyDescent="0.35">
      <c r="A1332" s="189" t="str">
        <f t="shared" si="97"/>
        <v>Sep</v>
      </c>
      <c r="B1332" s="190" t="str">
        <f t="shared" si="98"/>
        <v>2024</v>
      </c>
      <c r="C1332" s="190" t="str">
        <f t="shared" si="99"/>
        <v>Sep-2024</v>
      </c>
      <c r="D1332" s="2">
        <v>45565</v>
      </c>
      <c r="E1332" t="s">
        <v>950</v>
      </c>
      <c r="F1332" t="s">
        <v>951</v>
      </c>
      <c r="G1332" t="s">
        <v>952</v>
      </c>
      <c r="H1332" t="s">
        <v>689</v>
      </c>
      <c r="I1332" t="s">
        <v>974</v>
      </c>
      <c r="J1332" t="s">
        <v>975</v>
      </c>
      <c r="K1332" t="s">
        <v>976</v>
      </c>
      <c r="L1332" t="s">
        <v>977</v>
      </c>
      <c r="M1332" t="s">
        <v>978</v>
      </c>
      <c r="N1332" t="s">
        <v>922</v>
      </c>
      <c r="O1332">
        <v>375</v>
      </c>
    </row>
    <row r="1333" spans="1:15" x14ac:dyDescent="0.35">
      <c r="A1333" s="189" t="str">
        <f t="shared" si="97"/>
        <v>Sep</v>
      </c>
      <c r="B1333" s="190" t="str">
        <f t="shared" si="98"/>
        <v>2024</v>
      </c>
      <c r="C1333" s="190" t="str">
        <f t="shared" si="99"/>
        <v>Sep-2024</v>
      </c>
      <c r="D1333" s="2">
        <v>45565</v>
      </c>
      <c r="E1333" t="s">
        <v>950</v>
      </c>
      <c r="F1333" t="s">
        <v>951</v>
      </c>
      <c r="G1333" t="s">
        <v>952</v>
      </c>
      <c r="H1333" t="s">
        <v>689</v>
      </c>
      <c r="I1333" t="s">
        <v>974</v>
      </c>
      <c r="J1333" t="s">
        <v>975</v>
      </c>
      <c r="K1333" t="s">
        <v>976</v>
      </c>
      <c r="L1333" t="s">
        <v>977</v>
      </c>
      <c r="M1333" t="s">
        <v>978</v>
      </c>
      <c r="N1333" t="s">
        <v>921</v>
      </c>
      <c r="O1333">
        <v>1635</v>
      </c>
    </row>
    <row r="1334" spans="1:15" x14ac:dyDescent="0.35">
      <c r="A1334" s="189" t="str">
        <f t="shared" si="97"/>
        <v>Sep</v>
      </c>
      <c r="B1334" s="190" t="str">
        <f t="shared" si="98"/>
        <v>2024</v>
      </c>
      <c r="C1334" s="190" t="str">
        <f t="shared" si="99"/>
        <v>Sep-2024</v>
      </c>
      <c r="D1334" s="2">
        <v>45565</v>
      </c>
      <c r="E1334" t="s">
        <v>950</v>
      </c>
      <c r="F1334" t="s">
        <v>951</v>
      </c>
      <c r="G1334" t="s">
        <v>952</v>
      </c>
      <c r="H1334" t="s">
        <v>693</v>
      </c>
      <c r="I1334" t="s">
        <v>979</v>
      </c>
      <c r="J1334" t="s">
        <v>980</v>
      </c>
      <c r="K1334" t="s">
        <v>981</v>
      </c>
      <c r="L1334" t="s">
        <v>982</v>
      </c>
      <c r="M1334" t="s">
        <v>983</v>
      </c>
      <c r="N1334" t="s">
        <v>1528</v>
      </c>
      <c r="O1334">
        <v>215</v>
      </c>
    </row>
    <row r="1335" spans="1:15" x14ac:dyDescent="0.35">
      <c r="A1335" s="189" t="str">
        <f t="shared" si="97"/>
        <v>Sep</v>
      </c>
      <c r="B1335" s="190" t="str">
        <f t="shared" si="98"/>
        <v>2024</v>
      </c>
      <c r="C1335" s="190" t="str">
        <f t="shared" si="99"/>
        <v>Sep-2024</v>
      </c>
      <c r="D1335" s="2">
        <v>45565</v>
      </c>
      <c r="E1335" t="s">
        <v>950</v>
      </c>
      <c r="F1335" t="s">
        <v>951</v>
      </c>
      <c r="G1335" t="s">
        <v>952</v>
      </c>
      <c r="H1335" t="s">
        <v>693</v>
      </c>
      <c r="I1335" t="s">
        <v>979</v>
      </c>
      <c r="J1335" t="s">
        <v>980</v>
      </c>
      <c r="K1335" t="s">
        <v>981</v>
      </c>
      <c r="L1335" t="s">
        <v>982</v>
      </c>
      <c r="M1335" t="s">
        <v>983</v>
      </c>
      <c r="N1335" t="s">
        <v>1529</v>
      </c>
      <c r="O1335">
        <v>10</v>
      </c>
    </row>
    <row r="1336" spans="1:15" x14ac:dyDescent="0.35">
      <c r="A1336" s="189" t="str">
        <f t="shared" si="97"/>
        <v>Sep</v>
      </c>
      <c r="B1336" s="190" t="str">
        <f t="shared" si="98"/>
        <v>2024</v>
      </c>
      <c r="C1336" s="190" t="str">
        <f t="shared" si="99"/>
        <v>Sep-2024</v>
      </c>
      <c r="D1336" s="2">
        <v>45565</v>
      </c>
      <c r="E1336" t="s">
        <v>950</v>
      </c>
      <c r="F1336" t="s">
        <v>951</v>
      </c>
      <c r="G1336" t="s">
        <v>952</v>
      </c>
      <c r="H1336" t="s">
        <v>693</v>
      </c>
      <c r="I1336" t="s">
        <v>979</v>
      </c>
      <c r="J1336" t="s">
        <v>980</v>
      </c>
      <c r="K1336" t="s">
        <v>981</v>
      </c>
      <c r="L1336" t="s">
        <v>982</v>
      </c>
      <c r="M1336" t="s">
        <v>983</v>
      </c>
      <c r="N1336" t="s">
        <v>919</v>
      </c>
      <c r="O1336">
        <v>1035</v>
      </c>
    </row>
    <row r="1337" spans="1:15" x14ac:dyDescent="0.35">
      <c r="A1337" s="189" t="str">
        <f t="shared" si="97"/>
        <v>Sep</v>
      </c>
      <c r="B1337" s="190" t="str">
        <f t="shared" si="98"/>
        <v>2024</v>
      </c>
      <c r="C1337" s="190" t="str">
        <f t="shared" si="99"/>
        <v>Sep-2024</v>
      </c>
      <c r="D1337" s="2">
        <v>45565</v>
      </c>
      <c r="E1337" t="s">
        <v>950</v>
      </c>
      <c r="F1337" t="s">
        <v>951</v>
      </c>
      <c r="G1337" t="s">
        <v>952</v>
      </c>
      <c r="H1337" t="s">
        <v>693</v>
      </c>
      <c r="I1337" t="s">
        <v>979</v>
      </c>
      <c r="J1337" t="s">
        <v>980</v>
      </c>
      <c r="K1337" t="s">
        <v>981</v>
      </c>
      <c r="L1337" t="s">
        <v>982</v>
      </c>
      <c r="M1337" t="s">
        <v>983</v>
      </c>
      <c r="N1337" t="s">
        <v>920</v>
      </c>
      <c r="O1337">
        <v>4945</v>
      </c>
    </row>
    <row r="1338" spans="1:15" x14ac:dyDescent="0.35">
      <c r="A1338" s="189" t="str">
        <f t="shared" si="97"/>
        <v>Sep</v>
      </c>
      <c r="B1338" s="190" t="str">
        <f t="shared" si="98"/>
        <v>2024</v>
      </c>
      <c r="C1338" s="190" t="str">
        <f t="shared" si="99"/>
        <v>Sep-2024</v>
      </c>
      <c r="D1338" s="2">
        <v>45565</v>
      </c>
      <c r="E1338" t="s">
        <v>950</v>
      </c>
      <c r="F1338" t="s">
        <v>951</v>
      </c>
      <c r="G1338" t="s">
        <v>952</v>
      </c>
      <c r="H1338" t="s">
        <v>693</v>
      </c>
      <c r="I1338" t="s">
        <v>979</v>
      </c>
      <c r="J1338" t="s">
        <v>980</v>
      </c>
      <c r="K1338" t="s">
        <v>981</v>
      </c>
      <c r="L1338" t="s">
        <v>982</v>
      </c>
      <c r="M1338" t="s">
        <v>983</v>
      </c>
      <c r="N1338" t="s">
        <v>922</v>
      </c>
      <c r="O1338">
        <v>570</v>
      </c>
    </row>
    <row r="1339" spans="1:15" x14ac:dyDescent="0.35">
      <c r="A1339" s="189" t="str">
        <f t="shared" si="97"/>
        <v>Sep</v>
      </c>
      <c r="B1339" s="190" t="str">
        <f t="shared" si="98"/>
        <v>2024</v>
      </c>
      <c r="C1339" s="190" t="str">
        <f t="shared" si="99"/>
        <v>Sep-2024</v>
      </c>
      <c r="D1339" s="2">
        <v>45565</v>
      </c>
      <c r="E1339" t="s">
        <v>950</v>
      </c>
      <c r="F1339" t="s">
        <v>951</v>
      </c>
      <c r="G1339" t="s">
        <v>952</v>
      </c>
      <c r="H1339" t="s">
        <v>693</v>
      </c>
      <c r="I1339" t="s">
        <v>979</v>
      </c>
      <c r="J1339" t="s">
        <v>980</v>
      </c>
      <c r="K1339" t="s">
        <v>981</v>
      </c>
      <c r="L1339" t="s">
        <v>982</v>
      </c>
      <c r="M1339" t="s">
        <v>983</v>
      </c>
      <c r="N1339" t="s">
        <v>921</v>
      </c>
      <c r="O1339">
        <v>2065</v>
      </c>
    </row>
    <row r="1340" spans="1:15" x14ac:dyDescent="0.35">
      <c r="A1340" s="189" t="str">
        <f t="shared" si="97"/>
        <v>Sep</v>
      </c>
      <c r="B1340" s="190" t="str">
        <f t="shared" si="98"/>
        <v>2024</v>
      </c>
      <c r="C1340" s="190" t="str">
        <f t="shared" si="99"/>
        <v>Sep-2024</v>
      </c>
      <c r="D1340" s="2">
        <v>45565</v>
      </c>
      <c r="E1340" t="s">
        <v>950</v>
      </c>
      <c r="F1340" t="s">
        <v>951</v>
      </c>
      <c r="G1340" t="s">
        <v>952</v>
      </c>
      <c r="H1340" t="s">
        <v>694</v>
      </c>
      <c r="I1340" t="s">
        <v>984</v>
      </c>
      <c r="J1340" t="s">
        <v>985</v>
      </c>
      <c r="K1340" t="s">
        <v>986</v>
      </c>
      <c r="L1340" t="s">
        <v>987</v>
      </c>
      <c r="M1340" t="s">
        <v>988</v>
      </c>
      <c r="N1340" t="s">
        <v>1528</v>
      </c>
      <c r="O1340">
        <v>130</v>
      </c>
    </row>
    <row r="1341" spans="1:15" x14ac:dyDescent="0.35">
      <c r="A1341" s="189" t="str">
        <f t="shared" si="97"/>
        <v>Sep</v>
      </c>
      <c r="B1341" s="190" t="str">
        <f t="shared" si="98"/>
        <v>2024</v>
      </c>
      <c r="C1341" s="190" t="str">
        <f t="shared" si="99"/>
        <v>Sep-2024</v>
      </c>
      <c r="D1341" s="2">
        <v>45565</v>
      </c>
      <c r="E1341" t="s">
        <v>950</v>
      </c>
      <c r="F1341" t="s">
        <v>951</v>
      </c>
      <c r="G1341" t="s">
        <v>952</v>
      </c>
      <c r="H1341" t="s">
        <v>694</v>
      </c>
      <c r="I1341" t="s">
        <v>984</v>
      </c>
      <c r="J1341" t="s">
        <v>985</v>
      </c>
      <c r="K1341" t="s">
        <v>986</v>
      </c>
      <c r="L1341" t="s">
        <v>987</v>
      </c>
      <c r="M1341" t="s">
        <v>988</v>
      </c>
      <c r="N1341" t="s">
        <v>1529</v>
      </c>
      <c r="O1341">
        <v>10</v>
      </c>
    </row>
    <row r="1342" spans="1:15" x14ac:dyDescent="0.35">
      <c r="A1342" s="189" t="str">
        <f t="shared" si="97"/>
        <v>Sep</v>
      </c>
      <c r="B1342" s="190" t="str">
        <f t="shared" si="98"/>
        <v>2024</v>
      </c>
      <c r="C1342" s="190" t="str">
        <f t="shared" si="99"/>
        <v>Sep-2024</v>
      </c>
      <c r="D1342" s="2">
        <v>45565</v>
      </c>
      <c r="E1342" t="s">
        <v>950</v>
      </c>
      <c r="F1342" t="s">
        <v>951</v>
      </c>
      <c r="G1342" t="s">
        <v>952</v>
      </c>
      <c r="H1342" t="s">
        <v>694</v>
      </c>
      <c r="I1342" t="s">
        <v>984</v>
      </c>
      <c r="J1342" t="s">
        <v>985</v>
      </c>
      <c r="K1342" t="s">
        <v>986</v>
      </c>
      <c r="L1342" t="s">
        <v>987</v>
      </c>
      <c r="M1342" t="s">
        <v>988</v>
      </c>
      <c r="N1342" t="s">
        <v>919</v>
      </c>
      <c r="O1342">
        <v>380</v>
      </c>
    </row>
    <row r="1343" spans="1:15" x14ac:dyDescent="0.35">
      <c r="A1343" s="189" t="str">
        <f t="shared" si="97"/>
        <v>Sep</v>
      </c>
      <c r="B1343" s="190" t="str">
        <f t="shared" si="98"/>
        <v>2024</v>
      </c>
      <c r="C1343" s="190" t="str">
        <f t="shared" si="99"/>
        <v>Sep-2024</v>
      </c>
      <c r="D1343" s="2">
        <v>45565</v>
      </c>
      <c r="E1343" t="s">
        <v>950</v>
      </c>
      <c r="F1343" t="s">
        <v>951</v>
      </c>
      <c r="G1343" t="s">
        <v>952</v>
      </c>
      <c r="H1343" t="s">
        <v>694</v>
      </c>
      <c r="I1343" t="s">
        <v>984</v>
      </c>
      <c r="J1343" t="s">
        <v>985</v>
      </c>
      <c r="K1343" t="s">
        <v>986</v>
      </c>
      <c r="L1343" t="s">
        <v>987</v>
      </c>
      <c r="M1343" t="s">
        <v>988</v>
      </c>
      <c r="N1343" t="s">
        <v>920</v>
      </c>
      <c r="O1343">
        <v>3195</v>
      </c>
    </row>
    <row r="1344" spans="1:15" x14ac:dyDescent="0.35">
      <c r="A1344" s="189" t="str">
        <f t="shared" si="97"/>
        <v>Sep</v>
      </c>
      <c r="B1344" s="190" t="str">
        <f t="shared" si="98"/>
        <v>2024</v>
      </c>
      <c r="C1344" s="190" t="str">
        <f t="shared" si="99"/>
        <v>Sep-2024</v>
      </c>
      <c r="D1344" s="2">
        <v>45565</v>
      </c>
      <c r="E1344" t="s">
        <v>950</v>
      </c>
      <c r="F1344" t="s">
        <v>951</v>
      </c>
      <c r="G1344" t="s">
        <v>952</v>
      </c>
      <c r="H1344" t="s">
        <v>694</v>
      </c>
      <c r="I1344" t="s">
        <v>984</v>
      </c>
      <c r="J1344" t="s">
        <v>985</v>
      </c>
      <c r="K1344" t="s">
        <v>986</v>
      </c>
      <c r="L1344" t="s">
        <v>987</v>
      </c>
      <c r="M1344" t="s">
        <v>988</v>
      </c>
      <c r="N1344" t="s">
        <v>922</v>
      </c>
      <c r="O1344">
        <v>2140</v>
      </c>
    </row>
    <row r="1345" spans="1:15" x14ac:dyDescent="0.35">
      <c r="A1345" s="189" t="str">
        <f t="shared" si="97"/>
        <v>Sep</v>
      </c>
      <c r="B1345" s="190" t="str">
        <f t="shared" si="98"/>
        <v>2024</v>
      </c>
      <c r="C1345" s="190" t="str">
        <f t="shared" si="99"/>
        <v>Sep-2024</v>
      </c>
      <c r="D1345" s="2">
        <v>45565</v>
      </c>
      <c r="E1345" t="s">
        <v>950</v>
      </c>
      <c r="F1345" t="s">
        <v>951</v>
      </c>
      <c r="G1345" t="s">
        <v>952</v>
      </c>
      <c r="H1345" t="s">
        <v>694</v>
      </c>
      <c r="I1345" t="s">
        <v>984</v>
      </c>
      <c r="J1345" t="s">
        <v>985</v>
      </c>
      <c r="K1345" t="s">
        <v>986</v>
      </c>
      <c r="L1345" t="s">
        <v>987</v>
      </c>
      <c r="M1345" t="s">
        <v>988</v>
      </c>
      <c r="N1345" t="s">
        <v>921</v>
      </c>
      <c r="O1345">
        <v>2850</v>
      </c>
    </row>
    <row r="1346" spans="1:15" x14ac:dyDescent="0.35">
      <c r="A1346" s="189" t="str">
        <f t="shared" si="97"/>
        <v>Sep</v>
      </c>
      <c r="B1346" s="190" t="str">
        <f t="shared" si="98"/>
        <v>2024</v>
      </c>
      <c r="C1346" s="190" t="str">
        <f t="shared" si="99"/>
        <v>Sep-2024</v>
      </c>
      <c r="D1346" s="2">
        <v>45565</v>
      </c>
      <c r="E1346" t="s">
        <v>989</v>
      </c>
      <c r="F1346" t="s">
        <v>990</v>
      </c>
      <c r="G1346" t="s">
        <v>991</v>
      </c>
      <c r="H1346" t="s">
        <v>674</v>
      </c>
      <c r="I1346" t="s">
        <v>992</v>
      </c>
      <c r="J1346" t="s">
        <v>993</v>
      </c>
      <c r="K1346" t="s">
        <v>994</v>
      </c>
      <c r="L1346" t="s">
        <v>995</v>
      </c>
      <c r="M1346" t="s">
        <v>996</v>
      </c>
      <c r="N1346" t="s">
        <v>1528</v>
      </c>
      <c r="O1346">
        <v>405</v>
      </c>
    </row>
    <row r="1347" spans="1:15" x14ac:dyDescent="0.35">
      <c r="A1347" s="189" t="str">
        <f t="shared" ref="A1347:A1410" si="100">TEXT(D1347,"mmm")</f>
        <v>Sep</v>
      </c>
      <c r="B1347" s="190" t="str">
        <f t="shared" ref="B1347:B1410" si="101">TEXT(D1347,"yyyy")</f>
        <v>2024</v>
      </c>
      <c r="C1347" s="190" t="str">
        <f t="shared" ref="C1347:C1410" si="102">_xlfn.CONCAT(A1347&amp;"-"&amp;B1347)</f>
        <v>Sep-2024</v>
      </c>
      <c r="D1347" s="2">
        <v>45565</v>
      </c>
      <c r="E1347" t="s">
        <v>989</v>
      </c>
      <c r="F1347" t="s">
        <v>990</v>
      </c>
      <c r="G1347" t="s">
        <v>991</v>
      </c>
      <c r="H1347" t="s">
        <v>674</v>
      </c>
      <c r="I1347" t="s">
        <v>992</v>
      </c>
      <c r="J1347" t="s">
        <v>993</v>
      </c>
      <c r="K1347" t="s">
        <v>994</v>
      </c>
      <c r="L1347" t="s">
        <v>995</v>
      </c>
      <c r="M1347" t="s">
        <v>996</v>
      </c>
      <c r="N1347" t="s">
        <v>1529</v>
      </c>
      <c r="O1347">
        <v>10</v>
      </c>
    </row>
    <row r="1348" spans="1:15" x14ac:dyDescent="0.35">
      <c r="A1348" s="189" t="str">
        <f t="shared" si="100"/>
        <v>Sep</v>
      </c>
      <c r="B1348" s="190" t="str">
        <f t="shared" si="101"/>
        <v>2024</v>
      </c>
      <c r="C1348" s="190" t="str">
        <f t="shared" si="102"/>
        <v>Sep-2024</v>
      </c>
      <c r="D1348" s="2">
        <v>45565</v>
      </c>
      <c r="E1348" t="s">
        <v>989</v>
      </c>
      <c r="F1348" t="s">
        <v>990</v>
      </c>
      <c r="G1348" t="s">
        <v>991</v>
      </c>
      <c r="H1348" t="s">
        <v>674</v>
      </c>
      <c r="I1348" t="s">
        <v>992</v>
      </c>
      <c r="J1348" t="s">
        <v>993</v>
      </c>
      <c r="K1348" t="s">
        <v>994</v>
      </c>
      <c r="L1348" t="s">
        <v>995</v>
      </c>
      <c r="M1348" t="s">
        <v>996</v>
      </c>
      <c r="N1348" t="s">
        <v>919</v>
      </c>
      <c r="O1348">
        <v>1280</v>
      </c>
    </row>
    <row r="1349" spans="1:15" x14ac:dyDescent="0.35">
      <c r="A1349" s="189" t="str">
        <f t="shared" si="100"/>
        <v>Sep</v>
      </c>
      <c r="B1349" s="190" t="str">
        <f t="shared" si="101"/>
        <v>2024</v>
      </c>
      <c r="C1349" s="190" t="str">
        <f t="shared" si="102"/>
        <v>Sep-2024</v>
      </c>
      <c r="D1349" s="2">
        <v>45565</v>
      </c>
      <c r="E1349" t="s">
        <v>989</v>
      </c>
      <c r="F1349" t="s">
        <v>990</v>
      </c>
      <c r="G1349" t="s">
        <v>991</v>
      </c>
      <c r="H1349" t="s">
        <v>674</v>
      </c>
      <c r="I1349" t="s">
        <v>992</v>
      </c>
      <c r="J1349" t="s">
        <v>993</v>
      </c>
      <c r="K1349" t="s">
        <v>994</v>
      </c>
      <c r="L1349" t="s">
        <v>995</v>
      </c>
      <c r="M1349" t="s">
        <v>996</v>
      </c>
      <c r="N1349" t="s">
        <v>920</v>
      </c>
      <c r="O1349">
        <v>8385</v>
      </c>
    </row>
    <row r="1350" spans="1:15" x14ac:dyDescent="0.35">
      <c r="A1350" s="189" t="str">
        <f t="shared" si="100"/>
        <v>Sep</v>
      </c>
      <c r="B1350" s="190" t="str">
        <f t="shared" si="101"/>
        <v>2024</v>
      </c>
      <c r="C1350" s="190" t="str">
        <f t="shared" si="102"/>
        <v>Sep-2024</v>
      </c>
      <c r="D1350" s="2">
        <v>45565</v>
      </c>
      <c r="E1350" t="s">
        <v>989</v>
      </c>
      <c r="F1350" t="s">
        <v>990</v>
      </c>
      <c r="G1350" t="s">
        <v>991</v>
      </c>
      <c r="H1350" t="s">
        <v>674</v>
      </c>
      <c r="I1350" t="s">
        <v>992</v>
      </c>
      <c r="J1350" t="s">
        <v>993</v>
      </c>
      <c r="K1350" t="s">
        <v>994</v>
      </c>
      <c r="L1350" t="s">
        <v>995</v>
      </c>
      <c r="M1350" t="s">
        <v>996</v>
      </c>
      <c r="N1350" t="s">
        <v>922</v>
      </c>
      <c r="O1350">
        <v>1610</v>
      </c>
    </row>
    <row r="1351" spans="1:15" x14ac:dyDescent="0.35">
      <c r="A1351" s="189" t="str">
        <f t="shared" si="100"/>
        <v>Sep</v>
      </c>
      <c r="B1351" s="190" t="str">
        <f t="shared" si="101"/>
        <v>2024</v>
      </c>
      <c r="C1351" s="190" t="str">
        <f t="shared" si="102"/>
        <v>Sep-2024</v>
      </c>
      <c r="D1351" s="2">
        <v>45565</v>
      </c>
      <c r="E1351" t="s">
        <v>989</v>
      </c>
      <c r="F1351" t="s">
        <v>990</v>
      </c>
      <c r="G1351" t="s">
        <v>991</v>
      </c>
      <c r="H1351" t="s">
        <v>674</v>
      </c>
      <c r="I1351" t="s">
        <v>992</v>
      </c>
      <c r="J1351" t="s">
        <v>993</v>
      </c>
      <c r="K1351" t="s">
        <v>994</v>
      </c>
      <c r="L1351" t="s">
        <v>995</v>
      </c>
      <c r="M1351" t="s">
        <v>996</v>
      </c>
      <c r="N1351" t="s">
        <v>921</v>
      </c>
      <c r="O1351">
        <v>4335</v>
      </c>
    </row>
    <row r="1352" spans="1:15" x14ac:dyDescent="0.35">
      <c r="A1352" s="189" t="str">
        <f t="shared" si="100"/>
        <v>Sep</v>
      </c>
      <c r="B1352" s="190" t="str">
        <f t="shared" si="101"/>
        <v>2024</v>
      </c>
      <c r="C1352" s="190" t="str">
        <f t="shared" si="102"/>
        <v>Sep-2024</v>
      </c>
      <c r="D1352" s="2">
        <v>45565</v>
      </c>
      <c r="E1352" t="s">
        <v>989</v>
      </c>
      <c r="F1352" t="s">
        <v>990</v>
      </c>
      <c r="G1352" t="s">
        <v>991</v>
      </c>
      <c r="H1352" t="s">
        <v>678</v>
      </c>
      <c r="I1352" t="s">
        <v>997</v>
      </c>
      <c r="J1352" t="s">
        <v>998</v>
      </c>
      <c r="K1352" t="s">
        <v>999</v>
      </c>
      <c r="L1352" t="s">
        <v>1000</v>
      </c>
      <c r="M1352" t="s">
        <v>1001</v>
      </c>
      <c r="N1352" t="s">
        <v>1528</v>
      </c>
      <c r="O1352">
        <v>375</v>
      </c>
    </row>
    <row r="1353" spans="1:15" x14ac:dyDescent="0.35">
      <c r="A1353" s="189" t="str">
        <f t="shared" si="100"/>
        <v>Sep</v>
      </c>
      <c r="B1353" s="190" t="str">
        <f t="shared" si="101"/>
        <v>2024</v>
      </c>
      <c r="C1353" s="190" t="str">
        <f t="shared" si="102"/>
        <v>Sep-2024</v>
      </c>
      <c r="D1353" s="2">
        <v>45565</v>
      </c>
      <c r="E1353" t="s">
        <v>989</v>
      </c>
      <c r="F1353" t="s">
        <v>990</v>
      </c>
      <c r="G1353" t="s">
        <v>991</v>
      </c>
      <c r="H1353" t="s">
        <v>678</v>
      </c>
      <c r="I1353" t="s">
        <v>997</v>
      </c>
      <c r="J1353" t="s">
        <v>998</v>
      </c>
      <c r="K1353" t="s">
        <v>999</v>
      </c>
      <c r="L1353" t="s">
        <v>1000</v>
      </c>
      <c r="M1353" t="s">
        <v>1001</v>
      </c>
      <c r="N1353" t="s">
        <v>1529</v>
      </c>
      <c r="O1353" t="s">
        <v>958</v>
      </c>
    </row>
    <row r="1354" spans="1:15" x14ac:dyDescent="0.35">
      <c r="A1354" s="189" t="str">
        <f t="shared" si="100"/>
        <v>Sep</v>
      </c>
      <c r="B1354" s="190" t="str">
        <f t="shared" si="101"/>
        <v>2024</v>
      </c>
      <c r="C1354" s="190" t="str">
        <f t="shared" si="102"/>
        <v>Sep-2024</v>
      </c>
      <c r="D1354" s="2">
        <v>45565</v>
      </c>
      <c r="E1354" t="s">
        <v>989</v>
      </c>
      <c r="F1354" t="s">
        <v>990</v>
      </c>
      <c r="G1354" t="s">
        <v>991</v>
      </c>
      <c r="H1354" t="s">
        <v>678</v>
      </c>
      <c r="I1354" t="s">
        <v>997</v>
      </c>
      <c r="J1354" t="s">
        <v>998</v>
      </c>
      <c r="K1354" t="s">
        <v>999</v>
      </c>
      <c r="L1354" t="s">
        <v>1000</v>
      </c>
      <c r="M1354" t="s">
        <v>1001</v>
      </c>
      <c r="N1354" t="s">
        <v>919</v>
      </c>
      <c r="O1354">
        <v>750</v>
      </c>
    </row>
    <row r="1355" spans="1:15" x14ac:dyDescent="0.35">
      <c r="A1355" s="189" t="str">
        <f t="shared" si="100"/>
        <v>Sep</v>
      </c>
      <c r="B1355" s="190" t="str">
        <f t="shared" si="101"/>
        <v>2024</v>
      </c>
      <c r="C1355" s="190" t="str">
        <f t="shared" si="102"/>
        <v>Sep-2024</v>
      </c>
      <c r="D1355" s="2">
        <v>45565</v>
      </c>
      <c r="E1355" t="s">
        <v>989</v>
      </c>
      <c r="F1355" t="s">
        <v>990</v>
      </c>
      <c r="G1355" t="s">
        <v>991</v>
      </c>
      <c r="H1355" t="s">
        <v>678</v>
      </c>
      <c r="I1355" t="s">
        <v>997</v>
      </c>
      <c r="J1355" t="s">
        <v>998</v>
      </c>
      <c r="K1355" t="s">
        <v>999</v>
      </c>
      <c r="L1355" t="s">
        <v>1000</v>
      </c>
      <c r="M1355" t="s">
        <v>1001</v>
      </c>
      <c r="N1355" t="s">
        <v>920</v>
      </c>
      <c r="O1355">
        <v>3305</v>
      </c>
    </row>
    <row r="1356" spans="1:15" x14ac:dyDescent="0.35">
      <c r="A1356" s="189" t="str">
        <f t="shared" si="100"/>
        <v>Sep</v>
      </c>
      <c r="B1356" s="190" t="str">
        <f t="shared" si="101"/>
        <v>2024</v>
      </c>
      <c r="C1356" s="190" t="str">
        <f t="shared" si="102"/>
        <v>Sep-2024</v>
      </c>
      <c r="D1356" s="2">
        <v>45565</v>
      </c>
      <c r="E1356" t="s">
        <v>989</v>
      </c>
      <c r="F1356" t="s">
        <v>990</v>
      </c>
      <c r="G1356" t="s">
        <v>991</v>
      </c>
      <c r="H1356" t="s">
        <v>678</v>
      </c>
      <c r="I1356" t="s">
        <v>997</v>
      </c>
      <c r="J1356" t="s">
        <v>998</v>
      </c>
      <c r="K1356" t="s">
        <v>999</v>
      </c>
      <c r="L1356" t="s">
        <v>1000</v>
      </c>
      <c r="M1356" t="s">
        <v>1001</v>
      </c>
      <c r="N1356" t="s">
        <v>922</v>
      </c>
      <c r="O1356">
        <v>615</v>
      </c>
    </row>
    <row r="1357" spans="1:15" x14ac:dyDescent="0.35">
      <c r="A1357" s="189" t="str">
        <f t="shared" si="100"/>
        <v>Sep</v>
      </c>
      <c r="B1357" s="190" t="str">
        <f t="shared" si="101"/>
        <v>2024</v>
      </c>
      <c r="C1357" s="190" t="str">
        <f t="shared" si="102"/>
        <v>Sep-2024</v>
      </c>
      <c r="D1357" s="2">
        <v>45565</v>
      </c>
      <c r="E1357" t="s">
        <v>989</v>
      </c>
      <c r="F1357" t="s">
        <v>990</v>
      </c>
      <c r="G1357" t="s">
        <v>991</v>
      </c>
      <c r="H1357" t="s">
        <v>678</v>
      </c>
      <c r="I1357" t="s">
        <v>997</v>
      </c>
      <c r="J1357" t="s">
        <v>998</v>
      </c>
      <c r="K1357" t="s">
        <v>999</v>
      </c>
      <c r="L1357" t="s">
        <v>1000</v>
      </c>
      <c r="M1357" t="s">
        <v>1001</v>
      </c>
      <c r="N1357" t="s">
        <v>921</v>
      </c>
      <c r="O1357">
        <v>1210</v>
      </c>
    </row>
    <row r="1358" spans="1:15" x14ac:dyDescent="0.35">
      <c r="A1358" s="189" t="str">
        <f t="shared" si="100"/>
        <v>Sep</v>
      </c>
      <c r="B1358" s="190" t="str">
        <f t="shared" si="101"/>
        <v>2024</v>
      </c>
      <c r="C1358" s="190" t="str">
        <f t="shared" si="102"/>
        <v>Sep-2024</v>
      </c>
      <c r="D1358" s="2">
        <v>45565</v>
      </c>
      <c r="E1358" t="s">
        <v>989</v>
      </c>
      <c r="F1358" t="s">
        <v>990</v>
      </c>
      <c r="G1358" t="s">
        <v>991</v>
      </c>
      <c r="H1358" t="s">
        <v>679</v>
      </c>
      <c r="I1358" t="s">
        <v>1002</v>
      </c>
      <c r="J1358" t="s">
        <v>1003</v>
      </c>
      <c r="K1358" t="s">
        <v>1004</v>
      </c>
      <c r="L1358" t="s">
        <v>1005</v>
      </c>
      <c r="M1358" t="s">
        <v>1006</v>
      </c>
      <c r="N1358" t="s">
        <v>1528</v>
      </c>
      <c r="O1358">
        <v>45</v>
      </c>
    </row>
    <row r="1359" spans="1:15" x14ac:dyDescent="0.35">
      <c r="A1359" s="189" t="str">
        <f t="shared" si="100"/>
        <v>Sep</v>
      </c>
      <c r="B1359" s="190" t="str">
        <f t="shared" si="101"/>
        <v>2024</v>
      </c>
      <c r="C1359" s="190" t="str">
        <f t="shared" si="102"/>
        <v>Sep-2024</v>
      </c>
      <c r="D1359" s="2">
        <v>45565</v>
      </c>
      <c r="E1359" t="s">
        <v>989</v>
      </c>
      <c r="F1359" t="s">
        <v>990</v>
      </c>
      <c r="G1359" t="s">
        <v>991</v>
      </c>
      <c r="H1359" t="s">
        <v>679</v>
      </c>
      <c r="I1359" t="s">
        <v>1002</v>
      </c>
      <c r="J1359" t="s">
        <v>1003</v>
      </c>
      <c r="K1359" t="s">
        <v>1004</v>
      </c>
      <c r="L1359" t="s">
        <v>1005</v>
      </c>
      <c r="M1359" t="s">
        <v>1006</v>
      </c>
      <c r="N1359" t="s">
        <v>1529</v>
      </c>
      <c r="O1359" t="s">
        <v>958</v>
      </c>
    </row>
    <row r="1360" spans="1:15" x14ac:dyDescent="0.35">
      <c r="A1360" s="189" t="str">
        <f t="shared" si="100"/>
        <v>Sep</v>
      </c>
      <c r="B1360" s="190" t="str">
        <f t="shared" si="101"/>
        <v>2024</v>
      </c>
      <c r="C1360" s="190" t="str">
        <f t="shared" si="102"/>
        <v>Sep-2024</v>
      </c>
      <c r="D1360" s="2">
        <v>45565</v>
      </c>
      <c r="E1360" t="s">
        <v>989</v>
      </c>
      <c r="F1360" t="s">
        <v>990</v>
      </c>
      <c r="G1360" t="s">
        <v>991</v>
      </c>
      <c r="H1360" t="s">
        <v>679</v>
      </c>
      <c r="I1360" t="s">
        <v>1002</v>
      </c>
      <c r="J1360" t="s">
        <v>1003</v>
      </c>
      <c r="K1360" t="s">
        <v>1004</v>
      </c>
      <c r="L1360" t="s">
        <v>1005</v>
      </c>
      <c r="M1360" t="s">
        <v>1006</v>
      </c>
      <c r="N1360" t="s">
        <v>919</v>
      </c>
      <c r="O1360">
        <v>90</v>
      </c>
    </row>
    <row r="1361" spans="1:15" x14ac:dyDescent="0.35">
      <c r="A1361" s="189" t="str">
        <f t="shared" si="100"/>
        <v>Sep</v>
      </c>
      <c r="B1361" s="190" t="str">
        <f t="shared" si="101"/>
        <v>2024</v>
      </c>
      <c r="C1361" s="190" t="str">
        <f t="shared" si="102"/>
        <v>Sep-2024</v>
      </c>
      <c r="D1361" s="2">
        <v>45565</v>
      </c>
      <c r="E1361" t="s">
        <v>989</v>
      </c>
      <c r="F1361" t="s">
        <v>990</v>
      </c>
      <c r="G1361" t="s">
        <v>991</v>
      </c>
      <c r="H1361" t="s">
        <v>679</v>
      </c>
      <c r="I1361" t="s">
        <v>1002</v>
      </c>
      <c r="J1361" t="s">
        <v>1003</v>
      </c>
      <c r="K1361" t="s">
        <v>1004</v>
      </c>
      <c r="L1361" t="s">
        <v>1005</v>
      </c>
      <c r="M1361" t="s">
        <v>1006</v>
      </c>
      <c r="N1361" t="s">
        <v>920</v>
      </c>
      <c r="O1361">
        <v>785</v>
      </c>
    </row>
    <row r="1362" spans="1:15" x14ac:dyDescent="0.35">
      <c r="A1362" s="189" t="str">
        <f t="shared" si="100"/>
        <v>Sep</v>
      </c>
      <c r="B1362" s="190" t="str">
        <f t="shared" si="101"/>
        <v>2024</v>
      </c>
      <c r="C1362" s="190" t="str">
        <f t="shared" si="102"/>
        <v>Sep-2024</v>
      </c>
      <c r="D1362" s="2">
        <v>45565</v>
      </c>
      <c r="E1362" t="s">
        <v>989</v>
      </c>
      <c r="F1362" t="s">
        <v>990</v>
      </c>
      <c r="G1362" t="s">
        <v>991</v>
      </c>
      <c r="H1362" t="s">
        <v>679</v>
      </c>
      <c r="I1362" t="s">
        <v>1002</v>
      </c>
      <c r="J1362" t="s">
        <v>1003</v>
      </c>
      <c r="K1362" t="s">
        <v>1004</v>
      </c>
      <c r="L1362" t="s">
        <v>1005</v>
      </c>
      <c r="M1362" t="s">
        <v>1006</v>
      </c>
      <c r="N1362" t="s">
        <v>922</v>
      </c>
      <c r="O1362">
        <v>445</v>
      </c>
    </row>
    <row r="1363" spans="1:15" x14ac:dyDescent="0.35">
      <c r="A1363" s="189" t="str">
        <f t="shared" si="100"/>
        <v>Sep</v>
      </c>
      <c r="B1363" s="190" t="str">
        <f t="shared" si="101"/>
        <v>2024</v>
      </c>
      <c r="C1363" s="190" t="str">
        <f t="shared" si="102"/>
        <v>Sep-2024</v>
      </c>
      <c r="D1363" s="2">
        <v>45565</v>
      </c>
      <c r="E1363" t="s">
        <v>989</v>
      </c>
      <c r="F1363" t="s">
        <v>990</v>
      </c>
      <c r="G1363" t="s">
        <v>991</v>
      </c>
      <c r="H1363" t="s">
        <v>679</v>
      </c>
      <c r="I1363" t="s">
        <v>1002</v>
      </c>
      <c r="J1363" t="s">
        <v>1003</v>
      </c>
      <c r="K1363" t="s">
        <v>1004</v>
      </c>
      <c r="L1363" t="s">
        <v>1005</v>
      </c>
      <c r="M1363" t="s">
        <v>1006</v>
      </c>
      <c r="N1363" t="s">
        <v>921</v>
      </c>
      <c r="O1363">
        <v>570</v>
      </c>
    </row>
    <row r="1364" spans="1:15" x14ac:dyDescent="0.35">
      <c r="A1364" s="189" t="str">
        <f t="shared" si="100"/>
        <v>Sep</v>
      </c>
      <c r="B1364" s="190" t="str">
        <f t="shared" si="101"/>
        <v>2024</v>
      </c>
      <c r="C1364" s="190" t="str">
        <f t="shared" si="102"/>
        <v>Sep-2024</v>
      </c>
      <c r="D1364" s="2">
        <v>45565</v>
      </c>
      <c r="E1364" t="s">
        <v>989</v>
      </c>
      <c r="F1364" t="s">
        <v>990</v>
      </c>
      <c r="G1364" t="s">
        <v>991</v>
      </c>
      <c r="H1364" t="s">
        <v>679</v>
      </c>
      <c r="I1364" t="s">
        <v>1002</v>
      </c>
      <c r="J1364" t="s">
        <v>1003</v>
      </c>
      <c r="K1364" t="s">
        <v>1007</v>
      </c>
      <c r="L1364" t="s">
        <v>1008</v>
      </c>
      <c r="M1364" t="s">
        <v>1009</v>
      </c>
      <c r="N1364" t="s">
        <v>1528</v>
      </c>
      <c r="O1364">
        <v>305</v>
      </c>
    </row>
    <row r="1365" spans="1:15" x14ac:dyDescent="0.35">
      <c r="A1365" s="189" t="str">
        <f t="shared" si="100"/>
        <v>Sep</v>
      </c>
      <c r="B1365" s="190" t="str">
        <f t="shared" si="101"/>
        <v>2024</v>
      </c>
      <c r="C1365" s="190" t="str">
        <f t="shared" si="102"/>
        <v>Sep-2024</v>
      </c>
      <c r="D1365" s="2">
        <v>45565</v>
      </c>
      <c r="E1365" t="s">
        <v>989</v>
      </c>
      <c r="F1365" t="s">
        <v>990</v>
      </c>
      <c r="G1365" t="s">
        <v>991</v>
      </c>
      <c r="H1365" t="s">
        <v>679</v>
      </c>
      <c r="I1365" t="s">
        <v>1002</v>
      </c>
      <c r="J1365" t="s">
        <v>1003</v>
      </c>
      <c r="K1365" t="s">
        <v>1007</v>
      </c>
      <c r="L1365" t="s">
        <v>1008</v>
      </c>
      <c r="M1365" t="s">
        <v>1009</v>
      </c>
      <c r="N1365" t="s">
        <v>1529</v>
      </c>
      <c r="O1365">
        <v>5</v>
      </c>
    </row>
    <row r="1366" spans="1:15" x14ac:dyDescent="0.35">
      <c r="A1366" s="189" t="str">
        <f t="shared" si="100"/>
        <v>Sep</v>
      </c>
      <c r="B1366" s="190" t="str">
        <f t="shared" si="101"/>
        <v>2024</v>
      </c>
      <c r="C1366" s="190" t="str">
        <f t="shared" si="102"/>
        <v>Sep-2024</v>
      </c>
      <c r="D1366" s="2">
        <v>45565</v>
      </c>
      <c r="E1366" t="s">
        <v>989</v>
      </c>
      <c r="F1366" t="s">
        <v>990</v>
      </c>
      <c r="G1366" t="s">
        <v>991</v>
      </c>
      <c r="H1366" t="s">
        <v>679</v>
      </c>
      <c r="I1366" t="s">
        <v>1002</v>
      </c>
      <c r="J1366" t="s">
        <v>1003</v>
      </c>
      <c r="K1366" t="s">
        <v>1007</v>
      </c>
      <c r="L1366" t="s">
        <v>1008</v>
      </c>
      <c r="M1366" t="s">
        <v>1009</v>
      </c>
      <c r="N1366" t="s">
        <v>919</v>
      </c>
      <c r="O1366">
        <v>810</v>
      </c>
    </row>
    <row r="1367" spans="1:15" x14ac:dyDescent="0.35">
      <c r="A1367" s="189" t="str">
        <f t="shared" si="100"/>
        <v>Sep</v>
      </c>
      <c r="B1367" s="190" t="str">
        <f t="shared" si="101"/>
        <v>2024</v>
      </c>
      <c r="C1367" s="190" t="str">
        <f t="shared" si="102"/>
        <v>Sep-2024</v>
      </c>
      <c r="D1367" s="2">
        <v>45565</v>
      </c>
      <c r="E1367" t="s">
        <v>989</v>
      </c>
      <c r="F1367" t="s">
        <v>990</v>
      </c>
      <c r="G1367" t="s">
        <v>991</v>
      </c>
      <c r="H1367" t="s">
        <v>679</v>
      </c>
      <c r="I1367" t="s">
        <v>1002</v>
      </c>
      <c r="J1367" t="s">
        <v>1003</v>
      </c>
      <c r="K1367" t="s">
        <v>1007</v>
      </c>
      <c r="L1367" t="s">
        <v>1008</v>
      </c>
      <c r="M1367" t="s">
        <v>1009</v>
      </c>
      <c r="N1367" t="s">
        <v>920</v>
      </c>
      <c r="O1367">
        <v>3290</v>
      </c>
    </row>
    <row r="1368" spans="1:15" x14ac:dyDescent="0.35">
      <c r="A1368" s="189" t="str">
        <f t="shared" si="100"/>
        <v>Sep</v>
      </c>
      <c r="B1368" s="190" t="str">
        <f t="shared" si="101"/>
        <v>2024</v>
      </c>
      <c r="C1368" s="190" t="str">
        <f t="shared" si="102"/>
        <v>Sep-2024</v>
      </c>
      <c r="D1368" s="2">
        <v>45565</v>
      </c>
      <c r="E1368" t="s">
        <v>989</v>
      </c>
      <c r="F1368" t="s">
        <v>990</v>
      </c>
      <c r="G1368" t="s">
        <v>991</v>
      </c>
      <c r="H1368" t="s">
        <v>679</v>
      </c>
      <c r="I1368" t="s">
        <v>1002</v>
      </c>
      <c r="J1368" t="s">
        <v>1003</v>
      </c>
      <c r="K1368" t="s">
        <v>1007</v>
      </c>
      <c r="L1368" t="s">
        <v>1008</v>
      </c>
      <c r="M1368" t="s">
        <v>1009</v>
      </c>
      <c r="N1368" t="s">
        <v>922</v>
      </c>
      <c r="O1368">
        <v>2425</v>
      </c>
    </row>
    <row r="1369" spans="1:15" x14ac:dyDescent="0.35">
      <c r="A1369" s="189" t="str">
        <f t="shared" si="100"/>
        <v>Sep</v>
      </c>
      <c r="B1369" s="190" t="str">
        <f t="shared" si="101"/>
        <v>2024</v>
      </c>
      <c r="C1369" s="190" t="str">
        <f t="shared" si="102"/>
        <v>Sep-2024</v>
      </c>
      <c r="D1369" s="2">
        <v>45565</v>
      </c>
      <c r="E1369" t="s">
        <v>989</v>
      </c>
      <c r="F1369" t="s">
        <v>990</v>
      </c>
      <c r="G1369" t="s">
        <v>991</v>
      </c>
      <c r="H1369" t="s">
        <v>679</v>
      </c>
      <c r="I1369" t="s">
        <v>1002</v>
      </c>
      <c r="J1369" t="s">
        <v>1003</v>
      </c>
      <c r="K1369" t="s">
        <v>1007</v>
      </c>
      <c r="L1369" t="s">
        <v>1008</v>
      </c>
      <c r="M1369" t="s">
        <v>1009</v>
      </c>
      <c r="N1369" t="s">
        <v>921</v>
      </c>
      <c r="O1369">
        <v>2840</v>
      </c>
    </row>
    <row r="1370" spans="1:15" x14ac:dyDescent="0.35">
      <c r="A1370" s="189" t="str">
        <f t="shared" si="100"/>
        <v>Sep</v>
      </c>
      <c r="B1370" s="190" t="str">
        <f t="shared" si="101"/>
        <v>2024</v>
      </c>
      <c r="C1370" s="190" t="str">
        <f t="shared" si="102"/>
        <v>Sep-2024</v>
      </c>
      <c r="D1370" s="2">
        <v>45565</v>
      </c>
      <c r="E1370" t="s">
        <v>989</v>
      </c>
      <c r="F1370" t="s">
        <v>990</v>
      </c>
      <c r="G1370" t="s">
        <v>991</v>
      </c>
      <c r="H1370" t="s">
        <v>679</v>
      </c>
      <c r="I1370" t="s">
        <v>1002</v>
      </c>
      <c r="J1370" t="s">
        <v>1003</v>
      </c>
      <c r="K1370" t="s">
        <v>1010</v>
      </c>
      <c r="L1370" t="s">
        <v>1011</v>
      </c>
      <c r="M1370" t="s">
        <v>1012</v>
      </c>
      <c r="N1370" t="s">
        <v>1528</v>
      </c>
      <c r="O1370">
        <v>60</v>
      </c>
    </row>
    <row r="1371" spans="1:15" x14ac:dyDescent="0.35">
      <c r="A1371" s="189" t="str">
        <f t="shared" si="100"/>
        <v>Sep</v>
      </c>
      <c r="B1371" s="190" t="str">
        <f t="shared" si="101"/>
        <v>2024</v>
      </c>
      <c r="C1371" s="190" t="str">
        <f t="shared" si="102"/>
        <v>Sep-2024</v>
      </c>
      <c r="D1371" s="2">
        <v>45565</v>
      </c>
      <c r="E1371" t="s">
        <v>989</v>
      </c>
      <c r="F1371" t="s">
        <v>990</v>
      </c>
      <c r="G1371" t="s">
        <v>991</v>
      </c>
      <c r="H1371" t="s">
        <v>679</v>
      </c>
      <c r="I1371" t="s">
        <v>1002</v>
      </c>
      <c r="J1371" t="s">
        <v>1003</v>
      </c>
      <c r="K1371" t="s">
        <v>1010</v>
      </c>
      <c r="L1371" t="s">
        <v>1011</v>
      </c>
      <c r="M1371" t="s">
        <v>1012</v>
      </c>
      <c r="N1371" t="s">
        <v>1529</v>
      </c>
      <c r="O1371" t="s">
        <v>958</v>
      </c>
    </row>
    <row r="1372" spans="1:15" x14ac:dyDescent="0.35">
      <c r="A1372" s="189" t="str">
        <f t="shared" si="100"/>
        <v>Sep</v>
      </c>
      <c r="B1372" s="190" t="str">
        <f t="shared" si="101"/>
        <v>2024</v>
      </c>
      <c r="C1372" s="190" t="str">
        <f t="shared" si="102"/>
        <v>Sep-2024</v>
      </c>
      <c r="D1372" s="2">
        <v>45565</v>
      </c>
      <c r="E1372" t="s">
        <v>989</v>
      </c>
      <c r="F1372" t="s">
        <v>990</v>
      </c>
      <c r="G1372" t="s">
        <v>991</v>
      </c>
      <c r="H1372" t="s">
        <v>679</v>
      </c>
      <c r="I1372" t="s">
        <v>1002</v>
      </c>
      <c r="J1372" t="s">
        <v>1003</v>
      </c>
      <c r="K1372" t="s">
        <v>1010</v>
      </c>
      <c r="L1372" t="s">
        <v>1011</v>
      </c>
      <c r="M1372" t="s">
        <v>1012</v>
      </c>
      <c r="N1372" t="s">
        <v>919</v>
      </c>
      <c r="O1372">
        <v>785</v>
      </c>
    </row>
    <row r="1373" spans="1:15" x14ac:dyDescent="0.35">
      <c r="A1373" s="189" t="str">
        <f t="shared" si="100"/>
        <v>Sep</v>
      </c>
      <c r="B1373" s="190" t="str">
        <f t="shared" si="101"/>
        <v>2024</v>
      </c>
      <c r="C1373" s="190" t="str">
        <f t="shared" si="102"/>
        <v>Sep-2024</v>
      </c>
      <c r="D1373" s="2">
        <v>45565</v>
      </c>
      <c r="E1373" t="s">
        <v>989</v>
      </c>
      <c r="F1373" t="s">
        <v>990</v>
      </c>
      <c r="G1373" t="s">
        <v>991</v>
      </c>
      <c r="H1373" t="s">
        <v>679</v>
      </c>
      <c r="I1373" t="s">
        <v>1002</v>
      </c>
      <c r="J1373" t="s">
        <v>1003</v>
      </c>
      <c r="K1373" t="s">
        <v>1010</v>
      </c>
      <c r="L1373" t="s">
        <v>1011</v>
      </c>
      <c r="M1373" t="s">
        <v>1012</v>
      </c>
      <c r="N1373" t="s">
        <v>920</v>
      </c>
      <c r="O1373">
        <v>3010</v>
      </c>
    </row>
    <row r="1374" spans="1:15" x14ac:dyDescent="0.35">
      <c r="A1374" s="189" t="str">
        <f t="shared" si="100"/>
        <v>Sep</v>
      </c>
      <c r="B1374" s="190" t="str">
        <f t="shared" si="101"/>
        <v>2024</v>
      </c>
      <c r="C1374" s="190" t="str">
        <f t="shared" si="102"/>
        <v>Sep-2024</v>
      </c>
      <c r="D1374" s="2">
        <v>45565</v>
      </c>
      <c r="E1374" t="s">
        <v>989</v>
      </c>
      <c r="F1374" t="s">
        <v>990</v>
      </c>
      <c r="G1374" t="s">
        <v>991</v>
      </c>
      <c r="H1374" t="s">
        <v>679</v>
      </c>
      <c r="I1374" t="s">
        <v>1002</v>
      </c>
      <c r="J1374" t="s">
        <v>1003</v>
      </c>
      <c r="K1374" t="s">
        <v>1010</v>
      </c>
      <c r="L1374" t="s">
        <v>1011</v>
      </c>
      <c r="M1374" t="s">
        <v>1012</v>
      </c>
      <c r="N1374" t="s">
        <v>922</v>
      </c>
      <c r="O1374">
        <v>1155</v>
      </c>
    </row>
    <row r="1375" spans="1:15" x14ac:dyDescent="0.35">
      <c r="A1375" s="189" t="str">
        <f t="shared" si="100"/>
        <v>Sep</v>
      </c>
      <c r="B1375" s="190" t="str">
        <f t="shared" si="101"/>
        <v>2024</v>
      </c>
      <c r="C1375" s="190" t="str">
        <f t="shared" si="102"/>
        <v>Sep-2024</v>
      </c>
      <c r="D1375" s="2">
        <v>45565</v>
      </c>
      <c r="E1375" t="s">
        <v>989</v>
      </c>
      <c r="F1375" t="s">
        <v>990</v>
      </c>
      <c r="G1375" t="s">
        <v>991</v>
      </c>
      <c r="H1375" t="s">
        <v>679</v>
      </c>
      <c r="I1375" t="s">
        <v>1002</v>
      </c>
      <c r="J1375" t="s">
        <v>1003</v>
      </c>
      <c r="K1375" t="s">
        <v>1010</v>
      </c>
      <c r="L1375" t="s">
        <v>1011</v>
      </c>
      <c r="M1375" t="s">
        <v>1012</v>
      </c>
      <c r="N1375" t="s">
        <v>921</v>
      </c>
      <c r="O1375">
        <v>1525</v>
      </c>
    </row>
    <row r="1376" spans="1:15" x14ac:dyDescent="0.35">
      <c r="A1376" s="189" t="str">
        <f t="shared" si="100"/>
        <v>Sep</v>
      </c>
      <c r="B1376" s="190" t="str">
        <f t="shared" si="101"/>
        <v>2024</v>
      </c>
      <c r="C1376" s="190" t="str">
        <f t="shared" si="102"/>
        <v>Sep-2024</v>
      </c>
      <c r="D1376" s="2">
        <v>45565</v>
      </c>
      <c r="E1376" t="s">
        <v>989</v>
      </c>
      <c r="F1376" t="s">
        <v>990</v>
      </c>
      <c r="G1376" t="s">
        <v>991</v>
      </c>
      <c r="H1376" t="s">
        <v>686</v>
      </c>
      <c r="I1376" t="s">
        <v>1013</v>
      </c>
      <c r="J1376" t="s">
        <v>1014</v>
      </c>
      <c r="K1376" t="s">
        <v>1015</v>
      </c>
      <c r="L1376" t="s">
        <v>1016</v>
      </c>
      <c r="M1376" t="s">
        <v>1017</v>
      </c>
      <c r="N1376" t="s">
        <v>1528</v>
      </c>
      <c r="O1376">
        <v>40</v>
      </c>
    </row>
    <row r="1377" spans="1:15" x14ac:dyDescent="0.35">
      <c r="A1377" s="189" t="str">
        <f t="shared" si="100"/>
        <v>Sep</v>
      </c>
      <c r="B1377" s="190" t="str">
        <f t="shared" si="101"/>
        <v>2024</v>
      </c>
      <c r="C1377" s="190" t="str">
        <f t="shared" si="102"/>
        <v>Sep-2024</v>
      </c>
      <c r="D1377" s="2">
        <v>45565</v>
      </c>
      <c r="E1377" t="s">
        <v>989</v>
      </c>
      <c r="F1377" t="s">
        <v>990</v>
      </c>
      <c r="G1377" t="s">
        <v>991</v>
      </c>
      <c r="H1377" t="s">
        <v>686</v>
      </c>
      <c r="I1377" t="s">
        <v>1013</v>
      </c>
      <c r="J1377" t="s">
        <v>1014</v>
      </c>
      <c r="K1377" t="s">
        <v>1015</v>
      </c>
      <c r="L1377" t="s">
        <v>1016</v>
      </c>
      <c r="M1377" t="s">
        <v>1017</v>
      </c>
      <c r="N1377" t="s">
        <v>1529</v>
      </c>
      <c r="O1377" t="s">
        <v>958</v>
      </c>
    </row>
    <row r="1378" spans="1:15" x14ac:dyDescent="0.35">
      <c r="A1378" s="189" t="str">
        <f t="shared" si="100"/>
        <v>Sep</v>
      </c>
      <c r="B1378" s="190" t="str">
        <f t="shared" si="101"/>
        <v>2024</v>
      </c>
      <c r="C1378" s="190" t="str">
        <f t="shared" si="102"/>
        <v>Sep-2024</v>
      </c>
      <c r="D1378" s="2">
        <v>45565</v>
      </c>
      <c r="E1378" t="s">
        <v>989</v>
      </c>
      <c r="F1378" t="s">
        <v>990</v>
      </c>
      <c r="G1378" t="s">
        <v>991</v>
      </c>
      <c r="H1378" t="s">
        <v>686</v>
      </c>
      <c r="I1378" t="s">
        <v>1013</v>
      </c>
      <c r="J1378" t="s">
        <v>1014</v>
      </c>
      <c r="K1378" t="s">
        <v>1015</v>
      </c>
      <c r="L1378" t="s">
        <v>1016</v>
      </c>
      <c r="M1378" t="s">
        <v>1017</v>
      </c>
      <c r="N1378" t="s">
        <v>919</v>
      </c>
      <c r="O1378">
        <v>170</v>
      </c>
    </row>
    <row r="1379" spans="1:15" x14ac:dyDescent="0.35">
      <c r="A1379" s="189" t="str">
        <f t="shared" si="100"/>
        <v>Sep</v>
      </c>
      <c r="B1379" s="190" t="str">
        <f t="shared" si="101"/>
        <v>2024</v>
      </c>
      <c r="C1379" s="190" t="str">
        <f t="shared" si="102"/>
        <v>Sep-2024</v>
      </c>
      <c r="D1379" s="2">
        <v>45565</v>
      </c>
      <c r="E1379" t="s">
        <v>989</v>
      </c>
      <c r="F1379" t="s">
        <v>990</v>
      </c>
      <c r="G1379" t="s">
        <v>991</v>
      </c>
      <c r="H1379" t="s">
        <v>686</v>
      </c>
      <c r="I1379" t="s">
        <v>1013</v>
      </c>
      <c r="J1379" t="s">
        <v>1014</v>
      </c>
      <c r="K1379" t="s">
        <v>1015</v>
      </c>
      <c r="L1379" t="s">
        <v>1016</v>
      </c>
      <c r="M1379" t="s">
        <v>1017</v>
      </c>
      <c r="N1379" t="s">
        <v>920</v>
      </c>
      <c r="O1379">
        <v>750</v>
      </c>
    </row>
    <row r="1380" spans="1:15" x14ac:dyDescent="0.35">
      <c r="A1380" s="189" t="str">
        <f t="shared" si="100"/>
        <v>Sep</v>
      </c>
      <c r="B1380" s="190" t="str">
        <f t="shared" si="101"/>
        <v>2024</v>
      </c>
      <c r="C1380" s="190" t="str">
        <f t="shared" si="102"/>
        <v>Sep-2024</v>
      </c>
      <c r="D1380" s="2">
        <v>45565</v>
      </c>
      <c r="E1380" t="s">
        <v>989</v>
      </c>
      <c r="F1380" t="s">
        <v>990</v>
      </c>
      <c r="G1380" t="s">
        <v>991</v>
      </c>
      <c r="H1380" t="s">
        <v>686</v>
      </c>
      <c r="I1380" t="s">
        <v>1013</v>
      </c>
      <c r="J1380" t="s">
        <v>1014</v>
      </c>
      <c r="K1380" t="s">
        <v>1015</v>
      </c>
      <c r="L1380" t="s">
        <v>1016</v>
      </c>
      <c r="M1380" t="s">
        <v>1017</v>
      </c>
      <c r="N1380" t="s">
        <v>922</v>
      </c>
      <c r="O1380">
        <v>320</v>
      </c>
    </row>
    <row r="1381" spans="1:15" x14ac:dyDescent="0.35">
      <c r="A1381" s="189" t="str">
        <f t="shared" si="100"/>
        <v>Sep</v>
      </c>
      <c r="B1381" s="190" t="str">
        <f t="shared" si="101"/>
        <v>2024</v>
      </c>
      <c r="C1381" s="190" t="str">
        <f t="shared" si="102"/>
        <v>Sep-2024</v>
      </c>
      <c r="D1381" s="2">
        <v>45565</v>
      </c>
      <c r="E1381" t="s">
        <v>989</v>
      </c>
      <c r="F1381" t="s">
        <v>990</v>
      </c>
      <c r="G1381" t="s">
        <v>991</v>
      </c>
      <c r="H1381" t="s">
        <v>686</v>
      </c>
      <c r="I1381" t="s">
        <v>1013</v>
      </c>
      <c r="J1381" t="s">
        <v>1014</v>
      </c>
      <c r="K1381" t="s">
        <v>1015</v>
      </c>
      <c r="L1381" t="s">
        <v>1016</v>
      </c>
      <c r="M1381" t="s">
        <v>1017</v>
      </c>
      <c r="N1381" t="s">
        <v>921</v>
      </c>
      <c r="O1381">
        <v>305</v>
      </c>
    </row>
    <row r="1382" spans="1:15" x14ac:dyDescent="0.35">
      <c r="A1382" s="189" t="str">
        <f t="shared" si="100"/>
        <v>Sep</v>
      </c>
      <c r="B1382" s="190" t="str">
        <f t="shared" si="101"/>
        <v>2024</v>
      </c>
      <c r="C1382" s="190" t="str">
        <f t="shared" si="102"/>
        <v>Sep-2024</v>
      </c>
      <c r="D1382" s="2">
        <v>45565</v>
      </c>
      <c r="E1382" t="s">
        <v>989</v>
      </c>
      <c r="F1382" t="s">
        <v>990</v>
      </c>
      <c r="G1382" t="s">
        <v>991</v>
      </c>
      <c r="H1382" t="s">
        <v>686</v>
      </c>
      <c r="I1382" t="s">
        <v>1013</v>
      </c>
      <c r="J1382" t="s">
        <v>1014</v>
      </c>
      <c r="K1382" t="s">
        <v>1018</v>
      </c>
      <c r="L1382" t="s">
        <v>1019</v>
      </c>
      <c r="M1382" t="s">
        <v>1020</v>
      </c>
      <c r="N1382" t="s">
        <v>1528</v>
      </c>
      <c r="O1382">
        <v>325</v>
      </c>
    </row>
    <row r="1383" spans="1:15" x14ac:dyDescent="0.35">
      <c r="A1383" s="189" t="str">
        <f t="shared" si="100"/>
        <v>Sep</v>
      </c>
      <c r="B1383" s="190" t="str">
        <f t="shared" si="101"/>
        <v>2024</v>
      </c>
      <c r="C1383" s="190" t="str">
        <f t="shared" si="102"/>
        <v>Sep-2024</v>
      </c>
      <c r="D1383" s="2">
        <v>45565</v>
      </c>
      <c r="E1383" t="s">
        <v>989</v>
      </c>
      <c r="F1383" t="s">
        <v>990</v>
      </c>
      <c r="G1383" t="s">
        <v>991</v>
      </c>
      <c r="H1383" t="s">
        <v>686</v>
      </c>
      <c r="I1383" t="s">
        <v>1013</v>
      </c>
      <c r="J1383" t="s">
        <v>1014</v>
      </c>
      <c r="K1383" t="s">
        <v>1018</v>
      </c>
      <c r="L1383" t="s">
        <v>1019</v>
      </c>
      <c r="M1383" t="s">
        <v>1020</v>
      </c>
      <c r="N1383" t="s">
        <v>1529</v>
      </c>
      <c r="O1383">
        <v>5</v>
      </c>
    </row>
    <row r="1384" spans="1:15" x14ac:dyDescent="0.35">
      <c r="A1384" s="189" t="str">
        <f t="shared" si="100"/>
        <v>Sep</v>
      </c>
      <c r="B1384" s="190" t="str">
        <f t="shared" si="101"/>
        <v>2024</v>
      </c>
      <c r="C1384" s="190" t="str">
        <f t="shared" si="102"/>
        <v>Sep-2024</v>
      </c>
      <c r="D1384" s="2">
        <v>45565</v>
      </c>
      <c r="E1384" t="s">
        <v>989</v>
      </c>
      <c r="F1384" t="s">
        <v>990</v>
      </c>
      <c r="G1384" t="s">
        <v>991</v>
      </c>
      <c r="H1384" t="s">
        <v>686</v>
      </c>
      <c r="I1384" t="s">
        <v>1013</v>
      </c>
      <c r="J1384" t="s">
        <v>1014</v>
      </c>
      <c r="K1384" t="s">
        <v>1018</v>
      </c>
      <c r="L1384" t="s">
        <v>1019</v>
      </c>
      <c r="M1384" t="s">
        <v>1020</v>
      </c>
      <c r="N1384" t="s">
        <v>919</v>
      </c>
      <c r="O1384">
        <v>1520</v>
      </c>
    </row>
    <row r="1385" spans="1:15" x14ac:dyDescent="0.35">
      <c r="A1385" s="189" t="str">
        <f t="shared" si="100"/>
        <v>Sep</v>
      </c>
      <c r="B1385" s="190" t="str">
        <f t="shared" si="101"/>
        <v>2024</v>
      </c>
      <c r="C1385" s="190" t="str">
        <f t="shared" si="102"/>
        <v>Sep-2024</v>
      </c>
      <c r="D1385" s="2">
        <v>45565</v>
      </c>
      <c r="E1385" t="s">
        <v>989</v>
      </c>
      <c r="F1385" t="s">
        <v>990</v>
      </c>
      <c r="G1385" t="s">
        <v>991</v>
      </c>
      <c r="H1385" t="s">
        <v>686</v>
      </c>
      <c r="I1385" t="s">
        <v>1013</v>
      </c>
      <c r="J1385" t="s">
        <v>1014</v>
      </c>
      <c r="K1385" t="s">
        <v>1018</v>
      </c>
      <c r="L1385" t="s">
        <v>1019</v>
      </c>
      <c r="M1385" t="s">
        <v>1020</v>
      </c>
      <c r="N1385" t="s">
        <v>920</v>
      </c>
      <c r="O1385">
        <v>7080</v>
      </c>
    </row>
    <row r="1386" spans="1:15" x14ac:dyDescent="0.35">
      <c r="A1386" s="189" t="str">
        <f t="shared" si="100"/>
        <v>Sep</v>
      </c>
      <c r="B1386" s="190" t="str">
        <f t="shared" si="101"/>
        <v>2024</v>
      </c>
      <c r="C1386" s="190" t="str">
        <f t="shared" si="102"/>
        <v>Sep-2024</v>
      </c>
      <c r="D1386" s="2">
        <v>45565</v>
      </c>
      <c r="E1386" t="s">
        <v>989</v>
      </c>
      <c r="F1386" t="s">
        <v>990</v>
      </c>
      <c r="G1386" t="s">
        <v>991</v>
      </c>
      <c r="H1386" t="s">
        <v>686</v>
      </c>
      <c r="I1386" t="s">
        <v>1013</v>
      </c>
      <c r="J1386" t="s">
        <v>1014</v>
      </c>
      <c r="K1386" t="s">
        <v>1018</v>
      </c>
      <c r="L1386" t="s">
        <v>1019</v>
      </c>
      <c r="M1386" t="s">
        <v>1020</v>
      </c>
      <c r="N1386" t="s">
        <v>922</v>
      </c>
      <c r="O1386">
        <v>2520</v>
      </c>
    </row>
    <row r="1387" spans="1:15" x14ac:dyDescent="0.35">
      <c r="A1387" s="189" t="str">
        <f t="shared" si="100"/>
        <v>Sep</v>
      </c>
      <c r="B1387" s="190" t="str">
        <f t="shared" si="101"/>
        <v>2024</v>
      </c>
      <c r="C1387" s="190" t="str">
        <f t="shared" si="102"/>
        <v>Sep-2024</v>
      </c>
      <c r="D1387" s="2">
        <v>45565</v>
      </c>
      <c r="E1387" t="s">
        <v>989</v>
      </c>
      <c r="F1387" t="s">
        <v>990</v>
      </c>
      <c r="G1387" t="s">
        <v>991</v>
      </c>
      <c r="H1387" t="s">
        <v>686</v>
      </c>
      <c r="I1387" t="s">
        <v>1013</v>
      </c>
      <c r="J1387" t="s">
        <v>1014</v>
      </c>
      <c r="K1387" t="s">
        <v>1018</v>
      </c>
      <c r="L1387" t="s">
        <v>1019</v>
      </c>
      <c r="M1387" t="s">
        <v>1020</v>
      </c>
      <c r="N1387" t="s">
        <v>921</v>
      </c>
      <c r="O1387">
        <v>4465</v>
      </c>
    </row>
    <row r="1388" spans="1:15" x14ac:dyDescent="0.35">
      <c r="A1388" s="189" t="str">
        <f t="shared" si="100"/>
        <v>Sep</v>
      </c>
      <c r="B1388" s="190" t="str">
        <f t="shared" si="101"/>
        <v>2024</v>
      </c>
      <c r="C1388" s="190" t="str">
        <f t="shared" si="102"/>
        <v>Sep-2024</v>
      </c>
      <c r="D1388" s="2">
        <v>45565</v>
      </c>
      <c r="E1388" t="s">
        <v>989</v>
      </c>
      <c r="F1388" t="s">
        <v>990</v>
      </c>
      <c r="G1388" t="s">
        <v>991</v>
      </c>
      <c r="H1388" t="s">
        <v>690</v>
      </c>
      <c r="I1388" t="s">
        <v>1021</v>
      </c>
      <c r="J1388" t="s">
        <v>1022</v>
      </c>
      <c r="K1388" t="s">
        <v>1023</v>
      </c>
      <c r="L1388" t="s">
        <v>1024</v>
      </c>
      <c r="M1388" t="s">
        <v>1025</v>
      </c>
      <c r="N1388" t="s">
        <v>1528</v>
      </c>
      <c r="O1388">
        <v>245</v>
      </c>
    </row>
    <row r="1389" spans="1:15" x14ac:dyDescent="0.35">
      <c r="A1389" s="189" t="str">
        <f t="shared" si="100"/>
        <v>Sep</v>
      </c>
      <c r="B1389" s="190" t="str">
        <f t="shared" si="101"/>
        <v>2024</v>
      </c>
      <c r="C1389" s="190" t="str">
        <f t="shared" si="102"/>
        <v>Sep-2024</v>
      </c>
      <c r="D1389" s="2">
        <v>45565</v>
      </c>
      <c r="E1389" t="s">
        <v>989</v>
      </c>
      <c r="F1389" t="s">
        <v>990</v>
      </c>
      <c r="G1389" t="s">
        <v>991</v>
      </c>
      <c r="H1389" t="s">
        <v>690</v>
      </c>
      <c r="I1389" t="s">
        <v>1021</v>
      </c>
      <c r="J1389" t="s">
        <v>1022</v>
      </c>
      <c r="K1389" t="s">
        <v>1023</v>
      </c>
      <c r="L1389" t="s">
        <v>1024</v>
      </c>
      <c r="M1389" t="s">
        <v>1025</v>
      </c>
      <c r="N1389" t="s">
        <v>1529</v>
      </c>
      <c r="O1389" t="s">
        <v>958</v>
      </c>
    </row>
    <row r="1390" spans="1:15" x14ac:dyDescent="0.35">
      <c r="A1390" s="189" t="str">
        <f t="shared" si="100"/>
        <v>Sep</v>
      </c>
      <c r="B1390" s="190" t="str">
        <f t="shared" si="101"/>
        <v>2024</v>
      </c>
      <c r="C1390" s="190" t="str">
        <f t="shared" si="102"/>
        <v>Sep-2024</v>
      </c>
      <c r="D1390" s="2">
        <v>45565</v>
      </c>
      <c r="E1390" t="s">
        <v>989</v>
      </c>
      <c r="F1390" t="s">
        <v>990</v>
      </c>
      <c r="G1390" t="s">
        <v>991</v>
      </c>
      <c r="H1390" t="s">
        <v>690</v>
      </c>
      <c r="I1390" t="s">
        <v>1021</v>
      </c>
      <c r="J1390" t="s">
        <v>1022</v>
      </c>
      <c r="K1390" t="s">
        <v>1023</v>
      </c>
      <c r="L1390" t="s">
        <v>1024</v>
      </c>
      <c r="M1390" t="s">
        <v>1025</v>
      </c>
      <c r="N1390" t="s">
        <v>919</v>
      </c>
      <c r="O1390">
        <v>765</v>
      </c>
    </row>
    <row r="1391" spans="1:15" x14ac:dyDescent="0.35">
      <c r="A1391" s="189" t="str">
        <f t="shared" si="100"/>
        <v>Sep</v>
      </c>
      <c r="B1391" s="190" t="str">
        <f t="shared" si="101"/>
        <v>2024</v>
      </c>
      <c r="C1391" s="190" t="str">
        <f t="shared" si="102"/>
        <v>Sep-2024</v>
      </c>
      <c r="D1391" s="2">
        <v>45565</v>
      </c>
      <c r="E1391" t="s">
        <v>989</v>
      </c>
      <c r="F1391" t="s">
        <v>990</v>
      </c>
      <c r="G1391" t="s">
        <v>991</v>
      </c>
      <c r="H1391" t="s">
        <v>690</v>
      </c>
      <c r="I1391" t="s">
        <v>1021</v>
      </c>
      <c r="J1391" t="s">
        <v>1022</v>
      </c>
      <c r="K1391" t="s">
        <v>1023</v>
      </c>
      <c r="L1391" t="s">
        <v>1024</v>
      </c>
      <c r="M1391" t="s">
        <v>1025</v>
      </c>
      <c r="N1391" t="s">
        <v>920</v>
      </c>
      <c r="O1391">
        <v>3265</v>
      </c>
    </row>
    <row r="1392" spans="1:15" x14ac:dyDescent="0.35">
      <c r="A1392" s="189" t="str">
        <f t="shared" si="100"/>
        <v>Sep</v>
      </c>
      <c r="B1392" s="190" t="str">
        <f t="shared" si="101"/>
        <v>2024</v>
      </c>
      <c r="C1392" s="190" t="str">
        <f t="shared" si="102"/>
        <v>Sep-2024</v>
      </c>
      <c r="D1392" s="2">
        <v>45565</v>
      </c>
      <c r="E1392" t="s">
        <v>989</v>
      </c>
      <c r="F1392" t="s">
        <v>990</v>
      </c>
      <c r="G1392" t="s">
        <v>991</v>
      </c>
      <c r="H1392" t="s">
        <v>690</v>
      </c>
      <c r="I1392" t="s">
        <v>1021</v>
      </c>
      <c r="J1392" t="s">
        <v>1022</v>
      </c>
      <c r="K1392" t="s">
        <v>1023</v>
      </c>
      <c r="L1392" t="s">
        <v>1024</v>
      </c>
      <c r="M1392" t="s">
        <v>1025</v>
      </c>
      <c r="N1392" t="s">
        <v>922</v>
      </c>
      <c r="O1392">
        <v>380</v>
      </c>
    </row>
    <row r="1393" spans="1:15" x14ac:dyDescent="0.35">
      <c r="A1393" s="189" t="str">
        <f t="shared" si="100"/>
        <v>Sep</v>
      </c>
      <c r="B1393" s="190" t="str">
        <f t="shared" si="101"/>
        <v>2024</v>
      </c>
      <c r="C1393" s="190" t="str">
        <f t="shared" si="102"/>
        <v>Sep-2024</v>
      </c>
      <c r="D1393" s="2">
        <v>45565</v>
      </c>
      <c r="E1393" t="s">
        <v>989</v>
      </c>
      <c r="F1393" t="s">
        <v>990</v>
      </c>
      <c r="G1393" t="s">
        <v>991</v>
      </c>
      <c r="H1393" t="s">
        <v>690</v>
      </c>
      <c r="I1393" t="s">
        <v>1021</v>
      </c>
      <c r="J1393" t="s">
        <v>1022</v>
      </c>
      <c r="K1393" t="s">
        <v>1023</v>
      </c>
      <c r="L1393" t="s">
        <v>1024</v>
      </c>
      <c r="M1393" t="s">
        <v>1025</v>
      </c>
      <c r="N1393" t="s">
        <v>921</v>
      </c>
      <c r="O1393">
        <v>1560</v>
      </c>
    </row>
    <row r="1394" spans="1:15" x14ac:dyDescent="0.35">
      <c r="A1394" s="189" t="str">
        <f t="shared" si="100"/>
        <v>Sep</v>
      </c>
      <c r="B1394" s="190" t="str">
        <f t="shared" si="101"/>
        <v>2024</v>
      </c>
      <c r="C1394" s="190" t="str">
        <f t="shared" si="102"/>
        <v>Sep-2024</v>
      </c>
      <c r="D1394" s="2">
        <v>45565</v>
      </c>
      <c r="E1394" t="s">
        <v>989</v>
      </c>
      <c r="F1394" t="s">
        <v>990</v>
      </c>
      <c r="G1394" t="s">
        <v>991</v>
      </c>
      <c r="H1394" t="s">
        <v>690</v>
      </c>
      <c r="I1394" t="s">
        <v>1021</v>
      </c>
      <c r="J1394" t="s">
        <v>1022</v>
      </c>
      <c r="K1394" t="s">
        <v>1026</v>
      </c>
      <c r="L1394" t="s">
        <v>1027</v>
      </c>
      <c r="M1394" t="s">
        <v>1028</v>
      </c>
      <c r="N1394" t="s">
        <v>1528</v>
      </c>
      <c r="O1394">
        <v>170</v>
      </c>
    </row>
    <row r="1395" spans="1:15" x14ac:dyDescent="0.35">
      <c r="A1395" s="189" t="str">
        <f t="shared" si="100"/>
        <v>Sep</v>
      </c>
      <c r="B1395" s="190" t="str">
        <f t="shared" si="101"/>
        <v>2024</v>
      </c>
      <c r="C1395" s="190" t="str">
        <f t="shared" si="102"/>
        <v>Sep-2024</v>
      </c>
      <c r="D1395" s="2">
        <v>45565</v>
      </c>
      <c r="E1395" t="s">
        <v>989</v>
      </c>
      <c r="F1395" t="s">
        <v>990</v>
      </c>
      <c r="G1395" t="s">
        <v>991</v>
      </c>
      <c r="H1395" t="s">
        <v>690</v>
      </c>
      <c r="I1395" t="s">
        <v>1021</v>
      </c>
      <c r="J1395" t="s">
        <v>1022</v>
      </c>
      <c r="K1395" t="s">
        <v>1026</v>
      </c>
      <c r="L1395" t="s">
        <v>1027</v>
      </c>
      <c r="M1395" t="s">
        <v>1028</v>
      </c>
      <c r="N1395" t="s">
        <v>1529</v>
      </c>
      <c r="O1395" t="s">
        <v>958</v>
      </c>
    </row>
    <row r="1396" spans="1:15" x14ac:dyDescent="0.35">
      <c r="A1396" s="189" t="str">
        <f t="shared" si="100"/>
        <v>Sep</v>
      </c>
      <c r="B1396" s="190" t="str">
        <f t="shared" si="101"/>
        <v>2024</v>
      </c>
      <c r="C1396" s="190" t="str">
        <f t="shared" si="102"/>
        <v>Sep-2024</v>
      </c>
      <c r="D1396" s="2">
        <v>45565</v>
      </c>
      <c r="E1396" t="s">
        <v>989</v>
      </c>
      <c r="F1396" t="s">
        <v>990</v>
      </c>
      <c r="G1396" t="s">
        <v>991</v>
      </c>
      <c r="H1396" t="s">
        <v>690</v>
      </c>
      <c r="I1396" t="s">
        <v>1021</v>
      </c>
      <c r="J1396" t="s">
        <v>1022</v>
      </c>
      <c r="K1396" t="s">
        <v>1026</v>
      </c>
      <c r="L1396" t="s">
        <v>1027</v>
      </c>
      <c r="M1396" t="s">
        <v>1028</v>
      </c>
      <c r="N1396" t="s">
        <v>919</v>
      </c>
      <c r="O1396">
        <v>350</v>
      </c>
    </row>
    <row r="1397" spans="1:15" x14ac:dyDescent="0.35">
      <c r="A1397" s="189" t="str">
        <f t="shared" si="100"/>
        <v>Sep</v>
      </c>
      <c r="B1397" s="190" t="str">
        <f t="shared" si="101"/>
        <v>2024</v>
      </c>
      <c r="C1397" s="190" t="str">
        <f t="shared" si="102"/>
        <v>Sep-2024</v>
      </c>
      <c r="D1397" s="2">
        <v>45565</v>
      </c>
      <c r="E1397" t="s">
        <v>989</v>
      </c>
      <c r="F1397" t="s">
        <v>990</v>
      </c>
      <c r="G1397" t="s">
        <v>991</v>
      </c>
      <c r="H1397" t="s">
        <v>690</v>
      </c>
      <c r="I1397" t="s">
        <v>1021</v>
      </c>
      <c r="J1397" t="s">
        <v>1022</v>
      </c>
      <c r="K1397" t="s">
        <v>1026</v>
      </c>
      <c r="L1397" t="s">
        <v>1027</v>
      </c>
      <c r="M1397" t="s">
        <v>1028</v>
      </c>
      <c r="N1397" t="s">
        <v>920</v>
      </c>
      <c r="O1397">
        <v>2545</v>
      </c>
    </row>
    <row r="1398" spans="1:15" x14ac:dyDescent="0.35">
      <c r="A1398" s="189" t="str">
        <f t="shared" si="100"/>
        <v>Sep</v>
      </c>
      <c r="B1398" s="190" t="str">
        <f t="shared" si="101"/>
        <v>2024</v>
      </c>
      <c r="C1398" s="190" t="str">
        <f t="shared" si="102"/>
        <v>Sep-2024</v>
      </c>
      <c r="D1398" s="2">
        <v>45565</v>
      </c>
      <c r="E1398" t="s">
        <v>989</v>
      </c>
      <c r="F1398" t="s">
        <v>990</v>
      </c>
      <c r="G1398" t="s">
        <v>991</v>
      </c>
      <c r="H1398" t="s">
        <v>690</v>
      </c>
      <c r="I1398" t="s">
        <v>1021</v>
      </c>
      <c r="J1398" t="s">
        <v>1022</v>
      </c>
      <c r="K1398" t="s">
        <v>1026</v>
      </c>
      <c r="L1398" t="s">
        <v>1027</v>
      </c>
      <c r="M1398" t="s">
        <v>1028</v>
      </c>
      <c r="N1398" t="s">
        <v>922</v>
      </c>
      <c r="O1398">
        <v>260</v>
      </c>
    </row>
    <row r="1399" spans="1:15" x14ac:dyDescent="0.35">
      <c r="A1399" s="189" t="str">
        <f t="shared" si="100"/>
        <v>Sep</v>
      </c>
      <c r="B1399" s="190" t="str">
        <f t="shared" si="101"/>
        <v>2024</v>
      </c>
      <c r="C1399" s="190" t="str">
        <f t="shared" si="102"/>
        <v>Sep-2024</v>
      </c>
      <c r="D1399" s="2">
        <v>45565</v>
      </c>
      <c r="E1399" t="s">
        <v>989</v>
      </c>
      <c r="F1399" t="s">
        <v>990</v>
      </c>
      <c r="G1399" t="s">
        <v>991</v>
      </c>
      <c r="H1399" t="s">
        <v>690</v>
      </c>
      <c r="I1399" t="s">
        <v>1021</v>
      </c>
      <c r="J1399" t="s">
        <v>1022</v>
      </c>
      <c r="K1399" t="s">
        <v>1026</v>
      </c>
      <c r="L1399" t="s">
        <v>1027</v>
      </c>
      <c r="M1399" t="s">
        <v>1028</v>
      </c>
      <c r="N1399" t="s">
        <v>921</v>
      </c>
      <c r="O1399">
        <v>1270</v>
      </c>
    </row>
    <row r="1400" spans="1:15" x14ac:dyDescent="0.35">
      <c r="A1400" s="189" t="str">
        <f t="shared" si="100"/>
        <v>Sep</v>
      </c>
      <c r="B1400" s="190" t="str">
        <f t="shared" si="101"/>
        <v>2024</v>
      </c>
      <c r="C1400" s="190" t="str">
        <f t="shared" si="102"/>
        <v>Sep-2024</v>
      </c>
      <c r="D1400" s="2">
        <v>45565</v>
      </c>
      <c r="E1400" t="s">
        <v>989</v>
      </c>
      <c r="F1400" t="s">
        <v>990</v>
      </c>
      <c r="G1400" t="s">
        <v>991</v>
      </c>
      <c r="H1400" t="s">
        <v>690</v>
      </c>
      <c r="I1400" t="s">
        <v>1021</v>
      </c>
      <c r="J1400" t="s">
        <v>1022</v>
      </c>
      <c r="K1400" t="s">
        <v>1029</v>
      </c>
      <c r="L1400" t="s">
        <v>1030</v>
      </c>
      <c r="M1400" t="s">
        <v>1031</v>
      </c>
      <c r="N1400" t="s">
        <v>1528</v>
      </c>
      <c r="O1400">
        <v>75</v>
      </c>
    </row>
    <row r="1401" spans="1:15" x14ac:dyDescent="0.35">
      <c r="A1401" s="189" t="str">
        <f t="shared" si="100"/>
        <v>Sep</v>
      </c>
      <c r="B1401" s="190" t="str">
        <f t="shared" si="101"/>
        <v>2024</v>
      </c>
      <c r="C1401" s="190" t="str">
        <f t="shared" si="102"/>
        <v>Sep-2024</v>
      </c>
      <c r="D1401" s="2">
        <v>45565</v>
      </c>
      <c r="E1401" t="s">
        <v>989</v>
      </c>
      <c r="F1401" t="s">
        <v>990</v>
      </c>
      <c r="G1401" t="s">
        <v>991</v>
      </c>
      <c r="H1401" t="s">
        <v>690</v>
      </c>
      <c r="I1401" t="s">
        <v>1021</v>
      </c>
      <c r="J1401" t="s">
        <v>1022</v>
      </c>
      <c r="K1401" t="s">
        <v>1029</v>
      </c>
      <c r="L1401" t="s">
        <v>1030</v>
      </c>
      <c r="M1401" t="s">
        <v>1031</v>
      </c>
      <c r="N1401" t="s">
        <v>1529</v>
      </c>
      <c r="O1401" t="s">
        <v>958</v>
      </c>
    </row>
    <row r="1402" spans="1:15" x14ac:dyDescent="0.35">
      <c r="A1402" s="189" t="str">
        <f t="shared" si="100"/>
        <v>Sep</v>
      </c>
      <c r="B1402" s="190" t="str">
        <f t="shared" si="101"/>
        <v>2024</v>
      </c>
      <c r="C1402" s="190" t="str">
        <f t="shared" si="102"/>
        <v>Sep-2024</v>
      </c>
      <c r="D1402" s="2">
        <v>45565</v>
      </c>
      <c r="E1402" t="s">
        <v>989</v>
      </c>
      <c r="F1402" t="s">
        <v>990</v>
      </c>
      <c r="G1402" t="s">
        <v>991</v>
      </c>
      <c r="H1402" t="s">
        <v>690</v>
      </c>
      <c r="I1402" t="s">
        <v>1021</v>
      </c>
      <c r="J1402" t="s">
        <v>1022</v>
      </c>
      <c r="K1402" t="s">
        <v>1029</v>
      </c>
      <c r="L1402" t="s">
        <v>1030</v>
      </c>
      <c r="M1402" t="s">
        <v>1031</v>
      </c>
      <c r="N1402" t="s">
        <v>919</v>
      </c>
      <c r="O1402">
        <v>535</v>
      </c>
    </row>
    <row r="1403" spans="1:15" x14ac:dyDescent="0.35">
      <c r="A1403" s="189" t="str">
        <f t="shared" si="100"/>
        <v>Sep</v>
      </c>
      <c r="B1403" s="190" t="str">
        <f t="shared" si="101"/>
        <v>2024</v>
      </c>
      <c r="C1403" s="190" t="str">
        <f t="shared" si="102"/>
        <v>Sep-2024</v>
      </c>
      <c r="D1403" s="2">
        <v>45565</v>
      </c>
      <c r="E1403" t="s">
        <v>989</v>
      </c>
      <c r="F1403" t="s">
        <v>990</v>
      </c>
      <c r="G1403" t="s">
        <v>991</v>
      </c>
      <c r="H1403" t="s">
        <v>690</v>
      </c>
      <c r="I1403" t="s">
        <v>1021</v>
      </c>
      <c r="J1403" t="s">
        <v>1022</v>
      </c>
      <c r="K1403" t="s">
        <v>1029</v>
      </c>
      <c r="L1403" t="s">
        <v>1030</v>
      </c>
      <c r="M1403" t="s">
        <v>1031</v>
      </c>
      <c r="N1403" t="s">
        <v>920</v>
      </c>
      <c r="O1403">
        <v>2545</v>
      </c>
    </row>
    <row r="1404" spans="1:15" x14ac:dyDescent="0.35">
      <c r="A1404" s="189" t="str">
        <f t="shared" si="100"/>
        <v>Sep</v>
      </c>
      <c r="B1404" s="190" t="str">
        <f t="shared" si="101"/>
        <v>2024</v>
      </c>
      <c r="C1404" s="190" t="str">
        <f t="shared" si="102"/>
        <v>Sep-2024</v>
      </c>
      <c r="D1404" s="2">
        <v>45565</v>
      </c>
      <c r="E1404" t="s">
        <v>989</v>
      </c>
      <c r="F1404" t="s">
        <v>990</v>
      </c>
      <c r="G1404" t="s">
        <v>991</v>
      </c>
      <c r="H1404" t="s">
        <v>690</v>
      </c>
      <c r="I1404" t="s">
        <v>1021</v>
      </c>
      <c r="J1404" t="s">
        <v>1022</v>
      </c>
      <c r="K1404" t="s">
        <v>1029</v>
      </c>
      <c r="L1404" t="s">
        <v>1030</v>
      </c>
      <c r="M1404" t="s">
        <v>1031</v>
      </c>
      <c r="N1404" t="s">
        <v>922</v>
      </c>
      <c r="O1404">
        <v>325</v>
      </c>
    </row>
    <row r="1405" spans="1:15" x14ac:dyDescent="0.35">
      <c r="A1405" s="189" t="str">
        <f t="shared" si="100"/>
        <v>Sep</v>
      </c>
      <c r="B1405" s="190" t="str">
        <f t="shared" si="101"/>
        <v>2024</v>
      </c>
      <c r="C1405" s="190" t="str">
        <f t="shared" si="102"/>
        <v>Sep-2024</v>
      </c>
      <c r="D1405" s="2">
        <v>45565</v>
      </c>
      <c r="E1405" t="s">
        <v>989</v>
      </c>
      <c r="F1405" t="s">
        <v>990</v>
      </c>
      <c r="G1405" t="s">
        <v>991</v>
      </c>
      <c r="H1405" t="s">
        <v>690</v>
      </c>
      <c r="I1405" t="s">
        <v>1021</v>
      </c>
      <c r="J1405" t="s">
        <v>1022</v>
      </c>
      <c r="K1405" t="s">
        <v>1029</v>
      </c>
      <c r="L1405" t="s">
        <v>1030</v>
      </c>
      <c r="M1405" t="s">
        <v>1031</v>
      </c>
      <c r="N1405" t="s">
        <v>921</v>
      </c>
      <c r="O1405">
        <v>630</v>
      </c>
    </row>
    <row r="1406" spans="1:15" x14ac:dyDescent="0.35">
      <c r="A1406" s="189" t="str">
        <f t="shared" si="100"/>
        <v>Sep</v>
      </c>
      <c r="B1406" s="190" t="str">
        <f t="shared" si="101"/>
        <v>2024</v>
      </c>
      <c r="C1406" s="190" t="str">
        <f t="shared" si="102"/>
        <v>Sep-2024</v>
      </c>
      <c r="D1406" s="2">
        <v>45565</v>
      </c>
      <c r="E1406" t="s">
        <v>989</v>
      </c>
      <c r="F1406" t="s">
        <v>990</v>
      </c>
      <c r="G1406" t="s">
        <v>991</v>
      </c>
      <c r="H1406" t="s">
        <v>697</v>
      </c>
      <c r="I1406" t="s">
        <v>1032</v>
      </c>
      <c r="J1406" t="s">
        <v>1033</v>
      </c>
      <c r="K1406" t="s">
        <v>1034</v>
      </c>
      <c r="L1406" t="s">
        <v>1035</v>
      </c>
      <c r="M1406" t="s">
        <v>1036</v>
      </c>
      <c r="N1406" t="s">
        <v>1528</v>
      </c>
      <c r="O1406">
        <v>205</v>
      </c>
    </row>
    <row r="1407" spans="1:15" x14ac:dyDescent="0.35">
      <c r="A1407" s="189" t="str">
        <f t="shared" si="100"/>
        <v>Sep</v>
      </c>
      <c r="B1407" s="190" t="str">
        <f t="shared" si="101"/>
        <v>2024</v>
      </c>
      <c r="C1407" s="190" t="str">
        <f t="shared" si="102"/>
        <v>Sep-2024</v>
      </c>
      <c r="D1407" s="2">
        <v>45565</v>
      </c>
      <c r="E1407" t="s">
        <v>989</v>
      </c>
      <c r="F1407" t="s">
        <v>990</v>
      </c>
      <c r="G1407" t="s">
        <v>991</v>
      </c>
      <c r="H1407" t="s">
        <v>697</v>
      </c>
      <c r="I1407" t="s">
        <v>1032</v>
      </c>
      <c r="J1407" t="s">
        <v>1033</v>
      </c>
      <c r="K1407" t="s">
        <v>1034</v>
      </c>
      <c r="L1407" t="s">
        <v>1035</v>
      </c>
      <c r="M1407" t="s">
        <v>1036</v>
      </c>
      <c r="N1407" t="s">
        <v>1529</v>
      </c>
      <c r="O1407" t="s">
        <v>958</v>
      </c>
    </row>
    <row r="1408" spans="1:15" x14ac:dyDescent="0.35">
      <c r="A1408" s="189" t="str">
        <f t="shared" si="100"/>
        <v>Sep</v>
      </c>
      <c r="B1408" s="190" t="str">
        <f t="shared" si="101"/>
        <v>2024</v>
      </c>
      <c r="C1408" s="190" t="str">
        <f t="shared" si="102"/>
        <v>Sep-2024</v>
      </c>
      <c r="D1408" s="2">
        <v>45565</v>
      </c>
      <c r="E1408" t="s">
        <v>989</v>
      </c>
      <c r="F1408" t="s">
        <v>990</v>
      </c>
      <c r="G1408" t="s">
        <v>991</v>
      </c>
      <c r="H1408" t="s">
        <v>697</v>
      </c>
      <c r="I1408" t="s">
        <v>1032</v>
      </c>
      <c r="J1408" t="s">
        <v>1033</v>
      </c>
      <c r="K1408" t="s">
        <v>1034</v>
      </c>
      <c r="L1408" t="s">
        <v>1035</v>
      </c>
      <c r="M1408" t="s">
        <v>1036</v>
      </c>
      <c r="N1408" t="s">
        <v>919</v>
      </c>
      <c r="O1408">
        <v>1035</v>
      </c>
    </row>
    <row r="1409" spans="1:15" x14ac:dyDescent="0.35">
      <c r="A1409" s="189" t="str">
        <f t="shared" si="100"/>
        <v>Sep</v>
      </c>
      <c r="B1409" s="190" t="str">
        <f t="shared" si="101"/>
        <v>2024</v>
      </c>
      <c r="C1409" s="190" t="str">
        <f t="shared" si="102"/>
        <v>Sep-2024</v>
      </c>
      <c r="D1409" s="2">
        <v>45565</v>
      </c>
      <c r="E1409" t="s">
        <v>989</v>
      </c>
      <c r="F1409" t="s">
        <v>990</v>
      </c>
      <c r="G1409" t="s">
        <v>991</v>
      </c>
      <c r="H1409" t="s">
        <v>697</v>
      </c>
      <c r="I1409" t="s">
        <v>1032</v>
      </c>
      <c r="J1409" t="s">
        <v>1033</v>
      </c>
      <c r="K1409" t="s">
        <v>1034</v>
      </c>
      <c r="L1409" t="s">
        <v>1035</v>
      </c>
      <c r="M1409" t="s">
        <v>1036</v>
      </c>
      <c r="N1409" t="s">
        <v>920</v>
      </c>
      <c r="O1409">
        <v>6105</v>
      </c>
    </row>
    <row r="1410" spans="1:15" x14ac:dyDescent="0.35">
      <c r="A1410" s="189" t="str">
        <f t="shared" si="100"/>
        <v>Sep</v>
      </c>
      <c r="B1410" s="190" t="str">
        <f t="shared" si="101"/>
        <v>2024</v>
      </c>
      <c r="C1410" s="190" t="str">
        <f t="shared" si="102"/>
        <v>Sep-2024</v>
      </c>
      <c r="D1410" s="2">
        <v>45565</v>
      </c>
      <c r="E1410" t="s">
        <v>989</v>
      </c>
      <c r="F1410" t="s">
        <v>990</v>
      </c>
      <c r="G1410" t="s">
        <v>991</v>
      </c>
      <c r="H1410" t="s">
        <v>697</v>
      </c>
      <c r="I1410" t="s">
        <v>1032</v>
      </c>
      <c r="J1410" t="s">
        <v>1033</v>
      </c>
      <c r="K1410" t="s">
        <v>1034</v>
      </c>
      <c r="L1410" t="s">
        <v>1035</v>
      </c>
      <c r="M1410" t="s">
        <v>1036</v>
      </c>
      <c r="N1410" t="s">
        <v>922</v>
      </c>
      <c r="O1410">
        <v>580</v>
      </c>
    </row>
    <row r="1411" spans="1:15" x14ac:dyDescent="0.35">
      <c r="A1411" s="189" t="str">
        <f t="shared" ref="A1411:A1474" si="103">TEXT(D1411,"mmm")</f>
        <v>Sep</v>
      </c>
      <c r="B1411" s="190" t="str">
        <f t="shared" ref="B1411:B1474" si="104">TEXT(D1411,"yyyy")</f>
        <v>2024</v>
      </c>
      <c r="C1411" s="190" t="str">
        <f t="shared" ref="C1411:C1474" si="105">_xlfn.CONCAT(A1411&amp;"-"&amp;B1411)</f>
        <v>Sep-2024</v>
      </c>
      <c r="D1411" s="2">
        <v>45565</v>
      </c>
      <c r="E1411" t="s">
        <v>989</v>
      </c>
      <c r="F1411" t="s">
        <v>990</v>
      </c>
      <c r="G1411" t="s">
        <v>991</v>
      </c>
      <c r="H1411" t="s">
        <v>697</v>
      </c>
      <c r="I1411" t="s">
        <v>1032</v>
      </c>
      <c r="J1411" t="s">
        <v>1033</v>
      </c>
      <c r="K1411" t="s">
        <v>1034</v>
      </c>
      <c r="L1411" t="s">
        <v>1035</v>
      </c>
      <c r="M1411" t="s">
        <v>1036</v>
      </c>
      <c r="N1411" t="s">
        <v>921</v>
      </c>
      <c r="O1411">
        <v>2505</v>
      </c>
    </row>
    <row r="1412" spans="1:15" x14ac:dyDescent="0.35">
      <c r="A1412" s="189" t="str">
        <f t="shared" si="103"/>
        <v>Sep</v>
      </c>
      <c r="B1412" s="190" t="str">
        <f t="shared" si="104"/>
        <v>2024</v>
      </c>
      <c r="C1412" s="190" t="str">
        <f t="shared" si="105"/>
        <v>Sep-2024</v>
      </c>
      <c r="D1412" s="2">
        <v>45565</v>
      </c>
      <c r="E1412" t="s">
        <v>1037</v>
      </c>
      <c r="F1412" t="s">
        <v>1038</v>
      </c>
      <c r="G1412" t="s">
        <v>1039</v>
      </c>
      <c r="H1412" t="s">
        <v>664</v>
      </c>
      <c r="I1412" t="s">
        <v>1040</v>
      </c>
      <c r="J1412" t="s">
        <v>1041</v>
      </c>
      <c r="K1412" t="s">
        <v>1042</v>
      </c>
      <c r="L1412" t="s">
        <v>1043</v>
      </c>
      <c r="M1412" t="s">
        <v>1044</v>
      </c>
      <c r="N1412" t="s">
        <v>1528</v>
      </c>
      <c r="O1412">
        <v>100</v>
      </c>
    </row>
    <row r="1413" spans="1:15" x14ac:dyDescent="0.35">
      <c r="A1413" s="189" t="str">
        <f t="shared" si="103"/>
        <v>Sep</v>
      </c>
      <c r="B1413" s="190" t="str">
        <f t="shared" si="104"/>
        <v>2024</v>
      </c>
      <c r="C1413" s="190" t="str">
        <f t="shared" si="105"/>
        <v>Sep-2024</v>
      </c>
      <c r="D1413" s="2">
        <v>45565</v>
      </c>
      <c r="E1413" t="s">
        <v>1037</v>
      </c>
      <c r="F1413" t="s">
        <v>1038</v>
      </c>
      <c r="G1413" t="s">
        <v>1039</v>
      </c>
      <c r="H1413" t="s">
        <v>664</v>
      </c>
      <c r="I1413" t="s">
        <v>1040</v>
      </c>
      <c r="J1413" t="s">
        <v>1041</v>
      </c>
      <c r="K1413" t="s">
        <v>1042</v>
      </c>
      <c r="L1413" t="s">
        <v>1043</v>
      </c>
      <c r="M1413" t="s">
        <v>1044</v>
      </c>
      <c r="N1413" t="s">
        <v>1529</v>
      </c>
      <c r="O1413" t="s">
        <v>958</v>
      </c>
    </row>
    <row r="1414" spans="1:15" x14ac:dyDescent="0.35">
      <c r="A1414" s="189" t="str">
        <f t="shared" si="103"/>
        <v>Sep</v>
      </c>
      <c r="B1414" s="190" t="str">
        <f t="shared" si="104"/>
        <v>2024</v>
      </c>
      <c r="C1414" s="190" t="str">
        <f t="shared" si="105"/>
        <v>Sep-2024</v>
      </c>
      <c r="D1414" s="2">
        <v>45565</v>
      </c>
      <c r="E1414" t="s">
        <v>1037</v>
      </c>
      <c r="F1414" t="s">
        <v>1038</v>
      </c>
      <c r="G1414" t="s">
        <v>1039</v>
      </c>
      <c r="H1414" t="s">
        <v>664</v>
      </c>
      <c r="I1414" t="s">
        <v>1040</v>
      </c>
      <c r="J1414" t="s">
        <v>1041</v>
      </c>
      <c r="K1414" t="s">
        <v>1042</v>
      </c>
      <c r="L1414" t="s">
        <v>1043</v>
      </c>
      <c r="M1414" t="s">
        <v>1044</v>
      </c>
      <c r="N1414" t="s">
        <v>919</v>
      </c>
      <c r="O1414">
        <v>1040</v>
      </c>
    </row>
    <row r="1415" spans="1:15" x14ac:dyDescent="0.35">
      <c r="A1415" s="189" t="str">
        <f t="shared" si="103"/>
        <v>Sep</v>
      </c>
      <c r="B1415" s="190" t="str">
        <f t="shared" si="104"/>
        <v>2024</v>
      </c>
      <c r="C1415" s="190" t="str">
        <f t="shared" si="105"/>
        <v>Sep-2024</v>
      </c>
      <c r="D1415" s="2">
        <v>45565</v>
      </c>
      <c r="E1415" t="s">
        <v>1037</v>
      </c>
      <c r="F1415" t="s">
        <v>1038</v>
      </c>
      <c r="G1415" t="s">
        <v>1039</v>
      </c>
      <c r="H1415" t="s">
        <v>664</v>
      </c>
      <c r="I1415" t="s">
        <v>1040</v>
      </c>
      <c r="J1415" t="s">
        <v>1041</v>
      </c>
      <c r="K1415" t="s">
        <v>1042</v>
      </c>
      <c r="L1415" t="s">
        <v>1043</v>
      </c>
      <c r="M1415" t="s">
        <v>1044</v>
      </c>
      <c r="N1415" t="s">
        <v>920</v>
      </c>
      <c r="O1415">
        <v>3555</v>
      </c>
    </row>
    <row r="1416" spans="1:15" x14ac:dyDescent="0.35">
      <c r="A1416" s="189" t="str">
        <f t="shared" si="103"/>
        <v>Sep</v>
      </c>
      <c r="B1416" s="190" t="str">
        <f t="shared" si="104"/>
        <v>2024</v>
      </c>
      <c r="C1416" s="190" t="str">
        <f t="shared" si="105"/>
        <v>Sep-2024</v>
      </c>
      <c r="D1416" s="2">
        <v>45565</v>
      </c>
      <c r="E1416" t="s">
        <v>1037</v>
      </c>
      <c r="F1416" t="s">
        <v>1038</v>
      </c>
      <c r="G1416" t="s">
        <v>1039</v>
      </c>
      <c r="H1416" t="s">
        <v>664</v>
      </c>
      <c r="I1416" t="s">
        <v>1040</v>
      </c>
      <c r="J1416" t="s">
        <v>1041</v>
      </c>
      <c r="K1416" t="s">
        <v>1042</v>
      </c>
      <c r="L1416" t="s">
        <v>1043</v>
      </c>
      <c r="M1416" t="s">
        <v>1044</v>
      </c>
      <c r="N1416" t="s">
        <v>922</v>
      </c>
      <c r="O1416">
        <v>655</v>
      </c>
    </row>
    <row r="1417" spans="1:15" x14ac:dyDescent="0.35">
      <c r="A1417" s="189" t="str">
        <f t="shared" si="103"/>
        <v>Sep</v>
      </c>
      <c r="B1417" s="190" t="str">
        <f t="shared" si="104"/>
        <v>2024</v>
      </c>
      <c r="C1417" s="190" t="str">
        <f t="shared" si="105"/>
        <v>Sep-2024</v>
      </c>
      <c r="D1417" s="2">
        <v>45565</v>
      </c>
      <c r="E1417" t="s">
        <v>1037</v>
      </c>
      <c r="F1417" t="s">
        <v>1038</v>
      </c>
      <c r="G1417" t="s">
        <v>1039</v>
      </c>
      <c r="H1417" t="s">
        <v>664</v>
      </c>
      <c r="I1417" t="s">
        <v>1040</v>
      </c>
      <c r="J1417" t="s">
        <v>1041</v>
      </c>
      <c r="K1417" t="s">
        <v>1042</v>
      </c>
      <c r="L1417" t="s">
        <v>1043</v>
      </c>
      <c r="M1417" t="s">
        <v>1044</v>
      </c>
      <c r="N1417" t="s">
        <v>921</v>
      </c>
      <c r="O1417">
        <v>1945</v>
      </c>
    </row>
    <row r="1418" spans="1:15" x14ac:dyDescent="0.35">
      <c r="A1418" s="189" t="str">
        <f t="shared" si="103"/>
        <v>Sep</v>
      </c>
      <c r="B1418" s="190" t="str">
        <f t="shared" si="104"/>
        <v>2024</v>
      </c>
      <c r="C1418" s="190" t="str">
        <f t="shared" si="105"/>
        <v>Sep-2024</v>
      </c>
      <c r="D1418" s="2">
        <v>45565</v>
      </c>
      <c r="E1418" t="s">
        <v>1037</v>
      </c>
      <c r="F1418" t="s">
        <v>1038</v>
      </c>
      <c r="G1418" t="s">
        <v>1039</v>
      </c>
      <c r="H1418" t="s">
        <v>667</v>
      </c>
      <c r="I1418" t="s">
        <v>1045</v>
      </c>
      <c r="J1418" t="s">
        <v>1046</v>
      </c>
      <c r="K1418" t="s">
        <v>1047</v>
      </c>
      <c r="L1418" t="s">
        <v>1048</v>
      </c>
      <c r="M1418" t="s">
        <v>1049</v>
      </c>
      <c r="N1418" t="s">
        <v>1528</v>
      </c>
      <c r="O1418">
        <v>565</v>
      </c>
    </row>
    <row r="1419" spans="1:15" x14ac:dyDescent="0.35">
      <c r="A1419" s="189" t="str">
        <f t="shared" si="103"/>
        <v>Sep</v>
      </c>
      <c r="B1419" s="190" t="str">
        <f t="shared" si="104"/>
        <v>2024</v>
      </c>
      <c r="C1419" s="190" t="str">
        <f t="shared" si="105"/>
        <v>Sep-2024</v>
      </c>
      <c r="D1419" s="2">
        <v>45565</v>
      </c>
      <c r="E1419" t="s">
        <v>1037</v>
      </c>
      <c r="F1419" t="s">
        <v>1038</v>
      </c>
      <c r="G1419" t="s">
        <v>1039</v>
      </c>
      <c r="H1419" t="s">
        <v>667</v>
      </c>
      <c r="I1419" t="s">
        <v>1045</v>
      </c>
      <c r="J1419" t="s">
        <v>1046</v>
      </c>
      <c r="K1419" t="s">
        <v>1047</v>
      </c>
      <c r="L1419" t="s">
        <v>1048</v>
      </c>
      <c r="M1419" t="s">
        <v>1049</v>
      </c>
      <c r="N1419" t="s">
        <v>1529</v>
      </c>
      <c r="O1419" t="s">
        <v>958</v>
      </c>
    </row>
    <row r="1420" spans="1:15" x14ac:dyDescent="0.35">
      <c r="A1420" s="189" t="str">
        <f t="shared" si="103"/>
        <v>Sep</v>
      </c>
      <c r="B1420" s="190" t="str">
        <f t="shared" si="104"/>
        <v>2024</v>
      </c>
      <c r="C1420" s="190" t="str">
        <f t="shared" si="105"/>
        <v>Sep-2024</v>
      </c>
      <c r="D1420" s="2">
        <v>45565</v>
      </c>
      <c r="E1420" t="s">
        <v>1037</v>
      </c>
      <c r="F1420" t="s">
        <v>1038</v>
      </c>
      <c r="G1420" t="s">
        <v>1039</v>
      </c>
      <c r="H1420" t="s">
        <v>667</v>
      </c>
      <c r="I1420" t="s">
        <v>1045</v>
      </c>
      <c r="J1420" t="s">
        <v>1046</v>
      </c>
      <c r="K1420" t="s">
        <v>1047</v>
      </c>
      <c r="L1420" t="s">
        <v>1048</v>
      </c>
      <c r="M1420" t="s">
        <v>1049</v>
      </c>
      <c r="N1420" t="s">
        <v>919</v>
      </c>
      <c r="O1420">
        <v>515</v>
      </c>
    </row>
    <row r="1421" spans="1:15" x14ac:dyDescent="0.35">
      <c r="A1421" s="189" t="str">
        <f t="shared" si="103"/>
        <v>Sep</v>
      </c>
      <c r="B1421" s="190" t="str">
        <f t="shared" si="104"/>
        <v>2024</v>
      </c>
      <c r="C1421" s="190" t="str">
        <f t="shared" si="105"/>
        <v>Sep-2024</v>
      </c>
      <c r="D1421" s="2">
        <v>45565</v>
      </c>
      <c r="E1421" t="s">
        <v>1037</v>
      </c>
      <c r="F1421" t="s">
        <v>1038</v>
      </c>
      <c r="G1421" t="s">
        <v>1039</v>
      </c>
      <c r="H1421" t="s">
        <v>667</v>
      </c>
      <c r="I1421" t="s">
        <v>1045</v>
      </c>
      <c r="J1421" t="s">
        <v>1046</v>
      </c>
      <c r="K1421" t="s">
        <v>1047</v>
      </c>
      <c r="L1421" t="s">
        <v>1048</v>
      </c>
      <c r="M1421" t="s">
        <v>1049</v>
      </c>
      <c r="N1421" t="s">
        <v>920</v>
      </c>
      <c r="O1421">
        <v>4520</v>
      </c>
    </row>
    <row r="1422" spans="1:15" x14ac:dyDescent="0.35">
      <c r="A1422" s="189" t="str">
        <f t="shared" si="103"/>
        <v>Sep</v>
      </c>
      <c r="B1422" s="190" t="str">
        <f t="shared" si="104"/>
        <v>2024</v>
      </c>
      <c r="C1422" s="190" t="str">
        <f t="shared" si="105"/>
        <v>Sep-2024</v>
      </c>
      <c r="D1422" s="2">
        <v>45565</v>
      </c>
      <c r="E1422" t="s">
        <v>1037</v>
      </c>
      <c r="F1422" t="s">
        <v>1038</v>
      </c>
      <c r="G1422" t="s">
        <v>1039</v>
      </c>
      <c r="H1422" t="s">
        <v>667</v>
      </c>
      <c r="I1422" t="s">
        <v>1045</v>
      </c>
      <c r="J1422" t="s">
        <v>1046</v>
      </c>
      <c r="K1422" t="s">
        <v>1047</v>
      </c>
      <c r="L1422" t="s">
        <v>1048</v>
      </c>
      <c r="M1422" t="s">
        <v>1049</v>
      </c>
      <c r="N1422" t="s">
        <v>922</v>
      </c>
      <c r="O1422">
        <v>1685</v>
      </c>
    </row>
    <row r="1423" spans="1:15" x14ac:dyDescent="0.35">
      <c r="A1423" s="189" t="str">
        <f t="shared" si="103"/>
        <v>Sep</v>
      </c>
      <c r="B1423" s="190" t="str">
        <f t="shared" si="104"/>
        <v>2024</v>
      </c>
      <c r="C1423" s="190" t="str">
        <f t="shared" si="105"/>
        <v>Sep-2024</v>
      </c>
      <c r="D1423" s="2">
        <v>45565</v>
      </c>
      <c r="E1423" t="s">
        <v>1037</v>
      </c>
      <c r="F1423" t="s">
        <v>1038</v>
      </c>
      <c r="G1423" t="s">
        <v>1039</v>
      </c>
      <c r="H1423" t="s">
        <v>667</v>
      </c>
      <c r="I1423" t="s">
        <v>1045</v>
      </c>
      <c r="J1423" t="s">
        <v>1046</v>
      </c>
      <c r="K1423" t="s">
        <v>1047</v>
      </c>
      <c r="L1423" t="s">
        <v>1048</v>
      </c>
      <c r="M1423" t="s">
        <v>1049</v>
      </c>
      <c r="N1423" t="s">
        <v>921</v>
      </c>
      <c r="O1423">
        <v>2115</v>
      </c>
    </row>
    <row r="1424" spans="1:15" x14ac:dyDescent="0.35">
      <c r="A1424" s="189" t="str">
        <f t="shared" si="103"/>
        <v>Sep</v>
      </c>
      <c r="B1424" s="190" t="str">
        <f t="shared" si="104"/>
        <v>2024</v>
      </c>
      <c r="C1424" s="190" t="str">
        <f t="shared" si="105"/>
        <v>Sep-2024</v>
      </c>
      <c r="D1424" s="2">
        <v>45565</v>
      </c>
      <c r="E1424" t="s">
        <v>1037</v>
      </c>
      <c r="F1424" t="s">
        <v>1038</v>
      </c>
      <c r="G1424" t="s">
        <v>1039</v>
      </c>
      <c r="H1424" t="s">
        <v>669</v>
      </c>
      <c r="I1424" t="s">
        <v>1050</v>
      </c>
      <c r="J1424" t="s">
        <v>1051</v>
      </c>
      <c r="K1424" t="s">
        <v>1052</v>
      </c>
      <c r="L1424" t="s">
        <v>1053</v>
      </c>
      <c r="M1424" t="s">
        <v>1054</v>
      </c>
      <c r="N1424" t="s">
        <v>1528</v>
      </c>
      <c r="O1424">
        <v>45</v>
      </c>
    </row>
    <row r="1425" spans="1:15" x14ac:dyDescent="0.35">
      <c r="A1425" s="189" t="str">
        <f t="shared" si="103"/>
        <v>Sep</v>
      </c>
      <c r="B1425" s="190" t="str">
        <f t="shared" si="104"/>
        <v>2024</v>
      </c>
      <c r="C1425" s="190" t="str">
        <f t="shared" si="105"/>
        <v>Sep-2024</v>
      </c>
      <c r="D1425" s="2">
        <v>45565</v>
      </c>
      <c r="E1425" t="s">
        <v>1037</v>
      </c>
      <c r="F1425" t="s">
        <v>1038</v>
      </c>
      <c r="G1425" t="s">
        <v>1039</v>
      </c>
      <c r="H1425" t="s">
        <v>669</v>
      </c>
      <c r="I1425" t="s">
        <v>1050</v>
      </c>
      <c r="J1425" t="s">
        <v>1051</v>
      </c>
      <c r="K1425" t="s">
        <v>1052</v>
      </c>
      <c r="L1425" t="s">
        <v>1053</v>
      </c>
      <c r="M1425" t="s">
        <v>1054</v>
      </c>
      <c r="N1425" t="s">
        <v>1529</v>
      </c>
      <c r="O1425">
        <v>20</v>
      </c>
    </row>
    <row r="1426" spans="1:15" x14ac:dyDescent="0.35">
      <c r="A1426" s="189" t="str">
        <f t="shared" si="103"/>
        <v>Sep</v>
      </c>
      <c r="B1426" s="190" t="str">
        <f t="shared" si="104"/>
        <v>2024</v>
      </c>
      <c r="C1426" s="190" t="str">
        <f t="shared" si="105"/>
        <v>Sep-2024</v>
      </c>
      <c r="D1426" s="2">
        <v>45565</v>
      </c>
      <c r="E1426" t="s">
        <v>1037</v>
      </c>
      <c r="F1426" t="s">
        <v>1038</v>
      </c>
      <c r="G1426" t="s">
        <v>1039</v>
      </c>
      <c r="H1426" t="s">
        <v>669</v>
      </c>
      <c r="I1426" t="s">
        <v>1050</v>
      </c>
      <c r="J1426" t="s">
        <v>1051</v>
      </c>
      <c r="K1426" t="s">
        <v>1052</v>
      </c>
      <c r="L1426" t="s">
        <v>1053</v>
      </c>
      <c r="M1426" t="s">
        <v>1054</v>
      </c>
      <c r="N1426" t="s">
        <v>919</v>
      </c>
      <c r="O1426">
        <v>500</v>
      </c>
    </row>
    <row r="1427" spans="1:15" x14ac:dyDescent="0.35">
      <c r="A1427" s="189" t="str">
        <f t="shared" si="103"/>
        <v>Sep</v>
      </c>
      <c r="B1427" s="190" t="str">
        <f t="shared" si="104"/>
        <v>2024</v>
      </c>
      <c r="C1427" s="190" t="str">
        <f t="shared" si="105"/>
        <v>Sep-2024</v>
      </c>
      <c r="D1427" s="2">
        <v>45565</v>
      </c>
      <c r="E1427" t="s">
        <v>1037</v>
      </c>
      <c r="F1427" t="s">
        <v>1038</v>
      </c>
      <c r="G1427" t="s">
        <v>1039</v>
      </c>
      <c r="H1427" t="s">
        <v>669</v>
      </c>
      <c r="I1427" t="s">
        <v>1050</v>
      </c>
      <c r="J1427" t="s">
        <v>1051</v>
      </c>
      <c r="K1427" t="s">
        <v>1052</v>
      </c>
      <c r="L1427" t="s">
        <v>1053</v>
      </c>
      <c r="M1427" t="s">
        <v>1054</v>
      </c>
      <c r="N1427" t="s">
        <v>920</v>
      </c>
      <c r="O1427">
        <v>5050</v>
      </c>
    </row>
    <row r="1428" spans="1:15" x14ac:dyDescent="0.35">
      <c r="A1428" s="189" t="str">
        <f t="shared" si="103"/>
        <v>Sep</v>
      </c>
      <c r="B1428" s="190" t="str">
        <f t="shared" si="104"/>
        <v>2024</v>
      </c>
      <c r="C1428" s="190" t="str">
        <f t="shared" si="105"/>
        <v>Sep-2024</v>
      </c>
      <c r="D1428" s="2">
        <v>45565</v>
      </c>
      <c r="E1428" t="s">
        <v>1037</v>
      </c>
      <c r="F1428" t="s">
        <v>1038</v>
      </c>
      <c r="G1428" t="s">
        <v>1039</v>
      </c>
      <c r="H1428" t="s">
        <v>669</v>
      </c>
      <c r="I1428" t="s">
        <v>1050</v>
      </c>
      <c r="J1428" t="s">
        <v>1051</v>
      </c>
      <c r="K1428" t="s">
        <v>1052</v>
      </c>
      <c r="L1428" t="s">
        <v>1053</v>
      </c>
      <c r="M1428" t="s">
        <v>1054</v>
      </c>
      <c r="N1428" t="s">
        <v>922</v>
      </c>
      <c r="O1428">
        <v>1685</v>
      </c>
    </row>
    <row r="1429" spans="1:15" x14ac:dyDescent="0.35">
      <c r="A1429" s="189" t="str">
        <f t="shared" si="103"/>
        <v>Sep</v>
      </c>
      <c r="B1429" s="190" t="str">
        <f t="shared" si="104"/>
        <v>2024</v>
      </c>
      <c r="C1429" s="190" t="str">
        <f t="shared" si="105"/>
        <v>Sep-2024</v>
      </c>
      <c r="D1429" s="2">
        <v>45565</v>
      </c>
      <c r="E1429" t="s">
        <v>1037</v>
      </c>
      <c r="F1429" t="s">
        <v>1038</v>
      </c>
      <c r="G1429" t="s">
        <v>1039</v>
      </c>
      <c r="H1429" t="s">
        <v>669</v>
      </c>
      <c r="I1429" t="s">
        <v>1050</v>
      </c>
      <c r="J1429" t="s">
        <v>1051</v>
      </c>
      <c r="K1429" t="s">
        <v>1052</v>
      </c>
      <c r="L1429" t="s">
        <v>1053</v>
      </c>
      <c r="M1429" t="s">
        <v>1054</v>
      </c>
      <c r="N1429" t="s">
        <v>921</v>
      </c>
      <c r="O1429">
        <v>3470</v>
      </c>
    </row>
    <row r="1430" spans="1:15" x14ac:dyDescent="0.35">
      <c r="A1430" s="189" t="str">
        <f t="shared" si="103"/>
        <v>Sep</v>
      </c>
      <c r="B1430" s="190" t="str">
        <f t="shared" si="104"/>
        <v>2024</v>
      </c>
      <c r="C1430" s="190" t="str">
        <f t="shared" si="105"/>
        <v>Sep-2024</v>
      </c>
      <c r="D1430" s="2">
        <v>45565</v>
      </c>
      <c r="E1430" t="s">
        <v>1037</v>
      </c>
      <c r="F1430" t="s">
        <v>1038</v>
      </c>
      <c r="G1430" t="s">
        <v>1039</v>
      </c>
      <c r="H1430" t="s">
        <v>672</v>
      </c>
      <c r="I1430" t="s">
        <v>1055</v>
      </c>
      <c r="J1430" t="s">
        <v>1056</v>
      </c>
      <c r="K1430" t="s">
        <v>1057</v>
      </c>
      <c r="L1430" t="s">
        <v>1058</v>
      </c>
      <c r="M1430" t="s">
        <v>1059</v>
      </c>
      <c r="N1430" t="s">
        <v>1528</v>
      </c>
      <c r="O1430">
        <v>25</v>
      </c>
    </row>
    <row r="1431" spans="1:15" x14ac:dyDescent="0.35">
      <c r="A1431" s="189" t="str">
        <f t="shared" si="103"/>
        <v>Sep</v>
      </c>
      <c r="B1431" s="190" t="str">
        <f t="shared" si="104"/>
        <v>2024</v>
      </c>
      <c r="C1431" s="190" t="str">
        <f t="shared" si="105"/>
        <v>Sep-2024</v>
      </c>
      <c r="D1431" s="2">
        <v>45565</v>
      </c>
      <c r="E1431" t="s">
        <v>1037</v>
      </c>
      <c r="F1431" t="s">
        <v>1038</v>
      </c>
      <c r="G1431" t="s">
        <v>1039</v>
      </c>
      <c r="H1431" t="s">
        <v>672</v>
      </c>
      <c r="I1431" t="s">
        <v>1055</v>
      </c>
      <c r="J1431" t="s">
        <v>1056</v>
      </c>
      <c r="K1431" t="s">
        <v>1057</v>
      </c>
      <c r="L1431" t="s">
        <v>1058</v>
      </c>
      <c r="M1431" t="s">
        <v>1059</v>
      </c>
      <c r="N1431" t="s">
        <v>1529</v>
      </c>
      <c r="O1431">
        <v>10</v>
      </c>
    </row>
    <row r="1432" spans="1:15" x14ac:dyDescent="0.35">
      <c r="A1432" s="189" t="str">
        <f t="shared" si="103"/>
        <v>Sep</v>
      </c>
      <c r="B1432" s="190" t="str">
        <f t="shared" si="104"/>
        <v>2024</v>
      </c>
      <c r="C1432" s="190" t="str">
        <f t="shared" si="105"/>
        <v>Sep-2024</v>
      </c>
      <c r="D1432" s="2">
        <v>45565</v>
      </c>
      <c r="E1432" t="s">
        <v>1037</v>
      </c>
      <c r="F1432" t="s">
        <v>1038</v>
      </c>
      <c r="G1432" t="s">
        <v>1039</v>
      </c>
      <c r="H1432" t="s">
        <v>672</v>
      </c>
      <c r="I1432" t="s">
        <v>1055</v>
      </c>
      <c r="J1432" t="s">
        <v>1056</v>
      </c>
      <c r="K1432" t="s">
        <v>1057</v>
      </c>
      <c r="L1432" t="s">
        <v>1058</v>
      </c>
      <c r="M1432" t="s">
        <v>1059</v>
      </c>
      <c r="N1432" t="s">
        <v>919</v>
      </c>
      <c r="O1432">
        <v>120</v>
      </c>
    </row>
    <row r="1433" spans="1:15" x14ac:dyDescent="0.35">
      <c r="A1433" s="189" t="str">
        <f t="shared" si="103"/>
        <v>Sep</v>
      </c>
      <c r="B1433" s="190" t="str">
        <f t="shared" si="104"/>
        <v>2024</v>
      </c>
      <c r="C1433" s="190" t="str">
        <f t="shared" si="105"/>
        <v>Sep-2024</v>
      </c>
      <c r="D1433" s="2">
        <v>45565</v>
      </c>
      <c r="E1433" t="s">
        <v>1037</v>
      </c>
      <c r="F1433" t="s">
        <v>1038</v>
      </c>
      <c r="G1433" t="s">
        <v>1039</v>
      </c>
      <c r="H1433" t="s">
        <v>672</v>
      </c>
      <c r="I1433" t="s">
        <v>1055</v>
      </c>
      <c r="J1433" t="s">
        <v>1056</v>
      </c>
      <c r="K1433" t="s">
        <v>1057</v>
      </c>
      <c r="L1433" t="s">
        <v>1058</v>
      </c>
      <c r="M1433" t="s">
        <v>1059</v>
      </c>
      <c r="N1433" t="s">
        <v>920</v>
      </c>
      <c r="O1433">
        <v>3575</v>
      </c>
    </row>
    <row r="1434" spans="1:15" x14ac:dyDescent="0.35">
      <c r="A1434" s="189" t="str">
        <f t="shared" si="103"/>
        <v>Sep</v>
      </c>
      <c r="B1434" s="190" t="str">
        <f t="shared" si="104"/>
        <v>2024</v>
      </c>
      <c r="C1434" s="190" t="str">
        <f t="shared" si="105"/>
        <v>Sep-2024</v>
      </c>
      <c r="D1434" s="2">
        <v>45565</v>
      </c>
      <c r="E1434" t="s">
        <v>1037</v>
      </c>
      <c r="F1434" t="s">
        <v>1038</v>
      </c>
      <c r="G1434" t="s">
        <v>1039</v>
      </c>
      <c r="H1434" t="s">
        <v>672</v>
      </c>
      <c r="I1434" t="s">
        <v>1055</v>
      </c>
      <c r="J1434" t="s">
        <v>1056</v>
      </c>
      <c r="K1434" t="s">
        <v>1057</v>
      </c>
      <c r="L1434" t="s">
        <v>1058</v>
      </c>
      <c r="M1434" t="s">
        <v>1059</v>
      </c>
      <c r="N1434" t="s">
        <v>922</v>
      </c>
      <c r="O1434">
        <v>1795</v>
      </c>
    </row>
    <row r="1435" spans="1:15" x14ac:dyDescent="0.35">
      <c r="A1435" s="189" t="str">
        <f t="shared" si="103"/>
        <v>Sep</v>
      </c>
      <c r="B1435" s="190" t="str">
        <f t="shared" si="104"/>
        <v>2024</v>
      </c>
      <c r="C1435" s="190" t="str">
        <f t="shared" si="105"/>
        <v>Sep-2024</v>
      </c>
      <c r="D1435" s="2">
        <v>45565</v>
      </c>
      <c r="E1435" t="s">
        <v>1037</v>
      </c>
      <c r="F1435" t="s">
        <v>1038</v>
      </c>
      <c r="G1435" t="s">
        <v>1039</v>
      </c>
      <c r="H1435" t="s">
        <v>672</v>
      </c>
      <c r="I1435" t="s">
        <v>1055</v>
      </c>
      <c r="J1435" t="s">
        <v>1056</v>
      </c>
      <c r="K1435" t="s">
        <v>1057</v>
      </c>
      <c r="L1435" t="s">
        <v>1058</v>
      </c>
      <c r="M1435" t="s">
        <v>1059</v>
      </c>
      <c r="N1435" t="s">
        <v>921</v>
      </c>
      <c r="O1435">
        <v>3350</v>
      </c>
    </row>
    <row r="1436" spans="1:15" x14ac:dyDescent="0.35">
      <c r="A1436" s="189" t="str">
        <f t="shared" si="103"/>
        <v>Sep</v>
      </c>
      <c r="B1436" s="190" t="str">
        <f t="shared" si="104"/>
        <v>2024</v>
      </c>
      <c r="C1436" s="190" t="str">
        <f t="shared" si="105"/>
        <v>Sep-2024</v>
      </c>
      <c r="D1436" s="2">
        <v>45565</v>
      </c>
      <c r="E1436" t="s">
        <v>1037</v>
      </c>
      <c r="F1436" t="s">
        <v>1038</v>
      </c>
      <c r="G1436" t="s">
        <v>1039</v>
      </c>
      <c r="H1436" t="s">
        <v>673</v>
      </c>
      <c r="I1436" t="s">
        <v>1060</v>
      </c>
      <c r="J1436" t="s">
        <v>1061</v>
      </c>
      <c r="K1436" t="s">
        <v>1062</v>
      </c>
      <c r="L1436" t="s">
        <v>1063</v>
      </c>
      <c r="M1436" t="s">
        <v>1064</v>
      </c>
      <c r="N1436" t="s">
        <v>1528</v>
      </c>
      <c r="O1436">
        <v>35</v>
      </c>
    </row>
    <row r="1437" spans="1:15" x14ac:dyDescent="0.35">
      <c r="A1437" s="189" t="str">
        <f t="shared" si="103"/>
        <v>Sep</v>
      </c>
      <c r="B1437" s="190" t="str">
        <f t="shared" si="104"/>
        <v>2024</v>
      </c>
      <c r="C1437" s="190" t="str">
        <f t="shared" si="105"/>
        <v>Sep-2024</v>
      </c>
      <c r="D1437" s="2">
        <v>45565</v>
      </c>
      <c r="E1437" t="s">
        <v>1037</v>
      </c>
      <c r="F1437" t="s">
        <v>1038</v>
      </c>
      <c r="G1437" t="s">
        <v>1039</v>
      </c>
      <c r="H1437" t="s">
        <v>673</v>
      </c>
      <c r="I1437" t="s">
        <v>1060</v>
      </c>
      <c r="J1437" t="s">
        <v>1061</v>
      </c>
      <c r="K1437" t="s">
        <v>1062</v>
      </c>
      <c r="L1437" t="s">
        <v>1063</v>
      </c>
      <c r="M1437" t="s">
        <v>1064</v>
      </c>
      <c r="N1437" t="s">
        <v>1529</v>
      </c>
      <c r="O1437" t="s">
        <v>958</v>
      </c>
    </row>
    <row r="1438" spans="1:15" x14ac:dyDescent="0.35">
      <c r="A1438" s="189" t="str">
        <f t="shared" si="103"/>
        <v>Sep</v>
      </c>
      <c r="B1438" s="190" t="str">
        <f t="shared" si="104"/>
        <v>2024</v>
      </c>
      <c r="C1438" s="190" t="str">
        <f t="shared" si="105"/>
        <v>Sep-2024</v>
      </c>
      <c r="D1438" s="2">
        <v>45565</v>
      </c>
      <c r="E1438" t="s">
        <v>1037</v>
      </c>
      <c r="F1438" t="s">
        <v>1038</v>
      </c>
      <c r="G1438" t="s">
        <v>1039</v>
      </c>
      <c r="H1438" t="s">
        <v>673</v>
      </c>
      <c r="I1438" t="s">
        <v>1060</v>
      </c>
      <c r="J1438" t="s">
        <v>1061</v>
      </c>
      <c r="K1438" t="s">
        <v>1062</v>
      </c>
      <c r="L1438" t="s">
        <v>1063</v>
      </c>
      <c r="M1438" t="s">
        <v>1064</v>
      </c>
      <c r="N1438" t="s">
        <v>919</v>
      </c>
      <c r="O1438">
        <v>55</v>
      </c>
    </row>
    <row r="1439" spans="1:15" x14ac:dyDescent="0.35">
      <c r="A1439" s="189" t="str">
        <f t="shared" si="103"/>
        <v>Sep</v>
      </c>
      <c r="B1439" s="190" t="str">
        <f t="shared" si="104"/>
        <v>2024</v>
      </c>
      <c r="C1439" s="190" t="str">
        <f t="shared" si="105"/>
        <v>Sep-2024</v>
      </c>
      <c r="D1439" s="2">
        <v>45565</v>
      </c>
      <c r="E1439" t="s">
        <v>1037</v>
      </c>
      <c r="F1439" t="s">
        <v>1038</v>
      </c>
      <c r="G1439" t="s">
        <v>1039</v>
      </c>
      <c r="H1439" t="s">
        <v>673</v>
      </c>
      <c r="I1439" t="s">
        <v>1060</v>
      </c>
      <c r="J1439" t="s">
        <v>1061</v>
      </c>
      <c r="K1439" t="s">
        <v>1062</v>
      </c>
      <c r="L1439" t="s">
        <v>1063</v>
      </c>
      <c r="M1439" t="s">
        <v>1064</v>
      </c>
      <c r="N1439" t="s">
        <v>920</v>
      </c>
      <c r="O1439">
        <v>1415</v>
      </c>
    </row>
    <row r="1440" spans="1:15" x14ac:dyDescent="0.35">
      <c r="A1440" s="189" t="str">
        <f t="shared" si="103"/>
        <v>Sep</v>
      </c>
      <c r="B1440" s="190" t="str">
        <f t="shared" si="104"/>
        <v>2024</v>
      </c>
      <c r="C1440" s="190" t="str">
        <f t="shared" si="105"/>
        <v>Sep-2024</v>
      </c>
      <c r="D1440" s="2">
        <v>45565</v>
      </c>
      <c r="E1440" t="s">
        <v>1037</v>
      </c>
      <c r="F1440" t="s">
        <v>1038</v>
      </c>
      <c r="G1440" t="s">
        <v>1039</v>
      </c>
      <c r="H1440" t="s">
        <v>673</v>
      </c>
      <c r="I1440" t="s">
        <v>1060</v>
      </c>
      <c r="J1440" t="s">
        <v>1061</v>
      </c>
      <c r="K1440" t="s">
        <v>1062</v>
      </c>
      <c r="L1440" t="s">
        <v>1063</v>
      </c>
      <c r="M1440" t="s">
        <v>1064</v>
      </c>
      <c r="N1440" t="s">
        <v>922</v>
      </c>
      <c r="O1440">
        <v>860</v>
      </c>
    </row>
    <row r="1441" spans="1:15" x14ac:dyDescent="0.35">
      <c r="A1441" s="189" t="str">
        <f t="shared" si="103"/>
        <v>Sep</v>
      </c>
      <c r="B1441" s="190" t="str">
        <f t="shared" si="104"/>
        <v>2024</v>
      </c>
      <c r="C1441" s="190" t="str">
        <f t="shared" si="105"/>
        <v>Sep-2024</v>
      </c>
      <c r="D1441" s="2">
        <v>45565</v>
      </c>
      <c r="E1441" t="s">
        <v>1037</v>
      </c>
      <c r="F1441" t="s">
        <v>1038</v>
      </c>
      <c r="G1441" t="s">
        <v>1039</v>
      </c>
      <c r="H1441" t="s">
        <v>673</v>
      </c>
      <c r="I1441" t="s">
        <v>1060</v>
      </c>
      <c r="J1441" t="s">
        <v>1061</v>
      </c>
      <c r="K1441" t="s">
        <v>1062</v>
      </c>
      <c r="L1441" t="s">
        <v>1063</v>
      </c>
      <c r="M1441" t="s">
        <v>1064</v>
      </c>
      <c r="N1441" t="s">
        <v>921</v>
      </c>
      <c r="O1441">
        <v>1080</v>
      </c>
    </row>
    <row r="1442" spans="1:15" x14ac:dyDescent="0.35">
      <c r="A1442" s="189" t="str">
        <f t="shared" si="103"/>
        <v>Sep</v>
      </c>
      <c r="B1442" s="190" t="str">
        <f t="shared" si="104"/>
        <v>2024</v>
      </c>
      <c r="C1442" s="190" t="str">
        <f t="shared" si="105"/>
        <v>Sep-2024</v>
      </c>
      <c r="D1442" s="2">
        <v>45565</v>
      </c>
      <c r="E1442" t="s">
        <v>1037</v>
      </c>
      <c r="F1442" t="s">
        <v>1038</v>
      </c>
      <c r="G1442" t="s">
        <v>1039</v>
      </c>
      <c r="H1442" t="s">
        <v>673</v>
      </c>
      <c r="I1442" t="s">
        <v>1060</v>
      </c>
      <c r="J1442" t="s">
        <v>1061</v>
      </c>
      <c r="K1442" t="s">
        <v>1065</v>
      </c>
      <c r="L1442" t="s">
        <v>1066</v>
      </c>
      <c r="M1442" t="s">
        <v>1067</v>
      </c>
      <c r="N1442" t="s">
        <v>1528</v>
      </c>
      <c r="O1442">
        <v>35</v>
      </c>
    </row>
    <row r="1443" spans="1:15" x14ac:dyDescent="0.35">
      <c r="A1443" s="189" t="str">
        <f t="shared" si="103"/>
        <v>Sep</v>
      </c>
      <c r="B1443" s="190" t="str">
        <f t="shared" si="104"/>
        <v>2024</v>
      </c>
      <c r="C1443" s="190" t="str">
        <f t="shared" si="105"/>
        <v>Sep-2024</v>
      </c>
      <c r="D1443" s="2">
        <v>45565</v>
      </c>
      <c r="E1443" t="s">
        <v>1037</v>
      </c>
      <c r="F1443" t="s">
        <v>1038</v>
      </c>
      <c r="G1443" t="s">
        <v>1039</v>
      </c>
      <c r="H1443" t="s">
        <v>673</v>
      </c>
      <c r="I1443" t="s">
        <v>1060</v>
      </c>
      <c r="J1443" t="s">
        <v>1061</v>
      </c>
      <c r="K1443" t="s">
        <v>1065</v>
      </c>
      <c r="L1443" t="s">
        <v>1066</v>
      </c>
      <c r="M1443" t="s">
        <v>1067</v>
      </c>
      <c r="N1443" t="s">
        <v>1529</v>
      </c>
      <c r="O1443">
        <v>15</v>
      </c>
    </row>
    <row r="1444" spans="1:15" x14ac:dyDescent="0.35">
      <c r="A1444" s="189" t="str">
        <f t="shared" si="103"/>
        <v>Sep</v>
      </c>
      <c r="B1444" s="190" t="str">
        <f t="shared" si="104"/>
        <v>2024</v>
      </c>
      <c r="C1444" s="190" t="str">
        <f t="shared" si="105"/>
        <v>Sep-2024</v>
      </c>
      <c r="D1444" s="2">
        <v>45565</v>
      </c>
      <c r="E1444" t="s">
        <v>1037</v>
      </c>
      <c r="F1444" t="s">
        <v>1038</v>
      </c>
      <c r="G1444" t="s">
        <v>1039</v>
      </c>
      <c r="H1444" t="s">
        <v>673</v>
      </c>
      <c r="I1444" t="s">
        <v>1060</v>
      </c>
      <c r="J1444" t="s">
        <v>1061</v>
      </c>
      <c r="K1444" t="s">
        <v>1065</v>
      </c>
      <c r="L1444" t="s">
        <v>1066</v>
      </c>
      <c r="M1444" t="s">
        <v>1067</v>
      </c>
      <c r="N1444" t="s">
        <v>919</v>
      </c>
      <c r="O1444">
        <v>25</v>
      </c>
    </row>
    <row r="1445" spans="1:15" x14ac:dyDescent="0.35">
      <c r="A1445" s="189" t="str">
        <f t="shared" si="103"/>
        <v>Sep</v>
      </c>
      <c r="B1445" s="190" t="str">
        <f t="shared" si="104"/>
        <v>2024</v>
      </c>
      <c r="C1445" s="190" t="str">
        <f t="shared" si="105"/>
        <v>Sep-2024</v>
      </c>
      <c r="D1445" s="2">
        <v>45565</v>
      </c>
      <c r="E1445" t="s">
        <v>1037</v>
      </c>
      <c r="F1445" t="s">
        <v>1038</v>
      </c>
      <c r="G1445" t="s">
        <v>1039</v>
      </c>
      <c r="H1445" t="s">
        <v>673</v>
      </c>
      <c r="I1445" t="s">
        <v>1060</v>
      </c>
      <c r="J1445" t="s">
        <v>1061</v>
      </c>
      <c r="K1445" t="s">
        <v>1065</v>
      </c>
      <c r="L1445" t="s">
        <v>1066</v>
      </c>
      <c r="M1445" t="s">
        <v>1067</v>
      </c>
      <c r="N1445" t="s">
        <v>920</v>
      </c>
      <c r="O1445">
        <v>775</v>
      </c>
    </row>
    <row r="1446" spans="1:15" x14ac:dyDescent="0.35">
      <c r="A1446" s="189" t="str">
        <f t="shared" si="103"/>
        <v>Sep</v>
      </c>
      <c r="B1446" s="190" t="str">
        <f t="shared" si="104"/>
        <v>2024</v>
      </c>
      <c r="C1446" s="190" t="str">
        <f t="shared" si="105"/>
        <v>Sep-2024</v>
      </c>
      <c r="D1446" s="2">
        <v>45565</v>
      </c>
      <c r="E1446" t="s">
        <v>1037</v>
      </c>
      <c r="F1446" t="s">
        <v>1038</v>
      </c>
      <c r="G1446" t="s">
        <v>1039</v>
      </c>
      <c r="H1446" t="s">
        <v>673</v>
      </c>
      <c r="I1446" t="s">
        <v>1060</v>
      </c>
      <c r="J1446" t="s">
        <v>1061</v>
      </c>
      <c r="K1446" t="s">
        <v>1065</v>
      </c>
      <c r="L1446" t="s">
        <v>1066</v>
      </c>
      <c r="M1446" t="s">
        <v>1067</v>
      </c>
      <c r="N1446" t="s">
        <v>922</v>
      </c>
      <c r="O1446">
        <v>750</v>
      </c>
    </row>
    <row r="1447" spans="1:15" x14ac:dyDescent="0.35">
      <c r="A1447" s="189" t="str">
        <f t="shared" si="103"/>
        <v>Sep</v>
      </c>
      <c r="B1447" s="190" t="str">
        <f t="shared" si="104"/>
        <v>2024</v>
      </c>
      <c r="C1447" s="190" t="str">
        <f t="shared" si="105"/>
        <v>Sep-2024</v>
      </c>
      <c r="D1447" s="2">
        <v>45565</v>
      </c>
      <c r="E1447" t="s">
        <v>1037</v>
      </c>
      <c r="F1447" t="s">
        <v>1038</v>
      </c>
      <c r="G1447" t="s">
        <v>1039</v>
      </c>
      <c r="H1447" t="s">
        <v>673</v>
      </c>
      <c r="I1447" t="s">
        <v>1060</v>
      </c>
      <c r="J1447" t="s">
        <v>1061</v>
      </c>
      <c r="K1447" t="s">
        <v>1065</v>
      </c>
      <c r="L1447" t="s">
        <v>1066</v>
      </c>
      <c r="M1447" t="s">
        <v>1067</v>
      </c>
      <c r="N1447" t="s">
        <v>921</v>
      </c>
      <c r="O1447">
        <v>895</v>
      </c>
    </row>
    <row r="1448" spans="1:15" x14ac:dyDescent="0.35">
      <c r="A1448" s="189" t="str">
        <f t="shared" si="103"/>
        <v>Sep</v>
      </c>
      <c r="B1448" s="190" t="str">
        <f t="shared" si="104"/>
        <v>2024</v>
      </c>
      <c r="C1448" s="190" t="str">
        <f t="shared" si="105"/>
        <v>Sep-2024</v>
      </c>
      <c r="D1448" s="2">
        <v>45565</v>
      </c>
      <c r="E1448" t="s">
        <v>1037</v>
      </c>
      <c r="F1448" t="s">
        <v>1038</v>
      </c>
      <c r="G1448" t="s">
        <v>1039</v>
      </c>
      <c r="H1448" t="s">
        <v>673</v>
      </c>
      <c r="I1448" t="s">
        <v>1060</v>
      </c>
      <c r="J1448" t="s">
        <v>1061</v>
      </c>
      <c r="K1448" t="s">
        <v>1068</v>
      </c>
      <c r="L1448" t="s">
        <v>1069</v>
      </c>
      <c r="M1448" t="s">
        <v>1070</v>
      </c>
      <c r="N1448" t="s">
        <v>1528</v>
      </c>
      <c r="O1448">
        <v>85</v>
      </c>
    </row>
    <row r="1449" spans="1:15" x14ac:dyDescent="0.35">
      <c r="A1449" s="189" t="str">
        <f t="shared" si="103"/>
        <v>Sep</v>
      </c>
      <c r="B1449" s="190" t="str">
        <f t="shared" si="104"/>
        <v>2024</v>
      </c>
      <c r="C1449" s="190" t="str">
        <f t="shared" si="105"/>
        <v>Sep-2024</v>
      </c>
      <c r="D1449" s="2">
        <v>45565</v>
      </c>
      <c r="E1449" t="s">
        <v>1037</v>
      </c>
      <c r="F1449" t="s">
        <v>1038</v>
      </c>
      <c r="G1449" t="s">
        <v>1039</v>
      </c>
      <c r="H1449" t="s">
        <v>673</v>
      </c>
      <c r="I1449" t="s">
        <v>1060</v>
      </c>
      <c r="J1449" t="s">
        <v>1061</v>
      </c>
      <c r="K1449" t="s">
        <v>1068</v>
      </c>
      <c r="L1449" t="s">
        <v>1069</v>
      </c>
      <c r="M1449" t="s">
        <v>1070</v>
      </c>
      <c r="N1449" t="s">
        <v>1529</v>
      </c>
      <c r="O1449" t="s">
        <v>958</v>
      </c>
    </row>
    <row r="1450" spans="1:15" x14ac:dyDescent="0.35">
      <c r="A1450" s="189" t="str">
        <f t="shared" si="103"/>
        <v>Sep</v>
      </c>
      <c r="B1450" s="190" t="str">
        <f t="shared" si="104"/>
        <v>2024</v>
      </c>
      <c r="C1450" s="190" t="str">
        <f t="shared" si="105"/>
        <v>Sep-2024</v>
      </c>
      <c r="D1450" s="2">
        <v>45565</v>
      </c>
      <c r="E1450" t="s">
        <v>1037</v>
      </c>
      <c r="F1450" t="s">
        <v>1038</v>
      </c>
      <c r="G1450" t="s">
        <v>1039</v>
      </c>
      <c r="H1450" t="s">
        <v>673</v>
      </c>
      <c r="I1450" t="s">
        <v>1060</v>
      </c>
      <c r="J1450" t="s">
        <v>1061</v>
      </c>
      <c r="K1450" t="s">
        <v>1068</v>
      </c>
      <c r="L1450" t="s">
        <v>1069</v>
      </c>
      <c r="M1450" t="s">
        <v>1070</v>
      </c>
      <c r="N1450" t="s">
        <v>919</v>
      </c>
      <c r="O1450">
        <v>35</v>
      </c>
    </row>
    <row r="1451" spans="1:15" x14ac:dyDescent="0.35">
      <c r="A1451" s="189" t="str">
        <f t="shared" si="103"/>
        <v>Sep</v>
      </c>
      <c r="B1451" s="190" t="str">
        <f t="shared" si="104"/>
        <v>2024</v>
      </c>
      <c r="C1451" s="190" t="str">
        <f t="shared" si="105"/>
        <v>Sep-2024</v>
      </c>
      <c r="D1451" s="2">
        <v>45565</v>
      </c>
      <c r="E1451" t="s">
        <v>1037</v>
      </c>
      <c r="F1451" t="s">
        <v>1038</v>
      </c>
      <c r="G1451" t="s">
        <v>1039</v>
      </c>
      <c r="H1451" t="s">
        <v>673</v>
      </c>
      <c r="I1451" t="s">
        <v>1060</v>
      </c>
      <c r="J1451" t="s">
        <v>1061</v>
      </c>
      <c r="K1451" t="s">
        <v>1068</v>
      </c>
      <c r="L1451" t="s">
        <v>1069</v>
      </c>
      <c r="M1451" t="s">
        <v>1070</v>
      </c>
      <c r="N1451" t="s">
        <v>920</v>
      </c>
      <c r="O1451">
        <v>1525</v>
      </c>
    </row>
    <row r="1452" spans="1:15" x14ac:dyDescent="0.35">
      <c r="A1452" s="189" t="str">
        <f t="shared" si="103"/>
        <v>Sep</v>
      </c>
      <c r="B1452" s="190" t="str">
        <f t="shared" si="104"/>
        <v>2024</v>
      </c>
      <c r="C1452" s="190" t="str">
        <f t="shared" si="105"/>
        <v>Sep-2024</v>
      </c>
      <c r="D1452" s="2">
        <v>45565</v>
      </c>
      <c r="E1452" t="s">
        <v>1037</v>
      </c>
      <c r="F1452" t="s">
        <v>1038</v>
      </c>
      <c r="G1452" t="s">
        <v>1039</v>
      </c>
      <c r="H1452" t="s">
        <v>673</v>
      </c>
      <c r="I1452" t="s">
        <v>1060</v>
      </c>
      <c r="J1452" t="s">
        <v>1061</v>
      </c>
      <c r="K1452" t="s">
        <v>1068</v>
      </c>
      <c r="L1452" t="s">
        <v>1069</v>
      </c>
      <c r="M1452" t="s">
        <v>1070</v>
      </c>
      <c r="N1452" t="s">
        <v>922</v>
      </c>
      <c r="O1452">
        <v>660</v>
      </c>
    </row>
    <row r="1453" spans="1:15" x14ac:dyDescent="0.35">
      <c r="A1453" s="189" t="str">
        <f t="shared" si="103"/>
        <v>Sep</v>
      </c>
      <c r="B1453" s="190" t="str">
        <f t="shared" si="104"/>
        <v>2024</v>
      </c>
      <c r="C1453" s="190" t="str">
        <f t="shared" si="105"/>
        <v>Sep-2024</v>
      </c>
      <c r="D1453" s="2">
        <v>45565</v>
      </c>
      <c r="E1453" t="s">
        <v>1037</v>
      </c>
      <c r="F1453" t="s">
        <v>1038</v>
      </c>
      <c r="G1453" t="s">
        <v>1039</v>
      </c>
      <c r="H1453" t="s">
        <v>673</v>
      </c>
      <c r="I1453" t="s">
        <v>1060</v>
      </c>
      <c r="J1453" t="s">
        <v>1061</v>
      </c>
      <c r="K1453" t="s">
        <v>1068</v>
      </c>
      <c r="L1453" t="s">
        <v>1069</v>
      </c>
      <c r="M1453" t="s">
        <v>1070</v>
      </c>
      <c r="N1453" t="s">
        <v>921</v>
      </c>
      <c r="O1453">
        <v>1040</v>
      </c>
    </row>
    <row r="1454" spans="1:15" x14ac:dyDescent="0.35">
      <c r="A1454" s="189" t="str">
        <f t="shared" si="103"/>
        <v>Sep</v>
      </c>
      <c r="B1454" s="190" t="str">
        <f t="shared" si="104"/>
        <v>2024</v>
      </c>
      <c r="C1454" s="190" t="str">
        <f t="shared" si="105"/>
        <v>Sep-2024</v>
      </c>
      <c r="D1454" s="2">
        <v>45565</v>
      </c>
      <c r="E1454" t="s">
        <v>1037</v>
      </c>
      <c r="F1454" t="s">
        <v>1038</v>
      </c>
      <c r="G1454" t="s">
        <v>1039</v>
      </c>
      <c r="H1454" t="s">
        <v>677</v>
      </c>
      <c r="I1454" t="s">
        <v>1071</v>
      </c>
      <c r="J1454" t="s">
        <v>1072</v>
      </c>
      <c r="K1454" t="s">
        <v>1073</v>
      </c>
      <c r="L1454" t="s">
        <v>1074</v>
      </c>
      <c r="M1454" t="s">
        <v>1075</v>
      </c>
      <c r="N1454" t="s">
        <v>1528</v>
      </c>
      <c r="O1454">
        <v>30</v>
      </c>
    </row>
    <row r="1455" spans="1:15" x14ac:dyDescent="0.35">
      <c r="A1455" s="189" t="str">
        <f t="shared" si="103"/>
        <v>Sep</v>
      </c>
      <c r="B1455" s="190" t="str">
        <f t="shared" si="104"/>
        <v>2024</v>
      </c>
      <c r="C1455" s="190" t="str">
        <f t="shared" si="105"/>
        <v>Sep-2024</v>
      </c>
      <c r="D1455" s="2">
        <v>45565</v>
      </c>
      <c r="E1455" t="s">
        <v>1037</v>
      </c>
      <c r="F1455" t="s">
        <v>1038</v>
      </c>
      <c r="G1455" t="s">
        <v>1039</v>
      </c>
      <c r="H1455" t="s">
        <v>677</v>
      </c>
      <c r="I1455" t="s">
        <v>1071</v>
      </c>
      <c r="J1455" t="s">
        <v>1072</v>
      </c>
      <c r="K1455" t="s">
        <v>1073</v>
      </c>
      <c r="L1455" t="s">
        <v>1074</v>
      </c>
      <c r="M1455" t="s">
        <v>1075</v>
      </c>
      <c r="N1455" t="s">
        <v>1529</v>
      </c>
      <c r="O1455" t="s">
        <v>958</v>
      </c>
    </row>
    <row r="1456" spans="1:15" x14ac:dyDescent="0.35">
      <c r="A1456" s="189" t="str">
        <f t="shared" si="103"/>
        <v>Sep</v>
      </c>
      <c r="B1456" s="190" t="str">
        <f t="shared" si="104"/>
        <v>2024</v>
      </c>
      <c r="C1456" s="190" t="str">
        <f t="shared" si="105"/>
        <v>Sep-2024</v>
      </c>
      <c r="D1456" s="2">
        <v>45565</v>
      </c>
      <c r="E1456" t="s">
        <v>1037</v>
      </c>
      <c r="F1456" t="s">
        <v>1038</v>
      </c>
      <c r="G1456" t="s">
        <v>1039</v>
      </c>
      <c r="H1456" t="s">
        <v>677</v>
      </c>
      <c r="I1456" t="s">
        <v>1071</v>
      </c>
      <c r="J1456" t="s">
        <v>1072</v>
      </c>
      <c r="K1456" t="s">
        <v>1073</v>
      </c>
      <c r="L1456" t="s">
        <v>1074</v>
      </c>
      <c r="M1456" t="s">
        <v>1075</v>
      </c>
      <c r="N1456" t="s">
        <v>919</v>
      </c>
      <c r="O1456">
        <v>165</v>
      </c>
    </row>
    <row r="1457" spans="1:15" x14ac:dyDescent="0.35">
      <c r="A1457" s="189" t="str">
        <f t="shared" si="103"/>
        <v>Sep</v>
      </c>
      <c r="B1457" s="190" t="str">
        <f t="shared" si="104"/>
        <v>2024</v>
      </c>
      <c r="C1457" s="190" t="str">
        <f t="shared" si="105"/>
        <v>Sep-2024</v>
      </c>
      <c r="D1457" s="2">
        <v>45565</v>
      </c>
      <c r="E1457" t="s">
        <v>1037</v>
      </c>
      <c r="F1457" t="s">
        <v>1038</v>
      </c>
      <c r="G1457" t="s">
        <v>1039</v>
      </c>
      <c r="H1457" t="s">
        <v>677</v>
      </c>
      <c r="I1457" t="s">
        <v>1071</v>
      </c>
      <c r="J1457" t="s">
        <v>1072</v>
      </c>
      <c r="K1457" t="s">
        <v>1073</v>
      </c>
      <c r="L1457" t="s">
        <v>1074</v>
      </c>
      <c r="M1457" t="s">
        <v>1075</v>
      </c>
      <c r="N1457" t="s">
        <v>920</v>
      </c>
      <c r="O1457">
        <v>710</v>
      </c>
    </row>
    <row r="1458" spans="1:15" x14ac:dyDescent="0.35">
      <c r="A1458" s="189" t="str">
        <f t="shared" si="103"/>
        <v>Sep</v>
      </c>
      <c r="B1458" s="190" t="str">
        <f t="shared" si="104"/>
        <v>2024</v>
      </c>
      <c r="C1458" s="190" t="str">
        <f t="shared" si="105"/>
        <v>Sep-2024</v>
      </c>
      <c r="D1458" s="2">
        <v>45565</v>
      </c>
      <c r="E1458" t="s">
        <v>1037</v>
      </c>
      <c r="F1458" t="s">
        <v>1038</v>
      </c>
      <c r="G1458" t="s">
        <v>1039</v>
      </c>
      <c r="H1458" t="s">
        <v>677</v>
      </c>
      <c r="I1458" t="s">
        <v>1071</v>
      </c>
      <c r="J1458" t="s">
        <v>1072</v>
      </c>
      <c r="K1458" t="s">
        <v>1073</v>
      </c>
      <c r="L1458" t="s">
        <v>1074</v>
      </c>
      <c r="M1458" t="s">
        <v>1075</v>
      </c>
      <c r="N1458" t="s">
        <v>922</v>
      </c>
      <c r="O1458">
        <v>65</v>
      </c>
    </row>
    <row r="1459" spans="1:15" x14ac:dyDescent="0.35">
      <c r="A1459" s="189" t="str">
        <f t="shared" si="103"/>
        <v>Sep</v>
      </c>
      <c r="B1459" s="190" t="str">
        <f t="shared" si="104"/>
        <v>2024</v>
      </c>
      <c r="C1459" s="190" t="str">
        <f t="shared" si="105"/>
        <v>Sep-2024</v>
      </c>
      <c r="D1459" s="2">
        <v>45565</v>
      </c>
      <c r="E1459" t="s">
        <v>1037</v>
      </c>
      <c r="F1459" t="s">
        <v>1038</v>
      </c>
      <c r="G1459" t="s">
        <v>1039</v>
      </c>
      <c r="H1459" t="s">
        <v>677</v>
      </c>
      <c r="I1459" t="s">
        <v>1071</v>
      </c>
      <c r="J1459" t="s">
        <v>1072</v>
      </c>
      <c r="K1459" t="s">
        <v>1073</v>
      </c>
      <c r="L1459" t="s">
        <v>1074</v>
      </c>
      <c r="M1459" t="s">
        <v>1075</v>
      </c>
      <c r="N1459" t="s">
        <v>921</v>
      </c>
      <c r="O1459">
        <v>490</v>
      </c>
    </row>
    <row r="1460" spans="1:15" x14ac:dyDescent="0.35">
      <c r="A1460" s="189" t="str">
        <f t="shared" si="103"/>
        <v>Sep</v>
      </c>
      <c r="B1460" s="190" t="str">
        <f t="shared" si="104"/>
        <v>2024</v>
      </c>
      <c r="C1460" s="190" t="str">
        <f t="shared" si="105"/>
        <v>Sep-2024</v>
      </c>
      <c r="D1460" s="2">
        <v>45565</v>
      </c>
      <c r="E1460" t="s">
        <v>1037</v>
      </c>
      <c r="F1460" t="s">
        <v>1038</v>
      </c>
      <c r="G1460" t="s">
        <v>1039</v>
      </c>
      <c r="H1460" t="s">
        <v>677</v>
      </c>
      <c r="I1460" t="s">
        <v>1071</v>
      </c>
      <c r="J1460" t="s">
        <v>1072</v>
      </c>
      <c r="K1460" t="s">
        <v>1076</v>
      </c>
      <c r="L1460" t="s">
        <v>1077</v>
      </c>
      <c r="M1460" t="s">
        <v>1078</v>
      </c>
      <c r="N1460" t="s">
        <v>1528</v>
      </c>
      <c r="O1460">
        <v>25</v>
      </c>
    </row>
    <row r="1461" spans="1:15" x14ac:dyDescent="0.35">
      <c r="A1461" s="189" t="str">
        <f t="shared" si="103"/>
        <v>Sep</v>
      </c>
      <c r="B1461" s="190" t="str">
        <f t="shared" si="104"/>
        <v>2024</v>
      </c>
      <c r="C1461" s="190" t="str">
        <f t="shared" si="105"/>
        <v>Sep-2024</v>
      </c>
      <c r="D1461" s="2">
        <v>45565</v>
      </c>
      <c r="E1461" t="s">
        <v>1037</v>
      </c>
      <c r="F1461" t="s">
        <v>1038</v>
      </c>
      <c r="G1461" t="s">
        <v>1039</v>
      </c>
      <c r="H1461" t="s">
        <v>677</v>
      </c>
      <c r="I1461" t="s">
        <v>1071</v>
      </c>
      <c r="J1461" t="s">
        <v>1072</v>
      </c>
      <c r="K1461" t="s">
        <v>1076</v>
      </c>
      <c r="L1461" t="s">
        <v>1077</v>
      </c>
      <c r="M1461" t="s">
        <v>1078</v>
      </c>
      <c r="N1461" t="s">
        <v>1529</v>
      </c>
      <c r="O1461" t="s">
        <v>958</v>
      </c>
    </row>
    <row r="1462" spans="1:15" x14ac:dyDescent="0.35">
      <c r="A1462" s="189" t="str">
        <f t="shared" si="103"/>
        <v>Sep</v>
      </c>
      <c r="B1462" s="190" t="str">
        <f t="shared" si="104"/>
        <v>2024</v>
      </c>
      <c r="C1462" s="190" t="str">
        <f t="shared" si="105"/>
        <v>Sep-2024</v>
      </c>
      <c r="D1462" s="2">
        <v>45565</v>
      </c>
      <c r="E1462" t="s">
        <v>1037</v>
      </c>
      <c r="F1462" t="s">
        <v>1038</v>
      </c>
      <c r="G1462" t="s">
        <v>1039</v>
      </c>
      <c r="H1462" t="s">
        <v>677</v>
      </c>
      <c r="I1462" t="s">
        <v>1071</v>
      </c>
      <c r="J1462" t="s">
        <v>1072</v>
      </c>
      <c r="K1462" t="s">
        <v>1076</v>
      </c>
      <c r="L1462" t="s">
        <v>1077</v>
      </c>
      <c r="M1462" t="s">
        <v>1078</v>
      </c>
      <c r="N1462" t="s">
        <v>919</v>
      </c>
      <c r="O1462">
        <v>70</v>
      </c>
    </row>
    <row r="1463" spans="1:15" x14ac:dyDescent="0.35">
      <c r="A1463" s="189" t="str">
        <f t="shared" si="103"/>
        <v>Sep</v>
      </c>
      <c r="B1463" s="190" t="str">
        <f t="shared" si="104"/>
        <v>2024</v>
      </c>
      <c r="C1463" s="190" t="str">
        <f t="shared" si="105"/>
        <v>Sep-2024</v>
      </c>
      <c r="D1463" s="2">
        <v>45565</v>
      </c>
      <c r="E1463" t="s">
        <v>1037</v>
      </c>
      <c r="F1463" t="s">
        <v>1038</v>
      </c>
      <c r="G1463" t="s">
        <v>1039</v>
      </c>
      <c r="H1463" t="s">
        <v>677</v>
      </c>
      <c r="I1463" t="s">
        <v>1071</v>
      </c>
      <c r="J1463" t="s">
        <v>1072</v>
      </c>
      <c r="K1463" t="s">
        <v>1076</v>
      </c>
      <c r="L1463" t="s">
        <v>1077</v>
      </c>
      <c r="M1463" t="s">
        <v>1078</v>
      </c>
      <c r="N1463" t="s">
        <v>920</v>
      </c>
      <c r="O1463">
        <v>680</v>
      </c>
    </row>
    <row r="1464" spans="1:15" x14ac:dyDescent="0.35">
      <c r="A1464" s="189" t="str">
        <f t="shared" si="103"/>
        <v>Sep</v>
      </c>
      <c r="B1464" s="190" t="str">
        <f t="shared" si="104"/>
        <v>2024</v>
      </c>
      <c r="C1464" s="190" t="str">
        <f t="shared" si="105"/>
        <v>Sep-2024</v>
      </c>
      <c r="D1464" s="2">
        <v>45565</v>
      </c>
      <c r="E1464" t="s">
        <v>1037</v>
      </c>
      <c r="F1464" t="s">
        <v>1038</v>
      </c>
      <c r="G1464" t="s">
        <v>1039</v>
      </c>
      <c r="H1464" t="s">
        <v>677</v>
      </c>
      <c r="I1464" t="s">
        <v>1071</v>
      </c>
      <c r="J1464" t="s">
        <v>1072</v>
      </c>
      <c r="K1464" t="s">
        <v>1076</v>
      </c>
      <c r="L1464" t="s">
        <v>1077</v>
      </c>
      <c r="M1464" t="s">
        <v>1078</v>
      </c>
      <c r="N1464" t="s">
        <v>922</v>
      </c>
      <c r="O1464">
        <v>40</v>
      </c>
    </row>
    <row r="1465" spans="1:15" x14ac:dyDescent="0.35">
      <c r="A1465" s="189" t="str">
        <f t="shared" si="103"/>
        <v>Sep</v>
      </c>
      <c r="B1465" s="190" t="str">
        <f t="shared" si="104"/>
        <v>2024</v>
      </c>
      <c r="C1465" s="190" t="str">
        <f t="shared" si="105"/>
        <v>Sep-2024</v>
      </c>
      <c r="D1465" s="2">
        <v>45565</v>
      </c>
      <c r="E1465" t="s">
        <v>1037</v>
      </c>
      <c r="F1465" t="s">
        <v>1038</v>
      </c>
      <c r="G1465" t="s">
        <v>1039</v>
      </c>
      <c r="H1465" t="s">
        <v>677</v>
      </c>
      <c r="I1465" t="s">
        <v>1071</v>
      </c>
      <c r="J1465" t="s">
        <v>1072</v>
      </c>
      <c r="K1465" t="s">
        <v>1076</v>
      </c>
      <c r="L1465" t="s">
        <v>1077</v>
      </c>
      <c r="M1465" t="s">
        <v>1078</v>
      </c>
      <c r="N1465" t="s">
        <v>921</v>
      </c>
      <c r="O1465">
        <v>430</v>
      </c>
    </row>
    <row r="1466" spans="1:15" x14ac:dyDescent="0.35">
      <c r="A1466" s="189" t="str">
        <f t="shared" si="103"/>
        <v>Sep</v>
      </c>
      <c r="B1466" s="190" t="str">
        <f t="shared" si="104"/>
        <v>2024</v>
      </c>
      <c r="C1466" s="190" t="str">
        <f t="shared" si="105"/>
        <v>Sep-2024</v>
      </c>
      <c r="D1466" s="2">
        <v>45565</v>
      </c>
      <c r="E1466" t="s">
        <v>1037</v>
      </c>
      <c r="F1466" t="s">
        <v>1038</v>
      </c>
      <c r="G1466" t="s">
        <v>1039</v>
      </c>
      <c r="H1466" t="s">
        <v>677</v>
      </c>
      <c r="I1466" t="s">
        <v>1071</v>
      </c>
      <c r="J1466" t="s">
        <v>1072</v>
      </c>
      <c r="K1466" t="s">
        <v>1079</v>
      </c>
      <c r="L1466" t="s">
        <v>1080</v>
      </c>
      <c r="M1466" t="s">
        <v>1081</v>
      </c>
      <c r="N1466" t="s">
        <v>1528</v>
      </c>
      <c r="O1466">
        <v>110</v>
      </c>
    </row>
    <row r="1467" spans="1:15" x14ac:dyDescent="0.35">
      <c r="A1467" s="189" t="str">
        <f t="shared" si="103"/>
        <v>Sep</v>
      </c>
      <c r="B1467" s="190" t="str">
        <f t="shared" si="104"/>
        <v>2024</v>
      </c>
      <c r="C1467" s="190" t="str">
        <f t="shared" si="105"/>
        <v>Sep-2024</v>
      </c>
      <c r="D1467" s="2">
        <v>45565</v>
      </c>
      <c r="E1467" t="s">
        <v>1037</v>
      </c>
      <c r="F1467" t="s">
        <v>1038</v>
      </c>
      <c r="G1467" t="s">
        <v>1039</v>
      </c>
      <c r="H1467" t="s">
        <v>677</v>
      </c>
      <c r="I1467" t="s">
        <v>1071</v>
      </c>
      <c r="J1467" t="s">
        <v>1072</v>
      </c>
      <c r="K1467" t="s">
        <v>1079</v>
      </c>
      <c r="L1467" t="s">
        <v>1080</v>
      </c>
      <c r="M1467" t="s">
        <v>1081</v>
      </c>
      <c r="N1467" t="s">
        <v>1529</v>
      </c>
      <c r="O1467" t="s">
        <v>958</v>
      </c>
    </row>
    <row r="1468" spans="1:15" x14ac:dyDescent="0.35">
      <c r="A1468" s="189" t="str">
        <f t="shared" si="103"/>
        <v>Sep</v>
      </c>
      <c r="B1468" s="190" t="str">
        <f t="shared" si="104"/>
        <v>2024</v>
      </c>
      <c r="C1468" s="190" t="str">
        <f t="shared" si="105"/>
        <v>Sep-2024</v>
      </c>
      <c r="D1468" s="2">
        <v>45565</v>
      </c>
      <c r="E1468" t="s">
        <v>1037</v>
      </c>
      <c r="F1468" t="s">
        <v>1038</v>
      </c>
      <c r="G1468" t="s">
        <v>1039</v>
      </c>
      <c r="H1468" t="s">
        <v>677</v>
      </c>
      <c r="I1468" t="s">
        <v>1071</v>
      </c>
      <c r="J1468" t="s">
        <v>1072</v>
      </c>
      <c r="K1468" t="s">
        <v>1079</v>
      </c>
      <c r="L1468" t="s">
        <v>1080</v>
      </c>
      <c r="M1468" t="s">
        <v>1081</v>
      </c>
      <c r="N1468" t="s">
        <v>919</v>
      </c>
      <c r="O1468">
        <v>165</v>
      </c>
    </row>
    <row r="1469" spans="1:15" x14ac:dyDescent="0.35">
      <c r="A1469" s="189" t="str">
        <f t="shared" si="103"/>
        <v>Sep</v>
      </c>
      <c r="B1469" s="190" t="str">
        <f t="shared" si="104"/>
        <v>2024</v>
      </c>
      <c r="C1469" s="190" t="str">
        <f t="shared" si="105"/>
        <v>Sep-2024</v>
      </c>
      <c r="D1469" s="2">
        <v>45565</v>
      </c>
      <c r="E1469" t="s">
        <v>1037</v>
      </c>
      <c r="F1469" t="s">
        <v>1038</v>
      </c>
      <c r="G1469" t="s">
        <v>1039</v>
      </c>
      <c r="H1469" t="s">
        <v>677</v>
      </c>
      <c r="I1469" t="s">
        <v>1071</v>
      </c>
      <c r="J1469" t="s">
        <v>1072</v>
      </c>
      <c r="K1469" t="s">
        <v>1079</v>
      </c>
      <c r="L1469" t="s">
        <v>1080</v>
      </c>
      <c r="M1469" t="s">
        <v>1081</v>
      </c>
      <c r="N1469" t="s">
        <v>920</v>
      </c>
      <c r="O1469">
        <v>665</v>
      </c>
    </row>
    <row r="1470" spans="1:15" x14ac:dyDescent="0.35">
      <c r="A1470" s="189" t="str">
        <f t="shared" si="103"/>
        <v>Sep</v>
      </c>
      <c r="B1470" s="190" t="str">
        <f t="shared" si="104"/>
        <v>2024</v>
      </c>
      <c r="C1470" s="190" t="str">
        <f t="shared" si="105"/>
        <v>Sep-2024</v>
      </c>
      <c r="D1470" s="2">
        <v>45565</v>
      </c>
      <c r="E1470" t="s">
        <v>1037</v>
      </c>
      <c r="F1470" t="s">
        <v>1038</v>
      </c>
      <c r="G1470" t="s">
        <v>1039</v>
      </c>
      <c r="H1470" t="s">
        <v>677</v>
      </c>
      <c r="I1470" t="s">
        <v>1071</v>
      </c>
      <c r="J1470" t="s">
        <v>1072</v>
      </c>
      <c r="K1470" t="s">
        <v>1079</v>
      </c>
      <c r="L1470" t="s">
        <v>1080</v>
      </c>
      <c r="M1470" t="s">
        <v>1081</v>
      </c>
      <c r="N1470" t="s">
        <v>922</v>
      </c>
      <c r="O1470">
        <v>950</v>
      </c>
    </row>
    <row r="1471" spans="1:15" x14ac:dyDescent="0.35">
      <c r="A1471" s="189" t="str">
        <f t="shared" si="103"/>
        <v>Sep</v>
      </c>
      <c r="B1471" s="190" t="str">
        <f t="shared" si="104"/>
        <v>2024</v>
      </c>
      <c r="C1471" s="190" t="str">
        <f t="shared" si="105"/>
        <v>Sep-2024</v>
      </c>
      <c r="D1471" s="2">
        <v>45565</v>
      </c>
      <c r="E1471" t="s">
        <v>1037</v>
      </c>
      <c r="F1471" t="s">
        <v>1038</v>
      </c>
      <c r="G1471" t="s">
        <v>1039</v>
      </c>
      <c r="H1471" t="s">
        <v>677</v>
      </c>
      <c r="I1471" t="s">
        <v>1071</v>
      </c>
      <c r="J1471" t="s">
        <v>1072</v>
      </c>
      <c r="K1471" t="s">
        <v>1079</v>
      </c>
      <c r="L1471" t="s">
        <v>1080</v>
      </c>
      <c r="M1471" t="s">
        <v>1081</v>
      </c>
      <c r="N1471" t="s">
        <v>921</v>
      </c>
      <c r="O1471">
        <v>765</v>
      </c>
    </row>
    <row r="1472" spans="1:15" x14ac:dyDescent="0.35">
      <c r="A1472" s="189" t="str">
        <f t="shared" si="103"/>
        <v>Sep</v>
      </c>
      <c r="B1472" s="190" t="str">
        <f t="shared" si="104"/>
        <v>2024</v>
      </c>
      <c r="C1472" s="190" t="str">
        <f t="shared" si="105"/>
        <v>Sep-2024</v>
      </c>
      <c r="D1472" s="2">
        <v>45565</v>
      </c>
      <c r="E1472" t="s">
        <v>1037</v>
      </c>
      <c r="F1472" t="s">
        <v>1038</v>
      </c>
      <c r="G1472" t="s">
        <v>1039</v>
      </c>
      <c r="H1472" t="s">
        <v>677</v>
      </c>
      <c r="I1472" t="s">
        <v>1071</v>
      </c>
      <c r="J1472" t="s">
        <v>1072</v>
      </c>
      <c r="K1472" t="s">
        <v>1082</v>
      </c>
      <c r="L1472" t="s">
        <v>1083</v>
      </c>
      <c r="M1472" t="s">
        <v>1084</v>
      </c>
      <c r="N1472" t="s">
        <v>1528</v>
      </c>
      <c r="O1472">
        <v>50</v>
      </c>
    </row>
    <row r="1473" spans="1:15" x14ac:dyDescent="0.35">
      <c r="A1473" s="189" t="str">
        <f t="shared" si="103"/>
        <v>Sep</v>
      </c>
      <c r="B1473" s="190" t="str">
        <f t="shared" si="104"/>
        <v>2024</v>
      </c>
      <c r="C1473" s="190" t="str">
        <f t="shared" si="105"/>
        <v>Sep-2024</v>
      </c>
      <c r="D1473" s="2">
        <v>45565</v>
      </c>
      <c r="E1473" t="s">
        <v>1037</v>
      </c>
      <c r="F1473" t="s">
        <v>1038</v>
      </c>
      <c r="G1473" t="s">
        <v>1039</v>
      </c>
      <c r="H1473" t="s">
        <v>677</v>
      </c>
      <c r="I1473" t="s">
        <v>1071</v>
      </c>
      <c r="J1473" t="s">
        <v>1072</v>
      </c>
      <c r="K1473" t="s">
        <v>1082</v>
      </c>
      <c r="L1473" t="s">
        <v>1083</v>
      </c>
      <c r="M1473" t="s">
        <v>1084</v>
      </c>
      <c r="N1473" t="s">
        <v>1529</v>
      </c>
      <c r="O1473" t="s">
        <v>958</v>
      </c>
    </row>
    <row r="1474" spans="1:15" x14ac:dyDescent="0.35">
      <c r="A1474" s="189" t="str">
        <f t="shared" si="103"/>
        <v>Sep</v>
      </c>
      <c r="B1474" s="190" t="str">
        <f t="shared" si="104"/>
        <v>2024</v>
      </c>
      <c r="C1474" s="190" t="str">
        <f t="shared" si="105"/>
        <v>Sep-2024</v>
      </c>
      <c r="D1474" s="2">
        <v>45565</v>
      </c>
      <c r="E1474" t="s">
        <v>1037</v>
      </c>
      <c r="F1474" t="s">
        <v>1038</v>
      </c>
      <c r="G1474" t="s">
        <v>1039</v>
      </c>
      <c r="H1474" t="s">
        <v>677</v>
      </c>
      <c r="I1474" t="s">
        <v>1071</v>
      </c>
      <c r="J1474" t="s">
        <v>1072</v>
      </c>
      <c r="K1474" t="s">
        <v>1082</v>
      </c>
      <c r="L1474" t="s">
        <v>1083</v>
      </c>
      <c r="M1474" t="s">
        <v>1084</v>
      </c>
      <c r="N1474" t="s">
        <v>919</v>
      </c>
      <c r="O1474">
        <v>100</v>
      </c>
    </row>
    <row r="1475" spans="1:15" x14ac:dyDescent="0.35">
      <c r="A1475" s="189" t="str">
        <f t="shared" ref="A1475:A1538" si="106">TEXT(D1475,"mmm")</f>
        <v>Sep</v>
      </c>
      <c r="B1475" s="190" t="str">
        <f t="shared" ref="B1475:B1538" si="107">TEXT(D1475,"yyyy")</f>
        <v>2024</v>
      </c>
      <c r="C1475" s="190" t="str">
        <f t="shared" ref="C1475:C1538" si="108">_xlfn.CONCAT(A1475&amp;"-"&amp;B1475)</f>
        <v>Sep-2024</v>
      </c>
      <c r="D1475" s="2">
        <v>45565</v>
      </c>
      <c r="E1475" t="s">
        <v>1037</v>
      </c>
      <c r="F1475" t="s">
        <v>1038</v>
      </c>
      <c r="G1475" t="s">
        <v>1039</v>
      </c>
      <c r="H1475" t="s">
        <v>677</v>
      </c>
      <c r="I1475" t="s">
        <v>1071</v>
      </c>
      <c r="J1475" t="s">
        <v>1072</v>
      </c>
      <c r="K1475" t="s">
        <v>1082</v>
      </c>
      <c r="L1475" t="s">
        <v>1083</v>
      </c>
      <c r="M1475" t="s">
        <v>1084</v>
      </c>
      <c r="N1475" t="s">
        <v>920</v>
      </c>
      <c r="O1475">
        <v>1305</v>
      </c>
    </row>
    <row r="1476" spans="1:15" x14ac:dyDescent="0.35">
      <c r="A1476" s="189" t="str">
        <f t="shared" si="106"/>
        <v>Sep</v>
      </c>
      <c r="B1476" s="190" t="str">
        <f t="shared" si="107"/>
        <v>2024</v>
      </c>
      <c r="C1476" s="190" t="str">
        <f t="shared" si="108"/>
        <v>Sep-2024</v>
      </c>
      <c r="D1476" s="2">
        <v>45565</v>
      </c>
      <c r="E1476" t="s">
        <v>1037</v>
      </c>
      <c r="F1476" t="s">
        <v>1038</v>
      </c>
      <c r="G1476" t="s">
        <v>1039</v>
      </c>
      <c r="H1476" t="s">
        <v>677</v>
      </c>
      <c r="I1476" t="s">
        <v>1071</v>
      </c>
      <c r="J1476" t="s">
        <v>1072</v>
      </c>
      <c r="K1476" t="s">
        <v>1082</v>
      </c>
      <c r="L1476" t="s">
        <v>1083</v>
      </c>
      <c r="M1476" t="s">
        <v>1084</v>
      </c>
      <c r="N1476" t="s">
        <v>922</v>
      </c>
      <c r="O1476">
        <v>165</v>
      </c>
    </row>
    <row r="1477" spans="1:15" x14ac:dyDescent="0.35">
      <c r="A1477" s="189" t="str">
        <f t="shared" si="106"/>
        <v>Sep</v>
      </c>
      <c r="B1477" s="190" t="str">
        <f t="shared" si="107"/>
        <v>2024</v>
      </c>
      <c r="C1477" s="190" t="str">
        <f t="shared" si="108"/>
        <v>Sep-2024</v>
      </c>
      <c r="D1477" s="2">
        <v>45565</v>
      </c>
      <c r="E1477" t="s">
        <v>1037</v>
      </c>
      <c r="F1477" t="s">
        <v>1038</v>
      </c>
      <c r="G1477" t="s">
        <v>1039</v>
      </c>
      <c r="H1477" t="s">
        <v>677</v>
      </c>
      <c r="I1477" t="s">
        <v>1071</v>
      </c>
      <c r="J1477" t="s">
        <v>1072</v>
      </c>
      <c r="K1477" t="s">
        <v>1082</v>
      </c>
      <c r="L1477" t="s">
        <v>1083</v>
      </c>
      <c r="M1477" t="s">
        <v>1084</v>
      </c>
      <c r="N1477" t="s">
        <v>921</v>
      </c>
      <c r="O1477">
        <v>600</v>
      </c>
    </row>
    <row r="1478" spans="1:15" x14ac:dyDescent="0.35">
      <c r="A1478" s="189" t="str">
        <f t="shared" si="106"/>
        <v>Sep</v>
      </c>
      <c r="B1478" s="190" t="str">
        <f t="shared" si="107"/>
        <v>2024</v>
      </c>
      <c r="C1478" s="190" t="str">
        <f t="shared" si="108"/>
        <v>Sep-2024</v>
      </c>
      <c r="D1478" s="2">
        <v>45565</v>
      </c>
      <c r="E1478" t="s">
        <v>1037</v>
      </c>
      <c r="F1478" t="s">
        <v>1038</v>
      </c>
      <c r="G1478" t="s">
        <v>1039</v>
      </c>
      <c r="H1478" t="s">
        <v>677</v>
      </c>
      <c r="I1478" t="s">
        <v>1071</v>
      </c>
      <c r="J1478" t="s">
        <v>1072</v>
      </c>
      <c r="K1478" t="s">
        <v>1085</v>
      </c>
      <c r="L1478" t="s">
        <v>1086</v>
      </c>
      <c r="M1478" t="s">
        <v>1087</v>
      </c>
      <c r="N1478" t="s">
        <v>1528</v>
      </c>
      <c r="O1478">
        <v>85</v>
      </c>
    </row>
    <row r="1479" spans="1:15" x14ac:dyDescent="0.35">
      <c r="A1479" s="189" t="str">
        <f t="shared" si="106"/>
        <v>Sep</v>
      </c>
      <c r="B1479" s="190" t="str">
        <f t="shared" si="107"/>
        <v>2024</v>
      </c>
      <c r="C1479" s="190" t="str">
        <f t="shared" si="108"/>
        <v>Sep-2024</v>
      </c>
      <c r="D1479" s="2">
        <v>45565</v>
      </c>
      <c r="E1479" t="s">
        <v>1037</v>
      </c>
      <c r="F1479" t="s">
        <v>1038</v>
      </c>
      <c r="G1479" t="s">
        <v>1039</v>
      </c>
      <c r="H1479" t="s">
        <v>677</v>
      </c>
      <c r="I1479" t="s">
        <v>1071</v>
      </c>
      <c r="J1479" t="s">
        <v>1072</v>
      </c>
      <c r="K1479" t="s">
        <v>1085</v>
      </c>
      <c r="L1479" t="s">
        <v>1086</v>
      </c>
      <c r="M1479" t="s">
        <v>1087</v>
      </c>
      <c r="N1479" t="s">
        <v>1529</v>
      </c>
      <c r="O1479" t="s">
        <v>958</v>
      </c>
    </row>
    <row r="1480" spans="1:15" x14ac:dyDescent="0.35">
      <c r="A1480" s="189" t="str">
        <f t="shared" si="106"/>
        <v>Sep</v>
      </c>
      <c r="B1480" s="190" t="str">
        <f t="shared" si="107"/>
        <v>2024</v>
      </c>
      <c r="C1480" s="190" t="str">
        <f t="shared" si="108"/>
        <v>Sep-2024</v>
      </c>
      <c r="D1480" s="2">
        <v>45565</v>
      </c>
      <c r="E1480" t="s">
        <v>1037</v>
      </c>
      <c r="F1480" t="s">
        <v>1038</v>
      </c>
      <c r="G1480" t="s">
        <v>1039</v>
      </c>
      <c r="H1480" t="s">
        <v>677</v>
      </c>
      <c r="I1480" t="s">
        <v>1071</v>
      </c>
      <c r="J1480" t="s">
        <v>1072</v>
      </c>
      <c r="K1480" t="s">
        <v>1085</v>
      </c>
      <c r="L1480" t="s">
        <v>1086</v>
      </c>
      <c r="M1480" t="s">
        <v>1087</v>
      </c>
      <c r="N1480" t="s">
        <v>919</v>
      </c>
      <c r="O1480">
        <v>70</v>
      </c>
    </row>
    <row r="1481" spans="1:15" x14ac:dyDescent="0.35">
      <c r="A1481" s="189" t="str">
        <f t="shared" si="106"/>
        <v>Sep</v>
      </c>
      <c r="B1481" s="190" t="str">
        <f t="shared" si="107"/>
        <v>2024</v>
      </c>
      <c r="C1481" s="190" t="str">
        <f t="shared" si="108"/>
        <v>Sep-2024</v>
      </c>
      <c r="D1481" s="2">
        <v>45565</v>
      </c>
      <c r="E1481" t="s">
        <v>1037</v>
      </c>
      <c r="F1481" t="s">
        <v>1038</v>
      </c>
      <c r="G1481" t="s">
        <v>1039</v>
      </c>
      <c r="H1481" t="s">
        <v>677</v>
      </c>
      <c r="I1481" t="s">
        <v>1071</v>
      </c>
      <c r="J1481" t="s">
        <v>1072</v>
      </c>
      <c r="K1481" t="s">
        <v>1085</v>
      </c>
      <c r="L1481" t="s">
        <v>1086</v>
      </c>
      <c r="M1481" t="s">
        <v>1087</v>
      </c>
      <c r="N1481" t="s">
        <v>920</v>
      </c>
      <c r="O1481">
        <v>875</v>
      </c>
    </row>
    <row r="1482" spans="1:15" x14ac:dyDescent="0.35">
      <c r="A1482" s="189" t="str">
        <f t="shared" si="106"/>
        <v>Sep</v>
      </c>
      <c r="B1482" s="190" t="str">
        <f t="shared" si="107"/>
        <v>2024</v>
      </c>
      <c r="C1482" s="190" t="str">
        <f t="shared" si="108"/>
        <v>Sep-2024</v>
      </c>
      <c r="D1482" s="2">
        <v>45565</v>
      </c>
      <c r="E1482" t="s">
        <v>1037</v>
      </c>
      <c r="F1482" t="s">
        <v>1038</v>
      </c>
      <c r="G1482" t="s">
        <v>1039</v>
      </c>
      <c r="H1482" t="s">
        <v>677</v>
      </c>
      <c r="I1482" t="s">
        <v>1071</v>
      </c>
      <c r="J1482" t="s">
        <v>1072</v>
      </c>
      <c r="K1482" t="s">
        <v>1085</v>
      </c>
      <c r="L1482" t="s">
        <v>1086</v>
      </c>
      <c r="M1482" t="s">
        <v>1087</v>
      </c>
      <c r="N1482" t="s">
        <v>922</v>
      </c>
      <c r="O1482">
        <v>105</v>
      </c>
    </row>
    <row r="1483" spans="1:15" x14ac:dyDescent="0.35">
      <c r="A1483" s="189" t="str">
        <f t="shared" si="106"/>
        <v>Sep</v>
      </c>
      <c r="B1483" s="190" t="str">
        <f t="shared" si="107"/>
        <v>2024</v>
      </c>
      <c r="C1483" s="190" t="str">
        <f t="shared" si="108"/>
        <v>Sep-2024</v>
      </c>
      <c r="D1483" s="2">
        <v>45565</v>
      </c>
      <c r="E1483" t="s">
        <v>1037</v>
      </c>
      <c r="F1483" t="s">
        <v>1038</v>
      </c>
      <c r="G1483" t="s">
        <v>1039</v>
      </c>
      <c r="H1483" t="s">
        <v>677</v>
      </c>
      <c r="I1483" t="s">
        <v>1071</v>
      </c>
      <c r="J1483" t="s">
        <v>1072</v>
      </c>
      <c r="K1483" t="s">
        <v>1085</v>
      </c>
      <c r="L1483" t="s">
        <v>1086</v>
      </c>
      <c r="M1483" t="s">
        <v>1087</v>
      </c>
      <c r="N1483" t="s">
        <v>921</v>
      </c>
      <c r="O1483">
        <v>380</v>
      </c>
    </row>
    <row r="1484" spans="1:15" x14ac:dyDescent="0.35">
      <c r="A1484" s="189" t="str">
        <f t="shared" si="106"/>
        <v>Sep</v>
      </c>
      <c r="B1484" s="190" t="str">
        <f t="shared" si="107"/>
        <v>2024</v>
      </c>
      <c r="C1484" s="190" t="str">
        <f t="shared" si="108"/>
        <v>Sep-2024</v>
      </c>
      <c r="D1484" s="2">
        <v>45565</v>
      </c>
      <c r="E1484" t="s">
        <v>1037</v>
      </c>
      <c r="F1484" t="s">
        <v>1038</v>
      </c>
      <c r="G1484" t="s">
        <v>1039</v>
      </c>
      <c r="H1484" t="s">
        <v>677</v>
      </c>
      <c r="I1484" t="s">
        <v>1071</v>
      </c>
      <c r="J1484" t="s">
        <v>1072</v>
      </c>
      <c r="K1484" t="s">
        <v>1088</v>
      </c>
      <c r="L1484" t="s">
        <v>1089</v>
      </c>
      <c r="M1484" t="s">
        <v>1090</v>
      </c>
      <c r="N1484" t="s">
        <v>1528</v>
      </c>
      <c r="O1484">
        <v>90</v>
      </c>
    </row>
    <row r="1485" spans="1:15" x14ac:dyDescent="0.35">
      <c r="A1485" s="189" t="str">
        <f t="shared" si="106"/>
        <v>Sep</v>
      </c>
      <c r="B1485" s="190" t="str">
        <f t="shared" si="107"/>
        <v>2024</v>
      </c>
      <c r="C1485" s="190" t="str">
        <f t="shared" si="108"/>
        <v>Sep-2024</v>
      </c>
      <c r="D1485" s="2">
        <v>45565</v>
      </c>
      <c r="E1485" t="s">
        <v>1037</v>
      </c>
      <c r="F1485" t="s">
        <v>1038</v>
      </c>
      <c r="G1485" t="s">
        <v>1039</v>
      </c>
      <c r="H1485" t="s">
        <v>677</v>
      </c>
      <c r="I1485" t="s">
        <v>1071</v>
      </c>
      <c r="J1485" t="s">
        <v>1072</v>
      </c>
      <c r="K1485" t="s">
        <v>1088</v>
      </c>
      <c r="L1485" t="s">
        <v>1089</v>
      </c>
      <c r="M1485" t="s">
        <v>1090</v>
      </c>
      <c r="N1485" t="s">
        <v>1529</v>
      </c>
      <c r="O1485" t="s">
        <v>958</v>
      </c>
    </row>
    <row r="1486" spans="1:15" x14ac:dyDescent="0.35">
      <c r="A1486" s="189" t="str">
        <f t="shared" si="106"/>
        <v>Sep</v>
      </c>
      <c r="B1486" s="190" t="str">
        <f t="shared" si="107"/>
        <v>2024</v>
      </c>
      <c r="C1486" s="190" t="str">
        <f t="shared" si="108"/>
        <v>Sep-2024</v>
      </c>
      <c r="D1486" s="2">
        <v>45565</v>
      </c>
      <c r="E1486" t="s">
        <v>1037</v>
      </c>
      <c r="F1486" t="s">
        <v>1038</v>
      </c>
      <c r="G1486" t="s">
        <v>1039</v>
      </c>
      <c r="H1486" t="s">
        <v>677</v>
      </c>
      <c r="I1486" t="s">
        <v>1071</v>
      </c>
      <c r="J1486" t="s">
        <v>1072</v>
      </c>
      <c r="K1486" t="s">
        <v>1088</v>
      </c>
      <c r="L1486" t="s">
        <v>1089</v>
      </c>
      <c r="M1486" t="s">
        <v>1090</v>
      </c>
      <c r="N1486" t="s">
        <v>919</v>
      </c>
      <c r="O1486">
        <v>115</v>
      </c>
    </row>
    <row r="1487" spans="1:15" x14ac:dyDescent="0.35">
      <c r="A1487" s="189" t="str">
        <f t="shared" si="106"/>
        <v>Sep</v>
      </c>
      <c r="B1487" s="190" t="str">
        <f t="shared" si="107"/>
        <v>2024</v>
      </c>
      <c r="C1487" s="190" t="str">
        <f t="shared" si="108"/>
        <v>Sep-2024</v>
      </c>
      <c r="D1487" s="2">
        <v>45565</v>
      </c>
      <c r="E1487" t="s">
        <v>1037</v>
      </c>
      <c r="F1487" t="s">
        <v>1038</v>
      </c>
      <c r="G1487" t="s">
        <v>1039</v>
      </c>
      <c r="H1487" t="s">
        <v>677</v>
      </c>
      <c r="I1487" t="s">
        <v>1071</v>
      </c>
      <c r="J1487" t="s">
        <v>1072</v>
      </c>
      <c r="K1487" t="s">
        <v>1088</v>
      </c>
      <c r="L1487" t="s">
        <v>1089</v>
      </c>
      <c r="M1487" t="s">
        <v>1090</v>
      </c>
      <c r="N1487" t="s">
        <v>920</v>
      </c>
      <c r="O1487">
        <v>860</v>
      </c>
    </row>
    <row r="1488" spans="1:15" x14ac:dyDescent="0.35">
      <c r="A1488" s="189" t="str">
        <f t="shared" si="106"/>
        <v>Sep</v>
      </c>
      <c r="B1488" s="190" t="str">
        <f t="shared" si="107"/>
        <v>2024</v>
      </c>
      <c r="C1488" s="190" t="str">
        <f t="shared" si="108"/>
        <v>Sep-2024</v>
      </c>
      <c r="D1488" s="2">
        <v>45565</v>
      </c>
      <c r="E1488" t="s">
        <v>1037</v>
      </c>
      <c r="F1488" t="s">
        <v>1038</v>
      </c>
      <c r="G1488" t="s">
        <v>1039</v>
      </c>
      <c r="H1488" t="s">
        <v>677</v>
      </c>
      <c r="I1488" t="s">
        <v>1071</v>
      </c>
      <c r="J1488" t="s">
        <v>1072</v>
      </c>
      <c r="K1488" t="s">
        <v>1088</v>
      </c>
      <c r="L1488" t="s">
        <v>1089</v>
      </c>
      <c r="M1488" t="s">
        <v>1090</v>
      </c>
      <c r="N1488" t="s">
        <v>922</v>
      </c>
      <c r="O1488">
        <v>1300</v>
      </c>
    </row>
    <row r="1489" spans="1:15" x14ac:dyDescent="0.35">
      <c r="A1489" s="189" t="str">
        <f t="shared" si="106"/>
        <v>Sep</v>
      </c>
      <c r="B1489" s="190" t="str">
        <f t="shared" si="107"/>
        <v>2024</v>
      </c>
      <c r="C1489" s="190" t="str">
        <f t="shared" si="108"/>
        <v>Sep-2024</v>
      </c>
      <c r="D1489" s="2">
        <v>45565</v>
      </c>
      <c r="E1489" t="s">
        <v>1037</v>
      </c>
      <c r="F1489" t="s">
        <v>1038</v>
      </c>
      <c r="G1489" t="s">
        <v>1039</v>
      </c>
      <c r="H1489" t="s">
        <v>677</v>
      </c>
      <c r="I1489" t="s">
        <v>1071</v>
      </c>
      <c r="J1489" t="s">
        <v>1072</v>
      </c>
      <c r="K1489" t="s">
        <v>1088</v>
      </c>
      <c r="L1489" t="s">
        <v>1089</v>
      </c>
      <c r="M1489" t="s">
        <v>1090</v>
      </c>
      <c r="N1489" t="s">
        <v>921</v>
      </c>
      <c r="O1489">
        <v>810</v>
      </c>
    </row>
    <row r="1490" spans="1:15" x14ac:dyDescent="0.35">
      <c r="A1490" s="189" t="str">
        <f t="shared" si="106"/>
        <v>Sep</v>
      </c>
      <c r="B1490" s="190" t="str">
        <f t="shared" si="107"/>
        <v>2024</v>
      </c>
      <c r="C1490" s="190" t="str">
        <f t="shared" si="108"/>
        <v>Sep-2024</v>
      </c>
      <c r="D1490" s="2">
        <v>45565</v>
      </c>
      <c r="E1490" t="s">
        <v>1037</v>
      </c>
      <c r="F1490" t="s">
        <v>1038</v>
      </c>
      <c r="G1490" t="s">
        <v>1039</v>
      </c>
      <c r="H1490" t="s">
        <v>680</v>
      </c>
      <c r="I1490" t="s">
        <v>1091</v>
      </c>
      <c r="J1490" t="s">
        <v>1092</v>
      </c>
      <c r="K1490" t="s">
        <v>1093</v>
      </c>
      <c r="L1490" t="s">
        <v>1094</v>
      </c>
      <c r="M1490" t="s">
        <v>1095</v>
      </c>
      <c r="N1490" t="s">
        <v>1528</v>
      </c>
      <c r="O1490">
        <v>245</v>
      </c>
    </row>
    <row r="1491" spans="1:15" x14ac:dyDescent="0.35">
      <c r="A1491" s="189" t="str">
        <f t="shared" si="106"/>
        <v>Sep</v>
      </c>
      <c r="B1491" s="190" t="str">
        <f t="shared" si="107"/>
        <v>2024</v>
      </c>
      <c r="C1491" s="190" t="str">
        <f t="shared" si="108"/>
        <v>Sep-2024</v>
      </c>
      <c r="D1491" s="2">
        <v>45565</v>
      </c>
      <c r="E1491" t="s">
        <v>1037</v>
      </c>
      <c r="F1491" t="s">
        <v>1038</v>
      </c>
      <c r="G1491" t="s">
        <v>1039</v>
      </c>
      <c r="H1491" t="s">
        <v>680</v>
      </c>
      <c r="I1491" t="s">
        <v>1091</v>
      </c>
      <c r="J1491" t="s">
        <v>1092</v>
      </c>
      <c r="K1491" t="s">
        <v>1093</v>
      </c>
      <c r="L1491" t="s">
        <v>1094</v>
      </c>
      <c r="M1491" t="s">
        <v>1095</v>
      </c>
      <c r="N1491" t="s">
        <v>1529</v>
      </c>
      <c r="O1491" t="s">
        <v>958</v>
      </c>
    </row>
    <row r="1492" spans="1:15" x14ac:dyDescent="0.35">
      <c r="A1492" s="189" t="str">
        <f t="shared" si="106"/>
        <v>Sep</v>
      </c>
      <c r="B1492" s="190" t="str">
        <f t="shared" si="107"/>
        <v>2024</v>
      </c>
      <c r="C1492" s="190" t="str">
        <f t="shared" si="108"/>
        <v>Sep-2024</v>
      </c>
      <c r="D1492" s="2">
        <v>45565</v>
      </c>
      <c r="E1492" t="s">
        <v>1037</v>
      </c>
      <c r="F1492" t="s">
        <v>1038</v>
      </c>
      <c r="G1492" t="s">
        <v>1039</v>
      </c>
      <c r="H1492" t="s">
        <v>680</v>
      </c>
      <c r="I1492" t="s">
        <v>1091</v>
      </c>
      <c r="J1492" t="s">
        <v>1092</v>
      </c>
      <c r="K1492" t="s">
        <v>1093</v>
      </c>
      <c r="L1492" t="s">
        <v>1094</v>
      </c>
      <c r="M1492" t="s">
        <v>1095</v>
      </c>
      <c r="N1492" t="s">
        <v>919</v>
      </c>
      <c r="O1492">
        <v>585</v>
      </c>
    </row>
    <row r="1493" spans="1:15" x14ac:dyDescent="0.35">
      <c r="A1493" s="189" t="str">
        <f t="shared" si="106"/>
        <v>Sep</v>
      </c>
      <c r="B1493" s="190" t="str">
        <f t="shared" si="107"/>
        <v>2024</v>
      </c>
      <c r="C1493" s="190" t="str">
        <f t="shared" si="108"/>
        <v>Sep-2024</v>
      </c>
      <c r="D1493" s="2">
        <v>45565</v>
      </c>
      <c r="E1493" t="s">
        <v>1037</v>
      </c>
      <c r="F1493" t="s">
        <v>1038</v>
      </c>
      <c r="G1493" t="s">
        <v>1039</v>
      </c>
      <c r="H1493" t="s">
        <v>680</v>
      </c>
      <c r="I1493" t="s">
        <v>1091</v>
      </c>
      <c r="J1493" t="s">
        <v>1092</v>
      </c>
      <c r="K1493" t="s">
        <v>1093</v>
      </c>
      <c r="L1493" t="s">
        <v>1094</v>
      </c>
      <c r="M1493" t="s">
        <v>1095</v>
      </c>
      <c r="N1493" t="s">
        <v>920</v>
      </c>
      <c r="O1493">
        <v>2855</v>
      </c>
    </row>
    <row r="1494" spans="1:15" x14ac:dyDescent="0.35">
      <c r="A1494" s="189" t="str">
        <f t="shared" si="106"/>
        <v>Sep</v>
      </c>
      <c r="B1494" s="190" t="str">
        <f t="shared" si="107"/>
        <v>2024</v>
      </c>
      <c r="C1494" s="190" t="str">
        <f t="shared" si="108"/>
        <v>Sep-2024</v>
      </c>
      <c r="D1494" s="2">
        <v>45565</v>
      </c>
      <c r="E1494" t="s">
        <v>1037</v>
      </c>
      <c r="F1494" t="s">
        <v>1038</v>
      </c>
      <c r="G1494" t="s">
        <v>1039</v>
      </c>
      <c r="H1494" t="s">
        <v>680</v>
      </c>
      <c r="I1494" t="s">
        <v>1091</v>
      </c>
      <c r="J1494" t="s">
        <v>1092</v>
      </c>
      <c r="K1494" t="s">
        <v>1093</v>
      </c>
      <c r="L1494" t="s">
        <v>1094</v>
      </c>
      <c r="M1494" t="s">
        <v>1095</v>
      </c>
      <c r="N1494" t="s">
        <v>922</v>
      </c>
      <c r="O1494">
        <v>270</v>
      </c>
    </row>
    <row r="1495" spans="1:15" x14ac:dyDescent="0.35">
      <c r="A1495" s="189" t="str">
        <f t="shared" si="106"/>
        <v>Sep</v>
      </c>
      <c r="B1495" s="190" t="str">
        <f t="shared" si="107"/>
        <v>2024</v>
      </c>
      <c r="C1495" s="190" t="str">
        <f t="shared" si="108"/>
        <v>Sep-2024</v>
      </c>
      <c r="D1495" s="2">
        <v>45565</v>
      </c>
      <c r="E1495" t="s">
        <v>1037</v>
      </c>
      <c r="F1495" t="s">
        <v>1038</v>
      </c>
      <c r="G1495" t="s">
        <v>1039</v>
      </c>
      <c r="H1495" t="s">
        <v>680</v>
      </c>
      <c r="I1495" t="s">
        <v>1091</v>
      </c>
      <c r="J1495" t="s">
        <v>1092</v>
      </c>
      <c r="K1495" t="s">
        <v>1093</v>
      </c>
      <c r="L1495" t="s">
        <v>1094</v>
      </c>
      <c r="M1495" t="s">
        <v>1095</v>
      </c>
      <c r="N1495" t="s">
        <v>921</v>
      </c>
      <c r="O1495">
        <v>1045</v>
      </c>
    </row>
    <row r="1496" spans="1:15" x14ac:dyDescent="0.35">
      <c r="A1496" s="189" t="str">
        <f t="shared" si="106"/>
        <v>Sep</v>
      </c>
      <c r="B1496" s="190" t="str">
        <f t="shared" si="107"/>
        <v>2024</v>
      </c>
      <c r="C1496" s="190" t="str">
        <f t="shared" si="108"/>
        <v>Sep-2024</v>
      </c>
      <c r="D1496" s="2">
        <v>45565</v>
      </c>
      <c r="E1496" t="s">
        <v>1037</v>
      </c>
      <c r="F1496" t="s">
        <v>1038</v>
      </c>
      <c r="G1496" t="s">
        <v>1039</v>
      </c>
      <c r="H1496" t="s">
        <v>684</v>
      </c>
      <c r="I1496" t="s">
        <v>1096</v>
      </c>
      <c r="J1496" t="s">
        <v>1097</v>
      </c>
      <c r="K1496" t="s">
        <v>1098</v>
      </c>
      <c r="L1496" t="s">
        <v>1099</v>
      </c>
      <c r="M1496" t="s">
        <v>1100</v>
      </c>
      <c r="N1496" t="s">
        <v>1528</v>
      </c>
      <c r="O1496">
        <v>135</v>
      </c>
    </row>
    <row r="1497" spans="1:15" x14ac:dyDescent="0.35">
      <c r="A1497" s="189" t="str">
        <f t="shared" si="106"/>
        <v>Sep</v>
      </c>
      <c r="B1497" s="190" t="str">
        <f t="shared" si="107"/>
        <v>2024</v>
      </c>
      <c r="C1497" s="190" t="str">
        <f t="shared" si="108"/>
        <v>Sep-2024</v>
      </c>
      <c r="D1497" s="2">
        <v>45565</v>
      </c>
      <c r="E1497" t="s">
        <v>1037</v>
      </c>
      <c r="F1497" t="s">
        <v>1038</v>
      </c>
      <c r="G1497" t="s">
        <v>1039</v>
      </c>
      <c r="H1497" t="s">
        <v>684</v>
      </c>
      <c r="I1497" t="s">
        <v>1096</v>
      </c>
      <c r="J1497" t="s">
        <v>1097</v>
      </c>
      <c r="K1497" t="s">
        <v>1098</v>
      </c>
      <c r="L1497" t="s">
        <v>1099</v>
      </c>
      <c r="M1497" t="s">
        <v>1100</v>
      </c>
      <c r="N1497" t="s">
        <v>1529</v>
      </c>
      <c r="O1497">
        <v>5</v>
      </c>
    </row>
    <row r="1498" spans="1:15" x14ac:dyDescent="0.35">
      <c r="A1498" s="189" t="str">
        <f t="shared" si="106"/>
        <v>Sep</v>
      </c>
      <c r="B1498" s="190" t="str">
        <f t="shared" si="107"/>
        <v>2024</v>
      </c>
      <c r="C1498" s="190" t="str">
        <f t="shared" si="108"/>
        <v>Sep-2024</v>
      </c>
      <c r="D1498" s="2">
        <v>45565</v>
      </c>
      <c r="E1498" t="s">
        <v>1037</v>
      </c>
      <c r="F1498" t="s">
        <v>1038</v>
      </c>
      <c r="G1498" t="s">
        <v>1039</v>
      </c>
      <c r="H1498" t="s">
        <v>684</v>
      </c>
      <c r="I1498" t="s">
        <v>1096</v>
      </c>
      <c r="J1498" t="s">
        <v>1097</v>
      </c>
      <c r="K1498" t="s">
        <v>1098</v>
      </c>
      <c r="L1498" t="s">
        <v>1099</v>
      </c>
      <c r="M1498" t="s">
        <v>1100</v>
      </c>
      <c r="N1498" t="s">
        <v>919</v>
      </c>
      <c r="O1498">
        <v>200</v>
      </c>
    </row>
    <row r="1499" spans="1:15" x14ac:dyDescent="0.35">
      <c r="A1499" s="189" t="str">
        <f t="shared" si="106"/>
        <v>Sep</v>
      </c>
      <c r="B1499" s="190" t="str">
        <f t="shared" si="107"/>
        <v>2024</v>
      </c>
      <c r="C1499" s="190" t="str">
        <f t="shared" si="108"/>
        <v>Sep-2024</v>
      </c>
      <c r="D1499" s="2">
        <v>45565</v>
      </c>
      <c r="E1499" t="s">
        <v>1037</v>
      </c>
      <c r="F1499" t="s">
        <v>1038</v>
      </c>
      <c r="G1499" t="s">
        <v>1039</v>
      </c>
      <c r="H1499" t="s">
        <v>684</v>
      </c>
      <c r="I1499" t="s">
        <v>1096</v>
      </c>
      <c r="J1499" t="s">
        <v>1097</v>
      </c>
      <c r="K1499" t="s">
        <v>1098</v>
      </c>
      <c r="L1499" t="s">
        <v>1099</v>
      </c>
      <c r="M1499" t="s">
        <v>1100</v>
      </c>
      <c r="N1499" t="s">
        <v>920</v>
      </c>
      <c r="O1499">
        <v>2345</v>
      </c>
    </row>
    <row r="1500" spans="1:15" x14ac:dyDescent="0.35">
      <c r="A1500" s="189" t="str">
        <f t="shared" si="106"/>
        <v>Sep</v>
      </c>
      <c r="B1500" s="190" t="str">
        <f t="shared" si="107"/>
        <v>2024</v>
      </c>
      <c r="C1500" s="190" t="str">
        <f t="shared" si="108"/>
        <v>Sep-2024</v>
      </c>
      <c r="D1500" s="2">
        <v>45565</v>
      </c>
      <c r="E1500" t="s">
        <v>1037</v>
      </c>
      <c r="F1500" t="s">
        <v>1038</v>
      </c>
      <c r="G1500" t="s">
        <v>1039</v>
      </c>
      <c r="H1500" t="s">
        <v>684</v>
      </c>
      <c r="I1500" t="s">
        <v>1096</v>
      </c>
      <c r="J1500" t="s">
        <v>1097</v>
      </c>
      <c r="K1500" t="s">
        <v>1098</v>
      </c>
      <c r="L1500" t="s">
        <v>1099</v>
      </c>
      <c r="M1500" t="s">
        <v>1100</v>
      </c>
      <c r="N1500" t="s">
        <v>922</v>
      </c>
      <c r="O1500">
        <v>1450</v>
      </c>
    </row>
    <row r="1501" spans="1:15" x14ac:dyDescent="0.35">
      <c r="A1501" s="189" t="str">
        <f t="shared" si="106"/>
        <v>Sep</v>
      </c>
      <c r="B1501" s="190" t="str">
        <f t="shared" si="107"/>
        <v>2024</v>
      </c>
      <c r="C1501" s="190" t="str">
        <f t="shared" si="108"/>
        <v>Sep-2024</v>
      </c>
      <c r="D1501" s="2">
        <v>45565</v>
      </c>
      <c r="E1501" t="s">
        <v>1037</v>
      </c>
      <c r="F1501" t="s">
        <v>1038</v>
      </c>
      <c r="G1501" t="s">
        <v>1039</v>
      </c>
      <c r="H1501" t="s">
        <v>684</v>
      </c>
      <c r="I1501" t="s">
        <v>1096</v>
      </c>
      <c r="J1501" t="s">
        <v>1097</v>
      </c>
      <c r="K1501" t="s">
        <v>1098</v>
      </c>
      <c r="L1501" t="s">
        <v>1099</v>
      </c>
      <c r="M1501" t="s">
        <v>1100</v>
      </c>
      <c r="N1501" t="s">
        <v>921</v>
      </c>
      <c r="O1501">
        <v>1950</v>
      </c>
    </row>
    <row r="1502" spans="1:15" x14ac:dyDescent="0.35">
      <c r="A1502" s="189" t="str">
        <f t="shared" si="106"/>
        <v>Sep</v>
      </c>
      <c r="B1502" s="190" t="str">
        <f t="shared" si="107"/>
        <v>2024</v>
      </c>
      <c r="C1502" s="190" t="str">
        <f t="shared" si="108"/>
        <v>Sep-2024</v>
      </c>
      <c r="D1502" s="2">
        <v>45565</v>
      </c>
      <c r="E1502" t="s">
        <v>1037</v>
      </c>
      <c r="F1502" t="s">
        <v>1038</v>
      </c>
      <c r="G1502" t="s">
        <v>1039</v>
      </c>
      <c r="H1502" t="s">
        <v>688</v>
      </c>
      <c r="I1502" t="s">
        <v>1101</v>
      </c>
      <c r="J1502" t="s">
        <v>1102</v>
      </c>
      <c r="K1502" t="s">
        <v>1103</v>
      </c>
      <c r="L1502" t="s">
        <v>1104</v>
      </c>
      <c r="M1502" t="s">
        <v>1105</v>
      </c>
      <c r="N1502" t="s">
        <v>1528</v>
      </c>
      <c r="O1502">
        <v>35</v>
      </c>
    </row>
    <row r="1503" spans="1:15" x14ac:dyDescent="0.35">
      <c r="A1503" s="189" t="str">
        <f t="shared" si="106"/>
        <v>Sep</v>
      </c>
      <c r="B1503" s="190" t="str">
        <f t="shared" si="107"/>
        <v>2024</v>
      </c>
      <c r="C1503" s="190" t="str">
        <f t="shared" si="108"/>
        <v>Sep-2024</v>
      </c>
      <c r="D1503" s="2">
        <v>45565</v>
      </c>
      <c r="E1503" t="s">
        <v>1037</v>
      </c>
      <c r="F1503" t="s">
        <v>1038</v>
      </c>
      <c r="G1503" t="s">
        <v>1039</v>
      </c>
      <c r="H1503" t="s">
        <v>688</v>
      </c>
      <c r="I1503" t="s">
        <v>1101</v>
      </c>
      <c r="J1503" t="s">
        <v>1102</v>
      </c>
      <c r="K1503" t="s">
        <v>1103</v>
      </c>
      <c r="L1503" t="s">
        <v>1104</v>
      </c>
      <c r="M1503" t="s">
        <v>1105</v>
      </c>
      <c r="N1503" t="s">
        <v>1529</v>
      </c>
      <c r="O1503" t="s">
        <v>958</v>
      </c>
    </row>
    <row r="1504" spans="1:15" x14ac:dyDescent="0.35">
      <c r="A1504" s="189" t="str">
        <f t="shared" si="106"/>
        <v>Sep</v>
      </c>
      <c r="B1504" s="190" t="str">
        <f t="shared" si="107"/>
        <v>2024</v>
      </c>
      <c r="C1504" s="190" t="str">
        <f t="shared" si="108"/>
        <v>Sep-2024</v>
      </c>
      <c r="D1504" s="2">
        <v>45565</v>
      </c>
      <c r="E1504" t="s">
        <v>1037</v>
      </c>
      <c r="F1504" t="s">
        <v>1038</v>
      </c>
      <c r="G1504" t="s">
        <v>1039</v>
      </c>
      <c r="H1504" t="s">
        <v>688</v>
      </c>
      <c r="I1504" t="s">
        <v>1101</v>
      </c>
      <c r="J1504" t="s">
        <v>1102</v>
      </c>
      <c r="K1504" t="s">
        <v>1103</v>
      </c>
      <c r="L1504" t="s">
        <v>1104</v>
      </c>
      <c r="M1504" t="s">
        <v>1105</v>
      </c>
      <c r="N1504" t="s">
        <v>919</v>
      </c>
      <c r="O1504">
        <v>140</v>
      </c>
    </row>
    <row r="1505" spans="1:15" x14ac:dyDescent="0.35">
      <c r="A1505" s="189" t="str">
        <f t="shared" si="106"/>
        <v>Sep</v>
      </c>
      <c r="B1505" s="190" t="str">
        <f t="shared" si="107"/>
        <v>2024</v>
      </c>
      <c r="C1505" s="190" t="str">
        <f t="shared" si="108"/>
        <v>Sep-2024</v>
      </c>
      <c r="D1505" s="2">
        <v>45565</v>
      </c>
      <c r="E1505" t="s">
        <v>1037</v>
      </c>
      <c r="F1505" t="s">
        <v>1038</v>
      </c>
      <c r="G1505" t="s">
        <v>1039</v>
      </c>
      <c r="H1505" t="s">
        <v>688</v>
      </c>
      <c r="I1505" t="s">
        <v>1101</v>
      </c>
      <c r="J1505" t="s">
        <v>1102</v>
      </c>
      <c r="K1505" t="s">
        <v>1103</v>
      </c>
      <c r="L1505" t="s">
        <v>1104</v>
      </c>
      <c r="M1505" t="s">
        <v>1105</v>
      </c>
      <c r="N1505" t="s">
        <v>920</v>
      </c>
      <c r="O1505">
        <v>515</v>
      </c>
    </row>
    <row r="1506" spans="1:15" x14ac:dyDescent="0.35">
      <c r="A1506" s="189" t="str">
        <f t="shared" si="106"/>
        <v>Sep</v>
      </c>
      <c r="B1506" s="190" t="str">
        <f t="shared" si="107"/>
        <v>2024</v>
      </c>
      <c r="C1506" s="190" t="str">
        <f t="shared" si="108"/>
        <v>Sep-2024</v>
      </c>
      <c r="D1506" s="2">
        <v>45565</v>
      </c>
      <c r="E1506" t="s">
        <v>1037</v>
      </c>
      <c r="F1506" t="s">
        <v>1038</v>
      </c>
      <c r="G1506" t="s">
        <v>1039</v>
      </c>
      <c r="H1506" t="s">
        <v>688</v>
      </c>
      <c r="I1506" t="s">
        <v>1101</v>
      </c>
      <c r="J1506" t="s">
        <v>1102</v>
      </c>
      <c r="K1506" t="s">
        <v>1103</v>
      </c>
      <c r="L1506" t="s">
        <v>1104</v>
      </c>
      <c r="M1506" t="s">
        <v>1105</v>
      </c>
      <c r="N1506" t="s">
        <v>922</v>
      </c>
      <c r="O1506">
        <v>335</v>
      </c>
    </row>
    <row r="1507" spans="1:15" x14ac:dyDescent="0.35">
      <c r="A1507" s="189" t="str">
        <f t="shared" si="106"/>
        <v>Sep</v>
      </c>
      <c r="B1507" s="190" t="str">
        <f t="shared" si="107"/>
        <v>2024</v>
      </c>
      <c r="C1507" s="190" t="str">
        <f t="shared" si="108"/>
        <v>Sep-2024</v>
      </c>
      <c r="D1507" s="2">
        <v>45565</v>
      </c>
      <c r="E1507" t="s">
        <v>1037</v>
      </c>
      <c r="F1507" t="s">
        <v>1038</v>
      </c>
      <c r="G1507" t="s">
        <v>1039</v>
      </c>
      <c r="H1507" t="s">
        <v>688</v>
      </c>
      <c r="I1507" t="s">
        <v>1101</v>
      </c>
      <c r="J1507" t="s">
        <v>1102</v>
      </c>
      <c r="K1507" t="s">
        <v>1103</v>
      </c>
      <c r="L1507" t="s">
        <v>1104</v>
      </c>
      <c r="M1507" t="s">
        <v>1105</v>
      </c>
      <c r="N1507" t="s">
        <v>921</v>
      </c>
      <c r="O1507">
        <v>380</v>
      </c>
    </row>
    <row r="1508" spans="1:15" x14ac:dyDescent="0.35">
      <c r="A1508" s="189" t="str">
        <f t="shared" si="106"/>
        <v>Sep</v>
      </c>
      <c r="B1508" s="190" t="str">
        <f t="shared" si="107"/>
        <v>2024</v>
      </c>
      <c r="C1508" s="190" t="str">
        <f t="shared" si="108"/>
        <v>Sep-2024</v>
      </c>
      <c r="D1508" s="2">
        <v>45565</v>
      </c>
      <c r="E1508" t="s">
        <v>1037</v>
      </c>
      <c r="F1508" t="s">
        <v>1038</v>
      </c>
      <c r="G1508" t="s">
        <v>1039</v>
      </c>
      <c r="H1508" t="s">
        <v>688</v>
      </c>
      <c r="I1508" t="s">
        <v>1101</v>
      </c>
      <c r="J1508" t="s">
        <v>1102</v>
      </c>
      <c r="K1508" t="s">
        <v>1106</v>
      </c>
      <c r="L1508" t="s">
        <v>1107</v>
      </c>
      <c r="M1508" t="s">
        <v>1108</v>
      </c>
      <c r="N1508" t="s">
        <v>1528</v>
      </c>
      <c r="O1508">
        <v>155</v>
      </c>
    </row>
    <row r="1509" spans="1:15" x14ac:dyDescent="0.35">
      <c r="A1509" s="189" t="str">
        <f t="shared" si="106"/>
        <v>Sep</v>
      </c>
      <c r="B1509" s="190" t="str">
        <f t="shared" si="107"/>
        <v>2024</v>
      </c>
      <c r="C1509" s="190" t="str">
        <f t="shared" si="108"/>
        <v>Sep-2024</v>
      </c>
      <c r="D1509" s="2">
        <v>45565</v>
      </c>
      <c r="E1509" t="s">
        <v>1037</v>
      </c>
      <c r="F1509" t="s">
        <v>1038</v>
      </c>
      <c r="G1509" t="s">
        <v>1039</v>
      </c>
      <c r="H1509" t="s">
        <v>688</v>
      </c>
      <c r="I1509" t="s">
        <v>1101</v>
      </c>
      <c r="J1509" t="s">
        <v>1102</v>
      </c>
      <c r="K1509" t="s">
        <v>1106</v>
      </c>
      <c r="L1509" t="s">
        <v>1107</v>
      </c>
      <c r="M1509" t="s">
        <v>1108</v>
      </c>
      <c r="N1509" t="s">
        <v>1529</v>
      </c>
      <c r="O1509">
        <v>30</v>
      </c>
    </row>
    <row r="1510" spans="1:15" x14ac:dyDescent="0.35">
      <c r="A1510" s="189" t="str">
        <f t="shared" si="106"/>
        <v>Sep</v>
      </c>
      <c r="B1510" s="190" t="str">
        <f t="shared" si="107"/>
        <v>2024</v>
      </c>
      <c r="C1510" s="190" t="str">
        <f t="shared" si="108"/>
        <v>Sep-2024</v>
      </c>
      <c r="D1510" s="2">
        <v>45565</v>
      </c>
      <c r="E1510" t="s">
        <v>1037</v>
      </c>
      <c r="F1510" t="s">
        <v>1038</v>
      </c>
      <c r="G1510" t="s">
        <v>1039</v>
      </c>
      <c r="H1510" t="s">
        <v>688</v>
      </c>
      <c r="I1510" t="s">
        <v>1101</v>
      </c>
      <c r="J1510" t="s">
        <v>1102</v>
      </c>
      <c r="K1510" t="s">
        <v>1106</v>
      </c>
      <c r="L1510" t="s">
        <v>1107</v>
      </c>
      <c r="M1510" t="s">
        <v>1108</v>
      </c>
      <c r="N1510" t="s">
        <v>919</v>
      </c>
      <c r="O1510">
        <v>660</v>
      </c>
    </row>
    <row r="1511" spans="1:15" x14ac:dyDescent="0.35">
      <c r="A1511" s="189" t="str">
        <f t="shared" si="106"/>
        <v>Sep</v>
      </c>
      <c r="B1511" s="190" t="str">
        <f t="shared" si="107"/>
        <v>2024</v>
      </c>
      <c r="C1511" s="190" t="str">
        <f t="shared" si="108"/>
        <v>Sep-2024</v>
      </c>
      <c r="D1511" s="2">
        <v>45565</v>
      </c>
      <c r="E1511" t="s">
        <v>1037</v>
      </c>
      <c r="F1511" t="s">
        <v>1038</v>
      </c>
      <c r="G1511" t="s">
        <v>1039</v>
      </c>
      <c r="H1511" t="s">
        <v>688</v>
      </c>
      <c r="I1511" t="s">
        <v>1101</v>
      </c>
      <c r="J1511" t="s">
        <v>1102</v>
      </c>
      <c r="K1511" t="s">
        <v>1106</v>
      </c>
      <c r="L1511" t="s">
        <v>1107</v>
      </c>
      <c r="M1511" t="s">
        <v>1108</v>
      </c>
      <c r="N1511" t="s">
        <v>920</v>
      </c>
      <c r="O1511">
        <v>3270</v>
      </c>
    </row>
    <row r="1512" spans="1:15" x14ac:dyDescent="0.35">
      <c r="A1512" s="189" t="str">
        <f t="shared" si="106"/>
        <v>Sep</v>
      </c>
      <c r="B1512" s="190" t="str">
        <f t="shared" si="107"/>
        <v>2024</v>
      </c>
      <c r="C1512" s="190" t="str">
        <f t="shared" si="108"/>
        <v>Sep-2024</v>
      </c>
      <c r="D1512" s="2">
        <v>45565</v>
      </c>
      <c r="E1512" t="s">
        <v>1037</v>
      </c>
      <c r="F1512" t="s">
        <v>1038</v>
      </c>
      <c r="G1512" t="s">
        <v>1039</v>
      </c>
      <c r="H1512" t="s">
        <v>688</v>
      </c>
      <c r="I1512" t="s">
        <v>1101</v>
      </c>
      <c r="J1512" t="s">
        <v>1102</v>
      </c>
      <c r="K1512" t="s">
        <v>1106</v>
      </c>
      <c r="L1512" t="s">
        <v>1107</v>
      </c>
      <c r="M1512" t="s">
        <v>1108</v>
      </c>
      <c r="N1512" t="s">
        <v>922</v>
      </c>
      <c r="O1512">
        <v>2515</v>
      </c>
    </row>
    <row r="1513" spans="1:15" x14ac:dyDescent="0.35">
      <c r="A1513" s="189" t="str">
        <f t="shared" si="106"/>
        <v>Sep</v>
      </c>
      <c r="B1513" s="190" t="str">
        <f t="shared" si="107"/>
        <v>2024</v>
      </c>
      <c r="C1513" s="190" t="str">
        <f t="shared" si="108"/>
        <v>Sep-2024</v>
      </c>
      <c r="D1513" s="2">
        <v>45565</v>
      </c>
      <c r="E1513" t="s">
        <v>1037</v>
      </c>
      <c r="F1513" t="s">
        <v>1038</v>
      </c>
      <c r="G1513" t="s">
        <v>1039</v>
      </c>
      <c r="H1513" t="s">
        <v>688</v>
      </c>
      <c r="I1513" t="s">
        <v>1101</v>
      </c>
      <c r="J1513" t="s">
        <v>1102</v>
      </c>
      <c r="K1513" t="s">
        <v>1106</v>
      </c>
      <c r="L1513" t="s">
        <v>1107</v>
      </c>
      <c r="M1513" t="s">
        <v>1108</v>
      </c>
      <c r="N1513" t="s">
        <v>921</v>
      </c>
      <c r="O1513">
        <v>2875</v>
      </c>
    </row>
    <row r="1514" spans="1:15" x14ac:dyDescent="0.35">
      <c r="A1514" s="189" t="str">
        <f t="shared" si="106"/>
        <v>Sep</v>
      </c>
      <c r="B1514" s="190" t="str">
        <f t="shared" si="107"/>
        <v>2024</v>
      </c>
      <c r="C1514" s="190" t="str">
        <f t="shared" si="108"/>
        <v>Sep-2024</v>
      </c>
      <c r="D1514" s="2">
        <v>45565</v>
      </c>
      <c r="E1514" t="s">
        <v>1037</v>
      </c>
      <c r="F1514" t="s">
        <v>1038</v>
      </c>
      <c r="G1514" t="s">
        <v>1039</v>
      </c>
      <c r="H1514" t="s">
        <v>691</v>
      </c>
      <c r="I1514" t="s">
        <v>1109</v>
      </c>
      <c r="J1514" t="s">
        <v>1110</v>
      </c>
      <c r="K1514" t="s">
        <v>1111</v>
      </c>
      <c r="L1514" t="s">
        <v>1112</v>
      </c>
      <c r="M1514" t="s">
        <v>1113</v>
      </c>
      <c r="N1514" t="s">
        <v>1528</v>
      </c>
      <c r="O1514">
        <v>305</v>
      </c>
    </row>
    <row r="1515" spans="1:15" x14ac:dyDescent="0.35">
      <c r="A1515" s="189" t="str">
        <f t="shared" si="106"/>
        <v>Sep</v>
      </c>
      <c r="B1515" s="190" t="str">
        <f t="shared" si="107"/>
        <v>2024</v>
      </c>
      <c r="C1515" s="190" t="str">
        <f t="shared" si="108"/>
        <v>Sep-2024</v>
      </c>
      <c r="D1515" s="2">
        <v>45565</v>
      </c>
      <c r="E1515" t="s">
        <v>1037</v>
      </c>
      <c r="F1515" t="s">
        <v>1038</v>
      </c>
      <c r="G1515" t="s">
        <v>1039</v>
      </c>
      <c r="H1515" t="s">
        <v>691</v>
      </c>
      <c r="I1515" t="s">
        <v>1109</v>
      </c>
      <c r="J1515" t="s">
        <v>1110</v>
      </c>
      <c r="K1515" t="s">
        <v>1111</v>
      </c>
      <c r="L1515" t="s">
        <v>1112</v>
      </c>
      <c r="M1515" t="s">
        <v>1113</v>
      </c>
      <c r="N1515" t="s">
        <v>1529</v>
      </c>
      <c r="O1515" t="s">
        <v>958</v>
      </c>
    </row>
    <row r="1516" spans="1:15" x14ac:dyDescent="0.35">
      <c r="A1516" s="189" t="str">
        <f t="shared" si="106"/>
        <v>Sep</v>
      </c>
      <c r="B1516" s="190" t="str">
        <f t="shared" si="107"/>
        <v>2024</v>
      </c>
      <c r="C1516" s="190" t="str">
        <f t="shared" si="108"/>
        <v>Sep-2024</v>
      </c>
      <c r="D1516" s="2">
        <v>45565</v>
      </c>
      <c r="E1516" t="s">
        <v>1037</v>
      </c>
      <c r="F1516" t="s">
        <v>1038</v>
      </c>
      <c r="G1516" t="s">
        <v>1039</v>
      </c>
      <c r="H1516" t="s">
        <v>691</v>
      </c>
      <c r="I1516" t="s">
        <v>1109</v>
      </c>
      <c r="J1516" t="s">
        <v>1110</v>
      </c>
      <c r="K1516" t="s">
        <v>1111</v>
      </c>
      <c r="L1516" t="s">
        <v>1112</v>
      </c>
      <c r="M1516" t="s">
        <v>1113</v>
      </c>
      <c r="N1516" t="s">
        <v>919</v>
      </c>
      <c r="O1516">
        <v>585</v>
      </c>
    </row>
    <row r="1517" spans="1:15" x14ac:dyDescent="0.35">
      <c r="A1517" s="189" t="str">
        <f t="shared" si="106"/>
        <v>Sep</v>
      </c>
      <c r="B1517" s="190" t="str">
        <f t="shared" si="107"/>
        <v>2024</v>
      </c>
      <c r="C1517" s="190" t="str">
        <f t="shared" si="108"/>
        <v>Sep-2024</v>
      </c>
      <c r="D1517" s="2">
        <v>45565</v>
      </c>
      <c r="E1517" t="s">
        <v>1037</v>
      </c>
      <c r="F1517" t="s">
        <v>1038</v>
      </c>
      <c r="G1517" t="s">
        <v>1039</v>
      </c>
      <c r="H1517" t="s">
        <v>691</v>
      </c>
      <c r="I1517" t="s">
        <v>1109</v>
      </c>
      <c r="J1517" t="s">
        <v>1110</v>
      </c>
      <c r="K1517" t="s">
        <v>1111</v>
      </c>
      <c r="L1517" t="s">
        <v>1112</v>
      </c>
      <c r="M1517" t="s">
        <v>1113</v>
      </c>
      <c r="N1517" t="s">
        <v>920</v>
      </c>
      <c r="O1517">
        <v>4160</v>
      </c>
    </row>
    <row r="1518" spans="1:15" x14ac:dyDescent="0.35">
      <c r="A1518" s="189" t="str">
        <f t="shared" si="106"/>
        <v>Sep</v>
      </c>
      <c r="B1518" s="190" t="str">
        <f t="shared" si="107"/>
        <v>2024</v>
      </c>
      <c r="C1518" s="190" t="str">
        <f t="shared" si="108"/>
        <v>Sep-2024</v>
      </c>
      <c r="D1518" s="2">
        <v>45565</v>
      </c>
      <c r="E1518" t="s">
        <v>1037</v>
      </c>
      <c r="F1518" t="s">
        <v>1038</v>
      </c>
      <c r="G1518" t="s">
        <v>1039</v>
      </c>
      <c r="H1518" t="s">
        <v>691</v>
      </c>
      <c r="I1518" t="s">
        <v>1109</v>
      </c>
      <c r="J1518" t="s">
        <v>1110</v>
      </c>
      <c r="K1518" t="s">
        <v>1111</v>
      </c>
      <c r="L1518" t="s">
        <v>1112</v>
      </c>
      <c r="M1518" t="s">
        <v>1113</v>
      </c>
      <c r="N1518" t="s">
        <v>922</v>
      </c>
      <c r="O1518">
        <v>2455</v>
      </c>
    </row>
    <row r="1519" spans="1:15" x14ac:dyDescent="0.35">
      <c r="A1519" s="189" t="str">
        <f t="shared" si="106"/>
        <v>Sep</v>
      </c>
      <c r="B1519" s="190" t="str">
        <f t="shared" si="107"/>
        <v>2024</v>
      </c>
      <c r="C1519" s="190" t="str">
        <f t="shared" si="108"/>
        <v>Sep-2024</v>
      </c>
      <c r="D1519" s="2">
        <v>45565</v>
      </c>
      <c r="E1519" t="s">
        <v>1037</v>
      </c>
      <c r="F1519" t="s">
        <v>1038</v>
      </c>
      <c r="G1519" t="s">
        <v>1039</v>
      </c>
      <c r="H1519" t="s">
        <v>691</v>
      </c>
      <c r="I1519" t="s">
        <v>1109</v>
      </c>
      <c r="J1519" t="s">
        <v>1110</v>
      </c>
      <c r="K1519" t="s">
        <v>1111</v>
      </c>
      <c r="L1519" t="s">
        <v>1112</v>
      </c>
      <c r="M1519" t="s">
        <v>1113</v>
      </c>
      <c r="N1519" t="s">
        <v>921</v>
      </c>
      <c r="O1519">
        <v>2460</v>
      </c>
    </row>
    <row r="1520" spans="1:15" x14ac:dyDescent="0.35">
      <c r="A1520" s="189" t="str">
        <f t="shared" si="106"/>
        <v>Sep</v>
      </c>
      <c r="B1520" s="190" t="str">
        <f t="shared" si="107"/>
        <v>2024</v>
      </c>
      <c r="C1520" s="190" t="str">
        <f t="shared" si="108"/>
        <v>Sep-2024</v>
      </c>
      <c r="D1520" s="2">
        <v>45565</v>
      </c>
      <c r="E1520" t="s">
        <v>1037</v>
      </c>
      <c r="F1520" t="s">
        <v>1038</v>
      </c>
      <c r="G1520" t="s">
        <v>1039</v>
      </c>
      <c r="H1520" t="s">
        <v>696</v>
      </c>
      <c r="I1520" t="s">
        <v>1114</v>
      </c>
      <c r="J1520" t="s">
        <v>1115</v>
      </c>
      <c r="K1520" t="s">
        <v>1116</v>
      </c>
      <c r="L1520" t="s">
        <v>1117</v>
      </c>
      <c r="M1520" t="s">
        <v>1118</v>
      </c>
      <c r="N1520" t="s">
        <v>1528</v>
      </c>
      <c r="O1520">
        <v>45</v>
      </c>
    </row>
    <row r="1521" spans="1:15" x14ac:dyDescent="0.35">
      <c r="A1521" s="189" t="str">
        <f t="shared" si="106"/>
        <v>Sep</v>
      </c>
      <c r="B1521" s="190" t="str">
        <f t="shared" si="107"/>
        <v>2024</v>
      </c>
      <c r="C1521" s="190" t="str">
        <f t="shared" si="108"/>
        <v>Sep-2024</v>
      </c>
      <c r="D1521" s="2">
        <v>45565</v>
      </c>
      <c r="E1521" t="s">
        <v>1037</v>
      </c>
      <c r="F1521" t="s">
        <v>1038</v>
      </c>
      <c r="G1521" t="s">
        <v>1039</v>
      </c>
      <c r="H1521" t="s">
        <v>696</v>
      </c>
      <c r="I1521" t="s">
        <v>1114</v>
      </c>
      <c r="J1521" t="s">
        <v>1115</v>
      </c>
      <c r="K1521" t="s">
        <v>1116</v>
      </c>
      <c r="L1521" t="s">
        <v>1117</v>
      </c>
      <c r="M1521" t="s">
        <v>1118</v>
      </c>
      <c r="N1521" t="s">
        <v>1529</v>
      </c>
      <c r="O1521">
        <v>5</v>
      </c>
    </row>
    <row r="1522" spans="1:15" x14ac:dyDescent="0.35">
      <c r="A1522" s="189" t="str">
        <f t="shared" si="106"/>
        <v>Sep</v>
      </c>
      <c r="B1522" s="190" t="str">
        <f t="shared" si="107"/>
        <v>2024</v>
      </c>
      <c r="C1522" s="190" t="str">
        <f t="shared" si="108"/>
        <v>Sep-2024</v>
      </c>
      <c r="D1522" s="2">
        <v>45565</v>
      </c>
      <c r="E1522" t="s">
        <v>1037</v>
      </c>
      <c r="F1522" t="s">
        <v>1038</v>
      </c>
      <c r="G1522" t="s">
        <v>1039</v>
      </c>
      <c r="H1522" t="s">
        <v>696</v>
      </c>
      <c r="I1522" t="s">
        <v>1114</v>
      </c>
      <c r="J1522" t="s">
        <v>1115</v>
      </c>
      <c r="K1522" t="s">
        <v>1116</v>
      </c>
      <c r="L1522" t="s">
        <v>1117</v>
      </c>
      <c r="M1522" t="s">
        <v>1118</v>
      </c>
      <c r="N1522" t="s">
        <v>919</v>
      </c>
      <c r="O1522">
        <v>555</v>
      </c>
    </row>
    <row r="1523" spans="1:15" x14ac:dyDescent="0.35">
      <c r="A1523" s="189" t="str">
        <f t="shared" si="106"/>
        <v>Sep</v>
      </c>
      <c r="B1523" s="190" t="str">
        <f t="shared" si="107"/>
        <v>2024</v>
      </c>
      <c r="C1523" s="190" t="str">
        <f t="shared" si="108"/>
        <v>Sep-2024</v>
      </c>
      <c r="D1523" s="2">
        <v>45565</v>
      </c>
      <c r="E1523" t="s">
        <v>1037</v>
      </c>
      <c r="F1523" t="s">
        <v>1038</v>
      </c>
      <c r="G1523" t="s">
        <v>1039</v>
      </c>
      <c r="H1523" t="s">
        <v>696</v>
      </c>
      <c r="I1523" t="s">
        <v>1114</v>
      </c>
      <c r="J1523" t="s">
        <v>1115</v>
      </c>
      <c r="K1523" t="s">
        <v>1116</v>
      </c>
      <c r="L1523" t="s">
        <v>1117</v>
      </c>
      <c r="M1523" t="s">
        <v>1118</v>
      </c>
      <c r="N1523" t="s">
        <v>920</v>
      </c>
      <c r="O1523">
        <v>3980</v>
      </c>
    </row>
    <row r="1524" spans="1:15" x14ac:dyDescent="0.35">
      <c r="A1524" s="189" t="str">
        <f t="shared" si="106"/>
        <v>Sep</v>
      </c>
      <c r="B1524" s="190" t="str">
        <f t="shared" si="107"/>
        <v>2024</v>
      </c>
      <c r="C1524" s="190" t="str">
        <f t="shared" si="108"/>
        <v>Sep-2024</v>
      </c>
      <c r="D1524" s="2">
        <v>45565</v>
      </c>
      <c r="E1524" t="s">
        <v>1037</v>
      </c>
      <c r="F1524" t="s">
        <v>1038</v>
      </c>
      <c r="G1524" t="s">
        <v>1039</v>
      </c>
      <c r="H1524" t="s">
        <v>696</v>
      </c>
      <c r="I1524" t="s">
        <v>1114</v>
      </c>
      <c r="J1524" t="s">
        <v>1115</v>
      </c>
      <c r="K1524" t="s">
        <v>1116</v>
      </c>
      <c r="L1524" t="s">
        <v>1117</v>
      </c>
      <c r="M1524" t="s">
        <v>1118</v>
      </c>
      <c r="N1524" t="s">
        <v>922</v>
      </c>
      <c r="O1524">
        <v>765</v>
      </c>
    </row>
    <row r="1525" spans="1:15" x14ac:dyDescent="0.35">
      <c r="A1525" s="189" t="str">
        <f t="shared" si="106"/>
        <v>Sep</v>
      </c>
      <c r="B1525" s="190" t="str">
        <f t="shared" si="107"/>
        <v>2024</v>
      </c>
      <c r="C1525" s="190" t="str">
        <f t="shared" si="108"/>
        <v>Sep-2024</v>
      </c>
      <c r="D1525" s="2">
        <v>45565</v>
      </c>
      <c r="E1525" t="s">
        <v>1037</v>
      </c>
      <c r="F1525" t="s">
        <v>1038</v>
      </c>
      <c r="G1525" t="s">
        <v>1039</v>
      </c>
      <c r="H1525" t="s">
        <v>696</v>
      </c>
      <c r="I1525" t="s">
        <v>1114</v>
      </c>
      <c r="J1525" t="s">
        <v>1115</v>
      </c>
      <c r="K1525" t="s">
        <v>1116</v>
      </c>
      <c r="L1525" t="s">
        <v>1117</v>
      </c>
      <c r="M1525" t="s">
        <v>1118</v>
      </c>
      <c r="N1525" t="s">
        <v>921</v>
      </c>
      <c r="O1525">
        <v>2125</v>
      </c>
    </row>
    <row r="1526" spans="1:15" x14ac:dyDescent="0.35">
      <c r="A1526" s="189" t="str">
        <f t="shared" si="106"/>
        <v>Sep</v>
      </c>
      <c r="B1526" s="190" t="str">
        <f t="shared" si="107"/>
        <v>2024</v>
      </c>
      <c r="C1526" s="190" t="str">
        <f t="shared" si="108"/>
        <v>Sep-2024</v>
      </c>
      <c r="D1526" s="2">
        <v>45565</v>
      </c>
      <c r="E1526" t="s">
        <v>1119</v>
      </c>
      <c r="F1526" t="s">
        <v>1570</v>
      </c>
      <c r="G1526" t="s">
        <v>1120</v>
      </c>
      <c r="H1526" t="s">
        <v>665</v>
      </c>
      <c r="I1526" t="s">
        <v>1121</v>
      </c>
      <c r="J1526" t="s">
        <v>1122</v>
      </c>
      <c r="K1526" t="s">
        <v>1123</v>
      </c>
      <c r="L1526" t="s">
        <v>1124</v>
      </c>
      <c r="M1526" t="s">
        <v>1125</v>
      </c>
      <c r="N1526" t="s">
        <v>1528</v>
      </c>
      <c r="O1526">
        <v>65</v>
      </c>
    </row>
    <row r="1527" spans="1:15" x14ac:dyDescent="0.35">
      <c r="A1527" s="189" t="str">
        <f t="shared" si="106"/>
        <v>Sep</v>
      </c>
      <c r="B1527" s="190" t="str">
        <f t="shared" si="107"/>
        <v>2024</v>
      </c>
      <c r="C1527" s="190" t="str">
        <f t="shared" si="108"/>
        <v>Sep-2024</v>
      </c>
      <c r="D1527" s="2">
        <v>45565</v>
      </c>
      <c r="E1527" t="s">
        <v>1119</v>
      </c>
      <c r="F1527" t="s">
        <v>1570</v>
      </c>
      <c r="G1527" t="s">
        <v>1120</v>
      </c>
      <c r="H1527" t="s">
        <v>665</v>
      </c>
      <c r="I1527" t="s">
        <v>1121</v>
      </c>
      <c r="J1527" t="s">
        <v>1122</v>
      </c>
      <c r="K1527" t="s">
        <v>1123</v>
      </c>
      <c r="L1527" t="s">
        <v>1124</v>
      </c>
      <c r="M1527" t="s">
        <v>1125</v>
      </c>
      <c r="N1527" t="s">
        <v>1529</v>
      </c>
      <c r="O1527" t="s">
        <v>958</v>
      </c>
    </row>
    <row r="1528" spans="1:15" x14ac:dyDescent="0.35">
      <c r="A1528" s="189" t="str">
        <f t="shared" si="106"/>
        <v>Sep</v>
      </c>
      <c r="B1528" s="190" t="str">
        <f t="shared" si="107"/>
        <v>2024</v>
      </c>
      <c r="C1528" s="190" t="str">
        <f t="shared" si="108"/>
        <v>Sep-2024</v>
      </c>
      <c r="D1528" s="2">
        <v>45565</v>
      </c>
      <c r="E1528" t="s">
        <v>1119</v>
      </c>
      <c r="F1528" t="s">
        <v>1570</v>
      </c>
      <c r="G1528" t="s">
        <v>1120</v>
      </c>
      <c r="H1528" t="s">
        <v>665</v>
      </c>
      <c r="I1528" t="s">
        <v>1121</v>
      </c>
      <c r="J1528" t="s">
        <v>1122</v>
      </c>
      <c r="K1528" t="s">
        <v>1123</v>
      </c>
      <c r="L1528" t="s">
        <v>1124</v>
      </c>
      <c r="M1528" t="s">
        <v>1125</v>
      </c>
      <c r="N1528" t="s">
        <v>919</v>
      </c>
      <c r="O1528">
        <v>115</v>
      </c>
    </row>
    <row r="1529" spans="1:15" x14ac:dyDescent="0.35">
      <c r="A1529" s="189" t="str">
        <f t="shared" si="106"/>
        <v>Sep</v>
      </c>
      <c r="B1529" s="190" t="str">
        <f t="shared" si="107"/>
        <v>2024</v>
      </c>
      <c r="C1529" s="190" t="str">
        <f t="shared" si="108"/>
        <v>Sep-2024</v>
      </c>
      <c r="D1529" s="2">
        <v>45565</v>
      </c>
      <c r="E1529" t="s">
        <v>1119</v>
      </c>
      <c r="F1529" t="s">
        <v>1570</v>
      </c>
      <c r="G1529" t="s">
        <v>1120</v>
      </c>
      <c r="H1529" t="s">
        <v>665</v>
      </c>
      <c r="I1529" t="s">
        <v>1121</v>
      </c>
      <c r="J1529" t="s">
        <v>1122</v>
      </c>
      <c r="K1529" t="s">
        <v>1123</v>
      </c>
      <c r="L1529" t="s">
        <v>1124</v>
      </c>
      <c r="M1529" t="s">
        <v>1125</v>
      </c>
      <c r="N1529" t="s">
        <v>920</v>
      </c>
      <c r="O1529">
        <v>540</v>
      </c>
    </row>
    <row r="1530" spans="1:15" x14ac:dyDescent="0.35">
      <c r="A1530" s="189" t="str">
        <f t="shared" si="106"/>
        <v>Sep</v>
      </c>
      <c r="B1530" s="190" t="str">
        <f t="shared" si="107"/>
        <v>2024</v>
      </c>
      <c r="C1530" s="190" t="str">
        <f t="shared" si="108"/>
        <v>Sep-2024</v>
      </c>
      <c r="D1530" s="2">
        <v>45565</v>
      </c>
      <c r="E1530" t="s">
        <v>1119</v>
      </c>
      <c r="F1530" t="s">
        <v>1570</v>
      </c>
      <c r="G1530" t="s">
        <v>1120</v>
      </c>
      <c r="H1530" t="s">
        <v>665</v>
      </c>
      <c r="I1530" t="s">
        <v>1121</v>
      </c>
      <c r="J1530" t="s">
        <v>1122</v>
      </c>
      <c r="K1530" t="s">
        <v>1123</v>
      </c>
      <c r="L1530" t="s">
        <v>1124</v>
      </c>
      <c r="M1530" t="s">
        <v>1125</v>
      </c>
      <c r="N1530" t="s">
        <v>922</v>
      </c>
      <c r="O1530">
        <v>1745</v>
      </c>
    </row>
    <row r="1531" spans="1:15" x14ac:dyDescent="0.35">
      <c r="A1531" s="189" t="str">
        <f t="shared" si="106"/>
        <v>Sep</v>
      </c>
      <c r="B1531" s="190" t="str">
        <f t="shared" si="107"/>
        <v>2024</v>
      </c>
      <c r="C1531" s="190" t="str">
        <f t="shared" si="108"/>
        <v>Sep-2024</v>
      </c>
      <c r="D1531" s="2">
        <v>45565</v>
      </c>
      <c r="E1531" t="s">
        <v>1119</v>
      </c>
      <c r="F1531" t="s">
        <v>1570</v>
      </c>
      <c r="G1531" t="s">
        <v>1120</v>
      </c>
      <c r="H1531" t="s">
        <v>665</v>
      </c>
      <c r="I1531" t="s">
        <v>1121</v>
      </c>
      <c r="J1531" t="s">
        <v>1122</v>
      </c>
      <c r="K1531" t="s">
        <v>1123</v>
      </c>
      <c r="L1531" t="s">
        <v>1124</v>
      </c>
      <c r="M1531" t="s">
        <v>1125</v>
      </c>
      <c r="N1531" t="s">
        <v>921</v>
      </c>
      <c r="O1531">
        <v>1235</v>
      </c>
    </row>
    <row r="1532" spans="1:15" x14ac:dyDescent="0.35">
      <c r="A1532" s="189" t="str">
        <f t="shared" si="106"/>
        <v>Sep</v>
      </c>
      <c r="B1532" s="190" t="str">
        <f t="shared" si="107"/>
        <v>2024</v>
      </c>
      <c r="C1532" s="190" t="str">
        <f t="shared" si="108"/>
        <v>Sep-2024</v>
      </c>
      <c r="D1532" s="2">
        <v>45565</v>
      </c>
      <c r="E1532" t="s">
        <v>1119</v>
      </c>
      <c r="F1532" t="s">
        <v>1570</v>
      </c>
      <c r="G1532" t="s">
        <v>1120</v>
      </c>
      <c r="H1532" t="s">
        <v>665</v>
      </c>
      <c r="I1532" t="s">
        <v>1121</v>
      </c>
      <c r="J1532" t="s">
        <v>1122</v>
      </c>
      <c r="K1532" t="s">
        <v>1126</v>
      </c>
      <c r="L1532" t="s">
        <v>1127</v>
      </c>
      <c r="M1532" t="s">
        <v>1128</v>
      </c>
      <c r="N1532" t="s">
        <v>1528</v>
      </c>
      <c r="O1532" t="s">
        <v>958</v>
      </c>
    </row>
    <row r="1533" spans="1:15" x14ac:dyDescent="0.35">
      <c r="A1533" s="189" t="str">
        <f t="shared" si="106"/>
        <v>Sep</v>
      </c>
      <c r="B1533" s="190" t="str">
        <f t="shared" si="107"/>
        <v>2024</v>
      </c>
      <c r="C1533" s="190" t="str">
        <f t="shared" si="108"/>
        <v>Sep-2024</v>
      </c>
      <c r="D1533" s="2">
        <v>45565</v>
      </c>
      <c r="E1533" t="s">
        <v>1119</v>
      </c>
      <c r="F1533" t="s">
        <v>1570</v>
      </c>
      <c r="G1533" t="s">
        <v>1120</v>
      </c>
      <c r="H1533" t="s">
        <v>665</v>
      </c>
      <c r="I1533" t="s">
        <v>1121</v>
      </c>
      <c r="J1533" t="s">
        <v>1122</v>
      </c>
      <c r="K1533" t="s">
        <v>1126</v>
      </c>
      <c r="L1533" t="s">
        <v>1127</v>
      </c>
      <c r="M1533" t="s">
        <v>1128</v>
      </c>
      <c r="N1533" t="s">
        <v>1529</v>
      </c>
      <c r="O1533" t="s">
        <v>958</v>
      </c>
    </row>
    <row r="1534" spans="1:15" x14ac:dyDescent="0.35">
      <c r="A1534" s="189" t="str">
        <f t="shared" si="106"/>
        <v>Sep</v>
      </c>
      <c r="B1534" s="190" t="str">
        <f t="shared" si="107"/>
        <v>2024</v>
      </c>
      <c r="C1534" s="190" t="str">
        <f t="shared" si="108"/>
        <v>Sep-2024</v>
      </c>
      <c r="D1534" s="2">
        <v>45565</v>
      </c>
      <c r="E1534" t="s">
        <v>1119</v>
      </c>
      <c r="F1534" t="s">
        <v>1570</v>
      </c>
      <c r="G1534" t="s">
        <v>1120</v>
      </c>
      <c r="H1534" t="s">
        <v>665</v>
      </c>
      <c r="I1534" t="s">
        <v>1121</v>
      </c>
      <c r="J1534" t="s">
        <v>1122</v>
      </c>
      <c r="K1534" t="s">
        <v>1126</v>
      </c>
      <c r="L1534" t="s">
        <v>1127</v>
      </c>
      <c r="M1534" t="s">
        <v>1128</v>
      </c>
      <c r="N1534" t="s">
        <v>919</v>
      </c>
      <c r="O1534">
        <v>10</v>
      </c>
    </row>
    <row r="1535" spans="1:15" x14ac:dyDescent="0.35">
      <c r="A1535" s="189" t="str">
        <f t="shared" si="106"/>
        <v>Sep</v>
      </c>
      <c r="B1535" s="190" t="str">
        <f t="shared" si="107"/>
        <v>2024</v>
      </c>
      <c r="C1535" s="190" t="str">
        <f t="shared" si="108"/>
        <v>Sep-2024</v>
      </c>
      <c r="D1535" s="2">
        <v>45565</v>
      </c>
      <c r="E1535" t="s">
        <v>1119</v>
      </c>
      <c r="F1535" t="s">
        <v>1570</v>
      </c>
      <c r="G1535" t="s">
        <v>1120</v>
      </c>
      <c r="H1535" t="s">
        <v>665</v>
      </c>
      <c r="I1535" t="s">
        <v>1121</v>
      </c>
      <c r="J1535" t="s">
        <v>1122</v>
      </c>
      <c r="K1535" t="s">
        <v>1126</v>
      </c>
      <c r="L1535" t="s">
        <v>1127</v>
      </c>
      <c r="M1535" t="s">
        <v>1128</v>
      </c>
      <c r="N1535" t="s">
        <v>920</v>
      </c>
      <c r="O1535">
        <v>205</v>
      </c>
    </row>
    <row r="1536" spans="1:15" x14ac:dyDescent="0.35">
      <c r="A1536" s="189" t="str">
        <f t="shared" si="106"/>
        <v>Sep</v>
      </c>
      <c r="B1536" s="190" t="str">
        <f t="shared" si="107"/>
        <v>2024</v>
      </c>
      <c r="C1536" s="190" t="str">
        <f t="shared" si="108"/>
        <v>Sep-2024</v>
      </c>
      <c r="D1536" s="2">
        <v>45565</v>
      </c>
      <c r="E1536" t="s">
        <v>1119</v>
      </c>
      <c r="F1536" t="s">
        <v>1570</v>
      </c>
      <c r="G1536" t="s">
        <v>1120</v>
      </c>
      <c r="H1536" t="s">
        <v>665</v>
      </c>
      <c r="I1536" t="s">
        <v>1121</v>
      </c>
      <c r="J1536" t="s">
        <v>1122</v>
      </c>
      <c r="K1536" t="s">
        <v>1126</v>
      </c>
      <c r="L1536" t="s">
        <v>1127</v>
      </c>
      <c r="M1536" t="s">
        <v>1128</v>
      </c>
      <c r="N1536" t="s">
        <v>922</v>
      </c>
      <c r="O1536">
        <v>545</v>
      </c>
    </row>
    <row r="1537" spans="1:15" x14ac:dyDescent="0.35">
      <c r="A1537" s="189" t="str">
        <f t="shared" si="106"/>
        <v>Sep</v>
      </c>
      <c r="B1537" s="190" t="str">
        <f t="shared" si="107"/>
        <v>2024</v>
      </c>
      <c r="C1537" s="190" t="str">
        <f t="shared" si="108"/>
        <v>Sep-2024</v>
      </c>
      <c r="D1537" s="2">
        <v>45565</v>
      </c>
      <c r="E1537" t="s">
        <v>1119</v>
      </c>
      <c r="F1537" t="s">
        <v>1570</v>
      </c>
      <c r="G1537" t="s">
        <v>1120</v>
      </c>
      <c r="H1537" t="s">
        <v>665</v>
      </c>
      <c r="I1537" t="s">
        <v>1121</v>
      </c>
      <c r="J1537" t="s">
        <v>1122</v>
      </c>
      <c r="K1537" t="s">
        <v>1126</v>
      </c>
      <c r="L1537" t="s">
        <v>1127</v>
      </c>
      <c r="M1537" t="s">
        <v>1128</v>
      </c>
      <c r="N1537" t="s">
        <v>921</v>
      </c>
      <c r="O1537">
        <v>335</v>
      </c>
    </row>
    <row r="1538" spans="1:15" x14ac:dyDescent="0.35">
      <c r="A1538" s="189" t="str">
        <f t="shared" si="106"/>
        <v>Sep</v>
      </c>
      <c r="B1538" s="190" t="str">
        <f t="shared" si="107"/>
        <v>2024</v>
      </c>
      <c r="C1538" s="190" t="str">
        <f t="shared" si="108"/>
        <v>Sep-2024</v>
      </c>
      <c r="D1538" s="2">
        <v>45565</v>
      </c>
      <c r="E1538" t="s">
        <v>1119</v>
      </c>
      <c r="F1538" t="s">
        <v>1570</v>
      </c>
      <c r="G1538" t="s">
        <v>1120</v>
      </c>
      <c r="H1538" t="s">
        <v>665</v>
      </c>
      <c r="I1538" t="s">
        <v>1121</v>
      </c>
      <c r="J1538" t="s">
        <v>1122</v>
      </c>
      <c r="K1538" t="s">
        <v>1129</v>
      </c>
      <c r="L1538" t="s">
        <v>1130</v>
      </c>
      <c r="M1538" t="s">
        <v>1131</v>
      </c>
      <c r="N1538" t="s">
        <v>1528</v>
      </c>
      <c r="O1538">
        <v>20</v>
      </c>
    </row>
    <row r="1539" spans="1:15" x14ac:dyDescent="0.35">
      <c r="A1539" s="189" t="str">
        <f t="shared" ref="A1539:A1602" si="109">TEXT(D1539,"mmm")</f>
        <v>Sep</v>
      </c>
      <c r="B1539" s="190" t="str">
        <f t="shared" ref="B1539:B1602" si="110">TEXT(D1539,"yyyy")</f>
        <v>2024</v>
      </c>
      <c r="C1539" s="190" t="str">
        <f t="shared" ref="C1539:C1602" si="111">_xlfn.CONCAT(A1539&amp;"-"&amp;B1539)</f>
        <v>Sep-2024</v>
      </c>
      <c r="D1539" s="2">
        <v>45565</v>
      </c>
      <c r="E1539" t="s">
        <v>1119</v>
      </c>
      <c r="F1539" t="s">
        <v>1570</v>
      </c>
      <c r="G1539" t="s">
        <v>1120</v>
      </c>
      <c r="H1539" t="s">
        <v>665</v>
      </c>
      <c r="I1539" t="s">
        <v>1121</v>
      </c>
      <c r="J1539" t="s">
        <v>1122</v>
      </c>
      <c r="K1539" t="s">
        <v>1129</v>
      </c>
      <c r="L1539" t="s">
        <v>1130</v>
      </c>
      <c r="M1539" t="s">
        <v>1131</v>
      </c>
      <c r="N1539" t="s">
        <v>1529</v>
      </c>
      <c r="O1539" t="s">
        <v>958</v>
      </c>
    </row>
    <row r="1540" spans="1:15" x14ac:dyDescent="0.35">
      <c r="A1540" s="189" t="str">
        <f t="shared" si="109"/>
        <v>Sep</v>
      </c>
      <c r="B1540" s="190" t="str">
        <f t="shared" si="110"/>
        <v>2024</v>
      </c>
      <c r="C1540" s="190" t="str">
        <f t="shared" si="111"/>
        <v>Sep-2024</v>
      </c>
      <c r="D1540" s="2">
        <v>45565</v>
      </c>
      <c r="E1540" t="s">
        <v>1119</v>
      </c>
      <c r="F1540" t="s">
        <v>1570</v>
      </c>
      <c r="G1540" t="s">
        <v>1120</v>
      </c>
      <c r="H1540" t="s">
        <v>665</v>
      </c>
      <c r="I1540" t="s">
        <v>1121</v>
      </c>
      <c r="J1540" t="s">
        <v>1122</v>
      </c>
      <c r="K1540" t="s">
        <v>1129</v>
      </c>
      <c r="L1540" t="s">
        <v>1130</v>
      </c>
      <c r="M1540" t="s">
        <v>1131</v>
      </c>
      <c r="N1540" t="s">
        <v>919</v>
      </c>
      <c r="O1540">
        <v>90</v>
      </c>
    </row>
    <row r="1541" spans="1:15" x14ac:dyDescent="0.35">
      <c r="A1541" s="189" t="str">
        <f t="shared" si="109"/>
        <v>Sep</v>
      </c>
      <c r="B1541" s="190" t="str">
        <f t="shared" si="110"/>
        <v>2024</v>
      </c>
      <c r="C1541" s="190" t="str">
        <f t="shared" si="111"/>
        <v>Sep-2024</v>
      </c>
      <c r="D1541" s="2">
        <v>45565</v>
      </c>
      <c r="E1541" t="s">
        <v>1119</v>
      </c>
      <c r="F1541" t="s">
        <v>1570</v>
      </c>
      <c r="G1541" t="s">
        <v>1120</v>
      </c>
      <c r="H1541" t="s">
        <v>665</v>
      </c>
      <c r="I1541" t="s">
        <v>1121</v>
      </c>
      <c r="J1541" t="s">
        <v>1122</v>
      </c>
      <c r="K1541" t="s">
        <v>1129</v>
      </c>
      <c r="L1541" t="s">
        <v>1130</v>
      </c>
      <c r="M1541" t="s">
        <v>1131</v>
      </c>
      <c r="N1541" t="s">
        <v>920</v>
      </c>
      <c r="O1541">
        <v>600</v>
      </c>
    </row>
    <row r="1542" spans="1:15" x14ac:dyDescent="0.35">
      <c r="A1542" s="189" t="str">
        <f t="shared" si="109"/>
        <v>Sep</v>
      </c>
      <c r="B1542" s="190" t="str">
        <f t="shared" si="110"/>
        <v>2024</v>
      </c>
      <c r="C1542" s="190" t="str">
        <f t="shared" si="111"/>
        <v>Sep-2024</v>
      </c>
      <c r="D1542" s="2">
        <v>45565</v>
      </c>
      <c r="E1542" t="s">
        <v>1119</v>
      </c>
      <c r="F1542" t="s">
        <v>1570</v>
      </c>
      <c r="G1542" t="s">
        <v>1120</v>
      </c>
      <c r="H1542" t="s">
        <v>665</v>
      </c>
      <c r="I1542" t="s">
        <v>1121</v>
      </c>
      <c r="J1542" t="s">
        <v>1122</v>
      </c>
      <c r="K1542" t="s">
        <v>1129</v>
      </c>
      <c r="L1542" t="s">
        <v>1130</v>
      </c>
      <c r="M1542" t="s">
        <v>1131</v>
      </c>
      <c r="N1542" t="s">
        <v>922</v>
      </c>
      <c r="O1542">
        <v>890</v>
      </c>
    </row>
    <row r="1543" spans="1:15" x14ac:dyDescent="0.35">
      <c r="A1543" s="189" t="str">
        <f t="shared" si="109"/>
        <v>Sep</v>
      </c>
      <c r="B1543" s="190" t="str">
        <f t="shared" si="110"/>
        <v>2024</v>
      </c>
      <c r="C1543" s="190" t="str">
        <f t="shared" si="111"/>
        <v>Sep-2024</v>
      </c>
      <c r="D1543" s="2">
        <v>45565</v>
      </c>
      <c r="E1543" t="s">
        <v>1119</v>
      </c>
      <c r="F1543" t="s">
        <v>1570</v>
      </c>
      <c r="G1543" t="s">
        <v>1120</v>
      </c>
      <c r="H1543" t="s">
        <v>665</v>
      </c>
      <c r="I1543" t="s">
        <v>1121</v>
      </c>
      <c r="J1543" t="s">
        <v>1122</v>
      </c>
      <c r="K1543" t="s">
        <v>1129</v>
      </c>
      <c r="L1543" t="s">
        <v>1130</v>
      </c>
      <c r="M1543" t="s">
        <v>1131</v>
      </c>
      <c r="N1543" t="s">
        <v>921</v>
      </c>
      <c r="O1543">
        <v>655</v>
      </c>
    </row>
    <row r="1544" spans="1:15" x14ac:dyDescent="0.35">
      <c r="A1544" s="189" t="str">
        <f t="shared" si="109"/>
        <v>Sep</v>
      </c>
      <c r="B1544" s="190" t="str">
        <f t="shared" si="110"/>
        <v>2024</v>
      </c>
      <c r="C1544" s="190" t="str">
        <f t="shared" si="111"/>
        <v>Sep-2024</v>
      </c>
      <c r="D1544" s="2">
        <v>45565</v>
      </c>
      <c r="E1544" t="s">
        <v>1119</v>
      </c>
      <c r="F1544" t="s">
        <v>1570</v>
      </c>
      <c r="G1544" t="s">
        <v>1120</v>
      </c>
      <c r="H1544" t="s">
        <v>665</v>
      </c>
      <c r="I1544" t="s">
        <v>1121</v>
      </c>
      <c r="J1544" t="s">
        <v>1122</v>
      </c>
      <c r="K1544" t="s">
        <v>1132</v>
      </c>
      <c r="L1544" t="s">
        <v>1133</v>
      </c>
      <c r="M1544" t="s">
        <v>1134</v>
      </c>
      <c r="N1544" t="s">
        <v>1528</v>
      </c>
      <c r="O1544" t="s">
        <v>958</v>
      </c>
    </row>
    <row r="1545" spans="1:15" x14ac:dyDescent="0.35">
      <c r="A1545" s="189" t="str">
        <f t="shared" si="109"/>
        <v>Sep</v>
      </c>
      <c r="B1545" s="190" t="str">
        <f t="shared" si="110"/>
        <v>2024</v>
      </c>
      <c r="C1545" s="190" t="str">
        <f t="shared" si="111"/>
        <v>Sep-2024</v>
      </c>
      <c r="D1545" s="2">
        <v>45565</v>
      </c>
      <c r="E1545" t="s">
        <v>1119</v>
      </c>
      <c r="F1545" t="s">
        <v>1570</v>
      </c>
      <c r="G1545" t="s">
        <v>1120</v>
      </c>
      <c r="H1545" t="s">
        <v>665</v>
      </c>
      <c r="I1545" t="s">
        <v>1121</v>
      </c>
      <c r="J1545" t="s">
        <v>1122</v>
      </c>
      <c r="K1545" t="s">
        <v>1132</v>
      </c>
      <c r="L1545" t="s">
        <v>1133</v>
      </c>
      <c r="M1545" t="s">
        <v>1134</v>
      </c>
      <c r="N1545" t="s">
        <v>1529</v>
      </c>
      <c r="O1545" t="s">
        <v>958</v>
      </c>
    </row>
    <row r="1546" spans="1:15" x14ac:dyDescent="0.35">
      <c r="A1546" s="189" t="str">
        <f t="shared" si="109"/>
        <v>Sep</v>
      </c>
      <c r="B1546" s="190" t="str">
        <f t="shared" si="110"/>
        <v>2024</v>
      </c>
      <c r="C1546" s="190" t="str">
        <f t="shared" si="111"/>
        <v>Sep-2024</v>
      </c>
      <c r="D1546" s="2">
        <v>45565</v>
      </c>
      <c r="E1546" t="s">
        <v>1119</v>
      </c>
      <c r="F1546" t="s">
        <v>1570</v>
      </c>
      <c r="G1546" t="s">
        <v>1120</v>
      </c>
      <c r="H1546" t="s">
        <v>665</v>
      </c>
      <c r="I1546" t="s">
        <v>1121</v>
      </c>
      <c r="J1546" t="s">
        <v>1122</v>
      </c>
      <c r="K1546" t="s">
        <v>1132</v>
      </c>
      <c r="L1546" t="s">
        <v>1133</v>
      </c>
      <c r="M1546" t="s">
        <v>1134</v>
      </c>
      <c r="N1546" t="s">
        <v>919</v>
      </c>
      <c r="O1546">
        <v>40</v>
      </c>
    </row>
    <row r="1547" spans="1:15" x14ac:dyDescent="0.35">
      <c r="A1547" s="189" t="str">
        <f t="shared" si="109"/>
        <v>Sep</v>
      </c>
      <c r="B1547" s="190" t="str">
        <f t="shared" si="110"/>
        <v>2024</v>
      </c>
      <c r="C1547" s="190" t="str">
        <f t="shared" si="111"/>
        <v>Sep-2024</v>
      </c>
      <c r="D1547" s="2">
        <v>45565</v>
      </c>
      <c r="E1547" t="s">
        <v>1119</v>
      </c>
      <c r="F1547" t="s">
        <v>1570</v>
      </c>
      <c r="G1547" t="s">
        <v>1120</v>
      </c>
      <c r="H1547" t="s">
        <v>665</v>
      </c>
      <c r="I1547" t="s">
        <v>1121</v>
      </c>
      <c r="J1547" t="s">
        <v>1122</v>
      </c>
      <c r="K1547" t="s">
        <v>1132</v>
      </c>
      <c r="L1547" t="s">
        <v>1133</v>
      </c>
      <c r="M1547" t="s">
        <v>1134</v>
      </c>
      <c r="N1547" t="s">
        <v>920</v>
      </c>
      <c r="O1547">
        <v>125</v>
      </c>
    </row>
    <row r="1548" spans="1:15" x14ac:dyDescent="0.35">
      <c r="A1548" s="189" t="str">
        <f t="shared" si="109"/>
        <v>Sep</v>
      </c>
      <c r="B1548" s="190" t="str">
        <f t="shared" si="110"/>
        <v>2024</v>
      </c>
      <c r="C1548" s="190" t="str">
        <f t="shared" si="111"/>
        <v>Sep-2024</v>
      </c>
      <c r="D1548" s="2">
        <v>45565</v>
      </c>
      <c r="E1548" t="s">
        <v>1119</v>
      </c>
      <c r="F1548" t="s">
        <v>1570</v>
      </c>
      <c r="G1548" t="s">
        <v>1120</v>
      </c>
      <c r="H1548" t="s">
        <v>665</v>
      </c>
      <c r="I1548" t="s">
        <v>1121</v>
      </c>
      <c r="J1548" t="s">
        <v>1122</v>
      </c>
      <c r="K1548" t="s">
        <v>1132</v>
      </c>
      <c r="L1548" t="s">
        <v>1133</v>
      </c>
      <c r="M1548" t="s">
        <v>1134</v>
      </c>
      <c r="N1548" t="s">
        <v>922</v>
      </c>
      <c r="O1548">
        <v>1455</v>
      </c>
    </row>
    <row r="1549" spans="1:15" x14ac:dyDescent="0.35">
      <c r="A1549" s="189" t="str">
        <f t="shared" si="109"/>
        <v>Sep</v>
      </c>
      <c r="B1549" s="190" t="str">
        <f t="shared" si="110"/>
        <v>2024</v>
      </c>
      <c r="C1549" s="190" t="str">
        <f t="shared" si="111"/>
        <v>Sep-2024</v>
      </c>
      <c r="D1549" s="2">
        <v>45565</v>
      </c>
      <c r="E1549" t="s">
        <v>1119</v>
      </c>
      <c r="F1549" t="s">
        <v>1570</v>
      </c>
      <c r="G1549" t="s">
        <v>1120</v>
      </c>
      <c r="H1549" t="s">
        <v>665</v>
      </c>
      <c r="I1549" t="s">
        <v>1121</v>
      </c>
      <c r="J1549" t="s">
        <v>1122</v>
      </c>
      <c r="K1549" t="s">
        <v>1132</v>
      </c>
      <c r="L1549" t="s">
        <v>1133</v>
      </c>
      <c r="M1549" t="s">
        <v>1134</v>
      </c>
      <c r="N1549" t="s">
        <v>921</v>
      </c>
      <c r="O1549">
        <v>500</v>
      </c>
    </row>
    <row r="1550" spans="1:15" x14ac:dyDescent="0.35">
      <c r="A1550" s="189" t="str">
        <f t="shared" si="109"/>
        <v>Sep</v>
      </c>
      <c r="B1550" s="190" t="str">
        <f t="shared" si="110"/>
        <v>2024</v>
      </c>
      <c r="C1550" s="190" t="str">
        <f t="shared" si="111"/>
        <v>Sep-2024</v>
      </c>
      <c r="D1550" s="2">
        <v>45565</v>
      </c>
      <c r="E1550" t="s">
        <v>1119</v>
      </c>
      <c r="F1550" t="s">
        <v>1570</v>
      </c>
      <c r="G1550" t="s">
        <v>1120</v>
      </c>
      <c r="H1550" t="s">
        <v>665</v>
      </c>
      <c r="I1550" t="s">
        <v>1121</v>
      </c>
      <c r="J1550" t="s">
        <v>1122</v>
      </c>
      <c r="K1550" t="s">
        <v>1135</v>
      </c>
      <c r="L1550" t="s">
        <v>1136</v>
      </c>
      <c r="M1550" t="s">
        <v>1137</v>
      </c>
      <c r="N1550" t="s">
        <v>1528</v>
      </c>
      <c r="O1550" t="s">
        <v>958</v>
      </c>
    </row>
    <row r="1551" spans="1:15" x14ac:dyDescent="0.35">
      <c r="A1551" s="189" t="str">
        <f t="shared" si="109"/>
        <v>Sep</v>
      </c>
      <c r="B1551" s="190" t="str">
        <f t="shared" si="110"/>
        <v>2024</v>
      </c>
      <c r="C1551" s="190" t="str">
        <f t="shared" si="111"/>
        <v>Sep-2024</v>
      </c>
      <c r="D1551" s="2">
        <v>45565</v>
      </c>
      <c r="E1551" t="s">
        <v>1119</v>
      </c>
      <c r="F1551" t="s">
        <v>1570</v>
      </c>
      <c r="G1551" t="s">
        <v>1120</v>
      </c>
      <c r="H1551" t="s">
        <v>665</v>
      </c>
      <c r="I1551" t="s">
        <v>1121</v>
      </c>
      <c r="J1551" t="s">
        <v>1122</v>
      </c>
      <c r="K1551" t="s">
        <v>1135</v>
      </c>
      <c r="L1551" t="s">
        <v>1136</v>
      </c>
      <c r="M1551" t="s">
        <v>1137</v>
      </c>
      <c r="N1551" t="s">
        <v>1529</v>
      </c>
      <c r="O1551" t="s">
        <v>958</v>
      </c>
    </row>
    <row r="1552" spans="1:15" x14ac:dyDescent="0.35">
      <c r="A1552" s="189" t="str">
        <f t="shared" si="109"/>
        <v>Sep</v>
      </c>
      <c r="B1552" s="190" t="str">
        <f t="shared" si="110"/>
        <v>2024</v>
      </c>
      <c r="C1552" s="190" t="str">
        <f t="shared" si="111"/>
        <v>Sep-2024</v>
      </c>
      <c r="D1552" s="2">
        <v>45565</v>
      </c>
      <c r="E1552" t="s">
        <v>1119</v>
      </c>
      <c r="F1552" t="s">
        <v>1570</v>
      </c>
      <c r="G1552" t="s">
        <v>1120</v>
      </c>
      <c r="H1552" t="s">
        <v>665</v>
      </c>
      <c r="I1552" t="s">
        <v>1121</v>
      </c>
      <c r="J1552" t="s">
        <v>1122</v>
      </c>
      <c r="K1552" t="s">
        <v>1135</v>
      </c>
      <c r="L1552" t="s">
        <v>1136</v>
      </c>
      <c r="M1552" t="s">
        <v>1137</v>
      </c>
      <c r="N1552" t="s">
        <v>919</v>
      </c>
      <c r="O1552">
        <v>115</v>
      </c>
    </row>
    <row r="1553" spans="1:15" x14ac:dyDescent="0.35">
      <c r="A1553" s="189" t="str">
        <f t="shared" si="109"/>
        <v>Sep</v>
      </c>
      <c r="B1553" s="190" t="str">
        <f t="shared" si="110"/>
        <v>2024</v>
      </c>
      <c r="C1553" s="190" t="str">
        <f t="shared" si="111"/>
        <v>Sep-2024</v>
      </c>
      <c r="D1553" s="2">
        <v>45565</v>
      </c>
      <c r="E1553" t="s">
        <v>1119</v>
      </c>
      <c r="F1553" t="s">
        <v>1570</v>
      </c>
      <c r="G1553" t="s">
        <v>1120</v>
      </c>
      <c r="H1553" t="s">
        <v>665</v>
      </c>
      <c r="I1553" t="s">
        <v>1121</v>
      </c>
      <c r="J1553" t="s">
        <v>1122</v>
      </c>
      <c r="K1553" t="s">
        <v>1135</v>
      </c>
      <c r="L1553" t="s">
        <v>1136</v>
      </c>
      <c r="M1553" t="s">
        <v>1137</v>
      </c>
      <c r="N1553" t="s">
        <v>920</v>
      </c>
      <c r="O1553">
        <v>140</v>
      </c>
    </row>
    <row r="1554" spans="1:15" x14ac:dyDescent="0.35">
      <c r="A1554" s="189" t="str">
        <f t="shared" si="109"/>
        <v>Sep</v>
      </c>
      <c r="B1554" s="190" t="str">
        <f t="shared" si="110"/>
        <v>2024</v>
      </c>
      <c r="C1554" s="190" t="str">
        <f t="shared" si="111"/>
        <v>Sep-2024</v>
      </c>
      <c r="D1554" s="2">
        <v>45565</v>
      </c>
      <c r="E1554" t="s">
        <v>1119</v>
      </c>
      <c r="F1554" t="s">
        <v>1570</v>
      </c>
      <c r="G1554" t="s">
        <v>1120</v>
      </c>
      <c r="H1554" t="s">
        <v>665</v>
      </c>
      <c r="I1554" t="s">
        <v>1121</v>
      </c>
      <c r="J1554" t="s">
        <v>1122</v>
      </c>
      <c r="K1554" t="s">
        <v>1135</v>
      </c>
      <c r="L1554" t="s">
        <v>1136</v>
      </c>
      <c r="M1554" t="s">
        <v>1137</v>
      </c>
      <c r="N1554" t="s">
        <v>922</v>
      </c>
      <c r="O1554">
        <v>1210</v>
      </c>
    </row>
    <row r="1555" spans="1:15" x14ac:dyDescent="0.35">
      <c r="A1555" s="189" t="str">
        <f t="shared" si="109"/>
        <v>Sep</v>
      </c>
      <c r="B1555" s="190" t="str">
        <f t="shared" si="110"/>
        <v>2024</v>
      </c>
      <c r="C1555" s="190" t="str">
        <f t="shared" si="111"/>
        <v>Sep-2024</v>
      </c>
      <c r="D1555" s="2">
        <v>45565</v>
      </c>
      <c r="E1555" t="s">
        <v>1119</v>
      </c>
      <c r="F1555" t="s">
        <v>1570</v>
      </c>
      <c r="G1555" t="s">
        <v>1120</v>
      </c>
      <c r="H1555" t="s">
        <v>665</v>
      </c>
      <c r="I1555" t="s">
        <v>1121</v>
      </c>
      <c r="J1555" t="s">
        <v>1122</v>
      </c>
      <c r="K1555" t="s">
        <v>1135</v>
      </c>
      <c r="L1555" t="s">
        <v>1136</v>
      </c>
      <c r="M1555" t="s">
        <v>1137</v>
      </c>
      <c r="N1555" t="s">
        <v>921</v>
      </c>
      <c r="O1555">
        <v>730</v>
      </c>
    </row>
    <row r="1556" spans="1:15" x14ac:dyDescent="0.35">
      <c r="A1556" s="189" t="str">
        <f t="shared" si="109"/>
        <v>Sep</v>
      </c>
      <c r="B1556" s="190" t="str">
        <f t="shared" si="110"/>
        <v>2024</v>
      </c>
      <c r="C1556" s="190" t="str">
        <f t="shared" si="111"/>
        <v>Sep-2024</v>
      </c>
      <c r="D1556" s="2">
        <v>45565</v>
      </c>
      <c r="E1556" t="s">
        <v>1119</v>
      </c>
      <c r="F1556" t="s">
        <v>1570</v>
      </c>
      <c r="G1556" t="s">
        <v>1120</v>
      </c>
      <c r="H1556" t="s">
        <v>666</v>
      </c>
      <c r="I1556" t="s">
        <v>1138</v>
      </c>
      <c r="J1556" t="s">
        <v>1139</v>
      </c>
      <c r="K1556" t="s">
        <v>1140</v>
      </c>
      <c r="L1556" t="s">
        <v>1141</v>
      </c>
      <c r="M1556" t="s">
        <v>1142</v>
      </c>
      <c r="N1556" t="s">
        <v>1528</v>
      </c>
      <c r="O1556">
        <v>120</v>
      </c>
    </row>
    <row r="1557" spans="1:15" x14ac:dyDescent="0.35">
      <c r="A1557" s="189" t="str">
        <f t="shared" si="109"/>
        <v>Sep</v>
      </c>
      <c r="B1557" s="190" t="str">
        <f t="shared" si="110"/>
        <v>2024</v>
      </c>
      <c r="C1557" s="190" t="str">
        <f t="shared" si="111"/>
        <v>Sep-2024</v>
      </c>
      <c r="D1557" s="2">
        <v>45565</v>
      </c>
      <c r="E1557" t="s">
        <v>1119</v>
      </c>
      <c r="F1557" t="s">
        <v>1570</v>
      </c>
      <c r="G1557" t="s">
        <v>1120</v>
      </c>
      <c r="H1557" t="s">
        <v>666</v>
      </c>
      <c r="I1557" t="s">
        <v>1138</v>
      </c>
      <c r="J1557" t="s">
        <v>1139</v>
      </c>
      <c r="K1557" t="s">
        <v>1140</v>
      </c>
      <c r="L1557" t="s">
        <v>1141</v>
      </c>
      <c r="M1557" t="s">
        <v>1142</v>
      </c>
      <c r="N1557" t="s">
        <v>1529</v>
      </c>
      <c r="O1557">
        <v>5</v>
      </c>
    </row>
    <row r="1558" spans="1:15" x14ac:dyDescent="0.35">
      <c r="A1558" s="189" t="str">
        <f t="shared" si="109"/>
        <v>Sep</v>
      </c>
      <c r="B1558" s="190" t="str">
        <f t="shared" si="110"/>
        <v>2024</v>
      </c>
      <c r="C1558" s="190" t="str">
        <f t="shared" si="111"/>
        <v>Sep-2024</v>
      </c>
      <c r="D1558" s="2">
        <v>45565</v>
      </c>
      <c r="E1558" t="s">
        <v>1119</v>
      </c>
      <c r="F1558" t="s">
        <v>1570</v>
      </c>
      <c r="G1558" t="s">
        <v>1120</v>
      </c>
      <c r="H1558" t="s">
        <v>666</v>
      </c>
      <c r="I1558" t="s">
        <v>1138</v>
      </c>
      <c r="J1558" t="s">
        <v>1139</v>
      </c>
      <c r="K1558" t="s">
        <v>1140</v>
      </c>
      <c r="L1558" t="s">
        <v>1141</v>
      </c>
      <c r="M1558" t="s">
        <v>1142</v>
      </c>
      <c r="N1558" t="s">
        <v>919</v>
      </c>
      <c r="O1558">
        <v>225</v>
      </c>
    </row>
    <row r="1559" spans="1:15" x14ac:dyDescent="0.35">
      <c r="A1559" s="189" t="str">
        <f t="shared" si="109"/>
        <v>Sep</v>
      </c>
      <c r="B1559" s="190" t="str">
        <f t="shared" si="110"/>
        <v>2024</v>
      </c>
      <c r="C1559" s="190" t="str">
        <f t="shared" si="111"/>
        <v>Sep-2024</v>
      </c>
      <c r="D1559" s="2">
        <v>45565</v>
      </c>
      <c r="E1559" t="s">
        <v>1119</v>
      </c>
      <c r="F1559" t="s">
        <v>1570</v>
      </c>
      <c r="G1559" t="s">
        <v>1120</v>
      </c>
      <c r="H1559" t="s">
        <v>666</v>
      </c>
      <c r="I1559" t="s">
        <v>1138</v>
      </c>
      <c r="J1559" t="s">
        <v>1139</v>
      </c>
      <c r="K1559" t="s">
        <v>1140</v>
      </c>
      <c r="L1559" t="s">
        <v>1141</v>
      </c>
      <c r="M1559" t="s">
        <v>1142</v>
      </c>
      <c r="N1559" t="s">
        <v>920</v>
      </c>
      <c r="O1559">
        <v>2025</v>
      </c>
    </row>
    <row r="1560" spans="1:15" x14ac:dyDescent="0.35">
      <c r="A1560" s="189" t="str">
        <f t="shared" si="109"/>
        <v>Sep</v>
      </c>
      <c r="B1560" s="190" t="str">
        <f t="shared" si="110"/>
        <v>2024</v>
      </c>
      <c r="C1560" s="190" t="str">
        <f t="shared" si="111"/>
        <v>Sep-2024</v>
      </c>
      <c r="D1560" s="2">
        <v>45565</v>
      </c>
      <c r="E1560" t="s">
        <v>1119</v>
      </c>
      <c r="F1560" t="s">
        <v>1570</v>
      </c>
      <c r="G1560" t="s">
        <v>1120</v>
      </c>
      <c r="H1560" t="s">
        <v>666</v>
      </c>
      <c r="I1560" t="s">
        <v>1138</v>
      </c>
      <c r="J1560" t="s">
        <v>1139</v>
      </c>
      <c r="K1560" t="s">
        <v>1140</v>
      </c>
      <c r="L1560" t="s">
        <v>1141</v>
      </c>
      <c r="M1560" t="s">
        <v>1142</v>
      </c>
      <c r="N1560" t="s">
        <v>922</v>
      </c>
      <c r="O1560">
        <v>2900</v>
      </c>
    </row>
    <row r="1561" spans="1:15" x14ac:dyDescent="0.35">
      <c r="A1561" s="189" t="str">
        <f t="shared" si="109"/>
        <v>Sep</v>
      </c>
      <c r="B1561" s="190" t="str">
        <f t="shared" si="110"/>
        <v>2024</v>
      </c>
      <c r="C1561" s="190" t="str">
        <f t="shared" si="111"/>
        <v>Sep-2024</v>
      </c>
      <c r="D1561" s="2">
        <v>45565</v>
      </c>
      <c r="E1561" t="s">
        <v>1119</v>
      </c>
      <c r="F1561" t="s">
        <v>1570</v>
      </c>
      <c r="G1561" t="s">
        <v>1120</v>
      </c>
      <c r="H1561" t="s">
        <v>666</v>
      </c>
      <c r="I1561" t="s">
        <v>1138</v>
      </c>
      <c r="J1561" t="s">
        <v>1139</v>
      </c>
      <c r="K1561" t="s">
        <v>1140</v>
      </c>
      <c r="L1561" t="s">
        <v>1141</v>
      </c>
      <c r="M1561" t="s">
        <v>1142</v>
      </c>
      <c r="N1561" t="s">
        <v>921</v>
      </c>
      <c r="O1561">
        <v>2340</v>
      </c>
    </row>
    <row r="1562" spans="1:15" x14ac:dyDescent="0.35">
      <c r="A1562" s="189" t="str">
        <f t="shared" si="109"/>
        <v>Sep</v>
      </c>
      <c r="B1562" s="190" t="str">
        <f t="shared" si="110"/>
        <v>2024</v>
      </c>
      <c r="C1562" s="190" t="str">
        <f t="shared" si="111"/>
        <v>Sep-2024</v>
      </c>
      <c r="D1562" s="2">
        <v>45565</v>
      </c>
      <c r="E1562" t="s">
        <v>1119</v>
      </c>
      <c r="F1562" t="s">
        <v>1570</v>
      </c>
      <c r="G1562" t="s">
        <v>1120</v>
      </c>
      <c r="H1562" t="s">
        <v>670</v>
      </c>
      <c r="I1562" t="s">
        <v>1143</v>
      </c>
      <c r="J1562" t="s">
        <v>1144</v>
      </c>
      <c r="K1562" t="s">
        <v>1145</v>
      </c>
      <c r="L1562" t="s">
        <v>1146</v>
      </c>
      <c r="M1562" t="s">
        <v>1147</v>
      </c>
      <c r="N1562" t="s">
        <v>1528</v>
      </c>
      <c r="O1562">
        <v>25</v>
      </c>
    </row>
    <row r="1563" spans="1:15" x14ac:dyDescent="0.35">
      <c r="A1563" s="189" t="str">
        <f t="shared" si="109"/>
        <v>Sep</v>
      </c>
      <c r="B1563" s="190" t="str">
        <f t="shared" si="110"/>
        <v>2024</v>
      </c>
      <c r="C1563" s="190" t="str">
        <f t="shared" si="111"/>
        <v>Sep-2024</v>
      </c>
      <c r="D1563" s="2">
        <v>45565</v>
      </c>
      <c r="E1563" t="s">
        <v>1119</v>
      </c>
      <c r="F1563" t="s">
        <v>1570</v>
      </c>
      <c r="G1563" t="s">
        <v>1120</v>
      </c>
      <c r="H1563" t="s">
        <v>670</v>
      </c>
      <c r="I1563" t="s">
        <v>1143</v>
      </c>
      <c r="J1563" t="s">
        <v>1144</v>
      </c>
      <c r="K1563" t="s">
        <v>1145</v>
      </c>
      <c r="L1563" t="s">
        <v>1146</v>
      </c>
      <c r="M1563" t="s">
        <v>1147</v>
      </c>
      <c r="N1563" t="s">
        <v>1529</v>
      </c>
      <c r="O1563" t="s">
        <v>958</v>
      </c>
    </row>
    <row r="1564" spans="1:15" x14ac:dyDescent="0.35">
      <c r="A1564" s="189" t="str">
        <f t="shared" si="109"/>
        <v>Sep</v>
      </c>
      <c r="B1564" s="190" t="str">
        <f t="shared" si="110"/>
        <v>2024</v>
      </c>
      <c r="C1564" s="190" t="str">
        <f t="shared" si="111"/>
        <v>Sep-2024</v>
      </c>
      <c r="D1564" s="2">
        <v>45565</v>
      </c>
      <c r="E1564" t="s">
        <v>1119</v>
      </c>
      <c r="F1564" t="s">
        <v>1570</v>
      </c>
      <c r="G1564" t="s">
        <v>1120</v>
      </c>
      <c r="H1564" t="s">
        <v>670</v>
      </c>
      <c r="I1564" t="s">
        <v>1143</v>
      </c>
      <c r="J1564" t="s">
        <v>1144</v>
      </c>
      <c r="K1564" t="s">
        <v>1145</v>
      </c>
      <c r="L1564" t="s">
        <v>1146</v>
      </c>
      <c r="M1564" t="s">
        <v>1147</v>
      </c>
      <c r="N1564" t="s">
        <v>919</v>
      </c>
      <c r="O1564">
        <v>165</v>
      </c>
    </row>
    <row r="1565" spans="1:15" x14ac:dyDescent="0.35">
      <c r="A1565" s="189" t="str">
        <f t="shared" si="109"/>
        <v>Sep</v>
      </c>
      <c r="B1565" s="190" t="str">
        <f t="shared" si="110"/>
        <v>2024</v>
      </c>
      <c r="C1565" s="190" t="str">
        <f t="shared" si="111"/>
        <v>Sep-2024</v>
      </c>
      <c r="D1565" s="2">
        <v>45565</v>
      </c>
      <c r="E1565" t="s">
        <v>1119</v>
      </c>
      <c r="F1565" t="s">
        <v>1570</v>
      </c>
      <c r="G1565" t="s">
        <v>1120</v>
      </c>
      <c r="H1565" t="s">
        <v>670</v>
      </c>
      <c r="I1565" t="s">
        <v>1143</v>
      </c>
      <c r="J1565" t="s">
        <v>1144</v>
      </c>
      <c r="K1565" t="s">
        <v>1145</v>
      </c>
      <c r="L1565" t="s">
        <v>1146</v>
      </c>
      <c r="M1565" t="s">
        <v>1147</v>
      </c>
      <c r="N1565" t="s">
        <v>920</v>
      </c>
      <c r="O1565">
        <v>1485</v>
      </c>
    </row>
    <row r="1566" spans="1:15" x14ac:dyDescent="0.35">
      <c r="A1566" s="189" t="str">
        <f t="shared" si="109"/>
        <v>Sep</v>
      </c>
      <c r="B1566" s="190" t="str">
        <f t="shared" si="110"/>
        <v>2024</v>
      </c>
      <c r="C1566" s="190" t="str">
        <f t="shared" si="111"/>
        <v>Sep-2024</v>
      </c>
      <c r="D1566" s="2">
        <v>45565</v>
      </c>
      <c r="E1566" t="s">
        <v>1119</v>
      </c>
      <c r="F1566" t="s">
        <v>1570</v>
      </c>
      <c r="G1566" t="s">
        <v>1120</v>
      </c>
      <c r="H1566" t="s">
        <v>670</v>
      </c>
      <c r="I1566" t="s">
        <v>1143</v>
      </c>
      <c r="J1566" t="s">
        <v>1144</v>
      </c>
      <c r="K1566" t="s">
        <v>1145</v>
      </c>
      <c r="L1566" t="s">
        <v>1146</v>
      </c>
      <c r="M1566" t="s">
        <v>1147</v>
      </c>
      <c r="N1566" t="s">
        <v>922</v>
      </c>
      <c r="O1566">
        <v>695</v>
      </c>
    </row>
    <row r="1567" spans="1:15" x14ac:dyDescent="0.35">
      <c r="A1567" s="189" t="str">
        <f t="shared" si="109"/>
        <v>Sep</v>
      </c>
      <c r="B1567" s="190" t="str">
        <f t="shared" si="110"/>
        <v>2024</v>
      </c>
      <c r="C1567" s="190" t="str">
        <f t="shared" si="111"/>
        <v>Sep-2024</v>
      </c>
      <c r="D1567" s="2">
        <v>45565</v>
      </c>
      <c r="E1567" t="s">
        <v>1119</v>
      </c>
      <c r="F1567" t="s">
        <v>1570</v>
      </c>
      <c r="G1567" t="s">
        <v>1120</v>
      </c>
      <c r="H1567" t="s">
        <v>670</v>
      </c>
      <c r="I1567" t="s">
        <v>1143</v>
      </c>
      <c r="J1567" t="s">
        <v>1144</v>
      </c>
      <c r="K1567" t="s">
        <v>1145</v>
      </c>
      <c r="L1567" t="s">
        <v>1146</v>
      </c>
      <c r="M1567" t="s">
        <v>1147</v>
      </c>
      <c r="N1567" t="s">
        <v>921</v>
      </c>
      <c r="O1567">
        <v>1445</v>
      </c>
    </row>
    <row r="1568" spans="1:15" x14ac:dyDescent="0.35">
      <c r="A1568" s="189" t="str">
        <f t="shared" si="109"/>
        <v>Sep</v>
      </c>
      <c r="B1568" s="190" t="str">
        <f t="shared" si="110"/>
        <v>2024</v>
      </c>
      <c r="C1568" s="190" t="str">
        <f t="shared" si="111"/>
        <v>Sep-2024</v>
      </c>
      <c r="D1568" s="2">
        <v>45565</v>
      </c>
      <c r="E1568" t="s">
        <v>1119</v>
      </c>
      <c r="F1568" t="s">
        <v>1570</v>
      </c>
      <c r="G1568" t="s">
        <v>1120</v>
      </c>
      <c r="H1568" t="s">
        <v>670</v>
      </c>
      <c r="I1568" t="s">
        <v>1143</v>
      </c>
      <c r="J1568" t="s">
        <v>1144</v>
      </c>
      <c r="K1568" t="s">
        <v>1148</v>
      </c>
      <c r="L1568" t="s">
        <v>1149</v>
      </c>
      <c r="M1568" t="s">
        <v>1150</v>
      </c>
      <c r="N1568" t="s">
        <v>1528</v>
      </c>
      <c r="O1568">
        <v>20</v>
      </c>
    </row>
    <row r="1569" spans="1:15" x14ac:dyDescent="0.35">
      <c r="A1569" s="189" t="str">
        <f t="shared" si="109"/>
        <v>Sep</v>
      </c>
      <c r="B1569" s="190" t="str">
        <f t="shared" si="110"/>
        <v>2024</v>
      </c>
      <c r="C1569" s="190" t="str">
        <f t="shared" si="111"/>
        <v>Sep-2024</v>
      </c>
      <c r="D1569" s="2">
        <v>45565</v>
      </c>
      <c r="E1569" t="s">
        <v>1119</v>
      </c>
      <c r="F1569" t="s">
        <v>1570</v>
      </c>
      <c r="G1569" t="s">
        <v>1120</v>
      </c>
      <c r="H1569" t="s">
        <v>670</v>
      </c>
      <c r="I1569" t="s">
        <v>1143</v>
      </c>
      <c r="J1569" t="s">
        <v>1144</v>
      </c>
      <c r="K1569" t="s">
        <v>1148</v>
      </c>
      <c r="L1569" t="s">
        <v>1149</v>
      </c>
      <c r="M1569" t="s">
        <v>1150</v>
      </c>
      <c r="N1569" t="s">
        <v>1529</v>
      </c>
      <c r="O1569" t="s">
        <v>958</v>
      </c>
    </row>
    <row r="1570" spans="1:15" x14ac:dyDescent="0.35">
      <c r="A1570" s="189" t="str">
        <f t="shared" si="109"/>
        <v>Sep</v>
      </c>
      <c r="B1570" s="190" t="str">
        <f t="shared" si="110"/>
        <v>2024</v>
      </c>
      <c r="C1570" s="190" t="str">
        <f t="shared" si="111"/>
        <v>Sep-2024</v>
      </c>
      <c r="D1570" s="2">
        <v>45565</v>
      </c>
      <c r="E1570" t="s">
        <v>1119</v>
      </c>
      <c r="F1570" t="s">
        <v>1570</v>
      </c>
      <c r="G1570" t="s">
        <v>1120</v>
      </c>
      <c r="H1570" t="s">
        <v>670</v>
      </c>
      <c r="I1570" t="s">
        <v>1143</v>
      </c>
      <c r="J1570" t="s">
        <v>1144</v>
      </c>
      <c r="K1570" t="s">
        <v>1148</v>
      </c>
      <c r="L1570" t="s">
        <v>1149</v>
      </c>
      <c r="M1570" t="s">
        <v>1150</v>
      </c>
      <c r="N1570" t="s">
        <v>919</v>
      </c>
      <c r="O1570">
        <v>245</v>
      </c>
    </row>
    <row r="1571" spans="1:15" x14ac:dyDescent="0.35">
      <c r="A1571" s="189" t="str">
        <f t="shared" si="109"/>
        <v>Sep</v>
      </c>
      <c r="B1571" s="190" t="str">
        <f t="shared" si="110"/>
        <v>2024</v>
      </c>
      <c r="C1571" s="190" t="str">
        <f t="shared" si="111"/>
        <v>Sep-2024</v>
      </c>
      <c r="D1571" s="2">
        <v>45565</v>
      </c>
      <c r="E1571" t="s">
        <v>1119</v>
      </c>
      <c r="F1571" t="s">
        <v>1570</v>
      </c>
      <c r="G1571" t="s">
        <v>1120</v>
      </c>
      <c r="H1571" t="s">
        <v>670</v>
      </c>
      <c r="I1571" t="s">
        <v>1143</v>
      </c>
      <c r="J1571" t="s">
        <v>1144</v>
      </c>
      <c r="K1571" t="s">
        <v>1148</v>
      </c>
      <c r="L1571" t="s">
        <v>1149</v>
      </c>
      <c r="M1571" t="s">
        <v>1150</v>
      </c>
      <c r="N1571" t="s">
        <v>920</v>
      </c>
      <c r="O1571">
        <v>2135</v>
      </c>
    </row>
    <row r="1572" spans="1:15" x14ac:dyDescent="0.35">
      <c r="A1572" s="189" t="str">
        <f t="shared" si="109"/>
        <v>Sep</v>
      </c>
      <c r="B1572" s="190" t="str">
        <f t="shared" si="110"/>
        <v>2024</v>
      </c>
      <c r="C1572" s="190" t="str">
        <f t="shared" si="111"/>
        <v>Sep-2024</v>
      </c>
      <c r="D1572" s="2">
        <v>45565</v>
      </c>
      <c r="E1572" t="s">
        <v>1119</v>
      </c>
      <c r="F1572" t="s">
        <v>1570</v>
      </c>
      <c r="G1572" t="s">
        <v>1120</v>
      </c>
      <c r="H1572" t="s">
        <v>670</v>
      </c>
      <c r="I1572" t="s">
        <v>1143</v>
      </c>
      <c r="J1572" t="s">
        <v>1144</v>
      </c>
      <c r="K1572" t="s">
        <v>1148</v>
      </c>
      <c r="L1572" t="s">
        <v>1149</v>
      </c>
      <c r="M1572" t="s">
        <v>1150</v>
      </c>
      <c r="N1572" t="s">
        <v>922</v>
      </c>
      <c r="O1572">
        <v>350</v>
      </c>
    </row>
    <row r="1573" spans="1:15" x14ac:dyDescent="0.35">
      <c r="A1573" s="189" t="str">
        <f t="shared" si="109"/>
        <v>Sep</v>
      </c>
      <c r="B1573" s="190" t="str">
        <f t="shared" si="110"/>
        <v>2024</v>
      </c>
      <c r="C1573" s="190" t="str">
        <f t="shared" si="111"/>
        <v>Sep-2024</v>
      </c>
      <c r="D1573" s="2">
        <v>45565</v>
      </c>
      <c r="E1573" t="s">
        <v>1119</v>
      </c>
      <c r="F1573" t="s">
        <v>1570</v>
      </c>
      <c r="G1573" t="s">
        <v>1120</v>
      </c>
      <c r="H1573" t="s">
        <v>670</v>
      </c>
      <c r="I1573" t="s">
        <v>1143</v>
      </c>
      <c r="J1573" t="s">
        <v>1144</v>
      </c>
      <c r="K1573" t="s">
        <v>1148</v>
      </c>
      <c r="L1573" t="s">
        <v>1149</v>
      </c>
      <c r="M1573" t="s">
        <v>1150</v>
      </c>
      <c r="N1573" t="s">
        <v>921</v>
      </c>
      <c r="O1573">
        <v>1225</v>
      </c>
    </row>
    <row r="1574" spans="1:15" x14ac:dyDescent="0.35">
      <c r="A1574" s="189" t="str">
        <f t="shared" si="109"/>
        <v>Sep</v>
      </c>
      <c r="B1574" s="190" t="str">
        <f t="shared" si="110"/>
        <v>2024</v>
      </c>
      <c r="C1574" s="190" t="str">
        <f t="shared" si="111"/>
        <v>Sep-2024</v>
      </c>
      <c r="D1574" s="2">
        <v>45565</v>
      </c>
      <c r="E1574" t="s">
        <v>1119</v>
      </c>
      <c r="F1574" t="s">
        <v>1570</v>
      </c>
      <c r="G1574" t="s">
        <v>1120</v>
      </c>
      <c r="H1574" t="s">
        <v>670</v>
      </c>
      <c r="I1574" t="s">
        <v>1143</v>
      </c>
      <c r="J1574" t="s">
        <v>1144</v>
      </c>
      <c r="K1574" t="s">
        <v>1151</v>
      </c>
      <c r="L1574" t="s">
        <v>1152</v>
      </c>
      <c r="M1574" t="s">
        <v>1153</v>
      </c>
      <c r="N1574" t="s">
        <v>1528</v>
      </c>
      <c r="O1574">
        <v>10</v>
      </c>
    </row>
    <row r="1575" spans="1:15" x14ac:dyDescent="0.35">
      <c r="A1575" s="189" t="str">
        <f t="shared" si="109"/>
        <v>Sep</v>
      </c>
      <c r="B1575" s="190" t="str">
        <f t="shared" si="110"/>
        <v>2024</v>
      </c>
      <c r="C1575" s="190" t="str">
        <f t="shared" si="111"/>
        <v>Sep-2024</v>
      </c>
      <c r="D1575" s="2">
        <v>45565</v>
      </c>
      <c r="E1575" t="s">
        <v>1119</v>
      </c>
      <c r="F1575" t="s">
        <v>1570</v>
      </c>
      <c r="G1575" t="s">
        <v>1120</v>
      </c>
      <c r="H1575" t="s">
        <v>670</v>
      </c>
      <c r="I1575" t="s">
        <v>1143</v>
      </c>
      <c r="J1575" t="s">
        <v>1144</v>
      </c>
      <c r="K1575" t="s">
        <v>1151</v>
      </c>
      <c r="L1575" t="s">
        <v>1152</v>
      </c>
      <c r="M1575" t="s">
        <v>1153</v>
      </c>
      <c r="N1575" t="s">
        <v>1529</v>
      </c>
      <c r="O1575" t="s">
        <v>958</v>
      </c>
    </row>
    <row r="1576" spans="1:15" x14ac:dyDescent="0.35">
      <c r="A1576" s="189" t="str">
        <f t="shared" si="109"/>
        <v>Sep</v>
      </c>
      <c r="B1576" s="190" t="str">
        <f t="shared" si="110"/>
        <v>2024</v>
      </c>
      <c r="C1576" s="190" t="str">
        <f t="shared" si="111"/>
        <v>Sep-2024</v>
      </c>
      <c r="D1576" s="2">
        <v>45565</v>
      </c>
      <c r="E1576" t="s">
        <v>1119</v>
      </c>
      <c r="F1576" t="s">
        <v>1570</v>
      </c>
      <c r="G1576" t="s">
        <v>1120</v>
      </c>
      <c r="H1576" t="s">
        <v>670</v>
      </c>
      <c r="I1576" t="s">
        <v>1143</v>
      </c>
      <c r="J1576" t="s">
        <v>1144</v>
      </c>
      <c r="K1576" t="s">
        <v>1151</v>
      </c>
      <c r="L1576" t="s">
        <v>1152</v>
      </c>
      <c r="M1576" t="s">
        <v>1153</v>
      </c>
      <c r="N1576" t="s">
        <v>919</v>
      </c>
      <c r="O1576">
        <v>90</v>
      </c>
    </row>
    <row r="1577" spans="1:15" x14ac:dyDescent="0.35">
      <c r="A1577" s="189" t="str">
        <f t="shared" si="109"/>
        <v>Sep</v>
      </c>
      <c r="B1577" s="190" t="str">
        <f t="shared" si="110"/>
        <v>2024</v>
      </c>
      <c r="C1577" s="190" t="str">
        <f t="shared" si="111"/>
        <v>Sep-2024</v>
      </c>
      <c r="D1577" s="2">
        <v>45565</v>
      </c>
      <c r="E1577" t="s">
        <v>1119</v>
      </c>
      <c r="F1577" t="s">
        <v>1570</v>
      </c>
      <c r="G1577" t="s">
        <v>1120</v>
      </c>
      <c r="H1577" t="s">
        <v>670</v>
      </c>
      <c r="I1577" t="s">
        <v>1143</v>
      </c>
      <c r="J1577" t="s">
        <v>1144</v>
      </c>
      <c r="K1577" t="s">
        <v>1151</v>
      </c>
      <c r="L1577" t="s">
        <v>1152</v>
      </c>
      <c r="M1577" t="s">
        <v>1153</v>
      </c>
      <c r="N1577" t="s">
        <v>920</v>
      </c>
      <c r="O1577">
        <v>1200</v>
      </c>
    </row>
    <row r="1578" spans="1:15" x14ac:dyDescent="0.35">
      <c r="A1578" s="189" t="str">
        <f t="shared" si="109"/>
        <v>Sep</v>
      </c>
      <c r="B1578" s="190" t="str">
        <f t="shared" si="110"/>
        <v>2024</v>
      </c>
      <c r="C1578" s="190" t="str">
        <f t="shared" si="111"/>
        <v>Sep-2024</v>
      </c>
      <c r="D1578" s="2">
        <v>45565</v>
      </c>
      <c r="E1578" t="s">
        <v>1119</v>
      </c>
      <c r="F1578" t="s">
        <v>1570</v>
      </c>
      <c r="G1578" t="s">
        <v>1120</v>
      </c>
      <c r="H1578" t="s">
        <v>670</v>
      </c>
      <c r="I1578" t="s">
        <v>1143</v>
      </c>
      <c r="J1578" t="s">
        <v>1144</v>
      </c>
      <c r="K1578" t="s">
        <v>1151</v>
      </c>
      <c r="L1578" t="s">
        <v>1152</v>
      </c>
      <c r="M1578" t="s">
        <v>1153</v>
      </c>
      <c r="N1578" t="s">
        <v>922</v>
      </c>
      <c r="O1578">
        <v>340</v>
      </c>
    </row>
    <row r="1579" spans="1:15" x14ac:dyDescent="0.35">
      <c r="A1579" s="189" t="str">
        <f t="shared" si="109"/>
        <v>Sep</v>
      </c>
      <c r="B1579" s="190" t="str">
        <f t="shared" si="110"/>
        <v>2024</v>
      </c>
      <c r="C1579" s="190" t="str">
        <f t="shared" si="111"/>
        <v>Sep-2024</v>
      </c>
      <c r="D1579" s="2">
        <v>45565</v>
      </c>
      <c r="E1579" t="s">
        <v>1119</v>
      </c>
      <c r="F1579" t="s">
        <v>1570</v>
      </c>
      <c r="G1579" t="s">
        <v>1120</v>
      </c>
      <c r="H1579" t="s">
        <v>670</v>
      </c>
      <c r="I1579" t="s">
        <v>1143</v>
      </c>
      <c r="J1579" t="s">
        <v>1144</v>
      </c>
      <c r="K1579" t="s">
        <v>1151</v>
      </c>
      <c r="L1579" t="s">
        <v>1152</v>
      </c>
      <c r="M1579" t="s">
        <v>1153</v>
      </c>
      <c r="N1579" t="s">
        <v>921</v>
      </c>
      <c r="O1579">
        <v>800</v>
      </c>
    </row>
    <row r="1580" spans="1:15" x14ac:dyDescent="0.35">
      <c r="A1580" s="189" t="str">
        <f t="shared" si="109"/>
        <v>Sep</v>
      </c>
      <c r="B1580" s="190" t="str">
        <f t="shared" si="110"/>
        <v>2024</v>
      </c>
      <c r="C1580" s="190" t="str">
        <f t="shared" si="111"/>
        <v>Sep-2024</v>
      </c>
      <c r="D1580" s="2">
        <v>45565</v>
      </c>
      <c r="E1580" t="s">
        <v>1119</v>
      </c>
      <c r="F1580" t="s">
        <v>1570</v>
      </c>
      <c r="G1580" t="s">
        <v>1120</v>
      </c>
      <c r="H1580" t="s">
        <v>675</v>
      </c>
      <c r="I1580" t="s">
        <v>1154</v>
      </c>
      <c r="J1580" t="s">
        <v>1155</v>
      </c>
      <c r="K1580" t="s">
        <v>1156</v>
      </c>
      <c r="L1580" t="s">
        <v>1157</v>
      </c>
      <c r="M1580" t="s">
        <v>1158</v>
      </c>
      <c r="N1580" t="s">
        <v>1528</v>
      </c>
      <c r="O1580">
        <v>40</v>
      </c>
    </row>
    <row r="1581" spans="1:15" x14ac:dyDescent="0.35">
      <c r="A1581" s="189" t="str">
        <f t="shared" si="109"/>
        <v>Sep</v>
      </c>
      <c r="B1581" s="190" t="str">
        <f t="shared" si="110"/>
        <v>2024</v>
      </c>
      <c r="C1581" s="190" t="str">
        <f t="shared" si="111"/>
        <v>Sep-2024</v>
      </c>
      <c r="D1581" s="2">
        <v>45565</v>
      </c>
      <c r="E1581" t="s">
        <v>1119</v>
      </c>
      <c r="F1581" t="s">
        <v>1570</v>
      </c>
      <c r="G1581" t="s">
        <v>1120</v>
      </c>
      <c r="H1581" t="s">
        <v>675</v>
      </c>
      <c r="I1581" t="s">
        <v>1154</v>
      </c>
      <c r="J1581" t="s">
        <v>1155</v>
      </c>
      <c r="K1581" t="s">
        <v>1156</v>
      </c>
      <c r="L1581" t="s">
        <v>1157</v>
      </c>
      <c r="M1581" t="s">
        <v>1158</v>
      </c>
      <c r="N1581" t="s">
        <v>1529</v>
      </c>
      <c r="O1581">
        <v>5</v>
      </c>
    </row>
    <row r="1582" spans="1:15" x14ac:dyDescent="0.35">
      <c r="A1582" s="189" t="str">
        <f t="shared" si="109"/>
        <v>Sep</v>
      </c>
      <c r="B1582" s="190" t="str">
        <f t="shared" si="110"/>
        <v>2024</v>
      </c>
      <c r="C1582" s="190" t="str">
        <f t="shared" si="111"/>
        <v>Sep-2024</v>
      </c>
      <c r="D1582" s="2">
        <v>45565</v>
      </c>
      <c r="E1582" t="s">
        <v>1119</v>
      </c>
      <c r="F1582" t="s">
        <v>1570</v>
      </c>
      <c r="G1582" t="s">
        <v>1120</v>
      </c>
      <c r="H1582" t="s">
        <v>675</v>
      </c>
      <c r="I1582" t="s">
        <v>1154</v>
      </c>
      <c r="J1582" t="s">
        <v>1155</v>
      </c>
      <c r="K1582" t="s">
        <v>1156</v>
      </c>
      <c r="L1582" t="s">
        <v>1157</v>
      </c>
      <c r="M1582" t="s">
        <v>1158</v>
      </c>
      <c r="N1582" t="s">
        <v>919</v>
      </c>
      <c r="O1582">
        <v>330</v>
      </c>
    </row>
    <row r="1583" spans="1:15" x14ac:dyDescent="0.35">
      <c r="A1583" s="189" t="str">
        <f t="shared" si="109"/>
        <v>Sep</v>
      </c>
      <c r="B1583" s="190" t="str">
        <f t="shared" si="110"/>
        <v>2024</v>
      </c>
      <c r="C1583" s="190" t="str">
        <f t="shared" si="111"/>
        <v>Sep-2024</v>
      </c>
      <c r="D1583" s="2">
        <v>45565</v>
      </c>
      <c r="E1583" t="s">
        <v>1119</v>
      </c>
      <c r="F1583" t="s">
        <v>1570</v>
      </c>
      <c r="G1583" t="s">
        <v>1120</v>
      </c>
      <c r="H1583" t="s">
        <v>675</v>
      </c>
      <c r="I1583" t="s">
        <v>1154</v>
      </c>
      <c r="J1583" t="s">
        <v>1155</v>
      </c>
      <c r="K1583" t="s">
        <v>1156</v>
      </c>
      <c r="L1583" t="s">
        <v>1157</v>
      </c>
      <c r="M1583" t="s">
        <v>1158</v>
      </c>
      <c r="N1583" t="s">
        <v>920</v>
      </c>
      <c r="O1583">
        <v>1355</v>
      </c>
    </row>
    <row r="1584" spans="1:15" x14ac:dyDescent="0.35">
      <c r="A1584" s="189" t="str">
        <f t="shared" si="109"/>
        <v>Sep</v>
      </c>
      <c r="B1584" s="190" t="str">
        <f t="shared" si="110"/>
        <v>2024</v>
      </c>
      <c r="C1584" s="190" t="str">
        <f t="shared" si="111"/>
        <v>Sep-2024</v>
      </c>
      <c r="D1584" s="2">
        <v>45565</v>
      </c>
      <c r="E1584" t="s">
        <v>1119</v>
      </c>
      <c r="F1584" t="s">
        <v>1570</v>
      </c>
      <c r="G1584" t="s">
        <v>1120</v>
      </c>
      <c r="H1584" t="s">
        <v>675</v>
      </c>
      <c r="I1584" t="s">
        <v>1154</v>
      </c>
      <c r="J1584" t="s">
        <v>1155</v>
      </c>
      <c r="K1584" t="s">
        <v>1156</v>
      </c>
      <c r="L1584" t="s">
        <v>1157</v>
      </c>
      <c r="M1584" t="s">
        <v>1158</v>
      </c>
      <c r="N1584" t="s">
        <v>922</v>
      </c>
      <c r="O1584">
        <v>1720</v>
      </c>
    </row>
    <row r="1585" spans="1:15" x14ac:dyDescent="0.35">
      <c r="A1585" s="189" t="str">
        <f t="shared" si="109"/>
        <v>Sep</v>
      </c>
      <c r="B1585" s="190" t="str">
        <f t="shared" si="110"/>
        <v>2024</v>
      </c>
      <c r="C1585" s="190" t="str">
        <f t="shared" si="111"/>
        <v>Sep-2024</v>
      </c>
      <c r="D1585" s="2">
        <v>45565</v>
      </c>
      <c r="E1585" t="s">
        <v>1119</v>
      </c>
      <c r="F1585" t="s">
        <v>1570</v>
      </c>
      <c r="G1585" t="s">
        <v>1120</v>
      </c>
      <c r="H1585" t="s">
        <v>675</v>
      </c>
      <c r="I1585" t="s">
        <v>1154</v>
      </c>
      <c r="J1585" t="s">
        <v>1155</v>
      </c>
      <c r="K1585" t="s">
        <v>1156</v>
      </c>
      <c r="L1585" t="s">
        <v>1157</v>
      </c>
      <c r="M1585" t="s">
        <v>1158</v>
      </c>
      <c r="N1585" t="s">
        <v>921</v>
      </c>
      <c r="O1585">
        <v>1375</v>
      </c>
    </row>
    <row r="1586" spans="1:15" x14ac:dyDescent="0.35">
      <c r="A1586" s="189" t="str">
        <f t="shared" si="109"/>
        <v>Sep</v>
      </c>
      <c r="B1586" s="190" t="str">
        <f t="shared" si="110"/>
        <v>2024</v>
      </c>
      <c r="C1586" s="190" t="str">
        <f t="shared" si="111"/>
        <v>Sep-2024</v>
      </c>
      <c r="D1586" s="2">
        <v>45565</v>
      </c>
      <c r="E1586" t="s">
        <v>1119</v>
      </c>
      <c r="F1586" t="s">
        <v>1570</v>
      </c>
      <c r="G1586" t="s">
        <v>1120</v>
      </c>
      <c r="H1586" t="s">
        <v>675</v>
      </c>
      <c r="I1586" t="s">
        <v>1154</v>
      </c>
      <c r="J1586" t="s">
        <v>1155</v>
      </c>
      <c r="K1586" t="s">
        <v>1159</v>
      </c>
      <c r="L1586" t="s">
        <v>1160</v>
      </c>
      <c r="M1586" t="s">
        <v>1161</v>
      </c>
      <c r="N1586" t="s">
        <v>1528</v>
      </c>
      <c r="O1586">
        <v>130</v>
      </c>
    </row>
    <row r="1587" spans="1:15" x14ac:dyDescent="0.35">
      <c r="A1587" s="189" t="str">
        <f t="shared" si="109"/>
        <v>Sep</v>
      </c>
      <c r="B1587" s="190" t="str">
        <f t="shared" si="110"/>
        <v>2024</v>
      </c>
      <c r="C1587" s="190" t="str">
        <f t="shared" si="111"/>
        <v>Sep-2024</v>
      </c>
      <c r="D1587" s="2">
        <v>45565</v>
      </c>
      <c r="E1587" t="s">
        <v>1119</v>
      </c>
      <c r="F1587" t="s">
        <v>1570</v>
      </c>
      <c r="G1587" t="s">
        <v>1120</v>
      </c>
      <c r="H1587" t="s">
        <v>675</v>
      </c>
      <c r="I1587" t="s">
        <v>1154</v>
      </c>
      <c r="J1587" t="s">
        <v>1155</v>
      </c>
      <c r="K1587" t="s">
        <v>1159</v>
      </c>
      <c r="L1587" t="s">
        <v>1160</v>
      </c>
      <c r="M1587" t="s">
        <v>1161</v>
      </c>
      <c r="N1587" t="s">
        <v>1529</v>
      </c>
      <c r="O1587" t="s">
        <v>958</v>
      </c>
    </row>
    <row r="1588" spans="1:15" x14ac:dyDescent="0.35">
      <c r="A1588" s="189" t="str">
        <f t="shared" si="109"/>
        <v>Sep</v>
      </c>
      <c r="B1588" s="190" t="str">
        <f t="shared" si="110"/>
        <v>2024</v>
      </c>
      <c r="C1588" s="190" t="str">
        <f t="shared" si="111"/>
        <v>Sep-2024</v>
      </c>
      <c r="D1588" s="2">
        <v>45565</v>
      </c>
      <c r="E1588" t="s">
        <v>1119</v>
      </c>
      <c r="F1588" t="s">
        <v>1570</v>
      </c>
      <c r="G1588" t="s">
        <v>1120</v>
      </c>
      <c r="H1588" t="s">
        <v>675</v>
      </c>
      <c r="I1588" t="s">
        <v>1154</v>
      </c>
      <c r="J1588" t="s">
        <v>1155</v>
      </c>
      <c r="K1588" t="s">
        <v>1159</v>
      </c>
      <c r="L1588" t="s">
        <v>1160</v>
      </c>
      <c r="M1588" t="s">
        <v>1161</v>
      </c>
      <c r="N1588" t="s">
        <v>919</v>
      </c>
      <c r="O1588">
        <v>375</v>
      </c>
    </row>
    <row r="1589" spans="1:15" x14ac:dyDescent="0.35">
      <c r="A1589" s="189" t="str">
        <f t="shared" si="109"/>
        <v>Sep</v>
      </c>
      <c r="B1589" s="190" t="str">
        <f t="shared" si="110"/>
        <v>2024</v>
      </c>
      <c r="C1589" s="190" t="str">
        <f t="shared" si="111"/>
        <v>Sep-2024</v>
      </c>
      <c r="D1589" s="2">
        <v>45565</v>
      </c>
      <c r="E1589" t="s">
        <v>1119</v>
      </c>
      <c r="F1589" t="s">
        <v>1570</v>
      </c>
      <c r="G1589" t="s">
        <v>1120</v>
      </c>
      <c r="H1589" t="s">
        <v>675</v>
      </c>
      <c r="I1589" t="s">
        <v>1154</v>
      </c>
      <c r="J1589" t="s">
        <v>1155</v>
      </c>
      <c r="K1589" t="s">
        <v>1159</v>
      </c>
      <c r="L1589" t="s">
        <v>1160</v>
      </c>
      <c r="M1589" t="s">
        <v>1161</v>
      </c>
      <c r="N1589" t="s">
        <v>920</v>
      </c>
      <c r="O1589">
        <v>2670</v>
      </c>
    </row>
    <row r="1590" spans="1:15" x14ac:dyDescent="0.35">
      <c r="A1590" s="189" t="str">
        <f t="shared" si="109"/>
        <v>Sep</v>
      </c>
      <c r="B1590" s="190" t="str">
        <f t="shared" si="110"/>
        <v>2024</v>
      </c>
      <c r="C1590" s="190" t="str">
        <f t="shared" si="111"/>
        <v>Sep-2024</v>
      </c>
      <c r="D1590" s="2">
        <v>45565</v>
      </c>
      <c r="E1590" t="s">
        <v>1119</v>
      </c>
      <c r="F1590" t="s">
        <v>1570</v>
      </c>
      <c r="G1590" t="s">
        <v>1120</v>
      </c>
      <c r="H1590" t="s">
        <v>675</v>
      </c>
      <c r="I1590" t="s">
        <v>1154</v>
      </c>
      <c r="J1590" t="s">
        <v>1155</v>
      </c>
      <c r="K1590" t="s">
        <v>1159</v>
      </c>
      <c r="L1590" t="s">
        <v>1160</v>
      </c>
      <c r="M1590" t="s">
        <v>1161</v>
      </c>
      <c r="N1590" t="s">
        <v>922</v>
      </c>
      <c r="O1590">
        <v>510</v>
      </c>
    </row>
    <row r="1591" spans="1:15" x14ac:dyDescent="0.35">
      <c r="A1591" s="189" t="str">
        <f t="shared" si="109"/>
        <v>Sep</v>
      </c>
      <c r="B1591" s="190" t="str">
        <f t="shared" si="110"/>
        <v>2024</v>
      </c>
      <c r="C1591" s="190" t="str">
        <f t="shared" si="111"/>
        <v>Sep-2024</v>
      </c>
      <c r="D1591" s="2">
        <v>45565</v>
      </c>
      <c r="E1591" t="s">
        <v>1119</v>
      </c>
      <c r="F1591" t="s">
        <v>1570</v>
      </c>
      <c r="G1591" t="s">
        <v>1120</v>
      </c>
      <c r="H1591" t="s">
        <v>675</v>
      </c>
      <c r="I1591" t="s">
        <v>1154</v>
      </c>
      <c r="J1591" t="s">
        <v>1155</v>
      </c>
      <c r="K1591" t="s">
        <v>1159</v>
      </c>
      <c r="L1591" t="s">
        <v>1160</v>
      </c>
      <c r="M1591" t="s">
        <v>1161</v>
      </c>
      <c r="N1591" t="s">
        <v>921</v>
      </c>
      <c r="O1591">
        <v>1320</v>
      </c>
    </row>
    <row r="1592" spans="1:15" x14ac:dyDescent="0.35">
      <c r="A1592" s="189" t="str">
        <f t="shared" si="109"/>
        <v>Sep</v>
      </c>
      <c r="B1592" s="190" t="str">
        <f t="shared" si="110"/>
        <v>2024</v>
      </c>
      <c r="C1592" s="190" t="str">
        <f t="shared" si="111"/>
        <v>Sep-2024</v>
      </c>
      <c r="D1592" s="2">
        <v>45565</v>
      </c>
      <c r="E1592" t="s">
        <v>1119</v>
      </c>
      <c r="F1592" t="s">
        <v>1570</v>
      </c>
      <c r="G1592" t="s">
        <v>1120</v>
      </c>
      <c r="H1592" t="s">
        <v>675</v>
      </c>
      <c r="I1592" t="s">
        <v>1154</v>
      </c>
      <c r="J1592" t="s">
        <v>1155</v>
      </c>
      <c r="K1592" t="s">
        <v>1162</v>
      </c>
      <c r="L1592" t="s">
        <v>1163</v>
      </c>
      <c r="M1592" t="s">
        <v>1164</v>
      </c>
      <c r="N1592" t="s">
        <v>1528</v>
      </c>
      <c r="O1592">
        <v>65</v>
      </c>
    </row>
    <row r="1593" spans="1:15" x14ac:dyDescent="0.35">
      <c r="A1593" s="189" t="str">
        <f t="shared" si="109"/>
        <v>Sep</v>
      </c>
      <c r="B1593" s="190" t="str">
        <f t="shared" si="110"/>
        <v>2024</v>
      </c>
      <c r="C1593" s="190" t="str">
        <f t="shared" si="111"/>
        <v>Sep-2024</v>
      </c>
      <c r="D1593" s="2">
        <v>45565</v>
      </c>
      <c r="E1593" t="s">
        <v>1119</v>
      </c>
      <c r="F1593" t="s">
        <v>1570</v>
      </c>
      <c r="G1593" t="s">
        <v>1120</v>
      </c>
      <c r="H1593" t="s">
        <v>675</v>
      </c>
      <c r="I1593" t="s">
        <v>1154</v>
      </c>
      <c r="J1593" t="s">
        <v>1155</v>
      </c>
      <c r="K1593" t="s">
        <v>1162</v>
      </c>
      <c r="L1593" t="s">
        <v>1163</v>
      </c>
      <c r="M1593" t="s">
        <v>1164</v>
      </c>
      <c r="N1593" t="s">
        <v>1529</v>
      </c>
      <c r="O1593" t="s">
        <v>958</v>
      </c>
    </row>
    <row r="1594" spans="1:15" x14ac:dyDescent="0.35">
      <c r="A1594" s="189" t="str">
        <f t="shared" si="109"/>
        <v>Sep</v>
      </c>
      <c r="B1594" s="190" t="str">
        <f t="shared" si="110"/>
        <v>2024</v>
      </c>
      <c r="C1594" s="190" t="str">
        <f t="shared" si="111"/>
        <v>Sep-2024</v>
      </c>
      <c r="D1594" s="2">
        <v>45565</v>
      </c>
      <c r="E1594" t="s">
        <v>1119</v>
      </c>
      <c r="F1594" t="s">
        <v>1570</v>
      </c>
      <c r="G1594" t="s">
        <v>1120</v>
      </c>
      <c r="H1594" t="s">
        <v>675</v>
      </c>
      <c r="I1594" t="s">
        <v>1154</v>
      </c>
      <c r="J1594" t="s">
        <v>1155</v>
      </c>
      <c r="K1594" t="s">
        <v>1162</v>
      </c>
      <c r="L1594" t="s">
        <v>1163</v>
      </c>
      <c r="M1594" t="s">
        <v>1164</v>
      </c>
      <c r="N1594" t="s">
        <v>919</v>
      </c>
      <c r="O1594">
        <v>145</v>
      </c>
    </row>
    <row r="1595" spans="1:15" x14ac:dyDescent="0.35">
      <c r="A1595" s="189" t="str">
        <f t="shared" si="109"/>
        <v>Sep</v>
      </c>
      <c r="B1595" s="190" t="str">
        <f t="shared" si="110"/>
        <v>2024</v>
      </c>
      <c r="C1595" s="190" t="str">
        <f t="shared" si="111"/>
        <v>Sep-2024</v>
      </c>
      <c r="D1595" s="2">
        <v>45565</v>
      </c>
      <c r="E1595" t="s">
        <v>1119</v>
      </c>
      <c r="F1595" t="s">
        <v>1570</v>
      </c>
      <c r="G1595" t="s">
        <v>1120</v>
      </c>
      <c r="H1595" t="s">
        <v>675</v>
      </c>
      <c r="I1595" t="s">
        <v>1154</v>
      </c>
      <c r="J1595" t="s">
        <v>1155</v>
      </c>
      <c r="K1595" t="s">
        <v>1162</v>
      </c>
      <c r="L1595" t="s">
        <v>1163</v>
      </c>
      <c r="M1595" t="s">
        <v>1164</v>
      </c>
      <c r="N1595" t="s">
        <v>920</v>
      </c>
      <c r="O1595">
        <v>820</v>
      </c>
    </row>
    <row r="1596" spans="1:15" x14ac:dyDescent="0.35">
      <c r="A1596" s="189" t="str">
        <f t="shared" si="109"/>
        <v>Sep</v>
      </c>
      <c r="B1596" s="190" t="str">
        <f t="shared" si="110"/>
        <v>2024</v>
      </c>
      <c r="C1596" s="190" t="str">
        <f t="shared" si="111"/>
        <v>Sep-2024</v>
      </c>
      <c r="D1596" s="2">
        <v>45565</v>
      </c>
      <c r="E1596" t="s">
        <v>1119</v>
      </c>
      <c r="F1596" t="s">
        <v>1570</v>
      </c>
      <c r="G1596" t="s">
        <v>1120</v>
      </c>
      <c r="H1596" t="s">
        <v>675</v>
      </c>
      <c r="I1596" t="s">
        <v>1154</v>
      </c>
      <c r="J1596" t="s">
        <v>1155</v>
      </c>
      <c r="K1596" t="s">
        <v>1162</v>
      </c>
      <c r="L1596" t="s">
        <v>1163</v>
      </c>
      <c r="M1596" t="s">
        <v>1164</v>
      </c>
      <c r="N1596" t="s">
        <v>922</v>
      </c>
      <c r="O1596">
        <v>1105</v>
      </c>
    </row>
    <row r="1597" spans="1:15" x14ac:dyDescent="0.35">
      <c r="A1597" s="189" t="str">
        <f t="shared" si="109"/>
        <v>Sep</v>
      </c>
      <c r="B1597" s="190" t="str">
        <f t="shared" si="110"/>
        <v>2024</v>
      </c>
      <c r="C1597" s="190" t="str">
        <f t="shared" si="111"/>
        <v>Sep-2024</v>
      </c>
      <c r="D1597" s="2">
        <v>45565</v>
      </c>
      <c r="E1597" t="s">
        <v>1119</v>
      </c>
      <c r="F1597" t="s">
        <v>1570</v>
      </c>
      <c r="G1597" t="s">
        <v>1120</v>
      </c>
      <c r="H1597" t="s">
        <v>675</v>
      </c>
      <c r="I1597" t="s">
        <v>1154</v>
      </c>
      <c r="J1597" t="s">
        <v>1155</v>
      </c>
      <c r="K1597" t="s">
        <v>1162</v>
      </c>
      <c r="L1597" t="s">
        <v>1163</v>
      </c>
      <c r="M1597" t="s">
        <v>1164</v>
      </c>
      <c r="N1597" t="s">
        <v>921</v>
      </c>
      <c r="O1597">
        <v>950</v>
      </c>
    </row>
    <row r="1598" spans="1:15" x14ac:dyDescent="0.35">
      <c r="A1598" s="189" t="str">
        <f t="shared" si="109"/>
        <v>Sep</v>
      </c>
      <c r="B1598" s="190" t="str">
        <f t="shared" si="110"/>
        <v>2024</v>
      </c>
      <c r="C1598" s="190" t="str">
        <f t="shared" si="111"/>
        <v>Sep-2024</v>
      </c>
      <c r="D1598" s="2">
        <v>45565</v>
      </c>
      <c r="E1598" t="s">
        <v>1119</v>
      </c>
      <c r="F1598" t="s">
        <v>1570</v>
      </c>
      <c r="G1598" t="s">
        <v>1120</v>
      </c>
      <c r="H1598" t="s">
        <v>676</v>
      </c>
      <c r="I1598" t="s">
        <v>1165</v>
      </c>
      <c r="J1598" t="s">
        <v>1166</v>
      </c>
      <c r="K1598" t="s">
        <v>1167</v>
      </c>
      <c r="L1598" t="s">
        <v>1168</v>
      </c>
      <c r="M1598" t="s">
        <v>1169</v>
      </c>
      <c r="N1598" t="s">
        <v>1528</v>
      </c>
      <c r="O1598">
        <v>55</v>
      </c>
    </row>
    <row r="1599" spans="1:15" x14ac:dyDescent="0.35">
      <c r="A1599" s="189" t="str">
        <f t="shared" si="109"/>
        <v>Sep</v>
      </c>
      <c r="B1599" s="190" t="str">
        <f t="shared" si="110"/>
        <v>2024</v>
      </c>
      <c r="C1599" s="190" t="str">
        <f t="shared" si="111"/>
        <v>Sep-2024</v>
      </c>
      <c r="D1599" s="2">
        <v>45565</v>
      </c>
      <c r="E1599" t="s">
        <v>1119</v>
      </c>
      <c r="F1599" t="s">
        <v>1570</v>
      </c>
      <c r="G1599" t="s">
        <v>1120</v>
      </c>
      <c r="H1599" t="s">
        <v>676</v>
      </c>
      <c r="I1599" t="s">
        <v>1165</v>
      </c>
      <c r="J1599" t="s">
        <v>1166</v>
      </c>
      <c r="K1599" t="s">
        <v>1167</v>
      </c>
      <c r="L1599" t="s">
        <v>1168</v>
      </c>
      <c r="M1599" t="s">
        <v>1169</v>
      </c>
      <c r="N1599" t="s">
        <v>1529</v>
      </c>
      <c r="O1599" t="s">
        <v>958</v>
      </c>
    </row>
    <row r="1600" spans="1:15" x14ac:dyDescent="0.35">
      <c r="A1600" s="189" t="str">
        <f t="shared" si="109"/>
        <v>Sep</v>
      </c>
      <c r="B1600" s="190" t="str">
        <f t="shared" si="110"/>
        <v>2024</v>
      </c>
      <c r="C1600" s="190" t="str">
        <f t="shared" si="111"/>
        <v>Sep-2024</v>
      </c>
      <c r="D1600" s="2">
        <v>45565</v>
      </c>
      <c r="E1600" t="s">
        <v>1119</v>
      </c>
      <c r="F1600" t="s">
        <v>1570</v>
      </c>
      <c r="G1600" t="s">
        <v>1120</v>
      </c>
      <c r="H1600" t="s">
        <v>676</v>
      </c>
      <c r="I1600" t="s">
        <v>1165</v>
      </c>
      <c r="J1600" t="s">
        <v>1166</v>
      </c>
      <c r="K1600" t="s">
        <v>1167</v>
      </c>
      <c r="L1600" t="s">
        <v>1168</v>
      </c>
      <c r="M1600" t="s">
        <v>1169</v>
      </c>
      <c r="N1600" t="s">
        <v>919</v>
      </c>
      <c r="O1600">
        <v>195</v>
      </c>
    </row>
    <row r="1601" spans="1:15" x14ac:dyDescent="0.35">
      <c r="A1601" s="189" t="str">
        <f t="shared" si="109"/>
        <v>Sep</v>
      </c>
      <c r="B1601" s="190" t="str">
        <f t="shared" si="110"/>
        <v>2024</v>
      </c>
      <c r="C1601" s="190" t="str">
        <f t="shared" si="111"/>
        <v>Sep-2024</v>
      </c>
      <c r="D1601" s="2">
        <v>45565</v>
      </c>
      <c r="E1601" t="s">
        <v>1119</v>
      </c>
      <c r="F1601" t="s">
        <v>1570</v>
      </c>
      <c r="G1601" t="s">
        <v>1120</v>
      </c>
      <c r="H1601" t="s">
        <v>676</v>
      </c>
      <c r="I1601" t="s">
        <v>1165</v>
      </c>
      <c r="J1601" t="s">
        <v>1166</v>
      </c>
      <c r="K1601" t="s">
        <v>1167</v>
      </c>
      <c r="L1601" t="s">
        <v>1168</v>
      </c>
      <c r="M1601" t="s">
        <v>1169</v>
      </c>
      <c r="N1601" t="s">
        <v>920</v>
      </c>
      <c r="O1601">
        <v>5100</v>
      </c>
    </row>
    <row r="1602" spans="1:15" x14ac:dyDescent="0.35">
      <c r="A1602" s="189" t="str">
        <f t="shared" si="109"/>
        <v>Sep</v>
      </c>
      <c r="B1602" s="190" t="str">
        <f t="shared" si="110"/>
        <v>2024</v>
      </c>
      <c r="C1602" s="190" t="str">
        <f t="shared" si="111"/>
        <v>Sep-2024</v>
      </c>
      <c r="D1602" s="2">
        <v>45565</v>
      </c>
      <c r="E1602" t="s">
        <v>1119</v>
      </c>
      <c r="F1602" t="s">
        <v>1570</v>
      </c>
      <c r="G1602" t="s">
        <v>1120</v>
      </c>
      <c r="H1602" t="s">
        <v>676</v>
      </c>
      <c r="I1602" t="s">
        <v>1165</v>
      </c>
      <c r="J1602" t="s">
        <v>1166</v>
      </c>
      <c r="K1602" t="s">
        <v>1167</v>
      </c>
      <c r="L1602" t="s">
        <v>1168</v>
      </c>
      <c r="M1602" t="s">
        <v>1169</v>
      </c>
      <c r="N1602" t="s">
        <v>922</v>
      </c>
      <c r="O1602">
        <v>2020</v>
      </c>
    </row>
    <row r="1603" spans="1:15" x14ac:dyDescent="0.35">
      <c r="A1603" s="189" t="str">
        <f t="shared" ref="A1603:A1666" si="112">TEXT(D1603,"mmm")</f>
        <v>Sep</v>
      </c>
      <c r="B1603" s="190" t="str">
        <f t="shared" ref="B1603:B1666" si="113">TEXT(D1603,"yyyy")</f>
        <v>2024</v>
      </c>
      <c r="C1603" s="190" t="str">
        <f t="shared" ref="C1603:C1666" si="114">_xlfn.CONCAT(A1603&amp;"-"&amp;B1603)</f>
        <v>Sep-2024</v>
      </c>
      <c r="D1603" s="2">
        <v>45565</v>
      </c>
      <c r="E1603" t="s">
        <v>1119</v>
      </c>
      <c r="F1603" t="s">
        <v>1570</v>
      </c>
      <c r="G1603" t="s">
        <v>1120</v>
      </c>
      <c r="H1603" t="s">
        <v>676</v>
      </c>
      <c r="I1603" t="s">
        <v>1165</v>
      </c>
      <c r="J1603" t="s">
        <v>1166</v>
      </c>
      <c r="K1603" t="s">
        <v>1167</v>
      </c>
      <c r="L1603" t="s">
        <v>1168</v>
      </c>
      <c r="M1603" t="s">
        <v>1169</v>
      </c>
      <c r="N1603" t="s">
        <v>921</v>
      </c>
      <c r="O1603">
        <v>4205</v>
      </c>
    </row>
    <row r="1604" spans="1:15" x14ac:dyDescent="0.35">
      <c r="A1604" s="189" t="str">
        <f t="shared" si="112"/>
        <v>Sep</v>
      </c>
      <c r="B1604" s="190" t="str">
        <f t="shared" si="113"/>
        <v>2024</v>
      </c>
      <c r="C1604" s="190" t="str">
        <f t="shared" si="114"/>
        <v>Sep-2024</v>
      </c>
      <c r="D1604" s="2">
        <v>45565</v>
      </c>
      <c r="E1604" t="s">
        <v>1119</v>
      </c>
      <c r="F1604" t="s">
        <v>1570</v>
      </c>
      <c r="G1604" t="s">
        <v>1120</v>
      </c>
      <c r="H1604" t="s">
        <v>692</v>
      </c>
      <c r="I1604" t="s">
        <v>1170</v>
      </c>
      <c r="J1604" t="s">
        <v>1171</v>
      </c>
      <c r="K1604" t="s">
        <v>1172</v>
      </c>
      <c r="L1604" t="s">
        <v>1173</v>
      </c>
      <c r="M1604" t="s">
        <v>1174</v>
      </c>
      <c r="N1604" t="s">
        <v>1528</v>
      </c>
      <c r="O1604">
        <v>210</v>
      </c>
    </row>
    <row r="1605" spans="1:15" x14ac:dyDescent="0.35">
      <c r="A1605" s="189" t="str">
        <f t="shared" si="112"/>
        <v>Sep</v>
      </c>
      <c r="B1605" s="190" t="str">
        <f t="shared" si="113"/>
        <v>2024</v>
      </c>
      <c r="C1605" s="190" t="str">
        <f t="shared" si="114"/>
        <v>Sep-2024</v>
      </c>
      <c r="D1605" s="2">
        <v>45565</v>
      </c>
      <c r="E1605" t="s">
        <v>1119</v>
      </c>
      <c r="F1605" t="s">
        <v>1570</v>
      </c>
      <c r="G1605" t="s">
        <v>1120</v>
      </c>
      <c r="H1605" t="s">
        <v>692</v>
      </c>
      <c r="I1605" t="s">
        <v>1170</v>
      </c>
      <c r="J1605" t="s">
        <v>1171</v>
      </c>
      <c r="K1605" t="s">
        <v>1172</v>
      </c>
      <c r="L1605" t="s">
        <v>1173</v>
      </c>
      <c r="M1605" t="s">
        <v>1174</v>
      </c>
      <c r="N1605" t="s">
        <v>1529</v>
      </c>
      <c r="O1605">
        <v>10</v>
      </c>
    </row>
    <row r="1606" spans="1:15" x14ac:dyDescent="0.35">
      <c r="A1606" s="189" t="str">
        <f t="shared" si="112"/>
        <v>Sep</v>
      </c>
      <c r="B1606" s="190" t="str">
        <f t="shared" si="113"/>
        <v>2024</v>
      </c>
      <c r="C1606" s="190" t="str">
        <f t="shared" si="114"/>
        <v>Sep-2024</v>
      </c>
      <c r="D1606" s="2">
        <v>45565</v>
      </c>
      <c r="E1606" t="s">
        <v>1119</v>
      </c>
      <c r="F1606" t="s">
        <v>1570</v>
      </c>
      <c r="G1606" t="s">
        <v>1120</v>
      </c>
      <c r="H1606" t="s">
        <v>692</v>
      </c>
      <c r="I1606" t="s">
        <v>1170</v>
      </c>
      <c r="J1606" t="s">
        <v>1171</v>
      </c>
      <c r="K1606" t="s">
        <v>1172</v>
      </c>
      <c r="L1606" t="s">
        <v>1173</v>
      </c>
      <c r="M1606" t="s">
        <v>1174</v>
      </c>
      <c r="N1606" t="s">
        <v>919</v>
      </c>
      <c r="O1606">
        <v>310</v>
      </c>
    </row>
    <row r="1607" spans="1:15" x14ac:dyDescent="0.35">
      <c r="A1607" s="189" t="str">
        <f t="shared" si="112"/>
        <v>Sep</v>
      </c>
      <c r="B1607" s="190" t="str">
        <f t="shared" si="113"/>
        <v>2024</v>
      </c>
      <c r="C1607" s="190" t="str">
        <f t="shared" si="114"/>
        <v>Sep-2024</v>
      </c>
      <c r="D1607" s="2">
        <v>45565</v>
      </c>
      <c r="E1607" t="s">
        <v>1119</v>
      </c>
      <c r="F1607" t="s">
        <v>1570</v>
      </c>
      <c r="G1607" t="s">
        <v>1120</v>
      </c>
      <c r="H1607" t="s">
        <v>692</v>
      </c>
      <c r="I1607" t="s">
        <v>1170</v>
      </c>
      <c r="J1607" t="s">
        <v>1171</v>
      </c>
      <c r="K1607" t="s">
        <v>1172</v>
      </c>
      <c r="L1607" t="s">
        <v>1173</v>
      </c>
      <c r="M1607" t="s">
        <v>1174</v>
      </c>
      <c r="N1607" t="s">
        <v>920</v>
      </c>
      <c r="O1607">
        <v>2160</v>
      </c>
    </row>
    <row r="1608" spans="1:15" x14ac:dyDescent="0.35">
      <c r="A1608" s="189" t="str">
        <f t="shared" si="112"/>
        <v>Sep</v>
      </c>
      <c r="B1608" s="190" t="str">
        <f t="shared" si="113"/>
        <v>2024</v>
      </c>
      <c r="C1608" s="190" t="str">
        <f t="shared" si="114"/>
        <v>Sep-2024</v>
      </c>
      <c r="D1608" s="2">
        <v>45565</v>
      </c>
      <c r="E1608" t="s">
        <v>1119</v>
      </c>
      <c r="F1608" t="s">
        <v>1570</v>
      </c>
      <c r="G1608" t="s">
        <v>1120</v>
      </c>
      <c r="H1608" t="s">
        <v>692</v>
      </c>
      <c r="I1608" t="s">
        <v>1170</v>
      </c>
      <c r="J1608" t="s">
        <v>1171</v>
      </c>
      <c r="K1608" t="s">
        <v>1172</v>
      </c>
      <c r="L1608" t="s">
        <v>1173</v>
      </c>
      <c r="M1608" t="s">
        <v>1174</v>
      </c>
      <c r="N1608" t="s">
        <v>922</v>
      </c>
      <c r="O1608">
        <v>2020</v>
      </c>
    </row>
    <row r="1609" spans="1:15" x14ac:dyDescent="0.35">
      <c r="A1609" s="189" t="str">
        <f t="shared" si="112"/>
        <v>Sep</v>
      </c>
      <c r="B1609" s="190" t="str">
        <f t="shared" si="113"/>
        <v>2024</v>
      </c>
      <c r="C1609" s="190" t="str">
        <f t="shared" si="114"/>
        <v>Sep-2024</v>
      </c>
      <c r="D1609" s="2">
        <v>45565</v>
      </c>
      <c r="E1609" t="s">
        <v>1119</v>
      </c>
      <c r="F1609" t="s">
        <v>1570</v>
      </c>
      <c r="G1609" t="s">
        <v>1120</v>
      </c>
      <c r="H1609" t="s">
        <v>692</v>
      </c>
      <c r="I1609" t="s">
        <v>1170</v>
      </c>
      <c r="J1609" t="s">
        <v>1171</v>
      </c>
      <c r="K1609" t="s">
        <v>1172</v>
      </c>
      <c r="L1609" t="s">
        <v>1173</v>
      </c>
      <c r="M1609" t="s">
        <v>1174</v>
      </c>
      <c r="N1609" t="s">
        <v>921</v>
      </c>
      <c r="O1609">
        <v>2265</v>
      </c>
    </row>
    <row r="1610" spans="1:15" x14ac:dyDescent="0.35">
      <c r="A1610" s="189" t="str">
        <f t="shared" si="112"/>
        <v>Sep</v>
      </c>
      <c r="B1610" s="190" t="str">
        <f t="shared" si="113"/>
        <v>2024</v>
      </c>
      <c r="C1610" s="190" t="str">
        <f t="shared" si="114"/>
        <v>Sep-2024</v>
      </c>
      <c r="D1610" s="2">
        <v>45565</v>
      </c>
      <c r="E1610" t="s">
        <v>1175</v>
      </c>
      <c r="F1610" t="s">
        <v>1571</v>
      </c>
      <c r="G1610" t="s">
        <v>1176</v>
      </c>
      <c r="H1610" t="s">
        <v>662</v>
      </c>
      <c r="I1610" t="s">
        <v>1177</v>
      </c>
      <c r="J1610" t="s">
        <v>1178</v>
      </c>
      <c r="K1610" t="s">
        <v>1179</v>
      </c>
      <c r="L1610" t="s">
        <v>1180</v>
      </c>
      <c r="M1610" t="s">
        <v>1181</v>
      </c>
      <c r="N1610" t="s">
        <v>1528</v>
      </c>
      <c r="O1610">
        <v>20</v>
      </c>
    </row>
    <row r="1611" spans="1:15" x14ac:dyDescent="0.35">
      <c r="A1611" s="189" t="str">
        <f t="shared" si="112"/>
        <v>Sep</v>
      </c>
      <c r="B1611" s="190" t="str">
        <f t="shared" si="113"/>
        <v>2024</v>
      </c>
      <c r="C1611" s="190" t="str">
        <f t="shared" si="114"/>
        <v>Sep-2024</v>
      </c>
      <c r="D1611" s="2">
        <v>45565</v>
      </c>
      <c r="E1611" t="s">
        <v>1175</v>
      </c>
      <c r="F1611" t="s">
        <v>1571</v>
      </c>
      <c r="G1611" t="s">
        <v>1176</v>
      </c>
      <c r="H1611" t="s">
        <v>662</v>
      </c>
      <c r="I1611" t="s">
        <v>1177</v>
      </c>
      <c r="J1611" t="s">
        <v>1178</v>
      </c>
      <c r="K1611" t="s">
        <v>1179</v>
      </c>
      <c r="L1611" t="s">
        <v>1180</v>
      </c>
      <c r="M1611" t="s">
        <v>1181</v>
      </c>
      <c r="N1611" t="s">
        <v>1529</v>
      </c>
      <c r="O1611" t="s">
        <v>958</v>
      </c>
    </row>
    <row r="1612" spans="1:15" x14ac:dyDescent="0.35">
      <c r="A1612" s="189" t="str">
        <f t="shared" si="112"/>
        <v>Sep</v>
      </c>
      <c r="B1612" s="190" t="str">
        <f t="shared" si="113"/>
        <v>2024</v>
      </c>
      <c r="C1612" s="190" t="str">
        <f t="shared" si="114"/>
        <v>Sep-2024</v>
      </c>
      <c r="D1612" s="2">
        <v>45565</v>
      </c>
      <c r="E1612" t="s">
        <v>1175</v>
      </c>
      <c r="F1612" t="s">
        <v>1571</v>
      </c>
      <c r="G1612" t="s">
        <v>1176</v>
      </c>
      <c r="H1612" t="s">
        <v>662</v>
      </c>
      <c r="I1612" t="s">
        <v>1177</v>
      </c>
      <c r="J1612" t="s">
        <v>1178</v>
      </c>
      <c r="K1612" t="s">
        <v>1179</v>
      </c>
      <c r="L1612" t="s">
        <v>1180</v>
      </c>
      <c r="M1612" t="s">
        <v>1181</v>
      </c>
      <c r="N1612" t="s">
        <v>919</v>
      </c>
      <c r="O1612">
        <v>70</v>
      </c>
    </row>
    <row r="1613" spans="1:15" x14ac:dyDescent="0.35">
      <c r="A1613" s="189" t="str">
        <f t="shared" si="112"/>
        <v>Sep</v>
      </c>
      <c r="B1613" s="190" t="str">
        <f t="shared" si="113"/>
        <v>2024</v>
      </c>
      <c r="C1613" s="190" t="str">
        <f t="shared" si="114"/>
        <v>Sep-2024</v>
      </c>
      <c r="D1613" s="2">
        <v>45565</v>
      </c>
      <c r="E1613" t="s">
        <v>1175</v>
      </c>
      <c r="F1613" t="s">
        <v>1571</v>
      </c>
      <c r="G1613" t="s">
        <v>1176</v>
      </c>
      <c r="H1613" t="s">
        <v>662</v>
      </c>
      <c r="I1613" t="s">
        <v>1177</v>
      </c>
      <c r="J1613" t="s">
        <v>1178</v>
      </c>
      <c r="K1613" t="s">
        <v>1179</v>
      </c>
      <c r="L1613" t="s">
        <v>1180</v>
      </c>
      <c r="M1613" t="s">
        <v>1181</v>
      </c>
      <c r="N1613" t="s">
        <v>920</v>
      </c>
      <c r="O1613">
        <v>540</v>
      </c>
    </row>
    <row r="1614" spans="1:15" x14ac:dyDescent="0.35">
      <c r="A1614" s="189" t="str">
        <f t="shared" si="112"/>
        <v>Sep</v>
      </c>
      <c r="B1614" s="190" t="str">
        <f t="shared" si="113"/>
        <v>2024</v>
      </c>
      <c r="C1614" s="190" t="str">
        <f t="shared" si="114"/>
        <v>Sep-2024</v>
      </c>
      <c r="D1614" s="2">
        <v>45565</v>
      </c>
      <c r="E1614" t="s">
        <v>1175</v>
      </c>
      <c r="F1614" t="s">
        <v>1571</v>
      </c>
      <c r="G1614" t="s">
        <v>1176</v>
      </c>
      <c r="H1614" t="s">
        <v>662</v>
      </c>
      <c r="I1614" t="s">
        <v>1177</v>
      </c>
      <c r="J1614" t="s">
        <v>1178</v>
      </c>
      <c r="K1614" t="s">
        <v>1179</v>
      </c>
      <c r="L1614" t="s">
        <v>1180</v>
      </c>
      <c r="M1614" t="s">
        <v>1181</v>
      </c>
      <c r="N1614" t="s">
        <v>922</v>
      </c>
      <c r="O1614">
        <v>230</v>
      </c>
    </row>
    <row r="1615" spans="1:15" x14ac:dyDescent="0.35">
      <c r="A1615" s="189" t="str">
        <f t="shared" si="112"/>
        <v>Sep</v>
      </c>
      <c r="B1615" s="190" t="str">
        <f t="shared" si="113"/>
        <v>2024</v>
      </c>
      <c r="C1615" s="190" t="str">
        <f t="shared" si="114"/>
        <v>Sep-2024</v>
      </c>
      <c r="D1615" s="2">
        <v>45565</v>
      </c>
      <c r="E1615" t="s">
        <v>1175</v>
      </c>
      <c r="F1615" t="s">
        <v>1571</v>
      </c>
      <c r="G1615" t="s">
        <v>1176</v>
      </c>
      <c r="H1615" t="s">
        <v>662</v>
      </c>
      <c r="I1615" t="s">
        <v>1177</v>
      </c>
      <c r="J1615" t="s">
        <v>1178</v>
      </c>
      <c r="K1615" t="s">
        <v>1179</v>
      </c>
      <c r="L1615" t="s">
        <v>1180</v>
      </c>
      <c r="M1615" t="s">
        <v>1181</v>
      </c>
      <c r="N1615" t="s">
        <v>921</v>
      </c>
      <c r="O1615">
        <v>240</v>
      </c>
    </row>
    <row r="1616" spans="1:15" x14ac:dyDescent="0.35">
      <c r="A1616" s="189" t="str">
        <f t="shared" si="112"/>
        <v>Sep</v>
      </c>
      <c r="B1616" s="190" t="str">
        <f t="shared" si="113"/>
        <v>2024</v>
      </c>
      <c r="C1616" s="190" t="str">
        <f t="shared" si="114"/>
        <v>Sep-2024</v>
      </c>
      <c r="D1616" s="2">
        <v>45565</v>
      </c>
      <c r="E1616" t="s">
        <v>1175</v>
      </c>
      <c r="F1616" t="s">
        <v>1571</v>
      </c>
      <c r="G1616" t="s">
        <v>1176</v>
      </c>
      <c r="H1616" t="s">
        <v>662</v>
      </c>
      <c r="I1616" t="s">
        <v>1177</v>
      </c>
      <c r="J1616" t="s">
        <v>1178</v>
      </c>
      <c r="K1616" t="s">
        <v>1182</v>
      </c>
      <c r="L1616" t="s">
        <v>1183</v>
      </c>
      <c r="M1616" t="s">
        <v>1184</v>
      </c>
      <c r="N1616" t="s">
        <v>1528</v>
      </c>
      <c r="O1616">
        <v>35</v>
      </c>
    </row>
    <row r="1617" spans="1:15" x14ac:dyDescent="0.35">
      <c r="A1617" s="189" t="str">
        <f t="shared" si="112"/>
        <v>Sep</v>
      </c>
      <c r="B1617" s="190" t="str">
        <f t="shared" si="113"/>
        <v>2024</v>
      </c>
      <c r="C1617" s="190" t="str">
        <f t="shared" si="114"/>
        <v>Sep-2024</v>
      </c>
      <c r="D1617" s="2">
        <v>45565</v>
      </c>
      <c r="E1617" t="s">
        <v>1175</v>
      </c>
      <c r="F1617" t="s">
        <v>1571</v>
      </c>
      <c r="G1617" t="s">
        <v>1176</v>
      </c>
      <c r="H1617" t="s">
        <v>662</v>
      </c>
      <c r="I1617" t="s">
        <v>1177</v>
      </c>
      <c r="J1617" t="s">
        <v>1178</v>
      </c>
      <c r="K1617" t="s">
        <v>1182</v>
      </c>
      <c r="L1617" t="s">
        <v>1183</v>
      </c>
      <c r="M1617" t="s">
        <v>1184</v>
      </c>
      <c r="N1617" t="s">
        <v>1529</v>
      </c>
      <c r="O1617" t="s">
        <v>958</v>
      </c>
    </row>
    <row r="1618" spans="1:15" x14ac:dyDescent="0.35">
      <c r="A1618" s="189" t="str">
        <f t="shared" si="112"/>
        <v>Sep</v>
      </c>
      <c r="B1618" s="190" t="str">
        <f t="shared" si="113"/>
        <v>2024</v>
      </c>
      <c r="C1618" s="190" t="str">
        <f t="shared" si="114"/>
        <v>Sep-2024</v>
      </c>
      <c r="D1618" s="2">
        <v>45565</v>
      </c>
      <c r="E1618" t="s">
        <v>1175</v>
      </c>
      <c r="F1618" t="s">
        <v>1571</v>
      </c>
      <c r="G1618" t="s">
        <v>1176</v>
      </c>
      <c r="H1618" t="s">
        <v>662</v>
      </c>
      <c r="I1618" t="s">
        <v>1177</v>
      </c>
      <c r="J1618" t="s">
        <v>1178</v>
      </c>
      <c r="K1618" t="s">
        <v>1182</v>
      </c>
      <c r="L1618" t="s">
        <v>1183</v>
      </c>
      <c r="M1618" t="s">
        <v>1184</v>
      </c>
      <c r="N1618" t="s">
        <v>919</v>
      </c>
      <c r="O1618">
        <v>195</v>
      </c>
    </row>
    <row r="1619" spans="1:15" x14ac:dyDescent="0.35">
      <c r="A1619" s="189" t="str">
        <f t="shared" si="112"/>
        <v>Sep</v>
      </c>
      <c r="B1619" s="190" t="str">
        <f t="shared" si="113"/>
        <v>2024</v>
      </c>
      <c r="C1619" s="190" t="str">
        <f t="shared" si="114"/>
        <v>Sep-2024</v>
      </c>
      <c r="D1619" s="2">
        <v>45565</v>
      </c>
      <c r="E1619" t="s">
        <v>1175</v>
      </c>
      <c r="F1619" t="s">
        <v>1571</v>
      </c>
      <c r="G1619" t="s">
        <v>1176</v>
      </c>
      <c r="H1619" t="s">
        <v>662</v>
      </c>
      <c r="I1619" t="s">
        <v>1177</v>
      </c>
      <c r="J1619" t="s">
        <v>1178</v>
      </c>
      <c r="K1619" t="s">
        <v>1182</v>
      </c>
      <c r="L1619" t="s">
        <v>1183</v>
      </c>
      <c r="M1619" t="s">
        <v>1184</v>
      </c>
      <c r="N1619" t="s">
        <v>920</v>
      </c>
      <c r="O1619">
        <v>735</v>
      </c>
    </row>
    <row r="1620" spans="1:15" x14ac:dyDescent="0.35">
      <c r="A1620" s="189" t="str">
        <f t="shared" si="112"/>
        <v>Sep</v>
      </c>
      <c r="B1620" s="190" t="str">
        <f t="shared" si="113"/>
        <v>2024</v>
      </c>
      <c r="C1620" s="190" t="str">
        <f t="shared" si="114"/>
        <v>Sep-2024</v>
      </c>
      <c r="D1620" s="2">
        <v>45565</v>
      </c>
      <c r="E1620" t="s">
        <v>1175</v>
      </c>
      <c r="F1620" t="s">
        <v>1571</v>
      </c>
      <c r="G1620" t="s">
        <v>1176</v>
      </c>
      <c r="H1620" t="s">
        <v>662</v>
      </c>
      <c r="I1620" t="s">
        <v>1177</v>
      </c>
      <c r="J1620" t="s">
        <v>1178</v>
      </c>
      <c r="K1620" t="s">
        <v>1182</v>
      </c>
      <c r="L1620" t="s">
        <v>1183</v>
      </c>
      <c r="M1620" t="s">
        <v>1184</v>
      </c>
      <c r="N1620" t="s">
        <v>922</v>
      </c>
      <c r="O1620">
        <v>215</v>
      </c>
    </row>
    <row r="1621" spans="1:15" x14ac:dyDescent="0.35">
      <c r="A1621" s="189" t="str">
        <f t="shared" si="112"/>
        <v>Sep</v>
      </c>
      <c r="B1621" s="190" t="str">
        <f t="shared" si="113"/>
        <v>2024</v>
      </c>
      <c r="C1621" s="190" t="str">
        <f t="shared" si="114"/>
        <v>Sep-2024</v>
      </c>
      <c r="D1621" s="2">
        <v>45565</v>
      </c>
      <c r="E1621" t="s">
        <v>1175</v>
      </c>
      <c r="F1621" t="s">
        <v>1571</v>
      </c>
      <c r="G1621" t="s">
        <v>1176</v>
      </c>
      <c r="H1621" t="s">
        <v>662</v>
      </c>
      <c r="I1621" t="s">
        <v>1177</v>
      </c>
      <c r="J1621" t="s">
        <v>1178</v>
      </c>
      <c r="K1621" t="s">
        <v>1182</v>
      </c>
      <c r="L1621" t="s">
        <v>1183</v>
      </c>
      <c r="M1621" t="s">
        <v>1184</v>
      </c>
      <c r="N1621" t="s">
        <v>921</v>
      </c>
      <c r="O1621">
        <v>415</v>
      </c>
    </row>
    <row r="1622" spans="1:15" x14ac:dyDescent="0.35">
      <c r="A1622" s="189" t="str">
        <f t="shared" si="112"/>
        <v>Sep</v>
      </c>
      <c r="B1622" s="190" t="str">
        <f t="shared" si="113"/>
        <v>2024</v>
      </c>
      <c r="C1622" s="190" t="str">
        <f t="shared" si="114"/>
        <v>Sep-2024</v>
      </c>
      <c r="D1622" s="2">
        <v>45565</v>
      </c>
      <c r="E1622" t="s">
        <v>1175</v>
      </c>
      <c r="F1622" t="s">
        <v>1571</v>
      </c>
      <c r="G1622" t="s">
        <v>1176</v>
      </c>
      <c r="H1622" t="s">
        <v>662</v>
      </c>
      <c r="I1622" t="s">
        <v>1177</v>
      </c>
      <c r="J1622" t="s">
        <v>1178</v>
      </c>
      <c r="K1622" t="s">
        <v>1185</v>
      </c>
      <c r="L1622" t="s">
        <v>1186</v>
      </c>
      <c r="M1622" t="s">
        <v>1187</v>
      </c>
      <c r="N1622" t="s">
        <v>1528</v>
      </c>
      <c r="O1622">
        <v>70</v>
      </c>
    </row>
    <row r="1623" spans="1:15" x14ac:dyDescent="0.35">
      <c r="A1623" s="189" t="str">
        <f t="shared" si="112"/>
        <v>Sep</v>
      </c>
      <c r="B1623" s="190" t="str">
        <f t="shared" si="113"/>
        <v>2024</v>
      </c>
      <c r="C1623" s="190" t="str">
        <f t="shared" si="114"/>
        <v>Sep-2024</v>
      </c>
      <c r="D1623" s="2">
        <v>45565</v>
      </c>
      <c r="E1623" t="s">
        <v>1175</v>
      </c>
      <c r="F1623" t="s">
        <v>1571</v>
      </c>
      <c r="G1623" t="s">
        <v>1176</v>
      </c>
      <c r="H1623" t="s">
        <v>662</v>
      </c>
      <c r="I1623" t="s">
        <v>1177</v>
      </c>
      <c r="J1623" t="s">
        <v>1178</v>
      </c>
      <c r="K1623" t="s">
        <v>1185</v>
      </c>
      <c r="L1623" t="s">
        <v>1186</v>
      </c>
      <c r="M1623" t="s">
        <v>1187</v>
      </c>
      <c r="N1623" t="s">
        <v>1529</v>
      </c>
      <c r="O1623" t="s">
        <v>958</v>
      </c>
    </row>
    <row r="1624" spans="1:15" x14ac:dyDescent="0.35">
      <c r="A1624" s="189" t="str">
        <f t="shared" si="112"/>
        <v>Sep</v>
      </c>
      <c r="B1624" s="190" t="str">
        <f t="shared" si="113"/>
        <v>2024</v>
      </c>
      <c r="C1624" s="190" t="str">
        <f t="shared" si="114"/>
        <v>Sep-2024</v>
      </c>
      <c r="D1624" s="2">
        <v>45565</v>
      </c>
      <c r="E1624" t="s">
        <v>1175</v>
      </c>
      <c r="F1624" t="s">
        <v>1571</v>
      </c>
      <c r="G1624" t="s">
        <v>1176</v>
      </c>
      <c r="H1624" t="s">
        <v>662</v>
      </c>
      <c r="I1624" t="s">
        <v>1177</v>
      </c>
      <c r="J1624" t="s">
        <v>1178</v>
      </c>
      <c r="K1624" t="s">
        <v>1185</v>
      </c>
      <c r="L1624" t="s">
        <v>1186</v>
      </c>
      <c r="M1624" t="s">
        <v>1187</v>
      </c>
      <c r="N1624" t="s">
        <v>919</v>
      </c>
      <c r="O1624">
        <v>20</v>
      </c>
    </row>
    <row r="1625" spans="1:15" x14ac:dyDescent="0.35">
      <c r="A1625" s="189" t="str">
        <f t="shared" si="112"/>
        <v>Sep</v>
      </c>
      <c r="B1625" s="190" t="str">
        <f t="shared" si="113"/>
        <v>2024</v>
      </c>
      <c r="C1625" s="190" t="str">
        <f t="shared" si="114"/>
        <v>Sep-2024</v>
      </c>
      <c r="D1625" s="2">
        <v>45565</v>
      </c>
      <c r="E1625" t="s">
        <v>1175</v>
      </c>
      <c r="F1625" t="s">
        <v>1571</v>
      </c>
      <c r="G1625" t="s">
        <v>1176</v>
      </c>
      <c r="H1625" t="s">
        <v>662</v>
      </c>
      <c r="I1625" t="s">
        <v>1177</v>
      </c>
      <c r="J1625" t="s">
        <v>1178</v>
      </c>
      <c r="K1625" t="s">
        <v>1185</v>
      </c>
      <c r="L1625" t="s">
        <v>1186</v>
      </c>
      <c r="M1625" t="s">
        <v>1187</v>
      </c>
      <c r="N1625" t="s">
        <v>920</v>
      </c>
      <c r="O1625">
        <v>890</v>
      </c>
    </row>
    <row r="1626" spans="1:15" x14ac:dyDescent="0.35">
      <c r="A1626" s="189" t="str">
        <f t="shared" si="112"/>
        <v>Sep</v>
      </c>
      <c r="B1626" s="190" t="str">
        <f t="shared" si="113"/>
        <v>2024</v>
      </c>
      <c r="C1626" s="190" t="str">
        <f t="shared" si="114"/>
        <v>Sep-2024</v>
      </c>
      <c r="D1626" s="2">
        <v>45565</v>
      </c>
      <c r="E1626" t="s">
        <v>1175</v>
      </c>
      <c r="F1626" t="s">
        <v>1571</v>
      </c>
      <c r="G1626" t="s">
        <v>1176</v>
      </c>
      <c r="H1626" t="s">
        <v>662</v>
      </c>
      <c r="I1626" t="s">
        <v>1177</v>
      </c>
      <c r="J1626" t="s">
        <v>1178</v>
      </c>
      <c r="K1626" t="s">
        <v>1185</v>
      </c>
      <c r="L1626" t="s">
        <v>1186</v>
      </c>
      <c r="M1626" t="s">
        <v>1187</v>
      </c>
      <c r="N1626" t="s">
        <v>922</v>
      </c>
      <c r="O1626">
        <v>210</v>
      </c>
    </row>
    <row r="1627" spans="1:15" x14ac:dyDescent="0.35">
      <c r="A1627" s="189" t="str">
        <f t="shared" si="112"/>
        <v>Sep</v>
      </c>
      <c r="B1627" s="190" t="str">
        <f t="shared" si="113"/>
        <v>2024</v>
      </c>
      <c r="C1627" s="190" t="str">
        <f t="shared" si="114"/>
        <v>Sep-2024</v>
      </c>
      <c r="D1627" s="2">
        <v>45565</v>
      </c>
      <c r="E1627" t="s">
        <v>1175</v>
      </c>
      <c r="F1627" t="s">
        <v>1571</v>
      </c>
      <c r="G1627" t="s">
        <v>1176</v>
      </c>
      <c r="H1627" t="s">
        <v>662</v>
      </c>
      <c r="I1627" t="s">
        <v>1177</v>
      </c>
      <c r="J1627" t="s">
        <v>1178</v>
      </c>
      <c r="K1627" t="s">
        <v>1185</v>
      </c>
      <c r="L1627" t="s">
        <v>1186</v>
      </c>
      <c r="M1627" t="s">
        <v>1187</v>
      </c>
      <c r="N1627" t="s">
        <v>921</v>
      </c>
      <c r="O1627">
        <v>665</v>
      </c>
    </row>
    <row r="1628" spans="1:15" x14ac:dyDescent="0.35">
      <c r="A1628" s="189" t="str">
        <f t="shared" si="112"/>
        <v>Sep</v>
      </c>
      <c r="B1628" s="190" t="str">
        <f t="shared" si="113"/>
        <v>2024</v>
      </c>
      <c r="C1628" s="190" t="str">
        <f t="shared" si="114"/>
        <v>Sep-2024</v>
      </c>
      <c r="D1628" s="2">
        <v>45565</v>
      </c>
      <c r="E1628" t="s">
        <v>1175</v>
      </c>
      <c r="F1628" t="s">
        <v>1571</v>
      </c>
      <c r="G1628" t="s">
        <v>1176</v>
      </c>
      <c r="H1628" t="s">
        <v>662</v>
      </c>
      <c r="I1628" t="s">
        <v>1177</v>
      </c>
      <c r="J1628" t="s">
        <v>1178</v>
      </c>
      <c r="K1628" t="s">
        <v>1188</v>
      </c>
      <c r="L1628" t="s">
        <v>1189</v>
      </c>
      <c r="M1628" t="s">
        <v>1190</v>
      </c>
      <c r="N1628" t="s">
        <v>1528</v>
      </c>
      <c r="O1628">
        <v>230</v>
      </c>
    </row>
    <row r="1629" spans="1:15" x14ac:dyDescent="0.35">
      <c r="A1629" s="189" t="str">
        <f t="shared" si="112"/>
        <v>Sep</v>
      </c>
      <c r="B1629" s="190" t="str">
        <f t="shared" si="113"/>
        <v>2024</v>
      </c>
      <c r="C1629" s="190" t="str">
        <f t="shared" si="114"/>
        <v>Sep-2024</v>
      </c>
      <c r="D1629" s="2">
        <v>45565</v>
      </c>
      <c r="E1629" t="s">
        <v>1175</v>
      </c>
      <c r="F1629" t="s">
        <v>1571</v>
      </c>
      <c r="G1629" t="s">
        <v>1176</v>
      </c>
      <c r="H1629" t="s">
        <v>662</v>
      </c>
      <c r="I1629" t="s">
        <v>1177</v>
      </c>
      <c r="J1629" t="s">
        <v>1178</v>
      </c>
      <c r="K1629" t="s">
        <v>1188</v>
      </c>
      <c r="L1629" t="s">
        <v>1189</v>
      </c>
      <c r="M1629" t="s">
        <v>1190</v>
      </c>
      <c r="N1629" t="s">
        <v>1529</v>
      </c>
      <c r="O1629" t="s">
        <v>958</v>
      </c>
    </row>
    <row r="1630" spans="1:15" x14ac:dyDescent="0.35">
      <c r="A1630" s="189" t="str">
        <f t="shared" si="112"/>
        <v>Sep</v>
      </c>
      <c r="B1630" s="190" t="str">
        <f t="shared" si="113"/>
        <v>2024</v>
      </c>
      <c r="C1630" s="190" t="str">
        <f t="shared" si="114"/>
        <v>Sep-2024</v>
      </c>
      <c r="D1630" s="2">
        <v>45565</v>
      </c>
      <c r="E1630" t="s">
        <v>1175</v>
      </c>
      <c r="F1630" t="s">
        <v>1571</v>
      </c>
      <c r="G1630" t="s">
        <v>1176</v>
      </c>
      <c r="H1630" t="s">
        <v>662</v>
      </c>
      <c r="I1630" t="s">
        <v>1177</v>
      </c>
      <c r="J1630" t="s">
        <v>1178</v>
      </c>
      <c r="K1630" t="s">
        <v>1188</v>
      </c>
      <c r="L1630" t="s">
        <v>1189</v>
      </c>
      <c r="M1630" t="s">
        <v>1190</v>
      </c>
      <c r="N1630" t="s">
        <v>919</v>
      </c>
      <c r="O1630">
        <v>135</v>
      </c>
    </row>
    <row r="1631" spans="1:15" x14ac:dyDescent="0.35">
      <c r="A1631" s="189" t="str">
        <f t="shared" si="112"/>
        <v>Sep</v>
      </c>
      <c r="B1631" s="190" t="str">
        <f t="shared" si="113"/>
        <v>2024</v>
      </c>
      <c r="C1631" s="190" t="str">
        <f t="shared" si="114"/>
        <v>Sep-2024</v>
      </c>
      <c r="D1631" s="2">
        <v>45565</v>
      </c>
      <c r="E1631" t="s">
        <v>1175</v>
      </c>
      <c r="F1631" t="s">
        <v>1571</v>
      </c>
      <c r="G1631" t="s">
        <v>1176</v>
      </c>
      <c r="H1631" t="s">
        <v>662</v>
      </c>
      <c r="I1631" t="s">
        <v>1177</v>
      </c>
      <c r="J1631" t="s">
        <v>1178</v>
      </c>
      <c r="K1631" t="s">
        <v>1188</v>
      </c>
      <c r="L1631" t="s">
        <v>1189</v>
      </c>
      <c r="M1631" t="s">
        <v>1190</v>
      </c>
      <c r="N1631" t="s">
        <v>920</v>
      </c>
      <c r="O1631">
        <v>1150</v>
      </c>
    </row>
    <row r="1632" spans="1:15" x14ac:dyDescent="0.35">
      <c r="A1632" s="189" t="str">
        <f t="shared" si="112"/>
        <v>Sep</v>
      </c>
      <c r="B1632" s="190" t="str">
        <f t="shared" si="113"/>
        <v>2024</v>
      </c>
      <c r="C1632" s="190" t="str">
        <f t="shared" si="114"/>
        <v>Sep-2024</v>
      </c>
      <c r="D1632" s="2">
        <v>45565</v>
      </c>
      <c r="E1632" t="s">
        <v>1175</v>
      </c>
      <c r="F1632" t="s">
        <v>1571</v>
      </c>
      <c r="G1632" t="s">
        <v>1176</v>
      </c>
      <c r="H1632" t="s">
        <v>662</v>
      </c>
      <c r="I1632" t="s">
        <v>1177</v>
      </c>
      <c r="J1632" t="s">
        <v>1178</v>
      </c>
      <c r="K1632" t="s">
        <v>1188</v>
      </c>
      <c r="L1632" t="s">
        <v>1189</v>
      </c>
      <c r="M1632" t="s">
        <v>1190</v>
      </c>
      <c r="N1632" t="s">
        <v>922</v>
      </c>
      <c r="O1632">
        <v>605</v>
      </c>
    </row>
    <row r="1633" spans="1:15" x14ac:dyDescent="0.35">
      <c r="A1633" s="189" t="str">
        <f t="shared" si="112"/>
        <v>Sep</v>
      </c>
      <c r="B1633" s="190" t="str">
        <f t="shared" si="113"/>
        <v>2024</v>
      </c>
      <c r="C1633" s="190" t="str">
        <f t="shared" si="114"/>
        <v>Sep-2024</v>
      </c>
      <c r="D1633" s="2">
        <v>45565</v>
      </c>
      <c r="E1633" t="s">
        <v>1175</v>
      </c>
      <c r="F1633" t="s">
        <v>1571</v>
      </c>
      <c r="G1633" t="s">
        <v>1176</v>
      </c>
      <c r="H1633" t="s">
        <v>662</v>
      </c>
      <c r="I1633" t="s">
        <v>1177</v>
      </c>
      <c r="J1633" t="s">
        <v>1178</v>
      </c>
      <c r="K1633" t="s">
        <v>1188</v>
      </c>
      <c r="L1633" t="s">
        <v>1189</v>
      </c>
      <c r="M1633" t="s">
        <v>1190</v>
      </c>
      <c r="N1633" t="s">
        <v>921</v>
      </c>
      <c r="O1633">
        <v>1015</v>
      </c>
    </row>
    <row r="1634" spans="1:15" x14ac:dyDescent="0.35">
      <c r="A1634" s="189" t="str">
        <f t="shared" si="112"/>
        <v>Sep</v>
      </c>
      <c r="B1634" s="190" t="str">
        <f t="shared" si="113"/>
        <v>2024</v>
      </c>
      <c r="C1634" s="190" t="str">
        <f t="shared" si="114"/>
        <v>Sep-2024</v>
      </c>
      <c r="D1634" s="2">
        <v>45565</v>
      </c>
      <c r="E1634" t="s">
        <v>1175</v>
      </c>
      <c r="F1634" t="s">
        <v>1571</v>
      </c>
      <c r="G1634" t="s">
        <v>1176</v>
      </c>
      <c r="H1634" t="s">
        <v>662</v>
      </c>
      <c r="I1634" t="s">
        <v>1177</v>
      </c>
      <c r="J1634" t="s">
        <v>1178</v>
      </c>
      <c r="K1634" t="s">
        <v>1191</v>
      </c>
      <c r="L1634" t="s">
        <v>1192</v>
      </c>
      <c r="M1634" t="s">
        <v>1193</v>
      </c>
      <c r="N1634" t="s">
        <v>1528</v>
      </c>
      <c r="O1634">
        <v>225</v>
      </c>
    </row>
    <row r="1635" spans="1:15" x14ac:dyDescent="0.35">
      <c r="A1635" s="189" t="str">
        <f t="shared" si="112"/>
        <v>Sep</v>
      </c>
      <c r="B1635" s="190" t="str">
        <f t="shared" si="113"/>
        <v>2024</v>
      </c>
      <c r="C1635" s="190" t="str">
        <f t="shared" si="114"/>
        <v>Sep-2024</v>
      </c>
      <c r="D1635" s="2">
        <v>45565</v>
      </c>
      <c r="E1635" t="s">
        <v>1175</v>
      </c>
      <c r="F1635" t="s">
        <v>1571</v>
      </c>
      <c r="G1635" t="s">
        <v>1176</v>
      </c>
      <c r="H1635" t="s">
        <v>662</v>
      </c>
      <c r="I1635" t="s">
        <v>1177</v>
      </c>
      <c r="J1635" t="s">
        <v>1178</v>
      </c>
      <c r="K1635" t="s">
        <v>1191</v>
      </c>
      <c r="L1635" t="s">
        <v>1192</v>
      </c>
      <c r="M1635" t="s">
        <v>1193</v>
      </c>
      <c r="N1635" t="s">
        <v>1529</v>
      </c>
      <c r="O1635" t="s">
        <v>958</v>
      </c>
    </row>
    <row r="1636" spans="1:15" x14ac:dyDescent="0.35">
      <c r="A1636" s="189" t="str">
        <f t="shared" si="112"/>
        <v>Sep</v>
      </c>
      <c r="B1636" s="190" t="str">
        <f t="shared" si="113"/>
        <v>2024</v>
      </c>
      <c r="C1636" s="190" t="str">
        <f t="shared" si="114"/>
        <v>Sep-2024</v>
      </c>
      <c r="D1636" s="2">
        <v>45565</v>
      </c>
      <c r="E1636" t="s">
        <v>1175</v>
      </c>
      <c r="F1636" t="s">
        <v>1571</v>
      </c>
      <c r="G1636" t="s">
        <v>1176</v>
      </c>
      <c r="H1636" t="s">
        <v>662</v>
      </c>
      <c r="I1636" t="s">
        <v>1177</v>
      </c>
      <c r="J1636" t="s">
        <v>1178</v>
      </c>
      <c r="K1636" t="s">
        <v>1191</v>
      </c>
      <c r="L1636" t="s">
        <v>1192</v>
      </c>
      <c r="M1636" t="s">
        <v>1193</v>
      </c>
      <c r="N1636" t="s">
        <v>919</v>
      </c>
      <c r="O1636">
        <v>35</v>
      </c>
    </row>
    <row r="1637" spans="1:15" x14ac:dyDescent="0.35">
      <c r="A1637" s="189" t="str">
        <f t="shared" si="112"/>
        <v>Sep</v>
      </c>
      <c r="B1637" s="190" t="str">
        <f t="shared" si="113"/>
        <v>2024</v>
      </c>
      <c r="C1637" s="190" t="str">
        <f t="shared" si="114"/>
        <v>Sep-2024</v>
      </c>
      <c r="D1637" s="2">
        <v>45565</v>
      </c>
      <c r="E1637" t="s">
        <v>1175</v>
      </c>
      <c r="F1637" t="s">
        <v>1571</v>
      </c>
      <c r="G1637" t="s">
        <v>1176</v>
      </c>
      <c r="H1637" t="s">
        <v>662</v>
      </c>
      <c r="I1637" t="s">
        <v>1177</v>
      </c>
      <c r="J1637" t="s">
        <v>1178</v>
      </c>
      <c r="K1637" t="s">
        <v>1191</v>
      </c>
      <c r="L1637" t="s">
        <v>1192</v>
      </c>
      <c r="M1637" t="s">
        <v>1193</v>
      </c>
      <c r="N1637" t="s">
        <v>920</v>
      </c>
      <c r="O1637">
        <v>900</v>
      </c>
    </row>
    <row r="1638" spans="1:15" x14ac:dyDescent="0.35">
      <c r="A1638" s="189" t="str">
        <f t="shared" si="112"/>
        <v>Sep</v>
      </c>
      <c r="B1638" s="190" t="str">
        <f t="shared" si="113"/>
        <v>2024</v>
      </c>
      <c r="C1638" s="190" t="str">
        <f t="shared" si="114"/>
        <v>Sep-2024</v>
      </c>
      <c r="D1638" s="2">
        <v>45565</v>
      </c>
      <c r="E1638" t="s">
        <v>1175</v>
      </c>
      <c r="F1638" t="s">
        <v>1571</v>
      </c>
      <c r="G1638" t="s">
        <v>1176</v>
      </c>
      <c r="H1638" t="s">
        <v>662</v>
      </c>
      <c r="I1638" t="s">
        <v>1177</v>
      </c>
      <c r="J1638" t="s">
        <v>1178</v>
      </c>
      <c r="K1638" t="s">
        <v>1191</v>
      </c>
      <c r="L1638" t="s">
        <v>1192</v>
      </c>
      <c r="M1638" t="s">
        <v>1193</v>
      </c>
      <c r="N1638" t="s">
        <v>922</v>
      </c>
      <c r="O1638">
        <v>205</v>
      </c>
    </row>
    <row r="1639" spans="1:15" x14ac:dyDescent="0.35">
      <c r="A1639" s="189" t="str">
        <f t="shared" si="112"/>
        <v>Sep</v>
      </c>
      <c r="B1639" s="190" t="str">
        <f t="shared" si="113"/>
        <v>2024</v>
      </c>
      <c r="C1639" s="190" t="str">
        <f t="shared" si="114"/>
        <v>Sep-2024</v>
      </c>
      <c r="D1639" s="2">
        <v>45565</v>
      </c>
      <c r="E1639" t="s">
        <v>1175</v>
      </c>
      <c r="F1639" t="s">
        <v>1571</v>
      </c>
      <c r="G1639" t="s">
        <v>1176</v>
      </c>
      <c r="H1639" t="s">
        <v>662</v>
      </c>
      <c r="I1639" t="s">
        <v>1177</v>
      </c>
      <c r="J1639" t="s">
        <v>1178</v>
      </c>
      <c r="K1639" t="s">
        <v>1191</v>
      </c>
      <c r="L1639" t="s">
        <v>1192</v>
      </c>
      <c r="M1639" t="s">
        <v>1193</v>
      </c>
      <c r="N1639" t="s">
        <v>921</v>
      </c>
      <c r="O1639">
        <v>470</v>
      </c>
    </row>
    <row r="1640" spans="1:15" x14ac:dyDescent="0.35">
      <c r="A1640" s="189" t="str">
        <f t="shared" si="112"/>
        <v>Sep</v>
      </c>
      <c r="B1640" s="190" t="str">
        <f t="shared" si="113"/>
        <v>2024</v>
      </c>
      <c r="C1640" s="190" t="str">
        <f t="shared" si="114"/>
        <v>Sep-2024</v>
      </c>
      <c r="D1640" s="2">
        <v>45565</v>
      </c>
      <c r="E1640" t="s">
        <v>1175</v>
      </c>
      <c r="F1640" t="s">
        <v>1571</v>
      </c>
      <c r="G1640" t="s">
        <v>1176</v>
      </c>
      <c r="H1640" t="s">
        <v>662</v>
      </c>
      <c r="I1640" t="s">
        <v>1177</v>
      </c>
      <c r="J1640" t="s">
        <v>1178</v>
      </c>
      <c r="K1640" t="s">
        <v>1194</v>
      </c>
      <c r="L1640" t="s">
        <v>1195</v>
      </c>
      <c r="M1640" t="s">
        <v>1196</v>
      </c>
      <c r="N1640" t="s">
        <v>1528</v>
      </c>
      <c r="O1640">
        <v>40</v>
      </c>
    </row>
    <row r="1641" spans="1:15" x14ac:dyDescent="0.35">
      <c r="A1641" s="189" t="str">
        <f t="shared" si="112"/>
        <v>Sep</v>
      </c>
      <c r="B1641" s="190" t="str">
        <f t="shared" si="113"/>
        <v>2024</v>
      </c>
      <c r="C1641" s="190" t="str">
        <f t="shared" si="114"/>
        <v>Sep-2024</v>
      </c>
      <c r="D1641" s="2">
        <v>45565</v>
      </c>
      <c r="E1641" t="s">
        <v>1175</v>
      </c>
      <c r="F1641" t="s">
        <v>1571</v>
      </c>
      <c r="G1641" t="s">
        <v>1176</v>
      </c>
      <c r="H1641" t="s">
        <v>662</v>
      </c>
      <c r="I1641" t="s">
        <v>1177</v>
      </c>
      <c r="J1641" t="s">
        <v>1178</v>
      </c>
      <c r="K1641" t="s">
        <v>1194</v>
      </c>
      <c r="L1641" t="s">
        <v>1195</v>
      </c>
      <c r="M1641" t="s">
        <v>1196</v>
      </c>
      <c r="N1641" t="s">
        <v>1529</v>
      </c>
      <c r="O1641" t="s">
        <v>958</v>
      </c>
    </row>
    <row r="1642" spans="1:15" x14ac:dyDescent="0.35">
      <c r="A1642" s="189" t="str">
        <f t="shared" si="112"/>
        <v>Sep</v>
      </c>
      <c r="B1642" s="190" t="str">
        <f t="shared" si="113"/>
        <v>2024</v>
      </c>
      <c r="C1642" s="190" t="str">
        <f t="shared" si="114"/>
        <v>Sep-2024</v>
      </c>
      <c r="D1642" s="2">
        <v>45565</v>
      </c>
      <c r="E1642" t="s">
        <v>1175</v>
      </c>
      <c r="F1642" t="s">
        <v>1571</v>
      </c>
      <c r="G1642" t="s">
        <v>1176</v>
      </c>
      <c r="H1642" t="s">
        <v>662</v>
      </c>
      <c r="I1642" t="s">
        <v>1177</v>
      </c>
      <c r="J1642" t="s">
        <v>1178</v>
      </c>
      <c r="K1642" t="s">
        <v>1194</v>
      </c>
      <c r="L1642" t="s">
        <v>1195</v>
      </c>
      <c r="M1642" t="s">
        <v>1196</v>
      </c>
      <c r="N1642" t="s">
        <v>919</v>
      </c>
      <c r="O1642">
        <v>415</v>
      </c>
    </row>
    <row r="1643" spans="1:15" x14ac:dyDescent="0.35">
      <c r="A1643" s="189" t="str">
        <f t="shared" si="112"/>
        <v>Sep</v>
      </c>
      <c r="B1643" s="190" t="str">
        <f t="shared" si="113"/>
        <v>2024</v>
      </c>
      <c r="C1643" s="190" t="str">
        <f t="shared" si="114"/>
        <v>Sep-2024</v>
      </c>
      <c r="D1643" s="2">
        <v>45565</v>
      </c>
      <c r="E1643" t="s">
        <v>1175</v>
      </c>
      <c r="F1643" t="s">
        <v>1571</v>
      </c>
      <c r="G1643" t="s">
        <v>1176</v>
      </c>
      <c r="H1643" t="s">
        <v>662</v>
      </c>
      <c r="I1643" t="s">
        <v>1177</v>
      </c>
      <c r="J1643" t="s">
        <v>1178</v>
      </c>
      <c r="K1643" t="s">
        <v>1194</v>
      </c>
      <c r="L1643" t="s">
        <v>1195</v>
      </c>
      <c r="M1643" t="s">
        <v>1196</v>
      </c>
      <c r="N1643" t="s">
        <v>920</v>
      </c>
      <c r="O1643">
        <v>2340</v>
      </c>
    </row>
    <row r="1644" spans="1:15" x14ac:dyDescent="0.35">
      <c r="A1644" s="189" t="str">
        <f t="shared" si="112"/>
        <v>Sep</v>
      </c>
      <c r="B1644" s="190" t="str">
        <f t="shared" si="113"/>
        <v>2024</v>
      </c>
      <c r="C1644" s="190" t="str">
        <f t="shared" si="114"/>
        <v>Sep-2024</v>
      </c>
      <c r="D1644" s="2">
        <v>45565</v>
      </c>
      <c r="E1644" t="s">
        <v>1175</v>
      </c>
      <c r="F1644" t="s">
        <v>1571</v>
      </c>
      <c r="G1644" t="s">
        <v>1176</v>
      </c>
      <c r="H1644" t="s">
        <v>662</v>
      </c>
      <c r="I1644" t="s">
        <v>1177</v>
      </c>
      <c r="J1644" t="s">
        <v>1178</v>
      </c>
      <c r="K1644" t="s">
        <v>1194</v>
      </c>
      <c r="L1644" t="s">
        <v>1195</v>
      </c>
      <c r="M1644" t="s">
        <v>1196</v>
      </c>
      <c r="N1644" t="s">
        <v>922</v>
      </c>
      <c r="O1644">
        <v>140</v>
      </c>
    </row>
    <row r="1645" spans="1:15" x14ac:dyDescent="0.35">
      <c r="A1645" s="189" t="str">
        <f t="shared" si="112"/>
        <v>Sep</v>
      </c>
      <c r="B1645" s="190" t="str">
        <f t="shared" si="113"/>
        <v>2024</v>
      </c>
      <c r="C1645" s="190" t="str">
        <f t="shared" si="114"/>
        <v>Sep-2024</v>
      </c>
      <c r="D1645" s="2">
        <v>45565</v>
      </c>
      <c r="E1645" t="s">
        <v>1175</v>
      </c>
      <c r="F1645" t="s">
        <v>1571</v>
      </c>
      <c r="G1645" t="s">
        <v>1176</v>
      </c>
      <c r="H1645" t="s">
        <v>662</v>
      </c>
      <c r="I1645" t="s">
        <v>1177</v>
      </c>
      <c r="J1645" t="s">
        <v>1178</v>
      </c>
      <c r="K1645" t="s">
        <v>1194</v>
      </c>
      <c r="L1645" t="s">
        <v>1195</v>
      </c>
      <c r="M1645" t="s">
        <v>1196</v>
      </c>
      <c r="N1645" t="s">
        <v>921</v>
      </c>
      <c r="O1645">
        <v>950</v>
      </c>
    </row>
    <row r="1646" spans="1:15" x14ac:dyDescent="0.35">
      <c r="A1646" s="189" t="str">
        <f t="shared" si="112"/>
        <v>Sep</v>
      </c>
      <c r="B1646" s="190" t="str">
        <f t="shared" si="113"/>
        <v>2024</v>
      </c>
      <c r="C1646" s="190" t="str">
        <f t="shared" si="114"/>
        <v>Sep-2024</v>
      </c>
      <c r="D1646" s="2">
        <v>45565</v>
      </c>
      <c r="E1646" t="s">
        <v>1175</v>
      </c>
      <c r="F1646" t="s">
        <v>1571</v>
      </c>
      <c r="G1646" t="s">
        <v>1176</v>
      </c>
      <c r="H1646" t="s">
        <v>662</v>
      </c>
      <c r="I1646" t="s">
        <v>1177</v>
      </c>
      <c r="J1646" t="s">
        <v>1178</v>
      </c>
      <c r="K1646" t="s">
        <v>1197</v>
      </c>
      <c r="L1646" t="s">
        <v>1198</v>
      </c>
      <c r="M1646" t="s">
        <v>1199</v>
      </c>
      <c r="N1646" t="s">
        <v>1528</v>
      </c>
      <c r="O1646">
        <v>10</v>
      </c>
    </row>
    <row r="1647" spans="1:15" x14ac:dyDescent="0.35">
      <c r="A1647" s="189" t="str">
        <f t="shared" si="112"/>
        <v>Sep</v>
      </c>
      <c r="B1647" s="190" t="str">
        <f t="shared" si="113"/>
        <v>2024</v>
      </c>
      <c r="C1647" s="190" t="str">
        <f t="shared" si="114"/>
        <v>Sep-2024</v>
      </c>
      <c r="D1647" s="2">
        <v>45565</v>
      </c>
      <c r="E1647" t="s">
        <v>1175</v>
      </c>
      <c r="F1647" t="s">
        <v>1571</v>
      </c>
      <c r="G1647" t="s">
        <v>1176</v>
      </c>
      <c r="H1647" t="s">
        <v>662</v>
      </c>
      <c r="I1647" t="s">
        <v>1177</v>
      </c>
      <c r="J1647" t="s">
        <v>1178</v>
      </c>
      <c r="K1647" t="s">
        <v>1197</v>
      </c>
      <c r="L1647" t="s">
        <v>1198</v>
      </c>
      <c r="M1647" t="s">
        <v>1199</v>
      </c>
      <c r="N1647" t="s">
        <v>1529</v>
      </c>
      <c r="O1647" t="s">
        <v>958</v>
      </c>
    </row>
    <row r="1648" spans="1:15" x14ac:dyDescent="0.35">
      <c r="A1648" s="189" t="str">
        <f t="shared" si="112"/>
        <v>Sep</v>
      </c>
      <c r="B1648" s="190" t="str">
        <f t="shared" si="113"/>
        <v>2024</v>
      </c>
      <c r="C1648" s="190" t="str">
        <f t="shared" si="114"/>
        <v>Sep-2024</v>
      </c>
      <c r="D1648" s="2">
        <v>45565</v>
      </c>
      <c r="E1648" t="s">
        <v>1175</v>
      </c>
      <c r="F1648" t="s">
        <v>1571</v>
      </c>
      <c r="G1648" t="s">
        <v>1176</v>
      </c>
      <c r="H1648" t="s">
        <v>662</v>
      </c>
      <c r="I1648" t="s">
        <v>1177</v>
      </c>
      <c r="J1648" t="s">
        <v>1178</v>
      </c>
      <c r="K1648" t="s">
        <v>1197</v>
      </c>
      <c r="L1648" t="s">
        <v>1198</v>
      </c>
      <c r="M1648" t="s">
        <v>1199</v>
      </c>
      <c r="N1648" t="s">
        <v>919</v>
      </c>
      <c r="O1648">
        <v>105</v>
      </c>
    </row>
    <row r="1649" spans="1:15" x14ac:dyDescent="0.35">
      <c r="A1649" s="189" t="str">
        <f t="shared" si="112"/>
        <v>Sep</v>
      </c>
      <c r="B1649" s="190" t="str">
        <f t="shared" si="113"/>
        <v>2024</v>
      </c>
      <c r="C1649" s="190" t="str">
        <f t="shared" si="114"/>
        <v>Sep-2024</v>
      </c>
      <c r="D1649" s="2">
        <v>45565</v>
      </c>
      <c r="E1649" t="s">
        <v>1175</v>
      </c>
      <c r="F1649" t="s">
        <v>1571</v>
      </c>
      <c r="G1649" t="s">
        <v>1176</v>
      </c>
      <c r="H1649" t="s">
        <v>662</v>
      </c>
      <c r="I1649" t="s">
        <v>1177</v>
      </c>
      <c r="J1649" t="s">
        <v>1178</v>
      </c>
      <c r="K1649" t="s">
        <v>1197</v>
      </c>
      <c r="L1649" t="s">
        <v>1198</v>
      </c>
      <c r="M1649" t="s">
        <v>1199</v>
      </c>
      <c r="N1649" t="s">
        <v>920</v>
      </c>
      <c r="O1649">
        <v>610</v>
      </c>
    </row>
    <row r="1650" spans="1:15" x14ac:dyDescent="0.35">
      <c r="A1650" s="189" t="str">
        <f t="shared" si="112"/>
        <v>Sep</v>
      </c>
      <c r="B1650" s="190" t="str">
        <f t="shared" si="113"/>
        <v>2024</v>
      </c>
      <c r="C1650" s="190" t="str">
        <f t="shared" si="114"/>
        <v>Sep-2024</v>
      </c>
      <c r="D1650" s="2">
        <v>45565</v>
      </c>
      <c r="E1650" t="s">
        <v>1175</v>
      </c>
      <c r="F1650" t="s">
        <v>1571</v>
      </c>
      <c r="G1650" t="s">
        <v>1176</v>
      </c>
      <c r="H1650" t="s">
        <v>662</v>
      </c>
      <c r="I1650" t="s">
        <v>1177</v>
      </c>
      <c r="J1650" t="s">
        <v>1178</v>
      </c>
      <c r="K1650" t="s">
        <v>1197</v>
      </c>
      <c r="L1650" t="s">
        <v>1198</v>
      </c>
      <c r="M1650" t="s">
        <v>1199</v>
      </c>
      <c r="N1650" t="s">
        <v>922</v>
      </c>
      <c r="O1650">
        <v>125</v>
      </c>
    </row>
    <row r="1651" spans="1:15" x14ac:dyDescent="0.35">
      <c r="A1651" s="189" t="str">
        <f t="shared" si="112"/>
        <v>Sep</v>
      </c>
      <c r="B1651" s="190" t="str">
        <f t="shared" si="113"/>
        <v>2024</v>
      </c>
      <c r="C1651" s="190" t="str">
        <f t="shared" si="114"/>
        <v>Sep-2024</v>
      </c>
      <c r="D1651" s="2">
        <v>45565</v>
      </c>
      <c r="E1651" t="s">
        <v>1175</v>
      </c>
      <c r="F1651" t="s">
        <v>1571</v>
      </c>
      <c r="G1651" t="s">
        <v>1176</v>
      </c>
      <c r="H1651" t="s">
        <v>662</v>
      </c>
      <c r="I1651" t="s">
        <v>1177</v>
      </c>
      <c r="J1651" t="s">
        <v>1178</v>
      </c>
      <c r="K1651" t="s">
        <v>1197</v>
      </c>
      <c r="L1651" t="s">
        <v>1198</v>
      </c>
      <c r="M1651" t="s">
        <v>1199</v>
      </c>
      <c r="N1651" t="s">
        <v>921</v>
      </c>
      <c r="O1651">
        <v>375</v>
      </c>
    </row>
    <row r="1652" spans="1:15" x14ac:dyDescent="0.35">
      <c r="A1652" s="189" t="str">
        <f t="shared" si="112"/>
        <v>Sep</v>
      </c>
      <c r="B1652" s="190" t="str">
        <f t="shared" si="113"/>
        <v>2024</v>
      </c>
      <c r="C1652" s="190" t="str">
        <f t="shared" si="114"/>
        <v>Sep-2024</v>
      </c>
      <c r="D1652" s="2">
        <v>45565</v>
      </c>
      <c r="E1652" t="s">
        <v>1175</v>
      </c>
      <c r="F1652" t="s">
        <v>1571</v>
      </c>
      <c r="G1652" t="s">
        <v>1176</v>
      </c>
      <c r="H1652" t="s">
        <v>662</v>
      </c>
      <c r="I1652" t="s">
        <v>1177</v>
      </c>
      <c r="J1652" t="s">
        <v>1178</v>
      </c>
      <c r="K1652" t="s">
        <v>1200</v>
      </c>
      <c r="L1652" t="s">
        <v>1201</v>
      </c>
      <c r="M1652" t="s">
        <v>1202</v>
      </c>
      <c r="N1652" t="s">
        <v>1528</v>
      </c>
      <c r="O1652">
        <v>30</v>
      </c>
    </row>
    <row r="1653" spans="1:15" x14ac:dyDescent="0.35">
      <c r="A1653" s="189" t="str">
        <f t="shared" si="112"/>
        <v>Sep</v>
      </c>
      <c r="B1653" s="190" t="str">
        <f t="shared" si="113"/>
        <v>2024</v>
      </c>
      <c r="C1653" s="190" t="str">
        <f t="shared" si="114"/>
        <v>Sep-2024</v>
      </c>
      <c r="D1653" s="2">
        <v>45565</v>
      </c>
      <c r="E1653" t="s">
        <v>1175</v>
      </c>
      <c r="F1653" t="s">
        <v>1571</v>
      </c>
      <c r="G1653" t="s">
        <v>1176</v>
      </c>
      <c r="H1653" t="s">
        <v>662</v>
      </c>
      <c r="I1653" t="s">
        <v>1177</v>
      </c>
      <c r="J1653" t="s">
        <v>1178</v>
      </c>
      <c r="K1653" t="s">
        <v>1200</v>
      </c>
      <c r="L1653" t="s">
        <v>1201</v>
      </c>
      <c r="M1653" t="s">
        <v>1202</v>
      </c>
      <c r="N1653" t="s">
        <v>1529</v>
      </c>
      <c r="O1653" t="s">
        <v>958</v>
      </c>
    </row>
    <row r="1654" spans="1:15" x14ac:dyDescent="0.35">
      <c r="A1654" s="189" t="str">
        <f t="shared" si="112"/>
        <v>Sep</v>
      </c>
      <c r="B1654" s="190" t="str">
        <f t="shared" si="113"/>
        <v>2024</v>
      </c>
      <c r="C1654" s="190" t="str">
        <f t="shared" si="114"/>
        <v>Sep-2024</v>
      </c>
      <c r="D1654" s="2">
        <v>45565</v>
      </c>
      <c r="E1654" t="s">
        <v>1175</v>
      </c>
      <c r="F1654" t="s">
        <v>1571</v>
      </c>
      <c r="G1654" t="s">
        <v>1176</v>
      </c>
      <c r="H1654" t="s">
        <v>662</v>
      </c>
      <c r="I1654" t="s">
        <v>1177</v>
      </c>
      <c r="J1654" t="s">
        <v>1178</v>
      </c>
      <c r="K1654" t="s">
        <v>1200</v>
      </c>
      <c r="L1654" t="s">
        <v>1201</v>
      </c>
      <c r="M1654" t="s">
        <v>1202</v>
      </c>
      <c r="N1654" t="s">
        <v>919</v>
      </c>
      <c r="O1654">
        <v>240</v>
      </c>
    </row>
    <row r="1655" spans="1:15" x14ac:dyDescent="0.35">
      <c r="A1655" s="189" t="str">
        <f t="shared" si="112"/>
        <v>Sep</v>
      </c>
      <c r="B1655" s="190" t="str">
        <f t="shared" si="113"/>
        <v>2024</v>
      </c>
      <c r="C1655" s="190" t="str">
        <f t="shared" si="114"/>
        <v>Sep-2024</v>
      </c>
      <c r="D1655" s="2">
        <v>45565</v>
      </c>
      <c r="E1655" t="s">
        <v>1175</v>
      </c>
      <c r="F1655" t="s">
        <v>1571</v>
      </c>
      <c r="G1655" t="s">
        <v>1176</v>
      </c>
      <c r="H1655" t="s">
        <v>662</v>
      </c>
      <c r="I1655" t="s">
        <v>1177</v>
      </c>
      <c r="J1655" t="s">
        <v>1178</v>
      </c>
      <c r="K1655" t="s">
        <v>1200</v>
      </c>
      <c r="L1655" t="s">
        <v>1201</v>
      </c>
      <c r="M1655" t="s">
        <v>1202</v>
      </c>
      <c r="N1655" t="s">
        <v>920</v>
      </c>
      <c r="O1655">
        <v>1140</v>
      </c>
    </row>
    <row r="1656" spans="1:15" x14ac:dyDescent="0.35">
      <c r="A1656" s="189" t="str">
        <f t="shared" si="112"/>
        <v>Sep</v>
      </c>
      <c r="B1656" s="190" t="str">
        <f t="shared" si="113"/>
        <v>2024</v>
      </c>
      <c r="C1656" s="190" t="str">
        <f t="shared" si="114"/>
        <v>Sep-2024</v>
      </c>
      <c r="D1656" s="2">
        <v>45565</v>
      </c>
      <c r="E1656" t="s">
        <v>1175</v>
      </c>
      <c r="F1656" t="s">
        <v>1571</v>
      </c>
      <c r="G1656" t="s">
        <v>1176</v>
      </c>
      <c r="H1656" t="s">
        <v>662</v>
      </c>
      <c r="I1656" t="s">
        <v>1177</v>
      </c>
      <c r="J1656" t="s">
        <v>1178</v>
      </c>
      <c r="K1656" t="s">
        <v>1200</v>
      </c>
      <c r="L1656" t="s">
        <v>1201</v>
      </c>
      <c r="M1656" t="s">
        <v>1202</v>
      </c>
      <c r="N1656" t="s">
        <v>922</v>
      </c>
      <c r="O1656">
        <v>320</v>
      </c>
    </row>
    <row r="1657" spans="1:15" x14ac:dyDescent="0.35">
      <c r="A1657" s="189" t="str">
        <f t="shared" si="112"/>
        <v>Sep</v>
      </c>
      <c r="B1657" s="190" t="str">
        <f t="shared" si="113"/>
        <v>2024</v>
      </c>
      <c r="C1657" s="190" t="str">
        <f t="shared" si="114"/>
        <v>Sep-2024</v>
      </c>
      <c r="D1657" s="2">
        <v>45565</v>
      </c>
      <c r="E1657" t="s">
        <v>1175</v>
      </c>
      <c r="F1657" t="s">
        <v>1571</v>
      </c>
      <c r="G1657" t="s">
        <v>1176</v>
      </c>
      <c r="H1657" t="s">
        <v>662</v>
      </c>
      <c r="I1657" t="s">
        <v>1177</v>
      </c>
      <c r="J1657" t="s">
        <v>1178</v>
      </c>
      <c r="K1657" t="s">
        <v>1200</v>
      </c>
      <c r="L1657" t="s">
        <v>1201</v>
      </c>
      <c r="M1657" t="s">
        <v>1202</v>
      </c>
      <c r="N1657" t="s">
        <v>921</v>
      </c>
      <c r="O1657">
        <v>675</v>
      </c>
    </row>
    <row r="1658" spans="1:15" x14ac:dyDescent="0.35">
      <c r="A1658" s="189" t="str">
        <f t="shared" si="112"/>
        <v>Sep</v>
      </c>
      <c r="B1658" s="190" t="str">
        <f t="shared" si="113"/>
        <v>2024</v>
      </c>
      <c r="C1658" s="190" t="str">
        <f t="shared" si="114"/>
        <v>Sep-2024</v>
      </c>
      <c r="D1658" s="2">
        <v>45565</v>
      </c>
      <c r="E1658" t="s">
        <v>1175</v>
      </c>
      <c r="F1658" t="s">
        <v>1571</v>
      </c>
      <c r="G1658" t="s">
        <v>1176</v>
      </c>
      <c r="H1658" t="s">
        <v>681</v>
      </c>
      <c r="I1658" t="s">
        <v>1203</v>
      </c>
      <c r="J1658" t="s">
        <v>1204</v>
      </c>
      <c r="K1658" t="s">
        <v>1205</v>
      </c>
      <c r="L1658" t="s">
        <v>1206</v>
      </c>
      <c r="M1658" t="s">
        <v>1207</v>
      </c>
      <c r="N1658" t="s">
        <v>1528</v>
      </c>
      <c r="O1658">
        <v>65</v>
      </c>
    </row>
    <row r="1659" spans="1:15" x14ac:dyDescent="0.35">
      <c r="A1659" s="189" t="str">
        <f t="shared" si="112"/>
        <v>Sep</v>
      </c>
      <c r="B1659" s="190" t="str">
        <f t="shared" si="113"/>
        <v>2024</v>
      </c>
      <c r="C1659" s="190" t="str">
        <f t="shared" si="114"/>
        <v>Sep-2024</v>
      </c>
      <c r="D1659" s="2">
        <v>45565</v>
      </c>
      <c r="E1659" t="s">
        <v>1175</v>
      </c>
      <c r="F1659" t="s">
        <v>1571</v>
      </c>
      <c r="G1659" t="s">
        <v>1176</v>
      </c>
      <c r="H1659" t="s">
        <v>681</v>
      </c>
      <c r="I1659" t="s">
        <v>1203</v>
      </c>
      <c r="J1659" t="s">
        <v>1204</v>
      </c>
      <c r="K1659" t="s">
        <v>1205</v>
      </c>
      <c r="L1659" t="s">
        <v>1206</v>
      </c>
      <c r="M1659" t="s">
        <v>1207</v>
      </c>
      <c r="N1659" t="s">
        <v>1529</v>
      </c>
      <c r="O1659" t="s">
        <v>958</v>
      </c>
    </row>
    <row r="1660" spans="1:15" x14ac:dyDescent="0.35">
      <c r="A1660" s="189" t="str">
        <f t="shared" si="112"/>
        <v>Sep</v>
      </c>
      <c r="B1660" s="190" t="str">
        <f t="shared" si="113"/>
        <v>2024</v>
      </c>
      <c r="C1660" s="190" t="str">
        <f t="shared" si="114"/>
        <v>Sep-2024</v>
      </c>
      <c r="D1660" s="2">
        <v>45565</v>
      </c>
      <c r="E1660" t="s">
        <v>1175</v>
      </c>
      <c r="F1660" t="s">
        <v>1571</v>
      </c>
      <c r="G1660" t="s">
        <v>1176</v>
      </c>
      <c r="H1660" t="s">
        <v>681</v>
      </c>
      <c r="I1660" t="s">
        <v>1203</v>
      </c>
      <c r="J1660" t="s">
        <v>1204</v>
      </c>
      <c r="K1660" t="s">
        <v>1205</v>
      </c>
      <c r="L1660" t="s">
        <v>1206</v>
      </c>
      <c r="M1660" t="s">
        <v>1207</v>
      </c>
      <c r="N1660" t="s">
        <v>919</v>
      </c>
      <c r="O1660">
        <v>240</v>
      </c>
    </row>
    <row r="1661" spans="1:15" x14ac:dyDescent="0.35">
      <c r="A1661" s="189" t="str">
        <f t="shared" si="112"/>
        <v>Sep</v>
      </c>
      <c r="B1661" s="190" t="str">
        <f t="shared" si="113"/>
        <v>2024</v>
      </c>
      <c r="C1661" s="190" t="str">
        <f t="shared" si="114"/>
        <v>Sep-2024</v>
      </c>
      <c r="D1661" s="2">
        <v>45565</v>
      </c>
      <c r="E1661" t="s">
        <v>1175</v>
      </c>
      <c r="F1661" t="s">
        <v>1571</v>
      </c>
      <c r="G1661" t="s">
        <v>1176</v>
      </c>
      <c r="H1661" t="s">
        <v>681</v>
      </c>
      <c r="I1661" t="s">
        <v>1203</v>
      </c>
      <c r="J1661" t="s">
        <v>1204</v>
      </c>
      <c r="K1661" t="s">
        <v>1205</v>
      </c>
      <c r="L1661" t="s">
        <v>1206</v>
      </c>
      <c r="M1661" t="s">
        <v>1207</v>
      </c>
      <c r="N1661" t="s">
        <v>920</v>
      </c>
      <c r="O1661">
        <v>1530</v>
      </c>
    </row>
    <row r="1662" spans="1:15" x14ac:dyDescent="0.35">
      <c r="A1662" s="189" t="str">
        <f t="shared" si="112"/>
        <v>Sep</v>
      </c>
      <c r="B1662" s="190" t="str">
        <f t="shared" si="113"/>
        <v>2024</v>
      </c>
      <c r="C1662" s="190" t="str">
        <f t="shared" si="114"/>
        <v>Sep-2024</v>
      </c>
      <c r="D1662" s="2">
        <v>45565</v>
      </c>
      <c r="E1662" t="s">
        <v>1175</v>
      </c>
      <c r="F1662" t="s">
        <v>1571</v>
      </c>
      <c r="G1662" t="s">
        <v>1176</v>
      </c>
      <c r="H1662" t="s">
        <v>681</v>
      </c>
      <c r="I1662" t="s">
        <v>1203</v>
      </c>
      <c r="J1662" t="s">
        <v>1204</v>
      </c>
      <c r="K1662" t="s">
        <v>1205</v>
      </c>
      <c r="L1662" t="s">
        <v>1206</v>
      </c>
      <c r="M1662" t="s">
        <v>1207</v>
      </c>
      <c r="N1662" t="s">
        <v>922</v>
      </c>
      <c r="O1662">
        <v>180</v>
      </c>
    </row>
    <row r="1663" spans="1:15" x14ac:dyDescent="0.35">
      <c r="A1663" s="189" t="str">
        <f t="shared" si="112"/>
        <v>Sep</v>
      </c>
      <c r="B1663" s="190" t="str">
        <f t="shared" si="113"/>
        <v>2024</v>
      </c>
      <c r="C1663" s="190" t="str">
        <f t="shared" si="114"/>
        <v>Sep-2024</v>
      </c>
      <c r="D1663" s="2">
        <v>45565</v>
      </c>
      <c r="E1663" t="s">
        <v>1175</v>
      </c>
      <c r="F1663" t="s">
        <v>1571</v>
      </c>
      <c r="G1663" t="s">
        <v>1176</v>
      </c>
      <c r="H1663" t="s">
        <v>681</v>
      </c>
      <c r="I1663" t="s">
        <v>1203</v>
      </c>
      <c r="J1663" t="s">
        <v>1204</v>
      </c>
      <c r="K1663" t="s">
        <v>1205</v>
      </c>
      <c r="L1663" t="s">
        <v>1206</v>
      </c>
      <c r="M1663" t="s">
        <v>1207</v>
      </c>
      <c r="N1663" t="s">
        <v>921</v>
      </c>
      <c r="O1663">
        <v>480</v>
      </c>
    </row>
    <row r="1664" spans="1:15" x14ac:dyDescent="0.35">
      <c r="A1664" s="189" t="str">
        <f t="shared" si="112"/>
        <v>Sep</v>
      </c>
      <c r="B1664" s="190" t="str">
        <f t="shared" si="113"/>
        <v>2024</v>
      </c>
      <c r="C1664" s="190" t="str">
        <f t="shared" si="114"/>
        <v>Sep-2024</v>
      </c>
      <c r="D1664" s="2">
        <v>45565</v>
      </c>
      <c r="E1664" t="s">
        <v>1175</v>
      </c>
      <c r="F1664" t="s">
        <v>1571</v>
      </c>
      <c r="G1664" t="s">
        <v>1176</v>
      </c>
      <c r="H1664" t="s">
        <v>681</v>
      </c>
      <c r="I1664" t="s">
        <v>1203</v>
      </c>
      <c r="J1664" t="s">
        <v>1204</v>
      </c>
      <c r="K1664" t="s">
        <v>1208</v>
      </c>
      <c r="L1664" t="s">
        <v>1209</v>
      </c>
      <c r="M1664" t="s">
        <v>1210</v>
      </c>
      <c r="N1664" t="s">
        <v>1528</v>
      </c>
      <c r="O1664">
        <v>15</v>
      </c>
    </row>
    <row r="1665" spans="1:15" x14ac:dyDescent="0.35">
      <c r="A1665" s="189" t="str">
        <f t="shared" si="112"/>
        <v>Sep</v>
      </c>
      <c r="B1665" s="190" t="str">
        <f t="shared" si="113"/>
        <v>2024</v>
      </c>
      <c r="C1665" s="190" t="str">
        <f t="shared" si="114"/>
        <v>Sep-2024</v>
      </c>
      <c r="D1665" s="2">
        <v>45565</v>
      </c>
      <c r="E1665" t="s">
        <v>1175</v>
      </c>
      <c r="F1665" t="s">
        <v>1571</v>
      </c>
      <c r="G1665" t="s">
        <v>1176</v>
      </c>
      <c r="H1665" t="s">
        <v>681</v>
      </c>
      <c r="I1665" t="s">
        <v>1203</v>
      </c>
      <c r="J1665" t="s">
        <v>1204</v>
      </c>
      <c r="K1665" t="s">
        <v>1208</v>
      </c>
      <c r="L1665" t="s">
        <v>1209</v>
      </c>
      <c r="M1665" t="s">
        <v>1210</v>
      </c>
      <c r="N1665" t="s">
        <v>1529</v>
      </c>
      <c r="O1665" t="s">
        <v>958</v>
      </c>
    </row>
    <row r="1666" spans="1:15" x14ac:dyDescent="0.35">
      <c r="A1666" s="189" t="str">
        <f t="shared" si="112"/>
        <v>Sep</v>
      </c>
      <c r="B1666" s="190" t="str">
        <f t="shared" si="113"/>
        <v>2024</v>
      </c>
      <c r="C1666" s="190" t="str">
        <f t="shared" si="114"/>
        <v>Sep-2024</v>
      </c>
      <c r="D1666" s="2">
        <v>45565</v>
      </c>
      <c r="E1666" t="s">
        <v>1175</v>
      </c>
      <c r="F1666" t="s">
        <v>1571</v>
      </c>
      <c r="G1666" t="s">
        <v>1176</v>
      </c>
      <c r="H1666" t="s">
        <v>681</v>
      </c>
      <c r="I1666" t="s">
        <v>1203</v>
      </c>
      <c r="J1666" t="s">
        <v>1204</v>
      </c>
      <c r="K1666" t="s">
        <v>1208</v>
      </c>
      <c r="L1666" t="s">
        <v>1209</v>
      </c>
      <c r="M1666" t="s">
        <v>1210</v>
      </c>
      <c r="N1666" t="s">
        <v>919</v>
      </c>
      <c r="O1666">
        <v>105</v>
      </c>
    </row>
    <row r="1667" spans="1:15" x14ac:dyDescent="0.35">
      <c r="A1667" s="189" t="str">
        <f t="shared" ref="A1667:A1730" si="115">TEXT(D1667,"mmm")</f>
        <v>Sep</v>
      </c>
      <c r="B1667" s="190" t="str">
        <f t="shared" ref="B1667:B1730" si="116">TEXT(D1667,"yyyy")</f>
        <v>2024</v>
      </c>
      <c r="C1667" s="190" t="str">
        <f t="shared" ref="C1667:C1730" si="117">_xlfn.CONCAT(A1667&amp;"-"&amp;B1667)</f>
        <v>Sep-2024</v>
      </c>
      <c r="D1667" s="2">
        <v>45565</v>
      </c>
      <c r="E1667" t="s">
        <v>1175</v>
      </c>
      <c r="F1667" t="s">
        <v>1571</v>
      </c>
      <c r="G1667" t="s">
        <v>1176</v>
      </c>
      <c r="H1667" t="s">
        <v>681</v>
      </c>
      <c r="I1667" t="s">
        <v>1203</v>
      </c>
      <c r="J1667" t="s">
        <v>1204</v>
      </c>
      <c r="K1667" t="s">
        <v>1208</v>
      </c>
      <c r="L1667" t="s">
        <v>1209</v>
      </c>
      <c r="M1667" t="s">
        <v>1210</v>
      </c>
      <c r="N1667" t="s">
        <v>920</v>
      </c>
      <c r="O1667">
        <v>1225</v>
      </c>
    </row>
    <row r="1668" spans="1:15" x14ac:dyDescent="0.35">
      <c r="A1668" s="189" t="str">
        <f t="shared" si="115"/>
        <v>Sep</v>
      </c>
      <c r="B1668" s="190" t="str">
        <f t="shared" si="116"/>
        <v>2024</v>
      </c>
      <c r="C1668" s="190" t="str">
        <f t="shared" si="117"/>
        <v>Sep-2024</v>
      </c>
      <c r="D1668" s="2">
        <v>45565</v>
      </c>
      <c r="E1668" t="s">
        <v>1175</v>
      </c>
      <c r="F1668" t="s">
        <v>1571</v>
      </c>
      <c r="G1668" t="s">
        <v>1176</v>
      </c>
      <c r="H1668" t="s">
        <v>681</v>
      </c>
      <c r="I1668" t="s">
        <v>1203</v>
      </c>
      <c r="J1668" t="s">
        <v>1204</v>
      </c>
      <c r="K1668" t="s">
        <v>1208</v>
      </c>
      <c r="L1668" t="s">
        <v>1209</v>
      </c>
      <c r="M1668" t="s">
        <v>1210</v>
      </c>
      <c r="N1668" t="s">
        <v>922</v>
      </c>
      <c r="O1668">
        <v>50</v>
      </c>
    </row>
    <row r="1669" spans="1:15" x14ac:dyDescent="0.35">
      <c r="A1669" s="189" t="str">
        <f t="shared" si="115"/>
        <v>Sep</v>
      </c>
      <c r="B1669" s="190" t="str">
        <f t="shared" si="116"/>
        <v>2024</v>
      </c>
      <c r="C1669" s="190" t="str">
        <f t="shared" si="117"/>
        <v>Sep-2024</v>
      </c>
      <c r="D1669" s="2">
        <v>45565</v>
      </c>
      <c r="E1669" t="s">
        <v>1175</v>
      </c>
      <c r="F1669" t="s">
        <v>1571</v>
      </c>
      <c r="G1669" t="s">
        <v>1176</v>
      </c>
      <c r="H1669" t="s">
        <v>681</v>
      </c>
      <c r="I1669" t="s">
        <v>1203</v>
      </c>
      <c r="J1669" t="s">
        <v>1204</v>
      </c>
      <c r="K1669" t="s">
        <v>1208</v>
      </c>
      <c r="L1669" t="s">
        <v>1209</v>
      </c>
      <c r="M1669" t="s">
        <v>1210</v>
      </c>
      <c r="N1669" t="s">
        <v>921</v>
      </c>
      <c r="O1669">
        <v>515</v>
      </c>
    </row>
    <row r="1670" spans="1:15" x14ac:dyDescent="0.35">
      <c r="A1670" s="189" t="str">
        <f t="shared" si="115"/>
        <v>Sep</v>
      </c>
      <c r="B1670" s="190" t="str">
        <f t="shared" si="116"/>
        <v>2024</v>
      </c>
      <c r="C1670" s="190" t="str">
        <f t="shared" si="117"/>
        <v>Sep-2024</v>
      </c>
      <c r="D1670" s="2">
        <v>45565</v>
      </c>
      <c r="E1670" t="s">
        <v>1175</v>
      </c>
      <c r="F1670" t="s">
        <v>1571</v>
      </c>
      <c r="G1670" t="s">
        <v>1176</v>
      </c>
      <c r="H1670" t="s">
        <v>681</v>
      </c>
      <c r="I1670" t="s">
        <v>1203</v>
      </c>
      <c r="J1670" t="s">
        <v>1204</v>
      </c>
      <c r="K1670" t="s">
        <v>1211</v>
      </c>
      <c r="L1670" t="s">
        <v>1212</v>
      </c>
      <c r="M1670" t="s">
        <v>1213</v>
      </c>
      <c r="N1670" t="s">
        <v>1528</v>
      </c>
      <c r="O1670">
        <v>35</v>
      </c>
    </row>
    <row r="1671" spans="1:15" x14ac:dyDescent="0.35">
      <c r="A1671" s="189" t="str">
        <f t="shared" si="115"/>
        <v>Sep</v>
      </c>
      <c r="B1671" s="190" t="str">
        <f t="shared" si="116"/>
        <v>2024</v>
      </c>
      <c r="C1671" s="190" t="str">
        <f t="shared" si="117"/>
        <v>Sep-2024</v>
      </c>
      <c r="D1671" s="2">
        <v>45565</v>
      </c>
      <c r="E1671" t="s">
        <v>1175</v>
      </c>
      <c r="F1671" t="s">
        <v>1571</v>
      </c>
      <c r="G1671" t="s">
        <v>1176</v>
      </c>
      <c r="H1671" t="s">
        <v>681</v>
      </c>
      <c r="I1671" t="s">
        <v>1203</v>
      </c>
      <c r="J1671" t="s">
        <v>1204</v>
      </c>
      <c r="K1671" t="s">
        <v>1211</v>
      </c>
      <c r="L1671" t="s">
        <v>1212</v>
      </c>
      <c r="M1671" t="s">
        <v>1213</v>
      </c>
      <c r="N1671" t="s">
        <v>1529</v>
      </c>
      <c r="O1671" t="s">
        <v>958</v>
      </c>
    </row>
    <row r="1672" spans="1:15" x14ac:dyDescent="0.35">
      <c r="A1672" s="189" t="str">
        <f t="shared" si="115"/>
        <v>Sep</v>
      </c>
      <c r="B1672" s="190" t="str">
        <f t="shared" si="116"/>
        <v>2024</v>
      </c>
      <c r="C1672" s="190" t="str">
        <f t="shared" si="117"/>
        <v>Sep-2024</v>
      </c>
      <c r="D1672" s="2">
        <v>45565</v>
      </c>
      <c r="E1672" t="s">
        <v>1175</v>
      </c>
      <c r="F1672" t="s">
        <v>1571</v>
      </c>
      <c r="G1672" t="s">
        <v>1176</v>
      </c>
      <c r="H1672" t="s">
        <v>681</v>
      </c>
      <c r="I1672" t="s">
        <v>1203</v>
      </c>
      <c r="J1672" t="s">
        <v>1204</v>
      </c>
      <c r="K1672" t="s">
        <v>1211</v>
      </c>
      <c r="L1672" t="s">
        <v>1212</v>
      </c>
      <c r="M1672" t="s">
        <v>1213</v>
      </c>
      <c r="N1672" t="s">
        <v>919</v>
      </c>
      <c r="O1672">
        <v>60</v>
      </c>
    </row>
    <row r="1673" spans="1:15" x14ac:dyDescent="0.35">
      <c r="A1673" s="189" t="str">
        <f t="shared" si="115"/>
        <v>Sep</v>
      </c>
      <c r="B1673" s="190" t="str">
        <f t="shared" si="116"/>
        <v>2024</v>
      </c>
      <c r="C1673" s="190" t="str">
        <f t="shared" si="117"/>
        <v>Sep-2024</v>
      </c>
      <c r="D1673" s="2">
        <v>45565</v>
      </c>
      <c r="E1673" t="s">
        <v>1175</v>
      </c>
      <c r="F1673" t="s">
        <v>1571</v>
      </c>
      <c r="G1673" t="s">
        <v>1176</v>
      </c>
      <c r="H1673" t="s">
        <v>681</v>
      </c>
      <c r="I1673" t="s">
        <v>1203</v>
      </c>
      <c r="J1673" t="s">
        <v>1204</v>
      </c>
      <c r="K1673" t="s">
        <v>1211</v>
      </c>
      <c r="L1673" t="s">
        <v>1212</v>
      </c>
      <c r="M1673" t="s">
        <v>1213</v>
      </c>
      <c r="N1673" t="s">
        <v>920</v>
      </c>
      <c r="O1673">
        <v>910</v>
      </c>
    </row>
    <row r="1674" spans="1:15" x14ac:dyDescent="0.35">
      <c r="A1674" s="189" t="str">
        <f t="shared" si="115"/>
        <v>Sep</v>
      </c>
      <c r="B1674" s="190" t="str">
        <f t="shared" si="116"/>
        <v>2024</v>
      </c>
      <c r="C1674" s="190" t="str">
        <f t="shared" si="117"/>
        <v>Sep-2024</v>
      </c>
      <c r="D1674" s="2">
        <v>45565</v>
      </c>
      <c r="E1674" t="s">
        <v>1175</v>
      </c>
      <c r="F1674" t="s">
        <v>1571</v>
      </c>
      <c r="G1674" t="s">
        <v>1176</v>
      </c>
      <c r="H1674" t="s">
        <v>681</v>
      </c>
      <c r="I1674" t="s">
        <v>1203</v>
      </c>
      <c r="J1674" t="s">
        <v>1204</v>
      </c>
      <c r="K1674" t="s">
        <v>1211</v>
      </c>
      <c r="L1674" t="s">
        <v>1212</v>
      </c>
      <c r="M1674" t="s">
        <v>1213</v>
      </c>
      <c r="N1674" t="s">
        <v>922</v>
      </c>
      <c r="O1674">
        <v>390</v>
      </c>
    </row>
    <row r="1675" spans="1:15" x14ac:dyDescent="0.35">
      <c r="A1675" s="189" t="str">
        <f t="shared" si="115"/>
        <v>Sep</v>
      </c>
      <c r="B1675" s="190" t="str">
        <f t="shared" si="116"/>
        <v>2024</v>
      </c>
      <c r="C1675" s="190" t="str">
        <f t="shared" si="117"/>
        <v>Sep-2024</v>
      </c>
      <c r="D1675" s="2">
        <v>45565</v>
      </c>
      <c r="E1675" t="s">
        <v>1175</v>
      </c>
      <c r="F1675" t="s">
        <v>1571</v>
      </c>
      <c r="G1675" t="s">
        <v>1176</v>
      </c>
      <c r="H1675" t="s">
        <v>681</v>
      </c>
      <c r="I1675" t="s">
        <v>1203</v>
      </c>
      <c r="J1675" t="s">
        <v>1204</v>
      </c>
      <c r="K1675" t="s">
        <v>1211</v>
      </c>
      <c r="L1675" t="s">
        <v>1212</v>
      </c>
      <c r="M1675" t="s">
        <v>1213</v>
      </c>
      <c r="N1675" t="s">
        <v>921</v>
      </c>
      <c r="O1675">
        <v>560</v>
      </c>
    </row>
    <row r="1676" spans="1:15" x14ac:dyDescent="0.35">
      <c r="A1676" s="189" t="str">
        <f t="shared" si="115"/>
        <v>Sep</v>
      </c>
      <c r="B1676" s="190" t="str">
        <f t="shared" si="116"/>
        <v>2024</v>
      </c>
      <c r="C1676" s="190" t="str">
        <f t="shared" si="117"/>
        <v>Sep-2024</v>
      </c>
      <c r="D1676" s="2">
        <v>45565</v>
      </c>
      <c r="E1676" t="s">
        <v>1175</v>
      </c>
      <c r="F1676" t="s">
        <v>1571</v>
      </c>
      <c r="G1676" t="s">
        <v>1176</v>
      </c>
      <c r="H1676" t="s">
        <v>681</v>
      </c>
      <c r="I1676" t="s">
        <v>1203</v>
      </c>
      <c r="J1676" t="s">
        <v>1204</v>
      </c>
      <c r="K1676" t="s">
        <v>1214</v>
      </c>
      <c r="L1676" t="s">
        <v>1215</v>
      </c>
      <c r="M1676" t="s">
        <v>1216</v>
      </c>
      <c r="N1676" t="s">
        <v>1528</v>
      </c>
      <c r="O1676">
        <v>160</v>
      </c>
    </row>
    <row r="1677" spans="1:15" x14ac:dyDescent="0.35">
      <c r="A1677" s="189" t="str">
        <f t="shared" si="115"/>
        <v>Sep</v>
      </c>
      <c r="B1677" s="190" t="str">
        <f t="shared" si="116"/>
        <v>2024</v>
      </c>
      <c r="C1677" s="190" t="str">
        <f t="shared" si="117"/>
        <v>Sep-2024</v>
      </c>
      <c r="D1677" s="2">
        <v>45565</v>
      </c>
      <c r="E1677" t="s">
        <v>1175</v>
      </c>
      <c r="F1677" t="s">
        <v>1571</v>
      </c>
      <c r="G1677" t="s">
        <v>1176</v>
      </c>
      <c r="H1677" t="s">
        <v>681</v>
      </c>
      <c r="I1677" t="s">
        <v>1203</v>
      </c>
      <c r="J1677" t="s">
        <v>1204</v>
      </c>
      <c r="K1677" t="s">
        <v>1214</v>
      </c>
      <c r="L1677" t="s">
        <v>1215</v>
      </c>
      <c r="M1677" t="s">
        <v>1216</v>
      </c>
      <c r="N1677" t="s">
        <v>1529</v>
      </c>
      <c r="O1677" t="s">
        <v>958</v>
      </c>
    </row>
    <row r="1678" spans="1:15" x14ac:dyDescent="0.35">
      <c r="A1678" s="189" t="str">
        <f t="shared" si="115"/>
        <v>Sep</v>
      </c>
      <c r="B1678" s="190" t="str">
        <f t="shared" si="116"/>
        <v>2024</v>
      </c>
      <c r="C1678" s="190" t="str">
        <f t="shared" si="117"/>
        <v>Sep-2024</v>
      </c>
      <c r="D1678" s="2">
        <v>45565</v>
      </c>
      <c r="E1678" t="s">
        <v>1175</v>
      </c>
      <c r="F1678" t="s">
        <v>1571</v>
      </c>
      <c r="G1678" t="s">
        <v>1176</v>
      </c>
      <c r="H1678" t="s">
        <v>681</v>
      </c>
      <c r="I1678" t="s">
        <v>1203</v>
      </c>
      <c r="J1678" t="s">
        <v>1204</v>
      </c>
      <c r="K1678" t="s">
        <v>1214</v>
      </c>
      <c r="L1678" t="s">
        <v>1215</v>
      </c>
      <c r="M1678" t="s">
        <v>1216</v>
      </c>
      <c r="N1678" t="s">
        <v>919</v>
      </c>
      <c r="O1678">
        <v>75</v>
      </c>
    </row>
    <row r="1679" spans="1:15" x14ac:dyDescent="0.35">
      <c r="A1679" s="189" t="str">
        <f t="shared" si="115"/>
        <v>Sep</v>
      </c>
      <c r="B1679" s="190" t="str">
        <f t="shared" si="116"/>
        <v>2024</v>
      </c>
      <c r="C1679" s="190" t="str">
        <f t="shared" si="117"/>
        <v>Sep-2024</v>
      </c>
      <c r="D1679" s="2">
        <v>45565</v>
      </c>
      <c r="E1679" t="s">
        <v>1175</v>
      </c>
      <c r="F1679" t="s">
        <v>1571</v>
      </c>
      <c r="G1679" t="s">
        <v>1176</v>
      </c>
      <c r="H1679" t="s">
        <v>681</v>
      </c>
      <c r="I1679" t="s">
        <v>1203</v>
      </c>
      <c r="J1679" t="s">
        <v>1204</v>
      </c>
      <c r="K1679" t="s">
        <v>1214</v>
      </c>
      <c r="L1679" t="s">
        <v>1215</v>
      </c>
      <c r="M1679" t="s">
        <v>1216</v>
      </c>
      <c r="N1679" t="s">
        <v>920</v>
      </c>
      <c r="O1679">
        <v>1000</v>
      </c>
    </row>
    <row r="1680" spans="1:15" x14ac:dyDescent="0.35">
      <c r="A1680" s="189" t="str">
        <f t="shared" si="115"/>
        <v>Sep</v>
      </c>
      <c r="B1680" s="190" t="str">
        <f t="shared" si="116"/>
        <v>2024</v>
      </c>
      <c r="C1680" s="190" t="str">
        <f t="shared" si="117"/>
        <v>Sep-2024</v>
      </c>
      <c r="D1680" s="2">
        <v>45565</v>
      </c>
      <c r="E1680" t="s">
        <v>1175</v>
      </c>
      <c r="F1680" t="s">
        <v>1571</v>
      </c>
      <c r="G1680" t="s">
        <v>1176</v>
      </c>
      <c r="H1680" t="s">
        <v>681</v>
      </c>
      <c r="I1680" t="s">
        <v>1203</v>
      </c>
      <c r="J1680" t="s">
        <v>1204</v>
      </c>
      <c r="K1680" t="s">
        <v>1214</v>
      </c>
      <c r="L1680" t="s">
        <v>1215</v>
      </c>
      <c r="M1680" t="s">
        <v>1216</v>
      </c>
      <c r="N1680" t="s">
        <v>922</v>
      </c>
      <c r="O1680">
        <v>190</v>
      </c>
    </row>
    <row r="1681" spans="1:15" x14ac:dyDescent="0.35">
      <c r="A1681" s="189" t="str">
        <f t="shared" si="115"/>
        <v>Sep</v>
      </c>
      <c r="B1681" s="190" t="str">
        <f t="shared" si="116"/>
        <v>2024</v>
      </c>
      <c r="C1681" s="190" t="str">
        <f t="shared" si="117"/>
        <v>Sep-2024</v>
      </c>
      <c r="D1681" s="2">
        <v>45565</v>
      </c>
      <c r="E1681" t="s">
        <v>1175</v>
      </c>
      <c r="F1681" t="s">
        <v>1571</v>
      </c>
      <c r="G1681" t="s">
        <v>1176</v>
      </c>
      <c r="H1681" t="s">
        <v>681</v>
      </c>
      <c r="I1681" t="s">
        <v>1203</v>
      </c>
      <c r="J1681" t="s">
        <v>1204</v>
      </c>
      <c r="K1681" t="s">
        <v>1214</v>
      </c>
      <c r="L1681" t="s">
        <v>1215</v>
      </c>
      <c r="M1681" t="s">
        <v>1216</v>
      </c>
      <c r="N1681" t="s">
        <v>921</v>
      </c>
      <c r="O1681">
        <v>540</v>
      </c>
    </row>
    <row r="1682" spans="1:15" x14ac:dyDescent="0.35">
      <c r="A1682" s="189" t="str">
        <f t="shared" si="115"/>
        <v>Sep</v>
      </c>
      <c r="B1682" s="190" t="str">
        <f t="shared" si="116"/>
        <v>2024</v>
      </c>
      <c r="C1682" s="190" t="str">
        <f t="shared" si="117"/>
        <v>Sep-2024</v>
      </c>
      <c r="D1682" s="2">
        <v>45565</v>
      </c>
      <c r="E1682" t="s">
        <v>1175</v>
      </c>
      <c r="F1682" t="s">
        <v>1571</v>
      </c>
      <c r="G1682" t="s">
        <v>1176</v>
      </c>
      <c r="H1682" t="s">
        <v>681</v>
      </c>
      <c r="I1682" t="s">
        <v>1203</v>
      </c>
      <c r="J1682" t="s">
        <v>1204</v>
      </c>
      <c r="K1682" t="s">
        <v>1217</v>
      </c>
      <c r="L1682" t="s">
        <v>1218</v>
      </c>
      <c r="M1682" t="s">
        <v>1219</v>
      </c>
      <c r="N1682" t="s">
        <v>1528</v>
      </c>
      <c r="O1682">
        <v>35</v>
      </c>
    </row>
    <row r="1683" spans="1:15" x14ac:dyDescent="0.35">
      <c r="A1683" s="189" t="str">
        <f t="shared" si="115"/>
        <v>Sep</v>
      </c>
      <c r="B1683" s="190" t="str">
        <f t="shared" si="116"/>
        <v>2024</v>
      </c>
      <c r="C1683" s="190" t="str">
        <f t="shared" si="117"/>
        <v>Sep-2024</v>
      </c>
      <c r="D1683" s="2">
        <v>45565</v>
      </c>
      <c r="E1683" t="s">
        <v>1175</v>
      </c>
      <c r="F1683" t="s">
        <v>1571</v>
      </c>
      <c r="G1683" t="s">
        <v>1176</v>
      </c>
      <c r="H1683" t="s">
        <v>681</v>
      </c>
      <c r="I1683" t="s">
        <v>1203</v>
      </c>
      <c r="J1683" t="s">
        <v>1204</v>
      </c>
      <c r="K1683" t="s">
        <v>1217</v>
      </c>
      <c r="L1683" t="s">
        <v>1218</v>
      </c>
      <c r="M1683" t="s">
        <v>1219</v>
      </c>
      <c r="N1683" t="s">
        <v>1529</v>
      </c>
      <c r="O1683" t="s">
        <v>958</v>
      </c>
    </row>
    <row r="1684" spans="1:15" x14ac:dyDescent="0.35">
      <c r="A1684" s="189" t="str">
        <f t="shared" si="115"/>
        <v>Sep</v>
      </c>
      <c r="B1684" s="190" t="str">
        <f t="shared" si="116"/>
        <v>2024</v>
      </c>
      <c r="C1684" s="190" t="str">
        <f t="shared" si="117"/>
        <v>Sep-2024</v>
      </c>
      <c r="D1684" s="2">
        <v>45565</v>
      </c>
      <c r="E1684" t="s">
        <v>1175</v>
      </c>
      <c r="F1684" t="s">
        <v>1571</v>
      </c>
      <c r="G1684" t="s">
        <v>1176</v>
      </c>
      <c r="H1684" t="s">
        <v>681</v>
      </c>
      <c r="I1684" t="s">
        <v>1203</v>
      </c>
      <c r="J1684" t="s">
        <v>1204</v>
      </c>
      <c r="K1684" t="s">
        <v>1217</v>
      </c>
      <c r="L1684" t="s">
        <v>1218</v>
      </c>
      <c r="M1684" t="s">
        <v>1219</v>
      </c>
      <c r="N1684" t="s">
        <v>919</v>
      </c>
      <c r="O1684">
        <v>140</v>
      </c>
    </row>
    <row r="1685" spans="1:15" x14ac:dyDescent="0.35">
      <c r="A1685" s="189" t="str">
        <f t="shared" si="115"/>
        <v>Sep</v>
      </c>
      <c r="B1685" s="190" t="str">
        <f t="shared" si="116"/>
        <v>2024</v>
      </c>
      <c r="C1685" s="190" t="str">
        <f t="shared" si="117"/>
        <v>Sep-2024</v>
      </c>
      <c r="D1685" s="2">
        <v>45565</v>
      </c>
      <c r="E1685" t="s">
        <v>1175</v>
      </c>
      <c r="F1685" t="s">
        <v>1571</v>
      </c>
      <c r="G1685" t="s">
        <v>1176</v>
      </c>
      <c r="H1685" t="s">
        <v>681</v>
      </c>
      <c r="I1685" t="s">
        <v>1203</v>
      </c>
      <c r="J1685" t="s">
        <v>1204</v>
      </c>
      <c r="K1685" t="s">
        <v>1217</v>
      </c>
      <c r="L1685" t="s">
        <v>1218</v>
      </c>
      <c r="M1685" t="s">
        <v>1219</v>
      </c>
      <c r="N1685" t="s">
        <v>920</v>
      </c>
      <c r="O1685">
        <v>1130</v>
      </c>
    </row>
    <row r="1686" spans="1:15" x14ac:dyDescent="0.35">
      <c r="A1686" s="189" t="str">
        <f t="shared" si="115"/>
        <v>Sep</v>
      </c>
      <c r="B1686" s="190" t="str">
        <f t="shared" si="116"/>
        <v>2024</v>
      </c>
      <c r="C1686" s="190" t="str">
        <f t="shared" si="117"/>
        <v>Sep-2024</v>
      </c>
      <c r="D1686" s="2">
        <v>45565</v>
      </c>
      <c r="E1686" t="s">
        <v>1175</v>
      </c>
      <c r="F1686" t="s">
        <v>1571</v>
      </c>
      <c r="G1686" t="s">
        <v>1176</v>
      </c>
      <c r="H1686" t="s">
        <v>681</v>
      </c>
      <c r="I1686" t="s">
        <v>1203</v>
      </c>
      <c r="J1686" t="s">
        <v>1204</v>
      </c>
      <c r="K1686" t="s">
        <v>1217</v>
      </c>
      <c r="L1686" t="s">
        <v>1218</v>
      </c>
      <c r="M1686" t="s">
        <v>1219</v>
      </c>
      <c r="N1686" t="s">
        <v>922</v>
      </c>
      <c r="O1686">
        <v>120</v>
      </c>
    </row>
    <row r="1687" spans="1:15" x14ac:dyDescent="0.35">
      <c r="A1687" s="189" t="str">
        <f t="shared" si="115"/>
        <v>Sep</v>
      </c>
      <c r="B1687" s="190" t="str">
        <f t="shared" si="116"/>
        <v>2024</v>
      </c>
      <c r="C1687" s="190" t="str">
        <f t="shared" si="117"/>
        <v>Sep-2024</v>
      </c>
      <c r="D1687" s="2">
        <v>45565</v>
      </c>
      <c r="E1687" t="s">
        <v>1175</v>
      </c>
      <c r="F1687" t="s">
        <v>1571</v>
      </c>
      <c r="G1687" t="s">
        <v>1176</v>
      </c>
      <c r="H1687" t="s">
        <v>681</v>
      </c>
      <c r="I1687" t="s">
        <v>1203</v>
      </c>
      <c r="J1687" t="s">
        <v>1204</v>
      </c>
      <c r="K1687" t="s">
        <v>1217</v>
      </c>
      <c r="L1687" t="s">
        <v>1218</v>
      </c>
      <c r="M1687" t="s">
        <v>1219</v>
      </c>
      <c r="N1687" t="s">
        <v>921</v>
      </c>
      <c r="O1687">
        <v>620</v>
      </c>
    </row>
    <row r="1688" spans="1:15" x14ac:dyDescent="0.35">
      <c r="A1688" s="189" t="str">
        <f t="shared" si="115"/>
        <v>Sep</v>
      </c>
      <c r="B1688" s="190" t="str">
        <f t="shared" si="116"/>
        <v>2024</v>
      </c>
      <c r="C1688" s="190" t="str">
        <f t="shared" si="117"/>
        <v>Sep-2024</v>
      </c>
      <c r="D1688" s="2">
        <v>45565</v>
      </c>
      <c r="E1688" t="s">
        <v>1175</v>
      </c>
      <c r="F1688" t="s">
        <v>1571</v>
      </c>
      <c r="G1688" t="s">
        <v>1176</v>
      </c>
      <c r="H1688" t="s">
        <v>681</v>
      </c>
      <c r="I1688" t="s">
        <v>1203</v>
      </c>
      <c r="J1688" t="s">
        <v>1204</v>
      </c>
      <c r="K1688" t="s">
        <v>1220</v>
      </c>
      <c r="L1688" t="s">
        <v>1221</v>
      </c>
      <c r="M1688" t="s">
        <v>1222</v>
      </c>
      <c r="N1688" t="s">
        <v>1528</v>
      </c>
      <c r="O1688">
        <v>75</v>
      </c>
    </row>
    <row r="1689" spans="1:15" x14ac:dyDescent="0.35">
      <c r="A1689" s="189" t="str">
        <f t="shared" si="115"/>
        <v>Sep</v>
      </c>
      <c r="B1689" s="190" t="str">
        <f t="shared" si="116"/>
        <v>2024</v>
      </c>
      <c r="C1689" s="190" t="str">
        <f t="shared" si="117"/>
        <v>Sep-2024</v>
      </c>
      <c r="D1689" s="2">
        <v>45565</v>
      </c>
      <c r="E1689" t="s">
        <v>1175</v>
      </c>
      <c r="F1689" t="s">
        <v>1571</v>
      </c>
      <c r="G1689" t="s">
        <v>1176</v>
      </c>
      <c r="H1689" t="s">
        <v>681</v>
      </c>
      <c r="I1689" t="s">
        <v>1203</v>
      </c>
      <c r="J1689" t="s">
        <v>1204</v>
      </c>
      <c r="K1689" t="s">
        <v>1220</v>
      </c>
      <c r="L1689" t="s">
        <v>1221</v>
      </c>
      <c r="M1689" t="s">
        <v>1222</v>
      </c>
      <c r="N1689" t="s">
        <v>1529</v>
      </c>
      <c r="O1689" t="s">
        <v>958</v>
      </c>
    </row>
    <row r="1690" spans="1:15" x14ac:dyDescent="0.35">
      <c r="A1690" s="189" t="str">
        <f t="shared" si="115"/>
        <v>Sep</v>
      </c>
      <c r="B1690" s="190" t="str">
        <f t="shared" si="116"/>
        <v>2024</v>
      </c>
      <c r="C1690" s="190" t="str">
        <f t="shared" si="117"/>
        <v>Sep-2024</v>
      </c>
      <c r="D1690" s="2">
        <v>45565</v>
      </c>
      <c r="E1690" t="s">
        <v>1175</v>
      </c>
      <c r="F1690" t="s">
        <v>1571</v>
      </c>
      <c r="G1690" t="s">
        <v>1176</v>
      </c>
      <c r="H1690" t="s">
        <v>681</v>
      </c>
      <c r="I1690" t="s">
        <v>1203</v>
      </c>
      <c r="J1690" t="s">
        <v>1204</v>
      </c>
      <c r="K1690" t="s">
        <v>1220</v>
      </c>
      <c r="L1690" t="s">
        <v>1221</v>
      </c>
      <c r="M1690" t="s">
        <v>1222</v>
      </c>
      <c r="N1690" t="s">
        <v>919</v>
      </c>
      <c r="O1690">
        <v>145</v>
      </c>
    </row>
    <row r="1691" spans="1:15" x14ac:dyDescent="0.35">
      <c r="A1691" s="189" t="str">
        <f t="shared" si="115"/>
        <v>Sep</v>
      </c>
      <c r="B1691" s="190" t="str">
        <f t="shared" si="116"/>
        <v>2024</v>
      </c>
      <c r="C1691" s="190" t="str">
        <f t="shared" si="117"/>
        <v>Sep-2024</v>
      </c>
      <c r="D1691" s="2">
        <v>45565</v>
      </c>
      <c r="E1691" t="s">
        <v>1175</v>
      </c>
      <c r="F1691" t="s">
        <v>1571</v>
      </c>
      <c r="G1691" t="s">
        <v>1176</v>
      </c>
      <c r="H1691" t="s">
        <v>681</v>
      </c>
      <c r="I1691" t="s">
        <v>1203</v>
      </c>
      <c r="J1691" t="s">
        <v>1204</v>
      </c>
      <c r="K1691" t="s">
        <v>1220</v>
      </c>
      <c r="L1691" t="s">
        <v>1221</v>
      </c>
      <c r="M1691" t="s">
        <v>1222</v>
      </c>
      <c r="N1691" t="s">
        <v>920</v>
      </c>
      <c r="O1691">
        <v>1600</v>
      </c>
    </row>
    <row r="1692" spans="1:15" x14ac:dyDescent="0.35">
      <c r="A1692" s="189" t="str">
        <f t="shared" si="115"/>
        <v>Sep</v>
      </c>
      <c r="B1692" s="190" t="str">
        <f t="shared" si="116"/>
        <v>2024</v>
      </c>
      <c r="C1692" s="190" t="str">
        <f t="shared" si="117"/>
        <v>Sep-2024</v>
      </c>
      <c r="D1692" s="2">
        <v>45565</v>
      </c>
      <c r="E1692" t="s">
        <v>1175</v>
      </c>
      <c r="F1692" t="s">
        <v>1571</v>
      </c>
      <c r="G1692" t="s">
        <v>1176</v>
      </c>
      <c r="H1692" t="s">
        <v>681</v>
      </c>
      <c r="I1692" t="s">
        <v>1203</v>
      </c>
      <c r="J1692" t="s">
        <v>1204</v>
      </c>
      <c r="K1692" t="s">
        <v>1220</v>
      </c>
      <c r="L1692" t="s">
        <v>1221</v>
      </c>
      <c r="M1692" t="s">
        <v>1222</v>
      </c>
      <c r="N1692" t="s">
        <v>922</v>
      </c>
      <c r="O1692">
        <v>560</v>
      </c>
    </row>
    <row r="1693" spans="1:15" x14ac:dyDescent="0.35">
      <c r="A1693" s="189" t="str">
        <f t="shared" si="115"/>
        <v>Sep</v>
      </c>
      <c r="B1693" s="190" t="str">
        <f t="shared" si="116"/>
        <v>2024</v>
      </c>
      <c r="C1693" s="190" t="str">
        <f t="shared" si="117"/>
        <v>Sep-2024</v>
      </c>
      <c r="D1693" s="2">
        <v>45565</v>
      </c>
      <c r="E1693" t="s">
        <v>1175</v>
      </c>
      <c r="F1693" t="s">
        <v>1571</v>
      </c>
      <c r="G1693" t="s">
        <v>1176</v>
      </c>
      <c r="H1693" t="s">
        <v>681</v>
      </c>
      <c r="I1693" t="s">
        <v>1203</v>
      </c>
      <c r="J1693" t="s">
        <v>1204</v>
      </c>
      <c r="K1693" t="s">
        <v>1220</v>
      </c>
      <c r="L1693" t="s">
        <v>1221</v>
      </c>
      <c r="M1693" t="s">
        <v>1222</v>
      </c>
      <c r="N1693" t="s">
        <v>921</v>
      </c>
      <c r="O1693">
        <v>970</v>
      </c>
    </row>
    <row r="1694" spans="1:15" x14ac:dyDescent="0.35">
      <c r="A1694" s="189" t="str">
        <f t="shared" si="115"/>
        <v>Sep</v>
      </c>
      <c r="B1694" s="190" t="str">
        <f t="shared" si="116"/>
        <v>2024</v>
      </c>
      <c r="C1694" s="190" t="str">
        <f t="shared" si="117"/>
        <v>Sep-2024</v>
      </c>
      <c r="D1694" s="2">
        <v>45565</v>
      </c>
      <c r="E1694" t="s">
        <v>1175</v>
      </c>
      <c r="F1694" t="s">
        <v>1571</v>
      </c>
      <c r="G1694" t="s">
        <v>1176</v>
      </c>
      <c r="H1694" t="s">
        <v>681</v>
      </c>
      <c r="I1694" t="s">
        <v>1203</v>
      </c>
      <c r="J1694" t="s">
        <v>1204</v>
      </c>
      <c r="K1694" t="s">
        <v>1223</v>
      </c>
      <c r="L1694" t="s">
        <v>1224</v>
      </c>
      <c r="M1694" t="s">
        <v>1225</v>
      </c>
      <c r="N1694" t="s">
        <v>1528</v>
      </c>
      <c r="O1694">
        <v>55</v>
      </c>
    </row>
    <row r="1695" spans="1:15" x14ac:dyDescent="0.35">
      <c r="A1695" s="189" t="str">
        <f t="shared" si="115"/>
        <v>Sep</v>
      </c>
      <c r="B1695" s="190" t="str">
        <f t="shared" si="116"/>
        <v>2024</v>
      </c>
      <c r="C1695" s="190" t="str">
        <f t="shared" si="117"/>
        <v>Sep-2024</v>
      </c>
      <c r="D1695" s="2">
        <v>45565</v>
      </c>
      <c r="E1695" t="s">
        <v>1175</v>
      </c>
      <c r="F1695" t="s">
        <v>1571</v>
      </c>
      <c r="G1695" t="s">
        <v>1176</v>
      </c>
      <c r="H1695" t="s">
        <v>681</v>
      </c>
      <c r="I1695" t="s">
        <v>1203</v>
      </c>
      <c r="J1695" t="s">
        <v>1204</v>
      </c>
      <c r="K1695" t="s">
        <v>1223</v>
      </c>
      <c r="L1695" t="s">
        <v>1224</v>
      </c>
      <c r="M1695" t="s">
        <v>1225</v>
      </c>
      <c r="N1695" t="s">
        <v>1529</v>
      </c>
      <c r="O1695" t="s">
        <v>958</v>
      </c>
    </row>
    <row r="1696" spans="1:15" x14ac:dyDescent="0.35">
      <c r="A1696" s="189" t="str">
        <f t="shared" si="115"/>
        <v>Sep</v>
      </c>
      <c r="B1696" s="190" t="str">
        <f t="shared" si="116"/>
        <v>2024</v>
      </c>
      <c r="C1696" s="190" t="str">
        <f t="shared" si="117"/>
        <v>Sep-2024</v>
      </c>
      <c r="D1696" s="2">
        <v>45565</v>
      </c>
      <c r="E1696" t="s">
        <v>1175</v>
      </c>
      <c r="F1696" t="s">
        <v>1571</v>
      </c>
      <c r="G1696" t="s">
        <v>1176</v>
      </c>
      <c r="H1696" t="s">
        <v>681</v>
      </c>
      <c r="I1696" t="s">
        <v>1203</v>
      </c>
      <c r="J1696" t="s">
        <v>1204</v>
      </c>
      <c r="K1696" t="s">
        <v>1223</v>
      </c>
      <c r="L1696" t="s">
        <v>1224</v>
      </c>
      <c r="M1696" t="s">
        <v>1225</v>
      </c>
      <c r="N1696" t="s">
        <v>919</v>
      </c>
      <c r="O1696">
        <v>35</v>
      </c>
    </row>
    <row r="1697" spans="1:15" x14ac:dyDescent="0.35">
      <c r="A1697" s="189" t="str">
        <f t="shared" si="115"/>
        <v>Sep</v>
      </c>
      <c r="B1697" s="190" t="str">
        <f t="shared" si="116"/>
        <v>2024</v>
      </c>
      <c r="C1697" s="190" t="str">
        <f t="shared" si="117"/>
        <v>Sep-2024</v>
      </c>
      <c r="D1697" s="2">
        <v>45565</v>
      </c>
      <c r="E1697" t="s">
        <v>1175</v>
      </c>
      <c r="F1697" t="s">
        <v>1571</v>
      </c>
      <c r="G1697" t="s">
        <v>1176</v>
      </c>
      <c r="H1697" t="s">
        <v>681</v>
      </c>
      <c r="I1697" t="s">
        <v>1203</v>
      </c>
      <c r="J1697" t="s">
        <v>1204</v>
      </c>
      <c r="K1697" t="s">
        <v>1223</v>
      </c>
      <c r="L1697" t="s">
        <v>1224</v>
      </c>
      <c r="M1697" t="s">
        <v>1225</v>
      </c>
      <c r="N1697" t="s">
        <v>920</v>
      </c>
      <c r="O1697">
        <v>750</v>
      </c>
    </row>
    <row r="1698" spans="1:15" x14ac:dyDescent="0.35">
      <c r="A1698" s="189" t="str">
        <f t="shared" si="115"/>
        <v>Sep</v>
      </c>
      <c r="B1698" s="190" t="str">
        <f t="shared" si="116"/>
        <v>2024</v>
      </c>
      <c r="C1698" s="190" t="str">
        <f t="shared" si="117"/>
        <v>Sep-2024</v>
      </c>
      <c r="D1698" s="2">
        <v>45565</v>
      </c>
      <c r="E1698" t="s">
        <v>1175</v>
      </c>
      <c r="F1698" t="s">
        <v>1571</v>
      </c>
      <c r="G1698" t="s">
        <v>1176</v>
      </c>
      <c r="H1698" t="s">
        <v>681</v>
      </c>
      <c r="I1698" t="s">
        <v>1203</v>
      </c>
      <c r="J1698" t="s">
        <v>1204</v>
      </c>
      <c r="K1698" t="s">
        <v>1223</v>
      </c>
      <c r="L1698" t="s">
        <v>1224</v>
      </c>
      <c r="M1698" t="s">
        <v>1225</v>
      </c>
      <c r="N1698" t="s">
        <v>922</v>
      </c>
      <c r="O1698">
        <v>330</v>
      </c>
    </row>
    <row r="1699" spans="1:15" x14ac:dyDescent="0.35">
      <c r="A1699" s="189" t="str">
        <f t="shared" si="115"/>
        <v>Sep</v>
      </c>
      <c r="B1699" s="190" t="str">
        <f t="shared" si="116"/>
        <v>2024</v>
      </c>
      <c r="C1699" s="190" t="str">
        <f t="shared" si="117"/>
        <v>Sep-2024</v>
      </c>
      <c r="D1699" s="2">
        <v>45565</v>
      </c>
      <c r="E1699" t="s">
        <v>1175</v>
      </c>
      <c r="F1699" t="s">
        <v>1571</v>
      </c>
      <c r="G1699" t="s">
        <v>1176</v>
      </c>
      <c r="H1699" t="s">
        <v>681</v>
      </c>
      <c r="I1699" t="s">
        <v>1203</v>
      </c>
      <c r="J1699" t="s">
        <v>1204</v>
      </c>
      <c r="K1699" t="s">
        <v>1223</v>
      </c>
      <c r="L1699" t="s">
        <v>1224</v>
      </c>
      <c r="M1699" t="s">
        <v>1225</v>
      </c>
      <c r="N1699" t="s">
        <v>921</v>
      </c>
      <c r="O1699">
        <v>615</v>
      </c>
    </row>
    <row r="1700" spans="1:15" x14ac:dyDescent="0.35">
      <c r="A1700" s="189" t="str">
        <f t="shared" si="115"/>
        <v>Sep</v>
      </c>
      <c r="B1700" s="190" t="str">
        <f t="shared" si="116"/>
        <v>2024</v>
      </c>
      <c r="C1700" s="190" t="str">
        <f t="shared" si="117"/>
        <v>Sep-2024</v>
      </c>
      <c r="D1700" s="2">
        <v>45565</v>
      </c>
      <c r="E1700" t="s">
        <v>1175</v>
      </c>
      <c r="F1700" t="s">
        <v>1571</v>
      </c>
      <c r="G1700" t="s">
        <v>1176</v>
      </c>
      <c r="H1700" t="s">
        <v>681</v>
      </c>
      <c r="I1700" t="s">
        <v>1203</v>
      </c>
      <c r="J1700" t="s">
        <v>1204</v>
      </c>
      <c r="K1700" t="s">
        <v>1226</v>
      </c>
      <c r="L1700" t="s">
        <v>1227</v>
      </c>
      <c r="M1700" t="s">
        <v>1228</v>
      </c>
      <c r="N1700" t="s">
        <v>1528</v>
      </c>
      <c r="O1700">
        <v>40</v>
      </c>
    </row>
    <row r="1701" spans="1:15" x14ac:dyDescent="0.35">
      <c r="A1701" s="189" t="str">
        <f t="shared" si="115"/>
        <v>Sep</v>
      </c>
      <c r="B1701" s="190" t="str">
        <f t="shared" si="116"/>
        <v>2024</v>
      </c>
      <c r="C1701" s="190" t="str">
        <f t="shared" si="117"/>
        <v>Sep-2024</v>
      </c>
      <c r="D1701" s="2">
        <v>45565</v>
      </c>
      <c r="E1701" t="s">
        <v>1175</v>
      </c>
      <c r="F1701" t="s">
        <v>1571</v>
      </c>
      <c r="G1701" t="s">
        <v>1176</v>
      </c>
      <c r="H1701" t="s">
        <v>681</v>
      </c>
      <c r="I1701" t="s">
        <v>1203</v>
      </c>
      <c r="J1701" t="s">
        <v>1204</v>
      </c>
      <c r="K1701" t="s">
        <v>1226</v>
      </c>
      <c r="L1701" t="s">
        <v>1227</v>
      </c>
      <c r="M1701" t="s">
        <v>1228</v>
      </c>
      <c r="N1701" t="s">
        <v>1529</v>
      </c>
      <c r="O1701" t="s">
        <v>958</v>
      </c>
    </row>
    <row r="1702" spans="1:15" x14ac:dyDescent="0.35">
      <c r="A1702" s="189" t="str">
        <f t="shared" si="115"/>
        <v>Sep</v>
      </c>
      <c r="B1702" s="190" t="str">
        <f t="shared" si="116"/>
        <v>2024</v>
      </c>
      <c r="C1702" s="190" t="str">
        <f t="shared" si="117"/>
        <v>Sep-2024</v>
      </c>
      <c r="D1702" s="2">
        <v>45565</v>
      </c>
      <c r="E1702" t="s">
        <v>1175</v>
      </c>
      <c r="F1702" t="s">
        <v>1571</v>
      </c>
      <c r="G1702" t="s">
        <v>1176</v>
      </c>
      <c r="H1702" t="s">
        <v>681</v>
      </c>
      <c r="I1702" t="s">
        <v>1203</v>
      </c>
      <c r="J1702" t="s">
        <v>1204</v>
      </c>
      <c r="K1702" t="s">
        <v>1226</v>
      </c>
      <c r="L1702" t="s">
        <v>1227</v>
      </c>
      <c r="M1702" t="s">
        <v>1228</v>
      </c>
      <c r="N1702" t="s">
        <v>919</v>
      </c>
      <c r="O1702">
        <v>110</v>
      </c>
    </row>
    <row r="1703" spans="1:15" x14ac:dyDescent="0.35">
      <c r="A1703" s="189" t="str">
        <f t="shared" si="115"/>
        <v>Sep</v>
      </c>
      <c r="B1703" s="190" t="str">
        <f t="shared" si="116"/>
        <v>2024</v>
      </c>
      <c r="C1703" s="190" t="str">
        <f t="shared" si="117"/>
        <v>Sep-2024</v>
      </c>
      <c r="D1703" s="2">
        <v>45565</v>
      </c>
      <c r="E1703" t="s">
        <v>1175</v>
      </c>
      <c r="F1703" t="s">
        <v>1571</v>
      </c>
      <c r="G1703" t="s">
        <v>1176</v>
      </c>
      <c r="H1703" t="s">
        <v>681</v>
      </c>
      <c r="I1703" t="s">
        <v>1203</v>
      </c>
      <c r="J1703" t="s">
        <v>1204</v>
      </c>
      <c r="K1703" t="s">
        <v>1226</v>
      </c>
      <c r="L1703" t="s">
        <v>1227</v>
      </c>
      <c r="M1703" t="s">
        <v>1228</v>
      </c>
      <c r="N1703" t="s">
        <v>920</v>
      </c>
      <c r="O1703">
        <v>1145</v>
      </c>
    </row>
    <row r="1704" spans="1:15" x14ac:dyDescent="0.35">
      <c r="A1704" s="189" t="str">
        <f t="shared" si="115"/>
        <v>Sep</v>
      </c>
      <c r="B1704" s="190" t="str">
        <f t="shared" si="116"/>
        <v>2024</v>
      </c>
      <c r="C1704" s="190" t="str">
        <f t="shared" si="117"/>
        <v>Sep-2024</v>
      </c>
      <c r="D1704" s="2">
        <v>45565</v>
      </c>
      <c r="E1704" t="s">
        <v>1175</v>
      </c>
      <c r="F1704" t="s">
        <v>1571</v>
      </c>
      <c r="G1704" t="s">
        <v>1176</v>
      </c>
      <c r="H1704" t="s">
        <v>681</v>
      </c>
      <c r="I1704" t="s">
        <v>1203</v>
      </c>
      <c r="J1704" t="s">
        <v>1204</v>
      </c>
      <c r="K1704" t="s">
        <v>1226</v>
      </c>
      <c r="L1704" t="s">
        <v>1227</v>
      </c>
      <c r="M1704" t="s">
        <v>1228</v>
      </c>
      <c r="N1704" t="s">
        <v>922</v>
      </c>
      <c r="O1704">
        <v>135</v>
      </c>
    </row>
    <row r="1705" spans="1:15" x14ac:dyDescent="0.35">
      <c r="A1705" s="189" t="str">
        <f t="shared" si="115"/>
        <v>Sep</v>
      </c>
      <c r="B1705" s="190" t="str">
        <f t="shared" si="116"/>
        <v>2024</v>
      </c>
      <c r="C1705" s="190" t="str">
        <f t="shared" si="117"/>
        <v>Sep-2024</v>
      </c>
      <c r="D1705" s="2">
        <v>45565</v>
      </c>
      <c r="E1705" t="s">
        <v>1175</v>
      </c>
      <c r="F1705" t="s">
        <v>1571</v>
      </c>
      <c r="G1705" t="s">
        <v>1176</v>
      </c>
      <c r="H1705" t="s">
        <v>681</v>
      </c>
      <c r="I1705" t="s">
        <v>1203</v>
      </c>
      <c r="J1705" t="s">
        <v>1204</v>
      </c>
      <c r="K1705" t="s">
        <v>1226</v>
      </c>
      <c r="L1705" t="s">
        <v>1227</v>
      </c>
      <c r="M1705" t="s">
        <v>1228</v>
      </c>
      <c r="N1705" t="s">
        <v>921</v>
      </c>
      <c r="O1705">
        <v>505</v>
      </c>
    </row>
    <row r="1706" spans="1:15" x14ac:dyDescent="0.35">
      <c r="A1706" s="189" t="str">
        <f t="shared" si="115"/>
        <v>Sep</v>
      </c>
      <c r="B1706" s="190" t="str">
        <f t="shared" si="116"/>
        <v>2024</v>
      </c>
      <c r="C1706" s="190" t="str">
        <f t="shared" si="117"/>
        <v>Sep-2024</v>
      </c>
      <c r="D1706" s="2">
        <v>45565</v>
      </c>
      <c r="E1706" t="s">
        <v>1175</v>
      </c>
      <c r="F1706" t="s">
        <v>1571</v>
      </c>
      <c r="G1706" t="s">
        <v>1176</v>
      </c>
      <c r="H1706" t="s">
        <v>681</v>
      </c>
      <c r="I1706" t="s">
        <v>1203</v>
      </c>
      <c r="J1706" t="s">
        <v>1204</v>
      </c>
      <c r="K1706" t="s">
        <v>1229</v>
      </c>
      <c r="L1706" t="s">
        <v>1230</v>
      </c>
      <c r="M1706" t="s">
        <v>1231</v>
      </c>
      <c r="N1706" t="s">
        <v>1528</v>
      </c>
      <c r="O1706">
        <v>75</v>
      </c>
    </row>
    <row r="1707" spans="1:15" x14ac:dyDescent="0.35">
      <c r="A1707" s="189" t="str">
        <f t="shared" si="115"/>
        <v>Sep</v>
      </c>
      <c r="B1707" s="190" t="str">
        <f t="shared" si="116"/>
        <v>2024</v>
      </c>
      <c r="C1707" s="190" t="str">
        <f t="shared" si="117"/>
        <v>Sep-2024</v>
      </c>
      <c r="D1707" s="2">
        <v>45565</v>
      </c>
      <c r="E1707" t="s">
        <v>1175</v>
      </c>
      <c r="F1707" t="s">
        <v>1571</v>
      </c>
      <c r="G1707" t="s">
        <v>1176</v>
      </c>
      <c r="H1707" t="s">
        <v>681</v>
      </c>
      <c r="I1707" t="s">
        <v>1203</v>
      </c>
      <c r="J1707" t="s">
        <v>1204</v>
      </c>
      <c r="K1707" t="s">
        <v>1229</v>
      </c>
      <c r="L1707" t="s">
        <v>1230</v>
      </c>
      <c r="M1707" t="s">
        <v>1231</v>
      </c>
      <c r="N1707" t="s">
        <v>1529</v>
      </c>
      <c r="O1707" t="s">
        <v>958</v>
      </c>
    </row>
    <row r="1708" spans="1:15" x14ac:dyDescent="0.35">
      <c r="A1708" s="189" t="str">
        <f t="shared" si="115"/>
        <v>Sep</v>
      </c>
      <c r="B1708" s="190" t="str">
        <f t="shared" si="116"/>
        <v>2024</v>
      </c>
      <c r="C1708" s="190" t="str">
        <f t="shared" si="117"/>
        <v>Sep-2024</v>
      </c>
      <c r="D1708" s="2">
        <v>45565</v>
      </c>
      <c r="E1708" t="s">
        <v>1175</v>
      </c>
      <c r="F1708" t="s">
        <v>1571</v>
      </c>
      <c r="G1708" t="s">
        <v>1176</v>
      </c>
      <c r="H1708" t="s">
        <v>681</v>
      </c>
      <c r="I1708" t="s">
        <v>1203</v>
      </c>
      <c r="J1708" t="s">
        <v>1204</v>
      </c>
      <c r="K1708" t="s">
        <v>1229</v>
      </c>
      <c r="L1708" t="s">
        <v>1230</v>
      </c>
      <c r="M1708" t="s">
        <v>1231</v>
      </c>
      <c r="N1708" t="s">
        <v>919</v>
      </c>
      <c r="O1708">
        <v>190</v>
      </c>
    </row>
    <row r="1709" spans="1:15" x14ac:dyDescent="0.35">
      <c r="A1709" s="189" t="str">
        <f t="shared" si="115"/>
        <v>Sep</v>
      </c>
      <c r="B1709" s="190" t="str">
        <f t="shared" si="116"/>
        <v>2024</v>
      </c>
      <c r="C1709" s="190" t="str">
        <f t="shared" si="117"/>
        <v>Sep-2024</v>
      </c>
      <c r="D1709" s="2">
        <v>45565</v>
      </c>
      <c r="E1709" t="s">
        <v>1175</v>
      </c>
      <c r="F1709" t="s">
        <v>1571</v>
      </c>
      <c r="G1709" t="s">
        <v>1176</v>
      </c>
      <c r="H1709" t="s">
        <v>681</v>
      </c>
      <c r="I1709" t="s">
        <v>1203</v>
      </c>
      <c r="J1709" t="s">
        <v>1204</v>
      </c>
      <c r="K1709" t="s">
        <v>1229</v>
      </c>
      <c r="L1709" t="s">
        <v>1230</v>
      </c>
      <c r="M1709" t="s">
        <v>1231</v>
      </c>
      <c r="N1709" t="s">
        <v>920</v>
      </c>
      <c r="O1709">
        <v>1275</v>
      </c>
    </row>
    <row r="1710" spans="1:15" x14ac:dyDescent="0.35">
      <c r="A1710" s="189" t="str">
        <f t="shared" si="115"/>
        <v>Sep</v>
      </c>
      <c r="B1710" s="190" t="str">
        <f t="shared" si="116"/>
        <v>2024</v>
      </c>
      <c r="C1710" s="190" t="str">
        <f t="shared" si="117"/>
        <v>Sep-2024</v>
      </c>
      <c r="D1710" s="2">
        <v>45565</v>
      </c>
      <c r="E1710" t="s">
        <v>1175</v>
      </c>
      <c r="F1710" t="s">
        <v>1571</v>
      </c>
      <c r="G1710" t="s">
        <v>1176</v>
      </c>
      <c r="H1710" t="s">
        <v>681</v>
      </c>
      <c r="I1710" t="s">
        <v>1203</v>
      </c>
      <c r="J1710" t="s">
        <v>1204</v>
      </c>
      <c r="K1710" t="s">
        <v>1229</v>
      </c>
      <c r="L1710" t="s">
        <v>1230</v>
      </c>
      <c r="M1710" t="s">
        <v>1231</v>
      </c>
      <c r="N1710" t="s">
        <v>922</v>
      </c>
      <c r="O1710">
        <v>665</v>
      </c>
    </row>
    <row r="1711" spans="1:15" x14ac:dyDescent="0.35">
      <c r="A1711" s="189" t="str">
        <f t="shared" si="115"/>
        <v>Sep</v>
      </c>
      <c r="B1711" s="190" t="str">
        <f t="shared" si="116"/>
        <v>2024</v>
      </c>
      <c r="C1711" s="190" t="str">
        <f t="shared" si="117"/>
        <v>Sep-2024</v>
      </c>
      <c r="D1711" s="2">
        <v>45565</v>
      </c>
      <c r="E1711" t="s">
        <v>1175</v>
      </c>
      <c r="F1711" t="s">
        <v>1571</v>
      </c>
      <c r="G1711" t="s">
        <v>1176</v>
      </c>
      <c r="H1711" t="s">
        <v>681</v>
      </c>
      <c r="I1711" t="s">
        <v>1203</v>
      </c>
      <c r="J1711" t="s">
        <v>1204</v>
      </c>
      <c r="K1711" t="s">
        <v>1229</v>
      </c>
      <c r="L1711" t="s">
        <v>1230</v>
      </c>
      <c r="M1711" t="s">
        <v>1231</v>
      </c>
      <c r="N1711" t="s">
        <v>921</v>
      </c>
      <c r="O1711">
        <v>890</v>
      </c>
    </row>
    <row r="1712" spans="1:15" x14ac:dyDescent="0.35">
      <c r="A1712" s="189" t="str">
        <f t="shared" si="115"/>
        <v>Sep</v>
      </c>
      <c r="B1712" s="190" t="str">
        <f t="shared" si="116"/>
        <v>2024</v>
      </c>
      <c r="C1712" s="190" t="str">
        <f t="shared" si="117"/>
        <v>Sep-2024</v>
      </c>
      <c r="D1712" s="2">
        <v>45565</v>
      </c>
      <c r="E1712" t="s">
        <v>1175</v>
      </c>
      <c r="F1712" t="s">
        <v>1571</v>
      </c>
      <c r="G1712" t="s">
        <v>1176</v>
      </c>
      <c r="H1712" t="s">
        <v>681</v>
      </c>
      <c r="I1712" t="s">
        <v>1203</v>
      </c>
      <c r="J1712" t="s">
        <v>1204</v>
      </c>
      <c r="K1712" t="s">
        <v>1232</v>
      </c>
      <c r="L1712" t="s">
        <v>1233</v>
      </c>
      <c r="M1712" t="s">
        <v>1234</v>
      </c>
      <c r="N1712" t="s">
        <v>1528</v>
      </c>
      <c r="O1712">
        <v>115</v>
      </c>
    </row>
    <row r="1713" spans="1:15" x14ac:dyDescent="0.35">
      <c r="A1713" s="189" t="str">
        <f t="shared" si="115"/>
        <v>Sep</v>
      </c>
      <c r="B1713" s="190" t="str">
        <f t="shared" si="116"/>
        <v>2024</v>
      </c>
      <c r="C1713" s="190" t="str">
        <f t="shared" si="117"/>
        <v>Sep-2024</v>
      </c>
      <c r="D1713" s="2">
        <v>45565</v>
      </c>
      <c r="E1713" t="s">
        <v>1175</v>
      </c>
      <c r="F1713" t="s">
        <v>1571</v>
      </c>
      <c r="G1713" t="s">
        <v>1176</v>
      </c>
      <c r="H1713" t="s">
        <v>681</v>
      </c>
      <c r="I1713" t="s">
        <v>1203</v>
      </c>
      <c r="J1713" t="s">
        <v>1204</v>
      </c>
      <c r="K1713" t="s">
        <v>1232</v>
      </c>
      <c r="L1713" t="s">
        <v>1233</v>
      </c>
      <c r="M1713" t="s">
        <v>1234</v>
      </c>
      <c r="N1713" t="s">
        <v>1529</v>
      </c>
      <c r="O1713" t="s">
        <v>958</v>
      </c>
    </row>
    <row r="1714" spans="1:15" x14ac:dyDescent="0.35">
      <c r="A1714" s="189" t="str">
        <f t="shared" si="115"/>
        <v>Sep</v>
      </c>
      <c r="B1714" s="190" t="str">
        <f t="shared" si="116"/>
        <v>2024</v>
      </c>
      <c r="C1714" s="190" t="str">
        <f t="shared" si="117"/>
        <v>Sep-2024</v>
      </c>
      <c r="D1714" s="2">
        <v>45565</v>
      </c>
      <c r="E1714" t="s">
        <v>1175</v>
      </c>
      <c r="F1714" t="s">
        <v>1571</v>
      </c>
      <c r="G1714" t="s">
        <v>1176</v>
      </c>
      <c r="H1714" t="s">
        <v>681</v>
      </c>
      <c r="I1714" t="s">
        <v>1203</v>
      </c>
      <c r="J1714" t="s">
        <v>1204</v>
      </c>
      <c r="K1714" t="s">
        <v>1232</v>
      </c>
      <c r="L1714" t="s">
        <v>1233</v>
      </c>
      <c r="M1714" t="s">
        <v>1234</v>
      </c>
      <c r="N1714" t="s">
        <v>919</v>
      </c>
      <c r="O1714">
        <v>210</v>
      </c>
    </row>
    <row r="1715" spans="1:15" x14ac:dyDescent="0.35">
      <c r="A1715" s="189" t="str">
        <f t="shared" si="115"/>
        <v>Sep</v>
      </c>
      <c r="B1715" s="190" t="str">
        <f t="shared" si="116"/>
        <v>2024</v>
      </c>
      <c r="C1715" s="190" t="str">
        <f t="shared" si="117"/>
        <v>Sep-2024</v>
      </c>
      <c r="D1715" s="2">
        <v>45565</v>
      </c>
      <c r="E1715" t="s">
        <v>1175</v>
      </c>
      <c r="F1715" t="s">
        <v>1571</v>
      </c>
      <c r="G1715" t="s">
        <v>1176</v>
      </c>
      <c r="H1715" t="s">
        <v>681</v>
      </c>
      <c r="I1715" t="s">
        <v>1203</v>
      </c>
      <c r="J1715" t="s">
        <v>1204</v>
      </c>
      <c r="K1715" t="s">
        <v>1232</v>
      </c>
      <c r="L1715" t="s">
        <v>1233</v>
      </c>
      <c r="M1715" t="s">
        <v>1234</v>
      </c>
      <c r="N1715" t="s">
        <v>920</v>
      </c>
      <c r="O1715">
        <v>1555</v>
      </c>
    </row>
    <row r="1716" spans="1:15" x14ac:dyDescent="0.35">
      <c r="A1716" s="189" t="str">
        <f t="shared" si="115"/>
        <v>Sep</v>
      </c>
      <c r="B1716" s="190" t="str">
        <f t="shared" si="116"/>
        <v>2024</v>
      </c>
      <c r="C1716" s="190" t="str">
        <f t="shared" si="117"/>
        <v>Sep-2024</v>
      </c>
      <c r="D1716" s="2">
        <v>45565</v>
      </c>
      <c r="E1716" t="s">
        <v>1175</v>
      </c>
      <c r="F1716" t="s">
        <v>1571</v>
      </c>
      <c r="G1716" t="s">
        <v>1176</v>
      </c>
      <c r="H1716" t="s">
        <v>681</v>
      </c>
      <c r="I1716" t="s">
        <v>1203</v>
      </c>
      <c r="J1716" t="s">
        <v>1204</v>
      </c>
      <c r="K1716" t="s">
        <v>1232</v>
      </c>
      <c r="L1716" t="s">
        <v>1233</v>
      </c>
      <c r="M1716" t="s">
        <v>1234</v>
      </c>
      <c r="N1716" t="s">
        <v>922</v>
      </c>
      <c r="O1716">
        <v>530</v>
      </c>
    </row>
    <row r="1717" spans="1:15" x14ac:dyDescent="0.35">
      <c r="A1717" s="189" t="str">
        <f t="shared" si="115"/>
        <v>Sep</v>
      </c>
      <c r="B1717" s="190" t="str">
        <f t="shared" si="116"/>
        <v>2024</v>
      </c>
      <c r="C1717" s="190" t="str">
        <f t="shared" si="117"/>
        <v>Sep-2024</v>
      </c>
      <c r="D1717" s="2">
        <v>45565</v>
      </c>
      <c r="E1717" t="s">
        <v>1175</v>
      </c>
      <c r="F1717" t="s">
        <v>1571</v>
      </c>
      <c r="G1717" t="s">
        <v>1176</v>
      </c>
      <c r="H1717" t="s">
        <v>681</v>
      </c>
      <c r="I1717" t="s">
        <v>1203</v>
      </c>
      <c r="J1717" t="s">
        <v>1204</v>
      </c>
      <c r="K1717" t="s">
        <v>1232</v>
      </c>
      <c r="L1717" t="s">
        <v>1233</v>
      </c>
      <c r="M1717" t="s">
        <v>1234</v>
      </c>
      <c r="N1717" t="s">
        <v>921</v>
      </c>
      <c r="O1717">
        <v>535</v>
      </c>
    </row>
    <row r="1718" spans="1:15" x14ac:dyDescent="0.35">
      <c r="A1718" s="189" t="str">
        <f t="shared" si="115"/>
        <v>Sep</v>
      </c>
      <c r="B1718" s="190" t="str">
        <f t="shared" si="116"/>
        <v>2024</v>
      </c>
      <c r="C1718" s="190" t="str">
        <f t="shared" si="117"/>
        <v>Sep-2024</v>
      </c>
      <c r="D1718" s="2">
        <v>45565</v>
      </c>
      <c r="E1718" t="s">
        <v>1175</v>
      </c>
      <c r="F1718" t="s">
        <v>1571</v>
      </c>
      <c r="G1718" t="s">
        <v>1176</v>
      </c>
      <c r="H1718" t="s">
        <v>698</v>
      </c>
      <c r="I1718" t="s">
        <v>1235</v>
      </c>
      <c r="J1718" t="s">
        <v>1236</v>
      </c>
      <c r="K1718" t="s">
        <v>1237</v>
      </c>
      <c r="L1718" t="s">
        <v>1238</v>
      </c>
      <c r="M1718" t="s">
        <v>1239</v>
      </c>
      <c r="N1718" t="s">
        <v>1528</v>
      </c>
      <c r="O1718">
        <v>15</v>
      </c>
    </row>
    <row r="1719" spans="1:15" x14ac:dyDescent="0.35">
      <c r="A1719" s="189" t="str">
        <f t="shared" si="115"/>
        <v>Sep</v>
      </c>
      <c r="B1719" s="190" t="str">
        <f t="shared" si="116"/>
        <v>2024</v>
      </c>
      <c r="C1719" s="190" t="str">
        <f t="shared" si="117"/>
        <v>Sep-2024</v>
      </c>
      <c r="D1719" s="2">
        <v>45565</v>
      </c>
      <c r="E1719" t="s">
        <v>1175</v>
      </c>
      <c r="F1719" t="s">
        <v>1571</v>
      </c>
      <c r="G1719" t="s">
        <v>1176</v>
      </c>
      <c r="H1719" t="s">
        <v>698</v>
      </c>
      <c r="I1719" t="s">
        <v>1235</v>
      </c>
      <c r="J1719" t="s">
        <v>1236</v>
      </c>
      <c r="K1719" t="s">
        <v>1237</v>
      </c>
      <c r="L1719" t="s">
        <v>1238</v>
      </c>
      <c r="M1719" t="s">
        <v>1239</v>
      </c>
      <c r="N1719" t="s">
        <v>1529</v>
      </c>
      <c r="O1719" t="s">
        <v>958</v>
      </c>
    </row>
    <row r="1720" spans="1:15" x14ac:dyDescent="0.35">
      <c r="A1720" s="189" t="str">
        <f t="shared" si="115"/>
        <v>Sep</v>
      </c>
      <c r="B1720" s="190" t="str">
        <f t="shared" si="116"/>
        <v>2024</v>
      </c>
      <c r="C1720" s="190" t="str">
        <f t="shared" si="117"/>
        <v>Sep-2024</v>
      </c>
      <c r="D1720" s="2">
        <v>45565</v>
      </c>
      <c r="E1720" t="s">
        <v>1175</v>
      </c>
      <c r="F1720" t="s">
        <v>1571</v>
      </c>
      <c r="G1720" t="s">
        <v>1176</v>
      </c>
      <c r="H1720" t="s">
        <v>698</v>
      </c>
      <c r="I1720" t="s">
        <v>1235</v>
      </c>
      <c r="J1720" t="s">
        <v>1236</v>
      </c>
      <c r="K1720" t="s">
        <v>1237</v>
      </c>
      <c r="L1720" t="s">
        <v>1238</v>
      </c>
      <c r="M1720" t="s">
        <v>1239</v>
      </c>
      <c r="N1720" t="s">
        <v>919</v>
      </c>
      <c r="O1720">
        <v>45</v>
      </c>
    </row>
    <row r="1721" spans="1:15" x14ac:dyDescent="0.35">
      <c r="A1721" s="189" t="str">
        <f t="shared" si="115"/>
        <v>Sep</v>
      </c>
      <c r="B1721" s="190" t="str">
        <f t="shared" si="116"/>
        <v>2024</v>
      </c>
      <c r="C1721" s="190" t="str">
        <f t="shared" si="117"/>
        <v>Sep-2024</v>
      </c>
      <c r="D1721" s="2">
        <v>45565</v>
      </c>
      <c r="E1721" t="s">
        <v>1175</v>
      </c>
      <c r="F1721" t="s">
        <v>1571</v>
      </c>
      <c r="G1721" t="s">
        <v>1176</v>
      </c>
      <c r="H1721" t="s">
        <v>698</v>
      </c>
      <c r="I1721" t="s">
        <v>1235</v>
      </c>
      <c r="J1721" t="s">
        <v>1236</v>
      </c>
      <c r="K1721" t="s">
        <v>1237</v>
      </c>
      <c r="L1721" t="s">
        <v>1238</v>
      </c>
      <c r="M1721" t="s">
        <v>1239</v>
      </c>
      <c r="N1721" t="s">
        <v>920</v>
      </c>
      <c r="O1721">
        <v>675</v>
      </c>
    </row>
    <row r="1722" spans="1:15" x14ac:dyDescent="0.35">
      <c r="A1722" s="189" t="str">
        <f t="shared" si="115"/>
        <v>Sep</v>
      </c>
      <c r="B1722" s="190" t="str">
        <f t="shared" si="116"/>
        <v>2024</v>
      </c>
      <c r="C1722" s="190" t="str">
        <f t="shared" si="117"/>
        <v>Sep-2024</v>
      </c>
      <c r="D1722" s="2">
        <v>45565</v>
      </c>
      <c r="E1722" t="s">
        <v>1175</v>
      </c>
      <c r="F1722" t="s">
        <v>1571</v>
      </c>
      <c r="G1722" t="s">
        <v>1176</v>
      </c>
      <c r="H1722" t="s">
        <v>698</v>
      </c>
      <c r="I1722" t="s">
        <v>1235</v>
      </c>
      <c r="J1722" t="s">
        <v>1236</v>
      </c>
      <c r="K1722" t="s">
        <v>1237</v>
      </c>
      <c r="L1722" t="s">
        <v>1238</v>
      </c>
      <c r="M1722" t="s">
        <v>1239</v>
      </c>
      <c r="N1722" t="s">
        <v>922</v>
      </c>
      <c r="O1722">
        <v>50</v>
      </c>
    </row>
    <row r="1723" spans="1:15" x14ac:dyDescent="0.35">
      <c r="A1723" s="189" t="str">
        <f t="shared" si="115"/>
        <v>Sep</v>
      </c>
      <c r="B1723" s="190" t="str">
        <f t="shared" si="116"/>
        <v>2024</v>
      </c>
      <c r="C1723" s="190" t="str">
        <f t="shared" si="117"/>
        <v>Sep-2024</v>
      </c>
      <c r="D1723" s="2">
        <v>45565</v>
      </c>
      <c r="E1723" t="s">
        <v>1175</v>
      </c>
      <c r="F1723" t="s">
        <v>1571</v>
      </c>
      <c r="G1723" t="s">
        <v>1176</v>
      </c>
      <c r="H1723" t="s">
        <v>698</v>
      </c>
      <c r="I1723" t="s">
        <v>1235</v>
      </c>
      <c r="J1723" t="s">
        <v>1236</v>
      </c>
      <c r="K1723" t="s">
        <v>1237</v>
      </c>
      <c r="L1723" t="s">
        <v>1238</v>
      </c>
      <c r="M1723" t="s">
        <v>1239</v>
      </c>
      <c r="N1723" t="s">
        <v>921</v>
      </c>
      <c r="O1723">
        <v>250</v>
      </c>
    </row>
    <row r="1724" spans="1:15" x14ac:dyDescent="0.35">
      <c r="A1724" s="189" t="str">
        <f t="shared" si="115"/>
        <v>Sep</v>
      </c>
      <c r="B1724" s="190" t="str">
        <f t="shared" si="116"/>
        <v>2024</v>
      </c>
      <c r="C1724" s="190" t="str">
        <f t="shared" si="117"/>
        <v>Sep-2024</v>
      </c>
      <c r="D1724" s="2">
        <v>45565</v>
      </c>
      <c r="E1724" t="s">
        <v>1175</v>
      </c>
      <c r="F1724" t="s">
        <v>1571</v>
      </c>
      <c r="G1724" t="s">
        <v>1176</v>
      </c>
      <c r="H1724" t="s">
        <v>698</v>
      </c>
      <c r="I1724" t="s">
        <v>1235</v>
      </c>
      <c r="J1724" t="s">
        <v>1236</v>
      </c>
      <c r="K1724" t="s">
        <v>1240</v>
      </c>
      <c r="L1724" t="s">
        <v>1241</v>
      </c>
      <c r="M1724" t="s">
        <v>1242</v>
      </c>
      <c r="N1724" t="s">
        <v>1528</v>
      </c>
      <c r="O1724">
        <v>10</v>
      </c>
    </row>
    <row r="1725" spans="1:15" x14ac:dyDescent="0.35">
      <c r="A1725" s="189" t="str">
        <f t="shared" si="115"/>
        <v>Sep</v>
      </c>
      <c r="B1725" s="190" t="str">
        <f t="shared" si="116"/>
        <v>2024</v>
      </c>
      <c r="C1725" s="190" t="str">
        <f t="shared" si="117"/>
        <v>Sep-2024</v>
      </c>
      <c r="D1725" s="2">
        <v>45565</v>
      </c>
      <c r="E1725" t="s">
        <v>1175</v>
      </c>
      <c r="F1725" t="s">
        <v>1571</v>
      </c>
      <c r="G1725" t="s">
        <v>1176</v>
      </c>
      <c r="H1725" t="s">
        <v>698</v>
      </c>
      <c r="I1725" t="s">
        <v>1235</v>
      </c>
      <c r="J1725" t="s">
        <v>1236</v>
      </c>
      <c r="K1725" t="s">
        <v>1240</v>
      </c>
      <c r="L1725" t="s">
        <v>1241</v>
      </c>
      <c r="M1725" t="s">
        <v>1242</v>
      </c>
      <c r="N1725" t="s">
        <v>1529</v>
      </c>
      <c r="O1725" t="s">
        <v>958</v>
      </c>
    </row>
    <row r="1726" spans="1:15" x14ac:dyDescent="0.35">
      <c r="A1726" s="189" t="str">
        <f t="shared" si="115"/>
        <v>Sep</v>
      </c>
      <c r="B1726" s="190" t="str">
        <f t="shared" si="116"/>
        <v>2024</v>
      </c>
      <c r="C1726" s="190" t="str">
        <f t="shared" si="117"/>
        <v>Sep-2024</v>
      </c>
      <c r="D1726" s="2">
        <v>45565</v>
      </c>
      <c r="E1726" t="s">
        <v>1175</v>
      </c>
      <c r="F1726" t="s">
        <v>1571</v>
      </c>
      <c r="G1726" t="s">
        <v>1176</v>
      </c>
      <c r="H1726" t="s">
        <v>698</v>
      </c>
      <c r="I1726" t="s">
        <v>1235</v>
      </c>
      <c r="J1726" t="s">
        <v>1236</v>
      </c>
      <c r="K1726" t="s">
        <v>1240</v>
      </c>
      <c r="L1726" t="s">
        <v>1241</v>
      </c>
      <c r="M1726" t="s">
        <v>1242</v>
      </c>
      <c r="N1726" t="s">
        <v>919</v>
      </c>
      <c r="O1726">
        <v>130</v>
      </c>
    </row>
    <row r="1727" spans="1:15" x14ac:dyDescent="0.35">
      <c r="A1727" s="189" t="str">
        <f t="shared" si="115"/>
        <v>Sep</v>
      </c>
      <c r="B1727" s="190" t="str">
        <f t="shared" si="116"/>
        <v>2024</v>
      </c>
      <c r="C1727" s="190" t="str">
        <f t="shared" si="117"/>
        <v>Sep-2024</v>
      </c>
      <c r="D1727" s="2">
        <v>45565</v>
      </c>
      <c r="E1727" t="s">
        <v>1175</v>
      </c>
      <c r="F1727" t="s">
        <v>1571</v>
      </c>
      <c r="G1727" t="s">
        <v>1176</v>
      </c>
      <c r="H1727" t="s">
        <v>698</v>
      </c>
      <c r="I1727" t="s">
        <v>1235</v>
      </c>
      <c r="J1727" t="s">
        <v>1236</v>
      </c>
      <c r="K1727" t="s">
        <v>1240</v>
      </c>
      <c r="L1727" t="s">
        <v>1241</v>
      </c>
      <c r="M1727" t="s">
        <v>1242</v>
      </c>
      <c r="N1727" t="s">
        <v>920</v>
      </c>
      <c r="O1727">
        <v>675</v>
      </c>
    </row>
    <row r="1728" spans="1:15" x14ac:dyDescent="0.35">
      <c r="A1728" s="189" t="str">
        <f t="shared" si="115"/>
        <v>Sep</v>
      </c>
      <c r="B1728" s="190" t="str">
        <f t="shared" si="116"/>
        <v>2024</v>
      </c>
      <c r="C1728" s="190" t="str">
        <f t="shared" si="117"/>
        <v>Sep-2024</v>
      </c>
      <c r="D1728" s="2">
        <v>45565</v>
      </c>
      <c r="E1728" t="s">
        <v>1175</v>
      </c>
      <c r="F1728" t="s">
        <v>1571</v>
      </c>
      <c r="G1728" t="s">
        <v>1176</v>
      </c>
      <c r="H1728" t="s">
        <v>698</v>
      </c>
      <c r="I1728" t="s">
        <v>1235</v>
      </c>
      <c r="J1728" t="s">
        <v>1236</v>
      </c>
      <c r="K1728" t="s">
        <v>1240</v>
      </c>
      <c r="L1728" t="s">
        <v>1241</v>
      </c>
      <c r="M1728" t="s">
        <v>1242</v>
      </c>
      <c r="N1728" t="s">
        <v>922</v>
      </c>
      <c r="O1728">
        <v>85</v>
      </c>
    </row>
    <row r="1729" spans="1:15" x14ac:dyDescent="0.35">
      <c r="A1729" s="189" t="str">
        <f t="shared" si="115"/>
        <v>Sep</v>
      </c>
      <c r="B1729" s="190" t="str">
        <f t="shared" si="116"/>
        <v>2024</v>
      </c>
      <c r="C1729" s="190" t="str">
        <f t="shared" si="117"/>
        <v>Sep-2024</v>
      </c>
      <c r="D1729" s="2">
        <v>45565</v>
      </c>
      <c r="E1729" t="s">
        <v>1175</v>
      </c>
      <c r="F1729" t="s">
        <v>1571</v>
      </c>
      <c r="G1729" t="s">
        <v>1176</v>
      </c>
      <c r="H1729" t="s">
        <v>698</v>
      </c>
      <c r="I1729" t="s">
        <v>1235</v>
      </c>
      <c r="J1729" t="s">
        <v>1236</v>
      </c>
      <c r="K1729" t="s">
        <v>1240</v>
      </c>
      <c r="L1729" t="s">
        <v>1241</v>
      </c>
      <c r="M1729" t="s">
        <v>1242</v>
      </c>
      <c r="N1729" t="s">
        <v>921</v>
      </c>
      <c r="O1729">
        <v>215</v>
      </c>
    </row>
    <row r="1730" spans="1:15" x14ac:dyDescent="0.35">
      <c r="A1730" s="189" t="str">
        <f t="shared" si="115"/>
        <v>Sep</v>
      </c>
      <c r="B1730" s="190" t="str">
        <f t="shared" si="116"/>
        <v>2024</v>
      </c>
      <c r="C1730" s="190" t="str">
        <f t="shared" si="117"/>
        <v>Sep-2024</v>
      </c>
      <c r="D1730" s="2">
        <v>45565</v>
      </c>
      <c r="E1730" t="s">
        <v>1175</v>
      </c>
      <c r="F1730" t="s">
        <v>1571</v>
      </c>
      <c r="G1730" t="s">
        <v>1176</v>
      </c>
      <c r="H1730" t="s">
        <v>698</v>
      </c>
      <c r="I1730" t="s">
        <v>1235</v>
      </c>
      <c r="J1730" t="s">
        <v>1236</v>
      </c>
      <c r="K1730" t="s">
        <v>1243</v>
      </c>
      <c r="L1730" t="s">
        <v>1244</v>
      </c>
      <c r="M1730" t="s">
        <v>1245</v>
      </c>
      <c r="N1730" t="s">
        <v>1528</v>
      </c>
      <c r="O1730" t="s">
        <v>958</v>
      </c>
    </row>
    <row r="1731" spans="1:15" x14ac:dyDescent="0.35">
      <c r="A1731" s="189" t="str">
        <f t="shared" ref="A1731:A1794" si="118">TEXT(D1731,"mmm")</f>
        <v>Sep</v>
      </c>
      <c r="B1731" s="190" t="str">
        <f t="shared" ref="B1731:B1794" si="119">TEXT(D1731,"yyyy")</f>
        <v>2024</v>
      </c>
      <c r="C1731" s="190" t="str">
        <f t="shared" ref="C1731:C1794" si="120">_xlfn.CONCAT(A1731&amp;"-"&amp;B1731)</f>
        <v>Sep-2024</v>
      </c>
      <c r="D1731" s="2">
        <v>45565</v>
      </c>
      <c r="E1731" t="s">
        <v>1175</v>
      </c>
      <c r="F1731" t="s">
        <v>1571</v>
      </c>
      <c r="G1731" t="s">
        <v>1176</v>
      </c>
      <c r="H1731" t="s">
        <v>698</v>
      </c>
      <c r="I1731" t="s">
        <v>1235</v>
      </c>
      <c r="J1731" t="s">
        <v>1236</v>
      </c>
      <c r="K1731" t="s">
        <v>1243</v>
      </c>
      <c r="L1731" t="s">
        <v>1244</v>
      </c>
      <c r="M1731" t="s">
        <v>1245</v>
      </c>
      <c r="N1731" t="s">
        <v>1529</v>
      </c>
      <c r="O1731" t="s">
        <v>958</v>
      </c>
    </row>
    <row r="1732" spans="1:15" x14ac:dyDescent="0.35">
      <c r="A1732" s="189" t="str">
        <f t="shared" si="118"/>
        <v>Sep</v>
      </c>
      <c r="B1732" s="190" t="str">
        <f t="shared" si="119"/>
        <v>2024</v>
      </c>
      <c r="C1732" s="190" t="str">
        <f t="shared" si="120"/>
        <v>Sep-2024</v>
      </c>
      <c r="D1732" s="2">
        <v>45565</v>
      </c>
      <c r="E1732" t="s">
        <v>1175</v>
      </c>
      <c r="F1732" t="s">
        <v>1571</v>
      </c>
      <c r="G1732" t="s">
        <v>1176</v>
      </c>
      <c r="H1732" t="s">
        <v>698</v>
      </c>
      <c r="I1732" t="s">
        <v>1235</v>
      </c>
      <c r="J1732" t="s">
        <v>1236</v>
      </c>
      <c r="K1732" t="s">
        <v>1243</v>
      </c>
      <c r="L1732" t="s">
        <v>1244</v>
      </c>
      <c r="M1732" t="s">
        <v>1245</v>
      </c>
      <c r="N1732" t="s">
        <v>919</v>
      </c>
      <c r="O1732">
        <v>75</v>
      </c>
    </row>
    <row r="1733" spans="1:15" x14ac:dyDescent="0.35">
      <c r="A1733" s="189" t="str">
        <f t="shared" si="118"/>
        <v>Sep</v>
      </c>
      <c r="B1733" s="190" t="str">
        <f t="shared" si="119"/>
        <v>2024</v>
      </c>
      <c r="C1733" s="190" t="str">
        <f t="shared" si="120"/>
        <v>Sep-2024</v>
      </c>
      <c r="D1733" s="2">
        <v>45565</v>
      </c>
      <c r="E1733" t="s">
        <v>1175</v>
      </c>
      <c r="F1733" t="s">
        <v>1571</v>
      </c>
      <c r="G1733" t="s">
        <v>1176</v>
      </c>
      <c r="H1733" t="s">
        <v>698</v>
      </c>
      <c r="I1733" t="s">
        <v>1235</v>
      </c>
      <c r="J1733" t="s">
        <v>1236</v>
      </c>
      <c r="K1733" t="s">
        <v>1243</v>
      </c>
      <c r="L1733" t="s">
        <v>1244</v>
      </c>
      <c r="M1733" t="s">
        <v>1245</v>
      </c>
      <c r="N1733" t="s">
        <v>920</v>
      </c>
      <c r="O1733">
        <v>730</v>
      </c>
    </row>
    <row r="1734" spans="1:15" x14ac:dyDescent="0.35">
      <c r="A1734" s="189" t="str">
        <f t="shared" si="118"/>
        <v>Sep</v>
      </c>
      <c r="B1734" s="190" t="str">
        <f t="shared" si="119"/>
        <v>2024</v>
      </c>
      <c r="C1734" s="190" t="str">
        <f t="shared" si="120"/>
        <v>Sep-2024</v>
      </c>
      <c r="D1734" s="2">
        <v>45565</v>
      </c>
      <c r="E1734" t="s">
        <v>1175</v>
      </c>
      <c r="F1734" t="s">
        <v>1571</v>
      </c>
      <c r="G1734" t="s">
        <v>1176</v>
      </c>
      <c r="H1734" t="s">
        <v>698</v>
      </c>
      <c r="I1734" t="s">
        <v>1235</v>
      </c>
      <c r="J1734" t="s">
        <v>1236</v>
      </c>
      <c r="K1734" t="s">
        <v>1243</v>
      </c>
      <c r="L1734" t="s">
        <v>1244</v>
      </c>
      <c r="M1734" t="s">
        <v>1245</v>
      </c>
      <c r="N1734" t="s">
        <v>922</v>
      </c>
      <c r="O1734">
        <v>70</v>
      </c>
    </row>
    <row r="1735" spans="1:15" x14ac:dyDescent="0.35">
      <c r="A1735" s="189" t="str">
        <f t="shared" si="118"/>
        <v>Sep</v>
      </c>
      <c r="B1735" s="190" t="str">
        <f t="shared" si="119"/>
        <v>2024</v>
      </c>
      <c r="C1735" s="190" t="str">
        <f t="shared" si="120"/>
        <v>Sep-2024</v>
      </c>
      <c r="D1735" s="2">
        <v>45565</v>
      </c>
      <c r="E1735" t="s">
        <v>1175</v>
      </c>
      <c r="F1735" t="s">
        <v>1571</v>
      </c>
      <c r="G1735" t="s">
        <v>1176</v>
      </c>
      <c r="H1735" t="s">
        <v>698</v>
      </c>
      <c r="I1735" t="s">
        <v>1235</v>
      </c>
      <c r="J1735" t="s">
        <v>1236</v>
      </c>
      <c r="K1735" t="s">
        <v>1243</v>
      </c>
      <c r="L1735" t="s">
        <v>1244</v>
      </c>
      <c r="M1735" t="s">
        <v>1245</v>
      </c>
      <c r="N1735" t="s">
        <v>921</v>
      </c>
      <c r="O1735">
        <v>335</v>
      </c>
    </row>
    <row r="1736" spans="1:15" x14ac:dyDescent="0.35">
      <c r="A1736" s="189" t="str">
        <f t="shared" si="118"/>
        <v>Sep</v>
      </c>
      <c r="B1736" s="190" t="str">
        <f t="shared" si="119"/>
        <v>2024</v>
      </c>
      <c r="C1736" s="190" t="str">
        <f t="shared" si="120"/>
        <v>Sep-2024</v>
      </c>
      <c r="D1736" s="2">
        <v>45565</v>
      </c>
      <c r="E1736" t="s">
        <v>1175</v>
      </c>
      <c r="F1736" t="s">
        <v>1571</v>
      </c>
      <c r="G1736" t="s">
        <v>1176</v>
      </c>
      <c r="H1736" t="s">
        <v>698</v>
      </c>
      <c r="I1736" t="s">
        <v>1235</v>
      </c>
      <c r="J1736" t="s">
        <v>1236</v>
      </c>
      <c r="K1736" t="s">
        <v>1246</v>
      </c>
      <c r="L1736" t="s">
        <v>1247</v>
      </c>
      <c r="M1736" t="s">
        <v>1248</v>
      </c>
      <c r="N1736" t="s">
        <v>1528</v>
      </c>
      <c r="O1736">
        <v>10</v>
      </c>
    </row>
    <row r="1737" spans="1:15" x14ac:dyDescent="0.35">
      <c r="A1737" s="189" t="str">
        <f t="shared" si="118"/>
        <v>Sep</v>
      </c>
      <c r="B1737" s="190" t="str">
        <f t="shared" si="119"/>
        <v>2024</v>
      </c>
      <c r="C1737" s="190" t="str">
        <f t="shared" si="120"/>
        <v>Sep-2024</v>
      </c>
      <c r="D1737" s="2">
        <v>45565</v>
      </c>
      <c r="E1737" t="s">
        <v>1175</v>
      </c>
      <c r="F1737" t="s">
        <v>1571</v>
      </c>
      <c r="G1737" t="s">
        <v>1176</v>
      </c>
      <c r="H1737" t="s">
        <v>698</v>
      </c>
      <c r="I1737" t="s">
        <v>1235</v>
      </c>
      <c r="J1737" t="s">
        <v>1236</v>
      </c>
      <c r="K1737" t="s">
        <v>1246</v>
      </c>
      <c r="L1737" t="s">
        <v>1247</v>
      </c>
      <c r="M1737" t="s">
        <v>1248</v>
      </c>
      <c r="N1737" t="s">
        <v>1529</v>
      </c>
      <c r="O1737" t="s">
        <v>958</v>
      </c>
    </row>
    <row r="1738" spans="1:15" x14ac:dyDescent="0.35">
      <c r="A1738" s="189" t="str">
        <f t="shared" si="118"/>
        <v>Sep</v>
      </c>
      <c r="B1738" s="190" t="str">
        <f t="shared" si="119"/>
        <v>2024</v>
      </c>
      <c r="C1738" s="190" t="str">
        <f t="shared" si="120"/>
        <v>Sep-2024</v>
      </c>
      <c r="D1738" s="2">
        <v>45565</v>
      </c>
      <c r="E1738" t="s">
        <v>1175</v>
      </c>
      <c r="F1738" t="s">
        <v>1571</v>
      </c>
      <c r="G1738" t="s">
        <v>1176</v>
      </c>
      <c r="H1738" t="s">
        <v>698</v>
      </c>
      <c r="I1738" t="s">
        <v>1235</v>
      </c>
      <c r="J1738" t="s">
        <v>1236</v>
      </c>
      <c r="K1738" t="s">
        <v>1246</v>
      </c>
      <c r="L1738" t="s">
        <v>1247</v>
      </c>
      <c r="M1738" t="s">
        <v>1248</v>
      </c>
      <c r="N1738" t="s">
        <v>919</v>
      </c>
      <c r="O1738">
        <v>360</v>
      </c>
    </row>
    <row r="1739" spans="1:15" x14ac:dyDescent="0.35">
      <c r="A1739" s="189" t="str">
        <f t="shared" si="118"/>
        <v>Sep</v>
      </c>
      <c r="B1739" s="190" t="str">
        <f t="shared" si="119"/>
        <v>2024</v>
      </c>
      <c r="C1739" s="190" t="str">
        <f t="shared" si="120"/>
        <v>Sep-2024</v>
      </c>
      <c r="D1739" s="2">
        <v>45565</v>
      </c>
      <c r="E1739" t="s">
        <v>1175</v>
      </c>
      <c r="F1739" t="s">
        <v>1571</v>
      </c>
      <c r="G1739" t="s">
        <v>1176</v>
      </c>
      <c r="H1739" t="s">
        <v>698</v>
      </c>
      <c r="I1739" t="s">
        <v>1235</v>
      </c>
      <c r="J1739" t="s">
        <v>1236</v>
      </c>
      <c r="K1739" t="s">
        <v>1246</v>
      </c>
      <c r="L1739" t="s">
        <v>1247</v>
      </c>
      <c r="M1739" t="s">
        <v>1248</v>
      </c>
      <c r="N1739" t="s">
        <v>920</v>
      </c>
      <c r="O1739">
        <v>880</v>
      </c>
    </row>
    <row r="1740" spans="1:15" x14ac:dyDescent="0.35">
      <c r="A1740" s="189" t="str">
        <f t="shared" si="118"/>
        <v>Sep</v>
      </c>
      <c r="B1740" s="190" t="str">
        <f t="shared" si="119"/>
        <v>2024</v>
      </c>
      <c r="C1740" s="190" t="str">
        <f t="shared" si="120"/>
        <v>Sep-2024</v>
      </c>
      <c r="D1740" s="2">
        <v>45565</v>
      </c>
      <c r="E1740" t="s">
        <v>1175</v>
      </c>
      <c r="F1740" t="s">
        <v>1571</v>
      </c>
      <c r="G1740" t="s">
        <v>1176</v>
      </c>
      <c r="H1740" t="s">
        <v>698</v>
      </c>
      <c r="I1740" t="s">
        <v>1235</v>
      </c>
      <c r="J1740" t="s">
        <v>1236</v>
      </c>
      <c r="K1740" t="s">
        <v>1246</v>
      </c>
      <c r="L1740" t="s">
        <v>1247</v>
      </c>
      <c r="M1740" t="s">
        <v>1248</v>
      </c>
      <c r="N1740" t="s">
        <v>922</v>
      </c>
      <c r="O1740">
        <v>90</v>
      </c>
    </row>
    <row r="1741" spans="1:15" x14ac:dyDescent="0.35">
      <c r="A1741" s="189" t="str">
        <f t="shared" si="118"/>
        <v>Sep</v>
      </c>
      <c r="B1741" s="190" t="str">
        <f t="shared" si="119"/>
        <v>2024</v>
      </c>
      <c r="C1741" s="190" t="str">
        <f t="shared" si="120"/>
        <v>Sep-2024</v>
      </c>
      <c r="D1741" s="2">
        <v>45565</v>
      </c>
      <c r="E1741" t="s">
        <v>1175</v>
      </c>
      <c r="F1741" t="s">
        <v>1571</v>
      </c>
      <c r="G1741" t="s">
        <v>1176</v>
      </c>
      <c r="H1741" t="s">
        <v>698</v>
      </c>
      <c r="I1741" t="s">
        <v>1235</v>
      </c>
      <c r="J1741" t="s">
        <v>1236</v>
      </c>
      <c r="K1741" t="s">
        <v>1246</v>
      </c>
      <c r="L1741" t="s">
        <v>1247</v>
      </c>
      <c r="M1741" t="s">
        <v>1248</v>
      </c>
      <c r="N1741" t="s">
        <v>921</v>
      </c>
      <c r="O1741">
        <v>515</v>
      </c>
    </row>
    <row r="1742" spans="1:15" x14ac:dyDescent="0.35">
      <c r="A1742" s="189" t="str">
        <f t="shared" si="118"/>
        <v>Sep</v>
      </c>
      <c r="B1742" s="190" t="str">
        <f t="shared" si="119"/>
        <v>2024</v>
      </c>
      <c r="C1742" s="190" t="str">
        <f t="shared" si="120"/>
        <v>Sep-2024</v>
      </c>
      <c r="D1742" s="2">
        <v>45565</v>
      </c>
      <c r="E1742" t="s">
        <v>1175</v>
      </c>
      <c r="F1742" t="s">
        <v>1571</v>
      </c>
      <c r="G1742" t="s">
        <v>1176</v>
      </c>
      <c r="H1742" t="s">
        <v>698</v>
      </c>
      <c r="I1742" t="s">
        <v>1235</v>
      </c>
      <c r="J1742" t="s">
        <v>1236</v>
      </c>
      <c r="K1742" t="s">
        <v>1249</v>
      </c>
      <c r="L1742" t="s">
        <v>1250</v>
      </c>
      <c r="M1742" t="s">
        <v>1251</v>
      </c>
      <c r="N1742" t="s">
        <v>1528</v>
      </c>
      <c r="O1742">
        <v>110</v>
      </c>
    </row>
    <row r="1743" spans="1:15" x14ac:dyDescent="0.35">
      <c r="A1743" s="189" t="str">
        <f t="shared" si="118"/>
        <v>Sep</v>
      </c>
      <c r="B1743" s="190" t="str">
        <f t="shared" si="119"/>
        <v>2024</v>
      </c>
      <c r="C1743" s="190" t="str">
        <f t="shared" si="120"/>
        <v>Sep-2024</v>
      </c>
      <c r="D1743" s="2">
        <v>45565</v>
      </c>
      <c r="E1743" t="s">
        <v>1175</v>
      </c>
      <c r="F1743" t="s">
        <v>1571</v>
      </c>
      <c r="G1743" t="s">
        <v>1176</v>
      </c>
      <c r="H1743" t="s">
        <v>698</v>
      </c>
      <c r="I1743" t="s">
        <v>1235</v>
      </c>
      <c r="J1743" t="s">
        <v>1236</v>
      </c>
      <c r="K1743" t="s">
        <v>1249</v>
      </c>
      <c r="L1743" t="s">
        <v>1250</v>
      </c>
      <c r="M1743" t="s">
        <v>1251</v>
      </c>
      <c r="N1743" t="s">
        <v>1529</v>
      </c>
      <c r="O1743" t="s">
        <v>958</v>
      </c>
    </row>
    <row r="1744" spans="1:15" x14ac:dyDescent="0.35">
      <c r="A1744" s="189" t="str">
        <f t="shared" si="118"/>
        <v>Sep</v>
      </c>
      <c r="B1744" s="190" t="str">
        <f t="shared" si="119"/>
        <v>2024</v>
      </c>
      <c r="C1744" s="190" t="str">
        <f t="shared" si="120"/>
        <v>Sep-2024</v>
      </c>
      <c r="D1744" s="2">
        <v>45565</v>
      </c>
      <c r="E1744" t="s">
        <v>1175</v>
      </c>
      <c r="F1744" t="s">
        <v>1571</v>
      </c>
      <c r="G1744" t="s">
        <v>1176</v>
      </c>
      <c r="H1744" t="s">
        <v>698</v>
      </c>
      <c r="I1744" t="s">
        <v>1235</v>
      </c>
      <c r="J1744" t="s">
        <v>1236</v>
      </c>
      <c r="K1744" t="s">
        <v>1249</v>
      </c>
      <c r="L1744" t="s">
        <v>1250</v>
      </c>
      <c r="M1744" t="s">
        <v>1251</v>
      </c>
      <c r="N1744" t="s">
        <v>919</v>
      </c>
      <c r="O1744">
        <v>50</v>
      </c>
    </row>
    <row r="1745" spans="1:15" x14ac:dyDescent="0.35">
      <c r="A1745" s="189" t="str">
        <f t="shared" si="118"/>
        <v>Sep</v>
      </c>
      <c r="B1745" s="190" t="str">
        <f t="shared" si="119"/>
        <v>2024</v>
      </c>
      <c r="C1745" s="190" t="str">
        <f t="shared" si="120"/>
        <v>Sep-2024</v>
      </c>
      <c r="D1745" s="2">
        <v>45565</v>
      </c>
      <c r="E1745" t="s">
        <v>1175</v>
      </c>
      <c r="F1745" t="s">
        <v>1571</v>
      </c>
      <c r="G1745" t="s">
        <v>1176</v>
      </c>
      <c r="H1745" t="s">
        <v>698</v>
      </c>
      <c r="I1745" t="s">
        <v>1235</v>
      </c>
      <c r="J1745" t="s">
        <v>1236</v>
      </c>
      <c r="K1745" t="s">
        <v>1249</v>
      </c>
      <c r="L1745" t="s">
        <v>1250</v>
      </c>
      <c r="M1745" t="s">
        <v>1251</v>
      </c>
      <c r="N1745" t="s">
        <v>920</v>
      </c>
      <c r="O1745">
        <v>895</v>
      </c>
    </row>
    <row r="1746" spans="1:15" x14ac:dyDescent="0.35">
      <c r="A1746" s="189" t="str">
        <f t="shared" si="118"/>
        <v>Sep</v>
      </c>
      <c r="B1746" s="190" t="str">
        <f t="shared" si="119"/>
        <v>2024</v>
      </c>
      <c r="C1746" s="190" t="str">
        <f t="shared" si="120"/>
        <v>Sep-2024</v>
      </c>
      <c r="D1746" s="2">
        <v>45565</v>
      </c>
      <c r="E1746" t="s">
        <v>1175</v>
      </c>
      <c r="F1746" t="s">
        <v>1571</v>
      </c>
      <c r="G1746" t="s">
        <v>1176</v>
      </c>
      <c r="H1746" t="s">
        <v>698</v>
      </c>
      <c r="I1746" t="s">
        <v>1235</v>
      </c>
      <c r="J1746" t="s">
        <v>1236</v>
      </c>
      <c r="K1746" t="s">
        <v>1249</v>
      </c>
      <c r="L1746" t="s">
        <v>1250</v>
      </c>
      <c r="M1746" t="s">
        <v>1251</v>
      </c>
      <c r="N1746" t="s">
        <v>922</v>
      </c>
      <c r="O1746">
        <v>310</v>
      </c>
    </row>
    <row r="1747" spans="1:15" x14ac:dyDescent="0.35">
      <c r="A1747" s="189" t="str">
        <f t="shared" si="118"/>
        <v>Sep</v>
      </c>
      <c r="B1747" s="190" t="str">
        <f t="shared" si="119"/>
        <v>2024</v>
      </c>
      <c r="C1747" s="190" t="str">
        <f t="shared" si="120"/>
        <v>Sep-2024</v>
      </c>
      <c r="D1747" s="2">
        <v>45565</v>
      </c>
      <c r="E1747" t="s">
        <v>1175</v>
      </c>
      <c r="F1747" t="s">
        <v>1571</v>
      </c>
      <c r="G1747" t="s">
        <v>1176</v>
      </c>
      <c r="H1747" t="s">
        <v>698</v>
      </c>
      <c r="I1747" t="s">
        <v>1235</v>
      </c>
      <c r="J1747" t="s">
        <v>1236</v>
      </c>
      <c r="K1747" t="s">
        <v>1249</v>
      </c>
      <c r="L1747" t="s">
        <v>1250</v>
      </c>
      <c r="M1747" t="s">
        <v>1251</v>
      </c>
      <c r="N1747" t="s">
        <v>921</v>
      </c>
      <c r="O1747">
        <v>505</v>
      </c>
    </row>
    <row r="1748" spans="1:15" x14ac:dyDescent="0.35">
      <c r="A1748" s="189" t="str">
        <f t="shared" si="118"/>
        <v>Sep</v>
      </c>
      <c r="B1748" s="190" t="str">
        <f t="shared" si="119"/>
        <v>2024</v>
      </c>
      <c r="C1748" s="190" t="str">
        <f t="shared" si="120"/>
        <v>Sep-2024</v>
      </c>
      <c r="D1748" s="2">
        <v>45565</v>
      </c>
      <c r="E1748" t="s">
        <v>1175</v>
      </c>
      <c r="F1748" t="s">
        <v>1571</v>
      </c>
      <c r="G1748" t="s">
        <v>1176</v>
      </c>
      <c r="H1748" t="s">
        <v>698</v>
      </c>
      <c r="I1748" t="s">
        <v>1235</v>
      </c>
      <c r="J1748" t="s">
        <v>1236</v>
      </c>
      <c r="K1748" t="s">
        <v>1252</v>
      </c>
      <c r="L1748" t="s">
        <v>1253</v>
      </c>
      <c r="M1748" t="s">
        <v>1254</v>
      </c>
      <c r="N1748" t="s">
        <v>1528</v>
      </c>
      <c r="O1748">
        <v>55</v>
      </c>
    </row>
    <row r="1749" spans="1:15" x14ac:dyDescent="0.35">
      <c r="A1749" s="189" t="str">
        <f t="shared" si="118"/>
        <v>Sep</v>
      </c>
      <c r="B1749" s="190" t="str">
        <f t="shared" si="119"/>
        <v>2024</v>
      </c>
      <c r="C1749" s="190" t="str">
        <f t="shared" si="120"/>
        <v>Sep-2024</v>
      </c>
      <c r="D1749" s="2">
        <v>45565</v>
      </c>
      <c r="E1749" t="s">
        <v>1175</v>
      </c>
      <c r="F1749" t="s">
        <v>1571</v>
      </c>
      <c r="G1749" t="s">
        <v>1176</v>
      </c>
      <c r="H1749" t="s">
        <v>698</v>
      </c>
      <c r="I1749" t="s">
        <v>1235</v>
      </c>
      <c r="J1749" t="s">
        <v>1236</v>
      </c>
      <c r="K1749" t="s">
        <v>1252</v>
      </c>
      <c r="L1749" t="s">
        <v>1253</v>
      </c>
      <c r="M1749" t="s">
        <v>1254</v>
      </c>
      <c r="N1749" t="s">
        <v>1529</v>
      </c>
      <c r="O1749" t="s">
        <v>958</v>
      </c>
    </row>
    <row r="1750" spans="1:15" x14ac:dyDescent="0.35">
      <c r="A1750" s="189" t="str">
        <f t="shared" si="118"/>
        <v>Sep</v>
      </c>
      <c r="B1750" s="190" t="str">
        <f t="shared" si="119"/>
        <v>2024</v>
      </c>
      <c r="C1750" s="190" t="str">
        <f t="shared" si="120"/>
        <v>Sep-2024</v>
      </c>
      <c r="D1750" s="2">
        <v>45565</v>
      </c>
      <c r="E1750" t="s">
        <v>1175</v>
      </c>
      <c r="F1750" t="s">
        <v>1571</v>
      </c>
      <c r="G1750" t="s">
        <v>1176</v>
      </c>
      <c r="H1750" t="s">
        <v>698</v>
      </c>
      <c r="I1750" t="s">
        <v>1235</v>
      </c>
      <c r="J1750" t="s">
        <v>1236</v>
      </c>
      <c r="K1750" t="s">
        <v>1252</v>
      </c>
      <c r="L1750" t="s">
        <v>1253</v>
      </c>
      <c r="M1750" t="s">
        <v>1254</v>
      </c>
      <c r="N1750" t="s">
        <v>919</v>
      </c>
      <c r="O1750">
        <v>145</v>
      </c>
    </row>
    <row r="1751" spans="1:15" x14ac:dyDescent="0.35">
      <c r="A1751" s="189" t="str">
        <f t="shared" si="118"/>
        <v>Sep</v>
      </c>
      <c r="B1751" s="190" t="str">
        <f t="shared" si="119"/>
        <v>2024</v>
      </c>
      <c r="C1751" s="190" t="str">
        <f t="shared" si="120"/>
        <v>Sep-2024</v>
      </c>
      <c r="D1751" s="2">
        <v>45565</v>
      </c>
      <c r="E1751" t="s">
        <v>1175</v>
      </c>
      <c r="F1751" t="s">
        <v>1571</v>
      </c>
      <c r="G1751" t="s">
        <v>1176</v>
      </c>
      <c r="H1751" t="s">
        <v>698</v>
      </c>
      <c r="I1751" t="s">
        <v>1235</v>
      </c>
      <c r="J1751" t="s">
        <v>1236</v>
      </c>
      <c r="K1751" t="s">
        <v>1252</v>
      </c>
      <c r="L1751" t="s">
        <v>1253</v>
      </c>
      <c r="M1751" t="s">
        <v>1254</v>
      </c>
      <c r="N1751" t="s">
        <v>920</v>
      </c>
      <c r="O1751">
        <v>725</v>
      </c>
    </row>
    <row r="1752" spans="1:15" x14ac:dyDescent="0.35">
      <c r="A1752" s="189" t="str">
        <f t="shared" si="118"/>
        <v>Sep</v>
      </c>
      <c r="B1752" s="190" t="str">
        <f t="shared" si="119"/>
        <v>2024</v>
      </c>
      <c r="C1752" s="190" t="str">
        <f t="shared" si="120"/>
        <v>Sep-2024</v>
      </c>
      <c r="D1752" s="2">
        <v>45565</v>
      </c>
      <c r="E1752" t="s">
        <v>1175</v>
      </c>
      <c r="F1752" t="s">
        <v>1571</v>
      </c>
      <c r="G1752" t="s">
        <v>1176</v>
      </c>
      <c r="H1752" t="s">
        <v>698</v>
      </c>
      <c r="I1752" t="s">
        <v>1235</v>
      </c>
      <c r="J1752" t="s">
        <v>1236</v>
      </c>
      <c r="K1752" t="s">
        <v>1252</v>
      </c>
      <c r="L1752" t="s">
        <v>1253</v>
      </c>
      <c r="M1752" t="s">
        <v>1254</v>
      </c>
      <c r="N1752" t="s">
        <v>922</v>
      </c>
      <c r="O1752">
        <v>370</v>
      </c>
    </row>
    <row r="1753" spans="1:15" x14ac:dyDescent="0.35">
      <c r="A1753" s="189" t="str">
        <f t="shared" si="118"/>
        <v>Sep</v>
      </c>
      <c r="B1753" s="190" t="str">
        <f t="shared" si="119"/>
        <v>2024</v>
      </c>
      <c r="C1753" s="190" t="str">
        <f t="shared" si="120"/>
        <v>Sep-2024</v>
      </c>
      <c r="D1753" s="2">
        <v>45565</v>
      </c>
      <c r="E1753" t="s">
        <v>1175</v>
      </c>
      <c r="F1753" t="s">
        <v>1571</v>
      </c>
      <c r="G1753" t="s">
        <v>1176</v>
      </c>
      <c r="H1753" t="s">
        <v>698</v>
      </c>
      <c r="I1753" t="s">
        <v>1235</v>
      </c>
      <c r="J1753" t="s">
        <v>1236</v>
      </c>
      <c r="K1753" t="s">
        <v>1252</v>
      </c>
      <c r="L1753" t="s">
        <v>1253</v>
      </c>
      <c r="M1753" t="s">
        <v>1254</v>
      </c>
      <c r="N1753" t="s">
        <v>921</v>
      </c>
      <c r="O1753">
        <v>770</v>
      </c>
    </row>
    <row r="1754" spans="1:15" x14ac:dyDescent="0.35">
      <c r="A1754" s="189" t="str">
        <f t="shared" si="118"/>
        <v>Sep</v>
      </c>
      <c r="B1754" s="190" t="str">
        <f t="shared" si="119"/>
        <v>2024</v>
      </c>
      <c r="C1754" s="190" t="str">
        <f t="shared" si="120"/>
        <v>Sep-2024</v>
      </c>
      <c r="D1754" s="2">
        <v>45565</v>
      </c>
      <c r="E1754" t="s">
        <v>1175</v>
      </c>
      <c r="F1754" t="s">
        <v>1571</v>
      </c>
      <c r="G1754" t="s">
        <v>1176</v>
      </c>
      <c r="H1754" t="s">
        <v>698</v>
      </c>
      <c r="I1754" t="s">
        <v>1235</v>
      </c>
      <c r="J1754" t="s">
        <v>1236</v>
      </c>
      <c r="K1754" t="s">
        <v>1255</v>
      </c>
      <c r="L1754" t="s">
        <v>1256</v>
      </c>
      <c r="M1754" t="s">
        <v>1257</v>
      </c>
      <c r="N1754" t="s">
        <v>1528</v>
      </c>
      <c r="O1754">
        <v>140</v>
      </c>
    </row>
    <row r="1755" spans="1:15" x14ac:dyDescent="0.35">
      <c r="A1755" s="189" t="str">
        <f t="shared" si="118"/>
        <v>Sep</v>
      </c>
      <c r="B1755" s="190" t="str">
        <f t="shared" si="119"/>
        <v>2024</v>
      </c>
      <c r="C1755" s="190" t="str">
        <f t="shared" si="120"/>
        <v>Sep-2024</v>
      </c>
      <c r="D1755" s="2">
        <v>45565</v>
      </c>
      <c r="E1755" t="s">
        <v>1175</v>
      </c>
      <c r="F1755" t="s">
        <v>1571</v>
      </c>
      <c r="G1755" t="s">
        <v>1176</v>
      </c>
      <c r="H1755" t="s">
        <v>698</v>
      </c>
      <c r="I1755" t="s">
        <v>1235</v>
      </c>
      <c r="J1755" t="s">
        <v>1236</v>
      </c>
      <c r="K1755" t="s">
        <v>1255</v>
      </c>
      <c r="L1755" t="s">
        <v>1256</v>
      </c>
      <c r="M1755" t="s">
        <v>1257</v>
      </c>
      <c r="N1755" t="s">
        <v>1529</v>
      </c>
      <c r="O1755" t="s">
        <v>958</v>
      </c>
    </row>
    <row r="1756" spans="1:15" x14ac:dyDescent="0.35">
      <c r="A1756" s="189" t="str">
        <f t="shared" si="118"/>
        <v>Sep</v>
      </c>
      <c r="B1756" s="190" t="str">
        <f t="shared" si="119"/>
        <v>2024</v>
      </c>
      <c r="C1756" s="190" t="str">
        <f t="shared" si="120"/>
        <v>Sep-2024</v>
      </c>
      <c r="D1756" s="2">
        <v>45565</v>
      </c>
      <c r="E1756" t="s">
        <v>1175</v>
      </c>
      <c r="F1756" t="s">
        <v>1571</v>
      </c>
      <c r="G1756" t="s">
        <v>1176</v>
      </c>
      <c r="H1756" t="s">
        <v>698</v>
      </c>
      <c r="I1756" t="s">
        <v>1235</v>
      </c>
      <c r="J1756" t="s">
        <v>1236</v>
      </c>
      <c r="K1756" t="s">
        <v>1255</v>
      </c>
      <c r="L1756" t="s">
        <v>1256</v>
      </c>
      <c r="M1756" t="s">
        <v>1257</v>
      </c>
      <c r="N1756" t="s">
        <v>919</v>
      </c>
      <c r="O1756">
        <v>230</v>
      </c>
    </row>
    <row r="1757" spans="1:15" x14ac:dyDescent="0.35">
      <c r="A1757" s="189" t="str">
        <f t="shared" si="118"/>
        <v>Sep</v>
      </c>
      <c r="B1757" s="190" t="str">
        <f t="shared" si="119"/>
        <v>2024</v>
      </c>
      <c r="C1757" s="190" t="str">
        <f t="shared" si="120"/>
        <v>Sep-2024</v>
      </c>
      <c r="D1757" s="2">
        <v>45565</v>
      </c>
      <c r="E1757" t="s">
        <v>1175</v>
      </c>
      <c r="F1757" t="s">
        <v>1571</v>
      </c>
      <c r="G1757" t="s">
        <v>1176</v>
      </c>
      <c r="H1757" t="s">
        <v>698</v>
      </c>
      <c r="I1757" t="s">
        <v>1235</v>
      </c>
      <c r="J1757" t="s">
        <v>1236</v>
      </c>
      <c r="K1757" t="s">
        <v>1255</v>
      </c>
      <c r="L1757" t="s">
        <v>1256</v>
      </c>
      <c r="M1757" t="s">
        <v>1257</v>
      </c>
      <c r="N1757" t="s">
        <v>920</v>
      </c>
      <c r="O1757">
        <v>1715</v>
      </c>
    </row>
    <row r="1758" spans="1:15" x14ac:dyDescent="0.35">
      <c r="A1758" s="189" t="str">
        <f t="shared" si="118"/>
        <v>Sep</v>
      </c>
      <c r="B1758" s="190" t="str">
        <f t="shared" si="119"/>
        <v>2024</v>
      </c>
      <c r="C1758" s="190" t="str">
        <f t="shared" si="120"/>
        <v>Sep-2024</v>
      </c>
      <c r="D1758" s="2">
        <v>45565</v>
      </c>
      <c r="E1758" t="s">
        <v>1175</v>
      </c>
      <c r="F1758" t="s">
        <v>1571</v>
      </c>
      <c r="G1758" t="s">
        <v>1176</v>
      </c>
      <c r="H1758" t="s">
        <v>698</v>
      </c>
      <c r="I1758" t="s">
        <v>1235</v>
      </c>
      <c r="J1758" t="s">
        <v>1236</v>
      </c>
      <c r="K1758" t="s">
        <v>1255</v>
      </c>
      <c r="L1758" t="s">
        <v>1256</v>
      </c>
      <c r="M1758" t="s">
        <v>1257</v>
      </c>
      <c r="N1758" t="s">
        <v>922</v>
      </c>
      <c r="O1758">
        <v>400</v>
      </c>
    </row>
    <row r="1759" spans="1:15" x14ac:dyDescent="0.35">
      <c r="A1759" s="189" t="str">
        <f t="shared" si="118"/>
        <v>Sep</v>
      </c>
      <c r="B1759" s="190" t="str">
        <f t="shared" si="119"/>
        <v>2024</v>
      </c>
      <c r="C1759" s="190" t="str">
        <f t="shared" si="120"/>
        <v>Sep-2024</v>
      </c>
      <c r="D1759" s="2">
        <v>45565</v>
      </c>
      <c r="E1759" t="s">
        <v>1175</v>
      </c>
      <c r="F1759" t="s">
        <v>1571</v>
      </c>
      <c r="G1759" t="s">
        <v>1176</v>
      </c>
      <c r="H1759" t="s">
        <v>698</v>
      </c>
      <c r="I1759" t="s">
        <v>1235</v>
      </c>
      <c r="J1759" t="s">
        <v>1236</v>
      </c>
      <c r="K1759" t="s">
        <v>1255</v>
      </c>
      <c r="L1759" t="s">
        <v>1256</v>
      </c>
      <c r="M1759" t="s">
        <v>1257</v>
      </c>
      <c r="N1759" t="s">
        <v>921</v>
      </c>
      <c r="O1759">
        <v>905</v>
      </c>
    </row>
    <row r="1760" spans="1:15" x14ac:dyDescent="0.35">
      <c r="A1760" s="189" t="str">
        <f t="shared" si="118"/>
        <v>Sep</v>
      </c>
      <c r="B1760" s="190" t="str">
        <f t="shared" si="119"/>
        <v>2024</v>
      </c>
      <c r="C1760" s="190" t="str">
        <f t="shared" si="120"/>
        <v>Sep-2024</v>
      </c>
      <c r="D1760" s="2">
        <v>45565</v>
      </c>
      <c r="E1760" t="s">
        <v>1175</v>
      </c>
      <c r="F1760" t="s">
        <v>1571</v>
      </c>
      <c r="G1760" t="s">
        <v>1176</v>
      </c>
      <c r="H1760" t="s">
        <v>698</v>
      </c>
      <c r="I1760" t="s">
        <v>1235</v>
      </c>
      <c r="J1760" t="s">
        <v>1236</v>
      </c>
      <c r="K1760" t="s">
        <v>1258</v>
      </c>
      <c r="L1760" t="s">
        <v>1259</v>
      </c>
      <c r="M1760" t="s">
        <v>1260</v>
      </c>
      <c r="N1760" t="s">
        <v>1528</v>
      </c>
      <c r="O1760">
        <v>280</v>
      </c>
    </row>
    <row r="1761" spans="1:15" x14ac:dyDescent="0.35">
      <c r="A1761" s="189" t="str">
        <f t="shared" si="118"/>
        <v>Sep</v>
      </c>
      <c r="B1761" s="190" t="str">
        <f t="shared" si="119"/>
        <v>2024</v>
      </c>
      <c r="C1761" s="190" t="str">
        <f t="shared" si="120"/>
        <v>Sep-2024</v>
      </c>
      <c r="D1761" s="2">
        <v>45565</v>
      </c>
      <c r="E1761" t="s">
        <v>1175</v>
      </c>
      <c r="F1761" t="s">
        <v>1571</v>
      </c>
      <c r="G1761" t="s">
        <v>1176</v>
      </c>
      <c r="H1761" t="s">
        <v>698</v>
      </c>
      <c r="I1761" t="s">
        <v>1235</v>
      </c>
      <c r="J1761" t="s">
        <v>1236</v>
      </c>
      <c r="K1761" t="s">
        <v>1258</v>
      </c>
      <c r="L1761" t="s">
        <v>1259</v>
      </c>
      <c r="M1761" t="s">
        <v>1260</v>
      </c>
      <c r="N1761" t="s">
        <v>1529</v>
      </c>
      <c r="O1761" t="s">
        <v>958</v>
      </c>
    </row>
    <row r="1762" spans="1:15" x14ac:dyDescent="0.35">
      <c r="A1762" s="189" t="str">
        <f t="shared" si="118"/>
        <v>Sep</v>
      </c>
      <c r="B1762" s="190" t="str">
        <f t="shared" si="119"/>
        <v>2024</v>
      </c>
      <c r="C1762" s="190" t="str">
        <f t="shared" si="120"/>
        <v>Sep-2024</v>
      </c>
      <c r="D1762" s="2">
        <v>45565</v>
      </c>
      <c r="E1762" t="s">
        <v>1175</v>
      </c>
      <c r="F1762" t="s">
        <v>1571</v>
      </c>
      <c r="G1762" t="s">
        <v>1176</v>
      </c>
      <c r="H1762" t="s">
        <v>698</v>
      </c>
      <c r="I1762" t="s">
        <v>1235</v>
      </c>
      <c r="J1762" t="s">
        <v>1236</v>
      </c>
      <c r="K1762" t="s">
        <v>1258</v>
      </c>
      <c r="L1762" t="s">
        <v>1259</v>
      </c>
      <c r="M1762" t="s">
        <v>1260</v>
      </c>
      <c r="N1762" t="s">
        <v>919</v>
      </c>
      <c r="O1762">
        <v>1175</v>
      </c>
    </row>
    <row r="1763" spans="1:15" x14ac:dyDescent="0.35">
      <c r="A1763" s="189" t="str">
        <f t="shared" si="118"/>
        <v>Sep</v>
      </c>
      <c r="B1763" s="190" t="str">
        <f t="shared" si="119"/>
        <v>2024</v>
      </c>
      <c r="C1763" s="190" t="str">
        <f t="shared" si="120"/>
        <v>Sep-2024</v>
      </c>
      <c r="D1763" s="2">
        <v>45565</v>
      </c>
      <c r="E1763" t="s">
        <v>1175</v>
      </c>
      <c r="F1763" t="s">
        <v>1571</v>
      </c>
      <c r="G1763" t="s">
        <v>1176</v>
      </c>
      <c r="H1763" t="s">
        <v>698</v>
      </c>
      <c r="I1763" t="s">
        <v>1235</v>
      </c>
      <c r="J1763" t="s">
        <v>1236</v>
      </c>
      <c r="K1763" t="s">
        <v>1258</v>
      </c>
      <c r="L1763" t="s">
        <v>1259</v>
      </c>
      <c r="M1763" t="s">
        <v>1260</v>
      </c>
      <c r="N1763" t="s">
        <v>920</v>
      </c>
      <c r="O1763">
        <v>3790</v>
      </c>
    </row>
    <row r="1764" spans="1:15" x14ac:dyDescent="0.35">
      <c r="A1764" s="189" t="str">
        <f t="shared" si="118"/>
        <v>Sep</v>
      </c>
      <c r="B1764" s="190" t="str">
        <f t="shared" si="119"/>
        <v>2024</v>
      </c>
      <c r="C1764" s="190" t="str">
        <f t="shared" si="120"/>
        <v>Sep-2024</v>
      </c>
      <c r="D1764" s="2">
        <v>45565</v>
      </c>
      <c r="E1764" t="s">
        <v>1175</v>
      </c>
      <c r="F1764" t="s">
        <v>1571</v>
      </c>
      <c r="G1764" t="s">
        <v>1176</v>
      </c>
      <c r="H1764" t="s">
        <v>698</v>
      </c>
      <c r="I1764" t="s">
        <v>1235</v>
      </c>
      <c r="J1764" t="s">
        <v>1236</v>
      </c>
      <c r="K1764" t="s">
        <v>1258</v>
      </c>
      <c r="L1764" t="s">
        <v>1259</v>
      </c>
      <c r="M1764" t="s">
        <v>1260</v>
      </c>
      <c r="N1764" t="s">
        <v>922</v>
      </c>
      <c r="O1764">
        <v>1040</v>
      </c>
    </row>
    <row r="1765" spans="1:15" x14ac:dyDescent="0.35">
      <c r="A1765" s="189" t="str">
        <f t="shared" si="118"/>
        <v>Sep</v>
      </c>
      <c r="B1765" s="190" t="str">
        <f t="shared" si="119"/>
        <v>2024</v>
      </c>
      <c r="C1765" s="190" t="str">
        <f t="shared" si="120"/>
        <v>Sep-2024</v>
      </c>
      <c r="D1765" s="2">
        <v>45565</v>
      </c>
      <c r="E1765" t="s">
        <v>1175</v>
      </c>
      <c r="F1765" t="s">
        <v>1571</v>
      </c>
      <c r="G1765" t="s">
        <v>1176</v>
      </c>
      <c r="H1765" t="s">
        <v>698</v>
      </c>
      <c r="I1765" t="s">
        <v>1235</v>
      </c>
      <c r="J1765" t="s">
        <v>1236</v>
      </c>
      <c r="K1765" t="s">
        <v>1258</v>
      </c>
      <c r="L1765" t="s">
        <v>1259</v>
      </c>
      <c r="M1765" t="s">
        <v>1260</v>
      </c>
      <c r="N1765" t="s">
        <v>921</v>
      </c>
      <c r="O1765">
        <v>1840</v>
      </c>
    </row>
    <row r="1766" spans="1:15" x14ac:dyDescent="0.35">
      <c r="A1766" s="189" t="str">
        <f t="shared" si="118"/>
        <v>Sep</v>
      </c>
      <c r="B1766" s="190" t="str">
        <f t="shared" si="119"/>
        <v>2024</v>
      </c>
      <c r="C1766" s="190" t="str">
        <f t="shared" si="120"/>
        <v>Sep-2024</v>
      </c>
      <c r="D1766" s="2">
        <v>45565</v>
      </c>
      <c r="E1766" t="s">
        <v>1175</v>
      </c>
      <c r="F1766" t="s">
        <v>1571</v>
      </c>
      <c r="G1766" t="s">
        <v>1176</v>
      </c>
      <c r="H1766" t="s">
        <v>698</v>
      </c>
      <c r="I1766" t="s">
        <v>1235</v>
      </c>
      <c r="J1766" t="s">
        <v>1236</v>
      </c>
      <c r="K1766" t="s">
        <v>1261</v>
      </c>
      <c r="L1766" t="s">
        <v>1262</v>
      </c>
      <c r="M1766" t="s">
        <v>1263</v>
      </c>
      <c r="N1766" t="s">
        <v>1528</v>
      </c>
      <c r="O1766">
        <v>95</v>
      </c>
    </row>
    <row r="1767" spans="1:15" x14ac:dyDescent="0.35">
      <c r="A1767" s="189" t="str">
        <f t="shared" si="118"/>
        <v>Sep</v>
      </c>
      <c r="B1767" s="190" t="str">
        <f t="shared" si="119"/>
        <v>2024</v>
      </c>
      <c r="C1767" s="190" t="str">
        <f t="shared" si="120"/>
        <v>Sep-2024</v>
      </c>
      <c r="D1767" s="2">
        <v>45565</v>
      </c>
      <c r="E1767" t="s">
        <v>1175</v>
      </c>
      <c r="F1767" t="s">
        <v>1571</v>
      </c>
      <c r="G1767" t="s">
        <v>1176</v>
      </c>
      <c r="H1767" t="s">
        <v>698</v>
      </c>
      <c r="I1767" t="s">
        <v>1235</v>
      </c>
      <c r="J1767" t="s">
        <v>1236</v>
      </c>
      <c r="K1767" t="s">
        <v>1261</v>
      </c>
      <c r="L1767" t="s">
        <v>1262</v>
      </c>
      <c r="M1767" t="s">
        <v>1263</v>
      </c>
      <c r="N1767" t="s">
        <v>1529</v>
      </c>
      <c r="O1767" t="s">
        <v>958</v>
      </c>
    </row>
    <row r="1768" spans="1:15" x14ac:dyDescent="0.35">
      <c r="A1768" s="189" t="str">
        <f t="shared" si="118"/>
        <v>Sep</v>
      </c>
      <c r="B1768" s="190" t="str">
        <f t="shared" si="119"/>
        <v>2024</v>
      </c>
      <c r="C1768" s="190" t="str">
        <f t="shared" si="120"/>
        <v>Sep-2024</v>
      </c>
      <c r="D1768" s="2">
        <v>45565</v>
      </c>
      <c r="E1768" t="s">
        <v>1175</v>
      </c>
      <c r="F1768" t="s">
        <v>1571</v>
      </c>
      <c r="G1768" t="s">
        <v>1176</v>
      </c>
      <c r="H1768" t="s">
        <v>698</v>
      </c>
      <c r="I1768" t="s">
        <v>1235</v>
      </c>
      <c r="J1768" t="s">
        <v>1236</v>
      </c>
      <c r="K1768" t="s">
        <v>1261</v>
      </c>
      <c r="L1768" t="s">
        <v>1262</v>
      </c>
      <c r="M1768" t="s">
        <v>1263</v>
      </c>
      <c r="N1768" t="s">
        <v>919</v>
      </c>
      <c r="O1768">
        <v>280</v>
      </c>
    </row>
    <row r="1769" spans="1:15" x14ac:dyDescent="0.35">
      <c r="A1769" s="189" t="str">
        <f t="shared" si="118"/>
        <v>Sep</v>
      </c>
      <c r="B1769" s="190" t="str">
        <f t="shared" si="119"/>
        <v>2024</v>
      </c>
      <c r="C1769" s="190" t="str">
        <f t="shared" si="120"/>
        <v>Sep-2024</v>
      </c>
      <c r="D1769" s="2">
        <v>45565</v>
      </c>
      <c r="E1769" t="s">
        <v>1175</v>
      </c>
      <c r="F1769" t="s">
        <v>1571</v>
      </c>
      <c r="G1769" t="s">
        <v>1176</v>
      </c>
      <c r="H1769" t="s">
        <v>698</v>
      </c>
      <c r="I1769" t="s">
        <v>1235</v>
      </c>
      <c r="J1769" t="s">
        <v>1236</v>
      </c>
      <c r="K1769" t="s">
        <v>1261</v>
      </c>
      <c r="L1769" t="s">
        <v>1262</v>
      </c>
      <c r="M1769" t="s">
        <v>1263</v>
      </c>
      <c r="N1769" t="s">
        <v>920</v>
      </c>
      <c r="O1769">
        <v>1865</v>
      </c>
    </row>
    <row r="1770" spans="1:15" x14ac:dyDescent="0.35">
      <c r="A1770" s="189" t="str">
        <f t="shared" si="118"/>
        <v>Sep</v>
      </c>
      <c r="B1770" s="190" t="str">
        <f t="shared" si="119"/>
        <v>2024</v>
      </c>
      <c r="C1770" s="190" t="str">
        <f t="shared" si="120"/>
        <v>Sep-2024</v>
      </c>
      <c r="D1770" s="2">
        <v>45565</v>
      </c>
      <c r="E1770" t="s">
        <v>1175</v>
      </c>
      <c r="F1770" t="s">
        <v>1571</v>
      </c>
      <c r="G1770" t="s">
        <v>1176</v>
      </c>
      <c r="H1770" t="s">
        <v>698</v>
      </c>
      <c r="I1770" t="s">
        <v>1235</v>
      </c>
      <c r="J1770" t="s">
        <v>1236</v>
      </c>
      <c r="K1770" t="s">
        <v>1261</v>
      </c>
      <c r="L1770" t="s">
        <v>1262</v>
      </c>
      <c r="M1770" t="s">
        <v>1263</v>
      </c>
      <c r="N1770" t="s">
        <v>922</v>
      </c>
      <c r="O1770">
        <v>370</v>
      </c>
    </row>
    <row r="1771" spans="1:15" x14ac:dyDescent="0.35">
      <c r="A1771" s="189" t="str">
        <f t="shared" si="118"/>
        <v>Sep</v>
      </c>
      <c r="B1771" s="190" t="str">
        <f t="shared" si="119"/>
        <v>2024</v>
      </c>
      <c r="C1771" s="190" t="str">
        <f t="shared" si="120"/>
        <v>Sep-2024</v>
      </c>
      <c r="D1771" s="2">
        <v>45565</v>
      </c>
      <c r="E1771" t="s">
        <v>1175</v>
      </c>
      <c r="F1771" t="s">
        <v>1571</v>
      </c>
      <c r="G1771" t="s">
        <v>1176</v>
      </c>
      <c r="H1771" t="s">
        <v>698</v>
      </c>
      <c r="I1771" t="s">
        <v>1235</v>
      </c>
      <c r="J1771" t="s">
        <v>1236</v>
      </c>
      <c r="K1771" t="s">
        <v>1261</v>
      </c>
      <c r="L1771" t="s">
        <v>1262</v>
      </c>
      <c r="M1771" t="s">
        <v>1263</v>
      </c>
      <c r="N1771" t="s">
        <v>921</v>
      </c>
      <c r="O1771">
        <v>865</v>
      </c>
    </row>
    <row r="1772" spans="1:15" x14ac:dyDescent="0.35">
      <c r="A1772" s="189" t="str">
        <f t="shared" si="118"/>
        <v>Sep</v>
      </c>
      <c r="B1772" s="190" t="str">
        <f t="shared" si="119"/>
        <v>2024</v>
      </c>
      <c r="C1772" s="190" t="str">
        <f t="shared" si="120"/>
        <v>Sep-2024</v>
      </c>
      <c r="D1772" s="2">
        <v>45565</v>
      </c>
      <c r="E1772" t="s">
        <v>1264</v>
      </c>
      <c r="F1772" t="s">
        <v>1265</v>
      </c>
      <c r="G1772" t="s">
        <v>1266</v>
      </c>
      <c r="H1772" t="s">
        <v>663</v>
      </c>
      <c r="I1772" t="s">
        <v>1267</v>
      </c>
      <c r="J1772" t="s">
        <v>1268</v>
      </c>
      <c r="K1772" t="s">
        <v>1269</v>
      </c>
      <c r="L1772" t="s">
        <v>1270</v>
      </c>
      <c r="M1772" t="s">
        <v>1271</v>
      </c>
      <c r="N1772" t="s">
        <v>1528</v>
      </c>
      <c r="O1772" t="s">
        <v>958</v>
      </c>
    </row>
    <row r="1773" spans="1:15" x14ac:dyDescent="0.35">
      <c r="A1773" s="189" t="str">
        <f t="shared" si="118"/>
        <v>Sep</v>
      </c>
      <c r="B1773" s="190" t="str">
        <f t="shared" si="119"/>
        <v>2024</v>
      </c>
      <c r="C1773" s="190" t="str">
        <f t="shared" si="120"/>
        <v>Sep-2024</v>
      </c>
      <c r="D1773" s="2">
        <v>45565</v>
      </c>
      <c r="E1773" t="s">
        <v>1264</v>
      </c>
      <c r="F1773" t="s">
        <v>1265</v>
      </c>
      <c r="G1773" t="s">
        <v>1266</v>
      </c>
      <c r="H1773" t="s">
        <v>663</v>
      </c>
      <c r="I1773" t="s">
        <v>1267</v>
      </c>
      <c r="J1773" t="s">
        <v>1268</v>
      </c>
      <c r="K1773" t="s">
        <v>1269</v>
      </c>
      <c r="L1773" t="s">
        <v>1270</v>
      </c>
      <c r="M1773" t="s">
        <v>1271</v>
      </c>
      <c r="N1773" t="s">
        <v>1529</v>
      </c>
      <c r="O1773" t="s">
        <v>958</v>
      </c>
    </row>
    <row r="1774" spans="1:15" x14ac:dyDescent="0.35">
      <c r="A1774" s="189" t="str">
        <f t="shared" si="118"/>
        <v>Sep</v>
      </c>
      <c r="B1774" s="190" t="str">
        <f t="shared" si="119"/>
        <v>2024</v>
      </c>
      <c r="C1774" s="190" t="str">
        <f t="shared" si="120"/>
        <v>Sep-2024</v>
      </c>
      <c r="D1774" s="2">
        <v>45565</v>
      </c>
      <c r="E1774" t="s">
        <v>1264</v>
      </c>
      <c r="F1774" t="s">
        <v>1265</v>
      </c>
      <c r="G1774" t="s">
        <v>1266</v>
      </c>
      <c r="H1774" t="s">
        <v>663</v>
      </c>
      <c r="I1774" t="s">
        <v>1267</v>
      </c>
      <c r="J1774" t="s">
        <v>1268</v>
      </c>
      <c r="K1774" t="s">
        <v>1269</v>
      </c>
      <c r="L1774" t="s">
        <v>1270</v>
      </c>
      <c r="M1774" t="s">
        <v>1271</v>
      </c>
      <c r="N1774" t="s">
        <v>919</v>
      </c>
      <c r="O1774">
        <v>60</v>
      </c>
    </row>
    <row r="1775" spans="1:15" x14ac:dyDescent="0.35">
      <c r="A1775" s="189" t="str">
        <f t="shared" si="118"/>
        <v>Sep</v>
      </c>
      <c r="B1775" s="190" t="str">
        <f t="shared" si="119"/>
        <v>2024</v>
      </c>
      <c r="C1775" s="190" t="str">
        <f t="shared" si="120"/>
        <v>Sep-2024</v>
      </c>
      <c r="D1775" s="2">
        <v>45565</v>
      </c>
      <c r="E1775" t="s">
        <v>1264</v>
      </c>
      <c r="F1775" t="s">
        <v>1265</v>
      </c>
      <c r="G1775" t="s">
        <v>1266</v>
      </c>
      <c r="H1775" t="s">
        <v>663</v>
      </c>
      <c r="I1775" t="s">
        <v>1267</v>
      </c>
      <c r="J1775" t="s">
        <v>1268</v>
      </c>
      <c r="K1775" t="s">
        <v>1269</v>
      </c>
      <c r="L1775" t="s">
        <v>1270</v>
      </c>
      <c r="M1775" t="s">
        <v>1271</v>
      </c>
      <c r="N1775" t="s">
        <v>920</v>
      </c>
      <c r="O1775">
        <v>660</v>
      </c>
    </row>
    <row r="1776" spans="1:15" x14ac:dyDescent="0.35">
      <c r="A1776" s="189" t="str">
        <f t="shared" si="118"/>
        <v>Sep</v>
      </c>
      <c r="B1776" s="190" t="str">
        <f t="shared" si="119"/>
        <v>2024</v>
      </c>
      <c r="C1776" s="190" t="str">
        <f t="shared" si="120"/>
        <v>Sep-2024</v>
      </c>
      <c r="D1776" s="2">
        <v>45565</v>
      </c>
      <c r="E1776" t="s">
        <v>1264</v>
      </c>
      <c r="F1776" t="s">
        <v>1265</v>
      </c>
      <c r="G1776" t="s">
        <v>1266</v>
      </c>
      <c r="H1776" t="s">
        <v>663</v>
      </c>
      <c r="I1776" t="s">
        <v>1267</v>
      </c>
      <c r="J1776" t="s">
        <v>1268</v>
      </c>
      <c r="K1776" t="s">
        <v>1269</v>
      </c>
      <c r="L1776" t="s">
        <v>1270</v>
      </c>
      <c r="M1776" t="s">
        <v>1271</v>
      </c>
      <c r="N1776" t="s">
        <v>922</v>
      </c>
      <c r="O1776">
        <v>895</v>
      </c>
    </row>
    <row r="1777" spans="1:15" x14ac:dyDescent="0.35">
      <c r="A1777" s="189" t="str">
        <f t="shared" si="118"/>
        <v>Sep</v>
      </c>
      <c r="B1777" s="190" t="str">
        <f t="shared" si="119"/>
        <v>2024</v>
      </c>
      <c r="C1777" s="190" t="str">
        <f t="shared" si="120"/>
        <v>Sep-2024</v>
      </c>
      <c r="D1777" s="2">
        <v>45565</v>
      </c>
      <c r="E1777" t="s">
        <v>1264</v>
      </c>
      <c r="F1777" t="s">
        <v>1265</v>
      </c>
      <c r="G1777" t="s">
        <v>1266</v>
      </c>
      <c r="H1777" t="s">
        <v>663</v>
      </c>
      <c r="I1777" t="s">
        <v>1267</v>
      </c>
      <c r="J1777" t="s">
        <v>1268</v>
      </c>
      <c r="K1777" t="s">
        <v>1269</v>
      </c>
      <c r="L1777" t="s">
        <v>1270</v>
      </c>
      <c r="M1777" t="s">
        <v>1271</v>
      </c>
      <c r="N1777" t="s">
        <v>921</v>
      </c>
      <c r="O1777">
        <v>785</v>
      </c>
    </row>
    <row r="1778" spans="1:15" x14ac:dyDescent="0.35">
      <c r="A1778" s="189" t="str">
        <f t="shared" si="118"/>
        <v>Sep</v>
      </c>
      <c r="B1778" s="190" t="str">
        <f t="shared" si="119"/>
        <v>2024</v>
      </c>
      <c r="C1778" s="190" t="str">
        <f t="shared" si="120"/>
        <v>Sep-2024</v>
      </c>
      <c r="D1778" s="2">
        <v>45565</v>
      </c>
      <c r="E1778" t="s">
        <v>1264</v>
      </c>
      <c r="F1778" t="s">
        <v>1265</v>
      </c>
      <c r="G1778" t="s">
        <v>1266</v>
      </c>
      <c r="H1778" t="s">
        <v>663</v>
      </c>
      <c r="I1778" t="s">
        <v>1267</v>
      </c>
      <c r="J1778" t="s">
        <v>1268</v>
      </c>
      <c r="K1778" t="s">
        <v>1272</v>
      </c>
      <c r="L1778" t="s">
        <v>1273</v>
      </c>
      <c r="M1778" t="s">
        <v>1274</v>
      </c>
      <c r="N1778" t="s">
        <v>1528</v>
      </c>
      <c r="O1778">
        <v>35</v>
      </c>
    </row>
    <row r="1779" spans="1:15" x14ac:dyDescent="0.35">
      <c r="A1779" s="189" t="str">
        <f t="shared" si="118"/>
        <v>Sep</v>
      </c>
      <c r="B1779" s="190" t="str">
        <f t="shared" si="119"/>
        <v>2024</v>
      </c>
      <c r="C1779" s="190" t="str">
        <f t="shared" si="120"/>
        <v>Sep-2024</v>
      </c>
      <c r="D1779" s="2">
        <v>45565</v>
      </c>
      <c r="E1779" t="s">
        <v>1264</v>
      </c>
      <c r="F1779" t="s">
        <v>1265</v>
      </c>
      <c r="G1779" t="s">
        <v>1266</v>
      </c>
      <c r="H1779" t="s">
        <v>663</v>
      </c>
      <c r="I1779" t="s">
        <v>1267</v>
      </c>
      <c r="J1779" t="s">
        <v>1268</v>
      </c>
      <c r="K1779" t="s">
        <v>1272</v>
      </c>
      <c r="L1779" t="s">
        <v>1273</v>
      </c>
      <c r="M1779" t="s">
        <v>1274</v>
      </c>
      <c r="N1779" t="s">
        <v>1529</v>
      </c>
      <c r="O1779" t="s">
        <v>958</v>
      </c>
    </row>
    <row r="1780" spans="1:15" x14ac:dyDescent="0.35">
      <c r="A1780" s="189" t="str">
        <f t="shared" si="118"/>
        <v>Sep</v>
      </c>
      <c r="B1780" s="190" t="str">
        <f t="shared" si="119"/>
        <v>2024</v>
      </c>
      <c r="C1780" s="190" t="str">
        <f t="shared" si="120"/>
        <v>Sep-2024</v>
      </c>
      <c r="D1780" s="2">
        <v>45565</v>
      </c>
      <c r="E1780" t="s">
        <v>1264</v>
      </c>
      <c r="F1780" t="s">
        <v>1265</v>
      </c>
      <c r="G1780" t="s">
        <v>1266</v>
      </c>
      <c r="H1780" t="s">
        <v>663</v>
      </c>
      <c r="I1780" t="s">
        <v>1267</v>
      </c>
      <c r="J1780" t="s">
        <v>1268</v>
      </c>
      <c r="K1780" t="s">
        <v>1272</v>
      </c>
      <c r="L1780" t="s">
        <v>1273</v>
      </c>
      <c r="M1780" t="s">
        <v>1274</v>
      </c>
      <c r="N1780" t="s">
        <v>919</v>
      </c>
      <c r="O1780">
        <v>85</v>
      </c>
    </row>
    <row r="1781" spans="1:15" x14ac:dyDescent="0.35">
      <c r="A1781" s="189" t="str">
        <f t="shared" si="118"/>
        <v>Sep</v>
      </c>
      <c r="B1781" s="190" t="str">
        <f t="shared" si="119"/>
        <v>2024</v>
      </c>
      <c r="C1781" s="190" t="str">
        <f t="shared" si="120"/>
        <v>Sep-2024</v>
      </c>
      <c r="D1781" s="2">
        <v>45565</v>
      </c>
      <c r="E1781" t="s">
        <v>1264</v>
      </c>
      <c r="F1781" t="s">
        <v>1265</v>
      </c>
      <c r="G1781" t="s">
        <v>1266</v>
      </c>
      <c r="H1781" t="s">
        <v>663</v>
      </c>
      <c r="I1781" t="s">
        <v>1267</v>
      </c>
      <c r="J1781" t="s">
        <v>1268</v>
      </c>
      <c r="K1781" t="s">
        <v>1272</v>
      </c>
      <c r="L1781" t="s">
        <v>1273</v>
      </c>
      <c r="M1781" t="s">
        <v>1274</v>
      </c>
      <c r="N1781" t="s">
        <v>920</v>
      </c>
      <c r="O1781">
        <v>730</v>
      </c>
    </row>
    <row r="1782" spans="1:15" x14ac:dyDescent="0.35">
      <c r="A1782" s="189" t="str">
        <f t="shared" si="118"/>
        <v>Sep</v>
      </c>
      <c r="B1782" s="190" t="str">
        <f t="shared" si="119"/>
        <v>2024</v>
      </c>
      <c r="C1782" s="190" t="str">
        <f t="shared" si="120"/>
        <v>Sep-2024</v>
      </c>
      <c r="D1782" s="2">
        <v>45565</v>
      </c>
      <c r="E1782" t="s">
        <v>1264</v>
      </c>
      <c r="F1782" t="s">
        <v>1265</v>
      </c>
      <c r="G1782" t="s">
        <v>1266</v>
      </c>
      <c r="H1782" t="s">
        <v>663</v>
      </c>
      <c r="I1782" t="s">
        <v>1267</v>
      </c>
      <c r="J1782" t="s">
        <v>1268</v>
      </c>
      <c r="K1782" t="s">
        <v>1272</v>
      </c>
      <c r="L1782" t="s">
        <v>1273</v>
      </c>
      <c r="M1782" t="s">
        <v>1274</v>
      </c>
      <c r="N1782" t="s">
        <v>922</v>
      </c>
      <c r="O1782">
        <v>1185</v>
      </c>
    </row>
    <row r="1783" spans="1:15" x14ac:dyDescent="0.35">
      <c r="A1783" s="189" t="str">
        <f t="shared" si="118"/>
        <v>Sep</v>
      </c>
      <c r="B1783" s="190" t="str">
        <f t="shared" si="119"/>
        <v>2024</v>
      </c>
      <c r="C1783" s="190" t="str">
        <f t="shared" si="120"/>
        <v>Sep-2024</v>
      </c>
      <c r="D1783" s="2">
        <v>45565</v>
      </c>
      <c r="E1783" t="s">
        <v>1264</v>
      </c>
      <c r="F1783" t="s">
        <v>1265</v>
      </c>
      <c r="G1783" t="s">
        <v>1266</v>
      </c>
      <c r="H1783" t="s">
        <v>663</v>
      </c>
      <c r="I1783" t="s">
        <v>1267</v>
      </c>
      <c r="J1783" t="s">
        <v>1268</v>
      </c>
      <c r="K1783" t="s">
        <v>1272</v>
      </c>
      <c r="L1783" t="s">
        <v>1273</v>
      </c>
      <c r="M1783" t="s">
        <v>1274</v>
      </c>
      <c r="N1783" t="s">
        <v>921</v>
      </c>
      <c r="O1783">
        <v>825</v>
      </c>
    </row>
    <row r="1784" spans="1:15" x14ac:dyDescent="0.35">
      <c r="A1784" s="189" t="str">
        <f t="shared" si="118"/>
        <v>Sep</v>
      </c>
      <c r="B1784" s="190" t="str">
        <f t="shared" si="119"/>
        <v>2024</v>
      </c>
      <c r="C1784" s="190" t="str">
        <f t="shared" si="120"/>
        <v>Sep-2024</v>
      </c>
      <c r="D1784" s="2">
        <v>45565</v>
      </c>
      <c r="E1784" t="s">
        <v>1264</v>
      </c>
      <c r="F1784" t="s">
        <v>1265</v>
      </c>
      <c r="G1784" t="s">
        <v>1266</v>
      </c>
      <c r="H1784" t="s">
        <v>663</v>
      </c>
      <c r="I1784" t="s">
        <v>1267</v>
      </c>
      <c r="J1784" t="s">
        <v>1268</v>
      </c>
      <c r="K1784" t="s">
        <v>1275</v>
      </c>
      <c r="L1784" t="s">
        <v>1276</v>
      </c>
      <c r="M1784" t="s">
        <v>1277</v>
      </c>
      <c r="N1784" t="s">
        <v>1528</v>
      </c>
      <c r="O1784">
        <v>35</v>
      </c>
    </row>
    <row r="1785" spans="1:15" x14ac:dyDescent="0.35">
      <c r="A1785" s="189" t="str">
        <f t="shared" si="118"/>
        <v>Sep</v>
      </c>
      <c r="B1785" s="190" t="str">
        <f t="shared" si="119"/>
        <v>2024</v>
      </c>
      <c r="C1785" s="190" t="str">
        <f t="shared" si="120"/>
        <v>Sep-2024</v>
      </c>
      <c r="D1785" s="2">
        <v>45565</v>
      </c>
      <c r="E1785" t="s">
        <v>1264</v>
      </c>
      <c r="F1785" t="s">
        <v>1265</v>
      </c>
      <c r="G1785" t="s">
        <v>1266</v>
      </c>
      <c r="H1785" t="s">
        <v>663</v>
      </c>
      <c r="I1785" t="s">
        <v>1267</v>
      </c>
      <c r="J1785" t="s">
        <v>1268</v>
      </c>
      <c r="K1785" t="s">
        <v>1275</v>
      </c>
      <c r="L1785" t="s">
        <v>1276</v>
      </c>
      <c r="M1785" t="s">
        <v>1277</v>
      </c>
      <c r="N1785" t="s">
        <v>1529</v>
      </c>
      <c r="O1785" t="s">
        <v>958</v>
      </c>
    </row>
    <row r="1786" spans="1:15" x14ac:dyDescent="0.35">
      <c r="A1786" s="189" t="str">
        <f t="shared" si="118"/>
        <v>Sep</v>
      </c>
      <c r="B1786" s="190" t="str">
        <f t="shared" si="119"/>
        <v>2024</v>
      </c>
      <c r="C1786" s="190" t="str">
        <f t="shared" si="120"/>
        <v>Sep-2024</v>
      </c>
      <c r="D1786" s="2">
        <v>45565</v>
      </c>
      <c r="E1786" t="s">
        <v>1264</v>
      </c>
      <c r="F1786" t="s">
        <v>1265</v>
      </c>
      <c r="G1786" t="s">
        <v>1266</v>
      </c>
      <c r="H1786" t="s">
        <v>663</v>
      </c>
      <c r="I1786" t="s">
        <v>1267</v>
      </c>
      <c r="J1786" t="s">
        <v>1268</v>
      </c>
      <c r="K1786" t="s">
        <v>1275</v>
      </c>
      <c r="L1786" t="s">
        <v>1276</v>
      </c>
      <c r="M1786" t="s">
        <v>1277</v>
      </c>
      <c r="N1786" t="s">
        <v>919</v>
      </c>
      <c r="O1786">
        <v>80</v>
      </c>
    </row>
    <row r="1787" spans="1:15" x14ac:dyDescent="0.35">
      <c r="A1787" s="189" t="str">
        <f t="shared" si="118"/>
        <v>Sep</v>
      </c>
      <c r="B1787" s="190" t="str">
        <f t="shared" si="119"/>
        <v>2024</v>
      </c>
      <c r="C1787" s="190" t="str">
        <f t="shared" si="120"/>
        <v>Sep-2024</v>
      </c>
      <c r="D1787" s="2">
        <v>45565</v>
      </c>
      <c r="E1787" t="s">
        <v>1264</v>
      </c>
      <c r="F1787" t="s">
        <v>1265</v>
      </c>
      <c r="G1787" t="s">
        <v>1266</v>
      </c>
      <c r="H1787" t="s">
        <v>663</v>
      </c>
      <c r="I1787" t="s">
        <v>1267</v>
      </c>
      <c r="J1787" t="s">
        <v>1268</v>
      </c>
      <c r="K1787" t="s">
        <v>1275</v>
      </c>
      <c r="L1787" t="s">
        <v>1276</v>
      </c>
      <c r="M1787" t="s">
        <v>1277</v>
      </c>
      <c r="N1787" t="s">
        <v>920</v>
      </c>
      <c r="O1787">
        <v>710</v>
      </c>
    </row>
    <row r="1788" spans="1:15" x14ac:dyDescent="0.35">
      <c r="A1788" s="189" t="str">
        <f t="shared" si="118"/>
        <v>Sep</v>
      </c>
      <c r="B1788" s="190" t="str">
        <f t="shared" si="119"/>
        <v>2024</v>
      </c>
      <c r="C1788" s="190" t="str">
        <f t="shared" si="120"/>
        <v>Sep-2024</v>
      </c>
      <c r="D1788" s="2">
        <v>45565</v>
      </c>
      <c r="E1788" t="s">
        <v>1264</v>
      </c>
      <c r="F1788" t="s">
        <v>1265</v>
      </c>
      <c r="G1788" t="s">
        <v>1266</v>
      </c>
      <c r="H1788" t="s">
        <v>663</v>
      </c>
      <c r="I1788" t="s">
        <v>1267</v>
      </c>
      <c r="J1788" t="s">
        <v>1268</v>
      </c>
      <c r="K1788" t="s">
        <v>1275</v>
      </c>
      <c r="L1788" t="s">
        <v>1276</v>
      </c>
      <c r="M1788" t="s">
        <v>1277</v>
      </c>
      <c r="N1788" t="s">
        <v>922</v>
      </c>
      <c r="O1788">
        <v>1415</v>
      </c>
    </row>
    <row r="1789" spans="1:15" x14ac:dyDescent="0.35">
      <c r="A1789" s="189" t="str">
        <f t="shared" si="118"/>
        <v>Sep</v>
      </c>
      <c r="B1789" s="190" t="str">
        <f t="shared" si="119"/>
        <v>2024</v>
      </c>
      <c r="C1789" s="190" t="str">
        <f t="shared" si="120"/>
        <v>Sep-2024</v>
      </c>
      <c r="D1789" s="2">
        <v>45565</v>
      </c>
      <c r="E1789" t="s">
        <v>1264</v>
      </c>
      <c r="F1789" t="s">
        <v>1265</v>
      </c>
      <c r="G1789" t="s">
        <v>1266</v>
      </c>
      <c r="H1789" t="s">
        <v>663</v>
      </c>
      <c r="I1789" t="s">
        <v>1267</v>
      </c>
      <c r="J1789" t="s">
        <v>1268</v>
      </c>
      <c r="K1789" t="s">
        <v>1275</v>
      </c>
      <c r="L1789" t="s">
        <v>1276</v>
      </c>
      <c r="M1789" t="s">
        <v>1277</v>
      </c>
      <c r="N1789" t="s">
        <v>921</v>
      </c>
      <c r="O1789">
        <v>840</v>
      </c>
    </row>
    <row r="1790" spans="1:15" x14ac:dyDescent="0.35">
      <c r="A1790" s="189" t="str">
        <f t="shared" si="118"/>
        <v>Sep</v>
      </c>
      <c r="B1790" s="190" t="str">
        <f t="shared" si="119"/>
        <v>2024</v>
      </c>
      <c r="C1790" s="190" t="str">
        <f t="shared" si="120"/>
        <v>Sep-2024</v>
      </c>
      <c r="D1790" s="2">
        <v>45565</v>
      </c>
      <c r="E1790" t="s">
        <v>1264</v>
      </c>
      <c r="F1790" t="s">
        <v>1265</v>
      </c>
      <c r="G1790" t="s">
        <v>1266</v>
      </c>
      <c r="H1790" t="s">
        <v>663</v>
      </c>
      <c r="I1790" t="s">
        <v>1267</v>
      </c>
      <c r="J1790" t="s">
        <v>1268</v>
      </c>
      <c r="K1790" t="s">
        <v>1278</v>
      </c>
      <c r="L1790" t="s">
        <v>1279</v>
      </c>
      <c r="M1790" t="s">
        <v>1280</v>
      </c>
      <c r="N1790" t="s">
        <v>1528</v>
      </c>
      <c r="O1790">
        <v>155</v>
      </c>
    </row>
    <row r="1791" spans="1:15" x14ac:dyDescent="0.35">
      <c r="A1791" s="189" t="str">
        <f t="shared" si="118"/>
        <v>Sep</v>
      </c>
      <c r="B1791" s="190" t="str">
        <f t="shared" si="119"/>
        <v>2024</v>
      </c>
      <c r="C1791" s="190" t="str">
        <f t="shared" si="120"/>
        <v>Sep-2024</v>
      </c>
      <c r="D1791" s="2">
        <v>45565</v>
      </c>
      <c r="E1791" t="s">
        <v>1264</v>
      </c>
      <c r="F1791" t="s">
        <v>1265</v>
      </c>
      <c r="G1791" t="s">
        <v>1266</v>
      </c>
      <c r="H1791" t="s">
        <v>663</v>
      </c>
      <c r="I1791" t="s">
        <v>1267</v>
      </c>
      <c r="J1791" t="s">
        <v>1268</v>
      </c>
      <c r="K1791" t="s">
        <v>1278</v>
      </c>
      <c r="L1791" t="s">
        <v>1279</v>
      </c>
      <c r="M1791" t="s">
        <v>1280</v>
      </c>
      <c r="N1791" t="s">
        <v>1529</v>
      </c>
      <c r="O1791">
        <v>5</v>
      </c>
    </row>
    <row r="1792" spans="1:15" x14ac:dyDescent="0.35">
      <c r="A1792" s="189" t="str">
        <f t="shared" si="118"/>
        <v>Sep</v>
      </c>
      <c r="B1792" s="190" t="str">
        <f t="shared" si="119"/>
        <v>2024</v>
      </c>
      <c r="C1792" s="190" t="str">
        <f t="shared" si="120"/>
        <v>Sep-2024</v>
      </c>
      <c r="D1792" s="2">
        <v>45565</v>
      </c>
      <c r="E1792" t="s">
        <v>1264</v>
      </c>
      <c r="F1792" t="s">
        <v>1265</v>
      </c>
      <c r="G1792" t="s">
        <v>1266</v>
      </c>
      <c r="H1792" t="s">
        <v>663</v>
      </c>
      <c r="I1792" t="s">
        <v>1267</v>
      </c>
      <c r="J1792" t="s">
        <v>1268</v>
      </c>
      <c r="K1792" t="s">
        <v>1278</v>
      </c>
      <c r="L1792" t="s">
        <v>1279</v>
      </c>
      <c r="M1792" t="s">
        <v>1280</v>
      </c>
      <c r="N1792" t="s">
        <v>919</v>
      </c>
      <c r="O1792">
        <v>355</v>
      </c>
    </row>
    <row r="1793" spans="1:15" x14ac:dyDescent="0.35">
      <c r="A1793" s="189" t="str">
        <f t="shared" si="118"/>
        <v>Sep</v>
      </c>
      <c r="B1793" s="190" t="str">
        <f t="shared" si="119"/>
        <v>2024</v>
      </c>
      <c r="C1793" s="190" t="str">
        <f t="shared" si="120"/>
        <v>Sep-2024</v>
      </c>
      <c r="D1793" s="2">
        <v>45565</v>
      </c>
      <c r="E1793" t="s">
        <v>1264</v>
      </c>
      <c r="F1793" t="s">
        <v>1265</v>
      </c>
      <c r="G1793" t="s">
        <v>1266</v>
      </c>
      <c r="H1793" t="s">
        <v>663</v>
      </c>
      <c r="I1793" t="s">
        <v>1267</v>
      </c>
      <c r="J1793" t="s">
        <v>1268</v>
      </c>
      <c r="K1793" t="s">
        <v>1278</v>
      </c>
      <c r="L1793" t="s">
        <v>1279</v>
      </c>
      <c r="M1793" t="s">
        <v>1280</v>
      </c>
      <c r="N1793" t="s">
        <v>920</v>
      </c>
      <c r="O1793">
        <v>2210</v>
      </c>
    </row>
    <row r="1794" spans="1:15" x14ac:dyDescent="0.35">
      <c r="A1794" s="189" t="str">
        <f t="shared" si="118"/>
        <v>Sep</v>
      </c>
      <c r="B1794" s="190" t="str">
        <f t="shared" si="119"/>
        <v>2024</v>
      </c>
      <c r="C1794" s="190" t="str">
        <f t="shared" si="120"/>
        <v>Sep-2024</v>
      </c>
      <c r="D1794" s="2">
        <v>45565</v>
      </c>
      <c r="E1794" t="s">
        <v>1264</v>
      </c>
      <c r="F1794" t="s">
        <v>1265</v>
      </c>
      <c r="G1794" t="s">
        <v>1266</v>
      </c>
      <c r="H1794" t="s">
        <v>663</v>
      </c>
      <c r="I1794" t="s">
        <v>1267</v>
      </c>
      <c r="J1794" t="s">
        <v>1268</v>
      </c>
      <c r="K1794" t="s">
        <v>1278</v>
      </c>
      <c r="L1794" t="s">
        <v>1279</v>
      </c>
      <c r="M1794" t="s">
        <v>1280</v>
      </c>
      <c r="N1794" t="s">
        <v>922</v>
      </c>
      <c r="O1794">
        <v>705</v>
      </c>
    </row>
    <row r="1795" spans="1:15" x14ac:dyDescent="0.35">
      <c r="A1795" s="189" t="str">
        <f t="shared" ref="A1795:A1858" si="121">TEXT(D1795,"mmm")</f>
        <v>Sep</v>
      </c>
      <c r="B1795" s="190" t="str">
        <f t="shared" ref="B1795:B1858" si="122">TEXT(D1795,"yyyy")</f>
        <v>2024</v>
      </c>
      <c r="C1795" s="190" t="str">
        <f t="shared" ref="C1795:C1858" si="123">_xlfn.CONCAT(A1795&amp;"-"&amp;B1795)</f>
        <v>Sep-2024</v>
      </c>
      <c r="D1795" s="2">
        <v>45565</v>
      </c>
      <c r="E1795" t="s">
        <v>1264</v>
      </c>
      <c r="F1795" t="s">
        <v>1265</v>
      </c>
      <c r="G1795" t="s">
        <v>1266</v>
      </c>
      <c r="H1795" t="s">
        <v>663</v>
      </c>
      <c r="I1795" t="s">
        <v>1267</v>
      </c>
      <c r="J1795" t="s">
        <v>1268</v>
      </c>
      <c r="K1795" t="s">
        <v>1278</v>
      </c>
      <c r="L1795" t="s">
        <v>1279</v>
      </c>
      <c r="M1795" t="s">
        <v>1280</v>
      </c>
      <c r="N1795" t="s">
        <v>921</v>
      </c>
      <c r="O1795">
        <v>1315</v>
      </c>
    </row>
    <row r="1796" spans="1:15" x14ac:dyDescent="0.35">
      <c r="A1796" s="189" t="str">
        <f t="shared" si="121"/>
        <v>Sep</v>
      </c>
      <c r="B1796" s="190" t="str">
        <f t="shared" si="122"/>
        <v>2024</v>
      </c>
      <c r="C1796" s="190" t="str">
        <f t="shared" si="123"/>
        <v>Sep-2024</v>
      </c>
      <c r="D1796" s="2">
        <v>45565</v>
      </c>
      <c r="E1796" t="s">
        <v>1264</v>
      </c>
      <c r="F1796" t="s">
        <v>1265</v>
      </c>
      <c r="G1796" t="s">
        <v>1266</v>
      </c>
      <c r="H1796" t="s">
        <v>668</v>
      </c>
      <c r="I1796" t="s">
        <v>1281</v>
      </c>
      <c r="J1796" t="s">
        <v>1282</v>
      </c>
      <c r="K1796" t="s">
        <v>1283</v>
      </c>
      <c r="L1796" t="s">
        <v>1284</v>
      </c>
      <c r="M1796" t="s">
        <v>1285</v>
      </c>
      <c r="N1796" t="s">
        <v>1528</v>
      </c>
      <c r="O1796">
        <v>20</v>
      </c>
    </row>
    <row r="1797" spans="1:15" x14ac:dyDescent="0.35">
      <c r="A1797" s="189" t="str">
        <f t="shared" si="121"/>
        <v>Sep</v>
      </c>
      <c r="B1797" s="190" t="str">
        <f t="shared" si="122"/>
        <v>2024</v>
      </c>
      <c r="C1797" s="190" t="str">
        <f t="shared" si="123"/>
        <v>Sep-2024</v>
      </c>
      <c r="D1797" s="2">
        <v>45565</v>
      </c>
      <c r="E1797" t="s">
        <v>1264</v>
      </c>
      <c r="F1797" t="s">
        <v>1265</v>
      </c>
      <c r="G1797" t="s">
        <v>1266</v>
      </c>
      <c r="H1797" t="s">
        <v>668</v>
      </c>
      <c r="I1797" t="s">
        <v>1281</v>
      </c>
      <c r="J1797" t="s">
        <v>1282</v>
      </c>
      <c r="K1797" t="s">
        <v>1283</v>
      </c>
      <c r="L1797" t="s">
        <v>1284</v>
      </c>
      <c r="M1797" t="s">
        <v>1285</v>
      </c>
      <c r="N1797" t="s">
        <v>1529</v>
      </c>
      <c r="O1797" t="s">
        <v>958</v>
      </c>
    </row>
    <row r="1798" spans="1:15" x14ac:dyDescent="0.35">
      <c r="A1798" s="189" t="str">
        <f t="shared" si="121"/>
        <v>Sep</v>
      </c>
      <c r="B1798" s="190" t="str">
        <f t="shared" si="122"/>
        <v>2024</v>
      </c>
      <c r="C1798" s="190" t="str">
        <f t="shared" si="123"/>
        <v>Sep-2024</v>
      </c>
      <c r="D1798" s="2">
        <v>45565</v>
      </c>
      <c r="E1798" t="s">
        <v>1264</v>
      </c>
      <c r="F1798" t="s">
        <v>1265</v>
      </c>
      <c r="G1798" t="s">
        <v>1266</v>
      </c>
      <c r="H1798" t="s">
        <v>668</v>
      </c>
      <c r="I1798" t="s">
        <v>1281</v>
      </c>
      <c r="J1798" t="s">
        <v>1282</v>
      </c>
      <c r="K1798" t="s">
        <v>1283</v>
      </c>
      <c r="L1798" t="s">
        <v>1284</v>
      </c>
      <c r="M1798" t="s">
        <v>1285</v>
      </c>
      <c r="N1798" t="s">
        <v>919</v>
      </c>
      <c r="O1798">
        <v>130</v>
      </c>
    </row>
    <row r="1799" spans="1:15" x14ac:dyDescent="0.35">
      <c r="A1799" s="189" t="str">
        <f t="shared" si="121"/>
        <v>Sep</v>
      </c>
      <c r="B1799" s="190" t="str">
        <f t="shared" si="122"/>
        <v>2024</v>
      </c>
      <c r="C1799" s="190" t="str">
        <f t="shared" si="123"/>
        <v>Sep-2024</v>
      </c>
      <c r="D1799" s="2">
        <v>45565</v>
      </c>
      <c r="E1799" t="s">
        <v>1264</v>
      </c>
      <c r="F1799" t="s">
        <v>1265</v>
      </c>
      <c r="G1799" t="s">
        <v>1266</v>
      </c>
      <c r="H1799" t="s">
        <v>668</v>
      </c>
      <c r="I1799" t="s">
        <v>1281</v>
      </c>
      <c r="J1799" t="s">
        <v>1282</v>
      </c>
      <c r="K1799" t="s">
        <v>1283</v>
      </c>
      <c r="L1799" t="s">
        <v>1284</v>
      </c>
      <c r="M1799" t="s">
        <v>1285</v>
      </c>
      <c r="N1799" t="s">
        <v>920</v>
      </c>
      <c r="O1799">
        <v>1670</v>
      </c>
    </row>
    <row r="1800" spans="1:15" x14ac:dyDescent="0.35">
      <c r="A1800" s="189" t="str">
        <f t="shared" si="121"/>
        <v>Sep</v>
      </c>
      <c r="B1800" s="190" t="str">
        <f t="shared" si="122"/>
        <v>2024</v>
      </c>
      <c r="C1800" s="190" t="str">
        <f t="shared" si="123"/>
        <v>Sep-2024</v>
      </c>
      <c r="D1800" s="2">
        <v>45565</v>
      </c>
      <c r="E1800" t="s">
        <v>1264</v>
      </c>
      <c r="F1800" t="s">
        <v>1265</v>
      </c>
      <c r="G1800" t="s">
        <v>1266</v>
      </c>
      <c r="H1800" t="s">
        <v>668</v>
      </c>
      <c r="I1800" t="s">
        <v>1281</v>
      </c>
      <c r="J1800" t="s">
        <v>1282</v>
      </c>
      <c r="K1800" t="s">
        <v>1283</v>
      </c>
      <c r="L1800" t="s">
        <v>1284</v>
      </c>
      <c r="M1800" t="s">
        <v>1285</v>
      </c>
      <c r="N1800" t="s">
        <v>922</v>
      </c>
      <c r="O1800">
        <v>540</v>
      </c>
    </row>
    <row r="1801" spans="1:15" x14ac:dyDescent="0.35">
      <c r="A1801" s="189" t="str">
        <f t="shared" si="121"/>
        <v>Sep</v>
      </c>
      <c r="B1801" s="190" t="str">
        <f t="shared" si="122"/>
        <v>2024</v>
      </c>
      <c r="C1801" s="190" t="str">
        <f t="shared" si="123"/>
        <v>Sep-2024</v>
      </c>
      <c r="D1801" s="2">
        <v>45565</v>
      </c>
      <c r="E1801" t="s">
        <v>1264</v>
      </c>
      <c r="F1801" t="s">
        <v>1265</v>
      </c>
      <c r="G1801" t="s">
        <v>1266</v>
      </c>
      <c r="H1801" t="s">
        <v>668</v>
      </c>
      <c r="I1801" t="s">
        <v>1281</v>
      </c>
      <c r="J1801" t="s">
        <v>1282</v>
      </c>
      <c r="K1801" t="s">
        <v>1283</v>
      </c>
      <c r="L1801" t="s">
        <v>1284</v>
      </c>
      <c r="M1801" t="s">
        <v>1285</v>
      </c>
      <c r="N1801" t="s">
        <v>921</v>
      </c>
      <c r="O1801">
        <v>1300</v>
      </c>
    </row>
    <row r="1802" spans="1:15" x14ac:dyDescent="0.35">
      <c r="A1802" s="189" t="str">
        <f t="shared" si="121"/>
        <v>Sep</v>
      </c>
      <c r="B1802" s="190" t="str">
        <f t="shared" si="122"/>
        <v>2024</v>
      </c>
      <c r="C1802" s="190" t="str">
        <f t="shared" si="123"/>
        <v>Sep-2024</v>
      </c>
      <c r="D1802" s="2">
        <v>45565</v>
      </c>
      <c r="E1802" t="s">
        <v>1264</v>
      </c>
      <c r="F1802" t="s">
        <v>1265</v>
      </c>
      <c r="G1802" t="s">
        <v>1266</v>
      </c>
      <c r="H1802" t="s">
        <v>668</v>
      </c>
      <c r="I1802" t="s">
        <v>1281</v>
      </c>
      <c r="J1802" t="s">
        <v>1282</v>
      </c>
      <c r="K1802" t="s">
        <v>1286</v>
      </c>
      <c r="L1802" t="s">
        <v>1287</v>
      </c>
      <c r="M1802" t="s">
        <v>1288</v>
      </c>
      <c r="N1802" t="s">
        <v>1528</v>
      </c>
      <c r="O1802">
        <v>5</v>
      </c>
    </row>
    <row r="1803" spans="1:15" x14ac:dyDescent="0.35">
      <c r="A1803" s="189" t="str">
        <f t="shared" si="121"/>
        <v>Sep</v>
      </c>
      <c r="B1803" s="190" t="str">
        <f t="shared" si="122"/>
        <v>2024</v>
      </c>
      <c r="C1803" s="190" t="str">
        <f t="shared" si="123"/>
        <v>Sep-2024</v>
      </c>
      <c r="D1803" s="2">
        <v>45565</v>
      </c>
      <c r="E1803" t="s">
        <v>1264</v>
      </c>
      <c r="F1803" t="s">
        <v>1265</v>
      </c>
      <c r="G1803" t="s">
        <v>1266</v>
      </c>
      <c r="H1803" t="s">
        <v>668</v>
      </c>
      <c r="I1803" t="s">
        <v>1281</v>
      </c>
      <c r="J1803" t="s">
        <v>1282</v>
      </c>
      <c r="K1803" t="s">
        <v>1286</v>
      </c>
      <c r="L1803" t="s">
        <v>1287</v>
      </c>
      <c r="M1803" t="s">
        <v>1288</v>
      </c>
      <c r="N1803" t="s">
        <v>1529</v>
      </c>
      <c r="O1803" t="s">
        <v>958</v>
      </c>
    </row>
    <row r="1804" spans="1:15" x14ac:dyDescent="0.35">
      <c r="A1804" s="189" t="str">
        <f t="shared" si="121"/>
        <v>Sep</v>
      </c>
      <c r="B1804" s="190" t="str">
        <f t="shared" si="122"/>
        <v>2024</v>
      </c>
      <c r="C1804" s="190" t="str">
        <f t="shared" si="123"/>
        <v>Sep-2024</v>
      </c>
      <c r="D1804" s="2">
        <v>45565</v>
      </c>
      <c r="E1804" t="s">
        <v>1264</v>
      </c>
      <c r="F1804" t="s">
        <v>1265</v>
      </c>
      <c r="G1804" t="s">
        <v>1266</v>
      </c>
      <c r="H1804" t="s">
        <v>668</v>
      </c>
      <c r="I1804" t="s">
        <v>1281</v>
      </c>
      <c r="J1804" t="s">
        <v>1282</v>
      </c>
      <c r="K1804" t="s">
        <v>1286</v>
      </c>
      <c r="L1804" t="s">
        <v>1287</v>
      </c>
      <c r="M1804" t="s">
        <v>1288</v>
      </c>
      <c r="N1804" t="s">
        <v>919</v>
      </c>
      <c r="O1804">
        <v>5</v>
      </c>
    </row>
    <row r="1805" spans="1:15" x14ac:dyDescent="0.35">
      <c r="A1805" s="189" t="str">
        <f t="shared" si="121"/>
        <v>Sep</v>
      </c>
      <c r="B1805" s="190" t="str">
        <f t="shared" si="122"/>
        <v>2024</v>
      </c>
      <c r="C1805" s="190" t="str">
        <f t="shared" si="123"/>
        <v>Sep-2024</v>
      </c>
      <c r="D1805" s="2">
        <v>45565</v>
      </c>
      <c r="E1805" t="s">
        <v>1264</v>
      </c>
      <c r="F1805" t="s">
        <v>1265</v>
      </c>
      <c r="G1805" t="s">
        <v>1266</v>
      </c>
      <c r="H1805" t="s">
        <v>668</v>
      </c>
      <c r="I1805" t="s">
        <v>1281</v>
      </c>
      <c r="J1805" t="s">
        <v>1282</v>
      </c>
      <c r="K1805" t="s">
        <v>1286</v>
      </c>
      <c r="L1805" t="s">
        <v>1287</v>
      </c>
      <c r="M1805" t="s">
        <v>1288</v>
      </c>
      <c r="N1805" t="s">
        <v>920</v>
      </c>
      <c r="O1805">
        <v>750</v>
      </c>
    </row>
    <row r="1806" spans="1:15" x14ac:dyDescent="0.35">
      <c r="A1806" s="189" t="str">
        <f t="shared" si="121"/>
        <v>Sep</v>
      </c>
      <c r="B1806" s="190" t="str">
        <f t="shared" si="122"/>
        <v>2024</v>
      </c>
      <c r="C1806" s="190" t="str">
        <f t="shared" si="123"/>
        <v>Sep-2024</v>
      </c>
      <c r="D1806" s="2">
        <v>45565</v>
      </c>
      <c r="E1806" t="s">
        <v>1264</v>
      </c>
      <c r="F1806" t="s">
        <v>1265</v>
      </c>
      <c r="G1806" t="s">
        <v>1266</v>
      </c>
      <c r="H1806" t="s">
        <v>668</v>
      </c>
      <c r="I1806" t="s">
        <v>1281</v>
      </c>
      <c r="J1806" t="s">
        <v>1282</v>
      </c>
      <c r="K1806" t="s">
        <v>1286</v>
      </c>
      <c r="L1806" t="s">
        <v>1287</v>
      </c>
      <c r="M1806" t="s">
        <v>1288</v>
      </c>
      <c r="N1806" t="s">
        <v>922</v>
      </c>
      <c r="O1806">
        <v>190</v>
      </c>
    </row>
    <row r="1807" spans="1:15" x14ac:dyDescent="0.35">
      <c r="A1807" s="189" t="str">
        <f t="shared" si="121"/>
        <v>Sep</v>
      </c>
      <c r="B1807" s="190" t="str">
        <f t="shared" si="122"/>
        <v>2024</v>
      </c>
      <c r="C1807" s="190" t="str">
        <f t="shared" si="123"/>
        <v>Sep-2024</v>
      </c>
      <c r="D1807" s="2">
        <v>45565</v>
      </c>
      <c r="E1807" t="s">
        <v>1264</v>
      </c>
      <c r="F1807" t="s">
        <v>1265</v>
      </c>
      <c r="G1807" t="s">
        <v>1266</v>
      </c>
      <c r="H1807" t="s">
        <v>668</v>
      </c>
      <c r="I1807" t="s">
        <v>1281</v>
      </c>
      <c r="J1807" t="s">
        <v>1282</v>
      </c>
      <c r="K1807" t="s">
        <v>1286</v>
      </c>
      <c r="L1807" t="s">
        <v>1287</v>
      </c>
      <c r="M1807" t="s">
        <v>1288</v>
      </c>
      <c r="N1807" t="s">
        <v>921</v>
      </c>
      <c r="O1807">
        <v>590</v>
      </c>
    </row>
    <row r="1808" spans="1:15" x14ac:dyDescent="0.35">
      <c r="A1808" s="189" t="str">
        <f t="shared" si="121"/>
        <v>Sep</v>
      </c>
      <c r="B1808" s="190" t="str">
        <f t="shared" si="122"/>
        <v>2024</v>
      </c>
      <c r="C1808" s="190" t="str">
        <f t="shared" si="123"/>
        <v>Sep-2024</v>
      </c>
      <c r="D1808" s="2">
        <v>45565</v>
      </c>
      <c r="E1808" t="s">
        <v>1264</v>
      </c>
      <c r="F1808" t="s">
        <v>1265</v>
      </c>
      <c r="G1808" t="s">
        <v>1266</v>
      </c>
      <c r="H1808" t="s">
        <v>668</v>
      </c>
      <c r="I1808" t="s">
        <v>1281</v>
      </c>
      <c r="J1808" t="s">
        <v>1282</v>
      </c>
      <c r="K1808" t="s">
        <v>1289</v>
      </c>
      <c r="L1808" t="s">
        <v>1290</v>
      </c>
      <c r="M1808" t="s">
        <v>1291</v>
      </c>
      <c r="N1808" t="s">
        <v>1528</v>
      </c>
      <c r="O1808">
        <v>10</v>
      </c>
    </row>
    <row r="1809" spans="1:15" x14ac:dyDescent="0.35">
      <c r="A1809" s="189" t="str">
        <f t="shared" si="121"/>
        <v>Sep</v>
      </c>
      <c r="B1809" s="190" t="str">
        <f t="shared" si="122"/>
        <v>2024</v>
      </c>
      <c r="C1809" s="190" t="str">
        <f t="shared" si="123"/>
        <v>Sep-2024</v>
      </c>
      <c r="D1809" s="2">
        <v>45565</v>
      </c>
      <c r="E1809" t="s">
        <v>1264</v>
      </c>
      <c r="F1809" t="s">
        <v>1265</v>
      </c>
      <c r="G1809" t="s">
        <v>1266</v>
      </c>
      <c r="H1809" t="s">
        <v>668</v>
      </c>
      <c r="I1809" t="s">
        <v>1281</v>
      </c>
      <c r="J1809" t="s">
        <v>1282</v>
      </c>
      <c r="K1809" t="s">
        <v>1289</v>
      </c>
      <c r="L1809" t="s">
        <v>1290</v>
      </c>
      <c r="M1809" t="s">
        <v>1291</v>
      </c>
      <c r="N1809" t="s">
        <v>1529</v>
      </c>
      <c r="O1809" t="s">
        <v>958</v>
      </c>
    </row>
    <row r="1810" spans="1:15" x14ac:dyDescent="0.35">
      <c r="A1810" s="189" t="str">
        <f t="shared" si="121"/>
        <v>Sep</v>
      </c>
      <c r="B1810" s="190" t="str">
        <f t="shared" si="122"/>
        <v>2024</v>
      </c>
      <c r="C1810" s="190" t="str">
        <f t="shared" si="123"/>
        <v>Sep-2024</v>
      </c>
      <c r="D1810" s="2">
        <v>45565</v>
      </c>
      <c r="E1810" t="s">
        <v>1264</v>
      </c>
      <c r="F1810" t="s">
        <v>1265</v>
      </c>
      <c r="G1810" t="s">
        <v>1266</v>
      </c>
      <c r="H1810" t="s">
        <v>668</v>
      </c>
      <c r="I1810" t="s">
        <v>1281</v>
      </c>
      <c r="J1810" t="s">
        <v>1282</v>
      </c>
      <c r="K1810" t="s">
        <v>1289</v>
      </c>
      <c r="L1810" t="s">
        <v>1290</v>
      </c>
      <c r="M1810" t="s">
        <v>1291</v>
      </c>
      <c r="N1810" t="s">
        <v>919</v>
      </c>
      <c r="O1810">
        <v>80</v>
      </c>
    </row>
    <row r="1811" spans="1:15" x14ac:dyDescent="0.35">
      <c r="A1811" s="189" t="str">
        <f t="shared" si="121"/>
        <v>Sep</v>
      </c>
      <c r="B1811" s="190" t="str">
        <f t="shared" si="122"/>
        <v>2024</v>
      </c>
      <c r="C1811" s="190" t="str">
        <f t="shared" si="123"/>
        <v>Sep-2024</v>
      </c>
      <c r="D1811" s="2">
        <v>45565</v>
      </c>
      <c r="E1811" t="s">
        <v>1264</v>
      </c>
      <c r="F1811" t="s">
        <v>1265</v>
      </c>
      <c r="G1811" t="s">
        <v>1266</v>
      </c>
      <c r="H1811" t="s">
        <v>668</v>
      </c>
      <c r="I1811" t="s">
        <v>1281</v>
      </c>
      <c r="J1811" t="s">
        <v>1282</v>
      </c>
      <c r="K1811" t="s">
        <v>1289</v>
      </c>
      <c r="L1811" t="s">
        <v>1290</v>
      </c>
      <c r="M1811" t="s">
        <v>1291</v>
      </c>
      <c r="N1811" t="s">
        <v>920</v>
      </c>
      <c r="O1811">
        <v>815</v>
      </c>
    </row>
    <row r="1812" spans="1:15" x14ac:dyDescent="0.35">
      <c r="A1812" s="189" t="str">
        <f t="shared" si="121"/>
        <v>Sep</v>
      </c>
      <c r="B1812" s="190" t="str">
        <f t="shared" si="122"/>
        <v>2024</v>
      </c>
      <c r="C1812" s="190" t="str">
        <f t="shared" si="123"/>
        <v>Sep-2024</v>
      </c>
      <c r="D1812" s="2">
        <v>45565</v>
      </c>
      <c r="E1812" t="s">
        <v>1264</v>
      </c>
      <c r="F1812" t="s">
        <v>1265</v>
      </c>
      <c r="G1812" t="s">
        <v>1266</v>
      </c>
      <c r="H1812" t="s">
        <v>668</v>
      </c>
      <c r="I1812" t="s">
        <v>1281</v>
      </c>
      <c r="J1812" t="s">
        <v>1282</v>
      </c>
      <c r="K1812" t="s">
        <v>1289</v>
      </c>
      <c r="L1812" t="s">
        <v>1290</v>
      </c>
      <c r="M1812" t="s">
        <v>1291</v>
      </c>
      <c r="N1812" t="s">
        <v>922</v>
      </c>
      <c r="O1812">
        <v>515</v>
      </c>
    </row>
    <row r="1813" spans="1:15" x14ac:dyDescent="0.35">
      <c r="A1813" s="189" t="str">
        <f t="shared" si="121"/>
        <v>Sep</v>
      </c>
      <c r="B1813" s="190" t="str">
        <f t="shared" si="122"/>
        <v>2024</v>
      </c>
      <c r="C1813" s="190" t="str">
        <f t="shared" si="123"/>
        <v>Sep-2024</v>
      </c>
      <c r="D1813" s="2">
        <v>45565</v>
      </c>
      <c r="E1813" t="s">
        <v>1264</v>
      </c>
      <c r="F1813" t="s">
        <v>1265</v>
      </c>
      <c r="G1813" t="s">
        <v>1266</v>
      </c>
      <c r="H1813" t="s">
        <v>668</v>
      </c>
      <c r="I1813" t="s">
        <v>1281</v>
      </c>
      <c r="J1813" t="s">
        <v>1282</v>
      </c>
      <c r="K1813" t="s">
        <v>1289</v>
      </c>
      <c r="L1813" t="s">
        <v>1290</v>
      </c>
      <c r="M1813" t="s">
        <v>1291</v>
      </c>
      <c r="N1813" t="s">
        <v>921</v>
      </c>
      <c r="O1813">
        <v>1110</v>
      </c>
    </row>
    <row r="1814" spans="1:15" x14ac:dyDescent="0.35">
      <c r="A1814" s="189" t="str">
        <f t="shared" si="121"/>
        <v>Sep</v>
      </c>
      <c r="B1814" s="190" t="str">
        <f t="shared" si="122"/>
        <v>2024</v>
      </c>
      <c r="C1814" s="190" t="str">
        <f t="shared" si="123"/>
        <v>Sep-2024</v>
      </c>
      <c r="D1814" s="2">
        <v>45565</v>
      </c>
      <c r="E1814" t="s">
        <v>1264</v>
      </c>
      <c r="F1814" t="s">
        <v>1265</v>
      </c>
      <c r="G1814" t="s">
        <v>1266</v>
      </c>
      <c r="H1814" t="s">
        <v>668</v>
      </c>
      <c r="I1814" t="s">
        <v>1281</v>
      </c>
      <c r="J1814" t="s">
        <v>1282</v>
      </c>
      <c r="K1814" t="s">
        <v>1292</v>
      </c>
      <c r="L1814" t="s">
        <v>1293</v>
      </c>
      <c r="M1814" t="s">
        <v>1294</v>
      </c>
      <c r="N1814" t="s">
        <v>1528</v>
      </c>
      <c r="O1814">
        <v>35</v>
      </c>
    </row>
    <row r="1815" spans="1:15" x14ac:dyDescent="0.35">
      <c r="A1815" s="189" t="str">
        <f t="shared" si="121"/>
        <v>Sep</v>
      </c>
      <c r="B1815" s="190" t="str">
        <f t="shared" si="122"/>
        <v>2024</v>
      </c>
      <c r="C1815" s="190" t="str">
        <f t="shared" si="123"/>
        <v>Sep-2024</v>
      </c>
      <c r="D1815" s="2">
        <v>45565</v>
      </c>
      <c r="E1815" t="s">
        <v>1264</v>
      </c>
      <c r="F1815" t="s">
        <v>1265</v>
      </c>
      <c r="G1815" t="s">
        <v>1266</v>
      </c>
      <c r="H1815" t="s">
        <v>668</v>
      </c>
      <c r="I1815" t="s">
        <v>1281</v>
      </c>
      <c r="J1815" t="s">
        <v>1282</v>
      </c>
      <c r="K1815" t="s">
        <v>1292</v>
      </c>
      <c r="L1815" t="s">
        <v>1293</v>
      </c>
      <c r="M1815" t="s">
        <v>1294</v>
      </c>
      <c r="N1815" t="s">
        <v>1529</v>
      </c>
      <c r="O1815" t="s">
        <v>958</v>
      </c>
    </row>
    <row r="1816" spans="1:15" x14ac:dyDescent="0.35">
      <c r="A1816" s="189" t="str">
        <f t="shared" si="121"/>
        <v>Sep</v>
      </c>
      <c r="B1816" s="190" t="str">
        <f t="shared" si="122"/>
        <v>2024</v>
      </c>
      <c r="C1816" s="190" t="str">
        <f t="shared" si="123"/>
        <v>Sep-2024</v>
      </c>
      <c r="D1816" s="2">
        <v>45565</v>
      </c>
      <c r="E1816" t="s">
        <v>1264</v>
      </c>
      <c r="F1816" t="s">
        <v>1265</v>
      </c>
      <c r="G1816" t="s">
        <v>1266</v>
      </c>
      <c r="H1816" t="s">
        <v>668</v>
      </c>
      <c r="I1816" t="s">
        <v>1281</v>
      </c>
      <c r="J1816" t="s">
        <v>1282</v>
      </c>
      <c r="K1816" t="s">
        <v>1292</v>
      </c>
      <c r="L1816" t="s">
        <v>1293</v>
      </c>
      <c r="M1816" t="s">
        <v>1294</v>
      </c>
      <c r="N1816" t="s">
        <v>919</v>
      </c>
      <c r="O1816">
        <v>200</v>
      </c>
    </row>
    <row r="1817" spans="1:15" x14ac:dyDescent="0.35">
      <c r="A1817" s="189" t="str">
        <f t="shared" si="121"/>
        <v>Sep</v>
      </c>
      <c r="B1817" s="190" t="str">
        <f t="shared" si="122"/>
        <v>2024</v>
      </c>
      <c r="C1817" s="190" t="str">
        <f t="shared" si="123"/>
        <v>Sep-2024</v>
      </c>
      <c r="D1817" s="2">
        <v>45565</v>
      </c>
      <c r="E1817" t="s">
        <v>1264</v>
      </c>
      <c r="F1817" t="s">
        <v>1265</v>
      </c>
      <c r="G1817" t="s">
        <v>1266</v>
      </c>
      <c r="H1817" t="s">
        <v>668</v>
      </c>
      <c r="I1817" t="s">
        <v>1281</v>
      </c>
      <c r="J1817" t="s">
        <v>1282</v>
      </c>
      <c r="K1817" t="s">
        <v>1292</v>
      </c>
      <c r="L1817" t="s">
        <v>1293</v>
      </c>
      <c r="M1817" t="s">
        <v>1294</v>
      </c>
      <c r="N1817" t="s">
        <v>920</v>
      </c>
      <c r="O1817">
        <v>1475</v>
      </c>
    </row>
    <row r="1818" spans="1:15" x14ac:dyDescent="0.35">
      <c r="A1818" s="189" t="str">
        <f t="shared" si="121"/>
        <v>Sep</v>
      </c>
      <c r="B1818" s="190" t="str">
        <f t="shared" si="122"/>
        <v>2024</v>
      </c>
      <c r="C1818" s="190" t="str">
        <f t="shared" si="123"/>
        <v>Sep-2024</v>
      </c>
      <c r="D1818" s="2">
        <v>45565</v>
      </c>
      <c r="E1818" t="s">
        <v>1264</v>
      </c>
      <c r="F1818" t="s">
        <v>1265</v>
      </c>
      <c r="G1818" t="s">
        <v>1266</v>
      </c>
      <c r="H1818" t="s">
        <v>668</v>
      </c>
      <c r="I1818" t="s">
        <v>1281</v>
      </c>
      <c r="J1818" t="s">
        <v>1282</v>
      </c>
      <c r="K1818" t="s">
        <v>1292</v>
      </c>
      <c r="L1818" t="s">
        <v>1293</v>
      </c>
      <c r="M1818" t="s">
        <v>1294</v>
      </c>
      <c r="N1818" t="s">
        <v>922</v>
      </c>
      <c r="O1818">
        <v>555</v>
      </c>
    </row>
    <row r="1819" spans="1:15" x14ac:dyDescent="0.35">
      <c r="A1819" s="189" t="str">
        <f t="shared" si="121"/>
        <v>Sep</v>
      </c>
      <c r="B1819" s="190" t="str">
        <f t="shared" si="122"/>
        <v>2024</v>
      </c>
      <c r="C1819" s="190" t="str">
        <f t="shared" si="123"/>
        <v>Sep-2024</v>
      </c>
      <c r="D1819" s="2">
        <v>45565</v>
      </c>
      <c r="E1819" t="s">
        <v>1264</v>
      </c>
      <c r="F1819" t="s">
        <v>1265</v>
      </c>
      <c r="G1819" t="s">
        <v>1266</v>
      </c>
      <c r="H1819" t="s">
        <v>668</v>
      </c>
      <c r="I1819" t="s">
        <v>1281</v>
      </c>
      <c r="J1819" t="s">
        <v>1282</v>
      </c>
      <c r="K1819" t="s">
        <v>1292</v>
      </c>
      <c r="L1819" t="s">
        <v>1293</v>
      </c>
      <c r="M1819" t="s">
        <v>1294</v>
      </c>
      <c r="N1819" t="s">
        <v>921</v>
      </c>
      <c r="O1819">
        <v>815</v>
      </c>
    </row>
    <row r="1820" spans="1:15" x14ac:dyDescent="0.35">
      <c r="A1820" s="189" t="str">
        <f t="shared" si="121"/>
        <v>Sep</v>
      </c>
      <c r="B1820" s="190" t="str">
        <f t="shared" si="122"/>
        <v>2024</v>
      </c>
      <c r="C1820" s="190" t="str">
        <f t="shared" si="123"/>
        <v>Sep-2024</v>
      </c>
      <c r="D1820" s="2">
        <v>45565</v>
      </c>
      <c r="E1820" t="s">
        <v>1264</v>
      </c>
      <c r="F1820" t="s">
        <v>1265</v>
      </c>
      <c r="G1820" t="s">
        <v>1266</v>
      </c>
      <c r="H1820" t="s">
        <v>668</v>
      </c>
      <c r="I1820" t="s">
        <v>1281</v>
      </c>
      <c r="J1820" t="s">
        <v>1282</v>
      </c>
      <c r="K1820" t="s">
        <v>1295</v>
      </c>
      <c r="L1820" t="s">
        <v>1296</v>
      </c>
      <c r="M1820" t="s">
        <v>1297</v>
      </c>
      <c r="N1820" t="s">
        <v>1528</v>
      </c>
      <c r="O1820">
        <v>130</v>
      </c>
    </row>
    <row r="1821" spans="1:15" x14ac:dyDescent="0.35">
      <c r="A1821" s="189" t="str">
        <f t="shared" si="121"/>
        <v>Sep</v>
      </c>
      <c r="B1821" s="190" t="str">
        <f t="shared" si="122"/>
        <v>2024</v>
      </c>
      <c r="C1821" s="190" t="str">
        <f t="shared" si="123"/>
        <v>Sep-2024</v>
      </c>
      <c r="D1821" s="2">
        <v>45565</v>
      </c>
      <c r="E1821" t="s">
        <v>1264</v>
      </c>
      <c r="F1821" t="s">
        <v>1265</v>
      </c>
      <c r="G1821" t="s">
        <v>1266</v>
      </c>
      <c r="H1821" t="s">
        <v>668</v>
      </c>
      <c r="I1821" t="s">
        <v>1281</v>
      </c>
      <c r="J1821" t="s">
        <v>1282</v>
      </c>
      <c r="K1821" t="s">
        <v>1295</v>
      </c>
      <c r="L1821" t="s">
        <v>1296</v>
      </c>
      <c r="M1821" t="s">
        <v>1297</v>
      </c>
      <c r="N1821" t="s">
        <v>1529</v>
      </c>
      <c r="O1821" t="s">
        <v>958</v>
      </c>
    </row>
    <row r="1822" spans="1:15" x14ac:dyDescent="0.35">
      <c r="A1822" s="189" t="str">
        <f t="shared" si="121"/>
        <v>Sep</v>
      </c>
      <c r="B1822" s="190" t="str">
        <f t="shared" si="122"/>
        <v>2024</v>
      </c>
      <c r="C1822" s="190" t="str">
        <f t="shared" si="123"/>
        <v>Sep-2024</v>
      </c>
      <c r="D1822" s="2">
        <v>45565</v>
      </c>
      <c r="E1822" t="s">
        <v>1264</v>
      </c>
      <c r="F1822" t="s">
        <v>1265</v>
      </c>
      <c r="G1822" t="s">
        <v>1266</v>
      </c>
      <c r="H1822" t="s">
        <v>668</v>
      </c>
      <c r="I1822" t="s">
        <v>1281</v>
      </c>
      <c r="J1822" t="s">
        <v>1282</v>
      </c>
      <c r="K1822" t="s">
        <v>1295</v>
      </c>
      <c r="L1822" t="s">
        <v>1296</v>
      </c>
      <c r="M1822" t="s">
        <v>1297</v>
      </c>
      <c r="N1822" t="s">
        <v>919</v>
      </c>
      <c r="O1822">
        <v>340</v>
      </c>
    </row>
    <row r="1823" spans="1:15" x14ac:dyDescent="0.35">
      <c r="A1823" s="189" t="str">
        <f t="shared" si="121"/>
        <v>Sep</v>
      </c>
      <c r="B1823" s="190" t="str">
        <f t="shared" si="122"/>
        <v>2024</v>
      </c>
      <c r="C1823" s="190" t="str">
        <f t="shared" si="123"/>
        <v>Sep-2024</v>
      </c>
      <c r="D1823" s="2">
        <v>45565</v>
      </c>
      <c r="E1823" t="s">
        <v>1264</v>
      </c>
      <c r="F1823" t="s">
        <v>1265</v>
      </c>
      <c r="G1823" t="s">
        <v>1266</v>
      </c>
      <c r="H1823" t="s">
        <v>668</v>
      </c>
      <c r="I1823" t="s">
        <v>1281</v>
      </c>
      <c r="J1823" t="s">
        <v>1282</v>
      </c>
      <c r="K1823" t="s">
        <v>1295</v>
      </c>
      <c r="L1823" t="s">
        <v>1296</v>
      </c>
      <c r="M1823" t="s">
        <v>1297</v>
      </c>
      <c r="N1823" t="s">
        <v>920</v>
      </c>
      <c r="O1823">
        <v>1995</v>
      </c>
    </row>
    <row r="1824" spans="1:15" x14ac:dyDescent="0.35">
      <c r="A1824" s="189" t="str">
        <f t="shared" si="121"/>
        <v>Sep</v>
      </c>
      <c r="B1824" s="190" t="str">
        <f t="shared" si="122"/>
        <v>2024</v>
      </c>
      <c r="C1824" s="190" t="str">
        <f t="shared" si="123"/>
        <v>Sep-2024</v>
      </c>
      <c r="D1824" s="2">
        <v>45565</v>
      </c>
      <c r="E1824" t="s">
        <v>1264</v>
      </c>
      <c r="F1824" t="s">
        <v>1265</v>
      </c>
      <c r="G1824" t="s">
        <v>1266</v>
      </c>
      <c r="H1824" t="s">
        <v>668</v>
      </c>
      <c r="I1824" t="s">
        <v>1281</v>
      </c>
      <c r="J1824" t="s">
        <v>1282</v>
      </c>
      <c r="K1824" t="s">
        <v>1295</v>
      </c>
      <c r="L1824" t="s">
        <v>1296</v>
      </c>
      <c r="M1824" t="s">
        <v>1297</v>
      </c>
      <c r="N1824" t="s">
        <v>922</v>
      </c>
      <c r="O1824">
        <v>430</v>
      </c>
    </row>
    <row r="1825" spans="1:15" x14ac:dyDescent="0.35">
      <c r="A1825" s="189" t="str">
        <f t="shared" si="121"/>
        <v>Sep</v>
      </c>
      <c r="B1825" s="190" t="str">
        <f t="shared" si="122"/>
        <v>2024</v>
      </c>
      <c r="C1825" s="190" t="str">
        <f t="shared" si="123"/>
        <v>Sep-2024</v>
      </c>
      <c r="D1825" s="2">
        <v>45565</v>
      </c>
      <c r="E1825" t="s">
        <v>1264</v>
      </c>
      <c r="F1825" t="s">
        <v>1265</v>
      </c>
      <c r="G1825" t="s">
        <v>1266</v>
      </c>
      <c r="H1825" t="s">
        <v>668</v>
      </c>
      <c r="I1825" t="s">
        <v>1281</v>
      </c>
      <c r="J1825" t="s">
        <v>1282</v>
      </c>
      <c r="K1825" t="s">
        <v>1295</v>
      </c>
      <c r="L1825" t="s">
        <v>1296</v>
      </c>
      <c r="M1825" t="s">
        <v>1297</v>
      </c>
      <c r="N1825" t="s">
        <v>921</v>
      </c>
      <c r="O1825">
        <v>1355</v>
      </c>
    </row>
    <row r="1826" spans="1:15" x14ac:dyDescent="0.35">
      <c r="A1826" s="189" t="str">
        <f t="shared" si="121"/>
        <v>Sep</v>
      </c>
      <c r="B1826" s="190" t="str">
        <f t="shared" si="122"/>
        <v>2024</v>
      </c>
      <c r="C1826" s="190" t="str">
        <f t="shared" si="123"/>
        <v>Sep-2024</v>
      </c>
      <c r="D1826" s="2">
        <v>45565</v>
      </c>
      <c r="E1826" t="s">
        <v>1264</v>
      </c>
      <c r="F1826" t="s">
        <v>1265</v>
      </c>
      <c r="G1826" t="s">
        <v>1266</v>
      </c>
      <c r="H1826" t="s">
        <v>668</v>
      </c>
      <c r="I1826" t="s">
        <v>1281</v>
      </c>
      <c r="J1826" t="s">
        <v>1282</v>
      </c>
      <c r="K1826" t="s">
        <v>1298</v>
      </c>
      <c r="L1826" t="s">
        <v>1299</v>
      </c>
      <c r="M1826" t="s">
        <v>1300</v>
      </c>
      <c r="N1826" t="s">
        <v>1528</v>
      </c>
      <c r="O1826">
        <v>80</v>
      </c>
    </row>
    <row r="1827" spans="1:15" x14ac:dyDescent="0.35">
      <c r="A1827" s="189" t="str">
        <f t="shared" si="121"/>
        <v>Sep</v>
      </c>
      <c r="B1827" s="190" t="str">
        <f t="shared" si="122"/>
        <v>2024</v>
      </c>
      <c r="C1827" s="190" t="str">
        <f t="shared" si="123"/>
        <v>Sep-2024</v>
      </c>
      <c r="D1827" s="2">
        <v>45565</v>
      </c>
      <c r="E1827" t="s">
        <v>1264</v>
      </c>
      <c r="F1827" t="s">
        <v>1265</v>
      </c>
      <c r="G1827" t="s">
        <v>1266</v>
      </c>
      <c r="H1827" t="s">
        <v>668</v>
      </c>
      <c r="I1827" t="s">
        <v>1281</v>
      </c>
      <c r="J1827" t="s">
        <v>1282</v>
      </c>
      <c r="K1827" t="s">
        <v>1298</v>
      </c>
      <c r="L1827" t="s">
        <v>1299</v>
      </c>
      <c r="M1827" t="s">
        <v>1300</v>
      </c>
      <c r="N1827" t="s">
        <v>1529</v>
      </c>
      <c r="O1827" t="s">
        <v>958</v>
      </c>
    </row>
    <row r="1828" spans="1:15" x14ac:dyDescent="0.35">
      <c r="A1828" s="189" t="str">
        <f t="shared" si="121"/>
        <v>Sep</v>
      </c>
      <c r="B1828" s="190" t="str">
        <f t="shared" si="122"/>
        <v>2024</v>
      </c>
      <c r="C1828" s="190" t="str">
        <f t="shared" si="123"/>
        <v>Sep-2024</v>
      </c>
      <c r="D1828" s="2">
        <v>45565</v>
      </c>
      <c r="E1828" t="s">
        <v>1264</v>
      </c>
      <c r="F1828" t="s">
        <v>1265</v>
      </c>
      <c r="G1828" t="s">
        <v>1266</v>
      </c>
      <c r="H1828" t="s">
        <v>668</v>
      </c>
      <c r="I1828" t="s">
        <v>1281</v>
      </c>
      <c r="J1828" t="s">
        <v>1282</v>
      </c>
      <c r="K1828" t="s">
        <v>1298</v>
      </c>
      <c r="L1828" t="s">
        <v>1299</v>
      </c>
      <c r="M1828" t="s">
        <v>1300</v>
      </c>
      <c r="N1828" t="s">
        <v>919</v>
      </c>
      <c r="O1828">
        <v>535</v>
      </c>
    </row>
    <row r="1829" spans="1:15" x14ac:dyDescent="0.35">
      <c r="A1829" s="189" t="str">
        <f t="shared" si="121"/>
        <v>Sep</v>
      </c>
      <c r="B1829" s="190" t="str">
        <f t="shared" si="122"/>
        <v>2024</v>
      </c>
      <c r="C1829" s="190" t="str">
        <f t="shared" si="123"/>
        <v>Sep-2024</v>
      </c>
      <c r="D1829" s="2">
        <v>45565</v>
      </c>
      <c r="E1829" t="s">
        <v>1264</v>
      </c>
      <c r="F1829" t="s">
        <v>1265</v>
      </c>
      <c r="G1829" t="s">
        <v>1266</v>
      </c>
      <c r="H1829" t="s">
        <v>668</v>
      </c>
      <c r="I1829" t="s">
        <v>1281</v>
      </c>
      <c r="J1829" t="s">
        <v>1282</v>
      </c>
      <c r="K1829" t="s">
        <v>1298</v>
      </c>
      <c r="L1829" t="s">
        <v>1299</v>
      </c>
      <c r="M1829" t="s">
        <v>1300</v>
      </c>
      <c r="N1829" t="s">
        <v>920</v>
      </c>
      <c r="O1829">
        <v>1660</v>
      </c>
    </row>
    <row r="1830" spans="1:15" x14ac:dyDescent="0.35">
      <c r="A1830" s="189" t="str">
        <f t="shared" si="121"/>
        <v>Sep</v>
      </c>
      <c r="B1830" s="190" t="str">
        <f t="shared" si="122"/>
        <v>2024</v>
      </c>
      <c r="C1830" s="190" t="str">
        <f t="shared" si="123"/>
        <v>Sep-2024</v>
      </c>
      <c r="D1830" s="2">
        <v>45565</v>
      </c>
      <c r="E1830" t="s">
        <v>1264</v>
      </c>
      <c r="F1830" t="s">
        <v>1265</v>
      </c>
      <c r="G1830" t="s">
        <v>1266</v>
      </c>
      <c r="H1830" t="s">
        <v>668</v>
      </c>
      <c r="I1830" t="s">
        <v>1281</v>
      </c>
      <c r="J1830" t="s">
        <v>1282</v>
      </c>
      <c r="K1830" t="s">
        <v>1298</v>
      </c>
      <c r="L1830" t="s">
        <v>1299</v>
      </c>
      <c r="M1830" t="s">
        <v>1300</v>
      </c>
      <c r="N1830" t="s">
        <v>922</v>
      </c>
      <c r="O1830">
        <v>2250</v>
      </c>
    </row>
    <row r="1831" spans="1:15" x14ac:dyDescent="0.35">
      <c r="A1831" s="189" t="str">
        <f t="shared" si="121"/>
        <v>Sep</v>
      </c>
      <c r="B1831" s="190" t="str">
        <f t="shared" si="122"/>
        <v>2024</v>
      </c>
      <c r="C1831" s="190" t="str">
        <f t="shared" si="123"/>
        <v>Sep-2024</v>
      </c>
      <c r="D1831" s="2">
        <v>45565</v>
      </c>
      <c r="E1831" t="s">
        <v>1264</v>
      </c>
      <c r="F1831" t="s">
        <v>1265</v>
      </c>
      <c r="G1831" t="s">
        <v>1266</v>
      </c>
      <c r="H1831" t="s">
        <v>668</v>
      </c>
      <c r="I1831" t="s">
        <v>1281</v>
      </c>
      <c r="J1831" t="s">
        <v>1282</v>
      </c>
      <c r="K1831" t="s">
        <v>1298</v>
      </c>
      <c r="L1831" t="s">
        <v>1299</v>
      </c>
      <c r="M1831" t="s">
        <v>1300</v>
      </c>
      <c r="N1831" t="s">
        <v>921</v>
      </c>
      <c r="O1831">
        <v>2065</v>
      </c>
    </row>
    <row r="1832" spans="1:15" x14ac:dyDescent="0.35">
      <c r="A1832" s="189" t="str">
        <f t="shared" si="121"/>
        <v>Sep</v>
      </c>
      <c r="B1832" s="190" t="str">
        <f t="shared" si="122"/>
        <v>2024</v>
      </c>
      <c r="C1832" s="190" t="str">
        <f t="shared" si="123"/>
        <v>Sep-2024</v>
      </c>
      <c r="D1832" s="2">
        <v>45565</v>
      </c>
      <c r="E1832" t="s">
        <v>1264</v>
      </c>
      <c r="F1832" t="s">
        <v>1265</v>
      </c>
      <c r="G1832" t="s">
        <v>1266</v>
      </c>
      <c r="H1832" t="s">
        <v>668</v>
      </c>
      <c r="I1832" t="s">
        <v>1281</v>
      </c>
      <c r="J1832" t="s">
        <v>1282</v>
      </c>
      <c r="K1832" t="s">
        <v>1301</v>
      </c>
      <c r="L1832" t="s">
        <v>1302</v>
      </c>
      <c r="M1832" t="s">
        <v>1303</v>
      </c>
      <c r="N1832" t="s">
        <v>1528</v>
      </c>
      <c r="O1832">
        <v>450</v>
      </c>
    </row>
    <row r="1833" spans="1:15" x14ac:dyDescent="0.35">
      <c r="A1833" s="189" t="str">
        <f t="shared" si="121"/>
        <v>Sep</v>
      </c>
      <c r="B1833" s="190" t="str">
        <f t="shared" si="122"/>
        <v>2024</v>
      </c>
      <c r="C1833" s="190" t="str">
        <f t="shared" si="123"/>
        <v>Sep-2024</v>
      </c>
      <c r="D1833" s="2">
        <v>45565</v>
      </c>
      <c r="E1833" t="s">
        <v>1264</v>
      </c>
      <c r="F1833" t="s">
        <v>1265</v>
      </c>
      <c r="G1833" t="s">
        <v>1266</v>
      </c>
      <c r="H1833" t="s">
        <v>668</v>
      </c>
      <c r="I1833" t="s">
        <v>1281</v>
      </c>
      <c r="J1833" t="s">
        <v>1282</v>
      </c>
      <c r="K1833" t="s">
        <v>1301</v>
      </c>
      <c r="L1833" t="s">
        <v>1302</v>
      </c>
      <c r="M1833" t="s">
        <v>1303</v>
      </c>
      <c r="N1833" t="s">
        <v>1529</v>
      </c>
      <c r="O1833" t="s">
        <v>958</v>
      </c>
    </row>
    <row r="1834" spans="1:15" x14ac:dyDescent="0.35">
      <c r="A1834" s="189" t="str">
        <f t="shared" si="121"/>
        <v>Sep</v>
      </c>
      <c r="B1834" s="190" t="str">
        <f t="shared" si="122"/>
        <v>2024</v>
      </c>
      <c r="C1834" s="190" t="str">
        <f t="shared" si="123"/>
        <v>Sep-2024</v>
      </c>
      <c r="D1834" s="2">
        <v>45565</v>
      </c>
      <c r="E1834" t="s">
        <v>1264</v>
      </c>
      <c r="F1834" t="s">
        <v>1265</v>
      </c>
      <c r="G1834" t="s">
        <v>1266</v>
      </c>
      <c r="H1834" t="s">
        <v>668</v>
      </c>
      <c r="I1834" t="s">
        <v>1281</v>
      </c>
      <c r="J1834" t="s">
        <v>1282</v>
      </c>
      <c r="K1834" t="s">
        <v>1301</v>
      </c>
      <c r="L1834" t="s">
        <v>1302</v>
      </c>
      <c r="M1834" t="s">
        <v>1303</v>
      </c>
      <c r="N1834" t="s">
        <v>919</v>
      </c>
      <c r="O1834">
        <v>195</v>
      </c>
    </row>
    <row r="1835" spans="1:15" x14ac:dyDescent="0.35">
      <c r="A1835" s="189" t="str">
        <f t="shared" si="121"/>
        <v>Sep</v>
      </c>
      <c r="B1835" s="190" t="str">
        <f t="shared" si="122"/>
        <v>2024</v>
      </c>
      <c r="C1835" s="190" t="str">
        <f t="shared" si="123"/>
        <v>Sep-2024</v>
      </c>
      <c r="D1835" s="2">
        <v>45565</v>
      </c>
      <c r="E1835" t="s">
        <v>1264</v>
      </c>
      <c r="F1835" t="s">
        <v>1265</v>
      </c>
      <c r="G1835" t="s">
        <v>1266</v>
      </c>
      <c r="H1835" t="s">
        <v>668</v>
      </c>
      <c r="I1835" t="s">
        <v>1281</v>
      </c>
      <c r="J1835" t="s">
        <v>1282</v>
      </c>
      <c r="K1835" t="s">
        <v>1301</v>
      </c>
      <c r="L1835" t="s">
        <v>1302</v>
      </c>
      <c r="M1835" t="s">
        <v>1303</v>
      </c>
      <c r="N1835" t="s">
        <v>920</v>
      </c>
      <c r="O1835">
        <v>1460</v>
      </c>
    </row>
    <row r="1836" spans="1:15" x14ac:dyDescent="0.35">
      <c r="A1836" s="189" t="str">
        <f t="shared" si="121"/>
        <v>Sep</v>
      </c>
      <c r="B1836" s="190" t="str">
        <f t="shared" si="122"/>
        <v>2024</v>
      </c>
      <c r="C1836" s="190" t="str">
        <f t="shared" si="123"/>
        <v>Sep-2024</v>
      </c>
      <c r="D1836" s="2">
        <v>45565</v>
      </c>
      <c r="E1836" t="s">
        <v>1264</v>
      </c>
      <c r="F1836" t="s">
        <v>1265</v>
      </c>
      <c r="G1836" t="s">
        <v>1266</v>
      </c>
      <c r="H1836" t="s">
        <v>668</v>
      </c>
      <c r="I1836" t="s">
        <v>1281</v>
      </c>
      <c r="J1836" t="s">
        <v>1282</v>
      </c>
      <c r="K1836" t="s">
        <v>1301</v>
      </c>
      <c r="L1836" t="s">
        <v>1302</v>
      </c>
      <c r="M1836" t="s">
        <v>1303</v>
      </c>
      <c r="N1836" t="s">
        <v>922</v>
      </c>
      <c r="O1836">
        <v>1820</v>
      </c>
    </row>
    <row r="1837" spans="1:15" x14ac:dyDescent="0.35">
      <c r="A1837" s="189" t="str">
        <f t="shared" si="121"/>
        <v>Sep</v>
      </c>
      <c r="B1837" s="190" t="str">
        <f t="shared" si="122"/>
        <v>2024</v>
      </c>
      <c r="C1837" s="190" t="str">
        <f t="shared" si="123"/>
        <v>Sep-2024</v>
      </c>
      <c r="D1837" s="2">
        <v>45565</v>
      </c>
      <c r="E1837" t="s">
        <v>1264</v>
      </c>
      <c r="F1837" t="s">
        <v>1265</v>
      </c>
      <c r="G1837" t="s">
        <v>1266</v>
      </c>
      <c r="H1837" t="s">
        <v>668</v>
      </c>
      <c r="I1837" t="s">
        <v>1281</v>
      </c>
      <c r="J1837" t="s">
        <v>1282</v>
      </c>
      <c r="K1837" t="s">
        <v>1301</v>
      </c>
      <c r="L1837" t="s">
        <v>1302</v>
      </c>
      <c r="M1837" t="s">
        <v>1303</v>
      </c>
      <c r="N1837" t="s">
        <v>921</v>
      </c>
      <c r="O1837">
        <v>1570</v>
      </c>
    </row>
    <row r="1838" spans="1:15" x14ac:dyDescent="0.35">
      <c r="A1838" s="189" t="str">
        <f t="shared" si="121"/>
        <v>Sep</v>
      </c>
      <c r="B1838" s="190" t="str">
        <f t="shared" si="122"/>
        <v>2024</v>
      </c>
      <c r="C1838" s="190" t="str">
        <f t="shared" si="123"/>
        <v>Sep-2024</v>
      </c>
      <c r="D1838" s="2">
        <v>45565</v>
      </c>
      <c r="E1838" t="s">
        <v>1264</v>
      </c>
      <c r="F1838" t="s">
        <v>1265</v>
      </c>
      <c r="G1838" t="s">
        <v>1266</v>
      </c>
      <c r="H1838" t="s">
        <v>668</v>
      </c>
      <c r="I1838" t="s">
        <v>1281</v>
      </c>
      <c r="J1838" t="s">
        <v>1282</v>
      </c>
      <c r="K1838" t="s">
        <v>1304</v>
      </c>
      <c r="L1838" t="s">
        <v>1305</v>
      </c>
      <c r="M1838" t="s">
        <v>1306</v>
      </c>
      <c r="N1838" t="s">
        <v>1528</v>
      </c>
      <c r="O1838">
        <v>40</v>
      </c>
    </row>
    <row r="1839" spans="1:15" x14ac:dyDescent="0.35">
      <c r="A1839" s="189" t="str">
        <f t="shared" si="121"/>
        <v>Sep</v>
      </c>
      <c r="B1839" s="190" t="str">
        <f t="shared" si="122"/>
        <v>2024</v>
      </c>
      <c r="C1839" s="190" t="str">
        <f t="shared" si="123"/>
        <v>Sep-2024</v>
      </c>
      <c r="D1839" s="2">
        <v>45565</v>
      </c>
      <c r="E1839" t="s">
        <v>1264</v>
      </c>
      <c r="F1839" t="s">
        <v>1265</v>
      </c>
      <c r="G1839" t="s">
        <v>1266</v>
      </c>
      <c r="H1839" t="s">
        <v>668</v>
      </c>
      <c r="I1839" t="s">
        <v>1281</v>
      </c>
      <c r="J1839" t="s">
        <v>1282</v>
      </c>
      <c r="K1839" t="s">
        <v>1304</v>
      </c>
      <c r="L1839" t="s">
        <v>1305</v>
      </c>
      <c r="M1839" t="s">
        <v>1306</v>
      </c>
      <c r="N1839" t="s">
        <v>1529</v>
      </c>
      <c r="O1839" t="s">
        <v>958</v>
      </c>
    </row>
    <row r="1840" spans="1:15" x14ac:dyDescent="0.35">
      <c r="A1840" s="189" t="str">
        <f t="shared" si="121"/>
        <v>Sep</v>
      </c>
      <c r="B1840" s="190" t="str">
        <f t="shared" si="122"/>
        <v>2024</v>
      </c>
      <c r="C1840" s="190" t="str">
        <f t="shared" si="123"/>
        <v>Sep-2024</v>
      </c>
      <c r="D1840" s="2">
        <v>45565</v>
      </c>
      <c r="E1840" t="s">
        <v>1264</v>
      </c>
      <c r="F1840" t="s">
        <v>1265</v>
      </c>
      <c r="G1840" t="s">
        <v>1266</v>
      </c>
      <c r="H1840" t="s">
        <v>668</v>
      </c>
      <c r="I1840" t="s">
        <v>1281</v>
      </c>
      <c r="J1840" t="s">
        <v>1282</v>
      </c>
      <c r="K1840" t="s">
        <v>1304</v>
      </c>
      <c r="L1840" t="s">
        <v>1305</v>
      </c>
      <c r="M1840" t="s">
        <v>1306</v>
      </c>
      <c r="N1840" t="s">
        <v>919</v>
      </c>
      <c r="O1840">
        <v>130</v>
      </c>
    </row>
    <row r="1841" spans="1:15" x14ac:dyDescent="0.35">
      <c r="A1841" s="189" t="str">
        <f t="shared" si="121"/>
        <v>Sep</v>
      </c>
      <c r="B1841" s="190" t="str">
        <f t="shared" si="122"/>
        <v>2024</v>
      </c>
      <c r="C1841" s="190" t="str">
        <f t="shared" si="123"/>
        <v>Sep-2024</v>
      </c>
      <c r="D1841" s="2">
        <v>45565</v>
      </c>
      <c r="E1841" t="s">
        <v>1264</v>
      </c>
      <c r="F1841" t="s">
        <v>1265</v>
      </c>
      <c r="G1841" t="s">
        <v>1266</v>
      </c>
      <c r="H1841" t="s">
        <v>668</v>
      </c>
      <c r="I1841" t="s">
        <v>1281</v>
      </c>
      <c r="J1841" t="s">
        <v>1282</v>
      </c>
      <c r="K1841" t="s">
        <v>1304</v>
      </c>
      <c r="L1841" t="s">
        <v>1305</v>
      </c>
      <c r="M1841" t="s">
        <v>1306</v>
      </c>
      <c r="N1841" t="s">
        <v>920</v>
      </c>
      <c r="O1841">
        <v>935</v>
      </c>
    </row>
    <row r="1842" spans="1:15" x14ac:dyDescent="0.35">
      <c r="A1842" s="189" t="str">
        <f t="shared" si="121"/>
        <v>Sep</v>
      </c>
      <c r="B1842" s="190" t="str">
        <f t="shared" si="122"/>
        <v>2024</v>
      </c>
      <c r="C1842" s="190" t="str">
        <f t="shared" si="123"/>
        <v>Sep-2024</v>
      </c>
      <c r="D1842" s="2">
        <v>45565</v>
      </c>
      <c r="E1842" t="s">
        <v>1264</v>
      </c>
      <c r="F1842" t="s">
        <v>1265</v>
      </c>
      <c r="G1842" t="s">
        <v>1266</v>
      </c>
      <c r="H1842" t="s">
        <v>668</v>
      </c>
      <c r="I1842" t="s">
        <v>1281</v>
      </c>
      <c r="J1842" t="s">
        <v>1282</v>
      </c>
      <c r="K1842" t="s">
        <v>1304</v>
      </c>
      <c r="L1842" t="s">
        <v>1305</v>
      </c>
      <c r="M1842" t="s">
        <v>1306</v>
      </c>
      <c r="N1842" t="s">
        <v>922</v>
      </c>
      <c r="O1842">
        <v>390</v>
      </c>
    </row>
    <row r="1843" spans="1:15" x14ac:dyDescent="0.35">
      <c r="A1843" s="189" t="str">
        <f t="shared" si="121"/>
        <v>Sep</v>
      </c>
      <c r="B1843" s="190" t="str">
        <f t="shared" si="122"/>
        <v>2024</v>
      </c>
      <c r="C1843" s="190" t="str">
        <f t="shared" si="123"/>
        <v>Sep-2024</v>
      </c>
      <c r="D1843" s="2">
        <v>45565</v>
      </c>
      <c r="E1843" t="s">
        <v>1264</v>
      </c>
      <c r="F1843" t="s">
        <v>1265</v>
      </c>
      <c r="G1843" t="s">
        <v>1266</v>
      </c>
      <c r="H1843" t="s">
        <v>668</v>
      </c>
      <c r="I1843" t="s">
        <v>1281</v>
      </c>
      <c r="J1843" t="s">
        <v>1282</v>
      </c>
      <c r="K1843" t="s">
        <v>1304</v>
      </c>
      <c r="L1843" t="s">
        <v>1305</v>
      </c>
      <c r="M1843" t="s">
        <v>1306</v>
      </c>
      <c r="N1843" t="s">
        <v>921</v>
      </c>
      <c r="O1843">
        <v>625</v>
      </c>
    </row>
    <row r="1844" spans="1:15" x14ac:dyDescent="0.35">
      <c r="A1844" s="189" t="str">
        <f t="shared" si="121"/>
        <v>Sep</v>
      </c>
      <c r="B1844" s="190" t="str">
        <f t="shared" si="122"/>
        <v>2024</v>
      </c>
      <c r="C1844" s="190" t="str">
        <f t="shared" si="123"/>
        <v>Sep-2024</v>
      </c>
      <c r="D1844" s="2">
        <v>45565</v>
      </c>
      <c r="E1844" t="s">
        <v>1264</v>
      </c>
      <c r="F1844" t="s">
        <v>1265</v>
      </c>
      <c r="G1844" t="s">
        <v>1266</v>
      </c>
      <c r="H1844" t="s">
        <v>682</v>
      </c>
      <c r="I1844" t="s">
        <v>1307</v>
      </c>
      <c r="J1844" t="s">
        <v>1308</v>
      </c>
      <c r="K1844" t="s">
        <v>1309</v>
      </c>
      <c r="L1844" t="s">
        <v>1310</v>
      </c>
      <c r="M1844" t="s">
        <v>1311</v>
      </c>
      <c r="N1844" t="s">
        <v>1528</v>
      </c>
      <c r="O1844">
        <v>5</v>
      </c>
    </row>
    <row r="1845" spans="1:15" x14ac:dyDescent="0.35">
      <c r="A1845" s="189" t="str">
        <f t="shared" si="121"/>
        <v>Sep</v>
      </c>
      <c r="B1845" s="190" t="str">
        <f t="shared" si="122"/>
        <v>2024</v>
      </c>
      <c r="C1845" s="190" t="str">
        <f t="shared" si="123"/>
        <v>Sep-2024</v>
      </c>
      <c r="D1845" s="2">
        <v>45565</v>
      </c>
      <c r="E1845" t="s">
        <v>1264</v>
      </c>
      <c r="F1845" t="s">
        <v>1265</v>
      </c>
      <c r="G1845" t="s">
        <v>1266</v>
      </c>
      <c r="H1845" t="s">
        <v>682</v>
      </c>
      <c r="I1845" t="s">
        <v>1307</v>
      </c>
      <c r="J1845" t="s">
        <v>1308</v>
      </c>
      <c r="K1845" t="s">
        <v>1309</v>
      </c>
      <c r="L1845" t="s">
        <v>1310</v>
      </c>
      <c r="M1845" t="s">
        <v>1311</v>
      </c>
      <c r="N1845" t="s">
        <v>1529</v>
      </c>
      <c r="O1845" t="s">
        <v>958</v>
      </c>
    </row>
    <row r="1846" spans="1:15" x14ac:dyDescent="0.35">
      <c r="A1846" s="189" t="str">
        <f t="shared" si="121"/>
        <v>Sep</v>
      </c>
      <c r="B1846" s="190" t="str">
        <f t="shared" si="122"/>
        <v>2024</v>
      </c>
      <c r="C1846" s="190" t="str">
        <f t="shared" si="123"/>
        <v>Sep-2024</v>
      </c>
      <c r="D1846" s="2">
        <v>45565</v>
      </c>
      <c r="E1846" t="s">
        <v>1264</v>
      </c>
      <c r="F1846" t="s">
        <v>1265</v>
      </c>
      <c r="G1846" t="s">
        <v>1266</v>
      </c>
      <c r="H1846" t="s">
        <v>682</v>
      </c>
      <c r="I1846" t="s">
        <v>1307</v>
      </c>
      <c r="J1846" t="s">
        <v>1308</v>
      </c>
      <c r="K1846" t="s">
        <v>1309</v>
      </c>
      <c r="L1846" t="s">
        <v>1310</v>
      </c>
      <c r="M1846" t="s">
        <v>1311</v>
      </c>
      <c r="N1846" t="s">
        <v>919</v>
      </c>
      <c r="O1846">
        <v>5</v>
      </c>
    </row>
    <row r="1847" spans="1:15" x14ac:dyDescent="0.35">
      <c r="A1847" s="189" t="str">
        <f t="shared" si="121"/>
        <v>Sep</v>
      </c>
      <c r="B1847" s="190" t="str">
        <f t="shared" si="122"/>
        <v>2024</v>
      </c>
      <c r="C1847" s="190" t="str">
        <f t="shared" si="123"/>
        <v>Sep-2024</v>
      </c>
      <c r="D1847" s="2">
        <v>45565</v>
      </c>
      <c r="E1847" t="s">
        <v>1264</v>
      </c>
      <c r="F1847" t="s">
        <v>1265</v>
      </c>
      <c r="G1847" t="s">
        <v>1266</v>
      </c>
      <c r="H1847" t="s">
        <v>682</v>
      </c>
      <c r="I1847" t="s">
        <v>1307</v>
      </c>
      <c r="J1847" t="s">
        <v>1308</v>
      </c>
      <c r="K1847" t="s">
        <v>1309</v>
      </c>
      <c r="L1847" t="s">
        <v>1310</v>
      </c>
      <c r="M1847" t="s">
        <v>1311</v>
      </c>
      <c r="N1847" t="s">
        <v>920</v>
      </c>
      <c r="O1847">
        <v>1260</v>
      </c>
    </row>
    <row r="1848" spans="1:15" x14ac:dyDescent="0.35">
      <c r="A1848" s="189" t="str">
        <f t="shared" si="121"/>
        <v>Sep</v>
      </c>
      <c r="B1848" s="190" t="str">
        <f t="shared" si="122"/>
        <v>2024</v>
      </c>
      <c r="C1848" s="190" t="str">
        <f t="shared" si="123"/>
        <v>Sep-2024</v>
      </c>
      <c r="D1848" s="2">
        <v>45565</v>
      </c>
      <c r="E1848" t="s">
        <v>1264</v>
      </c>
      <c r="F1848" t="s">
        <v>1265</v>
      </c>
      <c r="G1848" t="s">
        <v>1266</v>
      </c>
      <c r="H1848" t="s">
        <v>682</v>
      </c>
      <c r="I1848" t="s">
        <v>1307</v>
      </c>
      <c r="J1848" t="s">
        <v>1308</v>
      </c>
      <c r="K1848" t="s">
        <v>1309</v>
      </c>
      <c r="L1848" t="s">
        <v>1310</v>
      </c>
      <c r="M1848" t="s">
        <v>1311</v>
      </c>
      <c r="N1848" t="s">
        <v>922</v>
      </c>
      <c r="O1848">
        <v>525</v>
      </c>
    </row>
    <row r="1849" spans="1:15" x14ac:dyDescent="0.35">
      <c r="A1849" s="189" t="str">
        <f t="shared" si="121"/>
        <v>Sep</v>
      </c>
      <c r="B1849" s="190" t="str">
        <f t="shared" si="122"/>
        <v>2024</v>
      </c>
      <c r="C1849" s="190" t="str">
        <f t="shared" si="123"/>
        <v>Sep-2024</v>
      </c>
      <c r="D1849" s="2">
        <v>45565</v>
      </c>
      <c r="E1849" t="s">
        <v>1264</v>
      </c>
      <c r="F1849" t="s">
        <v>1265</v>
      </c>
      <c r="G1849" t="s">
        <v>1266</v>
      </c>
      <c r="H1849" t="s">
        <v>682</v>
      </c>
      <c r="I1849" t="s">
        <v>1307</v>
      </c>
      <c r="J1849" t="s">
        <v>1308</v>
      </c>
      <c r="K1849" t="s">
        <v>1309</v>
      </c>
      <c r="L1849" t="s">
        <v>1310</v>
      </c>
      <c r="M1849" t="s">
        <v>1311</v>
      </c>
      <c r="N1849" t="s">
        <v>921</v>
      </c>
      <c r="O1849">
        <v>1625</v>
      </c>
    </row>
    <row r="1850" spans="1:15" x14ac:dyDescent="0.35">
      <c r="A1850" s="189" t="str">
        <f t="shared" si="121"/>
        <v>Sep</v>
      </c>
      <c r="B1850" s="190" t="str">
        <f t="shared" si="122"/>
        <v>2024</v>
      </c>
      <c r="C1850" s="190" t="str">
        <f t="shared" si="123"/>
        <v>Sep-2024</v>
      </c>
      <c r="D1850" s="2">
        <v>45565</v>
      </c>
      <c r="E1850" t="s">
        <v>1264</v>
      </c>
      <c r="F1850" t="s">
        <v>1265</v>
      </c>
      <c r="G1850" t="s">
        <v>1266</v>
      </c>
      <c r="H1850" t="s">
        <v>682</v>
      </c>
      <c r="I1850" t="s">
        <v>1307</v>
      </c>
      <c r="J1850" t="s">
        <v>1308</v>
      </c>
      <c r="K1850" t="s">
        <v>1312</v>
      </c>
      <c r="L1850" t="s">
        <v>1313</v>
      </c>
      <c r="M1850" t="s">
        <v>1314</v>
      </c>
      <c r="N1850" t="s">
        <v>1528</v>
      </c>
      <c r="O1850" t="s">
        <v>958</v>
      </c>
    </row>
    <row r="1851" spans="1:15" x14ac:dyDescent="0.35">
      <c r="A1851" s="189" t="str">
        <f t="shared" si="121"/>
        <v>Sep</v>
      </c>
      <c r="B1851" s="190" t="str">
        <f t="shared" si="122"/>
        <v>2024</v>
      </c>
      <c r="C1851" s="190" t="str">
        <f t="shared" si="123"/>
        <v>Sep-2024</v>
      </c>
      <c r="D1851" s="2">
        <v>45565</v>
      </c>
      <c r="E1851" t="s">
        <v>1264</v>
      </c>
      <c r="F1851" t="s">
        <v>1265</v>
      </c>
      <c r="G1851" t="s">
        <v>1266</v>
      </c>
      <c r="H1851" t="s">
        <v>682</v>
      </c>
      <c r="I1851" t="s">
        <v>1307</v>
      </c>
      <c r="J1851" t="s">
        <v>1308</v>
      </c>
      <c r="K1851" t="s">
        <v>1312</v>
      </c>
      <c r="L1851" t="s">
        <v>1313</v>
      </c>
      <c r="M1851" t="s">
        <v>1314</v>
      </c>
      <c r="N1851" t="s">
        <v>1529</v>
      </c>
      <c r="O1851" t="s">
        <v>958</v>
      </c>
    </row>
    <row r="1852" spans="1:15" x14ac:dyDescent="0.35">
      <c r="A1852" s="189" t="str">
        <f t="shared" si="121"/>
        <v>Sep</v>
      </c>
      <c r="B1852" s="190" t="str">
        <f t="shared" si="122"/>
        <v>2024</v>
      </c>
      <c r="C1852" s="190" t="str">
        <f t="shared" si="123"/>
        <v>Sep-2024</v>
      </c>
      <c r="D1852" s="2">
        <v>45565</v>
      </c>
      <c r="E1852" t="s">
        <v>1264</v>
      </c>
      <c r="F1852" t="s">
        <v>1265</v>
      </c>
      <c r="G1852" t="s">
        <v>1266</v>
      </c>
      <c r="H1852" t="s">
        <v>682</v>
      </c>
      <c r="I1852" t="s">
        <v>1307</v>
      </c>
      <c r="J1852" t="s">
        <v>1308</v>
      </c>
      <c r="K1852" t="s">
        <v>1312</v>
      </c>
      <c r="L1852" t="s">
        <v>1313</v>
      </c>
      <c r="M1852" t="s">
        <v>1314</v>
      </c>
      <c r="N1852" t="s">
        <v>919</v>
      </c>
      <c r="O1852">
        <v>20</v>
      </c>
    </row>
    <row r="1853" spans="1:15" x14ac:dyDescent="0.35">
      <c r="A1853" s="189" t="str">
        <f t="shared" si="121"/>
        <v>Sep</v>
      </c>
      <c r="B1853" s="190" t="str">
        <f t="shared" si="122"/>
        <v>2024</v>
      </c>
      <c r="C1853" s="190" t="str">
        <f t="shared" si="123"/>
        <v>Sep-2024</v>
      </c>
      <c r="D1853" s="2">
        <v>45565</v>
      </c>
      <c r="E1853" t="s">
        <v>1264</v>
      </c>
      <c r="F1853" t="s">
        <v>1265</v>
      </c>
      <c r="G1853" t="s">
        <v>1266</v>
      </c>
      <c r="H1853" t="s">
        <v>682</v>
      </c>
      <c r="I1853" t="s">
        <v>1307</v>
      </c>
      <c r="J1853" t="s">
        <v>1308</v>
      </c>
      <c r="K1853" t="s">
        <v>1312</v>
      </c>
      <c r="L1853" t="s">
        <v>1313</v>
      </c>
      <c r="M1853" t="s">
        <v>1314</v>
      </c>
      <c r="N1853" t="s">
        <v>920</v>
      </c>
      <c r="O1853">
        <v>575</v>
      </c>
    </row>
    <row r="1854" spans="1:15" x14ac:dyDescent="0.35">
      <c r="A1854" s="189" t="str">
        <f t="shared" si="121"/>
        <v>Sep</v>
      </c>
      <c r="B1854" s="190" t="str">
        <f t="shared" si="122"/>
        <v>2024</v>
      </c>
      <c r="C1854" s="190" t="str">
        <f t="shared" si="123"/>
        <v>Sep-2024</v>
      </c>
      <c r="D1854" s="2">
        <v>45565</v>
      </c>
      <c r="E1854" t="s">
        <v>1264</v>
      </c>
      <c r="F1854" t="s">
        <v>1265</v>
      </c>
      <c r="G1854" t="s">
        <v>1266</v>
      </c>
      <c r="H1854" t="s">
        <v>682</v>
      </c>
      <c r="I1854" t="s">
        <v>1307</v>
      </c>
      <c r="J1854" t="s">
        <v>1308</v>
      </c>
      <c r="K1854" t="s">
        <v>1312</v>
      </c>
      <c r="L1854" t="s">
        <v>1313</v>
      </c>
      <c r="M1854" t="s">
        <v>1314</v>
      </c>
      <c r="N1854" t="s">
        <v>922</v>
      </c>
      <c r="O1854">
        <v>625</v>
      </c>
    </row>
    <row r="1855" spans="1:15" x14ac:dyDescent="0.35">
      <c r="A1855" s="189" t="str">
        <f t="shared" si="121"/>
        <v>Sep</v>
      </c>
      <c r="B1855" s="190" t="str">
        <f t="shared" si="122"/>
        <v>2024</v>
      </c>
      <c r="C1855" s="190" t="str">
        <f t="shared" si="123"/>
        <v>Sep-2024</v>
      </c>
      <c r="D1855" s="2">
        <v>45565</v>
      </c>
      <c r="E1855" t="s">
        <v>1264</v>
      </c>
      <c r="F1855" t="s">
        <v>1265</v>
      </c>
      <c r="G1855" t="s">
        <v>1266</v>
      </c>
      <c r="H1855" t="s">
        <v>682</v>
      </c>
      <c r="I1855" t="s">
        <v>1307</v>
      </c>
      <c r="J1855" t="s">
        <v>1308</v>
      </c>
      <c r="K1855" t="s">
        <v>1312</v>
      </c>
      <c r="L1855" t="s">
        <v>1313</v>
      </c>
      <c r="M1855" t="s">
        <v>1314</v>
      </c>
      <c r="N1855" t="s">
        <v>921</v>
      </c>
      <c r="O1855">
        <v>790</v>
      </c>
    </row>
    <row r="1856" spans="1:15" x14ac:dyDescent="0.35">
      <c r="A1856" s="189" t="str">
        <f t="shared" si="121"/>
        <v>Sep</v>
      </c>
      <c r="B1856" s="190" t="str">
        <f t="shared" si="122"/>
        <v>2024</v>
      </c>
      <c r="C1856" s="190" t="str">
        <f t="shared" si="123"/>
        <v>Sep-2024</v>
      </c>
      <c r="D1856" s="2">
        <v>45565</v>
      </c>
      <c r="E1856" t="s">
        <v>1264</v>
      </c>
      <c r="F1856" t="s">
        <v>1265</v>
      </c>
      <c r="G1856" t="s">
        <v>1266</v>
      </c>
      <c r="H1856" t="s">
        <v>682</v>
      </c>
      <c r="I1856" t="s">
        <v>1307</v>
      </c>
      <c r="J1856" t="s">
        <v>1308</v>
      </c>
      <c r="K1856" t="s">
        <v>1315</v>
      </c>
      <c r="L1856" t="s">
        <v>1316</v>
      </c>
      <c r="M1856" t="s">
        <v>1317</v>
      </c>
      <c r="N1856" t="s">
        <v>1528</v>
      </c>
      <c r="O1856">
        <v>20</v>
      </c>
    </row>
    <row r="1857" spans="1:15" x14ac:dyDescent="0.35">
      <c r="A1857" s="189" t="str">
        <f t="shared" si="121"/>
        <v>Sep</v>
      </c>
      <c r="B1857" s="190" t="str">
        <f t="shared" si="122"/>
        <v>2024</v>
      </c>
      <c r="C1857" s="190" t="str">
        <f t="shared" si="123"/>
        <v>Sep-2024</v>
      </c>
      <c r="D1857" s="2">
        <v>45565</v>
      </c>
      <c r="E1857" t="s">
        <v>1264</v>
      </c>
      <c r="F1857" t="s">
        <v>1265</v>
      </c>
      <c r="G1857" t="s">
        <v>1266</v>
      </c>
      <c r="H1857" t="s">
        <v>682</v>
      </c>
      <c r="I1857" t="s">
        <v>1307</v>
      </c>
      <c r="J1857" t="s">
        <v>1308</v>
      </c>
      <c r="K1857" t="s">
        <v>1315</v>
      </c>
      <c r="L1857" t="s">
        <v>1316</v>
      </c>
      <c r="M1857" t="s">
        <v>1317</v>
      </c>
      <c r="N1857" t="s">
        <v>1529</v>
      </c>
      <c r="O1857" t="s">
        <v>958</v>
      </c>
    </row>
    <row r="1858" spans="1:15" x14ac:dyDescent="0.35">
      <c r="A1858" s="189" t="str">
        <f t="shared" si="121"/>
        <v>Sep</v>
      </c>
      <c r="B1858" s="190" t="str">
        <f t="shared" si="122"/>
        <v>2024</v>
      </c>
      <c r="C1858" s="190" t="str">
        <f t="shared" si="123"/>
        <v>Sep-2024</v>
      </c>
      <c r="D1858" s="2">
        <v>45565</v>
      </c>
      <c r="E1858" t="s">
        <v>1264</v>
      </c>
      <c r="F1858" t="s">
        <v>1265</v>
      </c>
      <c r="G1858" t="s">
        <v>1266</v>
      </c>
      <c r="H1858" t="s">
        <v>682</v>
      </c>
      <c r="I1858" t="s">
        <v>1307</v>
      </c>
      <c r="J1858" t="s">
        <v>1308</v>
      </c>
      <c r="K1858" t="s">
        <v>1315</v>
      </c>
      <c r="L1858" t="s">
        <v>1316</v>
      </c>
      <c r="M1858" t="s">
        <v>1317</v>
      </c>
      <c r="N1858" t="s">
        <v>919</v>
      </c>
      <c r="O1858">
        <v>15</v>
      </c>
    </row>
    <row r="1859" spans="1:15" x14ac:dyDescent="0.35">
      <c r="A1859" s="189" t="str">
        <f t="shared" ref="A1859:A1922" si="124">TEXT(D1859,"mmm")</f>
        <v>Sep</v>
      </c>
      <c r="B1859" s="190" t="str">
        <f t="shared" ref="B1859:B1922" si="125">TEXT(D1859,"yyyy")</f>
        <v>2024</v>
      </c>
      <c r="C1859" s="190" t="str">
        <f t="shared" ref="C1859:C1922" si="126">_xlfn.CONCAT(A1859&amp;"-"&amp;B1859)</f>
        <v>Sep-2024</v>
      </c>
      <c r="D1859" s="2">
        <v>45565</v>
      </c>
      <c r="E1859" t="s">
        <v>1264</v>
      </c>
      <c r="F1859" t="s">
        <v>1265</v>
      </c>
      <c r="G1859" t="s">
        <v>1266</v>
      </c>
      <c r="H1859" t="s">
        <v>682</v>
      </c>
      <c r="I1859" t="s">
        <v>1307</v>
      </c>
      <c r="J1859" t="s">
        <v>1308</v>
      </c>
      <c r="K1859" t="s">
        <v>1315</v>
      </c>
      <c r="L1859" t="s">
        <v>1316</v>
      </c>
      <c r="M1859" t="s">
        <v>1317</v>
      </c>
      <c r="N1859" t="s">
        <v>920</v>
      </c>
      <c r="O1859">
        <v>525</v>
      </c>
    </row>
    <row r="1860" spans="1:15" x14ac:dyDescent="0.35">
      <c r="A1860" s="189" t="str">
        <f t="shared" si="124"/>
        <v>Sep</v>
      </c>
      <c r="B1860" s="190" t="str">
        <f t="shared" si="125"/>
        <v>2024</v>
      </c>
      <c r="C1860" s="190" t="str">
        <f t="shared" si="126"/>
        <v>Sep-2024</v>
      </c>
      <c r="D1860" s="2">
        <v>45565</v>
      </c>
      <c r="E1860" t="s">
        <v>1264</v>
      </c>
      <c r="F1860" t="s">
        <v>1265</v>
      </c>
      <c r="G1860" t="s">
        <v>1266</v>
      </c>
      <c r="H1860" t="s">
        <v>682</v>
      </c>
      <c r="I1860" t="s">
        <v>1307</v>
      </c>
      <c r="J1860" t="s">
        <v>1308</v>
      </c>
      <c r="K1860" t="s">
        <v>1315</v>
      </c>
      <c r="L1860" t="s">
        <v>1316</v>
      </c>
      <c r="M1860" t="s">
        <v>1317</v>
      </c>
      <c r="N1860" t="s">
        <v>922</v>
      </c>
      <c r="O1860">
        <v>485</v>
      </c>
    </row>
    <row r="1861" spans="1:15" x14ac:dyDescent="0.35">
      <c r="A1861" s="189" t="str">
        <f t="shared" si="124"/>
        <v>Sep</v>
      </c>
      <c r="B1861" s="190" t="str">
        <f t="shared" si="125"/>
        <v>2024</v>
      </c>
      <c r="C1861" s="190" t="str">
        <f t="shared" si="126"/>
        <v>Sep-2024</v>
      </c>
      <c r="D1861" s="2">
        <v>45565</v>
      </c>
      <c r="E1861" t="s">
        <v>1264</v>
      </c>
      <c r="F1861" t="s">
        <v>1265</v>
      </c>
      <c r="G1861" t="s">
        <v>1266</v>
      </c>
      <c r="H1861" t="s">
        <v>682</v>
      </c>
      <c r="I1861" t="s">
        <v>1307</v>
      </c>
      <c r="J1861" t="s">
        <v>1308</v>
      </c>
      <c r="K1861" t="s">
        <v>1315</v>
      </c>
      <c r="L1861" t="s">
        <v>1316</v>
      </c>
      <c r="M1861" t="s">
        <v>1317</v>
      </c>
      <c r="N1861" t="s">
        <v>921</v>
      </c>
      <c r="O1861">
        <v>610</v>
      </c>
    </row>
    <row r="1862" spans="1:15" x14ac:dyDescent="0.35">
      <c r="A1862" s="189" t="str">
        <f t="shared" si="124"/>
        <v>Sep</v>
      </c>
      <c r="B1862" s="190" t="str">
        <f t="shared" si="125"/>
        <v>2024</v>
      </c>
      <c r="C1862" s="190" t="str">
        <f t="shared" si="126"/>
        <v>Sep-2024</v>
      </c>
      <c r="D1862" s="2">
        <v>45565</v>
      </c>
      <c r="E1862" t="s">
        <v>1264</v>
      </c>
      <c r="F1862" t="s">
        <v>1265</v>
      </c>
      <c r="G1862" t="s">
        <v>1266</v>
      </c>
      <c r="H1862" t="s">
        <v>682</v>
      </c>
      <c r="I1862" t="s">
        <v>1307</v>
      </c>
      <c r="J1862" t="s">
        <v>1308</v>
      </c>
      <c r="K1862" t="s">
        <v>1318</v>
      </c>
      <c r="L1862" t="s">
        <v>1319</v>
      </c>
      <c r="M1862" t="s">
        <v>1320</v>
      </c>
      <c r="N1862" t="s">
        <v>1528</v>
      </c>
      <c r="O1862">
        <v>5</v>
      </c>
    </row>
    <row r="1863" spans="1:15" x14ac:dyDescent="0.35">
      <c r="A1863" s="189" t="str">
        <f t="shared" si="124"/>
        <v>Sep</v>
      </c>
      <c r="B1863" s="190" t="str">
        <f t="shared" si="125"/>
        <v>2024</v>
      </c>
      <c r="C1863" s="190" t="str">
        <f t="shared" si="126"/>
        <v>Sep-2024</v>
      </c>
      <c r="D1863" s="2">
        <v>45565</v>
      </c>
      <c r="E1863" t="s">
        <v>1264</v>
      </c>
      <c r="F1863" t="s">
        <v>1265</v>
      </c>
      <c r="G1863" t="s">
        <v>1266</v>
      </c>
      <c r="H1863" t="s">
        <v>682</v>
      </c>
      <c r="I1863" t="s">
        <v>1307</v>
      </c>
      <c r="J1863" t="s">
        <v>1308</v>
      </c>
      <c r="K1863" t="s">
        <v>1318</v>
      </c>
      <c r="L1863" t="s">
        <v>1319</v>
      </c>
      <c r="M1863" t="s">
        <v>1320</v>
      </c>
      <c r="N1863" t="s">
        <v>1529</v>
      </c>
      <c r="O1863" t="s">
        <v>958</v>
      </c>
    </row>
    <row r="1864" spans="1:15" x14ac:dyDescent="0.35">
      <c r="A1864" s="189" t="str">
        <f t="shared" si="124"/>
        <v>Sep</v>
      </c>
      <c r="B1864" s="190" t="str">
        <f t="shared" si="125"/>
        <v>2024</v>
      </c>
      <c r="C1864" s="190" t="str">
        <f t="shared" si="126"/>
        <v>Sep-2024</v>
      </c>
      <c r="D1864" s="2">
        <v>45565</v>
      </c>
      <c r="E1864" t="s">
        <v>1264</v>
      </c>
      <c r="F1864" t="s">
        <v>1265</v>
      </c>
      <c r="G1864" t="s">
        <v>1266</v>
      </c>
      <c r="H1864" t="s">
        <v>682</v>
      </c>
      <c r="I1864" t="s">
        <v>1307</v>
      </c>
      <c r="J1864" t="s">
        <v>1308</v>
      </c>
      <c r="K1864" t="s">
        <v>1318</v>
      </c>
      <c r="L1864" t="s">
        <v>1319</v>
      </c>
      <c r="M1864" t="s">
        <v>1320</v>
      </c>
      <c r="N1864" t="s">
        <v>919</v>
      </c>
      <c r="O1864">
        <v>5</v>
      </c>
    </row>
    <row r="1865" spans="1:15" x14ac:dyDescent="0.35">
      <c r="A1865" s="189" t="str">
        <f t="shared" si="124"/>
        <v>Sep</v>
      </c>
      <c r="B1865" s="190" t="str">
        <f t="shared" si="125"/>
        <v>2024</v>
      </c>
      <c r="C1865" s="190" t="str">
        <f t="shared" si="126"/>
        <v>Sep-2024</v>
      </c>
      <c r="D1865" s="2">
        <v>45565</v>
      </c>
      <c r="E1865" t="s">
        <v>1264</v>
      </c>
      <c r="F1865" t="s">
        <v>1265</v>
      </c>
      <c r="G1865" t="s">
        <v>1266</v>
      </c>
      <c r="H1865" t="s">
        <v>682</v>
      </c>
      <c r="I1865" t="s">
        <v>1307</v>
      </c>
      <c r="J1865" t="s">
        <v>1308</v>
      </c>
      <c r="K1865" t="s">
        <v>1318</v>
      </c>
      <c r="L1865" t="s">
        <v>1319</v>
      </c>
      <c r="M1865" t="s">
        <v>1320</v>
      </c>
      <c r="N1865" t="s">
        <v>920</v>
      </c>
      <c r="O1865">
        <v>245</v>
      </c>
    </row>
    <row r="1866" spans="1:15" x14ac:dyDescent="0.35">
      <c r="A1866" s="189" t="str">
        <f t="shared" si="124"/>
        <v>Sep</v>
      </c>
      <c r="B1866" s="190" t="str">
        <f t="shared" si="125"/>
        <v>2024</v>
      </c>
      <c r="C1866" s="190" t="str">
        <f t="shared" si="126"/>
        <v>Sep-2024</v>
      </c>
      <c r="D1866" s="2">
        <v>45565</v>
      </c>
      <c r="E1866" t="s">
        <v>1264</v>
      </c>
      <c r="F1866" t="s">
        <v>1265</v>
      </c>
      <c r="G1866" t="s">
        <v>1266</v>
      </c>
      <c r="H1866" t="s">
        <v>682</v>
      </c>
      <c r="I1866" t="s">
        <v>1307</v>
      </c>
      <c r="J1866" t="s">
        <v>1308</v>
      </c>
      <c r="K1866" t="s">
        <v>1318</v>
      </c>
      <c r="L1866" t="s">
        <v>1319</v>
      </c>
      <c r="M1866" t="s">
        <v>1320</v>
      </c>
      <c r="N1866" t="s">
        <v>922</v>
      </c>
      <c r="O1866">
        <v>640</v>
      </c>
    </row>
    <row r="1867" spans="1:15" x14ac:dyDescent="0.35">
      <c r="A1867" s="189" t="str">
        <f t="shared" si="124"/>
        <v>Sep</v>
      </c>
      <c r="B1867" s="190" t="str">
        <f t="shared" si="125"/>
        <v>2024</v>
      </c>
      <c r="C1867" s="190" t="str">
        <f t="shared" si="126"/>
        <v>Sep-2024</v>
      </c>
      <c r="D1867" s="2">
        <v>45565</v>
      </c>
      <c r="E1867" t="s">
        <v>1264</v>
      </c>
      <c r="F1867" t="s">
        <v>1265</v>
      </c>
      <c r="G1867" t="s">
        <v>1266</v>
      </c>
      <c r="H1867" t="s">
        <v>682</v>
      </c>
      <c r="I1867" t="s">
        <v>1307</v>
      </c>
      <c r="J1867" t="s">
        <v>1308</v>
      </c>
      <c r="K1867" t="s">
        <v>1318</v>
      </c>
      <c r="L1867" t="s">
        <v>1319</v>
      </c>
      <c r="M1867" t="s">
        <v>1320</v>
      </c>
      <c r="N1867" t="s">
        <v>921</v>
      </c>
      <c r="O1867">
        <v>695</v>
      </c>
    </row>
    <row r="1868" spans="1:15" x14ac:dyDescent="0.35">
      <c r="A1868" s="189" t="str">
        <f t="shared" si="124"/>
        <v>Sep</v>
      </c>
      <c r="B1868" s="190" t="str">
        <f t="shared" si="125"/>
        <v>2024</v>
      </c>
      <c r="C1868" s="190" t="str">
        <f t="shared" si="126"/>
        <v>Sep-2024</v>
      </c>
      <c r="D1868" s="2">
        <v>45565</v>
      </c>
      <c r="E1868" t="s">
        <v>1264</v>
      </c>
      <c r="F1868" t="s">
        <v>1265</v>
      </c>
      <c r="G1868" t="s">
        <v>1266</v>
      </c>
      <c r="H1868" t="s">
        <v>682</v>
      </c>
      <c r="I1868" t="s">
        <v>1307</v>
      </c>
      <c r="J1868" t="s">
        <v>1308</v>
      </c>
      <c r="K1868" t="s">
        <v>1321</v>
      </c>
      <c r="L1868" t="s">
        <v>1322</v>
      </c>
      <c r="M1868" t="s">
        <v>1323</v>
      </c>
      <c r="N1868" t="s">
        <v>1528</v>
      </c>
      <c r="O1868" t="s">
        <v>958</v>
      </c>
    </row>
    <row r="1869" spans="1:15" x14ac:dyDescent="0.35">
      <c r="A1869" s="189" t="str">
        <f t="shared" si="124"/>
        <v>Sep</v>
      </c>
      <c r="B1869" s="190" t="str">
        <f t="shared" si="125"/>
        <v>2024</v>
      </c>
      <c r="C1869" s="190" t="str">
        <f t="shared" si="126"/>
        <v>Sep-2024</v>
      </c>
      <c r="D1869" s="2">
        <v>45565</v>
      </c>
      <c r="E1869" t="s">
        <v>1264</v>
      </c>
      <c r="F1869" t="s">
        <v>1265</v>
      </c>
      <c r="G1869" t="s">
        <v>1266</v>
      </c>
      <c r="H1869" t="s">
        <v>682</v>
      </c>
      <c r="I1869" t="s">
        <v>1307</v>
      </c>
      <c r="J1869" t="s">
        <v>1308</v>
      </c>
      <c r="K1869" t="s">
        <v>1321</v>
      </c>
      <c r="L1869" t="s">
        <v>1322</v>
      </c>
      <c r="M1869" t="s">
        <v>1323</v>
      </c>
      <c r="N1869" t="s">
        <v>1529</v>
      </c>
      <c r="O1869" t="s">
        <v>958</v>
      </c>
    </row>
    <row r="1870" spans="1:15" x14ac:dyDescent="0.35">
      <c r="A1870" s="189" t="str">
        <f t="shared" si="124"/>
        <v>Sep</v>
      </c>
      <c r="B1870" s="190" t="str">
        <f t="shared" si="125"/>
        <v>2024</v>
      </c>
      <c r="C1870" s="190" t="str">
        <f t="shared" si="126"/>
        <v>Sep-2024</v>
      </c>
      <c r="D1870" s="2">
        <v>45565</v>
      </c>
      <c r="E1870" t="s">
        <v>1264</v>
      </c>
      <c r="F1870" t="s">
        <v>1265</v>
      </c>
      <c r="G1870" t="s">
        <v>1266</v>
      </c>
      <c r="H1870" t="s">
        <v>682</v>
      </c>
      <c r="I1870" t="s">
        <v>1307</v>
      </c>
      <c r="J1870" t="s">
        <v>1308</v>
      </c>
      <c r="K1870" t="s">
        <v>1321</v>
      </c>
      <c r="L1870" t="s">
        <v>1322</v>
      </c>
      <c r="M1870" t="s">
        <v>1323</v>
      </c>
      <c r="N1870" t="s">
        <v>919</v>
      </c>
      <c r="O1870">
        <v>60</v>
      </c>
    </row>
    <row r="1871" spans="1:15" x14ac:dyDescent="0.35">
      <c r="A1871" s="189" t="str">
        <f t="shared" si="124"/>
        <v>Sep</v>
      </c>
      <c r="B1871" s="190" t="str">
        <f t="shared" si="125"/>
        <v>2024</v>
      </c>
      <c r="C1871" s="190" t="str">
        <f t="shared" si="126"/>
        <v>Sep-2024</v>
      </c>
      <c r="D1871" s="2">
        <v>45565</v>
      </c>
      <c r="E1871" t="s">
        <v>1264</v>
      </c>
      <c r="F1871" t="s">
        <v>1265</v>
      </c>
      <c r="G1871" t="s">
        <v>1266</v>
      </c>
      <c r="H1871" t="s">
        <v>682</v>
      </c>
      <c r="I1871" t="s">
        <v>1307</v>
      </c>
      <c r="J1871" t="s">
        <v>1308</v>
      </c>
      <c r="K1871" t="s">
        <v>1321</v>
      </c>
      <c r="L1871" t="s">
        <v>1322</v>
      </c>
      <c r="M1871" t="s">
        <v>1323</v>
      </c>
      <c r="N1871" t="s">
        <v>920</v>
      </c>
      <c r="O1871">
        <v>725</v>
      </c>
    </row>
    <row r="1872" spans="1:15" x14ac:dyDescent="0.35">
      <c r="A1872" s="189" t="str">
        <f t="shared" si="124"/>
        <v>Sep</v>
      </c>
      <c r="B1872" s="190" t="str">
        <f t="shared" si="125"/>
        <v>2024</v>
      </c>
      <c r="C1872" s="190" t="str">
        <f t="shared" si="126"/>
        <v>Sep-2024</v>
      </c>
      <c r="D1872" s="2">
        <v>45565</v>
      </c>
      <c r="E1872" t="s">
        <v>1264</v>
      </c>
      <c r="F1872" t="s">
        <v>1265</v>
      </c>
      <c r="G1872" t="s">
        <v>1266</v>
      </c>
      <c r="H1872" t="s">
        <v>682</v>
      </c>
      <c r="I1872" t="s">
        <v>1307</v>
      </c>
      <c r="J1872" t="s">
        <v>1308</v>
      </c>
      <c r="K1872" t="s">
        <v>1321</v>
      </c>
      <c r="L1872" t="s">
        <v>1322</v>
      </c>
      <c r="M1872" t="s">
        <v>1323</v>
      </c>
      <c r="N1872" t="s">
        <v>922</v>
      </c>
      <c r="O1872">
        <v>320</v>
      </c>
    </row>
    <row r="1873" spans="1:15" x14ac:dyDescent="0.35">
      <c r="A1873" s="189" t="str">
        <f t="shared" si="124"/>
        <v>Sep</v>
      </c>
      <c r="B1873" s="190" t="str">
        <f t="shared" si="125"/>
        <v>2024</v>
      </c>
      <c r="C1873" s="190" t="str">
        <f t="shared" si="126"/>
        <v>Sep-2024</v>
      </c>
      <c r="D1873" s="2">
        <v>45565</v>
      </c>
      <c r="E1873" t="s">
        <v>1264</v>
      </c>
      <c r="F1873" t="s">
        <v>1265</v>
      </c>
      <c r="G1873" t="s">
        <v>1266</v>
      </c>
      <c r="H1873" t="s">
        <v>682</v>
      </c>
      <c r="I1873" t="s">
        <v>1307</v>
      </c>
      <c r="J1873" t="s">
        <v>1308</v>
      </c>
      <c r="K1873" t="s">
        <v>1321</v>
      </c>
      <c r="L1873" t="s">
        <v>1322</v>
      </c>
      <c r="M1873" t="s">
        <v>1323</v>
      </c>
      <c r="N1873" t="s">
        <v>921</v>
      </c>
      <c r="O1873">
        <v>670</v>
      </c>
    </row>
    <row r="1874" spans="1:15" x14ac:dyDescent="0.35">
      <c r="A1874" s="189" t="str">
        <f t="shared" si="124"/>
        <v>Sep</v>
      </c>
      <c r="B1874" s="190" t="str">
        <f t="shared" si="125"/>
        <v>2024</v>
      </c>
      <c r="C1874" s="190" t="str">
        <f t="shared" si="126"/>
        <v>Sep-2024</v>
      </c>
      <c r="D1874" s="2">
        <v>45565</v>
      </c>
      <c r="E1874" t="s">
        <v>1264</v>
      </c>
      <c r="F1874" t="s">
        <v>1265</v>
      </c>
      <c r="G1874" t="s">
        <v>1266</v>
      </c>
      <c r="H1874" t="s">
        <v>682</v>
      </c>
      <c r="I1874" t="s">
        <v>1307</v>
      </c>
      <c r="J1874" t="s">
        <v>1308</v>
      </c>
      <c r="K1874" t="s">
        <v>1324</v>
      </c>
      <c r="L1874" t="s">
        <v>1325</v>
      </c>
      <c r="M1874" t="s">
        <v>1326</v>
      </c>
      <c r="N1874" t="s">
        <v>1528</v>
      </c>
      <c r="O1874">
        <v>25</v>
      </c>
    </row>
    <row r="1875" spans="1:15" x14ac:dyDescent="0.35">
      <c r="A1875" s="189" t="str">
        <f t="shared" si="124"/>
        <v>Sep</v>
      </c>
      <c r="B1875" s="190" t="str">
        <f t="shared" si="125"/>
        <v>2024</v>
      </c>
      <c r="C1875" s="190" t="str">
        <f t="shared" si="126"/>
        <v>Sep-2024</v>
      </c>
      <c r="D1875" s="2">
        <v>45565</v>
      </c>
      <c r="E1875" t="s">
        <v>1264</v>
      </c>
      <c r="F1875" t="s">
        <v>1265</v>
      </c>
      <c r="G1875" t="s">
        <v>1266</v>
      </c>
      <c r="H1875" t="s">
        <v>682</v>
      </c>
      <c r="I1875" t="s">
        <v>1307</v>
      </c>
      <c r="J1875" t="s">
        <v>1308</v>
      </c>
      <c r="K1875" t="s">
        <v>1324</v>
      </c>
      <c r="L1875" t="s">
        <v>1325</v>
      </c>
      <c r="M1875" t="s">
        <v>1326</v>
      </c>
      <c r="N1875" t="s">
        <v>1529</v>
      </c>
      <c r="O1875" t="s">
        <v>958</v>
      </c>
    </row>
    <row r="1876" spans="1:15" x14ac:dyDescent="0.35">
      <c r="A1876" s="189" t="str">
        <f t="shared" si="124"/>
        <v>Sep</v>
      </c>
      <c r="B1876" s="190" t="str">
        <f t="shared" si="125"/>
        <v>2024</v>
      </c>
      <c r="C1876" s="190" t="str">
        <f t="shared" si="126"/>
        <v>Sep-2024</v>
      </c>
      <c r="D1876" s="2">
        <v>45565</v>
      </c>
      <c r="E1876" t="s">
        <v>1264</v>
      </c>
      <c r="F1876" t="s">
        <v>1265</v>
      </c>
      <c r="G1876" t="s">
        <v>1266</v>
      </c>
      <c r="H1876" t="s">
        <v>682</v>
      </c>
      <c r="I1876" t="s">
        <v>1307</v>
      </c>
      <c r="J1876" t="s">
        <v>1308</v>
      </c>
      <c r="K1876" t="s">
        <v>1324</v>
      </c>
      <c r="L1876" t="s">
        <v>1325</v>
      </c>
      <c r="M1876" t="s">
        <v>1326</v>
      </c>
      <c r="N1876" t="s">
        <v>919</v>
      </c>
      <c r="O1876">
        <v>175</v>
      </c>
    </row>
    <row r="1877" spans="1:15" x14ac:dyDescent="0.35">
      <c r="A1877" s="189" t="str">
        <f t="shared" si="124"/>
        <v>Sep</v>
      </c>
      <c r="B1877" s="190" t="str">
        <f t="shared" si="125"/>
        <v>2024</v>
      </c>
      <c r="C1877" s="190" t="str">
        <f t="shared" si="126"/>
        <v>Sep-2024</v>
      </c>
      <c r="D1877" s="2">
        <v>45565</v>
      </c>
      <c r="E1877" t="s">
        <v>1264</v>
      </c>
      <c r="F1877" t="s">
        <v>1265</v>
      </c>
      <c r="G1877" t="s">
        <v>1266</v>
      </c>
      <c r="H1877" t="s">
        <v>682</v>
      </c>
      <c r="I1877" t="s">
        <v>1307</v>
      </c>
      <c r="J1877" t="s">
        <v>1308</v>
      </c>
      <c r="K1877" t="s">
        <v>1324</v>
      </c>
      <c r="L1877" t="s">
        <v>1325</v>
      </c>
      <c r="M1877" t="s">
        <v>1326</v>
      </c>
      <c r="N1877" t="s">
        <v>920</v>
      </c>
      <c r="O1877">
        <v>2300</v>
      </c>
    </row>
    <row r="1878" spans="1:15" x14ac:dyDescent="0.35">
      <c r="A1878" s="189" t="str">
        <f t="shared" si="124"/>
        <v>Sep</v>
      </c>
      <c r="B1878" s="190" t="str">
        <f t="shared" si="125"/>
        <v>2024</v>
      </c>
      <c r="C1878" s="190" t="str">
        <f t="shared" si="126"/>
        <v>Sep-2024</v>
      </c>
      <c r="D1878" s="2">
        <v>45565</v>
      </c>
      <c r="E1878" t="s">
        <v>1264</v>
      </c>
      <c r="F1878" t="s">
        <v>1265</v>
      </c>
      <c r="G1878" t="s">
        <v>1266</v>
      </c>
      <c r="H1878" t="s">
        <v>682</v>
      </c>
      <c r="I1878" t="s">
        <v>1307</v>
      </c>
      <c r="J1878" t="s">
        <v>1308</v>
      </c>
      <c r="K1878" t="s">
        <v>1324</v>
      </c>
      <c r="L1878" t="s">
        <v>1325</v>
      </c>
      <c r="M1878" t="s">
        <v>1326</v>
      </c>
      <c r="N1878" t="s">
        <v>922</v>
      </c>
      <c r="O1878">
        <v>1175</v>
      </c>
    </row>
    <row r="1879" spans="1:15" x14ac:dyDescent="0.35">
      <c r="A1879" s="189" t="str">
        <f t="shared" si="124"/>
        <v>Sep</v>
      </c>
      <c r="B1879" s="190" t="str">
        <f t="shared" si="125"/>
        <v>2024</v>
      </c>
      <c r="C1879" s="190" t="str">
        <f t="shared" si="126"/>
        <v>Sep-2024</v>
      </c>
      <c r="D1879" s="2">
        <v>45565</v>
      </c>
      <c r="E1879" t="s">
        <v>1264</v>
      </c>
      <c r="F1879" t="s">
        <v>1265</v>
      </c>
      <c r="G1879" t="s">
        <v>1266</v>
      </c>
      <c r="H1879" t="s">
        <v>682</v>
      </c>
      <c r="I1879" t="s">
        <v>1307</v>
      </c>
      <c r="J1879" t="s">
        <v>1308</v>
      </c>
      <c r="K1879" t="s">
        <v>1324</v>
      </c>
      <c r="L1879" t="s">
        <v>1325</v>
      </c>
      <c r="M1879" t="s">
        <v>1326</v>
      </c>
      <c r="N1879" t="s">
        <v>921</v>
      </c>
      <c r="O1879">
        <v>2015</v>
      </c>
    </row>
    <row r="1880" spans="1:15" x14ac:dyDescent="0.35">
      <c r="A1880" s="189" t="str">
        <f t="shared" si="124"/>
        <v>Sep</v>
      </c>
      <c r="B1880" s="190" t="str">
        <f t="shared" si="125"/>
        <v>2024</v>
      </c>
      <c r="C1880" s="190" t="str">
        <f t="shared" si="126"/>
        <v>Sep-2024</v>
      </c>
      <c r="D1880" s="2">
        <v>45565</v>
      </c>
      <c r="E1880" t="s">
        <v>1264</v>
      </c>
      <c r="F1880" t="s">
        <v>1265</v>
      </c>
      <c r="G1880" t="s">
        <v>1266</v>
      </c>
      <c r="H1880" t="s">
        <v>695</v>
      </c>
      <c r="I1880" t="s">
        <v>1327</v>
      </c>
      <c r="J1880" t="s">
        <v>1328</v>
      </c>
      <c r="K1880" t="s">
        <v>1329</v>
      </c>
      <c r="L1880" t="s">
        <v>1330</v>
      </c>
      <c r="M1880" t="s">
        <v>1331</v>
      </c>
      <c r="N1880" t="s">
        <v>1528</v>
      </c>
      <c r="O1880">
        <v>20</v>
      </c>
    </row>
    <row r="1881" spans="1:15" x14ac:dyDescent="0.35">
      <c r="A1881" s="189" t="str">
        <f t="shared" si="124"/>
        <v>Sep</v>
      </c>
      <c r="B1881" s="190" t="str">
        <f t="shared" si="125"/>
        <v>2024</v>
      </c>
      <c r="C1881" s="190" t="str">
        <f t="shared" si="126"/>
        <v>Sep-2024</v>
      </c>
      <c r="D1881" s="2">
        <v>45565</v>
      </c>
      <c r="E1881" t="s">
        <v>1264</v>
      </c>
      <c r="F1881" t="s">
        <v>1265</v>
      </c>
      <c r="G1881" t="s">
        <v>1266</v>
      </c>
      <c r="H1881" t="s">
        <v>695</v>
      </c>
      <c r="I1881" t="s">
        <v>1327</v>
      </c>
      <c r="J1881" t="s">
        <v>1328</v>
      </c>
      <c r="K1881" t="s">
        <v>1329</v>
      </c>
      <c r="L1881" t="s">
        <v>1330</v>
      </c>
      <c r="M1881" t="s">
        <v>1331</v>
      </c>
      <c r="N1881" t="s">
        <v>1529</v>
      </c>
      <c r="O1881" t="s">
        <v>958</v>
      </c>
    </row>
    <row r="1882" spans="1:15" x14ac:dyDescent="0.35">
      <c r="A1882" s="189" t="str">
        <f t="shared" si="124"/>
        <v>Sep</v>
      </c>
      <c r="B1882" s="190" t="str">
        <f t="shared" si="125"/>
        <v>2024</v>
      </c>
      <c r="C1882" s="190" t="str">
        <f t="shared" si="126"/>
        <v>Sep-2024</v>
      </c>
      <c r="D1882" s="2">
        <v>45565</v>
      </c>
      <c r="E1882" t="s">
        <v>1264</v>
      </c>
      <c r="F1882" t="s">
        <v>1265</v>
      </c>
      <c r="G1882" t="s">
        <v>1266</v>
      </c>
      <c r="H1882" t="s">
        <v>695</v>
      </c>
      <c r="I1882" t="s">
        <v>1327</v>
      </c>
      <c r="J1882" t="s">
        <v>1328</v>
      </c>
      <c r="K1882" t="s">
        <v>1329</v>
      </c>
      <c r="L1882" t="s">
        <v>1330</v>
      </c>
      <c r="M1882" t="s">
        <v>1331</v>
      </c>
      <c r="N1882" t="s">
        <v>919</v>
      </c>
      <c r="O1882">
        <v>80</v>
      </c>
    </row>
    <row r="1883" spans="1:15" x14ac:dyDescent="0.35">
      <c r="A1883" s="189" t="str">
        <f t="shared" si="124"/>
        <v>Sep</v>
      </c>
      <c r="B1883" s="190" t="str">
        <f t="shared" si="125"/>
        <v>2024</v>
      </c>
      <c r="C1883" s="190" t="str">
        <f t="shared" si="126"/>
        <v>Sep-2024</v>
      </c>
      <c r="D1883" s="2">
        <v>45565</v>
      </c>
      <c r="E1883" t="s">
        <v>1264</v>
      </c>
      <c r="F1883" t="s">
        <v>1265</v>
      </c>
      <c r="G1883" t="s">
        <v>1266</v>
      </c>
      <c r="H1883" t="s">
        <v>695</v>
      </c>
      <c r="I1883" t="s">
        <v>1327</v>
      </c>
      <c r="J1883" t="s">
        <v>1328</v>
      </c>
      <c r="K1883" t="s">
        <v>1329</v>
      </c>
      <c r="L1883" t="s">
        <v>1330</v>
      </c>
      <c r="M1883" t="s">
        <v>1331</v>
      </c>
      <c r="N1883" t="s">
        <v>920</v>
      </c>
      <c r="O1883">
        <v>450</v>
      </c>
    </row>
    <row r="1884" spans="1:15" x14ac:dyDescent="0.35">
      <c r="A1884" s="189" t="str">
        <f t="shared" si="124"/>
        <v>Sep</v>
      </c>
      <c r="B1884" s="190" t="str">
        <f t="shared" si="125"/>
        <v>2024</v>
      </c>
      <c r="C1884" s="190" t="str">
        <f t="shared" si="126"/>
        <v>Sep-2024</v>
      </c>
      <c r="D1884" s="2">
        <v>45565</v>
      </c>
      <c r="E1884" t="s">
        <v>1264</v>
      </c>
      <c r="F1884" t="s">
        <v>1265</v>
      </c>
      <c r="G1884" t="s">
        <v>1266</v>
      </c>
      <c r="H1884" t="s">
        <v>695</v>
      </c>
      <c r="I1884" t="s">
        <v>1327</v>
      </c>
      <c r="J1884" t="s">
        <v>1328</v>
      </c>
      <c r="K1884" t="s">
        <v>1329</v>
      </c>
      <c r="L1884" t="s">
        <v>1330</v>
      </c>
      <c r="M1884" t="s">
        <v>1331</v>
      </c>
      <c r="N1884" t="s">
        <v>922</v>
      </c>
      <c r="O1884">
        <v>950</v>
      </c>
    </row>
    <row r="1885" spans="1:15" x14ac:dyDescent="0.35">
      <c r="A1885" s="189" t="str">
        <f t="shared" si="124"/>
        <v>Sep</v>
      </c>
      <c r="B1885" s="190" t="str">
        <f t="shared" si="125"/>
        <v>2024</v>
      </c>
      <c r="C1885" s="190" t="str">
        <f t="shared" si="126"/>
        <v>Sep-2024</v>
      </c>
      <c r="D1885" s="2">
        <v>45565</v>
      </c>
      <c r="E1885" t="s">
        <v>1264</v>
      </c>
      <c r="F1885" t="s">
        <v>1265</v>
      </c>
      <c r="G1885" t="s">
        <v>1266</v>
      </c>
      <c r="H1885" t="s">
        <v>695</v>
      </c>
      <c r="I1885" t="s">
        <v>1327</v>
      </c>
      <c r="J1885" t="s">
        <v>1328</v>
      </c>
      <c r="K1885" t="s">
        <v>1329</v>
      </c>
      <c r="L1885" t="s">
        <v>1330</v>
      </c>
      <c r="M1885" t="s">
        <v>1331</v>
      </c>
      <c r="N1885" t="s">
        <v>921</v>
      </c>
      <c r="O1885">
        <v>360</v>
      </c>
    </row>
    <row r="1886" spans="1:15" x14ac:dyDescent="0.35">
      <c r="A1886" s="189" t="str">
        <f t="shared" si="124"/>
        <v>Sep</v>
      </c>
      <c r="B1886" s="190" t="str">
        <f t="shared" si="125"/>
        <v>2024</v>
      </c>
      <c r="C1886" s="190" t="str">
        <f t="shared" si="126"/>
        <v>Sep-2024</v>
      </c>
      <c r="D1886" s="2">
        <v>45565</v>
      </c>
      <c r="E1886" t="s">
        <v>1264</v>
      </c>
      <c r="F1886" t="s">
        <v>1265</v>
      </c>
      <c r="G1886" t="s">
        <v>1266</v>
      </c>
      <c r="H1886" t="s">
        <v>695</v>
      </c>
      <c r="I1886" t="s">
        <v>1327</v>
      </c>
      <c r="J1886" t="s">
        <v>1328</v>
      </c>
      <c r="K1886" t="s">
        <v>1332</v>
      </c>
      <c r="L1886" t="s">
        <v>1333</v>
      </c>
      <c r="M1886" t="s">
        <v>1334</v>
      </c>
      <c r="N1886" t="s">
        <v>1528</v>
      </c>
      <c r="O1886">
        <v>35</v>
      </c>
    </row>
    <row r="1887" spans="1:15" x14ac:dyDescent="0.35">
      <c r="A1887" s="189" t="str">
        <f t="shared" si="124"/>
        <v>Sep</v>
      </c>
      <c r="B1887" s="190" t="str">
        <f t="shared" si="125"/>
        <v>2024</v>
      </c>
      <c r="C1887" s="190" t="str">
        <f t="shared" si="126"/>
        <v>Sep-2024</v>
      </c>
      <c r="D1887" s="2">
        <v>45565</v>
      </c>
      <c r="E1887" t="s">
        <v>1264</v>
      </c>
      <c r="F1887" t="s">
        <v>1265</v>
      </c>
      <c r="G1887" t="s">
        <v>1266</v>
      </c>
      <c r="H1887" t="s">
        <v>695</v>
      </c>
      <c r="I1887" t="s">
        <v>1327</v>
      </c>
      <c r="J1887" t="s">
        <v>1328</v>
      </c>
      <c r="K1887" t="s">
        <v>1332</v>
      </c>
      <c r="L1887" t="s">
        <v>1333</v>
      </c>
      <c r="M1887" t="s">
        <v>1334</v>
      </c>
      <c r="N1887" t="s">
        <v>1529</v>
      </c>
      <c r="O1887" t="s">
        <v>958</v>
      </c>
    </row>
    <row r="1888" spans="1:15" x14ac:dyDescent="0.35">
      <c r="A1888" s="189" t="str">
        <f t="shared" si="124"/>
        <v>Sep</v>
      </c>
      <c r="B1888" s="190" t="str">
        <f t="shared" si="125"/>
        <v>2024</v>
      </c>
      <c r="C1888" s="190" t="str">
        <f t="shared" si="126"/>
        <v>Sep-2024</v>
      </c>
      <c r="D1888" s="2">
        <v>45565</v>
      </c>
      <c r="E1888" t="s">
        <v>1264</v>
      </c>
      <c r="F1888" t="s">
        <v>1265</v>
      </c>
      <c r="G1888" t="s">
        <v>1266</v>
      </c>
      <c r="H1888" t="s">
        <v>695</v>
      </c>
      <c r="I1888" t="s">
        <v>1327</v>
      </c>
      <c r="J1888" t="s">
        <v>1328</v>
      </c>
      <c r="K1888" t="s">
        <v>1332</v>
      </c>
      <c r="L1888" t="s">
        <v>1333</v>
      </c>
      <c r="M1888" t="s">
        <v>1334</v>
      </c>
      <c r="N1888" t="s">
        <v>919</v>
      </c>
      <c r="O1888">
        <v>95</v>
      </c>
    </row>
    <row r="1889" spans="1:15" x14ac:dyDescent="0.35">
      <c r="A1889" s="189" t="str">
        <f t="shared" si="124"/>
        <v>Sep</v>
      </c>
      <c r="B1889" s="190" t="str">
        <f t="shared" si="125"/>
        <v>2024</v>
      </c>
      <c r="C1889" s="190" t="str">
        <f t="shared" si="126"/>
        <v>Sep-2024</v>
      </c>
      <c r="D1889" s="2">
        <v>45565</v>
      </c>
      <c r="E1889" t="s">
        <v>1264</v>
      </c>
      <c r="F1889" t="s">
        <v>1265</v>
      </c>
      <c r="G1889" t="s">
        <v>1266</v>
      </c>
      <c r="H1889" t="s">
        <v>695</v>
      </c>
      <c r="I1889" t="s">
        <v>1327</v>
      </c>
      <c r="J1889" t="s">
        <v>1328</v>
      </c>
      <c r="K1889" t="s">
        <v>1332</v>
      </c>
      <c r="L1889" t="s">
        <v>1333</v>
      </c>
      <c r="M1889" t="s">
        <v>1334</v>
      </c>
      <c r="N1889" t="s">
        <v>920</v>
      </c>
      <c r="O1889">
        <v>795</v>
      </c>
    </row>
    <row r="1890" spans="1:15" x14ac:dyDescent="0.35">
      <c r="A1890" s="189" t="str">
        <f t="shared" si="124"/>
        <v>Sep</v>
      </c>
      <c r="B1890" s="190" t="str">
        <f t="shared" si="125"/>
        <v>2024</v>
      </c>
      <c r="C1890" s="190" t="str">
        <f t="shared" si="126"/>
        <v>Sep-2024</v>
      </c>
      <c r="D1890" s="2">
        <v>45565</v>
      </c>
      <c r="E1890" t="s">
        <v>1264</v>
      </c>
      <c r="F1890" t="s">
        <v>1265</v>
      </c>
      <c r="G1890" t="s">
        <v>1266</v>
      </c>
      <c r="H1890" t="s">
        <v>695</v>
      </c>
      <c r="I1890" t="s">
        <v>1327</v>
      </c>
      <c r="J1890" t="s">
        <v>1328</v>
      </c>
      <c r="K1890" t="s">
        <v>1332</v>
      </c>
      <c r="L1890" t="s">
        <v>1333</v>
      </c>
      <c r="M1890" t="s">
        <v>1334</v>
      </c>
      <c r="N1890" t="s">
        <v>922</v>
      </c>
      <c r="O1890">
        <v>1105</v>
      </c>
    </row>
    <row r="1891" spans="1:15" x14ac:dyDescent="0.35">
      <c r="A1891" s="189" t="str">
        <f t="shared" si="124"/>
        <v>Sep</v>
      </c>
      <c r="B1891" s="190" t="str">
        <f t="shared" si="125"/>
        <v>2024</v>
      </c>
      <c r="C1891" s="190" t="str">
        <f t="shared" si="126"/>
        <v>Sep-2024</v>
      </c>
      <c r="D1891" s="2">
        <v>45565</v>
      </c>
      <c r="E1891" t="s">
        <v>1264</v>
      </c>
      <c r="F1891" t="s">
        <v>1265</v>
      </c>
      <c r="G1891" t="s">
        <v>1266</v>
      </c>
      <c r="H1891" t="s">
        <v>695</v>
      </c>
      <c r="I1891" t="s">
        <v>1327</v>
      </c>
      <c r="J1891" t="s">
        <v>1328</v>
      </c>
      <c r="K1891" t="s">
        <v>1332</v>
      </c>
      <c r="L1891" t="s">
        <v>1333</v>
      </c>
      <c r="M1891" t="s">
        <v>1334</v>
      </c>
      <c r="N1891" t="s">
        <v>921</v>
      </c>
      <c r="O1891">
        <v>1025</v>
      </c>
    </row>
    <row r="1892" spans="1:15" x14ac:dyDescent="0.35">
      <c r="A1892" s="189" t="str">
        <f t="shared" si="124"/>
        <v>Sep</v>
      </c>
      <c r="B1892" s="190" t="str">
        <f t="shared" si="125"/>
        <v>2024</v>
      </c>
      <c r="C1892" s="190" t="str">
        <f t="shared" si="126"/>
        <v>Sep-2024</v>
      </c>
      <c r="D1892" s="2">
        <v>45565</v>
      </c>
      <c r="E1892" t="s">
        <v>1264</v>
      </c>
      <c r="F1892" t="s">
        <v>1265</v>
      </c>
      <c r="G1892" t="s">
        <v>1266</v>
      </c>
      <c r="H1892" t="s">
        <v>695</v>
      </c>
      <c r="I1892" t="s">
        <v>1327</v>
      </c>
      <c r="J1892" t="s">
        <v>1328</v>
      </c>
      <c r="K1892" t="s">
        <v>1335</v>
      </c>
      <c r="L1892" t="s">
        <v>1336</v>
      </c>
      <c r="M1892" t="s">
        <v>1337</v>
      </c>
      <c r="N1892" t="s">
        <v>1528</v>
      </c>
      <c r="O1892">
        <v>130</v>
      </c>
    </row>
    <row r="1893" spans="1:15" x14ac:dyDescent="0.35">
      <c r="A1893" s="189" t="str">
        <f t="shared" si="124"/>
        <v>Sep</v>
      </c>
      <c r="B1893" s="190" t="str">
        <f t="shared" si="125"/>
        <v>2024</v>
      </c>
      <c r="C1893" s="190" t="str">
        <f t="shared" si="126"/>
        <v>Sep-2024</v>
      </c>
      <c r="D1893" s="2">
        <v>45565</v>
      </c>
      <c r="E1893" t="s">
        <v>1264</v>
      </c>
      <c r="F1893" t="s">
        <v>1265</v>
      </c>
      <c r="G1893" t="s">
        <v>1266</v>
      </c>
      <c r="H1893" t="s">
        <v>695</v>
      </c>
      <c r="I1893" t="s">
        <v>1327</v>
      </c>
      <c r="J1893" t="s">
        <v>1328</v>
      </c>
      <c r="K1893" t="s">
        <v>1335</v>
      </c>
      <c r="L1893" t="s">
        <v>1336</v>
      </c>
      <c r="M1893" t="s">
        <v>1337</v>
      </c>
      <c r="N1893" t="s">
        <v>1529</v>
      </c>
      <c r="O1893">
        <v>10</v>
      </c>
    </row>
    <row r="1894" spans="1:15" x14ac:dyDescent="0.35">
      <c r="A1894" s="189" t="str">
        <f t="shared" si="124"/>
        <v>Sep</v>
      </c>
      <c r="B1894" s="190" t="str">
        <f t="shared" si="125"/>
        <v>2024</v>
      </c>
      <c r="C1894" s="190" t="str">
        <f t="shared" si="126"/>
        <v>Sep-2024</v>
      </c>
      <c r="D1894" s="2">
        <v>45565</v>
      </c>
      <c r="E1894" t="s">
        <v>1264</v>
      </c>
      <c r="F1894" t="s">
        <v>1265</v>
      </c>
      <c r="G1894" t="s">
        <v>1266</v>
      </c>
      <c r="H1894" t="s">
        <v>695</v>
      </c>
      <c r="I1894" t="s">
        <v>1327</v>
      </c>
      <c r="J1894" t="s">
        <v>1328</v>
      </c>
      <c r="K1894" t="s">
        <v>1335</v>
      </c>
      <c r="L1894" t="s">
        <v>1336</v>
      </c>
      <c r="M1894" t="s">
        <v>1337</v>
      </c>
      <c r="N1894" t="s">
        <v>919</v>
      </c>
      <c r="O1894">
        <v>405</v>
      </c>
    </row>
    <row r="1895" spans="1:15" x14ac:dyDescent="0.35">
      <c r="A1895" s="189" t="str">
        <f t="shared" si="124"/>
        <v>Sep</v>
      </c>
      <c r="B1895" s="190" t="str">
        <f t="shared" si="125"/>
        <v>2024</v>
      </c>
      <c r="C1895" s="190" t="str">
        <f t="shared" si="126"/>
        <v>Sep-2024</v>
      </c>
      <c r="D1895" s="2">
        <v>45565</v>
      </c>
      <c r="E1895" t="s">
        <v>1264</v>
      </c>
      <c r="F1895" t="s">
        <v>1265</v>
      </c>
      <c r="G1895" t="s">
        <v>1266</v>
      </c>
      <c r="H1895" t="s">
        <v>695</v>
      </c>
      <c r="I1895" t="s">
        <v>1327</v>
      </c>
      <c r="J1895" t="s">
        <v>1328</v>
      </c>
      <c r="K1895" t="s">
        <v>1335</v>
      </c>
      <c r="L1895" t="s">
        <v>1336</v>
      </c>
      <c r="M1895" t="s">
        <v>1337</v>
      </c>
      <c r="N1895" t="s">
        <v>920</v>
      </c>
      <c r="O1895">
        <v>2070</v>
      </c>
    </row>
    <row r="1896" spans="1:15" x14ac:dyDescent="0.35">
      <c r="A1896" s="189" t="str">
        <f t="shared" si="124"/>
        <v>Sep</v>
      </c>
      <c r="B1896" s="190" t="str">
        <f t="shared" si="125"/>
        <v>2024</v>
      </c>
      <c r="C1896" s="190" t="str">
        <f t="shared" si="126"/>
        <v>Sep-2024</v>
      </c>
      <c r="D1896" s="2">
        <v>45565</v>
      </c>
      <c r="E1896" t="s">
        <v>1264</v>
      </c>
      <c r="F1896" t="s">
        <v>1265</v>
      </c>
      <c r="G1896" t="s">
        <v>1266</v>
      </c>
      <c r="H1896" t="s">
        <v>695</v>
      </c>
      <c r="I1896" t="s">
        <v>1327</v>
      </c>
      <c r="J1896" t="s">
        <v>1328</v>
      </c>
      <c r="K1896" t="s">
        <v>1335</v>
      </c>
      <c r="L1896" t="s">
        <v>1336</v>
      </c>
      <c r="M1896" t="s">
        <v>1337</v>
      </c>
      <c r="N1896" t="s">
        <v>922</v>
      </c>
      <c r="O1896">
        <v>2480</v>
      </c>
    </row>
    <row r="1897" spans="1:15" x14ac:dyDescent="0.35">
      <c r="A1897" s="189" t="str">
        <f t="shared" si="124"/>
        <v>Sep</v>
      </c>
      <c r="B1897" s="190" t="str">
        <f t="shared" si="125"/>
        <v>2024</v>
      </c>
      <c r="C1897" s="190" t="str">
        <f t="shared" si="126"/>
        <v>Sep-2024</v>
      </c>
      <c r="D1897" s="2">
        <v>45565</v>
      </c>
      <c r="E1897" t="s">
        <v>1264</v>
      </c>
      <c r="F1897" t="s">
        <v>1265</v>
      </c>
      <c r="G1897" t="s">
        <v>1266</v>
      </c>
      <c r="H1897" t="s">
        <v>695</v>
      </c>
      <c r="I1897" t="s">
        <v>1327</v>
      </c>
      <c r="J1897" t="s">
        <v>1328</v>
      </c>
      <c r="K1897" t="s">
        <v>1335</v>
      </c>
      <c r="L1897" t="s">
        <v>1336</v>
      </c>
      <c r="M1897" t="s">
        <v>1337</v>
      </c>
      <c r="N1897" t="s">
        <v>921</v>
      </c>
      <c r="O1897">
        <v>1730</v>
      </c>
    </row>
    <row r="1898" spans="1:15" x14ac:dyDescent="0.35">
      <c r="A1898" s="189" t="str">
        <f t="shared" si="124"/>
        <v>Sep</v>
      </c>
      <c r="B1898" s="190" t="str">
        <f t="shared" si="125"/>
        <v>2024</v>
      </c>
      <c r="C1898" s="190" t="str">
        <f t="shared" si="126"/>
        <v>Sep-2024</v>
      </c>
      <c r="D1898" s="2">
        <v>45565</v>
      </c>
      <c r="E1898" t="s">
        <v>1264</v>
      </c>
      <c r="F1898" t="s">
        <v>1265</v>
      </c>
      <c r="G1898" t="s">
        <v>1266</v>
      </c>
      <c r="H1898" t="s">
        <v>695</v>
      </c>
      <c r="I1898" t="s">
        <v>1327</v>
      </c>
      <c r="J1898" t="s">
        <v>1328</v>
      </c>
      <c r="K1898" t="s">
        <v>1338</v>
      </c>
      <c r="L1898" t="s">
        <v>1339</v>
      </c>
      <c r="M1898" t="s">
        <v>1340</v>
      </c>
      <c r="N1898" t="s">
        <v>1528</v>
      </c>
      <c r="O1898">
        <v>420</v>
      </c>
    </row>
    <row r="1899" spans="1:15" x14ac:dyDescent="0.35">
      <c r="A1899" s="189" t="str">
        <f t="shared" si="124"/>
        <v>Sep</v>
      </c>
      <c r="B1899" s="190" t="str">
        <f t="shared" si="125"/>
        <v>2024</v>
      </c>
      <c r="C1899" s="190" t="str">
        <f t="shared" si="126"/>
        <v>Sep-2024</v>
      </c>
      <c r="D1899" s="2">
        <v>45565</v>
      </c>
      <c r="E1899" t="s">
        <v>1264</v>
      </c>
      <c r="F1899" t="s">
        <v>1265</v>
      </c>
      <c r="G1899" t="s">
        <v>1266</v>
      </c>
      <c r="H1899" t="s">
        <v>695</v>
      </c>
      <c r="I1899" t="s">
        <v>1327</v>
      </c>
      <c r="J1899" t="s">
        <v>1328</v>
      </c>
      <c r="K1899" t="s">
        <v>1338</v>
      </c>
      <c r="L1899" t="s">
        <v>1339</v>
      </c>
      <c r="M1899" t="s">
        <v>1340</v>
      </c>
      <c r="N1899" t="s">
        <v>1529</v>
      </c>
      <c r="O1899" t="s">
        <v>958</v>
      </c>
    </row>
    <row r="1900" spans="1:15" x14ac:dyDescent="0.35">
      <c r="A1900" s="189" t="str">
        <f t="shared" si="124"/>
        <v>Sep</v>
      </c>
      <c r="B1900" s="190" t="str">
        <f t="shared" si="125"/>
        <v>2024</v>
      </c>
      <c r="C1900" s="190" t="str">
        <f t="shared" si="126"/>
        <v>Sep-2024</v>
      </c>
      <c r="D1900" s="2">
        <v>45565</v>
      </c>
      <c r="E1900" t="s">
        <v>1264</v>
      </c>
      <c r="F1900" t="s">
        <v>1265</v>
      </c>
      <c r="G1900" t="s">
        <v>1266</v>
      </c>
      <c r="H1900" t="s">
        <v>695</v>
      </c>
      <c r="I1900" t="s">
        <v>1327</v>
      </c>
      <c r="J1900" t="s">
        <v>1328</v>
      </c>
      <c r="K1900" t="s">
        <v>1338</v>
      </c>
      <c r="L1900" t="s">
        <v>1339</v>
      </c>
      <c r="M1900" t="s">
        <v>1340</v>
      </c>
      <c r="N1900" t="s">
        <v>919</v>
      </c>
      <c r="O1900">
        <v>335</v>
      </c>
    </row>
    <row r="1901" spans="1:15" x14ac:dyDescent="0.35">
      <c r="A1901" s="189" t="str">
        <f t="shared" si="124"/>
        <v>Sep</v>
      </c>
      <c r="B1901" s="190" t="str">
        <f t="shared" si="125"/>
        <v>2024</v>
      </c>
      <c r="C1901" s="190" t="str">
        <f t="shared" si="126"/>
        <v>Sep-2024</v>
      </c>
      <c r="D1901" s="2">
        <v>45565</v>
      </c>
      <c r="E1901" t="s">
        <v>1264</v>
      </c>
      <c r="F1901" t="s">
        <v>1265</v>
      </c>
      <c r="G1901" t="s">
        <v>1266</v>
      </c>
      <c r="H1901" t="s">
        <v>695</v>
      </c>
      <c r="I1901" t="s">
        <v>1327</v>
      </c>
      <c r="J1901" t="s">
        <v>1328</v>
      </c>
      <c r="K1901" t="s">
        <v>1338</v>
      </c>
      <c r="L1901" t="s">
        <v>1339</v>
      </c>
      <c r="M1901" t="s">
        <v>1340</v>
      </c>
      <c r="N1901" t="s">
        <v>920</v>
      </c>
      <c r="O1901">
        <v>1155</v>
      </c>
    </row>
    <row r="1902" spans="1:15" x14ac:dyDescent="0.35">
      <c r="A1902" s="189" t="str">
        <f t="shared" si="124"/>
        <v>Sep</v>
      </c>
      <c r="B1902" s="190" t="str">
        <f t="shared" si="125"/>
        <v>2024</v>
      </c>
      <c r="C1902" s="190" t="str">
        <f t="shared" si="126"/>
        <v>Sep-2024</v>
      </c>
      <c r="D1902" s="2">
        <v>45565</v>
      </c>
      <c r="E1902" t="s">
        <v>1264</v>
      </c>
      <c r="F1902" t="s">
        <v>1265</v>
      </c>
      <c r="G1902" t="s">
        <v>1266</v>
      </c>
      <c r="H1902" t="s">
        <v>695</v>
      </c>
      <c r="I1902" t="s">
        <v>1327</v>
      </c>
      <c r="J1902" t="s">
        <v>1328</v>
      </c>
      <c r="K1902" t="s">
        <v>1338</v>
      </c>
      <c r="L1902" t="s">
        <v>1339</v>
      </c>
      <c r="M1902" t="s">
        <v>1340</v>
      </c>
      <c r="N1902" t="s">
        <v>922</v>
      </c>
      <c r="O1902">
        <v>1865</v>
      </c>
    </row>
    <row r="1903" spans="1:15" x14ac:dyDescent="0.35">
      <c r="A1903" s="189" t="str">
        <f t="shared" si="124"/>
        <v>Sep</v>
      </c>
      <c r="B1903" s="190" t="str">
        <f t="shared" si="125"/>
        <v>2024</v>
      </c>
      <c r="C1903" s="190" t="str">
        <f t="shared" si="126"/>
        <v>Sep-2024</v>
      </c>
      <c r="D1903" s="2">
        <v>45565</v>
      </c>
      <c r="E1903" t="s">
        <v>1264</v>
      </c>
      <c r="F1903" t="s">
        <v>1265</v>
      </c>
      <c r="G1903" t="s">
        <v>1266</v>
      </c>
      <c r="H1903" t="s">
        <v>695</v>
      </c>
      <c r="I1903" t="s">
        <v>1327</v>
      </c>
      <c r="J1903" t="s">
        <v>1328</v>
      </c>
      <c r="K1903" t="s">
        <v>1338</v>
      </c>
      <c r="L1903" t="s">
        <v>1339</v>
      </c>
      <c r="M1903" t="s">
        <v>1340</v>
      </c>
      <c r="N1903" t="s">
        <v>921</v>
      </c>
      <c r="O1903">
        <v>1255</v>
      </c>
    </row>
    <row r="1904" spans="1:15" x14ac:dyDescent="0.35">
      <c r="A1904" s="189" t="str">
        <f t="shared" si="124"/>
        <v>Sep</v>
      </c>
      <c r="B1904" s="190" t="str">
        <f t="shared" si="125"/>
        <v>2024</v>
      </c>
      <c r="C1904" s="190" t="str">
        <f t="shared" si="126"/>
        <v>Sep-2024</v>
      </c>
      <c r="D1904" s="2">
        <v>45565</v>
      </c>
      <c r="E1904" t="s">
        <v>1264</v>
      </c>
      <c r="F1904" t="s">
        <v>1265</v>
      </c>
      <c r="G1904" t="s">
        <v>1266</v>
      </c>
      <c r="H1904" t="s">
        <v>695</v>
      </c>
      <c r="I1904" t="s">
        <v>1327</v>
      </c>
      <c r="J1904" t="s">
        <v>1328</v>
      </c>
      <c r="K1904" t="s">
        <v>1341</v>
      </c>
      <c r="L1904" t="s">
        <v>1342</v>
      </c>
      <c r="M1904" t="s">
        <v>1343</v>
      </c>
      <c r="N1904" t="s">
        <v>1528</v>
      </c>
      <c r="O1904">
        <v>195</v>
      </c>
    </row>
    <row r="1905" spans="1:15" x14ac:dyDescent="0.35">
      <c r="A1905" s="189" t="str">
        <f t="shared" si="124"/>
        <v>Sep</v>
      </c>
      <c r="B1905" s="190" t="str">
        <f t="shared" si="125"/>
        <v>2024</v>
      </c>
      <c r="C1905" s="190" t="str">
        <f t="shared" si="126"/>
        <v>Sep-2024</v>
      </c>
      <c r="D1905" s="2">
        <v>45565</v>
      </c>
      <c r="E1905" t="s">
        <v>1264</v>
      </c>
      <c r="F1905" t="s">
        <v>1265</v>
      </c>
      <c r="G1905" t="s">
        <v>1266</v>
      </c>
      <c r="H1905" t="s">
        <v>695</v>
      </c>
      <c r="I1905" t="s">
        <v>1327</v>
      </c>
      <c r="J1905" t="s">
        <v>1328</v>
      </c>
      <c r="K1905" t="s">
        <v>1341</v>
      </c>
      <c r="L1905" t="s">
        <v>1342</v>
      </c>
      <c r="M1905" t="s">
        <v>1343</v>
      </c>
      <c r="N1905" t="s">
        <v>1529</v>
      </c>
      <c r="O1905" t="s">
        <v>958</v>
      </c>
    </row>
    <row r="1906" spans="1:15" x14ac:dyDescent="0.35">
      <c r="A1906" s="189" t="str">
        <f t="shared" si="124"/>
        <v>Sep</v>
      </c>
      <c r="B1906" s="190" t="str">
        <f t="shared" si="125"/>
        <v>2024</v>
      </c>
      <c r="C1906" s="190" t="str">
        <f t="shared" si="126"/>
        <v>Sep-2024</v>
      </c>
      <c r="D1906" s="2">
        <v>45565</v>
      </c>
      <c r="E1906" t="s">
        <v>1264</v>
      </c>
      <c r="F1906" t="s">
        <v>1265</v>
      </c>
      <c r="G1906" t="s">
        <v>1266</v>
      </c>
      <c r="H1906" t="s">
        <v>695</v>
      </c>
      <c r="I1906" t="s">
        <v>1327</v>
      </c>
      <c r="J1906" t="s">
        <v>1328</v>
      </c>
      <c r="K1906" t="s">
        <v>1341</v>
      </c>
      <c r="L1906" t="s">
        <v>1342</v>
      </c>
      <c r="M1906" t="s">
        <v>1343</v>
      </c>
      <c r="N1906" t="s">
        <v>919</v>
      </c>
      <c r="O1906">
        <v>195</v>
      </c>
    </row>
    <row r="1907" spans="1:15" x14ac:dyDescent="0.35">
      <c r="A1907" s="189" t="str">
        <f t="shared" si="124"/>
        <v>Sep</v>
      </c>
      <c r="B1907" s="190" t="str">
        <f t="shared" si="125"/>
        <v>2024</v>
      </c>
      <c r="C1907" s="190" t="str">
        <f t="shared" si="126"/>
        <v>Sep-2024</v>
      </c>
      <c r="D1907" s="2">
        <v>45565</v>
      </c>
      <c r="E1907" t="s">
        <v>1264</v>
      </c>
      <c r="F1907" t="s">
        <v>1265</v>
      </c>
      <c r="G1907" t="s">
        <v>1266</v>
      </c>
      <c r="H1907" t="s">
        <v>695</v>
      </c>
      <c r="I1907" t="s">
        <v>1327</v>
      </c>
      <c r="J1907" t="s">
        <v>1328</v>
      </c>
      <c r="K1907" t="s">
        <v>1341</v>
      </c>
      <c r="L1907" t="s">
        <v>1342</v>
      </c>
      <c r="M1907" t="s">
        <v>1343</v>
      </c>
      <c r="N1907" t="s">
        <v>920</v>
      </c>
      <c r="O1907">
        <v>1000</v>
      </c>
    </row>
    <row r="1908" spans="1:15" x14ac:dyDescent="0.35">
      <c r="A1908" s="189" t="str">
        <f t="shared" si="124"/>
        <v>Sep</v>
      </c>
      <c r="B1908" s="190" t="str">
        <f t="shared" si="125"/>
        <v>2024</v>
      </c>
      <c r="C1908" s="190" t="str">
        <f t="shared" si="126"/>
        <v>Sep-2024</v>
      </c>
      <c r="D1908" s="2">
        <v>45565</v>
      </c>
      <c r="E1908" t="s">
        <v>1264</v>
      </c>
      <c r="F1908" t="s">
        <v>1265</v>
      </c>
      <c r="G1908" t="s">
        <v>1266</v>
      </c>
      <c r="H1908" t="s">
        <v>695</v>
      </c>
      <c r="I1908" t="s">
        <v>1327</v>
      </c>
      <c r="J1908" t="s">
        <v>1328</v>
      </c>
      <c r="K1908" t="s">
        <v>1341</v>
      </c>
      <c r="L1908" t="s">
        <v>1342</v>
      </c>
      <c r="M1908" t="s">
        <v>1343</v>
      </c>
      <c r="N1908" t="s">
        <v>922</v>
      </c>
      <c r="O1908">
        <v>1075</v>
      </c>
    </row>
    <row r="1909" spans="1:15" x14ac:dyDescent="0.35">
      <c r="A1909" s="189" t="str">
        <f t="shared" si="124"/>
        <v>Sep</v>
      </c>
      <c r="B1909" s="190" t="str">
        <f t="shared" si="125"/>
        <v>2024</v>
      </c>
      <c r="C1909" s="190" t="str">
        <f t="shared" si="126"/>
        <v>Sep-2024</v>
      </c>
      <c r="D1909" s="2">
        <v>45565</v>
      </c>
      <c r="E1909" t="s">
        <v>1264</v>
      </c>
      <c r="F1909" t="s">
        <v>1265</v>
      </c>
      <c r="G1909" t="s">
        <v>1266</v>
      </c>
      <c r="H1909" t="s">
        <v>695</v>
      </c>
      <c r="I1909" t="s">
        <v>1327</v>
      </c>
      <c r="J1909" t="s">
        <v>1328</v>
      </c>
      <c r="K1909" t="s">
        <v>1341</v>
      </c>
      <c r="L1909" t="s">
        <v>1342</v>
      </c>
      <c r="M1909" t="s">
        <v>1343</v>
      </c>
      <c r="N1909" t="s">
        <v>921</v>
      </c>
      <c r="O1909">
        <v>875</v>
      </c>
    </row>
    <row r="1910" spans="1:15" x14ac:dyDescent="0.35">
      <c r="A1910" s="189" t="str">
        <f t="shared" si="124"/>
        <v>Aug</v>
      </c>
      <c r="B1910" s="190" t="str">
        <f t="shared" si="125"/>
        <v>2024</v>
      </c>
      <c r="C1910" s="190" t="str">
        <f t="shared" si="126"/>
        <v>Aug-2024</v>
      </c>
      <c r="D1910" s="2">
        <v>45535</v>
      </c>
      <c r="E1910" t="s">
        <v>912</v>
      </c>
      <c r="F1910" t="s">
        <v>913</v>
      </c>
      <c r="G1910" t="s">
        <v>95</v>
      </c>
      <c r="H1910" t="s">
        <v>654</v>
      </c>
      <c r="I1910" t="s">
        <v>914</v>
      </c>
      <c r="J1910" t="s">
        <v>915</v>
      </c>
      <c r="K1910" t="s">
        <v>916</v>
      </c>
      <c r="L1910" t="s">
        <v>917</v>
      </c>
      <c r="M1910" t="s">
        <v>918</v>
      </c>
      <c r="N1910" t="s">
        <v>1528</v>
      </c>
      <c r="O1910">
        <v>65</v>
      </c>
    </row>
    <row r="1911" spans="1:15" x14ac:dyDescent="0.35">
      <c r="A1911" s="189" t="str">
        <f t="shared" si="124"/>
        <v>Aug</v>
      </c>
      <c r="B1911" s="190" t="str">
        <f t="shared" si="125"/>
        <v>2024</v>
      </c>
      <c r="C1911" s="190" t="str">
        <f t="shared" si="126"/>
        <v>Aug-2024</v>
      </c>
      <c r="D1911" s="2">
        <v>45535</v>
      </c>
      <c r="E1911" t="s">
        <v>912</v>
      </c>
      <c r="F1911" t="s">
        <v>913</v>
      </c>
      <c r="G1911" t="s">
        <v>95</v>
      </c>
      <c r="H1911" t="s">
        <v>654</v>
      </c>
      <c r="I1911" t="s">
        <v>914</v>
      </c>
      <c r="J1911" t="s">
        <v>915</v>
      </c>
      <c r="K1911" t="s">
        <v>916</v>
      </c>
      <c r="L1911" t="s">
        <v>917</v>
      </c>
      <c r="M1911" t="s">
        <v>918</v>
      </c>
      <c r="N1911" t="s">
        <v>1529</v>
      </c>
      <c r="O1911">
        <v>10</v>
      </c>
    </row>
    <row r="1912" spans="1:15" x14ac:dyDescent="0.35">
      <c r="A1912" s="189" t="str">
        <f t="shared" si="124"/>
        <v>Aug</v>
      </c>
      <c r="B1912" s="190" t="str">
        <f t="shared" si="125"/>
        <v>2024</v>
      </c>
      <c r="C1912" s="190" t="str">
        <f t="shared" si="126"/>
        <v>Aug-2024</v>
      </c>
      <c r="D1912" s="2">
        <v>45535</v>
      </c>
      <c r="E1912" t="s">
        <v>912</v>
      </c>
      <c r="F1912" t="s">
        <v>913</v>
      </c>
      <c r="G1912" t="s">
        <v>95</v>
      </c>
      <c r="H1912" t="s">
        <v>654</v>
      </c>
      <c r="I1912" t="s">
        <v>914</v>
      </c>
      <c r="J1912" t="s">
        <v>915</v>
      </c>
      <c r="K1912" t="s">
        <v>916</v>
      </c>
      <c r="L1912" t="s">
        <v>917</v>
      </c>
      <c r="M1912" t="s">
        <v>918</v>
      </c>
      <c r="N1912" t="s">
        <v>919</v>
      </c>
      <c r="O1912">
        <v>820</v>
      </c>
    </row>
    <row r="1913" spans="1:15" x14ac:dyDescent="0.35">
      <c r="A1913" s="189" t="str">
        <f t="shared" si="124"/>
        <v>Aug</v>
      </c>
      <c r="B1913" s="190" t="str">
        <f t="shared" si="125"/>
        <v>2024</v>
      </c>
      <c r="C1913" s="190" t="str">
        <f t="shared" si="126"/>
        <v>Aug-2024</v>
      </c>
      <c r="D1913" s="2">
        <v>45535</v>
      </c>
      <c r="E1913" t="s">
        <v>912</v>
      </c>
      <c r="F1913" t="s">
        <v>913</v>
      </c>
      <c r="G1913" t="s">
        <v>95</v>
      </c>
      <c r="H1913" t="s">
        <v>654</v>
      </c>
      <c r="I1913" t="s">
        <v>914</v>
      </c>
      <c r="J1913" t="s">
        <v>915</v>
      </c>
      <c r="K1913" t="s">
        <v>916</v>
      </c>
      <c r="L1913" t="s">
        <v>917</v>
      </c>
      <c r="M1913" t="s">
        <v>918</v>
      </c>
      <c r="N1913" t="s">
        <v>920</v>
      </c>
      <c r="O1913">
        <v>6895</v>
      </c>
    </row>
    <row r="1914" spans="1:15" x14ac:dyDescent="0.35">
      <c r="A1914" s="189" t="str">
        <f t="shared" si="124"/>
        <v>Aug</v>
      </c>
      <c r="B1914" s="190" t="str">
        <f t="shared" si="125"/>
        <v>2024</v>
      </c>
      <c r="C1914" s="190" t="str">
        <f t="shared" si="126"/>
        <v>Aug-2024</v>
      </c>
      <c r="D1914" s="2">
        <v>45535</v>
      </c>
      <c r="E1914" t="s">
        <v>912</v>
      </c>
      <c r="F1914" t="s">
        <v>913</v>
      </c>
      <c r="G1914" t="s">
        <v>95</v>
      </c>
      <c r="H1914" t="s">
        <v>654</v>
      </c>
      <c r="I1914" t="s">
        <v>914</v>
      </c>
      <c r="J1914" t="s">
        <v>915</v>
      </c>
      <c r="K1914" t="s">
        <v>916</v>
      </c>
      <c r="L1914" t="s">
        <v>917</v>
      </c>
      <c r="M1914" t="s">
        <v>918</v>
      </c>
      <c r="N1914" t="s">
        <v>922</v>
      </c>
      <c r="O1914">
        <v>1530</v>
      </c>
    </row>
    <row r="1915" spans="1:15" x14ac:dyDescent="0.35">
      <c r="A1915" s="189" t="str">
        <f t="shared" si="124"/>
        <v>Aug</v>
      </c>
      <c r="B1915" s="190" t="str">
        <f t="shared" si="125"/>
        <v>2024</v>
      </c>
      <c r="C1915" s="190" t="str">
        <f t="shared" si="126"/>
        <v>Aug-2024</v>
      </c>
      <c r="D1915" s="2">
        <v>45535</v>
      </c>
      <c r="E1915" t="s">
        <v>912</v>
      </c>
      <c r="F1915" t="s">
        <v>913</v>
      </c>
      <c r="G1915" t="s">
        <v>95</v>
      </c>
      <c r="H1915" t="s">
        <v>654</v>
      </c>
      <c r="I1915" t="s">
        <v>914</v>
      </c>
      <c r="J1915" t="s">
        <v>915</v>
      </c>
      <c r="K1915" t="s">
        <v>916</v>
      </c>
      <c r="L1915" t="s">
        <v>917</v>
      </c>
      <c r="M1915" t="s">
        <v>918</v>
      </c>
      <c r="N1915" t="s">
        <v>921</v>
      </c>
      <c r="O1915">
        <v>1905</v>
      </c>
    </row>
    <row r="1916" spans="1:15" x14ac:dyDescent="0.35">
      <c r="A1916" s="189" t="str">
        <f t="shared" si="124"/>
        <v>Aug</v>
      </c>
      <c r="B1916" s="190" t="str">
        <f t="shared" si="125"/>
        <v>2024</v>
      </c>
      <c r="C1916" s="190" t="str">
        <f t="shared" si="126"/>
        <v>Aug-2024</v>
      </c>
      <c r="D1916" s="2">
        <v>45535</v>
      </c>
      <c r="E1916" t="s">
        <v>912</v>
      </c>
      <c r="F1916" t="s">
        <v>913</v>
      </c>
      <c r="G1916" t="s">
        <v>95</v>
      </c>
      <c r="H1916" t="s">
        <v>651</v>
      </c>
      <c r="I1916" t="s">
        <v>924</v>
      </c>
      <c r="J1916" t="s">
        <v>925</v>
      </c>
      <c r="K1916" t="s">
        <v>926</v>
      </c>
      <c r="L1916" t="s">
        <v>927</v>
      </c>
      <c r="M1916" t="s">
        <v>928</v>
      </c>
      <c r="N1916" t="s">
        <v>1528</v>
      </c>
      <c r="O1916">
        <v>315</v>
      </c>
    </row>
    <row r="1917" spans="1:15" x14ac:dyDescent="0.35">
      <c r="A1917" s="189" t="str">
        <f t="shared" si="124"/>
        <v>Aug</v>
      </c>
      <c r="B1917" s="190" t="str">
        <f t="shared" si="125"/>
        <v>2024</v>
      </c>
      <c r="C1917" s="190" t="str">
        <f t="shared" si="126"/>
        <v>Aug-2024</v>
      </c>
      <c r="D1917" s="2">
        <v>45535</v>
      </c>
      <c r="E1917" t="s">
        <v>912</v>
      </c>
      <c r="F1917" t="s">
        <v>913</v>
      </c>
      <c r="G1917" t="s">
        <v>95</v>
      </c>
      <c r="H1917" t="s">
        <v>651</v>
      </c>
      <c r="I1917" t="s">
        <v>924</v>
      </c>
      <c r="J1917" t="s">
        <v>925</v>
      </c>
      <c r="K1917" t="s">
        <v>926</v>
      </c>
      <c r="L1917" t="s">
        <v>927</v>
      </c>
      <c r="M1917" t="s">
        <v>928</v>
      </c>
      <c r="N1917" t="s">
        <v>1529</v>
      </c>
      <c r="O1917">
        <v>15</v>
      </c>
    </row>
    <row r="1918" spans="1:15" x14ac:dyDescent="0.35">
      <c r="A1918" s="189" t="str">
        <f t="shared" si="124"/>
        <v>Aug</v>
      </c>
      <c r="B1918" s="190" t="str">
        <f t="shared" si="125"/>
        <v>2024</v>
      </c>
      <c r="C1918" s="190" t="str">
        <f t="shared" si="126"/>
        <v>Aug-2024</v>
      </c>
      <c r="D1918" s="2">
        <v>45535</v>
      </c>
      <c r="E1918" t="s">
        <v>912</v>
      </c>
      <c r="F1918" t="s">
        <v>913</v>
      </c>
      <c r="G1918" t="s">
        <v>95</v>
      </c>
      <c r="H1918" t="s">
        <v>651</v>
      </c>
      <c r="I1918" t="s">
        <v>924</v>
      </c>
      <c r="J1918" t="s">
        <v>925</v>
      </c>
      <c r="K1918" t="s">
        <v>926</v>
      </c>
      <c r="L1918" t="s">
        <v>927</v>
      </c>
      <c r="M1918" t="s">
        <v>928</v>
      </c>
      <c r="N1918" t="s">
        <v>919</v>
      </c>
      <c r="O1918">
        <v>1010</v>
      </c>
    </row>
    <row r="1919" spans="1:15" x14ac:dyDescent="0.35">
      <c r="A1919" s="189" t="str">
        <f t="shared" si="124"/>
        <v>Aug</v>
      </c>
      <c r="B1919" s="190" t="str">
        <f t="shared" si="125"/>
        <v>2024</v>
      </c>
      <c r="C1919" s="190" t="str">
        <f t="shared" si="126"/>
        <v>Aug-2024</v>
      </c>
      <c r="D1919" s="2">
        <v>45535</v>
      </c>
      <c r="E1919" t="s">
        <v>912</v>
      </c>
      <c r="F1919" t="s">
        <v>913</v>
      </c>
      <c r="G1919" t="s">
        <v>95</v>
      </c>
      <c r="H1919" t="s">
        <v>651</v>
      </c>
      <c r="I1919" t="s">
        <v>924</v>
      </c>
      <c r="J1919" t="s">
        <v>925</v>
      </c>
      <c r="K1919" t="s">
        <v>926</v>
      </c>
      <c r="L1919" t="s">
        <v>927</v>
      </c>
      <c r="M1919" t="s">
        <v>928</v>
      </c>
      <c r="N1919" t="s">
        <v>920</v>
      </c>
      <c r="O1919">
        <v>4390</v>
      </c>
    </row>
    <row r="1920" spans="1:15" x14ac:dyDescent="0.35">
      <c r="A1920" s="189" t="str">
        <f t="shared" si="124"/>
        <v>Aug</v>
      </c>
      <c r="B1920" s="190" t="str">
        <f t="shared" si="125"/>
        <v>2024</v>
      </c>
      <c r="C1920" s="190" t="str">
        <f t="shared" si="126"/>
        <v>Aug-2024</v>
      </c>
      <c r="D1920" s="2">
        <v>45535</v>
      </c>
      <c r="E1920" t="s">
        <v>912</v>
      </c>
      <c r="F1920" t="s">
        <v>913</v>
      </c>
      <c r="G1920" t="s">
        <v>95</v>
      </c>
      <c r="H1920" t="s">
        <v>651</v>
      </c>
      <c r="I1920" t="s">
        <v>924</v>
      </c>
      <c r="J1920" t="s">
        <v>925</v>
      </c>
      <c r="K1920" t="s">
        <v>926</v>
      </c>
      <c r="L1920" t="s">
        <v>927</v>
      </c>
      <c r="M1920" t="s">
        <v>928</v>
      </c>
      <c r="N1920" t="s">
        <v>922</v>
      </c>
      <c r="O1920">
        <v>1890</v>
      </c>
    </row>
    <row r="1921" spans="1:15" x14ac:dyDescent="0.35">
      <c r="A1921" s="189" t="str">
        <f t="shared" si="124"/>
        <v>Aug</v>
      </c>
      <c r="B1921" s="190" t="str">
        <f t="shared" si="125"/>
        <v>2024</v>
      </c>
      <c r="C1921" s="190" t="str">
        <f t="shared" si="126"/>
        <v>Aug-2024</v>
      </c>
      <c r="D1921" s="2">
        <v>45535</v>
      </c>
      <c r="E1921" t="s">
        <v>912</v>
      </c>
      <c r="F1921" t="s">
        <v>913</v>
      </c>
      <c r="G1921" t="s">
        <v>95</v>
      </c>
      <c r="H1921" t="s">
        <v>651</v>
      </c>
      <c r="I1921" t="s">
        <v>924</v>
      </c>
      <c r="J1921" t="s">
        <v>925</v>
      </c>
      <c r="K1921" t="s">
        <v>926</v>
      </c>
      <c r="L1921" t="s">
        <v>927</v>
      </c>
      <c r="M1921" t="s">
        <v>928</v>
      </c>
      <c r="N1921" t="s">
        <v>921</v>
      </c>
      <c r="O1921">
        <v>1105</v>
      </c>
    </row>
    <row r="1922" spans="1:15" x14ac:dyDescent="0.35">
      <c r="A1922" s="189" t="str">
        <f t="shared" si="124"/>
        <v>Aug</v>
      </c>
      <c r="B1922" s="190" t="str">
        <f t="shared" si="125"/>
        <v>2024</v>
      </c>
      <c r="C1922" s="190" t="str">
        <f t="shared" si="126"/>
        <v>Aug-2024</v>
      </c>
      <c r="D1922" s="2">
        <v>45535</v>
      </c>
      <c r="E1922" t="s">
        <v>912</v>
      </c>
      <c r="F1922" t="s">
        <v>913</v>
      </c>
      <c r="G1922" t="s">
        <v>95</v>
      </c>
      <c r="H1922" t="s">
        <v>652</v>
      </c>
      <c r="I1922" t="s">
        <v>934</v>
      </c>
      <c r="J1922" t="s">
        <v>932</v>
      </c>
      <c r="K1922" t="s">
        <v>935</v>
      </c>
      <c r="L1922" t="s">
        <v>936</v>
      </c>
      <c r="M1922" t="s">
        <v>937</v>
      </c>
      <c r="N1922" t="s">
        <v>1528</v>
      </c>
      <c r="O1922">
        <v>145</v>
      </c>
    </row>
    <row r="1923" spans="1:15" x14ac:dyDescent="0.35">
      <c r="A1923" s="189" t="str">
        <f t="shared" ref="A1923:A1986" si="127">TEXT(D1923,"mmm")</f>
        <v>Aug</v>
      </c>
      <c r="B1923" s="190" t="str">
        <f t="shared" ref="B1923:B1986" si="128">TEXT(D1923,"yyyy")</f>
        <v>2024</v>
      </c>
      <c r="C1923" s="190" t="str">
        <f t="shared" ref="C1923:C1986" si="129">_xlfn.CONCAT(A1923&amp;"-"&amp;B1923)</f>
        <v>Aug-2024</v>
      </c>
      <c r="D1923" s="2">
        <v>45535</v>
      </c>
      <c r="E1923" t="s">
        <v>912</v>
      </c>
      <c r="F1923" t="s">
        <v>913</v>
      </c>
      <c r="G1923" t="s">
        <v>95</v>
      </c>
      <c r="H1923" t="s">
        <v>652</v>
      </c>
      <c r="I1923" t="s">
        <v>934</v>
      </c>
      <c r="J1923" t="s">
        <v>932</v>
      </c>
      <c r="K1923" t="s">
        <v>935</v>
      </c>
      <c r="L1923" t="s">
        <v>936</v>
      </c>
      <c r="M1923" t="s">
        <v>937</v>
      </c>
      <c r="N1923" t="s">
        <v>1529</v>
      </c>
      <c r="O1923">
        <v>15</v>
      </c>
    </row>
    <row r="1924" spans="1:15" x14ac:dyDescent="0.35">
      <c r="A1924" s="189" t="str">
        <f t="shared" si="127"/>
        <v>Aug</v>
      </c>
      <c r="B1924" s="190" t="str">
        <f t="shared" si="128"/>
        <v>2024</v>
      </c>
      <c r="C1924" s="190" t="str">
        <f t="shared" si="129"/>
        <v>Aug-2024</v>
      </c>
      <c r="D1924" s="2">
        <v>45535</v>
      </c>
      <c r="E1924" t="s">
        <v>912</v>
      </c>
      <c r="F1924" t="s">
        <v>913</v>
      </c>
      <c r="G1924" t="s">
        <v>95</v>
      </c>
      <c r="H1924" t="s">
        <v>652</v>
      </c>
      <c r="I1924" t="s">
        <v>934</v>
      </c>
      <c r="J1924" t="s">
        <v>932</v>
      </c>
      <c r="K1924" t="s">
        <v>935</v>
      </c>
      <c r="L1924" t="s">
        <v>936</v>
      </c>
      <c r="M1924" t="s">
        <v>937</v>
      </c>
      <c r="N1924" t="s">
        <v>919</v>
      </c>
      <c r="O1924">
        <v>365</v>
      </c>
    </row>
    <row r="1925" spans="1:15" x14ac:dyDescent="0.35">
      <c r="A1925" s="189" t="str">
        <f t="shared" si="127"/>
        <v>Aug</v>
      </c>
      <c r="B1925" s="190" t="str">
        <f t="shared" si="128"/>
        <v>2024</v>
      </c>
      <c r="C1925" s="190" t="str">
        <f t="shared" si="129"/>
        <v>Aug-2024</v>
      </c>
      <c r="D1925" s="2">
        <v>45535</v>
      </c>
      <c r="E1925" t="s">
        <v>912</v>
      </c>
      <c r="F1925" t="s">
        <v>913</v>
      </c>
      <c r="G1925" t="s">
        <v>95</v>
      </c>
      <c r="H1925" t="s">
        <v>652</v>
      </c>
      <c r="I1925" t="s">
        <v>934</v>
      </c>
      <c r="J1925" t="s">
        <v>932</v>
      </c>
      <c r="K1925" t="s">
        <v>935</v>
      </c>
      <c r="L1925" t="s">
        <v>936</v>
      </c>
      <c r="M1925" t="s">
        <v>937</v>
      </c>
      <c r="N1925" t="s">
        <v>920</v>
      </c>
      <c r="O1925">
        <v>5445</v>
      </c>
    </row>
    <row r="1926" spans="1:15" x14ac:dyDescent="0.35">
      <c r="A1926" s="189" t="str">
        <f t="shared" si="127"/>
        <v>Aug</v>
      </c>
      <c r="B1926" s="190" t="str">
        <f t="shared" si="128"/>
        <v>2024</v>
      </c>
      <c r="C1926" s="190" t="str">
        <f t="shared" si="129"/>
        <v>Aug-2024</v>
      </c>
      <c r="D1926" s="2">
        <v>45535</v>
      </c>
      <c r="E1926" t="s">
        <v>912</v>
      </c>
      <c r="F1926" t="s">
        <v>913</v>
      </c>
      <c r="G1926" t="s">
        <v>95</v>
      </c>
      <c r="H1926" t="s">
        <v>652</v>
      </c>
      <c r="I1926" t="s">
        <v>934</v>
      </c>
      <c r="J1926" t="s">
        <v>932</v>
      </c>
      <c r="K1926" t="s">
        <v>935</v>
      </c>
      <c r="L1926" t="s">
        <v>936</v>
      </c>
      <c r="M1926" t="s">
        <v>937</v>
      </c>
      <c r="N1926" t="s">
        <v>922</v>
      </c>
      <c r="O1926">
        <v>1375</v>
      </c>
    </row>
    <row r="1927" spans="1:15" x14ac:dyDescent="0.35">
      <c r="A1927" s="189" t="str">
        <f t="shared" si="127"/>
        <v>Aug</v>
      </c>
      <c r="B1927" s="190" t="str">
        <f t="shared" si="128"/>
        <v>2024</v>
      </c>
      <c r="C1927" s="190" t="str">
        <f t="shared" si="129"/>
        <v>Aug-2024</v>
      </c>
      <c r="D1927" s="2">
        <v>45535</v>
      </c>
      <c r="E1927" t="s">
        <v>912</v>
      </c>
      <c r="F1927" t="s">
        <v>913</v>
      </c>
      <c r="G1927" t="s">
        <v>95</v>
      </c>
      <c r="H1927" t="s">
        <v>652</v>
      </c>
      <c r="I1927" t="s">
        <v>934</v>
      </c>
      <c r="J1927" t="s">
        <v>932</v>
      </c>
      <c r="K1927" t="s">
        <v>935</v>
      </c>
      <c r="L1927" t="s">
        <v>936</v>
      </c>
      <c r="M1927" t="s">
        <v>937</v>
      </c>
      <c r="N1927" t="s">
        <v>921</v>
      </c>
      <c r="O1927">
        <v>1705</v>
      </c>
    </row>
    <row r="1928" spans="1:15" x14ac:dyDescent="0.35">
      <c r="A1928" s="189" t="str">
        <f t="shared" si="127"/>
        <v>Aug</v>
      </c>
      <c r="B1928" s="190" t="str">
        <f t="shared" si="128"/>
        <v>2024</v>
      </c>
      <c r="C1928" s="190" t="str">
        <f t="shared" si="129"/>
        <v>Aug-2024</v>
      </c>
      <c r="D1928" s="2">
        <v>45535</v>
      </c>
      <c r="E1928" t="s">
        <v>912</v>
      </c>
      <c r="F1928" t="s">
        <v>913</v>
      </c>
      <c r="G1928" t="s">
        <v>95</v>
      </c>
      <c r="H1928" t="s">
        <v>653</v>
      </c>
      <c r="I1928" t="s">
        <v>939</v>
      </c>
      <c r="J1928" t="s">
        <v>933</v>
      </c>
      <c r="K1928" t="s">
        <v>940</v>
      </c>
      <c r="L1928" t="s">
        <v>941</v>
      </c>
      <c r="M1928" t="s">
        <v>942</v>
      </c>
      <c r="N1928" t="s">
        <v>1528</v>
      </c>
      <c r="O1928">
        <v>340</v>
      </c>
    </row>
    <row r="1929" spans="1:15" x14ac:dyDescent="0.35">
      <c r="A1929" s="189" t="str">
        <f t="shared" si="127"/>
        <v>Aug</v>
      </c>
      <c r="B1929" s="190" t="str">
        <f t="shared" si="128"/>
        <v>2024</v>
      </c>
      <c r="C1929" s="190" t="str">
        <f t="shared" si="129"/>
        <v>Aug-2024</v>
      </c>
      <c r="D1929" s="2">
        <v>45535</v>
      </c>
      <c r="E1929" t="s">
        <v>912</v>
      </c>
      <c r="F1929" t="s">
        <v>913</v>
      </c>
      <c r="G1929" t="s">
        <v>95</v>
      </c>
      <c r="H1929" t="s">
        <v>653</v>
      </c>
      <c r="I1929" t="s">
        <v>939</v>
      </c>
      <c r="J1929" t="s">
        <v>933</v>
      </c>
      <c r="K1929" t="s">
        <v>940</v>
      </c>
      <c r="L1929" t="s">
        <v>941</v>
      </c>
      <c r="M1929" t="s">
        <v>942</v>
      </c>
      <c r="N1929" t="s">
        <v>1529</v>
      </c>
      <c r="O1929">
        <v>40</v>
      </c>
    </row>
    <row r="1930" spans="1:15" x14ac:dyDescent="0.35">
      <c r="A1930" s="189" t="str">
        <f t="shared" si="127"/>
        <v>Aug</v>
      </c>
      <c r="B1930" s="190" t="str">
        <f t="shared" si="128"/>
        <v>2024</v>
      </c>
      <c r="C1930" s="190" t="str">
        <f t="shared" si="129"/>
        <v>Aug-2024</v>
      </c>
      <c r="D1930" s="2">
        <v>45535</v>
      </c>
      <c r="E1930" t="s">
        <v>912</v>
      </c>
      <c r="F1930" t="s">
        <v>913</v>
      </c>
      <c r="G1930" t="s">
        <v>95</v>
      </c>
      <c r="H1930" t="s">
        <v>653</v>
      </c>
      <c r="I1930" t="s">
        <v>939</v>
      </c>
      <c r="J1930" t="s">
        <v>933</v>
      </c>
      <c r="K1930" t="s">
        <v>940</v>
      </c>
      <c r="L1930" t="s">
        <v>941</v>
      </c>
      <c r="M1930" t="s">
        <v>942</v>
      </c>
      <c r="N1930" t="s">
        <v>919</v>
      </c>
      <c r="O1930">
        <v>1245</v>
      </c>
    </row>
    <row r="1931" spans="1:15" x14ac:dyDescent="0.35">
      <c r="A1931" s="189" t="str">
        <f t="shared" si="127"/>
        <v>Aug</v>
      </c>
      <c r="B1931" s="190" t="str">
        <f t="shared" si="128"/>
        <v>2024</v>
      </c>
      <c r="C1931" s="190" t="str">
        <f t="shared" si="129"/>
        <v>Aug-2024</v>
      </c>
      <c r="D1931" s="2">
        <v>45535</v>
      </c>
      <c r="E1931" t="s">
        <v>912</v>
      </c>
      <c r="F1931" t="s">
        <v>913</v>
      </c>
      <c r="G1931" t="s">
        <v>95</v>
      </c>
      <c r="H1931" t="s">
        <v>653</v>
      </c>
      <c r="I1931" t="s">
        <v>939</v>
      </c>
      <c r="J1931" t="s">
        <v>933</v>
      </c>
      <c r="K1931" t="s">
        <v>940</v>
      </c>
      <c r="L1931" t="s">
        <v>941</v>
      </c>
      <c r="M1931" t="s">
        <v>942</v>
      </c>
      <c r="N1931" t="s">
        <v>920</v>
      </c>
      <c r="O1931">
        <v>4300</v>
      </c>
    </row>
    <row r="1932" spans="1:15" x14ac:dyDescent="0.35">
      <c r="A1932" s="189" t="str">
        <f t="shared" si="127"/>
        <v>Aug</v>
      </c>
      <c r="B1932" s="190" t="str">
        <f t="shared" si="128"/>
        <v>2024</v>
      </c>
      <c r="C1932" s="190" t="str">
        <f t="shared" si="129"/>
        <v>Aug-2024</v>
      </c>
      <c r="D1932" s="2">
        <v>45535</v>
      </c>
      <c r="E1932" t="s">
        <v>912</v>
      </c>
      <c r="F1932" t="s">
        <v>913</v>
      </c>
      <c r="G1932" t="s">
        <v>95</v>
      </c>
      <c r="H1932" t="s">
        <v>653</v>
      </c>
      <c r="I1932" t="s">
        <v>939</v>
      </c>
      <c r="J1932" t="s">
        <v>933</v>
      </c>
      <c r="K1932" t="s">
        <v>940</v>
      </c>
      <c r="L1932" t="s">
        <v>941</v>
      </c>
      <c r="M1932" t="s">
        <v>942</v>
      </c>
      <c r="N1932" t="s">
        <v>922</v>
      </c>
      <c r="O1932">
        <v>6010</v>
      </c>
    </row>
    <row r="1933" spans="1:15" x14ac:dyDescent="0.35">
      <c r="A1933" s="189" t="str">
        <f t="shared" si="127"/>
        <v>Aug</v>
      </c>
      <c r="B1933" s="190" t="str">
        <f t="shared" si="128"/>
        <v>2024</v>
      </c>
      <c r="C1933" s="190" t="str">
        <f t="shared" si="129"/>
        <v>Aug-2024</v>
      </c>
      <c r="D1933" s="2">
        <v>45535</v>
      </c>
      <c r="E1933" t="s">
        <v>912</v>
      </c>
      <c r="F1933" t="s">
        <v>913</v>
      </c>
      <c r="G1933" t="s">
        <v>95</v>
      </c>
      <c r="H1933" t="s">
        <v>653</v>
      </c>
      <c r="I1933" t="s">
        <v>939</v>
      </c>
      <c r="J1933" t="s">
        <v>933</v>
      </c>
      <c r="K1933" t="s">
        <v>940</v>
      </c>
      <c r="L1933" t="s">
        <v>941</v>
      </c>
      <c r="M1933" t="s">
        <v>942</v>
      </c>
      <c r="N1933" t="s">
        <v>921</v>
      </c>
      <c r="O1933">
        <v>1445</v>
      </c>
    </row>
    <row r="1934" spans="1:15" x14ac:dyDescent="0.35">
      <c r="A1934" s="189" t="str">
        <f t="shared" si="127"/>
        <v>Aug</v>
      </c>
      <c r="B1934" s="190" t="str">
        <f t="shared" si="128"/>
        <v>2024</v>
      </c>
      <c r="C1934" s="190" t="str">
        <f t="shared" si="129"/>
        <v>Aug-2024</v>
      </c>
      <c r="D1934" s="2">
        <v>45535</v>
      </c>
      <c r="E1934" t="s">
        <v>912</v>
      </c>
      <c r="F1934" t="s">
        <v>913</v>
      </c>
      <c r="G1934" t="s">
        <v>95</v>
      </c>
      <c r="H1934" t="s">
        <v>656</v>
      </c>
      <c r="I1934" t="s">
        <v>946</v>
      </c>
      <c r="J1934" t="s">
        <v>938</v>
      </c>
      <c r="K1934" t="s">
        <v>947</v>
      </c>
      <c r="L1934" t="s">
        <v>948</v>
      </c>
      <c r="M1934" t="s">
        <v>949</v>
      </c>
      <c r="N1934" t="s">
        <v>1528</v>
      </c>
      <c r="O1934">
        <v>155</v>
      </c>
    </row>
    <row r="1935" spans="1:15" x14ac:dyDescent="0.35">
      <c r="A1935" s="189" t="str">
        <f t="shared" si="127"/>
        <v>Aug</v>
      </c>
      <c r="B1935" s="190" t="str">
        <f t="shared" si="128"/>
        <v>2024</v>
      </c>
      <c r="C1935" s="190" t="str">
        <f t="shared" si="129"/>
        <v>Aug-2024</v>
      </c>
      <c r="D1935" s="2">
        <v>45535</v>
      </c>
      <c r="E1935" t="s">
        <v>912</v>
      </c>
      <c r="F1935" t="s">
        <v>913</v>
      </c>
      <c r="G1935" t="s">
        <v>95</v>
      </c>
      <c r="H1935" t="s">
        <v>656</v>
      </c>
      <c r="I1935" t="s">
        <v>946</v>
      </c>
      <c r="J1935" t="s">
        <v>938</v>
      </c>
      <c r="K1935" t="s">
        <v>947</v>
      </c>
      <c r="L1935" t="s">
        <v>948</v>
      </c>
      <c r="M1935" t="s">
        <v>949</v>
      </c>
      <c r="N1935" t="s">
        <v>1529</v>
      </c>
      <c r="O1935">
        <v>5</v>
      </c>
    </row>
    <row r="1936" spans="1:15" x14ac:dyDescent="0.35">
      <c r="A1936" s="189" t="str">
        <f t="shared" si="127"/>
        <v>Aug</v>
      </c>
      <c r="B1936" s="190" t="str">
        <f t="shared" si="128"/>
        <v>2024</v>
      </c>
      <c r="C1936" s="190" t="str">
        <f t="shared" si="129"/>
        <v>Aug-2024</v>
      </c>
      <c r="D1936" s="2">
        <v>45535</v>
      </c>
      <c r="E1936" t="s">
        <v>912</v>
      </c>
      <c r="F1936" t="s">
        <v>913</v>
      </c>
      <c r="G1936" t="s">
        <v>95</v>
      </c>
      <c r="H1936" t="s">
        <v>656</v>
      </c>
      <c r="I1936" t="s">
        <v>946</v>
      </c>
      <c r="J1936" t="s">
        <v>938</v>
      </c>
      <c r="K1936" t="s">
        <v>947</v>
      </c>
      <c r="L1936" t="s">
        <v>948</v>
      </c>
      <c r="M1936" t="s">
        <v>949</v>
      </c>
      <c r="N1936" t="s">
        <v>919</v>
      </c>
      <c r="O1936">
        <v>1190</v>
      </c>
    </row>
    <row r="1937" spans="1:15" x14ac:dyDescent="0.35">
      <c r="A1937" s="189" t="str">
        <f t="shared" si="127"/>
        <v>Aug</v>
      </c>
      <c r="B1937" s="190" t="str">
        <f t="shared" si="128"/>
        <v>2024</v>
      </c>
      <c r="C1937" s="190" t="str">
        <f t="shared" si="129"/>
        <v>Aug-2024</v>
      </c>
      <c r="D1937" s="2">
        <v>45535</v>
      </c>
      <c r="E1937" t="s">
        <v>912</v>
      </c>
      <c r="F1937" t="s">
        <v>913</v>
      </c>
      <c r="G1937" t="s">
        <v>95</v>
      </c>
      <c r="H1937" t="s">
        <v>656</v>
      </c>
      <c r="I1937" t="s">
        <v>946</v>
      </c>
      <c r="J1937" t="s">
        <v>938</v>
      </c>
      <c r="K1937" t="s">
        <v>947</v>
      </c>
      <c r="L1937" t="s">
        <v>948</v>
      </c>
      <c r="M1937" t="s">
        <v>949</v>
      </c>
      <c r="N1937" t="s">
        <v>920</v>
      </c>
      <c r="O1937">
        <v>6250</v>
      </c>
    </row>
    <row r="1938" spans="1:15" x14ac:dyDescent="0.35">
      <c r="A1938" s="189" t="str">
        <f t="shared" si="127"/>
        <v>Aug</v>
      </c>
      <c r="B1938" s="190" t="str">
        <f t="shared" si="128"/>
        <v>2024</v>
      </c>
      <c r="C1938" s="190" t="str">
        <f t="shared" si="129"/>
        <v>Aug-2024</v>
      </c>
      <c r="D1938" s="2">
        <v>45535</v>
      </c>
      <c r="E1938" t="s">
        <v>912</v>
      </c>
      <c r="F1938" t="s">
        <v>913</v>
      </c>
      <c r="G1938" t="s">
        <v>95</v>
      </c>
      <c r="H1938" t="s">
        <v>656</v>
      </c>
      <c r="I1938" t="s">
        <v>946</v>
      </c>
      <c r="J1938" t="s">
        <v>938</v>
      </c>
      <c r="K1938" t="s">
        <v>947</v>
      </c>
      <c r="L1938" t="s">
        <v>948</v>
      </c>
      <c r="M1938" t="s">
        <v>949</v>
      </c>
      <c r="N1938" t="s">
        <v>922</v>
      </c>
      <c r="O1938">
        <v>1235</v>
      </c>
    </row>
    <row r="1939" spans="1:15" x14ac:dyDescent="0.35">
      <c r="A1939" s="189" t="str">
        <f t="shared" si="127"/>
        <v>Aug</v>
      </c>
      <c r="B1939" s="190" t="str">
        <f t="shared" si="128"/>
        <v>2024</v>
      </c>
      <c r="C1939" s="190" t="str">
        <f t="shared" si="129"/>
        <v>Aug-2024</v>
      </c>
      <c r="D1939" s="2">
        <v>45535</v>
      </c>
      <c r="E1939" t="s">
        <v>912</v>
      </c>
      <c r="F1939" t="s">
        <v>913</v>
      </c>
      <c r="G1939" t="s">
        <v>95</v>
      </c>
      <c r="H1939" t="s">
        <v>656</v>
      </c>
      <c r="I1939" t="s">
        <v>946</v>
      </c>
      <c r="J1939" t="s">
        <v>938</v>
      </c>
      <c r="K1939" t="s">
        <v>947</v>
      </c>
      <c r="L1939" t="s">
        <v>948</v>
      </c>
      <c r="M1939" t="s">
        <v>949</v>
      </c>
      <c r="N1939" t="s">
        <v>921</v>
      </c>
      <c r="O1939">
        <v>2015</v>
      </c>
    </row>
    <row r="1940" spans="1:15" x14ac:dyDescent="0.35">
      <c r="A1940" s="189" t="str">
        <f t="shared" si="127"/>
        <v>Aug</v>
      </c>
      <c r="B1940" s="190" t="str">
        <f t="shared" si="128"/>
        <v>2024</v>
      </c>
      <c r="C1940" s="190" t="str">
        <f t="shared" si="129"/>
        <v>Aug-2024</v>
      </c>
      <c r="D1940" s="2">
        <v>45535</v>
      </c>
      <c r="E1940" t="s">
        <v>950</v>
      </c>
      <c r="F1940" t="s">
        <v>951</v>
      </c>
      <c r="G1940" t="s">
        <v>952</v>
      </c>
      <c r="H1940" t="s">
        <v>671</v>
      </c>
      <c r="I1940" t="s">
        <v>953</v>
      </c>
      <c r="J1940" t="s">
        <v>954</v>
      </c>
      <c r="K1940" t="s">
        <v>955</v>
      </c>
      <c r="L1940" t="s">
        <v>956</v>
      </c>
      <c r="M1940" t="s">
        <v>957</v>
      </c>
      <c r="N1940" t="s">
        <v>1528</v>
      </c>
      <c r="O1940">
        <v>155</v>
      </c>
    </row>
    <row r="1941" spans="1:15" x14ac:dyDescent="0.35">
      <c r="A1941" s="189" t="str">
        <f t="shared" si="127"/>
        <v>Aug</v>
      </c>
      <c r="B1941" s="190" t="str">
        <f t="shared" si="128"/>
        <v>2024</v>
      </c>
      <c r="C1941" s="190" t="str">
        <f t="shared" si="129"/>
        <v>Aug-2024</v>
      </c>
      <c r="D1941" s="2">
        <v>45535</v>
      </c>
      <c r="E1941" t="s">
        <v>950</v>
      </c>
      <c r="F1941" t="s">
        <v>951</v>
      </c>
      <c r="G1941" t="s">
        <v>952</v>
      </c>
      <c r="H1941" t="s">
        <v>671</v>
      </c>
      <c r="I1941" t="s">
        <v>953</v>
      </c>
      <c r="J1941" t="s">
        <v>954</v>
      </c>
      <c r="K1941" t="s">
        <v>955</v>
      </c>
      <c r="L1941" t="s">
        <v>956</v>
      </c>
      <c r="M1941" t="s">
        <v>957</v>
      </c>
      <c r="N1941" t="s">
        <v>1529</v>
      </c>
      <c r="O1941">
        <v>5</v>
      </c>
    </row>
    <row r="1942" spans="1:15" x14ac:dyDescent="0.35">
      <c r="A1942" s="189" t="str">
        <f t="shared" si="127"/>
        <v>Aug</v>
      </c>
      <c r="B1942" s="190" t="str">
        <f t="shared" si="128"/>
        <v>2024</v>
      </c>
      <c r="C1942" s="190" t="str">
        <f t="shared" si="129"/>
        <v>Aug-2024</v>
      </c>
      <c r="D1942" s="2">
        <v>45535</v>
      </c>
      <c r="E1942" t="s">
        <v>950</v>
      </c>
      <c r="F1942" t="s">
        <v>951</v>
      </c>
      <c r="G1942" t="s">
        <v>952</v>
      </c>
      <c r="H1942" t="s">
        <v>671</v>
      </c>
      <c r="I1942" t="s">
        <v>953</v>
      </c>
      <c r="J1942" t="s">
        <v>954</v>
      </c>
      <c r="K1942" t="s">
        <v>955</v>
      </c>
      <c r="L1942" t="s">
        <v>956</v>
      </c>
      <c r="M1942" t="s">
        <v>957</v>
      </c>
      <c r="N1942" t="s">
        <v>919</v>
      </c>
      <c r="O1942">
        <v>300</v>
      </c>
    </row>
    <row r="1943" spans="1:15" x14ac:dyDescent="0.35">
      <c r="A1943" s="189" t="str">
        <f t="shared" si="127"/>
        <v>Aug</v>
      </c>
      <c r="B1943" s="190" t="str">
        <f t="shared" si="128"/>
        <v>2024</v>
      </c>
      <c r="C1943" s="190" t="str">
        <f t="shared" si="129"/>
        <v>Aug-2024</v>
      </c>
      <c r="D1943" s="2">
        <v>45535</v>
      </c>
      <c r="E1943" t="s">
        <v>950</v>
      </c>
      <c r="F1943" t="s">
        <v>951</v>
      </c>
      <c r="G1943" t="s">
        <v>952</v>
      </c>
      <c r="H1943" t="s">
        <v>671</v>
      </c>
      <c r="I1943" t="s">
        <v>953</v>
      </c>
      <c r="J1943" t="s">
        <v>954</v>
      </c>
      <c r="K1943" t="s">
        <v>955</v>
      </c>
      <c r="L1943" t="s">
        <v>956</v>
      </c>
      <c r="M1943" t="s">
        <v>957</v>
      </c>
      <c r="N1943" t="s">
        <v>920</v>
      </c>
      <c r="O1943">
        <v>5570</v>
      </c>
    </row>
    <row r="1944" spans="1:15" x14ac:dyDescent="0.35">
      <c r="A1944" s="189" t="str">
        <f t="shared" si="127"/>
        <v>Aug</v>
      </c>
      <c r="B1944" s="190" t="str">
        <f t="shared" si="128"/>
        <v>2024</v>
      </c>
      <c r="C1944" s="190" t="str">
        <f t="shared" si="129"/>
        <v>Aug-2024</v>
      </c>
      <c r="D1944" s="2">
        <v>45535</v>
      </c>
      <c r="E1944" t="s">
        <v>950</v>
      </c>
      <c r="F1944" t="s">
        <v>951</v>
      </c>
      <c r="G1944" t="s">
        <v>952</v>
      </c>
      <c r="H1944" t="s">
        <v>671</v>
      </c>
      <c r="I1944" t="s">
        <v>953</v>
      </c>
      <c r="J1944" t="s">
        <v>954</v>
      </c>
      <c r="K1944" t="s">
        <v>955</v>
      </c>
      <c r="L1944" t="s">
        <v>956</v>
      </c>
      <c r="M1944" t="s">
        <v>957</v>
      </c>
      <c r="N1944" t="s">
        <v>922</v>
      </c>
      <c r="O1944">
        <v>2120</v>
      </c>
    </row>
    <row r="1945" spans="1:15" x14ac:dyDescent="0.35">
      <c r="A1945" s="189" t="str">
        <f t="shared" si="127"/>
        <v>Aug</v>
      </c>
      <c r="B1945" s="190" t="str">
        <f t="shared" si="128"/>
        <v>2024</v>
      </c>
      <c r="C1945" s="190" t="str">
        <f t="shared" si="129"/>
        <v>Aug-2024</v>
      </c>
      <c r="D1945" s="2">
        <v>45535</v>
      </c>
      <c r="E1945" t="s">
        <v>950</v>
      </c>
      <c r="F1945" t="s">
        <v>951</v>
      </c>
      <c r="G1945" t="s">
        <v>952</v>
      </c>
      <c r="H1945" t="s">
        <v>671</v>
      </c>
      <c r="I1945" t="s">
        <v>953</v>
      </c>
      <c r="J1945" t="s">
        <v>954</v>
      </c>
      <c r="K1945" t="s">
        <v>955</v>
      </c>
      <c r="L1945" t="s">
        <v>956</v>
      </c>
      <c r="M1945" t="s">
        <v>957</v>
      </c>
      <c r="N1945" t="s">
        <v>921</v>
      </c>
      <c r="O1945">
        <v>4165</v>
      </c>
    </row>
    <row r="1946" spans="1:15" x14ac:dyDescent="0.35">
      <c r="A1946" s="189" t="str">
        <f t="shared" si="127"/>
        <v>Aug</v>
      </c>
      <c r="B1946" s="190" t="str">
        <f t="shared" si="128"/>
        <v>2024</v>
      </c>
      <c r="C1946" s="190" t="str">
        <f t="shared" si="129"/>
        <v>Aug-2024</v>
      </c>
      <c r="D1946" s="2">
        <v>45535</v>
      </c>
      <c r="E1946" t="s">
        <v>950</v>
      </c>
      <c r="F1946" t="s">
        <v>951</v>
      </c>
      <c r="G1946" t="s">
        <v>952</v>
      </c>
      <c r="H1946" t="s">
        <v>683</v>
      </c>
      <c r="I1946" t="s">
        <v>959</v>
      </c>
      <c r="J1946" t="s">
        <v>960</v>
      </c>
      <c r="K1946" t="s">
        <v>961</v>
      </c>
      <c r="L1946" t="s">
        <v>962</v>
      </c>
      <c r="M1946" t="s">
        <v>963</v>
      </c>
      <c r="N1946" t="s">
        <v>1528</v>
      </c>
      <c r="O1946">
        <v>215</v>
      </c>
    </row>
    <row r="1947" spans="1:15" x14ac:dyDescent="0.35">
      <c r="A1947" s="189" t="str">
        <f t="shared" si="127"/>
        <v>Aug</v>
      </c>
      <c r="B1947" s="190" t="str">
        <f t="shared" si="128"/>
        <v>2024</v>
      </c>
      <c r="C1947" s="190" t="str">
        <f t="shared" si="129"/>
        <v>Aug-2024</v>
      </c>
      <c r="D1947" s="2">
        <v>45535</v>
      </c>
      <c r="E1947" t="s">
        <v>950</v>
      </c>
      <c r="F1947" t="s">
        <v>951</v>
      </c>
      <c r="G1947" t="s">
        <v>952</v>
      </c>
      <c r="H1947" t="s">
        <v>683</v>
      </c>
      <c r="I1947" t="s">
        <v>959</v>
      </c>
      <c r="J1947" t="s">
        <v>960</v>
      </c>
      <c r="K1947" t="s">
        <v>961</v>
      </c>
      <c r="L1947" t="s">
        <v>962</v>
      </c>
      <c r="M1947" t="s">
        <v>963</v>
      </c>
      <c r="N1947" t="s">
        <v>1529</v>
      </c>
      <c r="O1947">
        <v>5</v>
      </c>
    </row>
    <row r="1948" spans="1:15" x14ac:dyDescent="0.35">
      <c r="A1948" s="189" t="str">
        <f t="shared" si="127"/>
        <v>Aug</v>
      </c>
      <c r="B1948" s="190" t="str">
        <f t="shared" si="128"/>
        <v>2024</v>
      </c>
      <c r="C1948" s="190" t="str">
        <f t="shared" si="129"/>
        <v>Aug-2024</v>
      </c>
      <c r="D1948" s="2">
        <v>45535</v>
      </c>
      <c r="E1948" t="s">
        <v>950</v>
      </c>
      <c r="F1948" t="s">
        <v>951</v>
      </c>
      <c r="G1948" t="s">
        <v>952</v>
      </c>
      <c r="H1948" t="s">
        <v>683</v>
      </c>
      <c r="I1948" t="s">
        <v>959</v>
      </c>
      <c r="J1948" t="s">
        <v>960</v>
      </c>
      <c r="K1948" t="s">
        <v>961</v>
      </c>
      <c r="L1948" t="s">
        <v>962</v>
      </c>
      <c r="M1948" t="s">
        <v>963</v>
      </c>
      <c r="N1948" t="s">
        <v>919</v>
      </c>
      <c r="O1948">
        <v>270</v>
      </c>
    </row>
    <row r="1949" spans="1:15" x14ac:dyDescent="0.35">
      <c r="A1949" s="189" t="str">
        <f t="shared" si="127"/>
        <v>Aug</v>
      </c>
      <c r="B1949" s="190" t="str">
        <f t="shared" si="128"/>
        <v>2024</v>
      </c>
      <c r="C1949" s="190" t="str">
        <f t="shared" si="129"/>
        <v>Aug-2024</v>
      </c>
      <c r="D1949" s="2">
        <v>45535</v>
      </c>
      <c r="E1949" t="s">
        <v>950</v>
      </c>
      <c r="F1949" t="s">
        <v>951</v>
      </c>
      <c r="G1949" t="s">
        <v>952</v>
      </c>
      <c r="H1949" t="s">
        <v>683</v>
      </c>
      <c r="I1949" t="s">
        <v>959</v>
      </c>
      <c r="J1949" t="s">
        <v>960</v>
      </c>
      <c r="K1949" t="s">
        <v>961</v>
      </c>
      <c r="L1949" t="s">
        <v>962</v>
      </c>
      <c r="M1949" t="s">
        <v>963</v>
      </c>
      <c r="N1949" t="s">
        <v>920</v>
      </c>
      <c r="O1949">
        <v>3915</v>
      </c>
    </row>
    <row r="1950" spans="1:15" x14ac:dyDescent="0.35">
      <c r="A1950" s="189" t="str">
        <f t="shared" si="127"/>
        <v>Aug</v>
      </c>
      <c r="B1950" s="190" t="str">
        <f t="shared" si="128"/>
        <v>2024</v>
      </c>
      <c r="C1950" s="190" t="str">
        <f t="shared" si="129"/>
        <v>Aug-2024</v>
      </c>
      <c r="D1950" s="2">
        <v>45535</v>
      </c>
      <c r="E1950" t="s">
        <v>950</v>
      </c>
      <c r="F1950" t="s">
        <v>951</v>
      </c>
      <c r="G1950" t="s">
        <v>952</v>
      </c>
      <c r="H1950" t="s">
        <v>683</v>
      </c>
      <c r="I1950" t="s">
        <v>959</v>
      </c>
      <c r="J1950" t="s">
        <v>960</v>
      </c>
      <c r="K1950" t="s">
        <v>961</v>
      </c>
      <c r="L1950" t="s">
        <v>962</v>
      </c>
      <c r="M1950" t="s">
        <v>963</v>
      </c>
      <c r="N1950" t="s">
        <v>922</v>
      </c>
      <c r="O1950">
        <v>1360</v>
      </c>
    </row>
    <row r="1951" spans="1:15" x14ac:dyDescent="0.35">
      <c r="A1951" s="189" t="str">
        <f t="shared" si="127"/>
        <v>Aug</v>
      </c>
      <c r="B1951" s="190" t="str">
        <f t="shared" si="128"/>
        <v>2024</v>
      </c>
      <c r="C1951" s="190" t="str">
        <f t="shared" si="129"/>
        <v>Aug-2024</v>
      </c>
      <c r="D1951" s="2">
        <v>45535</v>
      </c>
      <c r="E1951" t="s">
        <v>950</v>
      </c>
      <c r="F1951" t="s">
        <v>951</v>
      </c>
      <c r="G1951" t="s">
        <v>952</v>
      </c>
      <c r="H1951" t="s">
        <v>683</v>
      </c>
      <c r="I1951" t="s">
        <v>959</v>
      </c>
      <c r="J1951" t="s">
        <v>960</v>
      </c>
      <c r="K1951" t="s">
        <v>961</v>
      </c>
      <c r="L1951" t="s">
        <v>962</v>
      </c>
      <c r="M1951" t="s">
        <v>963</v>
      </c>
      <c r="N1951" t="s">
        <v>921</v>
      </c>
      <c r="O1951">
        <v>2855</v>
      </c>
    </row>
    <row r="1952" spans="1:15" x14ac:dyDescent="0.35">
      <c r="A1952" s="189" t="str">
        <f t="shared" si="127"/>
        <v>Aug</v>
      </c>
      <c r="B1952" s="190" t="str">
        <f t="shared" si="128"/>
        <v>2024</v>
      </c>
      <c r="C1952" s="190" t="str">
        <f t="shared" si="129"/>
        <v>Aug-2024</v>
      </c>
      <c r="D1952" s="2">
        <v>45535</v>
      </c>
      <c r="E1952" t="s">
        <v>950</v>
      </c>
      <c r="F1952" t="s">
        <v>951</v>
      </c>
      <c r="G1952" t="s">
        <v>952</v>
      </c>
      <c r="H1952" t="s">
        <v>685</v>
      </c>
      <c r="I1952" t="s">
        <v>964</v>
      </c>
      <c r="J1952" t="s">
        <v>965</v>
      </c>
      <c r="K1952" t="s">
        <v>966</v>
      </c>
      <c r="L1952" t="s">
        <v>967</v>
      </c>
      <c r="M1952" t="s">
        <v>968</v>
      </c>
      <c r="N1952" t="s">
        <v>1528</v>
      </c>
      <c r="O1952">
        <v>110</v>
      </c>
    </row>
    <row r="1953" spans="1:15" x14ac:dyDescent="0.35">
      <c r="A1953" s="189" t="str">
        <f t="shared" si="127"/>
        <v>Aug</v>
      </c>
      <c r="B1953" s="190" t="str">
        <f t="shared" si="128"/>
        <v>2024</v>
      </c>
      <c r="C1953" s="190" t="str">
        <f t="shared" si="129"/>
        <v>Aug-2024</v>
      </c>
      <c r="D1953" s="2">
        <v>45535</v>
      </c>
      <c r="E1953" t="s">
        <v>950</v>
      </c>
      <c r="F1953" t="s">
        <v>951</v>
      </c>
      <c r="G1953" t="s">
        <v>952</v>
      </c>
      <c r="H1953" t="s">
        <v>685</v>
      </c>
      <c r="I1953" t="s">
        <v>964</v>
      </c>
      <c r="J1953" t="s">
        <v>965</v>
      </c>
      <c r="K1953" t="s">
        <v>966</v>
      </c>
      <c r="L1953" t="s">
        <v>967</v>
      </c>
      <c r="M1953" t="s">
        <v>968</v>
      </c>
      <c r="N1953" t="s">
        <v>1529</v>
      </c>
      <c r="O1953" t="s">
        <v>958</v>
      </c>
    </row>
    <row r="1954" spans="1:15" x14ac:dyDescent="0.35">
      <c r="A1954" s="189" t="str">
        <f t="shared" si="127"/>
        <v>Aug</v>
      </c>
      <c r="B1954" s="190" t="str">
        <f t="shared" si="128"/>
        <v>2024</v>
      </c>
      <c r="C1954" s="190" t="str">
        <f t="shared" si="129"/>
        <v>Aug-2024</v>
      </c>
      <c r="D1954" s="2">
        <v>45535</v>
      </c>
      <c r="E1954" t="s">
        <v>950</v>
      </c>
      <c r="F1954" t="s">
        <v>951</v>
      </c>
      <c r="G1954" t="s">
        <v>952</v>
      </c>
      <c r="H1954" t="s">
        <v>685</v>
      </c>
      <c r="I1954" t="s">
        <v>964</v>
      </c>
      <c r="J1954" t="s">
        <v>965</v>
      </c>
      <c r="K1954" t="s">
        <v>966</v>
      </c>
      <c r="L1954" t="s">
        <v>967</v>
      </c>
      <c r="M1954" t="s">
        <v>968</v>
      </c>
      <c r="N1954" t="s">
        <v>919</v>
      </c>
      <c r="O1954">
        <v>150</v>
      </c>
    </row>
    <row r="1955" spans="1:15" x14ac:dyDescent="0.35">
      <c r="A1955" s="189" t="str">
        <f t="shared" si="127"/>
        <v>Aug</v>
      </c>
      <c r="B1955" s="190" t="str">
        <f t="shared" si="128"/>
        <v>2024</v>
      </c>
      <c r="C1955" s="190" t="str">
        <f t="shared" si="129"/>
        <v>Aug-2024</v>
      </c>
      <c r="D1955" s="2">
        <v>45535</v>
      </c>
      <c r="E1955" t="s">
        <v>950</v>
      </c>
      <c r="F1955" t="s">
        <v>951</v>
      </c>
      <c r="G1955" t="s">
        <v>952</v>
      </c>
      <c r="H1955" t="s">
        <v>685</v>
      </c>
      <c r="I1955" t="s">
        <v>964</v>
      </c>
      <c r="J1955" t="s">
        <v>965</v>
      </c>
      <c r="K1955" t="s">
        <v>966</v>
      </c>
      <c r="L1955" t="s">
        <v>967</v>
      </c>
      <c r="M1955" t="s">
        <v>968</v>
      </c>
      <c r="N1955" t="s">
        <v>920</v>
      </c>
      <c r="O1955">
        <v>3120</v>
      </c>
    </row>
    <row r="1956" spans="1:15" x14ac:dyDescent="0.35">
      <c r="A1956" s="189" t="str">
        <f t="shared" si="127"/>
        <v>Aug</v>
      </c>
      <c r="B1956" s="190" t="str">
        <f t="shared" si="128"/>
        <v>2024</v>
      </c>
      <c r="C1956" s="190" t="str">
        <f t="shared" si="129"/>
        <v>Aug-2024</v>
      </c>
      <c r="D1956" s="2">
        <v>45535</v>
      </c>
      <c r="E1956" t="s">
        <v>950</v>
      </c>
      <c r="F1956" t="s">
        <v>951</v>
      </c>
      <c r="G1956" t="s">
        <v>952</v>
      </c>
      <c r="H1956" t="s">
        <v>685</v>
      </c>
      <c r="I1956" t="s">
        <v>964</v>
      </c>
      <c r="J1956" t="s">
        <v>965</v>
      </c>
      <c r="K1956" t="s">
        <v>966</v>
      </c>
      <c r="L1956" t="s">
        <v>967</v>
      </c>
      <c r="M1956" t="s">
        <v>968</v>
      </c>
      <c r="N1956" t="s">
        <v>922</v>
      </c>
      <c r="O1956">
        <v>1225</v>
      </c>
    </row>
    <row r="1957" spans="1:15" x14ac:dyDescent="0.35">
      <c r="A1957" s="189" t="str">
        <f t="shared" si="127"/>
        <v>Aug</v>
      </c>
      <c r="B1957" s="190" t="str">
        <f t="shared" si="128"/>
        <v>2024</v>
      </c>
      <c r="C1957" s="190" t="str">
        <f t="shared" si="129"/>
        <v>Aug-2024</v>
      </c>
      <c r="D1957" s="2">
        <v>45535</v>
      </c>
      <c r="E1957" t="s">
        <v>950</v>
      </c>
      <c r="F1957" t="s">
        <v>951</v>
      </c>
      <c r="G1957" t="s">
        <v>952</v>
      </c>
      <c r="H1957" t="s">
        <v>685</v>
      </c>
      <c r="I1957" t="s">
        <v>964</v>
      </c>
      <c r="J1957" t="s">
        <v>965</v>
      </c>
      <c r="K1957" t="s">
        <v>966</v>
      </c>
      <c r="L1957" t="s">
        <v>967</v>
      </c>
      <c r="M1957" t="s">
        <v>968</v>
      </c>
      <c r="N1957" t="s">
        <v>921</v>
      </c>
      <c r="O1957">
        <v>2040</v>
      </c>
    </row>
    <row r="1958" spans="1:15" x14ac:dyDescent="0.35">
      <c r="A1958" s="189" t="str">
        <f t="shared" si="127"/>
        <v>Aug</v>
      </c>
      <c r="B1958" s="190" t="str">
        <f t="shared" si="128"/>
        <v>2024</v>
      </c>
      <c r="C1958" s="190" t="str">
        <f t="shared" si="129"/>
        <v>Aug-2024</v>
      </c>
      <c r="D1958" s="2">
        <v>45535</v>
      </c>
      <c r="E1958" t="s">
        <v>950</v>
      </c>
      <c r="F1958" t="s">
        <v>951</v>
      </c>
      <c r="G1958" t="s">
        <v>952</v>
      </c>
      <c r="H1958" t="s">
        <v>687</v>
      </c>
      <c r="I1958" t="s">
        <v>969</v>
      </c>
      <c r="J1958" t="s">
        <v>970</v>
      </c>
      <c r="K1958" t="s">
        <v>971</v>
      </c>
      <c r="L1958" t="s">
        <v>972</v>
      </c>
      <c r="M1958" t="s">
        <v>973</v>
      </c>
      <c r="N1958" t="s">
        <v>1528</v>
      </c>
      <c r="O1958">
        <v>170</v>
      </c>
    </row>
    <row r="1959" spans="1:15" x14ac:dyDescent="0.35">
      <c r="A1959" s="189" t="str">
        <f t="shared" si="127"/>
        <v>Aug</v>
      </c>
      <c r="B1959" s="190" t="str">
        <f t="shared" si="128"/>
        <v>2024</v>
      </c>
      <c r="C1959" s="190" t="str">
        <f t="shared" si="129"/>
        <v>Aug-2024</v>
      </c>
      <c r="D1959" s="2">
        <v>45535</v>
      </c>
      <c r="E1959" t="s">
        <v>950</v>
      </c>
      <c r="F1959" t="s">
        <v>951</v>
      </c>
      <c r="G1959" t="s">
        <v>952</v>
      </c>
      <c r="H1959" t="s">
        <v>687</v>
      </c>
      <c r="I1959" t="s">
        <v>969</v>
      </c>
      <c r="J1959" t="s">
        <v>970</v>
      </c>
      <c r="K1959" t="s">
        <v>971</v>
      </c>
      <c r="L1959" t="s">
        <v>972</v>
      </c>
      <c r="M1959" t="s">
        <v>973</v>
      </c>
      <c r="N1959" t="s">
        <v>1529</v>
      </c>
      <c r="O1959" t="s">
        <v>958</v>
      </c>
    </row>
    <row r="1960" spans="1:15" x14ac:dyDescent="0.35">
      <c r="A1960" s="189" t="str">
        <f t="shared" si="127"/>
        <v>Aug</v>
      </c>
      <c r="B1960" s="190" t="str">
        <f t="shared" si="128"/>
        <v>2024</v>
      </c>
      <c r="C1960" s="190" t="str">
        <f t="shared" si="129"/>
        <v>Aug-2024</v>
      </c>
      <c r="D1960" s="2">
        <v>45535</v>
      </c>
      <c r="E1960" t="s">
        <v>950</v>
      </c>
      <c r="F1960" t="s">
        <v>951</v>
      </c>
      <c r="G1960" t="s">
        <v>952</v>
      </c>
      <c r="H1960" t="s">
        <v>687</v>
      </c>
      <c r="I1960" t="s">
        <v>969</v>
      </c>
      <c r="J1960" t="s">
        <v>970</v>
      </c>
      <c r="K1960" t="s">
        <v>971</v>
      </c>
      <c r="L1960" t="s">
        <v>972</v>
      </c>
      <c r="M1960" t="s">
        <v>973</v>
      </c>
      <c r="N1960" t="s">
        <v>919</v>
      </c>
      <c r="O1960">
        <v>645</v>
      </c>
    </row>
    <row r="1961" spans="1:15" x14ac:dyDescent="0.35">
      <c r="A1961" s="189" t="str">
        <f t="shared" si="127"/>
        <v>Aug</v>
      </c>
      <c r="B1961" s="190" t="str">
        <f t="shared" si="128"/>
        <v>2024</v>
      </c>
      <c r="C1961" s="190" t="str">
        <f t="shared" si="129"/>
        <v>Aug-2024</v>
      </c>
      <c r="D1961" s="2">
        <v>45535</v>
      </c>
      <c r="E1961" t="s">
        <v>950</v>
      </c>
      <c r="F1961" t="s">
        <v>951</v>
      </c>
      <c r="G1961" t="s">
        <v>952</v>
      </c>
      <c r="H1961" t="s">
        <v>687</v>
      </c>
      <c r="I1961" t="s">
        <v>969</v>
      </c>
      <c r="J1961" t="s">
        <v>970</v>
      </c>
      <c r="K1961" t="s">
        <v>971</v>
      </c>
      <c r="L1961" t="s">
        <v>972</v>
      </c>
      <c r="M1961" t="s">
        <v>973</v>
      </c>
      <c r="N1961" t="s">
        <v>920</v>
      </c>
      <c r="O1961">
        <v>3090</v>
      </c>
    </row>
    <row r="1962" spans="1:15" x14ac:dyDescent="0.35">
      <c r="A1962" s="189" t="str">
        <f t="shared" si="127"/>
        <v>Aug</v>
      </c>
      <c r="B1962" s="190" t="str">
        <f t="shared" si="128"/>
        <v>2024</v>
      </c>
      <c r="C1962" s="190" t="str">
        <f t="shared" si="129"/>
        <v>Aug-2024</v>
      </c>
      <c r="D1962" s="2">
        <v>45535</v>
      </c>
      <c r="E1962" t="s">
        <v>950</v>
      </c>
      <c r="F1962" t="s">
        <v>951</v>
      </c>
      <c r="G1962" t="s">
        <v>952</v>
      </c>
      <c r="H1962" t="s">
        <v>687</v>
      </c>
      <c r="I1962" t="s">
        <v>969</v>
      </c>
      <c r="J1962" t="s">
        <v>970</v>
      </c>
      <c r="K1962" t="s">
        <v>971</v>
      </c>
      <c r="L1962" t="s">
        <v>972</v>
      </c>
      <c r="M1962" t="s">
        <v>973</v>
      </c>
      <c r="N1962" t="s">
        <v>922</v>
      </c>
      <c r="O1962">
        <v>490</v>
      </c>
    </row>
    <row r="1963" spans="1:15" x14ac:dyDescent="0.35">
      <c r="A1963" s="189" t="str">
        <f t="shared" si="127"/>
        <v>Aug</v>
      </c>
      <c r="B1963" s="190" t="str">
        <f t="shared" si="128"/>
        <v>2024</v>
      </c>
      <c r="C1963" s="190" t="str">
        <f t="shared" si="129"/>
        <v>Aug-2024</v>
      </c>
      <c r="D1963" s="2">
        <v>45535</v>
      </c>
      <c r="E1963" t="s">
        <v>950</v>
      </c>
      <c r="F1963" t="s">
        <v>951</v>
      </c>
      <c r="G1963" t="s">
        <v>952</v>
      </c>
      <c r="H1963" t="s">
        <v>687</v>
      </c>
      <c r="I1963" t="s">
        <v>969</v>
      </c>
      <c r="J1963" t="s">
        <v>970</v>
      </c>
      <c r="K1963" t="s">
        <v>971</v>
      </c>
      <c r="L1963" t="s">
        <v>972</v>
      </c>
      <c r="M1963" t="s">
        <v>973</v>
      </c>
      <c r="N1963" t="s">
        <v>921</v>
      </c>
      <c r="O1963">
        <v>1345</v>
      </c>
    </row>
    <row r="1964" spans="1:15" x14ac:dyDescent="0.35">
      <c r="A1964" s="189" t="str">
        <f t="shared" si="127"/>
        <v>Aug</v>
      </c>
      <c r="B1964" s="190" t="str">
        <f t="shared" si="128"/>
        <v>2024</v>
      </c>
      <c r="C1964" s="190" t="str">
        <f t="shared" si="129"/>
        <v>Aug-2024</v>
      </c>
      <c r="D1964" s="2">
        <v>45535</v>
      </c>
      <c r="E1964" t="s">
        <v>950</v>
      </c>
      <c r="F1964" t="s">
        <v>951</v>
      </c>
      <c r="G1964" t="s">
        <v>952</v>
      </c>
      <c r="H1964" t="s">
        <v>689</v>
      </c>
      <c r="I1964" t="s">
        <v>974</v>
      </c>
      <c r="J1964" t="s">
        <v>975</v>
      </c>
      <c r="K1964" t="s">
        <v>976</v>
      </c>
      <c r="L1964" t="s">
        <v>977</v>
      </c>
      <c r="M1964" t="s">
        <v>978</v>
      </c>
      <c r="N1964" t="s">
        <v>1528</v>
      </c>
      <c r="O1964">
        <v>95</v>
      </c>
    </row>
    <row r="1965" spans="1:15" x14ac:dyDescent="0.35">
      <c r="A1965" s="189" t="str">
        <f t="shared" si="127"/>
        <v>Aug</v>
      </c>
      <c r="B1965" s="190" t="str">
        <f t="shared" si="128"/>
        <v>2024</v>
      </c>
      <c r="C1965" s="190" t="str">
        <f t="shared" si="129"/>
        <v>Aug-2024</v>
      </c>
      <c r="D1965" s="2">
        <v>45535</v>
      </c>
      <c r="E1965" t="s">
        <v>950</v>
      </c>
      <c r="F1965" t="s">
        <v>951</v>
      </c>
      <c r="G1965" t="s">
        <v>952</v>
      </c>
      <c r="H1965" t="s">
        <v>689</v>
      </c>
      <c r="I1965" t="s">
        <v>974</v>
      </c>
      <c r="J1965" t="s">
        <v>975</v>
      </c>
      <c r="K1965" t="s">
        <v>976</v>
      </c>
      <c r="L1965" t="s">
        <v>977</v>
      </c>
      <c r="M1965" t="s">
        <v>978</v>
      </c>
      <c r="N1965" t="s">
        <v>1529</v>
      </c>
      <c r="O1965" t="s">
        <v>958</v>
      </c>
    </row>
    <row r="1966" spans="1:15" x14ac:dyDescent="0.35">
      <c r="A1966" s="189" t="str">
        <f t="shared" si="127"/>
        <v>Aug</v>
      </c>
      <c r="B1966" s="190" t="str">
        <f t="shared" si="128"/>
        <v>2024</v>
      </c>
      <c r="C1966" s="190" t="str">
        <f t="shared" si="129"/>
        <v>Aug-2024</v>
      </c>
      <c r="D1966" s="2">
        <v>45535</v>
      </c>
      <c r="E1966" t="s">
        <v>950</v>
      </c>
      <c r="F1966" t="s">
        <v>951</v>
      </c>
      <c r="G1966" t="s">
        <v>952</v>
      </c>
      <c r="H1966" t="s">
        <v>689</v>
      </c>
      <c r="I1966" t="s">
        <v>974</v>
      </c>
      <c r="J1966" t="s">
        <v>975</v>
      </c>
      <c r="K1966" t="s">
        <v>976</v>
      </c>
      <c r="L1966" t="s">
        <v>977</v>
      </c>
      <c r="M1966" t="s">
        <v>978</v>
      </c>
      <c r="N1966" t="s">
        <v>919</v>
      </c>
      <c r="O1966">
        <v>485</v>
      </c>
    </row>
    <row r="1967" spans="1:15" x14ac:dyDescent="0.35">
      <c r="A1967" s="189" t="str">
        <f t="shared" si="127"/>
        <v>Aug</v>
      </c>
      <c r="B1967" s="190" t="str">
        <f t="shared" si="128"/>
        <v>2024</v>
      </c>
      <c r="C1967" s="190" t="str">
        <f t="shared" si="129"/>
        <v>Aug-2024</v>
      </c>
      <c r="D1967" s="2">
        <v>45535</v>
      </c>
      <c r="E1967" t="s">
        <v>950</v>
      </c>
      <c r="F1967" t="s">
        <v>951</v>
      </c>
      <c r="G1967" t="s">
        <v>952</v>
      </c>
      <c r="H1967" t="s">
        <v>689</v>
      </c>
      <c r="I1967" t="s">
        <v>974</v>
      </c>
      <c r="J1967" t="s">
        <v>975</v>
      </c>
      <c r="K1967" t="s">
        <v>976</v>
      </c>
      <c r="L1967" t="s">
        <v>977</v>
      </c>
      <c r="M1967" t="s">
        <v>978</v>
      </c>
      <c r="N1967" t="s">
        <v>920</v>
      </c>
      <c r="O1967">
        <v>3595</v>
      </c>
    </row>
    <row r="1968" spans="1:15" x14ac:dyDescent="0.35">
      <c r="A1968" s="189" t="str">
        <f t="shared" si="127"/>
        <v>Aug</v>
      </c>
      <c r="B1968" s="190" t="str">
        <f t="shared" si="128"/>
        <v>2024</v>
      </c>
      <c r="C1968" s="190" t="str">
        <f t="shared" si="129"/>
        <v>Aug-2024</v>
      </c>
      <c r="D1968" s="2">
        <v>45535</v>
      </c>
      <c r="E1968" t="s">
        <v>950</v>
      </c>
      <c r="F1968" t="s">
        <v>951</v>
      </c>
      <c r="G1968" t="s">
        <v>952</v>
      </c>
      <c r="H1968" t="s">
        <v>689</v>
      </c>
      <c r="I1968" t="s">
        <v>974</v>
      </c>
      <c r="J1968" t="s">
        <v>975</v>
      </c>
      <c r="K1968" t="s">
        <v>976</v>
      </c>
      <c r="L1968" t="s">
        <v>977</v>
      </c>
      <c r="M1968" t="s">
        <v>978</v>
      </c>
      <c r="N1968" t="s">
        <v>922</v>
      </c>
      <c r="O1968">
        <v>355</v>
      </c>
    </row>
    <row r="1969" spans="1:15" x14ac:dyDescent="0.35">
      <c r="A1969" s="189" t="str">
        <f t="shared" si="127"/>
        <v>Aug</v>
      </c>
      <c r="B1969" s="190" t="str">
        <f t="shared" si="128"/>
        <v>2024</v>
      </c>
      <c r="C1969" s="190" t="str">
        <f t="shared" si="129"/>
        <v>Aug-2024</v>
      </c>
      <c r="D1969" s="2">
        <v>45535</v>
      </c>
      <c r="E1969" t="s">
        <v>950</v>
      </c>
      <c r="F1969" t="s">
        <v>951</v>
      </c>
      <c r="G1969" t="s">
        <v>952</v>
      </c>
      <c r="H1969" t="s">
        <v>689</v>
      </c>
      <c r="I1969" t="s">
        <v>974</v>
      </c>
      <c r="J1969" t="s">
        <v>975</v>
      </c>
      <c r="K1969" t="s">
        <v>976</v>
      </c>
      <c r="L1969" t="s">
        <v>977</v>
      </c>
      <c r="M1969" t="s">
        <v>978</v>
      </c>
      <c r="N1969" t="s">
        <v>921</v>
      </c>
      <c r="O1969">
        <v>1605</v>
      </c>
    </row>
    <row r="1970" spans="1:15" x14ac:dyDescent="0.35">
      <c r="A1970" s="189" t="str">
        <f t="shared" si="127"/>
        <v>Aug</v>
      </c>
      <c r="B1970" s="190" t="str">
        <f t="shared" si="128"/>
        <v>2024</v>
      </c>
      <c r="C1970" s="190" t="str">
        <f t="shared" si="129"/>
        <v>Aug-2024</v>
      </c>
      <c r="D1970" s="2">
        <v>45535</v>
      </c>
      <c r="E1970" t="s">
        <v>950</v>
      </c>
      <c r="F1970" t="s">
        <v>951</v>
      </c>
      <c r="G1970" t="s">
        <v>952</v>
      </c>
      <c r="H1970" t="s">
        <v>693</v>
      </c>
      <c r="I1970" t="s">
        <v>979</v>
      </c>
      <c r="J1970" t="s">
        <v>980</v>
      </c>
      <c r="K1970" t="s">
        <v>981</v>
      </c>
      <c r="L1970" t="s">
        <v>982</v>
      </c>
      <c r="M1970" t="s">
        <v>983</v>
      </c>
      <c r="N1970" t="s">
        <v>1528</v>
      </c>
      <c r="O1970">
        <v>220</v>
      </c>
    </row>
    <row r="1971" spans="1:15" x14ac:dyDescent="0.35">
      <c r="A1971" s="189" t="str">
        <f t="shared" si="127"/>
        <v>Aug</v>
      </c>
      <c r="B1971" s="190" t="str">
        <f t="shared" si="128"/>
        <v>2024</v>
      </c>
      <c r="C1971" s="190" t="str">
        <f t="shared" si="129"/>
        <v>Aug-2024</v>
      </c>
      <c r="D1971" s="2">
        <v>45535</v>
      </c>
      <c r="E1971" t="s">
        <v>950</v>
      </c>
      <c r="F1971" t="s">
        <v>951</v>
      </c>
      <c r="G1971" t="s">
        <v>952</v>
      </c>
      <c r="H1971" t="s">
        <v>693</v>
      </c>
      <c r="I1971" t="s">
        <v>979</v>
      </c>
      <c r="J1971" t="s">
        <v>980</v>
      </c>
      <c r="K1971" t="s">
        <v>981</v>
      </c>
      <c r="L1971" t="s">
        <v>982</v>
      </c>
      <c r="M1971" t="s">
        <v>983</v>
      </c>
      <c r="N1971" t="s">
        <v>1529</v>
      </c>
      <c r="O1971">
        <v>10</v>
      </c>
    </row>
    <row r="1972" spans="1:15" x14ac:dyDescent="0.35">
      <c r="A1972" s="189" t="str">
        <f t="shared" si="127"/>
        <v>Aug</v>
      </c>
      <c r="B1972" s="190" t="str">
        <f t="shared" si="128"/>
        <v>2024</v>
      </c>
      <c r="C1972" s="190" t="str">
        <f t="shared" si="129"/>
        <v>Aug-2024</v>
      </c>
      <c r="D1972" s="2">
        <v>45535</v>
      </c>
      <c r="E1972" t="s">
        <v>950</v>
      </c>
      <c r="F1972" t="s">
        <v>951</v>
      </c>
      <c r="G1972" t="s">
        <v>952</v>
      </c>
      <c r="H1972" t="s">
        <v>693</v>
      </c>
      <c r="I1972" t="s">
        <v>979</v>
      </c>
      <c r="J1972" t="s">
        <v>980</v>
      </c>
      <c r="K1972" t="s">
        <v>981</v>
      </c>
      <c r="L1972" t="s">
        <v>982</v>
      </c>
      <c r="M1972" t="s">
        <v>983</v>
      </c>
      <c r="N1972" t="s">
        <v>919</v>
      </c>
      <c r="O1972">
        <v>975</v>
      </c>
    </row>
    <row r="1973" spans="1:15" x14ac:dyDescent="0.35">
      <c r="A1973" s="189" t="str">
        <f t="shared" si="127"/>
        <v>Aug</v>
      </c>
      <c r="B1973" s="190" t="str">
        <f t="shared" si="128"/>
        <v>2024</v>
      </c>
      <c r="C1973" s="190" t="str">
        <f t="shared" si="129"/>
        <v>Aug-2024</v>
      </c>
      <c r="D1973" s="2">
        <v>45535</v>
      </c>
      <c r="E1973" t="s">
        <v>950</v>
      </c>
      <c r="F1973" t="s">
        <v>951</v>
      </c>
      <c r="G1973" t="s">
        <v>952</v>
      </c>
      <c r="H1973" t="s">
        <v>693</v>
      </c>
      <c r="I1973" t="s">
        <v>979</v>
      </c>
      <c r="J1973" t="s">
        <v>980</v>
      </c>
      <c r="K1973" t="s">
        <v>981</v>
      </c>
      <c r="L1973" t="s">
        <v>982</v>
      </c>
      <c r="M1973" t="s">
        <v>983</v>
      </c>
      <c r="N1973" t="s">
        <v>920</v>
      </c>
      <c r="O1973">
        <v>4895</v>
      </c>
    </row>
    <row r="1974" spans="1:15" x14ac:dyDescent="0.35">
      <c r="A1974" s="189" t="str">
        <f t="shared" si="127"/>
        <v>Aug</v>
      </c>
      <c r="B1974" s="190" t="str">
        <f t="shared" si="128"/>
        <v>2024</v>
      </c>
      <c r="C1974" s="190" t="str">
        <f t="shared" si="129"/>
        <v>Aug-2024</v>
      </c>
      <c r="D1974" s="2">
        <v>45535</v>
      </c>
      <c r="E1974" t="s">
        <v>950</v>
      </c>
      <c r="F1974" t="s">
        <v>951</v>
      </c>
      <c r="G1974" t="s">
        <v>952</v>
      </c>
      <c r="H1974" t="s">
        <v>693</v>
      </c>
      <c r="I1974" t="s">
        <v>979</v>
      </c>
      <c r="J1974" t="s">
        <v>980</v>
      </c>
      <c r="K1974" t="s">
        <v>981</v>
      </c>
      <c r="L1974" t="s">
        <v>982</v>
      </c>
      <c r="M1974" t="s">
        <v>983</v>
      </c>
      <c r="N1974" t="s">
        <v>922</v>
      </c>
      <c r="O1974">
        <v>555</v>
      </c>
    </row>
    <row r="1975" spans="1:15" x14ac:dyDescent="0.35">
      <c r="A1975" s="189" t="str">
        <f t="shared" si="127"/>
        <v>Aug</v>
      </c>
      <c r="B1975" s="190" t="str">
        <f t="shared" si="128"/>
        <v>2024</v>
      </c>
      <c r="C1975" s="190" t="str">
        <f t="shared" si="129"/>
        <v>Aug-2024</v>
      </c>
      <c r="D1975" s="2">
        <v>45535</v>
      </c>
      <c r="E1975" t="s">
        <v>950</v>
      </c>
      <c r="F1975" t="s">
        <v>951</v>
      </c>
      <c r="G1975" t="s">
        <v>952</v>
      </c>
      <c r="H1975" t="s">
        <v>693</v>
      </c>
      <c r="I1975" t="s">
        <v>979</v>
      </c>
      <c r="J1975" t="s">
        <v>980</v>
      </c>
      <c r="K1975" t="s">
        <v>981</v>
      </c>
      <c r="L1975" t="s">
        <v>982</v>
      </c>
      <c r="M1975" t="s">
        <v>983</v>
      </c>
      <c r="N1975" t="s">
        <v>921</v>
      </c>
      <c r="O1975">
        <v>2010</v>
      </c>
    </row>
    <row r="1976" spans="1:15" x14ac:dyDescent="0.35">
      <c r="A1976" s="189" t="str">
        <f t="shared" si="127"/>
        <v>Aug</v>
      </c>
      <c r="B1976" s="190" t="str">
        <f t="shared" si="128"/>
        <v>2024</v>
      </c>
      <c r="C1976" s="190" t="str">
        <f t="shared" si="129"/>
        <v>Aug-2024</v>
      </c>
      <c r="D1976" s="2">
        <v>45535</v>
      </c>
      <c r="E1976" t="s">
        <v>950</v>
      </c>
      <c r="F1976" t="s">
        <v>951</v>
      </c>
      <c r="G1976" t="s">
        <v>952</v>
      </c>
      <c r="H1976" t="s">
        <v>694</v>
      </c>
      <c r="I1976" t="s">
        <v>984</v>
      </c>
      <c r="J1976" t="s">
        <v>985</v>
      </c>
      <c r="K1976" t="s">
        <v>986</v>
      </c>
      <c r="L1976" t="s">
        <v>987</v>
      </c>
      <c r="M1976" t="s">
        <v>988</v>
      </c>
      <c r="N1976" t="s">
        <v>1528</v>
      </c>
      <c r="O1976">
        <v>120</v>
      </c>
    </row>
    <row r="1977" spans="1:15" x14ac:dyDescent="0.35">
      <c r="A1977" s="189" t="str">
        <f t="shared" si="127"/>
        <v>Aug</v>
      </c>
      <c r="B1977" s="190" t="str">
        <f t="shared" si="128"/>
        <v>2024</v>
      </c>
      <c r="C1977" s="190" t="str">
        <f t="shared" si="129"/>
        <v>Aug-2024</v>
      </c>
      <c r="D1977" s="2">
        <v>45535</v>
      </c>
      <c r="E1977" t="s">
        <v>950</v>
      </c>
      <c r="F1977" t="s">
        <v>951</v>
      </c>
      <c r="G1977" t="s">
        <v>952</v>
      </c>
      <c r="H1977" t="s">
        <v>694</v>
      </c>
      <c r="I1977" t="s">
        <v>984</v>
      </c>
      <c r="J1977" t="s">
        <v>985</v>
      </c>
      <c r="K1977" t="s">
        <v>986</v>
      </c>
      <c r="L1977" t="s">
        <v>987</v>
      </c>
      <c r="M1977" t="s">
        <v>988</v>
      </c>
      <c r="N1977" t="s">
        <v>1529</v>
      </c>
      <c r="O1977">
        <v>10</v>
      </c>
    </row>
    <row r="1978" spans="1:15" x14ac:dyDescent="0.35">
      <c r="A1978" s="189" t="str">
        <f t="shared" si="127"/>
        <v>Aug</v>
      </c>
      <c r="B1978" s="190" t="str">
        <f t="shared" si="128"/>
        <v>2024</v>
      </c>
      <c r="C1978" s="190" t="str">
        <f t="shared" si="129"/>
        <v>Aug-2024</v>
      </c>
      <c r="D1978" s="2">
        <v>45535</v>
      </c>
      <c r="E1978" t="s">
        <v>950</v>
      </c>
      <c r="F1978" t="s">
        <v>951</v>
      </c>
      <c r="G1978" t="s">
        <v>952</v>
      </c>
      <c r="H1978" t="s">
        <v>694</v>
      </c>
      <c r="I1978" t="s">
        <v>984</v>
      </c>
      <c r="J1978" t="s">
        <v>985</v>
      </c>
      <c r="K1978" t="s">
        <v>986</v>
      </c>
      <c r="L1978" t="s">
        <v>987</v>
      </c>
      <c r="M1978" t="s">
        <v>988</v>
      </c>
      <c r="N1978" t="s">
        <v>919</v>
      </c>
      <c r="O1978">
        <v>375</v>
      </c>
    </row>
    <row r="1979" spans="1:15" x14ac:dyDescent="0.35">
      <c r="A1979" s="189" t="str">
        <f t="shared" si="127"/>
        <v>Aug</v>
      </c>
      <c r="B1979" s="190" t="str">
        <f t="shared" si="128"/>
        <v>2024</v>
      </c>
      <c r="C1979" s="190" t="str">
        <f t="shared" si="129"/>
        <v>Aug-2024</v>
      </c>
      <c r="D1979" s="2">
        <v>45535</v>
      </c>
      <c r="E1979" t="s">
        <v>950</v>
      </c>
      <c r="F1979" t="s">
        <v>951</v>
      </c>
      <c r="G1979" t="s">
        <v>952</v>
      </c>
      <c r="H1979" t="s">
        <v>694</v>
      </c>
      <c r="I1979" t="s">
        <v>984</v>
      </c>
      <c r="J1979" t="s">
        <v>985</v>
      </c>
      <c r="K1979" t="s">
        <v>986</v>
      </c>
      <c r="L1979" t="s">
        <v>987</v>
      </c>
      <c r="M1979" t="s">
        <v>988</v>
      </c>
      <c r="N1979" t="s">
        <v>920</v>
      </c>
      <c r="O1979">
        <v>3175</v>
      </c>
    </row>
    <row r="1980" spans="1:15" x14ac:dyDescent="0.35">
      <c r="A1980" s="189" t="str">
        <f t="shared" si="127"/>
        <v>Aug</v>
      </c>
      <c r="B1980" s="190" t="str">
        <f t="shared" si="128"/>
        <v>2024</v>
      </c>
      <c r="C1980" s="190" t="str">
        <f t="shared" si="129"/>
        <v>Aug-2024</v>
      </c>
      <c r="D1980" s="2">
        <v>45535</v>
      </c>
      <c r="E1980" t="s">
        <v>950</v>
      </c>
      <c r="F1980" t="s">
        <v>951</v>
      </c>
      <c r="G1980" t="s">
        <v>952</v>
      </c>
      <c r="H1980" t="s">
        <v>694</v>
      </c>
      <c r="I1980" t="s">
        <v>984</v>
      </c>
      <c r="J1980" t="s">
        <v>985</v>
      </c>
      <c r="K1980" t="s">
        <v>986</v>
      </c>
      <c r="L1980" t="s">
        <v>987</v>
      </c>
      <c r="M1980" t="s">
        <v>988</v>
      </c>
      <c r="N1980" t="s">
        <v>922</v>
      </c>
      <c r="O1980">
        <v>2145</v>
      </c>
    </row>
    <row r="1981" spans="1:15" x14ac:dyDescent="0.35">
      <c r="A1981" s="189" t="str">
        <f t="shared" si="127"/>
        <v>Aug</v>
      </c>
      <c r="B1981" s="190" t="str">
        <f t="shared" si="128"/>
        <v>2024</v>
      </c>
      <c r="C1981" s="190" t="str">
        <f t="shared" si="129"/>
        <v>Aug-2024</v>
      </c>
      <c r="D1981" s="2">
        <v>45535</v>
      </c>
      <c r="E1981" t="s">
        <v>950</v>
      </c>
      <c r="F1981" t="s">
        <v>951</v>
      </c>
      <c r="G1981" t="s">
        <v>952</v>
      </c>
      <c r="H1981" t="s">
        <v>694</v>
      </c>
      <c r="I1981" t="s">
        <v>984</v>
      </c>
      <c r="J1981" t="s">
        <v>985</v>
      </c>
      <c r="K1981" t="s">
        <v>986</v>
      </c>
      <c r="L1981" t="s">
        <v>987</v>
      </c>
      <c r="M1981" t="s">
        <v>988</v>
      </c>
      <c r="N1981" t="s">
        <v>921</v>
      </c>
      <c r="O1981">
        <v>2830</v>
      </c>
    </row>
    <row r="1982" spans="1:15" x14ac:dyDescent="0.35">
      <c r="A1982" s="189" t="str">
        <f t="shared" si="127"/>
        <v>Aug</v>
      </c>
      <c r="B1982" s="190" t="str">
        <f t="shared" si="128"/>
        <v>2024</v>
      </c>
      <c r="C1982" s="190" t="str">
        <f t="shared" si="129"/>
        <v>Aug-2024</v>
      </c>
      <c r="D1982" s="2">
        <v>45535</v>
      </c>
      <c r="E1982" t="s">
        <v>989</v>
      </c>
      <c r="F1982" t="s">
        <v>990</v>
      </c>
      <c r="G1982" t="s">
        <v>991</v>
      </c>
      <c r="H1982" t="s">
        <v>674</v>
      </c>
      <c r="I1982" t="s">
        <v>992</v>
      </c>
      <c r="J1982" t="s">
        <v>993</v>
      </c>
      <c r="K1982" t="s">
        <v>994</v>
      </c>
      <c r="L1982" t="s">
        <v>995</v>
      </c>
      <c r="M1982" t="s">
        <v>996</v>
      </c>
      <c r="N1982" t="s">
        <v>1528</v>
      </c>
      <c r="O1982">
        <v>420</v>
      </c>
    </row>
    <row r="1983" spans="1:15" x14ac:dyDescent="0.35">
      <c r="A1983" s="189" t="str">
        <f t="shared" si="127"/>
        <v>Aug</v>
      </c>
      <c r="B1983" s="190" t="str">
        <f t="shared" si="128"/>
        <v>2024</v>
      </c>
      <c r="C1983" s="190" t="str">
        <f t="shared" si="129"/>
        <v>Aug-2024</v>
      </c>
      <c r="D1983" s="2">
        <v>45535</v>
      </c>
      <c r="E1983" t="s">
        <v>989</v>
      </c>
      <c r="F1983" t="s">
        <v>990</v>
      </c>
      <c r="G1983" t="s">
        <v>991</v>
      </c>
      <c r="H1983" t="s">
        <v>674</v>
      </c>
      <c r="I1983" t="s">
        <v>992</v>
      </c>
      <c r="J1983" t="s">
        <v>993</v>
      </c>
      <c r="K1983" t="s">
        <v>994</v>
      </c>
      <c r="L1983" t="s">
        <v>995</v>
      </c>
      <c r="M1983" t="s">
        <v>996</v>
      </c>
      <c r="N1983" t="s">
        <v>1529</v>
      </c>
      <c r="O1983">
        <v>10</v>
      </c>
    </row>
    <row r="1984" spans="1:15" x14ac:dyDescent="0.35">
      <c r="A1984" s="189" t="str">
        <f t="shared" si="127"/>
        <v>Aug</v>
      </c>
      <c r="B1984" s="190" t="str">
        <f t="shared" si="128"/>
        <v>2024</v>
      </c>
      <c r="C1984" s="190" t="str">
        <f t="shared" si="129"/>
        <v>Aug-2024</v>
      </c>
      <c r="D1984" s="2">
        <v>45535</v>
      </c>
      <c r="E1984" t="s">
        <v>989</v>
      </c>
      <c r="F1984" t="s">
        <v>990</v>
      </c>
      <c r="G1984" t="s">
        <v>991</v>
      </c>
      <c r="H1984" t="s">
        <v>674</v>
      </c>
      <c r="I1984" t="s">
        <v>992</v>
      </c>
      <c r="J1984" t="s">
        <v>993</v>
      </c>
      <c r="K1984" t="s">
        <v>994</v>
      </c>
      <c r="L1984" t="s">
        <v>995</v>
      </c>
      <c r="M1984" t="s">
        <v>996</v>
      </c>
      <c r="N1984" t="s">
        <v>919</v>
      </c>
      <c r="O1984">
        <v>1250</v>
      </c>
    </row>
    <row r="1985" spans="1:15" x14ac:dyDescent="0.35">
      <c r="A1985" s="189" t="str">
        <f t="shared" si="127"/>
        <v>Aug</v>
      </c>
      <c r="B1985" s="190" t="str">
        <f t="shared" si="128"/>
        <v>2024</v>
      </c>
      <c r="C1985" s="190" t="str">
        <f t="shared" si="129"/>
        <v>Aug-2024</v>
      </c>
      <c r="D1985" s="2">
        <v>45535</v>
      </c>
      <c r="E1985" t="s">
        <v>989</v>
      </c>
      <c r="F1985" t="s">
        <v>990</v>
      </c>
      <c r="G1985" t="s">
        <v>991</v>
      </c>
      <c r="H1985" t="s">
        <v>674</v>
      </c>
      <c r="I1985" t="s">
        <v>992</v>
      </c>
      <c r="J1985" t="s">
        <v>993</v>
      </c>
      <c r="K1985" t="s">
        <v>994</v>
      </c>
      <c r="L1985" t="s">
        <v>995</v>
      </c>
      <c r="M1985" t="s">
        <v>996</v>
      </c>
      <c r="N1985" t="s">
        <v>920</v>
      </c>
      <c r="O1985">
        <v>8440</v>
      </c>
    </row>
    <row r="1986" spans="1:15" x14ac:dyDescent="0.35">
      <c r="A1986" s="189" t="str">
        <f t="shared" si="127"/>
        <v>Aug</v>
      </c>
      <c r="B1986" s="190" t="str">
        <f t="shared" si="128"/>
        <v>2024</v>
      </c>
      <c r="C1986" s="190" t="str">
        <f t="shared" si="129"/>
        <v>Aug-2024</v>
      </c>
      <c r="D1986" s="2">
        <v>45535</v>
      </c>
      <c r="E1986" t="s">
        <v>989</v>
      </c>
      <c r="F1986" t="s">
        <v>990</v>
      </c>
      <c r="G1986" t="s">
        <v>991</v>
      </c>
      <c r="H1986" t="s">
        <v>674</v>
      </c>
      <c r="I1986" t="s">
        <v>992</v>
      </c>
      <c r="J1986" t="s">
        <v>993</v>
      </c>
      <c r="K1986" t="s">
        <v>994</v>
      </c>
      <c r="L1986" t="s">
        <v>995</v>
      </c>
      <c r="M1986" t="s">
        <v>996</v>
      </c>
      <c r="N1986" t="s">
        <v>922</v>
      </c>
      <c r="O1986">
        <v>1595</v>
      </c>
    </row>
    <row r="1987" spans="1:15" x14ac:dyDescent="0.35">
      <c r="A1987" s="189" t="str">
        <f t="shared" ref="A1987:A2050" si="130">TEXT(D1987,"mmm")</f>
        <v>Aug</v>
      </c>
      <c r="B1987" s="190" t="str">
        <f t="shared" ref="B1987:B2050" si="131">TEXT(D1987,"yyyy")</f>
        <v>2024</v>
      </c>
      <c r="C1987" s="190" t="str">
        <f t="shared" ref="C1987:C2050" si="132">_xlfn.CONCAT(A1987&amp;"-"&amp;B1987)</f>
        <v>Aug-2024</v>
      </c>
      <c r="D1987" s="2">
        <v>45535</v>
      </c>
      <c r="E1987" t="s">
        <v>989</v>
      </c>
      <c r="F1987" t="s">
        <v>990</v>
      </c>
      <c r="G1987" t="s">
        <v>991</v>
      </c>
      <c r="H1987" t="s">
        <v>674</v>
      </c>
      <c r="I1987" t="s">
        <v>992</v>
      </c>
      <c r="J1987" t="s">
        <v>993</v>
      </c>
      <c r="K1987" t="s">
        <v>994</v>
      </c>
      <c r="L1987" t="s">
        <v>995</v>
      </c>
      <c r="M1987" t="s">
        <v>996</v>
      </c>
      <c r="N1987" t="s">
        <v>921</v>
      </c>
      <c r="O1987">
        <v>4315</v>
      </c>
    </row>
    <row r="1988" spans="1:15" x14ac:dyDescent="0.35">
      <c r="A1988" s="189" t="str">
        <f t="shared" si="130"/>
        <v>Aug</v>
      </c>
      <c r="B1988" s="190" t="str">
        <f t="shared" si="131"/>
        <v>2024</v>
      </c>
      <c r="C1988" s="190" t="str">
        <f t="shared" si="132"/>
        <v>Aug-2024</v>
      </c>
      <c r="D1988" s="2">
        <v>45535</v>
      </c>
      <c r="E1988" t="s">
        <v>989</v>
      </c>
      <c r="F1988" t="s">
        <v>990</v>
      </c>
      <c r="G1988" t="s">
        <v>991</v>
      </c>
      <c r="H1988" t="s">
        <v>678</v>
      </c>
      <c r="I1988" t="s">
        <v>997</v>
      </c>
      <c r="J1988" t="s">
        <v>998</v>
      </c>
      <c r="K1988" t="s">
        <v>999</v>
      </c>
      <c r="L1988" t="s">
        <v>1000</v>
      </c>
      <c r="M1988" t="s">
        <v>1001</v>
      </c>
      <c r="N1988" t="s">
        <v>1528</v>
      </c>
      <c r="O1988">
        <v>350</v>
      </c>
    </row>
    <row r="1989" spans="1:15" x14ac:dyDescent="0.35">
      <c r="A1989" s="189" t="str">
        <f t="shared" si="130"/>
        <v>Aug</v>
      </c>
      <c r="B1989" s="190" t="str">
        <f t="shared" si="131"/>
        <v>2024</v>
      </c>
      <c r="C1989" s="190" t="str">
        <f t="shared" si="132"/>
        <v>Aug-2024</v>
      </c>
      <c r="D1989" s="2">
        <v>45535</v>
      </c>
      <c r="E1989" t="s">
        <v>989</v>
      </c>
      <c r="F1989" t="s">
        <v>990</v>
      </c>
      <c r="G1989" t="s">
        <v>991</v>
      </c>
      <c r="H1989" t="s">
        <v>678</v>
      </c>
      <c r="I1989" t="s">
        <v>997</v>
      </c>
      <c r="J1989" t="s">
        <v>998</v>
      </c>
      <c r="K1989" t="s">
        <v>999</v>
      </c>
      <c r="L1989" t="s">
        <v>1000</v>
      </c>
      <c r="M1989" t="s">
        <v>1001</v>
      </c>
      <c r="N1989" t="s">
        <v>1529</v>
      </c>
      <c r="O1989" t="s">
        <v>958</v>
      </c>
    </row>
    <row r="1990" spans="1:15" x14ac:dyDescent="0.35">
      <c r="A1990" s="189" t="str">
        <f t="shared" si="130"/>
        <v>Aug</v>
      </c>
      <c r="B1990" s="190" t="str">
        <f t="shared" si="131"/>
        <v>2024</v>
      </c>
      <c r="C1990" s="190" t="str">
        <f t="shared" si="132"/>
        <v>Aug-2024</v>
      </c>
      <c r="D1990" s="2">
        <v>45535</v>
      </c>
      <c r="E1990" t="s">
        <v>989</v>
      </c>
      <c r="F1990" t="s">
        <v>990</v>
      </c>
      <c r="G1990" t="s">
        <v>991</v>
      </c>
      <c r="H1990" t="s">
        <v>678</v>
      </c>
      <c r="I1990" t="s">
        <v>997</v>
      </c>
      <c r="J1990" t="s">
        <v>998</v>
      </c>
      <c r="K1990" t="s">
        <v>999</v>
      </c>
      <c r="L1990" t="s">
        <v>1000</v>
      </c>
      <c r="M1990" t="s">
        <v>1001</v>
      </c>
      <c r="N1990" t="s">
        <v>919</v>
      </c>
      <c r="O1990">
        <v>775</v>
      </c>
    </row>
    <row r="1991" spans="1:15" x14ac:dyDescent="0.35">
      <c r="A1991" s="189" t="str">
        <f t="shared" si="130"/>
        <v>Aug</v>
      </c>
      <c r="B1991" s="190" t="str">
        <f t="shared" si="131"/>
        <v>2024</v>
      </c>
      <c r="C1991" s="190" t="str">
        <f t="shared" si="132"/>
        <v>Aug-2024</v>
      </c>
      <c r="D1991" s="2">
        <v>45535</v>
      </c>
      <c r="E1991" t="s">
        <v>989</v>
      </c>
      <c r="F1991" t="s">
        <v>990</v>
      </c>
      <c r="G1991" t="s">
        <v>991</v>
      </c>
      <c r="H1991" t="s">
        <v>678</v>
      </c>
      <c r="I1991" t="s">
        <v>997</v>
      </c>
      <c r="J1991" t="s">
        <v>998</v>
      </c>
      <c r="K1991" t="s">
        <v>999</v>
      </c>
      <c r="L1991" t="s">
        <v>1000</v>
      </c>
      <c r="M1991" t="s">
        <v>1001</v>
      </c>
      <c r="N1991" t="s">
        <v>920</v>
      </c>
      <c r="O1991">
        <v>3375</v>
      </c>
    </row>
    <row r="1992" spans="1:15" x14ac:dyDescent="0.35">
      <c r="A1992" s="189" t="str">
        <f t="shared" si="130"/>
        <v>Aug</v>
      </c>
      <c r="B1992" s="190" t="str">
        <f t="shared" si="131"/>
        <v>2024</v>
      </c>
      <c r="C1992" s="190" t="str">
        <f t="shared" si="132"/>
        <v>Aug-2024</v>
      </c>
      <c r="D1992" s="2">
        <v>45535</v>
      </c>
      <c r="E1992" t="s">
        <v>989</v>
      </c>
      <c r="F1992" t="s">
        <v>990</v>
      </c>
      <c r="G1992" t="s">
        <v>991</v>
      </c>
      <c r="H1992" t="s">
        <v>678</v>
      </c>
      <c r="I1992" t="s">
        <v>997</v>
      </c>
      <c r="J1992" t="s">
        <v>998</v>
      </c>
      <c r="K1992" t="s">
        <v>999</v>
      </c>
      <c r="L1992" t="s">
        <v>1000</v>
      </c>
      <c r="M1992" t="s">
        <v>1001</v>
      </c>
      <c r="N1992" t="s">
        <v>922</v>
      </c>
      <c r="O1992">
        <v>620</v>
      </c>
    </row>
    <row r="1993" spans="1:15" x14ac:dyDescent="0.35">
      <c r="A1993" s="189" t="str">
        <f t="shared" si="130"/>
        <v>Aug</v>
      </c>
      <c r="B1993" s="190" t="str">
        <f t="shared" si="131"/>
        <v>2024</v>
      </c>
      <c r="C1993" s="190" t="str">
        <f t="shared" si="132"/>
        <v>Aug-2024</v>
      </c>
      <c r="D1993" s="2">
        <v>45535</v>
      </c>
      <c r="E1993" t="s">
        <v>989</v>
      </c>
      <c r="F1993" t="s">
        <v>990</v>
      </c>
      <c r="G1993" t="s">
        <v>991</v>
      </c>
      <c r="H1993" t="s">
        <v>678</v>
      </c>
      <c r="I1993" t="s">
        <v>997</v>
      </c>
      <c r="J1993" t="s">
        <v>998</v>
      </c>
      <c r="K1993" t="s">
        <v>999</v>
      </c>
      <c r="L1993" t="s">
        <v>1000</v>
      </c>
      <c r="M1993" t="s">
        <v>1001</v>
      </c>
      <c r="N1993" t="s">
        <v>921</v>
      </c>
      <c r="O1993">
        <v>1125</v>
      </c>
    </row>
    <row r="1994" spans="1:15" x14ac:dyDescent="0.35">
      <c r="A1994" s="189" t="str">
        <f t="shared" si="130"/>
        <v>Aug</v>
      </c>
      <c r="B1994" s="190" t="str">
        <f t="shared" si="131"/>
        <v>2024</v>
      </c>
      <c r="C1994" s="190" t="str">
        <f t="shared" si="132"/>
        <v>Aug-2024</v>
      </c>
      <c r="D1994" s="2">
        <v>45535</v>
      </c>
      <c r="E1994" t="s">
        <v>989</v>
      </c>
      <c r="F1994" t="s">
        <v>990</v>
      </c>
      <c r="G1994" t="s">
        <v>991</v>
      </c>
      <c r="H1994" t="s">
        <v>679</v>
      </c>
      <c r="I1994" t="s">
        <v>1002</v>
      </c>
      <c r="J1994" t="s">
        <v>1003</v>
      </c>
      <c r="K1994" t="s">
        <v>1004</v>
      </c>
      <c r="L1994" t="s">
        <v>1005</v>
      </c>
      <c r="M1994" t="s">
        <v>1006</v>
      </c>
      <c r="N1994" t="s">
        <v>1528</v>
      </c>
      <c r="O1994">
        <v>45</v>
      </c>
    </row>
    <row r="1995" spans="1:15" x14ac:dyDescent="0.35">
      <c r="A1995" s="189" t="str">
        <f t="shared" si="130"/>
        <v>Aug</v>
      </c>
      <c r="B1995" s="190" t="str">
        <f t="shared" si="131"/>
        <v>2024</v>
      </c>
      <c r="C1995" s="190" t="str">
        <f t="shared" si="132"/>
        <v>Aug-2024</v>
      </c>
      <c r="D1995" s="2">
        <v>45535</v>
      </c>
      <c r="E1995" t="s">
        <v>989</v>
      </c>
      <c r="F1995" t="s">
        <v>990</v>
      </c>
      <c r="G1995" t="s">
        <v>991</v>
      </c>
      <c r="H1995" t="s">
        <v>679</v>
      </c>
      <c r="I1995" t="s">
        <v>1002</v>
      </c>
      <c r="J1995" t="s">
        <v>1003</v>
      </c>
      <c r="K1995" t="s">
        <v>1004</v>
      </c>
      <c r="L1995" t="s">
        <v>1005</v>
      </c>
      <c r="M1995" t="s">
        <v>1006</v>
      </c>
      <c r="N1995" t="s">
        <v>1529</v>
      </c>
      <c r="O1995" t="s">
        <v>958</v>
      </c>
    </row>
    <row r="1996" spans="1:15" x14ac:dyDescent="0.35">
      <c r="A1996" s="189" t="str">
        <f t="shared" si="130"/>
        <v>Aug</v>
      </c>
      <c r="B1996" s="190" t="str">
        <f t="shared" si="131"/>
        <v>2024</v>
      </c>
      <c r="C1996" s="190" t="str">
        <f t="shared" si="132"/>
        <v>Aug-2024</v>
      </c>
      <c r="D1996" s="2">
        <v>45535</v>
      </c>
      <c r="E1996" t="s">
        <v>989</v>
      </c>
      <c r="F1996" t="s">
        <v>990</v>
      </c>
      <c r="G1996" t="s">
        <v>991</v>
      </c>
      <c r="H1996" t="s">
        <v>679</v>
      </c>
      <c r="I1996" t="s">
        <v>1002</v>
      </c>
      <c r="J1996" t="s">
        <v>1003</v>
      </c>
      <c r="K1996" t="s">
        <v>1004</v>
      </c>
      <c r="L1996" t="s">
        <v>1005</v>
      </c>
      <c r="M1996" t="s">
        <v>1006</v>
      </c>
      <c r="N1996" t="s">
        <v>919</v>
      </c>
      <c r="O1996">
        <v>90</v>
      </c>
    </row>
    <row r="1997" spans="1:15" x14ac:dyDescent="0.35">
      <c r="A1997" s="189" t="str">
        <f t="shared" si="130"/>
        <v>Aug</v>
      </c>
      <c r="B1997" s="190" t="str">
        <f t="shared" si="131"/>
        <v>2024</v>
      </c>
      <c r="C1997" s="190" t="str">
        <f t="shared" si="132"/>
        <v>Aug-2024</v>
      </c>
      <c r="D1997" s="2">
        <v>45535</v>
      </c>
      <c r="E1997" t="s">
        <v>989</v>
      </c>
      <c r="F1997" t="s">
        <v>990</v>
      </c>
      <c r="G1997" t="s">
        <v>991</v>
      </c>
      <c r="H1997" t="s">
        <v>679</v>
      </c>
      <c r="I1997" t="s">
        <v>1002</v>
      </c>
      <c r="J1997" t="s">
        <v>1003</v>
      </c>
      <c r="K1997" t="s">
        <v>1004</v>
      </c>
      <c r="L1997" t="s">
        <v>1005</v>
      </c>
      <c r="M1997" t="s">
        <v>1006</v>
      </c>
      <c r="N1997" t="s">
        <v>920</v>
      </c>
      <c r="O1997">
        <v>785</v>
      </c>
    </row>
    <row r="1998" spans="1:15" x14ac:dyDescent="0.35">
      <c r="A1998" s="189" t="str">
        <f t="shared" si="130"/>
        <v>Aug</v>
      </c>
      <c r="B1998" s="190" t="str">
        <f t="shared" si="131"/>
        <v>2024</v>
      </c>
      <c r="C1998" s="190" t="str">
        <f t="shared" si="132"/>
        <v>Aug-2024</v>
      </c>
      <c r="D1998" s="2">
        <v>45535</v>
      </c>
      <c r="E1998" t="s">
        <v>989</v>
      </c>
      <c r="F1998" t="s">
        <v>990</v>
      </c>
      <c r="G1998" t="s">
        <v>991</v>
      </c>
      <c r="H1998" t="s">
        <v>679</v>
      </c>
      <c r="I1998" t="s">
        <v>1002</v>
      </c>
      <c r="J1998" t="s">
        <v>1003</v>
      </c>
      <c r="K1998" t="s">
        <v>1004</v>
      </c>
      <c r="L1998" t="s">
        <v>1005</v>
      </c>
      <c r="M1998" t="s">
        <v>1006</v>
      </c>
      <c r="N1998" t="s">
        <v>922</v>
      </c>
      <c r="O1998">
        <v>450</v>
      </c>
    </row>
    <row r="1999" spans="1:15" x14ac:dyDescent="0.35">
      <c r="A1999" s="189" t="str">
        <f t="shared" si="130"/>
        <v>Aug</v>
      </c>
      <c r="B1999" s="190" t="str">
        <f t="shared" si="131"/>
        <v>2024</v>
      </c>
      <c r="C1999" s="190" t="str">
        <f t="shared" si="132"/>
        <v>Aug-2024</v>
      </c>
      <c r="D1999" s="2">
        <v>45535</v>
      </c>
      <c r="E1999" t="s">
        <v>989</v>
      </c>
      <c r="F1999" t="s">
        <v>990</v>
      </c>
      <c r="G1999" t="s">
        <v>991</v>
      </c>
      <c r="H1999" t="s">
        <v>679</v>
      </c>
      <c r="I1999" t="s">
        <v>1002</v>
      </c>
      <c r="J1999" t="s">
        <v>1003</v>
      </c>
      <c r="K1999" t="s">
        <v>1004</v>
      </c>
      <c r="L1999" t="s">
        <v>1005</v>
      </c>
      <c r="M1999" t="s">
        <v>1006</v>
      </c>
      <c r="N1999" t="s">
        <v>921</v>
      </c>
      <c r="O1999">
        <v>565</v>
      </c>
    </row>
    <row r="2000" spans="1:15" x14ac:dyDescent="0.35">
      <c r="A2000" s="189" t="str">
        <f t="shared" si="130"/>
        <v>Aug</v>
      </c>
      <c r="B2000" s="190" t="str">
        <f t="shared" si="131"/>
        <v>2024</v>
      </c>
      <c r="C2000" s="190" t="str">
        <f t="shared" si="132"/>
        <v>Aug-2024</v>
      </c>
      <c r="D2000" s="2">
        <v>45535</v>
      </c>
      <c r="E2000" t="s">
        <v>989</v>
      </c>
      <c r="F2000" t="s">
        <v>990</v>
      </c>
      <c r="G2000" t="s">
        <v>991</v>
      </c>
      <c r="H2000" t="s">
        <v>679</v>
      </c>
      <c r="I2000" t="s">
        <v>1002</v>
      </c>
      <c r="J2000" t="s">
        <v>1003</v>
      </c>
      <c r="K2000" t="s">
        <v>1007</v>
      </c>
      <c r="L2000" t="s">
        <v>1008</v>
      </c>
      <c r="M2000" t="s">
        <v>1009</v>
      </c>
      <c r="N2000" t="s">
        <v>1528</v>
      </c>
      <c r="O2000">
        <v>305</v>
      </c>
    </row>
    <row r="2001" spans="1:15" x14ac:dyDescent="0.35">
      <c r="A2001" s="189" t="str">
        <f t="shared" si="130"/>
        <v>Aug</v>
      </c>
      <c r="B2001" s="190" t="str">
        <f t="shared" si="131"/>
        <v>2024</v>
      </c>
      <c r="C2001" s="190" t="str">
        <f t="shared" si="132"/>
        <v>Aug-2024</v>
      </c>
      <c r="D2001" s="2">
        <v>45535</v>
      </c>
      <c r="E2001" t="s">
        <v>989</v>
      </c>
      <c r="F2001" t="s">
        <v>990</v>
      </c>
      <c r="G2001" t="s">
        <v>991</v>
      </c>
      <c r="H2001" t="s">
        <v>679</v>
      </c>
      <c r="I2001" t="s">
        <v>1002</v>
      </c>
      <c r="J2001" t="s">
        <v>1003</v>
      </c>
      <c r="K2001" t="s">
        <v>1007</v>
      </c>
      <c r="L2001" t="s">
        <v>1008</v>
      </c>
      <c r="M2001" t="s">
        <v>1009</v>
      </c>
      <c r="N2001" t="s">
        <v>1529</v>
      </c>
      <c r="O2001">
        <v>5</v>
      </c>
    </row>
    <row r="2002" spans="1:15" x14ac:dyDescent="0.35">
      <c r="A2002" s="189" t="str">
        <f t="shared" si="130"/>
        <v>Aug</v>
      </c>
      <c r="B2002" s="190" t="str">
        <f t="shared" si="131"/>
        <v>2024</v>
      </c>
      <c r="C2002" s="190" t="str">
        <f t="shared" si="132"/>
        <v>Aug-2024</v>
      </c>
      <c r="D2002" s="2">
        <v>45535</v>
      </c>
      <c r="E2002" t="s">
        <v>989</v>
      </c>
      <c r="F2002" t="s">
        <v>990</v>
      </c>
      <c r="G2002" t="s">
        <v>991</v>
      </c>
      <c r="H2002" t="s">
        <v>679</v>
      </c>
      <c r="I2002" t="s">
        <v>1002</v>
      </c>
      <c r="J2002" t="s">
        <v>1003</v>
      </c>
      <c r="K2002" t="s">
        <v>1007</v>
      </c>
      <c r="L2002" t="s">
        <v>1008</v>
      </c>
      <c r="M2002" t="s">
        <v>1009</v>
      </c>
      <c r="N2002" t="s">
        <v>919</v>
      </c>
      <c r="O2002">
        <v>830</v>
      </c>
    </row>
    <row r="2003" spans="1:15" x14ac:dyDescent="0.35">
      <c r="A2003" s="189" t="str">
        <f t="shared" si="130"/>
        <v>Aug</v>
      </c>
      <c r="B2003" s="190" t="str">
        <f t="shared" si="131"/>
        <v>2024</v>
      </c>
      <c r="C2003" s="190" t="str">
        <f t="shared" si="132"/>
        <v>Aug-2024</v>
      </c>
      <c r="D2003" s="2">
        <v>45535</v>
      </c>
      <c r="E2003" t="s">
        <v>989</v>
      </c>
      <c r="F2003" t="s">
        <v>990</v>
      </c>
      <c r="G2003" t="s">
        <v>991</v>
      </c>
      <c r="H2003" t="s">
        <v>679</v>
      </c>
      <c r="I2003" t="s">
        <v>1002</v>
      </c>
      <c r="J2003" t="s">
        <v>1003</v>
      </c>
      <c r="K2003" t="s">
        <v>1007</v>
      </c>
      <c r="L2003" t="s">
        <v>1008</v>
      </c>
      <c r="M2003" t="s">
        <v>1009</v>
      </c>
      <c r="N2003" t="s">
        <v>920</v>
      </c>
      <c r="O2003">
        <v>3290</v>
      </c>
    </row>
    <row r="2004" spans="1:15" x14ac:dyDescent="0.35">
      <c r="A2004" s="189" t="str">
        <f t="shared" si="130"/>
        <v>Aug</v>
      </c>
      <c r="B2004" s="190" t="str">
        <f t="shared" si="131"/>
        <v>2024</v>
      </c>
      <c r="C2004" s="190" t="str">
        <f t="shared" si="132"/>
        <v>Aug-2024</v>
      </c>
      <c r="D2004" s="2">
        <v>45535</v>
      </c>
      <c r="E2004" t="s">
        <v>989</v>
      </c>
      <c r="F2004" t="s">
        <v>990</v>
      </c>
      <c r="G2004" t="s">
        <v>991</v>
      </c>
      <c r="H2004" t="s">
        <v>679</v>
      </c>
      <c r="I2004" t="s">
        <v>1002</v>
      </c>
      <c r="J2004" t="s">
        <v>1003</v>
      </c>
      <c r="K2004" t="s">
        <v>1007</v>
      </c>
      <c r="L2004" t="s">
        <v>1008</v>
      </c>
      <c r="M2004" t="s">
        <v>1009</v>
      </c>
      <c r="N2004" t="s">
        <v>922</v>
      </c>
      <c r="O2004">
        <v>2365</v>
      </c>
    </row>
    <row r="2005" spans="1:15" x14ac:dyDescent="0.35">
      <c r="A2005" s="189" t="str">
        <f t="shared" si="130"/>
        <v>Aug</v>
      </c>
      <c r="B2005" s="190" t="str">
        <f t="shared" si="131"/>
        <v>2024</v>
      </c>
      <c r="C2005" s="190" t="str">
        <f t="shared" si="132"/>
        <v>Aug-2024</v>
      </c>
      <c r="D2005" s="2">
        <v>45535</v>
      </c>
      <c r="E2005" t="s">
        <v>989</v>
      </c>
      <c r="F2005" t="s">
        <v>990</v>
      </c>
      <c r="G2005" t="s">
        <v>991</v>
      </c>
      <c r="H2005" t="s">
        <v>679</v>
      </c>
      <c r="I2005" t="s">
        <v>1002</v>
      </c>
      <c r="J2005" t="s">
        <v>1003</v>
      </c>
      <c r="K2005" t="s">
        <v>1007</v>
      </c>
      <c r="L2005" t="s">
        <v>1008</v>
      </c>
      <c r="M2005" t="s">
        <v>1009</v>
      </c>
      <c r="N2005" t="s">
        <v>921</v>
      </c>
      <c r="O2005">
        <v>2795</v>
      </c>
    </row>
    <row r="2006" spans="1:15" x14ac:dyDescent="0.35">
      <c r="A2006" s="189" t="str">
        <f t="shared" si="130"/>
        <v>Aug</v>
      </c>
      <c r="B2006" s="190" t="str">
        <f t="shared" si="131"/>
        <v>2024</v>
      </c>
      <c r="C2006" s="190" t="str">
        <f t="shared" si="132"/>
        <v>Aug-2024</v>
      </c>
      <c r="D2006" s="2">
        <v>45535</v>
      </c>
      <c r="E2006" t="s">
        <v>989</v>
      </c>
      <c r="F2006" t="s">
        <v>990</v>
      </c>
      <c r="G2006" t="s">
        <v>991</v>
      </c>
      <c r="H2006" t="s">
        <v>679</v>
      </c>
      <c r="I2006" t="s">
        <v>1002</v>
      </c>
      <c r="J2006" t="s">
        <v>1003</v>
      </c>
      <c r="K2006" t="s">
        <v>1010</v>
      </c>
      <c r="L2006" t="s">
        <v>1011</v>
      </c>
      <c r="M2006" t="s">
        <v>1012</v>
      </c>
      <c r="N2006" t="s">
        <v>1528</v>
      </c>
      <c r="O2006">
        <v>70</v>
      </c>
    </row>
    <row r="2007" spans="1:15" x14ac:dyDescent="0.35">
      <c r="A2007" s="189" t="str">
        <f t="shared" si="130"/>
        <v>Aug</v>
      </c>
      <c r="B2007" s="190" t="str">
        <f t="shared" si="131"/>
        <v>2024</v>
      </c>
      <c r="C2007" s="190" t="str">
        <f t="shared" si="132"/>
        <v>Aug-2024</v>
      </c>
      <c r="D2007" s="2">
        <v>45535</v>
      </c>
      <c r="E2007" t="s">
        <v>989</v>
      </c>
      <c r="F2007" t="s">
        <v>990</v>
      </c>
      <c r="G2007" t="s">
        <v>991</v>
      </c>
      <c r="H2007" t="s">
        <v>679</v>
      </c>
      <c r="I2007" t="s">
        <v>1002</v>
      </c>
      <c r="J2007" t="s">
        <v>1003</v>
      </c>
      <c r="K2007" t="s">
        <v>1010</v>
      </c>
      <c r="L2007" t="s">
        <v>1011</v>
      </c>
      <c r="M2007" t="s">
        <v>1012</v>
      </c>
      <c r="N2007" t="s">
        <v>1529</v>
      </c>
      <c r="O2007" t="s">
        <v>958</v>
      </c>
    </row>
    <row r="2008" spans="1:15" x14ac:dyDescent="0.35">
      <c r="A2008" s="189" t="str">
        <f t="shared" si="130"/>
        <v>Aug</v>
      </c>
      <c r="B2008" s="190" t="str">
        <f t="shared" si="131"/>
        <v>2024</v>
      </c>
      <c r="C2008" s="190" t="str">
        <f t="shared" si="132"/>
        <v>Aug-2024</v>
      </c>
      <c r="D2008" s="2">
        <v>45535</v>
      </c>
      <c r="E2008" t="s">
        <v>989</v>
      </c>
      <c r="F2008" t="s">
        <v>990</v>
      </c>
      <c r="G2008" t="s">
        <v>991</v>
      </c>
      <c r="H2008" t="s">
        <v>679</v>
      </c>
      <c r="I2008" t="s">
        <v>1002</v>
      </c>
      <c r="J2008" t="s">
        <v>1003</v>
      </c>
      <c r="K2008" t="s">
        <v>1010</v>
      </c>
      <c r="L2008" t="s">
        <v>1011</v>
      </c>
      <c r="M2008" t="s">
        <v>1012</v>
      </c>
      <c r="N2008" t="s">
        <v>919</v>
      </c>
      <c r="O2008">
        <v>710</v>
      </c>
    </row>
    <row r="2009" spans="1:15" x14ac:dyDescent="0.35">
      <c r="A2009" s="189" t="str">
        <f t="shared" si="130"/>
        <v>Aug</v>
      </c>
      <c r="B2009" s="190" t="str">
        <f t="shared" si="131"/>
        <v>2024</v>
      </c>
      <c r="C2009" s="190" t="str">
        <f t="shared" si="132"/>
        <v>Aug-2024</v>
      </c>
      <c r="D2009" s="2">
        <v>45535</v>
      </c>
      <c r="E2009" t="s">
        <v>989</v>
      </c>
      <c r="F2009" t="s">
        <v>990</v>
      </c>
      <c r="G2009" t="s">
        <v>991</v>
      </c>
      <c r="H2009" t="s">
        <v>679</v>
      </c>
      <c r="I2009" t="s">
        <v>1002</v>
      </c>
      <c r="J2009" t="s">
        <v>1003</v>
      </c>
      <c r="K2009" t="s">
        <v>1010</v>
      </c>
      <c r="L2009" t="s">
        <v>1011</v>
      </c>
      <c r="M2009" t="s">
        <v>1012</v>
      </c>
      <c r="N2009" t="s">
        <v>920</v>
      </c>
      <c r="O2009">
        <v>3070</v>
      </c>
    </row>
    <row r="2010" spans="1:15" x14ac:dyDescent="0.35">
      <c r="A2010" s="189" t="str">
        <f t="shared" si="130"/>
        <v>Aug</v>
      </c>
      <c r="B2010" s="190" t="str">
        <f t="shared" si="131"/>
        <v>2024</v>
      </c>
      <c r="C2010" s="190" t="str">
        <f t="shared" si="132"/>
        <v>Aug-2024</v>
      </c>
      <c r="D2010" s="2">
        <v>45535</v>
      </c>
      <c r="E2010" t="s">
        <v>989</v>
      </c>
      <c r="F2010" t="s">
        <v>990</v>
      </c>
      <c r="G2010" t="s">
        <v>991</v>
      </c>
      <c r="H2010" t="s">
        <v>679</v>
      </c>
      <c r="I2010" t="s">
        <v>1002</v>
      </c>
      <c r="J2010" t="s">
        <v>1003</v>
      </c>
      <c r="K2010" t="s">
        <v>1010</v>
      </c>
      <c r="L2010" t="s">
        <v>1011</v>
      </c>
      <c r="M2010" t="s">
        <v>1012</v>
      </c>
      <c r="N2010" t="s">
        <v>922</v>
      </c>
      <c r="O2010">
        <v>1175</v>
      </c>
    </row>
    <row r="2011" spans="1:15" x14ac:dyDescent="0.35">
      <c r="A2011" s="189" t="str">
        <f t="shared" si="130"/>
        <v>Aug</v>
      </c>
      <c r="B2011" s="190" t="str">
        <f t="shared" si="131"/>
        <v>2024</v>
      </c>
      <c r="C2011" s="190" t="str">
        <f t="shared" si="132"/>
        <v>Aug-2024</v>
      </c>
      <c r="D2011" s="2">
        <v>45535</v>
      </c>
      <c r="E2011" t="s">
        <v>989</v>
      </c>
      <c r="F2011" t="s">
        <v>990</v>
      </c>
      <c r="G2011" t="s">
        <v>991</v>
      </c>
      <c r="H2011" t="s">
        <v>679</v>
      </c>
      <c r="I2011" t="s">
        <v>1002</v>
      </c>
      <c r="J2011" t="s">
        <v>1003</v>
      </c>
      <c r="K2011" t="s">
        <v>1010</v>
      </c>
      <c r="L2011" t="s">
        <v>1011</v>
      </c>
      <c r="M2011" t="s">
        <v>1012</v>
      </c>
      <c r="N2011" t="s">
        <v>921</v>
      </c>
      <c r="O2011">
        <v>1535</v>
      </c>
    </row>
    <row r="2012" spans="1:15" x14ac:dyDescent="0.35">
      <c r="A2012" s="189" t="str">
        <f t="shared" si="130"/>
        <v>Aug</v>
      </c>
      <c r="B2012" s="190" t="str">
        <f t="shared" si="131"/>
        <v>2024</v>
      </c>
      <c r="C2012" s="190" t="str">
        <f t="shared" si="132"/>
        <v>Aug-2024</v>
      </c>
      <c r="D2012" s="2">
        <v>45535</v>
      </c>
      <c r="E2012" t="s">
        <v>989</v>
      </c>
      <c r="F2012" t="s">
        <v>990</v>
      </c>
      <c r="G2012" t="s">
        <v>991</v>
      </c>
      <c r="H2012" t="s">
        <v>686</v>
      </c>
      <c r="I2012" t="s">
        <v>1013</v>
      </c>
      <c r="J2012" t="s">
        <v>1014</v>
      </c>
      <c r="K2012" t="s">
        <v>1015</v>
      </c>
      <c r="L2012" t="s">
        <v>1016</v>
      </c>
      <c r="M2012" t="s">
        <v>1017</v>
      </c>
      <c r="N2012" t="s">
        <v>1528</v>
      </c>
      <c r="O2012">
        <v>35</v>
      </c>
    </row>
    <row r="2013" spans="1:15" x14ac:dyDescent="0.35">
      <c r="A2013" s="189" t="str">
        <f t="shared" si="130"/>
        <v>Aug</v>
      </c>
      <c r="B2013" s="190" t="str">
        <f t="shared" si="131"/>
        <v>2024</v>
      </c>
      <c r="C2013" s="190" t="str">
        <f t="shared" si="132"/>
        <v>Aug-2024</v>
      </c>
      <c r="D2013" s="2">
        <v>45535</v>
      </c>
      <c r="E2013" t="s">
        <v>989</v>
      </c>
      <c r="F2013" t="s">
        <v>990</v>
      </c>
      <c r="G2013" t="s">
        <v>991</v>
      </c>
      <c r="H2013" t="s">
        <v>686</v>
      </c>
      <c r="I2013" t="s">
        <v>1013</v>
      </c>
      <c r="J2013" t="s">
        <v>1014</v>
      </c>
      <c r="K2013" t="s">
        <v>1015</v>
      </c>
      <c r="L2013" t="s">
        <v>1016</v>
      </c>
      <c r="M2013" t="s">
        <v>1017</v>
      </c>
      <c r="N2013" t="s">
        <v>1529</v>
      </c>
      <c r="O2013" t="s">
        <v>958</v>
      </c>
    </row>
    <row r="2014" spans="1:15" x14ac:dyDescent="0.35">
      <c r="A2014" s="189" t="str">
        <f t="shared" si="130"/>
        <v>Aug</v>
      </c>
      <c r="B2014" s="190" t="str">
        <f t="shared" si="131"/>
        <v>2024</v>
      </c>
      <c r="C2014" s="190" t="str">
        <f t="shared" si="132"/>
        <v>Aug-2024</v>
      </c>
      <c r="D2014" s="2">
        <v>45535</v>
      </c>
      <c r="E2014" t="s">
        <v>989</v>
      </c>
      <c r="F2014" t="s">
        <v>990</v>
      </c>
      <c r="G2014" t="s">
        <v>991</v>
      </c>
      <c r="H2014" t="s">
        <v>686</v>
      </c>
      <c r="I2014" t="s">
        <v>1013</v>
      </c>
      <c r="J2014" t="s">
        <v>1014</v>
      </c>
      <c r="K2014" t="s">
        <v>1015</v>
      </c>
      <c r="L2014" t="s">
        <v>1016</v>
      </c>
      <c r="M2014" t="s">
        <v>1017</v>
      </c>
      <c r="N2014" t="s">
        <v>919</v>
      </c>
      <c r="O2014">
        <v>170</v>
      </c>
    </row>
    <row r="2015" spans="1:15" x14ac:dyDescent="0.35">
      <c r="A2015" s="189" t="str">
        <f t="shared" si="130"/>
        <v>Aug</v>
      </c>
      <c r="B2015" s="190" t="str">
        <f t="shared" si="131"/>
        <v>2024</v>
      </c>
      <c r="C2015" s="190" t="str">
        <f t="shared" si="132"/>
        <v>Aug-2024</v>
      </c>
      <c r="D2015" s="2">
        <v>45535</v>
      </c>
      <c r="E2015" t="s">
        <v>989</v>
      </c>
      <c r="F2015" t="s">
        <v>990</v>
      </c>
      <c r="G2015" t="s">
        <v>991</v>
      </c>
      <c r="H2015" t="s">
        <v>686</v>
      </c>
      <c r="I2015" t="s">
        <v>1013</v>
      </c>
      <c r="J2015" t="s">
        <v>1014</v>
      </c>
      <c r="K2015" t="s">
        <v>1015</v>
      </c>
      <c r="L2015" t="s">
        <v>1016</v>
      </c>
      <c r="M2015" t="s">
        <v>1017</v>
      </c>
      <c r="N2015" t="s">
        <v>920</v>
      </c>
      <c r="O2015">
        <v>750</v>
      </c>
    </row>
    <row r="2016" spans="1:15" x14ac:dyDescent="0.35">
      <c r="A2016" s="189" t="str">
        <f t="shared" si="130"/>
        <v>Aug</v>
      </c>
      <c r="B2016" s="190" t="str">
        <f t="shared" si="131"/>
        <v>2024</v>
      </c>
      <c r="C2016" s="190" t="str">
        <f t="shared" si="132"/>
        <v>Aug-2024</v>
      </c>
      <c r="D2016" s="2">
        <v>45535</v>
      </c>
      <c r="E2016" t="s">
        <v>989</v>
      </c>
      <c r="F2016" t="s">
        <v>990</v>
      </c>
      <c r="G2016" t="s">
        <v>991</v>
      </c>
      <c r="H2016" t="s">
        <v>686</v>
      </c>
      <c r="I2016" t="s">
        <v>1013</v>
      </c>
      <c r="J2016" t="s">
        <v>1014</v>
      </c>
      <c r="K2016" t="s">
        <v>1015</v>
      </c>
      <c r="L2016" t="s">
        <v>1016</v>
      </c>
      <c r="M2016" t="s">
        <v>1017</v>
      </c>
      <c r="N2016" t="s">
        <v>922</v>
      </c>
      <c r="O2016">
        <v>310</v>
      </c>
    </row>
    <row r="2017" spans="1:15" x14ac:dyDescent="0.35">
      <c r="A2017" s="189" t="str">
        <f t="shared" si="130"/>
        <v>Aug</v>
      </c>
      <c r="B2017" s="190" t="str">
        <f t="shared" si="131"/>
        <v>2024</v>
      </c>
      <c r="C2017" s="190" t="str">
        <f t="shared" si="132"/>
        <v>Aug-2024</v>
      </c>
      <c r="D2017" s="2">
        <v>45535</v>
      </c>
      <c r="E2017" t="s">
        <v>989</v>
      </c>
      <c r="F2017" t="s">
        <v>990</v>
      </c>
      <c r="G2017" t="s">
        <v>991</v>
      </c>
      <c r="H2017" t="s">
        <v>686</v>
      </c>
      <c r="I2017" t="s">
        <v>1013</v>
      </c>
      <c r="J2017" t="s">
        <v>1014</v>
      </c>
      <c r="K2017" t="s">
        <v>1015</v>
      </c>
      <c r="L2017" t="s">
        <v>1016</v>
      </c>
      <c r="M2017" t="s">
        <v>1017</v>
      </c>
      <c r="N2017" t="s">
        <v>921</v>
      </c>
      <c r="O2017">
        <v>315</v>
      </c>
    </row>
    <row r="2018" spans="1:15" x14ac:dyDescent="0.35">
      <c r="A2018" s="189" t="str">
        <f t="shared" si="130"/>
        <v>Aug</v>
      </c>
      <c r="B2018" s="190" t="str">
        <f t="shared" si="131"/>
        <v>2024</v>
      </c>
      <c r="C2018" s="190" t="str">
        <f t="shared" si="132"/>
        <v>Aug-2024</v>
      </c>
      <c r="D2018" s="2">
        <v>45535</v>
      </c>
      <c r="E2018" t="s">
        <v>989</v>
      </c>
      <c r="F2018" t="s">
        <v>990</v>
      </c>
      <c r="G2018" t="s">
        <v>991</v>
      </c>
      <c r="H2018" t="s">
        <v>686</v>
      </c>
      <c r="I2018" t="s">
        <v>1013</v>
      </c>
      <c r="J2018" t="s">
        <v>1014</v>
      </c>
      <c r="K2018" t="s">
        <v>1018</v>
      </c>
      <c r="L2018" t="s">
        <v>1019</v>
      </c>
      <c r="M2018" t="s">
        <v>1020</v>
      </c>
      <c r="N2018" t="s">
        <v>1528</v>
      </c>
      <c r="O2018">
        <v>340</v>
      </c>
    </row>
    <row r="2019" spans="1:15" x14ac:dyDescent="0.35">
      <c r="A2019" s="189" t="str">
        <f t="shared" si="130"/>
        <v>Aug</v>
      </c>
      <c r="B2019" s="190" t="str">
        <f t="shared" si="131"/>
        <v>2024</v>
      </c>
      <c r="C2019" s="190" t="str">
        <f t="shared" si="132"/>
        <v>Aug-2024</v>
      </c>
      <c r="D2019" s="2">
        <v>45535</v>
      </c>
      <c r="E2019" t="s">
        <v>989</v>
      </c>
      <c r="F2019" t="s">
        <v>990</v>
      </c>
      <c r="G2019" t="s">
        <v>991</v>
      </c>
      <c r="H2019" t="s">
        <v>686</v>
      </c>
      <c r="I2019" t="s">
        <v>1013</v>
      </c>
      <c r="J2019" t="s">
        <v>1014</v>
      </c>
      <c r="K2019" t="s">
        <v>1018</v>
      </c>
      <c r="L2019" t="s">
        <v>1019</v>
      </c>
      <c r="M2019" t="s">
        <v>1020</v>
      </c>
      <c r="N2019" t="s">
        <v>1529</v>
      </c>
      <c r="O2019">
        <v>5</v>
      </c>
    </row>
    <row r="2020" spans="1:15" x14ac:dyDescent="0.35">
      <c r="A2020" s="189" t="str">
        <f t="shared" si="130"/>
        <v>Aug</v>
      </c>
      <c r="B2020" s="190" t="str">
        <f t="shared" si="131"/>
        <v>2024</v>
      </c>
      <c r="C2020" s="190" t="str">
        <f t="shared" si="132"/>
        <v>Aug-2024</v>
      </c>
      <c r="D2020" s="2">
        <v>45535</v>
      </c>
      <c r="E2020" t="s">
        <v>989</v>
      </c>
      <c r="F2020" t="s">
        <v>990</v>
      </c>
      <c r="G2020" t="s">
        <v>991</v>
      </c>
      <c r="H2020" t="s">
        <v>686</v>
      </c>
      <c r="I2020" t="s">
        <v>1013</v>
      </c>
      <c r="J2020" t="s">
        <v>1014</v>
      </c>
      <c r="K2020" t="s">
        <v>1018</v>
      </c>
      <c r="L2020" t="s">
        <v>1019</v>
      </c>
      <c r="M2020" t="s">
        <v>1020</v>
      </c>
      <c r="N2020" t="s">
        <v>919</v>
      </c>
      <c r="O2020">
        <v>1515</v>
      </c>
    </row>
    <row r="2021" spans="1:15" x14ac:dyDescent="0.35">
      <c r="A2021" s="189" t="str">
        <f t="shared" si="130"/>
        <v>Aug</v>
      </c>
      <c r="B2021" s="190" t="str">
        <f t="shared" si="131"/>
        <v>2024</v>
      </c>
      <c r="C2021" s="190" t="str">
        <f t="shared" si="132"/>
        <v>Aug-2024</v>
      </c>
      <c r="D2021" s="2">
        <v>45535</v>
      </c>
      <c r="E2021" t="s">
        <v>989</v>
      </c>
      <c r="F2021" t="s">
        <v>990</v>
      </c>
      <c r="G2021" t="s">
        <v>991</v>
      </c>
      <c r="H2021" t="s">
        <v>686</v>
      </c>
      <c r="I2021" t="s">
        <v>1013</v>
      </c>
      <c r="J2021" t="s">
        <v>1014</v>
      </c>
      <c r="K2021" t="s">
        <v>1018</v>
      </c>
      <c r="L2021" t="s">
        <v>1019</v>
      </c>
      <c r="M2021" t="s">
        <v>1020</v>
      </c>
      <c r="N2021" t="s">
        <v>920</v>
      </c>
      <c r="O2021">
        <v>7040</v>
      </c>
    </row>
    <row r="2022" spans="1:15" x14ac:dyDescent="0.35">
      <c r="A2022" s="189" t="str">
        <f t="shared" si="130"/>
        <v>Aug</v>
      </c>
      <c r="B2022" s="190" t="str">
        <f t="shared" si="131"/>
        <v>2024</v>
      </c>
      <c r="C2022" s="190" t="str">
        <f t="shared" si="132"/>
        <v>Aug-2024</v>
      </c>
      <c r="D2022" s="2">
        <v>45535</v>
      </c>
      <c r="E2022" t="s">
        <v>989</v>
      </c>
      <c r="F2022" t="s">
        <v>990</v>
      </c>
      <c r="G2022" t="s">
        <v>991</v>
      </c>
      <c r="H2022" t="s">
        <v>686</v>
      </c>
      <c r="I2022" t="s">
        <v>1013</v>
      </c>
      <c r="J2022" t="s">
        <v>1014</v>
      </c>
      <c r="K2022" t="s">
        <v>1018</v>
      </c>
      <c r="L2022" t="s">
        <v>1019</v>
      </c>
      <c r="M2022" t="s">
        <v>1020</v>
      </c>
      <c r="N2022" t="s">
        <v>922</v>
      </c>
      <c r="O2022">
        <v>2460</v>
      </c>
    </row>
    <row r="2023" spans="1:15" x14ac:dyDescent="0.35">
      <c r="A2023" s="189" t="str">
        <f t="shared" si="130"/>
        <v>Aug</v>
      </c>
      <c r="B2023" s="190" t="str">
        <f t="shared" si="131"/>
        <v>2024</v>
      </c>
      <c r="C2023" s="190" t="str">
        <f t="shared" si="132"/>
        <v>Aug-2024</v>
      </c>
      <c r="D2023" s="2">
        <v>45535</v>
      </c>
      <c r="E2023" t="s">
        <v>989</v>
      </c>
      <c r="F2023" t="s">
        <v>990</v>
      </c>
      <c r="G2023" t="s">
        <v>991</v>
      </c>
      <c r="H2023" t="s">
        <v>686</v>
      </c>
      <c r="I2023" t="s">
        <v>1013</v>
      </c>
      <c r="J2023" t="s">
        <v>1014</v>
      </c>
      <c r="K2023" t="s">
        <v>1018</v>
      </c>
      <c r="L2023" t="s">
        <v>1019</v>
      </c>
      <c r="M2023" t="s">
        <v>1020</v>
      </c>
      <c r="N2023" t="s">
        <v>921</v>
      </c>
      <c r="O2023">
        <v>4415</v>
      </c>
    </row>
    <row r="2024" spans="1:15" x14ac:dyDescent="0.35">
      <c r="A2024" s="189" t="str">
        <f t="shared" si="130"/>
        <v>Aug</v>
      </c>
      <c r="B2024" s="190" t="str">
        <f t="shared" si="131"/>
        <v>2024</v>
      </c>
      <c r="C2024" s="190" t="str">
        <f t="shared" si="132"/>
        <v>Aug-2024</v>
      </c>
      <c r="D2024" s="2">
        <v>45535</v>
      </c>
      <c r="E2024" t="s">
        <v>989</v>
      </c>
      <c r="F2024" t="s">
        <v>990</v>
      </c>
      <c r="G2024" t="s">
        <v>991</v>
      </c>
      <c r="H2024" t="s">
        <v>690</v>
      </c>
      <c r="I2024" t="s">
        <v>1021</v>
      </c>
      <c r="J2024" t="s">
        <v>1022</v>
      </c>
      <c r="K2024" t="s">
        <v>1023</v>
      </c>
      <c r="L2024" t="s">
        <v>1024</v>
      </c>
      <c r="M2024" t="s">
        <v>1025</v>
      </c>
      <c r="N2024" t="s">
        <v>1528</v>
      </c>
      <c r="O2024">
        <v>235</v>
      </c>
    </row>
    <row r="2025" spans="1:15" x14ac:dyDescent="0.35">
      <c r="A2025" s="189" t="str">
        <f t="shared" si="130"/>
        <v>Aug</v>
      </c>
      <c r="B2025" s="190" t="str">
        <f t="shared" si="131"/>
        <v>2024</v>
      </c>
      <c r="C2025" s="190" t="str">
        <f t="shared" si="132"/>
        <v>Aug-2024</v>
      </c>
      <c r="D2025" s="2">
        <v>45535</v>
      </c>
      <c r="E2025" t="s">
        <v>989</v>
      </c>
      <c r="F2025" t="s">
        <v>990</v>
      </c>
      <c r="G2025" t="s">
        <v>991</v>
      </c>
      <c r="H2025" t="s">
        <v>690</v>
      </c>
      <c r="I2025" t="s">
        <v>1021</v>
      </c>
      <c r="J2025" t="s">
        <v>1022</v>
      </c>
      <c r="K2025" t="s">
        <v>1023</v>
      </c>
      <c r="L2025" t="s">
        <v>1024</v>
      </c>
      <c r="M2025" t="s">
        <v>1025</v>
      </c>
      <c r="N2025" t="s">
        <v>1529</v>
      </c>
      <c r="O2025" t="s">
        <v>958</v>
      </c>
    </row>
    <row r="2026" spans="1:15" x14ac:dyDescent="0.35">
      <c r="A2026" s="189" t="str">
        <f t="shared" si="130"/>
        <v>Aug</v>
      </c>
      <c r="B2026" s="190" t="str">
        <f t="shared" si="131"/>
        <v>2024</v>
      </c>
      <c r="C2026" s="190" t="str">
        <f t="shared" si="132"/>
        <v>Aug-2024</v>
      </c>
      <c r="D2026" s="2">
        <v>45535</v>
      </c>
      <c r="E2026" t="s">
        <v>989</v>
      </c>
      <c r="F2026" t="s">
        <v>990</v>
      </c>
      <c r="G2026" t="s">
        <v>991</v>
      </c>
      <c r="H2026" t="s">
        <v>690</v>
      </c>
      <c r="I2026" t="s">
        <v>1021</v>
      </c>
      <c r="J2026" t="s">
        <v>1022</v>
      </c>
      <c r="K2026" t="s">
        <v>1023</v>
      </c>
      <c r="L2026" t="s">
        <v>1024</v>
      </c>
      <c r="M2026" t="s">
        <v>1025</v>
      </c>
      <c r="N2026" t="s">
        <v>919</v>
      </c>
      <c r="O2026">
        <v>740</v>
      </c>
    </row>
    <row r="2027" spans="1:15" x14ac:dyDescent="0.35">
      <c r="A2027" s="189" t="str">
        <f t="shared" si="130"/>
        <v>Aug</v>
      </c>
      <c r="B2027" s="190" t="str">
        <f t="shared" si="131"/>
        <v>2024</v>
      </c>
      <c r="C2027" s="190" t="str">
        <f t="shared" si="132"/>
        <v>Aug-2024</v>
      </c>
      <c r="D2027" s="2">
        <v>45535</v>
      </c>
      <c r="E2027" t="s">
        <v>989</v>
      </c>
      <c r="F2027" t="s">
        <v>990</v>
      </c>
      <c r="G2027" t="s">
        <v>991</v>
      </c>
      <c r="H2027" t="s">
        <v>690</v>
      </c>
      <c r="I2027" t="s">
        <v>1021</v>
      </c>
      <c r="J2027" t="s">
        <v>1022</v>
      </c>
      <c r="K2027" t="s">
        <v>1023</v>
      </c>
      <c r="L2027" t="s">
        <v>1024</v>
      </c>
      <c r="M2027" t="s">
        <v>1025</v>
      </c>
      <c r="N2027" t="s">
        <v>920</v>
      </c>
      <c r="O2027">
        <v>3255</v>
      </c>
    </row>
    <row r="2028" spans="1:15" x14ac:dyDescent="0.35">
      <c r="A2028" s="189" t="str">
        <f t="shared" si="130"/>
        <v>Aug</v>
      </c>
      <c r="B2028" s="190" t="str">
        <f t="shared" si="131"/>
        <v>2024</v>
      </c>
      <c r="C2028" s="190" t="str">
        <f t="shared" si="132"/>
        <v>Aug-2024</v>
      </c>
      <c r="D2028" s="2">
        <v>45535</v>
      </c>
      <c r="E2028" t="s">
        <v>989</v>
      </c>
      <c r="F2028" t="s">
        <v>990</v>
      </c>
      <c r="G2028" t="s">
        <v>991</v>
      </c>
      <c r="H2028" t="s">
        <v>690</v>
      </c>
      <c r="I2028" t="s">
        <v>1021</v>
      </c>
      <c r="J2028" t="s">
        <v>1022</v>
      </c>
      <c r="K2028" t="s">
        <v>1023</v>
      </c>
      <c r="L2028" t="s">
        <v>1024</v>
      </c>
      <c r="M2028" t="s">
        <v>1025</v>
      </c>
      <c r="N2028" t="s">
        <v>922</v>
      </c>
      <c r="O2028">
        <v>375</v>
      </c>
    </row>
    <row r="2029" spans="1:15" x14ac:dyDescent="0.35">
      <c r="A2029" s="189" t="str">
        <f t="shared" si="130"/>
        <v>Aug</v>
      </c>
      <c r="B2029" s="190" t="str">
        <f t="shared" si="131"/>
        <v>2024</v>
      </c>
      <c r="C2029" s="190" t="str">
        <f t="shared" si="132"/>
        <v>Aug-2024</v>
      </c>
      <c r="D2029" s="2">
        <v>45535</v>
      </c>
      <c r="E2029" t="s">
        <v>989</v>
      </c>
      <c r="F2029" t="s">
        <v>990</v>
      </c>
      <c r="G2029" t="s">
        <v>991</v>
      </c>
      <c r="H2029" t="s">
        <v>690</v>
      </c>
      <c r="I2029" t="s">
        <v>1021</v>
      </c>
      <c r="J2029" t="s">
        <v>1022</v>
      </c>
      <c r="K2029" t="s">
        <v>1023</v>
      </c>
      <c r="L2029" t="s">
        <v>1024</v>
      </c>
      <c r="M2029" t="s">
        <v>1025</v>
      </c>
      <c r="N2029" t="s">
        <v>921</v>
      </c>
      <c r="O2029">
        <v>1585</v>
      </c>
    </row>
    <row r="2030" spans="1:15" x14ac:dyDescent="0.35">
      <c r="A2030" s="189" t="str">
        <f t="shared" si="130"/>
        <v>Aug</v>
      </c>
      <c r="B2030" s="190" t="str">
        <f t="shared" si="131"/>
        <v>2024</v>
      </c>
      <c r="C2030" s="190" t="str">
        <f t="shared" si="132"/>
        <v>Aug-2024</v>
      </c>
      <c r="D2030" s="2">
        <v>45535</v>
      </c>
      <c r="E2030" t="s">
        <v>989</v>
      </c>
      <c r="F2030" t="s">
        <v>990</v>
      </c>
      <c r="G2030" t="s">
        <v>991</v>
      </c>
      <c r="H2030" t="s">
        <v>690</v>
      </c>
      <c r="I2030" t="s">
        <v>1021</v>
      </c>
      <c r="J2030" t="s">
        <v>1022</v>
      </c>
      <c r="K2030" t="s">
        <v>1026</v>
      </c>
      <c r="L2030" t="s">
        <v>1027</v>
      </c>
      <c r="M2030" t="s">
        <v>1028</v>
      </c>
      <c r="N2030" t="s">
        <v>1528</v>
      </c>
      <c r="O2030">
        <v>165</v>
      </c>
    </row>
    <row r="2031" spans="1:15" x14ac:dyDescent="0.35">
      <c r="A2031" s="189" t="str">
        <f t="shared" si="130"/>
        <v>Aug</v>
      </c>
      <c r="B2031" s="190" t="str">
        <f t="shared" si="131"/>
        <v>2024</v>
      </c>
      <c r="C2031" s="190" t="str">
        <f t="shared" si="132"/>
        <v>Aug-2024</v>
      </c>
      <c r="D2031" s="2">
        <v>45535</v>
      </c>
      <c r="E2031" t="s">
        <v>989</v>
      </c>
      <c r="F2031" t="s">
        <v>990</v>
      </c>
      <c r="G2031" t="s">
        <v>991</v>
      </c>
      <c r="H2031" t="s">
        <v>690</v>
      </c>
      <c r="I2031" t="s">
        <v>1021</v>
      </c>
      <c r="J2031" t="s">
        <v>1022</v>
      </c>
      <c r="K2031" t="s">
        <v>1026</v>
      </c>
      <c r="L2031" t="s">
        <v>1027</v>
      </c>
      <c r="M2031" t="s">
        <v>1028</v>
      </c>
      <c r="N2031" t="s">
        <v>1529</v>
      </c>
      <c r="O2031" t="s">
        <v>958</v>
      </c>
    </row>
    <row r="2032" spans="1:15" x14ac:dyDescent="0.35">
      <c r="A2032" s="189" t="str">
        <f t="shared" si="130"/>
        <v>Aug</v>
      </c>
      <c r="B2032" s="190" t="str">
        <f t="shared" si="131"/>
        <v>2024</v>
      </c>
      <c r="C2032" s="190" t="str">
        <f t="shared" si="132"/>
        <v>Aug-2024</v>
      </c>
      <c r="D2032" s="2">
        <v>45535</v>
      </c>
      <c r="E2032" t="s">
        <v>989</v>
      </c>
      <c r="F2032" t="s">
        <v>990</v>
      </c>
      <c r="G2032" t="s">
        <v>991</v>
      </c>
      <c r="H2032" t="s">
        <v>690</v>
      </c>
      <c r="I2032" t="s">
        <v>1021</v>
      </c>
      <c r="J2032" t="s">
        <v>1022</v>
      </c>
      <c r="K2032" t="s">
        <v>1026</v>
      </c>
      <c r="L2032" t="s">
        <v>1027</v>
      </c>
      <c r="M2032" t="s">
        <v>1028</v>
      </c>
      <c r="N2032" t="s">
        <v>919</v>
      </c>
      <c r="O2032">
        <v>365</v>
      </c>
    </row>
    <row r="2033" spans="1:15" x14ac:dyDescent="0.35">
      <c r="A2033" s="189" t="str">
        <f t="shared" si="130"/>
        <v>Aug</v>
      </c>
      <c r="B2033" s="190" t="str">
        <f t="shared" si="131"/>
        <v>2024</v>
      </c>
      <c r="C2033" s="190" t="str">
        <f t="shared" si="132"/>
        <v>Aug-2024</v>
      </c>
      <c r="D2033" s="2">
        <v>45535</v>
      </c>
      <c r="E2033" t="s">
        <v>989</v>
      </c>
      <c r="F2033" t="s">
        <v>990</v>
      </c>
      <c r="G2033" t="s">
        <v>991</v>
      </c>
      <c r="H2033" t="s">
        <v>690</v>
      </c>
      <c r="I2033" t="s">
        <v>1021</v>
      </c>
      <c r="J2033" t="s">
        <v>1022</v>
      </c>
      <c r="K2033" t="s">
        <v>1026</v>
      </c>
      <c r="L2033" t="s">
        <v>1027</v>
      </c>
      <c r="M2033" t="s">
        <v>1028</v>
      </c>
      <c r="N2033" t="s">
        <v>920</v>
      </c>
      <c r="O2033">
        <v>2565</v>
      </c>
    </row>
    <row r="2034" spans="1:15" x14ac:dyDescent="0.35">
      <c r="A2034" s="189" t="str">
        <f t="shared" si="130"/>
        <v>Aug</v>
      </c>
      <c r="B2034" s="190" t="str">
        <f t="shared" si="131"/>
        <v>2024</v>
      </c>
      <c r="C2034" s="190" t="str">
        <f t="shared" si="132"/>
        <v>Aug-2024</v>
      </c>
      <c r="D2034" s="2">
        <v>45535</v>
      </c>
      <c r="E2034" t="s">
        <v>989</v>
      </c>
      <c r="F2034" t="s">
        <v>990</v>
      </c>
      <c r="G2034" t="s">
        <v>991</v>
      </c>
      <c r="H2034" t="s">
        <v>690</v>
      </c>
      <c r="I2034" t="s">
        <v>1021</v>
      </c>
      <c r="J2034" t="s">
        <v>1022</v>
      </c>
      <c r="K2034" t="s">
        <v>1026</v>
      </c>
      <c r="L2034" t="s">
        <v>1027</v>
      </c>
      <c r="M2034" t="s">
        <v>1028</v>
      </c>
      <c r="N2034" t="s">
        <v>922</v>
      </c>
      <c r="O2034">
        <v>265</v>
      </c>
    </row>
    <row r="2035" spans="1:15" x14ac:dyDescent="0.35">
      <c r="A2035" s="189" t="str">
        <f t="shared" si="130"/>
        <v>Aug</v>
      </c>
      <c r="B2035" s="190" t="str">
        <f t="shared" si="131"/>
        <v>2024</v>
      </c>
      <c r="C2035" s="190" t="str">
        <f t="shared" si="132"/>
        <v>Aug-2024</v>
      </c>
      <c r="D2035" s="2">
        <v>45535</v>
      </c>
      <c r="E2035" t="s">
        <v>989</v>
      </c>
      <c r="F2035" t="s">
        <v>990</v>
      </c>
      <c r="G2035" t="s">
        <v>991</v>
      </c>
      <c r="H2035" t="s">
        <v>690</v>
      </c>
      <c r="I2035" t="s">
        <v>1021</v>
      </c>
      <c r="J2035" t="s">
        <v>1022</v>
      </c>
      <c r="K2035" t="s">
        <v>1026</v>
      </c>
      <c r="L2035" t="s">
        <v>1027</v>
      </c>
      <c r="M2035" t="s">
        <v>1028</v>
      </c>
      <c r="N2035" t="s">
        <v>921</v>
      </c>
      <c r="O2035">
        <v>1235</v>
      </c>
    </row>
    <row r="2036" spans="1:15" x14ac:dyDescent="0.35">
      <c r="A2036" s="189" t="str">
        <f t="shared" si="130"/>
        <v>Aug</v>
      </c>
      <c r="B2036" s="190" t="str">
        <f t="shared" si="131"/>
        <v>2024</v>
      </c>
      <c r="C2036" s="190" t="str">
        <f t="shared" si="132"/>
        <v>Aug-2024</v>
      </c>
      <c r="D2036" s="2">
        <v>45535</v>
      </c>
      <c r="E2036" t="s">
        <v>989</v>
      </c>
      <c r="F2036" t="s">
        <v>990</v>
      </c>
      <c r="G2036" t="s">
        <v>991</v>
      </c>
      <c r="H2036" t="s">
        <v>690</v>
      </c>
      <c r="I2036" t="s">
        <v>1021</v>
      </c>
      <c r="J2036" t="s">
        <v>1022</v>
      </c>
      <c r="K2036" t="s">
        <v>1029</v>
      </c>
      <c r="L2036" t="s">
        <v>1030</v>
      </c>
      <c r="M2036" t="s">
        <v>1031</v>
      </c>
      <c r="N2036" t="s">
        <v>1528</v>
      </c>
      <c r="O2036">
        <v>75</v>
      </c>
    </row>
    <row r="2037" spans="1:15" x14ac:dyDescent="0.35">
      <c r="A2037" s="189" t="str">
        <f t="shared" si="130"/>
        <v>Aug</v>
      </c>
      <c r="B2037" s="190" t="str">
        <f t="shared" si="131"/>
        <v>2024</v>
      </c>
      <c r="C2037" s="190" t="str">
        <f t="shared" si="132"/>
        <v>Aug-2024</v>
      </c>
      <c r="D2037" s="2">
        <v>45535</v>
      </c>
      <c r="E2037" t="s">
        <v>989</v>
      </c>
      <c r="F2037" t="s">
        <v>990</v>
      </c>
      <c r="G2037" t="s">
        <v>991</v>
      </c>
      <c r="H2037" t="s">
        <v>690</v>
      </c>
      <c r="I2037" t="s">
        <v>1021</v>
      </c>
      <c r="J2037" t="s">
        <v>1022</v>
      </c>
      <c r="K2037" t="s">
        <v>1029</v>
      </c>
      <c r="L2037" t="s">
        <v>1030</v>
      </c>
      <c r="M2037" t="s">
        <v>1031</v>
      </c>
      <c r="N2037" t="s">
        <v>1529</v>
      </c>
      <c r="O2037" t="s">
        <v>958</v>
      </c>
    </row>
    <row r="2038" spans="1:15" x14ac:dyDescent="0.35">
      <c r="A2038" s="189" t="str">
        <f t="shared" si="130"/>
        <v>Aug</v>
      </c>
      <c r="B2038" s="190" t="str">
        <f t="shared" si="131"/>
        <v>2024</v>
      </c>
      <c r="C2038" s="190" t="str">
        <f t="shared" si="132"/>
        <v>Aug-2024</v>
      </c>
      <c r="D2038" s="2">
        <v>45535</v>
      </c>
      <c r="E2038" t="s">
        <v>989</v>
      </c>
      <c r="F2038" t="s">
        <v>990</v>
      </c>
      <c r="G2038" t="s">
        <v>991</v>
      </c>
      <c r="H2038" t="s">
        <v>690</v>
      </c>
      <c r="I2038" t="s">
        <v>1021</v>
      </c>
      <c r="J2038" t="s">
        <v>1022</v>
      </c>
      <c r="K2038" t="s">
        <v>1029</v>
      </c>
      <c r="L2038" t="s">
        <v>1030</v>
      </c>
      <c r="M2038" t="s">
        <v>1031</v>
      </c>
      <c r="N2038" t="s">
        <v>919</v>
      </c>
      <c r="O2038">
        <v>540</v>
      </c>
    </row>
    <row r="2039" spans="1:15" x14ac:dyDescent="0.35">
      <c r="A2039" s="189" t="str">
        <f t="shared" si="130"/>
        <v>Aug</v>
      </c>
      <c r="B2039" s="190" t="str">
        <f t="shared" si="131"/>
        <v>2024</v>
      </c>
      <c r="C2039" s="190" t="str">
        <f t="shared" si="132"/>
        <v>Aug-2024</v>
      </c>
      <c r="D2039" s="2">
        <v>45535</v>
      </c>
      <c r="E2039" t="s">
        <v>989</v>
      </c>
      <c r="F2039" t="s">
        <v>990</v>
      </c>
      <c r="G2039" t="s">
        <v>991</v>
      </c>
      <c r="H2039" t="s">
        <v>690</v>
      </c>
      <c r="I2039" t="s">
        <v>1021</v>
      </c>
      <c r="J2039" t="s">
        <v>1022</v>
      </c>
      <c r="K2039" t="s">
        <v>1029</v>
      </c>
      <c r="L2039" t="s">
        <v>1030</v>
      </c>
      <c r="M2039" t="s">
        <v>1031</v>
      </c>
      <c r="N2039" t="s">
        <v>920</v>
      </c>
      <c r="O2039">
        <v>2580</v>
      </c>
    </row>
    <row r="2040" spans="1:15" x14ac:dyDescent="0.35">
      <c r="A2040" s="189" t="str">
        <f t="shared" si="130"/>
        <v>Aug</v>
      </c>
      <c r="B2040" s="190" t="str">
        <f t="shared" si="131"/>
        <v>2024</v>
      </c>
      <c r="C2040" s="190" t="str">
        <f t="shared" si="132"/>
        <v>Aug-2024</v>
      </c>
      <c r="D2040" s="2">
        <v>45535</v>
      </c>
      <c r="E2040" t="s">
        <v>989</v>
      </c>
      <c r="F2040" t="s">
        <v>990</v>
      </c>
      <c r="G2040" t="s">
        <v>991</v>
      </c>
      <c r="H2040" t="s">
        <v>690</v>
      </c>
      <c r="I2040" t="s">
        <v>1021</v>
      </c>
      <c r="J2040" t="s">
        <v>1022</v>
      </c>
      <c r="K2040" t="s">
        <v>1029</v>
      </c>
      <c r="L2040" t="s">
        <v>1030</v>
      </c>
      <c r="M2040" t="s">
        <v>1031</v>
      </c>
      <c r="N2040" t="s">
        <v>922</v>
      </c>
      <c r="O2040">
        <v>330</v>
      </c>
    </row>
    <row r="2041" spans="1:15" x14ac:dyDescent="0.35">
      <c r="A2041" s="189" t="str">
        <f t="shared" si="130"/>
        <v>Aug</v>
      </c>
      <c r="B2041" s="190" t="str">
        <f t="shared" si="131"/>
        <v>2024</v>
      </c>
      <c r="C2041" s="190" t="str">
        <f t="shared" si="132"/>
        <v>Aug-2024</v>
      </c>
      <c r="D2041" s="2">
        <v>45535</v>
      </c>
      <c r="E2041" t="s">
        <v>989</v>
      </c>
      <c r="F2041" t="s">
        <v>990</v>
      </c>
      <c r="G2041" t="s">
        <v>991</v>
      </c>
      <c r="H2041" t="s">
        <v>690</v>
      </c>
      <c r="I2041" t="s">
        <v>1021</v>
      </c>
      <c r="J2041" t="s">
        <v>1022</v>
      </c>
      <c r="K2041" t="s">
        <v>1029</v>
      </c>
      <c r="L2041" t="s">
        <v>1030</v>
      </c>
      <c r="M2041" t="s">
        <v>1031</v>
      </c>
      <c r="N2041" t="s">
        <v>921</v>
      </c>
      <c r="O2041">
        <v>585</v>
      </c>
    </row>
    <row r="2042" spans="1:15" x14ac:dyDescent="0.35">
      <c r="A2042" s="189" t="str">
        <f t="shared" si="130"/>
        <v>Aug</v>
      </c>
      <c r="B2042" s="190" t="str">
        <f t="shared" si="131"/>
        <v>2024</v>
      </c>
      <c r="C2042" s="190" t="str">
        <f t="shared" si="132"/>
        <v>Aug-2024</v>
      </c>
      <c r="D2042" s="2">
        <v>45535</v>
      </c>
      <c r="E2042" t="s">
        <v>989</v>
      </c>
      <c r="F2042" t="s">
        <v>990</v>
      </c>
      <c r="G2042" t="s">
        <v>991</v>
      </c>
      <c r="H2042" t="s">
        <v>697</v>
      </c>
      <c r="I2042" t="s">
        <v>1032</v>
      </c>
      <c r="J2042" t="s">
        <v>1033</v>
      </c>
      <c r="K2042" t="s">
        <v>1034</v>
      </c>
      <c r="L2042" t="s">
        <v>1035</v>
      </c>
      <c r="M2042" t="s">
        <v>1036</v>
      </c>
      <c r="N2042" t="s">
        <v>1528</v>
      </c>
      <c r="O2042">
        <v>195</v>
      </c>
    </row>
    <row r="2043" spans="1:15" x14ac:dyDescent="0.35">
      <c r="A2043" s="189" t="str">
        <f t="shared" si="130"/>
        <v>Aug</v>
      </c>
      <c r="B2043" s="190" t="str">
        <f t="shared" si="131"/>
        <v>2024</v>
      </c>
      <c r="C2043" s="190" t="str">
        <f t="shared" si="132"/>
        <v>Aug-2024</v>
      </c>
      <c r="D2043" s="2">
        <v>45535</v>
      </c>
      <c r="E2043" t="s">
        <v>989</v>
      </c>
      <c r="F2043" t="s">
        <v>990</v>
      </c>
      <c r="G2043" t="s">
        <v>991</v>
      </c>
      <c r="H2043" t="s">
        <v>697</v>
      </c>
      <c r="I2043" t="s">
        <v>1032</v>
      </c>
      <c r="J2043" t="s">
        <v>1033</v>
      </c>
      <c r="K2043" t="s">
        <v>1034</v>
      </c>
      <c r="L2043" t="s">
        <v>1035</v>
      </c>
      <c r="M2043" t="s">
        <v>1036</v>
      </c>
      <c r="N2043" t="s">
        <v>1529</v>
      </c>
      <c r="O2043" t="s">
        <v>958</v>
      </c>
    </row>
    <row r="2044" spans="1:15" x14ac:dyDescent="0.35">
      <c r="A2044" s="189" t="str">
        <f t="shared" si="130"/>
        <v>Aug</v>
      </c>
      <c r="B2044" s="190" t="str">
        <f t="shared" si="131"/>
        <v>2024</v>
      </c>
      <c r="C2044" s="190" t="str">
        <f t="shared" si="132"/>
        <v>Aug-2024</v>
      </c>
      <c r="D2044" s="2">
        <v>45535</v>
      </c>
      <c r="E2044" t="s">
        <v>989</v>
      </c>
      <c r="F2044" t="s">
        <v>990</v>
      </c>
      <c r="G2044" t="s">
        <v>991</v>
      </c>
      <c r="H2044" t="s">
        <v>697</v>
      </c>
      <c r="I2044" t="s">
        <v>1032</v>
      </c>
      <c r="J2044" t="s">
        <v>1033</v>
      </c>
      <c r="K2044" t="s">
        <v>1034</v>
      </c>
      <c r="L2044" t="s">
        <v>1035</v>
      </c>
      <c r="M2044" t="s">
        <v>1036</v>
      </c>
      <c r="N2044" t="s">
        <v>919</v>
      </c>
      <c r="O2044">
        <v>935</v>
      </c>
    </row>
    <row r="2045" spans="1:15" x14ac:dyDescent="0.35">
      <c r="A2045" s="189" t="str">
        <f t="shared" si="130"/>
        <v>Aug</v>
      </c>
      <c r="B2045" s="190" t="str">
        <f t="shared" si="131"/>
        <v>2024</v>
      </c>
      <c r="C2045" s="190" t="str">
        <f t="shared" si="132"/>
        <v>Aug-2024</v>
      </c>
      <c r="D2045" s="2">
        <v>45535</v>
      </c>
      <c r="E2045" t="s">
        <v>989</v>
      </c>
      <c r="F2045" t="s">
        <v>990</v>
      </c>
      <c r="G2045" t="s">
        <v>991</v>
      </c>
      <c r="H2045" t="s">
        <v>697</v>
      </c>
      <c r="I2045" t="s">
        <v>1032</v>
      </c>
      <c r="J2045" t="s">
        <v>1033</v>
      </c>
      <c r="K2045" t="s">
        <v>1034</v>
      </c>
      <c r="L2045" t="s">
        <v>1035</v>
      </c>
      <c r="M2045" t="s">
        <v>1036</v>
      </c>
      <c r="N2045" t="s">
        <v>920</v>
      </c>
      <c r="O2045">
        <v>6080</v>
      </c>
    </row>
    <row r="2046" spans="1:15" x14ac:dyDescent="0.35">
      <c r="A2046" s="189" t="str">
        <f t="shared" si="130"/>
        <v>Aug</v>
      </c>
      <c r="B2046" s="190" t="str">
        <f t="shared" si="131"/>
        <v>2024</v>
      </c>
      <c r="C2046" s="190" t="str">
        <f t="shared" si="132"/>
        <v>Aug-2024</v>
      </c>
      <c r="D2046" s="2">
        <v>45535</v>
      </c>
      <c r="E2046" t="s">
        <v>989</v>
      </c>
      <c r="F2046" t="s">
        <v>990</v>
      </c>
      <c r="G2046" t="s">
        <v>991</v>
      </c>
      <c r="H2046" t="s">
        <v>697</v>
      </c>
      <c r="I2046" t="s">
        <v>1032</v>
      </c>
      <c r="J2046" t="s">
        <v>1033</v>
      </c>
      <c r="K2046" t="s">
        <v>1034</v>
      </c>
      <c r="L2046" t="s">
        <v>1035</v>
      </c>
      <c r="M2046" t="s">
        <v>1036</v>
      </c>
      <c r="N2046" t="s">
        <v>922</v>
      </c>
      <c r="O2046">
        <v>585</v>
      </c>
    </row>
    <row r="2047" spans="1:15" x14ac:dyDescent="0.35">
      <c r="A2047" s="189" t="str">
        <f t="shared" si="130"/>
        <v>Aug</v>
      </c>
      <c r="B2047" s="190" t="str">
        <f t="shared" si="131"/>
        <v>2024</v>
      </c>
      <c r="C2047" s="190" t="str">
        <f t="shared" si="132"/>
        <v>Aug-2024</v>
      </c>
      <c r="D2047" s="2">
        <v>45535</v>
      </c>
      <c r="E2047" t="s">
        <v>989</v>
      </c>
      <c r="F2047" t="s">
        <v>990</v>
      </c>
      <c r="G2047" t="s">
        <v>991</v>
      </c>
      <c r="H2047" t="s">
        <v>697</v>
      </c>
      <c r="I2047" t="s">
        <v>1032</v>
      </c>
      <c r="J2047" t="s">
        <v>1033</v>
      </c>
      <c r="K2047" t="s">
        <v>1034</v>
      </c>
      <c r="L2047" t="s">
        <v>1035</v>
      </c>
      <c r="M2047" t="s">
        <v>1036</v>
      </c>
      <c r="N2047" t="s">
        <v>921</v>
      </c>
      <c r="O2047">
        <v>2550</v>
      </c>
    </row>
    <row r="2048" spans="1:15" x14ac:dyDescent="0.35">
      <c r="A2048" s="189" t="str">
        <f t="shared" si="130"/>
        <v>Aug</v>
      </c>
      <c r="B2048" s="190" t="str">
        <f t="shared" si="131"/>
        <v>2024</v>
      </c>
      <c r="C2048" s="190" t="str">
        <f t="shared" si="132"/>
        <v>Aug-2024</v>
      </c>
      <c r="D2048" s="2">
        <v>45535</v>
      </c>
      <c r="E2048" t="s">
        <v>1037</v>
      </c>
      <c r="F2048" t="s">
        <v>1038</v>
      </c>
      <c r="G2048" t="s">
        <v>1039</v>
      </c>
      <c r="H2048" t="s">
        <v>664</v>
      </c>
      <c r="I2048" t="s">
        <v>1040</v>
      </c>
      <c r="J2048" t="s">
        <v>1041</v>
      </c>
      <c r="K2048" t="s">
        <v>1042</v>
      </c>
      <c r="L2048" t="s">
        <v>1043</v>
      </c>
      <c r="M2048" t="s">
        <v>1044</v>
      </c>
      <c r="N2048" t="s">
        <v>1528</v>
      </c>
      <c r="O2048">
        <v>95</v>
      </c>
    </row>
    <row r="2049" spans="1:15" x14ac:dyDescent="0.35">
      <c r="A2049" s="189" t="str">
        <f t="shared" si="130"/>
        <v>Aug</v>
      </c>
      <c r="B2049" s="190" t="str">
        <f t="shared" si="131"/>
        <v>2024</v>
      </c>
      <c r="C2049" s="190" t="str">
        <f t="shared" si="132"/>
        <v>Aug-2024</v>
      </c>
      <c r="D2049" s="2">
        <v>45535</v>
      </c>
      <c r="E2049" t="s">
        <v>1037</v>
      </c>
      <c r="F2049" t="s">
        <v>1038</v>
      </c>
      <c r="G2049" t="s">
        <v>1039</v>
      </c>
      <c r="H2049" t="s">
        <v>664</v>
      </c>
      <c r="I2049" t="s">
        <v>1040</v>
      </c>
      <c r="J2049" t="s">
        <v>1041</v>
      </c>
      <c r="K2049" t="s">
        <v>1042</v>
      </c>
      <c r="L2049" t="s">
        <v>1043</v>
      </c>
      <c r="M2049" t="s">
        <v>1044</v>
      </c>
      <c r="N2049" t="s">
        <v>1529</v>
      </c>
      <c r="O2049" t="s">
        <v>958</v>
      </c>
    </row>
    <row r="2050" spans="1:15" x14ac:dyDescent="0.35">
      <c r="A2050" s="189" t="str">
        <f t="shared" si="130"/>
        <v>Aug</v>
      </c>
      <c r="B2050" s="190" t="str">
        <f t="shared" si="131"/>
        <v>2024</v>
      </c>
      <c r="C2050" s="190" t="str">
        <f t="shared" si="132"/>
        <v>Aug-2024</v>
      </c>
      <c r="D2050" s="2">
        <v>45535</v>
      </c>
      <c r="E2050" t="s">
        <v>1037</v>
      </c>
      <c r="F2050" t="s">
        <v>1038</v>
      </c>
      <c r="G2050" t="s">
        <v>1039</v>
      </c>
      <c r="H2050" t="s">
        <v>664</v>
      </c>
      <c r="I2050" t="s">
        <v>1040</v>
      </c>
      <c r="J2050" t="s">
        <v>1041</v>
      </c>
      <c r="K2050" t="s">
        <v>1042</v>
      </c>
      <c r="L2050" t="s">
        <v>1043</v>
      </c>
      <c r="M2050" t="s">
        <v>1044</v>
      </c>
      <c r="N2050" t="s">
        <v>919</v>
      </c>
      <c r="O2050">
        <v>1075</v>
      </c>
    </row>
    <row r="2051" spans="1:15" x14ac:dyDescent="0.35">
      <c r="A2051" s="189" t="str">
        <f t="shared" ref="A2051:A2114" si="133">TEXT(D2051,"mmm")</f>
        <v>Aug</v>
      </c>
      <c r="B2051" s="190" t="str">
        <f t="shared" ref="B2051:B2114" si="134">TEXT(D2051,"yyyy")</f>
        <v>2024</v>
      </c>
      <c r="C2051" s="190" t="str">
        <f t="shared" ref="C2051:C2114" si="135">_xlfn.CONCAT(A2051&amp;"-"&amp;B2051)</f>
        <v>Aug-2024</v>
      </c>
      <c r="D2051" s="2">
        <v>45535</v>
      </c>
      <c r="E2051" t="s">
        <v>1037</v>
      </c>
      <c r="F2051" t="s">
        <v>1038</v>
      </c>
      <c r="G2051" t="s">
        <v>1039</v>
      </c>
      <c r="H2051" t="s">
        <v>664</v>
      </c>
      <c r="I2051" t="s">
        <v>1040</v>
      </c>
      <c r="J2051" t="s">
        <v>1041</v>
      </c>
      <c r="K2051" t="s">
        <v>1042</v>
      </c>
      <c r="L2051" t="s">
        <v>1043</v>
      </c>
      <c r="M2051" t="s">
        <v>1044</v>
      </c>
      <c r="N2051" t="s">
        <v>920</v>
      </c>
      <c r="O2051">
        <v>3565</v>
      </c>
    </row>
    <row r="2052" spans="1:15" x14ac:dyDescent="0.35">
      <c r="A2052" s="189" t="str">
        <f t="shared" si="133"/>
        <v>Aug</v>
      </c>
      <c r="B2052" s="190" t="str">
        <f t="shared" si="134"/>
        <v>2024</v>
      </c>
      <c r="C2052" s="190" t="str">
        <f t="shared" si="135"/>
        <v>Aug-2024</v>
      </c>
      <c r="D2052" s="2">
        <v>45535</v>
      </c>
      <c r="E2052" t="s">
        <v>1037</v>
      </c>
      <c r="F2052" t="s">
        <v>1038</v>
      </c>
      <c r="G2052" t="s">
        <v>1039</v>
      </c>
      <c r="H2052" t="s">
        <v>664</v>
      </c>
      <c r="I2052" t="s">
        <v>1040</v>
      </c>
      <c r="J2052" t="s">
        <v>1041</v>
      </c>
      <c r="K2052" t="s">
        <v>1042</v>
      </c>
      <c r="L2052" t="s">
        <v>1043</v>
      </c>
      <c r="M2052" t="s">
        <v>1044</v>
      </c>
      <c r="N2052" t="s">
        <v>922</v>
      </c>
      <c r="O2052">
        <v>650</v>
      </c>
    </row>
    <row r="2053" spans="1:15" x14ac:dyDescent="0.35">
      <c r="A2053" s="189" t="str">
        <f t="shared" si="133"/>
        <v>Aug</v>
      </c>
      <c r="B2053" s="190" t="str">
        <f t="shared" si="134"/>
        <v>2024</v>
      </c>
      <c r="C2053" s="190" t="str">
        <f t="shared" si="135"/>
        <v>Aug-2024</v>
      </c>
      <c r="D2053" s="2">
        <v>45535</v>
      </c>
      <c r="E2053" t="s">
        <v>1037</v>
      </c>
      <c r="F2053" t="s">
        <v>1038</v>
      </c>
      <c r="G2053" t="s">
        <v>1039</v>
      </c>
      <c r="H2053" t="s">
        <v>664</v>
      </c>
      <c r="I2053" t="s">
        <v>1040</v>
      </c>
      <c r="J2053" t="s">
        <v>1041</v>
      </c>
      <c r="K2053" t="s">
        <v>1042</v>
      </c>
      <c r="L2053" t="s">
        <v>1043</v>
      </c>
      <c r="M2053" t="s">
        <v>1044</v>
      </c>
      <c r="N2053" t="s">
        <v>921</v>
      </c>
      <c r="O2053">
        <v>1865</v>
      </c>
    </row>
    <row r="2054" spans="1:15" x14ac:dyDescent="0.35">
      <c r="A2054" s="189" t="str">
        <f t="shared" si="133"/>
        <v>Aug</v>
      </c>
      <c r="B2054" s="190" t="str">
        <f t="shared" si="134"/>
        <v>2024</v>
      </c>
      <c r="C2054" s="190" t="str">
        <f t="shared" si="135"/>
        <v>Aug-2024</v>
      </c>
      <c r="D2054" s="2">
        <v>45535</v>
      </c>
      <c r="E2054" t="s">
        <v>1037</v>
      </c>
      <c r="F2054" t="s">
        <v>1038</v>
      </c>
      <c r="G2054" t="s">
        <v>1039</v>
      </c>
      <c r="H2054" t="s">
        <v>667</v>
      </c>
      <c r="I2054" t="s">
        <v>1045</v>
      </c>
      <c r="J2054" t="s">
        <v>1046</v>
      </c>
      <c r="K2054" t="s">
        <v>1047</v>
      </c>
      <c r="L2054" t="s">
        <v>1048</v>
      </c>
      <c r="M2054" t="s">
        <v>1049</v>
      </c>
      <c r="N2054" t="s">
        <v>1528</v>
      </c>
      <c r="O2054">
        <v>555</v>
      </c>
    </row>
    <row r="2055" spans="1:15" x14ac:dyDescent="0.35">
      <c r="A2055" s="189" t="str">
        <f t="shared" si="133"/>
        <v>Aug</v>
      </c>
      <c r="B2055" s="190" t="str">
        <f t="shared" si="134"/>
        <v>2024</v>
      </c>
      <c r="C2055" s="190" t="str">
        <f t="shared" si="135"/>
        <v>Aug-2024</v>
      </c>
      <c r="D2055" s="2">
        <v>45535</v>
      </c>
      <c r="E2055" t="s">
        <v>1037</v>
      </c>
      <c r="F2055" t="s">
        <v>1038</v>
      </c>
      <c r="G2055" t="s">
        <v>1039</v>
      </c>
      <c r="H2055" t="s">
        <v>667</v>
      </c>
      <c r="I2055" t="s">
        <v>1045</v>
      </c>
      <c r="J2055" t="s">
        <v>1046</v>
      </c>
      <c r="K2055" t="s">
        <v>1047</v>
      </c>
      <c r="L2055" t="s">
        <v>1048</v>
      </c>
      <c r="M2055" t="s">
        <v>1049</v>
      </c>
      <c r="N2055" t="s">
        <v>1529</v>
      </c>
      <c r="O2055" t="s">
        <v>958</v>
      </c>
    </row>
    <row r="2056" spans="1:15" x14ac:dyDescent="0.35">
      <c r="A2056" s="189" t="str">
        <f t="shared" si="133"/>
        <v>Aug</v>
      </c>
      <c r="B2056" s="190" t="str">
        <f t="shared" si="134"/>
        <v>2024</v>
      </c>
      <c r="C2056" s="190" t="str">
        <f t="shared" si="135"/>
        <v>Aug-2024</v>
      </c>
      <c r="D2056" s="2">
        <v>45535</v>
      </c>
      <c r="E2056" t="s">
        <v>1037</v>
      </c>
      <c r="F2056" t="s">
        <v>1038</v>
      </c>
      <c r="G2056" t="s">
        <v>1039</v>
      </c>
      <c r="H2056" t="s">
        <v>667</v>
      </c>
      <c r="I2056" t="s">
        <v>1045</v>
      </c>
      <c r="J2056" t="s">
        <v>1046</v>
      </c>
      <c r="K2056" t="s">
        <v>1047</v>
      </c>
      <c r="L2056" t="s">
        <v>1048</v>
      </c>
      <c r="M2056" t="s">
        <v>1049</v>
      </c>
      <c r="N2056" t="s">
        <v>919</v>
      </c>
      <c r="O2056">
        <v>500</v>
      </c>
    </row>
    <row r="2057" spans="1:15" x14ac:dyDescent="0.35">
      <c r="A2057" s="189" t="str">
        <f t="shared" si="133"/>
        <v>Aug</v>
      </c>
      <c r="B2057" s="190" t="str">
        <f t="shared" si="134"/>
        <v>2024</v>
      </c>
      <c r="C2057" s="190" t="str">
        <f t="shared" si="135"/>
        <v>Aug-2024</v>
      </c>
      <c r="D2057" s="2">
        <v>45535</v>
      </c>
      <c r="E2057" t="s">
        <v>1037</v>
      </c>
      <c r="F2057" t="s">
        <v>1038</v>
      </c>
      <c r="G2057" t="s">
        <v>1039</v>
      </c>
      <c r="H2057" t="s">
        <v>667</v>
      </c>
      <c r="I2057" t="s">
        <v>1045</v>
      </c>
      <c r="J2057" t="s">
        <v>1046</v>
      </c>
      <c r="K2057" t="s">
        <v>1047</v>
      </c>
      <c r="L2057" t="s">
        <v>1048</v>
      </c>
      <c r="M2057" t="s">
        <v>1049</v>
      </c>
      <c r="N2057" t="s">
        <v>920</v>
      </c>
      <c r="O2057">
        <v>4490</v>
      </c>
    </row>
    <row r="2058" spans="1:15" x14ac:dyDescent="0.35">
      <c r="A2058" s="189" t="str">
        <f t="shared" si="133"/>
        <v>Aug</v>
      </c>
      <c r="B2058" s="190" t="str">
        <f t="shared" si="134"/>
        <v>2024</v>
      </c>
      <c r="C2058" s="190" t="str">
        <f t="shared" si="135"/>
        <v>Aug-2024</v>
      </c>
      <c r="D2058" s="2">
        <v>45535</v>
      </c>
      <c r="E2058" t="s">
        <v>1037</v>
      </c>
      <c r="F2058" t="s">
        <v>1038</v>
      </c>
      <c r="G2058" t="s">
        <v>1039</v>
      </c>
      <c r="H2058" t="s">
        <v>667</v>
      </c>
      <c r="I2058" t="s">
        <v>1045</v>
      </c>
      <c r="J2058" t="s">
        <v>1046</v>
      </c>
      <c r="K2058" t="s">
        <v>1047</v>
      </c>
      <c r="L2058" t="s">
        <v>1048</v>
      </c>
      <c r="M2058" t="s">
        <v>1049</v>
      </c>
      <c r="N2058" t="s">
        <v>922</v>
      </c>
      <c r="O2058">
        <v>1670</v>
      </c>
    </row>
    <row r="2059" spans="1:15" x14ac:dyDescent="0.35">
      <c r="A2059" s="189" t="str">
        <f t="shared" si="133"/>
        <v>Aug</v>
      </c>
      <c r="B2059" s="190" t="str">
        <f t="shared" si="134"/>
        <v>2024</v>
      </c>
      <c r="C2059" s="190" t="str">
        <f t="shared" si="135"/>
        <v>Aug-2024</v>
      </c>
      <c r="D2059" s="2">
        <v>45535</v>
      </c>
      <c r="E2059" t="s">
        <v>1037</v>
      </c>
      <c r="F2059" t="s">
        <v>1038</v>
      </c>
      <c r="G2059" t="s">
        <v>1039</v>
      </c>
      <c r="H2059" t="s">
        <v>667</v>
      </c>
      <c r="I2059" t="s">
        <v>1045</v>
      </c>
      <c r="J2059" t="s">
        <v>1046</v>
      </c>
      <c r="K2059" t="s">
        <v>1047</v>
      </c>
      <c r="L2059" t="s">
        <v>1048</v>
      </c>
      <c r="M2059" t="s">
        <v>1049</v>
      </c>
      <c r="N2059" t="s">
        <v>921</v>
      </c>
      <c r="O2059">
        <v>2095</v>
      </c>
    </row>
    <row r="2060" spans="1:15" x14ac:dyDescent="0.35">
      <c r="A2060" s="189" t="str">
        <f t="shared" si="133"/>
        <v>Aug</v>
      </c>
      <c r="B2060" s="190" t="str">
        <f t="shared" si="134"/>
        <v>2024</v>
      </c>
      <c r="C2060" s="190" t="str">
        <f t="shared" si="135"/>
        <v>Aug-2024</v>
      </c>
      <c r="D2060" s="2">
        <v>45535</v>
      </c>
      <c r="E2060" t="s">
        <v>1037</v>
      </c>
      <c r="F2060" t="s">
        <v>1038</v>
      </c>
      <c r="G2060" t="s">
        <v>1039</v>
      </c>
      <c r="H2060" t="s">
        <v>669</v>
      </c>
      <c r="I2060" t="s">
        <v>1050</v>
      </c>
      <c r="J2060" t="s">
        <v>1051</v>
      </c>
      <c r="K2060" t="s">
        <v>1052</v>
      </c>
      <c r="L2060" t="s">
        <v>1053</v>
      </c>
      <c r="M2060" t="s">
        <v>1054</v>
      </c>
      <c r="N2060" t="s">
        <v>1528</v>
      </c>
      <c r="O2060">
        <v>25</v>
      </c>
    </row>
    <row r="2061" spans="1:15" x14ac:dyDescent="0.35">
      <c r="A2061" s="189" t="str">
        <f t="shared" si="133"/>
        <v>Aug</v>
      </c>
      <c r="B2061" s="190" t="str">
        <f t="shared" si="134"/>
        <v>2024</v>
      </c>
      <c r="C2061" s="190" t="str">
        <f t="shared" si="135"/>
        <v>Aug-2024</v>
      </c>
      <c r="D2061" s="2">
        <v>45535</v>
      </c>
      <c r="E2061" t="s">
        <v>1037</v>
      </c>
      <c r="F2061" t="s">
        <v>1038</v>
      </c>
      <c r="G2061" t="s">
        <v>1039</v>
      </c>
      <c r="H2061" t="s">
        <v>669</v>
      </c>
      <c r="I2061" t="s">
        <v>1050</v>
      </c>
      <c r="J2061" t="s">
        <v>1051</v>
      </c>
      <c r="K2061" t="s">
        <v>1052</v>
      </c>
      <c r="L2061" t="s">
        <v>1053</v>
      </c>
      <c r="M2061" t="s">
        <v>1054</v>
      </c>
      <c r="N2061" t="s">
        <v>1529</v>
      </c>
      <c r="O2061">
        <v>20</v>
      </c>
    </row>
    <row r="2062" spans="1:15" x14ac:dyDescent="0.35">
      <c r="A2062" s="189" t="str">
        <f t="shared" si="133"/>
        <v>Aug</v>
      </c>
      <c r="B2062" s="190" t="str">
        <f t="shared" si="134"/>
        <v>2024</v>
      </c>
      <c r="C2062" s="190" t="str">
        <f t="shared" si="135"/>
        <v>Aug-2024</v>
      </c>
      <c r="D2062" s="2">
        <v>45535</v>
      </c>
      <c r="E2062" t="s">
        <v>1037</v>
      </c>
      <c r="F2062" t="s">
        <v>1038</v>
      </c>
      <c r="G2062" t="s">
        <v>1039</v>
      </c>
      <c r="H2062" t="s">
        <v>669</v>
      </c>
      <c r="I2062" t="s">
        <v>1050</v>
      </c>
      <c r="J2062" t="s">
        <v>1051</v>
      </c>
      <c r="K2062" t="s">
        <v>1052</v>
      </c>
      <c r="L2062" t="s">
        <v>1053</v>
      </c>
      <c r="M2062" t="s">
        <v>1054</v>
      </c>
      <c r="N2062" t="s">
        <v>919</v>
      </c>
      <c r="O2062">
        <v>540</v>
      </c>
    </row>
    <row r="2063" spans="1:15" x14ac:dyDescent="0.35">
      <c r="A2063" s="189" t="str">
        <f t="shared" si="133"/>
        <v>Aug</v>
      </c>
      <c r="B2063" s="190" t="str">
        <f t="shared" si="134"/>
        <v>2024</v>
      </c>
      <c r="C2063" s="190" t="str">
        <f t="shared" si="135"/>
        <v>Aug-2024</v>
      </c>
      <c r="D2063" s="2">
        <v>45535</v>
      </c>
      <c r="E2063" t="s">
        <v>1037</v>
      </c>
      <c r="F2063" t="s">
        <v>1038</v>
      </c>
      <c r="G2063" t="s">
        <v>1039</v>
      </c>
      <c r="H2063" t="s">
        <v>669</v>
      </c>
      <c r="I2063" t="s">
        <v>1050</v>
      </c>
      <c r="J2063" t="s">
        <v>1051</v>
      </c>
      <c r="K2063" t="s">
        <v>1052</v>
      </c>
      <c r="L2063" t="s">
        <v>1053</v>
      </c>
      <c r="M2063" t="s">
        <v>1054</v>
      </c>
      <c r="N2063" t="s">
        <v>920</v>
      </c>
      <c r="O2063">
        <v>5045</v>
      </c>
    </row>
    <row r="2064" spans="1:15" x14ac:dyDescent="0.35">
      <c r="A2064" s="189" t="str">
        <f t="shared" si="133"/>
        <v>Aug</v>
      </c>
      <c r="B2064" s="190" t="str">
        <f t="shared" si="134"/>
        <v>2024</v>
      </c>
      <c r="C2064" s="190" t="str">
        <f t="shared" si="135"/>
        <v>Aug-2024</v>
      </c>
      <c r="D2064" s="2">
        <v>45535</v>
      </c>
      <c r="E2064" t="s">
        <v>1037</v>
      </c>
      <c r="F2064" t="s">
        <v>1038</v>
      </c>
      <c r="G2064" t="s">
        <v>1039</v>
      </c>
      <c r="H2064" t="s">
        <v>669</v>
      </c>
      <c r="I2064" t="s">
        <v>1050</v>
      </c>
      <c r="J2064" t="s">
        <v>1051</v>
      </c>
      <c r="K2064" t="s">
        <v>1052</v>
      </c>
      <c r="L2064" t="s">
        <v>1053</v>
      </c>
      <c r="M2064" t="s">
        <v>1054</v>
      </c>
      <c r="N2064" t="s">
        <v>922</v>
      </c>
      <c r="O2064">
        <v>1655</v>
      </c>
    </row>
    <row r="2065" spans="1:15" x14ac:dyDescent="0.35">
      <c r="A2065" s="189" t="str">
        <f t="shared" si="133"/>
        <v>Aug</v>
      </c>
      <c r="B2065" s="190" t="str">
        <f t="shared" si="134"/>
        <v>2024</v>
      </c>
      <c r="C2065" s="190" t="str">
        <f t="shared" si="135"/>
        <v>Aug-2024</v>
      </c>
      <c r="D2065" s="2">
        <v>45535</v>
      </c>
      <c r="E2065" t="s">
        <v>1037</v>
      </c>
      <c r="F2065" t="s">
        <v>1038</v>
      </c>
      <c r="G2065" t="s">
        <v>1039</v>
      </c>
      <c r="H2065" t="s">
        <v>669</v>
      </c>
      <c r="I2065" t="s">
        <v>1050</v>
      </c>
      <c r="J2065" t="s">
        <v>1051</v>
      </c>
      <c r="K2065" t="s">
        <v>1052</v>
      </c>
      <c r="L2065" t="s">
        <v>1053</v>
      </c>
      <c r="M2065" t="s">
        <v>1054</v>
      </c>
      <c r="N2065" t="s">
        <v>921</v>
      </c>
      <c r="O2065">
        <v>3415</v>
      </c>
    </row>
    <row r="2066" spans="1:15" x14ac:dyDescent="0.35">
      <c r="A2066" s="189" t="str">
        <f t="shared" si="133"/>
        <v>Aug</v>
      </c>
      <c r="B2066" s="190" t="str">
        <f t="shared" si="134"/>
        <v>2024</v>
      </c>
      <c r="C2066" s="190" t="str">
        <f t="shared" si="135"/>
        <v>Aug-2024</v>
      </c>
      <c r="D2066" s="2">
        <v>45535</v>
      </c>
      <c r="E2066" t="s">
        <v>1037</v>
      </c>
      <c r="F2066" t="s">
        <v>1038</v>
      </c>
      <c r="G2066" t="s">
        <v>1039</v>
      </c>
      <c r="H2066" t="s">
        <v>672</v>
      </c>
      <c r="I2066" t="s">
        <v>1055</v>
      </c>
      <c r="J2066" t="s">
        <v>1056</v>
      </c>
      <c r="K2066" t="s">
        <v>1057</v>
      </c>
      <c r="L2066" t="s">
        <v>1058</v>
      </c>
      <c r="M2066" t="s">
        <v>1059</v>
      </c>
      <c r="N2066" t="s">
        <v>1528</v>
      </c>
      <c r="O2066">
        <v>30</v>
      </c>
    </row>
    <row r="2067" spans="1:15" x14ac:dyDescent="0.35">
      <c r="A2067" s="189" t="str">
        <f t="shared" si="133"/>
        <v>Aug</v>
      </c>
      <c r="B2067" s="190" t="str">
        <f t="shared" si="134"/>
        <v>2024</v>
      </c>
      <c r="C2067" s="190" t="str">
        <f t="shared" si="135"/>
        <v>Aug-2024</v>
      </c>
      <c r="D2067" s="2">
        <v>45535</v>
      </c>
      <c r="E2067" t="s">
        <v>1037</v>
      </c>
      <c r="F2067" t="s">
        <v>1038</v>
      </c>
      <c r="G2067" t="s">
        <v>1039</v>
      </c>
      <c r="H2067" t="s">
        <v>672</v>
      </c>
      <c r="I2067" t="s">
        <v>1055</v>
      </c>
      <c r="J2067" t="s">
        <v>1056</v>
      </c>
      <c r="K2067" t="s">
        <v>1057</v>
      </c>
      <c r="L2067" t="s">
        <v>1058</v>
      </c>
      <c r="M2067" t="s">
        <v>1059</v>
      </c>
      <c r="N2067" t="s">
        <v>1529</v>
      </c>
      <c r="O2067">
        <v>10</v>
      </c>
    </row>
    <row r="2068" spans="1:15" x14ac:dyDescent="0.35">
      <c r="A2068" s="189" t="str">
        <f t="shared" si="133"/>
        <v>Aug</v>
      </c>
      <c r="B2068" s="190" t="str">
        <f t="shared" si="134"/>
        <v>2024</v>
      </c>
      <c r="C2068" s="190" t="str">
        <f t="shared" si="135"/>
        <v>Aug-2024</v>
      </c>
      <c r="D2068" s="2">
        <v>45535</v>
      </c>
      <c r="E2068" t="s">
        <v>1037</v>
      </c>
      <c r="F2068" t="s">
        <v>1038</v>
      </c>
      <c r="G2068" t="s">
        <v>1039</v>
      </c>
      <c r="H2068" t="s">
        <v>672</v>
      </c>
      <c r="I2068" t="s">
        <v>1055</v>
      </c>
      <c r="J2068" t="s">
        <v>1056</v>
      </c>
      <c r="K2068" t="s">
        <v>1057</v>
      </c>
      <c r="L2068" t="s">
        <v>1058</v>
      </c>
      <c r="M2068" t="s">
        <v>1059</v>
      </c>
      <c r="N2068" t="s">
        <v>919</v>
      </c>
      <c r="O2068">
        <v>105</v>
      </c>
    </row>
    <row r="2069" spans="1:15" x14ac:dyDescent="0.35">
      <c r="A2069" s="189" t="str">
        <f t="shared" si="133"/>
        <v>Aug</v>
      </c>
      <c r="B2069" s="190" t="str">
        <f t="shared" si="134"/>
        <v>2024</v>
      </c>
      <c r="C2069" s="190" t="str">
        <f t="shared" si="135"/>
        <v>Aug-2024</v>
      </c>
      <c r="D2069" s="2">
        <v>45535</v>
      </c>
      <c r="E2069" t="s">
        <v>1037</v>
      </c>
      <c r="F2069" t="s">
        <v>1038</v>
      </c>
      <c r="G2069" t="s">
        <v>1039</v>
      </c>
      <c r="H2069" t="s">
        <v>672</v>
      </c>
      <c r="I2069" t="s">
        <v>1055</v>
      </c>
      <c r="J2069" t="s">
        <v>1056</v>
      </c>
      <c r="K2069" t="s">
        <v>1057</v>
      </c>
      <c r="L2069" t="s">
        <v>1058</v>
      </c>
      <c r="M2069" t="s">
        <v>1059</v>
      </c>
      <c r="N2069" t="s">
        <v>920</v>
      </c>
      <c r="O2069">
        <v>3620</v>
      </c>
    </row>
    <row r="2070" spans="1:15" x14ac:dyDescent="0.35">
      <c r="A2070" s="189" t="str">
        <f t="shared" si="133"/>
        <v>Aug</v>
      </c>
      <c r="B2070" s="190" t="str">
        <f t="shared" si="134"/>
        <v>2024</v>
      </c>
      <c r="C2070" s="190" t="str">
        <f t="shared" si="135"/>
        <v>Aug-2024</v>
      </c>
      <c r="D2070" s="2">
        <v>45535</v>
      </c>
      <c r="E2070" t="s">
        <v>1037</v>
      </c>
      <c r="F2070" t="s">
        <v>1038</v>
      </c>
      <c r="G2070" t="s">
        <v>1039</v>
      </c>
      <c r="H2070" t="s">
        <v>672</v>
      </c>
      <c r="I2070" t="s">
        <v>1055</v>
      </c>
      <c r="J2070" t="s">
        <v>1056</v>
      </c>
      <c r="K2070" t="s">
        <v>1057</v>
      </c>
      <c r="L2070" t="s">
        <v>1058</v>
      </c>
      <c r="M2070" t="s">
        <v>1059</v>
      </c>
      <c r="N2070" t="s">
        <v>922</v>
      </c>
      <c r="O2070">
        <v>1750</v>
      </c>
    </row>
    <row r="2071" spans="1:15" x14ac:dyDescent="0.35">
      <c r="A2071" s="189" t="str">
        <f t="shared" si="133"/>
        <v>Aug</v>
      </c>
      <c r="B2071" s="190" t="str">
        <f t="shared" si="134"/>
        <v>2024</v>
      </c>
      <c r="C2071" s="190" t="str">
        <f t="shared" si="135"/>
        <v>Aug-2024</v>
      </c>
      <c r="D2071" s="2">
        <v>45535</v>
      </c>
      <c r="E2071" t="s">
        <v>1037</v>
      </c>
      <c r="F2071" t="s">
        <v>1038</v>
      </c>
      <c r="G2071" t="s">
        <v>1039</v>
      </c>
      <c r="H2071" t="s">
        <v>672</v>
      </c>
      <c r="I2071" t="s">
        <v>1055</v>
      </c>
      <c r="J2071" t="s">
        <v>1056</v>
      </c>
      <c r="K2071" t="s">
        <v>1057</v>
      </c>
      <c r="L2071" t="s">
        <v>1058</v>
      </c>
      <c r="M2071" t="s">
        <v>1059</v>
      </c>
      <c r="N2071" t="s">
        <v>921</v>
      </c>
      <c r="O2071">
        <v>3295</v>
      </c>
    </row>
    <row r="2072" spans="1:15" x14ac:dyDescent="0.35">
      <c r="A2072" s="189" t="str">
        <f t="shared" si="133"/>
        <v>Aug</v>
      </c>
      <c r="B2072" s="190" t="str">
        <f t="shared" si="134"/>
        <v>2024</v>
      </c>
      <c r="C2072" s="190" t="str">
        <f t="shared" si="135"/>
        <v>Aug-2024</v>
      </c>
      <c r="D2072" s="2">
        <v>45535</v>
      </c>
      <c r="E2072" t="s">
        <v>1037</v>
      </c>
      <c r="F2072" t="s">
        <v>1038</v>
      </c>
      <c r="G2072" t="s">
        <v>1039</v>
      </c>
      <c r="H2072" t="s">
        <v>673</v>
      </c>
      <c r="I2072" t="s">
        <v>1060</v>
      </c>
      <c r="J2072" t="s">
        <v>1061</v>
      </c>
      <c r="K2072" t="s">
        <v>1062</v>
      </c>
      <c r="L2072" t="s">
        <v>1063</v>
      </c>
      <c r="M2072" t="s">
        <v>1064</v>
      </c>
      <c r="N2072" t="s">
        <v>1528</v>
      </c>
      <c r="O2072">
        <v>40</v>
      </c>
    </row>
    <row r="2073" spans="1:15" x14ac:dyDescent="0.35">
      <c r="A2073" s="189" t="str">
        <f t="shared" si="133"/>
        <v>Aug</v>
      </c>
      <c r="B2073" s="190" t="str">
        <f t="shared" si="134"/>
        <v>2024</v>
      </c>
      <c r="C2073" s="190" t="str">
        <f t="shared" si="135"/>
        <v>Aug-2024</v>
      </c>
      <c r="D2073" s="2">
        <v>45535</v>
      </c>
      <c r="E2073" t="s">
        <v>1037</v>
      </c>
      <c r="F2073" t="s">
        <v>1038</v>
      </c>
      <c r="G2073" t="s">
        <v>1039</v>
      </c>
      <c r="H2073" t="s">
        <v>673</v>
      </c>
      <c r="I2073" t="s">
        <v>1060</v>
      </c>
      <c r="J2073" t="s">
        <v>1061</v>
      </c>
      <c r="K2073" t="s">
        <v>1062</v>
      </c>
      <c r="L2073" t="s">
        <v>1063</v>
      </c>
      <c r="M2073" t="s">
        <v>1064</v>
      </c>
      <c r="N2073" t="s">
        <v>1529</v>
      </c>
      <c r="O2073">
        <v>5</v>
      </c>
    </row>
    <row r="2074" spans="1:15" x14ac:dyDescent="0.35">
      <c r="A2074" s="189" t="str">
        <f t="shared" si="133"/>
        <v>Aug</v>
      </c>
      <c r="B2074" s="190" t="str">
        <f t="shared" si="134"/>
        <v>2024</v>
      </c>
      <c r="C2074" s="190" t="str">
        <f t="shared" si="135"/>
        <v>Aug-2024</v>
      </c>
      <c r="D2074" s="2">
        <v>45535</v>
      </c>
      <c r="E2074" t="s">
        <v>1037</v>
      </c>
      <c r="F2074" t="s">
        <v>1038</v>
      </c>
      <c r="G2074" t="s">
        <v>1039</v>
      </c>
      <c r="H2074" t="s">
        <v>673</v>
      </c>
      <c r="I2074" t="s">
        <v>1060</v>
      </c>
      <c r="J2074" t="s">
        <v>1061</v>
      </c>
      <c r="K2074" t="s">
        <v>1062</v>
      </c>
      <c r="L2074" t="s">
        <v>1063</v>
      </c>
      <c r="M2074" t="s">
        <v>1064</v>
      </c>
      <c r="N2074" t="s">
        <v>919</v>
      </c>
      <c r="O2074">
        <v>60</v>
      </c>
    </row>
    <row r="2075" spans="1:15" x14ac:dyDescent="0.35">
      <c r="A2075" s="189" t="str">
        <f t="shared" si="133"/>
        <v>Aug</v>
      </c>
      <c r="B2075" s="190" t="str">
        <f t="shared" si="134"/>
        <v>2024</v>
      </c>
      <c r="C2075" s="190" t="str">
        <f t="shared" si="135"/>
        <v>Aug-2024</v>
      </c>
      <c r="D2075" s="2">
        <v>45535</v>
      </c>
      <c r="E2075" t="s">
        <v>1037</v>
      </c>
      <c r="F2075" t="s">
        <v>1038</v>
      </c>
      <c r="G2075" t="s">
        <v>1039</v>
      </c>
      <c r="H2075" t="s">
        <v>673</v>
      </c>
      <c r="I2075" t="s">
        <v>1060</v>
      </c>
      <c r="J2075" t="s">
        <v>1061</v>
      </c>
      <c r="K2075" t="s">
        <v>1062</v>
      </c>
      <c r="L2075" t="s">
        <v>1063</v>
      </c>
      <c r="M2075" t="s">
        <v>1064</v>
      </c>
      <c r="N2075" t="s">
        <v>920</v>
      </c>
      <c r="O2075">
        <v>1415</v>
      </c>
    </row>
    <row r="2076" spans="1:15" x14ac:dyDescent="0.35">
      <c r="A2076" s="189" t="str">
        <f t="shared" si="133"/>
        <v>Aug</v>
      </c>
      <c r="B2076" s="190" t="str">
        <f t="shared" si="134"/>
        <v>2024</v>
      </c>
      <c r="C2076" s="190" t="str">
        <f t="shared" si="135"/>
        <v>Aug-2024</v>
      </c>
      <c r="D2076" s="2">
        <v>45535</v>
      </c>
      <c r="E2076" t="s">
        <v>1037</v>
      </c>
      <c r="F2076" t="s">
        <v>1038</v>
      </c>
      <c r="G2076" t="s">
        <v>1039</v>
      </c>
      <c r="H2076" t="s">
        <v>673</v>
      </c>
      <c r="I2076" t="s">
        <v>1060</v>
      </c>
      <c r="J2076" t="s">
        <v>1061</v>
      </c>
      <c r="K2076" t="s">
        <v>1062</v>
      </c>
      <c r="L2076" t="s">
        <v>1063</v>
      </c>
      <c r="M2076" t="s">
        <v>1064</v>
      </c>
      <c r="N2076" t="s">
        <v>922</v>
      </c>
      <c r="O2076">
        <v>840</v>
      </c>
    </row>
    <row r="2077" spans="1:15" x14ac:dyDescent="0.35">
      <c r="A2077" s="189" t="str">
        <f t="shared" si="133"/>
        <v>Aug</v>
      </c>
      <c r="B2077" s="190" t="str">
        <f t="shared" si="134"/>
        <v>2024</v>
      </c>
      <c r="C2077" s="190" t="str">
        <f t="shared" si="135"/>
        <v>Aug-2024</v>
      </c>
      <c r="D2077" s="2">
        <v>45535</v>
      </c>
      <c r="E2077" t="s">
        <v>1037</v>
      </c>
      <c r="F2077" t="s">
        <v>1038</v>
      </c>
      <c r="G2077" t="s">
        <v>1039</v>
      </c>
      <c r="H2077" t="s">
        <v>673</v>
      </c>
      <c r="I2077" t="s">
        <v>1060</v>
      </c>
      <c r="J2077" t="s">
        <v>1061</v>
      </c>
      <c r="K2077" t="s">
        <v>1062</v>
      </c>
      <c r="L2077" t="s">
        <v>1063</v>
      </c>
      <c r="M2077" t="s">
        <v>1064</v>
      </c>
      <c r="N2077" t="s">
        <v>921</v>
      </c>
      <c r="O2077">
        <v>1070</v>
      </c>
    </row>
    <row r="2078" spans="1:15" x14ac:dyDescent="0.35">
      <c r="A2078" s="189" t="str">
        <f t="shared" si="133"/>
        <v>Aug</v>
      </c>
      <c r="B2078" s="190" t="str">
        <f t="shared" si="134"/>
        <v>2024</v>
      </c>
      <c r="C2078" s="190" t="str">
        <f t="shared" si="135"/>
        <v>Aug-2024</v>
      </c>
      <c r="D2078" s="2">
        <v>45535</v>
      </c>
      <c r="E2078" t="s">
        <v>1037</v>
      </c>
      <c r="F2078" t="s">
        <v>1038</v>
      </c>
      <c r="G2078" t="s">
        <v>1039</v>
      </c>
      <c r="H2078" t="s">
        <v>673</v>
      </c>
      <c r="I2078" t="s">
        <v>1060</v>
      </c>
      <c r="J2078" t="s">
        <v>1061</v>
      </c>
      <c r="K2078" t="s">
        <v>1065</v>
      </c>
      <c r="L2078" t="s">
        <v>1066</v>
      </c>
      <c r="M2078" t="s">
        <v>1067</v>
      </c>
      <c r="N2078" t="s">
        <v>1528</v>
      </c>
      <c r="O2078">
        <v>30</v>
      </c>
    </row>
    <row r="2079" spans="1:15" x14ac:dyDescent="0.35">
      <c r="A2079" s="189" t="str">
        <f t="shared" si="133"/>
        <v>Aug</v>
      </c>
      <c r="B2079" s="190" t="str">
        <f t="shared" si="134"/>
        <v>2024</v>
      </c>
      <c r="C2079" s="190" t="str">
        <f t="shared" si="135"/>
        <v>Aug-2024</v>
      </c>
      <c r="D2079" s="2">
        <v>45535</v>
      </c>
      <c r="E2079" t="s">
        <v>1037</v>
      </c>
      <c r="F2079" t="s">
        <v>1038</v>
      </c>
      <c r="G2079" t="s">
        <v>1039</v>
      </c>
      <c r="H2079" t="s">
        <v>673</v>
      </c>
      <c r="I2079" t="s">
        <v>1060</v>
      </c>
      <c r="J2079" t="s">
        <v>1061</v>
      </c>
      <c r="K2079" t="s">
        <v>1065</v>
      </c>
      <c r="L2079" t="s">
        <v>1066</v>
      </c>
      <c r="M2079" t="s">
        <v>1067</v>
      </c>
      <c r="N2079" t="s">
        <v>1529</v>
      </c>
      <c r="O2079">
        <v>15</v>
      </c>
    </row>
    <row r="2080" spans="1:15" x14ac:dyDescent="0.35">
      <c r="A2080" s="189" t="str">
        <f t="shared" si="133"/>
        <v>Aug</v>
      </c>
      <c r="B2080" s="190" t="str">
        <f t="shared" si="134"/>
        <v>2024</v>
      </c>
      <c r="C2080" s="190" t="str">
        <f t="shared" si="135"/>
        <v>Aug-2024</v>
      </c>
      <c r="D2080" s="2">
        <v>45535</v>
      </c>
      <c r="E2080" t="s">
        <v>1037</v>
      </c>
      <c r="F2080" t="s">
        <v>1038</v>
      </c>
      <c r="G2080" t="s">
        <v>1039</v>
      </c>
      <c r="H2080" t="s">
        <v>673</v>
      </c>
      <c r="I2080" t="s">
        <v>1060</v>
      </c>
      <c r="J2080" t="s">
        <v>1061</v>
      </c>
      <c r="K2080" t="s">
        <v>1065</v>
      </c>
      <c r="L2080" t="s">
        <v>1066</v>
      </c>
      <c r="M2080" t="s">
        <v>1067</v>
      </c>
      <c r="N2080" t="s">
        <v>919</v>
      </c>
      <c r="O2080">
        <v>20</v>
      </c>
    </row>
    <row r="2081" spans="1:15" x14ac:dyDescent="0.35">
      <c r="A2081" s="189" t="str">
        <f t="shared" si="133"/>
        <v>Aug</v>
      </c>
      <c r="B2081" s="190" t="str">
        <f t="shared" si="134"/>
        <v>2024</v>
      </c>
      <c r="C2081" s="190" t="str">
        <f t="shared" si="135"/>
        <v>Aug-2024</v>
      </c>
      <c r="D2081" s="2">
        <v>45535</v>
      </c>
      <c r="E2081" t="s">
        <v>1037</v>
      </c>
      <c r="F2081" t="s">
        <v>1038</v>
      </c>
      <c r="G2081" t="s">
        <v>1039</v>
      </c>
      <c r="H2081" t="s">
        <v>673</v>
      </c>
      <c r="I2081" t="s">
        <v>1060</v>
      </c>
      <c r="J2081" t="s">
        <v>1061</v>
      </c>
      <c r="K2081" t="s">
        <v>1065</v>
      </c>
      <c r="L2081" t="s">
        <v>1066</v>
      </c>
      <c r="M2081" t="s">
        <v>1067</v>
      </c>
      <c r="N2081" t="s">
        <v>920</v>
      </c>
      <c r="O2081">
        <v>795</v>
      </c>
    </row>
    <row r="2082" spans="1:15" x14ac:dyDescent="0.35">
      <c r="A2082" s="189" t="str">
        <f t="shared" si="133"/>
        <v>Aug</v>
      </c>
      <c r="B2082" s="190" t="str">
        <f t="shared" si="134"/>
        <v>2024</v>
      </c>
      <c r="C2082" s="190" t="str">
        <f t="shared" si="135"/>
        <v>Aug-2024</v>
      </c>
      <c r="D2082" s="2">
        <v>45535</v>
      </c>
      <c r="E2082" t="s">
        <v>1037</v>
      </c>
      <c r="F2082" t="s">
        <v>1038</v>
      </c>
      <c r="G2082" t="s">
        <v>1039</v>
      </c>
      <c r="H2082" t="s">
        <v>673</v>
      </c>
      <c r="I2082" t="s">
        <v>1060</v>
      </c>
      <c r="J2082" t="s">
        <v>1061</v>
      </c>
      <c r="K2082" t="s">
        <v>1065</v>
      </c>
      <c r="L2082" t="s">
        <v>1066</v>
      </c>
      <c r="M2082" t="s">
        <v>1067</v>
      </c>
      <c r="N2082" t="s">
        <v>922</v>
      </c>
      <c r="O2082">
        <v>745</v>
      </c>
    </row>
    <row r="2083" spans="1:15" x14ac:dyDescent="0.35">
      <c r="A2083" s="189" t="str">
        <f t="shared" si="133"/>
        <v>Aug</v>
      </c>
      <c r="B2083" s="190" t="str">
        <f t="shared" si="134"/>
        <v>2024</v>
      </c>
      <c r="C2083" s="190" t="str">
        <f t="shared" si="135"/>
        <v>Aug-2024</v>
      </c>
      <c r="D2083" s="2">
        <v>45535</v>
      </c>
      <c r="E2083" t="s">
        <v>1037</v>
      </c>
      <c r="F2083" t="s">
        <v>1038</v>
      </c>
      <c r="G2083" t="s">
        <v>1039</v>
      </c>
      <c r="H2083" t="s">
        <v>673</v>
      </c>
      <c r="I2083" t="s">
        <v>1060</v>
      </c>
      <c r="J2083" t="s">
        <v>1061</v>
      </c>
      <c r="K2083" t="s">
        <v>1065</v>
      </c>
      <c r="L2083" t="s">
        <v>1066</v>
      </c>
      <c r="M2083" t="s">
        <v>1067</v>
      </c>
      <c r="N2083" t="s">
        <v>921</v>
      </c>
      <c r="O2083">
        <v>875</v>
      </c>
    </row>
    <row r="2084" spans="1:15" x14ac:dyDescent="0.35">
      <c r="A2084" s="189" t="str">
        <f t="shared" si="133"/>
        <v>Aug</v>
      </c>
      <c r="B2084" s="190" t="str">
        <f t="shared" si="134"/>
        <v>2024</v>
      </c>
      <c r="C2084" s="190" t="str">
        <f t="shared" si="135"/>
        <v>Aug-2024</v>
      </c>
      <c r="D2084" s="2">
        <v>45535</v>
      </c>
      <c r="E2084" t="s">
        <v>1037</v>
      </c>
      <c r="F2084" t="s">
        <v>1038</v>
      </c>
      <c r="G2084" t="s">
        <v>1039</v>
      </c>
      <c r="H2084" t="s">
        <v>673</v>
      </c>
      <c r="I2084" t="s">
        <v>1060</v>
      </c>
      <c r="J2084" t="s">
        <v>1061</v>
      </c>
      <c r="K2084" t="s">
        <v>1068</v>
      </c>
      <c r="L2084" t="s">
        <v>1069</v>
      </c>
      <c r="M2084" t="s">
        <v>1070</v>
      </c>
      <c r="N2084" t="s">
        <v>1528</v>
      </c>
      <c r="O2084">
        <v>80</v>
      </c>
    </row>
    <row r="2085" spans="1:15" x14ac:dyDescent="0.35">
      <c r="A2085" s="189" t="str">
        <f t="shared" si="133"/>
        <v>Aug</v>
      </c>
      <c r="B2085" s="190" t="str">
        <f t="shared" si="134"/>
        <v>2024</v>
      </c>
      <c r="C2085" s="190" t="str">
        <f t="shared" si="135"/>
        <v>Aug-2024</v>
      </c>
      <c r="D2085" s="2">
        <v>45535</v>
      </c>
      <c r="E2085" t="s">
        <v>1037</v>
      </c>
      <c r="F2085" t="s">
        <v>1038</v>
      </c>
      <c r="G2085" t="s">
        <v>1039</v>
      </c>
      <c r="H2085" t="s">
        <v>673</v>
      </c>
      <c r="I2085" t="s">
        <v>1060</v>
      </c>
      <c r="J2085" t="s">
        <v>1061</v>
      </c>
      <c r="K2085" t="s">
        <v>1068</v>
      </c>
      <c r="L2085" t="s">
        <v>1069</v>
      </c>
      <c r="M2085" t="s">
        <v>1070</v>
      </c>
      <c r="N2085" t="s">
        <v>1529</v>
      </c>
      <c r="O2085" t="s">
        <v>958</v>
      </c>
    </row>
    <row r="2086" spans="1:15" x14ac:dyDescent="0.35">
      <c r="A2086" s="189" t="str">
        <f t="shared" si="133"/>
        <v>Aug</v>
      </c>
      <c r="B2086" s="190" t="str">
        <f t="shared" si="134"/>
        <v>2024</v>
      </c>
      <c r="C2086" s="190" t="str">
        <f t="shared" si="135"/>
        <v>Aug-2024</v>
      </c>
      <c r="D2086" s="2">
        <v>45535</v>
      </c>
      <c r="E2086" t="s">
        <v>1037</v>
      </c>
      <c r="F2086" t="s">
        <v>1038</v>
      </c>
      <c r="G2086" t="s">
        <v>1039</v>
      </c>
      <c r="H2086" t="s">
        <v>673</v>
      </c>
      <c r="I2086" t="s">
        <v>1060</v>
      </c>
      <c r="J2086" t="s">
        <v>1061</v>
      </c>
      <c r="K2086" t="s">
        <v>1068</v>
      </c>
      <c r="L2086" t="s">
        <v>1069</v>
      </c>
      <c r="M2086" t="s">
        <v>1070</v>
      </c>
      <c r="N2086" t="s">
        <v>919</v>
      </c>
      <c r="O2086">
        <v>35</v>
      </c>
    </row>
    <row r="2087" spans="1:15" x14ac:dyDescent="0.35">
      <c r="A2087" s="189" t="str">
        <f t="shared" si="133"/>
        <v>Aug</v>
      </c>
      <c r="B2087" s="190" t="str">
        <f t="shared" si="134"/>
        <v>2024</v>
      </c>
      <c r="C2087" s="190" t="str">
        <f t="shared" si="135"/>
        <v>Aug-2024</v>
      </c>
      <c r="D2087" s="2">
        <v>45535</v>
      </c>
      <c r="E2087" t="s">
        <v>1037</v>
      </c>
      <c r="F2087" t="s">
        <v>1038</v>
      </c>
      <c r="G2087" t="s">
        <v>1039</v>
      </c>
      <c r="H2087" t="s">
        <v>673</v>
      </c>
      <c r="I2087" t="s">
        <v>1060</v>
      </c>
      <c r="J2087" t="s">
        <v>1061</v>
      </c>
      <c r="K2087" t="s">
        <v>1068</v>
      </c>
      <c r="L2087" t="s">
        <v>1069</v>
      </c>
      <c r="M2087" t="s">
        <v>1070</v>
      </c>
      <c r="N2087" t="s">
        <v>920</v>
      </c>
      <c r="O2087">
        <v>1535</v>
      </c>
    </row>
    <row r="2088" spans="1:15" x14ac:dyDescent="0.35">
      <c r="A2088" s="189" t="str">
        <f t="shared" si="133"/>
        <v>Aug</v>
      </c>
      <c r="B2088" s="190" t="str">
        <f t="shared" si="134"/>
        <v>2024</v>
      </c>
      <c r="C2088" s="190" t="str">
        <f t="shared" si="135"/>
        <v>Aug-2024</v>
      </c>
      <c r="D2088" s="2">
        <v>45535</v>
      </c>
      <c r="E2088" t="s">
        <v>1037</v>
      </c>
      <c r="F2088" t="s">
        <v>1038</v>
      </c>
      <c r="G2088" t="s">
        <v>1039</v>
      </c>
      <c r="H2088" t="s">
        <v>673</v>
      </c>
      <c r="I2088" t="s">
        <v>1060</v>
      </c>
      <c r="J2088" t="s">
        <v>1061</v>
      </c>
      <c r="K2088" t="s">
        <v>1068</v>
      </c>
      <c r="L2088" t="s">
        <v>1069</v>
      </c>
      <c r="M2088" t="s">
        <v>1070</v>
      </c>
      <c r="N2088" t="s">
        <v>922</v>
      </c>
      <c r="O2088">
        <v>660</v>
      </c>
    </row>
    <row r="2089" spans="1:15" x14ac:dyDescent="0.35">
      <c r="A2089" s="189" t="str">
        <f t="shared" si="133"/>
        <v>Aug</v>
      </c>
      <c r="B2089" s="190" t="str">
        <f t="shared" si="134"/>
        <v>2024</v>
      </c>
      <c r="C2089" s="190" t="str">
        <f t="shared" si="135"/>
        <v>Aug-2024</v>
      </c>
      <c r="D2089" s="2">
        <v>45535</v>
      </c>
      <c r="E2089" t="s">
        <v>1037</v>
      </c>
      <c r="F2089" t="s">
        <v>1038</v>
      </c>
      <c r="G2089" t="s">
        <v>1039</v>
      </c>
      <c r="H2089" t="s">
        <v>673</v>
      </c>
      <c r="I2089" t="s">
        <v>1060</v>
      </c>
      <c r="J2089" t="s">
        <v>1061</v>
      </c>
      <c r="K2089" t="s">
        <v>1068</v>
      </c>
      <c r="L2089" t="s">
        <v>1069</v>
      </c>
      <c r="M2089" t="s">
        <v>1070</v>
      </c>
      <c r="N2089" t="s">
        <v>921</v>
      </c>
      <c r="O2089">
        <v>1040</v>
      </c>
    </row>
    <row r="2090" spans="1:15" x14ac:dyDescent="0.35">
      <c r="A2090" s="189" t="str">
        <f t="shared" si="133"/>
        <v>Aug</v>
      </c>
      <c r="B2090" s="190" t="str">
        <f t="shared" si="134"/>
        <v>2024</v>
      </c>
      <c r="C2090" s="190" t="str">
        <f t="shared" si="135"/>
        <v>Aug-2024</v>
      </c>
      <c r="D2090" s="2">
        <v>45535</v>
      </c>
      <c r="E2090" t="s">
        <v>1037</v>
      </c>
      <c r="F2090" t="s">
        <v>1038</v>
      </c>
      <c r="G2090" t="s">
        <v>1039</v>
      </c>
      <c r="H2090" t="s">
        <v>677</v>
      </c>
      <c r="I2090" t="s">
        <v>1071</v>
      </c>
      <c r="J2090" t="s">
        <v>1072</v>
      </c>
      <c r="K2090" t="s">
        <v>1073</v>
      </c>
      <c r="L2090" t="s">
        <v>1074</v>
      </c>
      <c r="M2090" t="s">
        <v>1075</v>
      </c>
      <c r="N2090" t="s">
        <v>1528</v>
      </c>
      <c r="O2090">
        <v>30</v>
      </c>
    </row>
    <row r="2091" spans="1:15" x14ac:dyDescent="0.35">
      <c r="A2091" s="189" t="str">
        <f t="shared" si="133"/>
        <v>Aug</v>
      </c>
      <c r="B2091" s="190" t="str">
        <f t="shared" si="134"/>
        <v>2024</v>
      </c>
      <c r="C2091" s="190" t="str">
        <f t="shared" si="135"/>
        <v>Aug-2024</v>
      </c>
      <c r="D2091" s="2">
        <v>45535</v>
      </c>
      <c r="E2091" t="s">
        <v>1037</v>
      </c>
      <c r="F2091" t="s">
        <v>1038</v>
      </c>
      <c r="G2091" t="s">
        <v>1039</v>
      </c>
      <c r="H2091" t="s">
        <v>677</v>
      </c>
      <c r="I2091" t="s">
        <v>1071</v>
      </c>
      <c r="J2091" t="s">
        <v>1072</v>
      </c>
      <c r="K2091" t="s">
        <v>1073</v>
      </c>
      <c r="L2091" t="s">
        <v>1074</v>
      </c>
      <c r="M2091" t="s">
        <v>1075</v>
      </c>
      <c r="N2091" t="s">
        <v>1529</v>
      </c>
      <c r="O2091" t="s">
        <v>958</v>
      </c>
    </row>
    <row r="2092" spans="1:15" x14ac:dyDescent="0.35">
      <c r="A2092" s="189" t="str">
        <f t="shared" si="133"/>
        <v>Aug</v>
      </c>
      <c r="B2092" s="190" t="str">
        <f t="shared" si="134"/>
        <v>2024</v>
      </c>
      <c r="C2092" s="190" t="str">
        <f t="shared" si="135"/>
        <v>Aug-2024</v>
      </c>
      <c r="D2092" s="2">
        <v>45535</v>
      </c>
      <c r="E2092" t="s">
        <v>1037</v>
      </c>
      <c r="F2092" t="s">
        <v>1038</v>
      </c>
      <c r="G2092" t="s">
        <v>1039</v>
      </c>
      <c r="H2092" t="s">
        <v>677</v>
      </c>
      <c r="I2092" t="s">
        <v>1071</v>
      </c>
      <c r="J2092" t="s">
        <v>1072</v>
      </c>
      <c r="K2092" t="s">
        <v>1073</v>
      </c>
      <c r="L2092" t="s">
        <v>1074</v>
      </c>
      <c r="M2092" t="s">
        <v>1075</v>
      </c>
      <c r="N2092" t="s">
        <v>919</v>
      </c>
      <c r="O2092">
        <v>160</v>
      </c>
    </row>
    <row r="2093" spans="1:15" x14ac:dyDescent="0.35">
      <c r="A2093" s="189" t="str">
        <f t="shared" si="133"/>
        <v>Aug</v>
      </c>
      <c r="B2093" s="190" t="str">
        <f t="shared" si="134"/>
        <v>2024</v>
      </c>
      <c r="C2093" s="190" t="str">
        <f t="shared" si="135"/>
        <v>Aug-2024</v>
      </c>
      <c r="D2093" s="2">
        <v>45535</v>
      </c>
      <c r="E2093" t="s">
        <v>1037</v>
      </c>
      <c r="F2093" t="s">
        <v>1038</v>
      </c>
      <c r="G2093" t="s">
        <v>1039</v>
      </c>
      <c r="H2093" t="s">
        <v>677</v>
      </c>
      <c r="I2093" t="s">
        <v>1071</v>
      </c>
      <c r="J2093" t="s">
        <v>1072</v>
      </c>
      <c r="K2093" t="s">
        <v>1073</v>
      </c>
      <c r="L2093" t="s">
        <v>1074</v>
      </c>
      <c r="M2093" t="s">
        <v>1075</v>
      </c>
      <c r="N2093" t="s">
        <v>920</v>
      </c>
      <c r="O2093">
        <v>705</v>
      </c>
    </row>
    <row r="2094" spans="1:15" x14ac:dyDescent="0.35">
      <c r="A2094" s="189" t="str">
        <f t="shared" si="133"/>
        <v>Aug</v>
      </c>
      <c r="B2094" s="190" t="str">
        <f t="shared" si="134"/>
        <v>2024</v>
      </c>
      <c r="C2094" s="190" t="str">
        <f t="shared" si="135"/>
        <v>Aug-2024</v>
      </c>
      <c r="D2094" s="2">
        <v>45535</v>
      </c>
      <c r="E2094" t="s">
        <v>1037</v>
      </c>
      <c r="F2094" t="s">
        <v>1038</v>
      </c>
      <c r="G2094" t="s">
        <v>1039</v>
      </c>
      <c r="H2094" t="s">
        <v>677</v>
      </c>
      <c r="I2094" t="s">
        <v>1071</v>
      </c>
      <c r="J2094" t="s">
        <v>1072</v>
      </c>
      <c r="K2094" t="s">
        <v>1073</v>
      </c>
      <c r="L2094" t="s">
        <v>1074</v>
      </c>
      <c r="M2094" t="s">
        <v>1075</v>
      </c>
      <c r="N2094" t="s">
        <v>922</v>
      </c>
      <c r="O2094">
        <v>65</v>
      </c>
    </row>
    <row r="2095" spans="1:15" x14ac:dyDescent="0.35">
      <c r="A2095" s="189" t="str">
        <f t="shared" si="133"/>
        <v>Aug</v>
      </c>
      <c r="B2095" s="190" t="str">
        <f t="shared" si="134"/>
        <v>2024</v>
      </c>
      <c r="C2095" s="190" t="str">
        <f t="shared" si="135"/>
        <v>Aug-2024</v>
      </c>
      <c r="D2095" s="2">
        <v>45535</v>
      </c>
      <c r="E2095" t="s">
        <v>1037</v>
      </c>
      <c r="F2095" t="s">
        <v>1038</v>
      </c>
      <c r="G2095" t="s">
        <v>1039</v>
      </c>
      <c r="H2095" t="s">
        <v>677</v>
      </c>
      <c r="I2095" t="s">
        <v>1071</v>
      </c>
      <c r="J2095" t="s">
        <v>1072</v>
      </c>
      <c r="K2095" t="s">
        <v>1073</v>
      </c>
      <c r="L2095" t="s">
        <v>1074</v>
      </c>
      <c r="M2095" t="s">
        <v>1075</v>
      </c>
      <c r="N2095" t="s">
        <v>921</v>
      </c>
      <c r="O2095">
        <v>490</v>
      </c>
    </row>
    <row r="2096" spans="1:15" x14ac:dyDescent="0.35">
      <c r="A2096" s="189" t="str">
        <f t="shared" si="133"/>
        <v>Aug</v>
      </c>
      <c r="B2096" s="190" t="str">
        <f t="shared" si="134"/>
        <v>2024</v>
      </c>
      <c r="C2096" s="190" t="str">
        <f t="shared" si="135"/>
        <v>Aug-2024</v>
      </c>
      <c r="D2096" s="2">
        <v>45535</v>
      </c>
      <c r="E2096" t="s">
        <v>1037</v>
      </c>
      <c r="F2096" t="s">
        <v>1038</v>
      </c>
      <c r="G2096" t="s">
        <v>1039</v>
      </c>
      <c r="H2096" t="s">
        <v>677</v>
      </c>
      <c r="I2096" t="s">
        <v>1071</v>
      </c>
      <c r="J2096" t="s">
        <v>1072</v>
      </c>
      <c r="K2096" t="s">
        <v>1076</v>
      </c>
      <c r="L2096" t="s">
        <v>1077</v>
      </c>
      <c r="M2096" t="s">
        <v>1078</v>
      </c>
      <c r="N2096" t="s">
        <v>1528</v>
      </c>
      <c r="O2096">
        <v>25</v>
      </c>
    </row>
    <row r="2097" spans="1:15" x14ac:dyDescent="0.35">
      <c r="A2097" s="189" t="str">
        <f t="shared" si="133"/>
        <v>Aug</v>
      </c>
      <c r="B2097" s="190" t="str">
        <f t="shared" si="134"/>
        <v>2024</v>
      </c>
      <c r="C2097" s="190" t="str">
        <f t="shared" si="135"/>
        <v>Aug-2024</v>
      </c>
      <c r="D2097" s="2">
        <v>45535</v>
      </c>
      <c r="E2097" t="s">
        <v>1037</v>
      </c>
      <c r="F2097" t="s">
        <v>1038</v>
      </c>
      <c r="G2097" t="s">
        <v>1039</v>
      </c>
      <c r="H2097" t="s">
        <v>677</v>
      </c>
      <c r="I2097" t="s">
        <v>1071</v>
      </c>
      <c r="J2097" t="s">
        <v>1072</v>
      </c>
      <c r="K2097" t="s">
        <v>1076</v>
      </c>
      <c r="L2097" t="s">
        <v>1077</v>
      </c>
      <c r="M2097" t="s">
        <v>1078</v>
      </c>
      <c r="N2097" t="s">
        <v>1529</v>
      </c>
      <c r="O2097" t="s">
        <v>958</v>
      </c>
    </row>
    <row r="2098" spans="1:15" x14ac:dyDescent="0.35">
      <c r="A2098" s="189" t="str">
        <f t="shared" si="133"/>
        <v>Aug</v>
      </c>
      <c r="B2098" s="190" t="str">
        <f t="shared" si="134"/>
        <v>2024</v>
      </c>
      <c r="C2098" s="190" t="str">
        <f t="shared" si="135"/>
        <v>Aug-2024</v>
      </c>
      <c r="D2098" s="2">
        <v>45535</v>
      </c>
      <c r="E2098" t="s">
        <v>1037</v>
      </c>
      <c r="F2098" t="s">
        <v>1038</v>
      </c>
      <c r="G2098" t="s">
        <v>1039</v>
      </c>
      <c r="H2098" t="s">
        <v>677</v>
      </c>
      <c r="I2098" t="s">
        <v>1071</v>
      </c>
      <c r="J2098" t="s">
        <v>1072</v>
      </c>
      <c r="K2098" t="s">
        <v>1076</v>
      </c>
      <c r="L2098" t="s">
        <v>1077</v>
      </c>
      <c r="M2098" t="s">
        <v>1078</v>
      </c>
      <c r="N2098" t="s">
        <v>919</v>
      </c>
      <c r="O2098">
        <v>70</v>
      </c>
    </row>
    <row r="2099" spans="1:15" x14ac:dyDescent="0.35">
      <c r="A2099" s="189" t="str">
        <f t="shared" si="133"/>
        <v>Aug</v>
      </c>
      <c r="B2099" s="190" t="str">
        <f t="shared" si="134"/>
        <v>2024</v>
      </c>
      <c r="C2099" s="190" t="str">
        <f t="shared" si="135"/>
        <v>Aug-2024</v>
      </c>
      <c r="D2099" s="2">
        <v>45535</v>
      </c>
      <c r="E2099" t="s">
        <v>1037</v>
      </c>
      <c r="F2099" t="s">
        <v>1038</v>
      </c>
      <c r="G2099" t="s">
        <v>1039</v>
      </c>
      <c r="H2099" t="s">
        <v>677</v>
      </c>
      <c r="I2099" t="s">
        <v>1071</v>
      </c>
      <c r="J2099" t="s">
        <v>1072</v>
      </c>
      <c r="K2099" t="s">
        <v>1076</v>
      </c>
      <c r="L2099" t="s">
        <v>1077</v>
      </c>
      <c r="M2099" t="s">
        <v>1078</v>
      </c>
      <c r="N2099" t="s">
        <v>920</v>
      </c>
      <c r="O2099">
        <v>690</v>
      </c>
    </row>
    <row r="2100" spans="1:15" x14ac:dyDescent="0.35">
      <c r="A2100" s="189" t="str">
        <f t="shared" si="133"/>
        <v>Aug</v>
      </c>
      <c r="B2100" s="190" t="str">
        <f t="shared" si="134"/>
        <v>2024</v>
      </c>
      <c r="C2100" s="190" t="str">
        <f t="shared" si="135"/>
        <v>Aug-2024</v>
      </c>
      <c r="D2100" s="2">
        <v>45535</v>
      </c>
      <c r="E2100" t="s">
        <v>1037</v>
      </c>
      <c r="F2100" t="s">
        <v>1038</v>
      </c>
      <c r="G2100" t="s">
        <v>1039</v>
      </c>
      <c r="H2100" t="s">
        <v>677</v>
      </c>
      <c r="I2100" t="s">
        <v>1071</v>
      </c>
      <c r="J2100" t="s">
        <v>1072</v>
      </c>
      <c r="K2100" t="s">
        <v>1076</v>
      </c>
      <c r="L2100" t="s">
        <v>1077</v>
      </c>
      <c r="M2100" t="s">
        <v>1078</v>
      </c>
      <c r="N2100" t="s">
        <v>922</v>
      </c>
      <c r="O2100">
        <v>40</v>
      </c>
    </row>
    <row r="2101" spans="1:15" x14ac:dyDescent="0.35">
      <c r="A2101" s="189" t="str">
        <f t="shared" si="133"/>
        <v>Aug</v>
      </c>
      <c r="B2101" s="190" t="str">
        <f t="shared" si="134"/>
        <v>2024</v>
      </c>
      <c r="C2101" s="190" t="str">
        <f t="shared" si="135"/>
        <v>Aug-2024</v>
      </c>
      <c r="D2101" s="2">
        <v>45535</v>
      </c>
      <c r="E2101" t="s">
        <v>1037</v>
      </c>
      <c r="F2101" t="s">
        <v>1038</v>
      </c>
      <c r="G2101" t="s">
        <v>1039</v>
      </c>
      <c r="H2101" t="s">
        <v>677</v>
      </c>
      <c r="I2101" t="s">
        <v>1071</v>
      </c>
      <c r="J2101" t="s">
        <v>1072</v>
      </c>
      <c r="K2101" t="s">
        <v>1076</v>
      </c>
      <c r="L2101" t="s">
        <v>1077</v>
      </c>
      <c r="M2101" t="s">
        <v>1078</v>
      </c>
      <c r="N2101" t="s">
        <v>921</v>
      </c>
      <c r="O2101">
        <v>430</v>
      </c>
    </row>
    <row r="2102" spans="1:15" x14ac:dyDescent="0.35">
      <c r="A2102" s="189" t="str">
        <f t="shared" si="133"/>
        <v>Aug</v>
      </c>
      <c r="B2102" s="190" t="str">
        <f t="shared" si="134"/>
        <v>2024</v>
      </c>
      <c r="C2102" s="190" t="str">
        <f t="shared" si="135"/>
        <v>Aug-2024</v>
      </c>
      <c r="D2102" s="2">
        <v>45535</v>
      </c>
      <c r="E2102" t="s">
        <v>1037</v>
      </c>
      <c r="F2102" t="s">
        <v>1038</v>
      </c>
      <c r="G2102" t="s">
        <v>1039</v>
      </c>
      <c r="H2102" t="s">
        <v>677</v>
      </c>
      <c r="I2102" t="s">
        <v>1071</v>
      </c>
      <c r="J2102" t="s">
        <v>1072</v>
      </c>
      <c r="K2102" t="s">
        <v>1079</v>
      </c>
      <c r="L2102" t="s">
        <v>1080</v>
      </c>
      <c r="M2102" t="s">
        <v>1081</v>
      </c>
      <c r="N2102" t="s">
        <v>1528</v>
      </c>
      <c r="O2102">
        <v>110</v>
      </c>
    </row>
    <row r="2103" spans="1:15" x14ac:dyDescent="0.35">
      <c r="A2103" s="189" t="str">
        <f t="shared" si="133"/>
        <v>Aug</v>
      </c>
      <c r="B2103" s="190" t="str">
        <f t="shared" si="134"/>
        <v>2024</v>
      </c>
      <c r="C2103" s="190" t="str">
        <f t="shared" si="135"/>
        <v>Aug-2024</v>
      </c>
      <c r="D2103" s="2">
        <v>45535</v>
      </c>
      <c r="E2103" t="s">
        <v>1037</v>
      </c>
      <c r="F2103" t="s">
        <v>1038</v>
      </c>
      <c r="G2103" t="s">
        <v>1039</v>
      </c>
      <c r="H2103" t="s">
        <v>677</v>
      </c>
      <c r="I2103" t="s">
        <v>1071</v>
      </c>
      <c r="J2103" t="s">
        <v>1072</v>
      </c>
      <c r="K2103" t="s">
        <v>1079</v>
      </c>
      <c r="L2103" t="s">
        <v>1080</v>
      </c>
      <c r="M2103" t="s">
        <v>1081</v>
      </c>
      <c r="N2103" t="s">
        <v>1529</v>
      </c>
      <c r="O2103" t="s">
        <v>958</v>
      </c>
    </row>
    <row r="2104" spans="1:15" x14ac:dyDescent="0.35">
      <c r="A2104" s="189" t="str">
        <f t="shared" si="133"/>
        <v>Aug</v>
      </c>
      <c r="B2104" s="190" t="str">
        <f t="shared" si="134"/>
        <v>2024</v>
      </c>
      <c r="C2104" s="190" t="str">
        <f t="shared" si="135"/>
        <v>Aug-2024</v>
      </c>
      <c r="D2104" s="2">
        <v>45535</v>
      </c>
      <c r="E2104" t="s">
        <v>1037</v>
      </c>
      <c r="F2104" t="s">
        <v>1038</v>
      </c>
      <c r="G2104" t="s">
        <v>1039</v>
      </c>
      <c r="H2104" t="s">
        <v>677</v>
      </c>
      <c r="I2104" t="s">
        <v>1071</v>
      </c>
      <c r="J2104" t="s">
        <v>1072</v>
      </c>
      <c r="K2104" t="s">
        <v>1079</v>
      </c>
      <c r="L2104" t="s">
        <v>1080</v>
      </c>
      <c r="M2104" t="s">
        <v>1081</v>
      </c>
      <c r="N2104" t="s">
        <v>919</v>
      </c>
      <c r="O2104">
        <v>175</v>
      </c>
    </row>
    <row r="2105" spans="1:15" x14ac:dyDescent="0.35">
      <c r="A2105" s="189" t="str">
        <f t="shared" si="133"/>
        <v>Aug</v>
      </c>
      <c r="B2105" s="190" t="str">
        <f t="shared" si="134"/>
        <v>2024</v>
      </c>
      <c r="C2105" s="190" t="str">
        <f t="shared" si="135"/>
        <v>Aug-2024</v>
      </c>
      <c r="D2105" s="2">
        <v>45535</v>
      </c>
      <c r="E2105" t="s">
        <v>1037</v>
      </c>
      <c r="F2105" t="s">
        <v>1038</v>
      </c>
      <c r="G2105" t="s">
        <v>1039</v>
      </c>
      <c r="H2105" t="s">
        <v>677</v>
      </c>
      <c r="I2105" t="s">
        <v>1071</v>
      </c>
      <c r="J2105" t="s">
        <v>1072</v>
      </c>
      <c r="K2105" t="s">
        <v>1079</v>
      </c>
      <c r="L2105" t="s">
        <v>1080</v>
      </c>
      <c r="M2105" t="s">
        <v>1081</v>
      </c>
      <c r="N2105" t="s">
        <v>920</v>
      </c>
      <c r="O2105">
        <v>655</v>
      </c>
    </row>
    <row r="2106" spans="1:15" x14ac:dyDescent="0.35">
      <c r="A2106" s="189" t="str">
        <f t="shared" si="133"/>
        <v>Aug</v>
      </c>
      <c r="B2106" s="190" t="str">
        <f t="shared" si="134"/>
        <v>2024</v>
      </c>
      <c r="C2106" s="190" t="str">
        <f t="shared" si="135"/>
        <v>Aug-2024</v>
      </c>
      <c r="D2106" s="2">
        <v>45535</v>
      </c>
      <c r="E2106" t="s">
        <v>1037</v>
      </c>
      <c r="F2106" t="s">
        <v>1038</v>
      </c>
      <c r="G2106" t="s">
        <v>1039</v>
      </c>
      <c r="H2106" t="s">
        <v>677</v>
      </c>
      <c r="I2106" t="s">
        <v>1071</v>
      </c>
      <c r="J2106" t="s">
        <v>1072</v>
      </c>
      <c r="K2106" t="s">
        <v>1079</v>
      </c>
      <c r="L2106" t="s">
        <v>1080</v>
      </c>
      <c r="M2106" t="s">
        <v>1081</v>
      </c>
      <c r="N2106" t="s">
        <v>922</v>
      </c>
      <c r="O2106">
        <v>950</v>
      </c>
    </row>
    <row r="2107" spans="1:15" x14ac:dyDescent="0.35">
      <c r="A2107" s="189" t="str">
        <f t="shared" si="133"/>
        <v>Aug</v>
      </c>
      <c r="B2107" s="190" t="str">
        <f t="shared" si="134"/>
        <v>2024</v>
      </c>
      <c r="C2107" s="190" t="str">
        <f t="shared" si="135"/>
        <v>Aug-2024</v>
      </c>
      <c r="D2107" s="2">
        <v>45535</v>
      </c>
      <c r="E2107" t="s">
        <v>1037</v>
      </c>
      <c r="F2107" t="s">
        <v>1038</v>
      </c>
      <c r="G2107" t="s">
        <v>1039</v>
      </c>
      <c r="H2107" t="s">
        <v>677</v>
      </c>
      <c r="I2107" t="s">
        <v>1071</v>
      </c>
      <c r="J2107" t="s">
        <v>1072</v>
      </c>
      <c r="K2107" t="s">
        <v>1079</v>
      </c>
      <c r="L2107" t="s">
        <v>1080</v>
      </c>
      <c r="M2107" t="s">
        <v>1081</v>
      </c>
      <c r="N2107" t="s">
        <v>921</v>
      </c>
      <c r="O2107">
        <v>760</v>
      </c>
    </row>
    <row r="2108" spans="1:15" x14ac:dyDescent="0.35">
      <c r="A2108" s="189" t="str">
        <f t="shared" si="133"/>
        <v>Aug</v>
      </c>
      <c r="B2108" s="190" t="str">
        <f t="shared" si="134"/>
        <v>2024</v>
      </c>
      <c r="C2108" s="190" t="str">
        <f t="shared" si="135"/>
        <v>Aug-2024</v>
      </c>
      <c r="D2108" s="2">
        <v>45535</v>
      </c>
      <c r="E2108" t="s">
        <v>1037</v>
      </c>
      <c r="F2108" t="s">
        <v>1038</v>
      </c>
      <c r="G2108" t="s">
        <v>1039</v>
      </c>
      <c r="H2108" t="s">
        <v>677</v>
      </c>
      <c r="I2108" t="s">
        <v>1071</v>
      </c>
      <c r="J2108" t="s">
        <v>1072</v>
      </c>
      <c r="K2108" t="s">
        <v>1082</v>
      </c>
      <c r="L2108" t="s">
        <v>1083</v>
      </c>
      <c r="M2108" t="s">
        <v>1084</v>
      </c>
      <c r="N2108" t="s">
        <v>1528</v>
      </c>
      <c r="O2108">
        <v>55</v>
      </c>
    </row>
    <row r="2109" spans="1:15" x14ac:dyDescent="0.35">
      <c r="A2109" s="189" t="str">
        <f t="shared" si="133"/>
        <v>Aug</v>
      </c>
      <c r="B2109" s="190" t="str">
        <f t="shared" si="134"/>
        <v>2024</v>
      </c>
      <c r="C2109" s="190" t="str">
        <f t="shared" si="135"/>
        <v>Aug-2024</v>
      </c>
      <c r="D2109" s="2">
        <v>45535</v>
      </c>
      <c r="E2109" t="s">
        <v>1037</v>
      </c>
      <c r="F2109" t="s">
        <v>1038</v>
      </c>
      <c r="G2109" t="s">
        <v>1039</v>
      </c>
      <c r="H2109" t="s">
        <v>677</v>
      </c>
      <c r="I2109" t="s">
        <v>1071</v>
      </c>
      <c r="J2109" t="s">
        <v>1072</v>
      </c>
      <c r="K2109" t="s">
        <v>1082</v>
      </c>
      <c r="L2109" t="s">
        <v>1083</v>
      </c>
      <c r="M2109" t="s">
        <v>1084</v>
      </c>
      <c r="N2109" t="s">
        <v>1529</v>
      </c>
      <c r="O2109" t="s">
        <v>958</v>
      </c>
    </row>
    <row r="2110" spans="1:15" x14ac:dyDescent="0.35">
      <c r="A2110" s="189" t="str">
        <f t="shared" si="133"/>
        <v>Aug</v>
      </c>
      <c r="B2110" s="190" t="str">
        <f t="shared" si="134"/>
        <v>2024</v>
      </c>
      <c r="C2110" s="190" t="str">
        <f t="shared" si="135"/>
        <v>Aug-2024</v>
      </c>
      <c r="D2110" s="2">
        <v>45535</v>
      </c>
      <c r="E2110" t="s">
        <v>1037</v>
      </c>
      <c r="F2110" t="s">
        <v>1038</v>
      </c>
      <c r="G2110" t="s">
        <v>1039</v>
      </c>
      <c r="H2110" t="s">
        <v>677</v>
      </c>
      <c r="I2110" t="s">
        <v>1071</v>
      </c>
      <c r="J2110" t="s">
        <v>1072</v>
      </c>
      <c r="K2110" t="s">
        <v>1082</v>
      </c>
      <c r="L2110" t="s">
        <v>1083</v>
      </c>
      <c r="M2110" t="s">
        <v>1084</v>
      </c>
      <c r="N2110" t="s">
        <v>919</v>
      </c>
      <c r="O2110">
        <v>105</v>
      </c>
    </row>
    <row r="2111" spans="1:15" x14ac:dyDescent="0.35">
      <c r="A2111" s="189" t="str">
        <f t="shared" si="133"/>
        <v>Aug</v>
      </c>
      <c r="B2111" s="190" t="str">
        <f t="shared" si="134"/>
        <v>2024</v>
      </c>
      <c r="C2111" s="190" t="str">
        <f t="shared" si="135"/>
        <v>Aug-2024</v>
      </c>
      <c r="D2111" s="2">
        <v>45535</v>
      </c>
      <c r="E2111" t="s">
        <v>1037</v>
      </c>
      <c r="F2111" t="s">
        <v>1038</v>
      </c>
      <c r="G2111" t="s">
        <v>1039</v>
      </c>
      <c r="H2111" t="s">
        <v>677</v>
      </c>
      <c r="I2111" t="s">
        <v>1071</v>
      </c>
      <c r="J2111" t="s">
        <v>1072</v>
      </c>
      <c r="K2111" t="s">
        <v>1082</v>
      </c>
      <c r="L2111" t="s">
        <v>1083</v>
      </c>
      <c r="M2111" t="s">
        <v>1084</v>
      </c>
      <c r="N2111" t="s">
        <v>920</v>
      </c>
      <c r="O2111">
        <v>1300</v>
      </c>
    </row>
    <row r="2112" spans="1:15" x14ac:dyDescent="0.35">
      <c r="A2112" s="189" t="str">
        <f t="shared" si="133"/>
        <v>Aug</v>
      </c>
      <c r="B2112" s="190" t="str">
        <f t="shared" si="134"/>
        <v>2024</v>
      </c>
      <c r="C2112" s="190" t="str">
        <f t="shared" si="135"/>
        <v>Aug-2024</v>
      </c>
      <c r="D2112" s="2">
        <v>45535</v>
      </c>
      <c r="E2112" t="s">
        <v>1037</v>
      </c>
      <c r="F2112" t="s">
        <v>1038</v>
      </c>
      <c r="G2112" t="s">
        <v>1039</v>
      </c>
      <c r="H2112" t="s">
        <v>677</v>
      </c>
      <c r="I2112" t="s">
        <v>1071</v>
      </c>
      <c r="J2112" t="s">
        <v>1072</v>
      </c>
      <c r="K2112" t="s">
        <v>1082</v>
      </c>
      <c r="L2112" t="s">
        <v>1083</v>
      </c>
      <c r="M2112" t="s">
        <v>1084</v>
      </c>
      <c r="N2112" t="s">
        <v>922</v>
      </c>
      <c r="O2112">
        <v>160</v>
      </c>
    </row>
    <row r="2113" spans="1:15" x14ac:dyDescent="0.35">
      <c r="A2113" s="189" t="str">
        <f t="shared" si="133"/>
        <v>Aug</v>
      </c>
      <c r="B2113" s="190" t="str">
        <f t="shared" si="134"/>
        <v>2024</v>
      </c>
      <c r="C2113" s="190" t="str">
        <f t="shared" si="135"/>
        <v>Aug-2024</v>
      </c>
      <c r="D2113" s="2">
        <v>45535</v>
      </c>
      <c r="E2113" t="s">
        <v>1037</v>
      </c>
      <c r="F2113" t="s">
        <v>1038</v>
      </c>
      <c r="G2113" t="s">
        <v>1039</v>
      </c>
      <c r="H2113" t="s">
        <v>677</v>
      </c>
      <c r="I2113" t="s">
        <v>1071</v>
      </c>
      <c r="J2113" t="s">
        <v>1072</v>
      </c>
      <c r="K2113" t="s">
        <v>1082</v>
      </c>
      <c r="L2113" t="s">
        <v>1083</v>
      </c>
      <c r="M2113" t="s">
        <v>1084</v>
      </c>
      <c r="N2113" t="s">
        <v>921</v>
      </c>
      <c r="O2113">
        <v>575</v>
      </c>
    </row>
    <row r="2114" spans="1:15" x14ac:dyDescent="0.35">
      <c r="A2114" s="189" t="str">
        <f t="shared" si="133"/>
        <v>Aug</v>
      </c>
      <c r="B2114" s="190" t="str">
        <f t="shared" si="134"/>
        <v>2024</v>
      </c>
      <c r="C2114" s="190" t="str">
        <f t="shared" si="135"/>
        <v>Aug-2024</v>
      </c>
      <c r="D2114" s="2">
        <v>45535</v>
      </c>
      <c r="E2114" t="s">
        <v>1037</v>
      </c>
      <c r="F2114" t="s">
        <v>1038</v>
      </c>
      <c r="G2114" t="s">
        <v>1039</v>
      </c>
      <c r="H2114" t="s">
        <v>677</v>
      </c>
      <c r="I2114" t="s">
        <v>1071</v>
      </c>
      <c r="J2114" t="s">
        <v>1072</v>
      </c>
      <c r="K2114" t="s">
        <v>1085</v>
      </c>
      <c r="L2114" t="s">
        <v>1086</v>
      </c>
      <c r="M2114" t="s">
        <v>1087</v>
      </c>
      <c r="N2114" t="s">
        <v>1528</v>
      </c>
      <c r="O2114">
        <v>85</v>
      </c>
    </row>
    <row r="2115" spans="1:15" x14ac:dyDescent="0.35">
      <c r="A2115" s="189" t="str">
        <f t="shared" ref="A2115:A2178" si="136">TEXT(D2115,"mmm")</f>
        <v>Aug</v>
      </c>
      <c r="B2115" s="190" t="str">
        <f t="shared" ref="B2115:B2178" si="137">TEXT(D2115,"yyyy")</f>
        <v>2024</v>
      </c>
      <c r="C2115" s="190" t="str">
        <f t="shared" ref="C2115:C2178" si="138">_xlfn.CONCAT(A2115&amp;"-"&amp;B2115)</f>
        <v>Aug-2024</v>
      </c>
      <c r="D2115" s="2">
        <v>45535</v>
      </c>
      <c r="E2115" t="s">
        <v>1037</v>
      </c>
      <c r="F2115" t="s">
        <v>1038</v>
      </c>
      <c r="G2115" t="s">
        <v>1039</v>
      </c>
      <c r="H2115" t="s">
        <v>677</v>
      </c>
      <c r="I2115" t="s">
        <v>1071</v>
      </c>
      <c r="J2115" t="s">
        <v>1072</v>
      </c>
      <c r="K2115" t="s">
        <v>1085</v>
      </c>
      <c r="L2115" t="s">
        <v>1086</v>
      </c>
      <c r="M2115" t="s">
        <v>1087</v>
      </c>
      <c r="N2115" t="s">
        <v>1529</v>
      </c>
      <c r="O2115" t="s">
        <v>958</v>
      </c>
    </row>
    <row r="2116" spans="1:15" x14ac:dyDescent="0.35">
      <c r="A2116" s="189" t="str">
        <f t="shared" si="136"/>
        <v>Aug</v>
      </c>
      <c r="B2116" s="190" t="str">
        <f t="shared" si="137"/>
        <v>2024</v>
      </c>
      <c r="C2116" s="190" t="str">
        <f t="shared" si="138"/>
        <v>Aug-2024</v>
      </c>
      <c r="D2116" s="2">
        <v>45535</v>
      </c>
      <c r="E2116" t="s">
        <v>1037</v>
      </c>
      <c r="F2116" t="s">
        <v>1038</v>
      </c>
      <c r="G2116" t="s">
        <v>1039</v>
      </c>
      <c r="H2116" t="s">
        <v>677</v>
      </c>
      <c r="I2116" t="s">
        <v>1071</v>
      </c>
      <c r="J2116" t="s">
        <v>1072</v>
      </c>
      <c r="K2116" t="s">
        <v>1085</v>
      </c>
      <c r="L2116" t="s">
        <v>1086</v>
      </c>
      <c r="M2116" t="s">
        <v>1087</v>
      </c>
      <c r="N2116" t="s">
        <v>919</v>
      </c>
      <c r="O2116">
        <v>75</v>
      </c>
    </row>
    <row r="2117" spans="1:15" x14ac:dyDescent="0.35">
      <c r="A2117" s="189" t="str">
        <f t="shared" si="136"/>
        <v>Aug</v>
      </c>
      <c r="B2117" s="190" t="str">
        <f t="shared" si="137"/>
        <v>2024</v>
      </c>
      <c r="C2117" s="190" t="str">
        <f t="shared" si="138"/>
        <v>Aug-2024</v>
      </c>
      <c r="D2117" s="2">
        <v>45535</v>
      </c>
      <c r="E2117" t="s">
        <v>1037</v>
      </c>
      <c r="F2117" t="s">
        <v>1038</v>
      </c>
      <c r="G2117" t="s">
        <v>1039</v>
      </c>
      <c r="H2117" t="s">
        <v>677</v>
      </c>
      <c r="I2117" t="s">
        <v>1071</v>
      </c>
      <c r="J2117" t="s">
        <v>1072</v>
      </c>
      <c r="K2117" t="s">
        <v>1085</v>
      </c>
      <c r="L2117" t="s">
        <v>1086</v>
      </c>
      <c r="M2117" t="s">
        <v>1087</v>
      </c>
      <c r="N2117" t="s">
        <v>920</v>
      </c>
      <c r="O2117">
        <v>875</v>
      </c>
    </row>
    <row r="2118" spans="1:15" x14ac:dyDescent="0.35">
      <c r="A2118" s="189" t="str">
        <f t="shared" si="136"/>
        <v>Aug</v>
      </c>
      <c r="B2118" s="190" t="str">
        <f t="shared" si="137"/>
        <v>2024</v>
      </c>
      <c r="C2118" s="190" t="str">
        <f t="shared" si="138"/>
        <v>Aug-2024</v>
      </c>
      <c r="D2118" s="2">
        <v>45535</v>
      </c>
      <c r="E2118" t="s">
        <v>1037</v>
      </c>
      <c r="F2118" t="s">
        <v>1038</v>
      </c>
      <c r="G2118" t="s">
        <v>1039</v>
      </c>
      <c r="H2118" t="s">
        <v>677</v>
      </c>
      <c r="I2118" t="s">
        <v>1071</v>
      </c>
      <c r="J2118" t="s">
        <v>1072</v>
      </c>
      <c r="K2118" t="s">
        <v>1085</v>
      </c>
      <c r="L2118" t="s">
        <v>1086</v>
      </c>
      <c r="M2118" t="s">
        <v>1087</v>
      </c>
      <c r="N2118" t="s">
        <v>922</v>
      </c>
      <c r="O2118">
        <v>105</v>
      </c>
    </row>
    <row r="2119" spans="1:15" x14ac:dyDescent="0.35">
      <c r="A2119" s="189" t="str">
        <f t="shared" si="136"/>
        <v>Aug</v>
      </c>
      <c r="B2119" s="190" t="str">
        <f t="shared" si="137"/>
        <v>2024</v>
      </c>
      <c r="C2119" s="190" t="str">
        <f t="shared" si="138"/>
        <v>Aug-2024</v>
      </c>
      <c r="D2119" s="2">
        <v>45535</v>
      </c>
      <c r="E2119" t="s">
        <v>1037</v>
      </c>
      <c r="F2119" t="s">
        <v>1038</v>
      </c>
      <c r="G2119" t="s">
        <v>1039</v>
      </c>
      <c r="H2119" t="s">
        <v>677</v>
      </c>
      <c r="I2119" t="s">
        <v>1071</v>
      </c>
      <c r="J2119" t="s">
        <v>1072</v>
      </c>
      <c r="K2119" t="s">
        <v>1085</v>
      </c>
      <c r="L2119" t="s">
        <v>1086</v>
      </c>
      <c r="M2119" t="s">
        <v>1087</v>
      </c>
      <c r="N2119" t="s">
        <v>921</v>
      </c>
      <c r="O2119">
        <v>375</v>
      </c>
    </row>
    <row r="2120" spans="1:15" x14ac:dyDescent="0.35">
      <c r="A2120" s="189" t="str">
        <f t="shared" si="136"/>
        <v>Aug</v>
      </c>
      <c r="B2120" s="190" t="str">
        <f t="shared" si="137"/>
        <v>2024</v>
      </c>
      <c r="C2120" s="190" t="str">
        <f t="shared" si="138"/>
        <v>Aug-2024</v>
      </c>
      <c r="D2120" s="2">
        <v>45535</v>
      </c>
      <c r="E2120" t="s">
        <v>1037</v>
      </c>
      <c r="F2120" t="s">
        <v>1038</v>
      </c>
      <c r="G2120" t="s">
        <v>1039</v>
      </c>
      <c r="H2120" t="s">
        <v>677</v>
      </c>
      <c r="I2120" t="s">
        <v>1071</v>
      </c>
      <c r="J2120" t="s">
        <v>1072</v>
      </c>
      <c r="K2120" t="s">
        <v>1088</v>
      </c>
      <c r="L2120" t="s">
        <v>1089</v>
      </c>
      <c r="M2120" t="s">
        <v>1090</v>
      </c>
      <c r="N2120" t="s">
        <v>1528</v>
      </c>
      <c r="O2120">
        <v>90</v>
      </c>
    </row>
    <row r="2121" spans="1:15" x14ac:dyDescent="0.35">
      <c r="A2121" s="189" t="str">
        <f t="shared" si="136"/>
        <v>Aug</v>
      </c>
      <c r="B2121" s="190" t="str">
        <f t="shared" si="137"/>
        <v>2024</v>
      </c>
      <c r="C2121" s="190" t="str">
        <f t="shared" si="138"/>
        <v>Aug-2024</v>
      </c>
      <c r="D2121" s="2">
        <v>45535</v>
      </c>
      <c r="E2121" t="s">
        <v>1037</v>
      </c>
      <c r="F2121" t="s">
        <v>1038</v>
      </c>
      <c r="G2121" t="s">
        <v>1039</v>
      </c>
      <c r="H2121" t="s">
        <v>677</v>
      </c>
      <c r="I2121" t="s">
        <v>1071</v>
      </c>
      <c r="J2121" t="s">
        <v>1072</v>
      </c>
      <c r="K2121" t="s">
        <v>1088</v>
      </c>
      <c r="L2121" t="s">
        <v>1089</v>
      </c>
      <c r="M2121" t="s">
        <v>1090</v>
      </c>
      <c r="N2121" t="s">
        <v>1529</v>
      </c>
      <c r="O2121" t="s">
        <v>958</v>
      </c>
    </row>
    <row r="2122" spans="1:15" x14ac:dyDescent="0.35">
      <c r="A2122" s="189" t="str">
        <f t="shared" si="136"/>
        <v>Aug</v>
      </c>
      <c r="B2122" s="190" t="str">
        <f t="shared" si="137"/>
        <v>2024</v>
      </c>
      <c r="C2122" s="190" t="str">
        <f t="shared" si="138"/>
        <v>Aug-2024</v>
      </c>
      <c r="D2122" s="2">
        <v>45535</v>
      </c>
      <c r="E2122" t="s">
        <v>1037</v>
      </c>
      <c r="F2122" t="s">
        <v>1038</v>
      </c>
      <c r="G2122" t="s">
        <v>1039</v>
      </c>
      <c r="H2122" t="s">
        <v>677</v>
      </c>
      <c r="I2122" t="s">
        <v>1071</v>
      </c>
      <c r="J2122" t="s">
        <v>1072</v>
      </c>
      <c r="K2122" t="s">
        <v>1088</v>
      </c>
      <c r="L2122" t="s">
        <v>1089</v>
      </c>
      <c r="M2122" t="s">
        <v>1090</v>
      </c>
      <c r="N2122" t="s">
        <v>919</v>
      </c>
      <c r="O2122">
        <v>115</v>
      </c>
    </row>
    <row r="2123" spans="1:15" x14ac:dyDescent="0.35">
      <c r="A2123" s="189" t="str">
        <f t="shared" si="136"/>
        <v>Aug</v>
      </c>
      <c r="B2123" s="190" t="str">
        <f t="shared" si="137"/>
        <v>2024</v>
      </c>
      <c r="C2123" s="190" t="str">
        <f t="shared" si="138"/>
        <v>Aug-2024</v>
      </c>
      <c r="D2123" s="2">
        <v>45535</v>
      </c>
      <c r="E2123" t="s">
        <v>1037</v>
      </c>
      <c r="F2123" t="s">
        <v>1038</v>
      </c>
      <c r="G2123" t="s">
        <v>1039</v>
      </c>
      <c r="H2123" t="s">
        <v>677</v>
      </c>
      <c r="I2123" t="s">
        <v>1071</v>
      </c>
      <c r="J2123" t="s">
        <v>1072</v>
      </c>
      <c r="K2123" t="s">
        <v>1088</v>
      </c>
      <c r="L2123" t="s">
        <v>1089</v>
      </c>
      <c r="M2123" t="s">
        <v>1090</v>
      </c>
      <c r="N2123" t="s">
        <v>920</v>
      </c>
      <c r="O2123">
        <v>850</v>
      </c>
    </row>
    <row r="2124" spans="1:15" x14ac:dyDescent="0.35">
      <c r="A2124" s="189" t="str">
        <f t="shared" si="136"/>
        <v>Aug</v>
      </c>
      <c r="B2124" s="190" t="str">
        <f t="shared" si="137"/>
        <v>2024</v>
      </c>
      <c r="C2124" s="190" t="str">
        <f t="shared" si="138"/>
        <v>Aug-2024</v>
      </c>
      <c r="D2124" s="2">
        <v>45535</v>
      </c>
      <c r="E2124" t="s">
        <v>1037</v>
      </c>
      <c r="F2124" t="s">
        <v>1038</v>
      </c>
      <c r="G2124" t="s">
        <v>1039</v>
      </c>
      <c r="H2124" t="s">
        <v>677</v>
      </c>
      <c r="I2124" t="s">
        <v>1071</v>
      </c>
      <c r="J2124" t="s">
        <v>1072</v>
      </c>
      <c r="K2124" t="s">
        <v>1088</v>
      </c>
      <c r="L2124" t="s">
        <v>1089</v>
      </c>
      <c r="M2124" t="s">
        <v>1090</v>
      </c>
      <c r="N2124" t="s">
        <v>922</v>
      </c>
      <c r="O2124">
        <v>1285</v>
      </c>
    </row>
    <row r="2125" spans="1:15" x14ac:dyDescent="0.35">
      <c r="A2125" s="189" t="str">
        <f t="shared" si="136"/>
        <v>Aug</v>
      </c>
      <c r="B2125" s="190" t="str">
        <f t="shared" si="137"/>
        <v>2024</v>
      </c>
      <c r="C2125" s="190" t="str">
        <f t="shared" si="138"/>
        <v>Aug-2024</v>
      </c>
      <c r="D2125" s="2">
        <v>45535</v>
      </c>
      <c r="E2125" t="s">
        <v>1037</v>
      </c>
      <c r="F2125" t="s">
        <v>1038</v>
      </c>
      <c r="G2125" t="s">
        <v>1039</v>
      </c>
      <c r="H2125" t="s">
        <v>677</v>
      </c>
      <c r="I2125" t="s">
        <v>1071</v>
      </c>
      <c r="J2125" t="s">
        <v>1072</v>
      </c>
      <c r="K2125" t="s">
        <v>1088</v>
      </c>
      <c r="L2125" t="s">
        <v>1089</v>
      </c>
      <c r="M2125" t="s">
        <v>1090</v>
      </c>
      <c r="N2125" t="s">
        <v>921</v>
      </c>
      <c r="O2125">
        <v>810</v>
      </c>
    </row>
    <row r="2126" spans="1:15" x14ac:dyDescent="0.35">
      <c r="A2126" s="189" t="str">
        <f t="shared" si="136"/>
        <v>Aug</v>
      </c>
      <c r="B2126" s="190" t="str">
        <f t="shared" si="137"/>
        <v>2024</v>
      </c>
      <c r="C2126" s="190" t="str">
        <f t="shared" si="138"/>
        <v>Aug-2024</v>
      </c>
      <c r="D2126" s="2">
        <v>45535</v>
      </c>
      <c r="E2126" t="s">
        <v>1037</v>
      </c>
      <c r="F2126" t="s">
        <v>1038</v>
      </c>
      <c r="G2126" t="s">
        <v>1039</v>
      </c>
      <c r="H2126" t="s">
        <v>680</v>
      </c>
      <c r="I2126" t="s">
        <v>1091</v>
      </c>
      <c r="J2126" t="s">
        <v>1092</v>
      </c>
      <c r="K2126" t="s">
        <v>1093</v>
      </c>
      <c r="L2126" t="s">
        <v>1094</v>
      </c>
      <c r="M2126" t="s">
        <v>1095</v>
      </c>
      <c r="N2126" t="s">
        <v>1528</v>
      </c>
      <c r="O2126">
        <v>240</v>
      </c>
    </row>
    <row r="2127" spans="1:15" x14ac:dyDescent="0.35">
      <c r="A2127" s="189" t="str">
        <f t="shared" si="136"/>
        <v>Aug</v>
      </c>
      <c r="B2127" s="190" t="str">
        <f t="shared" si="137"/>
        <v>2024</v>
      </c>
      <c r="C2127" s="190" t="str">
        <f t="shared" si="138"/>
        <v>Aug-2024</v>
      </c>
      <c r="D2127" s="2">
        <v>45535</v>
      </c>
      <c r="E2127" t="s">
        <v>1037</v>
      </c>
      <c r="F2127" t="s">
        <v>1038</v>
      </c>
      <c r="G2127" t="s">
        <v>1039</v>
      </c>
      <c r="H2127" t="s">
        <v>680</v>
      </c>
      <c r="I2127" t="s">
        <v>1091</v>
      </c>
      <c r="J2127" t="s">
        <v>1092</v>
      </c>
      <c r="K2127" t="s">
        <v>1093</v>
      </c>
      <c r="L2127" t="s">
        <v>1094</v>
      </c>
      <c r="M2127" t="s">
        <v>1095</v>
      </c>
      <c r="N2127" t="s">
        <v>1529</v>
      </c>
      <c r="O2127" t="s">
        <v>958</v>
      </c>
    </row>
    <row r="2128" spans="1:15" x14ac:dyDescent="0.35">
      <c r="A2128" s="189" t="str">
        <f t="shared" si="136"/>
        <v>Aug</v>
      </c>
      <c r="B2128" s="190" t="str">
        <f t="shared" si="137"/>
        <v>2024</v>
      </c>
      <c r="C2128" s="190" t="str">
        <f t="shared" si="138"/>
        <v>Aug-2024</v>
      </c>
      <c r="D2128" s="2">
        <v>45535</v>
      </c>
      <c r="E2128" t="s">
        <v>1037</v>
      </c>
      <c r="F2128" t="s">
        <v>1038</v>
      </c>
      <c r="G2128" t="s">
        <v>1039</v>
      </c>
      <c r="H2128" t="s">
        <v>680</v>
      </c>
      <c r="I2128" t="s">
        <v>1091</v>
      </c>
      <c r="J2128" t="s">
        <v>1092</v>
      </c>
      <c r="K2128" t="s">
        <v>1093</v>
      </c>
      <c r="L2128" t="s">
        <v>1094</v>
      </c>
      <c r="M2128" t="s">
        <v>1095</v>
      </c>
      <c r="N2128" t="s">
        <v>919</v>
      </c>
      <c r="O2128">
        <v>585</v>
      </c>
    </row>
    <row r="2129" spans="1:15" x14ac:dyDescent="0.35">
      <c r="A2129" s="189" t="str">
        <f t="shared" si="136"/>
        <v>Aug</v>
      </c>
      <c r="B2129" s="190" t="str">
        <f t="shared" si="137"/>
        <v>2024</v>
      </c>
      <c r="C2129" s="190" t="str">
        <f t="shared" si="138"/>
        <v>Aug-2024</v>
      </c>
      <c r="D2129" s="2">
        <v>45535</v>
      </c>
      <c r="E2129" t="s">
        <v>1037</v>
      </c>
      <c r="F2129" t="s">
        <v>1038</v>
      </c>
      <c r="G2129" t="s">
        <v>1039</v>
      </c>
      <c r="H2129" t="s">
        <v>680</v>
      </c>
      <c r="I2129" t="s">
        <v>1091</v>
      </c>
      <c r="J2129" t="s">
        <v>1092</v>
      </c>
      <c r="K2129" t="s">
        <v>1093</v>
      </c>
      <c r="L2129" t="s">
        <v>1094</v>
      </c>
      <c r="M2129" t="s">
        <v>1095</v>
      </c>
      <c r="N2129" t="s">
        <v>920</v>
      </c>
      <c r="O2129">
        <v>2830</v>
      </c>
    </row>
    <row r="2130" spans="1:15" x14ac:dyDescent="0.35">
      <c r="A2130" s="189" t="str">
        <f t="shared" si="136"/>
        <v>Aug</v>
      </c>
      <c r="B2130" s="190" t="str">
        <f t="shared" si="137"/>
        <v>2024</v>
      </c>
      <c r="C2130" s="190" t="str">
        <f t="shared" si="138"/>
        <v>Aug-2024</v>
      </c>
      <c r="D2130" s="2">
        <v>45535</v>
      </c>
      <c r="E2130" t="s">
        <v>1037</v>
      </c>
      <c r="F2130" t="s">
        <v>1038</v>
      </c>
      <c r="G2130" t="s">
        <v>1039</v>
      </c>
      <c r="H2130" t="s">
        <v>680</v>
      </c>
      <c r="I2130" t="s">
        <v>1091</v>
      </c>
      <c r="J2130" t="s">
        <v>1092</v>
      </c>
      <c r="K2130" t="s">
        <v>1093</v>
      </c>
      <c r="L2130" t="s">
        <v>1094</v>
      </c>
      <c r="M2130" t="s">
        <v>1095</v>
      </c>
      <c r="N2130" t="s">
        <v>922</v>
      </c>
      <c r="O2130">
        <v>275</v>
      </c>
    </row>
    <row r="2131" spans="1:15" x14ac:dyDescent="0.35">
      <c r="A2131" s="189" t="str">
        <f t="shared" si="136"/>
        <v>Aug</v>
      </c>
      <c r="B2131" s="190" t="str">
        <f t="shared" si="137"/>
        <v>2024</v>
      </c>
      <c r="C2131" s="190" t="str">
        <f t="shared" si="138"/>
        <v>Aug-2024</v>
      </c>
      <c r="D2131" s="2">
        <v>45535</v>
      </c>
      <c r="E2131" t="s">
        <v>1037</v>
      </c>
      <c r="F2131" t="s">
        <v>1038</v>
      </c>
      <c r="G2131" t="s">
        <v>1039</v>
      </c>
      <c r="H2131" t="s">
        <v>680</v>
      </c>
      <c r="I2131" t="s">
        <v>1091</v>
      </c>
      <c r="J2131" t="s">
        <v>1092</v>
      </c>
      <c r="K2131" t="s">
        <v>1093</v>
      </c>
      <c r="L2131" t="s">
        <v>1094</v>
      </c>
      <c r="M2131" t="s">
        <v>1095</v>
      </c>
      <c r="N2131" t="s">
        <v>921</v>
      </c>
      <c r="O2131">
        <v>1050</v>
      </c>
    </row>
    <row r="2132" spans="1:15" x14ac:dyDescent="0.35">
      <c r="A2132" s="189" t="str">
        <f t="shared" si="136"/>
        <v>Aug</v>
      </c>
      <c r="B2132" s="190" t="str">
        <f t="shared" si="137"/>
        <v>2024</v>
      </c>
      <c r="C2132" s="190" t="str">
        <f t="shared" si="138"/>
        <v>Aug-2024</v>
      </c>
      <c r="D2132" s="2">
        <v>45535</v>
      </c>
      <c r="E2132" t="s">
        <v>1037</v>
      </c>
      <c r="F2132" t="s">
        <v>1038</v>
      </c>
      <c r="G2132" t="s">
        <v>1039</v>
      </c>
      <c r="H2132" t="s">
        <v>684</v>
      </c>
      <c r="I2132" t="s">
        <v>1096</v>
      </c>
      <c r="J2132" t="s">
        <v>1097</v>
      </c>
      <c r="K2132" t="s">
        <v>1098</v>
      </c>
      <c r="L2132" t="s">
        <v>1099</v>
      </c>
      <c r="M2132" t="s">
        <v>1100</v>
      </c>
      <c r="N2132" t="s">
        <v>1528</v>
      </c>
      <c r="O2132">
        <v>135</v>
      </c>
    </row>
    <row r="2133" spans="1:15" x14ac:dyDescent="0.35">
      <c r="A2133" s="189" t="str">
        <f t="shared" si="136"/>
        <v>Aug</v>
      </c>
      <c r="B2133" s="190" t="str">
        <f t="shared" si="137"/>
        <v>2024</v>
      </c>
      <c r="C2133" s="190" t="str">
        <f t="shared" si="138"/>
        <v>Aug-2024</v>
      </c>
      <c r="D2133" s="2">
        <v>45535</v>
      </c>
      <c r="E2133" t="s">
        <v>1037</v>
      </c>
      <c r="F2133" t="s">
        <v>1038</v>
      </c>
      <c r="G2133" t="s">
        <v>1039</v>
      </c>
      <c r="H2133" t="s">
        <v>684</v>
      </c>
      <c r="I2133" t="s">
        <v>1096</v>
      </c>
      <c r="J2133" t="s">
        <v>1097</v>
      </c>
      <c r="K2133" t="s">
        <v>1098</v>
      </c>
      <c r="L2133" t="s">
        <v>1099</v>
      </c>
      <c r="M2133" t="s">
        <v>1100</v>
      </c>
      <c r="N2133" t="s">
        <v>1529</v>
      </c>
      <c r="O2133">
        <v>5</v>
      </c>
    </row>
    <row r="2134" spans="1:15" x14ac:dyDescent="0.35">
      <c r="A2134" s="189" t="str">
        <f t="shared" si="136"/>
        <v>Aug</v>
      </c>
      <c r="B2134" s="190" t="str">
        <f t="shared" si="137"/>
        <v>2024</v>
      </c>
      <c r="C2134" s="190" t="str">
        <f t="shared" si="138"/>
        <v>Aug-2024</v>
      </c>
      <c r="D2134" s="2">
        <v>45535</v>
      </c>
      <c r="E2134" t="s">
        <v>1037</v>
      </c>
      <c r="F2134" t="s">
        <v>1038</v>
      </c>
      <c r="G2134" t="s">
        <v>1039</v>
      </c>
      <c r="H2134" t="s">
        <v>684</v>
      </c>
      <c r="I2134" t="s">
        <v>1096</v>
      </c>
      <c r="J2134" t="s">
        <v>1097</v>
      </c>
      <c r="K2134" t="s">
        <v>1098</v>
      </c>
      <c r="L2134" t="s">
        <v>1099</v>
      </c>
      <c r="M2134" t="s">
        <v>1100</v>
      </c>
      <c r="N2134" t="s">
        <v>919</v>
      </c>
      <c r="O2134">
        <v>190</v>
      </c>
    </row>
    <row r="2135" spans="1:15" x14ac:dyDescent="0.35">
      <c r="A2135" s="189" t="str">
        <f t="shared" si="136"/>
        <v>Aug</v>
      </c>
      <c r="B2135" s="190" t="str">
        <f t="shared" si="137"/>
        <v>2024</v>
      </c>
      <c r="C2135" s="190" t="str">
        <f t="shared" si="138"/>
        <v>Aug-2024</v>
      </c>
      <c r="D2135" s="2">
        <v>45535</v>
      </c>
      <c r="E2135" t="s">
        <v>1037</v>
      </c>
      <c r="F2135" t="s">
        <v>1038</v>
      </c>
      <c r="G2135" t="s">
        <v>1039</v>
      </c>
      <c r="H2135" t="s">
        <v>684</v>
      </c>
      <c r="I2135" t="s">
        <v>1096</v>
      </c>
      <c r="J2135" t="s">
        <v>1097</v>
      </c>
      <c r="K2135" t="s">
        <v>1098</v>
      </c>
      <c r="L2135" t="s">
        <v>1099</v>
      </c>
      <c r="M2135" t="s">
        <v>1100</v>
      </c>
      <c r="N2135" t="s">
        <v>920</v>
      </c>
      <c r="O2135">
        <v>2310</v>
      </c>
    </row>
    <row r="2136" spans="1:15" x14ac:dyDescent="0.35">
      <c r="A2136" s="189" t="str">
        <f t="shared" si="136"/>
        <v>Aug</v>
      </c>
      <c r="B2136" s="190" t="str">
        <f t="shared" si="137"/>
        <v>2024</v>
      </c>
      <c r="C2136" s="190" t="str">
        <f t="shared" si="138"/>
        <v>Aug-2024</v>
      </c>
      <c r="D2136" s="2">
        <v>45535</v>
      </c>
      <c r="E2136" t="s">
        <v>1037</v>
      </c>
      <c r="F2136" t="s">
        <v>1038</v>
      </c>
      <c r="G2136" t="s">
        <v>1039</v>
      </c>
      <c r="H2136" t="s">
        <v>684</v>
      </c>
      <c r="I2136" t="s">
        <v>1096</v>
      </c>
      <c r="J2136" t="s">
        <v>1097</v>
      </c>
      <c r="K2136" t="s">
        <v>1098</v>
      </c>
      <c r="L2136" t="s">
        <v>1099</v>
      </c>
      <c r="M2136" t="s">
        <v>1100</v>
      </c>
      <c r="N2136" t="s">
        <v>922</v>
      </c>
      <c r="O2136">
        <v>1465</v>
      </c>
    </row>
    <row r="2137" spans="1:15" x14ac:dyDescent="0.35">
      <c r="A2137" s="189" t="str">
        <f t="shared" si="136"/>
        <v>Aug</v>
      </c>
      <c r="B2137" s="190" t="str">
        <f t="shared" si="137"/>
        <v>2024</v>
      </c>
      <c r="C2137" s="190" t="str">
        <f t="shared" si="138"/>
        <v>Aug-2024</v>
      </c>
      <c r="D2137" s="2">
        <v>45535</v>
      </c>
      <c r="E2137" t="s">
        <v>1037</v>
      </c>
      <c r="F2137" t="s">
        <v>1038</v>
      </c>
      <c r="G2137" t="s">
        <v>1039</v>
      </c>
      <c r="H2137" t="s">
        <v>684</v>
      </c>
      <c r="I2137" t="s">
        <v>1096</v>
      </c>
      <c r="J2137" t="s">
        <v>1097</v>
      </c>
      <c r="K2137" t="s">
        <v>1098</v>
      </c>
      <c r="L2137" t="s">
        <v>1099</v>
      </c>
      <c r="M2137" t="s">
        <v>1100</v>
      </c>
      <c r="N2137" t="s">
        <v>921</v>
      </c>
      <c r="O2137">
        <v>1930</v>
      </c>
    </row>
    <row r="2138" spans="1:15" x14ac:dyDescent="0.35">
      <c r="A2138" s="189" t="str">
        <f t="shared" si="136"/>
        <v>Aug</v>
      </c>
      <c r="B2138" s="190" t="str">
        <f t="shared" si="137"/>
        <v>2024</v>
      </c>
      <c r="C2138" s="190" t="str">
        <f t="shared" si="138"/>
        <v>Aug-2024</v>
      </c>
      <c r="D2138" s="2">
        <v>45535</v>
      </c>
      <c r="E2138" t="s">
        <v>1037</v>
      </c>
      <c r="F2138" t="s">
        <v>1038</v>
      </c>
      <c r="G2138" t="s">
        <v>1039</v>
      </c>
      <c r="H2138" t="s">
        <v>688</v>
      </c>
      <c r="I2138" t="s">
        <v>1101</v>
      </c>
      <c r="J2138" t="s">
        <v>1102</v>
      </c>
      <c r="K2138" t="s">
        <v>1103</v>
      </c>
      <c r="L2138" t="s">
        <v>1104</v>
      </c>
      <c r="M2138" t="s">
        <v>1105</v>
      </c>
      <c r="N2138" t="s">
        <v>1528</v>
      </c>
      <c r="O2138">
        <v>35</v>
      </c>
    </row>
    <row r="2139" spans="1:15" x14ac:dyDescent="0.35">
      <c r="A2139" s="189" t="str">
        <f t="shared" si="136"/>
        <v>Aug</v>
      </c>
      <c r="B2139" s="190" t="str">
        <f t="shared" si="137"/>
        <v>2024</v>
      </c>
      <c r="C2139" s="190" t="str">
        <f t="shared" si="138"/>
        <v>Aug-2024</v>
      </c>
      <c r="D2139" s="2">
        <v>45535</v>
      </c>
      <c r="E2139" t="s">
        <v>1037</v>
      </c>
      <c r="F2139" t="s">
        <v>1038</v>
      </c>
      <c r="G2139" t="s">
        <v>1039</v>
      </c>
      <c r="H2139" t="s">
        <v>688</v>
      </c>
      <c r="I2139" t="s">
        <v>1101</v>
      </c>
      <c r="J2139" t="s">
        <v>1102</v>
      </c>
      <c r="K2139" t="s">
        <v>1103</v>
      </c>
      <c r="L2139" t="s">
        <v>1104</v>
      </c>
      <c r="M2139" t="s">
        <v>1105</v>
      </c>
      <c r="N2139" t="s">
        <v>1529</v>
      </c>
      <c r="O2139" t="s">
        <v>958</v>
      </c>
    </row>
    <row r="2140" spans="1:15" x14ac:dyDescent="0.35">
      <c r="A2140" s="189" t="str">
        <f t="shared" si="136"/>
        <v>Aug</v>
      </c>
      <c r="B2140" s="190" t="str">
        <f t="shared" si="137"/>
        <v>2024</v>
      </c>
      <c r="C2140" s="190" t="str">
        <f t="shared" si="138"/>
        <v>Aug-2024</v>
      </c>
      <c r="D2140" s="2">
        <v>45535</v>
      </c>
      <c r="E2140" t="s">
        <v>1037</v>
      </c>
      <c r="F2140" t="s">
        <v>1038</v>
      </c>
      <c r="G2140" t="s">
        <v>1039</v>
      </c>
      <c r="H2140" t="s">
        <v>688</v>
      </c>
      <c r="I2140" t="s">
        <v>1101</v>
      </c>
      <c r="J2140" t="s">
        <v>1102</v>
      </c>
      <c r="K2140" t="s">
        <v>1103</v>
      </c>
      <c r="L2140" t="s">
        <v>1104</v>
      </c>
      <c r="M2140" t="s">
        <v>1105</v>
      </c>
      <c r="N2140" t="s">
        <v>919</v>
      </c>
      <c r="O2140">
        <v>135</v>
      </c>
    </row>
    <row r="2141" spans="1:15" x14ac:dyDescent="0.35">
      <c r="A2141" s="189" t="str">
        <f t="shared" si="136"/>
        <v>Aug</v>
      </c>
      <c r="B2141" s="190" t="str">
        <f t="shared" si="137"/>
        <v>2024</v>
      </c>
      <c r="C2141" s="190" t="str">
        <f t="shared" si="138"/>
        <v>Aug-2024</v>
      </c>
      <c r="D2141" s="2">
        <v>45535</v>
      </c>
      <c r="E2141" t="s">
        <v>1037</v>
      </c>
      <c r="F2141" t="s">
        <v>1038</v>
      </c>
      <c r="G2141" t="s">
        <v>1039</v>
      </c>
      <c r="H2141" t="s">
        <v>688</v>
      </c>
      <c r="I2141" t="s">
        <v>1101</v>
      </c>
      <c r="J2141" t="s">
        <v>1102</v>
      </c>
      <c r="K2141" t="s">
        <v>1103</v>
      </c>
      <c r="L2141" t="s">
        <v>1104</v>
      </c>
      <c r="M2141" t="s">
        <v>1105</v>
      </c>
      <c r="N2141" t="s">
        <v>920</v>
      </c>
      <c r="O2141">
        <v>515</v>
      </c>
    </row>
    <row r="2142" spans="1:15" x14ac:dyDescent="0.35">
      <c r="A2142" s="189" t="str">
        <f t="shared" si="136"/>
        <v>Aug</v>
      </c>
      <c r="B2142" s="190" t="str">
        <f t="shared" si="137"/>
        <v>2024</v>
      </c>
      <c r="C2142" s="190" t="str">
        <f t="shared" si="138"/>
        <v>Aug-2024</v>
      </c>
      <c r="D2142" s="2">
        <v>45535</v>
      </c>
      <c r="E2142" t="s">
        <v>1037</v>
      </c>
      <c r="F2142" t="s">
        <v>1038</v>
      </c>
      <c r="G2142" t="s">
        <v>1039</v>
      </c>
      <c r="H2142" t="s">
        <v>688</v>
      </c>
      <c r="I2142" t="s">
        <v>1101</v>
      </c>
      <c r="J2142" t="s">
        <v>1102</v>
      </c>
      <c r="K2142" t="s">
        <v>1103</v>
      </c>
      <c r="L2142" t="s">
        <v>1104</v>
      </c>
      <c r="M2142" t="s">
        <v>1105</v>
      </c>
      <c r="N2142" t="s">
        <v>922</v>
      </c>
      <c r="O2142">
        <v>330</v>
      </c>
    </row>
    <row r="2143" spans="1:15" x14ac:dyDescent="0.35">
      <c r="A2143" s="189" t="str">
        <f t="shared" si="136"/>
        <v>Aug</v>
      </c>
      <c r="B2143" s="190" t="str">
        <f t="shared" si="137"/>
        <v>2024</v>
      </c>
      <c r="C2143" s="190" t="str">
        <f t="shared" si="138"/>
        <v>Aug-2024</v>
      </c>
      <c r="D2143" s="2">
        <v>45535</v>
      </c>
      <c r="E2143" t="s">
        <v>1037</v>
      </c>
      <c r="F2143" t="s">
        <v>1038</v>
      </c>
      <c r="G2143" t="s">
        <v>1039</v>
      </c>
      <c r="H2143" t="s">
        <v>688</v>
      </c>
      <c r="I2143" t="s">
        <v>1101</v>
      </c>
      <c r="J2143" t="s">
        <v>1102</v>
      </c>
      <c r="K2143" t="s">
        <v>1103</v>
      </c>
      <c r="L2143" t="s">
        <v>1104</v>
      </c>
      <c r="M2143" t="s">
        <v>1105</v>
      </c>
      <c r="N2143" t="s">
        <v>921</v>
      </c>
      <c r="O2143">
        <v>385</v>
      </c>
    </row>
    <row r="2144" spans="1:15" x14ac:dyDescent="0.35">
      <c r="A2144" s="189" t="str">
        <f t="shared" si="136"/>
        <v>Aug</v>
      </c>
      <c r="B2144" s="190" t="str">
        <f t="shared" si="137"/>
        <v>2024</v>
      </c>
      <c r="C2144" s="190" t="str">
        <f t="shared" si="138"/>
        <v>Aug-2024</v>
      </c>
      <c r="D2144" s="2">
        <v>45535</v>
      </c>
      <c r="E2144" t="s">
        <v>1037</v>
      </c>
      <c r="F2144" t="s">
        <v>1038</v>
      </c>
      <c r="G2144" t="s">
        <v>1039</v>
      </c>
      <c r="H2144" t="s">
        <v>688</v>
      </c>
      <c r="I2144" t="s">
        <v>1101</v>
      </c>
      <c r="J2144" t="s">
        <v>1102</v>
      </c>
      <c r="K2144" t="s">
        <v>1106</v>
      </c>
      <c r="L2144" t="s">
        <v>1107</v>
      </c>
      <c r="M2144" t="s">
        <v>1108</v>
      </c>
      <c r="N2144" t="s">
        <v>1528</v>
      </c>
      <c r="O2144">
        <v>185</v>
      </c>
    </row>
    <row r="2145" spans="1:15" x14ac:dyDescent="0.35">
      <c r="A2145" s="189" t="str">
        <f t="shared" si="136"/>
        <v>Aug</v>
      </c>
      <c r="B2145" s="190" t="str">
        <f t="shared" si="137"/>
        <v>2024</v>
      </c>
      <c r="C2145" s="190" t="str">
        <f t="shared" si="138"/>
        <v>Aug-2024</v>
      </c>
      <c r="D2145" s="2">
        <v>45535</v>
      </c>
      <c r="E2145" t="s">
        <v>1037</v>
      </c>
      <c r="F2145" t="s">
        <v>1038</v>
      </c>
      <c r="G2145" t="s">
        <v>1039</v>
      </c>
      <c r="H2145" t="s">
        <v>688</v>
      </c>
      <c r="I2145" t="s">
        <v>1101</v>
      </c>
      <c r="J2145" t="s">
        <v>1102</v>
      </c>
      <c r="K2145" t="s">
        <v>1106</v>
      </c>
      <c r="L2145" t="s">
        <v>1107</v>
      </c>
      <c r="M2145" t="s">
        <v>1108</v>
      </c>
      <c r="N2145" t="s">
        <v>1529</v>
      </c>
      <c r="O2145">
        <v>30</v>
      </c>
    </row>
    <row r="2146" spans="1:15" x14ac:dyDescent="0.35">
      <c r="A2146" s="189" t="str">
        <f t="shared" si="136"/>
        <v>Aug</v>
      </c>
      <c r="B2146" s="190" t="str">
        <f t="shared" si="137"/>
        <v>2024</v>
      </c>
      <c r="C2146" s="190" t="str">
        <f t="shared" si="138"/>
        <v>Aug-2024</v>
      </c>
      <c r="D2146" s="2">
        <v>45535</v>
      </c>
      <c r="E2146" t="s">
        <v>1037</v>
      </c>
      <c r="F2146" t="s">
        <v>1038</v>
      </c>
      <c r="G2146" t="s">
        <v>1039</v>
      </c>
      <c r="H2146" t="s">
        <v>688</v>
      </c>
      <c r="I2146" t="s">
        <v>1101</v>
      </c>
      <c r="J2146" t="s">
        <v>1102</v>
      </c>
      <c r="K2146" t="s">
        <v>1106</v>
      </c>
      <c r="L2146" t="s">
        <v>1107</v>
      </c>
      <c r="M2146" t="s">
        <v>1108</v>
      </c>
      <c r="N2146" t="s">
        <v>919</v>
      </c>
      <c r="O2146">
        <v>660</v>
      </c>
    </row>
    <row r="2147" spans="1:15" x14ac:dyDescent="0.35">
      <c r="A2147" s="189" t="str">
        <f t="shared" si="136"/>
        <v>Aug</v>
      </c>
      <c r="B2147" s="190" t="str">
        <f t="shared" si="137"/>
        <v>2024</v>
      </c>
      <c r="C2147" s="190" t="str">
        <f t="shared" si="138"/>
        <v>Aug-2024</v>
      </c>
      <c r="D2147" s="2">
        <v>45535</v>
      </c>
      <c r="E2147" t="s">
        <v>1037</v>
      </c>
      <c r="F2147" t="s">
        <v>1038</v>
      </c>
      <c r="G2147" t="s">
        <v>1039</v>
      </c>
      <c r="H2147" t="s">
        <v>688</v>
      </c>
      <c r="I2147" t="s">
        <v>1101</v>
      </c>
      <c r="J2147" t="s">
        <v>1102</v>
      </c>
      <c r="K2147" t="s">
        <v>1106</v>
      </c>
      <c r="L2147" t="s">
        <v>1107</v>
      </c>
      <c r="M2147" t="s">
        <v>1108</v>
      </c>
      <c r="N2147" t="s">
        <v>920</v>
      </c>
      <c r="O2147">
        <v>3235</v>
      </c>
    </row>
    <row r="2148" spans="1:15" x14ac:dyDescent="0.35">
      <c r="A2148" s="189" t="str">
        <f t="shared" si="136"/>
        <v>Aug</v>
      </c>
      <c r="B2148" s="190" t="str">
        <f t="shared" si="137"/>
        <v>2024</v>
      </c>
      <c r="C2148" s="190" t="str">
        <f t="shared" si="138"/>
        <v>Aug-2024</v>
      </c>
      <c r="D2148" s="2">
        <v>45535</v>
      </c>
      <c r="E2148" t="s">
        <v>1037</v>
      </c>
      <c r="F2148" t="s">
        <v>1038</v>
      </c>
      <c r="G2148" t="s">
        <v>1039</v>
      </c>
      <c r="H2148" t="s">
        <v>688</v>
      </c>
      <c r="I2148" t="s">
        <v>1101</v>
      </c>
      <c r="J2148" t="s">
        <v>1102</v>
      </c>
      <c r="K2148" t="s">
        <v>1106</v>
      </c>
      <c r="L2148" t="s">
        <v>1107</v>
      </c>
      <c r="M2148" t="s">
        <v>1108</v>
      </c>
      <c r="N2148" t="s">
        <v>922</v>
      </c>
      <c r="O2148">
        <v>2520</v>
      </c>
    </row>
    <row r="2149" spans="1:15" x14ac:dyDescent="0.35">
      <c r="A2149" s="189" t="str">
        <f t="shared" si="136"/>
        <v>Aug</v>
      </c>
      <c r="B2149" s="190" t="str">
        <f t="shared" si="137"/>
        <v>2024</v>
      </c>
      <c r="C2149" s="190" t="str">
        <f t="shared" si="138"/>
        <v>Aug-2024</v>
      </c>
      <c r="D2149" s="2">
        <v>45535</v>
      </c>
      <c r="E2149" t="s">
        <v>1037</v>
      </c>
      <c r="F2149" t="s">
        <v>1038</v>
      </c>
      <c r="G2149" t="s">
        <v>1039</v>
      </c>
      <c r="H2149" t="s">
        <v>688</v>
      </c>
      <c r="I2149" t="s">
        <v>1101</v>
      </c>
      <c r="J2149" t="s">
        <v>1102</v>
      </c>
      <c r="K2149" t="s">
        <v>1106</v>
      </c>
      <c r="L2149" t="s">
        <v>1107</v>
      </c>
      <c r="M2149" t="s">
        <v>1108</v>
      </c>
      <c r="N2149" t="s">
        <v>921</v>
      </c>
      <c r="O2149">
        <v>2835</v>
      </c>
    </row>
    <row r="2150" spans="1:15" x14ac:dyDescent="0.35">
      <c r="A2150" s="189" t="str">
        <f t="shared" si="136"/>
        <v>Aug</v>
      </c>
      <c r="B2150" s="190" t="str">
        <f t="shared" si="137"/>
        <v>2024</v>
      </c>
      <c r="C2150" s="190" t="str">
        <f t="shared" si="138"/>
        <v>Aug-2024</v>
      </c>
      <c r="D2150" s="2">
        <v>45535</v>
      </c>
      <c r="E2150" t="s">
        <v>1037</v>
      </c>
      <c r="F2150" t="s">
        <v>1038</v>
      </c>
      <c r="G2150" t="s">
        <v>1039</v>
      </c>
      <c r="H2150" t="s">
        <v>691</v>
      </c>
      <c r="I2150" t="s">
        <v>1109</v>
      </c>
      <c r="J2150" t="s">
        <v>1110</v>
      </c>
      <c r="K2150" t="s">
        <v>1111</v>
      </c>
      <c r="L2150" t="s">
        <v>1112</v>
      </c>
      <c r="M2150" t="s">
        <v>1113</v>
      </c>
      <c r="N2150" t="s">
        <v>1528</v>
      </c>
      <c r="O2150">
        <v>285</v>
      </c>
    </row>
    <row r="2151" spans="1:15" x14ac:dyDescent="0.35">
      <c r="A2151" s="189" t="str">
        <f t="shared" si="136"/>
        <v>Aug</v>
      </c>
      <c r="B2151" s="190" t="str">
        <f t="shared" si="137"/>
        <v>2024</v>
      </c>
      <c r="C2151" s="190" t="str">
        <f t="shared" si="138"/>
        <v>Aug-2024</v>
      </c>
      <c r="D2151" s="2">
        <v>45535</v>
      </c>
      <c r="E2151" t="s">
        <v>1037</v>
      </c>
      <c r="F2151" t="s">
        <v>1038</v>
      </c>
      <c r="G2151" t="s">
        <v>1039</v>
      </c>
      <c r="H2151" t="s">
        <v>691</v>
      </c>
      <c r="I2151" t="s">
        <v>1109</v>
      </c>
      <c r="J2151" t="s">
        <v>1110</v>
      </c>
      <c r="K2151" t="s">
        <v>1111</v>
      </c>
      <c r="L2151" t="s">
        <v>1112</v>
      </c>
      <c r="M2151" t="s">
        <v>1113</v>
      </c>
      <c r="N2151" t="s">
        <v>1529</v>
      </c>
      <c r="O2151" t="s">
        <v>958</v>
      </c>
    </row>
    <row r="2152" spans="1:15" x14ac:dyDescent="0.35">
      <c r="A2152" s="189" t="str">
        <f t="shared" si="136"/>
        <v>Aug</v>
      </c>
      <c r="B2152" s="190" t="str">
        <f t="shared" si="137"/>
        <v>2024</v>
      </c>
      <c r="C2152" s="190" t="str">
        <f t="shared" si="138"/>
        <v>Aug-2024</v>
      </c>
      <c r="D2152" s="2">
        <v>45535</v>
      </c>
      <c r="E2152" t="s">
        <v>1037</v>
      </c>
      <c r="F2152" t="s">
        <v>1038</v>
      </c>
      <c r="G2152" t="s">
        <v>1039</v>
      </c>
      <c r="H2152" t="s">
        <v>691</v>
      </c>
      <c r="I2152" t="s">
        <v>1109</v>
      </c>
      <c r="J2152" t="s">
        <v>1110</v>
      </c>
      <c r="K2152" t="s">
        <v>1111</v>
      </c>
      <c r="L2152" t="s">
        <v>1112</v>
      </c>
      <c r="M2152" t="s">
        <v>1113</v>
      </c>
      <c r="N2152" t="s">
        <v>919</v>
      </c>
      <c r="O2152">
        <v>585</v>
      </c>
    </row>
    <row r="2153" spans="1:15" x14ac:dyDescent="0.35">
      <c r="A2153" s="189" t="str">
        <f t="shared" si="136"/>
        <v>Aug</v>
      </c>
      <c r="B2153" s="190" t="str">
        <f t="shared" si="137"/>
        <v>2024</v>
      </c>
      <c r="C2153" s="190" t="str">
        <f t="shared" si="138"/>
        <v>Aug-2024</v>
      </c>
      <c r="D2153" s="2">
        <v>45535</v>
      </c>
      <c r="E2153" t="s">
        <v>1037</v>
      </c>
      <c r="F2153" t="s">
        <v>1038</v>
      </c>
      <c r="G2153" t="s">
        <v>1039</v>
      </c>
      <c r="H2153" t="s">
        <v>691</v>
      </c>
      <c r="I2153" t="s">
        <v>1109</v>
      </c>
      <c r="J2153" t="s">
        <v>1110</v>
      </c>
      <c r="K2153" t="s">
        <v>1111</v>
      </c>
      <c r="L2153" t="s">
        <v>1112</v>
      </c>
      <c r="M2153" t="s">
        <v>1113</v>
      </c>
      <c r="N2153" t="s">
        <v>920</v>
      </c>
      <c r="O2153">
        <v>4125</v>
      </c>
    </row>
    <row r="2154" spans="1:15" x14ac:dyDescent="0.35">
      <c r="A2154" s="189" t="str">
        <f t="shared" si="136"/>
        <v>Aug</v>
      </c>
      <c r="B2154" s="190" t="str">
        <f t="shared" si="137"/>
        <v>2024</v>
      </c>
      <c r="C2154" s="190" t="str">
        <f t="shared" si="138"/>
        <v>Aug-2024</v>
      </c>
      <c r="D2154" s="2">
        <v>45535</v>
      </c>
      <c r="E2154" t="s">
        <v>1037</v>
      </c>
      <c r="F2154" t="s">
        <v>1038</v>
      </c>
      <c r="G2154" t="s">
        <v>1039</v>
      </c>
      <c r="H2154" t="s">
        <v>691</v>
      </c>
      <c r="I2154" t="s">
        <v>1109</v>
      </c>
      <c r="J2154" t="s">
        <v>1110</v>
      </c>
      <c r="K2154" t="s">
        <v>1111</v>
      </c>
      <c r="L2154" t="s">
        <v>1112</v>
      </c>
      <c r="M2154" t="s">
        <v>1113</v>
      </c>
      <c r="N2154" t="s">
        <v>922</v>
      </c>
      <c r="O2154">
        <v>2415</v>
      </c>
    </row>
    <row r="2155" spans="1:15" x14ac:dyDescent="0.35">
      <c r="A2155" s="189" t="str">
        <f t="shared" si="136"/>
        <v>Aug</v>
      </c>
      <c r="B2155" s="190" t="str">
        <f t="shared" si="137"/>
        <v>2024</v>
      </c>
      <c r="C2155" s="190" t="str">
        <f t="shared" si="138"/>
        <v>Aug-2024</v>
      </c>
      <c r="D2155" s="2">
        <v>45535</v>
      </c>
      <c r="E2155" t="s">
        <v>1037</v>
      </c>
      <c r="F2155" t="s">
        <v>1038</v>
      </c>
      <c r="G2155" t="s">
        <v>1039</v>
      </c>
      <c r="H2155" t="s">
        <v>691</v>
      </c>
      <c r="I2155" t="s">
        <v>1109</v>
      </c>
      <c r="J2155" t="s">
        <v>1110</v>
      </c>
      <c r="K2155" t="s">
        <v>1111</v>
      </c>
      <c r="L2155" t="s">
        <v>1112</v>
      </c>
      <c r="M2155" t="s">
        <v>1113</v>
      </c>
      <c r="N2155" t="s">
        <v>921</v>
      </c>
      <c r="O2155">
        <v>2445</v>
      </c>
    </row>
    <row r="2156" spans="1:15" x14ac:dyDescent="0.35">
      <c r="A2156" s="189" t="str">
        <f t="shared" si="136"/>
        <v>Aug</v>
      </c>
      <c r="B2156" s="190" t="str">
        <f t="shared" si="137"/>
        <v>2024</v>
      </c>
      <c r="C2156" s="190" t="str">
        <f t="shared" si="138"/>
        <v>Aug-2024</v>
      </c>
      <c r="D2156" s="2">
        <v>45535</v>
      </c>
      <c r="E2156" t="s">
        <v>1037</v>
      </c>
      <c r="F2156" t="s">
        <v>1038</v>
      </c>
      <c r="G2156" t="s">
        <v>1039</v>
      </c>
      <c r="H2156" t="s">
        <v>696</v>
      </c>
      <c r="I2156" t="s">
        <v>1114</v>
      </c>
      <c r="J2156" t="s">
        <v>1115</v>
      </c>
      <c r="K2156" t="s">
        <v>1116</v>
      </c>
      <c r="L2156" t="s">
        <v>1117</v>
      </c>
      <c r="M2156" t="s">
        <v>1118</v>
      </c>
      <c r="N2156" t="s">
        <v>1528</v>
      </c>
      <c r="O2156">
        <v>45</v>
      </c>
    </row>
    <row r="2157" spans="1:15" x14ac:dyDescent="0.35">
      <c r="A2157" s="189" t="str">
        <f t="shared" si="136"/>
        <v>Aug</v>
      </c>
      <c r="B2157" s="190" t="str">
        <f t="shared" si="137"/>
        <v>2024</v>
      </c>
      <c r="C2157" s="190" t="str">
        <f t="shared" si="138"/>
        <v>Aug-2024</v>
      </c>
      <c r="D2157" s="2">
        <v>45535</v>
      </c>
      <c r="E2157" t="s">
        <v>1037</v>
      </c>
      <c r="F2157" t="s">
        <v>1038</v>
      </c>
      <c r="G2157" t="s">
        <v>1039</v>
      </c>
      <c r="H2157" t="s">
        <v>696</v>
      </c>
      <c r="I2157" t="s">
        <v>1114</v>
      </c>
      <c r="J2157" t="s">
        <v>1115</v>
      </c>
      <c r="K2157" t="s">
        <v>1116</v>
      </c>
      <c r="L2157" t="s">
        <v>1117</v>
      </c>
      <c r="M2157" t="s">
        <v>1118</v>
      </c>
      <c r="N2157" t="s">
        <v>1529</v>
      </c>
      <c r="O2157" t="s">
        <v>958</v>
      </c>
    </row>
    <row r="2158" spans="1:15" x14ac:dyDescent="0.35">
      <c r="A2158" s="189" t="str">
        <f t="shared" si="136"/>
        <v>Aug</v>
      </c>
      <c r="B2158" s="190" t="str">
        <f t="shared" si="137"/>
        <v>2024</v>
      </c>
      <c r="C2158" s="190" t="str">
        <f t="shared" si="138"/>
        <v>Aug-2024</v>
      </c>
      <c r="D2158" s="2">
        <v>45535</v>
      </c>
      <c r="E2158" t="s">
        <v>1037</v>
      </c>
      <c r="F2158" t="s">
        <v>1038</v>
      </c>
      <c r="G2158" t="s">
        <v>1039</v>
      </c>
      <c r="H2158" t="s">
        <v>696</v>
      </c>
      <c r="I2158" t="s">
        <v>1114</v>
      </c>
      <c r="J2158" t="s">
        <v>1115</v>
      </c>
      <c r="K2158" t="s">
        <v>1116</v>
      </c>
      <c r="L2158" t="s">
        <v>1117</v>
      </c>
      <c r="M2158" t="s">
        <v>1118</v>
      </c>
      <c r="N2158" t="s">
        <v>919</v>
      </c>
      <c r="O2158">
        <v>590</v>
      </c>
    </row>
    <row r="2159" spans="1:15" x14ac:dyDescent="0.35">
      <c r="A2159" s="189" t="str">
        <f t="shared" si="136"/>
        <v>Aug</v>
      </c>
      <c r="B2159" s="190" t="str">
        <f t="shared" si="137"/>
        <v>2024</v>
      </c>
      <c r="C2159" s="190" t="str">
        <f t="shared" si="138"/>
        <v>Aug-2024</v>
      </c>
      <c r="D2159" s="2">
        <v>45535</v>
      </c>
      <c r="E2159" t="s">
        <v>1037</v>
      </c>
      <c r="F2159" t="s">
        <v>1038</v>
      </c>
      <c r="G2159" t="s">
        <v>1039</v>
      </c>
      <c r="H2159" t="s">
        <v>696</v>
      </c>
      <c r="I2159" t="s">
        <v>1114</v>
      </c>
      <c r="J2159" t="s">
        <v>1115</v>
      </c>
      <c r="K2159" t="s">
        <v>1116</v>
      </c>
      <c r="L2159" t="s">
        <v>1117</v>
      </c>
      <c r="M2159" t="s">
        <v>1118</v>
      </c>
      <c r="N2159" t="s">
        <v>920</v>
      </c>
      <c r="O2159">
        <v>4010</v>
      </c>
    </row>
    <row r="2160" spans="1:15" x14ac:dyDescent="0.35">
      <c r="A2160" s="189" t="str">
        <f t="shared" si="136"/>
        <v>Aug</v>
      </c>
      <c r="B2160" s="190" t="str">
        <f t="shared" si="137"/>
        <v>2024</v>
      </c>
      <c r="C2160" s="190" t="str">
        <f t="shared" si="138"/>
        <v>Aug-2024</v>
      </c>
      <c r="D2160" s="2">
        <v>45535</v>
      </c>
      <c r="E2160" t="s">
        <v>1037</v>
      </c>
      <c r="F2160" t="s">
        <v>1038</v>
      </c>
      <c r="G2160" t="s">
        <v>1039</v>
      </c>
      <c r="H2160" t="s">
        <v>696</v>
      </c>
      <c r="I2160" t="s">
        <v>1114</v>
      </c>
      <c r="J2160" t="s">
        <v>1115</v>
      </c>
      <c r="K2160" t="s">
        <v>1116</v>
      </c>
      <c r="L2160" t="s">
        <v>1117</v>
      </c>
      <c r="M2160" t="s">
        <v>1118</v>
      </c>
      <c r="N2160" t="s">
        <v>922</v>
      </c>
      <c r="O2160">
        <v>755</v>
      </c>
    </row>
    <row r="2161" spans="1:15" x14ac:dyDescent="0.35">
      <c r="A2161" s="189" t="str">
        <f t="shared" si="136"/>
        <v>Aug</v>
      </c>
      <c r="B2161" s="190" t="str">
        <f t="shared" si="137"/>
        <v>2024</v>
      </c>
      <c r="C2161" s="190" t="str">
        <f t="shared" si="138"/>
        <v>Aug-2024</v>
      </c>
      <c r="D2161" s="2">
        <v>45535</v>
      </c>
      <c r="E2161" t="s">
        <v>1037</v>
      </c>
      <c r="F2161" t="s">
        <v>1038</v>
      </c>
      <c r="G2161" t="s">
        <v>1039</v>
      </c>
      <c r="H2161" t="s">
        <v>696</v>
      </c>
      <c r="I2161" t="s">
        <v>1114</v>
      </c>
      <c r="J2161" t="s">
        <v>1115</v>
      </c>
      <c r="K2161" t="s">
        <v>1116</v>
      </c>
      <c r="L2161" t="s">
        <v>1117</v>
      </c>
      <c r="M2161" t="s">
        <v>1118</v>
      </c>
      <c r="N2161" t="s">
        <v>921</v>
      </c>
      <c r="O2161">
        <v>2040</v>
      </c>
    </row>
    <row r="2162" spans="1:15" x14ac:dyDescent="0.35">
      <c r="A2162" s="189" t="str">
        <f t="shared" si="136"/>
        <v>Aug</v>
      </c>
      <c r="B2162" s="190" t="str">
        <f t="shared" si="137"/>
        <v>2024</v>
      </c>
      <c r="C2162" s="190" t="str">
        <f t="shared" si="138"/>
        <v>Aug-2024</v>
      </c>
      <c r="D2162" s="2">
        <v>45535</v>
      </c>
      <c r="E2162" t="s">
        <v>1119</v>
      </c>
      <c r="F2162" t="s">
        <v>1570</v>
      </c>
      <c r="G2162" t="s">
        <v>1120</v>
      </c>
      <c r="H2162" t="s">
        <v>665</v>
      </c>
      <c r="I2162" t="s">
        <v>1121</v>
      </c>
      <c r="J2162" t="s">
        <v>1122</v>
      </c>
      <c r="K2162" t="s">
        <v>1123</v>
      </c>
      <c r="L2162" t="s">
        <v>1124</v>
      </c>
      <c r="M2162" t="s">
        <v>1125</v>
      </c>
      <c r="N2162" t="s">
        <v>1528</v>
      </c>
      <c r="O2162">
        <v>60</v>
      </c>
    </row>
    <row r="2163" spans="1:15" x14ac:dyDescent="0.35">
      <c r="A2163" s="189" t="str">
        <f t="shared" si="136"/>
        <v>Aug</v>
      </c>
      <c r="B2163" s="190" t="str">
        <f t="shared" si="137"/>
        <v>2024</v>
      </c>
      <c r="C2163" s="190" t="str">
        <f t="shared" si="138"/>
        <v>Aug-2024</v>
      </c>
      <c r="D2163" s="2">
        <v>45535</v>
      </c>
      <c r="E2163" t="s">
        <v>1119</v>
      </c>
      <c r="F2163" t="s">
        <v>1570</v>
      </c>
      <c r="G2163" t="s">
        <v>1120</v>
      </c>
      <c r="H2163" t="s">
        <v>665</v>
      </c>
      <c r="I2163" t="s">
        <v>1121</v>
      </c>
      <c r="J2163" t="s">
        <v>1122</v>
      </c>
      <c r="K2163" t="s">
        <v>1123</v>
      </c>
      <c r="L2163" t="s">
        <v>1124</v>
      </c>
      <c r="M2163" t="s">
        <v>1125</v>
      </c>
      <c r="N2163" t="s">
        <v>1529</v>
      </c>
      <c r="O2163" t="s">
        <v>958</v>
      </c>
    </row>
    <row r="2164" spans="1:15" x14ac:dyDescent="0.35">
      <c r="A2164" s="189" t="str">
        <f t="shared" si="136"/>
        <v>Aug</v>
      </c>
      <c r="B2164" s="190" t="str">
        <f t="shared" si="137"/>
        <v>2024</v>
      </c>
      <c r="C2164" s="190" t="str">
        <f t="shared" si="138"/>
        <v>Aug-2024</v>
      </c>
      <c r="D2164" s="2">
        <v>45535</v>
      </c>
      <c r="E2164" t="s">
        <v>1119</v>
      </c>
      <c r="F2164" t="s">
        <v>1570</v>
      </c>
      <c r="G2164" t="s">
        <v>1120</v>
      </c>
      <c r="H2164" t="s">
        <v>665</v>
      </c>
      <c r="I2164" t="s">
        <v>1121</v>
      </c>
      <c r="J2164" t="s">
        <v>1122</v>
      </c>
      <c r="K2164" t="s">
        <v>1123</v>
      </c>
      <c r="L2164" t="s">
        <v>1124</v>
      </c>
      <c r="M2164" t="s">
        <v>1125</v>
      </c>
      <c r="N2164" t="s">
        <v>919</v>
      </c>
      <c r="O2164">
        <v>115</v>
      </c>
    </row>
    <row r="2165" spans="1:15" x14ac:dyDescent="0.35">
      <c r="A2165" s="189" t="str">
        <f t="shared" si="136"/>
        <v>Aug</v>
      </c>
      <c r="B2165" s="190" t="str">
        <f t="shared" si="137"/>
        <v>2024</v>
      </c>
      <c r="C2165" s="190" t="str">
        <f t="shared" si="138"/>
        <v>Aug-2024</v>
      </c>
      <c r="D2165" s="2">
        <v>45535</v>
      </c>
      <c r="E2165" t="s">
        <v>1119</v>
      </c>
      <c r="F2165" t="s">
        <v>1570</v>
      </c>
      <c r="G2165" t="s">
        <v>1120</v>
      </c>
      <c r="H2165" t="s">
        <v>665</v>
      </c>
      <c r="I2165" t="s">
        <v>1121</v>
      </c>
      <c r="J2165" t="s">
        <v>1122</v>
      </c>
      <c r="K2165" t="s">
        <v>1123</v>
      </c>
      <c r="L2165" t="s">
        <v>1124</v>
      </c>
      <c r="M2165" t="s">
        <v>1125</v>
      </c>
      <c r="N2165" t="s">
        <v>920</v>
      </c>
      <c r="O2165">
        <v>530</v>
      </c>
    </row>
    <row r="2166" spans="1:15" x14ac:dyDescent="0.35">
      <c r="A2166" s="189" t="str">
        <f t="shared" si="136"/>
        <v>Aug</v>
      </c>
      <c r="B2166" s="190" t="str">
        <f t="shared" si="137"/>
        <v>2024</v>
      </c>
      <c r="C2166" s="190" t="str">
        <f t="shared" si="138"/>
        <v>Aug-2024</v>
      </c>
      <c r="D2166" s="2">
        <v>45535</v>
      </c>
      <c r="E2166" t="s">
        <v>1119</v>
      </c>
      <c r="F2166" t="s">
        <v>1570</v>
      </c>
      <c r="G2166" t="s">
        <v>1120</v>
      </c>
      <c r="H2166" t="s">
        <v>665</v>
      </c>
      <c r="I2166" t="s">
        <v>1121</v>
      </c>
      <c r="J2166" t="s">
        <v>1122</v>
      </c>
      <c r="K2166" t="s">
        <v>1123</v>
      </c>
      <c r="L2166" t="s">
        <v>1124</v>
      </c>
      <c r="M2166" t="s">
        <v>1125</v>
      </c>
      <c r="N2166" t="s">
        <v>922</v>
      </c>
      <c r="O2166">
        <v>1720</v>
      </c>
    </row>
    <row r="2167" spans="1:15" x14ac:dyDescent="0.35">
      <c r="A2167" s="189" t="str">
        <f t="shared" si="136"/>
        <v>Aug</v>
      </c>
      <c r="B2167" s="190" t="str">
        <f t="shared" si="137"/>
        <v>2024</v>
      </c>
      <c r="C2167" s="190" t="str">
        <f t="shared" si="138"/>
        <v>Aug-2024</v>
      </c>
      <c r="D2167" s="2">
        <v>45535</v>
      </c>
      <c r="E2167" t="s">
        <v>1119</v>
      </c>
      <c r="F2167" t="s">
        <v>1570</v>
      </c>
      <c r="G2167" t="s">
        <v>1120</v>
      </c>
      <c r="H2167" t="s">
        <v>665</v>
      </c>
      <c r="I2167" t="s">
        <v>1121</v>
      </c>
      <c r="J2167" t="s">
        <v>1122</v>
      </c>
      <c r="K2167" t="s">
        <v>1123</v>
      </c>
      <c r="L2167" t="s">
        <v>1124</v>
      </c>
      <c r="M2167" t="s">
        <v>1125</v>
      </c>
      <c r="N2167" t="s">
        <v>921</v>
      </c>
      <c r="O2167">
        <v>1230</v>
      </c>
    </row>
    <row r="2168" spans="1:15" x14ac:dyDescent="0.35">
      <c r="A2168" s="189" t="str">
        <f t="shared" si="136"/>
        <v>Aug</v>
      </c>
      <c r="B2168" s="190" t="str">
        <f t="shared" si="137"/>
        <v>2024</v>
      </c>
      <c r="C2168" s="190" t="str">
        <f t="shared" si="138"/>
        <v>Aug-2024</v>
      </c>
      <c r="D2168" s="2">
        <v>45535</v>
      </c>
      <c r="E2168" t="s">
        <v>1119</v>
      </c>
      <c r="F2168" t="s">
        <v>1570</v>
      </c>
      <c r="G2168" t="s">
        <v>1120</v>
      </c>
      <c r="H2168" t="s">
        <v>665</v>
      </c>
      <c r="I2168" t="s">
        <v>1121</v>
      </c>
      <c r="J2168" t="s">
        <v>1122</v>
      </c>
      <c r="K2168" t="s">
        <v>1126</v>
      </c>
      <c r="L2168" t="s">
        <v>1127</v>
      </c>
      <c r="M2168" t="s">
        <v>1128</v>
      </c>
      <c r="N2168" t="s">
        <v>1528</v>
      </c>
      <c r="O2168" t="s">
        <v>958</v>
      </c>
    </row>
    <row r="2169" spans="1:15" x14ac:dyDescent="0.35">
      <c r="A2169" s="189" t="str">
        <f t="shared" si="136"/>
        <v>Aug</v>
      </c>
      <c r="B2169" s="190" t="str">
        <f t="shared" si="137"/>
        <v>2024</v>
      </c>
      <c r="C2169" s="190" t="str">
        <f t="shared" si="138"/>
        <v>Aug-2024</v>
      </c>
      <c r="D2169" s="2">
        <v>45535</v>
      </c>
      <c r="E2169" t="s">
        <v>1119</v>
      </c>
      <c r="F2169" t="s">
        <v>1570</v>
      </c>
      <c r="G2169" t="s">
        <v>1120</v>
      </c>
      <c r="H2169" t="s">
        <v>665</v>
      </c>
      <c r="I2169" t="s">
        <v>1121</v>
      </c>
      <c r="J2169" t="s">
        <v>1122</v>
      </c>
      <c r="K2169" t="s">
        <v>1126</v>
      </c>
      <c r="L2169" t="s">
        <v>1127</v>
      </c>
      <c r="M2169" t="s">
        <v>1128</v>
      </c>
      <c r="N2169" t="s">
        <v>1529</v>
      </c>
      <c r="O2169" t="s">
        <v>958</v>
      </c>
    </row>
    <row r="2170" spans="1:15" x14ac:dyDescent="0.35">
      <c r="A2170" s="189" t="str">
        <f t="shared" si="136"/>
        <v>Aug</v>
      </c>
      <c r="B2170" s="190" t="str">
        <f t="shared" si="137"/>
        <v>2024</v>
      </c>
      <c r="C2170" s="190" t="str">
        <f t="shared" si="138"/>
        <v>Aug-2024</v>
      </c>
      <c r="D2170" s="2">
        <v>45535</v>
      </c>
      <c r="E2170" t="s">
        <v>1119</v>
      </c>
      <c r="F2170" t="s">
        <v>1570</v>
      </c>
      <c r="G2170" t="s">
        <v>1120</v>
      </c>
      <c r="H2170" t="s">
        <v>665</v>
      </c>
      <c r="I2170" t="s">
        <v>1121</v>
      </c>
      <c r="J2170" t="s">
        <v>1122</v>
      </c>
      <c r="K2170" t="s">
        <v>1126</v>
      </c>
      <c r="L2170" t="s">
        <v>1127</v>
      </c>
      <c r="M2170" t="s">
        <v>1128</v>
      </c>
      <c r="N2170" t="s">
        <v>919</v>
      </c>
      <c r="O2170">
        <v>15</v>
      </c>
    </row>
    <row r="2171" spans="1:15" x14ac:dyDescent="0.35">
      <c r="A2171" s="189" t="str">
        <f t="shared" si="136"/>
        <v>Aug</v>
      </c>
      <c r="B2171" s="190" t="str">
        <f t="shared" si="137"/>
        <v>2024</v>
      </c>
      <c r="C2171" s="190" t="str">
        <f t="shared" si="138"/>
        <v>Aug-2024</v>
      </c>
      <c r="D2171" s="2">
        <v>45535</v>
      </c>
      <c r="E2171" t="s">
        <v>1119</v>
      </c>
      <c r="F2171" t="s">
        <v>1570</v>
      </c>
      <c r="G2171" t="s">
        <v>1120</v>
      </c>
      <c r="H2171" t="s">
        <v>665</v>
      </c>
      <c r="I2171" t="s">
        <v>1121</v>
      </c>
      <c r="J2171" t="s">
        <v>1122</v>
      </c>
      <c r="K2171" t="s">
        <v>1126</v>
      </c>
      <c r="L2171" t="s">
        <v>1127</v>
      </c>
      <c r="M2171" t="s">
        <v>1128</v>
      </c>
      <c r="N2171" t="s">
        <v>920</v>
      </c>
      <c r="O2171">
        <v>210</v>
      </c>
    </row>
    <row r="2172" spans="1:15" x14ac:dyDescent="0.35">
      <c r="A2172" s="189" t="str">
        <f t="shared" si="136"/>
        <v>Aug</v>
      </c>
      <c r="B2172" s="190" t="str">
        <f t="shared" si="137"/>
        <v>2024</v>
      </c>
      <c r="C2172" s="190" t="str">
        <f t="shared" si="138"/>
        <v>Aug-2024</v>
      </c>
      <c r="D2172" s="2">
        <v>45535</v>
      </c>
      <c r="E2172" t="s">
        <v>1119</v>
      </c>
      <c r="F2172" t="s">
        <v>1570</v>
      </c>
      <c r="G2172" t="s">
        <v>1120</v>
      </c>
      <c r="H2172" t="s">
        <v>665</v>
      </c>
      <c r="I2172" t="s">
        <v>1121</v>
      </c>
      <c r="J2172" t="s">
        <v>1122</v>
      </c>
      <c r="K2172" t="s">
        <v>1126</v>
      </c>
      <c r="L2172" t="s">
        <v>1127</v>
      </c>
      <c r="M2172" t="s">
        <v>1128</v>
      </c>
      <c r="N2172" t="s">
        <v>922</v>
      </c>
      <c r="O2172">
        <v>525</v>
      </c>
    </row>
    <row r="2173" spans="1:15" x14ac:dyDescent="0.35">
      <c r="A2173" s="189" t="str">
        <f t="shared" si="136"/>
        <v>Aug</v>
      </c>
      <c r="B2173" s="190" t="str">
        <f t="shared" si="137"/>
        <v>2024</v>
      </c>
      <c r="C2173" s="190" t="str">
        <f t="shared" si="138"/>
        <v>Aug-2024</v>
      </c>
      <c r="D2173" s="2">
        <v>45535</v>
      </c>
      <c r="E2173" t="s">
        <v>1119</v>
      </c>
      <c r="F2173" t="s">
        <v>1570</v>
      </c>
      <c r="G2173" t="s">
        <v>1120</v>
      </c>
      <c r="H2173" t="s">
        <v>665</v>
      </c>
      <c r="I2173" t="s">
        <v>1121</v>
      </c>
      <c r="J2173" t="s">
        <v>1122</v>
      </c>
      <c r="K2173" t="s">
        <v>1126</v>
      </c>
      <c r="L2173" t="s">
        <v>1127</v>
      </c>
      <c r="M2173" t="s">
        <v>1128</v>
      </c>
      <c r="N2173" t="s">
        <v>921</v>
      </c>
      <c r="O2173">
        <v>330</v>
      </c>
    </row>
    <row r="2174" spans="1:15" x14ac:dyDescent="0.35">
      <c r="A2174" s="189" t="str">
        <f t="shared" si="136"/>
        <v>Aug</v>
      </c>
      <c r="B2174" s="190" t="str">
        <f t="shared" si="137"/>
        <v>2024</v>
      </c>
      <c r="C2174" s="190" t="str">
        <f t="shared" si="138"/>
        <v>Aug-2024</v>
      </c>
      <c r="D2174" s="2">
        <v>45535</v>
      </c>
      <c r="E2174" t="s">
        <v>1119</v>
      </c>
      <c r="F2174" t="s">
        <v>1570</v>
      </c>
      <c r="G2174" t="s">
        <v>1120</v>
      </c>
      <c r="H2174" t="s">
        <v>665</v>
      </c>
      <c r="I2174" t="s">
        <v>1121</v>
      </c>
      <c r="J2174" t="s">
        <v>1122</v>
      </c>
      <c r="K2174" t="s">
        <v>1129</v>
      </c>
      <c r="L2174" t="s">
        <v>1130</v>
      </c>
      <c r="M2174" t="s">
        <v>1131</v>
      </c>
      <c r="N2174" t="s">
        <v>1528</v>
      </c>
      <c r="O2174">
        <v>25</v>
      </c>
    </row>
    <row r="2175" spans="1:15" x14ac:dyDescent="0.35">
      <c r="A2175" s="189" t="str">
        <f t="shared" si="136"/>
        <v>Aug</v>
      </c>
      <c r="B2175" s="190" t="str">
        <f t="shared" si="137"/>
        <v>2024</v>
      </c>
      <c r="C2175" s="190" t="str">
        <f t="shared" si="138"/>
        <v>Aug-2024</v>
      </c>
      <c r="D2175" s="2">
        <v>45535</v>
      </c>
      <c r="E2175" t="s">
        <v>1119</v>
      </c>
      <c r="F2175" t="s">
        <v>1570</v>
      </c>
      <c r="G2175" t="s">
        <v>1120</v>
      </c>
      <c r="H2175" t="s">
        <v>665</v>
      </c>
      <c r="I2175" t="s">
        <v>1121</v>
      </c>
      <c r="J2175" t="s">
        <v>1122</v>
      </c>
      <c r="K2175" t="s">
        <v>1129</v>
      </c>
      <c r="L2175" t="s">
        <v>1130</v>
      </c>
      <c r="M2175" t="s">
        <v>1131</v>
      </c>
      <c r="N2175" t="s">
        <v>1529</v>
      </c>
      <c r="O2175" t="s">
        <v>958</v>
      </c>
    </row>
    <row r="2176" spans="1:15" x14ac:dyDescent="0.35">
      <c r="A2176" s="189" t="str">
        <f t="shared" si="136"/>
        <v>Aug</v>
      </c>
      <c r="B2176" s="190" t="str">
        <f t="shared" si="137"/>
        <v>2024</v>
      </c>
      <c r="C2176" s="190" t="str">
        <f t="shared" si="138"/>
        <v>Aug-2024</v>
      </c>
      <c r="D2176" s="2">
        <v>45535</v>
      </c>
      <c r="E2176" t="s">
        <v>1119</v>
      </c>
      <c r="F2176" t="s">
        <v>1570</v>
      </c>
      <c r="G2176" t="s">
        <v>1120</v>
      </c>
      <c r="H2176" t="s">
        <v>665</v>
      </c>
      <c r="I2176" t="s">
        <v>1121</v>
      </c>
      <c r="J2176" t="s">
        <v>1122</v>
      </c>
      <c r="K2176" t="s">
        <v>1129</v>
      </c>
      <c r="L2176" t="s">
        <v>1130</v>
      </c>
      <c r="M2176" t="s">
        <v>1131</v>
      </c>
      <c r="N2176" t="s">
        <v>919</v>
      </c>
      <c r="O2176">
        <v>80</v>
      </c>
    </row>
    <row r="2177" spans="1:15" x14ac:dyDescent="0.35">
      <c r="A2177" s="189" t="str">
        <f t="shared" si="136"/>
        <v>Aug</v>
      </c>
      <c r="B2177" s="190" t="str">
        <f t="shared" si="137"/>
        <v>2024</v>
      </c>
      <c r="C2177" s="190" t="str">
        <f t="shared" si="138"/>
        <v>Aug-2024</v>
      </c>
      <c r="D2177" s="2">
        <v>45535</v>
      </c>
      <c r="E2177" t="s">
        <v>1119</v>
      </c>
      <c r="F2177" t="s">
        <v>1570</v>
      </c>
      <c r="G2177" t="s">
        <v>1120</v>
      </c>
      <c r="H2177" t="s">
        <v>665</v>
      </c>
      <c r="I2177" t="s">
        <v>1121</v>
      </c>
      <c r="J2177" t="s">
        <v>1122</v>
      </c>
      <c r="K2177" t="s">
        <v>1129</v>
      </c>
      <c r="L2177" t="s">
        <v>1130</v>
      </c>
      <c r="M2177" t="s">
        <v>1131</v>
      </c>
      <c r="N2177" t="s">
        <v>920</v>
      </c>
      <c r="O2177">
        <v>595</v>
      </c>
    </row>
    <row r="2178" spans="1:15" x14ac:dyDescent="0.35">
      <c r="A2178" s="189" t="str">
        <f t="shared" si="136"/>
        <v>Aug</v>
      </c>
      <c r="B2178" s="190" t="str">
        <f t="shared" si="137"/>
        <v>2024</v>
      </c>
      <c r="C2178" s="190" t="str">
        <f t="shared" si="138"/>
        <v>Aug-2024</v>
      </c>
      <c r="D2178" s="2">
        <v>45535</v>
      </c>
      <c r="E2178" t="s">
        <v>1119</v>
      </c>
      <c r="F2178" t="s">
        <v>1570</v>
      </c>
      <c r="G2178" t="s">
        <v>1120</v>
      </c>
      <c r="H2178" t="s">
        <v>665</v>
      </c>
      <c r="I2178" t="s">
        <v>1121</v>
      </c>
      <c r="J2178" t="s">
        <v>1122</v>
      </c>
      <c r="K2178" t="s">
        <v>1129</v>
      </c>
      <c r="L2178" t="s">
        <v>1130</v>
      </c>
      <c r="M2178" t="s">
        <v>1131</v>
      </c>
      <c r="N2178" t="s">
        <v>922</v>
      </c>
      <c r="O2178">
        <v>865</v>
      </c>
    </row>
    <row r="2179" spans="1:15" x14ac:dyDescent="0.35">
      <c r="A2179" s="189" t="str">
        <f t="shared" ref="A2179:A2242" si="139">TEXT(D2179,"mmm")</f>
        <v>Aug</v>
      </c>
      <c r="B2179" s="190" t="str">
        <f t="shared" ref="B2179:B2242" si="140">TEXT(D2179,"yyyy")</f>
        <v>2024</v>
      </c>
      <c r="C2179" s="190" t="str">
        <f t="shared" ref="C2179:C2242" si="141">_xlfn.CONCAT(A2179&amp;"-"&amp;B2179)</f>
        <v>Aug-2024</v>
      </c>
      <c r="D2179" s="2">
        <v>45535</v>
      </c>
      <c r="E2179" t="s">
        <v>1119</v>
      </c>
      <c r="F2179" t="s">
        <v>1570</v>
      </c>
      <c r="G2179" t="s">
        <v>1120</v>
      </c>
      <c r="H2179" t="s">
        <v>665</v>
      </c>
      <c r="I2179" t="s">
        <v>1121</v>
      </c>
      <c r="J2179" t="s">
        <v>1122</v>
      </c>
      <c r="K2179" t="s">
        <v>1129</v>
      </c>
      <c r="L2179" t="s">
        <v>1130</v>
      </c>
      <c r="M2179" t="s">
        <v>1131</v>
      </c>
      <c r="N2179" t="s">
        <v>921</v>
      </c>
      <c r="O2179">
        <v>655</v>
      </c>
    </row>
    <row r="2180" spans="1:15" x14ac:dyDescent="0.35">
      <c r="A2180" s="189" t="str">
        <f t="shared" si="139"/>
        <v>Aug</v>
      </c>
      <c r="B2180" s="190" t="str">
        <f t="shared" si="140"/>
        <v>2024</v>
      </c>
      <c r="C2180" s="190" t="str">
        <f t="shared" si="141"/>
        <v>Aug-2024</v>
      </c>
      <c r="D2180" s="2">
        <v>45535</v>
      </c>
      <c r="E2180" t="s">
        <v>1119</v>
      </c>
      <c r="F2180" t="s">
        <v>1570</v>
      </c>
      <c r="G2180" t="s">
        <v>1120</v>
      </c>
      <c r="H2180" t="s">
        <v>665</v>
      </c>
      <c r="I2180" t="s">
        <v>1121</v>
      </c>
      <c r="J2180" t="s">
        <v>1122</v>
      </c>
      <c r="K2180" t="s">
        <v>1132</v>
      </c>
      <c r="L2180" t="s">
        <v>1133</v>
      </c>
      <c r="M2180" t="s">
        <v>1134</v>
      </c>
      <c r="N2180" t="s">
        <v>1528</v>
      </c>
      <c r="O2180" t="s">
        <v>958</v>
      </c>
    </row>
    <row r="2181" spans="1:15" x14ac:dyDescent="0.35">
      <c r="A2181" s="189" t="str">
        <f t="shared" si="139"/>
        <v>Aug</v>
      </c>
      <c r="B2181" s="190" t="str">
        <f t="shared" si="140"/>
        <v>2024</v>
      </c>
      <c r="C2181" s="190" t="str">
        <f t="shared" si="141"/>
        <v>Aug-2024</v>
      </c>
      <c r="D2181" s="2">
        <v>45535</v>
      </c>
      <c r="E2181" t="s">
        <v>1119</v>
      </c>
      <c r="F2181" t="s">
        <v>1570</v>
      </c>
      <c r="G2181" t="s">
        <v>1120</v>
      </c>
      <c r="H2181" t="s">
        <v>665</v>
      </c>
      <c r="I2181" t="s">
        <v>1121</v>
      </c>
      <c r="J2181" t="s">
        <v>1122</v>
      </c>
      <c r="K2181" t="s">
        <v>1132</v>
      </c>
      <c r="L2181" t="s">
        <v>1133</v>
      </c>
      <c r="M2181" t="s">
        <v>1134</v>
      </c>
      <c r="N2181" t="s">
        <v>1529</v>
      </c>
      <c r="O2181" t="s">
        <v>958</v>
      </c>
    </row>
    <row r="2182" spans="1:15" x14ac:dyDescent="0.35">
      <c r="A2182" s="189" t="str">
        <f t="shared" si="139"/>
        <v>Aug</v>
      </c>
      <c r="B2182" s="190" t="str">
        <f t="shared" si="140"/>
        <v>2024</v>
      </c>
      <c r="C2182" s="190" t="str">
        <f t="shared" si="141"/>
        <v>Aug-2024</v>
      </c>
      <c r="D2182" s="2">
        <v>45535</v>
      </c>
      <c r="E2182" t="s">
        <v>1119</v>
      </c>
      <c r="F2182" t="s">
        <v>1570</v>
      </c>
      <c r="G2182" t="s">
        <v>1120</v>
      </c>
      <c r="H2182" t="s">
        <v>665</v>
      </c>
      <c r="I2182" t="s">
        <v>1121</v>
      </c>
      <c r="J2182" t="s">
        <v>1122</v>
      </c>
      <c r="K2182" t="s">
        <v>1132</v>
      </c>
      <c r="L2182" t="s">
        <v>1133</v>
      </c>
      <c r="M2182" t="s">
        <v>1134</v>
      </c>
      <c r="N2182" t="s">
        <v>919</v>
      </c>
      <c r="O2182">
        <v>30</v>
      </c>
    </row>
    <row r="2183" spans="1:15" x14ac:dyDescent="0.35">
      <c r="A2183" s="189" t="str">
        <f t="shared" si="139"/>
        <v>Aug</v>
      </c>
      <c r="B2183" s="190" t="str">
        <f t="shared" si="140"/>
        <v>2024</v>
      </c>
      <c r="C2183" s="190" t="str">
        <f t="shared" si="141"/>
        <v>Aug-2024</v>
      </c>
      <c r="D2183" s="2">
        <v>45535</v>
      </c>
      <c r="E2183" t="s">
        <v>1119</v>
      </c>
      <c r="F2183" t="s">
        <v>1570</v>
      </c>
      <c r="G2183" t="s">
        <v>1120</v>
      </c>
      <c r="H2183" t="s">
        <v>665</v>
      </c>
      <c r="I2183" t="s">
        <v>1121</v>
      </c>
      <c r="J2183" t="s">
        <v>1122</v>
      </c>
      <c r="K2183" t="s">
        <v>1132</v>
      </c>
      <c r="L2183" t="s">
        <v>1133</v>
      </c>
      <c r="M2183" t="s">
        <v>1134</v>
      </c>
      <c r="N2183" t="s">
        <v>920</v>
      </c>
      <c r="O2183">
        <v>125</v>
      </c>
    </row>
    <row r="2184" spans="1:15" x14ac:dyDescent="0.35">
      <c r="A2184" s="189" t="str">
        <f t="shared" si="139"/>
        <v>Aug</v>
      </c>
      <c r="B2184" s="190" t="str">
        <f t="shared" si="140"/>
        <v>2024</v>
      </c>
      <c r="C2184" s="190" t="str">
        <f t="shared" si="141"/>
        <v>Aug-2024</v>
      </c>
      <c r="D2184" s="2">
        <v>45535</v>
      </c>
      <c r="E2184" t="s">
        <v>1119</v>
      </c>
      <c r="F2184" t="s">
        <v>1570</v>
      </c>
      <c r="G2184" t="s">
        <v>1120</v>
      </c>
      <c r="H2184" t="s">
        <v>665</v>
      </c>
      <c r="I2184" t="s">
        <v>1121</v>
      </c>
      <c r="J2184" t="s">
        <v>1122</v>
      </c>
      <c r="K2184" t="s">
        <v>1132</v>
      </c>
      <c r="L2184" t="s">
        <v>1133</v>
      </c>
      <c r="M2184" t="s">
        <v>1134</v>
      </c>
      <c r="N2184" t="s">
        <v>922</v>
      </c>
      <c r="O2184">
        <v>1440</v>
      </c>
    </row>
    <row r="2185" spans="1:15" x14ac:dyDescent="0.35">
      <c r="A2185" s="189" t="str">
        <f t="shared" si="139"/>
        <v>Aug</v>
      </c>
      <c r="B2185" s="190" t="str">
        <f t="shared" si="140"/>
        <v>2024</v>
      </c>
      <c r="C2185" s="190" t="str">
        <f t="shared" si="141"/>
        <v>Aug-2024</v>
      </c>
      <c r="D2185" s="2">
        <v>45535</v>
      </c>
      <c r="E2185" t="s">
        <v>1119</v>
      </c>
      <c r="F2185" t="s">
        <v>1570</v>
      </c>
      <c r="G2185" t="s">
        <v>1120</v>
      </c>
      <c r="H2185" t="s">
        <v>665</v>
      </c>
      <c r="I2185" t="s">
        <v>1121</v>
      </c>
      <c r="J2185" t="s">
        <v>1122</v>
      </c>
      <c r="K2185" t="s">
        <v>1132</v>
      </c>
      <c r="L2185" t="s">
        <v>1133</v>
      </c>
      <c r="M2185" t="s">
        <v>1134</v>
      </c>
      <c r="N2185" t="s">
        <v>921</v>
      </c>
      <c r="O2185">
        <v>505</v>
      </c>
    </row>
    <row r="2186" spans="1:15" x14ac:dyDescent="0.35">
      <c r="A2186" s="189" t="str">
        <f t="shared" si="139"/>
        <v>Aug</v>
      </c>
      <c r="B2186" s="190" t="str">
        <f t="shared" si="140"/>
        <v>2024</v>
      </c>
      <c r="C2186" s="190" t="str">
        <f t="shared" si="141"/>
        <v>Aug-2024</v>
      </c>
      <c r="D2186" s="2">
        <v>45535</v>
      </c>
      <c r="E2186" t="s">
        <v>1119</v>
      </c>
      <c r="F2186" t="s">
        <v>1570</v>
      </c>
      <c r="G2186" t="s">
        <v>1120</v>
      </c>
      <c r="H2186" t="s">
        <v>665</v>
      </c>
      <c r="I2186" t="s">
        <v>1121</v>
      </c>
      <c r="J2186" t="s">
        <v>1122</v>
      </c>
      <c r="K2186" t="s">
        <v>1135</v>
      </c>
      <c r="L2186" t="s">
        <v>1136</v>
      </c>
      <c r="M2186" t="s">
        <v>1137</v>
      </c>
      <c r="N2186" t="s">
        <v>1528</v>
      </c>
      <c r="O2186">
        <v>5</v>
      </c>
    </row>
    <row r="2187" spans="1:15" x14ac:dyDescent="0.35">
      <c r="A2187" s="189" t="str">
        <f t="shared" si="139"/>
        <v>Aug</v>
      </c>
      <c r="B2187" s="190" t="str">
        <f t="shared" si="140"/>
        <v>2024</v>
      </c>
      <c r="C2187" s="190" t="str">
        <f t="shared" si="141"/>
        <v>Aug-2024</v>
      </c>
      <c r="D2187" s="2">
        <v>45535</v>
      </c>
      <c r="E2187" t="s">
        <v>1119</v>
      </c>
      <c r="F2187" t="s">
        <v>1570</v>
      </c>
      <c r="G2187" t="s">
        <v>1120</v>
      </c>
      <c r="H2187" t="s">
        <v>665</v>
      </c>
      <c r="I2187" t="s">
        <v>1121</v>
      </c>
      <c r="J2187" t="s">
        <v>1122</v>
      </c>
      <c r="K2187" t="s">
        <v>1135</v>
      </c>
      <c r="L2187" t="s">
        <v>1136</v>
      </c>
      <c r="M2187" t="s">
        <v>1137</v>
      </c>
      <c r="N2187" t="s">
        <v>1529</v>
      </c>
      <c r="O2187" t="s">
        <v>958</v>
      </c>
    </row>
    <row r="2188" spans="1:15" x14ac:dyDescent="0.35">
      <c r="A2188" s="189" t="str">
        <f t="shared" si="139"/>
        <v>Aug</v>
      </c>
      <c r="B2188" s="190" t="str">
        <f t="shared" si="140"/>
        <v>2024</v>
      </c>
      <c r="C2188" s="190" t="str">
        <f t="shared" si="141"/>
        <v>Aug-2024</v>
      </c>
      <c r="D2188" s="2">
        <v>45535</v>
      </c>
      <c r="E2188" t="s">
        <v>1119</v>
      </c>
      <c r="F2188" t="s">
        <v>1570</v>
      </c>
      <c r="G2188" t="s">
        <v>1120</v>
      </c>
      <c r="H2188" t="s">
        <v>665</v>
      </c>
      <c r="I2188" t="s">
        <v>1121</v>
      </c>
      <c r="J2188" t="s">
        <v>1122</v>
      </c>
      <c r="K2188" t="s">
        <v>1135</v>
      </c>
      <c r="L2188" t="s">
        <v>1136</v>
      </c>
      <c r="M2188" t="s">
        <v>1137</v>
      </c>
      <c r="N2188" t="s">
        <v>919</v>
      </c>
      <c r="O2188">
        <v>100</v>
      </c>
    </row>
    <row r="2189" spans="1:15" x14ac:dyDescent="0.35">
      <c r="A2189" s="189" t="str">
        <f t="shared" si="139"/>
        <v>Aug</v>
      </c>
      <c r="B2189" s="190" t="str">
        <f t="shared" si="140"/>
        <v>2024</v>
      </c>
      <c r="C2189" s="190" t="str">
        <f t="shared" si="141"/>
        <v>Aug-2024</v>
      </c>
      <c r="D2189" s="2">
        <v>45535</v>
      </c>
      <c r="E2189" t="s">
        <v>1119</v>
      </c>
      <c r="F2189" t="s">
        <v>1570</v>
      </c>
      <c r="G2189" t="s">
        <v>1120</v>
      </c>
      <c r="H2189" t="s">
        <v>665</v>
      </c>
      <c r="I2189" t="s">
        <v>1121</v>
      </c>
      <c r="J2189" t="s">
        <v>1122</v>
      </c>
      <c r="K2189" t="s">
        <v>1135</v>
      </c>
      <c r="L2189" t="s">
        <v>1136</v>
      </c>
      <c r="M2189" t="s">
        <v>1137</v>
      </c>
      <c r="N2189" t="s">
        <v>920</v>
      </c>
      <c r="O2189">
        <v>140</v>
      </c>
    </row>
    <row r="2190" spans="1:15" x14ac:dyDescent="0.35">
      <c r="A2190" s="189" t="str">
        <f t="shared" si="139"/>
        <v>Aug</v>
      </c>
      <c r="B2190" s="190" t="str">
        <f t="shared" si="140"/>
        <v>2024</v>
      </c>
      <c r="C2190" s="190" t="str">
        <f t="shared" si="141"/>
        <v>Aug-2024</v>
      </c>
      <c r="D2190" s="2">
        <v>45535</v>
      </c>
      <c r="E2190" t="s">
        <v>1119</v>
      </c>
      <c r="F2190" t="s">
        <v>1570</v>
      </c>
      <c r="G2190" t="s">
        <v>1120</v>
      </c>
      <c r="H2190" t="s">
        <v>665</v>
      </c>
      <c r="I2190" t="s">
        <v>1121</v>
      </c>
      <c r="J2190" t="s">
        <v>1122</v>
      </c>
      <c r="K2190" t="s">
        <v>1135</v>
      </c>
      <c r="L2190" t="s">
        <v>1136</v>
      </c>
      <c r="M2190" t="s">
        <v>1137</v>
      </c>
      <c r="N2190" t="s">
        <v>922</v>
      </c>
      <c r="O2190">
        <v>1210</v>
      </c>
    </row>
    <row r="2191" spans="1:15" x14ac:dyDescent="0.35">
      <c r="A2191" s="189" t="str">
        <f t="shared" si="139"/>
        <v>Aug</v>
      </c>
      <c r="B2191" s="190" t="str">
        <f t="shared" si="140"/>
        <v>2024</v>
      </c>
      <c r="C2191" s="190" t="str">
        <f t="shared" si="141"/>
        <v>Aug-2024</v>
      </c>
      <c r="D2191" s="2">
        <v>45535</v>
      </c>
      <c r="E2191" t="s">
        <v>1119</v>
      </c>
      <c r="F2191" t="s">
        <v>1570</v>
      </c>
      <c r="G2191" t="s">
        <v>1120</v>
      </c>
      <c r="H2191" t="s">
        <v>665</v>
      </c>
      <c r="I2191" t="s">
        <v>1121</v>
      </c>
      <c r="J2191" t="s">
        <v>1122</v>
      </c>
      <c r="K2191" t="s">
        <v>1135</v>
      </c>
      <c r="L2191" t="s">
        <v>1136</v>
      </c>
      <c r="M2191" t="s">
        <v>1137</v>
      </c>
      <c r="N2191" t="s">
        <v>921</v>
      </c>
      <c r="O2191">
        <v>735</v>
      </c>
    </row>
    <row r="2192" spans="1:15" x14ac:dyDescent="0.35">
      <c r="A2192" s="189" t="str">
        <f t="shared" si="139"/>
        <v>Aug</v>
      </c>
      <c r="B2192" s="190" t="str">
        <f t="shared" si="140"/>
        <v>2024</v>
      </c>
      <c r="C2192" s="190" t="str">
        <f t="shared" si="141"/>
        <v>Aug-2024</v>
      </c>
      <c r="D2192" s="2">
        <v>45535</v>
      </c>
      <c r="E2192" t="s">
        <v>1119</v>
      </c>
      <c r="F2192" t="s">
        <v>1570</v>
      </c>
      <c r="G2192" t="s">
        <v>1120</v>
      </c>
      <c r="H2192" t="s">
        <v>666</v>
      </c>
      <c r="I2192" t="s">
        <v>1138</v>
      </c>
      <c r="J2192" t="s">
        <v>1139</v>
      </c>
      <c r="K2192" t="s">
        <v>1140</v>
      </c>
      <c r="L2192" t="s">
        <v>1141</v>
      </c>
      <c r="M2192" t="s">
        <v>1142</v>
      </c>
      <c r="N2192" t="s">
        <v>1528</v>
      </c>
      <c r="O2192">
        <v>115</v>
      </c>
    </row>
    <row r="2193" spans="1:15" x14ac:dyDescent="0.35">
      <c r="A2193" s="189" t="str">
        <f t="shared" si="139"/>
        <v>Aug</v>
      </c>
      <c r="B2193" s="190" t="str">
        <f t="shared" si="140"/>
        <v>2024</v>
      </c>
      <c r="C2193" s="190" t="str">
        <f t="shared" si="141"/>
        <v>Aug-2024</v>
      </c>
      <c r="D2193" s="2">
        <v>45535</v>
      </c>
      <c r="E2193" t="s">
        <v>1119</v>
      </c>
      <c r="F2193" t="s">
        <v>1570</v>
      </c>
      <c r="G2193" t="s">
        <v>1120</v>
      </c>
      <c r="H2193" t="s">
        <v>666</v>
      </c>
      <c r="I2193" t="s">
        <v>1138</v>
      </c>
      <c r="J2193" t="s">
        <v>1139</v>
      </c>
      <c r="K2193" t="s">
        <v>1140</v>
      </c>
      <c r="L2193" t="s">
        <v>1141</v>
      </c>
      <c r="M2193" t="s">
        <v>1142</v>
      </c>
      <c r="N2193" t="s">
        <v>1529</v>
      </c>
      <c r="O2193">
        <v>5</v>
      </c>
    </row>
    <row r="2194" spans="1:15" x14ac:dyDescent="0.35">
      <c r="A2194" s="189" t="str">
        <f t="shared" si="139"/>
        <v>Aug</v>
      </c>
      <c r="B2194" s="190" t="str">
        <f t="shared" si="140"/>
        <v>2024</v>
      </c>
      <c r="C2194" s="190" t="str">
        <f t="shared" si="141"/>
        <v>Aug-2024</v>
      </c>
      <c r="D2194" s="2">
        <v>45535</v>
      </c>
      <c r="E2194" t="s">
        <v>1119</v>
      </c>
      <c r="F2194" t="s">
        <v>1570</v>
      </c>
      <c r="G2194" t="s">
        <v>1120</v>
      </c>
      <c r="H2194" t="s">
        <v>666</v>
      </c>
      <c r="I2194" t="s">
        <v>1138</v>
      </c>
      <c r="J2194" t="s">
        <v>1139</v>
      </c>
      <c r="K2194" t="s">
        <v>1140</v>
      </c>
      <c r="L2194" t="s">
        <v>1141</v>
      </c>
      <c r="M2194" t="s">
        <v>1142</v>
      </c>
      <c r="N2194" t="s">
        <v>919</v>
      </c>
      <c r="O2194">
        <v>220</v>
      </c>
    </row>
    <row r="2195" spans="1:15" x14ac:dyDescent="0.35">
      <c r="A2195" s="189" t="str">
        <f t="shared" si="139"/>
        <v>Aug</v>
      </c>
      <c r="B2195" s="190" t="str">
        <f t="shared" si="140"/>
        <v>2024</v>
      </c>
      <c r="C2195" s="190" t="str">
        <f t="shared" si="141"/>
        <v>Aug-2024</v>
      </c>
      <c r="D2195" s="2">
        <v>45535</v>
      </c>
      <c r="E2195" t="s">
        <v>1119</v>
      </c>
      <c r="F2195" t="s">
        <v>1570</v>
      </c>
      <c r="G2195" t="s">
        <v>1120</v>
      </c>
      <c r="H2195" t="s">
        <v>666</v>
      </c>
      <c r="I2195" t="s">
        <v>1138</v>
      </c>
      <c r="J2195" t="s">
        <v>1139</v>
      </c>
      <c r="K2195" t="s">
        <v>1140</v>
      </c>
      <c r="L2195" t="s">
        <v>1141</v>
      </c>
      <c r="M2195" t="s">
        <v>1142</v>
      </c>
      <c r="N2195" t="s">
        <v>920</v>
      </c>
      <c r="O2195">
        <v>2020</v>
      </c>
    </row>
    <row r="2196" spans="1:15" x14ac:dyDescent="0.35">
      <c r="A2196" s="189" t="str">
        <f t="shared" si="139"/>
        <v>Aug</v>
      </c>
      <c r="B2196" s="190" t="str">
        <f t="shared" si="140"/>
        <v>2024</v>
      </c>
      <c r="C2196" s="190" t="str">
        <f t="shared" si="141"/>
        <v>Aug-2024</v>
      </c>
      <c r="D2196" s="2">
        <v>45535</v>
      </c>
      <c r="E2196" t="s">
        <v>1119</v>
      </c>
      <c r="F2196" t="s">
        <v>1570</v>
      </c>
      <c r="G2196" t="s">
        <v>1120</v>
      </c>
      <c r="H2196" t="s">
        <v>666</v>
      </c>
      <c r="I2196" t="s">
        <v>1138</v>
      </c>
      <c r="J2196" t="s">
        <v>1139</v>
      </c>
      <c r="K2196" t="s">
        <v>1140</v>
      </c>
      <c r="L2196" t="s">
        <v>1141</v>
      </c>
      <c r="M2196" t="s">
        <v>1142</v>
      </c>
      <c r="N2196" t="s">
        <v>922</v>
      </c>
      <c r="O2196">
        <v>2895</v>
      </c>
    </row>
    <row r="2197" spans="1:15" x14ac:dyDescent="0.35">
      <c r="A2197" s="189" t="str">
        <f t="shared" si="139"/>
        <v>Aug</v>
      </c>
      <c r="B2197" s="190" t="str">
        <f t="shared" si="140"/>
        <v>2024</v>
      </c>
      <c r="C2197" s="190" t="str">
        <f t="shared" si="141"/>
        <v>Aug-2024</v>
      </c>
      <c r="D2197" s="2">
        <v>45535</v>
      </c>
      <c r="E2197" t="s">
        <v>1119</v>
      </c>
      <c r="F2197" t="s">
        <v>1570</v>
      </c>
      <c r="G2197" t="s">
        <v>1120</v>
      </c>
      <c r="H2197" t="s">
        <v>666</v>
      </c>
      <c r="I2197" t="s">
        <v>1138</v>
      </c>
      <c r="J2197" t="s">
        <v>1139</v>
      </c>
      <c r="K2197" t="s">
        <v>1140</v>
      </c>
      <c r="L2197" t="s">
        <v>1141</v>
      </c>
      <c r="M2197" t="s">
        <v>1142</v>
      </c>
      <c r="N2197" t="s">
        <v>921</v>
      </c>
      <c r="O2197">
        <v>2315</v>
      </c>
    </row>
    <row r="2198" spans="1:15" x14ac:dyDescent="0.35">
      <c r="A2198" s="189" t="str">
        <f t="shared" si="139"/>
        <v>Aug</v>
      </c>
      <c r="B2198" s="190" t="str">
        <f t="shared" si="140"/>
        <v>2024</v>
      </c>
      <c r="C2198" s="190" t="str">
        <f t="shared" si="141"/>
        <v>Aug-2024</v>
      </c>
      <c r="D2198" s="2">
        <v>45535</v>
      </c>
      <c r="E2198" t="s">
        <v>1119</v>
      </c>
      <c r="F2198" t="s">
        <v>1570</v>
      </c>
      <c r="G2198" t="s">
        <v>1120</v>
      </c>
      <c r="H2198" t="s">
        <v>670</v>
      </c>
      <c r="I2198" t="s">
        <v>1143</v>
      </c>
      <c r="J2198" t="s">
        <v>1144</v>
      </c>
      <c r="K2198" t="s">
        <v>1145</v>
      </c>
      <c r="L2198" t="s">
        <v>1146</v>
      </c>
      <c r="M2198" t="s">
        <v>1147</v>
      </c>
      <c r="N2198" t="s">
        <v>1528</v>
      </c>
      <c r="O2198">
        <v>30</v>
      </c>
    </row>
    <row r="2199" spans="1:15" x14ac:dyDescent="0.35">
      <c r="A2199" s="189" t="str">
        <f t="shared" si="139"/>
        <v>Aug</v>
      </c>
      <c r="B2199" s="190" t="str">
        <f t="shared" si="140"/>
        <v>2024</v>
      </c>
      <c r="C2199" s="190" t="str">
        <f t="shared" si="141"/>
        <v>Aug-2024</v>
      </c>
      <c r="D2199" s="2">
        <v>45535</v>
      </c>
      <c r="E2199" t="s">
        <v>1119</v>
      </c>
      <c r="F2199" t="s">
        <v>1570</v>
      </c>
      <c r="G2199" t="s">
        <v>1120</v>
      </c>
      <c r="H2199" t="s">
        <v>670</v>
      </c>
      <c r="I2199" t="s">
        <v>1143</v>
      </c>
      <c r="J2199" t="s">
        <v>1144</v>
      </c>
      <c r="K2199" t="s">
        <v>1145</v>
      </c>
      <c r="L2199" t="s">
        <v>1146</v>
      </c>
      <c r="M2199" t="s">
        <v>1147</v>
      </c>
      <c r="N2199" t="s">
        <v>1529</v>
      </c>
      <c r="O2199" t="s">
        <v>958</v>
      </c>
    </row>
    <row r="2200" spans="1:15" x14ac:dyDescent="0.35">
      <c r="A2200" s="189" t="str">
        <f t="shared" si="139"/>
        <v>Aug</v>
      </c>
      <c r="B2200" s="190" t="str">
        <f t="shared" si="140"/>
        <v>2024</v>
      </c>
      <c r="C2200" s="190" t="str">
        <f t="shared" si="141"/>
        <v>Aug-2024</v>
      </c>
      <c r="D2200" s="2">
        <v>45535</v>
      </c>
      <c r="E2200" t="s">
        <v>1119</v>
      </c>
      <c r="F2200" t="s">
        <v>1570</v>
      </c>
      <c r="G2200" t="s">
        <v>1120</v>
      </c>
      <c r="H2200" t="s">
        <v>670</v>
      </c>
      <c r="I2200" t="s">
        <v>1143</v>
      </c>
      <c r="J2200" t="s">
        <v>1144</v>
      </c>
      <c r="K2200" t="s">
        <v>1145</v>
      </c>
      <c r="L2200" t="s">
        <v>1146</v>
      </c>
      <c r="M2200" t="s">
        <v>1147</v>
      </c>
      <c r="N2200" t="s">
        <v>919</v>
      </c>
      <c r="O2200">
        <v>180</v>
      </c>
    </row>
    <row r="2201" spans="1:15" x14ac:dyDescent="0.35">
      <c r="A2201" s="189" t="str">
        <f t="shared" si="139"/>
        <v>Aug</v>
      </c>
      <c r="B2201" s="190" t="str">
        <f t="shared" si="140"/>
        <v>2024</v>
      </c>
      <c r="C2201" s="190" t="str">
        <f t="shared" si="141"/>
        <v>Aug-2024</v>
      </c>
      <c r="D2201" s="2">
        <v>45535</v>
      </c>
      <c r="E2201" t="s">
        <v>1119</v>
      </c>
      <c r="F2201" t="s">
        <v>1570</v>
      </c>
      <c r="G2201" t="s">
        <v>1120</v>
      </c>
      <c r="H2201" t="s">
        <v>670</v>
      </c>
      <c r="I2201" t="s">
        <v>1143</v>
      </c>
      <c r="J2201" t="s">
        <v>1144</v>
      </c>
      <c r="K2201" t="s">
        <v>1145</v>
      </c>
      <c r="L2201" t="s">
        <v>1146</v>
      </c>
      <c r="M2201" t="s">
        <v>1147</v>
      </c>
      <c r="N2201" t="s">
        <v>920</v>
      </c>
      <c r="O2201">
        <v>1470</v>
      </c>
    </row>
    <row r="2202" spans="1:15" x14ac:dyDescent="0.35">
      <c r="A2202" s="189" t="str">
        <f t="shared" si="139"/>
        <v>Aug</v>
      </c>
      <c r="B2202" s="190" t="str">
        <f t="shared" si="140"/>
        <v>2024</v>
      </c>
      <c r="C2202" s="190" t="str">
        <f t="shared" si="141"/>
        <v>Aug-2024</v>
      </c>
      <c r="D2202" s="2">
        <v>45535</v>
      </c>
      <c r="E2202" t="s">
        <v>1119</v>
      </c>
      <c r="F2202" t="s">
        <v>1570</v>
      </c>
      <c r="G2202" t="s">
        <v>1120</v>
      </c>
      <c r="H2202" t="s">
        <v>670</v>
      </c>
      <c r="I2202" t="s">
        <v>1143</v>
      </c>
      <c r="J2202" t="s">
        <v>1144</v>
      </c>
      <c r="K2202" t="s">
        <v>1145</v>
      </c>
      <c r="L2202" t="s">
        <v>1146</v>
      </c>
      <c r="M2202" t="s">
        <v>1147</v>
      </c>
      <c r="N2202" t="s">
        <v>922</v>
      </c>
      <c r="O2202">
        <v>695</v>
      </c>
    </row>
    <row r="2203" spans="1:15" x14ac:dyDescent="0.35">
      <c r="A2203" s="189" t="str">
        <f t="shared" si="139"/>
        <v>Aug</v>
      </c>
      <c r="B2203" s="190" t="str">
        <f t="shared" si="140"/>
        <v>2024</v>
      </c>
      <c r="C2203" s="190" t="str">
        <f t="shared" si="141"/>
        <v>Aug-2024</v>
      </c>
      <c r="D2203" s="2">
        <v>45535</v>
      </c>
      <c r="E2203" t="s">
        <v>1119</v>
      </c>
      <c r="F2203" t="s">
        <v>1570</v>
      </c>
      <c r="G2203" t="s">
        <v>1120</v>
      </c>
      <c r="H2203" t="s">
        <v>670</v>
      </c>
      <c r="I2203" t="s">
        <v>1143</v>
      </c>
      <c r="J2203" t="s">
        <v>1144</v>
      </c>
      <c r="K2203" t="s">
        <v>1145</v>
      </c>
      <c r="L2203" t="s">
        <v>1146</v>
      </c>
      <c r="M2203" t="s">
        <v>1147</v>
      </c>
      <c r="N2203" t="s">
        <v>921</v>
      </c>
      <c r="O2203">
        <v>1440</v>
      </c>
    </row>
    <row r="2204" spans="1:15" x14ac:dyDescent="0.35">
      <c r="A2204" s="189" t="str">
        <f t="shared" si="139"/>
        <v>Aug</v>
      </c>
      <c r="B2204" s="190" t="str">
        <f t="shared" si="140"/>
        <v>2024</v>
      </c>
      <c r="C2204" s="190" t="str">
        <f t="shared" si="141"/>
        <v>Aug-2024</v>
      </c>
      <c r="D2204" s="2">
        <v>45535</v>
      </c>
      <c r="E2204" t="s">
        <v>1119</v>
      </c>
      <c r="F2204" t="s">
        <v>1570</v>
      </c>
      <c r="G2204" t="s">
        <v>1120</v>
      </c>
      <c r="H2204" t="s">
        <v>670</v>
      </c>
      <c r="I2204" t="s">
        <v>1143</v>
      </c>
      <c r="J2204" t="s">
        <v>1144</v>
      </c>
      <c r="K2204" t="s">
        <v>1148</v>
      </c>
      <c r="L2204" t="s">
        <v>1149</v>
      </c>
      <c r="M2204" t="s">
        <v>1150</v>
      </c>
      <c r="N2204" t="s">
        <v>1528</v>
      </c>
      <c r="O2204">
        <v>50</v>
      </c>
    </row>
    <row r="2205" spans="1:15" x14ac:dyDescent="0.35">
      <c r="A2205" s="189" t="str">
        <f t="shared" si="139"/>
        <v>Aug</v>
      </c>
      <c r="B2205" s="190" t="str">
        <f t="shared" si="140"/>
        <v>2024</v>
      </c>
      <c r="C2205" s="190" t="str">
        <f t="shared" si="141"/>
        <v>Aug-2024</v>
      </c>
      <c r="D2205" s="2">
        <v>45535</v>
      </c>
      <c r="E2205" t="s">
        <v>1119</v>
      </c>
      <c r="F2205" t="s">
        <v>1570</v>
      </c>
      <c r="G2205" t="s">
        <v>1120</v>
      </c>
      <c r="H2205" t="s">
        <v>670</v>
      </c>
      <c r="I2205" t="s">
        <v>1143</v>
      </c>
      <c r="J2205" t="s">
        <v>1144</v>
      </c>
      <c r="K2205" t="s">
        <v>1148</v>
      </c>
      <c r="L2205" t="s">
        <v>1149</v>
      </c>
      <c r="M2205" t="s">
        <v>1150</v>
      </c>
      <c r="N2205" t="s">
        <v>1529</v>
      </c>
      <c r="O2205">
        <v>5</v>
      </c>
    </row>
    <row r="2206" spans="1:15" x14ac:dyDescent="0.35">
      <c r="A2206" s="189" t="str">
        <f t="shared" si="139"/>
        <v>Aug</v>
      </c>
      <c r="B2206" s="190" t="str">
        <f t="shared" si="140"/>
        <v>2024</v>
      </c>
      <c r="C2206" s="190" t="str">
        <f t="shared" si="141"/>
        <v>Aug-2024</v>
      </c>
      <c r="D2206" s="2">
        <v>45535</v>
      </c>
      <c r="E2206" t="s">
        <v>1119</v>
      </c>
      <c r="F2206" t="s">
        <v>1570</v>
      </c>
      <c r="G2206" t="s">
        <v>1120</v>
      </c>
      <c r="H2206" t="s">
        <v>670</v>
      </c>
      <c r="I2206" t="s">
        <v>1143</v>
      </c>
      <c r="J2206" t="s">
        <v>1144</v>
      </c>
      <c r="K2206" t="s">
        <v>1148</v>
      </c>
      <c r="L2206" t="s">
        <v>1149</v>
      </c>
      <c r="M2206" t="s">
        <v>1150</v>
      </c>
      <c r="N2206" t="s">
        <v>919</v>
      </c>
      <c r="O2206">
        <v>225</v>
      </c>
    </row>
    <row r="2207" spans="1:15" x14ac:dyDescent="0.35">
      <c r="A2207" s="189" t="str">
        <f t="shared" si="139"/>
        <v>Aug</v>
      </c>
      <c r="B2207" s="190" t="str">
        <f t="shared" si="140"/>
        <v>2024</v>
      </c>
      <c r="C2207" s="190" t="str">
        <f t="shared" si="141"/>
        <v>Aug-2024</v>
      </c>
      <c r="D2207" s="2">
        <v>45535</v>
      </c>
      <c r="E2207" t="s">
        <v>1119</v>
      </c>
      <c r="F2207" t="s">
        <v>1570</v>
      </c>
      <c r="G2207" t="s">
        <v>1120</v>
      </c>
      <c r="H2207" t="s">
        <v>670</v>
      </c>
      <c r="I2207" t="s">
        <v>1143</v>
      </c>
      <c r="J2207" t="s">
        <v>1144</v>
      </c>
      <c r="K2207" t="s">
        <v>1148</v>
      </c>
      <c r="L2207" t="s">
        <v>1149</v>
      </c>
      <c r="M2207" t="s">
        <v>1150</v>
      </c>
      <c r="N2207" t="s">
        <v>920</v>
      </c>
      <c r="O2207">
        <v>2155</v>
      </c>
    </row>
    <row r="2208" spans="1:15" x14ac:dyDescent="0.35">
      <c r="A2208" s="189" t="str">
        <f t="shared" si="139"/>
        <v>Aug</v>
      </c>
      <c r="B2208" s="190" t="str">
        <f t="shared" si="140"/>
        <v>2024</v>
      </c>
      <c r="C2208" s="190" t="str">
        <f t="shared" si="141"/>
        <v>Aug-2024</v>
      </c>
      <c r="D2208" s="2">
        <v>45535</v>
      </c>
      <c r="E2208" t="s">
        <v>1119</v>
      </c>
      <c r="F2208" t="s">
        <v>1570</v>
      </c>
      <c r="G2208" t="s">
        <v>1120</v>
      </c>
      <c r="H2208" t="s">
        <v>670</v>
      </c>
      <c r="I2208" t="s">
        <v>1143</v>
      </c>
      <c r="J2208" t="s">
        <v>1144</v>
      </c>
      <c r="K2208" t="s">
        <v>1148</v>
      </c>
      <c r="L2208" t="s">
        <v>1149</v>
      </c>
      <c r="M2208" t="s">
        <v>1150</v>
      </c>
      <c r="N2208" t="s">
        <v>922</v>
      </c>
      <c r="O2208">
        <v>350</v>
      </c>
    </row>
    <row r="2209" spans="1:15" x14ac:dyDescent="0.35">
      <c r="A2209" s="189" t="str">
        <f t="shared" si="139"/>
        <v>Aug</v>
      </c>
      <c r="B2209" s="190" t="str">
        <f t="shared" si="140"/>
        <v>2024</v>
      </c>
      <c r="C2209" s="190" t="str">
        <f t="shared" si="141"/>
        <v>Aug-2024</v>
      </c>
      <c r="D2209" s="2">
        <v>45535</v>
      </c>
      <c r="E2209" t="s">
        <v>1119</v>
      </c>
      <c r="F2209" t="s">
        <v>1570</v>
      </c>
      <c r="G2209" t="s">
        <v>1120</v>
      </c>
      <c r="H2209" t="s">
        <v>670</v>
      </c>
      <c r="I2209" t="s">
        <v>1143</v>
      </c>
      <c r="J2209" t="s">
        <v>1144</v>
      </c>
      <c r="K2209" t="s">
        <v>1148</v>
      </c>
      <c r="L2209" t="s">
        <v>1149</v>
      </c>
      <c r="M2209" t="s">
        <v>1150</v>
      </c>
      <c r="N2209" t="s">
        <v>921</v>
      </c>
      <c r="O2209">
        <v>1215</v>
      </c>
    </row>
    <row r="2210" spans="1:15" x14ac:dyDescent="0.35">
      <c r="A2210" s="189" t="str">
        <f t="shared" si="139"/>
        <v>Aug</v>
      </c>
      <c r="B2210" s="190" t="str">
        <f t="shared" si="140"/>
        <v>2024</v>
      </c>
      <c r="C2210" s="190" t="str">
        <f t="shared" si="141"/>
        <v>Aug-2024</v>
      </c>
      <c r="D2210" s="2">
        <v>45535</v>
      </c>
      <c r="E2210" t="s">
        <v>1119</v>
      </c>
      <c r="F2210" t="s">
        <v>1570</v>
      </c>
      <c r="G2210" t="s">
        <v>1120</v>
      </c>
      <c r="H2210" t="s">
        <v>670</v>
      </c>
      <c r="I2210" t="s">
        <v>1143</v>
      </c>
      <c r="J2210" t="s">
        <v>1144</v>
      </c>
      <c r="K2210" t="s">
        <v>1151</v>
      </c>
      <c r="L2210" t="s">
        <v>1152</v>
      </c>
      <c r="M2210" t="s">
        <v>1153</v>
      </c>
      <c r="N2210" t="s">
        <v>1528</v>
      </c>
      <c r="O2210">
        <v>10</v>
      </c>
    </row>
    <row r="2211" spans="1:15" x14ac:dyDescent="0.35">
      <c r="A2211" s="189" t="str">
        <f t="shared" si="139"/>
        <v>Aug</v>
      </c>
      <c r="B2211" s="190" t="str">
        <f t="shared" si="140"/>
        <v>2024</v>
      </c>
      <c r="C2211" s="190" t="str">
        <f t="shared" si="141"/>
        <v>Aug-2024</v>
      </c>
      <c r="D2211" s="2">
        <v>45535</v>
      </c>
      <c r="E2211" t="s">
        <v>1119</v>
      </c>
      <c r="F2211" t="s">
        <v>1570</v>
      </c>
      <c r="G2211" t="s">
        <v>1120</v>
      </c>
      <c r="H2211" t="s">
        <v>670</v>
      </c>
      <c r="I2211" t="s">
        <v>1143</v>
      </c>
      <c r="J2211" t="s">
        <v>1144</v>
      </c>
      <c r="K2211" t="s">
        <v>1151</v>
      </c>
      <c r="L2211" t="s">
        <v>1152</v>
      </c>
      <c r="M2211" t="s">
        <v>1153</v>
      </c>
      <c r="N2211" t="s">
        <v>1529</v>
      </c>
      <c r="O2211" t="s">
        <v>958</v>
      </c>
    </row>
    <row r="2212" spans="1:15" x14ac:dyDescent="0.35">
      <c r="A2212" s="189" t="str">
        <f t="shared" si="139"/>
        <v>Aug</v>
      </c>
      <c r="B2212" s="190" t="str">
        <f t="shared" si="140"/>
        <v>2024</v>
      </c>
      <c r="C2212" s="190" t="str">
        <f t="shared" si="141"/>
        <v>Aug-2024</v>
      </c>
      <c r="D2212" s="2">
        <v>45535</v>
      </c>
      <c r="E2212" t="s">
        <v>1119</v>
      </c>
      <c r="F2212" t="s">
        <v>1570</v>
      </c>
      <c r="G2212" t="s">
        <v>1120</v>
      </c>
      <c r="H2212" t="s">
        <v>670</v>
      </c>
      <c r="I2212" t="s">
        <v>1143</v>
      </c>
      <c r="J2212" t="s">
        <v>1144</v>
      </c>
      <c r="K2212" t="s">
        <v>1151</v>
      </c>
      <c r="L2212" t="s">
        <v>1152</v>
      </c>
      <c r="M2212" t="s">
        <v>1153</v>
      </c>
      <c r="N2212" t="s">
        <v>919</v>
      </c>
      <c r="O2212">
        <v>75</v>
      </c>
    </row>
    <row r="2213" spans="1:15" x14ac:dyDescent="0.35">
      <c r="A2213" s="189" t="str">
        <f t="shared" si="139"/>
        <v>Aug</v>
      </c>
      <c r="B2213" s="190" t="str">
        <f t="shared" si="140"/>
        <v>2024</v>
      </c>
      <c r="C2213" s="190" t="str">
        <f t="shared" si="141"/>
        <v>Aug-2024</v>
      </c>
      <c r="D2213" s="2">
        <v>45535</v>
      </c>
      <c r="E2213" t="s">
        <v>1119</v>
      </c>
      <c r="F2213" t="s">
        <v>1570</v>
      </c>
      <c r="G2213" t="s">
        <v>1120</v>
      </c>
      <c r="H2213" t="s">
        <v>670</v>
      </c>
      <c r="I2213" t="s">
        <v>1143</v>
      </c>
      <c r="J2213" t="s">
        <v>1144</v>
      </c>
      <c r="K2213" t="s">
        <v>1151</v>
      </c>
      <c r="L2213" t="s">
        <v>1152</v>
      </c>
      <c r="M2213" t="s">
        <v>1153</v>
      </c>
      <c r="N2213" t="s">
        <v>920</v>
      </c>
      <c r="O2213">
        <v>1200</v>
      </c>
    </row>
    <row r="2214" spans="1:15" x14ac:dyDescent="0.35">
      <c r="A2214" s="189" t="str">
        <f t="shared" si="139"/>
        <v>Aug</v>
      </c>
      <c r="B2214" s="190" t="str">
        <f t="shared" si="140"/>
        <v>2024</v>
      </c>
      <c r="C2214" s="190" t="str">
        <f t="shared" si="141"/>
        <v>Aug-2024</v>
      </c>
      <c r="D2214" s="2">
        <v>45535</v>
      </c>
      <c r="E2214" t="s">
        <v>1119</v>
      </c>
      <c r="F2214" t="s">
        <v>1570</v>
      </c>
      <c r="G2214" t="s">
        <v>1120</v>
      </c>
      <c r="H2214" t="s">
        <v>670</v>
      </c>
      <c r="I2214" t="s">
        <v>1143</v>
      </c>
      <c r="J2214" t="s">
        <v>1144</v>
      </c>
      <c r="K2214" t="s">
        <v>1151</v>
      </c>
      <c r="L2214" t="s">
        <v>1152</v>
      </c>
      <c r="M2214" t="s">
        <v>1153</v>
      </c>
      <c r="N2214" t="s">
        <v>922</v>
      </c>
      <c r="O2214">
        <v>340</v>
      </c>
    </row>
    <row r="2215" spans="1:15" x14ac:dyDescent="0.35">
      <c r="A2215" s="189" t="str">
        <f t="shared" si="139"/>
        <v>Aug</v>
      </c>
      <c r="B2215" s="190" t="str">
        <f t="shared" si="140"/>
        <v>2024</v>
      </c>
      <c r="C2215" s="190" t="str">
        <f t="shared" si="141"/>
        <v>Aug-2024</v>
      </c>
      <c r="D2215" s="2">
        <v>45535</v>
      </c>
      <c r="E2215" t="s">
        <v>1119</v>
      </c>
      <c r="F2215" t="s">
        <v>1570</v>
      </c>
      <c r="G2215" t="s">
        <v>1120</v>
      </c>
      <c r="H2215" t="s">
        <v>670</v>
      </c>
      <c r="I2215" t="s">
        <v>1143</v>
      </c>
      <c r="J2215" t="s">
        <v>1144</v>
      </c>
      <c r="K2215" t="s">
        <v>1151</v>
      </c>
      <c r="L2215" t="s">
        <v>1152</v>
      </c>
      <c r="M2215" t="s">
        <v>1153</v>
      </c>
      <c r="N2215" t="s">
        <v>921</v>
      </c>
      <c r="O2215">
        <v>795</v>
      </c>
    </row>
    <row r="2216" spans="1:15" x14ac:dyDescent="0.35">
      <c r="A2216" s="189" t="str">
        <f t="shared" si="139"/>
        <v>Aug</v>
      </c>
      <c r="B2216" s="190" t="str">
        <f t="shared" si="140"/>
        <v>2024</v>
      </c>
      <c r="C2216" s="190" t="str">
        <f t="shared" si="141"/>
        <v>Aug-2024</v>
      </c>
      <c r="D2216" s="2">
        <v>45535</v>
      </c>
      <c r="E2216" t="s">
        <v>1119</v>
      </c>
      <c r="F2216" t="s">
        <v>1570</v>
      </c>
      <c r="G2216" t="s">
        <v>1120</v>
      </c>
      <c r="H2216" t="s">
        <v>675</v>
      </c>
      <c r="I2216" t="s">
        <v>1154</v>
      </c>
      <c r="J2216" t="s">
        <v>1155</v>
      </c>
      <c r="K2216" t="s">
        <v>1156</v>
      </c>
      <c r="L2216" t="s">
        <v>1157</v>
      </c>
      <c r="M2216" t="s">
        <v>1158</v>
      </c>
      <c r="N2216" t="s">
        <v>1528</v>
      </c>
      <c r="O2216">
        <v>35</v>
      </c>
    </row>
    <row r="2217" spans="1:15" x14ac:dyDescent="0.35">
      <c r="A2217" s="189" t="str">
        <f t="shared" si="139"/>
        <v>Aug</v>
      </c>
      <c r="B2217" s="190" t="str">
        <f t="shared" si="140"/>
        <v>2024</v>
      </c>
      <c r="C2217" s="190" t="str">
        <f t="shared" si="141"/>
        <v>Aug-2024</v>
      </c>
      <c r="D2217" s="2">
        <v>45535</v>
      </c>
      <c r="E2217" t="s">
        <v>1119</v>
      </c>
      <c r="F2217" t="s">
        <v>1570</v>
      </c>
      <c r="G2217" t="s">
        <v>1120</v>
      </c>
      <c r="H2217" t="s">
        <v>675</v>
      </c>
      <c r="I2217" t="s">
        <v>1154</v>
      </c>
      <c r="J2217" t="s">
        <v>1155</v>
      </c>
      <c r="K2217" t="s">
        <v>1156</v>
      </c>
      <c r="L2217" t="s">
        <v>1157</v>
      </c>
      <c r="M2217" t="s">
        <v>1158</v>
      </c>
      <c r="N2217" t="s">
        <v>1529</v>
      </c>
      <c r="O2217">
        <v>5</v>
      </c>
    </row>
    <row r="2218" spans="1:15" x14ac:dyDescent="0.35">
      <c r="A2218" s="189" t="str">
        <f t="shared" si="139"/>
        <v>Aug</v>
      </c>
      <c r="B2218" s="190" t="str">
        <f t="shared" si="140"/>
        <v>2024</v>
      </c>
      <c r="C2218" s="190" t="str">
        <f t="shared" si="141"/>
        <v>Aug-2024</v>
      </c>
      <c r="D2218" s="2">
        <v>45535</v>
      </c>
      <c r="E2218" t="s">
        <v>1119</v>
      </c>
      <c r="F2218" t="s">
        <v>1570</v>
      </c>
      <c r="G2218" t="s">
        <v>1120</v>
      </c>
      <c r="H2218" t="s">
        <v>675</v>
      </c>
      <c r="I2218" t="s">
        <v>1154</v>
      </c>
      <c r="J2218" t="s">
        <v>1155</v>
      </c>
      <c r="K2218" t="s">
        <v>1156</v>
      </c>
      <c r="L2218" t="s">
        <v>1157</v>
      </c>
      <c r="M2218" t="s">
        <v>1158</v>
      </c>
      <c r="N2218" t="s">
        <v>919</v>
      </c>
      <c r="O2218">
        <v>350</v>
      </c>
    </row>
    <row r="2219" spans="1:15" x14ac:dyDescent="0.35">
      <c r="A2219" s="189" t="str">
        <f t="shared" si="139"/>
        <v>Aug</v>
      </c>
      <c r="B2219" s="190" t="str">
        <f t="shared" si="140"/>
        <v>2024</v>
      </c>
      <c r="C2219" s="190" t="str">
        <f t="shared" si="141"/>
        <v>Aug-2024</v>
      </c>
      <c r="D2219" s="2">
        <v>45535</v>
      </c>
      <c r="E2219" t="s">
        <v>1119</v>
      </c>
      <c r="F2219" t="s">
        <v>1570</v>
      </c>
      <c r="G2219" t="s">
        <v>1120</v>
      </c>
      <c r="H2219" t="s">
        <v>675</v>
      </c>
      <c r="I2219" t="s">
        <v>1154</v>
      </c>
      <c r="J2219" t="s">
        <v>1155</v>
      </c>
      <c r="K2219" t="s">
        <v>1156</v>
      </c>
      <c r="L2219" t="s">
        <v>1157</v>
      </c>
      <c r="M2219" t="s">
        <v>1158</v>
      </c>
      <c r="N2219" t="s">
        <v>920</v>
      </c>
      <c r="O2219">
        <v>1360</v>
      </c>
    </row>
    <row r="2220" spans="1:15" x14ac:dyDescent="0.35">
      <c r="A2220" s="189" t="str">
        <f t="shared" si="139"/>
        <v>Aug</v>
      </c>
      <c r="B2220" s="190" t="str">
        <f t="shared" si="140"/>
        <v>2024</v>
      </c>
      <c r="C2220" s="190" t="str">
        <f t="shared" si="141"/>
        <v>Aug-2024</v>
      </c>
      <c r="D2220" s="2">
        <v>45535</v>
      </c>
      <c r="E2220" t="s">
        <v>1119</v>
      </c>
      <c r="F2220" t="s">
        <v>1570</v>
      </c>
      <c r="G2220" t="s">
        <v>1120</v>
      </c>
      <c r="H2220" t="s">
        <v>675</v>
      </c>
      <c r="I2220" t="s">
        <v>1154</v>
      </c>
      <c r="J2220" t="s">
        <v>1155</v>
      </c>
      <c r="K2220" t="s">
        <v>1156</v>
      </c>
      <c r="L2220" t="s">
        <v>1157</v>
      </c>
      <c r="M2220" t="s">
        <v>1158</v>
      </c>
      <c r="N2220" t="s">
        <v>922</v>
      </c>
      <c r="O2220">
        <v>1720</v>
      </c>
    </row>
    <row r="2221" spans="1:15" x14ac:dyDescent="0.35">
      <c r="A2221" s="189" t="str">
        <f t="shared" si="139"/>
        <v>Aug</v>
      </c>
      <c r="B2221" s="190" t="str">
        <f t="shared" si="140"/>
        <v>2024</v>
      </c>
      <c r="C2221" s="190" t="str">
        <f t="shared" si="141"/>
        <v>Aug-2024</v>
      </c>
      <c r="D2221" s="2">
        <v>45535</v>
      </c>
      <c r="E2221" t="s">
        <v>1119</v>
      </c>
      <c r="F2221" t="s">
        <v>1570</v>
      </c>
      <c r="G2221" t="s">
        <v>1120</v>
      </c>
      <c r="H2221" t="s">
        <v>675</v>
      </c>
      <c r="I2221" t="s">
        <v>1154</v>
      </c>
      <c r="J2221" t="s">
        <v>1155</v>
      </c>
      <c r="K2221" t="s">
        <v>1156</v>
      </c>
      <c r="L2221" t="s">
        <v>1157</v>
      </c>
      <c r="M2221" t="s">
        <v>1158</v>
      </c>
      <c r="N2221" t="s">
        <v>921</v>
      </c>
      <c r="O2221">
        <v>1340</v>
      </c>
    </row>
    <row r="2222" spans="1:15" x14ac:dyDescent="0.35">
      <c r="A2222" s="189" t="str">
        <f t="shared" si="139"/>
        <v>Aug</v>
      </c>
      <c r="B2222" s="190" t="str">
        <f t="shared" si="140"/>
        <v>2024</v>
      </c>
      <c r="C2222" s="190" t="str">
        <f t="shared" si="141"/>
        <v>Aug-2024</v>
      </c>
      <c r="D2222" s="2">
        <v>45535</v>
      </c>
      <c r="E2222" t="s">
        <v>1119</v>
      </c>
      <c r="F2222" t="s">
        <v>1570</v>
      </c>
      <c r="G2222" t="s">
        <v>1120</v>
      </c>
      <c r="H2222" t="s">
        <v>675</v>
      </c>
      <c r="I2222" t="s">
        <v>1154</v>
      </c>
      <c r="J2222" t="s">
        <v>1155</v>
      </c>
      <c r="K2222" t="s">
        <v>1159</v>
      </c>
      <c r="L2222" t="s">
        <v>1160</v>
      </c>
      <c r="M2222" t="s">
        <v>1161</v>
      </c>
      <c r="N2222" t="s">
        <v>1528</v>
      </c>
      <c r="O2222">
        <v>140</v>
      </c>
    </row>
    <row r="2223" spans="1:15" x14ac:dyDescent="0.35">
      <c r="A2223" s="189" t="str">
        <f t="shared" si="139"/>
        <v>Aug</v>
      </c>
      <c r="B2223" s="190" t="str">
        <f t="shared" si="140"/>
        <v>2024</v>
      </c>
      <c r="C2223" s="190" t="str">
        <f t="shared" si="141"/>
        <v>Aug-2024</v>
      </c>
      <c r="D2223" s="2">
        <v>45535</v>
      </c>
      <c r="E2223" t="s">
        <v>1119</v>
      </c>
      <c r="F2223" t="s">
        <v>1570</v>
      </c>
      <c r="G2223" t="s">
        <v>1120</v>
      </c>
      <c r="H2223" t="s">
        <v>675</v>
      </c>
      <c r="I2223" t="s">
        <v>1154</v>
      </c>
      <c r="J2223" t="s">
        <v>1155</v>
      </c>
      <c r="K2223" t="s">
        <v>1159</v>
      </c>
      <c r="L2223" t="s">
        <v>1160</v>
      </c>
      <c r="M2223" t="s">
        <v>1161</v>
      </c>
      <c r="N2223" t="s">
        <v>1529</v>
      </c>
      <c r="O2223" t="s">
        <v>958</v>
      </c>
    </row>
    <row r="2224" spans="1:15" x14ac:dyDescent="0.35">
      <c r="A2224" s="189" t="str">
        <f t="shared" si="139"/>
        <v>Aug</v>
      </c>
      <c r="B2224" s="190" t="str">
        <f t="shared" si="140"/>
        <v>2024</v>
      </c>
      <c r="C2224" s="190" t="str">
        <f t="shared" si="141"/>
        <v>Aug-2024</v>
      </c>
      <c r="D2224" s="2">
        <v>45535</v>
      </c>
      <c r="E2224" t="s">
        <v>1119</v>
      </c>
      <c r="F2224" t="s">
        <v>1570</v>
      </c>
      <c r="G2224" t="s">
        <v>1120</v>
      </c>
      <c r="H2224" t="s">
        <v>675</v>
      </c>
      <c r="I2224" t="s">
        <v>1154</v>
      </c>
      <c r="J2224" t="s">
        <v>1155</v>
      </c>
      <c r="K2224" t="s">
        <v>1159</v>
      </c>
      <c r="L2224" t="s">
        <v>1160</v>
      </c>
      <c r="M2224" t="s">
        <v>1161</v>
      </c>
      <c r="N2224" t="s">
        <v>919</v>
      </c>
      <c r="O2224">
        <v>365</v>
      </c>
    </row>
    <row r="2225" spans="1:15" x14ac:dyDescent="0.35">
      <c r="A2225" s="189" t="str">
        <f t="shared" si="139"/>
        <v>Aug</v>
      </c>
      <c r="B2225" s="190" t="str">
        <f t="shared" si="140"/>
        <v>2024</v>
      </c>
      <c r="C2225" s="190" t="str">
        <f t="shared" si="141"/>
        <v>Aug-2024</v>
      </c>
      <c r="D2225" s="2">
        <v>45535</v>
      </c>
      <c r="E2225" t="s">
        <v>1119</v>
      </c>
      <c r="F2225" t="s">
        <v>1570</v>
      </c>
      <c r="G2225" t="s">
        <v>1120</v>
      </c>
      <c r="H2225" t="s">
        <v>675</v>
      </c>
      <c r="I2225" t="s">
        <v>1154</v>
      </c>
      <c r="J2225" t="s">
        <v>1155</v>
      </c>
      <c r="K2225" t="s">
        <v>1159</v>
      </c>
      <c r="L2225" t="s">
        <v>1160</v>
      </c>
      <c r="M2225" t="s">
        <v>1161</v>
      </c>
      <c r="N2225" t="s">
        <v>920</v>
      </c>
      <c r="O2225">
        <v>2660</v>
      </c>
    </row>
    <row r="2226" spans="1:15" x14ac:dyDescent="0.35">
      <c r="A2226" s="189" t="str">
        <f t="shared" si="139"/>
        <v>Aug</v>
      </c>
      <c r="B2226" s="190" t="str">
        <f t="shared" si="140"/>
        <v>2024</v>
      </c>
      <c r="C2226" s="190" t="str">
        <f t="shared" si="141"/>
        <v>Aug-2024</v>
      </c>
      <c r="D2226" s="2">
        <v>45535</v>
      </c>
      <c r="E2226" t="s">
        <v>1119</v>
      </c>
      <c r="F2226" t="s">
        <v>1570</v>
      </c>
      <c r="G2226" t="s">
        <v>1120</v>
      </c>
      <c r="H2226" t="s">
        <v>675</v>
      </c>
      <c r="I2226" t="s">
        <v>1154</v>
      </c>
      <c r="J2226" t="s">
        <v>1155</v>
      </c>
      <c r="K2226" t="s">
        <v>1159</v>
      </c>
      <c r="L2226" t="s">
        <v>1160</v>
      </c>
      <c r="M2226" t="s">
        <v>1161</v>
      </c>
      <c r="N2226" t="s">
        <v>922</v>
      </c>
      <c r="O2226">
        <v>505</v>
      </c>
    </row>
    <row r="2227" spans="1:15" x14ac:dyDescent="0.35">
      <c r="A2227" s="189" t="str">
        <f t="shared" si="139"/>
        <v>Aug</v>
      </c>
      <c r="B2227" s="190" t="str">
        <f t="shared" si="140"/>
        <v>2024</v>
      </c>
      <c r="C2227" s="190" t="str">
        <f t="shared" si="141"/>
        <v>Aug-2024</v>
      </c>
      <c r="D2227" s="2">
        <v>45535</v>
      </c>
      <c r="E2227" t="s">
        <v>1119</v>
      </c>
      <c r="F2227" t="s">
        <v>1570</v>
      </c>
      <c r="G2227" t="s">
        <v>1120</v>
      </c>
      <c r="H2227" t="s">
        <v>675</v>
      </c>
      <c r="I2227" t="s">
        <v>1154</v>
      </c>
      <c r="J2227" t="s">
        <v>1155</v>
      </c>
      <c r="K2227" t="s">
        <v>1159</v>
      </c>
      <c r="L2227" t="s">
        <v>1160</v>
      </c>
      <c r="M2227" t="s">
        <v>1161</v>
      </c>
      <c r="N2227" t="s">
        <v>921</v>
      </c>
      <c r="O2227">
        <v>1310</v>
      </c>
    </row>
    <row r="2228" spans="1:15" x14ac:dyDescent="0.35">
      <c r="A2228" s="189" t="str">
        <f t="shared" si="139"/>
        <v>Aug</v>
      </c>
      <c r="B2228" s="190" t="str">
        <f t="shared" si="140"/>
        <v>2024</v>
      </c>
      <c r="C2228" s="190" t="str">
        <f t="shared" si="141"/>
        <v>Aug-2024</v>
      </c>
      <c r="D2228" s="2">
        <v>45535</v>
      </c>
      <c r="E2228" t="s">
        <v>1119</v>
      </c>
      <c r="F2228" t="s">
        <v>1570</v>
      </c>
      <c r="G2228" t="s">
        <v>1120</v>
      </c>
      <c r="H2228" t="s">
        <v>675</v>
      </c>
      <c r="I2228" t="s">
        <v>1154</v>
      </c>
      <c r="J2228" t="s">
        <v>1155</v>
      </c>
      <c r="K2228" t="s">
        <v>1162</v>
      </c>
      <c r="L2228" t="s">
        <v>1163</v>
      </c>
      <c r="M2228" t="s">
        <v>1164</v>
      </c>
      <c r="N2228" t="s">
        <v>1528</v>
      </c>
      <c r="O2228">
        <v>65</v>
      </c>
    </row>
    <row r="2229" spans="1:15" x14ac:dyDescent="0.35">
      <c r="A2229" s="189" t="str">
        <f t="shared" si="139"/>
        <v>Aug</v>
      </c>
      <c r="B2229" s="190" t="str">
        <f t="shared" si="140"/>
        <v>2024</v>
      </c>
      <c r="C2229" s="190" t="str">
        <f t="shared" si="141"/>
        <v>Aug-2024</v>
      </c>
      <c r="D2229" s="2">
        <v>45535</v>
      </c>
      <c r="E2229" t="s">
        <v>1119</v>
      </c>
      <c r="F2229" t="s">
        <v>1570</v>
      </c>
      <c r="G2229" t="s">
        <v>1120</v>
      </c>
      <c r="H2229" t="s">
        <v>675</v>
      </c>
      <c r="I2229" t="s">
        <v>1154</v>
      </c>
      <c r="J2229" t="s">
        <v>1155</v>
      </c>
      <c r="K2229" t="s">
        <v>1162</v>
      </c>
      <c r="L2229" t="s">
        <v>1163</v>
      </c>
      <c r="M2229" t="s">
        <v>1164</v>
      </c>
      <c r="N2229" t="s">
        <v>1529</v>
      </c>
      <c r="O2229" t="s">
        <v>958</v>
      </c>
    </row>
    <row r="2230" spans="1:15" x14ac:dyDescent="0.35">
      <c r="A2230" s="189" t="str">
        <f t="shared" si="139"/>
        <v>Aug</v>
      </c>
      <c r="B2230" s="190" t="str">
        <f t="shared" si="140"/>
        <v>2024</v>
      </c>
      <c r="C2230" s="190" t="str">
        <f t="shared" si="141"/>
        <v>Aug-2024</v>
      </c>
      <c r="D2230" s="2">
        <v>45535</v>
      </c>
      <c r="E2230" t="s">
        <v>1119</v>
      </c>
      <c r="F2230" t="s">
        <v>1570</v>
      </c>
      <c r="G2230" t="s">
        <v>1120</v>
      </c>
      <c r="H2230" t="s">
        <v>675</v>
      </c>
      <c r="I2230" t="s">
        <v>1154</v>
      </c>
      <c r="J2230" t="s">
        <v>1155</v>
      </c>
      <c r="K2230" t="s">
        <v>1162</v>
      </c>
      <c r="L2230" t="s">
        <v>1163</v>
      </c>
      <c r="M2230" t="s">
        <v>1164</v>
      </c>
      <c r="N2230" t="s">
        <v>919</v>
      </c>
      <c r="O2230">
        <v>150</v>
      </c>
    </row>
    <row r="2231" spans="1:15" x14ac:dyDescent="0.35">
      <c r="A2231" s="189" t="str">
        <f t="shared" si="139"/>
        <v>Aug</v>
      </c>
      <c r="B2231" s="190" t="str">
        <f t="shared" si="140"/>
        <v>2024</v>
      </c>
      <c r="C2231" s="190" t="str">
        <f t="shared" si="141"/>
        <v>Aug-2024</v>
      </c>
      <c r="D2231" s="2">
        <v>45535</v>
      </c>
      <c r="E2231" t="s">
        <v>1119</v>
      </c>
      <c r="F2231" t="s">
        <v>1570</v>
      </c>
      <c r="G2231" t="s">
        <v>1120</v>
      </c>
      <c r="H2231" t="s">
        <v>675</v>
      </c>
      <c r="I2231" t="s">
        <v>1154</v>
      </c>
      <c r="J2231" t="s">
        <v>1155</v>
      </c>
      <c r="K2231" t="s">
        <v>1162</v>
      </c>
      <c r="L2231" t="s">
        <v>1163</v>
      </c>
      <c r="M2231" t="s">
        <v>1164</v>
      </c>
      <c r="N2231" t="s">
        <v>920</v>
      </c>
      <c r="O2231">
        <v>820</v>
      </c>
    </row>
    <row r="2232" spans="1:15" x14ac:dyDescent="0.35">
      <c r="A2232" s="189" t="str">
        <f t="shared" si="139"/>
        <v>Aug</v>
      </c>
      <c r="B2232" s="190" t="str">
        <f t="shared" si="140"/>
        <v>2024</v>
      </c>
      <c r="C2232" s="190" t="str">
        <f t="shared" si="141"/>
        <v>Aug-2024</v>
      </c>
      <c r="D2232" s="2">
        <v>45535</v>
      </c>
      <c r="E2232" t="s">
        <v>1119</v>
      </c>
      <c r="F2232" t="s">
        <v>1570</v>
      </c>
      <c r="G2232" t="s">
        <v>1120</v>
      </c>
      <c r="H2232" t="s">
        <v>675</v>
      </c>
      <c r="I2232" t="s">
        <v>1154</v>
      </c>
      <c r="J2232" t="s">
        <v>1155</v>
      </c>
      <c r="K2232" t="s">
        <v>1162</v>
      </c>
      <c r="L2232" t="s">
        <v>1163</v>
      </c>
      <c r="M2232" t="s">
        <v>1164</v>
      </c>
      <c r="N2232" t="s">
        <v>922</v>
      </c>
      <c r="O2232">
        <v>1095</v>
      </c>
    </row>
    <row r="2233" spans="1:15" x14ac:dyDescent="0.35">
      <c r="A2233" s="189" t="str">
        <f t="shared" si="139"/>
        <v>Aug</v>
      </c>
      <c r="B2233" s="190" t="str">
        <f t="shared" si="140"/>
        <v>2024</v>
      </c>
      <c r="C2233" s="190" t="str">
        <f t="shared" si="141"/>
        <v>Aug-2024</v>
      </c>
      <c r="D2233" s="2">
        <v>45535</v>
      </c>
      <c r="E2233" t="s">
        <v>1119</v>
      </c>
      <c r="F2233" t="s">
        <v>1570</v>
      </c>
      <c r="G2233" t="s">
        <v>1120</v>
      </c>
      <c r="H2233" t="s">
        <v>675</v>
      </c>
      <c r="I2233" t="s">
        <v>1154</v>
      </c>
      <c r="J2233" t="s">
        <v>1155</v>
      </c>
      <c r="K2233" t="s">
        <v>1162</v>
      </c>
      <c r="L2233" t="s">
        <v>1163</v>
      </c>
      <c r="M2233" t="s">
        <v>1164</v>
      </c>
      <c r="N2233" t="s">
        <v>921</v>
      </c>
      <c r="O2233">
        <v>945</v>
      </c>
    </row>
    <row r="2234" spans="1:15" x14ac:dyDescent="0.35">
      <c r="A2234" s="189" t="str">
        <f t="shared" si="139"/>
        <v>Aug</v>
      </c>
      <c r="B2234" s="190" t="str">
        <f t="shared" si="140"/>
        <v>2024</v>
      </c>
      <c r="C2234" s="190" t="str">
        <f t="shared" si="141"/>
        <v>Aug-2024</v>
      </c>
      <c r="D2234" s="2">
        <v>45535</v>
      </c>
      <c r="E2234" t="s">
        <v>1119</v>
      </c>
      <c r="F2234" t="s">
        <v>1570</v>
      </c>
      <c r="G2234" t="s">
        <v>1120</v>
      </c>
      <c r="H2234" t="s">
        <v>676</v>
      </c>
      <c r="I2234" t="s">
        <v>1165</v>
      </c>
      <c r="J2234" t="s">
        <v>1166</v>
      </c>
      <c r="K2234" t="s">
        <v>1167</v>
      </c>
      <c r="L2234" t="s">
        <v>1168</v>
      </c>
      <c r="M2234" t="s">
        <v>1169</v>
      </c>
      <c r="N2234" t="s">
        <v>1528</v>
      </c>
      <c r="O2234">
        <v>80</v>
      </c>
    </row>
    <row r="2235" spans="1:15" x14ac:dyDescent="0.35">
      <c r="A2235" s="189" t="str">
        <f t="shared" si="139"/>
        <v>Aug</v>
      </c>
      <c r="B2235" s="190" t="str">
        <f t="shared" si="140"/>
        <v>2024</v>
      </c>
      <c r="C2235" s="190" t="str">
        <f t="shared" si="141"/>
        <v>Aug-2024</v>
      </c>
      <c r="D2235" s="2">
        <v>45535</v>
      </c>
      <c r="E2235" t="s">
        <v>1119</v>
      </c>
      <c r="F2235" t="s">
        <v>1570</v>
      </c>
      <c r="G2235" t="s">
        <v>1120</v>
      </c>
      <c r="H2235" t="s">
        <v>676</v>
      </c>
      <c r="I2235" t="s">
        <v>1165</v>
      </c>
      <c r="J2235" t="s">
        <v>1166</v>
      </c>
      <c r="K2235" t="s">
        <v>1167</v>
      </c>
      <c r="L2235" t="s">
        <v>1168</v>
      </c>
      <c r="M2235" t="s">
        <v>1169</v>
      </c>
      <c r="N2235" t="s">
        <v>1529</v>
      </c>
      <c r="O2235" t="s">
        <v>958</v>
      </c>
    </row>
    <row r="2236" spans="1:15" x14ac:dyDescent="0.35">
      <c r="A2236" s="189" t="str">
        <f t="shared" si="139"/>
        <v>Aug</v>
      </c>
      <c r="B2236" s="190" t="str">
        <f t="shared" si="140"/>
        <v>2024</v>
      </c>
      <c r="C2236" s="190" t="str">
        <f t="shared" si="141"/>
        <v>Aug-2024</v>
      </c>
      <c r="D2236" s="2">
        <v>45535</v>
      </c>
      <c r="E2236" t="s">
        <v>1119</v>
      </c>
      <c r="F2236" t="s">
        <v>1570</v>
      </c>
      <c r="G2236" t="s">
        <v>1120</v>
      </c>
      <c r="H2236" t="s">
        <v>676</v>
      </c>
      <c r="I2236" t="s">
        <v>1165</v>
      </c>
      <c r="J2236" t="s">
        <v>1166</v>
      </c>
      <c r="K2236" t="s">
        <v>1167</v>
      </c>
      <c r="L2236" t="s">
        <v>1168</v>
      </c>
      <c r="M2236" t="s">
        <v>1169</v>
      </c>
      <c r="N2236" t="s">
        <v>919</v>
      </c>
      <c r="O2236">
        <v>180</v>
      </c>
    </row>
    <row r="2237" spans="1:15" x14ac:dyDescent="0.35">
      <c r="A2237" s="189" t="str">
        <f t="shared" si="139"/>
        <v>Aug</v>
      </c>
      <c r="B2237" s="190" t="str">
        <f t="shared" si="140"/>
        <v>2024</v>
      </c>
      <c r="C2237" s="190" t="str">
        <f t="shared" si="141"/>
        <v>Aug-2024</v>
      </c>
      <c r="D2237" s="2">
        <v>45535</v>
      </c>
      <c r="E2237" t="s">
        <v>1119</v>
      </c>
      <c r="F2237" t="s">
        <v>1570</v>
      </c>
      <c r="G2237" t="s">
        <v>1120</v>
      </c>
      <c r="H2237" t="s">
        <v>676</v>
      </c>
      <c r="I2237" t="s">
        <v>1165</v>
      </c>
      <c r="J2237" t="s">
        <v>1166</v>
      </c>
      <c r="K2237" t="s">
        <v>1167</v>
      </c>
      <c r="L2237" t="s">
        <v>1168</v>
      </c>
      <c r="M2237" t="s">
        <v>1169</v>
      </c>
      <c r="N2237" t="s">
        <v>920</v>
      </c>
      <c r="O2237">
        <v>5055</v>
      </c>
    </row>
    <row r="2238" spans="1:15" x14ac:dyDescent="0.35">
      <c r="A2238" s="189" t="str">
        <f t="shared" si="139"/>
        <v>Aug</v>
      </c>
      <c r="B2238" s="190" t="str">
        <f t="shared" si="140"/>
        <v>2024</v>
      </c>
      <c r="C2238" s="190" t="str">
        <f t="shared" si="141"/>
        <v>Aug-2024</v>
      </c>
      <c r="D2238" s="2">
        <v>45535</v>
      </c>
      <c r="E2238" t="s">
        <v>1119</v>
      </c>
      <c r="F2238" t="s">
        <v>1570</v>
      </c>
      <c r="G2238" t="s">
        <v>1120</v>
      </c>
      <c r="H2238" t="s">
        <v>676</v>
      </c>
      <c r="I2238" t="s">
        <v>1165</v>
      </c>
      <c r="J2238" t="s">
        <v>1166</v>
      </c>
      <c r="K2238" t="s">
        <v>1167</v>
      </c>
      <c r="L2238" t="s">
        <v>1168</v>
      </c>
      <c r="M2238" t="s">
        <v>1169</v>
      </c>
      <c r="N2238" t="s">
        <v>922</v>
      </c>
      <c r="O2238">
        <v>2000</v>
      </c>
    </row>
    <row r="2239" spans="1:15" x14ac:dyDescent="0.35">
      <c r="A2239" s="189" t="str">
        <f t="shared" si="139"/>
        <v>Aug</v>
      </c>
      <c r="B2239" s="190" t="str">
        <f t="shared" si="140"/>
        <v>2024</v>
      </c>
      <c r="C2239" s="190" t="str">
        <f t="shared" si="141"/>
        <v>Aug-2024</v>
      </c>
      <c r="D2239" s="2">
        <v>45535</v>
      </c>
      <c r="E2239" t="s">
        <v>1119</v>
      </c>
      <c r="F2239" t="s">
        <v>1570</v>
      </c>
      <c r="G2239" t="s">
        <v>1120</v>
      </c>
      <c r="H2239" t="s">
        <v>676</v>
      </c>
      <c r="I2239" t="s">
        <v>1165</v>
      </c>
      <c r="J2239" t="s">
        <v>1166</v>
      </c>
      <c r="K2239" t="s">
        <v>1167</v>
      </c>
      <c r="L2239" t="s">
        <v>1168</v>
      </c>
      <c r="M2239" t="s">
        <v>1169</v>
      </c>
      <c r="N2239" t="s">
        <v>921</v>
      </c>
      <c r="O2239">
        <v>4180</v>
      </c>
    </row>
    <row r="2240" spans="1:15" x14ac:dyDescent="0.35">
      <c r="A2240" s="189" t="str">
        <f t="shared" si="139"/>
        <v>Aug</v>
      </c>
      <c r="B2240" s="190" t="str">
        <f t="shared" si="140"/>
        <v>2024</v>
      </c>
      <c r="C2240" s="190" t="str">
        <f t="shared" si="141"/>
        <v>Aug-2024</v>
      </c>
      <c r="D2240" s="2">
        <v>45535</v>
      </c>
      <c r="E2240" t="s">
        <v>1119</v>
      </c>
      <c r="F2240" t="s">
        <v>1570</v>
      </c>
      <c r="G2240" t="s">
        <v>1120</v>
      </c>
      <c r="H2240" t="s">
        <v>692</v>
      </c>
      <c r="I2240" t="s">
        <v>1170</v>
      </c>
      <c r="J2240" t="s">
        <v>1171</v>
      </c>
      <c r="K2240" t="s">
        <v>1172</v>
      </c>
      <c r="L2240" t="s">
        <v>1173</v>
      </c>
      <c r="M2240" t="s">
        <v>1174</v>
      </c>
      <c r="N2240" t="s">
        <v>1528</v>
      </c>
      <c r="O2240">
        <v>205</v>
      </c>
    </row>
    <row r="2241" spans="1:15" x14ac:dyDescent="0.35">
      <c r="A2241" s="189" t="str">
        <f t="shared" si="139"/>
        <v>Aug</v>
      </c>
      <c r="B2241" s="190" t="str">
        <f t="shared" si="140"/>
        <v>2024</v>
      </c>
      <c r="C2241" s="190" t="str">
        <f t="shared" si="141"/>
        <v>Aug-2024</v>
      </c>
      <c r="D2241" s="2">
        <v>45535</v>
      </c>
      <c r="E2241" t="s">
        <v>1119</v>
      </c>
      <c r="F2241" t="s">
        <v>1570</v>
      </c>
      <c r="G2241" t="s">
        <v>1120</v>
      </c>
      <c r="H2241" t="s">
        <v>692</v>
      </c>
      <c r="I2241" t="s">
        <v>1170</v>
      </c>
      <c r="J2241" t="s">
        <v>1171</v>
      </c>
      <c r="K2241" t="s">
        <v>1172</v>
      </c>
      <c r="L2241" t="s">
        <v>1173</v>
      </c>
      <c r="M2241" t="s">
        <v>1174</v>
      </c>
      <c r="N2241" t="s">
        <v>1529</v>
      </c>
      <c r="O2241">
        <v>10</v>
      </c>
    </row>
    <row r="2242" spans="1:15" x14ac:dyDescent="0.35">
      <c r="A2242" s="189" t="str">
        <f t="shared" si="139"/>
        <v>Aug</v>
      </c>
      <c r="B2242" s="190" t="str">
        <f t="shared" si="140"/>
        <v>2024</v>
      </c>
      <c r="C2242" s="190" t="str">
        <f t="shared" si="141"/>
        <v>Aug-2024</v>
      </c>
      <c r="D2242" s="2">
        <v>45535</v>
      </c>
      <c r="E2242" t="s">
        <v>1119</v>
      </c>
      <c r="F2242" t="s">
        <v>1570</v>
      </c>
      <c r="G2242" t="s">
        <v>1120</v>
      </c>
      <c r="H2242" t="s">
        <v>692</v>
      </c>
      <c r="I2242" t="s">
        <v>1170</v>
      </c>
      <c r="J2242" t="s">
        <v>1171</v>
      </c>
      <c r="K2242" t="s">
        <v>1172</v>
      </c>
      <c r="L2242" t="s">
        <v>1173</v>
      </c>
      <c r="M2242" t="s">
        <v>1174</v>
      </c>
      <c r="N2242" t="s">
        <v>919</v>
      </c>
      <c r="O2242">
        <v>320</v>
      </c>
    </row>
    <row r="2243" spans="1:15" x14ac:dyDescent="0.35">
      <c r="A2243" s="189" t="str">
        <f t="shared" ref="A2243:A2306" si="142">TEXT(D2243,"mmm")</f>
        <v>Aug</v>
      </c>
      <c r="B2243" s="190" t="str">
        <f t="shared" ref="B2243:B2306" si="143">TEXT(D2243,"yyyy")</f>
        <v>2024</v>
      </c>
      <c r="C2243" s="190" t="str">
        <f t="shared" ref="C2243:C2306" si="144">_xlfn.CONCAT(A2243&amp;"-"&amp;B2243)</f>
        <v>Aug-2024</v>
      </c>
      <c r="D2243" s="2">
        <v>45535</v>
      </c>
      <c r="E2243" t="s">
        <v>1119</v>
      </c>
      <c r="F2243" t="s">
        <v>1570</v>
      </c>
      <c r="G2243" t="s">
        <v>1120</v>
      </c>
      <c r="H2243" t="s">
        <v>692</v>
      </c>
      <c r="I2243" t="s">
        <v>1170</v>
      </c>
      <c r="J2243" t="s">
        <v>1171</v>
      </c>
      <c r="K2243" t="s">
        <v>1172</v>
      </c>
      <c r="L2243" t="s">
        <v>1173</v>
      </c>
      <c r="M2243" t="s">
        <v>1174</v>
      </c>
      <c r="N2243" t="s">
        <v>920</v>
      </c>
      <c r="O2243">
        <v>2180</v>
      </c>
    </row>
    <row r="2244" spans="1:15" x14ac:dyDescent="0.35">
      <c r="A2244" s="189" t="str">
        <f t="shared" si="142"/>
        <v>Aug</v>
      </c>
      <c r="B2244" s="190" t="str">
        <f t="shared" si="143"/>
        <v>2024</v>
      </c>
      <c r="C2244" s="190" t="str">
        <f t="shared" si="144"/>
        <v>Aug-2024</v>
      </c>
      <c r="D2244" s="2">
        <v>45535</v>
      </c>
      <c r="E2244" t="s">
        <v>1119</v>
      </c>
      <c r="F2244" t="s">
        <v>1570</v>
      </c>
      <c r="G2244" t="s">
        <v>1120</v>
      </c>
      <c r="H2244" t="s">
        <v>692</v>
      </c>
      <c r="I2244" t="s">
        <v>1170</v>
      </c>
      <c r="J2244" t="s">
        <v>1171</v>
      </c>
      <c r="K2244" t="s">
        <v>1172</v>
      </c>
      <c r="L2244" t="s">
        <v>1173</v>
      </c>
      <c r="M2244" t="s">
        <v>1174</v>
      </c>
      <c r="N2244" t="s">
        <v>922</v>
      </c>
      <c r="O2244">
        <v>1990</v>
      </c>
    </row>
    <row r="2245" spans="1:15" x14ac:dyDescent="0.35">
      <c r="A2245" s="189" t="str">
        <f t="shared" si="142"/>
        <v>Aug</v>
      </c>
      <c r="B2245" s="190" t="str">
        <f t="shared" si="143"/>
        <v>2024</v>
      </c>
      <c r="C2245" s="190" t="str">
        <f t="shared" si="144"/>
        <v>Aug-2024</v>
      </c>
      <c r="D2245" s="2">
        <v>45535</v>
      </c>
      <c r="E2245" t="s">
        <v>1119</v>
      </c>
      <c r="F2245" t="s">
        <v>1570</v>
      </c>
      <c r="G2245" t="s">
        <v>1120</v>
      </c>
      <c r="H2245" t="s">
        <v>692</v>
      </c>
      <c r="I2245" t="s">
        <v>1170</v>
      </c>
      <c r="J2245" t="s">
        <v>1171</v>
      </c>
      <c r="K2245" t="s">
        <v>1172</v>
      </c>
      <c r="L2245" t="s">
        <v>1173</v>
      </c>
      <c r="M2245" t="s">
        <v>1174</v>
      </c>
      <c r="N2245" t="s">
        <v>921</v>
      </c>
      <c r="O2245">
        <v>2245</v>
      </c>
    </row>
    <row r="2246" spans="1:15" x14ac:dyDescent="0.35">
      <c r="A2246" s="189" t="str">
        <f t="shared" si="142"/>
        <v>Aug</v>
      </c>
      <c r="B2246" s="190" t="str">
        <f t="shared" si="143"/>
        <v>2024</v>
      </c>
      <c r="C2246" s="190" t="str">
        <f t="shared" si="144"/>
        <v>Aug-2024</v>
      </c>
      <c r="D2246" s="2">
        <v>45535</v>
      </c>
      <c r="E2246" t="s">
        <v>1175</v>
      </c>
      <c r="F2246" t="s">
        <v>1571</v>
      </c>
      <c r="G2246" t="s">
        <v>1176</v>
      </c>
      <c r="H2246" t="s">
        <v>662</v>
      </c>
      <c r="I2246" t="s">
        <v>1177</v>
      </c>
      <c r="J2246" t="s">
        <v>1178</v>
      </c>
      <c r="K2246" t="s">
        <v>1179</v>
      </c>
      <c r="L2246" t="s">
        <v>1180</v>
      </c>
      <c r="M2246" t="s">
        <v>1181</v>
      </c>
      <c r="N2246" t="s">
        <v>1528</v>
      </c>
      <c r="O2246">
        <v>20</v>
      </c>
    </row>
    <row r="2247" spans="1:15" x14ac:dyDescent="0.35">
      <c r="A2247" s="189" t="str">
        <f t="shared" si="142"/>
        <v>Aug</v>
      </c>
      <c r="B2247" s="190" t="str">
        <f t="shared" si="143"/>
        <v>2024</v>
      </c>
      <c r="C2247" s="190" t="str">
        <f t="shared" si="144"/>
        <v>Aug-2024</v>
      </c>
      <c r="D2247" s="2">
        <v>45535</v>
      </c>
      <c r="E2247" t="s">
        <v>1175</v>
      </c>
      <c r="F2247" t="s">
        <v>1571</v>
      </c>
      <c r="G2247" t="s">
        <v>1176</v>
      </c>
      <c r="H2247" t="s">
        <v>662</v>
      </c>
      <c r="I2247" t="s">
        <v>1177</v>
      </c>
      <c r="J2247" t="s">
        <v>1178</v>
      </c>
      <c r="K2247" t="s">
        <v>1179</v>
      </c>
      <c r="L2247" t="s">
        <v>1180</v>
      </c>
      <c r="M2247" t="s">
        <v>1181</v>
      </c>
      <c r="N2247" t="s">
        <v>1529</v>
      </c>
      <c r="O2247" t="s">
        <v>958</v>
      </c>
    </row>
    <row r="2248" spans="1:15" x14ac:dyDescent="0.35">
      <c r="A2248" s="189" t="str">
        <f t="shared" si="142"/>
        <v>Aug</v>
      </c>
      <c r="B2248" s="190" t="str">
        <f t="shared" si="143"/>
        <v>2024</v>
      </c>
      <c r="C2248" s="190" t="str">
        <f t="shared" si="144"/>
        <v>Aug-2024</v>
      </c>
      <c r="D2248" s="2">
        <v>45535</v>
      </c>
      <c r="E2248" t="s">
        <v>1175</v>
      </c>
      <c r="F2248" t="s">
        <v>1571</v>
      </c>
      <c r="G2248" t="s">
        <v>1176</v>
      </c>
      <c r="H2248" t="s">
        <v>662</v>
      </c>
      <c r="I2248" t="s">
        <v>1177</v>
      </c>
      <c r="J2248" t="s">
        <v>1178</v>
      </c>
      <c r="K2248" t="s">
        <v>1179</v>
      </c>
      <c r="L2248" t="s">
        <v>1180</v>
      </c>
      <c r="M2248" t="s">
        <v>1181</v>
      </c>
      <c r="N2248" t="s">
        <v>919</v>
      </c>
      <c r="O2248">
        <v>75</v>
      </c>
    </row>
    <row r="2249" spans="1:15" x14ac:dyDescent="0.35">
      <c r="A2249" s="189" t="str">
        <f t="shared" si="142"/>
        <v>Aug</v>
      </c>
      <c r="B2249" s="190" t="str">
        <f t="shared" si="143"/>
        <v>2024</v>
      </c>
      <c r="C2249" s="190" t="str">
        <f t="shared" si="144"/>
        <v>Aug-2024</v>
      </c>
      <c r="D2249" s="2">
        <v>45535</v>
      </c>
      <c r="E2249" t="s">
        <v>1175</v>
      </c>
      <c r="F2249" t="s">
        <v>1571</v>
      </c>
      <c r="G2249" t="s">
        <v>1176</v>
      </c>
      <c r="H2249" t="s">
        <v>662</v>
      </c>
      <c r="I2249" t="s">
        <v>1177</v>
      </c>
      <c r="J2249" t="s">
        <v>1178</v>
      </c>
      <c r="K2249" t="s">
        <v>1179</v>
      </c>
      <c r="L2249" t="s">
        <v>1180</v>
      </c>
      <c r="M2249" t="s">
        <v>1181</v>
      </c>
      <c r="N2249" t="s">
        <v>920</v>
      </c>
      <c r="O2249">
        <v>545</v>
      </c>
    </row>
    <row r="2250" spans="1:15" x14ac:dyDescent="0.35">
      <c r="A2250" s="189" t="str">
        <f t="shared" si="142"/>
        <v>Aug</v>
      </c>
      <c r="B2250" s="190" t="str">
        <f t="shared" si="143"/>
        <v>2024</v>
      </c>
      <c r="C2250" s="190" t="str">
        <f t="shared" si="144"/>
        <v>Aug-2024</v>
      </c>
      <c r="D2250" s="2">
        <v>45535</v>
      </c>
      <c r="E2250" t="s">
        <v>1175</v>
      </c>
      <c r="F2250" t="s">
        <v>1571</v>
      </c>
      <c r="G2250" t="s">
        <v>1176</v>
      </c>
      <c r="H2250" t="s">
        <v>662</v>
      </c>
      <c r="I2250" t="s">
        <v>1177</v>
      </c>
      <c r="J2250" t="s">
        <v>1178</v>
      </c>
      <c r="K2250" t="s">
        <v>1179</v>
      </c>
      <c r="L2250" t="s">
        <v>1180</v>
      </c>
      <c r="M2250" t="s">
        <v>1181</v>
      </c>
      <c r="N2250" t="s">
        <v>922</v>
      </c>
      <c r="O2250">
        <v>230</v>
      </c>
    </row>
    <row r="2251" spans="1:15" x14ac:dyDescent="0.35">
      <c r="A2251" s="189" t="str">
        <f t="shared" si="142"/>
        <v>Aug</v>
      </c>
      <c r="B2251" s="190" t="str">
        <f t="shared" si="143"/>
        <v>2024</v>
      </c>
      <c r="C2251" s="190" t="str">
        <f t="shared" si="144"/>
        <v>Aug-2024</v>
      </c>
      <c r="D2251" s="2">
        <v>45535</v>
      </c>
      <c r="E2251" t="s">
        <v>1175</v>
      </c>
      <c r="F2251" t="s">
        <v>1571</v>
      </c>
      <c r="G2251" t="s">
        <v>1176</v>
      </c>
      <c r="H2251" t="s">
        <v>662</v>
      </c>
      <c r="I2251" t="s">
        <v>1177</v>
      </c>
      <c r="J2251" t="s">
        <v>1178</v>
      </c>
      <c r="K2251" t="s">
        <v>1179</v>
      </c>
      <c r="L2251" t="s">
        <v>1180</v>
      </c>
      <c r="M2251" t="s">
        <v>1181</v>
      </c>
      <c r="N2251" t="s">
        <v>921</v>
      </c>
      <c r="O2251">
        <v>235</v>
      </c>
    </row>
    <row r="2252" spans="1:15" x14ac:dyDescent="0.35">
      <c r="A2252" s="189" t="str">
        <f t="shared" si="142"/>
        <v>Aug</v>
      </c>
      <c r="B2252" s="190" t="str">
        <f t="shared" si="143"/>
        <v>2024</v>
      </c>
      <c r="C2252" s="190" t="str">
        <f t="shared" si="144"/>
        <v>Aug-2024</v>
      </c>
      <c r="D2252" s="2">
        <v>45535</v>
      </c>
      <c r="E2252" t="s">
        <v>1175</v>
      </c>
      <c r="F2252" t="s">
        <v>1571</v>
      </c>
      <c r="G2252" t="s">
        <v>1176</v>
      </c>
      <c r="H2252" t="s">
        <v>662</v>
      </c>
      <c r="I2252" t="s">
        <v>1177</v>
      </c>
      <c r="J2252" t="s">
        <v>1178</v>
      </c>
      <c r="K2252" t="s">
        <v>1182</v>
      </c>
      <c r="L2252" t="s">
        <v>1183</v>
      </c>
      <c r="M2252" t="s">
        <v>1184</v>
      </c>
      <c r="N2252" t="s">
        <v>1528</v>
      </c>
      <c r="O2252">
        <v>35</v>
      </c>
    </row>
    <row r="2253" spans="1:15" x14ac:dyDescent="0.35">
      <c r="A2253" s="189" t="str">
        <f t="shared" si="142"/>
        <v>Aug</v>
      </c>
      <c r="B2253" s="190" t="str">
        <f t="shared" si="143"/>
        <v>2024</v>
      </c>
      <c r="C2253" s="190" t="str">
        <f t="shared" si="144"/>
        <v>Aug-2024</v>
      </c>
      <c r="D2253" s="2">
        <v>45535</v>
      </c>
      <c r="E2253" t="s">
        <v>1175</v>
      </c>
      <c r="F2253" t="s">
        <v>1571</v>
      </c>
      <c r="G2253" t="s">
        <v>1176</v>
      </c>
      <c r="H2253" t="s">
        <v>662</v>
      </c>
      <c r="I2253" t="s">
        <v>1177</v>
      </c>
      <c r="J2253" t="s">
        <v>1178</v>
      </c>
      <c r="K2253" t="s">
        <v>1182</v>
      </c>
      <c r="L2253" t="s">
        <v>1183</v>
      </c>
      <c r="M2253" t="s">
        <v>1184</v>
      </c>
      <c r="N2253" t="s">
        <v>1529</v>
      </c>
      <c r="O2253" t="s">
        <v>958</v>
      </c>
    </row>
    <row r="2254" spans="1:15" x14ac:dyDescent="0.35">
      <c r="A2254" s="189" t="str">
        <f t="shared" si="142"/>
        <v>Aug</v>
      </c>
      <c r="B2254" s="190" t="str">
        <f t="shared" si="143"/>
        <v>2024</v>
      </c>
      <c r="C2254" s="190" t="str">
        <f t="shared" si="144"/>
        <v>Aug-2024</v>
      </c>
      <c r="D2254" s="2">
        <v>45535</v>
      </c>
      <c r="E2254" t="s">
        <v>1175</v>
      </c>
      <c r="F2254" t="s">
        <v>1571</v>
      </c>
      <c r="G2254" t="s">
        <v>1176</v>
      </c>
      <c r="H2254" t="s">
        <v>662</v>
      </c>
      <c r="I2254" t="s">
        <v>1177</v>
      </c>
      <c r="J2254" t="s">
        <v>1178</v>
      </c>
      <c r="K2254" t="s">
        <v>1182</v>
      </c>
      <c r="L2254" t="s">
        <v>1183</v>
      </c>
      <c r="M2254" t="s">
        <v>1184</v>
      </c>
      <c r="N2254" t="s">
        <v>919</v>
      </c>
      <c r="O2254">
        <v>195</v>
      </c>
    </row>
    <row r="2255" spans="1:15" x14ac:dyDescent="0.35">
      <c r="A2255" s="189" t="str">
        <f t="shared" si="142"/>
        <v>Aug</v>
      </c>
      <c r="B2255" s="190" t="str">
        <f t="shared" si="143"/>
        <v>2024</v>
      </c>
      <c r="C2255" s="190" t="str">
        <f t="shared" si="144"/>
        <v>Aug-2024</v>
      </c>
      <c r="D2255" s="2">
        <v>45535</v>
      </c>
      <c r="E2255" t="s">
        <v>1175</v>
      </c>
      <c r="F2255" t="s">
        <v>1571</v>
      </c>
      <c r="G2255" t="s">
        <v>1176</v>
      </c>
      <c r="H2255" t="s">
        <v>662</v>
      </c>
      <c r="I2255" t="s">
        <v>1177</v>
      </c>
      <c r="J2255" t="s">
        <v>1178</v>
      </c>
      <c r="K2255" t="s">
        <v>1182</v>
      </c>
      <c r="L2255" t="s">
        <v>1183</v>
      </c>
      <c r="M2255" t="s">
        <v>1184</v>
      </c>
      <c r="N2255" t="s">
        <v>920</v>
      </c>
      <c r="O2255">
        <v>735</v>
      </c>
    </row>
    <row r="2256" spans="1:15" x14ac:dyDescent="0.35">
      <c r="A2256" s="189" t="str">
        <f t="shared" si="142"/>
        <v>Aug</v>
      </c>
      <c r="B2256" s="190" t="str">
        <f t="shared" si="143"/>
        <v>2024</v>
      </c>
      <c r="C2256" s="190" t="str">
        <f t="shared" si="144"/>
        <v>Aug-2024</v>
      </c>
      <c r="D2256" s="2">
        <v>45535</v>
      </c>
      <c r="E2256" t="s">
        <v>1175</v>
      </c>
      <c r="F2256" t="s">
        <v>1571</v>
      </c>
      <c r="G2256" t="s">
        <v>1176</v>
      </c>
      <c r="H2256" t="s">
        <v>662</v>
      </c>
      <c r="I2256" t="s">
        <v>1177</v>
      </c>
      <c r="J2256" t="s">
        <v>1178</v>
      </c>
      <c r="K2256" t="s">
        <v>1182</v>
      </c>
      <c r="L2256" t="s">
        <v>1183</v>
      </c>
      <c r="M2256" t="s">
        <v>1184</v>
      </c>
      <c r="N2256" t="s">
        <v>922</v>
      </c>
      <c r="O2256">
        <v>215</v>
      </c>
    </row>
    <row r="2257" spans="1:15" x14ac:dyDescent="0.35">
      <c r="A2257" s="189" t="str">
        <f t="shared" si="142"/>
        <v>Aug</v>
      </c>
      <c r="B2257" s="190" t="str">
        <f t="shared" si="143"/>
        <v>2024</v>
      </c>
      <c r="C2257" s="190" t="str">
        <f t="shared" si="144"/>
        <v>Aug-2024</v>
      </c>
      <c r="D2257" s="2">
        <v>45535</v>
      </c>
      <c r="E2257" t="s">
        <v>1175</v>
      </c>
      <c r="F2257" t="s">
        <v>1571</v>
      </c>
      <c r="G2257" t="s">
        <v>1176</v>
      </c>
      <c r="H2257" t="s">
        <v>662</v>
      </c>
      <c r="I2257" t="s">
        <v>1177</v>
      </c>
      <c r="J2257" t="s">
        <v>1178</v>
      </c>
      <c r="K2257" t="s">
        <v>1182</v>
      </c>
      <c r="L2257" t="s">
        <v>1183</v>
      </c>
      <c r="M2257" t="s">
        <v>1184</v>
      </c>
      <c r="N2257" t="s">
        <v>921</v>
      </c>
      <c r="O2257">
        <v>415</v>
      </c>
    </row>
    <row r="2258" spans="1:15" x14ac:dyDescent="0.35">
      <c r="A2258" s="189" t="str">
        <f t="shared" si="142"/>
        <v>Aug</v>
      </c>
      <c r="B2258" s="190" t="str">
        <f t="shared" si="143"/>
        <v>2024</v>
      </c>
      <c r="C2258" s="190" t="str">
        <f t="shared" si="144"/>
        <v>Aug-2024</v>
      </c>
      <c r="D2258" s="2">
        <v>45535</v>
      </c>
      <c r="E2258" t="s">
        <v>1175</v>
      </c>
      <c r="F2258" t="s">
        <v>1571</v>
      </c>
      <c r="G2258" t="s">
        <v>1176</v>
      </c>
      <c r="H2258" t="s">
        <v>662</v>
      </c>
      <c r="I2258" t="s">
        <v>1177</v>
      </c>
      <c r="J2258" t="s">
        <v>1178</v>
      </c>
      <c r="K2258" t="s">
        <v>1185</v>
      </c>
      <c r="L2258" t="s">
        <v>1186</v>
      </c>
      <c r="M2258" t="s">
        <v>1187</v>
      </c>
      <c r="N2258" t="s">
        <v>1528</v>
      </c>
      <c r="O2258">
        <v>80</v>
      </c>
    </row>
    <row r="2259" spans="1:15" x14ac:dyDescent="0.35">
      <c r="A2259" s="189" t="str">
        <f t="shared" si="142"/>
        <v>Aug</v>
      </c>
      <c r="B2259" s="190" t="str">
        <f t="shared" si="143"/>
        <v>2024</v>
      </c>
      <c r="C2259" s="190" t="str">
        <f t="shared" si="144"/>
        <v>Aug-2024</v>
      </c>
      <c r="D2259" s="2">
        <v>45535</v>
      </c>
      <c r="E2259" t="s">
        <v>1175</v>
      </c>
      <c r="F2259" t="s">
        <v>1571</v>
      </c>
      <c r="G2259" t="s">
        <v>1176</v>
      </c>
      <c r="H2259" t="s">
        <v>662</v>
      </c>
      <c r="I2259" t="s">
        <v>1177</v>
      </c>
      <c r="J2259" t="s">
        <v>1178</v>
      </c>
      <c r="K2259" t="s">
        <v>1185</v>
      </c>
      <c r="L2259" t="s">
        <v>1186</v>
      </c>
      <c r="M2259" t="s">
        <v>1187</v>
      </c>
      <c r="N2259" t="s">
        <v>1529</v>
      </c>
      <c r="O2259" t="s">
        <v>958</v>
      </c>
    </row>
    <row r="2260" spans="1:15" x14ac:dyDescent="0.35">
      <c r="A2260" s="189" t="str">
        <f t="shared" si="142"/>
        <v>Aug</v>
      </c>
      <c r="B2260" s="190" t="str">
        <f t="shared" si="143"/>
        <v>2024</v>
      </c>
      <c r="C2260" s="190" t="str">
        <f t="shared" si="144"/>
        <v>Aug-2024</v>
      </c>
      <c r="D2260" s="2">
        <v>45535</v>
      </c>
      <c r="E2260" t="s">
        <v>1175</v>
      </c>
      <c r="F2260" t="s">
        <v>1571</v>
      </c>
      <c r="G2260" t="s">
        <v>1176</v>
      </c>
      <c r="H2260" t="s">
        <v>662</v>
      </c>
      <c r="I2260" t="s">
        <v>1177</v>
      </c>
      <c r="J2260" t="s">
        <v>1178</v>
      </c>
      <c r="K2260" t="s">
        <v>1185</v>
      </c>
      <c r="L2260" t="s">
        <v>1186</v>
      </c>
      <c r="M2260" t="s">
        <v>1187</v>
      </c>
      <c r="N2260" t="s">
        <v>919</v>
      </c>
      <c r="O2260">
        <v>20</v>
      </c>
    </row>
    <row r="2261" spans="1:15" x14ac:dyDescent="0.35">
      <c r="A2261" s="189" t="str">
        <f t="shared" si="142"/>
        <v>Aug</v>
      </c>
      <c r="B2261" s="190" t="str">
        <f t="shared" si="143"/>
        <v>2024</v>
      </c>
      <c r="C2261" s="190" t="str">
        <f t="shared" si="144"/>
        <v>Aug-2024</v>
      </c>
      <c r="D2261" s="2">
        <v>45535</v>
      </c>
      <c r="E2261" t="s">
        <v>1175</v>
      </c>
      <c r="F2261" t="s">
        <v>1571</v>
      </c>
      <c r="G2261" t="s">
        <v>1176</v>
      </c>
      <c r="H2261" t="s">
        <v>662</v>
      </c>
      <c r="I2261" t="s">
        <v>1177</v>
      </c>
      <c r="J2261" t="s">
        <v>1178</v>
      </c>
      <c r="K2261" t="s">
        <v>1185</v>
      </c>
      <c r="L2261" t="s">
        <v>1186</v>
      </c>
      <c r="M2261" t="s">
        <v>1187</v>
      </c>
      <c r="N2261" t="s">
        <v>920</v>
      </c>
      <c r="O2261">
        <v>855</v>
      </c>
    </row>
    <row r="2262" spans="1:15" x14ac:dyDescent="0.35">
      <c r="A2262" s="189" t="str">
        <f t="shared" si="142"/>
        <v>Aug</v>
      </c>
      <c r="B2262" s="190" t="str">
        <f t="shared" si="143"/>
        <v>2024</v>
      </c>
      <c r="C2262" s="190" t="str">
        <f t="shared" si="144"/>
        <v>Aug-2024</v>
      </c>
      <c r="D2262" s="2">
        <v>45535</v>
      </c>
      <c r="E2262" t="s">
        <v>1175</v>
      </c>
      <c r="F2262" t="s">
        <v>1571</v>
      </c>
      <c r="G2262" t="s">
        <v>1176</v>
      </c>
      <c r="H2262" t="s">
        <v>662</v>
      </c>
      <c r="I2262" t="s">
        <v>1177</v>
      </c>
      <c r="J2262" t="s">
        <v>1178</v>
      </c>
      <c r="K2262" t="s">
        <v>1185</v>
      </c>
      <c r="L2262" t="s">
        <v>1186</v>
      </c>
      <c r="M2262" t="s">
        <v>1187</v>
      </c>
      <c r="N2262" t="s">
        <v>922</v>
      </c>
      <c r="O2262">
        <v>205</v>
      </c>
    </row>
    <row r="2263" spans="1:15" x14ac:dyDescent="0.35">
      <c r="A2263" s="189" t="str">
        <f t="shared" si="142"/>
        <v>Aug</v>
      </c>
      <c r="B2263" s="190" t="str">
        <f t="shared" si="143"/>
        <v>2024</v>
      </c>
      <c r="C2263" s="190" t="str">
        <f t="shared" si="144"/>
        <v>Aug-2024</v>
      </c>
      <c r="D2263" s="2">
        <v>45535</v>
      </c>
      <c r="E2263" t="s">
        <v>1175</v>
      </c>
      <c r="F2263" t="s">
        <v>1571</v>
      </c>
      <c r="G2263" t="s">
        <v>1176</v>
      </c>
      <c r="H2263" t="s">
        <v>662</v>
      </c>
      <c r="I2263" t="s">
        <v>1177</v>
      </c>
      <c r="J2263" t="s">
        <v>1178</v>
      </c>
      <c r="K2263" t="s">
        <v>1185</v>
      </c>
      <c r="L2263" t="s">
        <v>1186</v>
      </c>
      <c r="M2263" t="s">
        <v>1187</v>
      </c>
      <c r="N2263" t="s">
        <v>921</v>
      </c>
      <c r="O2263">
        <v>655</v>
      </c>
    </row>
    <row r="2264" spans="1:15" x14ac:dyDescent="0.35">
      <c r="A2264" s="189" t="str">
        <f t="shared" si="142"/>
        <v>Aug</v>
      </c>
      <c r="B2264" s="190" t="str">
        <f t="shared" si="143"/>
        <v>2024</v>
      </c>
      <c r="C2264" s="190" t="str">
        <f t="shared" si="144"/>
        <v>Aug-2024</v>
      </c>
      <c r="D2264" s="2">
        <v>45535</v>
      </c>
      <c r="E2264" t="s">
        <v>1175</v>
      </c>
      <c r="F2264" t="s">
        <v>1571</v>
      </c>
      <c r="G2264" t="s">
        <v>1176</v>
      </c>
      <c r="H2264" t="s">
        <v>662</v>
      </c>
      <c r="I2264" t="s">
        <v>1177</v>
      </c>
      <c r="J2264" t="s">
        <v>1178</v>
      </c>
      <c r="K2264" t="s">
        <v>1188</v>
      </c>
      <c r="L2264" t="s">
        <v>1189</v>
      </c>
      <c r="M2264" t="s">
        <v>1190</v>
      </c>
      <c r="N2264" t="s">
        <v>1528</v>
      </c>
      <c r="O2264">
        <v>230</v>
      </c>
    </row>
    <row r="2265" spans="1:15" x14ac:dyDescent="0.35">
      <c r="A2265" s="189" t="str">
        <f t="shared" si="142"/>
        <v>Aug</v>
      </c>
      <c r="B2265" s="190" t="str">
        <f t="shared" si="143"/>
        <v>2024</v>
      </c>
      <c r="C2265" s="190" t="str">
        <f t="shared" si="144"/>
        <v>Aug-2024</v>
      </c>
      <c r="D2265" s="2">
        <v>45535</v>
      </c>
      <c r="E2265" t="s">
        <v>1175</v>
      </c>
      <c r="F2265" t="s">
        <v>1571</v>
      </c>
      <c r="G2265" t="s">
        <v>1176</v>
      </c>
      <c r="H2265" t="s">
        <v>662</v>
      </c>
      <c r="I2265" t="s">
        <v>1177</v>
      </c>
      <c r="J2265" t="s">
        <v>1178</v>
      </c>
      <c r="K2265" t="s">
        <v>1188</v>
      </c>
      <c r="L2265" t="s">
        <v>1189</v>
      </c>
      <c r="M2265" t="s">
        <v>1190</v>
      </c>
      <c r="N2265" t="s">
        <v>1529</v>
      </c>
      <c r="O2265" t="s">
        <v>958</v>
      </c>
    </row>
    <row r="2266" spans="1:15" x14ac:dyDescent="0.35">
      <c r="A2266" s="189" t="str">
        <f t="shared" si="142"/>
        <v>Aug</v>
      </c>
      <c r="B2266" s="190" t="str">
        <f t="shared" si="143"/>
        <v>2024</v>
      </c>
      <c r="C2266" s="190" t="str">
        <f t="shared" si="144"/>
        <v>Aug-2024</v>
      </c>
      <c r="D2266" s="2">
        <v>45535</v>
      </c>
      <c r="E2266" t="s">
        <v>1175</v>
      </c>
      <c r="F2266" t="s">
        <v>1571</v>
      </c>
      <c r="G2266" t="s">
        <v>1176</v>
      </c>
      <c r="H2266" t="s">
        <v>662</v>
      </c>
      <c r="I2266" t="s">
        <v>1177</v>
      </c>
      <c r="J2266" t="s">
        <v>1178</v>
      </c>
      <c r="K2266" t="s">
        <v>1188</v>
      </c>
      <c r="L2266" t="s">
        <v>1189</v>
      </c>
      <c r="M2266" t="s">
        <v>1190</v>
      </c>
      <c r="N2266" t="s">
        <v>919</v>
      </c>
      <c r="O2266">
        <v>150</v>
      </c>
    </row>
    <row r="2267" spans="1:15" x14ac:dyDescent="0.35">
      <c r="A2267" s="189" t="str">
        <f t="shared" si="142"/>
        <v>Aug</v>
      </c>
      <c r="B2267" s="190" t="str">
        <f t="shared" si="143"/>
        <v>2024</v>
      </c>
      <c r="C2267" s="190" t="str">
        <f t="shared" si="144"/>
        <v>Aug-2024</v>
      </c>
      <c r="D2267" s="2">
        <v>45535</v>
      </c>
      <c r="E2267" t="s">
        <v>1175</v>
      </c>
      <c r="F2267" t="s">
        <v>1571</v>
      </c>
      <c r="G2267" t="s">
        <v>1176</v>
      </c>
      <c r="H2267" t="s">
        <v>662</v>
      </c>
      <c r="I2267" t="s">
        <v>1177</v>
      </c>
      <c r="J2267" t="s">
        <v>1178</v>
      </c>
      <c r="K2267" t="s">
        <v>1188</v>
      </c>
      <c r="L2267" t="s">
        <v>1189</v>
      </c>
      <c r="M2267" t="s">
        <v>1190</v>
      </c>
      <c r="N2267" t="s">
        <v>920</v>
      </c>
      <c r="O2267">
        <v>1155</v>
      </c>
    </row>
    <row r="2268" spans="1:15" x14ac:dyDescent="0.35">
      <c r="A2268" s="189" t="str">
        <f t="shared" si="142"/>
        <v>Aug</v>
      </c>
      <c r="B2268" s="190" t="str">
        <f t="shared" si="143"/>
        <v>2024</v>
      </c>
      <c r="C2268" s="190" t="str">
        <f t="shared" si="144"/>
        <v>Aug-2024</v>
      </c>
      <c r="D2268" s="2">
        <v>45535</v>
      </c>
      <c r="E2268" t="s">
        <v>1175</v>
      </c>
      <c r="F2268" t="s">
        <v>1571</v>
      </c>
      <c r="G2268" t="s">
        <v>1176</v>
      </c>
      <c r="H2268" t="s">
        <v>662</v>
      </c>
      <c r="I2268" t="s">
        <v>1177</v>
      </c>
      <c r="J2268" t="s">
        <v>1178</v>
      </c>
      <c r="K2268" t="s">
        <v>1188</v>
      </c>
      <c r="L2268" t="s">
        <v>1189</v>
      </c>
      <c r="M2268" t="s">
        <v>1190</v>
      </c>
      <c r="N2268" t="s">
        <v>922</v>
      </c>
      <c r="O2268">
        <v>615</v>
      </c>
    </row>
    <row r="2269" spans="1:15" x14ac:dyDescent="0.35">
      <c r="A2269" s="189" t="str">
        <f t="shared" si="142"/>
        <v>Aug</v>
      </c>
      <c r="B2269" s="190" t="str">
        <f t="shared" si="143"/>
        <v>2024</v>
      </c>
      <c r="C2269" s="190" t="str">
        <f t="shared" si="144"/>
        <v>Aug-2024</v>
      </c>
      <c r="D2269" s="2">
        <v>45535</v>
      </c>
      <c r="E2269" t="s">
        <v>1175</v>
      </c>
      <c r="F2269" t="s">
        <v>1571</v>
      </c>
      <c r="G2269" t="s">
        <v>1176</v>
      </c>
      <c r="H2269" t="s">
        <v>662</v>
      </c>
      <c r="I2269" t="s">
        <v>1177</v>
      </c>
      <c r="J2269" t="s">
        <v>1178</v>
      </c>
      <c r="K2269" t="s">
        <v>1188</v>
      </c>
      <c r="L2269" t="s">
        <v>1189</v>
      </c>
      <c r="M2269" t="s">
        <v>1190</v>
      </c>
      <c r="N2269" t="s">
        <v>921</v>
      </c>
      <c r="O2269">
        <v>980</v>
      </c>
    </row>
    <row r="2270" spans="1:15" x14ac:dyDescent="0.35">
      <c r="A2270" s="189" t="str">
        <f t="shared" si="142"/>
        <v>Aug</v>
      </c>
      <c r="B2270" s="190" t="str">
        <f t="shared" si="143"/>
        <v>2024</v>
      </c>
      <c r="C2270" s="190" t="str">
        <f t="shared" si="144"/>
        <v>Aug-2024</v>
      </c>
      <c r="D2270" s="2">
        <v>45535</v>
      </c>
      <c r="E2270" t="s">
        <v>1175</v>
      </c>
      <c r="F2270" t="s">
        <v>1571</v>
      </c>
      <c r="G2270" t="s">
        <v>1176</v>
      </c>
      <c r="H2270" t="s">
        <v>662</v>
      </c>
      <c r="I2270" t="s">
        <v>1177</v>
      </c>
      <c r="J2270" t="s">
        <v>1178</v>
      </c>
      <c r="K2270" t="s">
        <v>1191</v>
      </c>
      <c r="L2270" t="s">
        <v>1192</v>
      </c>
      <c r="M2270" t="s">
        <v>1193</v>
      </c>
      <c r="N2270" t="s">
        <v>1528</v>
      </c>
      <c r="O2270">
        <v>230</v>
      </c>
    </row>
    <row r="2271" spans="1:15" x14ac:dyDescent="0.35">
      <c r="A2271" s="189" t="str">
        <f t="shared" si="142"/>
        <v>Aug</v>
      </c>
      <c r="B2271" s="190" t="str">
        <f t="shared" si="143"/>
        <v>2024</v>
      </c>
      <c r="C2271" s="190" t="str">
        <f t="shared" si="144"/>
        <v>Aug-2024</v>
      </c>
      <c r="D2271" s="2">
        <v>45535</v>
      </c>
      <c r="E2271" t="s">
        <v>1175</v>
      </c>
      <c r="F2271" t="s">
        <v>1571</v>
      </c>
      <c r="G2271" t="s">
        <v>1176</v>
      </c>
      <c r="H2271" t="s">
        <v>662</v>
      </c>
      <c r="I2271" t="s">
        <v>1177</v>
      </c>
      <c r="J2271" t="s">
        <v>1178</v>
      </c>
      <c r="K2271" t="s">
        <v>1191</v>
      </c>
      <c r="L2271" t="s">
        <v>1192</v>
      </c>
      <c r="M2271" t="s">
        <v>1193</v>
      </c>
      <c r="N2271" t="s">
        <v>1529</v>
      </c>
      <c r="O2271" t="s">
        <v>958</v>
      </c>
    </row>
    <row r="2272" spans="1:15" x14ac:dyDescent="0.35">
      <c r="A2272" s="189" t="str">
        <f t="shared" si="142"/>
        <v>Aug</v>
      </c>
      <c r="B2272" s="190" t="str">
        <f t="shared" si="143"/>
        <v>2024</v>
      </c>
      <c r="C2272" s="190" t="str">
        <f t="shared" si="144"/>
        <v>Aug-2024</v>
      </c>
      <c r="D2272" s="2">
        <v>45535</v>
      </c>
      <c r="E2272" t="s">
        <v>1175</v>
      </c>
      <c r="F2272" t="s">
        <v>1571</v>
      </c>
      <c r="G2272" t="s">
        <v>1176</v>
      </c>
      <c r="H2272" t="s">
        <v>662</v>
      </c>
      <c r="I2272" t="s">
        <v>1177</v>
      </c>
      <c r="J2272" t="s">
        <v>1178</v>
      </c>
      <c r="K2272" t="s">
        <v>1191</v>
      </c>
      <c r="L2272" t="s">
        <v>1192</v>
      </c>
      <c r="M2272" t="s">
        <v>1193</v>
      </c>
      <c r="N2272" t="s">
        <v>919</v>
      </c>
      <c r="O2272">
        <v>35</v>
      </c>
    </row>
    <row r="2273" spans="1:15" x14ac:dyDescent="0.35">
      <c r="A2273" s="189" t="str">
        <f t="shared" si="142"/>
        <v>Aug</v>
      </c>
      <c r="B2273" s="190" t="str">
        <f t="shared" si="143"/>
        <v>2024</v>
      </c>
      <c r="C2273" s="190" t="str">
        <f t="shared" si="144"/>
        <v>Aug-2024</v>
      </c>
      <c r="D2273" s="2">
        <v>45535</v>
      </c>
      <c r="E2273" t="s">
        <v>1175</v>
      </c>
      <c r="F2273" t="s">
        <v>1571</v>
      </c>
      <c r="G2273" t="s">
        <v>1176</v>
      </c>
      <c r="H2273" t="s">
        <v>662</v>
      </c>
      <c r="I2273" t="s">
        <v>1177</v>
      </c>
      <c r="J2273" t="s">
        <v>1178</v>
      </c>
      <c r="K2273" t="s">
        <v>1191</v>
      </c>
      <c r="L2273" t="s">
        <v>1192</v>
      </c>
      <c r="M2273" t="s">
        <v>1193</v>
      </c>
      <c r="N2273" t="s">
        <v>920</v>
      </c>
      <c r="O2273">
        <v>880</v>
      </c>
    </row>
    <row r="2274" spans="1:15" x14ac:dyDescent="0.35">
      <c r="A2274" s="189" t="str">
        <f t="shared" si="142"/>
        <v>Aug</v>
      </c>
      <c r="B2274" s="190" t="str">
        <f t="shared" si="143"/>
        <v>2024</v>
      </c>
      <c r="C2274" s="190" t="str">
        <f t="shared" si="144"/>
        <v>Aug-2024</v>
      </c>
      <c r="D2274" s="2">
        <v>45535</v>
      </c>
      <c r="E2274" t="s">
        <v>1175</v>
      </c>
      <c r="F2274" t="s">
        <v>1571</v>
      </c>
      <c r="G2274" t="s">
        <v>1176</v>
      </c>
      <c r="H2274" t="s">
        <v>662</v>
      </c>
      <c r="I2274" t="s">
        <v>1177</v>
      </c>
      <c r="J2274" t="s">
        <v>1178</v>
      </c>
      <c r="K2274" t="s">
        <v>1191</v>
      </c>
      <c r="L2274" t="s">
        <v>1192</v>
      </c>
      <c r="M2274" t="s">
        <v>1193</v>
      </c>
      <c r="N2274" t="s">
        <v>922</v>
      </c>
      <c r="O2274">
        <v>205</v>
      </c>
    </row>
    <row r="2275" spans="1:15" x14ac:dyDescent="0.35">
      <c r="A2275" s="189" t="str">
        <f t="shared" si="142"/>
        <v>Aug</v>
      </c>
      <c r="B2275" s="190" t="str">
        <f t="shared" si="143"/>
        <v>2024</v>
      </c>
      <c r="C2275" s="190" t="str">
        <f t="shared" si="144"/>
        <v>Aug-2024</v>
      </c>
      <c r="D2275" s="2">
        <v>45535</v>
      </c>
      <c r="E2275" t="s">
        <v>1175</v>
      </c>
      <c r="F2275" t="s">
        <v>1571</v>
      </c>
      <c r="G2275" t="s">
        <v>1176</v>
      </c>
      <c r="H2275" t="s">
        <v>662</v>
      </c>
      <c r="I2275" t="s">
        <v>1177</v>
      </c>
      <c r="J2275" t="s">
        <v>1178</v>
      </c>
      <c r="K2275" t="s">
        <v>1191</v>
      </c>
      <c r="L2275" t="s">
        <v>1192</v>
      </c>
      <c r="M2275" t="s">
        <v>1193</v>
      </c>
      <c r="N2275" t="s">
        <v>921</v>
      </c>
      <c r="O2275">
        <v>465</v>
      </c>
    </row>
    <row r="2276" spans="1:15" x14ac:dyDescent="0.35">
      <c r="A2276" s="189" t="str">
        <f t="shared" si="142"/>
        <v>Aug</v>
      </c>
      <c r="B2276" s="190" t="str">
        <f t="shared" si="143"/>
        <v>2024</v>
      </c>
      <c r="C2276" s="190" t="str">
        <f t="shared" si="144"/>
        <v>Aug-2024</v>
      </c>
      <c r="D2276" s="2">
        <v>45535</v>
      </c>
      <c r="E2276" t="s">
        <v>1175</v>
      </c>
      <c r="F2276" t="s">
        <v>1571</v>
      </c>
      <c r="G2276" t="s">
        <v>1176</v>
      </c>
      <c r="H2276" t="s">
        <v>662</v>
      </c>
      <c r="I2276" t="s">
        <v>1177</v>
      </c>
      <c r="J2276" t="s">
        <v>1178</v>
      </c>
      <c r="K2276" t="s">
        <v>1194</v>
      </c>
      <c r="L2276" t="s">
        <v>1195</v>
      </c>
      <c r="M2276" t="s">
        <v>1196</v>
      </c>
      <c r="N2276" t="s">
        <v>1528</v>
      </c>
      <c r="O2276">
        <v>40</v>
      </c>
    </row>
    <row r="2277" spans="1:15" x14ac:dyDescent="0.35">
      <c r="A2277" s="189" t="str">
        <f t="shared" si="142"/>
        <v>Aug</v>
      </c>
      <c r="B2277" s="190" t="str">
        <f t="shared" si="143"/>
        <v>2024</v>
      </c>
      <c r="C2277" s="190" t="str">
        <f t="shared" si="144"/>
        <v>Aug-2024</v>
      </c>
      <c r="D2277" s="2">
        <v>45535</v>
      </c>
      <c r="E2277" t="s">
        <v>1175</v>
      </c>
      <c r="F2277" t="s">
        <v>1571</v>
      </c>
      <c r="G2277" t="s">
        <v>1176</v>
      </c>
      <c r="H2277" t="s">
        <v>662</v>
      </c>
      <c r="I2277" t="s">
        <v>1177</v>
      </c>
      <c r="J2277" t="s">
        <v>1178</v>
      </c>
      <c r="K2277" t="s">
        <v>1194</v>
      </c>
      <c r="L2277" t="s">
        <v>1195</v>
      </c>
      <c r="M2277" t="s">
        <v>1196</v>
      </c>
      <c r="N2277" t="s">
        <v>1529</v>
      </c>
      <c r="O2277" t="s">
        <v>958</v>
      </c>
    </row>
    <row r="2278" spans="1:15" x14ac:dyDescent="0.35">
      <c r="A2278" s="189" t="str">
        <f t="shared" si="142"/>
        <v>Aug</v>
      </c>
      <c r="B2278" s="190" t="str">
        <f t="shared" si="143"/>
        <v>2024</v>
      </c>
      <c r="C2278" s="190" t="str">
        <f t="shared" si="144"/>
        <v>Aug-2024</v>
      </c>
      <c r="D2278" s="2">
        <v>45535</v>
      </c>
      <c r="E2278" t="s">
        <v>1175</v>
      </c>
      <c r="F2278" t="s">
        <v>1571</v>
      </c>
      <c r="G2278" t="s">
        <v>1176</v>
      </c>
      <c r="H2278" t="s">
        <v>662</v>
      </c>
      <c r="I2278" t="s">
        <v>1177</v>
      </c>
      <c r="J2278" t="s">
        <v>1178</v>
      </c>
      <c r="K2278" t="s">
        <v>1194</v>
      </c>
      <c r="L2278" t="s">
        <v>1195</v>
      </c>
      <c r="M2278" t="s">
        <v>1196</v>
      </c>
      <c r="N2278" t="s">
        <v>919</v>
      </c>
      <c r="O2278">
        <v>425</v>
      </c>
    </row>
    <row r="2279" spans="1:15" x14ac:dyDescent="0.35">
      <c r="A2279" s="189" t="str">
        <f t="shared" si="142"/>
        <v>Aug</v>
      </c>
      <c r="B2279" s="190" t="str">
        <f t="shared" si="143"/>
        <v>2024</v>
      </c>
      <c r="C2279" s="190" t="str">
        <f t="shared" si="144"/>
        <v>Aug-2024</v>
      </c>
      <c r="D2279" s="2">
        <v>45535</v>
      </c>
      <c r="E2279" t="s">
        <v>1175</v>
      </c>
      <c r="F2279" t="s">
        <v>1571</v>
      </c>
      <c r="G2279" t="s">
        <v>1176</v>
      </c>
      <c r="H2279" t="s">
        <v>662</v>
      </c>
      <c r="I2279" t="s">
        <v>1177</v>
      </c>
      <c r="J2279" t="s">
        <v>1178</v>
      </c>
      <c r="K2279" t="s">
        <v>1194</v>
      </c>
      <c r="L2279" t="s">
        <v>1195</v>
      </c>
      <c r="M2279" t="s">
        <v>1196</v>
      </c>
      <c r="N2279" t="s">
        <v>920</v>
      </c>
      <c r="O2279">
        <v>2320</v>
      </c>
    </row>
    <row r="2280" spans="1:15" x14ac:dyDescent="0.35">
      <c r="A2280" s="189" t="str">
        <f t="shared" si="142"/>
        <v>Aug</v>
      </c>
      <c r="B2280" s="190" t="str">
        <f t="shared" si="143"/>
        <v>2024</v>
      </c>
      <c r="C2280" s="190" t="str">
        <f t="shared" si="144"/>
        <v>Aug-2024</v>
      </c>
      <c r="D2280" s="2">
        <v>45535</v>
      </c>
      <c r="E2280" t="s">
        <v>1175</v>
      </c>
      <c r="F2280" t="s">
        <v>1571</v>
      </c>
      <c r="G2280" t="s">
        <v>1176</v>
      </c>
      <c r="H2280" t="s">
        <v>662</v>
      </c>
      <c r="I2280" t="s">
        <v>1177</v>
      </c>
      <c r="J2280" t="s">
        <v>1178</v>
      </c>
      <c r="K2280" t="s">
        <v>1194</v>
      </c>
      <c r="L2280" t="s">
        <v>1195</v>
      </c>
      <c r="M2280" t="s">
        <v>1196</v>
      </c>
      <c r="N2280" t="s">
        <v>922</v>
      </c>
      <c r="O2280">
        <v>140</v>
      </c>
    </row>
    <row r="2281" spans="1:15" x14ac:dyDescent="0.35">
      <c r="A2281" s="189" t="str">
        <f t="shared" si="142"/>
        <v>Aug</v>
      </c>
      <c r="B2281" s="190" t="str">
        <f t="shared" si="143"/>
        <v>2024</v>
      </c>
      <c r="C2281" s="190" t="str">
        <f t="shared" si="144"/>
        <v>Aug-2024</v>
      </c>
      <c r="D2281" s="2">
        <v>45535</v>
      </c>
      <c r="E2281" t="s">
        <v>1175</v>
      </c>
      <c r="F2281" t="s">
        <v>1571</v>
      </c>
      <c r="G2281" t="s">
        <v>1176</v>
      </c>
      <c r="H2281" t="s">
        <v>662</v>
      </c>
      <c r="I2281" t="s">
        <v>1177</v>
      </c>
      <c r="J2281" t="s">
        <v>1178</v>
      </c>
      <c r="K2281" t="s">
        <v>1194</v>
      </c>
      <c r="L2281" t="s">
        <v>1195</v>
      </c>
      <c r="M2281" t="s">
        <v>1196</v>
      </c>
      <c r="N2281" t="s">
        <v>921</v>
      </c>
      <c r="O2281">
        <v>960</v>
      </c>
    </row>
    <row r="2282" spans="1:15" x14ac:dyDescent="0.35">
      <c r="A2282" s="189" t="str">
        <f t="shared" si="142"/>
        <v>Aug</v>
      </c>
      <c r="B2282" s="190" t="str">
        <f t="shared" si="143"/>
        <v>2024</v>
      </c>
      <c r="C2282" s="190" t="str">
        <f t="shared" si="144"/>
        <v>Aug-2024</v>
      </c>
      <c r="D2282" s="2">
        <v>45535</v>
      </c>
      <c r="E2282" t="s">
        <v>1175</v>
      </c>
      <c r="F2282" t="s">
        <v>1571</v>
      </c>
      <c r="G2282" t="s">
        <v>1176</v>
      </c>
      <c r="H2282" t="s">
        <v>662</v>
      </c>
      <c r="I2282" t="s">
        <v>1177</v>
      </c>
      <c r="J2282" t="s">
        <v>1178</v>
      </c>
      <c r="K2282" t="s">
        <v>1197</v>
      </c>
      <c r="L2282" t="s">
        <v>1198</v>
      </c>
      <c r="M2282" t="s">
        <v>1199</v>
      </c>
      <c r="N2282" t="s">
        <v>1528</v>
      </c>
      <c r="O2282">
        <v>10</v>
      </c>
    </row>
    <row r="2283" spans="1:15" x14ac:dyDescent="0.35">
      <c r="A2283" s="189" t="str">
        <f t="shared" si="142"/>
        <v>Aug</v>
      </c>
      <c r="B2283" s="190" t="str">
        <f t="shared" si="143"/>
        <v>2024</v>
      </c>
      <c r="C2283" s="190" t="str">
        <f t="shared" si="144"/>
        <v>Aug-2024</v>
      </c>
      <c r="D2283" s="2">
        <v>45535</v>
      </c>
      <c r="E2283" t="s">
        <v>1175</v>
      </c>
      <c r="F2283" t="s">
        <v>1571</v>
      </c>
      <c r="G2283" t="s">
        <v>1176</v>
      </c>
      <c r="H2283" t="s">
        <v>662</v>
      </c>
      <c r="I2283" t="s">
        <v>1177</v>
      </c>
      <c r="J2283" t="s">
        <v>1178</v>
      </c>
      <c r="K2283" t="s">
        <v>1197</v>
      </c>
      <c r="L2283" t="s">
        <v>1198</v>
      </c>
      <c r="M2283" t="s">
        <v>1199</v>
      </c>
      <c r="N2283" t="s">
        <v>1529</v>
      </c>
      <c r="O2283" t="s">
        <v>958</v>
      </c>
    </row>
    <row r="2284" spans="1:15" x14ac:dyDescent="0.35">
      <c r="A2284" s="189" t="str">
        <f t="shared" si="142"/>
        <v>Aug</v>
      </c>
      <c r="B2284" s="190" t="str">
        <f t="shared" si="143"/>
        <v>2024</v>
      </c>
      <c r="C2284" s="190" t="str">
        <f t="shared" si="144"/>
        <v>Aug-2024</v>
      </c>
      <c r="D2284" s="2">
        <v>45535</v>
      </c>
      <c r="E2284" t="s">
        <v>1175</v>
      </c>
      <c r="F2284" t="s">
        <v>1571</v>
      </c>
      <c r="G2284" t="s">
        <v>1176</v>
      </c>
      <c r="H2284" t="s">
        <v>662</v>
      </c>
      <c r="I2284" t="s">
        <v>1177</v>
      </c>
      <c r="J2284" t="s">
        <v>1178</v>
      </c>
      <c r="K2284" t="s">
        <v>1197</v>
      </c>
      <c r="L2284" t="s">
        <v>1198</v>
      </c>
      <c r="M2284" t="s">
        <v>1199</v>
      </c>
      <c r="N2284" t="s">
        <v>919</v>
      </c>
      <c r="O2284">
        <v>90</v>
      </c>
    </row>
    <row r="2285" spans="1:15" x14ac:dyDescent="0.35">
      <c r="A2285" s="189" t="str">
        <f t="shared" si="142"/>
        <v>Aug</v>
      </c>
      <c r="B2285" s="190" t="str">
        <f t="shared" si="143"/>
        <v>2024</v>
      </c>
      <c r="C2285" s="190" t="str">
        <f t="shared" si="144"/>
        <v>Aug-2024</v>
      </c>
      <c r="D2285" s="2">
        <v>45535</v>
      </c>
      <c r="E2285" t="s">
        <v>1175</v>
      </c>
      <c r="F2285" t="s">
        <v>1571</v>
      </c>
      <c r="G2285" t="s">
        <v>1176</v>
      </c>
      <c r="H2285" t="s">
        <v>662</v>
      </c>
      <c r="I2285" t="s">
        <v>1177</v>
      </c>
      <c r="J2285" t="s">
        <v>1178</v>
      </c>
      <c r="K2285" t="s">
        <v>1197</v>
      </c>
      <c r="L2285" t="s">
        <v>1198</v>
      </c>
      <c r="M2285" t="s">
        <v>1199</v>
      </c>
      <c r="N2285" t="s">
        <v>920</v>
      </c>
      <c r="O2285">
        <v>605</v>
      </c>
    </row>
    <row r="2286" spans="1:15" x14ac:dyDescent="0.35">
      <c r="A2286" s="189" t="str">
        <f t="shared" si="142"/>
        <v>Aug</v>
      </c>
      <c r="B2286" s="190" t="str">
        <f t="shared" si="143"/>
        <v>2024</v>
      </c>
      <c r="C2286" s="190" t="str">
        <f t="shared" si="144"/>
        <v>Aug-2024</v>
      </c>
      <c r="D2286" s="2">
        <v>45535</v>
      </c>
      <c r="E2286" t="s">
        <v>1175</v>
      </c>
      <c r="F2286" t="s">
        <v>1571</v>
      </c>
      <c r="G2286" t="s">
        <v>1176</v>
      </c>
      <c r="H2286" t="s">
        <v>662</v>
      </c>
      <c r="I2286" t="s">
        <v>1177</v>
      </c>
      <c r="J2286" t="s">
        <v>1178</v>
      </c>
      <c r="K2286" t="s">
        <v>1197</v>
      </c>
      <c r="L2286" t="s">
        <v>1198</v>
      </c>
      <c r="M2286" t="s">
        <v>1199</v>
      </c>
      <c r="N2286" t="s">
        <v>922</v>
      </c>
      <c r="O2286">
        <v>120</v>
      </c>
    </row>
    <row r="2287" spans="1:15" x14ac:dyDescent="0.35">
      <c r="A2287" s="189" t="str">
        <f t="shared" si="142"/>
        <v>Aug</v>
      </c>
      <c r="B2287" s="190" t="str">
        <f t="shared" si="143"/>
        <v>2024</v>
      </c>
      <c r="C2287" s="190" t="str">
        <f t="shared" si="144"/>
        <v>Aug-2024</v>
      </c>
      <c r="D2287" s="2">
        <v>45535</v>
      </c>
      <c r="E2287" t="s">
        <v>1175</v>
      </c>
      <c r="F2287" t="s">
        <v>1571</v>
      </c>
      <c r="G2287" t="s">
        <v>1176</v>
      </c>
      <c r="H2287" t="s">
        <v>662</v>
      </c>
      <c r="I2287" t="s">
        <v>1177</v>
      </c>
      <c r="J2287" t="s">
        <v>1178</v>
      </c>
      <c r="K2287" t="s">
        <v>1197</v>
      </c>
      <c r="L2287" t="s">
        <v>1198</v>
      </c>
      <c r="M2287" t="s">
        <v>1199</v>
      </c>
      <c r="N2287" t="s">
        <v>921</v>
      </c>
      <c r="O2287">
        <v>390</v>
      </c>
    </row>
    <row r="2288" spans="1:15" x14ac:dyDescent="0.35">
      <c r="A2288" s="189" t="str">
        <f t="shared" si="142"/>
        <v>Aug</v>
      </c>
      <c r="B2288" s="190" t="str">
        <f t="shared" si="143"/>
        <v>2024</v>
      </c>
      <c r="C2288" s="190" t="str">
        <f t="shared" si="144"/>
        <v>Aug-2024</v>
      </c>
      <c r="D2288" s="2">
        <v>45535</v>
      </c>
      <c r="E2288" t="s">
        <v>1175</v>
      </c>
      <c r="F2288" t="s">
        <v>1571</v>
      </c>
      <c r="G2288" t="s">
        <v>1176</v>
      </c>
      <c r="H2288" t="s">
        <v>662</v>
      </c>
      <c r="I2288" t="s">
        <v>1177</v>
      </c>
      <c r="J2288" t="s">
        <v>1178</v>
      </c>
      <c r="K2288" t="s">
        <v>1200</v>
      </c>
      <c r="L2288" t="s">
        <v>1201</v>
      </c>
      <c r="M2288" t="s">
        <v>1202</v>
      </c>
      <c r="N2288" t="s">
        <v>1528</v>
      </c>
      <c r="O2288">
        <v>25</v>
      </c>
    </row>
    <row r="2289" spans="1:15" x14ac:dyDescent="0.35">
      <c r="A2289" s="189" t="str">
        <f t="shared" si="142"/>
        <v>Aug</v>
      </c>
      <c r="B2289" s="190" t="str">
        <f t="shared" si="143"/>
        <v>2024</v>
      </c>
      <c r="C2289" s="190" t="str">
        <f t="shared" si="144"/>
        <v>Aug-2024</v>
      </c>
      <c r="D2289" s="2">
        <v>45535</v>
      </c>
      <c r="E2289" t="s">
        <v>1175</v>
      </c>
      <c r="F2289" t="s">
        <v>1571</v>
      </c>
      <c r="G2289" t="s">
        <v>1176</v>
      </c>
      <c r="H2289" t="s">
        <v>662</v>
      </c>
      <c r="I2289" t="s">
        <v>1177</v>
      </c>
      <c r="J2289" t="s">
        <v>1178</v>
      </c>
      <c r="K2289" t="s">
        <v>1200</v>
      </c>
      <c r="L2289" t="s">
        <v>1201</v>
      </c>
      <c r="M2289" t="s">
        <v>1202</v>
      </c>
      <c r="N2289" t="s">
        <v>1529</v>
      </c>
      <c r="O2289" t="s">
        <v>958</v>
      </c>
    </row>
    <row r="2290" spans="1:15" x14ac:dyDescent="0.35">
      <c r="A2290" s="189" t="str">
        <f t="shared" si="142"/>
        <v>Aug</v>
      </c>
      <c r="B2290" s="190" t="str">
        <f t="shared" si="143"/>
        <v>2024</v>
      </c>
      <c r="C2290" s="190" t="str">
        <f t="shared" si="144"/>
        <v>Aug-2024</v>
      </c>
      <c r="D2290" s="2">
        <v>45535</v>
      </c>
      <c r="E2290" t="s">
        <v>1175</v>
      </c>
      <c r="F2290" t="s">
        <v>1571</v>
      </c>
      <c r="G2290" t="s">
        <v>1176</v>
      </c>
      <c r="H2290" t="s">
        <v>662</v>
      </c>
      <c r="I2290" t="s">
        <v>1177</v>
      </c>
      <c r="J2290" t="s">
        <v>1178</v>
      </c>
      <c r="K2290" t="s">
        <v>1200</v>
      </c>
      <c r="L2290" t="s">
        <v>1201</v>
      </c>
      <c r="M2290" t="s">
        <v>1202</v>
      </c>
      <c r="N2290" t="s">
        <v>919</v>
      </c>
      <c r="O2290">
        <v>245</v>
      </c>
    </row>
    <row r="2291" spans="1:15" x14ac:dyDescent="0.35">
      <c r="A2291" s="189" t="str">
        <f t="shared" si="142"/>
        <v>Aug</v>
      </c>
      <c r="B2291" s="190" t="str">
        <f t="shared" si="143"/>
        <v>2024</v>
      </c>
      <c r="C2291" s="190" t="str">
        <f t="shared" si="144"/>
        <v>Aug-2024</v>
      </c>
      <c r="D2291" s="2">
        <v>45535</v>
      </c>
      <c r="E2291" t="s">
        <v>1175</v>
      </c>
      <c r="F2291" t="s">
        <v>1571</v>
      </c>
      <c r="G2291" t="s">
        <v>1176</v>
      </c>
      <c r="H2291" t="s">
        <v>662</v>
      </c>
      <c r="I2291" t="s">
        <v>1177</v>
      </c>
      <c r="J2291" t="s">
        <v>1178</v>
      </c>
      <c r="K2291" t="s">
        <v>1200</v>
      </c>
      <c r="L2291" t="s">
        <v>1201</v>
      </c>
      <c r="M2291" t="s">
        <v>1202</v>
      </c>
      <c r="N2291" t="s">
        <v>920</v>
      </c>
      <c r="O2291">
        <v>1120</v>
      </c>
    </row>
    <row r="2292" spans="1:15" x14ac:dyDescent="0.35">
      <c r="A2292" s="189" t="str">
        <f t="shared" si="142"/>
        <v>Aug</v>
      </c>
      <c r="B2292" s="190" t="str">
        <f t="shared" si="143"/>
        <v>2024</v>
      </c>
      <c r="C2292" s="190" t="str">
        <f t="shared" si="144"/>
        <v>Aug-2024</v>
      </c>
      <c r="D2292" s="2">
        <v>45535</v>
      </c>
      <c r="E2292" t="s">
        <v>1175</v>
      </c>
      <c r="F2292" t="s">
        <v>1571</v>
      </c>
      <c r="G2292" t="s">
        <v>1176</v>
      </c>
      <c r="H2292" t="s">
        <v>662</v>
      </c>
      <c r="I2292" t="s">
        <v>1177</v>
      </c>
      <c r="J2292" t="s">
        <v>1178</v>
      </c>
      <c r="K2292" t="s">
        <v>1200</v>
      </c>
      <c r="L2292" t="s">
        <v>1201</v>
      </c>
      <c r="M2292" t="s">
        <v>1202</v>
      </c>
      <c r="N2292" t="s">
        <v>922</v>
      </c>
      <c r="O2292">
        <v>310</v>
      </c>
    </row>
    <row r="2293" spans="1:15" x14ac:dyDescent="0.35">
      <c r="A2293" s="189" t="str">
        <f t="shared" si="142"/>
        <v>Aug</v>
      </c>
      <c r="B2293" s="190" t="str">
        <f t="shared" si="143"/>
        <v>2024</v>
      </c>
      <c r="C2293" s="190" t="str">
        <f t="shared" si="144"/>
        <v>Aug-2024</v>
      </c>
      <c r="D2293" s="2">
        <v>45535</v>
      </c>
      <c r="E2293" t="s">
        <v>1175</v>
      </c>
      <c r="F2293" t="s">
        <v>1571</v>
      </c>
      <c r="G2293" t="s">
        <v>1176</v>
      </c>
      <c r="H2293" t="s">
        <v>662</v>
      </c>
      <c r="I2293" t="s">
        <v>1177</v>
      </c>
      <c r="J2293" t="s">
        <v>1178</v>
      </c>
      <c r="K2293" t="s">
        <v>1200</v>
      </c>
      <c r="L2293" t="s">
        <v>1201</v>
      </c>
      <c r="M2293" t="s">
        <v>1202</v>
      </c>
      <c r="N2293" t="s">
        <v>921</v>
      </c>
      <c r="O2293">
        <v>680</v>
      </c>
    </row>
    <row r="2294" spans="1:15" x14ac:dyDescent="0.35">
      <c r="A2294" s="189" t="str">
        <f t="shared" si="142"/>
        <v>Aug</v>
      </c>
      <c r="B2294" s="190" t="str">
        <f t="shared" si="143"/>
        <v>2024</v>
      </c>
      <c r="C2294" s="190" t="str">
        <f t="shared" si="144"/>
        <v>Aug-2024</v>
      </c>
      <c r="D2294" s="2">
        <v>45535</v>
      </c>
      <c r="E2294" t="s">
        <v>1175</v>
      </c>
      <c r="F2294" t="s">
        <v>1571</v>
      </c>
      <c r="G2294" t="s">
        <v>1176</v>
      </c>
      <c r="H2294" t="s">
        <v>681</v>
      </c>
      <c r="I2294" t="s">
        <v>1203</v>
      </c>
      <c r="J2294" t="s">
        <v>1204</v>
      </c>
      <c r="K2294" t="s">
        <v>1205</v>
      </c>
      <c r="L2294" t="s">
        <v>1206</v>
      </c>
      <c r="M2294" t="s">
        <v>1207</v>
      </c>
      <c r="N2294" t="s">
        <v>1528</v>
      </c>
      <c r="O2294">
        <v>55</v>
      </c>
    </row>
    <row r="2295" spans="1:15" x14ac:dyDescent="0.35">
      <c r="A2295" s="189" t="str">
        <f t="shared" si="142"/>
        <v>Aug</v>
      </c>
      <c r="B2295" s="190" t="str">
        <f t="shared" si="143"/>
        <v>2024</v>
      </c>
      <c r="C2295" s="190" t="str">
        <f t="shared" si="144"/>
        <v>Aug-2024</v>
      </c>
      <c r="D2295" s="2">
        <v>45535</v>
      </c>
      <c r="E2295" t="s">
        <v>1175</v>
      </c>
      <c r="F2295" t="s">
        <v>1571</v>
      </c>
      <c r="G2295" t="s">
        <v>1176</v>
      </c>
      <c r="H2295" t="s">
        <v>681</v>
      </c>
      <c r="I2295" t="s">
        <v>1203</v>
      </c>
      <c r="J2295" t="s">
        <v>1204</v>
      </c>
      <c r="K2295" t="s">
        <v>1205</v>
      </c>
      <c r="L2295" t="s">
        <v>1206</v>
      </c>
      <c r="M2295" t="s">
        <v>1207</v>
      </c>
      <c r="N2295" t="s">
        <v>1529</v>
      </c>
      <c r="O2295" t="s">
        <v>958</v>
      </c>
    </row>
    <row r="2296" spans="1:15" x14ac:dyDescent="0.35">
      <c r="A2296" s="189" t="str">
        <f t="shared" si="142"/>
        <v>Aug</v>
      </c>
      <c r="B2296" s="190" t="str">
        <f t="shared" si="143"/>
        <v>2024</v>
      </c>
      <c r="C2296" s="190" t="str">
        <f t="shared" si="144"/>
        <v>Aug-2024</v>
      </c>
      <c r="D2296" s="2">
        <v>45535</v>
      </c>
      <c r="E2296" t="s">
        <v>1175</v>
      </c>
      <c r="F2296" t="s">
        <v>1571</v>
      </c>
      <c r="G2296" t="s">
        <v>1176</v>
      </c>
      <c r="H2296" t="s">
        <v>681</v>
      </c>
      <c r="I2296" t="s">
        <v>1203</v>
      </c>
      <c r="J2296" t="s">
        <v>1204</v>
      </c>
      <c r="K2296" t="s">
        <v>1205</v>
      </c>
      <c r="L2296" t="s">
        <v>1206</v>
      </c>
      <c r="M2296" t="s">
        <v>1207</v>
      </c>
      <c r="N2296" t="s">
        <v>919</v>
      </c>
      <c r="O2296">
        <v>245</v>
      </c>
    </row>
    <row r="2297" spans="1:15" x14ac:dyDescent="0.35">
      <c r="A2297" s="189" t="str">
        <f t="shared" si="142"/>
        <v>Aug</v>
      </c>
      <c r="B2297" s="190" t="str">
        <f t="shared" si="143"/>
        <v>2024</v>
      </c>
      <c r="C2297" s="190" t="str">
        <f t="shared" si="144"/>
        <v>Aug-2024</v>
      </c>
      <c r="D2297" s="2">
        <v>45535</v>
      </c>
      <c r="E2297" t="s">
        <v>1175</v>
      </c>
      <c r="F2297" t="s">
        <v>1571</v>
      </c>
      <c r="G2297" t="s">
        <v>1176</v>
      </c>
      <c r="H2297" t="s">
        <v>681</v>
      </c>
      <c r="I2297" t="s">
        <v>1203</v>
      </c>
      <c r="J2297" t="s">
        <v>1204</v>
      </c>
      <c r="K2297" t="s">
        <v>1205</v>
      </c>
      <c r="L2297" t="s">
        <v>1206</v>
      </c>
      <c r="M2297" t="s">
        <v>1207</v>
      </c>
      <c r="N2297" t="s">
        <v>920</v>
      </c>
      <c r="O2297">
        <v>1535</v>
      </c>
    </row>
    <row r="2298" spans="1:15" x14ac:dyDescent="0.35">
      <c r="A2298" s="189" t="str">
        <f t="shared" si="142"/>
        <v>Aug</v>
      </c>
      <c r="B2298" s="190" t="str">
        <f t="shared" si="143"/>
        <v>2024</v>
      </c>
      <c r="C2298" s="190" t="str">
        <f t="shared" si="144"/>
        <v>Aug-2024</v>
      </c>
      <c r="D2298" s="2">
        <v>45535</v>
      </c>
      <c r="E2298" t="s">
        <v>1175</v>
      </c>
      <c r="F2298" t="s">
        <v>1571</v>
      </c>
      <c r="G2298" t="s">
        <v>1176</v>
      </c>
      <c r="H2298" t="s">
        <v>681</v>
      </c>
      <c r="I2298" t="s">
        <v>1203</v>
      </c>
      <c r="J2298" t="s">
        <v>1204</v>
      </c>
      <c r="K2298" t="s">
        <v>1205</v>
      </c>
      <c r="L2298" t="s">
        <v>1206</v>
      </c>
      <c r="M2298" t="s">
        <v>1207</v>
      </c>
      <c r="N2298" t="s">
        <v>922</v>
      </c>
      <c r="O2298">
        <v>180</v>
      </c>
    </row>
    <row r="2299" spans="1:15" x14ac:dyDescent="0.35">
      <c r="A2299" s="189" t="str">
        <f t="shared" si="142"/>
        <v>Aug</v>
      </c>
      <c r="B2299" s="190" t="str">
        <f t="shared" si="143"/>
        <v>2024</v>
      </c>
      <c r="C2299" s="190" t="str">
        <f t="shared" si="144"/>
        <v>Aug-2024</v>
      </c>
      <c r="D2299" s="2">
        <v>45535</v>
      </c>
      <c r="E2299" t="s">
        <v>1175</v>
      </c>
      <c r="F2299" t="s">
        <v>1571</v>
      </c>
      <c r="G2299" t="s">
        <v>1176</v>
      </c>
      <c r="H2299" t="s">
        <v>681</v>
      </c>
      <c r="I2299" t="s">
        <v>1203</v>
      </c>
      <c r="J2299" t="s">
        <v>1204</v>
      </c>
      <c r="K2299" t="s">
        <v>1205</v>
      </c>
      <c r="L2299" t="s">
        <v>1206</v>
      </c>
      <c r="M2299" t="s">
        <v>1207</v>
      </c>
      <c r="N2299" t="s">
        <v>921</v>
      </c>
      <c r="O2299">
        <v>485</v>
      </c>
    </row>
    <row r="2300" spans="1:15" x14ac:dyDescent="0.35">
      <c r="A2300" s="189" t="str">
        <f t="shared" si="142"/>
        <v>Aug</v>
      </c>
      <c r="B2300" s="190" t="str">
        <f t="shared" si="143"/>
        <v>2024</v>
      </c>
      <c r="C2300" s="190" t="str">
        <f t="shared" si="144"/>
        <v>Aug-2024</v>
      </c>
      <c r="D2300" s="2">
        <v>45535</v>
      </c>
      <c r="E2300" t="s">
        <v>1175</v>
      </c>
      <c r="F2300" t="s">
        <v>1571</v>
      </c>
      <c r="G2300" t="s">
        <v>1176</v>
      </c>
      <c r="H2300" t="s">
        <v>681</v>
      </c>
      <c r="I2300" t="s">
        <v>1203</v>
      </c>
      <c r="J2300" t="s">
        <v>1204</v>
      </c>
      <c r="K2300" t="s">
        <v>1208</v>
      </c>
      <c r="L2300" t="s">
        <v>1209</v>
      </c>
      <c r="M2300" t="s">
        <v>1210</v>
      </c>
      <c r="N2300" t="s">
        <v>1528</v>
      </c>
      <c r="O2300">
        <v>15</v>
      </c>
    </row>
    <row r="2301" spans="1:15" x14ac:dyDescent="0.35">
      <c r="A2301" s="189" t="str">
        <f t="shared" si="142"/>
        <v>Aug</v>
      </c>
      <c r="B2301" s="190" t="str">
        <f t="shared" si="143"/>
        <v>2024</v>
      </c>
      <c r="C2301" s="190" t="str">
        <f t="shared" si="144"/>
        <v>Aug-2024</v>
      </c>
      <c r="D2301" s="2">
        <v>45535</v>
      </c>
      <c r="E2301" t="s">
        <v>1175</v>
      </c>
      <c r="F2301" t="s">
        <v>1571</v>
      </c>
      <c r="G2301" t="s">
        <v>1176</v>
      </c>
      <c r="H2301" t="s">
        <v>681</v>
      </c>
      <c r="I2301" t="s">
        <v>1203</v>
      </c>
      <c r="J2301" t="s">
        <v>1204</v>
      </c>
      <c r="K2301" t="s">
        <v>1208</v>
      </c>
      <c r="L2301" t="s">
        <v>1209</v>
      </c>
      <c r="M2301" t="s">
        <v>1210</v>
      </c>
      <c r="N2301" t="s">
        <v>1529</v>
      </c>
      <c r="O2301" t="s">
        <v>958</v>
      </c>
    </row>
    <row r="2302" spans="1:15" x14ac:dyDescent="0.35">
      <c r="A2302" s="189" t="str">
        <f t="shared" si="142"/>
        <v>Aug</v>
      </c>
      <c r="B2302" s="190" t="str">
        <f t="shared" si="143"/>
        <v>2024</v>
      </c>
      <c r="C2302" s="190" t="str">
        <f t="shared" si="144"/>
        <v>Aug-2024</v>
      </c>
      <c r="D2302" s="2">
        <v>45535</v>
      </c>
      <c r="E2302" t="s">
        <v>1175</v>
      </c>
      <c r="F2302" t="s">
        <v>1571</v>
      </c>
      <c r="G2302" t="s">
        <v>1176</v>
      </c>
      <c r="H2302" t="s">
        <v>681</v>
      </c>
      <c r="I2302" t="s">
        <v>1203</v>
      </c>
      <c r="J2302" t="s">
        <v>1204</v>
      </c>
      <c r="K2302" t="s">
        <v>1208</v>
      </c>
      <c r="L2302" t="s">
        <v>1209</v>
      </c>
      <c r="M2302" t="s">
        <v>1210</v>
      </c>
      <c r="N2302" t="s">
        <v>919</v>
      </c>
      <c r="O2302">
        <v>100</v>
      </c>
    </row>
    <row r="2303" spans="1:15" x14ac:dyDescent="0.35">
      <c r="A2303" s="189" t="str">
        <f t="shared" si="142"/>
        <v>Aug</v>
      </c>
      <c r="B2303" s="190" t="str">
        <f t="shared" si="143"/>
        <v>2024</v>
      </c>
      <c r="C2303" s="190" t="str">
        <f t="shared" si="144"/>
        <v>Aug-2024</v>
      </c>
      <c r="D2303" s="2">
        <v>45535</v>
      </c>
      <c r="E2303" t="s">
        <v>1175</v>
      </c>
      <c r="F2303" t="s">
        <v>1571</v>
      </c>
      <c r="G2303" t="s">
        <v>1176</v>
      </c>
      <c r="H2303" t="s">
        <v>681</v>
      </c>
      <c r="I2303" t="s">
        <v>1203</v>
      </c>
      <c r="J2303" t="s">
        <v>1204</v>
      </c>
      <c r="K2303" t="s">
        <v>1208</v>
      </c>
      <c r="L2303" t="s">
        <v>1209</v>
      </c>
      <c r="M2303" t="s">
        <v>1210</v>
      </c>
      <c r="N2303" t="s">
        <v>920</v>
      </c>
      <c r="O2303">
        <v>1220</v>
      </c>
    </row>
    <row r="2304" spans="1:15" x14ac:dyDescent="0.35">
      <c r="A2304" s="189" t="str">
        <f t="shared" si="142"/>
        <v>Aug</v>
      </c>
      <c r="B2304" s="190" t="str">
        <f t="shared" si="143"/>
        <v>2024</v>
      </c>
      <c r="C2304" s="190" t="str">
        <f t="shared" si="144"/>
        <v>Aug-2024</v>
      </c>
      <c r="D2304" s="2">
        <v>45535</v>
      </c>
      <c r="E2304" t="s">
        <v>1175</v>
      </c>
      <c r="F2304" t="s">
        <v>1571</v>
      </c>
      <c r="G2304" t="s">
        <v>1176</v>
      </c>
      <c r="H2304" t="s">
        <v>681</v>
      </c>
      <c r="I2304" t="s">
        <v>1203</v>
      </c>
      <c r="J2304" t="s">
        <v>1204</v>
      </c>
      <c r="K2304" t="s">
        <v>1208</v>
      </c>
      <c r="L2304" t="s">
        <v>1209</v>
      </c>
      <c r="M2304" t="s">
        <v>1210</v>
      </c>
      <c r="N2304" t="s">
        <v>922</v>
      </c>
      <c r="O2304">
        <v>50</v>
      </c>
    </row>
    <row r="2305" spans="1:15" x14ac:dyDescent="0.35">
      <c r="A2305" s="189" t="str">
        <f t="shared" si="142"/>
        <v>Aug</v>
      </c>
      <c r="B2305" s="190" t="str">
        <f t="shared" si="143"/>
        <v>2024</v>
      </c>
      <c r="C2305" s="190" t="str">
        <f t="shared" si="144"/>
        <v>Aug-2024</v>
      </c>
      <c r="D2305" s="2">
        <v>45535</v>
      </c>
      <c r="E2305" t="s">
        <v>1175</v>
      </c>
      <c r="F2305" t="s">
        <v>1571</v>
      </c>
      <c r="G2305" t="s">
        <v>1176</v>
      </c>
      <c r="H2305" t="s">
        <v>681</v>
      </c>
      <c r="I2305" t="s">
        <v>1203</v>
      </c>
      <c r="J2305" t="s">
        <v>1204</v>
      </c>
      <c r="K2305" t="s">
        <v>1208</v>
      </c>
      <c r="L2305" t="s">
        <v>1209</v>
      </c>
      <c r="M2305" t="s">
        <v>1210</v>
      </c>
      <c r="N2305" t="s">
        <v>921</v>
      </c>
      <c r="O2305">
        <v>515</v>
      </c>
    </row>
    <row r="2306" spans="1:15" x14ac:dyDescent="0.35">
      <c r="A2306" s="189" t="str">
        <f t="shared" si="142"/>
        <v>Aug</v>
      </c>
      <c r="B2306" s="190" t="str">
        <f t="shared" si="143"/>
        <v>2024</v>
      </c>
      <c r="C2306" s="190" t="str">
        <f t="shared" si="144"/>
        <v>Aug-2024</v>
      </c>
      <c r="D2306" s="2">
        <v>45535</v>
      </c>
      <c r="E2306" t="s">
        <v>1175</v>
      </c>
      <c r="F2306" t="s">
        <v>1571</v>
      </c>
      <c r="G2306" t="s">
        <v>1176</v>
      </c>
      <c r="H2306" t="s">
        <v>681</v>
      </c>
      <c r="I2306" t="s">
        <v>1203</v>
      </c>
      <c r="J2306" t="s">
        <v>1204</v>
      </c>
      <c r="K2306" t="s">
        <v>1211</v>
      </c>
      <c r="L2306" t="s">
        <v>1212</v>
      </c>
      <c r="M2306" t="s">
        <v>1213</v>
      </c>
      <c r="N2306" t="s">
        <v>1528</v>
      </c>
      <c r="O2306">
        <v>40</v>
      </c>
    </row>
    <row r="2307" spans="1:15" x14ac:dyDescent="0.35">
      <c r="A2307" s="189" t="str">
        <f t="shared" ref="A2307:A2370" si="145">TEXT(D2307,"mmm")</f>
        <v>Aug</v>
      </c>
      <c r="B2307" s="190" t="str">
        <f t="shared" ref="B2307:B2370" si="146">TEXT(D2307,"yyyy")</f>
        <v>2024</v>
      </c>
      <c r="C2307" s="190" t="str">
        <f t="shared" ref="C2307:C2370" si="147">_xlfn.CONCAT(A2307&amp;"-"&amp;B2307)</f>
        <v>Aug-2024</v>
      </c>
      <c r="D2307" s="2">
        <v>45535</v>
      </c>
      <c r="E2307" t="s">
        <v>1175</v>
      </c>
      <c r="F2307" t="s">
        <v>1571</v>
      </c>
      <c r="G2307" t="s">
        <v>1176</v>
      </c>
      <c r="H2307" t="s">
        <v>681</v>
      </c>
      <c r="I2307" t="s">
        <v>1203</v>
      </c>
      <c r="J2307" t="s">
        <v>1204</v>
      </c>
      <c r="K2307" t="s">
        <v>1211</v>
      </c>
      <c r="L2307" t="s">
        <v>1212</v>
      </c>
      <c r="M2307" t="s">
        <v>1213</v>
      </c>
      <c r="N2307" t="s">
        <v>1529</v>
      </c>
      <c r="O2307" t="s">
        <v>958</v>
      </c>
    </row>
    <row r="2308" spans="1:15" x14ac:dyDescent="0.35">
      <c r="A2308" s="189" t="str">
        <f t="shared" si="145"/>
        <v>Aug</v>
      </c>
      <c r="B2308" s="190" t="str">
        <f t="shared" si="146"/>
        <v>2024</v>
      </c>
      <c r="C2308" s="190" t="str">
        <f t="shared" si="147"/>
        <v>Aug-2024</v>
      </c>
      <c r="D2308" s="2">
        <v>45535</v>
      </c>
      <c r="E2308" t="s">
        <v>1175</v>
      </c>
      <c r="F2308" t="s">
        <v>1571</v>
      </c>
      <c r="G2308" t="s">
        <v>1176</v>
      </c>
      <c r="H2308" t="s">
        <v>681</v>
      </c>
      <c r="I2308" t="s">
        <v>1203</v>
      </c>
      <c r="J2308" t="s">
        <v>1204</v>
      </c>
      <c r="K2308" t="s">
        <v>1211</v>
      </c>
      <c r="L2308" t="s">
        <v>1212</v>
      </c>
      <c r="M2308" t="s">
        <v>1213</v>
      </c>
      <c r="N2308" t="s">
        <v>919</v>
      </c>
      <c r="O2308">
        <v>60</v>
      </c>
    </row>
    <row r="2309" spans="1:15" x14ac:dyDescent="0.35">
      <c r="A2309" s="189" t="str">
        <f t="shared" si="145"/>
        <v>Aug</v>
      </c>
      <c r="B2309" s="190" t="str">
        <f t="shared" si="146"/>
        <v>2024</v>
      </c>
      <c r="C2309" s="190" t="str">
        <f t="shared" si="147"/>
        <v>Aug-2024</v>
      </c>
      <c r="D2309" s="2">
        <v>45535</v>
      </c>
      <c r="E2309" t="s">
        <v>1175</v>
      </c>
      <c r="F2309" t="s">
        <v>1571</v>
      </c>
      <c r="G2309" t="s">
        <v>1176</v>
      </c>
      <c r="H2309" t="s">
        <v>681</v>
      </c>
      <c r="I2309" t="s">
        <v>1203</v>
      </c>
      <c r="J2309" t="s">
        <v>1204</v>
      </c>
      <c r="K2309" t="s">
        <v>1211</v>
      </c>
      <c r="L2309" t="s">
        <v>1212</v>
      </c>
      <c r="M2309" t="s">
        <v>1213</v>
      </c>
      <c r="N2309" t="s">
        <v>920</v>
      </c>
      <c r="O2309">
        <v>925</v>
      </c>
    </row>
    <row r="2310" spans="1:15" x14ac:dyDescent="0.35">
      <c r="A2310" s="189" t="str">
        <f t="shared" si="145"/>
        <v>Aug</v>
      </c>
      <c r="B2310" s="190" t="str">
        <f t="shared" si="146"/>
        <v>2024</v>
      </c>
      <c r="C2310" s="190" t="str">
        <f t="shared" si="147"/>
        <v>Aug-2024</v>
      </c>
      <c r="D2310" s="2">
        <v>45535</v>
      </c>
      <c r="E2310" t="s">
        <v>1175</v>
      </c>
      <c r="F2310" t="s">
        <v>1571</v>
      </c>
      <c r="G2310" t="s">
        <v>1176</v>
      </c>
      <c r="H2310" t="s">
        <v>681</v>
      </c>
      <c r="I2310" t="s">
        <v>1203</v>
      </c>
      <c r="J2310" t="s">
        <v>1204</v>
      </c>
      <c r="K2310" t="s">
        <v>1211</v>
      </c>
      <c r="L2310" t="s">
        <v>1212</v>
      </c>
      <c r="M2310" t="s">
        <v>1213</v>
      </c>
      <c r="N2310" t="s">
        <v>922</v>
      </c>
      <c r="O2310">
        <v>395</v>
      </c>
    </row>
    <row r="2311" spans="1:15" x14ac:dyDescent="0.35">
      <c r="A2311" s="189" t="str">
        <f t="shared" si="145"/>
        <v>Aug</v>
      </c>
      <c r="B2311" s="190" t="str">
        <f t="shared" si="146"/>
        <v>2024</v>
      </c>
      <c r="C2311" s="190" t="str">
        <f t="shared" si="147"/>
        <v>Aug-2024</v>
      </c>
      <c r="D2311" s="2">
        <v>45535</v>
      </c>
      <c r="E2311" t="s">
        <v>1175</v>
      </c>
      <c r="F2311" t="s">
        <v>1571</v>
      </c>
      <c r="G2311" t="s">
        <v>1176</v>
      </c>
      <c r="H2311" t="s">
        <v>681</v>
      </c>
      <c r="I2311" t="s">
        <v>1203</v>
      </c>
      <c r="J2311" t="s">
        <v>1204</v>
      </c>
      <c r="K2311" t="s">
        <v>1211</v>
      </c>
      <c r="L2311" t="s">
        <v>1212</v>
      </c>
      <c r="M2311" t="s">
        <v>1213</v>
      </c>
      <c r="N2311" t="s">
        <v>921</v>
      </c>
      <c r="O2311">
        <v>560</v>
      </c>
    </row>
    <row r="2312" spans="1:15" x14ac:dyDescent="0.35">
      <c r="A2312" s="189" t="str">
        <f t="shared" si="145"/>
        <v>Aug</v>
      </c>
      <c r="B2312" s="190" t="str">
        <f t="shared" si="146"/>
        <v>2024</v>
      </c>
      <c r="C2312" s="190" t="str">
        <f t="shared" si="147"/>
        <v>Aug-2024</v>
      </c>
      <c r="D2312" s="2">
        <v>45535</v>
      </c>
      <c r="E2312" t="s">
        <v>1175</v>
      </c>
      <c r="F2312" t="s">
        <v>1571</v>
      </c>
      <c r="G2312" t="s">
        <v>1176</v>
      </c>
      <c r="H2312" t="s">
        <v>681</v>
      </c>
      <c r="I2312" t="s">
        <v>1203</v>
      </c>
      <c r="J2312" t="s">
        <v>1204</v>
      </c>
      <c r="K2312" t="s">
        <v>1214</v>
      </c>
      <c r="L2312" t="s">
        <v>1215</v>
      </c>
      <c r="M2312" t="s">
        <v>1216</v>
      </c>
      <c r="N2312" t="s">
        <v>1528</v>
      </c>
      <c r="O2312">
        <v>165</v>
      </c>
    </row>
    <row r="2313" spans="1:15" x14ac:dyDescent="0.35">
      <c r="A2313" s="189" t="str">
        <f t="shared" si="145"/>
        <v>Aug</v>
      </c>
      <c r="B2313" s="190" t="str">
        <f t="shared" si="146"/>
        <v>2024</v>
      </c>
      <c r="C2313" s="190" t="str">
        <f t="shared" si="147"/>
        <v>Aug-2024</v>
      </c>
      <c r="D2313" s="2">
        <v>45535</v>
      </c>
      <c r="E2313" t="s">
        <v>1175</v>
      </c>
      <c r="F2313" t="s">
        <v>1571</v>
      </c>
      <c r="G2313" t="s">
        <v>1176</v>
      </c>
      <c r="H2313" t="s">
        <v>681</v>
      </c>
      <c r="I2313" t="s">
        <v>1203</v>
      </c>
      <c r="J2313" t="s">
        <v>1204</v>
      </c>
      <c r="K2313" t="s">
        <v>1214</v>
      </c>
      <c r="L2313" t="s">
        <v>1215</v>
      </c>
      <c r="M2313" t="s">
        <v>1216</v>
      </c>
      <c r="N2313" t="s">
        <v>1529</v>
      </c>
      <c r="O2313" t="s">
        <v>958</v>
      </c>
    </row>
    <row r="2314" spans="1:15" x14ac:dyDescent="0.35">
      <c r="A2314" s="189" t="str">
        <f t="shared" si="145"/>
        <v>Aug</v>
      </c>
      <c r="B2314" s="190" t="str">
        <f t="shared" si="146"/>
        <v>2024</v>
      </c>
      <c r="C2314" s="190" t="str">
        <f t="shared" si="147"/>
        <v>Aug-2024</v>
      </c>
      <c r="D2314" s="2">
        <v>45535</v>
      </c>
      <c r="E2314" t="s">
        <v>1175</v>
      </c>
      <c r="F2314" t="s">
        <v>1571</v>
      </c>
      <c r="G2314" t="s">
        <v>1176</v>
      </c>
      <c r="H2314" t="s">
        <v>681</v>
      </c>
      <c r="I2314" t="s">
        <v>1203</v>
      </c>
      <c r="J2314" t="s">
        <v>1204</v>
      </c>
      <c r="K2314" t="s">
        <v>1214</v>
      </c>
      <c r="L2314" t="s">
        <v>1215</v>
      </c>
      <c r="M2314" t="s">
        <v>1216</v>
      </c>
      <c r="N2314" t="s">
        <v>919</v>
      </c>
      <c r="O2314">
        <v>75</v>
      </c>
    </row>
    <row r="2315" spans="1:15" x14ac:dyDescent="0.35">
      <c r="A2315" s="189" t="str">
        <f t="shared" si="145"/>
        <v>Aug</v>
      </c>
      <c r="B2315" s="190" t="str">
        <f t="shared" si="146"/>
        <v>2024</v>
      </c>
      <c r="C2315" s="190" t="str">
        <f t="shared" si="147"/>
        <v>Aug-2024</v>
      </c>
      <c r="D2315" s="2">
        <v>45535</v>
      </c>
      <c r="E2315" t="s">
        <v>1175</v>
      </c>
      <c r="F2315" t="s">
        <v>1571</v>
      </c>
      <c r="G2315" t="s">
        <v>1176</v>
      </c>
      <c r="H2315" t="s">
        <v>681</v>
      </c>
      <c r="I2315" t="s">
        <v>1203</v>
      </c>
      <c r="J2315" t="s">
        <v>1204</v>
      </c>
      <c r="K2315" t="s">
        <v>1214</v>
      </c>
      <c r="L2315" t="s">
        <v>1215</v>
      </c>
      <c r="M2315" t="s">
        <v>1216</v>
      </c>
      <c r="N2315" t="s">
        <v>920</v>
      </c>
      <c r="O2315">
        <v>1005</v>
      </c>
    </row>
    <row r="2316" spans="1:15" x14ac:dyDescent="0.35">
      <c r="A2316" s="189" t="str">
        <f t="shared" si="145"/>
        <v>Aug</v>
      </c>
      <c r="B2316" s="190" t="str">
        <f t="shared" si="146"/>
        <v>2024</v>
      </c>
      <c r="C2316" s="190" t="str">
        <f t="shared" si="147"/>
        <v>Aug-2024</v>
      </c>
      <c r="D2316" s="2">
        <v>45535</v>
      </c>
      <c r="E2316" t="s">
        <v>1175</v>
      </c>
      <c r="F2316" t="s">
        <v>1571</v>
      </c>
      <c r="G2316" t="s">
        <v>1176</v>
      </c>
      <c r="H2316" t="s">
        <v>681</v>
      </c>
      <c r="I2316" t="s">
        <v>1203</v>
      </c>
      <c r="J2316" t="s">
        <v>1204</v>
      </c>
      <c r="K2316" t="s">
        <v>1214</v>
      </c>
      <c r="L2316" t="s">
        <v>1215</v>
      </c>
      <c r="M2316" t="s">
        <v>1216</v>
      </c>
      <c r="N2316" t="s">
        <v>922</v>
      </c>
      <c r="O2316">
        <v>180</v>
      </c>
    </row>
    <row r="2317" spans="1:15" x14ac:dyDescent="0.35">
      <c r="A2317" s="189" t="str">
        <f t="shared" si="145"/>
        <v>Aug</v>
      </c>
      <c r="B2317" s="190" t="str">
        <f t="shared" si="146"/>
        <v>2024</v>
      </c>
      <c r="C2317" s="190" t="str">
        <f t="shared" si="147"/>
        <v>Aug-2024</v>
      </c>
      <c r="D2317" s="2">
        <v>45535</v>
      </c>
      <c r="E2317" t="s">
        <v>1175</v>
      </c>
      <c r="F2317" t="s">
        <v>1571</v>
      </c>
      <c r="G2317" t="s">
        <v>1176</v>
      </c>
      <c r="H2317" t="s">
        <v>681</v>
      </c>
      <c r="I2317" t="s">
        <v>1203</v>
      </c>
      <c r="J2317" t="s">
        <v>1204</v>
      </c>
      <c r="K2317" t="s">
        <v>1214</v>
      </c>
      <c r="L2317" t="s">
        <v>1215</v>
      </c>
      <c r="M2317" t="s">
        <v>1216</v>
      </c>
      <c r="N2317" t="s">
        <v>921</v>
      </c>
      <c r="O2317">
        <v>530</v>
      </c>
    </row>
    <row r="2318" spans="1:15" x14ac:dyDescent="0.35">
      <c r="A2318" s="189" t="str">
        <f t="shared" si="145"/>
        <v>Aug</v>
      </c>
      <c r="B2318" s="190" t="str">
        <f t="shared" si="146"/>
        <v>2024</v>
      </c>
      <c r="C2318" s="190" t="str">
        <f t="shared" si="147"/>
        <v>Aug-2024</v>
      </c>
      <c r="D2318" s="2">
        <v>45535</v>
      </c>
      <c r="E2318" t="s">
        <v>1175</v>
      </c>
      <c r="F2318" t="s">
        <v>1571</v>
      </c>
      <c r="G2318" t="s">
        <v>1176</v>
      </c>
      <c r="H2318" t="s">
        <v>681</v>
      </c>
      <c r="I2318" t="s">
        <v>1203</v>
      </c>
      <c r="J2318" t="s">
        <v>1204</v>
      </c>
      <c r="K2318" t="s">
        <v>1217</v>
      </c>
      <c r="L2318" t="s">
        <v>1218</v>
      </c>
      <c r="M2318" t="s">
        <v>1219</v>
      </c>
      <c r="N2318" t="s">
        <v>1528</v>
      </c>
      <c r="O2318">
        <v>40</v>
      </c>
    </row>
    <row r="2319" spans="1:15" x14ac:dyDescent="0.35">
      <c r="A2319" s="189" t="str">
        <f t="shared" si="145"/>
        <v>Aug</v>
      </c>
      <c r="B2319" s="190" t="str">
        <f t="shared" si="146"/>
        <v>2024</v>
      </c>
      <c r="C2319" s="190" t="str">
        <f t="shared" si="147"/>
        <v>Aug-2024</v>
      </c>
      <c r="D2319" s="2">
        <v>45535</v>
      </c>
      <c r="E2319" t="s">
        <v>1175</v>
      </c>
      <c r="F2319" t="s">
        <v>1571</v>
      </c>
      <c r="G2319" t="s">
        <v>1176</v>
      </c>
      <c r="H2319" t="s">
        <v>681</v>
      </c>
      <c r="I2319" t="s">
        <v>1203</v>
      </c>
      <c r="J2319" t="s">
        <v>1204</v>
      </c>
      <c r="K2319" t="s">
        <v>1217</v>
      </c>
      <c r="L2319" t="s">
        <v>1218</v>
      </c>
      <c r="M2319" t="s">
        <v>1219</v>
      </c>
      <c r="N2319" t="s">
        <v>1529</v>
      </c>
      <c r="O2319" t="s">
        <v>958</v>
      </c>
    </row>
    <row r="2320" spans="1:15" x14ac:dyDescent="0.35">
      <c r="A2320" s="189" t="str">
        <f t="shared" si="145"/>
        <v>Aug</v>
      </c>
      <c r="B2320" s="190" t="str">
        <f t="shared" si="146"/>
        <v>2024</v>
      </c>
      <c r="C2320" s="190" t="str">
        <f t="shared" si="147"/>
        <v>Aug-2024</v>
      </c>
      <c r="D2320" s="2">
        <v>45535</v>
      </c>
      <c r="E2320" t="s">
        <v>1175</v>
      </c>
      <c r="F2320" t="s">
        <v>1571</v>
      </c>
      <c r="G2320" t="s">
        <v>1176</v>
      </c>
      <c r="H2320" t="s">
        <v>681</v>
      </c>
      <c r="I2320" t="s">
        <v>1203</v>
      </c>
      <c r="J2320" t="s">
        <v>1204</v>
      </c>
      <c r="K2320" t="s">
        <v>1217</v>
      </c>
      <c r="L2320" t="s">
        <v>1218</v>
      </c>
      <c r="M2320" t="s">
        <v>1219</v>
      </c>
      <c r="N2320" t="s">
        <v>919</v>
      </c>
      <c r="O2320">
        <v>145</v>
      </c>
    </row>
    <row r="2321" spans="1:15" x14ac:dyDescent="0.35">
      <c r="A2321" s="189" t="str">
        <f t="shared" si="145"/>
        <v>Aug</v>
      </c>
      <c r="B2321" s="190" t="str">
        <f t="shared" si="146"/>
        <v>2024</v>
      </c>
      <c r="C2321" s="190" t="str">
        <f t="shared" si="147"/>
        <v>Aug-2024</v>
      </c>
      <c r="D2321" s="2">
        <v>45535</v>
      </c>
      <c r="E2321" t="s">
        <v>1175</v>
      </c>
      <c r="F2321" t="s">
        <v>1571</v>
      </c>
      <c r="G2321" t="s">
        <v>1176</v>
      </c>
      <c r="H2321" t="s">
        <v>681</v>
      </c>
      <c r="I2321" t="s">
        <v>1203</v>
      </c>
      <c r="J2321" t="s">
        <v>1204</v>
      </c>
      <c r="K2321" t="s">
        <v>1217</v>
      </c>
      <c r="L2321" t="s">
        <v>1218</v>
      </c>
      <c r="M2321" t="s">
        <v>1219</v>
      </c>
      <c r="N2321" t="s">
        <v>920</v>
      </c>
      <c r="O2321">
        <v>1115</v>
      </c>
    </row>
    <row r="2322" spans="1:15" x14ac:dyDescent="0.35">
      <c r="A2322" s="189" t="str">
        <f t="shared" si="145"/>
        <v>Aug</v>
      </c>
      <c r="B2322" s="190" t="str">
        <f t="shared" si="146"/>
        <v>2024</v>
      </c>
      <c r="C2322" s="190" t="str">
        <f t="shared" si="147"/>
        <v>Aug-2024</v>
      </c>
      <c r="D2322" s="2">
        <v>45535</v>
      </c>
      <c r="E2322" t="s">
        <v>1175</v>
      </c>
      <c r="F2322" t="s">
        <v>1571</v>
      </c>
      <c r="G2322" t="s">
        <v>1176</v>
      </c>
      <c r="H2322" t="s">
        <v>681</v>
      </c>
      <c r="I2322" t="s">
        <v>1203</v>
      </c>
      <c r="J2322" t="s">
        <v>1204</v>
      </c>
      <c r="K2322" t="s">
        <v>1217</v>
      </c>
      <c r="L2322" t="s">
        <v>1218</v>
      </c>
      <c r="M2322" t="s">
        <v>1219</v>
      </c>
      <c r="N2322" t="s">
        <v>922</v>
      </c>
      <c r="O2322">
        <v>120</v>
      </c>
    </row>
    <row r="2323" spans="1:15" x14ac:dyDescent="0.35">
      <c r="A2323" s="189" t="str">
        <f t="shared" si="145"/>
        <v>Aug</v>
      </c>
      <c r="B2323" s="190" t="str">
        <f t="shared" si="146"/>
        <v>2024</v>
      </c>
      <c r="C2323" s="190" t="str">
        <f t="shared" si="147"/>
        <v>Aug-2024</v>
      </c>
      <c r="D2323" s="2">
        <v>45535</v>
      </c>
      <c r="E2323" t="s">
        <v>1175</v>
      </c>
      <c r="F2323" t="s">
        <v>1571</v>
      </c>
      <c r="G2323" t="s">
        <v>1176</v>
      </c>
      <c r="H2323" t="s">
        <v>681</v>
      </c>
      <c r="I2323" t="s">
        <v>1203</v>
      </c>
      <c r="J2323" t="s">
        <v>1204</v>
      </c>
      <c r="K2323" t="s">
        <v>1217</v>
      </c>
      <c r="L2323" t="s">
        <v>1218</v>
      </c>
      <c r="M2323" t="s">
        <v>1219</v>
      </c>
      <c r="N2323" t="s">
        <v>921</v>
      </c>
      <c r="O2323">
        <v>610</v>
      </c>
    </row>
    <row r="2324" spans="1:15" x14ac:dyDescent="0.35">
      <c r="A2324" s="189" t="str">
        <f t="shared" si="145"/>
        <v>Aug</v>
      </c>
      <c r="B2324" s="190" t="str">
        <f t="shared" si="146"/>
        <v>2024</v>
      </c>
      <c r="C2324" s="190" t="str">
        <f t="shared" si="147"/>
        <v>Aug-2024</v>
      </c>
      <c r="D2324" s="2">
        <v>45535</v>
      </c>
      <c r="E2324" t="s">
        <v>1175</v>
      </c>
      <c r="F2324" t="s">
        <v>1571</v>
      </c>
      <c r="G2324" t="s">
        <v>1176</v>
      </c>
      <c r="H2324" t="s">
        <v>681</v>
      </c>
      <c r="I2324" t="s">
        <v>1203</v>
      </c>
      <c r="J2324" t="s">
        <v>1204</v>
      </c>
      <c r="K2324" t="s">
        <v>1220</v>
      </c>
      <c r="L2324" t="s">
        <v>1221</v>
      </c>
      <c r="M2324" t="s">
        <v>1222</v>
      </c>
      <c r="N2324" t="s">
        <v>1528</v>
      </c>
      <c r="O2324">
        <v>70</v>
      </c>
    </row>
    <row r="2325" spans="1:15" x14ac:dyDescent="0.35">
      <c r="A2325" s="189" t="str">
        <f t="shared" si="145"/>
        <v>Aug</v>
      </c>
      <c r="B2325" s="190" t="str">
        <f t="shared" si="146"/>
        <v>2024</v>
      </c>
      <c r="C2325" s="190" t="str">
        <f t="shared" si="147"/>
        <v>Aug-2024</v>
      </c>
      <c r="D2325" s="2">
        <v>45535</v>
      </c>
      <c r="E2325" t="s">
        <v>1175</v>
      </c>
      <c r="F2325" t="s">
        <v>1571</v>
      </c>
      <c r="G2325" t="s">
        <v>1176</v>
      </c>
      <c r="H2325" t="s">
        <v>681</v>
      </c>
      <c r="I2325" t="s">
        <v>1203</v>
      </c>
      <c r="J2325" t="s">
        <v>1204</v>
      </c>
      <c r="K2325" t="s">
        <v>1220</v>
      </c>
      <c r="L2325" t="s">
        <v>1221</v>
      </c>
      <c r="M2325" t="s">
        <v>1222</v>
      </c>
      <c r="N2325" t="s">
        <v>1529</v>
      </c>
      <c r="O2325" t="s">
        <v>958</v>
      </c>
    </row>
    <row r="2326" spans="1:15" x14ac:dyDescent="0.35">
      <c r="A2326" s="189" t="str">
        <f t="shared" si="145"/>
        <v>Aug</v>
      </c>
      <c r="B2326" s="190" t="str">
        <f t="shared" si="146"/>
        <v>2024</v>
      </c>
      <c r="C2326" s="190" t="str">
        <f t="shared" si="147"/>
        <v>Aug-2024</v>
      </c>
      <c r="D2326" s="2">
        <v>45535</v>
      </c>
      <c r="E2326" t="s">
        <v>1175</v>
      </c>
      <c r="F2326" t="s">
        <v>1571</v>
      </c>
      <c r="G2326" t="s">
        <v>1176</v>
      </c>
      <c r="H2326" t="s">
        <v>681</v>
      </c>
      <c r="I2326" t="s">
        <v>1203</v>
      </c>
      <c r="J2326" t="s">
        <v>1204</v>
      </c>
      <c r="K2326" t="s">
        <v>1220</v>
      </c>
      <c r="L2326" t="s">
        <v>1221</v>
      </c>
      <c r="M2326" t="s">
        <v>1222</v>
      </c>
      <c r="N2326" t="s">
        <v>919</v>
      </c>
      <c r="O2326">
        <v>140</v>
      </c>
    </row>
    <row r="2327" spans="1:15" x14ac:dyDescent="0.35">
      <c r="A2327" s="189" t="str">
        <f t="shared" si="145"/>
        <v>Aug</v>
      </c>
      <c r="B2327" s="190" t="str">
        <f t="shared" si="146"/>
        <v>2024</v>
      </c>
      <c r="C2327" s="190" t="str">
        <f t="shared" si="147"/>
        <v>Aug-2024</v>
      </c>
      <c r="D2327" s="2">
        <v>45535</v>
      </c>
      <c r="E2327" t="s">
        <v>1175</v>
      </c>
      <c r="F2327" t="s">
        <v>1571</v>
      </c>
      <c r="G2327" t="s">
        <v>1176</v>
      </c>
      <c r="H2327" t="s">
        <v>681</v>
      </c>
      <c r="I2327" t="s">
        <v>1203</v>
      </c>
      <c r="J2327" t="s">
        <v>1204</v>
      </c>
      <c r="K2327" t="s">
        <v>1220</v>
      </c>
      <c r="L2327" t="s">
        <v>1221</v>
      </c>
      <c r="M2327" t="s">
        <v>1222</v>
      </c>
      <c r="N2327" t="s">
        <v>920</v>
      </c>
      <c r="O2327">
        <v>1605</v>
      </c>
    </row>
    <row r="2328" spans="1:15" x14ac:dyDescent="0.35">
      <c r="A2328" s="189" t="str">
        <f t="shared" si="145"/>
        <v>Aug</v>
      </c>
      <c r="B2328" s="190" t="str">
        <f t="shared" si="146"/>
        <v>2024</v>
      </c>
      <c r="C2328" s="190" t="str">
        <f t="shared" si="147"/>
        <v>Aug-2024</v>
      </c>
      <c r="D2328" s="2">
        <v>45535</v>
      </c>
      <c r="E2328" t="s">
        <v>1175</v>
      </c>
      <c r="F2328" t="s">
        <v>1571</v>
      </c>
      <c r="G2328" t="s">
        <v>1176</v>
      </c>
      <c r="H2328" t="s">
        <v>681</v>
      </c>
      <c r="I2328" t="s">
        <v>1203</v>
      </c>
      <c r="J2328" t="s">
        <v>1204</v>
      </c>
      <c r="K2328" t="s">
        <v>1220</v>
      </c>
      <c r="L2328" t="s">
        <v>1221</v>
      </c>
      <c r="M2328" t="s">
        <v>1222</v>
      </c>
      <c r="N2328" t="s">
        <v>922</v>
      </c>
      <c r="O2328">
        <v>550</v>
      </c>
    </row>
    <row r="2329" spans="1:15" x14ac:dyDescent="0.35">
      <c r="A2329" s="189" t="str">
        <f t="shared" si="145"/>
        <v>Aug</v>
      </c>
      <c r="B2329" s="190" t="str">
        <f t="shared" si="146"/>
        <v>2024</v>
      </c>
      <c r="C2329" s="190" t="str">
        <f t="shared" si="147"/>
        <v>Aug-2024</v>
      </c>
      <c r="D2329" s="2">
        <v>45535</v>
      </c>
      <c r="E2329" t="s">
        <v>1175</v>
      </c>
      <c r="F2329" t="s">
        <v>1571</v>
      </c>
      <c r="G2329" t="s">
        <v>1176</v>
      </c>
      <c r="H2329" t="s">
        <v>681</v>
      </c>
      <c r="I2329" t="s">
        <v>1203</v>
      </c>
      <c r="J2329" t="s">
        <v>1204</v>
      </c>
      <c r="K2329" t="s">
        <v>1220</v>
      </c>
      <c r="L2329" t="s">
        <v>1221</v>
      </c>
      <c r="M2329" t="s">
        <v>1222</v>
      </c>
      <c r="N2329" t="s">
        <v>921</v>
      </c>
      <c r="O2329">
        <v>960</v>
      </c>
    </row>
    <row r="2330" spans="1:15" x14ac:dyDescent="0.35">
      <c r="A2330" s="189" t="str">
        <f t="shared" si="145"/>
        <v>Aug</v>
      </c>
      <c r="B2330" s="190" t="str">
        <f t="shared" si="146"/>
        <v>2024</v>
      </c>
      <c r="C2330" s="190" t="str">
        <f t="shared" si="147"/>
        <v>Aug-2024</v>
      </c>
      <c r="D2330" s="2">
        <v>45535</v>
      </c>
      <c r="E2330" t="s">
        <v>1175</v>
      </c>
      <c r="F2330" t="s">
        <v>1571</v>
      </c>
      <c r="G2330" t="s">
        <v>1176</v>
      </c>
      <c r="H2330" t="s">
        <v>681</v>
      </c>
      <c r="I2330" t="s">
        <v>1203</v>
      </c>
      <c r="J2330" t="s">
        <v>1204</v>
      </c>
      <c r="K2330" t="s">
        <v>1223</v>
      </c>
      <c r="L2330" t="s">
        <v>1224</v>
      </c>
      <c r="M2330" t="s">
        <v>1225</v>
      </c>
      <c r="N2330" t="s">
        <v>1528</v>
      </c>
      <c r="O2330">
        <v>55</v>
      </c>
    </row>
    <row r="2331" spans="1:15" x14ac:dyDescent="0.35">
      <c r="A2331" s="189" t="str">
        <f t="shared" si="145"/>
        <v>Aug</v>
      </c>
      <c r="B2331" s="190" t="str">
        <f t="shared" si="146"/>
        <v>2024</v>
      </c>
      <c r="C2331" s="190" t="str">
        <f t="shared" si="147"/>
        <v>Aug-2024</v>
      </c>
      <c r="D2331" s="2">
        <v>45535</v>
      </c>
      <c r="E2331" t="s">
        <v>1175</v>
      </c>
      <c r="F2331" t="s">
        <v>1571</v>
      </c>
      <c r="G2331" t="s">
        <v>1176</v>
      </c>
      <c r="H2331" t="s">
        <v>681</v>
      </c>
      <c r="I2331" t="s">
        <v>1203</v>
      </c>
      <c r="J2331" t="s">
        <v>1204</v>
      </c>
      <c r="K2331" t="s">
        <v>1223</v>
      </c>
      <c r="L2331" t="s">
        <v>1224</v>
      </c>
      <c r="M2331" t="s">
        <v>1225</v>
      </c>
      <c r="N2331" t="s">
        <v>1529</v>
      </c>
      <c r="O2331" t="s">
        <v>958</v>
      </c>
    </row>
    <row r="2332" spans="1:15" x14ac:dyDescent="0.35">
      <c r="A2332" s="189" t="str">
        <f t="shared" si="145"/>
        <v>Aug</v>
      </c>
      <c r="B2332" s="190" t="str">
        <f t="shared" si="146"/>
        <v>2024</v>
      </c>
      <c r="C2332" s="190" t="str">
        <f t="shared" si="147"/>
        <v>Aug-2024</v>
      </c>
      <c r="D2332" s="2">
        <v>45535</v>
      </c>
      <c r="E2332" t="s">
        <v>1175</v>
      </c>
      <c r="F2332" t="s">
        <v>1571</v>
      </c>
      <c r="G2332" t="s">
        <v>1176</v>
      </c>
      <c r="H2332" t="s">
        <v>681</v>
      </c>
      <c r="I2332" t="s">
        <v>1203</v>
      </c>
      <c r="J2332" t="s">
        <v>1204</v>
      </c>
      <c r="K2332" t="s">
        <v>1223</v>
      </c>
      <c r="L2332" t="s">
        <v>1224</v>
      </c>
      <c r="M2332" t="s">
        <v>1225</v>
      </c>
      <c r="N2332" t="s">
        <v>919</v>
      </c>
      <c r="O2332">
        <v>30</v>
      </c>
    </row>
    <row r="2333" spans="1:15" x14ac:dyDescent="0.35">
      <c r="A2333" s="189" t="str">
        <f t="shared" si="145"/>
        <v>Aug</v>
      </c>
      <c r="B2333" s="190" t="str">
        <f t="shared" si="146"/>
        <v>2024</v>
      </c>
      <c r="C2333" s="190" t="str">
        <f t="shared" si="147"/>
        <v>Aug-2024</v>
      </c>
      <c r="D2333" s="2">
        <v>45535</v>
      </c>
      <c r="E2333" t="s">
        <v>1175</v>
      </c>
      <c r="F2333" t="s">
        <v>1571</v>
      </c>
      <c r="G2333" t="s">
        <v>1176</v>
      </c>
      <c r="H2333" t="s">
        <v>681</v>
      </c>
      <c r="I2333" t="s">
        <v>1203</v>
      </c>
      <c r="J2333" t="s">
        <v>1204</v>
      </c>
      <c r="K2333" t="s">
        <v>1223</v>
      </c>
      <c r="L2333" t="s">
        <v>1224</v>
      </c>
      <c r="M2333" t="s">
        <v>1225</v>
      </c>
      <c r="N2333" t="s">
        <v>920</v>
      </c>
      <c r="O2333">
        <v>750</v>
      </c>
    </row>
    <row r="2334" spans="1:15" x14ac:dyDescent="0.35">
      <c r="A2334" s="189" t="str">
        <f t="shared" si="145"/>
        <v>Aug</v>
      </c>
      <c r="B2334" s="190" t="str">
        <f t="shared" si="146"/>
        <v>2024</v>
      </c>
      <c r="C2334" s="190" t="str">
        <f t="shared" si="147"/>
        <v>Aug-2024</v>
      </c>
      <c r="D2334" s="2">
        <v>45535</v>
      </c>
      <c r="E2334" t="s">
        <v>1175</v>
      </c>
      <c r="F2334" t="s">
        <v>1571</v>
      </c>
      <c r="G2334" t="s">
        <v>1176</v>
      </c>
      <c r="H2334" t="s">
        <v>681</v>
      </c>
      <c r="I2334" t="s">
        <v>1203</v>
      </c>
      <c r="J2334" t="s">
        <v>1204</v>
      </c>
      <c r="K2334" t="s">
        <v>1223</v>
      </c>
      <c r="L2334" t="s">
        <v>1224</v>
      </c>
      <c r="M2334" t="s">
        <v>1225</v>
      </c>
      <c r="N2334" t="s">
        <v>922</v>
      </c>
      <c r="O2334">
        <v>325</v>
      </c>
    </row>
    <row r="2335" spans="1:15" x14ac:dyDescent="0.35">
      <c r="A2335" s="189" t="str">
        <f t="shared" si="145"/>
        <v>Aug</v>
      </c>
      <c r="B2335" s="190" t="str">
        <f t="shared" si="146"/>
        <v>2024</v>
      </c>
      <c r="C2335" s="190" t="str">
        <f t="shared" si="147"/>
        <v>Aug-2024</v>
      </c>
      <c r="D2335" s="2">
        <v>45535</v>
      </c>
      <c r="E2335" t="s">
        <v>1175</v>
      </c>
      <c r="F2335" t="s">
        <v>1571</v>
      </c>
      <c r="G2335" t="s">
        <v>1176</v>
      </c>
      <c r="H2335" t="s">
        <v>681</v>
      </c>
      <c r="I2335" t="s">
        <v>1203</v>
      </c>
      <c r="J2335" t="s">
        <v>1204</v>
      </c>
      <c r="K2335" t="s">
        <v>1223</v>
      </c>
      <c r="L2335" t="s">
        <v>1224</v>
      </c>
      <c r="M2335" t="s">
        <v>1225</v>
      </c>
      <c r="N2335" t="s">
        <v>921</v>
      </c>
      <c r="O2335">
        <v>620</v>
      </c>
    </row>
    <row r="2336" spans="1:15" x14ac:dyDescent="0.35">
      <c r="A2336" s="189" t="str">
        <f t="shared" si="145"/>
        <v>Aug</v>
      </c>
      <c r="B2336" s="190" t="str">
        <f t="shared" si="146"/>
        <v>2024</v>
      </c>
      <c r="C2336" s="190" t="str">
        <f t="shared" si="147"/>
        <v>Aug-2024</v>
      </c>
      <c r="D2336" s="2">
        <v>45535</v>
      </c>
      <c r="E2336" t="s">
        <v>1175</v>
      </c>
      <c r="F2336" t="s">
        <v>1571</v>
      </c>
      <c r="G2336" t="s">
        <v>1176</v>
      </c>
      <c r="H2336" t="s">
        <v>681</v>
      </c>
      <c r="I2336" t="s">
        <v>1203</v>
      </c>
      <c r="J2336" t="s">
        <v>1204</v>
      </c>
      <c r="K2336" t="s">
        <v>1226</v>
      </c>
      <c r="L2336" t="s">
        <v>1227</v>
      </c>
      <c r="M2336" t="s">
        <v>1228</v>
      </c>
      <c r="N2336" t="s">
        <v>1528</v>
      </c>
      <c r="O2336">
        <v>35</v>
      </c>
    </row>
    <row r="2337" spans="1:15" x14ac:dyDescent="0.35">
      <c r="A2337" s="189" t="str">
        <f t="shared" si="145"/>
        <v>Aug</v>
      </c>
      <c r="B2337" s="190" t="str">
        <f t="shared" si="146"/>
        <v>2024</v>
      </c>
      <c r="C2337" s="190" t="str">
        <f t="shared" si="147"/>
        <v>Aug-2024</v>
      </c>
      <c r="D2337" s="2">
        <v>45535</v>
      </c>
      <c r="E2337" t="s">
        <v>1175</v>
      </c>
      <c r="F2337" t="s">
        <v>1571</v>
      </c>
      <c r="G2337" t="s">
        <v>1176</v>
      </c>
      <c r="H2337" t="s">
        <v>681</v>
      </c>
      <c r="I2337" t="s">
        <v>1203</v>
      </c>
      <c r="J2337" t="s">
        <v>1204</v>
      </c>
      <c r="K2337" t="s">
        <v>1226</v>
      </c>
      <c r="L2337" t="s">
        <v>1227</v>
      </c>
      <c r="M2337" t="s">
        <v>1228</v>
      </c>
      <c r="N2337" t="s">
        <v>1529</v>
      </c>
      <c r="O2337" t="s">
        <v>958</v>
      </c>
    </row>
    <row r="2338" spans="1:15" x14ac:dyDescent="0.35">
      <c r="A2338" s="189" t="str">
        <f t="shared" si="145"/>
        <v>Aug</v>
      </c>
      <c r="B2338" s="190" t="str">
        <f t="shared" si="146"/>
        <v>2024</v>
      </c>
      <c r="C2338" s="190" t="str">
        <f t="shared" si="147"/>
        <v>Aug-2024</v>
      </c>
      <c r="D2338" s="2">
        <v>45535</v>
      </c>
      <c r="E2338" t="s">
        <v>1175</v>
      </c>
      <c r="F2338" t="s">
        <v>1571</v>
      </c>
      <c r="G2338" t="s">
        <v>1176</v>
      </c>
      <c r="H2338" t="s">
        <v>681</v>
      </c>
      <c r="I2338" t="s">
        <v>1203</v>
      </c>
      <c r="J2338" t="s">
        <v>1204</v>
      </c>
      <c r="K2338" t="s">
        <v>1226</v>
      </c>
      <c r="L2338" t="s">
        <v>1227</v>
      </c>
      <c r="M2338" t="s">
        <v>1228</v>
      </c>
      <c r="N2338" t="s">
        <v>919</v>
      </c>
      <c r="O2338">
        <v>120</v>
      </c>
    </row>
    <row r="2339" spans="1:15" x14ac:dyDescent="0.35">
      <c r="A2339" s="189" t="str">
        <f t="shared" si="145"/>
        <v>Aug</v>
      </c>
      <c r="B2339" s="190" t="str">
        <f t="shared" si="146"/>
        <v>2024</v>
      </c>
      <c r="C2339" s="190" t="str">
        <f t="shared" si="147"/>
        <v>Aug-2024</v>
      </c>
      <c r="D2339" s="2">
        <v>45535</v>
      </c>
      <c r="E2339" t="s">
        <v>1175</v>
      </c>
      <c r="F2339" t="s">
        <v>1571</v>
      </c>
      <c r="G2339" t="s">
        <v>1176</v>
      </c>
      <c r="H2339" t="s">
        <v>681</v>
      </c>
      <c r="I2339" t="s">
        <v>1203</v>
      </c>
      <c r="J2339" t="s">
        <v>1204</v>
      </c>
      <c r="K2339" t="s">
        <v>1226</v>
      </c>
      <c r="L2339" t="s">
        <v>1227</v>
      </c>
      <c r="M2339" t="s">
        <v>1228</v>
      </c>
      <c r="N2339" t="s">
        <v>920</v>
      </c>
      <c r="O2339">
        <v>1135</v>
      </c>
    </row>
    <row r="2340" spans="1:15" x14ac:dyDescent="0.35">
      <c r="A2340" s="189" t="str">
        <f t="shared" si="145"/>
        <v>Aug</v>
      </c>
      <c r="B2340" s="190" t="str">
        <f t="shared" si="146"/>
        <v>2024</v>
      </c>
      <c r="C2340" s="190" t="str">
        <f t="shared" si="147"/>
        <v>Aug-2024</v>
      </c>
      <c r="D2340" s="2">
        <v>45535</v>
      </c>
      <c r="E2340" t="s">
        <v>1175</v>
      </c>
      <c r="F2340" t="s">
        <v>1571</v>
      </c>
      <c r="G2340" t="s">
        <v>1176</v>
      </c>
      <c r="H2340" t="s">
        <v>681</v>
      </c>
      <c r="I2340" t="s">
        <v>1203</v>
      </c>
      <c r="J2340" t="s">
        <v>1204</v>
      </c>
      <c r="K2340" t="s">
        <v>1226</v>
      </c>
      <c r="L2340" t="s">
        <v>1227</v>
      </c>
      <c r="M2340" t="s">
        <v>1228</v>
      </c>
      <c r="N2340" t="s">
        <v>922</v>
      </c>
      <c r="O2340">
        <v>140</v>
      </c>
    </row>
    <row r="2341" spans="1:15" x14ac:dyDescent="0.35">
      <c r="A2341" s="189" t="str">
        <f t="shared" si="145"/>
        <v>Aug</v>
      </c>
      <c r="B2341" s="190" t="str">
        <f t="shared" si="146"/>
        <v>2024</v>
      </c>
      <c r="C2341" s="190" t="str">
        <f t="shared" si="147"/>
        <v>Aug-2024</v>
      </c>
      <c r="D2341" s="2">
        <v>45535</v>
      </c>
      <c r="E2341" t="s">
        <v>1175</v>
      </c>
      <c r="F2341" t="s">
        <v>1571</v>
      </c>
      <c r="G2341" t="s">
        <v>1176</v>
      </c>
      <c r="H2341" t="s">
        <v>681</v>
      </c>
      <c r="I2341" t="s">
        <v>1203</v>
      </c>
      <c r="J2341" t="s">
        <v>1204</v>
      </c>
      <c r="K2341" t="s">
        <v>1226</v>
      </c>
      <c r="L2341" t="s">
        <v>1227</v>
      </c>
      <c r="M2341" t="s">
        <v>1228</v>
      </c>
      <c r="N2341" t="s">
        <v>921</v>
      </c>
      <c r="O2341">
        <v>505</v>
      </c>
    </row>
    <row r="2342" spans="1:15" x14ac:dyDescent="0.35">
      <c r="A2342" s="189" t="str">
        <f t="shared" si="145"/>
        <v>Aug</v>
      </c>
      <c r="B2342" s="190" t="str">
        <f t="shared" si="146"/>
        <v>2024</v>
      </c>
      <c r="C2342" s="190" t="str">
        <f t="shared" si="147"/>
        <v>Aug-2024</v>
      </c>
      <c r="D2342" s="2">
        <v>45535</v>
      </c>
      <c r="E2342" t="s">
        <v>1175</v>
      </c>
      <c r="F2342" t="s">
        <v>1571</v>
      </c>
      <c r="G2342" t="s">
        <v>1176</v>
      </c>
      <c r="H2342" t="s">
        <v>681</v>
      </c>
      <c r="I2342" t="s">
        <v>1203</v>
      </c>
      <c r="J2342" t="s">
        <v>1204</v>
      </c>
      <c r="K2342" t="s">
        <v>1229</v>
      </c>
      <c r="L2342" t="s">
        <v>1230</v>
      </c>
      <c r="M2342" t="s">
        <v>1231</v>
      </c>
      <c r="N2342" t="s">
        <v>1528</v>
      </c>
      <c r="O2342">
        <v>75</v>
      </c>
    </row>
    <row r="2343" spans="1:15" x14ac:dyDescent="0.35">
      <c r="A2343" s="189" t="str">
        <f t="shared" si="145"/>
        <v>Aug</v>
      </c>
      <c r="B2343" s="190" t="str">
        <f t="shared" si="146"/>
        <v>2024</v>
      </c>
      <c r="C2343" s="190" t="str">
        <f t="shared" si="147"/>
        <v>Aug-2024</v>
      </c>
      <c r="D2343" s="2">
        <v>45535</v>
      </c>
      <c r="E2343" t="s">
        <v>1175</v>
      </c>
      <c r="F2343" t="s">
        <v>1571</v>
      </c>
      <c r="G2343" t="s">
        <v>1176</v>
      </c>
      <c r="H2343" t="s">
        <v>681</v>
      </c>
      <c r="I2343" t="s">
        <v>1203</v>
      </c>
      <c r="J2343" t="s">
        <v>1204</v>
      </c>
      <c r="K2343" t="s">
        <v>1229</v>
      </c>
      <c r="L2343" t="s">
        <v>1230</v>
      </c>
      <c r="M2343" t="s">
        <v>1231</v>
      </c>
      <c r="N2343" t="s">
        <v>1529</v>
      </c>
      <c r="O2343" t="s">
        <v>958</v>
      </c>
    </row>
    <row r="2344" spans="1:15" x14ac:dyDescent="0.35">
      <c r="A2344" s="189" t="str">
        <f t="shared" si="145"/>
        <v>Aug</v>
      </c>
      <c r="B2344" s="190" t="str">
        <f t="shared" si="146"/>
        <v>2024</v>
      </c>
      <c r="C2344" s="190" t="str">
        <f t="shared" si="147"/>
        <v>Aug-2024</v>
      </c>
      <c r="D2344" s="2">
        <v>45535</v>
      </c>
      <c r="E2344" t="s">
        <v>1175</v>
      </c>
      <c r="F2344" t="s">
        <v>1571</v>
      </c>
      <c r="G2344" t="s">
        <v>1176</v>
      </c>
      <c r="H2344" t="s">
        <v>681</v>
      </c>
      <c r="I2344" t="s">
        <v>1203</v>
      </c>
      <c r="J2344" t="s">
        <v>1204</v>
      </c>
      <c r="K2344" t="s">
        <v>1229</v>
      </c>
      <c r="L2344" t="s">
        <v>1230</v>
      </c>
      <c r="M2344" t="s">
        <v>1231</v>
      </c>
      <c r="N2344" t="s">
        <v>919</v>
      </c>
      <c r="O2344">
        <v>215</v>
      </c>
    </row>
    <row r="2345" spans="1:15" x14ac:dyDescent="0.35">
      <c r="A2345" s="189" t="str">
        <f t="shared" si="145"/>
        <v>Aug</v>
      </c>
      <c r="B2345" s="190" t="str">
        <f t="shared" si="146"/>
        <v>2024</v>
      </c>
      <c r="C2345" s="190" t="str">
        <f t="shared" si="147"/>
        <v>Aug-2024</v>
      </c>
      <c r="D2345" s="2">
        <v>45535</v>
      </c>
      <c r="E2345" t="s">
        <v>1175</v>
      </c>
      <c r="F2345" t="s">
        <v>1571</v>
      </c>
      <c r="G2345" t="s">
        <v>1176</v>
      </c>
      <c r="H2345" t="s">
        <v>681</v>
      </c>
      <c r="I2345" t="s">
        <v>1203</v>
      </c>
      <c r="J2345" t="s">
        <v>1204</v>
      </c>
      <c r="K2345" t="s">
        <v>1229</v>
      </c>
      <c r="L2345" t="s">
        <v>1230</v>
      </c>
      <c r="M2345" t="s">
        <v>1231</v>
      </c>
      <c r="N2345" t="s">
        <v>920</v>
      </c>
      <c r="O2345">
        <v>1280</v>
      </c>
    </row>
    <row r="2346" spans="1:15" x14ac:dyDescent="0.35">
      <c r="A2346" s="189" t="str">
        <f t="shared" si="145"/>
        <v>Aug</v>
      </c>
      <c r="B2346" s="190" t="str">
        <f t="shared" si="146"/>
        <v>2024</v>
      </c>
      <c r="C2346" s="190" t="str">
        <f t="shared" si="147"/>
        <v>Aug-2024</v>
      </c>
      <c r="D2346" s="2">
        <v>45535</v>
      </c>
      <c r="E2346" t="s">
        <v>1175</v>
      </c>
      <c r="F2346" t="s">
        <v>1571</v>
      </c>
      <c r="G2346" t="s">
        <v>1176</v>
      </c>
      <c r="H2346" t="s">
        <v>681</v>
      </c>
      <c r="I2346" t="s">
        <v>1203</v>
      </c>
      <c r="J2346" t="s">
        <v>1204</v>
      </c>
      <c r="K2346" t="s">
        <v>1229</v>
      </c>
      <c r="L2346" t="s">
        <v>1230</v>
      </c>
      <c r="M2346" t="s">
        <v>1231</v>
      </c>
      <c r="N2346" t="s">
        <v>922</v>
      </c>
      <c r="O2346">
        <v>650</v>
      </c>
    </row>
    <row r="2347" spans="1:15" x14ac:dyDescent="0.35">
      <c r="A2347" s="189" t="str">
        <f t="shared" si="145"/>
        <v>Aug</v>
      </c>
      <c r="B2347" s="190" t="str">
        <f t="shared" si="146"/>
        <v>2024</v>
      </c>
      <c r="C2347" s="190" t="str">
        <f t="shared" si="147"/>
        <v>Aug-2024</v>
      </c>
      <c r="D2347" s="2">
        <v>45535</v>
      </c>
      <c r="E2347" t="s">
        <v>1175</v>
      </c>
      <c r="F2347" t="s">
        <v>1571</v>
      </c>
      <c r="G2347" t="s">
        <v>1176</v>
      </c>
      <c r="H2347" t="s">
        <v>681</v>
      </c>
      <c r="I2347" t="s">
        <v>1203</v>
      </c>
      <c r="J2347" t="s">
        <v>1204</v>
      </c>
      <c r="K2347" t="s">
        <v>1229</v>
      </c>
      <c r="L2347" t="s">
        <v>1230</v>
      </c>
      <c r="M2347" t="s">
        <v>1231</v>
      </c>
      <c r="N2347" t="s">
        <v>921</v>
      </c>
      <c r="O2347">
        <v>865</v>
      </c>
    </row>
    <row r="2348" spans="1:15" x14ac:dyDescent="0.35">
      <c r="A2348" s="189" t="str">
        <f t="shared" si="145"/>
        <v>Aug</v>
      </c>
      <c r="B2348" s="190" t="str">
        <f t="shared" si="146"/>
        <v>2024</v>
      </c>
      <c r="C2348" s="190" t="str">
        <f t="shared" si="147"/>
        <v>Aug-2024</v>
      </c>
      <c r="D2348" s="2">
        <v>45535</v>
      </c>
      <c r="E2348" t="s">
        <v>1175</v>
      </c>
      <c r="F2348" t="s">
        <v>1571</v>
      </c>
      <c r="G2348" t="s">
        <v>1176</v>
      </c>
      <c r="H2348" t="s">
        <v>681</v>
      </c>
      <c r="I2348" t="s">
        <v>1203</v>
      </c>
      <c r="J2348" t="s">
        <v>1204</v>
      </c>
      <c r="K2348" t="s">
        <v>1232</v>
      </c>
      <c r="L2348" t="s">
        <v>1233</v>
      </c>
      <c r="M2348" t="s">
        <v>1234</v>
      </c>
      <c r="N2348" t="s">
        <v>1528</v>
      </c>
      <c r="O2348">
        <v>125</v>
      </c>
    </row>
    <row r="2349" spans="1:15" x14ac:dyDescent="0.35">
      <c r="A2349" s="189" t="str">
        <f t="shared" si="145"/>
        <v>Aug</v>
      </c>
      <c r="B2349" s="190" t="str">
        <f t="shared" si="146"/>
        <v>2024</v>
      </c>
      <c r="C2349" s="190" t="str">
        <f t="shared" si="147"/>
        <v>Aug-2024</v>
      </c>
      <c r="D2349" s="2">
        <v>45535</v>
      </c>
      <c r="E2349" t="s">
        <v>1175</v>
      </c>
      <c r="F2349" t="s">
        <v>1571</v>
      </c>
      <c r="G2349" t="s">
        <v>1176</v>
      </c>
      <c r="H2349" t="s">
        <v>681</v>
      </c>
      <c r="I2349" t="s">
        <v>1203</v>
      </c>
      <c r="J2349" t="s">
        <v>1204</v>
      </c>
      <c r="K2349" t="s">
        <v>1232</v>
      </c>
      <c r="L2349" t="s">
        <v>1233</v>
      </c>
      <c r="M2349" t="s">
        <v>1234</v>
      </c>
      <c r="N2349" t="s">
        <v>1529</v>
      </c>
      <c r="O2349" t="s">
        <v>958</v>
      </c>
    </row>
    <row r="2350" spans="1:15" x14ac:dyDescent="0.35">
      <c r="A2350" s="189" t="str">
        <f t="shared" si="145"/>
        <v>Aug</v>
      </c>
      <c r="B2350" s="190" t="str">
        <f t="shared" si="146"/>
        <v>2024</v>
      </c>
      <c r="C2350" s="190" t="str">
        <f t="shared" si="147"/>
        <v>Aug-2024</v>
      </c>
      <c r="D2350" s="2">
        <v>45535</v>
      </c>
      <c r="E2350" t="s">
        <v>1175</v>
      </c>
      <c r="F2350" t="s">
        <v>1571</v>
      </c>
      <c r="G2350" t="s">
        <v>1176</v>
      </c>
      <c r="H2350" t="s">
        <v>681</v>
      </c>
      <c r="I2350" t="s">
        <v>1203</v>
      </c>
      <c r="J2350" t="s">
        <v>1204</v>
      </c>
      <c r="K2350" t="s">
        <v>1232</v>
      </c>
      <c r="L2350" t="s">
        <v>1233</v>
      </c>
      <c r="M2350" t="s">
        <v>1234</v>
      </c>
      <c r="N2350" t="s">
        <v>919</v>
      </c>
      <c r="O2350">
        <v>205</v>
      </c>
    </row>
    <row r="2351" spans="1:15" x14ac:dyDescent="0.35">
      <c r="A2351" s="189" t="str">
        <f t="shared" si="145"/>
        <v>Aug</v>
      </c>
      <c r="B2351" s="190" t="str">
        <f t="shared" si="146"/>
        <v>2024</v>
      </c>
      <c r="C2351" s="190" t="str">
        <f t="shared" si="147"/>
        <v>Aug-2024</v>
      </c>
      <c r="D2351" s="2">
        <v>45535</v>
      </c>
      <c r="E2351" t="s">
        <v>1175</v>
      </c>
      <c r="F2351" t="s">
        <v>1571</v>
      </c>
      <c r="G2351" t="s">
        <v>1176</v>
      </c>
      <c r="H2351" t="s">
        <v>681</v>
      </c>
      <c r="I2351" t="s">
        <v>1203</v>
      </c>
      <c r="J2351" t="s">
        <v>1204</v>
      </c>
      <c r="K2351" t="s">
        <v>1232</v>
      </c>
      <c r="L2351" t="s">
        <v>1233</v>
      </c>
      <c r="M2351" t="s">
        <v>1234</v>
      </c>
      <c r="N2351" t="s">
        <v>920</v>
      </c>
      <c r="O2351">
        <v>1545</v>
      </c>
    </row>
    <row r="2352" spans="1:15" x14ac:dyDescent="0.35">
      <c r="A2352" s="189" t="str">
        <f t="shared" si="145"/>
        <v>Aug</v>
      </c>
      <c r="B2352" s="190" t="str">
        <f t="shared" si="146"/>
        <v>2024</v>
      </c>
      <c r="C2352" s="190" t="str">
        <f t="shared" si="147"/>
        <v>Aug-2024</v>
      </c>
      <c r="D2352" s="2">
        <v>45535</v>
      </c>
      <c r="E2352" t="s">
        <v>1175</v>
      </c>
      <c r="F2352" t="s">
        <v>1571</v>
      </c>
      <c r="G2352" t="s">
        <v>1176</v>
      </c>
      <c r="H2352" t="s">
        <v>681</v>
      </c>
      <c r="I2352" t="s">
        <v>1203</v>
      </c>
      <c r="J2352" t="s">
        <v>1204</v>
      </c>
      <c r="K2352" t="s">
        <v>1232</v>
      </c>
      <c r="L2352" t="s">
        <v>1233</v>
      </c>
      <c r="M2352" t="s">
        <v>1234</v>
      </c>
      <c r="N2352" t="s">
        <v>922</v>
      </c>
      <c r="O2352">
        <v>540</v>
      </c>
    </row>
    <row r="2353" spans="1:15" x14ac:dyDescent="0.35">
      <c r="A2353" s="189" t="str">
        <f t="shared" si="145"/>
        <v>Aug</v>
      </c>
      <c r="B2353" s="190" t="str">
        <f t="shared" si="146"/>
        <v>2024</v>
      </c>
      <c r="C2353" s="190" t="str">
        <f t="shared" si="147"/>
        <v>Aug-2024</v>
      </c>
      <c r="D2353" s="2">
        <v>45535</v>
      </c>
      <c r="E2353" t="s">
        <v>1175</v>
      </c>
      <c r="F2353" t="s">
        <v>1571</v>
      </c>
      <c r="G2353" t="s">
        <v>1176</v>
      </c>
      <c r="H2353" t="s">
        <v>681</v>
      </c>
      <c r="I2353" t="s">
        <v>1203</v>
      </c>
      <c r="J2353" t="s">
        <v>1204</v>
      </c>
      <c r="K2353" t="s">
        <v>1232</v>
      </c>
      <c r="L2353" t="s">
        <v>1233</v>
      </c>
      <c r="M2353" t="s">
        <v>1234</v>
      </c>
      <c r="N2353" t="s">
        <v>921</v>
      </c>
      <c r="O2353">
        <v>525</v>
      </c>
    </row>
    <row r="2354" spans="1:15" x14ac:dyDescent="0.35">
      <c r="A2354" s="189" t="str">
        <f t="shared" si="145"/>
        <v>Aug</v>
      </c>
      <c r="B2354" s="190" t="str">
        <f t="shared" si="146"/>
        <v>2024</v>
      </c>
      <c r="C2354" s="190" t="str">
        <f t="shared" si="147"/>
        <v>Aug-2024</v>
      </c>
      <c r="D2354" s="2">
        <v>45535</v>
      </c>
      <c r="E2354" t="s">
        <v>1175</v>
      </c>
      <c r="F2354" t="s">
        <v>1571</v>
      </c>
      <c r="G2354" t="s">
        <v>1176</v>
      </c>
      <c r="H2354" t="s">
        <v>698</v>
      </c>
      <c r="I2354" t="s">
        <v>1235</v>
      </c>
      <c r="J2354" t="s">
        <v>1236</v>
      </c>
      <c r="K2354" t="s">
        <v>1237</v>
      </c>
      <c r="L2354" t="s">
        <v>1238</v>
      </c>
      <c r="M2354" t="s">
        <v>1239</v>
      </c>
      <c r="N2354" t="s">
        <v>1528</v>
      </c>
      <c r="O2354">
        <v>15</v>
      </c>
    </row>
    <row r="2355" spans="1:15" x14ac:dyDescent="0.35">
      <c r="A2355" s="189" t="str">
        <f t="shared" si="145"/>
        <v>Aug</v>
      </c>
      <c r="B2355" s="190" t="str">
        <f t="shared" si="146"/>
        <v>2024</v>
      </c>
      <c r="C2355" s="190" t="str">
        <f t="shared" si="147"/>
        <v>Aug-2024</v>
      </c>
      <c r="D2355" s="2">
        <v>45535</v>
      </c>
      <c r="E2355" t="s">
        <v>1175</v>
      </c>
      <c r="F2355" t="s">
        <v>1571</v>
      </c>
      <c r="G2355" t="s">
        <v>1176</v>
      </c>
      <c r="H2355" t="s">
        <v>698</v>
      </c>
      <c r="I2355" t="s">
        <v>1235</v>
      </c>
      <c r="J2355" t="s">
        <v>1236</v>
      </c>
      <c r="K2355" t="s">
        <v>1237</v>
      </c>
      <c r="L2355" t="s">
        <v>1238</v>
      </c>
      <c r="M2355" t="s">
        <v>1239</v>
      </c>
      <c r="N2355" t="s">
        <v>1529</v>
      </c>
      <c r="O2355" t="s">
        <v>958</v>
      </c>
    </row>
    <row r="2356" spans="1:15" x14ac:dyDescent="0.35">
      <c r="A2356" s="189" t="str">
        <f t="shared" si="145"/>
        <v>Aug</v>
      </c>
      <c r="B2356" s="190" t="str">
        <f t="shared" si="146"/>
        <v>2024</v>
      </c>
      <c r="C2356" s="190" t="str">
        <f t="shared" si="147"/>
        <v>Aug-2024</v>
      </c>
      <c r="D2356" s="2">
        <v>45535</v>
      </c>
      <c r="E2356" t="s">
        <v>1175</v>
      </c>
      <c r="F2356" t="s">
        <v>1571</v>
      </c>
      <c r="G2356" t="s">
        <v>1176</v>
      </c>
      <c r="H2356" t="s">
        <v>698</v>
      </c>
      <c r="I2356" t="s">
        <v>1235</v>
      </c>
      <c r="J2356" t="s">
        <v>1236</v>
      </c>
      <c r="K2356" t="s">
        <v>1237</v>
      </c>
      <c r="L2356" t="s">
        <v>1238</v>
      </c>
      <c r="M2356" t="s">
        <v>1239</v>
      </c>
      <c r="N2356" t="s">
        <v>919</v>
      </c>
      <c r="O2356">
        <v>50</v>
      </c>
    </row>
    <row r="2357" spans="1:15" x14ac:dyDescent="0.35">
      <c r="A2357" s="189" t="str">
        <f t="shared" si="145"/>
        <v>Aug</v>
      </c>
      <c r="B2357" s="190" t="str">
        <f t="shared" si="146"/>
        <v>2024</v>
      </c>
      <c r="C2357" s="190" t="str">
        <f t="shared" si="147"/>
        <v>Aug-2024</v>
      </c>
      <c r="D2357" s="2">
        <v>45535</v>
      </c>
      <c r="E2357" t="s">
        <v>1175</v>
      </c>
      <c r="F2357" t="s">
        <v>1571</v>
      </c>
      <c r="G2357" t="s">
        <v>1176</v>
      </c>
      <c r="H2357" t="s">
        <v>698</v>
      </c>
      <c r="I2357" t="s">
        <v>1235</v>
      </c>
      <c r="J2357" t="s">
        <v>1236</v>
      </c>
      <c r="K2357" t="s">
        <v>1237</v>
      </c>
      <c r="L2357" t="s">
        <v>1238</v>
      </c>
      <c r="M2357" t="s">
        <v>1239</v>
      </c>
      <c r="N2357" t="s">
        <v>920</v>
      </c>
      <c r="O2357">
        <v>695</v>
      </c>
    </row>
    <row r="2358" spans="1:15" x14ac:dyDescent="0.35">
      <c r="A2358" s="189" t="str">
        <f t="shared" si="145"/>
        <v>Aug</v>
      </c>
      <c r="B2358" s="190" t="str">
        <f t="shared" si="146"/>
        <v>2024</v>
      </c>
      <c r="C2358" s="190" t="str">
        <f t="shared" si="147"/>
        <v>Aug-2024</v>
      </c>
      <c r="D2358" s="2">
        <v>45535</v>
      </c>
      <c r="E2358" t="s">
        <v>1175</v>
      </c>
      <c r="F2358" t="s">
        <v>1571</v>
      </c>
      <c r="G2358" t="s">
        <v>1176</v>
      </c>
      <c r="H2358" t="s">
        <v>698</v>
      </c>
      <c r="I2358" t="s">
        <v>1235</v>
      </c>
      <c r="J2358" t="s">
        <v>1236</v>
      </c>
      <c r="K2358" t="s">
        <v>1237</v>
      </c>
      <c r="L2358" t="s">
        <v>1238</v>
      </c>
      <c r="M2358" t="s">
        <v>1239</v>
      </c>
      <c r="N2358" t="s">
        <v>922</v>
      </c>
      <c r="O2358">
        <v>50</v>
      </c>
    </row>
    <row r="2359" spans="1:15" x14ac:dyDescent="0.35">
      <c r="A2359" s="189" t="str">
        <f t="shared" si="145"/>
        <v>Aug</v>
      </c>
      <c r="B2359" s="190" t="str">
        <f t="shared" si="146"/>
        <v>2024</v>
      </c>
      <c r="C2359" s="190" t="str">
        <f t="shared" si="147"/>
        <v>Aug-2024</v>
      </c>
      <c r="D2359" s="2">
        <v>45535</v>
      </c>
      <c r="E2359" t="s">
        <v>1175</v>
      </c>
      <c r="F2359" t="s">
        <v>1571</v>
      </c>
      <c r="G2359" t="s">
        <v>1176</v>
      </c>
      <c r="H2359" t="s">
        <v>698</v>
      </c>
      <c r="I2359" t="s">
        <v>1235</v>
      </c>
      <c r="J2359" t="s">
        <v>1236</v>
      </c>
      <c r="K2359" t="s">
        <v>1237</v>
      </c>
      <c r="L2359" t="s">
        <v>1238</v>
      </c>
      <c r="M2359" t="s">
        <v>1239</v>
      </c>
      <c r="N2359" t="s">
        <v>921</v>
      </c>
      <c r="O2359">
        <v>245</v>
      </c>
    </row>
    <row r="2360" spans="1:15" x14ac:dyDescent="0.35">
      <c r="A2360" s="189" t="str">
        <f t="shared" si="145"/>
        <v>Aug</v>
      </c>
      <c r="B2360" s="190" t="str">
        <f t="shared" si="146"/>
        <v>2024</v>
      </c>
      <c r="C2360" s="190" t="str">
        <f t="shared" si="147"/>
        <v>Aug-2024</v>
      </c>
      <c r="D2360" s="2">
        <v>45535</v>
      </c>
      <c r="E2360" t="s">
        <v>1175</v>
      </c>
      <c r="F2360" t="s">
        <v>1571</v>
      </c>
      <c r="G2360" t="s">
        <v>1176</v>
      </c>
      <c r="H2360" t="s">
        <v>698</v>
      </c>
      <c r="I2360" t="s">
        <v>1235</v>
      </c>
      <c r="J2360" t="s">
        <v>1236</v>
      </c>
      <c r="K2360" t="s">
        <v>1240</v>
      </c>
      <c r="L2360" t="s">
        <v>1241</v>
      </c>
      <c r="M2360" t="s">
        <v>1242</v>
      </c>
      <c r="N2360" t="s">
        <v>1528</v>
      </c>
      <c r="O2360">
        <v>10</v>
      </c>
    </row>
    <row r="2361" spans="1:15" x14ac:dyDescent="0.35">
      <c r="A2361" s="189" t="str">
        <f t="shared" si="145"/>
        <v>Aug</v>
      </c>
      <c r="B2361" s="190" t="str">
        <f t="shared" si="146"/>
        <v>2024</v>
      </c>
      <c r="C2361" s="190" t="str">
        <f t="shared" si="147"/>
        <v>Aug-2024</v>
      </c>
      <c r="D2361" s="2">
        <v>45535</v>
      </c>
      <c r="E2361" t="s">
        <v>1175</v>
      </c>
      <c r="F2361" t="s">
        <v>1571</v>
      </c>
      <c r="G2361" t="s">
        <v>1176</v>
      </c>
      <c r="H2361" t="s">
        <v>698</v>
      </c>
      <c r="I2361" t="s">
        <v>1235</v>
      </c>
      <c r="J2361" t="s">
        <v>1236</v>
      </c>
      <c r="K2361" t="s">
        <v>1240</v>
      </c>
      <c r="L2361" t="s">
        <v>1241</v>
      </c>
      <c r="M2361" t="s">
        <v>1242</v>
      </c>
      <c r="N2361" t="s">
        <v>1529</v>
      </c>
      <c r="O2361" t="s">
        <v>958</v>
      </c>
    </row>
    <row r="2362" spans="1:15" x14ac:dyDescent="0.35">
      <c r="A2362" s="189" t="str">
        <f t="shared" si="145"/>
        <v>Aug</v>
      </c>
      <c r="B2362" s="190" t="str">
        <f t="shared" si="146"/>
        <v>2024</v>
      </c>
      <c r="C2362" s="190" t="str">
        <f t="shared" si="147"/>
        <v>Aug-2024</v>
      </c>
      <c r="D2362" s="2">
        <v>45535</v>
      </c>
      <c r="E2362" t="s">
        <v>1175</v>
      </c>
      <c r="F2362" t="s">
        <v>1571</v>
      </c>
      <c r="G2362" t="s">
        <v>1176</v>
      </c>
      <c r="H2362" t="s">
        <v>698</v>
      </c>
      <c r="I2362" t="s">
        <v>1235</v>
      </c>
      <c r="J2362" t="s">
        <v>1236</v>
      </c>
      <c r="K2362" t="s">
        <v>1240</v>
      </c>
      <c r="L2362" t="s">
        <v>1241</v>
      </c>
      <c r="M2362" t="s">
        <v>1242</v>
      </c>
      <c r="N2362" t="s">
        <v>919</v>
      </c>
      <c r="O2362">
        <v>125</v>
      </c>
    </row>
    <row r="2363" spans="1:15" x14ac:dyDescent="0.35">
      <c r="A2363" s="189" t="str">
        <f t="shared" si="145"/>
        <v>Aug</v>
      </c>
      <c r="B2363" s="190" t="str">
        <f t="shared" si="146"/>
        <v>2024</v>
      </c>
      <c r="C2363" s="190" t="str">
        <f t="shared" si="147"/>
        <v>Aug-2024</v>
      </c>
      <c r="D2363" s="2">
        <v>45535</v>
      </c>
      <c r="E2363" t="s">
        <v>1175</v>
      </c>
      <c r="F2363" t="s">
        <v>1571</v>
      </c>
      <c r="G2363" t="s">
        <v>1176</v>
      </c>
      <c r="H2363" t="s">
        <v>698</v>
      </c>
      <c r="I2363" t="s">
        <v>1235</v>
      </c>
      <c r="J2363" t="s">
        <v>1236</v>
      </c>
      <c r="K2363" t="s">
        <v>1240</v>
      </c>
      <c r="L2363" t="s">
        <v>1241</v>
      </c>
      <c r="M2363" t="s">
        <v>1242</v>
      </c>
      <c r="N2363" t="s">
        <v>920</v>
      </c>
      <c r="O2363">
        <v>655</v>
      </c>
    </row>
    <row r="2364" spans="1:15" x14ac:dyDescent="0.35">
      <c r="A2364" s="189" t="str">
        <f t="shared" si="145"/>
        <v>Aug</v>
      </c>
      <c r="B2364" s="190" t="str">
        <f t="shared" si="146"/>
        <v>2024</v>
      </c>
      <c r="C2364" s="190" t="str">
        <f t="shared" si="147"/>
        <v>Aug-2024</v>
      </c>
      <c r="D2364" s="2">
        <v>45535</v>
      </c>
      <c r="E2364" t="s">
        <v>1175</v>
      </c>
      <c r="F2364" t="s">
        <v>1571</v>
      </c>
      <c r="G2364" t="s">
        <v>1176</v>
      </c>
      <c r="H2364" t="s">
        <v>698</v>
      </c>
      <c r="I2364" t="s">
        <v>1235</v>
      </c>
      <c r="J2364" t="s">
        <v>1236</v>
      </c>
      <c r="K2364" t="s">
        <v>1240</v>
      </c>
      <c r="L2364" t="s">
        <v>1241</v>
      </c>
      <c r="M2364" t="s">
        <v>1242</v>
      </c>
      <c r="N2364" t="s">
        <v>922</v>
      </c>
      <c r="O2364">
        <v>80</v>
      </c>
    </row>
    <row r="2365" spans="1:15" x14ac:dyDescent="0.35">
      <c r="A2365" s="189" t="str">
        <f t="shared" si="145"/>
        <v>Aug</v>
      </c>
      <c r="B2365" s="190" t="str">
        <f t="shared" si="146"/>
        <v>2024</v>
      </c>
      <c r="C2365" s="190" t="str">
        <f t="shared" si="147"/>
        <v>Aug-2024</v>
      </c>
      <c r="D2365" s="2">
        <v>45535</v>
      </c>
      <c r="E2365" t="s">
        <v>1175</v>
      </c>
      <c r="F2365" t="s">
        <v>1571</v>
      </c>
      <c r="G2365" t="s">
        <v>1176</v>
      </c>
      <c r="H2365" t="s">
        <v>698</v>
      </c>
      <c r="I2365" t="s">
        <v>1235</v>
      </c>
      <c r="J2365" t="s">
        <v>1236</v>
      </c>
      <c r="K2365" t="s">
        <v>1240</v>
      </c>
      <c r="L2365" t="s">
        <v>1241</v>
      </c>
      <c r="M2365" t="s">
        <v>1242</v>
      </c>
      <c r="N2365" t="s">
        <v>921</v>
      </c>
      <c r="O2365">
        <v>220</v>
      </c>
    </row>
    <row r="2366" spans="1:15" x14ac:dyDescent="0.35">
      <c r="A2366" s="189" t="str">
        <f t="shared" si="145"/>
        <v>Aug</v>
      </c>
      <c r="B2366" s="190" t="str">
        <f t="shared" si="146"/>
        <v>2024</v>
      </c>
      <c r="C2366" s="190" t="str">
        <f t="shared" si="147"/>
        <v>Aug-2024</v>
      </c>
      <c r="D2366" s="2">
        <v>45535</v>
      </c>
      <c r="E2366" t="s">
        <v>1175</v>
      </c>
      <c r="F2366" t="s">
        <v>1571</v>
      </c>
      <c r="G2366" t="s">
        <v>1176</v>
      </c>
      <c r="H2366" t="s">
        <v>698</v>
      </c>
      <c r="I2366" t="s">
        <v>1235</v>
      </c>
      <c r="J2366" t="s">
        <v>1236</v>
      </c>
      <c r="K2366" t="s">
        <v>1243</v>
      </c>
      <c r="L2366" t="s">
        <v>1244</v>
      </c>
      <c r="M2366" t="s">
        <v>1245</v>
      </c>
      <c r="N2366" t="s">
        <v>1528</v>
      </c>
      <c r="O2366" t="s">
        <v>958</v>
      </c>
    </row>
    <row r="2367" spans="1:15" x14ac:dyDescent="0.35">
      <c r="A2367" s="189" t="str">
        <f t="shared" si="145"/>
        <v>Aug</v>
      </c>
      <c r="B2367" s="190" t="str">
        <f t="shared" si="146"/>
        <v>2024</v>
      </c>
      <c r="C2367" s="190" t="str">
        <f t="shared" si="147"/>
        <v>Aug-2024</v>
      </c>
      <c r="D2367" s="2">
        <v>45535</v>
      </c>
      <c r="E2367" t="s">
        <v>1175</v>
      </c>
      <c r="F2367" t="s">
        <v>1571</v>
      </c>
      <c r="G2367" t="s">
        <v>1176</v>
      </c>
      <c r="H2367" t="s">
        <v>698</v>
      </c>
      <c r="I2367" t="s">
        <v>1235</v>
      </c>
      <c r="J2367" t="s">
        <v>1236</v>
      </c>
      <c r="K2367" t="s">
        <v>1243</v>
      </c>
      <c r="L2367" t="s">
        <v>1244</v>
      </c>
      <c r="M2367" t="s">
        <v>1245</v>
      </c>
      <c r="N2367" t="s">
        <v>1529</v>
      </c>
      <c r="O2367" t="s">
        <v>958</v>
      </c>
    </row>
    <row r="2368" spans="1:15" x14ac:dyDescent="0.35">
      <c r="A2368" s="189" t="str">
        <f t="shared" si="145"/>
        <v>Aug</v>
      </c>
      <c r="B2368" s="190" t="str">
        <f t="shared" si="146"/>
        <v>2024</v>
      </c>
      <c r="C2368" s="190" t="str">
        <f t="shared" si="147"/>
        <v>Aug-2024</v>
      </c>
      <c r="D2368" s="2">
        <v>45535</v>
      </c>
      <c r="E2368" t="s">
        <v>1175</v>
      </c>
      <c r="F2368" t="s">
        <v>1571</v>
      </c>
      <c r="G2368" t="s">
        <v>1176</v>
      </c>
      <c r="H2368" t="s">
        <v>698</v>
      </c>
      <c r="I2368" t="s">
        <v>1235</v>
      </c>
      <c r="J2368" t="s">
        <v>1236</v>
      </c>
      <c r="K2368" t="s">
        <v>1243</v>
      </c>
      <c r="L2368" t="s">
        <v>1244</v>
      </c>
      <c r="M2368" t="s">
        <v>1245</v>
      </c>
      <c r="N2368" t="s">
        <v>919</v>
      </c>
      <c r="O2368">
        <v>85</v>
      </c>
    </row>
    <row r="2369" spans="1:15" x14ac:dyDescent="0.35">
      <c r="A2369" s="189" t="str">
        <f t="shared" si="145"/>
        <v>Aug</v>
      </c>
      <c r="B2369" s="190" t="str">
        <f t="shared" si="146"/>
        <v>2024</v>
      </c>
      <c r="C2369" s="190" t="str">
        <f t="shared" si="147"/>
        <v>Aug-2024</v>
      </c>
      <c r="D2369" s="2">
        <v>45535</v>
      </c>
      <c r="E2369" t="s">
        <v>1175</v>
      </c>
      <c r="F2369" t="s">
        <v>1571</v>
      </c>
      <c r="G2369" t="s">
        <v>1176</v>
      </c>
      <c r="H2369" t="s">
        <v>698</v>
      </c>
      <c r="I2369" t="s">
        <v>1235</v>
      </c>
      <c r="J2369" t="s">
        <v>1236</v>
      </c>
      <c r="K2369" t="s">
        <v>1243</v>
      </c>
      <c r="L2369" t="s">
        <v>1244</v>
      </c>
      <c r="M2369" t="s">
        <v>1245</v>
      </c>
      <c r="N2369" t="s">
        <v>920</v>
      </c>
      <c r="O2369">
        <v>725</v>
      </c>
    </row>
    <row r="2370" spans="1:15" x14ac:dyDescent="0.35">
      <c r="A2370" s="189" t="str">
        <f t="shared" si="145"/>
        <v>Aug</v>
      </c>
      <c r="B2370" s="190" t="str">
        <f t="shared" si="146"/>
        <v>2024</v>
      </c>
      <c r="C2370" s="190" t="str">
        <f t="shared" si="147"/>
        <v>Aug-2024</v>
      </c>
      <c r="D2370" s="2">
        <v>45535</v>
      </c>
      <c r="E2370" t="s">
        <v>1175</v>
      </c>
      <c r="F2370" t="s">
        <v>1571</v>
      </c>
      <c r="G2370" t="s">
        <v>1176</v>
      </c>
      <c r="H2370" t="s">
        <v>698</v>
      </c>
      <c r="I2370" t="s">
        <v>1235</v>
      </c>
      <c r="J2370" t="s">
        <v>1236</v>
      </c>
      <c r="K2370" t="s">
        <v>1243</v>
      </c>
      <c r="L2370" t="s">
        <v>1244</v>
      </c>
      <c r="M2370" t="s">
        <v>1245</v>
      </c>
      <c r="N2370" t="s">
        <v>922</v>
      </c>
      <c r="O2370">
        <v>75</v>
      </c>
    </row>
    <row r="2371" spans="1:15" x14ac:dyDescent="0.35">
      <c r="A2371" s="189" t="str">
        <f t="shared" ref="A2371:A2434" si="148">TEXT(D2371,"mmm")</f>
        <v>Aug</v>
      </c>
      <c r="B2371" s="190" t="str">
        <f t="shared" ref="B2371:B2434" si="149">TEXT(D2371,"yyyy")</f>
        <v>2024</v>
      </c>
      <c r="C2371" s="190" t="str">
        <f t="shared" ref="C2371:C2434" si="150">_xlfn.CONCAT(A2371&amp;"-"&amp;B2371)</f>
        <v>Aug-2024</v>
      </c>
      <c r="D2371" s="2">
        <v>45535</v>
      </c>
      <c r="E2371" t="s">
        <v>1175</v>
      </c>
      <c r="F2371" t="s">
        <v>1571</v>
      </c>
      <c r="G2371" t="s">
        <v>1176</v>
      </c>
      <c r="H2371" t="s">
        <v>698</v>
      </c>
      <c r="I2371" t="s">
        <v>1235</v>
      </c>
      <c r="J2371" t="s">
        <v>1236</v>
      </c>
      <c r="K2371" t="s">
        <v>1243</v>
      </c>
      <c r="L2371" t="s">
        <v>1244</v>
      </c>
      <c r="M2371" t="s">
        <v>1245</v>
      </c>
      <c r="N2371" t="s">
        <v>921</v>
      </c>
      <c r="O2371">
        <v>330</v>
      </c>
    </row>
    <row r="2372" spans="1:15" x14ac:dyDescent="0.35">
      <c r="A2372" s="189" t="str">
        <f t="shared" si="148"/>
        <v>Aug</v>
      </c>
      <c r="B2372" s="190" t="str">
        <f t="shared" si="149"/>
        <v>2024</v>
      </c>
      <c r="C2372" s="190" t="str">
        <f t="shared" si="150"/>
        <v>Aug-2024</v>
      </c>
      <c r="D2372" s="2">
        <v>45535</v>
      </c>
      <c r="E2372" t="s">
        <v>1175</v>
      </c>
      <c r="F2372" t="s">
        <v>1571</v>
      </c>
      <c r="G2372" t="s">
        <v>1176</v>
      </c>
      <c r="H2372" t="s">
        <v>698</v>
      </c>
      <c r="I2372" t="s">
        <v>1235</v>
      </c>
      <c r="J2372" t="s">
        <v>1236</v>
      </c>
      <c r="K2372" t="s">
        <v>1246</v>
      </c>
      <c r="L2372" t="s">
        <v>1247</v>
      </c>
      <c r="M2372" t="s">
        <v>1248</v>
      </c>
      <c r="N2372" t="s">
        <v>1528</v>
      </c>
      <c r="O2372">
        <v>10</v>
      </c>
    </row>
    <row r="2373" spans="1:15" x14ac:dyDescent="0.35">
      <c r="A2373" s="189" t="str">
        <f t="shared" si="148"/>
        <v>Aug</v>
      </c>
      <c r="B2373" s="190" t="str">
        <f t="shared" si="149"/>
        <v>2024</v>
      </c>
      <c r="C2373" s="190" t="str">
        <f t="shared" si="150"/>
        <v>Aug-2024</v>
      </c>
      <c r="D2373" s="2">
        <v>45535</v>
      </c>
      <c r="E2373" t="s">
        <v>1175</v>
      </c>
      <c r="F2373" t="s">
        <v>1571</v>
      </c>
      <c r="G2373" t="s">
        <v>1176</v>
      </c>
      <c r="H2373" t="s">
        <v>698</v>
      </c>
      <c r="I2373" t="s">
        <v>1235</v>
      </c>
      <c r="J2373" t="s">
        <v>1236</v>
      </c>
      <c r="K2373" t="s">
        <v>1246</v>
      </c>
      <c r="L2373" t="s">
        <v>1247</v>
      </c>
      <c r="M2373" t="s">
        <v>1248</v>
      </c>
      <c r="N2373" t="s">
        <v>1529</v>
      </c>
      <c r="O2373" t="s">
        <v>958</v>
      </c>
    </row>
    <row r="2374" spans="1:15" x14ac:dyDescent="0.35">
      <c r="A2374" s="189" t="str">
        <f t="shared" si="148"/>
        <v>Aug</v>
      </c>
      <c r="B2374" s="190" t="str">
        <f t="shared" si="149"/>
        <v>2024</v>
      </c>
      <c r="C2374" s="190" t="str">
        <f t="shared" si="150"/>
        <v>Aug-2024</v>
      </c>
      <c r="D2374" s="2">
        <v>45535</v>
      </c>
      <c r="E2374" t="s">
        <v>1175</v>
      </c>
      <c r="F2374" t="s">
        <v>1571</v>
      </c>
      <c r="G2374" t="s">
        <v>1176</v>
      </c>
      <c r="H2374" t="s">
        <v>698</v>
      </c>
      <c r="I2374" t="s">
        <v>1235</v>
      </c>
      <c r="J2374" t="s">
        <v>1236</v>
      </c>
      <c r="K2374" t="s">
        <v>1246</v>
      </c>
      <c r="L2374" t="s">
        <v>1247</v>
      </c>
      <c r="M2374" t="s">
        <v>1248</v>
      </c>
      <c r="N2374" t="s">
        <v>919</v>
      </c>
      <c r="O2374">
        <v>335</v>
      </c>
    </row>
    <row r="2375" spans="1:15" x14ac:dyDescent="0.35">
      <c r="A2375" s="189" t="str">
        <f t="shared" si="148"/>
        <v>Aug</v>
      </c>
      <c r="B2375" s="190" t="str">
        <f t="shared" si="149"/>
        <v>2024</v>
      </c>
      <c r="C2375" s="190" t="str">
        <f t="shared" si="150"/>
        <v>Aug-2024</v>
      </c>
      <c r="D2375" s="2">
        <v>45535</v>
      </c>
      <c r="E2375" t="s">
        <v>1175</v>
      </c>
      <c r="F2375" t="s">
        <v>1571</v>
      </c>
      <c r="G2375" t="s">
        <v>1176</v>
      </c>
      <c r="H2375" t="s">
        <v>698</v>
      </c>
      <c r="I2375" t="s">
        <v>1235</v>
      </c>
      <c r="J2375" t="s">
        <v>1236</v>
      </c>
      <c r="K2375" t="s">
        <v>1246</v>
      </c>
      <c r="L2375" t="s">
        <v>1247</v>
      </c>
      <c r="M2375" t="s">
        <v>1248</v>
      </c>
      <c r="N2375" t="s">
        <v>920</v>
      </c>
      <c r="O2375">
        <v>885</v>
      </c>
    </row>
    <row r="2376" spans="1:15" x14ac:dyDescent="0.35">
      <c r="A2376" s="189" t="str">
        <f t="shared" si="148"/>
        <v>Aug</v>
      </c>
      <c r="B2376" s="190" t="str">
        <f t="shared" si="149"/>
        <v>2024</v>
      </c>
      <c r="C2376" s="190" t="str">
        <f t="shared" si="150"/>
        <v>Aug-2024</v>
      </c>
      <c r="D2376" s="2">
        <v>45535</v>
      </c>
      <c r="E2376" t="s">
        <v>1175</v>
      </c>
      <c r="F2376" t="s">
        <v>1571</v>
      </c>
      <c r="G2376" t="s">
        <v>1176</v>
      </c>
      <c r="H2376" t="s">
        <v>698</v>
      </c>
      <c r="I2376" t="s">
        <v>1235</v>
      </c>
      <c r="J2376" t="s">
        <v>1236</v>
      </c>
      <c r="K2376" t="s">
        <v>1246</v>
      </c>
      <c r="L2376" t="s">
        <v>1247</v>
      </c>
      <c r="M2376" t="s">
        <v>1248</v>
      </c>
      <c r="N2376" t="s">
        <v>922</v>
      </c>
      <c r="O2376">
        <v>95</v>
      </c>
    </row>
    <row r="2377" spans="1:15" x14ac:dyDescent="0.35">
      <c r="A2377" s="189" t="str">
        <f t="shared" si="148"/>
        <v>Aug</v>
      </c>
      <c r="B2377" s="190" t="str">
        <f t="shared" si="149"/>
        <v>2024</v>
      </c>
      <c r="C2377" s="190" t="str">
        <f t="shared" si="150"/>
        <v>Aug-2024</v>
      </c>
      <c r="D2377" s="2">
        <v>45535</v>
      </c>
      <c r="E2377" t="s">
        <v>1175</v>
      </c>
      <c r="F2377" t="s">
        <v>1571</v>
      </c>
      <c r="G2377" t="s">
        <v>1176</v>
      </c>
      <c r="H2377" t="s">
        <v>698</v>
      </c>
      <c r="I2377" t="s">
        <v>1235</v>
      </c>
      <c r="J2377" t="s">
        <v>1236</v>
      </c>
      <c r="K2377" t="s">
        <v>1246</v>
      </c>
      <c r="L2377" t="s">
        <v>1247</v>
      </c>
      <c r="M2377" t="s">
        <v>1248</v>
      </c>
      <c r="N2377" t="s">
        <v>921</v>
      </c>
      <c r="O2377">
        <v>535</v>
      </c>
    </row>
    <row r="2378" spans="1:15" x14ac:dyDescent="0.35">
      <c r="A2378" s="189" t="str">
        <f t="shared" si="148"/>
        <v>Aug</v>
      </c>
      <c r="B2378" s="190" t="str">
        <f t="shared" si="149"/>
        <v>2024</v>
      </c>
      <c r="C2378" s="190" t="str">
        <f t="shared" si="150"/>
        <v>Aug-2024</v>
      </c>
      <c r="D2378" s="2">
        <v>45535</v>
      </c>
      <c r="E2378" t="s">
        <v>1175</v>
      </c>
      <c r="F2378" t="s">
        <v>1571</v>
      </c>
      <c r="G2378" t="s">
        <v>1176</v>
      </c>
      <c r="H2378" t="s">
        <v>698</v>
      </c>
      <c r="I2378" t="s">
        <v>1235</v>
      </c>
      <c r="J2378" t="s">
        <v>1236</v>
      </c>
      <c r="K2378" t="s">
        <v>1249</v>
      </c>
      <c r="L2378" t="s">
        <v>1250</v>
      </c>
      <c r="M2378" t="s">
        <v>1251</v>
      </c>
      <c r="N2378" t="s">
        <v>1528</v>
      </c>
      <c r="O2378">
        <v>110</v>
      </c>
    </row>
    <row r="2379" spans="1:15" x14ac:dyDescent="0.35">
      <c r="A2379" s="189" t="str">
        <f t="shared" si="148"/>
        <v>Aug</v>
      </c>
      <c r="B2379" s="190" t="str">
        <f t="shared" si="149"/>
        <v>2024</v>
      </c>
      <c r="C2379" s="190" t="str">
        <f t="shared" si="150"/>
        <v>Aug-2024</v>
      </c>
      <c r="D2379" s="2">
        <v>45535</v>
      </c>
      <c r="E2379" t="s">
        <v>1175</v>
      </c>
      <c r="F2379" t="s">
        <v>1571</v>
      </c>
      <c r="G2379" t="s">
        <v>1176</v>
      </c>
      <c r="H2379" t="s">
        <v>698</v>
      </c>
      <c r="I2379" t="s">
        <v>1235</v>
      </c>
      <c r="J2379" t="s">
        <v>1236</v>
      </c>
      <c r="K2379" t="s">
        <v>1249</v>
      </c>
      <c r="L2379" t="s">
        <v>1250</v>
      </c>
      <c r="M2379" t="s">
        <v>1251</v>
      </c>
      <c r="N2379" t="s">
        <v>1529</v>
      </c>
      <c r="O2379" t="s">
        <v>958</v>
      </c>
    </row>
    <row r="2380" spans="1:15" x14ac:dyDescent="0.35">
      <c r="A2380" s="189" t="str">
        <f t="shared" si="148"/>
        <v>Aug</v>
      </c>
      <c r="B2380" s="190" t="str">
        <f t="shared" si="149"/>
        <v>2024</v>
      </c>
      <c r="C2380" s="190" t="str">
        <f t="shared" si="150"/>
        <v>Aug-2024</v>
      </c>
      <c r="D2380" s="2">
        <v>45535</v>
      </c>
      <c r="E2380" t="s">
        <v>1175</v>
      </c>
      <c r="F2380" t="s">
        <v>1571</v>
      </c>
      <c r="G2380" t="s">
        <v>1176</v>
      </c>
      <c r="H2380" t="s">
        <v>698</v>
      </c>
      <c r="I2380" t="s">
        <v>1235</v>
      </c>
      <c r="J2380" t="s">
        <v>1236</v>
      </c>
      <c r="K2380" t="s">
        <v>1249</v>
      </c>
      <c r="L2380" t="s">
        <v>1250</v>
      </c>
      <c r="M2380" t="s">
        <v>1251</v>
      </c>
      <c r="N2380" t="s">
        <v>919</v>
      </c>
      <c r="O2380">
        <v>50</v>
      </c>
    </row>
    <row r="2381" spans="1:15" x14ac:dyDescent="0.35">
      <c r="A2381" s="189" t="str">
        <f t="shared" si="148"/>
        <v>Aug</v>
      </c>
      <c r="B2381" s="190" t="str">
        <f t="shared" si="149"/>
        <v>2024</v>
      </c>
      <c r="C2381" s="190" t="str">
        <f t="shared" si="150"/>
        <v>Aug-2024</v>
      </c>
      <c r="D2381" s="2">
        <v>45535</v>
      </c>
      <c r="E2381" t="s">
        <v>1175</v>
      </c>
      <c r="F2381" t="s">
        <v>1571</v>
      </c>
      <c r="G2381" t="s">
        <v>1176</v>
      </c>
      <c r="H2381" t="s">
        <v>698</v>
      </c>
      <c r="I2381" t="s">
        <v>1235</v>
      </c>
      <c r="J2381" t="s">
        <v>1236</v>
      </c>
      <c r="K2381" t="s">
        <v>1249</v>
      </c>
      <c r="L2381" t="s">
        <v>1250</v>
      </c>
      <c r="M2381" t="s">
        <v>1251</v>
      </c>
      <c r="N2381" t="s">
        <v>920</v>
      </c>
      <c r="O2381">
        <v>905</v>
      </c>
    </row>
    <row r="2382" spans="1:15" x14ac:dyDescent="0.35">
      <c r="A2382" s="189" t="str">
        <f t="shared" si="148"/>
        <v>Aug</v>
      </c>
      <c r="B2382" s="190" t="str">
        <f t="shared" si="149"/>
        <v>2024</v>
      </c>
      <c r="C2382" s="190" t="str">
        <f t="shared" si="150"/>
        <v>Aug-2024</v>
      </c>
      <c r="D2382" s="2">
        <v>45535</v>
      </c>
      <c r="E2382" t="s">
        <v>1175</v>
      </c>
      <c r="F2382" t="s">
        <v>1571</v>
      </c>
      <c r="G2382" t="s">
        <v>1176</v>
      </c>
      <c r="H2382" t="s">
        <v>698</v>
      </c>
      <c r="I2382" t="s">
        <v>1235</v>
      </c>
      <c r="J2382" t="s">
        <v>1236</v>
      </c>
      <c r="K2382" t="s">
        <v>1249</v>
      </c>
      <c r="L2382" t="s">
        <v>1250</v>
      </c>
      <c r="M2382" t="s">
        <v>1251</v>
      </c>
      <c r="N2382" t="s">
        <v>922</v>
      </c>
      <c r="O2382">
        <v>295</v>
      </c>
    </row>
    <row r="2383" spans="1:15" x14ac:dyDescent="0.35">
      <c r="A2383" s="189" t="str">
        <f t="shared" si="148"/>
        <v>Aug</v>
      </c>
      <c r="B2383" s="190" t="str">
        <f t="shared" si="149"/>
        <v>2024</v>
      </c>
      <c r="C2383" s="190" t="str">
        <f t="shared" si="150"/>
        <v>Aug-2024</v>
      </c>
      <c r="D2383" s="2">
        <v>45535</v>
      </c>
      <c r="E2383" t="s">
        <v>1175</v>
      </c>
      <c r="F2383" t="s">
        <v>1571</v>
      </c>
      <c r="G2383" t="s">
        <v>1176</v>
      </c>
      <c r="H2383" t="s">
        <v>698</v>
      </c>
      <c r="I2383" t="s">
        <v>1235</v>
      </c>
      <c r="J2383" t="s">
        <v>1236</v>
      </c>
      <c r="K2383" t="s">
        <v>1249</v>
      </c>
      <c r="L2383" t="s">
        <v>1250</v>
      </c>
      <c r="M2383" t="s">
        <v>1251</v>
      </c>
      <c r="N2383" t="s">
        <v>921</v>
      </c>
      <c r="O2383">
        <v>510</v>
      </c>
    </row>
    <row r="2384" spans="1:15" x14ac:dyDescent="0.35">
      <c r="A2384" s="189" t="str">
        <f t="shared" si="148"/>
        <v>Aug</v>
      </c>
      <c r="B2384" s="190" t="str">
        <f t="shared" si="149"/>
        <v>2024</v>
      </c>
      <c r="C2384" s="190" t="str">
        <f t="shared" si="150"/>
        <v>Aug-2024</v>
      </c>
      <c r="D2384" s="2">
        <v>45535</v>
      </c>
      <c r="E2384" t="s">
        <v>1175</v>
      </c>
      <c r="F2384" t="s">
        <v>1571</v>
      </c>
      <c r="G2384" t="s">
        <v>1176</v>
      </c>
      <c r="H2384" t="s">
        <v>698</v>
      </c>
      <c r="I2384" t="s">
        <v>1235</v>
      </c>
      <c r="J2384" t="s">
        <v>1236</v>
      </c>
      <c r="K2384" t="s">
        <v>1252</v>
      </c>
      <c r="L2384" t="s">
        <v>1253</v>
      </c>
      <c r="M2384" t="s">
        <v>1254</v>
      </c>
      <c r="N2384" t="s">
        <v>1528</v>
      </c>
      <c r="O2384">
        <v>55</v>
      </c>
    </row>
    <row r="2385" spans="1:15" x14ac:dyDescent="0.35">
      <c r="A2385" s="189" t="str">
        <f t="shared" si="148"/>
        <v>Aug</v>
      </c>
      <c r="B2385" s="190" t="str">
        <f t="shared" si="149"/>
        <v>2024</v>
      </c>
      <c r="C2385" s="190" t="str">
        <f t="shared" si="150"/>
        <v>Aug-2024</v>
      </c>
      <c r="D2385" s="2">
        <v>45535</v>
      </c>
      <c r="E2385" t="s">
        <v>1175</v>
      </c>
      <c r="F2385" t="s">
        <v>1571</v>
      </c>
      <c r="G2385" t="s">
        <v>1176</v>
      </c>
      <c r="H2385" t="s">
        <v>698</v>
      </c>
      <c r="I2385" t="s">
        <v>1235</v>
      </c>
      <c r="J2385" t="s">
        <v>1236</v>
      </c>
      <c r="K2385" t="s">
        <v>1252</v>
      </c>
      <c r="L2385" t="s">
        <v>1253</v>
      </c>
      <c r="M2385" t="s">
        <v>1254</v>
      </c>
      <c r="N2385" t="s">
        <v>1529</v>
      </c>
      <c r="O2385" t="s">
        <v>958</v>
      </c>
    </row>
    <row r="2386" spans="1:15" x14ac:dyDescent="0.35">
      <c r="A2386" s="189" t="str">
        <f t="shared" si="148"/>
        <v>Aug</v>
      </c>
      <c r="B2386" s="190" t="str">
        <f t="shared" si="149"/>
        <v>2024</v>
      </c>
      <c r="C2386" s="190" t="str">
        <f t="shared" si="150"/>
        <v>Aug-2024</v>
      </c>
      <c r="D2386" s="2">
        <v>45535</v>
      </c>
      <c r="E2386" t="s">
        <v>1175</v>
      </c>
      <c r="F2386" t="s">
        <v>1571</v>
      </c>
      <c r="G2386" t="s">
        <v>1176</v>
      </c>
      <c r="H2386" t="s">
        <v>698</v>
      </c>
      <c r="I2386" t="s">
        <v>1235</v>
      </c>
      <c r="J2386" t="s">
        <v>1236</v>
      </c>
      <c r="K2386" t="s">
        <v>1252</v>
      </c>
      <c r="L2386" t="s">
        <v>1253</v>
      </c>
      <c r="M2386" t="s">
        <v>1254</v>
      </c>
      <c r="N2386" t="s">
        <v>919</v>
      </c>
      <c r="O2386">
        <v>145</v>
      </c>
    </row>
    <row r="2387" spans="1:15" x14ac:dyDescent="0.35">
      <c r="A2387" s="189" t="str">
        <f t="shared" si="148"/>
        <v>Aug</v>
      </c>
      <c r="B2387" s="190" t="str">
        <f t="shared" si="149"/>
        <v>2024</v>
      </c>
      <c r="C2387" s="190" t="str">
        <f t="shared" si="150"/>
        <v>Aug-2024</v>
      </c>
      <c r="D2387" s="2">
        <v>45535</v>
      </c>
      <c r="E2387" t="s">
        <v>1175</v>
      </c>
      <c r="F2387" t="s">
        <v>1571</v>
      </c>
      <c r="G2387" t="s">
        <v>1176</v>
      </c>
      <c r="H2387" t="s">
        <v>698</v>
      </c>
      <c r="I2387" t="s">
        <v>1235</v>
      </c>
      <c r="J2387" t="s">
        <v>1236</v>
      </c>
      <c r="K2387" t="s">
        <v>1252</v>
      </c>
      <c r="L2387" t="s">
        <v>1253</v>
      </c>
      <c r="M2387" t="s">
        <v>1254</v>
      </c>
      <c r="N2387" t="s">
        <v>920</v>
      </c>
      <c r="O2387">
        <v>735</v>
      </c>
    </row>
    <row r="2388" spans="1:15" x14ac:dyDescent="0.35">
      <c r="A2388" s="189" t="str">
        <f t="shared" si="148"/>
        <v>Aug</v>
      </c>
      <c r="B2388" s="190" t="str">
        <f t="shared" si="149"/>
        <v>2024</v>
      </c>
      <c r="C2388" s="190" t="str">
        <f t="shared" si="150"/>
        <v>Aug-2024</v>
      </c>
      <c r="D2388" s="2">
        <v>45535</v>
      </c>
      <c r="E2388" t="s">
        <v>1175</v>
      </c>
      <c r="F2388" t="s">
        <v>1571</v>
      </c>
      <c r="G2388" t="s">
        <v>1176</v>
      </c>
      <c r="H2388" t="s">
        <v>698</v>
      </c>
      <c r="I2388" t="s">
        <v>1235</v>
      </c>
      <c r="J2388" t="s">
        <v>1236</v>
      </c>
      <c r="K2388" t="s">
        <v>1252</v>
      </c>
      <c r="L2388" t="s">
        <v>1253</v>
      </c>
      <c r="M2388" t="s">
        <v>1254</v>
      </c>
      <c r="N2388" t="s">
        <v>922</v>
      </c>
      <c r="O2388">
        <v>365</v>
      </c>
    </row>
    <row r="2389" spans="1:15" x14ac:dyDescent="0.35">
      <c r="A2389" s="189" t="str">
        <f t="shared" si="148"/>
        <v>Aug</v>
      </c>
      <c r="B2389" s="190" t="str">
        <f t="shared" si="149"/>
        <v>2024</v>
      </c>
      <c r="C2389" s="190" t="str">
        <f t="shared" si="150"/>
        <v>Aug-2024</v>
      </c>
      <c r="D2389" s="2">
        <v>45535</v>
      </c>
      <c r="E2389" t="s">
        <v>1175</v>
      </c>
      <c r="F2389" t="s">
        <v>1571</v>
      </c>
      <c r="G2389" t="s">
        <v>1176</v>
      </c>
      <c r="H2389" t="s">
        <v>698</v>
      </c>
      <c r="I2389" t="s">
        <v>1235</v>
      </c>
      <c r="J2389" t="s">
        <v>1236</v>
      </c>
      <c r="K2389" t="s">
        <v>1252</v>
      </c>
      <c r="L2389" t="s">
        <v>1253</v>
      </c>
      <c r="M2389" t="s">
        <v>1254</v>
      </c>
      <c r="N2389" t="s">
        <v>921</v>
      </c>
      <c r="O2389">
        <v>765</v>
      </c>
    </row>
    <row r="2390" spans="1:15" x14ac:dyDescent="0.35">
      <c r="A2390" s="189" t="str">
        <f t="shared" si="148"/>
        <v>Aug</v>
      </c>
      <c r="B2390" s="190" t="str">
        <f t="shared" si="149"/>
        <v>2024</v>
      </c>
      <c r="C2390" s="190" t="str">
        <f t="shared" si="150"/>
        <v>Aug-2024</v>
      </c>
      <c r="D2390" s="2">
        <v>45535</v>
      </c>
      <c r="E2390" t="s">
        <v>1175</v>
      </c>
      <c r="F2390" t="s">
        <v>1571</v>
      </c>
      <c r="G2390" t="s">
        <v>1176</v>
      </c>
      <c r="H2390" t="s">
        <v>698</v>
      </c>
      <c r="I2390" t="s">
        <v>1235</v>
      </c>
      <c r="J2390" t="s">
        <v>1236</v>
      </c>
      <c r="K2390" t="s">
        <v>1255</v>
      </c>
      <c r="L2390" t="s">
        <v>1256</v>
      </c>
      <c r="M2390" t="s">
        <v>1257</v>
      </c>
      <c r="N2390" t="s">
        <v>1528</v>
      </c>
      <c r="O2390">
        <v>170</v>
      </c>
    </row>
    <row r="2391" spans="1:15" x14ac:dyDescent="0.35">
      <c r="A2391" s="189" t="str">
        <f t="shared" si="148"/>
        <v>Aug</v>
      </c>
      <c r="B2391" s="190" t="str">
        <f t="shared" si="149"/>
        <v>2024</v>
      </c>
      <c r="C2391" s="190" t="str">
        <f t="shared" si="150"/>
        <v>Aug-2024</v>
      </c>
      <c r="D2391" s="2">
        <v>45535</v>
      </c>
      <c r="E2391" t="s">
        <v>1175</v>
      </c>
      <c r="F2391" t="s">
        <v>1571</v>
      </c>
      <c r="G2391" t="s">
        <v>1176</v>
      </c>
      <c r="H2391" t="s">
        <v>698</v>
      </c>
      <c r="I2391" t="s">
        <v>1235</v>
      </c>
      <c r="J2391" t="s">
        <v>1236</v>
      </c>
      <c r="K2391" t="s">
        <v>1255</v>
      </c>
      <c r="L2391" t="s">
        <v>1256</v>
      </c>
      <c r="M2391" t="s">
        <v>1257</v>
      </c>
      <c r="N2391" t="s">
        <v>1529</v>
      </c>
      <c r="O2391" t="s">
        <v>958</v>
      </c>
    </row>
    <row r="2392" spans="1:15" x14ac:dyDescent="0.35">
      <c r="A2392" s="189" t="str">
        <f t="shared" si="148"/>
        <v>Aug</v>
      </c>
      <c r="B2392" s="190" t="str">
        <f t="shared" si="149"/>
        <v>2024</v>
      </c>
      <c r="C2392" s="190" t="str">
        <f t="shared" si="150"/>
        <v>Aug-2024</v>
      </c>
      <c r="D2392" s="2">
        <v>45535</v>
      </c>
      <c r="E2392" t="s">
        <v>1175</v>
      </c>
      <c r="F2392" t="s">
        <v>1571</v>
      </c>
      <c r="G2392" t="s">
        <v>1176</v>
      </c>
      <c r="H2392" t="s">
        <v>698</v>
      </c>
      <c r="I2392" t="s">
        <v>1235</v>
      </c>
      <c r="J2392" t="s">
        <v>1236</v>
      </c>
      <c r="K2392" t="s">
        <v>1255</v>
      </c>
      <c r="L2392" t="s">
        <v>1256</v>
      </c>
      <c r="M2392" t="s">
        <v>1257</v>
      </c>
      <c r="N2392" t="s">
        <v>919</v>
      </c>
      <c r="O2392">
        <v>200</v>
      </c>
    </row>
    <row r="2393" spans="1:15" x14ac:dyDescent="0.35">
      <c r="A2393" s="189" t="str">
        <f t="shared" si="148"/>
        <v>Aug</v>
      </c>
      <c r="B2393" s="190" t="str">
        <f t="shared" si="149"/>
        <v>2024</v>
      </c>
      <c r="C2393" s="190" t="str">
        <f t="shared" si="150"/>
        <v>Aug-2024</v>
      </c>
      <c r="D2393" s="2">
        <v>45535</v>
      </c>
      <c r="E2393" t="s">
        <v>1175</v>
      </c>
      <c r="F2393" t="s">
        <v>1571</v>
      </c>
      <c r="G2393" t="s">
        <v>1176</v>
      </c>
      <c r="H2393" t="s">
        <v>698</v>
      </c>
      <c r="I2393" t="s">
        <v>1235</v>
      </c>
      <c r="J2393" t="s">
        <v>1236</v>
      </c>
      <c r="K2393" t="s">
        <v>1255</v>
      </c>
      <c r="L2393" t="s">
        <v>1256</v>
      </c>
      <c r="M2393" t="s">
        <v>1257</v>
      </c>
      <c r="N2393" t="s">
        <v>920</v>
      </c>
      <c r="O2393">
        <v>1725</v>
      </c>
    </row>
    <row r="2394" spans="1:15" x14ac:dyDescent="0.35">
      <c r="A2394" s="189" t="str">
        <f t="shared" si="148"/>
        <v>Aug</v>
      </c>
      <c r="B2394" s="190" t="str">
        <f t="shared" si="149"/>
        <v>2024</v>
      </c>
      <c r="C2394" s="190" t="str">
        <f t="shared" si="150"/>
        <v>Aug-2024</v>
      </c>
      <c r="D2394" s="2">
        <v>45535</v>
      </c>
      <c r="E2394" t="s">
        <v>1175</v>
      </c>
      <c r="F2394" t="s">
        <v>1571</v>
      </c>
      <c r="G2394" t="s">
        <v>1176</v>
      </c>
      <c r="H2394" t="s">
        <v>698</v>
      </c>
      <c r="I2394" t="s">
        <v>1235</v>
      </c>
      <c r="J2394" t="s">
        <v>1236</v>
      </c>
      <c r="K2394" t="s">
        <v>1255</v>
      </c>
      <c r="L2394" t="s">
        <v>1256</v>
      </c>
      <c r="M2394" t="s">
        <v>1257</v>
      </c>
      <c r="N2394" t="s">
        <v>922</v>
      </c>
      <c r="O2394">
        <v>405</v>
      </c>
    </row>
    <row r="2395" spans="1:15" x14ac:dyDescent="0.35">
      <c r="A2395" s="189" t="str">
        <f t="shared" si="148"/>
        <v>Aug</v>
      </c>
      <c r="B2395" s="190" t="str">
        <f t="shared" si="149"/>
        <v>2024</v>
      </c>
      <c r="C2395" s="190" t="str">
        <f t="shared" si="150"/>
        <v>Aug-2024</v>
      </c>
      <c r="D2395" s="2">
        <v>45535</v>
      </c>
      <c r="E2395" t="s">
        <v>1175</v>
      </c>
      <c r="F2395" t="s">
        <v>1571</v>
      </c>
      <c r="G2395" t="s">
        <v>1176</v>
      </c>
      <c r="H2395" t="s">
        <v>698</v>
      </c>
      <c r="I2395" t="s">
        <v>1235</v>
      </c>
      <c r="J2395" t="s">
        <v>1236</v>
      </c>
      <c r="K2395" t="s">
        <v>1255</v>
      </c>
      <c r="L2395" t="s">
        <v>1256</v>
      </c>
      <c r="M2395" t="s">
        <v>1257</v>
      </c>
      <c r="N2395" t="s">
        <v>921</v>
      </c>
      <c r="O2395">
        <v>895</v>
      </c>
    </row>
    <row r="2396" spans="1:15" x14ac:dyDescent="0.35">
      <c r="A2396" s="189" t="str">
        <f t="shared" si="148"/>
        <v>Aug</v>
      </c>
      <c r="B2396" s="190" t="str">
        <f t="shared" si="149"/>
        <v>2024</v>
      </c>
      <c r="C2396" s="190" t="str">
        <f t="shared" si="150"/>
        <v>Aug-2024</v>
      </c>
      <c r="D2396" s="2">
        <v>45535</v>
      </c>
      <c r="E2396" t="s">
        <v>1175</v>
      </c>
      <c r="F2396" t="s">
        <v>1571</v>
      </c>
      <c r="G2396" t="s">
        <v>1176</v>
      </c>
      <c r="H2396" t="s">
        <v>698</v>
      </c>
      <c r="I2396" t="s">
        <v>1235</v>
      </c>
      <c r="J2396" t="s">
        <v>1236</v>
      </c>
      <c r="K2396" t="s">
        <v>1258</v>
      </c>
      <c r="L2396" t="s">
        <v>1259</v>
      </c>
      <c r="M2396" t="s">
        <v>1260</v>
      </c>
      <c r="N2396" t="s">
        <v>1528</v>
      </c>
      <c r="O2396">
        <v>265</v>
      </c>
    </row>
    <row r="2397" spans="1:15" x14ac:dyDescent="0.35">
      <c r="A2397" s="189" t="str">
        <f t="shared" si="148"/>
        <v>Aug</v>
      </c>
      <c r="B2397" s="190" t="str">
        <f t="shared" si="149"/>
        <v>2024</v>
      </c>
      <c r="C2397" s="190" t="str">
        <f t="shared" si="150"/>
        <v>Aug-2024</v>
      </c>
      <c r="D2397" s="2">
        <v>45535</v>
      </c>
      <c r="E2397" t="s">
        <v>1175</v>
      </c>
      <c r="F2397" t="s">
        <v>1571</v>
      </c>
      <c r="G2397" t="s">
        <v>1176</v>
      </c>
      <c r="H2397" t="s">
        <v>698</v>
      </c>
      <c r="I2397" t="s">
        <v>1235</v>
      </c>
      <c r="J2397" t="s">
        <v>1236</v>
      </c>
      <c r="K2397" t="s">
        <v>1258</v>
      </c>
      <c r="L2397" t="s">
        <v>1259</v>
      </c>
      <c r="M2397" t="s">
        <v>1260</v>
      </c>
      <c r="N2397" t="s">
        <v>1529</v>
      </c>
      <c r="O2397" t="s">
        <v>958</v>
      </c>
    </row>
    <row r="2398" spans="1:15" x14ac:dyDescent="0.35">
      <c r="A2398" s="189" t="str">
        <f t="shared" si="148"/>
        <v>Aug</v>
      </c>
      <c r="B2398" s="190" t="str">
        <f t="shared" si="149"/>
        <v>2024</v>
      </c>
      <c r="C2398" s="190" t="str">
        <f t="shared" si="150"/>
        <v>Aug-2024</v>
      </c>
      <c r="D2398" s="2">
        <v>45535</v>
      </c>
      <c r="E2398" t="s">
        <v>1175</v>
      </c>
      <c r="F2398" t="s">
        <v>1571</v>
      </c>
      <c r="G2398" t="s">
        <v>1176</v>
      </c>
      <c r="H2398" t="s">
        <v>698</v>
      </c>
      <c r="I2398" t="s">
        <v>1235</v>
      </c>
      <c r="J2398" t="s">
        <v>1236</v>
      </c>
      <c r="K2398" t="s">
        <v>1258</v>
      </c>
      <c r="L2398" t="s">
        <v>1259</v>
      </c>
      <c r="M2398" t="s">
        <v>1260</v>
      </c>
      <c r="N2398" t="s">
        <v>919</v>
      </c>
      <c r="O2398">
        <v>1140</v>
      </c>
    </row>
    <row r="2399" spans="1:15" x14ac:dyDescent="0.35">
      <c r="A2399" s="189" t="str">
        <f t="shared" si="148"/>
        <v>Aug</v>
      </c>
      <c r="B2399" s="190" t="str">
        <f t="shared" si="149"/>
        <v>2024</v>
      </c>
      <c r="C2399" s="190" t="str">
        <f t="shared" si="150"/>
        <v>Aug-2024</v>
      </c>
      <c r="D2399" s="2">
        <v>45535</v>
      </c>
      <c r="E2399" t="s">
        <v>1175</v>
      </c>
      <c r="F2399" t="s">
        <v>1571</v>
      </c>
      <c r="G2399" t="s">
        <v>1176</v>
      </c>
      <c r="H2399" t="s">
        <v>698</v>
      </c>
      <c r="I2399" t="s">
        <v>1235</v>
      </c>
      <c r="J2399" t="s">
        <v>1236</v>
      </c>
      <c r="K2399" t="s">
        <v>1258</v>
      </c>
      <c r="L2399" t="s">
        <v>1259</v>
      </c>
      <c r="M2399" t="s">
        <v>1260</v>
      </c>
      <c r="N2399" t="s">
        <v>920</v>
      </c>
      <c r="O2399">
        <v>3825</v>
      </c>
    </row>
    <row r="2400" spans="1:15" x14ac:dyDescent="0.35">
      <c r="A2400" s="189" t="str">
        <f t="shared" si="148"/>
        <v>Aug</v>
      </c>
      <c r="B2400" s="190" t="str">
        <f t="shared" si="149"/>
        <v>2024</v>
      </c>
      <c r="C2400" s="190" t="str">
        <f t="shared" si="150"/>
        <v>Aug-2024</v>
      </c>
      <c r="D2400" s="2">
        <v>45535</v>
      </c>
      <c r="E2400" t="s">
        <v>1175</v>
      </c>
      <c r="F2400" t="s">
        <v>1571</v>
      </c>
      <c r="G2400" t="s">
        <v>1176</v>
      </c>
      <c r="H2400" t="s">
        <v>698</v>
      </c>
      <c r="I2400" t="s">
        <v>1235</v>
      </c>
      <c r="J2400" t="s">
        <v>1236</v>
      </c>
      <c r="K2400" t="s">
        <v>1258</v>
      </c>
      <c r="L2400" t="s">
        <v>1259</v>
      </c>
      <c r="M2400" t="s">
        <v>1260</v>
      </c>
      <c r="N2400" t="s">
        <v>922</v>
      </c>
      <c r="O2400">
        <v>1025</v>
      </c>
    </row>
    <row r="2401" spans="1:15" x14ac:dyDescent="0.35">
      <c r="A2401" s="189" t="str">
        <f t="shared" si="148"/>
        <v>Aug</v>
      </c>
      <c r="B2401" s="190" t="str">
        <f t="shared" si="149"/>
        <v>2024</v>
      </c>
      <c r="C2401" s="190" t="str">
        <f t="shared" si="150"/>
        <v>Aug-2024</v>
      </c>
      <c r="D2401" s="2">
        <v>45535</v>
      </c>
      <c r="E2401" t="s">
        <v>1175</v>
      </c>
      <c r="F2401" t="s">
        <v>1571</v>
      </c>
      <c r="G2401" t="s">
        <v>1176</v>
      </c>
      <c r="H2401" t="s">
        <v>698</v>
      </c>
      <c r="I2401" t="s">
        <v>1235</v>
      </c>
      <c r="J2401" t="s">
        <v>1236</v>
      </c>
      <c r="K2401" t="s">
        <v>1258</v>
      </c>
      <c r="L2401" t="s">
        <v>1259</v>
      </c>
      <c r="M2401" t="s">
        <v>1260</v>
      </c>
      <c r="N2401" t="s">
        <v>921</v>
      </c>
      <c r="O2401">
        <v>1845</v>
      </c>
    </row>
    <row r="2402" spans="1:15" x14ac:dyDescent="0.35">
      <c r="A2402" s="189" t="str">
        <f t="shared" si="148"/>
        <v>Aug</v>
      </c>
      <c r="B2402" s="190" t="str">
        <f t="shared" si="149"/>
        <v>2024</v>
      </c>
      <c r="C2402" s="190" t="str">
        <f t="shared" si="150"/>
        <v>Aug-2024</v>
      </c>
      <c r="D2402" s="2">
        <v>45535</v>
      </c>
      <c r="E2402" t="s">
        <v>1175</v>
      </c>
      <c r="F2402" t="s">
        <v>1571</v>
      </c>
      <c r="G2402" t="s">
        <v>1176</v>
      </c>
      <c r="H2402" t="s">
        <v>698</v>
      </c>
      <c r="I2402" t="s">
        <v>1235</v>
      </c>
      <c r="J2402" t="s">
        <v>1236</v>
      </c>
      <c r="K2402" t="s">
        <v>1261</v>
      </c>
      <c r="L2402" t="s">
        <v>1262</v>
      </c>
      <c r="M2402" t="s">
        <v>1263</v>
      </c>
      <c r="N2402" t="s">
        <v>1528</v>
      </c>
      <c r="O2402">
        <v>95</v>
      </c>
    </row>
    <row r="2403" spans="1:15" x14ac:dyDescent="0.35">
      <c r="A2403" s="189" t="str">
        <f t="shared" si="148"/>
        <v>Aug</v>
      </c>
      <c r="B2403" s="190" t="str">
        <f t="shared" si="149"/>
        <v>2024</v>
      </c>
      <c r="C2403" s="190" t="str">
        <f t="shared" si="150"/>
        <v>Aug-2024</v>
      </c>
      <c r="D2403" s="2">
        <v>45535</v>
      </c>
      <c r="E2403" t="s">
        <v>1175</v>
      </c>
      <c r="F2403" t="s">
        <v>1571</v>
      </c>
      <c r="G2403" t="s">
        <v>1176</v>
      </c>
      <c r="H2403" t="s">
        <v>698</v>
      </c>
      <c r="I2403" t="s">
        <v>1235</v>
      </c>
      <c r="J2403" t="s">
        <v>1236</v>
      </c>
      <c r="K2403" t="s">
        <v>1261</v>
      </c>
      <c r="L2403" t="s">
        <v>1262</v>
      </c>
      <c r="M2403" t="s">
        <v>1263</v>
      </c>
      <c r="N2403" t="s">
        <v>1529</v>
      </c>
      <c r="O2403" t="s">
        <v>958</v>
      </c>
    </row>
    <row r="2404" spans="1:15" x14ac:dyDescent="0.35">
      <c r="A2404" s="189" t="str">
        <f t="shared" si="148"/>
        <v>Aug</v>
      </c>
      <c r="B2404" s="190" t="str">
        <f t="shared" si="149"/>
        <v>2024</v>
      </c>
      <c r="C2404" s="190" t="str">
        <f t="shared" si="150"/>
        <v>Aug-2024</v>
      </c>
      <c r="D2404" s="2">
        <v>45535</v>
      </c>
      <c r="E2404" t="s">
        <v>1175</v>
      </c>
      <c r="F2404" t="s">
        <v>1571</v>
      </c>
      <c r="G2404" t="s">
        <v>1176</v>
      </c>
      <c r="H2404" t="s">
        <v>698</v>
      </c>
      <c r="I2404" t="s">
        <v>1235</v>
      </c>
      <c r="J2404" t="s">
        <v>1236</v>
      </c>
      <c r="K2404" t="s">
        <v>1261</v>
      </c>
      <c r="L2404" t="s">
        <v>1262</v>
      </c>
      <c r="M2404" t="s">
        <v>1263</v>
      </c>
      <c r="N2404" t="s">
        <v>919</v>
      </c>
      <c r="O2404">
        <v>280</v>
      </c>
    </row>
    <row r="2405" spans="1:15" x14ac:dyDescent="0.35">
      <c r="A2405" s="189" t="str">
        <f t="shared" si="148"/>
        <v>Aug</v>
      </c>
      <c r="B2405" s="190" t="str">
        <f t="shared" si="149"/>
        <v>2024</v>
      </c>
      <c r="C2405" s="190" t="str">
        <f t="shared" si="150"/>
        <v>Aug-2024</v>
      </c>
      <c r="D2405" s="2">
        <v>45535</v>
      </c>
      <c r="E2405" t="s">
        <v>1175</v>
      </c>
      <c r="F2405" t="s">
        <v>1571</v>
      </c>
      <c r="G2405" t="s">
        <v>1176</v>
      </c>
      <c r="H2405" t="s">
        <v>698</v>
      </c>
      <c r="I2405" t="s">
        <v>1235</v>
      </c>
      <c r="J2405" t="s">
        <v>1236</v>
      </c>
      <c r="K2405" t="s">
        <v>1261</v>
      </c>
      <c r="L2405" t="s">
        <v>1262</v>
      </c>
      <c r="M2405" t="s">
        <v>1263</v>
      </c>
      <c r="N2405" t="s">
        <v>920</v>
      </c>
      <c r="O2405">
        <v>1860</v>
      </c>
    </row>
    <row r="2406" spans="1:15" x14ac:dyDescent="0.35">
      <c r="A2406" s="189" t="str">
        <f t="shared" si="148"/>
        <v>Aug</v>
      </c>
      <c r="B2406" s="190" t="str">
        <f t="shared" si="149"/>
        <v>2024</v>
      </c>
      <c r="C2406" s="190" t="str">
        <f t="shared" si="150"/>
        <v>Aug-2024</v>
      </c>
      <c r="D2406" s="2">
        <v>45535</v>
      </c>
      <c r="E2406" t="s">
        <v>1175</v>
      </c>
      <c r="F2406" t="s">
        <v>1571</v>
      </c>
      <c r="G2406" t="s">
        <v>1176</v>
      </c>
      <c r="H2406" t="s">
        <v>698</v>
      </c>
      <c r="I2406" t="s">
        <v>1235</v>
      </c>
      <c r="J2406" t="s">
        <v>1236</v>
      </c>
      <c r="K2406" t="s">
        <v>1261</v>
      </c>
      <c r="L2406" t="s">
        <v>1262</v>
      </c>
      <c r="M2406" t="s">
        <v>1263</v>
      </c>
      <c r="N2406" t="s">
        <v>922</v>
      </c>
      <c r="O2406">
        <v>370</v>
      </c>
    </row>
    <row r="2407" spans="1:15" x14ac:dyDescent="0.35">
      <c r="A2407" s="189" t="str">
        <f t="shared" si="148"/>
        <v>Aug</v>
      </c>
      <c r="B2407" s="190" t="str">
        <f t="shared" si="149"/>
        <v>2024</v>
      </c>
      <c r="C2407" s="190" t="str">
        <f t="shared" si="150"/>
        <v>Aug-2024</v>
      </c>
      <c r="D2407" s="2">
        <v>45535</v>
      </c>
      <c r="E2407" t="s">
        <v>1175</v>
      </c>
      <c r="F2407" t="s">
        <v>1571</v>
      </c>
      <c r="G2407" t="s">
        <v>1176</v>
      </c>
      <c r="H2407" t="s">
        <v>698</v>
      </c>
      <c r="I2407" t="s">
        <v>1235</v>
      </c>
      <c r="J2407" t="s">
        <v>1236</v>
      </c>
      <c r="K2407" t="s">
        <v>1261</v>
      </c>
      <c r="L2407" t="s">
        <v>1262</v>
      </c>
      <c r="M2407" t="s">
        <v>1263</v>
      </c>
      <c r="N2407" t="s">
        <v>921</v>
      </c>
      <c r="O2407">
        <v>860</v>
      </c>
    </row>
    <row r="2408" spans="1:15" x14ac:dyDescent="0.35">
      <c r="A2408" s="189" t="str">
        <f t="shared" si="148"/>
        <v>Aug</v>
      </c>
      <c r="B2408" s="190" t="str">
        <f t="shared" si="149"/>
        <v>2024</v>
      </c>
      <c r="C2408" s="190" t="str">
        <f t="shared" si="150"/>
        <v>Aug-2024</v>
      </c>
      <c r="D2408" s="2">
        <v>45535</v>
      </c>
      <c r="E2408" t="s">
        <v>1264</v>
      </c>
      <c r="F2408" t="s">
        <v>1265</v>
      </c>
      <c r="G2408" t="s">
        <v>1266</v>
      </c>
      <c r="H2408" t="s">
        <v>663</v>
      </c>
      <c r="I2408" t="s">
        <v>1267</v>
      </c>
      <c r="J2408" t="s">
        <v>1268</v>
      </c>
      <c r="K2408" t="s">
        <v>1269</v>
      </c>
      <c r="L2408" t="s">
        <v>1270</v>
      </c>
      <c r="M2408" t="s">
        <v>1271</v>
      </c>
      <c r="N2408" t="s">
        <v>1528</v>
      </c>
      <c r="O2408" t="s">
        <v>958</v>
      </c>
    </row>
    <row r="2409" spans="1:15" x14ac:dyDescent="0.35">
      <c r="A2409" s="189" t="str">
        <f t="shared" si="148"/>
        <v>Aug</v>
      </c>
      <c r="B2409" s="190" t="str">
        <f t="shared" si="149"/>
        <v>2024</v>
      </c>
      <c r="C2409" s="190" t="str">
        <f t="shared" si="150"/>
        <v>Aug-2024</v>
      </c>
      <c r="D2409" s="2">
        <v>45535</v>
      </c>
      <c r="E2409" t="s">
        <v>1264</v>
      </c>
      <c r="F2409" t="s">
        <v>1265</v>
      </c>
      <c r="G2409" t="s">
        <v>1266</v>
      </c>
      <c r="H2409" t="s">
        <v>663</v>
      </c>
      <c r="I2409" t="s">
        <v>1267</v>
      </c>
      <c r="J2409" t="s">
        <v>1268</v>
      </c>
      <c r="K2409" t="s">
        <v>1269</v>
      </c>
      <c r="L2409" t="s">
        <v>1270</v>
      </c>
      <c r="M2409" t="s">
        <v>1271</v>
      </c>
      <c r="N2409" t="s">
        <v>1529</v>
      </c>
      <c r="O2409" t="s">
        <v>958</v>
      </c>
    </row>
    <row r="2410" spans="1:15" x14ac:dyDescent="0.35">
      <c r="A2410" s="189" t="str">
        <f t="shared" si="148"/>
        <v>Aug</v>
      </c>
      <c r="B2410" s="190" t="str">
        <f t="shared" si="149"/>
        <v>2024</v>
      </c>
      <c r="C2410" s="190" t="str">
        <f t="shared" si="150"/>
        <v>Aug-2024</v>
      </c>
      <c r="D2410" s="2">
        <v>45535</v>
      </c>
      <c r="E2410" t="s">
        <v>1264</v>
      </c>
      <c r="F2410" t="s">
        <v>1265</v>
      </c>
      <c r="G2410" t="s">
        <v>1266</v>
      </c>
      <c r="H2410" t="s">
        <v>663</v>
      </c>
      <c r="I2410" t="s">
        <v>1267</v>
      </c>
      <c r="J2410" t="s">
        <v>1268</v>
      </c>
      <c r="K2410" t="s">
        <v>1269</v>
      </c>
      <c r="L2410" t="s">
        <v>1270</v>
      </c>
      <c r="M2410" t="s">
        <v>1271</v>
      </c>
      <c r="N2410" t="s">
        <v>919</v>
      </c>
      <c r="O2410">
        <v>60</v>
      </c>
    </row>
    <row r="2411" spans="1:15" x14ac:dyDescent="0.35">
      <c r="A2411" s="189" t="str">
        <f t="shared" si="148"/>
        <v>Aug</v>
      </c>
      <c r="B2411" s="190" t="str">
        <f t="shared" si="149"/>
        <v>2024</v>
      </c>
      <c r="C2411" s="190" t="str">
        <f t="shared" si="150"/>
        <v>Aug-2024</v>
      </c>
      <c r="D2411" s="2">
        <v>45535</v>
      </c>
      <c r="E2411" t="s">
        <v>1264</v>
      </c>
      <c r="F2411" t="s">
        <v>1265</v>
      </c>
      <c r="G2411" t="s">
        <v>1266</v>
      </c>
      <c r="H2411" t="s">
        <v>663</v>
      </c>
      <c r="I2411" t="s">
        <v>1267</v>
      </c>
      <c r="J2411" t="s">
        <v>1268</v>
      </c>
      <c r="K2411" t="s">
        <v>1269</v>
      </c>
      <c r="L2411" t="s">
        <v>1270</v>
      </c>
      <c r="M2411" t="s">
        <v>1271</v>
      </c>
      <c r="N2411" t="s">
        <v>920</v>
      </c>
      <c r="O2411">
        <v>670</v>
      </c>
    </row>
    <row r="2412" spans="1:15" x14ac:dyDescent="0.35">
      <c r="A2412" s="189" t="str">
        <f t="shared" si="148"/>
        <v>Aug</v>
      </c>
      <c r="B2412" s="190" t="str">
        <f t="shared" si="149"/>
        <v>2024</v>
      </c>
      <c r="C2412" s="190" t="str">
        <f t="shared" si="150"/>
        <v>Aug-2024</v>
      </c>
      <c r="D2412" s="2">
        <v>45535</v>
      </c>
      <c r="E2412" t="s">
        <v>1264</v>
      </c>
      <c r="F2412" t="s">
        <v>1265</v>
      </c>
      <c r="G2412" t="s">
        <v>1266</v>
      </c>
      <c r="H2412" t="s">
        <v>663</v>
      </c>
      <c r="I2412" t="s">
        <v>1267</v>
      </c>
      <c r="J2412" t="s">
        <v>1268</v>
      </c>
      <c r="K2412" t="s">
        <v>1269</v>
      </c>
      <c r="L2412" t="s">
        <v>1270</v>
      </c>
      <c r="M2412" t="s">
        <v>1271</v>
      </c>
      <c r="N2412" t="s">
        <v>922</v>
      </c>
      <c r="O2412">
        <v>895</v>
      </c>
    </row>
    <row r="2413" spans="1:15" x14ac:dyDescent="0.35">
      <c r="A2413" s="189" t="str">
        <f t="shared" si="148"/>
        <v>Aug</v>
      </c>
      <c r="B2413" s="190" t="str">
        <f t="shared" si="149"/>
        <v>2024</v>
      </c>
      <c r="C2413" s="190" t="str">
        <f t="shared" si="150"/>
        <v>Aug-2024</v>
      </c>
      <c r="D2413" s="2">
        <v>45535</v>
      </c>
      <c r="E2413" t="s">
        <v>1264</v>
      </c>
      <c r="F2413" t="s">
        <v>1265</v>
      </c>
      <c r="G2413" t="s">
        <v>1266</v>
      </c>
      <c r="H2413" t="s">
        <v>663</v>
      </c>
      <c r="I2413" t="s">
        <v>1267</v>
      </c>
      <c r="J2413" t="s">
        <v>1268</v>
      </c>
      <c r="K2413" t="s">
        <v>1269</v>
      </c>
      <c r="L2413" t="s">
        <v>1270</v>
      </c>
      <c r="M2413" t="s">
        <v>1271</v>
      </c>
      <c r="N2413" t="s">
        <v>921</v>
      </c>
      <c r="O2413">
        <v>775</v>
      </c>
    </row>
    <row r="2414" spans="1:15" x14ac:dyDescent="0.35">
      <c r="A2414" s="189" t="str">
        <f t="shared" si="148"/>
        <v>Aug</v>
      </c>
      <c r="B2414" s="190" t="str">
        <f t="shared" si="149"/>
        <v>2024</v>
      </c>
      <c r="C2414" s="190" t="str">
        <f t="shared" si="150"/>
        <v>Aug-2024</v>
      </c>
      <c r="D2414" s="2">
        <v>45535</v>
      </c>
      <c r="E2414" t="s">
        <v>1264</v>
      </c>
      <c r="F2414" t="s">
        <v>1265</v>
      </c>
      <c r="G2414" t="s">
        <v>1266</v>
      </c>
      <c r="H2414" t="s">
        <v>663</v>
      </c>
      <c r="I2414" t="s">
        <v>1267</v>
      </c>
      <c r="J2414" t="s">
        <v>1268</v>
      </c>
      <c r="K2414" t="s">
        <v>1272</v>
      </c>
      <c r="L2414" t="s">
        <v>1273</v>
      </c>
      <c r="M2414" t="s">
        <v>1274</v>
      </c>
      <c r="N2414" t="s">
        <v>1528</v>
      </c>
      <c r="O2414">
        <v>30</v>
      </c>
    </row>
    <row r="2415" spans="1:15" x14ac:dyDescent="0.35">
      <c r="A2415" s="189" t="str">
        <f t="shared" si="148"/>
        <v>Aug</v>
      </c>
      <c r="B2415" s="190" t="str">
        <f t="shared" si="149"/>
        <v>2024</v>
      </c>
      <c r="C2415" s="190" t="str">
        <f t="shared" si="150"/>
        <v>Aug-2024</v>
      </c>
      <c r="D2415" s="2">
        <v>45535</v>
      </c>
      <c r="E2415" t="s">
        <v>1264</v>
      </c>
      <c r="F2415" t="s">
        <v>1265</v>
      </c>
      <c r="G2415" t="s">
        <v>1266</v>
      </c>
      <c r="H2415" t="s">
        <v>663</v>
      </c>
      <c r="I2415" t="s">
        <v>1267</v>
      </c>
      <c r="J2415" t="s">
        <v>1268</v>
      </c>
      <c r="K2415" t="s">
        <v>1272</v>
      </c>
      <c r="L2415" t="s">
        <v>1273</v>
      </c>
      <c r="M2415" t="s">
        <v>1274</v>
      </c>
      <c r="N2415" t="s">
        <v>1529</v>
      </c>
      <c r="O2415" t="s">
        <v>958</v>
      </c>
    </row>
    <row r="2416" spans="1:15" x14ac:dyDescent="0.35">
      <c r="A2416" s="189" t="str">
        <f t="shared" si="148"/>
        <v>Aug</v>
      </c>
      <c r="B2416" s="190" t="str">
        <f t="shared" si="149"/>
        <v>2024</v>
      </c>
      <c r="C2416" s="190" t="str">
        <f t="shared" si="150"/>
        <v>Aug-2024</v>
      </c>
      <c r="D2416" s="2">
        <v>45535</v>
      </c>
      <c r="E2416" t="s">
        <v>1264</v>
      </c>
      <c r="F2416" t="s">
        <v>1265</v>
      </c>
      <c r="G2416" t="s">
        <v>1266</v>
      </c>
      <c r="H2416" t="s">
        <v>663</v>
      </c>
      <c r="I2416" t="s">
        <v>1267</v>
      </c>
      <c r="J2416" t="s">
        <v>1268</v>
      </c>
      <c r="K2416" t="s">
        <v>1272</v>
      </c>
      <c r="L2416" t="s">
        <v>1273</v>
      </c>
      <c r="M2416" t="s">
        <v>1274</v>
      </c>
      <c r="N2416" t="s">
        <v>919</v>
      </c>
      <c r="O2416">
        <v>90</v>
      </c>
    </row>
    <row r="2417" spans="1:15" x14ac:dyDescent="0.35">
      <c r="A2417" s="189" t="str">
        <f t="shared" si="148"/>
        <v>Aug</v>
      </c>
      <c r="B2417" s="190" t="str">
        <f t="shared" si="149"/>
        <v>2024</v>
      </c>
      <c r="C2417" s="190" t="str">
        <f t="shared" si="150"/>
        <v>Aug-2024</v>
      </c>
      <c r="D2417" s="2">
        <v>45535</v>
      </c>
      <c r="E2417" t="s">
        <v>1264</v>
      </c>
      <c r="F2417" t="s">
        <v>1265</v>
      </c>
      <c r="G2417" t="s">
        <v>1266</v>
      </c>
      <c r="H2417" t="s">
        <v>663</v>
      </c>
      <c r="I2417" t="s">
        <v>1267</v>
      </c>
      <c r="J2417" t="s">
        <v>1268</v>
      </c>
      <c r="K2417" t="s">
        <v>1272</v>
      </c>
      <c r="L2417" t="s">
        <v>1273</v>
      </c>
      <c r="M2417" t="s">
        <v>1274</v>
      </c>
      <c r="N2417" t="s">
        <v>920</v>
      </c>
      <c r="O2417">
        <v>735</v>
      </c>
    </row>
    <row r="2418" spans="1:15" x14ac:dyDescent="0.35">
      <c r="A2418" s="189" t="str">
        <f t="shared" si="148"/>
        <v>Aug</v>
      </c>
      <c r="B2418" s="190" t="str">
        <f t="shared" si="149"/>
        <v>2024</v>
      </c>
      <c r="C2418" s="190" t="str">
        <f t="shared" si="150"/>
        <v>Aug-2024</v>
      </c>
      <c r="D2418" s="2">
        <v>45535</v>
      </c>
      <c r="E2418" t="s">
        <v>1264</v>
      </c>
      <c r="F2418" t="s">
        <v>1265</v>
      </c>
      <c r="G2418" t="s">
        <v>1266</v>
      </c>
      <c r="H2418" t="s">
        <v>663</v>
      </c>
      <c r="I2418" t="s">
        <v>1267</v>
      </c>
      <c r="J2418" t="s">
        <v>1268</v>
      </c>
      <c r="K2418" t="s">
        <v>1272</v>
      </c>
      <c r="L2418" t="s">
        <v>1273</v>
      </c>
      <c r="M2418" t="s">
        <v>1274</v>
      </c>
      <c r="N2418" t="s">
        <v>922</v>
      </c>
      <c r="O2418">
        <v>1185</v>
      </c>
    </row>
    <row r="2419" spans="1:15" x14ac:dyDescent="0.35">
      <c r="A2419" s="189" t="str">
        <f t="shared" si="148"/>
        <v>Aug</v>
      </c>
      <c r="B2419" s="190" t="str">
        <f t="shared" si="149"/>
        <v>2024</v>
      </c>
      <c r="C2419" s="190" t="str">
        <f t="shared" si="150"/>
        <v>Aug-2024</v>
      </c>
      <c r="D2419" s="2">
        <v>45535</v>
      </c>
      <c r="E2419" t="s">
        <v>1264</v>
      </c>
      <c r="F2419" t="s">
        <v>1265</v>
      </c>
      <c r="G2419" t="s">
        <v>1266</v>
      </c>
      <c r="H2419" t="s">
        <v>663</v>
      </c>
      <c r="I2419" t="s">
        <v>1267</v>
      </c>
      <c r="J2419" t="s">
        <v>1268</v>
      </c>
      <c r="K2419" t="s">
        <v>1272</v>
      </c>
      <c r="L2419" t="s">
        <v>1273</v>
      </c>
      <c r="M2419" t="s">
        <v>1274</v>
      </c>
      <c r="N2419" t="s">
        <v>921</v>
      </c>
      <c r="O2419">
        <v>825</v>
      </c>
    </row>
    <row r="2420" spans="1:15" x14ac:dyDescent="0.35">
      <c r="A2420" s="189" t="str">
        <f t="shared" si="148"/>
        <v>Aug</v>
      </c>
      <c r="B2420" s="190" t="str">
        <f t="shared" si="149"/>
        <v>2024</v>
      </c>
      <c r="C2420" s="190" t="str">
        <f t="shared" si="150"/>
        <v>Aug-2024</v>
      </c>
      <c r="D2420" s="2">
        <v>45535</v>
      </c>
      <c r="E2420" t="s">
        <v>1264</v>
      </c>
      <c r="F2420" t="s">
        <v>1265</v>
      </c>
      <c r="G2420" t="s">
        <v>1266</v>
      </c>
      <c r="H2420" t="s">
        <v>663</v>
      </c>
      <c r="I2420" t="s">
        <v>1267</v>
      </c>
      <c r="J2420" t="s">
        <v>1268</v>
      </c>
      <c r="K2420" t="s">
        <v>1275</v>
      </c>
      <c r="L2420" t="s">
        <v>1276</v>
      </c>
      <c r="M2420" t="s">
        <v>1277</v>
      </c>
      <c r="N2420" t="s">
        <v>1528</v>
      </c>
      <c r="O2420">
        <v>35</v>
      </c>
    </row>
    <row r="2421" spans="1:15" x14ac:dyDescent="0.35">
      <c r="A2421" s="189" t="str">
        <f t="shared" si="148"/>
        <v>Aug</v>
      </c>
      <c r="B2421" s="190" t="str">
        <f t="shared" si="149"/>
        <v>2024</v>
      </c>
      <c r="C2421" s="190" t="str">
        <f t="shared" si="150"/>
        <v>Aug-2024</v>
      </c>
      <c r="D2421" s="2">
        <v>45535</v>
      </c>
      <c r="E2421" t="s">
        <v>1264</v>
      </c>
      <c r="F2421" t="s">
        <v>1265</v>
      </c>
      <c r="G2421" t="s">
        <v>1266</v>
      </c>
      <c r="H2421" t="s">
        <v>663</v>
      </c>
      <c r="I2421" t="s">
        <v>1267</v>
      </c>
      <c r="J2421" t="s">
        <v>1268</v>
      </c>
      <c r="K2421" t="s">
        <v>1275</v>
      </c>
      <c r="L2421" t="s">
        <v>1276</v>
      </c>
      <c r="M2421" t="s">
        <v>1277</v>
      </c>
      <c r="N2421" t="s">
        <v>1529</v>
      </c>
      <c r="O2421" t="s">
        <v>958</v>
      </c>
    </row>
    <row r="2422" spans="1:15" x14ac:dyDescent="0.35">
      <c r="A2422" s="189" t="str">
        <f t="shared" si="148"/>
        <v>Aug</v>
      </c>
      <c r="B2422" s="190" t="str">
        <f t="shared" si="149"/>
        <v>2024</v>
      </c>
      <c r="C2422" s="190" t="str">
        <f t="shared" si="150"/>
        <v>Aug-2024</v>
      </c>
      <c r="D2422" s="2">
        <v>45535</v>
      </c>
      <c r="E2422" t="s">
        <v>1264</v>
      </c>
      <c r="F2422" t="s">
        <v>1265</v>
      </c>
      <c r="G2422" t="s">
        <v>1266</v>
      </c>
      <c r="H2422" t="s">
        <v>663</v>
      </c>
      <c r="I2422" t="s">
        <v>1267</v>
      </c>
      <c r="J2422" t="s">
        <v>1268</v>
      </c>
      <c r="K2422" t="s">
        <v>1275</v>
      </c>
      <c r="L2422" t="s">
        <v>1276</v>
      </c>
      <c r="M2422" t="s">
        <v>1277</v>
      </c>
      <c r="N2422" t="s">
        <v>919</v>
      </c>
      <c r="O2422">
        <v>75</v>
      </c>
    </row>
    <row r="2423" spans="1:15" x14ac:dyDescent="0.35">
      <c r="A2423" s="189" t="str">
        <f t="shared" si="148"/>
        <v>Aug</v>
      </c>
      <c r="B2423" s="190" t="str">
        <f t="shared" si="149"/>
        <v>2024</v>
      </c>
      <c r="C2423" s="190" t="str">
        <f t="shared" si="150"/>
        <v>Aug-2024</v>
      </c>
      <c r="D2423" s="2">
        <v>45535</v>
      </c>
      <c r="E2423" t="s">
        <v>1264</v>
      </c>
      <c r="F2423" t="s">
        <v>1265</v>
      </c>
      <c r="G2423" t="s">
        <v>1266</v>
      </c>
      <c r="H2423" t="s">
        <v>663</v>
      </c>
      <c r="I2423" t="s">
        <v>1267</v>
      </c>
      <c r="J2423" t="s">
        <v>1268</v>
      </c>
      <c r="K2423" t="s">
        <v>1275</v>
      </c>
      <c r="L2423" t="s">
        <v>1276</v>
      </c>
      <c r="M2423" t="s">
        <v>1277</v>
      </c>
      <c r="N2423" t="s">
        <v>920</v>
      </c>
      <c r="O2423">
        <v>700</v>
      </c>
    </row>
    <row r="2424" spans="1:15" x14ac:dyDescent="0.35">
      <c r="A2424" s="189" t="str">
        <f t="shared" si="148"/>
        <v>Aug</v>
      </c>
      <c r="B2424" s="190" t="str">
        <f t="shared" si="149"/>
        <v>2024</v>
      </c>
      <c r="C2424" s="190" t="str">
        <f t="shared" si="150"/>
        <v>Aug-2024</v>
      </c>
      <c r="D2424" s="2">
        <v>45535</v>
      </c>
      <c r="E2424" t="s">
        <v>1264</v>
      </c>
      <c r="F2424" t="s">
        <v>1265</v>
      </c>
      <c r="G2424" t="s">
        <v>1266</v>
      </c>
      <c r="H2424" t="s">
        <v>663</v>
      </c>
      <c r="I2424" t="s">
        <v>1267</v>
      </c>
      <c r="J2424" t="s">
        <v>1268</v>
      </c>
      <c r="K2424" t="s">
        <v>1275</v>
      </c>
      <c r="L2424" t="s">
        <v>1276</v>
      </c>
      <c r="M2424" t="s">
        <v>1277</v>
      </c>
      <c r="N2424" t="s">
        <v>922</v>
      </c>
      <c r="O2424">
        <v>1420</v>
      </c>
    </row>
    <row r="2425" spans="1:15" x14ac:dyDescent="0.35">
      <c r="A2425" s="189" t="str">
        <f t="shared" si="148"/>
        <v>Aug</v>
      </c>
      <c r="B2425" s="190" t="str">
        <f t="shared" si="149"/>
        <v>2024</v>
      </c>
      <c r="C2425" s="190" t="str">
        <f t="shared" si="150"/>
        <v>Aug-2024</v>
      </c>
      <c r="D2425" s="2">
        <v>45535</v>
      </c>
      <c r="E2425" t="s">
        <v>1264</v>
      </c>
      <c r="F2425" t="s">
        <v>1265</v>
      </c>
      <c r="G2425" t="s">
        <v>1266</v>
      </c>
      <c r="H2425" t="s">
        <v>663</v>
      </c>
      <c r="I2425" t="s">
        <v>1267</v>
      </c>
      <c r="J2425" t="s">
        <v>1268</v>
      </c>
      <c r="K2425" t="s">
        <v>1275</v>
      </c>
      <c r="L2425" t="s">
        <v>1276</v>
      </c>
      <c r="M2425" t="s">
        <v>1277</v>
      </c>
      <c r="N2425" t="s">
        <v>921</v>
      </c>
      <c r="O2425">
        <v>830</v>
      </c>
    </row>
    <row r="2426" spans="1:15" x14ac:dyDescent="0.35">
      <c r="A2426" s="189" t="str">
        <f t="shared" si="148"/>
        <v>Aug</v>
      </c>
      <c r="B2426" s="190" t="str">
        <f t="shared" si="149"/>
        <v>2024</v>
      </c>
      <c r="C2426" s="190" t="str">
        <f t="shared" si="150"/>
        <v>Aug-2024</v>
      </c>
      <c r="D2426" s="2">
        <v>45535</v>
      </c>
      <c r="E2426" t="s">
        <v>1264</v>
      </c>
      <c r="F2426" t="s">
        <v>1265</v>
      </c>
      <c r="G2426" t="s">
        <v>1266</v>
      </c>
      <c r="H2426" t="s">
        <v>663</v>
      </c>
      <c r="I2426" t="s">
        <v>1267</v>
      </c>
      <c r="J2426" t="s">
        <v>1268</v>
      </c>
      <c r="K2426" t="s">
        <v>1278</v>
      </c>
      <c r="L2426" t="s">
        <v>1279</v>
      </c>
      <c r="M2426" t="s">
        <v>1280</v>
      </c>
      <c r="N2426" t="s">
        <v>1528</v>
      </c>
      <c r="O2426">
        <v>160</v>
      </c>
    </row>
    <row r="2427" spans="1:15" x14ac:dyDescent="0.35">
      <c r="A2427" s="189" t="str">
        <f t="shared" si="148"/>
        <v>Aug</v>
      </c>
      <c r="B2427" s="190" t="str">
        <f t="shared" si="149"/>
        <v>2024</v>
      </c>
      <c r="C2427" s="190" t="str">
        <f t="shared" si="150"/>
        <v>Aug-2024</v>
      </c>
      <c r="D2427" s="2">
        <v>45535</v>
      </c>
      <c r="E2427" t="s">
        <v>1264</v>
      </c>
      <c r="F2427" t="s">
        <v>1265</v>
      </c>
      <c r="G2427" t="s">
        <v>1266</v>
      </c>
      <c r="H2427" t="s">
        <v>663</v>
      </c>
      <c r="I2427" t="s">
        <v>1267</v>
      </c>
      <c r="J2427" t="s">
        <v>1268</v>
      </c>
      <c r="K2427" t="s">
        <v>1278</v>
      </c>
      <c r="L2427" t="s">
        <v>1279</v>
      </c>
      <c r="M2427" t="s">
        <v>1280</v>
      </c>
      <c r="N2427" t="s">
        <v>1529</v>
      </c>
      <c r="O2427">
        <v>5</v>
      </c>
    </row>
    <row r="2428" spans="1:15" x14ac:dyDescent="0.35">
      <c r="A2428" s="189" t="str">
        <f t="shared" si="148"/>
        <v>Aug</v>
      </c>
      <c r="B2428" s="190" t="str">
        <f t="shared" si="149"/>
        <v>2024</v>
      </c>
      <c r="C2428" s="190" t="str">
        <f t="shared" si="150"/>
        <v>Aug-2024</v>
      </c>
      <c r="D2428" s="2">
        <v>45535</v>
      </c>
      <c r="E2428" t="s">
        <v>1264</v>
      </c>
      <c r="F2428" t="s">
        <v>1265</v>
      </c>
      <c r="G2428" t="s">
        <v>1266</v>
      </c>
      <c r="H2428" t="s">
        <v>663</v>
      </c>
      <c r="I2428" t="s">
        <v>1267</v>
      </c>
      <c r="J2428" t="s">
        <v>1268</v>
      </c>
      <c r="K2428" t="s">
        <v>1278</v>
      </c>
      <c r="L2428" t="s">
        <v>1279</v>
      </c>
      <c r="M2428" t="s">
        <v>1280</v>
      </c>
      <c r="N2428" t="s">
        <v>919</v>
      </c>
      <c r="O2428">
        <v>360</v>
      </c>
    </row>
    <row r="2429" spans="1:15" x14ac:dyDescent="0.35">
      <c r="A2429" s="189" t="str">
        <f t="shared" si="148"/>
        <v>Aug</v>
      </c>
      <c r="B2429" s="190" t="str">
        <f t="shared" si="149"/>
        <v>2024</v>
      </c>
      <c r="C2429" s="190" t="str">
        <f t="shared" si="150"/>
        <v>Aug-2024</v>
      </c>
      <c r="D2429" s="2">
        <v>45535</v>
      </c>
      <c r="E2429" t="s">
        <v>1264</v>
      </c>
      <c r="F2429" t="s">
        <v>1265</v>
      </c>
      <c r="G2429" t="s">
        <v>1266</v>
      </c>
      <c r="H2429" t="s">
        <v>663</v>
      </c>
      <c r="I2429" t="s">
        <v>1267</v>
      </c>
      <c r="J2429" t="s">
        <v>1268</v>
      </c>
      <c r="K2429" t="s">
        <v>1278</v>
      </c>
      <c r="L2429" t="s">
        <v>1279</v>
      </c>
      <c r="M2429" t="s">
        <v>1280</v>
      </c>
      <c r="N2429" t="s">
        <v>920</v>
      </c>
      <c r="O2429">
        <v>2165</v>
      </c>
    </row>
    <row r="2430" spans="1:15" x14ac:dyDescent="0.35">
      <c r="A2430" s="189" t="str">
        <f t="shared" si="148"/>
        <v>Aug</v>
      </c>
      <c r="B2430" s="190" t="str">
        <f t="shared" si="149"/>
        <v>2024</v>
      </c>
      <c r="C2430" s="190" t="str">
        <f t="shared" si="150"/>
        <v>Aug-2024</v>
      </c>
      <c r="D2430" s="2">
        <v>45535</v>
      </c>
      <c r="E2430" t="s">
        <v>1264</v>
      </c>
      <c r="F2430" t="s">
        <v>1265</v>
      </c>
      <c r="G2430" t="s">
        <v>1266</v>
      </c>
      <c r="H2430" t="s">
        <v>663</v>
      </c>
      <c r="I2430" t="s">
        <v>1267</v>
      </c>
      <c r="J2430" t="s">
        <v>1268</v>
      </c>
      <c r="K2430" t="s">
        <v>1278</v>
      </c>
      <c r="L2430" t="s">
        <v>1279</v>
      </c>
      <c r="M2430" t="s">
        <v>1280</v>
      </c>
      <c r="N2430" t="s">
        <v>922</v>
      </c>
      <c r="O2430">
        <v>700</v>
      </c>
    </row>
    <row r="2431" spans="1:15" x14ac:dyDescent="0.35">
      <c r="A2431" s="189" t="str">
        <f t="shared" si="148"/>
        <v>Aug</v>
      </c>
      <c r="B2431" s="190" t="str">
        <f t="shared" si="149"/>
        <v>2024</v>
      </c>
      <c r="C2431" s="190" t="str">
        <f t="shared" si="150"/>
        <v>Aug-2024</v>
      </c>
      <c r="D2431" s="2">
        <v>45535</v>
      </c>
      <c r="E2431" t="s">
        <v>1264</v>
      </c>
      <c r="F2431" t="s">
        <v>1265</v>
      </c>
      <c r="G2431" t="s">
        <v>1266</v>
      </c>
      <c r="H2431" t="s">
        <v>663</v>
      </c>
      <c r="I2431" t="s">
        <v>1267</v>
      </c>
      <c r="J2431" t="s">
        <v>1268</v>
      </c>
      <c r="K2431" t="s">
        <v>1278</v>
      </c>
      <c r="L2431" t="s">
        <v>1279</v>
      </c>
      <c r="M2431" t="s">
        <v>1280</v>
      </c>
      <c r="N2431" t="s">
        <v>921</v>
      </c>
      <c r="O2431">
        <v>1280</v>
      </c>
    </row>
    <row r="2432" spans="1:15" x14ac:dyDescent="0.35">
      <c r="A2432" s="189" t="str">
        <f t="shared" si="148"/>
        <v>Aug</v>
      </c>
      <c r="B2432" s="190" t="str">
        <f t="shared" si="149"/>
        <v>2024</v>
      </c>
      <c r="C2432" s="190" t="str">
        <f t="shared" si="150"/>
        <v>Aug-2024</v>
      </c>
      <c r="D2432" s="2">
        <v>45535</v>
      </c>
      <c r="E2432" t="s">
        <v>1264</v>
      </c>
      <c r="F2432" t="s">
        <v>1265</v>
      </c>
      <c r="G2432" t="s">
        <v>1266</v>
      </c>
      <c r="H2432" t="s">
        <v>668</v>
      </c>
      <c r="I2432" t="s">
        <v>1281</v>
      </c>
      <c r="J2432" t="s">
        <v>1282</v>
      </c>
      <c r="K2432" t="s">
        <v>1283</v>
      </c>
      <c r="L2432" t="s">
        <v>1284</v>
      </c>
      <c r="M2432" t="s">
        <v>1285</v>
      </c>
      <c r="N2432" t="s">
        <v>1528</v>
      </c>
      <c r="O2432">
        <v>15</v>
      </c>
    </row>
    <row r="2433" spans="1:15" x14ac:dyDescent="0.35">
      <c r="A2433" s="189" t="str">
        <f t="shared" si="148"/>
        <v>Aug</v>
      </c>
      <c r="B2433" s="190" t="str">
        <f t="shared" si="149"/>
        <v>2024</v>
      </c>
      <c r="C2433" s="190" t="str">
        <f t="shared" si="150"/>
        <v>Aug-2024</v>
      </c>
      <c r="D2433" s="2">
        <v>45535</v>
      </c>
      <c r="E2433" t="s">
        <v>1264</v>
      </c>
      <c r="F2433" t="s">
        <v>1265</v>
      </c>
      <c r="G2433" t="s">
        <v>1266</v>
      </c>
      <c r="H2433" t="s">
        <v>668</v>
      </c>
      <c r="I2433" t="s">
        <v>1281</v>
      </c>
      <c r="J2433" t="s">
        <v>1282</v>
      </c>
      <c r="K2433" t="s">
        <v>1283</v>
      </c>
      <c r="L2433" t="s">
        <v>1284</v>
      </c>
      <c r="M2433" t="s">
        <v>1285</v>
      </c>
      <c r="N2433" t="s">
        <v>1529</v>
      </c>
      <c r="O2433" t="s">
        <v>958</v>
      </c>
    </row>
    <row r="2434" spans="1:15" x14ac:dyDescent="0.35">
      <c r="A2434" s="189" t="str">
        <f t="shared" si="148"/>
        <v>Aug</v>
      </c>
      <c r="B2434" s="190" t="str">
        <f t="shared" si="149"/>
        <v>2024</v>
      </c>
      <c r="C2434" s="190" t="str">
        <f t="shared" si="150"/>
        <v>Aug-2024</v>
      </c>
      <c r="D2434" s="2">
        <v>45535</v>
      </c>
      <c r="E2434" t="s">
        <v>1264</v>
      </c>
      <c r="F2434" t="s">
        <v>1265</v>
      </c>
      <c r="G2434" t="s">
        <v>1266</v>
      </c>
      <c r="H2434" t="s">
        <v>668</v>
      </c>
      <c r="I2434" t="s">
        <v>1281</v>
      </c>
      <c r="J2434" t="s">
        <v>1282</v>
      </c>
      <c r="K2434" t="s">
        <v>1283</v>
      </c>
      <c r="L2434" t="s">
        <v>1284</v>
      </c>
      <c r="M2434" t="s">
        <v>1285</v>
      </c>
      <c r="N2434" t="s">
        <v>919</v>
      </c>
      <c r="O2434">
        <v>130</v>
      </c>
    </row>
    <row r="2435" spans="1:15" x14ac:dyDescent="0.35">
      <c r="A2435" s="189" t="str">
        <f t="shared" ref="A2435:A2498" si="151">TEXT(D2435,"mmm")</f>
        <v>Aug</v>
      </c>
      <c r="B2435" s="190" t="str">
        <f t="shared" ref="B2435:B2498" si="152">TEXT(D2435,"yyyy")</f>
        <v>2024</v>
      </c>
      <c r="C2435" s="190" t="str">
        <f t="shared" ref="C2435:C2498" si="153">_xlfn.CONCAT(A2435&amp;"-"&amp;B2435)</f>
        <v>Aug-2024</v>
      </c>
      <c r="D2435" s="2">
        <v>45535</v>
      </c>
      <c r="E2435" t="s">
        <v>1264</v>
      </c>
      <c r="F2435" t="s">
        <v>1265</v>
      </c>
      <c r="G2435" t="s">
        <v>1266</v>
      </c>
      <c r="H2435" t="s">
        <v>668</v>
      </c>
      <c r="I2435" t="s">
        <v>1281</v>
      </c>
      <c r="J2435" t="s">
        <v>1282</v>
      </c>
      <c r="K2435" t="s">
        <v>1283</v>
      </c>
      <c r="L2435" t="s">
        <v>1284</v>
      </c>
      <c r="M2435" t="s">
        <v>1285</v>
      </c>
      <c r="N2435" t="s">
        <v>920</v>
      </c>
      <c r="O2435">
        <v>1675</v>
      </c>
    </row>
    <row r="2436" spans="1:15" x14ac:dyDescent="0.35">
      <c r="A2436" s="189" t="str">
        <f t="shared" si="151"/>
        <v>Aug</v>
      </c>
      <c r="B2436" s="190" t="str">
        <f t="shared" si="152"/>
        <v>2024</v>
      </c>
      <c r="C2436" s="190" t="str">
        <f t="shared" si="153"/>
        <v>Aug-2024</v>
      </c>
      <c r="D2436" s="2">
        <v>45535</v>
      </c>
      <c r="E2436" t="s">
        <v>1264</v>
      </c>
      <c r="F2436" t="s">
        <v>1265</v>
      </c>
      <c r="G2436" t="s">
        <v>1266</v>
      </c>
      <c r="H2436" t="s">
        <v>668</v>
      </c>
      <c r="I2436" t="s">
        <v>1281</v>
      </c>
      <c r="J2436" t="s">
        <v>1282</v>
      </c>
      <c r="K2436" t="s">
        <v>1283</v>
      </c>
      <c r="L2436" t="s">
        <v>1284</v>
      </c>
      <c r="M2436" t="s">
        <v>1285</v>
      </c>
      <c r="N2436" t="s">
        <v>922</v>
      </c>
      <c r="O2436">
        <v>530</v>
      </c>
    </row>
    <row r="2437" spans="1:15" x14ac:dyDescent="0.35">
      <c r="A2437" s="189" t="str">
        <f t="shared" si="151"/>
        <v>Aug</v>
      </c>
      <c r="B2437" s="190" t="str">
        <f t="shared" si="152"/>
        <v>2024</v>
      </c>
      <c r="C2437" s="190" t="str">
        <f t="shared" si="153"/>
        <v>Aug-2024</v>
      </c>
      <c r="D2437" s="2">
        <v>45535</v>
      </c>
      <c r="E2437" t="s">
        <v>1264</v>
      </c>
      <c r="F2437" t="s">
        <v>1265</v>
      </c>
      <c r="G2437" t="s">
        <v>1266</v>
      </c>
      <c r="H2437" t="s">
        <v>668</v>
      </c>
      <c r="I2437" t="s">
        <v>1281</v>
      </c>
      <c r="J2437" t="s">
        <v>1282</v>
      </c>
      <c r="K2437" t="s">
        <v>1283</v>
      </c>
      <c r="L2437" t="s">
        <v>1284</v>
      </c>
      <c r="M2437" t="s">
        <v>1285</v>
      </c>
      <c r="N2437" t="s">
        <v>921</v>
      </c>
      <c r="O2437">
        <v>1300</v>
      </c>
    </row>
    <row r="2438" spans="1:15" x14ac:dyDescent="0.35">
      <c r="A2438" s="189" t="str">
        <f t="shared" si="151"/>
        <v>Aug</v>
      </c>
      <c r="B2438" s="190" t="str">
        <f t="shared" si="152"/>
        <v>2024</v>
      </c>
      <c r="C2438" s="190" t="str">
        <f t="shared" si="153"/>
        <v>Aug-2024</v>
      </c>
      <c r="D2438" s="2">
        <v>45535</v>
      </c>
      <c r="E2438" t="s">
        <v>1264</v>
      </c>
      <c r="F2438" t="s">
        <v>1265</v>
      </c>
      <c r="G2438" t="s">
        <v>1266</v>
      </c>
      <c r="H2438" t="s">
        <v>668</v>
      </c>
      <c r="I2438" t="s">
        <v>1281</v>
      </c>
      <c r="J2438" t="s">
        <v>1282</v>
      </c>
      <c r="K2438" t="s">
        <v>1286</v>
      </c>
      <c r="L2438" t="s">
        <v>1287</v>
      </c>
      <c r="M2438" t="s">
        <v>1288</v>
      </c>
      <c r="N2438" t="s">
        <v>1528</v>
      </c>
      <c r="O2438">
        <v>10</v>
      </c>
    </row>
    <row r="2439" spans="1:15" x14ac:dyDescent="0.35">
      <c r="A2439" s="189" t="str">
        <f t="shared" si="151"/>
        <v>Aug</v>
      </c>
      <c r="B2439" s="190" t="str">
        <f t="shared" si="152"/>
        <v>2024</v>
      </c>
      <c r="C2439" s="190" t="str">
        <f t="shared" si="153"/>
        <v>Aug-2024</v>
      </c>
      <c r="D2439" s="2">
        <v>45535</v>
      </c>
      <c r="E2439" t="s">
        <v>1264</v>
      </c>
      <c r="F2439" t="s">
        <v>1265</v>
      </c>
      <c r="G2439" t="s">
        <v>1266</v>
      </c>
      <c r="H2439" t="s">
        <v>668</v>
      </c>
      <c r="I2439" t="s">
        <v>1281</v>
      </c>
      <c r="J2439" t="s">
        <v>1282</v>
      </c>
      <c r="K2439" t="s">
        <v>1286</v>
      </c>
      <c r="L2439" t="s">
        <v>1287</v>
      </c>
      <c r="M2439" t="s">
        <v>1288</v>
      </c>
      <c r="N2439" t="s">
        <v>1529</v>
      </c>
      <c r="O2439" t="s">
        <v>958</v>
      </c>
    </row>
    <row r="2440" spans="1:15" x14ac:dyDescent="0.35">
      <c r="A2440" s="189" t="str">
        <f t="shared" si="151"/>
        <v>Aug</v>
      </c>
      <c r="B2440" s="190" t="str">
        <f t="shared" si="152"/>
        <v>2024</v>
      </c>
      <c r="C2440" s="190" t="str">
        <f t="shared" si="153"/>
        <v>Aug-2024</v>
      </c>
      <c r="D2440" s="2">
        <v>45535</v>
      </c>
      <c r="E2440" t="s">
        <v>1264</v>
      </c>
      <c r="F2440" t="s">
        <v>1265</v>
      </c>
      <c r="G2440" t="s">
        <v>1266</v>
      </c>
      <c r="H2440" t="s">
        <v>668</v>
      </c>
      <c r="I2440" t="s">
        <v>1281</v>
      </c>
      <c r="J2440" t="s">
        <v>1282</v>
      </c>
      <c r="K2440" t="s">
        <v>1286</v>
      </c>
      <c r="L2440" t="s">
        <v>1287</v>
      </c>
      <c r="M2440" t="s">
        <v>1288</v>
      </c>
      <c r="N2440" t="s">
        <v>919</v>
      </c>
      <c r="O2440">
        <v>5</v>
      </c>
    </row>
    <row r="2441" spans="1:15" x14ac:dyDescent="0.35">
      <c r="A2441" s="189" t="str">
        <f t="shared" si="151"/>
        <v>Aug</v>
      </c>
      <c r="B2441" s="190" t="str">
        <f t="shared" si="152"/>
        <v>2024</v>
      </c>
      <c r="C2441" s="190" t="str">
        <f t="shared" si="153"/>
        <v>Aug-2024</v>
      </c>
      <c r="D2441" s="2">
        <v>45535</v>
      </c>
      <c r="E2441" t="s">
        <v>1264</v>
      </c>
      <c r="F2441" t="s">
        <v>1265</v>
      </c>
      <c r="G2441" t="s">
        <v>1266</v>
      </c>
      <c r="H2441" t="s">
        <v>668</v>
      </c>
      <c r="I2441" t="s">
        <v>1281</v>
      </c>
      <c r="J2441" t="s">
        <v>1282</v>
      </c>
      <c r="K2441" t="s">
        <v>1286</v>
      </c>
      <c r="L2441" t="s">
        <v>1287</v>
      </c>
      <c r="M2441" t="s">
        <v>1288</v>
      </c>
      <c r="N2441" t="s">
        <v>920</v>
      </c>
      <c r="O2441">
        <v>745</v>
      </c>
    </row>
    <row r="2442" spans="1:15" x14ac:dyDescent="0.35">
      <c r="A2442" s="189" t="str">
        <f t="shared" si="151"/>
        <v>Aug</v>
      </c>
      <c r="B2442" s="190" t="str">
        <f t="shared" si="152"/>
        <v>2024</v>
      </c>
      <c r="C2442" s="190" t="str">
        <f t="shared" si="153"/>
        <v>Aug-2024</v>
      </c>
      <c r="D2442" s="2">
        <v>45535</v>
      </c>
      <c r="E2442" t="s">
        <v>1264</v>
      </c>
      <c r="F2442" t="s">
        <v>1265</v>
      </c>
      <c r="G2442" t="s">
        <v>1266</v>
      </c>
      <c r="H2442" t="s">
        <v>668</v>
      </c>
      <c r="I2442" t="s">
        <v>1281</v>
      </c>
      <c r="J2442" t="s">
        <v>1282</v>
      </c>
      <c r="K2442" t="s">
        <v>1286</v>
      </c>
      <c r="L2442" t="s">
        <v>1287</v>
      </c>
      <c r="M2442" t="s">
        <v>1288</v>
      </c>
      <c r="N2442" t="s">
        <v>922</v>
      </c>
      <c r="O2442">
        <v>195</v>
      </c>
    </row>
    <row r="2443" spans="1:15" x14ac:dyDescent="0.35">
      <c r="A2443" s="189" t="str">
        <f t="shared" si="151"/>
        <v>Aug</v>
      </c>
      <c r="B2443" s="190" t="str">
        <f t="shared" si="152"/>
        <v>2024</v>
      </c>
      <c r="C2443" s="190" t="str">
        <f t="shared" si="153"/>
        <v>Aug-2024</v>
      </c>
      <c r="D2443" s="2">
        <v>45535</v>
      </c>
      <c r="E2443" t="s">
        <v>1264</v>
      </c>
      <c r="F2443" t="s">
        <v>1265</v>
      </c>
      <c r="G2443" t="s">
        <v>1266</v>
      </c>
      <c r="H2443" t="s">
        <v>668</v>
      </c>
      <c r="I2443" t="s">
        <v>1281</v>
      </c>
      <c r="J2443" t="s">
        <v>1282</v>
      </c>
      <c r="K2443" t="s">
        <v>1286</v>
      </c>
      <c r="L2443" t="s">
        <v>1287</v>
      </c>
      <c r="M2443" t="s">
        <v>1288</v>
      </c>
      <c r="N2443" t="s">
        <v>921</v>
      </c>
      <c r="O2443">
        <v>575</v>
      </c>
    </row>
    <row r="2444" spans="1:15" x14ac:dyDescent="0.35">
      <c r="A2444" s="189" t="str">
        <f t="shared" si="151"/>
        <v>Aug</v>
      </c>
      <c r="B2444" s="190" t="str">
        <f t="shared" si="152"/>
        <v>2024</v>
      </c>
      <c r="C2444" s="190" t="str">
        <f t="shared" si="153"/>
        <v>Aug-2024</v>
      </c>
      <c r="D2444" s="2">
        <v>45535</v>
      </c>
      <c r="E2444" t="s">
        <v>1264</v>
      </c>
      <c r="F2444" t="s">
        <v>1265</v>
      </c>
      <c r="G2444" t="s">
        <v>1266</v>
      </c>
      <c r="H2444" t="s">
        <v>668</v>
      </c>
      <c r="I2444" t="s">
        <v>1281</v>
      </c>
      <c r="J2444" t="s">
        <v>1282</v>
      </c>
      <c r="K2444" t="s">
        <v>1289</v>
      </c>
      <c r="L2444" t="s">
        <v>1290</v>
      </c>
      <c r="M2444" t="s">
        <v>1291</v>
      </c>
      <c r="N2444" t="s">
        <v>1528</v>
      </c>
      <c r="O2444">
        <v>10</v>
      </c>
    </row>
    <row r="2445" spans="1:15" x14ac:dyDescent="0.35">
      <c r="A2445" s="189" t="str">
        <f t="shared" si="151"/>
        <v>Aug</v>
      </c>
      <c r="B2445" s="190" t="str">
        <f t="shared" si="152"/>
        <v>2024</v>
      </c>
      <c r="C2445" s="190" t="str">
        <f t="shared" si="153"/>
        <v>Aug-2024</v>
      </c>
      <c r="D2445" s="2">
        <v>45535</v>
      </c>
      <c r="E2445" t="s">
        <v>1264</v>
      </c>
      <c r="F2445" t="s">
        <v>1265</v>
      </c>
      <c r="G2445" t="s">
        <v>1266</v>
      </c>
      <c r="H2445" t="s">
        <v>668</v>
      </c>
      <c r="I2445" t="s">
        <v>1281</v>
      </c>
      <c r="J2445" t="s">
        <v>1282</v>
      </c>
      <c r="K2445" t="s">
        <v>1289</v>
      </c>
      <c r="L2445" t="s">
        <v>1290</v>
      </c>
      <c r="M2445" t="s">
        <v>1291</v>
      </c>
      <c r="N2445" t="s">
        <v>1529</v>
      </c>
      <c r="O2445" t="s">
        <v>958</v>
      </c>
    </row>
    <row r="2446" spans="1:15" x14ac:dyDescent="0.35">
      <c r="A2446" s="189" t="str">
        <f t="shared" si="151"/>
        <v>Aug</v>
      </c>
      <c r="B2446" s="190" t="str">
        <f t="shared" si="152"/>
        <v>2024</v>
      </c>
      <c r="C2446" s="190" t="str">
        <f t="shared" si="153"/>
        <v>Aug-2024</v>
      </c>
      <c r="D2446" s="2">
        <v>45535</v>
      </c>
      <c r="E2446" t="s">
        <v>1264</v>
      </c>
      <c r="F2446" t="s">
        <v>1265</v>
      </c>
      <c r="G2446" t="s">
        <v>1266</v>
      </c>
      <c r="H2446" t="s">
        <v>668</v>
      </c>
      <c r="I2446" t="s">
        <v>1281</v>
      </c>
      <c r="J2446" t="s">
        <v>1282</v>
      </c>
      <c r="K2446" t="s">
        <v>1289</v>
      </c>
      <c r="L2446" t="s">
        <v>1290</v>
      </c>
      <c r="M2446" t="s">
        <v>1291</v>
      </c>
      <c r="N2446" t="s">
        <v>919</v>
      </c>
      <c r="O2446">
        <v>75</v>
      </c>
    </row>
    <row r="2447" spans="1:15" x14ac:dyDescent="0.35">
      <c r="A2447" s="189" t="str">
        <f t="shared" si="151"/>
        <v>Aug</v>
      </c>
      <c r="B2447" s="190" t="str">
        <f t="shared" si="152"/>
        <v>2024</v>
      </c>
      <c r="C2447" s="190" t="str">
        <f t="shared" si="153"/>
        <v>Aug-2024</v>
      </c>
      <c r="D2447" s="2">
        <v>45535</v>
      </c>
      <c r="E2447" t="s">
        <v>1264</v>
      </c>
      <c r="F2447" t="s">
        <v>1265</v>
      </c>
      <c r="G2447" t="s">
        <v>1266</v>
      </c>
      <c r="H2447" t="s">
        <v>668</v>
      </c>
      <c r="I2447" t="s">
        <v>1281</v>
      </c>
      <c r="J2447" t="s">
        <v>1282</v>
      </c>
      <c r="K2447" t="s">
        <v>1289</v>
      </c>
      <c r="L2447" t="s">
        <v>1290</v>
      </c>
      <c r="M2447" t="s">
        <v>1291</v>
      </c>
      <c r="N2447" t="s">
        <v>920</v>
      </c>
      <c r="O2447">
        <v>810</v>
      </c>
    </row>
    <row r="2448" spans="1:15" x14ac:dyDescent="0.35">
      <c r="A2448" s="189" t="str">
        <f t="shared" si="151"/>
        <v>Aug</v>
      </c>
      <c r="B2448" s="190" t="str">
        <f t="shared" si="152"/>
        <v>2024</v>
      </c>
      <c r="C2448" s="190" t="str">
        <f t="shared" si="153"/>
        <v>Aug-2024</v>
      </c>
      <c r="D2448" s="2">
        <v>45535</v>
      </c>
      <c r="E2448" t="s">
        <v>1264</v>
      </c>
      <c r="F2448" t="s">
        <v>1265</v>
      </c>
      <c r="G2448" t="s">
        <v>1266</v>
      </c>
      <c r="H2448" t="s">
        <v>668</v>
      </c>
      <c r="I2448" t="s">
        <v>1281</v>
      </c>
      <c r="J2448" t="s">
        <v>1282</v>
      </c>
      <c r="K2448" t="s">
        <v>1289</v>
      </c>
      <c r="L2448" t="s">
        <v>1290</v>
      </c>
      <c r="M2448" t="s">
        <v>1291</v>
      </c>
      <c r="N2448" t="s">
        <v>922</v>
      </c>
      <c r="O2448">
        <v>510</v>
      </c>
    </row>
    <row r="2449" spans="1:15" x14ac:dyDescent="0.35">
      <c r="A2449" s="189" t="str">
        <f t="shared" si="151"/>
        <v>Aug</v>
      </c>
      <c r="B2449" s="190" t="str">
        <f t="shared" si="152"/>
        <v>2024</v>
      </c>
      <c r="C2449" s="190" t="str">
        <f t="shared" si="153"/>
        <v>Aug-2024</v>
      </c>
      <c r="D2449" s="2">
        <v>45535</v>
      </c>
      <c r="E2449" t="s">
        <v>1264</v>
      </c>
      <c r="F2449" t="s">
        <v>1265</v>
      </c>
      <c r="G2449" t="s">
        <v>1266</v>
      </c>
      <c r="H2449" t="s">
        <v>668</v>
      </c>
      <c r="I2449" t="s">
        <v>1281</v>
      </c>
      <c r="J2449" t="s">
        <v>1282</v>
      </c>
      <c r="K2449" t="s">
        <v>1289</v>
      </c>
      <c r="L2449" t="s">
        <v>1290</v>
      </c>
      <c r="M2449" t="s">
        <v>1291</v>
      </c>
      <c r="N2449" t="s">
        <v>921</v>
      </c>
      <c r="O2449">
        <v>1095</v>
      </c>
    </row>
    <row r="2450" spans="1:15" x14ac:dyDescent="0.35">
      <c r="A2450" s="189" t="str">
        <f t="shared" si="151"/>
        <v>Aug</v>
      </c>
      <c r="B2450" s="190" t="str">
        <f t="shared" si="152"/>
        <v>2024</v>
      </c>
      <c r="C2450" s="190" t="str">
        <f t="shared" si="153"/>
        <v>Aug-2024</v>
      </c>
      <c r="D2450" s="2">
        <v>45535</v>
      </c>
      <c r="E2450" t="s">
        <v>1264</v>
      </c>
      <c r="F2450" t="s">
        <v>1265</v>
      </c>
      <c r="G2450" t="s">
        <v>1266</v>
      </c>
      <c r="H2450" t="s">
        <v>668</v>
      </c>
      <c r="I2450" t="s">
        <v>1281</v>
      </c>
      <c r="J2450" t="s">
        <v>1282</v>
      </c>
      <c r="K2450" t="s">
        <v>1292</v>
      </c>
      <c r="L2450" t="s">
        <v>1293</v>
      </c>
      <c r="M2450" t="s">
        <v>1294</v>
      </c>
      <c r="N2450" t="s">
        <v>1528</v>
      </c>
      <c r="O2450">
        <v>35</v>
      </c>
    </row>
    <row r="2451" spans="1:15" x14ac:dyDescent="0.35">
      <c r="A2451" s="189" t="str">
        <f t="shared" si="151"/>
        <v>Aug</v>
      </c>
      <c r="B2451" s="190" t="str">
        <f t="shared" si="152"/>
        <v>2024</v>
      </c>
      <c r="C2451" s="190" t="str">
        <f t="shared" si="153"/>
        <v>Aug-2024</v>
      </c>
      <c r="D2451" s="2">
        <v>45535</v>
      </c>
      <c r="E2451" t="s">
        <v>1264</v>
      </c>
      <c r="F2451" t="s">
        <v>1265</v>
      </c>
      <c r="G2451" t="s">
        <v>1266</v>
      </c>
      <c r="H2451" t="s">
        <v>668</v>
      </c>
      <c r="I2451" t="s">
        <v>1281</v>
      </c>
      <c r="J2451" t="s">
        <v>1282</v>
      </c>
      <c r="K2451" t="s">
        <v>1292</v>
      </c>
      <c r="L2451" t="s">
        <v>1293</v>
      </c>
      <c r="M2451" t="s">
        <v>1294</v>
      </c>
      <c r="N2451" t="s">
        <v>1529</v>
      </c>
      <c r="O2451" t="s">
        <v>958</v>
      </c>
    </row>
    <row r="2452" spans="1:15" x14ac:dyDescent="0.35">
      <c r="A2452" s="189" t="str">
        <f t="shared" si="151"/>
        <v>Aug</v>
      </c>
      <c r="B2452" s="190" t="str">
        <f t="shared" si="152"/>
        <v>2024</v>
      </c>
      <c r="C2452" s="190" t="str">
        <f t="shared" si="153"/>
        <v>Aug-2024</v>
      </c>
      <c r="D2452" s="2">
        <v>45535</v>
      </c>
      <c r="E2452" t="s">
        <v>1264</v>
      </c>
      <c r="F2452" t="s">
        <v>1265</v>
      </c>
      <c r="G2452" t="s">
        <v>1266</v>
      </c>
      <c r="H2452" t="s">
        <v>668</v>
      </c>
      <c r="I2452" t="s">
        <v>1281</v>
      </c>
      <c r="J2452" t="s">
        <v>1282</v>
      </c>
      <c r="K2452" t="s">
        <v>1292</v>
      </c>
      <c r="L2452" t="s">
        <v>1293</v>
      </c>
      <c r="M2452" t="s">
        <v>1294</v>
      </c>
      <c r="N2452" t="s">
        <v>919</v>
      </c>
      <c r="O2452">
        <v>185</v>
      </c>
    </row>
    <row r="2453" spans="1:15" x14ac:dyDescent="0.35">
      <c r="A2453" s="189" t="str">
        <f t="shared" si="151"/>
        <v>Aug</v>
      </c>
      <c r="B2453" s="190" t="str">
        <f t="shared" si="152"/>
        <v>2024</v>
      </c>
      <c r="C2453" s="190" t="str">
        <f t="shared" si="153"/>
        <v>Aug-2024</v>
      </c>
      <c r="D2453" s="2">
        <v>45535</v>
      </c>
      <c r="E2453" t="s">
        <v>1264</v>
      </c>
      <c r="F2453" t="s">
        <v>1265</v>
      </c>
      <c r="G2453" t="s">
        <v>1266</v>
      </c>
      <c r="H2453" t="s">
        <v>668</v>
      </c>
      <c r="I2453" t="s">
        <v>1281</v>
      </c>
      <c r="J2453" t="s">
        <v>1282</v>
      </c>
      <c r="K2453" t="s">
        <v>1292</v>
      </c>
      <c r="L2453" t="s">
        <v>1293</v>
      </c>
      <c r="M2453" t="s">
        <v>1294</v>
      </c>
      <c r="N2453" t="s">
        <v>920</v>
      </c>
      <c r="O2453">
        <v>1465</v>
      </c>
    </row>
    <row r="2454" spans="1:15" x14ac:dyDescent="0.35">
      <c r="A2454" s="189" t="str">
        <f t="shared" si="151"/>
        <v>Aug</v>
      </c>
      <c r="B2454" s="190" t="str">
        <f t="shared" si="152"/>
        <v>2024</v>
      </c>
      <c r="C2454" s="190" t="str">
        <f t="shared" si="153"/>
        <v>Aug-2024</v>
      </c>
      <c r="D2454" s="2">
        <v>45535</v>
      </c>
      <c r="E2454" t="s">
        <v>1264</v>
      </c>
      <c r="F2454" t="s">
        <v>1265</v>
      </c>
      <c r="G2454" t="s">
        <v>1266</v>
      </c>
      <c r="H2454" t="s">
        <v>668</v>
      </c>
      <c r="I2454" t="s">
        <v>1281</v>
      </c>
      <c r="J2454" t="s">
        <v>1282</v>
      </c>
      <c r="K2454" t="s">
        <v>1292</v>
      </c>
      <c r="L2454" t="s">
        <v>1293</v>
      </c>
      <c r="M2454" t="s">
        <v>1294</v>
      </c>
      <c r="N2454" t="s">
        <v>922</v>
      </c>
      <c r="O2454">
        <v>550</v>
      </c>
    </row>
    <row r="2455" spans="1:15" x14ac:dyDescent="0.35">
      <c r="A2455" s="189" t="str">
        <f t="shared" si="151"/>
        <v>Aug</v>
      </c>
      <c r="B2455" s="190" t="str">
        <f t="shared" si="152"/>
        <v>2024</v>
      </c>
      <c r="C2455" s="190" t="str">
        <f t="shared" si="153"/>
        <v>Aug-2024</v>
      </c>
      <c r="D2455" s="2">
        <v>45535</v>
      </c>
      <c r="E2455" t="s">
        <v>1264</v>
      </c>
      <c r="F2455" t="s">
        <v>1265</v>
      </c>
      <c r="G2455" t="s">
        <v>1266</v>
      </c>
      <c r="H2455" t="s">
        <v>668</v>
      </c>
      <c r="I2455" t="s">
        <v>1281</v>
      </c>
      <c r="J2455" t="s">
        <v>1282</v>
      </c>
      <c r="K2455" t="s">
        <v>1292</v>
      </c>
      <c r="L2455" t="s">
        <v>1293</v>
      </c>
      <c r="M2455" t="s">
        <v>1294</v>
      </c>
      <c r="N2455" t="s">
        <v>921</v>
      </c>
      <c r="O2455">
        <v>805</v>
      </c>
    </row>
    <row r="2456" spans="1:15" x14ac:dyDescent="0.35">
      <c r="A2456" s="189" t="str">
        <f t="shared" si="151"/>
        <v>Aug</v>
      </c>
      <c r="B2456" s="190" t="str">
        <f t="shared" si="152"/>
        <v>2024</v>
      </c>
      <c r="C2456" s="190" t="str">
        <f t="shared" si="153"/>
        <v>Aug-2024</v>
      </c>
      <c r="D2456" s="2">
        <v>45535</v>
      </c>
      <c r="E2456" t="s">
        <v>1264</v>
      </c>
      <c r="F2456" t="s">
        <v>1265</v>
      </c>
      <c r="G2456" t="s">
        <v>1266</v>
      </c>
      <c r="H2456" t="s">
        <v>668</v>
      </c>
      <c r="I2456" t="s">
        <v>1281</v>
      </c>
      <c r="J2456" t="s">
        <v>1282</v>
      </c>
      <c r="K2456" t="s">
        <v>1295</v>
      </c>
      <c r="L2456" t="s">
        <v>1296</v>
      </c>
      <c r="M2456" t="s">
        <v>1297</v>
      </c>
      <c r="N2456" t="s">
        <v>1528</v>
      </c>
      <c r="O2456">
        <v>140</v>
      </c>
    </row>
    <row r="2457" spans="1:15" x14ac:dyDescent="0.35">
      <c r="A2457" s="189" t="str">
        <f t="shared" si="151"/>
        <v>Aug</v>
      </c>
      <c r="B2457" s="190" t="str">
        <f t="shared" si="152"/>
        <v>2024</v>
      </c>
      <c r="C2457" s="190" t="str">
        <f t="shared" si="153"/>
        <v>Aug-2024</v>
      </c>
      <c r="D2457" s="2">
        <v>45535</v>
      </c>
      <c r="E2457" t="s">
        <v>1264</v>
      </c>
      <c r="F2457" t="s">
        <v>1265</v>
      </c>
      <c r="G2457" t="s">
        <v>1266</v>
      </c>
      <c r="H2457" t="s">
        <v>668</v>
      </c>
      <c r="I2457" t="s">
        <v>1281</v>
      </c>
      <c r="J2457" t="s">
        <v>1282</v>
      </c>
      <c r="K2457" t="s">
        <v>1295</v>
      </c>
      <c r="L2457" t="s">
        <v>1296</v>
      </c>
      <c r="M2457" t="s">
        <v>1297</v>
      </c>
      <c r="N2457" t="s">
        <v>1529</v>
      </c>
      <c r="O2457" t="s">
        <v>958</v>
      </c>
    </row>
    <row r="2458" spans="1:15" x14ac:dyDescent="0.35">
      <c r="A2458" s="189" t="str">
        <f t="shared" si="151"/>
        <v>Aug</v>
      </c>
      <c r="B2458" s="190" t="str">
        <f t="shared" si="152"/>
        <v>2024</v>
      </c>
      <c r="C2458" s="190" t="str">
        <f t="shared" si="153"/>
        <v>Aug-2024</v>
      </c>
      <c r="D2458" s="2">
        <v>45535</v>
      </c>
      <c r="E2458" t="s">
        <v>1264</v>
      </c>
      <c r="F2458" t="s">
        <v>1265</v>
      </c>
      <c r="G2458" t="s">
        <v>1266</v>
      </c>
      <c r="H2458" t="s">
        <v>668</v>
      </c>
      <c r="I2458" t="s">
        <v>1281</v>
      </c>
      <c r="J2458" t="s">
        <v>1282</v>
      </c>
      <c r="K2458" t="s">
        <v>1295</v>
      </c>
      <c r="L2458" t="s">
        <v>1296</v>
      </c>
      <c r="M2458" t="s">
        <v>1297</v>
      </c>
      <c r="N2458" t="s">
        <v>919</v>
      </c>
      <c r="O2458">
        <v>350</v>
      </c>
    </row>
    <row r="2459" spans="1:15" x14ac:dyDescent="0.35">
      <c r="A2459" s="189" t="str">
        <f t="shared" si="151"/>
        <v>Aug</v>
      </c>
      <c r="B2459" s="190" t="str">
        <f t="shared" si="152"/>
        <v>2024</v>
      </c>
      <c r="C2459" s="190" t="str">
        <f t="shared" si="153"/>
        <v>Aug-2024</v>
      </c>
      <c r="D2459" s="2">
        <v>45535</v>
      </c>
      <c r="E2459" t="s">
        <v>1264</v>
      </c>
      <c r="F2459" t="s">
        <v>1265</v>
      </c>
      <c r="G2459" t="s">
        <v>1266</v>
      </c>
      <c r="H2459" t="s">
        <v>668</v>
      </c>
      <c r="I2459" t="s">
        <v>1281</v>
      </c>
      <c r="J2459" t="s">
        <v>1282</v>
      </c>
      <c r="K2459" t="s">
        <v>1295</v>
      </c>
      <c r="L2459" t="s">
        <v>1296</v>
      </c>
      <c r="M2459" t="s">
        <v>1297</v>
      </c>
      <c r="N2459" t="s">
        <v>920</v>
      </c>
      <c r="O2459">
        <v>2000</v>
      </c>
    </row>
    <row r="2460" spans="1:15" x14ac:dyDescent="0.35">
      <c r="A2460" s="189" t="str">
        <f t="shared" si="151"/>
        <v>Aug</v>
      </c>
      <c r="B2460" s="190" t="str">
        <f t="shared" si="152"/>
        <v>2024</v>
      </c>
      <c r="C2460" s="190" t="str">
        <f t="shared" si="153"/>
        <v>Aug-2024</v>
      </c>
      <c r="D2460" s="2">
        <v>45535</v>
      </c>
      <c r="E2460" t="s">
        <v>1264</v>
      </c>
      <c r="F2460" t="s">
        <v>1265</v>
      </c>
      <c r="G2460" t="s">
        <v>1266</v>
      </c>
      <c r="H2460" t="s">
        <v>668</v>
      </c>
      <c r="I2460" t="s">
        <v>1281</v>
      </c>
      <c r="J2460" t="s">
        <v>1282</v>
      </c>
      <c r="K2460" t="s">
        <v>1295</v>
      </c>
      <c r="L2460" t="s">
        <v>1296</v>
      </c>
      <c r="M2460" t="s">
        <v>1297</v>
      </c>
      <c r="N2460" t="s">
        <v>922</v>
      </c>
      <c r="O2460">
        <v>435</v>
      </c>
    </row>
    <row r="2461" spans="1:15" x14ac:dyDescent="0.35">
      <c r="A2461" s="189" t="str">
        <f t="shared" si="151"/>
        <v>Aug</v>
      </c>
      <c r="B2461" s="190" t="str">
        <f t="shared" si="152"/>
        <v>2024</v>
      </c>
      <c r="C2461" s="190" t="str">
        <f t="shared" si="153"/>
        <v>Aug-2024</v>
      </c>
      <c r="D2461" s="2">
        <v>45535</v>
      </c>
      <c r="E2461" t="s">
        <v>1264</v>
      </c>
      <c r="F2461" t="s">
        <v>1265</v>
      </c>
      <c r="G2461" t="s">
        <v>1266</v>
      </c>
      <c r="H2461" t="s">
        <v>668</v>
      </c>
      <c r="I2461" t="s">
        <v>1281</v>
      </c>
      <c r="J2461" t="s">
        <v>1282</v>
      </c>
      <c r="K2461" t="s">
        <v>1295</v>
      </c>
      <c r="L2461" t="s">
        <v>1296</v>
      </c>
      <c r="M2461" t="s">
        <v>1297</v>
      </c>
      <c r="N2461" t="s">
        <v>921</v>
      </c>
      <c r="O2461">
        <v>1320</v>
      </c>
    </row>
    <row r="2462" spans="1:15" x14ac:dyDescent="0.35">
      <c r="A2462" s="189" t="str">
        <f t="shared" si="151"/>
        <v>Aug</v>
      </c>
      <c r="B2462" s="190" t="str">
        <f t="shared" si="152"/>
        <v>2024</v>
      </c>
      <c r="C2462" s="190" t="str">
        <f t="shared" si="153"/>
        <v>Aug-2024</v>
      </c>
      <c r="D2462" s="2">
        <v>45535</v>
      </c>
      <c r="E2462" t="s">
        <v>1264</v>
      </c>
      <c r="F2462" t="s">
        <v>1265</v>
      </c>
      <c r="G2462" t="s">
        <v>1266</v>
      </c>
      <c r="H2462" t="s">
        <v>668</v>
      </c>
      <c r="I2462" t="s">
        <v>1281</v>
      </c>
      <c r="J2462" t="s">
        <v>1282</v>
      </c>
      <c r="K2462" t="s">
        <v>1298</v>
      </c>
      <c r="L2462" t="s">
        <v>1299</v>
      </c>
      <c r="M2462" t="s">
        <v>1300</v>
      </c>
      <c r="N2462" t="s">
        <v>1528</v>
      </c>
      <c r="O2462">
        <v>90</v>
      </c>
    </row>
    <row r="2463" spans="1:15" x14ac:dyDescent="0.35">
      <c r="A2463" s="189" t="str">
        <f t="shared" si="151"/>
        <v>Aug</v>
      </c>
      <c r="B2463" s="190" t="str">
        <f t="shared" si="152"/>
        <v>2024</v>
      </c>
      <c r="C2463" s="190" t="str">
        <f t="shared" si="153"/>
        <v>Aug-2024</v>
      </c>
      <c r="D2463" s="2">
        <v>45535</v>
      </c>
      <c r="E2463" t="s">
        <v>1264</v>
      </c>
      <c r="F2463" t="s">
        <v>1265</v>
      </c>
      <c r="G2463" t="s">
        <v>1266</v>
      </c>
      <c r="H2463" t="s">
        <v>668</v>
      </c>
      <c r="I2463" t="s">
        <v>1281</v>
      </c>
      <c r="J2463" t="s">
        <v>1282</v>
      </c>
      <c r="K2463" t="s">
        <v>1298</v>
      </c>
      <c r="L2463" t="s">
        <v>1299</v>
      </c>
      <c r="M2463" t="s">
        <v>1300</v>
      </c>
      <c r="N2463" t="s">
        <v>1529</v>
      </c>
      <c r="O2463" t="s">
        <v>958</v>
      </c>
    </row>
    <row r="2464" spans="1:15" x14ac:dyDescent="0.35">
      <c r="A2464" s="189" t="str">
        <f t="shared" si="151"/>
        <v>Aug</v>
      </c>
      <c r="B2464" s="190" t="str">
        <f t="shared" si="152"/>
        <v>2024</v>
      </c>
      <c r="C2464" s="190" t="str">
        <f t="shared" si="153"/>
        <v>Aug-2024</v>
      </c>
      <c r="D2464" s="2">
        <v>45535</v>
      </c>
      <c r="E2464" t="s">
        <v>1264</v>
      </c>
      <c r="F2464" t="s">
        <v>1265</v>
      </c>
      <c r="G2464" t="s">
        <v>1266</v>
      </c>
      <c r="H2464" t="s">
        <v>668</v>
      </c>
      <c r="I2464" t="s">
        <v>1281</v>
      </c>
      <c r="J2464" t="s">
        <v>1282</v>
      </c>
      <c r="K2464" t="s">
        <v>1298</v>
      </c>
      <c r="L2464" t="s">
        <v>1299</v>
      </c>
      <c r="M2464" t="s">
        <v>1300</v>
      </c>
      <c r="N2464" t="s">
        <v>919</v>
      </c>
      <c r="O2464">
        <v>520</v>
      </c>
    </row>
    <row r="2465" spans="1:15" x14ac:dyDescent="0.35">
      <c r="A2465" s="189" t="str">
        <f t="shared" si="151"/>
        <v>Aug</v>
      </c>
      <c r="B2465" s="190" t="str">
        <f t="shared" si="152"/>
        <v>2024</v>
      </c>
      <c r="C2465" s="190" t="str">
        <f t="shared" si="153"/>
        <v>Aug-2024</v>
      </c>
      <c r="D2465" s="2">
        <v>45535</v>
      </c>
      <c r="E2465" t="s">
        <v>1264</v>
      </c>
      <c r="F2465" t="s">
        <v>1265</v>
      </c>
      <c r="G2465" t="s">
        <v>1266</v>
      </c>
      <c r="H2465" t="s">
        <v>668</v>
      </c>
      <c r="I2465" t="s">
        <v>1281</v>
      </c>
      <c r="J2465" t="s">
        <v>1282</v>
      </c>
      <c r="K2465" t="s">
        <v>1298</v>
      </c>
      <c r="L2465" t="s">
        <v>1299</v>
      </c>
      <c r="M2465" t="s">
        <v>1300</v>
      </c>
      <c r="N2465" t="s">
        <v>920</v>
      </c>
      <c r="O2465">
        <v>1655</v>
      </c>
    </row>
    <row r="2466" spans="1:15" x14ac:dyDescent="0.35">
      <c r="A2466" s="189" t="str">
        <f t="shared" si="151"/>
        <v>Aug</v>
      </c>
      <c r="B2466" s="190" t="str">
        <f t="shared" si="152"/>
        <v>2024</v>
      </c>
      <c r="C2466" s="190" t="str">
        <f t="shared" si="153"/>
        <v>Aug-2024</v>
      </c>
      <c r="D2466" s="2">
        <v>45535</v>
      </c>
      <c r="E2466" t="s">
        <v>1264</v>
      </c>
      <c r="F2466" t="s">
        <v>1265</v>
      </c>
      <c r="G2466" t="s">
        <v>1266</v>
      </c>
      <c r="H2466" t="s">
        <v>668</v>
      </c>
      <c r="I2466" t="s">
        <v>1281</v>
      </c>
      <c r="J2466" t="s">
        <v>1282</v>
      </c>
      <c r="K2466" t="s">
        <v>1298</v>
      </c>
      <c r="L2466" t="s">
        <v>1299</v>
      </c>
      <c r="M2466" t="s">
        <v>1300</v>
      </c>
      <c r="N2466" t="s">
        <v>922</v>
      </c>
      <c r="O2466">
        <v>2225</v>
      </c>
    </row>
    <row r="2467" spans="1:15" x14ac:dyDescent="0.35">
      <c r="A2467" s="189" t="str">
        <f t="shared" si="151"/>
        <v>Aug</v>
      </c>
      <c r="B2467" s="190" t="str">
        <f t="shared" si="152"/>
        <v>2024</v>
      </c>
      <c r="C2467" s="190" t="str">
        <f t="shared" si="153"/>
        <v>Aug-2024</v>
      </c>
      <c r="D2467" s="2">
        <v>45535</v>
      </c>
      <c r="E2467" t="s">
        <v>1264</v>
      </c>
      <c r="F2467" t="s">
        <v>1265</v>
      </c>
      <c r="G2467" t="s">
        <v>1266</v>
      </c>
      <c r="H2467" t="s">
        <v>668</v>
      </c>
      <c r="I2467" t="s">
        <v>1281</v>
      </c>
      <c r="J2467" t="s">
        <v>1282</v>
      </c>
      <c r="K2467" t="s">
        <v>1298</v>
      </c>
      <c r="L2467" t="s">
        <v>1299</v>
      </c>
      <c r="M2467" t="s">
        <v>1300</v>
      </c>
      <c r="N2467" t="s">
        <v>921</v>
      </c>
      <c r="O2467">
        <v>2055</v>
      </c>
    </row>
    <row r="2468" spans="1:15" x14ac:dyDescent="0.35">
      <c r="A2468" s="189" t="str">
        <f t="shared" si="151"/>
        <v>Aug</v>
      </c>
      <c r="B2468" s="190" t="str">
        <f t="shared" si="152"/>
        <v>2024</v>
      </c>
      <c r="C2468" s="190" t="str">
        <f t="shared" si="153"/>
        <v>Aug-2024</v>
      </c>
      <c r="D2468" s="2">
        <v>45535</v>
      </c>
      <c r="E2468" t="s">
        <v>1264</v>
      </c>
      <c r="F2468" t="s">
        <v>1265</v>
      </c>
      <c r="G2468" t="s">
        <v>1266</v>
      </c>
      <c r="H2468" t="s">
        <v>668</v>
      </c>
      <c r="I2468" t="s">
        <v>1281</v>
      </c>
      <c r="J2468" t="s">
        <v>1282</v>
      </c>
      <c r="K2468" t="s">
        <v>1301</v>
      </c>
      <c r="L2468" t="s">
        <v>1302</v>
      </c>
      <c r="M2468" t="s">
        <v>1303</v>
      </c>
      <c r="N2468" t="s">
        <v>1528</v>
      </c>
      <c r="O2468">
        <v>460</v>
      </c>
    </row>
    <row r="2469" spans="1:15" x14ac:dyDescent="0.35">
      <c r="A2469" s="189" t="str">
        <f t="shared" si="151"/>
        <v>Aug</v>
      </c>
      <c r="B2469" s="190" t="str">
        <f t="shared" si="152"/>
        <v>2024</v>
      </c>
      <c r="C2469" s="190" t="str">
        <f t="shared" si="153"/>
        <v>Aug-2024</v>
      </c>
      <c r="D2469" s="2">
        <v>45535</v>
      </c>
      <c r="E2469" t="s">
        <v>1264</v>
      </c>
      <c r="F2469" t="s">
        <v>1265</v>
      </c>
      <c r="G2469" t="s">
        <v>1266</v>
      </c>
      <c r="H2469" t="s">
        <v>668</v>
      </c>
      <c r="I2469" t="s">
        <v>1281</v>
      </c>
      <c r="J2469" t="s">
        <v>1282</v>
      </c>
      <c r="K2469" t="s">
        <v>1301</v>
      </c>
      <c r="L2469" t="s">
        <v>1302</v>
      </c>
      <c r="M2469" t="s">
        <v>1303</v>
      </c>
      <c r="N2469" t="s">
        <v>1529</v>
      </c>
      <c r="O2469" t="s">
        <v>958</v>
      </c>
    </row>
    <row r="2470" spans="1:15" x14ac:dyDescent="0.35">
      <c r="A2470" s="189" t="str">
        <f t="shared" si="151"/>
        <v>Aug</v>
      </c>
      <c r="B2470" s="190" t="str">
        <f t="shared" si="152"/>
        <v>2024</v>
      </c>
      <c r="C2470" s="190" t="str">
        <f t="shared" si="153"/>
        <v>Aug-2024</v>
      </c>
      <c r="D2470" s="2">
        <v>45535</v>
      </c>
      <c r="E2470" t="s">
        <v>1264</v>
      </c>
      <c r="F2470" t="s">
        <v>1265</v>
      </c>
      <c r="G2470" t="s">
        <v>1266</v>
      </c>
      <c r="H2470" t="s">
        <v>668</v>
      </c>
      <c r="I2470" t="s">
        <v>1281</v>
      </c>
      <c r="J2470" t="s">
        <v>1282</v>
      </c>
      <c r="K2470" t="s">
        <v>1301</v>
      </c>
      <c r="L2470" t="s">
        <v>1302</v>
      </c>
      <c r="M2470" t="s">
        <v>1303</v>
      </c>
      <c r="N2470" t="s">
        <v>919</v>
      </c>
      <c r="O2470">
        <v>110</v>
      </c>
    </row>
    <row r="2471" spans="1:15" x14ac:dyDescent="0.35">
      <c r="A2471" s="189" t="str">
        <f t="shared" si="151"/>
        <v>Aug</v>
      </c>
      <c r="B2471" s="190" t="str">
        <f t="shared" si="152"/>
        <v>2024</v>
      </c>
      <c r="C2471" s="190" t="str">
        <f t="shared" si="153"/>
        <v>Aug-2024</v>
      </c>
      <c r="D2471" s="2">
        <v>45535</v>
      </c>
      <c r="E2471" t="s">
        <v>1264</v>
      </c>
      <c r="F2471" t="s">
        <v>1265</v>
      </c>
      <c r="G2471" t="s">
        <v>1266</v>
      </c>
      <c r="H2471" t="s">
        <v>668</v>
      </c>
      <c r="I2471" t="s">
        <v>1281</v>
      </c>
      <c r="J2471" t="s">
        <v>1282</v>
      </c>
      <c r="K2471" t="s">
        <v>1301</v>
      </c>
      <c r="L2471" t="s">
        <v>1302</v>
      </c>
      <c r="M2471" t="s">
        <v>1303</v>
      </c>
      <c r="N2471" t="s">
        <v>920</v>
      </c>
      <c r="O2471">
        <v>1460</v>
      </c>
    </row>
    <row r="2472" spans="1:15" x14ac:dyDescent="0.35">
      <c r="A2472" s="189" t="str">
        <f t="shared" si="151"/>
        <v>Aug</v>
      </c>
      <c r="B2472" s="190" t="str">
        <f t="shared" si="152"/>
        <v>2024</v>
      </c>
      <c r="C2472" s="190" t="str">
        <f t="shared" si="153"/>
        <v>Aug-2024</v>
      </c>
      <c r="D2472" s="2">
        <v>45535</v>
      </c>
      <c r="E2472" t="s">
        <v>1264</v>
      </c>
      <c r="F2472" t="s">
        <v>1265</v>
      </c>
      <c r="G2472" t="s">
        <v>1266</v>
      </c>
      <c r="H2472" t="s">
        <v>668</v>
      </c>
      <c r="I2472" t="s">
        <v>1281</v>
      </c>
      <c r="J2472" t="s">
        <v>1282</v>
      </c>
      <c r="K2472" t="s">
        <v>1301</v>
      </c>
      <c r="L2472" t="s">
        <v>1302</v>
      </c>
      <c r="M2472" t="s">
        <v>1303</v>
      </c>
      <c r="N2472" t="s">
        <v>922</v>
      </c>
      <c r="O2472">
        <v>1805</v>
      </c>
    </row>
    <row r="2473" spans="1:15" x14ac:dyDescent="0.35">
      <c r="A2473" s="189" t="str">
        <f t="shared" si="151"/>
        <v>Aug</v>
      </c>
      <c r="B2473" s="190" t="str">
        <f t="shared" si="152"/>
        <v>2024</v>
      </c>
      <c r="C2473" s="190" t="str">
        <f t="shared" si="153"/>
        <v>Aug-2024</v>
      </c>
      <c r="D2473" s="2">
        <v>45535</v>
      </c>
      <c r="E2473" t="s">
        <v>1264</v>
      </c>
      <c r="F2473" t="s">
        <v>1265</v>
      </c>
      <c r="G2473" t="s">
        <v>1266</v>
      </c>
      <c r="H2473" t="s">
        <v>668</v>
      </c>
      <c r="I2473" t="s">
        <v>1281</v>
      </c>
      <c r="J2473" t="s">
        <v>1282</v>
      </c>
      <c r="K2473" t="s">
        <v>1301</v>
      </c>
      <c r="L2473" t="s">
        <v>1302</v>
      </c>
      <c r="M2473" t="s">
        <v>1303</v>
      </c>
      <c r="N2473" t="s">
        <v>921</v>
      </c>
      <c r="O2473">
        <v>1645</v>
      </c>
    </row>
    <row r="2474" spans="1:15" x14ac:dyDescent="0.35">
      <c r="A2474" s="189" t="str">
        <f t="shared" si="151"/>
        <v>Aug</v>
      </c>
      <c r="B2474" s="190" t="str">
        <f t="shared" si="152"/>
        <v>2024</v>
      </c>
      <c r="C2474" s="190" t="str">
        <f t="shared" si="153"/>
        <v>Aug-2024</v>
      </c>
      <c r="D2474" s="2">
        <v>45535</v>
      </c>
      <c r="E2474" t="s">
        <v>1264</v>
      </c>
      <c r="F2474" t="s">
        <v>1265</v>
      </c>
      <c r="G2474" t="s">
        <v>1266</v>
      </c>
      <c r="H2474" t="s">
        <v>668</v>
      </c>
      <c r="I2474" t="s">
        <v>1281</v>
      </c>
      <c r="J2474" t="s">
        <v>1282</v>
      </c>
      <c r="K2474" t="s">
        <v>1304</v>
      </c>
      <c r="L2474" t="s">
        <v>1305</v>
      </c>
      <c r="M2474" t="s">
        <v>1306</v>
      </c>
      <c r="N2474" t="s">
        <v>1528</v>
      </c>
      <c r="O2474">
        <v>40</v>
      </c>
    </row>
    <row r="2475" spans="1:15" x14ac:dyDescent="0.35">
      <c r="A2475" s="189" t="str">
        <f t="shared" si="151"/>
        <v>Aug</v>
      </c>
      <c r="B2475" s="190" t="str">
        <f t="shared" si="152"/>
        <v>2024</v>
      </c>
      <c r="C2475" s="190" t="str">
        <f t="shared" si="153"/>
        <v>Aug-2024</v>
      </c>
      <c r="D2475" s="2">
        <v>45535</v>
      </c>
      <c r="E2475" t="s">
        <v>1264</v>
      </c>
      <c r="F2475" t="s">
        <v>1265</v>
      </c>
      <c r="G2475" t="s">
        <v>1266</v>
      </c>
      <c r="H2475" t="s">
        <v>668</v>
      </c>
      <c r="I2475" t="s">
        <v>1281</v>
      </c>
      <c r="J2475" t="s">
        <v>1282</v>
      </c>
      <c r="K2475" t="s">
        <v>1304</v>
      </c>
      <c r="L2475" t="s">
        <v>1305</v>
      </c>
      <c r="M2475" t="s">
        <v>1306</v>
      </c>
      <c r="N2475" t="s">
        <v>1529</v>
      </c>
      <c r="O2475" t="s">
        <v>958</v>
      </c>
    </row>
    <row r="2476" spans="1:15" x14ac:dyDescent="0.35">
      <c r="A2476" s="189" t="str">
        <f t="shared" si="151"/>
        <v>Aug</v>
      </c>
      <c r="B2476" s="190" t="str">
        <f t="shared" si="152"/>
        <v>2024</v>
      </c>
      <c r="C2476" s="190" t="str">
        <f t="shared" si="153"/>
        <v>Aug-2024</v>
      </c>
      <c r="D2476" s="2">
        <v>45535</v>
      </c>
      <c r="E2476" t="s">
        <v>1264</v>
      </c>
      <c r="F2476" t="s">
        <v>1265</v>
      </c>
      <c r="G2476" t="s">
        <v>1266</v>
      </c>
      <c r="H2476" t="s">
        <v>668</v>
      </c>
      <c r="I2476" t="s">
        <v>1281</v>
      </c>
      <c r="J2476" t="s">
        <v>1282</v>
      </c>
      <c r="K2476" t="s">
        <v>1304</v>
      </c>
      <c r="L2476" t="s">
        <v>1305</v>
      </c>
      <c r="M2476" t="s">
        <v>1306</v>
      </c>
      <c r="N2476" t="s">
        <v>919</v>
      </c>
      <c r="O2476">
        <v>130</v>
      </c>
    </row>
    <row r="2477" spans="1:15" x14ac:dyDescent="0.35">
      <c r="A2477" s="189" t="str">
        <f t="shared" si="151"/>
        <v>Aug</v>
      </c>
      <c r="B2477" s="190" t="str">
        <f t="shared" si="152"/>
        <v>2024</v>
      </c>
      <c r="C2477" s="190" t="str">
        <f t="shared" si="153"/>
        <v>Aug-2024</v>
      </c>
      <c r="D2477" s="2">
        <v>45535</v>
      </c>
      <c r="E2477" t="s">
        <v>1264</v>
      </c>
      <c r="F2477" t="s">
        <v>1265</v>
      </c>
      <c r="G2477" t="s">
        <v>1266</v>
      </c>
      <c r="H2477" t="s">
        <v>668</v>
      </c>
      <c r="I2477" t="s">
        <v>1281</v>
      </c>
      <c r="J2477" t="s">
        <v>1282</v>
      </c>
      <c r="K2477" t="s">
        <v>1304</v>
      </c>
      <c r="L2477" t="s">
        <v>1305</v>
      </c>
      <c r="M2477" t="s">
        <v>1306</v>
      </c>
      <c r="N2477" t="s">
        <v>920</v>
      </c>
      <c r="O2477">
        <v>945</v>
      </c>
    </row>
    <row r="2478" spans="1:15" x14ac:dyDescent="0.35">
      <c r="A2478" s="189" t="str">
        <f t="shared" si="151"/>
        <v>Aug</v>
      </c>
      <c r="B2478" s="190" t="str">
        <f t="shared" si="152"/>
        <v>2024</v>
      </c>
      <c r="C2478" s="190" t="str">
        <f t="shared" si="153"/>
        <v>Aug-2024</v>
      </c>
      <c r="D2478" s="2">
        <v>45535</v>
      </c>
      <c r="E2478" t="s">
        <v>1264</v>
      </c>
      <c r="F2478" t="s">
        <v>1265</v>
      </c>
      <c r="G2478" t="s">
        <v>1266</v>
      </c>
      <c r="H2478" t="s">
        <v>668</v>
      </c>
      <c r="I2478" t="s">
        <v>1281</v>
      </c>
      <c r="J2478" t="s">
        <v>1282</v>
      </c>
      <c r="K2478" t="s">
        <v>1304</v>
      </c>
      <c r="L2478" t="s">
        <v>1305</v>
      </c>
      <c r="M2478" t="s">
        <v>1306</v>
      </c>
      <c r="N2478" t="s">
        <v>922</v>
      </c>
      <c r="O2478">
        <v>380</v>
      </c>
    </row>
    <row r="2479" spans="1:15" x14ac:dyDescent="0.35">
      <c r="A2479" s="189" t="str">
        <f t="shared" si="151"/>
        <v>Aug</v>
      </c>
      <c r="B2479" s="190" t="str">
        <f t="shared" si="152"/>
        <v>2024</v>
      </c>
      <c r="C2479" s="190" t="str">
        <f t="shared" si="153"/>
        <v>Aug-2024</v>
      </c>
      <c r="D2479" s="2">
        <v>45535</v>
      </c>
      <c r="E2479" t="s">
        <v>1264</v>
      </c>
      <c r="F2479" t="s">
        <v>1265</v>
      </c>
      <c r="G2479" t="s">
        <v>1266</v>
      </c>
      <c r="H2479" t="s">
        <v>668</v>
      </c>
      <c r="I2479" t="s">
        <v>1281</v>
      </c>
      <c r="J2479" t="s">
        <v>1282</v>
      </c>
      <c r="K2479" t="s">
        <v>1304</v>
      </c>
      <c r="L2479" t="s">
        <v>1305</v>
      </c>
      <c r="M2479" t="s">
        <v>1306</v>
      </c>
      <c r="N2479" t="s">
        <v>921</v>
      </c>
      <c r="O2479">
        <v>625</v>
      </c>
    </row>
    <row r="2480" spans="1:15" x14ac:dyDescent="0.35">
      <c r="A2480" s="189" t="str">
        <f t="shared" si="151"/>
        <v>Aug</v>
      </c>
      <c r="B2480" s="190" t="str">
        <f t="shared" si="152"/>
        <v>2024</v>
      </c>
      <c r="C2480" s="190" t="str">
        <f t="shared" si="153"/>
        <v>Aug-2024</v>
      </c>
      <c r="D2480" s="2">
        <v>45535</v>
      </c>
      <c r="E2480" t="s">
        <v>1264</v>
      </c>
      <c r="F2480" t="s">
        <v>1265</v>
      </c>
      <c r="G2480" t="s">
        <v>1266</v>
      </c>
      <c r="H2480" t="s">
        <v>682</v>
      </c>
      <c r="I2480" t="s">
        <v>1307</v>
      </c>
      <c r="J2480" t="s">
        <v>1308</v>
      </c>
      <c r="K2480" t="s">
        <v>1309</v>
      </c>
      <c r="L2480" t="s">
        <v>1310</v>
      </c>
      <c r="M2480" t="s">
        <v>1311</v>
      </c>
      <c r="N2480" t="s">
        <v>1528</v>
      </c>
      <c r="O2480">
        <v>5</v>
      </c>
    </row>
    <row r="2481" spans="1:15" x14ac:dyDescent="0.35">
      <c r="A2481" s="189" t="str">
        <f t="shared" si="151"/>
        <v>Aug</v>
      </c>
      <c r="B2481" s="190" t="str">
        <f t="shared" si="152"/>
        <v>2024</v>
      </c>
      <c r="C2481" s="190" t="str">
        <f t="shared" si="153"/>
        <v>Aug-2024</v>
      </c>
      <c r="D2481" s="2">
        <v>45535</v>
      </c>
      <c r="E2481" t="s">
        <v>1264</v>
      </c>
      <c r="F2481" t="s">
        <v>1265</v>
      </c>
      <c r="G2481" t="s">
        <v>1266</v>
      </c>
      <c r="H2481" t="s">
        <v>682</v>
      </c>
      <c r="I2481" t="s">
        <v>1307</v>
      </c>
      <c r="J2481" t="s">
        <v>1308</v>
      </c>
      <c r="K2481" t="s">
        <v>1309</v>
      </c>
      <c r="L2481" t="s">
        <v>1310</v>
      </c>
      <c r="M2481" t="s">
        <v>1311</v>
      </c>
      <c r="N2481" t="s">
        <v>1529</v>
      </c>
      <c r="O2481" t="s">
        <v>958</v>
      </c>
    </row>
    <row r="2482" spans="1:15" x14ac:dyDescent="0.35">
      <c r="A2482" s="189" t="str">
        <f t="shared" si="151"/>
        <v>Aug</v>
      </c>
      <c r="B2482" s="190" t="str">
        <f t="shared" si="152"/>
        <v>2024</v>
      </c>
      <c r="C2482" s="190" t="str">
        <f t="shared" si="153"/>
        <v>Aug-2024</v>
      </c>
      <c r="D2482" s="2">
        <v>45535</v>
      </c>
      <c r="E2482" t="s">
        <v>1264</v>
      </c>
      <c r="F2482" t="s">
        <v>1265</v>
      </c>
      <c r="G2482" t="s">
        <v>1266</v>
      </c>
      <c r="H2482" t="s">
        <v>682</v>
      </c>
      <c r="I2482" t="s">
        <v>1307</v>
      </c>
      <c r="J2482" t="s">
        <v>1308</v>
      </c>
      <c r="K2482" t="s">
        <v>1309</v>
      </c>
      <c r="L2482" t="s">
        <v>1310</v>
      </c>
      <c r="M2482" t="s">
        <v>1311</v>
      </c>
      <c r="N2482" t="s">
        <v>919</v>
      </c>
      <c r="O2482">
        <v>5</v>
      </c>
    </row>
    <row r="2483" spans="1:15" x14ac:dyDescent="0.35">
      <c r="A2483" s="189" t="str">
        <f t="shared" si="151"/>
        <v>Aug</v>
      </c>
      <c r="B2483" s="190" t="str">
        <f t="shared" si="152"/>
        <v>2024</v>
      </c>
      <c r="C2483" s="190" t="str">
        <f t="shared" si="153"/>
        <v>Aug-2024</v>
      </c>
      <c r="D2483" s="2">
        <v>45535</v>
      </c>
      <c r="E2483" t="s">
        <v>1264</v>
      </c>
      <c r="F2483" t="s">
        <v>1265</v>
      </c>
      <c r="G2483" t="s">
        <v>1266</v>
      </c>
      <c r="H2483" t="s">
        <v>682</v>
      </c>
      <c r="I2483" t="s">
        <v>1307</v>
      </c>
      <c r="J2483" t="s">
        <v>1308</v>
      </c>
      <c r="K2483" t="s">
        <v>1309</v>
      </c>
      <c r="L2483" t="s">
        <v>1310</v>
      </c>
      <c r="M2483" t="s">
        <v>1311</v>
      </c>
      <c r="N2483" t="s">
        <v>920</v>
      </c>
      <c r="O2483">
        <v>1260</v>
      </c>
    </row>
    <row r="2484" spans="1:15" x14ac:dyDescent="0.35">
      <c r="A2484" s="189" t="str">
        <f t="shared" si="151"/>
        <v>Aug</v>
      </c>
      <c r="B2484" s="190" t="str">
        <f t="shared" si="152"/>
        <v>2024</v>
      </c>
      <c r="C2484" s="190" t="str">
        <f t="shared" si="153"/>
        <v>Aug-2024</v>
      </c>
      <c r="D2484" s="2">
        <v>45535</v>
      </c>
      <c r="E2484" t="s">
        <v>1264</v>
      </c>
      <c r="F2484" t="s">
        <v>1265</v>
      </c>
      <c r="G2484" t="s">
        <v>1266</v>
      </c>
      <c r="H2484" t="s">
        <v>682</v>
      </c>
      <c r="I2484" t="s">
        <v>1307</v>
      </c>
      <c r="J2484" t="s">
        <v>1308</v>
      </c>
      <c r="K2484" t="s">
        <v>1309</v>
      </c>
      <c r="L2484" t="s">
        <v>1310</v>
      </c>
      <c r="M2484" t="s">
        <v>1311</v>
      </c>
      <c r="N2484" t="s">
        <v>922</v>
      </c>
      <c r="O2484">
        <v>525</v>
      </c>
    </row>
    <row r="2485" spans="1:15" x14ac:dyDescent="0.35">
      <c r="A2485" s="189" t="str">
        <f t="shared" si="151"/>
        <v>Aug</v>
      </c>
      <c r="B2485" s="190" t="str">
        <f t="shared" si="152"/>
        <v>2024</v>
      </c>
      <c r="C2485" s="190" t="str">
        <f t="shared" si="153"/>
        <v>Aug-2024</v>
      </c>
      <c r="D2485" s="2">
        <v>45535</v>
      </c>
      <c r="E2485" t="s">
        <v>1264</v>
      </c>
      <c r="F2485" t="s">
        <v>1265</v>
      </c>
      <c r="G2485" t="s">
        <v>1266</v>
      </c>
      <c r="H2485" t="s">
        <v>682</v>
      </c>
      <c r="I2485" t="s">
        <v>1307</v>
      </c>
      <c r="J2485" t="s">
        <v>1308</v>
      </c>
      <c r="K2485" t="s">
        <v>1309</v>
      </c>
      <c r="L2485" t="s">
        <v>1310</v>
      </c>
      <c r="M2485" t="s">
        <v>1311</v>
      </c>
      <c r="N2485" t="s">
        <v>921</v>
      </c>
      <c r="O2485">
        <v>1620</v>
      </c>
    </row>
    <row r="2486" spans="1:15" x14ac:dyDescent="0.35">
      <c r="A2486" s="189" t="str">
        <f t="shared" si="151"/>
        <v>Aug</v>
      </c>
      <c r="B2486" s="190" t="str">
        <f t="shared" si="152"/>
        <v>2024</v>
      </c>
      <c r="C2486" s="190" t="str">
        <f t="shared" si="153"/>
        <v>Aug-2024</v>
      </c>
      <c r="D2486" s="2">
        <v>45535</v>
      </c>
      <c r="E2486" t="s">
        <v>1264</v>
      </c>
      <c r="F2486" t="s">
        <v>1265</v>
      </c>
      <c r="G2486" t="s">
        <v>1266</v>
      </c>
      <c r="H2486" t="s">
        <v>682</v>
      </c>
      <c r="I2486" t="s">
        <v>1307</v>
      </c>
      <c r="J2486" t="s">
        <v>1308</v>
      </c>
      <c r="K2486" t="s">
        <v>1312</v>
      </c>
      <c r="L2486" t="s">
        <v>1313</v>
      </c>
      <c r="M2486" t="s">
        <v>1314</v>
      </c>
      <c r="N2486" t="s">
        <v>1528</v>
      </c>
      <c r="O2486" t="s">
        <v>958</v>
      </c>
    </row>
    <row r="2487" spans="1:15" x14ac:dyDescent="0.35">
      <c r="A2487" s="189" t="str">
        <f t="shared" si="151"/>
        <v>Aug</v>
      </c>
      <c r="B2487" s="190" t="str">
        <f t="shared" si="152"/>
        <v>2024</v>
      </c>
      <c r="C2487" s="190" t="str">
        <f t="shared" si="153"/>
        <v>Aug-2024</v>
      </c>
      <c r="D2487" s="2">
        <v>45535</v>
      </c>
      <c r="E2487" t="s">
        <v>1264</v>
      </c>
      <c r="F2487" t="s">
        <v>1265</v>
      </c>
      <c r="G2487" t="s">
        <v>1266</v>
      </c>
      <c r="H2487" t="s">
        <v>682</v>
      </c>
      <c r="I2487" t="s">
        <v>1307</v>
      </c>
      <c r="J2487" t="s">
        <v>1308</v>
      </c>
      <c r="K2487" t="s">
        <v>1312</v>
      </c>
      <c r="L2487" t="s">
        <v>1313</v>
      </c>
      <c r="M2487" t="s">
        <v>1314</v>
      </c>
      <c r="N2487" t="s">
        <v>1529</v>
      </c>
      <c r="O2487" t="s">
        <v>958</v>
      </c>
    </row>
    <row r="2488" spans="1:15" x14ac:dyDescent="0.35">
      <c r="A2488" s="189" t="str">
        <f t="shared" si="151"/>
        <v>Aug</v>
      </c>
      <c r="B2488" s="190" t="str">
        <f t="shared" si="152"/>
        <v>2024</v>
      </c>
      <c r="C2488" s="190" t="str">
        <f t="shared" si="153"/>
        <v>Aug-2024</v>
      </c>
      <c r="D2488" s="2">
        <v>45535</v>
      </c>
      <c r="E2488" t="s">
        <v>1264</v>
      </c>
      <c r="F2488" t="s">
        <v>1265</v>
      </c>
      <c r="G2488" t="s">
        <v>1266</v>
      </c>
      <c r="H2488" t="s">
        <v>682</v>
      </c>
      <c r="I2488" t="s">
        <v>1307</v>
      </c>
      <c r="J2488" t="s">
        <v>1308</v>
      </c>
      <c r="K2488" t="s">
        <v>1312</v>
      </c>
      <c r="L2488" t="s">
        <v>1313</v>
      </c>
      <c r="M2488" t="s">
        <v>1314</v>
      </c>
      <c r="N2488" t="s">
        <v>919</v>
      </c>
      <c r="O2488">
        <v>20</v>
      </c>
    </row>
    <row r="2489" spans="1:15" x14ac:dyDescent="0.35">
      <c r="A2489" s="189" t="str">
        <f t="shared" si="151"/>
        <v>Aug</v>
      </c>
      <c r="B2489" s="190" t="str">
        <f t="shared" si="152"/>
        <v>2024</v>
      </c>
      <c r="C2489" s="190" t="str">
        <f t="shared" si="153"/>
        <v>Aug-2024</v>
      </c>
      <c r="D2489" s="2">
        <v>45535</v>
      </c>
      <c r="E2489" t="s">
        <v>1264</v>
      </c>
      <c r="F2489" t="s">
        <v>1265</v>
      </c>
      <c r="G2489" t="s">
        <v>1266</v>
      </c>
      <c r="H2489" t="s">
        <v>682</v>
      </c>
      <c r="I2489" t="s">
        <v>1307</v>
      </c>
      <c r="J2489" t="s">
        <v>1308</v>
      </c>
      <c r="K2489" t="s">
        <v>1312</v>
      </c>
      <c r="L2489" t="s">
        <v>1313</v>
      </c>
      <c r="M2489" t="s">
        <v>1314</v>
      </c>
      <c r="N2489" t="s">
        <v>920</v>
      </c>
      <c r="O2489">
        <v>580</v>
      </c>
    </row>
    <row r="2490" spans="1:15" x14ac:dyDescent="0.35">
      <c r="A2490" s="189" t="str">
        <f t="shared" si="151"/>
        <v>Aug</v>
      </c>
      <c r="B2490" s="190" t="str">
        <f t="shared" si="152"/>
        <v>2024</v>
      </c>
      <c r="C2490" s="190" t="str">
        <f t="shared" si="153"/>
        <v>Aug-2024</v>
      </c>
      <c r="D2490" s="2">
        <v>45535</v>
      </c>
      <c r="E2490" t="s">
        <v>1264</v>
      </c>
      <c r="F2490" t="s">
        <v>1265</v>
      </c>
      <c r="G2490" t="s">
        <v>1266</v>
      </c>
      <c r="H2490" t="s">
        <v>682</v>
      </c>
      <c r="I2490" t="s">
        <v>1307</v>
      </c>
      <c r="J2490" t="s">
        <v>1308</v>
      </c>
      <c r="K2490" t="s">
        <v>1312</v>
      </c>
      <c r="L2490" t="s">
        <v>1313</v>
      </c>
      <c r="M2490" t="s">
        <v>1314</v>
      </c>
      <c r="N2490" t="s">
        <v>922</v>
      </c>
      <c r="O2490">
        <v>630</v>
      </c>
    </row>
    <row r="2491" spans="1:15" x14ac:dyDescent="0.35">
      <c r="A2491" s="189" t="str">
        <f t="shared" si="151"/>
        <v>Aug</v>
      </c>
      <c r="B2491" s="190" t="str">
        <f t="shared" si="152"/>
        <v>2024</v>
      </c>
      <c r="C2491" s="190" t="str">
        <f t="shared" si="153"/>
        <v>Aug-2024</v>
      </c>
      <c r="D2491" s="2">
        <v>45535</v>
      </c>
      <c r="E2491" t="s">
        <v>1264</v>
      </c>
      <c r="F2491" t="s">
        <v>1265</v>
      </c>
      <c r="G2491" t="s">
        <v>1266</v>
      </c>
      <c r="H2491" t="s">
        <v>682</v>
      </c>
      <c r="I2491" t="s">
        <v>1307</v>
      </c>
      <c r="J2491" t="s">
        <v>1308</v>
      </c>
      <c r="K2491" t="s">
        <v>1312</v>
      </c>
      <c r="L2491" t="s">
        <v>1313</v>
      </c>
      <c r="M2491" t="s">
        <v>1314</v>
      </c>
      <c r="N2491" t="s">
        <v>921</v>
      </c>
      <c r="O2491">
        <v>775</v>
      </c>
    </row>
    <row r="2492" spans="1:15" x14ac:dyDescent="0.35">
      <c r="A2492" s="189" t="str">
        <f t="shared" si="151"/>
        <v>Aug</v>
      </c>
      <c r="B2492" s="190" t="str">
        <f t="shared" si="152"/>
        <v>2024</v>
      </c>
      <c r="C2492" s="190" t="str">
        <f t="shared" si="153"/>
        <v>Aug-2024</v>
      </c>
      <c r="D2492" s="2">
        <v>45535</v>
      </c>
      <c r="E2492" t="s">
        <v>1264</v>
      </c>
      <c r="F2492" t="s">
        <v>1265</v>
      </c>
      <c r="G2492" t="s">
        <v>1266</v>
      </c>
      <c r="H2492" t="s">
        <v>682</v>
      </c>
      <c r="I2492" t="s">
        <v>1307</v>
      </c>
      <c r="J2492" t="s">
        <v>1308</v>
      </c>
      <c r="K2492" t="s">
        <v>1315</v>
      </c>
      <c r="L2492" t="s">
        <v>1316</v>
      </c>
      <c r="M2492" t="s">
        <v>1317</v>
      </c>
      <c r="N2492" t="s">
        <v>1528</v>
      </c>
      <c r="O2492">
        <v>30</v>
      </c>
    </row>
    <row r="2493" spans="1:15" x14ac:dyDescent="0.35">
      <c r="A2493" s="189" t="str">
        <f t="shared" si="151"/>
        <v>Aug</v>
      </c>
      <c r="B2493" s="190" t="str">
        <f t="shared" si="152"/>
        <v>2024</v>
      </c>
      <c r="C2493" s="190" t="str">
        <f t="shared" si="153"/>
        <v>Aug-2024</v>
      </c>
      <c r="D2493" s="2">
        <v>45535</v>
      </c>
      <c r="E2493" t="s">
        <v>1264</v>
      </c>
      <c r="F2493" t="s">
        <v>1265</v>
      </c>
      <c r="G2493" t="s">
        <v>1266</v>
      </c>
      <c r="H2493" t="s">
        <v>682</v>
      </c>
      <c r="I2493" t="s">
        <v>1307</v>
      </c>
      <c r="J2493" t="s">
        <v>1308</v>
      </c>
      <c r="K2493" t="s">
        <v>1315</v>
      </c>
      <c r="L2493" t="s">
        <v>1316</v>
      </c>
      <c r="M2493" t="s">
        <v>1317</v>
      </c>
      <c r="N2493" t="s">
        <v>1529</v>
      </c>
      <c r="O2493" t="s">
        <v>958</v>
      </c>
    </row>
    <row r="2494" spans="1:15" x14ac:dyDescent="0.35">
      <c r="A2494" s="189" t="str">
        <f t="shared" si="151"/>
        <v>Aug</v>
      </c>
      <c r="B2494" s="190" t="str">
        <f t="shared" si="152"/>
        <v>2024</v>
      </c>
      <c r="C2494" s="190" t="str">
        <f t="shared" si="153"/>
        <v>Aug-2024</v>
      </c>
      <c r="D2494" s="2">
        <v>45535</v>
      </c>
      <c r="E2494" t="s">
        <v>1264</v>
      </c>
      <c r="F2494" t="s">
        <v>1265</v>
      </c>
      <c r="G2494" t="s">
        <v>1266</v>
      </c>
      <c r="H2494" t="s">
        <v>682</v>
      </c>
      <c r="I2494" t="s">
        <v>1307</v>
      </c>
      <c r="J2494" t="s">
        <v>1308</v>
      </c>
      <c r="K2494" t="s">
        <v>1315</v>
      </c>
      <c r="L2494" t="s">
        <v>1316</v>
      </c>
      <c r="M2494" t="s">
        <v>1317</v>
      </c>
      <c r="N2494" t="s">
        <v>919</v>
      </c>
      <c r="O2494">
        <v>30</v>
      </c>
    </row>
    <row r="2495" spans="1:15" x14ac:dyDescent="0.35">
      <c r="A2495" s="189" t="str">
        <f t="shared" si="151"/>
        <v>Aug</v>
      </c>
      <c r="B2495" s="190" t="str">
        <f t="shared" si="152"/>
        <v>2024</v>
      </c>
      <c r="C2495" s="190" t="str">
        <f t="shared" si="153"/>
        <v>Aug-2024</v>
      </c>
      <c r="D2495" s="2">
        <v>45535</v>
      </c>
      <c r="E2495" t="s">
        <v>1264</v>
      </c>
      <c r="F2495" t="s">
        <v>1265</v>
      </c>
      <c r="G2495" t="s">
        <v>1266</v>
      </c>
      <c r="H2495" t="s">
        <v>682</v>
      </c>
      <c r="I2495" t="s">
        <v>1307</v>
      </c>
      <c r="J2495" t="s">
        <v>1308</v>
      </c>
      <c r="K2495" t="s">
        <v>1315</v>
      </c>
      <c r="L2495" t="s">
        <v>1316</v>
      </c>
      <c r="M2495" t="s">
        <v>1317</v>
      </c>
      <c r="N2495" t="s">
        <v>920</v>
      </c>
      <c r="O2495">
        <v>540</v>
      </c>
    </row>
    <row r="2496" spans="1:15" x14ac:dyDescent="0.35">
      <c r="A2496" s="189" t="str">
        <f t="shared" si="151"/>
        <v>Aug</v>
      </c>
      <c r="B2496" s="190" t="str">
        <f t="shared" si="152"/>
        <v>2024</v>
      </c>
      <c r="C2496" s="190" t="str">
        <f t="shared" si="153"/>
        <v>Aug-2024</v>
      </c>
      <c r="D2496" s="2">
        <v>45535</v>
      </c>
      <c r="E2496" t="s">
        <v>1264</v>
      </c>
      <c r="F2496" t="s">
        <v>1265</v>
      </c>
      <c r="G2496" t="s">
        <v>1266</v>
      </c>
      <c r="H2496" t="s">
        <v>682</v>
      </c>
      <c r="I2496" t="s">
        <v>1307</v>
      </c>
      <c r="J2496" t="s">
        <v>1308</v>
      </c>
      <c r="K2496" t="s">
        <v>1315</v>
      </c>
      <c r="L2496" t="s">
        <v>1316</v>
      </c>
      <c r="M2496" t="s">
        <v>1317</v>
      </c>
      <c r="N2496" t="s">
        <v>922</v>
      </c>
      <c r="O2496">
        <v>480</v>
      </c>
    </row>
    <row r="2497" spans="1:15" x14ac:dyDescent="0.35">
      <c r="A2497" s="189" t="str">
        <f t="shared" si="151"/>
        <v>Aug</v>
      </c>
      <c r="B2497" s="190" t="str">
        <f t="shared" si="152"/>
        <v>2024</v>
      </c>
      <c r="C2497" s="190" t="str">
        <f t="shared" si="153"/>
        <v>Aug-2024</v>
      </c>
      <c r="D2497" s="2">
        <v>45535</v>
      </c>
      <c r="E2497" t="s">
        <v>1264</v>
      </c>
      <c r="F2497" t="s">
        <v>1265</v>
      </c>
      <c r="G2497" t="s">
        <v>1266</v>
      </c>
      <c r="H2497" t="s">
        <v>682</v>
      </c>
      <c r="I2497" t="s">
        <v>1307</v>
      </c>
      <c r="J2497" t="s">
        <v>1308</v>
      </c>
      <c r="K2497" t="s">
        <v>1315</v>
      </c>
      <c r="L2497" t="s">
        <v>1316</v>
      </c>
      <c r="M2497" t="s">
        <v>1317</v>
      </c>
      <c r="N2497" t="s">
        <v>921</v>
      </c>
      <c r="O2497">
        <v>580</v>
      </c>
    </row>
    <row r="2498" spans="1:15" x14ac:dyDescent="0.35">
      <c r="A2498" s="189" t="str">
        <f t="shared" si="151"/>
        <v>Aug</v>
      </c>
      <c r="B2498" s="190" t="str">
        <f t="shared" si="152"/>
        <v>2024</v>
      </c>
      <c r="C2498" s="190" t="str">
        <f t="shared" si="153"/>
        <v>Aug-2024</v>
      </c>
      <c r="D2498" s="2">
        <v>45535</v>
      </c>
      <c r="E2498" t="s">
        <v>1264</v>
      </c>
      <c r="F2498" t="s">
        <v>1265</v>
      </c>
      <c r="G2498" t="s">
        <v>1266</v>
      </c>
      <c r="H2498" t="s">
        <v>682</v>
      </c>
      <c r="I2498" t="s">
        <v>1307</v>
      </c>
      <c r="J2498" t="s">
        <v>1308</v>
      </c>
      <c r="K2498" t="s">
        <v>1318</v>
      </c>
      <c r="L2498" t="s">
        <v>1319</v>
      </c>
      <c r="M2498" t="s">
        <v>1320</v>
      </c>
      <c r="N2498" t="s">
        <v>1528</v>
      </c>
      <c r="O2498" t="s">
        <v>958</v>
      </c>
    </row>
    <row r="2499" spans="1:15" x14ac:dyDescent="0.35">
      <c r="A2499" s="189" t="str">
        <f t="shared" ref="A2499:A2562" si="154">TEXT(D2499,"mmm")</f>
        <v>Aug</v>
      </c>
      <c r="B2499" s="190" t="str">
        <f t="shared" ref="B2499:B2562" si="155">TEXT(D2499,"yyyy")</f>
        <v>2024</v>
      </c>
      <c r="C2499" s="190" t="str">
        <f t="shared" ref="C2499:C2562" si="156">_xlfn.CONCAT(A2499&amp;"-"&amp;B2499)</f>
        <v>Aug-2024</v>
      </c>
      <c r="D2499" s="2">
        <v>45535</v>
      </c>
      <c r="E2499" t="s">
        <v>1264</v>
      </c>
      <c r="F2499" t="s">
        <v>1265</v>
      </c>
      <c r="G2499" t="s">
        <v>1266</v>
      </c>
      <c r="H2499" t="s">
        <v>682</v>
      </c>
      <c r="I2499" t="s">
        <v>1307</v>
      </c>
      <c r="J2499" t="s">
        <v>1308</v>
      </c>
      <c r="K2499" t="s">
        <v>1318</v>
      </c>
      <c r="L2499" t="s">
        <v>1319</v>
      </c>
      <c r="M2499" t="s">
        <v>1320</v>
      </c>
      <c r="N2499" t="s">
        <v>1529</v>
      </c>
      <c r="O2499" t="s">
        <v>958</v>
      </c>
    </row>
    <row r="2500" spans="1:15" x14ac:dyDescent="0.35">
      <c r="A2500" s="189" t="str">
        <f t="shared" si="154"/>
        <v>Aug</v>
      </c>
      <c r="B2500" s="190" t="str">
        <f t="shared" si="155"/>
        <v>2024</v>
      </c>
      <c r="C2500" s="190" t="str">
        <f t="shared" si="156"/>
        <v>Aug-2024</v>
      </c>
      <c r="D2500" s="2">
        <v>45535</v>
      </c>
      <c r="E2500" t="s">
        <v>1264</v>
      </c>
      <c r="F2500" t="s">
        <v>1265</v>
      </c>
      <c r="G2500" t="s">
        <v>1266</v>
      </c>
      <c r="H2500" t="s">
        <v>682</v>
      </c>
      <c r="I2500" t="s">
        <v>1307</v>
      </c>
      <c r="J2500" t="s">
        <v>1308</v>
      </c>
      <c r="K2500" t="s">
        <v>1318</v>
      </c>
      <c r="L2500" t="s">
        <v>1319</v>
      </c>
      <c r="M2500" t="s">
        <v>1320</v>
      </c>
      <c r="N2500" t="s">
        <v>919</v>
      </c>
      <c r="O2500">
        <v>10</v>
      </c>
    </row>
    <row r="2501" spans="1:15" x14ac:dyDescent="0.35">
      <c r="A2501" s="189" t="str">
        <f t="shared" si="154"/>
        <v>Aug</v>
      </c>
      <c r="B2501" s="190" t="str">
        <f t="shared" si="155"/>
        <v>2024</v>
      </c>
      <c r="C2501" s="190" t="str">
        <f t="shared" si="156"/>
        <v>Aug-2024</v>
      </c>
      <c r="D2501" s="2">
        <v>45535</v>
      </c>
      <c r="E2501" t="s">
        <v>1264</v>
      </c>
      <c r="F2501" t="s">
        <v>1265</v>
      </c>
      <c r="G2501" t="s">
        <v>1266</v>
      </c>
      <c r="H2501" t="s">
        <v>682</v>
      </c>
      <c r="I2501" t="s">
        <v>1307</v>
      </c>
      <c r="J2501" t="s">
        <v>1308</v>
      </c>
      <c r="K2501" t="s">
        <v>1318</v>
      </c>
      <c r="L2501" t="s">
        <v>1319</v>
      </c>
      <c r="M2501" t="s">
        <v>1320</v>
      </c>
      <c r="N2501" t="s">
        <v>920</v>
      </c>
      <c r="O2501">
        <v>250</v>
      </c>
    </row>
    <row r="2502" spans="1:15" x14ac:dyDescent="0.35">
      <c r="A2502" s="189" t="str">
        <f t="shared" si="154"/>
        <v>Aug</v>
      </c>
      <c r="B2502" s="190" t="str">
        <f t="shared" si="155"/>
        <v>2024</v>
      </c>
      <c r="C2502" s="190" t="str">
        <f t="shared" si="156"/>
        <v>Aug-2024</v>
      </c>
      <c r="D2502" s="2">
        <v>45535</v>
      </c>
      <c r="E2502" t="s">
        <v>1264</v>
      </c>
      <c r="F2502" t="s">
        <v>1265</v>
      </c>
      <c r="G2502" t="s">
        <v>1266</v>
      </c>
      <c r="H2502" t="s">
        <v>682</v>
      </c>
      <c r="I2502" t="s">
        <v>1307</v>
      </c>
      <c r="J2502" t="s">
        <v>1308</v>
      </c>
      <c r="K2502" t="s">
        <v>1318</v>
      </c>
      <c r="L2502" t="s">
        <v>1319</v>
      </c>
      <c r="M2502" t="s">
        <v>1320</v>
      </c>
      <c r="N2502" t="s">
        <v>922</v>
      </c>
      <c r="O2502">
        <v>640</v>
      </c>
    </row>
    <row r="2503" spans="1:15" x14ac:dyDescent="0.35">
      <c r="A2503" s="189" t="str">
        <f t="shared" si="154"/>
        <v>Aug</v>
      </c>
      <c r="B2503" s="190" t="str">
        <f t="shared" si="155"/>
        <v>2024</v>
      </c>
      <c r="C2503" s="190" t="str">
        <f t="shared" si="156"/>
        <v>Aug-2024</v>
      </c>
      <c r="D2503" s="2">
        <v>45535</v>
      </c>
      <c r="E2503" t="s">
        <v>1264</v>
      </c>
      <c r="F2503" t="s">
        <v>1265</v>
      </c>
      <c r="G2503" t="s">
        <v>1266</v>
      </c>
      <c r="H2503" t="s">
        <v>682</v>
      </c>
      <c r="I2503" t="s">
        <v>1307</v>
      </c>
      <c r="J2503" t="s">
        <v>1308</v>
      </c>
      <c r="K2503" t="s">
        <v>1318</v>
      </c>
      <c r="L2503" t="s">
        <v>1319</v>
      </c>
      <c r="M2503" t="s">
        <v>1320</v>
      </c>
      <c r="N2503" t="s">
        <v>921</v>
      </c>
      <c r="O2503">
        <v>690</v>
      </c>
    </row>
    <row r="2504" spans="1:15" x14ac:dyDescent="0.35">
      <c r="A2504" s="189" t="str">
        <f t="shared" si="154"/>
        <v>Aug</v>
      </c>
      <c r="B2504" s="190" t="str">
        <f t="shared" si="155"/>
        <v>2024</v>
      </c>
      <c r="C2504" s="190" t="str">
        <f t="shared" si="156"/>
        <v>Aug-2024</v>
      </c>
      <c r="D2504" s="2">
        <v>45535</v>
      </c>
      <c r="E2504" t="s">
        <v>1264</v>
      </c>
      <c r="F2504" t="s">
        <v>1265</v>
      </c>
      <c r="G2504" t="s">
        <v>1266</v>
      </c>
      <c r="H2504" t="s">
        <v>682</v>
      </c>
      <c r="I2504" t="s">
        <v>1307</v>
      </c>
      <c r="J2504" t="s">
        <v>1308</v>
      </c>
      <c r="K2504" t="s">
        <v>1321</v>
      </c>
      <c r="L2504" t="s">
        <v>1322</v>
      </c>
      <c r="M2504" t="s">
        <v>1323</v>
      </c>
      <c r="N2504" t="s">
        <v>1528</v>
      </c>
      <c r="O2504" t="s">
        <v>958</v>
      </c>
    </row>
    <row r="2505" spans="1:15" x14ac:dyDescent="0.35">
      <c r="A2505" s="189" t="str">
        <f t="shared" si="154"/>
        <v>Aug</v>
      </c>
      <c r="B2505" s="190" t="str">
        <f t="shared" si="155"/>
        <v>2024</v>
      </c>
      <c r="C2505" s="190" t="str">
        <f t="shared" si="156"/>
        <v>Aug-2024</v>
      </c>
      <c r="D2505" s="2">
        <v>45535</v>
      </c>
      <c r="E2505" t="s">
        <v>1264</v>
      </c>
      <c r="F2505" t="s">
        <v>1265</v>
      </c>
      <c r="G2505" t="s">
        <v>1266</v>
      </c>
      <c r="H2505" t="s">
        <v>682</v>
      </c>
      <c r="I2505" t="s">
        <v>1307</v>
      </c>
      <c r="J2505" t="s">
        <v>1308</v>
      </c>
      <c r="K2505" t="s">
        <v>1321</v>
      </c>
      <c r="L2505" t="s">
        <v>1322</v>
      </c>
      <c r="M2505" t="s">
        <v>1323</v>
      </c>
      <c r="N2505" t="s">
        <v>1529</v>
      </c>
      <c r="O2505" t="s">
        <v>958</v>
      </c>
    </row>
    <row r="2506" spans="1:15" x14ac:dyDescent="0.35">
      <c r="A2506" s="189" t="str">
        <f t="shared" si="154"/>
        <v>Aug</v>
      </c>
      <c r="B2506" s="190" t="str">
        <f t="shared" si="155"/>
        <v>2024</v>
      </c>
      <c r="C2506" s="190" t="str">
        <f t="shared" si="156"/>
        <v>Aug-2024</v>
      </c>
      <c r="D2506" s="2">
        <v>45535</v>
      </c>
      <c r="E2506" t="s">
        <v>1264</v>
      </c>
      <c r="F2506" t="s">
        <v>1265</v>
      </c>
      <c r="G2506" t="s">
        <v>1266</v>
      </c>
      <c r="H2506" t="s">
        <v>682</v>
      </c>
      <c r="I2506" t="s">
        <v>1307</v>
      </c>
      <c r="J2506" t="s">
        <v>1308</v>
      </c>
      <c r="K2506" t="s">
        <v>1321</v>
      </c>
      <c r="L2506" t="s">
        <v>1322</v>
      </c>
      <c r="M2506" t="s">
        <v>1323</v>
      </c>
      <c r="N2506" t="s">
        <v>919</v>
      </c>
      <c r="O2506">
        <v>65</v>
      </c>
    </row>
    <row r="2507" spans="1:15" x14ac:dyDescent="0.35">
      <c r="A2507" s="189" t="str">
        <f t="shared" si="154"/>
        <v>Aug</v>
      </c>
      <c r="B2507" s="190" t="str">
        <f t="shared" si="155"/>
        <v>2024</v>
      </c>
      <c r="C2507" s="190" t="str">
        <f t="shared" si="156"/>
        <v>Aug-2024</v>
      </c>
      <c r="D2507" s="2">
        <v>45535</v>
      </c>
      <c r="E2507" t="s">
        <v>1264</v>
      </c>
      <c r="F2507" t="s">
        <v>1265</v>
      </c>
      <c r="G2507" t="s">
        <v>1266</v>
      </c>
      <c r="H2507" t="s">
        <v>682</v>
      </c>
      <c r="I2507" t="s">
        <v>1307</v>
      </c>
      <c r="J2507" t="s">
        <v>1308</v>
      </c>
      <c r="K2507" t="s">
        <v>1321</v>
      </c>
      <c r="L2507" t="s">
        <v>1322</v>
      </c>
      <c r="M2507" t="s">
        <v>1323</v>
      </c>
      <c r="N2507" t="s">
        <v>920</v>
      </c>
      <c r="O2507">
        <v>720</v>
      </c>
    </row>
    <row r="2508" spans="1:15" x14ac:dyDescent="0.35">
      <c r="A2508" s="189" t="str">
        <f t="shared" si="154"/>
        <v>Aug</v>
      </c>
      <c r="B2508" s="190" t="str">
        <f t="shared" si="155"/>
        <v>2024</v>
      </c>
      <c r="C2508" s="190" t="str">
        <f t="shared" si="156"/>
        <v>Aug-2024</v>
      </c>
      <c r="D2508" s="2">
        <v>45535</v>
      </c>
      <c r="E2508" t="s">
        <v>1264</v>
      </c>
      <c r="F2508" t="s">
        <v>1265</v>
      </c>
      <c r="G2508" t="s">
        <v>1266</v>
      </c>
      <c r="H2508" t="s">
        <v>682</v>
      </c>
      <c r="I2508" t="s">
        <v>1307</v>
      </c>
      <c r="J2508" t="s">
        <v>1308</v>
      </c>
      <c r="K2508" t="s">
        <v>1321</v>
      </c>
      <c r="L2508" t="s">
        <v>1322</v>
      </c>
      <c r="M2508" t="s">
        <v>1323</v>
      </c>
      <c r="N2508" t="s">
        <v>922</v>
      </c>
      <c r="O2508">
        <v>310</v>
      </c>
    </row>
    <row r="2509" spans="1:15" x14ac:dyDescent="0.35">
      <c r="A2509" s="189" t="str">
        <f t="shared" si="154"/>
        <v>Aug</v>
      </c>
      <c r="B2509" s="190" t="str">
        <f t="shared" si="155"/>
        <v>2024</v>
      </c>
      <c r="C2509" s="190" t="str">
        <f t="shared" si="156"/>
        <v>Aug-2024</v>
      </c>
      <c r="D2509" s="2">
        <v>45535</v>
      </c>
      <c r="E2509" t="s">
        <v>1264</v>
      </c>
      <c r="F2509" t="s">
        <v>1265</v>
      </c>
      <c r="G2509" t="s">
        <v>1266</v>
      </c>
      <c r="H2509" t="s">
        <v>682</v>
      </c>
      <c r="I2509" t="s">
        <v>1307</v>
      </c>
      <c r="J2509" t="s">
        <v>1308</v>
      </c>
      <c r="K2509" t="s">
        <v>1321</v>
      </c>
      <c r="L2509" t="s">
        <v>1322</v>
      </c>
      <c r="M2509" t="s">
        <v>1323</v>
      </c>
      <c r="N2509" t="s">
        <v>921</v>
      </c>
      <c r="O2509">
        <v>675</v>
      </c>
    </row>
    <row r="2510" spans="1:15" x14ac:dyDescent="0.35">
      <c r="A2510" s="189" t="str">
        <f t="shared" si="154"/>
        <v>Aug</v>
      </c>
      <c r="B2510" s="190" t="str">
        <f t="shared" si="155"/>
        <v>2024</v>
      </c>
      <c r="C2510" s="190" t="str">
        <f t="shared" si="156"/>
        <v>Aug-2024</v>
      </c>
      <c r="D2510" s="2">
        <v>45535</v>
      </c>
      <c r="E2510" t="s">
        <v>1264</v>
      </c>
      <c r="F2510" t="s">
        <v>1265</v>
      </c>
      <c r="G2510" t="s">
        <v>1266</v>
      </c>
      <c r="H2510" t="s">
        <v>682</v>
      </c>
      <c r="I2510" t="s">
        <v>1307</v>
      </c>
      <c r="J2510" t="s">
        <v>1308</v>
      </c>
      <c r="K2510" t="s">
        <v>1324</v>
      </c>
      <c r="L2510" t="s">
        <v>1325</v>
      </c>
      <c r="M2510" t="s">
        <v>1326</v>
      </c>
      <c r="N2510" t="s">
        <v>1528</v>
      </c>
      <c r="O2510">
        <v>30</v>
      </c>
    </row>
    <row r="2511" spans="1:15" x14ac:dyDescent="0.35">
      <c r="A2511" s="189" t="str">
        <f t="shared" si="154"/>
        <v>Aug</v>
      </c>
      <c r="B2511" s="190" t="str">
        <f t="shared" si="155"/>
        <v>2024</v>
      </c>
      <c r="C2511" s="190" t="str">
        <f t="shared" si="156"/>
        <v>Aug-2024</v>
      </c>
      <c r="D2511" s="2">
        <v>45535</v>
      </c>
      <c r="E2511" t="s">
        <v>1264</v>
      </c>
      <c r="F2511" t="s">
        <v>1265</v>
      </c>
      <c r="G2511" t="s">
        <v>1266</v>
      </c>
      <c r="H2511" t="s">
        <v>682</v>
      </c>
      <c r="I2511" t="s">
        <v>1307</v>
      </c>
      <c r="J2511" t="s">
        <v>1308</v>
      </c>
      <c r="K2511" t="s">
        <v>1324</v>
      </c>
      <c r="L2511" t="s">
        <v>1325</v>
      </c>
      <c r="M2511" t="s">
        <v>1326</v>
      </c>
      <c r="N2511" t="s">
        <v>1529</v>
      </c>
      <c r="O2511" t="s">
        <v>958</v>
      </c>
    </row>
    <row r="2512" spans="1:15" x14ac:dyDescent="0.35">
      <c r="A2512" s="189" t="str">
        <f t="shared" si="154"/>
        <v>Aug</v>
      </c>
      <c r="B2512" s="190" t="str">
        <f t="shared" si="155"/>
        <v>2024</v>
      </c>
      <c r="C2512" s="190" t="str">
        <f t="shared" si="156"/>
        <v>Aug-2024</v>
      </c>
      <c r="D2512" s="2">
        <v>45535</v>
      </c>
      <c r="E2512" t="s">
        <v>1264</v>
      </c>
      <c r="F2512" t="s">
        <v>1265</v>
      </c>
      <c r="G2512" t="s">
        <v>1266</v>
      </c>
      <c r="H2512" t="s">
        <v>682</v>
      </c>
      <c r="I2512" t="s">
        <v>1307</v>
      </c>
      <c r="J2512" t="s">
        <v>1308</v>
      </c>
      <c r="K2512" t="s">
        <v>1324</v>
      </c>
      <c r="L2512" t="s">
        <v>1325</v>
      </c>
      <c r="M2512" t="s">
        <v>1326</v>
      </c>
      <c r="N2512" t="s">
        <v>919</v>
      </c>
      <c r="O2512">
        <v>165</v>
      </c>
    </row>
    <row r="2513" spans="1:15" x14ac:dyDescent="0.35">
      <c r="A2513" s="189" t="str">
        <f t="shared" si="154"/>
        <v>Aug</v>
      </c>
      <c r="B2513" s="190" t="str">
        <f t="shared" si="155"/>
        <v>2024</v>
      </c>
      <c r="C2513" s="190" t="str">
        <f t="shared" si="156"/>
        <v>Aug-2024</v>
      </c>
      <c r="D2513" s="2">
        <v>45535</v>
      </c>
      <c r="E2513" t="s">
        <v>1264</v>
      </c>
      <c r="F2513" t="s">
        <v>1265</v>
      </c>
      <c r="G2513" t="s">
        <v>1266</v>
      </c>
      <c r="H2513" t="s">
        <v>682</v>
      </c>
      <c r="I2513" t="s">
        <v>1307</v>
      </c>
      <c r="J2513" t="s">
        <v>1308</v>
      </c>
      <c r="K2513" t="s">
        <v>1324</v>
      </c>
      <c r="L2513" t="s">
        <v>1325</v>
      </c>
      <c r="M2513" t="s">
        <v>1326</v>
      </c>
      <c r="N2513" t="s">
        <v>920</v>
      </c>
      <c r="O2513">
        <v>2300</v>
      </c>
    </row>
    <row r="2514" spans="1:15" x14ac:dyDescent="0.35">
      <c r="A2514" s="189" t="str">
        <f t="shared" si="154"/>
        <v>Aug</v>
      </c>
      <c r="B2514" s="190" t="str">
        <f t="shared" si="155"/>
        <v>2024</v>
      </c>
      <c r="C2514" s="190" t="str">
        <f t="shared" si="156"/>
        <v>Aug-2024</v>
      </c>
      <c r="D2514" s="2">
        <v>45535</v>
      </c>
      <c r="E2514" t="s">
        <v>1264</v>
      </c>
      <c r="F2514" t="s">
        <v>1265</v>
      </c>
      <c r="G2514" t="s">
        <v>1266</v>
      </c>
      <c r="H2514" t="s">
        <v>682</v>
      </c>
      <c r="I2514" t="s">
        <v>1307</v>
      </c>
      <c r="J2514" t="s">
        <v>1308</v>
      </c>
      <c r="K2514" t="s">
        <v>1324</v>
      </c>
      <c r="L2514" t="s">
        <v>1325</v>
      </c>
      <c r="M2514" t="s">
        <v>1326</v>
      </c>
      <c r="N2514" t="s">
        <v>922</v>
      </c>
      <c r="O2514">
        <v>1160</v>
      </c>
    </row>
    <row r="2515" spans="1:15" x14ac:dyDescent="0.35">
      <c r="A2515" s="189" t="str">
        <f t="shared" si="154"/>
        <v>Aug</v>
      </c>
      <c r="B2515" s="190" t="str">
        <f t="shared" si="155"/>
        <v>2024</v>
      </c>
      <c r="C2515" s="190" t="str">
        <f t="shared" si="156"/>
        <v>Aug-2024</v>
      </c>
      <c r="D2515" s="2">
        <v>45535</v>
      </c>
      <c r="E2515" t="s">
        <v>1264</v>
      </c>
      <c r="F2515" t="s">
        <v>1265</v>
      </c>
      <c r="G2515" t="s">
        <v>1266</v>
      </c>
      <c r="H2515" t="s">
        <v>682</v>
      </c>
      <c r="I2515" t="s">
        <v>1307</v>
      </c>
      <c r="J2515" t="s">
        <v>1308</v>
      </c>
      <c r="K2515" t="s">
        <v>1324</v>
      </c>
      <c r="L2515" t="s">
        <v>1325</v>
      </c>
      <c r="M2515" t="s">
        <v>1326</v>
      </c>
      <c r="N2515" t="s">
        <v>921</v>
      </c>
      <c r="O2515">
        <v>2000</v>
      </c>
    </row>
    <row r="2516" spans="1:15" x14ac:dyDescent="0.35">
      <c r="A2516" s="189" t="str">
        <f t="shared" si="154"/>
        <v>Aug</v>
      </c>
      <c r="B2516" s="190" t="str">
        <f t="shared" si="155"/>
        <v>2024</v>
      </c>
      <c r="C2516" s="190" t="str">
        <f t="shared" si="156"/>
        <v>Aug-2024</v>
      </c>
      <c r="D2516" s="2">
        <v>45535</v>
      </c>
      <c r="E2516" t="s">
        <v>1264</v>
      </c>
      <c r="F2516" t="s">
        <v>1265</v>
      </c>
      <c r="G2516" t="s">
        <v>1266</v>
      </c>
      <c r="H2516" t="s">
        <v>695</v>
      </c>
      <c r="I2516" t="s">
        <v>1327</v>
      </c>
      <c r="J2516" t="s">
        <v>1328</v>
      </c>
      <c r="K2516" t="s">
        <v>1329</v>
      </c>
      <c r="L2516" t="s">
        <v>1330</v>
      </c>
      <c r="M2516" t="s">
        <v>1331</v>
      </c>
      <c r="N2516" t="s">
        <v>1528</v>
      </c>
      <c r="O2516">
        <v>15</v>
      </c>
    </row>
    <row r="2517" spans="1:15" x14ac:dyDescent="0.35">
      <c r="A2517" s="189" t="str">
        <f t="shared" si="154"/>
        <v>Aug</v>
      </c>
      <c r="B2517" s="190" t="str">
        <f t="shared" si="155"/>
        <v>2024</v>
      </c>
      <c r="C2517" s="190" t="str">
        <f t="shared" si="156"/>
        <v>Aug-2024</v>
      </c>
      <c r="D2517" s="2">
        <v>45535</v>
      </c>
      <c r="E2517" t="s">
        <v>1264</v>
      </c>
      <c r="F2517" t="s">
        <v>1265</v>
      </c>
      <c r="G2517" t="s">
        <v>1266</v>
      </c>
      <c r="H2517" t="s">
        <v>695</v>
      </c>
      <c r="I2517" t="s">
        <v>1327</v>
      </c>
      <c r="J2517" t="s">
        <v>1328</v>
      </c>
      <c r="K2517" t="s">
        <v>1329</v>
      </c>
      <c r="L2517" t="s">
        <v>1330</v>
      </c>
      <c r="M2517" t="s">
        <v>1331</v>
      </c>
      <c r="N2517" t="s">
        <v>1529</v>
      </c>
      <c r="O2517" t="s">
        <v>958</v>
      </c>
    </row>
    <row r="2518" spans="1:15" x14ac:dyDescent="0.35">
      <c r="A2518" s="189" t="str">
        <f t="shared" si="154"/>
        <v>Aug</v>
      </c>
      <c r="B2518" s="190" t="str">
        <f t="shared" si="155"/>
        <v>2024</v>
      </c>
      <c r="C2518" s="190" t="str">
        <f t="shared" si="156"/>
        <v>Aug-2024</v>
      </c>
      <c r="D2518" s="2">
        <v>45535</v>
      </c>
      <c r="E2518" t="s">
        <v>1264</v>
      </c>
      <c r="F2518" t="s">
        <v>1265</v>
      </c>
      <c r="G2518" t="s">
        <v>1266</v>
      </c>
      <c r="H2518" t="s">
        <v>695</v>
      </c>
      <c r="I2518" t="s">
        <v>1327</v>
      </c>
      <c r="J2518" t="s">
        <v>1328</v>
      </c>
      <c r="K2518" t="s">
        <v>1329</v>
      </c>
      <c r="L2518" t="s">
        <v>1330</v>
      </c>
      <c r="M2518" t="s">
        <v>1331</v>
      </c>
      <c r="N2518" t="s">
        <v>919</v>
      </c>
      <c r="O2518">
        <v>85</v>
      </c>
    </row>
    <row r="2519" spans="1:15" x14ac:dyDescent="0.35">
      <c r="A2519" s="189" t="str">
        <f t="shared" si="154"/>
        <v>Aug</v>
      </c>
      <c r="B2519" s="190" t="str">
        <f t="shared" si="155"/>
        <v>2024</v>
      </c>
      <c r="C2519" s="190" t="str">
        <f t="shared" si="156"/>
        <v>Aug-2024</v>
      </c>
      <c r="D2519" s="2">
        <v>45535</v>
      </c>
      <c r="E2519" t="s">
        <v>1264</v>
      </c>
      <c r="F2519" t="s">
        <v>1265</v>
      </c>
      <c r="G2519" t="s">
        <v>1266</v>
      </c>
      <c r="H2519" t="s">
        <v>695</v>
      </c>
      <c r="I2519" t="s">
        <v>1327</v>
      </c>
      <c r="J2519" t="s">
        <v>1328</v>
      </c>
      <c r="K2519" t="s">
        <v>1329</v>
      </c>
      <c r="L2519" t="s">
        <v>1330</v>
      </c>
      <c r="M2519" t="s">
        <v>1331</v>
      </c>
      <c r="N2519" t="s">
        <v>920</v>
      </c>
      <c r="O2519">
        <v>455</v>
      </c>
    </row>
    <row r="2520" spans="1:15" x14ac:dyDescent="0.35">
      <c r="A2520" s="189" t="str">
        <f t="shared" si="154"/>
        <v>Aug</v>
      </c>
      <c r="B2520" s="190" t="str">
        <f t="shared" si="155"/>
        <v>2024</v>
      </c>
      <c r="C2520" s="190" t="str">
        <f t="shared" si="156"/>
        <v>Aug-2024</v>
      </c>
      <c r="D2520" s="2">
        <v>45535</v>
      </c>
      <c r="E2520" t="s">
        <v>1264</v>
      </c>
      <c r="F2520" t="s">
        <v>1265</v>
      </c>
      <c r="G2520" t="s">
        <v>1266</v>
      </c>
      <c r="H2520" t="s">
        <v>695</v>
      </c>
      <c r="I2520" t="s">
        <v>1327</v>
      </c>
      <c r="J2520" t="s">
        <v>1328</v>
      </c>
      <c r="K2520" t="s">
        <v>1329</v>
      </c>
      <c r="L2520" t="s">
        <v>1330</v>
      </c>
      <c r="M2520" t="s">
        <v>1331</v>
      </c>
      <c r="N2520" t="s">
        <v>922</v>
      </c>
      <c r="O2520">
        <v>935</v>
      </c>
    </row>
    <row r="2521" spans="1:15" x14ac:dyDescent="0.35">
      <c r="A2521" s="189" t="str">
        <f t="shared" si="154"/>
        <v>Aug</v>
      </c>
      <c r="B2521" s="190" t="str">
        <f t="shared" si="155"/>
        <v>2024</v>
      </c>
      <c r="C2521" s="190" t="str">
        <f t="shared" si="156"/>
        <v>Aug-2024</v>
      </c>
      <c r="D2521" s="2">
        <v>45535</v>
      </c>
      <c r="E2521" t="s">
        <v>1264</v>
      </c>
      <c r="F2521" t="s">
        <v>1265</v>
      </c>
      <c r="G2521" t="s">
        <v>1266</v>
      </c>
      <c r="H2521" t="s">
        <v>695</v>
      </c>
      <c r="I2521" t="s">
        <v>1327</v>
      </c>
      <c r="J2521" t="s">
        <v>1328</v>
      </c>
      <c r="K2521" t="s">
        <v>1329</v>
      </c>
      <c r="L2521" t="s">
        <v>1330</v>
      </c>
      <c r="M2521" t="s">
        <v>1331</v>
      </c>
      <c r="N2521" t="s">
        <v>921</v>
      </c>
      <c r="O2521">
        <v>365</v>
      </c>
    </row>
    <row r="2522" spans="1:15" x14ac:dyDescent="0.35">
      <c r="A2522" s="189" t="str">
        <f t="shared" si="154"/>
        <v>Aug</v>
      </c>
      <c r="B2522" s="190" t="str">
        <f t="shared" si="155"/>
        <v>2024</v>
      </c>
      <c r="C2522" s="190" t="str">
        <f t="shared" si="156"/>
        <v>Aug-2024</v>
      </c>
      <c r="D2522" s="2">
        <v>45535</v>
      </c>
      <c r="E2522" t="s">
        <v>1264</v>
      </c>
      <c r="F2522" t="s">
        <v>1265</v>
      </c>
      <c r="G2522" t="s">
        <v>1266</v>
      </c>
      <c r="H2522" t="s">
        <v>695</v>
      </c>
      <c r="I2522" t="s">
        <v>1327</v>
      </c>
      <c r="J2522" t="s">
        <v>1328</v>
      </c>
      <c r="K2522" t="s">
        <v>1332</v>
      </c>
      <c r="L2522" t="s">
        <v>1333</v>
      </c>
      <c r="M2522" t="s">
        <v>1334</v>
      </c>
      <c r="N2522" t="s">
        <v>1528</v>
      </c>
      <c r="O2522">
        <v>35</v>
      </c>
    </row>
    <row r="2523" spans="1:15" x14ac:dyDescent="0.35">
      <c r="A2523" s="189" t="str">
        <f t="shared" si="154"/>
        <v>Aug</v>
      </c>
      <c r="B2523" s="190" t="str">
        <f t="shared" si="155"/>
        <v>2024</v>
      </c>
      <c r="C2523" s="190" t="str">
        <f t="shared" si="156"/>
        <v>Aug-2024</v>
      </c>
      <c r="D2523" s="2">
        <v>45535</v>
      </c>
      <c r="E2523" t="s">
        <v>1264</v>
      </c>
      <c r="F2523" t="s">
        <v>1265</v>
      </c>
      <c r="G2523" t="s">
        <v>1266</v>
      </c>
      <c r="H2523" t="s">
        <v>695</v>
      </c>
      <c r="I2523" t="s">
        <v>1327</v>
      </c>
      <c r="J2523" t="s">
        <v>1328</v>
      </c>
      <c r="K2523" t="s">
        <v>1332</v>
      </c>
      <c r="L2523" t="s">
        <v>1333</v>
      </c>
      <c r="M2523" t="s">
        <v>1334</v>
      </c>
      <c r="N2523" t="s">
        <v>1529</v>
      </c>
      <c r="O2523" t="s">
        <v>958</v>
      </c>
    </row>
    <row r="2524" spans="1:15" x14ac:dyDescent="0.35">
      <c r="A2524" s="189" t="str">
        <f t="shared" si="154"/>
        <v>Aug</v>
      </c>
      <c r="B2524" s="190" t="str">
        <f t="shared" si="155"/>
        <v>2024</v>
      </c>
      <c r="C2524" s="190" t="str">
        <f t="shared" si="156"/>
        <v>Aug-2024</v>
      </c>
      <c r="D2524" s="2">
        <v>45535</v>
      </c>
      <c r="E2524" t="s">
        <v>1264</v>
      </c>
      <c r="F2524" t="s">
        <v>1265</v>
      </c>
      <c r="G2524" t="s">
        <v>1266</v>
      </c>
      <c r="H2524" t="s">
        <v>695</v>
      </c>
      <c r="I2524" t="s">
        <v>1327</v>
      </c>
      <c r="J2524" t="s">
        <v>1328</v>
      </c>
      <c r="K2524" t="s">
        <v>1332</v>
      </c>
      <c r="L2524" t="s">
        <v>1333</v>
      </c>
      <c r="M2524" t="s">
        <v>1334</v>
      </c>
      <c r="N2524" t="s">
        <v>919</v>
      </c>
      <c r="O2524">
        <v>110</v>
      </c>
    </row>
    <row r="2525" spans="1:15" x14ac:dyDescent="0.35">
      <c r="A2525" s="189" t="str">
        <f t="shared" si="154"/>
        <v>Aug</v>
      </c>
      <c r="B2525" s="190" t="str">
        <f t="shared" si="155"/>
        <v>2024</v>
      </c>
      <c r="C2525" s="190" t="str">
        <f t="shared" si="156"/>
        <v>Aug-2024</v>
      </c>
      <c r="D2525" s="2">
        <v>45535</v>
      </c>
      <c r="E2525" t="s">
        <v>1264</v>
      </c>
      <c r="F2525" t="s">
        <v>1265</v>
      </c>
      <c r="G2525" t="s">
        <v>1266</v>
      </c>
      <c r="H2525" t="s">
        <v>695</v>
      </c>
      <c r="I2525" t="s">
        <v>1327</v>
      </c>
      <c r="J2525" t="s">
        <v>1328</v>
      </c>
      <c r="K2525" t="s">
        <v>1332</v>
      </c>
      <c r="L2525" t="s">
        <v>1333</v>
      </c>
      <c r="M2525" t="s">
        <v>1334</v>
      </c>
      <c r="N2525" t="s">
        <v>920</v>
      </c>
      <c r="O2525">
        <v>795</v>
      </c>
    </row>
    <row r="2526" spans="1:15" x14ac:dyDescent="0.35">
      <c r="A2526" s="189" t="str">
        <f t="shared" si="154"/>
        <v>Aug</v>
      </c>
      <c r="B2526" s="190" t="str">
        <f t="shared" si="155"/>
        <v>2024</v>
      </c>
      <c r="C2526" s="190" t="str">
        <f t="shared" si="156"/>
        <v>Aug-2024</v>
      </c>
      <c r="D2526" s="2">
        <v>45535</v>
      </c>
      <c r="E2526" t="s">
        <v>1264</v>
      </c>
      <c r="F2526" t="s">
        <v>1265</v>
      </c>
      <c r="G2526" t="s">
        <v>1266</v>
      </c>
      <c r="H2526" t="s">
        <v>695</v>
      </c>
      <c r="I2526" t="s">
        <v>1327</v>
      </c>
      <c r="J2526" t="s">
        <v>1328</v>
      </c>
      <c r="K2526" t="s">
        <v>1332</v>
      </c>
      <c r="L2526" t="s">
        <v>1333</v>
      </c>
      <c r="M2526" t="s">
        <v>1334</v>
      </c>
      <c r="N2526" t="s">
        <v>922</v>
      </c>
      <c r="O2526">
        <v>1110</v>
      </c>
    </row>
    <row r="2527" spans="1:15" x14ac:dyDescent="0.35">
      <c r="A2527" s="189" t="str">
        <f t="shared" si="154"/>
        <v>Aug</v>
      </c>
      <c r="B2527" s="190" t="str">
        <f t="shared" si="155"/>
        <v>2024</v>
      </c>
      <c r="C2527" s="190" t="str">
        <f t="shared" si="156"/>
        <v>Aug-2024</v>
      </c>
      <c r="D2527" s="2">
        <v>45535</v>
      </c>
      <c r="E2527" t="s">
        <v>1264</v>
      </c>
      <c r="F2527" t="s">
        <v>1265</v>
      </c>
      <c r="G2527" t="s">
        <v>1266</v>
      </c>
      <c r="H2527" t="s">
        <v>695</v>
      </c>
      <c r="I2527" t="s">
        <v>1327</v>
      </c>
      <c r="J2527" t="s">
        <v>1328</v>
      </c>
      <c r="K2527" t="s">
        <v>1332</v>
      </c>
      <c r="L2527" t="s">
        <v>1333</v>
      </c>
      <c r="M2527" t="s">
        <v>1334</v>
      </c>
      <c r="N2527" t="s">
        <v>921</v>
      </c>
      <c r="O2527">
        <v>990</v>
      </c>
    </row>
    <row r="2528" spans="1:15" x14ac:dyDescent="0.35">
      <c r="A2528" s="189" t="str">
        <f t="shared" si="154"/>
        <v>Aug</v>
      </c>
      <c r="B2528" s="190" t="str">
        <f t="shared" si="155"/>
        <v>2024</v>
      </c>
      <c r="C2528" s="190" t="str">
        <f t="shared" si="156"/>
        <v>Aug-2024</v>
      </c>
      <c r="D2528" s="2">
        <v>45535</v>
      </c>
      <c r="E2528" t="s">
        <v>1264</v>
      </c>
      <c r="F2528" t="s">
        <v>1265</v>
      </c>
      <c r="G2528" t="s">
        <v>1266</v>
      </c>
      <c r="H2528" t="s">
        <v>695</v>
      </c>
      <c r="I2528" t="s">
        <v>1327</v>
      </c>
      <c r="J2528" t="s">
        <v>1328</v>
      </c>
      <c r="K2528" t="s">
        <v>1335</v>
      </c>
      <c r="L2528" t="s">
        <v>1336</v>
      </c>
      <c r="M2528" t="s">
        <v>1337</v>
      </c>
      <c r="N2528" t="s">
        <v>1528</v>
      </c>
      <c r="O2528">
        <v>120</v>
      </c>
    </row>
    <row r="2529" spans="1:15" x14ac:dyDescent="0.35">
      <c r="A2529" s="189" t="str">
        <f t="shared" si="154"/>
        <v>Aug</v>
      </c>
      <c r="B2529" s="190" t="str">
        <f t="shared" si="155"/>
        <v>2024</v>
      </c>
      <c r="C2529" s="190" t="str">
        <f t="shared" si="156"/>
        <v>Aug-2024</v>
      </c>
      <c r="D2529" s="2">
        <v>45535</v>
      </c>
      <c r="E2529" t="s">
        <v>1264</v>
      </c>
      <c r="F2529" t="s">
        <v>1265</v>
      </c>
      <c r="G2529" t="s">
        <v>1266</v>
      </c>
      <c r="H2529" t="s">
        <v>695</v>
      </c>
      <c r="I2529" t="s">
        <v>1327</v>
      </c>
      <c r="J2529" t="s">
        <v>1328</v>
      </c>
      <c r="K2529" t="s">
        <v>1335</v>
      </c>
      <c r="L2529" t="s">
        <v>1336</v>
      </c>
      <c r="M2529" t="s">
        <v>1337</v>
      </c>
      <c r="N2529" t="s">
        <v>1529</v>
      </c>
      <c r="O2529">
        <v>10</v>
      </c>
    </row>
    <row r="2530" spans="1:15" x14ac:dyDescent="0.35">
      <c r="A2530" s="189" t="str">
        <f t="shared" si="154"/>
        <v>Aug</v>
      </c>
      <c r="B2530" s="190" t="str">
        <f t="shared" si="155"/>
        <v>2024</v>
      </c>
      <c r="C2530" s="190" t="str">
        <f t="shared" si="156"/>
        <v>Aug-2024</v>
      </c>
      <c r="D2530" s="2">
        <v>45535</v>
      </c>
      <c r="E2530" t="s">
        <v>1264</v>
      </c>
      <c r="F2530" t="s">
        <v>1265</v>
      </c>
      <c r="G2530" t="s">
        <v>1266</v>
      </c>
      <c r="H2530" t="s">
        <v>695</v>
      </c>
      <c r="I2530" t="s">
        <v>1327</v>
      </c>
      <c r="J2530" t="s">
        <v>1328</v>
      </c>
      <c r="K2530" t="s">
        <v>1335</v>
      </c>
      <c r="L2530" t="s">
        <v>1336</v>
      </c>
      <c r="M2530" t="s">
        <v>1337</v>
      </c>
      <c r="N2530" t="s">
        <v>919</v>
      </c>
      <c r="O2530">
        <v>415</v>
      </c>
    </row>
    <row r="2531" spans="1:15" x14ac:dyDescent="0.35">
      <c r="A2531" s="189" t="str">
        <f t="shared" si="154"/>
        <v>Aug</v>
      </c>
      <c r="B2531" s="190" t="str">
        <f t="shared" si="155"/>
        <v>2024</v>
      </c>
      <c r="C2531" s="190" t="str">
        <f t="shared" si="156"/>
        <v>Aug-2024</v>
      </c>
      <c r="D2531" s="2">
        <v>45535</v>
      </c>
      <c r="E2531" t="s">
        <v>1264</v>
      </c>
      <c r="F2531" t="s">
        <v>1265</v>
      </c>
      <c r="G2531" t="s">
        <v>1266</v>
      </c>
      <c r="H2531" t="s">
        <v>695</v>
      </c>
      <c r="I2531" t="s">
        <v>1327</v>
      </c>
      <c r="J2531" t="s">
        <v>1328</v>
      </c>
      <c r="K2531" t="s">
        <v>1335</v>
      </c>
      <c r="L2531" t="s">
        <v>1336</v>
      </c>
      <c r="M2531" t="s">
        <v>1337</v>
      </c>
      <c r="N2531" t="s">
        <v>920</v>
      </c>
      <c r="O2531">
        <v>2090</v>
      </c>
    </row>
    <row r="2532" spans="1:15" x14ac:dyDescent="0.35">
      <c r="A2532" s="189" t="str">
        <f t="shared" si="154"/>
        <v>Aug</v>
      </c>
      <c r="B2532" s="190" t="str">
        <f t="shared" si="155"/>
        <v>2024</v>
      </c>
      <c r="C2532" s="190" t="str">
        <f t="shared" si="156"/>
        <v>Aug-2024</v>
      </c>
      <c r="D2532" s="2">
        <v>45535</v>
      </c>
      <c r="E2532" t="s">
        <v>1264</v>
      </c>
      <c r="F2532" t="s">
        <v>1265</v>
      </c>
      <c r="G2532" t="s">
        <v>1266</v>
      </c>
      <c r="H2532" t="s">
        <v>695</v>
      </c>
      <c r="I2532" t="s">
        <v>1327</v>
      </c>
      <c r="J2532" t="s">
        <v>1328</v>
      </c>
      <c r="K2532" t="s">
        <v>1335</v>
      </c>
      <c r="L2532" t="s">
        <v>1336</v>
      </c>
      <c r="M2532" t="s">
        <v>1337</v>
      </c>
      <c r="N2532" t="s">
        <v>922</v>
      </c>
      <c r="O2532">
        <v>2460</v>
      </c>
    </row>
    <row r="2533" spans="1:15" x14ac:dyDescent="0.35">
      <c r="A2533" s="189" t="str">
        <f t="shared" si="154"/>
        <v>Aug</v>
      </c>
      <c r="B2533" s="190" t="str">
        <f t="shared" si="155"/>
        <v>2024</v>
      </c>
      <c r="C2533" s="190" t="str">
        <f t="shared" si="156"/>
        <v>Aug-2024</v>
      </c>
      <c r="D2533" s="2">
        <v>45535</v>
      </c>
      <c r="E2533" t="s">
        <v>1264</v>
      </c>
      <c r="F2533" t="s">
        <v>1265</v>
      </c>
      <c r="G2533" t="s">
        <v>1266</v>
      </c>
      <c r="H2533" t="s">
        <v>695</v>
      </c>
      <c r="I2533" t="s">
        <v>1327</v>
      </c>
      <c r="J2533" t="s">
        <v>1328</v>
      </c>
      <c r="K2533" t="s">
        <v>1335</v>
      </c>
      <c r="L2533" t="s">
        <v>1336</v>
      </c>
      <c r="M2533" t="s">
        <v>1337</v>
      </c>
      <c r="N2533" t="s">
        <v>921</v>
      </c>
      <c r="O2533">
        <v>1705</v>
      </c>
    </row>
    <row r="2534" spans="1:15" x14ac:dyDescent="0.35">
      <c r="A2534" s="189" t="str">
        <f t="shared" si="154"/>
        <v>Aug</v>
      </c>
      <c r="B2534" s="190" t="str">
        <f t="shared" si="155"/>
        <v>2024</v>
      </c>
      <c r="C2534" s="190" t="str">
        <f t="shared" si="156"/>
        <v>Aug-2024</v>
      </c>
      <c r="D2534" s="2">
        <v>45535</v>
      </c>
      <c r="E2534" t="s">
        <v>1264</v>
      </c>
      <c r="F2534" t="s">
        <v>1265</v>
      </c>
      <c r="G2534" t="s">
        <v>1266</v>
      </c>
      <c r="H2534" t="s">
        <v>695</v>
      </c>
      <c r="I2534" t="s">
        <v>1327</v>
      </c>
      <c r="J2534" t="s">
        <v>1328</v>
      </c>
      <c r="K2534" t="s">
        <v>1338</v>
      </c>
      <c r="L2534" t="s">
        <v>1339</v>
      </c>
      <c r="M2534" t="s">
        <v>1340</v>
      </c>
      <c r="N2534" t="s">
        <v>1528</v>
      </c>
      <c r="O2534">
        <v>425</v>
      </c>
    </row>
    <row r="2535" spans="1:15" x14ac:dyDescent="0.35">
      <c r="A2535" s="189" t="str">
        <f t="shared" si="154"/>
        <v>Aug</v>
      </c>
      <c r="B2535" s="190" t="str">
        <f t="shared" si="155"/>
        <v>2024</v>
      </c>
      <c r="C2535" s="190" t="str">
        <f t="shared" si="156"/>
        <v>Aug-2024</v>
      </c>
      <c r="D2535" s="2">
        <v>45535</v>
      </c>
      <c r="E2535" t="s">
        <v>1264</v>
      </c>
      <c r="F2535" t="s">
        <v>1265</v>
      </c>
      <c r="G2535" t="s">
        <v>1266</v>
      </c>
      <c r="H2535" t="s">
        <v>695</v>
      </c>
      <c r="I2535" t="s">
        <v>1327</v>
      </c>
      <c r="J2535" t="s">
        <v>1328</v>
      </c>
      <c r="K2535" t="s">
        <v>1338</v>
      </c>
      <c r="L2535" t="s">
        <v>1339</v>
      </c>
      <c r="M2535" t="s">
        <v>1340</v>
      </c>
      <c r="N2535" t="s">
        <v>1529</v>
      </c>
      <c r="O2535" t="s">
        <v>958</v>
      </c>
    </row>
    <row r="2536" spans="1:15" x14ac:dyDescent="0.35">
      <c r="A2536" s="189" t="str">
        <f t="shared" si="154"/>
        <v>Aug</v>
      </c>
      <c r="B2536" s="190" t="str">
        <f t="shared" si="155"/>
        <v>2024</v>
      </c>
      <c r="C2536" s="190" t="str">
        <f t="shared" si="156"/>
        <v>Aug-2024</v>
      </c>
      <c r="D2536" s="2">
        <v>45535</v>
      </c>
      <c r="E2536" t="s">
        <v>1264</v>
      </c>
      <c r="F2536" t="s">
        <v>1265</v>
      </c>
      <c r="G2536" t="s">
        <v>1266</v>
      </c>
      <c r="H2536" t="s">
        <v>695</v>
      </c>
      <c r="I2536" t="s">
        <v>1327</v>
      </c>
      <c r="J2536" t="s">
        <v>1328</v>
      </c>
      <c r="K2536" t="s">
        <v>1338</v>
      </c>
      <c r="L2536" t="s">
        <v>1339</v>
      </c>
      <c r="M2536" t="s">
        <v>1340</v>
      </c>
      <c r="N2536" t="s">
        <v>919</v>
      </c>
      <c r="O2536">
        <v>335</v>
      </c>
    </row>
    <row r="2537" spans="1:15" x14ac:dyDescent="0.35">
      <c r="A2537" s="189" t="str">
        <f t="shared" si="154"/>
        <v>Aug</v>
      </c>
      <c r="B2537" s="190" t="str">
        <f t="shared" si="155"/>
        <v>2024</v>
      </c>
      <c r="C2537" s="190" t="str">
        <f t="shared" si="156"/>
        <v>Aug-2024</v>
      </c>
      <c r="D2537" s="2">
        <v>45535</v>
      </c>
      <c r="E2537" t="s">
        <v>1264</v>
      </c>
      <c r="F2537" t="s">
        <v>1265</v>
      </c>
      <c r="G2537" t="s">
        <v>1266</v>
      </c>
      <c r="H2537" t="s">
        <v>695</v>
      </c>
      <c r="I2537" t="s">
        <v>1327</v>
      </c>
      <c r="J2537" t="s">
        <v>1328</v>
      </c>
      <c r="K2537" t="s">
        <v>1338</v>
      </c>
      <c r="L2537" t="s">
        <v>1339</v>
      </c>
      <c r="M2537" t="s">
        <v>1340</v>
      </c>
      <c r="N2537" t="s">
        <v>920</v>
      </c>
      <c r="O2537">
        <v>1145</v>
      </c>
    </row>
    <row r="2538" spans="1:15" x14ac:dyDescent="0.35">
      <c r="A2538" s="189" t="str">
        <f t="shared" si="154"/>
        <v>Aug</v>
      </c>
      <c r="B2538" s="190" t="str">
        <f t="shared" si="155"/>
        <v>2024</v>
      </c>
      <c r="C2538" s="190" t="str">
        <f t="shared" si="156"/>
        <v>Aug-2024</v>
      </c>
      <c r="D2538" s="2">
        <v>45535</v>
      </c>
      <c r="E2538" t="s">
        <v>1264</v>
      </c>
      <c r="F2538" t="s">
        <v>1265</v>
      </c>
      <c r="G2538" t="s">
        <v>1266</v>
      </c>
      <c r="H2538" t="s">
        <v>695</v>
      </c>
      <c r="I2538" t="s">
        <v>1327</v>
      </c>
      <c r="J2538" t="s">
        <v>1328</v>
      </c>
      <c r="K2538" t="s">
        <v>1338</v>
      </c>
      <c r="L2538" t="s">
        <v>1339</v>
      </c>
      <c r="M2538" t="s">
        <v>1340</v>
      </c>
      <c r="N2538" t="s">
        <v>922</v>
      </c>
      <c r="O2538">
        <v>1850</v>
      </c>
    </row>
    <row r="2539" spans="1:15" x14ac:dyDescent="0.35">
      <c r="A2539" s="189" t="str">
        <f t="shared" si="154"/>
        <v>Aug</v>
      </c>
      <c r="B2539" s="190" t="str">
        <f t="shared" si="155"/>
        <v>2024</v>
      </c>
      <c r="C2539" s="190" t="str">
        <f t="shared" si="156"/>
        <v>Aug-2024</v>
      </c>
      <c r="D2539" s="2">
        <v>45535</v>
      </c>
      <c r="E2539" t="s">
        <v>1264</v>
      </c>
      <c r="F2539" t="s">
        <v>1265</v>
      </c>
      <c r="G2539" t="s">
        <v>1266</v>
      </c>
      <c r="H2539" t="s">
        <v>695</v>
      </c>
      <c r="I2539" t="s">
        <v>1327</v>
      </c>
      <c r="J2539" t="s">
        <v>1328</v>
      </c>
      <c r="K2539" t="s">
        <v>1338</v>
      </c>
      <c r="L2539" t="s">
        <v>1339</v>
      </c>
      <c r="M2539" t="s">
        <v>1340</v>
      </c>
      <c r="N2539" t="s">
        <v>921</v>
      </c>
      <c r="O2539">
        <v>1250</v>
      </c>
    </row>
    <row r="2540" spans="1:15" x14ac:dyDescent="0.35">
      <c r="A2540" s="189" t="str">
        <f t="shared" si="154"/>
        <v>Aug</v>
      </c>
      <c r="B2540" s="190" t="str">
        <f t="shared" si="155"/>
        <v>2024</v>
      </c>
      <c r="C2540" s="190" t="str">
        <f t="shared" si="156"/>
        <v>Aug-2024</v>
      </c>
      <c r="D2540" s="2">
        <v>45535</v>
      </c>
      <c r="E2540" t="s">
        <v>1264</v>
      </c>
      <c r="F2540" t="s">
        <v>1265</v>
      </c>
      <c r="G2540" t="s">
        <v>1266</v>
      </c>
      <c r="H2540" t="s">
        <v>695</v>
      </c>
      <c r="I2540" t="s">
        <v>1327</v>
      </c>
      <c r="J2540" t="s">
        <v>1328</v>
      </c>
      <c r="K2540" t="s">
        <v>1341</v>
      </c>
      <c r="L2540" t="s">
        <v>1342</v>
      </c>
      <c r="M2540" t="s">
        <v>1343</v>
      </c>
      <c r="N2540" t="s">
        <v>1528</v>
      </c>
      <c r="O2540">
        <v>210</v>
      </c>
    </row>
    <row r="2541" spans="1:15" x14ac:dyDescent="0.35">
      <c r="A2541" s="189" t="str">
        <f t="shared" si="154"/>
        <v>Aug</v>
      </c>
      <c r="B2541" s="190" t="str">
        <f t="shared" si="155"/>
        <v>2024</v>
      </c>
      <c r="C2541" s="190" t="str">
        <f t="shared" si="156"/>
        <v>Aug-2024</v>
      </c>
      <c r="D2541" s="2">
        <v>45535</v>
      </c>
      <c r="E2541" t="s">
        <v>1264</v>
      </c>
      <c r="F2541" t="s">
        <v>1265</v>
      </c>
      <c r="G2541" t="s">
        <v>1266</v>
      </c>
      <c r="H2541" t="s">
        <v>695</v>
      </c>
      <c r="I2541" t="s">
        <v>1327</v>
      </c>
      <c r="J2541" t="s">
        <v>1328</v>
      </c>
      <c r="K2541" t="s">
        <v>1341</v>
      </c>
      <c r="L2541" t="s">
        <v>1342</v>
      </c>
      <c r="M2541" t="s">
        <v>1343</v>
      </c>
      <c r="N2541" t="s">
        <v>1529</v>
      </c>
      <c r="O2541" t="s">
        <v>958</v>
      </c>
    </row>
    <row r="2542" spans="1:15" x14ac:dyDescent="0.35">
      <c r="A2542" s="189" t="str">
        <f t="shared" si="154"/>
        <v>Aug</v>
      </c>
      <c r="B2542" s="190" t="str">
        <f t="shared" si="155"/>
        <v>2024</v>
      </c>
      <c r="C2542" s="190" t="str">
        <f t="shared" si="156"/>
        <v>Aug-2024</v>
      </c>
      <c r="D2542" s="2">
        <v>45535</v>
      </c>
      <c r="E2542" t="s">
        <v>1264</v>
      </c>
      <c r="F2542" t="s">
        <v>1265</v>
      </c>
      <c r="G2542" t="s">
        <v>1266</v>
      </c>
      <c r="H2542" t="s">
        <v>695</v>
      </c>
      <c r="I2542" t="s">
        <v>1327</v>
      </c>
      <c r="J2542" t="s">
        <v>1328</v>
      </c>
      <c r="K2542" t="s">
        <v>1341</v>
      </c>
      <c r="L2542" t="s">
        <v>1342</v>
      </c>
      <c r="M2542" t="s">
        <v>1343</v>
      </c>
      <c r="N2542" t="s">
        <v>919</v>
      </c>
      <c r="O2542">
        <v>185</v>
      </c>
    </row>
    <row r="2543" spans="1:15" x14ac:dyDescent="0.35">
      <c r="A2543" s="189" t="str">
        <f t="shared" si="154"/>
        <v>Aug</v>
      </c>
      <c r="B2543" s="190" t="str">
        <f t="shared" si="155"/>
        <v>2024</v>
      </c>
      <c r="C2543" s="190" t="str">
        <f t="shared" si="156"/>
        <v>Aug-2024</v>
      </c>
      <c r="D2543" s="2">
        <v>45535</v>
      </c>
      <c r="E2543" t="s">
        <v>1264</v>
      </c>
      <c r="F2543" t="s">
        <v>1265</v>
      </c>
      <c r="G2543" t="s">
        <v>1266</v>
      </c>
      <c r="H2543" t="s">
        <v>695</v>
      </c>
      <c r="I2543" t="s">
        <v>1327</v>
      </c>
      <c r="J2543" t="s">
        <v>1328</v>
      </c>
      <c r="K2543" t="s">
        <v>1341</v>
      </c>
      <c r="L2543" t="s">
        <v>1342</v>
      </c>
      <c r="M2543" t="s">
        <v>1343</v>
      </c>
      <c r="N2543" t="s">
        <v>920</v>
      </c>
      <c r="O2543">
        <v>1010</v>
      </c>
    </row>
    <row r="2544" spans="1:15" x14ac:dyDescent="0.35">
      <c r="A2544" s="189" t="str">
        <f t="shared" si="154"/>
        <v>Aug</v>
      </c>
      <c r="B2544" s="190" t="str">
        <f t="shared" si="155"/>
        <v>2024</v>
      </c>
      <c r="C2544" s="190" t="str">
        <f t="shared" si="156"/>
        <v>Aug-2024</v>
      </c>
      <c r="D2544" s="2">
        <v>45535</v>
      </c>
      <c r="E2544" t="s">
        <v>1264</v>
      </c>
      <c r="F2544" t="s">
        <v>1265</v>
      </c>
      <c r="G2544" t="s">
        <v>1266</v>
      </c>
      <c r="H2544" t="s">
        <v>695</v>
      </c>
      <c r="I2544" t="s">
        <v>1327</v>
      </c>
      <c r="J2544" t="s">
        <v>1328</v>
      </c>
      <c r="K2544" t="s">
        <v>1341</v>
      </c>
      <c r="L2544" t="s">
        <v>1342</v>
      </c>
      <c r="M2544" t="s">
        <v>1343</v>
      </c>
      <c r="N2544" t="s">
        <v>922</v>
      </c>
      <c r="O2544">
        <v>1070</v>
      </c>
    </row>
    <row r="2545" spans="1:15" x14ac:dyDescent="0.35">
      <c r="A2545" s="189" t="str">
        <f t="shared" si="154"/>
        <v>Aug</v>
      </c>
      <c r="B2545" s="190" t="str">
        <f t="shared" si="155"/>
        <v>2024</v>
      </c>
      <c r="C2545" s="190" t="str">
        <f t="shared" si="156"/>
        <v>Aug-2024</v>
      </c>
      <c r="D2545" s="2">
        <v>45535</v>
      </c>
      <c r="E2545" t="s">
        <v>1264</v>
      </c>
      <c r="F2545" t="s">
        <v>1265</v>
      </c>
      <c r="G2545" t="s">
        <v>1266</v>
      </c>
      <c r="H2545" t="s">
        <v>695</v>
      </c>
      <c r="I2545" t="s">
        <v>1327</v>
      </c>
      <c r="J2545" t="s">
        <v>1328</v>
      </c>
      <c r="K2545" t="s">
        <v>1341</v>
      </c>
      <c r="L2545" t="s">
        <v>1342</v>
      </c>
      <c r="M2545" t="s">
        <v>1343</v>
      </c>
      <c r="N2545" t="s">
        <v>921</v>
      </c>
      <c r="O2545">
        <v>840</v>
      </c>
    </row>
    <row r="2546" spans="1:15" x14ac:dyDescent="0.35">
      <c r="A2546" s="189" t="str">
        <f t="shared" si="154"/>
        <v>Jul</v>
      </c>
      <c r="B2546" s="190" t="str">
        <f t="shared" si="155"/>
        <v>2024</v>
      </c>
      <c r="C2546" s="190" t="str">
        <f t="shared" si="156"/>
        <v>Jul-2024</v>
      </c>
      <c r="D2546" s="2">
        <v>45504</v>
      </c>
      <c r="E2546" t="s">
        <v>912</v>
      </c>
      <c r="F2546" t="s">
        <v>913</v>
      </c>
      <c r="G2546" t="s">
        <v>95</v>
      </c>
      <c r="H2546" t="s">
        <v>654</v>
      </c>
      <c r="I2546" t="s">
        <v>914</v>
      </c>
      <c r="J2546" t="s">
        <v>915</v>
      </c>
      <c r="K2546" t="s">
        <v>916</v>
      </c>
      <c r="L2546" t="s">
        <v>917</v>
      </c>
      <c r="M2546" t="s">
        <v>918</v>
      </c>
      <c r="N2546" t="s">
        <v>1528</v>
      </c>
      <c r="O2546">
        <v>70</v>
      </c>
    </row>
    <row r="2547" spans="1:15" x14ac:dyDescent="0.35">
      <c r="A2547" s="189" t="str">
        <f t="shared" si="154"/>
        <v>Jul</v>
      </c>
      <c r="B2547" s="190" t="str">
        <f t="shared" si="155"/>
        <v>2024</v>
      </c>
      <c r="C2547" s="190" t="str">
        <f t="shared" si="156"/>
        <v>Jul-2024</v>
      </c>
      <c r="D2547" s="2">
        <v>45504</v>
      </c>
      <c r="E2547" t="s">
        <v>912</v>
      </c>
      <c r="F2547" t="s">
        <v>913</v>
      </c>
      <c r="G2547" t="s">
        <v>95</v>
      </c>
      <c r="H2547" t="s">
        <v>654</v>
      </c>
      <c r="I2547" t="s">
        <v>914</v>
      </c>
      <c r="J2547" t="s">
        <v>915</v>
      </c>
      <c r="K2547" t="s">
        <v>916</v>
      </c>
      <c r="L2547" t="s">
        <v>917</v>
      </c>
      <c r="M2547" t="s">
        <v>918</v>
      </c>
      <c r="N2547" t="s">
        <v>1529</v>
      </c>
      <c r="O2547">
        <v>10</v>
      </c>
    </row>
    <row r="2548" spans="1:15" x14ac:dyDescent="0.35">
      <c r="A2548" s="189" t="str">
        <f t="shared" si="154"/>
        <v>Jul</v>
      </c>
      <c r="B2548" s="190" t="str">
        <f t="shared" si="155"/>
        <v>2024</v>
      </c>
      <c r="C2548" s="190" t="str">
        <f t="shared" si="156"/>
        <v>Jul-2024</v>
      </c>
      <c r="D2548" s="2">
        <v>45504</v>
      </c>
      <c r="E2548" t="s">
        <v>912</v>
      </c>
      <c r="F2548" t="s">
        <v>913</v>
      </c>
      <c r="G2548" t="s">
        <v>95</v>
      </c>
      <c r="H2548" t="s">
        <v>654</v>
      </c>
      <c r="I2548" t="s">
        <v>914</v>
      </c>
      <c r="J2548" t="s">
        <v>915</v>
      </c>
      <c r="K2548" t="s">
        <v>916</v>
      </c>
      <c r="L2548" t="s">
        <v>917</v>
      </c>
      <c r="M2548" t="s">
        <v>918</v>
      </c>
      <c r="N2548" t="s">
        <v>919</v>
      </c>
      <c r="O2548">
        <v>820</v>
      </c>
    </row>
    <row r="2549" spans="1:15" x14ac:dyDescent="0.35">
      <c r="A2549" s="189" t="str">
        <f t="shared" si="154"/>
        <v>Jul</v>
      </c>
      <c r="B2549" s="190" t="str">
        <f t="shared" si="155"/>
        <v>2024</v>
      </c>
      <c r="C2549" s="190" t="str">
        <f t="shared" si="156"/>
        <v>Jul-2024</v>
      </c>
      <c r="D2549" s="2">
        <v>45504</v>
      </c>
      <c r="E2549" t="s">
        <v>912</v>
      </c>
      <c r="F2549" t="s">
        <v>913</v>
      </c>
      <c r="G2549" t="s">
        <v>95</v>
      </c>
      <c r="H2549" t="s">
        <v>654</v>
      </c>
      <c r="I2549" t="s">
        <v>914</v>
      </c>
      <c r="J2549" t="s">
        <v>915</v>
      </c>
      <c r="K2549" t="s">
        <v>916</v>
      </c>
      <c r="L2549" t="s">
        <v>917</v>
      </c>
      <c r="M2549" t="s">
        <v>918</v>
      </c>
      <c r="N2549" t="s">
        <v>920</v>
      </c>
      <c r="O2549">
        <v>6860</v>
      </c>
    </row>
    <row r="2550" spans="1:15" x14ac:dyDescent="0.35">
      <c r="A2550" s="189" t="str">
        <f t="shared" si="154"/>
        <v>Jul</v>
      </c>
      <c r="B2550" s="190" t="str">
        <f t="shared" si="155"/>
        <v>2024</v>
      </c>
      <c r="C2550" s="190" t="str">
        <f t="shared" si="156"/>
        <v>Jul-2024</v>
      </c>
      <c r="D2550" s="2">
        <v>45504</v>
      </c>
      <c r="E2550" t="s">
        <v>912</v>
      </c>
      <c r="F2550" t="s">
        <v>913</v>
      </c>
      <c r="G2550" t="s">
        <v>95</v>
      </c>
      <c r="H2550" t="s">
        <v>654</v>
      </c>
      <c r="I2550" t="s">
        <v>914</v>
      </c>
      <c r="J2550" t="s">
        <v>915</v>
      </c>
      <c r="K2550" t="s">
        <v>916</v>
      </c>
      <c r="L2550" t="s">
        <v>917</v>
      </c>
      <c r="M2550" t="s">
        <v>918</v>
      </c>
      <c r="N2550" t="s">
        <v>922</v>
      </c>
      <c r="O2550">
        <v>1515</v>
      </c>
    </row>
    <row r="2551" spans="1:15" x14ac:dyDescent="0.35">
      <c r="A2551" s="189" t="str">
        <f t="shared" si="154"/>
        <v>Jul</v>
      </c>
      <c r="B2551" s="190" t="str">
        <f t="shared" si="155"/>
        <v>2024</v>
      </c>
      <c r="C2551" s="190" t="str">
        <f t="shared" si="156"/>
        <v>Jul-2024</v>
      </c>
      <c r="D2551" s="2">
        <v>45504</v>
      </c>
      <c r="E2551" t="s">
        <v>912</v>
      </c>
      <c r="F2551" t="s">
        <v>913</v>
      </c>
      <c r="G2551" t="s">
        <v>95</v>
      </c>
      <c r="H2551" t="s">
        <v>654</v>
      </c>
      <c r="I2551" t="s">
        <v>914</v>
      </c>
      <c r="J2551" t="s">
        <v>915</v>
      </c>
      <c r="K2551" t="s">
        <v>916</v>
      </c>
      <c r="L2551" t="s">
        <v>917</v>
      </c>
      <c r="M2551" t="s">
        <v>918</v>
      </c>
      <c r="N2551" t="s">
        <v>921</v>
      </c>
      <c r="O2551">
        <v>1880</v>
      </c>
    </row>
    <row r="2552" spans="1:15" x14ac:dyDescent="0.35">
      <c r="A2552" s="189" t="str">
        <f t="shared" si="154"/>
        <v>Jul</v>
      </c>
      <c r="B2552" s="190" t="str">
        <f t="shared" si="155"/>
        <v>2024</v>
      </c>
      <c r="C2552" s="190" t="str">
        <f t="shared" si="156"/>
        <v>Jul-2024</v>
      </c>
      <c r="D2552" s="2">
        <v>45504</v>
      </c>
      <c r="E2552" t="s">
        <v>912</v>
      </c>
      <c r="F2552" t="s">
        <v>913</v>
      </c>
      <c r="G2552" t="s">
        <v>95</v>
      </c>
      <c r="H2552" t="s">
        <v>651</v>
      </c>
      <c r="I2552" t="s">
        <v>924</v>
      </c>
      <c r="J2552" t="s">
        <v>925</v>
      </c>
      <c r="K2552" t="s">
        <v>926</v>
      </c>
      <c r="L2552" t="s">
        <v>927</v>
      </c>
      <c r="M2552" t="s">
        <v>928</v>
      </c>
      <c r="N2552" t="s">
        <v>1528</v>
      </c>
      <c r="O2552">
        <v>190</v>
      </c>
    </row>
    <row r="2553" spans="1:15" x14ac:dyDescent="0.35">
      <c r="A2553" s="189" t="str">
        <f t="shared" si="154"/>
        <v>Jul</v>
      </c>
      <c r="B2553" s="190" t="str">
        <f t="shared" si="155"/>
        <v>2024</v>
      </c>
      <c r="C2553" s="190" t="str">
        <f t="shared" si="156"/>
        <v>Jul-2024</v>
      </c>
      <c r="D2553" s="2">
        <v>45504</v>
      </c>
      <c r="E2553" t="s">
        <v>912</v>
      </c>
      <c r="F2553" t="s">
        <v>913</v>
      </c>
      <c r="G2553" t="s">
        <v>95</v>
      </c>
      <c r="H2553" t="s">
        <v>651</v>
      </c>
      <c r="I2553" t="s">
        <v>924</v>
      </c>
      <c r="J2553" t="s">
        <v>925</v>
      </c>
      <c r="K2553" t="s">
        <v>926</v>
      </c>
      <c r="L2553" t="s">
        <v>927</v>
      </c>
      <c r="M2553" t="s">
        <v>928</v>
      </c>
      <c r="N2553" t="s">
        <v>1529</v>
      </c>
      <c r="O2553">
        <v>15</v>
      </c>
    </row>
    <row r="2554" spans="1:15" x14ac:dyDescent="0.35">
      <c r="A2554" s="189" t="str">
        <f t="shared" si="154"/>
        <v>Jul</v>
      </c>
      <c r="B2554" s="190" t="str">
        <f t="shared" si="155"/>
        <v>2024</v>
      </c>
      <c r="C2554" s="190" t="str">
        <f t="shared" si="156"/>
        <v>Jul-2024</v>
      </c>
      <c r="D2554" s="2">
        <v>45504</v>
      </c>
      <c r="E2554" t="s">
        <v>912</v>
      </c>
      <c r="F2554" t="s">
        <v>913</v>
      </c>
      <c r="G2554" t="s">
        <v>95</v>
      </c>
      <c r="H2554" t="s">
        <v>651</v>
      </c>
      <c r="I2554" t="s">
        <v>924</v>
      </c>
      <c r="J2554" t="s">
        <v>925</v>
      </c>
      <c r="K2554" t="s">
        <v>926</v>
      </c>
      <c r="L2554" t="s">
        <v>927</v>
      </c>
      <c r="M2554" t="s">
        <v>928</v>
      </c>
      <c r="N2554" t="s">
        <v>919</v>
      </c>
      <c r="O2554">
        <v>1015</v>
      </c>
    </row>
    <row r="2555" spans="1:15" x14ac:dyDescent="0.35">
      <c r="A2555" s="189" t="str">
        <f t="shared" si="154"/>
        <v>Jul</v>
      </c>
      <c r="B2555" s="190" t="str">
        <f t="shared" si="155"/>
        <v>2024</v>
      </c>
      <c r="C2555" s="190" t="str">
        <f t="shared" si="156"/>
        <v>Jul-2024</v>
      </c>
      <c r="D2555" s="2">
        <v>45504</v>
      </c>
      <c r="E2555" t="s">
        <v>912</v>
      </c>
      <c r="F2555" t="s">
        <v>913</v>
      </c>
      <c r="G2555" t="s">
        <v>95</v>
      </c>
      <c r="H2555" t="s">
        <v>651</v>
      </c>
      <c r="I2555" t="s">
        <v>924</v>
      </c>
      <c r="J2555" t="s">
        <v>925</v>
      </c>
      <c r="K2555" t="s">
        <v>926</v>
      </c>
      <c r="L2555" t="s">
        <v>927</v>
      </c>
      <c r="M2555" t="s">
        <v>928</v>
      </c>
      <c r="N2555" t="s">
        <v>920</v>
      </c>
      <c r="O2555">
        <v>4340</v>
      </c>
    </row>
    <row r="2556" spans="1:15" x14ac:dyDescent="0.35">
      <c r="A2556" s="189" t="str">
        <f t="shared" si="154"/>
        <v>Jul</v>
      </c>
      <c r="B2556" s="190" t="str">
        <f t="shared" si="155"/>
        <v>2024</v>
      </c>
      <c r="C2556" s="190" t="str">
        <f t="shared" si="156"/>
        <v>Jul-2024</v>
      </c>
      <c r="D2556" s="2">
        <v>45504</v>
      </c>
      <c r="E2556" t="s">
        <v>912</v>
      </c>
      <c r="F2556" t="s">
        <v>913</v>
      </c>
      <c r="G2556" t="s">
        <v>95</v>
      </c>
      <c r="H2556" t="s">
        <v>651</v>
      </c>
      <c r="I2556" t="s">
        <v>924</v>
      </c>
      <c r="J2556" t="s">
        <v>925</v>
      </c>
      <c r="K2556" t="s">
        <v>926</v>
      </c>
      <c r="L2556" t="s">
        <v>927</v>
      </c>
      <c r="M2556" t="s">
        <v>928</v>
      </c>
      <c r="N2556" t="s">
        <v>922</v>
      </c>
      <c r="O2556">
        <v>1885</v>
      </c>
    </row>
    <row r="2557" spans="1:15" x14ac:dyDescent="0.35">
      <c r="A2557" s="189" t="str">
        <f t="shared" si="154"/>
        <v>Jul</v>
      </c>
      <c r="B2557" s="190" t="str">
        <f t="shared" si="155"/>
        <v>2024</v>
      </c>
      <c r="C2557" s="190" t="str">
        <f t="shared" si="156"/>
        <v>Jul-2024</v>
      </c>
      <c r="D2557" s="2">
        <v>45504</v>
      </c>
      <c r="E2557" t="s">
        <v>912</v>
      </c>
      <c r="F2557" t="s">
        <v>913</v>
      </c>
      <c r="G2557" t="s">
        <v>95</v>
      </c>
      <c r="H2557" t="s">
        <v>651</v>
      </c>
      <c r="I2557" t="s">
        <v>924</v>
      </c>
      <c r="J2557" t="s">
        <v>925</v>
      </c>
      <c r="K2557" t="s">
        <v>926</v>
      </c>
      <c r="L2557" t="s">
        <v>927</v>
      </c>
      <c r="M2557" t="s">
        <v>928</v>
      </c>
      <c r="N2557" t="s">
        <v>921</v>
      </c>
      <c r="O2557">
        <v>1210</v>
      </c>
    </row>
    <row r="2558" spans="1:15" x14ac:dyDescent="0.35">
      <c r="A2558" s="189" t="str">
        <f t="shared" si="154"/>
        <v>Jul</v>
      </c>
      <c r="B2558" s="190" t="str">
        <f t="shared" si="155"/>
        <v>2024</v>
      </c>
      <c r="C2558" s="190" t="str">
        <f t="shared" si="156"/>
        <v>Jul-2024</v>
      </c>
      <c r="D2558" s="2">
        <v>45504</v>
      </c>
      <c r="E2558" t="s">
        <v>912</v>
      </c>
      <c r="F2558" t="s">
        <v>913</v>
      </c>
      <c r="G2558" t="s">
        <v>95</v>
      </c>
      <c r="H2558" t="s">
        <v>652</v>
      </c>
      <c r="I2558" t="s">
        <v>934</v>
      </c>
      <c r="J2558" t="s">
        <v>932</v>
      </c>
      <c r="K2558" t="s">
        <v>935</v>
      </c>
      <c r="L2558" t="s">
        <v>936</v>
      </c>
      <c r="M2558" t="s">
        <v>937</v>
      </c>
      <c r="N2558" t="s">
        <v>1528</v>
      </c>
      <c r="O2558">
        <v>150</v>
      </c>
    </row>
    <row r="2559" spans="1:15" x14ac:dyDescent="0.35">
      <c r="A2559" s="189" t="str">
        <f t="shared" si="154"/>
        <v>Jul</v>
      </c>
      <c r="B2559" s="190" t="str">
        <f t="shared" si="155"/>
        <v>2024</v>
      </c>
      <c r="C2559" s="190" t="str">
        <f t="shared" si="156"/>
        <v>Jul-2024</v>
      </c>
      <c r="D2559" s="2">
        <v>45504</v>
      </c>
      <c r="E2559" t="s">
        <v>912</v>
      </c>
      <c r="F2559" t="s">
        <v>913</v>
      </c>
      <c r="G2559" t="s">
        <v>95</v>
      </c>
      <c r="H2559" t="s">
        <v>652</v>
      </c>
      <c r="I2559" t="s">
        <v>934</v>
      </c>
      <c r="J2559" t="s">
        <v>932</v>
      </c>
      <c r="K2559" t="s">
        <v>935</v>
      </c>
      <c r="L2559" t="s">
        <v>936</v>
      </c>
      <c r="M2559" t="s">
        <v>937</v>
      </c>
      <c r="N2559" t="s">
        <v>1529</v>
      </c>
      <c r="O2559">
        <v>15</v>
      </c>
    </row>
    <row r="2560" spans="1:15" x14ac:dyDescent="0.35">
      <c r="A2560" s="189" t="str">
        <f t="shared" si="154"/>
        <v>Jul</v>
      </c>
      <c r="B2560" s="190" t="str">
        <f t="shared" si="155"/>
        <v>2024</v>
      </c>
      <c r="C2560" s="190" t="str">
        <f t="shared" si="156"/>
        <v>Jul-2024</v>
      </c>
      <c r="D2560" s="2">
        <v>45504</v>
      </c>
      <c r="E2560" t="s">
        <v>912</v>
      </c>
      <c r="F2560" t="s">
        <v>913</v>
      </c>
      <c r="G2560" t="s">
        <v>95</v>
      </c>
      <c r="H2560" t="s">
        <v>652</v>
      </c>
      <c r="I2560" t="s">
        <v>934</v>
      </c>
      <c r="J2560" t="s">
        <v>932</v>
      </c>
      <c r="K2560" t="s">
        <v>935</v>
      </c>
      <c r="L2560" t="s">
        <v>936</v>
      </c>
      <c r="M2560" t="s">
        <v>937</v>
      </c>
      <c r="N2560" t="s">
        <v>919</v>
      </c>
      <c r="O2560">
        <v>360</v>
      </c>
    </row>
    <row r="2561" spans="1:15" x14ac:dyDescent="0.35">
      <c r="A2561" s="189" t="str">
        <f t="shared" si="154"/>
        <v>Jul</v>
      </c>
      <c r="B2561" s="190" t="str">
        <f t="shared" si="155"/>
        <v>2024</v>
      </c>
      <c r="C2561" s="190" t="str">
        <f t="shared" si="156"/>
        <v>Jul-2024</v>
      </c>
      <c r="D2561" s="2">
        <v>45504</v>
      </c>
      <c r="E2561" t="s">
        <v>912</v>
      </c>
      <c r="F2561" t="s">
        <v>913</v>
      </c>
      <c r="G2561" t="s">
        <v>95</v>
      </c>
      <c r="H2561" t="s">
        <v>652</v>
      </c>
      <c r="I2561" t="s">
        <v>934</v>
      </c>
      <c r="J2561" t="s">
        <v>932</v>
      </c>
      <c r="K2561" t="s">
        <v>935</v>
      </c>
      <c r="L2561" t="s">
        <v>936</v>
      </c>
      <c r="M2561" t="s">
        <v>937</v>
      </c>
      <c r="N2561" t="s">
        <v>920</v>
      </c>
      <c r="O2561">
        <v>5450</v>
      </c>
    </row>
    <row r="2562" spans="1:15" x14ac:dyDescent="0.35">
      <c r="A2562" s="189" t="str">
        <f t="shared" si="154"/>
        <v>Jul</v>
      </c>
      <c r="B2562" s="190" t="str">
        <f t="shared" si="155"/>
        <v>2024</v>
      </c>
      <c r="C2562" s="190" t="str">
        <f t="shared" si="156"/>
        <v>Jul-2024</v>
      </c>
      <c r="D2562" s="2">
        <v>45504</v>
      </c>
      <c r="E2562" t="s">
        <v>912</v>
      </c>
      <c r="F2562" t="s">
        <v>913</v>
      </c>
      <c r="G2562" t="s">
        <v>95</v>
      </c>
      <c r="H2562" t="s">
        <v>652</v>
      </c>
      <c r="I2562" t="s">
        <v>934</v>
      </c>
      <c r="J2562" t="s">
        <v>932</v>
      </c>
      <c r="K2562" t="s">
        <v>935</v>
      </c>
      <c r="L2562" t="s">
        <v>936</v>
      </c>
      <c r="M2562" t="s">
        <v>937</v>
      </c>
      <c r="N2562" t="s">
        <v>922</v>
      </c>
      <c r="O2562">
        <v>1365</v>
      </c>
    </row>
    <row r="2563" spans="1:15" x14ac:dyDescent="0.35">
      <c r="A2563" s="189" t="str">
        <f t="shared" ref="A2563:A2626" si="157">TEXT(D2563,"mmm")</f>
        <v>Jul</v>
      </c>
      <c r="B2563" s="190" t="str">
        <f t="shared" ref="B2563:B2626" si="158">TEXT(D2563,"yyyy")</f>
        <v>2024</v>
      </c>
      <c r="C2563" s="190" t="str">
        <f t="shared" ref="C2563:C2626" si="159">_xlfn.CONCAT(A2563&amp;"-"&amp;B2563)</f>
        <v>Jul-2024</v>
      </c>
      <c r="D2563" s="2">
        <v>45504</v>
      </c>
      <c r="E2563" t="s">
        <v>912</v>
      </c>
      <c r="F2563" t="s">
        <v>913</v>
      </c>
      <c r="G2563" t="s">
        <v>95</v>
      </c>
      <c r="H2563" t="s">
        <v>652</v>
      </c>
      <c r="I2563" t="s">
        <v>934</v>
      </c>
      <c r="J2563" t="s">
        <v>932</v>
      </c>
      <c r="K2563" t="s">
        <v>935</v>
      </c>
      <c r="L2563" t="s">
        <v>936</v>
      </c>
      <c r="M2563" t="s">
        <v>937</v>
      </c>
      <c r="N2563" t="s">
        <v>921</v>
      </c>
      <c r="O2563">
        <v>1695</v>
      </c>
    </row>
    <row r="2564" spans="1:15" x14ac:dyDescent="0.35">
      <c r="A2564" s="189" t="str">
        <f t="shared" si="157"/>
        <v>Jul</v>
      </c>
      <c r="B2564" s="190" t="str">
        <f t="shared" si="158"/>
        <v>2024</v>
      </c>
      <c r="C2564" s="190" t="str">
        <f t="shared" si="159"/>
        <v>Jul-2024</v>
      </c>
      <c r="D2564" s="2">
        <v>45504</v>
      </c>
      <c r="E2564" t="s">
        <v>912</v>
      </c>
      <c r="F2564" t="s">
        <v>913</v>
      </c>
      <c r="G2564" t="s">
        <v>95</v>
      </c>
      <c r="H2564" t="s">
        <v>653</v>
      </c>
      <c r="I2564" t="s">
        <v>939</v>
      </c>
      <c r="J2564" t="s">
        <v>933</v>
      </c>
      <c r="K2564" t="s">
        <v>940</v>
      </c>
      <c r="L2564" t="s">
        <v>941</v>
      </c>
      <c r="M2564" t="s">
        <v>942</v>
      </c>
      <c r="N2564" t="s">
        <v>1528</v>
      </c>
      <c r="O2564">
        <v>350</v>
      </c>
    </row>
    <row r="2565" spans="1:15" x14ac:dyDescent="0.35">
      <c r="A2565" s="189" t="str">
        <f t="shared" si="157"/>
        <v>Jul</v>
      </c>
      <c r="B2565" s="190" t="str">
        <f t="shared" si="158"/>
        <v>2024</v>
      </c>
      <c r="C2565" s="190" t="str">
        <f t="shared" si="159"/>
        <v>Jul-2024</v>
      </c>
      <c r="D2565" s="2">
        <v>45504</v>
      </c>
      <c r="E2565" t="s">
        <v>912</v>
      </c>
      <c r="F2565" t="s">
        <v>913</v>
      </c>
      <c r="G2565" t="s">
        <v>95</v>
      </c>
      <c r="H2565" t="s">
        <v>653</v>
      </c>
      <c r="I2565" t="s">
        <v>939</v>
      </c>
      <c r="J2565" t="s">
        <v>933</v>
      </c>
      <c r="K2565" t="s">
        <v>940</v>
      </c>
      <c r="L2565" t="s">
        <v>941</v>
      </c>
      <c r="M2565" t="s">
        <v>942</v>
      </c>
      <c r="N2565" t="s">
        <v>1529</v>
      </c>
      <c r="O2565">
        <v>40</v>
      </c>
    </row>
    <row r="2566" spans="1:15" x14ac:dyDescent="0.35">
      <c r="A2566" s="189" t="str">
        <f t="shared" si="157"/>
        <v>Jul</v>
      </c>
      <c r="B2566" s="190" t="str">
        <f t="shared" si="158"/>
        <v>2024</v>
      </c>
      <c r="C2566" s="190" t="str">
        <f t="shared" si="159"/>
        <v>Jul-2024</v>
      </c>
      <c r="D2566" s="2">
        <v>45504</v>
      </c>
      <c r="E2566" t="s">
        <v>912</v>
      </c>
      <c r="F2566" t="s">
        <v>913</v>
      </c>
      <c r="G2566" t="s">
        <v>95</v>
      </c>
      <c r="H2566" t="s">
        <v>653</v>
      </c>
      <c r="I2566" t="s">
        <v>939</v>
      </c>
      <c r="J2566" t="s">
        <v>933</v>
      </c>
      <c r="K2566" t="s">
        <v>940</v>
      </c>
      <c r="L2566" t="s">
        <v>941</v>
      </c>
      <c r="M2566" t="s">
        <v>942</v>
      </c>
      <c r="N2566" t="s">
        <v>919</v>
      </c>
      <c r="O2566">
        <v>1225</v>
      </c>
    </row>
    <row r="2567" spans="1:15" x14ac:dyDescent="0.35">
      <c r="A2567" s="189" t="str">
        <f t="shared" si="157"/>
        <v>Jul</v>
      </c>
      <c r="B2567" s="190" t="str">
        <f t="shared" si="158"/>
        <v>2024</v>
      </c>
      <c r="C2567" s="190" t="str">
        <f t="shared" si="159"/>
        <v>Jul-2024</v>
      </c>
      <c r="D2567" s="2">
        <v>45504</v>
      </c>
      <c r="E2567" t="s">
        <v>912</v>
      </c>
      <c r="F2567" t="s">
        <v>913</v>
      </c>
      <c r="G2567" t="s">
        <v>95</v>
      </c>
      <c r="H2567" t="s">
        <v>653</v>
      </c>
      <c r="I2567" t="s">
        <v>939</v>
      </c>
      <c r="J2567" t="s">
        <v>933</v>
      </c>
      <c r="K2567" t="s">
        <v>940</v>
      </c>
      <c r="L2567" t="s">
        <v>941</v>
      </c>
      <c r="M2567" t="s">
        <v>942</v>
      </c>
      <c r="N2567" t="s">
        <v>920</v>
      </c>
      <c r="O2567">
        <v>4265</v>
      </c>
    </row>
    <row r="2568" spans="1:15" x14ac:dyDescent="0.35">
      <c r="A2568" s="189" t="str">
        <f t="shared" si="157"/>
        <v>Jul</v>
      </c>
      <c r="B2568" s="190" t="str">
        <f t="shared" si="158"/>
        <v>2024</v>
      </c>
      <c r="C2568" s="190" t="str">
        <f t="shared" si="159"/>
        <v>Jul-2024</v>
      </c>
      <c r="D2568" s="2">
        <v>45504</v>
      </c>
      <c r="E2568" t="s">
        <v>912</v>
      </c>
      <c r="F2568" t="s">
        <v>913</v>
      </c>
      <c r="G2568" t="s">
        <v>95</v>
      </c>
      <c r="H2568" t="s">
        <v>653</v>
      </c>
      <c r="I2568" t="s">
        <v>939</v>
      </c>
      <c r="J2568" t="s">
        <v>933</v>
      </c>
      <c r="K2568" t="s">
        <v>940</v>
      </c>
      <c r="L2568" t="s">
        <v>941</v>
      </c>
      <c r="M2568" t="s">
        <v>942</v>
      </c>
      <c r="N2568" t="s">
        <v>922</v>
      </c>
      <c r="O2568">
        <v>5955</v>
      </c>
    </row>
    <row r="2569" spans="1:15" x14ac:dyDescent="0.35">
      <c r="A2569" s="189" t="str">
        <f t="shared" si="157"/>
        <v>Jul</v>
      </c>
      <c r="B2569" s="190" t="str">
        <f t="shared" si="158"/>
        <v>2024</v>
      </c>
      <c r="C2569" s="190" t="str">
        <f t="shared" si="159"/>
        <v>Jul-2024</v>
      </c>
      <c r="D2569" s="2">
        <v>45504</v>
      </c>
      <c r="E2569" t="s">
        <v>912</v>
      </c>
      <c r="F2569" t="s">
        <v>913</v>
      </c>
      <c r="G2569" t="s">
        <v>95</v>
      </c>
      <c r="H2569" t="s">
        <v>653</v>
      </c>
      <c r="I2569" t="s">
        <v>939</v>
      </c>
      <c r="J2569" t="s">
        <v>933</v>
      </c>
      <c r="K2569" t="s">
        <v>940</v>
      </c>
      <c r="L2569" t="s">
        <v>941</v>
      </c>
      <c r="M2569" t="s">
        <v>942</v>
      </c>
      <c r="N2569" t="s">
        <v>921</v>
      </c>
      <c r="O2569">
        <v>1440</v>
      </c>
    </row>
    <row r="2570" spans="1:15" x14ac:dyDescent="0.35">
      <c r="A2570" s="189" t="str">
        <f t="shared" si="157"/>
        <v>Jul</v>
      </c>
      <c r="B2570" s="190" t="str">
        <f t="shared" si="158"/>
        <v>2024</v>
      </c>
      <c r="C2570" s="190" t="str">
        <f t="shared" si="159"/>
        <v>Jul-2024</v>
      </c>
      <c r="D2570" s="2">
        <v>45504</v>
      </c>
      <c r="E2570" t="s">
        <v>912</v>
      </c>
      <c r="F2570" t="s">
        <v>913</v>
      </c>
      <c r="G2570" t="s">
        <v>95</v>
      </c>
      <c r="H2570" t="s">
        <v>656</v>
      </c>
      <c r="I2570" t="s">
        <v>946</v>
      </c>
      <c r="J2570" t="s">
        <v>938</v>
      </c>
      <c r="K2570" t="s">
        <v>947</v>
      </c>
      <c r="L2570" t="s">
        <v>948</v>
      </c>
      <c r="M2570" t="s">
        <v>949</v>
      </c>
      <c r="N2570" t="s">
        <v>1528</v>
      </c>
      <c r="O2570">
        <v>140</v>
      </c>
    </row>
    <row r="2571" spans="1:15" x14ac:dyDescent="0.35">
      <c r="A2571" s="189" t="str">
        <f t="shared" si="157"/>
        <v>Jul</v>
      </c>
      <c r="B2571" s="190" t="str">
        <f t="shared" si="158"/>
        <v>2024</v>
      </c>
      <c r="C2571" s="190" t="str">
        <f t="shared" si="159"/>
        <v>Jul-2024</v>
      </c>
      <c r="D2571" s="2">
        <v>45504</v>
      </c>
      <c r="E2571" t="s">
        <v>912</v>
      </c>
      <c r="F2571" t="s">
        <v>913</v>
      </c>
      <c r="G2571" t="s">
        <v>95</v>
      </c>
      <c r="H2571" t="s">
        <v>656</v>
      </c>
      <c r="I2571" t="s">
        <v>946</v>
      </c>
      <c r="J2571" t="s">
        <v>938</v>
      </c>
      <c r="K2571" t="s">
        <v>947</v>
      </c>
      <c r="L2571" t="s">
        <v>948</v>
      </c>
      <c r="M2571" t="s">
        <v>949</v>
      </c>
      <c r="N2571" t="s">
        <v>1529</v>
      </c>
      <c r="O2571">
        <v>5</v>
      </c>
    </row>
    <row r="2572" spans="1:15" x14ac:dyDescent="0.35">
      <c r="A2572" s="189" t="str">
        <f t="shared" si="157"/>
        <v>Jul</v>
      </c>
      <c r="B2572" s="190" t="str">
        <f t="shared" si="158"/>
        <v>2024</v>
      </c>
      <c r="C2572" s="190" t="str">
        <f t="shared" si="159"/>
        <v>Jul-2024</v>
      </c>
      <c r="D2572" s="2">
        <v>45504</v>
      </c>
      <c r="E2572" t="s">
        <v>912</v>
      </c>
      <c r="F2572" t="s">
        <v>913</v>
      </c>
      <c r="G2572" t="s">
        <v>95</v>
      </c>
      <c r="H2572" t="s">
        <v>656</v>
      </c>
      <c r="I2572" t="s">
        <v>946</v>
      </c>
      <c r="J2572" t="s">
        <v>938</v>
      </c>
      <c r="K2572" t="s">
        <v>947</v>
      </c>
      <c r="L2572" t="s">
        <v>948</v>
      </c>
      <c r="M2572" t="s">
        <v>949</v>
      </c>
      <c r="N2572" t="s">
        <v>919</v>
      </c>
      <c r="O2572">
        <v>1230</v>
      </c>
    </row>
    <row r="2573" spans="1:15" x14ac:dyDescent="0.35">
      <c r="A2573" s="189" t="str">
        <f t="shared" si="157"/>
        <v>Jul</v>
      </c>
      <c r="B2573" s="190" t="str">
        <f t="shared" si="158"/>
        <v>2024</v>
      </c>
      <c r="C2573" s="190" t="str">
        <f t="shared" si="159"/>
        <v>Jul-2024</v>
      </c>
      <c r="D2573" s="2">
        <v>45504</v>
      </c>
      <c r="E2573" t="s">
        <v>912</v>
      </c>
      <c r="F2573" t="s">
        <v>913</v>
      </c>
      <c r="G2573" t="s">
        <v>95</v>
      </c>
      <c r="H2573" t="s">
        <v>656</v>
      </c>
      <c r="I2573" t="s">
        <v>946</v>
      </c>
      <c r="J2573" t="s">
        <v>938</v>
      </c>
      <c r="K2573" t="s">
        <v>947</v>
      </c>
      <c r="L2573" t="s">
        <v>948</v>
      </c>
      <c r="M2573" t="s">
        <v>949</v>
      </c>
      <c r="N2573" t="s">
        <v>920</v>
      </c>
      <c r="O2573">
        <v>6215</v>
      </c>
    </row>
    <row r="2574" spans="1:15" x14ac:dyDescent="0.35">
      <c r="A2574" s="189" t="str">
        <f t="shared" si="157"/>
        <v>Jul</v>
      </c>
      <c r="B2574" s="190" t="str">
        <f t="shared" si="158"/>
        <v>2024</v>
      </c>
      <c r="C2574" s="190" t="str">
        <f t="shared" si="159"/>
        <v>Jul-2024</v>
      </c>
      <c r="D2574" s="2">
        <v>45504</v>
      </c>
      <c r="E2574" t="s">
        <v>912</v>
      </c>
      <c r="F2574" t="s">
        <v>913</v>
      </c>
      <c r="G2574" t="s">
        <v>95</v>
      </c>
      <c r="H2574" t="s">
        <v>656</v>
      </c>
      <c r="I2574" t="s">
        <v>946</v>
      </c>
      <c r="J2574" t="s">
        <v>938</v>
      </c>
      <c r="K2574" t="s">
        <v>947</v>
      </c>
      <c r="L2574" t="s">
        <v>948</v>
      </c>
      <c r="M2574" t="s">
        <v>949</v>
      </c>
      <c r="N2574" t="s">
        <v>922</v>
      </c>
      <c r="O2574">
        <v>1225</v>
      </c>
    </row>
    <row r="2575" spans="1:15" x14ac:dyDescent="0.35">
      <c r="A2575" s="189" t="str">
        <f t="shared" si="157"/>
        <v>Jul</v>
      </c>
      <c r="B2575" s="190" t="str">
        <f t="shared" si="158"/>
        <v>2024</v>
      </c>
      <c r="C2575" s="190" t="str">
        <f t="shared" si="159"/>
        <v>Jul-2024</v>
      </c>
      <c r="D2575" s="2">
        <v>45504</v>
      </c>
      <c r="E2575" t="s">
        <v>912</v>
      </c>
      <c r="F2575" t="s">
        <v>913</v>
      </c>
      <c r="G2575" t="s">
        <v>95</v>
      </c>
      <c r="H2575" t="s">
        <v>656</v>
      </c>
      <c r="I2575" t="s">
        <v>946</v>
      </c>
      <c r="J2575" t="s">
        <v>938</v>
      </c>
      <c r="K2575" t="s">
        <v>947</v>
      </c>
      <c r="L2575" t="s">
        <v>948</v>
      </c>
      <c r="M2575" t="s">
        <v>949</v>
      </c>
      <c r="N2575" t="s">
        <v>921</v>
      </c>
      <c r="O2575">
        <v>1980</v>
      </c>
    </row>
    <row r="2576" spans="1:15" x14ac:dyDescent="0.35">
      <c r="A2576" s="189" t="str">
        <f t="shared" si="157"/>
        <v>Jul</v>
      </c>
      <c r="B2576" s="190" t="str">
        <f t="shared" si="158"/>
        <v>2024</v>
      </c>
      <c r="C2576" s="190" t="str">
        <f t="shared" si="159"/>
        <v>Jul-2024</v>
      </c>
      <c r="D2576" s="2">
        <v>45504</v>
      </c>
      <c r="E2576" t="s">
        <v>950</v>
      </c>
      <c r="F2576" t="s">
        <v>951</v>
      </c>
      <c r="G2576" t="s">
        <v>952</v>
      </c>
      <c r="H2576" t="s">
        <v>671</v>
      </c>
      <c r="I2576" t="s">
        <v>953</v>
      </c>
      <c r="J2576" t="s">
        <v>954</v>
      </c>
      <c r="K2576" t="s">
        <v>955</v>
      </c>
      <c r="L2576" t="s">
        <v>956</v>
      </c>
      <c r="M2576" t="s">
        <v>957</v>
      </c>
      <c r="N2576" t="s">
        <v>1528</v>
      </c>
      <c r="O2576">
        <v>160</v>
      </c>
    </row>
    <row r="2577" spans="1:15" x14ac:dyDescent="0.35">
      <c r="A2577" s="189" t="str">
        <f t="shared" si="157"/>
        <v>Jul</v>
      </c>
      <c r="B2577" s="190" t="str">
        <f t="shared" si="158"/>
        <v>2024</v>
      </c>
      <c r="C2577" s="190" t="str">
        <f t="shared" si="159"/>
        <v>Jul-2024</v>
      </c>
      <c r="D2577" s="2">
        <v>45504</v>
      </c>
      <c r="E2577" t="s">
        <v>950</v>
      </c>
      <c r="F2577" t="s">
        <v>951</v>
      </c>
      <c r="G2577" t="s">
        <v>952</v>
      </c>
      <c r="H2577" t="s">
        <v>671</v>
      </c>
      <c r="I2577" t="s">
        <v>953</v>
      </c>
      <c r="J2577" t="s">
        <v>954</v>
      </c>
      <c r="K2577" t="s">
        <v>955</v>
      </c>
      <c r="L2577" t="s">
        <v>956</v>
      </c>
      <c r="M2577" t="s">
        <v>957</v>
      </c>
      <c r="N2577" t="s">
        <v>1529</v>
      </c>
      <c r="O2577" t="s">
        <v>958</v>
      </c>
    </row>
    <row r="2578" spans="1:15" x14ac:dyDescent="0.35">
      <c r="A2578" s="189" t="str">
        <f t="shared" si="157"/>
        <v>Jul</v>
      </c>
      <c r="B2578" s="190" t="str">
        <f t="shared" si="158"/>
        <v>2024</v>
      </c>
      <c r="C2578" s="190" t="str">
        <f t="shared" si="159"/>
        <v>Jul-2024</v>
      </c>
      <c r="D2578" s="2">
        <v>45504</v>
      </c>
      <c r="E2578" t="s">
        <v>950</v>
      </c>
      <c r="F2578" t="s">
        <v>951</v>
      </c>
      <c r="G2578" t="s">
        <v>952</v>
      </c>
      <c r="H2578" t="s">
        <v>671</v>
      </c>
      <c r="I2578" t="s">
        <v>953</v>
      </c>
      <c r="J2578" t="s">
        <v>954</v>
      </c>
      <c r="K2578" t="s">
        <v>955</v>
      </c>
      <c r="L2578" t="s">
        <v>956</v>
      </c>
      <c r="M2578" t="s">
        <v>957</v>
      </c>
      <c r="N2578" t="s">
        <v>919</v>
      </c>
      <c r="O2578">
        <v>285</v>
      </c>
    </row>
    <row r="2579" spans="1:15" x14ac:dyDescent="0.35">
      <c r="A2579" s="189" t="str">
        <f t="shared" si="157"/>
        <v>Jul</v>
      </c>
      <c r="B2579" s="190" t="str">
        <f t="shared" si="158"/>
        <v>2024</v>
      </c>
      <c r="C2579" s="190" t="str">
        <f t="shared" si="159"/>
        <v>Jul-2024</v>
      </c>
      <c r="D2579" s="2">
        <v>45504</v>
      </c>
      <c r="E2579" t="s">
        <v>950</v>
      </c>
      <c r="F2579" t="s">
        <v>951</v>
      </c>
      <c r="G2579" t="s">
        <v>952</v>
      </c>
      <c r="H2579" t="s">
        <v>671</v>
      </c>
      <c r="I2579" t="s">
        <v>953</v>
      </c>
      <c r="J2579" t="s">
        <v>954</v>
      </c>
      <c r="K2579" t="s">
        <v>955</v>
      </c>
      <c r="L2579" t="s">
        <v>956</v>
      </c>
      <c r="M2579" t="s">
        <v>957</v>
      </c>
      <c r="N2579" t="s">
        <v>920</v>
      </c>
      <c r="O2579">
        <v>5560</v>
      </c>
    </row>
    <row r="2580" spans="1:15" x14ac:dyDescent="0.35">
      <c r="A2580" s="189" t="str">
        <f t="shared" si="157"/>
        <v>Jul</v>
      </c>
      <c r="B2580" s="190" t="str">
        <f t="shared" si="158"/>
        <v>2024</v>
      </c>
      <c r="C2580" s="190" t="str">
        <f t="shared" si="159"/>
        <v>Jul-2024</v>
      </c>
      <c r="D2580" s="2">
        <v>45504</v>
      </c>
      <c r="E2580" t="s">
        <v>950</v>
      </c>
      <c r="F2580" t="s">
        <v>951</v>
      </c>
      <c r="G2580" t="s">
        <v>952</v>
      </c>
      <c r="H2580" t="s">
        <v>671</v>
      </c>
      <c r="I2580" t="s">
        <v>953</v>
      </c>
      <c r="J2580" t="s">
        <v>954</v>
      </c>
      <c r="K2580" t="s">
        <v>955</v>
      </c>
      <c r="L2580" t="s">
        <v>956</v>
      </c>
      <c r="M2580" t="s">
        <v>957</v>
      </c>
      <c r="N2580" t="s">
        <v>922</v>
      </c>
      <c r="O2580">
        <v>2080</v>
      </c>
    </row>
    <row r="2581" spans="1:15" x14ac:dyDescent="0.35">
      <c r="A2581" s="189" t="str">
        <f t="shared" si="157"/>
        <v>Jul</v>
      </c>
      <c r="B2581" s="190" t="str">
        <f t="shared" si="158"/>
        <v>2024</v>
      </c>
      <c r="C2581" s="190" t="str">
        <f t="shared" si="159"/>
        <v>Jul-2024</v>
      </c>
      <c r="D2581" s="2">
        <v>45504</v>
      </c>
      <c r="E2581" t="s">
        <v>950</v>
      </c>
      <c r="F2581" t="s">
        <v>951</v>
      </c>
      <c r="G2581" t="s">
        <v>952</v>
      </c>
      <c r="H2581" t="s">
        <v>671</v>
      </c>
      <c r="I2581" t="s">
        <v>953</v>
      </c>
      <c r="J2581" t="s">
        <v>954</v>
      </c>
      <c r="K2581" t="s">
        <v>955</v>
      </c>
      <c r="L2581" t="s">
        <v>956</v>
      </c>
      <c r="M2581" t="s">
        <v>957</v>
      </c>
      <c r="N2581" t="s">
        <v>921</v>
      </c>
      <c r="O2581">
        <v>4135</v>
      </c>
    </row>
    <row r="2582" spans="1:15" x14ac:dyDescent="0.35">
      <c r="A2582" s="189" t="str">
        <f t="shared" si="157"/>
        <v>Jul</v>
      </c>
      <c r="B2582" s="190" t="str">
        <f t="shared" si="158"/>
        <v>2024</v>
      </c>
      <c r="C2582" s="190" t="str">
        <f t="shared" si="159"/>
        <v>Jul-2024</v>
      </c>
      <c r="D2582" s="2">
        <v>45504</v>
      </c>
      <c r="E2582" t="s">
        <v>950</v>
      </c>
      <c r="F2582" t="s">
        <v>951</v>
      </c>
      <c r="G2582" t="s">
        <v>952</v>
      </c>
      <c r="H2582" t="s">
        <v>683</v>
      </c>
      <c r="I2582" t="s">
        <v>959</v>
      </c>
      <c r="J2582" t="s">
        <v>960</v>
      </c>
      <c r="K2582" t="s">
        <v>961</v>
      </c>
      <c r="L2582" t="s">
        <v>962</v>
      </c>
      <c r="M2582" t="s">
        <v>963</v>
      </c>
      <c r="N2582" t="s">
        <v>1528</v>
      </c>
      <c r="O2582">
        <v>215</v>
      </c>
    </row>
    <row r="2583" spans="1:15" x14ac:dyDescent="0.35">
      <c r="A2583" s="189" t="str">
        <f t="shared" si="157"/>
        <v>Jul</v>
      </c>
      <c r="B2583" s="190" t="str">
        <f t="shared" si="158"/>
        <v>2024</v>
      </c>
      <c r="C2583" s="190" t="str">
        <f t="shared" si="159"/>
        <v>Jul-2024</v>
      </c>
      <c r="D2583" s="2">
        <v>45504</v>
      </c>
      <c r="E2583" t="s">
        <v>950</v>
      </c>
      <c r="F2583" t="s">
        <v>951</v>
      </c>
      <c r="G2583" t="s">
        <v>952</v>
      </c>
      <c r="H2583" t="s">
        <v>683</v>
      </c>
      <c r="I2583" t="s">
        <v>959</v>
      </c>
      <c r="J2583" t="s">
        <v>960</v>
      </c>
      <c r="K2583" t="s">
        <v>961</v>
      </c>
      <c r="L2583" t="s">
        <v>962</v>
      </c>
      <c r="M2583" t="s">
        <v>963</v>
      </c>
      <c r="N2583" t="s">
        <v>1529</v>
      </c>
      <c r="O2583">
        <v>5</v>
      </c>
    </row>
    <row r="2584" spans="1:15" x14ac:dyDescent="0.35">
      <c r="A2584" s="189" t="str">
        <f t="shared" si="157"/>
        <v>Jul</v>
      </c>
      <c r="B2584" s="190" t="str">
        <f t="shared" si="158"/>
        <v>2024</v>
      </c>
      <c r="C2584" s="190" t="str">
        <f t="shared" si="159"/>
        <v>Jul-2024</v>
      </c>
      <c r="D2584" s="2">
        <v>45504</v>
      </c>
      <c r="E2584" t="s">
        <v>950</v>
      </c>
      <c r="F2584" t="s">
        <v>951</v>
      </c>
      <c r="G2584" t="s">
        <v>952</v>
      </c>
      <c r="H2584" t="s">
        <v>683</v>
      </c>
      <c r="I2584" t="s">
        <v>959</v>
      </c>
      <c r="J2584" t="s">
        <v>960</v>
      </c>
      <c r="K2584" t="s">
        <v>961</v>
      </c>
      <c r="L2584" t="s">
        <v>962</v>
      </c>
      <c r="M2584" t="s">
        <v>963</v>
      </c>
      <c r="N2584" t="s">
        <v>919</v>
      </c>
      <c r="O2584">
        <v>255</v>
      </c>
    </row>
    <row r="2585" spans="1:15" x14ac:dyDescent="0.35">
      <c r="A2585" s="189" t="str">
        <f t="shared" si="157"/>
        <v>Jul</v>
      </c>
      <c r="B2585" s="190" t="str">
        <f t="shared" si="158"/>
        <v>2024</v>
      </c>
      <c r="C2585" s="190" t="str">
        <f t="shared" si="159"/>
        <v>Jul-2024</v>
      </c>
      <c r="D2585" s="2">
        <v>45504</v>
      </c>
      <c r="E2585" t="s">
        <v>950</v>
      </c>
      <c r="F2585" t="s">
        <v>951</v>
      </c>
      <c r="G2585" t="s">
        <v>952</v>
      </c>
      <c r="H2585" t="s">
        <v>683</v>
      </c>
      <c r="I2585" t="s">
        <v>959</v>
      </c>
      <c r="J2585" t="s">
        <v>960</v>
      </c>
      <c r="K2585" t="s">
        <v>961</v>
      </c>
      <c r="L2585" t="s">
        <v>962</v>
      </c>
      <c r="M2585" t="s">
        <v>963</v>
      </c>
      <c r="N2585" t="s">
        <v>920</v>
      </c>
      <c r="O2585">
        <v>3905</v>
      </c>
    </row>
    <row r="2586" spans="1:15" x14ac:dyDescent="0.35">
      <c r="A2586" s="189" t="str">
        <f t="shared" si="157"/>
        <v>Jul</v>
      </c>
      <c r="B2586" s="190" t="str">
        <f t="shared" si="158"/>
        <v>2024</v>
      </c>
      <c r="C2586" s="190" t="str">
        <f t="shared" si="159"/>
        <v>Jul-2024</v>
      </c>
      <c r="D2586" s="2">
        <v>45504</v>
      </c>
      <c r="E2586" t="s">
        <v>950</v>
      </c>
      <c r="F2586" t="s">
        <v>951</v>
      </c>
      <c r="G2586" t="s">
        <v>952</v>
      </c>
      <c r="H2586" t="s">
        <v>683</v>
      </c>
      <c r="I2586" t="s">
        <v>959</v>
      </c>
      <c r="J2586" t="s">
        <v>960</v>
      </c>
      <c r="K2586" t="s">
        <v>961</v>
      </c>
      <c r="L2586" t="s">
        <v>962</v>
      </c>
      <c r="M2586" t="s">
        <v>963</v>
      </c>
      <c r="N2586" t="s">
        <v>922</v>
      </c>
      <c r="O2586">
        <v>1335</v>
      </c>
    </row>
    <row r="2587" spans="1:15" x14ac:dyDescent="0.35">
      <c r="A2587" s="189" t="str">
        <f t="shared" si="157"/>
        <v>Jul</v>
      </c>
      <c r="B2587" s="190" t="str">
        <f t="shared" si="158"/>
        <v>2024</v>
      </c>
      <c r="C2587" s="190" t="str">
        <f t="shared" si="159"/>
        <v>Jul-2024</v>
      </c>
      <c r="D2587" s="2">
        <v>45504</v>
      </c>
      <c r="E2587" t="s">
        <v>950</v>
      </c>
      <c r="F2587" t="s">
        <v>951</v>
      </c>
      <c r="G2587" t="s">
        <v>952</v>
      </c>
      <c r="H2587" t="s">
        <v>683</v>
      </c>
      <c r="I2587" t="s">
        <v>959</v>
      </c>
      <c r="J2587" t="s">
        <v>960</v>
      </c>
      <c r="K2587" t="s">
        <v>961</v>
      </c>
      <c r="L2587" t="s">
        <v>962</v>
      </c>
      <c r="M2587" t="s">
        <v>963</v>
      </c>
      <c r="N2587" t="s">
        <v>921</v>
      </c>
      <c r="O2587">
        <v>2830</v>
      </c>
    </row>
    <row r="2588" spans="1:15" x14ac:dyDescent="0.35">
      <c r="A2588" s="189" t="str">
        <f t="shared" si="157"/>
        <v>Jul</v>
      </c>
      <c r="B2588" s="190" t="str">
        <f t="shared" si="158"/>
        <v>2024</v>
      </c>
      <c r="C2588" s="190" t="str">
        <f t="shared" si="159"/>
        <v>Jul-2024</v>
      </c>
      <c r="D2588" s="2">
        <v>45504</v>
      </c>
      <c r="E2588" t="s">
        <v>950</v>
      </c>
      <c r="F2588" t="s">
        <v>951</v>
      </c>
      <c r="G2588" t="s">
        <v>952</v>
      </c>
      <c r="H2588" t="s">
        <v>685</v>
      </c>
      <c r="I2588" t="s">
        <v>964</v>
      </c>
      <c r="J2588" t="s">
        <v>965</v>
      </c>
      <c r="K2588" t="s">
        <v>966</v>
      </c>
      <c r="L2588" t="s">
        <v>967</v>
      </c>
      <c r="M2588" t="s">
        <v>968</v>
      </c>
      <c r="N2588" t="s">
        <v>1528</v>
      </c>
      <c r="O2588">
        <v>90</v>
      </c>
    </row>
    <row r="2589" spans="1:15" x14ac:dyDescent="0.35">
      <c r="A2589" s="189" t="str">
        <f t="shared" si="157"/>
        <v>Jul</v>
      </c>
      <c r="B2589" s="190" t="str">
        <f t="shared" si="158"/>
        <v>2024</v>
      </c>
      <c r="C2589" s="190" t="str">
        <f t="shared" si="159"/>
        <v>Jul-2024</v>
      </c>
      <c r="D2589" s="2">
        <v>45504</v>
      </c>
      <c r="E2589" t="s">
        <v>950</v>
      </c>
      <c r="F2589" t="s">
        <v>951</v>
      </c>
      <c r="G2589" t="s">
        <v>952</v>
      </c>
      <c r="H2589" t="s">
        <v>685</v>
      </c>
      <c r="I2589" t="s">
        <v>964</v>
      </c>
      <c r="J2589" t="s">
        <v>965</v>
      </c>
      <c r="K2589" t="s">
        <v>966</v>
      </c>
      <c r="L2589" t="s">
        <v>967</v>
      </c>
      <c r="M2589" t="s">
        <v>968</v>
      </c>
      <c r="N2589" t="s">
        <v>1529</v>
      </c>
      <c r="O2589" t="s">
        <v>958</v>
      </c>
    </row>
    <row r="2590" spans="1:15" x14ac:dyDescent="0.35">
      <c r="A2590" s="189" t="str">
        <f t="shared" si="157"/>
        <v>Jul</v>
      </c>
      <c r="B2590" s="190" t="str">
        <f t="shared" si="158"/>
        <v>2024</v>
      </c>
      <c r="C2590" s="190" t="str">
        <f t="shared" si="159"/>
        <v>Jul-2024</v>
      </c>
      <c r="D2590" s="2">
        <v>45504</v>
      </c>
      <c r="E2590" t="s">
        <v>950</v>
      </c>
      <c r="F2590" t="s">
        <v>951</v>
      </c>
      <c r="G2590" t="s">
        <v>952</v>
      </c>
      <c r="H2590" t="s">
        <v>685</v>
      </c>
      <c r="I2590" t="s">
        <v>964</v>
      </c>
      <c r="J2590" t="s">
        <v>965</v>
      </c>
      <c r="K2590" t="s">
        <v>966</v>
      </c>
      <c r="L2590" t="s">
        <v>967</v>
      </c>
      <c r="M2590" t="s">
        <v>968</v>
      </c>
      <c r="N2590" t="s">
        <v>919</v>
      </c>
      <c r="O2590">
        <v>165</v>
      </c>
    </row>
    <row r="2591" spans="1:15" x14ac:dyDescent="0.35">
      <c r="A2591" s="189" t="str">
        <f t="shared" si="157"/>
        <v>Jul</v>
      </c>
      <c r="B2591" s="190" t="str">
        <f t="shared" si="158"/>
        <v>2024</v>
      </c>
      <c r="C2591" s="190" t="str">
        <f t="shared" si="159"/>
        <v>Jul-2024</v>
      </c>
      <c r="D2591" s="2">
        <v>45504</v>
      </c>
      <c r="E2591" t="s">
        <v>950</v>
      </c>
      <c r="F2591" t="s">
        <v>951</v>
      </c>
      <c r="G2591" t="s">
        <v>952</v>
      </c>
      <c r="H2591" t="s">
        <v>685</v>
      </c>
      <c r="I2591" t="s">
        <v>964</v>
      </c>
      <c r="J2591" t="s">
        <v>965</v>
      </c>
      <c r="K2591" t="s">
        <v>966</v>
      </c>
      <c r="L2591" t="s">
        <v>967</v>
      </c>
      <c r="M2591" t="s">
        <v>968</v>
      </c>
      <c r="N2591" t="s">
        <v>920</v>
      </c>
      <c r="O2591">
        <v>3130</v>
      </c>
    </row>
    <row r="2592" spans="1:15" x14ac:dyDescent="0.35">
      <c r="A2592" s="189" t="str">
        <f t="shared" si="157"/>
        <v>Jul</v>
      </c>
      <c r="B2592" s="190" t="str">
        <f t="shared" si="158"/>
        <v>2024</v>
      </c>
      <c r="C2592" s="190" t="str">
        <f t="shared" si="159"/>
        <v>Jul-2024</v>
      </c>
      <c r="D2592" s="2">
        <v>45504</v>
      </c>
      <c r="E2592" t="s">
        <v>950</v>
      </c>
      <c r="F2592" t="s">
        <v>951</v>
      </c>
      <c r="G2592" t="s">
        <v>952</v>
      </c>
      <c r="H2592" t="s">
        <v>685</v>
      </c>
      <c r="I2592" t="s">
        <v>964</v>
      </c>
      <c r="J2592" t="s">
        <v>965</v>
      </c>
      <c r="K2592" t="s">
        <v>966</v>
      </c>
      <c r="L2592" t="s">
        <v>967</v>
      </c>
      <c r="M2592" t="s">
        <v>968</v>
      </c>
      <c r="N2592" t="s">
        <v>922</v>
      </c>
      <c r="O2592">
        <v>1205</v>
      </c>
    </row>
    <row r="2593" spans="1:15" x14ac:dyDescent="0.35">
      <c r="A2593" s="189" t="str">
        <f t="shared" si="157"/>
        <v>Jul</v>
      </c>
      <c r="B2593" s="190" t="str">
        <f t="shared" si="158"/>
        <v>2024</v>
      </c>
      <c r="C2593" s="190" t="str">
        <f t="shared" si="159"/>
        <v>Jul-2024</v>
      </c>
      <c r="D2593" s="2">
        <v>45504</v>
      </c>
      <c r="E2593" t="s">
        <v>950</v>
      </c>
      <c r="F2593" t="s">
        <v>951</v>
      </c>
      <c r="G2593" t="s">
        <v>952</v>
      </c>
      <c r="H2593" t="s">
        <v>685</v>
      </c>
      <c r="I2593" t="s">
        <v>964</v>
      </c>
      <c r="J2593" t="s">
        <v>965</v>
      </c>
      <c r="K2593" t="s">
        <v>966</v>
      </c>
      <c r="L2593" t="s">
        <v>967</v>
      </c>
      <c r="M2593" t="s">
        <v>968</v>
      </c>
      <c r="N2593" t="s">
        <v>921</v>
      </c>
      <c r="O2593">
        <v>2020</v>
      </c>
    </row>
    <row r="2594" spans="1:15" x14ac:dyDescent="0.35">
      <c r="A2594" s="189" t="str">
        <f t="shared" si="157"/>
        <v>Jul</v>
      </c>
      <c r="B2594" s="190" t="str">
        <f t="shared" si="158"/>
        <v>2024</v>
      </c>
      <c r="C2594" s="190" t="str">
        <f t="shared" si="159"/>
        <v>Jul-2024</v>
      </c>
      <c r="D2594" s="2">
        <v>45504</v>
      </c>
      <c r="E2594" t="s">
        <v>950</v>
      </c>
      <c r="F2594" t="s">
        <v>951</v>
      </c>
      <c r="G2594" t="s">
        <v>952</v>
      </c>
      <c r="H2594" t="s">
        <v>687</v>
      </c>
      <c r="I2594" t="s">
        <v>969</v>
      </c>
      <c r="J2594" t="s">
        <v>970</v>
      </c>
      <c r="K2594" t="s">
        <v>971</v>
      </c>
      <c r="L2594" t="s">
        <v>972</v>
      </c>
      <c r="M2594" t="s">
        <v>973</v>
      </c>
      <c r="N2594" t="s">
        <v>1528</v>
      </c>
      <c r="O2594">
        <v>160</v>
      </c>
    </row>
    <row r="2595" spans="1:15" x14ac:dyDescent="0.35">
      <c r="A2595" s="189" t="str">
        <f t="shared" si="157"/>
        <v>Jul</v>
      </c>
      <c r="B2595" s="190" t="str">
        <f t="shared" si="158"/>
        <v>2024</v>
      </c>
      <c r="C2595" s="190" t="str">
        <f t="shared" si="159"/>
        <v>Jul-2024</v>
      </c>
      <c r="D2595" s="2">
        <v>45504</v>
      </c>
      <c r="E2595" t="s">
        <v>950</v>
      </c>
      <c r="F2595" t="s">
        <v>951</v>
      </c>
      <c r="G2595" t="s">
        <v>952</v>
      </c>
      <c r="H2595" t="s">
        <v>687</v>
      </c>
      <c r="I2595" t="s">
        <v>969</v>
      </c>
      <c r="J2595" t="s">
        <v>970</v>
      </c>
      <c r="K2595" t="s">
        <v>971</v>
      </c>
      <c r="L2595" t="s">
        <v>972</v>
      </c>
      <c r="M2595" t="s">
        <v>973</v>
      </c>
      <c r="N2595" t="s">
        <v>1529</v>
      </c>
      <c r="O2595" t="s">
        <v>958</v>
      </c>
    </row>
    <row r="2596" spans="1:15" x14ac:dyDescent="0.35">
      <c r="A2596" s="189" t="str">
        <f t="shared" si="157"/>
        <v>Jul</v>
      </c>
      <c r="B2596" s="190" t="str">
        <f t="shared" si="158"/>
        <v>2024</v>
      </c>
      <c r="C2596" s="190" t="str">
        <f t="shared" si="159"/>
        <v>Jul-2024</v>
      </c>
      <c r="D2596" s="2">
        <v>45504</v>
      </c>
      <c r="E2596" t="s">
        <v>950</v>
      </c>
      <c r="F2596" t="s">
        <v>951</v>
      </c>
      <c r="G2596" t="s">
        <v>952</v>
      </c>
      <c r="H2596" t="s">
        <v>687</v>
      </c>
      <c r="I2596" t="s">
        <v>969</v>
      </c>
      <c r="J2596" t="s">
        <v>970</v>
      </c>
      <c r="K2596" t="s">
        <v>971</v>
      </c>
      <c r="L2596" t="s">
        <v>972</v>
      </c>
      <c r="M2596" t="s">
        <v>973</v>
      </c>
      <c r="N2596" t="s">
        <v>919</v>
      </c>
      <c r="O2596">
        <v>640</v>
      </c>
    </row>
    <row r="2597" spans="1:15" x14ac:dyDescent="0.35">
      <c r="A2597" s="189" t="str">
        <f t="shared" si="157"/>
        <v>Jul</v>
      </c>
      <c r="B2597" s="190" t="str">
        <f t="shared" si="158"/>
        <v>2024</v>
      </c>
      <c r="C2597" s="190" t="str">
        <f t="shared" si="159"/>
        <v>Jul-2024</v>
      </c>
      <c r="D2597" s="2">
        <v>45504</v>
      </c>
      <c r="E2597" t="s">
        <v>950</v>
      </c>
      <c r="F2597" t="s">
        <v>951</v>
      </c>
      <c r="G2597" t="s">
        <v>952</v>
      </c>
      <c r="H2597" t="s">
        <v>687</v>
      </c>
      <c r="I2597" t="s">
        <v>969</v>
      </c>
      <c r="J2597" t="s">
        <v>970</v>
      </c>
      <c r="K2597" t="s">
        <v>971</v>
      </c>
      <c r="L2597" t="s">
        <v>972</v>
      </c>
      <c r="M2597" t="s">
        <v>973</v>
      </c>
      <c r="N2597" t="s">
        <v>920</v>
      </c>
      <c r="O2597">
        <v>3055</v>
      </c>
    </row>
    <row r="2598" spans="1:15" x14ac:dyDescent="0.35">
      <c r="A2598" s="189" t="str">
        <f t="shared" si="157"/>
        <v>Jul</v>
      </c>
      <c r="B2598" s="190" t="str">
        <f t="shared" si="158"/>
        <v>2024</v>
      </c>
      <c r="C2598" s="190" t="str">
        <f t="shared" si="159"/>
        <v>Jul-2024</v>
      </c>
      <c r="D2598" s="2">
        <v>45504</v>
      </c>
      <c r="E2598" t="s">
        <v>950</v>
      </c>
      <c r="F2598" t="s">
        <v>951</v>
      </c>
      <c r="G2598" t="s">
        <v>952</v>
      </c>
      <c r="H2598" t="s">
        <v>687</v>
      </c>
      <c r="I2598" t="s">
        <v>969</v>
      </c>
      <c r="J2598" t="s">
        <v>970</v>
      </c>
      <c r="K2598" t="s">
        <v>971</v>
      </c>
      <c r="L2598" t="s">
        <v>972</v>
      </c>
      <c r="M2598" t="s">
        <v>973</v>
      </c>
      <c r="N2598" t="s">
        <v>922</v>
      </c>
      <c r="O2598">
        <v>475</v>
      </c>
    </row>
    <row r="2599" spans="1:15" x14ac:dyDescent="0.35">
      <c r="A2599" s="189" t="str">
        <f t="shared" si="157"/>
        <v>Jul</v>
      </c>
      <c r="B2599" s="190" t="str">
        <f t="shared" si="158"/>
        <v>2024</v>
      </c>
      <c r="C2599" s="190" t="str">
        <f t="shared" si="159"/>
        <v>Jul-2024</v>
      </c>
      <c r="D2599" s="2">
        <v>45504</v>
      </c>
      <c r="E2599" t="s">
        <v>950</v>
      </c>
      <c r="F2599" t="s">
        <v>951</v>
      </c>
      <c r="G2599" t="s">
        <v>952</v>
      </c>
      <c r="H2599" t="s">
        <v>687</v>
      </c>
      <c r="I2599" t="s">
        <v>969</v>
      </c>
      <c r="J2599" t="s">
        <v>970</v>
      </c>
      <c r="K2599" t="s">
        <v>971</v>
      </c>
      <c r="L2599" t="s">
        <v>972</v>
      </c>
      <c r="M2599" t="s">
        <v>973</v>
      </c>
      <c r="N2599" t="s">
        <v>921</v>
      </c>
      <c r="O2599">
        <v>1335</v>
      </c>
    </row>
    <row r="2600" spans="1:15" x14ac:dyDescent="0.35">
      <c r="A2600" s="189" t="str">
        <f t="shared" si="157"/>
        <v>Jul</v>
      </c>
      <c r="B2600" s="190" t="str">
        <f t="shared" si="158"/>
        <v>2024</v>
      </c>
      <c r="C2600" s="190" t="str">
        <f t="shared" si="159"/>
        <v>Jul-2024</v>
      </c>
      <c r="D2600" s="2">
        <v>45504</v>
      </c>
      <c r="E2600" t="s">
        <v>950</v>
      </c>
      <c r="F2600" t="s">
        <v>951</v>
      </c>
      <c r="G2600" t="s">
        <v>952</v>
      </c>
      <c r="H2600" t="s">
        <v>689</v>
      </c>
      <c r="I2600" t="s">
        <v>974</v>
      </c>
      <c r="J2600" t="s">
        <v>975</v>
      </c>
      <c r="K2600" t="s">
        <v>976</v>
      </c>
      <c r="L2600" t="s">
        <v>977</v>
      </c>
      <c r="M2600" t="s">
        <v>978</v>
      </c>
      <c r="N2600" t="s">
        <v>1528</v>
      </c>
      <c r="O2600">
        <v>115</v>
      </c>
    </row>
    <row r="2601" spans="1:15" x14ac:dyDescent="0.35">
      <c r="A2601" s="189" t="str">
        <f t="shared" si="157"/>
        <v>Jul</v>
      </c>
      <c r="B2601" s="190" t="str">
        <f t="shared" si="158"/>
        <v>2024</v>
      </c>
      <c r="C2601" s="190" t="str">
        <f t="shared" si="159"/>
        <v>Jul-2024</v>
      </c>
      <c r="D2601" s="2">
        <v>45504</v>
      </c>
      <c r="E2601" t="s">
        <v>950</v>
      </c>
      <c r="F2601" t="s">
        <v>951</v>
      </c>
      <c r="G2601" t="s">
        <v>952</v>
      </c>
      <c r="H2601" t="s">
        <v>689</v>
      </c>
      <c r="I2601" t="s">
        <v>974</v>
      </c>
      <c r="J2601" t="s">
        <v>975</v>
      </c>
      <c r="K2601" t="s">
        <v>976</v>
      </c>
      <c r="L2601" t="s">
        <v>977</v>
      </c>
      <c r="M2601" t="s">
        <v>978</v>
      </c>
      <c r="N2601" t="s">
        <v>1529</v>
      </c>
      <c r="O2601" t="s">
        <v>958</v>
      </c>
    </row>
    <row r="2602" spans="1:15" x14ac:dyDescent="0.35">
      <c r="A2602" s="189" t="str">
        <f t="shared" si="157"/>
        <v>Jul</v>
      </c>
      <c r="B2602" s="190" t="str">
        <f t="shared" si="158"/>
        <v>2024</v>
      </c>
      <c r="C2602" s="190" t="str">
        <f t="shared" si="159"/>
        <v>Jul-2024</v>
      </c>
      <c r="D2602" s="2">
        <v>45504</v>
      </c>
      <c r="E2602" t="s">
        <v>950</v>
      </c>
      <c r="F2602" t="s">
        <v>951</v>
      </c>
      <c r="G2602" t="s">
        <v>952</v>
      </c>
      <c r="H2602" t="s">
        <v>689</v>
      </c>
      <c r="I2602" t="s">
        <v>974</v>
      </c>
      <c r="J2602" t="s">
        <v>975</v>
      </c>
      <c r="K2602" t="s">
        <v>976</v>
      </c>
      <c r="L2602" t="s">
        <v>977</v>
      </c>
      <c r="M2602" t="s">
        <v>978</v>
      </c>
      <c r="N2602" t="s">
        <v>919</v>
      </c>
      <c r="O2602">
        <v>460</v>
      </c>
    </row>
    <row r="2603" spans="1:15" x14ac:dyDescent="0.35">
      <c r="A2603" s="189" t="str">
        <f t="shared" si="157"/>
        <v>Jul</v>
      </c>
      <c r="B2603" s="190" t="str">
        <f t="shared" si="158"/>
        <v>2024</v>
      </c>
      <c r="C2603" s="190" t="str">
        <f t="shared" si="159"/>
        <v>Jul-2024</v>
      </c>
      <c r="D2603" s="2">
        <v>45504</v>
      </c>
      <c r="E2603" t="s">
        <v>950</v>
      </c>
      <c r="F2603" t="s">
        <v>951</v>
      </c>
      <c r="G2603" t="s">
        <v>952</v>
      </c>
      <c r="H2603" t="s">
        <v>689</v>
      </c>
      <c r="I2603" t="s">
        <v>974</v>
      </c>
      <c r="J2603" t="s">
        <v>975</v>
      </c>
      <c r="K2603" t="s">
        <v>976</v>
      </c>
      <c r="L2603" t="s">
        <v>977</v>
      </c>
      <c r="M2603" t="s">
        <v>978</v>
      </c>
      <c r="N2603" t="s">
        <v>920</v>
      </c>
      <c r="O2603">
        <v>3545</v>
      </c>
    </row>
    <row r="2604" spans="1:15" x14ac:dyDescent="0.35">
      <c r="A2604" s="189" t="str">
        <f t="shared" si="157"/>
        <v>Jul</v>
      </c>
      <c r="B2604" s="190" t="str">
        <f t="shared" si="158"/>
        <v>2024</v>
      </c>
      <c r="C2604" s="190" t="str">
        <f t="shared" si="159"/>
        <v>Jul-2024</v>
      </c>
      <c r="D2604" s="2">
        <v>45504</v>
      </c>
      <c r="E2604" t="s">
        <v>950</v>
      </c>
      <c r="F2604" t="s">
        <v>951</v>
      </c>
      <c r="G2604" t="s">
        <v>952</v>
      </c>
      <c r="H2604" t="s">
        <v>689</v>
      </c>
      <c r="I2604" t="s">
        <v>974</v>
      </c>
      <c r="J2604" t="s">
        <v>975</v>
      </c>
      <c r="K2604" t="s">
        <v>976</v>
      </c>
      <c r="L2604" t="s">
        <v>977</v>
      </c>
      <c r="M2604" t="s">
        <v>978</v>
      </c>
      <c r="N2604" t="s">
        <v>922</v>
      </c>
      <c r="O2604">
        <v>355</v>
      </c>
    </row>
    <row r="2605" spans="1:15" x14ac:dyDescent="0.35">
      <c r="A2605" s="189" t="str">
        <f t="shared" si="157"/>
        <v>Jul</v>
      </c>
      <c r="B2605" s="190" t="str">
        <f t="shared" si="158"/>
        <v>2024</v>
      </c>
      <c r="C2605" s="190" t="str">
        <f t="shared" si="159"/>
        <v>Jul-2024</v>
      </c>
      <c r="D2605" s="2">
        <v>45504</v>
      </c>
      <c r="E2605" t="s">
        <v>950</v>
      </c>
      <c r="F2605" t="s">
        <v>951</v>
      </c>
      <c r="G2605" t="s">
        <v>952</v>
      </c>
      <c r="H2605" t="s">
        <v>689</v>
      </c>
      <c r="I2605" t="s">
        <v>974</v>
      </c>
      <c r="J2605" t="s">
        <v>975</v>
      </c>
      <c r="K2605" t="s">
        <v>976</v>
      </c>
      <c r="L2605" t="s">
        <v>977</v>
      </c>
      <c r="M2605" t="s">
        <v>978</v>
      </c>
      <c r="N2605" t="s">
        <v>921</v>
      </c>
      <c r="O2605">
        <v>1575</v>
      </c>
    </row>
    <row r="2606" spans="1:15" x14ac:dyDescent="0.35">
      <c r="A2606" s="189" t="str">
        <f t="shared" si="157"/>
        <v>Jul</v>
      </c>
      <c r="B2606" s="190" t="str">
        <f t="shared" si="158"/>
        <v>2024</v>
      </c>
      <c r="C2606" s="190" t="str">
        <f t="shared" si="159"/>
        <v>Jul-2024</v>
      </c>
      <c r="D2606" s="2">
        <v>45504</v>
      </c>
      <c r="E2606" t="s">
        <v>950</v>
      </c>
      <c r="F2606" t="s">
        <v>951</v>
      </c>
      <c r="G2606" t="s">
        <v>952</v>
      </c>
      <c r="H2606" t="s">
        <v>693</v>
      </c>
      <c r="I2606" t="s">
        <v>979</v>
      </c>
      <c r="J2606" t="s">
        <v>980</v>
      </c>
      <c r="K2606" t="s">
        <v>981</v>
      </c>
      <c r="L2606" t="s">
        <v>982</v>
      </c>
      <c r="M2606" t="s">
        <v>983</v>
      </c>
      <c r="N2606" t="s">
        <v>1528</v>
      </c>
      <c r="O2606">
        <v>250</v>
      </c>
    </row>
    <row r="2607" spans="1:15" x14ac:dyDescent="0.35">
      <c r="A2607" s="189" t="str">
        <f t="shared" si="157"/>
        <v>Jul</v>
      </c>
      <c r="B2607" s="190" t="str">
        <f t="shared" si="158"/>
        <v>2024</v>
      </c>
      <c r="C2607" s="190" t="str">
        <f t="shared" si="159"/>
        <v>Jul-2024</v>
      </c>
      <c r="D2607" s="2">
        <v>45504</v>
      </c>
      <c r="E2607" t="s">
        <v>950</v>
      </c>
      <c r="F2607" t="s">
        <v>951</v>
      </c>
      <c r="G2607" t="s">
        <v>952</v>
      </c>
      <c r="H2607" t="s">
        <v>693</v>
      </c>
      <c r="I2607" t="s">
        <v>979</v>
      </c>
      <c r="J2607" t="s">
        <v>980</v>
      </c>
      <c r="K2607" t="s">
        <v>981</v>
      </c>
      <c r="L2607" t="s">
        <v>982</v>
      </c>
      <c r="M2607" t="s">
        <v>983</v>
      </c>
      <c r="N2607" t="s">
        <v>1529</v>
      </c>
      <c r="O2607">
        <v>10</v>
      </c>
    </row>
    <row r="2608" spans="1:15" x14ac:dyDescent="0.35">
      <c r="A2608" s="189" t="str">
        <f t="shared" si="157"/>
        <v>Jul</v>
      </c>
      <c r="B2608" s="190" t="str">
        <f t="shared" si="158"/>
        <v>2024</v>
      </c>
      <c r="C2608" s="190" t="str">
        <f t="shared" si="159"/>
        <v>Jul-2024</v>
      </c>
      <c r="D2608" s="2">
        <v>45504</v>
      </c>
      <c r="E2608" t="s">
        <v>950</v>
      </c>
      <c r="F2608" t="s">
        <v>951</v>
      </c>
      <c r="G2608" t="s">
        <v>952</v>
      </c>
      <c r="H2608" t="s">
        <v>693</v>
      </c>
      <c r="I2608" t="s">
        <v>979</v>
      </c>
      <c r="J2608" t="s">
        <v>980</v>
      </c>
      <c r="K2608" t="s">
        <v>981</v>
      </c>
      <c r="L2608" t="s">
        <v>982</v>
      </c>
      <c r="M2608" t="s">
        <v>983</v>
      </c>
      <c r="N2608" t="s">
        <v>919</v>
      </c>
      <c r="O2608">
        <v>935</v>
      </c>
    </row>
    <row r="2609" spans="1:15" x14ac:dyDescent="0.35">
      <c r="A2609" s="189" t="str">
        <f t="shared" si="157"/>
        <v>Jul</v>
      </c>
      <c r="B2609" s="190" t="str">
        <f t="shared" si="158"/>
        <v>2024</v>
      </c>
      <c r="C2609" s="190" t="str">
        <f t="shared" si="159"/>
        <v>Jul-2024</v>
      </c>
      <c r="D2609" s="2">
        <v>45504</v>
      </c>
      <c r="E2609" t="s">
        <v>950</v>
      </c>
      <c r="F2609" t="s">
        <v>951</v>
      </c>
      <c r="G2609" t="s">
        <v>952</v>
      </c>
      <c r="H2609" t="s">
        <v>693</v>
      </c>
      <c r="I2609" t="s">
        <v>979</v>
      </c>
      <c r="J2609" t="s">
        <v>980</v>
      </c>
      <c r="K2609" t="s">
        <v>981</v>
      </c>
      <c r="L2609" t="s">
        <v>982</v>
      </c>
      <c r="M2609" t="s">
        <v>983</v>
      </c>
      <c r="N2609" t="s">
        <v>920</v>
      </c>
      <c r="O2609">
        <v>4830</v>
      </c>
    </row>
    <row r="2610" spans="1:15" x14ac:dyDescent="0.35">
      <c r="A2610" s="189" t="str">
        <f t="shared" si="157"/>
        <v>Jul</v>
      </c>
      <c r="B2610" s="190" t="str">
        <f t="shared" si="158"/>
        <v>2024</v>
      </c>
      <c r="C2610" s="190" t="str">
        <f t="shared" si="159"/>
        <v>Jul-2024</v>
      </c>
      <c r="D2610" s="2">
        <v>45504</v>
      </c>
      <c r="E2610" t="s">
        <v>950</v>
      </c>
      <c r="F2610" t="s">
        <v>951</v>
      </c>
      <c r="G2610" t="s">
        <v>952</v>
      </c>
      <c r="H2610" t="s">
        <v>693</v>
      </c>
      <c r="I2610" t="s">
        <v>979</v>
      </c>
      <c r="J2610" t="s">
        <v>980</v>
      </c>
      <c r="K2610" t="s">
        <v>981</v>
      </c>
      <c r="L2610" t="s">
        <v>982</v>
      </c>
      <c r="M2610" t="s">
        <v>983</v>
      </c>
      <c r="N2610" t="s">
        <v>922</v>
      </c>
      <c r="O2610">
        <v>540</v>
      </c>
    </row>
    <row r="2611" spans="1:15" x14ac:dyDescent="0.35">
      <c r="A2611" s="189" t="str">
        <f t="shared" si="157"/>
        <v>Jul</v>
      </c>
      <c r="B2611" s="190" t="str">
        <f t="shared" si="158"/>
        <v>2024</v>
      </c>
      <c r="C2611" s="190" t="str">
        <f t="shared" si="159"/>
        <v>Jul-2024</v>
      </c>
      <c r="D2611" s="2">
        <v>45504</v>
      </c>
      <c r="E2611" t="s">
        <v>950</v>
      </c>
      <c r="F2611" t="s">
        <v>951</v>
      </c>
      <c r="G2611" t="s">
        <v>952</v>
      </c>
      <c r="H2611" t="s">
        <v>693</v>
      </c>
      <c r="I2611" t="s">
        <v>979</v>
      </c>
      <c r="J2611" t="s">
        <v>980</v>
      </c>
      <c r="K2611" t="s">
        <v>981</v>
      </c>
      <c r="L2611" t="s">
        <v>982</v>
      </c>
      <c r="M2611" t="s">
        <v>983</v>
      </c>
      <c r="N2611" t="s">
        <v>921</v>
      </c>
      <c r="O2611">
        <v>1970</v>
      </c>
    </row>
    <row r="2612" spans="1:15" x14ac:dyDescent="0.35">
      <c r="A2612" s="189" t="str">
        <f t="shared" si="157"/>
        <v>Jul</v>
      </c>
      <c r="B2612" s="190" t="str">
        <f t="shared" si="158"/>
        <v>2024</v>
      </c>
      <c r="C2612" s="190" t="str">
        <f t="shared" si="159"/>
        <v>Jul-2024</v>
      </c>
      <c r="D2612" s="2">
        <v>45504</v>
      </c>
      <c r="E2612" t="s">
        <v>950</v>
      </c>
      <c r="F2612" t="s">
        <v>951</v>
      </c>
      <c r="G2612" t="s">
        <v>952</v>
      </c>
      <c r="H2612" t="s">
        <v>694</v>
      </c>
      <c r="I2612" t="s">
        <v>984</v>
      </c>
      <c r="J2612" t="s">
        <v>985</v>
      </c>
      <c r="K2612" t="s">
        <v>986</v>
      </c>
      <c r="L2612" t="s">
        <v>987</v>
      </c>
      <c r="M2612" t="s">
        <v>988</v>
      </c>
      <c r="N2612" t="s">
        <v>1528</v>
      </c>
      <c r="O2612">
        <v>120</v>
      </c>
    </row>
    <row r="2613" spans="1:15" x14ac:dyDescent="0.35">
      <c r="A2613" s="189" t="str">
        <f t="shared" si="157"/>
        <v>Jul</v>
      </c>
      <c r="B2613" s="190" t="str">
        <f t="shared" si="158"/>
        <v>2024</v>
      </c>
      <c r="C2613" s="190" t="str">
        <f t="shared" si="159"/>
        <v>Jul-2024</v>
      </c>
      <c r="D2613" s="2">
        <v>45504</v>
      </c>
      <c r="E2613" t="s">
        <v>950</v>
      </c>
      <c r="F2613" t="s">
        <v>951</v>
      </c>
      <c r="G2613" t="s">
        <v>952</v>
      </c>
      <c r="H2613" t="s">
        <v>694</v>
      </c>
      <c r="I2613" t="s">
        <v>984</v>
      </c>
      <c r="J2613" t="s">
        <v>985</v>
      </c>
      <c r="K2613" t="s">
        <v>986</v>
      </c>
      <c r="L2613" t="s">
        <v>987</v>
      </c>
      <c r="M2613" t="s">
        <v>988</v>
      </c>
      <c r="N2613" t="s">
        <v>1529</v>
      </c>
      <c r="O2613">
        <v>10</v>
      </c>
    </row>
    <row r="2614" spans="1:15" x14ac:dyDescent="0.35">
      <c r="A2614" s="189" t="str">
        <f t="shared" si="157"/>
        <v>Jul</v>
      </c>
      <c r="B2614" s="190" t="str">
        <f t="shared" si="158"/>
        <v>2024</v>
      </c>
      <c r="C2614" s="190" t="str">
        <f t="shared" si="159"/>
        <v>Jul-2024</v>
      </c>
      <c r="D2614" s="2">
        <v>45504</v>
      </c>
      <c r="E2614" t="s">
        <v>950</v>
      </c>
      <c r="F2614" t="s">
        <v>951</v>
      </c>
      <c r="G2614" t="s">
        <v>952</v>
      </c>
      <c r="H2614" t="s">
        <v>694</v>
      </c>
      <c r="I2614" t="s">
        <v>984</v>
      </c>
      <c r="J2614" t="s">
        <v>985</v>
      </c>
      <c r="K2614" t="s">
        <v>986</v>
      </c>
      <c r="L2614" t="s">
        <v>987</v>
      </c>
      <c r="M2614" t="s">
        <v>988</v>
      </c>
      <c r="N2614" t="s">
        <v>919</v>
      </c>
      <c r="O2614">
        <v>360</v>
      </c>
    </row>
    <row r="2615" spans="1:15" x14ac:dyDescent="0.35">
      <c r="A2615" s="189" t="str">
        <f t="shared" si="157"/>
        <v>Jul</v>
      </c>
      <c r="B2615" s="190" t="str">
        <f t="shared" si="158"/>
        <v>2024</v>
      </c>
      <c r="C2615" s="190" t="str">
        <f t="shared" si="159"/>
        <v>Jul-2024</v>
      </c>
      <c r="D2615" s="2">
        <v>45504</v>
      </c>
      <c r="E2615" t="s">
        <v>950</v>
      </c>
      <c r="F2615" t="s">
        <v>951</v>
      </c>
      <c r="G2615" t="s">
        <v>952</v>
      </c>
      <c r="H2615" t="s">
        <v>694</v>
      </c>
      <c r="I2615" t="s">
        <v>984</v>
      </c>
      <c r="J2615" t="s">
        <v>985</v>
      </c>
      <c r="K2615" t="s">
        <v>986</v>
      </c>
      <c r="L2615" t="s">
        <v>987</v>
      </c>
      <c r="M2615" t="s">
        <v>988</v>
      </c>
      <c r="N2615" t="s">
        <v>920</v>
      </c>
      <c r="O2615">
        <v>3150</v>
      </c>
    </row>
    <row r="2616" spans="1:15" x14ac:dyDescent="0.35">
      <c r="A2616" s="189" t="str">
        <f t="shared" si="157"/>
        <v>Jul</v>
      </c>
      <c r="B2616" s="190" t="str">
        <f t="shared" si="158"/>
        <v>2024</v>
      </c>
      <c r="C2616" s="190" t="str">
        <f t="shared" si="159"/>
        <v>Jul-2024</v>
      </c>
      <c r="D2616" s="2">
        <v>45504</v>
      </c>
      <c r="E2616" t="s">
        <v>950</v>
      </c>
      <c r="F2616" t="s">
        <v>951</v>
      </c>
      <c r="G2616" t="s">
        <v>952</v>
      </c>
      <c r="H2616" t="s">
        <v>694</v>
      </c>
      <c r="I2616" t="s">
        <v>984</v>
      </c>
      <c r="J2616" t="s">
        <v>985</v>
      </c>
      <c r="K2616" t="s">
        <v>986</v>
      </c>
      <c r="L2616" t="s">
        <v>987</v>
      </c>
      <c r="M2616" t="s">
        <v>988</v>
      </c>
      <c r="N2616" t="s">
        <v>922</v>
      </c>
      <c r="O2616">
        <v>2120</v>
      </c>
    </row>
    <row r="2617" spans="1:15" x14ac:dyDescent="0.35">
      <c r="A2617" s="189" t="str">
        <f t="shared" si="157"/>
        <v>Jul</v>
      </c>
      <c r="B2617" s="190" t="str">
        <f t="shared" si="158"/>
        <v>2024</v>
      </c>
      <c r="C2617" s="190" t="str">
        <f t="shared" si="159"/>
        <v>Jul-2024</v>
      </c>
      <c r="D2617" s="2">
        <v>45504</v>
      </c>
      <c r="E2617" t="s">
        <v>950</v>
      </c>
      <c r="F2617" t="s">
        <v>951</v>
      </c>
      <c r="G2617" t="s">
        <v>952</v>
      </c>
      <c r="H2617" t="s">
        <v>694</v>
      </c>
      <c r="I2617" t="s">
        <v>984</v>
      </c>
      <c r="J2617" t="s">
        <v>985</v>
      </c>
      <c r="K2617" t="s">
        <v>986</v>
      </c>
      <c r="L2617" t="s">
        <v>987</v>
      </c>
      <c r="M2617" t="s">
        <v>988</v>
      </c>
      <c r="N2617" t="s">
        <v>921</v>
      </c>
      <c r="O2617">
        <v>2845</v>
      </c>
    </row>
    <row r="2618" spans="1:15" x14ac:dyDescent="0.35">
      <c r="A2618" s="189" t="str">
        <f t="shared" si="157"/>
        <v>Jul</v>
      </c>
      <c r="B2618" s="190" t="str">
        <f t="shared" si="158"/>
        <v>2024</v>
      </c>
      <c r="C2618" s="190" t="str">
        <f t="shared" si="159"/>
        <v>Jul-2024</v>
      </c>
      <c r="D2618" s="2">
        <v>45504</v>
      </c>
      <c r="E2618" t="s">
        <v>989</v>
      </c>
      <c r="F2618" t="s">
        <v>990</v>
      </c>
      <c r="G2618" t="s">
        <v>991</v>
      </c>
      <c r="H2618" t="s">
        <v>674</v>
      </c>
      <c r="I2618" t="s">
        <v>992</v>
      </c>
      <c r="J2618" t="s">
        <v>993</v>
      </c>
      <c r="K2618" t="s">
        <v>994</v>
      </c>
      <c r="L2618" t="s">
        <v>995</v>
      </c>
      <c r="M2618" t="s">
        <v>996</v>
      </c>
      <c r="N2618" t="s">
        <v>1528</v>
      </c>
      <c r="O2618">
        <v>410</v>
      </c>
    </row>
    <row r="2619" spans="1:15" x14ac:dyDescent="0.35">
      <c r="A2619" s="189" t="str">
        <f t="shared" si="157"/>
        <v>Jul</v>
      </c>
      <c r="B2619" s="190" t="str">
        <f t="shared" si="158"/>
        <v>2024</v>
      </c>
      <c r="C2619" s="190" t="str">
        <f t="shared" si="159"/>
        <v>Jul-2024</v>
      </c>
      <c r="D2619" s="2">
        <v>45504</v>
      </c>
      <c r="E2619" t="s">
        <v>989</v>
      </c>
      <c r="F2619" t="s">
        <v>990</v>
      </c>
      <c r="G2619" t="s">
        <v>991</v>
      </c>
      <c r="H2619" t="s">
        <v>674</v>
      </c>
      <c r="I2619" t="s">
        <v>992</v>
      </c>
      <c r="J2619" t="s">
        <v>993</v>
      </c>
      <c r="K2619" t="s">
        <v>994</v>
      </c>
      <c r="L2619" t="s">
        <v>995</v>
      </c>
      <c r="M2619" t="s">
        <v>996</v>
      </c>
      <c r="N2619" t="s">
        <v>1529</v>
      </c>
      <c r="O2619">
        <v>10</v>
      </c>
    </row>
    <row r="2620" spans="1:15" x14ac:dyDescent="0.35">
      <c r="A2620" s="189" t="str">
        <f t="shared" si="157"/>
        <v>Jul</v>
      </c>
      <c r="B2620" s="190" t="str">
        <f t="shared" si="158"/>
        <v>2024</v>
      </c>
      <c r="C2620" s="190" t="str">
        <f t="shared" si="159"/>
        <v>Jul-2024</v>
      </c>
      <c r="D2620" s="2">
        <v>45504</v>
      </c>
      <c r="E2620" t="s">
        <v>989</v>
      </c>
      <c r="F2620" t="s">
        <v>990</v>
      </c>
      <c r="G2620" t="s">
        <v>991</v>
      </c>
      <c r="H2620" t="s">
        <v>674</v>
      </c>
      <c r="I2620" t="s">
        <v>992</v>
      </c>
      <c r="J2620" t="s">
        <v>993</v>
      </c>
      <c r="K2620" t="s">
        <v>994</v>
      </c>
      <c r="L2620" t="s">
        <v>995</v>
      </c>
      <c r="M2620" t="s">
        <v>996</v>
      </c>
      <c r="N2620" t="s">
        <v>919</v>
      </c>
      <c r="O2620">
        <v>1240</v>
      </c>
    </row>
    <row r="2621" spans="1:15" x14ac:dyDescent="0.35">
      <c r="A2621" s="189" t="str">
        <f t="shared" si="157"/>
        <v>Jul</v>
      </c>
      <c r="B2621" s="190" t="str">
        <f t="shared" si="158"/>
        <v>2024</v>
      </c>
      <c r="C2621" s="190" t="str">
        <f t="shared" si="159"/>
        <v>Jul-2024</v>
      </c>
      <c r="D2621" s="2">
        <v>45504</v>
      </c>
      <c r="E2621" t="s">
        <v>989</v>
      </c>
      <c r="F2621" t="s">
        <v>990</v>
      </c>
      <c r="G2621" t="s">
        <v>991</v>
      </c>
      <c r="H2621" t="s">
        <v>674</v>
      </c>
      <c r="I2621" t="s">
        <v>992</v>
      </c>
      <c r="J2621" t="s">
        <v>993</v>
      </c>
      <c r="K2621" t="s">
        <v>994</v>
      </c>
      <c r="L2621" t="s">
        <v>995</v>
      </c>
      <c r="M2621" t="s">
        <v>996</v>
      </c>
      <c r="N2621" t="s">
        <v>920</v>
      </c>
      <c r="O2621">
        <v>8380</v>
      </c>
    </row>
    <row r="2622" spans="1:15" x14ac:dyDescent="0.35">
      <c r="A2622" s="189" t="str">
        <f t="shared" si="157"/>
        <v>Jul</v>
      </c>
      <c r="B2622" s="190" t="str">
        <f t="shared" si="158"/>
        <v>2024</v>
      </c>
      <c r="C2622" s="190" t="str">
        <f t="shared" si="159"/>
        <v>Jul-2024</v>
      </c>
      <c r="D2622" s="2">
        <v>45504</v>
      </c>
      <c r="E2622" t="s">
        <v>989</v>
      </c>
      <c r="F2622" t="s">
        <v>990</v>
      </c>
      <c r="G2622" t="s">
        <v>991</v>
      </c>
      <c r="H2622" t="s">
        <v>674</v>
      </c>
      <c r="I2622" t="s">
        <v>992</v>
      </c>
      <c r="J2622" t="s">
        <v>993</v>
      </c>
      <c r="K2622" t="s">
        <v>994</v>
      </c>
      <c r="L2622" t="s">
        <v>995</v>
      </c>
      <c r="M2622" t="s">
        <v>996</v>
      </c>
      <c r="N2622" t="s">
        <v>922</v>
      </c>
      <c r="O2622">
        <v>1570</v>
      </c>
    </row>
    <row r="2623" spans="1:15" x14ac:dyDescent="0.35">
      <c r="A2623" s="189" t="str">
        <f t="shared" si="157"/>
        <v>Jul</v>
      </c>
      <c r="B2623" s="190" t="str">
        <f t="shared" si="158"/>
        <v>2024</v>
      </c>
      <c r="C2623" s="190" t="str">
        <f t="shared" si="159"/>
        <v>Jul-2024</v>
      </c>
      <c r="D2623" s="2">
        <v>45504</v>
      </c>
      <c r="E2623" t="s">
        <v>989</v>
      </c>
      <c r="F2623" t="s">
        <v>990</v>
      </c>
      <c r="G2623" t="s">
        <v>991</v>
      </c>
      <c r="H2623" t="s">
        <v>674</v>
      </c>
      <c r="I2623" t="s">
        <v>992</v>
      </c>
      <c r="J2623" t="s">
        <v>993</v>
      </c>
      <c r="K2623" t="s">
        <v>994</v>
      </c>
      <c r="L2623" t="s">
        <v>995</v>
      </c>
      <c r="M2623" t="s">
        <v>996</v>
      </c>
      <c r="N2623" t="s">
        <v>921</v>
      </c>
      <c r="O2623">
        <v>4265</v>
      </c>
    </row>
    <row r="2624" spans="1:15" x14ac:dyDescent="0.35">
      <c r="A2624" s="189" t="str">
        <f t="shared" si="157"/>
        <v>Jul</v>
      </c>
      <c r="B2624" s="190" t="str">
        <f t="shared" si="158"/>
        <v>2024</v>
      </c>
      <c r="C2624" s="190" t="str">
        <f t="shared" si="159"/>
        <v>Jul-2024</v>
      </c>
      <c r="D2624" s="2">
        <v>45504</v>
      </c>
      <c r="E2624" t="s">
        <v>989</v>
      </c>
      <c r="F2624" t="s">
        <v>990</v>
      </c>
      <c r="G2624" t="s">
        <v>991</v>
      </c>
      <c r="H2624" t="s">
        <v>678</v>
      </c>
      <c r="I2624" t="s">
        <v>997</v>
      </c>
      <c r="J2624" t="s">
        <v>998</v>
      </c>
      <c r="K2624" t="s">
        <v>999</v>
      </c>
      <c r="L2624" t="s">
        <v>1000</v>
      </c>
      <c r="M2624" t="s">
        <v>1001</v>
      </c>
      <c r="N2624" t="s">
        <v>1528</v>
      </c>
      <c r="O2624">
        <v>315</v>
      </c>
    </row>
    <row r="2625" spans="1:15" x14ac:dyDescent="0.35">
      <c r="A2625" s="189" t="str">
        <f t="shared" si="157"/>
        <v>Jul</v>
      </c>
      <c r="B2625" s="190" t="str">
        <f t="shared" si="158"/>
        <v>2024</v>
      </c>
      <c r="C2625" s="190" t="str">
        <f t="shared" si="159"/>
        <v>Jul-2024</v>
      </c>
      <c r="D2625" s="2">
        <v>45504</v>
      </c>
      <c r="E2625" t="s">
        <v>989</v>
      </c>
      <c r="F2625" t="s">
        <v>990</v>
      </c>
      <c r="G2625" t="s">
        <v>991</v>
      </c>
      <c r="H2625" t="s">
        <v>678</v>
      </c>
      <c r="I2625" t="s">
        <v>997</v>
      </c>
      <c r="J2625" t="s">
        <v>998</v>
      </c>
      <c r="K2625" t="s">
        <v>999</v>
      </c>
      <c r="L2625" t="s">
        <v>1000</v>
      </c>
      <c r="M2625" t="s">
        <v>1001</v>
      </c>
      <c r="N2625" t="s">
        <v>1529</v>
      </c>
      <c r="O2625" t="s">
        <v>958</v>
      </c>
    </row>
    <row r="2626" spans="1:15" x14ac:dyDescent="0.35">
      <c r="A2626" s="189" t="str">
        <f t="shared" si="157"/>
        <v>Jul</v>
      </c>
      <c r="B2626" s="190" t="str">
        <f t="shared" si="158"/>
        <v>2024</v>
      </c>
      <c r="C2626" s="190" t="str">
        <f t="shared" si="159"/>
        <v>Jul-2024</v>
      </c>
      <c r="D2626" s="2">
        <v>45504</v>
      </c>
      <c r="E2626" t="s">
        <v>989</v>
      </c>
      <c r="F2626" t="s">
        <v>990</v>
      </c>
      <c r="G2626" t="s">
        <v>991</v>
      </c>
      <c r="H2626" t="s">
        <v>678</v>
      </c>
      <c r="I2626" t="s">
        <v>997</v>
      </c>
      <c r="J2626" t="s">
        <v>998</v>
      </c>
      <c r="K2626" t="s">
        <v>999</v>
      </c>
      <c r="L2626" t="s">
        <v>1000</v>
      </c>
      <c r="M2626" t="s">
        <v>1001</v>
      </c>
      <c r="N2626" t="s">
        <v>919</v>
      </c>
      <c r="O2626">
        <v>750</v>
      </c>
    </row>
    <row r="2627" spans="1:15" x14ac:dyDescent="0.35">
      <c r="A2627" s="189" t="str">
        <f t="shared" ref="A2627:A2690" si="160">TEXT(D2627,"mmm")</f>
        <v>Jul</v>
      </c>
      <c r="B2627" s="190" t="str">
        <f t="shared" ref="B2627:B2690" si="161">TEXT(D2627,"yyyy")</f>
        <v>2024</v>
      </c>
      <c r="C2627" s="190" t="str">
        <f t="shared" ref="C2627:C2690" si="162">_xlfn.CONCAT(A2627&amp;"-"&amp;B2627)</f>
        <v>Jul-2024</v>
      </c>
      <c r="D2627" s="2">
        <v>45504</v>
      </c>
      <c r="E2627" t="s">
        <v>989</v>
      </c>
      <c r="F2627" t="s">
        <v>990</v>
      </c>
      <c r="G2627" t="s">
        <v>991</v>
      </c>
      <c r="H2627" t="s">
        <v>678</v>
      </c>
      <c r="I2627" t="s">
        <v>997</v>
      </c>
      <c r="J2627" t="s">
        <v>998</v>
      </c>
      <c r="K2627" t="s">
        <v>999</v>
      </c>
      <c r="L2627" t="s">
        <v>1000</v>
      </c>
      <c r="M2627" t="s">
        <v>1001</v>
      </c>
      <c r="N2627" t="s">
        <v>920</v>
      </c>
      <c r="O2627">
        <v>3360</v>
      </c>
    </row>
    <row r="2628" spans="1:15" x14ac:dyDescent="0.35">
      <c r="A2628" s="189" t="str">
        <f t="shared" si="160"/>
        <v>Jul</v>
      </c>
      <c r="B2628" s="190" t="str">
        <f t="shared" si="161"/>
        <v>2024</v>
      </c>
      <c r="C2628" s="190" t="str">
        <f t="shared" si="162"/>
        <v>Jul-2024</v>
      </c>
      <c r="D2628" s="2">
        <v>45504</v>
      </c>
      <c r="E2628" t="s">
        <v>989</v>
      </c>
      <c r="F2628" t="s">
        <v>990</v>
      </c>
      <c r="G2628" t="s">
        <v>991</v>
      </c>
      <c r="H2628" t="s">
        <v>678</v>
      </c>
      <c r="I2628" t="s">
        <v>997</v>
      </c>
      <c r="J2628" t="s">
        <v>998</v>
      </c>
      <c r="K2628" t="s">
        <v>999</v>
      </c>
      <c r="L2628" t="s">
        <v>1000</v>
      </c>
      <c r="M2628" t="s">
        <v>1001</v>
      </c>
      <c r="N2628" t="s">
        <v>922</v>
      </c>
      <c r="O2628">
        <v>615</v>
      </c>
    </row>
    <row r="2629" spans="1:15" x14ac:dyDescent="0.35">
      <c r="A2629" s="189" t="str">
        <f t="shared" si="160"/>
        <v>Jul</v>
      </c>
      <c r="B2629" s="190" t="str">
        <f t="shared" si="161"/>
        <v>2024</v>
      </c>
      <c r="C2629" s="190" t="str">
        <f t="shared" si="162"/>
        <v>Jul-2024</v>
      </c>
      <c r="D2629" s="2">
        <v>45504</v>
      </c>
      <c r="E2629" t="s">
        <v>989</v>
      </c>
      <c r="F2629" t="s">
        <v>990</v>
      </c>
      <c r="G2629" t="s">
        <v>991</v>
      </c>
      <c r="H2629" t="s">
        <v>678</v>
      </c>
      <c r="I2629" t="s">
        <v>997</v>
      </c>
      <c r="J2629" t="s">
        <v>998</v>
      </c>
      <c r="K2629" t="s">
        <v>999</v>
      </c>
      <c r="L2629" t="s">
        <v>1000</v>
      </c>
      <c r="M2629" t="s">
        <v>1001</v>
      </c>
      <c r="N2629" t="s">
        <v>921</v>
      </c>
      <c r="O2629">
        <v>1165</v>
      </c>
    </row>
    <row r="2630" spans="1:15" x14ac:dyDescent="0.35">
      <c r="A2630" s="189" t="str">
        <f t="shared" si="160"/>
        <v>Jul</v>
      </c>
      <c r="B2630" s="190" t="str">
        <f t="shared" si="161"/>
        <v>2024</v>
      </c>
      <c r="C2630" s="190" t="str">
        <f t="shared" si="162"/>
        <v>Jul-2024</v>
      </c>
      <c r="D2630" s="2">
        <v>45504</v>
      </c>
      <c r="E2630" t="s">
        <v>989</v>
      </c>
      <c r="F2630" t="s">
        <v>990</v>
      </c>
      <c r="G2630" t="s">
        <v>991</v>
      </c>
      <c r="H2630" t="s">
        <v>679</v>
      </c>
      <c r="I2630" t="s">
        <v>1002</v>
      </c>
      <c r="J2630" t="s">
        <v>1003</v>
      </c>
      <c r="K2630" t="s">
        <v>1004</v>
      </c>
      <c r="L2630" t="s">
        <v>1005</v>
      </c>
      <c r="M2630" t="s">
        <v>1006</v>
      </c>
      <c r="N2630" t="s">
        <v>1528</v>
      </c>
      <c r="O2630">
        <v>45</v>
      </c>
    </row>
    <row r="2631" spans="1:15" x14ac:dyDescent="0.35">
      <c r="A2631" s="189" t="str">
        <f t="shared" si="160"/>
        <v>Jul</v>
      </c>
      <c r="B2631" s="190" t="str">
        <f t="shared" si="161"/>
        <v>2024</v>
      </c>
      <c r="C2631" s="190" t="str">
        <f t="shared" si="162"/>
        <v>Jul-2024</v>
      </c>
      <c r="D2631" s="2">
        <v>45504</v>
      </c>
      <c r="E2631" t="s">
        <v>989</v>
      </c>
      <c r="F2631" t="s">
        <v>990</v>
      </c>
      <c r="G2631" t="s">
        <v>991</v>
      </c>
      <c r="H2631" t="s">
        <v>679</v>
      </c>
      <c r="I2631" t="s">
        <v>1002</v>
      </c>
      <c r="J2631" t="s">
        <v>1003</v>
      </c>
      <c r="K2631" t="s">
        <v>1004</v>
      </c>
      <c r="L2631" t="s">
        <v>1005</v>
      </c>
      <c r="M2631" t="s">
        <v>1006</v>
      </c>
      <c r="N2631" t="s">
        <v>1529</v>
      </c>
      <c r="O2631" t="s">
        <v>958</v>
      </c>
    </row>
    <row r="2632" spans="1:15" x14ac:dyDescent="0.35">
      <c r="A2632" s="189" t="str">
        <f t="shared" si="160"/>
        <v>Jul</v>
      </c>
      <c r="B2632" s="190" t="str">
        <f t="shared" si="161"/>
        <v>2024</v>
      </c>
      <c r="C2632" s="190" t="str">
        <f t="shared" si="162"/>
        <v>Jul-2024</v>
      </c>
      <c r="D2632" s="2">
        <v>45504</v>
      </c>
      <c r="E2632" t="s">
        <v>989</v>
      </c>
      <c r="F2632" t="s">
        <v>990</v>
      </c>
      <c r="G2632" t="s">
        <v>991</v>
      </c>
      <c r="H2632" t="s">
        <v>679</v>
      </c>
      <c r="I2632" t="s">
        <v>1002</v>
      </c>
      <c r="J2632" t="s">
        <v>1003</v>
      </c>
      <c r="K2632" t="s">
        <v>1004</v>
      </c>
      <c r="L2632" t="s">
        <v>1005</v>
      </c>
      <c r="M2632" t="s">
        <v>1006</v>
      </c>
      <c r="N2632" t="s">
        <v>919</v>
      </c>
      <c r="O2632">
        <v>90</v>
      </c>
    </row>
    <row r="2633" spans="1:15" x14ac:dyDescent="0.35">
      <c r="A2633" s="189" t="str">
        <f t="shared" si="160"/>
        <v>Jul</v>
      </c>
      <c r="B2633" s="190" t="str">
        <f t="shared" si="161"/>
        <v>2024</v>
      </c>
      <c r="C2633" s="190" t="str">
        <f t="shared" si="162"/>
        <v>Jul-2024</v>
      </c>
      <c r="D2633" s="2">
        <v>45504</v>
      </c>
      <c r="E2633" t="s">
        <v>989</v>
      </c>
      <c r="F2633" t="s">
        <v>990</v>
      </c>
      <c r="G2633" t="s">
        <v>991</v>
      </c>
      <c r="H2633" t="s">
        <v>679</v>
      </c>
      <c r="I2633" t="s">
        <v>1002</v>
      </c>
      <c r="J2633" t="s">
        <v>1003</v>
      </c>
      <c r="K2633" t="s">
        <v>1004</v>
      </c>
      <c r="L2633" t="s">
        <v>1005</v>
      </c>
      <c r="M2633" t="s">
        <v>1006</v>
      </c>
      <c r="N2633" t="s">
        <v>920</v>
      </c>
      <c r="O2633">
        <v>785</v>
      </c>
    </row>
    <row r="2634" spans="1:15" x14ac:dyDescent="0.35">
      <c r="A2634" s="189" t="str">
        <f t="shared" si="160"/>
        <v>Jul</v>
      </c>
      <c r="B2634" s="190" t="str">
        <f t="shared" si="161"/>
        <v>2024</v>
      </c>
      <c r="C2634" s="190" t="str">
        <f t="shared" si="162"/>
        <v>Jul-2024</v>
      </c>
      <c r="D2634" s="2">
        <v>45504</v>
      </c>
      <c r="E2634" t="s">
        <v>989</v>
      </c>
      <c r="F2634" t="s">
        <v>990</v>
      </c>
      <c r="G2634" t="s">
        <v>991</v>
      </c>
      <c r="H2634" t="s">
        <v>679</v>
      </c>
      <c r="I2634" t="s">
        <v>1002</v>
      </c>
      <c r="J2634" t="s">
        <v>1003</v>
      </c>
      <c r="K2634" t="s">
        <v>1004</v>
      </c>
      <c r="L2634" t="s">
        <v>1005</v>
      </c>
      <c r="M2634" t="s">
        <v>1006</v>
      </c>
      <c r="N2634" t="s">
        <v>922</v>
      </c>
      <c r="O2634">
        <v>445</v>
      </c>
    </row>
    <row r="2635" spans="1:15" x14ac:dyDescent="0.35">
      <c r="A2635" s="189" t="str">
        <f t="shared" si="160"/>
        <v>Jul</v>
      </c>
      <c r="B2635" s="190" t="str">
        <f t="shared" si="161"/>
        <v>2024</v>
      </c>
      <c r="C2635" s="190" t="str">
        <f t="shared" si="162"/>
        <v>Jul-2024</v>
      </c>
      <c r="D2635" s="2">
        <v>45504</v>
      </c>
      <c r="E2635" t="s">
        <v>989</v>
      </c>
      <c r="F2635" t="s">
        <v>990</v>
      </c>
      <c r="G2635" t="s">
        <v>991</v>
      </c>
      <c r="H2635" t="s">
        <v>679</v>
      </c>
      <c r="I2635" t="s">
        <v>1002</v>
      </c>
      <c r="J2635" t="s">
        <v>1003</v>
      </c>
      <c r="K2635" t="s">
        <v>1004</v>
      </c>
      <c r="L2635" t="s">
        <v>1005</v>
      </c>
      <c r="M2635" t="s">
        <v>1006</v>
      </c>
      <c r="N2635" t="s">
        <v>921</v>
      </c>
      <c r="O2635">
        <v>570</v>
      </c>
    </row>
    <row r="2636" spans="1:15" x14ac:dyDescent="0.35">
      <c r="A2636" s="189" t="str">
        <f t="shared" si="160"/>
        <v>Jul</v>
      </c>
      <c r="B2636" s="190" t="str">
        <f t="shared" si="161"/>
        <v>2024</v>
      </c>
      <c r="C2636" s="190" t="str">
        <f t="shared" si="162"/>
        <v>Jul-2024</v>
      </c>
      <c r="D2636" s="2">
        <v>45504</v>
      </c>
      <c r="E2636" t="s">
        <v>989</v>
      </c>
      <c r="F2636" t="s">
        <v>990</v>
      </c>
      <c r="G2636" t="s">
        <v>991</v>
      </c>
      <c r="H2636" t="s">
        <v>679</v>
      </c>
      <c r="I2636" t="s">
        <v>1002</v>
      </c>
      <c r="J2636" t="s">
        <v>1003</v>
      </c>
      <c r="K2636" t="s">
        <v>1007</v>
      </c>
      <c r="L2636" t="s">
        <v>1008</v>
      </c>
      <c r="M2636" t="s">
        <v>1009</v>
      </c>
      <c r="N2636" t="s">
        <v>1528</v>
      </c>
      <c r="O2636">
        <v>315</v>
      </c>
    </row>
    <row r="2637" spans="1:15" x14ac:dyDescent="0.35">
      <c r="A2637" s="189" t="str">
        <f t="shared" si="160"/>
        <v>Jul</v>
      </c>
      <c r="B2637" s="190" t="str">
        <f t="shared" si="161"/>
        <v>2024</v>
      </c>
      <c r="C2637" s="190" t="str">
        <f t="shared" si="162"/>
        <v>Jul-2024</v>
      </c>
      <c r="D2637" s="2">
        <v>45504</v>
      </c>
      <c r="E2637" t="s">
        <v>989</v>
      </c>
      <c r="F2637" t="s">
        <v>990</v>
      </c>
      <c r="G2637" t="s">
        <v>991</v>
      </c>
      <c r="H2637" t="s">
        <v>679</v>
      </c>
      <c r="I2637" t="s">
        <v>1002</v>
      </c>
      <c r="J2637" t="s">
        <v>1003</v>
      </c>
      <c r="K2637" t="s">
        <v>1007</v>
      </c>
      <c r="L2637" t="s">
        <v>1008</v>
      </c>
      <c r="M2637" t="s">
        <v>1009</v>
      </c>
      <c r="N2637" t="s">
        <v>1529</v>
      </c>
      <c r="O2637">
        <v>5</v>
      </c>
    </row>
    <row r="2638" spans="1:15" x14ac:dyDescent="0.35">
      <c r="A2638" s="189" t="str">
        <f t="shared" si="160"/>
        <v>Jul</v>
      </c>
      <c r="B2638" s="190" t="str">
        <f t="shared" si="161"/>
        <v>2024</v>
      </c>
      <c r="C2638" s="190" t="str">
        <f t="shared" si="162"/>
        <v>Jul-2024</v>
      </c>
      <c r="D2638" s="2">
        <v>45504</v>
      </c>
      <c r="E2638" t="s">
        <v>989</v>
      </c>
      <c r="F2638" t="s">
        <v>990</v>
      </c>
      <c r="G2638" t="s">
        <v>991</v>
      </c>
      <c r="H2638" t="s">
        <v>679</v>
      </c>
      <c r="I2638" t="s">
        <v>1002</v>
      </c>
      <c r="J2638" t="s">
        <v>1003</v>
      </c>
      <c r="K2638" t="s">
        <v>1007</v>
      </c>
      <c r="L2638" t="s">
        <v>1008</v>
      </c>
      <c r="M2638" t="s">
        <v>1009</v>
      </c>
      <c r="N2638" t="s">
        <v>919</v>
      </c>
      <c r="O2638">
        <v>825</v>
      </c>
    </row>
    <row r="2639" spans="1:15" x14ac:dyDescent="0.35">
      <c r="A2639" s="189" t="str">
        <f t="shared" si="160"/>
        <v>Jul</v>
      </c>
      <c r="B2639" s="190" t="str">
        <f t="shared" si="161"/>
        <v>2024</v>
      </c>
      <c r="C2639" s="190" t="str">
        <f t="shared" si="162"/>
        <v>Jul-2024</v>
      </c>
      <c r="D2639" s="2">
        <v>45504</v>
      </c>
      <c r="E2639" t="s">
        <v>989</v>
      </c>
      <c r="F2639" t="s">
        <v>990</v>
      </c>
      <c r="G2639" t="s">
        <v>991</v>
      </c>
      <c r="H2639" t="s">
        <v>679</v>
      </c>
      <c r="I2639" t="s">
        <v>1002</v>
      </c>
      <c r="J2639" t="s">
        <v>1003</v>
      </c>
      <c r="K2639" t="s">
        <v>1007</v>
      </c>
      <c r="L2639" t="s">
        <v>1008</v>
      </c>
      <c r="M2639" t="s">
        <v>1009</v>
      </c>
      <c r="N2639" t="s">
        <v>920</v>
      </c>
      <c r="O2639">
        <v>3290</v>
      </c>
    </row>
    <row r="2640" spans="1:15" x14ac:dyDescent="0.35">
      <c r="A2640" s="189" t="str">
        <f t="shared" si="160"/>
        <v>Jul</v>
      </c>
      <c r="B2640" s="190" t="str">
        <f t="shared" si="161"/>
        <v>2024</v>
      </c>
      <c r="C2640" s="190" t="str">
        <f t="shared" si="162"/>
        <v>Jul-2024</v>
      </c>
      <c r="D2640" s="2">
        <v>45504</v>
      </c>
      <c r="E2640" t="s">
        <v>989</v>
      </c>
      <c r="F2640" t="s">
        <v>990</v>
      </c>
      <c r="G2640" t="s">
        <v>991</v>
      </c>
      <c r="H2640" t="s">
        <v>679</v>
      </c>
      <c r="I2640" t="s">
        <v>1002</v>
      </c>
      <c r="J2640" t="s">
        <v>1003</v>
      </c>
      <c r="K2640" t="s">
        <v>1007</v>
      </c>
      <c r="L2640" t="s">
        <v>1008</v>
      </c>
      <c r="M2640" t="s">
        <v>1009</v>
      </c>
      <c r="N2640" t="s">
        <v>922</v>
      </c>
      <c r="O2640">
        <v>2355</v>
      </c>
    </row>
    <row r="2641" spans="1:15" x14ac:dyDescent="0.35">
      <c r="A2641" s="189" t="str">
        <f t="shared" si="160"/>
        <v>Jul</v>
      </c>
      <c r="B2641" s="190" t="str">
        <f t="shared" si="161"/>
        <v>2024</v>
      </c>
      <c r="C2641" s="190" t="str">
        <f t="shared" si="162"/>
        <v>Jul-2024</v>
      </c>
      <c r="D2641" s="2">
        <v>45504</v>
      </c>
      <c r="E2641" t="s">
        <v>989</v>
      </c>
      <c r="F2641" t="s">
        <v>990</v>
      </c>
      <c r="G2641" t="s">
        <v>991</v>
      </c>
      <c r="H2641" t="s">
        <v>679</v>
      </c>
      <c r="I2641" t="s">
        <v>1002</v>
      </c>
      <c r="J2641" t="s">
        <v>1003</v>
      </c>
      <c r="K2641" t="s">
        <v>1007</v>
      </c>
      <c r="L2641" t="s">
        <v>1008</v>
      </c>
      <c r="M2641" t="s">
        <v>1009</v>
      </c>
      <c r="N2641" t="s">
        <v>921</v>
      </c>
      <c r="O2641">
        <v>2760</v>
      </c>
    </row>
    <row r="2642" spans="1:15" x14ac:dyDescent="0.35">
      <c r="A2642" s="189" t="str">
        <f t="shared" si="160"/>
        <v>Jul</v>
      </c>
      <c r="B2642" s="190" t="str">
        <f t="shared" si="161"/>
        <v>2024</v>
      </c>
      <c r="C2642" s="190" t="str">
        <f t="shared" si="162"/>
        <v>Jul-2024</v>
      </c>
      <c r="D2642" s="2">
        <v>45504</v>
      </c>
      <c r="E2642" t="s">
        <v>989</v>
      </c>
      <c r="F2642" t="s">
        <v>990</v>
      </c>
      <c r="G2642" t="s">
        <v>991</v>
      </c>
      <c r="H2642" t="s">
        <v>679</v>
      </c>
      <c r="I2642" t="s">
        <v>1002</v>
      </c>
      <c r="J2642" t="s">
        <v>1003</v>
      </c>
      <c r="K2642" t="s">
        <v>1010</v>
      </c>
      <c r="L2642" t="s">
        <v>1011</v>
      </c>
      <c r="M2642" t="s">
        <v>1012</v>
      </c>
      <c r="N2642" t="s">
        <v>1528</v>
      </c>
      <c r="O2642">
        <v>70</v>
      </c>
    </row>
    <row r="2643" spans="1:15" x14ac:dyDescent="0.35">
      <c r="A2643" s="189" t="str">
        <f t="shared" si="160"/>
        <v>Jul</v>
      </c>
      <c r="B2643" s="190" t="str">
        <f t="shared" si="161"/>
        <v>2024</v>
      </c>
      <c r="C2643" s="190" t="str">
        <f t="shared" si="162"/>
        <v>Jul-2024</v>
      </c>
      <c r="D2643" s="2">
        <v>45504</v>
      </c>
      <c r="E2643" t="s">
        <v>989</v>
      </c>
      <c r="F2643" t="s">
        <v>990</v>
      </c>
      <c r="G2643" t="s">
        <v>991</v>
      </c>
      <c r="H2643" t="s">
        <v>679</v>
      </c>
      <c r="I2643" t="s">
        <v>1002</v>
      </c>
      <c r="J2643" t="s">
        <v>1003</v>
      </c>
      <c r="K2643" t="s">
        <v>1010</v>
      </c>
      <c r="L2643" t="s">
        <v>1011</v>
      </c>
      <c r="M2643" t="s">
        <v>1012</v>
      </c>
      <c r="N2643" t="s">
        <v>1529</v>
      </c>
      <c r="O2643" t="s">
        <v>958</v>
      </c>
    </row>
    <row r="2644" spans="1:15" x14ac:dyDescent="0.35">
      <c r="A2644" s="189" t="str">
        <f t="shared" si="160"/>
        <v>Jul</v>
      </c>
      <c r="B2644" s="190" t="str">
        <f t="shared" si="161"/>
        <v>2024</v>
      </c>
      <c r="C2644" s="190" t="str">
        <f t="shared" si="162"/>
        <v>Jul-2024</v>
      </c>
      <c r="D2644" s="2">
        <v>45504</v>
      </c>
      <c r="E2644" t="s">
        <v>989</v>
      </c>
      <c r="F2644" t="s">
        <v>990</v>
      </c>
      <c r="G2644" t="s">
        <v>991</v>
      </c>
      <c r="H2644" t="s">
        <v>679</v>
      </c>
      <c r="I2644" t="s">
        <v>1002</v>
      </c>
      <c r="J2644" t="s">
        <v>1003</v>
      </c>
      <c r="K2644" t="s">
        <v>1010</v>
      </c>
      <c r="L2644" t="s">
        <v>1011</v>
      </c>
      <c r="M2644" t="s">
        <v>1012</v>
      </c>
      <c r="N2644" t="s">
        <v>919</v>
      </c>
      <c r="O2644">
        <v>690</v>
      </c>
    </row>
    <row r="2645" spans="1:15" x14ac:dyDescent="0.35">
      <c r="A2645" s="189" t="str">
        <f t="shared" si="160"/>
        <v>Jul</v>
      </c>
      <c r="B2645" s="190" t="str">
        <f t="shared" si="161"/>
        <v>2024</v>
      </c>
      <c r="C2645" s="190" t="str">
        <f t="shared" si="162"/>
        <v>Jul-2024</v>
      </c>
      <c r="D2645" s="2">
        <v>45504</v>
      </c>
      <c r="E2645" t="s">
        <v>989</v>
      </c>
      <c r="F2645" t="s">
        <v>990</v>
      </c>
      <c r="G2645" t="s">
        <v>991</v>
      </c>
      <c r="H2645" t="s">
        <v>679</v>
      </c>
      <c r="I2645" t="s">
        <v>1002</v>
      </c>
      <c r="J2645" t="s">
        <v>1003</v>
      </c>
      <c r="K2645" t="s">
        <v>1010</v>
      </c>
      <c r="L2645" t="s">
        <v>1011</v>
      </c>
      <c r="M2645" t="s">
        <v>1012</v>
      </c>
      <c r="N2645" t="s">
        <v>920</v>
      </c>
      <c r="O2645">
        <v>3065</v>
      </c>
    </row>
    <row r="2646" spans="1:15" x14ac:dyDescent="0.35">
      <c r="A2646" s="189" t="str">
        <f t="shared" si="160"/>
        <v>Jul</v>
      </c>
      <c r="B2646" s="190" t="str">
        <f t="shared" si="161"/>
        <v>2024</v>
      </c>
      <c r="C2646" s="190" t="str">
        <f t="shared" si="162"/>
        <v>Jul-2024</v>
      </c>
      <c r="D2646" s="2">
        <v>45504</v>
      </c>
      <c r="E2646" t="s">
        <v>989</v>
      </c>
      <c r="F2646" t="s">
        <v>990</v>
      </c>
      <c r="G2646" t="s">
        <v>991</v>
      </c>
      <c r="H2646" t="s">
        <v>679</v>
      </c>
      <c r="I2646" t="s">
        <v>1002</v>
      </c>
      <c r="J2646" t="s">
        <v>1003</v>
      </c>
      <c r="K2646" t="s">
        <v>1010</v>
      </c>
      <c r="L2646" t="s">
        <v>1011</v>
      </c>
      <c r="M2646" t="s">
        <v>1012</v>
      </c>
      <c r="N2646" t="s">
        <v>922</v>
      </c>
      <c r="O2646">
        <v>1195</v>
      </c>
    </row>
    <row r="2647" spans="1:15" x14ac:dyDescent="0.35">
      <c r="A2647" s="189" t="str">
        <f t="shared" si="160"/>
        <v>Jul</v>
      </c>
      <c r="B2647" s="190" t="str">
        <f t="shared" si="161"/>
        <v>2024</v>
      </c>
      <c r="C2647" s="190" t="str">
        <f t="shared" si="162"/>
        <v>Jul-2024</v>
      </c>
      <c r="D2647" s="2">
        <v>45504</v>
      </c>
      <c r="E2647" t="s">
        <v>989</v>
      </c>
      <c r="F2647" t="s">
        <v>990</v>
      </c>
      <c r="G2647" t="s">
        <v>991</v>
      </c>
      <c r="H2647" t="s">
        <v>679</v>
      </c>
      <c r="I2647" t="s">
        <v>1002</v>
      </c>
      <c r="J2647" t="s">
        <v>1003</v>
      </c>
      <c r="K2647" t="s">
        <v>1010</v>
      </c>
      <c r="L2647" t="s">
        <v>1011</v>
      </c>
      <c r="M2647" t="s">
        <v>1012</v>
      </c>
      <c r="N2647" t="s">
        <v>921</v>
      </c>
      <c r="O2647">
        <v>1515</v>
      </c>
    </row>
    <row r="2648" spans="1:15" x14ac:dyDescent="0.35">
      <c r="A2648" s="189" t="str">
        <f t="shared" si="160"/>
        <v>Jul</v>
      </c>
      <c r="B2648" s="190" t="str">
        <f t="shared" si="161"/>
        <v>2024</v>
      </c>
      <c r="C2648" s="190" t="str">
        <f t="shared" si="162"/>
        <v>Jul-2024</v>
      </c>
      <c r="D2648" s="2">
        <v>45504</v>
      </c>
      <c r="E2648" t="s">
        <v>989</v>
      </c>
      <c r="F2648" t="s">
        <v>990</v>
      </c>
      <c r="G2648" t="s">
        <v>991</v>
      </c>
      <c r="H2648" t="s">
        <v>686</v>
      </c>
      <c r="I2648" t="s">
        <v>1013</v>
      </c>
      <c r="J2648" t="s">
        <v>1014</v>
      </c>
      <c r="K2648" t="s">
        <v>1015</v>
      </c>
      <c r="L2648" t="s">
        <v>1016</v>
      </c>
      <c r="M2648" t="s">
        <v>1017</v>
      </c>
      <c r="N2648" t="s">
        <v>1528</v>
      </c>
      <c r="O2648">
        <v>30</v>
      </c>
    </row>
    <row r="2649" spans="1:15" x14ac:dyDescent="0.35">
      <c r="A2649" s="189" t="str">
        <f t="shared" si="160"/>
        <v>Jul</v>
      </c>
      <c r="B2649" s="190" t="str">
        <f t="shared" si="161"/>
        <v>2024</v>
      </c>
      <c r="C2649" s="190" t="str">
        <f t="shared" si="162"/>
        <v>Jul-2024</v>
      </c>
      <c r="D2649" s="2">
        <v>45504</v>
      </c>
      <c r="E2649" t="s">
        <v>989</v>
      </c>
      <c r="F2649" t="s">
        <v>990</v>
      </c>
      <c r="G2649" t="s">
        <v>991</v>
      </c>
      <c r="H2649" t="s">
        <v>686</v>
      </c>
      <c r="I2649" t="s">
        <v>1013</v>
      </c>
      <c r="J2649" t="s">
        <v>1014</v>
      </c>
      <c r="K2649" t="s">
        <v>1015</v>
      </c>
      <c r="L2649" t="s">
        <v>1016</v>
      </c>
      <c r="M2649" t="s">
        <v>1017</v>
      </c>
      <c r="N2649" t="s">
        <v>1529</v>
      </c>
      <c r="O2649" t="s">
        <v>958</v>
      </c>
    </row>
    <row r="2650" spans="1:15" x14ac:dyDescent="0.35">
      <c r="A2650" s="189" t="str">
        <f t="shared" si="160"/>
        <v>Jul</v>
      </c>
      <c r="B2650" s="190" t="str">
        <f t="shared" si="161"/>
        <v>2024</v>
      </c>
      <c r="C2650" s="190" t="str">
        <f t="shared" si="162"/>
        <v>Jul-2024</v>
      </c>
      <c r="D2650" s="2">
        <v>45504</v>
      </c>
      <c r="E2650" t="s">
        <v>989</v>
      </c>
      <c r="F2650" t="s">
        <v>990</v>
      </c>
      <c r="G2650" t="s">
        <v>991</v>
      </c>
      <c r="H2650" t="s">
        <v>686</v>
      </c>
      <c r="I2650" t="s">
        <v>1013</v>
      </c>
      <c r="J2650" t="s">
        <v>1014</v>
      </c>
      <c r="K2650" t="s">
        <v>1015</v>
      </c>
      <c r="L2650" t="s">
        <v>1016</v>
      </c>
      <c r="M2650" t="s">
        <v>1017</v>
      </c>
      <c r="N2650" t="s">
        <v>919</v>
      </c>
      <c r="O2650">
        <v>170</v>
      </c>
    </row>
    <row r="2651" spans="1:15" x14ac:dyDescent="0.35">
      <c r="A2651" s="189" t="str">
        <f t="shared" si="160"/>
        <v>Jul</v>
      </c>
      <c r="B2651" s="190" t="str">
        <f t="shared" si="161"/>
        <v>2024</v>
      </c>
      <c r="C2651" s="190" t="str">
        <f t="shared" si="162"/>
        <v>Jul-2024</v>
      </c>
      <c r="D2651" s="2">
        <v>45504</v>
      </c>
      <c r="E2651" t="s">
        <v>989</v>
      </c>
      <c r="F2651" t="s">
        <v>990</v>
      </c>
      <c r="G2651" t="s">
        <v>991</v>
      </c>
      <c r="H2651" t="s">
        <v>686</v>
      </c>
      <c r="I2651" t="s">
        <v>1013</v>
      </c>
      <c r="J2651" t="s">
        <v>1014</v>
      </c>
      <c r="K2651" t="s">
        <v>1015</v>
      </c>
      <c r="L2651" t="s">
        <v>1016</v>
      </c>
      <c r="M2651" t="s">
        <v>1017</v>
      </c>
      <c r="N2651" t="s">
        <v>920</v>
      </c>
      <c r="O2651">
        <v>755</v>
      </c>
    </row>
    <row r="2652" spans="1:15" x14ac:dyDescent="0.35">
      <c r="A2652" s="189" t="str">
        <f t="shared" si="160"/>
        <v>Jul</v>
      </c>
      <c r="B2652" s="190" t="str">
        <f t="shared" si="161"/>
        <v>2024</v>
      </c>
      <c r="C2652" s="190" t="str">
        <f t="shared" si="162"/>
        <v>Jul-2024</v>
      </c>
      <c r="D2652" s="2">
        <v>45504</v>
      </c>
      <c r="E2652" t="s">
        <v>989</v>
      </c>
      <c r="F2652" t="s">
        <v>990</v>
      </c>
      <c r="G2652" t="s">
        <v>991</v>
      </c>
      <c r="H2652" t="s">
        <v>686</v>
      </c>
      <c r="I2652" t="s">
        <v>1013</v>
      </c>
      <c r="J2652" t="s">
        <v>1014</v>
      </c>
      <c r="K2652" t="s">
        <v>1015</v>
      </c>
      <c r="L2652" t="s">
        <v>1016</v>
      </c>
      <c r="M2652" t="s">
        <v>1017</v>
      </c>
      <c r="N2652" t="s">
        <v>922</v>
      </c>
      <c r="O2652">
        <v>290</v>
      </c>
    </row>
    <row r="2653" spans="1:15" x14ac:dyDescent="0.35">
      <c r="A2653" s="189" t="str">
        <f t="shared" si="160"/>
        <v>Jul</v>
      </c>
      <c r="B2653" s="190" t="str">
        <f t="shared" si="161"/>
        <v>2024</v>
      </c>
      <c r="C2653" s="190" t="str">
        <f t="shared" si="162"/>
        <v>Jul-2024</v>
      </c>
      <c r="D2653" s="2">
        <v>45504</v>
      </c>
      <c r="E2653" t="s">
        <v>989</v>
      </c>
      <c r="F2653" t="s">
        <v>990</v>
      </c>
      <c r="G2653" t="s">
        <v>991</v>
      </c>
      <c r="H2653" t="s">
        <v>686</v>
      </c>
      <c r="I2653" t="s">
        <v>1013</v>
      </c>
      <c r="J2653" t="s">
        <v>1014</v>
      </c>
      <c r="K2653" t="s">
        <v>1015</v>
      </c>
      <c r="L2653" t="s">
        <v>1016</v>
      </c>
      <c r="M2653" t="s">
        <v>1017</v>
      </c>
      <c r="N2653" t="s">
        <v>921</v>
      </c>
      <c r="O2653">
        <v>310</v>
      </c>
    </row>
    <row r="2654" spans="1:15" x14ac:dyDescent="0.35">
      <c r="A2654" s="189" t="str">
        <f t="shared" si="160"/>
        <v>Jul</v>
      </c>
      <c r="B2654" s="190" t="str">
        <f t="shared" si="161"/>
        <v>2024</v>
      </c>
      <c r="C2654" s="190" t="str">
        <f t="shared" si="162"/>
        <v>Jul-2024</v>
      </c>
      <c r="D2654" s="2">
        <v>45504</v>
      </c>
      <c r="E2654" t="s">
        <v>989</v>
      </c>
      <c r="F2654" t="s">
        <v>990</v>
      </c>
      <c r="G2654" t="s">
        <v>991</v>
      </c>
      <c r="H2654" t="s">
        <v>686</v>
      </c>
      <c r="I2654" t="s">
        <v>1013</v>
      </c>
      <c r="J2654" t="s">
        <v>1014</v>
      </c>
      <c r="K2654" t="s">
        <v>1018</v>
      </c>
      <c r="L2654" t="s">
        <v>1019</v>
      </c>
      <c r="M2654" t="s">
        <v>1020</v>
      </c>
      <c r="N2654" t="s">
        <v>1528</v>
      </c>
      <c r="O2654">
        <v>350</v>
      </c>
    </row>
    <row r="2655" spans="1:15" x14ac:dyDescent="0.35">
      <c r="A2655" s="189" t="str">
        <f t="shared" si="160"/>
        <v>Jul</v>
      </c>
      <c r="B2655" s="190" t="str">
        <f t="shared" si="161"/>
        <v>2024</v>
      </c>
      <c r="C2655" s="190" t="str">
        <f t="shared" si="162"/>
        <v>Jul-2024</v>
      </c>
      <c r="D2655" s="2">
        <v>45504</v>
      </c>
      <c r="E2655" t="s">
        <v>989</v>
      </c>
      <c r="F2655" t="s">
        <v>990</v>
      </c>
      <c r="G2655" t="s">
        <v>991</v>
      </c>
      <c r="H2655" t="s">
        <v>686</v>
      </c>
      <c r="I2655" t="s">
        <v>1013</v>
      </c>
      <c r="J2655" t="s">
        <v>1014</v>
      </c>
      <c r="K2655" t="s">
        <v>1018</v>
      </c>
      <c r="L2655" t="s">
        <v>1019</v>
      </c>
      <c r="M2655" t="s">
        <v>1020</v>
      </c>
      <c r="N2655" t="s">
        <v>1529</v>
      </c>
      <c r="O2655">
        <v>5</v>
      </c>
    </row>
    <row r="2656" spans="1:15" x14ac:dyDescent="0.35">
      <c r="A2656" s="189" t="str">
        <f t="shared" si="160"/>
        <v>Jul</v>
      </c>
      <c r="B2656" s="190" t="str">
        <f t="shared" si="161"/>
        <v>2024</v>
      </c>
      <c r="C2656" s="190" t="str">
        <f t="shared" si="162"/>
        <v>Jul-2024</v>
      </c>
      <c r="D2656" s="2">
        <v>45504</v>
      </c>
      <c r="E2656" t="s">
        <v>989</v>
      </c>
      <c r="F2656" t="s">
        <v>990</v>
      </c>
      <c r="G2656" t="s">
        <v>991</v>
      </c>
      <c r="H2656" t="s">
        <v>686</v>
      </c>
      <c r="I2656" t="s">
        <v>1013</v>
      </c>
      <c r="J2656" t="s">
        <v>1014</v>
      </c>
      <c r="K2656" t="s">
        <v>1018</v>
      </c>
      <c r="L2656" t="s">
        <v>1019</v>
      </c>
      <c r="M2656" t="s">
        <v>1020</v>
      </c>
      <c r="N2656" t="s">
        <v>919</v>
      </c>
      <c r="O2656">
        <v>1520</v>
      </c>
    </row>
    <row r="2657" spans="1:15" x14ac:dyDescent="0.35">
      <c r="A2657" s="189" t="str">
        <f t="shared" si="160"/>
        <v>Jul</v>
      </c>
      <c r="B2657" s="190" t="str">
        <f t="shared" si="161"/>
        <v>2024</v>
      </c>
      <c r="C2657" s="190" t="str">
        <f t="shared" si="162"/>
        <v>Jul-2024</v>
      </c>
      <c r="D2657" s="2">
        <v>45504</v>
      </c>
      <c r="E2657" t="s">
        <v>989</v>
      </c>
      <c r="F2657" t="s">
        <v>990</v>
      </c>
      <c r="G2657" t="s">
        <v>991</v>
      </c>
      <c r="H2657" t="s">
        <v>686</v>
      </c>
      <c r="I2657" t="s">
        <v>1013</v>
      </c>
      <c r="J2657" t="s">
        <v>1014</v>
      </c>
      <c r="K2657" t="s">
        <v>1018</v>
      </c>
      <c r="L2657" t="s">
        <v>1019</v>
      </c>
      <c r="M2657" t="s">
        <v>1020</v>
      </c>
      <c r="N2657" t="s">
        <v>920</v>
      </c>
      <c r="O2657">
        <v>6995</v>
      </c>
    </row>
    <row r="2658" spans="1:15" x14ac:dyDescent="0.35">
      <c r="A2658" s="189" t="str">
        <f t="shared" si="160"/>
        <v>Jul</v>
      </c>
      <c r="B2658" s="190" t="str">
        <f t="shared" si="161"/>
        <v>2024</v>
      </c>
      <c r="C2658" s="190" t="str">
        <f t="shared" si="162"/>
        <v>Jul-2024</v>
      </c>
      <c r="D2658" s="2">
        <v>45504</v>
      </c>
      <c r="E2658" t="s">
        <v>989</v>
      </c>
      <c r="F2658" t="s">
        <v>990</v>
      </c>
      <c r="G2658" t="s">
        <v>991</v>
      </c>
      <c r="H2658" t="s">
        <v>686</v>
      </c>
      <c r="I2658" t="s">
        <v>1013</v>
      </c>
      <c r="J2658" t="s">
        <v>1014</v>
      </c>
      <c r="K2658" t="s">
        <v>1018</v>
      </c>
      <c r="L2658" t="s">
        <v>1019</v>
      </c>
      <c r="M2658" t="s">
        <v>1020</v>
      </c>
      <c r="N2658" t="s">
        <v>922</v>
      </c>
      <c r="O2658">
        <v>2405</v>
      </c>
    </row>
    <row r="2659" spans="1:15" x14ac:dyDescent="0.35">
      <c r="A2659" s="189" t="str">
        <f t="shared" si="160"/>
        <v>Jul</v>
      </c>
      <c r="B2659" s="190" t="str">
        <f t="shared" si="161"/>
        <v>2024</v>
      </c>
      <c r="C2659" s="190" t="str">
        <f t="shared" si="162"/>
        <v>Jul-2024</v>
      </c>
      <c r="D2659" s="2">
        <v>45504</v>
      </c>
      <c r="E2659" t="s">
        <v>989</v>
      </c>
      <c r="F2659" t="s">
        <v>990</v>
      </c>
      <c r="G2659" t="s">
        <v>991</v>
      </c>
      <c r="H2659" t="s">
        <v>686</v>
      </c>
      <c r="I2659" t="s">
        <v>1013</v>
      </c>
      <c r="J2659" t="s">
        <v>1014</v>
      </c>
      <c r="K2659" t="s">
        <v>1018</v>
      </c>
      <c r="L2659" t="s">
        <v>1019</v>
      </c>
      <c r="M2659" t="s">
        <v>1020</v>
      </c>
      <c r="N2659" t="s">
        <v>921</v>
      </c>
      <c r="O2659">
        <v>4390</v>
      </c>
    </row>
    <row r="2660" spans="1:15" x14ac:dyDescent="0.35">
      <c r="A2660" s="189" t="str">
        <f t="shared" si="160"/>
        <v>Jul</v>
      </c>
      <c r="B2660" s="190" t="str">
        <f t="shared" si="161"/>
        <v>2024</v>
      </c>
      <c r="C2660" s="190" t="str">
        <f t="shared" si="162"/>
        <v>Jul-2024</v>
      </c>
      <c r="D2660" s="2">
        <v>45504</v>
      </c>
      <c r="E2660" t="s">
        <v>989</v>
      </c>
      <c r="F2660" t="s">
        <v>990</v>
      </c>
      <c r="G2660" t="s">
        <v>991</v>
      </c>
      <c r="H2660" t="s">
        <v>690</v>
      </c>
      <c r="I2660" t="s">
        <v>1021</v>
      </c>
      <c r="J2660" t="s">
        <v>1022</v>
      </c>
      <c r="K2660" t="s">
        <v>1023</v>
      </c>
      <c r="L2660" t="s">
        <v>1024</v>
      </c>
      <c r="M2660" t="s">
        <v>1025</v>
      </c>
      <c r="N2660" t="s">
        <v>1528</v>
      </c>
      <c r="O2660">
        <v>220</v>
      </c>
    </row>
    <row r="2661" spans="1:15" x14ac:dyDescent="0.35">
      <c r="A2661" s="189" t="str">
        <f t="shared" si="160"/>
        <v>Jul</v>
      </c>
      <c r="B2661" s="190" t="str">
        <f t="shared" si="161"/>
        <v>2024</v>
      </c>
      <c r="C2661" s="190" t="str">
        <f t="shared" si="162"/>
        <v>Jul-2024</v>
      </c>
      <c r="D2661" s="2">
        <v>45504</v>
      </c>
      <c r="E2661" t="s">
        <v>989</v>
      </c>
      <c r="F2661" t="s">
        <v>990</v>
      </c>
      <c r="G2661" t="s">
        <v>991</v>
      </c>
      <c r="H2661" t="s">
        <v>690</v>
      </c>
      <c r="I2661" t="s">
        <v>1021</v>
      </c>
      <c r="J2661" t="s">
        <v>1022</v>
      </c>
      <c r="K2661" t="s">
        <v>1023</v>
      </c>
      <c r="L2661" t="s">
        <v>1024</v>
      </c>
      <c r="M2661" t="s">
        <v>1025</v>
      </c>
      <c r="N2661" t="s">
        <v>1529</v>
      </c>
      <c r="O2661" t="s">
        <v>958</v>
      </c>
    </row>
    <row r="2662" spans="1:15" x14ac:dyDescent="0.35">
      <c r="A2662" s="189" t="str">
        <f t="shared" si="160"/>
        <v>Jul</v>
      </c>
      <c r="B2662" s="190" t="str">
        <f t="shared" si="161"/>
        <v>2024</v>
      </c>
      <c r="C2662" s="190" t="str">
        <f t="shared" si="162"/>
        <v>Jul-2024</v>
      </c>
      <c r="D2662" s="2">
        <v>45504</v>
      </c>
      <c r="E2662" t="s">
        <v>989</v>
      </c>
      <c r="F2662" t="s">
        <v>990</v>
      </c>
      <c r="G2662" t="s">
        <v>991</v>
      </c>
      <c r="H2662" t="s">
        <v>690</v>
      </c>
      <c r="I2662" t="s">
        <v>1021</v>
      </c>
      <c r="J2662" t="s">
        <v>1022</v>
      </c>
      <c r="K2662" t="s">
        <v>1023</v>
      </c>
      <c r="L2662" t="s">
        <v>1024</v>
      </c>
      <c r="M2662" t="s">
        <v>1025</v>
      </c>
      <c r="N2662" t="s">
        <v>919</v>
      </c>
      <c r="O2662">
        <v>750</v>
      </c>
    </row>
    <row r="2663" spans="1:15" x14ac:dyDescent="0.35">
      <c r="A2663" s="189" t="str">
        <f t="shared" si="160"/>
        <v>Jul</v>
      </c>
      <c r="B2663" s="190" t="str">
        <f t="shared" si="161"/>
        <v>2024</v>
      </c>
      <c r="C2663" s="190" t="str">
        <f t="shared" si="162"/>
        <v>Jul-2024</v>
      </c>
      <c r="D2663" s="2">
        <v>45504</v>
      </c>
      <c r="E2663" t="s">
        <v>989</v>
      </c>
      <c r="F2663" t="s">
        <v>990</v>
      </c>
      <c r="G2663" t="s">
        <v>991</v>
      </c>
      <c r="H2663" t="s">
        <v>690</v>
      </c>
      <c r="I2663" t="s">
        <v>1021</v>
      </c>
      <c r="J2663" t="s">
        <v>1022</v>
      </c>
      <c r="K2663" t="s">
        <v>1023</v>
      </c>
      <c r="L2663" t="s">
        <v>1024</v>
      </c>
      <c r="M2663" t="s">
        <v>1025</v>
      </c>
      <c r="N2663" t="s">
        <v>920</v>
      </c>
      <c r="O2663">
        <v>3255</v>
      </c>
    </row>
    <row r="2664" spans="1:15" x14ac:dyDescent="0.35">
      <c r="A2664" s="189" t="str">
        <f t="shared" si="160"/>
        <v>Jul</v>
      </c>
      <c r="B2664" s="190" t="str">
        <f t="shared" si="161"/>
        <v>2024</v>
      </c>
      <c r="C2664" s="190" t="str">
        <f t="shared" si="162"/>
        <v>Jul-2024</v>
      </c>
      <c r="D2664" s="2">
        <v>45504</v>
      </c>
      <c r="E2664" t="s">
        <v>989</v>
      </c>
      <c r="F2664" t="s">
        <v>990</v>
      </c>
      <c r="G2664" t="s">
        <v>991</v>
      </c>
      <c r="H2664" t="s">
        <v>690</v>
      </c>
      <c r="I2664" t="s">
        <v>1021</v>
      </c>
      <c r="J2664" t="s">
        <v>1022</v>
      </c>
      <c r="K2664" t="s">
        <v>1023</v>
      </c>
      <c r="L2664" t="s">
        <v>1024</v>
      </c>
      <c r="M2664" t="s">
        <v>1025</v>
      </c>
      <c r="N2664" t="s">
        <v>922</v>
      </c>
      <c r="O2664">
        <v>385</v>
      </c>
    </row>
    <row r="2665" spans="1:15" x14ac:dyDescent="0.35">
      <c r="A2665" s="189" t="str">
        <f t="shared" si="160"/>
        <v>Jul</v>
      </c>
      <c r="B2665" s="190" t="str">
        <f t="shared" si="161"/>
        <v>2024</v>
      </c>
      <c r="C2665" s="190" t="str">
        <f t="shared" si="162"/>
        <v>Jul-2024</v>
      </c>
      <c r="D2665" s="2">
        <v>45504</v>
      </c>
      <c r="E2665" t="s">
        <v>989</v>
      </c>
      <c r="F2665" t="s">
        <v>990</v>
      </c>
      <c r="G2665" t="s">
        <v>991</v>
      </c>
      <c r="H2665" t="s">
        <v>690</v>
      </c>
      <c r="I2665" t="s">
        <v>1021</v>
      </c>
      <c r="J2665" t="s">
        <v>1022</v>
      </c>
      <c r="K2665" t="s">
        <v>1023</v>
      </c>
      <c r="L2665" t="s">
        <v>1024</v>
      </c>
      <c r="M2665" t="s">
        <v>1025</v>
      </c>
      <c r="N2665" t="s">
        <v>921</v>
      </c>
      <c r="O2665">
        <v>1580</v>
      </c>
    </row>
    <row r="2666" spans="1:15" x14ac:dyDescent="0.35">
      <c r="A2666" s="189" t="str">
        <f t="shared" si="160"/>
        <v>Jul</v>
      </c>
      <c r="B2666" s="190" t="str">
        <f t="shared" si="161"/>
        <v>2024</v>
      </c>
      <c r="C2666" s="190" t="str">
        <f t="shared" si="162"/>
        <v>Jul-2024</v>
      </c>
      <c r="D2666" s="2">
        <v>45504</v>
      </c>
      <c r="E2666" t="s">
        <v>989</v>
      </c>
      <c r="F2666" t="s">
        <v>990</v>
      </c>
      <c r="G2666" t="s">
        <v>991</v>
      </c>
      <c r="H2666" t="s">
        <v>690</v>
      </c>
      <c r="I2666" t="s">
        <v>1021</v>
      </c>
      <c r="J2666" t="s">
        <v>1022</v>
      </c>
      <c r="K2666" t="s">
        <v>1026</v>
      </c>
      <c r="L2666" t="s">
        <v>1027</v>
      </c>
      <c r="M2666" t="s">
        <v>1028</v>
      </c>
      <c r="N2666" t="s">
        <v>1528</v>
      </c>
      <c r="O2666">
        <v>175</v>
      </c>
    </row>
    <row r="2667" spans="1:15" x14ac:dyDescent="0.35">
      <c r="A2667" s="189" t="str">
        <f t="shared" si="160"/>
        <v>Jul</v>
      </c>
      <c r="B2667" s="190" t="str">
        <f t="shared" si="161"/>
        <v>2024</v>
      </c>
      <c r="C2667" s="190" t="str">
        <f t="shared" si="162"/>
        <v>Jul-2024</v>
      </c>
      <c r="D2667" s="2">
        <v>45504</v>
      </c>
      <c r="E2667" t="s">
        <v>989</v>
      </c>
      <c r="F2667" t="s">
        <v>990</v>
      </c>
      <c r="G2667" t="s">
        <v>991</v>
      </c>
      <c r="H2667" t="s">
        <v>690</v>
      </c>
      <c r="I2667" t="s">
        <v>1021</v>
      </c>
      <c r="J2667" t="s">
        <v>1022</v>
      </c>
      <c r="K2667" t="s">
        <v>1026</v>
      </c>
      <c r="L2667" t="s">
        <v>1027</v>
      </c>
      <c r="M2667" t="s">
        <v>1028</v>
      </c>
      <c r="N2667" t="s">
        <v>1529</v>
      </c>
      <c r="O2667" t="s">
        <v>958</v>
      </c>
    </row>
    <row r="2668" spans="1:15" x14ac:dyDescent="0.35">
      <c r="A2668" s="189" t="str">
        <f t="shared" si="160"/>
        <v>Jul</v>
      </c>
      <c r="B2668" s="190" t="str">
        <f t="shared" si="161"/>
        <v>2024</v>
      </c>
      <c r="C2668" s="190" t="str">
        <f t="shared" si="162"/>
        <v>Jul-2024</v>
      </c>
      <c r="D2668" s="2">
        <v>45504</v>
      </c>
      <c r="E2668" t="s">
        <v>989</v>
      </c>
      <c r="F2668" t="s">
        <v>990</v>
      </c>
      <c r="G2668" t="s">
        <v>991</v>
      </c>
      <c r="H2668" t="s">
        <v>690</v>
      </c>
      <c r="I2668" t="s">
        <v>1021</v>
      </c>
      <c r="J2668" t="s">
        <v>1022</v>
      </c>
      <c r="K2668" t="s">
        <v>1026</v>
      </c>
      <c r="L2668" t="s">
        <v>1027</v>
      </c>
      <c r="M2668" t="s">
        <v>1028</v>
      </c>
      <c r="N2668" t="s">
        <v>919</v>
      </c>
      <c r="O2668">
        <v>365</v>
      </c>
    </row>
    <row r="2669" spans="1:15" x14ac:dyDescent="0.35">
      <c r="A2669" s="189" t="str">
        <f t="shared" si="160"/>
        <v>Jul</v>
      </c>
      <c r="B2669" s="190" t="str">
        <f t="shared" si="161"/>
        <v>2024</v>
      </c>
      <c r="C2669" s="190" t="str">
        <f t="shared" si="162"/>
        <v>Jul-2024</v>
      </c>
      <c r="D2669" s="2">
        <v>45504</v>
      </c>
      <c r="E2669" t="s">
        <v>989</v>
      </c>
      <c r="F2669" t="s">
        <v>990</v>
      </c>
      <c r="G2669" t="s">
        <v>991</v>
      </c>
      <c r="H2669" t="s">
        <v>690</v>
      </c>
      <c r="I2669" t="s">
        <v>1021</v>
      </c>
      <c r="J2669" t="s">
        <v>1022</v>
      </c>
      <c r="K2669" t="s">
        <v>1026</v>
      </c>
      <c r="L2669" t="s">
        <v>1027</v>
      </c>
      <c r="M2669" t="s">
        <v>1028</v>
      </c>
      <c r="N2669" t="s">
        <v>920</v>
      </c>
      <c r="O2669">
        <v>2565</v>
      </c>
    </row>
    <row r="2670" spans="1:15" x14ac:dyDescent="0.35">
      <c r="A2670" s="189" t="str">
        <f t="shared" si="160"/>
        <v>Jul</v>
      </c>
      <c r="B2670" s="190" t="str">
        <f t="shared" si="161"/>
        <v>2024</v>
      </c>
      <c r="C2670" s="190" t="str">
        <f t="shared" si="162"/>
        <v>Jul-2024</v>
      </c>
      <c r="D2670" s="2">
        <v>45504</v>
      </c>
      <c r="E2670" t="s">
        <v>989</v>
      </c>
      <c r="F2670" t="s">
        <v>990</v>
      </c>
      <c r="G2670" t="s">
        <v>991</v>
      </c>
      <c r="H2670" t="s">
        <v>690</v>
      </c>
      <c r="I2670" t="s">
        <v>1021</v>
      </c>
      <c r="J2670" t="s">
        <v>1022</v>
      </c>
      <c r="K2670" t="s">
        <v>1026</v>
      </c>
      <c r="L2670" t="s">
        <v>1027</v>
      </c>
      <c r="M2670" t="s">
        <v>1028</v>
      </c>
      <c r="N2670" t="s">
        <v>922</v>
      </c>
      <c r="O2670">
        <v>260</v>
      </c>
    </row>
    <row r="2671" spans="1:15" x14ac:dyDescent="0.35">
      <c r="A2671" s="189" t="str">
        <f t="shared" si="160"/>
        <v>Jul</v>
      </c>
      <c r="B2671" s="190" t="str">
        <f t="shared" si="161"/>
        <v>2024</v>
      </c>
      <c r="C2671" s="190" t="str">
        <f t="shared" si="162"/>
        <v>Jul-2024</v>
      </c>
      <c r="D2671" s="2">
        <v>45504</v>
      </c>
      <c r="E2671" t="s">
        <v>989</v>
      </c>
      <c r="F2671" t="s">
        <v>990</v>
      </c>
      <c r="G2671" t="s">
        <v>991</v>
      </c>
      <c r="H2671" t="s">
        <v>690</v>
      </c>
      <c r="I2671" t="s">
        <v>1021</v>
      </c>
      <c r="J2671" t="s">
        <v>1022</v>
      </c>
      <c r="K2671" t="s">
        <v>1026</v>
      </c>
      <c r="L2671" t="s">
        <v>1027</v>
      </c>
      <c r="M2671" t="s">
        <v>1028</v>
      </c>
      <c r="N2671" t="s">
        <v>921</v>
      </c>
      <c r="O2671">
        <v>1230</v>
      </c>
    </row>
    <row r="2672" spans="1:15" x14ac:dyDescent="0.35">
      <c r="A2672" s="189" t="str">
        <f t="shared" si="160"/>
        <v>Jul</v>
      </c>
      <c r="B2672" s="190" t="str">
        <f t="shared" si="161"/>
        <v>2024</v>
      </c>
      <c r="C2672" s="190" t="str">
        <f t="shared" si="162"/>
        <v>Jul-2024</v>
      </c>
      <c r="D2672" s="2">
        <v>45504</v>
      </c>
      <c r="E2672" t="s">
        <v>989</v>
      </c>
      <c r="F2672" t="s">
        <v>990</v>
      </c>
      <c r="G2672" t="s">
        <v>991</v>
      </c>
      <c r="H2672" t="s">
        <v>690</v>
      </c>
      <c r="I2672" t="s">
        <v>1021</v>
      </c>
      <c r="J2672" t="s">
        <v>1022</v>
      </c>
      <c r="K2672" t="s">
        <v>1029</v>
      </c>
      <c r="L2672" t="s">
        <v>1030</v>
      </c>
      <c r="M2672" t="s">
        <v>1031</v>
      </c>
      <c r="N2672" t="s">
        <v>1528</v>
      </c>
      <c r="O2672">
        <v>80</v>
      </c>
    </row>
    <row r="2673" spans="1:15" x14ac:dyDescent="0.35">
      <c r="A2673" s="189" t="str">
        <f t="shared" si="160"/>
        <v>Jul</v>
      </c>
      <c r="B2673" s="190" t="str">
        <f t="shared" si="161"/>
        <v>2024</v>
      </c>
      <c r="C2673" s="190" t="str">
        <f t="shared" si="162"/>
        <v>Jul-2024</v>
      </c>
      <c r="D2673" s="2">
        <v>45504</v>
      </c>
      <c r="E2673" t="s">
        <v>989</v>
      </c>
      <c r="F2673" t="s">
        <v>990</v>
      </c>
      <c r="G2673" t="s">
        <v>991</v>
      </c>
      <c r="H2673" t="s">
        <v>690</v>
      </c>
      <c r="I2673" t="s">
        <v>1021</v>
      </c>
      <c r="J2673" t="s">
        <v>1022</v>
      </c>
      <c r="K2673" t="s">
        <v>1029</v>
      </c>
      <c r="L2673" t="s">
        <v>1030</v>
      </c>
      <c r="M2673" t="s">
        <v>1031</v>
      </c>
      <c r="N2673" t="s">
        <v>1529</v>
      </c>
      <c r="O2673" t="s">
        <v>958</v>
      </c>
    </row>
    <row r="2674" spans="1:15" x14ac:dyDescent="0.35">
      <c r="A2674" s="189" t="str">
        <f t="shared" si="160"/>
        <v>Jul</v>
      </c>
      <c r="B2674" s="190" t="str">
        <f t="shared" si="161"/>
        <v>2024</v>
      </c>
      <c r="C2674" s="190" t="str">
        <f t="shared" si="162"/>
        <v>Jul-2024</v>
      </c>
      <c r="D2674" s="2">
        <v>45504</v>
      </c>
      <c r="E2674" t="s">
        <v>989</v>
      </c>
      <c r="F2674" t="s">
        <v>990</v>
      </c>
      <c r="G2674" t="s">
        <v>991</v>
      </c>
      <c r="H2674" t="s">
        <v>690</v>
      </c>
      <c r="I2674" t="s">
        <v>1021</v>
      </c>
      <c r="J2674" t="s">
        <v>1022</v>
      </c>
      <c r="K2674" t="s">
        <v>1029</v>
      </c>
      <c r="L2674" t="s">
        <v>1030</v>
      </c>
      <c r="M2674" t="s">
        <v>1031</v>
      </c>
      <c r="N2674" t="s">
        <v>919</v>
      </c>
      <c r="O2674">
        <v>545</v>
      </c>
    </row>
    <row r="2675" spans="1:15" x14ac:dyDescent="0.35">
      <c r="A2675" s="189" t="str">
        <f t="shared" si="160"/>
        <v>Jul</v>
      </c>
      <c r="B2675" s="190" t="str">
        <f t="shared" si="161"/>
        <v>2024</v>
      </c>
      <c r="C2675" s="190" t="str">
        <f t="shared" si="162"/>
        <v>Jul-2024</v>
      </c>
      <c r="D2675" s="2">
        <v>45504</v>
      </c>
      <c r="E2675" t="s">
        <v>989</v>
      </c>
      <c r="F2675" t="s">
        <v>990</v>
      </c>
      <c r="G2675" t="s">
        <v>991</v>
      </c>
      <c r="H2675" t="s">
        <v>690</v>
      </c>
      <c r="I2675" t="s">
        <v>1021</v>
      </c>
      <c r="J2675" t="s">
        <v>1022</v>
      </c>
      <c r="K2675" t="s">
        <v>1029</v>
      </c>
      <c r="L2675" t="s">
        <v>1030</v>
      </c>
      <c r="M2675" t="s">
        <v>1031</v>
      </c>
      <c r="N2675" t="s">
        <v>920</v>
      </c>
      <c r="O2675">
        <v>2545</v>
      </c>
    </row>
    <row r="2676" spans="1:15" x14ac:dyDescent="0.35">
      <c r="A2676" s="189" t="str">
        <f t="shared" si="160"/>
        <v>Jul</v>
      </c>
      <c r="B2676" s="190" t="str">
        <f t="shared" si="161"/>
        <v>2024</v>
      </c>
      <c r="C2676" s="190" t="str">
        <f t="shared" si="162"/>
        <v>Jul-2024</v>
      </c>
      <c r="D2676" s="2">
        <v>45504</v>
      </c>
      <c r="E2676" t="s">
        <v>989</v>
      </c>
      <c r="F2676" t="s">
        <v>990</v>
      </c>
      <c r="G2676" t="s">
        <v>991</v>
      </c>
      <c r="H2676" t="s">
        <v>690</v>
      </c>
      <c r="I2676" t="s">
        <v>1021</v>
      </c>
      <c r="J2676" t="s">
        <v>1022</v>
      </c>
      <c r="K2676" t="s">
        <v>1029</v>
      </c>
      <c r="L2676" t="s">
        <v>1030</v>
      </c>
      <c r="M2676" t="s">
        <v>1031</v>
      </c>
      <c r="N2676" t="s">
        <v>922</v>
      </c>
      <c r="O2676">
        <v>325</v>
      </c>
    </row>
    <row r="2677" spans="1:15" x14ac:dyDescent="0.35">
      <c r="A2677" s="189" t="str">
        <f t="shared" si="160"/>
        <v>Jul</v>
      </c>
      <c r="B2677" s="190" t="str">
        <f t="shared" si="161"/>
        <v>2024</v>
      </c>
      <c r="C2677" s="190" t="str">
        <f t="shared" si="162"/>
        <v>Jul-2024</v>
      </c>
      <c r="D2677" s="2">
        <v>45504</v>
      </c>
      <c r="E2677" t="s">
        <v>989</v>
      </c>
      <c r="F2677" t="s">
        <v>990</v>
      </c>
      <c r="G2677" t="s">
        <v>991</v>
      </c>
      <c r="H2677" t="s">
        <v>690</v>
      </c>
      <c r="I2677" t="s">
        <v>1021</v>
      </c>
      <c r="J2677" t="s">
        <v>1022</v>
      </c>
      <c r="K2677" t="s">
        <v>1029</v>
      </c>
      <c r="L2677" t="s">
        <v>1030</v>
      </c>
      <c r="M2677" t="s">
        <v>1031</v>
      </c>
      <c r="N2677" t="s">
        <v>921</v>
      </c>
      <c r="O2677">
        <v>560</v>
      </c>
    </row>
    <row r="2678" spans="1:15" x14ac:dyDescent="0.35">
      <c r="A2678" s="189" t="str">
        <f t="shared" si="160"/>
        <v>Jul</v>
      </c>
      <c r="B2678" s="190" t="str">
        <f t="shared" si="161"/>
        <v>2024</v>
      </c>
      <c r="C2678" s="190" t="str">
        <f t="shared" si="162"/>
        <v>Jul-2024</v>
      </c>
      <c r="D2678" s="2">
        <v>45504</v>
      </c>
      <c r="E2678" t="s">
        <v>989</v>
      </c>
      <c r="F2678" t="s">
        <v>990</v>
      </c>
      <c r="G2678" t="s">
        <v>991</v>
      </c>
      <c r="H2678" t="s">
        <v>697</v>
      </c>
      <c r="I2678" t="s">
        <v>1032</v>
      </c>
      <c r="J2678" t="s">
        <v>1033</v>
      </c>
      <c r="K2678" t="s">
        <v>1034</v>
      </c>
      <c r="L2678" t="s">
        <v>1035</v>
      </c>
      <c r="M2678" t="s">
        <v>1036</v>
      </c>
      <c r="N2678" t="s">
        <v>1528</v>
      </c>
      <c r="O2678">
        <v>215</v>
      </c>
    </row>
    <row r="2679" spans="1:15" x14ac:dyDescent="0.35">
      <c r="A2679" s="189" t="str">
        <f t="shared" si="160"/>
        <v>Jul</v>
      </c>
      <c r="B2679" s="190" t="str">
        <f t="shared" si="161"/>
        <v>2024</v>
      </c>
      <c r="C2679" s="190" t="str">
        <f t="shared" si="162"/>
        <v>Jul-2024</v>
      </c>
      <c r="D2679" s="2">
        <v>45504</v>
      </c>
      <c r="E2679" t="s">
        <v>989</v>
      </c>
      <c r="F2679" t="s">
        <v>990</v>
      </c>
      <c r="G2679" t="s">
        <v>991</v>
      </c>
      <c r="H2679" t="s">
        <v>697</v>
      </c>
      <c r="I2679" t="s">
        <v>1032</v>
      </c>
      <c r="J2679" t="s">
        <v>1033</v>
      </c>
      <c r="K2679" t="s">
        <v>1034</v>
      </c>
      <c r="L2679" t="s">
        <v>1035</v>
      </c>
      <c r="M2679" t="s">
        <v>1036</v>
      </c>
      <c r="N2679" t="s">
        <v>1529</v>
      </c>
      <c r="O2679" t="s">
        <v>958</v>
      </c>
    </row>
    <row r="2680" spans="1:15" x14ac:dyDescent="0.35">
      <c r="A2680" s="189" t="str">
        <f t="shared" si="160"/>
        <v>Jul</v>
      </c>
      <c r="B2680" s="190" t="str">
        <f t="shared" si="161"/>
        <v>2024</v>
      </c>
      <c r="C2680" s="190" t="str">
        <f t="shared" si="162"/>
        <v>Jul-2024</v>
      </c>
      <c r="D2680" s="2">
        <v>45504</v>
      </c>
      <c r="E2680" t="s">
        <v>989</v>
      </c>
      <c r="F2680" t="s">
        <v>990</v>
      </c>
      <c r="G2680" t="s">
        <v>991</v>
      </c>
      <c r="H2680" t="s">
        <v>697</v>
      </c>
      <c r="I2680" t="s">
        <v>1032</v>
      </c>
      <c r="J2680" t="s">
        <v>1033</v>
      </c>
      <c r="K2680" t="s">
        <v>1034</v>
      </c>
      <c r="L2680" t="s">
        <v>1035</v>
      </c>
      <c r="M2680" t="s">
        <v>1036</v>
      </c>
      <c r="N2680" t="s">
        <v>919</v>
      </c>
      <c r="O2680">
        <v>930</v>
      </c>
    </row>
    <row r="2681" spans="1:15" x14ac:dyDescent="0.35">
      <c r="A2681" s="189" t="str">
        <f t="shared" si="160"/>
        <v>Jul</v>
      </c>
      <c r="B2681" s="190" t="str">
        <f t="shared" si="161"/>
        <v>2024</v>
      </c>
      <c r="C2681" s="190" t="str">
        <f t="shared" si="162"/>
        <v>Jul-2024</v>
      </c>
      <c r="D2681" s="2">
        <v>45504</v>
      </c>
      <c r="E2681" t="s">
        <v>989</v>
      </c>
      <c r="F2681" t="s">
        <v>990</v>
      </c>
      <c r="G2681" t="s">
        <v>991</v>
      </c>
      <c r="H2681" t="s">
        <v>697</v>
      </c>
      <c r="I2681" t="s">
        <v>1032</v>
      </c>
      <c r="J2681" t="s">
        <v>1033</v>
      </c>
      <c r="K2681" t="s">
        <v>1034</v>
      </c>
      <c r="L2681" t="s">
        <v>1035</v>
      </c>
      <c r="M2681" t="s">
        <v>1036</v>
      </c>
      <c r="N2681" t="s">
        <v>920</v>
      </c>
      <c r="O2681">
        <v>6060</v>
      </c>
    </row>
    <row r="2682" spans="1:15" x14ac:dyDescent="0.35">
      <c r="A2682" s="189" t="str">
        <f t="shared" si="160"/>
        <v>Jul</v>
      </c>
      <c r="B2682" s="190" t="str">
        <f t="shared" si="161"/>
        <v>2024</v>
      </c>
      <c r="C2682" s="190" t="str">
        <f t="shared" si="162"/>
        <v>Jul-2024</v>
      </c>
      <c r="D2682" s="2">
        <v>45504</v>
      </c>
      <c r="E2682" t="s">
        <v>989</v>
      </c>
      <c r="F2682" t="s">
        <v>990</v>
      </c>
      <c r="G2682" t="s">
        <v>991</v>
      </c>
      <c r="H2682" t="s">
        <v>697</v>
      </c>
      <c r="I2682" t="s">
        <v>1032</v>
      </c>
      <c r="J2682" t="s">
        <v>1033</v>
      </c>
      <c r="K2682" t="s">
        <v>1034</v>
      </c>
      <c r="L2682" t="s">
        <v>1035</v>
      </c>
      <c r="M2682" t="s">
        <v>1036</v>
      </c>
      <c r="N2682" t="s">
        <v>922</v>
      </c>
      <c r="O2682">
        <v>580</v>
      </c>
    </row>
    <row r="2683" spans="1:15" x14ac:dyDescent="0.35">
      <c r="A2683" s="189" t="str">
        <f t="shared" si="160"/>
        <v>Jul</v>
      </c>
      <c r="B2683" s="190" t="str">
        <f t="shared" si="161"/>
        <v>2024</v>
      </c>
      <c r="C2683" s="190" t="str">
        <f t="shared" si="162"/>
        <v>Jul-2024</v>
      </c>
      <c r="D2683" s="2">
        <v>45504</v>
      </c>
      <c r="E2683" t="s">
        <v>989</v>
      </c>
      <c r="F2683" t="s">
        <v>990</v>
      </c>
      <c r="G2683" t="s">
        <v>991</v>
      </c>
      <c r="H2683" t="s">
        <v>697</v>
      </c>
      <c r="I2683" t="s">
        <v>1032</v>
      </c>
      <c r="J2683" t="s">
        <v>1033</v>
      </c>
      <c r="K2683" t="s">
        <v>1034</v>
      </c>
      <c r="L2683" t="s">
        <v>1035</v>
      </c>
      <c r="M2683" t="s">
        <v>1036</v>
      </c>
      <c r="N2683" t="s">
        <v>921</v>
      </c>
      <c r="O2683">
        <v>2465</v>
      </c>
    </row>
    <row r="2684" spans="1:15" x14ac:dyDescent="0.35">
      <c r="A2684" s="189" t="str">
        <f t="shared" si="160"/>
        <v>Jul</v>
      </c>
      <c r="B2684" s="190" t="str">
        <f t="shared" si="161"/>
        <v>2024</v>
      </c>
      <c r="C2684" s="190" t="str">
        <f t="shared" si="162"/>
        <v>Jul-2024</v>
      </c>
      <c r="D2684" s="2">
        <v>45504</v>
      </c>
      <c r="E2684" t="s">
        <v>1037</v>
      </c>
      <c r="F2684" t="s">
        <v>1038</v>
      </c>
      <c r="G2684" t="s">
        <v>1039</v>
      </c>
      <c r="H2684" t="s">
        <v>664</v>
      </c>
      <c r="I2684" t="s">
        <v>1040</v>
      </c>
      <c r="J2684" t="s">
        <v>1041</v>
      </c>
      <c r="K2684" t="s">
        <v>1042</v>
      </c>
      <c r="L2684" t="s">
        <v>1043</v>
      </c>
      <c r="M2684" t="s">
        <v>1044</v>
      </c>
      <c r="N2684" t="s">
        <v>1528</v>
      </c>
      <c r="O2684">
        <v>105</v>
      </c>
    </row>
    <row r="2685" spans="1:15" x14ac:dyDescent="0.35">
      <c r="A2685" s="189" t="str">
        <f t="shared" si="160"/>
        <v>Jul</v>
      </c>
      <c r="B2685" s="190" t="str">
        <f t="shared" si="161"/>
        <v>2024</v>
      </c>
      <c r="C2685" s="190" t="str">
        <f t="shared" si="162"/>
        <v>Jul-2024</v>
      </c>
      <c r="D2685" s="2">
        <v>45504</v>
      </c>
      <c r="E2685" t="s">
        <v>1037</v>
      </c>
      <c r="F2685" t="s">
        <v>1038</v>
      </c>
      <c r="G2685" t="s">
        <v>1039</v>
      </c>
      <c r="H2685" t="s">
        <v>664</v>
      </c>
      <c r="I2685" t="s">
        <v>1040</v>
      </c>
      <c r="J2685" t="s">
        <v>1041</v>
      </c>
      <c r="K2685" t="s">
        <v>1042</v>
      </c>
      <c r="L2685" t="s">
        <v>1043</v>
      </c>
      <c r="M2685" t="s">
        <v>1044</v>
      </c>
      <c r="N2685" t="s">
        <v>1529</v>
      </c>
      <c r="O2685" t="s">
        <v>958</v>
      </c>
    </row>
    <row r="2686" spans="1:15" x14ac:dyDescent="0.35">
      <c r="A2686" s="189" t="str">
        <f t="shared" si="160"/>
        <v>Jul</v>
      </c>
      <c r="B2686" s="190" t="str">
        <f t="shared" si="161"/>
        <v>2024</v>
      </c>
      <c r="C2686" s="190" t="str">
        <f t="shared" si="162"/>
        <v>Jul-2024</v>
      </c>
      <c r="D2686" s="2">
        <v>45504</v>
      </c>
      <c r="E2686" t="s">
        <v>1037</v>
      </c>
      <c r="F2686" t="s">
        <v>1038</v>
      </c>
      <c r="G2686" t="s">
        <v>1039</v>
      </c>
      <c r="H2686" t="s">
        <v>664</v>
      </c>
      <c r="I2686" t="s">
        <v>1040</v>
      </c>
      <c r="J2686" t="s">
        <v>1041</v>
      </c>
      <c r="K2686" t="s">
        <v>1042</v>
      </c>
      <c r="L2686" t="s">
        <v>1043</v>
      </c>
      <c r="M2686" t="s">
        <v>1044</v>
      </c>
      <c r="N2686" t="s">
        <v>919</v>
      </c>
      <c r="O2686">
        <v>1110</v>
      </c>
    </row>
    <row r="2687" spans="1:15" x14ac:dyDescent="0.35">
      <c r="A2687" s="189" t="str">
        <f t="shared" si="160"/>
        <v>Jul</v>
      </c>
      <c r="B2687" s="190" t="str">
        <f t="shared" si="161"/>
        <v>2024</v>
      </c>
      <c r="C2687" s="190" t="str">
        <f t="shared" si="162"/>
        <v>Jul-2024</v>
      </c>
      <c r="D2687" s="2">
        <v>45504</v>
      </c>
      <c r="E2687" t="s">
        <v>1037</v>
      </c>
      <c r="F2687" t="s">
        <v>1038</v>
      </c>
      <c r="G2687" t="s">
        <v>1039</v>
      </c>
      <c r="H2687" t="s">
        <v>664</v>
      </c>
      <c r="I2687" t="s">
        <v>1040</v>
      </c>
      <c r="J2687" t="s">
        <v>1041</v>
      </c>
      <c r="K2687" t="s">
        <v>1042</v>
      </c>
      <c r="L2687" t="s">
        <v>1043</v>
      </c>
      <c r="M2687" t="s">
        <v>1044</v>
      </c>
      <c r="N2687" t="s">
        <v>920</v>
      </c>
      <c r="O2687">
        <v>3560</v>
      </c>
    </row>
    <row r="2688" spans="1:15" x14ac:dyDescent="0.35">
      <c r="A2688" s="189" t="str">
        <f t="shared" si="160"/>
        <v>Jul</v>
      </c>
      <c r="B2688" s="190" t="str">
        <f t="shared" si="161"/>
        <v>2024</v>
      </c>
      <c r="C2688" s="190" t="str">
        <f t="shared" si="162"/>
        <v>Jul-2024</v>
      </c>
      <c r="D2688" s="2">
        <v>45504</v>
      </c>
      <c r="E2688" t="s">
        <v>1037</v>
      </c>
      <c r="F2688" t="s">
        <v>1038</v>
      </c>
      <c r="G2688" t="s">
        <v>1039</v>
      </c>
      <c r="H2688" t="s">
        <v>664</v>
      </c>
      <c r="I2688" t="s">
        <v>1040</v>
      </c>
      <c r="J2688" t="s">
        <v>1041</v>
      </c>
      <c r="K2688" t="s">
        <v>1042</v>
      </c>
      <c r="L2688" t="s">
        <v>1043</v>
      </c>
      <c r="M2688" t="s">
        <v>1044</v>
      </c>
      <c r="N2688" t="s">
        <v>922</v>
      </c>
      <c r="O2688">
        <v>615</v>
      </c>
    </row>
    <row r="2689" spans="1:15" x14ac:dyDescent="0.35">
      <c r="A2689" s="189" t="str">
        <f t="shared" si="160"/>
        <v>Jul</v>
      </c>
      <c r="B2689" s="190" t="str">
        <f t="shared" si="161"/>
        <v>2024</v>
      </c>
      <c r="C2689" s="190" t="str">
        <f t="shared" si="162"/>
        <v>Jul-2024</v>
      </c>
      <c r="D2689" s="2">
        <v>45504</v>
      </c>
      <c r="E2689" t="s">
        <v>1037</v>
      </c>
      <c r="F2689" t="s">
        <v>1038</v>
      </c>
      <c r="G2689" t="s">
        <v>1039</v>
      </c>
      <c r="H2689" t="s">
        <v>664</v>
      </c>
      <c r="I2689" t="s">
        <v>1040</v>
      </c>
      <c r="J2689" t="s">
        <v>1041</v>
      </c>
      <c r="K2689" t="s">
        <v>1042</v>
      </c>
      <c r="L2689" t="s">
        <v>1043</v>
      </c>
      <c r="M2689" t="s">
        <v>1044</v>
      </c>
      <c r="N2689" t="s">
        <v>921</v>
      </c>
      <c r="O2689">
        <v>1820</v>
      </c>
    </row>
    <row r="2690" spans="1:15" x14ac:dyDescent="0.35">
      <c r="A2690" s="189" t="str">
        <f t="shared" si="160"/>
        <v>Jul</v>
      </c>
      <c r="B2690" s="190" t="str">
        <f t="shared" si="161"/>
        <v>2024</v>
      </c>
      <c r="C2690" s="190" t="str">
        <f t="shared" si="162"/>
        <v>Jul-2024</v>
      </c>
      <c r="D2690" s="2">
        <v>45504</v>
      </c>
      <c r="E2690" t="s">
        <v>1037</v>
      </c>
      <c r="F2690" t="s">
        <v>1038</v>
      </c>
      <c r="G2690" t="s">
        <v>1039</v>
      </c>
      <c r="H2690" t="s">
        <v>667</v>
      </c>
      <c r="I2690" t="s">
        <v>1045</v>
      </c>
      <c r="J2690" t="s">
        <v>1046</v>
      </c>
      <c r="K2690" t="s">
        <v>1047</v>
      </c>
      <c r="L2690" t="s">
        <v>1048</v>
      </c>
      <c r="M2690" t="s">
        <v>1049</v>
      </c>
      <c r="N2690" t="s">
        <v>1528</v>
      </c>
      <c r="O2690">
        <v>555</v>
      </c>
    </row>
    <row r="2691" spans="1:15" x14ac:dyDescent="0.35">
      <c r="A2691" s="189" t="str">
        <f t="shared" ref="A2691:A2754" si="163">TEXT(D2691,"mmm")</f>
        <v>Jul</v>
      </c>
      <c r="B2691" s="190" t="str">
        <f t="shared" ref="B2691:B2754" si="164">TEXT(D2691,"yyyy")</f>
        <v>2024</v>
      </c>
      <c r="C2691" s="190" t="str">
        <f t="shared" ref="C2691:C2754" si="165">_xlfn.CONCAT(A2691&amp;"-"&amp;B2691)</f>
        <v>Jul-2024</v>
      </c>
      <c r="D2691" s="2">
        <v>45504</v>
      </c>
      <c r="E2691" t="s">
        <v>1037</v>
      </c>
      <c r="F2691" t="s">
        <v>1038</v>
      </c>
      <c r="G2691" t="s">
        <v>1039</v>
      </c>
      <c r="H2691" t="s">
        <v>667</v>
      </c>
      <c r="I2691" t="s">
        <v>1045</v>
      </c>
      <c r="J2691" t="s">
        <v>1046</v>
      </c>
      <c r="K2691" t="s">
        <v>1047</v>
      </c>
      <c r="L2691" t="s">
        <v>1048</v>
      </c>
      <c r="M2691" t="s">
        <v>1049</v>
      </c>
      <c r="N2691" t="s">
        <v>1529</v>
      </c>
      <c r="O2691" t="s">
        <v>958</v>
      </c>
    </row>
    <row r="2692" spans="1:15" x14ac:dyDescent="0.35">
      <c r="A2692" s="189" t="str">
        <f t="shared" si="163"/>
        <v>Jul</v>
      </c>
      <c r="B2692" s="190" t="str">
        <f t="shared" si="164"/>
        <v>2024</v>
      </c>
      <c r="C2692" s="190" t="str">
        <f t="shared" si="165"/>
        <v>Jul-2024</v>
      </c>
      <c r="D2692" s="2">
        <v>45504</v>
      </c>
      <c r="E2692" t="s">
        <v>1037</v>
      </c>
      <c r="F2692" t="s">
        <v>1038</v>
      </c>
      <c r="G2692" t="s">
        <v>1039</v>
      </c>
      <c r="H2692" t="s">
        <v>667</v>
      </c>
      <c r="I2692" t="s">
        <v>1045</v>
      </c>
      <c r="J2692" t="s">
        <v>1046</v>
      </c>
      <c r="K2692" t="s">
        <v>1047</v>
      </c>
      <c r="L2692" t="s">
        <v>1048</v>
      </c>
      <c r="M2692" t="s">
        <v>1049</v>
      </c>
      <c r="N2692" t="s">
        <v>919</v>
      </c>
      <c r="O2692">
        <v>485</v>
      </c>
    </row>
    <row r="2693" spans="1:15" x14ac:dyDescent="0.35">
      <c r="A2693" s="189" t="str">
        <f t="shared" si="163"/>
        <v>Jul</v>
      </c>
      <c r="B2693" s="190" t="str">
        <f t="shared" si="164"/>
        <v>2024</v>
      </c>
      <c r="C2693" s="190" t="str">
        <f t="shared" si="165"/>
        <v>Jul-2024</v>
      </c>
      <c r="D2693" s="2">
        <v>45504</v>
      </c>
      <c r="E2693" t="s">
        <v>1037</v>
      </c>
      <c r="F2693" t="s">
        <v>1038</v>
      </c>
      <c r="G2693" t="s">
        <v>1039</v>
      </c>
      <c r="H2693" t="s">
        <v>667</v>
      </c>
      <c r="I2693" t="s">
        <v>1045</v>
      </c>
      <c r="J2693" t="s">
        <v>1046</v>
      </c>
      <c r="K2693" t="s">
        <v>1047</v>
      </c>
      <c r="L2693" t="s">
        <v>1048</v>
      </c>
      <c r="M2693" t="s">
        <v>1049</v>
      </c>
      <c r="N2693" t="s">
        <v>920</v>
      </c>
      <c r="O2693">
        <v>4425</v>
      </c>
    </row>
    <row r="2694" spans="1:15" x14ac:dyDescent="0.35">
      <c r="A2694" s="189" t="str">
        <f t="shared" si="163"/>
        <v>Jul</v>
      </c>
      <c r="B2694" s="190" t="str">
        <f t="shared" si="164"/>
        <v>2024</v>
      </c>
      <c r="C2694" s="190" t="str">
        <f t="shared" si="165"/>
        <v>Jul-2024</v>
      </c>
      <c r="D2694" s="2">
        <v>45504</v>
      </c>
      <c r="E2694" t="s">
        <v>1037</v>
      </c>
      <c r="F2694" t="s">
        <v>1038</v>
      </c>
      <c r="G2694" t="s">
        <v>1039</v>
      </c>
      <c r="H2694" t="s">
        <v>667</v>
      </c>
      <c r="I2694" t="s">
        <v>1045</v>
      </c>
      <c r="J2694" t="s">
        <v>1046</v>
      </c>
      <c r="K2694" t="s">
        <v>1047</v>
      </c>
      <c r="L2694" t="s">
        <v>1048</v>
      </c>
      <c r="M2694" t="s">
        <v>1049</v>
      </c>
      <c r="N2694" t="s">
        <v>922</v>
      </c>
      <c r="O2694">
        <v>1650</v>
      </c>
    </row>
    <row r="2695" spans="1:15" x14ac:dyDescent="0.35">
      <c r="A2695" s="189" t="str">
        <f t="shared" si="163"/>
        <v>Jul</v>
      </c>
      <c r="B2695" s="190" t="str">
        <f t="shared" si="164"/>
        <v>2024</v>
      </c>
      <c r="C2695" s="190" t="str">
        <f t="shared" si="165"/>
        <v>Jul-2024</v>
      </c>
      <c r="D2695" s="2">
        <v>45504</v>
      </c>
      <c r="E2695" t="s">
        <v>1037</v>
      </c>
      <c r="F2695" t="s">
        <v>1038</v>
      </c>
      <c r="G2695" t="s">
        <v>1039</v>
      </c>
      <c r="H2695" t="s">
        <v>667</v>
      </c>
      <c r="I2695" t="s">
        <v>1045</v>
      </c>
      <c r="J2695" t="s">
        <v>1046</v>
      </c>
      <c r="K2695" t="s">
        <v>1047</v>
      </c>
      <c r="L2695" t="s">
        <v>1048</v>
      </c>
      <c r="M2695" t="s">
        <v>1049</v>
      </c>
      <c r="N2695" t="s">
        <v>921</v>
      </c>
      <c r="O2695">
        <v>2075</v>
      </c>
    </row>
    <row r="2696" spans="1:15" x14ac:dyDescent="0.35">
      <c r="A2696" s="189" t="str">
        <f t="shared" si="163"/>
        <v>Jul</v>
      </c>
      <c r="B2696" s="190" t="str">
        <f t="shared" si="164"/>
        <v>2024</v>
      </c>
      <c r="C2696" s="190" t="str">
        <f t="shared" si="165"/>
        <v>Jul-2024</v>
      </c>
      <c r="D2696" s="2">
        <v>45504</v>
      </c>
      <c r="E2696" t="s">
        <v>1037</v>
      </c>
      <c r="F2696" t="s">
        <v>1038</v>
      </c>
      <c r="G2696" t="s">
        <v>1039</v>
      </c>
      <c r="H2696" t="s">
        <v>669</v>
      </c>
      <c r="I2696" t="s">
        <v>1050</v>
      </c>
      <c r="J2696" t="s">
        <v>1051</v>
      </c>
      <c r="K2696" t="s">
        <v>1052</v>
      </c>
      <c r="L2696" t="s">
        <v>1053</v>
      </c>
      <c r="M2696" t="s">
        <v>1054</v>
      </c>
      <c r="N2696" t="s">
        <v>1528</v>
      </c>
      <c r="O2696">
        <v>30</v>
      </c>
    </row>
    <row r="2697" spans="1:15" x14ac:dyDescent="0.35">
      <c r="A2697" s="189" t="str">
        <f t="shared" si="163"/>
        <v>Jul</v>
      </c>
      <c r="B2697" s="190" t="str">
        <f t="shared" si="164"/>
        <v>2024</v>
      </c>
      <c r="C2697" s="190" t="str">
        <f t="shared" si="165"/>
        <v>Jul-2024</v>
      </c>
      <c r="D2697" s="2">
        <v>45504</v>
      </c>
      <c r="E2697" t="s">
        <v>1037</v>
      </c>
      <c r="F2697" t="s">
        <v>1038</v>
      </c>
      <c r="G2697" t="s">
        <v>1039</v>
      </c>
      <c r="H2697" t="s">
        <v>669</v>
      </c>
      <c r="I2697" t="s">
        <v>1050</v>
      </c>
      <c r="J2697" t="s">
        <v>1051</v>
      </c>
      <c r="K2697" t="s">
        <v>1052</v>
      </c>
      <c r="L2697" t="s">
        <v>1053</v>
      </c>
      <c r="M2697" t="s">
        <v>1054</v>
      </c>
      <c r="N2697" t="s">
        <v>1529</v>
      </c>
      <c r="O2697">
        <v>25</v>
      </c>
    </row>
    <row r="2698" spans="1:15" x14ac:dyDescent="0.35">
      <c r="A2698" s="189" t="str">
        <f t="shared" si="163"/>
        <v>Jul</v>
      </c>
      <c r="B2698" s="190" t="str">
        <f t="shared" si="164"/>
        <v>2024</v>
      </c>
      <c r="C2698" s="190" t="str">
        <f t="shared" si="165"/>
        <v>Jul-2024</v>
      </c>
      <c r="D2698" s="2">
        <v>45504</v>
      </c>
      <c r="E2698" t="s">
        <v>1037</v>
      </c>
      <c r="F2698" t="s">
        <v>1038</v>
      </c>
      <c r="G2698" t="s">
        <v>1039</v>
      </c>
      <c r="H2698" t="s">
        <v>669</v>
      </c>
      <c r="I2698" t="s">
        <v>1050</v>
      </c>
      <c r="J2698" t="s">
        <v>1051</v>
      </c>
      <c r="K2698" t="s">
        <v>1052</v>
      </c>
      <c r="L2698" t="s">
        <v>1053</v>
      </c>
      <c r="M2698" t="s">
        <v>1054</v>
      </c>
      <c r="N2698" t="s">
        <v>919</v>
      </c>
      <c r="O2698">
        <v>470</v>
      </c>
    </row>
    <row r="2699" spans="1:15" x14ac:dyDescent="0.35">
      <c r="A2699" s="189" t="str">
        <f t="shared" si="163"/>
        <v>Jul</v>
      </c>
      <c r="B2699" s="190" t="str">
        <f t="shared" si="164"/>
        <v>2024</v>
      </c>
      <c r="C2699" s="190" t="str">
        <f t="shared" si="165"/>
        <v>Jul-2024</v>
      </c>
      <c r="D2699" s="2">
        <v>45504</v>
      </c>
      <c r="E2699" t="s">
        <v>1037</v>
      </c>
      <c r="F2699" t="s">
        <v>1038</v>
      </c>
      <c r="G2699" t="s">
        <v>1039</v>
      </c>
      <c r="H2699" t="s">
        <v>669</v>
      </c>
      <c r="I2699" t="s">
        <v>1050</v>
      </c>
      <c r="J2699" t="s">
        <v>1051</v>
      </c>
      <c r="K2699" t="s">
        <v>1052</v>
      </c>
      <c r="L2699" t="s">
        <v>1053</v>
      </c>
      <c r="M2699" t="s">
        <v>1054</v>
      </c>
      <c r="N2699" t="s">
        <v>920</v>
      </c>
      <c r="O2699">
        <v>5040</v>
      </c>
    </row>
    <row r="2700" spans="1:15" x14ac:dyDescent="0.35">
      <c r="A2700" s="189" t="str">
        <f t="shared" si="163"/>
        <v>Jul</v>
      </c>
      <c r="B2700" s="190" t="str">
        <f t="shared" si="164"/>
        <v>2024</v>
      </c>
      <c r="C2700" s="190" t="str">
        <f t="shared" si="165"/>
        <v>Jul-2024</v>
      </c>
      <c r="D2700" s="2">
        <v>45504</v>
      </c>
      <c r="E2700" t="s">
        <v>1037</v>
      </c>
      <c r="F2700" t="s">
        <v>1038</v>
      </c>
      <c r="G2700" t="s">
        <v>1039</v>
      </c>
      <c r="H2700" t="s">
        <v>669</v>
      </c>
      <c r="I2700" t="s">
        <v>1050</v>
      </c>
      <c r="J2700" t="s">
        <v>1051</v>
      </c>
      <c r="K2700" t="s">
        <v>1052</v>
      </c>
      <c r="L2700" t="s">
        <v>1053</v>
      </c>
      <c r="M2700" t="s">
        <v>1054</v>
      </c>
      <c r="N2700" t="s">
        <v>922</v>
      </c>
      <c r="O2700">
        <v>1645</v>
      </c>
    </row>
    <row r="2701" spans="1:15" x14ac:dyDescent="0.35">
      <c r="A2701" s="189" t="str">
        <f t="shared" si="163"/>
        <v>Jul</v>
      </c>
      <c r="B2701" s="190" t="str">
        <f t="shared" si="164"/>
        <v>2024</v>
      </c>
      <c r="C2701" s="190" t="str">
        <f t="shared" si="165"/>
        <v>Jul-2024</v>
      </c>
      <c r="D2701" s="2">
        <v>45504</v>
      </c>
      <c r="E2701" t="s">
        <v>1037</v>
      </c>
      <c r="F2701" t="s">
        <v>1038</v>
      </c>
      <c r="G2701" t="s">
        <v>1039</v>
      </c>
      <c r="H2701" t="s">
        <v>669</v>
      </c>
      <c r="I2701" t="s">
        <v>1050</v>
      </c>
      <c r="J2701" t="s">
        <v>1051</v>
      </c>
      <c r="K2701" t="s">
        <v>1052</v>
      </c>
      <c r="L2701" t="s">
        <v>1053</v>
      </c>
      <c r="M2701" t="s">
        <v>1054</v>
      </c>
      <c r="N2701" t="s">
        <v>921</v>
      </c>
      <c r="O2701">
        <v>3430</v>
      </c>
    </row>
    <row r="2702" spans="1:15" x14ac:dyDescent="0.35">
      <c r="A2702" s="189" t="str">
        <f t="shared" si="163"/>
        <v>Jul</v>
      </c>
      <c r="B2702" s="190" t="str">
        <f t="shared" si="164"/>
        <v>2024</v>
      </c>
      <c r="C2702" s="190" t="str">
        <f t="shared" si="165"/>
        <v>Jul-2024</v>
      </c>
      <c r="D2702" s="2">
        <v>45504</v>
      </c>
      <c r="E2702" t="s">
        <v>1037</v>
      </c>
      <c r="F2702" t="s">
        <v>1038</v>
      </c>
      <c r="G2702" t="s">
        <v>1039</v>
      </c>
      <c r="H2702" t="s">
        <v>672</v>
      </c>
      <c r="I2702" t="s">
        <v>1055</v>
      </c>
      <c r="J2702" t="s">
        <v>1056</v>
      </c>
      <c r="K2702" t="s">
        <v>1057</v>
      </c>
      <c r="L2702" t="s">
        <v>1058</v>
      </c>
      <c r="M2702" t="s">
        <v>1059</v>
      </c>
      <c r="N2702" t="s">
        <v>1528</v>
      </c>
      <c r="O2702">
        <v>20</v>
      </c>
    </row>
    <row r="2703" spans="1:15" x14ac:dyDescent="0.35">
      <c r="A2703" s="189" t="str">
        <f t="shared" si="163"/>
        <v>Jul</v>
      </c>
      <c r="B2703" s="190" t="str">
        <f t="shared" si="164"/>
        <v>2024</v>
      </c>
      <c r="C2703" s="190" t="str">
        <f t="shared" si="165"/>
        <v>Jul-2024</v>
      </c>
      <c r="D2703" s="2">
        <v>45504</v>
      </c>
      <c r="E2703" t="s">
        <v>1037</v>
      </c>
      <c r="F2703" t="s">
        <v>1038</v>
      </c>
      <c r="G2703" t="s">
        <v>1039</v>
      </c>
      <c r="H2703" t="s">
        <v>672</v>
      </c>
      <c r="I2703" t="s">
        <v>1055</v>
      </c>
      <c r="J2703" t="s">
        <v>1056</v>
      </c>
      <c r="K2703" t="s">
        <v>1057</v>
      </c>
      <c r="L2703" t="s">
        <v>1058</v>
      </c>
      <c r="M2703" t="s">
        <v>1059</v>
      </c>
      <c r="N2703" t="s">
        <v>1529</v>
      </c>
      <c r="O2703">
        <v>15</v>
      </c>
    </row>
    <row r="2704" spans="1:15" x14ac:dyDescent="0.35">
      <c r="A2704" s="189" t="str">
        <f t="shared" si="163"/>
        <v>Jul</v>
      </c>
      <c r="B2704" s="190" t="str">
        <f t="shared" si="164"/>
        <v>2024</v>
      </c>
      <c r="C2704" s="190" t="str">
        <f t="shared" si="165"/>
        <v>Jul-2024</v>
      </c>
      <c r="D2704" s="2">
        <v>45504</v>
      </c>
      <c r="E2704" t="s">
        <v>1037</v>
      </c>
      <c r="F2704" t="s">
        <v>1038</v>
      </c>
      <c r="G2704" t="s">
        <v>1039</v>
      </c>
      <c r="H2704" t="s">
        <v>672</v>
      </c>
      <c r="I2704" t="s">
        <v>1055</v>
      </c>
      <c r="J2704" t="s">
        <v>1056</v>
      </c>
      <c r="K2704" t="s">
        <v>1057</v>
      </c>
      <c r="L2704" t="s">
        <v>1058</v>
      </c>
      <c r="M2704" t="s">
        <v>1059</v>
      </c>
      <c r="N2704" t="s">
        <v>919</v>
      </c>
      <c r="O2704">
        <v>110</v>
      </c>
    </row>
    <row r="2705" spans="1:15" x14ac:dyDescent="0.35">
      <c r="A2705" s="189" t="str">
        <f t="shared" si="163"/>
        <v>Jul</v>
      </c>
      <c r="B2705" s="190" t="str">
        <f t="shared" si="164"/>
        <v>2024</v>
      </c>
      <c r="C2705" s="190" t="str">
        <f t="shared" si="165"/>
        <v>Jul-2024</v>
      </c>
      <c r="D2705" s="2">
        <v>45504</v>
      </c>
      <c r="E2705" t="s">
        <v>1037</v>
      </c>
      <c r="F2705" t="s">
        <v>1038</v>
      </c>
      <c r="G2705" t="s">
        <v>1039</v>
      </c>
      <c r="H2705" t="s">
        <v>672</v>
      </c>
      <c r="I2705" t="s">
        <v>1055</v>
      </c>
      <c r="J2705" t="s">
        <v>1056</v>
      </c>
      <c r="K2705" t="s">
        <v>1057</v>
      </c>
      <c r="L2705" t="s">
        <v>1058</v>
      </c>
      <c r="M2705" t="s">
        <v>1059</v>
      </c>
      <c r="N2705" t="s">
        <v>920</v>
      </c>
      <c r="O2705">
        <v>3590</v>
      </c>
    </row>
    <row r="2706" spans="1:15" x14ac:dyDescent="0.35">
      <c r="A2706" s="189" t="str">
        <f t="shared" si="163"/>
        <v>Jul</v>
      </c>
      <c r="B2706" s="190" t="str">
        <f t="shared" si="164"/>
        <v>2024</v>
      </c>
      <c r="C2706" s="190" t="str">
        <f t="shared" si="165"/>
        <v>Jul-2024</v>
      </c>
      <c r="D2706" s="2">
        <v>45504</v>
      </c>
      <c r="E2706" t="s">
        <v>1037</v>
      </c>
      <c r="F2706" t="s">
        <v>1038</v>
      </c>
      <c r="G2706" t="s">
        <v>1039</v>
      </c>
      <c r="H2706" t="s">
        <v>672</v>
      </c>
      <c r="I2706" t="s">
        <v>1055</v>
      </c>
      <c r="J2706" t="s">
        <v>1056</v>
      </c>
      <c r="K2706" t="s">
        <v>1057</v>
      </c>
      <c r="L2706" t="s">
        <v>1058</v>
      </c>
      <c r="M2706" t="s">
        <v>1059</v>
      </c>
      <c r="N2706" t="s">
        <v>922</v>
      </c>
      <c r="O2706">
        <v>1755</v>
      </c>
    </row>
    <row r="2707" spans="1:15" x14ac:dyDescent="0.35">
      <c r="A2707" s="189" t="str">
        <f t="shared" si="163"/>
        <v>Jul</v>
      </c>
      <c r="B2707" s="190" t="str">
        <f t="shared" si="164"/>
        <v>2024</v>
      </c>
      <c r="C2707" s="190" t="str">
        <f t="shared" si="165"/>
        <v>Jul-2024</v>
      </c>
      <c r="D2707" s="2">
        <v>45504</v>
      </c>
      <c r="E2707" t="s">
        <v>1037</v>
      </c>
      <c r="F2707" t="s">
        <v>1038</v>
      </c>
      <c r="G2707" t="s">
        <v>1039</v>
      </c>
      <c r="H2707" t="s">
        <v>672</v>
      </c>
      <c r="I2707" t="s">
        <v>1055</v>
      </c>
      <c r="J2707" t="s">
        <v>1056</v>
      </c>
      <c r="K2707" t="s">
        <v>1057</v>
      </c>
      <c r="L2707" t="s">
        <v>1058</v>
      </c>
      <c r="M2707" t="s">
        <v>1059</v>
      </c>
      <c r="N2707" t="s">
        <v>921</v>
      </c>
      <c r="O2707">
        <v>3255</v>
      </c>
    </row>
    <row r="2708" spans="1:15" x14ac:dyDescent="0.35">
      <c r="A2708" s="189" t="str">
        <f t="shared" si="163"/>
        <v>Jul</v>
      </c>
      <c r="B2708" s="190" t="str">
        <f t="shared" si="164"/>
        <v>2024</v>
      </c>
      <c r="C2708" s="190" t="str">
        <f t="shared" si="165"/>
        <v>Jul-2024</v>
      </c>
      <c r="D2708" s="2">
        <v>45504</v>
      </c>
      <c r="E2708" t="s">
        <v>1037</v>
      </c>
      <c r="F2708" t="s">
        <v>1038</v>
      </c>
      <c r="G2708" t="s">
        <v>1039</v>
      </c>
      <c r="H2708" t="s">
        <v>673</v>
      </c>
      <c r="I2708" t="s">
        <v>1060</v>
      </c>
      <c r="J2708" t="s">
        <v>1061</v>
      </c>
      <c r="K2708" t="s">
        <v>1062</v>
      </c>
      <c r="L2708" t="s">
        <v>1063</v>
      </c>
      <c r="M2708" t="s">
        <v>1064</v>
      </c>
      <c r="N2708" t="s">
        <v>1528</v>
      </c>
      <c r="O2708">
        <v>25</v>
      </c>
    </row>
    <row r="2709" spans="1:15" x14ac:dyDescent="0.35">
      <c r="A2709" s="189" t="str">
        <f t="shared" si="163"/>
        <v>Jul</v>
      </c>
      <c r="B2709" s="190" t="str">
        <f t="shared" si="164"/>
        <v>2024</v>
      </c>
      <c r="C2709" s="190" t="str">
        <f t="shared" si="165"/>
        <v>Jul-2024</v>
      </c>
      <c r="D2709" s="2">
        <v>45504</v>
      </c>
      <c r="E2709" t="s">
        <v>1037</v>
      </c>
      <c r="F2709" t="s">
        <v>1038</v>
      </c>
      <c r="G2709" t="s">
        <v>1039</v>
      </c>
      <c r="H2709" t="s">
        <v>673</v>
      </c>
      <c r="I2709" t="s">
        <v>1060</v>
      </c>
      <c r="J2709" t="s">
        <v>1061</v>
      </c>
      <c r="K2709" t="s">
        <v>1062</v>
      </c>
      <c r="L2709" t="s">
        <v>1063</v>
      </c>
      <c r="M2709" t="s">
        <v>1064</v>
      </c>
      <c r="N2709" t="s">
        <v>1529</v>
      </c>
      <c r="O2709">
        <v>5</v>
      </c>
    </row>
    <row r="2710" spans="1:15" x14ac:dyDescent="0.35">
      <c r="A2710" s="189" t="str">
        <f t="shared" si="163"/>
        <v>Jul</v>
      </c>
      <c r="B2710" s="190" t="str">
        <f t="shared" si="164"/>
        <v>2024</v>
      </c>
      <c r="C2710" s="190" t="str">
        <f t="shared" si="165"/>
        <v>Jul-2024</v>
      </c>
      <c r="D2710" s="2">
        <v>45504</v>
      </c>
      <c r="E2710" t="s">
        <v>1037</v>
      </c>
      <c r="F2710" t="s">
        <v>1038</v>
      </c>
      <c r="G2710" t="s">
        <v>1039</v>
      </c>
      <c r="H2710" t="s">
        <v>673</v>
      </c>
      <c r="I2710" t="s">
        <v>1060</v>
      </c>
      <c r="J2710" t="s">
        <v>1061</v>
      </c>
      <c r="K2710" t="s">
        <v>1062</v>
      </c>
      <c r="L2710" t="s">
        <v>1063</v>
      </c>
      <c r="M2710" t="s">
        <v>1064</v>
      </c>
      <c r="N2710" t="s">
        <v>919</v>
      </c>
      <c r="O2710">
        <v>60</v>
      </c>
    </row>
    <row r="2711" spans="1:15" x14ac:dyDescent="0.35">
      <c r="A2711" s="189" t="str">
        <f t="shared" si="163"/>
        <v>Jul</v>
      </c>
      <c r="B2711" s="190" t="str">
        <f t="shared" si="164"/>
        <v>2024</v>
      </c>
      <c r="C2711" s="190" t="str">
        <f t="shared" si="165"/>
        <v>Jul-2024</v>
      </c>
      <c r="D2711" s="2">
        <v>45504</v>
      </c>
      <c r="E2711" t="s">
        <v>1037</v>
      </c>
      <c r="F2711" t="s">
        <v>1038</v>
      </c>
      <c r="G2711" t="s">
        <v>1039</v>
      </c>
      <c r="H2711" t="s">
        <v>673</v>
      </c>
      <c r="I2711" t="s">
        <v>1060</v>
      </c>
      <c r="J2711" t="s">
        <v>1061</v>
      </c>
      <c r="K2711" t="s">
        <v>1062</v>
      </c>
      <c r="L2711" t="s">
        <v>1063</v>
      </c>
      <c r="M2711" t="s">
        <v>1064</v>
      </c>
      <c r="N2711" t="s">
        <v>920</v>
      </c>
      <c r="O2711">
        <v>1445</v>
      </c>
    </row>
    <row r="2712" spans="1:15" x14ac:dyDescent="0.35">
      <c r="A2712" s="189" t="str">
        <f t="shared" si="163"/>
        <v>Jul</v>
      </c>
      <c r="B2712" s="190" t="str">
        <f t="shared" si="164"/>
        <v>2024</v>
      </c>
      <c r="C2712" s="190" t="str">
        <f t="shared" si="165"/>
        <v>Jul-2024</v>
      </c>
      <c r="D2712" s="2">
        <v>45504</v>
      </c>
      <c r="E2712" t="s">
        <v>1037</v>
      </c>
      <c r="F2712" t="s">
        <v>1038</v>
      </c>
      <c r="G2712" t="s">
        <v>1039</v>
      </c>
      <c r="H2712" t="s">
        <v>673</v>
      </c>
      <c r="I2712" t="s">
        <v>1060</v>
      </c>
      <c r="J2712" t="s">
        <v>1061</v>
      </c>
      <c r="K2712" t="s">
        <v>1062</v>
      </c>
      <c r="L2712" t="s">
        <v>1063</v>
      </c>
      <c r="M2712" t="s">
        <v>1064</v>
      </c>
      <c r="N2712" t="s">
        <v>922</v>
      </c>
      <c r="O2712">
        <v>825</v>
      </c>
    </row>
    <row r="2713" spans="1:15" x14ac:dyDescent="0.35">
      <c r="A2713" s="189" t="str">
        <f t="shared" si="163"/>
        <v>Jul</v>
      </c>
      <c r="B2713" s="190" t="str">
        <f t="shared" si="164"/>
        <v>2024</v>
      </c>
      <c r="C2713" s="190" t="str">
        <f t="shared" si="165"/>
        <v>Jul-2024</v>
      </c>
      <c r="D2713" s="2">
        <v>45504</v>
      </c>
      <c r="E2713" t="s">
        <v>1037</v>
      </c>
      <c r="F2713" t="s">
        <v>1038</v>
      </c>
      <c r="G2713" t="s">
        <v>1039</v>
      </c>
      <c r="H2713" t="s">
        <v>673</v>
      </c>
      <c r="I2713" t="s">
        <v>1060</v>
      </c>
      <c r="J2713" t="s">
        <v>1061</v>
      </c>
      <c r="K2713" t="s">
        <v>1062</v>
      </c>
      <c r="L2713" t="s">
        <v>1063</v>
      </c>
      <c r="M2713" t="s">
        <v>1064</v>
      </c>
      <c r="N2713" t="s">
        <v>921</v>
      </c>
      <c r="O2713">
        <v>1100</v>
      </c>
    </row>
    <row r="2714" spans="1:15" x14ac:dyDescent="0.35">
      <c r="A2714" s="189" t="str">
        <f t="shared" si="163"/>
        <v>Jul</v>
      </c>
      <c r="B2714" s="190" t="str">
        <f t="shared" si="164"/>
        <v>2024</v>
      </c>
      <c r="C2714" s="190" t="str">
        <f t="shared" si="165"/>
        <v>Jul-2024</v>
      </c>
      <c r="D2714" s="2">
        <v>45504</v>
      </c>
      <c r="E2714" t="s">
        <v>1037</v>
      </c>
      <c r="F2714" t="s">
        <v>1038</v>
      </c>
      <c r="G2714" t="s">
        <v>1039</v>
      </c>
      <c r="H2714" t="s">
        <v>673</v>
      </c>
      <c r="I2714" t="s">
        <v>1060</v>
      </c>
      <c r="J2714" t="s">
        <v>1061</v>
      </c>
      <c r="K2714" t="s">
        <v>1065</v>
      </c>
      <c r="L2714" t="s">
        <v>1066</v>
      </c>
      <c r="M2714" t="s">
        <v>1067</v>
      </c>
      <c r="N2714" t="s">
        <v>1528</v>
      </c>
      <c r="O2714">
        <v>45</v>
      </c>
    </row>
    <row r="2715" spans="1:15" x14ac:dyDescent="0.35">
      <c r="A2715" s="189" t="str">
        <f t="shared" si="163"/>
        <v>Jul</v>
      </c>
      <c r="B2715" s="190" t="str">
        <f t="shared" si="164"/>
        <v>2024</v>
      </c>
      <c r="C2715" s="190" t="str">
        <f t="shared" si="165"/>
        <v>Jul-2024</v>
      </c>
      <c r="D2715" s="2">
        <v>45504</v>
      </c>
      <c r="E2715" t="s">
        <v>1037</v>
      </c>
      <c r="F2715" t="s">
        <v>1038</v>
      </c>
      <c r="G2715" t="s">
        <v>1039</v>
      </c>
      <c r="H2715" t="s">
        <v>673</v>
      </c>
      <c r="I2715" t="s">
        <v>1060</v>
      </c>
      <c r="J2715" t="s">
        <v>1061</v>
      </c>
      <c r="K2715" t="s">
        <v>1065</v>
      </c>
      <c r="L2715" t="s">
        <v>1066</v>
      </c>
      <c r="M2715" t="s">
        <v>1067</v>
      </c>
      <c r="N2715" t="s">
        <v>1529</v>
      </c>
      <c r="O2715">
        <v>15</v>
      </c>
    </row>
    <row r="2716" spans="1:15" x14ac:dyDescent="0.35">
      <c r="A2716" s="189" t="str">
        <f t="shared" si="163"/>
        <v>Jul</v>
      </c>
      <c r="B2716" s="190" t="str">
        <f t="shared" si="164"/>
        <v>2024</v>
      </c>
      <c r="C2716" s="190" t="str">
        <f t="shared" si="165"/>
        <v>Jul-2024</v>
      </c>
      <c r="D2716" s="2">
        <v>45504</v>
      </c>
      <c r="E2716" t="s">
        <v>1037</v>
      </c>
      <c r="F2716" t="s">
        <v>1038</v>
      </c>
      <c r="G2716" t="s">
        <v>1039</v>
      </c>
      <c r="H2716" t="s">
        <v>673</v>
      </c>
      <c r="I2716" t="s">
        <v>1060</v>
      </c>
      <c r="J2716" t="s">
        <v>1061</v>
      </c>
      <c r="K2716" t="s">
        <v>1065</v>
      </c>
      <c r="L2716" t="s">
        <v>1066</v>
      </c>
      <c r="M2716" t="s">
        <v>1067</v>
      </c>
      <c r="N2716" t="s">
        <v>919</v>
      </c>
      <c r="O2716">
        <v>20</v>
      </c>
    </row>
    <row r="2717" spans="1:15" x14ac:dyDescent="0.35">
      <c r="A2717" s="189" t="str">
        <f t="shared" si="163"/>
        <v>Jul</v>
      </c>
      <c r="B2717" s="190" t="str">
        <f t="shared" si="164"/>
        <v>2024</v>
      </c>
      <c r="C2717" s="190" t="str">
        <f t="shared" si="165"/>
        <v>Jul-2024</v>
      </c>
      <c r="D2717" s="2">
        <v>45504</v>
      </c>
      <c r="E2717" t="s">
        <v>1037</v>
      </c>
      <c r="F2717" t="s">
        <v>1038</v>
      </c>
      <c r="G2717" t="s">
        <v>1039</v>
      </c>
      <c r="H2717" t="s">
        <v>673</v>
      </c>
      <c r="I2717" t="s">
        <v>1060</v>
      </c>
      <c r="J2717" t="s">
        <v>1061</v>
      </c>
      <c r="K2717" t="s">
        <v>1065</v>
      </c>
      <c r="L2717" t="s">
        <v>1066</v>
      </c>
      <c r="M2717" t="s">
        <v>1067</v>
      </c>
      <c r="N2717" t="s">
        <v>920</v>
      </c>
      <c r="O2717">
        <v>795</v>
      </c>
    </row>
    <row r="2718" spans="1:15" x14ac:dyDescent="0.35">
      <c r="A2718" s="189" t="str">
        <f t="shared" si="163"/>
        <v>Jul</v>
      </c>
      <c r="B2718" s="190" t="str">
        <f t="shared" si="164"/>
        <v>2024</v>
      </c>
      <c r="C2718" s="190" t="str">
        <f t="shared" si="165"/>
        <v>Jul-2024</v>
      </c>
      <c r="D2718" s="2">
        <v>45504</v>
      </c>
      <c r="E2718" t="s">
        <v>1037</v>
      </c>
      <c r="F2718" t="s">
        <v>1038</v>
      </c>
      <c r="G2718" t="s">
        <v>1039</v>
      </c>
      <c r="H2718" t="s">
        <v>673</v>
      </c>
      <c r="I2718" t="s">
        <v>1060</v>
      </c>
      <c r="J2718" t="s">
        <v>1061</v>
      </c>
      <c r="K2718" t="s">
        <v>1065</v>
      </c>
      <c r="L2718" t="s">
        <v>1066</v>
      </c>
      <c r="M2718" t="s">
        <v>1067</v>
      </c>
      <c r="N2718" t="s">
        <v>922</v>
      </c>
      <c r="O2718">
        <v>740</v>
      </c>
    </row>
    <row r="2719" spans="1:15" x14ac:dyDescent="0.35">
      <c r="A2719" s="189" t="str">
        <f t="shared" si="163"/>
        <v>Jul</v>
      </c>
      <c r="B2719" s="190" t="str">
        <f t="shared" si="164"/>
        <v>2024</v>
      </c>
      <c r="C2719" s="190" t="str">
        <f t="shared" si="165"/>
        <v>Jul-2024</v>
      </c>
      <c r="D2719" s="2">
        <v>45504</v>
      </c>
      <c r="E2719" t="s">
        <v>1037</v>
      </c>
      <c r="F2719" t="s">
        <v>1038</v>
      </c>
      <c r="G2719" t="s">
        <v>1039</v>
      </c>
      <c r="H2719" t="s">
        <v>673</v>
      </c>
      <c r="I2719" t="s">
        <v>1060</v>
      </c>
      <c r="J2719" t="s">
        <v>1061</v>
      </c>
      <c r="K2719" t="s">
        <v>1065</v>
      </c>
      <c r="L2719" t="s">
        <v>1066</v>
      </c>
      <c r="M2719" t="s">
        <v>1067</v>
      </c>
      <c r="N2719" t="s">
        <v>921</v>
      </c>
      <c r="O2719">
        <v>840</v>
      </c>
    </row>
    <row r="2720" spans="1:15" x14ac:dyDescent="0.35">
      <c r="A2720" s="189" t="str">
        <f t="shared" si="163"/>
        <v>Jul</v>
      </c>
      <c r="B2720" s="190" t="str">
        <f t="shared" si="164"/>
        <v>2024</v>
      </c>
      <c r="C2720" s="190" t="str">
        <f t="shared" si="165"/>
        <v>Jul-2024</v>
      </c>
      <c r="D2720" s="2">
        <v>45504</v>
      </c>
      <c r="E2720" t="s">
        <v>1037</v>
      </c>
      <c r="F2720" t="s">
        <v>1038</v>
      </c>
      <c r="G2720" t="s">
        <v>1039</v>
      </c>
      <c r="H2720" t="s">
        <v>673</v>
      </c>
      <c r="I2720" t="s">
        <v>1060</v>
      </c>
      <c r="J2720" t="s">
        <v>1061</v>
      </c>
      <c r="K2720" t="s">
        <v>1068</v>
      </c>
      <c r="L2720" t="s">
        <v>1069</v>
      </c>
      <c r="M2720" t="s">
        <v>1070</v>
      </c>
      <c r="N2720" t="s">
        <v>1528</v>
      </c>
      <c r="O2720">
        <v>85</v>
      </c>
    </row>
    <row r="2721" spans="1:15" x14ac:dyDescent="0.35">
      <c r="A2721" s="189" t="str">
        <f t="shared" si="163"/>
        <v>Jul</v>
      </c>
      <c r="B2721" s="190" t="str">
        <f t="shared" si="164"/>
        <v>2024</v>
      </c>
      <c r="C2721" s="190" t="str">
        <f t="shared" si="165"/>
        <v>Jul-2024</v>
      </c>
      <c r="D2721" s="2">
        <v>45504</v>
      </c>
      <c r="E2721" t="s">
        <v>1037</v>
      </c>
      <c r="F2721" t="s">
        <v>1038</v>
      </c>
      <c r="G2721" t="s">
        <v>1039</v>
      </c>
      <c r="H2721" t="s">
        <v>673</v>
      </c>
      <c r="I2721" t="s">
        <v>1060</v>
      </c>
      <c r="J2721" t="s">
        <v>1061</v>
      </c>
      <c r="K2721" t="s">
        <v>1068</v>
      </c>
      <c r="L2721" t="s">
        <v>1069</v>
      </c>
      <c r="M2721" t="s">
        <v>1070</v>
      </c>
      <c r="N2721" t="s">
        <v>1529</v>
      </c>
      <c r="O2721" t="s">
        <v>958</v>
      </c>
    </row>
    <row r="2722" spans="1:15" x14ac:dyDescent="0.35">
      <c r="A2722" s="189" t="str">
        <f t="shared" si="163"/>
        <v>Jul</v>
      </c>
      <c r="B2722" s="190" t="str">
        <f t="shared" si="164"/>
        <v>2024</v>
      </c>
      <c r="C2722" s="190" t="str">
        <f t="shared" si="165"/>
        <v>Jul-2024</v>
      </c>
      <c r="D2722" s="2">
        <v>45504</v>
      </c>
      <c r="E2722" t="s">
        <v>1037</v>
      </c>
      <c r="F2722" t="s">
        <v>1038</v>
      </c>
      <c r="G2722" t="s">
        <v>1039</v>
      </c>
      <c r="H2722" t="s">
        <v>673</v>
      </c>
      <c r="I2722" t="s">
        <v>1060</v>
      </c>
      <c r="J2722" t="s">
        <v>1061</v>
      </c>
      <c r="K2722" t="s">
        <v>1068</v>
      </c>
      <c r="L2722" t="s">
        <v>1069</v>
      </c>
      <c r="M2722" t="s">
        <v>1070</v>
      </c>
      <c r="N2722" t="s">
        <v>919</v>
      </c>
      <c r="O2722">
        <v>40</v>
      </c>
    </row>
    <row r="2723" spans="1:15" x14ac:dyDescent="0.35">
      <c r="A2723" s="189" t="str">
        <f t="shared" si="163"/>
        <v>Jul</v>
      </c>
      <c r="B2723" s="190" t="str">
        <f t="shared" si="164"/>
        <v>2024</v>
      </c>
      <c r="C2723" s="190" t="str">
        <f t="shared" si="165"/>
        <v>Jul-2024</v>
      </c>
      <c r="D2723" s="2">
        <v>45504</v>
      </c>
      <c r="E2723" t="s">
        <v>1037</v>
      </c>
      <c r="F2723" t="s">
        <v>1038</v>
      </c>
      <c r="G2723" t="s">
        <v>1039</v>
      </c>
      <c r="H2723" t="s">
        <v>673</v>
      </c>
      <c r="I2723" t="s">
        <v>1060</v>
      </c>
      <c r="J2723" t="s">
        <v>1061</v>
      </c>
      <c r="K2723" t="s">
        <v>1068</v>
      </c>
      <c r="L2723" t="s">
        <v>1069</v>
      </c>
      <c r="M2723" t="s">
        <v>1070</v>
      </c>
      <c r="N2723" t="s">
        <v>920</v>
      </c>
      <c r="O2723">
        <v>1565</v>
      </c>
    </row>
    <row r="2724" spans="1:15" x14ac:dyDescent="0.35">
      <c r="A2724" s="189" t="str">
        <f t="shared" si="163"/>
        <v>Jul</v>
      </c>
      <c r="B2724" s="190" t="str">
        <f t="shared" si="164"/>
        <v>2024</v>
      </c>
      <c r="C2724" s="190" t="str">
        <f t="shared" si="165"/>
        <v>Jul-2024</v>
      </c>
      <c r="D2724" s="2">
        <v>45504</v>
      </c>
      <c r="E2724" t="s">
        <v>1037</v>
      </c>
      <c r="F2724" t="s">
        <v>1038</v>
      </c>
      <c r="G2724" t="s">
        <v>1039</v>
      </c>
      <c r="H2724" t="s">
        <v>673</v>
      </c>
      <c r="I2724" t="s">
        <v>1060</v>
      </c>
      <c r="J2724" t="s">
        <v>1061</v>
      </c>
      <c r="K2724" t="s">
        <v>1068</v>
      </c>
      <c r="L2724" t="s">
        <v>1069</v>
      </c>
      <c r="M2724" t="s">
        <v>1070</v>
      </c>
      <c r="N2724" t="s">
        <v>922</v>
      </c>
      <c r="O2724">
        <v>645</v>
      </c>
    </row>
    <row r="2725" spans="1:15" x14ac:dyDescent="0.35">
      <c r="A2725" s="189" t="str">
        <f t="shared" si="163"/>
        <v>Jul</v>
      </c>
      <c r="B2725" s="190" t="str">
        <f t="shared" si="164"/>
        <v>2024</v>
      </c>
      <c r="C2725" s="190" t="str">
        <f t="shared" si="165"/>
        <v>Jul-2024</v>
      </c>
      <c r="D2725" s="2">
        <v>45504</v>
      </c>
      <c r="E2725" t="s">
        <v>1037</v>
      </c>
      <c r="F2725" t="s">
        <v>1038</v>
      </c>
      <c r="G2725" t="s">
        <v>1039</v>
      </c>
      <c r="H2725" t="s">
        <v>673</v>
      </c>
      <c r="I2725" t="s">
        <v>1060</v>
      </c>
      <c r="J2725" t="s">
        <v>1061</v>
      </c>
      <c r="K2725" t="s">
        <v>1068</v>
      </c>
      <c r="L2725" t="s">
        <v>1069</v>
      </c>
      <c r="M2725" t="s">
        <v>1070</v>
      </c>
      <c r="N2725" t="s">
        <v>921</v>
      </c>
      <c r="O2725">
        <v>1010</v>
      </c>
    </row>
    <row r="2726" spans="1:15" x14ac:dyDescent="0.35">
      <c r="A2726" s="189" t="str">
        <f t="shared" si="163"/>
        <v>Jul</v>
      </c>
      <c r="B2726" s="190" t="str">
        <f t="shared" si="164"/>
        <v>2024</v>
      </c>
      <c r="C2726" s="190" t="str">
        <f t="shared" si="165"/>
        <v>Jul-2024</v>
      </c>
      <c r="D2726" s="2">
        <v>45504</v>
      </c>
      <c r="E2726" t="s">
        <v>1037</v>
      </c>
      <c r="F2726" t="s">
        <v>1038</v>
      </c>
      <c r="G2726" t="s">
        <v>1039</v>
      </c>
      <c r="H2726" t="s">
        <v>677</v>
      </c>
      <c r="I2726" t="s">
        <v>1071</v>
      </c>
      <c r="J2726" t="s">
        <v>1072</v>
      </c>
      <c r="K2726" t="s">
        <v>1073</v>
      </c>
      <c r="L2726" t="s">
        <v>1074</v>
      </c>
      <c r="M2726" t="s">
        <v>1075</v>
      </c>
      <c r="N2726" t="s">
        <v>1528</v>
      </c>
      <c r="O2726">
        <v>40</v>
      </c>
    </row>
    <row r="2727" spans="1:15" x14ac:dyDescent="0.35">
      <c r="A2727" s="189" t="str">
        <f t="shared" si="163"/>
        <v>Jul</v>
      </c>
      <c r="B2727" s="190" t="str">
        <f t="shared" si="164"/>
        <v>2024</v>
      </c>
      <c r="C2727" s="190" t="str">
        <f t="shared" si="165"/>
        <v>Jul-2024</v>
      </c>
      <c r="D2727" s="2">
        <v>45504</v>
      </c>
      <c r="E2727" t="s">
        <v>1037</v>
      </c>
      <c r="F2727" t="s">
        <v>1038</v>
      </c>
      <c r="G2727" t="s">
        <v>1039</v>
      </c>
      <c r="H2727" t="s">
        <v>677</v>
      </c>
      <c r="I2727" t="s">
        <v>1071</v>
      </c>
      <c r="J2727" t="s">
        <v>1072</v>
      </c>
      <c r="K2727" t="s">
        <v>1073</v>
      </c>
      <c r="L2727" t="s">
        <v>1074</v>
      </c>
      <c r="M2727" t="s">
        <v>1075</v>
      </c>
      <c r="N2727" t="s">
        <v>1529</v>
      </c>
      <c r="O2727" t="s">
        <v>958</v>
      </c>
    </row>
    <row r="2728" spans="1:15" x14ac:dyDescent="0.35">
      <c r="A2728" s="189" t="str">
        <f t="shared" si="163"/>
        <v>Jul</v>
      </c>
      <c r="B2728" s="190" t="str">
        <f t="shared" si="164"/>
        <v>2024</v>
      </c>
      <c r="C2728" s="190" t="str">
        <f t="shared" si="165"/>
        <v>Jul-2024</v>
      </c>
      <c r="D2728" s="2">
        <v>45504</v>
      </c>
      <c r="E2728" t="s">
        <v>1037</v>
      </c>
      <c r="F2728" t="s">
        <v>1038</v>
      </c>
      <c r="G2728" t="s">
        <v>1039</v>
      </c>
      <c r="H2728" t="s">
        <v>677</v>
      </c>
      <c r="I2728" t="s">
        <v>1071</v>
      </c>
      <c r="J2728" t="s">
        <v>1072</v>
      </c>
      <c r="K2728" t="s">
        <v>1073</v>
      </c>
      <c r="L2728" t="s">
        <v>1074</v>
      </c>
      <c r="M2728" t="s">
        <v>1075</v>
      </c>
      <c r="N2728" t="s">
        <v>919</v>
      </c>
      <c r="O2728">
        <v>175</v>
      </c>
    </row>
    <row r="2729" spans="1:15" x14ac:dyDescent="0.35">
      <c r="A2729" s="189" t="str">
        <f t="shared" si="163"/>
        <v>Jul</v>
      </c>
      <c r="B2729" s="190" t="str">
        <f t="shared" si="164"/>
        <v>2024</v>
      </c>
      <c r="C2729" s="190" t="str">
        <f t="shared" si="165"/>
        <v>Jul-2024</v>
      </c>
      <c r="D2729" s="2">
        <v>45504</v>
      </c>
      <c r="E2729" t="s">
        <v>1037</v>
      </c>
      <c r="F2729" t="s">
        <v>1038</v>
      </c>
      <c r="G2729" t="s">
        <v>1039</v>
      </c>
      <c r="H2729" t="s">
        <v>677</v>
      </c>
      <c r="I2729" t="s">
        <v>1071</v>
      </c>
      <c r="J2729" t="s">
        <v>1072</v>
      </c>
      <c r="K2729" t="s">
        <v>1073</v>
      </c>
      <c r="L2729" t="s">
        <v>1074</v>
      </c>
      <c r="M2729" t="s">
        <v>1075</v>
      </c>
      <c r="N2729" t="s">
        <v>920</v>
      </c>
      <c r="O2729">
        <v>710</v>
      </c>
    </row>
    <row r="2730" spans="1:15" x14ac:dyDescent="0.35">
      <c r="A2730" s="189" t="str">
        <f t="shared" si="163"/>
        <v>Jul</v>
      </c>
      <c r="B2730" s="190" t="str">
        <f t="shared" si="164"/>
        <v>2024</v>
      </c>
      <c r="C2730" s="190" t="str">
        <f t="shared" si="165"/>
        <v>Jul-2024</v>
      </c>
      <c r="D2730" s="2">
        <v>45504</v>
      </c>
      <c r="E2730" t="s">
        <v>1037</v>
      </c>
      <c r="F2730" t="s">
        <v>1038</v>
      </c>
      <c r="G2730" t="s">
        <v>1039</v>
      </c>
      <c r="H2730" t="s">
        <v>677</v>
      </c>
      <c r="I2730" t="s">
        <v>1071</v>
      </c>
      <c r="J2730" t="s">
        <v>1072</v>
      </c>
      <c r="K2730" t="s">
        <v>1073</v>
      </c>
      <c r="L2730" t="s">
        <v>1074</v>
      </c>
      <c r="M2730" t="s">
        <v>1075</v>
      </c>
      <c r="N2730" t="s">
        <v>922</v>
      </c>
      <c r="O2730">
        <v>65</v>
      </c>
    </row>
    <row r="2731" spans="1:15" x14ac:dyDescent="0.35">
      <c r="A2731" s="189" t="str">
        <f t="shared" si="163"/>
        <v>Jul</v>
      </c>
      <c r="B2731" s="190" t="str">
        <f t="shared" si="164"/>
        <v>2024</v>
      </c>
      <c r="C2731" s="190" t="str">
        <f t="shared" si="165"/>
        <v>Jul-2024</v>
      </c>
      <c r="D2731" s="2">
        <v>45504</v>
      </c>
      <c r="E2731" t="s">
        <v>1037</v>
      </c>
      <c r="F2731" t="s">
        <v>1038</v>
      </c>
      <c r="G2731" t="s">
        <v>1039</v>
      </c>
      <c r="H2731" t="s">
        <v>677</v>
      </c>
      <c r="I2731" t="s">
        <v>1071</v>
      </c>
      <c r="J2731" t="s">
        <v>1072</v>
      </c>
      <c r="K2731" t="s">
        <v>1073</v>
      </c>
      <c r="L2731" t="s">
        <v>1074</v>
      </c>
      <c r="M2731" t="s">
        <v>1075</v>
      </c>
      <c r="N2731" t="s">
        <v>921</v>
      </c>
      <c r="O2731">
        <v>455</v>
      </c>
    </row>
    <row r="2732" spans="1:15" x14ac:dyDescent="0.35">
      <c r="A2732" s="189" t="str">
        <f t="shared" si="163"/>
        <v>Jul</v>
      </c>
      <c r="B2732" s="190" t="str">
        <f t="shared" si="164"/>
        <v>2024</v>
      </c>
      <c r="C2732" s="190" t="str">
        <f t="shared" si="165"/>
        <v>Jul-2024</v>
      </c>
      <c r="D2732" s="2">
        <v>45504</v>
      </c>
      <c r="E2732" t="s">
        <v>1037</v>
      </c>
      <c r="F2732" t="s">
        <v>1038</v>
      </c>
      <c r="G2732" t="s">
        <v>1039</v>
      </c>
      <c r="H2732" t="s">
        <v>677</v>
      </c>
      <c r="I2732" t="s">
        <v>1071</v>
      </c>
      <c r="J2732" t="s">
        <v>1072</v>
      </c>
      <c r="K2732" t="s">
        <v>1076</v>
      </c>
      <c r="L2732" t="s">
        <v>1077</v>
      </c>
      <c r="M2732" t="s">
        <v>1078</v>
      </c>
      <c r="N2732" t="s">
        <v>1528</v>
      </c>
      <c r="O2732">
        <v>35</v>
      </c>
    </row>
    <row r="2733" spans="1:15" x14ac:dyDescent="0.35">
      <c r="A2733" s="189" t="str">
        <f t="shared" si="163"/>
        <v>Jul</v>
      </c>
      <c r="B2733" s="190" t="str">
        <f t="shared" si="164"/>
        <v>2024</v>
      </c>
      <c r="C2733" s="190" t="str">
        <f t="shared" si="165"/>
        <v>Jul-2024</v>
      </c>
      <c r="D2733" s="2">
        <v>45504</v>
      </c>
      <c r="E2733" t="s">
        <v>1037</v>
      </c>
      <c r="F2733" t="s">
        <v>1038</v>
      </c>
      <c r="G2733" t="s">
        <v>1039</v>
      </c>
      <c r="H2733" t="s">
        <v>677</v>
      </c>
      <c r="I2733" t="s">
        <v>1071</v>
      </c>
      <c r="J2733" t="s">
        <v>1072</v>
      </c>
      <c r="K2733" t="s">
        <v>1076</v>
      </c>
      <c r="L2733" t="s">
        <v>1077</v>
      </c>
      <c r="M2733" t="s">
        <v>1078</v>
      </c>
      <c r="N2733" t="s">
        <v>1529</v>
      </c>
      <c r="O2733" t="s">
        <v>958</v>
      </c>
    </row>
    <row r="2734" spans="1:15" x14ac:dyDescent="0.35">
      <c r="A2734" s="189" t="str">
        <f t="shared" si="163"/>
        <v>Jul</v>
      </c>
      <c r="B2734" s="190" t="str">
        <f t="shared" si="164"/>
        <v>2024</v>
      </c>
      <c r="C2734" s="190" t="str">
        <f t="shared" si="165"/>
        <v>Jul-2024</v>
      </c>
      <c r="D2734" s="2">
        <v>45504</v>
      </c>
      <c r="E2734" t="s">
        <v>1037</v>
      </c>
      <c r="F2734" t="s">
        <v>1038</v>
      </c>
      <c r="G2734" t="s">
        <v>1039</v>
      </c>
      <c r="H2734" t="s">
        <v>677</v>
      </c>
      <c r="I2734" t="s">
        <v>1071</v>
      </c>
      <c r="J2734" t="s">
        <v>1072</v>
      </c>
      <c r="K2734" t="s">
        <v>1076</v>
      </c>
      <c r="L2734" t="s">
        <v>1077</v>
      </c>
      <c r="M2734" t="s">
        <v>1078</v>
      </c>
      <c r="N2734" t="s">
        <v>919</v>
      </c>
      <c r="O2734">
        <v>60</v>
      </c>
    </row>
    <row r="2735" spans="1:15" x14ac:dyDescent="0.35">
      <c r="A2735" s="189" t="str">
        <f t="shared" si="163"/>
        <v>Jul</v>
      </c>
      <c r="B2735" s="190" t="str">
        <f t="shared" si="164"/>
        <v>2024</v>
      </c>
      <c r="C2735" s="190" t="str">
        <f t="shared" si="165"/>
        <v>Jul-2024</v>
      </c>
      <c r="D2735" s="2">
        <v>45504</v>
      </c>
      <c r="E2735" t="s">
        <v>1037</v>
      </c>
      <c r="F2735" t="s">
        <v>1038</v>
      </c>
      <c r="G2735" t="s">
        <v>1039</v>
      </c>
      <c r="H2735" t="s">
        <v>677</v>
      </c>
      <c r="I2735" t="s">
        <v>1071</v>
      </c>
      <c r="J2735" t="s">
        <v>1072</v>
      </c>
      <c r="K2735" t="s">
        <v>1076</v>
      </c>
      <c r="L2735" t="s">
        <v>1077</v>
      </c>
      <c r="M2735" t="s">
        <v>1078</v>
      </c>
      <c r="N2735" t="s">
        <v>920</v>
      </c>
      <c r="O2735">
        <v>680</v>
      </c>
    </row>
    <row r="2736" spans="1:15" x14ac:dyDescent="0.35">
      <c r="A2736" s="189" t="str">
        <f t="shared" si="163"/>
        <v>Jul</v>
      </c>
      <c r="B2736" s="190" t="str">
        <f t="shared" si="164"/>
        <v>2024</v>
      </c>
      <c r="C2736" s="190" t="str">
        <f t="shared" si="165"/>
        <v>Jul-2024</v>
      </c>
      <c r="D2736" s="2">
        <v>45504</v>
      </c>
      <c r="E2736" t="s">
        <v>1037</v>
      </c>
      <c r="F2736" t="s">
        <v>1038</v>
      </c>
      <c r="G2736" t="s">
        <v>1039</v>
      </c>
      <c r="H2736" t="s">
        <v>677</v>
      </c>
      <c r="I2736" t="s">
        <v>1071</v>
      </c>
      <c r="J2736" t="s">
        <v>1072</v>
      </c>
      <c r="K2736" t="s">
        <v>1076</v>
      </c>
      <c r="L2736" t="s">
        <v>1077</v>
      </c>
      <c r="M2736" t="s">
        <v>1078</v>
      </c>
      <c r="N2736" t="s">
        <v>922</v>
      </c>
      <c r="O2736">
        <v>40</v>
      </c>
    </row>
    <row r="2737" spans="1:15" x14ac:dyDescent="0.35">
      <c r="A2737" s="189" t="str">
        <f t="shared" si="163"/>
        <v>Jul</v>
      </c>
      <c r="B2737" s="190" t="str">
        <f t="shared" si="164"/>
        <v>2024</v>
      </c>
      <c r="C2737" s="190" t="str">
        <f t="shared" si="165"/>
        <v>Jul-2024</v>
      </c>
      <c r="D2737" s="2">
        <v>45504</v>
      </c>
      <c r="E2737" t="s">
        <v>1037</v>
      </c>
      <c r="F2737" t="s">
        <v>1038</v>
      </c>
      <c r="G2737" t="s">
        <v>1039</v>
      </c>
      <c r="H2737" t="s">
        <v>677</v>
      </c>
      <c r="I2737" t="s">
        <v>1071</v>
      </c>
      <c r="J2737" t="s">
        <v>1072</v>
      </c>
      <c r="K2737" t="s">
        <v>1076</v>
      </c>
      <c r="L2737" t="s">
        <v>1077</v>
      </c>
      <c r="M2737" t="s">
        <v>1078</v>
      </c>
      <c r="N2737" t="s">
        <v>921</v>
      </c>
      <c r="O2737">
        <v>430</v>
      </c>
    </row>
    <row r="2738" spans="1:15" x14ac:dyDescent="0.35">
      <c r="A2738" s="189" t="str">
        <f t="shared" si="163"/>
        <v>Jul</v>
      </c>
      <c r="B2738" s="190" t="str">
        <f t="shared" si="164"/>
        <v>2024</v>
      </c>
      <c r="C2738" s="190" t="str">
        <f t="shared" si="165"/>
        <v>Jul-2024</v>
      </c>
      <c r="D2738" s="2">
        <v>45504</v>
      </c>
      <c r="E2738" t="s">
        <v>1037</v>
      </c>
      <c r="F2738" t="s">
        <v>1038</v>
      </c>
      <c r="G2738" t="s">
        <v>1039</v>
      </c>
      <c r="H2738" t="s">
        <v>677</v>
      </c>
      <c r="I2738" t="s">
        <v>1071</v>
      </c>
      <c r="J2738" t="s">
        <v>1072</v>
      </c>
      <c r="K2738" t="s">
        <v>1079</v>
      </c>
      <c r="L2738" t="s">
        <v>1080</v>
      </c>
      <c r="M2738" t="s">
        <v>1081</v>
      </c>
      <c r="N2738" t="s">
        <v>1528</v>
      </c>
      <c r="O2738">
        <v>115</v>
      </c>
    </row>
    <row r="2739" spans="1:15" x14ac:dyDescent="0.35">
      <c r="A2739" s="189" t="str">
        <f t="shared" si="163"/>
        <v>Jul</v>
      </c>
      <c r="B2739" s="190" t="str">
        <f t="shared" si="164"/>
        <v>2024</v>
      </c>
      <c r="C2739" s="190" t="str">
        <f t="shared" si="165"/>
        <v>Jul-2024</v>
      </c>
      <c r="D2739" s="2">
        <v>45504</v>
      </c>
      <c r="E2739" t="s">
        <v>1037</v>
      </c>
      <c r="F2739" t="s">
        <v>1038</v>
      </c>
      <c r="G2739" t="s">
        <v>1039</v>
      </c>
      <c r="H2739" t="s">
        <v>677</v>
      </c>
      <c r="I2739" t="s">
        <v>1071</v>
      </c>
      <c r="J2739" t="s">
        <v>1072</v>
      </c>
      <c r="K2739" t="s">
        <v>1079</v>
      </c>
      <c r="L2739" t="s">
        <v>1080</v>
      </c>
      <c r="M2739" t="s">
        <v>1081</v>
      </c>
      <c r="N2739" t="s">
        <v>1529</v>
      </c>
      <c r="O2739" t="s">
        <v>958</v>
      </c>
    </row>
    <row r="2740" spans="1:15" x14ac:dyDescent="0.35">
      <c r="A2740" s="189" t="str">
        <f t="shared" si="163"/>
        <v>Jul</v>
      </c>
      <c r="B2740" s="190" t="str">
        <f t="shared" si="164"/>
        <v>2024</v>
      </c>
      <c r="C2740" s="190" t="str">
        <f t="shared" si="165"/>
        <v>Jul-2024</v>
      </c>
      <c r="D2740" s="2">
        <v>45504</v>
      </c>
      <c r="E2740" t="s">
        <v>1037</v>
      </c>
      <c r="F2740" t="s">
        <v>1038</v>
      </c>
      <c r="G2740" t="s">
        <v>1039</v>
      </c>
      <c r="H2740" t="s">
        <v>677</v>
      </c>
      <c r="I2740" t="s">
        <v>1071</v>
      </c>
      <c r="J2740" t="s">
        <v>1072</v>
      </c>
      <c r="K2740" t="s">
        <v>1079</v>
      </c>
      <c r="L2740" t="s">
        <v>1080</v>
      </c>
      <c r="M2740" t="s">
        <v>1081</v>
      </c>
      <c r="N2740" t="s">
        <v>919</v>
      </c>
      <c r="O2740">
        <v>170</v>
      </c>
    </row>
    <row r="2741" spans="1:15" x14ac:dyDescent="0.35">
      <c r="A2741" s="189" t="str">
        <f t="shared" si="163"/>
        <v>Jul</v>
      </c>
      <c r="B2741" s="190" t="str">
        <f t="shared" si="164"/>
        <v>2024</v>
      </c>
      <c r="C2741" s="190" t="str">
        <f t="shared" si="165"/>
        <v>Jul-2024</v>
      </c>
      <c r="D2741" s="2">
        <v>45504</v>
      </c>
      <c r="E2741" t="s">
        <v>1037</v>
      </c>
      <c r="F2741" t="s">
        <v>1038</v>
      </c>
      <c r="G2741" t="s">
        <v>1039</v>
      </c>
      <c r="H2741" t="s">
        <v>677</v>
      </c>
      <c r="I2741" t="s">
        <v>1071</v>
      </c>
      <c r="J2741" t="s">
        <v>1072</v>
      </c>
      <c r="K2741" t="s">
        <v>1079</v>
      </c>
      <c r="L2741" t="s">
        <v>1080</v>
      </c>
      <c r="M2741" t="s">
        <v>1081</v>
      </c>
      <c r="N2741" t="s">
        <v>920</v>
      </c>
      <c r="O2741">
        <v>660</v>
      </c>
    </row>
    <row r="2742" spans="1:15" x14ac:dyDescent="0.35">
      <c r="A2742" s="189" t="str">
        <f t="shared" si="163"/>
        <v>Jul</v>
      </c>
      <c r="B2742" s="190" t="str">
        <f t="shared" si="164"/>
        <v>2024</v>
      </c>
      <c r="C2742" s="190" t="str">
        <f t="shared" si="165"/>
        <v>Jul-2024</v>
      </c>
      <c r="D2742" s="2">
        <v>45504</v>
      </c>
      <c r="E2742" t="s">
        <v>1037</v>
      </c>
      <c r="F2742" t="s">
        <v>1038</v>
      </c>
      <c r="G2742" t="s">
        <v>1039</v>
      </c>
      <c r="H2742" t="s">
        <v>677</v>
      </c>
      <c r="I2742" t="s">
        <v>1071</v>
      </c>
      <c r="J2742" t="s">
        <v>1072</v>
      </c>
      <c r="K2742" t="s">
        <v>1079</v>
      </c>
      <c r="L2742" t="s">
        <v>1080</v>
      </c>
      <c r="M2742" t="s">
        <v>1081</v>
      </c>
      <c r="N2742" t="s">
        <v>922</v>
      </c>
      <c r="O2742">
        <v>940</v>
      </c>
    </row>
    <row r="2743" spans="1:15" x14ac:dyDescent="0.35">
      <c r="A2743" s="189" t="str">
        <f t="shared" si="163"/>
        <v>Jul</v>
      </c>
      <c r="B2743" s="190" t="str">
        <f t="shared" si="164"/>
        <v>2024</v>
      </c>
      <c r="C2743" s="190" t="str">
        <f t="shared" si="165"/>
        <v>Jul-2024</v>
      </c>
      <c r="D2743" s="2">
        <v>45504</v>
      </c>
      <c r="E2743" t="s">
        <v>1037</v>
      </c>
      <c r="F2743" t="s">
        <v>1038</v>
      </c>
      <c r="G2743" t="s">
        <v>1039</v>
      </c>
      <c r="H2743" t="s">
        <v>677</v>
      </c>
      <c r="I2743" t="s">
        <v>1071</v>
      </c>
      <c r="J2743" t="s">
        <v>1072</v>
      </c>
      <c r="K2743" t="s">
        <v>1079</v>
      </c>
      <c r="L2743" t="s">
        <v>1080</v>
      </c>
      <c r="M2743" t="s">
        <v>1081</v>
      </c>
      <c r="N2743" t="s">
        <v>921</v>
      </c>
      <c r="O2743">
        <v>760</v>
      </c>
    </row>
    <row r="2744" spans="1:15" x14ac:dyDescent="0.35">
      <c r="A2744" s="189" t="str">
        <f t="shared" si="163"/>
        <v>Jul</v>
      </c>
      <c r="B2744" s="190" t="str">
        <f t="shared" si="164"/>
        <v>2024</v>
      </c>
      <c r="C2744" s="190" t="str">
        <f t="shared" si="165"/>
        <v>Jul-2024</v>
      </c>
      <c r="D2744" s="2">
        <v>45504</v>
      </c>
      <c r="E2744" t="s">
        <v>1037</v>
      </c>
      <c r="F2744" t="s">
        <v>1038</v>
      </c>
      <c r="G2744" t="s">
        <v>1039</v>
      </c>
      <c r="H2744" t="s">
        <v>677</v>
      </c>
      <c r="I2744" t="s">
        <v>1071</v>
      </c>
      <c r="J2744" t="s">
        <v>1072</v>
      </c>
      <c r="K2744" t="s">
        <v>1082</v>
      </c>
      <c r="L2744" t="s">
        <v>1083</v>
      </c>
      <c r="M2744" t="s">
        <v>1084</v>
      </c>
      <c r="N2744" t="s">
        <v>1528</v>
      </c>
      <c r="O2744">
        <v>50</v>
      </c>
    </row>
    <row r="2745" spans="1:15" x14ac:dyDescent="0.35">
      <c r="A2745" s="189" t="str">
        <f t="shared" si="163"/>
        <v>Jul</v>
      </c>
      <c r="B2745" s="190" t="str">
        <f t="shared" si="164"/>
        <v>2024</v>
      </c>
      <c r="C2745" s="190" t="str">
        <f t="shared" si="165"/>
        <v>Jul-2024</v>
      </c>
      <c r="D2745" s="2">
        <v>45504</v>
      </c>
      <c r="E2745" t="s">
        <v>1037</v>
      </c>
      <c r="F2745" t="s">
        <v>1038</v>
      </c>
      <c r="G2745" t="s">
        <v>1039</v>
      </c>
      <c r="H2745" t="s">
        <v>677</v>
      </c>
      <c r="I2745" t="s">
        <v>1071</v>
      </c>
      <c r="J2745" t="s">
        <v>1072</v>
      </c>
      <c r="K2745" t="s">
        <v>1082</v>
      </c>
      <c r="L2745" t="s">
        <v>1083</v>
      </c>
      <c r="M2745" t="s">
        <v>1084</v>
      </c>
      <c r="N2745" t="s">
        <v>1529</v>
      </c>
      <c r="O2745" t="s">
        <v>958</v>
      </c>
    </row>
    <row r="2746" spans="1:15" x14ac:dyDescent="0.35">
      <c r="A2746" s="189" t="str">
        <f t="shared" si="163"/>
        <v>Jul</v>
      </c>
      <c r="B2746" s="190" t="str">
        <f t="shared" si="164"/>
        <v>2024</v>
      </c>
      <c r="C2746" s="190" t="str">
        <f t="shared" si="165"/>
        <v>Jul-2024</v>
      </c>
      <c r="D2746" s="2">
        <v>45504</v>
      </c>
      <c r="E2746" t="s">
        <v>1037</v>
      </c>
      <c r="F2746" t="s">
        <v>1038</v>
      </c>
      <c r="G2746" t="s">
        <v>1039</v>
      </c>
      <c r="H2746" t="s">
        <v>677</v>
      </c>
      <c r="I2746" t="s">
        <v>1071</v>
      </c>
      <c r="J2746" t="s">
        <v>1072</v>
      </c>
      <c r="K2746" t="s">
        <v>1082</v>
      </c>
      <c r="L2746" t="s">
        <v>1083</v>
      </c>
      <c r="M2746" t="s">
        <v>1084</v>
      </c>
      <c r="N2746" t="s">
        <v>919</v>
      </c>
      <c r="O2746">
        <v>100</v>
      </c>
    </row>
    <row r="2747" spans="1:15" x14ac:dyDescent="0.35">
      <c r="A2747" s="189" t="str">
        <f t="shared" si="163"/>
        <v>Jul</v>
      </c>
      <c r="B2747" s="190" t="str">
        <f t="shared" si="164"/>
        <v>2024</v>
      </c>
      <c r="C2747" s="190" t="str">
        <f t="shared" si="165"/>
        <v>Jul-2024</v>
      </c>
      <c r="D2747" s="2">
        <v>45504</v>
      </c>
      <c r="E2747" t="s">
        <v>1037</v>
      </c>
      <c r="F2747" t="s">
        <v>1038</v>
      </c>
      <c r="G2747" t="s">
        <v>1039</v>
      </c>
      <c r="H2747" t="s">
        <v>677</v>
      </c>
      <c r="I2747" t="s">
        <v>1071</v>
      </c>
      <c r="J2747" t="s">
        <v>1072</v>
      </c>
      <c r="K2747" t="s">
        <v>1082</v>
      </c>
      <c r="L2747" t="s">
        <v>1083</v>
      </c>
      <c r="M2747" t="s">
        <v>1084</v>
      </c>
      <c r="N2747" t="s">
        <v>920</v>
      </c>
      <c r="O2747">
        <v>1305</v>
      </c>
    </row>
    <row r="2748" spans="1:15" x14ac:dyDescent="0.35">
      <c r="A2748" s="189" t="str">
        <f t="shared" si="163"/>
        <v>Jul</v>
      </c>
      <c r="B2748" s="190" t="str">
        <f t="shared" si="164"/>
        <v>2024</v>
      </c>
      <c r="C2748" s="190" t="str">
        <f t="shared" si="165"/>
        <v>Jul-2024</v>
      </c>
      <c r="D2748" s="2">
        <v>45504</v>
      </c>
      <c r="E2748" t="s">
        <v>1037</v>
      </c>
      <c r="F2748" t="s">
        <v>1038</v>
      </c>
      <c r="G2748" t="s">
        <v>1039</v>
      </c>
      <c r="H2748" t="s">
        <v>677</v>
      </c>
      <c r="I2748" t="s">
        <v>1071</v>
      </c>
      <c r="J2748" t="s">
        <v>1072</v>
      </c>
      <c r="K2748" t="s">
        <v>1082</v>
      </c>
      <c r="L2748" t="s">
        <v>1083</v>
      </c>
      <c r="M2748" t="s">
        <v>1084</v>
      </c>
      <c r="N2748" t="s">
        <v>922</v>
      </c>
      <c r="O2748">
        <v>155</v>
      </c>
    </row>
    <row r="2749" spans="1:15" x14ac:dyDescent="0.35">
      <c r="A2749" s="189" t="str">
        <f t="shared" si="163"/>
        <v>Jul</v>
      </c>
      <c r="B2749" s="190" t="str">
        <f t="shared" si="164"/>
        <v>2024</v>
      </c>
      <c r="C2749" s="190" t="str">
        <f t="shared" si="165"/>
        <v>Jul-2024</v>
      </c>
      <c r="D2749" s="2">
        <v>45504</v>
      </c>
      <c r="E2749" t="s">
        <v>1037</v>
      </c>
      <c r="F2749" t="s">
        <v>1038</v>
      </c>
      <c r="G2749" t="s">
        <v>1039</v>
      </c>
      <c r="H2749" t="s">
        <v>677</v>
      </c>
      <c r="I2749" t="s">
        <v>1071</v>
      </c>
      <c r="J2749" t="s">
        <v>1072</v>
      </c>
      <c r="K2749" t="s">
        <v>1082</v>
      </c>
      <c r="L2749" t="s">
        <v>1083</v>
      </c>
      <c r="M2749" t="s">
        <v>1084</v>
      </c>
      <c r="N2749" t="s">
        <v>921</v>
      </c>
      <c r="O2749">
        <v>580</v>
      </c>
    </row>
    <row r="2750" spans="1:15" x14ac:dyDescent="0.35">
      <c r="A2750" s="189" t="str">
        <f t="shared" si="163"/>
        <v>Jul</v>
      </c>
      <c r="B2750" s="190" t="str">
        <f t="shared" si="164"/>
        <v>2024</v>
      </c>
      <c r="C2750" s="190" t="str">
        <f t="shared" si="165"/>
        <v>Jul-2024</v>
      </c>
      <c r="D2750" s="2">
        <v>45504</v>
      </c>
      <c r="E2750" t="s">
        <v>1037</v>
      </c>
      <c r="F2750" t="s">
        <v>1038</v>
      </c>
      <c r="G2750" t="s">
        <v>1039</v>
      </c>
      <c r="H2750" t="s">
        <v>677</v>
      </c>
      <c r="I2750" t="s">
        <v>1071</v>
      </c>
      <c r="J2750" t="s">
        <v>1072</v>
      </c>
      <c r="K2750" t="s">
        <v>1085</v>
      </c>
      <c r="L2750" t="s">
        <v>1086</v>
      </c>
      <c r="M2750" t="s">
        <v>1087</v>
      </c>
      <c r="N2750" t="s">
        <v>1528</v>
      </c>
      <c r="O2750">
        <v>85</v>
      </c>
    </row>
    <row r="2751" spans="1:15" x14ac:dyDescent="0.35">
      <c r="A2751" s="189" t="str">
        <f t="shared" si="163"/>
        <v>Jul</v>
      </c>
      <c r="B2751" s="190" t="str">
        <f t="shared" si="164"/>
        <v>2024</v>
      </c>
      <c r="C2751" s="190" t="str">
        <f t="shared" si="165"/>
        <v>Jul-2024</v>
      </c>
      <c r="D2751" s="2">
        <v>45504</v>
      </c>
      <c r="E2751" t="s">
        <v>1037</v>
      </c>
      <c r="F2751" t="s">
        <v>1038</v>
      </c>
      <c r="G2751" t="s">
        <v>1039</v>
      </c>
      <c r="H2751" t="s">
        <v>677</v>
      </c>
      <c r="I2751" t="s">
        <v>1071</v>
      </c>
      <c r="J2751" t="s">
        <v>1072</v>
      </c>
      <c r="K2751" t="s">
        <v>1085</v>
      </c>
      <c r="L2751" t="s">
        <v>1086</v>
      </c>
      <c r="M2751" t="s">
        <v>1087</v>
      </c>
      <c r="N2751" t="s">
        <v>1529</v>
      </c>
      <c r="O2751" t="s">
        <v>958</v>
      </c>
    </row>
    <row r="2752" spans="1:15" x14ac:dyDescent="0.35">
      <c r="A2752" s="189" t="str">
        <f t="shared" si="163"/>
        <v>Jul</v>
      </c>
      <c r="B2752" s="190" t="str">
        <f t="shared" si="164"/>
        <v>2024</v>
      </c>
      <c r="C2752" s="190" t="str">
        <f t="shared" si="165"/>
        <v>Jul-2024</v>
      </c>
      <c r="D2752" s="2">
        <v>45504</v>
      </c>
      <c r="E2752" t="s">
        <v>1037</v>
      </c>
      <c r="F2752" t="s">
        <v>1038</v>
      </c>
      <c r="G2752" t="s">
        <v>1039</v>
      </c>
      <c r="H2752" t="s">
        <v>677</v>
      </c>
      <c r="I2752" t="s">
        <v>1071</v>
      </c>
      <c r="J2752" t="s">
        <v>1072</v>
      </c>
      <c r="K2752" t="s">
        <v>1085</v>
      </c>
      <c r="L2752" t="s">
        <v>1086</v>
      </c>
      <c r="M2752" t="s">
        <v>1087</v>
      </c>
      <c r="N2752" t="s">
        <v>919</v>
      </c>
      <c r="O2752">
        <v>80</v>
      </c>
    </row>
    <row r="2753" spans="1:15" x14ac:dyDescent="0.35">
      <c r="A2753" s="189" t="str">
        <f t="shared" si="163"/>
        <v>Jul</v>
      </c>
      <c r="B2753" s="190" t="str">
        <f t="shared" si="164"/>
        <v>2024</v>
      </c>
      <c r="C2753" s="190" t="str">
        <f t="shared" si="165"/>
        <v>Jul-2024</v>
      </c>
      <c r="D2753" s="2">
        <v>45504</v>
      </c>
      <c r="E2753" t="s">
        <v>1037</v>
      </c>
      <c r="F2753" t="s">
        <v>1038</v>
      </c>
      <c r="G2753" t="s">
        <v>1039</v>
      </c>
      <c r="H2753" t="s">
        <v>677</v>
      </c>
      <c r="I2753" t="s">
        <v>1071</v>
      </c>
      <c r="J2753" t="s">
        <v>1072</v>
      </c>
      <c r="K2753" t="s">
        <v>1085</v>
      </c>
      <c r="L2753" t="s">
        <v>1086</v>
      </c>
      <c r="M2753" t="s">
        <v>1087</v>
      </c>
      <c r="N2753" t="s">
        <v>920</v>
      </c>
      <c r="O2753">
        <v>850</v>
      </c>
    </row>
    <row r="2754" spans="1:15" x14ac:dyDescent="0.35">
      <c r="A2754" s="189" t="str">
        <f t="shared" si="163"/>
        <v>Jul</v>
      </c>
      <c r="B2754" s="190" t="str">
        <f t="shared" si="164"/>
        <v>2024</v>
      </c>
      <c r="C2754" s="190" t="str">
        <f t="shared" si="165"/>
        <v>Jul-2024</v>
      </c>
      <c r="D2754" s="2">
        <v>45504</v>
      </c>
      <c r="E2754" t="s">
        <v>1037</v>
      </c>
      <c r="F2754" t="s">
        <v>1038</v>
      </c>
      <c r="G2754" t="s">
        <v>1039</v>
      </c>
      <c r="H2754" t="s">
        <v>677</v>
      </c>
      <c r="I2754" t="s">
        <v>1071</v>
      </c>
      <c r="J2754" t="s">
        <v>1072</v>
      </c>
      <c r="K2754" t="s">
        <v>1085</v>
      </c>
      <c r="L2754" t="s">
        <v>1086</v>
      </c>
      <c r="M2754" t="s">
        <v>1087</v>
      </c>
      <c r="N2754" t="s">
        <v>922</v>
      </c>
      <c r="O2754">
        <v>110</v>
      </c>
    </row>
    <row r="2755" spans="1:15" x14ac:dyDescent="0.35">
      <c r="A2755" s="189" t="str">
        <f t="shared" ref="A2755:A2818" si="166">TEXT(D2755,"mmm")</f>
        <v>Jul</v>
      </c>
      <c r="B2755" s="190" t="str">
        <f t="shared" ref="B2755:B2818" si="167">TEXT(D2755,"yyyy")</f>
        <v>2024</v>
      </c>
      <c r="C2755" s="190" t="str">
        <f t="shared" ref="C2755:C2818" si="168">_xlfn.CONCAT(A2755&amp;"-"&amp;B2755)</f>
        <v>Jul-2024</v>
      </c>
      <c r="D2755" s="2">
        <v>45504</v>
      </c>
      <c r="E2755" t="s">
        <v>1037</v>
      </c>
      <c r="F2755" t="s">
        <v>1038</v>
      </c>
      <c r="G2755" t="s">
        <v>1039</v>
      </c>
      <c r="H2755" t="s">
        <v>677</v>
      </c>
      <c r="I2755" t="s">
        <v>1071</v>
      </c>
      <c r="J2755" t="s">
        <v>1072</v>
      </c>
      <c r="K2755" t="s">
        <v>1085</v>
      </c>
      <c r="L2755" t="s">
        <v>1086</v>
      </c>
      <c r="M2755" t="s">
        <v>1087</v>
      </c>
      <c r="N2755" t="s">
        <v>921</v>
      </c>
      <c r="O2755">
        <v>365</v>
      </c>
    </row>
    <row r="2756" spans="1:15" x14ac:dyDescent="0.35">
      <c r="A2756" s="189" t="str">
        <f t="shared" si="166"/>
        <v>Jul</v>
      </c>
      <c r="B2756" s="190" t="str">
        <f t="shared" si="167"/>
        <v>2024</v>
      </c>
      <c r="C2756" s="190" t="str">
        <f t="shared" si="168"/>
        <v>Jul-2024</v>
      </c>
      <c r="D2756" s="2">
        <v>45504</v>
      </c>
      <c r="E2756" t="s">
        <v>1037</v>
      </c>
      <c r="F2756" t="s">
        <v>1038</v>
      </c>
      <c r="G2756" t="s">
        <v>1039</v>
      </c>
      <c r="H2756" t="s">
        <v>677</v>
      </c>
      <c r="I2756" t="s">
        <v>1071</v>
      </c>
      <c r="J2756" t="s">
        <v>1072</v>
      </c>
      <c r="K2756" t="s">
        <v>1088</v>
      </c>
      <c r="L2756" t="s">
        <v>1089</v>
      </c>
      <c r="M2756" t="s">
        <v>1090</v>
      </c>
      <c r="N2756" t="s">
        <v>1528</v>
      </c>
      <c r="O2756">
        <v>95</v>
      </c>
    </row>
    <row r="2757" spans="1:15" x14ac:dyDescent="0.35">
      <c r="A2757" s="189" t="str">
        <f t="shared" si="166"/>
        <v>Jul</v>
      </c>
      <c r="B2757" s="190" t="str">
        <f t="shared" si="167"/>
        <v>2024</v>
      </c>
      <c r="C2757" s="190" t="str">
        <f t="shared" si="168"/>
        <v>Jul-2024</v>
      </c>
      <c r="D2757" s="2">
        <v>45504</v>
      </c>
      <c r="E2757" t="s">
        <v>1037</v>
      </c>
      <c r="F2757" t="s">
        <v>1038</v>
      </c>
      <c r="G2757" t="s">
        <v>1039</v>
      </c>
      <c r="H2757" t="s">
        <v>677</v>
      </c>
      <c r="I2757" t="s">
        <v>1071</v>
      </c>
      <c r="J2757" t="s">
        <v>1072</v>
      </c>
      <c r="K2757" t="s">
        <v>1088</v>
      </c>
      <c r="L2757" t="s">
        <v>1089</v>
      </c>
      <c r="M2757" t="s">
        <v>1090</v>
      </c>
      <c r="N2757" t="s">
        <v>1529</v>
      </c>
      <c r="O2757" t="s">
        <v>958</v>
      </c>
    </row>
    <row r="2758" spans="1:15" x14ac:dyDescent="0.35">
      <c r="A2758" s="189" t="str">
        <f t="shared" si="166"/>
        <v>Jul</v>
      </c>
      <c r="B2758" s="190" t="str">
        <f t="shared" si="167"/>
        <v>2024</v>
      </c>
      <c r="C2758" s="190" t="str">
        <f t="shared" si="168"/>
        <v>Jul-2024</v>
      </c>
      <c r="D2758" s="2">
        <v>45504</v>
      </c>
      <c r="E2758" t="s">
        <v>1037</v>
      </c>
      <c r="F2758" t="s">
        <v>1038</v>
      </c>
      <c r="G2758" t="s">
        <v>1039</v>
      </c>
      <c r="H2758" t="s">
        <v>677</v>
      </c>
      <c r="I2758" t="s">
        <v>1071</v>
      </c>
      <c r="J2758" t="s">
        <v>1072</v>
      </c>
      <c r="K2758" t="s">
        <v>1088</v>
      </c>
      <c r="L2758" t="s">
        <v>1089</v>
      </c>
      <c r="M2758" t="s">
        <v>1090</v>
      </c>
      <c r="N2758" t="s">
        <v>919</v>
      </c>
      <c r="O2758">
        <v>110</v>
      </c>
    </row>
    <row r="2759" spans="1:15" x14ac:dyDescent="0.35">
      <c r="A2759" s="189" t="str">
        <f t="shared" si="166"/>
        <v>Jul</v>
      </c>
      <c r="B2759" s="190" t="str">
        <f t="shared" si="167"/>
        <v>2024</v>
      </c>
      <c r="C2759" s="190" t="str">
        <f t="shared" si="168"/>
        <v>Jul-2024</v>
      </c>
      <c r="D2759" s="2">
        <v>45504</v>
      </c>
      <c r="E2759" t="s">
        <v>1037</v>
      </c>
      <c r="F2759" t="s">
        <v>1038</v>
      </c>
      <c r="G2759" t="s">
        <v>1039</v>
      </c>
      <c r="H2759" t="s">
        <v>677</v>
      </c>
      <c r="I2759" t="s">
        <v>1071</v>
      </c>
      <c r="J2759" t="s">
        <v>1072</v>
      </c>
      <c r="K2759" t="s">
        <v>1088</v>
      </c>
      <c r="L2759" t="s">
        <v>1089</v>
      </c>
      <c r="M2759" t="s">
        <v>1090</v>
      </c>
      <c r="N2759" t="s">
        <v>920</v>
      </c>
      <c r="O2759">
        <v>855</v>
      </c>
    </row>
    <row r="2760" spans="1:15" x14ac:dyDescent="0.35">
      <c r="A2760" s="189" t="str">
        <f t="shared" si="166"/>
        <v>Jul</v>
      </c>
      <c r="B2760" s="190" t="str">
        <f t="shared" si="167"/>
        <v>2024</v>
      </c>
      <c r="C2760" s="190" t="str">
        <f t="shared" si="168"/>
        <v>Jul-2024</v>
      </c>
      <c r="D2760" s="2">
        <v>45504</v>
      </c>
      <c r="E2760" t="s">
        <v>1037</v>
      </c>
      <c r="F2760" t="s">
        <v>1038</v>
      </c>
      <c r="G2760" t="s">
        <v>1039</v>
      </c>
      <c r="H2760" t="s">
        <v>677</v>
      </c>
      <c r="I2760" t="s">
        <v>1071</v>
      </c>
      <c r="J2760" t="s">
        <v>1072</v>
      </c>
      <c r="K2760" t="s">
        <v>1088</v>
      </c>
      <c r="L2760" t="s">
        <v>1089</v>
      </c>
      <c r="M2760" t="s">
        <v>1090</v>
      </c>
      <c r="N2760" t="s">
        <v>922</v>
      </c>
      <c r="O2760">
        <v>1285</v>
      </c>
    </row>
    <row r="2761" spans="1:15" x14ac:dyDescent="0.35">
      <c r="A2761" s="189" t="str">
        <f t="shared" si="166"/>
        <v>Jul</v>
      </c>
      <c r="B2761" s="190" t="str">
        <f t="shared" si="167"/>
        <v>2024</v>
      </c>
      <c r="C2761" s="190" t="str">
        <f t="shared" si="168"/>
        <v>Jul-2024</v>
      </c>
      <c r="D2761" s="2">
        <v>45504</v>
      </c>
      <c r="E2761" t="s">
        <v>1037</v>
      </c>
      <c r="F2761" t="s">
        <v>1038</v>
      </c>
      <c r="G2761" t="s">
        <v>1039</v>
      </c>
      <c r="H2761" t="s">
        <v>677</v>
      </c>
      <c r="I2761" t="s">
        <v>1071</v>
      </c>
      <c r="J2761" t="s">
        <v>1072</v>
      </c>
      <c r="K2761" t="s">
        <v>1088</v>
      </c>
      <c r="L2761" t="s">
        <v>1089</v>
      </c>
      <c r="M2761" t="s">
        <v>1090</v>
      </c>
      <c r="N2761" t="s">
        <v>921</v>
      </c>
      <c r="O2761">
        <v>785</v>
      </c>
    </row>
    <row r="2762" spans="1:15" x14ac:dyDescent="0.35">
      <c r="A2762" s="189" t="str">
        <f t="shared" si="166"/>
        <v>Jul</v>
      </c>
      <c r="B2762" s="190" t="str">
        <f t="shared" si="167"/>
        <v>2024</v>
      </c>
      <c r="C2762" s="190" t="str">
        <f t="shared" si="168"/>
        <v>Jul-2024</v>
      </c>
      <c r="D2762" s="2">
        <v>45504</v>
      </c>
      <c r="E2762" t="s">
        <v>1037</v>
      </c>
      <c r="F2762" t="s">
        <v>1038</v>
      </c>
      <c r="G2762" t="s">
        <v>1039</v>
      </c>
      <c r="H2762" t="s">
        <v>680</v>
      </c>
      <c r="I2762" t="s">
        <v>1091</v>
      </c>
      <c r="J2762" t="s">
        <v>1092</v>
      </c>
      <c r="K2762" t="s">
        <v>1093</v>
      </c>
      <c r="L2762" t="s">
        <v>1094</v>
      </c>
      <c r="M2762" t="s">
        <v>1095</v>
      </c>
      <c r="N2762" t="s">
        <v>1528</v>
      </c>
      <c r="O2762">
        <v>240</v>
      </c>
    </row>
    <row r="2763" spans="1:15" x14ac:dyDescent="0.35">
      <c r="A2763" s="189" t="str">
        <f t="shared" si="166"/>
        <v>Jul</v>
      </c>
      <c r="B2763" s="190" t="str">
        <f t="shared" si="167"/>
        <v>2024</v>
      </c>
      <c r="C2763" s="190" t="str">
        <f t="shared" si="168"/>
        <v>Jul-2024</v>
      </c>
      <c r="D2763" s="2">
        <v>45504</v>
      </c>
      <c r="E2763" t="s">
        <v>1037</v>
      </c>
      <c r="F2763" t="s">
        <v>1038</v>
      </c>
      <c r="G2763" t="s">
        <v>1039</v>
      </c>
      <c r="H2763" t="s">
        <v>680</v>
      </c>
      <c r="I2763" t="s">
        <v>1091</v>
      </c>
      <c r="J2763" t="s">
        <v>1092</v>
      </c>
      <c r="K2763" t="s">
        <v>1093</v>
      </c>
      <c r="L2763" t="s">
        <v>1094</v>
      </c>
      <c r="M2763" t="s">
        <v>1095</v>
      </c>
      <c r="N2763" t="s">
        <v>1529</v>
      </c>
      <c r="O2763" t="s">
        <v>958</v>
      </c>
    </row>
    <row r="2764" spans="1:15" x14ac:dyDescent="0.35">
      <c r="A2764" s="189" t="str">
        <f t="shared" si="166"/>
        <v>Jul</v>
      </c>
      <c r="B2764" s="190" t="str">
        <f t="shared" si="167"/>
        <v>2024</v>
      </c>
      <c r="C2764" s="190" t="str">
        <f t="shared" si="168"/>
        <v>Jul-2024</v>
      </c>
      <c r="D2764" s="2">
        <v>45504</v>
      </c>
      <c r="E2764" t="s">
        <v>1037</v>
      </c>
      <c r="F2764" t="s">
        <v>1038</v>
      </c>
      <c r="G2764" t="s">
        <v>1039</v>
      </c>
      <c r="H2764" t="s">
        <v>680</v>
      </c>
      <c r="I2764" t="s">
        <v>1091</v>
      </c>
      <c r="J2764" t="s">
        <v>1092</v>
      </c>
      <c r="K2764" t="s">
        <v>1093</v>
      </c>
      <c r="L2764" t="s">
        <v>1094</v>
      </c>
      <c r="M2764" t="s">
        <v>1095</v>
      </c>
      <c r="N2764" t="s">
        <v>919</v>
      </c>
      <c r="O2764">
        <v>565</v>
      </c>
    </row>
    <row r="2765" spans="1:15" x14ac:dyDescent="0.35">
      <c r="A2765" s="189" t="str">
        <f t="shared" si="166"/>
        <v>Jul</v>
      </c>
      <c r="B2765" s="190" t="str">
        <f t="shared" si="167"/>
        <v>2024</v>
      </c>
      <c r="C2765" s="190" t="str">
        <f t="shared" si="168"/>
        <v>Jul-2024</v>
      </c>
      <c r="D2765" s="2">
        <v>45504</v>
      </c>
      <c r="E2765" t="s">
        <v>1037</v>
      </c>
      <c r="F2765" t="s">
        <v>1038</v>
      </c>
      <c r="G2765" t="s">
        <v>1039</v>
      </c>
      <c r="H2765" t="s">
        <v>680</v>
      </c>
      <c r="I2765" t="s">
        <v>1091</v>
      </c>
      <c r="J2765" t="s">
        <v>1092</v>
      </c>
      <c r="K2765" t="s">
        <v>1093</v>
      </c>
      <c r="L2765" t="s">
        <v>1094</v>
      </c>
      <c r="M2765" t="s">
        <v>1095</v>
      </c>
      <c r="N2765" t="s">
        <v>920</v>
      </c>
      <c r="O2765">
        <v>2805</v>
      </c>
    </row>
    <row r="2766" spans="1:15" x14ac:dyDescent="0.35">
      <c r="A2766" s="189" t="str">
        <f t="shared" si="166"/>
        <v>Jul</v>
      </c>
      <c r="B2766" s="190" t="str">
        <f t="shared" si="167"/>
        <v>2024</v>
      </c>
      <c r="C2766" s="190" t="str">
        <f t="shared" si="168"/>
        <v>Jul-2024</v>
      </c>
      <c r="D2766" s="2">
        <v>45504</v>
      </c>
      <c r="E2766" t="s">
        <v>1037</v>
      </c>
      <c r="F2766" t="s">
        <v>1038</v>
      </c>
      <c r="G2766" t="s">
        <v>1039</v>
      </c>
      <c r="H2766" t="s">
        <v>680</v>
      </c>
      <c r="I2766" t="s">
        <v>1091</v>
      </c>
      <c r="J2766" t="s">
        <v>1092</v>
      </c>
      <c r="K2766" t="s">
        <v>1093</v>
      </c>
      <c r="L2766" t="s">
        <v>1094</v>
      </c>
      <c r="M2766" t="s">
        <v>1095</v>
      </c>
      <c r="N2766" t="s">
        <v>922</v>
      </c>
      <c r="O2766">
        <v>275</v>
      </c>
    </row>
    <row r="2767" spans="1:15" x14ac:dyDescent="0.35">
      <c r="A2767" s="189" t="str">
        <f t="shared" si="166"/>
        <v>Jul</v>
      </c>
      <c r="B2767" s="190" t="str">
        <f t="shared" si="167"/>
        <v>2024</v>
      </c>
      <c r="C2767" s="190" t="str">
        <f t="shared" si="168"/>
        <v>Jul-2024</v>
      </c>
      <c r="D2767" s="2">
        <v>45504</v>
      </c>
      <c r="E2767" t="s">
        <v>1037</v>
      </c>
      <c r="F2767" t="s">
        <v>1038</v>
      </c>
      <c r="G2767" t="s">
        <v>1039</v>
      </c>
      <c r="H2767" t="s">
        <v>680</v>
      </c>
      <c r="I2767" t="s">
        <v>1091</v>
      </c>
      <c r="J2767" t="s">
        <v>1092</v>
      </c>
      <c r="K2767" t="s">
        <v>1093</v>
      </c>
      <c r="L2767" t="s">
        <v>1094</v>
      </c>
      <c r="M2767" t="s">
        <v>1095</v>
      </c>
      <c r="N2767" t="s">
        <v>921</v>
      </c>
      <c r="O2767">
        <v>1065</v>
      </c>
    </row>
    <row r="2768" spans="1:15" x14ac:dyDescent="0.35">
      <c r="A2768" s="189" t="str">
        <f t="shared" si="166"/>
        <v>Jul</v>
      </c>
      <c r="B2768" s="190" t="str">
        <f t="shared" si="167"/>
        <v>2024</v>
      </c>
      <c r="C2768" s="190" t="str">
        <f t="shared" si="168"/>
        <v>Jul-2024</v>
      </c>
      <c r="D2768" s="2">
        <v>45504</v>
      </c>
      <c r="E2768" t="s">
        <v>1037</v>
      </c>
      <c r="F2768" t="s">
        <v>1038</v>
      </c>
      <c r="G2768" t="s">
        <v>1039</v>
      </c>
      <c r="H2768" t="s">
        <v>684</v>
      </c>
      <c r="I2768" t="s">
        <v>1096</v>
      </c>
      <c r="J2768" t="s">
        <v>1097</v>
      </c>
      <c r="K2768" t="s">
        <v>1098</v>
      </c>
      <c r="L2768" t="s">
        <v>1099</v>
      </c>
      <c r="M2768" t="s">
        <v>1100</v>
      </c>
      <c r="N2768" t="s">
        <v>1528</v>
      </c>
      <c r="O2768">
        <v>120</v>
      </c>
    </row>
    <row r="2769" spans="1:15" x14ac:dyDescent="0.35">
      <c r="A2769" s="189" t="str">
        <f t="shared" si="166"/>
        <v>Jul</v>
      </c>
      <c r="B2769" s="190" t="str">
        <f t="shared" si="167"/>
        <v>2024</v>
      </c>
      <c r="C2769" s="190" t="str">
        <f t="shared" si="168"/>
        <v>Jul-2024</v>
      </c>
      <c r="D2769" s="2">
        <v>45504</v>
      </c>
      <c r="E2769" t="s">
        <v>1037</v>
      </c>
      <c r="F2769" t="s">
        <v>1038</v>
      </c>
      <c r="G2769" t="s">
        <v>1039</v>
      </c>
      <c r="H2769" t="s">
        <v>684</v>
      </c>
      <c r="I2769" t="s">
        <v>1096</v>
      </c>
      <c r="J2769" t="s">
        <v>1097</v>
      </c>
      <c r="K2769" t="s">
        <v>1098</v>
      </c>
      <c r="L2769" t="s">
        <v>1099</v>
      </c>
      <c r="M2769" t="s">
        <v>1100</v>
      </c>
      <c r="N2769" t="s">
        <v>1529</v>
      </c>
      <c r="O2769">
        <v>10</v>
      </c>
    </row>
    <row r="2770" spans="1:15" x14ac:dyDescent="0.35">
      <c r="A2770" s="189" t="str">
        <f t="shared" si="166"/>
        <v>Jul</v>
      </c>
      <c r="B2770" s="190" t="str">
        <f t="shared" si="167"/>
        <v>2024</v>
      </c>
      <c r="C2770" s="190" t="str">
        <f t="shared" si="168"/>
        <v>Jul-2024</v>
      </c>
      <c r="D2770" s="2">
        <v>45504</v>
      </c>
      <c r="E2770" t="s">
        <v>1037</v>
      </c>
      <c r="F2770" t="s">
        <v>1038</v>
      </c>
      <c r="G2770" t="s">
        <v>1039</v>
      </c>
      <c r="H2770" t="s">
        <v>684</v>
      </c>
      <c r="I2770" t="s">
        <v>1096</v>
      </c>
      <c r="J2770" t="s">
        <v>1097</v>
      </c>
      <c r="K2770" t="s">
        <v>1098</v>
      </c>
      <c r="L2770" t="s">
        <v>1099</v>
      </c>
      <c r="M2770" t="s">
        <v>1100</v>
      </c>
      <c r="N2770" t="s">
        <v>919</v>
      </c>
      <c r="O2770">
        <v>185</v>
      </c>
    </row>
    <row r="2771" spans="1:15" x14ac:dyDescent="0.35">
      <c r="A2771" s="189" t="str">
        <f t="shared" si="166"/>
        <v>Jul</v>
      </c>
      <c r="B2771" s="190" t="str">
        <f t="shared" si="167"/>
        <v>2024</v>
      </c>
      <c r="C2771" s="190" t="str">
        <f t="shared" si="168"/>
        <v>Jul-2024</v>
      </c>
      <c r="D2771" s="2">
        <v>45504</v>
      </c>
      <c r="E2771" t="s">
        <v>1037</v>
      </c>
      <c r="F2771" t="s">
        <v>1038</v>
      </c>
      <c r="G2771" t="s">
        <v>1039</v>
      </c>
      <c r="H2771" t="s">
        <v>684</v>
      </c>
      <c r="I2771" t="s">
        <v>1096</v>
      </c>
      <c r="J2771" t="s">
        <v>1097</v>
      </c>
      <c r="K2771" t="s">
        <v>1098</v>
      </c>
      <c r="L2771" t="s">
        <v>1099</v>
      </c>
      <c r="M2771" t="s">
        <v>1100</v>
      </c>
      <c r="N2771" t="s">
        <v>920</v>
      </c>
      <c r="O2771">
        <v>2300</v>
      </c>
    </row>
    <row r="2772" spans="1:15" x14ac:dyDescent="0.35">
      <c r="A2772" s="189" t="str">
        <f t="shared" si="166"/>
        <v>Jul</v>
      </c>
      <c r="B2772" s="190" t="str">
        <f t="shared" si="167"/>
        <v>2024</v>
      </c>
      <c r="C2772" s="190" t="str">
        <f t="shared" si="168"/>
        <v>Jul-2024</v>
      </c>
      <c r="D2772" s="2">
        <v>45504</v>
      </c>
      <c r="E2772" t="s">
        <v>1037</v>
      </c>
      <c r="F2772" t="s">
        <v>1038</v>
      </c>
      <c r="G2772" t="s">
        <v>1039</v>
      </c>
      <c r="H2772" t="s">
        <v>684</v>
      </c>
      <c r="I2772" t="s">
        <v>1096</v>
      </c>
      <c r="J2772" t="s">
        <v>1097</v>
      </c>
      <c r="K2772" t="s">
        <v>1098</v>
      </c>
      <c r="L2772" t="s">
        <v>1099</v>
      </c>
      <c r="M2772" t="s">
        <v>1100</v>
      </c>
      <c r="N2772" t="s">
        <v>922</v>
      </c>
      <c r="O2772">
        <v>1465</v>
      </c>
    </row>
    <row r="2773" spans="1:15" x14ac:dyDescent="0.35">
      <c r="A2773" s="189" t="str">
        <f t="shared" si="166"/>
        <v>Jul</v>
      </c>
      <c r="B2773" s="190" t="str">
        <f t="shared" si="167"/>
        <v>2024</v>
      </c>
      <c r="C2773" s="190" t="str">
        <f t="shared" si="168"/>
        <v>Jul-2024</v>
      </c>
      <c r="D2773" s="2">
        <v>45504</v>
      </c>
      <c r="E2773" t="s">
        <v>1037</v>
      </c>
      <c r="F2773" t="s">
        <v>1038</v>
      </c>
      <c r="G2773" t="s">
        <v>1039</v>
      </c>
      <c r="H2773" t="s">
        <v>684</v>
      </c>
      <c r="I2773" t="s">
        <v>1096</v>
      </c>
      <c r="J2773" t="s">
        <v>1097</v>
      </c>
      <c r="K2773" t="s">
        <v>1098</v>
      </c>
      <c r="L2773" t="s">
        <v>1099</v>
      </c>
      <c r="M2773" t="s">
        <v>1100</v>
      </c>
      <c r="N2773" t="s">
        <v>921</v>
      </c>
      <c r="O2773">
        <v>1895</v>
      </c>
    </row>
    <row r="2774" spans="1:15" x14ac:dyDescent="0.35">
      <c r="A2774" s="189" t="str">
        <f t="shared" si="166"/>
        <v>Jul</v>
      </c>
      <c r="B2774" s="190" t="str">
        <f t="shared" si="167"/>
        <v>2024</v>
      </c>
      <c r="C2774" s="190" t="str">
        <f t="shared" si="168"/>
        <v>Jul-2024</v>
      </c>
      <c r="D2774" s="2">
        <v>45504</v>
      </c>
      <c r="E2774" t="s">
        <v>1037</v>
      </c>
      <c r="F2774" t="s">
        <v>1038</v>
      </c>
      <c r="G2774" t="s">
        <v>1039</v>
      </c>
      <c r="H2774" t="s">
        <v>688</v>
      </c>
      <c r="I2774" t="s">
        <v>1101</v>
      </c>
      <c r="J2774" t="s">
        <v>1102</v>
      </c>
      <c r="K2774" t="s">
        <v>1103</v>
      </c>
      <c r="L2774" t="s">
        <v>1104</v>
      </c>
      <c r="M2774" t="s">
        <v>1105</v>
      </c>
      <c r="N2774" t="s">
        <v>1528</v>
      </c>
      <c r="O2774">
        <v>30</v>
      </c>
    </row>
    <row r="2775" spans="1:15" x14ac:dyDescent="0.35">
      <c r="A2775" s="189" t="str">
        <f t="shared" si="166"/>
        <v>Jul</v>
      </c>
      <c r="B2775" s="190" t="str">
        <f t="shared" si="167"/>
        <v>2024</v>
      </c>
      <c r="C2775" s="190" t="str">
        <f t="shared" si="168"/>
        <v>Jul-2024</v>
      </c>
      <c r="D2775" s="2">
        <v>45504</v>
      </c>
      <c r="E2775" t="s">
        <v>1037</v>
      </c>
      <c r="F2775" t="s">
        <v>1038</v>
      </c>
      <c r="G2775" t="s">
        <v>1039</v>
      </c>
      <c r="H2775" t="s">
        <v>688</v>
      </c>
      <c r="I2775" t="s">
        <v>1101</v>
      </c>
      <c r="J2775" t="s">
        <v>1102</v>
      </c>
      <c r="K2775" t="s">
        <v>1103</v>
      </c>
      <c r="L2775" t="s">
        <v>1104</v>
      </c>
      <c r="M2775" t="s">
        <v>1105</v>
      </c>
      <c r="N2775" t="s">
        <v>1529</v>
      </c>
      <c r="O2775" t="s">
        <v>958</v>
      </c>
    </row>
    <row r="2776" spans="1:15" x14ac:dyDescent="0.35">
      <c r="A2776" s="189" t="str">
        <f t="shared" si="166"/>
        <v>Jul</v>
      </c>
      <c r="B2776" s="190" t="str">
        <f t="shared" si="167"/>
        <v>2024</v>
      </c>
      <c r="C2776" s="190" t="str">
        <f t="shared" si="168"/>
        <v>Jul-2024</v>
      </c>
      <c r="D2776" s="2">
        <v>45504</v>
      </c>
      <c r="E2776" t="s">
        <v>1037</v>
      </c>
      <c r="F2776" t="s">
        <v>1038</v>
      </c>
      <c r="G2776" t="s">
        <v>1039</v>
      </c>
      <c r="H2776" t="s">
        <v>688</v>
      </c>
      <c r="I2776" t="s">
        <v>1101</v>
      </c>
      <c r="J2776" t="s">
        <v>1102</v>
      </c>
      <c r="K2776" t="s">
        <v>1103</v>
      </c>
      <c r="L2776" t="s">
        <v>1104</v>
      </c>
      <c r="M2776" t="s">
        <v>1105</v>
      </c>
      <c r="N2776" t="s">
        <v>919</v>
      </c>
      <c r="O2776">
        <v>125</v>
      </c>
    </row>
    <row r="2777" spans="1:15" x14ac:dyDescent="0.35">
      <c r="A2777" s="189" t="str">
        <f t="shared" si="166"/>
        <v>Jul</v>
      </c>
      <c r="B2777" s="190" t="str">
        <f t="shared" si="167"/>
        <v>2024</v>
      </c>
      <c r="C2777" s="190" t="str">
        <f t="shared" si="168"/>
        <v>Jul-2024</v>
      </c>
      <c r="D2777" s="2">
        <v>45504</v>
      </c>
      <c r="E2777" t="s">
        <v>1037</v>
      </c>
      <c r="F2777" t="s">
        <v>1038</v>
      </c>
      <c r="G2777" t="s">
        <v>1039</v>
      </c>
      <c r="H2777" t="s">
        <v>688</v>
      </c>
      <c r="I2777" t="s">
        <v>1101</v>
      </c>
      <c r="J2777" t="s">
        <v>1102</v>
      </c>
      <c r="K2777" t="s">
        <v>1103</v>
      </c>
      <c r="L2777" t="s">
        <v>1104</v>
      </c>
      <c r="M2777" t="s">
        <v>1105</v>
      </c>
      <c r="N2777" t="s">
        <v>920</v>
      </c>
      <c r="O2777">
        <v>515</v>
      </c>
    </row>
    <row r="2778" spans="1:15" x14ac:dyDescent="0.35">
      <c r="A2778" s="189" t="str">
        <f t="shared" si="166"/>
        <v>Jul</v>
      </c>
      <c r="B2778" s="190" t="str">
        <f t="shared" si="167"/>
        <v>2024</v>
      </c>
      <c r="C2778" s="190" t="str">
        <f t="shared" si="168"/>
        <v>Jul-2024</v>
      </c>
      <c r="D2778" s="2">
        <v>45504</v>
      </c>
      <c r="E2778" t="s">
        <v>1037</v>
      </c>
      <c r="F2778" t="s">
        <v>1038</v>
      </c>
      <c r="G2778" t="s">
        <v>1039</v>
      </c>
      <c r="H2778" t="s">
        <v>688</v>
      </c>
      <c r="I2778" t="s">
        <v>1101</v>
      </c>
      <c r="J2778" t="s">
        <v>1102</v>
      </c>
      <c r="K2778" t="s">
        <v>1103</v>
      </c>
      <c r="L2778" t="s">
        <v>1104</v>
      </c>
      <c r="M2778" t="s">
        <v>1105</v>
      </c>
      <c r="N2778" t="s">
        <v>922</v>
      </c>
      <c r="O2778">
        <v>330</v>
      </c>
    </row>
    <row r="2779" spans="1:15" x14ac:dyDescent="0.35">
      <c r="A2779" s="189" t="str">
        <f t="shared" si="166"/>
        <v>Jul</v>
      </c>
      <c r="B2779" s="190" t="str">
        <f t="shared" si="167"/>
        <v>2024</v>
      </c>
      <c r="C2779" s="190" t="str">
        <f t="shared" si="168"/>
        <v>Jul-2024</v>
      </c>
      <c r="D2779" s="2">
        <v>45504</v>
      </c>
      <c r="E2779" t="s">
        <v>1037</v>
      </c>
      <c r="F2779" t="s">
        <v>1038</v>
      </c>
      <c r="G2779" t="s">
        <v>1039</v>
      </c>
      <c r="H2779" t="s">
        <v>688</v>
      </c>
      <c r="I2779" t="s">
        <v>1101</v>
      </c>
      <c r="J2779" t="s">
        <v>1102</v>
      </c>
      <c r="K2779" t="s">
        <v>1103</v>
      </c>
      <c r="L2779" t="s">
        <v>1104</v>
      </c>
      <c r="M2779" t="s">
        <v>1105</v>
      </c>
      <c r="N2779" t="s">
        <v>921</v>
      </c>
      <c r="O2779">
        <v>390</v>
      </c>
    </row>
    <row r="2780" spans="1:15" x14ac:dyDescent="0.35">
      <c r="A2780" s="189" t="str">
        <f t="shared" si="166"/>
        <v>Jul</v>
      </c>
      <c r="B2780" s="190" t="str">
        <f t="shared" si="167"/>
        <v>2024</v>
      </c>
      <c r="C2780" s="190" t="str">
        <f t="shared" si="168"/>
        <v>Jul-2024</v>
      </c>
      <c r="D2780" s="2">
        <v>45504</v>
      </c>
      <c r="E2780" t="s">
        <v>1037</v>
      </c>
      <c r="F2780" t="s">
        <v>1038</v>
      </c>
      <c r="G2780" t="s">
        <v>1039</v>
      </c>
      <c r="H2780" t="s">
        <v>688</v>
      </c>
      <c r="I2780" t="s">
        <v>1101</v>
      </c>
      <c r="J2780" t="s">
        <v>1102</v>
      </c>
      <c r="K2780" t="s">
        <v>1106</v>
      </c>
      <c r="L2780" t="s">
        <v>1107</v>
      </c>
      <c r="M2780" t="s">
        <v>1108</v>
      </c>
      <c r="N2780" t="s">
        <v>1528</v>
      </c>
      <c r="O2780">
        <v>190</v>
      </c>
    </row>
    <row r="2781" spans="1:15" x14ac:dyDescent="0.35">
      <c r="A2781" s="189" t="str">
        <f t="shared" si="166"/>
        <v>Jul</v>
      </c>
      <c r="B2781" s="190" t="str">
        <f t="shared" si="167"/>
        <v>2024</v>
      </c>
      <c r="C2781" s="190" t="str">
        <f t="shared" si="168"/>
        <v>Jul-2024</v>
      </c>
      <c r="D2781" s="2">
        <v>45504</v>
      </c>
      <c r="E2781" t="s">
        <v>1037</v>
      </c>
      <c r="F2781" t="s">
        <v>1038</v>
      </c>
      <c r="G2781" t="s">
        <v>1039</v>
      </c>
      <c r="H2781" t="s">
        <v>688</v>
      </c>
      <c r="I2781" t="s">
        <v>1101</v>
      </c>
      <c r="J2781" t="s">
        <v>1102</v>
      </c>
      <c r="K2781" t="s">
        <v>1106</v>
      </c>
      <c r="L2781" t="s">
        <v>1107</v>
      </c>
      <c r="M2781" t="s">
        <v>1108</v>
      </c>
      <c r="N2781" t="s">
        <v>1529</v>
      </c>
      <c r="O2781">
        <v>30</v>
      </c>
    </row>
    <row r="2782" spans="1:15" x14ac:dyDescent="0.35">
      <c r="A2782" s="189" t="str">
        <f t="shared" si="166"/>
        <v>Jul</v>
      </c>
      <c r="B2782" s="190" t="str">
        <f t="shared" si="167"/>
        <v>2024</v>
      </c>
      <c r="C2782" s="190" t="str">
        <f t="shared" si="168"/>
        <v>Jul-2024</v>
      </c>
      <c r="D2782" s="2">
        <v>45504</v>
      </c>
      <c r="E2782" t="s">
        <v>1037</v>
      </c>
      <c r="F2782" t="s">
        <v>1038</v>
      </c>
      <c r="G2782" t="s">
        <v>1039</v>
      </c>
      <c r="H2782" t="s">
        <v>688</v>
      </c>
      <c r="I2782" t="s">
        <v>1101</v>
      </c>
      <c r="J2782" t="s">
        <v>1102</v>
      </c>
      <c r="K2782" t="s">
        <v>1106</v>
      </c>
      <c r="L2782" t="s">
        <v>1107</v>
      </c>
      <c r="M2782" t="s">
        <v>1108</v>
      </c>
      <c r="N2782" t="s">
        <v>919</v>
      </c>
      <c r="O2782">
        <v>665</v>
      </c>
    </row>
    <row r="2783" spans="1:15" x14ac:dyDescent="0.35">
      <c r="A2783" s="189" t="str">
        <f t="shared" si="166"/>
        <v>Jul</v>
      </c>
      <c r="B2783" s="190" t="str">
        <f t="shared" si="167"/>
        <v>2024</v>
      </c>
      <c r="C2783" s="190" t="str">
        <f t="shared" si="168"/>
        <v>Jul-2024</v>
      </c>
      <c r="D2783" s="2">
        <v>45504</v>
      </c>
      <c r="E2783" t="s">
        <v>1037</v>
      </c>
      <c r="F2783" t="s">
        <v>1038</v>
      </c>
      <c r="G2783" t="s">
        <v>1039</v>
      </c>
      <c r="H2783" t="s">
        <v>688</v>
      </c>
      <c r="I2783" t="s">
        <v>1101</v>
      </c>
      <c r="J2783" t="s">
        <v>1102</v>
      </c>
      <c r="K2783" t="s">
        <v>1106</v>
      </c>
      <c r="L2783" t="s">
        <v>1107</v>
      </c>
      <c r="M2783" t="s">
        <v>1108</v>
      </c>
      <c r="N2783" t="s">
        <v>920</v>
      </c>
      <c r="O2783">
        <v>3250</v>
      </c>
    </row>
    <row r="2784" spans="1:15" x14ac:dyDescent="0.35">
      <c r="A2784" s="189" t="str">
        <f t="shared" si="166"/>
        <v>Jul</v>
      </c>
      <c r="B2784" s="190" t="str">
        <f t="shared" si="167"/>
        <v>2024</v>
      </c>
      <c r="C2784" s="190" t="str">
        <f t="shared" si="168"/>
        <v>Jul-2024</v>
      </c>
      <c r="D2784" s="2">
        <v>45504</v>
      </c>
      <c r="E2784" t="s">
        <v>1037</v>
      </c>
      <c r="F2784" t="s">
        <v>1038</v>
      </c>
      <c r="G2784" t="s">
        <v>1039</v>
      </c>
      <c r="H2784" t="s">
        <v>688</v>
      </c>
      <c r="I2784" t="s">
        <v>1101</v>
      </c>
      <c r="J2784" t="s">
        <v>1102</v>
      </c>
      <c r="K2784" t="s">
        <v>1106</v>
      </c>
      <c r="L2784" t="s">
        <v>1107</v>
      </c>
      <c r="M2784" t="s">
        <v>1108</v>
      </c>
      <c r="N2784" t="s">
        <v>922</v>
      </c>
      <c r="O2784">
        <v>2485</v>
      </c>
    </row>
    <row r="2785" spans="1:15" x14ac:dyDescent="0.35">
      <c r="A2785" s="189" t="str">
        <f t="shared" si="166"/>
        <v>Jul</v>
      </c>
      <c r="B2785" s="190" t="str">
        <f t="shared" si="167"/>
        <v>2024</v>
      </c>
      <c r="C2785" s="190" t="str">
        <f t="shared" si="168"/>
        <v>Jul-2024</v>
      </c>
      <c r="D2785" s="2">
        <v>45504</v>
      </c>
      <c r="E2785" t="s">
        <v>1037</v>
      </c>
      <c r="F2785" t="s">
        <v>1038</v>
      </c>
      <c r="G2785" t="s">
        <v>1039</v>
      </c>
      <c r="H2785" t="s">
        <v>688</v>
      </c>
      <c r="I2785" t="s">
        <v>1101</v>
      </c>
      <c r="J2785" t="s">
        <v>1102</v>
      </c>
      <c r="K2785" t="s">
        <v>1106</v>
      </c>
      <c r="L2785" t="s">
        <v>1107</v>
      </c>
      <c r="M2785" t="s">
        <v>1108</v>
      </c>
      <c r="N2785" t="s">
        <v>921</v>
      </c>
      <c r="O2785">
        <v>2805</v>
      </c>
    </row>
    <row r="2786" spans="1:15" x14ac:dyDescent="0.35">
      <c r="A2786" s="189" t="str">
        <f t="shared" si="166"/>
        <v>Jul</v>
      </c>
      <c r="B2786" s="190" t="str">
        <f t="shared" si="167"/>
        <v>2024</v>
      </c>
      <c r="C2786" s="190" t="str">
        <f t="shared" si="168"/>
        <v>Jul-2024</v>
      </c>
      <c r="D2786" s="2">
        <v>45504</v>
      </c>
      <c r="E2786" t="s">
        <v>1037</v>
      </c>
      <c r="F2786" t="s">
        <v>1038</v>
      </c>
      <c r="G2786" t="s">
        <v>1039</v>
      </c>
      <c r="H2786" t="s">
        <v>691</v>
      </c>
      <c r="I2786" t="s">
        <v>1109</v>
      </c>
      <c r="J2786" t="s">
        <v>1110</v>
      </c>
      <c r="K2786" t="s">
        <v>1111</v>
      </c>
      <c r="L2786" t="s">
        <v>1112</v>
      </c>
      <c r="M2786" t="s">
        <v>1113</v>
      </c>
      <c r="N2786" t="s">
        <v>1528</v>
      </c>
      <c r="O2786">
        <v>250</v>
      </c>
    </row>
    <row r="2787" spans="1:15" x14ac:dyDescent="0.35">
      <c r="A2787" s="189" t="str">
        <f t="shared" si="166"/>
        <v>Jul</v>
      </c>
      <c r="B2787" s="190" t="str">
        <f t="shared" si="167"/>
        <v>2024</v>
      </c>
      <c r="C2787" s="190" t="str">
        <f t="shared" si="168"/>
        <v>Jul-2024</v>
      </c>
      <c r="D2787" s="2">
        <v>45504</v>
      </c>
      <c r="E2787" t="s">
        <v>1037</v>
      </c>
      <c r="F2787" t="s">
        <v>1038</v>
      </c>
      <c r="G2787" t="s">
        <v>1039</v>
      </c>
      <c r="H2787" t="s">
        <v>691</v>
      </c>
      <c r="I2787" t="s">
        <v>1109</v>
      </c>
      <c r="J2787" t="s">
        <v>1110</v>
      </c>
      <c r="K2787" t="s">
        <v>1111</v>
      </c>
      <c r="L2787" t="s">
        <v>1112</v>
      </c>
      <c r="M2787" t="s">
        <v>1113</v>
      </c>
      <c r="N2787" t="s">
        <v>1529</v>
      </c>
      <c r="O2787" t="s">
        <v>958</v>
      </c>
    </row>
    <row r="2788" spans="1:15" x14ac:dyDescent="0.35">
      <c r="A2788" s="189" t="str">
        <f t="shared" si="166"/>
        <v>Jul</v>
      </c>
      <c r="B2788" s="190" t="str">
        <f t="shared" si="167"/>
        <v>2024</v>
      </c>
      <c r="C2788" s="190" t="str">
        <f t="shared" si="168"/>
        <v>Jul-2024</v>
      </c>
      <c r="D2788" s="2">
        <v>45504</v>
      </c>
      <c r="E2788" t="s">
        <v>1037</v>
      </c>
      <c r="F2788" t="s">
        <v>1038</v>
      </c>
      <c r="G2788" t="s">
        <v>1039</v>
      </c>
      <c r="H2788" t="s">
        <v>691</v>
      </c>
      <c r="I2788" t="s">
        <v>1109</v>
      </c>
      <c r="J2788" t="s">
        <v>1110</v>
      </c>
      <c r="K2788" t="s">
        <v>1111</v>
      </c>
      <c r="L2788" t="s">
        <v>1112</v>
      </c>
      <c r="M2788" t="s">
        <v>1113</v>
      </c>
      <c r="N2788" t="s">
        <v>919</v>
      </c>
      <c r="O2788">
        <v>590</v>
      </c>
    </row>
    <row r="2789" spans="1:15" x14ac:dyDescent="0.35">
      <c r="A2789" s="189" t="str">
        <f t="shared" si="166"/>
        <v>Jul</v>
      </c>
      <c r="B2789" s="190" t="str">
        <f t="shared" si="167"/>
        <v>2024</v>
      </c>
      <c r="C2789" s="190" t="str">
        <f t="shared" si="168"/>
        <v>Jul-2024</v>
      </c>
      <c r="D2789" s="2">
        <v>45504</v>
      </c>
      <c r="E2789" t="s">
        <v>1037</v>
      </c>
      <c r="F2789" t="s">
        <v>1038</v>
      </c>
      <c r="G2789" t="s">
        <v>1039</v>
      </c>
      <c r="H2789" t="s">
        <v>691</v>
      </c>
      <c r="I2789" t="s">
        <v>1109</v>
      </c>
      <c r="J2789" t="s">
        <v>1110</v>
      </c>
      <c r="K2789" t="s">
        <v>1111</v>
      </c>
      <c r="L2789" t="s">
        <v>1112</v>
      </c>
      <c r="M2789" t="s">
        <v>1113</v>
      </c>
      <c r="N2789" t="s">
        <v>920</v>
      </c>
      <c r="O2789">
        <v>4080</v>
      </c>
    </row>
    <row r="2790" spans="1:15" x14ac:dyDescent="0.35">
      <c r="A2790" s="189" t="str">
        <f t="shared" si="166"/>
        <v>Jul</v>
      </c>
      <c r="B2790" s="190" t="str">
        <f t="shared" si="167"/>
        <v>2024</v>
      </c>
      <c r="C2790" s="190" t="str">
        <f t="shared" si="168"/>
        <v>Jul-2024</v>
      </c>
      <c r="D2790" s="2">
        <v>45504</v>
      </c>
      <c r="E2790" t="s">
        <v>1037</v>
      </c>
      <c r="F2790" t="s">
        <v>1038</v>
      </c>
      <c r="G2790" t="s">
        <v>1039</v>
      </c>
      <c r="H2790" t="s">
        <v>691</v>
      </c>
      <c r="I2790" t="s">
        <v>1109</v>
      </c>
      <c r="J2790" t="s">
        <v>1110</v>
      </c>
      <c r="K2790" t="s">
        <v>1111</v>
      </c>
      <c r="L2790" t="s">
        <v>1112</v>
      </c>
      <c r="M2790" t="s">
        <v>1113</v>
      </c>
      <c r="N2790" t="s">
        <v>922</v>
      </c>
      <c r="O2790">
        <v>2395</v>
      </c>
    </row>
    <row r="2791" spans="1:15" x14ac:dyDescent="0.35">
      <c r="A2791" s="189" t="str">
        <f t="shared" si="166"/>
        <v>Jul</v>
      </c>
      <c r="B2791" s="190" t="str">
        <f t="shared" si="167"/>
        <v>2024</v>
      </c>
      <c r="C2791" s="190" t="str">
        <f t="shared" si="168"/>
        <v>Jul-2024</v>
      </c>
      <c r="D2791" s="2">
        <v>45504</v>
      </c>
      <c r="E2791" t="s">
        <v>1037</v>
      </c>
      <c r="F2791" t="s">
        <v>1038</v>
      </c>
      <c r="G2791" t="s">
        <v>1039</v>
      </c>
      <c r="H2791" t="s">
        <v>691</v>
      </c>
      <c r="I2791" t="s">
        <v>1109</v>
      </c>
      <c r="J2791" t="s">
        <v>1110</v>
      </c>
      <c r="K2791" t="s">
        <v>1111</v>
      </c>
      <c r="L2791" t="s">
        <v>1112</v>
      </c>
      <c r="M2791" t="s">
        <v>1113</v>
      </c>
      <c r="N2791" t="s">
        <v>921</v>
      </c>
      <c r="O2791">
        <v>2430</v>
      </c>
    </row>
    <row r="2792" spans="1:15" x14ac:dyDescent="0.35">
      <c r="A2792" s="189" t="str">
        <f t="shared" si="166"/>
        <v>Jul</v>
      </c>
      <c r="B2792" s="190" t="str">
        <f t="shared" si="167"/>
        <v>2024</v>
      </c>
      <c r="C2792" s="190" t="str">
        <f t="shared" si="168"/>
        <v>Jul-2024</v>
      </c>
      <c r="D2792" s="2">
        <v>45504</v>
      </c>
      <c r="E2792" t="s">
        <v>1037</v>
      </c>
      <c r="F2792" t="s">
        <v>1038</v>
      </c>
      <c r="G2792" t="s">
        <v>1039</v>
      </c>
      <c r="H2792" t="s">
        <v>696</v>
      </c>
      <c r="I2792" t="s">
        <v>1114</v>
      </c>
      <c r="J2792" t="s">
        <v>1115</v>
      </c>
      <c r="K2792" t="s">
        <v>1116</v>
      </c>
      <c r="L2792" t="s">
        <v>1117</v>
      </c>
      <c r="M2792" t="s">
        <v>1118</v>
      </c>
      <c r="N2792" t="s">
        <v>1528</v>
      </c>
      <c r="O2792">
        <v>40</v>
      </c>
    </row>
    <row r="2793" spans="1:15" x14ac:dyDescent="0.35">
      <c r="A2793" s="189" t="str">
        <f t="shared" si="166"/>
        <v>Jul</v>
      </c>
      <c r="B2793" s="190" t="str">
        <f t="shared" si="167"/>
        <v>2024</v>
      </c>
      <c r="C2793" s="190" t="str">
        <f t="shared" si="168"/>
        <v>Jul-2024</v>
      </c>
      <c r="D2793" s="2">
        <v>45504</v>
      </c>
      <c r="E2793" t="s">
        <v>1037</v>
      </c>
      <c r="F2793" t="s">
        <v>1038</v>
      </c>
      <c r="G2793" t="s">
        <v>1039</v>
      </c>
      <c r="H2793" t="s">
        <v>696</v>
      </c>
      <c r="I2793" t="s">
        <v>1114</v>
      </c>
      <c r="J2793" t="s">
        <v>1115</v>
      </c>
      <c r="K2793" t="s">
        <v>1116</v>
      </c>
      <c r="L2793" t="s">
        <v>1117</v>
      </c>
      <c r="M2793" t="s">
        <v>1118</v>
      </c>
      <c r="N2793" t="s">
        <v>1529</v>
      </c>
      <c r="O2793" t="s">
        <v>958</v>
      </c>
    </row>
    <row r="2794" spans="1:15" x14ac:dyDescent="0.35">
      <c r="A2794" s="189" t="str">
        <f t="shared" si="166"/>
        <v>Jul</v>
      </c>
      <c r="B2794" s="190" t="str">
        <f t="shared" si="167"/>
        <v>2024</v>
      </c>
      <c r="C2794" s="190" t="str">
        <f t="shared" si="168"/>
        <v>Jul-2024</v>
      </c>
      <c r="D2794" s="2">
        <v>45504</v>
      </c>
      <c r="E2794" t="s">
        <v>1037</v>
      </c>
      <c r="F2794" t="s">
        <v>1038</v>
      </c>
      <c r="G2794" t="s">
        <v>1039</v>
      </c>
      <c r="H2794" t="s">
        <v>696</v>
      </c>
      <c r="I2794" t="s">
        <v>1114</v>
      </c>
      <c r="J2794" t="s">
        <v>1115</v>
      </c>
      <c r="K2794" t="s">
        <v>1116</v>
      </c>
      <c r="L2794" t="s">
        <v>1117</v>
      </c>
      <c r="M2794" t="s">
        <v>1118</v>
      </c>
      <c r="N2794" t="s">
        <v>919</v>
      </c>
      <c r="O2794">
        <v>580</v>
      </c>
    </row>
    <row r="2795" spans="1:15" x14ac:dyDescent="0.35">
      <c r="A2795" s="189" t="str">
        <f t="shared" si="166"/>
        <v>Jul</v>
      </c>
      <c r="B2795" s="190" t="str">
        <f t="shared" si="167"/>
        <v>2024</v>
      </c>
      <c r="C2795" s="190" t="str">
        <f t="shared" si="168"/>
        <v>Jul-2024</v>
      </c>
      <c r="D2795" s="2">
        <v>45504</v>
      </c>
      <c r="E2795" t="s">
        <v>1037</v>
      </c>
      <c r="F2795" t="s">
        <v>1038</v>
      </c>
      <c r="G2795" t="s">
        <v>1039</v>
      </c>
      <c r="H2795" t="s">
        <v>696</v>
      </c>
      <c r="I2795" t="s">
        <v>1114</v>
      </c>
      <c r="J2795" t="s">
        <v>1115</v>
      </c>
      <c r="K2795" t="s">
        <v>1116</v>
      </c>
      <c r="L2795" t="s">
        <v>1117</v>
      </c>
      <c r="M2795" t="s">
        <v>1118</v>
      </c>
      <c r="N2795" t="s">
        <v>920</v>
      </c>
      <c r="O2795">
        <v>3995</v>
      </c>
    </row>
    <row r="2796" spans="1:15" x14ac:dyDescent="0.35">
      <c r="A2796" s="189" t="str">
        <f t="shared" si="166"/>
        <v>Jul</v>
      </c>
      <c r="B2796" s="190" t="str">
        <f t="shared" si="167"/>
        <v>2024</v>
      </c>
      <c r="C2796" s="190" t="str">
        <f t="shared" si="168"/>
        <v>Jul-2024</v>
      </c>
      <c r="D2796" s="2">
        <v>45504</v>
      </c>
      <c r="E2796" t="s">
        <v>1037</v>
      </c>
      <c r="F2796" t="s">
        <v>1038</v>
      </c>
      <c r="G2796" t="s">
        <v>1039</v>
      </c>
      <c r="H2796" t="s">
        <v>696</v>
      </c>
      <c r="I2796" t="s">
        <v>1114</v>
      </c>
      <c r="J2796" t="s">
        <v>1115</v>
      </c>
      <c r="K2796" t="s">
        <v>1116</v>
      </c>
      <c r="L2796" t="s">
        <v>1117</v>
      </c>
      <c r="M2796" t="s">
        <v>1118</v>
      </c>
      <c r="N2796" t="s">
        <v>922</v>
      </c>
      <c r="O2796">
        <v>745</v>
      </c>
    </row>
    <row r="2797" spans="1:15" x14ac:dyDescent="0.35">
      <c r="A2797" s="189" t="str">
        <f t="shared" si="166"/>
        <v>Jul</v>
      </c>
      <c r="B2797" s="190" t="str">
        <f t="shared" si="167"/>
        <v>2024</v>
      </c>
      <c r="C2797" s="190" t="str">
        <f t="shared" si="168"/>
        <v>Jul-2024</v>
      </c>
      <c r="D2797" s="2">
        <v>45504</v>
      </c>
      <c r="E2797" t="s">
        <v>1037</v>
      </c>
      <c r="F2797" t="s">
        <v>1038</v>
      </c>
      <c r="G2797" t="s">
        <v>1039</v>
      </c>
      <c r="H2797" t="s">
        <v>696</v>
      </c>
      <c r="I2797" t="s">
        <v>1114</v>
      </c>
      <c r="J2797" t="s">
        <v>1115</v>
      </c>
      <c r="K2797" t="s">
        <v>1116</v>
      </c>
      <c r="L2797" t="s">
        <v>1117</v>
      </c>
      <c r="M2797" t="s">
        <v>1118</v>
      </c>
      <c r="N2797" t="s">
        <v>921</v>
      </c>
      <c r="O2797">
        <v>2060</v>
      </c>
    </row>
    <row r="2798" spans="1:15" x14ac:dyDescent="0.35">
      <c r="A2798" s="189" t="str">
        <f t="shared" si="166"/>
        <v>Jul</v>
      </c>
      <c r="B2798" s="190" t="str">
        <f t="shared" si="167"/>
        <v>2024</v>
      </c>
      <c r="C2798" s="190" t="str">
        <f t="shared" si="168"/>
        <v>Jul-2024</v>
      </c>
      <c r="D2798" s="2">
        <v>45504</v>
      </c>
      <c r="E2798" t="s">
        <v>1119</v>
      </c>
      <c r="F2798" t="s">
        <v>1570</v>
      </c>
      <c r="G2798" t="s">
        <v>1120</v>
      </c>
      <c r="H2798" t="s">
        <v>665</v>
      </c>
      <c r="I2798" t="s">
        <v>1121</v>
      </c>
      <c r="J2798" t="s">
        <v>1122</v>
      </c>
      <c r="K2798" t="s">
        <v>1123</v>
      </c>
      <c r="L2798" t="s">
        <v>1124</v>
      </c>
      <c r="M2798" t="s">
        <v>1125</v>
      </c>
      <c r="N2798" t="s">
        <v>1528</v>
      </c>
      <c r="O2798">
        <v>45</v>
      </c>
    </row>
    <row r="2799" spans="1:15" x14ac:dyDescent="0.35">
      <c r="A2799" s="189" t="str">
        <f t="shared" si="166"/>
        <v>Jul</v>
      </c>
      <c r="B2799" s="190" t="str">
        <f t="shared" si="167"/>
        <v>2024</v>
      </c>
      <c r="C2799" s="190" t="str">
        <f t="shared" si="168"/>
        <v>Jul-2024</v>
      </c>
      <c r="D2799" s="2">
        <v>45504</v>
      </c>
      <c r="E2799" t="s">
        <v>1119</v>
      </c>
      <c r="F2799" t="s">
        <v>1570</v>
      </c>
      <c r="G2799" t="s">
        <v>1120</v>
      </c>
      <c r="H2799" t="s">
        <v>665</v>
      </c>
      <c r="I2799" t="s">
        <v>1121</v>
      </c>
      <c r="J2799" t="s">
        <v>1122</v>
      </c>
      <c r="K2799" t="s">
        <v>1123</v>
      </c>
      <c r="L2799" t="s">
        <v>1124</v>
      </c>
      <c r="M2799" t="s">
        <v>1125</v>
      </c>
      <c r="N2799" t="s">
        <v>1529</v>
      </c>
      <c r="O2799" t="s">
        <v>958</v>
      </c>
    </row>
    <row r="2800" spans="1:15" x14ac:dyDescent="0.35">
      <c r="A2800" s="189" t="str">
        <f t="shared" si="166"/>
        <v>Jul</v>
      </c>
      <c r="B2800" s="190" t="str">
        <f t="shared" si="167"/>
        <v>2024</v>
      </c>
      <c r="C2800" s="190" t="str">
        <f t="shared" si="168"/>
        <v>Jul-2024</v>
      </c>
      <c r="D2800" s="2">
        <v>45504</v>
      </c>
      <c r="E2800" t="s">
        <v>1119</v>
      </c>
      <c r="F2800" t="s">
        <v>1570</v>
      </c>
      <c r="G2800" t="s">
        <v>1120</v>
      </c>
      <c r="H2800" t="s">
        <v>665</v>
      </c>
      <c r="I2800" t="s">
        <v>1121</v>
      </c>
      <c r="J2800" t="s">
        <v>1122</v>
      </c>
      <c r="K2800" t="s">
        <v>1123</v>
      </c>
      <c r="L2800" t="s">
        <v>1124</v>
      </c>
      <c r="M2800" t="s">
        <v>1125</v>
      </c>
      <c r="N2800" t="s">
        <v>919</v>
      </c>
      <c r="O2800">
        <v>135</v>
      </c>
    </row>
    <row r="2801" spans="1:15" x14ac:dyDescent="0.35">
      <c r="A2801" s="189" t="str">
        <f t="shared" si="166"/>
        <v>Jul</v>
      </c>
      <c r="B2801" s="190" t="str">
        <f t="shared" si="167"/>
        <v>2024</v>
      </c>
      <c r="C2801" s="190" t="str">
        <f t="shared" si="168"/>
        <v>Jul-2024</v>
      </c>
      <c r="D2801" s="2">
        <v>45504</v>
      </c>
      <c r="E2801" t="s">
        <v>1119</v>
      </c>
      <c r="F2801" t="s">
        <v>1570</v>
      </c>
      <c r="G2801" t="s">
        <v>1120</v>
      </c>
      <c r="H2801" t="s">
        <v>665</v>
      </c>
      <c r="I2801" t="s">
        <v>1121</v>
      </c>
      <c r="J2801" t="s">
        <v>1122</v>
      </c>
      <c r="K2801" t="s">
        <v>1123</v>
      </c>
      <c r="L2801" t="s">
        <v>1124</v>
      </c>
      <c r="M2801" t="s">
        <v>1125</v>
      </c>
      <c r="N2801" t="s">
        <v>920</v>
      </c>
      <c r="O2801">
        <v>530</v>
      </c>
    </row>
    <row r="2802" spans="1:15" x14ac:dyDescent="0.35">
      <c r="A2802" s="189" t="str">
        <f t="shared" si="166"/>
        <v>Jul</v>
      </c>
      <c r="B2802" s="190" t="str">
        <f t="shared" si="167"/>
        <v>2024</v>
      </c>
      <c r="C2802" s="190" t="str">
        <f t="shared" si="168"/>
        <v>Jul-2024</v>
      </c>
      <c r="D2802" s="2">
        <v>45504</v>
      </c>
      <c r="E2802" t="s">
        <v>1119</v>
      </c>
      <c r="F2802" t="s">
        <v>1570</v>
      </c>
      <c r="G2802" t="s">
        <v>1120</v>
      </c>
      <c r="H2802" t="s">
        <v>665</v>
      </c>
      <c r="I2802" t="s">
        <v>1121</v>
      </c>
      <c r="J2802" t="s">
        <v>1122</v>
      </c>
      <c r="K2802" t="s">
        <v>1123</v>
      </c>
      <c r="L2802" t="s">
        <v>1124</v>
      </c>
      <c r="M2802" t="s">
        <v>1125</v>
      </c>
      <c r="N2802" t="s">
        <v>922</v>
      </c>
      <c r="O2802">
        <v>1685</v>
      </c>
    </row>
    <row r="2803" spans="1:15" x14ac:dyDescent="0.35">
      <c r="A2803" s="189" t="str">
        <f t="shared" si="166"/>
        <v>Jul</v>
      </c>
      <c r="B2803" s="190" t="str">
        <f t="shared" si="167"/>
        <v>2024</v>
      </c>
      <c r="C2803" s="190" t="str">
        <f t="shared" si="168"/>
        <v>Jul-2024</v>
      </c>
      <c r="D2803" s="2">
        <v>45504</v>
      </c>
      <c r="E2803" t="s">
        <v>1119</v>
      </c>
      <c r="F2803" t="s">
        <v>1570</v>
      </c>
      <c r="G2803" t="s">
        <v>1120</v>
      </c>
      <c r="H2803" t="s">
        <v>665</v>
      </c>
      <c r="I2803" t="s">
        <v>1121</v>
      </c>
      <c r="J2803" t="s">
        <v>1122</v>
      </c>
      <c r="K2803" t="s">
        <v>1123</v>
      </c>
      <c r="L2803" t="s">
        <v>1124</v>
      </c>
      <c r="M2803" t="s">
        <v>1125</v>
      </c>
      <c r="N2803" t="s">
        <v>921</v>
      </c>
      <c r="O2803">
        <v>1230</v>
      </c>
    </row>
    <row r="2804" spans="1:15" x14ac:dyDescent="0.35">
      <c r="A2804" s="189" t="str">
        <f t="shared" si="166"/>
        <v>Jul</v>
      </c>
      <c r="B2804" s="190" t="str">
        <f t="shared" si="167"/>
        <v>2024</v>
      </c>
      <c r="C2804" s="190" t="str">
        <f t="shared" si="168"/>
        <v>Jul-2024</v>
      </c>
      <c r="D2804" s="2">
        <v>45504</v>
      </c>
      <c r="E2804" t="s">
        <v>1119</v>
      </c>
      <c r="F2804" t="s">
        <v>1570</v>
      </c>
      <c r="G2804" t="s">
        <v>1120</v>
      </c>
      <c r="H2804" t="s">
        <v>665</v>
      </c>
      <c r="I2804" t="s">
        <v>1121</v>
      </c>
      <c r="J2804" t="s">
        <v>1122</v>
      </c>
      <c r="K2804" t="s">
        <v>1126</v>
      </c>
      <c r="L2804" t="s">
        <v>1127</v>
      </c>
      <c r="M2804" t="s">
        <v>1128</v>
      </c>
      <c r="N2804" t="s">
        <v>1528</v>
      </c>
      <c r="O2804" t="s">
        <v>958</v>
      </c>
    </row>
    <row r="2805" spans="1:15" x14ac:dyDescent="0.35">
      <c r="A2805" s="189" t="str">
        <f t="shared" si="166"/>
        <v>Jul</v>
      </c>
      <c r="B2805" s="190" t="str">
        <f t="shared" si="167"/>
        <v>2024</v>
      </c>
      <c r="C2805" s="190" t="str">
        <f t="shared" si="168"/>
        <v>Jul-2024</v>
      </c>
      <c r="D2805" s="2">
        <v>45504</v>
      </c>
      <c r="E2805" t="s">
        <v>1119</v>
      </c>
      <c r="F2805" t="s">
        <v>1570</v>
      </c>
      <c r="G2805" t="s">
        <v>1120</v>
      </c>
      <c r="H2805" t="s">
        <v>665</v>
      </c>
      <c r="I2805" t="s">
        <v>1121</v>
      </c>
      <c r="J2805" t="s">
        <v>1122</v>
      </c>
      <c r="K2805" t="s">
        <v>1126</v>
      </c>
      <c r="L2805" t="s">
        <v>1127</v>
      </c>
      <c r="M2805" t="s">
        <v>1128</v>
      </c>
      <c r="N2805" t="s">
        <v>1529</v>
      </c>
      <c r="O2805" t="s">
        <v>958</v>
      </c>
    </row>
    <row r="2806" spans="1:15" x14ac:dyDescent="0.35">
      <c r="A2806" s="189" t="str">
        <f t="shared" si="166"/>
        <v>Jul</v>
      </c>
      <c r="B2806" s="190" t="str">
        <f t="shared" si="167"/>
        <v>2024</v>
      </c>
      <c r="C2806" s="190" t="str">
        <f t="shared" si="168"/>
        <v>Jul-2024</v>
      </c>
      <c r="D2806" s="2">
        <v>45504</v>
      </c>
      <c r="E2806" t="s">
        <v>1119</v>
      </c>
      <c r="F2806" t="s">
        <v>1570</v>
      </c>
      <c r="G2806" t="s">
        <v>1120</v>
      </c>
      <c r="H2806" t="s">
        <v>665</v>
      </c>
      <c r="I2806" t="s">
        <v>1121</v>
      </c>
      <c r="J2806" t="s">
        <v>1122</v>
      </c>
      <c r="K2806" t="s">
        <v>1126</v>
      </c>
      <c r="L2806" t="s">
        <v>1127</v>
      </c>
      <c r="M2806" t="s">
        <v>1128</v>
      </c>
      <c r="N2806" t="s">
        <v>919</v>
      </c>
      <c r="O2806">
        <v>20</v>
      </c>
    </row>
    <row r="2807" spans="1:15" x14ac:dyDescent="0.35">
      <c r="A2807" s="189" t="str">
        <f t="shared" si="166"/>
        <v>Jul</v>
      </c>
      <c r="B2807" s="190" t="str">
        <f t="shared" si="167"/>
        <v>2024</v>
      </c>
      <c r="C2807" s="190" t="str">
        <f t="shared" si="168"/>
        <v>Jul-2024</v>
      </c>
      <c r="D2807" s="2">
        <v>45504</v>
      </c>
      <c r="E2807" t="s">
        <v>1119</v>
      </c>
      <c r="F2807" t="s">
        <v>1570</v>
      </c>
      <c r="G2807" t="s">
        <v>1120</v>
      </c>
      <c r="H2807" t="s">
        <v>665</v>
      </c>
      <c r="I2807" t="s">
        <v>1121</v>
      </c>
      <c r="J2807" t="s">
        <v>1122</v>
      </c>
      <c r="K2807" t="s">
        <v>1126</v>
      </c>
      <c r="L2807" t="s">
        <v>1127</v>
      </c>
      <c r="M2807" t="s">
        <v>1128</v>
      </c>
      <c r="N2807" t="s">
        <v>920</v>
      </c>
      <c r="O2807">
        <v>210</v>
      </c>
    </row>
    <row r="2808" spans="1:15" x14ac:dyDescent="0.35">
      <c r="A2808" s="189" t="str">
        <f t="shared" si="166"/>
        <v>Jul</v>
      </c>
      <c r="B2808" s="190" t="str">
        <f t="shared" si="167"/>
        <v>2024</v>
      </c>
      <c r="C2808" s="190" t="str">
        <f t="shared" si="168"/>
        <v>Jul-2024</v>
      </c>
      <c r="D2808" s="2">
        <v>45504</v>
      </c>
      <c r="E2808" t="s">
        <v>1119</v>
      </c>
      <c r="F2808" t="s">
        <v>1570</v>
      </c>
      <c r="G2808" t="s">
        <v>1120</v>
      </c>
      <c r="H2808" t="s">
        <v>665</v>
      </c>
      <c r="I2808" t="s">
        <v>1121</v>
      </c>
      <c r="J2808" t="s">
        <v>1122</v>
      </c>
      <c r="K2808" t="s">
        <v>1126</v>
      </c>
      <c r="L2808" t="s">
        <v>1127</v>
      </c>
      <c r="M2808" t="s">
        <v>1128</v>
      </c>
      <c r="N2808" t="s">
        <v>922</v>
      </c>
      <c r="O2808">
        <v>520</v>
      </c>
    </row>
    <row r="2809" spans="1:15" x14ac:dyDescent="0.35">
      <c r="A2809" s="189" t="str">
        <f t="shared" si="166"/>
        <v>Jul</v>
      </c>
      <c r="B2809" s="190" t="str">
        <f t="shared" si="167"/>
        <v>2024</v>
      </c>
      <c r="C2809" s="190" t="str">
        <f t="shared" si="168"/>
        <v>Jul-2024</v>
      </c>
      <c r="D2809" s="2">
        <v>45504</v>
      </c>
      <c r="E2809" t="s">
        <v>1119</v>
      </c>
      <c r="F2809" t="s">
        <v>1570</v>
      </c>
      <c r="G2809" t="s">
        <v>1120</v>
      </c>
      <c r="H2809" t="s">
        <v>665</v>
      </c>
      <c r="I2809" t="s">
        <v>1121</v>
      </c>
      <c r="J2809" t="s">
        <v>1122</v>
      </c>
      <c r="K2809" t="s">
        <v>1126</v>
      </c>
      <c r="L2809" t="s">
        <v>1127</v>
      </c>
      <c r="M2809" t="s">
        <v>1128</v>
      </c>
      <c r="N2809" t="s">
        <v>921</v>
      </c>
      <c r="O2809">
        <v>335</v>
      </c>
    </row>
    <row r="2810" spans="1:15" x14ac:dyDescent="0.35">
      <c r="A2810" s="189" t="str">
        <f t="shared" si="166"/>
        <v>Jul</v>
      </c>
      <c r="B2810" s="190" t="str">
        <f t="shared" si="167"/>
        <v>2024</v>
      </c>
      <c r="C2810" s="190" t="str">
        <f t="shared" si="168"/>
        <v>Jul-2024</v>
      </c>
      <c r="D2810" s="2">
        <v>45504</v>
      </c>
      <c r="E2810" t="s">
        <v>1119</v>
      </c>
      <c r="F2810" t="s">
        <v>1570</v>
      </c>
      <c r="G2810" t="s">
        <v>1120</v>
      </c>
      <c r="H2810" t="s">
        <v>665</v>
      </c>
      <c r="I2810" t="s">
        <v>1121</v>
      </c>
      <c r="J2810" t="s">
        <v>1122</v>
      </c>
      <c r="K2810" t="s">
        <v>1129</v>
      </c>
      <c r="L2810" t="s">
        <v>1130</v>
      </c>
      <c r="M2810" t="s">
        <v>1131</v>
      </c>
      <c r="N2810" t="s">
        <v>1528</v>
      </c>
      <c r="O2810">
        <v>15</v>
      </c>
    </row>
    <row r="2811" spans="1:15" x14ac:dyDescent="0.35">
      <c r="A2811" s="189" t="str">
        <f t="shared" si="166"/>
        <v>Jul</v>
      </c>
      <c r="B2811" s="190" t="str">
        <f t="shared" si="167"/>
        <v>2024</v>
      </c>
      <c r="C2811" s="190" t="str">
        <f t="shared" si="168"/>
        <v>Jul-2024</v>
      </c>
      <c r="D2811" s="2">
        <v>45504</v>
      </c>
      <c r="E2811" t="s">
        <v>1119</v>
      </c>
      <c r="F2811" t="s">
        <v>1570</v>
      </c>
      <c r="G2811" t="s">
        <v>1120</v>
      </c>
      <c r="H2811" t="s">
        <v>665</v>
      </c>
      <c r="I2811" t="s">
        <v>1121</v>
      </c>
      <c r="J2811" t="s">
        <v>1122</v>
      </c>
      <c r="K2811" t="s">
        <v>1129</v>
      </c>
      <c r="L2811" t="s">
        <v>1130</v>
      </c>
      <c r="M2811" t="s">
        <v>1131</v>
      </c>
      <c r="N2811" t="s">
        <v>1529</v>
      </c>
      <c r="O2811" t="s">
        <v>958</v>
      </c>
    </row>
    <row r="2812" spans="1:15" x14ac:dyDescent="0.35">
      <c r="A2812" s="189" t="str">
        <f t="shared" si="166"/>
        <v>Jul</v>
      </c>
      <c r="B2812" s="190" t="str">
        <f t="shared" si="167"/>
        <v>2024</v>
      </c>
      <c r="C2812" s="190" t="str">
        <f t="shared" si="168"/>
        <v>Jul-2024</v>
      </c>
      <c r="D2812" s="2">
        <v>45504</v>
      </c>
      <c r="E2812" t="s">
        <v>1119</v>
      </c>
      <c r="F2812" t="s">
        <v>1570</v>
      </c>
      <c r="G2812" t="s">
        <v>1120</v>
      </c>
      <c r="H2812" t="s">
        <v>665</v>
      </c>
      <c r="I2812" t="s">
        <v>1121</v>
      </c>
      <c r="J2812" t="s">
        <v>1122</v>
      </c>
      <c r="K2812" t="s">
        <v>1129</v>
      </c>
      <c r="L2812" t="s">
        <v>1130</v>
      </c>
      <c r="M2812" t="s">
        <v>1131</v>
      </c>
      <c r="N2812" t="s">
        <v>919</v>
      </c>
      <c r="O2812">
        <v>80</v>
      </c>
    </row>
    <row r="2813" spans="1:15" x14ac:dyDescent="0.35">
      <c r="A2813" s="189" t="str">
        <f t="shared" si="166"/>
        <v>Jul</v>
      </c>
      <c r="B2813" s="190" t="str">
        <f t="shared" si="167"/>
        <v>2024</v>
      </c>
      <c r="C2813" s="190" t="str">
        <f t="shared" si="168"/>
        <v>Jul-2024</v>
      </c>
      <c r="D2813" s="2">
        <v>45504</v>
      </c>
      <c r="E2813" t="s">
        <v>1119</v>
      </c>
      <c r="F2813" t="s">
        <v>1570</v>
      </c>
      <c r="G2813" t="s">
        <v>1120</v>
      </c>
      <c r="H2813" t="s">
        <v>665</v>
      </c>
      <c r="I2813" t="s">
        <v>1121</v>
      </c>
      <c r="J2813" t="s">
        <v>1122</v>
      </c>
      <c r="K2813" t="s">
        <v>1129</v>
      </c>
      <c r="L2813" t="s">
        <v>1130</v>
      </c>
      <c r="M2813" t="s">
        <v>1131</v>
      </c>
      <c r="N2813" t="s">
        <v>920</v>
      </c>
      <c r="O2813">
        <v>600</v>
      </c>
    </row>
    <row r="2814" spans="1:15" x14ac:dyDescent="0.35">
      <c r="A2814" s="189" t="str">
        <f t="shared" si="166"/>
        <v>Jul</v>
      </c>
      <c r="B2814" s="190" t="str">
        <f t="shared" si="167"/>
        <v>2024</v>
      </c>
      <c r="C2814" s="190" t="str">
        <f t="shared" si="168"/>
        <v>Jul-2024</v>
      </c>
      <c r="D2814" s="2">
        <v>45504</v>
      </c>
      <c r="E2814" t="s">
        <v>1119</v>
      </c>
      <c r="F2814" t="s">
        <v>1570</v>
      </c>
      <c r="G2814" t="s">
        <v>1120</v>
      </c>
      <c r="H2814" t="s">
        <v>665</v>
      </c>
      <c r="I2814" t="s">
        <v>1121</v>
      </c>
      <c r="J2814" t="s">
        <v>1122</v>
      </c>
      <c r="K2814" t="s">
        <v>1129</v>
      </c>
      <c r="L2814" t="s">
        <v>1130</v>
      </c>
      <c r="M2814" t="s">
        <v>1131</v>
      </c>
      <c r="N2814" t="s">
        <v>922</v>
      </c>
      <c r="O2814">
        <v>845</v>
      </c>
    </row>
    <row r="2815" spans="1:15" x14ac:dyDescent="0.35">
      <c r="A2815" s="189" t="str">
        <f t="shared" si="166"/>
        <v>Jul</v>
      </c>
      <c r="B2815" s="190" t="str">
        <f t="shared" si="167"/>
        <v>2024</v>
      </c>
      <c r="C2815" s="190" t="str">
        <f t="shared" si="168"/>
        <v>Jul-2024</v>
      </c>
      <c r="D2815" s="2">
        <v>45504</v>
      </c>
      <c r="E2815" t="s">
        <v>1119</v>
      </c>
      <c r="F2815" t="s">
        <v>1570</v>
      </c>
      <c r="G2815" t="s">
        <v>1120</v>
      </c>
      <c r="H2815" t="s">
        <v>665</v>
      </c>
      <c r="I2815" t="s">
        <v>1121</v>
      </c>
      <c r="J2815" t="s">
        <v>1122</v>
      </c>
      <c r="K2815" t="s">
        <v>1129</v>
      </c>
      <c r="L2815" t="s">
        <v>1130</v>
      </c>
      <c r="M2815" t="s">
        <v>1131</v>
      </c>
      <c r="N2815" t="s">
        <v>921</v>
      </c>
      <c r="O2815">
        <v>650</v>
      </c>
    </row>
    <row r="2816" spans="1:15" x14ac:dyDescent="0.35">
      <c r="A2816" s="189" t="str">
        <f t="shared" si="166"/>
        <v>Jul</v>
      </c>
      <c r="B2816" s="190" t="str">
        <f t="shared" si="167"/>
        <v>2024</v>
      </c>
      <c r="C2816" s="190" t="str">
        <f t="shared" si="168"/>
        <v>Jul-2024</v>
      </c>
      <c r="D2816" s="2">
        <v>45504</v>
      </c>
      <c r="E2816" t="s">
        <v>1119</v>
      </c>
      <c r="F2816" t="s">
        <v>1570</v>
      </c>
      <c r="G2816" t="s">
        <v>1120</v>
      </c>
      <c r="H2816" t="s">
        <v>665</v>
      </c>
      <c r="I2816" t="s">
        <v>1121</v>
      </c>
      <c r="J2816" t="s">
        <v>1122</v>
      </c>
      <c r="K2816" t="s">
        <v>1132</v>
      </c>
      <c r="L2816" t="s">
        <v>1133</v>
      </c>
      <c r="M2816" t="s">
        <v>1134</v>
      </c>
      <c r="N2816" t="s">
        <v>1528</v>
      </c>
      <c r="O2816" t="s">
        <v>958</v>
      </c>
    </row>
    <row r="2817" spans="1:15" x14ac:dyDescent="0.35">
      <c r="A2817" s="189" t="str">
        <f t="shared" si="166"/>
        <v>Jul</v>
      </c>
      <c r="B2817" s="190" t="str">
        <f t="shared" si="167"/>
        <v>2024</v>
      </c>
      <c r="C2817" s="190" t="str">
        <f t="shared" si="168"/>
        <v>Jul-2024</v>
      </c>
      <c r="D2817" s="2">
        <v>45504</v>
      </c>
      <c r="E2817" t="s">
        <v>1119</v>
      </c>
      <c r="F2817" t="s">
        <v>1570</v>
      </c>
      <c r="G2817" t="s">
        <v>1120</v>
      </c>
      <c r="H2817" t="s">
        <v>665</v>
      </c>
      <c r="I2817" t="s">
        <v>1121</v>
      </c>
      <c r="J2817" t="s">
        <v>1122</v>
      </c>
      <c r="K2817" t="s">
        <v>1132</v>
      </c>
      <c r="L2817" t="s">
        <v>1133</v>
      </c>
      <c r="M2817" t="s">
        <v>1134</v>
      </c>
      <c r="N2817" t="s">
        <v>1529</v>
      </c>
      <c r="O2817" t="s">
        <v>958</v>
      </c>
    </row>
    <row r="2818" spans="1:15" x14ac:dyDescent="0.35">
      <c r="A2818" s="189" t="str">
        <f t="shared" si="166"/>
        <v>Jul</v>
      </c>
      <c r="B2818" s="190" t="str">
        <f t="shared" si="167"/>
        <v>2024</v>
      </c>
      <c r="C2818" s="190" t="str">
        <f t="shared" si="168"/>
        <v>Jul-2024</v>
      </c>
      <c r="D2818" s="2">
        <v>45504</v>
      </c>
      <c r="E2818" t="s">
        <v>1119</v>
      </c>
      <c r="F2818" t="s">
        <v>1570</v>
      </c>
      <c r="G2818" t="s">
        <v>1120</v>
      </c>
      <c r="H2818" t="s">
        <v>665</v>
      </c>
      <c r="I2818" t="s">
        <v>1121</v>
      </c>
      <c r="J2818" t="s">
        <v>1122</v>
      </c>
      <c r="K2818" t="s">
        <v>1132</v>
      </c>
      <c r="L2818" t="s">
        <v>1133</v>
      </c>
      <c r="M2818" t="s">
        <v>1134</v>
      </c>
      <c r="N2818" t="s">
        <v>919</v>
      </c>
      <c r="O2818">
        <v>40</v>
      </c>
    </row>
    <row r="2819" spans="1:15" x14ac:dyDescent="0.35">
      <c r="A2819" s="189" t="str">
        <f t="shared" ref="A2819:A2882" si="169">TEXT(D2819,"mmm")</f>
        <v>Jul</v>
      </c>
      <c r="B2819" s="190" t="str">
        <f t="shared" ref="B2819:B2882" si="170">TEXT(D2819,"yyyy")</f>
        <v>2024</v>
      </c>
      <c r="C2819" s="190" t="str">
        <f t="shared" ref="C2819:C2882" si="171">_xlfn.CONCAT(A2819&amp;"-"&amp;B2819)</f>
        <v>Jul-2024</v>
      </c>
      <c r="D2819" s="2">
        <v>45504</v>
      </c>
      <c r="E2819" t="s">
        <v>1119</v>
      </c>
      <c r="F2819" t="s">
        <v>1570</v>
      </c>
      <c r="G2819" t="s">
        <v>1120</v>
      </c>
      <c r="H2819" t="s">
        <v>665</v>
      </c>
      <c r="I2819" t="s">
        <v>1121</v>
      </c>
      <c r="J2819" t="s">
        <v>1122</v>
      </c>
      <c r="K2819" t="s">
        <v>1132</v>
      </c>
      <c r="L2819" t="s">
        <v>1133</v>
      </c>
      <c r="M2819" t="s">
        <v>1134</v>
      </c>
      <c r="N2819" t="s">
        <v>920</v>
      </c>
      <c r="O2819">
        <v>125</v>
      </c>
    </row>
    <row r="2820" spans="1:15" x14ac:dyDescent="0.35">
      <c r="A2820" s="189" t="str">
        <f t="shared" si="169"/>
        <v>Jul</v>
      </c>
      <c r="B2820" s="190" t="str">
        <f t="shared" si="170"/>
        <v>2024</v>
      </c>
      <c r="C2820" s="190" t="str">
        <f t="shared" si="171"/>
        <v>Jul-2024</v>
      </c>
      <c r="D2820" s="2">
        <v>45504</v>
      </c>
      <c r="E2820" t="s">
        <v>1119</v>
      </c>
      <c r="F2820" t="s">
        <v>1570</v>
      </c>
      <c r="G2820" t="s">
        <v>1120</v>
      </c>
      <c r="H2820" t="s">
        <v>665</v>
      </c>
      <c r="I2820" t="s">
        <v>1121</v>
      </c>
      <c r="J2820" t="s">
        <v>1122</v>
      </c>
      <c r="K2820" t="s">
        <v>1132</v>
      </c>
      <c r="L2820" t="s">
        <v>1133</v>
      </c>
      <c r="M2820" t="s">
        <v>1134</v>
      </c>
      <c r="N2820" t="s">
        <v>922</v>
      </c>
      <c r="O2820">
        <v>1445</v>
      </c>
    </row>
    <row r="2821" spans="1:15" x14ac:dyDescent="0.35">
      <c r="A2821" s="189" t="str">
        <f t="shared" si="169"/>
        <v>Jul</v>
      </c>
      <c r="B2821" s="190" t="str">
        <f t="shared" si="170"/>
        <v>2024</v>
      </c>
      <c r="C2821" s="190" t="str">
        <f t="shared" si="171"/>
        <v>Jul-2024</v>
      </c>
      <c r="D2821" s="2">
        <v>45504</v>
      </c>
      <c r="E2821" t="s">
        <v>1119</v>
      </c>
      <c r="F2821" t="s">
        <v>1570</v>
      </c>
      <c r="G2821" t="s">
        <v>1120</v>
      </c>
      <c r="H2821" t="s">
        <v>665</v>
      </c>
      <c r="I2821" t="s">
        <v>1121</v>
      </c>
      <c r="J2821" t="s">
        <v>1122</v>
      </c>
      <c r="K2821" t="s">
        <v>1132</v>
      </c>
      <c r="L2821" t="s">
        <v>1133</v>
      </c>
      <c r="M2821" t="s">
        <v>1134</v>
      </c>
      <c r="N2821" t="s">
        <v>921</v>
      </c>
      <c r="O2821">
        <v>510</v>
      </c>
    </row>
    <row r="2822" spans="1:15" x14ac:dyDescent="0.35">
      <c r="A2822" s="189" t="str">
        <f t="shared" si="169"/>
        <v>Jul</v>
      </c>
      <c r="B2822" s="190" t="str">
        <f t="shared" si="170"/>
        <v>2024</v>
      </c>
      <c r="C2822" s="190" t="str">
        <f t="shared" si="171"/>
        <v>Jul-2024</v>
      </c>
      <c r="D2822" s="2">
        <v>45504</v>
      </c>
      <c r="E2822" t="s">
        <v>1119</v>
      </c>
      <c r="F2822" t="s">
        <v>1570</v>
      </c>
      <c r="G2822" t="s">
        <v>1120</v>
      </c>
      <c r="H2822" t="s">
        <v>665</v>
      </c>
      <c r="I2822" t="s">
        <v>1121</v>
      </c>
      <c r="J2822" t="s">
        <v>1122</v>
      </c>
      <c r="K2822" t="s">
        <v>1135</v>
      </c>
      <c r="L2822" t="s">
        <v>1136</v>
      </c>
      <c r="M2822" t="s">
        <v>1137</v>
      </c>
      <c r="N2822" t="s">
        <v>1528</v>
      </c>
      <c r="O2822">
        <v>5</v>
      </c>
    </row>
    <row r="2823" spans="1:15" x14ac:dyDescent="0.35">
      <c r="A2823" s="189" t="str">
        <f t="shared" si="169"/>
        <v>Jul</v>
      </c>
      <c r="B2823" s="190" t="str">
        <f t="shared" si="170"/>
        <v>2024</v>
      </c>
      <c r="C2823" s="190" t="str">
        <f t="shared" si="171"/>
        <v>Jul-2024</v>
      </c>
      <c r="D2823" s="2">
        <v>45504</v>
      </c>
      <c r="E2823" t="s">
        <v>1119</v>
      </c>
      <c r="F2823" t="s">
        <v>1570</v>
      </c>
      <c r="G2823" t="s">
        <v>1120</v>
      </c>
      <c r="H2823" t="s">
        <v>665</v>
      </c>
      <c r="I2823" t="s">
        <v>1121</v>
      </c>
      <c r="J2823" t="s">
        <v>1122</v>
      </c>
      <c r="K2823" t="s">
        <v>1135</v>
      </c>
      <c r="L2823" t="s">
        <v>1136</v>
      </c>
      <c r="M2823" t="s">
        <v>1137</v>
      </c>
      <c r="N2823" t="s">
        <v>1529</v>
      </c>
      <c r="O2823" t="s">
        <v>958</v>
      </c>
    </row>
    <row r="2824" spans="1:15" x14ac:dyDescent="0.35">
      <c r="A2824" s="189" t="str">
        <f t="shared" si="169"/>
        <v>Jul</v>
      </c>
      <c r="B2824" s="190" t="str">
        <f t="shared" si="170"/>
        <v>2024</v>
      </c>
      <c r="C2824" s="190" t="str">
        <f t="shared" si="171"/>
        <v>Jul-2024</v>
      </c>
      <c r="D2824" s="2">
        <v>45504</v>
      </c>
      <c r="E2824" t="s">
        <v>1119</v>
      </c>
      <c r="F2824" t="s">
        <v>1570</v>
      </c>
      <c r="G2824" t="s">
        <v>1120</v>
      </c>
      <c r="H2824" t="s">
        <v>665</v>
      </c>
      <c r="I2824" t="s">
        <v>1121</v>
      </c>
      <c r="J2824" t="s">
        <v>1122</v>
      </c>
      <c r="K2824" t="s">
        <v>1135</v>
      </c>
      <c r="L2824" t="s">
        <v>1136</v>
      </c>
      <c r="M2824" t="s">
        <v>1137</v>
      </c>
      <c r="N2824" t="s">
        <v>919</v>
      </c>
      <c r="O2824">
        <v>95</v>
      </c>
    </row>
    <row r="2825" spans="1:15" x14ac:dyDescent="0.35">
      <c r="A2825" s="189" t="str">
        <f t="shared" si="169"/>
        <v>Jul</v>
      </c>
      <c r="B2825" s="190" t="str">
        <f t="shared" si="170"/>
        <v>2024</v>
      </c>
      <c r="C2825" s="190" t="str">
        <f t="shared" si="171"/>
        <v>Jul-2024</v>
      </c>
      <c r="D2825" s="2">
        <v>45504</v>
      </c>
      <c r="E2825" t="s">
        <v>1119</v>
      </c>
      <c r="F2825" t="s">
        <v>1570</v>
      </c>
      <c r="G2825" t="s">
        <v>1120</v>
      </c>
      <c r="H2825" t="s">
        <v>665</v>
      </c>
      <c r="I2825" t="s">
        <v>1121</v>
      </c>
      <c r="J2825" t="s">
        <v>1122</v>
      </c>
      <c r="K2825" t="s">
        <v>1135</v>
      </c>
      <c r="L2825" t="s">
        <v>1136</v>
      </c>
      <c r="M2825" t="s">
        <v>1137</v>
      </c>
      <c r="N2825" t="s">
        <v>920</v>
      </c>
      <c r="O2825">
        <v>145</v>
      </c>
    </row>
    <row r="2826" spans="1:15" x14ac:dyDescent="0.35">
      <c r="A2826" s="189" t="str">
        <f t="shared" si="169"/>
        <v>Jul</v>
      </c>
      <c r="B2826" s="190" t="str">
        <f t="shared" si="170"/>
        <v>2024</v>
      </c>
      <c r="C2826" s="190" t="str">
        <f t="shared" si="171"/>
        <v>Jul-2024</v>
      </c>
      <c r="D2826" s="2">
        <v>45504</v>
      </c>
      <c r="E2826" t="s">
        <v>1119</v>
      </c>
      <c r="F2826" t="s">
        <v>1570</v>
      </c>
      <c r="G2826" t="s">
        <v>1120</v>
      </c>
      <c r="H2826" t="s">
        <v>665</v>
      </c>
      <c r="I2826" t="s">
        <v>1121</v>
      </c>
      <c r="J2826" t="s">
        <v>1122</v>
      </c>
      <c r="K2826" t="s">
        <v>1135</v>
      </c>
      <c r="L2826" t="s">
        <v>1136</v>
      </c>
      <c r="M2826" t="s">
        <v>1137</v>
      </c>
      <c r="N2826" t="s">
        <v>922</v>
      </c>
      <c r="O2826">
        <v>1195</v>
      </c>
    </row>
    <row r="2827" spans="1:15" x14ac:dyDescent="0.35">
      <c r="A2827" s="189" t="str">
        <f t="shared" si="169"/>
        <v>Jul</v>
      </c>
      <c r="B2827" s="190" t="str">
        <f t="shared" si="170"/>
        <v>2024</v>
      </c>
      <c r="C2827" s="190" t="str">
        <f t="shared" si="171"/>
        <v>Jul-2024</v>
      </c>
      <c r="D2827" s="2">
        <v>45504</v>
      </c>
      <c r="E2827" t="s">
        <v>1119</v>
      </c>
      <c r="F2827" t="s">
        <v>1570</v>
      </c>
      <c r="G2827" t="s">
        <v>1120</v>
      </c>
      <c r="H2827" t="s">
        <v>665</v>
      </c>
      <c r="I2827" t="s">
        <v>1121</v>
      </c>
      <c r="J2827" t="s">
        <v>1122</v>
      </c>
      <c r="K2827" t="s">
        <v>1135</v>
      </c>
      <c r="L2827" t="s">
        <v>1136</v>
      </c>
      <c r="M2827" t="s">
        <v>1137</v>
      </c>
      <c r="N2827" t="s">
        <v>921</v>
      </c>
      <c r="O2827">
        <v>725</v>
      </c>
    </row>
    <row r="2828" spans="1:15" x14ac:dyDescent="0.35">
      <c r="A2828" s="189" t="str">
        <f t="shared" si="169"/>
        <v>Jul</v>
      </c>
      <c r="B2828" s="190" t="str">
        <f t="shared" si="170"/>
        <v>2024</v>
      </c>
      <c r="C2828" s="190" t="str">
        <f t="shared" si="171"/>
        <v>Jul-2024</v>
      </c>
      <c r="D2828" s="2">
        <v>45504</v>
      </c>
      <c r="E2828" t="s">
        <v>1119</v>
      </c>
      <c r="F2828" t="s">
        <v>1570</v>
      </c>
      <c r="G2828" t="s">
        <v>1120</v>
      </c>
      <c r="H2828" t="s">
        <v>666</v>
      </c>
      <c r="I2828" t="s">
        <v>1138</v>
      </c>
      <c r="J2828" t="s">
        <v>1139</v>
      </c>
      <c r="K2828" t="s">
        <v>1140</v>
      </c>
      <c r="L2828" t="s">
        <v>1141</v>
      </c>
      <c r="M2828" t="s">
        <v>1142</v>
      </c>
      <c r="N2828" t="s">
        <v>1528</v>
      </c>
      <c r="O2828">
        <v>115</v>
      </c>
    </row>
    <row r="2829" spans="1:15" x14ac:dyDescent="0.35">
      <c r="A2829" s="189" t="str">
        <f t="shared" si="169"/>
        <v>Jul</v>
      </c>
      <c r="B2829" s="190" t="str">
        <f t="shared" si="170"/>
        <v>2024</v>
      </c>
      <c r="C2829" s="190" t="str">
        <f t="shared" si="171"/>
        <v>Jul-2024</v>
      </c>
      <c r="D2829" s="2">
        <v>45504</v>
      </c>
      <c r="E2829" t="s">
        <v>1119</v>
      </c>
      <c r="F2829" t="s">
        <v>1570</v>
      </c>
      <c r="G2829" t="s">
        <v>1120</v>
      </c>
      <c r="H2829" t="s">
        <v>666</v>
      </c>
      <c r="I2829" t="s">
        <v>1138</v>
      </c>
      <c r="J2829" t="s">
        <v>1139</v>
      </c>
      <c r="K2829" t="s">
        <v>1140</v>
      </c>
      <c r="L2829" t="s">
        <v>1141</v>
      </c>
      <c r="M2829" t="s">
        <v>1142</v>
      </c>
      <c r="N2829" t="s">
        <v>1529</v>
      </c>
      <c r="O2829">
        <v>10</v>
      </c>
    </row>
    <row r="2830" spans="1:15" x14ac:dyDescent="0.35">
      <c r="A2830" s="189" t="str">
        <f t="shared" si="169"/>
        <v>Jul</v>
      </c>
      <c r="B2830" s="190" t="str">
        <f t="shared" si="170"/>
        <v>2024</v>
      </c>
      <c r="C2830" s="190" t="str">
        <f t="shared" si="171"/>
        <v>Jul-2024</v>
      </c>
      <c r="D2830" s="2">
        <v>45504</v>
      </c>
      <c r="E2830" t="s">
        <v>1119</v>
      </c>
      <c r="F2830" t="s">
        <v>1570</v>
      </c>
      <c r="G2830" t="s">
        <v>1120</v>
      </c>
      <c r="H2830" t="s">
        <v>666</v>
      </c>
      <c r="I2830" t="s">
        <v>1138</v>
      </c>
      <c r="J2830" t="s">
        <v>1139</v>
      </c>
      <c r="K2830" t="s">
        <v>1140</v>
      </c>
      <c r="L2830" t="s">
        <v>1141</v>
      </c>
      <c r="M2830" t="s">
        <v>1142</v>
      </c>
      <c r="N2830" t="s">
        <v>919</v>
      </c>
      <c r="O2830">
        <v>200</v>
      </c>
    </row>
    <row r="2831" spans="1:15" x14ac:dyDescent="0.35">
      <c r="A2831" s="189" t="str">
        <f t="shared" si="169"/>
        <v>Jul</v>
      </c>
      <c r="B2831" s="190" t="str">
        <f t="shared" si="170"/>
        <v>2024</v>
      </c>
      <c r="C2831" s="190" t="str">
        <f t="shared" si="171"/>
        <v>Jul-2024</v>
      </c>
      <c r="D2831" s="2">
        <v>45504</v>
      </c>
      <c r="E2831" t="s">
        <v>1119</v>
      </c>
      <c r="F2831" t="s">
        <v>1570</v>
      </c>
      <c r="G2831" t="s">
        <v>1120</v>
      </c>
      <c r="H2831" t="s">
        <v>666</v>
      </c>
      <c r="I2831" t="s">
        <v>1138</v>
      </c>
      <c r="J2831" t="s">
        <v>1139</v>
      </c>
      <c r="K2831" t="s">
        <v>1140</v>
      </c>
      <c r="L2831" t="s">
        <v>1141</v>
      </c>
      <c r="M2831" t="s">
        <v>1142</v>
      </c>
      <c r="N2831" t="s">
        <v>920</v>
      </c>
      <c r="O2831">
        <v>2015</v>
      </c>
    </row>
    <row r="2832" spans="1:15" x14ac:dyDescent="0.35">
      <c r="A2832" s="189" t="str">
        <f t="shared" si="169"/>
        <v>Jul</v>
      </c>
      <c r="B2832" s="190" t="str">
        <f t="shared" si="170"/>
        <v>2024</v>
      </c>
      <c r="C2832" s="190" t="str">
        <f t="shared" si="171"/>
        <v>Jul-2024</v>
      </c>
      <c r="D2832" s="2">
        <v>45504</v>
      </c>
      <c r="E2832" t="s">
        <v>1119</v>
      </c>
      <c r="F2832" t="s">
        <v>1570</v>
      </c>
      <c r="G2832" t="s">
        <v>1120</v>
      </c>
      <c r="H2832" t="s">
        <v>666</v>
      </c>
      <c r="I2832" t="s">
        <v>1138</v>
      </c>
      <c r="J2832" t="s">
        <v>1139</v>
      </c>
      <c r="K2832" t="s">
        <v>1140</v>
      </c>
      <c r="L2832" t="s">
        <v>1141</v>
      </c>
      <c r="M2832" t="s">
        <v>1142</v>
      </c>
      <c r="N2832" t="s">
        <v>922</v>
      </c>
      <c r="O2832">
        <v>2850</v>
      </c>
    </row>
    <row r="2833" spans="1:15" x14ac:dyDescent="0.35">
      <c r="A2833" s="189" t="str">
        <f t="shared" si="169"/>
        <v>Jul</v>
      </c>
      <c r="B2833" s="190" t="str">
        <f t="shared" si="170"/>
        <v>2024</v>
      </c>
      <c r="C2833" s="190" t="str">
        <f t="shared" si="171"/>
        <v>Jul-2024</v>
      </c>
      <c r="D2833" s="2">
        <v>45504</v>
      </c>
      <c r="E2833" t="s">
        <v>1119</v>
      </c>
      <c r="F2833" t="s">
        <v>1570</v>
      </c>
      <c r="G2833" t="s">
        <v>1120</v>
      </c>
      <c r="H2833" t="s">
        <v>666</v>
      </c>
      <c r="I2833" t="s">
        <v>1138</v>
      </c>
      <c r="J2833" t="s">
        <v>1139</v>
      </c>
      <c r="K2833" t="s">
        <v>1140</v>
      </c>
      <c r="L2833" t="s">
        <v>1141</v>
      </c>
      <c r="M2833" t="s">
        <v>1142</v>
      </c>
      <c r="N2833" t="s">
        <v>921</v>
      </c>
      <c r="O2833">
        <v>2320</v>
      </c>
    </row>
    <row r="2834" spans="1:15" x14ac:dyDescent="0.35">
      <c r="A2834" s="189" t="str">
        <f t="shared" si="169"/>
        <v>Jul</v>
      </c>
      <c r="B2834" s="190" t="str">
        <f t="shared" si="170"/>
        <v>2024</v>
      </c>
      <c r="C2834" s="190" t="str">
        <f t="shared" si="171"/>
        <v>Jul-2024</v>
      </c>
      <c r="D2834" s="2">
        <v>45504</v>
      </c>
      <c r="E2834" t="s">
        <v>1119</v>
      </c>
      <c r="F2834" t="s">
        <v>1570</v>
      </c>
      <c r="G2834" t="s">
        <v>1120</v>
      </c>
      <c r="H2834" t="s">
        <v>670</v>
      </c>
      <c r="I2834" t="s">
        <v>1143</v>
      </c>
      <c r="J2834" t="s">
        <v>1144</v>
      </c>
      <c r="K2834" t="s">
        <v>1145</v>
      </c>
      <c r="L2834" t="s">
        <v>1146</v>
      </c>
      <c r="M2834" t="s">
        <v>1147</v>
      </c>
      <c r="N2834" t="s">
        <v>1528</v>
      </c>
      <c r="O2834">
        <v>30</v>
      </c>
    </row>
    <row r="2835" spans="1:15" x14ac:dyDescent="0.35">
      <c r="A2835" s="189" t="str">
        <f t="shared" si="169"/>
        <v>Jul</v>
      </c>
      <c r="B2835" s="190" t="str">
        <f t="shared" si="170"/>
        <v>2024</v>
      </c>
      <c r="C2835" s="190" t="str">
        <f t="shared" si="171"/>
        <v>Jul-2024</v>
      </c>
      <c r="D2835" s="2">
        <v>45504</v>
      </c>
      <c r="E2835" t="s">
        <v>1119</v>
      </c>
      <c r="F2835" t="s">
        <v>1570</v>
      </c>
      <c r="G2835" t="s">
        <v>1120</v>
      </c>
      <c r="H2835" t="s">
        <v>670</v>
      </c>
      <c r="I2835" t="s">
        <v>1143</v>
      </c>
      <c r="J2835" t="s">
        <v>1144</v>
      </c>
      <c r="K2835" t="s">
        <v>1145</v>
      </c>
      <c r="L2835" t="s">
        <v>1146</v>
      </c>
      <c r="M2835" t="s">
        <v>1147</v>
      </c>
      <c r="N2835" t="s">
        <v>1529</v>
      </c>
      <c r="O2835" t="s">
        <v>958</v>
      </c>
    </row>
    <row r="2836" spans="1:15" x14ac:dyDescent="0.35">
      <c r="A2836" s="189" t="str">
        <f t="shared" si="169"/>
        <v>Jul</v>
      </c>
      <c r="B2836" s="190" t="str">
        <f t="shared" si="170"/>
        <v>2024</v>
      </c>
      <c r="C2836" s="190" t="str">
        <f t="shared" si="171"/>
        <v>Jul-2024</v>
      </c>
      <c r="D2836" s="2">
        <v>45504</v>
      </c>
      <c r="E2836" t="s">
        <v>1119</v>
      </c>
      <c r="F2836" t="s">
        <v>1570</v>
      </c>
      <c r="G2836" t="s">
        <v>1120</v>
      </c>
      <c r="H2836" t="s">
        <v>670</v>
      </c>
      <c r="I2836" t="s">
        <v>1143</v>
      </c>
      <c r="J2836" t="s">
        <v>1144</v>
      </c>
      <c r="K2836" t="s">
        <v>1145</v>
      </c>
      <c r="L2836" t="s">
        <v>1146</v>
      </c>
      <c r="M2836" t="s">
        <v>1147</v>
      </c>
      <c r="N2836" t="s">
        <v>919</v>
      </c>
      <c r="O2836">
        <v>195</v>
      </c>
    </row>
    <row r="2837" spans="1:15" x14ac:dyDescent="0.35">
      <c r="A2837" s="189" t="str">
        <f t="shared" si="169"/>
        <v>Jul</v>
      </c>
      <c r="B2837" s="190" t="str">
        <f t="shared" si="170"/>
        <v>2024</v>
      </c>
      <c r="C2837" s="190" t="str">
        <f t="shared" si="171"/>
        <v>Jul-2024</v>
      </c>
      <c r="D2837" s="2">
        <v>45504</v>
      </c>
      <c r="E2837" t="s">
        <v>1119</v>
      </c>
      <c r="F2837" t="s">
        <v>1570</v>
      </c>
      <c r="G2837" t="s">
        <v>1120</v>
      </c>
      <c r="H2837" t="s">
        <v>670</v>
      </c>
      <c r="I2837" t="s">
        <v>1143</v>
      </c>
      <c r="J2837" t="s">
        <v>1144</v>
      </c>
      <c r="K2837" t="s">
        <v>1145</v>
      </c>
      <c r="L2837" t="s">
        <v>1146</v>
      </c>
      <c r="M2837" t="s">
        <v>1147</v>
      </c>
      <c r="N2837" t="s">
        <v>920</v>
      </c>
      <c r="O2837">
        <v>1465</v>
      </c>
    </row>
    <row r="2838" spans="1:15" x14ac:dyDescent="0.35">
      <c r="A2838" s="189" t="str">
        <f t="shared" si="169"/>
        <v>Jul</v>
      </c>
      <c r="B2838" s="190" t="str">
        <f t="shared" si="170"/>
        <v>2024</v>
      </c>
      <c r="C2838" s="190" t="str">
        <f t="shared" si="171"/>
        <v>Jul-2024</v>
      </c>
      <c r="D2838" s="2">
        <v>45504</v>
      </c>
      <c r="E2838" t="s">
        <v>1119</v>
      </c>
      <c r="F2838" t="s">
        <v>1570</v>
      </c>
      <c r="G2838" t="s">
        <v>1120</v>
      </c>
      <c r="H2838" t="s">
        <v>670</v>
      </c>
      <c r="I2838" t="s">
        <v>1143</v>
      </c>
      <c r="J2838" t="s">
        <v>1144</v>
      </c>
      <c r="K2838" t="s">
        <v>1145</v>
      </c>
      <c r="L2838" t="s">
        <v>1146</v>
      </c>
      <c r="M2838" t="s">
        <v>1147</v>
      </c>
      <c r="N2838" t="s">
        <v>922</v>
      </c>
      <c r="O2838">
        <v>710</v>
      </c>
    </row>
    <row r="2839" spans="1:15" x14ac:dyDescent="0.35">
      <c r="A2839" s="189" t="str">
        <f t="shared" si="169"/>
        <v>Jul</v>
      </c>
      <c r="B2839" s="190" t="str">
        <f t="shared" si="170"/>
        <v>2024</v>
      </c>
      <c r="C2839" s="190" t="str">
        <f t="shared" si="171"/>
        <v>Jul-2024</v>
      </c>
      <c r="D2839" s="2">
        <v>45504</v>
      </c>
      <c r="E2839" t="s">
        <v>1119</v>
      </c>
      <c r="F2839" t="s">
        <v>1570</v>
      </c>
      <c r="G2839" t="s">
        <v>1120</v>
      </c>
      <c r="H2839" t="s">
        <v>670</v>
      </c>
      <c r="I2839" t="s">
        <v>1143</v>
      </c>
      <c r="J2839" t="s">
        <v>1144</v>
      </c>
      <c r="K2839" t="s">
        <v>1145</v>
      </c>
      <c r="L2839" t="s">
        <v>1146</v>
      </c>
      <c r="M2839" t="s">
        <v>1147</v>
      </c>
      <c r="N2839" t="s">
        <v>921</v>
      </c>
      <c r="O2839">
        <v>1415</v>
      </c>
    </row>
    <row r="2840" spans="1:15" x14ac:dyDescent="0.35">
      <c r="A2840" s="189" t="str">
        <f t="shared" si="169"/>
        <v>Jul</v>
      </c>
      <c r="B2840" s="190" t="str">
        <f t="shared" si="170"/>
        <v>2024</v>
      </c>
      <c r="C2840" s="190" t="str">
        <f t="shared" si="171"/>
        <v>Jul-2024</v>
      </c>
      <c r="D2840" s="2">
        <v>45504</v>
      </c>
      <c r="E2840" t="s">
        <v>1119</v>
      </c>
      <c r="F2840" t="s">
        <v>1570</v>
      </c>
      <c r="G2840" t="s">
        <v>1120</v>
      </c>
      <c r="H2840" t="s">
        <v>670</v>
      </c>
      <c r="I2840" t="s">
        <v>1143</v>
      </c>
      <c r="J2840" t="s">
        <v>1144</v>
      </c>
      <c r="K2840" t="s">
        <v>1148</v>
      </c>
      <c r="L2840" t="s">
        <v>1149</v>
      </c>
      <c r="M2840" t="s">
        <v>1150</v>
      </c>
      <c r="N2840" t="s">
        <v>1528</v>
      </c>
      <c r="O2840">
        <v>25</v>
      </c>
    </row>
    <row r="2841" spans="1:15" x14ac:dyDescent="0.35">
      <c r="A2841" s="189" t="str">
        <f t="shared" si="169"/>
        <v>Jul</v>
      </c>
      <c r="B2841" s="190" t="str">
        <f t="shared" si="170"/>
        <v>2024</v>
      </c>
      <c r="C2841" s="190" t="str">
        <f t="shared" si="171"/>
        <v>Jul-2024</v>
      </c>
      <c r="D2841" s="2">
        <v>45504</v>
      </c>
      <c r="E2841" t="s">
        <v>1119</v>
      </c>
      <c r="F2841" t="s">
        <v>1570</v>
      </c>
      <c r="G2841" t="s">
        <v>1120</v>
      </c>
      <c r="H2841" t="s">
        <v>670</v>
      </c>
      <c r="I2841" t="s">
        <v>1143</v>
      </c>
      <c r="J2841" t="s">
        <v>1144</v>
      </c>
      <c r="K2841" t="s">
        <v>1148</v>
      </c>
      <c r="L2841" t="s">
        <v>1149</v>
      </c>
      <c r="M2841" t="s">
        <v>1150</v>
      </c>
      <c r="N2841" t="s">
        <v>1529</v>
      </c>
      <c r="O2841">
        <v>5</v>
      </c>
    </row>
    <row r="2842" spans="1:15" x14ac:dyDescent="0.35">
      <c r="A2842" s="189" t="str">
        <f t="shared" si="169"/>
        <v>Jul</v>
      </c>
      <c r="B2842" s="190" t="str">
        <f t="shared" si="170"/>
        <v>2024</v>
      </c>
      <c r="C2842" s="190" t="str">
        <f t="shared" si="171"/>
        <v>Jul-2024</v>
      </c>
      <c r="D2842" s="2">
        <v>45504</v>
      </c>
      <c r="E2842" t="s">
        <v>1119</v>
      </c>
      <c r="F2842" t="s">
        <v>1570</v>
      </c>
      <c r="G2842" t="s">
        <v>1120</v>
      </c>
      <c r="H2842" t="s">
        <v>670</v>
      </c>
      <c r="I2842" t="s">
        <v>1143</v>
      </c>
      <c r="J2842" t="s">
        <v>1144</v>
      </c>
      <c r="K2842" t="s">
        <v>1148</v>
      </c>
      <c r="L2842" t="s">
        <v>1149</v>
      </c>
      <c r="M2842" t="s">
        <v>1150</v>
      </c>
      <c r="N2842" t="s">
        <v>919</v>
      </c>
      <c r="O2842">
        <v>270</v>
      </c>
    </row>
    <row r="2843" spans="1:15" x14ac:dyDescent="0.35">
      <c r="A2843" s="189" t="str">
        <f t="shared" si="169"/>
        <v>Jul</v>
      </c>
      <c r="B2843" s="190" t="str">
        <f t="shared" si="170"/>
        <v>2024</v>
      </c>
      <c r="C2843" s="190" t="str">
        <f t="shared" si="171"/>
        <v>Jul-2024</v>
      </c>
      <c r="D2843" s="2">
        <v>45504</v>
      </c>
      <c r="E2843" t="s">
        <v>1119</v>
      </c>
      <c r="F2843" t="s">
        <v>1570</v>
      </c>
      <c r="G2843" t="s">
        <v>1120</v>
      </c>
      <c r="H2843" t="s">
        <v>670</v>
      </c>
      <c r="I2843" t="s">
        <v>1143</v>
      </c>
      <c r="J2843" t="s">
        <v>1144</v>
      </c>
      <c r="K2843" t="s">
        <v>1148</v>
      </c>
      <c r="L2843" t="s">
        <v>1149</v>
      </c>
      <c r="M2843" t="s">
        <v>1150</v>
      </c>
      <c r="N2843" t="s">
        <v>920</v>
      </c>
      <c r="O2843">
        <v>2160</v>
      </c>
    </row>
    <row r="2844" spans="1:15" x14ac:dyDescent="0.35">
      <c r="A2844" s="189" t="str">
        <f t="shared" si="169"/>
        <v>Jul</v>
      </c>
      <c r="B2844" s="190" t="str">
        <f t="shared" si="170"/>
        <v>2024</v>
      </c>
      <c r="C2844" s="190" t="str">
        <f t="shared" si="171"/>
        <v>Jul-2024</v>
      </c>
      <c r="D2844" s="2">
        <v>45504</v>
      </c>
      <c r="E2844" t="s">
        <v>1119</v>
      </c>
      <c r="F2844" t="s">
        <v>1570</v>
      </c>
      <c r="G2844" t="s">
        <v>1120</v>
      </c>
      <c r="H2844" t="s">
        <v>670</v>
      </c>
      <c r="I2844" t="s">
        <v>1143</v>
      </c>
      <c r="J2844" t="s">
        <v>1144</v>
      </c>
      <c r="K2844" t="s">
        <v>1148</v>
      </c>
      <c r="L2844" t="s">
        <v>1149</v>
      </c>
      <c r="M2844" t="s">
        <v>1150</v>
      </c>
      <c r="N2844" t="s">
        <v>922</v>
      </c>
      <c r="O2844">
        <v>345</v>
      </c>
    </row>
    <row r="2845" spans="1:15" x14ac:dyDescent="0.35">
      <c r="A2845" s="189" t="str">
        <f t="shared" si="169"/>
        <v>Jul</v>
      </c>
      <c r="B2845" s="190" t="str">
        <f t="shared" si="170"/>
        <v>2024</v>
      </c>
      <c r="C2845" s="190" t="str">
        <f t="shared" si="171"/>
        <v>Jul-2024</v>
      </c>
      <c r="D2845" s="2">
        <v>45504</v>
      </c>
      <c r="E2845" t="s">
        <v>1119</v>
      </c>
      <c r="F2845" t="s">
        <v>1570</v>
      </c>
      <c r="G2845" t="s">
        <v>1120</v>
      </c>
      <c r="H2845" t="s">
        <v>670</v>
      </c>
      <c r="I2845" t="s">
        <v>1143</v>
      </c>
      <c r="J2845" t="s">
        <v>1144</v>
      </c>
      <c r="K2845" t="s">
        <v>1148</v>
      </c>
      <c r="L2845" t="s">
        <v>1149</v>
      </c>
      <c r="M2845" t="s">
        <v>1150</v>
      </c>
      <c r="N2845" t="s">
        <v>921</v>
      </c>
      <c r="O2845">
        <v>1185</v>
      </c>
    </row>
    <row r="2846" spans="1:15" x14ac:dyDescent="0.35">
      <c r="A2846" s="189" t="str">
        <f t="shared" si="169"/>
        <v>Jul</v>
      </c>
      <c r="B2846" s="190" t="str">
        <f t="shared" si="170"/>
        <v>2024</v>
      </c>
      <c r="C2846" s="190" t="str">
        <f t="shared" si="171"/>
        <v>Jul-2024</v>
      </c>
      <c r="D2846" s="2">
        <v>45504</v>
      </c>
      <c r="E2846" t="s">
        <v>1119</v>
      </c>
      <c r="F2846" t="s">
        <v>1570</v>
      </c>
      <c r="G2846" t="s">
        <v>1120</v>
      </c>
      <c r="H2846" t="s">
        <v>670</v>
      </c>
      <c r="I2846" t="s">
        <v>1143</v>
      </c>
      <c r="J2846" t="s">
        <v>1144</v>
      </c>
      <c r="K2846" t="s">
        <v>1151</v>
      </c>
      <c r="L2846" t="s">
        <v>1152</v>
      </c>
      <c r="M2846" t="s">
        <v>1153</v>
      </c>
      <c r="N2846" t="s">
        <v>1528</v>
      </c>
      <c r="O2846">
        <v>5</v>
      </c>
    </row>
    <row r="2847" spans="1:15" x14ac:dyDescent="0.35">
      <c r="A2847" s="189" t="str">
        <f t="shared" si="169"/>
        <v>Jul</v>
      </c>
      <c r="B2847" s="190" t="str">
        <f t="shared" si="170"/>
        <v>2024</v>
      </c>
      <c r="C2847" s="190" t="str">
        <f t="shared" si="171"/>
        <v>Jul-2024</v>
      </c>
      <c r="D2847" s="2">
        <v>45504</v>
      </c>
      <c r="E2847" t="s">
        <v>1119</v>
      </c>
      <c r="F2847" t="s">
        <v>1570</v>
      </c>
      <c r="G2847" t="s">
        <v>1120</v>
      </c>
      <c r="H2847" t="s">
        <v>670</v>
      </c>
      <c r="I2847" t="s">
        <v>1143</v>
      </c>
      <c r="J2847" t="s">
        <v>1144</v>
      </c>
      <c r="K2847" t="s">
        <v>1151</v>
      </c>
      <c r="L2847" t="s">
        <v>1152</v>
      </c>
      <c r="M2847" t="s">
        <v>1153</v>
      </c>
      <c r="N2847" t="s">
        <v>1529</v>
      </c>
      <c r="O2847" t="s">
        <v>958</v>
      </c>
    </row>
    <row r="2848" spans="1:15" x14ac:dyDescent="0.35">
      <c r="A2848" s="189" t="str">
        <f t="shared" si="169"/>
        <v>Jul</v>
      </c>
      <c r="B2848" s="190" t="str">
        <f t="shared" si="170"/>
        <v>2024</v>
      </c>
      <c r="C2848" s="190" t="str">
        <f t="shared" si="171"/>
        <v>Jul-2024</v>
      </c>
      <c r="D2848" s="2">
        <v>45504</v>
      </c>
      <c r="E2848" t="s">
        <v>1119</v>
      </c>
      <c r="F2848" t="s">
        <v>1570</v>
      </c>
      <c r="G2848" t="s">
        <v>1120</v>
      </c>
      <c r="H2848" t="s">
        <v>670</v>
      </c>
      <c r="I2848" t="s">
        <v>1143</v>
      </c>
      <c r="J2848" t="s">
        <v>1144</v>
      </c>
      <c r="K2848" t="s">
        <v>1151</v>
      </c>
      <c r="L2848" t="s">
        <v>1152</v>
      </c>
      <c r="M2848" t="s">
        <v>1153</v>
      </c>
      <c r="N2848" t="s">
        <v>919</v>
      </c>
      <c r="O2848">
        <v>75</v>
      </c>
    </row>
    <row r="2849" spans="1:15" x14ac:dyDescent="0.35">
      <c r="A2849" s="189" t="str">
        <f t="shared" si="169"/>
        <v>Jul</v>
      </c>
      <c r="B2849" s="190" t="str">
        <f t="shared" si="170"/>
        <v>2024</v>
      </c>
      <c r="C2849" s="190" t="str">
        <f t="shared" si="171"/>
        <v>Jul-2024</v>
      </c>
      <c r="D2849" s="2">
        <v>45504</v>
      </c>
      <c r="E2849" t="s">
        <v>1119</v>
      </c>
      <c r="F2849" t="s">
        <v>1570</v>
      </c>
      <c r="G2849" t="s">
        <v>1120</v>
      </c>
      <c r="H2849" t="s">
        <v>670</v>
      </c>
      <c r="I2849" t="s">
        <v>1143</v>
      </c>
      <c r="J2849" t="s">
        <v>1144</v>
      </c>
      <c r="K2849" t="s">
        <v>1151</v>
      </c>
      <c r="L2849" t="s">
        <v>1152</v>
      </c>
      <c r="M2849" t="s">
        <v>1153</v>
      </c>
      <c r="N2849" t="s">
        <v>920</v>
      </c>
      <c r="O2849">
        <v>1195</v>
      </c>
    </row>
    <row r="2850" spans="1:15" x14ac:dyDescent="0.35">
      <c r="A2850" s="189" t="str">
        <f t="shared" si="169"/>
        <v>Jul</v>
      </c>
      <c r="B2850" s="190" t="str">
        <f t="shared" si="170"/>
        <v>2024</v>
      </c>
      <c r="C2850" s="190" t="str">
        <f t="shared" si="171"/>
        <v>Jul-2024</v>
      </c>
      <c r="D2850" s="2">
        <v>45504</v>
      </c>
      <c r="E2850" t="s">
        <v>1119</v>
      </c>
      <c r="F2850" t="s">
        <v>1570</v>
      </c>
      <c r="G2850" t="s">
        <v>1120</v>
      </c>
      <c r="H2850" t="s">
        <v>670</v>
      </c>
      <c r="I2850" t="s">
        <v>1143</v>
      </c>
      <c r="J2850" t="s">
        <v>1144</v>
      </c>
      <c r="K2850" t="s">
        <v>1151</v>
      </c>
      <c r="L2850" t="s">
        <v>1152</v>
      </c>
      <c r="M2850" t="s">
        <v>1153</v>
      </c>
      <c r="N2850" t="s">
        <v>922</v>
      </c>
      <c r="O2850">
        <v>335</v>
      </c>
    </row>
    <row r="2851" spans="1:15" x14ac:dyDescent="0.35">
      <c r="A2851" s="189" t="str">
        <f t="shared" si="169"/>
        <v>Jul</v>
      </c>
      <c r="B2851" s="190" t="str">
        <f t="shared" si="170"/>
        <v>2024</v>
      </c>
      <c r="C2851" s="190" t="str">
        <f t="shared" si="171"/>
        <v>Jul-2024</v>
      </c>
      <c r="D2851" s="2">
        <v>45504</v>
      </c>
      <c r="E2851" t="s">
        <v>1119</v>
      </c>
      <c r="F2851" t="s">
        <v>1570</v>
      </c>
      <c r="G2851" t="s">
        <v>1120</v>
      </c>
      <c r="H2851" t="s">
        <v>670</v>
      </c>
      <c r="I2851" t="s">
        <v>1143</v>
      </c>
      <c r="J2851" t="s">
        <v>1144</v>
      </c>
      <c r="K2851" t="s">
        <v>1151</v>
      </c>
      <c r="L2851" t="s">
        <v>1152</v>
      </c>
      <c r="M2851" t="s">
        <v>1153</v>
      </c>
      <c r="N2851" t="s">
        <v>921</v>
      </c>
      <c r="O2851">
        <v>800</v>
      </c>
    </row>
    <row r="2852" spans="1:15" x14ac:dyDescent="0.35">
      <c r="A2852" s="189" t="str">
        <f t="shared" si="169"/>
        <v>Jul</v>
      </c>
      <c r="B2852" s="190" t="str">
        <f t="shared" si="170"/>
        <v>2024</v>
      </c>
      <c r="C2852" s="190" t="str">
        <f t="shared" si="171"/>
        <v>Jul-2024</v>
      </c>
      <c r="D2852" s="2">
        <v>45504</v>
      </c>
      <c r="E2852" t="s">
        <v>1119</v>
      </c>
      <c r="F2852" t="s">
        <v>1570</v>
      </c>
      <c r="G2852" t="s">
        <v>1120</v>
      </c>
      <c r="H2852" t="s">
        <v>675</v>
      </c>
      <c r="I2852" t="s">
        <v>1154</v>
      </c>
      <c r="J2852" t="s">
        <v>1155</v>
      </c>
      <c r="K2852" t="s">
        <v>1156</v>
      </c>
      <c r="L2852" t="s">
        <v>1157</v>
      </c>
      <c r="M2852" t="s">
        <v>1158</v>
      </c>
      <c r="N2852" t="s">
        <v>1528</v>
      </c>
      <c r="O2852">
        <v>40</v>
      </c>
    </row>
    <row r="2853" spans="1:15" x14ac:dyDescent="0.35">
      <c r="A2853" s="189" t="str">
        <f t="shared" si="169"/>
        <v>Jul</v>
      </c>
      <c r="B2853" s="190" t="str">
        <f t="shared" si="170"/>
        <v>2024</v>
      </c>
      <c r="C2853" s="190" t="str">
        <f t="shared" si="171"/>
        <v>Jul-2024</v>
      </c>
      <c r="D2853" s="2">
        <v>45504</v>
      </c>
      <c r="E2853" t="s">
        <v>1119</v>
      </c>
      <c r="F2853" t="s">
        <v>1570</v>
      </c>
      <c r="G2853" t="s">
        <v>1120</v>
      </c>
      <c r="H2853" t="s">
        <v>675</v>
      </c>
      <c r="I2853" t="s">
        <v>1154</v>
      </c>
      <c r="J2853" t="s">
        <v>1155</v>
      </c>
      <c r="K2853" t="s">
        <v>1156</v>
      </c>
      <c r="L2853" t="s">
        <v>1157</v>
      </c>
      <c r="M2853" t="s">
        <v>1158</v>
      </c>
      <c r="N2853" t="s">
        <v>1529</v>
      </c>
      <c r="O2853" t="s">
        <v>958</v>
      </c>
    </row>
    <row r="2854" spans="1:15" x14ac:dyDescent="0.35">
      <c r="A2854" s="189" t="str">
        <f t="shared" si="169"/>
        <v>Jul</v>
      </c>
      <c r="B2854" s="190" t="str">
        <f t="shared" si="170"/>
        <v>2024</v>
      </c>
      <c r="C2854" s="190" t="str">
        <f t="shared" si="171"/>
        <v>Jul-2024</v>
      </c>
      <c r="D2854" s="2">
        <v>45504</v>
      </c>
      <c r="E2854" t="s">
        <v>1119</v>
      </c>
      <c r="F2854" t="s">
        <v>1570</v>
      </c>
      <c r="G2854" t="s">
        <v>1120</v>
      </c>
      <c r="H2854" t="s">
        <v>675</v>
      </c>
      <c r="I2854" t="s">
        <v>1154</v>
      </c>
      <c r="J2854" t="s">
        <v>1155</v>
      </c>
      <c r="K2854" t="s">
        <v>1156</v>
      </c>
      <c r="L2854" t="s">
        <v>1157</v>
      </c>
      <c r="M2854" t="s">
        <v>1158</v>
      </c>
      <c r="N2854" t="s">
        <v>919</v>
      </c>
      <c r="O2854">
        <v>330</v>
      </c>
    </row>
    <row r="2855" spans="1:15" x14ac:dyDescent="0.35">
      <c r="A2855" s="189" t="str">
        <f t="shared" si="169"/>
        <v>Jul</v>
      </c>
      <c r="B2855" s="190" t="str">
        <f t="shared" si="170"/>
        <v>2024</v>
      </c>
      <c r="C2855" s="190" t="str">
        <f t="shared" si="171"/>
        <v>Jul-2024</v>
      </c>
      <c r="D2855" s="2">
        <v>45504</v>
      </c>
      <c r="E2855" t="s">
        <v>1119</v>
      </c>
      <c r="F2855" t="s">
        <v>1570</v>
      </c>
      <c r="G2855" t="s">
        <v>1120</v>
      </c>
      <c r="H2855" t="s">
        <v>675</v>
      </c>
      <c r="I2855" t="s">
        <v>1154</v>
      </c>
      <c r="J2855" t="s">
        <v>1155</v>
      </c>
      <c r="K2855" t="s">
        <v>1156</v>
      </c>
      <c r="L2855" t="s">
        <v>1157</v>
      </c>
      <c r="M2855" t="s">
        <v>1158</v>
      </c>
      <c r="N2855" t="s">
        <v>920</v>
      </c>
      <c r="O2855">
        <v>1365</v>
      </c>
    </row>
    <row r="2856" spans="1:15" x14ac:dyDescent="0.35">
      <c r="A2856" s="189" t="str">
        <f t="shared" si="169"/>
        <v>Jul</v>
      </c>
      <c r="B2856" s="190" t="str">
        <f t="shared" si="170"/>
        <v>2024</v>
      </c>
      <c r="C2856" s="190" t="str">
        <f t="shared" si="171"/>
        <v>Jul-2024</v>
      </c>
      <c r="D2856" s="2">
        <v>45504</v>
      </c>
      <c r="E2856" t="s">
        <v>1119</v>
      </c>
      <c r="F2856" t="s">
        <v>1570</v>
      </c>
      <c r="G2856" t="s">
        <v>1120</v>
      </c>
      <c r="H2856" t="s">
        <v>675</v>
      </c>
      <c r="I2856" t="s">
        <v>1154</v>
      </c>
      <c r="J2856" t="s">
        <v>1155</v>
      </c>
      <c r="K2856" t="s">
        <v>1156</v>
      </c>
      <c r="L2856" t="s">
        <v>1157</v>
      </c>
      <c r="M2856" t="s">
        <v>1158</v>
      </c>
      <c r="N2856" t="s">
        <v>922</v>
      </c>
      <c r="O2856">
        <v>1735</v>
      </c>
    </row>
    <row r="2857" spans="1:15" x14ac:dyDescent="0.35">
      <c r="A2857" s="189" t="str">
        <f t="shared" si="169"/>
        <v>Jul</v>
      </c>
      <c r="B2857" s="190" t="str">
        <f t="shared" si="170"/>
        <v>2024</v>
      </c>
      <c r="C2857" s="190" t="str">
        <f t="shared" si="171"/>
        <v>Jul-2024</v>
      </c>
      <c r="D2857" s="2">
        <v>45504</v>
      </c>
      <c r="E2857" t="s">
        <v>1119</v>
      </c>
      <c r="F2857" t="s">
        <v>1570</v>
      </c>
      <c r="G2857" t="s">
        <v>1120</v>
      </c>
      <c r="H2857" t="s">
        <v>675</v>
      </c>
      <c r="I2857" t="s">
        <v>1154</v>
      </c>
      <c r="J2857" t="s">
        <v>1155</v>
      </c>
      <c r="K2857" t="s">
        <v>1156</v>
      </c>
      <c r="L2857" t="s">
        <v>1157</v>
      </c>
      <c r="M2857" t="s">
        <v>1158</v>
      </c>
      <c r="N2857" t="s">
        <v>921</v>
      </c>
      <c r="O2857">
        <v>1340</v>
      </c>
    </row>
    <row r="2858" spans="1:15" x14ac:dyDescent="0.35">
      <c r="A2858" s="189" t="str">
        <f t="shared" si="169"/>
        <v>Jul</v>
      </c>
      <c r="B2858" s="190" t="str">
        <f t="shared" si="170"/>
        <v>2024</v>
      </c>
      <c r="C2858" s="190" t="str">
        <f t="shared" si="171"/>
        <v>Jul-2024</v>
      </c>
      <c r="D2858" s="2">
        <v>45504</v>
      </c>
      <c r="E2858" t="s">
        <v>1119</v>
      </c>
      <c r="F2858" t="s">
        <v>1570</v>
      </c>
      <c r="G2858" t="s">
        <v>1120</v>
      </c>
      <c r="H2858" t="s">
        <v>675</v>
      </c>
      <c r="I2858" t="s">
        <v>1154</v>
      </c>
      <c r="J2858" t="s">
        <v>1155</v>
      </c>
      <c r="K2858" t="s">
        <v>1159</v>
      </c>
      <c r="L2858" t="s">
        <v>1160</v>
      </c>
      <c r="M2858" t="s">
        <v>1161</v>
      </c>
      <c r="N2858" t="s">
        <v>1528</v>
      </c>
      <c r="O2858">
        <v>125</v>
      </c>
    </row>
    <row r="2859" spans="1:15" x14ac:dyDescent="0.35">
      <c r="A2859" s="189" t="str">
        <f t="shared" si="169"/>
        <v>Jul</v>
      </c>
      <c r="B2859" s="190" t="str">
        <f t="shared" si="170"/>
        <v>2024</v>
      </c>
      <c r="C2859" s="190" t="str">
        <f t="shared" si="171"/>
        <v>Jul-2024</v>
      </c>
      <c r="D2859" s="2">
        <v>45504</v>
      </c>
      <c r="E2859" t="s">
        <v>1119</v>
      </c>
      <c r="F2859" t="s">
        <v>1570</v>
      </c>
      <c r="G2859" t="s">
        <v>1120</v>
      </c>
      <c r="H2859" t="s">
        <v>675</v>
      </c>
      <c r="I2859" t="s">
        <v>1154</v>
      </c>
      <c r="J2859" t="s">
        <v>1155</v>
      </c>
      <c r="K2859" t="s">
        <v>1159</v>
      </c>
      <c r="L2859" t="s">
        <v>1160</v>
      </c>
      <c r="M2859" t="s">
        <v>1161</v>
      </c>
      <c r="N2859" t="s">
        <v>1529</v>
      </c>
      <c r="O2859" t="s">
        <v>958</v>
      </c>
    </row>
    <row r="2860" spans="1:15" x14ac:dyDescent="0.35">
      <c r="A2860" s="189" t="str">
        <f t="shared" si="169"/>
        <v>Jul</v>
      </c>
      <c r="B2860" s="190" t="str">
        <f t="shared" si="170"/>
        <v>2024</v>
      </c>
      <c r="C2860" s="190" t="str">
        <f t="shared" si="171"/>
        <v>Jul-2024</v>
      </c>
      <c r="D2860" s="2">
        <v>45504</v>
      </c>
      <c r="E2860" t="s">
        <v>1119</v>
      </c>
      <c r="F2860" t="s">
        <v>1570</v>
      </c>
      <c r="G2860" t="s">
        <v>1120</v>
      </c>
      <c r="H2860" t="s">
        <v>675</v>
      </c>
      <c r="I2860" t="s">
        <v>1154</v>
      </c>
      <c r="J2860" t="s">
        <v>1155</v>
      </c>
      <c r="K2860" t="s">
        <v>1159</v>
      </c>
      <c r="L2860" t="s">
        <v>1160</v>
      </c>
      <c r="M2860" t="s">
        <v>1161</v>
      </c>
      <c r="N2860" t="s">
        <v>919</v>
      </c>
      <c r="O2860">
        <v>355</v>
      </c>
    </row>
    <row r="2861" spans="1:15" x14ac:dyDescent="0.35">
      <c r="A2861" s="189" t="str">
        <f t="shared" si="169"/>
        <v>Jul</v>
      </c>
      <c r="B2861" s="190" t="str">
        <f t="shared" si="170"/>
        <v>2024</v>
      </c>
      <c r="C2861" s="190" t="str">
        <f t="shared" si="171"/>
        <v>Jul-2024</v>
      </c>
      <c r="D2861" s="2">
        <v>45504</v>
      </c>
      <c r="E2861" t="s">
        <v>1119</v>
      </c>
      <c r="F2861" t="s">
        <v>1570</v>
      </c>
      <c r="G2861" t="s">
        <v>1120</v>
      </c>
      <c r="H2861" t="s">
        <v>675</v>
      </c>
      <c r="I2861" t="s">
        <v>1154</v>
      </c>
      <c r="J2861" t="s">
        <v>1155</v>
      </c>
      <c r="K2861" t="s">
        <v>1159</v>
      </c>
      <c r="L2861" t="s">
        <v>1160</v>
      </c>
      <c r="M2861" t="s">
        <v>1161</v>
      </c>
      <c r="N2861" t="s">
        <v>920</v>
      </c>
      <c r="O2861">
        <v>2675</v>
      </c>
    </row>
    <row r="2862" spans="1:15" x14ac:dyDescent="0.35">
      <c r="A2862" s="189" t="str">
        <f t="shared" si="169"/>
        <v>Jul</v>
      </c>
      <c r="B2862" s="190" t="str">
        <f t="shared" si="170"/>
        <v>2024</v>
      </c>
      <c r="C2862" s="190" t="str">
        <f t="shared" si="171"/>
        <v>Jul-2024</v>
      </c>
      <c r="D2862" s="2">
        <v>45504</v>
      </c>
      <c r="E2862" t="s">
        <v>1119</v>
      </c>
      <c r="F2862" t="s">
        <v>1570</v>
      </c>
      <c r="G2862" t="s">
        <v>1120</v>
      </c>
      <c r="H2862" t="s">
        <v>675</v>
      </c>
      <c r="I2862" t="s">
        <v>1154</v>
      </c>
      <c r="J2862" t="s">
        <v>1155</v>
      </c>
      <c r="K2862" t="s">
        <v>1159</v>
      </c>
      <c r="L2862" t="s">
        <v>1160</v>
      </c>
      <c r="M2862" t="s">
        <v>1161</v>
      </c>
      <c r="N2862" t="s">
        <v>922</v>
      </c>
      <c r="O2862">
        <v>500</v>
      </c>
    </row>
    <row r="2863" spans="1:15" x14ac:dyDescent="0.35">
      <c r="A2863" s="189" t="str">
        <f t="shared" si="169"/>
        <v>Jul</v>
      </c>
      <c r="B2863" s="190" t="str">
        <f t="shared" si="170"/>
        <v>2024</v>
      </c>
      <c r="C2863" s="190" t="str">
        <f t="shared" si="171"/>
        <v>Jul-2024</v>
      </c>
      <c r="D2863" s="2">
        <v>45504</v>
      </c>
      <c r="E2863" t="s">
        <v>1119</v>
      </c>
      <c r="F2863" t="s">
        <v>1570</v>
      </c>
      <c r="G2863" t="s">
        <v>1120</v>
      </c>
      <c r="H2863" t="s">
        <v>675</v>
      </c>
      <c r="I2863" t="s">
        <v>1154</v>
      </c>
      <c r="J2863" t="s">
        <v>1155</v>
      </c>
      <c r="K2863" t="s">
        <v>1159</v>
      </c>
      <c r="L2863" t="s">
        <v>1160</v>
      </c>
      <c r="M2863" t="s">
        <v>1161</v>
      </c>
      <c r="N2863" t="s">
        <v>921</v>
      </c>
      <c r="O2863">
        <v>1315</v>
      </c>
    </row>
    <row r="2864" spans="1:15" x14ac:dyDescent="0.35">
      <c r="A2864" s="189" t="str">
        <f t="shared" si="169"/>
        <v>Jul</v>
      </c>
      <c r="B2864" s="190" t="str">
        <f t="shared" si="170"/>
        <v>2024</v>
      </c>
      <c r="C2864" s="190" t="str">
        <f t="shared" si="171"/>
        <v>Jul-2024</v>
      </c>
      <c r="D2864" s="2">
        <v>45504</v>
      </c>
      <c r="E2864" t="s">
        <v>1119</v>
      </c>
      <c r="F2864" t="s">
        <v>1570</v>
      </c>
      <c r="G2864" t="s">
        <v>1120</v>
      </c>
      <c r="H2864" t="s">
        <v>675</v>
      </c>
      <c r="I2864" t="s">
        <v>1154</v>
      </c>
      <c r="J2864" t="s">
        <v>1155</v>
      </c>
      <c r="K2864" t="s">
        <v>1162</v>
      </c>
      <c r="L2864" t="s">
        <v>1163</v>
      </c>
      <c r="M2864" t="s">
        <v>1164</v>
      </c>
      <c r="N2864" t="s">
        <v>1528</v>
      </c>
      <c r="O2864">
        <v>60</v>
      </c>
    </row>
    <row r="2865" spans="1:15" x14ac:dyDescent="0.35">
      <c r="A2865" s="189" t="str">
        <f t="shared" si="169"/>
        <v>Jul</v>
      </c>
      <c r="B2865" s="190" t="str">
        <f t="shared" si="170"/>
        <v>2024</v>
      </c>
      <c r="C2865" s="190" t="str">
        <f t="shared" si="171"/>
        <v>Jul-2024</v>
      </c>
      <c r="D2865" s="2">
        <v>45504</v>
      </c>
      <c r="E2865" t="s">
        <v>1119</v>
      </c>
      <c r="F2865" t="s">
        <v>1570</v>
      </c>
      <c r="G2865" t="s">
        <v>1120</v>
      </c>
      <c r="H2865" t="s">
        <v>675</v>
      </c>
      <c r="I2865" t="s">
        <v>1154</v>
      </c>
      <c r="J2865" t="s">
        <v>1155</v>
      </c>
      <c r="K2865" t="s">
        <v>1162</v>
      </c>
      <c r="L2865" t="s">
        <v>1163</v>
      </c>
      <c r="M2865" t="s">
        <v>1164</v>
      </c>
      <c r="N2865" t="s">
        <v>1529</v>
      </c>
      <c r="O2865" t="s">
        <v>958</v>
      </c>
    </row>
    <row r="2866" spans="1:15" x14ac:dyDescent="0.35">
      <c r="A2866" s="189" t="str">
        <f t="shared" si="169"/>
        <v>Jul</v>
      </c>
      <c r="B2866" s="190" t="str">
        <f t="shared" si="170"/>
        <v>2024</v>
      </c>
      <c r="C2866" s="190" t="str">
        <f t="shared" si="171"/>
        <v>Jul-2024</v>
      </c>
      <c r="D2866" s="2">
        <v>45504</v>
      </c>
      <c r="E2866" t="s">
        <v>1119</v>
      </c>
      <c r="F2866" t="s">
        <v>1570</v>
      </c>
      <c r="G2866" t="s">
        <v>1120</v>
      </c>
      <c r="H2866" t="s">
        <v>675</v>
      </c>
      <c r="I2866" t="s">
        <v>1154</v>
      </c>
      <c r="J2866" t="s">
        <v>1155</v>
      </c>
      <c r="K2866" t="s">
        <v>1162</v>
      </c>
      <c r="L2866" t="s">
        <v>1163</v>
      </c>
      <c r="M2866" t="s">
        <v>1164</v>
      </c>
      <c r="N2866" t="s">
        <v>919</v>
      </c>
      <c r="O2866">
        <v>140</v>
      </c>
    </row>
    <row r="2867" spans="1:15" x14ac:dyDescent="0.35">
      <c r="A2867" s="189" t="str">
        <f t="shared" si="169"/>
        <v>Jul</v>
      </c>
      <c r="B2867" s="190" t="str">
        <f t="shared" si="170"/>
        <v>2024</v>
      </c>
      <c r="C2867" s="190" t="str">
        <f t="shared" si="171"/>
        <v>Jul-2024</v>
      </c>
      <c r="D2867" s="2">
        <v>45504</v>
      </c>
      <c r="E2867" t="s">
        <v>1119</v>
      </c>
      <c r="F2867" t="s">
        <v>1570</v>
      </c>
      <c r="G2867" t="s">
        <v>1120</v>
      </c>
      <c r="H2867" t="s">
        <v>675</v>
      </c>
      <c r="I2867" t="s">
        <v>1154</v>
      </c>
      <c r="J2867" t="s">
        <v>1155</v>
      </c>
      <c r="K2867" t="s">
        <v>1162</v>
      </c>
      <c r="L2867" t="s">
        <v>1163</v>
      </c>
      <c r="M2867" t="s">
        <v>1164</v>
      </c>
      <c r="N2867" t="s">
        <v>920</v>
      </c>
      <c r="O2867">
        <v>800</v>
      </c>
    </row>
    <row r="2868" spans="1:15" x14ac:dyDescent="0.35">
      <c r="A2868" s="189" t="str">
        <f t="shared" si="169"/>
        <v>Jul</v>
      </c>
      <c r="B2868" s="190" t="str">
        <f t="shared" si="170"/>
        <v>2024</v>
      </c>
      <c r="C2868" s="190" t="str">
        <f t="shared" si="171"/>
        <v>Jul-2024</v>
      </c>
      <c r="D2868" s="2">
        <v>45504</v>
      </c>
      <c r="E2868" t="s">
        <v>1119</v>
      </c>
      <c r="F2868" t="s">
        <v>1570</v>
      </c>
      <c r="G2868" t="s">
        <v>1120</v>
      </c>
      <c r="H2868" t="s">
        <v>675</v>
      </c>
      <c r="I2868" t="s">
        <v>1154</v>
      </c>
      <c r="J2868" t="s">
        <v>1155</v>
      </c>
      <c r="K2868" t="s">
        <v>1162</v>
      </c>
      <c r="L2868" t="s">
        <v>1163</v>
      </c>
      <c r="M2868" t="s">
        <v>1164</v>
      </c>
      <c r="N2868" t="s">
        <v>922</v>
      </c>
      <c r="O2868">
        <v>1090</v>
      </c>
    </row>
    <row r="2869" spans="1:15" x14ac:dyDescent="0.35">
      <c r="A2869" s="189" t="str">
        <f t="shared" si="169"/>
        <v>Jul</v>
      </c>
      <c r="B2869" s="190" t="str">
        <f t="shared" si="170"/>
        <v>2024</v>
      </c>
      <c r="C2869" s="190" t="str">
        <f t="shared" si="171"/>
        <v>Jul-2024</v>
      </c>
      <c r="D2869" s="2">
        <v>45504</v>
      </c>
      <c r="E2869" t="s">
        <v>1119</v>
      </c>
      <c r="F2869" t="s">
        <v>1570</v>
      </c>
      <c r="G2869" t="s">
        <v>1120</v>
      </c>
      <c r="H2869" t="s">
        <v>675</v>
      </c>
      <c r="I2869" t="s">
        <v>1154</v>
      </c>
      <c r="J2869" t="s">
        <v>1155</v>
      </c>
      <c r="K2869" t="s">
        <v>1162</v>
      </c>
      <c r="L2869" t="s">
        <v>1163</v>
      </c>
      <c r="M2869" t="s">
        <v>1164</v>
      </c>
      <c r="N2869" t="s">
        <v>921</v>
      </c>
      <c r="O2869">
        <v>935</v>
      </c>
    </row>
    <row r="2870" spans="1:15" x14ac:dyDescent="0.35">
      <c r="A2870" s="189" t="str">
        <f t="shared" si="169"/>
        <v>Jul</v>
      </c>
      <c r="B2870" s="190" t="str">
        <f t="shared" si="170"/>
        <v>2024</v>
      </c>
      <c r="C2870" s="190" t="str">
        <f t="shared" si="171"/>
        <v>Jul-2024</v>
      </c>
      <c r="D2870" s="2">
        <v>45504</v>
      </c>
      <c r="E2870" t="s">
        <v>1119</v>
      </c>
      <c r="F2870" t="s">
        <v>1570</v>
      </c>
      <c r="G2870" t="s">
        <v>1120</v>
      </c>
      <c r="H2870" t="s">
        <v>676</v>
      </c>
      <c r="I2870" t="s">
        <v>1165</v>
      </c>
      <c r="J2870" t="s">
        <v>1166</v>
      </c>
      <c r="K2870" t="s">
        <v>1167</v>
      </c>
      <c r="L2870" t="s">
        <v>1168</v>
      </c>
      <c r="M2870" t="s">
        <v>1169</v>
      </c>
      <c r="N2870" t="s">
        <v>1528</v>
      </c>
      <c r="O2870">
        <v>65</v>
      </c>
    </row>
    <row r="2871" spans="1:15" x14ac:dyDescent="0.35">
      <c r="A2871" s="189" t="str">
        <f t="shared" si="169"/>
        <v>Jul</v>
      </c>
      <c r="B2871" s="190" t="str">
        <f t="shared" si="170"/>
        <v>2024</v>
      </c>
      <c r="C2871" s="190" t="str">
        <f t="shared" si="171"/>
        <v>Jul-2024</v>
      </c>
      <c r="D2871" s="2">
        <v>45504</v>
      </c>
      <c r="E2871" t="s">
        <v>1119</v>
      </c>
      <c r="F2871" t="s">
        <v>1570</v>
      </c>
      <c r="G2871" t="s">
        <v>1120</v>
      </c>
      <c r="H2871" t="s">
        <v>676</v>
      </c>
      <c r="I2871" t="s">
        <v>1165</v>
      </c>
      <c r="J2871" t="s">
        <v>1166</v>
      </c>
      <c r="K2871" t="s">
        <v>1167</v>
      </c>
      <c r="L2871" t="s">
        <v>1168</v>
      </c>
      <c r="M2871" t="s">
        <v>1169</v>
      </c>
      <c r="N2871" t="s">
        <v>1529</v>
      </c>
      <c r="O2871" t="s">
        <v>958</v>
      </c>
    </row>
    <row r="2872" spans="1:15" x14ac:dyDescent="0.35">
      <c r="A2872" s="189" t="str">
        <f t="shared" si="169"/>
        <v>Jul</v>
      </c>
      <c r="B2872" s="190" t="str">
        <f t="shared" si="170"/>
        <v>2024</v>
      </c>
      <c r="C2872" s="190" t="str">
        <f t="shared" si="171"/>
        <v>Jul-2024</v>
      </c>
      <c r="D2872" s="2">
        <v>45504</v>
      </c>
      <c r="E2872" t="s">
        <v>1119</v>
      </c>
      <c r="F2872" t="s">
        <v>1570</v>
      </c>
      <c r="G2872" t="s">
        <v>1120</v>
      </c>
      <c r="H2872" t="s">
        <v>676</v>
      </c>
      <c r="I2872" t="s">
        <v>1165</v>
      </c>
      <c r="J2872" t="s">
        <v>1166</v>
      </c>
      <c r="K2872" t="s">
        <v>1167</v>
      </c>
      <c r="L2872" t="s">
        <v>1168</v>
      </c>
      <c r="M2872" t="s">
        <v>1169</v>
      </c>
      <c r="N2872" t="s">
        <v>919</v>
      </c>
      <c r="O2872">
        <v>200</v>
      </c>
    </row>
    <row r="2873" spans="1:15" x14ac:dyDescent="0.35">
      <c r="A2873" s="189" t="str">
        <f t="shared" si="169"/>
        <v>Jul</v>
      </c>
      <c r="B2873" s="190" t="str">
        <f t="shared" si="170"/>
        <v>2024</v>
      </c>
      <c r="C2873" s="190" t="str">
        <f t="shared" si="171"/>
        <v>Jul-2024</v>
      </c>
      <c r="D2873" s="2">
        <v>45504</v>
      </c>
      <c r="E2873" t="s">
        <v>1119</v>
      </c>
      <c r="F2873" t="s">
        <v>1570</v>
      </c>
      <c r="G2873" t="s">
        <v>1120</v>
      </c>
      <c r="H2873" t="s">
        <v>676</v>
      </c>
      <c r="I2873" t="s">
        <v>1165</v>
      </c>
      <c r="J2873" t="s">
        <v>1166</v>
      </c>
      <c r="K2873" t="s">
        <v>1167</v>
      </c>
      <c r="L2873" t="s">
        <v>1168</v>
      </c>
      <c r="M2873" t="s">
        <v>1169</v>
      </c>
      <c r="N2873" t="s">
        <v>920</v>
      </c>
      <c r="O2873">
        <v>5065</v>
      </c>
    </row>
    <row r="2874" spans="1:15" x14ac:dyDescent="0.35">
      <c r="A2874" s="189" t="str">
        <f t="shared" si="169"/>
        <v>Jul</v>
      </c>
      <c r="B2874" s="190" t="str">
        <f t="shared" si="170"/>
        <v>2024</v>
      </c>
      <c r="C2874" s="190" t="str">
        <f t="shared" si="171"/>
        <v>Jul-2024</v>
      </c>
      <c r="D2874" s="2">
        <v>45504</v>
      </c>
      <c r="E2874" t="s">
        <v>1119</v>
      </c>
      <c r="F2874" t="s">
        <v>1570</v>
      </c>
      <c r="G2874" t="s">
        <v>1120</v>
      </c>
      <c r="H2874" t="s">
        <v>676</v>
      </c>
      <c r="I2874" t="s">
        <v>1165</v>
      </c>
      <c r="J2874" t="s">
        <v>1166</v>
      </c>
      <c r="K2874" t="s">
        <v>1167</v>
      </c>
      <c r="L2874" t="s">
        <v>1168</v>
      </c>
      <c r="M2874" t="s">
        <v>1169</v>
      </c>
      <c r="N2874" t="s">
        <v>922</v>
      </c>
      <c r="O2874">
        <v>1995</v>
      </c>
    </row>
    <row r="2875" spans="1:15" x14ac:dyDescent="0.35">
      <c r="A2875" s="189" t="str">
        <f t="shared" si="169"/>
        <v>Jul</v>
      </c>
      <c r="B2875" s="190" t="str">
        <f t="shared" si="170"/>
        <v>2024</v>
      </c>
      <c r="C2875" s="190" t="str">
        <f t="shared" si="171"/>
        <v>Jul-2024</v>
      </c>
      <c r="D2875" s="2">
        <v>45504</v>
      </c>
      <c r="E2875" t="s">
        <v>1119</v>
      </c>
      <c r="F2875" t="s">
        <v>1570</v>
      </c>
      <c r="G2875" t="s">
        <v>1120</v>
      </c>
      <c r="H2875" t="s">
        <v>676</v>
      </c>
      <c r="I2875" t="s">
        <v>1165</v>
      </c>
      <c r="J2875" t="s">
        <v>1166</v>
      </c>
      <c r="K2875" t="s">
        <v>1167</v>
      </c>
      <c r="L2875" t="s">
        <v>1168</v>
      </c>
      <c r="M2875" t="s">
        <v>1169</v>
      </c>
      <c r="N2875" t="s">
        <v>921</v>
      </c>
      <c r="O2875">
        <v>4105</v>
      </c>
    </row>
    <row r="2876" spans="1:15" x14ac:dyDescent="0.35">
      <c r="A2876" s="189" t="str">
        <f t="shared" si="169"/>
        <v>Jul</v>
      </c>
      <c r="B2876" s="190" t="str">
        <f t="shared" si="170"/>
        <v>2024</v>
      </c>
      <c r="C2876" s="190" t="str">
        <f t="shared" si="171"/>
        <v>Jul-2024</v>
      </c>
      <c r="D2876" s="2">
        <v>45504</v>
      </c>
      <c r="E2876" t="s">
        <v>1119</v>
      </c>
      <c r="F2876" t="s">
        <v>1570</v>
      </c>
      <c r="G2876" t="s">
        <v>1120</v>
      </c>
      <c r="H2876" t="s">
        <v>692</v>
      </c>
      <c r="I2876" t="s">
        <v>1170</v>
      </c>
      <c r="J2876" t="s">
        <v>1171</v>
      </c>
      <c r="K2876" t="s">
        <v>1172</v>
      </c>
      <c r="L2876" t="s">
        <v>1173</v>
      </c>
      <c r="M2876" t="s">
        <v>1174</v>
      </c>
      <c r="N2876" t="s">
        <v>1528</v>
      </c>
      <c r="O2876">
        <v>200</v>
      </c>
    </row>
    <row r="2877" spans="1:15" x14ac:dyDescent="0.35">
      <c r="A2877" s="189" t="str">
        <f t="shared" si="169"/>
        <v>Jul</v>
      </c>
      <c r="B2877" s="190" t="str">
        <f t="shared" si="170"/>
        <v>2024</v>
      </c>
      <c r="C2877" s="190" t="str">
        <f t="shared" si="171"/>
        <v>Jul-2024</v>
      </c>
      <c r="D2877" s="2">
        <v>45504</v>
      </c>
      <c r="E2877" t="s">
        <v>1119</v>
      </c>
      <c r="F2877" t="s">
        <v>1570</v>
      </c>
      <c r="G2877" t="s">
        <v>1120</v>
      </c>
      <c r="H2877" t="s">
        <v>692</v>
      </c>
      <c r="I2877" t="s">
        <v>1170</v>
      </c>
      <c r="J2877" t="s">
        <v>1171</v>
      </c>
      <c r="K2877" t="s">
        <v>1172</v>
      </c>
      <c r="L2877" t="s">
        <v>1173</v>
      </c>
      <c r="M2877" t="s">
        <v>1174</v>
      </c>
      <c r="N2877" t="s">
        <v>1529</v>
      </c>
      <c r="O2877">
        <v>10</v>
      </c>
    </row>
    <row r="2878" spans="1:15" x14ac:dyDescent="0.35">
      <c r="A2878" s="189" t="str">
        <f t="shared" si="169"/>
        <v>Jul</v>
      </c>
      <c r="B2878" s="190" t="str">
        <f t="shared" si="170"/>
        <v>2024</v>
      </c>
      <c r="C2878" s="190" t="str">
        <f t="shared" si="171"/>
        <v>Jul-2024</v>
      </c>
      <c r="D2878" s="2">
        <v>45504</v>
      </c>
      <c r="E2878" t="s">
        <v>1119</v>
      </c>
      <c r="F2878" t="s">
        <v>1570</v>
      </c>
      <c r="G2878" t="s">
        <v>1120</v>
      </c>
      <c r="H2878" t="s">
        <v>692</v>
      </c>
      <c r="I2878" t="s">
        <v>1170</v>
      </c>
      <c r="J2878" t="s">
        <v>1171</v>
      </c>
      <c r="K2878" t="s">
        <v>1172</v>
      </c>
      <c r="L2878" t="s">
        <v>1173</v>
      </c>
      <c r="M2878" t="s">
        <v>1174</v>
      </c>
      <c r="N2878" t="s">
        <v>919</v>
      </c>
      <c r="O2878">
        <v>310</v>
      </c>
    </row>
    <row r="2879" spans="1:15" x14ac:dyDescent="0.35">
      <c r="A2879" s="189" t="str">
        <f t="shared" si="169"/>
        <v>Jul</v>
      </c>
      <c r="B2879" s="190" t="str">
        <f t="shared" si="170"/>
        <v>2024</v>
      </c>
      <c r="C2879" s="190" t="str">
        <f t="shared" si="171"/>
        <v>Jul-2024</v>
      </c>
      <c r="D2879" s="2">
        <v>45504</v>
      </c>
      <c r="E2879" t="s">
        <v>1119</v>
      </c>
      <c r="F2879" t="s">
        <v>1570</v>
      </c>
      <c r="G2879" t="s">
        <v>1120</v>
      </c>
      <c r="H2879" t="s">
        <v>692</v>
      </c>
      <c r="I2879" t="s">
        <v>1170</v>
      </c>
      <c r="J2879" t="s">
        <v>1171</v>
      </c>
      <c r="K2879" t="s">
        <v>1172</v>
      </c>
      <c r="L2879" t="s">
        <v>1173</v>
      </c>
      <c r="M2879" t="s">
        <v>1174</v>
      </c>
      <c r="N2879" t="s">
        <v>920</v>
      </c>
      <c r="O2879">
        <v>2175</v>
      </c>
    </row>
    <row r="2880" spans="1:15" x14ac:dyDescent="0.35">
      <c r="A2880" s="189" t="str">
        <f t="shared" si="169"/>
        <v>Jul</v>
      </c>
      <c r="B2880" s="190" t="str">
        <f t="shared" si="170"/>
        <v>2024</v>
      </c>
      <c r="C2880" s="190" t="str">
        <f t="shared" si="171"/>
        <v>Jul-2024</v>
      </c>
      <c r="D2880" s="2">
        <v>45504</v>
      </c>
      <c r="E2880" t="s">
        <v>1119</v>
      </c>
      <c r="F2880" t="s">
        <v>1570</v>
      </c>
      <c r="G2880" t="s">
        <v>1120</v>
      </c>
      <c r="H2880" t="s">
        <v>692</v>
      </c>
      <c r="I2880" t="s">
        <v>1170</v>
      </c>
      <c r="J2880" t="s">
        <v>1171</v>
      </c>
      <c r="K2880" t="s">
        <v>1172</v>
      </c>
      <c r="L2880" t="s">
        <v>1173</v>
      </c>
      <c r="M2880" t="s">
        <v>1174</v>
      </c>
      <c r="N2880" t="s">
        <v>922</v>
      </c>
      <c r="O2880">
        <v>1980</v>
      </c>
    </row>
    <row r="2881" spans="1:15" x14ac:dyDescent="0.35">
      <c r="A2881" s="189" t="str">
        <f t="shared" si="169"/>
        <v>Jul</v>
      </c>
      <c r="B2881" s="190" t="str">
        <f t="shared" si="170"/>
        <v>2024</v>
      </c>
      <c r="C2881" s="190" t="str">
        <f t="shared" si="171"/>
        <v>Jul-2024</v>
      </c>
      <c r="D2881" s="2">
        <v>45504</v>
      </c>
      <c r="E2881" t="s">
        <v>1119</v>
      </c>
      <c r="F2881" t="s">
        <v>1570</v>
      </c>
      <c r="G2881" t="s">
        <v>1120</v>
      </c>
      <c r="H2881" t="s">
        <v>692</v>
      </c>
      <c r="I2881" t="s">
        <v>1170</v>
      </c>
      <c r="J2881" t="s">
        <v>1171</v>
      </c>
      <c r="K2881" t="s">
        <v>1172</v>
      </c>
      <c r="L2881" t="s">
        <v>1173</v>
      </c>
      <c r="M2881" t="s">
        <v>1174</v>
      </c>
      <c r="N2881" t="s">
        <v>921</v>
      </c>
      <c r="O2881">
        <v>2260</v>
      </c>
    </row>
    <row r="2882" spans="1:15" x14ac:dyDescent="0.35">
      <c r="A2882" s="189" t="str">
        <f t="shared" si="169"/>
        <v>Jul</v>
      </c>
      <c r="B2882" s="190" t="str">
        <f t="shared" si="170"/>
        <v>2024</v>
      </c>
      <c r="C2882" s="190" t="str">
        <f t="shared" si="171"/>
        <v>Jul-2024</v>
      </c>
      <c r="D2882" s="2">
        <v>45504</v>
      </c>
      <c r="E2882" t="s">
        <v>1175</v>
      </c>
      <c r="F2882" t="s">
        <v>1571</v>
      </c>
      <c r="G2882" t="s">
        <v>1176</v>
      </c>
      <c r="H2882" t="s">
        <v>662</v>
      </c>
      <c r="I2882" t="s">
        <v>1177</v>
      </c>
      <c r="J2882" t="s">
        <v>1178</v>
      </c>
      <c r="K2882" t="s">
        <v>1179</v>
      </c>
      <c r="L2882" t="s">
        <v>1180</v>
      </c>
      <c r="M2882" t="s">
        <v>1181</v>
      </c>
      <c r="N2882" t="s">
        <v>1528</v>
      </c>
      <c r="O2882">
        <v>15</v>
      </c>
    </row>
    <row r="2883" spans="1:15" x14ac:dyDescent="0.35">
      <c r="A2883" s="189" t="str">
        <f t="shared" ref="A2883:A2946" si="172">TEXT(D2883,"mmm")</f>
        <v>Jul</v>
      </c>
      <c r="B2883" s="190" t="str">
        <f t="shared" ref="B2883:B2946" si="173">TEXT(D2883,"yyyy")</f>
        <v>2024</v>
      </c>
      <c r="C2883" s="190" t="str">
        <f t="shared" ref="C2883:C2946" si="174">_xlfn.CONCAT(A2883&amp;"-"&amp;B2883)</f>
        <v>Jul-2024</v>
      </c>
      <c r="D2883" s="2">
        <v>45504</v>
      </c>
      <c r="E2883" t="s">
        <v>1175</v>
      </c>
      <c r="F2883" t="s">
        <v>1571</v>
      </c>
      <c r="G2883" t="s">
        <v>1176</v>
      </c>
      <c r="H2883" t="s">
        <v>662</v>
      </c>
      <c r="I2883" t="s">
        <v>1177</v>
      </c>
      <c r="J2883" t="s">
        <v>1178</v>
      </c>
      <c r="K2883" t="s">
        <v>1179</v>
      </c>
      <c r="L2883" t="s">
        <v>1180</v>
      </c>
      <c r="M2883" t="s">
        <v>1181</v>
      </c>
      <c r="N2883" t="s">
        <v>1529</v>
      </c>
      <c r="O2883" t="s">
        <v>958</v>
      </c>
    </row>
    <row r="2884" spans="1:15" x14ac:dyDescent="0.35">
      <c r="A2884" s="189" t="str">
        <f t="shared" si="172"/>
        <v>Jul</v>
      </c>
      <c r="B2884" s="190" t="str">
        <f t="shared" si="173"/>
        <v>2024</v>
      </c>
      <c r="C2884" s="190" t="str">
        <f t="shared" si="174"/>
        <v>Jul-2024</v>
      </c>
      <c r="D2884" s="2">
        <v>45504</v>
      </c>
      <c r="E2884" t="s">
        <v>1175</v>
      </c>
      <c r="F2884" t="s">
        <v>1571</v>
      </c>
      <c r="G2884" t="s">
        <v>1176</v>
      </c>
      <c r="H2884" t="s">
        <v>662</v>
      </c>
      <c r="I2884" t="s">
        <v>1177</v>
      </c>
      <c r="J2884" t="s">
        <v>1178</v>
      </c>
      <c r="K2884" t="s">
        <v>1179</v>
      </c>
      <c r="L2884" t="s">
        <v>1180</v>
      </c>
      <c r="M2884" t="s">
        <v>1181</v>
      </c>
      <c r="N2884" t="s">
        <v>919</v>
      </c>
      <c r="O2884">
        <v>75</v>
      </c>
    </row>
    <row r="2885" spans="1:15" x14ac:dyDescent="0.35">
      <c r="A2885" s="189" t="str">
        <f t="shared" si="172"/>
        <v>Jul</v>
      </c>
      <c r="B2885" s="190" t="str">
        <f t="shared" si="173"/>
        <v>2024</v>
      </c>
      <c r="C2885" s="190" t="str">
        <f t="shared" si="174"/>
        <v>Jul-2024</v>
      </c>
      <c r="D2885" s="2">
        <v>45504</v>
      </c>
      <c r="E2885" t="s">
        <v>1175</v>
      </c>
      <c r="F2885" t="s">
        <v>1571</v>
      </c>
      <c r="G2885" t="s">
        <v>1176</v>
      </c>
      <c r="H2885" t="s">
        <v>662</v>
      </c>
      <c r="I2885" t="s">
        <v>1177</v>
      </c>
      <c r="J2885" t="s">
        <v>1178</v>
      </c>
      <c r="K2885" t="s">
        <v>1179</v>
      </c>
      <c r="L2885" t="s">
        <v>1180</v>
      </c>
      <c r="M2885" t="s">
        <v>1181</v>
      </c>
      <c r="N2885" t="s">
        <v>920</v>
      </c>
      <c r="O2885">
        <v>540</v>
      </c>
    </row>
    <row r="2886" spans="1:15" x14ac:dyDescent="0.35">
      <c r="A2886" s="189" t="str">
        <f t="shared" si="172"/>
        <v>Jul</v>
      </c>
      <c r="B2886" s="190" t="str">
        <f t="shared" si="173"/>
        <v>2024</v>
      </c>
      <c r="C2886" s="190" t="str">
        <f t="shared" si="174"/>
        <v>Jul-2024</v>
      </c>
      <c r="D2886" s="2">
        <v>45504</v>
      </c>
      <c r="E2886" t="s">
        <v>1175</v>
      </c>
      <c r="F2886" t="s">
        <v>1571</v>
      </c>
      <c r="G2886" t="s">
        <v>1176</v>
      </c>
      <c r="H2886" t="s">
        <v>662</v>
      </c>
      <c r="I2886" t="s">
        <v>1177</v>
      </c>
      <c r="J2886" t="s">
        <v>1178</v>
      </c>
      <c r="K2886" t="s">
        <v>1179</v>
      </c>
      <c r="L2886" t="s">
        <v>1180</v>
      </c>
      <c r="M2886" t="s">
        <v>1181</v>
      </c>
      <c r="N2886" t="s">
        <v>922</v>
      </c>
      <c r="O2886">
        <v>235</v>
      </c>
    </row>
    <row r="2887" spans="1:15" x14ac:dyDescent="0.35">
      <c r="A2887" s="189" t="str">
        <f t="shared" si="172"/>
        <v>Jul</v>
      </c>
      <c r="B2887" s="190" t="str">
        <f t="shared" si="173"/>
        <v>2024</v>
      </c>
      <c r="C2887" s="190" t="str">
        <f t="shared" si="174"/>
        <v>Jul-2024</v>
      </c>
      <c r="D2887" s="2">
        <v>45504</v>
      </c>
      <c r="E2887" t="s">
        <v>1175</v>
      </c>
      <c r="F2887" t="s">
        <v>1571</v>
      </c>
      <c r="G2887" t="s">
        <v>1176</v>
      </c>
      <c r="H2887" t="s">
        <v>662</v>
      </c>
      <c r="I2887" t="s">
        <v>1177</v>
      </c>
      <c r="J2887" t="s">
        <v>1178</v>
      </c>
      <c r="K2887" t="s">
        <v>1179</v>
      </c>
      <c r="L2887" t="s">
        <v>1180</v>
      </c>
      <c r="M2887" t="s">
        <v>1181</v>
      </c>
      <c r="N2887" t="s">
        <v>921</v>
      </c>
      <c r="O2887">
        <v>240</v>
      </c>
    </row>
    <row r="2888" spans="1:15" x14ac:dyDescent="0.35">
      <c r="A2888" s="189" t="str">
        <f t="shared" si="172"/>
        <v>Jul</v>
      </c>
      <c r="B2888" s="190" t="str">
        <f t="shared" si="173"/>
        <v>2024</v>
      </c>
      <c r="C2888" s="190" t="str">
        <f t="shared" si="174"/>
        <v>Jul-2024</v>
      </c>
      <c r="D2888" s="2">
        <v>45504</v>
      </c>
      <c r="E2888" t="s">
        <v>1175</v>
      </c>
      <c r="F2888" t="s">
        <v>1571</v>
      </c>
      <c r="G2888" t="s">
        <v>1176</v>
      </c>
      <c r="H2888" t="s">
        <v>662</v>
      </c>
      <c r="I2888" t="s">
        <v>1177</v>
      </c>
      <c r="J2888" t="s">
        <v>1178</v>
      </c>
      <c r="K2888" t="s">
        <v>1182</v>
      </c>
      <c r="L2888" t="s">
        <v>1183</v>
      </c>
      <c r="M2888" t="s">
        <v>1184</v>
      </c>
      <c r="N2888" t="s">
        <v>1528</v>
      </c>
      <c r="O2888">
        <v>35</v>
      </c>
    </row>
    <row r="2889" spans="1:15" x14ac:dyDescent="0.35">
      <c r="A2889" s="189" t="str">
        <f t="shared" si="172"/>
        <v>Jul</v>
      </c>
      <c r="B2889" s="190" t="str">
        <f t="shared" si="173"/>
        <v>2024</v>
      </c>
      <c r="C2889" s="190" t="str">
        <f t="shared" si="174"/>
        <v>Jul-2024</v>
      </c>
      <c r="D2889" s="2">
        <v>45504</v>
      </c>
      <c r="E2889" t="s">
        <v>1175</v>
      </c>
      <c r="F2889" t="s">
        <v>1571</v>
      </c>
      <c r="G2889" t="s">
        <v>1176</v>
      </c>
      <c r="H2889" t="s">
        <v>662</v>
      </c>
      <c r="I2889" t="s">
        <v>1177</v>
      </c>
      <c r="J2889" t="s">
        <v>1178</v>
      </c>
      <c r="K2889" t="s">
        <v>1182</v>
      </c>
      <c r="L2889" t="s">
        <v>1183</v>
      </c>
      <c r="M2889" t="s">
        <v>1184</v>
      </c>
      <c r="N2889" t="s">
        <v>1529</v>
      </c>
      <c r="O2889" t="s">
        <v>958</v>
      </c>
    </row>
    <row r="2890" spans="1:15" x14ac:dyDescent="0.35">
      <c r="A2890" s="189" t="str">
        <f t="shared" si="172"/>
        <v>Jul</v>
      </c>
      <c r="B2890" s="190" t="str">
        <f t="shared" si="173"/>
        <v>2024</v>
      </c>
      <c r="C2890" s="190" t="str">
        <f t="shared" si="174"/>
        <v>Jul-2024</v>
      </c>
      <c r="D2890" s="2">
        <v>45504</v>
      </c>
      <c r="E2890" t="s">
        <v>1175</v>
      </c>
      <c r="F2890" t="s">
        <v>1571</v>
      </c>
      <c r="G2890" t="s">
        <v>1176</v>
      </c>
      <c r="H2890" t="s">
        <v>662</v>
      </c>
      <c r="I2890" t="s">
        <v>1177</v>
      </c>
      <c r="J2890" t="s">
        <v>1178</v>
      </c>
      <c r="K2890" t="s">
        <v>1182</v>
      </c>
      <c r="L2890" t="s">
        <v>1183</v>
      </c>
      <c r="M2890" t="s">
        <v>1184</v>
      </c>
      <c r="N2890" t="s">
        <v>919</v>
      </c>
      <c r="O2890">
        <v>180</v>
      </c>
    </row>
    <row r="2891" spans="1:15" x14ac:dyDescent="0.35">
      <c r="A2891" s="189" t="str">
        <f t="shared" si="172"/>
        <v>Jul</v>
      </c>
      <c r="B2891" s="190" t="str">
        <f t="shared" si="173"/>
        <v>2024</v>
      </c>
      <c r="C2891" s="190" t="str">
        <f t="shared" si="174"/>
        <v>Jul-2024</v>
      </c>
      <c r="D2891" s="2">
        <v>45504</v>
      </c>
      <c r="E2891" t="s">
        <v>1175</v>
      </c>
      <c r="F2891" t="s">
        <v>1571</v>
      </c>
      <c r="G2891" t="s">
        <v>1176</v>
      </c>
      <c r="H2891" t="s">
        <v>662</v>
      </c>
      <c r="I2891" t="s">
        <v>1177</v>
      </c>
      <c r="J2891" t="s">
        <v>1178</v>
      </c>
      <c r="K2891" t="s">
        <v>1182</v>
      </c>
      <c r="L2891" t="s">
        <v>1183</v>
      </c>
      <c r="M2891" t="s">
        <v>1184</v>
      </c>
      <c r="N2891" t="s">
        <v>920</v>
      </c>
      <c r="O2891">
        <v>735</v>
      </c>
    </row>
    <row r="2892" spans="1:15" x14ac:dyDescent="0.35">
      <c r="A2892" s="189" t="str">
        <f t="shared" si="172"/>
        <v>Jul</v>
      </c>
      <c r="B2892" s="190" t="str">
        <f t="shared" si="173"/>
        <v>2024</v>
      </c>
      <c r="C2892" s="190" t="str">
        <f t="shared" si="174"/>
        <v>Jul-2024</v>
      </c>
      <c r="D2892" s="2">
        <v>45504</v>
      </c>
      <c r="E2892" t="s">
        <v>1175</v>
      </c>
      <c r="F2892" t="s">
        <v>1571</v>
      </c>
      <c r="G2892" t="s">
        <v>1176</v>
      </c>
      <c r="H2892" t="s">
        <v>662</v>
      </c>
      <c r="I2892" t="s">
        <v>1177</v>
      </c>
      <c r="J2892" t="s">
        <v>1178</v>
      </c>
      <c r="K2892" t="s">
        <v>1182</v>
      </c>
      <c r="L2892" t="s">
        <v>1183</v>
      </c>
      <c r="M2892" t="s">
        <v>1184</v>
      </c>
      <c r="N2892" t="s">
        <v>922</v>
      </c>
      <c r="O2892">
        <v>210</v>
      </c>
    </row>
    <row r="2893" spans="1:15" x14ac:dyDescent="0.35">
      <c r="A2893" s="189" t="str">
        <f t="shared" si="172"/>
        <v>Jul</v>
      </c>
      <c r="B2893" s="190" t="str">
        <f t="shared" si="173"/>
        <v>2024</v>
      </c>
      <c r="C2893" s="190" t="str">
        <f t="shared" si="174"/>
        <v>Jul-2024</v>
      </c>
      <c r="D2893" s="2">
        <v>45504</v>
      </c>
      <c r="E2893" t="s">
        <v>1175</v>
      </c>
      <c r="F2893" t="s">
        <v>1571</v>
      </c>
      <c r="G2893" t="s">
        <v>1176</v>
      </c>
      <c r="H2893" t="s">
        <v>662</v>
      </c>
      <c r="I2893" t="s">
        <v>1177</v>
      </c>
      <c r="J2893" t="s">
        <v>1178</v>
      </c>
      <c r="K2893" t="s">
        <v>1182</v>
      </c>
      <c r="L2893" t="s">
        <v>1183</v>
      </c>
      <c r="M2893" t="s">
        <v>1184</v>
      </c>
      <c r="N2893" t="s">
        <v>921</v>
      </c>
      <c r="O2893">
        <v>420</v>
      </c>
    </row>
    <row r="2894" spans="1:15" x14ac:dyDescent="0.35">
      <c r="A2894" s="189" t="str">
        <f t="shared" si="172"/>
        <v>Jul</v>
      </c>
      <c r="B2894" s="190" t="str">
        <f t="shared" si="173"/>
        <v>2024</v>
      </c>
      <c r="C2894" s="190" t="str">
        <f t="shared" si="174"/>
        <v>Jul-2024</v>
      </c>
      <c r="D2894" s="2">
        <v>45504</v>
      </c>
      <c r="E2894" t="s">
        <v>1175</v>
      </c>
      <c r="F2894" t="s">
        <v>1571</v>
      </c>
      <c r="G2894" t="s">
        <v>1176</v>
      </c>
      <c r="H2894" t="s">
        <v>662</v>
      </c>
      <c r="I2894" t="s">
        <v>1177</v>
      </c>
      <c r="J2894" t="s">
        <v>1178</v>
      </c>
      <c r="K2894" t="s">
        <v>1185</v>
      </c>
      <c r="L2894" t="s">
        <v>1186</v>
      </c>
      <c r="M2894" t="s">
        <v>1187</v>
      </c>
      <c r="N2894" t="s">
        <v>1528</v>
      </c>
      <c r="O2894">
        <v>85</v>
      </c>
    </row>
    <row r="2895" spans="1:15" x14ac:dyDescent="0.35">
      <c r="A2895" s="189" t="str">
        <f t="shared" si="172"/>
        <v>Jul</v>
      </c>
      <c r="B2895" s="190" t="str">
        <f t="shared" si="173"/>
        <v>2024</v>
      </c>
      <c r="C2895" s="190" t="str">
        <f t="shared" si="174"/>
        <v>Jul-2024</v>
      </c>
      <c r="D2895" s="2">
        <v>45504</v>
      </c>
      <c r="E2895" t="s">
        <v>1175</v>
      </c>
      <c r="F2895" t="s">
        <v>1571</v>
      </c>
      <c r="G2895" t="s">
        <v>1176</v>
      </c>
      <c r="H2895" t="s">
        <v>662</v>
      </c>
      <c r="I2895" t="s">
        <v>1177</v>
      </c>
      <c r="J2895" t="s">
        <v>1178</v>
      </c>
      <c r="K2895" t="s">
        <v>1185</v>
      </c>
      <c r="L2895" t="s">
        <v>1186</v>
      </c>
      <c r="M2895" t="s">
        <v>1187</v>
      </c>
      <c r="N2895" t="s">
        <v>1529</v>
      </c>
      <c r="O2895" t="s">
        <v>958</v>
      </c>
    </row>
    <row r="2896" spans="1:15" x14ac:dyDescent="0.35">
      <c r="A2896" s="189" t="str">
        <f t="shared" si="172"/>
        <v>Jul</v>
      </c>
      <c r="B2896" s="190" t="str">
        <f t="shared" si="173"/>
        <v>2024</v>
      </c>
      <c r="C2896" s="190" t="str">
        <f t="shared" si="174"/>
        <v>Jul-2024</v>
      </c>
      <c r="D2896" s="2">
        <v>45504</v>
      </c>
      <c r="E2896" t="s">
        <v>1175</v>
      </c>
      <c r="F2896" t="s">
        <v>1571</v>
      </c>
      <c r="G2896" t="s">
        <v>1176</v>
      </c>
      <c r="H2896" t="s">
        <v>662</v>
      </c>
      <c r="I2896" t="s">
        <v>1177</v>
      </c>
      <c r="J2896" t="s">
        <v>1178</v>
      </c>
      <c r="K2896" t="s">
        <v>1185</v>
      </c>
      <c r="L2896" t="s">
        <v>1186</v>
      </c>
      <c r="M2896" t="s">
        <v>1187</v>
      </c>
      <c r="N2896" t="s">
        <v>919</v>
      </c>
      <c r="O2896">
        <v>25</v>
      </c>
    </row>
    <row r="2897" spans="1:15" x14ac:dyDescent="0.35">
      <c r="A2897" s="189" t="str">
        <f t="shared" si="172"/>
        <v>Jul</v>
      </c>
      <c r="B2897" s="190" t="str">
        <f t="shared" si="173"/>
        <v>2024</v>
      </c>
      <c r="C2897" s="190" t="str">
        <f t="shared" si="174"/>
        <v>Jul-2024</v>
      </c>
      <c r="D2897" s="2">
        <v>45504</v>
      </c>
      <c r="E2897" t="s">
        <v>1175</v>
      </c>
      <c r="F2897" t="s">
        <v>1571</v>
      </c>
      <c r="G2897" t="s">
        <v>1176</v>
      </c>
      <c r="H2897" t="s">
        <v>662</v>
      </c>
      <c r="I2897" t="s">
        <v>1177</v>
      </c>
      <c r="J2897" t="s">
        <v>1178</v>
      </c>
      <c r="K2897" t="s">
        <v>1185</v>
      </c>
      <c r="L2897" t="s">
        <v>1186</v>
      </c>
      <c r="M2897" t="s">
        <v>1187</v>
      </c>
      <c r="N2897" t="s">
        <v>920</v>
      </c>
      <c r="O2897">
        <v>835</v>
      </c>
    </row>
    <row r="2898" spans="1:15" x14ac:dyDescent="0.35">
      <c r="A2898" s="189" t="str">
        <f t="shared" si="172"/>
        <v>Jul</v>
      </c>
      <c r="B2898" s="190" t="str">
        <f t="shared" si="173"/>
        <v>2024</v>
      </c>
      <c r="C2898" s="190" t="str">
        <f t="shared" si="174"/>
        <v>Jul-2024</v>
      </c>
      <c r="D2898" s="2">
        <v>45504</v>
      </c>
      <c r="E2898" t="s">
        <v>1175</v>
      </c>
      <c r="F2898" t="s">
        <v>1571</v>
      </c>
      <c r="G2898" t="s">
        <v>1176</v>
      </c>
      <c r="H2898" t="s">
        <v>662</v>
      </c>
      <c r="I2898" t="s">
        <v>1177</v>
      </c>
      <c r="J2898" t="s">
        <v>1178</v>
      </c>
      <c r="K2898" t="s">
        <v>1185</v>
      </c>
      <c r="L2898" t="s">
        <v>1186</v>
      </c>
      <c r="M2898" t="s">
        <v>1187</v>
      </c>
      <c r="N2898" t="s">
        <v>922</v>
      </c>
      <c r="O2898">
        <v>205</v>
      </c>
    </row>
    <row r="2899" spans="1:15" x14ac:dyDescent="0.35">
      <c r="A2899" s="189" t="str">
        <f t="shared" si="172"/>
        <v>Jul</v>
      </c>
      <c r="B2899" s="190" t="str">
        <f t="shared" si="173"/>
        <v>2024</v>
      </c>
      <c r="C2899" s="190" t="str">
        <f t="shared" si="174"/>
        <v>Jul-2024</v>
      </c>
      <c r="D2899" s="2">
        <v>45504</v>
      </c>
      <c r="E2899" t="s">
        <v>1175</v>
      </c>
      <c r="F2899" t="s">
        <v>1571</v>
      </c>
      <c r="G2899" t="s">
        <v>1176</v>
      </c>
      <c r="H2899" t="s">
        <v>662</v>
      </c>
      <c r="I2899" t="s">
        <v>1177</v>
      </c>
      <c r="J2899" t="s">
        <v>1178</v>
      </c>
      <c r="K2899" t="s">
        <v>1185</v>
      </c>
      <c r="L2899" t="s">
        <v>1186</v>
      </c>
      <c r="M2899" t="s">
        <v>1187</v>
      </c>
      <c r="N2899" t="s">
        <v>921</v>
      </c>
      <c r="O2899">
        <v>635</v>
      </c>
    </row>
    <row r="2900" spans="1:15" x14ac:dyDescent="0.35">
      <c r="A2900" s="189" t="str">
        <f t="shared" si="172"/>
        <v>Jul</v>
      </c>
      <c r="B2900" s="190" t="str">
        <f t="shared" si="173"/>
        <v>2024</v>
      </c>
      <c r="C2900" s="190" t="str">
        <f t="shared" si="174"/>
        <v>Jul-2024</v>
      </c>
      <c r="D2900" s="2">
        <v>45504</v>
      </c>
      <c r="E2900" t="s">
        <v>1175</v>
      </c>
      <c r="F2900" t="s">
        <v>1571</v>
      </c>
      <c r="G2900" t="s">
        <v>1176</v>
      </c>
      <c r="H2900" t="s">
        <v>662</v>
      </c>
      <c r="I2900" t="s">
        <v>1177</v>
      </c>
      <c r="J2900" t="s">
        <v>1178</v>
      </c>
      <c r="K2900" t="s">
        <v>1188</v>
      </c>
      <c r="L2900" t="s">
        <v>1189</v>
      </c>
      <c r="M2900" t="s">
        <v>1190</v>
      </c>
      <c r="N2900" t="s">
        <v>1528</v>
      </c>
      <c r="O2900">
        <v>250</v>
      </c>
    </row>
    <row r="2901" spans="1:15" x14ac:dyDescent="0.35">
      <c r="A2901" s="189" t="str">
        <f t="shared" si="172"/>
        <v>Jul</v>
      </c>
      <c r="B2901" s="190" t="str">
        <f t="shared" si="173"/>
        <v>2024</v>
      </c>
      <c r="C2901" s="190" t="str">
        <f t="shared" si="174"/>
        <v>Jul-2024</v>
      </c>
      <c r="D2901" s="2">
        <v>45504</v>
      </c>
      <c r="E2901" t="s">
        <v>1175</v>
      </c>
      <c r="F2901" t="s">
        <v>1571</v>
      </c>
      <c r="G2901" t="s">
        <v>1176</v>
      </c>
      <c r="H2901" t="s">
        <v>662</v>
      </c>
      <c r="I2901" t="s">
        <v>1177</v>
      </c>
      <c r="J2901" t="s">
        <v>1178</v>
      </c>
      <c r="K2901" t="s">
        <v>1188</v>
      </c>
      <c r="L2901" t="s">
        <v>1189</v>
      </c>
      <c r="M2901" t="s">
        <v>1190</v>
      </c>
      <c r="N2901" t="s">
        <v>1529</v>
      </c>
      <c r="O2901" t="s">
        <v>958</v>
      </c>
    </row>
    <row r="2902" spans="1:15" x14ac:dyDescent="0.35">
      <c r="A2902" s="189" t="str">
        <f t="shared" si="172"/>
        <v>Jul</v>
      </c>
      <c r="B2902" s="190" t="str">
        <f t="shared" si="173"/>
        <v>2024</v>
      </c>
      <c r="C2902" s="190" t="str">
        <f t="shared" si="174"/>
        <v>Jul-2024</v>
      </c>
      <c r="D2902" s="2">
        <v>45504</v>
      </c>
      <c r="E2902" t="s">
        <v>1175</v>
      </c>
      <c r="F2902" t="s">
        <v>1571</v>
      </c>
      <c r="G2902" t="s">
        <v>1176</v>
      </c>
      <c r="H2902" t="s">
        <v>662</v>
      </c>
      <c r="I2902" t="s">
        <v>1177</v>
      </c>
      <c r="J2902" t="s">
        <v>1178</v>
      </c>
      <c r="K2902" t="s">
        <v>1188</v>
      </c>
      <c r="L2902" t="s">
        <v>1189</v>
      </c>
      <c r="M2902" t="s">
        <v>1190</v>
      </c>
      <c r="N2902" t="s">
        <v>919</v>
      </c>
      <c r="O2902">
        <v>160</v>
      </c>
    </row>
    <row r="2903" spans="1:15" x14ac:dyDescent="0.35">
      <c r="A2903" s="189" t="str">
        <f t="shared" si="172"/>
        <v>Jul</v>
      </c>
      <c r="B2903" s="190" t="str">
        <f t="shared" si="173"/>
        <v>2024</v>
      </c>
      <c r="C2903" s="190" t="str">
        <f t="shared" si="174"/>
        <v>Jul-2024</v>
      </c>
      <c r="D2903" s="2">
        <v>45504</v>
      </c>
      <c r="E2903" t="s">
        <v>1175</v>
      </c>
      <c r="F2903" t="s">
        <v>1571</v>
      </c>
      <c r="G2903" t="s">
        <v>1176</v>
      </c>
      <c r="H2903" t="s">
        <v>662</v>
      </c>
      <c r="I2903" t="s">
        <v>1177</v>
      </c>
      <c r="J2903" t="s">
        <v>1178</v>
      </c>
      <c r="K2903" t="s">
        <v>1188</v>
      </c>
      <c r="L2903" t="s">
        <v>1189</v>
      </c>
      <c r="M2903" t="s">
        <v>1190</v>
      </c>
      <c r="N2903" t="s">
        <v>920</v>
      </c>
      <c r="O2903">
        <v>1175</v>
      </c>
    </row>
    <row r="2904" spans="1:15" x14ac:dyDescent="0.35">
      <c r="A2904" s="189" t="str">
        <f t="shared" si="172"/>
        <v>Jul</v>
      </c>
      <c r="B2904" s="190" t="str">
        <f t="shared" si="173"/>
        <v>2024</v>
      </c>
      <c r="C2904" s="190" t="str">
        <f t="shared" si="174"/>
        <v>Jul-2024</v>
      </c>
      <c r="D2904" s="2">
        <v>45504</v>
      </c>
      <c r="E2904" t="s">
        <v>1175</v>
      </c>
      <c r="F2904" t="s">
        <v>1571</v>
      </c>
      <c r="G2904" t="s">
        <v>1176</v>
      </c>
      <c r="H2904" t="s">
        <v>662</v>
      </c>
      <c r="I2904" t="s">
        <v>1177</v>
      </c>
      <c r="J2904" t="s">
        <v>1178</v>
      </c>
      <c r="K2904" t="s">
        <v>1188</v>
      </c>
      <c r="L2904" t="s">
        <v>1189</v>
      </c>
      <c r="M2904" t="s">
        <v>1190</v>
      </c>
      <c r="N2904" t="s">
        <v>922</v>
      </c>
      <c r="O2904">
        <v>605</v>
      </c>
    </row>
    <row r="2905" spans="1:15" x14ac:dyDescent="0.35">
      <c r="A2905" s="189" t="str">
        <f t="shared" si="172"/>
        <v>Jul</v>
      </c>
      <c r="B2905" s="190" t="str">
        <f t="shared" si="173"/>
        <v>2024</v>
      </c>
      <c r="C2905" s="190" t="str">
        <f t="shared" si="174"/>
        <v>Jul-2024</v>
      </c>
      <c r="D2905" s="2">
        <v>45504</v>
      </c>
      <c r="E2905" t="s">
        <v>1175</v>
      </c>
      <c r="F2905" t="s">
        <v>1571</v>
      </c>
      <c r="G2905" t="s">
        <v>1176</v>
      </c>
      <c r="H2905" t="s">
        <v>662</v>
      </c>
      <c r="I2905" t="s">
        <v>1177</v>
      </c>
      <c r="J2905" t="s">
        <v>1178</v>
      </c>
      <c r="K2905" t="s">
        <v>1188</v>
      </c>
      <c r="L2905" t="s">
        <v>1189</v>
      </c>
      <c r="M2905" t="s">
        <v>1190</v>
      </c>
      <c r="N2905" t="s">
        <v>921</v>
      </c>
      <c r="O2905">
        <v>925</v>
      </c>
    </row>
    <row r="2906" spans="1:15" x14ac:dyDescent="0.35">
      <c r="A2906" s="189" t="str">
        <f t="shared" si="172"/>
        <v>Jul</v>
      </c>
      <c r="B2906" s="190" t="str">
        <f t="shared" si="173"/>
        <v>2024</v>
      </c>
      <c r="C2906" s="190" t="str">
        <f t="shared" si="174"/>
        <v>Jul-2024</v>
      </c>
      <c r="D2906" s="2">
        <v>45504</v>
      </c>
      <c r="E2906" t="s">
        <v>1175</v>
      </c>
      <c r="F2906" t="s">
        <v>1571</v>
      </c>
      <c r="G2906" t="s">
        <v>1176</v>
      </c>
      <c r="H2906" t="s">
        <v>662</v>
      </c>
      <c r="I2906" t="s">
        <v>1177</v>
      </c>
      <c r="J2906" t="s">
        <v>1178</v>
      </c>
      <c r="K2906" t="s">
        <v>1191</v>
      </c>
      <c r="L2906" t="s">
        <v>1192</v>
      </c>
      <c r="M2906" t="s">
        <v>1193</v>
      </c>
      <c r="N2906" t="s">
        <v>1528</v>
      </c>
      <c r="O2906">
        <v>230</v>
      </c>
    </row>
    <row r="2907" spans="1:15" x14ac:dyDescent="0.35">
      <c r="A2907" s="189" t="str">
        <f t="shared" si="172"/>
        <v>Jul</v>
      </c>
      <c r="B2907" s="190" t="str">
        <f t="shared" si="173"/>
        <v>2024</v>
      </c>
      <c r="C2907" s="190" t="str">
        <f t="shared" si="174"/>
        <v>Jul-2024</v>
      </c>
      <c r="D2907" s="2">
        <v>45504</v>
      </c>
      <c r="E2907" t="s">
        <v>1175</v>
      </c>
      <c r="F2907" t="s">
        <v>1571</v>
      </c>
      <c r="G2907" t="s">
        <v>1176</v>
      </c>
      <c r="H2907" t="s">
        <v>662</v>
      </c>
      <c r="I2907" t="s">
        <v>1177</v>
      </c>
      <c r="J2907" t="s">
        <v>1178</v>
      </c>
      <c r="K2907" t="s">
        <v>1191</v>
      </c>
      <c r="L2907" t="s">
        <v>1192</v>
      </c>
      <c r="M2907" t="s">
        <v>1193</v>
      </c>
      <c r="N2907" t="s">
        <v>1529</v>
      </c>
      <c r="O2907" t="s">
        <v>958</v>
      </c>
    </row>
    <row r="2908" spans="1:15" x14ac:dyDescent="0.35">
      <c r="A2908" s="189" t="str">
        <f t="shared" si="172"/>
        <v>Jul</v>
      </c>
      <c r="B2908" s="190" t="str">
        <f t="shared" si="173"/>
        <v>2024</v>
      </c>
      <c r="C2908" s="190" t="str">
        <f t="shared" si="174"/>
        <v>Jul-2024</v>
      </c>
      <c r="D2908" s="2">
        <v>45504</v>
      </c>
      <c r="E2908" t="s">
        <v>1175</v>
      </c>
      <c r="F2908" t="s">
        <v>1571</v>
      </c>
      <c r="G2908" t="s">
        <v>1176</v>
      </c>
      <c r="H2908" t="s">
        <v>662</v>
      </c>
      <c r="I2908" t="s">
        <v>1177</v>
      </c>
      <c r="J2908" t="s">
        <v>1178</v>
      </c>
      <c r="K2908" t="s">
        <v>1191</v>
      </c>
      <c r="L2908" t="s">
        <v>1192</v>
      </c>
      <c r="M2908" t="s">
        <v>1193</v>
      </c>
      <c r="N2908" t="s">
        <v>919</v>
      </c>
      <c r="O2908">
        <v>25</v>
      </c>
    </row>
    <row r="2909" spans="1:15" x14ac:dyDescent="0.35">
      <c r="A2909" s="189" t="str">
        <f t="shared" si="172"/>
        <v>Jul</v>
      </c>
      <c r="B2909" s="190" t="str">
        <f t="shared" si="173"/>
        <v>2024</v>
      </c>
      <c r="C2909" s="190" t="str">
        <f t="shared" si="174"/>
        <v>Jul-2024</v>
      </c>
      <c r="D2909" s="2">
        <v>45504</v>
      </c>
      <c r="E2909" t="s">
        <v>1175</v>
      </c>
      <c r="F2909" t="s">
        <v>1571</v>
      </c>
      <c r="G2909" t="s">
        <v>1176</v>
      </c>
      <c r="H2909" t="s">
        <v>662</v>
      </c>
      <c r="I2909" t="s">
        <v>1177</v>
      </c>
      <c r="J2909" t="s">
        <v>1178</v>
      </c>
      <c r="K2909" t="s">
        <v>1191</v>
      </c>
      <c r="L2909" t="s">
        <v>1192</v>
      </c>
      <c r="M2909" t="s">
        <v>1193</v>
      </c>
      <c r="N2909" t="s">
        <v>920</v>
      </c>
      <c r="O2909">
        <v>875</v>
      </c>
    </row>
    <row r="2910" spans="1:15" x14ac:dyDescent="0.35">
      <c r="A2910" s="189" t="str">
        <f t="shared" si="172"/>
        <v>Jul</v>
      </c>
      <c r="B2910" s="190" t="str">
        <f t="shared" si="173"/>
        <v>2024</v>
      </c>
      <c r="C2910" s="190" t="str">
        <f t="shared" si="174"/>
        <v>Jul-2024</v>
      </c>
      <c r="D2910" s="2">
        <v>45504</v>
      </c>
      <c r="E2910" t="s">
        <v>1175</v>
      </c>
      <c r="F2910" t="s">
        <v>1571</v>
      </c>
      <c r="G2910" t="s">
        <v>1176</v>
      </c>
      <c r="H2910" t="s">
        <v>662</v>
      </c>
      <c r="I2910" t="s">
        <v>1177</v>
      </c>
      <c r="J2910" t="s">
        <v>1178</v>
      </c>
      <c r="K2910" t="s">
        <v>1191</v>
      </c>
      <c r="L2910" t="s">
        <v>1192</v>
      </c>
      <c r="M2910" t="s">
        <v>1193</v>
      </c>
      <c r="N2910" t="s">
        <v>922</v>
      </c>
      <c r="O2910">
        <v>205</v>
      </c>
    </row>
    <row r="2911" spans="1:15" x14ac:dyDescent="0.35">
      <c r="A2911" s="189" t="str">
        <f t="shared" si="172"/>
        <v>Jul</v>
      </c>
      <c r="B2911" s="190" t="str">
        <f t="shared" si="173"/>
        <v>2024</v>
      </c>
      <c r="C2911" s="190" t="str">
        <f t="shared" si="174"/>
        <v>Jul-2024</v>
      </c>
      <c r="D2911" s="2">
        <v>45504</v>
      </c>
      <c r="E2911" t="s">
        <v>1175</v>
      </c>
      <c r="F2911" t="s">
        <v>1571</v>
      </c>
      <c r="G2911" t="s">
        <v>1176</v>
      </c>
      <c r="H2911" t="s">
        <v>662</v>
      </c>
      <c r="I2911" t="s">
        <v>1177</v>
      </c>
      <c r="J2911" t="s">
        <v>1178</v>
      </c>
      <c r="K2911" t="s">
        <v>1191</v>
      </c>
      <c r="L2911" t="s">
        <v>1192</v>
      </c>
      <c r="M2911" t="s">
        <v>1193</v>
      </c>
      <c r="N2911" t="s">
        <v>921</v>
      </c>
      <c r="O2911">
        <v>460</v>
      </c>
    </row>
    <row r="2912" spans="1:15" x14ac:dyDescent="0.35">
      <c r="A2912" s="189" t="str">
        <f t="shared" si="172"/>
        <v>Jul</v>
      </c>
      <c r="B2912" s="190" t="str">
        <f t="shared" si="173"/>
        <v>2024</v>
      </c>
      <c r="C2912" s="190" t="str">
        <f t="shared" si="174"/>
        <v>Jul-2024</v>
      </c>
      <c r="D2912" s="2">
        <v>45504</v>
      </c>
      <c r="E2912" t="s">
        <v>1175</v>
      </c>
      <c r="F2912" t="s">
        <v>1571</v>
      </c>
      <c r="G2912" t="s">
        <v>1176</v>
      </c>
      <c r="H2912" t="s">
        <v>662</v>
      </c>
      <c r="I2912" t="s">
        <v>1177</v>
      </c>
      <c r="J2912" t="s">
        <v>1178</v>
      </c>
      <c r="K2912" t="s">
        <v>1194</v>
      </c>
      <c r="L2912" t="s">
        <v>1195</v>
      </c>
      <c r="M2912" t="s">
        <v>1196</v>
      </c>
      <c r="N2912" t="s">
        <v>1528</v>
      </c>
      <c r="O2912">
        <v>25</v>
      </c>
    </row>
    <row r="2913" spans="1:15" x14ac:dyDescent="0.35">
      <c r="A2913" s="189" t="str">
        <f t="shared" si="172"/>
        <v>Jul</v>
      </c>
      <c r="B2913" s="190" t="str">
        <f t="shared" si="173"/>
        <v>2024</v>
      </c>
      <c r="C2913" s="190" t="str">
        <f t="shared" si="174"/>
        <v>Jul-2024</v>
      </c>
      <c r="D2913" s="2">
        <v>45504</v>
      </c>
      <c r="E2913" t="s">
        <v>1175</v>
      </c>
      <c r="F2913" t="s">
        <v>1571</v>
      </c>
      <c r="G2913" t="s">
        <v>1176</v>
      </c>
      <c r="H2913" t="s">
        <v>662</v>
      </c>
      <c r="I2913" t="s">
        <v>1177</v>
      </c>
      <c r="J2913" t="s">
        <v>1178</v>
      </c>
      <c r="K2913" t="s">
        <v>1194</v>
      </c>
      <c r="L2913" t="s">
        <v>1195</v>
      </c>
      <c r="M2913" t="s">
        <v>1196</v>
      </c>
      <c r="N2913" t="s">
        <v>1529</v>
      </c>
      <c r="O2913" t="s">
        <v>958</v>
      </c>
    </row>
    <row r="2914" spans="1:15" x14ac:dyDescent="0.35">
      <c r="A2914" s="189" t="str">
        <f t="shared" si="172"/>
        <v>Jul</v>
      </c>
      <c r="B2914" s="190" t="str">
        <f t="shared" si="173"/>
        <v>2024</v>
      </c>
      <c r="C2914" s="190" t="str">
        <f t="shared" si="174"/>
        <v>Jul-2024</v>
      </c>
      <c r="D2914" s="2">
        <v>45504</v>
      </c>
      <c r="E2914" t="s">
        <v>1175</v>
      </c>
      <c r="F2914" t="s">
        <v>1571</v>
      </c>
      <c r="G2914" t="s">
        <v>1176</v>
      </c>
      <c r="H2914" t="s">
        <v>662</v>
      </c>
      <c r="I2914" t="s">
        <v>1177</v>
      </c>
      <c r="J2914" t="s">
        <v>1178</v>
      </c>
      <c r="K2914" t="s">
        <v>1194</v>
      </c>
      <c r="L2914" t="s">
        <v>1195</v>
      </c>
      <c r="M2914" t="s">
        <v>1196</v>
      </c>
      <c r="N2914" t="s">
        <v>919</v>
      </c>
      <c r="O2914">
        <v>440</v>
      </c>
    </row>
    <row r="2915" spans="1:15" x14ac:dyDescent="0.35">
      <c r="A2915" s="189" t="str">
        <f t="shared" si="172"/>
        <v>Jul</v>
      </c>
      <c r="B2915" s="190" t="str">
        <f t="shared" si="173"/>
        <v>2024</v>
      </c>
      <c r="C2915" s="190" t="str">
        <f t="shared" si="174"/>
        <v>Jul-2024</v>
      </c>
      <c r="D2915" s="2">
        <v>45504</v>
      </c>
      <c r="E2915" t="s">
        <v>1175</v>
      </c>
      <c r="F2915" t="s">
        <v>1571</v>
      </c>
      <c r="G2915" t="s">
        <v>1176</v>
      </c>
      <c r="H2915" t="s">
        <v>662</v>
      </c>
      <c r="I2915" t="s">
        <v>1177</v>
      </c>
      <c r="J2915" t="s">
        <v>1178</v>
      </c>
      <c r="K2915" t="s">
        <v>1194</v>
      </c>
      <c r="L2915" t="s">
        <v>1195</v>
      </c>
      <c r="M2915" t="s">
        <v>1196</v>
      </c>
      <c r="N2915" t="s">
        <v>920</v>
      </c>
      <c r="O2915">
        <v>2305</v>
      </c>
    </row>
    <row r="2916" spans="1:15" x14ac:dyDescent="0.35">
      <c r="A2916" s="189" t="str">
        <f t="shared" si="172"/>
        <v>Jul</v>
      </c>
      <c r="B2916" s="190" t="str">
        <f t="shared" si="173"/>
        <v>2024</v>
      </c>
      <c r="C2916" s="190" t="str">
        <f t="shared" si="174"/>
        <v>Jul-2024</v>
      </c>
      <c r="D2916" s="2">
        <v>45504</v>
      </c>
      <c r="E2916" t="s">
        <v>1175</v>
      </c>
      <c r="F2916" t="s">
        <v>1571</v>
      </c>
      <c r="G2916" t="s">
        <v>1176</v>
      </c>
      <c r="H2916" t="s">
        <v>662</v>
      </c>
      <c r="I2916" t="s">
        <v>1177</v>
      </c>
      <c r="J2916" t="s">
        <v>1178</v>
      </c>
      <c r="K2916" t="s">
        <v>1194</v>
      </c>
      <c r="L2916" t="s">
        <v>1195</v>
      </c>
      <c r="M2916" t="s">
        <v>1196</v>
      </c>
      <c r="N2916" t="s">
        <v>922</v>
      </c>
      <c r="O2916">
        <v>130</v>
      </c>
    </row>
    <row r="2917" spans="1:15" x14ac:dyDescent="0.35">
      <c r="A2917" s="189" t="str">
        <f t="shared" si="172"/>
        <v>Jul</v>
      </c>
      <c r="B2917" s="190" t="str">
        <f t="shared" si="173"/>
        <v>2024</v>
      </c>
      <c r="C2917" s="190" t="str">
        <f t="shared" si="174"/>
        <v>Jul-2024</v>
      </c>
      <c r="D2917" s="2">
        <v>45504</v>
      </c>
      <c r="E2917" t="s">
        <v>1175</v>
      </c>
      <c r="F2917" t="s">
        <v>1571</v>
      </c>
      <c r="G2917" t="s">
        <v>1176</v>
      </c>
      <c r="H2917" t="s">
        <v>662</v>
      </c>
      <c r="I2917" t="s">
        <v>1177</v>
      </c>
      <c r="J2917" t="s">
        <v>1178</v>
      </c>
      <c r="K2917" t="s">
        <v>1194</v>
      </c>
      <c r="L2917" t="s">
        <v>1195</v>
      </c>
      <c r="M2917" t="s">
        <v>1196</v>
      </c>
      <c r="N2917" t="s">
        <v>921</v>
      </c>
      <c r="O2917">
        <v>950</v>
      </c>
    </row>
    <row r="2918" spans="1:15" x14ac:dyDescent="0.35">
      <c r="A2918" s="189" t="str">
        <f t="shared" si="172"/>
        <v>Jul</v>
      </c>
      <c r="B2918" s="190" t="str">
        <f t="shared" si="173"/>
        <v>2024</v>
      </c>
      <c r="C2918" s="190" t="str">
        <f t="shared" si="174"/>
        <v>Jul-2024</v>
      </c>
      <c r="D2918" s="2">
        <v>45504</v>
      </c>
      <c r="E2918" t="s">
        <v>1175</v>
      </c>
      <c r="F2918" t="s">
        <v>1571</v>
      </c>
      <c r="G2918" t="s">
        <v>1176</v>
      </c>
      <c r="H2918" t="s">
        <v>662</v>
      </c>
      <c r="I2918" t="s">
        <v>1177</v>
      </c>
      <c r="J2918" t="s">
        <v>1178</v>
      </c>
      <c r="K2918" t="s">
        <v>1197</v>
      </c>
      <c r="L2918" t="s">
        <v>1198</v>
      </c>
      <c r="M2918" t="s">
        <v>1199</v>
      </c>
      <c r="N2918" t="s">
        <v>1528</v>
      </c>
      <c r="O2918">
        <v>10</v>
      </c>
    </row>
    <row r="2919" spans="1:15" x14ac:dyDescent="0.35">
      <c r="A2919" s="189" t="str">
        <f t="shared" si="172"/>
        <v>Jul</v>
      </c>
      <c r="B2919" s="190" t="str">
        <f t="shared" si="173"/>
        <v>2024</v>
      </c>
      <c r="C2919" s="190" t="str">
        <f t="shared" si="174"/>
        <v>Jul-2024</v>
      </c>
      <c r="D2919" s="2">
        <v>45504</v>
      </c>
      <c r="E2919" t="s">
        <v>1175</v>
      </c>
      <c r="F2919" t="s">
        <v>1571</v>
      </c>
      <c r="G2919" t="s">
        <v>1176</v>
      </c>
      <c r="H2919" t="s">
        <v>662</v>
      </c>
      <c r="I2919" t="s">
        <v>1177</v>
      </c>
      <c r="J2919" t="s">
        <v>1178</v>
      </c>
      <c r="K2919" t="s">
        <v>1197</v>
      </c>
      <c r="L2919" t="s">
        <v>1198</v>
      </c>
      <c r="M2919" t="s">
        <v>1199</v>
      </c>
      <c r="N2919" t="s">
        <v>1529</v>
      </c>
      <c r="O2919" t="s">
        <v>958</v>
      </c>
    </row>
    <row r="2920" spans="1:15" x14ac:dyDescent="0.35">
      <c r="A2920" s="189" t="str">
        <f t="shared" si="172"/>
        <v>Jul</v>
      </c>
      <c r="B2920" s="190" t="str">
        <f t="shared" si="173"/>
        <v>2024</v>
      </c>
      <c r="C2920" s="190" t="str">
        <f t="shared" si="174"/>
        <v>Jul-2024</v>
      </c>
      <c r="D2920" s="2">
        <v>45504</v>
      </c>
      <c r="E2920" t="s">
        <v>1175</v>
      </c>
      <c r="F2920" t="s">
        <v>1571</v>
      </c>
      <c r="G2920" t="s">
        <v>1176</v>
      </c>
      <c r="H2920" t="s">
        <v>662</v>
      </c>
      <c r="I2920" t="s">
        <v>1177</v>
      </c>
      <c r="J2920" t="s">
        <v>1178</v>
      </c>
      <c r="K2920" t="s">
        <v>1197</v>
      </c>
      <c r="L2920" t="s">
        <v>1198</v>
      </c>
      <c r="M2920" t="s">
        <v>1199</v>
      </c>
      <c r="N2920" t="s">
        <v>919</v>
      </c>
      <c r="O2920">
        <v>75</v>
      </c>
    </row>
    <row r="2921" spans="1:15" x14ac:dyDescent="0.35">
      <c r="A2921" s="189" t="str">
        <f t="shared" si="172"/>
        <v>Jul</v>
      </c>
      <c r="B2921" s="190" t="str">
        <f t="shared" si="173"/>
        <v>2024</v>
      </c>
      <c r="C2921" s="190" t="str">
        <f t="shared" si="174"/>
        <v>Jul-2024</v>
      </c>
      <c r="D2921" s="2">
        <v>45504</v>
      </c>
      <c r="E2921" t="s">
        <v>1175</v>
      </c>
      <c r="F2921" t="s">
        <v>1571</v>
      </c>
      <c r="G2921" t="s">
        <v>1176</v>
      </c>
      <c r="H2921" t="s">
        <v>662</v>
      </c>
      <c r="I2921" t="s">
        <v>1177</v>
      </c>
      <c r="J2921" t="s">
        <v>1178</v>
      </c>
      <c r="K2921" t="s">
        <v>1197</v>
      </c>
      <c r="L2921" t="s">
        <v>1198</v>
      </c>
      <c r="M2921" t="s">
        <v>1199</v>
      </c>
      <c r="N2921" t="s">
        <v>920</v>
      </c>
      <c r="O2921">
        <v>600</v>
      </c>
    </row>
    <row r="2922" spans="1:15" x14ac:dyDescent="0.35">
      <c r="A2922" s="189" t="str">
        <f t="shared" si="172"/>
        <v>Jul</v>
      </c>
      <c r="B2922" s="190" t="str">
        <f t="shared" si="173"/>
        <v>2024</v>
      </c>
      <c r="C2922" s="190" t="str">
        <f t="shared" si="174"/>
        <v>Jul-2024</v>
      </c>
      <c r="D2922" s="2">
        <v>45504</v>
      </c>
      <c r="E2922" t="s">
        <v>1175</v>
      </c>
      <c r="F2922" t="s">
        <v>1571</v>
      </c>
      <c r="G2922" t="s">
        <v>1176</v>
      </c>
      <c r="H2922" t="s">
        <v>662</v>
      </c>
      <c r="I2922" t="s">
        <v>1177</v>
      </c>
      <c r="J2922" t="s">
        <v>1178</v>
      </c>
      <c r="K2922" t="s">
        <v>1197</v>
      </c>
      <c r="L2922" t="s">
        <v>1198</v>
      </c>
      <c r="M2922" t="s">
        <v>1199</v>
      </c>
      <c r="N2922" t="s">
        <v>922</v>
      </c>
      <c r="O2922">
        <v>120</v>
      </c>
    </row>
    <row r="2923" spans="1:15" x14ac:dyDescent="0.35">
      <c r="A2923" s="189" t="str">
        <f t="shared" si="172"/>
        <v>Jul</v>
      </c>
      <c r="B2923" s="190" t="str">
        <f t="shared" si="173"/>
        <v>2024</v>
      </c>
      <c r="C2923" s="190" t="str">
        <f t="shared" si="174"/>
        <v>Jul-2024</v>
      </c>
      <c r="D2923" s="2">
        <v>45504</v>
      </c>
      <c r="E2923" t="s">
        <v>1175</v>
      </c>
      <c r="F2923" t="s">
        <v>1571</v>
      </c>
      <c r="G2923" t="s">
        <v>1176</v>
      </c>
      <c r="H2923" t="s">
        <v>662</v>
      </c>
      <c r="I2923" t="s">
        <v>1177</v>
      </c>
      <c r="J2923" t="s">
        <v>1178</v>
      </c>
      <c r="K2923" t="s">
        <v>1197</v>
      </c>
      <c r="L2923" t="s">
        <v>1198</v>
      </c>
      <c r="M2923" t="s">
        <v>1199</v>
      </c>
      <c r="N2923" t="s">
        <v>921</v>
      </c>
      <c r="O2923">
        <v>410</v>
      </c>
    </row>
    <row r="2924" spans="1:15" x14ac:dyDescent="0.35">
      <c r="A2924" s="189" t="str">
        <f t="shared" si="172"/>
        <v>Jul</v>
      </c>
      <c r="B2924" s="190" t="str">
        <f t="shared" si="173"/>
        <v>2024</v>
      </c>
      <c r="C2924" s="190" t="str">
        <f t="shared" si="174"/>
        <v>Jul-2024</v>
      </c>
      <c r="D2924" s="2">
        <v>45504</v>
      </c>
      <c r="E2924" t="s">
        <v>1175</v>
      </c>
      <c r="F2924" t="s">
        <v>1571</v>
      </c>
      <c r="G2924" t="s">
        <v>1176</v>
      </c>
      <c r="H2924" t="s">
        <v>662</v>
      </c>
      <c r="I2924" t="s">
        <v>1177</v>
      </c>
      <c r="J2924" t="s">
        <v>1178</v>
      </c>
      <c r="K2924" t="s">
        <v>1200</v>
      </c>
      <c r="L2924" t="s">
        <v>1201</v>
      </c>
      <c r="M2924" t="s">
        <v>1202</v>
      </c>
      <c r="N2924" t="s">
        <v>1528</v>
      </c>
      <c r="O2924">
        <v>20</v>
      </c>
    </row>
    <row r="2925" spans="1:15" x14ac:dyDescent="0.35">
      <c r="A2925" s="189" t="str">
        <f t="shared" si="172"/>
        <v>Jul</v>
      </c>
      <c r="B2925" s="190" t="str">
        <f t="shared" si="173"/>
        <v>2024</v>
      </c>
      <c r="C2925" s="190" t="str">
        <f t="shared" si="174"/>
        <v>Jul-2024</v>
      </c>
      <c r="D2925" s="2">
        <v>45504</v>
      </c>
      <c r="E2925" t="s">
        <v>1175</v>
      </c>
      <c r="F2925" t="s">
        <v>1571</v>
      </c>
      <c r="G2925" t="s">
        <v>1176</v>
      </c>
      <c r="H2925" t="s">
        <v>662</v>
      </c>
      <c r="I2925" t="s">
        <v>1177</v>
      </c>
      <c r="J2925" t="s">
        <v>1178</v>
      </c>
      <c r="K2925" t="s">
        <v>1200</v>
      </c>
      <c r="L2925" t="s">
        <v>1201</v>
      </c>
      <c r="M2925" t="s">
        <v>1202</v>
      </c>
      <c r="N2925" t="s">
        <v>1529</v>
      </c>
      <c r="O2925" t="s">
        <v>958</v>
      </c>
    </row>
    <row r="2926" spans="1:15" x14ac:dyDescent="0.35">
      <c r="A2926" s="189" t="str">
        <f t="shared" si="172"/>
        <v>Jul</v>
      </c>
      <c r="B2926" s="190" t="str">
        <f t="shared" si="173"/>
        <v>2024</v>
      </c>
      <c r="C2926" s="190" t="str">
        <f t="shared" si="174"/>
        <v>Jul-2024</v>
      </c>
      <c r="D2926" s="2">
        <v>45504</v>
      </c>
      <c r="E2926" t="s">
        <v>1175</v>
      </c>
      <c r="F2926" t="s">
        <v>1571</v>
      </c>
      <c r="G2926" t="s">
        <v>1176</v>
      </c>
      <c r="H2926" t="s">
        <v>662</v>
      </c>
      <c r="I2926" t="s">
        <v>1177</v>
      </c>
      <c r="J2926" t="s">
        <v>1178</v>
      </c>
      <c r="K2926" t="s">
        <v>1200</v>
      </c>
      <c r="L2926" t="s">
        <v>1201</v>
      </c>
      <c r="M2926" t="s">
        <v>1202</v>
      </c>
      <c r="N2926" t="s">
        <v>919</v>
      </c>
      <c r="O2926">
        <v>255</v>
      </c>
    </row>
    <row r="2927" spans="1:15" x14ac:dyDescent="0.35">
      <c r="A2927" s="189" t="str">
        <f t="shared" si="172"/>
        <v>Jul</v>
      </c>
      <c r="B2927" s="190" t="str">
        <f t="shared" si="173"/>
        <v>2024</v>
      </c>
      <c r="C2927" s="190" t="str">
        <f t="shared" si="174"/>
        <v>Jul-2024</v>
      </c>
      <c r="D2927" s="2">
        <v>45504</v>
      </c>
      <c r="E2927" t="s">
        <v>1175</v>
      </c>
      <c r="F2927" t="s">
        <v>1571</v>
      </c>
      <c r="G2927" t="s">
        <v>1176</v>
      </c>
      <c r="H2927" t="s">
        <v>662</v>
      </c>
      <c r="I2927" t="s">
        <v>1177</v>
      </c>
      <c r="J2927" t="s">
        <v>1178</v>
      </c>
      <c r="K2927" t="s">
        <v>1200</v>
      </c>
      <c r="L2927" t="s">
        <v>1201</v>
      </c>
      <c r="M2927" t="s">
        <v>1202</v>
      </c>
      <c r="N2927" t="s">
        <v>920</v>
      </c>
      <c r="O2927">
        <v>1120</v>
      </c>
    </row>
    <row r="2928" spans="1:15" x14ac:dyDescent="0.35">
      <c r="A2928" s="189" t="str">
        <f t="shared" si="172"/>
        <v>Jul</v>
      </c>
      <c r="B2928" s="190" t="str">
        <f t="shared" si="173"/>
        <v>2024</v>
      </c>
      <c r="C2928" s="190" t="str">
        <f t="shared" si="174"/>
        <v>Jul-2024</v>
      </c>
      <c r="D2928" s="2">
        <v>45504</v>
      </c>
      <c r="E2928" t="s">
        <v>1175</v>
      </c>
      <c r="F2928" t="s">
        <v>1571</v>
      </c>
      <c r="G2928" t="s">
        <v>1176</v>
      </c>
      <c r="H2928" t="s">
        <v>662</v>
      </c>
      <c r="I2928" t="s">
        <v>1177</v>
      </c>
      <c r="J2928" t="s">
        <v>1178</v>
      </c>
      <c r="K2928" t="s">
        <v>1200</v>
      </c>
      <c r="L2928" t="s">
        <v>1201</v>
      </c>
      <c r="M2928" t="s">
        <v>1202</v>
      </c>
      <c r="N2928" t="s">
        <v>922</v>
      </c>
      <c r="O2928">
        <v>310</v>
      </c>
    </row>
    <row r="2929" spans="1:15" x14ac:dyDescent="0.35">
      <c r="A2929" s="189" t="str">
        <f t="shared" si="172"/>
        <v>Jul</v>
      </c>
      <c r="B2929" s="190" t="str">
        <f t="shared" si="173"/>
        <v>2024</v>
      </c>
      <c r="C2929" s="190" t="str">
        <f t="shared" si="174"/>
        <v>Jul-2024</v>
      </c>
      <c r="D2929" s="2">
        <v>45504</v>
      </c>
      <c r="E2929" t="s">
        <v>1175</v>
      </c>
      <c r="F2929" t="s">
        <v>1571</v>
      </c>
      <c r="G2929" t="s">
        <v>1176</v>
      </c>
      <c r="H2929" t="s">
        <v>662</v>
      </c>
      <c r="I2929" t="s">
        <v>1177</v>
      </c>
      <c r="J2929" t="s">
        <v>1178</v>
      </c>
      <c r="K2929" t="s">
        <v>1200</v>
      </c>
      <c r="L2929" t="s">
        <v>1201</v>
      </c>
      <c r="M2929" t="s">
        <v>1202</v>
      </c>
      <c r="N2929" t="s">
        <v>921</v>
      </c>
      <c r="O2929">
        <v>665</v>
      </c>
    </row>
    <row r="2930" spans="1:15" x14ac:dyDescent="0.35">
      <c r="A2930" s="189" t="str">
        <f t="shared" si="172"/>
        <v>Jul</v>
      </c>
      <c r="B2930" s="190" t="str">
        <f t="shared" si="173"/>
        <v>2024</v>
      </c>
      <c r="C2930" s="190" t="str">
        <f t="shared" si="174"/>
        <v>Jul-2024</v>
      </c>
      <c r="D2930" s="2">
        <v>45504</v>
      </c>
      <c r="E2930" t="s">
        <v>1175</v>
      </c>
      <c r="F2930" t="s">
        <v>1571</v>
      </c>
      <c r="G2930" t="s">
        <v>1176</v>
      </c>
      <c r="H2930" t="s">
        <v>681</v>
      </c>
      <c r="I2930" t="s">
        <v>1203</v>
      </c>
      <c r="J2930" t="s">
        <v>1204</v>
      </c>
      <c r="K2930" t="s">
        <v>1205</v>
      </c>
      <c r="L2930" t="s">
        <v>1206</v>
      </c>
      <c r="M2930" t="s">
        <v>1207</v>
      </c>
      <c r="N2930" t="s">
        <v>1528</v>
      </c>
      <c r="O2930">
        <v>50</v>
      </c>
    </row>
    <row r="2931" spans="1:15" x14ac:dyDescent="0.35">
      <c r="A2931" s="189" t="str">
        <f t="shared" si="172"/>
        <v>Jul</v>
      </c>
      <c r="B2931" s="190" t="str">
        <f t="shared" si="173"/>
        <v>2024</v>
      </c>
      <c r="C2931" s="190" t="str">
        <f t="shared" si="174"/>
        <v>Jul-2024</v>
      </c>
      <c r="D2931" s="2">
        <v>45504</v>
      </c>
      <c r="E2931" t="s">
        <v>1175</v>
      </c>
      <c r="F2931" t="s">
        <v>1571</v>
      </c>
      <c r="G2931" t="s">
        <v>1176</v>
      </c>
      <c r="H2931" t="s">
        <v>681</v>
      </c>
      <c r="I2931" t="s">
        <v>1203</v>
      </c>
      <c r="J2931" t="s">
        <v>1204</v>
      </c>
      <c r="K2931" t="s">
        <v>1205</v>
      </c>
      <c r="L2931" t="s">
        <v>1206</v>
      </c>
      <c r="M2931" t="s">
        <v>1207</v>
      </c>
      <c r="N2931" t="s">
        <v>1529</v>
      </c>
      <c r="O2931" t="s">
        <v>958</v>
      </c>
    </row>
    <row r="2932" spans="1:15" x14ac:dyDescent="0.35">
      <c r="A2932" s="189" t="str">
        <f t="shared" si="172"/>
        <v>Jul</v>
      </c>
      <c r="B2932" s="190" t="str">
        <f t="shared" si="173"/>
        <v>2024</v>
      </c>
      <c r="C2932" s="190" t="str">
        <f t="shared" si="174"/>
        <v>Jul-2024</v>
      </c>
      <c r="D2932" s="2">
        <v>45504</v>
      </c>
      <c r="E2932" t="s">
        <v>1175</v>
      </c>
      <c r="F2932" t="s">
        <v>1571</v>
      </c>
      <c r="G2932" t="s">
        <v>1176</v>
      </c>
      <c r="H2932" t="s">
        <v>681</v>
      </c>
      <c r="I2932" t="s">
        <v>1203</v>
      </c>
      <c r="J2932" t="s">
        <v>1204</v>
      </c>
      <c r="K2932" t="s">
        <v>1205</v>
      </c>
      <c r="L2932" t="s">
        <v>1206</v>
      </c>
      <c r="M2932" t="s">
        <v>1207</v>
      </c>
      <c r="N2932" t="s">
        <v>919</v>
      </c>
      <c r="O2932">
        <v>255</v>
      </c>
    </row>
    <row r="2933" spans="1:15" x14ac:dyDescent="0.35">
      <c r="A2933" s="189" t="str">
        <f t="shared" si="172"/>
        <v>Jul</v>
      </c>
      <c r="B2933" s="190" t="str">
        <f t="shared" si="173"/>
        <v>2024</v>
      </c>
      <c r="C2933" s="190" t="str">
        <f t="shared" si="174"/>
        <v>Jul-2024</v>
      </c>
      <c r="D2933" s="2">
        <v>45504</v>
      </c>
      <c r="E2933" t="s">
        <v>1175</v>
      </c>
      <c r="F2933" t="s">
        <v>1571</v>
      </c>
      <c r="G2933" t="s">
        <v>1176</v>
      </c>
      <c r="H2933" t="s">
        <v>681</v>
      </c>
      <c r="I2933" t="s">
        <v>1203</v>
      </c>
      <c r="J2933" t="s">
        <v>1204</v>
      </c>
      <c r="K2933" t="s">
        <v>1205</v>
      </c>
      <c r="L2933" t="s">
        <v>1206</v>
      </c>
      <c r="M2933" t="s">
        <v>1207</v>
      </c>
      <c r="N2933" t="s">
        <v>920</v>
      </c>
      <c r="O2933">
        <v>1545</v>
      </c>
    </row>
    <row r="2934" spans="1:15" x14ac:dyDescent="0.35">
      <c r="A2934" s="189" t="str">
        <f t="shared" si="172"/>
        <v>Jul</v>
      </c>
      <c r="B2934" s="190" t="str">
        <f t="shared" si="173"/>
        <v>2024</v>
      </c>
      <c r="C2934" s="190" t="str">
        <f t="shared" si="174"/>
        <v>Jul-2024</v>
      </c>
      <c r="D2934" s="2">
        <v>45504</v>
      </c>
      <c r="E2934" t="s">
        <v>1175</v>
      </c>
      <c r="F2934" t="s">
        <v>1571</v>
      </c>
      <c r="G2934" t="s">
        <v>1176</v>
      </c>
      <c r="H2934" t="s">
        <v>681</v>
      </c>
      <c r="I2934" t="s">
        <v>1203</v>
      </c>
      <c r="J2934" t="s">
        <v>1204</v>
      </c>
      <c r="K2934" t="s">
        <v>1205</v>
      </c>
      <c r="L2934" t="s">
        <v>1206</v>
      </c>
      <c r="M2934" t="s">
        <v>1207</v>
      </c>
      <c r="N2934" t="s">
        <v>922</v>
      </c>
      <c r="O2934">
        <v>180</v>
      </c>
    </row>
    <row r="2935" spans="1:15" x14ac:dyDescent="0.35">
      <c r="A2935" s="189" t="str">
        <f t="shared" si="172"/>
        <v>Jul</v>
      </c>
      <c r="B2935" s="190" t="str">
        <f t="shared" si="173"/>
        <v>2024</v>
      </c>
      <c r="C2935" s="190" t="str">
        <f t="shared" si="174"/>
        <v>Jul-2024</v>
      </c>
      <c r="D2935" s="2">
        <v>45504</v>
      </c>
      <c r="E2935" t="s">
        <v>1175</v>
      </c>
      <c r="F2935" t="s">
        <v>1571</v>
      </c>
      <c r="G2935" t="s">
        <v>1176</v>
      </c>
      <c r="H2935" t="s">
        <v>681</v>
      </c>
      <c r="I2935" t="s">
        <v>1203</v>
      </c>
      <c r="J2935" t="s">
        <v>1204</v>
      </c>
      <c r="K2935" t="s">
        <v>1205</v>
      </c>
      <c r="L2935" t="s">
        <v>1206</v>
      </c>
      <c r="M2935" t="s">
        <v>1207</v>
      </c>
      <c r="N2935" t="s">
        <v>921</v>
      </c>
      <c r="O2935">
        <v>485</v>
      </c>
    </row>
    <row r="2936" spans="1:15" x14ac:dyDescent="0.35">
      <c r="A2936" s="189" t="str">
        <f t="shared" si="172"/>
        <v>Jul</v>
      </c>
      <c r="B2936" s="190" t="str">
        <f t="shared" si="173"/>
        <v>2024</v>
      </c>
      <c r="C2936" s="190" t="str">
        <f t="shared" si="174"/>
        <v>Jul-2024</v>
      </c>
      <c r="D2936" s="2">
        <v>45504</v>
      </c>
      <c r="E2936" t="s">
        <v>1175</v>
      </c>
      <c r="F2936" t="s">
        <v>1571</v>
      </c>
      <c r="G2936" t="s">
        <v>1176</v>
      </c>
      <c r="H2936" t="s">
        <v>681</v>
      </c>
      <c r="I2936" t="s">
        <v>1203</v>
      </c>
      <c r="J2936" t="s">
        <v>1204</v>
      </c>
      <c r="K2936" t="s">
        <v>1208</v>
      </c>
      <c r="L2936" t="s">
        <v>1209</v>
      </c>
      <c r="M2936" t="s">
        <v>1210</v>
      </c>
      <c r="N2936" t="s">
        <v>1528</v>
      </c>
      <c r="O2936">
        <v>20</v>
      </c>
    </row>
    <row r="2937" spans="1:15" x14ac:dyDescent="0.35">
      <c r="A2937" s="189" t="str">
        <f t="shared" si="172"/>
        <v>Jul</v>
      </c>
      <c r="B2937" s="190" t="str">
        <f t="shared" si="173"/>
        <v>2024</v>
      </c>
      <c r="C2937" s="190" t="str">
        <f t="shared" si="174"/>
        <v>Jul-2024</v>
      </c>
      <c r="D2937" s="2">
        <v>45504</v>
      </c>
      <c r="E2937" t="s">
        <v>1175</v>
      </c>
      <c r="F2937" t="s">
        <v>1571</v>
      </c>
      <c r="G2937" t="s">
        <v>1176</v>
      </c>
      <c r="H2937" t="s">
        <v>681</v>
      </c>
      <c r="I2937" t="s">
        <v>1203</v>
      </c>
      <c r="J2937" t="s">
        <v>1204</v>
      </c>
      <c r="K2937" t="s">
        <v>1208</v>
      </c>
      <c r="L2937" t="s">
        <v>1209</v>
      </c>
      <c r="M2937" t="s">
        <v>1210</v>
      </c>
      <c r="N2937" t="s">
        <v>1529</v>
      </c>
      <c r="O2937" t="s">
        <v>958</v>
      </c>
    </row>
    <row r="2938" spans="1:15" x14ac:dyDescent="0.35">
      <c r="A2938" s="189" t="str">
        <f t="shared" si="172"/>
        <v>Jul</v>
      </c>
      <c r="B2938" s="190" t="str">
        <f t="shared" si="173"/>
        <v>2024</v>
      </c>
      <c r="C2938" s="190" t="str">
        <f t="shared" si="174"/>
        <v>Jul-2024</v>
      </c>
      <c r="D2938" s="2">
        <v>45504</v>
      </c>
      <c r="E2938" t="s">
        <v>1175</v>
      </c>
      <c r="F2938" t="s">
        <v>1571</v>
      </c>
      <c r="G2938" t="s">
        <v>1176</v>
      </c>
      <c r="H2938" t="s">
        <v>681</v>
      </c>
      <c r="I2938" t="s">
        <v>1203</v>
      </c>
      <c r="J2938" t="s">
        <v>1204</v>
      </c>
      <c r="K2938" t="s">
        <v>1208</v>
      </c>
      <c r="L2938" t="s">
        <v>1209</v>
      </c>
      <c r="M2938" t="s">
        <v>1210</v>
      </c>
      <c r="N2938" t="s">
        <v>919</v>
      </c>
      <c r="O2938">
        <v>100</v>
      </c>
    </row>
    <row r="2939" spans="1:15" x14ac:dyDescent="0.35">
      <c r="A2939" s="189" t="str">
        <f t="shared" si="172"/>
        <v>Jul</v>
      </c>
      <c r="B2939" s="190" t="str">
        <f t="shared" si="173"/>
        <v>2024</v>
      </c>
      <c r="C2939" s="190" t="str">
        <f t="shared" si="174"/>
        <v>Jul-2024</v>
      </c>
      <c r="D2939" s="2">
        <v>45504</v>
      </c>
      <c r="E2939" t="s">
        <v>1175</v>
      </c>
      <c r="F2939" t="s">
        <v>1571</v>
      </c>
      <c r="G2939" t="s">
        <v>1176</v>
      </c>
      <c r="H2939" t="s">
        <v>681</v>
      </c>
      <c r="I2939" t="s">
        <v>1203</v>
      </c>
      <c r="J2939" t="s">
        <v>1204</v>
      </c>
      <c r="K2939" t="s">
        <v>1208</v>
      </c>
      <c r="L2939" t="s">
        <v>1209</v>
      </c>
      <c r="M2939" t="s">
        <v>1210</v>
      </c>
      <c r="N2939" t="s">
        <v>920</v>
      </c>
      <c r="O2939">
        <v>1225</v>
      </c>
    </row>
    <row r="2940" spans="1:15" x14ac:dyDescent="0.35">
      <c r="A2940" s="189" t="str">
        <f t="shared" si="172"/>
        <v>Jul</v>
      </c>
      <c r="B2940" s="190" t="str">
        <f t="shared" si="173"/>
        <v>2024</v>
      </c>
      <c r="C2940" s="190" t="str">
        <f t="shared" si="174"/>
        <v>Jul-2024</v>
      </c>
      <c r="D2940" s="2">
        <v>45504</v>
      </c>
      <c r="E2940" t="s">
        <v>1175</v>
      </c>
      <c r="F2940" t="s">
        <v>1571</v>
      </c>
      <c r="G2940" t="s">
        <v>1176</v>
      </c>
      <c r="H2940" t="s">
        <v>681</v>
      </c>
      <c r="I2940" t="s">
        <v>1203</v>
      </c>
      <c r="J2940" t="s">
        <v>1204</v>
      </c>
      <c r="K2940" t="s">
        <v>1208</v>
      </c>
      <c r="L2940" t="s">
        <v>1209</v>
      </c>
      <c r="M2940" t="s">
        <v>1210</v>
      </c>
      <c r="N2940" t="s">
        <v>922</v>
      </c>
      <c r="O2940">
        <v>45</v>
      </c>
    </row>
    <row r="2941" spans="1:15" x14ac:dyDescent="0.35">
      <c r="A2941" s="189" t="str">
        <f t="shared" si="172"/>
        <v>Jul</v>
      </c>
      <c r="B2941" s="190" t="str">
        <f t="shared" si="173"/>
        <v>2024</v>
      </c>
      <c r="C2941" s="190" t="str">
        <f t="shared" si="174"/>
        <v>Jul-2024</v>
      </c>
      <c r="D2941" s="2">
        <v>45504</v>
      </c>
      <c r="E2941" t="s">
        <v>1175</v>
      </c>
      <c r="F2941" t="s">
        <v>1571</v>
      </c>
      <c r="G2941" t="s">
        <v>1176</v>
      </c>
      <c r="H2941" t="s">
        <v>681</v>
      </c>
      <c r="I2941" t="s">
        <v>1203</v>
      </c>
      <c r="J2941" t="s">
        <v>1204</v>
      </c>
      <c r="K2941" t="s">
        <v>1208</v>
      </c>
      <c r="L2941" t="s">
        <v>1209</v>
      </c>
      <c r="M2941" t="s">
        <v>1210</v>
      </c>
      <c r="N2941" t="s">
        <v>921</v>
      </c>
      <c r="O2941">
        <v>515</v>
      </c>
    </row>
    <row r="2942" spans="1:15" x14ac:dyDescent="0.35">
      <c r="A2942" s="189" t="str">
        <f t="shared" si="172"/>
        <v>Jul</v>
      </c>
      <c r="B2942" s="190" t="str">
        <f t="shared" si="173"/>
        <v>2024</v>
      </c>
      <c r="C2942" s="190" t="str">
        <f t="shared" si="174"/>
        <v>Jul-2024</v>
      </c>
      <c r="D2942" s="2">
        <v>45504</v>
      </c>
      <c r="E2942" t="s">
        <v>1175</v>
      </c>
      <c r="F2942" t="s">
        <v>1571</v>
      </c>
      <c r="G2942" t="s">
        <v>1176</v>
      </c>
      <c r="H2942" t="s">
        <v>681</v>
      </c>
      <c r="I2942" t="s">
        <v>1203</v>
      </c>
      <c r="J2942" t="s">
        <v>1204</v>
      </c>
      <c r="K2942" t="s">
        <v>1211</v>
      </c>
      <c r="L2942" t="s">
        <v>1212</v>
      </c>
      <c r="M2942" t="s">
        <v>1213</v>
      </c>
      <c r="N2942" t="s">
        <v>1528</v>
      </c>
      <c r="O2942">
        <v>40</v>
      </c>
    </row>
    <row r="2943" spans="1:15" x14ac:dyDescent="0.35">
      <c r="A2943" s="189" t="str">
        <f t="shared" si="172"/>
        <v>Jul</v>
      </c>
      <c r="B2943" s="190" t="str">
        <f t="shared" si="173"/>
        <v>2024</v>
      </c>
      <c r="C2943" s="190" t="str">
        <f t="shared" si="174"/>
        <v>Jul-2024</v>
      </c>
      <c r="D2943" s="2">
        <v>45504</v>
      </c>
      <c r="E2943" t="s">
        <v>1175</v>
      </c>
      <c r="F2943" t="s">
        <v>1571</v>
      </c>
      <c r="G2943" t="s">
        <v>1176</v>
      </c>
      <c r="H2943" t="s">
        <v>681</v>
      </c>
      <c r="I2943" t="s">
        <v>1203</v>
      </c>
      <c r="J2943" t="s">
        <v>1204</v>
      </c>
      <c r="K2943" t="s">
        <v>1211</v>
      </c>
      <c r="L2943" t="s">
        <v>1212</v>
      </c>
      <c r="M2943" t="s">
        <v>1213</v>
      </c>
      <c r="N2943" t="s">
        <v>1529</v>
      </c>
      <c r="O2943" t="s">
        <v>958</v>
      </c>
    </row>
    <row r="2944" spans="1:15" x14ac:dyDescent="0.35">
      <c r="A2944" s="189" t="str">
        <f t="shared" si="172"/>
        <v>Jul</v>
      </c>
      <c r="B2944" s="190" t="str">
        <f t="shared" si="173"/>
        <v>2024</v>
      </c>
      <c r="C2944" s="190" t="str">
        <f t="shared" si="174"/>
        <v>Jul-2024</v>
      </c>
      <c r="D2944" s="2">
        <v>45504</v>
      </c>
      <c r="E2944" t="s">
        <v>1175</v>
      </c>
      <c r="F2944" t="s">
        <v>1571</v>
      </c>
      <c r="G2944" t="s">
        <v>1176</v>
      </c>
      <c r="H2944" t="s">
        <v>681</v>
      </c>
      <c r="I2944" t="s">
        <v>1203</v>
      </c>
      <c r="J2944" t="s">
        <v>1204</v>
      </c>
      <c r="K2944" t="s">
        <v>1211</v>
      </c>
      <c r="L2944" t="s">
        <v>1212</v>
      </c>
      <c r="M2944" t="s">
        <v>1213</v>
      </c>
      <c r="N2944" t="s">
        <v>919</v>
      </c>
      <c r="O2944">
        <v>70</v>
      </c>
    </row>
    <row r="2945" spans="1:15" x14ac:dyDescent="0.35">
      <c r="A2945" s="189" t="str">
        <f t="shared" si="172"/>
        <v>Jul</v>
      </c>
      <c r="B2945" s="190" t="str">
        <f t="shared" si="173"/>
        <v>2024</v>
      </c>
      <c r="C2945" s="190" t="str">
        <f t="shared" si="174"/>
        <v>Jul-2024</v>
      </c>
      <c r="D2945" s="2">
        <v>45504</v>
      </c>
      <c r="E2945" t="s">
        <v>1175</v>
      </c>
      <c r="F2945" t="s">
        <v>1571</v>
      </c>
      <c r="G2945" t="s">
        <v>1176</v>
      </c>
      <c r="H2945" t="s">
        <v>681</v>
      </c>
      <c r="I2945" t="s">
        <v>1203</v>
      </c>
      <c r="J2945" t="s">
        <v>1204</v>
      </c>
      <c r="K2945" t="s">
        <v>1211</v>
      </c>
      <c r="L2945" t="s">
        <v>1212</v>
      </c>
      <c r="M2945" t="s">
        <v>1213</v>
      </c>
      <c r="N2945" t="s">
        <v>920</v>
      </c>
      <c r="O2945">
        <v>920</v>
      </c>
    </row>
    <row r="2946" spans="1:15" x14ac:dyDescent="0.35">
      <c r="A2946" s="189" t="str">
        <f t="shared" si="172"/>
        <v>Jul</v>
      </c>
      <c r="B2946" s="190" t="str">
        <f t="shared" si="173"/>
        <v>2024</v>
      </c>
      <c r="C2946" s="190" t="str">
        <f t="shared" si="174"/>
        <v>Jul-2024</v>
      </c>
      <c r="D2946" s="2">
        <v>45504</v>
      </c>
      <c r="E2946" t="s">
        <v>1175</v>
      </c>
      <c r="F2946" t="s">
        <v>1571</v>
      </c>
      <c r="G2946" t="s">
        <v>1176</v>
      </c>
      <c r="H2946" t="s">
        <v>681</v>
      </c>
      <c r="I2946" t="s">
        <v>1203</v>
      </c>
      <c r="J2946" t="s">
        <v>1204</v>
      </c>
      <c r="K2946" t="s">
        <v>1211</v>
      </c>
      <c r="L2946" t="s">
        <v>1212</v>
      </c>
      <c r="M2946" t="s">
        <v>1213</v>
      </c>
      <c r="N2946" t="s">
        <v>922</v>
      </c>
      <c r="O2946">
        <v>395</v>
      </c>
    </row>
    <row r="2947" spans="1:15" x14ac:dyDescent="0.35">
      <c r="A2947" s="189" t="str">
        <f t="shared" ref="A2947:A3010" si="175">TEXT(D2947,"mmm")</f>
        <v>Jul</v>
      </c>
      <c r="B2947" s="190" t="str">
        <f t="shared" ref="B2947:B3010" si="176">TEXT(D2947,"yyyy")</f>
        <v>2024</v>
      </c>
      <c r="C2947" s="190" t="str">
        <f t="shared" ref="C2947:C3010" si="177">_xlfn.CONCAT(A2947&amp;"-"&amp;B2947)</f>
        <v>Jul-2024</v>
      </c>
      <c r="D2947" s="2">
        <v>45504</v>
      </c>
      <c r="E2947" t="s">
        <v>1175</v>
      </c>
      <c r="F2947" t="s">
        <v>1571</v>
      </c>
      <c r="G2947" t="s">
        <v>1176</v>
      </c>
      <c r="H2947" t="s">
        <v>681</v>
      </c>
      <c r="I2947" t="s">
        <v>1203</v>
      </c>
      <c r="J2947" t="s">
        <v>1204</v>
      </c>
      <c r="K2947" t="s">
        <v>1211</v>
      </c>
      <c r="L2947" t="s">
        <v>1212</v>
      </c>
      <c r="M2947" t="s">
        <v>1213</v>
      </c>
      <c r="N2947" t="s">
        <v>921</v>
      </c>
      <c r="O2947">
        <v>560</v>
      </c>
    </row>
    <row r="2948" spans="1:15" x14ac:dyDescent="0.35">
      <c r="A2948" s="189" t="str">
        <f t="shared" si="175"/>
        <v>Jul</v>
      </c>
      <c r="B2948" s="190" t="str">
        <f t="shared" si="176"/>
        <v>2024</v>
      </c>
      <c r="C2948" s="190" t="str">
        <f t="shared" si="177"/>
        <v>Jul-2024</v>
      </c>
      <c r="D2948" s="2">
        <v>45504</v>
      </c>
      <c r="E2948" t="s">
        <v>1175</v>
      </c>
      <c r="F2948" t="s">
        <v>1571</v>
      </c>
      <c r="G2948" t="s">
        <v>1176</v>
      </c>
      <c r="H2948" t="s">
        <v>681</v>
      </c>
      <c r="I2948" t="s">
        <v>1203</v>
      </c>
      <c r="J2948" t="s">
        <v>1204</v>
      </c>
      <c r="K2948" t="s">
        <v>1214</v>
      </c>
      <c r="L2948" t="s">
        <v>1215</v>
      </c>
      <c r="M2948" t="s">
        <v>1216</v>
      </c>
      <c r="N2948" t="s">
        <v>1528</v>
      </c>
      <c r="O2948">
        <v>155</v>
      </c>
    </row>
    <row r="2949" spans="1:15" x14ac:dyDescent="0.35">
      <c r="A2949" s="189" t="str">
        <f t="shared" si="175"/>
        <v>Jul</v>
      </c>
      <c r="B2949" s="190" t="str">
        <f t="shared" si="176"/>
        <v>2024</v>
      </c>
      <c r="C2949" s="190" t="str">
        <f t="shared" si="177"/>
        <v>Jul-2024</v>
      </c>
      <c r="D2949" s="2">
        <v>45504</v>
      </c>
      <c r="E2949" t="s">
        <v>1175</v>
      </c>
      <c r="F2949" t="s">
        <v>1571</v>
      </c>
      <c r="G2949" t="s">
        <v>1176</v>
      </c>
      <c r="H2949" t="s">
        <v>681</v>
      </c>
      <c r="I2949" t="s">
        <v>1203</v>
      </c>
      <c r="J2949" t="s">
        <v>1204</v>
      </c>
      <c r="K2949" t="s">
        <v>1214</v>
      </c>
      <c r="L2949" t="s">
        <v>1215</v>
      </c>
      <c r="M2949" t="s">
        <v>1216</v>
      </c>
      <c r="N2949" t="s">
        <v>1529</v>
      </c>
      <c r="O2949" t="s">
        <v>958</v>
      </c>
    </row>
    <row r="2950" spans="1:15" x14ac:dyDescent="0.35">
      <c r="A2950" s="189" t="str">
        <f t="shared" si="175"/>
        <v>Jul</v>
      </c>
      <c r="B2950" s="190" t="str">
        <f t="shared" si="176"/>
        <v>2024</v>
      </c>
      <c r="C2950" s="190" t="str">
        <f t="shared" si="177"/>
        <v>Jul-2024</v>
      </c>
      <c r="D2950" s="2">
        <v>45504</v>
      </c>
      <c r="E2950" t="s">
        <v>1175</v>
      </c>
      <c r="F2950" t="s">
        <v>1571</v>
      </c>
      <c r="G2950" t="s">
        <v>1176</v>
      </c>
      <c r="H2950" t="s">
        <v>681</v>
      </c>
      <c r="I2950" t="s">
        <v>1203</v>
      </c>
      <c r="J2950" t="s">
        <v>1204</v>
      </c>
      <c r="K2950" t="s">
        <v>1214</v>
      </c>
      <c r="L2950" t="s">
        <v>1215</v>
      </c>
      <c r="M2950" t="s">
        <v>1216</v>
      </c>
      <c r="N2950" t="s">
        <v>919</v>
      </c>
      <c r="O2950">
        <v>75</v>
      </c>
    </row>
    <row r="2951" spans="1:15" x14ac:dyDescent="0.35">
      <c r="A2951" s="189" t="str">
        <f t="shared" si="175"/>
        <v>Jul</v>
      </c>
      <c r="B2951" s="190" t="str">
        <f t="shared" si="176"/>
        <v>2024</v>
      </c>
      <c r="C2951" s="190" t="str">
        <f t="shared" si="177"/>
        <v>Jul-2024</v>
      </c>
      <c r="D2951" s="2">
        <v>45504</v>
      </c>
      <c r="E2951" t="s">
        <v>1175</v>
      </c>
      <c r="F2951" t="s">
        <v>1571</v>
      </c>
      <c r="G2951" t="s">
        <v>1176</v>
      </c>
      <c r="H2951" t="s">
        <v>681</v>
      </c>
      <c r="I2951" t="s">
        <v>1203</v>
      </c>
      <c r="J2951" t="s">
        <v>1204</v>
      </c>
      <c r="K2951" t="s">
        <v>1214</v>
      </c>
      <c r="L2951" t="s">
        <v>1215</v>
      </c>
      <c r="M2951" t="s">
        <v>1216</v>
      </c>
      <c r="N2951" t="s">
        <v>920</v>
      </c>
      <c r="O2951">
        <v>1015</v>
      </c>
    </row>
    <row r="2952" spans="1:15" x14ac:dyDescent="0.35">
      <c r="A2952" s="189" t="str">
        <f t="shared" si="175"/>
        <v>Jul</v>
      </c>
      <c r="B2952" s="190" t="str">
        <f t="shared" si="176"/>
        <v>2024</v>
      </c>
      <c r="C2952" s="190" t="str">
        <f t="shared" si="177"/>
        <v>Jul-2024</v>
      </c>
      <c r="D2952" s="2">
        <v>45504</v>
      </c>
      <c r="E2952" t="s">
        <v>1175</v>
      </c>
      <c r="F2952" t="s">
        <v>1571</v>
      </c>
      <c r="G2952" t="s">
        <v>1176</v>
      </c>
      <c r="H2952" t="s">
        <v>681</v>
      </c>
      <c r="I2952" t="s">
        <v>1203</v>
      </c>
      <c r="J2952" t="s">
        <v>1204</v>
      </c>
      <c r="K2952" t="s">
        <v>1214</v>
      </c>
      <c r="L2952" t="s">
        <v>1215</v>
      </c>
      <c r="M2952" t="s">
        <v>1216</v>
      </c>
      <c r="N2952" t="s">
        <v>922</v>
      </c>
      <c r="O2952">
        <v>170</v>
      </c>
    </row>
    <row r="2953" spans="1:15" x14ac:dyDescent="0.35">
      <c r="A2953" s="189" t="str">
        <f t="shared" si="175"/>
        <v>Jul</v>
      </c>
      <c r="B2953" s="190" t="str">
        <f t="shared" si="176"/>
        <v>2024</v>
      </c>
      <c r="C2953" s="190" t="str">
        <f t="shared" si="177"/>
        <v>Jul-2024</v>
      </c>
      <c r="D2953" s="2">
        <v>45504</v>
      </c>
      <c r="E2953" t="s">
        <v>1175</v>
      </c>
      <c r="F2953" t="s">
        <v>1571</v>
      </c>
      <c r="G2953" t="s">
        <v>1176</v>
      </c>
      <c r="H2953" t="s">
        <v>681</v>
      </c>
      <c r="I2953" t="s">
        <v>1203</v>
      </c>
      <c r="J2953" t="s">
        <v>1204</v>
      </c>
      <c r="K2953" t="s">
        <v>1214</v>
      </c>
      <c r="L2953" t="s">
        <v>1215</v>
      </c>
      <c r="M2953" t="s">
        <v>1216</v>
      </c>
      <c r="N2953" t="s">
        <v>921</v>
      </c>
      <c r="O2953">
        <v>545</v>
      </c>
    </row>
    <row r="2954" spans="1:15" x14ac:dyDescent="0.35">
      <c r="A2954" s="189" t="str">
        <f t="shared" si="175"/>
        <v>Jul</v>
      </c>
      <c r="B2954" s="190" t="str">
        <f t="shared" si="176"/>
        <v>2024</v>
      </c>
      <c r="C2954" s="190" t="str">
        <f t="shared" si="177"/>
        <v>Jul-2024</v>
      </c>
      <c r="D2954" s="2">
        <v>45504</v>
      </c>
      <c r="E2954" t="s">
        <v>1175</v>
      </c>
      <c r="F2954" t="s">
        <v>1571</v>
      </c>
      <c r="G2954" t="s">
        <v>1176</v>
      </c>
      <c r="H2954" t="s">
        <v>681</v>
      </c>
      <c r="I2954" t="s">
        <v>1203</v>
      </c>
      <c r="J2954" t="s">
        <v>1204</v>
      </c>
      <c r="K2954" t="s">
        <v>1217</v>
      </c>
      <c r="L2954" t="s">
        <v>1218</v>
      </c>
      <c r="M2954" t="s">
        <v>1219</v>
      </c>
      <c r="N2954" t="s">
        <v>1528</v>
      </c>
      <c r="O2954">
        <v>40</v>
      </c>
    </row>
    <row r="2955" spans="1:15" x14ac:dyDescent="0.35">
      <c r="A2955" s="189" t="str">
        <f t="shared" si="175"/>
        <v>Jul</v>
      </c>
      <c r="B2955" s="190" t="str">
        <f t="shared" si="176"/>
        <v>2024</v>
      </c>
      <c r="C2955" s="190" t="str">
        <f t="shared" si="177"/>
        <v>Jul-2024</v>
      </c>
      <c r="D2955" s="2">
        <v>45504</v>
      </c>
      <c r="E2955" t="s">
        <v>1175</v>
      </c>
      <c r="F2955" t="s">
        <v>1571</v>
      </c>
      <c r="G2955" t="s">
        <v>1176</v>
      </c>
      <c r="H2955" t="s">
        <v>681</v>
      </c>
      <c r="I2955" t="s">
        <v>1203</v>
      </c>
      <c r="J2955" t="s">
        <v>1204</v>
      </c>
      <c r="K2955" t="s">
        <v>1217</v>
      </c>
      <c r="L2955" t="s">
        <v>1218</v>
      </c>
      <c r="M2955" t="s">
        <v>1219</v>
      </c>
      <c r="N2955" t="s">
        <v>1529</v>
      </c>
      <c r="O2955" t="s">
        <v>958</v>
      </c>
    </row>
    <row r="2956" spans="1:15" x14ac:dyDescent="0.35">
      <c r="A2956" s="189" t="str">
        <f t="shared" si="175"/>
        <v>Jul</v>
      </c>
      <c r="B2956" s="190" t="str">
        <f t="shared" si="176"/>
        <v>2024</v>
      </c>
      <c r="C2956" s="190" t="str">
        <f t="shared" si="177"/>
        <v>Jul-2024</v>
      </c>
      <c r="D2956" s="2">
        <v>45504</v>
      </c>
      <c r="E2956" t="s">
        <v>1175</v>
      </c>
      <c r="F2956" t="s">
        <v>1571</v>
      </c>
      <c r="G2956" t="s">
        <v>1176</v>
      </c>
      <c r="H2956" t="s">
        <v>681</v>
      </c>
      <c r="I2956" t="s">
        <v>1203</v>
      </c>
      <c r="J2956" t="s">
        <v>1204</v>
      </c>
      <c r="K2956" t="s">
        <v>1217</v>
      </c>
      <c r="L2956" t="s">
        <v>1218</v>
      </c>
      <c r="M2956" t="s">
        <v>1219</v>
      </c>
      <c r="N2956" t="s">
        <v>919</v>
      </c>
      <c r="O2956">
        <v>150</v>
      </c>
    </row>
    <row r="2957" spans="1:15" x14ac:dyDescent="0.35">
      <c r="A2957" s="189" t="str">
        <f t="shared" si="175"/>
        <v>Jul</v>
      </c>
      <c r="B2957" s="190" t="str">
        <f t="shared" si="176"/>
        <v>2024</v>
      </c>
      <c r="C2957" s="190" t="str">
        <f t="shared" si="177"/>
        <v>Jul-2024</v>
      </c>
      <c r="D2957" s="2">
        <v>45504</v>
      </c>
      <c r="E2957" t="s">
        <v>1175</v>
      </c>
      <c r="F2957" t="s">
        <v>1571</v>
      </c>
      <c r="G2957" t="s">
        <v>1176</v>
      </c>
      <c r="H2957" t="s">
        <v>681</v>
      </c>
      <c r="I2957" t="s">
        <v>1203</v>
      </c>
      <c r="J2957" t="s">
        <v>1204</v>
      </c>
      <c r="K2957" t="s">
        <v>1217</v>
      </c>
      <c r="L2957" t="s">
        <v>1218</v>
      </c>
      <c r="M2957" t="s">
        <v>1219</v>
      </c>
      <c r="N2957" t="s">
        <v>920</v>
      </c>
      <c r="O2957">
        <v>1105</v>
      </c>
    </row>
    <row r="2958" spans="1:15" x14ac:dyDescent="0.35">
      <c r="A2958" s="189" t="str">
        <f t="shared" si="175"/>
        <v>Jul</v>
      </c>
      <c r="B2958" s="190" t="str">
        <f t="shared" si="176"/>
        <v>2024</v>
      </c>
      <c r="C2958" s="190" t="str">
        <f t="shared" si="177"/>
        <v>Jul-2024</v>
      </c>
      <c r="D2958" s="2">
        <v>45504</v>
      </c>
      <c r="E2958" t="s">
        <v>1175</v>
      </c>
      <c r="F2958" t="s">
        <v>1571</v>
      </c>
      <c r="G2958" t="s">
        <v>1176</v>
      </c>
      <c r="H2958" t="s">
        <v>681</v>
      </c>
      <c r="I2958" t="s">
        <v>1203</v>
      </c>
      <c r="J2958" t="s">
        <v>1204</v>
      </c>
      <c r="K2958" t="s">
        <v>1217</v>
      </c>
      <c r="L2958" t="s">
        <v>1218</v>
      </c>
      <c r="M2958" t="s">
        <v>1219</v>
      </c>
      <c r="N2958" t="s">
        <v>922</v>
      </c>
      <c r="O2958">
        <v>125</v>
      </c>
    </row>
    <row r="2959" spans="1:15" x14ac:dyDescent="0.35">
      <c r="A2959" s="189" t="str">
        <f t="shared" si="175"/>
        <v>Jul</v>
      </c>
      <c r="B2959" s="190" t="str">
        <f t="shared" si="176"/>
        <v>2024</v>
      </c>
      <c r="C2959" s="190" t="str">
        <f t="shared" si="177"/>
        <v>Jul-2024</v>
      </c>
      <c r="D2959" s="2">
        <v>45504</v>
      </c>
      <c r="E2959" t="s">
        <v>1175</v>
      </c>
      <c r="F2959" t="s">
        <v>1571</v>
      </c>
      <c r="G2959" t="s">
        <v>1176</v>
      </c>
      <c r="H2959" t="s">
        <v>681</v>
      </c>
      <c r="I2959" t="s">
        <v>1203</v>
      </c>
      <c r="J2959" t="s">
        <v>1204</v>
      </c>
      <c r="K2959" t="s">
        <v>1217</v>
      </c>
      <c r="L2959" t="s">
        <v>1218</v>
      </c>
      <c r="M2959" t="s">
        <v>1219</v>
      </c>
      <c r="N2959" t="s">
        <v>921</v>
      </c>
      <c r="O2959">
        <v>610</v>
      </c>
    </row>
    <row r="2960" spans="1:15" x14ac:dyDescent="0.35">
      <c r="A2960" s="189" t="str">
        <f t="shared" si="175"/>
        <v>Jul</v>
      </c>
      <c r="B2960" s="190" t="str">
        <f t="shared" si="176"/>
        <v>2024</v>
      </c>
      <c r="C2960" s="190" t="str">
        <f t="shared" si="177"/>
        <v>Jul-2024</v>
      </c>
      <c r="D2960" s="2">
        <v>45504</v>
      </c>
      <c r="E2960" t="s">
        <v>1175</v>
      </c>
      <c r="F2960" t="s">
        <v>1571</v>
      </c>
      <c r="G2960" t="s">
        <v>1176</v>
      </c>
      <c r="H2960" t="s">
        <v>681</v>
      </c>
      <c r="I2960" t="s">
        <v>1203</v>
      </c>
      <c r="J2960" t="s">
        <v>1204</v>
      </c>
      <c r="K2960" t="s">
        <v>1220</v>
      </c>
      <c r="L2960" t="s">
        <v>1221</v>
      </c>
      <c r="M2960" t="s">
        <v>1222</v>
      </c>
      <c r="N2960" t="s">
        <v>1528</v>
      </c>
      <c r="O2960">
        <v>60</v>
      </c>
    </row>
    <row r="2961" spans="1:15" x14ac:dyDescent="0.35">
      <c r="A2961" s="189" t="str">
        <f t="shared" si="175"/>
        <v>Jul</v>
      </c>
      <c r="B2961" s="190" t="str">
        <f t="shared" si="176"/>
        <v>2024</v>
      </c>
      <c r="C2961" s="190" t="str">
        <f t="shared" si="177"/>
        <v>Jul-2024</v>
      </c>
      <c r="D2961" s="2">
        <v>45504</v>
      </c>
      <c r="E2961" t="s">
        <v>1175</v>
      </c>
      <c r="F2961" t="s">
        <v>1571</v>
      </c>
      <c r="G2961" t="s">
        <v>1176</v>
      </c>
      <c r="H2961" t="s">
        <v>681</v>
      </c>
      <c r="I2961" t="s">
        <v>1203</v>
      </c>
      <c r="J2961" t="s">
        <v>1204</v>
      </c>
      <c r="K2961" t="s">
        <v>1220</v>
      </c>
      <c r="L2961" t="s">
        <v>1221</v>
      </c>
      <c r="M2961" t="s">
        <v>1222</v>
      </c>
      <c r="N2961" t="s">
        <v>1529</v>
      </c>
      <c r="O2961" t="s">
        <v>958</v>
      </c>
    </row>
    <row r="2962" spans="1:15" x14ac:dyDescent="0.35">
      <c r="A2962" s="189" t="str">
        <f t="shared" si="175"/>
        <v>Jul</v>
      </c>
      <c r="B2962" s="190" t="str">
        <f t="shared" si="176"/>
        <v>2024</v>
      </c>
      <c r="C2962" s="190" t="str">
        <f t="shared" si="177"/>
        <v>Jul-2024</v>
      </c>
      <c r="D2962" s="2">
        <v>45504</v>
      </c>
      <c r="E2962" t="s">
        <v>1175</v>
      </c>
      <c r="F2962" t="s">
        <v>1571</v>
      </c>
      <c r="G2962" t="s">
        <v>1176</v>
      </c>
      <c r="H2962" t="s">
        <v>681</v>
      </c>
      <c r="I2962" t="s">
        <v>1203</v>
      </c>
      <c r="J2962" t="s">
        <v>1204</v>
      </c>
      <c r="K2962" t="s">
        <v>1220</v>
      </c>
      <c r="L2962" t="s">
        <v>1221</v>
      </c>
      <c r="M2962" t="s">
        <v>1222</v>
      </c>
      <c r="N2962" t="s">
        <v>919</v>
      </c>
      <c r="O2962">
        <v>140</v>
      </c>
    </row>
    <row r="2963" spans="1:15" x14ac:dyDescent="0.35">
      <c r="A2963" s="189" t="str">
        <f t="shared" si="175"/>
        <v>Jul</v>
      </c>
      <c r="B2963" s="190" t="str">
        <f t="shared" si="176"/>
        <v>2024</v>
      </c>
      <c r="C2963" s="190" t="str">
        <f t="shared" si="177"/>
        <v>Jul-2024</v>
      </c>
      <c r="D2963" s="2">
        <v>45504</v>
      </c>
      <c r="E2963" t="s">
        <v>1175</v>
      </c>
      <c r="F2963" t="s">
        <v>1571</v>
      </c>
      <c r="G2963" t="s">
        <v>1176</v>
      </c>
      <c r="H2963" t="s">
        <v>681</v>
      </c>
      <c r="I2963" t="s">
        <v>1203</v>
      </c>
      <c r="J2963" t="s">
        <v>1204</v>
      </c>
      <c r="K2963" t="s">
        <v>1220</v>
      </c>
      <c r="L2963" t="s">
        <v>1221</v>
      </c>
      <c r="M2963" t="s">
        <v>1222</v>
      </c>
      <c r="N2963" t="s">
        <v>920</v>
      </c>
      <c r="O2963">
        <v>1590</v>
      </c>
    </row>
    <row r="2964" spans="1:15" x14ac:dyDescent="0.35">
      <c r="A2964" s="189" t="str">
        <f t="shared" si="175"/>
        <v>Jul</v>
      </c>
      <c r="B2964" s="190" t="str">
        <f t="shared" si="176"/>
        <v>2024</v>
      </c>
      <c r="C2964" s="190" t="str">
        <f t="shared" si="177"/>
        <v>Jul-2024</v>
      </c>
      <c r="D2964" s="2">
        <v>45504</v>
      </c>
      <c r="E2964" t="s">
        <v>1175</v>
      </c>
      <c r="F2964" t="s">
        <v>1571</v>
      </c>
      <c r="G2964" t="s">
        <v>1176</v>
      </c>
      <c r="H2964" t="s">
        <v>681</v>
      </c>
      <c r="I2964" t="s">
        <v>1203</v>
      </c>
      <c r="J2964" t="s">
        <v>1204</v>
      </c>
      <c r="K2964" t="s">
        <v>1220</v>
      </c>
      <c r="L2964" t="s">
        <v>1221</v>
      </c>
      <c r="M2964" t="s">
        <v>1222</v>
      </c>
      <c r="N2964" t="s">
        <v>922</v>
      </c>
      <c r="O2964">
        <v>540</v>
      </c>
    </row>
    <row r="2965" spans="1:15" x14ac:dyDescent="0.35">
      <c r="A2965" s="189" t="str">
        <f t="shared" si="175"/>
        <v>Jul</v>
      </c>
      <c r="B2965" s="190" t="str">
        <f t="shared" si="176"/>
        <v>2024</v>
      </c>
      <c r="C2965" s="190" t="str">
        <f t="shared" si="177"/>
        <v>Jul-2024</v>
      </c>
      <c r="D2965" s="2">
        <v>45504</v>
      </c>
      <c r="E2965" t="s">
        <v>1175</v>
      </c>
      <c r="F2965" t="s">
        <v>1571</v>
      </c>
      <c r="G2965" t="s">
        <v>1176</v>
      </c>
      <c r="H2965" t="s">
        <v>681</v>
      </c>
      <c r="I2965" t="s">
        <v>1203</v>
      </c>
      <c r="J2965" t="s">
        <v>1204</v>
      </c>
      <c r="K2965" t="s">
        <v>1220</v>
      </c>
      <c r="L2965" t="s">
        <v>1221</v>
      </c>
      <c r="M2965" t="s">
        <v>1222</v>
      </c>
      <c r="N2965" t="s">
        <v>921</v>
      </c>
      <c r="O2965">
        <v>955</v>
      </c>
    </row>
    <row r="2966" spans="1:15" x14ac:dyDescent="0.35">
      <c r="A2966" s="189" t="str">
        <f t="shared" si="175"/>
        <v>Jul</v>
      </c>
      <c r="B2966" s="190" t="str">
        <f t="shared" si="176"/>
        <v>2024</v>
      </c>
      <c r="C2966" s="190" t="str">
        <f t="shared" si="177"/>
        <v>Jul-2024</v>
      </c>
      <c r="D2966" s="2">
        <v>45504</v>
      </c>
      <c r="E2966" t="s">
        <v>1175</v>
      </c>
      <c r="F2966" t="s">
        <v>1571</v>
      </c>
      <c r="G2966" t="s">
        <v>1176</v>
      </c>
      <c r="H2966" t="s">
        <v>681</v>
      </c>
      <c r="I2966" t="s">
        <v>1203</v>
      </c>
      <c r="J2966" t="s">
        <v>1204</v>
      </c>
      <c r="K2966" t="s">
        <v>1223</v>
      </c>
      <c r="L2966" t="s">
        <v>1224</v>
      </c>
      <c r="M2966" t="s">
        <v>1225</v>
      </c>
      <c r="N2966" t="s">
        <v>1528</v>
      </c>
      <c r="O2966">
        <v>50</v>
      </c>
    </row>
    <row r="2967" spans="1:15" x14ac:dyDescent="0.35">
      <c r="A2967" s="189" t="str">
        <f t="shared" si="175"/>
        <v>Jul</v>
      </c>
      <c r="B2967" s="190" t="str">
        <f t="shared" si="176"/>
        <v>2024</v>
      </c>
      <c r="C2967" s="190" t="str">
        <f t="shared" si="177"/>
        <v>Jul-2024</v>
      </c>
      <c r="D2967" s="2">
        <v>45504</v>
      </c>
      <c r="E2967" t="s">
        <v>1175</v>
      </c>
      <c r="F2967" t="s">
        <v>1571</v>
      </c>
      <c r="G2967" t="s">
        <v>1176</v>
      </c>
      <c r="H2967" t="s">
        <v>681</v>
      </c>
      <c r="I2967" t="s">
        <v>1203</v>
      </c>
      <c r="J2967" t="s">
        <v>1204</v>
      </c>
      <c r="K2967" t="s">
        <v>1223</v>
      </c>
      <c r="L2967" t="s">
        <v>1224</v>
      </c>
      <c r="M2967" t="s">
        <v>1225</v>
      </c>
      <c r="N2967" t="s">
        <v>1529</v>
      </c>
      <c r="O2967" t="s">
        <v>958</v>
      </c>
    </row>
    <row r="2968" spans="1:15" x14ac:dyDescent="0.35">
      <c r="A2968" s="189" t="str">
        <f t="shared" si="175"/>
        <v>Jul</v>
      </c>
      <c r="B2968" s="190" t="str">
        <f t="shared" si="176"/>
        <v>2024</v>
      </c>
      <c r="C2968" s="190" t="str">
        <f t="shared" si="177"/>
        <v>Jul-2024</v>
      </c>
      <c r="D2968" s="2">
        <v>45504</v>
      </c>
      <c r="E2968" t="s">
        <v>1175</v>
      </c>
      <c r="F2968" t="s">
        <v>1571</v>
      </c>
      <c r="G2968" t="s">
        <v>1176</v>
      </c>
      <c r="H2968" t="s">
        <v>681</v>
      </c>
      <c r="I2968" t="s">
        <v>1203</v>
      </c>
      <c r="J2968" t="s">
        <v>1204</v>
      </c>
      <c r="K2968" t="s">
        <v>1223</v>
      </c>
      <c r="L2968" t="s">
        <v>1224</v>
      </c>
      <c r="M2968" t="s">
        <v>1225</v>
      </c>
      <c r="N2968" t="s">
        <v>919</v>
      </c>
      <c r="O2968">
        <v>35</v>
      </c>
    </row>
    <row r="2969" spans="1:15" x14ac:dyDescent="0.35">
      <c r="A2969" s="189" t="str">
        <f t="shared" si="175"/>
        <v>Jul</v>
      </c>
      <c r="B2969" s="190" t="str">
        <f t="shared" si="176"/>
        <v>2024</v>
      </c>
      <c r="C2969" s="190" t="str">
        <f t="shared" si="177"/>
        <v>Jul-2024</v>
      </c>
      <c r="D2969" s="2">
        <v>45504</v>
      </c>
      <c r="E2969" t="s">
        <v>1175</v>
      </c>
      <c r="F2969" t="s">
        <v>1571</v>
      </c>
      <c r="G2969" t="s">
        <v>1176</v>
      </c>
      <c r="H2969" t="s">
        <v>681</v>
      </c>
      <c r="I2969" t="s">
        <v>1203</v>
      </c>
      <c r="J2969" t="s">
        <v>1204</v>
      </c>
      <c r="K2969" t="s">
        <v>1223</v>
      </c>
      <c r="L2969" t="s">
        <v>1224</v>
      </c>
      <c r="M2969" t="s">
        <v>1225</v>
      </c>
      <c r="N2969" t="s">
        <v>920</v>
      </c>
      <c r="O2969">
        <v>745</v>
      </c>
    </row>
    <row r="2970" spans="1:15" x14ac:dyDescent="0.35">
      <c r="A2970" s="189" t="str">
        <f t="shared" si="175"/>
        <v>Jul</v>
      </c>
      <c r="B2970" s="190" t="str">
        <f t="shared" si="176"/>
        <v>2024</v>
      </c>
      <c r="C2970" s="190" t="str">
        <f t="shared" si="177"/>
        <v>Jul-2024</v>
      </c>
      <c r="D2970" s="2">
        <v>45504</v>
      </c>
      <c r="E2970" t="s">
        <v>1175</v>
      </c>
      <c r="F2970" t="s">
        <v>1571</v>
      </c>
      <c r="G2970" t="s">
        <v>1176</v>
      </c>
      <c r="H2970" t="s">
        <v>681</v>
      </c>
      <c r="I2970" t="s">
        <v>1203</v>
      </c>
      <c r="J2970" t="s">
        <v>1204</v>
      </c>
      <c r="K2970" t="s">
        <v>1223</v>
      </c>
      <c r="L2970" t="s">
        <v>1224</v>
      </c>
      <c r="M2970" t="s">
        <v>1225</v>
      </c>
      <c r="N2970" t="s">
        <v>922</v>
      </c>
      <c r="O2970">
        <v>325</v>
      </c>
    </row>
    <row r="2971" spans="1:15" x14ac:dyDescent="0.35">
      <c r="A2971" s="189" t="str">
        <f t="shared" si="175"/>
        <v>Jul</v>
      </c>
      <c r="B2971" s="190" t="str">
        <f t="shared" si="176"/>
        <v>2024</v>
      </c>
      <c r="C2971" s="190" t="str">
        <f t="shared" si="177"/>
        <v>Jul-2024</v>
      </c>
      <c r="D2971" s="2">
        <v>45504</v>
      </c>
      <c r="E2971" t="s">
        <v>1175</v>
      </c>
      <c r="F2971" t="s">
        <v>1571</v>
      </c>
      <c r="G2971" t="s">
        <v>1176</v>
      </c>
      <c r="H2971" t="s">
        <v>681</v>
      </c>
      <c r="I2971" t="s">
        <v>1203</v>
      </c>
      <c r="J2971" t="s">
        <v>1204</v>
      </c>
      <c r="K2971" t="s">
        <v>1223</v>
      </c>
      <c r="L2971" t="s">
        <v>1224</v>
      </c>
      <c r="M2971" t="s">
        <v>1225</v>
      </c>
      <c r="N2971" t="s">
        <v>921</v>
      </c>
      <c r="O2971">
        <v>615</v>
      </c>
    </row>
    <row r="2972" spans="1:15" x14ac:dyDescent="0.35">
      <c r="A2972" s="189" t="str">
        <f t="shared" si="175"/>
        <v>Jul</v>
      </c>
      <c r="B2972" s="190" t="str">
        <f t="shared" si="176"/>
        <v>2024</v>
      </c>
      <c r="C2972" s="190" t="str">
        <f t="shared" si="177"/>
        <v>Jul-2024</v>
      </c>
      <c r="D2972" s="2">
        <v>45504</v>
      </c>
      <c r="E2972" t="s">
        <v>1175</v>
      </c>
      <c r="F2972" t="s">
        <v>1571</v>
      </c>
      <c r="G2972" t="s">
        <v>1176</v>
      </c>
      <c r="H2972" t="s">
        <v>681</v>
      </c>
      <c r="I2972" t="s">
        <v>1203</v>
      </c>
      <c r="J2972" t="s">
        <v>1204</v>
      </c>
      <c r="K2972" t="s">
        <v>1226</v>
      </c>
      <c r="L2972" t="s">
        <v>1227</v>
      </c>
      <c r="M2972" t="s">
        <v>1228</v>
      </c>
      <c r="N2972" t="s">
        <v>1528</v>
      </c>
      <c r="O2972">
        <v>35</v>
      </c>
    </row>
    <row r="2973" spans="1:15" x14ac:dyDescent="0.35">
      <c r="A2973" s="189" t="str">
        <f t="shared" si="175"/>
        <v>Jul</v>
      </c>
      <c r="B2973" s="190" t="str">
        <f t="shared" si="176"/>
        <v>2024</v>
      </c>
      <c r="C2973" s="190" t="str">
        <f t="shared" si="177"/>
        <v>Jul-2024</v>
      </c>
      <c r="D2973" s="2">
        <v>45504</v>
      </c>
      <c r="E2973" t="s">
        <v>1175</v>
      </c>
      <c r="F2973" t="s">
        <v>1571</v>
      </c>
      <c r="G2973" t="s">
        <v>1176</v>
      </c>
      <c r="H2973" t="s">
        <v>681</v>
      </c>
      <c r="I2973" t="s">
        <v>1203</v>
      </c>
      <c r="J2973" t="s">
        <v>1204</v>
      </c>
      <c r="K2973" t="s">
        <v>1226</v>
      </c>
      <c r="L2973" t="s">
        <v>1227</v>
      </c>
      <c r="M2973" t="s">
        <v>1228</v>
      </c>
      <c r="N2973" t="s">
        <v>1529</v>
      </c>
      <c r="O2973" t="s">
        <v>958</v>
      </c>
    </row>
    <row r="2974" spans="1:15" x14ac:dyDescent="0.35">
      <c r="A2974" s="189" t="str">
        <f t="shared" si="175"/>
        <v>Jul</v>
      </c>
      <c r="B2974" s="190" t="str">
        <f t="shared" si="176"/>
        <v>2024</v>
      </c>
      <c r="C2974" s="190" t="str">
        <f t="shared" si="177"/>
        <v>Jul-2024</v>
      </c>
      <c r="D2974" s="2">
        <v>45504</v>
      </c>
      <c r="E2974" t="s">
        <v>1175</v>
      </c>
      <c r="F2974" t="s">
        <v>1571</v>
      </c>
      <c r="G2974" t="s">
        <v>1176</v>
      </c>
      <c r="H2974" t="s">
        <v>681</v>
      </c>
      <c r="I2974" t="s">
        <v>1203</v>
      </c>
      <c r="J2974" t="s">
        <v>1204</v>
      </c>
      <c r="K2974" t="s">
        <v>1226</v>
      </c>
      <c r="L2974" t="s">
        <v>1227</v>
      </c>
      <c r="M2974" t="s">
        <v>1228</v>
      </c>
      <c r="N2974" t="s">
        <v>919</v>
      </c>
      <c r="O2974">
        <v>120</v>
      </c>
    </row>
    <row r="2975" spans="1:15" x14ac:dyDescent="0.35">
      <c r="A2975" s="189" t="str">
        <f t="shared" si="175"/>
        <v>Jul</v>
      </c>
      <c r="B2975" s="190" t="str">
        <f t="shared" si="176"/>
        <v>2024</v>
      </c>
      <c r="C2975" s="190" t="str">
        <f t="shared" si="177"/>
        <v>Jul-2024</v>
      </c>
      <c r="D2975" s="2">
        <v>45504</v>
      </c>
      <c r="E2975" t="s">
        <v>1175</v>
      </c>
      <c r="F2975" t="s">
        <v>1571</v>
      </c>
      <c r="G2975" t="s">
        <v>1176</v>
      </c>
      <c r="H2975" t="s">
        <v>681</v>
      </c>
      <c r="I2975" t="s">
        <v>1203</v>
      </c>
      <c r="J2975" t="s">
        <v>1204</v>
      </c>
      <c r="K2975" t="s">
        <v>1226</v>
      </c>
      <c r="L2975" t="s">
        <v>1227</v>
      </c>
      <c r="M2975" t="s">
        <v>1228</v>
      </c>
      <c r="N2975" t="s">
        <v>920</v>
      </c>
      <c r="O2975">
        <v>1140</v>
      </c>
    </row>
    <row r="2976" spans="1:15" x14ac:dyDescent="0.35">
      <c r="A2976" s="189" t="str">
        <f t="shared" si="175"/>
        <v>Jul</v>
      </c>
      <c r="B2976" s="190" t="str">
        <f t="shared" si="176"/>
        <v>2024</v>
      </c>
      <c r="C2976" s="190" t="str">
        <f t="shared" si="177"/>
        <v>Jul-2024</v>
      </c>
      <c r="D2976" s="2">
        <v>45504</v>
      </c>
      <c r="E2976" t="s">
        <v>1175</v>
      </c>
      <c r="F2976" t="s">
        <v>1571</v>
      </c>
      <c r="G2976" t="s">
        <v>1176</v>
      </c>
      <c r="H2976" t="s">
        <v>681</v>
      </c>
      <c r="I2976" t="s">
        <v>1203</v>
      </c>
      <c r="J2976" t="s">
        <v>1204</v>
      </c>
      <c r="K2976" t="s">
        <v>1226</v>
      </c>
      <c r="L2976" t="s">
        <v>1227</v>
      </c>
      <c r="M2976" t="s">
        <v>1228</v>
      </c>
      <c r="N2976" t="s">
        <v>922</v>
      </c>
      <c r="O2976">
        <v>135</v>
      </c>
    </row>
    <row r="2977" spans="1:15" x14ac:dyDescent="0.35">
      <c r="A2977" s="189" t="str">
        <f t="shared" si="175"/>
        <v>Jul</v>
      </c>
      <c r="B2977" s="190" t="str">
        <f t="shared" si="176"/>
        <v>2024</v>
      </c>
      <c r="C2977" s="190" t="str">
        <f t="shared" si="177"/>
        <v>Jul-2024</v>
      </c>
      <c r="D2977" s="2">
        <v>45504</v>
      </c>
      <c r="E2977" t="s">
        <v>1175</v>
      </c>
      <c r="F2977" t="s">
        <v>1571</v>
      </c>
      <c r="G2977" t="s">
        <v>1176</v>
      </c>
      <c r="H2977" t="s">
        <v>681</v>
      </c>
      <c r="I2977" t="s">
        <v>1203</v>
      </c>
      <c r="J2977" t="s">
        <v>1204</v>
      </c>
      <c r="K2977" t="s">
        <v>1226</v>
      </c>
      <c r="L2977" t="s">
        <v>1227</v>
      </c>
      <c r="M2977" t="s">
        <v>1228</v>
      </c>
      <c r="N2977" t="s">
        <v>921</v>
      </c>
      <c r="O2977">
        <v>510</v>
      </c>
    </row>
    <row r="2978" spans="1:15" x14ac:dyDescent="0.35">
      <c r="A2978" s="189" t="str">
        <f t="shared" si="175"/>
        <v>Jul</v>
      </c>
      <c r="B2978" s="190" t="str">
        <f t="shared" si="176"/>
        <v>2024</v>
      </c>
      <c r="C2978" s="190" t="str">
        <f t="shared" si="177"/>
        <v>Jul-2024</v>
      </c>
      <c r="D2978" s="2">
        <v>45504</v>
      </c>
      <c r="E2978" t="s">
        <v>1175</v>
      </c>
      <c r="F2978" t="s">
        <v>1571</v>
      </c>
      <c r="G2978" t="s">
        <v>1176</v>
      </c>
      <c r="H2978" t="s">
        <v>681</v>
      </c>
      <c r="I2978" t="s">
        <v>1203</v>
      </c>
      <c r="J2978" t="s">
        <v>1204</v>
      </c>
      <c r="K2978" t="s">
        <v>1229</v>
      </c>
      <c r="L2978" t="s">
        <v>1230</v>
      </c>
      <c r="M2978" t="s">
        <v>1231</v>
      </c>
      <c r="N2978" t="s">
        <v>1528</v>
      </c>
      <c r="O2978">
        <v>80</v>
      </c>
    </row>
    <row r="2979" spans="1:15" x14ac:dyDescent="0.35">
      <c r="A2979" s="189" t="str">
        <f t="shared" si="175"/>
        <v>Jul</v>
      </c>
      <c r="B2979" s="190" t="str">
        <f t="shared" si="176"/>
        <v>2024</v>
      </c>
      <c r="C2979" s="190" t="str">
        <f t="shared" si="177"/>
        <v>Jul-2024</v>
      </c>
      <c r="D2979" s="2">
        <v>45504</v>
      </c>
      <c r="E2979" t="s">
        <v>1175</v>
      </c>
      <c r="F2979" t="s">
        <v>1571</v>
      </c>
      <c r="G2979" t="s">
        <v>1176</v>
      </c>
      <c r="H2979" t="s">
        <v>681</v>
      </c>
      <c r="I2979" t="s">
        <v>1203</v>
      </c>
      <c r="J2979" t="s">
        <v>1204</v>
      </c>
      <c r="K2979" t="s">
        <v>1229</v>
      </c>
      <c r="L2979" t="s">
        <v>1230</v>
      </c>
      <c r="M2979" t="s">
        <v>1231</v>
      </c>
      <c r="N2979" t="s">
        <v>1529</v>
      </c>
      <c r="O2979" t="s">
        <v>958</v>
      </c>
    </row>
    <row r="2980" spans="1:15" x14ac:dyDescent="0.35">
      <c r="A2980" s="189" t="str">
        <f t="shared" si="175"/>
        <v>Jul</v>
      </c>
      <c r="B2980" s="190" t="str">
        <f t="shared" si="176"/>
        <v>2024</v>
      </c>
      <c r="C2980" s="190" t="str">
        <f t="shared" si="177"/>
        <v>Jul-2024</v>
      </c>
      <c r="D2980" s="2">
        <v>45504</v>
      </c>
      <c r="E2980" t="s">
        <v>1175</v>
      </c>
      <c r="F2980" t="s">
        <v>1571</v>
      </c>
      <c r="G2980" t="s">
        <v>1176</v>
      </c>
      <c r="H2980" t="s">
        <v>681</v>
      </c>
      <c r="I2980" t="s">
        <v>1203</v>
      </c>
      <c r="J2980" t="s">
        <v>1204</v>
      </c>
      <c r="K2980" t="s">
        <v>1229</v>
      </c>
      <c r="L2980" t="s">
        <v>1230</v>
      </c>
      <c r="M2980" t="s">
        <v>1231</v>
      </c>
      <c r="N2980" t="s">
        <v>919</v>
      </c>
      <c r="O2980">
        <v>225</v>
      </c>
    </row>
    <row r="2981" spans="1:15" x14ac:dyDescent="0.35">
      <c r="A2981" s="189" t="str">
        <f t="shared" si="175"/>
        <v>Jul</v>
      </c>
      <c r="B2981" s="190" t="str">
        <f t="shared" si="176"/>
        <v>2024</v>
      </c>
      <c r="C2981" s="190" t="str">
        <f t="shared" si="177"/>
        <v>Jul-2024</v>
      </c>
      <c r="D2981" s="2">
        <v>45504</v>
      </c>
      <c r="E2981" t="s">
        <v>1175</v>
      </c>
      <c r="F2981" t="s">
        <v>1571</v>
      </c>
      <c r="G2981" t="s">
        <v>1176</v>
      </c>
      <c r="H2981" t="s">
        <v>681</v>
      </c>
      <c r="I2981" t="s">
        <v>1203</v>
      </c>
      <c r="J2981" t="s">
        <v>1204</v>
      </c>
      <c r="K2981" t="s">
        <v>1229</v>
      </c>
      <c r="L2981" t="s">
        <v>1230</v>
      </c>
      <c r="M2981" t="s">
        <v>1231</v>
      </c>
      <c r="N2981" t="s">
        <v>920</v>
      </c>
      <c r="O2981">
        <v>1295</v>
      </c>
    </row>
    <row r="2982" spans="1:15" x14ac:dyDescent="0.35">
      <c r="A2982" s="189" t="str">
        <f t="shared" si="175"/>
        <v>Jul</v>
      </c>
      <c r="B2982" s="190" t="str">
        <f t="shared" si="176"/>
        <v>2024</v>
      </c>
      <c r="C2982" s="190" t="str">
        <f t="shared" si="177"/>
        <v>Jul-2024</v>
      </c>
      <c r="D2982" s="2">
        <v>45504</v>
      </c>
      <c r="E2982" t="s">
        <v>1175</v>
      </c>
      <c r="F2982" t="s">
        <v>1571</v>
      </c>
      <c r="G2982" t="s">
        <v>1176</v>
      </c>
      <c r="H2982" t="s">
        <v>681</v>
      </c>
      <c r="I2982" t="s">
        <v>1203</v>
      </c>
      <c r="J2982" t="s">
        <v>1204</v>
      </c>
      <c r="K2982" t="s">
        <v>1229</v>
      </c>
      <c r="L2982" t="s">
        <v>1230</v>
      </c>
      <c r="M2982" t="s">
        <v>1231</v>
      </c>
      <c r="N2982" t="s">
        <v>922</v>
      </c>
      <c r="O2982">
        <v>650</v>
      </c>
    </row>
    <row r="2983" spans="1:15" x14ac:dyDescent="0.35">
      <c r="A2983" s="189" t="str">
        <f t="shared" si="175"/>
        <v>Jul</v>
      </c>
      <c r="B2983" s="190" t="str">
        <f t="shared" si="176"/>
        <v>2024</v>
      </c>
      <c r="C2983" s="190" t="str">
        <f t="shared" si="177"/>
        <v>Jul-2024</v>
      </c>
      <c r="D2983" s="2">
        <v>45504</v>
      </c>
      <c r="E2983" t="s">
        <v>1175</v>
      </c>
      <c r="F2983" t="s">
        <v>1571</v>
      </c>
      <c r="G2983" t="s">
        <v>1176</v>
      </c>
      <c r="H2983" t="s">
        <v>681</v>
      </c>
      <c r="I2983" t="s">
        <v>1203</v>
      </c>
      <c r="J2983" t="s">
        <v>1204</v>
      </c>
      <c r="K2983" t="s">
        <v>1229</v>
      </c>
      <c r="L2983" t="s">
        <v>1230</v>
      </c>
      <c r="M2983" t="s">
        <v>1231</v>
      </c>
      <c r="N2983" t="s">
        <v>921</v>
      </c>
      <c r="O2983">
        <v>855</v>
      </c>
    </row>
    <row r="2984" spans="1:15" x14ac:dyDescent="0.35">
      <c r="A2984" s="189" t="str">
        <f t="shared" si="175"/>
        <v>Jul</v>
      </c>
      <c r="B2984" s="190" t="str">
        <f t="shared" si="176"/>
        <v>2024</v>
      </c>
      <c r="C2984" s="190" t="str">
        <f t="shared" si="177"/>
        <v>Jul-2024</v>
      </c>
      <c r="D2984" s="2">
        <v>45504</v>
      </c>
      <c r="E2984" t="s">
        <v>1175</v>
      </c>
      <c r="F2984" t="s">
        <v>1571</v>
      </c>
      <c r="G2984" t="s">
        <v>1176</v>
      </c>
      <c r="H2984" t="s">
        <v>681</v>
      </c>
      <c r="I2984" t="s">
        <v>1203</v>
      </c>
      <c r="J2984" t="s">
        <v>1204</v>
      </c>
      <c r="K2984" t="s">
        <v>1232</v>
      </c>
      <c r="L2984" t="s">
        <v>1233</v>
      </c>
      <c r="M2984" t="s">
        <v>1234</v>
      </c>
      <c r="N2984" t="s">
        <v>1528</v>
      </c>
      <c r="O2984">
        <v>130</v>
      </c>
    </row>
    <row r="2985" spans="1:15" x14ac:dyDescent="0.35">
      <c r="A2985" s="189" t="str">
        <f t="shared" si="175"/>
        <v>Jul</v>
      </c>
      <c r="B2985" s="190" t="str">
        <f t="shared" si="176"/>
        <v>2024</v>
      </c>
      <c r="C2985" s="190" t="str">
        <f t="shared" si="177"/>
        <v>Jul-2024</v>
      </c>
      <c r="D2985" s="2">
        <v>45504</v>
      </c>
      <c r="E2985" t="s">
        <v>1175</v>
      </c>
      <c r="F2985" t="s">
        <v>1571</v>
      </c>
      <c r="G2985" t="s">
        <v>1176</v>
      </c>
      <c r="H2985" t="s">
        <v>681</v>
      </c>
      <c r="I2985" t="s">
        <v>1203</v>
      </c>
      <c r="J2985" t="s">
        <v>1204</v>
      </c>
      <c r="K2985" t="s">
        <v>1232</v>
      </c>
      <c r="L2985" t="s">
        <v>1233</v>
      </c>
      <c r="M2985" t="s">
        <v>1234</v>
      </c>
      <c r="N2985" t="s">
        <v>1529</v>
      </c>
      <c r="O2985" t="s">
        <v>958</v>
      </c>
    </row>
    <row r="2986" spans="1:15" x14ac:dyDescent="0.35">
      <c r="A2986" s="189" t="str">
        <f t="shared" si="175"/>
        <v>Jul</v>
      </c>
      <c r="B2986" s="190" t="str">
        <f t="shared" si="176"/>
        <v>2024</v>
      </c>
      <c r="C2986" s="190" t="str">
        <f t="shared" si="177"/>
        <v>Jul-2024</v>
      </c>
      <c r="D2986" s="2">
        <v>45504</v>
      </c>
      <c r="E2986" t="s">
        <v>1175</v>
      </c>
      <c r="F2986" t="s">
        <v>1571</v>
      </c>
      <c r="G2986" t="s">
        <v>1176</v>
      </c>
      <c r="H2986" t="s">
        <v>681</v>
      </c>
      <c r="I2986" t="s">
        <v>1203</v>
      </c>
      <c r="J2986" t="s">
        <v>1204</v>
      </c>
      <c r="K2986" t="s">
        <v>1232</v>
      </c>
      <c r="L2986" t="s">
        <v>1233</v>
      </c>
      <c r="M2986" t="s">
        <v>1234</v>
      </c>
      <c r="N2986" t="s">
        <v>919</v>
      </c>
      <c r="O2986">
        <v>195</v>
      </c>
    </row>
    <row r="2987" spans="1:15" x14ac:dyDescent="0.35">
      <c r="A2987" s="189" t="str">
        <f t="shared" si="175"/>
        <v>Jul</v>
      </c>
      <c r="B2987" s="190" t="str">
        <f t="shared" si="176"/>
        <v>2024</v>
      </c>
      <c r="C2987" s="190" t="str">
        <f t="shared" si="177"/>
        <v>Jul-2024</v>
      </c>
      <c r="D2987" s="2">
        <v>45504</v>
      </c>
      <c r="E2987" t="s">
        <v>1175</v>
      </c>
      <c r="F2987" t="s">
        <v>1571</v>
      </c>
      <c r="G2987" t="s">
        <v>1176</v>
      </c>
      <c r="H2987" t="s">
        <v>681</v>
      </c>
      <c r="I2987" t="s">
        <v>1203</v>
      </c>
      <c r="J2987" t="s">
        <v>1204</v>
      </c>
      <c r="K2987" t="s">
        <v>1232</v>
      </c>
      <c r="L2987" t="s">
        <v>1233</v>
      </c>
      <c r="M2987" t="s">
        <v>1234</v>
      </c>
      <c r="N2987" t="s">
        <v>920</v>
      </c>
      <c r="O2987">
        <v>1535</v>
      </c>
    </row>
    <row r="2988" spans="1:15" x14ac:dyDescent="0.35">
      <c r="A2988" s="189" t="str">
        <f t="shared" si="175"/>
        <v>Jul</v>
      </c>
      <c r="B2988" s="190" t="str">
        <f t="shared" si="176"/>
        <v>2024</v>
      </c>
      <c r="C2988" s="190" t="str">
        <f t="shared" si="177"/>
        <v>Jul-2024</v>
      </c>
      <c r="D2988" s="2">
        <v>45504</v>
      </c>
      <c r="E2988" t="s">
        <v>1175</v>
      </c>
      <c r="F2988" t="s">
        <v>1571</v>
      </c>
      <c r="G2988" t="s">
        <v>1176</v>
      </c>
      <c r="H2988" t="s">
        <v>681</v>
      </c>
      <c r="I2988" t="s">
        <v>1203</v>
      </c>
      <c r="J2988" t="s">
        <v>1204</v>
      </c>
      <c r="K2988" t="s">
        <v>1232</v>
      </c>
      <c r="L2988" t="s">
        <v>1233</v>
      </c>
      <c r="M2988" t="s">
        <v>1234</v>
      </c>
      <c r="N2988" t="s">
        <v>922</v>
      </c>
      <c r="O2988">
        <v>545</v>
      </c>
    </row>
    <row r="2989" spans="1:15" x14ac:dyDescent="0.35">
      <c r="A2989" s="189" t="str">
        <f t="shared" si="175"/>
        <v>Jul</v>
      </c>
      <c r="B2989" s="190" t="str">
        <f t="shared" si="176"/>
        <v>2024</v>
      </c>
      <c r="C2989" s="190" t="str">
        <f t="shared" si="177"/>
        <v>Jul-2024</v>
      </c>
      <c r="D2989" s="2">
        <v>45504</v>
      </c>
      <c r="E2989" t="s">
        <v>1175</v>
      </c>
      <c r="F2989" t="s">
        <v>1571</v>
      </c>
      <c r="G2989" t="s">
        <v>1176</v>
      </c>
      <c r="H2989" t="s">
        <v>681</v>
      </c>
      <c r="I2989" t="s">
        <v>1203</v>
      </c>
      <c r="J2989" t="s">
        <v>1204</v>
      </c>
      <c r="K2989" t="s">
        <v>1232</v>
      </c>
      <c r="L2989" t="s">
        <v>1233</v>
      </c>
      <c r="M2989" t="s">
        <v>1234</v>
      </c>
      <c r="N2989" t="s">
        <v>921</v>
      </c>
      <c r="O2989">
        <v>525</v>
      </c>
    </row>
    <row r="2990" spans="1:15" x14ac:dyDescent="0.35">
      <c r="A2990" s="189" t="str">
        <f t="shared" si="175"/>
        <v>Jul</v>
      </c>
      <c r="B2990" s="190" t="str">
        <f t="shared" si="176"/>
        <v>2024</v>
      </c>
      <c r="C2990" s="190" t="str">
        <f t="shared" si="177"/>
        <v>Jul-2024</v>
      </c>
      <c r="D2990" s="2">
        <v>45504</v>
      </c>
      <c r="E2990" t="s">
        <v>1175</v>
      </c>
      <c r="F2990" t="s">
        <v>1571</v>
      </c>
      <c r="G2990" t="s">
        <v>1176</v>
      </c>
      <c r="H2990" t="s">
        <v>698</v>
      </c>
      <c r="I2990" t="s">
        <v>1235</v>
      </c>
      <c r="J2990" t="s">
        <v>1236</v>
      </c>
      <c r="K2990" t="s">
        <v>1237</v>
      </c>
      <c r="L2990" t="s">
        <v>1238</v>
      </c>
      <c r="M2990" t="s">
        <v>1239</v>
      </c>
      <c r="N2990" t="s">
        <v>1528</v>
      </c>
      <c r="O2990">
        <v>20</v>
      </c>
    </row>
    <row r="2991" spans="1:15" x14ac:dyDescent="0.35">
      <c r="A2991" s="189" t="str">
        <f t="shared" si="175"/>
        <v>Jul</v>
      </c>
      <c r="B2991" s="190" t="str">
        <f t="shared" si="176"/>
        <v>2024</v>
      </c>
      <c r="C2991" s="190" t="str">
        <f t="shared" si="177"/>
        <v>Jul-2024</v>
      </c>
      <c r="D2991" s="2">
        <v>45504</v>
      </c>
      <c r="E2991" t="s">
        <v>1175</v>
      </c>
      <c r="F2991" t="s">
        <v>1571</v>
      </c>
      <c r="G2991" t="s">
        <v>1176</v>
      </c>
      <c r="H2991" t="s">
        <v>698</v>
      </c>
      <c r="I2991" t="s">
        <v>1235</v>
      </c>
      <c r="J2991" t="s">
        <v>1236</v>
      </c>
      <c r="K2991" t="s">
        <v>1237</v>
      </c>
      <c r="L2991" t="s">
        <v>1238</v>
      </c>
      <c r="M2991" t="s">
        <v>1239</v>
      </c>
      <c r="N2991" t="s">
        <v>1529</v>
      </c>
      <c r="O2991" t="s">
        <v>958</v>
      </c>
    </row>
    <row r="2992" spans="1:15" x14ac:dyDescent="0.35">
      <c r="A2992" s="189" t="str">
        <f t="shared" si="175"/>
        <v>Jul</v>
      </c>
      <c r="B2992" s="190" t="str">
        <f t="shared" si="176"/>
        <v>2024</v>
      </c>
      <c r="C2992" s="190" t="str">
        <f t="shared" si="177"/>
        <v>Jul-2024</v>
      </c>
      <c r="D2992" s="2">
        <v>45504</v>
      </c>
      <c r="E2992" t="s">
        <v>1175</v>
      </c>
      <c r="F2992" t="s">
        <v>1571</v>
      </c>
      <c r="G2992" t="s">
        <v>1176</v>
      </c>
      <c r="H2992" t="s">
        <v>698</v>
      </c>
      <c r="I2992" t="s">
        <v>1235</v>
      </c>
      <c r="J2992" t="s">
        <v>1236</v>
      </c>
      <c r="K2992" t="s">
        <v>1237</v>
      </c>
      <c r="L2992" t="s">
        <v>1238</v>
      </c>
      <c r="M2992" t="s">
        <v>1239</v>
      </c>
      <c r="N2992" t="s">
        <v>919</v>
      </c>
      <c r="O2992">
        <v>35</v>
      </c>
    </row>
    <row r="2993" spans="1:15" x14ac:dyDescent="0.35">
      <c r="A2993" s="189" t="str">
        <f t="shared" si="175"/>
        <v>Jul</v>
      </c>
      <c r="B2993" s="190" t="str">
        <f t="shared" si="176"/>
        <v>2024</v>
      </c>
      <c r="C2993" s="190" t="str">
        <f t="shared" si="177"/>
        <v>Jul-2024</v>
      </c>
      <c r="D2993" s="2">
        <v>45504</v>
      </c>
      <c r="E2993" t="s">
        <v>1175</v>
      </c>
      <c r="F2993" t="s">
        <v>1571</v>
      </c>
      <c r="G2993" t="s">
        <v>1176</v>
      </c>
      <c r="H2993" t="s">
        <v>698</v>
      </c>
      <c r="I2993" t="s">
        <v>1235</v>
      </c>
      <c r="J2993" t="s">
        <v>1236</v>
      </c>
      <c r="K2993" t="s">
        <v>1237</v>
      </c>
      <c r="L2993" t="s">
        <v>1238</v>
      </c>
      <c r="M2993" t="s">
        <v>1239</v>
      </c>
      <c r="N2993" t="s">
        <v>920</v>
      </c>
      <c r="O2993">
        <v>690</v>
      </c>
    </row>
    <row r="2994" spans="1:15" x14ac:dyDescent="0.35">
      <c r="A2994" s="189" t="str">
        <f t="shared" si="175"/>
        <v>Jul</v>
      </c>
      <c r="B2994" s="190" t="str">
        <f t="shared" si="176"/>
        <v>2024</v>
      </c>
      <c r="C2994" s="190" t="str">
        <f t="shared" si="177"/>
        <v>Jul-2024</v>
      </c>
      <c r="D2994" s="2">
        <v>45504</v>
      </c>
      <c r="E2994" t="s">
        <v>1175</v>
      </c>
      <c r="F2994" t="s">
        <v>1571</v>
      </c>
      <c r="G2994" t="s">
        <v>1176</v>
      </c>
      <c r="H2994" t="s">
        <v>698</v>
      </c>
      <c r="I2994" t="s">
        <v>1235</v>
      </c>
      <c r="J2994" t="s">
        <v>1236</v>
      </c>
      <c r="K2994" t="s">
        <v>1237</v>
      </c>
      <c r="L2994" t="s">
        <v>1238</v>
      </c>
      <c r="M2994" t="s">
        <v>1239</v>
      </c>
      <c r="N2994" t="s">
        <v>922</v>
      </c>
      <c r="O2994">
        <v>50</v>
      </c>
    </row>
    <row r="2995" spans="1:15" x14ac:dyDescent="0.35">
      <c r="A2995" s="189" t="str">
        <f t="shared" si="175"/>
        <v>Jul</v>
      </c>
      <c r="B2995" s="190" t="str">
        <f t="shared" si="176"/>
        <v>2024</v>
      </c>
      <c r="C2995" s="190" t="str">
        <f t="shared" si="177"/>
        <v>Jul-2024</v>
      </c>
      <c r="D2995" s="2">
        <v>45504</v>
      </c>
      <c r="E2995" t="s">
        <v>1175</v>
      </c>
      <c r="F2995" t="s">
        <v>1571</v>
      </c>
      <c r="G2995" t="s">
        <v>1176</v>
      </c>
      <c r="H2995" t="s">
        <v>698</v>
      </c>
      <c r="I2995" t="s">
        <v>1235</v>
      </c>
      <c r="J2995" t="s">
        <v>1236</v>
      </c>
      <c r="K2995" t="s">
        <v>1237</v>
      </c>
      <c r="L2995" t="s">
        <v>1238</v>
      </c>
      <c r="M2995" t="s">
        <v>1239</v>
      </c>
      <c r="N2995" t="s">
        <v>921</v>
      </c>
      <c r="O2995">
        <v>250</v>
      </c>
    </row>
    <row r="2996" spans="1:15" x14ac:dyDescent="0.35">
      <c r="A2996" s="189" t="str">
        <f t="shared" si="175"/>
        <v>Jul</v>
      </c>
      <c r="B2996" s="190" t="str">
        <f t="shared" si="176"/>
        <v>2024</v>
      </c>
      <c r="C2996" s="190" t="str">
        <f t="shared" si="177"/>
        <v>Jul-2024</v>
      </c>
      <c r="D2996" s="2">
        <v>45504</v>
      </c>
      <c r="E2996" t="s">
        <v>1175</v>
      </c>
      <c r="F2996" t="s">
        <v>1571</v>
      </c>
      <c r="G2996" t="s">
        <v>1176</v>
      </c>
      <c r="H2996" t="s">
        <v>698</v>
      </c>
      <c r="I2996" t="s">
        <v>1235</v>
      </c>
      <c r="J2996" t="s">
        <v>1236</v>
      </c>
      <c r="K2996" t="s">
        <v>1240</v>
      </c>
      <c r="L2996" t="s">
        <v>1241</v>
      </c>
      <c r="M2996" t="s">
        <v>1242</v>
      </c>
      <c r="N2996" t="s">
        <v>1528</v>
      </c>
      <c r="O2996">
        <v>10</v>
      </c>
    </row>
    <row r="2997" spans="1:15" x14ac:dyDescent="0.35">
      <c r="A2997" s="189" t="str">
        <f t="shared" si="175"/>
        <v>Jul</v>
      </c>
      <c r="B2997" s="190" t="str">
        <f t="shared" si="176"/>
        <v>2024</v>
      </c>
      <c r="C2997" s="190" t="str">
        <f t="shared" si="177"/>
        <v>Jul-2024</v>
      </c>
      <c r="D2997" s="2">
        <v>45504</v>
      </c>
      <c r="E2997" t="s">
        <v>1175</v>
      </c>
      <c r="F2997" t="s">
        <v>1571</v>
      </c>
      <c r="G2997" t="s">
        <v>1176</v>
      </c>
      <c r="H2997" t="s">
        <v>698</v>
      </c>
      <c r="I2997" t="s">
        <v>1235</v>
      </c>
      <c r="J2997" t="s">
        <v>1236</v>
      </c>
      <c r="K2997" t="s">
        <v>1240</v>
      </c>
      <c r="L2997" t="s">
        <v>1241</v>
      </c>
      <c r="M2997" t="s">
        <v>1242</v>
      </c>
      <c r="N2997" t="s">
        <v>1529</v>
      </c>
      <c r="O2997" t="s">
        <v>958</v>
      </c>
    </row>
    <row r="2998" spans="1:15" x14ac:dyDescent="0.35">
      <c r="A2998" s="189" t="str">
        <f t="shared" si="175"/>
        <v>Jul</v>
      </c>
      <c r="B2998" s="190" t="str">
        <f t="shared" si="176"/>
        <v>2024</v>
      </c>
      <c r="C2998" s="190" t="str">
        <f t="shared" si="177"/>
        <v>Jul-2024</v>
      </c>
      <c r="D2998" s="2">
        <v>45504</v>
      </c>
      <c r="E2998" t="s">
        <v>1175</v>
      </c>
      <c r="F2998" t="s">
        <v>1571</v>
      </c>
      <c r="G2998" t="s">
        <v>1176</v>
      </c>
      <c r="H2998" t="s">
        <v>698</v>
      </c>
      <c r="I2998" t="s">
        <v>1235</v>
      </c>
      <c r="J2998" t="s">
        <v>1236</v>
      </c>
      <c r="K2998" t="s">
        <v>1240</v>
      </c>
      <c r="L2998" t="s">
        <v>1241</v>
      </c>
      <c r="M2998" t="s">
        <v>1242</v>
      </c>
      <c r="N2998" t="s">
        <v>919</v>
      </c>
      <c r="O2998">
        <v>120</v>
      </c>
    </row>
    <row r="2999" spans="1:15" x14ac:dyDescent="0.35">
      <c r="A2999" s="189" t="str">
        <f t="shared" si="175"/>
        <v>Jul</v>
      </c>
      <c r="B2999" s="190" t="str">
        <f t="shared" si="176"/>
        <v>2024</v>
      </c>
      <c r="C2999" s="190" t="str">
        <f t="shared" si="177"/>
        <v>Jul-2024</v>
      </c>
      <c r="D2999" s="2">
        <v>45504</v>
      </c>
      <c r="E2999" t="s">
        <v>1175</v>
      </c>
      <c r="F2999" t="s">
        <v>1571</v>
      </c>
      <c r="G2999" t="s">
        <v>1176</v>
      </c>
      <c r="H2999" t="s">
        <v>698</v>
      </c>
      <c r="I2999" t="s">
        <v>1235</v>
      </c>
      <c r="J2999" t="s">
        <v>1236</v>
      </c>
      <c r="K2999" t="s">
        <v>1240</v>
      </c>
      <c r="L2999" t="s">
        <v>1241</v>
      </c>
      <c r="M2999" t="s">
        <v>1242</v>
      </c>
      <c r="N2999" t="s">
        <v>920</v>
      </c>
      <c r="O2999">
        <v>665</v>
      </c>
    </row>
    <row r="3000" spans="1:15" x14ac:dyDescent="0.35">
      <c r="A3000" s="189" t="str">
        <f t="shared" si="175"/>
        <v>Jul</v>
      </c>
      <c r="B3000" s="190" t="str">
        <f t="shared" si="176"/>
        <v>2024</v>
      </c>
      <c r="C3000" s="190" t="str">
        <f t="shared" si="177"/>
        <v>Jul-2024</v>
      </c>
      <c r="D3000" s="2">
        <v>45504</v>
      </c>
      <c r="E3000" t="s">
        <v>1175</v>
      </c>
      <c r="F3000" t="s">
        <v>1571</v>
      </c>
      <c r="G3000" t="s">
        <v>1176</v>
      </c>
      <c r="H3000" t="s">
        <v>698</v>
      </c>
      <c r="I3000" t="s">
        <v>1235</v>
      </c>
      <c r="J3000" t="s">
        <v>1236</v>
      </c>
      <c r="K3000" t="s">
        <v>1240</v>
      </c>
      <c r="L3000" t="s">
        <v>1241</v>
      </c>
      <c r="M3000" t="s">
        <v>1242</v>
      </c>
      <c r="N3000" t="s">
        <v>922</v>
      </c>
      <c r="O3000">
        <v>85</v>
      </c>
    </row>
    <row r="3001" spans="1:15" x14ac:dyDescent="0.35">
      <c r="A3001" s="189" t="str">
        <f t="shared" si="175"/>
        <v>Jul</v>
      </c>
      <c r="B3001" s="190" t="str">
        <f t="shared" si="176"/>
        <v>2024</v>
      </c>
      <c r="C3001" s="190" t="str">
        <f t="shared" si="177"/>
        <v>Jul-2024</v>
      </c>
      <c r="D3001" s="2">
        <v>45504</v>
      </c>
      <c r="E3001" t="s">
        <v>1175</v>
      </c>
      <c r="F3001" t="s">
        <v>1571</v>
      </c>
      <c r="G3001" t="s">
        <v>1176</v>
      </c>
      <c r="H3001" t="s">
        <v>698</v>
      </c>
      <c r="I3001" t="s">
        <v>1235</v>
      </c>
      <c r="J3001" t="s">
        <v>1236</v>
      </c>
      <c r="K3001" t="s">
        <v>1240</v>
      </c>
      <c r="L3001" t="s">
        <v>1241</v>
      </c>
      <c r="M3001" t="s">
        <v>1242</v>
      </c>
      <c r="N3001" t="s">
        <v>921</v>
      </c>
      <c r="O3001">
        <v>215</v>
      </c>
    </row>
    <row r="3002" spans="1:15" x14ac:dyDescent="0.35">
      <c r="A3002" s="189" t="str">
        <f t="shared" si="175"/>
        <v>Jul</v>
      </c>
      <c r="B3002" s="190" t="str">
        <f t="shared" si="176"/>
        <v>2024</v>
      </c>
      <c r="C3002" s="190" t="str">
        <f t="shared" si="177"/>
        <v>Jul-2024</v>
      </c>
      <c r="D3002" s="2">
        <v>45504</v>
      </c>
      <c r="E3002" t="s">
        <v>1175</v>
      </c>
      <c r="F3002" t="s">
        <v>1571</v>
      </c>
      <c r="G3002" t="s">
        <v>1176</v>
      </c>
      <c r="H3002" t="s">
        <v>698</v>
      </c>
      <c r="I3002" t="s">
        <v>1235</v>
      </c>
      <c r="J3002" t="s">
        <v>1236</v>
      </c>
      <c r="K3002" t="s">
        <v>1243</v>
      </c>
      <c r="L3002" t="s">
        <v>1244</v>
      </c>
      <c r="M3002" t="s">
        <v>1245</v>
      </c>
      <c r="N3002" t="s">
        <v>1528</v>
      </c>
      <c r="O3002" t="s">
        <v>958</v>
      </c>
    </row>
    <row r="3003" spans="1:15" x14ac:dyDescent="0.35">
      <c r="A3003" s="189" t="str">
        <f t="shared" si="175"/>
        <v>Jul</v>
      </c>
      <c r="B3003" s="190" t="str">
        <f t="shared" si="176"/>
        <v>2024</v>
      </c>
      <c r="C3003" s="190" t="str">
        <f t="shared" si="177"/>
        <v>Jul-2024</v>
      </c>
      <c r="D3003" s="2">
        <v>45504</v>
      </c>
      <c r="E3003" t="s">
        <v>1175</v>
      </c>
      <c r="F3003" t="s">
        <v>1571</v>
      </c>
      <c r="G3003" t="s">
        <v>1176</v>
      </c>
      <c r="H3003" t="s">
        <v>698</v>
      </c>
      <c r="I3003" t="s">
        <v>1235</v>
      </c>
      <c r="J3003" t="s">
        <v>1236</v>
      </c>
      <c r="K3003" t="s">
        <v>1243</v>
      </c>
      <c r="L3003" t="s">
        <v>1244</v>
      </c>
      <c r="M3003" t="s">
        <v>1245</v>
      </c>
      <c r="N3003" t="s">
        <v>1529</v>
      </c>
      <c r="O3003" t="s">
        <v>958</v>
      </c>
    </row>
    <row r="3004" spans="1:15" x14ac:dyDescent="0.35">
      <c r="A3004" s="189" t="str">
        <f t="shared" si="175"/>
        <v>Jul</v>
      </c>
      <c r="B3004" s="190" t="str">
        <f t="shared" si="176"/>
        <v>2024</v>
      </c>
      <c r="C3004" s="190" t="str">
        <f t="shared" si="177"/>
        <v>Jul-2024</v>
      </c>
      <c r="D3004" s="2">
        <v>45504</v>
      </c>
      <c r="E3004" t="s">
        <v>1175</v>
      </c>
      <c r="F3004" t="s">
        <v>1571</v>
      </c>
      <c r="G3004" t="s">
        <v>1176</v>
      </c>
      <c r="H3004" t="s">
        <v>698</v>
      </c>
      <c r="I3004" t="s">
        <v>1235</v>
      </c>
      <c r="J3004" t="s">
        <v>1236</v>
      </c>
      <c r="K3004" t="s">
        <v>1243</v>
      </c>
      <c r="L3004" t="s">
        <v>1244</v>
      </c>
      <c r="M3004" t="s">
        <v>1245</v>
      </c>
      <c r="N3004" t="s">
        <v>919</v>
      </c>
      <c r="O3004">
        <v>90</v>
      </c>
    </row>
    <row r="3005" spans="1:15" x14ac:dyDescent="0.35">
      <c r="A3005" s="189" t="str">
        <f t="shared" si="175"/>
        <v>Jul</v>
      </c>
      <c r="B3005" s="190" t="str">
        <f t="shared" si="176"/>
        <v>2024</v>
      </c>
      <c r="C3005" s="190" t="str">
        <f t="shared" si="177"/>
        <v>Jul-2024</v>
      </c>
      <c r="D3005" s="2">
        <v>45504</v>
      </c>
      <c r="E3005" t="s">
        <v>1175</v>
      </c>
      <c r="F3005" t="s">
        <v>1571</v>
      </c>
      <c r="G3005" t="s">
        <v>1176</v>
      </c>
      <c r="H3005" t="s">
        <v>698</v>
      </c>
      <c r="I3005" t="s">
        <v>1235</v>
      </c>
      <c r="J3005" t="s">
        <v>1236</v>
      </c>
      <c r="K3005" t="s">
        <v>1243</v>
      </c>
      <c r="L3005" t="s">
        <v>1244</v>
      </c>
      <c r="M3005" t="s">
        <v>1245</v>
      </c>
      <c r="N3005" t="s">
        <v>920</v>
      </c>
      <c r="O3005">
        <v>755</v>
      </c>
    </row>
    <row r="3006" spans="1:15" x14ac:dyDescent="0.35">
      <c r="A3006" s="189" t="str">
        <f t="shared" si="175"/>
        <v>Jul</v>
      </c>
      <c r="B3006" s="190" t="str">
        <f t="shared" si="176"/>
        <v>2024</v>
      </c>
      <c r="C3006" s="190" t="str">
        <f t="shared" si="177"/>
        <v>Jul-2024</v>
      </c>
      <c r="D3006" s="2">
        <v>45504</v>
      </c>
      <c r="E3006" t="s">
        <v>1175</v>
      </c>
      <c r="F3006" t="s">
        <v>1571</v>
      </c>
      <c r="G3006" t="s">
        <v>1176</v>
      </c>
      <c r="H3006" t="s">
        <v>698</v>
      </c>
      <c r="I3006" t="s">
        <v>1235</v>
      </c>
      <c r="J3006" t="s">
        <v>1236</v>
      </c>
      <c r="K3006" t="s">
        <v>1243</v>
      </c>
      <c r="L3006" t="s">
        <v>1244</v>
      </c>
      <c r="M3006" t="s">
        <v>1245</v>
      </c>
      <c r="N3006" t="s">
        <v>922</v>
      </c>
      <c r="O3006">
        <v>75</v>
      </c>
    </row>
    <row r="3007" spans="1:15" x14ac:dyDescent="0.35">
      <c r="A3007" s="189" t="str">
        <f t="shared" si="175"/>
        <v>Jul</v>
      </c>
      <c r="B3007" s="190" t="str">
        <f t="shared" si="176"/>
        <v>2024</v>
      </c>
      <c r="C3007" s="190" t="str">
        <f t="shared" si="177"/>
        <v>Jul-2024</v>
      </c>
      <c r="D3007" s="2">
        <v>45504</v>
      </c>
      <c r="E3007" t="s">
        <v>1175</v>
      </c>
      <c r="F3007" t="s">
        <v>1571</v>
      </c>
      <c r="G3007" t="s">
        <v>1176</v>
      </c>
      <c r="H3007" t="s">
        <v>698</v>
      </c>
      <c r="I3007" t="s">
        <v>1235</v>
      </c>
      <c r="J3007" t="s">
        <v>1236</v>
      </c>
      <c r="K3007" t="s">
        <v>1243</v>
      </c>
      <c r="L3007" t="s">
        <v>1244</v>
      </c>
      <c r="M3007" t="s">
        <v>1245</v>
      </c>
      <c r="N3007" t="s">
        <v>921</v>
      </c>
      <c r="O3007">
        <v>320</v>
      </c>
    </row>
    <row r="3008" spans="1:15" x14ac:dyDescent="0.35">
      <c r="A3008" s="189" t="str">
        <f t="shared" si="175"/>
        <v>Jul</v>
      </c>
      <c r="B3008" s="190" t="str">
        <f t="shared" si="176"/>
        <v>2024</v>
      </c>
      <c r="C3008" s="190" t="str">
        <f t="shared" si="177"/>
        <v>Jul-2024</v>
      </c>
      <c r="D3008" s="2">
        <v>45504</v>
      </c>
      <c r="E3008" t="s">
        <v>1175</v>
      </c>
      <c r="F3008" t="s">
        <v>1571</v>
      </c>
      <c r="G3008" t="s">
        <v>1176</v>
      </c>
      <c r="H3008" t="s">
        <v>698</v>
      </c>
      <c r="I3008" t="s">
        <v>1235</v>
      </c>
      <c r="J3008" t="s">
        <v>1236</v>
      </c>
      <c r="K3008" t="s">
        <v>1246</v>
      </c>
      <c r="L3008" t="s">
        <v>1247</v>
      </c>
      <c r="M3008" t="s">
        <v>1248</v>
      </c>
      <c r="N3008" t="s">
        <v>1528</v>
      </c>
      <c r="O3008">
        <v>10</v>
      </c>
    </row>
    <row r="3009" spans="1:15" x14ac:dyDescent="0.35">
      <c r="A3009" s="189" t="str">
        <f t="shared" si="175"/>
        <v>Jul</v>
      </c>
      <c r="B3009" s="190" t="str">
        <f t="shared" si="176"/>
        <v>2024</v>
      </c>
      <c r="C3009" s="190" t="str">
        <f t="shared" si="177"/>
        <v>Jul-2024</v>
      </c>
      <c r="D3009" s="2">
        <v>45504</v>
      </c>
      <c r="E3009" t="s">
        <v>1175</v>
      </c>
      <c r="F3009" t="s">
        <v>1571</v>
      </c>
      <c r="G3009" t="s">
        <v>1176</v>
      </c>
      <c r="H3009" t="s">
        <v>698</v>
      </c>
      <c r="I3009" t="s">
        <v>1235</v>
      </c>
      <c r="J3009" t="s">
        <v>1236</v>
      </c>
      <c r="K3009" t="s">
        <v>1246</v>
      </c>
      <c r="L3009" t="s">
        <v>1247</v>
      </c>
      <c r="M3009" t="s">
        <v>1248</v>
      </c>
      <c r="N3009" t="s">
        <v>1529</v>
      </c>
      <c r="O3009" t="s">
        <v>958</v>
      </c>
    </row>
    <row r="3010" spans="1:15" x14ac:dyDescent="0.35">
      <c r="A3010" s="189" t="str">
        <f t="shared" si="175"/>
        <v>Jul</v>
      </c>
      <c r="B3010" s="190" t="str">
        <f t="shared" si="176"/>
        <v>2024</v>
      </c>
      <c r="C3010" s="190" t="str">
        <f t="shared" si="177"/>
        <v>Jul-2024</v>
      </c>
      <c r="D3010" s="2">
        <v>45504</v>
      </c>
      <c r="E3010" t="s">
        <v>1175</v>
      </c>
      <c r="F3010" t="s">
        <v>1571</v>
      </c>
      <c r="G3010" t="s">
        <v>1176</v>
      </c>
      <c r="H3010" t="s">
        <v>698</v>
      </c>
      <c r="I3010" t="s">
        <v>1235</v>
      </c>
      <c r="J3010" t="s">
        <v>1236</v>
      </c>
      <c r="K3010" t="s">
        <v>1246</v>
      </c>
      <c r="L3010" t="s">
        <v>1247</v>
      </c>
      <c r="M3010" t="s">
        <v>1248</v>
      </c>
      <c r="N3010" t="s">
        <v>919</v>
      </c>
      <c r="O3010">
        <v>350</v>
      </c>
    </row>
    <row r="3011" spans="1:15" x14ac:dyDescent="0.35">
      <c r="A3011" s="189" t="str">
        <f t="shared" ref="A3011:A3074" si="178">TEXT(D3011,"mmm")</f>
        <v>Jul</v>
      </c>
      <c r="B3011" s="190" t="str">
        <f t="shared" ref="B3011:B3074" si="179">TEXT(D3011,"yyyy")</f>
        <v>2024</v>
      </c>
      <c r="C3011" s="190" t="str">
        <f t="shared" ref="C3011:C3074" si="180">_xlfn.CONCAT(A3011&amp;"-"&amp;B3011)</f>
        <v>Jul-2024</v>
      </c>
      <c r="D3011" s="2">
        <v>45504</v>
      </c>
      <c r="E3011" t="s">
        <v>1175</v>
      </c>
      <c r="F3011" t="s">
        <v>1571</v>
      </c>
      <c r="G3011" t="s">
        <v>1176</v>
      </c>
      <c r="H3011" t="s">
        <v>698</v>
      </c>
      <c r="I3011" t="s">
        <v>1235</v>
      </c>
      <c r="J3011" t="s">
        <v>1236</v>
      </c>
      <c r="K3011" t="s">
        <v>1246</v>
      </c>
      <c r="L3011" t="s">
        <v>1247</v>
      </c>
      <c r="M3011" t="s">
        <v>1248</v>
      </c>
      <c r="N3011" t="s">
        <v>920</v>
      </c>
      <c r="O3011">
        <v>875</v>
      </c>
    </row>
    <row r="3012" spans="1:15" x14ac:dyDescent="0.35">
      <c r="A3012" s="189" t="str">
        <f t="shared" si="178"/>
        <v>Jul</v>
      </c>
      <c r="B3012" s="190" t="str">
        <f t="shared" si="179"/>
        <v>2024</v>
      </c>
      <c r="C3012" s="190" t="str">
        <f t="shared" si="180"/>
        <v>Jul-2024</v>
      </c>
      <c r="D3012" s="2">
        <v>45504</v>
      </c>
      <c r="E3012" t="s">
        <v>1175</v>
      </c>
      <c r="F3012" t="s">
        <v>1571</v>
      </c>
      <c r="G3012" t="s">
        <v>1176</v>
      </c>
      <c r="H3012" t="s">
        <v>698</v>
      </c>
      <c r="I3012" t="s">
        <v>1235</v>
      </c>
      <c r="J3012" t="s">
        <v>1236</v>
      </c>
      <c r="K3012" t="s">
        <v>1246</v>
      </c>
      <c r="L3012" t="s">
        <v>1247</v>
      </c>
      <c r="M3012" t="s">
        <v>1248</v>
      </c>
      <c r="N3012" t="s">
        <v>922</v>
      </c>
      <c r="O3012">
        <v>90</v>
      </c>
    </row>
    <row r="3013" spans="1:15" x14ac:dyDescent="0.35">
      <c r="A3013" s="189" t="str">
        <f t="shared" si="178"/>
        <v>Jul</v>
      </c>
      <c r="B3013" s="190" t="str">
        <f t="shared" si="179"/>
        <v>2024</v>
      </c>
      <c r="C3013" s="190" t="str">
        <f t="shared" si="180"/>
        <v>Jul-2024</v>
      </c>
      <c r="D3013" s="2">
        <v>45504</v>
      </c>
      <c r="E3013" t="s">
        <v>1175</v>
      </c>
      <c r="F3013" t="s">
        <v>1571</v>
      </c>
      <c r="G3013" t="s">
        <v>1176</v>
      </c>
      <c r="H3013" t="s">
        <v>698</v>
      </c>
      <c r="I3013" t="s">
        <v>1235</v>
      </c>
      <c r="J3013" t="s">
        <v>1236</v>
      </c>
      <c r="K3013" t="s">
        <v>1246</v>
      </c>
      <c r="L3013" t="s">
        <v>1247</v>
      </c>
      <c r="M3013" t="s">
        <v>1248</v>
      </c>
      <c r="N3013" t="s">
        <v>921</v>
      </c>
      <c r="O3013">
        <v>515</v>
      </c>
    </row>
    <row r="3014" spans="1:15" x14ac:dyDescent="0.35">
      <c r="A3014" s="189" t="str">
        <f t="shared" si="178"/>
        <v>Jul</v>
      </c>
      <c r="B3014" s="190" t="str">
        <f t="shared" si="179"/>
        <v>2024</v>
      </c>
      <c r="C3014" s="190" t="str">
        <f t="shared" si="180"/>
        <v>Jul-2024</v>
      </c>
      <c r="D3014" s="2">
        <v>45504</v>
      </c>
      <c r="E3014" t="s">
        <v>1175</v>
      </c>
      <c r="F3014" t="s">
        <v>1571</v>
      </c>
      <c r="G3014" t="s">
        <v>1176</v>
      </c>
      <c r="H3014" t="s">
        <v>698</v>
      </c>
      <c r="I3014" t="s">
        <v>1235</v>
      </c>
      <c r="J3014" t="s">
        <v>1236</v>
      </c>
      <c r="K3014" t="s">
        <v>1249</v>
      </c>
      <c r="L3014" t="s">
        <v>1250</v>
      </c>
      <c r="M3014" t="s">
        <v>1251</v>
      </c>
      <c r="N3014" t="s">
        <v>1528</v>
      </c>
      <c r="O3014">
        <v>110</v>
      </c>
    </row>
    <row r="3015" spans="1:15" x14ac:dyDescent="0.35">
      <c r="A3015" s="189" t="str">
        <f t="shared" si="178"/>
        <v>Jul</v>
      </c>
      <c r="B3015" s="190" t="str">
        <f t="shared" si="179"/>
        <v>2024</v>
      </c>
      <c r="C3015" s="190" t="str">
        <f t="shared" si="180"/>
        <v>Jul-2024</v>
      </c>
      <c r="D3015" s="2">
        <v>45504</v>
      </c>
      <c r="E3015" t="s">
        <v>1175</v>
      </c>
      <c r="F3015" t="s">
        <v>1571</v>
      </c>
      <c r="G3015" t="s">
        <v>1176</v>
      </c>
      <c r="H3015" t="s">
        <v>698</v>
      </c>
      <c r="I3015" t="s">
        <v>1235</v>
      </c>
      <c r="J3015" t="s">
        <v>1236</v>
      </c>
      <c r="K3015" t="s">
        <v>1249</v>
      </c>
      <c r="L3015" t="s">
        <v>1250</v>
      </c>
      <c r="M3015" t="s">
        <v>1251</v>
      </c>
      <c r="N3015" t="s">
        <v>1529</v>
      </c>
      <c r="O3015" t="s">
        <v>958</v>
      </c>
    </row>
    <row r="3016" spans="1:15" x14ac:dyDescent="0.35">
      <c r="A3016" s="189" t="str">
        <f t="shared" si="178"/>
        <v>Jul</v>
      </c>
      <c r="B3016" s="190" t="str">
        <f t="shared" si="179"/>
        <v>2024</v>
      </c>
      <c r="C3016" s="190" t="str">
        <f t="shared" si="180"/>
        <v>Jul-2024</v>
      </c>
      <c r="D3016" s="2">
        <v>45504</v>
      </c>
      <c r="E3016" t="s">
        <v>1175</v>
      </c>
      <c r="F3016" t="s">
        <v>1571</v>
      </c>
      <c r="G3016" t="s">
        <v>1176</v>
      </c>
      <c r="H3016" t="s">
        <v>698</v>
      </c>
      <c r="I3016" t="s">
        <v>1235</v>
      </c>
      <c r="J3016" t="s">
        <v>1236</v>
      </c>
      <c r="K3016" t="s">
        <v>1249</v>
      </c>
      <c r="L3016" t="s">
        <v>1250</v>
      </c>
      <c r="M3016" t="s">
        <v>1251</v>
      </c>
      <c r="N3016" t="s">
        <v>919</v>
      </c>
      <c r="O3016">
        <v>60</v>
      </c>
    </row>
    <row r="3017" spans="1:15" x14ac:dyDescent="0.35">
      <c r="A3017" s="189" t="str">
        <f t="shared" si="178"/>
        <v>Jul</v>
      </c>
      <c r="B3017" s="190" t="str">
        <f t="shared" si="179"/>
        <v>2024</v>
      </c>
      <c r="C3017" s="190" t="str">
        <f t="shared" si="180"/>
        <v>Jul-2024</v>
      </c>
      <c r="D3017" s="2">
        <v>45504</v>
      </c>
      <c r="E3017" t="s">
        <v>1175</v>
      </c>
      <c r="F3017" t="s">
        <v>1571</v>
      </c>
      <c r="G3017" t="s">
        <v>1176</v>
      </c>
      <c r="H3017" t="s">
        <v>698</v>
      </c>
      <c r="I3017" t="s">
        <v>1235</v>
      </c>
      <c r="J3017" t="s">
        <v>1236</v>
      </c>
      <c r="K3017" t="s">
        <v>1249</v>
      </c>
      <c r="L3017" t="s">
        <v>1250</v>
      </c>
      <c r="M3017" t="s">
        <v>1251</v>
      </c>
      <c r="N3017" t="s">
        <v>920</v>
      </c>
      <c r="O3017">
        <v>920</v>
      </c>
    </row>
    <row r="3018" spans="1:15" x14ac:dyDescent="0.35">
      <c r="A3018" s="189" t="str">
        <f t="shared" si="178"/>
        <v>Jul</v>
      </c>
      <c r="B3018" s="190" t="str">
        <f t="shared" si="179"/>
        <v>2024</v>
      </c>
      <c r="C3018" s="190" t="str">
        <f t="shared" si="180"/>
        <v>Jul-2024</v>
      </c>
      <c r="D3018" s="2">
        <v>45504</v>
      </c>
      <c r="E3018" t="s">
        <v>1175</v>
      </c>
      <c r="F3018" t="s">
        <v>1571</v>
      </c>
      <c r="G3018" t="s">
        <v>1176</v>
      </c>
      <c r="H3018" t="s">
        <v>698</v>
      </c>
      <c r="I3018" t="s">
        <v>1235</v>
      </c>
      <c r="J3018" t="s">
        <v>1236</v>
      </c>
      <c r="K3018" t="s">
        <v>1249</v>
      </c>
      <c r="L3018" t="s">
        <v>1250</v>
      </c>
      <c r="M3018" t="s">
        <v>1251</v>
      </c>
      <c r="N3018" t="s">
        <v>922</v>
      </c>
      <c r="O3018">
        <v>305</v>
      </c>
    </row>
    <row r="3019" spans="1:15" x14ac:dyDescent="0.35">
      <c r="A3019" s="189" t="str">
        <f t="shared" si="178"/>
        <v>Jul</v>
      </c>
      <c r="B3019" s="190" t="str">
        <f t="shared" si="179"/>
        <v>2024</v>
      </c>
      <c r="C3019" s="190" t="str">
        <f t="shared" si="180"/>
        <v>Jul-2024</v>
      </c>
      <c r="D3019" s="2">
        <v>45504</v>
      </c>
      <c r="E3019" t="s">
        <v>1175</v>
      </c>
      <c r="F3019" t="s">
        <v>1571</v>
      </c>
      <c r="G3019" t="s">
        <v>1176</v>
      </c>
      <c r="H3019" t="s">
        <v>698</v>
      </c>
      <c r="I3019" t="s">
        <v>1235</v>
      </c>
      <c r="J3019" t="s">
        <v>1236</v>
      </c>
      <c r="K3019" t="s">
        <v>1249</v>
      </c>
      <c r="L3019" t="s">
        <v>1250</v>
      </c>
      <c r="M3019" t="s">
        <v>1251</v>
      </c>
      <c r="N3019" t="s">
        <v>921</v>
      </c>
      <c r="O3019">
        <v>490</v>
      </c>
    </row>
    <row r="3020" spans="1:15" x14ac:dyDescent="0.35">
      <c r="A3020" s="189" t="str">
        <f t="shared" si="178"/>
        <v>Jul</v>
      </c>
      <c r="B3020" s="190" t="str">
        <f t="shared" si="179"/>
        <v>2024</v>
      </c>
      <c r="C3020" s="190" t="str">
        <f t="shared" si="180"/>
        <v>Jul-2024</v>
      </c>
      <c r="D3020" s="2">
        <v>45504</v>
      </c>
      <c r="E3020" t="s">
        <v>1175</v>
      </c>
      <c r="F3020" t="s">
        <v>1571</v>
      </c>
      <c r="G3020" t="s">
        <v>1176</v>
      </c>
      <c r="H3020" t="s">
        <v>698</v>
      </c>
      <c r="I3020" t="s">
        <v>1235</v>
      </c>
      <c r="J3020" t="s">
        <v>1236</v>
      </c>
      <c r="K3020" t="s">
        <v>1252</v>
      </c>
      <c r="L3020" t="s">
        <v>1253</v>
      </c>
      <c r="M3020" t="s">
        <v>1254</v>
      </c>
      <c r="N3020" t="s">
        <v>1528</v>
      </c>
      <c r="O3020">
        <v>55</v>
      </c>
    </row>
    <row r="3021" spans="1:15" x14ac:dyDescent="0.35">
      <c r="A3021" s="189" t="str">
        <f t="shared" si="178"/>
        <v>Jul</v>
      </c>
      <c r="B3021" s="190" t="str">
        <f t="shared" si="179"/>
        <v>2024</v>
      </c>
      <c r="C3021" s="190" t="str">
        <f t="shared" si="180"/>
        <v>Jul-2024</v>
      </c>
      <c r="D3021" s="2">
        <v>45504</v>
      </c>
      <c r="E3021" t="s">
        <v>1175</v>
      </c>
      <c r="F3021" t="s">
        <v>1571</v>
      </c>
      <c r="G3021" t="s">
        <v>1176</v>
      </c>
      <c r="H3021" t="s">
        <v>698</v>
      </c>
      <c r="I3021" t="s">
        <v>1235</v>
      </c>
      <c r="J3021" t="s">
        <v>1236</v>
      </c>
      <c r="K3021" t="s">
        <v>1252</v>
      </c>
      <c r="L3021" t="s">
        <v>1253</v>
      </c>
      <c r="M3021" t="s">
        <v>1254</v>
      </c>
      <c r="N3021" t="s">
        <v>1529</v>
      </c>
      <c r="O3021" t="s">
        <v>958</v>
      </c>
    </row>
    <row r="3022" spans="1:15" x14ac:dyDescent="0.35">
      <c r="A3022" s="189" t="str">
        <f t="shared" si="178"/>
        <v>Jul</v>
      </c>
      <c r="B3022" s="190" t="str">
        <f t="shared" si="179"/>
        <v>2024</v>
      </c>
      <c r="C3022" s="190" t="str">
        <f t="shared" si="180"/>
        <v>Jul-2024</v>
      </c>
      <c r="D3022" s="2">
        <v>45504</v>
      </c>
      <c r="E3022" t="s">
        <v>1175</v>
      </c>
      <c r="F3022" t="s">
        <v>1571</v>
      </c>
      <c r="G3022" t="s">
        <v>1176</v>
      </c>
      <c r="H3022" t="s">
        <v>698</v>
      </c>
      <c r="I3022" t="s">
        <v>1235</v>
      </c>
      <c r="J3022" t="s">
        <v>1236</v>
      </c>
      <c r="K3022" t="s">
        <v>1252</v>
      </c>
      <c r="L3022" t="s">
        <v>1253</v>
      </c>
      <c r="M3022" t="s">
        <v>1254</v>
      </c>
      <c r="N3022" t="s">
        <v>919</v>
      </c>
      <c r="O3022">
        <v>155</v>
      </c>
    </row>
    <row r="3023" spans="1:15" x14ac:dyDescent="0.35">
      <c r="A3023" s="189" t="str">
        <f t="shared" si="178"/>
        <v>Jul</v>
      </c>
      <c r="B3023" s="190" t="str">
        <f t="shared" si="179"/>
        <v>2024</v>
      </c>
      <c r="C3023" s="190" t="str">
        <f t="shared" si="180"/>
        <v>Jul-2024</v>
      </c>
      <c r="D3023" s="2">
        <v>45504</v>
      </c>
      <c r="E3023" t="s">
        <v>1175</v>
      </c>
      <c r="F3023" t="s">
        <v>1571</v>
      </c>
      <c r="G3023" t="s">
        <v>1176</v>
      </c>
      <c r="H3023" t="s">
        <v>698</v>
      </c>
      <c r="I3023" t="s">
        <v>1235</v>
      </c>
      <c r="J3023" t="s">
        <v>1236</v>
      </c>
      <c r="K3023" t="s">
        <v>1252</v>
      </c>
      <c r="L3023" t="s">
        <v>1253</v>
      </c>
      <c r="M3023" t="s">
        <v>1254</v>
      </c>
      <c r="N3023" t="s">
        <v>920</v>
      </c>
      <c r="O3023">
        <v>745</v>
      </c>
    </row>
    <row r="3024" spans="1:15" x14ac:dyDescent="0.35">
      <c r="A3024" s="189" t="str">
        <f t="shared" si="178"/>
        <v>Jul</v>
      </c>
      <c r="B3024" s="190" t="str">
        <f t="shared" si="179"/>
        <v>2024</v>
      </c>
      <c r="C3024" s="190" t="str">
        <f t="shared" si="180"/>
        <v>Jul-2024</v>
      </c>
      <c r="D3024" s="2">
        <v>45504</v>
      </c>
      <c r="E3024" t="s">
        <v>1175</v>
      </c>
      <c r="F3024" t="s">
        <v>1571</v>
      </c>
      <c r="G3024" t="s">
        <v>1176</v>
      </c>
      <c r="H3024" t="s">
        <v>698</v>
      </c>
      <c r="I3024" t="s">
        <v>1235</v>
      </c>
      <c r="J3024" t="s">
        <v>1236</v>
      </c>
      <c r="K3024" t="s">
        <v>1252</v>
      </c>
      <c r="L3024" t="s">
        <v>1253</v>
      </c>
      <c r="M3024" t="s">
        <v>1254</v>
      </c>
      <c r="N3024" t="s">
        <v>922</v>
      </c>
      <c r="O3024">
        <v>370</v>
      </c>
    </row>
    <row r="3025" spans="1:15" x14ac:dyDescent="0.35">
      <c r="A3025" s="189" t="str">
        <f t="shared" si="178"/>
        <v>Jul</v>
      </c>
      <c r="B3025" s="190" t="str">
        <f t="shared" si="179"/>
        <v>2024</v>
      </c>
      <c r="C3025" s="190" t="str">
        <f t="shared" si="180"/>
        <v>Jul-2024</v>
      </c>
      <c r="D3025" s="2">
        <v>45504</v>
      </c>
      <c r="E3025" t="s">
        <v>1175</v>
      </c>
      <c r="F3025" t="s">
        <v>1571</v>
      </c>
      <c r="G3025" t="s">
        <v>1176</v>
      </c>
      <c r="H3025" t="s">
        <v>698</v>
      </c>
      <c r="I3025" t="s">
        <v>1235</v>
      </c>
      <c r="J3025" t="s">
        <v>1236</v>
      </c>
      <c r="K3025" t="s">
        <v>1252</v>
      </c>
      <c r="L3025" t="s">
        <v>1253</v>
      </c>
      <c r="M3025" t="s">
        <v>1254</v>
      </c>
      <c r="N3025" t="s">
        <v>921</v>
      </c>
      <c r="O3025">
        <v>745</v>
      </c>
    </row>
    <row r="3026" spans="1:15" x14ac:dyDescent="0.35">
      <c r="A3026" s="189" t="str">
        <f t="shared" si="178"/>
        <v>Jul</v>
      </c>
      <c r="B3026" s="190" t="str">
        <f t="shared" si="179"/>
        <v>2024</v>
      </c>
      <c r="C3026" s="190" t="str">
        <f t="shared" si="180"/>
        <v>Jul-2024</v>
      </c>
      <c r="D3026" s="2">
        <v>45504</v>
      </c>
      <c r="E3026" t="s">
        <v>1175</v>
      </c>
      <c r="F3026" t="s">
        <v>1571</v>
      </c>
      <c r="G3026" t="s">
        <v>1176</v>
      </c>
      <c r="H3026" t="s">
        <v>698</v>
      </c>
      <c r="I3026" t="s">
        <v>1235</v>
      </c>
      <c r="J3026" t="s">
        <v>1236</v>
      </c>
      <c r="K3026" t="s">
        <v>1255</v>
      </c>
      <c r="L3026" t="s">
        <v>1256</v>
      </c>
      <c r="M3026" t="s">
        <v>1257</v>
      </c>
      <c r="N3026" t="s">
        <v>1528</v>
      </c>
      <c r="O3026">
        <v>165</v>
      </c>
    </row>
    <row r="3027" spans="1:15" x14ac:dyDescent="0.35">
      <c r="A3027" s="189" t="str">
        <f t="shared" si="178"/>
        <v>Jul</v>
      </c>
      <c r="B3027" s="190" t="str">
        <f t="shared" si="179"/>
        <v>2024</v>
      </c>
      <c r="C3027" s="190" t="str">
        <f t="shared" si="180"/>
        <v>Jul-2024</v>
      </c>
      <c r="D3027" s="2">
        <v>45504</v>
      </c>
      <c r="E3027" t="s">
        <v>1175</v>
      </c>
      <c r="F3027" t="s">
        <v>1571</v>
      </c>
      <c r="G3027" t="s">
        <v>1176</v>
      </c>
      <c r="H3027" t="s">
        <v>698</v>
      </c>
      <c r="I3027" t="s">
        <v>1235</v>
      </c>
      <c r="J3027" t="s">
        <v>1236</v>
      </c>
      <c r="K3027" t="s">
        <v>1255</v>
      </c>
      <c r="L3027" t="s">
        <v>1256</v>
      </c>
      <c r="M3027" t="s">
        <v>1257</v>
      </c>
      <c r="N3027" t="s">
        <v>1529</v>
      </c>
      <c r="O3027" t="s">
        <v>958</v>
      </c>
    </row>
    <row r="3028" spans="1:15" x14ac:dyDescent="0.35">
      <c r="A3028" s="189" t="str">
        <f t="shared" si="178"/>
        <v>Jul</v>
      </c>
      <c r="B3028" s="190" t="str">
        <f t="shared" si="179"/>
        <v>2024</v>
      </c>
      <c r="C3028" s="190" t="str">
        <f t="shared" si="180"/>
        <v>Jul-2024</v>
      </c>
      <c r="D3028" s="2">
        <v>45504</v>
      </c>
      <c r="E3028" t="s">
        <v>1175</v>
      </c>
      <c r="F3028" t="s">
        <v>1571</v>
      </c>
      <c r="G3028" t="s">
        <v>1176</v>
      </c>
      <c r="H3028" t="s">
        <v>698</v>
      </c>
      <c r="I3028" t="s">
        <v>1235</v>
      </c>
      <c r="J3028" t="s">
        <v>1236</v>
      </c>
      <c r="K3028" t="s">
        <v>1255</v>
      </c>
      <c r="L3028" t="s">
        <v>1256</v>
      </c>
      <c r="M3028" t="s">
        <v>1257</v>
      </c>
      <c r="N3028" t="s">
        <v>919</v>
      </c>
      <c r="O3028">
        <v>200</v>
      </c>
    </row>
    <row r="3029" spans="1:15" x14ac:dyDescent="0.35">
      <c r="A3029" s="189" t="str">
        <f t="shared" si="178"/>
        <v>Jul</v>
      </c>
      <c r="B3029" s="190" t="str">
        <f t="shared" si="179"/>
        <v>2024</v>
      </c>
      <c r="C3029" s="190" t="str">
        <f t="shared" si="180"/>
        <v>Jul-2024</v>
      </c>
      <c r="D3029" s="2">
        <v>45504</v>
      </c>
      <c r="E3029" t="s">
        <v>1175</v>
      </c>
      <c r="F3029" t="s">
        <v>1571</v>
      </c>
      <c r="G3029" t="s">
        <v>1176</v>
      </c>
      <c r="H3029" t="s">
        <v>698</v>
      </c>
      <c r="I3029" t="s">
        <v>1235</v>
      </c>
      <c r="J3029" t="s">
        <v>1236</v>
      </c>
      <c r="K3029" t="s">
        <v>1255</v>
      </c>
      <c r="L3029" t="s">
        <v>1256</v>
      </c>
      <c r="M3029" t="s">
        <v>1257</v>
      </c>
      <c r="N3029" t="s">
        <v>920</v>
      </c>
      <c r="O3029">
        <v>1725</v>
      </c>
    </row>
    <row r="3030" spans="1:15" x14ac:dyDescent="0.35">
      <c r="A3030" s="189" t="str">
        <f t="shared" si="178"/>
        <v>Jul</v>
      </c>
      <c r="B3030" s="190" t="str">
        <f t="shared" si="179"/>
        <v>2024</v>
      </c>
      <c r="C3030" s="190" t="str">
        <f t="shared" si="180"/>
        <v>Jul-2024</v>
      </c>
      <c r="D3030" s="2">
        <v>45504</v>
      </c>
      <c r="E3030" t="s">
        <v>1175</v>
      </c>
      <c r="F3030" t="s">
        <v>1571</v>
      </c>
      <c r="G3030" t="s">
        <v>1176</v>
      </c>
      <c r="H3030" t="s">
        <v>698</v>
      </c>
      <c r="I3030" t="s">
        <v>1235</v>
      </c>
      <c r="J3030" t="s">
        <v>1236</v>
      </c>
      <c r="K3030" t="s">
        <v>1255</v>
      </c>
      <c r="L3030" t="s">
        <v>1256</v>
      </c>
      <c r="M3030" t="s">
        <v>1257</v>
      </c>
      <c r="N3030" t="s">
        <v>922</v>
      </c>
      <c r="O3030">
        <v>410</v>
      </c>
    </row>
    <row r="3031" spans="1:15" x14ac:dyDescent="0.35">
      <c r="A3031" s="189" t="str">
        <f t="shared" si="178"/>
        <v>Jul</v>
      </c>
      <c r="B3031" s="190" t="str">
        <f t="shared" si="179"/>
        <v>2024</v>
      </c>
      <c r="C3031" s="190" t="str">
        <f t="shared" si="180"/>
        <v>Jul-2024</v>
      </c>
      <c r="D3031" s="2">
        <v>45504</v>
      </c>
      <c r="E3031" t="s">
        <v>1175</v>
      </c>
      <c r="F3031" t="s">
        <v>1571</v>
      </c>
      <c r="G3031" t="s">
        <v>1176</v>
      </c>
      <c r="H3031" t="s">
        <v>698</v>
      </c>
      <c r="I3031" t="s">
        <v>1235</v>
      </c>
      <c r="J3031" t="s">
        <v>1236</v>
      </c>
      <c r="K3031" t="s">
        <v>1255</v>
      </c>
      <c r="L3031" t="s">
        <v>1256</v>
      </c>
      <c r="M3031" t="s">
        <v>1257</v>
      </c>
      <c r="N3031" t="s">
        <v>921</v>
      </c>
      <c r="O3031">
        <v>885</v>
      </c>
    </row>
    <row r="3032" spans="1:15" x14ac:dyDescent="0.35">
      <c r="A3032" s="189" t="str">
        <f t="shared" si="178"/>
        <v>Jul</v>
      </c>
      <c r="B3032" s="190" t="str">
        <f t="shared" si="179"/>
        <v>2024</v>
      </c>
      <c r="C3032" s="190" t="str">
        <f t="shared" si="180"/>
        <v>Jul-2024</v>
      </c>
      <c r="D3032" s="2">
        <v>45504</v>
      </c>
      <c r="E3032" t="s">
        <v>1175</v>
      </c>
      <c r="F3032" t="s">
        <v>1571</v>
      </c>
      <c r="G3032" t="s">
        <v>1176</v>
      </c>
      <c r="H3032" t="s">
        <v>698</v>
      </c>
      <c r="I3032" t="s">
        <v>1235</v>
      </c>
      <c r="J3032" t="s">
        <v>1236</v>
      </c>
      <c r="K3032" t="s">
        <v>1258</v>
      </c>
      <c r="L3032" t="s">
        <v>1259</v>
      </c>
      <c r="M3032" t="s">
        <v>1260</v>
      </c>
      <c r="N3032" t="s">
        <v>1528</v>
      </c>
      <c r="O3032">
        <v>250</v>
      </c>
    </row>
    <row r="3033" spans="1:15" x14ac:dyDescent="0.35">
      <c r="A3033" s="189" t="str">
        <f t="shared" si="178"/>
        <v>Jul</v>
      </c>
      <c r="B3033" s="190" t="str">
        <f t="shared" si="179"/>
        <v>2024</v>
      </c>
      <c r="C3033" s="190" t="str">
        <f t="shared" si="180"/>
        <v>Jul-2024</v>
      </c>
      <c r="D3033" s="2">
        <v>45504</v>
      </c>
      <c r="E3033" t="s">
        <v>1175</v>
      </c>
      <c r="F3033" t="s">
        <v>1571</v>
      </c>
      <c r="G3033" t="s">
        <v>1176</v>
      </c>
      <c r="H3033" t="s">
        <v>698</v>
      </c>
      <c r="I3033" t="s">
        <v>1235</v>
      </c>
      <c r="J3033" t="s">
        <v>1236</v>
      </c>
      <c r="K3033" t="s">
        <v>1258</v>
      </c>
      <c r="L3033" t="s">
        <v>1259</v>
      </c>
      <c r="M3033" t="s">
        <v>1260</v>
      </c>
      <c r="N3033" t="s">
        <v>1529</v>
      </c>
      <c r="O3033" t="s">
        <v>958</v>
      </c>
    </row>
    <row r="3034" spans="1:15" x14ac:dyDescent="0.35">
      <c r="A3034" s="189" t="str">
        <f t="shared" si="178"/>
        <v>Jul</v>
      </c>
      <c r="B3034" s="190" t="str">
        <f t="shared" si="179"/>
        <v>2024</v>
      </c>
      <c r="C3034" s="190" t="str">
        <f t="shared" si="180"/>
        <v>Jul-2024</v>
      </c>
      <c r="D3034" s="2">
        <v>45504</v>
      </c>
      <c r="E3034" t="s">
        <v>1175</v>
      </c>
      <c r="F3034" t="s">
        <v>1571</v>
      </c>
      <c r="G3034" t="s">
        <v>1176</v>
      </c>
      <c r="H3034" t="s">
        <v>698</v>
      </c>
      <c r="I3034" t="s">
        <v>1235</v>
      </c>
      <c r="J3034" t="s">
        <v>1236</v>
      </c>
      <c r="K3034" t="s">
        <v>1258</v>
      </c>
      <c r="L3034" t="s">
        <v>1259</v>
      </c>
      <c r="M3034" t="s">
        <v>1260</v>
      </c>
      <c r="N3034" t="s">
        <v>919</v>
      </c>
      <c r="O3034">
        <v>1155</v>
      </c>
    </row>
    <row r="3035" spans="1:15" x14ac:dyDescent="0.35">
      <c r="A3035" s="189" t="str">
        <f t="shared" si="178"/>
        <v>Jul</v>
      </c>
      <c r="B3035" s="190" t="str">
        <f t="shared" si="179"/>
        <v>2024</v>
      </c>
      <c r="C3035" s="190" t="str">
        <f t="shared" si="180"/>
        <v>Jul-2024</v>
      </c>
      <c r="D3035" s="2">
        <v>45504</v>
      </c>
      <c r="E3035" t="s">
        <v>1175</v>
      </c>
      <c r="F3035" t="s">
        <v>1571</v>
      </c>
      <c r="G3035" t="s">
        <v>1176</v>
      </c>
      <c r="H3035" t="s">
        <v>698</v>
      </c>
      <c r="I3035" t="s">
        <v>1235</v>
      </c>
      <c r="J3035" t="s">
        <v>1236</v>
      </c>
      <c r="K3035" t="s">
        <v>1258</v>
      </c>
      <c r="L3035" t="s">
        <v>1259</v>
      </c>
      <c r="M3035" t="s">
        <v>1260</v>
      </c>
      <c r="N3035" t="s">
        <v>920</v>
      </c>
      <c r="O3035">
        <v>3825</v>
      </c>
    </row>
    <row r="3036" spans="1:15" x14ac:dyDescent="0.35">
      <c r="A3036" s="189" t="str">
        <f t="shared" si="178"/>
        <v>Jul</v>
      </c>
      <c r="B3036" s="190" t="str">
        <f t="shared" si="179"/>
        <v>2024</v>
      </c>
      <c r="C3036" s="190" t="str">
        <f t="shared" si="180"/>
        <v>Jul-2024</v>
      </c>
      <c r="D3036" s="2">
        <v>45504</v>
      </c>
      <c r="E3036" t="s">
        <v>1175</v>
      </c>
      <c r="F3036" t="s">
        <v>1571</v>
      </c>
      <c r="G3036" t="s">
        <v>1176</v>
      </c>
      <c r="H3036" t="s">
        <v>698</v>
      </c>
      <c r="I3036" t="s">
        <v>1235</v>
      </c>
      <c r="J3036" t="s">
        <v>1236</v>
      </c>
      <c r="K3036" t="s">
        <v>1258</v>
      </c>
      <c r="L3036" t="s">
        <v>1259</v>
      </c>
      <c r="M3036" t="s">
        <v>1260</v>
      </c>
      <c r="N3036" t="s">
        <v>922</v>
      </c>
      <c r="O3036">
        <v>1025</v>
      </c>
    </row>
    <row r="3037" spans="1:15" x14ac:dyDescent="0.35">
      <c r="A3037" s="189" t="str">
        <f t="shared" si="178"/>
        <v>Jul</v>
      </c>
      <c r="B3037" s="190" t="str">
        <f t="shared" si="179"/>
        <v>2024</v>
      </c>
      <c r="C3037" s="190" t="str">
        <f t="shared" si="180"/>
        <v>Jul-2024</v>
      </c>
      <c r="D3037" s="2">
        <v>45504</v>
      </c>
      <c r="E3037" t="s">
        <v>1175</v>
      </c>
      <c r="F3037" t="s">
        <v>1571</v>
      </c>
      <c r="G3037" t="s">
        <v>1176</v>
      </c>
      <c r="H3037" t="s">
        <v>698</v>
      </c>
      <c r="I3037" t="s">
        <v>1235</v>
      </c>
      <c r="J3037" t="s">
        <v>1236</v>
      </c>
      <c r="K3037" t="s">
        <v>1258</v>
      </c>
      <c r="L3037" t="s">
        <v>1259</v>
      </c>
      <c r="M3037" t="s">
        <v>1260</v>
      </c>
      <c r="N3037" t="s">
        <v>921</v>
      </c>
      <c r="O3037">
        <v>1830</v>
      </c>
    </row>
    <row r="3038" spans="1:15" x14ac:dyDescent="0.35">
      <c r="A3038" s="189" t="str">
        <f t="shared" si="178"/>
        <v>Jul</v>
      </c>
      <c r="B3038" s="190" t="str">
        <f t="shared" si="179"/>
        <v>2024</v>
      </c>
      <c r="C3038" s="190" t="str">
        <f t="shared" si="180"/>
        <v>Jul-2024</v>
      </c>
      <c r="D3038" s="2">
        <v>45504</v>
      </c>
      <c r="E3038" t="s">
        <v>1175</v>
      </c>
      <c r="F3038" t="s">
        <v>1571</v>
      </c>
      <c r="G3038" t="s">
        <v>1176</v>
      </c>
      <c r="H3038" t="s">
        <v>698</v>
      </c>
      <c r="I3038" t="s">
        <v>1235</v>
      </c>
      <c r="J3038" t="s">
        <v>1236</v>
      </c>
      <c r="K3038" t="s">
        <v>1261</v>
      </c>
      <c r="L3038" t="s">
        <v>1262</v>
      </c>
      <c r="M3038" t="s">
        <v>1263</v>
      </c>
      <c r="N3038" t="s">
        <v>1528</v>
      </c>
      <c r="O3038">
        <v>95</v>
      </c>
    </row>
    <row r="3039" spans="1:15" x14ac:dyDescent="0.35">
      <c r="A3039" s="189" t="str">
        <f t="shared" si="178"/>
        <v>Jul</v>
      </c>
      <c r="B3039" s="190" t="str">
        <f t="shared" si="179"/>
        <v>2024</v>
      </c>
      <c r="C3039" s="190" t="str">
        <f t="shared" si="180"/>
        <v>Jul-2024</v>
      </c>
      <c r="D3039" s="2">
        <v>45504</v>
      </c>
      <c r="E3039" t="s">
        <v>1175</v>
      </c>
      <c r="F3039" t="s">
        <v>1571</v>
      </c>
      <c r="G3039" t="s">
        <v>1176</v>
      </c>
      <c r="H3039" t="s">
        <v>698</v>
      </c>
      <c r="I3039" t="s">
        <v>1235</v>
      </c>
      <c r="J3039" t="s">
        <v>1236</v>
      </c>
      <c r="K3039" t="s">
        <v>1261</v>
      </c>
      <c r="L3039" t="s">
        <v>1262</v>
      </c>
      <c r="M3039" t="s">
        <v>1263</v>
      </c>
      <c r="N3039" t="s">
        <v>1529</v>
      </c>
      <c r="O3039" t="s">
        <v>958</v>
      </c>
    </row>
    <row r="3040" spans="1:15" x14ac:dyDescent="0.35">
      <c r="A3040" s="189" t="str">
        <f t="shared" si="178"/>
        <v>Jul</v>
      </c>
      <c r="B3040" s="190" t="str">
        <f t="shared" si="179"/>
        <v>2024</v>
      </c>
      <c r="C3040" s="190" t="str">
        <f t="shared" si="180"/>
        <v>Jul-2024</v>
      </c>
      <c r="D3040" s="2">
        <v>45504</v>
      </c>
      <c r="E3040" t="s">
        <v>1175</v>
      </c>
      <c r="F3040" t="s">
        <v>1571</v>
      </c>
      <c r="G3040" t="s">
        <v>1176</v>
      </c>
      <c r="H3040" t="s">
        <v>698</v>
      </c>
      <c r="I3040" t="s">
        <v>1235</v>
      </c>
      <c r="J3040" t="s">
        <v>1236</v>
      </c>
      <c r="K3040" t="s">
        <v>1261</v>
      </c>
      <c r="L3040" t="s">
        <v>1262</v>
      </c>
      <c r="M3040" t="s">
        <v>1263</v>
      </c>
      <c r="N3040" t="s">
        <v>919</v>
      </c>
      <c r="O3040">
        <v>255</v>
      </c>
    </row>
    <row r="3041" spans="1:15" x14ac:dyDescent="0.35">
      <c r="A3041" s="189" t="str">
        <f t="shared" si="178"/>
        <v>Jul</v>
      </c>
      <c r="B3041" s="190" t="str">
        <f t="shared" si="179"/>
        <v>2024</v>
      </c>
      <c r="C3041" s="190" t="str">
        <f t="shared" si="180"/>
        <v>Jul-2024</v>
      </c>
      <c r="D3041" s="2">
        <v>45504</v>
      </c>
      <c r="E3041" t="s">
        <v>1175</v>
      </c>
      <c r="F3041" t="s">
        <v>1571</v>
      </c>
      <c r="G3041" t="s">
        <v>1176</v>
      </c>
      <c r="H3041" t="s">
        <v>698</v>
      </c>
      <c r="I3041" t="s">
        <v>1235</v>
      </c>
      <c r="J3041" t="s">
        <v>1236</v>
      </c>
      <c r="K3041" t="s">
        <v>1261</v>
      </c>
      <c r="L3041" t="s">
        <v>1262</v>
      </c>
      <c r="M3041" t="s">
        <v>1263</v>
      </c>
      <c r="N3041" t="s">
        <v>920</v>
      </c>
      <c r="O3041">
        <v>1855</v>
      </c>
    </row>
    <row r="3042" spans="1:15" x14ac:dyDescent="0.35">
      <c r="A3042" s="189" t="str">
        <f t="shared" si="178"/>
        <v>Jul</v>
      </c>
      <c r="B3042" s="190" t="str">
        <f t="shared" si="179"/>
        <v>2024</v>
      </c>
      <c r="C3042" s="190" t="str">
        <f t="shared" si="180"/>
        <v>Jul-2024</v>
      </c>
      <c r="D3042" s="2">
        <v>45504</v>
      </c>
      <c r="E3042" t="s">
        <v>1175</v>
      </c>
      <c r="F3042" t="s">
        <v>1571</v>
      </c>
      <c r="G3042" t="s">
        <v>1176</v>
      </c>
      <c r="H3042" t="s">
        <v>698</v>
      </c>
      <c r="I3042" t="s">
        <v>1235</v>
      </c>
      <c r="J3042" t="s">
        <v>1236</v>
      </c>
      <c r="K3042" t="s">
        <v>1261</v>
      </c>
      <c r="L3042" t="s">
        <v>1262</v>
      </c>
      <c r="M3042" t="s">
        <v>1263</v>
      </c>
      <c r="N3042" t="s">
        <v>922</v>
      </c>
      <c r="O3042">
        <v>375</v>
      </c>
    </row>
    <row r="3043" spans="1:15" x14ac:dyDescent="0.35">
      <c r="A3043" s="189" t="str">
        <f t="shared" si="178"/>
        <v>Jul</v>
      </c>
      <c r="B3043" s="190" t="str">
        <f t="shared" si="179"/>
        <v>2024</v>
      </c>
      <c r="C3043" s="190" t="str">
        <f t="shared" si="180"/>
        <v>Jul-2024</v>
      </c>
      <c r="D3043" s="2">
        <v>45504</v>
      </c>
      <c r="E3043" t="s">
        <v>1175</v>
      </c>
      <c r="F3043" t="s">
        <v>1571</v>
      </c>
      <c r="G3043" t="s">
        <v>1176</v>
      </c>
      <c r="H3043" t="s">
        <v>698</v>
      </c>
      <c r="I3043" t="s">
        <v>1235</v>
      </c>
      <c r="J3043" t="s">
        <v>1236</v>
      </c>
      <c r="K3043" t="s">
        <v>1261</v>
      </c>
      <c r="L3043" t="s">
        <v>1262</v>
      </c>
      <c r="M3043" t="s">
        <v>1263</v>
      </c>
      <c r="N3043" t="s">
        <v>921</v>
      </c>
      <c r="O3043">
        <v>880</v>
      </c>
    </row>
    <row r="3044" spans="1:15" x14ac:dyDescent="0.35">
      <c r="A3044" s="189" t="str">
        <f t="shared" si="178"/>
        <v>Jul</v>
      </c>
      <c r="B3044" s="190" t="str">
        <f t="shared" si="179"/>
        <v>2024</v>
      </c>
      <c r="C3044" s="190" t="str">
        <f t="shared" si="180"/>
        <v>Jul-2024</v>
      </c>
      <c r="D3044" s="2">
        <v>45504</v>
      </c>
      <c r="E3044" t="s">
        <v>1264</v>
      </c>
      <c r="F3044" t="s">
        <v>1265</v>
      </c>
      <c r="G3044" t="s">
        <v>1266</v>
      </c>
      <c r="H3044" t="s">
        <v>663</v>
      </c>
      <c r="I3044" t="s">
        <v>1267</v>
      </c>
      <c r="J3044" t="s">
        <v>1268</v>
      </c>
      <c r="K3044" t="s">
        <v>1269</v>
      </c>
      <c r="L3044" t="s">
        <v>1270</v>
      </c>
      <c r="M3044" t="s">
        <v>1271</v>
      </c>
      <c r="N3044" t="s">
        <v>1528</v>
      </c>
      <c r="O3044" t="s">
        <v>958</v>
      </c>
    </row>
    <row r="3045" spans="1:15" x14ac:dyDescent="0.35">
      <c r="A3045" s="189" t="str">
        <f t="shared" si="178"/>
        <v>Jul</v>
      </c>
      <c r="B3045" s="190" t="str">
        <f t="shared" si="179"/>
        <v>2024</v>
      </c>
      <c r="C3045" s="190" t="str">
        <f t="shared" si="180"/>
        <v>Jul-2024</v>
      </c>
      <c r="D3045" s="2">
        <v>45504</v>
      </c>
      <c r="E3045" t="s">
        <v>1264</v>
      </c>
      <c r="F3045" t="s">
        <v>1265</v>
      </c>
      <c r="G3045" t="s">
        <v>1266</v>
      </c>
      <c r="H3045" t="s">
        <v>663</v>
      </c>
      <c r="I3045" t="s">
        <v>1267</v>
      </c>
      <c r="J3045" t="s">
        <v>1268</v>
      </c>
      <c r="K3045" t="s">
        <v>1269</v>
      </c>
      <c r="L3045" t="s">
        <v>1270</v>
      </c>
      <c r="M3045" t="s">
        <v>1271</v>
      </c>
      <c r="N3045" t="s">
        <v>1529</v>
      </c>
      <c r="O3045" t="s">
        <v>958</v>
      </c>
    </row>
    <row r="3046" spans="1:15" x14ac:dyDescent="0.35">
      <c r="A3046" s="189" t="str">
        <f t="shared" si="178"/>
        <v>Jul</v>
      </c>
      <c r="B3046" s="190" t="str">
        <f t="shared" si="179"/>
        <v>2024</v>
      </c>
      <c r="C3046" s="190" t="str">
        <f t="shared" si="180"/>
        <v>Jul-2024</v>
      </c>
      <c r="D3046" s="2">
        <v>45504</v>
      </c>
      <c r="E3046" t="s">
        <v>1264</v>
      </c>
      <c r="F3046" t="s">
        <v>1265</v>
      </c>
      <c r="G3046" t="s">
        <v>1266</v>
      </c>
      <c r="H3046" t="s">
        <v>663</v>
      </c>
      <c r="I3046" t="s">
        <v>1267</v>
      </c>
      <c r="J3046" t="s">
        <v>1268</v>
      </c>
      <c r="K3046" t="s">
        <v>1269</v>
      </c>
      <c r="L3046" t="s">
        <v>1270</v>
      </c>
      <c r="M3046" t="s">
        <v>1271</v>
      </c>
      <c r="N3046" t="s">
        <v>919</v>
      </c>
      <c r="O3046">
        <v>55</v>
      </c>
    </row>
    <row r="3047" spans="1:15" x14ac:dyDescent="0.35">
      <c r="A3047" s="189" t="str">
        <f t="shared" si="178"/>
        <v>Jul</v>
      </c>
      <c r="B3047" s="190" t="str">
        <f t="shared" si="179"/>
        <v>2024</v>
      </c>
      <c r="C3047" s="190" t="str">
        <f t="shared" si="180"/>
        <v>Jul-2024</v>
      </c>
      <c r="D3047" s="2">
        <v>45504</v>
      </c>
      <c r="E3047" t="s">
        <v>1264</v>
      </c>
      <c r="F3047" t="s">
        <v>1265</v>
      </c>
      <c r="G3047" t="s">
        <v>1266</v>
      </c>
      <c r="H3047" t="s">
        <v>663</v>
      </c>
      <c r="I3047" t="s">
        <v>1267</v>
      </c>
      <c r="J3047" t="s">
        <v>1268</v>
      </c>
      <c r="K3047" t="s">
        <v>1269</v>
      </c>
      <c r="L3047" t="s">
        <v>1270</v>
      </c>
      <c r="M3047" t="s">
        <v>1271</v>
      </c>
      <c r="N3047" t="s">
        <v>920</v>
      </c>
      <c r="O3047">
        <v>680</v>
      </c>
    </row>
    <row r="3048" spans="1:15" x14ac:dyDescent="0.35">
      <c r="A3048" s="189" t="str">
        <f t="shared" si="178"/>
        <v>Jul</v>
      </c>
      <c r="B3048" s="190" t="str">
        <f t="shared" si="179"/>
        <v>2024</v>
      </c>
      <c r="C3048" s="190" t="str">
        <f t="shared" si="180"/>
        <v>Jul-2024</v>
      </c>
      <c r="D3048" s="2">
        <v>45504</v>
      </c>
      <c r="E3048" t="s">
        <v>1264</v>
      </c>
      <c r="F3048" t="s">
        <v>1265</v>
      </c>
      <c r="G3048" t="s">
        <v>1266</v>
      </c>
      <c r="H3048" t="s">
        <v>663</v>
      </c>
      <c r="I3048" t="s">
        <v>1267</v>
      </c>
      <c r="J3048" t="s">
        <v>1268</v>
      </c>
      <c r="K3048" t="s">
        <v>1269</v>
      </c>
      <c r="L3048" t="s">
        <v>1270</v>
      </c>
      <c r="M3048" t="s">
        <v>1271</v>
      </c>
      <c r="N3048" t="s">
        <v>922</v>
      </c>
      <c r="O3048">
        <v>880</v>
      </c>
    </row>
    <row r="3049" spans="1:15" x14ac:dyDescent="0.35">
      <c r="A3049" s="189" t="str">
        <f t="shared" si="178"/>
        <v>Jul</v>
      </c>
      <c r="B3049" s="190" t="str">
        <f t="shared" si="179"/>
        <v>2024</v>
      </c>
      <c r="C3049" s="190" t="str">
        <f t="shared" si="180"/>
        <v>Jul-2024</v>
      </c>
      <c r="D3049" s="2">
        <v>45504</v>
      </c>
      <c r="E3049" t="s">
        <v>1264</v>
      </c>
      <c r="F3049" t="s">
        <v>1265</v>
      </c>
      <c r="G3049" t="s">
        <v>1266</v>
      </c>
      <c r="H3049" t="s">
        <v>663</v>
      </c>
      <c r="I3049" t="s">
        <v>1267</v>
      </c>
      <c r="J3049" t="s">
        <v>1268</v>
      </c>
      <c r="K3049" t="s">
        <v>1269</v>
      </c>
      <c r="L3049" t="s">
        <v>1270</v>
      </c>
      <c r="M3049" t="s">
        <v>1271</v>
      </c>
      <c r="N3049" t="s">
        <v>921</v>
      </c>
      <c r="O3049">
        <v>770</v>
      </c>
    </row>
    <row r="3050" spans="1:15" x14ac:dyDescent="0.35">
      <c r="A3050" s="189" t="str">
        <f t="shared" si="178"/>
        <v>Jul</v>
      </c>
      <c r="B3050" s="190" t="str">
        <f t="shared" si="179"/>
        <v>2024</v>
      </c>
      <c r="C3050" s="190" t="str">
        <f t="shared" si="180"/>
        <v>Jul-2024</v>
      </c>
      <c r="D3050" s="2">
        <v>45504</v>
      </c>
      <c r="E3050" t="s">
        <v>1264</v>
      </c>
      <c r="F3050" t="s">
        <v>1265</v>
      </c>
      <c r="G3050" t="s">
        <v>1266</v>
      </c>
      <c r="H3050" t="s">
        <v>663</v>
      </c>
      <c r="I3050" t="s">
        <v>1267</v>
      </c>
      <c r="J3050" t="s">
        <v>1268</v>
      </c>
      <c r="K3050" t="s">
        <v>1272</v>
      </c>
      <c r="L3050" t="s">
        <v>1273</v>
      </c>
      <c r="M3050" t="s">
        <v>1274</v>
      </c>
      <c r="N3050" t="s">
        <v>1528</v>
      </c>
      <c r="O3050">
        <v>35</v>
      </c>
    </row>
    <row r="3051" spans="1:15" x14ac:dyDescent="0.35">
      <c r="A3051" s="189" t="str">
        <f t="shared" si="178"/>
        <v>Jul</v>
      </c>
      <c r="B3051" s="190" t="str">
        <f t="shared" si="179"/>
        <v>2024</v>
      </c>
      <c r="C3051" s="190" t="str">
        <f t="shared" si="180"/>
        <v>Jul-2024</v>
      </c>
      <c r="D3051" s="2">
        <v>45504</v>
      </c>
      <c r="E3051" t="s">
        <v>1264</v>
      </c>
      <c r="F3051" t="s">
        <v>1265</v>
      </c>
      <c r="G3051" t="s">
        <v>1266</v>
      </c>
      <c r="H3051" t="s">
        <v>663</v>
      </c>
      <c r="I3051" t="s">
        <v>1267</v>
      </c>
      <c r="J3051" t="s">
        <v>1268</v>
      </c>
      <c r="K3051" t="s">
        <v>1272</v>
      </c>
      <c r="L3051" t="s">
        <v>1273</v>
      </c>
      <c r="M3051" t="s">
        <v>1274</v>
      </c>
      <c r="N3051" t="s">
        <v>1529</v>
      </c>
      <c r="O3051" t="s">
        <v>958</v>
      </c>
    </row>
    <row r="3052" spans="1:15" x14ac:dyDescent="0.35">
      <c r="A3052" s="189" t="str">
        <f t="shared" si="178"/>
        <v>Jul</v>
      </c>
      <c r="B3052" s="190" t="str">
        <f t="shared" si="179"/>
        <v>2024</v>
      </c>
      <c r="C3052" s="190" t="str">
        <f t="shared" si="180"/>
        <v>Jul-2024</v>
      </c>
      <c r="D3052" s="2">
        <v>45504</v>
      </c>
      <c r="E3052" t="s">
        <v>1264</v>
      </c>
      <c r="F3052" t="s">
        <v>1265</v>
      </c>
      <c r="G3052" t="s">
        <v>1266</v>
      </c>
      <c r="H3052" t="s">
        <v>663</v>
      </c>
      <c r="I3052" t="s">
        <v>1267</v>
      </c>
      <c r="J3052" t="s">
        <v>1268</v>
      </c>
      <c r="K3052" t="s">
        <v>1272</v>
      </c>
      <c r="L3052" t="s">
        <v>1273</v>
      </c>
      <c r="M3052" t="s">
        <v>1274</v>
      </c>
      <c r="N3052" t="s">
        <v>919</v>
      </c>
      <c r="O3052">
        <v>85</v>
      </c>
    </row>
    <row r="3053" spans="1:15" x14ac:dyDescent="0.35">
      <c r="A3053" s="189" t="str">
        <f t="shared" si="178"/>
        <v>Jul</v>
      </c>
      <c r="B3053" s="190" t="str">
        <f t="shared" si="179"/>
        <v>2024</v>
      </c>
      <c r="C3053" s="190" t="str">
        <f t="shared" si="180"/>
        <v>Jul-2024</v>
      </c>
      <c r="D3053" s="2">
        <v>45504</v>
      </c>
      <c r="E3053" t="s">
        <v>1264</v>
      </c>
      <c r="F3053" t="s">
        <v>1265</v>
      </c>
      <c r="G3053" t="s">
        <v>1266</v>
      </c>
      <c r="H3053" t="s">
        <v>663</v>
      </c>
      <c r="I3053" t="s">
        <v>1267</v>
      </c>
      <c r="J3053" t="s">
        <v>1268</v>
      </c>
      <c r="K3053" t="s">
        <v>1272</v>
      </c>
      <c r="L3053" t="s">
        <v>1273</v>
      </c>
      <c r="M3053" t="s">
        <v>1274</v>
      </c>
      <c r="N3053" t="s">
        <v>920</v>
      </c>
      <c r="O3053">
        <v>735</v>
      </c>
    </row>
    <row r="3054" spans="1:15" x14ac:dyDescent="0.35">
      <c r="A3054" s="189" t="str">
        <f t="shared" si="178"/>
        <v>Jul</v>
      </c>
      <c r="B3054" s="190" t="str">
        <f t="shared" si="179"/>
        <v>2024</v>
      </c>
      <c r="C3054" s="190" t="str">
        <f t="shared" si="180"/>
        <v>Jul-2024</v>
      </c>
      <c r="D3054" s="2">
        <v>45504</v>
      </c>
      <c r="E3054" t="s">
        <v>1264</v>
      </c>
      <c r="F3054" t="s">
        <v>1265</v>
      </c>
      <c r="G3054" t="s">
        <v>1266</v>
      </c>
      <c r="H3054" t="s">
        <v>663</v>
      </c>
      <c r="I3054" t="s">
        <v>1267</v>
      </c>
      <c r="J3054" t="s">
        <v>1268</v>
      </c>
      <c r="K3054" t="s">
        <v>1272</v>
      </c>
      <c r="L3054" t="s">
        <v>1273</v>
      </c>
      <c r="M3054" t="s">
        <v>1274</v>
      </c>
      <c r="N3054" t="s">
        <v>922</v>
      </c>
      <c r="O3054">
        <v>1200</v>
      </c>
    </row>
    <row r="3055" spans="1:15" x14ac:dyDescent="0.35">
      <c r="A3055" s="189" t="str">
        <f t="shared" si="178"/>
        <v>Jul</v>
      </c>
      <c r="B3055" s="190" t="str">
        <f t="shared" si="179"/>
        <v>2024</v>
      </c>
      <c r="C3055" s="190" t="str">
        <f t="shared" si="180"/>
        <v>Jul-2024</v>
      </c>
      <c r="D3055" s="2">
        <v>45504</v>
      </c>
      <c r="E3055" t="s">
        <v>1264</v>
      </c>
      <c r="F3055" t="s">
        <v>1265</v>
      </c>
      <c r="G3055" t="s">
        <v>1266</v>
      </c>
      <c r="H3055" t="s">
        <v>663</v>
      </c>
      <c r="I3055" t="s">
        <v>1267</v>
      </c>
      <c r="J3055" t="s">
        <v>1268</v>
      </c>
      <c r="K3055" t="s">
        <v>1272</v>
      </c>
      <c r="L3055" t="s">
        <v>1273</v>
      </c>
      <c r="M3055" t="s">
        <v>1274</v>
      </c>
      <c r="N3055" t="s">
        <v>921</v>
      </c>
      <c r="O3055">
        <v>825</v>
      </c>
    </row>
    <row r="3056" spans="1:15" x14ac:dyDescent="0.35">
      <c r="A3056" s="189" t="str">
        <f t="shared" si="178"/>
        <v>Jul</v>
      </c>
      <c r="B3056" s="190" t="str">
        <f t="shared" si="179"/>
        <v>2024</v>
      </c>
      <c r="C3056" s="190" t="str">
        <f t="shared" si="180"/>
        <v>Jul-2024</v>
      </c>
      <c r="D3056" s="2">
        <v>45504</v>
      </c>
      <c r="E3056" t="s">
        <v>1264</v>
      </c>
      <c r="F3056" t="s">
        <v>1265</v>
      </c>
      <c r="G3056" t="s">
        <v>1266</v>
      </c>
      <c r="H3056" t="s">
        <v>663</v>
      </c>
      <c r="I3056" t="s">
        <v>1267</v>
      </c>
      <c r="J3056" t="s">
        <v>1268</v>
      </c>
      <c r="K3056" t="s">
        <v>1275</v>
      </c>
      <c r="L3056" t="s">
        <v>1276</v>
      </c>
      <c r="M3056" t="s">
        <v>1277</v>
      </c>
      <c r="N3056" t="s">
        <v>1528</v>
      </c>
      <c r="O3056">
        <v>35</v>
      </c>
    </row>
    <row r="3057" spans="1:15" x14ac:dyDescent="0.35">
      <c r="A3057" s="189" t="str">
        <f t="shared" si="178"/>
        <v>Jul</v>
      </c>
      <c r="B3057" s="190" t="str">
        <f t="shared" si="179"/>
        <v>2024</v>
      </c>
      <c r="C3057" s="190" t="str">
        <f t="shared" si="180"/>
        <v>Jul-2024</v>
      </c>
      <c r="D3057" s="2">
        <v>45504</v>
      </c>
      <c r="E3057" t="s">
        <v>1264</v>
      </c>
      <c r="F3057" t="s">
        <v>1265</v>
      </c>
      <c r="G3057" t="s">
        <v>1266</v>
      </c>
      <c r="H3057" t="s">
        <v>663</v>
      </c>
      <c r="I3057" t="s">
        <v>1267</v>
      </c>
      <c r="J3057" t="s">
        <v>1268</v>
      </c>
      <c r="K3057" t="s">
        <v>1275</v>
      </c>
      <c r="L3057" t="s">
        <v>1276</v>
      </c>
      <c r="M3057" t="s">
        <v>1277</v>
      </c>
      <c r="N3057" t="s">
        <v>1529</v>
      </c>
      <c r="O3057" t="s">
        <v>958</v>
      </c>
    </row>
    <row r="3058" spans="1:15" x14ac:dyDescent="0.35">
      <c r="A3058" s="189" t="str">
        <f t="shared" si="178"/>
        <v>Jul</v>
      </c>
      <c r="B3058" s="190" t="str">
        <f t="shared" si="179"/>
        <v>2024</v>
      </c>
      <c r="C3058" s="190" t="str">
        <f t="shared" si="180"/>
        <v>Jul-2024</v>
      </c>
      <c r="D3058" s="2">
        <v>45504</v>
      </c>
      <c r="E3058" t="s">
        <v>1264</v>
      </c>
      <c r="F3058" t="s">
        <v>1265</v>
      </c>
      <c r="G3058" t="s">
        <v>1266</v>
      </c>
      <c r="H3058" t="s">
        <v>663</v>
      </c>
      <c r="I3058" t="s">
        <v>1267</v>
      </c>
      <c r="J3058" t="s">
        <v>1268</v>
      </c>
      <c r="K3058" t="s">
        <v>1275</v>
      </c>
      <c r="L3058" t="s">
        <v>1276</v>
      </c>
      <c r="M3058" t="s">
        <v>1277</v>
      </c>
      <c r="N3058" t="s">
        <v>919</v>
      </c>
      <c r="O3058">
        <v>65</v>
      </c>
    </row>
    <row r="3059" spans="1:15" x14ac:dyDescent="0.35">
      <c r="A3059" s="189" t="str">
        <f t="shared" si="178"/>
        <v>Jul</v>
      </c>
      <c r="B3059" s="190" t="str">
        <f t="shared" si="179"/>
        <v>2024</v>
      </c>
      <c r="C3059" s="190" t="str">
        <f t="shared" si="180"/>
        <v>Jul-2024</v>
      </c>
      <c r="D3059" s="2">
        <v>45504</v>
      </c>
      <c r="E3059" t="s">
        <v>1264</v>
      </c>
      <c r="F3059" t="s">
        <v>1265</v>
      </c>
      <c r="G3059" t="s">
        <v>1266</v>
      </c>
      <c r="H3059" t="s">
        <v>663</v>
      </c>
      <c r="I3059" t="s">
        <v>1267</v>
      </c>
      <c r="J3059" t="s">
        <v>1268</v>
      </c>
      <c r="K3059" t="s">
        <v>1275</v>
      </c>
      <c r="L3059" t="s">
        <v>1276</v>
      </c>
      <c r="M3059" t="s">
        <v>1277</v>
      </c>
      <c r="N3059" t="s">
        <v>920</v>
      </c>
      <c r="O3059">
        <v>685</v>
      </c>
    </row>
    <row r="3060" spans="1:15" x14ac:dyDescent="0.35">
      <c r="A3060" s="189" t="str">
        <f t="shared" si="178"/>
        <v>Jul</v>
      </c>
      <c r="B3060" s="190" t="str">
        <f t="shared" si="179"/>
        <v>2024</v>
      </c>
      <c r="C3060" s="190" t="str">
        <f t="shared" si="180"/>
        <v>Jul-2024</v>
      </c>
      <c r="D3060" s="2">
        <v>45504</v>
      </c>
      <c r="E3060" t="s">
        <v>1264</v>
      </c>
      <c r="F3060" t="s">
        <v>1265</v>
      </c>
      <c r="G3060" t="s">
        <v>1266</v>
      </c>
      <c r="H3060" t="s">
        <v>663</v>
      </c>
      <c r="I3060" t="s">
        <v>1267</v>
      </c>
      <c r="J3060" t="s">
        <v>1268</v>
      </c>
      <c r="K3060" t="s">
        <v>1275</v>
      </c>
      <c r="L3060" t="s">
        <v>1276</v>
      </c>
      <c r="M3060" t="s">
        <v>1277</v>
      </c>
      <c r="N3060" t="s">
        <v>922</v>
      </c>
      <c r="O3060">
        <v>1420</v>
      </c>
    </row>
    <row r="3061" spans="1:15" x14ac:dyDescent="0.35">
      <c r="A3061" s="189" t="str">
        <f t="shared" si="178"/>
        <v>Jul</v>
      </c>
      <c r="B3061" s="190" t="str">
        <f t="shared" si="179"/>
        <v>2024</v>
      </c>
      <c r="C3061" s="190" t="str">
        <f t="shared" si="180"/>
        <v>Jul-2024</v>
      </c>
      <c r="D3061" s="2">
        <v>45504</v>
      </c>
      <c r="E3061" t="s">
        <v>1264</v>
      </c>
      <c r="F3061" t="s">
        <v>1265</v>
      </c>
      <c r="G3061" t="s">
        <v>1266</v>
      </c>
      <c r="H3061" t="s">
        <v>663</v>
      </c>
      <c r="I3061" t="s">
        <v>1267</v>
      </c>
      <c r="J3061" t="s">
        <v>1268</v>
      </c>
      <c r="K3061" t="s">
        <v>1275</v>
      </c>
      <c r="L3061" t="s">
        <v>1276</v>
      </c>
      <c r="M3061" t="s">
        <v>1277</v>
      </c>
      <c r="N3061" t="s">
        <v>921</v>
      </c>
      <c r="O3061">
        <v>820</v>
      </c>
    </row>
    <row r="3062" spans="1:15" x14ac:dyDescent="0.35">
      <c r="A3062" s="189" t="str">
        <f t="shared" si="178"/>
        <v>Jul</v>
      </c>
      <c r="B3062" s="190" t="str">
        <f t="shared" si="179"/>
        <v>2024</v>
      </c>
      <c r="C3062" s="190" t="str">
        <f t="shared" si="180"/>
        <v>Jul-2024</v>
      </c>
      <c r="D3062" s="2">
        <v>45504</v>
      </c>
      <c r="E3062" t="s">
        <v>1264</v>
      </c>
      <c r="F3062" t="s">
        <v>1265</v>
      </c>
      <c r="G3062" t="s">
        <v>1266</v>
      </c>
      <c r="H3062" t="s">
        <v>663</v>
      </c>
      <c r="I3062" t="s">
        <v>1267</v>
      </c>
      <c r="J3062" t="s">
        <v>1268</v>
      </c>
      <c r="K3062" t="s">
        <v>1278</v>
      </c>
      <c r="L3062" t="s">
        <v>1279</v>
      </c>
      <c r="M3062" t="s">
        <v>1280</v>
      </c>
      <c r="N3062" t="s">
        <v>1528</v>
      </c>
      <c r="O3062">
        <v>160</v>
      </c>
    </row>
    <row r="3063" spans="1:15" x14ac:dyDescent="0.35">
      <c r="A3063" s="189" t="str">
        <f t="shared" si="178"/>
        <v>Jul</v>
      </c>
      <c r="B3063" s="190" t="str">
        <f t="shared" si="179"/>
        <v>2024</v>
      </c>
      <c r="C3063" s="190" t="str">
        <f t="shared" si="180"/>
        <v>Jul-2024</v>
      </c>
      <c r="D3063" s="2">
        <v>45504</v>
      </c>
      <c r="E3063" t="s">
        <v>1264</v>
      </c>
      <c r="F3063" t="s">
        <v>1265</v>
      </c>
      <c r="G3063" t="s">
        <v>1266</v>
      </c>
      <c r="H3063" t="s">
        <v>663</v>
      </c>
      <c r="I3063" t="s">
        <v>1267</v>
      </c>
      <c r="J3063" t="s">
        <v>1268</v>
      </c>
      <c r="K3063" t="s">
        <v>1278</v>
      </c>
      <c r="L3063" t="s">
        <v>1279</v>
      </c>
      <c r="M3063" t="s">
        <v>1280</v>
      </c>
      <c r="N3063" t="s">
        <v>1529</v>
      </c>
      <c r="O3063">
        <v>5</v>
      </c>
    </row>
    <row r="3064" spans="1:15" x14ac:dyDescent="0.35">
      <c r="A3064" s="189" t="str">
        <f t="shared" si="178"/>
        <v>Jul</v>
      </c>
      <c r="B3064" s="190" t="str">
        <f t="shared" si="179"/>
        <v>2024</v>
      </c>
      <c r="C3064" s="190" t="str">
        <f t="shared" si="180"/>
        <v>Jul-2024</v>
      </c>
      <c r="D3064" s="2">
        <v>45504</v>
      </c>
      <c r="E3064" t="s">
        <v>1264</v>
      </c>
      <c r="F3064" t="s">
        <v>1265</v>
      </c>
      <c r="G3064" t="s">
        <v>1266</v>
      </c>
      <c r="H3064" t="s">
        <v>663</v>
      </c>
      <c r="I3064" t="s">
        <v>1267</v>
      </c>
      <c r="J3064" t="s">
        <v>1268</v>
      </c>
      <c r="K3064" t="s">
        <v>1278</v>
      </c>
      <c r="L3064" t="s">
        <v>1279</v>
      </c>
      <c r="M3064" t="s">
        <v>1280</v>
      </c>
      <c r="N3064" t="s">
        <v>919</v>
      </c>
      <c r="O3064">
        <v>365</v>
      </c>
    </row>
    <row r="3065" spans="1:15" x14ac:dyDescent="0.35">
      <c r="A3065" s="189" t="str">
        <f t="shared" si="178"/>
        <v>Jul</v>
      </c>
      <c r="B3065" s="190" t="str">
        <f t="shared" si="179"/>
        <v>2024</v>
      </c>
      <c r="C3065" s="190" t="str">
        <f t="shared" si="180"/>
        <v>Jul-2024</v>
      </c>
      <c r="D3065" s="2">
        <v>45504</v>
      </c>
      <c r="E3065" t="s">
        <v>1264</v>
      </c>
      <c r="F3065" t="s">
        <v>1265</v>
      </c>
      <c r="G3065" t="s">
        <v>1266</v>
      </c>
      <c r="H3065" t="s">
        <v>663</v>
      </c>
      <c r="I3065" t="s">
        <v>1267</v>
      </c>
      <c r="J3065" t="s">
        <v>1268</v>
      </c>
      <c r="K3065" t="s">
        <v>1278</v>
      </c>
      <c r="L3065" t="s">
        <v>1279</v>
      </c>
      <c r="M3065" t="s">
        <v>1280</v>
      </c>
      <c r="N3065" t="s">
        <v>920</v>
      </c>
      <c r="O3065">
        <v>2165</v>
      </c>
    </row>
    <row r="3066" spans="1:15" x14ac:dyDescent="0.35">
      <c r="A3066" s="189" t="str">
        <f t="shared" si="178"/>
        <v>Jul</v>
      </c>
      <c r="B3066" s="190" t="str">
        <f t="shared" si="179"/>
        <v>2024</v>
      </c>
      <c r="C3066" s="190" t="str">
        <f t="shared" si="180"/>
        <v>Jul-2024</v>
      </c>
      <c r="D3066" s="2">
        <v>45504</v>
      </c>
      <c r="E3066" t="s">
        <v>1264</v>
      </c>
      <c r="F3066" t="s">
        <v>1265</v>
      </c>
      <c r="G3066" t="s">
        <v>1266</v>
      </c>
      <c r="H3066" t="s">
        <v>663</v>
      </c>
      <c r="I3066" t="s">
        <v>1267</v>
      </c>
      <c r="J3066" t="s">
        <v>1268</v>
      </c>
      <c r="K3066" t="s">
        <v>1278</v>
      </c>
      <c r="L3066" t="s">
        <v>1279</v>
      </c>
      <c r="M3066" t="s">
        <v>1280</v>
      </c>
      <c r="N3066" t="s">
        <v>922</v>
      </c>
      <c r="O3066">
        <v>705</v>
      </c>
    </row>
    <row r="3067" spans="1:15" x14ac:dyDescent="0.35">
      <c r="A3067" s="189" t="str">
        <f t="shared" si="178"/>
        <v>Jul</v>
      </c>
      <c r="B3067" s="190" t="str">
        <f t="shared" si="179"/>
        <v>2024</v>
      </c>
      <c r="C3067" s="190" t="str">
        <f t="shared" si="180"/>
        <v>Jul-2024</v>
      </c>
      <c r="D3067" s="2">
        <v>45504</v>
      </c>
      <c r="E3067" t="s">
        <v>1264</v>
      </c>
      <c r="F3067" t="s">
        <v>1265</v>
      </c>
      <c r="G3067" t="s">
        <v>1266</v>
      </c>
      <c r="H3067" t="s">
        <v>663</v>
      </c>
      <c r="I3067" t="s">
        <v>1267</v>
      </c>
      <c r="J3067" t="s">
        <v>1268</v>
      </c>
      <c r="K3067" t="s">
        <v>1278</v>
      </c>
      <c r="L3067" t="s">
        <v>1279</v>
      </c>
      <c r="M3067" t="s">
        <v>1280</v>
      </c>
      <c r="N3067" t="s">
        <v>921</v>
      </c>
      <c r="O3067">
        <v>1260</v>
      </c>
    </row>
    <row r="3068" spans="1:15" x14ac:dyDescent="0.35">
      <c r="A3068" s="189" t="str">
        <f t="shared" si="178"/>
        <v>Jul</v>
      </c>
      <c r="B3068" s="190" t="str">
        <f t="shared" si="179"/>
        <v>2024</v>
      </c>
      <c r="C3068" s="190" t="str">
        <f t="shared" si="180"/>
        <v>Jul-2024</v>
      </c>
      <c r="D3068" s="2">
        <v>45504</v>
      </c>
      <c r="E3068" t="s">
        <v>1264</v>
      </c>
      <c r="F3068" t="s">
        <v>1265</v>
      </c>
      <c r="G3068" t="s">
        <v>1266</v>
      </c>
      <c r="H3068" t="s">
        <v>668</v>
      </c>
      <c r="I3068" t="s">
        <v>1281</v>
      </c>
      <c r="J3068" t="s">
        <v>1282</v>
      </c>
      <c r="K3068" t="s">
        <v>1283</v>
      </c>
      <c r="L3068" t="s">
        <v>1284</v>
      </c>
      <c r="M3068" t="s">
        <v>1285</v>
      </c>
      <c r="N3068" t="s">
        <v>1528</v>
      </c>
      <c r="O3068">
        <v>15</v>
      </c>
    </row>
    <row r="3069" spans="1:15" x14ac:dyDescent="0.35">
      <c r="A3069" s="189" t="str">
        <f t="shared" si="178"/>
        <v>Jul</v>
      </c>
      <c r="B3069" s="190" t="str">
        <f t="shared" si="179"/>
        <v>2024</v>
      </c>
      <c r="C3069" s="190" t="str">
        <f t="shared" si="180"/>
        <v>Jul-2024</v>
      </c>
      <c r="D3069" s="2">
        <v>45504</v>
      </c>
      <c r="E3069" t="s">
        <v>1264</v>
      </c>
      <c r="F3069" t="s">
        <v>1265</v>
      </c>
      <c r="G3069" t="s">
        <v>1266</v>
      </c>
      <c r="H3069" t="s">
        <v>668</v>
      </c>
      <c r="I3069" t="s">
        <v>1281</v>
      </c>
      <c r="J3069" t="s">
        <v>1282</v>
      </c>
      <c r="K3069" t="s">
        <v>1283</v>
      </c>
      <c r="L3069" t="s">
        <v>1284</v>
      </c>
      <c r="M3069" t="s">
        <v>1285</v>
      </c>
      <c r="N3069" t="s">
        <v>1529</v>
      </c>
      <c r="O3069" t="s">
        <v>958</v>
      </c>
    </row>
    <row r="3070" spans="1:15" x14ac:dyDescent="0.35">
      <c r="A3070" s="189" t="str">
        <f t="shared" si="178"/>
        <v>Jul</v>
      </c>
      <c r="B3070" s="190" t="str">
        <f t="shared" si="179"/>
        <v>2024</v>
      </c>
      <c r="C3070" s="190" t="str">
        <f t="shared" si="180"/>
        <v>Jul-2024</v>
      </c>
      <c r="D3070" s="2">
        <v>45504</v>
      </c>
      <c r="E3070" t="s">
        <v>1264</v>
      </c>
      <c r="F3070" t="s">
        <v>1265</v>
      </c>
      <c r="G3070" t="s">
        <v>1266</v>
      </c>
      <c r="H3070" t="s">
        <v>668</v>
      </c>
      <c r="I3070" t="s">
        <v>1281</v>
      </c>
      <c r="J3070" t="s">
        <v>1282</v>
      </c>
      <c r="K3070" t="s">
        <v>1283</v>
      </c>
      <c r="L3070" t="s">
        <v>1284</v>
      </c>
      <c r="M3070" t="s">
        <v>1285</v>
      </c>
      <c r="N3070" t="s">
        <v>919</v>
      </c>
      <c r="O3070">
        <v>135</v>
      </c>
    </row>
    <row r="3071" spans="1:15" x14ac:dyDescent="0.35">
      <c r="A3071" s="189" t="str">
        <f t="shared" si="178"/>
        <v>Jul</v>
      </c>
      <c r="B3071" s="190" t="str">
        <f t="shared" si="179"/>
        <v>2024</v>
      </c>
      <c r="C3071" s="190" t="str">
        <f t="shared" si="180"/>
        <v>Jul-2024</v>
      </c>
      <c r="D3071" s="2">
        <v>45504</v>
      </c>
      <c r="E3071" t="s">
        <v>1264</v>
      </c>
      <c r="F3071" t="s">
        <v>1265</v>
      </c>
      <c r="G3071" t="s">
        <v>1266</v>
      </c>
      <c r="H3071" t="s">
        <v>668</v>
      </c>
      <c r="I3071" t="s">
        <v>1281</v>
      </c>
      <c r="J3071" t="s">
        <v>1282</v>
      </c>
      <c r="K3071" t="s">
        <v>1283</v>
      </c>
      <c r="L3071" t="s">
        <v>1284</v>
      </c>
      <c r="M3071" t="s">
        <v>1285</v>
      </c>
      <c r="N3071" t="s">
        <v>920</v>
      </c>
      <c r="O3071">
        <v>1715</v>
      </c>
    </row>
    <row r="3072" spans="1:15" x14ac:dyDescent="0.35">
      <c r="A3072" s="189" t="str">
        <f t="shared" si="178"/>
        <v>Jul</v>
      </c>
      <c r="B3072" s="190" t="str">
        <f t="shared" si="179"/>
        <v>2024</v>
      </c>
      <c r="C3072" s="190" t="str">
        <f t="shared" si="180"/>
        <v>Jul-2024</v>
      </c>
      <c r="D3072" s="2">
        <v>45504</v>
      </c>
      <c r="E3072" t="s">
        <v>1264</v>
      </c>
      <c r="F3072" t="s">
        <v>1265</v>
      </c>
      <c r="G3072" t="s">
        <v>1266</v>
      </c>
      <c r="H3072" t="s">
        <v>668</v>
      </c>
      <c r="I3072" t="s">
        <v>1281</v>
      </c>
      <c r="J3072" t="s">
        <v>1282</v>
      </c>
      <c r="K3072" t="s">
        <v>1283</v>
      </c>
      <c r="L3072" t="s">
        <v>1284</v>
      </c>
      <c r="M3072" t="s">
        <v>1285</v>
      </c>
      <c r="N3072" t="s">
        <v>922</v>
      </c>
      <c r="O3072">
        <v>545</v>
      </c>
    </row>
    <row r="3073" spans="1:15" x14ac:dyDescent="0.35">
      <c r="A3073" s="189" t="str">
        <f t="shared" si="178"/>
        <v>Jul</v>
      </c>
      <c r="B3073" s="190" t="str">
        <f t="shared" si="179"/>
        <v>2024</v>
      </c>
      <c r="C3073" s="190" t="str">
        <f t="shared" si="180"/>
        <v>Jul-2024</v>
      </c>
      <c r="D3073" s="2">
        <v>45504</v>
      </c>
      <c r="E3073" t="s">
        <v>1264</v>
      </c>
      <c r="F3073" t="s">
        <v>1265</v>
      </c>
      <c r="G3073" t="s">
        <v>1266</v>
      </c>
      <c r="H3073" t="s">
        <v>668</v>
      </c>
      <c r="I3073" t="s">
        <v>1281</v>
      </c>
      <c r="J3073" t="s">
        <v>1282</v>
      </c>
      <c r="K3073" t="s">
        <v>1283</v>
      </c>
      <c r="L3073" t="s">
        <v>1284</v>
      </c>
      <c r="M3073" t="s">
        <v>1285</v>
      </c>
      <c r="N3073" t="s">
        <v>921</v>
      </c>
      <c r="O3073">
        <v>1210</v>
      </c>
    </row>
    <row r="3074" spans="1:15" x14ac:dyDescent="0.35">
      <c r="A3074" s="189" t="str">
        <f t="shared" si="178"/>
        <v>Jul</v>
      </c>
      <c r="B3074" s="190" t="str">
        <f t="shared" si="179"/>
        <v>2024</v>
      </c>
      <c r="C3074" s="190" t="str">
        <f t="shared" si="180"/>
        <v>Jul-2024</v>
      </c>
      <c r="D3074" s="2">
        <v>45504</v>
      </c>
      <c r="E3074" t="s">
        <v>1264</v>
      </c>
      <c r="F3074" t="s">
        <v>1265</v>
      </c>
      <c r="G3074" t="s">
        <v>1266</v>
      </c>
      <c r="H3074" t="s">
        <v>668</v>
      </c>
      <c r="I3074" t="s">
        <v>1281</v>
      </c>
      <c r="J3074" t="s">
        <v>1282</v>
      </c>
      <c r="K3074" t="s">
        <v>1286</v>
      </c>
      <c r="L3074" t="s">
        <v>1287</v>
      </c>
      <c r="M3074" t="s">
        <v>1288</v>
      </c>
      <c r="N3074" t="s">
        <v>1528</v>
      </c>
      <c r="O3074">
        <v>10</v>
      </c>
    </row>
    <row r="3075" spans="1:15" x14ac:dyDescent="0.35">
      <c r="A3075" s="189" t="str">
        <f t="shared" ref="A3075:A3138" si="181">TEXT(D3075,"mmm")</f>
        <v>Jul</v>
      </c>
      <c r="B3075" s="190" t="str">
        <f t="shared" ref="B3075:B3138" si="182">TEXT(D3075,"yyyy")</f>
        <v>2024</v>
      </c>
      <c r="C3075" s="190" t="str">
        <f t="shared" ref="C3075:C3138" si="183">_xlfn.CONCAT(A3075&amp;"-"&amp;B3075)</f>
        <v>Jul-2024</v>
      </c>
      <c r="D3075" s="2">
        <v>45504</v>
      </c>
      <c r="E3075" t="s">
        <v>1264</v>
      </c>
      <c r="F3075" t="s">
        <v>1265</v>
      </c>
      <c r="G3075" t="s">
        <v>1266</v>
      </c>
      <c r="H3075" t="s">
        <v>668</v>
      </c>
      <c r="I3075" t="s">
        <v>1281</v>
      </c>
      <c r="J3075" t="s">
        <v>1282</v>
      </c>
      <c r="K3075" t="s">
        <v>1286</v>
      </c>
      <c r="L3075" t="s">
        <v>1287</v>
      </c>
      <c r="M3075" t="s">
        <v>1288</v>
      </c>
      <c r="N3075" t="s">
        <v>1529</v>
      </c>
      <c r="O3075" t="s">
        <v>958</v>
      </c>
    </row>
    <row r="3076" spans="1:15" x14ac:dyDescent="0.35">
      <c r="A3076" s="189" t="str">
        <f t="shared" si="181"/>
        <v>Jul</v>
      </c>
      <c r="B3076" s="190" t="str">
        <f t="shared" si="182"/>
        <v>2024</v>
      </c>
      <c r="C3076" s="190" t="str">
        <f t="shared" si="183"/>
        <v>Jul-2024</v>
      </c>
      <c r="D3076" s="2">
        <v>45504</v>
      </c>
      <c r="E3076" t="s">
        <v>1264</v>
      </c>
      <c r="F3076" t="s">
        <v>1265</v>
      </c>
      <c r="G3076" t="s">
        <v>1266</v>
      </c>
      <c r="H3076" t="s">
        <v>668</v>
      </c>
      <c r="I3076" t="s">
        <v>1281</v>
      </c>
      <c r="J3076" t="s">
        <v>1282</v>
      </c>
      <c r="K3076" t="s">
        <v>1286</v>
      </c>
      <c r="L3076" t="s">
        <v>1287</v>
      </c>
      <c r="M3076" t="s">
        <v>1288</v>
      </c>
      <c r="N3076" t="s">
        <v>919</v>
      </c>
      <c r="O3076">
        <v>10</v>
      </c>
    </row>
    <row r="3077" spans="1:15" x14ac:dyDescent="0.35">
      <c r="A3077" s="189" t="str">
        <f t="shared" si="181"/>
        <v>Jul</v>
      </c>
      <c r="B3077" s="190" t="str">
        <f t="shared" si="182"/>
        <v>2024</v>
      </c>
      <c r="C3077" s="190" t="str">
        <f t="shared" si="183"/>
        <v>Jul-2024</v>
      </c>
      <c r="D3077" s="2">
        <v>45504</v>
      </c>
      <c r="E3077" t="s">
        <v>1264</v>
      </c>
      <c r="F3077" t="s">
        <v>1265</v>
      </c>
      <c r="G3077" t="s">
        <v>1266</v>
      </c>
      <c r="H3077" t="s">
        <v>668</v>
      </c>
      <c r="I3077" t="s">
        <v>1281</v>
      </c>
      <c r="J3077" t="s">
        <v>1282</v>
      </c>
      <c r="K3077" t="s">
        <v>1286</v>
      </c>
      <c r="L3077" t="s">
        <v>1287</v>
      </c>
      <c r="M3077" t="s">
        <v>1288</v>
      </c>
      <c r="N3077" t="s">
        <v>920</v>
      </c>
      <c r="O3077">
        <v>735</v>
      </c>
    </row>
    <row r="3078" spans="1:15" x14ac:dyDescent="0.35">
      <c r="A3078" s="189" t="str">
        <f t="shared" si="181"/>
        <v>Jul</v>
      </c>
      <c r="B3078" s="190" t="str">
        <f t="shared" si="182"/>
        <v>2024</v>
      </c>
      <c r="C3078" s="190" t="str">
        <f t="shared" si="183"/>
        <v>Jul-2024</v>
      </c>
      <c r="D3078" s="2">
        <v>45504</v>
      </c>
      <c r="E3078" t="s">
        <v>1264</v>
      </c>
      <c r="F3078" t="s">
        <v>1265</v>
      </c>
      <c r="G3078" t="s">
        <v>1266</v>
      </c>
      <c r="H3078" t="s">
        <v>668</v>
      </c>
      <c r="I3078" t="s">
        <v>1281</v>
      </c>
      <c r="J3078" t="s">
        <v>1282</v>
      </c>
      <c r="K3078" t="s">
        <v>1286</v>
      </c>
      <c r="L3078" t="s">
        <v>1287</v>
      </c>
      <c r="M3078" t="s">
        <v>1288</v>
      </c>
      <c r="N3078" t="s">
        <v>922</v>
      </c>
      <c r="O3078">
        <v>195</v>
      </c>
    </row>
    <row r="3079" spans="1:15" x14ac:dyDescent="0.35">
      <c r="A3079" s="189" t="str">
        <f t="shared" si="181"/>
        <v>Jul</v>
      </c>
      <c r="B3079" s="190" t="str">
        <f t="shared" si="182"/>
        <v>2024</v>
      </c>
      <c r="C3079" s="190" t="str">
        <f t="shared" si="183"/>
        <v>Jul-2024</v>
      </c>
      <c r="D3079" s="2">
        <v>45504</v>
      </c>
      <c r="E3079" t="s">
        <v>1264</v>
      </c>
      <c r="F3079" t="s">
        <v>1265</v>
      </c>
      <c r="G3079" t="s">
        <v>1266</v>
      </c>
      <c r="H3079" t="s">
        <v>668</v>
      </c>
      <c r="I3079" t="s">
        <v>1281</v>
      </c>
      <c r="J3079" t="s">
        <v>1282</v>
      </c>
      <c r="K3079" t="s">
        <v>1286</v>
      </c>
      <c r="L3079" t="s">
        <v>1287</v>
      </c>
      <c r="M3079" t="s">
        <v>1288</v>
      </c>
      <c r="N3079" t="s">
        <v>921</v>
      </c>
      <c r="O3079">
        <v>575</v>
      </c>
    </row>
    <row r="3080" spans="1:15" x14ac:dyDescent="0.35">
      <c r="A3080" s="189" t="str">
        <f t="shared" si="181"/>
        <v>Jul</v>
      </c>
      <c r="B3080" s="190" t="str">
        <f t="shared" si="182"/>
        <v>2024</v>
      </c>
      <c r="C3080" s="190" t="str">
        <f t="shared" si="183"/>
        <v>Jul-2024</v>
      </c>
      <c r="D3080" s="2">
        <v>45504</v>
      </c>
      <c r="E3080" t="s">
        <v>1264</v>
      </c>
      <c r="F3080" t="s">
        <v>1265</v>
      </c>
      <c r="G3080" t="s">
        <v>1266</v>
      </c>
      <c r="H3080" t="s">
        <v>668</v>
      </c>
      <c r="I3080" t="s">
        <v>1281</v>
      </c>
      <c r="J3080" t="s">
        <v>1282</v>
      </c>
      <c r="K3080" t="s">
        <v>1289</v>
      </c>
      <c r="L3080" t="s">
        <v>1290</v>
      </c>
      <c r="M3080" t="s">
        <v>1291</v>
      </c>
      <c r="N3080" t="s">
        <v>1528</v>
      </c>
      <c r="O3080">
        <v>10</v>
      </c>
    </row>
    <row r="3081" spans="1:15" x14ac:dyDescent="0.35">
      <c r="A3081" s="189" t="str">
        <f t="shared" si="181"/>
        <v>Jul</v>
      </c>
      <c r="B3081" s="190" t="str">
        <f t="shared" si="182"/>
        <v>2024</v>
      </c>
      <c r="C3081" s="190" t="str">
        <f t="shared" si="183"/>
        <v>Jul-2024</v>
      </c>
      <c r="D3081" s="2">
        <v>45504</v>
      </c>
      <c r="E3081" t="s">
        <v>1264</v>
      </c>
      <c r="F3081" t="s">
        <v>1265</v>
      </c>
      <c r="G3081" t="s">
        <v>1266</v>
      </c>
      <c r="H3081" t="s">
        <v>668</v>
      </c>
      <c r="I3081" t="s">
        <v>1281</v>
      </c>
      <c r="J3081" t="s">
        <v>1282</v>
      </c>
      <c r="K3081" t="s">
        <v>1289</v>
      </c>
      <c r="L3081" t="s">
        <v>1290</v>
      </c>
      <c r="M3081" t="s">
        <v>1291</v>
      </c>
      <c r="N3081" t="s">
        <v>1529</v>
      </c>
      <c r="O3081" t="s">
        <v>958</v>
      </c>
    </row>
    <row r="3082" spans="1:15" x14ac:dyDescent="0.35">
      <c r="A3082" s="189" t="str">
        <f t="shared" si="181"/>
        <v>Jul</v>
      </c>
      <c r="B3082" s="190" t="str">
        <f t="shared" si="182"/>
        <v>2024</v>
      </c>
      <c r="C3082" s="190" t="str">
        <f t="shared" si="183"/>
        <v>Jul-2024</v>
      </c>
      <c r="D3082" s="2">
        <v>45504</v>
      </c>
      <c r="E3082" t="s">
        <v>1264</v>
      </c>
      <c r="F3082" t="s">
        <v>1265</v>
      </c>
      <c r="G3082" t="s">
        <v>1266</v>
      </c>
      <c r="H3082" t="s">
        <v>668</v>
      </c>
      <c r="I3082" t="s">
        <v>1281</v>
      </c>
      <c r="J3082" t="s">
        <v>1282</v>
      </c>
      <c r="K3082" t="s">
        <v>1289</v>
      </c>
      <c r="L3082" t="s">
        <v>1290</v>
      </c>
      <c r="M3082" t="s">
        <v>1291</v>
      </c>
      <c r="N3082" t="s">
        <v>919</v>
      </c>
      <c r="O3082">
        <v>80</v>
      </c>
    </row>
    <row r="3083" spans="1:15" x14ac:dyDescent="0.35">
      <c r="A3083" s="189" t="str">
        <f t="shared" si="181"/>
        <v>Jul</v>
      </c>
      <c r="B3083" s="190" t="str">
        <f t="shared" si="182"/>
        <v>2024</v>
      </c>
      <c r="C3083" s="190" t="str">
        <f t="shared" si="183"/>
        <v>Jul-2024</v>
      </c>
      <c r="D3083" s="2">
        <v>45504</v>
      </c>
      <c r="E3083" t="s">
        <v>1264</v>
      </c>
      <c r="F3083" t="s">
        <v>1265</v>
      </c>
      <c r="G3083" t="s">
        <v>1266</v>
      </c>
      <c r="H3083" t="s">
        <v>668</v>
      </c>
      <c r="I3083" t="s">
        <v>1281</v>
      </c>
      <c r="J3083" t="s">
        <v>1282</v>
      </c>
      <c r="K3083" t="s">
        <v>1289</v>
      </c>
      <c r="L3083" t="s">
        <v>1290</v>
      </c>
      <c r="M3083" t="s">
        <v>1291</v>
      </c>
      <c r="N3083" t="s">
        <v>920</v>
      </c>
      <c r="O3083">
        <v>790</v>
      </c>
    </row>
    <row r="3084" spans="1:15" x14ac:dyDescent="0.35">
      <c r="A3084" s="189" t="str">
        <f t="shared" si="181"/>
        <v>Jul</v>
      </c>
      <c r="B3084" s="190" t="str">
        <f t="shared" si="182"/>
        <v>2024</v>
      </c>
      <c r="C3084" s="190" t="str">
        <f t="shared" si="183"/>
        <v>Jul-2024</v>
      </c>
      <c r="D3084" s="2">
        <v>45504</v>
      </c>
      <c r="E3084" t="s">
        <v>1264</v>
      </c>
      <c r="F3084" t="s">
        <v>1265</v>
      </c>
      <c r="G3084" t="s">
        <v>1266</v>
      </c>
      <c r="H3084" t="s">
        <v>668</v>
      </c>
      <c r="I3084" t="s">
        <v>1281</v>
      </c>
      <c r="J3084" t="s">
        <v>1282</v>
      </c>
      <c r="K3084" t="s">
        <v>1289</v>
      </c>
      <c r="L3084" t="s">
        <v>1290</v>
      </c>
      <c r="M3084" t="s">
        <v>1291</v>
      </c>
      <c r="N3084" t="s">
        <v>922</v>
      </c>
      <c r="O3084">
        <v>495</v>
      </c>
    </row>
    <row r="3085" spans="1:15" x14ac:dyDescent="0.35">
      <c r="A3085" s="189" t="str">
        <f t="shared" si="181"/>
        <v>Jul</v>
      </c>
      <c r="B3085" s="190" t="str">
        <f t="shared" si="182"/>
        <v>2024</v>
      </c>
      <c r="C3085" s="190" t="str">
        <f t="shared" si="183"/>
        <v>Jul-2024</v>
      </c>
      <c r="D3085" s="2">
        <v>45504</v>
      </c>
      <c r="E3085" t="s">
        <v>1264</v>
      </c>
      <c r="F3085" t="s">
        <v>1265</v>
      </c>
      <c r="G3085" t="s">
        <v>1266</v>
      </c>
      <c r="H3085" t="s">
        <v>668</v>
      </c>
      <c r="I3085" t="s">
        <v>1281</v>
      </c>
      <c r="J3085" t="s">
        <v>1282</v>
      </c>
      <c r="K3085" t="s">
        <v>1289</v>
      </c>
      <c r="L3085" t="s">
        <v>1290</v>
      </c>
      <c r="M3085" t="s">
        <v>1291</v>
      </c>
      <c r="N3085" t="s">
        <v>921</v>
      </c>
      <c r="O3085">
        <v>1085</v>
      </c>
    </row>
    <row r="3086" spans="1:15" x14ac:dyDescent="0.35">
      <c r="A3086" s="189" t="str">
        <f t="shared" si="181"/>
        <v>Jul</v>
      </c>
      <c r="B3086" s="190" t="str">
        <f t="shared" si="182"/>
        <v>2024</v>
      </c>
      <c r="C3086" s="190" t="str">
        <f t="shared" si="183"/>
        <v>Jul-2024</v>
      </c>
      <c r="D3086" s="2">
        <v>45504</v>
      </c>
      <c r="E3086" t="s">
        <v>1264</v>
      </c>
      <c r="F3086" t="s">
        <v>1265</v>
      </c>
      <c r="G3086" t="s">
        <v>1266</v>
      </c>
      <c r="H3086" t="s">
        <v>668</v>
      </c>
      <c r="I3086" t="s">
        <v>1281</v>
      </c>
      <c r="J3086" t="s">
        <v>1282</v>
      </c>
      <c r="K3086" t="s">
        <v>1292</v>
      </c>
      <c r="L3086" t="s">
        <v>1293</v>
      </c>
      <c r="M3086" t="s">
        <v>1294</v>
      </c>
      <c r="N3086" t="s">
        <v>1528</v>
      </c>
      <c r="O3086">
        <v>40</v>
      </c>
    </row>
    <row r="3087" spans="1:15" x14ac:dyDescent="0.35">
      <c r="A3087" s="189" t="str">
        <f t="shared" si="181"/>
        <v>Jul</v>
      </c>
      <c r="B3087" s="190" t="str">
        <f t="shared" si="182"/>
        <v>2024</v>
      </c>
      <c r="C3087" s="190" t="str">
        <f t="shared" si="183"/>
        <v>Jul-2024</v>
      </c>
      <c r="D3087" s="2">
        <v>45504</v>
      </c>
      <c r="E3087" t="s">
        <v>1264</v>
      </c>
      <c r="F3087" t="s">
        <v>1265</v>
      </c>
      <c r="G3087" t="s">
        <v>1266</v>
      </c>
      <c r="H3087" t="s">
        <v>668</v>
      </c>
      <c r="I3087" t="s">
        <v>1281</v>
      </c>
      <c r="J3087" t="s">
        <v>1282</v>
      </c>
      <c r="K3087" t="s">
        <v>1292</v>
      </c>
      <c r="L3087" t="s">
        <v>1293</v>
      </c>
      <c r="M3087" t="s">
        <v>1294</v>
      </c>
      <c r="N3087" t="s">
        <v>1529</v>
      </c>
      <c r="O3087" t="s">
        <v>958</v>
      </c>
    </row>
    <row r="3088" spans="1:15" x14ac:dyDescent="0.35">
      <c r="A3088" s="189" t="str">
        <f t="shared" si="181"/>
        <v>Jul</v>
      </c>
      <c r="B3088" s="190" t="str">
        <f t="shared" si="182"/>
        <v>2024</v>
      </c>
      <c r="C3088" s="190" t="str">
        <f t="shared" si="183"/>
        <v>Jul-2024</v>
      </c>
      <c r="D3088" s="2">
        <v>45504</v>
      </c>
      <c r="E3088" t="s">
        <v>1264</v>
      </c>
      <c r="F3088" t="s">
        <v>1265</v>
      </c>
      <c r="G3088" t="s">
        <v>1266</v>
      </c>
      <c r="H3088" t="s">
        <v>668</v>
      </c>
      <c r="I3088" t="s">
        <v>1281</v>
      </c>
      <c r="J3088" t="s">
        <v>1282</v>
      </c>
      <c r="K3088" t="s">
        <v>1292</v>
      </c>
      <c r="L3088" t="s">
        <v>1293</v>
      </c>
      <c r="M3088" t="s">
        <v>1294</v>
      </c>
      <c r="N3088" t="s">
        <v>919</v>
      </c>
      <c r="O3088">
        <v>190</v>
      </c>
    </row>
    <row r="3089" spans="1:15" x14ac:dyDescent="0.35">
      <c r="A3089" s="189" t="str">
        <f t="shared" si="181"/>
        <v>Jul</v>
      </c>
      <c r="B3089" s="190" t="str">
        <f t="shared" si="182"/>
        <v>2024</v>
      </c>
      <c r="C3089" s="190" t="str">
        <f t="shared" si="183"/>
        <v>Jul-2024</v>
      </c>
      <c r="D3089" s="2">
        <v>45504</v>
      </c>
      <c r="E3089" t="s">
        <v>1264</v>
      </c>
      <c r="F3089" t="s">
        <v>1265</v>
      </c>
      <c r="G3089" t="s">
        <v>1266</v>
      </c>
      <c r="H3089" t="s">
        <v>668</v>
      </c>
      <c r="I3089" t="s">
        <v>1281</v>
      </c>
      <c r="J3089" t="s">
        <v>1282</v>
      </c>
      <c r="K3089" t="s">
        <v>1292</v>
      </c>
      <c r="L3089" t="s">
        <v>1293</v>
      </c>
      <c r="M3089" t="s">
        <v>1294</v>
      </c>
      <c r="N3089" t="s">
        <v>920</v>
      </c>
      <c r="O3089">
        <v>1465</v>
      </c>
    </row>
    <row r="3090" spans="1:15" x14ac:dyDescent="0.35">
      <c r="A3090" s="189" t="str">
        <f t="shared" si="181"/>
        <v>Jul</v>
      </c>
      <c r="B3090" s="190" t="str">
        <f t="shared" si="182"/>
        <v>2024</v>
      </c>
      <c r="C3090" s="190" t="str">
        <f t="shared" si="183"/>
        <v>Jul-2024</v>
      </c>
      <c r="D3090" s="2">
        <v>45504</v>
      </c>
      <c r="E3090" t="s">
        <v>1264</v>
      </c>
      <c r="F3090" t="s">
        <v>1265</v>
      </c>
      <c r="G3090" t="s">
        <v>1266</v>
      </c>
      <c r="H3090" t="s">
        <v>668</v>
      </c>
      <c r="I3090" t="s">
        <v>1281</v>
      </c>
      <c r="J3090" t="s">
        <v>1282</v>
      </c>
      <c r="K3090" t="s">
        <v>1292</v>
      </c>
      <c r="L3090" t="s">
        <v>1293</v>
      </c>
      <c r="M3090" t="s">
        <v>1294</v>
      </c>
      <c r="N3090" t="s">
        <v>922</v>
      </c>
      <c r="O3090">
        <v>565</v>
      </c>
    </row>
    <row r="3091" spans="1:15" x14ac:dyDescent="0.35">
      <c r="A3091" s="189" t="str">
        <f t="shared" si="181"/>
        <v>Jul</v>
      </c>
      <c r="B3091" s="190" t="str">
        <f t="shared" si="182"/>
        <v>2024</v>
      </c>
      <c r="C3091" s="190" t="str">
        <f t="shared" si="183"/>
        <v>Jul-2024</v>
      </c>
      <c r="D3091" s="2">
        <v>45504</v>
      </c>
      <c r="E3091" t="s">
        <v>1264</v>
      </c>
      <c r="F3091" t="s">
        <v>1265</v>
      </c>
      <c r="G3091" t="s">
        <v>1266</v>
      </c>
      <c r="H3091" t="s">
        <v>668</v>
      </c>
      <c r="I3091" t="s">
        <v>1281</v>
      </c>
      <c r="J3091" t="s">
        <v>1282</v>
      </c>
      <c r="K3091" t="s">
        <v>1292</v>
      </c>
      <c r="L3091" t="s">
        <v>1293</v>
      </c>
      <c r="M3091" t="s">
        <v>1294</v>
      </c>
      <c r="N3091" t="s">
        <v>921</v>
      </c>
      <c r="O3091">
        <v>775</v>
      </c>
    </row>
    <row r="3092" spans="1:15" x14ac:dyDescent="0.35">
      <c r="A3092" s="189" t="str">
        <f t="shared" si="181"/>
        <v>Jul</v>
      </c>
      <c r="B3092" s="190" t="str">
        <f t="shared" si="182"/>
        <v>2024</v>
      </c>
      <c r="C3092" s="190" t="str">
        <f t="shared" si="183"/>
        <v>Jul-2024</v>
      </c>
      <c r="D3092" s="2">
        <v>45504</v>
      </c>
      <c r="E3092" t="s">
        <v>1264</v>
      </c>
      <c r="F3092" t="s">
        <v>1265</v>
      </c>
      <c r="G3092" t="s">
        <v>1266</v>
      </c>
      <c r="H3092" t="s">
        <v>668</v>
      </c>
      <c r="I3092" t="s">
        <v>1281</v>
      </c>
      <c r="J3092" t="s">
        <v>1282</v>
      </c>
      <c r="K3092" t="s">
        <v>1295</v>
      </c>
      <c r="L3092" t="s">
        <v>1296</v>
      </c>
      <c r="M3092" t="s">
        <v>1297</v>
      </c>
      <c r="N3092" t="s">
        <v>1528</v>
      </c>
      <c r="O3092">
        <v>150</v>
      </c>
    </row>
    <row r="3093" spans="1:15" x14ac:dyDescent="0.35">
      <c r="A3093" s="189" t="str">
        <f t="shared" si="181"/>
        <v>Jul</v>
      </c>
      <c r="B3093" s="190" t="str">
        <f t="shared" si="182"/>
        <v>2024</v>
      </c>
      <c r="C3093" s="190" t="str">
        <f t="shared" si="183"/>
        <v>Jul-2024</v>
      </c>
      <c r="D3093" s="2">
        <v>45504</v>
      </c>
      <c r="E3093" t="s">
        <v>1264</v>
      </c>
      <c r="F3093" t="s">
        <v>1265</v>
      </c>
      <c r="G3093" t="s">
        <v>1266</v>
      </c>
      <c r="H3093" t="s">
        <v>668</v>
      </c>
      <c r="I3093" t="s">
        <v>1281</v>
      </c>
      <c r="J3093" t="s">
        <v>1282</v>
      </c>
      <c r="K3093" t="s">
        <v>1295</v>
      </c>
      <c r="L3093" t="s">
        <v>1296</v>
      </c>
      <c r="M3093" t="s">
        <v>1297</v>
      </c>
      <c r="N3093" t="s">
        <v>1529</v>
      </c>
      <c r="O3093" t="s">
        <v>958</v>
      </c>
    </row>
    <row r="3094" spans="1:15" x14ac:dyDescent="0.35">
      <c r="A3094" s="189" t="str">
        <f t="shared" si="181"/>
        <v>Jul</v>
      </c>
      <c r="B3094" s="190" t="str">
        <f t="shared" si="182"/>
        <v>2024</v>
      </c>
      <c r="C3094" s="190" t="str">
        <f t="shared" si="183"/>
        <v>Jul-2024</v>
      </c>
      <c r="D3094" s="2">
        <v>45504</v>
      </c>
      <c r="E3094" t="s">
        <v>1264</v>
      </c>
      <c r="F3094" t="s">
        <v>1265</v>
      </c>
      <c r="G3094" t="s">
        <v>1266</v>
      </c>
      <c r="H3094" t="s">
        <v>668</v>
      </c>
      <c r="I3094" t="s">
        <v>1281</v>
      </c>
      <c r="J3094" t="s">
        <v>1282</v>
      </c>
      <c r="K3094" t="s">
        <v>1295</v>
      </c>
      <c r="L3094" t="s">
        <v>1296</v>
      </c>
      <c r="M3094" t="s">
        <v>1297</v>
      </c>
      <c r="N3094" t="s">
        <v>919</v>
      </c>
      <c r="O3094">
        <v>340</v>
      </c>
    </row>
    <row r="3095" spans="1:15" x14ac:dyDescent="0.35">
      <c r="A3095" s="189" t="str">
        <f t="shared" si="181"/>
        <v>Jul</v>
      </c>
      <c r="B3095" s="190" t="str">
        <f t="shared" si="182"/>
        <v>2024</v>
      </c>
      <c r="C3095" s="190" t="str">
        <f t="shared" si="183"/>
        <v>Jul-2024</v>
      </c>
      <c r="D3095" s="2">
        <v>45504</v>
      </c>
      <c r="E3095" t="s">
        <v>1264</v>
      </c>
      <c r="F3095" t="s">
        <v>1265</v>
      </c>
      <c r="G3095" t="s">
        <v>1266</v>
      </c>
      <c r="H3095" t="s">
        <v>668</v>
      </c>
      <c r="I3095" t="s">
        <v>1281</v>
      </c>
      <c r="J3095" t="s">
        <v>1282</v>
      </c>
      <c r="K3095" t="s">
        <v>1295</v>
      </c>
      <c r="L3095" t="s">
        <v>1296</v>
      </c>
      <c r="M3095" t="s">
        <v>1297</v>
      </c>
      <c r="N3095" t="s">
        <v>920</v>
      </c>
      <c r="O3095">
        <v>2040</v>
      </c>
    </row>
    <row r="3096" spans="1:15" x14ac:dyDescent="0.35">
      <c r="A3096" s="189" t="str">
        <f t="shared" si="181"/>
        <v>Jul</v>
      </c>
      <c r="B3096" s="190" t="str">
        <f t="shared" si="182"/>
        <v>2024</v>
      </c>
      <c r="C3096" s="190" t="str">
        <f t="shared" si="183"/>
        <v>Jul-2024</v>
      </c>
      <c r="D3096" s="2">
        <v>45504</v>
      </c>
      <c r="E3096" t="s">
        <v>1264</v>
      </c>
      <c r="F3096" t="s">
        <v>1265</v>
      </c>
      <c r="G3096" t="s">
        <v>1266</v>
      </c>
      <c r="H3096" t="s">
        <v>668</v>
      </c>
      <c r="I3096" t="s">
        <v>1281</v>
      </c>
      <c r="J3096" t="s">
        <v>1282</v>
      </c>
      <c r="K3096" t="s">
        <v>1295</v>
      </c>
      <c r="L3096" t="s">
        <v>1296</v>
      </c>
      <c r="M3096" t="s">
        <v>1297</v>
      </c>
      <c r="N3096" t="s">
        <v>922</v>
      </c>
      <c r="O3096">
        <v>430</v>
      </c>
    </row>
    <row r="3097" spans="1:15" x14ac:dyDescent="0.35">
      <c r="A3097" s="189" t="str">
        <f t="shared" si="181"/>
        <v>Jul</v>
      </c>
      <c r="B3097" s="190" t="str">
        <f t="shared" si="182"/>
        <v>2024</v>
      </c>
      <c r="C3097" s="190" t="str">
        <f t="shared" si="183"/>
        <v>Jul-2024</v>
      </c>
      <c r="D3097" s="2">
        <v>45504</v>
      </c>
      <c r="E3097" t="s">
        <v>1264</v>
      </c>
      <c r="F3097" t="s">
        <v>1265</v>
      </c>
      <c r="G3097" t="s">
        <v>1266</v>
      </c>
      <c r="H3097" t="s">
        <v>668</v>
      </c>
      <c r="I3097" t="s">
        <v>1281</v>
      </c>
      <c r="J3097" t="s">
        <v>1282</v>
      </c>
      <c r="K3097" t="s">
        <v>1295</v>
      </c>
      <c r="L3097" t="s">
        <v>1296</v>
      </c>
      <c r="M3097" t="s">
        <v>1297</v>
      </c>
      <c r="N3097" t="s">
        <v>921</v>
      </c>
      <c r="O3097">
        <v>1290</v>
      </c>
    </row>
    <row r="3098" spans="1:15" x14ac:dyDescent="0.35">
      <c r="A3098" s="189" t="str">
        <f t="shared" si="181"/>
        <v>Jul</v>
      </c>
      <c r="B3098" s="190" t="str">
        <f t="shared" si="182"/>
        <v>2024</v>
      </c>
      <c r="C3098" s="190" t="str">
        <f t="shared" si="183"/>
        <v>Jul-2024</v>
      </c>
      <c r="D3098" s="2">
        <v>45504</v>
      </c>
      <c r="E3098" t="s">
        <v>1264</v>
      </c>
      <c r="F3098" t="s">
        <v>1265</v>
      </c>
      <c r="G3098" t="s">
        <v>1266</v>
      </c>
      <c r="H3098" t="s">
        <v>668</v>
      </c>
      <c r="I3098" t="s">
        <v>1281</v>
      </c>
      <c r="J3098" t="s">
        <v>1282</v>
      </c>
      <c r="K3098" t="s">
        <v>1298</v>
      </c>
      <c r="L3098" t="s">
        <v>1299</v>
      </c>
      <c r="M3098" t="s">
        <v>1300</v>
      </c>
      <c r="N3098" t="s">
        <v>1528</v>
      </c>
      <c r="O3098">
        <v>110</v>
      </c>
    </row>
    <row r="3099" spans="1:15" x14ac:dyDescent="0.35">
      <c r="A3099" s="189" t="str">
        <f t="shared" si="181"/>
        <v>Jul</v>
      </c>
      <c r="B3099" s="190" t="str">
        <f t="shared" si="182"/>
        <v>2024</v>
      </c>
      <c r="C3099" s="190" t="str">
        <f t="shared" si="183"/>
        <v>Jul-2024</v>
      </c>
      <c r="D3099" s="2">
        <v>45504</v>
      </c>
      <c r="E3099" t="s">
        <v>1264</v>
      </c>
      <c r="F3099" t="s">
        <v>1265</v>
      </c>
      <c r="G3099" t="s">
        <v>1266</v>
      </c>
      <c r="H3099" t="s">
        <v>668</v>
      </c>
      <c r="I3099" t="s">
        <v>1281</v>
      </c>
      <c r="J3099" t="s">
        <v>1282</v>
      </c>
      <c r="K3099" t="s">
        <v>1298</v>
      </c>
      <c r="L3099" t="s">
        <v>1299</v>
      </c>
      <c r="M3099" t="s">
        <v>1300</v>
      </c>
      <c r="N3099" t="s">
        <v>1529</v>
      </c>
      <c r="O3099" t="s">
        <v>958</v>
      </c>
    </row>
    <row r="3100" spans="1:15" x14ac:dyDescent="0.35">
      <c r="A3100" s="189" t="str">
        <f t="shared" si="181"/>
        <v>Jul</v>
      </c>
      <c r="B3100" s="190" t="str">
        <f t="shared" si="182"/>
        <v>2024</v>
      </c>
      <c r="C3100" s="190" t="str">
        <f t="shared" si="183"/>
        <v>Jul-2024</v>
      </c>
      <c r="D3100" s="2">
        <v>45504</v>
      </c>
      <c r="E3100" t="s">
        <v>1264</v>
      </c>
      <c r="F3100" t="s">
        <v>1265</v>
      </c>
      <c r="G3100" t="s">
        <v>1266</v>
      </c>
      <c r="H3100" t="s">
        <v>668</v>
      </c>
      <c r="I3100" t="s">
        <v>1281</v>
      </c>
      <c r="J3100" t="s">
        <v>1282</v>
      </c>
      <c r="K3100" t="s">
        <v>1298</v>
      </c>
      <c r="L3100" t="s">
        <v>1299</v>
      </c>
      <c r="M3100" t="s">
        <v>1300</v>
      </c>
      <c r="N3100" t="s">
        <v>919</v>
      </c>
      <c r="O3100">
        <v>535</v>
      </c>
    </row>
    <row r="3101" spans="1:15" x14ac:dyDescent="0.35">
      <c r="A3101" s="189" t="str">
        <f t="shared" si="181"/>
        <v>Jul</v>
      </c>
      <c r="B3101" s="190" t="str">
        <f t="shared" si="182"/>
        <v>2024</v>
      </c>
      <c r="C3101" s="190" t="str">
        <f t="shared" si="183"/>
        <v>Jul-2024</v>
      </c>
      <c r="D3101" s="2">
        <v>45504</v>
      </c>
      <c r="E3101" t="s">
        <v>1264</v>
      </c>
      <c r="F3101" t="s">
        <v>1265</v>
      </c>
      <c r="G3101" t="s">
        <v>1266</v>
      </c>
      <c r="H3101" t="s">
        <v>668</v>
      </c>
      <c r="I3101" t="s">
        <v>1281</v>
      </c>
      <c r="J3101" t="s">
        <v>1282</v>
      </c>
      <c r="K3101" t="s">
        <v>1298</v>
      </c>
      <c r="L3101" t="s">
        <v>1299</v>
      </c>
      <c r="M3101" t="s">
        <v>1300</v>
      </c>
      <c r="N3101" t="s">
        <v>920</v>
      </c>
      <c r="O3101">
        <v>1655</v>
      </c>
    </row>
    <row r="3102" spans="1:15" x14ac:dyDescent="0.35">
      <c r="A3102" s="189" t="str">
        <f t="shared" si="181"/>
        <v>Jul</v>
      </c>
      <c r="B3102" s="190" t="str">
        <f t="shared" si="182"/>
        <v>2024</v>
      </c>
      <c r="C3102" s="190" t="str">
        <f t="shared" si="183"/>
        <v>Jul-2024</v>
      </c>
      <c r="D3102" s="2">
        <v>45504</v>
      </c>
      <c r="E3102" t="s">
        <v>1264</v>
      </c>
      <c r="F3102" t="s">
        <v>1265</v>
      </c>
      <c r="G3102" t="s">
        <v>1266</v>
      </c>
      <c r="H3102" t="s">
        <v>668</v>
      </c>
      <c r="I3102" t="s">
        <v>1281</v>
      </c>
      <c r="J3102" t="s">
        <v>1282</v>
      </c>
      <c r="K3102" t="s">
        <v>1298</v>
      </c>
      <c r="L3102" t="s">
        <v>1299</v>
      </c>
      <c r="M3102" t="s">
        <v>1300</v>
      </c>
      <c r="N3102" t="s">
        <v>922</v>
      </c>
      <c r="O3102">
        <v>2200</v>
      </c>
    </row>
    <row r="3103" spans="1:15" x14ac:dyDescent="0.35">
      <c r="A3103" s="189" t="str">
        <f t="shared" si="181"/>
        <v>Jul</v>
      </c>
      <c r="B3103" s="190" t="str">
        <f t="shared" si="182"/>
        <v>2024</v>
      </c>
      <c r="C3103" s="190" t="str">
        <f t="shared" si="183"/>
        <v>Jul-2024</v>
      </c>
      <c r="D3103" s="2">
        <v>45504</v>
      </c>
      <c r="E3103" t="s">
        <v>1264</v>
      </c>
      <c r="F3103" t="s">
        <v>1265</v>
      </c>
      <c r="G3103" t="s">
        <v>1266</v>
      </c>
      <c r="H3103" t="s">
        <v>668</v>
      </c>
      <c r="I3103" t="s">
        <v>1281</v>
      </c>
      <c r="J3103" t="s">
        <v>1282</v>
      </c>
      <c r="K3103" t="s">
        <v>1298</v>
      </c>
      <c r="L3103" t="s">
        <v>1299</v>
      </c>
      <c r="M3103" t="s">
        <v>1300</v>
      </c>
      <c r="N3103" t="s">
        <v>921</v>
      </c>
      <c r="O3103">
        <v>2015</v>
      </c>
    </row>
    <row r="3104" spans="1:15" x14ac:dyDescent="0.35">
      <c r="A3104" s="189" t="str">
        <f t="shared" si="181"/>
        <v>Jul</v>
      </c>
      <c r="B3104" s="190" t="str">
        <f t="shared" si="182"/>
        <v>2024</v>
      </c>
      <c r="C3104" s="190" t="str">
        <f t="shared" si="183"/>
        <v>Jul-2024</v>
      </c>
      <c r="D3104" s="2">
        <v>45504</v>
      </c>
      <c r="E3104" t="s">
        <v>1264</v>
      </c>
      <c r="F3104" t="s">
        <v>1265</v>
      </c>
      <c r="G3104" t="s">
        <v>1266</v>
      </c>
      <c r="H3104" t="s">
        <v>668</v>
      </c>
      <c r="I3104" t="s">
        <v>1281</v>
      </c>
      <c r="J3104" t="s">
        <v>1282</v>
      </c>
      <c r="K3104" t="s">
        <v>1301</v>
      </c>
      <c r="L3104" t="s">
        <v>1302</v>
      </c>
      <c r="M3104" t="s">
        <v>1303</v>
      </c>
      <c r="N3104" t="s">
        <v>1528</v>
      </c>
      <c r="O3104">
        <v>450</v>
      </c>
    </row>
    <row r="3105" spans="1:15" x14ac:dyDescent="0.35">
      <c r="A3105" s="189" t="str">
        <f t="shared" si="181"/>
        <v>Jul</v>
      </c>
      <c r="B3105" s="190" t="str">
        <f t="shared" si="182"/>
        <v>2024</v>
      </c>
      <c r="C3105" s="190" t="str">
        <f t="shared" si="183"/>
        <v>Jul-2024</v>
      </c>
      <c r="D3105" s="2">
        <v>45504</v>
      </c>
      <c r="E3105" t="s">
        <v>1264</v>
      </c>
      <c r="F3105" t="s">
        <v>1265</v>
      </c>
      <c r="G3105" t="s">
        <v>1266</v>
      </c>
      <c r="H3105" t="s">
        <v>668</v>
      </c>
      <c r="I3105" t="s">
        <v>1281</v>
      </c>
      <c r="J3105" t="s">
        <v>1282</v>
      </c>
      <c r="K3105" t="s">
        <v>1301</v>
      </c>
      <c r="L3105" t="s">
        <v>1302</v>
      </c>
      <c r="M3105" t="s">
        <v>1303</v>
      </c>
      <c r="N3105" t="s">
        <v>1529</v>
      </c>
      <c r="O3105" t="s">
        <v>958</v>
      </c>
    </row>
    <row r="3106" spans="1:15" x14ac:dyDescent="0.35">
      <c r="A3106" s="189" t="str">
        <f t="shared" si="181"/>
        <v>Jul</v>
      </c>
      <c r="B3106" s="190" t="str">
        <f t="shared" si="182"/>
        <v>2024</v>
      </c>
      <c r="C3106" s="190" t="str">
        <f t="shared" si="183"/>
        <v>Jul-2024</v>
      </c>
      <c r="D3106" s="2">
        <v>45504</v>
      </c>
      <c r="E3106" t="s">
        <v>1264</v>
      </c>
      <c r="F3106" t="s">
        <v>1265</v>
      </c>
      <c r="G3106" t="s">
        <v>1266</v>
      </c>
      <c r="H3106" t="s">
        <v>668</v>
      </c>
      <c r="I3106" t="s">
        <v>1281</v>
      </c>
      <c r="J3106" t="s">
        <v>1282</v>
      </c>
      <c r="K3106" t="s">
        <v>1301</v>
      </c>
      <c r="L3106" t="s">
        <v>1302</v>
      </c>
      <c r="M3106" t="s">
        <v>1303</v>
      </c>
      <c r="N3106" t="s">
        <v>919</v>
      </c>
      <c r="O3106">
        <v>115</v>
      </c>
    </row>
    <row r="3107" spans="1:15" x14ac:dyDescent="0.35">
      <c r="A3107" s="189" t="str">
        <f t="shared" si="181"/>
        <v>Jul</v>
      </c>
      <c r="B3107" s="190" t="str">
        <f t="shared" si="182"/>
        <v>2024</v>
      </c>
      <c r="C3107" s="190" t="str">
        <f t="shared" si="183"/>
        <v>Jul-2024</v>
      </c>
      <c r="D3107" s="2">
        <v>45504</v>
      </c>
      <c r="E3107" t="s">
        <v>1264</v>
      </c>
      <c r="F3107" t="s">
        <v>1265</v>
      </c>
      <c r="G3107" t="s">
        <v>1266</v>
      </c>
      <c r="H3107" t="s">
        <v>668</v>
      </c>
      <c r="I3107" t="s">
        <v>1281</v>
      </c>
      <c r="J3107" t="s">
        <v>1282</v>
      </c>
      <c r="K3107" t="s">
        <v>1301</v>
      </c>
      <c r="L3107" t="s">
        <v>1302</v>
      </c>
      <c r="M3107" t="s">
        <v>1303</v>
      </c>
      <c r="N3107" t="s">
        <v>920</v>
      </c>
      <c r="O3107">
        <v>1475</v>
      </c>
    </row>
    <row r="3108" spans="1:15" x14ac:dyDescent="0.35">
      <c r="A3108" s="189" t="str">
        <f t="shared" si="181"/>
        <v>Jul</v>
      </c>
      <c r="B3108" s="190" t="str">
        <f t="shared" si="182"/>
        <v>2024</v>
      </c>
      <c r="C3108" s="190" t="str">
        <f t="shared" si="183"/>
        <v>Jul-2024</v>
      </c>
      <c r="D3108" s="2">
        <v>45504</v>
      </c>
      <c r="E3108" t="s">
        <v>1264</v>
      </c>
      <c r="F3108" t="s">
        <v>1265</v>
      </c>
      <c r="G3108" t="s">
        <v>1266</v>
      </c>
      <c r="H3108" t="s">
        <v>668</v>
      </c>
      <c r="I3108" t="s">
        <v>1281</v>
      </c>
      <c r="J3108" t="s">
        <v>1282</v>
      </c>
      <c r="K3108" t="s">
        <v>1301</v>
      </c>
      <c r="L3108" t="s">
        <v>1302</v>
      </c>
      <c r="M3108" t="s">
        <v>1303</v>
      </c>
      <c r="N3108" t="s">
        <v>922</v>
      </c>
      <c r="O3108">
        <v>1795</v>
      </c>
    </row>
    <row r="3109" spans="1:15" x14ac:dyDescent="0.35">
      <c r="A3109" s="189" t="str">
        <f t="shared" si="181"/>
        <v>Jul</v>
      </c>
      <c r="B3109" s="190" t="str">
        <f t="shared" si="182"/>
        <v>2024</v>
      </c>
      <c r="C3109" s="190" t="str">
        <f t="shared" si="183"/>
        <v>Jul-2024</v>
      </c>
      <c r="D3109" s="2">
        <v>45504</v>
      </c>
      <c r="E3109" t="s">
        <v>1264</v>
      </c>
      <c r="F3109" t="s">
        <v>1265</v>
      </c>
      <c r="G3109" t="s">
        <v>1266</v>
      </c>
      <c r="H3109" t="s">
        <v>668</v>
      </c>
      <c r="I3109" t="s">
        <v>1281</v>
      </c>
      <c r="J3109" t="s">
        <v>1282</v>
      </c>
      <c r="K3109" t="s">
        <v>1301</v>
      </c>
      <c r="L3109" t="s">
        <v>1302</v>
      </c>
      <c r="M3109" t="s">
        <v>1303</v>
      </c>
      <c r="N3109" t="s">
        <v>921</v>
      </c>
      <c r="O3109">
        <v>1640</v>
      </c>
    </row>
    <row r="3110" spans="1:15" x14ac:dyDescent="0.35">
      <c r="A3110" s="189" t="str">
        <f t="shared" si="181"/>
        <v>Jul</v>
      </c>
      <c r="B3110" s="190" t="str">
        <f t="shared" si="182"/>
        <v>2024</v>
      </c>
      <c r="C3110" s="190" t="str">
        <f t="shared" si="183"/>
        <v>Jul-2024</v>
      </c>
      <c r="D3110" s="2">
        <v>45504</v>
      </c>
      <c r="E3110" t="s">
        <v>1264</v>
      </c>
      <c r="F3110" t="s">
        <v>1265</v>
      </c>
      <c r="G3110" t="s">
        <v>1266</v>
      </c>
      <c r="H3110" t="s">
        <v>668</v>
      </c>
      <c r="I3110" t="s">
        <v>1281</v>
      </c>
      <c r="J3110" t="s">
        <v>1282</v>
      </c>
      <c r="K3110" t="s">
        <v>1304</v>
      </c>
      <c r="L3110" t="s">
        <v>1305</v>
      </c>
      <c r="M3110" t="s">
        <v>1306</v>
      </c>
      <c r="N3110" t="s">
        <v>1528</v>
      </c>
      <c r="O3110">
        <v>40</v>
      </c>
    </row>
    <row r="3111" spans="1:15" x14ac:dyDescent="0.35">
      <c r="A3111" s="189" t="str">
        <f t="shared" si="181"/>
        <v>Jul</v>
      </c>
      <c r="B3111" s="190" t="str">
        <f t="shared" si="182"/>
        <v>2024</v>
      </c>
      <c r="C3111" s="190" t="str">
        <f t="shared" si="183"/>
        <v>Jul-2024</v>
      </c>
      <c r="D3111" s="2">
        <v>45504</v>
      </c>
      <c r="E3111" t="s">
        <v>1264</v>
      </c>
      <c r="F3111" t="s">
        <v>1265</v>
      </c>
      <c r="G3111" t="s">
        <v>1266</v>
      </c>
      <c r="H3111" t="s">
        <v>668</v>
      </c>
      <c r="I3111" t="s">
        <v>1281</v>
      </c>
      <c r="J3111" t="s">
        <v>1282</v>
      </c>
      <c r="K3111" t="s">
        <v>1304</v>
      </c>
      <c r="L3111" t="s">
        <v>1305</v>
      </c>
      <c r="M3111" t="s">
        <v>1306</v>
      </c>
      <c r="N3111" t="s">
        <v>1529</v>
      </c>
      <c r="O3111" t="s">
        <v>958</v>
      </c>
    </row>
    <row r="3112" spans="1:15" x14ac:dyDescent="0.35">
      <c r="A3112" s="189" t="str">
        <f t="shared" si="181"/>
        <v>Jul</v>
      </c>
      <c r="B3112" s="190" t="str">
        <f t="shared" si="182"/>
        <v>2024</v>
      </c>
      <c r="C3112" s="190" t="str">
        <f t="shared" si="183"/>
        <v>Jul-2024</v>
      </c>
      <c r="D3112" s="2">
        <v>45504</v>
      </c>
      <c r="E3112" t="s">
        <v>1264</v>
      </c>
      <c r="F3112" t="s">
        <v>1265</v>
      </c>
      <c r="G3112" t="s">
        <v>1266</v>
      </c>
      <c r="H3112" t="s">
        <v>668</v>
      </c>
      <c r="I3112" t="s">
        <v>1281</v>
      </c>
      <c r="J3112" t="s">
        <v>1282</v>
      </c>
      <c r="K3112" t="s">
        <v>1304</v>
      </c>
      <c r="L3112" t="s">
        <v>1305</v>
      </c>
      <c r="M3112" t="s">
        <v>1306</v>
      </c>
      <c r="N3112" t="s">
        <v>919</v>
      </c>
      <c r="O3112">
        <v>125</v>
      </c>
    </row>
    <row r="3113" spans="1:15" x14ac:dyDescent="0.35">
      <c r="A3113" s="189" t="str">
        <f t="shared" si="181"/>
        <v>Jul</v>
      </c>
      <c r="B3113" s="190" t="str">
        <f t="shared" si="182"/>
        <v>2024</v>
      </c>
      <c r="C3113" s="190" t="str">
        <f t="shared" si="183"/>
        <v>Jul-2024</v>
      </c>
      <c r="D3113" s="2">
        <v>45504</v>
      </c>
      <c r="E3113" t="s">
        <v>1264</v>
      </c>
      <c r="F3113" t="s">
        <v>1265</v>
      </c>
      <c r="G3113" t="s">
        <v>1266</v>
      </c>
      <c r="H3113" t="s">
        <v>668</v>
      </c>
      <c r="I3113" t="s">
        <v>1281</v>
      </c>
      <c r="J3113" t="s">
        <v>1282</v>
      </c>
      <c r="K3113" t="s">
        <v>1304</v>
      </c>
      <c r="L3113" t="s">
        <v>1305</v>
      </c>
      <c r="M3113" t="s">
        <v>1306</v>
      </c>
      <c r="N3113" t="s">
        <v>920</v>
      </c>
      <c r="O3113">
        <v>945</v>
      </c>
    </row>
    <row r="3114" spans="1:15" x14ac:dyDescent="0.35">
      <c r="A3114" s="189" t="str">
        <f t="shared" si="181"/>
        <v>Jul</v>
      </c>
      <c r="B3114" s="190" t="str">
        <f t="shared" si="182"/>
        <v>2024</v>
      </c>
      <c r="C3114" s="190" t="str">
        <f t="shared" si="183"/>
        <v>Jul-2024</v>
      </c>
      <c r="D3114" s="2">
        <v>45504</v>
      </c>
      <c r="E3114" t="s">
        <v>1264</v>
      </c>
      <c r="F3114" t="s">
        <v>1265</v>
      </c>
      <c r="G3114" t="s">
        <v>1266</v>
      </c>
      <c r="H3114" t="s">
        <v>668</v>
      </c>
      <c r="I3114" t="s">
        <v>1281</v>
      </c>
      <c r="J3114" t="s">
        <v>1282</v>
      </c>
      <c r="K3114" t="s">
        <v>1304</v>
      </c>
      <c r="L3114" t="s">
        <v>1305</v>
      </c>
      <c r="M3114" t="s">
        <v>1306</v>
      </c>
      <c r="N3114" t="s">
        <v>922</v>
      </c>
      <c r="O3114">
        <v>385</v>
      </c>
    </row>
    <row r="3115" spans="1:15" x14ac:dyDescent="0.35">
      <c r="A3115" s="189" t="str">
        <f t="shared" si="181"/>
        <v>Jul</v>
      </c>
      <c r="B3115" s="190" t="str">
        <f t="shared" si="182"/>
        <v>2024</v>
      </c>
      <c r="C3115" s="190" t="str">
        <f t="shared" si="183"/>
        <v>Jul-2024</v>
      </c>
      <c r="D3115" s="2">
        <v>45504</v>
      </c>
      <c r="E3115" t="s">
        <v>1264</v>
      </c>
      <c r="F3115" t="s">
        <v>1265</v>
      </c>
      <c r="G3115" t="s">
        <v>1266</v>
      </c>
      <c r="H3115" t="s">
        <v>668</v>
      </c>
      <c r="I3115" t="s">
        <v>1281</v>
      </c>
      <c r="J3115" t="s">
        <v>1282</v>
      </c>
      <c r="K3115" t="s">
        <v>1304</v>
      </c>
      <c r="L3115" t="s">
        <v>1305</v>
      </c>
      <c r="M3115" t="s">
        <v>1306</v>
      </c>
      <c r="N3115" t="s">
        <v>921</v>
      </c>
      <c r="O3115">
        <v>645</v>
      </c>
    </row>
    <row r="3116" spans="1:15" x14ac:dyDescent="0.35">
      <c r="A3116" s="189" t="str">
        <f t="shared" si="181"/>
        <v>Jul</v>
      </c>
      <c r="B3116" s="190" t="str">
        <f t="shared" si="182"/>
        <v>2024</v>
      </c>
      <c r="C3116" s="190" t="str">
        <f t="shared" si="183"/>
        <v>Jul-2024</v>
      </c>
      <c r="D3116" s="2">
        <v>45504</v>
      </c>
      <c r="E3116" t="s">
        <v>1264</v>
      </c>
      <c r="F3116" t="s">
        <v>1265</v>
      </c>
      <c r="G3116" t="s">
        <v>1266</v>
      </c>
      <c r="H3116" t="s">
        <v>682</v>
      </c>
      <c r="I3116" t="s">
        <v>1307</v>
      </c>
      <c r="J3116" t="s">
        <v>1308</v>
      </c>
      <c r="K3116" t="s">
        <v>1309</v>
      </c>
      <c r="L3116" t="s">
        <v>1310</v>
      </c>
      <c r="M3116" t="s">
        <v>1311</v>
      </c>
      <c r="N3116" t="s">
        <v>1528</v>
      </c>
      <c r="O3116" t="s">
        <v>958</v>
      </c>
    </row>
    <row r="3117" spans="1:15" x14ac:dyDescent="0.35">
      <c r="A3117" s="189" t="str">
        <f t="shared" si="181"/>
        <v>Jul</v>
      </c>
      <c r="B3117" s="190" t="str">
        <f t="shared" si="182"/>
        <v>2024</v>
      </c>
      <c r="C3117" s="190" t="str">
        <f t="shared" si="183"/>
        <v>Jul-2024</v>
      </c>
      <c r="D3117" s="2">
        <v>45504</v>
      </c>
      <c r="E3117" t="s">
        <v>1264</v>
      </c>
      <c r="F3117" t="s">
        <v>1265</v>
      </c>
      <c r="G3117" t="s">
        <v>1266</v>
      </c>
      <c r="H3117" t="s">
        <v>682</v>
      </c>
      <c r="I3117" t="s">
        <v>1307</v>
      </c>
      <c r="J3117" t="s">
        <v>1308</v>
      </c>
      <c r="K3117" t="s">
        <v>1309</v>
      </c>
      <c r="L3117" t="s">
        <v>1310</v>
      </c>
      <c r="M3117" t="s">
        <v>1311</v>
      </c>
      <c r="N3117" t="s">
        <v>1529</v>
      </c>
      <c r="O3117" t="s">
        <v>958</v>
      </c>
    </row>
    <row r="3118" spans="1:15" x14ac:dyDescent="0.35">
      <c r="A3118" s="189" t="str">
        <f t="shared" si="181"/>
        <v>Jul</v>
      </c>
      <c r="B3118" s="190" t="str">
        <f t="shared" si="182"/>
        <v>2024</v>
      </c>
      <c r="C3118" s="190" t="str">
        <f t="shared" si="183"/>
        <v>Jul-2024</v>
      </c>
      <c r="D3118" s="2">
        <v>45504</v>
      </c>
      <c r="E3118" t="s">
        <v>1264</v>
      </c>
      <c r="F3118" t="s">
        <v>1265</v>
      </c>
      <c r="G3118" t="s">
        <v>1266</v>
      </c>
      <c r="H3118" t="s">
        <v>682</v>
      </c>
      <c r="I3118" t="s">
        <v>1307</v>
      </c>
      <c r="J3118" t="s">
        <v>1308</v>
      </c>
      <c r="K3118" t="s">
        <v>1309</v>
      </c>
      <c r="L3118" t="s">
        <v>1310</v>
      </c>
      <c r="M3118" t="s">
        <v>1311</v>
      </c>
      <c r="N3118" t="s">
        <v>919</v>
      </c>
      <c r="O3118">
        <v>5</v>
      </c>
    </row>
    <row r="3119" spans="1:15" x14ac:dyDescent="0.35">
      <c r="A3119" s="189" t="str">
        <f t="shared" si="181"/>
        <v>Jul</v>
      </c>
      <c r="B3119" s="190" t="str">
        <f t="shared" si="182"/>
        <v>2024</v>
      </c>
      <c r="C3119" s="190" t="str">
        <f t="shared" si="183"/>
        <v>Jul-2024</v>
      </c>
      <c r="D3119" s="2">
        <v>45504</v>
      </c>
      <c r="E3119" t="s">
        <v>1264</v>
      </c>
      <c r="F3119" t="s">
        <v>1265</v>
      </c>
      <c r="G3119" t="s">
        <v>1266</v>
      </c>
      <c r="H3119" t="s">
        <v>682</v>
      </c>
      <c r="I3119" t="s">
        <v>1307</v>
      </c>
      <c r="J3119" t="s">
        <v>1308</v>
      </c>
      <c r="K3119" t="s">
        <v>1309</v>
      </c>
      <c r="L3119" t="s">
        <v>1310</v>
      </c>
      <c r="M3119" t="s">
        <v>1311</v>
      </c>
      <c r="N3119" t="s">
        <v>920</v>
      </c>
      <c r="O3119">
        <v>1245</v>
      </c>
    </row>
    <row r="3120" spans="1:15" x14ac:dyDescent="0.35">
      <c r="A3120" s="189" t="str">
        <f t="shared" si="181"/>
        <v>Jul</v>
      </c>
      <c r="B3120" s="190" t="str">
        <f t="shared" si="182"/>
        <v>2024</v>
      </c>
      <c r="C3120" s="190" t="str">
        <f t="shared" si="183"/>
        <v>Jul-2024</v>
      </c>
      <c r="D3120" s="2">
        <v>45504</v>
      </c>
      <c r="E3120" t="s">
        <v>1264</v>
      </c>
      <c r="F3120" t="s">
        <v>1265</v>
      </c>
      <c r="G3120" t="s">
        <v>1266</v>
      </c>
      <c r="H3120" t="s">
        <v>682</v>
      </c>
      <c r="I3120" t="s">
        <v>1307</v>
      </c>
      <c r="J3120" t="s">
        <v>1308</v>
      </c>
      <c r="K3120" t="s">
        <v>1309</v>
      </c>
      <c r="L3120" t="s">
        <v>1310</v>
      </c>
      <c r="M3120" t="s">
        <v>1311</v>
      </c>
      <c r="N3120" t="s">
        <v>922</v>
      </c>
      <c r="O3120">
        <v>520</v>
      </c>
    </row>
    <row r="3121" spans="1:15" x14ac:dyDescent="0.35">
      <c r="A3121" s="189" t="str">
        <f t="shared" si="181"/>
        <v>Jul</v>
      </c>
      <c r="B3121" s="190" t="str">
        <f t="shared" si="182"/>
        <v>2024</v>
      </c>
      <c r="C3121" s="190" t="str">
        <f t="shared" si="183"/>
        <v>Jul-2024</v>
      </c>
      <c r="D3121" s="2">
        <v>45504</v>
      </c>
      <c r="E3121" t="s">
        <v>1264</v>
      </c>
      <c r="F3121" t="s">
        <v>1265</v>
      </c>
      <c r="G3121" t="s">
        <v>1266</v>
      </c>
      <c r="H3121" t="s">
        <v>682</v>
      </c>
      <c r="I3121" t="s">
        <v>1307</v>
      </c>
      <c r="J3121" t="s">
        <v>1308</v>
      </c>
      <c r="K3121" t="s">
        <v>1309</v>
      </c>
      <c r="L3121" t="s">
        <v>1310</v>
      </c>
      <c r="M3121" t="s">
        <v>1311</v>
      </c>
      <c r="N3121" t="s">
        <v>921</v>
      </c>
      <c r="O3121">
        <v>1605</v>
      </c>
    </row>
    <row r="3122" spans="1:15" x14ac:dyDescent="0.35">
      <c r="A3122" s="189" t="str">
        <f t="shared" si="181"/>
        <v>Jul</v>
      </c>
      <c r="B3122" s="190" t="str">
        <f t="shared" si="182"/>
        <v>2024</v>
      </c>
      <c r="C3122" s="190" t="str">
        <f t="shared" si="183"/>
        <v>Jul-2024</v>
      </c>
      <c r="D3122" s="2">
        <v>45504</v>
      </c>
      <c r="E3122" t="s">
        <v>1264</v>
      </c>
      <c r="F3122" t="s">
        <v>1265</v>
      </c>
      <c r="G3122" t="s">
        <v>1266</v>
      </c>
      <c r="H3122" t="s">
        <v>682</v>
      </c>
      <c r="I3122" t="s">
        <v>1307</v>
      </c>
      <c r="J3122" t="s">
        <v>1308</v>
      </c>
      <c r="K3122" t="s">
        <v>1312</v>
      </c>
      <c r="L3122" t="s">
        <v>1313</v>
      </c>
      <c r="M3122" t="s">
        <v>1314</v>
      </c>
      <c r="N3122" t="s">
        <v>1528</v>
      </c>
      <c r="O3122">
        <v>5</v>
      </c>
    </row>
    <row r="3123" spans="1:15" x14ac:dyDescent="0.35">
      <c r="A3123" s="189" t="str">
        <f t="shared" si="181"/>
        <v>Jul</v>
      </c>
      <c r="B3123" s="190" t="str">
        <f t="shared" si="182"/>
        <v>2024</v>
      </c>
      <c r="C3123" s="190" t="str">
        <f t="shared" si="183"/>
        <v>Jul-2024</v>
      </c>
      <c r="D3123" s="2">
        <v>45504</v>
      </c>
      <c r="E3123" t="s">
        <v>1264</v>
      </c>
      <c r="F3123" t="s">
        <v>1265</v>
      </c>
      <c r="G3123" t="s">
        <v>1266</v>
      </c>
      <c r="H3123" t="s">
        <v>682</v>
      </c>
      <c r="I3123" t="s">
        <v>1307</v>
      </c>
      <c r="J3123" t="s">
        <v>1308</v>
      </c>
      <c r="K3123" t="s">
        <v>1312</v>
      </c>
      <c r="L3123" t="s">
        <v>1313</v>
      </c>
      <c r="M3123" t="s">
        <v>1314</v>
      </c>
      <c r="N3123" t="s">
        <v>1529</v>
      </c>
      <c r="O3123" t="s">
        <v>958</v>
      </c>
    </row>
    <row r="3124" spans="1:15" x14ac:dyDescent="0.35">
      <c r="A3124" s="189" t="str">
        <f t="shared" si="181"/>
        <v>Jul</v>
      </c>
      <c r="B3124" s="190" t="str">
        <f t="shared" si="182"/>
        <v>2024</v>
      </c>
      <c r="C3124" s="190" t="str">
        <f t="shared" si="183"/>
        <v>Jul-2024</v>
      </c>
      <c r="D3124" s="2">
        <v>45504</v>
      </c>
      <c r="E3124" t="s">
        <v>1264</v>
      </c>
      <c r="F3124" t="s">
        <v>1265</v>
      </c>
      <c r="G3124" t="s">
        <v>1266</v>
      </c>
      <c r="H3124" t="s">
        <v>682</v>
      </c>
      <c r="I3124" t="s">
        <v>1307</v>
      </c>
      <c r="J3124" t="s">
        <v>1308</v>
      </c>
      <c r="K3124" t="s">
        <v>1312</v>
      </c>
      <c r="L3124" t="s">
        <v>1313</v>
      </c>
      <c r="M3124" t="s">
        <v>1314</v>
      </c>
      <c r="N3124" t="s">
        <v>919</v>
      </c>
      <c r="O3124">
        <v>45</v>
      </c>
    </row>
    <row r="3125" spans="1:15" x14ac:dyDescent="0.35">
      <c r="A3125" s="189" t="str">
        <f t="shared" si="181"/>
        <v>Jul</v>
      </c>
      <c r="B3125" s="190" t="str">
        <f t="shared" si="182"/>
        <v>2024</v>
      </c>
      <c r="C3125" s="190" t="str">
        <f t="shared" si="183"/>
        <v>Jul-2024</v>
      </c>
      <c r="D3125" s="2">
        <v>45504</v>
      </c>
      <c r="E3125" t="s">
        <v>1264</v>
      </c>
      <c r="F3125" t="s">
        <v>1265</v>
      </c>
      <c r="G3125" t="s">
        <v>1266</v>
      </c>
      <c r="H3125" t="s">
        <v>682</v>
      </c>
      <c r="I3125" t="s">
        <v>1307</v>
      </c>
      <c r="J3125" t="s">
        <v>1308</v>
      </c>
      <c r="K3125" t="s">
        <v>1312</v>
      </c>
      <c r="L3125" t="s">
        <v>1313</v>
      </c>
      <c r="M3125" t="s">
        <v>1314</v>
      </c>
      <c r="N3125" t="s">
        <v>920</v>
      </c>
      <c r="O3125">
        <v>585</v>
      </c>
    </row>
    <row r="3126" spans="1:15" x14ac:dyDescent="0.35">
      <c r="A3126" s="189" t="str">
        <f t="shared" si="181"/>
        <v>Jul</v>
      </c>
      <c r="B3126" s="190" t="str">
        <f t="shared" si="182"/>
        <v>2024</v>
      </c>
      <c r="C3126" s="190" t="str">
        <f t="shared" si="183"/>
        <v>Jul-2024</v>
      </c>
      <c r="D3126" s="2">
        <v>45504</v>
      </c>
      <c r="E3126" t="s">
        <v>1264</v>
      </c>
      <c r="F3126" t="s">
        <v>1265</v>
      </c>
      <c r="G3126" t="s">
        <v>1266</v>
      </c>
      <c r="H3126" t="s">
        <v>682</v>
      </c>
      <c r="I3126" t="s">
        <v>1307</v>
      </c>
      <c r="J3126" t="s">
        <v>1308</v>
      </c>
      <c r="K3126" t="s">
        <v>1312</v>
      </c>
      <c r="L3126" t="s">
        <v>1313</v>
      </c>
      <c r="M3126" t="s">
        <v>1314</v>
      </c>
      <c r="N3126" t="s">
        <v>922</v>
      </c>
      <c r="O3126">
        <v>625</v>
      </c>
    </row>
    <row r="3127" spans="1:15" x14ac:dyDescent="0.35">
      <c r="A3127" s="189" t="str">
        <f t="shared" si="181"/>
        <v>Jul</v>
      </c>
      <c r="B3127" s="190" t="str">
        <f t="shared" si="182"/>
        <v>2024</v>
      </c>
      <c r="C3127" s="190" t="str">
        <f t="shared" si="183"/>
        <v>Jul-2024</v>
      </c>
      <c r="D3127" s="2">
        <v>45504</v>
      </c>
      <c r="E3127" t="s">
        <v>1264</v>
      </c>
      <c r="F3127" t="s">
        <v>1265</v>
      </c>
      <c r="G3127" t="s">
        <v>1266</v>
      </c>
      <c r="H3127" t="s">
        <v>682</v>
      </c>
      <c r="I3127" t="s">
        <v>1307</v>
      </c>
      <c r="J3127" t="s">
        <v>1308</v>
      </c>
      <c r="K3127" t="s">
        <v>1312</v>
      </c>
      <c r="L3127" t="s">
        <v>1313</v>
      </c>
      <c r="M3127" t="s">
        <v>1314</v>
      </c>
      <c r="N3127" t="s">
        <v>921</v>
      </c>
      <c r="O3127">
        <v>740</v>
      </c>
    </row>
    <row r="3128" spans="1:15" x14ac:dyDescent="0.35">
      <c r="A3128" s="189" t="str">
        <f t="shared" si="181"/>
        <v>Jul</v>
      </c>
      <c r="B3128" s="190" t="str">
        <f t="shared" si="182"/>
        <v>2024</v>
      </c>
      <c r="C3128" s="190" t="str">
        <f t="shared" si="183"/>
        <v>Jul-2024</v>
      </c>
      <c r="D3128" s="2">
        <v>45504</v>
      </c>
      <c r="E3128" t="s">
        <v>1264</v>
      </c>
      <c r="F3128" t="s">
        <v>1265</v>
      </c>
      <c r="G3128" t="s">
        <v>1266</v>
      </c>
      <c r="H3128" t="s">
        <v>682</v>
      </c>
      <c r="I3128" t="s">
        <v>1307</v>
      </c>
      <c r="J3128" t="s">
        <v>1308</v>
      </c>
      <c r="K3128" t="s">
        <v>1315</v>
      </c>
      <c r="L3128" t="s">
        <v>1316</v>
      </c>
      <c r="M3128" t="s">
        <v>1317</v>
      </c>
      <c r="N3128" t="s">
        <v>1528</v>
      </c>
      <c r="O3128">
        <v>30</v>
      </c>
    </row>
    <row r="3129" spans="1:15" x14ac:dyDescent="0.35">
      <c r="A3129" s="189" t="str">
        <f t="shared" si="181"/>
        <v>Jul</v>
      </c>
      <c r="B3129" s="190" t="str">
        <f t="shared" si="182"/>
        <v>2024</v>
      </c>
      <c r="C3129" s="190" t="str">
        <f t="shared" si="183"/>
        <v>Jul-2024</v>
      </c>
      <c r="D3129" s="2">
        <v>45504</v>
      </c>
      <c r="E3129" t="s">
        <v>1264</v>
      </c>
      <c r="F3129" t="s">
        <v>1265</v>
      </c>
      <c r="G3129" t="s">
        <v>1266</v>
      </c>
      <c r="H3129" t="s">
        <v>682</v>
      </c>
      <c r="I3129" t="s">
        <v>1307</v>
      </c>
      <c r="J3129" t="s">
        <v>1308</v>
      </c>
      <c r="K3129" t="s">
        <v>1315</v>
      </c>
      <c r="L3129" t="s">
        <v>1316</v>
      </c>
      <c r="M3129" t="s">
        <v>1317</v>
      </c>
      <c r="N3129" t="s">
        <v>1529</v>
      </c>
      <c r="O3129" t="s">
        <v>958</v>
      </c>
    </row>
    <row r="3130" spans="1:15" x14ac:dyDescent="0.35">
      <c r="A3130" s="189" t="str">
        <f t="shared" si="181"/>
        <v>Jul</v>
      </c>
      <c r="B3130" s="190" t="str">
        <f t="shared" si="182"/>
        <v>2024</v>
      </c>
      <c r="C3130" s="190" t="str">
        <f t="shared" si="183"/>
        <v>Jul-2024</v>
      </c>
      <c r="D3130" s="2">
        <v>45504</v>
      </c>
      <c r="E3130" t="s">
        <v>1264</v>
      </c>
      <c r="F3130" t="s">
        <v>1265</v>
      </c>
      <c r="G3130" t="s">
        <v>1266</v>
      </c>
      <c r="H3130" t="s">
        <v>682</v>
      </c>
      <c r="I3130" t="s">
        <v>1307</v>
      </c>
      <c r="J3130" t="s">
        <v>1308</v>
      </c>
      <c r="K3130" t="s">
        <v>1315</v>
      </c>
      <c r="L3130" t="s">
        <v>1316</v>
      </c>
      <c r="M3130" t="s">
        <v>1317</v>
      </c>
      <c r="N3130" t="s">
        <v>919</v>
      </c>
      <c r="O3130">
        <v>30</v>
      </c>
    </row>
    <row r="3131" spans="1:15" x14ac:dyDescent="0.35">
      <c r="A3131" s="189" t="str">
        <f t="shared" si="181"/>
        <v>Jul</v>
      </c>
      <c r="B3131" s="190" t="str">
        <f t="shared" si="182"/>
        <v>2024</v>
      </c>
      <c r="C3131" s="190" t="str">
        <f t="shared" si="183"/>
        <v>Jul-2024</v>
      </c>
      <c r="D3131" s="2">
        <v>45504</v>
      </c>
      <c r="E3131" t="s">
        <v>1264</v>
      </c>
      <c r="F3131" t="s">
        <v>1265</v>
      </c>
      <c r="G3131" t="s">
        <v>1266</v>
      </c>
      <c r="H3131" t="s">
        <v>682</v>
      </c>
      <c r="I3131" t="s">
        <v>1307</v>
      </c>
      <c r="J3131" t="s">
        <v>1308</v>
      </c>
      <c r="K3131" t="s">
        <v>1315</v>
      </c>
      <c r="L3131" t="s">
        <v>1316</v>
      </c>
      <c r="M3131" t="s">
        <v>1317</v>
      </c>
      <c r="N3131" t="s">
        <v>920</v>
      </c>
      <c r="O3131">
        <v>535</v>
      </c>
    </row>
    <row r="3132" spans="1:15" x14ac:dyDescent="0.35">
      <c r="A3132" s="189" t="str">
        <f t="shared" si="181"/>
        <v>Jul</v>
      </c>
      <c r="B3132" s="190" t="str">
        <f t="shared" si="182"/>
        <v>2024</v>
      </c>
      <c r="C3132" s="190" t="str">
        <f t="shared" si="183"/>
        <v>Jul-2024</v>
      </c>
      <c r="D3132" s="2">
        <v>45504</v>
      </c>
      <c r="E3132" t="s">
        <v>1264</v>
      </c>
      <c r="F3132" t="s">
        <v>1265</v>
      </c>
      <c r="G3132" t="s">
        <v>1266</v>
      </c>
      <c r="H3132" t="s">
        <v>682</v>
      </c>
      <c r="I3132" t="s">
        <v>1307</v>
      </c>
      <c r="J3132" t="s">
        <v>1308</v>
      </c>
      <c r="K3132" t="s">
        <v>1315</v>
      </c>
      <c r="L3132" t="s">
        <v>1316</v>
      </c>
      <c r="M3132" t="s">
        <v>1317</v>
      </c>
      <c r="N3132" t="s">
        <v>922</v>
      </c>
      <c r="O3132">
        <v>475</v>
      </c>
    </row>
    <row r="3133" spans="1:15" x14ac:dyDescent="0.35">
      <c r="A3133" s="189" t="str">
        <f t="shared" si="181"/>
        <v>Jul</v>
      </c>
      <c r="B3133" s="190" t="str">
        <f t="shared" si="182"/>
        <v>2024</v>
      </c>
      <c r="C3133" s="190" t="str">
        <f t="shared" si="183"/>
        <v>Jul-2024</v>
      </c>
      <c r="D3133" s="2">
        <v>45504</v>
      </c>
      <c r="E3133" t="s">
        <v>1264</v>
      </c>
      <c r="F3133" t="s">
        <v>1265</v>
      </c>
      <c r="G3133" t="s">
        <v>1266</v>
      </c>
      <c r="H3133" t="s">
        <v>682</v>
      </c>
      <c r="I3133" t="s">
        <v>1307</v>
      </c>
      <c r="J3133" t="s">
        <v>1308</v>
      </c>
      <c r="K3133" t="s">
        <v>1315</v>
      </c>
      <c r="L3133" t="s">
        <v>1316</v>
      </c>
      <c r="M3133" t="s">
        <v>1317</v>
      </c>
      <c r="N3133" t="s">
        <v>921</v>
      </c>
      <c r="O3133">
        <v>565</v>
      </c>
    </row>
    <row r="3134" spans="1:15" x14ac:dyDescent="0.35">
      <c r="A3134" s="189" t="str">
        <f t="shared" si="181"/>
        <v>Jul</v>
      </c>
      <c r="B3134" s="190" t="str">
        <f t="shared" si="182"/>
        <v>2024</v>
      </c>
      <c r="C3134" s="190" t="str">
        <f t="shared" si="183"/>
        <v>Jul-2024</v>
      </c>
      <c r="D3134" s="2">
        <v>45504</v>
      </c>
      <c r="E3134" t="s">
        <v>1264</v>
      </c>
      <c r="F3134" t="s">
        <v>1265</v>
      </c>
      <c r="G3134" t="s">
        <v>1266</v>
      </c>
      <c r="H3134" t="s">
        <v>682</v>
      </c>
      <c r="I3134" t="s">
        <v>1307</v>
      </c>
      <c r="J3134" t="s">
        <v>1308</v>
      </c>
      <c r="K3134" t="s">
        <v>1318</v>
      </c>
      <c r="L3134" t="s">
        <v>1319</v>
      </c>
      <c r="M3134" t="s">
        <v>1320</v>
      </c>
      <c r="N3134" t="s">
        <v>1528</v>
      </c>
      <c r="O3134" t="s">
        <v>958</v>
      </c>
    </row>
    <row r="3135" spans="1:15" x14ac:dyDescent="0.35">
      <c r="A3135" s="189" t="str">
        <f t="shared" si="181"/>
        <v>Jul</v>
      </c>
      <c r="B3135" s="190" t="str">
        <f t="shared" si="182"/>
        <v>2024</v>
      </c>
      <c r="C3135" s="190" t="str">
        <f t="shared" si="183"/>
        <v>Jul-2024</v>
      </c>
      <c r="D3135" s="2">
        <v>45504</v>
      </c>
      <c r="E3135" t="s">
        <v>1264</v>
      </c>
      <c r="F3135" t="s">
        <v>1265</v>
      </c>
      <c r="G3135" t="s">
        <v>1266</v>
      </c>
      <c r="H3135" t="s">
        <v>682</v>
      </c>
      <c r="I3135" t="s">
        <v>1307</v>
      </c>
      <c r="J3135" t="s">
        <v>1308</v>
      </c>
      <c r="K3135" t="s">
        <v>1318</v>
      </c>
      <c r="L3135" t="s">
        <v>1319</v>
      </c>
      <c r="M3135" t="s">
        <v>1320</v>
      </c>
      <c r="N3135" t="s">
        <v>1529</v>
      </c>
      <c r="O3135" t="s">
        <v>958</v>
      </c>
    </row>
    <row r="3136" spans="1:15" x14ac:dyDescent="0.35">
      <c r="A3136" s="189" t="str">
        <f t="shared" si="181"/>
        <v>Jul</v>
      </c>
      <c r="B3136" s="190" t="str">
        <f t="shared" si="182"/>
        <v>2024</v>
      </c>
      <c r="C3136" s="190" t="str">
        <f t="shared" si="183"/>
        <v>Jul-2024</v>
      </c>
      <c r="D3136" s="2">
        <v>45504</v>
      </c>
      <c r="E3136" t="s">
        <v>1264</v>
      </c>
      <c r="F3136" t="s">
        <v>1265</v>
      </c>
      <c r="G3136" t="s">
        <v>1266</v>
      </c>
      <c r="H3136" t="s">
        <v>682</v>
      </c>
      <c r="I3136" t="s">
        <v>1307</v>
      </c>
      <c r="J3136" t="s">
        <v>1308</v>
      </c>
      <c r="K3136" t="s">
        <v>1318</v>
      </c>
      <c r="L3136" t="s">
        <v>1319</v>
      </c>
      <c r="M3136" t="s">
        <v>1320</v>
      </c>
      <c r="N3136" t="s">
        <v>919</v>
      </c>
      <c r="O3136">
        <v>5</v>
      </c>
    </row>
    <row r="3137" spans="1:15" x14ac:dyDescent="0.35">
      <c r="A3137" s="189" t="str">
        <f t="shared" si="181"/>
        <v>Jul</v>
      </c>
      <c r="B3137" s="190" t="str">
        <f t="shared" si="182"/>
        <v>2024</v>
      </c>
      <c r="C3137" s="190" t="str">
        <f t="shared" si="183"/>
        <v>Jul-2024</v>
      </c>
      <c r="D3137" s="2">
        <v>45504</v>
      </c>
      <c r="E3137" t="s">
        <v>1264</v>
      </c>
      <c r="F3137" t="s">
        <v>1265</v>
      </c>
      <c r="G3137" t="s">
        <v>1266</v>
      </c>
      <c r="H3137" t="s">
        <v>682</v>
      </c>
      <c r="I3137" t="s">
        <v>1307</v>
      </c>
      <c r="J3137" t="s">
        <v>1308</v>
      </c>
      <c r="K3137" t="s">
        <v>1318</v>
      </c>
      <c r="L3137" t="s">
        <v>1319</v>
      </c>
      <c r="M3137" t="s">
        <v>1320</v>
      </c>
      <c r="N3137" t="s">
        <v>920</v>
      </c>
      <c r="O3137">
        <v>240</v>
      </c>
    </row>
    <row r="3138" spans="1:15" x14ac:dyDescent="0.35">
      <c r="A3138" s="189" t="str">
        <f t="shared" si="181"/>
        <v>Jul</v>
      </c>
      <c r="B3138" s="190" t="str">
        <f t="shared" si="182"/>
        <v>2024</v>
      </c>
      <c r="C3138" s="190" t="str">
        <f t="shared" si="183"/>
        <v>Jul-2024</v>
      </c>
      <c r="D3138" s="2">
        <v>45504</v>
      </c>
      <c r="E3138" t="s">
        <v>1264</v>
      </c>
      <c r="F3138" t="s">
        <v>1265</v>
      </c>
      <c r="G3138" t="s">
        <v>1266</v>
      </c>
      <c r="H3138" t="s">
        <v>682</v>
      </c>
      <c r="I3138" t="s">
        <v>1307</v>
      </c>
      <c r="J3138" t="s">
        <v>1308</v>
      </c>
      <c r="K3138" t="s">
        <v>1318</v>
      </c>
      <c r="L3138" t="s">
        <v>1319</v>
      </c>
      <c r="M3138" t="s">
        <v>1320</v>
      </c>
      <c r="N3138" t="s">
        <v>922</v>
      </c>
      <c r="O3138">
        <v>640</v>
      </c>
    </row>
    <row r="3139" spans="1:15" x14ac:dyDescent="0.35">
      <c r="A3139" s="189" t="str">
        <f t="shared" ref="A3139:A3202" si="184">TEXT(D3139,"mmm")</f>
        <v>Jul</v>
      </c>
      <c r="B3139" s="190" t="str">
        <f t="shared" ref="B3139:B3202" si="185">TEXT(D3139,"yyyy")</f>
        <v>2024</v>
      </c>
      <c r="C3139" s="190" t="str">
        <f t="shared" ref="C3139:C3202" si="186">_xlfn.CONCAT(A3139&amp;"-"&amp;B3139)</f>
        <v>Jul-2024</v>
      </c>
      <c r="D3139" s="2">
        <v>45504</v>
      </c>
      <c r="E3139" t="s">
        <v>1264</v>
      </c>
      <c r="F3139" t="s">
        <v>1265</v>
      </c>
      <c r="G3139" t="s">
        <v>1266</v>
      </c>
      <c r="H3139" t="s">
        <v>682</v>
      </c>
      <c r="I3139" t="s">
        <v>1307</v>
      </c>
      <c r="J3139" t="s">
        <v>1308</v>
      </c>
      <c r="K3139" t="s">
        <v>1318</v>
      </c>
      <c r="L3139" t="s">
        <v>1319</v>
      </c>
      <c r="M3139" t="s">
        <v>1320</v>
      </c>
      <c r="N3139" t="s">
        <v>921</v>
      </c>
      <c r="O3139">
        <v>680</v>
      </c>
    </row>
    <row r="3140" spans="1:15" x14ac:dyDescent="0.35">
      <c r="A3140" s="189" t="str">
        <f t="shared" si="184"/>
        <v>Jul</v>
      </c>
      <c r="B3140" s="190" t="str">
        <f t="shared" si="185"/>
        <v>2024</v>
      </c>
      <c r="C3140" s="190" t="str">
        <f t="shared" si="186"/>
        <v>Jul-2024</v>
      </c>
      <c r="D3140" s="2">
        <v>45504</v>
      </c>
      <c r="E3140" t="s">
        <v>1264</v>
      </c>
      <c r="F3140" t="s">
        <v>1265</v>
      </c>
      <c r="G3140" t="s">
        <v>1266</v>
      </c>
      <c r="H3140" t="s">
        <v>682</v>
      </c>
      <c r="I3140" t="s">
        <v>1307</v>
      </c>
      <c r="J3140" t="s">
        <v>1308</v>
      </c>
      <c r="K3140" t="s">
        <v>1321</v>
      </c>
      <c r="L3140" t="s">
        <v>1322</v>
      </c>
      <c r="M3140" t="s">
        <v>1323</v>
      </c>
      <c r="N3140" t="s">
        <v>1528</v>
      </c>
      <c r="O3140" t="s">
        <v>958</v>
      </c>
    </row>
    <row r="3141" spans="1:15" x14ac:dyDescent="0.35">
      <c r="A3141" s="189" t="str">
        <f t="shared" si="184"/>
        <v>Jul</v>
      </c>
      <c r="B3141" s="190" t="str">
        <f t="shared" si="185"/>
        <v>2024</v>
      </c>
      <c r="C3141" s="190" t="str">
        <f t="shared" si="186"/>
        <v>Jul-2024</v>
      </c>
      <c r="D3141" s="2">
        <v>45504</v>
      </c>
      <c r="E3141" t="s">
        <v>1264</v>
      </c>
      <c r="F3141" t="s">
        <v>1265</v>
      </c>
      <c r="G3141" t="s">
        <v>1266</v>
      </c>
      <c r="H3141" t="s">
        <v>682</v>
      </c>
      <c r="I3141" t="s">
        <v>1307</v>
      </c>
      <c r="J3141" t="s">
        <v>1308</v>
      </c>
      <c r="K3141" t="s">
        <v>1321</v>
      </c>
      <c r="L3141" t="s">
        <v>1322</v>
      </c>
      <c r="M3141" t="s">
        <v>1323</v>
      </c>
      <c r="N3141" t="s">
        <v>1529</v>
      </c>
      <c r="O3141" t="s">
        <v>958</v>
      </c>
    </row>
    <row r="3142" spans="1:15" x14ac:dyDescent="0.35">
      <c r="A3142" s="189" t="str">
        <f t="shared" si="184"/>
        <v>Jul</v>
      </c>
      <c r="B3142" s="190" t="str">
        <f t="shared" si="185"/>
        <v>2024</v>
      </c>
      <c r="C3142" s="190" t="str">
        <f t="shared" si="186"/>
        <v>Jul-2024</v>
      </c>
      <c r="D3142" s="2">
        <v>45504</v>
      </c>
      <c r="E3142" t="s">
        <v>1264</v>
      </c>
      <c r="F3142" t="s">
        <v>1265</v>
      </c>
      <c r="G3142" t="s">
        <v>1266</v>
      </c>
      <c r="H3142" t="s">
        <v>682</v>
      </c>
      <c r="I3142" t="s">
        <v>1307</v>
      </c>
      <c r="J3142" t="s">
        <v>1308</v>
      </c>
      <c r="K3142" t="s">
        <v>1321</v>
      </c>
      <c r="L3142" t="s">
        <v>1322</v>
      </c>
      <c r="M3142" t="s">
        <v>1323</v>
      </c>
      <c r="N3142" t="s">
        <v>919</v>
      </c>
      <c r="O3142">
        <v>60</v>
      </c>
    </row>
    <row r="3143" spans="1:15" x14ac:dyDescent="0.35">
      <c r="A3143" s="189" t="str">
        <f t="shared" si="184"/>
        <v>Jul</v>
      </c>
      <c r="B3143" s="190" t="str">
        <f t="shared" si="185"/>
        <v>2024</v>
      </c>
      <c r="C3143" s="190" t="str">
        <f t="shared" si="186"/>
        <v>Jul-2024</v>
      </c>
      <c r="D3143" s="2">
        <v>45504</v>
      </c>
      <c r="E3143" t="s">
        <v>1264</v>
      </c>
      <c r="F3143" t="s">
        <v>1265</v>
      </c>
      <c r="G3143" t="s">
        <v>1266</v>
      </c>
      <c r="H3143" t="s">
        <v>682</v>
      </c>
      <c r="I3143" t="s">
        <v>1307</v>
      </c>
      <c r="J3143" t="s">
        <v>1308</v>
      </c>
      <c r="K3143" t="s">
        <v>1321</v>
      </c>
      <c r="L3143" t="s">
        <v>1322</v>
      </c>
      <c r="M3143" t="s">
        <v>1323</v>
      </c>
      <c r="N3143" t="s">
        <v>920</v>
      </c>
      <c r="O3143">
        <v>735</v>
      </c>
    </row>
    <row r="3144" spans="1:15" x14ac:dyDescent="0.35">
      <c r="A3144" s="189" t="str">
        <f t="shared" si="184"/>
        <v>Jul</v>
      </c>
      <c r="B3144" s="190" t="str">
        <f t="shared" si="185"/>
        <v>2024</v>
      </c>
      <c r="C3144" s="190" t="str">
        <f t="shared" si="186"/>
        <v>Jul-2024</v>
      </c>
      <c r="D3144" s="2">
        <v>45504</v>
      </c>
      <c r="E3144" t="s">
        <v>1264</v>
      </c>
      <c r="F3144" t="s">
        <v>1265</v>
      </c>
      <c r="G3144" t="s">
        <v>1266</v>
      </c>
      <c r="H3144" t="s">
        <v>682</v>
      </c>
      <c r="I3144" t="s">
        <v>1307</v>
      </c>
      <c r="J3144" t="s">
        <v>1308</v>
      </c>
      <c r="K3144" t="s">
        <v>1321</v>
      </c>
      <c r="L3144" t="s">
        <v>1322</v>
      </c>
      <c r="M3144" t="s">
        <v>1323</v>
      </c>
      <c r="N3144" t="s">
        <v>922</v>
      </c>
      <c r="O3144">
        <v>305</v>
      </c>
    </row>
    <row r="3145" spans="1:15" x14ac:dyDescent="0.35">
      <c r="A3145" s="189" t="str">
        <f t="shared" si="184"/>
        <v>Jul</v>
      </c>
      <c r="B3145" s="190" t="str">
        <f t="shared" si="185"/>
        <v>2024</v>
      </c>
      <c r="C3145" s="190" t="str">
        <f t="shared" si="186"/>
        <v>Jul-2024</v>
      </c>
      <c r="D3145" s="2">
        <v>45504</v>
      </c>
      <c r="E3145" t="s">
        <v>1264</v>
      </c>
      <c r="F3145" t="s">
        <v>1265</v>
      </c>
      <c r="G3145" t="s">
        <v>1266</v>
      </c>
      <c r="H3145" t="s">
        <v>682</v>
      </c>
      <c r="I3145" t="s">
        <v>1307</v>
      </c>
      <c r="J3145" t="s">
        <v>1308</v>
      </c>
      <c r="K3145" t="s">
        <v>1321</v>
      </c>
      <c r="L3145" t="s">
        <v>1322</v>
      </c>
      <c r="M3145" t="s">
        <v>1323</v>
      </c>
      <c r="N3145" t="s">
        <v>921</v>
      </c>
      <c r="O3145">
        <v>670</v>
      </c>
    </row>
    <row r="3146" spans="1:15" x14ac:dyDescent="0.35">
      <c r="A3146" s="189" t="str">
        <f t="shared" si="184"/>
        <v>Jul</v>
      </c>
      <c r="B3146" s="190" t="str">
        <f t="shared" si="185"/>
        <v>2024</v>
      </c>
      <c r="C3146" s="190" t="str">
        <f t="shared" si="186"/>
        <v>Jul-2024</v>
      </c>
      <c r="D3146" s="2">
        <v>45504</v>
      </c>
      <c r="E3146" t="s">
        <v>1264</v>
      </c>
      <c r="F3146" t="s">
        <v>1265</v>
      </c>
      <c r="G3146" t="s">
        <v>1266</v>
      </c>
      <c r="H3146" t="s">
        <v>682</v>
      </c>
      <c r="I3146" t="s">
        <v>1307</v>
      </c>
      <c r="J3146" t="s">
        <v>1308</v>
      </c>
      <c r="K3146" t="s">
        <v>1324</v>
      </c>
      <c r="L3146" t="s">
        <v>1325</v>
      </c>
      <c r="M3146" t="s">
        <v>1326</v>
      </c>
      <c r="N3146" t="s">
        <v>1528</v>
      </c>
      <c r="O3146">
        <v>30</v>
      </c>
    </row>
    <row r="3147" spans="1:15" x14ac:dyDescent="0.35">
      <c r="A3147" s="189" t="str">
        <f t="shared" si="184"/>
        <v>Jul</v>
      </c>
      <c r="B3147" s="190" t="str">
        <f t="shared" si="185"/>
        <v>2024</v>
      </c>
      <c r="C3147" s="190" t="str">
        <f t="shared" si="186"/>
        <v>Jul-2024</v>
      </c>
      <c r="D3147" s="2">
        <v>45504</v>
      </c>
      <c r="E3147" t="s">
        <v>1264</v>
      </c>
      <c r="F3147" t="s">
        <v>1265</v>
      </c>
      <c r="G3147" t="s">
        <v>1266</v>
      </c>
      <c r="H3147" t="s">
        <v>682</v>
      </c>
      <c r="I3147" t="s">
        <v>1307</v>
      </c>
      <c r="J3147" t="s">
        <v>1308</v>
      </c>
      <c r="K3147" t="s">
        <v>1324</v>
      </c>
      <c r="L3147" t="s">
        <v>1325</v>
      </c>
      <c r="M3147" t="s">
        <v>1326</v>
      </c>
      <c r="N3147" t="s">
        <v>1529</v>
      </c>
      <c r="O3147" t="s">
        <v>958</v>
      </c>
    </row>
    <row r="3148" spans="1:15" x14ac:dyDescent="0.35">
      <c r="A3148" s="189" t="str">
        <f t="shared" si="184"/>
        <v>Jul</v>
      </c>
      <c r="B3148" s="190" t="str">
        <f t="shared" si="185"/>
        <v>2024</v>
      </c>
      <c r="C3148" s="190" t="str">
        <f t="shared" si="186"/>
        <v>Jul-2024</v>
      </c>
      <c r="D3148" s="2">
        <v>45504</v>
      </c>
      <c r="E3148" t="s">
        <v>1264</v>
      </c>
      <c r="F3148" t="s">
        <v>1265</v>
      </c>
      <c r="G3148" t="s">
        <v>1266</v>
      </c>
      <c r="H3148" t="s">
        <v>682</v>
      </c>
      <c r="I3148" t="s">
        <v>1307</v>
      </c>
      <c r="J3148" t="s">
        <v>1308</v>
      </c>
      <c r="K3148" t="s">
        <v>1324</v>
      </c>
      <c r="L3148" t="s">
        <v>1325</v>
      </c>
      <c r="M3148" t="s">
        <v>1326</v>
      </c>
      <c r="N3148" t="s">
        <v>919</v>
      </c>
      <c r="O3148">
        <v>165</v>
      </c>
    </row>
    <row r="3149" spans="1:15" x14ac:dyDescent="0.35">
      <c r="A3149" s="189" t="str">
        <f t="shared" si="184"/>
        <v>Jul</v>
      </c>
      <c r="B3149" s="190" t="str">
        <f t="shared" si="185"/>
        <v>2024</v>
      </c>
      <c r="C3149" s="190" t="str">
        <f t="shared" si="186"/>
        <v>Jul-2024</v>
      </c>
      <c r="D3149" s="2">
        <v>45504</v>
      </c>
      <c r="E3149" t="s">
        <v>1264</v>
      </c>
      <c r="F3149" t="s">
        <v>1265</v>
      </c>
      <c r="G3149" t="s">
        <v>1266</v>
      </c>
      <c r="H3149" t="s">
        <v>682</v>
      </c>
      <c r="I3149" t="s">
        <v>1307</v>
      </c>
      <c r="J3149" t="s">
        <v>1308</v>
      </c>
      <c r="K3149" t="s">
        <v>1324</v>
      </c>
      <c r="L3149" t="s">
        <v>1325</v>
      </c>
      <c r="M3149" t="s">
        <v>1326</v>
      </c>
      <c r="N3149" t="s">
        <v>920</v>
      </c>
      <c r="O3149">
        <v>2315</v>
      </c>
    </row>
    <row r="3150" spans="1:15" x14ac:dyDescent="0.35">
      <c r="A3150" s="189" t="str">
        <f t="shared" si="184"/>
        <v>Jul</v>
      </c>
      <c r="B3150" s="190" t="str">
        <f t="shared" si="185"/>
        <v>2024</v>
      </c>
      <c r="C3150" s="190" t="str">
        <f t="shared" si="186"/>
        <v>Jul-2024</v>
      </c>
      <c r="D3150" s="2">
        <v>45504</v>
      </c>
      <c r="E3150" t="s">
        <v>1264</v>
      </c>
      <c r="F3150" t="s">
        <v>1265</v>
      </c>
      <c r="G3150" t="s">
        <v>1266</v>
      </c>
      <c r="H3150" t="s">
        <v>682</v>
      </c>
      <c r="I3150" t="s">
        <v>1307</v>
      </c>
      <c r="J3150" t="s">
        <v>1308</v>
      </c>
      <c r="K3150" t="s">
        <v>1324</v>
      </c>
      <c r="L3150" t="s">
        <v>1325</v>
      </c>
      <c r="M3150" t="s">
        <v>1326</v>
      </c>
      <c r="N3150" t="s">
        <v>922</v>
      </c>
      <c r="O3150">
        <v>1160</v>
      </c>
    </row>
    <row r="3151" spans="1:15" x14ac:dyDescent="0.35">
      <c r="A3151" s="189" t="str">
        <f t="shared" si="184"/>
        <v>Jul</v>
      </c>
      <c r="B3151" s="190" t="str">
        <f t="shared" si="185"/>
        <v>2024</v>
      </c>
      <c r="C3151" s="190" t="str">
        <f t="shared" si="186"/>
        <v>Jul-2024</v>
      </c>
      <c r="D3151" s="2">
        <v>45504</v>
      </c>
      <c r="E3151" t="s">
        <v>1264</v>
      </c>
      <c r="F3151" t="s">
        <v>1265</v>
      </c>
      <c r="G3151" t="s">
        <v>1266</v>
      </c>
      <c r="H3151" t="s">
        <v>682</v>
      </c>
      <c r="I3151" t="s">
        <v>1307</v>
      </c>
      <c r="J3151" t="s">
        <v>1308</v>
      </c>
      <c r="K3151" t="s">
        <v>1324</v>
      </c>
      <c r="L3151" t="s">
        <v>1325</v>
      </c>
      <c r="M3151" t="s">
        <v>1326</v>
      </c>
      <c r="N3151" t="s">
        <v>921</v>
      </c>
      <c r="O3151">
        <v>1970</v>
      </c>
    </row>
    <row r="3152" spans="1:15" x14ac:dyDescent="0.35">
      <c r="A3152" s="189" t="str">
        <f t="shared" si="184"/>
        <v>Jul</v>
      </c>
      <c r="B3152" s="190" t="str">
        <f t="shared" si="185"/>
        <v>2024</v>
      </c>
      <c r="C3152" s="190" t="str">
        <f t="shared" si="186"/>
        <v>Jul-2024</v>
      </c>
      <c r="D3152" s="2">
        <v>45504</v>
      </c>
      <c r="E3152" t="s">
        <v>1264</v>
      </c>
      <c r="F3152" t="s">
        <v>1265</v>
      </c>
      <c r="G3152" t="s">
        <v>1266</v>
      </c>
      <c r="H3152" t="s">
        <v>695</v>
      </c>
      <c r="I3152" t="s">
        <v>1327</v>
      </c>
      <c r="J3152" t="s">
        <v>1328</v>
      </c>
      <c r="K3152" t="s">
        <v>1329</v>
      </c>
      <c r="L3152" t="s">
        <v>1330</v>
      </c>
      <c r="M3152" t="s">
        <v>1331</v>
      </c>
      <c r="N3152" t="s">
        <v>1528</v>
      </c>
      <c r="O3152">
        <v>10</v>
      </c>
    </row>
    <row r="3153" spans="1:15" x14ac:dyDescent="0.35">
      <c r="A3153" s="189" t="str">
        <f t="shared" si="184"/>
        <v>Jul</v>
      </c>
      <c r="B3153" s="190" t="str">
        <f t="shared" si="185"/>
        <v>2024</v>
      </c>
      <c r="C3153" s="190" t="str">
        <f t="shared" si="186"/>
        <v>Jul-2024</v>
      </c>
      <c r="D3153" s="2">
        <v>45504</v>
      </c>
      <c r="E3153" t="s">
        <v>1264</v>
      </c>
      <c r="F3153" t="s">
        <v>1265</v>
      </c>
      <c r="G3153" t="s">
        <v>1266</v>
      </c>
      <c r="H3153" t="s">
        <v>695</v>
      </c>
      <c r="I3153" t="s">
        <v>1327</v>
      </c>
      <c r="J3153" t="s">
        <v>1328</v>
      </c>
      <c r="K3153" t="s">
        <v>1329</v>
      </c>
      <c r="L3153" t="s">
        <v>1330</v>
      </c>
      <c r="M3153" t="s">
        <v>1331</v>
      </c>
      <c r="N3153" t="s">
        <v>1529</v>
      </c>
      <c r="O3153" t="s">
        <v>958</v>
      </c>
    </row>
    <row r="3154" spans="1:15" x14ac:dyDescent="0.35">
      <c r="A3154" s="189" t="str">
        <f t="shared" si="184"/>
        <v>Jul</v>
      </c>
      <c r="B3154" s="190" t="str">
        <f t="shared" si="185"/>
        <v>2024</v>
      </c>
      <c r="C3154" s="190" t="str">
        <f t="shared" si="186"/>
        <v>Jul-2024</v>
      </c>
      <c r="D3154" s="2">
        <v>45504</v>
      </c>
      <c r="E3154" t="s">
        <v>1264</v>
      </c>
      <c r="F3154" t="s">
        <v>1265</v>
      </c>
      <c r="G3154" t="s">
        <v>1266</v>
      </c>
      <c r="H3154" t="s">
        <v>695</v>
      </c>
      <c r="I3154" t="s">
        <v>1327</v>
      </c>
      <c r="J3154" t="s">
        <v>1328</v>
      </c>
      <c r="K3154" t="s">
        <v>1329</v>
      </c>
      <c r="L3154" t="s">
        <v>1330</v>
      </c>
      <c r="M3154" t="s">
        <v>1331</v>
      </c>
      <c r="N3154" t="s">
        <v>919</v>
      </c>
      <c r="O3154">
        <v>85</v>
      </c>
    </row>
    <row r="3155" spans="1:15" x14ac:dyDescent="0.35">
      <c r="A3155" s="189" t="str">
        <f t="shared" si="184"/>
        <v>Jul</v>
      </c>
      <c r="B3155" s="190" t="str">
        <f t="shared" si="185"/>
        <v>2024</v>
      </c>
      <c r="C3155" s="190" t="str">
        <f t="shared" si="186"/>
        <v>Jul-2024</v>
      </c>
      <c r="D3155" s="2">
        <v>45504</v>
      </c>
      <c r="E3155" t="s">
        <v>1264</v>
      </c>
      <c r="F3155" t="s">
        <v>1265</v>
      </c>
      <c r="G3155" t="s">
        <v>1266</v>
      </c>
      <c r="H3155" t="s">
        <v>695</v>
      </c>
      <c r="I3155" t="s">
        <v>1327</v>
      </c>
      <c r="J3155" t="s">
        <v>1328</v>
      </c>
      <c r="K3155" t="s">
        <v>1329</v>
      </c>
      <c r="L3155" t="s">
        <v>1330</v>
      </c>
      <c r="M3155" t="s">
        <v>1331</v>
      </c>
      <c r="N3155" t="s">
        <v>920</v>
      </c>
      <c r="O3155">
        <v>460</v>
      </c>
    </row>
    <row r="3156" spans="1:15" x14ac:dyDescent="0.35">
      <c r="A3156" s="189" t="str">
        <f t="shared" si="184"/>
        <v>Jul</v>
      </c>
      <c r="B3156" s="190" t="str">
        <f t="shared" si="185"/>
        <v>2024</v>
      </c>
      <c r="C3156" s="190" t="str">
        <f t="shared" si="186"/>
        <v>Jul-2024</v>
      </c>
      <c r="D3156" s="2">
        <v>45504</v>
      </c>
      <c r="E3156" t="s">
        <v>1264</v>
      </c>
      <c r="F3156" t="s">
        <v>1265</v>
      </c>
      <c r="G3156" t="s">
        <v>1266</v>
      </c>
      <c r="H3156" t="s">
        <v>695</v>
      </c>
      <c r="I3156" t="s">
        <v>1327</v>
      </c>
      <c r="J3156" t="s">
        <v>1328</v>
      </c>
      <c r="K3156" t="s">
        <v>1329</v>
      </c>
      <c r="L3156" t="s">
        <v>1330</v>
      </c>
      <c r="M3156" t="s">
        <v>1331</v>
      </c>
      <c r="N3156" t="s">
        <v>922</v>
      </c>
      <c r="O3156">
        <v>915</v>
      </c>
    </row>
    <row r="3157" spans="1:15" x14ac:dyDescent="0.35">
      <c r="A3157" s="189" t="str">
        <f t="shared" si="184"/>
        <v>Jul</v>
      </c>
      <c r="B3157" s="190" t="str">
        <f t="shared" si="185"/>
        <v>2024</v>
      </c>
      <c r="C3157" s="190" t="str">
        <f t="shared" si="186"/>
        <v>Jul-2024</v>
      </c>
      <c r="D3157" s="2">
        <v>45504</v>
      </c>
      <c r="E3157" t="s">
        <v>1264</v>
      </c>
      <c r="F3157" t="s">
        <v>1265</v>
      </c>
      <c r="G3157" t="s">
        <v>1266</v>
      </c>
      <c r="H3157" t="s">
        <v>695</v>
      </c>
      <c r="I3157" t="s">
        <v>1327</v>
      </c>
      <c r="J3157" t="s">
        <v>1328</v>
      </c>
      <c r="K3157" t="s">
        <v>1329</v>
      </c>
      <c r="L3157" t="s">
        <v>1330</v>
      </c>
      <c r="M3157" t="s">
        <v>1331</v>
      </c>
      <c r="N3157" t="s">
        <v>921</v>
      </c>
      <c r="O3157">
        <v>375</v>
      </c>
    </row>
    <row r="3158" spans="1:15" x14ac:dyDescent="0.35">
      <c r="A3158" s="189" t="str">
        <f t="shared" si="184"/>
        <v>Jul</v>
      </c>
      <c r="B3158" s="190" t="str">
        <f t="shared" si="185"/>
        <v>2024</v>
      </c>
      <c r="C3158" s="190" t="str">
        <f t="shared" si="186"/>
        <v>Jul-2024</v>
      </c>
      <c r="D3158" s="2">
        <v>45504</v>
      </c>
      <c r="E3158" t="s">
        <v>1264</v>
      </c>
      <c r="F3158" t="s">
        <v>1265</v>
      </c>
      <c r="G3158" t="s">
        <v>1266</v>
      </c>
      <c r="H3158" t="s">
        <v>695</v>
      </c>
      <c r="I3158" t="s">
        <v>1327</v>
      </c>
      <c r="J3158" t="s">
        <v>1328</v>
      </c>
      <c r="K3158" t="s">
        <v>1332</v>
      </c>
      <c r="L3158" t="s">
        <v>1333</v>
      </c>
      <c r="M3158" t="s">
        <v>1334</v>
      </c>
      <c r="N3158" t="s">
        <v>1528</v>
      </c>
      <c r="O3158">
        <v>30</v>
      </c>
    </row>
    <row r="3159" spans="1:15" x14ac:dyDescent="0.35">
      <c r="A3159" s="189" t="str">
        <f t="shared" si="184"/>
        <v>Jul</v>
      </c>
      <c r="B3159" s="190" t="str">
        <f t="shared" si="185"/>
        <v>2024</v>
      </c>
      <c r="C3159" s="190" t="str">
        <f t="shared" si="186"/>
        <v>Jul-2024</v>
      </c>
      <c r="D3159" s="2">
        <v>45504</v>
      </c>
      <c r="E3159" t="s">
        <v>1264</v>
      </c>
      <c r="F3159" t="s">
        <v>1265</v>
      </c>
      <c r="G3159" t="s">
        <v>1266</v>
      </c>
      <c r="H3159" t="s">
        <v>695</v>
      </c>
      <c r="I3159" t="s">
        <v>1327</v>
      </c>
      <c r="J3159" t="s">
        <v>1328</v>
      </c>
      <c r="K3159" t="s">
        <v>1332</v>
      </c>
      <c r="L3159" t="s">
        <v>1333</v>
      </c>
      <c r="M3159" t="s">
        <v>1334</v>
      </c>
      <c r="N3159" t="s">
        <v>1529</v>
      </c>
      <c r="O3159" t="s">
        <v>958</v>
      </c>
    </row>
    <row r="3160" spans="1:15" x14ac:dyDescent="0.35">
      <c r="A3160" s="189" t="str">
        <f t="shared" si="184"/>
        <v>Jul</v>
      </c>
      <c r="B3160" s="190" t="str">
        <f t="shared" si="185"/>
        <v>2024</v>
      </c>
      <c r="C3160" s="190" t="str">
        <f t="shared" si="186"/>
        <v>Jul-2024</v>
      </c>
      <c r="D3160" s="2">
        <v>45504</v>
      </c>
      <c r="E3160" t="s">
        <v>1264</v>
      </c>
      <c r="F3160" t="s">
        <v>1265</v>
      </c>
      <c r="G3160" t="s">
        <v>1266</v>
      </c>
      <c r="H3160" t="s">
        <v>695</v>
      </c>
      <c r="I3160" t="s">
        <v>1327</v>
      </c>
      <c r="J3160" t="s">
        <v>1328</v>
      </c>
      <c r="K3160" t="s">
        <v>1332</v>
      </c>
      <c r="L3160" t="s">
        <v>1333</v>
      </c>
      <c r="M3160" t="s">
        <v>1334</v>
      </c>
      <c r="N3160" t="s">
        <v>919</v>
      </c>
      <c r="O3160">
        <v>120</v>
      </c>
    </row>
    <row r="3161" spans="1:15" x14ac:dyDescent="0.35">
      <c r="A3161" s="189" t="str">
        <f t="shared" si="184"/>
        <v>Jul</v>
      </c>
      <c r="B3161" s="190" t="str">
        <f t="shared" si="185"/>
        <v>2024</v>
      </c>
      <c r="C3161" s="190" t="str">
        <f t="shared" si="186"/>
        <v>Jul-2024</v>
      </c>
      <c r="D3161" s="2">
        <v>45504</v>
      </c>
      <c r="E3161" t="s">
        <v>1264</v>
      </c>
      <c r="F3161" t="s">
        <v>1265</v>
      </c>
      <c r="G3161" t="s">
        <v>1266</v>
      </c>
      <c r="H3161" t="s">
        <v>695</v>
      </c>
      <c r="I3161" t="s">
        <v>1327</v>
      </c>
      <c r="J3161" t="s">
        <v>1328</v>
      </c>
      <c r="K3161" t="s">
        <v>1332</v>
      </c>
      <c r="L3161" t="s">
        <v>1333</v>
      </c>
      <c r="M3161" t="s">
        <v>1334</v>
      </c>
      <c r="N3161" t="s">
        <v>920</v>
      </c>
      <c r="O3161">
        <v>785</v>
      </c>
    </row>
    <row r="3162" spans="1:15" x14ac:dyDescent="0.35">
      <c r="A3162" s="189" t="str">
        <f t="shared" si="184"/>
        <v>Jul</v>
      </c>
      <c r="B3162" s="190" t="str">
        <f t="shared" si="185"/>
        <v>2024</v>
      </c>
      <c r="C3162" s="190" t="str">
        <f t="shared" si="186"/>
        <v>Jul-2024</v>
      </c>
      <c r="D3162" s="2">
        <v>45504</v>
      </c>
      <c r="E3162" t="s">
        <v>1264</v>
      </c>
      <c r="F3162" t="s">
        <v>1265</v>
      </c>
      <c r="G3162" t="s">
        <v>1266</v>
      </c>
      <c r="H3162" t="s">
        <v>695</v>
      </c>
      <c r="I3162" t="s">
        <v>1327</v>
      </c>
      <c r="J3162" t="s">
        <v>1328</v>
      </c>
      <c r="K3162" t="s">
        <v>1332</v>
      </c>
      <c r="L3162" t="s">
        <v>1333</v>
      </c>
      <c r="M3162" t="s">
        <v>1334</v>
      </c>
      <c r="N3162" t="s">
        <v>922</v>
      </c>
      <c r="O3162">
        <v>1130</v>
      </c>
    </row>
    <row r="3163" spans="1:15" x14ac:dyDescent="0.35">
      <c r="A3163" s="189" t="str">
        <f t="shared" si="184"/>
        <v>Jul</v>
      </c>
      <c r="B3163" s="190" t="str">
        <f t="shared" si="185"/>
        <v>2024</v>
      </c>
      <c r="C3163" s="190" t="str">
        <f t="shared" si="186"/>
        <v>Jul-2024</v>
      </c>
      <c r="D3163" s="2">
        <v>45504</v>
      </c>
      <c r="E3163" t="s">
        <v>1264</v>
      </c>
      <c r="F3163" t="s">
        <v>1265</v>
      </c>
      <c r="G3163" t="s">
        <v>1266</v>
      </c>
      <c r="H3163" t="s">
        <v>695</v>
      </c>
      <c r="I3163" t="s">
        <v>1327</v>
      </c>
      <c r="J3163" t="s">
        <v>1328</v>
      </c>
      <c r="K3163" t="s">
        <v>1332</v>
      </c>
      <c r="L3163" t="s">
        <v>1333</v>
      </c>
      <c r="M3163" t="s">
        <v>1334</v>
      </c>
      <c r="N3163" t="s">
        <v>921</v>
      </c>
      <c r="O3163">
        <v>980</v>
      </c>
    </row>
    <row r="3164" spans="1:15" x14ac:dyDescent="0.35">
      <c r="A3164" s="189" t="str">
        <f t="shared" si="184"/>
        <v>Jul</v>
      </c>
      <c r="B3164" s="190" t="str">
        <f t="shared" si="185"/>
        <v>2024</v>
      </c>
      <c r="C3164" s="190" t="str">
        <f t="shared" si="186"/>
        <v>Jul-2024</v>
      </c>
      <c r="D3164" s="2">
        <v>45504</v>
      </c>
      <c r="E3164" t="s">
        <v>1264</v>
      </c>
      <c r="F3164" t="s">
        <v>1265</v>
      </c>
      <c r="G3164" t="s">
        <v>1266</v>
      </c>
      <c r="H3164" t="s">
        <v>695</v>
      </c>
      <c r="I3164" t="s">
        <v>1327</v>
      </c>
      <c r="J3164" t="s">
        <v>1328</v>
      </c>
      <c r="K3164" t="s">
        <v>1335</v>
      </c>
      <c r="L3164" t="s">
        <v>1336</v>
      </c>
      <c r="M3164" t="s">
        <v>1337</v>
      </c>
      <c r="N3164" t="s">
        <v>1528</v>
      </c>
      <c r="O3164">
        <v>130</v>
      </c>
    </row>
    <row r="3165" spans="1:15" x14ac:dyDescent="0.35">
      <c r="A3165" s="189" t="str">
        <f t="shared" si="184"/>
        <v>Jul</v>
      </c>
      <c r="B3165" s="190" t="str">
        <f t="shared" si="185"/>
        <v>2024</v>
      </c>
      <c r="C3165" s="190" t="str">
        <f t="shared" si="186"/>
        <v>Jul-2024</v>
      </c>
      <c r="D3165" s="2">
        <v>45504</v>
      </c>
      <c r="E3165" t="s">
        <v>1264</v>
      </c>
      <c r="F3165" t="s">
        <v>1265</v>
      </c>
      <c r="G3165" t="s">
        <v>1266</v>
      </c>
      <c r="H3165" t="s">
        <v>695</v>
      </c>
      <c r="I3165" t="s">
        <v>1327</v>
      </c>
      <c r="J3165" t="s">
        <v>1328</v>
      </c>
      <c r="K3165" t="s">
        <v>1335</v>
      </c>
      <c r="L3165" t="s">
        <v>1336</v>
      </c>
      <c r="M3165" t="s">
        <v>1337</v>
      </c>
      <c r="N3165" t="s">
        <v>1529</v>
      </c>
      <c r="O3165">
        <v>10</v>
      </c>
    </row>
    <row r="3166" spans="1:15" x14ac:dyDescent="0.35">
      <c r="A3166" s="189" t="str">
        <f t="shared" si="184"/>
        <v>Jul</v>
      </c>
      <c r="B3166" s="190" t="str">
        <f t="shared" si="185"/>
        <v>2024</v>
      </c>
      <c r="C3166" s="190" t="str">
        <f t="shared" si="186"/>
        <v>Jul-2024</v>
      </c>
      <c r="D3166" s="2">
        <v>45504</v>
      </c>
      <c r="E3166" t="s">
        <v>1264</v>
      </c>
      <c r="F3166" t="s">
        <v>1265</v>
      </c>
      <c r="G3166" t="s">
        <v>1266</v>
      </c>
      <c r="H3166" t="s">
        <v>695</v>
      </c>
      <c r="I3166" t="s">
        <v>1327</v>
      </c>
      <c r="J3166" t="s">
        <v>1328</v>
      </c>
      <c r="K3166" t="s">
        <v>1335</v>
      </c>
      <c r="L3166" t="s">
        <v>1336</v>
      </c>
      <c r="M3166" t="s">
        <v>1337</v>
      </c>
      <c r="N3166" t="s">
        <v>919</v>
      </c>
      <c r="O3166">
        <v>415</v>
      </c>
    </row>
    <row r="3167" spans="1:15" x14ac:dyDescent="0.35">
      <c r="A3167" s="189" t="str">
        <f t="shared" si="184"/>
        <v>Jul</v>
      </c>
      <c r="B3167" s="190" t="str">
        <f t="shared" si="185"/>
        <v>2024</v>
      </c>
      <c r="C3167" s="190" t="str">
        <f t="shared" si="186"/>
        <v>Jul-2024</v>
      </c>
      <c r="D3167" s="2">
        <v>45504</v>
      </c>
      <c r="E3167" t="s">
        <v>1264</v>
      </c>
      <c r="F3167" t="s">
        <v>1265</v>
      </c>
      <c r="G3167" t="s">
        <v>1266</v>
      </c>
      <c r="H3167" t="s">
        <v>695</v>
      </c>
      <c r="I3167" t="s">
        <v>1327</v>
      </c>
      <c r="J3167" t="s">
        <v>1328</v>
      </c>
      <c r="K3167" t="s">
        <v>1335</v>
      </c>
      <c r="L3167" t="s">
        <v>1336</v>
      </c>
      <c r="M3167" t="s">
        <v>1337</v>
      </c>
      <c r="N3167" t="s">
        <v>920</v>
      </c>
      <c r="O3167">
        <v>2085</v>
      </c>
    </row>
    <row r="3168" spans="1:15" x14ac:dyDescent="0.35">
      <c r="A3168" s="189" t="str">
        <f t="shared" si="184"/>
        <v>Jul</v>
      </c>
      <c r="B3168" s="190" t="str">
        <f t="shared" si="185"/>
        <v>2024</v>
      </c>
      <c r="C3168" s="190" t="str">
        <f t="shared" si="186"/>
        <v>Jul-2024</v>
      </c>
      <c r="D3168" s="2">
        <v>45504</v>
      </c>
      <c r="E3168" t="s">
        <v>1264</v>
      </c>
      <c r="F3168" t="s">
        <v>1265</v>
      </c>
      <c r="G3168" t="s">
        <v>1266</v>
      </c>
      <c r="H3168" t="s">
        <v>695</v>
      </c>
      <c r="I3168" t="s">
        <v>1327</v>
      </c>
      <c r="J3168" t="s">
        <v>1328</v>
      </c>
      <c r="K3168" t="s">
        <v>1335</v>
      </c>
      <c r="L3168" t="s">
        <v>1336</v>
      </c>
      <c r="M3168" t="s">
        <v>1337</v>
      </c>
      <c r="N3168" t="s">
        <v>922</v>
      </c>
      <c r="O3168">
        <v>2435</v>
      </c>
    </row>
    <row r="3169" spans="1:15" x14ac:dyDescent="0.35">
      <c r="A3169" s="189" t="str">
        <f t="shared" si="184"/>
        <v>Jul</v>
      </c>
      <c r="B3169" s="190" t="str">
        <f t="shared" si="185"/>
        <v>2024</v>
      </c>
      <c r="C3169" s="190" t="str">
        <f t="shared" si="186"/>
        <v>Jul-2024</v>
      </c>
      <c r="D3169" s="2">
        <v>45504</v>
      </c>
      <c r="E3169" t="s">
        <v>1264</v>
      </c>
      <c r="F3169" t="s">
        <v>1265</v>
      </c>
      <c r="G3169" t="s">
        <v>1266</v>
      </c>
      <c r="H3169" t="s">
        <v>695</v>
      </c>
      <c r="I3169" t="s">
        <v>1327</v>
      </c>
      <c r="J3169" t="s">
        <v>1328</v>
      </c>
      <c r="K3169" t="s">
        <v>1335</v>
      </c>
      <c r="L3169" t="s">
        <v>1336</v>
      </c>
      <c r="M3169" t="s">
        <v>1337</v>
      </c>
      <c r="N3169" t="s">
        <v>921</v>
      </c>
      <c r="O3169">
        <v>1675</v>
      </c>
    </row>
    <row r="3170" spans="1:15" x14ac:dyDescent="0.35">
      <c r="A3170" s="189" t="str">
        <f t="shared" si="184"/>
        <v>Jul</v>
      </c>
      <c r="B3170" s="190" t="str">
        <f t="shared" si="185"/>
        <v>2024</v>
      </c>
      <c r="C3170" s="190" t="str">
        <f t="shared" si="186"/>
        <v>Jul-2024</v>
      </c>
      <c r="D3170" s="2">
        <v>45504</v>
      </c>
      <c r="E3170" t="s">
        <v>1264</v>
      </c>
      <c r="F3170" t="s">
        <v>1265</v>
      </c>
      <c r="G3170" t="s">
        <v>1266</v>
      </c>
      <c r="H3170" t="s">
        <v>695</v>
      </c>
      <c r="I3170" t="s">
        <v>1327</v>
      </c>
      <c r="J3170" t="s">
        <v>1328</v>
      </c>
      <c r="K3170" t="s">
        <v>1338</v>
      </c>
      <c r="L3170" t="s">
        <v>1339</v>
      </c>
      <c r="M3170" t="s">
        <v>1340</v>
      </c>
      <c r="N3170" t="s">
        <v>1528</v>
      </c>
      <c r="O3170">
        <v>365</v>
      </c>
    </row>
    <row r="3171" spans="1:15" x14ac:dyDescent="0.35">
      <c r="A3171" s="189" t="str">
        <f t="shared" si="184"/>
        <v>Jul</v>
      </c>
      <c r="B3171" s="190" t="str">
        <f t="shared" si="185"/>
        <v>2024</v>
      </c>
      <c r="C3171" s="190" t="str">
        <f t="shared" si="186"/>
        <v>Jul-2024</v>
      </c>
      <c r="D3171" s="2">
        <v>45504</v>
      </c>
      <c r="E3171" t="s">
        <v>1264</v>
      </c>
      <c r="F3171" t="s">
        <v>1265</v>
      </c>
      <c r="G3171" t="s">
        <v>1266</v>
      </c>
      <c r="H3171" t="s">
        <v>695</v>
      </c>
      <c r="I3171" t="s">
        <v>1327</v>
      </c>
      <c r="J3171" t="s">
        <v>1328</v>
      </c>
      <c r="K3171" t="s">
        <v>1338</v>
      </c>
      <c r="L3171" t="s">
        <v>1339</v>
      </c>
      <c r="M3171" t="s">
        <v>1340</v>
      </c>
      <c r="N3171" t="s">
        <v>1529</v>
      </c>
      <c r="O3171" t="s">
        <v>958</v>
      </c>
    </row>
    <row r="3172" spans="1:15" x14ac:dyDescent="0.35">
      <c r="A3172" s="189" t="str">
        <f t="shared" si="184"/>
        <v>Jul</v>
      </c>
      <c r="B3172" s="190" t="str">
        <f t="shared" si="185"/>
        <v>2024</v>
      </c>
      <c r="C3172" s="190" t="str">
        <f t="shared" si="186"/>
        <v>Jul-2024</v>
      </c>
      <c r="D3172" s="2">
        <v>45504</v>
      </c>
      <c r="E3172" t="s">
        <v>1264</v>
      </c>
      <c r="F3172" t="s">
        <v>1265</v>
      </c>
      <c r="G3172" t="s">
        <v>1266</v>
      </c>
      <c r="H3172" t="s">
        <v>695</v>
      </c>
      <c r="I3172" t="s">
        <v>1327</v>
      </c>
      <c r="J3172" t="s">
        <v>1328</v>
      </c>
      <c r="K3172" t="s">
        <v>1338</v>
      </c>
      <c r="L3172" t="s">
        <v>1339</v>
      </c>
      <c r="M3172" t="s">
        <v>1340</v>
      </c>
      <c r="N3172" t="s">
        <v>919</v>
      </c>
      <c r="O3172">
        <v>345</v>
      </c>
    </row>
    <row r="3173" spans="1:15" x14ac:dyDescent="0.35">
      <c r="A3173" s="189" t="str">
        <f t="shared" si="184"/>
        <v>Jul</v>
      </c>
      <c r="B3173" s="190" t="str">
        <f t="shared" si="185"/>
        <v>2024</v>
      </c>
      <c r="C3173" s="190" t="str">
        <f t="shared" si="186"/>
        <v>Jul-2024</v>
      </c>
      <c r="D3173" s="2">
        <v>45504</v>
      </c>
      <c r="E3173" t="s">
        <v>1264</v>
      </c>
      <c r="F3173" t="s">
        <v>1265</v>
      </c>
      <c r="G3173" t="s">
        <v>1266</v>
      </c>
      <c r="H3173" t="s">
        <v>695</v>
      </c>
      <c r="I3173" t="s">
        <v>1327</v>
      </c>
      <c r="J3173" t="s">
        <v>1328</v>
      </c>
      <c r="K3173" t="s">
        <v>1338</v>
      </c>
      <c r="L3173" t="s">
        <v>1339</v>
      </c>
      <c r="M3173" t="s">
        <v>1340</v>
      </c>
      <c r="N3173" t="s">
        <v>920</v>
      </c>
      <c r="O3173">
        <v>1155</v>
      </c>
    </row>
    <row r="3174" spans="1:15" x14ac:dyDescent="0.35">
      <c r="A3174" s="189" t="str">
        <f t="shared" si="184"/>
        <v>Jul</v>
      </c>
      <c r="B3174" s="190" t="str">
        <f t="shared" si="185"/>
        <v>2024</v>
      </c>
      <c r="C3174" s="190" t="str">
        <f t="shared" si="186"/>
        <v>Jul-2024</v>
      </c>
      <c r="D3174" s="2">
        <v>45504</v>
      </c>
      <c r="E3174" t="s">
        <v>1264</v>
      </c>
      <c r="F3174" t="s">
        <v>1265</v>
      </c>
      <c r="G3174" t="s">
        <v>1266</v>
      </c>
      <c r="H3174" t="s">
        <v>695</v>
      </c>
      <c r="I3174" t="s">
        <v>1327</v>
      </c>
      <c r="J3174" t="s">
        <v>1328</v>
      </c>
      <c r="K3174" t="s">
        <v>1338</v>
      </c>
      <c r="L3174" t="s">
        <v>1339</v>
      </c>
      <c r="M3174" t="s">
        <v>1340</v>
      </c>
      <c r="N3174" t="s">
        <v>922</v>
      </c>
      <c r="O3174">
        <v>1840</v>
      </c>
    </row>
    <row r="3175" spans="1:15" x14ac:dyDescent="0.35">
      <c r="A3175" s="189" t="str">
        <f t="shared" si="184"/>
        <v>Jul</v>
      </c>
      <c r="B3175" s="190" t="str">
        <f t="shared" si="185"/>
        <v>2024</v>
      </c>
      <c r="C3175" s="190" t="str">
        <f t="shared" si="186"/>
        <v>Jul-2024</v>
      </c>
      <c r="D3175" s="2">
        <v>45504</v>
      </c>
      <c r="E3175" t="s">
        <v>1264</v>
      </c>
      <c r="F3175" t="s">
        <v>1265</v>
      </c>
      <c r="G3175" t="s">
        <v>1266</v>
      </c>
      <c r="H3175" t="s">
        <v>695</v>
      </c>
      <c r="I3175" t="s">
        <v>1327</v>
      </c>
      <c r="J3175" t="s">
        <v>1328</v>
      </c>
      <c r="K3175" t="s">
        <v>1338</v>
      </c>
      <c r="L3175" t="s">
        <v>1339</v>
      </c>
      <c r="M3175" t="s">
        <v>1340</v>
      </c>
      <c r="N3175" t="s">
        <v>921</v>
      </c>
      <c r="O3175">
        <v>1295</v>
      </c>
    </row>
    <row r="3176" spans="1:15" x14ac:dyDescent="0.35">
      <c r="A3176" s="189" t="str">
        <f t="shared" si="184"/>
        <v>Jul</v>
      </c>
      <c r="B3176" s="190" t="str">
        <f t="shared" si="185"/>
        <v>2024</v>
      </c>
      <c r="C3176" s="190" t="str">
        <f t="shared" si="186"/>
        <v>Jul-2024</v>
      </c>
      <c r="D3176" s="2">
        <v>45504</v>
      </c>
      <c r="E3176" t="s">
        <v>1264</v>
      </c>
      <c r="F3176" t="s">
        <v>1265</v>
      </c>
      <c r="G3176" t="s">
        <v>1266</v>
      </c>
      <c r="H3176" t="s">
        <v>695</v>
      </c>
      <c r="I3176" t="s">
        <v>1327</v>
      </c>
      <c r="J3176" t="s">
        <v>1328</v>
      </c>
      <c r="K3176" t="s">
        <v>1341</v>
      </c>
      <c r="L3176" t="s">
        <v>1342</v>
      </c>
      <c r="M3176" t="s">
        <v>1343</v>
      </c>
      <c r="N3176" t="s">
        <v>1528</v>
      </c>
      <c r="O3176">
        <v>205</v>
      </c>
    </row>
    <row r="3177" spans="1:15" x14ac:dyDescent="0.35">
      <c r="A3177" s="189" t="str">
        <f t="shared" si="184"/>
        <v>Jul</v>
      </c>
      <c r="B3177" s="190" t="str">
        <f t="shared" si="185"/>
        <v>2024</v>
      </c>
      <c r="C3177" s="190" t="str">
        <f t="shared" si="186"/>
        <v>Jul-2024</v>
      </c>
      <c r="D3177" s="2">
        <v>45504</v>
      </c>
      <c r="E3177" t="s">
        <v>1264</v>
      </c>
      <c r="F3177" t="s">
        <v>1265</v>
      </c>
      <c r="G3177" t="s">
        <v>1266</v>
      </c>
      <c r="H3177" t="s">
        <v>695</v>
      </c>
      <c r="I3177" t="s">
        <v>1327</v>
      </c>
      <c r="J3177" t="s">
        <v>1328</v>
      </c>
      <c r="K3177" t="s">
        <v>1341</v>
      </c>
      <c r="L3177" t="s">
        <v>1342</v>
      </c>
      <c r="M3177" t="s">
        <v>1343</v>
      </c>
      <c r="N3177" t="s">
        <v>1529</v>
      </c>
      <c r="O3177" t="s">
        <v>958</v>
      </c>
    </row>
    <row r="3178" spans="1:15" x14ac:dyDescent="0.35">
      <c r="A3178" s="189" t="str">
        <f t="shared" si="184"/>
        <v>Jul</v>
      </c>
      <c r="B3178" s="190" t="str">
        <f t="shared" si="185"/>
        <v>2024</v>
      </c>
      <c r="C3178" s="190" t="str">
        <f t="shared" si="186"/>
        <v>Jul-2024</v>
      </c>
      <c r="D3178" s="2">
        <v>45504</v>
      </c>
      <c r="E3178" t="s">
        <v>1264</v>
      </c>
      <c r="F3178" t="s">
        <v>1265</v>
      </c>
      <c r="G3178" t="s">
        <v>1266</v>
      </c>
      <c r="H3178" t="s">
        <v>695</v>
      </c>
      <c r="I3178" t="s">
        <v>1327</v>
      </c>
      <c r="J3178" t="s">
        <v>1328</v>
      </c>
      <c r="K3178" t="s">
        <v>1341</v>
      </c>
      <c r="L3178" t="s">
        <v>1342</v>
      </c>
      <c r="M3178" t="s">
        <v>1343</v>
      </c>
      <c r="N3178" t="s">
        <v>919</v>
      </c>
      <c r="O3178">
        <v>180</v>
      </c>
    </row>
    <row r="3179" spans="1:15" x14ac:dyDescent="0.35">
      <c r="A3179" s="189" t="str">
        <f t="shared" si="184"/>
        <v>Jul</v>
      </c>
      <c r="B3179" s="190" t="str">
        <f t="shared" si="185"/>
        <v>2024</v>
      </c>
      <c r="C3179" s="190" t="str">
        <f t="shared" si="186"/>
        <v>Jul-2024</v>
      </c>
      <c r="D3179" s="2">
        <v>45504</v>
      </c>
      <c r="E3179" t="s">
        <v>1264</v>
      </c>
      <c r="F3179" t="s">
        <v>1265</v>
      </c>
      <c r="G3179" t="s">
        <v>1266</v>
      </c>
      <c r="H3179" t="s">
        <v>695</v>
      </c>
      <c r="I3179" t="s">
        <v>1327</v>
      </c>
      <c r="J3179" t="s">
        <v>1328</v>
      </c>
      <c r="K3179" t="s">
        <v>1341</v>
      </c>
      <c r="L3179" t="s">
        <v>1342</v>
      </c>
      <c r="M3179" t="s">
        <v>1343</v>
      </c>
      <c r="N3179" t="s">
        <v>920</v>
      </c>
      <c r="O3179">
        <v>1015</v>
      </c>
    </row>
    <row r="3180" spans="1:15" x14ac:dyDescent="0.35">
      <c r="A3180" s="189" t="str">
        <f t="shared" si="184"/>
        <v>Jul</v>
      </c>
      <c r="B3180" s="190" t="str">
        <f t="shared" si="185"/>
        <v>2024</v>
      </c>
      <c r="C3180" s="190" t="str">
        <f t="shared" si="186"/>
        <v>Jul-2024</v>
      </c>
      <c r="D3180" s="2">
        <v>45504</v>
      </c>
      <c r="E3180" t="s">
        <v>1264</v>
      </c>
      <c r="F3180" t="s">
        <v>1265</v>
      </c>
      <c r="G3180" t="s">
        <v>1266</v>
      </c>
      <c r="H3180" t="s">
        <v>695</v>
      </c>
      <c r="I3180" t="s">
        <v>1327</v>
      </c>
      <c r="J3180" t="s">
        <v>1328</v>
      </c>
      <c r="K3180" t="s">
        <v>1341</v>
      </c>
      <c r="L3180" t="s">
        <v>1342</v>
      </c>
      <c r="M3180" t="s">
        <v>1343</v>
      </c>
      <c r="N3180" t="s">
        <v>922</v>
      </c>
      <c r="O3180">
        <v>1080</v>
      </c>
    </row>
    <row r="3181" spans="1:15" x14ac:dyDescent="0.35">
      <c r="A3181" s="189" t="str">
        <f t="shared" si="184"/>
        <v>Jul</v>
      </c>
      <c r="B3181" s="190" t="str">
        <f t="shared" si="185"/>
        <v>2024</v>
      </c>
      <c r="C3181" s="190" t="str">
        <f t="shared" si="186"/>
        <v>Jul-2024</v>
      </c>
      <c r="D3181" s="2">
        <v>45504</v>
      </c>
      <c r="E3181" t="s">
        <v>1264</v>
      </c>
      <c r="F3181" t="s">
        <v>1265</v>
      </c>
      <c r="G3181" t="s">
        <v>1266</v>
      </c>
      <c r="H3181" t="s">
        <v>695</v>
      </c>
      <c r="I3181" t="s">
        <v>1327</v>
      </c>
      <c r="J3181" t="s">
        <v>1328</v>
      </c>
      <c r="K3181" t="s">
        <v>1341</v>
      </c>
      <c r="L3181" t="s">
        <v>1342</v>
      </c>
      <c r="M3181" t="s">
        <v>1343</v>
      </c>
      <c r="N3181" t="s">
        <v>921</v>
      </c>
      <c r="O3181">
        <v>850</v>
      </c>
    </row>
    <row r="3182" spans="1:15" x14ac:dyDescent="0.35">
      <c r="A3182" s="189" t="str">
        <f t="shared" si="184"/>
        <v>Jun</v>
      </c>
      <c r="B3182" s="190" t="str">
        <f t="shared" si="185"/>
        <v>2024</v>
      </c>
      <c r="C3182" s="190" t="str">
        <f t="shared" si="186"/>
        <v>Jun-2024</v>
      </c>
      <c r="D3182" s="2">
        <v>45473</v>
      </c>
      <c r="E3182" t="s">
        <v>912</v>
      </c>
      <c r="F3182" t="s">
        <v>913</v>
      </c>
      <c r="G3182" t="s">
        <v>95</v>
      </c>
      <c r="H3182" t="s">
        <v>654</v>
      </c>
      <c r="I3182" t="s">
        <v>914</v>
      </c>
      <c r="J3182" t="s">
        <v>915</v>
      </c>
      <c r="K3182" t="s">
        <v>916</v>
      </c>
      <c r="L3182" t="s">
        <v>917</v>
      </c>
      <c r="M3182" t="s">
        <v>918</v>
      </c>
      <c r="N3182" t="s">
        <v>1528</v>
      </c>
      <c r="O3182">
        <v>65</v>
      </c>
    </row>
    <row r="3183" spans="1:15" x14ac:dyDescent="0.35">
      <c r="A3183" s="189" t="str">
        <f t="shared" si="184"/>
        <v>Jun</v>
      </c>
      <c r="B3183" s="190" t="str">
        <f t="shared" si="185"/>
        <v>2024</v>
      </c>
      <c r="C3183" s="190" t="str">
        <f t="shared" si="186"/>
        <v>Jun-2024</v>
      </c>
      <c r="D3183" s="2">
        <v>45473</v>
      </c>
      <c r="E3183" t="s">
        <v>912</v>
      </c>
      <c r="F3183" t="s">
        <v>913</v>
      </c>
      <c r="G3183" t="s">
        <v>95</v>
      </c>
      <c r="H3183" t="s">
        <v>654</v>
      </c>
      <c r="I3183" t="s">
        <v>914</v>
      </c>
      <c r="J3183" t="s">
        <v>915</v>
      </c>
      <c r="K3183" t="s">
        <v>916</v>
      </c>
      <c r="L3183" t="s">
        <v>917</v>
      </c>
      <c r="M3183" t="s">
        <v>918</v>
      </c>
      <c r="N3183" t="s">
        <v>1529</v>
      </c>
      <c r="O3183">
        <v>10</v>
      </c>
    </row>
    <row r="3184" spans="1:15" x14ac:dyDescent="0.35">
      <c r="A3184" s="189" t="str">
        <f t="shared" si="184"/>
        <v>Jun</v>
      </c>
      <c r="B3184" s="190" t="str">
        <f t="shared" si="185"/>
        <v>2024</v>
      </c>
      <c r="C3184" s="190" t="str">
        <f t="shared" si="186"/>
        <v>Jun-2024</v>
      </c>
      <c r="D3184" s="2">
        <v>45473</v>
      </c>
      <c r="E3184" t="s">
        <v>912</v>
      </c>
      <c r="F3184" t="s">
        <v>913</v>
      </c>
      <c r="G3184" t="s">
        <v>95</v>
      </c>
      <c r="H3184" t="s">
        <v>654</v>
      </c>
      <c r="I3184" t="s">
        <v>914</v>
      </c>
      <c r="J3184" t="s">
        <v>915</v>
      </c>
      <c r="K3184" t="s">
        <v>916</v>
      </c>
      <c r="L3184" t="s">
        <v>917</v>
      </c>
      <c r="M3184" t="s">
        <v>918</v>
      </c>
      <c r="N3184" t="s">
        <v>919</v>
      </c>
      <c r="O3184">
        <v>825</v>
      </c>
    </row>
    <row r="3185" spans="1:15" x14ac:dyDescent="0.35">
      <c r="A3185" s="189" t="str">
        <f t="shared" si="184"/>
        <v>Jun</v>
      </c>
      <c r="B3185" s="190" t="str">
        <f t="shared" si="185"/>
        <v>2024</v>
      </c>
      <c r="C3185" s="190" t="str">
        <f t="shared" si="186"/>
        <v>Jun-2024</v>
      </c>
      <c r="D3185" s="2">
        <v>45473</v>
      </c>
      <c r="E3185" t="s">
        <v>912</v>
      </c>
      <c r="F3185" t="s">
        <v>913</v>
      </c>
      <c r="G3185" t="s">
        <v>95</v>
      </c>
      <c r="H3185" t="s">
        <v>654</v>
      </c>
      <c r="I3185" t="s">
        <v>914</v>
      </c>
      <c r="J3185" t="s">
        <v>915</v>
      </c>
      <c r="K3185" t="s">
        <v>916</v>
      </c>
      <c r="L3185" t="s">
        <v>917</v>
      </c>
      <c r="M3185" t="s">
        <v>918</v>
      </c>
      <c r="N3185" t="s">
        <v>920</v>
      </c>
      <c r="O3185">
        <v>6820</v>
      </c>
    </row>
    <row r="3186" spans="1:15" x14ac:dyDescent="0.35">
      <c r="A3186" s="189" t="str">
        <f t="shared" si="184"/>
        <v>Jun</v>
      </c>
      <c r="B3186" s="190" t="str">
        <f t="shared" si="185"/>
        <v>2024</v>
      </c>
      <c r="C3186" s="190" t="str">
        <f t="shared" si="186"/>
        <v>Jun-2024</v>
      </c>
      <c r="D3186" s="2">
        <v>45473</v>
      </c>
      <c r="E3186" t="s">
        <v>912</v>
      </c>
      <c r="F3186" t="s">
        <v>913</v>
      </c>
      <c r="G3186" t="s">
        <v>95</v>
      </c>
      <c r="H3186" t="s">
        <v>654</v>
      </c>
      <c r="I3186" t="s">
        <v>914</v>
      </c>
      <c r="J3186" t="s">
        <v>915</v>
      </c>
      <c r="K3186" t="s">
        <v>916</v>
      </c>
      <c r="L3186" t="s">
        <v>917</v>
      </c>
      <c r="M3186" t="s">
        <v>918</v>
      </c>
      <c r="N3186" t="s">
        <v>922</v>
      </c>
      <c r="O3186">
        <v>1505</v>
      </c>
    </row>
    <row r="3187" spans="1:15" x14ac:dyDescent="0.35">
      <c r="A3187" s="189" t="str">
        <f t="shared" si="184"/>
        <v>Jun</v>
      </c>
      <c r="B3187" s="190" t="str">
        <f t="shared" si="185"/>
        <v>2024</v>
      </c>
      <c r="C3187" s="190" t="str">
        <f t="shared" si="186"/>
        <v>Jun-2024</v>
      </c>
      <c r="D3187" s="2">
        <v>45473</v>
      </c>
      <c r="E3187" t="s">
        <v>912</v>
      </c>
      <c r="F3187" t="s">
        <v>913</v>
      </c>
      <c r="G3187" t="s">
        <v>95</v>
      </c>
      <c r="H3187" t="s">
        <v>654</v>
      </c>
      <c r="I3187" t="s">
        <v>914</v>
      </c>
      <c r="J3187" t="s">
        <v>915</v>
      </c>
      <c r="K3187" t="s">
        <v>916</v>
      </c>
      <c r="L3187" t="s">
        <v>917</v>
      </c>
      <c r="M3187" t="s">
        <v>918</v>
      </c>
      <c r="N3187" t="s">
        <v>921</v>
      </c>
      <c r="O3187">
        <v>1900</v>
      </c>
    </row>
    <row r="3188" spans="1:15" x14ac:dyDescent="0.35">
      <c r="A3188" s="189" t="str">
        <f t="shared" si="184"/>
        <v>Jun</v>
      </c>
      <c r="B3188" s="190" t="str">
        <f t="shared" si="185"/>
        <v>2024</v>
      </c>
      <c r="C3188" s="190" t="str">
        <f t="shared" si="186"/>
        <v>Jun-2024</v>
      </c>
      <c r="D3188" s="2">
        <v>45473</v>
      </c>
      <c r="E3188" t="s">
        <v>912</v>
      </c>
      <c r="F3188" t="s">
        <v>913</v>
      </c>
      <c r="G3188" t="s">
        <v>95</v>
      </c>
      <c r="H3188" t="s">
        <v>651</v>
      </c>
      <c r="I3188" t="s">
        <v>924</v>
      </c>
      <c r="J3188" t="s">
        <v>925</v>
      </c>
      <c r="K3188" t="s">
        <v>926</v>
      </c>
      <c r="L3188" t="s">
        <v>927</v>
      </c>
      <c r="M3188" t="s">
        <v>928</v>
      </c>
      <c r="N3188" t="s">
        <v>1528</v>
      </c>
      <c r="O3188">
        <v>210</v>
      </c>
    </row>
    <row r="3189" spans="1:15" x14ac:dyDescent="0.35">
      <c r="A3189" s="189" t="str">
        <f t="shared" si="184"/>
        <v>Jun</v>
      </c>
      <c r="B3189" s="190" t="str">
        <f t="shared" si="185"/>
        <v>2024</v>
      </c>
      <c r="C3189" s="190" t="str">
        <f t="shared" si="186"/>
        <v>Jun-2024</v>
      </c>
      <c r="D3189" s="2">
        <v>45473</v>
      </c>
      <c r="E3189" t="s">
        <v>912</v>
      </c>
      <c r="F3189" t="s">
        <v>913</v>
      </c>
      <c r="G3189" t="s">
        <v>95</v>
      </c>
      <c r="H3189" t="s">
        <v>651</v>
      </c>
      <c r="I3189" t="s">
        <v>924</v>
      </c>
      <c r="J3189" t="s">
        <v>925</v>
      </c>
      <c r="K3189" t="s">
        <v>926</v>
      </c>
      <c r="L3189" t="s">
        <v>927</v>
      </c>
      <c r="M3189" t="s">
        <v>928</v>
      </c>
      <c r="N3189" t="s">
        <v>1529</v>
      </c>
      <c r="O3189">
        <v>15</v>
      </c>
    </row>
    <row r="3190" spans="1:15" x14ac:dyDescent="0.35">
      <c r="A3190" s="189" t="str">
        <f t="shared" si="184"/>
        <v>Jun</v>
      </c>
      <c r="B3190" s="190" t="str">
        <f t="shared" si="185"/>
        <v>2024</v>
      </c>
      <c r="C3190" s="190" t="str">
        <f t="shared" si="186"/>
        <v>Jun-2024</v>
      </c>
      <c r="D3190" s="2">
        <v>45473</v>
      </c>
      <c r="E3190" t="s">
        <v>912</v>
      </c>
      <c r="F3190" t="s">
        <v>913</v>
      </c>
      <c r="G3190" t="s">
        <v>95</v>
      </c>
      <c r="H3190" t="s">
        <v>651</v>
      </c>
      <c r="I3190" t="s">
        <v>924</v>
      </c>
      <c r="J3190" t="s">
        <v>925</v>
      </c>
      <c r="K3190" t="s">
        <v>926</v>
      </c>
      <c r="L3190" t="s">
        <v>927</v>
      </c>
      <c r="M3190" t="s">
        <v>928</v>
      </c>
      <c r="N3190" t="s">
        <v>919</v>
      </c>
      <c r="O3190">
        <v>985</v>
      </c>
    </row>
    <row r="3191" spans="1:15" x14ac:dyDescent="0.35">
      <c r="A3191" s="189" t="str">
        <f t="shared" si="184"/>
        <v>Jun</v>
      </c>
      <c r="B3191" s="190" t="str">
        <f t="shared" si="185"/>
        <v>2024</v>
      </c>
      <c r="C3191" s="190" t="str">
        <f t="shared" si="186"/>
        <v>Jun-2024</v>
      </c>
      <c r="D3191" s="2">
        <v>45473</v>
      </c>
      <c r="E3191" t="s">
        <v>912</v>
      </c>
      <c r="F3191" t="s">
        <v>913</v>
      </c>
      <c r="G3191" t="s">
        <v>95</v>
      </c>
      <c r="H3191" t="s">
        <v>651</v>
      </c>
      <c r="I3191" t="s">
        <v>924</v>
      </c>
      <c r="J3191" t="s">
        <v>925</v>
      </c>
      <c r="K3191" t="s">
        <v>926</v>
      </c>
      <c r="L3191" t="s">
        <v>927</v>
      </c>
      <c r="M3191" t="s">
        <v>928</v>
      </c>
      <c r="N3191" t="s">
        <v>920</v>
      </c>
      <c r="O3191">
        <v>4300</v>
      </c>
    </row>
    <row r="3192" spans="1:15" x14ac:dyDescent="0.35">
      <c r="A3192" s="189" t="str">
        <f t="shared" si="184"/>
        <v>Jun</v>
      </c>
      <c r="B3192" s="190" t="str">
        <f t="shared" si="185"/>
        <v>2024</v>
      </c>
      <c r="C3192" s="190" t="str">
        <f t="shared" si="186"/>
        <v>Jun-2024</v>
      </c>
      <c r="D3192" s="2">
        <v>45473</v>
      </c>
      <c r="E3192" t="s">
        <v>912</v>
      </c>
      <c r="F3192" t="s">
        <v>913</v>
      </c>
      <c r="G3192" t="s">
        <v>95</v>
      </c>
      <c r="H3192" t="s">
        <v>651</v>
      </c>
      <c r="I3192" t="s">
        <v>924</v>
      </c>
      <c r="J3192" t="s">
        <v>925</v>
      </c>
      <c r="K3192" t="s">
        <v>926</v>
      </c>
      <c r="L3192" t="s">
        <v>927</v>
      </c>
      <c r="M3192" t="s">
        <v>928</v>
      </c>
      <c r="N3192" t="s">
        <v>922</v>
      </c>
      <c r="O3192">
        <v>1870</v>
      </c>
    </row>
    <row r="3193" spans="1:15" x14ac:dyDescent="0.35">
      <c r="A3193" s="189" t="str">
        <f t="shared" si="184"/>
        <v>Jun</v>
      </c>
      <c r="B3193" s="190" t="str">
        <f t="shared" si="185"/>
        <v>2024</v>
      </c>
      <c r="C3193" s="190" t="str">
        <f t="shared" si="186"/>
        <v>Jun-2024</v>
      </c>
      <c r="D3193" s="2">
        <v>45473</v>
      </c>
      <c r="E3193" t="s">
        <v>912</v>
      </c>
      <c r="F3193" t="s">
        <v>913</v>
      </c>
      <c r="G3193" t="s">
        <v>95</v>
      </c>
      <c r="H3193" t="s">
        <v>651</v>
      </c>
      <c r="I3193" t="s">
        <v>924</v>
      </c>
      <c r="J3193" t="s">
        <v>925</v>
      </c>
      <c r="K3193" t="s">
        <v>926</v>
      </c>
      <c r="L3193" t="s">
        <v>927</v>
      </c>
      <c r="M3193" t="s">
        <v>928</v>
      </c>
      <c r="N3193" t="s">
        <v>921</v>
      </c>
      <c r="O3193">
        <v>1200</v>
      </c>
    </row>
    <row r="3194" spans="1:15" x14ac:dyDescent="0.35">
      <c r="A3194" s="189" t="str">
        <f t="shared" si="184"/>
        <v>Jun</v>
      </c>
      <c r="B3194" s="190" t="str">
        <f t="shared" si="185"/>
        <v>2024</v>
      </c>
      <c r="C3194" s="190" t="str">
        <f t="shared" si="186"/>
        <v>Jun-2024</v>
      </c>
      <c r="D3194" s="2">
        <v>45473</v>
      </c>
      <c r="E3194" t="s">
        <v>912</v>
      </c>
      <c r="F3194" t="s">
        <v>913</v>
      </c>
      <c r="G3194" t="s">
        <v>95</v>
      </c>
      <c r="H3194" t="s">
        <v>652</v>
      </c>
      <c r="I3194" t="s">
        <v>934</v>
      </c>
      <c r="J3194" t="s">
        <v>932</v>
      </c>
      <c r="K3194" t="s">
        <v>935</v>
      </c>
      <c r="L3194" t="s">
        <v>936</v>
      </c>
      <c r="M3194" t="s">
        <v>937</v>
      </c>
      <c r="N3194" t="s">
        <v>1528</v>
      </c>
      <c r="O3194">
        <v>145</v>
      </c>
    </row>
    <row r="3195" spans="1:15" x14ac:dyDescent="0.35">
      <c r="A3195" s="189" t="str">
        <f t="shared" si="184"/>
        <v>Jun</v>
      </c>
      <c r="B3195" s="190" t="str">
        <f t="shared" si="185"/>
        <v>2024</v>
      </c>
      <c r="C3195" s="190" t="str">
        <f t="shared" si="186"/>
        <v>Jun-2024</v>
      </c>
      <c r="D3195" s="2">
        <v>45473</v>
      </c>
      <c r="E3195" t="s">
        <v>912</v>
      </c>
      <c r="F3195" t="s">
        <v>913</v>
      </c>
      <c r="G3195" t="s">
        <v>95</v>
      </c>
      <c r="H3195" t="s">
        <v>652</v>
      </c>
      <c r="I3195" t="s">
        <v>934</v>
      </c>
      <c r="J3195" t="s">
        <v>932</v>
      </c>
      <c r="K3195" t="s">
        <v>935</v>
      </c>
      <c r="L3195" t="s">
        <v>936</v>
      </c>
      <c r="M3195" t="s">
        <v>937</v>
      </c>
      <c r="N3195" t="s">
        <v>1529</v>
      </c>
      <c r="O3195">
        <v>15</v>
      </c>
    </row>
    <row r="3196" spans="1:15" x14ac:dyDescent="0.35">
      <c r="A3196" s="189" t="str">
        <f t="shared" si="184"/>
        <v>Jun</v>
      </c>
      <c r="B3196" s="190" t="str">
        <f t="shared" si="185"/>
        <v>2024</v>
      </c>
      <c r="C3196" s="190" t="str">
        <f t="shared" si="186"/>
        <v>Jun-2024</v>
      </c>
      <c r="D3196" s="2">
        <v>45473</v>
      </c>
      <c r="E3196" t="s">
        <v>912</v>
      </c>
      <c r="F3196" t="s">
        <v>913</v>
      </c>
      <c r="G3196" t="s">
        <v>95</v>
      </c>
      <c r="H3196" t="s">
        <v>652</v>
      </c>
      <c r="I3196" t="s">
        <v>934</v>
      </c>
      <c r="J3196" t="s">
        <v>932</v>
      </c>
      <c r="K3196" t="s">
        <v>935</v>
      </c>
      <c r="L3196" t="s">
        <v>936</v>
      </c>
      <c r="M3196" t="s">
        <v>937</v>
      </c>
      <c r="N3196" t="s">
        <v>919</v>
      </c>
      <c r="O3196">
        <v>370</v>
      </c>
    </row>
    <row r="3197" spans="1:15" x14ac:dyDescent="0.35">
      <c r="A3197" s="189" t="str">
        <f t="shared" si="184"/>
        <v>Jun</v>
      </c>
      <c r="B3197" s="190" t="str">
        <f t="shared" si="185"/>
        <v>2024</v>
      </c>
      <c r="C3197" s="190" t="str">
        <f t="shared" si="186"/>
        <v>Jun-2024</v>
      </c>
      <c r="D3197" s="2">
        <v>45473</v>
      </c>
      <c r="E3197" t="s">
        <v>912</v>
      </c>
      <c r="F3197" t="s">
        <v>913</v>
      </c>
      <c r="G3197" t="s">
        <v>95</v>
      </c>
      <c r="H3197" t="s">
        <v>652</v>
      </c>
      <c r="I3197" t="s">
        <v>934</v>
      </c>
      <c r="J3197" t="s">
        <v>932</v>
      </c>
      <c r="K3197" t="s">
        <v>935</v>
      </c>
      <c r="L3197" t="s">
        <v>936</v>
      </c>
      <c r="M3197" t="s">
        <v>937</v>
      </c>
      <c r="N3197" t="s">
        <v>920</v>
      </c>
      <c r="O3197">
        <v>5480</v>
      </c>
    </row>
    <row r="3198" spans="1:15" x14ac:dyDescent="0.35">
      <c r="A3198" s="189" t="str">
        <f t="shared" si="184"/>
        <v>Jun</v>
      </c>
      <c r="B3198" s="190" t="str">
        <f t="shared" si="185"/>
        <v>2024</v>
      </c>
      <c r="C3198" s="190" t="str">
        <f t="shared" si="186"/>
        <v>Jun-2024</v>
      </c>
      <c r="D3198" s="2">
        <v>45473</v>
      </c>
      <c r="E3198" t="s">
        <v>912</v>
      </c>
      <c r="F3198" t="s">
        <v>913</v>
      </c>
      <c r="G3198" t="s">
        <v>95</v>
      </c>
      <c r="H3198" t="s">
        <v>652</v>
      </c>
      <c r="I3198" t="s">
        <v>934</v>
      </c>
      <c r="J3198" t="s">
        <v>932</v>
      </c>
      <c r="K3198" t="s">
        <v>935</v>
      </c>
      <c r="L3198" t="s">
        <v>936</v>
      </c>
      <c r="M3198" t="s">
        <v>937</v>
      </c>
      <c r="N3198" t="s">
        <v>922</v>
      </c>
      <c r="O3198">
        <v>1375</v>
      </c>
    </row>
    <row r="3199" spans="1:15" x14ac:dyDescent="0.35">
      <c r="A3199" s="189" t="str">
        <f t="shared" si="184"/>
        <v>Jun</v>
      </c>
      <c r="B3199" s="190" t="str">
        <f t="shared" si="185"/>
        <v>2024</v>
      </c>
      <c r="C3199" s="190" t="str">
        <f t="shared" si="186"/>
        <v>Jun-2024</v>
      </c>
      <c r="D3199" s="2">
        <v>45473</v>
      </c>
      <c r="E3199" t="s">
        <v>912</v>
      </c>
      <c r="F3199" t="s">
        <v>913</v>
      </c>
      <c r="G3199" t="s">
        <v>95</v>
      </c>
      <c r="H3199" t="s">
        <v>652</v>
      </c>
      <c r="I3199" t="s">
        <v>934</v>
      </c>
      <c r="J3199" t="s">
        <v>932</v>
      </c>
      <c r="K3199" t="s">
        <v>935</v>
      </c>
      <c r="L3199" t="s">
        <v>936</v>
      </c>
      <c r="M3199" t="s">
        <v>937</v>
      </c>
      <c r="N3199" t="s">
        <v>921</v>
      </c>
      <c r="O3199">
        <v>1690</v>
      </c>
    </row>
    <row r="3200" spans="1:15" x14ac:dyDescent="0.35">
      <c r="A3200" s="189" t="str">
        <f t="shared" si="184"/>
        <v>Jun</v>
      </c>
      <c r="B3200" s="190" t="str">
        <f t="shared" si="185"/>
        <v>2024</v>
      </c>
      <c r="C3200" s="190" t="str">
        <f t="shared" si="186"/>
        <v>Jun-2024</v>
      </c>
      <c r="D3200" s="2">
        <v>45473</v>
      </c>
      <c r="E3200" t="s">
        <v>912</v>
      </c>
      <c r="F3200" t="s">
        <v>913</v>
      </c>
      <c r="G3200" t="s">
        <v>95</v>
      </c>
      <c r="H3200" t="s">
        <v>653</v>
      </c>
      <c r="I3200" t="s">
        <v>939</v>
      </c>
      <c r="J3200" t="s">
        <v>933</v>
      </c>
      <c r="K3200" t="s">
        <v>940</v>
      </c>
      <c r="L3200" t="s">
        <v>941</v>
      </c>
      <c r="M3200" t="s">
        <v>942</v>
      </c>
      <c r="N3200" t="s">
        <v>1528</v>
      </c>
      <c r="O3200">
        <v>370</v>
      </c>
    </row>
    <row r="3201" spans="1:15" x14ac:dyDescent="0.35">
      <c r="A3201" s="189" t="str">
        <f t="shared" si="184"/>
        <v>Jun</v>
      </c>
      <c r="B3201" s="190" t="str">
        <f t="shared" si="185"/>
        <v>2024</v>
      </c>
      <c r="C3201" s="190" t="str">
        <f t="shared" si="186"/>
        <v>Jun-2024</v>
      </c>
      <c r="D3201" s="2">
        <v>45473</v>
      </c>
      <c r="E3201" t="s">
        <v>912</v>
      </c>
      <c r="F3201" t="s">
        <v>913</v>
      </c>
      <c r="G3201" t="s">
        <v>95</v>
      </c>
      <c r="H3201" t="s">
        <v>653</v>
      </c>
      <c r="I3201" t="s">
        <v>939</v>
      </c>
      <c r="J3201" t="s">
        <v>933</v>
      </c>
      <c r="K3201" t="s">
        <v>940</v>
      </c>
      <c r="L3201" t="s">
        <v>941</v>
      </c>
      <c r="M3201" t="s">
        <v>942</v>
      </c>
      <c r="N3201" t="s">
        <v>1529</v>
      </c>
      <c r="O3201">
        <v>40</v>
      </c>
    </row>
    <row r="3202" spans="1:15" x14ac:dyDescent="0.35">
      <c r="A3202" s="189" t="str">
        <f t="shared" si="184"/>
        <v>Jun</v>
      </c>
      <c r="B3202" s="190" t="str">
        <f t="shared" si="185"/>
        <v>2024</v>
      </c>
      <c r="C3202" s="190" t="str">
        <f t="shared" si="186"/>
        <v>Jun-2024</v>
      </c>
      <c r="D3202" s="2">
        <v>45473</v>
      </c>
      <c r="E3202" t="s">
        <v>912</v>
      </c>
      <c r="F3202" t="s">
        <v>913</v>
      </c>
      <c r="G3202" t="s">
        <v>95</v>
      </c>
      <c r="H3202" t="s">
        <v>653</v>
      </c>
      <c r="I3202" t="s">
        <v>939</v>
      </c>
      <c r="J3202" t="s">
        <v>933</v>
      </c>
      <c r="K3202" t="s">
        <v>940</v>
      </c>
      <c r="L3202" t="s">
        <v>941</v>
      </c>
      <c r="M3202" t="s">
        <v>942</v>
      </c>
      <c r="N3202" t="s">
        <v>919</v>
      </c>
      <c r="O3202">
        <v>1230</v>
      </c>
    </row>
    <row r="3203" spans="1:15" x14ac:dyDescent="0.35">
      <c r="A3203" s="189" t="str">
        <f t="shared" ref="A3203:A3266" si="187">TEXT(D3203,"mmm")</f>
        <v>Jun</v>
      </c>
      <c r="B3203" s="190" t="str">
        <f t="shared" ref="B3203:B3266" si="188">TEXT(D3203,"yyyy")</f>
        <v>2024</v>
      </c>
      <c r="C3203" s="190" t="str">
        <f t="shared" ref="C3203:C3266" si="189">_xlfn.CONCAT(A3203&amp;"-"&amp;B3203)</f>
        <v>Jun-2024</v>
      </c>
      <c r="D3203" s="2">
        <v>45473</v>
      </c>
      <c r="E3203" t="s">
        <v>912</v>
      </c>
      <c r="F3203" t="s">
        <v>913</v>
      </c>
      <c r="G3203" t="s">
        <v>95</v>
      </c>
      <c r="H3203" t="s">
        <v>653</v>
      </c>
      <c r="I3203" t="s">
        <v>939</v>
      </c>
      <c r="J3203" t="s">
        <v>933</v>
      </c>
      <c r="K3203" t="s">
        <v>940</v>
      </c>
      <c r="L3203" t="s">
        <v>941</v>
      </c>
      <c r="M3203" t="s">
        <v>942</v>
      </c>
      <c r="N3203" t="s">
        <v>920</v>
      </c>
      <c r="O3203">
        <v>4265</v>
      </c>
    </row>
    <row r="3204" spans="1:15" x14ac:dyDescent="0.35">
      <c r="A3204" s="189" t="str">
        <f t="shared" si="187"/>
        <v>Jun</v>
      </c>
      <c r="B3204" s="190" t="str">
        <f t="shared" si="188"/>
        <v>2024</v>
      </c>
      <c r="C3204" s="190" t="str">
        <f t="shared" si="189"/>
        <v>Jun-2024</v>
      </c>
      <c r="D3204" s="2">
        <v>45473</v>
      </c>
      <c r="E3204" t="s">
        <v>912</v>
      </c>
      <c r="F3204" t="s">
        <v>913</v>
      </c>
      <c r="G3204" t="s">
        <v>95</v>
      </c>
      <c r="H3204" t="s">
        <v>653</v>
      </c>
      <c r="I3204" t="s">
        <v>939</v>
      </c>
      <c r="J3204" t="s">
        <v>933</v>
      </c>
      <c r="K3204" t="s">
        <v>940</v>
      </c>
      <c r="L3204" t="s">
        <v>941</v>
      </c>
      <c r="M3204" t="s">
        <v>942</v>
      </c>
      <c r="N3204" t="s">
        <v>922</v>
      </c>
      <c r="O3204">
        <v>5935</v>
      </c>
    </row>
    <row r="3205" spans="1:15" x14ac:dyDescent="0.35">
      <c r="A3205" s="189" t="str">
        <f t="shared" si="187"/>
        <v>Jun</v>
      </c>
      <c r="B3205" s="190" t="str">
        <f t="shared" si="188"/>
        <v>2024</v>
      </c>
      <c r="C3205" s="190" t="str">
        <f t="shared" si="189"/>
        <v>Jun-2024</v>
      </c>
      <c r="D3205" s="2">
        <v>45473</v>
      </c>
      <c r="E3205" t="s">
        <v>912</v>
      </c>
      <c r="F3205" t="s">
        <v>913</v>
      </c>
      <c r="G3205" t="s">
        <v>95</v>
      </c>
      <c r="H3205" t="s">
        <v>653</v>
      </c>
      <c r="I3205" t="s">
        <v>939</v>
      </c>
      <c r="J3205" t="s">
        <v>933</v>
      </c>
      <c r="K3205" t="s">
        <v>940</v>
      </c>
      <c r="L3205" t="s">
        <v>941</v>
      </c>
      <c r="M3205" t="s">
        <v>942</v>
      </c>
      <c r="N3205" t="s">
        <v>921</v>
      </c>
      <c r="O3205">
        <v>1410</v>
      </c>
    </row>
    <row r="3206" spans="1:15" x14ac:dyDescent="0.35">
      <c r="A3206" s="189" t="str">
        <f t="shared" si="187"/>
        <v>Jun</v>
      </c>
      <c r="B3206" s="190" t="str">
        <f t="shared" si="188"/>
        <v>2024</v>
      </c>
      <c r="C3206" s="190" t="str">
        <f t="shared" si="189"/>
        <v>Jun-2024</v>
      </c>
      <c r="D3206" s="2">
        <v>45473</v>
      </c>
      <c r="E3206" t="s">
        <v>912</v>
      </c>
      <c r="F3206" t="s">
        <v>913</v>
      </c>
      <c r="G3206" t="s">
        <v>95</v>
      </c>
      <c r="H3206" t="s">
        <v>656</v>
      </c>
      <c r="I3206" t="s">
        <v>946</v>
      </c>
      <c r="J3206" t="s">
        <v>938</v>
      </c>
      <c r="K3206" t="s">
        <v>947</v>
      </c>
      <c r="L3206" t="s">
        <v>948</v>
      </c>
      <c r="M3206" t="s">
        <v>949</v>
      </c>
      <c r="N3206" t="s">
        <v>1528</v>
      </c>
      <c r="O3206">
        <v>150</v>
      </c>
    </row>
    <row r="3207" spans="1:15" x14ac:dyDescent="0.35">
      <c r="A3207" s="189" t="str">
        <f t="shared" si="187"/>
        <v>Jun</v>
      </c>
      <c r="B3207" s="190" t="str">
        <f t="shared" si="188"/>
        <v>2024</v>
      </c>
      <c r="C3207" s="190" t="str">
        <f t="shared" si="189"/>
        <v>Jun-2024</v>
      </c>
      <c r="D3207" s="2">
        <v>45473</v>
      </c>
      <c r="E3207" t="s">
        <v>912</v>
      </c>
      <c r="F3207" t="s">
        <v>913</v>
      </c>
      <c r="G3207" t="s">
        <v>95</v>
      </c>
      <c r="H3207" t="s">
        <v>656</v>
      </c>
      <c r="I3207" t="s">
        <v>946</v>
      </c>
      <c r="J3207" t="s">
        <v>938</v>
      </c>
      <c r="K3207" t="s">
        <v>947</v>
      </c>
      <c r="L3207" t="s">
        <v>948</v>
      </c>
      <c r="M3207" t="s">
        <v>949</v>
      </c>
      <c r="N3207" t="s">
        <v>1529</v>
      </c>
      <c r="O3207">
        <v>5</v>
      </c>
    </row>
    <row r="3208" spans="1:15" x14ac:dyDescent="0.35">
      <c r="A3208" s="189" t="str">
        <f t="shared" si="187"/>
        <v>Jun</v>
      </c>
      <c r="B3208" s="190" t="str">
        <f t="shared" si="188"/>
        <v>2024</v>
      </c>
      <c r="C3208" s="190" t="str">
        <f t="shared" si="189"/>
        <v>Jun-2024</v>
      </c>
      <c r="D3208" s="2">
        <v>45473</v>
      </c>
      <c r="E3208" t="s">
        <v>912</v>
      </c>
      <c r="F3208" t="s">
        <v>913</v>
      </c>
      <c r="G3208" t="s">
        <v>95</v>
      </c>
      <c r="H3208" t="s">
        <v>656</v>
      </c>
      <c r="I3208" t="s">
        <v>946</v>
      </c>
      <c r="J3208" t="s">
        <v>938</v>
      </c>
      <c r="K3208" t="s">
        <v>947</v>
      </c>
      <c r="L3208" t="s">
        <v>948</v>
      </c>
      <c r="M3208" t="s">
        <v>949</v>
      </c>
      <c r="N3208" t="s">
        <v>919</v>
      </c>
      <c r="O3208">
        <v>1250</v>
      </c>
    </row>
    <row r="3209" spans="1:15" x14ac:dyDescent="0.35">
      <c r="A3209" s="189" t="str">
        <f t="shared" si="187"/>
        <v>Jun</v>
      </c>
      <c r="B3209" s="190" t="str">
        <f t="shared" si="188"/>
        <v>2024</v>
      </c>
      <c r="C3209" s="190" t="str">
        <f t="shared" si="189"/>
        <v>Jun-2024</v>
      </c>
      <c r="D3209" s="2">
        <v>45473</v>
      </c>
      <c r="E3209" t="s">
        <v>912</v>
      </c>
      <c r="F3209" t="s">
        <v>913</v>
      </c>
      <c r="G3209" t="s">
        <v>95</v>
      </c>
      <c r="H3209" t="s">
        <v>656</v>
      </c>
      <c r="I3209" t="s">
        <v>946</v>
      </c>
      <c r="J3209" t="s">
        <v>938</v>
      </c>
      <c r="K3209" t="s">
        <v>947</v>
      </c>
      <c r="L3209" t="s">
        <v>948</v>
      </c>
      <c r="M3209" t="s">
        <v>949</v>
      </c>
      <c r="N3209" t="s">
        <v>920</v>
      </c>
      <c r="O3209">
        <v>6215</v>
      </c>
    </row>
    <row r="3210" spans="1:15" x14ac:dyDescent="0.35">
      <c r="A3210" s="189" t="str">
        <f t="shared" si="187"/>
        <v>Jun</v>
      </c>
      <c r="B3210" s="190" t="str">
        <f t="shared" si="188"/>
        <v>2024</v>
      </c>
      <c r="C3210" s="190" t="str">
        <f t="shared" si="189"/>
        <v>Jun-2024</v>
      </c>
      <c r="D3210" s="2">
        <v>45473</v>
      </c>
      <c r="E3210" t="s">
        <v>912</v>
      </c>
      <c r="F3210" t="s">
        <v>913</v>
      </c>
      <c r="G3210" t="s">
        <v>95</v>
      </c>
      <c r="H3210" t="s">
        <v>656</v>
      </c>
      <c r="I3210" t="s">
        <v>946</v>
      </c>
      <c r="J3210" t="s">
        <v>938</v>
      </c>
      <c r="K3210" t="s">
        <v>947</v>
      </c>
      <c r="L3210" t="s">
        <v>948</v>
      </c>
      <c r="M3210" t="s">
        <v>949</v>
      </c>
      <c r="N3210" t="s">
        <v>922</v>
      </c>
      <c r="O3210">
        <v>1205</v>
      </c>
    </row>
    <row r="3211" spans="1:15" x14ac:dyDescent="0.35">
      <c r="A3211" s="189" t="str">
        <f t="shared" si="187"/>
        <v>Jun</v>
      </c>
      <c r="B3211" s="190" t="str">
        <f t="shared" si="188"/>
        <v>2024</v>
      </c>
      <c r="C3211" s="190" t="str">
        <f t="shared" si="189"/>
        <v>Jun-2024</v>
      </c>
      <c r="D3211" s="2">
        <v>45473</v>
      </c>
      <c r="E3211" t="s">
        <v>912</v>
      </c>
      <c r="F3211" t="s">
        <v>913</v>
      </c>
      <c r="G3211" t="s">
        <v>95</v>
      </c>
      <c r="H3211" t="s">
        <v>656</v>
      </c>
      <c r="I3211" t="s">
        <v>946</v>
      </c>
      <c r="J3211" t="s">
        <v>938</v>
      </c>
      <c r="K3211" t="s">
        <v>947</v>
      </c>
      <c r="L3211" t="s">
        <v>948</v>
      </c>
      <c r="M3211" t="s">
        <v>949</v>
      </c>
      <c r="N3211" t="s">
        <v>921</v>
      </c>
      <c r="O3211">
        <v>1945</v>
      </c>
    </row>
    <row r="3212" spans="1:15" x14ac:dyDescent="0.35">
      <c r="A3212" s="189" t="str">
        <f t="shared" si="187"/>
        <v>Jun</v>
      </c>
      <c r="B3212" s="190" t="str">
        <f t="shared" si="188"/>
        <v>2024</v>
      </c>
      <c r="C3212" s="190" t="str">
        <f t="shared" si="189"/>
        <v>Jun-2024</v>
      </c>
      <c r="D3212" s="2">
        <v>45473</v>
      </c>
      <c r="E3212" t="s">
        <v>950</v>
      </c>
      <c r="F3212" t="s">
        <v>951</v>
      </c>
      <c r="G3212" t="s">
        <v>952</v>
      </c>
      <c r="H3212" t="s">
        <v>671</v>
      </c>
      <c r="I3212" t="s">
        <v>953</v>
      </c>
      <c r="J3212" t="s">
        <v>954</v>
      </c>
      <c r="K3212" t="s">
        <v>955</v>
      </c>
      <c r="L3212" t="s">
        <v>956</v>
      </c>
      <c r="M3212" t="s">
        <v>957</v>
      </c>
      <c r="N3212" t="s">
        <v>1528</v>
      </c>
      <c r="O3212">
        <v>155</v>
      </c>
    </row>
    <row r="3213" spans="1:15" x14ac:dyDescent="0.35">
      <c r="A3213" s="189" t="str">
        <f t="shared" si="187"/>
        <v>Jun</v>
      </c>
      <c r="B3213" s="190" t="str">
        <f t="shared" si="188"/>
        <v>2024</v>
      </c>
      <c r="C3213" s="190" t="str">
        <f t="shared" si="189"/>
        <v>Jun-2024</v>
      </c>
      <c r="D3213" s="2">
        <v>45473</v>
      </c>
      <c r="E3213" t="s">
        <v>950</v>
      </c>
      <c r="F3213" t="s">
        <v>951</v>
      </c>
      <c r="G3213" t="s">
        <v>952</v>
      </c>
      <c r="H3213" t="s">
        <v>671</v>
      </c>
      <c r="I3213" t="s">
        <v>953</v>
      </c>
      <c r="J3213" t="s">
        <v>954</v>
      </c>
      <c r="K3213" t="s">
        <v>955</v>
      </c>
      <c r="L3213" t="s">
        <v>956</v>
      </c>
      <c r="M3213" t="s">
        <v>957</v>
      </c>
      <c r="N3213" t="s">
        <v>1529</v>
      </c>
      <c r="O3213" t="s">
        <v>958</v>
      </c>
    </row>
    <row r="3214" spans="1:15" x14ac:dyDescent="0.35">
      <c r="A3214" s="189" t="str">
        <f t="shared" si="187"/>
        <v>Jun</v>
      </c>
      <c r="B3214" s="190" t="str">
        <f t="shared" si="188"/>
        <v>2024</v>
      </c>
      <c r="C3214" s="190" t="str">
        <f t="shared" si="189"/>
        <v>Jun-2024</v>
      </c>
      <c r="D3214" s="2">
        <v>45473</v>
      </c>
      <c r="E3214" t="s">
        <v>950</v>
      </c>
      <c r="F3214" t="s">
        <v>951</v>
      </c>
      <c r="G3214" t="s">
        <v>952</v>
      </c>
      <c r="H3214" t="s">
        <v>671</v>
      </c>
      <c r="I3214" t="s">
        <v>953</v>
      </c>
      <c r="J3214" t="s">
        <v>954</v>
      </c>
      <c r="K3214" t="s">
        <v>955</v>
      </c>
      <c r="L3214" t="s">
        <v>956</v>
      </c>
      <c r="M3214" t="s">
        <v>957</v>
      </c>
      <c r="N3214" t="s">
        <v>919</v>
      </c>
      <c r="O3214">
        <v>265</v>
      </c>
    </row>
    <row r="3215" spans="1:15" x14ac:dyDescent="0.35">
      <c r="A3215" s="189" t="str">
        <f t="shared" si="187"/>
        <v>Jun</v>
      </c>
      <c r="B3215" s="190" t="str">
        <f t="shared" si="188"/>
        <v>2024</v>
      </c>
      <c r="C3215" s="190" t="str">
        <f t="shared" si="189"/>
        <v>Jun-2024</v>
      </c>
      <c r="D3215" s="2">
        <v>45473</v>
      </c>
      <c r="E3215" t="s">
        <v>950</v>
      </c>
      <c r="F3215" t="s">
        <v>951</v>
      </c>
      <c r="G3215" t="s">
        <v>952</v>
      </c>
      <c r="H3215" t="s">
        <v>671</v>
      </c>
      <c r="I3215" t="s">
        <v>953</v>
      </c>
      <c r="J3215" t="s">
        <v>954</v>
      </c>
      <c r="K3215" t="s">
        <v>955</v>
      </c>
      <c r="L3215" t="s">
        <v>956</v>
      </c>
      <c r="M3215" t="s">
        <v>957</v>
      </c>
      <c r="N3215" t="s">
        <v>920</v>
      </c>
      <c r="O3215">
        <v>5600</v>
      </c>
    </row>
    <row r="3216" spans="1:15" x14ac:dyDescent="0.35">
      <c r="A3216" s="189" t="str">
        <f t="shared" si="187"/>
        <v>Jun</v>
      </c>
      <c r="B3216" s="190" t="str">
        <f t="shared" si="188"/>
        <v>2024</v>
      </c>
      <c r="C3216" s="190" t="str">
        <f t="shared" si="189"/>
        <v>Jun-2024</v>
      </c>
      <c r="D3216" s="2">
        <v>45473</v>
      </c>
      <c r="E3216" t="s">
        <v>950</v>
      </c>
      <c r="F3216" t="s">
        <v>951</v>
      </c>
      <c r="G3216" t="s">
        <v>952</v>
      </c>
      <c r="H3216" t="s">
        <v>671</v>
      </c>
      <c r="I3216" t="s">
        <v>953</v>
      </c>
      <c r="J3216" t="s">
        <v>954</v>
      </c>
      <c r="K3216" t="s">
        <v>955</v>
      </c>
      <c r="L3216" t="s">
        <v>956</v>
      </c>
      <c r="M3216" t="s">
        <v>957</v>
      </c>
      <c r="N3216" t="s">
        <v>922</v>
      </c>
      <c r="O3216">
        <v>1995</v>
      </c>
    </row>
    <row r="3217" spans="1:15" x14ac:dyDescent="0.35">
      <c r="A3217" s="189" t="str">
        <f t="shared" si="187"/>
        <v>Jun</v>
      </c>
      <c r="B3217" s="190" t="str">
        <f t="shared" si="188"/>
        <v>2024</v>
      </c>
      <c r="C3217" s="190" t="str">
        <f t="shared" si="189"/>
        <v>Jun-2024</v>
      </c>
      <c r="D3217" s="2">
        <v>45473</v>
      </c>
      <c r="E3217" t="s">
        <v>950</v>
      </c>
      <c r="F3217" t="s">
        <v>951</v>
      </c>
      <c r="G3217" t="s">
        <v>952</v>
      </c>
      <c r="H3217" t="s">
        <v>671</v>
      </c>
      <c r="I3217" t="s">
        <v>953</v>
      </c>
      <c r="J3217" t="s">
        <v>954</v>
      </c>
      <c r="K3217" t="s">
        <v>955</v>
      </c>
      <c r="L3217" t="s">
        <v>956</v>
      </c>
      <c r="M3217" t="s">
        <v>957</v>
      </c>
      <c r="N3217" t="s">
        <v>921</v>
      </c>
      <c r="O3217">
        <v>4115</v>
      </c>
    </row>
    <row r="3218" spans="1:15" x14ac:dyDescent="0.35">
      <c r="A3218" s="189" t="str">
        <f t="shared" si="187"/>
        <v>Jun</v>
      </c>
      <c r="B3218" s="190" t="str">
        <f t="shared" si="188"/>
        <v>2024</v>
      </c>
      <c r="C3218" s="190" t="str">
        <f t="shared" si="189"/>
        <v>Jun-2024</v>
      </c>
      <c r="D3218" s="2">
        <v>45473</v>
      </c>
      <c r="E3218" t="s">
        <v>950</v>
      </c>
      <c r="F3218" t="s">
        <v>951</v>
      </c>
      <c r="G3218" t="s">
        <v>952</v>
      </c>
      <c r="H3218" t="s">
        <v>683</v>
      </c>
      <c r="I3218" t="s">
        <v>959</v>
      </c>
      <c r="J3218" t="s">
        <v>960</v>
      </c>
      <c r="K3218" t="s">
        <v>961</v>
      </c>
      <c r="L3218" t="s">
        <v>962</v>
      </c>
      <c r="M3218" t="s">
        <v>963</v>
      </c>
      <c r="N3218" t="s">
        <v>1528</v>
      </c>
      <c r="O3218">
        <v>210</v>
      </c>
    </row>
    <row r="3219" spans="1:15" x14ac:dyDescent="0.35">
      <c r="A3219" s="189" t="str">
        <f t="shared" si="187"/>
        <v>Jun</v>
      </c>
      <c r="B3219" s="190" t="str">
        <f t="shared" si="188"/>
        <v>2024</v>
      </c>
      <c r="C3219" s="190" t="str">
        <f t="shared" si="189"/>
        <v>Jun-2024</v>
      </c>
      <c r="D3219" s="2">
        <v>45473</v>
      </c>
      <c r="E3219" t="s">
        <v>950</v>
      </c>
      <c r="F3219" t="s">
        <v>951</v>
      </c>
      <c r="G3219" t="s">
        <v>952</v>
      </c>
      <c r="H3219" t="s">
        <v>683</v>
      </c>
      <c r="I3219" t="s">
        <v>959</v>
      </c>
      <c r="J3219" t="s">
        <v>960</v>
      </c>
      <c r="K3219" t="s">
        <v>961</v>
      </c>
      <c r="L3219" t="s">
        <v>962</v>
      </c>
      <c r="M3219" t="s">
        <v>963</v>
      </c>
      <c r="N3219" t="s">
        <v>1529</v>
      </c>
      <c r="O3219" t="s">
        <v>958</v>
      </c>
    </row>
    <row r="3220" spans="1:15" x14ac:dyDescent="0.35">
      <c r="A3220" s="189" t="str">
        <f t="shared" si="187"/>
        <v>Jun</v>
      </c>
      <c r="B3220" s="190" t="str">
        <f t="shared" si="188"/>
        <v>2024</v>
      </c>
      <c r="C3220" s="190" t="str">
        <f t="shared" si="189"/>
        <v>Jun-2024</v>
      </c>
      <c r="D3220" s="2">
        <v>45473</v>
      </c>
      <c r="E3220" t="s">
        <v>950</v>
      </c>
      <c r="F3220" t="s">
        <v>951</v>
      </c>
      <c r="G3220" t="s">
        <v>952</v>
      </c>
      <c r="H3220" t="s">
        <v>683</v>
      </c>
      <c r="I3220" t="s">
        <v>959</v>
      </c>
      <c r="J3220" t="s">
        <v>960</v>
      </c>
      <c r="K3220" t="s">
        <v>961</v>
      </c>
      <c r="L3220" t="s">
        <v>962</v>
      </c>
      <c r="M3220" t="s">
        <v>963</v>
      </c>
      <c r="N3220" t="s">
        <v>919</v>
      </c>
      <c r="O3220">
        <v>220</v>
      </c>
    </row>
    <row r="3221" spans="1:15" x14ac:dyDescent="0.35">
      <c r="A3221" s="189" t="str">
        <f t="shared" si="187"/>
        <v>Jun</v>
      </c>
      <c r="B3221" s="190" t="str">
        <f t="shared" si="188"/>
        <v>2024</v>
      </c>
      <c r="C3221" s="190" t="str">
        <f t="shared" si="189"/>
        <v>Jun-2024</v>
      </c>
      <c r="D3221" s="2">
        <v>45473</v>
      </c>
      <c r="E3221" t="s">
        <v>950</v>
      </c>
      <c r="F3221" t="s">
        <v>951</v>
      </c>
      <c r="G3221" t="s">
        <v>952</v>
      </c>
      <c r="H3221" t="s">
        <v>683</v>
      </c>
      <c r="I3221" t="s">
        <v>959</v>
      </c>
      <c r="J3221" t="s">
        <v>960</v>
      </c>
      <c r="K3221" t="s">
        <v>961</v>
      </c>
      <c r="L3221" t="s">
        <v>962</v>
      </c>
      <c r="M3221" t="s">
        <v>963</v>
      </c>
      <c r="N3221" t="s">
        <v>920</v>
      </c>
      <c r="O3221">
        <v>3875</v>
      </c>
    </row>
    <row r="3222" spans="1:15" x14ac:dyDescent="0.35">
      <c r="A3222" s="189" t="str">
        <f t="shared" si="187"/>
        <v>Jun</v>
      </c>
      <c r="B3222" s="190" t="str">
        <f t="shared" si="188"/>
        <v>2024</v>
      </c>
      <c r="C3222" s="190" t="str">
        <f t="shared" si="189"/>
        <v>Jun-2024</v>
      </c>
      <c r="D3222" s="2">
        <v>45473</v>
      </c>
      <c r="E3222" t="s">
        <v>950</v>
      </c>
      <c r="F3222" t="s">
        <v>951</v>
      </c>
      <c r="G3222" t="s">
        <v>952</v>
      </c>
      <c r="H3222" t="s">
        <v>683</v>
      </c>
      <c r="I3222" t="s">
        <v>959</v>
      </c>
      <c r="J3222" t="s">
        <v>960</v>
      </c>
      <c r="K3222" t="s">
        <v>961</v>
      </c>
      <c r="L3222" t="s">
        <v>962</v>
      </c>
      <c r="M3222" t="s">
        <v>963</v>
      </c>
      <c r="N3222" t="s">
        <v>922</v>
      </c>
      <c r="O3222">
        <v>1305</v>
      </c>
    </row>
    <row r="3223" spans="1:15" x14ac:dyDescent="0.35">
      <c r="A3223" s="189" t="str">
        <f t="shared" si="187"/>
        <v>Jun</v>
      </c>
      <c r="B3223" s="190" t="str">
        <f t="shared" si="188"/>
        <v>2024</v>
      </c>
      <c r="C3223" s="190" t="str">
        <f t="shared" si="189"/>
        <v>Jun-2024</v>
      </c>
      <c r="D3223" s="2">
        <v>45473</v>
      </c>
      <c r="E3223" t="s">
        <v>950</v>
      </c>
      <c r="F3223" t="s">
        <v>951</v>
      </c>
      <c r="G3223" t="s">
        <v>952</v>
      </c>
      <c r="H3223" t="s">
        <v>683</v>
      </c>
      <c r="I3223" t="s">
        <v>959</v>
      </c>
      <c r="J3223" t="s">
        <v>960</v>
      </c>
      <c r="K3223" t="s">
        <v>961</v>
      </c>
      <c r="L3223" t="s">
        <v>962</v>
      </c>
      <c r="M3223" t="s">
        <v>963</v>
      </c>
      <c r="N3223" t="s">
        <v>921</v>
      </c>
      <c r="O3223">
        <v>2840</v>
      </c>
    </row>
    <row r="3224" spans="1:15" x14ac:dyDescent="0.35">
      <c r="A3224" s="189" t="str">
        <f t="shared" si="187"/>
        <v>Jun</v>
      </c>
      <c r="B3224" s="190" t="str">
        <f t="shared" si="188"/>
        <v>2024</v>
      </c>
      <c r="C3224" s="190" t="str">
        <f t="shared" si="189"/>
        <v>Jun-2024</v>
      </c>
      <c r="D3224" s="2">
        <v>45473</v>
      </c>
      <c r="E3224" t="s">
        <v>950</v>
      </c>
      <c r="F3224" t="s">
        <v>951</v>
      </c>
      <c r="G3224" t="s">
        <v>952</v>
      </c>
      <c r="H3224" t="s">
        <v>685</v>
      </c>
      <c r="I3224" t="s">
        <v>964</v>
      </c>
      <c r="J3224" t="s">
        <v>965</v>
      </c>
      <c r="K3224" t="s">
        <v>966</v>
      </c>
      <c r="L3224" t="s">
        <v>967</v>
      </c>
      <c r="M3224" t="s">
        <v>968</v>
      </c>
      <c r="N3224" t="s">
        <v>1528</v>
      </c>
      <c r="O3224">
        <v>90</v>
      </c>
    </row>
    <row r="3225" spans="1:15" x14ac:dyDescent="0.35">
      <c r="A3225" s="189" t="str">
        <f t="shared" si="187"/>
        <v>Jun</v>
      </c>
      <c r="B3225" s="190" t="str">
        <f t="shared" si="188"/>
        <v>2024</v>
      </c>
      <c r="C3225" s="190" t="str">
        <f t="shared" si="189"/>
        <v>Jun-2024</v>
      </c>
      <c r="D3225" s="2">
        <v>45473</v>
      </c>
      <c r="E3225" t="s">
        <v>950</v>
      </c>
      <c r="F3225" t="s">
        <v>951</v>
      </c>
      <c r="G3225" t="s">
        <v>952</v>
      </c>
      <c r="H3225" t="s">
        <v>685</v>
      </c>
      <c r="I3225" t="s">
        <v>964</v>
      </c>
      <c r="J3225" t="s">
        <v>965</v>
      </c>
      <c r="K3225" t="s">
        <v>966</v>
      </c>
      <c r="L3225" t="s">
        <v>967</v>
      </c>
      <c r="M3225" t="s">
        <v>968</v>
      </c>
      <c r="N3225" t="s">
        <v>1529</v>
      </c>
      <c r="O3225" t="s">
        <v>958</v>
      </c>
    </row>
    <row r="3226" spans="1:15" x14ac:dyDescent="0.35">
      <c r="A3226" s="189" t="str">
        <f t="shared" si="187"/>
        <v>Jun</v>
      </c>
      <c r="B3226" s="190" t="str">
        <f t="shared" si="188"/>
        <v>2024</v>
      </c>
      <c r="C3226" s="190" t="str">
        <f t="shared" si="189"/>
        <v>Jun-2024</v>
      </c>
      <c r="D3226" s="2">
        <v>45473</v>
      </c>
      <c r="E3226" t="s">
        <v>950</v>
      </c>
      <c r="F3226" t="s">
        <v>951</v>
      </c>
      <c r="G3226" t="s">
        <v>952</v>
      </c>
      <c r="H3226" t="s">
        <v>685</v>
      </c>
      <c r="I3226" t="s">
        <v>964</v>
      </c>
      <c r="J3226" t="s">
        <v>965</v>
      </c>
      <c r="K3226" t="s">
        <v>966</v>
      </c>
      <c r="L3226" t="s">
        <v>967</v>
      </c>
      <c r="M3226" t="s">
        <v>968</v>
      </c>
      <c r="N3226" t="s">
        <v>919</v>
      </c>
      <c r="O3226">
        <v>185</v>
      </c>
    </row>
    <row r="3227" spans="1:15" x14ac:dyDescent="0.35">
      <c r="A3227" s="189" t="str">
        <f t="shared" si="187"/>
        <v>Jun</v>
      </c>
      <c r="B3227" s="190" t="str">
        <f t="shared" si="188"/>
        <v>2024</v>
      </c>
      <c r="C3227" s="190" t="str">
        <f t="shared" si="189"/>
        <v>Jun-2024</v>
      </c>
      <c r="D3227" s="2">
        <v>45473</v>
      </c>
      <c r="E3227" t="s">
        <v>950</v>
      </c>
      <c r="F3227" t="s">
        <v>951</v>
      </c>
      <c r="G3227" t="s">
        <v>952</v>
      </c>
      <c r="H3227" t="s">
        <v>685</v>
      </c>
      <c r="I3227" t="s">
        <v>964</v>
      </c>
      <c r="J3227" t="s">
        <v>965</v>
      </c>
      <c r="K3227" t="s">
        <v>966</v>
      </c>
      <c r="L3227" t="s">
        <v>967</v>
      </c>
      <c r="M3227" t="s">
        <v>968</v>
      </c>
      <c r="N3227" t="s">
        <v>920</v>
      </c>
      <c r="O3227">
        <v>3125</v>
      </c>
    </row>
    <row r="3228" spans="1:15" x14ac:dyDescent="0.35">
      <c r="A3228" s="189" t="str">
        <f t="shared" si="187"/>
        <v>Jun</v>
      </c>
      <c r="B3228" s="190" t="str">
        <f t="shared" si="188"/>
        <v>2024</v>
      </c>
      <c r="C3228" s="190" t="str">
        <f t="shared" si="189"/>
        <v>Jun-2024</v>
      </c>
      <c r="D3228" s="2">
        <v>45473</v>
      </c>
      <c r="E3228" t="s">
        <v>950</v>
      </c>
      <c r="F3228" t="s">
        <v>951</v>
      </c>
      <c r="G3228" t="s">
        <v>952</v>
      </c>
      <c r="H3228" t="s">
        <v>685</v>
      </c>
      <c r="I3228" t="s">
        <v>964</v>
      </c>
      <c r="J3228" t="s">
        <v>965</v>
      </c>
      <c r="K3228" t="s">
        <v>966</v>
      </c>
      <c r="L3228" t="s">
        <v>967</v>
      </c>
      <c r="M3228" t="s">
        <v>968</v>
      </c>
      <c r="N3228" t="s">
        <v>922</v>
      </c>
      <c r="O3228">
        <v>1150</v>
      </c>
    </row>
    <row r="3229" spans="1:15" x14ac:dyDescent="0.35">
      <c r="A3229" s="189" t="str">
        <f t="shared" si="187"/>
        <v>Jun</v>
      </c>
      <c r="B3229" s="190" t="str">
        <f t="shared" si="188"/>
        <v>2024</v>
      </c>
      <c r="C3229" s="190" t="str">
        <f t="shared" si="189"/>
        <v>Jun-2024</v>
      </c>
      <c r="D3229" s="2">
        <v>45473</v>
      </c>
      <c r="E3229" t="s">
        <v>950</v>
      </c>
      <c r="F3229" t="s">
        <v>951</v>
      </c>
      <c r="G3229" t="s">
        <v>952</v>
      </c>
      <c r="H3229" t="s">
        <v>685</v>
      </c>
      <c r="I3229" t="s">
        <v>964</v>
      </c>
      <c r="J3229" t="s">
        <v>965</v>
      </c>
      <c r="K3229" t="s">
        <v>966</v>
      </c>
      <c r="L3229" t="s">
        <v>967</v>
      </c>
      <c r="M3229" t="s">
        <v>968</v>
      </c>
      <c r="N3229" t="s">
        <v>921</v>
      </c>
      <c r="O3229">
        <v>2010</v>
      </c>
    </row>
    <row r="3230" spans="1:15" x14ac:dyDescent="0.35">
      <c r="A3230" s="189" t="str">
        <f t="shared" si="187"/>
        <v>Jun</v>
      </c>
      <c r="B3230" s="190" t="str">
        <f t="shared" si="188"/>
        <v>2024</v>
      </c>
      <c r="C3230" s="190" t="str">
        <f t="shared" si="189"/>
        <v>Jun-2024</v>
      </c>
      <c r="D3230" s="2">
        <v>45473</v>
      </c>
      <c r="E3230" t="s">
        <v>950</v>
      </c>
      <c r="F3230" t="s">
        <v>951</v>
      </c>
      <c r="G3230" t="s">
        <v>952</v>
      </c>
      <c r="H3230" t="s">
        <v>687</v>
      </c>
      <c r="I3230" t="s">
        <v>969</v>
      </c>
      <c r="J3230" t="s">
        <v>970</v>
      </c>
      <c r="K3230" t="s">
        <v>971</v>
      </c>
      <c r="L3230" t="s">
        <v>972</v>
      </c>
      <c r="M3230" t="s">
        <v>973</v>
      </c>
      <c r="N3230" t="s">
        <v>1528</v>
      </c>
      <c r="O3230">
        <v>145</v>
      </c>
    </row>
    <row r="3231" spans="1:15" x14ac:dyDescent="0.35">
      <c r="A3231" s="189" t="str">
        <f t="shared" si="187"/>
        <v>Jun</v>
      </c>
      <c r="B3231" s="190" t="str">
        <f t="shared" si="188"/>
        <v>2024</v>
      </c>
      <c r="C3231" s="190" t="str">
        <f t="shared" si="189"/>
        <v>Jun-2024</v>
      </c>
      <c r="D3231" s="2">
        <v>45473</v>
      </c>
      <c r="E3231" t="s">
        <v>950</v>
      </c>
      <c r="F3231" t="s">
        <v>951</v>
      </c>
      <c r="G3231" t="s">
        <v>952</v>
      </c>
      <c r="H3231" t="s">
        <v>687</v>
      </c>
      <c r="I3231" t="s">
        <v>969</v>
      </c>
      <c r="J3231" t="s">
        <v>970</v>
      </c>
      <c r="K3231" t="s">
        <v>971</v>
      </c>
      <c r="L3231" t="s">
        <v>972</v>
      </c>
      <c r="M3231" t="s">
        <v>973</v>
      </c>
      <c r="N3231" t="s">
        <v>1529</v>
      </c>
      <c r="O3231" t="s">
        <v>958</v>
      </c>
    </row>
    <row r="3232" spans="1:15" x14ac:dyDescent="0.35">
      <c r="A3232" s="189" t="str">
        <f t="shared" si="187"/>
        <v>Jun</v>
      </c>
      <c r="B3232" s="190" t="str">
        <f t="shared" si="188"/>
        <v>2024</v>
      </c>
      <c r="C3232" s="190" t="str">
        <f t="shared" si="189"/>
        <v>Jun-2024</v>
      </c>
      <c r="D3232" s="2">
        <v>45473</v>
      </c>
      <c r="E3232" t="s">
        <v>950</v>
      </c>
      <c r="F3232" t="s">
        <v>951</v>
      </c>
      <c r="G3232" t="s">
        <v>952</v>
      </c>
      <c r="H3232" t="s">
        <v>687</v>
      </c>
      <c r="I3232" t="s">
        <v>969</v>
      </c>
      <c r="J3232" t="s">
        <v>970</v>
      </c>
      <c r="K3232" t="s">
        <v>971</v>
      </c>
      <c r="L3232" t="s">
        <v>972</v>
      </c>
      <c r="M3232" t="s">
        <v>973</v>
      </c>
      <c r="N3232" t="s">
        <v>919</v>
      </c>
      <c r="O3232">
        <v>655</v>
      </c>
    </row>
    <row r="3233" spans="1:15" x14ac:dyDescent="0.35">
      <c r="A3233" s="189" t="str">
        <f t="shared" si="187"/>
        <v>Jun</v>
      </c>
      <c r="B3233" s="190" t="str">
        <f t="shared" si="188"/>
        <v>2024</v>
      </c>
      <c r="C3233" s="190" t="str">
        <f t="shared" si="189"/>
        <v>Jun-2024</v>
      </c>
      <c r="D3233" s="2">
        <v>45473</v>
      </c>
      <c r="E3233" t="s">
        <v>950</v>
      </c>
      <c r="F3233" t="s">
        <v>951</v>
      </c>
      <c r="G3233" t="s">
        <v>952</v>
      </c>
      <c r="H3233" t="s">
        <v>687</v>
      </c>
      <c r="I3233" t="s">
        <v>969</v>
      </c>
      <c r="J3233" t="s">
        <v>970</v>
      </c>
      <c r="K3233" t="s">
        <v>971</v>
      </c>
      <c r="L3233" t="s">
        <v>972</v>
      </c>
      <c r="M3233" t="s">
        <v>973</v>
      </c>
      <c r="N3233" t="s">
        <v>920</v>
      </c>
      <c r="O3233">
        <v>3015</v>
      </c>
    </row>
    <row r="3234" spans="1:15" x14ac:dyDescent="0.35">
      <c r="A3234" s="189" t="str">
        <f t="shared" si="187"/>
        <v>Jun</v>
      </c>
      <c r="B3234" s="190" t="str">
        <f t="shared" si="188"/>
        <v>2024</v>
      </c>
      <c r="C3234" s="190" t="str">
        <f t="shared" si="189"/>
        <v>Jun-2024</v>
      </c>
      <c r="D3234" s="2">
        <v>45473</v>
      </c>
      <c r="E3234" t="s">
        <v>950</v>
      </c>
      <c r="F3234" t="s">
        <v>951</v>
      </c>
      <c r="G3234" t="s">
        <v>952</v>
      </c>
      <c r="H3234" t="s">
        <v>687</v>
      </c>
      <c r="I3234" t="s">
        <v>969</v>
      </c>
      <c r="J3234" t="s">
        <v>970</v>
      </c>
      <c r="K3234" t="s">
        <v>971</v>
      </c>
      <c r="L3234" t="s">
        <v>972</v>
      </c>
      <c r="M3234" t="s">
        <v>973</v>
      </c>
      <c r="N3234" t="s">
        <v>922</v>
      </c>
      <c r="O3234">
        <v>460</v>
      </c>
    </row>
    <row r="3235" spans="1:15" x14ac:dyDescent="0.35">
      <c r="A3235" s="189" t="str">
        <f t="shared" si="187"/>
        <v>Jun</v>
      </c>
      <c r="B3235" s="190" t="str">
        <f t="shared" si="188"/>
        <v>2024</v>
      </c>
      <c r="C3235" s="190" t="str">
        <f t="shared" si="189"/>
        <v>Jun-2024</v>
      </c>
      <c r="D3235" s="2">
        <v>45473</v>
      </c>
      <c r="E3235" t="s">
        <v>950</v>
      </c>
      <c r="F3235" t="s">
        <v>951</v>
      </c>
      <c r="G3235" t="s">
        <v>952</v>
      </c>
      <c r="H3235" t="s">
        <v>687</v>
      </c>
      <c r="I3235" t="s">
        <v>969</v>
      </c>
      <c r="J3235" t="s">
        <v>970</v>
      </c>
      <c r="K3235" t="s">
        <v>971</v>
      </c>
      <c r="L3235" t="s">
        <v>972</v>
      </c>
      <c r="M3235" t="s">
        <v>973</v>
      </c>
      <c r="N3235" t="s">
        <v>921</v>
      </c>
      <c r="O3235">
        <v>1335</v>
      </c>
    </row>
    <row r="3236" spans="1:15" x14ac:dyDescent="0.35">
      <c r="A3236" s="189" t="str">
        <f t="shared" si="187"/>
        <v>Jun</v>
      </c>
      <c r="B3236" s="190" t="str">
        <f t="shared" si="188"/>
        <v>2024</v>
      </c>
      <c r="C3236" s="190" t="str">
        <f t="shared" si="189"/>
        <v>Jun-2024</v>
      </c>
      <c r="D3236" s="2">
        <v>45473</v>
      </c>
      <c r="E3236" t="s">
        <v>950</v>
      </c>
      <c r="F3236" t="s">
        <v>951</v>
      </c>
      <c r="G3236" t="s">
        <v>952</v>
      </c>
      <c r="H3236" t="s">
        <v>689</v>
      </c>
      <c r="I3236" t="s">
        <v>974</v>
      </c>
      <c r="J3236" t="s">
        <v>975</v>
      </c>
      <c r="K3236" t="s">
        <v>976</v>
      </c>
      <c r="L3236" t="s">
        <v>977</v>
      </c>
      <c r="M3236" t="s">
        <v>978</v>
      </c>
      <c r="N3236" t="s">
        <v>1528</v>
      </c>
      <c r="O3236">
        <v>80</v>
      </c>
    </row>
    <row r="3237" spans="1:15" x14ac:dyDescent="0.35">
      <c r="A3237" s="189" t="str">
        <f t="shared" si="187"/>
        <v>Jun</v>
      </c>
      <c r="B3237" s="190" t="str">
        <f t="shared" si="188"/>
        <v>2024</v>
      </c>
      <c r="C3237" s="190" t="str">
        <f t="shared" si="189"/>
        <v>Jun-2024</v>
      </c>
      <c r="D3237" s="2">
        <v>45473</v>
      </c>
      <c r="E3237" t="s">
        <v>950</v>
      </c>
      <c r="F3237" t="s">
        <v>951</v>
      </c>
      <c r="G3237" t="s">
        <v>952</v>
      </c>
      <c r="H3237" t="s">
        <v>689</v>
      </c>
      <c r="I3237" t="s">
        <v>974</v>
      </c>
      <c r="J3237" t="s">
        <v>975</v>
      </c>
      <c r="K3237" t="s">
        <v>976</v>
      </c>
      <c r="L3237" t="s">
        <v>977</v>
      </c>
      <c r="M3237" t="s">
        <v>978</v>
      </c>
      <c r="N3237" t="s">
        <v>1529</v>
      </c>
      <c r="O3237">
        <v>5</v>
      </c>
    </row>
    <row r="3238" spans="1:15" x14ac:dyDescent="0.35">
      <c r="A3238" s="189" t="str">
        <f t="shared" si="187"/>
        <v>Jun</v>
      </c>
      <c r="B3238" s="190" t="str">
        <f t="shared" si="188"/>
        <v>2024</v>
      </c>
      <c r="C3238" s="190" t="str">
        <f t="shared" si="189"/>
        <v>Jun-2024</v>
      </c>
      <c r="D3238" s="2">
        <v>45473</v>
      </c>
      <c r="E3238" t="s">
        <v>950</v>
      </c>
      <c r="F3238" t="s">
        <v>951</v>
      </c>
      <c r="G3238" t="s">
        <v>952</v>
      </c>
      <c r="H3238" t="s">
        <v>689</v>
      </c>
      <c r="I3238" t="s">
        <v>974</v>
      </c>
      <c r="J3238" t="s">
        <v>975</v>
      </c>
      <c r="K3238" t="s">
        <v>976</v>
      </c>
      <c r="L3238" t="s">
        <v>977</v>
      </c>
      <c r="M3238" t="s">
        <v>978</v>
      </c>
      <c r="N3238" t="s">
        <v>919</v>
      </c>
      <c r="O3238">
        <v>470</v>
      </c>
    </row>
    <row r="3239" spans="1:15" x14ac:dyDescent="0.35">
      <c r="A3239" s="189" t="str">
        <f t="shared" si="187"/>
        <v>Jun</v>
      </c>
      <c r="B3239" s="190" t="str">
        <f t="shared" si="188"/>
        <v>2024</v>
      </c>
      <c r="C3239" s="190" t="str">
        <f t="shared" si="189"/>
        <v>Jun-2024</v>
      </c>
      <c r="D3239" s="2">
        <v>45473</v>
      </c>
      <c r="E3239" t="s">
        <v>950</v>
      </c>
      <c r="F3239" t="s">
        <v>951</v>
      </c>
      <c r="G3239" t="s">
        <v>952</v>
      </c>
      <c r="H3239" t="s">
        <v>689</v>
      </c>
      <c r="I3239" t="s">
        <v>974</v>
      </c>
      <c r="J3239" t="s">
        <v>975</v>
      </c>
      <c r="K3239" t="s">
        <v>976</v>
      </c>
      <c r="L3239" t="s">
        <v>977</v>
      </c>
      <c r="M3239" t="s">
        <v>978</v>
      </c>
      <c r="N3239" t="s">
        <v>920</v>
      </c>
      <c r="O3239">
        <v>3515</v>
      </c>
    </row>
    <row r="3240" spans="1:15" x14ac:dyDescent="0.35">
      <c r="A3240" s="189" t="str">
        <f t="shared" si="187"/>
        <v>Jun</v>
      </c>
      <c r="B3240" s="190" t="str">
        <f t="shared" si="188"/>
        <v>2024</v>
      </c>
      <c r="C3240" s="190" t="str">
        <f t="shared" si="189"/>
        <v>Jun-2024</v>
      </c>
      <c r="D3240" s="2">
        <v>45473</v>
      </c>
      <c r="E3240" t="s">
        <v>950</v>
      </c>
      <c r="F3240" t="s">
        <v>951</v>
      </c>
      <c r="G3240" t="s">
        <v>952</v>
      </c>
      <c r="H3240" t="s">
        <v>689</v>
      </c>
      <c r="I3240" t="s">
        <v>974</v>
      </c>
      <c r="J3240" t="s">
        <v>975</v>
      </c>
      <c r="K3240" t="s">
        <v>976</v>
      </c>
      <c r="L3240" t="s">
        <v>977</v>
      </c>
      <c r="M3240" t="s">
        <v>978</v>
      </c>
      <c r="N3240" t="s">
        <v>922</v>
      </c>
      <c r="O3240">
        <v>345</v>
      </c>
    </row>
    <row r="3241" spans="1:15" x14ac:dyDescent="0.35">
      <c r="A3241" s="189" t="str">
        <f t="shared" si="187"/>
        <v>Jun</v>
      </c>
      <c r="B3241" s="190" t="str">
        <f t="shared" si="188"/>
        <v>2024</v>
      </c>
      <c r="C3241" s="190" t="str">
        <f t="shared" si="189"/>
        <v>Jun-2024</v>
      </c>
      <c r="D3241" s="2">
        <v>45473</v>
      </c>
      <c r="E3241" t="s">
        <v>950</v>
      </c>
      <c r="F3241" t="s">
        <v>951</v>
      </c>
      <c r="G3241" t="s">
        <v>952</v>
      </c>
      <c r="H3241" t="s">
        <v>689</v>
      </c>
      <c r="I3241" t="s">
        <v>974</v>
      </c>
      <c r="J3241" t="s">
        <v>975</v>
      </c>
      <c r="K3241" t="s">
        <v>976</v>
      </c>
      <c r="L3241" t="s">
        <v>977</v>
      </c>
      <c r="M3241" t="s">
        <v>978</v>
      </c>
      <c r="N3241" t="s">
        <v>921</v>
      </c>
      <c r="O3241">
        <v>1595</v>
      </c>
    </row>
    <row r="3242" spans="1:15" x14ac:dyDescent="0.35">
      <c r="A3242" s="189" t="str">
        <f t="shared" si="187"/>
        <v>Jun</v>
      </c>
      <c r="B3242" s="190" t="str">
        <f t="shared" si="188"/>
        <v>2024</v>
      </c>
      <c r="C3242" s="190" t="str">
        <f t="shared" si="189"/>
        <v>Jun-2024</v>
      </c>
      <c r="D3242" s="2">
        <v>45473</v>
      </c>
      <c r="E3242" t="s">
        <v>950</v>
      </c>
      <c r="F3242" t="s">
        <v>951</v>
      </c>
      <c r="G3242" t="s">
        <v>952</v>
      </c>
      <c r="H3242" t="s">
        <v>693</v>
      </c>
      <c r="I3242" t="s">
        <v>979</v>
      </c>
      <c r="J3242" t="s">
        <v>980</v>
      </c>
      <c r="K3242" t="s">
        <v>981</v>
      </c>
      <c r="L3242" t="s">
        <v>982</v>
      </c>
      <c r="M3242" t="s">
        <v>983</v>
      </c>
      <c r="N3242" t="s">
        <v>1528</v>
      </c>
      <c r="O3242">
        <v>230</v>
      </c>
    </row>
    <row r="3243" spans="1:15" x14ac:dyDescent="0.35">
      <c r="A3243" s="189" t="str">
        <f t="shared" si="187"/>
        <v>Jun</v>
      </c>
      <c r="B3243" s="190" t="str">
        <f t="shared" si="188"/>
        <v>2024</v>
      </c>
      <c r="C3243" s="190" t="str">
        <f t="shared" si="189"/>
        <v>Jun-2024</v>
      </c>
      <c r="D3243" s="2">
        <v>45473</v>
      </c>
      <c r="E3243" t="s">
        <v>950</v>
      </c>
      <c r="F3243" t="s">
        <v>951</v>
      </c>
      <c r="G3243" t="s">
        <v>952</v>
      </c>
      <c r="H3243" t="s">
        <v>693</v>
      </c>
      <c r="I3243" t="s">
        <v>979</v>
      </c>
      <c r="J3243" t="s">
        <v>980</v>
      </c>
      <c r="K3243" t="s">
        <v>981</v>
      </c>
      <c r="L3243" t="s">
        <v>982</v>
      </c>
      <c r="M3243" t="s">
        <v>983</v>
      </c>
      <c r="N3243" t="s">
        <v>1529</v>
      </c>
      <c r="O3243">
        <v>10</v>
      </c>
    </row>
    <row r="3244" spans="1:15" x14ac:dyDescent="0.35">
      <c r="A3244" s="189" t="str">
        <f t="shared" si="187"/>
        <v>Jun</v>
      </c>
      <c r="B3244" s="190" t="str">
        <f t="shared" si="188"/>
        <v>2024</v>
      </c>
      <c r="C3244" s="190" t="str">
        <f t="shared" si="189"/>
        <v>Jun-2024</v>
      </c>
      <c r="D3244" s="2">
        <v>45473</v>
      </c>
      <c r="E3244" t="s">
        <v>950</v>
      </c>
      <c r="F3244" t="s">
        <v>951</v>
      </c>
      <c r="G3244" t="s">
        <v>952</v>
      </c>
      <c r="H3244" t="s">
        <v>693</v>
      </c>
      <c r="I3244" t="s">
        <v>979</v>
      </c>
      <c r="J3244" t="s">
        <v>980</v>
      </c>
      <c r="K3244" t="s">
        <v>981</v>
      </c>
      <c r="L3244" t="s">
        <v>982</v>
      </c>
      <c r="M3244" t="s">
        <v>983</v>
      </c>
      <c r="N3244" t="s">
        <v>919</v>
      </c>
      <c r="O3244">
        <v>915</v>
      </c>
    </row>
    <row r="3245" spans="1:15" x14ac:dyDescent="0.35">
      <c r="A3245" s="189" t="str">
        <f t="shared" si="187"/>
        <v>Jun</v>
      </c>
      <c r="B3245" s="190" t="str">
        <f t="shared" si="188"/>
        <v>2024</v>
      </c>
      <c r="C3245" s="190" t="str">
        <f t="shared" si="189"/>
        <v>Jun-2024</v>
      </c>
      <c r="D3245" s="2">
        <v>45473</v>
      </c>
      <c r="E3245" t="s">
        <v>950</v>
      </c>
      <c r="F3245" t="s">
        <v>951</v>
      </c>
      <c r="G3245" t="s">
        <v>952</v>
      </c>
      <c r="H3245" t="s">
        <v>693</v>
      </c>
      <c r="I3245" t="s">
        <v>979</v>
      </c>
      <c r="J3245" t="s">
        <v>980</v>
      </c>
      <c r="K3245" t="s">
        <v>981</v>
      </c>
      <c r="L3245" t="s">
        <v>982</v>
      </c>
      <c r="M3245" t="s">
        <v>983</v>
      </c>
      <c r="N3245" t="s">
        <v>920</v>
      </c>
      <c r="O3245">
        <v>4800</v>
      </c>
    </row>
    <row r="3246" spans="1:15" x14ac:dyDescent="0.35">
      <c r="A3246" s="189" t="str">
        <f t="shared" si="187"/>
        <v>Jun</v>
      </c>
      <c r="B3246" s="190" t="str">
        <f t="shared" si="188"/>
        <v>2024</v>
      </c>
      <c r="C3246" s="190" t="str">
        <f t="shared" si="189"/>
        <v>Jun-2024</v>
      </c>
      <c r="D3246" s="2">
        <v>45473</v>
      </c>
      <c r="E3246" t="s">
        <v>950</v>
      </c>
      <c r="F3246" t="s">
        <v>951</v>
      </c>
      <c r="G3246" t="s">
        <v>952</v>
      </c>
      <c r="H3246" t="s">
        <v>693</v>
      </c>
      <c r="I3246" t="s">
        <v>979</v>
      </c>
      <c r="J3246" t="s">
        <v>980</v>
      </c>
      <c r="K3246" t="s">
        <v>981</v>
      </c>
      <c r="L3246" t="s">
        <v>982</v>
      </c>
      <c r="M3246" t="s">
        <v>983</v>
      </c>
      <c r="N3246" t="s">
        <v>922</v>
      </c>
      <c r="O3246">
        <v>530</v>
      </c>
    </row>
    <row r="3247" spans="1:15" x14ac:dyDescent="0.35">
      <c r="A3247" s="189" t="str">
        <f t="shared" si="187"/>
        <v>Jun</v>
      </c>
      <c r="B3247" s="190" t="str">
        <f t="shared" si="188"/>
        <v>2024</v>
      </c>
      <c r="C3247" s="190" t="str">
        <f t="shared" si="189"/>
        <v>Jun-2024</v>
      </c>
      <c r="D3247" s="2">
        <v>45473</v>
      </c>
      <c r="E3247" t="s">
        <v>950</v>
      </c>
      <c r="F3247" t="s">
        <v>951</v>
      </c>
      <c r="G3247" t="s">
        <v>952</v>
      </c>
      <c r="H3247" t="s">
        <v>693</v>
      </c>
      <c r="I3247" t="s">
        <v>979</v>
      </c>
      <c r="J3247" t="s">
        <v>980</v>
      </c>
      <c r="K3247" t="s">
        <v>981</v>
      </c>
      <c r="L3247" t="s">
        <v>982</v>
      </c>
      <c r="M3247" t="s">
        <v>983</v>
      </c>
      <c r="N3247" t="s">
        <v>921</v>
      </c>
      <c r="O3247">
        <v>1980</v>
      </c>
    </row>
    <row r="3248" spans="1:15" x14ac:dyDescent="0.35">
      <c r="A3248" s="189" t="str">
        <f t="shared" si="187"/>
        <v>Jun</v>
      </c>
      <c r="B3248" s="190" t="str">
        <f t="shared" si="188"/>
        <v>2024</v>
      </c>
      <c r="C3248" s="190" t="str">
        <f t="shared" si="189"/>
        <v>Jun-2024</v>
      </c>
      <c r="D3248" s="2">
        <v>45473</v>
      </c>
      <c r="E3248" t="s">
        <v>950</v>
      </c>
      <c r="F3248" t="s">
        <v>951</v>
      </c>
      <c r="G3248" t="s">
        <v>952</v>
      </c>
      <c r="H3248" t="s">
        <v>694</v>
      </c>
      <c r="I3248" t="s">
        <v>984</v>
      </c>
      <c r="J3248" t="s">
        <v>985</v>
      </c>
      <c r="K3248" t="s">
        <v>986</v>
      </c>
      <c r="L3248" t="s">
        <v>987</v>
      </c>
      <c r="M3248" t="s">
        <v>988</v>
      </c>
      <c r="N3248" t="s">
        <v>1528</v>
      </c>
      <c r="O3248">
        <v>110</v>
      </c>
    </row>
    <row r="3249" spans="1:15" x14ac:dyDescent="0.35">
      <c r="A3249" s="189" t="str">
        <f t="shared" si="187"/>
        <v>Jun</v>
      </c>
      <c r="B3249" s="190" t="str">
        <f t="shared" si="188"/>
        <v>2024</v>
      </c>
      <c r="C3249" s="190" t="str">
        <f t="shared" si="189"/>
        <v>Jun-2024</v>
      </c>
      <c r="D3249" s="2">
        <v>45473</v>
      </c>
      <c r="E3249" t="s">
        <v>950</v>
      </c>
      <c r="F3249" t="s">
        <v>951</v>
      </c>
      <c r="G3249" t="s">
        <v>952</v>
      </c>
      <c r="H3249" t="s">
        <v>694</v>
      </c>
      <c r="I3249" t="s">
        <v>984</v>
      </c>
      <c r="J3249" t="s">
        <v>985</v>
      </c>
      <c r="K3249" t="s">
        <v>986</v>
      </c>
      <c r="L3249" t="s">
        <v>987</v>
      </c>
      <c r="M3249" t="s">
        <v>988</v>
      </c>
      <c r="N3249" t="s">
        <v>1529</v>
      </c>
      <c r="O3249">
        <v>10</v>
      </c>
    </row>
    <row r="3250" spans="1:15" x14ac:dyDescent="0.35">
      <c r="A3250" s="189" t="str">
        <f t="shared" si="187"/>
        <v>Jun</v>
      </c>
      <c r="B3250" s="190" t="str">
        <f t="shared" si="188"/>
        <v>2024</v>
      </c>
      <c r="C3250" s="190" t="str">
        <f t="shared" si="189"/>
        <v>Jun-2024</v>
      </c>
      <c r="D3250" s="2">
        <v>45473</v>
      </c>
      <c r="E3250" t="s">
        <v>950</v>
      </c>
      <c r="F3250" t="s">
        <v>951</v>
      </c>
      <c r="G3250" t="s">
        <v>952</v>
      </c>
      <c r="H3250" t="s">
        <v>694</v>
      </c>
      <c r="I3250" t="s">
        <v>984</v>
      </c>
      <c r="J3250" t="s">
        <v>985</v>
      </c>
      <c r="K3250" t="s">
        <v>986</v>
      </c>
      <c r="L3250" t="s">
        <v>987</v>
      </c>
      <c r="M3250" t="s">
        <v>988</v>
      </c>
      <c r="N3250" t="s">
        <v>919</v>
      </c>
      <c r="O3250">
        <v>330</v>
      </c>
    </row>
    <row r="3251" spans="1:15" x14ac:dyDescent="0.35">
      <c r="A3251" s="189" t="str">
        <f t="shared" si="187"/>
        <v>Jun</v>
      </c>
      <c r="B3251" s="190" t="str">
        <f t="shared" si="188"/>
        <v>2024</v>
      </c>
      <c r="C3251" s="190" t="str">
        <f t="shared" si="189"/>
        <v>Jun-2024</v>
      </c>
      <c r="D3251" s="2">
        <v>45473</v>
      </c>
      <c r="E3251" t="s">
        <v>950</v>
      </c>
      <c r="F3251" t="s">
        <v>951</v>
      </c>
      <c r="G3251" t="s">
        <v>952</v>
      </c>
      <c r="H3251" t="s">
        <v>694</v>
      </c>
      <c r="I3251" t="s">
        <v>984</v>
      </c>
      <c r="J3251" t="s">
        <v>985</v>
      </c>
      <c r="K3251" t="s">
        <v>986</v>
      </c>
      <c r="L3251" t="s">
        <v>987</v>
      </c>
      <c r="M3251" t="s">
        <v>988</v>
      </c>
      <c r="N3251" t="s">
        <v>920</v>
      </c>
      <c r="O3251">
        <v>3145</v>
      </c>
    </row>
    <row r="3252" spans="1:15" x14ac:dyDescent="0.35">
      <c r="A3252" s="189" t="str">
        <f t="shared" si="187"/>
        <v>Jun</v>
      </c>
      <c r="B3252" s="190" t="str">
        <f t="shared" si="188"/>
        <v>2024</v>
      </c>
      <c r="C3252" s="190" t="str">
        <f t="shared" si="189"/>
        <v>Jun-2024</v>
      </c>
      <c r="D3252" s="2">
        <v>45473</v>
      </c>
      <c r="E3252" t="s">
        <v>950</v>
      </c>
      <c r="F3252" t="s">
        <v>951</v>
      </c>
      <c r="G3252" t="s">
        <v>952</v>
      </c>
      <c r="H3252" t="s">
        <v>694</v>
      </c>
      <c r="I3252" t="s">
        <v>984</v>
      </c>
      <c r="J3252" t="s">
        <v>985</v>
      </c>
      <c r="K3252" t="s">
        <v>986</v>
      </c>
      <c r="L3252" t="s">
        <v>987</v>
      </c>
      <c r="M3252" t="s">
        <v>988</v>
      </c>
      <c r="N3252" t="s">
        <v>922</v>
      </c>
      <c r="O3252">
        <v>2095</v>
      </c>
    </row>
    <row r="3253" spans="1:15" x14ac:dyDescent="0.35">
      <c r="A3253" s="189" t="str">
        <f t="shared" si="187"/>
        <v>Jun</v>
      </c>
      <c r="B3253" s="190" t="str">
        <f t="shared" si="188"/>
        <v>2024</v>
      </c>
      <c r="C3253" s="190" t="str">
        <f t="shared" si="189"/>
        <v>Jun-2024</v>
      </c>
      <c r="D3253" s="2">
        <v>45473</v>
      </c>
      <c r="E3253" t="s">
        <v>950</v>
      </c>
      <c r="F3253" t="s">
        <v>951</v>
      </c>
      <c r="G3253" t="s">
        <v>952</v>
      </c>
      <c r="H3253" t="s">
        <v>694</v>
      </c>
      <c r="I3253" t="s">
        <v>984</v>
      </c>
      <c r="J3253" t="s">
        <v>985</v>
      </c>
      <c r="K3253" t="s">
        <v>986</v>
      </c>
      <c r="L3253" t="s">
        <v>987</v>
      </c>
      <c r="M3253" t="s">
        <v>988</v>
      </c>
      <c r="N3253" t="s">
        <v>921</v>
      </c>
      <c r="O3253">
        <v>2860</v>
      </c>
    </row>
    <row r="3254" spans="1:15" x14ac:dyDescent="0.35">
      <c r="A3254" s="189" t="str">
        <f t="shared" si="187"/>
        <v>Jun</v>
      </c>
      <c r="B3254" s="190" t="str">
        <f t="shared" si="188"/>
        <v>2024</v>
      </c>
      <c r="C3254" s="190" t="str">
        <f t="shared" si="189"/>
        <v>Jun-2024</v>
      </c>
      <c r="D3254" s="2">
        <v>45473</v>
      </c>
      <c r="E3254" t="s">
        <v>989</v>
      </c>
      <c r="F3254" t="s">
        <v>990</v>
      </c>
      <c r="G3254" t="s">
        <v>991</v>
      </c>
      <c r="H3254" t="s">
        <v>674</v>
      </c>
      <c r="I3254" t="s">
        <v>992</v>
      </c>
      <c r="J3254" t="s">
        <v>993</v>
      </c>
      <c r="K3254" t="s">
        <v>994</v>
      </c>
      <c r="L3254" t="s">
        <v>995</v>
      </c>
      <c r="M3254" t="s">
        <v>996</v>
      </c>
      <c r="N3254" t="s">
        <v>1528</v>
      </c>
      <c r="O3254">
        <v>420</v>
      </c>
    </row>
    <row r="3255" spans="1:15" x14ac:dyDescent="0.35">
      <c r="A3255" s="189" t="str">
        <f t="shared" si="187"/>
        <v>Jun</v>
      </c>
      <c r="B3255" s="190" t="str">
        <f t="shared" si="188"/>
        <v>2024</v>
      </c>
      <c r="C3255" s="190" t="str">
        <f t="shared" si="189"/>
        <v>Jun-2024</v>
      </c>
      <c r="D3255" s="2">
        <v>45473</v>
      </c>
      <c r="E3255" t="s">
        <v>989</v>
      </c>
      <c r="F3255" t="s">
        <v>990</v>
      </c>
      <c r="G3255" t="s">
        <v>991</v>
      </c>
      <c r="H3255" t="s">
        <v>674</v>
      </c>
      <c r="I3255" t="s">
        <v>992</v>
      </c>
      <c r="J3255" t="s">
        <v>993</v>
      </c>
      <c r="K3255" t="s">
        <v>994</v>
      </c>
      <c r="L3255" t="s">
        <v>995</v>
      </c>
      <c r="M3255" t="s">
        <v>996</v>
      </c>
      <c r="N3255" t="s">
        <v>1529</v>
      </c>
      <c r="O3255">
        <v>10</v>
      </c>
    </row>
    <row r="3256" spans="1:15" x14ac:dyDescent="0.35">
      <c r="A3256" s="189" t="str">
        <f t="shared" si="187"/>
        <v>Jun</v>
      </c>
      <c r="B3256" s="190" t="str">
        <f t="shared" si="188"/>
        <v>2024</v>
      </c>
      <c r="C3256" s="190" t="str">
        <f t="shared" si="189"/>
        <v>Jun-2024</v>
      </c>
      <c r="D3256" s="2">
        <v>45473</v>
      </c>
      <c r="E3256" t="s">
        <v>989</v>
      </c>
      <c r="F3256" t="s">
        <v>990</v>
      </c>
      <c r="G3256" t="s">
        <v>991</v>
      </c>
      <c r="H3256" t="s">
        <v>674</v>
      </c>
      <c r="I3256" t="s">
        <v>992</v>
      </c>
      <c r="J3256" t="s">
        <v>993</v>
      </c>
      <c r="K3256" t="s">
        <v>994</v>
      </c>
      <c r="L3256" t="s">
        <v>995</v>
      </c>
      <c r="M3256" t="s">
        <v>996</v>
      </c>
      <c r="N3256" t="s">
        <v>919</v>
      </c>
      <c r="O3256">
        <v>1195</v>
      </c>
    </row>
    <row r="3257" spans="1:15" x14ac:dyDescent="0.35">
      <c r="A3257" s="189" t="str">
        <f t="shared" si="187"/>
        <v>Jun</v>
      </c>
      <c r="B3257" s="190" t="str">
        <f t="shared" si="188"/>
        <v>2024</v>
      </c>
      <c r="C3257" s="190" t="str">
        <f t="shared" si="189"/>
        <v>Jun-2024</v>
      </c>
      <c r="D3257" s="2">
        <v>45473</v>
      </c>
      <c r="E3257" t="s">
        <v>989</v>
      </c>
      <c r="F3257" t="s">
        <v>990</v>
      </c>
      <c r="G3257" t="s">
        <v>991</v>
      </c>
      <c r="H3257" t="s">
        <v>674</v>
      </c>
      <c r="I3257" t="s">
        <v>992</v>
      </c>
      <c r="J3257" t="s">
        <v>993</v>
      </c>
      <c r="K3257" t="s">
        <v>994</v>
      </c>
      <c r="L3257" t="s">
        <v>995</v>
      </c>
      <c r="M3257" t="s">
        <v>996</v>
      </c>
      <c r="N3257" t="s">
        <v>920</v>
      </c>
      <c r="O3257">
        <v>8350</v>
      </c>
    </row>
    <row r="3258" spans="1:15" x14ac:dyDescent="0.35">
      <c r="A3258" s="189" t="str">
        <f t="shared" si="187"/>
        <v>Jun</v>
      </c>
      <c r="B3258" s="190" t="str">
        <f t="shared" si="188"/>
        <v>2024</v>
      </c>
      <c r="C3258" s="190" t="str">
        <f t="shared" si="189"/>
        <v>Jun-2024</v>
      </c>
      <c r="D3258" s="2">
        <v>45473</v>
      </c>
      <c r="E3258" t="s">
        <v>989</v>
      </c>
      <c r="F3258" t="s">
        <v>990</v>
      </c>
      <c r="G3258" t="s">
        <v>991</v>
      </c>
      <c r="H3258" t="s">
        <v>674</v>
      </c>
      <c r="I3258" t="s">
        <v>992</v>
      </c>
      <c r="J3258" t="s">
        <v>993</v>
      </c>
      <c r="K3258" t="s">
        <v>994</v>
      </c>
      <c r="L3258" t="s">
        <v>995</v>
      </c>
      <c r="M3258" t="s">
        <v>996</v>
      </c>
      <c r="N3258" t="s">
        <v>922</v>
      </c>
      <c r="O3258">
        <v>1580</v>
      </c>
    </row>
    <row r="3259" spans="1:15" x14ac:dyDescent="0.35">
      <c r="A3259" s="189" t="str">
        <f t="shared" si="187"/>
        <v>Jun</v>
      </c>
      <c r="B3259" s="190" t="str">
        <f t="shared" si="188"/>
        <v>2024</v>
      </c>
      <c r="C3259" s="190" t="str">
        <f t="shared" si="189"/>
        <v>Jun-2024</v>
      </c>
      <c r="D3259" s="2">
        <v>45473</v>
      </c>
      <c r="E3259" t="s">
        <v>989</v>
      </c>
      <c r="F3259" t="s">
        <v>990</v>
      </c>
      <c r="G3259" t="s">
        <v>991</v>
      </c>
      <c r="H3259" t="s">
        <v>674</v>
      </c>
      <c r="I3259" t="s">
        <v>992</v>
      </c>
      <c r="J3259" t="s">
        <v>993</v>
      </c>
      <c r="K3259" t="s">
        <v>994</v>
      </c>
      <c r="L3259" t="s">
        <v>995</v>
      </c>
      <c r="M3259" t="s">
        <v>996</v>
      </c>
      <c r="N3259" t="s">
        <v>921</v>
      </c>
      <c r="O3259">
        <v>4270</v>
      </c>
    </row>
    <row r="3260" spans="1:15" x14ac:dyDescent="0.35">
      <c r="A3260" s="189" t="str">
        <f t="shared" si="187"/>
        <v>Jun</v>
      </c>
      <c r="B3260" s="190" t="str">
        <f t="shared" si="188"/>
        <v>2024</v>
      </c>
      <c r="C3260" s="190" t="str">
        <f t="shared" si="189"/>
        <v>Jun-2024</v>
      </c>
      <c r="D3260" s="2">
        <v>45473</v>
      </c>
      <c r="E3260" t="s">
        <v>989</v>
      </c>
      <c r="F3260" t="s">
        <v>990</v>
      </c>
      <c r="G3260" t="s">
        <v>991</v>
      </c>
      <c r="H3260" t="s">
        <v>678</v>
      </c>
      <c r="I3260" t="s">
        <v>997</v>
      </c>
      <c r="J3260" t="s">
        <v>998</v>
      </c>
      <c r="K3260" t="s">
        <v>999</v>
      </c>
      <c r="L3260" t="s">
        <v>1000</v>
      </c>
      <c r="M3260" t="s">
        <v>1001</v>
      </c>
      <c r="N3260" t="s">
        <v>1528</v>
      </c>
      <c r="O3260">
        <v>265</v>
      </c>
    </row>
    <row r="3261" spans="1:15" x14ac:dyDescent="0.35">
      <c r="A3261" s="189" t="str">
        <f t="shared" si="187"/>
        <v>Jun</v>
      </c>
      <c r="B3261" s="190" t="str">
        <f t="shared" si="188"/>
        <v>2024</v>
      </c>
      <c r="C3261" s="190" t="str">
        <f t="shared" si="189"/>
        <v>Jun-2024</v>
      </c>
      <c r="D3261" s="2">
        <v>45473</v>
      </c>
      <c r="E3261" t="s">
        <v>989</v>
      </c>
      <c r="F3261" t="s">
        <v>990</v>
      </c>
      <c r="G3261" t="s">
        <v>991</v>
      </c>
      <c r="H3261" t="s">
        <v>678</v>
      </c>
      <c r="I3261" t="s">
        <v>997</v>
      </c>
      <c r="J3261" t="s">
        <v>998</v>
      </c>
      <c r="K3261" t="s">
        <v>999</v>
      </c>
      <c r="L3261" t="s">
        <v>1000</v>
      </c>
      <c r="M3261" t="s">
        <v>1001</v>
      </c>
      <c r="N3261" t="s">
        <v>1529</v>
      </c>
      <c r="O3261" t="s">
        <v>958</v>
      </c>
    </row>
    <row r="3262" spans="1:15" x14ac:dyDescent="0.35">
      <c r="A3262" s="189" t="str">
        <f t="shared" si="187"/>
        <v>Jun</v>
      </c>
      <c r="B3262" s="190" t="str">
        <f t="shared" si="188"/>
        <v>2024</v>
      </c>
      <c r="C3262" s="190" t="str">
        <f t="shared" si="189"/>
        <v>Jun-2024</v>
      </c>
      <c r="D3262" s="2">
        <v>45473</v>
      </c>
      <c r="E3262" t="s">
        <v>989</v>
      </c>
      <c r="F3262" t="s">
        <v>990</v>
      </c>
      <c r="G3262" t="s">
        <v>991</v>
      </c>
      <c r="H3262" t="s">
        <v>678</v>
      </c>
      <c r="I3262" t="s">
        <v>997</v>
      </c>
      <c r="J3262" t="s">
        <v>998</v>
      </c>
      <c r="K3262" t="s">
        <v>999</v>
      </c>
      <c r="L3262" t="s">
        <v>1000</v>
      </c>
      <c r="M3262" t="s">
        <v>1001</v>
      </c>
      <c r="N3262" t="s">
        <v>919</v>
      </c>
      <c r="O3262">
        <v>705</v>
      </c>
    </row>
    <row r="3263" spans="1:15" x14ac:dyDescent="0.35">
      <c r="A3263" s="189" t="str">
        <f t="shared" si="187"/>
        <v>Jun</v>
      </c>
      <c r="B3263" s="190" t="str">
        <f t="shared" si="188"/>
        <v>2024</v>
      </c>
      <c r="C3263" s="190" t="str">
        <f t="shared" si="189"/>
        <v>Jun-2024</v>
      </c>
      <c r="D3263" s="2">
        <v>45473</v>
      </c>
      <c r="E3263" t="s">
        <v>989</v>
      </c>
      <c r="F3263" t="s">
        <v>990</v>
      </c>
      <c r="G3263" t="s">
        <v>991</v>
      </c>
      <c r="H3263" t="s">
        <v>678</v>
      </c>
      <c r="I3263" t="s">
        <v>997</v>
      </c>
      <c r="J3263" t="s">
        <v>998</v>
      </c>
      <c r="K3263" t="s">
        <v>999</v>
      </c>
      <c r="L3263" t="s">
        <v>1000</v>
      </c>
      <c r="M3263" t="s">
        <v>1001</v>
      </c>
      <c r="N3263" t="s">
        <v>920</v>
      </c>
      <c r="O3263">
        <v>3350</v>
      </c>
    </row>
    <row r="3264" spans="1:15" x14ac:dyDescent="0.35">
      <c r="A3264" s="189" t="str">
        <f t="shared" si="187"/>
        <v>Jun</v>
      </c>
      <c r="B3264" s="190" t="str">
        <f t="shared" si="188"/>
        <v>2024</v>
      </c>
      <c r="C3264" s="190" t="str">
        <f t="shared" si="189"/>
        <v>Jun-2024</v>
      </c>
      <c r="D3264" s="2">
        <v>45473</v>
      </c>
      <c r="E3264" t="s">
        <v>989</v>
      </c>
      <c r="F3264" t="s">
        <v>990</v>
      </c>
      <c r="G3264" t="s">
        <v>991</v>
      </c>
      <c r="H3264" t="s">
        <v>678</v>
      </c>
      <c r="I3264" t="s">
        <v>997</v>
      </c>
      <c r="J3264" t="s">
        <v>998</v>
      </c>
      <c r="K3264" t="s">
        <v>999</v>
      </c>
      <c r="L3264" t="s">
        <v>1000</v>
      </c>
      <c r="M3264" t="s">
        <v>1001</v>
      </c>
      <c r="N3264" t="s">
        <v>922</v>
      </c>
      <c r="O3264">
        <v>615</v>
      </c>
    </row>
    <row r="3265" spans="1:15" x14ac:dyDescent="0.35">
      <c r="A3265" s="189" t="str">
        <f t="shared" si="187"/>
        <v>Jun</v>
      </c>
      <c r="B3265" s="190" t="str">
        <f t="shared" si="188"/>
        <v>2024</v>
      </c>
      <c r="C3265" s="190" t="str">
        <f t="shared" si="189"/>
        <v>Jun-2024</v>
      </c>
      <c r="D3265" s="2">
        <v>45473</v>
      </c>
      <c r="E3265" t="s">
        <v>989</v>
      </c>
      <c r="F3265" t="s">
        <v>990</v>
      </c>
      <c r="G3265" t="s">
        <v>991</v>
      </c>
      <c r="H3265" t="s">
        <v>678</v>
      </c>
      <c r="I3265" t="s">
        <v>997</v>
      </c>
      <c r="J3265" t="s">
        <v>998</v>
      </c>
      <c r="K3265" t="s">
        <v>999</v>
      </c>
      <c r="L3265" t="s">
        <v>1000</v>
      </c>
      <c r="M3265" t="s">
        <v>1001</v>
      </c>
      <c r="N3265" t="s">
        <v>921</v>
      </c>
      <c r="O3265">
        <v>1250</v>
      </c>
    </row>
    <row r="3266" spans="1:15" x14ac:dyDescent="0.35">
      <c r="A3266" s="189" t="str">
        <f t="shared" si="187"/>
        <v>Jun</v>
      </c>
      <c r="B3266" s="190" t="str">
        <f t="shared" si="188"/>
        <v>2024</v>
      </c>
      <c r="C3266" s="190" t="str">
        <f t="shared" si="189"/>
        <v>Jun-2024</v>
      </c>
      <c r="D3266" s="2">
        <v>45473</v>
      </c>
      <c r="E3266" t="s">
        <v>989</v>
      </c>
      <c r="F3266" t="s">
        <v>990</v>
      </c>
      <c r="G3266" t="s">
        <v>991</v>
      </c>
      <c r="H3266" t="s">
        <v>679</v>
      </c>
      <c r="I3266" t="s">
        <v>1002</v>
      </c>
      <c r="J3266" t="s">
        <v>1003</v>
      </c>
      <c r="K3266" t="s">
        <v>1004</v>
      </c>
      <c r="L3266" t="s">
        <v>1005</v>
      </c>
      <c r="M3266" t="s">
        <v>1006</v>
      </c>
      <c r="N3266" t="s">
        <v>1528</v>
      </c>
      <c r="O3266">
        <v>40</v>
      </c>
    </row>
    <row r="3267" spans="1:15" x14ac:dyDescent="0.35">
      <c r="A3267" s="189" t="str">
        <f t="shared" ref="A3267:A3330" si="190">TEXT(D3267,"mmm")</f>
        <v>Jun</v>
      </c>
      <c r="B3267" s="190" t="str">
        <f t="shared" ref="B3267:B3330" si="191">TEXT(D3267,"yyyy")</f>
        <v>2024</v>
      </c>
      <c r="C3267" s="190" t="str">
        <f t="shared" ref="C3267:C3330" si="192">_xlfn.CONCAT(A3267&amp;"-"&amp;B3267)</f>
        <v>Jun-2024</v>
      </c>
      <c r="D3267" s="2">
        <v>45473</v>
      </c>
      <c r="E3267" t="s">
        <v>989</v>
      </c>
      <c r="F3267" t="s">
        <v>990</v>
      </c>
      <c r="G3267" t="s">
        <v>991</v>
      </c>
      <c r="H3267" t="s">
        <v>679</v>
      </c>
      <c r="I3267" t="s">
        <v>1002</v>
      </c>
      <c r="J3267" t="s">
        <v>1003</v>
      </c>
      <c r="K3267" t="s">
        <v>1004</v>
      </c>
      <c r="L3267" t="s">
        <v>1005</v>
      </c>
      <c r="M3267" t="s">
        <v>1006</v>
      </c>
      <c r="N3267" t="s">
        <v>1529</v>
      </c>
      <c r="O3267" t="s">
        <v>958</v>
      </c>
    </row>
    <row r="3268" spans="1:15" x14ac:dyDescent="0.35">
      <c r="A3268" s="189" t="str">
        <f t="shared" si="190"/>
        <v>Jun</v>
      </c>
      <c r="B3268" s="190" t="str">
        <f t="shared" si="191"/>
        <v>2024</v>
      </c>
      <c r="C3268" s="190" t="str">
        <f t="shared" si="192"/>
        <v>Jun-2024</v>
      </c>
      <c r="D3268" s="2">
        <v>45473</v>
      </c>
      <c r="E3268" t="s">
        <v>989</v>
      </c>
      <c r="F3268" t="s">
        <v>990</v>
      </c>
      <c r="G3268" t="s">
        <v>991</v>
      </c>
      <c r="H3268" t="s">
        <v>679</v>
      </c>
      <c r="I3268" t="s">
        <v>1002</v>
      </c>
      <c r="J3268" t="s">
        <v>1003</v>
      </c>
      <c r="K3268" t="s">
        <v>1004</v>
      </c>
      <c r="L3268" t="s">
        <v>1005</v>
      </c>
      <c r="M3268" t="s">
        <v>1006</v>
      </c>
      <c r="N3268" t="s">
        <v>919</v>
      </c>
      <c r="O3268">
        <v>95</v>
      </c>
    </row>
    <row r="3269" spans="1:15" x14ac:dyDescent="0.35">
      <c r="A3269" s="189" t="str">
        <f t="shared" si="190"/>
        <v>Jun</v>
      </c>
      <c r="B3269" s="190" t="str">
        <f t="shared" si="191"/>
        <v>2024</v>
      </c>
      <c r="C3269" s="190" t="str">
        <f t="shared" si="192"/>
        <v>Jun-2024</v>
      </c>
      <c r="D3269" s="2">
        <v>45473</v>
      </c>
      <c r="E3269" t="s">
        <v>989</v>
      </c>
      <c r="F3269" t="s">
        <v>990</v>
      </c>
      <c r="G3269" t="s">
        <v>991</v>
      </c>
      <c r="H3269" t="s">
        <v>679</v>
      </c>
      <c r="I3269" t="s">
        <v>1002</v>
      </c>
      <c r="J3269" t="s">
        <v>1003</v>
      </c>
      <c r="K3269" t="s">
        <v>1004</v>
      </c>
      <c r="L3269" t="s">
        <v>1005</v>
      </c>
      <c r="M3269" t="s">
        <v>1006</v>
      </c>
      <c r="N3269" t="s">
        <v>920</v>
      </c>
      <c r="O3269">
        <v>780</v>
      </c>
    </row>
    <row r="3270" spans="1:15" x14ac:dyDescent="0.35">
      <c r="A3270" s="189" t="str">
        <f t="shared" si="190"/>
        <v>Jun</v>
      </c>
      <c r="B3270" s="190" t="str">
        <f t="shared" si="191"/>
        <v>2024</v>
      </c>
      <c r="C3270" s="190" t="str">
        <f t="shared" si="192"/>
        <v>Jun-2024</v>
      </c>
      <c r="D3270" s="2">
        <v>45473</v>
      </c>
      <c r="E3270" t="s">
        <v>989</v>
      </c>
      <c r="F3270" t="s">
        <v>990</v>
      </c>
      <c r="G3270" t="s">
        <v>991</v>
      </c>
      <c r="H3270" t="s">
        <v>679</v>
      </c>
      <c r="I3270" t="s">
        <v>1002</v>
      </c>
      <c r="J3270" t="s">
        <v>1003</v>
      </c>
      <c r="K3270" t="s">
        <v>1004</v>
      </c>
      <c r="L3270" t="s">
        <v>1005</v>
      </c>
      <c r="M3270" t="s">
        <v>1006</v>
      </c>
      <c r="N3270" t="s">
        <v>922</v>
      </c>
      <c r="O3270">
        <v>455</v>
      </c>
    </row>
    <row r="3271" spans="1:15" x14ac:dyDescent="0.35">
      <c r="A3271" s="189" t="str">
        <f t="shared" si="190"/>
        <v>Jun</v>
      </c>
      <c r="B3271" s="190" t="str">
        <f t="shared" si="191"/>
        <v>2024</v>
      </c>
      <c r="C3271" s="190" t="str">
        <f t="shared" si="192"/>
        <v>Jun-2024</v>
      </c>
      <c r="D3271" s="2">
        <v>45473</v>
      </c>
      <c r="E3271" t="s">
        <v>989</v>
      </c>
      <c r="F3271" t="s">
        <v>990</v>
      </c>
      <c r="G3271" t="s">
        <v>991</v>
      </c>
      <c r="H3271" t="s">
        <v>679</v>
      </c>
      <c r="I3271" t="s">
        <v>1002</v>
      </c>
      <c r="J3271" t="s">
        <v>1003</v>
      </c>
      <c r="K3271" t="s">
        <v>1004</v>
      </c>
      <c r="L3271" t="s">
        <v>1005</v>
      </c>
      <c r="M3271" t="s">
        <v>1006</v>
      </c>
      <c r="N3271" t="s">
        <v>921</v>
      </c>
      <c r="O3271">
        <v>565</v>
      </c>
    </row>
    <row r="3272" spans="1:15" x14ac:dyDescent="0.35">
      <c r="A3272" s="189" t="str">
        <f t="shared" si="190"/>
        <v>Jun</v>
      </c>
      <c r="B3272" s="190" t="str">
        <f t="shared" si="191"/>
        <v>2024</v>
      </c>
      <c r="C3272" s="190" t="str">
        <f t="shared" si="192"/>
        <v>Jun-2024</v>
      </c>
      <c r="D3272" s="2">
        <v>45473</v>
      </c>
      <c r="E3272" t="s">
        <v>989</v>
      </c>
      <c r="F3272" t="s">
        <v>990</v>
      </c>
      <c r="G3272" t="s">
        <v>991</v>
      </c>
      <c r="H3272" t="s">
        <v>679</v>
      </c>
      <c r="I3272" t="s">
        <v>1002</v>
      </c>
      <c r="J3272" t="s">
        <v>1003</v>
      </c>
      <c r="K3272" t="s">
        <v>1007</v>
      </c>
      <c r="L3272" t="s">
        <v>1008</v>
      </c>
      <c r="M3272" t="s">
        <v>1009</v>
      </c>
      <c r="N3272" t="s">
        <v>1528</v>
      </c>
      <c r="O3272">
        <v>310</v>
      </c>
    </row>
    <row r="3273" spans="1:15" x14ac:dyDescent="0.35">
      <c r="A3273" s="189" t="str">
        <f t="shared" si="190"/>
        <v>Jun</v>
      </c>
      <c r="B3273" s="190" t="str">
        <f t="shared" si="191"/>
        <v>2024</v>
      </c>
      <c r="C3273" s="190" t="str">
        <f t="shared" si="192"/>
        <v>Jun-2024</v>
      </c>
      <c r="D3273" s="2">
        <v>45473</v>
      </c>
      <c r="E3273" t="s">
        <v>989</v>
      </c>
      <c r="F3273" t="s">
        <v>990</v>
      </c>
      <c r="G3273" t="s">
        <v>991</v>
      </c>
      <c r="H3273" t="s">
        <v>679</v>
      </c>
      <c r="I3273" t="s">
        <v>1002</v>
      </c>
      <c r="J3273" t="s">
        <v>1003</v>
      </c>
      <c r="K3273" t="s">
        <v>1007</v>
      </c>
      <c r="L3273" t="s">
        <v>1008</v>
      </c>
      <c r="M3273" t="s">
        <v>1009</v>
      </c>
      <c r="N3273" t="s">
        <v>1529</v>
      </c>
      <c r="O3273">
        <v>5</v>
      </c>
    </row>
    <row r="3274" spans="1:15" x14ac:dyDescent="0.35">
      <c r="A3274" s="189" t="str">
        <f t="shared" si="190"/>
        <v>Jun</v>
      </c>
      <c r="B3274" s="190" t="str">
        <f t="shared" si="191"/>
        <v>2024</v>
      </c>
      <c r="C3274" s="190" t="str">
        <f t="shared" si="192"/>
        <v>Jun-2024</v>
      </c>
      <c r="D3274" s="2">
        <v>45473</v>
      </c>
      <c r="E3274" t="s">
        <v>989</v>
      </c>
      <c r="F3274" t="s">
        <v>990</v>
      </c>
      <c r="G3274" t="s">
        <v>991</v>
      </c>
      <c r="H3274" t="s">
        <v>679</v>
      </c>
      <c r="I3274" t="s">
        <v>1002</v>
      </c>
      <c r="J3274" t="s">
        <v>1003</v>
      </c>
      <c r="K3274" t="s">
        <v>1007</v>
      </c>
      <c r="L3274" t="s">
        <v>1008</v>
      </c>
      <c r="M3274" t="s">
        <v>1009</v>
      </c>
      <c r="N3274" t="s">
        <v>919</v>
      </c>
      <c r="O3274">
        <v>805</v>
      </c>
    </row>
    <row r="3275" spans="1:15" x14ac:dyDescent="0.35">
      <c r="A3275" s="189" t="str">
        <f t="shared" si="190"/>
        <v>Jun</v>
      </c>
      <c r="B3275" s="190" t="str">
        <f t="shared" si="191"/>
        <v>2024</v>
      </c>
      <c r="C3275" s="190" t="str">
        <f t="shared" si="192"/>
        <v>Jun-2024</v>
      </c>
      <c r="D3275" s="2">
        <v>45473</v>
      </c>
      <c r="E3275" t="s">
        <v>989</v>
      </c>
      <c r="F3275" t="s">
        <v>990</v>
      </c>
      <c r="G3275" t="s">
        <v>991</v>
      </c>
      <c r="H3275" t="s">
        <v>679</v>
      </c>
      <c r="I3275" t="s">
        <v>1002</v>
      </c>
      <c r="J3275" t="s">
        <v>1003</v>
      </c>
      <c r="K3275" t="s">
        <v>1007</v>
      </c>
      <c r="L3275" t="s">
        <v>1008</v>
      </c>
      <c r="M3275" t="s">
        <v>1009</v>
      </c>
      <c r="N3275" t="s">
        <v>920</v>
      </c>
      <c r="O3275">
        <v>3295</v>
      </c>
    </row>
    <row r="3276" spans="1:15" x14ac:dyDescent="0.35">
      <c r="A3276" s="189" t="str">
        <f t="shared" si="190"/>
        <v>Jun</v>
      </c>
      <c r="B3276" s="190" t="str">
        <f t="shared" si="191"/>
        <v>2024</v>
      </c>
      <c r="C3276" s="190" t="str">
        <f t="shared" si="192"/>
        <v>Jun-2024</v>
      </c>
      <c r="D3276" s="2">
        <v>45473</v>
      </c>
      <c r="E3276" t="s">
        <v>989</v>
      </c>
      <c r="F3276" t="s">
        <v>990</v>
      </c>
      <c r="G3276" t="s">
        <v>991</v>
      </c>
      <c r="H3276" t="s">
        <v>679</v>
      </c>
      <c r="I3276" t="s">
        <v>1002</v>
      </c>
      <c r="J3276" t="s">
        <v>1003</v>
      </c>
      <c r="K3276" t="s">
        <v>1007</v>
      </c>
      <c r="L3276" t="s">
        <v>1008</v>
      </c>
      <c r="M3276" t="s">
        <v>1009</v>
      </c>
      <c r="N3276" t="s">
        <v>922</v>
      </c>
      <c r="O3276">
        <v>2345</v>
      </c>
    </row>
    <row r="3277" spans="1:15" x14ac:dyDescent="0.35">
      <c r="A3277" s="189" t="str">
        <f t="shared" si="190"/>
        <v>Jun</v>
      </c>
      <c r="B3277" s="190" t="str">
        <f t="shared" si="191"/>
        <v>2024</v>
      </c>
      <c r="C3277" s="190" t="str">
        <f t="shared" si="192"/>
        <v>Jun-2024</v>
      </c>
      <c r="D3277" s="2">
        <v>45473</v>
      </c>
      <c r="E3277" t="s">
        <v>989</v>
      </c>
      <c r="F3277" t="s">
        <v>990</v>
      </c>
      <c r="G3277" t="s">
        <v>991</v>
      </c>
      <c r="H3277" t="s">
        <v>679</v>
      </c>
      <c r="I3277" t="s">
        <v>1002</v>
      </c>
      <c r="J3277" t="s">
        <v>1003</v>
      </c>
      <c r="K3277" t="s">
        <v>1007</v>
      </c>
      <c r="L3277" t="s">
        <v>1008</v>
      </c>
      <c r="M3277" t="s">
        <v>1009</v>
      </c>
      <c r="N3277" t="s">
        <v>921</v>
      </c>
      <c r="O3277">
        <v>2740</v>
      </c>
    </row>
    <row r="3278" spans="1:15" x14ac:dyDescent="0.35">
      <c r="A3278" s="189" t="str">
        <f t="shared" si="190"/>
        <v>Jun</v>
      </c>
      <c r="B3278" s="190" t="str">
        <f t="shared" si="191"/>
        <v>2024</v>
      </c>
      <c r="C3278" s="190" t="str">
        <f t="shared" si="192"/>
        <v>Jun-2024</v>
      </c>
      <c r="D3278" s="2">
        <v>45473</v>
      </c>
      <c r="E3278" t="s">
        <v>989</v>
      </c>
      <c r="F3278" t="s">
        <v>990</v>
      </c>
      <c r="G3278" t="s">
        <v>991</v>
      </c>
      <c r="H3278" t="s">
        <v>679</v>
      </c>
      <c r="I3278" t="s">
        <v>1002</v>
      </c>
      <c r="J3278" t="s">
        <v>1003</v>
      </c>
      <c r="K3278" t="s">
        <v>1010</v>
      </c>
      <c r="L3278" t="s">
        <v>1011</v>
      </c>
      <c r="M3278" t="s">
        <v>1012</v>
      </c>
      <c r="N3278" t="s">
        <v>1528</v>
      </c>
      <c r="O3278">
        <v>60</v>
      </c>
    </row>
    <row r="3279" spans="1:15" x14ac:dyDescent="0.35">
      <c r="A3279" s="189" t="str">
        <f t="shared" si="190"/>
        <v>Jun</v>
      </c>
      <c r="B3279" s="190" t="str">
        <f t="shared" si="191"/>
        <v>2024</v>
      </c>
      <c r="C3279" s="190" t="str">
        <f t="shared" si="192"/>
        <v>Jun-2024</v>
      </c>
      <c r="D3279" s="2">
        <v>45473</v>
      </c>
      <c r="E3279" t="s">
        <v>989</v>
      </c>
      <c r="F3279" t="s">
        <v>990</v>
      </c>
      <c r="G3279" t="s">
        <v>991</v>
      </c>
      <c r="H3279" t="s">
        <v>679</v>
      </c>
      <c r="I3279" t="s">
        <v>1002</v>
      </c>
      <c r="J3279" t="s">
        <v>1003</v>
      </c>
      <c r="K3279" t="s">
        <v>1010</v>
      </c>
      <c r="L3279" t="s">
        <v>1011</v>
      </c>
      <c r="M3279" t="s">
        <v>1012</v>
      </c>
      <c r="N3279" t="s">
        <v>1529</v>
      </c>
      <c r="O3279" t="s">
        <v>958</v>
      </c>
    </row>
    <row r="3280" spans="1:15" x14ac:dyDescent="0.35">
      <c r="A3280" s="189" t="str">
        <f t="shared" si="190"/>
        <v>Jun</v>
      </c>
      <c r="B3280" s="190" t="str">
        <f t="shared" si="191"/>
        <v>2024</v>
      </c>
      <c r="C3280" s="190" t="str">
        <f t="shared" si="192"/>
        <v>Jun-2024</v>
      </c>
      <c r="D3280" s="2">
        <v>45473</v>
      </c>
      <c r="E3280" t="s">
        <v>989</v>
      </c>
      <c r="F3280" t="s">
        <v>990</v>
      </c>
      <c r="G3280" t="s">
        <v>991</v>
      </c>
      <c r="H3280" t="s">
        <v>679</v>
      </c>
      <c r="I3280" t="s">
        <v>1002</v>
      </c>
      <c r="J3280" t="s">
        <v>1003</v>
      </c>
      <c r="K3280" t="s">
        <v>1010</v>
      </c>
      <c r="L3280" t="s">
        <v>1011</v>
      </c>
      <c r="M3280" t="s">
        <v>1012</v>
      </c>
      <c r="N3280" t="s">
        <v>919</v>
      </c>
      <c r="O3280">
        <v>705</v>
      </c>
    </row>
    <row r="3281" spans="1:15" x14ac:dyDescent="0.35">
      <c r="A3281" s="189" t="str">
        <f t="shared" si="190"/>
        <v>Jun</v>
      </c>
      <c r="B3281" s="190" t="str">
        <f t="shared" si="191"/>
        <v>2024</v>
      </c>
      <c r="C3281" s="190" t="str">
        <f t="shared" si="192"/>
        <v>Jun-2024</v>
      </c>
      <c r="D3281" s="2">
        <v>45473</v>
      </c>
      <c r="E3281" t="s">
        <v>989</v>
      </c>
      <c r="F3281" t="s">
        <v>990</v>
      </c>
      <c r="G3281" t="s">
        <v>991</v>
      </c>
      <c r="H3281" t="s">
        <v>679</v>
      </c>
      <c r="I3281" t="s">
        <v>1002</v>
      </c>
      <c r="J3281" t="s">
        <v>1003</v>
      </c>
      <c r="K3281" t="s">
        <v>1010</v>
      </c>
      <c r="L3281" t="s">
        <v>1011</v>
      </c>
      <c r="M3281" t="s">
        <v>1012</v>
      </c>
      <c r="N3281" t="s">
        <v>920</v>
      </c>
      <c r="O3281">
        <v>3065</v>
      </c>
    </row>
    <row r="3282" spans="1:15" x14ac:dyDescent="0.35">
      <c r="A3282" s="189" t="str">
        <f t="shared" si="190"/>
        <v>Jun</v>
      </c>
      <c r="B3282" s="190" t="str">
        <f t="shared" si="191"/>
        <v>2024</v>
      </c>
      <c r="C3282" s="190" t="str">
        <f t="shared" si="192"/>
        <v>Jun-2024</v>
      </c>
      <c r="D3282" s="2">
        <v>45473</v>
      </c>
      <c r="E3282" t="s">
        <v>989</v>
      </c>
      <c r="F3282" t="s">
        <v>990</v>
      </c>
      <c r="G3282" t="s">
        <v>991</v>
      </c>
      <c r="H3282" t="s">
        <v>679</v>
      </c>
      <c r="I3282" t="s">
        <v>1002</v>
      </c>
      <c r="J3282" t="s">
        <v>1003</v>
      </c>
      <c r="K3282" t="s">
        <v>1010</v>
      </c>
      <c r="L3282" t="s">
        <v>1011</v>
      </c>
      <c r="M3282" t="s">
        <v>1012</v>
      </c>
      <c r="N3282" t="s">
        <v>922</v>
      </c>
      <c r="O3282">
        <v>1195</v>
      </c>
    </row>
    <row r="3283" spans="1:15" x14ac:dyDescent="0.35">
      <c r="A3283" s="189" t="str">
        <f t="shared" si="190"/>
        <v>Jun</v>
      </c>
      <c r="B3283" s="190" t="str">
        <f t="shared" si="191"/>
        <v>2024</v>
      </c>
      <c r="C3283" s="190" t="str">
        <f t="shared" si="192"/>
        <v>Jun-2024</v>
      </c>
      <c r="D3283" s="2">
        <v>45473</v>
      </c>
      <c r="E3283" t="s">
        <v>989</v>
      </c>
      <c r="F3283" t="s">
        <v>990</v>
      </c>
      <c r="G3283" t="s">
        <v>991</v>
      </c>
      <c r="H3283" t="s">
        <v>679</v>
      </c>
      <c r="I3283" t="s">
        <v>1002</v>
      </c>
      <c r="J3283" t="s">
        <v>1003</v>
      </c>
      <c r="K3283" t="s">
        <v>1010</v>
      </c>
      <c r="L3283" t="s">
        <v>1011</v>
      </c>
      <c r="M3283" t="s">
        <v>1012</v>
      </c>
      <c r="N3283" t="s">
        <v>921</v>
      </c>
      <c r="O3283">
        <v>1525</v>
      </c>
    </row>
    <row r="3284" spans="1:15" x14ac:dyDescent="0.35">
      <c r="A3284" s="189" t="str">
        <f t="shared" si="190"/>
        <v>Jun</v>
      </c>
      <c r="B3284" s="190" t="str">
        <f t="shared" si="191"/>
        <v>2024</v>
      </c>
      <c r="C3284" s="190" t="str">
        <f t="shared" si="192"/>
        <v>Jun-2024</v>
      </c>
      <c r="D3284" s="2">
        <v>45473</v>
      </c>
      <c r="E3284" t="s">
        <v>989</v>
      </c>
      <c r="F3284" t="s">
        <v>990</v>
      </c>
      <c r="G3284" t="s">
        <v>991</v>
      </c>
      <c r="H3284" t="s">
        <v>686</v>
      </c>
      <c r="I3284" t="s">
        <v>1013</v>
      </c>
      <c r="J3284" t="s">
        <v>1014</v>
      </c>
      <c r="K3284" t="s">
        <v>1015</v>
      </c>
      <c r="L3284" t="s">
        <v>1016</v>
      </c>
      <c r="M3284" t="s">
        <v>1017</v>
      </c>
      <c r="N3284" t="s">
        <v>1528</v>
      </c>
      <c r="O3284">
        <v>20</v>
      </c>
    </row>
    <row r="3285" spans="1:15" x14ac:dyDescent="0.35">
      <c r="A3285" s="189" t="str">
        <f t="shared" si="190"/>
        <v>Jun</v>
      </c>
      <c r="B3285" s="190" t="str">
        <f t="shared" si="191"/>
        <v>2024</v>
      </c>
      <c r="C3285" s="190" t="str">
        <f t="shared" si="192"/>
        <v>Jun-2024</v>
      </c>
      <c r="D3285" s="2">
        <v>45473</v>
      </c>
      <c r="E3285" t="s">
        <v>989</v>
      </c>
      <c r="F3285" t="s">
        <v>990</v>
      </c>
      <c r="G3285" t="s">
        <v>991</v>
      </c>
      <c r="H3285" t="s">
        <v>686</v>
      </c>
      <c r="I3285" t="s">
        <v>1013</v>
      </c>
      <c r="J3285" t="s">
        <v>1014</v>
      </c>
      <c r="K3285" t="s">
        <v>1015</v>
      </c>
      <c r="L3285" t="s">
        <v>1016</v>
      </c>
      <c r="M3285" t="s">
        <v>1017</v>
      </c>
      <c r="N3285" t="s">
        <v>1529</v>
      </c>
      <c r="O3285" t="s">
        <v>958</v>
      </c>
    </row>
    <row r="3286" spans="1:15" x14ac:dyDescent="0.35">
      <c r="A3286" s="189" t="str">
        <f t="shared" si="190"/>
        <v>Jun</v>
      </c>
      <c r="B3286" s="190" t="str">
        <f t="shared" si="191"/>
        <v>2024</v>
      </c>
      <c r="C3286" s="190" t="str">
        <f t="shared" si="192"/>
        <v>Jun-2024</v>
      </c>
      <c r="D3286" s="2">
        <v>45473</v>
      </c>
      <c r="E3286" t="s">
        <v>989</v>
      </c>
      <c r="F3286" t="s">
        <v>990</v>
      </c>
      <c r="G3286" t="s">
        <v>991</v>
      </c>
      <c r="H3286" t="s">
        <v>686</v>
      </c>
      <c r="I3286" t="s">
        <v>1013</v>
      </c>
      <c r="J3286" t="s">
        <v>1014</v>
      </c>
      <c r="K3286" t="s">
        <v>1015</v>
      </c>
      <c r="L3286" t="s">
        <v>1016</v>
      </c>
      <c r="M3286" t="s">
        <v>1017</v>
      </c>
      <c r="N3286" t="s">
        <v>919</v>
      </c>
      <c r="O3286">
        <v>170</v>
      </c>
    </row>
    <row r="3287" spans="1:15" x14ac:dyDescent="0.35">
      <c r="A3287" s="189" t="str">
        <f t="shared" si="190"/>
        <v>Jun</v>
      </c>
      <c r="B3287" s="190" t="str">
        <f t="shared" si="191"/>
        <v>2024</v>
      </c>
      <c r="C3287" s="190" t="str">
        <f t="shared" si="192"/>
        <v>Jun-2024</v>
      </c>
      <c r="D3287" s="2">
        <v>45473</v>
      </c>
      <c r="E3287" t="s">
        <v>989</v>
      </c>
      <c r="F3287" t="s">
        <v>990</v>
      </c>
      <c r="G3287" t="s">
        <v>991</v>
      </c>
      <c r="H3287" t="s">
        <v>686</v>
      </c>
      <c r="I3287" t="s">
        <v>1013</v>
      </c>
      <c r="J3287" t="s">
        <v>1014</v>
      </c>
      <c r="K3287" t="s">
        <v>1015</v>
      </c>
      <c r="L3287" t="s">
        <v>1016</v>
      </c>
      <c r="M3287" t="s">
        <v>1017</v>
      </c>
      <c r="N3287" t="s">
        <v>920</v>
      </c>
      <c r="O3287">
        <v>765</v>
      </c>
    </row>
    <row r="3288" spans="1:15" x14ac:dyDescent="0.35">
      <c r="A3288" s="189" t="str">
        <f t="shared" si="190"/>
        <v>Jun</v>
      </c>
      <c r="B3288" s="190" t="str">
        <f t="shared" si="191"/>
        <v>2024</v>
      </c>
      <c r="C3288" s="190" t="str">
        <f t="shared" si="192"/>
        <v>Jun-2024</v>
      </c>
      <c r="D3288" s="2">
        <v>45473</v>
      </c>
      <c r="E3288" t="s">
        <v>989</v>
      </c>
      <c r="F3288" t="s">
        <v>990</v>
      </c>
      <c r="G3288" t="s">
        <v>991</v>
      </c>
      <c r="H3288" t="s">
        <v>686</v>
      </c>
      <c r="I3288" t="s">
        <v>1013</v>
      </c>
      <c r="J3288" t="s">
        <v>1014</v>
      </c>
      <c r="K3288" t="s">
        <v>1015</v>
      </c>
      <c r="L3288" t="s">
        <v>1016</v>
      </c>
      <c r="M3288" t="s">
        <v>1017</v>
      </c>
      <c r="N3288" t="s">
        <v>922</v>
      </c>
      <c r="O3288">
        <v>280</v>
      </c>
    </row>
    <row r="3289" spans="1:15" x14ac:dyDescent="0.35">
      <c r="A3289" s="189" t="str">
        <f t="shared" si="190"/>
        <v>Jun</v>
      </c>
      <c r="B3289" s="190" t="str">
        <f t="shared" si="191"/>
        <v>2024</v>
      </c>
      <c r="C3289" s="190" t="str">
        <f t="shared" si="192"/>
        <v>Jun-2024</v>
      </c>
      <c r="D3289" s="2">
        <v>45473</v>
      </c>
      <c r="E3289" t="s">
        <v>989</v>
      </c>
      <c r="F3289" t="s">
        <v>990</v>
      </c>
      <c r="G3289" t="s">
        <v>991</v>
      </c>
      <c r="H3289" t="s">
        <v>686</v>
      </c>
      <c r="I3289" t="s">
        <v>1013</v>
      </c>
      <c r="J3289" t="s">
        <v>1014</v>
      </c>
      <c r="K3289" t="s">
        <v>1015</v>
      </c>
      <c r="L3289" t="s">
        <v>1016</v>
      </c>
      <c r="M3289" t="s">
        <v>1017</v>
      </c>
      <c r="N3289" t="s">
        <v>921</v>
      </c>
      <c r="O3289">
        <v>315</v>
      </c>
    </row>
    <row r="3290" spans="1:15" x14ac:dyDescent="0.35">
      <c r="A3290" s="189" t="str">
        <f t="shared" si="190"/>
        <v>Jun</v>
      </c>
      <c r="B3290" s="190" t="str">
        <f t="shared" si="191"/>
        <v>2024</v>
      </c>
      <c r="C3290" s="190" t="str">
        <f t="shared" si="192"/>
        <v>Jun-2024</v>
      </c>
      <c r="D3290" s="2">
        <v>45473</v>
      </c>
      <c r="E3290" t="s">
        <v>989</v>
      </c>
      <c r="F3290" t="s">
        <v>990</v>
      </c>
      <c r="G3290" t="s">
        <v>991</v>
      </c>
      <c r="H3290" t="s">
        <v>686</v>
      </c>
      <c r="I3290" t="s">
        <v>1013</v>
      </c>
      <c r="J3290" t="s">
        <v>1014</v>
      </c>
      <c r="K3290" t="s">
        <v>1018</v>
      </c>
      <c r="L3290" t="s">
        <v>1019</v>
      </c>
      <c r="M3290" t="s">
        <v>1020</v>
      </c>
      <c r="N3290" t="s">
        <v>1528</v>
      </c>
      <c r="O3290">
        <v>360</v>
      </c>
    </row>
    <row r="3291" spans="1:15" x14ac:dyDescent="0.35">
      <c r="A3291" s="189" t="str">
        <f t="shared" si="190"/>
        <v>Jun</v>
      </c>
      <c r="B3291" s="190" t="str">
        <f t="shared" si="191"/>
        <v>2024</v>
      </c>
      <c r="C3291" s="190" t="str">
        <f t="shared" si="192"/>
        <v>Jun-2024</v>
      </c>
      <c r="D3291" s="2">
        <v>45473</v>
      </c>
      <c r="E3291" t="s">
        <v>989</v>
      </c>
      <c r="F3291" t="s">
        <v>990</v>
      </c>
      <c r="G3291" t="s">
        <v>991</v>
      </c>
      <c r="H3291" t="s">
        <v>686</v>
      </c>
      <c r="I3291" t="s">
        <v>1013</v>
      </c>
      <c r="J3291" t="s">
        <v>1014</v>
      </c>
      <c r="K3291" t="s">
        <v>1018</v>
      </c>
      <c r="L3291" t="s">
        <v>1019</v>
      </c>
      <c r="M3291" t="s">
        <v>1020</v>
      </c>
      <c r="N3291" t="s">
        <v>1529</v>
      </c>
      <c r="O3291">
        <v>5</v>
      </c>
    </row>
    <row r="3292" spans="1:15" x14ac:dyDescent="0.35">
      <c r="A3292" s="189" t="str">
        <f t="shared" si="190"/>
        <v>Jun</v>
      </c>
      <c r="B3292" s="190" t="str">
        <f t="shared" si="191"/>
        <v>2024</v>
      </c>
      <c r="C3292" s="190" t="str">
        <f t="shared" si="192"/>
        <v>Jun-2024</v>
      </c>
      <c r="D3292" s="2">
        <v>45473</v>
      </c>
      <c r="E3292" t="s">
        <v>989</v>
      </c>
      <c r="F3292" t="s">
        <v>990</v>
      </c>
      <c r="G3292" t="s">
        <v>991</v>
      </c>
      <c r="H3292" t="s">
        <v>686</v>
      </c>
      <c r="I3292" t="s">
        <v>1013</v>
      </c>
      <c r="J3292" t="s">
        <v>1014</v>
      </c>
      <c r="K3292" t="s">
        <v>1018</v>
      </c>
      <c r="L3292" t="s">
        <v>1019</v>
      </c>
      <c r="M3292" t="s">
        <v>1020</v>
      </c>
      <c r="N3292" t="s">
        <v>919</v>
      </c>
      <c r="O3292">
        <v>1520</v>
      </c>
    </row>
    <row r="3293" spans="1:15" x14ac:dyDescent="0.35">
      <c r="A3293" s="189" t="str">
        <f t="shared" si="190"/>
        <v>Jun</v>
      </c>
      <c r="B3293" s="190" t="str">
        <f t="shared" si="191"/>
        <v>2024</v>
      </c>
      <c r="C3293" s="190" t="str">
        <f t="shared" si="192"/>
        <v>Jun-2024</v>
      </c>
      <c r="D3293" s="2">
        <v>45473</v>
      </c>
      <c r="E3293" t="s">
        <v>989</v>
      </c>
      <c r="F3293" t="s">
        <v>990</v>
      </c>
      <c r="G3293" t="s">
        <v>991</v>
      </c>
      <c r="H3293" t="s">
        <v>686</v>
      </c>
      <c r="I3293" t="s">
        <v>1013</v>
      </c>
      <c r="J3293" t="s">
        <v>1014</v>
      </c>
      <c r="K3293" t="s">
        <v>1018</v>
      </c>
      <c r="L3293" t="s">
        <v>1019</v>
      </c>
      <c r="M3293" t="s">
        <v>1020</v>
      </c>
      <c r="N3293" t="s">
        <v>920</v>
      </c>
      <c r="O3293">
        <v>7085</v>
      </c>
    </row>
    <row r="3294" spans="1:15" x14ac:dyDescent="0.35">
      <c r="A3294" s="189" t="str">
        <f t="shared" si="190"/>
        <v>Jun</v>
      </c>
      <c r="B3294" s="190" t="str">
        <f t="shared" si="191"/>
        <v>2024</v>
      </c>
      <c r="C3294" s="190" t="str">
        <f t="shared" si="192"/>
        <v>Jun-2024</v>
      </c>
      <c r="D3294" s="2">
        <v>45473</v>
      </c>
      <c r="E3294" t="s">
        <v>989</v>
      </c>
      <c r="F3294" t="s">
        <v>990</v>
      </c>
      <c r="G3294" t="s">
        <v>991</v>
      </c>
      <c r="H3294" t="s">
        <v>686</v>
      </c>
      <c r="I3294" t="s">
        <v>1013</v>
      </c>
      <c r="J3294" t="s">
        <v>1014</v>
      </c>
      <c r="K3294" t="s">
        <v>1018</v>
      </c>
      <c r="L3294" t="s">
        <v>1019</v>
      </c>
      <c r="M3294" t="s">
        <v>1020</v>
      </c>
      <c r="N3294" t="s">
        <v>922</v>
      </c>
      <c r="O3294">
        <v>2370</v>
      </c>
    </row>
    <row r="3295" spans="1:15" x14ac:dyDescent="0.35">
      <c r="A3295" s="189" t="str">
        <f t="shared" si="190"/>
        <v>Jun</v>
      </c>
      <c r="B3295" s="190" t="str">
        <f t="shared" si="191"/>
        <v>2024</v>
      </c>
      <c r="C3295" s="190" t="str">
        <f t="shared" si="192"/>
        <v>Jun-2024</v>
      </c>
      <c r="D3295" s="2">
        <v>45473</v>
      </c>
      <c r="E3295" t="s">
        <v>989</v>
      </c>
      <c r="F3295" t="s">
        <v>990</v>
      </c>
      <c r="G3295" t="s">
        <v>991</v>
      </c>
      <c r="H3295" t="s">
        <v>686</v>
      </c>
      <c r="I3295" t="s">
        <v>1013</v>
      </c>
      <c r="J3295" t="s">
        <v>1014</v>
      </c>
      <c r="K3295" t="s">
        <v>1018</v>
      </c>
      <c r="L3295" t="s">
        <v>1019</v>
      </c>
      <c r="M3295" t="s">
        <v>1020</v>
      </c>
      <c r="N3295" t="s">
        <v>921</v>
      </c>
      <c r="O3295">
        <v>4340</v>
      </c>
    </row>
    <row r="3296" spans="1:15" x14ac:dyDescent="0.35">
      <c r="A3296" s="189" t="str">
        <f t="shared" si="190"/>
        <v>Jun</v>
      </c>
      <c r="B3296" s="190" t="str">
        <f t="shared" si="191"/>
        <v>2024</v>
      </c>
      <c r="C3296" s="190" t="str">
        <f t="shared" si="192"/>
        <v>Jun-2024</v>
      </c>
      <c r="D3296" s="2">
        <v>45473</v>
      </c>
      <c r="E3296" t="s">
        <v>989</v>
      </c>
      <c r="F3296" t="s">
        <v>990</v>
      </c>
      <c r="G3296" t="s">
        <v>991</v>
      </c>
      <c r="H3296" t="s">
        <v>690</v>
      </c>
      <c r="I3296" t="s">
        <v>1021</v>
      </c>
      <c r="J3296" t="s">
        <v>1022</v>
      </c>
      <c r="K3296" t="s">
        <v>1023</v>
      </c>
      <c r="L3296" t="s">
        <v>1024</v>
      </c>
      <c r="M3296" t="s">
        <v>1025</v>
      </c>
      <c r="N3296" t="s">
        <v>1528</v>
      </c>
      <c r="O3296">
        <v>235</v>
      </c>
    </row>
    <row r="3297" spans="1:15" x14ac:dyDescent="0.35">
      <c r="A3297" s="189" t="str">
        <f t="shared" si="190"/>
        <v>Jun</v>
      </c>
      <c r="B3297" s="190" t="str">
        <f t="shared" si="191"/>
        <v>2024</v>
      </c>
      <c r="C3297" s="190" t="str">
        <f t="shared" si="192"/>
        <v>Jun-2024</v>
      </c>
      <c r="D3297" s="2">
        <v>45473</v>
      </c>
      <c r="E3297" t="s">
        <v>989</v>
      </c>
      <c r="F3297" t="s">
        <v>990</v>
      </c>
      <c r="G3297" t="s">
        <v>991</v>
      </c>
      <c r="H3297" t="s">
        <v>690</v>
      </c>
      <c r="I3297" t="s">
        <v>1021</v>
      </c>
      <c r="J3297" t="s">
        <v>1022</v>
      </c>
      <c r="K3297" t="s">
        <v>1023</v>
      </c>
      <c r="L3297" t="s">
        <v>1024</v>
      </c>
      <c r="M3297" t="s">
        <v>1025</v>
      </c>
      <c r="N3297" t="s">
        <v>1529</v>
      </c>
      <c r="O3297" t="s">
        <v>958</v>
      </c>
    </row>
    <row r="3298" spans="1:15" x14ac:dyDescent="0.35">
      <c r="A3298" s="189" t="str">
        <f t="shared" si="190"/>
        <v>Jun</v>
      </c>
      <c r="B3298" s="190" t="str">
        <f t="shared" si="191"/>
        <v>2024</v>
      </c>
      <c r="C3298" s="190" t="str">
        <f t="shared" si="192"/>
        <v>Jun-2024</v>
      </c>
      <c r="D3298" s="2">
        <v>45473</v>
      </c>
      <c r="E3298" t="s">
        <v>989</v>
      </c>
      <c r="F3298" t="s">
        <v>990</v>
      </c>
      <c r="G3298" t="s">
        <v>991</v>
      </c>
      <c r="H3298" t="s">
        <v>690</v>
      </c>
      <c r="I3298" t="s">
        <v>1021</v>
      </c>
      <c r="J3298" t="s">
        <v>1022</v>
      </c>
      <c r="K3298" t="s">
        <v>1023</v>
      </c>
      <c r="L3298" t="s">
        <v>1024</v>
      </c>
      <c r="M3298" t="s">
        <v>1025</v>
      </c>
      <c r="N3298" t="s">
        <v>919</v>
      </c>
      <c r="O3298">
        <v>735</v>
      </c>
    </row>
    <row r="3299" spans="1:15" x14ac:dyDescent="0.35">
      <c r="A3299" s="189" t="str">
        <f t="shared" si="190"/>
        <v>Jun</v>
      </c>
      <c r="B3299" s="190" t="str">
        <f t="shared" si="191"/>
        <v>2024</v>
      </c>
      <c r="C3299" s="190" t="str">
        <f t="shared" si="192"/>
        <v>Jun-2024</v>
      </c>
      <c r="D3299" s="2">
        <v>45473</v>
      </c>
      <c r="E3299" t="s">
        <v>989</v>
      </c>
      <c r="F3299" t="s">
        <v>990</v>
      </c>
      <c r="G3299" t="s">
        <v>991</v>
      </c>
      <c r="H3299" t="s">
        <v>690</v>
      </c>
      <c r="I3299" t="s">
        <v>1021</v>
      </c>
      <c r="J3299" t="s">
        <v>1022</v>
      </c>
      <c r="K3299" t="s">
        <v>1023</v>
      </c>
      <c r="L3299" t="s">
        <v>1024</v>
      </c>
      <c r="M3299" t="s">
        <v>1025</v>
      </c>
      <c r="N3299" t="s">
        <v>920</v>
      </c>
      <c r="O3299">
        <v>3245</v>
      </c>
    </row>
    <row r="3300" spans="1:15" x14ac:dyDescent="0.35">
      <c r="A3300" s="189" t="str">
        <f t="shared" si="190"/>
        <v>Jun</v>
      </c>
      <c r="B3300" s="190" t="str">
        <f t="shared" si="191"/>
        <v>2024</v>
      </c>
      <c r="C3300" s="190" t="str">
        <f t="shared" si="192"/>
        <v>Jun-2024</v>
      </c>
      <c r="D3300" s="2">
        <v>45473</v>
      </c>
      <c r="E3300" t="s">
        <v>989</v>
      </c>
      <c r="F3300" t="s">
        <v>990</v>
      </c>
      <c r="G3300" t="s">
        <v>991</v>
      </c>
      <c r="H3300" t="s">
        <v>690</v>
      </c>
      <c r="I3300" t="s">
        <v>1021</v>
      </c>
      <c r="J3300" t="s">
        <v>1022</v>
      </c>
      <c r="K3300" t="s">
        <v>1023</v>
      </c>
      <c r="L3300" t="s">
        <v>1024</v>
      </c>
      <c r="M3300" t="s">
        <v>1025</v>
      </c>
      <c r="N3300" t="s">
        <v>922</v>
      </c>
      <c r="O3300">
        <v>385</v>
      </c>
    </row>
    <row r="3301" spans="1:15" x14ac:dyDescent="0.35">
      <c r="A3301" s="189" t="str">
        <f t="shared" si="190"/>
        <v>Jun</v>
      </c>
      <c r="B3301" s="190" t="str">
        <f t="shared" si="191"/>
        <v>2024</v>
      </c>
      <c r="C3301" s="190" t="str">
        <f t="shared" si="192"/>
        <v>Jun-2024</v>
      </c>
      <c r="D3301" s="2">
        <v>45473</v>
      </c>
      <c r="E3301" t="s">
        <v>989</v>
      </c>
      <c r="F3301" t="s">
        <v>990</v>
      </c>
      <c r="G3301" t="s">
        <v>991</v>
      </c>
      <c r="H3301" t="s">
        <v>690</v>
      </c>
      <c r="I3301" t="s">
        <v>1021</v>
      </c>
      <c r="J3301" t="s">
        <v>1022</v>
      </c>
      <c r="K3301" t="s">
        <v>1023</v>
      </c>
      <c r="L3301" t="s">
        <v>1024</v>
      </c>
      <c r="M3301" t="s">
        <v>1025</v>
      </c>
      <c r="N3301" t="s">
        <v>921</v>
      </c>
      <c r="O3301">
        <v>1560</v>
      </c>
    </row>
    <row r="3302" spans="1:15" x14ac:dyDescent="0.35">
      <c r="A3302" s="189" t="str">
        <f t="shared" si="190"/>
        <v>Jun</v>
      </c>
      <c r="B3302" s="190" t="str">
        <f t="shared" si="191"/>
        <v>2024</v>
      </c>
      <c r="C3302" s="190" t="str">
        <f t="shared" si="192"/>
        <v>Jun-2024</v>
      </c>
      <c r="D3302" s="2">
        <v>45473</v>
      </c>
      <c r="E3302" t="s">
        <v>989</v>
      </c>
      <c r="F3302" t="s">
        <v>990</v>
      </c>
      <c r="G3302" t="s">
        <v>991</v>
      </c>
      <c r="H3302" t="s">
        <v>690</v>
      </c>
      <c r="I3302" t="s">
        <v>1021</v>
      </c>
      <c r="J3302" t="s">
        <v>1022</v>
      </c>
      <c r="K3302" t="s">
        <v>1026</v>
      </c>
      <c r="L3302" t="s">
        <v>1027</v>
      </c>
      <c r="M3302" t="s">
        <v>1028</v>
      </c>
      <c r="N3302" t="s">
        <v>1528</v>
      </c>
      <c r="O3302">
        <v>200</v>
      </c>
    </row>
    <row r="3303" spans="1:15" x14ac:dyDescent="0.35">
      <c r="A3303" s="189" t="str">
        <f t="shared" si="190"/>
        <v>Jun</v>
      </c>
      <c r="B3303" s="190" t="str">
        <f t="shared" si="191"/>
        <v>2024</v>
      </c>
      <c r="C3303" s="190" t="str">
        <f t="shared" si="192"/>
        <v>Jun-2024</v>
      </c>
      <c r="D3303" s="2">
        <v>45473</v>
      </c>
      <c r="E3303" t="s">
        <v>989</v>
      </c>
      <c r="F3303" t="s">
        <v>990</v>
      </c>
      <c r="G3303" t="s">
        <v>991</v>
      </c>
      <c r="H3303" t="s">
        <v>690</v>
      </c>
      <c r="I3303" t="s">
        <v>1021</v>
      </c>
      <c r="J3303" t="s">
        <v>1022</v>
      </c>
      <c r="K3303" t="s">
        <v>1026</v>
      </c>
      <c r="L3303" t="s">
        <v>1027</v>
      </c>
      <c r="M3303" t="s">
        <v>1028</v>
      </c>
      <c r="N3303" t="s">
        <v>1529</v>
      </c>
      <c r="O3303" t="s">
        <v>958</v>
      </c>
    </row>
    <row r="3304" spans="1:15" x14ac:dyDescent="0.35">
      <c r="A3304" s="189" t="str">
        <f t="shared" si="190"/>
        <v>Jun</v>
      </c>
      <c r="B3304" s="190" t="str">
        <f t="shared" si="191"/>
        <v>2024</v>
      </c>
      <c r="C3304" s="190" t="str">
        <f t="shared" si="192"/>
        <v>Jun-2024</v>
      </c>
      <c r="D3304" s="2">
        <v>45473</v>
      </c>
      <c r="E3304" t="s">
        <v>989</v>
      </c>
      <c r="F3304" t="s">
        <v>990</v>
      </c>
      <c r="G3304" t="s">
        <v>991</v>
      </c>
      <c r="H3304" t="s">
        <v>690</v>
      </c>
      <c r="I3304" t="s">
        <v>1021</v>
      </c>
      <c r="J3304" t="s">
        <v>1022</v>
      </c>
      <c r="K3304" t="s">
        <v>1026</v>
      </c>
      <c r="L3304" t="s">
        <v>1027</v>
      </c>
      <c r="M3304" t="s">
        <v>1028</v>
      </c>
      <c r="N3304" t="s">
        <v>919</v>
      </c>
      <c r="O3304">
        <v>375</v>
      </c>
    </row>
    <row r="3305" spans="1:15" x14ac:dyDescent="0.35">
      <c r="A3305" s="189" t="str">
        <f t="shared" si="190"/>
        <v>Jun</v>
      </c>
      <c r="B3305" s="190" t="str">
        <f t="shared" si="191"/>
        <v>2024</v>
      </c>
      <c r="C3305" s="190" t="str">
        <f t="shared" si="192"/>
        <v>Jun-2024</v>
      </c>
      <c r="D3305" s="2">
        <v>45473</v>
      </c>
      <c r="E3305" t="s">
        <v>989</v>
      </c>
      <c r="F3305" t="s">
        <v>990</v>
      </c>
      <c r="G3305" t="s">
        <v>991</v>
      </c>
      <c r="H3305" t="s">
        <v>690</v>
      </c>
      <c r="I3305" t="s">
        <v>1021</v>
      </c>
      <c r="J3305" t="s">
        <v>1022</v>
      </c>
      <c r="K3305" t="s">
        <v>1026</v>
      </c>
      <c r="L3305" t="s">
        <v>1027</v>
      </c>
      <c r="M3305" t="s">
        <v>1028</v>
      </c>
      <c r="N3305" t="s">
        <v>920</v>
      </c>
      <c r="O3305">
        <v>2530</v>
      </c>
    </row>
    <row r="3306" spans="1:15" x14ac:dyDescent="0.35">
      <c r="A3306" s="189" t="str">
        <f t="shared" si="190"/>
        <v>Jun</v>
      </c>
      <c r="B3306" s="190" t="str">
        <f t="shared" si="191"/>
        <v>2024</v>
      </c>
      <c r="C3306" s="190" t="str">
        <f t="shared" si="192"/>
        <v>Jun-2024</v>
      </c>
      <c r="D3306" s="2">
        <v>45473</v>
      </c>
      <c r="E3306" t="s">
        <v>989</v>
      </c>
      <c r="F3306" t="s">
        <v>990</v>
      </c>
      <c r="G3306" t="s">
        <v>991</v>
      </c>
      <c r="H3306" t="s">
        <v>690</v>
      </c>
      <c r="I3306" t="s">
        <v>1021</v>
      </c>
      <c r="J3306" t="s">
        <v>1022</v>
      </c>
      <c r="K3306" t="s">
        <v>1026</v>
      </c>
      <c r="L3306" t="s">
        <v>1027</v>
      </c>
      <c r="M3306" t="s">
        <v>1028</v>
      </c>
      <c r="N3306" t="s">
        <v>922</v>
      </c>
      <c r="O3306">
        <v>260</v>
      </c>
    </row>
    <row r="3307" spans="1:15" x14ac:dyDescent="0.35">
      <c r="A3307" s="189" t="str">
        <f t="shared" si="190"/>
        <v>Jun</v>
      </c>
      <c r="B3307" s="190" t="str">
        <f t="shared" si="191"/>
        <v>2024</v>
      </c>
      <c r="C3307" s="190" t="str">
        <f t="shared" si="192"/>
        <v>Jun-2024</v>
      </c>
      <c r="D3307" s="2">
        <v>45473</v>
      </c>
      <c r="E3307" t="s">
        <v>989</v>
      </c>
      <c r="F3307" t="s">
        <v>990</v>
      </c>
      <c r="G3307" t="s">
        <v>991</v>
      </c>
      <c r="H3307" t="s">
        <v>690</v>
      </c>
      <c r="I3307" t="s">
        <v>1021</v>
      </c>
      <c r="J3307" t="s">
        <v>1022</v>
      </c>
      <c r="K3307" t="s">
        <v>1026</v>
      </c>
      <c r="L3307" t="s">
        <v>1027</v>
      </c>
      <c r="M3307" t="s">
        <v>1028</v>
      </c>
      <c r="N3307" t="s">
        <v>921</v>
      </c>
      <c r="O3307">
        <v>1190</v>
      </c>
    </row>
    <row r="3308" spans="1:15" x14ac:dyDescent="0.35">
      <c r="A3308" s="189" t="str">
        <f t="shared" si="190"/>
        <v>Jun</v>
      </c>
      <c r="B3308" s="190" t="str">
        <f t="shared" si="191"/>
        <v>2024</v>
      </c>
      <c r="C3308" s="190" t="str">
        <f t="shared" si="192"/>
        <v>Jun-2024</v>
      </c>
      <c r="D3308" s="2">
        <v>45473</v>
      </c>
      <c r="E3308" t="s">
        <v>989</v>
      </c>
      <c r="F3308" t="s">
        <v>990</v>
      </c>
      <c r="G3308" t="s">
        <v>991</v>
      </c>
      <c r="H3308" t="s">
        <v>690</v>
      </c>
      <c r="I3308" t="s">
        <v>1021</v>
      </c>
      <c r="J3308" t="s">
        <v>1022</v>
      </c>
      <c r="K3308" t="s">
        <v>1029</v>
      </c>
      <c r="L3308" t="s">
        <v>1030</v>
      </c>
      <c r="M3308" t="s">
        <v>1031</v>
      </c>
      <c r="N3308" t="s">
        <v>1528</v>
      </c>
      <c r="O3308">
        <v>80</v>
      </c>
    </row>
    <row r="3309" spans="1:15" x14ac:dyDescent="0.35">
      <c r="A3309" s="189" t="str">
        <f t="shared" si="190"/>
        <v>Jun</v>
      </c>
      <c r="B3309" s="190" t="str">
        <f t="shared" si="191"/>
        <v>2024</v>
      </c>
      <c r="C3309" s="190" t="str">
        <f t="shared" si="192"/>
        <v>Jun-2024</v>
      </c>
      <c r="D3309" s="2">
        <v>45473</v>
      </c>
      <c r="E3309" t="s">
        <v>989</v>
      </c>
      <c r="F3309" t="s">
        <v>990</v>
      </c>
      <c r="G3309" t="s">
        <v>991</v>
      </c>
      <c r="H3309" t="s">
        <v>690</v>
      </c>
      <c r="I3309" t="s">
        <v>1021</v>
      </c>
      <c r="J3309" t="s">
        <v>1022</v>
      </c>
      <c r="K3309" t="s">
        <v>1029</v>
      </c>
      <c r="L3309" t="s">
        <v>1030</v>
      </c>
      <c r="M3309" t="s">
        <v>1031</v>
      </c>
      <c r="N3309" t="s">
        <v>1529</v>
      </c>
      <c r="O3309" t="s">
        <v>958</v>
      </c>
    </row>
    <row r="3310" spans="1:15" x14ac:dyDescent="0.35">
      <c r="A3310" s="189" t="str">
        <f t="shared" si="190"/>
        <v>Jun</v>
      </c>
      <c r="B3310" s="190" t="str">
        <f t="shared" si="191"/>
        <v>2024</v>
      </c>
      <c r="C3310" s="190" t="str">
        <f t="shared" si="192"/>
        <v>Jun-2024</v>
      </c>
      <c r="D3310" s="2">
        <v>45473</v>
      </c>
      <c r="E3310" t="s">
        <v>989</v>
      </c>
      <c r="F3310" t="s">
        <v>990</v>
      </c>
      <c r="G3310" t="s">
        <v>991</v>
      </c>
      <c r="H3310" t="s">
        <v>690</v>
      </c>
      <c r="I3310" t="s">
        <v>1021</v>
      </c>
      <c r="J3310" t="s">
        <v>1022</v>
      </c>
      <c r="K3310" t="s">
        <v>1029</v>
      </c>
      <c r="L3310" t="s">
        <v>1030</v>
      </c>
      <c r="M3310" t="s">
        <v>1031</v>
      </c>
      <c r="N3310" t="s">
        <v>919</v>
      </c>
      <c r="O3310">
        <v>525</v>
      </c>
    </row>
    <row r="3311" spans="1:15" x14ac:dyDescent="0.35">
      <c r="A3311" s="189" t="str">
        <f t="shared" si="190"/>
        <v>Jun</v>
      </c>
      <c r="B3311" s="190" t="str">
        <f t="shared" si="191"/>
        <v>2024</v>
      </c>
      <c r="C3311" s="190" t="str">
        <f t="shared" si="192"/>
        <v>Jun-2024</v>
      </c>
      <c r="D3311" s="2">
        <v>45473</v>
      </c>
      <c r="E3311" t="s">
        <v>989</v>
      </c>
      <c r="F3311" t="s">
        <v>990</v>
      </c>
      <c r="G3311" t="s">
        <v>991</v>
      </c>
      <c r="H3311" t="s">
        <v>690</v>
      </c>
      <c r="I3311" t="s">
        <v>1021</v>
      </c>
      <c r="J3311" t="s">
        <v>1022</v>
      </c>
      <c r="K3311" t="s">
        <v>1029</v>
      </c>
      <c r="L3311" t="s">
        <v>1030</v>
      </c>
      <c r="M3311" t="s">
        <v>1031</v>
      </c>
      <c r="N3311" t="s">
        <v>920</v>
      </c>
      <c r="O3311">
        <v>2545</v>
      </c>
    </row>
    <row r="3312" spans="1:15" x14ac:dyDescent="0.35">
      <c r="A3312" s="189" t="str">
        <f t="shared" si="190"/>
        <v>Jun</v>
      </c>
      <c r="B3312" s="190" t="str">
        <f t="shared" si="191"/>
        <v>2024</v>
      </c>
      <c r="C3312" s="190" t="str">
        <f t="shared" si="192"/>
        <v>Jun-2024</v>
      </c>
      <c r="D3312" s="2">
        <v>45473</v>
      </c>
      <c r="E3312" t="s">
        <v>989</v>
      </c>
      <c r="F3312" t="s">
        <v>990</v>
      </c>
      <c r="G3312" t="s">
        <v>991</v>
      </c>
      <c r="H3312" t="s">
        <v>690</v>
      </c>
      <c r="I3312" t="s">
        <v>1021</v>
      </c>
      <c r="J3312" t="s">
        <v>1022</v>
      </c>
      <c r="K3312" t="s">
        <v>1029</v>
      </c>
      <c r="L3312" t="s">
        <v>1030</v>
      </c>
      <c r="M3312" t="s">
        <v>1031</v>
      </c>
      <c r="N3312" t="s">
        <v>922</v>
      </c>
      <c r="O3312">
        <v>310</v>
      </c>
    </row>
    <row r="3313" spans="1:15" x14ac:dyDescent="0.35">
      <c r="A3313" s="189" t="str">
        <f t="shared" si="190"/>
        <v>Jun</v>
      </c>
      <c r="B3313" s="190" t="str">
        <f t="shared" si="191"/>
        <v>2024</v>
      </c>
      <c r="C3313" s="190" t="str">
        <f t="shared" si="192"/>
        <v>Jun-2024</v>
      </c>
      <c r="D3313" s="2">
        <v>45473</v>
      </c>
      <c r="E3313" t="s">
        <v>989</v>
      </c>
      <c r="F3313" t="s">
        <v>990</v>
      </c>
      <c r="G3313" t="s">
        <v>991</v>
      </c>
      <c r="H3313" t="s">
        <v>690</v>
      </c>
      <c r="I3313" t="s">
        <v>1021</v>
      </c>
      <c r="J3313" t="s">
        <v>1022</v>
      </c>
      <c r="K3313" t="s">
        <v>1029</v>
      </c>
      <c r="L3313" t="s">
        <v>1030</v>
      </c>
      <c r="M3313" t="s">
        <v>1031</v>
      </c>
      <c r="N3313" t="s">
        <v>921</v>
      </c>
      <c r="O3313">
        <v>560</v>
      </c>
    </row>
    <row r="3314" spans="1:15" x14ac:dyDescent="0.35">
      <c r="A3314" s="189" t="str">
        <f t="shared" si="190"/>
        <v>Jun</v>
      </c>
      <c r="B3314" s="190" t="str">
        <f t="shared" si="191"/>
        <v>2024</v>
      </c>
      <c r="C3314" s="190" t="str">
        <f t="shared" si="192"/>
        <v>Jun-2024</v>
      </c>
      <c r="D3314" s="2">
        <v>45473</v>
      </c>
      <c r="E3314" t="s">
        <v>989</v>
      </c>
      <c r="F3314" t="s">
        <v>990</v>
      </c>
      <c r="G3314" t="s">
        <v>991</v>
      </c>
      <c r="H3314" t="s">
        <v>697</v>
      </c>
      <c r="I3314" t="s">
        <v>1032</v>
      </c>
      <c r="J3314" t="s">
        <v>1033</v>
      </c>
      <c r="K3314" t="s">
        <v>1034</v>
      </c>
      <c r="L3314" t="s">
        <v>1035</v>
      </c>
      <c r="M3314" t="s">
        <v>1036</v>
      </c>
      <c r="N3314" t="s">
        <v>1528</v>
      </c>
      <c r="O3314">
        <v>205</v>
      </c>
    </row>
    <row r="3315" spans="1:15" x14ac:dyDescent="0.35">
      <c r="A3315" s="189" t="str">
        <f t="shared" si="190"/>
        <v>Jun</v>
      </c>
      <c r="B3315" s="190" t="str">
        <f t="shared" si="191"/>
        <v>2024</v>
      </c>
      <c r="C3315" s="190" t="str">
        <f t="shared" si="192"/>
        <v>Jun-2024</v>
      </c>
      <c r="D3315" s="2">
        <v>45473</v>
      </c>
      <c r="E3315" t="s">
        <v>989</v>
      </c>
      <c r="F3315" t="s">
        <v>990</v>
      </c>
      <c r="G3315" t="s">
        <v>991</v>
      </c>
      <c r="H3315" t="s">
        <v>697</v>
      </c>
      <c r="I3315" t="s">
        <v>1032</v>
      </c>
      <c r="J3315" t="s">
        <v>1033</v>
      </c>
      <c r="K3315" t="s">
        <v>1034</v>
      </c>
      <c r="L3315" t="s">
        <v>1035</v>
      </c>
      <c r="M3315" t="s">
        <v>1036</v>
      </c>
      <c r="N3315" t="s">
        <v>1529</v>
      </c>
      <c r="O3315" t="s">
        <v>958</v>
      </c>
    </row>
    <row r="3316" spans="1:15" x14ac:dyDescent="0.35">
      <c r="A3316" s="189" t="str">
        <f t="shared" si="190"/>
        <v>Jun</v>
      </c>
      <c r="B3316" s="190" t="str">
        <f t="shared" si="191"/>
        <v>2024</v>
      </c>
      <c r="C3316" s="190" t="str">
        <f t="shared" si="192"/>
        <v>Jun-2024</v>
      </c>
      <c r="D3316" s="2">
        <v>45473</v>
      </c>
      <c r="E3316" t="s">
        <v>989</v>
      </c>
      <c r="F3316" t="s">
        <v>990</v>
      </c>
      <c r="G3316" t="s">
        <v>991</v>
      </c>
      <c r="H3316" t="s">
        <v>697</v>
      </c>
      <c r="I3316" t="s">
        <v>1032</v>
      </c>
      <c r="J3316" t="s">
        <v>1033</v>
      </c>
      <c r="K3316" t="s">
        <v>1034</v>
      </c>
      <c r="L3316" t="s">
        <v>1035</v>
      </c>
      <c r="M3316" t="s">
        <v>1036</v>
      </c>
      <c r="N3316" t="s">
        <v>919</v>
      </c>
      <c r="O3316">
        <v>940</v>
      </c>
    </row>
    <row r="3317" spans="1:15" x14ac:dyDescent="0.35">
      <c r="A3317" s="189" t="str">
        <f t="shared" si="190"/>
        <v>Jun</v>
      </c>
      <c r="B3317" s="190" t="str">
        <f t="shared" si="191"/>
        <v>2024</v>
      </c>
      <c r="C3317" s="190" t="str">
        <f t="shared" si="192"/>
        <v>Jun-2024</v>
      </c>
      <c r="D3317" s="2">
        <v>45473</v>
      </c>
      <c r="E3317" t="s">
        <v>989</v>
      </c>
      <c r="F3317" t="s">
        <v>990</v>
      </c>
      <c r="G3317" t="s">
        <v>991</v>
      </c>
      <c r="H3317" t="s">
        <v>697</v>
      </c>
      <c r="I3317" t="s">
        <v>1032</v>
      </c>
      <c r="J3317" t="s">
        <v>1033</v>
      </c>
      <c r="K3317" t="s">
        <v>1034</v>
      </c>
      <c r="L3317" t="s">
        <v>1035</v>
      </c>
      <c r="M3317" t="s">
        <v>1036</v>
      </c>
      <c r="N3317" t="s">
        <v>920</v>
      </c>
      <c r="O3317">
        <v>6040</v>
      </c>
    </row>
    <row r="3318" spans="1:15" x14ac:dyDescent="0.35">
      <c r="A3318" s="189" t="str">
        <f t="shared" si="190"/>
        <v>Jun</v>
      </c>
      <c r="B3318" s="190" t="str">
        <f t="shared" si="191"/>
        <v>2024</v>
      </c>
      <c r="C3318" s="190" t="str">
        <f t="shared" si="192"/>
        <v>Jun-2024</v>
      </c>
      <c r="D3318" s="2">
        <v>45473</v>
      </c>
      <c r="E3318" t="s">
        <v>989</v>
      </c>
      <c r="F3318" t="s">
        <v>990</v>
      </c>
      <c r="G3318" t="s">
        <v>991</v>
      </c>
      <c r="H3318" t="s">
        <v>697</v>
      </c>
      <c r="I3318" t="s">
        <v>1032</v>
      </c>
      <c r="J3318" t="s">
        <v>1033</v>
      </c>
      <c r="K3318" t="s">
        <v>1034</v>
      </c>
      <c r="L3318" t="s">
        <v>1035</v>
      </c>
      <c r="M3318" t="s">
        <v>1036</v>
      </c>
      <c r="N3318" t="s">
        <v>922</v>
      </c>
      <c r="O3318">
        <v>575</v>
      </c>
    </row>
    <row r="3319" spans="1:15" x14ac:dyDescent="0.35">
      <c r="A3319" s="189" t="str">
        <f t="shared" si="190"/>
        <v>Jun</v>
      </c>
      <c r="B3319" s="190" t="str">
        <f t="shared" si="191"/>
        <v>2024</v>
      </c>
      <c r="C3319" s="190" t="str">
        <f t="shared" si="192"/>
        <v>Jun-2024</v>
      </c>
      <c r="D3319" s="2">
        <v>45473</v>
      </c>
      <c r="E3319" t="s">
        <v>989</v>
      </c>
      <c r="F3319" t="s">
        <v>990</v>
      </c>
      <c r="G3319" t="s">
        <v>991</v>
      </c>
      <c r="H3319" t="s">
        <v>697</v>
      </c>
      <c r="I3319" t="s">
        <v>1032</v>
      </c>
      <c r="J3319" t="s">
        <v>1033</v>
      </c>
      <c r="K3319" t="s">
        <v>1034</v>
      </c>
      <c r="L3319" t="s">
        <v>1035</v>
      </c>
      <c r="M3319" t="s">
        <v>1036</v>
      </c>
      <c r="N3319" t="s">
        <v>921</v>
      </c>
      <c r="O3319">
        <v>2465</v>
      </c>
    </row>
    <row r="3320" spans="1:15" x14ac:dyDescent="0.35">
      <c r="A3320" s="189" t="str">
        <f t="shared" si="190"/>
        <v>Jun</v>
      </c>
      <c r="B3320" s="190" t="str">
        <f t="shared" si="191"/>
        <v>2024</v>
      </c>
      <c r="C3320" s="190" t="str">
        <f t="shared" si="192"/>
        <v>Jun-2024</v>
      </c>
      <c r="D3320" s="2">
        <v>45473</v>
      </c>
      <c r="E3320" t="s">
        <v>1037</v>
      </c>
      <c r="F3320" t="s">
        <v>1038</v>
      </c>
      <c r="G3320" t="s">
        <v>1039</v>
      </c>
      <c r="H3320" t="s">
        <v>664</v>
      </c>
      <c r="I3320" t="s">
        <v>1040</v>
      </c>
      <c r="J3320" t="s">
        <v>1041</v>
      </c>
      <c r="K3320" t="s">
        <v>1042</v>
      </c>
      <c r="L3320" t="s">
        <v>1043</v>
      </c>
      <c r="M3320" t="s">
        <v>1044</v>
      </c>
      <c r="N3320" t="s">
        <v>1528</v>
      </c>
      <c r="O3320">
        <v>105</v>
      </c>
    </row>
    <row r="3321" spans="1:15" x14ac:dyDescent="0.35">
      <c r="A3321" s="189" t="str">
        <f t="shared" si="190"/>
        <v>Jun</v>
      </c>
      <c r="B3321" s="190" t="str">
        <f t="shared" si="191"/>
        <v>2024</v>
      </c>
      <c r="C3321" s="190" t="str">
        <f t="shared" si="192"/>
        <v>Jun-2024</v>
      </c>
      <c r="D3321" s="2">
        <v>45473</v>
      </c>
      <c r="E3321" t="s">
        <v>1037</v>
      </c>
      <c r="F3321" t="s">
        <v>1038</v>
      </c>
      <c r="G3321" t="s">
        <v>1039</v>
      </c>
      <c r="H3321" t="s">
        <v>664</v>
      </c>
      <c r="I3321" t="s">
        <v>1040</v>
      </c>
      <c r="J3321" t="s">
        <v>1041</v>
      </c>
      <c r="K3321" t="s">
        <v>1042</v>
      </c>
      <c r="L3321" t="s">
        <v>1043</v>
      </c>
      <c r="M3321" t="s">
        <v>1044</v>
      </c>
      <c r="N3321" t="s">
        <v>1529</v>
      </c>
      <c r="O3321" t="s">
        <v>958</v>
      </c>
    </row>
    <row r="3322" spans="1:15" x14ac:dyDescent="0.35">
      <c r="A3322" s="189" t="str">
        <f t="shared" si="190"/>
        <v>Jun</v>
      </c>
      <c r="B3322" s="190" t="str">
        <f t="shared" si="191"/>
        <v>2024</v>
      </c>
      <c r="C3322" s="190" t="str">
        <f t="shared" si="192"/>
        <v>Jun-2024</v>
      </c>
      <c r="D3322" s="2">
        <v>45473</v>
      </c>
      <c r="E3322" t="s">
        <v>1037</v>
      </c>
      <c r="F3322" t="s">
        <v>1038</v>
      </c>
      <c r="G3322" t="s">
        <v>1039</v>
      </c>
      <c r="H3322" t="s">
        <v>664</v>
      </c>
      <c r="I3322" t="s">
        <v>1040</v>
      </c>
      <c r="J3322" t="s">
        <v>1041</v>
      </c>
      <c r="K3322" t="s">
        <v>1042</v>
      </c>
      <c r="L3322" t="s">
        <v>1043</v>
      </c>
      <c r="M3322" t="s">
        <v>1044</v>
      </c>
      <c r="N3322" t="s">
        <v>919</v>
      </c>
      <c r="O3322">
        <v>1115</v>
      </c>
    </row>
    <row r="3323" spans="1:15" x14ac:dyDescent="0.35">
      <c r="A3323" s="189" t="str">
        <f t="shared" si="190"/>
        <v>Jun</v>
      </c>
      <c r="B3323" s="190" t="str">
        <f t="shared" si="191"/>
        <v>2024</v>
      </c>
      <c r="C3323" s="190" t="str">
        <f t="shared" si="192"/>
        <v>Jun-2024</v>
      </c>
      <c r="D3323" s="2">
        <v>45473</v>
      </c>
      <c r="E3323" t="s">
        <v>1037</v>
      </c>
      <c r="F3323" t="s">
        <v>1038</v>
      </c>
      <c r="G3323" t="s">
        <v>1039</v>
      </c>
      <c r="H3323" t="s">
        <v>664</v>
      </c>
      <c r="I3323" t="s">
        <v>1040</v>
      </c>
      <c r="J3323" t="s">
        <v>1041</v>
      </c>
      <c r="K3323" t="s">
        <v>1042</v>
      </c>
      <c r="L3323" t="s">
        <v>1043</v>
      </c>
      <c r="M3323" t="s">
        <v>1044</v>
      </c>
      <c r="N3323" t="s">
        <v>920</v>
      </c>
      <c r="O3323">
        <v>3505</v>
      </c>
    </row>
    <row r="3324" spans="1:15" x14ac:dyDescent="0.35">
      <c r="A3324" s="189" t="str">
        <f t="shared" si="190"/>
        <v>Jun</v>
      </c>
      <c r="B3324" s="190" t="str">
        <f t="shared" si="191"/>
        <v>2024</v>
      </c>
      <c r="C3324" s="190" t="str">
        <f t="shared" si="192"/>
        <v>Jun-2024</v>
      </c>
      <c r="D3324" s="2">
        <v>45473</v>
      </c>
      <c r="E3324" t="s">
        <v>1037</v>
      </c>
      <c r="F3324" t="s">
        <v>1038</v>
      </c>
      <c r="G3324" t="s">
        <v>1039</v>
      </c>
      <c r="H3324" t="s">
        <v>664</v>
      </c>
      <c r="I3324" t="s">
        <v>1040</v>
      </c>
      <c r="J3324" t="s">
        <v>1041</v>
      </c>
      <c r="K3324" t="s">
        <v>1042</v>
      </c>
      <c r="L3324" t="s">
        <v>1043</v>
      </c>
      <c r="M3324" t="s">
        <v>1044</v>
      </c>
      <c r="N3324" t="s">
        <v>922</v>
      </c>
      <c r="O3324">
        <v>605</v>
      </c>
    </row>
    <row r="3325" spans="1:15" x14ac:dyDescent="0.35">
      <c r="A3325" s="189" t="str">
        <f t="shared" si="190"/>
        <v>Jun</v>
      </c>
      <c r="B3325" s="190" t="str">
        <f t="shared" si="191"/>
        <v>2024</v>
      </c>
      <c r="C3325" s="190" t="str">
        <f t="shared" si="192"/>
        <v>Jun-2024</v>
      </c>
      <c r="D3325" s="2">
        <v>45473</v>
      </c>
      <c r="E3325" t="s">
        <v>1037</v>
      </c>
      <c r="F3325" t="s">
        <v>1038</v>
      </c>
      <c r="G3325" t="s">
        <v>1039</v>
      </c>
      <c r="H3325" t="s">
        <v>664</v>
      </c>
      <c r="I3325" t="s">
        <v>1040</v>
      </c>
      <c r="J3325" t="s">
        <v>1041</v>
      </c>
      <c r="K3325" t="s">
        <v>1042</v>
      </c>
      <c r="L3325" t="s">
        <v>1043</v>
      </c>
      <c r="M3325" t="s">
        <v>1044</v>
      </c>
      <c r="N3325" t="s">
        <v>921</v>
      </c>
      <c r="O3325">
        <v>1805</v>
      </c>
    </row>
    <row r="3326" spans="1:15" x14ac:dyDescent="0.35">
      <c r="A3326" s="189" t="str">
        <f t="shared" si="190"/>
        <v>Jun</v>
      </c>
      <c r="B3326" s="190" t="str">
        <f t="shared" si="191"/>
        <v>2024</v>
      </c>
      <c r="C3326" s="190" t="str">
        <f t="shared" si="192"/>
        <v>Jun-2024</v>
      </c>
      <c r="D3326" s="2">
        <v>45473</v>
      </c>
      <c r="E3326" t="s">
        <v>1037</v>
      </c>
      <c r="F3326" t="s">
        <v>1038</v>
      </c>
      <c r="G3326" t="s">
        <v>1039</v>
      </c>
      <c r="H3326" t="s">
        <v>667</v>
      </c>
      <c r="I3326" t="s">
        <v>1045</v>
      </c>
      <c r="J3326" t="s">
        <v>1046</v>
      </c>
      <c r="K3326" t="s">
        <v>1047</v>
      </c>
      <c r="L3326" t="s">
        <v>1048</v>
      </c>
      <c r="M3326" t="s">
        <v>1049</v>
      </c>
      <c r="N3326" t="s">
        <v>1528</v>
      </c>
      <c r="O3326">
        <v>560</v>
      </c>
    </row>
    <row r="3327" spans="1:15" x14ac:dyDescent="0.35">
      <c r="A3327" s="189" t="str">
        <f t="shared" si="190"/>
        <v>Jun</v>
      </c>
      <c r="B3327" s="190" t="str">
        <f t="shared" si="191"/>
        <v>2024</v>
      </c>
      <c r="C3327" s="190" t="str">
        <f t="shared" si="192"/>
        <v>Jun-2024</v>
      </c>
      <c r="D3327" s="2">
        <v>45473</v>
      </c>
      <c r="E3327" t="s">
        <v>1037</v>
      </c>
      <c r="F3327" t="s">
        <v>1038</v>
      </c>
      <c r="G3327" t="s">
        <v>1039</v>
      </c>
      <c r="H3327" t="s">
        <v>667</v>
      </c>
      <c r="I3327" t="s">
        <v>1045</v>
      </c>
      <c r="J3327" t="s">
        <v>1046</v>
      </c>
      <c r="K3327" t="s">
        <v>1047</v>
      </c>
      <c r="L3327" t="s">
        <v>1048</v>
      </c>
      <c r="M3327" t="s">
        <v>1049</v>
      </c>
      <c r="N3327" t="s">
        <v>1529</v>
      </c>
      <c r="O3327">
        <v>5</v>
      </c>
    </row>
    <row r="3328" spans="1:15" x14ac:dyDescent="0.35">
      <c r="A3328" s="189" t="str">
        <f t="shared" si="190"/>
        <v>Jun</v>
      </c>
      <c r="B3328" s="190" t="str">
        <f t="shared" si="191"/>
        <v>2024</v>
      </c>
      <c r="C3328" s="190" t="str">
        <f t="shared" si="192"/>
        <v>Jun-2024</v>
      </c>
      <c r="D3328" s="2">
        <v>45473</v>
      </c>
      <c r="E3328" t="s">
        <v>1037</v>
      </c>
      <c r="F3328" t="s">
        <v>1038</v>
      </c>
      <c r="G3328" t="s">
        <v>1039</v>
      </c>
      <c r="H3328" t="s">
        <v>667</v>
      </c>
      <c r="I3328" t="s">
        <v>1045</v>
      </c>
      <c r="J3328" t="s">
        <v>1046</v>
      </c>
      <c r="K3328" t="s">
        <v>1047</v>
      </c>
      <c r="L3328" t="s">
        <v>1048</v>
      </c>
      <c r="M3328" t="s">
        <v>1049</v>
      </c>
      <c r="N3328" t="s">
        <v>919</v>
      </c>
      <c r="O3328">
        <v>470</v>
      </c>
    </row>
    <row r="3329" spans="1:15" x14ac:dyDescent="0.35">
      <c r="A3329" s="189" t="str">
        <f t="shared" si="190"/>
        <v>Jun</v>
      </c>
      <c r="B3329" s="190" t="str">
        <f t="shared" si="191"/>
        <v>2024</v>
      </c>
      <c r="C3329" s="190" t="str">
        <f t="shared" si="192"/>
        <v>Jun-2024</v>
      </c>
      <c r="D3329" s="2">
        <v>45473</v>
      </c>
      <c r="E3329" t="s">
        <v>1037</v>
      </c>
      <c r="F3329" t="s">
        <v>1038</v>
      </c>
      <c r="G3329" t="s">
        <v>1039</v>
      </c>
      <c r="H3329" t="s">
        <v>667</v>
      </c>
      <c r="I3329" t="s">
        <v>1045</v>
      </c>
      <c r="J3329" t="s">
        <v>1046</v>
      </c>
      <c r="K3329" t="s">
        <v>1047</v>
      </c>
      <c r="L3329" t="s">
        <v>1048</v>
      </c>
      <c r="M3329" t="s">
        <v>1049</v>
      </c>
      <c r="N3329" t="s">
        <v>920</v>
      </c>
      <c r="O3329">
        <v>4455</v>
      </c>
    </row>
    <row r="3330" spans="1:15" x14ac:dyDescent="0.35">
      <c r="A3330" s="189" t="str">
        <f t="shared" si="190"/>
        <v>Jun</v>
      </c>
      <c r="B3330" s="190" t="str">
        <f t="shared" si="191"/>
        <v>2024</v>
      </c>
      <c r="C3330" s="190" t="str">
        <f t="shared" si="192"/>
        <v>Jun-2024</v>
      </c>
      <c r="D3330" s="2">
        <v>45473</v>
      </c>
      <c r="E3330" t="s">
        <v>1037</v>
      </c>
      <c r="F3330" t="s">
        <v>1038</v>
      </c>
      <c r="G3330" t="s">
        <v>1039</v>
      </c>
      <c r="H3330" t="s">
        <v>667</v>
      </c>
      <c r="I3330" t="s">
        <v>1045</v>
      </c>
      <c r="J3330" t="s">
        <v>1046</v>
      </c>
      <c r="K3330" t="s">
        <v>1047</v>
      </c>
      <c r="L3330" t="s">
        <v>1048</v>
      </c>
      <c r="M3330" t="s">
        <v>1049</v>
      </c>
      <c r="N3330" t="s">
        <v>922</v>
      </c>
      <c r="O3330">
        <v>1655</v>
      </c>
    </row>
    <row r="3331" spans="1:15" x14ac:dyDescent="0.35">
      <c r="A3331" s="189" t="str">
        <f t="shared" ref="A3331:A3394" si="193">TEXT(D3331,"mmm")</f>
        <v>Jun</v>
      </c>
      <c r="B3331" s="190" t="str">
        <f t="shared" ref="B3331:B3394" si="194">TEXT(D3331,"yyyy")</f>
        <v>2024</v>
      </c>
      <c r="C3331" s="190" t="str">
        <f t="shared" ref="C3331:C3394" si="195">_xlfn.CONCAT(A3331&amp;"-"&amp;B3331)</f>
        <v>Jun-2024</v>
      </c>
      <c r="D3331" s="2">
        <v>45473</v>
      </c>
      <c r="E3331" t="s">
        <v>1037</v>
      </c>
      <c r="F3331" t="s">
        <v>1038</v>
      </c>
      <c r="G3331" t="s">
        <v>1039</v>
      </c>
      <c r="H3331" t="s">
        <v>667</v>
      </c>
      <c r="I3331" t="s">
        <v>1045</v>
      </c>
      <c r="J3331" t="s">
        <v>1046</v>
      </c>
      <c r="K3331" t="s">
        <v>1047</v>
      </c>
      <c r="L3331" t="s">
        <v>1048</v>
      </c>
      <c r="M3331" t="s">
        <v>1049</v>
      </c>
      <c r="N3331" t="s">
        <v>921</v>
      </c>
      <c r="O3331">
        <v>2075</v>
      </c>
    </row>
    <row r="3332" spans="1:15" x14ac:dyDescent="0.35">
      <c r="A3332" s="189" t="str">
        <f t="shared" si="193"/>
        <v>Jun</v>
      </c>
      <c r="B3332" s="190" t="str">
        <f t="shared" si="194"/>
        <v>2024</v>
      </c>
      <c r="C3332" s="190" t="str">
        <f t="shared" si="195"/>
        <v>Jun-2024</v>
      </c>
      <c r="D3332" s="2">
        <v>45473</v>
      </c>
      <c r="E3332" t="s">
        <v>1037</v>
      </c>
      <c r="F3332" t="s">
        <v>1038</v>
      </c>
      <c r="G3332" t="s">
        <v>1039</v>
      </c>
      <c r="H3332" t="s">
        <v>669</v>
      </c>
      <c r="I3332" t="s">
        <v>1050</v>
      </c>
      <c r="J3332" t="s">
        <v>1051</v>
      </c>
      <c r="K3332" t="s">
        <v>1052</v>
      </c>
      <c r="L3332" t="s">
        <v>1053</v>
      </c>
      <c r="M3332" t="s">
        <v>1054</v>
      </c>
      <c r="N3332" t="s">
        <v>1528</v>
      </c>
      <c r="O3332">
        <v>35</v>
      </c>
    </row>
    <row r="3333" spans="1:15" x14ac:dyDescent="0.35">
      <c r="A3333" s="189" t="str">
        <f t="shared" si="193"/>
        <v>Jun</v>
      </c>
      <c r="B3333" s="190" t="str">
        <f t="shared" si="194"/>
        <v>2024</v>
      </c>
      <c r="C3333" s="190" t="str">
        <f t="shared" si="195"/>
        <v>Jun-2024</v>
      </c>
      <c r="D3333" s="2">
        <v>45473</v>
      </c>
      <c r="E3333" t="s">
        <v>1037</v>
      </c>
      <c r="F3333" t="s">
        <v>1038</v>
      </c>
      <c r="G3333" t="s">
        <v>1039</v>
      </c>
      <c r="H3333" t="s">
        <v>669</v>
      </c>
      <c r="I3333" t="s">
        <v>1050</v>
      </c>
      <c r="J3333" t="s">
        <v>1051</v>
      </c>
      <c r="K3333" t="s">
        <v>1052</v>
      </c>
      <c r="L3333" t="s">
        <v>1053</v>
      </c>
      <c r="M3333" t="s">
        <v>1054</v>
      </c>
      <c r="N3333" t="s">
        <v>1529</v>
      </c>
      <c r="O3333">
        <v>25</v>
      </c>
    </row>
    <row r="3334" spans="1:15" x14ac:dyDescent="0.35">
      <c r="A3334" s="189" t="str">
        <f t="shared" si="193"/>
        <v>Jun</v>
      </c>
      <c r="B3334" s="190" t="str">
        <f t="shared" si="194"/>
        <v>2024</v>
      </c>
      <c r="C3334" s="190" t="str">
        <f t="shared" si="195"/>
        <v>Jun-2024</v>
      </c>
      <c r="D3334" s="2">
        <v>45473</v>
      </c>
      <c r="E3334" t="s">
        <v>1037</v>
      </c>
      <c r="F3334" t="s">
        <v>1038</v>
      </c>
      <c r="G3334" t="s">
        <v>1039</v>
      </c>
      <c r="H3334" t="s">
        <v>669</v>
      </c>
      <c r="I3334" t="s">
        <v>1050</v>
      </c>
      <c r="J3334" t="s">
        <v>1051</v>
      </c>
      <c r="K3334" t="s">
        <v>1052</v>
      </c>
      <c r="L3334" t="s">
        <v>1053</v>
      </c>
      <c r="M3334" t="s">
        <v>1054</v>
      </c>
      <c r="N3334" t="s">
        <v>919</v>
      </c>
      <c r="O3334">
        <v>460</v>
      </c>
    </row>
    <row r="3335" spans="1:15" x14ac:dyDescent="0.35">
      <c r="A3335" s="189" t="str">
        <f t="shared" si="193"/>
        <v>Jun</v>
      </c>
      <c r="B3335" s="190" t="str">
        <f t="shared" si="194"/>
        <v>2024</v>
      </c>
      <c r="C3335" s="190" t="str">
        <f t="shared" si="195"/>
        <v>Jun-2024</v>
      </c>
      <c r="D3335" s="2">
        <v>45473</v>
      </c>
      <c r="E3335" t="s">
        <v>1037</v>
      </c>
      <c r="F3335" t="s">
        <v>1038</v>
      </c>
      <c r="G3335" t="s">
        <v>1039</v>
      </c>
      <c r="H3335" t="s">
        <v>669</v>
      </c>
      <c r="I3335" t="s">
        <v>1050</v>
      </c>
      <c r="J3335" t="s">
        <v>1051</v>
      </c>
      <c r="K3335" t="s">
        <v>1052</v>
      </c>
      <c r="L3335" t="s">
        <v>1053</v>
      </c>
      <c r="M3335" t="s">
        <v>1054</v>
      </c>
      <c r="N3335" t="s">
        <v>920</v>
      </c>
      <c r="O3335">
        <v>5050</v>
      </c>
    </row>
    <row r="3336" spans="1:15" x14ac:dyDescent="0.35">
      <c r="A3336" s="189" t="str">
        <f t="shared" si="193"/>
        <v>Jun</v>
      </c>
      <c r="B3336" s="190" t="str">
        <f t="shared" si="194"/>
        <v>2024</v>
      </c>
      <c r="C3336" s="190" t="str">
        <f t="shared" si="195"/>
        <v>Jun-2024</v>
      </c>
      <c r="D3336" s="2">
        <v>45473</v>
      </c>
      <c r="E3336" t="s">
        <v>1037</v>
      </c>
      <c r="F3336" t="s">
        <v>1038</v>
      </c>
      <c r="G3336" t="s">
        <v>1039</v>
      </c>
      <c r="H3336" t="s">
        <v>669</v>
      </c>
      <c r="I3336" t="s">
        <v>1050</v>
      </c>
      <c r="J3336" t="s">
        <v>1051</v>
      </c>
      <c r="K3336" t="s">
        <v>1052</v>
      </c>
      <c r="L3336" t="s">
        <v>1053</v>
      </c>
      <c r="M3336" t="s">
        <v>1054</v>
      </c>
      <c r="N3336" t="s">
        <v>922</v>
      </c>
      <c r="O3336">
        <v>1625</v>
      </c>
    </row>
    <row r="3337" spans="1:15" x14ac:dyDescent="0.35">
      <c r="A3337" s="189" t="str">
        <f t="shared" si="193"/>
        <v>Jun</v>
      </c>
      <c r="B3337" s="190" t="str">
        <f t="shared" si="194"/>
        <v>2024</v>
      </c>
      <c r="C3337" s="190" t="str">
        <f t="shared" si="195"/>
        <v>Jun-2024</v>
      </c>
      <c r="D3337" s="2">
        <v>45473</v>
      </c>
      <c r="E3337" t="s">
        <v>1037</v>
      </c>
      <c r="F3337" t="s">
        <v>1038</v>
      </c>
      <c r="G3337" t="s">
        <v>1039</v>
      </c>
      <c r="H3337" t="s">
        <v>669</v>
      </c>
      <c r="I3337" t="s">
        <v>1050</v>
      </c>
      <c r="J3337" t="s">
        <v>1051</v>
      </c>
      <c r="K3337" t="s">
        <v>1052</v>
      </c>
      <c r="L3337" t="s">
        <v>1053</v>
      </c>
      <c r="M3337" t="s">
        <v>1054</v>
      </c>
      <c r="N3337" t="s">
        <v>921</v>
      </c>
      <c r="O3337">
        <v>3410</v>
      </c>
    </row>
    <row r="3338" spans="1:15" x14ac:dyDescent="0.35">
      <c r="A3338" s="189" t="str">
        <f t="shared" si="193"/>
        <v>Jun</v>
      </c>
      <c r="B3338" s="190" t="str">
        <f t="shared" si="194"/>
        <v>2024</v>
      </c>
      <c r="C3338" s="190" t="str">
        <f t="shared" si="195"/>
        <v>Jun-2024</v>
      </c>
      <c r="D3338" s="2">
        <v>45473</v>
      </c>
      <c r="E3338" t="s">
        <v>1037</v>
      </c>
      <c r="F3338" t="s">
        <v>1038</v>
      </c>
      <c r="G3338" t="s">
        <v>1039</v>
      </c>
      <c r="H3338" t="s">
        <v>672</v>
      </c>
      <c r="I3338" t="s">
        <v>1055</v>
      </c>
      <c r="J3338" t="s">
        <v>1056</v>
      </c>
      <c r="K3338" t="s">
        <v>1057</v>
      </c>
      <c r="L3338" t="s">
        <v>1058</v>
      </c>
      <c r="M3338" t="s">
        <v>1059</v>
      </c>
      <c r="N3338" t="s">
        <v>1528</v>
      </c>
      <c r="O3338">
        <v>35</v>
      </c>
    </row>
    <row r="3339" spans="1:15" x14ac:dyDescent="0.35">
      <c r="A3339" s="189" t="str">
        <f t="shared" si="193"/>
        <v>Jun</v>
      </c>
      <c r="B3339" s="190" t="str">
        <f t="shared" si="194"/>
        <v>2024</v>
      </c>
      <c r="C3339" s="190" t="str">
        <f t="shared" si="195"/>
        <v>Jun-2024</v>
      </c>
      <c r="D3339" s="2">
        <v>45473</v>
      </c>
      <c r="E3339" t="s">
        <v>1037</v>
      </c>
      <c r="F3339" t="s">
        <v>1038</v>
      </c>
      <c r="G3339" t="s">
        <v>1039</v>
      </c>
      <c r="H3339" t="s">
        <v>672</v>
      </c>
      <c r="I3339" t="s">
        <v>1055</v>
      </c>
      <c r="J3339" t="s">
        <v>1056</v>
      </c>
      <c r="K3339" t="s">
        <v>1057</v>
      </c>
      <c r="L3339" t="s">
        <v>1058</v>
      </c>
      <c r="M3339" t="s">
        <v>1059</v>
      </c>
      <c r="N3339" t="s">
        <v>1529</v>
      </c>
      <c r="O3339">
        <v>15</v>
      </c>
    </row>
    <row r="3340" spans="1:15" x14ac:dyDescent="0.35">
      <c r="A3340" s="189" t="str">
        <f t="shared" si="193"/>
        <v>Jun</v>
      </c>
      <c r="B3340" s="190" t="str">
        <f t="shared" si="194"/>
        <v>2024</v>
      </c>
      <c r="C3340" s="190" t="str">
        <f t="shared" si="195"/>
        <v>Jun-2024</v>
      </c>
      <c r="D3340" s="2">
        <v>45473</v>
      </c>
      <c r="E3340" t="s">
        <v>1037</v>
      </c>
      <c r="F3340" t="s">
        <v>1038</v>
      </c>
      <c r="G3340" t="s">
        <v>1039</v>
      </c>
      <c r="H3340" t="s">
        <v>672</v>
      </c>
      <c r="I3340" t="s">
        <v>1055</v>
      </c>
      <c r="J3340" t="s">
        <v>1056</v>
      </c>
      <c r="K3340" t="s">
        <v>1057</v>
      </c>
      <c r="L3340" t="s">
        <v>1058</v>
      </c>
      <c r="M3340" t="s">
        <v>1059</v>
      </c>
      <c r="N3340" t="s">
        <v>919</v>
      </c>
      <c r="O3340">
        <v>120</v>
      </c>
    </row>
    <row r="3341" spans="1:15" x14ac:dyDescent="0.35">
      <c r="A3341" s="189" t="str">
        <f t="shared" si="193"/>
        <v>Jun</v>
      </c>
      <c r="B3341" s="190" t="str">
        <f t="shared" si="194"/>
        <v>2024</v>
      </c>
      <c r="C3341" s="190" t="str">
        <f t="shared" si="195"/>
        <v>Jun-2024</v>
      </c>
      <c r="D3341" s="2">
        <v>45473</v>
      </c>
      <c r="E3341" t="s">
        <v>1037</v>
      </c>
      <c r="F3341" t="s">
        <v>1038</v>
      </c>
      <c r="G3341" t="s">
        <v>1039</v>
      </c>
      <c r="H3341" t="s">
        <v>672</v>
      </c>
      <c r="I3341" t="s">
        <v>1055</v>
      </c>
      <c r="J3341" t="s">
        <v>1056</v>
      </c>
      <c r="K3341" t="s">
        <v>1057</v>
      </c>
      <c r="L3341" t="s">
        <v>1058</v>
      </c>
      <c r="M3341" t="s">
        <v>1059</v>
      </c>
      <c r="N3341" t="s">
        <v>920</v>
      </c>
      <c r="O3341">
        <v>3560</v>
      </c>
    </row>
    <row r="3342" spans="1:15" x14ac:dyDescent="0.35">
      <c r="A3342" s="189" t="str">
        <f t="shared" si="193"/>
        <v>Jun</v>
      </c>
      <c r="B3342" s="190" t="str">
        <f t="shared" si="194"/>
        <v>2024</v>
      </c>
      <c r="C3342" s="190" t="str">
        <f t="shared" si="195"/>
        <v>Jun-2024</v>
      </c>
      <c r="D3342" s="2">
        <v>45473</v>
      </c>
      <c r="E3342" t="s">
        <v>1037</v>
      </c>
      <c r="F3342" t="s">
        <v>1038</v>
      </c>
      <c r="G3342" t="s">
        <v>1039</v>
      </c>
      <c r="H3342" t="s">
        <v>672</v>
      </c>
      <c r="I3342" t="s">
        <v>1055</v>
      </c>
      <c r="J3342" t="s">
        <v>1056</v>
      </c>
      <c r="K3342" t="s">
        <v>1057</v>
      </c>
      <c r="L3342" t="s">
        <v>1058</v>
      </c>
      <c r="M3342" t="s">
        <v>1059</v>
      </c>
      <c r="N3342" t="s">
        <v>922</v>
      </c>
      <c r="O3342">
        <v>1730</v>
      </c>
    </row>
    <row r="3343" spans="1:15" x14ac:dyDescent="0.35">
      <c r="A3343" s="189" t="str">
        <f t="shared" si="193"/>
        <v>Jun</v>
      </c>
      <c r="B3343" s="190" t="str">
        <f t="shared" si="194"/>
        <v>2024</v>
      </c>
      <c r="C3343" s="190" t="str">
        <f t="shared" si="195"/>
        <v>Jun-2024</v>
      </c>
      <c r="D3343" s="2">
        <v>45473</v>
      </c>
      <c r="E3343" t="s">
        <v>1037</v>
      </c>
      <c r="F3343" t="s">
        <v>1038</v>
      </c>
      <c r="G3343" t="s">
        <v>1039</v>
      </c>
      <c r="H3343" t="s">
        <v>672</v>
      </c>
      <c r="I3343" t="s">
        <v>1055</v>
      </c>
      <c r="J3343" t="s">
        <v>1056</v>
      </c>
      <c r="K3343" t="s">
        <v>1057</v>
      </c>
      <c r="L3343" t="s">
        <v>1058</v>
      </c>
      <c r="M3343" t="s">
        <v>1059</v>
      </c>
      <c r="N3343" t="s">
        <v>921</v>
      </c>
      <c r="O3343">
        <v>3245</v>
      </c>
    </row>
    <row r="3344" spans="1:15" x14ac:dyDescent="0.35">
      <c r="A3344" s="189" t="str">
        <f t="shared" si="193"/>
        <v>Jun</v>
      </c>
      <c r="B3344" s="190" t="str">
        <f t="shared" si="194"/>
        <v>2024</v>
      </c>
      <c r="C3344" s="190" t="str">
        <f t="shared" si="195"/>
        <v>Jun-2024</v>
      </c>
      <c r="D3344" s="2">
        <v>45473</v>
      </c>
      <c r="E3344" t="s">
        <v>1037</v>
      </c>
      <c r="F3344" t="s">
        <v>1038</v>
      </c>
      <c r="G3344" t="s">
        <v>1039</v>
      </c>
      <c r="H3344" t="s">
        <v>673</v>
      </c>
      <c r="I3344" t="s">
        <v>1060</v>
      </c>
      <c r="J3344" t="s">
        <v>1061</v>
      </c>
      <c r="K3344" t="s">
        <v>1062</v>
      </c>
      <c r="L3344" t="s">
        <v>1063</v>
      </c>
      <c r="M3344" t="s">
        <v>1064</v>
      </c>
      <c r="N3344" t="s">
        <v>1528</v>
      </c>
      <c r="O3344">
        <v>25</v>
      </c>
    </row>
    <row r="3345" spans="1:15" x14ac:dyDescent="0.35">
      <c r="A3345" s="189" t="str">
        <f t="shared" si="193"/>
        <v>Jun</v>
      </c>
      <c r="B3345" s="190" t="str">
        <f t="shared" si="194"/>
        <v>2024</v>
      </c>
      <c r="C3345" s="190" t="str">
        <f t="shared" si="195"/>
        <v>Jun-2024</v>
      </c>
      <c r="D3345" s="2">
        <v>45473</v>
      </c>
      <c r="E3345" t="s">
        <v>1037</v>
      </c>
      <c r="F3345" t="s">
        <v>1038</v>
      </c>
      <c r="G3345" t="s">
        <v>1039</v>
      </c>
      <c r="H3345" t="s">
        <v>673</v>
      </c>
      <c r="I3345" t="s">
        <v>1060</v>
      </c>
      <c r="J3345" t="s">
        <v>1061</v>
      </c>
      <c r="K3345" t="s">
        <v>1062</v>
      </c>
      <c r="L3345" t="s">
        <v>1063</v>
      </c>
      <c r="M3345" t="s">
        <v>1064</v>
      </c>
      <c r="N3345" t="s">
        <v>1529</v>
      </c>
      <c r="O3345" t="s">
        <v>958</v>
      </c>
    </row>
    <row r="3346" spans="1:15" x14ac:dyDescent="0.35">
      <c r="A3346" s="189" t="str">
        <f t="shared" si="193"/>
        <v>Jun</v>
      </c>
      <c r="B3346" s="190" t="str">
        <f t="shared" si="194"/>
        <v>2024</v>
      </c>
      <c r="C3346" s="190" t="str">
        <f t="shared" si="195"/>
        <v>Jun-2024</v>
      </c>
      <c r="D3346" s="2">
        <v>45473</v>
      </c>
      <c r="E3346" t="s">
        <v>1037</v>
      </c>
      <c r="F3346" t="s">
        <v>1038</v>
      </c>
      <c r="G3346" t="s">
        <v>1039</v>
      </c>
      <c r="H3346" t="s">
        <v>673</v>
      </c>
      <c r="I3346" t="s">
        <v>1060</v>
      </c>
      <c r="J3346" t="s">
        <v>1061</v>
      </c>
      <c r="K3346" t="s">
        <v>1062</v>
      </c>
      <c r="L3346" t="s">
        <v>1063</v>
      </c>
      <c r="M3346" t="s">
        <v>1064</v>
      </c>
      <c r="N3346" t="s">
        <v>919</v>
      </c>
      <c r="O3346">
        <v>75</v>
      </c>
    </row>
    <row r="3347" spans="1:15" x14ac:dyDescent="0.35">
      <c r="A3347" s="189" t="str">
        <f t="shared" si="193"/>
        <v>Jun</v>
      </c>
      <c r="B3347" s="190" t="str">
        <f t="shared" si="194"/>
        <v>2024</v>
      </c>
      <c r="C3347" s="190" t="str">
        <f t="shared" si="195"/>
        <v>Jun-2024</v>
      </c>
      <c r="D3347" s="2">
        <v>45473</v>
      </c>
      <c r="E3347" t="s">
        <v>1037</v>
      </c>
      <c r="F3347" t="s">
        <v>1038</v>
      </c>
      <c r="G3347" t="s">
        <v>1039</v>
      </c>
      <c r="H3347" t="s">
        <v>673</v>
      </c>
      <c r="I3347" t="s">
        <v>1060</v>
      </c>
      <c r="J3347" t="s">
        <v>1061</v>
      </c>
      <c r="K3347" t="s">
        <v>1062</v>
      </c>
      <c r="L3347" t="s">
        <v>1063</v>
      </c>
      <c r="M3347" t="s">
        <v>1064</v>
      </c>
      <c r="N3347" t="s">
        <v>920</v>
      </c>
      <c r="O3347">
        <v>1455</v>
      </c>
    </row>
    <row r="3348" spans="1:15" x14ac:dyDescent="0.35">
      <c r="A3348" s="189" t="str">
        <f t="shared" si="193"/>
        <v>Jun</v>
      </c>
      <c r="B3348" s="190" t="str">
        <f t="shared" si="194"/>
        <v>2024</v>
      </c>
      <c r="C3348" s="190" t="str">
        <f t="shared" si="195"/>
        <v>Jun-2024</v>
      </c>
      <c r="D3348" s="2">
        <v>45473</v>
      </c>
      <c r="E3348" t="s">
        <v>1037</v>
      </c>
      <c r="F3348" t="s">
        <v>1038</v>
      </c>
      <c r="G3348" t="s">
        <v>1039</v>
      </c>
      <c r="H3348" t="s">
        <v>673</v>
      </c>
      <c r="I3348" t="s">
        <v>1060</v>
      </c>
      <c r="J3348" t="s">
        <v>1061</v>
      </c>
      <c r="K3348" t="s">
        <v>1062</v>
      </c>
      <c r="L3348" t="s">
        <v>1063</v>
      </c>
      <c r="M3348" t="s">
        <v>1064</v>
      </c>
      <c r="N3348" t="s">
        <v>922</v>
      </c>
      <c r="O3348">
        <v>800</v>
      </c>
    </row>
    <row r="3349" spans="1:15" x14ac:dyDescent="0.35">
      <c r="A3349" s="189" t="str">
        <f t="shared" si="193"/>
        <v>Jun</v>
      </c>
      <c r="B3349" s="190" t="str">
        <f t="shared" si="194"/>
        <v>2024</v>
      </c>
      <c r="C3349" s="190" t="str">
        <f t="shared" si="195"/>
        <v>Jun-2024</v>
      </c>
      <c r="D3349" s="2">
        <v>45473</v>
      </c>
      <c r="E3349" t="s">
        <v>1037</v>
      </c>
      <c r="F3349" t="s">
        <v>1038</v>
      </c>
      <c r="G3349" t="s">
        <v>1039</v>
      </c>
      <c r="H3349" t="s">
        <v>673</v>
      </c>
      <c r="I3349" t="s">
        <v>1060</v>
      </c>
      <c r="J3349" t="s">
        <v>1061</v>
      </c>
      <c r="K3349" t="s">
        <v>1062</v>
      </c>
      <c r="L3349" t="s">
        <v>1063</v>
      </c>
      <c r="M3349" t="s">
        <v>1064</v>
      </c>
      <c r="N3349" t="s">
        <v>921</v>
      </c>
      <c r="O3349">
        <v>1070</v>
      </c>
    </row>
    <row r="3350" spans="1:15" x14ac:dyDescent="0.35">
      <c r="A3350" s="189" t="str">
        <f t="shared" si="193"/>
        <v>Jun</v>
      </c>
      <c r="B3350" s="190" t="str">
        <f t="shared" si="194"/>
        <v>2024</v>
      </c>
      <c r="C3350" s="190" t="str">
        <f t="shared" si="195"/>
        <v>Jun-2024</v>
      </c>
      <c r="D3350" s="2">
        <v>45473</v>
      </c>
      <c r="E3350" t="s">
        <v>1037</v>
      </c>
      <c r="F3350" t="s">
        <v>1038</v>
      </c>
      <c r="G3350" t="s">
        <v>1039</v>
      </c>
      <c r="H3350" t="s">
        <v>673</v>
      </c>
      <c r="I3350" t="s">
        <v>1060</v>
      </c>
      <c r="J3350" t="s">
        <v>1061</v>
      </c>
      <c r="K3350" t="s">
        <v>1065</v>
      </c>
      <c r="L3350" t="s">
        <v>1066</v>
      </c>
      <c r="M3350" t="s">
        <v>1067</v>
      </c>
      <c r="N3350" t="s">
        <v>1528</v>
      </c>
      <c r="O3350">
        <v>50</v>
      </c>
    </row>
    <row r="3351" spans="1:15" x14ac:dyDescent="0.35">
      <c r="A3351" s="189" t="str">
        <f t="shared" si="193"/>
        <v>Jun</v>
      </c>
      <c r="B3351" s="190" t="str">
        <f t="shared" si="194"/>
        <v>2024</v>
      </c>
      <c r="C3351" s="190" t="str">
        <f t="shared" si="195"/>
        <v>Jun-2024</v>
      </c>
      <c r="D3351" s="2">
        <v>45473</v>
      </c>
      <c r="E3351" t="s">
        <v>1037</v>
      </c>
      <c r="F3351" t="s">
        <v>1038</v>
      </c>
      <c r="G3351" t="s">
        <v>1039</v>
      </c>
      <c r="H3351" t="s">
        <v>673</v>
      </c>
      <c r="I3351" t="s">
        <v>1060</v>
      </c>
      <c r="J3351" t="s">
        <v>1061</v>
      </c>
      <c r="K3351" t="s">
        <v>1065</v>
      </c>
      <c r="L3351" t="s">
        <v>1066</v>
      </c>
      <c r="M3351" t="s">
        <v>1067</v>
      </c>
      <c r="N3351" t="s">
        <v>1529</v>
      </c>
      <c r="O3351">
        <v>15</v>
      </c>
    </row>
    <row r="3352" spans="1:15" x14ac:dyDescent="0.35">
      <c r="A3352" s="189" t="str">
        <f t="shared" si="193"/>
        <v>Jun</v>
      </c>
      <c r="B3352" s="190" t="str">
        <f t="shared" si="194"/>
        <v>2024</v>
      </c>
      <c r="C3352" s="190" t="str">
        <f t="shared" si="195"/>
        <v>Jun-2024</v>
      </c>
      <c r="D3352" s="2">
        <v>45473</v>
      </c>
      <c r="E3352" t="s">
        <v>1037</v>
      </c>
      <c r="F3352" t="s">
        <v>1038</v>
      </c>
      <c r="G3352" t="s">
        <v>1039</v>
      </c>
      <c r="H3352" t="s">
        <v>673</v>
      </c>
      <c r="I3352" t="s">
        <v>1060</v>
      </c>
      <c r="J3352" t="s">
        <v>1061</v>
      </c>
      <c r="K3352" t="s">
        <v>1065</v>
      </c>
      <c r="L3352" t="s">
        <v>1066</v>
      </c>
      <c r="M3352" t="s">
        <v>1067</v>
      </c>
      <c r="N3352" t="s">
        <v>919</v>
      </c>
      <c r="O3352">
        <v>15</v>
      </c>
    </row>
    <row r="3353" spans="1:15" x14ac:dyDescent="0.35">
      <c r="A3353" s="189" t="str">
        <f t="shared" si="193"/>
        <v>Jun</v>
      </c>
      <c r="B3353" s="190" t="str">
        <f t="shared" si="194"/>
        <v>2024</v>
      </c>
      <c r="C3353" s="190" t="str">
        <f t="shared" si="195"/>
        <v>Jun-2024</v>
      </c>
      <c r="D3353" s="2">
        <v>45473</v>
      </c>
      <c r="E3353" t="s">
        <v>1037</v>
      </c>
      <c r="F3353" t="s">
        <v>1038</v>
      </c>
      <c r="G3353" t="s">
        <v>1039</v>
      </c>
      <c r="H3353" t="s">
        <v>673</v>
      </c>
      <c r="I3353" t="s">
        <v>1060</v>
      </c>
      <c r="J3353" t="s">
        <v>1061</v>
      </c>
      <c r="K3353" t="s">
        <v>1065</v>
      </c>
      <c r="L3353" t="s">
        <v>1066</v>
      </c>
      <c r="M3353" t="s">
        <v>1067</v>
      </c>
      <c r="N3353" t="s">
        <v>920</v>
      </c>
      <c r="O3353">
        <v>815</v>
      </c>
    </row>
    <row r="3354" spans="1:15" x14ac:dyDescent="0.35">
      <c r="A3354" s="189" t="str">
        <f t="shared" si="193"/>
        <v>Jun</v>
      </c>
      <c r="B3354" s="190" t="str">
        <f t="shared" si="194"/>
        <v>2024</v>
      </c>
      <c r="C3354" s="190" t="str">
        <f t="shared" si="195"/>
        <v>Jun-2024</v>
      </c>
      <c r="D3354" s="2">
        <v>45473</v>
      </c>
      <c r="E3354" t="s">
        <v>1037</v>
      </c>
      <c r="F3354" t="s">
        <v>1038</v>
      </c>
      <c r="G3354" t="s">
        <v>1039</v>
      </c>
      <c r="H3354" t="s">
        <v>673</v>
      </c>
      <c r="I3354" t="s">
        <v>1060</v>
      </c>
      <c r="J3354" t="s">
        <v>1061</v>
      </c>
      <c r="K3354" t="s">
        <v>1065</v>
      </c>
      <c r="L3354" t="s">
        <v>1066</v>
      </c>
      <c r="M3354" t="s">
        <v>1067</v>
      </c>
      <c r="N3354" t="s">
        <v>922</v>
      </c>
      <c r="O3354">
        <v>720</v>
      </c>
    </row>
    <row r="3355" spans="1:15" x14ac:dyDescent="0.35">
      <c r="A3355" s="189" t="str">
        <f t="shared" si="193"/>
        <v>Jun</v>
      </c>
      <c r="B3355" s="190" t="str">
        <f t="shared" si="194"/>
        <v>2024</v>
      </c>
      <c r="C3355" s="190" t="str">
        <f t="shared" si="195"/>
        <v>Jun-2024</v>
      </c>
      <c r="D3355" s="2">
        <v>45473</v>
      </c>
      <c r="E3355" t="s">
        <v>1037</v>
      </c>
      <c r="F3355" t="s">
        <v>1038</v>
      </c>
      <c r="G3355" t="s">
        <v>1039</v>
      </c>
      <c r="H3355" t="s">
        <v>673</v>
      </c>
      <c r="I3355" t="s">
        <v>1060</v>
      </c>
      <c r="J3355" t="s">
        <v>1061</v>
      </c>
      <c r="K3355" t="s">
        <v>1065</v>
      </c>
      <c r="L3355" t="s">
        <v>1066</v>
      </c>
      <c r="M3355" t="s">
        <v>1067</v>
      </c>
      <c r="N3355" t="s">
        <v>921</v>
      </c>
      <c r="O3355">
        <v>815</v>
      </c>
    </row>
    <row r="3356" spans="1:15" x14ac:dyDescent="0.35">
      <c r="A3356" s="189" t="str">
        <f t="shared" si="193"/>
        <v>Jun</v>
      </c>
      <c r="B3356" s="190" t="str">
        <f t="shared" si="194"/>
        <v>2024</v>
      </c>
      <c r="C3356" s="190" t="str">
        <f t="shared" si="195"/>
        <v>Jun-2024</v>
      </c>
      <c r="D3356" s="2">
        <v>45473</v>
      </c>
      <c r="E3356" t="s">
        <v>1037</v>
      </c>
      <c r="F3356" t="s">
        <v>1038</v>
      </c>
      <c r="G3356" t="s">
        <v>1039</v>
      </c>
      <c r="H3356" t="s">
        <v>673</v>
      </c>
      <c r="I3356" t="s">
        <v>1060</v>
      </c>
      <c r="J3356" t="s">
        <v>1061</v>
      </c>
      <c r="K3356" t="s">
        <v>1068</v>
      </c>
      <c r="L3356" t="s">
        <v>1069</v>
      </c>
      <c r="M3356" t="s">
        <v>1070</v>
      </c>
      <c r="N3356" t="s">
        <v>1528</v>
      </c>
      <c r="O3356">
        <v>80</v>
      </c>
    </row>
    <row r="3357" spans="1:15" x14ac:dyDescent="0.35">
      <c r="A3357" s="189" t="str">
        <f t="shared" si="193"/>
        <v>Jun</v>
      </c>
      <c r="B3357" s="190" t="str">
        <f t="shared" si="194"/>
        <v>2024</v>
      </c>
      <c r="C3357" s="190" t="str">
        <f t="shared" si="195"/>
        <v>Jun-2024</v>
      </c>
      <c r="D3357" s="2">
        <v>45473</v>
      </c>
      <c r="E3357" t="s">
        <v>1037</v>
      </c>
      <c r="F3357" t="s">
        <v>1038</v>
      </c>
      <c r="G3357" t="s">
        <v>1039</v>
      </c>
      <c r="H3357" t="s">
        <v>673</v>
      </c>
      <c r="I3357" t="s">
        <v>1060</v>
      </c>
      <c r="J3357" t="s">
        <v>1061</v>
      </c>
      <c r="K3357" t="s">
        <v>1068</v>
      </c>
      <c r="L3357" t="s">
        <v>1069</v>
      </c>
      <c r="M3357" t="s">
        <v>1070</v>
      </c>
      <c r="N3357" t="s">
        <v>1529</v>
      </c>
      <c r="O3357" t="s">
        <v>958</v>
      </c>
    </row>
    <row r="3358" spans="1:15" x14ac:dyDescent="0.35">
      <c r="A3358" s="189" t="str">
        <f t="shared" si="193"/>
        <v>Jun</v>
      </c>
      <c r="B3358" s="190" t="str">
        <f t="shared" si="194"/>
        <v>2024</v>
      </c>
      <c r="C3358" s="190" t="str">
        <f t="shared" si="195"/>
        <v>Jun-2024</v>
      </c>
      <c r="D3358" s="2">
        <v>45473</v>
      </c>
      <c r="E3358" t="s">
        <v>1037</v>
      </c>
      <c r="F3358" t="s">
        <v>1038</v>
      </c>
      <c r="G3358" t="s">
        <v>1039</v>
      </c>
      <c r="H3358" t="s">
        <v>673</v>
      </c>
      <c r="I3358" t="s">
        <v>1060</v>
      </c>
      <c r="J3358" t="s">
        <v>1061</v>
      </c>
      <c r="K3358" t="s">
        <v>1068</v>
      </c>
      <c r="L3358" t="s">
        <v>1069</v>
      </c>
      <c r="M3358" t="s">
        <v>1070</v>
      </c>
      <c r="N3358" t="s">
        <v>919</v>
      </c>
      <c r="O3358">
        <v>50</v>
      </c>
    </row>
    <row r="3359" spans="1:15" x14ac:dyDescent="0.35">
      <c r="A3359" s="189" t="str">
        <f t="shared" si="193"/>
        <v>Jun</v>
      </c>
      <c r="B3359" s="190" t="str">
        <f t="shared" si="194"/>
        <v>2024</v>
      </c>
      <c r="C3359" s="190" t="str">
        <f t="shared" si="195"/>
        <v>Jun-2024</v>
      </c>
      <c r="D3359" s="2">
        <v>45473</v>
      </c>
      <c r="E3359" t="s">
        <v>1037</v>
      </c>
      <c r="F3359" t="s">
        <v>1038</v>
      </c>
      <c r="G3359" t="s">
        <v>1039</v>
      </c>
      <c r="H3359" t="s">
        <v>673</v>
      </c>
      <c r="I3359" t="s">
        <v>1060</v>
      </c>
      <c r="J3359" t="s">
        <v>1061</v>
      </c>
      <c r="K3359" t="s">
        <v>1068</v>
      </c>
      <c r="L3359" t="s">
        <v>1069</v>
      </c>
      <c r="M3359" t="s">
        <v>1070</v>
      </c>
      <c r="N3359" t="s">
        <v>920</v>
      </c>
      <c r="O3359">
        <v>1585</v>
      </c>
    </row>
    <row r="3360" spans="1:15" x14ac:dyDescent="0.35">
      <c r="A3360" s="189" t="str">
        <f t="shared" si="193"/>
        <v>Jun</v>
      </c>
      <c r="B3360" s="190" t="str">
        <f t="shared" si="194"/>
        <v>2024</v>
      </c>
      <c r="C3360" s="190" t="str">
        <f t="shared" si="195"/>
        <v>Jun-2024</v>
      </c>
      <c r="D3360" s="2">
        <v>45473</v>
      </c>
      <c r="E3360" t="s">
        <v>1037</v>
      </c>
      <c r="F3360" t="s">
        <v>1038</v>
      </c>
      <c r="G3360" t="s">
        <v>1039</v>
      </c>
      <c r="H3360" t="s">
        <v>673</v>
      </c>
      <c r="I3360" t="s">
        <v>1060</v>
      </c>
      <c r="J3360" t="s">
        <v>1061</v>
      </c>
      <c r="K3360" t="s">
        <v>1068</v>
      </c>
      <c r="L3360" t="s">
        <v>1069</v>
      </c>
      <c r="M3360" t="s">
        <v>1070</v>
      </c>
      <c r="N3360" t="s">
        <v>922</v>
      </c>
      <c r="O3360">
        <v>640</v>
      </c>
    </row>
    <row r="3361" spans="1:15" x14ac:dyDescent="0.35">
      <c r="A3361" s="189" t="str">
        <f t="shared" si="193"/>
        <v>Jun</v>
      </c>
      <c r="B3361" s="190" t="str">
        <f t="shared" si="194"/>
        <v>2024</v>
      </c>
      <c r="C3361" s="190" t="str">
        <f t="shared" si="195"/>
        <v>Jun-2024</v>
      </c>
      <c r="D3361" s="2">
        <v>45473</v>
      </c>
      <c r="E3361" t="s">
        <v>1037</v>
      </c>
      <c r="F3361" t="s">
        <v>1038</v>
      </c>
      <c r="G3361" t="s">
        <v>1039</v>
      </c>
      <c r="H3361" t="s">
        <v>673</v>
      </c>
      <c r="I3361" t="s">
        <v>1060</v>
      </c>
      <c r="J3361" t="s">
        <v>1061</v>
      </c>
      <c r="K3361" t="s">
        <v>1068</v>
      </c>
      <c r="L3361" t="s">
        <v>1069</v>
      </c>
      <c r="M3361" t="s">
        <v>1070</v>
      </c>
      <c r="N3361" t="s">
        <v>921</v>
      </c>
      <c r="O3361">
        <v>1010</v>
      </c>
    </row>
    <row r="3362" spans="1:15" x14ac:dyDescent="0.35">
      <c r="A3362" s="189" t="str">
        <f t="shared" si="193"/>
        <v>Jun</v>
      </c>
      <c r="B3362" s="190" t="str">
        <f t="shared" si="194"/>
        <v>2024</v>
      </c>
      <c r="C3362" s="190" t="str">
        <f t="shared" si="195"/>
        <v>Jun-2024</v>
      </c>
      <c r="D3362" s="2">
        <v>45473</v>
      </c>
      <c r="E3362" t="s">
        <v>1037</v>
      </c>
      <c r="F3362" t="s">
        <v>1038</v>
      </c>
      <c r="G3362" t="s">
        <v>1039</v>
      </c>
      <c r="H3362" t="s">
        <v>677</v>
      </c>
      <c r="I3362" t="s">
        <v>1071</v>
      </c>
      <c r="J3362" t="s">
        <v>1072</v>
      </c>
      <c r="K3362" t="s">
        <v>1073</v>
      </c>
      <c r="L3362" t="s">
        <v>1074</v>
      </c>
      <c r="M3362" t="s">
        <v>1075</v>
      </c>
      <c r="N3362" t="s">
        <v>1528</v>
      </c>
      <c r="O3362">
        <v>35</v>
      </c>
    </row>
    <row r="3363" spans="1:15" x14ac:dyDescent="0.35">
      <c r="A3363" s="189" t="str">
        <f t="shared" si="193"/>
        <v>Jun</v>
      </c>
      <c r="B3363" s="190" t="str">
        <f t="shared" si="194"/>
        <v>2024</v>
      </c>
      <c r="C3363" s="190" t="str">
        <f t="shared" si="195"/>
        <v>Jun-2024</v>
      </c>
      <c r="D3363" s="2">
        <v>45473</v>
      </c>
      <c r="E3363" t="s">
        <v>1037</v>
      </c>
      <c r="F3363" t="s">
        <v>1038</v>
      </c>
      <c r="G3363" t="s">
        <v>1039</v>
      </c>
      <c r="H3363" t="s">
        <v>677</v>
      </c>
      <c r="I3363" t="s">
        <v>1071</v>
      </c>
      <c r="J3363" t="s">
        <v>1072</v>
      </c>
      <c r="K3363" t="s">
        <v>1073</v>
      </c>
      <c r="L3363" t="s">
        <v>1074</v>
      </c>
      <c r="M3363" t="s">
        <v>1075</v>
      </c>
      <c r="N3363" t="s">
        <v>1529</v>
      </c>
      <c r="O3363" t="s">
        <v>958</v>
      </c>
    </row>
    <row r="3364" spans="1:15" x14ac:dyDescent="0.35">
      <c r="A3364" s="189" t="str">
        <f t="shared" si="193"/>
        <v>Jun</v>
      </c>
      <c r="B3364" s="190" t="str">
        <f t="shared" si="194"/>
        <v>2024</v>
      </c>
      <c r="C3364" s="190" t="str">
        <f t="shared" si="195"/>
        <v>Jun-2024</v>
      </c>
      <c r="D3364" s="2">
        <v>45473</v>
      </c>
      <c r="E3364" t="s">
        <v>1037</v>
      </c>
      <c r="F3364" t="s">
        <v>1038</v>
      </c>
      <c r="G3364" t="s">
        <v>1039</v>
      </c>
      <c r="H3364" t="s">
        <v>677</v>
      </c>
      <c r="I3364" t="s">
        <v>1071</v>
      </c>
      <c r="J3364" t="s">
        <v>1072</v>
      </c>
      <c r="K3364" t="s">
        <v>1073</v>
      </c>
      <c r="L3364" t="s">
        <v>1074</v>
      </c>
      <c r="M3364" t="s">
        <v>1075</v>
      </c>
      <c r="N3364" t="s">
        <v>919</v>
      </c>
      <c r="O3364">
        <v>170</v>
      </c>
    </row>
    <row r="3365" spans="1:15" x14ac:dyDescent="0.35">
      <c r="A3365" s="189" t="str">
        <f t="shared" si="193"/>
        <v>Jun</v>
      </c>
      <c r="B3365" s="190" t="str">
        <f t="shared" si="194"/>
        <v>2024</v>
      </c>
      <c r="C3365" s="190" t="str">
        <f t="shared" si="195"/>
        <v>Jun-2024</v>
      </c>
      <c r="D3365" s="2">
        <v>45473</v>
      </c>
      <c r="E3365" t="s">
        <v>1037</v>
      </c>
      <c r="F3365" t="s">
        <v>1038</v>
      </c>
      <c r="G3365" t="s">
        <v>1039</v>
      </c>
      <c r="H3365" t="s">
        <v>677</v>
      </c>
      <c r="I3365" t="s">
        <v>1071</v>
      </c>
      <c r="J3365" t="s">
        <v>1072</v>
      </c>
      <c r="K3365" t="s">
        <v>1073</v>
      </c>
      <c r="L3365" t="s">
        <v>1074</v>
      </c>
      <c r="M3365" t="s">
        <v>1075</v>
      </c>
      <c r="N3365" t="s">
        <v>920</v>
      </c>
      <c r="O3365">
        <v>725</v>
      </c>
    </row>
    <row r="3366" spans="1:15" x14ac:dyDescent="0.35">
      <c r="A3366" s="189" t="str">
        <f t="shared" si="193"/>
        <v>Jun</v>
      </c>
      <c r="B3366" s="190" t="str">
        <f t="shared" si="194"/>
        <v>2024</v>
      </c>
      <c r="C3366" s="190" t="str">
        <f t="shared" si="195"/>
        <v>Jun-2024</v>
      </c>
      <c r="D3366" s="2">
        <v>45473</v>
      </c>
      <c r="E3366" t="s">
        <v>1037</v>
      </c>
      <c r="F3366" t="s">
        <v>1038</v>
      </c>
      <c r="G3366" t="s">
        <v>1039</v>
      </c>
      <c r="H3366" t="s">
        <v>677</v>
      </c>
      <c r="I3366" t="s">
        <v>1071</v>
      </c>
      <c r="J3366" t="s">
        <v>1072</v>
      </c>
      <c r="K3366" t="s">
        <v>1073</v>
      </c>
      <c r="L3366" t="s">
        <v>1074</v>
      </c>
      <c r="M3366" t="s">
        <v>1075</v>
      </c>
      <c r="N3366" t="s">
        <v>922</v>
      </c>
      <c r="O3366">
        <v>65</v>
      </c>
    </row>
    <row r="3367" spans="1:15" x14ac:dyDescent="0.35">
      <c r="A3367" s="189" t="str">
        <f t="shared" si="193"/>
        <v>Jun</v>
      </c>
      <c r="B3367" s="190" t="str">
        <f t="shared" si="194"/>
        <v>2024</v>
      </c>
      <c r="C3367" s="190" t="str">
        <f t="shared" si="195"/>
        <v>Jun-2024</v>
      </c>
      <c r="D3367" s="2">
        <v>45473</v>
      </c>
      <c r="E3367" t="s">
        <v>1037</v>
      </c>
      <c r="F3367" t="s">
        <v>1038</v>
      </c>
      <c r="G3367" t="s">
        <v>1039</v>
      </c>
      <c r="H3367" t="s">
        <v>677</v>
      </c>
      <c r="I3367" t="s">
        <v>1071</v>
      </c>
      <c r="J3367" t="s">
        <v>1072</v>
      </c>
      <c r="K3367" t="s">
        <v>1073</v>
      </c>
      <c r="L3367" t="s">
        <v>1074</v>
      </c>
      <c r="M3367" t="s">
        <v>1075</v>
      </c>
      <c r="N3367" t="s">
        <v>921</v>
      </c>
      <c r="O3367">
        <v>470</v>
      </c>
    </row>
    <row r="3368" spans="1:15" x14ac:dyDescent="0.35">
      <c r="A3368" s="189" t="str">
        <f t="shared" si="193"/>
        <v>Jun</v>
      </c>
      <c r="B3368" s="190" t="str">
        <f t="shared" si="194"/>
        <v>2024</v>
      </c>
      <c r="C3368" s="190" t="str">
        <f t="shared" si="195"/>
        <v>Jun-2024</v>
      </c>
      <c r="D3368" s="2">
        <v>45473</v>
      </c>
      <c r="E3368" t="s">
        <v>1037</v>
      </c>
      <c r="F3368" t="s">
        <v>1038</v>
      </c>
      <c r="G3368" t="s">
        <v>1039</v>
      </c>
      <c r="H3368" t="s">
        <v>677</v>
      </c>
      <c r="I3368" t="s">
        <v>1071</v>
      </c>
      <c r="J3368" t="s">
        <v>1072</v>
      </c>
      <c r="K3368" t="s">
        <v>1076</v>
      </c>
      <c r="L3368" t="s">
        <v>1077</v>
      </c>
      <c r="M3368" t="s">
        <v>1078</v>
      </c>
      <c r="N3368" t="s">
        <v>1528</v>
      </c>
      <c r="O3368">
        <v>35</v>
      </c>
    </row>
    <row r="3369" spans="1:15" x14ac:dyDescent="0.35">
      <c r="A3369" s="189" t="str">
        <f t="shared" si="193"/>
        <v>Jun</v>
      </c>
      <c r="B3369" s="190" t="str">
        <f t="shared" si="194"/>
        <v>2024</v>
      </c>
      <c r="C3369" s="190" t="str">
        <f t="shared" si="195"/>
        <v>Jun-2024</v>
      </c>
      <c r="D3369" s="2">
        <v>45473</v>
      </c>
      <c r="E3369" t="s">
        <v>1037</v>
      </c>
      <c r="F3369" t="s">
        <v>1038</v>
      </c>
      <c r="G3369" t="s">
        <v>1039</v>
      </c>
      <c r="H3369" t="s">
        <v>677</v>
      </c>
      <c r="I3369" t="s">
        <v>1071</v>
      </c>
      <c r="J3369" t="s">
        <v>1072</v>
      </c>
      <c r="K3369" t="s">
        <v>1076</v>
      </c>
      <c r="L3369" t="s">
        <v>1077</v>
      </c>
      <c r="M3369" t="s">
        <v>1078</v>
      </c>
      <c r="N3369" t="s">
        <v>1529</v>
      </c>
      <c r="O3369" t="s">
        <v>958</v>
      </c>
    </row>
    <row r="3370" spans="1:15" x14ac:dyDescent="0.35">
      <c r="A3370" s="189" t="str">
        <f t="shared" si="193"/>
        <v>Jun</v>
      </c>
      <c r="B3370" s="190" t="str">
        <f t="shared" si="194"/>
        <v>2024</v>
      </c>
      <c r="C3370" s="190" t="str">
        <f t="shared" si="195"/>
        <v>Jun-2024</v>
      </c>
      <c r="D3370" s="2">
        <v>45473</v>
      </c>
      <c r="E3370" t="s">
        <v>1037</v>
      </c>
      <c r="F3370" t="s">
        <v>1038</v>
      </c>
      <c r="G3370" t="s">
        <v>1039</v>
      </c>
      <c r="H3370" t="s">
        <v>677</v>
      </c>
      <c r="I3370" t="s">
        <v>1071</v>
      </c>
      <c r="J3370" t="s">
        <v>1072</v>
      </c>
      <c r="K3370" t="s">
        <v>1076</v>
      </c>
      <c r="L3370" t="s">
        <v>1077</v>
      </c>
      <c r="M3370" t="s">
        <v>1078</v>
      </c>
      <c r="N3370" t="s">
        <v>919</v>
      </c>
      <c r="O3370">
        <v>65</v>
      </c>
    </row>
    <row r="3371" spans="1:15" x14ac:dyDescent="0.35">
      <c r="A3371" s="189" t="str">
        <f t="shared" si="193"/>
        <v>Jun</v>
      </c>
      <c r="B3371" s="190" t="str">
        <f t="shared" si="194"/>
        <v>2024</v>
      </c>
      <c r="C3371" s="190" t="str">
        <f t="shared" si="195"/>
        <v>Jun-2024</v>
      </c>
      <c r="D3371" s="2">
        <v>45473</v>
      </c>
      <c r="E3371" t="s">
        <v>1037</v>
      </c>
      <c r="F3371" t="s">
        <v>1038</v>
      </c>
      <c r="G3371" t="s">
        <v>1039</v>
      </c>
      <c r="H3371" t="s">
        <v>677</v>
      </c>
      <c r="I3371" t="s">
        <v>1071</v>
      </c>
      <c r="J3371" t="s">
        <v>1072</v>
      </c>
      <c r="K3371" t="s">
        <v>1076</v>
      </c>
      <c r="L3371" t="s">
        <v>1077</v>
      </c>
      <c r="M3371" t="s">
        <v>1078</v>
      </c>
      <c r="N3371" t="s">
        <v>920</v>
      </c>
      <c r="O3371">
        <v>675</v>
      </c>
    </row>
    <row r="3372" spans="1:15" x14ac:dyDescent="0.35">
      <c r="A3372" s="189" t="str">
        <f t="shared" si="193"/>
        <v>Jun</v>
      </c>
      <c r="B3372" s="190" t="str">
        <f t="shared" si="194"/>
        <v>2024</v>
      </c>
      <c r="C3372" s="190" t="str">
        <f t="shared" si="195"/>
        <v>Jun-2024</v>
      </c>
      <c r="D3372" s="2">
        <v>45473</v>
      </c>
      <c r="E3372" t="s">
        <v>1037</v>
      </c>
      <c r="F3372" t="s">
        <v>1038</v>
      </c>
      <c r="G3372" t="s">
        <v>1039</v>
      </c>
      <c r="H3372" t="s">
        <v>677</v>
      </c>
      <c r="I3372" t="s">
        <v>1071</v>
      </c>
      <c r="J3372" t="s">
        <v>1072</v>
      </c>
      <c r="K3372" t="s">
        <v>1076</v>
      </c>
      <c r="L3372" t="s">
        <v>1077</v>
      </c>
      <c r="M3372" t="s">
        <v>1078</v>
      </c>
      <c r="N3372" t="s">
        <v>922</v>
      </c>
      <c r="O3372">
        <v>40</v>
      </c>
    </row>
    <row r="3373" spans="1:15" x14ac:dyDescent="0.35">
      <c r="A3373" s="189" t="str">
        <f t="shared" si="193"/>
        <v>Jun</v>
      </c>
      <c r="B3373" s="190" t="str">
        <f t="shared" si="194"/>
        <v>2024</v>
      </c>
      <c r="C3373" s="190" t="str">
        <f t="shared" si="195"/>
        <v>Jun-2024</v>
      </c>
      <c r="D3373" s="2">
        <v>45473</v>
      </c>
      <c r="E3373" t="s">
        <v>1037</v>
      </c>
      <c r="F3373" t="s">
        <v>1038</v>
      </c>
      <c r="G3373" t="s">
        <v>1039</v>
      </c>
      <c r="H3373" t="s">
        <v>677</v>
      </c>
      <c r="I3373" t="s">
        <v>1071</v>
      </c>
      <c r="J3373" t="s">
        <v>1072</v>
      </c>
      <c r="K3373" t="s">
        <v>1076</v>
      </c>
      <c r="L3373" t="s">
        <v>1077</v>
      </c>
      <c r="M3373" t="s">
        <v>1078</v>
      </c>
      <c r="N3373" t="s">
        <v>921</v>
      </c>
      <c r="O3373">
        <v>430</v>
      </c>
    </row>
    <row r="3374" spans="1:15" x14ac:dyDescent="0.35">
      <c r="A3374" s="189" t="str">
        <f t="shared" si="193"/>
        <v>Jun</v>
      </c>
      <c r="B3374" s="190" t="str">
        <f t="shared" si="194"/>
        <v>2024</v>
      </c>
      <c r="C3374" s="190" t="str">
        <f t="shared" si="195"/>
        <v>Jun-2024</v>
      </c>
      <c r="D3374" s="2">
        <v>45473</v>
      </c>
      <c r="E3374" t="s">
        <v>1037</v>
      </c>
      <c r="F3374" t="s">
        <v>1038</v>
      </c>
      <c r="G3374" t="s">
        <v>1039</v>
      </c>
      <c r="H3374" t="s">
        <v>677</v>
      </c>
      <c r="I3374" t="s">
        <v>1071</v>
      </c>
      <c r="J3374" t="s">
        <v>1072</v>
      </c>
      <c r="K3374" t="s">
        <v>1079</v>
      </c>
      <c r="L3374" t="s">
        <v>1080</v>
      </c>
      <c r="M3374" t="s">
        <v>1081</v>
      </c>
      <c r="N3374" t="s">
        <v>1528</v>
      </c>
      <c r="O3374">
        <v>100</v>
      </c>
    </row>
    <row r="3375" spans="1:15" x14ac:dyDescent="0.35">
      <c r="A3375" s="189" t="str">
        <f t="shared" si="193"/>
        <v>Jun</v>
      </c>
      <c r="B3375" s="190" t="str">
        <f t="shared" si="194"/>
        <v>2024</v>
      </c>
      <c r="C3375" s="190" t="str">
        <f t="shared" si="195"/>
        <v>Jun-2024</v>
      </c>
      <c r="D3375" s="2">
        <v>45473</v>
      </c>
      <c r="E3375" t="s">
        <v>1037</v>
      </c>
      <c r="F3375" t="s">
        <v>1038</v>
      </c>
      <c r="G3375" t="s">
        <v>1039</v>
      </c>
      <c r="H3375" t="s">
        <v>677</v>
      </c>
      <c r="I3375" t="s">
        <v>1071</v>
      </c>
      <c r="J3375" t="s">
        <v>1072</v>
      </c>
      <c r="K3375" t="s">
        <v>1079</v>
      </c>
      <c r="L3375" t="s">
        <v>1080</v>
      </c>
      <c r="M3375" t="s">
        <v>1081</v>
      </c>
      <c r="N3375" t="s">
        <v>1529</v>
      </c>
      <c r="O3375" t="s">
        <v>958</v>
      </c>
    </row>
    <row r="3376" spans="1:15" x14ac:dyDescent="0.35">
      <c r="A3376" s="189" t="str">
        <f t="shared" si="193"/>
        <v>Jun</v>
      </c>
      <c r="B3376" s="190" t="str">
        <f t="shared" si="194"/>
        <v>2024</v>
      </c>
      <c r="C3376" s="190" t="str">
        <f t="shared" si="195"/>
        <v>Jun-2024</v>
      </c>
      <c r="D3376" s="2">
        <v>45473</v>
      </c>
      <c r="E3376" t="s">
        <v>1037</v>
      </c>
      <c r="F3376" t="s">
        <v>1038</v>
      </c>
      <c r="G3376" t="s">
        <v>1039</v>
      </c>
      <c r="H3376" t="s">
        <v>677</v>
      </c>
      <c r="I3376" t="s">
        <v>1071</v>
      </c>
      <c r="J3376" t="s">
        <v>1072</v>
      </c>
      <c r="K3376" t="s">
        <v>1079</v>
      </c>
      <c r="L3376" t="s">
        <v>1080</v>
      </c>
      <c r="M3376" t="s">
        <v>1081</v>
      </c>
      <c r="N3376" t="s">
        <v>919</v>
      </c>
      <c r="O3376">
        <v>180</v>
      </c>
    </row>
    <row r="3377" spans="1:15" x14ac:dyDescent="0.35">
      <c r="A3377" s="189" t="str">
        <f t="shared" si="193"/>
        <v>Jun</v>
      </c>
      <c r="B3377" s="190" t="str">
        <f t="shared" si="194"/>
        <v>2024</v>
      </c>
      <c r="C3377" s="190" t="str">
        <f t="shared" si="195"/>
        <v>Jun-2024</v>
      </c>
      <c r="D3377" s="2">
        <v>45473</v>
      </c>
      <c r="E3377" t="s">
        <v>1037</v>
      </c>
      <c r="F3377" t="s">
        <v>1038</v>
      </c>
      <c r="G3377" t="s">
        <v>1039</v>
      </c>
      <c r="H3377" t="s">
        <v>677</v>
      </c>
      <c r="I3377" t="s">
        <v>1071</v>
      </c>
      <c r="J3377" t="s">
        <v>1072</v>
      </c>
      <c r="K3377" t="s">
        <v>1079</v>
      </c>
      <c r="L3377" t="s">
        <v>1080</v>
      </c>
      <c r="M3377" t="s">
        <v>1081</v>
      </c>
      <c r="N3377" t="s">
        <v>920</v>
      </c>
      <c r="O3377">
        <v>655</v>
      </c>
    </row>
    <row r="3378" spans="1:15" x14ac:dyDescent="0.35">
      <c r="A3378" s="189" t="str">
        <f t="shared" si="193"/>
        <v>Jun</v>
      </c>
      <c r="B3378" s="190" t="str">
        <f t="shared" si="194"/>
        <v>2024</v>
      </c>
      <c r="C3378" s="190" t="str">
        <f t="shared" si="195"/>
        <v>Jun-2024</v>
      </c>
      <c r="D3378" s="2">
        <v>45473</v>
      </c>
      <c r="E3378" t="s">
        <v>1037</v>
      </c>
      <c r="F3378" t="s">
        <v>1038</v>
      </c>
      <c r="G3378" t="s">
        <v>1039</v>
      </c>
      <c r="H3378" t="s">
        <v>677</v>
      </c>
      <c r="I3378" t="s">
        <v>1071</v>
      </c>
      <c r="J3378" t="s">
        <v>1072</v>
      </c>
      <c r="K3378" t="s">
        <v>1079</v>
      </c>
      <c r="L3378" t="s">
        <v>1080</v>
      </c>
      <c r="M3378" t="s">
        <v>1081</v>
      </c>
      <c r="N3378" t="s">
        <v>922</v>
      </c>
      <c r="O3378">
        <v>925</v>
      </c>
    </row>
    <row r="3379" spans="1:15" x14ac:dyDescent="0.35">
      <c r="A3379" s="189" t="str">
        <f t="shared" si="193"/>
        <v>Jun</v>
      </c>
      <c r="B3379" s="190" t="str">
        <f t="shared" si="194"/>
        <v>2024</v>
      </c>
      <c r="C3379" s="190" t="str">
        <f t="shared" si="195"/>
        <v>Jun-2024</v>
      </c>
      <c r="D3379" s="2">
        <v>45473</v>
      </c>
      <c r="E3379" t="s">
        <v>1037</v>
      </c>
      <c r="F3379" t="s">
        <v>1038</v>
      </c>
      <c r="G3379" t="s">
        <v>1039</v>
      </c>
      <c r="H3379" t="s">
        <v>677</v>
      </c>
      <c r="I3379" t="s">
        <v>1071</v>
      </c>
      <c r="J3379" t="s">
        <v>1072</v>
      </c>
      <c r="K3379" t="s">
        <v>1079</v>
      </c>
      <c r="L3379" t="s">
        <v>1080</v>
      </c>
      <c r="M3379" t="s">
        <v>1081</v>
      </c>
      <c r="N3379" t="s">
        <v>921</v>
      </c>
      <c r="O3379">
        <v>745</v>
      </c>
    </row>
    <row r="3380" spans="1:15" x14ac:dyDescent="0.35">
      <c r="A3380" s="189" t="str">
        <f t="shared" si="193"/>
        <v>Jun</v>
      </c>
      <c r="B3380" s="190" t="str">
        <f t="shared" si="194"/>
        <v>2024</v>
      </c>
      <c r="C3380" s="190" t="str">
        <f t="shared" si="195"/>
        <v>Jun-2024</v>
      </c>
      <c r="D3380" s="2">
        <v>45473</v>
      </c>
      <c r="E3380" t="s">
        <v>1037</v>
      </c>
      <c r="F3380" t="s">
        <v>1038</v>
      </c>
      <c r="G3380" t="s">
        <v>1039</v>
      </c>
      <c r="H3380" t="s">
        <v>677</v>
      </c>
      <c r="I3380" t="s">
        <v>1071</v>
      </c>
      <c r="J3380" t="s">
        <v>1072</v>
      </c>
      <c r="K3380" t="s">
        <v>1082</v>
      </c>
      <c r="L3380" t="s">
        <v>1083</v>
      </c>
      <c r="M3380" t="s">
        <v>1084</v>
      </c>
      <c r="N3380" t="s">
        <v>1528</v>
      </c>
      <c r="O3380">
        <v>50</v>
      </c>
    </row>
    <row r="3381" spans="1:15" x14ac:dyDescent="0.35">
      <c r="A3381" s="189" t="str">
        <f t="shared" si="193"/>
        <v>Jun</v>
      </c>
      <c r="B3381" s="190" t="str">
        <f t="shared" si="194"/>
        <v>2024</v>
      </c>
      <c r="C3381" s="190" t="str">
        <f t="shared" si="195"/>
        <v>Jun-2024</v>
      </c>
      <c r="D3381" s="2">
        <v>45473</v>
      </c>
      <c r="E3381" t="s">
        <v>1037</v>
      </c>
      <c r="F3381" t="s">
        <v>1038</v>
      </c>
      <c r="G3381" t="s">
        <v>1039</v>
      </c>
      <c r="H3381" t="s">
        <v>677</v>
      </c>
      <c r="I3381" t="s">
        <v>1071</v>
      </c>
      <c r="J3381" t="s">
        <v>1072</v>
      </c>
      <c r="K3381" t="s">
        <v>1082</v>
      </c>
      <c r="L3381" t="s">
        <v>1083</v>
      </c>
      <c r="M3381" t="s">
        <v>1084</v>
      </c>
      <c r="N3381" t="s">
        <v>1529</v>
      </c>
      <c r="O3381" t="s">
        <v>958</v>
      </c>
    </row>
    <row r="3382" spans="1:15" x14ac:dyDescent="0.35">
      <c r="A3382" s="189" t="str">
        <f t="shared" si="193"/>
        <v>Jun</v>
      </c>
      <c r="B3382" s="190" t="str">
        <f t="shared" si="194"/>
        <v>2024</v>
      </c>
      <c r="C3382" s="190" t="str">
        <f t="shared" si="195"/>
        <v>Jun-2024</v>
      </c>
      <c r="D3382" s="2">
        <v>45473</v>
      </c>
      <c r="E3382" t="s">
        <v>1037</v>
      </c>
      <c r="F3382" t="s">
        <v>1038</v>
      </c>
      <c r="G3382" t="s">
        <v>1039</v>
      </c>
      <c r="H3382" t="s">
        <v>677</v>
      </c>
      <c r="I3382" t="s">
        <v>1071</v>
      </c>
      <c r="J3382" t="s">
        <v>1072</v>
      </c>
      <c r="K3382" t="s">
        <v>1082</v>
      </c>
      <c r="L3382" t="s">
        <v>1083</v>
      </c>
      <c r="M3382" t="s">
        <v>1084</v>
      </c>
      <c r="N3382" t="s">
        <v>919</v>
      </c>
      <c r="O3382">
        <v>105</v>
      </c>
    </row>
    <row r="3383" spans="1:15" x14ac:dyDescent="0.35">
      <c r="A3383" s="189" t="str">
        <f t="shared" si="193"/>
        <v>Jun</v>
      </c>
      <c r="B3383" s="190" t="str">
        <f t="shared" si="194"/>
        <v>2024</v>
      </c>
      <c r="C3383" s="190" t="str">
        <f t="shared" si="195"/>
        <v>Jun-2024</v>
      </c>
      <c r="D3383" s="2">
        <v>45473</v>
      </c>
      <c r="E3383" t="s">
        <v>1037</v>
      </c>
      <c r="F3383" t="s">
        <v>1038</v>
      </c>
      <c r="G3383" t="s">
        <v>1039</v>
      </c>
      <c r="H3383" t="s">
        <v>677</v>
      </c>
      <c r="I3383" t="s">
        <v>1071</v>
      </c>
      <c r="J3383" t="s">
        <v>1072</v>
      </c>
      <c r="K3383" t="s">
        <v>1082</v>
      </c>
      <c r="L3383" t="s">
        <v>1083</v>
      </c>
      <c r="M3383" t="s">
        <v>1084</v>
      </c>
      <c r="N3383" t="s">
        <v>920</v>
      </c>
      <c r="O3383">
        <v>1285</v>
      </c>
    </row>
    <row r="3384" spans="1:15" x14ac:dyDescent="0.35">
      <c r="A3384" s="189" t="str">
        <f t="shared" si="193"/>
        <v>Jun</v>
      </c>
      <c r="B3384" s="190" t="str">
        <f t="shared" si="194"/>
        <v>2024</v>
      </c>
      <c r="C3384" s="190" t="str">
        <f t="shared" si="195"/>
        <v>Jun-2024</v>
      </c>
      <c r="D3384" s="2">
        <v>45473</v>
      </c>
      <c r="E3384" t="s">
        <v>1037</v>
      </c>
      <c r="F3384" t="s">
        <v>1038</v>
      </c>
      <c r="G3384" t="s">
        <v>1039</v>
      </c>
      <c r="H3384" t="s">
        <v>677</v>
      </c>
      <c r="I3384" t="s">
        <v>1071</v>
      </c>
      <c r="J3384" t="s">
        <v>1072</v>
      </c>
      <c r="K3384" t="s">
        <v>1082</v>
      </c>
      <c r="L3384" t="s">
        <v>1083</v>
      </c>
      <c r="M3384" t="s">
        <v>1084</v>
      </c>
      <c r="N3384" t="s">
        <v>922</v>
      </c>
      <c r="O3384">
        <v>155</v>
      </c>
    </row>
    <row r="3385" spans="1:15" x14ac:dyDescent="0.35">
      <c r="A3385" s="189" t="str">
        <f t="shared" si="193"/>
        <v>Jun</v>
      </c>
      <c r="B3385" s="190" t="str">
        <f t="shared" si="194"/>
        <v>2024</v>
      </c>
      <c r="C3385" s="190" t="str">
        <f t="shared" si="195"/>
        <v>Jun-2024</v>
      </c>
      <c r="D3385" s="2">
        <v>45473</v>
      </c>
      <c r="E3385" t="s">
        <v>1037</v>
      </c>
      <c r="F3385" t="s">
        <v>1038</v>
      </c>
      <c r="G3385" t="s">
        <v>1039</v>
      </c>
      <c r="H3385" t="s">
        <v>677</v>
      </c>
      <c r="I3385" t="s">
        <v>1071</v>
      </c>
      <c r="J3385" t="s">
        <v>1072</v>
      </c>
      <c r="K3385" t="s">
        <v>1082</v>
      </c>
      <c r="L3385" t="s">
        <v>1083</v>
      </c>
      <c r="M3385" t="s">
        <v>1084</v>
      </c>
      <c r="N3385" t="s">
        <v>921</v>
      </c>
      <c r="O3385">
        <v>580</v>
      </c>
    </row>
    <row r="3386" spans="1:15" x14ac:dyDescent="0.35">
      <c r="A3386" s="189" t="str">
        <f t="shared" si="193"/>
        <v>Jun</v>
      </c>
      <c r="B3386" s="190" t="str">
        <f t="shared" si="194"/>
        <v>2024</v>
      </c>
      <c r="C3386" s="190" t="str">
        <f t="shared" si="195"/>
        <v>Jun-2024</v>
      </c>
      <c r="D3386" s="2">
        <v>45473</v>
      </c>
      <c r="E3386" t="s">
        <v>1037</v>
      </c>
      <c r="F3386" t="s">
        <v>1038</v>
      </c>
      <c r="G3386" t="s">
        <v>1039</v>
      </c>
      <c r="H3386" t="s">
        <v>677</v>
      </c>
      <c r="I3386" t="s">
        <v>1071</v>
      </c>
      <c r="J3386" t="s">
        <v>1072</v>
      </c>
      <c r="K3386" t="s">
        <v>1085</v>
      </c>
      <c r="L3386" t="s">
        <v>1086</v>
      </c>
      <c r="M3386" t="s">
        <v>1087</v>
      </c>
      <c r="N3386" t="s">
        <v>1528</v>
      </c>
      <c r="O3386">
        <v>80</v>
      </c>
    </row>
    <row r="3387" spans="1:15" x14ac:dyDescent="0.35">
      <c r="A3387" s="189" t="str">
        <f t="shared" si="193"/>
        <v>Jun</v>
      </c>
      <c r="B3387" s="190" t="str">
        <f t="shared" si="194"/>
        <v>2024</v>
      </c>
      <c r="C3387" s="190" t="str">
        <f t="shared" si="195"/>
        <v>Jun-2024</v>
      </c>
      <c r="D3387" s="2">
        <v>45473</v>
      </c>
      <c r="E3387" t="s">
        <v>1037</v>
      </c>
      <c r="F3387" t="s">
        <v>1038</v>
      </c>
      <c r="G3387" t="s">
        <v>1039</v>
      </c>
      <c r="H3387" t="s">
        <v>677</v>
      </c>
      <c r="I3387" t="s">
        <v>1071</v>
      </c>
      <c r="J3387" t="s">
        <v>1072</v>
      </c>
      <c r="K3387" t="s">
        <v>1085</v>
      </c>
      <c r="L3387" t="s">
        <v>1086</v>
      </c>
      <c r="M3387" t="s">
        <v>1087</v>
      </c>
      <c r="N3387" t="s">
        <v>1529</v>
      </c>
      <c r="O3387" t="s">
        <v>958</v>
      </c>
    </row>
    <row r="3388" spans="1:15" x14ac:dyDescent="0.35">
      <c r="A3388" s="189" t="str">
        <f t="shared" si="193"/>
        <v>Jun</v>
      </c>
      <c r="B3388" s="190" t="str">
        <f t="shared" si="194"/>
        <v>2024</v>
      </c>
      <c r="C3388" s="190" t="str">
        <f t="shared" si="195"/>
        <v>Jun-2024</v>
      </c>
      <c r="D3388" s="2">
        <v>45473</v>
      </c>
      <c r="E3388" t="s">
        <v>1037</v>
      </c>
      <c r="F3388" t="s">
        <v>1038</v>
      </c>
      <c r="G3388" t="s">
        <v>1039</v>
      </c>
      <c r="H3388" t="s">
        <v>677</v>
      </c>
      <c r="I3388" t="s">
        <v>1071</v>
      </c>
      <c r="J3388" t="s">
        <v>1072</v>
      </c>
      <c r="K3388" t="s">
        <v>1085</v>
      </c>
      <c r="L3388" t="s">
        <v>1086</v>
      </c>
      <c r="M3388" t="s">
        <v>1087</v>
      </c>
      <c r="N3388" t="s">
        <v>919</v>
      </c>
      <c r="O3388">
        <v>80</v>
      </c>
    </row>
    <row r="3389" spans="1:15" x14ac:dyDescent="0.35">
      <c r="A3389" s="189" t="str">
        <f t="shared" si="193"/>
        <v>Jun</v>
      </c>
      <c r="B3389" s="190" t="str">
        <f t="shared" si="194"/>
        <v>2024</v>
      </c>
      <c r="C3389" s="190" t="str">
        <f t="shared" si="195"/>
        <v>Jun-2024</v>
      </c>
      <c r="D3389" s="2">
        <v>45473</v>
      </c>
      <c r="E3389" t="s">
        <v>1037</v>
      </c>
      <c r="F3389" t="s">
        <v>1038</v>
      </c>
      <c r="G3389" t="s">
        <v>1039</v>
      </c>
      <c r="H3389" t="s">
        <v>677</v>
      </c>
      <c r="I3389" t="s">
        <v>1071</v>
      </c>
      <c r="J3389" t="s">
        <v>1072</v>
      </c>
      <c r="K3389" t="s">
        <v>1085</v>
      </c>
      <c r="L3389" t="s">
        <v>1086</v>
      </c>
      <c r="M3389" t="s">
        <v>1087</v>
      </c>
      <c r="N3389" t="s">
        <v>920</v>
      </c>
      <c r="O3389">
        <v>830</v>
      </c>
    </row>
    <row r="3390" spans="1:15" x14ac:dyDescent="0.35">
      <c r="A3390" s="189" t="str">
        <f t="shared" si="193"/>
        <v>Jun</v>
      </c>
      <c r="B3390" s="190" t="str">
        <f t="shared" si="194"/>
        <v>2024</v>
      </c>
      <c r="C3390" s="190" t="str">
        <f t="shared" si="195"/>
        <v>Jun-2024</v>
      </c>
      <c r="D3390" s="2">
        <v>45473</v>
      </c>
      <c r="E3390" t="s">
        <v>1037</v>
      </c>
      <c r="F3390" t="s">
        <v>1038</v>
      </c>
      <c r="G3390" t="s">
        <v>1039</v>
      </c>
      <c r="H3390" t="s">
        <v>677</v>
      </c>
      <c r="I3390" t="s">
        <v>1071</v>
      </c>
      <c r="J3390" t="s">
        <v>1072</v>
      </c>
      <c r="K3390" t="s">
        <v>1085</v>
      </c>
      <c r="L3390" t="s">
        <v>1086</v>
      </c>
      <c r="M3390" t="s">
        <v>1087</v>
      </c>
      <c r="N3390" t="s">
        <v>922</v>
      </c>
      <c r="O3390">
        <v>110</v>
      </c>
    </row>
    <row r="3391" spans="1:15" x14ac:dyDescent="0.35">
      <c r="A3391" s="189" t="str">
        <f t="shared" si="193"/>
        <v>Jun</v>
      </c>
      <c r="B3391" s="190" t="str">
        <f t="shared" si="194"/>
        <v>2024</v>
      </c>
      <c r="C3391" s="190" t="str">
        <f t="shared" si="195"/>
        <v>Jun-2024</v>
      </c>
      <c r="D3391" s="2">
        <v>45473</v>
      </c>
      <c r="E3391" t="s">
        <v>1037</v>
      </c>
      <c r="F3391" t="s">
        <v>1038</v>
      </c>
      <c r="G3391" t="s">
        <v>1039</v>
      </c>
      <c r="H3391" t="s">
        <v>677</v>
      </c>
      <c r="I3391" t="s">
        <v>1071</v>
      </c>
      <c r="J3391" t="s">
        <v>1072</v>
      </c>
      <c r="K3391" t="s">
        <v>1085</v>
      </c>
      <c r="L3391" t="s">
        <v>1086</v>
      </c>
      <c r="M3391" t="s">
        <v>1087</v>
      </c>
      <c r="N3391" t="s">
        <v>921</v>
      </c>
      <c r="O3391">
        <v>365</v>
      </c>
    </row>
    <row r="3392" spans="1:15" x14ac:dyDescent="0.35">
      <c r="A3392" s="189" t="str">
        <f t="shared" si="193"/>
        <v>Jun</v>
      </c>
      <c r="B3392" s="190" t="str">
        <f t="shared" si="194"/>
        <v>2024</v>
      </c>
      <c r="C3392" s="190" t="str">
        <f t="shared" si="195"/>
        <v>Jun-2024</v>
      </c>
      <c r="D3392" s="2">
        <v>45473</v>
      </c>
      <c r="E3392" t="s">
        <v>1037</v>
      </c>
      <c r="F3392" t="s">
        <v>1038</v>
      </c>
      <c r="G3392" t="s">
        <v>1039</v>
      </c>
      <c r="H3392" t="s">
        <v>677</v>
      </c>
      <c r="I3392" t="s">
        <v>1071</v>
      </c>
      <c r="J3392" t="s">
        <v>1072</v>
      </c>
      <c r="K3392" t="s">
        <v>1088</v>
      </c>
      <c r="L3392" t="s">
        <v>1089</v>
      </c>
      <c r="M3392" t="s">
        <v>1090</v>
      </c>
      <c r="N3392" t="s">
        <v>1528</v>
      </c>
      <c r="O3392">
        <v>95</v>
      </c>
    </row>
    <row r="3393" spans="1:15" x14ac:dyDescent="0.35">
      <c r="A3393" s="189" t="str">
        <f t="shared" si="193"/>
        <v>Jun</v>
      </c>
      <c r="B3393" s="190" t="str">
        <f t="shared" si="194"/>
        <v>2024</v>
      </c>
      <c r="C3393" s="190" t="str">
        <f t="shared" si="195"/>
        <v>Jun-2024</v>
      </c>
      <c r="D3393" s="2">
        <v>45473</v>
      </c>
      <c r="E3393" t="s">
        <v>1037</v>
      </c>
      <c r="F3393" t="s">
        <v>1038</v>
      </c>
      <c r="G3393" t="s">
        <v>1039</v>
      </c>
      <c r="H3393" t="s">
        <v>677</v>
      </c>
      <c r="I3393" t="s">
        <v>1071</v>
      </c>
      <c r="J3393" t="s">
        <v>1072</v>
      </c>
      <c r="K3393" t="s">
        <v>1088</v>
      </c>
      <c r="L3393" t="s">
        <v>1089</v>
      </c>
      <c r="M3393" t="s">
        <v>1090</v>
      </c>
      <c r="N3393" t="s">
        <v>1529</v>
      </c>
      <c r="O3393" t="s">
        <v>958</v>
      </c>
    </row>
    <row r="3394" spans="1:15" x14ac:dyDescent="0.35">
      <c r="A3394" s="189" t="str">
        <f t="shared" si="193"/>
        <v>Jun</v>
      </c>
      <c r="B3394" s="190" t="str">
        <f t="shared" si="194"/>
        <v>2024</v>
      </c>
      <c r="C3394" s="190" t="str">
        <f t="shared" si="195"/>
        <v>Jun-2024</v>
      </c>
      <c r="D3394" s="2">
        <v>45473</v>
      </c>
      <c r="E3394" t="s">
        <v>1037</v>
      </c>
      <c r="F3394" t="s">
        <v>1038</v>
      </c>
      <c r="G3394" t="s">
        <v>1039</v>
      </c>
      <c r="H3394" t="s">
        <v>677</v>
      </c>
      <c r="I3394" t="s">
        <v>1071</v>
      </c>
      <c r="J3394" t="s">
        <v>1072</v>
      </c>
      <c r="K3394" t="s">
        <v>1088</v>
      </c>
      <c r="L3394" t="s">
        <v>1089</v>
      </c>
      <c r="M3394" t="s">
        <v>1090</v>
      </c>
      <c r="N3394" t="s">
        <v>919</v>
      </c>
      <c r="O3394">
        <v>110</v>
      </c>
    </row>
    <row r="3395" spans="1:15" x14ac:dyDescent="0.35">
      <c r="A3395" s="189" t="str">
        <f t="shared" ref="A3395:A3458" si="196">TEXT(D3395,"mmm")</f>
        <v>Jun</v>
      </c>
      <c r="B3395" s="190" t="str">
        <f t="shared" ref="B3395:B3458" si="197">TEXT(D3395,"yyyy")</f>
        <v>2024</v>
      </c>
      <c r="C3395" s="190" t="str">
        <f t="shared" ref="C3395:C3458" si="198">_xlfn.CONCAT(A3395&amp;"-"&amp;B3395)</f>
        <v>Jun-2024</v>
      </c>
      <c r="D3395" s="2">
        <v>45473</v>
      </c>
      <c r="E3395" t="s">
        <v>1037</v>
      </c>
      <c r="F3395" t="s">
        <v>1038</v>
      </c>
      <c r="G3395" t="s">
        <v>1039</v>
      </c>
      <c r="H3395" t="s">
        <v>677</v>
      </c>
      <c r="I3395" t="s">
        <v>1071</v>
      </c>
      <c r="J3395" t="s">
        <v>1072</v>
      </c>
      <c r="K3395" t="s">
        <v>1088</v>
      </c>
      <c r="L3395" t="s">
        <v>1089</v>
      </c>
      <c r="M3395" t="s">
        <v>1090</v>
      </c>
      <c r="N3395" t="s">
        <v>920</v>
      </c>
      <c r="O3395">
        <v>845</v>
      </c>
    </row>
    <row r="3396" spans="1:15" x14ac:dyDescent="0.35">
      <c r="A3396" s="189" t="str">
        <f t="shared" si="196"/>
        <v>Jun</v>
      </c>
      <c r="B3396" s="190" t="str">
        <f t="shared" si="197"/>
        <v>2024</v>
      </c>
      <c r="C3396" s="190" t="str">
        <f t="shared" si="198"/>
        <v>Jun-2024</v>
      </c>
      <c r="D3396" s="2">
        <v>45473</v>
      </c>
      <c r="E3396" t="s">
        <v>1037</v>
      </c>
      <c r="F3396" t="s">
        <v>1038</v>
      </c>
      <c r="G3396" t="s">
        <v>1039</v>
      </c>
      <c r="H3396" t="s">
        <v>677</v>
      </c>
      <c r="I3396" t="s">
        <v>1071</v>
      </c>
      <c r="J3396" t="s">
        <v>1072</v>
      </c>
      <c r="K3396" t="s">
        <v>1088</v>
      </c>
      <c r="L3396" t="s">
        <v>1089</v>
      </c>
      <c r="M3396" t="s">
        <v>1090</v>
      </c>
      <c r="N3396" t="s">
        <v>922</v>
      </c>
      <c r="O3396">
        <v>1265</v>
      </c>
    </row>
    <row r="3397" spans="1:15" x14ac:dyDescent="0.35">
      <c r="A3397" s="189" t="str">
        <f t="shared" si="196"/>
        <v>Jun</v>
      </c>
      <c r="B3397" s="190" t="str">
        <f t="shared" si="197"/>
        <v>2024</v>
      </c>
      <c r="C3397" s="190" t="str">
        <f t="shared" si="198"/>
        <v>Jun-2024</v>
      </c>
      <c r="D3397" s="2">
        <v>45473</v>
      </c>
      <c r="E3397" t="s">
        <v>1037</v>
      </c>
      <c r="F3397" t="s">
        <v>1038</v>
      </c>
      <c r="G3397" t="s">
        <v>1039</v>
      </c>
      <c r="H3397" t="s">
        <v>677</v>
      </c>
      <c r="I3397" t="s">
        <v>1071</v>
      </c>
      <c r="J3397" t="s">
        <v>1072</v>
      </c>
      <c r="K3397" t="s">
        <v>1088</v>
      </c>
      <c r="L3397" t="s">
        <v>1089</v>
      </c>
      <c r="M3397" t="s">
        <v>1090</v>
      </c>
      <c r="N3397" t="s">
        <v>921</v>
      </c>
      <c r="O3397">
        <v>795</v>
      </c>
    </row>
    <row r="3398" spans="1:15" x14ac:dyDescent="0.35">
      <c r="A3398" s="189" t="str">
        <f t="shared" si="196"/>
        <v>Jun</v>
      </c>
      <c r="B3398" s="190" t="str">
        <f t="shared" si="197"/>
        <v>2024</v>
      </c>
      <c r="C3398" s="190" t="str">
        <f t="shared" si="198"/>
        <v>Jun-2024</v>
      </c>
      <c r="D3398" s="2">
        <v>45473</v>
      </c>
      <c r="E3398" t="s">
        <v>1037</v>
      </c>
      <c r="F3398" t="s">
        <v>1038</v>
      </c>
      <c r="G3398" t="s">
        <v>1039</v>
      </c>
      <c r="H3398" t="s">
        <v>680</v>
      </c>
      <c r="I3398" t="s">
        <v>1091</v>
      </c>
      <c r="J3398" t="s">
        <v>1092</v>
      </c>
      <c r="K3398" t="s">
        <v>1093</v>
      </c>
      <c r="L3398" t="s">
        <v>1094</v>
      </c>
      <c r="M3398" t="s">
        <v>1095</v>
      </c>
      <c r="N3398" t="s">
        <v>1528</v>
      </c>
      <c r="O3398">
        <v>240</v>
      </c>
    </row>
    <row r="3399" spans="1:15" x14ac:dyDescent="0.35">
      <c r="A3399" s="189" t="str">
        <f t="shared" si="196"/>
        <v>Jun</v>
      </c>
      <c r="B3399" s="190" t="str">
        <f t="shared" si="197"/>
        <v>2024</v>
      </c>
      <c r="C3399" s="190" t="str">
        <f t="shared" si="198"/>
        <v>Jun-2024</v>
      </c>
      <c r="D3399" s="2">
        <v>45473</v>
      </c>
      <c r="E3399" t="s">
        <v>1037</v>
      </c>
      <c r="F3399" t="s">
        <v>1038</v>
      </c>
      <c r="G3399" t="s">
        <v>1039</v>
      </c>
      <c r="H3399" t="s">
        <v>680</v>
      </c>
      <c r="I3399" t="s">
        <v>1091</v>
      </c>
      <c r="J3399" t="s">
        <v>1092</v>
      </c>
      <c r="K3399" t="s">
        <v>1093</v>
      </c>
      <c r="L3399" t="s">
        <v>1094</v>
      </c>
      <c r="M3399" t="s">
        <v>1095</v>
      </c>
      <c r="N3399" t="s">
        <v>1529</v>
      </c>
      <c r="O3399" t="s">
        <v>958</v>
      </c>
    </row>
    <row r="3400" spans="1:15" x14ac:dyDescent="0.35">
      <c r="A3400" s="189" t="str">
        <f t="shared" si="196"/>
        <v>Jun</v>
      </c>
      <c r="B3400" s="190" t="str">
        <f t="shared" si="197"/>
        <v>2024</v>
      </c>
      <c r="C3400" s="190" t="str">
        <f t="shared" si="198"/>
        <v>Jun-2024</v>
      </c>
      <c r="D3400" s="2">
        <v>45473</v>
      </c>
      <c r="E3400" t="s">
        <v>1037</v>
      </c>
      <c r="F3400" t="s">
        <v>1038</v>
      </c>
      <c r="G3400" t="s">
        <v>1039</v>
      </c>
      <c r="H3400" t="s">
        <v>680</v>
      </c>
      <c r="I3400" t="s">
        <v>1091</v>
      </c>
      <c r="J3400" t="s">
        <v>1092</v>
      </c>
      <c r="K3400" t="s">
        <v>1093</v>
      </c>
      <c r="L3400" t="s">
        <v>1094</v>
      </c>
      <c r="M3400" t="s">
        <v>1095</v>
      </c>
      <c r="N3400" t="s">
        <v>919</v>
      </c>
      <c r="O3400">
        <v>565</v>
      </c>
    </row>
    <row r="3401" spans="1:15" x14ac:dyDescent="0.35">
      <c r="A3401" s="189" t="str">
        <f t="shared" si="196"/>
        <v>Jun</v>
      </c>
      <c r="B3401" s="190" t="str">
        <f t="shared" si="197"/>
        <v>2024</v>
      </c>
      <c r="C3401" s="190" t="str">
        <f t="shared" si="198"/>
        <v>Jun-2024</v>
      </c>
      <c r="D3401" s="2">
        <v>45473</v>
      </c>
      <c r="E3401" t="s">
        <v>1037</v>
      </c>
      <c r="F3401" t="s">
        <v>1038</v>
      </c>
      <c r="G3401" t="s">
        <v>1039</v>
      </c>
      <c r="H3401" t="s">
        <v>680</v>
      </c>
      <c r="I3401" t="s">
        <v>1091</v>
      </c>
      <c r="J3401" t="s">
        <v>1092</v>
      </c>
      <c r="K3401" t="s">
        <v>1093</v>
      </c>
      <c r="L3401" t="s">
        <v>1094</v>
      </c>
      <c r="M3401" t="s">
        <v>1095</v>
      </c>
      <c r="N3401" t="s">
        <v>920</v>
      </c>
      <c r="O3401">
        <v>2795</v>
      </c>
    </row>
    <row r="3402" spans="1:15" x14ac:dyDescent="0.35">
      <c r="A3402" s="189" t="str">
        <f t="shared" si="196"/>
        <v>Jun</v>
      </c>
      <c r="B3402" s="190" t="str">
        <f t="shared" si="197"/>
        <v>2024</v>
      </c>
      <c r="C3402" s="190" t="str">
        <f t="shared" si="198"/>
        <v>Jun-2024</v>
      </c>
      <c r="D3402" s="2">
        <v>45473</v>
      </c>
      <c r="E3402" t="s">
        <v>1037</v>
      </c>
      <c r="F3402" t="s">
        <v>1038</v>
      </c>
      <c r="G3402" t="s">
        <v>1039</v>
      </c>
      <c r="H3402" t="s">
        <v>680</v>
      </c>
      <c r="I3402" t="s">
        <v>1091</v>
      </c>
      <c r="J3402" t="s">
        <v>1092</v>
      </c>
      <c r="K3402" t="s">
        <v>1093</v>
      </c>
      <c r="L3402" t="s">
        <v>1094</v>
      </c>
      <c r="M3402" t="s">
        <v>1095</v>
      </c>
      <c r="N3402" t="s">
        <v>922</v>
      </c>
      <c r="O3402">
        <v>270</v>
      </c>
    </row>
    <row r="3403" spans="1:15" x14ac:dyDescent="0.35">
      <c r="A3403" s="189" t="str">
        <f t="shared" si="196"/>
        <v>Jun</v>
      </c>
      <c r="B3403" s="190" t="str">
        <f t="shared" si="197"/>
        <v>2024</v>
      </c>
      <c r="C3403" s="190" t="str">
        <f t="shared" si="198"/>
        <v>Jun-2024</v>
      </c>
      <c r="D3403" s="2">
        <v>45473</v>
      </c>
      <c r="E3403" t="s">
        <v>1037</v>
      </c>
      <c r="F3403" t="s">
        <v>1038</v>
      </c>
      <c r="G3403" t="s">
        <v>1039</v>
      </c>
      <c r="H3403" t="s">
        <v>680</v>
      </c>
      <c r="I3403" t="s">
        <v>1091</v>
      </c>
      <c r="J3403" t="s">
        <v>1092</v>
      </c>
      <c r="K3403" t="s">
        <v>1093</v>
      </c>
      <c r="L3403" t="s">
        <v>1094</v>
      </c>
      <c r="M3403" t="s">
        <v>1095</v>
      </c>
      <c r="N3403" t="s">
        <v>921</v>
      </c>
      <c r="O3403">
        <v>1055</v>
      </c>
    </row>
    <row r="3404" spans="1:15" x14ac:dyDescent="0.35">
      <c r="A3404" s="189" t="str">
        <f t="shared" si="196"/>
        <v>Jun</v>
      </c>
      <c r="B3404" s="190" t="str">
        <f t="shared" si="197"/>
        <v>2024</v>
      </c>
      <c r="C3404" s="190" t="str">
        <f t="shared" si="198"/>
        <v>Jun-2024</v>
      </c>
      <c r="D3404" s="2">
        <v>45473</v>
      </c>
      <c r="E3404" t="s">
        <v>1037</v>
      </c>
      <c r="F3404" t="s">
        <v>1038</v>
      </c>
      <c r="G3404" t="s">
        <v>1039</v>
      </c>
      <c r="H3404" t="s">
        <v>684</v>
      </c>
      <c r="I3404" t="s">
        <v>1096</v>
      </c>
      <c r="J3404" t="s">
        <v>1097</v>
      </c>
      <c r="K3404" t="s">
        <v>1098</v>
      </c>
      <c r="L3404" t="s">
        <v>1099</v>
      </c>
      <c r="M3404" t="s">
        <v>1100</v>
      </c>
      <c r="N3404" t="s">
        <v>1528</v>
      </c>
      <c r="O3404">
        <v>115</v>
      </c>
    </row>
    <row r="3405" spans="1:15" x14ac:dyDescent="0.35">
      <c r="A3405" s="189" t="str">
        <f t="shared" si="196"/>
        <v>Jun</v>
      </c>
      <c r="B3405" s="190" t="str">
        <f t="shared" si="197"/>
        <v>2024</v>
      </c>
      <c r="C3405" s="190" t="str">
        <f t="shared" si="198"/>
        <v>Jun-2024</v>
      </c>
      <c r="D3405" s="2">
        <v>45473</v>
      </c>
      <c r="E3405" t="s">
        <v>1037</v>
      </c>
      <c r="F3405" t="s">
        <v>1038</v>
      </c>
      <c r="G3405" t="s">
        <v>1039</v>
      </c>
      <c r="H3405" t="s">
        <v>684</v>
      </c>
      <c r="I3405" t="s">
        <v>1096</v>
      </c>
      <c r="J3405" t="s">
        <v>1097</v>
      </c>
      <c r="K3405" t="s">
        <v>1098</v>
      </c>
      <c r="L3405" t="s">
        <v>1099</v>
      </c>
      <c r="M3405" t="s">
        <v>1100</v>
      </c>
      <c r="N3405" t="s">
        <v>1529</v>
      </c>
      <c r="O3405">
        <v>10</v>
      </c>
    </row>
    <row r="3406" spans="1:15" x14ac:dyDescent="0.35">
      <c r="A3406" s="189" t="str">
        <f t="shared" si="196"/>
        <v>Jun</v>
      </c>
      <c r="B3406" s="190" t="str">
        <f t="shared" si="197"/>
        <v>2024</v>
      </c>
      <c r="C3406" s="190" t="str">
        <f t="shared" si="198"/>
        <v>Jun-2024</v>
      </c>
      <c r="D3406" s="2">
        <v>45473</v>
      </c>
      <c r="E3406" t="s">
        <v>1037</v>
      </c>
      <c r="F3406" t="s">
        <v>1038</v>
      </c>
      <c r="G3406" t="s">
        <v>1039</v>
      </c>
      <c r="H3406" t="s">
        <v>684</v>
      </c>
      <c r="I3406" t="s">
        <v>1096</v>
      </c>
      <c r="J3406" t="s">
        <v>1097</v>
      </c>
      <c r="K3406" t="s">
        <v>1098</v>
      </c>
      <c r="L3406" t="s">
        <v>1099</v>
      </c>
      <c r="M3406" t="s">
        <v>1100</v>
      </c>
      <c r="N3406" t="s">
        <v>919</v>
      </c>
      <c r="O3406">
        <v>200</v>
      </c>
    </row>
    <row r="3407" spans="1:15" x14ac:dyDescent="0.35">
      <c r="A3407" s="189" t="str">
        <f t="shared" si="196"/>
        <v>Jun</v>
      </c>
      <c r="B3407" s="190" t="str">
        <f t="shared" si="197"/>
        <v>2024</v>
      </c>
      <c r="C3407" s="190" t="str">
        <f t="shared" si="198"/>
        <v>Jun-2024</v>
      </c>
      <c r="D3407" s="2">
        <v>45473</v>
      </c>
      <c r="E3407" t="s">
        <v>1037</v>
      </c>
      <c r="F3407" t="s">
        <v>1038</v>
      </c>
      <c r="G3407" t="s">
        <v>1039</v>
      </c>
      <c r="H3407" t="s">
        <v>684</v>
      </c>
      <c r="I3407" t="s">
        <v>1096</v>
      </c>
      <c r="J3407" t="s">
        <v>1097</v>
      </c>
      <c r="K3407" t="s">
        <v>1098</v>
      </c>
      <c r="L3407" t="s">
        <v>1099</v>
      </c>
      <c r="M3407" t="s">
        <v>1100</v>
      </c>
      <c r="N3407" t="s">
        <v>920</v>
      </c>
      <c r="O3407">
        <v>2290</v>
      </c>
    </row>
    <row r="3408" spans="1:15" x14ac:dyDescent="0.35">
      <c r="A3408" s="189" t="str">
        <f t="shared" si="196"/>
        <v>Jun</v>
      </c>
      <c r="B3408" s="190" t="str">
        <f t="shared" si="197"/>
        <v>2024</v>
      </c>
      <c r="C3408" s="190" t="str">
        <f t="shared" si="198"/>
        <v>Jun-2024</v>
      </c>
      <c r="D3408" s="2">
        <v>45473</v>
      </c>
      <c r="E3408" t="s">
        <v>1037</v>
      </c>
      <c r="F3408" t="s">
        <v>1038</v>
      </c>
      <c r="G3408" t="s">
        <v>1039</v>
      </c>
      <c r="H3408" t="s">
        <v>684</v>
      </c>
      <c r="I3408" t="s">
        <v>1096</v>
      </c>
      <c r="J3408" t="s">
        <v>1097</v>
      </c>
      <c r="K3408" t="s">
        <v>1098</v>
      </c>
      <c r="L3408" t="s">
        <v>1099</v>
      </c>
      <c r="M3408" t="s">
        <v>1100</v>
      </c>
      <c r="N3408" t="s">
        <v>922</v>
      </c>
      <c r="O3408">
        <v>1485</v>
      </c>
    </row>
    <row r="3409" spans="1:15" x14ac:dyDescent="0.35">
      <c r="A3409" s="189" t="str">
        <f t="shared" si="196"/>
        <v>Jun</v>
      </c>
      <c r="B3409" s="190" t="str">
        <f t="shared" si="197"/>
        <v>2024</v>
      </c>
      <c r="C3409" s="190" t="str">
        <f t="shared" si="198"/>
        <v>Jun-2024</v>
      </c>
      <c r="D3409" s="2">
        <v>45473</v>
      </c>
      <c r="E3409" t="s">
        <v>1037</v>
      </c>
      <c r="F3409" t="s">
        <v>1038</v>
      </c>
      <c r="G3409" t="s">
        <v>1039</v>
      </c>
      <c r="H3409" t="s">
        <v>684</v>
      </c>
      <c r="I3409" t="s">
        <v>1096</v>
      </c>
      <c r="J3409" t="s">
        <v>1097</v>
      </c>
      <c r="K3409" t="s">
        <v>1098</v>
      </c>
      <c r="L3409" t="s">
        <v>1099</v>
      </c>
      <c r="M3409" t="s">
        <v>1100</v>
      </c>
      <c r="N3409" t="s">
        <v>921</v>
      </c>
      <c r="O3409">
        <v>1865</v>
      </c>
    </row>
    <row r="3410" spans="1:15" x14ac:dyDescent="0.35">
      <c r="A3410" s="189" t="str">
        <f t="shared" si="196"/>
        <v>Jun</v>
      </c>
      <c r="B3410" s="190" t="str">
        <f t="shared" si="197"/>
        <v>2024</v>
      </c>
      <c r="C3410" s="190" t="str">
        <f t="shared" si="198"/>
        <v>Jun-2024</v>
      </c>
      <c r="D3410" s="2">
        <v>45473</v>
      </c>
      <c r="E3410" t="s">
        <v>1037</v>
      </c>
      <c r="F3410" t="s">
        <v>1038</v>
      </c>
      <c r="G3410" t="s">
        <v>1039</v>
      </c>
      <c r="H3410" t="s">
        <v>688</v>
      </c>
      <c r="I3410" t="s">
        <v>1101</v>
      </c>
      <c r="J3410" t="s">
        <v>1102</v>
      </c>
      <c r="K3410" t="s">
        <v>1103</v>
      </c>
      <c r="L3410" t="s">
        <v>1104</v>
      </c>
      <c r="M3410" t="s">
        <v>1105</v>
      </c>
      <c r="N3410" t="s">
        <v>1528</v>
      </c>
      <c r="O3410">
        <v>40</v>
      </c>
    </row>
    <row r="3411" spans="1:15" x14ac:dyDescent="0.35">
      <c r="A3411" s="189" t="str">
        <f t="shared" si="196"/>
        <v>Jun</v>
      </c>
      <c r="B3411" s="190" t="str">
        <f t="shared" si="197"/>
        <v>2024</v>
      </c>
      <c r="C3411" s="190" t="str">
        <f t="shared" si="198"/>
        <v>Jun-2024</v>
      </c>
      <c r="D3411" s="2">
        <v>45473</v>
      </c>
      <c r="E3411" t="s">
        <v>1037</v>
      </c>
      <c r="F3411" t="s">
        <v>1038</v>
      </c>
      <c r="G3411" t="s">
        <v>1039</v>
      </c>
      <c r="H3411" t="s">
        <v>688</v>
      </c>
      <c r="I3411" t="s">
        <v>1101</v>
      </c>
      <c r="J3411" t="s">
        <v>1102</v>
      </c>
      <c r="K3411" t="s">
        <v>1103</v>
      </c>
      <c r="L3411" t="s">
        <v>1104</v>
      </c>
      <c r="M3411" t="s">
        <v>1105</v>
      </c>
      <c r="N3411" t="s">
        <v>1529</v>
      </c>
      <c r="O3411">
        <v>5</v>
      </c>
    </row>
    <row r="3412" spans="1:15" x14ac:dyDescent="0.35">
      <c r="A3412" s="189" t="str">
        <f t="shared" si="196"/>
        <v>Jun</v>
      </c>
      <c r="B3412" s="190" t="str">
        <f t="shared" si="197"/>
        <v>2024</v>
      </c>
      <c r="C3412" s="190" t="str">
        <f t="shared" si="198"/>
        <v>Jun-2024</v>
      </c>
      <c r="D3412" s="2">
        <v>45473</v>
      </c>
      <c r="E3412" t="s">
        <v>1037</v>
      </c>
      <c r="F3412" t="s">
        <v>1038</v>
      </c>
      <c r="G3412" t="s">
        <v>1039</v>
      </c>
      <c r="H3412" t="s">
        <v>688</v>
      </c>
      <c r="I3412" t="s">
        <v>1101</v>
      </c>
      <c r="J3412" t="s">
        <v>1102</v>
      </c>
      <c r="K3412" t="s">
        <v>1103</v>
      </c>
      <c r="L3412" t="s">
        <v>1104</v>
      </c>
      <c r="M3412" t="s">
        <v>1105</v>
      </c>
      <c r="N3412" t="s">
        <v>919</v>
      </c>
      <c r="O3412">
        <v>95</v>
      </c>
    </row>
    <row r="3413" spans="1:15" x14ac:dyDescent="0.35">
      <c r="A3413" s="189" t="str">
        <f t="shared" si="196"/>
        <v>Jun</v>
      </c>
      <c r="B3413" s="190" t="str">
        <f t="shared" si="197"/>
        <v>2024</v>
      </c>
      <c r="C3413" s="190" t="str">
        <f t="shared" si="198"/>
        <v>Jun-2024</v>
      </c>
      <c r="D3413" s="2">
        <v>45473</v>
      </c>
      <c r="E3413" t="s">
        <v>1037</v>
      </c>
      <c r="F3413" t="s">
        <v>1038</v>
      </c>
      <c r="G3413" t="s">
        <v>1039</v>
      </c>
      <c r="H3413" t="s">
        <v>688</v>
      </c>
      <c r="I3413" t="s">
        <v>1101</v>
      </c>
      <c r="J3413" t="s">
        <v>1102</v>
      </c>
      <c r="K3413" t="s">
        <v>1103</v>
      </c>
      <c r="L3413" t="s">
        <v>1104</v>
      </c>
      <c r="M3413" t="s">
        <v>1105</v>
      </c>
      <c r="N3413" t="s">
        <v>920</v>
      </c>
      <c r="O3413">
        <v>505</v>
      </c>
    </row>
    <row r="3414" spans="1:15" x14ac:dyDescent="0.35">
      <c r="A3414" s="189" t="str">
        <f t="shared" si="196"/>
        <v>Jun</v>
      </c>
      <c r="B3414" s="190" t="str">
        <f t="shared" si="197"/>
        <v>2024</v>
      </c>
      <c r="C3414" s="190" t="str">
        <f t="shared" si="198"/>
        <v>Jun-2024</v>
      </c>
      <c r="D3414" s="2">
        <v>45473</v>
      </c>
      <c r="E3414" t="s">
        <v>1037</v>
      </c>
      <c r="F3414" t="s">
        <v>1038</v>
      </c>
      <c r="G3414" t="s">
        <v>1039</v>
      </c>
      <c r="H3414" t="s">
        <v>688</v>
      </c>
      <c r="I3414" t="s">
        <v>1101</v>
      </c>
      <c r="J3414" t="s">
        <v>1102</v>
      </c>
      <c r="K3414" t="s">
        <v>1103</v>
      </c>
      <c r="L3414" t="s">
        <v>1104</v>
      </c>
      <c r="M3414" t="s">
        <v>1105</v>
      </c>
      <c r="N3414" t="s">
        <v>922</v>
      </c>
      <c r="O3414">
        <v>330</v>
      </c>
    </row>
    <row r="3415" spans="1:15" x14ac:dyDescent="0.35">
      <c r="A3415" s="189" t="str">
        <f t="shared" si="196"/>
        <v>Jun</v>
      </c>
      <c r="B3415" s="190" t="str">
        <f t="shared" si="197"/>
        <v>2024</v>
      </c>
      <c r="C3415" s="190" t="str">
        <f t="shared" si="198"/>
        <v>Jun-2024</v>
      </c>
      <c r="D3415" s="2">
        <v>45473</v>
      </c>
      <c r="E3415" t="s">
        <v>1037</v>
      </c>
      <c r="F3415" t="s">
        <v>1038</v>
      </c>
      <c r="G3415" t="s">
        <v>1039</v>
      </c>
      <c r="H3415" t="s">
        <v>688</v>
      </c>
      <c r="I3415" t="s">
        <v>1101</v>
      </c>
      <c r="J3415" t="s">
        <v>1102</v>
      </c>
      <c r="K3415" t="s">
        <v>1103</v>
      </c>
      <c r="L3415" t="s">
        <v>1104</v>
      </c>
      <c r="M3415" t="s">
        <v>1105</v>
      </c>
      <c r="N3415" t="s">
        <v>921</v>
      </c>
      <c r="O3415">
        <v>405</v>
      </c>
    </row>
    <row r="3416" spans="1:15" x14ac:dyDescent="0.35">
      <c r="A3416" s="189" t="str">
        <f t="shared" si="196"/>
        <v>Jun</v>
      </c>
      <c r="B3416" s="190" t="str">
        <f t="shared" si="197"/>
        <v>2024</v>
      </c>
      <c r="C3416" s="190" t="str">
        <f t="shared" si="198"/>
        <v>Jun-2024</v>
      </c>
      <c r="D3416" s="2">
        <v>45473</v>
      </c>
      <c r="E3416" t="s">
        <v>1037</v>
      </c>
      <c r="F3416" t="s">
        <v>1038</v>
      </c>
      <c r="G3416" t="s">
        <v>1039</v>
      </c>
      <c r="H3416" t="s">
        <v>688</v>
      </c>
      <c r="I3416" t="s">
        <v>1101</v>
      </c>
      <c r="J3416" t="s">
        <v>1102</v>
      </c>
      <c r="K3416" t="s">
        <v>1106</v>
      </c>
      <c r="L3416" t="s">
        <v>1107</v>
      </c>
      <c r="M3416" t="s">
        <v>1108</v>
      </c>
      <c r="N3416" t="s">
        <v>1528</v>
      </c>
      <c r="O3416">
        <v>175</v>
      </c>
    </row>
    <row r="3417" spans="1:15" x14ac:dyDescent="0.35">
      <c r="A3417" s="189" t="str">
        <f t="shared" si="196"/>
        <v>Jun</v>
      </c>
      <c r="B3417" s="190" t="str">
        <f t="shared" si="197"/>
        <v>2024</v>
      </c>
      <c r="C3417" s="190" t="str">
        <f t="shared" si="198"/>
        <v>Jun-2024</v>
      </c>
      <c r="D3417" s="2">
        <v>45473</v>
      </c>
      <c r="E3417" t="s">
        <v>1037</v>
      </c>
      <c r="F3417" t="s">
        <v>1038</v>
      </c>
      <c r="G3417" t="s">
        <v>1039</v>
      </c>
      <c r="H3417" t="s">
        <v>688</v>
      </c>
      <c r="I3417" t="s">
        <v>1101</v>
      </c>
      <c r="J3417" t="s">
        <v>1102</v>
      </c>
      <c r="K3417" t="s">
        <v>1106</v>
      </c>
      <c r="L3417" t="s">
        <v>1107</v>
      </c>
      <c r="M3417" t="s">
        <v>1108</v>
      </c>
      <c r="N3417" t="s">
        <v>1529</v>
      </c>
      <c r="O3417">
        <v>30</v>
      </c>
    </row>
    <row r="3418" spans="1:15" x14ac:dyDescent="0.35">
      <c r="A3418" s="189" t="str">
        <f t="shared" si="196"/>
        <v>Jun</v>
      </c>
      <c r="B3418" s="190" t="str">
        <f t="shared" si="197"/>
        <v>2024</v>
      </c>
      <c r="C3418" s="190" t="str">
        <f t="shared" si="198"/>
        <v>Jun-2024</v>
      </c>
      <c r="D3418" s="2">
        <v>45473</v>
      </c>
      <c r="E3418" t="s">
        <v>1037</v>
      </c>
      <c r="F3418" t="s">
        <v>1038</v>
      </c>
      <c r="G3418" t="s">
        <v>1039</v>
      </c>
      <c r="H3418" t="s">
        <v>688</v>
      </c>
      <c r="I3418" t="s">
        <v>1101</v>
      </c>
      <c r="J3418" t="s">
        <v>1102</v>
      </c>
      <c r="K3418" t="s">
        <v>1106</v>
      </c>
      <c r="L3418" t="s">
        <v>1107</v>
      </c>
      <c r="M3418" t="s">
        <v>1108</v>
      </c>
      <c r="N3418" t="s">
        <v>919</v>
      </c>
      <c r="O3418">
        <v>695</v>
      </c>
    </row>
    <row r="3419" spans="1:15" x14ac:dyDescent="0.35">
      <c r="A3419" s="189" t="str">
        <f t="shared" si="196"/>
        <v>Jun</v>
      </c>
      <c r="B3419" s="190" t="str">
        <f t="shared" si="197"/>
        <v>2024</v>
      </c>
      <c r="C3419" s="190" t="str">
        <f t="shared" si="198"/>
        <v>Jun-2024</v>
      </c>
      <c r="D3419" s="2">
        <v>45473</v>
      </c>
      <c r="E3419" t="s">
        <v>1037</v>
      </c>
      <c r="F3419" t="s">
        <v>1038</v>
      </c>
      <c r="G3419" t="s">
        <v>1039</v>
      </c>
      <c r="H3419" t="s">
        <v>688</v>
      </c>
      <c r="I3419" t="s">
        <v>1101</v>
      </c>
      <c r="J3419" t="s">
        <v>1102</v>
      </c>
      <c r="K3419" t="s">
        <v>1106</v>
      </c>
      <c r="L3419" t="s">
        <v>1107</v>
      </c>
      <c r="M3419" t="s">
        <v>1108</v>
      </c>
      <c r="N3419" t="s">
        <v>920</v>
      </c>
      <c r="O3419">
        <v>3325</v>
      </c>
    </row>
    <row r="3420" spans="1:15" x14ac:dyDescent="0.35">
      <c r="A3420" s="189" t="str">
        <f t="shared" si="196"/>
        <v>Jun</v>
      </c>
      <c r="B3420" s="190" t="str">
        <f t="shared" si="197"/>
        <v>2024</v>
      </c>
      <c r="C3420" s="190" t="str">
        <f t="shared" si="198"/>
        <v>Jun-2024</v>
      </c>
      <c r="D3420" s="2">
        <v>45473</v>
      </c>
      <c r="E3420" t="s">
        <v>1037</v>
      </c>
      <c r="F3420" t="s">
        <v>1038</v>
      </c>
      <c r="G3420" t="s">
        <v>1039</v>
      </c>
      <c r="H3420" t="s">
        <v>688</v>
      </c>
      <c r="I3420" t="s">
        <v>1101</v>
      </c>
      <c r="J3420" t="s">
        <v>1102</v>
      </c>
      <c r="K3420" t="s">
        <v>1106</v>
      </c>
      <c r="L3420" t="s">
        <v>1107</v>
      </c>
      <c r="M3420" t="s">
        <v>1108</v>
      </c>
      <c r="N3420" t="s">
        <v>922</v>
      </c>
      <c r="O3420">
        <v>2380</v>
      </c>
    </row>
    <row r="3421" spans="1:15" x14ac:dyDescent="0.35">
      <c r="A3421" s="189" t="str">
        <f t="shared" si="196"/>
        <v>Jun</v>
      </c>
      <c r="B3421" s="190" t="str">
        <f t="shared" si="197"/>
        <v>2024</v>
      </c>
      <c r="C3421" s="190" t="str">
        <f t="shared" si="198"/>
        <v>Jun-2024</v>
      </c>
      <c r="D3421" s="2">
        <v>45473</v>
      </c>
      <c r="E3421" t="s">
        <v>1037</v>
      </c>
      <c r="F3421" t="s">
        <v>1038</v>
      </c>
      <c r="G3421" t="s">
        <v>1039</v>
      </c>
      <c r="H3421" t="s">
        <v>688</v>
      </c>
      <c r="I3421" t="s">
        <v>1101</v>
      </c>
      <c r="J3421" t="s">
        <v>1102</v>
      </c>
      <c r="K3421" t="s">
        <v>1106</v>
      </c>
      <c r="L3421" t="s">
        <v>1107</v>
      </c>
      <c r="M3421" t="s">
        <v>1108</v>
      </c>
      <c r="N3421" t="s">
        <v>921</v>
      </c>
      <c r="O3421">
        <v>2775</v>
      </c>
    </row>
    <row r="3422" spans="1:15" x14ac:dyDescent="0.35">
      <c r="A3422" s="189" t="str">
        <f t="shared" si="196"/>
        <v>Jun</v>
      </c>
      <c r="B3422" s="190" t="str">
        <f t="shared" si="197"/>
        <v>2024</v>
      </c>
      <c r="C3422" s="190" t="str">
        <f t="shared" si="198"/>
        <v>Jun-2024</v>
      </c>
      <c r="D3422" s="2">
        <v>45473</v>
      </c>
      <c r="E3422" t="s">
        <v>1037</v>
      </c>
      <c r="F3422" t="s">
        <v>1038</v>
      </c>
      <c r="G3422" t="s">
        <v>1039</v>
      </c>
      <c r="H3422" t="s">
        <v>691</v>
      </c>
      <c r="I3422" t="s">
        <v>1109</v>
      </c>
      <c r="J3422" t="s">
        <v>1110</v>
      </c>
      <c r="K3422" t="s">
        <v>1111</v>
      </c>
      <c r="L3422" t="s">
        <v>1112</v>
      </c>
      <c r="M3422" t="s">
        <v>1113</v>
      </c>
      <c r="N3422" t="s">
        <v>1528</v>
      </c>
      <c r="O3422">
        <v>240</v>
      </c>
    </row>
    <row r="3423" spans="1:15" x14ac:dyDescent="0.35">
      <c r="A3423" s="189" t="str">
        <f t="shared" si="196"/>
        <v>Jun</v>
      </c>
      <c r="B3423" s="190" t="str">
        <f t="shared" si="197"/>
        <v>2024</v>
      </c>
      <c r="C3423" s="190" t="str">
        <f t="shared" si="198"/>
        <v>Jun-2024</v>
      </c>
      <c r="D3423" s="2">
        <v>45473</v>
      </c>
      <c r="E3423" t="s">
        <v>1037</v>
      </c>
      <c r="F3423" t="s">
        <v>1038</v>
      </c>
      <c r="G3423" t="s">
        <v>1039</v>
      </c>
      <c r="H3423" t="s">
        <v>691</v>
      </c>
      <c r="I3423" t="s">
        <v>1109</v>
      </c>
      <c r="J3423" t="s">
        <v>1110</v>
      </c>
      <c r="K3423" t="s">
        <v>1111</v>
      </c>
      <c r="L3423" t="s">
        <v>1112</v>
      </c>
      <c r="M3423" t="s">
        <v>1113</v>
      </c>
      <c r="N3423" t="s">
        <v>1529</v>
      </c>
      <c r="O3423" t="s">
        <v>958</v>
      </c>
    </row>
    <row r="3424" spans="1:15" x14ac:dyDescent="0.35">
      <c r="A3424" s="189" t="str">
        <f t="shared" si="196"/>
        <v>Jun</v>
      </c>
      <c r="B3424" s="190" t="str">
        <f t="shared" si="197"/>
        <v>2024</v>
      </c>
      <c r="C3424" s="190" t="str">
        <f t="shared" si="198"/>
        <v>Jun-2024</v>
      </c>
      <c r="D3424" s="2">
        <v>45473</v>
      </c>
      <c r="E3424" t="s">
        <v>1037</v>
      </c>
      <c r="F3424" t="s">
        <v>1038</v>
      </c>
      <c r="G3424" t="s">
        <v>1039</v>
      </c>
      <c r="H3424" t="s">
        <v>691</v>
      </c>
      <c r="I3424" t="s">
        <v>1109</v>
      </c>
      <c r="J3424" t="s">
        <v>1110</v>
      </c>
      <c r="K3424" t="s">
        <v>1111</v>
      </c>
      <c r="L3424" t="s">
        <v>1112</v>
      </c>
      <c r="M3424" t="s">
        <v>1113</v>
      </c>
      <c r="N3424" t="s">
        <v>919</v>
      </c>
      <c r="O3424">
        <v>580</v>
      </c>
    </row>
    <row r="3425" spans="1:15" x14ac:dyDescent="0.35">
      <c r="A3425" s="189" t="str">
        <f t="shared" si="196"/>
        <v>Jun</v>
      </c>
      <c r="B3425" s="190" t="str">
        <f t="shared" si="197"/>
        <v>2024</v>
      </c>
      <c r="C3425" s="190" t="str">
        <f t="shared" si="198"/>
        <v>Jun-2024</v>
      </c>
      <c r="D3425" s="2">
        <v>45473</v>
      </c>
      <c r="E3425" t="s">
        <v>1037</v>
      </c>
      <c r="F3425" t="s">
        <v>1038</v>
      </c>
      <c r="G3425" t="s">
        <v>1039</v>
      </c>
      <c r="H3425" t="s">
        <v>691</v>
      </c>
      <c r="I3425" t="s">
        <v>1109</v>
      </c>
      <c r="J3425" t="s">
        <v>1110</v>
      </c>
      <c r="K3425" t="s">
        <v>1111</v>
      </c>
      <c r="L3425" t="s">
        <v>1112</v>
      </c>
      <c r="M3425" t="s">
        <v>1113</v>
      </c>
      <c r="N3425" t="s">
        <v>920</v>
      </c>
      <c r="O3425">
        <v>4060</v>
      </c>
    </row>
    <row r="3426" spans="1:15" x14ac:dyDescent="0.35">
      <c r="A3426" s="189" t="str">
        <f t="shared" si="196"/>
        <v>Jun</v>
      </c>
      <c r="B3426" s="190" t="str">
        <f t="shared" si="197"/>
        <v>2024</v>
      </c>
      <c r="C3426" s="190" t="str">
        <f t="shared" si="198"/>
        <v>Jun-2024</v>
      </c>
      <c r="D3426" s="2">
        <v>45473</v>
      </c>
      <c r="E3426" t="s">
        <v>1037</v>
      </c>
      <c r="F3426" t="s">
        <v>1038</v>
      </c>
      <c r="G3426" t="s">
        <v>1039</v>
      </c>
      <c r="H3426" t="s">
        <v>691</v>
      </c>
      <c r="I3426" t="s">
        <v>1109</v>
      </c>
      <c r="J3426" t="s">
        <v>1110</v>
      </c>
      <c r="K3426" t="s">
        <v>1111</v>
      </c>
      <c r="L3426" t="s">
        <v>1112</v>
      </c>
      <c r="M3426" t="s">
        <v>1113</v>
      </c>
      <c r="N3426" t="s">
        <v>922</v>
      </c>
      <c r="O3426">
        <v>2405</v>
      </c>
    </row>
    <row r="3427" spans="1:15" x14ac:dyDescent="0.35">
      <c r="A3427" s="189" t="str">
        <f t="shared" si="196"/>
        <v>Jun</v>
      </c>
      <c r="B3427" s="190" t="str">
        <f t="shared" si="197"/>
        <v>2024</v>
      </c>
      <c r="C3427" s="190" t="str">
        <f t="shared" si="198"/>
        <v>Jun-2024</v>
      </c>
      <c r="D3427" s="2">
        <v>45473</v>
      </c>
      <c r="E3427" t="s">
        <v>1037</v>
      </c>
      <c r="F3427" t="s">
        <v>1038</v>
      </c>
      <c r="G3427" t="s">
        <v>1039</v>
      </c>
      <c r="H3427" t="s">
        <v>691</v>
      </c>
      <c r="I3427" t="s">
        <v>1109</v>
      </c>
      <c r="J3427" t="s">
        <v>1110</v>
      </c>
      <c r="K3427" t="s">
        <v>1111</v>
      </c>
      <c r="L3427" t="s">
        <v>1112</v>
      </c>
      <c r="M3427" t="s">
        <v>1113</v>
      </c>
      <c r="N3427" t="s">
        <v>921</v>
      </c>
      <c r="O3427">
        <v>2400</v>
      </c>
    </row>
    <row r="3428" spans="1:15" x14ac:dyDescent="0.35">
      <c r="A3428" s="189" t="str">
        <f t="shared" si="196"/>
        <v>Jun</v>
      </c>
      <c r="B3428" s="190" t="str">
        <f t="shared" si="197"/>
        <v>2024</v>
      </c>
      <c r="C3428" s="190" t="str">
        <f t="shared" si="198"/>
        <v>Jun-2024</v>
      </c>
      <c r="D3428" s="2">
        <v>45473</v>
      </c>
      <c r="E3428" t="s">
        <v>1037</v>
      </c>
      <c r="F3428" t="s">
        <v>1038</v>
      </c>
      <c r="G3428" t="s">
        <v>1039</v>
      </c>
      <c r="H3428" t="s">
        <v>696</v>
      </c>
      <c r="I3428" t="s">
        <v>1114</v>
      </c>
      <c r="J3428" t="s">
        <v>1115</v>
      </c>
      <c r="K3428" t="s">
        <v>1116</v>
      </c>
      <c r="L3428" t="s">
        <v>1117</v>
      </c>
      <c r="M3428" t="s">
        <v>1118</v>
      </c>
      <c r="N3428" t="s">
        <v>1528</v>
      </c>
      <c r="O3428">
        <v>40</v>
      </c>
    </row>
    <row r="3429" spans="1:15" x14ac:dyDescent="0.35">
      <c r="A3429" s="189" t="str">
        <f t="shared" si="196"/>
        <v>Jun</v>
      </c>
      <c r="B3429" s="190" t="str">
        <f t="shared" si="197"/>
        <v>2024</v>
      </c>
      <c r="C3429" s="190" t="str">
        <f t="shared" si="198"/>
        <v>Jun-2024</v>
      </c>
      <c r="D3429" s="2">
        <v>45473</v>
      </c>
      <c r="E3429" t="s">
        <v>1037</v>
      </c>
      <c r="F3429" t="s">
        <v>1038</v>
      </c>
      <c r="G3429" t="s">
        <v>1039</v>
      </c>
      <c r="H3429" t="s">
        <v>696</v>
      </c>
      <c r="I3429" t="s">
        <v>1114</v>
      </c>
      <c r="J3429" t="s">
        <v>1115</v>
      </c>
      <c r="K3429" t="s">
        <v>1116</v>
      </c>
      <c r="L3429" t="s">
        <v>1117</v>
      </c>
      <c r="M3429" t="s">
        <v>1118</v>
      </c>
      <c r="N3429" t="s">
        <v>1529</v>
      </c>
      <c r="O3429" t="s">
        <v>958</v>
      </c>
    </row>
    <row r="3430" spans="1:15" x14ac:dyDescent="0.35">
      <c r="A3430" s="189" t="str">
        <f t="shared" si="196"/>
        <v>Jun</v>
      </c>
      <c r="B3430" s="190" t="str">
        <f t="shared" si="197"/>
        <v>2024</v>
      </c>
      <c r="C3430" s="190" t="str">
        <f t="shared" si="198"/>
        <v>Jun-2024</v>
      </c>
      <c r="D3430" s="2">
        <v>45473</v>
      </c>
      <c r="E3430" t="s">
        <v>1037</v>
      </c>
      <c r="F3430" t="s">
        <v>1038</v>
      </c>
      <c r="G3430" t="s">
        <v>1039</v>
      </c>
      <c r="H3430" t="s">
        <v>696</v>
      </c>
      <c r="I3430" t="s">
        <v>1114</v>
      </c>
      <c r="J3430" t="s">
        <v>1115</v>
      </c>
      <c r="K3430" t="s">
        <v>1116</v>
      </c>
      <c r="L3430" t="s">
        <v>1117</v>
      </c>
      <c r="M3430" t="s">
        <v>1118</v>
      </c>
      <c r="N3430" t="s">
        <v>919</v>
      </c>
      <c r="O3430">
        <v>565</v>
      </c>
    </row>
    <row r="3431" spans="1:15" x14ac:dyDescent="0.35">
      <c r="A3431" s="189" t="str">
        <f t="shared" si="196"/>
        <v>Jun</v>
      </c>
      <c r="B3431" s="190" t="str">
        <f t="shared" si="197"/>
        <v>2024</v>
      </c>
      <c r="C3431" s="190" t="str">
        <f t="shared" si="198"/>
        <v>Jun-2024</v>
      </c>
      <c r="D3431" s="2">
        <v>45473</v>
      </c>
      <c r="E3431" t="s">
        <v>1037</v>
      </c>
      <c r="F3431" t="s">
        <v>1038</v>
      </c>
      <c r="G3431" t="s">
        <v>1039</v>
      </c>
      <c r="H3431" t="s">
        <v>696</v>
      </c>
      <c r="I3431" t="s">
        <v>1114</v>
      </c>
      <c r="J3431" t="s">
        <v>1115</v>
      </c>
      <c r="K3431" t="s">
        <v>1116</v>
      </c>
      <c r="L3431" t="s">
        <v>1117</v>
      </c>
      <c r="M3431" t="s">
        <v>1118</v>
      </c>
      <c r="N3431" t="s">
        <v>920</v>
      </c>
      <c r="O3431">
        <v>3985</v>
      </c>
    </row>
    <row r="3432" spans="1:15" x14ac:dyDescent="0.35">
      <c r="A3432" s="189" t="str">
        <f t="shared" si="196"/>
        <v>Jun</v>
      </c>
      <c r="B3432" s="190" t="str">
        <f t="shared" si="197"/>
        <v>2024</v>
      </c>
      <c r="C3432" s="190" t="str">
        <f t="shared" si="198"/>
        <v>Jun-2024</v>
      </c>
      <c r="D3432" s="2">
        <v>45473</v>
      </c>
      <c r="E3432" t="s">
        <v>1037</v>
      </c>
      <c r="F3432" t="s">
        <v>1038</v>
      </c>
      <c r="G3432" t="s">
        <v>1039</v>
      </c>
      <c r="H3432" t="s">
        <v>696</v>
      </c>
      <c r="I3432" t="s">
        <v>1114</v>
      </c>
      <c r="J3432" t="s">
        <v>1115</v>
      </c>
      <c r="K3432" t="s">
        <v>1116</v>
      </c>
      <c r="L3432" t="s">
        <v>1117</v>
      </c>
      <c r="M3432" t="s">
        <v>1118</v>
      </c>
      <c r="N3432" t="s">
        <v>922</v>
      </c>
      <c r="O3432">
        <v>745</v>
      </c>
    </row>
    <row r="3433" spans="1:15" x14ac:dyDescent="0.35">
      <c r="A3433" s="189" t="str">
        <f t="shared" si="196"/>
        <v>Jun</v>
      </c>
      <c r="B3433" s="190" t="str">
        <f t="shared" si="197"/>
        <v>2024</v>
      </c>
      <c r="C3433" s="190" t="str">
        <f t="shared" si="198"/>
        <v>Jun-2024</v>
      </c>
      <c r="D3433" s="2">
        <v>45473</v>
      </c>
      <c r="E3433" t="s">
        <v>1037</v>
      </c>
      <c r="F3433" t="s">
        <v>1038</v>
      </c>
      <c r="G3433" t="s">
        <v>1039</v>
      </c>
      <c r="H3433" t="s">
        <v>696</v>
      </c>
      <c r="I3433" t="s">
        <v>1114</v>
      </c>
      <c r="J3433" t="s">
        <v>1115</v>
      </c>
      <c r="K3433" t="s">
        <v>1116</v>
      </c>
      <c r="L3433" t="s">
        <v>1117</v>
      </c>
      <c r="M3433" t="s">
        <v>1118</v>
      </c>
      <c r="N3433" t="s">
        <v>921</v>
      </c>
      <c r="O3433">
        <v>2065</v>
      </c>
    </row>
    <row r="3434" spans="1:15" x14ac:dyDescent="0.35">
      <c r="A3434" s="189" t="str">
        <f t="shared" si="196"/>
        <v>Jun</v>
      </c>
      <c r="B3434" s="190" t="str">
        <f t="shared" si="197"/>
        <v>2024</v>
      </c>
      <c r="C3434" s="190" t="str">
        <f t="shared" si="198"/>
        <v>Jun-2024</v>
      </c>
      <c r="D3434" s="2">
        <v>45473</v>
      </c>
      <c r="E3434" t="s">
        <v>1119</v>
      </c>
      <c r="F3434" t="s">
        <v>1570</v>
      </c>
      <c r="G3434" t="s">
        <v>1120</v>
      </c>
      <c r="H3434" t="s">
        <v>665</v>
      </c>
      <c r="I3434" t="s">
        <v>1121</v>
      </c>
      <c r="J3434" t="s">
        <v>1122</v>
      </c>
      <c r="K3434" t="s">
        <v>1123</v>
      </c>
      <c r="L3434" t="s">
        <v>1124</v>
      </c>
      <c r="M3434" t="s">
        <v>1125</v>
      </c>
      <c r="N3434" t="s">
        <v>1528</v>
      </c>
      <c r="O3434">
        <v>50</v>
      </c>
    </row>
    <row r="3435" spans="1:15" x14ac:dyDescent="0.35">
      <c r="A3435" s="189" t="str">
        <f t="shared" si="196"/>
        <v>Jun</v>
      </c>
      <c r="B3435" s="190" t="str">
        <f t="shared" si="197"/>
        <v>2024</v>
      </c>
      <c r="C3435" s="190" t="str">
        <f t="shared" si="198"/>
        <v>Jun-2024</v>
      </c>
      <c r="D3435" s="2">
        <v>45473</v>
      </c>
      <c r="E3435" t="s">
        <v>1119</v>
      </c>
      <c r="F3435" t="s">
        <v>1570</v>
      </c>
      <c r="G3435" t="s">
        <v>1120</v>
      </c>
      <c r="H3435" t="s">
        <v>665</v>
      </c>
      <c r="I3435" t="s">
        <v>1121</v>
      </c>
      <c r="J3435" t="s">
        <v>1122</v>
      </c>
      <c r="K3435" t="s">
        <v>1123</v>
      </c>
      <c r="L3435" t="s">
        <v>1124</v>
      </c>
      <c r="M3435" t="s">
        <v>1125</v>
      </c>
      <c r="N3435" t="s">
        <v>1529</v>
      </c>
      <c r="O3435" t="s">
        <v>958</v>
      </c>
    </row>
    <row r="3436" spans="1:15" x14ac:dyDescent="0.35">
      <c r="A3436" s="189" t="str">
        <f t="shared" si="196"/>
        <v>Jun</v>
      </c>
      <c r="B3436" s="190" t="str">
        <f t="shared" si="197"/>
        <v>2024</v>
      </c>
      <c r="C3436" s="190" t="str">
        <f t="shared" si="198"/>
        <v>Jun-2024</v>
      </c>
      <c r="D3436" s="2">
        <v>45473</v>
      </c>
      <c r="E3436" t="s">
        <v>1119</v>
      </c>
      <c r="F3436" t="s">
        <v>1570</v>
      </c>
      <c r="G3436" t="s">
        <v>1120</v>
      </c>
      <c r="H3436" t="s">
        <v>665</v>
      </c>
      <c r="I3436" t="s">
        <v>1121</v>
      </c>
      <c r="J3436" t="s">
        <v>1122</v>
      </c>
      <c r="K3436" t="s">
        <v>1123</v>
      </c>
      <c r="L3436" t="s">
        <v>1124</v>
      </c>
      <c r="M3436" t="s">
        <v>1125</v>
      </c>
      <c r="N3436" t="s">
        <v>919</v>
      </c>
      <c r="O3436">
        <v>135</v>
      </c>
    </row>
    <row r="3437" spans="1:15" x14ac:dyDescent="0.35">
      <c r="A3437" s="189" t="str">
        <f t="shared" si="196"/>
        <v>Jun</v>
      </c>
      <c r="B3437" s="190" t="str">
        <f t="shared" si="197"/>
        <v>2024</v>
      </c>
      <c r="C3437" s="190" t="str">
        <f t="shared" si="198"/>
        <v>Jun-2024</v>
      </c>
      <c r="D3437" s="2">
        <v>45473</v>
      </c>
      <c r="E3437" t="s">
        <v>1119</v>
      </c>
      <c r="F3437" t="s">
        <v>1570</v>
      </c>
      <c r="G3437" t="s">
        <v>1120</v>
      </c>
      <c r="H3437" t="s">
        <v>665</v>
      </c>
      <c r="I3437" t="s">
        <v>1121</v>
      </c>
      <c r="J3437" t="s">
        <v>1122</v>
      </c>
      <c r="K3437" t="s">
        <v>1123</v>
      </c>
      <c r="L3437" t="s">
        <v>1124</v>
      </c>
      <c r="M3437" t="s">
        <v>1125</v>
      </c>
      <c r="N3437" t="s">
        <v>920</v>
      </c>
      <c r="O3437">
        <v>525</v>
      </c>
    </row>
    <row r="3438" spans="1:15" x14ac:dyDescent="0.35">
      <c r="A3438" s="189" t="str">
        <f t="shared" si="196"/>
        <v>Jun</v>
      </c>
      <c r="B3438" s="190" t="str">
        <f t="shared" si="197"/>
        <v>2024</v>
      </c>
      <c r="C3438" s="190" t="str">
        <f t="shared" si="198"/>
        <v>Jun-2024</v>
      </c>
      <c r="D3438" s="2">
        <v>45473</v>
      </c>
      <c r="E3438" t="s">
        <v>1119</v>
      </c>
      <c r="F3438" t="s">
        <v>1570</v>
      </c>
      <c r="G3438" t="s">
        <v>1120</v>
      </c>
      <c r="H3438" t="s">
        <v>665</v>
      </c>
      <c r="I3438" t="s">
        <v>1121</v>
      </c>
      <c r="J3438" t="s">
        <v>1122</v>
      </c>
      <c r="K3438" t="s">
        <v>1123</v>
      </c>
      <c r="L3438" t="s">
        <v>1124</v>
      </c>
      <c r="M3438" t="s">
        <v>1125</v>
      </c>
      <c r="N3438" t="s">
        <v>922</v>
      </c>
      <c r="O3438">
        <v>1660</v>
      </c>
    </row>
    <row r="3439" spans="1:15" x14ac:dyDescent="0.35">
      <c r="A3439" s="189" t="str">
        <f t="shared" si="196"/>
        <v>Jun</v>
      </c>
      <c r="B3439" s="190" t="str">
        <f t="shared" si="197"/>
        <v>2024</v>
      </c>
      <c r="C3439" s="190" t="str">
        <f t="shared" si="198"/>
        <v>Jun-2024</v>
      </c>
      <c r="D3439" s="2">
        <v>45473</v>
      </c>
      <c r="E3439" t="s">
        <v>1119</v>
      </c>
      <c r="F3439" t="s">
        <v>1570</v>
      </c>
      <c r="G3439" t="s">
        <v>1120</v>
      </c>
      <c r="H3439" t="s">
        <v>665</v>
      </c>
      <c r="I3439" t="s">
        <v>1121</v>
      </c>
      <c r="J3439" t="s">
        <v>1122</v>
      </c>
      <c r="K3439" t="s">
        <v>1123</v>
      </c>
      <c r="L3439" t="s">
        <v>1124</v>
      </c>
      <c r="M3439" t="s">
        <v>1125</v>
      </c>
      <c r="N3439" t="s">
        <v>921</v>
      </c>
      <c r="O3439">
        <v>1205</v>
      </c>
    </row>
    <row r="3440" spans="1:15" x14ac:dyDescent="0.35">
      <c r="A3440" s="189" t="str">
        <f t="shared" si="196"/>
        <v>Jun</v>
      </c>
      <c r="B3440" s="190" t="str">
        <f t="shared" si="197"/>
        <v>2024</v>
      </c>
      <c r="C3440" s="190" t="str">
        <f t="shared" si="198"/>
        <v>Jun-2024</v>
      </c>
      <c r="D3440" s="2">
        <v>45473</v>
      </c>
      <c r="E3440" t="s">
        <v>1119</v>
      </c>
      <c r="F3440" t="s">
        <v>1570</v>
      </c>
      <c r="G3440" t="s">
        <v>1120</v>
      </c>
      <c r="H3440" t="s">
        <v>665</v>
      </c>
      <c r="I3440" t="s">
        <v>1121</v>
      </c>
      <c r="J3440" t="s">
        <v>1122</v>
      </c>
      <c r="K3440" t="s">
        <v>1126</v>
      </c>
      <c r="L3440" t="s">
        <v>1127</v>
      </c>
      <c r="M3440" t="s">
        <v>1128</v>
      </c>
      <c r="N3440" t="s">
        <v>1528</v>
      </c>
      <c r="O3440" t="s">
        <v>958</v>
      </c>
    </row>
    <row r="3441" spans="1:15" x14ac:dyDescent="0.35">
      <c r="A3441" s="189" t="str">
        <f t="shared" si="196"/>
        <v>Jun</v>
      </c>
      <c r="B3441" s="190" t="str">
        <f t="shared" si="197"/>
        <v>2024</v>
      </c>
      <c r="C3441" s="190" t="str">
        <f t="shared" si="198"/>
        <v>Jun-2024</v>
      </c>
      <c r="D3441" s="2">
        <v>45473</v>
      </c>
      <c r="E3441" t="s">
        <v>1119</v>
      </c>
      <c r="F3441" t="s">
        <v>1570</v>
      </c>
      <c r="G3441" t="s">
        <v>1120</v>
      </c>
      <c r="H3441" t="s">
        <v>665</v>
      </c>
      <c r="I3441" t="s">
        <v>1121</v>
      </c>
      <c r="J3441" t="s">
        <v>1122</v>
      </c>
      <c r="K3441" t="s">
        <v>1126</v>
      </c>
      <c r="L3441" t="s">
        <v>1127</v>
      </c>
      <c r="M3441" t="s">
        <v>1128</v>
      </c>
      <c r="N3441" t="s">
        <v>1529</v>
      </c>
      <c r="O3441" t="s">
        <v>958</v>
      </c>
    </row>
    <row r="3442" spans="1:15" x14ac:dyDescent="0.35">
      <c r="A3442" s="189" t="str">
        <f t="shared" si="196"/>
        <v>Jun</v>
      </c>
      <c r="B3442" s="190" t="str">
        <f t="shared" si="197"/>
        <v>2024</v>
      </c>
      <c r="C3442" s="190" t="str">
        <f t="shared" si="198"/>
        <v>Jun-2024</v>
      </c>
      <c r="D3442" s="2">
        <v>45473</v>
      </c>
      <c r="E3442" t="s">
        <v>1119</v>
      </c>
      <c r="F3442" t="s">
        <v>1570</v>
      </c>
      <c r="G3442" t="s">
        <v>1120</v>
      </c>
      <c r="H3442" t="s">
        <v>665</v>
      </c>
      <c r="I3442" t="s">
        <v>1121</v>
      </c>
      <c r="J3442" t="s">
        <v>1122</v>
      </c>
      <c r="K3442" t="s">
        <v>1126</v>
      </c>
      <c r="L3442" t="s">
        <v>1127</v>
      </c>
      <c r="M3442" t="s">
        <v>1128</v>
      </c>
      <c r="N3442" t="s">
        <v>919</v>
      </c>
      <c r="O3442">
        <v>25</v>
      </c>
    </row>
    <row r="3443" spans="1:15" x14ac:dyDescent="0.35">
      <c r="A3443" s="189" t="str">
        <f t="shared" si="196"/>
        <v>Jun</v>
      </c>
      <c r="B3443" s="190" t="str">
        <f t="shared" si="197"/>
        <v>2024</v>
      </c>
      <c r="C3443" s="190" t="str">
        <f t="shared" si="198"/>
        <v>Jun-2024</v>
      </c>
      <c r="D3443" s="2">
        <v>45473</v>
      </c>
      <c r="E3443" t="s">
        <v>1119</v>
      </c>
      <c r="F3443" t="s">
        <v>1570</v>
      </c>
      <c r="G3443" t="s">
        <v>1120</v>
      </c>
      <c r="H3443" t="s">
        <v>665</v>
      </c>
      <c r="I3443" t="s">
        <v>1121</v>
      </c>
      <c r="J3443" t="s">
        <v>1122</v>
      </c>
      <c r="K3443" t="s">
        <v>1126</v>
      </c>
      <c r="L3443" t="s">
        <v>1127</v>
      </c>
      <c r="M3443" t="s">
        <v>1128</v>
      </c>
      <c r="N3443" t="s">
        <v>920</v>
      </c>
      <c r="O3443">
        <v>230</v>
      </c>
    </row>
    <row r="3444" spans="1:15" x14ac:dyDescent="0.35">
      <c r="A3444" s="189" t="str">
        <f t="shared" si="196"/>
        <v>Jun</v>
      </c>
      <c r="B3444" s="190" t="str">
        <f t="shared" si="197"/>
        <v>2024</v>
      </c>
      <c r="C3444" s="190" t="str">
        <f t="shared" si="198"/>
        <v>Jun-2024</v>
      </c>
      <c r="D3444" s="2">
        <v>45473</v>
      </c>
      <c r="E3444" t="s">
        <v>1119</v>
      </c>
      <c r="F3444" t="s">
        <v>1570</v>
      </c>
      <c r="G3444" t="s">
        <v>1120</v>
      </c>
      <c r="H3444" t="s">
        <v>665</v>
      </c>
      <c r="I3444" t="s">
        <v>1121</v>
      </c>
      <c r="J3444" t="s">
        <v>1122</v>
      </c>
      <c r="K3444" t="s">
        <v>1126</v>
      </c>
      <c r="L3444" t="s">
        <v>1127</v>
      </c>
      <c r="M3444" t="s">
        <v>1128</v>
      </c>
      <c r="N3444" t="s">
        <v>922</v>
      </c>
      <c r="O3444">
        <v>510</v>
      </c>
    </row>
    <row r="3445" spans="1:15" x14ac:dyDescent="0.35">
      <c r="A3445" s="189" t="str">
        <f t="shared" si="196"/>
        <v>Jun</v>
      </c>
      <c r="B3445" s="190" t="str">
        <f t="shared" si="197"/>
        <v>2024</v>
      </c>
      <c r="C3445" s="190" t="str">
        <f t="shared" si="198"/>
        <v>Jun-2024</v>
      </c>
      <c r="D3445" s="2">
        <v>45473</v>
      </c>
      <c r="E3445" t="s">
        <v>1119</v>
      </c>
      <c r="F3445" t="s">
        <v>1570</v>
      </c>
      <c r="G3445" t="s">
        <v>1120</v>
      </c>
      <c r="H3445" t="s">
        <v>665</v>
      </c>
      <c r="I3445" t="s">
        <v>1121</v>
      </c>
      <c r="J3445" t="s">
        <v>1122</v>
      </c>
      <c r="K3445" t="s">
        <v>1126</v>
      </c>
      <c r="L3445" t="s">
        <v>1127</v>
      </c>
      <c r="M3445" t="s">
        <v>1128</v>
      </c>
      <c r="N3445" t="s">
        <v>921</v>
      </c>
      <c r="O3445">
        <v>355</v>
      </c>
    </row>
    <row r="3446" spans="1:15" x14ac:dyDescent="0.35">
      <c r="A3446" s="189" t="str">
        <f t="shared" si="196"/>
        <v>Jun</v>
      </c>
      <c r="B3446" s="190" t="str">
        <f t="shared" si="197"/>
        <v>2024</v>
      </c>
      <c r="C3446" s="190" t="str">
        <f t="shared" si="198"/>
        <v>Jun-2024</v>
      </c>
      <c r="D3446" s="2">
        <v>45473</v>
      </c>
      <c r="E3446" t="s">
        <v>1119</v>
      </c>
      <c r="F3446" t="s">
        <v>1570</v>
      </c>
      <c r="G3446" t="s">
        <v>1120</v>
      </c>
      <c r="H3446" t="s">
        <v>665</v>
      </c>
      <c r="I3446" t="s">
        <v>1121</v>
      </c>
      <c r="J3446" t="s">
        <v>1122</v>
      </c>
      <c r="K3446" t="s">
        <v>1129</v>
      </c>
      <c r="L3446" t="s">
        <v>1130</v>
      </c>
      <c r="M3446" t="s">
        <v>1131</v>
      </c>
      <c r="N3446" t="s">
        <v>1528</v>
      </c>
      <c r="O3446">
        <v>30</v>
      </c>
    </row>
    <row r="3447" spans="1:15" x14ac:dyDescent="0.35">
      <c r="A3447" s="189" t="str">
        <f t="shared" si="196"/>
        <v>Jun</v>
      </c>
      <c r="B3447" s="190" t="str">
        <f t="shared" si="197"/>
        <v>2024</v>
      </c>
      <c r="C3447" s="190" t="str">
        <f t="shared" si="198"/>
        <v>Jun-2024</v>
      </c>
      <c r="D3447" s="2">
        <v>45473</v>
      </c>
      <c r="E3447" t="s">
        <v>1119</v>
      </c>
      <c r="F3447" t="s">
        <v>1570</v>
      </c>
      <c r="G3447" t="s">
        <v>1120</v>
      </c>
      <c r="H3447" t="s">
        <v>665</v>
      </c>
      <c r="I3447" t="s">
        <v>1121</v>
      </c>
      <c r="J3447" t="s">
        <v>1122</v>
      </c>
      <c r="K3447" t="s">
        <v>1129</v>
      </c>
      <c r="L3447" t="s">
        <v>1130</v>
      </c>
      <c r="M3447" t="s">
        <v>1131</v>
      </c>
      <c r="N3447" t="s">
        <v>1529</v>
      </c>
      <c r="O3447" t="s">
        <v>958</v>
      </c>
    </row>
    <row r="3448" spans="1:15" x14ac:dyDescent="0.35">
      <c r="A3448" s="189" t="str">
        <f t="shared" si="196"/>
        <v>Jun</v>
      </c>
      <c r="B3448" s="190" t="str">
        <f t="shared" si="197"/>
        <v>2024</v>
      </c>
      <c r="C3448" s="190" t="str">
        <f t="shared" si="198"/>
        <v>Jun-2024</v>
      </c>
      <c r="D3448" s="2">
        <v>45473</v>
      </c>
      <c r="E3448" t="s">
        <v>1119</v>
      </c>
      <c r="F3448" t="s">
        <v>1570</v>
      </c>
      <c r="G3448" t="s">
        <v>1120</v>
      </c>
      <c r="H3448" t="s">
        <v>665</v>
      </c>
      <c r="I3448" t="s">
        <v>1121</v>
      </c>
      <c r="J3448" t="s">
        <v>1122</v>
      </c>
      <c r="K3448" t="s">
        <v>1129</v>
      </c>
      <c r="L3448" t="s">
        <v>1130</v>
      </c>
      <c r="M3448" t="s">
        <v>1131</v>
      </c>
      <c r="N3448" t="s">
        <v>919</v>
      </c>
      <c r="O3448">
        <v>90</v>
      </c>
    </row>
    <row r="3449" spans="1:15" x14ac:dyDescent="0.35">
      <c r="A3449" s="189" t="str">
        <f t="shared" si="196"/>
        <v>Jun</v>
      </c>
      <c r="B3449" s="190" t="str">
        <f t="shared" si="197"/>
        <v>2024</v>
      </c>
      <c r="C3449" s="190" t="str">
        <f t="shared" si="198"/>
        <v>Jun-2024</v>
      </c>
      <c r="D3449" s="2">
        <v>45473</v>
      </c>
      <c r="E3449" t="s">
        <v>1119</v>
      </c>
      <c r="F3449" t="s">
        <v>1570</v>
      </c>
      <c r="G3449" t="s">
        <v>1120</v>
      </c>
      <c r="H3449" t="s">
        <v>665</v>
      </c>
      <c r="I3449" t="s">
        <v>1121</v>
      </c>
      <c r="J3449" t="s">
        <v>1122</v>
      </c>
      <c r="K3449" t="s">
        <v>1129</v>
      </c>
      <c r="L3449" t="s">
        <v>1130</v>
      </c>
      <c r="M3449" t="s">
        <v>1131</v>
      </c>
      <c r="N3449" t="s">
        <v>920</v>
      </c>
      <c r="O3449">
        <v>605</v>
      </c>
    </row>
    <row r="3450" spans="1:15" x14ac:dyDescent="0.35">
      <c r="A3450" s="189" t="str">
        <f t="shared" si="196"/>
        <v>Jun</v>
      </c>
      <c r="B3450" s="190" t="str">
        <f t="shared" si="197"/>
        <v>2024</v>
      </c>
      <c r="C3450" s="190" t="str">
        <f t="shared" si="198"/>
        <v>Jun-2024</v>
      </c>
      <c r="D3450" s="2">
        <v>45473</v>
      </c>
      <c r="E3450" t="s">
        <v>1119</v>
      </c>
      <c r="F3450" t="s">
        <v>1570</v>
      </c>
      <c r="G3450" t="s">
        <v>1120</v>
      </c>
      <c r="H3450" t="s">
        <v>665</v>
      </c>
      <c r="I3450" t="s">
        <v>1121</v>
      </c>
      <c r="J3450" t="s">
        <v>1122</v>
      </c>
      <c r="K3450" t="s">
        <v>1129</v>
      </c>
      <c r="L3450" t="s">
        <v>1130</v>
      </c>
      <c r="M3450" t="s">
        <v>1131</v>
      </c>
      <c r="N3450" t="s">
        <v>922</v>
      </c>
      <c r="O3450">
        <v>820</v>
      </c>
    </row>
    <row r="3451" spans="1:15" x14ac:dyDescent="0.35">
      <c r="A3451" s="189" t="str">
        <f t="shared" si="196"/>
        <v>Jun</v>
      </c>
      <c r="B3451" s="190" t="str">
        <f t="shared" si="197"/>
        <v>2024</v>
      </c>
      <c r="C3451" s="190" t="str">
        <f t="shared" si="198"/>
        <v>Jun-2024</v>
      </c>
      <c r="D3451" s="2">
        <v>45473</v>
      </c>
      <c r="E3451" t="s">
        <v>1119</v>
      </c>
      <c r="F3451" t="s">
        <v>1570</v>
      </c>
      <c r="G3451" t="s">
        <v>1120</v>
      </c>
      <c r="H3451" t="s">
        <v>665</v>
      </c>
      <c r="I3451" t="s">
        <v>1121</v>
      </c>
      <c r="J3451" t="s">
        <v>1122</v>
      </c>
      <c r="K3451" t="s">
        <v>1129</v>
      </c>
      <c r="L3451" t="s">
        <v>1130</v>
      </c>
      <c r="M3451" t="s">
        <v>1131</v>
      </c>
      <c r="N3451" t="s">
        <v>921</v>
      </c>
      <c r="O3451">
        <v>615</v>
      </c>
    </row>
    <row r="3452" spans="1:15" x14ac:dyDescent="0.35">
      <c r="A3452" s="189" t="str">
        <f t="shared" si="196"/>
        <v>Jun</v>
      </c>
      <c r="B3452" s="190" t="str">
        <f t="shared" si="197"/>
        <v>2024</v>
      </c>
      <c r="C3452" s="190" t="str">
        <f t="shared" si="198"/>
        <v>Jun-2024</v>
      </c>
      <c r="D3452" s="2">
        <v>45473</v>
      </c>
      <c r="E3452" t="s">
        <v>1119</v>
      </c>
      <c r="F3452" t="s">
        <v>1570</v>
      </c>
      <c r="G3452" t="s">
        <v>1120</v>
      </c>
      <c r="H3452" t="s">
        <v>665</v>
      </c>
      <c r="I3452" t="s">
        <v>1121</v>
      </c>
      <c r="J3452" t="s">
        <v>1122</v>
      </c>
      <c r="K3452" t="s">
        <v>1132</v>
      </c>
      <c r="L3452" t="s">
        <v>1133</v>
      </c>
      <c r="M3452" t="s">
        <v>1134</v>
      </c>
      <c r="N3452" t="s">
        <v>1528</v>
      </c>
      <c r="O3452" t="s">
        <v>958</v>
      </c>
    </row>
    <row r="3453" spans="1:15" x14ac:dyDescent="0.35">
      <c r="A3453" s="189" t="str">
        <f t="shared" si="196"/>
        <v>Jun</v>
      </c>
      <c r="B3453" s="190" t="str">
        <f t="shared" si="197"/>
        <v>2024</v>
      </c>
      <c r="C3453" s="190" t="str">
        <f t="shared" si="198"/>
        <v>Jun-2024</v>
      </c>
      <c r="D3453" s="2">
        <v>45473</v>
      </c>
      <c r="E3453" t="s">
        <v>1119</v>
      </c>
      <c r="F3453" t="s">
        <v>1570</v>
      </c>
      <c r="G3453" t="s">
        <v>1120</v>
      </c>
      <c r="H3453" t="s">
        <v>665</v>
      </c>
      <c r="I3453" t="s">
        <v>1121</v>
      </c>
      <c r="J3453" t="s">
        <v>1122</v>
      </c>
      <c r="K3453" t="s">
        <v>1132</v>
      </c>
      <c r="L3453" t="s">
        <v>1133</v>
      </c>
      <c r="M3453" t="s">
        <v>1134</v>
      </c>
      <c r="N3453" t="s">
        <v>1529</v>
      </c>
      <c r="O3453" t="s">
        <v>958</v>
      </c>
    </row>
    <row r="3454" spans="1:15" x14ac:dyDescent="0.35">
      <c r="A3454" s="189" t="str">
        <f t="shared" si="196"/>
        <v>Jun</v>
      </c>
      <c r="B3454" s="190" t="str">
        <f t="shared" si="197"/>
        <v>2024</v>
      </c>
      <c r="C3454" s="190" t="str">
        <f t="shared" si="198"/>
        <v>Jun-2024</v>
      </c>
      <c r="D3454" s="2">
        <v>45473</v>
      </c>
      <c r="E3454" t="s">
        <v>1119</v>
      </c>
      <c r="F3454" t="s">
        <v>1570</v>
      </c>
      <c r="G3454" t="s">
        <v>1120</v>
      </c>
      <c r="H3454" t="s">
        <v>665</v>
      </c>
      <c r="I3454" t="s">
        <v>1121</v>
      </c>
      <c r="J3454" t="s">
        <v>1122</v>
      </c>
      <c r="K3454" t="s">
        <v>1132</v>
      </c>
      <c r="L3454" t="s">
        <v>1133</v>
      </c>
      <c r="M3454" t="s">
        <v>1134</v>
      </c>
      <c r="N3454" t="s">
        <v>919</v>
      </c>
      <c r="O3454">
        <v>35</v>
      </c>
    </row>
    <row r="3455" spans="1:15" x14ac:dyDescent="0.35">
      <c r="A3455" s="189" t="str">
        <f t="shared" si="196"/>
        <v>Jun</v>
      </c>
      <c r="B3455" s="190" t="str">
        <f t="shared" si="197"/>
        <v>2024</v>
      </c>
      <c r="C3455" s="190" t="str">
        <f t="shared" si="198"/>
        <v>Jun-2024</v>
      </c>
      <c r="D3455" s="2">
        <v>45473</v>
      </c>
      <c r="E3455" t="s">
        <v>1119</v>
      </c>
      <c r="F3455" t="s">
        <v>1570</v>
      </c>
      <c r="G3455" t="s">
        <v>1120</v>
      </c>
      <c r="H3455" t="s">
        <v>665</v>
      </c>
      <c r="I3455" t="s">
        <v>1121</v>
      </c>
      <c r="J3455" t="s">
        <v>1122</v>
      </c>
      <c r="K3455" t="s">
        <v>1132</v>
      </c>
      <c r="L3455" t="s">
        <v>1133</v>
      </c>
      <c r="M3455" t="s">
        <v>1134</v>
      </c>
      <c r="N3455" t="s">
        <v>920</v>
      </c>
      <c r="O3455">
        <v>135</v>
      </c>
    </row>
    <row r="3456" spans="1:15" x14ac:dyDescent="0.35">
      <c r="A3456" s="189" t="str">
        <f t="shared" si="196"/>
        <v>Jun</v>
      </c>
      <c r="B3456" s="190" t="str">
        <f t="shared" si="197"/>
        <v>2024</v>
      </c>
      <c r="C3456" s="190" t="str">
        <f t="shared" si="198"/>
        <v>Jun-2024</v>
      </c>
      <c r="D3456" s="2">
        <v>45473</v>
      </c>
      <c r="E3456" t="s">
        <v>1119</v>
      </c>
      <c r="F3456" t="s">
        <v>1570</v>
      </c>
      <c r="G3456" t="s">
        <v>1120</v>
      </c>
      <c r="H3456" t="s">
        <v>665</v>
      </c>
      <c r="I3456" t="s">
        <v>1121</v>
      </c>
      <c r="J3456" t="s">
        <v>1122</v>
      </c>
      <c r="K3456" t="s">
        <v>1132</v>
      </c>
      <c r="L3456" t="s">
        <v>1133</v>
      </c>
      <c r="M3456" t="s">
        <v>1134</v>
      </c>
      <c r="N3456" t="s">
        <v>922</v>
      </c>
      <c r="O3456">
        <v>1420</v>
      </c>
    </row>
    <row r="3457" spans="1:15" x14ac:dyDescent="0.35">
      <c r="A3457" s="189" t="str">
        <f t="shared" si="196"/>
        <v>Jun</v>
      </c>
      <c r="B3457" s="190" t="str">
        <f t="shared" si="197"/>
        <v>2024</v>
      </c>
      <c r="C3457" s="190" t="str">
        <f t="shared" si="198"/>
        <v>Jun-2024</v>
      </c>
      <c r="D3457" s="2">
        <v>45473</v>
      </c>
      <c r="E3457" t="s">
        <v>1119</v>
      </c>
      <c r="F3457" t="s">
        <v>1570</v>
      </c>
      <c r="G3457" t="s">
        <v>1120</v>
      </c>
      <c r="H3457" t="s">
        <v>665</v>
      </c>
      <c r="I3457" t="s">
        <v>1121</v>
      </c>
      <c r="J3457" t="s">
        <v>1122</v>
      </c>
      <c r="K3457" t="s">
        <v>1132</v>
      </c>
      <c r="L3457" t="s">
        <v>1133</v>
      </c>
      <c r="M3457" t="s">
        <v>1134</v>
      </c>
      <c r="N3457" t="s">
        <v>921</v>
      </c>
      <c r="O3457">
        <v>510</v>
      </c>
    </row>
    <row r="3458" spans="1:15" x14ac:dyDescent="0.35">
      <c r="A3458" s="189" t="str">
        <f t="shared" si="196"/>
        <v>Jun</v>
      </c>
      <c r="B3458" s="190" t="str">
        <f t="shared" si="197"/>
        <v>2024</v>
      </c>
      <c r="C3458" s="190" t="str">
        <f t="shared" si="198"/>
        <v>Jun-2024</v>
      </c>
      <c r="D3458" s="2">
        <v>45473</v>
      </c>
      <c r="E3458" t="s">
        <v>1119</v>
      </c>
      <c r="F3458" t="s">
        <v>1570</v>
      </c>
      <c r="G3458" t="s">
        <v>1120</v>
      </c>
      <c r="H3458" t="s">
        <v>665</v>
      </c>
      <c r="I3458" t="s">
        <v>1121</v>
      </c>
      <c r="J3458" t="s">
        <v>1122</v>
      </c>
      <c r="K3458" t="s">
        <v>1135</v>
      </c>
      <c r="L3458" t="s">
        <v>1136</v>
      </c>
      <c r="M3458" t="s">
        <v>1137</v>
      </c>
      <c r="N3458" t="s">
        <v>1528</v>
      </c>
      <c r="O3458">
        <v>5</v>
      </c>
    </row>
    <row r="3459" spans="1:15" x14ac:dyDescent="0.35">
      <c r="A3459" s="189" t="str">
        <f t="shared" ref="A3459:A3522" si="199">TEXT(D3459,"mmm")</f>
        <v>Jun</v>
      </c>
      <c r="B3459" s="190" t="str">
        <f t="shared" ref="B3459:B3522" si="200">TEXT(D3459,"yyyy")</f>
        <v>2024</v>
      </c>
      <c r="C3459" s="190" t="str">
        <f t="shared" ref="C3459:C3522" si="201">_xlfn.CONCAT(A3459&amp;"-"&amp;B3459)</f>
        <v>Jun-2024</v>
      </c>
      <c r="D3459" s="2">
        <v>45473</v>
      </c>
      <c r="E3459" t="s">
        <v>1119</v>
      </c>
      <c r="F3459" t="s">
        <v>1570</v>
      </c>
      <c r="G3459" t="s">
        <v>1120</v>
      </c>
      <c r="H3459" t="s">
        <v>665</v>
      </c>
      <c r="I3459" t="s">
        <v>1121</v>
      </c>
      <c r="J3459" t="s">
        <v>1122</v>
      </c>
      <c r="K3459" t="s">
        <v>1135</v>
      </c>
      <c r="L3459" t="s">
        <v>1136</v>
      </c>
      <c r="M3459" t="s">
        <v>1137</v>
      </c>
      <c r="N3459" t="s">
        <v>1529</v>
      </c>
      <c r="O3459" t="s">
        <v>958</v>
      </c>
    </row>
    <row r="3460" spans="1:15" x14ac:dyDescent="0.35">
      <c r="A3460" s="189" t="str">
        <f t="shared" si="199"/>
        <v>Jun</v>
      </c>
      <c r="B3460" s="190" t="str">
        <f t="shared" si="200"/>
        <v>2024</v>
      </c>
      <c r="C3460" s="190" t="str">
        <f t="shared" si="201"/>
        <v>Jun-2024</v>
      </c>
      <c r="D3460" s="2">
        <v>45473</v>
      </c>
      <c r="E3460" t="s">
        <v>1119</v>
      </c>
      <c r="F3460" t="s">
        <v>1570</v>
      </c>
      <c r="G3460" t="s">
        <v>1120</v>
      </c>
      <c r="H3460" t="s">
        <v>665</v>
      </c>
      <c r="I3460" t="s">
        <v>1121</v>
      </c>
      <c r="J3460" t="s">
        <v>1122</v>
      </c>
      <c r="K3460" t="s">
        <v>1135</v>
      </c>
      <c r="L3460" t="s">
        <v>1136</v>
      </c>
      <c r="M3460" t="s">
        <v>1137</v>
      </c>
      <c r="N3460" t="s">
        <v>919</v>
      </c>
      <c r="O3460">
        <v>105</v>
      </c>
    </row>
    <row r="3461" spans="1:15" x14ac:dyDescent="0.35">
      <c r="A3461" s="189" t="str">
        <f t="shared" si="199"/>
        <v>Jun</v>
      </c>
      <c r="B3461" s="190" t="str">
        <f t="shared" si="200"/>
        <v>2024</v>
      </c>
      <c r="C3461" s="190" t="str">
        <f t="shared" si="201"/>
        <v>Jun-2024</v>
      </c>
      <c r="D3461" s="2">
        <v>45473</v>
      </c>
      <c r="E3461" t="s">
        <v>1119</v>
      </c>
      <c r="F3461" t="s">
        <v>1570</v>
      </c>
      <c r="G3461" t="s">
        <v>1120</v>
      </c>
      <c r="H3461" t="s">
        <v>665</v>
      </c>
      <c r="I3461" t="s">
        <v>1121</v>
      </c>
      <c r="J3461" t="s">
        <v>1122</v>
      </c>
      <c r="K3461" t="s">
        <v>1135</v>
      </c>
      <c r="L3461" t="s">
        <v>1136</v>
      </c>
      <c r="M3461" t="s">
        <v>1137</v>
      </c>
      <c r="N3461" t="s">
        <v>920</v>
      </c>
      <c r="O3461">
        <v>140</v>
      </c>
    </row>
    <row r="3462" spans="1:15" x14ac:dyDescent="0.35">
      <c r="A3462" s="189" t="str">
        <f t="shared" si="199"/>
        <v>Jun</v>
      </c>
      <c r="B3462" s="190" t="str">
        <f t="shared" si="200"/>
        <v>2024</v>
      </c>
      <c r="C3462" s="190" t="str">
        <f t="shared" si="201"/>
        <v>Jun-2024</v>
      </c>
      <c r="D3462" s="2">
        <v>45473</v>
      </c>
      <c r="E3462" t="s">
        <v>1119</v>
      </c>
      <c r="F3462" t="s">
        <v>1570</v>
      </c>
      <c r="G3462" t="s">
        <v>1120</v>
      </c>
      <c r="H3462" t="s">
        <v>665</v>
      </c>
      <c r="I3462" t="s">
        <v>1121</v>
      </c>
      <c r="J3462" t="s">
        <v>1122</v>
      </c>
      <c r="K3462" t="s">
        <v>1135</v>
      </c>
      <c r="L3462" t="s">
        <v>1136</v>
      </c>
      <c r="M3462" t="s">
        <v>1137</v>
      </c>
      <c r="N3462" t="s">
        <v>922</v>
      </c>
      <c r="O3462">
        <v>1180</v>
      </c>
    </row>
    <row r="3463" spans="1:15" x14ac:dyDescent="0.35">
      <c r="A3463" s="189" t="str">
        <f t="shared" si="199"/>
        <v>Jun</v>
      </c>
      <c r="B3463" s="190" t="str">
        <f t="shared" si="200"/>
        <v>2024</v>
      </c>
      <c r="C3463" s="190" t="str">
        <f t="shared" si="201"/>
        <v>Jun-2024</v>
      </c>
      <c r="D3463" s="2">
        <v>45473</v>
      </c>
      <c r="E3463" t="s">
        <v>1119</v>
      </c>
      <c r="F3463" t="s">
        <v>1570</v>
      </c>
      <c r="G3463" t="s">
        <v>1120</v>
      </c>
      <c r="H3463" t="s">
        <v>665</v>
      </c>
      <c r="I3463" t="s">
        <v>1121</v>
      </c>
      <c r="J3463" t="s">
        <v>1122</v>
      </c>
      <c r="K3463" t="s">
        <v>1135</v>
      </c>
      <c r="L3463" t="s">
        <v>1136</v>
      </c>
      <c r="M3463" t="s">
        <v>1137</v>
      </c>
      <c r="N3463" t="s">
        <v>921</v>
      </c>
      <c r="O3463">
        <v>720</v>
      </c>
    </row>
    <row r="3464" spans="1:15" x14ac:dyDescent="0.35">
      <c r="A3464" s="189" t="str">
        <f t="shared" si="199"/>
        <v>Jun</v>
      </c>
      <c r="B3464" s="190" t="str">
        <f t="shared" si="200"/>
        <v>2024</v>
      </c>
      <c r="C3464" s="190" t="str">
        <f t="shared" si="201"/>
        <v>Jun-2024</v>
      </c>
      <c r="D3464" s="2">
        <v>45473</v>
      </c>
      <c r="E3464" t="s">
        <v>1119</v>
      </c>
      <c r="F3464" t="s">
        <v>1570</v>
      </c>
      <c r="G3464" t="s">
        <v>1120</v>
      </c>
      <c r="H3464" t="s">
        <v>666</v>
      </c>
      <c r="I3464" t="s">
        <v>1138</v>
      </c>
      <c r="J3464" t="s">
        <v>1139</v>
      </c>
      <c r="K3464" t="s">
        <v>1140</v>
      </c>
      <c r="L3464" t="s">
        <v>1141</v>
      </c>
      <c r="M3464" t="s">
        <v>1142</v>
      </c>
      <c r="N3464" t="s">
        <v>1528</v>
      </c>
      <c r="O3464">
        <v>130</v>
      </c>
    </row>
    <row r="3465" spans="1:15" x14ac:dyDescent="0.35">
      <c r="A3465" s="189" t="str">
        <f t="shared" si="199"/>
        <v>Jun</v>
      </c>
      <c r="B3465" s="190" t="str">
        <f t="shared" si="200"/>
        <v>2024</v>
      </c>
      <c r="C3465" s="190" t="str">
        <f t="shared" si="201"/>
        <v>Jun-2024</v>
      </c>
      <c r="D3465" s="2">
        <v>45473</v>
      </c>
      <c r="E3465" t="s">
        <v>1119</v>
      </c>
      <c r="F3465" t="s">
        <v>1570</v>
      </c>
      <c r="G3465" t="s">
        <v>1120</v>
      </c>
      <c r="H3465" t="s">
        <v>666</v>
      </c>
      <c r="I3465" t="s">
        <v>1138</v>
      </c>
      <c r="J3465" t="s">
        <v>1139</v>
      </c>
      <c r="K3465" t="s">
        <v>1140</v>
      </c>
      <c r="L3465" t="s">
        <v>1141</v>
      </c>
      <c r="M3465" t="s">
        <v>1142</v>
      </c>
      <c r="N3465" t="s">
        <v>1529</v>
      </c>
      <c r="O3465">
        <v>10</v>
      </c>
    </row>
    <row r="3466" spans="1:15" x14ac:dyDescent="0.35">
      <c r="A3466" s="189" t="str">
        <f t="shared" si="199"/>
        <v>Jun</v>
      </c>
      <c r="B3466" s="190" t="str">
        <f t="shared" si="200"/>
        <v>2024</v>
      </c>
      <c r="C3466" s="190" t="str">
        <f t="shared" si="201"/>
        <v>Jun-2024</v>
      </c>
      <c r="D3466" s="2">
        <v>45473</v>
      </c>
      <c r="E3466" t="s">
        <v>1119</v>
      </c>
      <c r="F3466" t="s">
        <v>1570</v>
      </c>
      <c r="G3466" t="s">
        <v>1120</v>
      </c>
      <c r="H3466" t="s">
        <v>666</v>
      </c>
      <c r="I3466" t="s">
        <v>1138</v>
      </c>
      <c r="J3466" t="s">
        <v>1139</v>
      </c>
      <c r="K3466" t="s">
        <v>1140</v>
      </c>
      <c r="L3466" t="s">
        <v>1141</v>
      </c>
      <c r="M3466" t="s">
        <v>1142</v>
      </c>
      <c r="N3466" t="s">
        <v>919</v>
      </c>
      <c r="O3466">
        <v>220</v>
      </c>
    </row>
    <row r="3467" spans="1:15" x14ac:dyDescent="0.35">
      <c r="A3467" s="189" t="str">
        <f t="shared" si="199"/>
        <v>Jun</v>
      </c>
      <c r="B3467" s="190" t="str">
        <f t="shared" si="200"/>
        <v>2024</v>
      </c>
      <c r="C3467" s="190" t="str">
        <f t="shared" si="201"/>
        <v>Jun-2024</v>
      </c>
      <c r="D3467" s="2">
        <v>45473</v>
      </c>
      <c r="E3467" t="s">
        <v>1119</v>
      </c>
      <c r="F3467" t="s">
        <v>1570</v>
      </c>
      <c r="G3467" t="s">
        <v>1120</v>
      </c>
      <c r="H3467" t="s">
        <v>666</v>
      </c>
      <c r="I3467" t="s">
        <v>1138</v>
      </c>
      <c r="J3467" t="s">
        <v>1139</v>
      </c>
      <c r="K3467" t="s">
        <v>1140</v>
      </c>
      <c r="L3467" t="s">
        <v>1141</v>
      </c>
      <c r="M3467" t="s">
        <v>1142</v>
      </c>
      <c r="N3467" t="s">
        <v>920</v>
      </c>
      <c r="O3467">
        <v>2010</v>
      </c>
    </row>
    <row r="3468" spans="1:15" x14ac:dyDescent="0.35">
      <c r="A3468" s="189" t="str">
        <f t="shared" si="199"/>
        <v>Jun</v>
      </c>
      <c r="B3468" s="190" t="str">
        <f t="shared" si="200"/>
        <v>2024</v>
      </c>
      <c r="C3468" s="190" t="str">
        <f t="shared" si="201"/>
        <v>Jun-2024</v>
      </c>
      <c r="D3468" s="2">
        <v>45473</v>
      </c>
      <c r="E3468" t="s">
        <v>1119</v>
      </c>
      <c r="F3468" t="s">
        <v>1570</v>
      </c>
      <c r="G3468" t="s">
        <v>1120</v>
      </c>
      <c r="H3468" t="s">
        <v>666</v>
      </c>
      <c r="I3468" t="s">
        <v>1138</v>
      </c>
      <c r="J3468" t="s">
        <v>1139</v>
      </c>
      <c r="K3468" t="s">
        <v>1140</v>
      </c>
      <c r="L3468" t="s">
        <v>1141</v>
      </c>
      <c r="M3468" t="s">
        <v>1142</v>
      </c>
      <c r="N3468" t="s">
        <v>922</v>
      </c>
      <c r="O3468">
        <v>2810</v>
      </c>
    </row>
    <row r="3469" spans="1:15" x14ac:dyDescent="0.35">
      <c r="A3469" s="189" t="str">
        <f t="shared" si="199"/>
        <v>Jun</v>
      </c>
      <c r="B3469" s="190" t="str">
        <f t="shared" si="200"/>
        <v>2024</v>
      </c>
      <c r="C3469" s="190" t="str">
        <f t="shared" si="201"/>
        <v>Jun-2024</v>
      </c>
      <c r="D3469" s="2">
        <v>45473</v>
      </c>
      <c r="E3469" t="s">
        <v>1119</v>
      </c>
      <c r="F3469" t="s">
        <v>1570</v>
      </c>
      <c r="G3469" t="s">
        <v>1120</v>
      </c>
      <c r="H3469" t="s">
        <v>666</v>
      </c>
      <c r="I3469" t="s">
        <v>1138</v>
      </c>
      <c r="J3469" t="s">
        <v>1139</v>
      </c>
      <c r="K3469" t="s">
        <v>1140</v>
      </c>
      <c r="L3469" t="s">
        <v>1141</v>
      </c>
      <c r="M3469" t="s">
        <v>1142</v>
      </c>
      <c r="N3469" t="s">
        <v>921</v>
      </c>
      <c r="O3469">
        <v>2265</v>
      </c>
    </row>
    <row r="3470" spans="1:15" x14ac:dyDescent="0.35">
      <c r="A3470" s="189" t="str">
        <f t="shared" si="199"/>
        <v>Jun</v>
      </c>
      <c r="B3470" s="190" t="str">
        <f t="shared" si="200"/>
        <v>2024</v>
      </c>
      <c r="C3470" s="190" t="str">
        <f t="shared" si="201"/>
        <v>Jun-2024</v>
      </c>
      <c r="D3470" s="2">
        <v>45473</v>
      </c>
      <c r="E3470" t="s">
        <v>1119</v>
      </c>
      <c r="F3470" t="s">
        <v>1570</v>
      </c>
      <c r="G3470" t="s">
        <v>1120</v>
      </c>
      <c r="H3470" t="s">
        <v>670</v>
      </c>
      <c r="I3470" t="s">
        <v>1143</v>
      </c>
      <c r="J3470" t="s">
        <v>1144</v>
      </c>
      <c r="K3470" t="s">
        <v>1145</v>
      </c>
      <c r="L3470" t="s">
        <v>1146</v>
      </c>
      <c r="M3470" t="s">
        <v>1147</v>
      </c>
      <c r="N3470" t="s">
        <v>1528</v>
      </c>
      <c r="O3470">
        <v>30</v>
      </c>
    </row>
    <row r="3471" spans="1:15" x14ac:dyDescent="0.35">
      <c r="A3471" s="189" t="str">
        <f t="shared" si="199"/>
        <v>Jun</v>
      </c>
      <c r="B3471" s="190" t="str">
        <f t="shared" si="200"/>
        <v>2024</v>
      </c>
      <c r="C3471" s="190" t="str">
        <f t="shared" si="201"/>
        <v>Jun-2024</v>
      </c>
      <c r="D3471" s="2">
        <v>45473</v>
      </c>
      <c r="E3471" t="s">
        <v>1119</v>
      </c>
      <c r="F3471" t="s">
        <v>1570</v>
      </c>
      <c r="G3471" t="s">
        <v>1120</v>
      </c>
      <c r="H3471" t="s">
        <v>670</v>
      </c>
      <c r="I3471" t="s">
        <v>1143</v>
      </c>
      <c r="J3471" t="s">
        <v>1144</v>
      </c>
      <c r="K3471" t="s">
        <v>1145</v>
      </c>
      <c r="L3471" t="s">
        <v>1146</v>
      </c>
      <c r="M3471" t="s">
        <v>1147</v>
      </c>
      <c r="N3471" t="s">
        <v>1529</v>
      </c>
      <c r="O3471" t="s">
        <v>958</v>
      </c>
    </row>
    <row r="3472" spans="1:15" x14ac:dyDescent="0.35">
      <c r="A3472" s="189" t="str">
        <f t="shared" si="199"/>
        <v>Jun</v>
      </c>
      <c r="B3472" s="190" t="str">
        <f t="shared" si="200"/>
        <v>2024</v>
      </c>
      <c r="C3472" s="190" t="str">
        <f t="shared" si="201"/>
        <v>Jun-2024</v>
      </c>
      <c r="D3472" s="2">
        <v>45473</v>
      </c>
      <c r="E3472" t="s">
        <v>1119</v>
      </c>
      <c r="F3472" t="s">
        <v>1570</v>
      </c>
      <c r="G3472" t="s">
        <v>1120</v>
      </c>
      <c r="H3472" t="s">
        <v>670</v>
      </c>
      <c r="I3472" t="s">
        <v>1143</v>
      </c>
      <c r="J3472" t="s">
        <v>1144</v>
      </c>
      <c r="K3472" t="s">
        <v>1145</v>
      </c>
      <c r="L3472" t="s">
        <v>1146</v>
      </c>
      <c r="M3472" t="s">
        <v>1147</v>
      </c>
      <c r="N3472" t="s">
        <v>919</v>
      </c>
      <c r="O3472">
        <v>190</v>
      </c>
    </row>
    <row r="3473" spans="1:15" x14ac:dyDescent="0.35">
      <c r="A3473" s="189" t="str">
        <f t="shared" si="199"/>
        <v>Jun</v>
      </c>
      <c r="B3473" s="190" t="str">
        <f t="shared" si="200"/>
        <v>2024</v>
      </c>
      <c r="C3473" s="190" t="str">
        <f t="shared" si="201"/>
        <v>Jun-2024</v>
      </c>
      <c r="D3473" s="2">
        <v>45473</v>
      </c>
      <c r="E3473" t="s">
        <v>1119</v>
      </c>
      <c r="F3473" t="s">
        <v>1570</v>
      </c>
      <c r="G3473" t="s">
        <v>1120</v>
      </c>
      <c r="H3473" t="s">
        <v>670</v>
      </c>
      <c r="I3473" t="s">
        <v>1143</v>
      </c>
      <c r="J3473" t="s">
        <v>1144</v>
      </c>
      <c r="K3473" t="s">
        <v>1145</v>
      </c>
      <c r="L3473" t="s">
        <v>1146</v>
      </c>
      <c r="M3473" t="s">
        <v>1147</v>
      </c>
      <c r="N3473" t="s">
        <v>920</v>
      </c>
      <c r="O3473">
        <v>1445</v>
      </c>
    </row>
    <row r="3474" spans="1:15" x14ac:dyDescent="0.35">
      <c r="A3474" s="189" t="str">
        <f t="shared" si="199"/>
        <v>Jun</v>
      </c>
      <c r="B3474" s="190" t="str">
        <f t="shared" si="200"/>
        <v>2024</v>
      </c>
      <c r="C3474" s="190" t="str">
        <f t="shared" si="201"/>
        <v>Jun-2024</v>
      </c>
      <c r="D3474" s="2">
        <v>45473</v>
      </c>
      <c r="E3474" t="s">
        <v>1119</v>
      </c>
      <c r="F3474" t="s">
        <v>1570</v>
      </c>
      <c r="G3474" t="s">
        <v>1120</v>
      </c>
      <c r="H3474" t="s">
        <v>670</v>
      </c>
      <c r="I3474" t="s">
        <v>1143</v>
      </c>
      <c r="J3474" t="s">
        <v>1144</v>
      </c>
      <c r="K3474" t="s">
        <v>1145</v>
      </c>
      <c r="L3474" t="s">
        <v>1146</v>
      </c>
      <c r="M3474" t="s">
        <v>1147</v>
      </c>
      <c r="N3474" t="s">
        <v>922</v>
      </c>
      <c r="O3474">
        <v>705</v>
      </c>
    </row>
    <row r="3475" spans="1:15" x14ac:dyDescent="0.35">
      <c r="A3475" s="189" t="str">
        <f t="shared" si="199"/>
        <v>Jun</v>
      </c>
      <c r="B3475" s="190" t="str">
        <f t="shared" si="200"/>
        <v>2024</v>
      </c>
      <c r="C3475" s="190" t="str">
        <f t="shared" si="201"/>
        <v>Jun-2024</v>
      </c>
      <c r="D3475" s="2">
        <v>45473</v>
      </c>
      <c r="E3475" t="s">
        <v>1119</v>
      </c>
      <c r="F3475" t="s">
        <v>1570</v>
      </c>
      <c r="G3475" t="s">
        <v>1120</v>
      </c>
      <c r="H3475" t="s">
        <v>670</v>
      </c>
      <c r="I3475" t="s">
        <v>1143</v>
      </c>
      <c r="J3475" t="s">
        <v>1144</v>
      </c>
      <c r="K3475" t="s">
        <v>1145</v>
      </c>
      <c r="L3475" t="s">
        <v>1146</v>
      </c>
      <c r="M3475" t="s">
        <v>1147</v>
      </c>
      <c r="N3475" t="s">
        <v>921</v>
      </c>
      <c r="O3475">
        <v>1420</v>
      </c>
    </row>
    <row r="3476" spans="1:15" x14ac:dyDescent="0.35">
      <c r="A3476" s="189" t="str">
        <f t="shared" si="199"/>
        <v>Jun</v>
      </c>
      <c r="B3476" s="190" t="str">
        <f t="shared" si="200"/>
        <v>2024</v>
      </c>
      <c r="C3476" s="190" t="str">
        <f t="shared" si="201"/>
        <v>Jun-2024</v>
      </c>
      <c r="D3476" s="2">
        <v>45473</v>
      </c>
      <c r="E3476" t="s">
        <v>1119</v>
      </c>
      <c r="F3476" t="s">
        <v>1570</v>
      </c>
      <c r="G3476" t="s">
        <v>1120</v>
      </c>
      <c r="H3476" t="s">
        <v>670</v>
      </c>
      <c r="I3476" t="s">
        <v>1143</v>
      </c>
      <c r="J3476" t="s">
        <v>1144</v>
      </c>
      <c r="K3476" t="s">
        <v>1148</v>
      </c>
      <c r="L3476" t="s">
        <v>1149</v>
      </c>
      <c r="M3476" t="s">
        <v>1150</v>
      </c>
      <c r="N3476" t="s">
        <v>1528</v>
      </c>
      <c r="O3476">
        <v>20</v>
      </c>
    </row>
    <row r="3477" spans="1:15" x14ac:dyDescent="0.35">
      <c r="A3477" s="189" t="str">
        <f t="shared" si="199"/>
        <v>Jun</v>
      </c>
      <c r="B3477" s="190" t="str">
        <f t="shared" si="200"/>
        <v>2024</v>
      </c>
      <c r="C3477" s="190" t="str">
        <f t="shared" si="201"/>
        <v>Jun-2024</v>
      </c>
      <c r="D3477" s="2">
        <v>45473</v>
      </c>
      <c r="E3477" t="s">
        <v>1119</v>
      </c>
      <c r="F3477" t="s">
        <v>1570</v>
      </c>
      <c r="G3477" t="s">
        <v>1120</v>
      </c>
      <c r="H3477" t="s">
        <v>670</v>
      </c>
      <c r="I3477" t="s">
        <v>1143</v>
      </c>
      <c r="J3477" t="s">
        <v>1144</v>
      </c>
      <c r="K3477" t="s">
        <v>1148</v>
      </c>
      <c r="L3477" t="s">
        <v>1149</v>
      </c>
      <c r="M3477" t="s">
        <v>1150</v>
      </c>
      <c r="N3477" t="s">
        <v>1529</v>
      </c>
      <c r="O3477" t="s">
        <v>958</v>
      </c>
    </row>
    <row r="3478" spans="1:15" x14ac:dyDescent="0.35">
      <c r="A3478" s="189" t="str">
        <f t="shared" si="199"/>
        <v>Jun</v>
      </c>
      <c r="B3478" s="190" t="str">
        <f t="shared" si="200"/>
        <v>2024</v>
      </c>
      <c r="C3478" s="190" t="str">
        <f t="shared" si="201"/>
        <v>Jun-2024</v>
      </c>
      <c r="D3478" s="2">
        <v>45473</v>
      </c>
      <c r="E3478" t="s">
        <v>1119</v>
      </c>
      <c r="F3478" t="s">
        <v>1570</v>
      </c>
      <c r="G3478" t="s">
        <v>1120</v>
      </c>
      <c r="H3478" t="s">
        <v>670</v>
      </c>
      <c r="I3478" t="s">
        <v>1143</v>
      </c>
      <c r="J3478" t="s">
        <v>1144</v>
      </c>
      <c r="K3478" t="s">
        <v>1148</v>
      </c>
      <c r="L3478" t="s">
        <v>1149</v>
      </c>
      <c r="M3478" t="s">
        <v>1150</v>
      </c>
      <c r="N3478" t="s">
        <v>919</v>
      </c>
      <c r="O3478">
        <v>240</v>
      </c>
    </row>
    <row r="3479" spans="1:15" x14ac:dyDescent="0.35">
      <c r="A3479" s="189" t="str">
        <f t="shared" si="199"/>
        <v>Jun</v>
      </c>
      <c r="B3479" s="190" t="str">
        <f t="shared" si="200"/>
        <v>2024</v>
      </c>
      <c r="C3479" s="190" t="str">
        <f t="shared" si="201"/>
        <v>Jun-2024</v>
      </c>
      <c r="D3479" s="2">
        <v>45473</v>
      </c>
      <c r="E3479" t="s">
        <v>1119</v>
      </c>
      <c r="F3479" t="s">
        <v>1570</v>
      </c>
      <c r="G3479" t="s">
        <v>1120</v>
      </c>
      <c r="H3479" t="s">
        <v>670</v>
      </c>
      <c r="I3479" t="s">
        <v>1143</v>
      </c>
      <c r="J3479" t="s">
        <v>1144</v>
      </c>
      <c r="K3479" t="s">
        <v>1148</v>
      </c>
      <c r="L3479" t="s">
        <v>1149</v>
      </c>
      <c r="M3479" t="s">
        <v>1150</v>
      </c>
      <c r="N3479" t="s">
        <v>920</v>
      </c>
      <c r="O3479">
        <v>2165</v>
      </c>
    </row>
    <row r="3480" spans="1:15" x14ac:dyDescent="0.35">
      <c r="A3480" s="189" t="str">
        <f t="shared" si="199"/>
        <v>Jun</v>
      </c>
      <c r="B3480" s="190" t="str">
        <f t="shared" si="200"/>
        <v>2024</v>
      </c>
      <c r="C3480" s="190" t="str">
        <f t="shared" si="201"/>
        <v>Jun-2024</v>
      </c>
      <c r="D3480" s="2">
        <v>45473</v>
      </c>
      <c r="E3480" t="s">
        <v>1119</v>
      </c>
      <c r="F3480" t="s">
        <v>1570</v>
      </c>
      <c r="G3480" t="s">
        <v>1120</v>
      </c>
      <c r="H3480" t="s">
        <v>670</v>
      </c>
      <c r="I3480" t="s">
        <v>1143</v>
      </c>
      <c r="J3480" t="s">
        <v>1144</v>
      </c>
      <c r="K3480" t="s">
        <v>1148</v>
      </c>
      <c r="L3480" t="s">
        <v>1149</v>
      </c>
      <c r="M3480" t="s">
        <v>1150</v>
      </c>
      <c r="N3480" t="s">
        <v>922</v>
      </c>
      <c r="O3480">
        <v>335</v>
      </c>
    </row>
    <row r="3481" spans="1:15" x14ac:dyDescent="0.35">
      <c r="A3481" s="189" t="str">
        <f t="shared" si="199"/>
        <v>Jun</v>
      </c>
      <c r="B3481" s="190" t="str">
        <f t="shared" si="200"/>
        <v>2024</v>
      </c>
      <c r="C3481" s="190" t="str">
        <f t="shared" si="201"/>
        <v>Jun-2024</v>
      </c>
      <c r="D3481" s="2">
        <v>45473</v>
      </c>
      <c r="E3481" t="s">
        <v>1119</v>
      </c>
      <c r="F3481" t="s">
        <v>1570</v>
      </c>
      <c r="G3481" t="s">
        <v>1120</v>
      </c>
      <c r="H3481" t="s">
        <v>670</v>
      </c>
      <c r="I3481" t="s">
        <v>1143</v>
      </c>
      <c r="J3481" t="s">
        <v>1144</v>
      </c>
      <c r="K3481" t="s">
        <v>1148</v>
      </c>
      <c r="L3481" t="s">
        <v>1149</v>
      </c>
      <c r="M3481" t="s">
        <v>1150</v>
      </c>
      <c r="N3481" t="s">
        <v>921</v>
      </c>
      <c r="O3481">
        <v>1185</v>
      </c>
    </row>
    <row r="3482" spans="1:15" x14ac:dyDescent="0.35">
      <c r="A3482" s="189" t="str">
        <f t="shared" si="199"/>
        <v>Jun</v>
      </c>
      <c r="B3482" s="190" t="str">
        <f t="shared" si="200"/>
        <v>2024</v>
      </c>
      <c r="C3482" s="190" t="str">
        <f t="shared" si="201"/>
        <v>Jun-2024</v>
      </c>
      <c r="D3482" s="2">
        <v>45473</v>
      </c>
      <c r="E3482" t="s">
        <v>1119</v>
      </c>
      <c r="F3482" t="s">
        <v>1570</v>
      </c>
      <c r="G3482" t="s">
        <v>1120</v>
      </c>
      <c r="H3482" t="s">
        <v>670</v>
      </c>
      <c r="I3482" t="s">
        <v>1143</v>
      </c>
      <c r="J3482" t="s">
        <v>1144</v>
      </c>
      <c r="K3482" t="s">
        <v>1151</v>
      </c>
      <c r="L3482" t="s">
        <v>1152</v>
      </c>
      <c r="M3482" t="s">
        <v>1153</v>
      </c>
      <c r="N3482" t="s">
        <v>1528</v>
      </c>
      <c r="O3482">
        <v>10</v>
      </c>
    </row>
    <row r="3483" spans="1:15" x14ac:dyDescent="0.35">
      <c r="A3483" s="189" t="str">
        <f t="shared" si="199"/>
        <v>Jun</v>
      </c>
      <c r="B3483" s="190" t="str">
        <f t="shared" si="200"/>
        <v>2024</v>
      </c>
      <c r="C3483" s="190" t="str">
        <f t="shared" si="201"/>
        <v>Jun-2024</v>
      </c>
      <c r="D3483" s="2">
        <v>45473</v>
      </c>
      <c r="E3483" t="s">
        <v>1119</v>
      </c>
      <c r="F3483" t="s">
        <v>1570</v>
      </c>
      <c r="G3483" t="s">
        <v>1120</v>
      </c>
      <c r="H3483" t="s">
        <v>670</v>
      </c>
      <c r="I3483" t="s">
        <v>1143</v>
      </c>
      <c r="J3483" t="s">
        <v>1144</v>
      </c>
      <c r="K3483" t="s">
        <v>1151</v>
      </c>
      <c r="L3483" t="s">
        <v>1152</v>
      </c>
      <c r="M3483" t="s">
        <v>1153</v>
      </c>
      <c r="N3483" t="s">
        <v>1529</v>
      </c>
      <c r="O3483" t="s">
        <v>958</v>
      </c>
    </row>
    <row r="3484" spans="1:15" x14ac:dyDescent="0.35">
      <c r="A3484" s="189" t="str">
        <f t="shared" si="199"/>
        <v>Jun</v>
      </c>
      <c r="B3484" s="190" t="str">
        <f t="shared" si="200"/>
        <v>2024</v>
      </c>
      <c r="C3484" s="190" t="str">
        <f t="shared" si="201"/>
        <v>Jun-2024</v>
      </c>
      <c r="D3484" s="2">
        <v>45473</v>
      </c>
      <c r="E3484" t="s">
        <v>1119</v>
      </c>
      <c r="F3484" t="s">
        <v>1570</v>
      </c>
      <c r="G3484" t="s">
        <v>1120</v>
      </c>
      <c r="H3484" t="s">
        <v>670</v>
      </c>
      <c r="I3484" t="s">
        <v>1143</v>
      </c>
      <c r="J3484" t="s">
        <v>1144</v>
      </c>
      <c r="K3484" t="s">
        <v>1151</v>
      </c>
      <c r="L3484" t="s">
        <v>1152</v>
      </c>
      <c r="M3484" t="s">
        <v>1153</v>
      </c>
      <c r="N3484" t="s">
        <v>919</v>
      </c>
      <c r="O3484">
        <v>90</v>
      </c>
    </row>
    <row r="3485" spans="1:15" x14ac:dyDescent="0.35">
      <c r="A3485" s="189" t="str">
        <f t="shared" si="199"/>
        <v>Jun</v>
      </c>
      <c r="B3485" s="190" t="str">
        <f t="shared" si="200"/>
        <v>2024</v>
      </c>
      <c r="C3485" s="190" t="str">
        <f t="shared" si="201"/>
        <v>Jun-2024</v>
      </c>
      <c r="D3485" s="2">
        <v>45473</v>
      </c>
      <c r="E3485" t="s">
        <v>1119</v>
      </c>
      <c r="F3485" t="s">
        <v>1570</v>
      </c>
      <c r="G3485" t="s">
        <v>1120</v>
      </c>
      <c r="H3485" t="s">
        <v>670</v>
      </c>
      <c r="I3485" t="s">
        <v>1143</v>
      </c>
      <c r="J3485" t="s">
        <v>1144</v>
      </c>
      <c r="K3485" t="s">
        <v>1151</v>
      </c>
      <c r="L3485" t="s">
        <v>1152</v>
      </c>
      <c r="M3485" t="s">
        <v>1153</v>
      </c>
      <c r="N3485" t="s">
        <v>920</v>
      </c>
      <c r="O3485">
        <v>1180</v>
      </c>
    </row>
    <row r="3486" spans="1:15" x14ac:dyDescent="0.35">
      <c r="A3486" s="189" t="str">
        <f t="shared" si="199"/>
        <v>Jun</v>
      </c>
      <c r="B3486" s="190" t="str">
        <f t="shared" si="200"/>
        <v>2024</v>
      </c>
      <c r="C3486" s="190" t="str">
        <f t="shared" si="201"/>
        <v>Jun-2024</v>
      </c>
      <c r="D3486" s="2">
        <v>45473</v>
      </c>
      <c r="E3486" t="s">
        <v>1119</v>
      </c>
      <c r="F3486" t="s">
        <v>1570</v>
      </c>
      <c r="G3486" t="s">
        <v>1120</v>
      </c>
      <c r="H3486" t="s">
        <v>670</v>
      </c>
      <c r="I3486" t="s">
        <v>1143</v>
      </c>
      <c r="J3486" t="s">
        <v>1144</v>
      </c>
      <c r="K3486" t="s">
        <v>1151</v>
      </c>
      <c r="L3486" t="s">
        <v>1152</v>
      </c>
      <c r="M3486" t="s">
        <v>1153</v>
      </c>
      <c r="N3486" t="s">
        <v>922</v>
      </c>
      <c r="O3486">
        <v>335</v>
      </c>
    </row>
    <row r="3487" spans="1:15" x14ac:dyDescent="0.35">
      <c r="A3487" s="189" t="str">
        <f t="shared" si="199"/>
        <v>Jun</v>
      </c>
      <c r="B3487" s="190" t="str">
        <f t="shared" si="200"/>
        <v>2024</v>
      </c>
      <c r="C3487" s="190" t="str">
        <f t="shared" si="201"/>
        <v>Jun-2024</v>
      </c>
      <c r="D3487" s="2">
        <v>45473</v>
      </c>
      <c r="E3487" t="s">
        <v>1119</v>
      </c>
      <c r="F3487" t="s">
        <v>1570</v>
      </c>
      <c r="G3487" t="s">
        <v>1120</v>
      </c>
      <c r="H3487" t="s">
        <v>670</v>
      </c>
      <c r="I3487" t="s">
        <v>1143</v>
      </c>
      <c r="J3487" t="s">
        <v>1144</v>
      </c>
      <c r="K3487" t="s">
        <v>1151</v>
      </c>
      <c r="L3487" t="s">
        <v>1152</v>
      </c>
      <c r="M3487" t="s">
        <v>1153</v>
      </c>
      <c r="N3487" t="s">
        <v>921</v>
      </c>
      <c r="O3487">
        <v>775</v>
      </c>
    </row>
    <row r="3488" spans="1:15" x14ac:dyDescent="0.35">
      <c r="A3488" s="189" t="str">
        <f t="shared" si="199"/>
        <v>Jun</v>
      </c>
      <c r="B3488" s="190" t="str">
        <f t="shared" si="200"/>
        <v>2024</v>
      </c>
      <c r="C3488" s="190" t="str">
        <f t="shared" si="201"/>
        <v>Jun-2024</v>
      </c>
      <c r="D3488" s="2">
        <v>45473</v>
      </c>
      <c r="E3488" t="s">
        <v>1119</v>
      </c>
      <c r="F3488" t="s">
        <v>1570</v>
      </c>
      <c r="G3488" t="s">
        <v>1120</v>
      </c>
      <c r="H3488" t="s">
        <v>675</v>
      </c>
      <c r="I3488" t="s">
        <v>1154</v>
      </c>
      <c r="J3488" t="s">
        <v>1155</v>
      </c>
      <c r="K3488" t="s">
        <v>1156</v>
      </c>
      <c r="L3488" t="s">
        <v>1157</v>
      </c>
      <c r="M3488" t="s">
        <v>1158</v>
      </c>
      <c r="N3488" t="s">
        <v>1528</v>
      </c>
      <c r="O3488">
        <v>45</v>
      </c>
    </row>
    <row r="3489" spans="1:15" x14ac:dyDescent="0.35">
      <c r="A3489" s="189" t="str">
        <f t="shared" si="199"/>
        <v>Jun</v>
      </c>
      <c r="B3489" s="190" t="str">
        <f t="shared" si="200"/>
        <v>2024</v>
      </c>
      <c r="C3489" s="190" t="str">
        <f t="shared" si="201"/>
        <v>Jun-2024</v>
      </c>
      <c r="D3489" s="2">
        <v>45473</v>
      </c>
      <c r="E3489" t="s">
        <v>1119</v>
      </c>
      <c r="F3489" t="s">
        <v>1570</v>
      </c>
      <c r="G3489" t="s">
        <v>1120</v>
      </c>
      <c r="H3489" t="s">
        <v>675</v>
      </c>
      <c r="I3489" t="s">
        <v>1154</v>
      </c>
      <c r="J3489" t="s">
        <v>1155</v>
      </c>
      <c r="K3489" t="s">
        <v>1156</v>
      </c>
      <c r="L3489" t="s">
        <v>1157</v>
      </c>
      <c r="M3489" t="s">
        <v>1158</v>
      </c>
      <c r="N3489" t="s">
        <v>1529</v>
      </c>
      <c r="O3489" t="s">
        <v>958</v>
      </c>
    </row>
    <row r="3490" spans="1:15" x14ac:dyDescent="0.35">
      <c r="A3490" s="189" t="str">
        <f t="shared" si="199"/>
        <v>Jun</v>
      </c>
      <c r="B3490" s="190" t="str">
        <f t="shared" si="200"/>
        <v>2024</v>
      </c>
      <c r="C3490" s="190" t="str">
        <f t="shared" si="201"/>
        <v>Jun-2024</v>
      </c>
      <c r="D3490" s="2">
        <v>45473</v>
      </c>
      <c r="E3490" t="s">
        <v>1119</v>
      </c>
      <c r="F3490" t="s">
        <v>1570</v>
      </c>
      <c r="G3490" t="s">
        <v>1120</v>
      </c>
      <c r="H3490" t="s">
        <v>675</v>
      </c>
      <c r="I3490" t="s">
        <v>1154</v>
      </c>
      <c r="J3490" t="s">
        <v>1155</v>
      </c>
      <c r="K3490" t="s">
        <v>1156</v>
      </c>
      <c r="L3490" t="s">
        <v>1157</v>
      </c>
      <c r="M3490" t="s">
        <v>1158</v>
      </c>
      <c r="N3490" t="s">
        <v>919</v>
      </c>
      <c r="O3490">
        <v>320</v>
      </c>
    </row>
    <row r="3491" spans="1:15" x14ac:dyDescent="0.35">
      <c r="A3491" s="189" t="str">
        <f t="shared" si="199"/>
        <v>Jun</v>
      </c>
      <c r="B3491" s="190" t="str">
        <f t="shared" si="200"/>
        <v>2024</v>
      </c>
      <c r="C3491" s="190" t="str">
        <f t="shared" si="201"/>
        <v>Jun-2024</v>
      </c>
      <c r="D3491" s="2">
        <v>45473</v>
      </c>
      <c r="E3491" t="s">
        <v>1119</v>
      </c>
      <c r="F3491" t="s">
        <v>1570</v>
      </c>
      <c r="G3491" t="s">
        <v>1120</v>
      </c>
      <c r="H3491" t="s">
        <v>675</v>
      </c>
      <c r="I3491" t="s">
        <v>1154</v>
      </c>
      <c r="J3491" t="s">
        <v>1155</v>
      </c>
      <c r="K3491" t="s">
        <v>1156</v>
      </c>
      <c r="L3491" t="s">
        <v>1157</v>
      </c>
      <c r="M3491" t="s">
        <v>1158</v>
      </c>
      <c r="N3491" t="s">
        <v>920</v>
      </c>
      <c r="O3491">
        <v>1380</v>
      </c>
    </row>
    <row r="3492" spans="1:15" x14ac:dyDescent="0.35">
      <c r="A3492" s="189" t="str">
        <f t="shared" si="199"/>
        <v>Jun</v>
      </c>
      <c r="B3492" s="190" t="str">
        <f t="shared" si="200"/>
        <v>2024</v>
      </c>
      <c r="C3492" s="190" t="str">
        <f t="shared" si="201"/>
        <v>Jun-2024</v>
      </c>
      <c r="D3492" s="2">
        <v>45473</v>
      </c>
      <c r="E3492" t="s">
        <v>1119</v>
      </c>
      <c r="F3492" t="s">
        <v>1570</v>
      </c>
      <c r="G3492" t="s">
        <v>1120</v>
      </c>
      <c r="H3492" t="s">
        <v>675</v>
      </c>
      <c r="I3492" t="s">
        <v>1154</v>
      </c>
      <c r="J3492" t="s">
        <v>1155</v>
      </c>
      <c r="K3492" t="s">
        <v>1156</v>
      </c>
      <c r="L3492" t="s">
        <v>1157</v>
      </c>
      <c r="M3492" t="s">
        <v>1158</v>
      </c>
      <c r="N3492" t="s">
        <v>922</v>
      </c>
      <c r="O3492">
        <v>1730</v>
      </c>
    </row>
    <row r="3493" spans="1:15" x14ac:dyDescent="0.35">
      <c r="A3493" s="189" t="str">
        <f t="shared" si="199"/>
        <v>Jun</v>
      </c>
      <c r="B3493" s="190" t="str">
        <f t="shared" si="200"/>
        <v>2024</v>
      </c>
      <c r="C3493" s="190" t="str">
        <f t="shared" si="201"/>
        <v>Jun-2024</v>
      </c>
      <c r="D3493" s="2">
        <v>45473</v>
      </c>
      <c r="E3493" t="s">
        <v>1119</v>
      </c>
      <c r="F3493" t="s">
        <v>1570</v>
      </c>
      <c r="G3493" t="s">
        <v>1120</v>
      </c>
      <c r="H3493" t="s">
        <v>675</v>
      </c>
      <c r="I3493" t="s">
        <v>1154</v>
      </c>
      <c r="J3493" t="s">
        <v>1155</v>
      </c>
      <c r="K3493" t="s">
        <v>1156</v>
      </c>
      <c r="L3493" t="s">
        <v>1157</v>
      </c>
      <c r="M3493" t="s">
        <v>1158</v>
      </c>
      <c r="N3493" t="s">
        <v>921</v>
      </c>
      <c r="O3493">
        <v>1325</v>
      </c>
    </row>
    <row r="3494" spans="1:15" x14ac:dyDescent="0.35">
      <c r="A3494" s="189" t="str">
        <f t="shared" si="199"/>
        <v>Jun</v>
      </c>
      <c r="B3494" s="190" t="str">
        <f t="shared" si="200"/>
        <v>2024</v>
      </c>
      <c r="C3494" s="190" t="str">
        <f t="shared" si="201"/>
        <v>Jun-2024</v>
      </c>
      <c r="D3494" s="2">
        <v>45473</v>
      </c>
      <c r="E3494" t="s">
        <v>1119</v>
      </c>
      <c r="F3494" t="s">
        <v>1570</v>
      </c>
      <c r="G3494" t="s">
        <v>1120</v>
      </c>
      <c r="H3494" t="s">
        <v>675</v>
      </c>
      <c r="I3494" t="s">
        <v>1154</v>
      </c>
      <c r="J3494" t="s">
        <v>1155</v>
      </c>
      <c r="K3494" t="s">
        <v>1159</v>
      </c>
      <c r="L3494" t="s">
        <v>1160</v>
      </c>
      <c r="M3494" t="s">
        <v>1161</v>
      </c>
      <c r="N3494" t="s">
        <v>1528</v>
      </c>
      <c r="O3494">
        <v>125</v>
      </c>
    </row>
    <row r="3495" spans="1:15" x14ac:dyDescent="0.35">
      <c r="A3495" s="189" t="str">
        <f t="shared" si="199"/>
        <v>Jun</v>
      </c>
      <c r="B3495" s="190" t="str">
        <f t="shared" si="200"/>
        <v>2024</v>
      </c>
      <c r="C3495" s="190" t="str">
        <f t="shared" si="201"/>
        <v>Jun-2024</v>
      </c>
      <c r="D3495" s="2">
        <v>45473</v>
      </c>
      <c r="E3495" t="s">
        <v>1119</v>
      </c>
      <c r="F3495" t="s">
        <v>1570</v>
      </c>
      <c r="G3495" t="s">
        <v>1120</v>
      </c>
      <c r="H3495" t="s">
        <v>675</v>
      </c>
      <c r="I3495" t="s">
        <v>1154</v>
      </c>
      <c r="J3495" t="s">
        <v>1155</v>
      </c>
      <c r="K3495" t="s">
        <v>1159</v>
      </c>
      <c r="L3495" t="s">
        <v>1160</v>
      </c>
      <c r="M3495" t="s">
        <v>1161</v>
      </c>
      <c r="N3495" t="s">
        <v>1529</v>
      </c>
      <c r="O3495" t="s">
        <v>958</v>
      </c>
    </row>
    <row r="3496" spans="1:15" x14ac:dyDescent="0.35">
      <c r="A3496" s="189" t="str">
        <f t="shared" si="199"/>
        <v>Jun</v>
      </c>
      <c r="B3496" s="190" t="str">
        <f t="shared" si="200"/>
        <v>2024</v>
      </c>
      <c r="C3496" s="190" t="str">
        <f t="shared" si="201"/>
        <v>Jun-2024</v>
      </c>
      <c r="D3496" s="2">
        <v>45473</v>
      </c>
      <c r="E3496" t="s">
        <v>1119</v>
      </c>
      <c r="F3496" t="s">
        <v>1570</v>
      </c>
      <c r="G3496" t="s">
        <v>1120</v>
      </c>
      <c r="H3496" t="s">
        <v>675</v>
      </c>
      <c r="I3496" t="s">
        <v>1154</v>
      </c>
      <c r="J3496" t="s">
        <v>1155</v>
      </c>
      <c r="K3496" t="s">
        <v>1159</v>
      </c>
      <c r="L3496" t="s">
        <v>1160</v>
      </c>
      <c r="M3496" t="s">
        <v>1161</v>
      </c>
      <c r="N3496" t="s">
        <v>919</v>
      </c>
      <c r="O3496">
        <v>350</v>
      </c>
    </row>
    <row r="3497" spans="1:15" x14ac:dyDescent="0.35">
      <c r="A3497" s="189" t="str">
        <f t="shared" si="199"/>
        <v>Jun</v>
      </c>
      <c r="B3497" s="190" t="str">
        <f t="shared" si="200"/>
        <v>2024</v>
      </c>
      <c r="C3497" s="190" t="str">
        <f t="shared" si="201"/>
        <v>Jun-2024</v>
      </c>
      <c r="D3497" s="2">
        <v>45473</v>
      </c>
      <c r="E3497" t="s">
        <v>1119</v>
      </c>
      <c r="F3497" t="s">
        <v>1570</v>
      </c>
      <c r="G3497" t="s">
        <v>1120</v>
      </c>
      <c r="H3497" t="s">
        <v>675</v>
      </c>
      <c r="I3497" t="s">
        <v>1154</v>
      </c>
      <c r="J3497" t="s">
        <v>1155</v>
      </c>
      <c r="K3497" t="s">
        <v>1159</v>
      </c>
      <c r="L3497" t="s">
        <v>1160</v>
      </c>
      <c r="M3497" t="s">
        <v>1161</v>
      </c>
      <c r="N3497" t="s">
        <v>920</v>
      </c>
      <c r="O3497">
        <v>2590</v>
      </c>
    </row>
    <row r="3498" spans="1:15" x14ac:dyDescent="0.35">
      <c r="A3498" s="189" t="str">
        <f t="shared" si="199"/>
        <v>Jun</v>
      </c>
      <c r="B3498" s="190" t="str">
        <f t="shared" si="200"/>
        <v>2024</v>
      </c>
      <c r="C3498" s="190" t="str">
        <f t="shared" si="201"/>
        <v>Jun-2024</v>
      </c>
      <c r="D3498" s="2">
        <v>45473</v>
      </c>
      <c r="E3498" t="s">
        <v>1119</v>
      </c>
      <c r="F3498" t="s">
        <v>1570</v>
      </c>
      <c r="G3498" t="s">
        <v>1120</v>
      </c>
      <c r="H3498" t="s">
        <v>675</v>
      </c>
      <c r="I3498" t="s">
        <v>1154</v>
      </c>
      <c r="J3498" t="s">
        <v>1155</v>
      </c>
      <c r="K3498" t="s">
        <v>1159</v>
      </c>
      <c r="L3498" t="s">
        <v>1160</v>
      </c>
      <c r="M3498" t="s">
        <v>1161</v>
      </c>
      <c r="N3498" t="s">
        <v>922</v>
      </c>
      <c r="O3498">
        <v>500</v>
      </c>
    </row>
    <row r="3499" spans="1:15" x14ac:dyDescent="0.35">
      <c r="A3499" s="189" t="str">
        <f t="shared" si="199"/>
        <v>Jun</v>
      </c>
      <c r="B3499" s="190" t="str">
        <f t="shared" si="200"/>
        <v>2024</v>
      </c>
      <c r="C3499" s="190" t="str">
        <f t="shared" si="201"/>
        <v>Jun-2024</v>
      </c>
      <c r="D3499" s="2">
        <v>45473</v>
      </c>
      <c r="E3499" t="s">
        <v>1119</v>
      </c>
      <c r="F3499" t="s">
        <v>1570</v>
      </c>
      <c r="G3499" t="s">
        <v>1120</v>
      </c>
      <c r="H3499" t="s">
        <v>675</v>
      </c>
      <c r="I3499" t="s">
        <v>1154</v>
      </c>
      <c r="J3499" t="s">
        <v>1155</v>
      </c>
      <c r="K3499" t="s">
        <v>1159</v>
      </c>
      <c r="L3499" t="s">
        <v>1160</v>
      </c>
      <c r="M3499" t="s">
        <v>1161</v>
      </c>
      <c r="N3499" t="s">
        <v>921</v>
      </c>
      <c r="O3499">
        <v>1275</v>
      </c>
    </row>
    <row r="3500" spans="1:15" x14ac:dyDescent="0.35">
      <c r="A3500" s="189" t="str">
        <f t="shared" si="199"/>
        <v>Jun</v>
      </c>
      <c r="B3500" s="190" t="str">
        <f t="shared" si="200"/>
        <v>2024</v>
      </c>
      <c r="C3500" s="190" t="str">
        <f t="shared" si="201"/>
        <v>Jun-2024</v>
      </c>
      <c r="D3500" s="2">
        <v>45473</v>
      </c>
      <c r="E3500" t="s">
        <v>1119</v>
      </c>
      <c r="F3500" t="s">
        <v>1570</v>
      </c>
      <c r="G3500" t="s">
        <v>1120</v>
      </c>
      <c r="H3500" t="s">
        <v>675</v>
      </c>
      <c r="I3500" t="s">
        <v>1154</v>
      </c>
      <c r="J3500" t="s">
        <v>1155</v>
      </c>
      <c r="K3500" t="s">
        <v>1162</v>
      </c>
      <c r="L3500" t="s">
        <v>1163</v>
      </c>
      <c r="M3500" t="s">
        <v>1164</v>
      </c>
      <c r="N3500" t="s">
        <v>1528</v>
      </c>
      <c r="O3500">
        <v>60</v>
      </c>
    </row>
    <row r="3501" spans="1:15" x14ac:dyDescent="0.35">
      <c r="A3501" s="189" t="str">
        <f t="shared" si="199"/>
        <v>Jun</v>
      </c>
      <c r="B3501" s="190" t="str">
        <f t="shared" si="200"/>
        <v>2024</v>
      </c>
      <c r="C3501" s="190" t="str">
        <f t="shared" si="201"/>
        <v>Jun-2024</v>
      </c>
      <c r="D3501" s="2">
        <v>45473</v>
      </c>
      <c r="E3501" t="s">
        <v>1119</v>
      </c>
      <c r="F3501" t="s">
        <v>1570</v>
      </c>
      <c r="G3501" t="s">
        <v>1120</v>
      </c>
      <c r="H3501" t="s">
        <v>675</v>
      </c>
      <c r="I3501" t="s">
        <v>1154</v>
      </c>
      <c r="J3501" t="s">
        <v>1155</v>
      </c>
      <c r="K3501" t="s">
        <v>1162</v>
      </c>
      <c r="L3501" t="s">
        <v>1163</v>
      </c>
      <c r="M3501" t="s">
        <v>1164</v>
      </c>
      <c r="N3501" t="s">
        <v>1529</v>
      </c>
      <c r="O3501" t="s">
        <v>958</v>
      </c>
    </row>
    <row r="3502" spans="1:15" x14ac:dyDescent="0.35">
      <c r="A3502" s="189" t="str">
        <f t="shared" si="199"/>
        <v>Jun</v>
      </c>
      <c r="B3502" s="190" t="str">
        <f t="shared" si="200"/>
        <v>2024</v>
      </c>
      <c r="C3502" s="190" t="str">
        <f t="shared" si="201"/>
        <v>Jun-2024</v>
      </c>
      <c r="D3502" s="2">
        <v>45473</v>
      </c>
      <c r="E3502" t="s">
        <v>1119</v>
      </c>
      <c r="F3502" t="s">
        <v>1570</v>
      </c>
      <c r="G3502" t="s">
        <v>1120</v>
      </c>
      <c r="H3502" t="s">
        <v>675</v>
      </c>
      <c r="I3502" t="s">
        <v>1154</v>
      </c>
      <c r="J3502" t="s">
        <v>1155</v>
      </c>
      <c r="K3502" t="s">
        <v>1162</v>
      </c>
      <c r="L3502" t="s">
        <v>1163</v>
      </c>
      <c r="M3502" t="s">
        <v>1164</v>
      </c>
      <c r="N3502" t="s">
        <v>919</v>
      </c>
      <c r="O3502">
        <v>130</v>
      </c>
    </row>
    <row r="3503" spans="1:15" x14ac:dyDescent="0.35">
      <c r="A3503" s="189" t="str">
        <f t="shared" si="199"/>
        <v>Jun</v>
      </c>
      <c r="B3503" s="190" t="str">
        <f t="shared" si="200"/>
        <v>2024</v>
      </c>
      <c r="C3503" s="190" t="str">
        <f t="shared" si="201"/>
        <v>Jun-2024</v>
      </c>
      <c r="D3503" s="2">
        <v>45473</v>
      </c>
      <c r="E3503" t="s">
        <v>1119</v>
      </c>
      <c r="F3503" t="s">
        <v>1570</v>
      </c>
      <c r="G3503" t="s">
        <v>1120</v>
      </c>
      <c r="H3503" t="s">
        <v>675</v>
      </c>
      <c r="I3503" t="s">
        <v>1154</v>
      </c>
      <c r="J3503" t="s">
        <v>1155</v>
      </c>
      <c r="K3503" t="s">
        <v>1162</v>
      </c>
      <c r="L3503" t="s">
        <v>1163</v>
      </c>
      <c r="M3503" t="s">
        <v>1164</v>
      </c>
      <c r="N3503" t="s">
        <v>920</v>
      </c>
      <c r="O3503">
        <v>830</v>
      </c>
    </row>
    <row r="3504" spans="1:15" x14ac:dyDescent="0.35">
      <c r="A3504" s="189" t="str">
        <f t="shared" si="199"/>
        <v>Jun</v>
      </c>
      <c r="B3504" s="190" t="str">
        <f t="shared" si="200"/>
        <v>2024</v>
      </c>
      <c r="C3504" s="190" t="str">
        <f t="shared" si="201"/>
        <v>Jun-2024</v>
      </c>
      <c r="D3504" s="2">
        <v>45473</v>
      </c>
      <c r="E3504" t="s">
        <v>1119</v>
      </c>
      <c r="F3504" t="s">
        <v>1570</v>
      </c>
      <c r="G3504" t="s">
        <v>1120</v>
      </c>
      <c r="H3504" t="s">
        <v>675</v>
      </c>
      <c r="I3504" t="s">
        <v>1154</v>
      </c>
      <c r="J3504" t="s">
        <v>1155</v>
      </c>
      <c r="K3504" t="s">
        <v>1162</v>
      </c>
      <c r="L3504" t="s">
        <v>1163</v>
      </c>
      <c r="M3504" t="s">
        <v>1164</v>
      </c>
      <c r="N3504" t="s">
        <v>922</v>
      </c>
      <c r="O3504">
        <v>1095</v>
      </c>
    </row>
    <row r="3505" spans="1:15" x14ac:dyDescent="0.35">
      <c r="A3505" s="189" t="str">
        <f t="shared" si="199"/>
        <v>Jun</v>
      </c>
      <c r="B3505" s="190" t="str">
        <f t="shared" si="200"/>
        <v>2024</v>
      </c>
      <c r="C3505" s="190" t="str">
        <f t="shared" si="201"/>
        <v>Jun-2024</v>
      </c>
      <c r="D3505" s="2">
        <v>45473</v>
      </c>
      <c r="E3505" t="s">
        <v>1119</v>
      </c>
      <c r="F3505" t="s">
        <v>1570</v>
      </c>
      <c r="G3505" t="s">
        <v>1120</v>
      </c>
      <c r="H3505" t="s">
        <v>675</v>
      </c>
      <c r="I3505" t="s">
        <v>1154</v>
      </c>
      <c r="J3505" t="s">
        <v>1155</v>
      </c>
      <c r="K3505" t="s">
        <v>1162</v>
      </c>
      <c r="L3505" t="s">
        <v>1163</v>
      </c>
      <c r="M3505" t="s">
        <v>1164</v>
      </c>
      <c r="N3505" t="s">
        <v>921</v>
      </c>
      <c r="O3505">
        <v>930</v>
      </c>
    </row>
    <row r="3506" spans="1:15" x14ac:dyDescent="0.35">
      <c r="A3506" s="189" t="str">
        <f t="shared" si="199"/>
        <v>Jun</v>
      </c>
      <c r="B3506" s="190" t="str">
        <f t="shared" si="200"/>
        <v>2024</v>
      </c>
      <c r="C3506" s="190" t="str">
        <f t="shared" si="201"/>
        <v>Jun-2024</v>
      </c>
      <c r="D3506" s="2">
        <v>45473</v>
      </c>
      <c r="E3506" t="s">
        <v>1119</v>
      </c>
      <c r="F3506" t="s">
        <v>1570</v>
      </c>
      <c r="G3506" t="s">
        <v>1120</v>
      </c>
      <c r="H3506" t="s">
        <v>676</v>
      </c>
      <c r="I3506" t="s">
        <v>1165</v>
      </c>
      <c r="J3506" t="s">
        <v>1166</v>
      </c>
      <c r="K3506" t="s">
        <v>1167</v>
      </c>
      <c r="L3506" t="s">
        <v>1168</v>
      </c>
      <c r="M3506" t="s">
        <v>1169</v>
      </c>
      <c r="N3506" t="s">
        <v>1528</v>
      </c>
      <c r="O3506">
        <v>80</v>
      </c>
    </row>
    <row r="3507" spans="1:15" x14ac:dyDescent="0.35">
      <c r="A3507" s="189" t="str">
        <f t="shared" si="199"/>
        <v>Jun</v>
      </c>
      <c r="B3507" s="190" t="str">
        <f t="shared" si="200"/>
        <v>2024</v>
      </c>
      <c r="C3507" s="190" t="str">
        <f t="shared" si="201"/>
        <v>Jun-2024</v>
      </c>
      <c r="D3507" s="2">
        <v>45473</v>
      </c>
      <c r="E3507" t="s">
        <v>1119</v>
      </c>
      <c r="F3507" t="s">
        <v>1570</v>
      </c>
      <c r="G3507" t="s">
        <v>1120</v>
      </c>
      <c r="H3507" t="s">
        <v>676</v>
      </c>
      <c r="I3507" t="s">
        <v>1165</v>
      </c>
      <c r="J3507" t="s">
        <v>1166</v>
      </c>
      <c r="K3507" t="s">
        <v>1167</v>
      </c>
      <c r="L3507" t="s">
        <v>1168</v>
      </c>
      <c r="M3507" t="s">
        <v>1169</v>
      </c>
      <c r="N3507" t="s">
        <v>1529</v>
      </c>
      <c r="O3507" t="s">
        <v>958</v>
      </c>
    </row>
    <row r="3508" spans="1:15" x14ac:dyDescent="0.35">
      <c r="A3508" s="189" t="str">
        <f t="shared" si="199"/>
        <v>Jun</v>
      </c>
      <c r="B3508" s="190" t="str">
        <f t="shared" si="200"/>
        <v>2024</v>
      </c>
      <c r="C3508" s="190" t="str">
        <f t="shared" si="201"/>
        <v>Jun-2024</v>
      </c>
      <c r="D3508" s="2">
        <v>45473</v>
      </c>
      <c r="E3508" t="s">
        <v>1119</v>
      </c>
      <c r="F3508" t="s">
        <v>1570</v>
      </c>
      <c r="G3508" t="s">
        <v>1120</v>
      </c>
      <c r="H3508" t="s">
        <v>676</v>
      </c>
      <c r="I3508" t="s">
        <v>1165</v>
      </c>
      <c r="J3508" t="s">
        <v>1166</v>
      </c>
      <c r="K3508" t="s">
        <v>1167</v>
      </c>
      <c r="L3508" t="s">
        <v>1168</v>
      </c>
      <c r="M3508" t="s">
        <v>1169</v>
      </c>
      <c r="N3508" t="s">
        <v>919</v>
      </c>
      <c r="O3508">
        <v>165</v>
      </c>
    </row>
    <row r="3509" spans="1:15" x14ac:dyDescent="0.35">
      <c r="A3509" s="189" t="str">
        <f t="shared" si="199"/>
        <v>Jun</v>
      </c>
      <c r="B3509" s="190" t="str">
        <f t="shared" si="200"/>
        <v>2024</v>
      </c>
      <c r="C3509" s="190" t="str">
        <f t="shared" si="201"/>
        <v>Jun-2024</v>
      </c>
      <c r="D3509" s="2">
        <v>45473</v>
      </c>
      <c r="E3509" t="s">
        <v>1119</v>
      </c>
      <c r="F3509" t="s">
        <v>1570</v>
      </c>
      <c r="G3509" t="s">
        <v>1120</v>
      </c>
      <c r="H3509" t="s">
        <v>676</v>
      </c>
      <c r="I3509" t="s">
        <v>1165</v>
      </c>
      <c r="J3509" t="s">
        <v>1166</v>
      </c>
      <c r="K3509" t="s">
        <v>1167</v>
      </c>
      <c r="L3509" t="s">
        <v>1168</v>
      </c>
      <c r="M3509" t="s">
        <v>1169</v>
      </c>
      <c r="N3509" t="s">
        <v>920</v>
      </c>
      <c r="O3509">
        <v>5070</v>
      </c>
    </row>
    <row r="3510" spans="1:15" x14ac:dyDescent="0.35">
      <c r="A3510" s="189" t="str">
        <f t="shared" si="199"/>
        <v>Jun</v>
      </c>
      <c r="B3510" s="190" t="str">
        <f t="shared" si="200"/>
        <v>2024</v>
      </c>
      <c r="C3510" s="190" t="str">
        <f t="shared" si="201"/>
        <v>Jun-2024</v>
      </c>
      <c r="D3510" s="2">
        <v>45473</v>
      </c>
      <c r="E3510" t="s">
        <v>1119</v>
      </c>
      <c r="F3510" t="s">
        <v>1570</v>
      </c>
      <c r="G3510" t="s">
        <v>1120</v>
      </c>
      <c r="H3510" t="s">
        <v>676</v>
      </c>
      <c r="I3510" t="s">
        <v>1165</v>
      </c>
      <c r="J3510" t="s">
        <v>1166</v>
      </c>
      <c r="K3510" t="s">
        <v>1167</v>
      </c>
      <c r="L3510" t="s">
        <v>1168</v>
      </c>
      <c r="M3510" t="s">
        <v>1169</v>
      </c>
      <c r="N3510" t="s">
        <v>922</v>
      </c>
      <c r="O3510">
        <v>1975</v>
      </c>
    </row>
    <row r="3511" spans="1:15" x14ac:dyDescent="0.35">
      <c r="A3511" s="189" t="str">
        <f t="shared" si="199"/>
        <v>Jun</v>
      </c>
      <c r="B3511" s="190" t="str">
        <f t="shared" si="200"/>
        <v>2024</v>
      </c>
      <c r="C3511" s="190" t="str">
        <f t="shared" si="201"/>
        <v>Jun-2024</v>
      </c>
      <c r="D3511" s="2">
        <v>45473</v>
      </c>
      <c r="E3511" t="s">
        <v>1119</v>
      </c>
      <c r="F3511" t="s">
        <v>1570</v>
      </c>
      <c r="G3511" t="s">
        <v>1120</v>
      </c>
      <c r="H3511" t="s">
        <v>676</v>
      </c>
      <c r="I3511" t="s">
        <v>1165</v>
      </c>
      <c r="J3511" t="s">
        <v>1166</v>
      </c>
      <c r="K3511" t="s">
        <v>1167</v>
      </c>
      <c r="L3511" t="s">
        <v>1168</v>
      </c>
      <c r="M3511" t="s">
        <v>1169</v>
      </c>
      <c r="N3511" t="s">
        <v>921</v>
      </c>
      <c r="O3511">
        <v>4110</v>
      </c>
    </row>
    <row r="3512" spans="1:15" x14ac:dyDescent="0.35">
      <c r="A3512" s="189" t="str">
        <f t="shared" si="199"/>
        <v>Jun</v>
      </c>
      <c r="B3512" s="190" t="str">
        <f t="shared" si="200"/>
        <v>2024</v>
      </c>
      <c r="C3512" s="190" t="str">
        <f t="shared" si="201"/>
        <v>Jun-2024</v>
      </c>
      <c r="D3512" s="2">
        <v>45473</v>
      </c>
      <c r="E3512" t="s">
        <v>1119</v>
      </c>
      <c r="F3512" t="s">
        <v>1570</v>
      </c>
      <c r="G3512" t="s">
        <v>1120</v>
      </c>
      <c r="H3512" t="s">
        <v>692</v>
      </c>
      <c r="I3512" t="s">
        <v>1170</v>
      </c>
      <c r="J3512" t="s">
        <v>1171</v>
      </c>
      <c r="K3512" t="s">
        <v>1172</v>
      </c>
      <c r="L3512" t="s">
        <v>1173</v>
      </c>
      <c r="M3512" t="s">
        <v>1174</v>
      </c>
      <c r="N3512" t="s">
        <v>1528</v>
      </c>
      <c r="O3512">
        <v>210</v>
      </c>
    </row>
    <row r="3513" spans="1:15" x14ac:dyDescent="0.35">
      <c r="A3513" s="189" t="str">
        <f t="shared" si="199"/>
        <v>Jun</v>
      </c>
      <c r="B3513" s="190" t="str">
        <f t="shared" si="200"/>
        <v>2024</v>
      </c>
      <c r="C3513" s="190" t="str">
        <f t="shared" si="201"/>
        <v>Jun-2024</v>
      </c>
      <c r="D3513" s="2">
        <v>45473</v>
      </c>
      <c r="E3513" t="s">
        <v>1119</v>
      </c>
      <c r="F3513" t="s">
        <v>1570</v>
      </c>
      <c r="G3513" t="s">
        <v>1120</v>
      </c>
      <c r="H3513" t="s">
        <v>692</v>
      </c>
      <c r="I3513" t="s">
        <v>1170</v>
      </c>
      <c r="J3513" t="s">
        <v>1171</v>
      </c>
      <c r="K3513" t="s">
        <v>1172</v>
      </c>
      <c r="L3513" t="s">
        <v>1173</v>
      </c>
      <c r="M3513" t="s">
        <v>1174</v>
      </c>
      <c r="N3513" t="s">
        <v>1529</v>
      </c>
      <c r="O3513">
        <v>10</v>
      </c>
    </row>
    <row r="3514" spans="1:15" x14ac:dyDescent="0.35">
      <c r="A3514" s="189" t="str">
        <f t="shared" si="199"/>
        <v>Jun</v>
      </c>
      <c r="B3514" s="190" t="str">
        <f t="shared" si="200"/>
        <v>2024</v>
      </c>
      <c r="C3514" s="190" t="str">
        <f t="shared" si="201"/>
        <v>Jun-2024</v>
      </c>
      <c r="D3514" s="2">
        <v>45473</v>
      </c>
      <c r="E3514" t="s">
        <v>1119</v>
      </c>
      <c r="F3514" t="s">
        <v>1570</v>
      </c>
      <c r="G3514" t="s">
        <v>1120</v>
      </c>
      <c r="H3514" t="s">
        <v>692</v>
      </c>
      <c r="I3514" t="s">
        <v>1170</v>
      </c>
      <c r="J3514" t="s">
        <v>1171</v>
      </c>
      <c r="K3514" t="s">
        <v>1172</v>
      </c>
      <c r="L3514" t="s">
        <v>1173</v>
      </c>
      <c r="M3514" t="s">
        <v>1174</v>
      </c>
      <c r="N3514" t="s">
        <v>919</v>
      </c>
      <c r="O3514">
        <v>265</v>
      </c>
    </row>
    <row r="3515" spans="1:15" x14ac:dyDescent="0.35">
      <c r="A3515" s="189" t="str">
        <f t="shared" si="199"/>
        <v>Jun</v>
      </c>
      <c r="B3515" s="190" t="str">
        <f t="shared" si="200"/>
        <v>2024</v>
      </c>
      <c r="C3515" s="190" t="str">
        <f t="shared" si="201"/>
        <v>Jun-2024</v>
      </c>
      <c r="D3515" s="2">
        <v>45473</v>
      </c>
      <c r="E3515" t="s">
        <v>1119</v>
      </c>
      <c r="F3515" t="s">
        <v>1570</v>
      </c>
      <c r="G3515" t="s">
        <v>1120</v>
      </c>
      <c r="H3515" t="s">
        <v>692</v>
      </c>
      <c r="I3515" t="s">
        <v>1170</v>
      </c>
      <c r="J3515" t="s">
        <v>1171</v>
      </c>
      <c r="K3515" t="s">
        <v>1172</v>
      </c>
      <c r="L3515" t="s">
        <v>1173</v>
      </c>
      <c r="M3515" t="s">
        <v>1174</v>
      </c>
      <c r="N3515" t="s">
        <v>920</v>
      </c>
      <c r="O3515">
        <v>2160</v>
      </c>
    </row>
    <row r="3516" spans="1:15" x14ac:dyDescent="0.35">
      <c r="A3516" s="189" t="str">
        <f t="shared" si="199"/>
        <v>Jun</v>
      </c>
      <c r="B3516" s="190" t="str">
        <f t="shared" si="200"/>
        <v>2024</v>
      </c>
      <c r="C3516" s="190" t="str">
        <f t="shared" si="201"/>
        <v>Jun-2024</v>
      </c>
      <c r="D3516" s="2">
        <v>45473</v>
      </c>
      <c r="E3516" t="s">
        <v>1119</v>
      </c>
      <c r="F3516" t="s">
        <v>1570</v>
      </c>
      <c r="G3516" t="s">
        <v>1120</v>
      </c>
      <c r="H3516" t="s">
        <v>692</v>
      </c>
      <c r="I3516" t="s">
        <v>1170</v>
      </c>
      <c r="J3516" t="s">
        <v>1171</v>
      </c>
      <c r="K3516" t="s">
        <v>1172</v>
      </c>
      <c r="L3516" t="s">
        <v>1173</v>
      </c>
      <c r="M3516" t="s">
        <v>1174</v>
      </c>
      <c r="N3516" t="s">
        <v>922</v>
      </c>
      <c r="O3516">
        <v>1950</v>
      </c>
    </row>
    <row r="3517" spans="1:15" x14ac:dyDescent="0.35">
      <c r="A3517" s="189" t="str">
        <f t="shared" si="199"/>
        <v>Jun</v>
      </c>
      <c r="B3517" s="190" t="str">
        <f t="shared" si="200"/>
        <v>2024</v>
      </c>
      <c r="C3517" s="190" t="str">
        <f t="shared" si="201"/>
        <v>Jun-2024</v>
      </c>
      <c r="D3517" s="2">
        <v>45473</v>
      </c>
      <c r="E3517" t="s">
        <v>1119</v>
      </c>
      <c r="F3517" t="s">
        <v>1570</v>
      </c>
      <c r="G3517" t="s">
        <v>1120</v>
      </c>
      <c r="H3517" t="s">
        <v>692</v>
      </c>
      <c r="I3517" t="s">
        <v>1170</v>
      </c>
      <c r="J3517" t="s">
        <v>1171</v>
      </c>
      <c r="K3517" t="s">
        <v>1172</v>
      </c>
      <c r="L3517" t="s">
        <v>1173</v>
      </c>
      <c r="M3517" t="s">
        <v>1174</v>
      </c>
      <c r="N3517" t="s">
        <v>921</v>
      </c>
      <c r="O3517">
        <v>2255</v>
      </c>
    </row>
    <row r="3518" spans="1:15" x14ac:dyDescent="0.35">
      <c r="A3518" s="189" t="str">
        <f t="shared" si="199"/>
        <v>Jun</v>
      </c>
      <c r="B3518" s="190" t="str">
        <f t="shared" si="200"/>
        <v>2024</v>
      </c>
      <c r="C3518" s="190" t="str">
        <f t="shared" si="201"/>
        <v>Jun-2024</v>
      </c>
      <c r="D3518" s="2">
        <v>45473</v>
      </c>
      <c r="E3518" t="s">
        <v>1175</v>
      </c>
      <c r="F3518" t="s">
        <v>1571</v>
      </c>
      <c r="G3518" t="s">
        <v>1176</v>
      </c>
      <c r="H3518" t="s">
        <v>662</v>
      </c>
      <c r="I3518" t="s">
        <v>1177</v>
      </c>
      <c r="J3518" t="s">
        <v>1178</v>
      </c>
      <c r="K3518" t="s">
        <v>1179</v>
      </c>
      <c r="L3518" t="s">
        <v>1180</v>
      </c>
      <c r="M3518" t="s">
        <v>1181</v>
      </c>
      <c r="N3518" t="s">
        <v>1528</v>
      </c>
      <c r="O3518">
        <v>15</v>
      </c>
    </row>
    <row r="3519" spans="1:15" x14ac:dyDescent="0.35">
      <c r="A3519" s="189" t="str">
        <f t="shared" si="199"/>
        <v>Jun</v>
      </c>
      <c r="B3519" s="190" t="str">
        <f t="shared" si="200"/>
        <v>2024</v>
      </c>
      <c r="C3519" s="190" t="str">
        <f t="shared" si="201"/>
        <v>Jun-2024</v>
      </c>
      <c r="D3519" s="2">
        <v>45473</v>
      </c>
      <c r="E3519" t="s">
        <v>1175</v>
      </c>
      <c r="F3519" t="s">
        <v>1571</v>
      </c>
      <c r="G3519" t="s">
        <v>1176</v>
      </c>
      <c r="H3519" t="s">
        <v>662</v>
      </c>
      <c r="I3519" t="s">
        <v>1177</v>
      </c>
      <c r="J3519" t="s">
        <v>1178</v>
      </c>
      <c r="K3519" t="s">
        <v>1179</v>
      </c>
      <c r="L3519" t="s">
        <v>1180</v>
      </c>
      <c r="M3519" t="s">
        <v>1181</v>
      </c>
      <c r="N3519" t="s">
        <v>1529</v>
      </c>
      <c r="O3519" t="s">
        <v>958</v>
      </c>
    </row>
    <row r="3520" spans="1:15" x14ac:dyDescent="0.35">
      <c r="A3520" s="189" t="str">
        <f t="shared" si="199"/>
        <v>Jun</v>
      </c>
      <c r="B3520" s="190" t="str">
        <f t="shared" si="200"/>
        <v>2024</v>
      </c>
      <c r="C3520" s="190" t="str">
        <f t="shared" si="201"/>
        <v>Jun-2024</v>
      </c>
      <c r="D3520" s="2">
        <v>45473</v>
      </c>
      <c r="E3520" t="s">
        <v>1175</v>
      </c>
      <c r="F3520" t="s">
        <v>1571</v>
      </c>
      <c r="G3520" t="s">
        <v>1176</v>
      </c>
      <c r="H3520" t="s">
        <v>662</v>
      </c>
      <c r="I3520" t="s">
        <v>1177</v>
      </c>
      <c r="J3520" t="s">
        <v>1178</v>
      </c>
      <c r="K3520" t="s">
        <v>1179</v>
      </c>
      <c r="L3520" t="s">
        <v>1180</v>
      </c>
      <c r="M3520" t="s">
        <v>1181</v>
      </c>
      <c r="N3520" t="s">
        <v>919</v>
      </c>
      <c r="O3520">
        <v>70</v>
      </c>
    </row>
    <row r="3521" spans="1:15" x14ac:dyDescent="0.35">
      <c r="A3521" s="189" t="str">
        <f t="shared" si="199"/>
        <v>Jun</v>
      </c>
      <c r="B3521" s="190" t="str">
        <f t="shared" si="200"/>
        <v>2024</v>
      </c>
      <c r="C3521" s="190" t="str">
        <f t="shared" si="201"/>
        <v>Jun-2024</v>
      </c>
      <c r="D3521" s="2">
        <v>45473</v>
      </c>
      <c r="E3521" t="s">
        <v>1175</v>
      </c>
      <c r="F3521" t="s">
        <v>1571</v>
      </c>
      <c r="G3521" t="s">
        <v>1176</v>
      </c>
      <c r="H3521" t="s">
        <v>662</v>
      </c>
      <c r="I3521" t="s">
        <v>1177</v>
      </c>
      <c r="J3521" t="s">
        <v>1178</v>
      </c>
      <c r="K3521" t="s">
        <v>1179</v>
      </c>
      <c r="L3521" t="s">
        <v>1180</v>
      </c>
      <c r="M3521" t="s">
        <v>1181</v>
      </c>
      <c r="N3521" t="s">
        <v>920</v>
      </c>
      <c r="O3521">
        <v>535</v>
      </c>
    </row>
    <row r="3522" spans="1:15" x14ac:dyDescent="0.35">
      <c r="A3522" s="189" t="str">
        <f t="shared" si="199"/>
        <v>Jun</v>
      </c>
      <c r="B3522" s="190" t="str">
        <f t="shared" si="200"/>
        <v>2024</v>
      </c>
      <c r="C3522" s="190" t="str">
        <f t="shared" si="201"/>
        <v>Jun-2024</v>
      </c>
      <c r="D3522" s="2">
        <v>45473</v>
      </c>
      <c r="E3522" t="s">
        <v>1175</v>
      </c>
      <c r="F3522" t="s">
        <v>1571</v>
      </c>
      <c r="G3522" t="s">
        <v>1176</v>
      </c>
      <c r="H3522" t="s">
        <v>662</v>
      </c>
      <c r="I3522" t="s">
        <v>1177</v>
      </c>
      <c r="J3522" t="s">
        <v>1178</v>
      </c>
      <c r="K3522" t="s">
        <v>1179</v>
      </c>
      <c r="L3522" t="s">
        <v>1180</v>
      </c>
      <c r="M3522" t="s">
        <v>1181</v>
      </c>
      <c r="N3522" t="s">
        <v>922</v>
      </c>
      <c r="O3522">
        <v>235</v>
      </c>
    </row>
    <row r="3523" spans="1:15" x14ac:dyDescent="0.35">
      <c r="A3523" s="189" t="str">
        <f t="shared" ref="A3523:A3586" si="202">TEXT(D3523,"mmm")</f>
        <v>Jun</v>
      </c>
      <c r="B3523" s="190" t="str">
        <f t="shared" ref="B3523:B3586" si="203">TEXT(D3523,"yyyy")</f>
        <v>2024</v>
      </c>
      <c r="C3523" s="190" t="str">
        <f t="shared" ref="C3523:C3586" si="204">_xlfn.CONCAT(A3523&amp;"-"&amp;B3523)</f>
        <v>Jun-2024</v>
      </c>
      <c r="D3523" s="2">
        <v>45473</v>
      </c>
      <c r="E3523" t="s">
        <v>1175</v>
      </c>
      <c r="F3523" t="s">
        <v>1571</v>
      </c>
      <c r="G3523" t="s">
        <v>1176</v>
      </c>
      <c r="H3523" t="s">
        <v>662</v>
      </c>
      <c r="I3523" t="s">
        <v>1177</v>
      </c>
      <c r="J3523" t="s">
        <v>1178</v>
      </c>
      <c r="K3523" t="s">
        <v>1179</v>
      </c>
      <c r="L3523" t="s">
        <v>1180</v>
      </c>
      <c r="M3523" t="s">
        <v>1181</v>
      </c>
      <c r="N3523" t="s">
        <v>921</v>
      </c>
      <c r="O3523">
        <v>230</v>
      </c>
    </row>
    <row r="3524" spans="1:15" x14ac:dyDescent="0.35">
      <c r="A3524" s="189" t="str">
        <f t="shared" si="202"/>
        <v>Jun</v>
      </c>
      <c r="B3524" s="190" t="str">
        <f t="shared" si="203"/>
        <v>2024</v>
      </c>
      <c r="C3524" s="190" t="str">
        <f t="shared" si="204"/>
        <v>Jun-2024</v>
      </c>
      <c r="D3524" s="2">
        <v>45473</v>
      </c>
      <c r="E3524" t="s">
        <v>1175</v>
      </c>
      <c r="F3524" t="s">
        <v>1571</v>
      </c>
      <c r="G3524" t="s">
        <v>1176</v>
      </c>
      <c r="H3524" t="s">
        <v>662</v>
      </c>
      <c r="I3524" t="s">
        <v>1177</v>
      </c>
      <c r="J3524" t="s">
        <v>1178</v>
      </c>
      <c r="K3524" t="s">
        <v>1182</v>
      </c>
      <c r="L3524" t="s">
        <v>1183</v>
      </c>
      <c r="M3524" t="s">
        <v>1184</v>
      </c>
      <c r="N3524" t="s">
        <v>1528</v>
      </c>
      <c r="O3524">
        <v>35</v>
      </c>
    </row>
    <row r="3525" spans="1:15" x14ac:dyDescent="0.35">
      <c r="A3525" s="189" t="str">
        <f t="shared" si="202"/>
        <v>Jun</v>
      </c>
      <c r="B3525" s="190" t="str">
        <f t="shared" si="203"/>
        <v>2024</v>
      </c>
      <c r="C3525" s="190" t="str">
        <f t="shared" si="204"/>
        <v>Jun-2024</v>
      </c>
      <c r="D3525" s="2">
        <v>45473</v>
      </c>
      <c r="E3525" t="s">
        <v>1175</v>
      </c>
      <c r="F3525" t="s">
        <v>1571</v>
      </c>
      <c r="G3525" t="s">
        <v>1176</v>
      </c>
      <c r="H3525" t="s">
        <v>662</v>
      </c>
      <c r="I3525" t="s">
        <v>1177</v>
      </c>
      <c r="J3525" t="s">
        <v>1178</v>
      </c>
      <c r="K3525" t="s">
        <v>1182</v>
      </c>
      <c r="L3525" t="s">
        <v>1183</v>
      </c>
      <c r="M3525" t="s">
        <v>1184</v>
      </c>
      <c r="N3525" t="s">
        <v>1529</v>
      </c>
      <c r="O3525" t="s">
        <v>958</v>
      </c>
    </row>
    <row r="3526" spans="1:15" x14ac:dyDescent="0.35">
      <c r="A3526" s="189" t="str">
        <f t="shared" si="202"/>
        <v>Jun</v>
      </c>
      <c r="B3526" s="190" t="str">
        <f t="shared" si="203"/>
        <v>2024</v>
      </c>
      <c r="C3526" s="190" t="str">
        <f t="shared" si="204"/>
        <v>Jun-2024</v>
      </c>
      <c r="D3526" s="2">
        <v>45473</v>
      </c>
      <c r="E3526" t="s">
        <v>1175</v>
      </c>
      <c r="F3526" t="s">
        <v>1571</v>
      </c>
      <c r="G3526" t="s">
        <v>1176</v>
      </c>
      <c r="H3526" t="s">
        <v>662</v>
      </c>
      <c r="I3526" t="s">
        <v>1177</v>
      </c>
      <c r="J3526" t="s">
        <v>1178</v>
      </c>
      <c r="K3526" t="s">
        <v>1182</v>
      </c>
      <c r="L3526" t="s">
        <v>1183</v>
      </c>
      <c r="M3526" t="s">
        <v>1184</v>
      </c>
      <c r="N3526" t="s">
        <v>919</v>
      </c>
      <c r="O3526">
        <v>185</v>
      </c>
    </row>
    <row r="3527" spans="1:15" x14ac:dyDescent="0.35">
      <c r="A3527" s="189" t="str">
        <f t="shared" si="202"/>
        <v>Jun</v>
      </c>
      <c r="B3527" s="190" t="str">
        <f t="shared" si="203"/>
        <v>2024</v>
      </c>
      <c r="C3527" s="190" t="str">
        <f t="shared" si="204"/>
        <v>Jun-2024</v>
      </c>
      <c r="D3527" s="2">
        <v>45473</v>
      </c>
      <c r="E3527" t="s">
        <v>1175</v>
      </c>
      <c r="F3527" t="s">
        <v>1571</v>
      </c>
      <c r="G3527" t="s">
        <v>1176</v>
      </c>
      <c r="H3527" t="s">
        <v>662</v>
      </c>
      <c r="I3527" t="s">
        <v>1177</v>
      </c>
      <c r="J3527" t="s">
        <v>1178</v>
      </c>
      <c r="K3527" t="s">
        <v>1182</v>
      </c>
      <c r="L3527" t="s">
        <v>1183</v>
      </c>
      <c r="M3527" t="s">
        <v>1184</v>
      </c>
      <c r="N3527" t="s">
        <v>920</v>
      </c>
      <c r="O3527">
        <v>725</v>
      </c>
    </row>
    <row r="3528" spans="1:15" x14ac:dyDescent="0.35">
      <c r="A3528" s="189" t="str">
        <f t="shared" si="202"/>
        <v>Jun</v>
      </c>
      <c r="B3528" s="190" t="str">
        <f t="shared" si="203"/>
        <v>2024</v>
      </c>
      <c r="C3528" s="190" t="str">
        <f t="shared" si="204"/>
        <v>Jun-2024</v>
      </c>
      <c r="D3528" s="2">
        <v>45473</v>
      </c>
      <c r="E3528" t="s">
        <v>1175</v>
      </c>
      <c r="F3528" t="s">
        <v>1571</v>
      </c>
      <c r="G3528" t="s">
        <v>1176</v>
      </c>
      <c r="H3528" t="s">
        <v>662</v>
      </c>
      <c r="I3528" t="s">
        <v>1177</v>
      </c>
      <c r="J3528" t="s">
        <v>1178</v>
      </c>
      <c r="K3528" t="s">
        <v>1182</v>
      </c>
      <c r="L3528" t="s">
        <v>1183</v>
      </c>
      <c r="M3528" t="s">
        <v>1184</v>
      </c>
      <c r="N3528" t="s">
        <v>922</v>
      </c>
      <c r="O3528">
        <v>215</v>
      </c>
    </row>
    <row r="3529" spans="1:15" x14ac:dyDescent="0.35">
      <c r="A3529" s="189" t="str">
        <f t="shared" si="202"/>
        <v>Jun</v>
      </c>
      <c r="B3529" s="190" t="str">
        <f t="shared" si="203"/>
        <v>2024</v>
      </c>
      <c r="C3529" s="190" t="str">
        <f t="shared" si="204"/>
        <v>Jun-2024</v>
      </c>
      <c r="D3529" s="2">
        <v>45473</v>
      </c>
      <c r="E3529" t="s">
        <v>1175</v>
      </c>
      <c r="F3529" t="s">
        <v>1571</v>
      </c>
      <c r="G3529" t="s">
        <v>1176</v>
      </c>
      <c r="H3529" t="s">
        <v>662</v>
      </c>
      <c r="I3529" t="s">
        <v>1177</v>
      </c>
      <c r="J3529" t="s">
        <v>1178</v>
      </c>
      <c r="K3529" t="s">
        <v>1182</v>
      </c>
      <c r="L3529" t="s">
        <v>1183</v>
      </c>
      <c r="M3529" t="s">
        <v>1184</v>
      </c>
      <c r="N3529" t="s">
        <v>921</v>
      </c>
      <c r="O3529">
        <v>415</v>
      </c>
    </row>
    <row r="3530" spans="1:15" x14ac:dyDescent="0.35">
      <c r="A3530" s="189" t="str">
        <f t="shared" si="202"/>
        <v>Jun</v>
      </c>
      <c r="B3530" s="190" t="str">
        <f t="shared" si="203"/>
        <v>2024</v>
      </c>
      <c r="C3530" s="190" t="str">
        <f t="shared" si="204"/>
        <v>Jun-2024</v>
      </c>
      <c r="D3530" s="2">
        <v>45473</v>
      </c>
      <c r="E3530" t="s">
        <v>1175</v>
      </c>
      <c r="F3530" t="s">
        <v>1571</v>
      </c>
      <c r="G3530" t="s">
        <v>1176</v>
      </c>
      <c r="H3530" t="s">
        <v>662</v>
      </c>
      <c r="I3530" t="s">
        <v>1177</v>
      </c>
      <c r="J3530" t="s">
        <v>1178</v>
      </c>
      <c r="K3530" t="s">
        <v>1185</v>
      </c>
      <c r="L3530" t="s">
        <v>1186</v>
      </c>
      <c r="M3530" t="s">
        <v>1187</v>
      </c>
      <c r="N3530" t="s">
        <v>1528</v>
      </c>
      <c r="O3530">
        <v>90</v>
      </c>
    </row>
    <row r="3531" spans="1:15" x14ac:dyDescent="0.35">
      <c r="A3531" s="189" t="str">
        <f t="shared" si="202"/>
        <v>Jun</v>
      </c>
      <c r="B3531" s="190" t="str">
        <f t="shared" si="203"/>
        <v>2024</v>
      </c>
      <c r="C3531" s="190" t="str">
        <f t="shared" si="204"/>
        <v>Jun-2024</v>
      </c>
      <c r="D3531" s="2">
        <v>45473</v>
      </c>
      <c r="E3531" t="s">
        <v>1175</v>
      </c>
      <c r="F3531" t="s">
        <v>1571</v>
      </c>
      <c r="G3531" t="s">
        <v>1176</v>
      </c>
      <c r="H3531" t="s">
        <v>662</v>
      </c>
      <c r="I3531" t="s">
        <v>1177</v>
      </c>
      <c r="J3531" t="s">
        <v>1178</v>
      </c>
      <c r="K3531" t="s">
        <v>1185</v>
      </c>
      <c r="L3531" t="s">
        <v>1186</v>
      </c>
      <c r="M3531" t="s">
        <v>1187</v>
      </c>
      <c r="N3531" t="s">
        <v>1529</v>
      </c>
      <c r="O3531" t="s">
        <v>958</v>
      </c>
    </row>
    <row r="3532" spans="1:15" x14ac:dyDescent="0.35">
      <c r="A3532" s="189" t="str">
        <f t="shared" si="202"/>
        <v>Jun</v>
      </c>
      <c r="B3532" s="190" t="str">
        <f t="shared" si="203"/>
        <v>2024</v>
      </c>
      <c r="C3532" s="190" t="str">
        <f t="shared" si="204"/>
        <v>Jun-2024</v>
      </c>
      <c r="D3532" s="2">
        <v>45473</v>
      </c>
      <c r="E3532" t="s">
        <v>1175</v>
      </c>
      <c r="F3532" t="s">
        <v>1571</v>
      </c>
      <c r="G3532" t="s">
        <v>1176</v>
      </c>
      <c r="H3532" t="s">
        <v>662</v>
      </c>
      <c r="I3532" t="s">
        <v>1177</v>
      </c>
      <c r="J3532" t="s">
        <v>1178</v>
      </c>
      <c r="K3532" t="s">
        <v>1185</v>
      </c>
      <c r="L3532" t="s">
        <v>1186</v>
      </c>
      <c r="M3532" t="s">
        <v>1187</v>
      </c>
      <c r="N3532" t="s">
        <v>919</v>
      </c>
      <c r="O3532">
        <v>20</v>
      </c>
    </row>
    <row r="3533" spans="1:15" x14ac:dyDescent="0.35">
      <c r="A3533" s="189" t="str">
        <f t="shared" si="202"/>
        <v>Jun</v>
      </c>
      <c r="B3533" s="190" t="str">
        <f t="shared" si="203"/>
        <v>2024</v>
      </c>
      <c r="C3533" s="190" t="str">
        <f t="shared" si="204"/>
        <v>Jun-2024</v>
      </c>
      <c r="D3533" s="2">
        <v>45473</v>
      </c>
      <c r="E3533" t="s">
        <v>1175</v>
      </c>
      <c r="F3533" t="s">
        <v>1571</v>
      </c>
      <c r="G3533" t="s">
        <v>1176</v>
      </c>
      <c r="H3533" t="s">
        <v>662</v>
      </c>
      <c r="I3533" t="s">
        <v>1177</v>
      </c>
      <c r="J3533" t="s">
        <v>1178</v>
      </c>
      <c r="K3533" t="s">
        <v>1185</v>
      </c>
      <c r="L3533" t="s">
        <v>1186</v>
      </c>
      <c r="M3533" t="s">
        <v>1187</v>
      </c>
      <c r="N3533" t="s">
        <v>920</v>
      </c>
      <c r="O3533">
        <v>825</v>
      </c>
    </row>
    <row r="3534" spans="1:15" x14ac:dyDescent="0.35">
      <c r="A3534" s="189" t="str">
        <f t="shared" si="202"/>
        <v>Jun</v>
      </c>
      <c r="B3534" s="190" t="str">
        <f t="shared" si="203"/>
        <v>2024</v>
      </c>
      <c r="C3534" s="190" t="str">
        <f t="shared" si="204"/>
        <v>Jun-2024</v>
      </c>
      <c r="D3534" s="2">
        <v>45473</v>
      </c>
      <c r="E3534" t="s">
        <v>1175</v>
      </c>
      <c r="F3534" t="s">
        <v>1571</v>
      </c>
      <c r="G3534" t="s">
        <v>1176</v>
      </c>
      <c r="H3534" t="s">
        <v>662</v>
      </c>
      <c r="I3534" t="s">
        <v>1177</v>
      </c>
      <c r="J3534" t="s">
        <v>1178</v>
      </c>
      <c r="K3534" t="s">
        <v>1185</v>
      </c>
      <c r="L3534" t="s">
        <v>1186</v>
      </c>
      <c r="M3534" t="s">
        <v>1187</v>
      </c>
      <c r="N3534" t="s">
        <v>922</v>
      </c>
      <c r="O3534">
        <v>200</v>
      </c>
    </row>
    <row r="3535" spans="1:15" x14ac:dyDescent="0.35">
      <c r="A3535" s="189" t="str">
        <f t="shared" si="202"/>
        <v>Jun</v>
      </c>
      <c r="B3535" s="190" t="str">
        <f t="shared" si="203"/>
        <v>2024</v>
      </c>
      <c r="C3535" s="190" t="str">
        <f t="shared" si="204"/>
        <v>Jun-2024</v>
      </c>
      <c r="D3535" s="2">
        <v>45473</v>
      </c>
      <c r="E3535" t="s">
        <v>1175</v>
      </c>
      <c r="F3535" t="s">
        <v>1571</v>
      </c>
      <c r="G3535" t="s">
        <v>1176</v>
      </c>
      <c r="H3535" t="s">
        <v>662</v>
      </c>
      <c r="I3535" t="s">
        <v>1177</v>
      </c>
      <c r="J3535" t="s">
        <v>1178</v>
      </c>
      <c r="K3535" t="s">
        <v>1185</v>
      </c>
      <c r="L3535" t="s">
        <v>1186</v>
      </c>
      <c r="M3535" t="s">
        <v>1187</v>
      </c>
      <c r="N3535" t="s">
        <v>921</v>
      </c>
      <c r="O3535">
        <v>635</v>
      </c>
    </row>
    <row r="3536" spans="1:15" x14ac:dyDescent="0.35">
      <c r="A3536" s="189" t="str">
        <f t="shared" si="202"/>
        <v>Jun</v>
      </c>
      <c r="B3536" s="190" t="str">
        <f t="shared" si="203"/>
        <v>2024</v>
      </c>
      <c r="C3536" s="190" t="str">
        <f t="shared" si="204"/>
        <v>Jun-2024</v>
      </c>
      <c r="D3536" s="2">
        <v>45473</v>
      </c>
      <c r="E3536" t="s">
        <v>1175</v>
      </c>
      <c r="F3536" t="s">
        <v>1571</v>
      </c>
      <c r="G3536" t="s">
        <v>1176</v>
      </c>
      <c r="H3536" t="s">
        <v>662</v>
      </c>
      <c r="I3536" t="s">
        <v>1177</v>
      </c>
      <c r="J3536" t="s">
        <v>1178</v>
      </c>
      <c r="K3536" t="s">
        <v>1188</v>
      </c>
      <c r="L3536" t="s">
        <v>1189</v>
      </c>
      <c r="M3536" t="s">
        <v>1190</v>
      </c>
      <c r="N3536" t="s">
        <v>1528</v>
      </c>
      <c r="O3536">
        <v>255</v>
      </c>
    </row>
    <row r="3537" spans="1:15" x14ac:dyDescent="0.35">
      <c r="A3537" s="189" t="str">
        <f t="shared" si="202"/>
        <v>Jun</v>
      </c>
      <c r="B3537" s="190" t="str">
        <f t="shared" si="203"/>
        <v>2024</v>
      </c>
      <c r="C3537" s="190" t="str">
        <f t="shared" si="204"/>
        <v>Jun-2024</v>
      </c>
      <c r="D3537" s="2">
        <v>45473</v>
      </c>
      <c r="E3537" t="s">
        <v>1175</v>
      </c>
      <c r="F3537" t="s">
        <v>1571</v>
      </c>
      <c r="G3537" t="s">
        <v>1176</v>
      </c>
      <c r="H3537" t="s">
        <v>662</v>
      </c>
      <c r="I3537" t="s">
        <v>1177</v>
      </c>
      <c r="J3537" t="s">
        <v>1178</v>
      </c>
      <c r="K3537" t="s">
        <v>1188</v>
      </c>
      <c r="L3537" t="s">
        <v>1189</v>
      </c>
      <c r="M3537" t="s">
        <v>1190</v>
      </c>
      <c r="N3537" t="s">
        <v>1529</v>
      </c>
      <c r="O3537" t="s">
        <v>958</v>
      </c>
    </row>
    <row r="3538" spans="1:15" x14ac:dyDescent="0.35">
      <c r="A3538" s="189" t="str">
        <f t="shared" si="202"/>
        <v>Jun</v>
      </c>
      <c r="B3538" s="190" t="str">
        <f t="shared" si="203"/>
        <v>2024</v>
      </c>
      <c r="C3538" s="190" t="str">
        <f t="shared" si="204"/>
        <v>Jun-2024</v>
      </c>
      <c r="D3538" s="2">
        <v>45473</v>
      </c>
      <c r="E3538" t="s">
        <v>1175</v>
      </c>
      <c r="F3538" t="s">
        <v>1571</v>
      </c>
      <c r="G3538" t="s">
        <v>1176</v>
      </c>
      <c r="H3538" t="s">
        <v>662</v>
      </c>
      <c r="I3538" t="s">
        <v>1177</v>
      </c>
      <c r="J3538" t="s">
        <v>1178</v>
      </c>
      <c r="K3538" t="s">
        <v>1188</v>
      </c>
      <c r="L3538" t="s">
        <v>1189</v>
      </c>
      <c r="M3538" t="s">
        <v>1190</v>
      </c>
      <c r="N3538" t="s">
        <v>919</v>
      </c>
      <c r="O3538">
        <v>200</v>
      </c>
    </row>
    <row r="3539" spans="1:15" x14ac:dyDescent="0.35">
      <c r="A3539" s="189" t="str">
        <f t="shared" si="202"/>
        <v>Jun</v>
      </c>
      <c r="B3539" s="190" t="str">
        <f t="shared" si="203"/>
        <v>2024</v>
      </c>
      <c r="C3539" s="190" t="str">
        <f t="shared" si="204"/>
        <v>Jun-2024</v>
      </c>
      <c r="D3539" s="2">
        <v>45473</v>
      </c>
      <c r="E3539" t="s">
        <v>1175</v>
      </c>
      <c r="F3539" t="s">
        <v>1571</v>
      </c>
      <c r="G3539" t="s">
        <v>1176</v>
      </c>
      <c r="H3539" t="s">
        <v>662</v>
      </c>
      <c r="I3539" t="s">
        <v>1177</v>
      </c>
      <c r="J3539" t="s">
        <v>1178</v>
      </c>
      <c r="K3539" t="s">
        <v>1188</v>
      </c>
      <c r="L3539" t="s">
        <v>1189</v>
      </c>
      <c r="M3539" t="s">
        <v>1190</v>
      </c>
      <c r="N3539" t="s">
        <v>920</v>
      </c>
      <c r="O3539">
        <v>1185</v>
      </c>
    </row>
    <row r="3540" spans="1:15" x14ac:dyDescent="0.35">
      <c r="A3540" s="189" t="str">
        <f t="shared" si="202"/>
        <v>Jun</v>
      </c>
      <c r="B3540" s="190" t="str">
        <f t="shared" si="203"/>
        <v>2024</v>
      </c>
      <c r="C3540" s="190" t="str">
        <f t="shared" si="204"/>
        <v>Jun-2024</v>
      </c>
      <c r="D3540" s="2">
        <v>45473</v>
      </c>
      <c r="E3540" t="s">
        <v>1175</v>
      </c>
      <c r="F3540" t="s">
        <v>1571</v>
      </c>
      <c r="G3540" t="s">
        <v>1176</v>
      </c>
      <c r="H3540" t="s">
        <v>662</v>
      </c>
      <c r="I3540" t="s">
        <v>1177</v>
      </c>
      <c r="J3540" t="s">
        <v>1178</v>
      </c>
      <c r="K3540" t="s">
        <v>1188</v>
      </c>
      <c r="L3540" t="s">
        <v>1189</v>
      </c>
      <c r="M3540" t="s">
        <v>1190</v>
      </c>
      <c r="N3540" t="s">
        <v>922</v>
      </c>
      <c r="O3540">
        <v>590</v>
      </c>
    </row>
    <row r="3541" spans="1:15" x14ac:dyDescent="0.35">
      <c r="A3541" s="189" t="str">
        <f t="shared" si="202"/>
        <v>Jun</v>
      </c>
      <c r="B3541" s="190" t="str">
        <f t="shared" si="203"/>
        <v>2024</v>
      </c>
      <c r="C3541" s="190" t="str">
        <f t="shared" si="204"/>
        <v>Jun-2024</v>
      </c>
      <c r="D3541" s="2">
        <v>45473</v>
      </c>
      <c r="E3541" t="s">
        <v>1175</v>
      </c>
      <c r="F3541" t="s">
        <v>1571</v>
      </c>
      <c r="G3541" t="s">
        <v>1176</v>
      </c>
      <c r="H3541" t="s">
        <v>662</v>
      </c>
      <c r="I3541" t="s">
        <v>1177</v>
      </c>
      <c r="J3541" t="s">
        <v>1178</v>
      </c>
      <c r="K3541" t="s">
        <v>1188</v>
      </c>
      <c r="L3541" t="s">
        <v>1189</v>
      </c>
      <c r="M3541" t="s">
        <v>1190</v>
      </c>
      <c r="N3541" t="s">
        <v>921</v>
      </c>
      <c r="O3541">
        <v>875</v>
      </c>
    </row>
    <row r="3542" spans="1:15" x14ac:dyDescent="0.35">
      <c r="A3542" s="189" t="str">
        <f t="shared" si="202"/>
        <v>Jun</v>
      </c>
      <c r="B3542" s="190" t="str">
        <f t="shared" si="203"/>
        <v>2024</v>
      </c>
      <c r="C3542" s="190" t="str">
        <f t="shared" si="204"/>
        <v>Jun-2024</v>
      </c>
      <c r="D3542" s="2">
        <v>45473</v>
      </c>
      <c r="E3542" t="s">
        <v>1175</v>
      </c>
      <c r="F3542" t="s">
        <v>1571</v>
      </c>
      <c r="G3542" t="s">
        <v>1176</v>
      </c>
      <c r="H3542" t="s">
        <v>662</v>
      </c>
      <c r="I3542" t="s">
        <v>1177</v>
      </c>
      <c r="J3542" t="s">
        <v>1178</v>
      </c>
      <c r="K3542" t="s">
        <v>1191</v>
      </c>
      <c r="L3542" t="s">
        <v>1192</v>
      </c>
      <c r="M3542" t="s">
        <v>1193</v>
      </c>
      <c r="N3542" t="s">
        <v>1528</v>
      </c>
      <c r="O3542">
        <v>220</v>
      </c>
    </row>
    <row r="3543" spans="1:15" x14ac:dyDescent="0.35">
      <c r="A3543" s="189" t="str">
        <f t="shared" si="202"/>
        <v>Jun</v>
      </c>
      <c r="B3543" s="190" t="str">
        <f t="shared" si="203"/>
        <v>2024</v>
      </c>
      <c r="C3543" s="190" t="str">
        <f t="shared" si="204"/>
        <v>Jun-2024</v>
      </c>
      <c r="D3543" s="2">
        <v>45473</v>
      </c>
      <c r="E3543" t="s">
        <v>1175</v>
      </c>
      <c r="F3543" t="s">
        <v>1571</v>
      </c>
      <c r="G3543" t="s">
        <v>1176</v>
      </c>
      <c r="H3543" t="s">
        <v>662</v>
      </c>
      <c r="I3543" t="s">
        <v>1177</v>
      </c>
      <c r="J3543" t="s">
        <v>1178</v>
      </c>
      <c r="K3543" t="s">
        <v>1191</v>
      </c>
      <c r="L3543" t="s">
        <v>1192</v>
      </c>
      <c r="M3543" t="s">
        <v>1193</v>
      </c>
      <c r="N3543" t="s">
        <v>1529</v>
      </c>
      <c r="O3543" t="s">
        <v>958</v>
      </c>
    </row>
    <row r="3544" spans="1:15" x14ac:dyDescent="0.35">
      <c r="A3544" s="189" t="str">
        <f t="shared" si="202"/>
        <v>Jun</v>
      </c>
      <c r="B3544" s="190" t="str">
        <f t="shared" si="203"/>
        <v>2024</v>
      </c>
      <c r="C3544" s="190" t="str">
        <f t="shared" si="204"/>
        <v>Jun-2024</v>
      </c>
      <c r="D3544" s="2">
        <v>45473</v>
      </c>
      <c r="E3544" t="s">
        <v>1175</v>
      </c>
      <c r="F3544" t="s">
        <v>1571</v>
      </c>
      <c r="G3544" t="s">
        <v>1176</v>
      </c>
      <c r="H3544" t="s">
        <v>662</v>
      </c>
      <c r="I3544" t="s">
        <v>1177</v>
      </c>
      <c r="J3544" t="s">
        <v>1178</v>
      </c>
      <c r="K3544" t="s">
        <v>1191</v>
      </c>
      <c r="L3544" t="s">
        <v>1192</v>
      </c>
      <c r="M3544" t="s">
        <v>1193</v>
      </c>
      <c r="N3544" t="s">
        <v>919</v>
      </c>
      <c r="O3544">
        <v>35</v>
      </c>
    </row>
    <row r="3545" spans="1:15" x14ac:dyDescent="0.35">
      <c r="A3545" s="189" t="str">
        <f t="shared" si="202"/>
        <v>Jun</v>
      </c>
      <c r="B3545" s="190" t="str">
        <f t="shared" si="203"/>
        <v>2024</v>
      </c>
      <c r="C3545" s="190" t="str">
        <f t="shared" si="204"/>
        <v>Jun-2024</v>
      </c>
      <c r="D3545" s="2">
        <v>45473</v>
      </c>
      <c r="E3545" t="s">
        <v>1175</v>
      </c>
      <c r="F3545" t="s">
        <v>1571</v>
      </c>
      <c r="G3545" t="s">
        <v>1176</v>
      </c>
      <c r="H3545" t="s">
        <v>662</v>
      </c>
      <c r="I3545" t="s">
        <v>1177</v>
      </c>
      <c r="J3545" t="s">
        <v>1178</v>
      </c>
      <c r="K3545" t="s">
        <v>1191</v>
      </c>
      <c r="L3545" t="s">
        <v>1192</v>
      </c>
      <c r="M3545" t="s">
        <v>1193</v>
      </c>
      <c r="N3545" t="s">
        <v>920</v>
      </c>
      <c r="O3545">
        <v>880</v>
      </c>
    </row>
    <row r="3546" spans="1:15" x14ac:dyDescent="0.35">
      <c r="A3546" s="189" t="str">
        <f t="shared" si="202"/>
        <v>Jun</v>
      </c>
      <c r="B3546" s="190" t="str">
        <f t="shared" si="203"/>
        <v>2024</v>
      </c>
      <c r="C3546" s="190" t="str">
        <f t="shared" si="204"/>
        <v>Jun-2024</v>
      </c>
      <c r="D3546" s="2">
        <v>45473</v>
      </c>
      <c r="E3546" t="s">
        <v>1175</v>
      </c>
      <c r="F3546" t="s">
        <v>1571</v>
      </c>
      <c r="G3546" t="s">
        <v>1176</v>
      </c>
      <c r="H3546" t="s">
        <v>662</v>
      </c>
      <c r="I3546" t="s">
        <v>1177</v>
      </c>
      <c r="J3546" t="s">
        <v>1178</v>
      </c>
      <c r="K3546" t="s">
        <v>1191</v>
      </c>
      <c r="L3546" t="s">
        <v>1192</v>
      </c>
      <c r="M3546" t="s">
        <v>1193</v>
      </c>
      <c r="N3546" t="s">
        <v>922</v>
      </c>
      <c r="O3546">
        <v>205</v>
      </c>
    </row>
    <row r="3547" spans="1:15" x14ac:dyDescent="0.35">
      <c r="A3547" s="189" t="str">
        <f t="shared" si="202"/>
        <v>Jun</v>
      </c>
      <c r="B3547" s="190" t="str">
        <f t="shared" si="203"/>
        <v>2024</v>
      </c>
      <c r="C3547" s="190" t="str">
        <f t="shared" si="204"/>
        <v>Jun-2024</v>
      </c>
      <c r="D3547" s="2">
        <v>45473</v>
      </c>
      <c r="E3547" t="s">
        <v>1175</v>
      </c>
      <c r="F3547" t="s">
        <v>1571</v>
      </c>
      <c r="G3547" t="s">
        <v>1176</v>
      </c>
      <c r="H3547" t="s">
        <v>662</v>
      </c>
      <c r="I3547" t="s">
        <v>1177</v>
      </c>
      <c r="J3547" t="s">
        <v>1178</v>
      </c>
      <c r="K3547" t="s">
        <v>1191</v>
      </c>
      <c r="L3547" t="s">
        <v>1192</v>
      </c>
      <c r="M3547" t="s">
        <v>1193</v>
      </c>
      <c r="N3547" t="s">
        <v>921</v>
      </c>
      <c r="O3547">
        <v>465</v>
      </c>
    </row>
    <row r="3548" spans="1:15" x14ac:dyDescent="0.35">
      <c r="A3548" s="189" t="str">
        <f t="shared" si="202"/>
        <v>Jun</v>
      </c>
      <c r="B3548" s="190" t="str">
        <f t="shared" si="203"/>
        <v>2024</v>
      </c>
      <c r="C3548" s="190" t="str">
        <f t="shared" si="204"/>
        <v>Jun-2024</v>
      </c>
      <c r="D3548" s="2">
        <v>45473</v>
      </c>
      <c r="E3548" t="s">
        <v>1175</v>
      </c>
      <c r="F3548" t="s">
        <v>1571</v>
      </c>
      <c r="G3548" t="s">
        <v>1176</v>
      </c>
      <c r="H3548" t="s">
        <v>662</v>
      </c>
      <c r="I3548" t="s">
        <v>1177</v>
      </c>
      <c r="J3548" t="s">
        <v>1178</v>
      </c>
      <c r="K3548" t="s">
        <v>1194</v>
      </c>
      <c r="L3548" t="s">
        <v>1195</v>
      </c>
      <c r="M3548" t="s">
        <v>1196</v>
      </c>
      <c r="N3548" t="s">
        <v>1528</v>
      </c>
      <c r="O3548">
        <v>45</v>
      </c>
    </row>
    <row r="3549" spans="1:15" x14ac:dyDescent="0.35">
      <c r="A3549" s="189" t="str">
        <f t="shared" si="202"/>
        <v>Jun</v>
      </c>
      <c r="B3549" s="190" t="str">
        <f t="shared" si="203"/>
        <v>2024</v>
      </c>
      <c r="C3549" s="190" t="str">
        <f t="shared" si="204"/>
        <v>Jun-2024</v>
      </c>
      <c r="D3549" s="2">
        <v>45473</v>
      </c>
      <c r="E3549" t="s">
        <v>1175</v>
      </c>
      <c r="F3549" t="s">
        <v>1571</v>
      </c>
      <c r="G3549" t="s">
        <v>1176</v>
      </c>
      <c r="H3549" t="s">
        <v>662</v>
      </c>
      <c r="I3549" t="s">
        <v>1177</v>
      </c>
      <c r="J3549" t="s">
        <v>1178</v>
      </c>
      <c r="K3549" t="s">
        <v>1194</v>
      </c>
      <c r="L3549" t="s">
        <v>1195</v>
      </c>
      <c r="M3549" t="s">
        <v>1196</v>
      </c>
      <c r="N3549" t="s">
        <v>1529</v>
      </c>
      <c r="O3549" t="s">
        <v>958</v>
      </c>
    </row>
    <row r="3550" spans="1:15" x14ac:dyDescent="0.35">
      <c r="A3550" s="189" t="str">
        <f t="shared" si="202"/>
        <v>Jun</v>
      </c>
      <c r="B3550" s="190" t="str">
        <f t="shared" si="203"/>
        <v>2024</v>
      </c>
      <c r="C3550" s="190" t="str">
        <f t="shared" si="204"/>
        <v>Jun-2024</v>
      </c>
      <c r="D3550" s="2">
        <v>45473</v>
      </c>
      <c r="E3550" t="s">
        <v>1175</v>
      </c>
      <c r="F3550" t="s">
        <v>1571</v>
      </c>
      <c r="G3550" t="s">
        <v>1176</v>
      </c>
      <c r="H3550" t="s">
        <v>662</v>
      </c>
      <c r="I3550" t="s">
        <v>1177</v>
      </c>
      <c r="J3550" t="s">
        <v>1178</v>
      </c>
      <c r="K3550" t="s">
        <v>1194</v>
      </c>
      <c r="L3550" t="s">
        <v>1195</v>
      </c>
      <c r="M3550" t="s">
        <v>1196</v>
      </c>
      <c r="N3550" t="s">
        <v>919</v>
      </c>
      <c r="O3550">
        <v>350</v>
      </c>
    </row>
    <row r="3551" spans="1:15" x14ac:dyDescent="0.35">
      <c r="A3551" s="189" t="str">
        <f t="shared" si="202"/>
        <v>Jun</v>
      </c>
      <c r="B3551" s="190" t="str">
        <f t="shared" si="203"/>
        <v>2024</v>
      </c>
      <c r="C3551" s="190" t="str">
        <f t="shared" si="204"/>
        <v>Jun-2024</v>
      </c>
      <c r="D3551" s="2">
        <v>45473</v>
      </c>
      <c r="E3551" t="s">
        <v>1175</v>
      </c>
      <c r="F3551" t="s">
        <v>1571</v>
      </c>
      <c r="G3551" t="s">
        <v>1176</v>
      </c>
      <c r="H3551" t="s">
        <v>662</v>
      </c>
      <c r="I3551" t="s">
        <v>1177</v>
      </c>
      <c r="J3551" t="s">
        <v>1178</v>
      </c>
      <c r="K3551" t="s">
        <v>1194</v>
      </c>
      <c r="L3551" t="s">
        <v>1195</v>
      </c>
      <c r="M3551" t="s">
        <v>1196</v>
      </c>
      <c r="N3551" t="s">
        <v>920</v>
      </c>
      <c r="O3551">
        <v>2330</v>
      </c>
    </row>
    <row r="3552" spans="1:15" x14ac:dyDescent="0.35">
      <c r="A3552" s="189" t="str">
        <f t="shared" si="202"/>
        <v>Jun</v>
      </c>
      <c r="B3552" s="190" t="str">
        <f t="shared" si="203"/>
        <v>2024</v>
      </c>
      <c r="C3552" s="190" t="str">
        <f t="shared" si="204"/>
        <v>Jun-2024</v>
      </c>
      <c r="D3552" s="2">
        <v>45473</v>
      </c>
      <c r="E3552" t="s">
        <v>1175</v>
      </c>
      <c r="F3552" t="s">
        <v>1571</v>
      </c>
      <c r="G3552" t="s">
        <v>1176</v>
      </c>
      <c r="H3552" t="s">
        <v>662</v>
      </c>
      <c r="I3552" t="s">
        <v>1177</v>
      </c>
      <c r="J3552" t="s">
        <v>1178</v>
      </c>
      <c r="K3552" t="s">
        <v>1194</v>
      </c>
      <c r="L3552" t="s">
        <v>1195</v>
      </c>
      <c r="M3552" t="s">
        <v>1196</v>
      </c>
      <c r="N3552" t="s">
        <v>922</v>
      </c>
      <c r="O3552">
        <v>140</v>
      </c>
    </row>
    <row r="3553" spans="1:15" x14ac:dyDescent="0.35">
      <c r="A3553" s="189" t="str">
        <f t="shared" si="202"/>
        <v>Jun</v>
      </c>
      <c r="B3553" s="190" t="str">
        <f t="shared" si="203"/>
        <v>2024</v>
      </c>
      <c r="C3553" s="190" t="str">
        <f t="shared" si="204"/>
        <v>Jun-2024</v>
      </c>
      <c r="D3553" s="2">
        <v>45473</v>
      </c>
      <c r="E3553" t="s">
        <v>1175</v>
      </c>
      <c r="F3553" t="s">
        <v>1571</v>
      </c>
      <c r="G3553" t="s">
        <v>1176</v>
      </c>
      <c r="H3553" t="s">
        <v>662</v>
      </c>
      <c r="I3553" t="s">
        <v>1177</v>
      </c>
      <c r="J3553" t="s">
        <v>1178</v>
      </c>
      <c r="K3553" t="s">
        <v>1194</v>
      </c>
      <c r="L3553" t="s">
        <v>1195</v>
      </c>
      <c r="M3553" t="s">
        <v>1196</v>
      </c>
      <c r="N3553" t="s">
        <v>921</v>
      </c>
      <c r="O3553">
        <v>960</v>
      </c>
    </row>
    <row r="3554" spans="1:15" x14ac:dyDescent="0.35">
      <c r="A3554" s="189" t="str">
        <f t="shared" si="202"/>
        <v>Jun</v>
      </c>
      <c r="B3554" s="190" t="str">
        <f t="shared" si="203"/>
        <v>2024</v>
      </c>
      <c r="C3554" s="190" t="str">
        <f t="shared" si="204"/>
        <v>Jun-2024</v>
      </c>
      <c r="D3554" s="2">
        <v>45473</v>
      </c>
      <c r="E3554" t="s">
        <v>1175</v>
      </c>
      <c r="F3554" t="s">
        <v>1571</v>
      </c>
      <c r="G3554" t="s">
        <v>1176</v>
      </c>
      <c r="H3554" t="s">
        <v>662</v>
      </c>
      <c r="I3554" t="s">
        <v>1177</v>
      </c>
      <c r="J3554" t="s">
        <v>1178</v>
      </c>
      <c r="K3554" t="s">
        <v>1197</v>
      </c>
      <c r="L3554" t="s">
        <v>1198</v>
      </c>
      <c r="M3554" t="s">
        <v>1199</v>
      </c>
      <c r="N3554" t="s">
        <v>1528</v>
      </c>
      <c r="O3554">
        <v>10</v>
      </c>
    </row>
    <row r="3555" spans="1:15" x14ac:dyDescent="0.35">
      <c r="A3555" s="189" t="str">
        <f t="shared" si="202"/>
        <v>Jun</v>
      </c>
      <c r="B3555" s="190" t="str">
        <f t="shared" si="203"/>
        <v>2024</v>
      </c>
      <c r="C3555" s="190" t="str">
        <f t="shared" si="204"/>
        <v>Jun-2024</v>
      </c>
      <c r="D3555" s="2">
        <v>45473</v>
      </c>
      <c r="E3555" t="s">
        <v>1175</v>
      </c>
      <c r="F3555" t="s">
        <v>1571</v>
      </c>
      <c r="G3555" t="s">
        <v>1176</v>
      </c>
      <c r="H3555" t="s">
        <v>662</v>
      </c>
      <c r="I3555" t="s">
        <v>1177</v>
      </c>
      <c r="J3555" t="s">
        <v>1178</v>
      </c>
      <c r="K3555" t="s">
        <v>1197</v>
      </c>
      <c r="L3555" t="s">
        <v>1198</v>
      </c>
      <c r="M3555" t="s">
        <v>1199</v>
      </c>
      <c r="N3555" t="s">
        <v>1529</v>
      </c>
      <c r="O3555" t="s">
        <v>958</v>
      </c>
    </row>
    <row r="3556" spans="1:15" x14ac:dyDescent="0.35">
      <c r="A3556" s="189" t="str">
        <f t="shared" si="202"/>
        <v>Jun</v>
      </c>
      <c r="B3556" s="190" t="str">
        <f t="shared" si="203"/>
        <v>2024</v>
      </c>
      <c r="C3556" s="190" t="str">
        <f t="shared" si="204"/>
        <v>Jun-2024</v>
      </c>
      <c r="D3556" s="2">
        <v>45473</v>
      </c>
      <c r="E3556" t="s">
        <v>1175</v>
      </c>
      <c r="F3556" t="s">
        <v>1571</v>
      </c>
      <c r="G3556" t="s">
        <v>1176</v>
      </c>
      <c r="H3556" t="s">
        <v>662</v>
      </c>
      <c r="I3556" t="s">
        <v>1177</v>
      </c>
      <c r="J3556" t="s">
        <v>1178</v>
      </c>
      <c r="K3556" t="s">
        <v>1197</v>
      </c>
      <c r="L3556" t="s">
        <v>1198</v>
      </c>
      <c r="M3556" t="s">
        <v>1199</v>
      </c>
      <c r="N3556" t="s">
        <v>919</v>
      </c>
      <c r="O3556">
        <v>110</v>
      </c>
    </row>
    <row r="3557" spans="1:15" x14ac:dyDescent="0.35">
      <c r="A3557" s="189" t="str">
        <f t="shared" si="202"/>
        <v>Jun</v>
      </c>
      <c r="B3557" s="190" t="str">
        <f t="shared" si="203"/>
        <v>2024</v>
      </c>
      <c r="C3557" s="190" t="str">
        <f t="shared" si="204"/>
        <v>Jun-2024</v>
      </c>
      <c r="D3557" s="2">
        <v>45473</v>
      </c>
      <c r="E3557" t="s">
        <v>1175</v>
      </c>
      <c r="F3557" t="s">
        <v>1571</v>
      </c>
      <c r="G3557" t="s">
        <v>1176</v>
      </c>
      <c r="H3557" t="s">
        <v>662</v>
      </c>
      <c r="I3557" t="s">
        <v>1177</v>
      </c>
      <c r="J3557" t="s">
        <v>1178</v>
      </c>
      <c r="K3557" t="s">
        <v>1197</v>
      </c>
      <c r="L3557" t="s">
        <v>1198</v>
      </c>
      <c r="M3557" t="s">
        <v>1199</v>
      </c>
      <c r="N3557" t="s">
        <v>920</v>
      </c>
      <c r="O3557">
        <v>590</v>
      </c>
    </row>
    <row r="3558" spans="1:15" x14ac:dyDescent="0.35">
      <c r="A3558" s="189" t="str">
        <f t="shared" si="202"/>
        <v>Jun</v>
      </c>
      <c r="B3558" s="190" t="str">
        <f t="shared" si="203"/>
        <v>2024</v>
      </c>
      <c r="C3558" s="190" t="str">
        <f t="shared" si="204"/>
        <v>Jun-2024</v>
      </c>
      <c r="D3558" s="2">
        <v>45473</v>
      </c>
      <c r="E3558" t="s">
        <v>1175</v>
      </c>
      <c r="F3558" t="s">
        <v>1571</v>
      </c>
      <c r="G3558" t="s">
        <v>1176</v>
      </c>
      <c r="H3558" t="s">
        <v>662</v>
      </c>
      <c r="I3558" t="s">
        <v>1177</v>
      </c>
      <c r="J3558" t="s">
        <v>1178</v>
      </c>
      <c r="K3558" t="s">
        <v>1197</v>
      </c>
      <c r="L3558" t="s">
        <v>1198</v>
      </c>
      <c r="M3558" t="s">
        <v>1199</v>
      </c>
      <c r="N3558" t="s">
        <v>922</v>
      </c>
      <c r="O3558">
        <v>120</v>
      </c>
    </row>
    <row r="3559" spans="1:15" x14ac:dyDescent="0.35">
      <c r="A3559" s="189" t="str">
        <f t="shared" si="202"/>
        <v>Jun</v>
      </c>
      <c r="B3559" s="190" t="str">
        <f t="shared" si="203"/>
        <v>2024</v>
      </c>
      <c r="C3559" s="190" t="str">
        <f t="shared" si="204"/>
        <v>Jun-2024</v>
      </c>
      <c r="D3559" s="2">
        <v>45473</v>
      </c>
      <c r="E3559" t="s">
        <v>1175</v>
      </c>
      <c r="F3559" t="s">
        <v>1571</v>
      </c>
      <c r="G3559" t="s">
        <v>1176</v>
      </c>
      <c r="H3559" t="s">
        <v>662</v>
      </c>
      <c r="I3559" t="s">
        <v>1177</v>
      </c>
      <c r="J3559" t="s">
        <v>1178</v>
      </c>
      <c r="K3559" t="s">
        <v>1197</v>
      </c>
      <c r="L3559" t="s">
        <v>1198</v>
      </c>
      <c r="M3559" t="s">
        <v>1199</v>
      </c>
      <c r="N3559" t="s">
        <v>921</v>
      </c>
      <c r="O3559">
        <v>375</v>
      </c>
    </row>
    <row r="3560" spans="1:15" x14ac:dyDescent="0.35">
      <c r="A3560" s="189" t="str">
        <f t="shared" si="202"/>
        <v>Jun</v>
      </c>
      <c r="B3560" s="190" t="str">
        <f t="shared" si="203"/>
        <v>2024</v>
      </c>
      <c r="C3560" s="190" t="str">
        <f t="shared" si="204"/>
        <v>Jun-2024</v>
      </c>
      <c r="D3560" s="2">
        <v>45473</v>
      </c>
      <c r="E3560" t="s">
        <v>1175</v>
      </c>
      <c r="F3560" t="s">
        <v>1571</v>
      </c>
      <c r="G3560" t="s">
        <v>1176</v>
      </c>
      <c r="H3560" t="s">
        <v>662</v>
      </c>
      <c r="I3560" t="s">
        <v>1177</v>
      </c>
      <c r="J3560" t="s">
        <v>1178</v>
      </c>
      <c r="K3560" t="s">
        <v>1200</v>
      </c>
      <c r="L3560" t="s">
        <v>1201</v>
      </c>
      <c r="M3560" t="s">
        <v>1202</v>
      </c>
      <c r="N3560" t="s">
        <v>1528</v>
      </c>
      <c r="O3560">
        <v>20</v>
      </c>
    </row>
    <row r="3561" spans="1:15" x14ac:dyDescent="0.35">
      <c r="A3561" s="189" t="str">
        <f t="shared" si="202"/>
        <v>Jun</v>
      </c>
      <c r="B3561" s="190" t="str">
        <f t="shared" si="203"/>
        <v>2024</v>
      </c>
      <c r="C3561" s="190" t="str">
        <f t="shared" si="204"/>
        <v>Jun-2024</v>
      </c>
      <c r="D3561" s="2">
        <v>45473</v>
      </c>
      <c r="E3561" t="s">
        <v>1175</v>
      </c>
      <c r="F3561" t="s">
        <v>1571</v>
      </c>
      <c r="G3561" t="s">
        <v>1176</v>
      </c>
      <c r="H3561" t="s">
        <v>662</v>
      </c>
      <c r="I3561" t="s">
        <v>1177</v>
      </c>
      <c r="J3561" t="s">
        <v>1178</v>
      </c>
      <c r="K3561" t="s">
        <v>1200</v>
      </c>
      <c r="L3561" t="s">
        <v>1201</v>
      </c>
      <c r="M3561" t="s">
        <v>1202</v>
      </c>
      <c r="N3561" t="s">
        <v>1529</v>
      </c>
      <c r="O3561" t="s">
        <v>958</v>
      </c>
    </row>
    <row r="3562" spans="1:15" x14ac:dyDescent="0.35">
      <c r="A3562" s="189" t="str">
        <f t="shared" si="202"/>
        <v>Jun</v>
      </c>
      <c r="B3562" s="190" t="str">
        <f t="shared" si="203"/>
        <v>2024</v>
      </c>
      <c r="C3562" s="190" t="str">
        <f t="shared" si="204"/>
        <v>Jun-2024</v>
      </c>
      <c r="D3562" s="2">
        <v>45473</v>
      </c>
      <c r="E3562" t="s">
        <v>1175</v>
      </c>
      <c r="F3562" t="s">
        <v>1571</v>
      </c>
      <c r="G3562" t="s">
        <v>1176</v>
      </c>
      <c r="H3562" t="s">
        <v>662</v>
      </c>
      <c r="I3562" t="s">
        <v>1177</v>
      </c>
      <c r="J3562" t="s">
        <v>1178</v>
      </c>
      <c r="K3562" t="s">
        <v>1200</v>
      </c>
      <c r="L3562" t="s">
        <v>1201</v>
      </c>
      <c r="M3562" t="s">
        <v>1202</v>
      </c>
      <c r="N3562" t="s">
        <v>919</v>
      </c>
      <c r="O3562">
        <v>260</v>
      </c>
    </row>
    <row r="3563" spans="1:15" x14ac:dyDescent="0.35">
      <c r="A3563" s="189" t="str">
        <f t="shared" si="202"/>
        <v>Jun</v>
      </c>
      <c r="B3563" s="190" t="str">
        <f t="shared" si="203"/>
        <v>2024</v>
      </c>
      <c r="C3563" s="190" t="str">
        <f t="shared" si="204"/>
        <v>Jun-2024</v>
      </c>
      <c r="D3563" s="2">
        <v>45473</v>
      </c>
      <c r="E3563" t="s">
        <v>1175</v>
      </c>
      <c r="F3563" t="s">
        <v>1571</v>
      </c>
      <c r="G3563" t="s">
        <v>1176</v>
      </c>
      <c r="H3563" t="s">
        <v>662</v>
      </c>
      <c r="I3563" t="s">
        <v>1177</v>
      </c>
      <c r="J3563" t="s">
        <v>1178</v>
      </c>
      <c r="K3563" t="s">
        <v>1200</v>
      </c>
      <c r="L3563" t="s">
        <v>1201</v>
      </c>
      <c r="M3563" t="s">
        <v>1202</v>
      </c>
      <c r="N3563" t="s">
        <v>920</v>
      </c>
      <c r="O3563">
        <v>1110</v>
      </c>
    </row>
    <row r="3564" spans="1:15" x14ac:dyDescent="0.35">
      <c r="A3564" s="189" t="str">
        <f t="shared" si="202"/>
        <v>Jun</v>
      </c>
      <c r="B3564" s="190" t="str">
        <f t="shared" si="203"/>
        <v>2024</v>
      </c>
      <c r="C3564" s="190" t="str">
        <f t="shared" si="204"/>
        <v>Jun-2024</v>
      </c>
      <c r="D3564" s="2">
        <v>45473</v>
      </c>
      <c r="E3564" t="s">
        <v>1175</v>
      </c>
      <c r="F3564" t="s">
        <v>1571</v>
      </c>
      <c r="G3564" t="s">
        <v>1176</v>
      </c>
      <c r="H3564" t="s">
        <v>662</v>
      </c>
      <c r="I3564" t="s">
        <v>1177</v>
      </c>
      <c r="J3564" t="s">
        <v>1178</v>
      </c>
      <c r="K3564" t="s">
        <v>1200</v>
      </c>
      <c r="L3564" t="s">
        <v>1201</v>
      </c>
      <c r="M3564" t="s">
        <v>1202</v>
      </c>
      <c r="N3564" t="s">
        <v>922</v>
      </c>
      <c r="O3564">
        <v>305</v>
      </c>
    </row>
    <row r="3565" spans="1:15" x14ac:dyDescent="0.35">
      <c r="A3565" s="189" t="str">
        <f t="shared" si="202"/>
        <v>Jun</v>
      </c>
      <c r="B3565" s="190" t="str">
        <f t="shared" si="203"/>
        <v>2024</v>
      </c>
      <c r="C3565" s="190" t="str">
        <f t="shared" si="204"/>
        <v>Jun-2024</v>
      </c>
      <c r="D3565" s="2">
        <v>45473</v>
      </c>
      <c r="E3565" t="s">
        <v>1175</v>
      </c>
      <c r="F3565" t="s">
        <v>1571</v>
      </c>
      <c r="G3565" t="s">
        <v>1176</v>
      </c>
      <c r="H3565" t="s">
        <v>662</v>
      </c>
      <c r="I3565" t="s">
        <v>1177</v>
      </c>
      <c r="J3565" t="s">
        <v>1178</v>
      </c>
      <c r="K3565" t="s">
        <v>1200</v>
      </c>
      <c r="L3565" t="s">
        <v>1201</v>
      </c>
      <c r="M3565" t="s">
        <v>1202</v>
      </c>
      <c r="N3565" t="s">
        <v>921</v>
      </c>
      <c r="O3565">
        <v>645</v>
      </c>
    </row>
    <row r="3566" spans="1:15" x14ac:dyDescent="0.35">
      <c r="A3566" s="189" t="str">
        <f t="shared" si="202"/>
        <v>Jun</v>
      </c>
      <c r="B3566" s="190" t="str">
        <f t="shared" si="203"/>
        <v>2024</v>
      </c>
      <c r="C3566" s="190" t="str">
        <f t="shared" si="204"/>
        <v>Jun-2024</v>
      </c>
      <c r="D3566" s="2">
        <v>45473</v>
      </c>
      <c r="E3566" t="s">
        <v>1175</v>
      </c>
      <c r="F3566" t="s">
        <v>1571</v>
      </c>
      <c r="G3566" t="s">
        <v>1176</v>
      </c>
      <c r="H3566" t="s">
        <v>681</v>
      </c>
      <c r="I3566" t="s">
        <v>1203</v>
      </c>
      <c r="J3566" t="s">
        <v>1204</v>
      </c>
      <c r="K3566" t="s">
        <v>1205</v>
      </c>
      <c r="L3566" t="s">
        <v>1206</v>
      </c>
      <c r="M3566" t="s">
        <v>1207</v>
      </c>
      <c r="N3566" t="s">
        <v>1528</v>
      </c>
      <c r="O3566">
        <v>55</v>
      </c>
    </row>
    <row r="3567" spans="1:15" x14ac:dyDescent="0.35">
      <c r="A3567" s="189" t="str">
        <f t="shared" si="202"/>
        <v>Jun</v>
      </c>
      <c r="B3567" s="190" t="str">
        <f t="shared" si="203"/>
        <v>2024</v>
      </c>
      <c r="C3567" s="190" t="str">
        <f t="shared" si="204"/>
        <v>Jun-2024</v>
      </c>
      <c r="D3567" s="2">
        <v>45473</v>
      </c>
      <c r="E3567" t="s">
        <v>1175</v>
      </c>
      <c r="F3567" t="s">
        <v>1571</v>
      </c>
      <c r="G3567" t="s">
        <v>1176</v>
      </c>
      <c r="H3567" t="s">
        <v>681</v>
      </c>
      <c r="I3567" t="s">
        <v>1203</v>
      </c>
      <c r="J3567" t="s">
        <v>1204</v>
      </c>
      <c r="K3567" t="s">
        <v>1205</v>
      </c>
      <c r="L3567" t="s">
        <v>1206</v>
      </c>
      <c r="M3567" t="s">
        <v>1207</v>
      </c>
      <c r="N3567" t="s">
        <v>1529</v>
      </c>
      <c r="O3567" t="s">
        <v>958</v>
      </c>
    </row>
    <row r="3568" spans="1:15" x14ac:dyDescent="0.35">
      <c r="A3568" s="189" t="str">
        <f t="shared" si="202"/>
        <v>Jun</v>
      </c>
      <c r="B3568" s="190" t="str">
        <f t="shared" si="203"/>
        <v>2024</v>
      </c>
      <c r="C3568" s="190" t="str">
        <f t="shared" si="204"/>
        <v>Jun-2024</v>
      </c>
      <c r="D3568" s="2">
        <v>45473</v>
      </c>
      <c r="E3568" t="s">
        <v>1175</v>
      </c>
      <c r="F3568" t="s">
        <v>1571</v>
      </c>
      <c r="G3568" t="s">
        <v>1176</v>
      </c>
      <c r="H3568" t="s">
        <v>681</v>
      </c>
      <c r="I3568" t="s">
        <v>1203</v>
      </c>
      <c r="J3568" t="s">
        <v>1204</v>
      </c>
      <c r="K3568" t="s">
        <v>1205</v>
      </c>
      <c r="L3568" t="s">
        <v>1206</v>
      </c>
      <c r="M3568" t="s">
        <v>1207</v>
      </c>
      <c r="N3568" t="s">
        <v>919</v>
      </c>
      <c r="O3568">
        <v>245</v>
      </c>
    </row>
    <row r="3569" spans="1:15" x14ac:dyDescent="0.35">
      <c r="A3569" s="189" t="str">
        <f t="shared" si="202"/>
        <v>Jun</v>
      </c>
      <c r="B3569" s="190" t="str">
        <f t="shared" si="203"/>
        <v>2024</v>
      </c>
      <c r="C3569" s="190" t="str">
        <f t="shared" si="204"/>
        <v>Jun-2024</v>
      </c>
      <c r="D3569" s="2">
        <v>45473</v>
      </c>
      <c r="E3569" t="s">
        <v>1175</v>
      </c>
      <c r="F3569" t="s">
        <v>1571</v>
      </c>
      <c r="G3569" t="s">
        <v>1176</v>
      </c>
      <c r="H3569" t="s">
        <v>681</v>
      </c>
      <c r="I3569" t="s">
        <v>1203</v>
      </c>
      <c r="J3569" t="s">
        <v>1204</v>
      </c>
      <c r="K3569" t="s">
        <v>1205</v>
      </c>
      <c r="L3569" t="s">
        <v>1206</v>
      </c>
      <c r="M3569" t="s">
        <v>1207</v>
      </c>
      <c r="N3569" t="s">
        <v>920</v>
      </c>
      <c r="O3569">
        <v>1545</v>
      </c>
    </row>
    <row r="3570" spans="1:15" x14ac:dyDescent="0.35">
      <c r="A3570" s="189" t="str">
        <f t="shared" si="202"/>
        <v>Jun</v>
      </c>
      <c r="B3570" s="190" t="str">
        <f t="shared" si="203"/>
        <v>2024</v>
      </c>
      <c r="C3570" s="190" t="str">
        <f t="shared" si="204"/>
        <v>Jun-2024</v>
      </c>
      <c r="D3570" s="2">
        <v>45473</v>
      </c>
      <c r="E3570" t="s">
        <v>1175</v>
      </c>
      <c r="F3570" t="s">
        <v>1571</v>
      </c>
      <c r="G3570" t="s">
        <v>1176</v>
      </c>
      <c r="H3570" t="s">
        <v>681</v>
      </c>
      <c r="I3570" t="s">
        <v>1203</v>
      </c>
      <c r="J3570" t="s">
        <v>1204</v>
      </c>
      <c r="K3570" t="s">
        <v>1205</v>
      </c>
      <c r="L3570" t="s">
        <v>1206</v>
      </c>
      <c r="M3570" t="s">
        <v>1207</v>
      </c>
      <c r="N3570" t="s">
        <v>922</v>
      </c>
      <c r="O3570">
        <v>180</v>
      </c>
    </row>
    <row r="3571" spans="1:15" x14ac:dyDescent="0.35">
      <c r="A3571" s="189" t="str">
        <f t="shared" si="202"/>
        <v>Jun</v>
      </c>
      <c r="B3571" s="190" t="str">
        <f t="shared" si="203"/>
        <v>2024</v>
      </c>
      <c r="C3571" s="190" t="str">
        <f t="shared" si="204"/>
        <v>Jun-2024</v>
      </c>
      <c r="D3571" s="2">
        <v>45473</v>
      </c>
      <c r="E3571" t="s">
        <v>1175</v>
      </c>
      <c r="F3571" t="s">
        <v>1571</v>
      </c>
      <c r="G3571" t="s">
        <v>1176</v>
      </c>
      <c r="H3571" t="s">
        <v>681</v>
      </c>
      <c r="I3571" t="s">
        <v>1203</v>
      </c>
      <c r="J3571" t="s">
        <v>1204</v>
      </c>
      <c r="K3571" t="s">
        <v>1205</v>
      </c>
      <c r="L3571" t="s">
        <v>1206</v>
      </c>
      <c r="M3571" t="s">
        <v>1207</v>
      </c>
      <c r="N3571" t="s">
        <v>921</v>
      </c>
      <c r="O3571">
        <v>460</v>
      </c>
    </row>
    <row r="3572" spans="1:15" x14ac:dyDescent="0.35">
      <c r="A3572" s="189" t="str">
        <f t="shared" si="202"/>
        <v>Jun</v>
      </c>
      <c r="B3572" s="190" t="str">
        <f t="shared" si="203"/>
        <v>2024</v>
      </c>
      <c r="C3572" s="190" t="str">
        <f t="shared" si="204"/>
        <v>Jun-2024</v>
      </c>
      <c r="D3572" s="2">
        <v>45473</v>
      </c>
      <c r="E3572" t="s">
        <v>1175</v>
      </c>
      <c r="F3572" t="s">
        <v>1571</v>
      </c>
      <c r="G3572" t="s">
        <v>1176</v>
      </c>
      <c r="H3572" t="s">
        <v>681</v>
      </c>
      <c r="I3572" t="s">
        <v>1203</v>
      </c>
      <c r="J3572" t="s">
        <v>1204</v>
      </c>
      <c r="K3572" t="s">
        <v>1208</v>
      </c>
      <c r="L3572" t="s">
        <v>1209</v>
      </c>
      <c r="M3572" t="s">
        <v>1210</v>
      </c>
      <c r="N3572" t="s">
        <v>1528</v>
      </c>
      <c r="O3572">
        <v>20</v>
      </c>
    </row>
    <row r="3573" spans="1:15" x14ac:dyDescent="0.35">
      <c r="A3573" s="189" t="str">
        <f t="shared" si="202"/>
        <v>Jun</v>
      </c>
      <c r="B3573" s="190" t="str">
        <f t="shared" si="203"/>
        <v>2024</v>
      </c>
      <c r="C3573" s="190" t="str">
        <f t="shared" si="204"/>
        <v>Jun-2024</v>
      </c>
      <c r="D3573" s="2">
        <v>45473</v>
      </c>
      <c r="E3573" t="s">
        <v>1175</v>
      </c>
      <c r="F3573" t="s">
        <v>1571</v>
      </c>
      <c r="G3573" t="s">
        <v>1176</v>
      </c>
      <c r="H3573" t="s">
        <v>681</v>
      </c>
      <c r="I3573" t="s">
        <v>1203</v>
      </c>
      <c r="J3573" t="s">
        <v>1204</v>
      </c>
      <c r="K3573" t="s">
        <v>1208</v>
      </c>
      <c r="L3573" t="s">
        <v>1209</v>
      </c>
      <c r="M3573" t="s">
        <v>1210</v>
      </c>
      <c r="N3573" t="s">
        <v>1529</v>
      </c>
      <c r="O3573" t="s">
        <v>958</v>
      </c>
    </row>
    <row r="3574" spans="1:15" x14ac:dyDescent="0.35">
      <c r="A3574" s="189" t="str">
        <f t="shared" si="202"/>
        <v>Jun</v>
      </c>
      <c r="B3574" s="190" t="str">
        <f t="shared" si="203"/>
        <v>2024</v>
      </c>
      <c r="C3574" s="190" t="str">
        <f t="shared" si="204"/>
        <v>Jun-2024</v>
      </c>
      <c r="D3574" s="2">
        <v>45473</v>
      </c>
      <c r="E3574" t="s">
        <v>1175</v>
      </c>
      <c r="F3574" t="s">
        <v>1571</v>
      </c>
      <c r="G3574" t="s">
        <v>1176</v>
      </c>
      <c r="H3574" t="s">
        <v>681</v>
      </c>
      <c r="I3574" t="s">
        <v>1203</v>
      </c>
      <c r="J3574" t="s">
        <v>1204</v>
      </c>
      <c r="K3574" t="s">
        <v>1208</v>
      </c>
      <c r="L3574" t="s">
        <v>1209</v>
      </c>
      <c r="M3574" t="s">
        <v>1210</v>
      </c>
      <c r="N3574" t="s">
        <v>919</v>
      </c>
      <c r="O3574">
        <v>100</v>
      </c>
    </row>
    <row r="3575" spans="1:15" x14ac:dyDescent="0.35">
      <c r="A3575" s="189" t="str">
        <f t="shared" si="202"/>
        <v>Jun</v>
      </c>
      <c r="B3575" s="190" t="str">
        <f t="shared" si="203"/>
        <v>2024</v>
      </c>
      <c r="C3575" s="190" t="str">
        <f t="shared" si="204"/>
        <v>Jun-2024</v>
      </c>
      <c r="D3575" s="2">
        <v>45473</v>
      </c>
      <c r="E3575" t="s">
        <v>1175</v>
      </c>
      <c r="F3575" t="s">
        <v>1571</v>
      </c>
      <c r="G3575" t="s">
        <v>1176</v>
      </c>
      <c r="H3575" t="s">
        <v>681</v>
      </c>
      <c r="I3575" t="s">
        <v>1203</v>
      </c>
      <c r="J3575" t="s">
        <v>1204</v>
      </c>
      <c r="K3575" t="s">
        <v>1208</v>
      </c>
      <c r="L3575" t="s">
        <v>1209</v>
      </c>
      <c r="M3575" t="s">
        <v>1210</v>
      </c>
      <c r="N3575" t="s">
        <v>920</v>
      </c>
      <c r="O3575">
        <v>1240</v>
      </c>
    </row>
    <row r="3576" spans="1:15" x14ac:dyDescent="0.35">
      <c r="A3576" s="189" t="str">
        <f t="shared" si="202"/>
        <v>Jun</v>
      </c>
      <c r="B3576" s="190" t="str">
        <f t="shared" si="203"/>
        <v>2024</v>
      </c>
      <c r="C3576" s="190" t="str">
        <f t="shared" si="204"/>
        <v>Jun-2024</v>
      </c>
      <c r="D3576" s="2">
        <v>45473</v>
      </c>
      <c r="E3576" t="s">
        <v>1175</v>
      </c>
      <c r="F3576" t="s">
        <v>1571</v>
      </c>
      <c r="G3576" t="s">
        <v>1176</v>
      </c>
      <c r="H3576" t="s">
        <v>681</v>
      </c>
      <c r="I3576" t="s">
        <v>1203</v>
      </c>
      <c r="J3576" t="s">
        <v>1204</v>
      </c>
      <c r="K3576" t="s">
        <v>1208</v>
      </c>
      <c r="L3576" t="s">
        <v>1209</v>
      </c>
      <c r="M3576" t="s">
        <v>1210</v>
      </c>
      <c r="N3576" t="s">
        <v>922</v>
      </c>
      <c r="O3576">
        <v>45</v>
      </c>
    </row>
    <row r="3577" spans="1:15" x14ac:dyDescent="0.35">
      <c r="A3577" s="189" t="str">
        <f t="shared" si="202"/>
        <v>Jun</v>
      </c>
      <c r="B3577" s="190" t="str">
        <f t="shared" si="203"/>
        <v>2024</v>
      </c>
      <c r="C3577" s="190" t="str">
        <f t="shared" si="204"/>
        <v>Jun-2024</v>
      </c>
      <c r="D3577" s="2">
        <v>45473</v>
      </c>
      <c r="E3577" t="s">
        <v>1175</v>
      </c>
      <c r="F3577" t="s">
        <v>1571</v>
      </c>
      <c r="G3577" t="s">
        <v>1176</v>
      </c>
      <c r="H3577" t="s">
        <v>681</v>
      </c>
      <c r="I3577" t="s">
        <v>1203</v>
      </c>
      <c r="J3577" t="s">
        <v>1204</v>
      </c>
      <c r="K3577" t="s">
        <v>1208</v>
      </c>
      <c r="L3577" t="s">
        <v>1209</v>
      </c>
      <c r="M3577" t="s">
        <v>1210</v>
      </c>
      <c r="N3577" t="s">
        <v>921</v>
      </c>
      <c r="O3577">
        <v>500</v>
      </c>
    </row>
    <row r="3578" spans="1:15" x14ac:dyDescent="0.35">
      <c r="A3578" s="189" t="str">
        <f t="shared" si="202"/>
        <v>Jun</v>
      </c>
      <c r="B3578" s="190" t="str">
        <f t="shared" si="203"/>
        <v>2024</v>
      </c>
      <c r="C3578" s="190" t="str">
        <f t="shared" si="204"/>
        <v>Jun-2024</v>
      </c>
      <c r="D3578" s="2">
        <v>45473</v>
      </c>
      <c r="E3578" t="s">
        <v>1175</v>
      </c>
      <c r="F3578" t="s">
        <v>1571</v>
      </c>
      <c r="G3578" t="s">
        <v>1176</v>
      </c>
      <c r="H3578" t="s">
        <v>681</v>
      </c>
      <c r="I3578" t="s">
        <v>1203</v>
      </c>
      <c r="J3578" t="s">
        <v>1204</v>
      </c>
      <c r="K3578" t="s">
        <v>1211</v>
      </c>
      <c r="L3578" t="s">
        <v>1212</v>
      </c>
      <c r="M3578" t="s">
        <v>1213</v>
      </c>
      <c r="N3578" t="s">
        <v>1528</v>
      </c>
      <c r="O3578">
        <v>35</v>
      </c>
    </row>
    <row r="3579" spans="1:15" x14ac:dyDescent="0.35">
      <c r="A3579" s="189" t="str">
        <f t="shared" si="202"/>
        <v>Jun</v>
      </c>
      <c r="B3579" s="190" t="str">
        <f t="shared" si="203"/>
        <v>2024</v>
      </c>
      <c r="C3579" s="190" t="str">
        <f t="shared" si="204"/>
        <v>Jun-2024</v>
      </c>
      <c r="D3579" s="2">
        <v>45473</v>
      </c>
      <c r="E3579" t="s">
        <v>1175</v>
      </c>
      <c r="F3579" t="s">
        <v>1571</v>
      </c>
      <c r="G3579" t="s">
        <v>1176</v>
      </c>
      <c r="H3579" t="s">
        <v>681</v>
      </c>
      <c r="I3579" t="s">
        <v>1203</v>
      </c>
      <c r="J3579" t="s">
        <v>1204</v>
      </c>
      <c r="K3579" t="s">
        <v>1211</v>
      </c>
      <c r="L3579" t="s">
        <v>1212</v>
      </c>
      <c r="M3579" t="s">
        <v>1213</v>
      </c>
      <c r="N3579" t="s">
        <v>1529</v>
      </c>
      <c r="O3579" t="s">
        <v>958</v>
      </c>
    </row>
    <row r="3580" spans="1:15" x14ac:dyDescent="0.35">
      <c r="A3580" s="189" t="str">
        <f t="shared" si="202"/>
        <v>Jun</v>
      </c>
      <c r="B3580" s="190" t="str">
        <f t="shared" si="203"/>
        <v>2024</v>
      </c>
      <c r="C3580" s="190" t="str">
        <f t="shared" si="204"/>
        <v>Jun-2024</v>
      </c>
      <c r="D3580" s="2">
        <v>45473</v>
      </c>
      <c r="E3580" t="s">
        <v>1175</v>
      </c>
      <c r="F3580" t="s">
        <v>1571</v>
      </c>
      <c r="G3580" t="s">
        <v>1176</v>
      </c>
      <c r="H3580" t="s">
        <v>681</v>
      </c>
      <c r="I3580" t="s">
        <v>1203</v>
      </c>
      <c r="J3580" t="s">
        <v>1204</v>
      </c>
      <c r="K3580" t="s">
        <v>1211</v>
      </c>
      <c r="L3580" t="s">
        <v>1212</v>
      </c>
      <c r="M3580" t="s">
        <v>1213</v>
      </c>
      <c r="N3580" t="s">
        <v>919</v>
      </c>
      <c r="O3580">
        <v>65</v>
      </c>
    </row>
    <row r="3581" spans="1:15" x14ac:dyDescent="0.35">
      <c r="A3581" s="189" t="str">
        <f t="shared" si="202"/>
        <v>Jun</v>
      </c>
      <c r="B3581" s="190" t="str">
        <f t="shared" si="203"/>
        <v>2024</v>
      </c>
      <c r="C3581" s="190" t="str">
        <f t="shared" si="204"/>
        <v>Jun-2024</v>
      </c>
      <c r="D3581" s="2">
        <v>45473</v>
      </c>
      <c r="E3581" t="s">
        <v>1175</v>
      </c>
      <c r="F3581" t="s">
        <v>1571</v>
      </c>
      <c r="G3581" t="s">
        <v>1176</v>
      </c>
      <c r="H3581" t="s">
        <v>681</v>
      </c>
      <c r="I3581" t="s">
        <v>1203</v>
      </c>
      <c r="J3581" t="s">
        <v>1204</v>
      </c>
      <c r="K3581" t="s">
        <v>1211</v>
      </c>
      <c r="L3581" t="s">
        <v>1212</v>
      </c>
      <c r="M3581" t="s">
        <v>1213</v>
      </c>
      <c r="N3581" t="s">
        <v>920</v>
      </c>
      <c r="O3581">
        <v>920</v>
      </c>
    </row>
    <row r="3582" spans="1:15" x14ac:dyDescent="0.35">
      <c r="A3582" s="189" t="str">
        <f t="shared" si="202"/>
        <v>Jun</v>
      </c>
      <c r="B3582" s="190" t="str">
        <f t="shared" si="203"/>
        <v>2024</v>
      </c>
      <c r="C3582" s="190" t="str">
        <f t="shared" si="204"/>
        <v>Jun-2024</v>
      </c>
      <c r="D3582" s="2">
        <v>45473</v>
      </c>
      <c r="E3582" t="s">
        <v>1175</v>
      </c>
      <c r="F3582" t="s">
        <v>1571</v>
      </c>
      <c r="G3582" t="s">
        <v>1176</v>
      </c>
      <c r="H3582" t="s">
        <v>681</v>
      </c>
      <c r="I3582" t="s">
        <v>1203</v>
      </c>
      <c r="J3582" t="s">
        <v>1204</v>
      </c>
      <c r="K3582" t="s">
        <v>1211</v>
      </c>
      <c r="L3582" t="s">
        <v>1212</v>
      </c>
      <c r="M3582" t="s">
        <v>1213</v>
      </c>
      <c r="N3582" t="s">
        <v>922</v>
      </c>
      <c r="O3582">
        <v>390</v>
      </c>
    </row>
    <row r="3583" spans="1:15" x14ac:dyDescent="0.35">
      <c r="A3583" s="189" t="str">
        <f t="shared" si="202"/>
        <v>Jun</v>
      </c>
      <c r="B3583" s="190" t="str">
        <f t="shared" si="203"/>
        <v>2024</v>
      </c>
      <c r="C3583" s="190" t="str">
        <f t="shared" si="204"/>
        <v>Jun-2024</v>
      </c>
      <c r="D3583" s="2">
        <v>45473</v>
      </c>
      <c r="E3583" t="s">
        <v>1175</v>
      </c>
      <c r="F3583" t="s">
        <v>1571</v>
      </c>
      <c r="G3583" t="s">
        <v>1176</v>
      </c>
      <c r="H3583" t="s">
        <v>681</v>
      </c>
      <c r="I3583" t="s">
        <v>1203</v>
      </c>
      <c r="J3583" t="s">
        <v>1204</v>
      </c>
      <c r="K3583" t="s">
        <v>1211</v>
      </c>
      <c r="L3583" t="s">
        <v>1212</v>
      </c>
      <c r="M3583" t="s">
        <v>1213</v>
      </c>
      <c r="N3583" t="s">
        <v>921</v>
      </c>
      <c r="O3583">
        <v>565</v>
      </c>
    </row>
    <row r="3584" spans="1:15" x14ac:dyDescent="0.35">
      <c r="A3584" s="189" t="str">
        <f t="shared" si="202"/>
        <v>Jun</v>
      </c>
      <c r="B3584" s="190" t="str">
        <f t="shared" si="203"/>
        <v>2024</v>
      </c>
      <c r="C3584" s="190" t="str">
        <f t="shared" si="204"/>
        <v>Jun-2024</v>
      </c>
      <c r="D3584" s="2">
        <v>45473</v>
      </c>
      <c r="E3584" t="s">
        <v>1175</v>
      </c>
      <c r="F3584" t="s">
        <v>1571</v>
      </c>
      <c r="G3584" t="s">
        <v>1176</v>
      </c>
      <c r="H3584" t="s">
        <v>681</v>
      </c>
      <c r="I3584" t="s">
        <v>1203</v>
      </c>
      <c r="J3584" t="s">
        <v>1204</v>
      </c>
      <c r="K3584" t="s">
        <v>1214</v>
      </c>
      <c r="L3584" t="s">
        <v>1215</v>
      </c>
      <c r="M3584" t="s">
        <v>1216</v>
      </c>
      <c r="N3584" t="s">
        <v>1528</v>
      </c>
      <c r="O3584">
        <v>130</v>
      </c>
    </row>
    <row r="3585" spans="1:15" x14ac:dyDescent="0.35">
      <c r="A3585" s="189" t="str">
        <f t="shared" si="202"/>
        <v>Jun</v>
      </c>
      <c r="B3585" s="190" t="str">
        <f t="shared" si="203"/>
        <v>2024</v>
      </c>
      <c r="C3585" s="190" t="str">
        <f t="shared" si="204"/>
        <v>Jun-2024</v>
      </c>
      <c r="D3585" s="2">
        <v>45473</v>
      </c>
      <c r="E3585" t="s">
        <v>1175</v>
      </c>
      <c r="F3585" t="s">
        <v>1571</v>
      </c>
      <c r="G3585" t="s">
        <v>1176</v>
      </c>
      <c r="H3585" t="s">
        <v>681</v>
      </c>
      <c r="I3585" t="s">
        <v>1203</v>
      </c>
      <c r="J3585" t="s">
        <v>1204</v>
      </c>
      <c r="K3585" t="s">
        <v>1214</v>
      </c>
      <c r="L3585" t="s">
        <v>1215</v>
      </c>
      <c r="M3585" t="s">
        <v>1216</v>
      </c>
      <c r="N3585" t="s">
        <v>1529</v>
      </c>
      <c r="O3585" t="s">
        <v>958</v>
      </c>
    </row>
    <row r="3586" spans="1:15" x14ac:dyDescent="0.35">
      <c r="A3586" s="189" t="str">
        <f t="shared" si="202"/>
        <v>Jun</v>
      </c>
      <c r="B3586" s="190" t="str">
        <f t="shared" si="203"/>
        <v>2024</v>
      </c>
      <c r="C3586" s="190" t="str">
        <f t="shared" si="204"/>
        <v>Jun-2024</v>
      </c>
      <c r="D3586" s="2">
        <v>45473</v>
      </c>
      <c r="E3586" t="s">
        <v>1175</v>
      </c>
      <c r="F3586" t="s">
        <v>1571</v>
      </c>
      <c r="G3586" t="s">
        <v>1176</v>
      </c>
      <c r="H3586" t="s">
        <v>681</v>
      </c>
      <c r="I3586" t="s">
        <v>1203</v>
      </c>
      <c r="J3586" t="s">
        <v>1204</v>
      </c>
      <c r="K3586" t="s">
        <v>1214</v>
      </c>
      <c r="L3586" t="s">
        <v>1215</v>
      </c>
      <c r="M3586" t="s">
        <v>1216</v>
      </c>
      <c r="N3586" t="s">
        <v>919</v>
      </c>
      <c r="O3586">
        <v>75</v>
      </c>
    </row>
    <row r="3587" spans="1:15" x14ac:dyDescent="0.35">
      <c r="A3587" s="189" t="str">
        <f t="shared" ref="A3587:A3650" si="205">TEXT(D3587,"mmm")</f>
        <v>Jun</v>
      </c>
      <c r="B3587" s="190" t="str">
        <f t="shared" ref="B3587:B3650" si="206">TEXT(D3587,"yyyy")</f>
        <v>2024</v>
      </c>
      <c r="C3587" s="190" t="str">
        <f t="shared" ref="C3587:C3650" si="207">_xlfn.CONCAT(A3587&amp;"-"&amp;B3587)</f>
        <v>Jun-2024</v>
      </c>
      <c r="D3587" s="2">
        <v>45473</v>
      </c>
      <c r="E3587" t="s">
        <v>1175</v>
      </c>
      <c r="F3587" t="s">
        <v>1571</v>
      </c>
      <c r="G3587" t="s">
        <v>1176</v>
      </c>
      <c r="H3587" t="s">
        <v>681</v>
      </c>
      <c r="I3587" t="s">
        <v>1203</v>
      </c>
      <c r="J3587" t="s">
        <v>1204</v>
      </c>
      <c r="K3587" t="s">
        <v>1214</v>
      </c>
      <c r="L3587" t="s">
        <v>1215</v>
      </c>
      <c r="M3587" t="s">
        <v>1216</v>
      </c>
      <c r="N3587" t="s">
        <v>920</v>
      </c>
      <c r="O3587">
        <v>995</v>
      </c>
    </row>
    <row r="3588" spans="1:15" x14ac:dyDescent="0.35">
      <c r="A3588" s="189" t="str">
        <f t="shared" si="205"/>
        <v>Jun</v>
      </c>
      <c r="B3588" s="190" t="str">
        <f t="shared" si="206"/>
        <v>2024</v>
      </c>
      <c r="C3588" s="190" t="str">
        <f t="shared" si="207"/>
        <v>Jun-2024</v>
      </c>
      <c r="D3588" s="2">
        <v>45473</v>
      </c>
      <c r="E3588" t="s">
        <v>1175</v>
      </c>
      <c r="F3588" t="s">
        <v>1571</v>
      </c>
      <c r="G3588" t="s">
        <v>1176</v>
      </c>
      <c r="H3588" t="s">
        <v>681</v>
      </c>
      <c r="I3588" t="s">
        <v>1203</v>
      </c>
      <c r="J3588" t="s">
        <v>1204</v>
      </c>
      <c r="K3588" t="s">
        <v>1214</v>
      </c>
      <c r="L3588" t="s">
        <v>1215</v>
      </c>
      <c r="M3588" t="s">
        <v>1216</v>
      </c>
      <c r="N3588" t="s">
        <v>922</v>
      </c>
      <c r="O3588">
        <v>155</v>
      </c>
    </row>
    <row r="3589" spans="1:15" x14ac:dyDescent="0.35">
      <c r="A3589" s="189" t="str">
        <f t="shared" si="205"/>
        <v>Jun</v>
      </c>
      <c r="B3589" s="190" t="str">
        <f t="shared" si="206"/>
        <v>2024</v>
      </c>
      <c r="C3589" s="190" t="str">
        <f t="shared" si="207"/>
        <v>Jun-2024</v>
      </c>
      <c r="D3589" s="2">
        <v>45473</v>
      </c>
      <c r="E3589" t="s">
        <v>1175</v>
      </c>
      <c r="F3589" t="s">
        <v>1571</v>
      </c>
      <c r="G3589" t="s">
        <v>1176</v>
      </c>
      <c r="H3589" t="s">
        <v>681</v>
      </c>
      <c r="I3589" t="s">
        <v>1203</v>
      </c>
      <c r="J3589" t="s">
        <v>1204</v>
      </c>
      <c r="K3589" t="s">
        <v>1214</v>
      </c>
      <c r="L3589" t="s">
        <v>1215</v>
      </c>
      <c r="M3589" t="s">
        <v>1216</v>
      </c>
      <c r="N3589" t="s">
        <v>921</v>
      </c>
      <c r="O3589">
        <v>555</v>
      </c>
    </row>
    <row r="3590" spans="1:15" x14ac:dyDescent="0.35">
      <c r="A3590" s="189" t="str">
        <f t="shared" si="205"/>
        <v>Jun</v>
      </c>
      <c r="B3590" s="190" t="str">
        <f t="shared" si="206"/>
        <v>2024</v>
      </c>
      <c r="C3590" s="190" t="str">
        <f t="shared" si="207"/>
        <v>Jun-2024</v>
      </c>
      <c r="D3590" s="2">
        <v>45473</v>
      </c>
      <c r="E3590" t="s">
        <v>1175</v>
      </c>
      <c r="F3590" t="s">
        <v>1571</v>
      </c>
      <c r="G3590" t="s">
        <v>1176</v>
      </c>
      <c r="H3590" t="s">
        <v>681</v>
      </c>
      <c r="I3590" t="s">
        <v>1203</v>
      </c>
      <c r="J3590" t="s">
        <v>1204</v>
      </c>
      <c r="K3590" t="s">
        <v>1217</v>
      </c>
      <c r="L3590" t="s">
        <v>1218</v>
      </c>
      <c r="M3590" t="s">
        <v>1219</v>
      </c>
      <c r="N3590" t="s">
        <v>1528</v>
      </c>
      <c r="O3590">
        <v>35</v>
      </c>
    </row>
    <row r="3591" spans="1:15" x14ac:dyDescent="0.35">
      <c r="A3591" s="189" t="str">
        <f t="shared" si="205"/>
        <v>Jun</v>
      </c>
      <c r="B3591" s="190" t="str">
        <f t="shared" si="206"/>
        <v>2024</v>
      </c>
      <c r="C3591" s="190" t="str">
        <f t="shared" si="207"/>
        <v>Jun-2024</v>
      </c>
      <c r="D3591" s="2">
        <v>45473</v>
      </c>
      <c r="E3591" t="s">
        <v>1175</v>
      </c>
      <c r="F3591" t="s">
        <v>1571</v>
      </c>
      <c r="G3591" t="s">
        <v>1176</v>
      </c>
      <c r="H3591" t="s">
        <v>681</v>
      </c>
      <c r="I3591" t="s">
        <v>1203</v>
      </c>
      <c r="J3591" t="s">
        <v>1204</v>
      </c>
      <c r="K3591" t="s">
        <v>1217</v>
      </c>
      <c r="L3591" t="s">
        <v>1218</v>
      </c>
      <c r="M3591" t="s">
        <v>1219</v>
      </c>
      <c r="N3591" t="s">
        <v>1529</v>
      </c>
      <c r="O3591" t="s">
        <v>958</v>
      </c>
    </row>
    <row r="3592" spans="1:15" x14ac:dyDescent="0.35">
      <c r="A3592" s="189" t="str">
        <f t="shared" si="205"/>
        <v>Jun</v>
      </c>
      <c r="B3592" s="190" t="str">
        <f t="shared" si="206"/>
        <v>2024</v>
      </c>
      <c r="C3592" s="190" t="str">
        <f t="shared" si="207"/>
        <v>Jun-2024</v>
      </c>
      <c r="D3592" s="2">
        <v>45473</v>
      </c>
      <c r="E3592" t="s">
        <v>1175</v>
      </c>
      <c r="F3592" t="s">
        <v>1571</v>
      </c>
      <c r="G3592" t="s">
        <v>1176</v>
      </c>
      <c r="H3592" t="s">
        <v>681</v>
      </c>
      <c r="I3592" t="s">
        <v>1203</v>
      </c>
      <c r="J3592" t="s">
        <v>1204</v>
      </c>
      <c r="K3592" t="s">
        <v>1217</v>
      </c>
      <c r="L3592" t="s">
        <v>1218</v>
      </c>
      <c r="M3592" t="s">
        <v>1219</v>
      </c>
      <c r="N3592" t="s">
        <v>919</v>
      </c>
      <c r="O3592">
        <v>150</v>
      </c>
    </row>
    <row r="3593" spans="1:15" x14ac:dyDescent="0.35">
      <c r="A3593" s="189" t="str">
        <f t="shared" si="205"/>
        <v>Jun</v>
      </c>
      <c r="B3593" s="190" t="str">
        <f t="shared" si="206"/>
        <v>2024</v>
      </c>
      <c r="C3593" s="190" t="str">
        <f t="shared" si="207"/>
        <v>Jun-2024</v>
      </c>
      <c r="D3593" s="2">
        <v>45473</v>
      </c>
      <c r="E3593" t="s">
        <v>1175</v>
      </c>
      <c r="F3593" t="s">
        <v>1571</v>
      </c>
      <c r="G3593" t="s">
        <v>1176</v>
      </c>
      <c r="H3593" t="s">
        <v>681</v>
      </c>
      <c r="I3593" t="s">
        <v>1203</v>
      </c>
      <c r="J3593" t="s">
        <v>1204</v>
      </c>
      <c r="K3593" t="s">
        <v>1217</v>
      </c>
      <c r="L3593" t="s">
        <v>1218</v>
      </c>
      <c r="M3593" t="s">
        <v>1219</v>
      </c>
      <c r="N3593" t="s">
        <v>920</v>
      </c>
      <c r="O3593">
        <v>1085</v>
      </c>
    </row>
    <row r="3594" spans="1:15" x14ac:dyDescent="0.35">
      <c r="A3594" s="189" t="str">
        <f t="shared" si="205"/>
        <v>Jun</v>
      </c>
      <c r="B3594" s="190" t="str">
        <f t="shared" si="206"/>
        <v>2024</v>
      </c>
      <c r="C3594" s="190" t="str">
        <f t="shared" si="207"/>
        <v>Jun-2024</v>
      </c>
      <c r="D3594" s="2">
        <v>45473</v>
      </c>
      <c r="E3594" t="s">
        <v>1175</v>
      </c>
      <c r="F3594" t="s">
        <v>1571</v>
      </c>
      <c r="G3594" t="s">
        <v>1176</v>
      </c>
      <c r="H3594" t="s">
        <v>681</v>
      </c>
      <c r="I3594" t="s">
        <v>1203</v>
      </c>
      <c r="J3594" t="s">
        <v>1204</v>
      </c>
      <c r="K3594" t="s">
        <v>1217</v>
      </c>
      <c r="L3594" t="s">
        <v>1218</v>
      </c>
      <c r="M3594" t="s">
        <v>1219</v>
      </c>
      <c r="N3594" t="s">
        <v>922</v>
      </c>
      <c r="O3594">
        <v>120</v>
      </c>
    </row>
    <row r="3595" spans="1:15" x14ac:dyDescent="0.35">
      <c r="A3595" s="189" t="str">
        <f t="shared" si="205"/>
        <v>Jun</v>
      </c>
      <c r="B3595" s="190" t="str">
        <f t="shared" si="206"/>
        <v>2024</v>
      </c>
      <c r="C3595" s="190" t="str">
        <f t="shared" si="207"/>
        <v>Jun-2024</v>
      </c>
      <c r="D3595" s="2">
        <v>45473</v>
      </c>
      <c r="E3595" t="s">
        <v>1175</v>
      </c>
      <c r="F3595" t="s">
        <v>1571</v>
      </c>
      <c r="G3595" t="s">
        <v>1176</v>
      </c>
      <c r="H3595" t="s">
        <v>681</v>
      </c>
      <c r="I3595" t="s">
        <v>1203</v>
      </c>
      <c r="J3595" t="s">
        <v>1204</v>
      </c>
      <c r="K3595" t="s">
        <v>1217</v>
      </c>
      <c r="L3595" t="s">
        <v>1218</v>
      </c>
      <c r="M3595" t="s">
        <v>1219</v>
      </c>
      <c r="N3595" t="s">
        <v>921</v>
      </c>
      <c r="O3595">
        <v>595</v>
      </c>
    </row>
    <row r="3596" spans="1:15" x14ac:dyDescent="0.35">
      <c r="A3596" s="189" t="str">
        <f t="shared" si="205"/>
        <v>Jun</v>
      </c>
      <c r="B3596" s="190" t="str">
        <f t="shared" si="206"/>
        <v>2024</v>
      </c>
      <c r="C3596" s="190" t="str">
        <f t="shared" si="207"/>
        <v>Jun-2024</v>
      </c>
      <c r="D3596" s="2">
        <v>45473</v>
      </c>
      <c r="E3596" t="s">
        <v>1175</v>
      </c>
      <c r="F3596" t="s">
        <v>1571</v>
      </c>
      <c r="G3596" t="s">
        <v>1176</v>
      </c>
      <c r="H3596" t="s">
        <v>681</v>
      </c>
      <c r="I3596" t="s">
        <v>1203</v>
      </c>
      <c r="J3596" t="s">
        <v>1204</v>
      </c>
      <c r="K3596" t="s">
        <v>1220</v>
      </c>
      <c r="L3596" t="s">
        <v>1221</v>
      </c>
      <c r="M3596" t="s">
        <v>1222</v>
      </c>
      <c r="N3596" t="s">
        <v>1528</v>
      </c>
      <c r="O3596">
        <v>60</v>
      </c>
    </row>
    <row r="3597" spans="1:15" x14ac:dyDescent="0.35">
      <c r="A3597" s="189" t="str">
        <f t="shared" si="205"/>
        <v>Jun</v>
      </c>
      <c r="B3597" s="190" t="str">
        <f t="shared" si="206"/>
        <v>2024</v>
      </c>
      <c r="C3597" s="190" t="str">
        <f t="shared" si="207"/>
        <v>Jun-2024</v>
      </c>
      <c r="D3597" s="2">
        <v>45473</v>
      </c>
      <c r="E3597" t="s">
        <v>1175</v>
      </c>
      <c r="F3597" t="s">
        <v>1571</v>
      </c>
      <c r="G3597" t="s">
        <v>1176</v>
      </c>
      <c r="H3597" t="s">
        <v>681</v>
      </c>
      <c r="I3597" t="s">
        <v>1203</v>
      </c>
      <c r="J3597" t="s">
        <v>1204</v>
      </c>
      <c r="K3597" t="s">
        <v>1220</v>
      </c>
      <c r="L3597" t="s">
        <v>1221</v>
      </c>
      <c r="M3597" t="s">
        <v>1222</v>
      </c>
      <c r="N3597" t="s">
        <v>1529</v>
      </c>
      <c r="O3597" t="s">
        <v>958</v>
      </c>
    </row>
    <row r="3598" spans="1:15" x14ac:dyDescent="0.35">
      <c r="A3598" s="189" t="str">
        <f t="shared" si="205"/>
        <v>Jun</v>
      </c>
      <c r="B3598" s="190" t="str">
        <f t="shared" si="206"/>
        <v>2024</v>
      </c>
      <c r="C3598" s="190" t="str">
        <f t="shared" si="207"/>
        <v>Jun-2024</v>
      </c>
      <c r="D3598" s="2">
        <v>45473</v>
      </c>
      <c r="E3598" t="s">
        <v>1175</v>
      </c>
      <c r="F3598" t="s">
        <v>1571</v>
      </c>
      <c r="G3598" t="s">
        <v>1176</v>
      </c>
      <c r="H3598" t="s">
        <v>681</v>
      </c>
      <c r="I3598" t="s">
        <v>1203</v>
      </c>
      <c r="J3598" t="s">
        <v>1204</v>
      </c>
      <c r="K3598" t="s">
        <v>1220</v>
      </c>
      <c r="L3598" t="s">
        <v>1221</v>
      </c>
      <c r="M3598" t="s">
        <v>1222</v>
      </c>
      <c r="N3598" t="s">
        <v>919</v>
      </c>
      <c r="O3598">
        <v>160</v>
      </c>
    </row>
    <row r="3599" spans="1:15" x14ac:dyDescent="0.35">
      <c r="A3599" s="189" t="str">
        <f t="shared" si="205"/>
        <v>Jun</v>
      </c>
      <c r="B3599" s="190" t="str">
        <f t="shared" si="206"/>
        <v>2024</v>
      </c>
      <c r="C3599" s="190" t="str">
        <f t="shared" si="207"/>
        <v>Jun-2024</v>
      </c>
      <c r="D3599" s="2">
        <v>45473</v>
      </c>
      <c r="E3599" t="s">
        <v>1175</v>
      </c>
      <c r="F3599" t="s">
        <v>1571</v>
      </c>
      <c r="G3599" t="s">
        <v>1176</v>
      </c>
      <c r="H3599" t="s">
        <v>681</v>
      </c>
      <c r="I3599" t="s">
        <v>1203</v>
      </c>
      <c r="J3599" t="s">
        <v>1204</v>
      </c>
      <c r="K3599" t="s">
        <v>1220</v>
      </c>
      <c r="L3599" t="s">
        <v>1221</v>
      </c>
      <c r="M3599" t="s">
        <v>1222</v>
      </c>
      <c r="N3599" t="s">
        <v>920</v>
      </c>
      <c r="O3599">
        <v>1590</v>
      </c>
    </row>
    <row r="3600" spans="1:15" x14ac:dyDescent="0.35">
      <c r="A3600" s="189" t="str">
        <f t="shared" si="205"/>
        <v>Jun</v>
      </c>
      <c r="B3600" s="190" t="str">
        <f t="shared" si="206"/>
        <v>2024</v>
      </c>
      <c r="C3600" s="190" t="str">
        <f t="shared" si="207"/>
        <v>Jun-2024</v>
      </c>
      <c r="D3600" s="2">
        <v>45473</v>
      </c>
      <c r="E3600" t="s">
        <v>1175</v>
      </c>
      <c r="F3600" t="s">
        <v>1571</v>
      </c>
      <c r="G3600" t="s">
        <v>1176</v>
      </c>
      <c r="H3600" t="s">
        <v>681</v>
      </c>
      <c r="I3600" t="s">
        <v>1203</v>
      </c>
      <c r="J3600" t="s">
        <v>1204</v>
      </c>
      <c r="K3600" t="s">
        <v>1220</v>
      </c>
      <c r="L3600" t="s">
        <v>1221</v>
      </c>
      <c r="M3600" t="s">
        <v>1222</v>
      </c>
      <c r="N3600" t="s">
        <v>922</v>
      </c>
      <c r="O3600">
        <v>520</v>
      </c>
    </row>
    <row r="3601" spans="1:15" x14ac:dyDescent="0.35">
      <c r="A3601" s="189" t="str">
        <f t="shared" si="205"/>
        <v>Jun</v>
      </c>
      <c r="B3601" s="190" t="str">
        <f t="shared" si="206"/>
        <v>2024</v>
      </c>
      <c r="C3601" s="190" t="str">
        <f t="shared" si="207"/>
        <v>Jun-2024</v>
      </c>
      <c r="D3601" s="2">
        <v>45473</v>
      </c>
      <c r="E3601" t="s">
        <v>1175</v>
      </c>
      <c r="F3601" t="s">
        <v>1571</v>
      </c>
      <c r="G3601" t="s">
        <v>1176</v>
      </c>
      <c r="H3601" t="s">
        <v>681</v>
      </c>
      <c r="I3601" t="s">
        <v>1203</v>
      </c>
      <c r="J3601" t="s">
        <v>1204</v>
      </c>
      <c r="K3601" t="s">
        <v>1220</v>
      </c>
      <c r="L3601" t="s">
        <v>1221</v>
      </c>
      <c r="M3601" t="s">
        <v>1222</v>
      </c>
      <c r="N3601" t="s">
        <v>921</v>
      </c>
      <c r="O3601">
        <v>915</v>
      </c>
    </row>
    <row r="3602" spans="1:15" x14ac:dyDescent="0.35">
      <c r="A3602" s="189" t="str">
        <f t="shared" si="205"/>
        <v>Jun</v>
      </c>
      <c r="B3602" s="190" t="str">
        <f t="shared" si="206"/>
        <v>2024</v>
      </c>
      <c r="C3602" s="190" t="str">
        <f t="shared" si="207"/>
        <v>Jun-2024</v>
      </c>
      <c r="D3602" s="2">
        <v>45473</v>
      </c>
      <c r="E3602" t="s">
        <v>1175</v>
      </c>
      <c r="F3602" t="s">
        <v>1571</v>
      </c>
      <c r="G3602" t="s">
        <v>1176</v>
      </c>
      <c r="H3602" t="s">
        <v>681</v>
      </c>
      <c r="I3602" t="s">
        <v>1203</v>
      </c>
      <c r="J3602" t="s">
        <v>1204</v>
      </c>
      <c r="K3602" t="s">
        <v>1223</v>
      </c>
      <c r="L3602" t="s">
        <v>1224</v>
      </c>
      <c r="M3602" t="s">
        <v>1225</v>
      </c>
      <c r="N3602" t="s">
        <v>1528</v>
      </c>
      <c r="O3602">
        <v>60</v>
      </c>
    </row>
    <row r="3603" spans="1:15" x14ac:dyDescent="0.35">
      <c r="A3603" s="189" t="str">
        <f t="shared" si="205"/>
        <v>Jun</v>
      </c>
      <c r="B3603" s="190" t="str">
        <f t="shared" si="206"/>
        <v>2024</v>
      </c>
      <c r="C3603" s="190" t="str">
        <f t="shared" si="207"/>
        <v>Jun-2024</v>
      </c>
      <c r="D3603" s="2">
        <v>45473</v>
      </c>
      <c r="E3603" t="s">
        <v>1175</v>
      </c>
      <c r="F3603" t="s">
        <v>1571</v>
      </c>
      <c r="G3603" t="s">
        <v>1176</v>
      </c>
      <c r="H3603" t="s">
        <v>681</v>
      </c>
      <c r="I3603" t="s">
        <v>1203</v>
      </c>
      <c r="J3603" t="s">
        <v>1204</v>
      </c>
      <c r="K3603" t="s">
        <v>1223</v>
      </c>
      <c r="L3603" t="s">
        <v>1224</v>
      </c>
      <c r="M3603" t="s">
        <v>1225</v>
      </c>
      <c r="N3603" t="s">
        <v>1529</v>
      </c>
      <c r="O3603" t="s">
        <v>958</v>
      </c>
    </row>
    <row r="3604" spans="1:15" x14ac:dyDescent="0.35">
      <c r="A3604" s="189" t="str">
        <f t="shared" si="205"/>
        <v>Jun</v>
      </c>
      <c r="B3604" s="190" t="str">
        <f t="shared" si="206"/>
        <v>2024</v>
      </c>
      <c r="C3604" s="190" t="str">
        <f t="shared" si="207"/>
        <v>Jun-2024</v>
      </c>
      <c r="D3604" s="2">
        <v>45473</v>
      </c>
      <c r="E3604" t="s">
        <v>1175</v>
      </c>
      <c r="F3604" t="s">
        <v>1571</v>
      </c>
      <c r="G3604" t="s">
        <v>1176</v>
      </c>
      <c r="H3604" t="s">
        <v>681</v>
      </c>
      <c r="I3604" t="s">
        <v>1203</v>
      </c>
      <c r="J3604" t="s">
        <v>1204</v>
      </c>
      <c r="K3604" t="s">
        <v>1223</v>
      </c>
      <c r="L3604" t="s">
        <v>1224</v>
      </c>
      <c r="M3604" t="s">
        <v>1225</v>
      </c>
      <c r="N3604" t="s">
        <v>919</v>
      </c>
      <c r="O3604">
        <v>50</v>
      </c>
    </row>
    <row r="3605" spans="1:15" x14ac:dyDescent="0.35">
      <c r="A3605" s="189" t="str">
        <f t="shared" si="205"/>
        <v>Jun</v>
      </c>
      <c r="B3605" s="190" t="str">
        <f t="shared" si="206"/>
        <v>2024</v>
      </c>
      <c r="C3605" s="190" t="str">
        <f t="shared" si="207"/>
        <v>Jun-2024</v>
      </c>
      <c r="D3605" s="2">
        <v>45473</v>
      </c>
      <c r="E3605" t="s">
        <v>1175</v>
      </c>
      <c r="F3605" t="s">
        <v>1571</v>
      </c>
      <c r="G3605" t="s">
        <v>1176</v>
      </c>
      <c r="H3605" t="s">
        <v>681</v>
      </c>
      <c r="I3605" t="s">
        <v>1203</v>
      </c>
      <c r="J3605" t="s">
        <v>1204</v>
      </c>
      <c r="K3605" t="s">
        <v>1223</v>
      </c>
      <c r="L3605" t="s">
        <v>1224</v>
      </c>
      <c r="M3605" t="s">
        <v>1225</v>
      </c>
      <c r="N3605" t="s">
        <v>920</v>
      </c>
      <c r="O3605">
        <v>745</v>
      </c>
    </row>
    <row r="3606" spans="1:15" x14ac:dyDescent="0.35">
      <c r="A3606" s="189" t="str">
        <f t="shared" si="205"/>
        <v>Jun</v>
      </c>
      <c r="B3606" s="190" t="str">
        <f t="shared" si="206"/>
        <v>2024</v>
      </c>
      <c r="C3606" s="190" t="str">
        <f t="shared" si="207"/>
        <v>Jun-2024</v>
      </c>
      <c r="D3606" s="2">
        <v>45473</v>
      </c>
      <c r="E3606" t="s">
        <v>1175</v>
      </c>
      <c r="F3606" t="s">
        <v>1571</v>
      </c>
      <c r="G3606" t="s">
        <v>1176</v>
      </c>
      <c r="H3606" t="s">
        <v>681</v>
      </c>
      <c r="I3606" t="s">
        <v>1203</v>
      </c>
      <c r="J3606" t="s">
        <v>1204</v>
      </c>
      <c r="K3606" t="s">
        <v>1223</v>
      </c>
      <c r="L3606" t="s">
        <v>1224</v>
      </c>
      <c r="M3606" t="s">
        <v>1225</v>
      </c>
      <c r="N3606" t="s">
        <v>922</v>
      </c>
      <c r="O3606">
        <v>325</v>
      </c>
    </row>
    <row r="3607" spans="1:15" x14ac:dyDescent="0.35">
      <c r="A3607" s="189" t="str">
        <f t="shared" si="205"/>
        <v>Jun</v>
      </c>
      <c r="B3607" s="190" t="str">
        <f t="shared" si="206"/>
        <v>2024</v>
      </c>
      <c r="C3607" s="190" t="str">
        <f t="shared" si="207"/>
        <v>Jun-2024</v>
      </c>
      <c r="D3607" s="2">
        <v>45473</v>
      </c>
      <c r="E3607" t="s">
        <v>1175</v>
      </c>
      <c r="F3607" t="s">
        <v>1571</v>
      </c>
      <c r="G3607" t="s">
        <v>1176</v>
      </c>
      <c r="H3607" t="s">
        <v>681</v>
      </c>
      <c r="I3607" t="s">
        <v>1203</v>
      </c>
      <c r="J3607" t="s">
        <v>1204</v>
      </c>
      <c r="K3607" t="s">
        <v>1223</v>
      </c>
      <c r="L3607" t="s">
        <v>1224</v>
      </c>
      <c r="M3607" t="s">
        <v>1225</v>
      </c>
      <c r="N3607" t="s">
        <v>921</v>
      </c>
      <c r="O3607">
        <v>575</v>
      </c>
    </row>
    <row r="3608" spans="1:15" x14ac:dyDescent="0.35">
      <c r="A3608" s="189" t="str">
        <f t="shared" si="205"/>
        <v>Jun</v>
      </c>
      <c r="B3608" s="190" t="str">
        <f t="shared" si="206"/>
        <v>2024</v>
      </c>
      <c r="C3608" s="190" t="str">
        <f t="shared" si="207"/>
        <v>Jun-2024</v>
      </c>
      <c r="D3608" s="2">
        <v>45473</v>
      </c>
      <c r="E3608" t="s">
        <v>1175</v>
      </c>
      <c r="F3608" t="s">
        <v>1571</v>
      </c>
      <c r="G3608" t="s">
        <v>1176</v>
      </c>
      <c r="H3608" t="s">
        <v>681</v>
      </c>
      <c r="I3608" t="s">
        <v>1203</v>
      </c>
      <c r="J3608" t="s">
        <v>1204</v>
      </c>
      <c r="K3608" t="s">
        <v>1226</v>
      </c>
      <c r="L3608" t="s">
        <v>1227</v>
      </c>
      <c r="M3608" t="s">
        <v>1228</v>
      </c>
      <c r="N3608" t="s">
        <v>1528</v>
      </c>
      <c r="O3608">
        <v>40</v>
      </c>
    </row>
    <row r="3609" spans="1:15" x14ac:dyDescent="0.35">
      <c r="A3609" s="189" t="str">
        <f t="shared" si="205"/>
        <v>Jun</v>
      </c>
      <c r="B3609" s="190" t="str">
        <f t="shared" si="206"/>
        <v>2024</v>
      </c>
      <c r="C3609" s="190" t="str">
        <f t="shared" si="207"/>
        <v>Jun-2024</v>
      </c>
      <c r="D3609" s="2">
        <v>45473</v>
      </c>
      <c r="E3609" t="s">
        <v>1175</v>
      </c>
      <c r="F3609" t="s">
        <v>1571</v>
      </c>
      <c r="G3609" t="s">
        <v>1176</v>
      </c>
      <c r="H3609" t="s">
        <v>681</v>
      </c>
      <c r="I3609" t="s">
        <v>1203</v>
      </c>
      <c r="J3609" t="s">
        <v>1204</v>
      </c>
      <c r="K3609" t="s">
        <v>1226</v>
      </c>
      <c r="L3609" t="s">
        <v>1227</v>
      </c>
      <c r="M3609" t="s">
        <v>1228</v>
      </c>
      <c r="N3609" t="s">
        <v>1529</v>
      </c>
      <c r="O3609" t="s">
        <v>958</v>
      </c>
    </row>
    <row r="3610" spans="1:15" x14ac:dyDescent="0.35">
      <c r="A3610" s="189" t="str">
        <f t="shared" si="205"/>
        <v>Jun</v>
      </c>
      <c r="B3610" s="190" t="str">
        <f t="shared" si="206"/>
        <v>2024</v>
      </c>
      <c r="C3610" s="190" t="str">
        <f t="shared" si="207"/>
        <v>Jun-2024</v>
      </c>
      <c r="D3610" s="2">
        <v>45473</v>
      </c>
      <c r="E3610" t="s">
        <v>1175</v>
      </c>
      <c r="F3610" t="s">
        <v>1571</v>
      </c>
      <c r="G3610" t="s">
        <v>1176</v>
      </c>
      <c r="H3610" t="s">
        <v>681</v>
      </c>
      <c r="I3610" t="s">
        <v>1203</v>
      </c>
      <c r="J3610" t="s">
        <v>1204</v>
      </c>
      <c r="K3610" t="s">
        <v>1226</v>
      </c>
      <c r="L3610" t="s">
        <v>1227</v>
      </c>
      <c r="M3610" t="s">
        <v>1228</v>
      </c>
      <c r="N3610" t="s">
        <v>919</v>
      </c>
      <c r="O3610">
        <v>130</v>
      </c>
    </row>
    <row r="3611" spans="1:15" x14ac:dyDescent="0.35">
      <c r="A3611" s="189" t="str">
        <f t="shared" si="205"/>
        <v>Jun</v>
      </c>
      <c r="B3611" s="190" t="str">
        <f t="shared" si="206"/>
        <v>2024</v>
      </c>
      <c r="C3611" s="190" t="str">
        <f t="shared" si="207"/>
        <v>Jun-2024</v>
      </c>
      <c r="D3611" s="2">
        <v>45473</v>
      </c>
      <c r="E3611" t="s">
        <v>1175</v>
      </c>
      <c r="F3611" t="s">
        <v>1571</v>
      </c>
      <c r="G3611" t="s">
        <v>1176</v>
      </c>
      <c r="H3611" t="s">
        <v>681</v>
      </c>
      <c r="I3611" t="s">
        <v>1203</v>
      </c>
      <c r="J3611" t="s">
        <v>1204</v>
      </c>
      <c r="K3611" t="s">
        <v>1226</v>
      </c>
      <c r="L3611" t="s">
        <v>1227</v>
      </c>
      <c r="M3611" t="s">
        <v>1228</v>
      </c>
      <c r="N3611" t="s">
        <v>920</v>
      </c>
      <c r="O3611">
        <v>1120</v>
      </c>
    </row>
    <row r="3612" spans="1:15" x14ac:dyDescent="0.35">
      <c r="A3612" s="189" t="str">
        <f t="shared" si="205"/>
        <v>Jun</v>
      </c>
      <c r="B3612" s="190" t="str">
        <f t="shared" si="206"/>
        <v>2024</v>
      </c>
      <c r="C3612" s="190" t="str">
        <f t="shared" si="207"/>
        <v>Jun-2024</v>
      </c>
      <c r="D3612" s="2">
        <v>45473</v>
      </c>
      <c r="E3612" t="s">
        <v>1175</v>
      </c>
      <c r="F3612" t="s">
        <v>1571</v>
      </c>
      <c r="G3612" t="s">
        <v>1176</v>
      </c>
      <c r="H3612" t="s">
        <v>681</v>
      </c>
      <c r="I3612" t="s">
        <v>1203</v>
      </c>
      <c r="J3612" t="s">
        <v>1204</v>
      </c>
      <c r="K3612" t="s">
        <v>1226</v>
      </c>
      <c r="L3612" t="s">
        <v>1227</v>
      </c>
      <c r="M3612" t="s">
        <v>1228</v>
      </c>
      <c r="N3612" t="s">
        <v>922</v>
      </c>
      <c r="O3612">
        <v>135</v>
      </c>
    </row>
    <row r="3613" spans="1:15" x14ac:dyDescent="0.35">
      <c r="A3613" s="189" t="str">
        <f t="shared" si="205"/>
        <v>Jun</v>
      </c>
      <c r="B3613" s="190" t="str">
        <f t="shared" si="206"/>
        <v>2024</v>
      </c>
      <c r="C3613" s="190" t="str">
        <f t="shared" si="207"/>
        <v>Jun-2024</v>
      </c>
      <c r="D3613" s="2">
        <v>45473</v>
      </c>
      <c r="E3613" t="s">
        <v>1175</v>
      </c>
      <c r="F3613" t="s">
        <v>1571</v>
      </c>
      <c r="G3613" t="s">
        <v>1176</v>
      </c>
      <c r="H3613" t="s">
        <v>681</v>
      </c>
      <c r="I3613" t="s">
        <v>1203</v>
      </c>
      <c r="J3613" t="s">
        <v>1204</v>
      </c>
      <c r="K3613" t="s">
        <v>1226</v>
      </c>
      <c r="L3613" t="s">
        <v>1227</v>
      </c>
      <c r="M3613" t="s">
        <v>1228</v>
      </c>
      <c r="N3613" t="s">
        <v>921</v>
      </c>
      <c r="O3613">
        <v>505</v>
      </c>
    </row>
    <row r="3614" spans="1:15" x14ac:dyDescent="0.35">
      <c r="A3614" s="189" t="str">
        <f t="shared" si="205"/>
        <v>Jun</v>
      </c>
      <c r="B3614" s="190" t="str">
        <f t="shared" si="206"/>
        <v>2024</v>
      </c>
      <c r="C3614" s="190" t="str">
        <f t="shared" si="207"/>
        <v>Jun-2024</v>
      </c>
      <c r="D3614" s="2">
        <v>45473</v>
      </c>
      <c r="E3614" t="s">
        <v>1175</v>
      </c>
      <c r="F3614" t="s">
        <v>1571</v>
      </c>
      <c r="G3614" t="s">
        <v>1176</v>
      </c>
      <c r="H3614" t="s">
        <v>681</v>
      </c>
      <c r="I3614" t="s">
        <v>1203</v>
      </c>
      <c r="J3614" t="s">
        <v>1204</v>
      </c>
      <c r="K3614" t="s">
        <v>1229</v>
      </c>
      <c r="L3614" t="s">
        <v>1230</v>
      </c>
      <c r="M3614" t="s">
        <v>1231</v>
      </c>
      <c r="N3614" t="s">
        <v>1528</v>
      </c>
      <c r="O3614">
        <v>70</v>
      </c>
    </row>
    <row r="3615" spans="1:15" x14ac:dyDescent="0.35">
      <c r="A3615" s="189" t="str">
        <f t="shared" si="205"/>
        <v>Jun</v>
      </c>
      <c r="B3615" s="190" t="str">
        <f t="shared" si="206"/>
        <v>2024</v>
      </c>
      <c r="C3615" s="190" t="str">
        <f t="shared" si="207"/>
        <v>Jun-2024</v>
      </c>
      <c r="D3615" s="2">
        <v>45473</v>
      </c>
      <c r="E3615" t="s">
        <v>1175</v>
      </c>
      <c r="F3615" t="s">
        <v>1571</v>
      </c>
      <c r="G3615" t="s">
        <v>1176</v>
      </c>
      <c r="H3615" t="s">
        <v>681</v>
      </c>
      <c r="I3615" t="s">
        <v>1203</v>
      </c>
      <c r="J3615" t="s">
        <v>1204</v>
      </c>
      <c r="K3615" t="s">
        <v>1229</v>
      </c>
      <c r="L3615" t="s">
        <v>1230</v>
      </c>
      <c r="M3615" t="s">
        <v>1231</v>
      </c>
      <c r="N3615" t="s">
        <v>1529</v>
      </c>
      <c r="O3615" t="s">
        <v>958</v>
      </c>
    </row>
    <row r="3616" spans="1:15" x14ac:dyDescent="0.35">
      <c r="A3616" s="189" t="str">
        <f t="shared" si="205"/>
        <v>Jun</v>
      </c>
      <c r="B3616" s="190" t="str">
        <f t="shared" si="206"/>
        <v>2024</v>
      </c>
      <c r="C3616" s="190" t="str">
        <f t="shared" si="207"/>
        <v>Jun-2024</v>
      </c>
      <c r="D3616" s="2">
        <v>45473</v>
      </c>
      <c r="E3616" t="s">
        <v>1175</v>
      </c>
      <c r="F3616" t="s">
        <v>1571</v>
      </c>
      <c r="G3616" t="s">
        <v>1176</v>
      </c>
      <c r="H3616" t="s">
        <v>681</v>
      </c>
      <c r="I3616" t="s">
        <v>1203</v>
      </c>
      <c r="J3616" t="s">
        <v>1204</v>
      </c>
      <c r="K3616" t="s">
        <v>1229</v>
      </c>
      <c r="L3616" t="s">
        <v>1230</v>
      </c>
      <c r="M3616" t="s">
        <v>1231</v>
      </c>
      <c r="N3616" t="s">
        <v>919</v>
      </c>
      <c r="O3616">
        <v>225</v>
      </c>
    </row>
    <row r="3617" spans="1:15" x14ac:dyDescent="0.35">
      <c r="A3617" s="189" t="str">
        <f t="shared" si="205"/>
        <v>Jun</v>
      </c>
      <c r="B3617" s="190" t="str">
        <f t="shared" si="206"/>
        <v>2024</v>
      </c>
      <c r="C3617" s="190" t="str">
        <f t="shared" si="207"/>
        <v>Jun-2024</v>
      </c>
      <c r="D3617" s="2">
        <v>45473</v>
      </c>
      <c r="E3617" t="s">
        <v>1175</v>
      </c>
      <c r="F3617" t="s">
        <v>1571</v>
      </c>
      <c r="G3617" t="s">
        <v>1176</v>
      </c>
      <c r="H3617" t="s">
        <v>681</v>
      </c>
      <c r="I3617" t="s">
        <v>1203</v>
      </c>
      <c r="J3617" t="s">
        <v>1204</v>
      </c>
      <c r="K3617" t="s">
        <v>1229</v>
      </c>
      <c r="L3617" t="s">
        <v>1230</v>
      </c>
      <c r="M3617" t="s">
        <v>1231</v>
      </c>
      <c r="N3617" t="s">
        <v>920</v>
      </c>
      <c r="O3617">
        <v>1280</v>
      </c>
    </row>
    <row r="3618" spans="1:15" x14ac:dyDescent="0.35">
      <c r="A3618" s="189" t="str">
        <f t="shared" si="205"/>
        <v>Jun</v>
      </c>
      <c r="B3618" s="190" t="str">
        <f t="shared" si="206"/>
        <v>2024</v>
      </c>
      <c r="C3618" s="190" t="str">
        <f t="shared" si="207"/>
        <v>Jun-2024</v>
      </c>
      <c r="D3618" s="2">
        <v>45473</v>
      </c>
      <c r="E3618" t="s">
        <v>1175</v>
      </c>
      <c r="F3618" t="s">
        <v>1571</v>
      </c>
      <c r="G3618" t="s">
        <v>1176</v>
      </c>
      <c r="H3618" t="s">
        <v>681</v>
      </c>
      <c r="I3618" t="s">
        <v>1203</v>
      </c>
      <c r="J3618" t="s">
        <v>1204</v>
      </c>
      <c r="K3618" t="s">
        <v>1229</v>
      </c>
      <c r="L3618" t="s">
        <v>1230</v>
      </c>
      <c r="M3618" t="s">
        <v>1231</v>
      </c>
      <c r="N3618" t="s">
        <v>922</v>
      </c>
      <c r="O3618">
        <v>640</v>
      </c>
    </row>
    <row r="3619" spans="1:15" x14ac:dyDescent="0.35">
      <c r="A3619" s="189" t="str">
        <f t="shared" si="205"/>
        <v>Jun</v>
      </c>
      <c r="B3619" s="190" t="str">
        <f t="shared" si="206"/>
        <v>2024</v>
      </c>
      <c r="C3619" s="190" t="str">
        <f t="shared" si="207"/>
        <v>Jun-2024</v>
      </c>
      <c r="D3619" s="2">
        <v>45473</v>
      </c>
      <c r="E3619" t="s">
        <v>1175</v>
      </c>
      <c r="F3619" t="s">
        <v>1571</v>
      </c>
      <c r="G3619" t="s">
        <v>1176</v>
      </c>
      <c r="H3619" t="s">
        <v>681</v>
      </c>
      <c r="I3619" t="s">
        <v>1203</v>
      </c>
      <c r="J3619" t="s">
        <v>1204</v>
      </c>
      <c r="K3619" t="s">
        <v>1229</v>
      </c>
      <c r="L3619" t="s">
        <v>1230</v>
      </c>
      <c r="M3619" t="s">
        <v>1231</v>
      </c>
      <c r="N3619" t="s">
        <v>921</v>
      </c>
      <c r="O3619">
        <v>850</v>
      </c>
    </row>
    <row r="3620" spans="1:15" x14ac:dyDescent="0.35">
      <c r="A3620" s="189" t="str">
        <f t="shared" si="205"/>
        <v>Jun</v>
      </c>
      <c r="B3620" s="190" t="str">
        <f t="shared" si="206"/>
        <v>2024</v>
      </c>
      <c r="C3620" s="190" t="str">
        <f t="shared" si="207"/>
        <v>Jun-2024</v>
      </c>
      <c r="D3620" s="2">
        <v>45473</v>
      </c>
      <c r="E3620" t="s">
        <v>1175</v>
      </c>
      <c r="F3620" t="s">
        <v>1571</v>
      </c>
      <c r="G3620" t="s">
        <v>1176</v>
      </c>
      <c r="H3620" t="s">
        <v>681</v>
      </c>
      <c r="I3620" t="s">
        <v>1203</v>
      </c>
      <c r="J3620" t="s">
        <v>1204</v>
      </c>
      <c r="K3620" t="s">
        <v>1232</v>
      </c>
      <c r="L3620" t="s">
        <v>1233</v>
      </c>
      <c r="M3620" t="s">
        <v>1234</v>
      </c>
      <c r="N3620" t="s">
        <v>1528</v>
      </c>
      <c r="O3620">
        <v>125</v>
      </c>
    </row>
    <row r="3621" spans="1:15" x14ac:dyDescent="0.35">
      <c r="A3621" s="189" t="str">
        <f t="shared" si="205"/>
        <v>Jun</v>
      </c>
      <c r="B3621" s="190" t="str">
        <f t="shared" si="206"/>
        <v>2024</v>
      </c>
      <c r="C3621" s="190" t="str">
        <f t="shared" si="207"/>
        <v>Jun-2024</v>
      </c>
      <c r="D3621" s="2">
        <v>45473</v>
      </c>
      <c r="E3621" t="s">
        <v>1175</v>
      </c>
      <c r="F3621" t="s">
        <v>1571</v>
      </c>
      <c r="G3621" t="s">
        <v>1176</v>
      </c>
      <c r="H3621" t="s">
        <v>681</v>
      </c>
      <c r="I3621" t="s">
        <v>1203</v>
      </c>
      <c r="J3621" t="s">
        <v>1204</v>
      </c>
      <c r="K3621" t="s">
        <v>1232</v>
      </c>
      <c r="L3621" t="s">
        <v>1233</v>
      </c>
      <c r="M3621" t="s">
        <v>1234</v>
      </c>
      <c r="N3621" t="s">
        <v>1529</v>
      </c>
      <c r="O3621" t="s">
        <v>958</v>
      </c>
    </row>
    <row r="3622" spans="1:15" x14ac:dyDescent="0.35">
      <c r="A3622" s="189" t="str">
        <f t="shared" si="205"/>
        <v>Jun</v>
      </c>
      <c r="B3622" s="190" t="str">
        <f t="shared" si="206"/>
        <v>2024</v>
      </c>
      <c r="C3622" s="190" t="str">
        <f t="shared" si="207"/>
        <v>Jun-2024</v>
      </c>
      <c r="D3622" s="2">
        <v>45473</v>
      </c>
      <c r="E3622" t="s">
        <v>1175</v>
      </c>
      <c r="F3622" t="s">
        <v>1571</v>
      </c>
      <c r="G3622" t="s">
        <v>1176</v>
      </c>
      <c r="H3622" t="s">
        <v>681</v>
      </c>
      <c r="I3622" t="s">
        <v>1203</v>
      </c>
      <c r="J3622" t="s">
        <v>1204</v>
      </c>
      <c r="K3622" t="s">
        <v>1232</v>
      </c>
      <c r="L3622" t="s">
        <v>1233</v>
      </c>
      <c r="M3622" t="s">
        <v>1234</v>
      </c>
      <c r="N3622" t="s">
        <v>919</v>
      </c>
      <c r="O3622">
        <v>210</v>
      </c>
    </row>
    <row r="3623" spans="1:15" x14ac:dyDescent="0.35">
      <c r="A3623" s="189" t="str">
        <f t="shared" si="205"/>
        <v>Jun</v>
      </c>
      <c r="B3623" s="190" t="str">
        <f t="shared" si="206"/>
        <v>2024</v>
      </c>
      <c r="C3623" s="190" t="str">
        <f t="shared" si="207"/>
        <v>Jun-2024</v>
      </c>
      <c r="D3623" s="2">
        <v>45473</v>
      </c>
      <c r="E3623" t="s">
        <v>1175</v>
      </c>
      <c r="F3623" t="s">
        <v>1571</v>
      </c>
      <c r="G3623" t="s">
        <v>1176</v>
      </c>
      <c r="H3623" t="s">
        <v>681</v>
      </c>
      <c r="I3623" t="s">
        <v>1203</v>
      </c>
      <c r="J3623" t="s">
        <v>1204</v>
      </c>
      <c r="K3623" t="s">
        <v>1232</v>
      </c>
      <c r="L3623" t="s">
        <v>1233</v>
      </c>
      <c r="M3623" t="s">
        <v>1234</v>
      </c>
      <c r="N3623" t="s">
        <v>920</v>
      </c>
      <c r="O3623">
        <v>1525</v>
      </c>
    </row>
    <row r="3624" spans="1:15" x14ac:dyDescent="0.35">
      <c r="A3624" s="189" t="str">
        <f t="shared" si="205"/>
        <v>Jun</v>
      </c>
      <c r="B3624" s="190" t="str">
        <f t="shared" si="206"/>
        <v>2024</v>
      </c>
      <c r="C3624" s="190" t="str">
        <f t="shared" si="207"/>
        <v>Jun-2024</v>
      </c>
      <c r="D3624" s="2">
        <v>45473</v>
      </c>
      <c r="E3624" t="s">
        <v>1175</v>
      </c>
      <c r="F3624" t="s">
        <v>1571</v>
      </c>
      <c r="G3624" t="s">
        <v>1176</v>
      </c>
      <c r="H3624" t="s">
        <v>681</v>
      </c>
      <c r="I3624" t="s">
        <v>1203</v>
      </c>
      <c r="J3624" t="s">
        <v>1204</v>
      </c>
      <c r="K3624" t="s">
        <v>1232</v>
      </c>
      <c r="L3624" t="s">
        <v>1233</v>
      </c>
      <c r="M3624" t="s">
        <v>1234</v>
      </c>
      <c r="N3624" t="s">
        <v>922</v>
      </c>
      <c r="O3624">
        <v>540</v>
      </c>
    </row>
    <row r="3625" spans="1:15" x14ac:dyDescent="0.35">
      <c r="A3625" s="189" t="str">
        <f t="shared" si="205"/>
        <v>Jun</v>
      </c>
      <c r="B3625" s="190" t="str">
        <f t="shared" si="206"/>
        <v>2024</v>
      </c>
      <c r="C3625" s="190" t="str">
        <f t="shared" si="207"/>
        <v>Jun-2024</v>
      </c>
      <c r="D3625" s="2">
        <v>45473</v>
      </c>
      <c r="E3625" t="s">
        <v>1175</v>
      </c>
      <c r="F3625" t="s">
        <v>1571</v>
      </c>
      <c r="G3625" t="s">
        <v>1176</v>
      </c>
      <c r="H3625" t="s">
        <v>681</v>
      </c>
      <c r="I3625" t="s">
        <v>1203</v>
      </c>
      <c r="J3625" t="s">
        <v>1204</v>
      </c>
      <c r="K3625" t="s">
        <v>1232</v>
      </c>
      <c r="L3625" t="s">
        <v>1233</v>
      </c>
      <c r="M3625" t="s">
        <v>1234</v>
      </c>
      <c r="N3625" t="s">
        <v>921</v>
      </c>
      <c r="O3625">
        <v>520</v>
      </c>
    </row>
    <row r="3626" spans="1:15" x14ac:dyDescent="0.35">
      <c r="A3626" s="189" t="str">
        <f t="shared" si="205"/>
        <v>Jun</v>
      </c>
      <c r="B3626" s="190" t="str">
        <f t="shared" si="206"/>
        <v>2024</v>
      </c>
      <c r="C3626" s="190" t="str">
        <f t="shared" si="207"/>
        <v>Jun-2024</v>
      </c>
      <c r="D3626" s="2">
        <v>45473</v>
      </c>
      <c r="E3626" t="s">
        <v>1175</v>
      </c>
      <c r="F3626" t="s">
        <v>1571</v>
      </c>
      <c r="G3626" t="s">
        <v>1176</v>
      </c>
      <c r="H3626" t="s">
        <v>698</v>
      </c>
      <c r="I3626" t="s">
        <v>1235</v>
      </c>
      <c r="J3626" t="s">
        <v>1236</v>
      </c>
      <c r="K3626" t="s">
        <v>1237</v>
      </c>
      <c r="L3626" t="s">
        <v>1238</v>
      </c>
      <c r="M3626" t="s">
        <v>1239</v>
      </c>
      <c r="N3626" t="s">
        <v>1528</v>
      </c>
      <c r="O3626">
        <v>20</v>
      </c>
    </row>
    <row r="3627" spans="1:15" x14ac:dyDescent="0.35">
      <c r="A3627" s="189" t="str">
        <f t="shared" si="205"/>
        <v>Jun</v>
      </c>
      <c r="B3627" s="190" t="str">
        <f t="shared" si="206"/>
        <v>2024</v>
      </c>
      <c r="C3627" s="190" t="str">
        <f t="shared" si="207"/>
        <v>Jun-2024</v>
      </c>
      <c r="D3627" s="2">
        <v>45473</v>
      </c>
      <c r="E3627" t="s">
        <v>1175</v>
      </c>
      <c r="F3627" t="s">
        <v>1571</v>
      </c>
      <c r="G3627" t="s">
        <v>1176</v>
      </c>
      <c r="H3627" t="s">
        <v>698</v>
      </c>
      <c r="I3627" t="s">
        <v>1235</v>
      </c>
      <c r="J3627" t="s">
        <v>1236</v>
      </c>
      <c r="K3627" t="s">
        <v>1237</v>
      </c>
      <c r="L3627" t="s">
        <v>1238</v>
      </c>
      <c r="M3627" t="s">
        <v>1239</v>
      </c>
      <c r="N3627" t="s">
        <v>1529</v>
      </c>
      <c r="O3627" t="s">
        <v>958</v>
      </c>
    </row>
    <row r="3628" spans="1:15" x14ac:dyDescent="0.35">
      <c r="A3628" s="189" t="str">
        <f t="shared" si="205"/>
        <v>Jun</v>
      </c>
      <c r="B3628" s="190" t="str">
        <f t="shared" si="206"/>
        <v>2024</v>
      </c>
      <c r="C3628" s="190" t="str">
        <f t="shared" si="207"/>
        <v>Jun-2024</v>
      </c>
      <c r="D3628" s="2">
        <v>45473</v>
      </c>
      <c r="E3628" t="s">
        <v>1175</v>
      </c>
      <c r="F3628" t="s">
        <v>1571</v>
      </c>
      <c r="G3628" t="s">
        <v>1176</v>
      </c>
      <c r="H3628" t="s">
        <v>698</v>
      </c>
      <c r="I3628" t="s">
        <v>1235</v>
      </c>
      <c r="J3628" t="s">
        <v>1236</v>
      </c>
      <c r="K3628" t="s">
        <v>1237</v>
      </c>
      <c r="L3628" t="s">
        <v>1238</v>
      </c>
      <c r="M3628" t="s">
        <v>1239</v>
      </c>
      <c r="N3628" t="s">
        <v>919</v>
      </c>
      <c r="O3628">
        <v>35</v>
      </c>
    </row>
    <row r="3629" spans="1:15" x14ac:dyDescent="0.35">
      <c r="A3629" s="189" t="str">
        <f t="shared" si="205"/>
        <v>Jun</v>
      </c>
      <c r="B3629" s="190" t="str">
        <f t="shared" si="206"/>
        <v>2024</v>
      </c>
      <c r="C3629" s="190" t="str">
        <f t="shared" si="207"/>
        <v>Jun-2024</v>
      </c>
      <c r="D3629" s="2">
        <v>45473</v>
      </c>
      <c r="E3629" t="s">
        <v>1175</v>
      </c>
      <c r="F3629" t="s">
        <v>1571</v>
      </c>
      <c r="G3629" t="s">
        <v>1176</v>
      </c>
      <c r="H3629" t="s">
        <v>698</v>
      </c>
      <c r="I3629" t="s">
        <v>1235</v>
      </c>
      <c r="J3629" t="s">
        <v>1236</v>
      </c>
      <c r="K3629" t="s">
        <v>1237</v>
      </c>
      <c r="L3629" t="s">
        <v>1238</v>
      </c>
      <c r="M3629" t="s">
        <v>1239</v>
      </c>
      <c r="N3629" t="s">
        <v>920</v>
      </c>
      <c r="O3629">
        <v>685</v>
      </c>
    </row>
    <row r="3630" spans="1:15" x14ac:dyDescent="0.35">
      <c r="A3630" s="189" t="str">
        <f t="shared" si="205"/>
        <v>Jun</v>
      </c>
      <c r="B3630" s="190" t="str">
        <f t="shared" si="206"/>
        <v>2024</v>
      </c>
      <c r="C3630" s="190" t="str">
        <f t="shared" si="207"/>
        <v>Jun-2024</v>
      </c>
      <c r="D3630" s="2">
        <v>45473</v>
      </c>
      <c r="E3630" t="s">
        <v>1175</v>
      </c>
      <c r="F3630" t="s">
        <v>1571</v>
      </c>
      <c r="G3630" t="s">
        <v>1176</v>
      </c>
      <c r="H3630" t="s">
        <v>698</v>
      </c>
      <c r="I3630" t="s">
        <v>1235</v>
      </c>
      <c r="J3630" t="s">
        <v>1236</v>
      </c>
      <c r="K3630" t="s">
        <v>1237</v>
      </c>
      <c r="L3630" t="s">
        <v>1238</v>
      </c>
      <c r="M3630" t="s">
        <v>1239</v>
      </c>
      <c r="N3630" t="s">
        <v>922</v>
      </c>
      <c r="O3630">
        <v>50</v>
      </c>
    </row>
    <row r="3631" spans="1:15" x14ac:dyDescent="0.35">
      <c r="A3631" s="189" t="str">
        <f t="shared" si="205"/>
        <v>Jun</v>
      </c>
      <c r="B3631" s="190" t="str">
        <f t="shared" si="206"/>
        <v>2024</v>
      </c>
      <c r="C3631" s="190" t="str">
        <f t="shared" si="207"/>
        <v>Jun-2024</v>
      </c>
      <c r="D3631" s="2">
        <v>45473</v>
      </c>
      <c r="E3631" t="s">
        <v>1175</v>
      </c>
      <c r="F3631" t="s">
        <v>1571</v>
      </c>
      <c r="G3631" t="s">
        <v>1176</v>
      </c>
      <c r="H3631" t="s">
        <v>698</v>
      </c>
      <c r="I3631" t="s">
        <v>1235</v>
      </c>
      <c r="J3631" t="s">
        <v>1236</v>
      </c>
      <c r="K3631" t="s">
        <v>1237</v>
      </c>
      <c r="L3631" t="s">
        <v>1238</v>
      </c>
      <c r="M3631" t="s">
        <v>1239</v>
      </c>
      <c r="N3631" t="s">
        <v>921</v>
      </c>
      <c r="O3631">
        <v>245</v>
      </c>
    </row>
    <row r="3632" spans="1:15" x14ac:dyDescent="0.35">
      <c r="A3632" s="189" t="str">
        <f t="shared" si="205"/>
        <v>Jun</v>
      </c>
      <c r="B3632" s="190" t="str">
        <f t="shared" si="206"/>
        <v>2024</v>
      </c>
      <c r="C3632" s="190" t="str">
        <f t="shared" si="207"/>
        <v>Jun-2024</v>
      </c>
      <c r="D3632" s="2">
        <v>45473</v>
      </c>
      <c r="E3632" t="s">
        <v>1175</v>
      </c>
      <c r="F3632" t="s">
        <v>1571</v>
      </c>
      <c r="G3632" t="s">
        <v>1176</v>
      </c>
      <c r="H3632" t="s">
        <v>698</v>
      </c>
      <c r="I3632" t="s">
        <v>1235</v>
      </c>
      <c r="J3632" t="s">
        <v>1236</v>
      </c>
      <c r="K3632" t="s">
        <v>1240</v>
      </c>
      <c r="L3632" t="s">
        <v>1241</v>
      </c>
      <c r="M3632" t="s">
        <v>1242</v>
      </c>
      <c r="N3632" t="s">
        <v>1528</v>
      </c>
      <c r="O3632">
        <v>10</v>
      </c>
    </row>
    <row r="3633" spans="1:15" x14ac:dyDescent="0.35">
      <c r="A3633" s="189" t="str">
        <f t="shared" si="205"/>
        <v>Jun</v>
      </c>
      <c r="B3633" s="190" t="str">
        <f t="shared" si="206"/>
        <v>2024</v>
      </c>
      <c r="C3633" s="190" t="str">
        <f t="shared" si="207"/>
        <v>Jun-2024</v>
      </c>
      <c r="D3633" s="2">
        <v>45473</v>
      </c>
      <c r="E3633" t="s">
        <v>1175</v>
      </c>
      <c r="F3633" t="s">
        <v>1571</v>
      </c>
      <c r="G3633" t="s">
        <v>1176</v>
      </c>
      <c r="H3633" t="s">
        <v>698</v>
      </c>
      <c r="I3633" t="s">
        <v>1235</v>
      </c>
      <c r="J3633" t="s">
        <v>1236</v>
      </c>
      <c r="K3633" t="s">
        <v>1240</v>
      </c>
      <c r="L3633" t="s">
        <v>1241</v>
      </c>
      <c r="M3633" t="s">
        <v>1242</v>
      </c>
      <c r="N3633" t="s">
        <v>1529</v>
      </c>
      <c r="O3633" t="s">
        <v>958</v>
      </c>
    </row>
    <row r="3634" spans="1:15" x14ac:dyDescent="0.35">
      <c r="A3634" s="189" t="str">
        <f t="shared" si="205"/>
        <v>Jun</v>
      </c>
      <c r="B3634" s="190" t="str">
        <f t="shared" si="206"/>
        <v>2024</v>
      </c>
      <c r="C3634" s="190" t="str">
        <f t="shared" si="207"/>
        <v>Jun-2024</v>
      </c>
      <c r="D3634" s="2">
        <v>45473</v>
      </c>
      <c r="E3634" t="s">
        <v>1175</v>
      </c>
      <c r="F3634" t="s">
        <v>1571</v>
      </c>
      <c r="G3634" t="s">
        <v>1176</v>
      </c>
      <c r="H3634" t="s">
        <v>698</v>
      </c>
      <c r="I3634" t="s">
        <v>1235</v>
      </c>
      <c r="J3634" t="s">
        <v>1236</v>
      </c>
      <c r="K3634" t="s">
        <v>1240</v>
      </c>
      <c r="L3634" t="s">
        <v>1241</v>
      </c>
      <c r="M3634" t="s">
        <v>1242</v>
      </c>
      <c r="N3634" t="s">
        <v>919</v>
      </c>
      <c r="O3634">
        <v>125</v>
      </c>
    </row>
    <row r="3635" spans="1:15" x14ac:dyDescent="0.35">
      <c r="A3635" s="189" t="str">
        <f t="shared" si="205"/>
        <v>Jun</v>
      </c>
      <c r="B3635" s="190" t="str">
        <f t="shared" si="206"/>
        <v>2024</v>
      </c>
      <c r="C3635" s="190" t="str">
        <f t="shared" si="207"/>
        <v>Jun-2024</v>
      </c>
      <c r="D3635" s="2">
        <v>45473</v>
      </c>
      <c r="E3635" t="s">
        <v>1175</v>
      </c>
      <c r="F3635" t="s">
        <v>1571</v>
      </c>
      <c r="G3635" t="s">
        <v>1176</v>
      </c>
      <c r="H3635" t="s">
        <v>698</v>
      </c>
      <c r="I3635" t="s">
        <v>1235</v>
      </c>
      <c r="J3635" t="s">
        <v>1236</v>
      </c>
      <c r="K3635" t="s">
        <v>1240</v>
      </c>
      <c r="L3635" t="s">
        <v>1241</v>
      </c>
      <c r="M3635" t="s">
        <v>1242</v>
      </c>
      <c r="N3635" t="s">
        <v>920</v>
      </c>
      <c r="O3635">
        <v>655</v>
      </c>
    </row>
    <row r="3636" spans="1:15" x14ac:dyDescent="0.35">
      <c r="A3636" s="189" t="str">
        <f t="shared" si="205"/>
        <v>Jun</v>
      </c>
      <c r="B3636" s="190" t="str">
        <f t="shared" si="206"/>
        <v>2024</v>
      </c>
      <c r="C3636" s="190" t="str">
        <f t="shared" si="207"/>
        <v>Jun-2024</v>
      </c>
      <c r="D3636" s="2">
        <v>45473</v>
      </c>
      <c r="E3636" t="s">
        <v>1175</v>
      </c>
      <c r="F3636" t="s">
        <v>1571</v>
      </c>
      <c r="G3636" t="s">
        <v>1176</v>
      </c>
      <c r="H3636" t="s">
        <v>698</v>
      </c>
      <c r="I3636" t="s">
        <v>1235</v>
      </c>
      <c r="J3636" t="s">
        <v>1236</v>
      </c>
      <c r="K3636" t="s">
        <v>1240</v>
      </c>
      <c r="L3636" t="s">
        <v>1241</v>
      </c>
      <c r="M3636" t="s">
        <v>1242</v>
      </c>
      <c r="N3636" t="s">
        <v>922</v>
      </c>
      <c r="O3636">
        <v>85</v>
      </c>
    </row>
    <row r="3637" spans="1:15" x14ac:dyDescent="0.35">
      <c r="A3637" s="189" t="str">
        <f t="shared" si="205"/>
        <v>Jun</v>
      </c>
      <c r="B3637" s="190" t="str">
        <f t="shared" si="206"/>
        <v>2024</v>
      </c>
      <c r="C3637" s="190" t="str">
        <f t="shared" si="207"/>
        <v>Jun-2024</v>
      </c>
      <c r="D3637" s="2">
        <v>45473</v>
      </c>
      <c r="E3637" t="s">
        <v>1175</v>
      </c>
      <c r="F3637" t="s">
        <v>1571</v>
      </c>
      <c r="G3637" t="s">
        <v>1176</v>
      </c>
      <c r="H3637" t="s">
        <v>698</v>
      </c>
      <c r="I3637" t="s">
        <v>1235</v>
      </c>
      <c r="J3637" t="s">
        <v>1236</v>
      </c>
      <c r="K3637" t="s">
        <v>1240</v>
      </c>
      <c r="L3637" t="s">
        <v>1241</v>
      </c>
      <c r="M3637" t="s">
        <v>1242</v>
      </c>
      <c r="N3637" t="s">
        <v>921</v>
      </c>
      <c r="O3637">
        <v>205</v>
      </c>
    </row>
    <row r="3638" spans="1:15" x14ac:dyDescent="0.35">
      <c r="A3638" s="189" t="str">
        <f t="shared" si="205"/>
        <v>Jun</v>
      </c>
      <c r="B3638" s="190" t="str">
        <f t="shared" si="206"/>
        <v>2024</v>
      </c>
      <c r="C3638" s="190" t="str">
        <f t="shared" si="207"/>
        <v>Jun-2024</v>
      </c>
      <c r="D3638" s="2">
        <v>45473</v>
      </c>
      <c r="E3638" t="s">
        <v>1175</v>
      </c>
      <c r="F3638" t="s">
        <v>1571</v>
      </c>
      <c r="G3638" t="s">
        <v>1176</v>
      </c>
      <c r="H3638" t="s">
        <v>698</v>
      </c>
      <c r="I3638" t="s">
        <v>1235</v>
      </c>
      <c r="J3638" t="s">
        <v>1236</v>
      </c>
      <c r="K3638" t="s">
        <v>1243</v>
      </c>
      <c r="L3638" t="s">
        <v>1244</v>
      </c>
      <c r="M3638" t="s">
        <v>1245</v>
      </c>
      <c r="N3638" t="s">
        <v>1528</v>
      </c>
      <c r="O3638" t="s">
        <v>958</v>
      </c>
    </row>
    <row r="3639" spans="1:15" x14ac:dyDescent="0.35">
      <c r="A3639" s="189" t="str">
        <f t="shared" si="205"/>
        <v>Jun</v>
      </c>
      <c r="B3639" s="190" t="str">
        <f t="shared" si="206"/>
        <v>2024</v>
      </c>
      <c r="C3639" s="190" t="str">
        <f t="shared" si="207"/>
        <v>Jun-2024</v>
      </c>
      <c r="D3639" s="2">
        <v>45473</v>
      </c>
      <c r="E3639" t="s">
        <v>1175</v>
      </c>
      <c r="F3639" t="s">
        <v>1571</v>
      </c>
      <c r="G3639" t="s">
        <v>1176</v>
      </c>
      <c r="H3639" t="s">
        <v>698</v>
      </c>
      <c r="I3639" t="s">
        <v>1235</v>
      </c>
      <c r="J3639" t="s">
        <v>1236</v>
      </c>
      <c r="K3639" t="s">
        <v>1243</v>
      </c>
      <c r="L3639" t="s">
        <v>1244</v>
      </c>
      <c r="M3639" t="s">
        <v>1245</v>
      </c>
      <c r="N3639" t="s">
        <v>1529</v>
      </c>
      <c r="O3639" t="s">
        <v>958</v>
      </c>
    </row>
    <row r="3640" spans="1:15" x14ac:dyDescent="0.35">
      <c r="A3640" s="189" t="str">
        <f t="shared" si="205"/>
        <v>Jun</v>
      </c>
      <c r="B3640" s="190" t="str">
        <f t="shared" si="206"/>
        <v>2024</v>
      </c>
      <c r="C3640" s="190" t="str">
        <f t="shared" si="207"/>
        <v>Jun-2024</v>
      </c>
      <c r="D3640" s="2">
        <v>45473</v>
      </c>
      <c r="E3640" t="s">
        <v>1175</v>
      </c>
      <c r="F3640" t="s">
        <v>1571</v>
      </c>
      <c r="G3640" t="s">
        <v>1176</v>
      </c>
      <c r="H3640" t="s">
        <v>698</v>
      </c>
      <c r="I3640" t="s">
        <v>1235</v>
      </c>
      <c r="J3640" t="s">
        <v>1236</v>
      </c>
      <c r="K3640" t="s">
        <v>1243</v>
      </c>
      <c r="L3640" t="s">
        <v>1244</v>
      </c>
      <c r="M3640" t="s">
        <v>1245</v>
      </c>
      <c r="N3640" t="s">
        <v>919</v>
      </c>
      <c r="O3640">
        <v>90</v>
      </c>
    </row>
    <row r="3641" spans="1:15" x14ac:dyDescent="0.35">
      <c r="A3641" s="189" t="str">
        <f t="shared" si="205"/>
        <v>Jun</v>
      </c>
      <c r="B3641" s="190" t="str">
        <f t="shared" si="206"/>
        <v>2024</v>
      </c>
      <c r="C3641" s="190" t="str">
        <f t="shared" si="207"/>
        <v>Jun-2024</v>
      </c>
      <c r="D3641" s="2">
        <v>45473</v>
      </c>
      <c r="E3641" t="s">
        <v>1175</v>
      </c>
      <c r="F3641" t="s">
        <v>1571</v>
      </c>
      <c r="G3641" t="s">
        <v>1176</v>
      </c>
      <c r="H3641" t="s">
        <v>698</v>
      </c>
      <c r="I3641" t="s">
        <v>1235</v>
      </c>
      <c r="J3641" t="s">
        <v>1236</v>
      </c>
      <c r="K3641" t="s">
        <v>1243</v>
      </c>
      <c r="L3641" t="s">
        <v>1244</v>
      </c>
      <c r="M3641" t="s">
        <v>1245</v>
      </c>
      <c r="N3641" t="s">
        <v>920</v>
      </c>
      <c r="O3641">
        <v>755</v>
      </c>
    </row>
    <row r="3642" spans="1:15" x14ac:dyDescent="0.35">
      <c r="A3642" s="189" t="str">
        <f t="shared" si="205"/>
        <v>Jun</v>
      </c>
      <c r="B3642" s="190" t="str">
        <f t="shared" si="206"/>
        <v>2024</v>
      </c>
      <c r="C3642" s="190" t="str">
        <f t="shared" si="207"/>
        <v>Jun-2024</v>
      </c>
      <c r="D3642" s="2">
        <v>45473</v>
      </c>
      <c r="E3642" t="s">
        <v>1175</v>
      </c>
      <c r="F3642" t="s">
        <v>1571</v>
      </c>
      <c r="G3642" t="s">
        <v>1176</v>
      </c>
      <c r="H3642" t="s">
        <v>698</v>
      </c>
      <c r="I3642" t="s">
        <v>1235</v>
      </c>
      <c r="J3642" t="s">
        <v>1236</v>
      </c>
      <c r="K3642" t="s">
        <v>1243</v>
      </c>
      <c r="L3642" t="s">
        <v>1244</v>
      </c>
      <c r="M3642" t="s">
        <v>1245</v>
      </c>
      <c r="N3642" t="s">
        <v>922</v>
      </c>
      <c r="O3642">
        <v>80</v>
      </c>
    </row>
    <row r="3643" spans="1:15" x14ac:dyDescent="0.35">
      <c r="A3643" s="189" t="str">
        <f t="shared" si="205"/>
        <v>Jun</v>
      </c>
      <c r="B3643" s="190" t="str">
        <f t="shared" si="206"/>
        <v>2024</v>
      </c>
      <c r="C3643" s="190" t="str">
        <f t="shared" si="207"/>
        <v>Jun-2024</v>
      </c>
      <c r="D3643" s="2">
        <v>45473</v>
      </c>
      <c r="E3643" t="s">
        <v>1175</v>
      </c>
      <c r="F3643" t="s">
        <v>1571</v>
      </c>
      <c r="G3643" t="s">
        <v>1176</v>
      </c>
      <c r="H3643" t="s">
        <v>698</v>
      </c>
      <c r="I3643" t="s">
        <v>1235</v>
      </c>
      <c r="J3643" t="s">
        <v>1236</v>
      </c>
      <c r="K3643" t="s">
        <v>1243</v>
      </c>
      <c r="L3643" t="s">
        <v>1244</v>
      </c>
      <c r="M3643" t="s">
        <v>1245</v>
      </c>
      <c r="N3643" t="s">
        <v>921</v>
      </c>
      <c r="O3643">
        <v>310</v>
      </c>
    </row>
    <row r="3644" spans="1:15" x14ac:dyDescent="0.35">
      <c r="A3644" s="189" t="str">
        <f t="shared" si="205"/>
        <v>Jun</v>
      </c>
      <c r="B3644" s="190" t="str">
        <f t="shared" si="206"/>
        <v>2024</v>
      </c>
      <c r="C3644" s="190" t="str">
        <f t="shared" si="207"/>
        <v>Jun-2024</v>
      </c>
      <c r="D3644" s="2">
        <v>45473</v>
      </c>
      <c r="E3644" t="s">
        <v>1175</v>
      </c>
      <c r="F3644" t="s">
        <v>1571</v>
      </c>
      <c r="G3644" t="s">
        <v>1176</v>
      </c>
      <c r="H3644" t="s">
        <v>698</v>
      </c>
      <c r="I3644" t="s">
        <v>1235</v>
      </c>
      <c r="J3644" t="s">
        <v>1236</v>
      </c>
      <c r="K3644" t="s">
        <v>1246</v>
      </c>
      <c r="L3644" t="s">
        <v>1247</v>
      </c>
      <c r="M3644" t="s">
        <v>1248</v>
      </c>
      <c r="N3644" t="s">
        <v>1528</v>
      </c>
      <c r="O3644">
        <v>5</v>
      </c>
    </row>
    <row r="3645" spans="1:15" x14ac:dyDescent="0.35">
      <c r="A3645" s="189" t="str">
        <f t="shared" si="205"/>
        <v>Jun</v>
      </c>
      <c r="B3645" s="190" t="str">
        <f t="shared" si="206"/>
        <v>2024</v>
      </c>
      <c r="C3645" s="190" t="str">
        <f t="shared" si="207"/>
        <v>Jun-2024</v>
      </c>
      <c r="D3645" s="2">
        <v>45473</v>
      </c>
      <c r="E3645" t="s">
        <v>1175</v>
      </c>
      <c r="F3645" t="s">
        <v>1571</v>
      </c>
      <c r="G3645" t="s">
        <v>1176</v>
      </c>
      <c r="H3645" t="s">
        <v>698</v>
      </c>
      <c r="I3645" t="s">
        <v>1235</v>
      </c>
      <c r="J3645" t="s">
        <v>1236</v>
      </c>
      <c r="K3645" t="s">
        <v>1246</v>
      </c>
      <c r="L3645" t="s">
        <v>1247</v>
      </c>
      <c r="M3645" t="s">
        <v>1248</v>
      </c>
      <c r="N3645" t="s">
        <v>1529</v>
      </c>
      <c r="O3645" t="s">
        <v>958</v>
      </c>
    </row>
    <row r="3646" spans="1:15" x14ac:dyDescent="0.35">
      <c r="A3646" s="189" t="str">
        <f t="shared" si="205"/>
        <v>Jun</v>
      </c>
      <c r="B3646" s="190" t="str">
        <f t="shared" si="206"/>
        <v>2024</v>
      </c>
      <c r="C3646" s="190" t="str">
        <f t="shared" si="207"/>
        <v>Jun-2024</v>
      </c>
      <c r="D3646" s="2">
        <v>45473</v>
      </c>
      <c r="E3646" t="s">
        <v>1175</v>
      </c>
      <c r="F3646" t="s">
        <v>1571</v>
      </c>
      <c r="G3646" t="s">
        <v>1176</v>
      </c>
      <c r="H3646" t="s">
        <v>698</v>
      </c>
      <c r="I3646" t="s">
        <v>1235</v>
      </c>
      <c r="J3646" t="s">
        <v>1236</v>
      </c>
      <c r="K3646" t="s">
        <v>1246</v>
      </c>
      <c r="L3646" t="s">
        <v>1247</v>
      </c>
      <c r="M3646" t="s">
        <v>1248</v>
      </c>
      <c r="N3646" t="s">
        <v>919</v>
      </c>
      <c r="O3646">
        <v>335</v>
      </c>
    </row>
    <row r="3647" spans="1:15" x14ac:dyDescent="0.35">
      <c r="A3647" s="189" t="str">
        <f t="shared" si="205"/>
        <v>Jun</v>
      </c>
      <c r="B3647" s="190" t="str">
        <f t="shared" si="206"/>
        <v>2024</v>
      </c>
      <c r="C3647" s="190" t="str">
        <f t="shared" si="207"/>
        <v>Jun-2024</v>
      </c>
      <c r="D3647" s="2">
        <v>45473</v>
      </c>
      <c r="E3647" t="s">
        <v>1175</v>
      </c>
      <c r="F3647" t="s">
        <v>1571</v>
      </c>
      <c r="G3647" t="s">
        <v>1176</v>
      </c>
      <c r="H3647" t="s">
        <v>698</v>
      </c>
      <c r="I3647" t="s">
        <v>1235</v>
      </c>
      <c r="J3647" t="s">
        <v>1236</v>
      </c>
      <c r="K3647" t="s">
        <v>1246</v>
      </c>
      <c r="L3647" t="s">
        <v>1247</v>
      </c>
      <c r="M3647" t="s">
        <v>1248</v>
      </c>
      <c r="N3647" t="s">
        <v>920</v>
      </c>
      <c r="O3647">
        <v>875</v>
      </c>
    </row>
    <row r="3648" spans="1:15" x14ac:dyDescent="0.35">
      <c r="A3648" s="189" t="str">
        <f t="shared" si="205"/>
        <v>Jun</v>
      </c>
      <c r="B3648" s="190" t="str">
        <f t="shared" si="206"/>
        <v>2024</v>
      </c>
      <c r="C3648" s="190" t="str">
        <f t="shared" si="207"/>
        <v>Jun-2024</v>
      </c>
      <c r="D3648" s="2">
        <v>45473</v>
      </c>
      <c r="E3648" t="s">
        <v>1175</v>
      </c>
      <c r="F3648" t="s">
        <v>1571</v>
      </c>
      <c r="G3648" t="s">
        <v>1176</v>
      </c>
      <c r="H3648" t="s">
        <v>698</v>
      </c>
      <c r="I3648" t="s">
        <v>1235</v>
      </c>
      <c r="J3648" t="s">
        <v>1236</v>
      </c>
      <c r="K3648" t="s">
        <v>1246</v>
      </c>
      <c r="L3648" t="s">
        <v>1247</v>
      </c>
      <c r="M3648" t="s">
        <v>1248</v>
      </c>
      <c r="N3648" t="s">
        <v>922</v>
      </c>
      <c r="O3648">
        <v>90</v>
      </c>
    </row>
    <row r="3649" spans="1:15" x14ac:dyDescent="0.35">
      <c r="A3649" s="189" t="str">
        <f t="shared" si="205"/>
        <v>Jun</v>
      </c>
      <c r="B3649" s="190" t="str">
        <f t="shared" si="206"/>
        <v>2024</v>
      </c>
      <c r="C3649" s="190" t="str">
        <f t="shared" si="207"/>
        <v>Jun-2024</v>
      </c>
      <c r="D3649" s="2">
        <v>45473</v>
      </c>
      <c r="E3649" t="s">
        <v>1175</v>
      </c>
      <c r="F3649" t="s">
        <v>1571</v>
      </c>
      <c r="G3649" t="s">
        <v>1176</v>
      </c>
      <c r="H3649" t="s">
        <v>698</v>
      </c>
      <c r="I3649" t="s">
        <v>1235</v>
      </c>
      <c r="J3649" t="s">
        <v>1236</v>
      </c>
      <c r="K3649" t="s">
        <v>1246</v>
      </c>
      <c r="L3649" t="s">
        <v>1247</v>
      </c>
      <c r="M3649" t="s">
        <v>1248</v>
      </c>
      <c r="N3649" t="s">
        <v>921</v>
      </c>
      <c r="O3649">
        <v>515</v>
      </c>
    </row>
    <row r="3650" spans="1:15" x14ac:dyDescent="0.35">
      <c r="A3650" s="189" t="str">
        <f t="shared" si="205"/>
        <v>Jun</v>
      </c>
      <c r="B3650" s="190" t="str">
        <f t="shared" si="206"/>
        <v>2024</v>
      </c>
      <c r="C3650" s="190" t="str">
        <f t="shared" si="207"/>
        <v>Jun-2024</v>
      </c>
      <c r="D3650" s="2">
        <v>45473</v>
      </c>
      <c r="E3650" t="s">
        <v>1175</v>
      </c>
      <c r="F3650" t="s">
        <v>1571</v>
      </c>
      <c r="G3650" t="s">
        <v>1176</v>
      </c>
      <c r="H3650" t="s">
        <v>698</v>
      </c>
      <c r="I3650" t="s">
        <v>1235</v>
      </c>
      <c r="J3650" t="s">
        <v>1236</v>
      </c>
      <c r="K3650" t="s">
        <v>1249</v>
      </c>
      <c r="L3650" t="s">
        <v>1250</v>
      </c>
      <c r="M3650" t="s">
        <v>1251</v>
      </c>
      <c r="N3650" t="s">
        <v>1528</v>
      </c>
      <c r="O3650">
        <v>125</v>
      </c>
    </row>
    <row r="3651" spans="1:15" x14ac:dyDescent="0.35">
      <c r="A3651" s="189" t="str">
        <f t="shared" ref="A3651:A3714" si="208">TEXT(D3651,"mmm")</f>
        <v>Jun</v>
      </c>
      <c r="B3651" s="190" t="str">
        <f t="shared" ref="B3651:B3714" si="209">TEXT(D3651,"yyyy")</f>
        <v>2024</v>
      </c>
      <c r="C3651" s="190" t="str">
        <f t="shared" ref="C3651:C3714" si="210">_xlfn.CONCAT(A3651&amp;"-"&amp;B3651)</f>
        <v>Jun-2024</v>
      </c>
      <c r="D3651" s="2">
        <v>45473</v>
      </c>
      <c r="E3651" t="s">
        <v>1175</v>
      </c>
      <c r="F3651" t="s">
        <v>1571</v>
      </c>
      <c r="G3651" t="s">
        <v>1176</v>
      </c>
      <c r="H3651" t="s">
        <v>698</v>
      </c>
      <c r="I3651" t="s">
        <v>1235</v>
      </c>
      <c r="J3651" t="s">
        <v>1236</v>
      </c>
      <c r="K3651" t="s">
        <v>1249</v>
      </c>
      <c r="L3651" t="s">
        <v>1250</v>
      </c>
      <c r="M3651" t="s">
        <v>1251</v>
      </c>
      <c r="N3651" t="s">
        <v>1529</v>
      </c>
      <c r="O3651" t="s">
        <v>958</v>
      </c>
    </row>
    <row r="3652" spans="1:15" x14ac:dyDescent="0.35">
      <c r="A3652" s="189" t="str">
        <f t="shared" si="208"/>
        <v>Jun</v>
      </c>
      <c r="B3652" s="190" t="str">
        <f t="shared" si="209"/>
        <v>2024</v>
      </c>
      <c r="C3652" s="190" t="str">
        <f t="shared" si="210"/>
        <v>Jun-2024</v>
      </c>
      <c r="D3652" s="2">
        <v>45473</v>
      </c>
      <c r="E3652" t="s">
        <v>1175</v>
      </c>
      <c r="F3652" t="s">
        <v>1571</v>
      </c>
      <c r="G3652" t="s">
        <v>1176</v>
      </c>
      <c r="H3652" t="s">
        <v>698</v>
      </c>
      <c r="I3652" t="s">
        <v>1235</v>
      </c>
      <c r="J3652" t="s">
        <v>1236</v>
      </c>
      <c r="K3652" t="s">
        <v>1249</v>
      </c>
      <c r="L3652" t="s">
        <v>1250</v>
      </c>
      <c r="M3652" t="s">
        <v>1251</v>
      </c>
      <c r="N3652" t="s">
        <v>919</v>
      </c>
      <c r="O3652">
        <v>60</v>
      </c>
    </row>
    <row r="3653" spans="1:15" x14ac:dyDescent="0.35">
      <c r="A3653" s="189" t="str">
        <f t="shared" si="208"/>
        <v>Jun</v>
      </c>
      <c r="B3653" s="190" t="str">
        <f t="shared" si="209"/>
        <v>2024</v>
      </c>
      <c r="C3653" s="190" t="str">
        <f t="shared" si="210"/>
        <v>Jun-2024</v>
      </c>
      <c r="D3653" s="2">
        <v>45473</v>
      </c>
      <c r="E3653" t="s">
        <v>1175</v>
      </c>
      <c r="F3653" t="s">
        <v>1571</v>
      </c>
      <c r="G3653" t="s">
        <v>1176</v>
      </c>
      <c r="H3653" t="s">
        <v>698</v>
      </c>
      <c r="I3653" t="s">
        <v>1235</v>
      </c>
      <c r="J3653" t="s">
        <v>1236</v>
      </c>
      <c r="K3653" t="s">
        <v>1249</v>
      </c>
      <c r="L3653" t="s">
        <v>1250</v>
      </c>
      <c r="M3653" t="s">
        <v>1251</v>
      </c>
      <c r="N3653" t="s">
        <v>920</v>
      </c>
      <c r="O3653">
        <v>940</v>
      </c>
    </row>
    <row r="3654" spans="1:15" x14ac:dyDescent="0.35">
      <c r="A3654" s="189" t="str">
        <f t="shared" si="208"/>
        <v>Jun</v>
      </c>
      <c r="B3654" s="190" t="str">
        <f t="shared" si="209"/>
        <v>2024</v>
      </c>
      <c r="C3654" s="190" t="str">
        <f t="shared" si="210"/>
        <v>Jun-2024</v>
      </c>
      <c r="D3654" s="2">
        <v>45473</v>
      </c>
      <c r="E3654" t="s">
        <v>1175</v>
      </c>
      <c r="F3654" t="s">
        <v>1571</v>
      </c>
      <c r="G3654" t="s">
        <v>1176</v>
      </c>
      <c r="H3654" t="s">
        <v>698</v>
      </c>
      <c r="I3654" t="s">
        <v>1235</v>
      </c>
      <c r="J3654" t="s">
        <v>1236</v>
      </c>
      <c r="K3654" t="s">
        <v>1249</v>
      </c>
      <c r="L3654" t="s">
        <v>1250</v>
      </c>
      <c r="M3654" t="s">
        <v>1251</v>
      </c>
      <c r="N3654" t="s">
        <v>922</v>
      </c>
      <c r="O3654">
        <v>295</v>
      </c>
    </row>
    <row r="3655" spans="1:15" x14ac:dyDescent="0.35">
      <c r="A3655" s="189" t="str">
        <f t="shared" si="208"/>
        <v>Jun</v>
      </c>
      <c r="B3655" s="190" t="str">
        <f t="shared" si="209"/>
        <v>2024</v>
      </c>
      <c r="C3655" s="190" t="str">
        <f t="shared" si="210"/>
        <v>Jun-2024</v>
      </c>
      <c r="D3655" s="2">
        <v>45473</v>
      </c>
      <c r="E3655" t="s">
        <v>1175</v>
      </c>
      <c r="F3655" t="s">
        <v>1571</v>
      </c>
      <c r="G3655" t="s">
        <v>1176</v>
      </c>
      <c r="H3655" t="s">
        <v>698</v>
      </c>
      <c r="I3655" t="s">
        <v>1235</v>
      </c>
      <c r="J3655" t="s">
        <v>1236</v>
      </c>
      <c r="K3655" t="s">
        <v>1249</v>
      </c>
      <c r="L3655" t="s">
        <v>1250</v>
      </c>
      <c r="M3655" t="s">
        <v>1251</v>
      </c>
      <c r="N3655" t="s">
        <v>921</v>
      </c>
      <c r="O3655">
        <v>470</v>
      </c>
    </row>
    <row r="3656" spans="1:15" x14ac:dyDescent="0.35">
      <c r="A3656" s="189" t="str">
        <f t="shared" si="208"/>
        <v>Jun</v>
      </c>
      <c r="B3656" s="190" t="str">
        <f t="shared" si="209"/>
        <v>2024</v>
      </c>
      <c r="C3656" s="190" t="str">
        <f t="shared" si="210"/>
        <v>Jun-2024</v>
      </c>
      <c r="D3656" s="2">
        <v>45473</v>
      </c>
      <c r="E3656" t="s">
        <v>1175</v>
      </c>
      <c r="F3656" t="s">
        <v>1571</v>
      </c>
      <c r="G3656" t="s">
        <v>1176</v>
      </c>
      <c r="H3656" t="s">
        <v>698</v>
      </c>
      <c r="I3656" t="s">
        <v>1235</v>
      </c>
      <c r="J3656" t="s">
        <v>1236</v>
      </c>
      <c r="K3656" t="s">
        <v>1252</v>
      </c>
      <c r="L3656" t="s">
        <v>1253</v>
      </c>
      <c r="M3656" t="s">
        <v>1254</v>
      </c>
      <c r="N3656" t="s">
        <v>1528</v>
      </c>
      <c r="O3656">
        <v>55</v>
      </c>
    </row>
    <row r="3657" spans="1:15" x14ac:dyDescent="0.35">
      <c r="A3657" s="189" t="str">
        <f t="shared" si="208"/>
        <v>Jun</v>
      </c>
      <c r="B3657" s="190" t="str">
        <f t="shared" si="209"/>
        <v>2024</v>
      </c>
      <c r="C3657" s="190" t="str">
        <f t="shared" si="210"/>
        <v>Jun-2024</v>
      </c>
      <c r="D3657" s="2">
        <v>45473</v>
      </c>
      <c r="E3657" t="s">
        <v>1175</v>
      </c>
      <c r="F3657" t="s">
        <v>1571</v>
      </c>
      <c r="G3657" t="s">
        <v>1176</v>
      </c>
      <c r="H3657" t="s">
        <v>698</v>
      </c>
      <c r="I3657" t="s">
        <v>1235</v>
      </c>
      <c r="J3657" t="s">
        <v>1236</v>
      </c>
      <c r="K3657" t="s">
        <v>1252</v>
      </c>
      <c r="L3657" t="s">
        <v>1253</v>
      </c>
      <c r="M3657" t="s">
        <v>1254</v>
      </c>
      <c r="N3657" t="s">
        <v>1529</v>
      </c>
      <c r="O3657" t="s">
        <v>958</v>
      </c>
    </row>
    <row r="3658" spans="1:15" x14ac:dyDescent="0.35">
      <c r="A3658" s="189" t="str">
        <f t="shared" si="208"/>
        <v>Jun</v>
      </c>
      <c r="B3658" s="190" t="str">
        <f t="shared" si="209"/>
        <v>2024</v>
      </c>
      <c r="C3658" s="190" t="str">
        <f t="shared" si="210"/>
        <v>Jun-2024</v>
      </c>
      <c r="D3658" s="2">
        <v>45473</v>
      </c>
      <c r="E3658" t="s">
        <v>1175</v>
      </c>
      <c r="F3658" t="s">
        <v>1571</v>
      </c>
      <c r="G3658" t="s">
        <v>1176</v>
      </c>
      <c r="H3658" t="s">
        <v>698</v>
      </c>
      <c r="I3658" t="s">
        <v>1235</v>
      </c>
      <c r="J3658" t="s">
        <v>1236</v>
      </c>
      <c r="K3658" t="s">
        <v>1252</v>
      </c>
      <c r="L3658" t="s">
        <v>1253</v>
      </c>
      <c r="M3658" t="s">
        <v>1254</v>
      </c>
      <c r="N3658" t="s">
        <v>919</v>
      </c>
      <c r="O3658">
        <v>150</v>
      </c>
    </row>
    <row r="3659" spans="1:15" x14ac:dyDescent="0.35">
      <c r="A3659" s="189" t="str">
        <f t="shared" si="208"/>
        <v>Jun</v>
      </c>
      <c r="B3659" s="190" t="str">
        <f t="shared" si="209"/>
        <v>2024</v>
      </c>
      <c r="C3659" s="190" t="str">
        <f t="shared" si="210"/>
        <v>Jun-2024</v>
      </c>
      <c r="D3659" s="2">
        <v>45473</v>
      </c>
      <c r="E3659" t="s">
        <v>1175</v>
      </c>
      <c r="F3659" t="s">
        <v>1571</v>
      </c>
      <c r="G3659" t="s">
        <v>1176</v>
      </c>
      <c r="H3659" t="s">
        <v>698</v>
      </c>
      <c r="I3659" t="s">
        <v>1235</v>
      </c>
      <c r="J3659" t="s">
        <v>1236</v>
      </c>
      <c r="K3659" t="s">
        <v>1252</v>
      </c>
      <c r="L3659" t="s">
        <v>1253</v>
      </c>
      <c r="M3659" t="s">
        <v>1254</v>
      </c>
      <c r="N3659" t="s">
        <v>920</v>
      </c>
      <c r="O3659">
        <v>770</v>
      </c>
    </row>
    <row r="3660" spans="1:15" x14ac:dyDescent="0.35">
      <c r="A3660" s="189" t="str">
        <f t="shared" si="208"/>
        <v>Jun</v>
      </c>
      <c r="B3660" s="190" t="str">
        <f t="shared" si="209"/>
        <v>2024</v>
      </c>
      <c r="C3660" s="190" t="str">
        <f t="shared" si="210"/>
        <v>Jun-2024</v>
      </c>
      <c r="D3660" s="2">
        <v>45473</v>
      </c>
      <c r="E3660" t="s">
        <v>1175</v>
      </c>
      <c r="F3660" t="s">
        <v>1571</v>
      </c>
      <c r="G3660" t="s">
        <v>1176</v>
      </c>
      <c r="H3660" t="s">
        <v>698</v>
      </c>
      <c r="I3660" t="s">
        <v>1235</v>
      </c>
      <c r="J3660" t="s">
        <v>1236</v>
      </c>
      <c r="K3660" t="s">
        <v>1252</v>
      </c>
      <c r="L3660" t="s">
        <v>1253</v>
      </c>
      <c r="M3660" t="s">
        <v>1254</v>
      </c>
      <c r="N3660" t="s">
        <v>922</v>
      </c>
      <c r="O3660">
        <v>370</v>
      </c>
    </row>
    <row r="3661" spans="1:15" x14ac:dyDescent="0.35">
      <c r="A3661" s="189" t="str">
        <f t="shared" si="208"/>
        <v>Jun</v>
      </c>
      <c r="B3661" s="190" t="str">
        <f t="shared" si="209"/>
        <v>2024</v>
      </c>
      <c r="C3661" s="190" t="str">
        <f t="shared" si="210"/>
        <v>Jun-2024</v>
      </c>
      <c r="D3661" s="2">
        <v>45473</v>
      </c>
      <c r="E3661" t="s">
        <v>1175</v>
      </c>
      <c r="F3661" t="s">
        <v>1571</v>
      </c>
      <c r="G3661" t="s">
        <v>1176</v>
      </c>
      <c r="H3661" t="s">
        <v>698</v>
      </c>
      <c r="I3661" t="s">
        <v>1235</v>
      </c>
      <c r="J3661" t="s">
        <v>1236</v>
      </c>
      <c r="K3661" t="s">
        <v>1252</v>
      </c>
      <c r="L3661" t="s">
        <v>1253</v>
      </c>
      <c r="M3661" t="s">
        <v>1254</v>
      </c>
      <c r="N3661" t="s">
        <v>921</v>
      </c>
      <c r="O3661">
        <v>720</v>
      </c>
    </row>
    <row r="3662" spans="1:15" x14ac:dyDescent="0.35">
      <c r="A3662" s="189" t="str">
        <f t="shared" si="208"/>
        <v>Jun</v>
      </c>
      <c r="B3662" s="190" t="str">
        <f t="shared" si="209"/>
        <v>2024</v>
      </c>
      <c r="C3662" s="190" t="str">
        <f t="shared" si="210"/>
        <v>Jun-2024</v>
      </c>
      <c r="D3662" s="2">
        <v>45473</v>
      </c>
      <c r="E3662" t="s">
        <v>1175</v>
      </c>
      <c r="F3662" t="s">
        <v>1571</v>
      </c>
      <c r="G3662" t="s">
        <v>1176</v>
      </c>
      <c r="H3662" t="s">
        <v>698</v>
      </c>
      <c r="I3662" t="s">
        <v>1235</v>
      </c>
      <c r="J3662" t="s">
        <v>1236</v>
      </c>
      <c r="K3662" t="s">
        <v>1255</v>
      </c>
      <c r="L3662" t="s">
        <v>1256</v>
      </c>
      <c r="M3662" t="s">
        <v>1257</v>
      </c>
      <c r="N3662" t="s">
        <v>1528</v>
      </c>
      <c r="O3662">
        <v>170</v>
      </c>
    </row>
    <row r="3663" spans="1:15" x14ac:dyDescent="0.35">
      <c r="A3663" s="189" t="str">
        <f t="shared" si="208"/>
        <v>Jun</v>
      </c>
      <c r="B3663" s="190" t="str">
        <f t="shared" si="209"/>
        <v>2024</v>
      </c>
      <c r="C3663" s="190" t="str">
        <f t="shared" si="210"/>
        <v>Jun-2024</v>
      </c>
      <c r="D3663" s="2">
        <v>45473</v>
      </c>
      <c r="E3663" t="s">
        <v>1175</v>
      </c>
      <c r="F3663" t="s">
        <v>1571</v>
      </c>
      <c r="G3663" t="s">
        <v>1176</v>
      </c>
      <c r="H3663" t="s">
        <v>698</v>
      </c>
      <c r="I3663" t="s">
        <v>1235</v>
      </c>
      <c r="J3663" t="s">
        <v>1236</v>
      </c>
      <c r="K3663" t="s">
        <v>1255</v>
      </c>
      <c r="L3663" t="s">
        <v>1256</v>
      </c>
      <c r="M3663" t="s">
        <v>1257</v>
      </c>
      <c r="N3663" t="s">
        <v>1529</v>
      </c>
      <c r="O3663" t="s">
        <v>958</v>
      </c>
    </row>
    <row r="3664" spans="1:15" x14ac:dyDescent="0.35">
      <c r="A3664" s="189" t="str">
        <f t="shared" si="208"/>
        <v>Jun</v>
      </c>
      <c r="B3664" s="190" t="str">
        <f t="shared" si="209"/>
        <v>2024</v>
      </c>
      <c r="C3664" s="190" t="str">
        <f t="shared" si="210"/>
        <v>Jun-2024</v>
      </c>
      <c r="D3664" s="2">
        <v>45473</v>
      </c>
      <c r="E3664" t="s">
        <v>1175</v>
      </c>
      <c r="F3664" t="s">
        <v>1571</v>
      </c>
      <c r="G3664" t="s">
        <v>1176</v>
      </c>
      <c r="H3664" t="s">
        <v>698</v>
      </c>
      <c r="I3664" t="s">
        <v>1235</v>
      </c>
      <c r="J3664" t="s">
        <v>1236</v>
      </c>
      <c r="K3664" t="s">
        <v>1255</v>
      </c>
      <c r="L3664" t="s">
        <v>1256</v>
      </c>
      <c r="M3664" t="s">
        <v>1257</v>
      </c>
      <c r="N3664" t="s">
        <v>919</v>
      </c>
      <c r="O3664">
        <v>195</v>
      </c>
    </row>
    <row r="3665" spans="1:15" x14ac:dyDescent="0.35">
      <c r="A3665" s="189" t="str">
        <f t="shared" si="208"/>
        <v>Jun</v>
      </c>
      <c r="B3665" s="190" t="str">
        <f t="shared" si="209"/>
        <v>2024</v>
      </c>
      <c r="C3665" s="190" t="str">
        <f t="shared" si="210"/>
        <v>Jun-2024</v>
      </c>
      <c r="D3665" s="2">
        <v>45473</v>
      </c>
      <c r="E3665" t="s">
        <v>1175</v>
      </c>
      <c r="F3665" t="s">
        <v>1571</v>
      </c>
      <c r="G3665" t="s">
        <v>1176</v>
      </c>
      <c r="H3665" t="s">
        <v>698</v>
      </c>
      <c r="I3665" t="s">
        <v>1235</v>
      </c>
      <c r="J3665" t="s">
        <v>1236</v>
      </c>
      <c r="K3665" t="s">
        <v>1255</v>
      </c>
      <c r="L3665" t="s">
        <v>1256</v>
      </c>
      <c r="M3665" t="s">
        <v>1257</v>
      </c>
      <c r="N3665" t="s">
        <v>920</v>
      </c>
      <c r="O3665">
        <v>1710</v>
      </c>
    </row>
    <row r="3666" spans="1:15" x14ac:dyDescent="0.35">
      <c r="A3666" s="189" t="str">
        <f t="shared" si="208"/>
        <v>Jun</v>
      </c>
      <c r="B3666" s="190" t="str">
        <f t="shared" si="209"/>
        <v>2024</v>
      </c>
      <c r="C3666" s="190" t="str">
        <f t="shared" si="210"/>
        <v>Jun-2024</v>
      </c>
      <c r="D3666" s="2">
        <v>45473</v>
      </c>
      <c r="E3666" t="s">
        <v>1175</v>
      </c>
      <c r="F3666" t="s">
        <v>1571</v>
      </c>
      <c r="G3666" t="s">
        <v>1176</v>
      </c>
      <c r="H3666" t="s">
        <v>698</v>
      </c>
      <c r="I3666" t="s">
        <v>1235</v>
      </c>
      <c r="J3666" t="s">
        <v>1236</v>
      </c>
      <c r="K3666" t="s">
        <v>1255</v>
      </c>
      <c r="L3666" t="s">
        <v>1256</v>
      </c>
      <c r="M3666" t="s">
        <v>1257</v>
      </c>
      <c r="N3666" t="s">
        <v>922</v>
      </c>
      <c r="O3666">
        <v>400</v>
      </c>
    </row>
    <row r="3667" spans="1:15" x14ac:dyDescent="0.35">
      <c r="A3667" s="189" t="str">
        <f t="shared" si="208"/>
        <v>Jun</v>
      </c>
      <c r="B3667" s="190" t="str">
        <f t="shared" si="209"/>
        <v>2024</v>
      </c>
      <c r="C3667" s="190" t="str">
        <f t="shared" si="210"/>
        <v>Jun-2024</v>
      </c>
      <c r="D3667" s="2">
        <v>45473</v>
      </c>
      <c r="E3667" t="s">
        <v>1175</v>
      </c>
      <c r="F3667" t="s">
        <v>1571</v>
      </c>
      <c r="G3667" t="s">
        <v>1176</v>
      </c>
      <c r="H3667" t="s">
        <v>698</v>
      </c>
      <c r="I3667" t="s">
        <v>1235</v>
      </c>
      <c r="J3667" t="s">
        <v>1236</v>
      </c>
      <c r="K3667" t="s">
        <v>1255</v>
      </c>
      <c r="L3667" t="s">
        <v>1256</v>
      </c>
      <c r="M3667" t="s">
        <v>1257</v>
      </c>
      <c r="N3667" t="s">
        <v>921</v>
      </c>
      <c r="O3667">
        <v>880</v>
      </c>
    </row>
    <row r="3668" spans="1:15" x14ac:dyDescent="0.35">
      <c r="A3668" s="189" t="str">
        <f t="shared" si="208"/>
        <v>Jun</v>
      </c>
      <c r="B3668" s="190" t="str">
        <f t="shared" si="209"/>
        <v>2024</v>
      </c>
      <c r="C3668" s="190" t="str">
        <f t="shared" si="210"/>
        <v>Jun-2024</v>
      </c>
      <c r="D3668" s="2">
        <v>45473</v>
      </c>
      <c r="E3668" t="s">
        <v>1175</v>
      </c>
      <c r="F3668" t="s">
        <v>1571</v>
      </c>
      <c r="G3668" t="s">
        <v>1176</v>
      </c>
      <c r="H3668" t="s">
        <v>698</v>
      </c>
      <c r="I3668" t="s">
        <v>1235</v>
      </c>
      <c r="J3668" t="s">
        <v>1236</v>
      </c>
      <c r="K3668" t="s">
        <v>1258</v>
      </c>
      <c r="L3668" t="s">
        <v>1259</v>
      </c>
      <c r="M3668" t="s">
        <v>1260</v>
      </c>
      <c r="N3668" t="s">
        <v>1528</v>
      </c>
      <c r="O3668">
        <v>230</v>
      </c>
    </row>
    <row r="3669" spans="1:15" x14ac:dyDescent="0.35">
      <c r="A3669" s="189" t="str">
        <f t="shared" si="208"/>
        <v>Jun</v>
      </c>
      <c r="B3669" s="190" t="str">
        <f t="shared" si="209"/>
        <v>2024</v>
      </c>
      <c r="C3669" s="190" t="str">
        <f t="shared" si="210"/>
        <v>Jun-2024</v>
      </c>
      <c r="D3669" s="2">
        <v>45473</v>
      </c>
      <c r="E3669" t="s">
        <v>1175</v>
      </c>
      <c r="F3669" t="s">
        <v>1571</v>
      </c>
      <c r="G3669" t="s">
        <v>1176</v>
      </c>
      <c r="H3669" t="s">
        <v>698</v>
      </c>
      <c r="I3669" t="s">
        <v>1235</v>
      </c>
      <c r="J3669" t="s">
        <v>1236</v>
      </c>
      <c r="K3669" t="s">
        <v>1258</v>
      </c>
      <c r="L3669" t="s">
        <v>1259</v>
      </c>
      <c r="M3669" t="s">
        <v>1260</v>
      </c>
      <c r="N3669" t="s">
        <v>1529</v>
      </c>
      <c r="O3669" t="s">
        <v>958</v>
      </c>
    </row>
    <row r="3670" spans="1:15" x14ac:dyDescent="0.35">
      <c r="A3670" s="189" t="str">
        <f t="shared" si="208"/>
        <v>Jun</v>
      </c>
      <c r="B3670" s="190" t="str">
        <f t="shared" si="209"/>
        <v>2024</v>
      </c>
      <c r="C3670" s="190" t="str">
        <f t="shared" si="210"/>
        <v>Jun-2024</v>
      </c>
      <c r="D3670" s="2">
        <v>45473</v>
      </c>
      <c r="E3670" t="s">
        <v>1175</v>
      </c>
      <c r="F3670" t="s">
        <v>1571</v>
      </c>
      <c r="G3670" t="s">
        <v>1176</v>
      </c>
      <c r="H3670" t="s">
        <v>698</v>
      </c>
      <c r="I3670" t="s">
        <v>1235</v>
      </c>
      <c r="J3670" t="s">
        <v>1236</v>
      </c>
      <c r="K3670" t="s">
        <v>1258</v>
      </c>
      <c r="L3670" t="s">
        <v>1259</v>
      </c>
      <c r="M3670" t="s">
        <v>1260</v>
      </c>
      <c r="N3670" t="s">
        <v>919</v>
      </c>
      <c r="O3670">
        <v>1170</v>
      </c>
    </row>
    <row r="3671" spans="1:15" x14ac:dyDescent="0.35">
      <c r="A3671" s="189" t="str">
        <f t="shared" si="208"/>
        <v>Jun</v>
      </c>
      <c r="B3671" s="190" t="str">
        <f t="shared" si="209"/>
        <v>2024</v>
      </c>
      <c r="C3671" s="190" t="str">
        <f t="shared" si="210"/>
        <v>Jun-2024</v>
      </c>
      <c r="D3671" s="2">
        <v>45473</v>
      </c>
      <c r="E3671" t="s">
        <v>1175</v>
      </c>
      <c r="F3671" t="s">
        <v>1571</v>
      </c>
      <c r="G3671" t="s">
        <v>1176</v>
      </c>
      <c r="H3671" t="s">
        <v>698</v>
      </c>
      <c r="I3671" t="s">
        <v>1235</v>
      </c>
      <c r="J3671" t="s">
        <v>1236</v>
      </c>
      <c r="K3671" t="s">
        <v>1258</v>
      </c>
      <c r="L3671" t="s">
        <v>1259</v>
      </c>
      <c r="M3671" t="s">
        <v>1260</v>
      </c>
      <c r="N3671" t="s">
        <v>920</v>
      </c>
      <c r="O3671">
        <v>3810</v>
      </c>
    </row>
    <row r="3672" spans="1:15" x14ac:dyDescent="0.35">
      <c r="A3672" s="189" t="str">
        <f t="shared" si="208"/>
        <v>Jun</v>
      </c>
      <c r="B3672" s="190" t="str">
        <f t="shared" si="209"/>
        <v>2024</v>
      </c>
      <c r="C3672" s="190" t="str">
        <f t="shared" si="210"/>
        <v>Jun-2024</v>
      </c>
      <c r="D3672" s="2">
        <v>45473</v>
      </c>
      <c r="E3672" t="s">
        <v>1175</v>
      </c>
      <c r="F3672" t="s">
        <v>1571</v>
      </c>
      <c r="G3672" t="s">
        <v>1176</v>
      </c>
      <c r="H3672" t="s">
        <v>698</v>
      </c>
      <c r="I3672" t="s">
        <v>1235</v>
      </c>
      <c r="J3672" t="s">
        <v>1236</v>
      </c>
      <c r="K3672" t="s">
        <v>1258</v>
      </c>
      <c r="L3672" t="s">
        <v>1259</v>
      </c>
      <c r="M3672" t="s">
        <v>1260</v>
      </c>
      <c r="N3672" t="s">
        <v>922</v>
      </c>
      <c r="O3672">
        <v>1020</v>
      </c>
    </row>
    <row r="3673" spans="1:15" x14ac:dyDescent="0.35">
      <c r="A3673" s="189" t="str">
        <f t="shared" si="208"/>
        <v>Jun</v>
      </c>
      <c r="B3673" s="190" t="str">
        <f t="shared" si="209"/>
        <v>2024</v>
      </c>
      <c r="C3673" s="190" t="str">
        <f t="shared" si="210"/>
        <v>Jun-2024</v>
      </c>
      <c r="D3673" s="2">
        <v>45473</v>
      </c>
      <c r="E3673" t="s">
        <v>1175</v>
      </c>
      <c r="F3673" t="s">
        <v>1571</v>
      </c>
      <c r="G3673" t="s">
        <v>1176</v>
      </c>
      <c r="H3673" t="s">
        <v>698</v>
      </c>
      <c r="I3673" t="s">
        <v>1235</v>
      </c>
      <c r="J3673" t="s">
        <v>1236</v>
      </c>
      <c r="K3673" t="s">
        <v>1258</v>
      </c>
      <c r="L3673" t="s">
        <v>1259</v>
      </c>
      <c r="M3673" t="s">
        <v>1260</v>
      </c>
      <c r="N3673" t="s">
        <v>921</v>
      </c>
      <c r="O3673">
        <v>1800</v>
      </c>
    </row>
    <row r="3674" spans="1:15" x14ac:dyDescent="0.35">
      <c r="A3674" s="189" t="str">
        <f t="shared" si="208"/>
        <v>Jun</v>
      </c>
      <c r="B3674" s="190" t="str">
        <f t="shared" si="209"/>
        <v>2024</v>
      </c>
      <c r="C3674" s="190" t="str">
        <f t="shared" si="210"/>
        <v>Jun-2024</v>
      </c>
      <c r="D3674" s="2">
        <v>45473</v>
      </c>
      <c r="E3674" t="s">
        <v>1175</v>
      </c>
      <c r="F3674" t="s">
        <v>1571</v>
      </c>
      <c r="G3674" t="s">
        <v>1176</v>
      </c>
      <c r="H3674" t="s">
        <v>698</v>
      </c>
      <c r="I3674" t="s">
        <v>1235</v>
      </c>
      <c r="J3674" t="s">
        <v>1236</v>
      </c>
      <c r="K3674" t="s">
        <v>1261</v>
      </c>
      <c r="L3674" t="s">
        <v>1262</v>
      </c>
      <c r="M3674" t="s">
        <v>1263</v>
      </c>
      <c r="N3674" t="s">
        <v>1528</v>
      </c>
      <c r="O3674">
        <v>90</v>
      </c>
    </row>
    <row r="3675" spans="1:15" x14ac:dyDescent="0.35">
      <c r="A3675" s="189" t="str">
        <f t="shared" si="208"/>
        <v>Jun</v>
      </c>
      <c r="B3675" s="190" t="str">
        <f t="shared" si="209"/>
        <v>2024</v>
      </c>
      <c r="C3675" s="190" t="str">
        <f t="shared" si="210"/>
        <v>Jun-2024</v>
      </c>
      <c r="D3675" s="2">
        <v>45473</v>
      </c>
      <c r="E3675" t="s">
        <v>1175</v>
      </c>
      <c r="F3675" t="s">
        <v>1571</v>
      </c>
      <c r="G3675" t="s">
        <v>1176</v>
      </c>
      <c r="H3675" t="s">
        <v>698</v>
      </c>
      <c r="I3675" t="s">
        <v>1235</v>
      </c>
      <c r="J3675" t="s">
        <v>1236</v>
      </c>
      <c r="K3675" t="s">
        <v>1261</v>
      </c>
      <c r="L3675" t="s">
        <v>1262</v>
      </c>
      <c r="M3675" t="s">
        <v>1263</v>
      </c>
      <c r="N3675" t="s">
        <v>1529</v>
      </c>
      <c r="O3675" t="s">
        <v>958</v>
      </c>
    </row>
    <row r="3676" spans="1:15" x14ac:dyDescent="0.35">
      <c r="A3676" s="189" t="str">
        <f t="shared" si="208"/>
        <v>Jun</v>
      </c>
      <c r="B3676" s="190" t="str">
        <f t="shared" si="209"/>
        <v>2024</v>
      </c>
      <c r="C3676" s="190" t="str">
        <f t="shared" si="210"/>
        <v>Jun-2024</v>
      </c>
      <c r="D3676" s="2">
        <v>45473</v>
      </c>
      <c r="E3676" t="s">
        <v>1175</v>
      </c>
      <c r="F3676" t="s">
        <v>1571</v>
      </c>
      <c r="G3676" t="s">
        <v>1176</v>
      </c>
      <c r="H3676" t="s">
        <v>698</v>
      </c>
      <c r="I3676" t="s">
        <v>1235</v>
      </c>
      <c r="J3676" t="s">
        <v>1236</v>
      </c>
      <c r="K3676" t="s">
        <v>1261</v>
      </c>
      <c r="L3676" t="s">
        <v>1262</v>
      </c>
      <c r="M3676" t="s">
        <v>1263</v>
      </c>
      <c r="N3676" t="s">
        <v>919</v>
      </c>
      <c r="O3676">
        <v>265</v>
      </c>
    </row>
    <row r="3677" spans="1:15" x14ac:dyDescent="0.35">
      <c r="A3677" s="189" t="str">
        <f t="shared" si="208"/>
        <v>Jun</v>
      </c>
      <c r="B3677" s="190" t="str">
        <f t="shared" si="209"/>
        <v>2024</v>
      </c>
      <c r="C3677" s="190" t="str">
        <f t="shared" si="210"/>
        <v>Jun-2024</v>
      </c>
      <c r="D3677" s="2">
        <v>45473</v>
      </c>
      <c r="E3677" t="s">
        <v>1175</v>
      </c>
      <c r="F3677" t="s">
        <v>1571</v>
      </c>
      <c r="G3677" t="s">
        <v>1176</v>
      </c>
      <c r="H3677" t="s">
        <v>698</v>
      </c>
      <c r="I3677" t="s">
        <v>1235</v>
      </c>
      <c r="J3677" t="s">
        <v>1236</v>
      </c>
      <c r="K3677" t="s">
        <v>1261</v>
      </c>
      <c r="L3677" t="s">
        <v>1262</v>
      </c>
      <c r="M3677" t="s">
        <v>1263</v>
      </c>
      <c r="N3677" t="s">
        <v>920</v>
      </c>
      <c r="O3677">
        <v>1840</v>
      </c>
    </row>
    <row r="3678" spans="1:15" x14ac:dyDescent="0.35">
      <c r="A3678" s="189" t="str">
        <f t="shared" si="208"/>
        <v>Jun</v>
      </c>
      <c r="B3678" s="190" t="str">
        <f t="shared" si="209"/>
        <v>2024</v>
      </c>
      <c r="C3678" s="190" t="str">
        <f t="shared" si="210"/>
        <v>Jun-2024</v>
      </c>
      <c r="D3678" s="2">
        <v>45473</v>
      </c>
      <c r="E3678" t="s">
        <v>1175</v>
      </c>
      <c r="F3678" t="s">
        <v>1571</v>
      </c>
      <c r="G3678" t="s">
        <v>1176</v>
      </c>
      <c r="H3678" t="s">
        <v>698</v>
      </c>
      <c r="I3678" t="s">
        <v>1235</v>
      </c>
      <c r="J3678" t="s">
        <v>1236</v>
      </c>
      <c r="K3678" t="s">
        <v>1261</v>
      </c>
      <c r="L3678" t="s">
        <v>1262</v>
      </c>
      <c r="M3678" t="s">
        <v>1263</v>
      </c>
      <c r="N3678" t="s">
        <v>922</v>
      </c>
      <c r="O3678">
        <v>365</v>
      </c>
    </row>
    <row r="3679" spans="1:15" x14ac:dyDescent="0.35">
      <c r="A3679" s="189" t="str">
        <f t="shared" si="208"/>
        <v>Jun</v>
      </c>
      <c r="B3679" s="190" t="str">
        <f t="shared" si="209"/>
        <v>2024</v>
      </c>
      <c r="C3679" s="190" t="str">
        <f t="shared" si="210"/>
        <v>Jun-2024</v>
      </c>
      <c r="D3679" s="2">
        <v>45473</v>
      </c>
      <c r="E3679" t="s">
        <v>1175</v>
      </c>
      <c r="F3679" t="s">
        <v>1571</v>
      </c>
      <c r="G3679" t="s">
        <v>1176</v>
      </c>
      <c r="H3679" t="s">
        <v>698</v>
      </c>
      <c r="I3679" t="s">
        <v>1235</v>
      </c>
      <c r="J3679" t="s">
        <v>1236</v>
      </c>
      <c r="K3679" t="s">
        <v>1261</v>
      </c>
      <c r="L3679" t="s">
        <v>1262</v>
      </c>
      <c r="M3679" t="s">
        <v>1263</v>
      </c>
      <c r="N3679" t="s">
        <v>921</v>
      </c>
      <c r="O3679">
        <v>870</v>
      </c>
    </row>
    <row r="3680" spans="1:15" x14ac:dyDescent="0.35">
      <c r="A3680" s="189" t="str">
        <f t="shared" si="208"/>
        <v>Jun</v>
      </c>
      <c r="B3680" s="190" t="str">
        <f t="shared" si="209"/>
        <v>2024</v>
      </c>
      <c r="C3680" s="190" t="str">
        <f t="shared" si="210"/>
        <v>Jun-2024</v>
      </c>
      <c r="D3680" s="2">
        <v>45473</v>
      </c>
      <c r="E3680" t="s">
        <v>1264</v>
      </c>
      <c r="F3680" t="s">
        <v>1265</v>
      </c>
      <c r="G3680" t="s">
        <v>1266</v>
      </c>
      <c r="H3680" t="s">
        <v>663</v>
      </c>
      <c r="I3680" t="s">
        <v>1267</v>
      </c>
      <c r="J3680" t="s">
        <v>1268</v>
      </c>
      <c r="K3680" t="s">
        <v>1269</v>
      </c>
      <c r="L3680" t="s">
        <v>1270</v>
      </c>
      <c r="M3680" t="s">
        <v>1271</v>
      </c>
      <c r="N3680" t="s">
        <v>1528</v>
      </c>
      <c r="O3680" t="s">
        <v>958</v>
      </c>
    </row>
    <row r="3681" spans="1:15" x14ac:dyDescent="0.35">
      <c r="A3681" s="189" t="str">
        <f t="shared" si="208"/>
        <v>Jun</v>
      </c>
      <c r="B3681" s="190" t="str">
        <f t="shared" si="209"/>
        <v>2024</v>
      </c>
      <c r="C3681" s="190" t="str">
        <f t="shared" si="210"/>
        <v>Jun-2024</v>
      </c>
      <c r="D3681" s="2">
        <v>45473</v>
      </c>
      <c r="E3681" t="s">
        <v>1264</v>
      </c>
      <c r="F3681" t="s">
        <v>1265</v>
      </c>
      <c r="G3681" t="s">
        <v>1266</v>
      </c>
      <c r="H3681" t="s">
        <v>663</v>
      </c>
      <c r="I3681" t="s">
        <v>1267</v>
      </c>
      <c r="J3681" t="s">
        <v>1268</v>
      </c>
      <c r="K3681" t="s">
        <v>1269</v>
      </c>
      <c r="L3681" t="s">
        <v>1270</v>
      </c>
      <c r="M3681" t="s">
        <v>1271</v>
      </c>
      <c r="N3681" t="s">
        <v>1529</v>
      </c>
      <c r="O3681" t="s">
        <v>958</v>
      </c>
    </row>
    <row r="3682" spans="1:15" x14ac:dyDescent="0.35">
      <c r="A3682" s="189" t="str">
        <f t="shared" si="208"/>
        <v>Jun</v>
      </c>
      <c r="B3682" s="190" t="str">
        <f t="shared" si="209"/>
        <v>2024</v>
      </c>
      <c r="C3682" s="190" t="str">
        <f t="shared" si="210"/>
        <v>Jun-2024</v>
      </c>
      <c r="D3682" s="2">
        <v>45473</v>
      </c>
      <c r="E3682" t="s">
        <v>1264</v>
      </c>
      <c r="F3682" t="s">
        <v>1265</v>
      </c>
      <c r="G3682" t="s">
        <v>1266</v>
      </c>
      <c r="H3682" t="s">
        <v>663</v>
      </c>
      <c r="I3682" t="s">
        <v>1267</v>
      </c>
      <c r="J3682" t="s">
        <v>1268</v>
      </c>
      <c r="K3682" t="s">
        <v>1269</v>
      </c>
      <c r="L3682" t="s">
        <v>1270</v>
      </c>
      <c r="M3682" t="s">
        <v>1271</v>
      </c>
      <c r="N3682" t="s">
        <v>919</v>
      </c>
      <c r="O3682">
        <v>60</v>
      </c>
    </row>
    <row r="3683" spans="1:15" x14ac:dyDescent="0.35">
      <c r="A3683" s="189" t="str">
        <f t="shared" si="208"/>
        <v>Jun</v>
      </c>
      <c r="B3683" s="190" t="str">
        <f t="shared" si="209"/>
        <v>2024</v>
      </c>
      <c r="C3683" s="190" t="str">
        <f t="shared" si="210"/>
        <v>Jun-2024</v>
      </c>
      <c r="D3683" s="2">
        <v>45473</v>
      </c>
      <c r="E3683" t="s">
        <v>1264</v>
      </c>
      <c r="F3683" t="s">
        <v>1265</v>
      </c>
      <c r="G3683" t="s">
        <v>1266</v>
      </c>
      <c r="H3683" t="s">
        <v>663</v>
      </c>
      <c r="I3683" t="s">
        <v>1267</v>
      </c>
      <c r="J3683" t="s">
        <v>1268</v>
      </c>
      <c r="K3683" t="s">
        <v>1269</v>
      </c>
      <c r="L3683" t="s">
        <v>1270</v>
      </c>
      <c r="M3683" t="s">
        <v>1271</v>
      </c>
      <c r="N3683" t="s">
        <v>920</v>
      </c>
      <c r="O3683">
        <v>685</v>
      </c>
    </row>
    <row r="3684" spans="1:15" x14ac:dyDescent="0.35">
      <c r="A3684" s="189" t="str">
        <f t="shared" si="208"/>
        <v>Jun</v>
      </c>
      <c r="B3684" s="190" t="str">
        <f t="shared" si="209"/>
        <v>2024</v>
      </c>
      <c r="C3684" s="190" t="str">
        <f t="shared" si="210"/>
        <v>Jun-2024</v>
      </c>
      <c r="D3684" s="2">
        <v>45473</v>
      </c>
      <c r="E3684" t="s">
        <v>1264</v>
      </c>
      <c r="F3684" t="s">
        <v>1265</v>
      </c>
      <c r="G3684" t="s">
        <v>1266</v>
      </c>
      <c r="H3684" t="s">
        <v>663</v>
      </c>
      <c r="I3684" t="s">
        <v>1267</v>
      </c>
      <c r="J3684" t="s">
        <v>1268</v>
      </c>
      <c r="K3684" t="s">
        <v>1269</v>
      </c>
      <c r="L3684" t="s">
        <v>1270</v>
      </c>
      <c r="M3684" t="s">
        <v>1271</v>
      </c>
      <c r="N3684" t="s">
        <v>922</v>
      </c>
      <c r="O3684">
        <v>870</v>
      </c>
    </row>
    <row r="3685" spans="1:15" x14ac:dyDescent="0.35">
      <c r="A3685" s="189" t="str">
        <f t="shared" si="208"/>
        <v>Jun</v>
      </c>
      <c r="B3685" s="190" t="str">
        <f t="shared" si="209"/>
        <v>2024</v>
      </c>
      <c r="C3685" s="190" t="str">
        <f t="shared" si="210"/>
        <v>Jun-2024</v>
      </c>
      <c r="D3685" s="2">
        <v>45473</v>
      </c>
      <c r="E3685" t="s">
        <v>1264</v>
      </c>
      <c r="F3685" t="s">
        <v>1265</v>
      </c>
      <c r="G3685" t="s">
        <v>1266</v>
      </c>
      <c r="H3685" t="s">
        <v>663</v>
      </c>
      <c r="I3685" t="s">
        <v>1267</v>
      </c>
      <c r="J3685" t="s">
        <v>1268</v>
      </c>
      <c r="K3685" t="s">
        <v>1269</v>
      </c>
      <c r="L3685" t="s">
        <v>1270</v>
      </c>
      <c r="M3685" t="s">
        <v>1271</v>
      </c>
      <c r="N3685" t="s">
        <v>921</v>
      </c>
      <c r="O3685">
        <v>760</v>
      </c>
    </row>
    <row r="3686" spans="1:15" x14ac:dyDescent="0.35">
      <c r="A3686" s="189" t="str">
        <f t="shared" si="208"/>
        <v>Jun</v>
      </c>
      <c r="B3686" s="190" t="str">
        <f t="shared" si="209"/>
        <v>2024</v>
      </c>
      <c r="C3686" s="190" t="str">
        <f t="shared" si="210"/>
        <v>Jun-2024</v>
      </c>
      <c r="D3686" s="2">
        <v>45473</v>
      </c>
      <c r="E3686" t="s">
        <v>1264</v>
      </c>
      <c r="F3686" t="s">
        <v>1265</v>
      </c>
      <c r="G3686" t="s">
        <v>1266</v>
      </c>
      <c r="H3686" t="s">
        <v>663</v>
      </c>
      <c r="I3686" t="s">
        <v>1267</v>
      </c>
      <c r="J3686" t="s">
        <v>1268</v>
      </c>
      <c r="K3686" t="s">
        <v>1272</v>
      </c>
      <c r="L3686" t="s">
        <v>1273</v>
      </c>
      <c r="M3686" t="s">
        <v>1274</v>
      </c>
      <c r="N3686" t="s">
        <v>1528</v>
      </c>
      <c r="O3686">
        <v>35</v>
      </c>
    </row>
    <row r="3687" spans="1:15" x14ac:dyDescent="0.35">
      <c r="A3687" s="189" t="str">
        <f t="shared" si="208"/>
        <v>Jun</v>
      </c>
      <c r="B3687" s="190" t="str">
        <f t="shared" si="209"/>
        <v>2024</v>
      </c>
      <c r="C3687" s="190" t="str">
        <f t="shared" si="210"/>
        <v>Jun-2024</v>
      </c>
      <c r="D3687" s="2">
        <v>45473</v>
      </c>
      <c r="E3687" t="s">
        <v>1264</v>
      </c>
      <c r="F3687" t="s">
        <v>1265</v>
      </c>
      <c r="G3687" t="s">
        <v>1266</v>
      </c>
      <c r="H3687" t="s">
        <v>663</v>
      </c>
      <c r="I3687" t="s">
        <v>1267</v>
      </c>
      <c r="J3687" t="s">
        <v>1268</v>
      </c>
      <c r="K3687" t="s">
        <v>1272</v>
      </c>
      <c r="L3687" t="s">
        <v>1273</v>
      </c>
      <c r="M3687" t="s">
        <v>1274</v>
      </c>
      <c r="N3687" t="s">
        <v>1529</v>
      </c>
      <c r="O3687" t="s">
        <v>958</v>
      </c>
    </row>
    <row r="3688" spans="1:15" x14ac:dyDescent="0.35">
      <c r="A3688" s="189" t="str">
        <f t="shared" si="208"/>
        <v>Jun</v>
      </c>
      <c r="B3688" s="190" t="str">
        <f t="shared" si="209"/>
        <v>2024</v>
      </c>
      <c r="C3688" s="190" t="str">
        <f t="shared" si="210"/>
        <v>Jun-2024</v>
      </c>
      <c r="D3688" s="2">
        <v>45473</v>
      </c>
      <c r="E3688" t="s">
        <v>1264</v>
      </c>
      <c r="F3688" t="s">
        <v>1265</v>
      </c>
      <c r="G3688" t="s">
        <v>1266</v>
      </c>
      <c r="H3688" t="s">
        <v>663</v>
      </c>
      <c r="I3688" t="s">
        <v>1267</v>
      </c>
      <c r="J3688" t="s">
        <v>1268</v>
      </c>
      <c r="K3688" t="s">
        <v>1272</v>
      </c>
      <c r="L3688" t="s">
        <v>1273</v>
      </c>
      <c r="M3688" t="s">
        <v>1274</v>
      </c>
      <c r="N3688" t="s">
        <v>919</v>
      </c>
      <c r="O3688">
        <v>95</v>
      </c>
    </row>
    <row r="3689" spans="1:15" x14ac:dyDescent="0.35">
      <c r="A3689" s="189" t="str">
        <f t="shared" si="208"/>
        <v>Jun</v>
      </c>
      <c r="B3689" s="190" t="str">
        <f t="shared" si="209"/>
        <v>2024</v>
      </c>
      <c r="C3689" s="190" t="str">
        <f t="shared" si="210"/>
        <v>Jun-2024</v>
      </c>
      <c r="D3689" s="2">
        <v>45473</v>
      </c>
      <c r="E3689" t="s">
        <v>1264</v>
      </c>
      <c r="F3689" t="s">
        <v>1265</v>
      </c>
      <c r="G3689" t="s">
        <v>1266</v>
      </c>
      <c r="H3689" t="s">
        <v>663</v>
      </c>
      <c r="I3689" t="s">
        <v>1267</v>
      </c>
      <c r="J3689" t="s">
        <v>1268</v>
      </c>
      <c r="K3689" t="s">
        <v>1272</v>
      </c>
      <c r="L3689" t="s">
        <v>1273</v>
      </c>
      <c r="M3689" t="s">
        <v>1274</v>
      </c>
      <c r="N3689" t="s">
        <v>920</v>
      </c>
      <c r="O3689">
        <v>745</v>
      </c>
    </row>
    <row r="3690" spans="1:15" x14ac:dyDescent="0.35">
      <c r="A3690" s="189" t="str">
        <f t="shared" si="208"/>
        <v>Jun</v>
      </c>
      <c r="B3690" s="190" t="str">
        <f t="shared" si="209"/>
        <v>2024</v>
      </c>
      <c r="C3690" s="190" t="str">
        <f t="shared" si="210"/>
        <v>Jun-2024</v>
      </c>
      <c r="D3690" s="2">
        <v>45473</v>
      </c>
      <c r="E3690" t="s">
        <v>1264</v>
      </c>
      <c r="F3690" t="s">
        <v>1265</v>
      </c>
      <c r="G3690" t="s">
        <v>1266</v>
      </c>
      <c r="H3690" t="s">
        <v>663</v>
      </c>
      <c r="I3690" t="s">
        <v>1267</v>
      </c>
      <c r="J3690" t="s">
        <v>1268</v>
      </c>
      <c r="K3690" t="s">
        <v>1272</v>
      </c>
      <c r="L3690" t="s">
        <v>1273</v>
      </c>
      <c r="M3690" t="s">
        <v>1274</v>
      </c>
      <c r="N3690" t="s">
        <v>922</v>
      </c>
      <c r="O3690">
        <v>1210</v>
      </c>
    </row>
    <row r="3691" spans="1:15" x14ac:dyDescent="0.35">
      <c r="A3691" s="189" t="str">
        <f t="shared" si="208"/>
        <v>Jun</v>
      </c>
      <c r="B3691" s="190" t="str">
        <f t="shared" si="209"/>
        <v>2024</v>
      </c>
      <c r="C3691" s="190" t="str">
        <f t="shared" si="210"/>
        <v>Jun-2024</v>
      </c>
      <c r="D3691" s="2">
        <v>45473</v>
      </c>
      <c r="E3691" t="s">
        <v>1264</v>
      </c>
      <c r="F3691" t="s">
        <v>1265</v>
      </c>
      <c r="G3691" t="s">
        <v>1266</v>
      </c>
      <c r="H3691" t="s">
        <v>663</v>
      </c>
      <c r="I3691" t="s">
        <v>1267</v>
      </c>
      <c r="J3691" t="s">
        <v>1268</v>
      </c>
      <c r="K3691" t="s">
        <v>1272</v>
      </c>
      <c r="L3691" t="s">
        <v>1273</v>
      </c>
      <c r="M3691" t="s">
        <v>1274</v>
      </c>
      <c r="N3691" t="s">
        <v>921</v>
      </c>
      <c r="O3691">
        <v>800</v>
      </c>
    </row>
    <row r="3692" spans="1:15" x14ac:dyDescent="0.35">
      <c r="A3692" s="189" t="str">
        <f t="shared" si="208"/>
        <v>Jun</v>
      </c>
      <c r="B3692" s="190" t="str">
        <f t="shared" si="209"/>
        <v>2024</v>
      </c>
      <c r="C3692" s="190" t="str">
        <f t="shared" si="210"/>
        <v>Jun-2024</v>
      </c>
      <c r="D3692" s="2">
        <v>45473</v>
      </c>
      <c r="E3692" t="s">
        <v>1264</v>
      </c>
      <c r="F3692" t="s">
        <v>1265</v>
      </c>
      <c r="G3692" t="s">
        <v>1266</v>
      </c>
      <c r="H3692" t="s">
        <v>663</v>
      </c>
      <c r="I3692" t="s">
        <v>1267</v>
      </c>
      <c r="J3692" t="s">
        <v>1268</v>
      </c>
      <c r="K3692" t="s">
        <v>1275</v>
      </c>
      <c r="L3692" t="s">
        <v>1276</v>
      </c>
      <c r="M3692" t="s">
        <v>1277</v>
      </c>
      <c r="N3692" t="s">
        <v>1528</v>
      </c>
      <c r="O3692">
        <v>35</v>
      </c>
    </row>
    <row r="3693" spans="1:15" x14ac:dyDescent="0.35">
      <c r="A3693" s="189" t="str">
        <f t="shared" si="208"/>
        <v>Jun</v>
      </c>
      <c r="B3693" s="190" t="str">
        <f t="shared" si="209"/>
        <v>2024</v>
      </c>
      <c r="C3693" s="190" t="str">
        <f t="shared" si="210"/>
        <v>Jun-2024</v>
      </c>
      <c r="D3693" s="2">
        <v>45473</v>
      </c>
      <c r="E3693" t="s">
        <v>1264</v>
      </c>
      <c r="F3693" t="s">
        <v>1265</v>
      </c>
      <c r="G3693" t="s">
        <v>1266</v>
      </c>
      <c r="H3693" t="s">
        <v>663</v>
      </c>
      <c r="I3693" t="s">
        <v>1267</v>
      </c>
      <c r="J3693" t="s">
        <v>1268</v>
      </c>
      <c r="K3693" t="s">
        <v>1275</v>
      </c>
      <c r="L3693" t="s">
        <v>1276</v>
      </c>
      <c r="M3693" t="s">
        <v>1277</v>
      </c>
      <c r="N3693" t="s">
        <v>1529</v>
      </c>
      <c r="O3693" t="s">
        <v>958</v>
      </c>
    </row>
    <row r="3694" spans="1:15" x14ac:dyDescent="0.35">
      <c r="A3694" s="189" t="str">
        <f t="shared" si="208"/>
        <v>Jun</v>
      </c>
      <c r="B3694" s="190" t="str">
        <f t="shared" si="209"/>
        <v>2024</v>
      </c>
      <c r="C3694" s="190" t="str">
        <f t="shared" si="210"/>
        <v>Jun-2024</v>
      </c>
      <c r="D3694" s="2">
        <v>45473</v>
      </c>
      <c r="E3694" t="s">
        <v>1264</v>
      </c>
      <c r="F3694" t="s">
        <v>1265</v>
      </c>
      <c r="G3694" t="s">
        <v>1266</v>
      </c>
      <c r="H3694" t="s">
        <v>663</v>
      </c>
      <c r="I3694" t="s">
        <v>1267</v>
      </c>
      <c r="J3694" t="s">
        <v>1268</v>
      </c>
      <c r="K3694" t="s">
        <v>1275</v>
      </c>
      <c r="L3694" t="s">
        <v>1276</v>
      </c>
      <c r="M3694" t="s">
        <v>1277</v>
      </c>
      <c r="N3694" t="s">
        <v>919</v>
      </c>
      <c r="O3694">
        <v>60</v>
      </c>
    </row>
    <row r="3695" spans="1:15" x14ac:dyDescent="0.35">
      <c r="A3695" s="189" t="str">
        <f t="shared" si="208"/>
        <v>Jun</v>
      </c>
      <c r="B3695" s="190" t="str">
        <f t="shared" si="209"/>
        <v>2024</v>
      </c>
      <c r="C3695" s="190" t="str">
        <f t="shared" si="210"/>
        <v>Jun-2024</v>
      </c>
      <c r="D3695" s="2">
        <v>45473</v>
      </c>
      <c r="E3695" t="s">
        <v>1264</v>
      </c>
      <c r="F3695" t="s">
        <v>1265</v>
      </c>
      <c r="G3695" t="s">
        <v>1266</v>
      </c>
      <c r="H3695" t="s">
        <v>663</v>
      </c>
      <c r="I3695" t="s">
        <v>1267</v>
      </c>
      <c r="J3695" t="s">
        <v>1268</v>
      </c>
      <c r="K3695" t="s">
        <v>1275</v>
      </c>
      <c r="L3695" t="s">
        <v>1276</v>
      </c>
      <c r="M3695" t="s">
        <v>1277</v>
      </c>
      <c r="N3695" t="s">
        <v>920</v>
      </c>
      <c r="O3695">
        <v>685</v>
      </c>
    </row>
    <row r="3696" spans="1:15" x14ac:dyDescent="0.35">
      <c r="A3696" s="189" t="str">
        <f t="shared" si="208"/>
        <v>Jun</v>
      </c>
      <c r="B3696" s="190" t="str">
        <f t="shared" si="209"/>
        <v>2024</v>
      </c>
      <c r="C3696" s="190" t="str">
        <f t="shared" si="210"/>
        <v>Jun-2024</v>
      </c>
      <c r="D3696" s="2">
        <v>45473</v>
      </c>
      <c r="E3696" t="s">
        <v>1264</v>
      </c>
      <c r="F3696" t="s">
        <v>1265</v>
      </c>
      <c r="G3696" t="s">
        <v>1266</v>
      </c>
      <c r="H3696" t="s">
        <v>663</v>
      </c>
      <c r="I3696" t="s">
        <v>1267</v>
      </c>
      <c r="J3696" t="s">
        <v>1268</v>
      </c>
      <c r="K3696" t="s">
        <v>1275</v>
      </c>
      <c r="L3696" t="s">
        <v>1276</v>
      </c>
      <c r="M3696" t="s">
        <v>1277</v>
      </c>
      <c r="N3696" t="s">
        <v>922</v>
      </c>
      <c r="O3696">
        <v>1400</v>
      </c>
    </row>
    <row r="3697" spans="1:15" x14ac:dyDescent="0.35">
      <c r="A3697" s="189" t="str">
        <f t="shared" si="208"/>
        <v>Jun</v>
      </c>
      <c r="B3697" s="190" t="str">
        <f t="shared" si="209"/>
        <v>2024</v>
      </c>
      <c r="C3697" s="190" t="str">
        <f t="shared" si="210"/>
        <v>Jun-2024</v>
      </c>
      <c r="D3697" s="2">
        <v>45473</v>
      </c>
      <c r="E3697" t="s">
        <v>1264</v>
      </c>
      <c r="F3697" t="s">
        <v>1265</v>
      </c>
      <c r="G3697" t="s">
        <v>1266</v>
      </c>
      <c r="H3697" t="s">
        <v>663</v>
      </c>
      <c r="I3697" t="s">
        <v>1267</v>
      </c>
      <c r="J3697" t="s">
        <v>1268</v>
      </c>
      <c r="K3697" t="s">
        <v>1275</v>
      </c>
      <c r="L3697" t="s">
        <v>1276</v>
      </c>
      <c r="M3697" t="s">
        <v>1277</v>
      </c>
      <c r="N3697" t="s">
        <v>921</v>
      </c>
      <c r="O3697">
        <v>825</v>
      </c>
    </row>
    <row r="3698" spans="1:15" x14ac:dyDescent="0.35">
      <c r="A3698" s="189" t="str">
        <f t="shared" si="208"/>
        <v>Jun</v>
      </c>
      <c r="B3698" s="190" t="str">
        <f t="shared" si="209"/>
        <v>2024</v>
      </c>
      <c r="C3698" s="190" t="str">
        <f t="shared" si="210"/>
        <v>Jun-2024</v>
      </c>
      <c r="D3698" s="2">
        <v>45473</v>
      </c>
      <c r="E3698" t="s">
        <v>1264</v>
      </c>
      <c r="F3698" t="s">
        <v>1265</v>
      </c>
      <c r="G3698" t="s">
        <v>1266</v>
      </c>
      <c r="H3698" t="s">
        <v>663</v>
      </c>
      <c r="I3698" t="s">
        <v>1267</v>
      </c>
      <c r="J3698" t="s">
        <v>1268</v>
      </c>
      <c r="K3698" t="s">
        <v>1278</v>
      </c>
      <c r="L3698" t="s">
        <v>1279</v>
      </c>
      <c r="M3698" t="s">
        <v>1280</v>
      </c>
      <c r="N3698" t="s">
        <v>1528</v>
      </c>
      <c r="O3698">
        <v>160</v>
      </c>
    </row>
    <row r="3699" spans="1:15" x14ac:dyDescent="0.35">
      <c r="A3699" s="189" t="str">
        <f t="shared" si="208"/>
        <v>Jun</v>
      </c>
      <c r="B3699" s="190" t="str">
        <f t="shared" si="209"/>
        <v>2024</v>
      </c>
      <c r="C3699" s="190" t="str">
        <f t="shared" si="210"/>
        <v>Jun-2024</v>
      </c>
      <c r="D3699" s="2">
        <v>45473</v>
      </c>
      <c r="E3699" t="s">
        <v>1264</v>
      </c>
      <c r="F3699" t="s">
        <v>1265</v>
      </c>
      <c r="G3699" t="s">
        <v>1266</v>
      </c>
      <c r="H3699" t="s">
        <v>663</v>
      </c>
      <c r="I3699" t="s">
        <v>1267</v>
      </c>
      <c r="J3699" t="s">
        <v>1268</v>
      </c>
      <c r="K3699" t="s">
        <v>1278</v>
      </c>
      <c r="L3699" t="s">
        <v>1279</v>
      </c>
      <c r="M3699" t="s">
        <v>1280</v>
      </c>
      <c r="N3699" t="s">
        <v>1529</v>
      </c>
      <c r="O3699" t="s">
        <v>958</v>
      </c>
    </row>
    <row r="3700" spans="1:15" x14ac:dyDescent="0.35">
      <c r="A3700" s="189" t="str">
        <f t="shared" si="208"/>
        <v>Jun</v>
      </c>
      <c r="B3700" s="190" t="str">
        <f t="shared" si="209"/>
        <v>2024</v>
      </c>
      <c r="C3700" s="190" t="str">
        <f t="shared" si="210"/>
        <v>Jun-2024</v>
      </c>
      <c r="D3700" s="2">
        <v>45473</v>
      </c>
      <c r="E3700" t="s">
        <v>1264</v>
      </c>
      <c r="F3700" t="s">
        <v>1265</v>
      </c>
      <c r="G3700" t="s">
        <v>1266</v>
      </c>
      <c r="H3700" t="s">
        <v>663</v>
      </c>
      <c r="I3700" t="s">
        <v>1267</v>
      </c>
      <c r="J3700" t="s">
        <v>1268</v>
      </c>
      <c r="K3700" t="s">
        <v>1278</v>
      </c>
      <c r="L3700" t="s">
        <v>1279</v>
      </c>
      <c r="M3700" t="s">
        <v>1280</v>
      </c>
      <c r="N3700" t="s">
        <v>919</v>
      </c>
      <c r="O3700">
        <v>365</v>
      </c>
    </row>
    <row r="3701" spans="1:15" x14ac:dyDescent="0.35">
      <c r="A3701" s="189" t="str">
        <f t="shared" si="208"/>
        <v>Jun</v>
      </c>
      <c r="B3701" s="190" t="str">
        <f t="shared" si="209"/>
        <v>2024</v>
      </c>
      <c r="C3701" s="190" t="str">
        <f t="shared" si="210"/>
        <v>Jun-2024</v>
      </c>
      <c r="D3701" s="2">
        <v>45473</v>
      </c>
      <c r="E3701" t="s">
        <v>1264</v>
      </c>
      <c r="F3701" t="s">
        <v>1265</v>
      </c>
      <c r="G3701" t="s">
        <v>1266</v>
      </c>
      <c r="H3701" t="s">
        <v>663</v>
      </c>
      <c r="I3701" t="s">
        <v>1267</v>
      </c>
      <c r="J3701" t="s">
        <v>1268</v>
      </c>
      <c r="K3701" t="s">
        <v>1278</v>
      </c>
      <c r="L3701" t="s">
        <v>1279</v>
      </c>
      <c r="M3701" t="s">
        <v>1280</v>
      </c>
      <c r="N3701" t="s">
        <v>920</v>
      </c>
      <c r="O3701">
        <v>2175</v>
      </c>
    </row>
    <row r="3702" spans="1:15" x14ac:dyDescent="0.35">
      <c r="A3702" s="189" t="str">
        <f t="shared" si="208"/>
        <v>Jun</v>
      </c>
      <c r="B3702" s="190" t="str">
        <f t="shared" si="209"/>
        <v>2024</v>
      </c>
      <c r="C3702" s="190" t="str">
        <f t="shared" si="210"/>
        <v>Jun-2024</v>
      </c>
      <c r="D3702" s="2">
        <v>45473</v>
      </c>
      <c r="E3702" t="s">
        <v>1264</v>
      </c>
      <c r="F3702" t="s">
        <v>1265</v>
      </c>
      <c r="G3702" t="s">
        <v>1266</v>
      </c>
      <c r="H3702" t="s">
        <v>663</v>
      </c>
      <c r="I3702" t="s">
        <v>1267</v>
      </c>
      <c r="J3702" t="s">
        <v>1268</v>
      </c>
      <c r="K3702" t="s">
        <v>1278</v>
      </c>
      <c r="L3702" t="s">
        <v>1279</v>
      </c>
      <c r="M3702" t="s">
        <v>1280</v>
      </c>
      <c r="N3702" t="s">
        <v>922</v>
      </c>
      <c r="O3702">
        <v>710</v>
      </c>
    </row>
    <row r="3703" spans="1:15" x14ac:dyDescent="0.35">
      <c r="A3703" s="189" t="str">
        <f t="shared" si="208"/>
        <v>Jun</v>
      </c>
      <c r="B3703" s="190" t="str">
        <f t="shared" si="209"/>
        <v>2024</v>
      </c>
      <c r="C3703" s="190" t="str">
        <f t="shared" si="210"/>
        <v>Jun-2024</v>
      </c>
      <c r="D3703" s="2">
        <v>45473</v>
      </c>
      <c r="E3703" t="s">
        <v>1264</v>
      </c>
      <c r="F3703" t="s">
        <v>1265</v>
      </c>
      <c r="G3703" t="s">
        <v>1266</v>
      </c>
      <c r="H3703" t="s">
        <v>663</v>
      </c>
      <c r="I3703" t="s">
        <v>1267</v>
      </c>
      <c r="J3703" t="s">
        <v>1268</v>
      </c>
      <c r="K3703" t="s">
        <v>1278</v>
      </c>
      <c r="L3703" t="s">
        <v>1279</v>
      </c>
      <c r="M3703" t="s">
        <v>1280</v>
      </c>
      <c r="N3703" t="s">
        <v>921</v>
      </c>
      <c r="O3703">
        <v>1230</v>
      </c>
    </row>
    <row r="3704" spans="1:15" x14ac:dyDescent="0.35">
      <c r="A3704" s="189" t="str">
        <f t="shared" si="208"/>
        <v>Jun</v>
      </c>
      <c r="B3704" s="190" t="str">
        <f t="shared" si="209"/>
        <v>2024</v>
      </c>
      <c r="C3704" s="190" t="str">
        <f t="shared" si="210"/>
        <v>Jun-2024</v>
      </c>
      <c r="D3704" s="2">
        <v>45473</v>
      </c>
      <c r="E3704" t="s">
        <v>1264</v>
      </c>
      <c r="F3704" t="s">
        <v>1265</v>
      </c>
      <c r="G3704" t="s">
        <v>1266</v>
      </c>
      <c r="H3704" t="s">
        <v>668</v>
      </c>
      <c r="I3704" t="s">
        <v>1281</v>
      </c>
      <c r="J3704" t="s">
        <v>1282</v>
      </c>
      <c r="K3704" t="s">
        <v>1283</v>
      </c>
      <c r="L3704" t="s">
        <v>1284</v>
      </c>
      <c r="M3704" t="s">
        <v>1285</v>
      </c>
      <c r="N3704" t="s">
        <v>1528</v>
      </c>
      <c r="O3704">
        <v>20</v>
      </c>
    </row>
    <row r="3705" spans="1:15" x14ac:dyDescent="0.35">
      <c r="A3705" s="189" t="str">
        <f t="shared" si="208"/>
        <v>Jun</v>
      </c>
      <c r="B3705" s="190" t="str">
        <f t="shared" si="209"/>
        <v>2024</v>
      </c>
      <c r="C3705" s="190" t="str">
        <f t="shared" si="210"/>
        <v>Jun-2024</v>
      </c>
      <c r="D3705" s="2">
        <v>45473</v>
      </c>
      <c r="E3705" t="s">
        <v>1264</v>
      </c>
      <c r="F3705" t="s">
        <v>1265</v>
      </c>
      <c r="G3705" t="s">
        <v>1266</v>
      </c>
      <c r="H3705" t="s">
        <v>668</v>
      </c>
      <c r="I3705" t="s">
        <v>1281</v>
      </c>
      <c r="J3705" t="s">
        <v>1282</v>
      </c>
      <c r="K3705" t="s">
        <v>1283</v>
      </c>
      <c r="L3705" t="s">
        <v>1284</v>
      </c>
      <c r="M3705" t="s">
        <v>1285</v>
      </c>
      <c r="N3705" t="s">
        <v>1529</v>
      </c>
      <c r="O3705" t="s">
        <v>958</v>
      </c>
    </row>
    <row r="3706" spans="1:15" x14ac:dyDescent="0.35">
      <c r="A3706" s="189" t="str">
        <f t="shared" si="208"/>
        <v>Jun</v>
      </c>
      <c r="B3706" s="190" t="str">
        <f t="shared" si="209"/>
        <v>2024</v>
      </c>
      <c r="C3706" s="190" t="str">
        <f t="shared" si="210"/>
        <v>Jun-2024</v>
      </c>
      <c r="D3706" s="2">
        <v>45473</v>
      </c>
      <c r="E3706" t="s">
        <v>1264</v>
      </c>
      <c r="F3706" t="s">
        <v>1265</v>
      </c>
      <c r="G3706" t="s">
        <v>1266</v>
      </c>
      <c r="H3706" t="s">
        <v>668</v>
      </c>
      <c r="I3706" t="s">
        <v>1281</v>
      </c>
      <c r="J3706" t="s">
        <v>1282</v>
      </c>
      <c r="K3706" t="s">
        <v>1283</v>
      </c>
      <c r="L3706" t="s">
        <v>1284</v>
      </c>
      <c r="M3706" t="s">
        <v>1285</v>
      </c>
      <c r="N3706" t="s">
        <v>919</v>
      </c>
      <c r="O3706">
        <v>135</v>
      </c>
    </row>
    <row r="3707" spans="1:15" x14ac:dyDescent="0.35">
      <c r="A3707" s="189" t="str">
        <f t="shared" si="208"/>
        <v>Jun</v>
      </c>
      <c r="B3707" s="190" t="str">
        <f t="shared" si="209"/>
        <v>2024</v>
      </c>
      <c r="C3707" s="190" t="str">
        <f t="shared" si="210"/>
        <v>Jun-2024</v>
      </c>
      <c r="D3707" s="2">
        <v>45473</v>
      </c>
      <c r="E3707" t="s">
        <v>1264</v>
      </c>
      <c r="F3707" t="s">
        <v>1265</v>
      </c>
      <c r="G3707" t="s">
        <v>1266</v>
      </c>
      <c r="H3707" t="s">
        <v>668</v>
      </c>
      <c r="I3707" t="s">
        <v>1281</v>
      </c>
      <c r="J3707" t="s">
        <v>1282</v>
      </c>
      <c r="K3707" t="s">
        <v>1283</v>
      </c>
      <c r="L3707" t="s">
        <v>1284</v>
      </c>
      <c r="M3707" t="s">
        <v>1285</v>
      </c>
      <c r="N3707" t="s">
        <v>920</v>
      </c>
      <c r="O3707">
        <v>1705</v>
      </c>
    </row>
    <row r="3708" spans="1:15" x14ac:dyDescent="0.35">
      <c r="A3708" s="189" t="str">
        <f t="shared" si="208"/>
        <v>Jun</v>
      </c>
      <c r="B3708" s="190" t="str">
        <f t="shared" si="209"/>
        <v>2024</v>
      </c>
      <c r="C3708" s="190" t="str">
        <f t="shared" si="210"/>
        <v>Jun-2024</v>
      </c>
      <c r="D3708" s="2">
        <v>45473</v>
      </c>
      <c r="E3708" t="s">
        <v>1264</v>
      </c>
      <c r="F3708" t="s">
        <v>1265</v>
      </c>
      <c r="G3708" t="s">
        <v>1266</v>
      </c>
      <c r="H3708" t="s">
        <v>668</v>
      </c>
      <c r="I3708" t="s">
        <v>1281</v>
      </c>
      <c r="J3708" t="s">
        <v>1282</v>
      </c>
      <c r="K3708" t="s">
        <v>1283</v>
      </c>
      <c r="L3708" t="s">
        <v>1284</v>
      </c>
      <c r="M3708" t="s">
        <v>1285</v>
      </c>
      <c r="N3708" t="s">
        <v>922</v>
      </c>
      <c r="O3708">
        <v>530</v>
      </c>
    </row>
    <row r="3709" spans="1:15" x14ac:dyDescent="0.35">
      <c r="A3709" s="189" t="str">
        <f t="shared" si="208"/>
        <v>Jun</v>
      </c>
      <c r="B3709" s="190" t="str">
        <f t="shared" si="209"/>
        <v>2024</v>
      </c>
      <c r="C3709" s="190" t="str">
        <f t="shared" si="210"/>
        <v>Jun-2024</v>
      </c>
      <c r="D3709" s="2">
        <v>45473</v>
      </c>
      <c r="E3709" t="s">
        <v>1264</v>
      </c>
      <c r="F3709" t="s">
        <v>1265</v>
      </c>
      <c r="G3709" t="s">
        <v>1266</v>
      </c>
      <c r="H3709" t="s">
        <v>668</v>
      </c>
      <c r="I3709" t="s">
        <v>1281</v>
      </c>
      <c r="J3709" t="s">
        <v>1282</v>
      </c>
      <c r="K3709" t="s">
        <v>1283</v>
      </c>
      <c r="L3709" t="s">
        <v>1284</v>
      </c>
      <c r="M3709" t="s">
        <v>1285</v>
      </c>
      <c r="N3709" t="s">
        <v>921</v>
      </c>
      <c r="O3709">
        <v>1185</v>
      </c>
    </row>
    <row r="3710" spans="1:15" x14ac:dyDescent="0.35">
      <c r="A3710" s="189" t="str">
        <f t="shared" si="208"/>
        <v>Jun</v>
      </c>
      <c r="B3710" s="190" t="str">
        <f t="shared" si="209"/>
        <v>2024</v>
      </c>
      <c r="C3710" s="190" t="str">
        <f t="shared" si="210"/>
        <v>Jun-2024</v>
      </c>
      <c r="D3710" s="2">
        <v>45473</v>
      </c>
      <c r="E3710" t="s">
        <v>1264</v>
      </c>
      <c r="F3710" t="s">
        <v>1265</v>
      </c>
      <c r="G3710" t="s">
        <v>1266</v>
      </c>
      <c r="H3710" t="s">
        <v>668</v>
      </c>
      <c r="I3710" t="s">
        <v>1281</v>
      </c>
      <c r="J3710" t="s">
        <v>1282</v>
      </c>
      <c r="K3710" t="s">
        <v>1286</v>
      </c>
      <c r="L3710" t="s">
        <v>1287</v>
      </c>
      <c r="M3710" t="s">
        <v>1288</v>
      </c>
      <c r="N3710" t="s">
        <v>1528</v>
      </c>
      <c r="O3710">
        <v>10</v>
      </c>
    </row>
    <row r="3711" spans="1:15" x14ac:dyDescent="0.35">
      <c r="A3711" s="189" t="str">
        <f t="shared" si="208"/>
        <v>Jun</v>
      </c>
      <c r="B3711" s="190" t="str">
        <f t="shared" si="209"/>
        <v>2024</v>
      </c>
      <c r="C3711" s="190" t="str">
        <f t="shared" si="210"/>
        <v>Jun-2024</v>
      </c>
      <c r="D3711" s="2">
        <v>45473</v>
      </c>
      <c r="E3711" t="s">
        <v>1264</v>
      </c>
      <c r="F3711" t="s">
        <v>1265</v>
      </c>
      <c r="G3711" t="s">
        <v>1266</v>
      </c>
      <c r="H3711" t="s">
        <v>668</v>
      </c>
      <c r="I3711" t="s">
        <v>1281</v>
      </c>
      <c r="J3711" t="s">
        <v>1282</v>
      </c>
      <c r="K3711" t="s">
        <v>1286</v>
      </c>
      <c r="L3711" t="s">
        <v>1287</v>
      </c>
      <c r="M3711" t="s">
        <v>1288</v>
      </c>
      <c r="N3711" t="s">
        <v>1529</v>
      </c>
      <c r="O3711" t="s">
        <v>958</v>
      </c>
    </row>
    <row r="3712" spans="1:15" x14ac:dyDescent="0.35">
      <c r="A3712" s="189" t="str">
        <f t="shared" si="208"/>
        <v>Jun</v>
      </c>
      <c r="B3712" s="190" t="str">
        <f t="shared" si="209"/>
        <v>2024</v>
      </c>
      <c r="C3712" s="190" t="str">
        <f t="shared" si="210"/>
        <v>Jun-2024</v>
      </c>
      <c r="D3712" s="2">
        <v>45473</v>
      </c>
      <c r="E3712" t="s">
        <v>1264</v>
      </c>
      <c r="F3712" t="s">
        <v>1265</v>
      </c>
      <c r="G3712" t="s">
        <v>1266</v>
      </c>
      <c r="H3712" t="s">
        <v>668</v>
      </c>
      <c r="I3712" t="s">
        <v>1281</v>
      </c>
      <c r="J3712" t="s">
        <v>1282</v>
      </c>
      <c r="K3712" t="s">
        <v>1286</v>
      </c>
      <c r="L3712" t="s">
        <v>1287</v>
      </c>
      <c r="M3712" t="s">
        <v>1288</v>
      </c>
      <c r="N3712" t="s">
        <v>919</v>
      </c>
      <c r="O3712">
        <v>10</v>
      </c>
    </row>
    <row r="3713" spans="1:15" x14ac:dyDescent="0.35">
      <c r="A3713" s="189" t="str">
        <f t="shared" si="208"/>
        <v>Jun</v>
      </c>
      <c r="B3713" s="190" t="str">
        <f t="shared" si="209"/>
        <v>2024</v>
      </c>
      <c r="C3713" s="190" t="str">
        <f t="shared" si="210"/>
        <v>Jun-2024</v>
      </c>
      <c r="D3713" s="2">
        <v>45473</v>
      </c>
      <c r="E3713" t="s">
        <v>1264</v>
      </c>
      <c r="F3713" t="s">
        <v>1265</v>
      </c>
      <c r="G3713" t="s">
        <v>1266</v>
      </c>
      <c r="H3713" t="s">
        <v>668</v>
      </c>
      <c r="I3713" t="s">
        <v>1281</v>
      </c>
      <c r="J3713" t="s">
        <v>1282</v>
      </c>
      <c r="K3713" t="s">
        <v>1286</v>
      </c>
      <c r="L3713" t="s">
        <v>1287</v>
      </c>
      <c r="M3713" t="s">
        <v>1288</v>
      </c>
      <c r="N3713" t="s">
        <v>920</v>
      </c>
      <c r="O3713">
        <v>740</v>
      </c>
    </row>
    <row r="3714" spans="1:15" x14ac:dyDescent="0.35">
      <c r="A3714" s="189" t="str">
        <f t="shared" si="208"/>
        <v>Jun</v>
      </c>
      <c r="B3714" s="190" t="str">
        <f t="shared" si="209"/>
        <v>2024</v>
      </c>
      <c r="C3714" s="190" t="str">
        <f t="shared" si="210"/>
        <v>Jun-2024</v>
      </c>
      <c r="D3714" s="2">
        <v>45473</v>
      </c>
      <c r="E3714" t="s">
        <v>1264</v>
      </c>
      <c r="F3714" t="s">
        <v>1265</v>
      </c>
      <c r="G3714" t="s">
        <v>1266</v>
      </c>
      <c r="H3714" t="s">
        <v>668</v>
      </c>
      <c r="I3714" t="s">
        <v>1281</v>
      </c>
      <c r="J3714" t="s">
        <v>1282</v>
      </c>
      <c r="K3714" t="s">
        <v>1286</v>
      </c>
      <c r="L3714" t="s">
        <v>1287</v>
      </c>
      <c r="M3714" t="s">
        <v>1288</v>
      </c>
      <c r="N3714" t="s">
        <v>922</v>
      </c>
      <c r="O3714">
        <v>195</v>
      </c>
    </row>
    <row r="3715" spans="1:15" x14ac:dyDescent="0.35">
      <c r="A3715" s="189" t="str">
        <f t="shared" ref="A3715:A3778" si="211">TEXT(D3715,"mmm")</f>
        <v>Jun</v>
      </c>
      <c r="B3715" s="190" t="str">
        <f t="shared" ref="B3715:B3778" si="212">TEXT(D3715,"yyyy")</f>
        <v>2024</v>
      </c>
      <c r="C3715" s="190" t="str">
        <f t="shared" ref="C3715:C3778" si="213">_xlfn.CONCAT(A3715&amp;"-"&amp;B3715)</f>
        <v>Jun-2024</v>
      </c>
      <c r="D3715" s="2">
        <v>45473</v>
      </c>
      <c r="E3715" t="s">
        <v>1264</v>
      </c>
      <c r="F3715" t="s">
        <v>1265</v>
      </c>
      <c r="G3715" t="s">
        <v>1266</v>
      </c>
      <c r="H3715" t="s">
        <v>668</v>
      </c>
      <c r="I3715" t="s">
        <v>1281</v>
      </c>
      <c r="J3715" t="s">
        <v>1282</v>
      </c>
      <c r="K3715" t="s">
        <v>1286</v>
      </c>
      <c r="L3715" t="s">
        <v>1287</v>
      </c>
      <c r="M3715" t="s">
        <v>1288</v>
      </c>
      <c r="N3715" t="s">
        <v>921</v>
      </c>
      <c r="O3715">
        <v>575</v>
      </c>
    </row>
    <row r="3716" spans="1:15" x14ac:dyDescent="0.35">
      <c r="A3716" s="189" t="str">
        <f t="shared" si="211"/>
        <v>Jun</v>
      </c>
      <c r="B3716" s="190" t="str">
        <f t="shared" si="212"/>
        <v>2024</v>
      </c>
      <c r="C3716" s="190" t="str">
        <f t="shared" si="213"/>
        <v>Jun-2024</v>
      </c>
      <c r="D3716" s="2">
        <v>45473</v>
      </c>
      <c r="E3716" t="s">
        <v>1264</v>
      </c>
      <c r="F3716" t="s">
        <v>1265</v>
      </c>
      <c r="G3716" t="s">
        <v>1266</v>
      </c>
      <c r="H3716" t="s">
        <v>668</v>
      </c>
      <c r="I3716" t="s">
        <v>1281</v>
      </c>
      <c r="J3716" t="s">
        <v>1282</v>
      </c>
      <c r="K3716" t="s">
        <v>1289</v>
      </c>
      <c r="L3716" t="s">
        <v>1290</v>
      </c>
      <c r="M3716" t="s">
        <v>1291</v>
      </c>
      <c r="N3716" t="s">
        <v>1528</v>
      </c>
      <c r="O3716">
        <v>10</v>
      </c>
    </row>
    <row r="3717" spans="1:15" x14ac:dyDescent="0.35">
      <c r="A3717" s="189" t="str">
        <f t="shared" si="211"/>
        <v>Jun</v>
      </c>
      <c r="B3717" s="190" t="str">
        <f t="shared" si="212"/>
        <v>2024</v>
      </c>
      <c r="C3717" s="190" t="str">
        <f t="shared" si="213"/>
        <v>Jun-2024</v>
      </c>
      <c r="D3717" s="2">
        <v>45473</v>
      </c>
      <c r="E3717" t="s">
        <v>1264</v>
      </c>
      <c r="F3717" t="s">
        <v>1265</v>
      </c>
      <c r="G3717" t="s">
        <v>1266</v>
      </c>
      <c r="H3717" t="s">
        <v>668</v>
      </c>
      <c r="I3717" t="s">
        <v>1281</v>
      </c>
      <c r="J3717" t="s">
        <v>1282</v>
      </c>
      <c r="K3717" t="s">
        <v>1289</v>
      </c>
      <c r="L3717" t="s">
        <v>1290</v>
      </c>
      <c r="M3717" t="s">
        <v>1291</v>
      </c>
      <c r="N3717" t="s">
        <v>1529</v>
      </c>
      <c r="O3717" t="s">
        <v>958</v>
      </c>
    </row>
    <row r="3718" spans="1:15" x14ac:dyDescent="0.35">
      <c r="A3718" s="189" t="str">
        <f t="shared" si="211"/>
        <v>Jun</v>
      </c>
      <c r="B3718" s="190" t="str">
        <f t="shared" si="212"/>
        <v>2024</v>
      </c>
      <c r="C3718" s="190" t="str">
        <f t="shared" si="213"/>
        <v>Jun-2024</v>
      </c>
      <c r="D3718" s="2">
        <v>45473</v>
      </c>
      <c r="E3718" t="s">
        <v>1264</v>
      </c>
      <c r="F3718" t="s">
        <v>1265</v>
      </c>
      <c r="G3718" t="s">
        <v>1266</v>
      </c>
      <c r="H3718" t="s">
        <v>668</v>
      </c>
      <c r="I3718" t="s">
        <v>1281</v>
      </c>
      <c r="J3718" t="s">
        <v>1282</v>
      </c>
      <c r="K3718" t="s">
        <v>1289</v>
      </c>
      <c r="L3718" t="s">
        <v>1290</v>
      </c>
      <c r="M3718" t="s">
        <v>1291</v>
      </c>
      <c r="N3718" t="s">
        <v>919</v>
      </c>
      <c r="O3718">
        <v>85</v>
      </c>
    </row>
    <row r="3719" spans="1:15" x14ac:dyDescent="0.35">
      <c r="A3719" s="189" t="str">
        <f t="shared" si="211"/>
        <v>Jun</v>
      </c>
      <c r="B3719" s="190" t="str">
        <f t="shared" si="212"/>
        <v>2024</v>
      </c>
      <c r="C3719" s="190" t="str">
        <f t="shared" si="213"/>
        <v>Jun-2024</v>
      </c>
      <c r="D3719" s="2">
        <v>45473</v>
      </c>
      <c r="E3719" t="s">
        <v>1264</v>
      </c>
      <c r="F3719" t="s">
        <v>1265</v>
      </c>
      <c r="G3719" t="s">
        <v>1266</v>
      </c>
      <c r="H3719" t="s">
        <v>668</v>
      </c>
      <c r="I3719" t="s">
        <v>1281</v>
      </c>
      <c r="J3719" t="s">
        <v>1282</v>
      </c>
      <c r="K3719" t="s">
        <v>1289</v>
      </c>
      <c r="L3719" t="s">
        <v>1290</v>
      </c>
      <c r="M3719" t="s">
        <v>1291</v>
      </c>
      <c r="N3719" t="s">
        <v>920</v>
      </c>
      <c r="O3719">
        <v>770</v>
      </c>
    </row>
    <row r="3720" spans="1:15" x14ac:dyDescent="0.35">
      <c r="A3720" s="189" t="str">
        <f t="shared" si="211"/>
        <v>Jun</v>
      </c>
      <c r="B3720" s="190" t="str">
        <f t="shared" si="212"/>
        <v>2024</v>
      </c>
      <c r="C3720" s="190" t="str">
        <f t="shared" si="213"/>
        <v>Jun-2024</v>
      </c>
      <c r="D3720" s="2">
        <v>45473</v>
      </c>
      <c r="E3720" t="s">
        <v>1264</v>
      </c>
      <c r="F3720" t="s">
        <v>1265</v>
      </c>
      <c r="G3720" t="s">
        <v>1266</v>
      </c>
      <c r="H3720" t="s">
        <v>668</v>
      </c>
      <c r="I3720" t="s">
        <v>1281</v>
      </c>
      <c r="J3720" t="s">
        <v>1282</v>
      </c>
      <c r="K3720" t="s">
        <v>1289</v>
      </c>
      <c r="L3720" t="s">
        <v>1290</v>
      </c>
      <c r="M3720" t="s">
        <v>1291</v>
      </c>
      <c r="N3720" t="s">
        <v>922</v>
      </c>
      <c r="O3720">
        <v>490</v>
      </c>
    </row>
    <row r="3721" spans="1:15" x14ac:dyDescent="0.35">
      <c r="A3721" s="189" t="str">
        <f t="shared" si="211"/>
        <v>Jun</v>
      </c>
      <c r="B3721" s="190" t="str">
        <f t="shared" si="212"/>
        <v>2024</v>
      </c>
      <c r="C3721" s="190" t="str">
        <f t="shared" si="213"/>
        <v>Jun-2024</v>
      </c>
      <c r="D3721" s="2">
        <v>45473</v>
      </c>
      <c r="E3721" t="s">
        <v>1264</v>
      </c>
      <c r="F3721" t="s">
        <v>1265</v>
      </c>
      <c r="G3721" t="s">
        <v>1266</v>
      </c>
      <c r="H3721" t="s">
        <v>668</v>
      </c>
      <c r="I3721" t="s">
        <v>1281</v>
      </c>
      <c r="J3721" t="s">
        <v>1282</v>
      </c>
      <c r="K3721" t="s">
        <v>1289</v>
      </c>
      <c r="L3721" t="s">
        <v>1290</v>
      </c>
      <c r="M3721" t="s">
        <v>1291</v>
      </c>
      <c r="N3721" t="s">
        <v>921</v>
      </c>
      <c r="O3721">
        <v>1075</v>
      </c>
    </row>
    <row r="3722" spans="1:15" x14ac:dyDescent="0.35">
      <c r="A3722" s="189" t="str">
        <f t="shared" si="211"/>
        <v>Jun</v>
      </c>
      <c r="B3722" s="190" t="str">
        <f t="shared" si="212"/>
        <v>2024</v>
      </c>
      <c r="C3722" s="190" t="str">
        <f t="shared" si="213"/>
        <v>Jun-2024</v>
      </c>
      <c r="D3722" s="2">
        <v>45473</v>
      </c>
      <c r="E3722" t="s">
        <v>1264</v>
      </c>
      <c r="F3722" t="s">
        <v>1265</v>
      </c>
      <c r="G3722" t="s">
        <v>1266</v>
      </c>
      <c r="H3722" t="s">
        <v>668</v>
      </c>
      <c r="I3722" t="s">
        <v>1281</v>
      </c>
      <c r="J3722" t="s">
        <v>1282</v>
      </c>
      <c r="K3722" t="s">
        <v>1292</v>
      </c>
      <c r="L3722" t="s">
        <v>1293</v>
      </c>
      <c r="M3722" t="s">
        <v>1294</v>
      </c>
      <c r="N3722" t="s">
        <v>1528</v>
      </c>
      <c r="O3722">
        <v>35</v>
      </c>
    </row>
    <row r="3723" spans="1:15" x14ac:dyDescent="0.35">
      <c r="A3723" s="189" t="str">
        <f t="shared" si="211"/>
        <v>Jun</v>
      </c>
      <c r="B3723" s="190" t="str">
        <f t="shared" si="212"/>
        <v>2024</v>
      </c>
      <c r="C3723" s="190" t="str">
        <f t="shared" si="213"/>
        <v>Jun-2024</v>
      </c>
      <c r="D3723" s="2">
        <v>45473</v>
      </c>
      <c r="E3723" t="s">
        <v>1264</v>
      </c>
      <c r="F3723" t="s">
        <v>1265</v>
      </c>
      <c r="G3723" t="s">
        <v>1266</v>
      </c>
      <c r="H3723" t="s">
        <v>668</v>
      </c>
      <c r="I3723" t="s">
        <v>1281</v>
      </c>
      <c r="J3723" t="s">
        <v>1282</v>
      </c>
      <c r="K3723" t="s">
        <v>1292</v>
      </c>
      <c r="L3723" t="s">
        <v>1293</v>
      </c>
      <c r="M3723" t="s">
        <v>1294</v>
      </c>
      <c r="N3723" t="s">
        <v>1529</v>
      </c>
      <c r="O3723" t="s">
        <v>958</v>
      </c>
    </row>
    <row r="3724" spans="1:15" x14ac:dyDescent="0.35">
      <c r="A3724" s="189" t="str">
        <f t="shared" si="211"/>
        <v>Jun</v>
      </c>
      <c r="B3724" s="190" t="str">
        <f t="shared" si="212"/>
        <v>2024</v>
      </c>
      <c r="C3724" s="190" t="str">
        <f t="shared" si="213"/>
        <v>Jun-2024</v>
      </c>
      <c r="D3724" s="2">
        <v>45473</v>
      </c>
      <c r="E3724" t="s">
        <v>1264</v>
      </c>
      <c r="F3724" t="s">
        <v>1265</v>
      </c>
      <c r="G3724" t="s">
        <v>1266</v>
      </c>
      <c r="H3724" t="s">
        <v>668</v>
      </c>
      <c r="I3724" t="s">
        <v>1281</v>
      </c>
      <c r="J3724" t="s">
        <v>1282</v>
      </c>
      <c r="K3724" t="s">
        <v>1292</v>
      </c>
      <c r="L3724" t="s">
        <v>1293</v>
      </c>
      <c r="M3724" t="s">
        <v>1294</v>
      </c>
      <c r="N3724" t="s">
        <v>919</v>
      </c>
      <c r="O3724">
        <v>205</v>
      </c>
    </row>
    <row r="3725" spans="1:15" x14ac:dyDescent="0.35">
      <c r="A3725" s="189" t="str">
        <f t="shared" si="211"/>
        <v>Jun</v>
      </c>
      <c r="B3725" s="190" t="str">
        <f t="shared" si="212"/>
        <v>2024</v>
      </c>
      <c r="C3725" s="190" t="str">
        <f t="shared" si="213"/>
        <v>Jun-2024</v>
      </c>
      <c r="D3725" s="2">
        <v>45473</v>
      </c>
      <c r="E3725" t="s">
        <v>1264</v>
      </c>
      <c r="F3725" t="s">
        <v>1265</v>
      </c>
      <c r="G3725" t="s">
        <v>1266</v>
      </c>
      <c r="H3725" t="s">
        <v>668</v>
      </c>
      <c r="I3725" t="s">
        <v>1281</v>
      </c>
      <c r="J3725" t="s">
        <v>1282</v>
      </c>
      <c r="K3725" t="s">
        <v>1292</v>
      </c>
      <c r="L3725" t="s">
        <v>1293</v>
      </c>
      <c r="M3725" t="s">
        <v>1294</v>
      </c>
      <c r="N3725" t="s">
        <v>920</v>
      </c>
      <c r="O3725">
        <v>1445</v>
      </c>
    </row>
    <row r="3726" spans="1:15" x14ac:dyDescent="0.35">
      <c r="A3726" s="189" t="str">
        <f t="shared" si="211"/>
        <v>Jun</v>
      </c>
      <c r="B3726" s="190" t="str">
        <f t="shared" si="212"/>
        <v>2024</v>
      </c>
      <c r="C3726" s="190" t="str">
        <f t="shared" si="213"/>
        <v>Jun-2024</v>
      </c>
      <c r="D3726" s="2">
        <v>45473</v>
      </c>
      <c r="E3726" t="s">
        <v>1264</v>
      </c>
      <c r="F3726" t="s">
        <v>1265</v>
      </c>
      <c r="G3726" t="s">
        <v>1266</v>
      </c>
      <c r="H3726" t="s">
        <v>668</v>
      </c>
      <c r="I3726" t="s">
        <v>1281</v>
      </c>
      <c r="J3726" t="s">
        <v>1282</v>
      </c>
      <c r="K3726" t="s">
        <v>1292</v>
      </c>
      <c r="L3726" t="s">
        <v>1293</v>
      </c>
      <c r="M3726" t="s">
        <v>1294</v>
      </c>
      <c r="N3726" t="s">
        <v>922</v>
      </c>
      <c r="O3726">
        <v>565</v>
      </c>
    </row>
    <row r="3727" spans="1:15" x14ac:dyDescent="0.35">
      <c r="A3727" s="189" t="str">
        <f t="shared" si="211"/>
        <v>Jun</v>
      </c>
      <c r="B3727" s="190" t="str">
        <f t="shared" si="212"/>
        <v>2024</v>
      </c>
      <c r="C3727" s="190" t="str">
        <f t="shared" si="213"/>
        <v>Jun-2024</v>
      </c>
      <c r="D3727" s="2">
        <v>45473</v>
      </c>
      <c r="E3727" t="s">
        <v>1264</v>
      </c>
      <c r="F3727" t="s">
        <v>1265</v>
      </c>
      <c r="G3727" t="s">
        <v>1266</v>
      </c>
      <c r="H3727" t="s">
        <v>668</v>
      </c>
      <c r="I3727" t="s">
        <v>1281</v>
      </c>
      <c r="J3727" t="s">
        <v>1282</v>
      </c>
      <c r="K3727" t="s">
        <v>1292</v>
      </c>
      <c r="L3727" t="s">
        <v>1293</v>
      </c>
      <c r="M3727" t="s">
        <v>1294</v>
      </c>
      <c r="N3727" t="s">
        <v>921</v>
      </c>
      <c r="O3727">
        <v>770</v>
      </c>
    </row>
    <row r="3728" spans="1:15" x14ac:dyDescent="0.35">
      <c r="A3728" s="189" t="str">
        <f t="shared" si="211"/>
        <v>Jun</v>
      </c>
      <c r="B3728" s="190" t="str">
        <f t="shared" si="212"/>
        <v>2024</v>
      </c>
      <c r="C3728" s="190" t="str">
        <f t="shared" si="213"/>
        <v>Jun-2024</v>
      </c>
      <c r="D3728" s="2">
        <v>45473</v>
      </c>
      <c r="E3728" t="s">
        <v>1264</v>
      </c>
      <c r="F3728" t="s">
        <v>1265</v>
      </c>
      <c r="G3728" t="s">
        <v>1266</v>
      </c>
      <c r="H3728" t="s">
        <v>668</v>
      </c>
      <c r="I3728" t="s">
        <v>1281</v>
      </c>
      <c r="J3728" t="s">
        <v>1282</v>
      </c>
      <c r="K3728" t="s">
        <v>1295</v>
      </c>
      <c r="L3728" t="s">
        <v>1296</v>
      </c>
      <c r="M3728" t="s">
        <v>1297</v>
      </c>
      <c r="N3728" t="s">
        <v>1528</v>
      </c>
      <c r="O3728">
        <v>160</v>
      </c>
    </row>
    <row r="3729" spans="1:15" x14ac:dyDescent="0.35">
      <c r="A3729" s="189" t="str">
        <f t="shared" si="211"/>
        <v>Jun</v>
      </c>
      <c r="B3729" s="190" t="str">
        <f t="shared" si="212"/>
        <v>2024</v>
      </c>
      <c r="C3729" s="190" t="str">
        <f t="shared" si="213"/>
        <v>Jun-2024</v>
      </c>
      <c r="D3729" s="2">
        <v>45473</v>
      </c>
      <c r="E3729" t="s">
        <v>1264</v>
      </c>
      <c r="F3729" t="s">
        <v>1265</v>
      </c>
      <c r="G3729" t="s">
        <v>1266</v>
      </c>
      <c r="H3729" t="s">
        <v>668</v>
      </c>
      <c r="I3729" t="s">
        <v>1281</v>
      </c>
      <c r="J3729" t="s">
        <v>1282</v>
      </c>
      <c r="K3729" t="s">
        <v>1295</v>
      </c>
      <c r="L3729" t="s">
        <v>1296</v>
      </c>
      <c r="M3729" t="s">
        <v>1297</v>
      </c>
      <c r="N3729" t="s">
        <v>1529</v>
      </c>
      <c r="O3729" t="s">
        <v>958</v>
      </c>
    </row>
    <row r="3730" spans="1:15" x14ac:dyDescent="0.35">
      <c r="A3730" s="189" t="str">
        <f t="shared" si="211"/>
        <v>Jun</v>
      </c>
      <c r="B3730" s="190" t="str">
        <f t="shared" si="212"/>
        <v>2024</v>
      </c>
      <c r="C3730" s="190" t="str">
        <f t="shared" si="213"/>
        <v>Jun-2024</v>
      </c>
      <c r="D3730" s="2">
        <v>45473</v>
      </c>
      <c r="E3730" t="s">
        <v>1264</v>
      </c>
      <c r="F3730" t="s">
        <v>1265</v>
      </c>
      <c r="G3730" t="s">
        <v>1266</v>
      </c>
      <c r="H3730" t="s">
        <v>668</v>
      </c>
      <c r="I3730" t="s">
        <v>1281</v>
      </c>
      <c r="J3730" t="s">
        <v>1282</v>
      </c>
      <c r="K3730" t="s">
        <v>1295</v>
      </c>
      <c r="L3730" t="s">
        <v>1296</v>
      </c>
      <c r="M3730" t="s">
        <v>1297</v>
      </c>
      <c r="N3730" t="s">
        <v>919</v>
      </c>
      <c r="O3730">
        <v>335</v>
      </c>
    </row>
    <row r="3731" spans="1:15" x14ac:dyDescent="0.35">
      <c r="A3731" s="189" t="str">
        <f t="shared" si="211"/>
        <v>Jun</v>
      </c>
      <c r="B3731" s="190" t="str">
        <f t="shared" si="212"/>
        <v>2024</v>
      </c>
      <c r="C3731" s="190" t="str">
        <f t="shared" si="213"/>
        <v>Jun-2024</v>
      </c>
      <c r="D3731" s="2">
        <v>45473</v>
      </c>
      <c r="E3731" t="s">
        <v>1264</v>
      </c>
      <c r="F3731" t="s">
        <v>1265</v>
      </c>
      <c r="G3731" t="s">
        <v>1266</v>
      </c>
      <c r="H3731" t="s">
        <v>668</v>
      </c>
      <c r="I3731" t="s">
        <v>1281</v>
      </c>
      <c r="J3731" t="s">
        <v>1282</v>
      </c>
      <c r="K3731" t="s">
        <v>1295</v>
      </c>
      <c r="L3731" t="s">
        <v>1296</v>
      </c>
      <c r="M3731" t="s">
        <v>1297</v>
      </c>
      <c r="N3731" t="s">
        <v>920</v>
      </c>
      <c r="O3731">
        <v>2050</v>
      </c>
    </row>
    <row r="3732" spans="1:15" x14ac:dyDescent="0.35">
      <c r="A3732" s="189" t="str">
        <f t="shared" si="211"/>
        <v>Jun</v>
      </c>
      <c r="B3732" s="190" t="str">
        <f t="shared" si="212"/>
        <v>2024</v>
      </c>
      <c r="C3732" s="190" t="str">
        <f t="shared" si="213"/>
        <v>Jun-2024</v>
      </c>
      <c r="D3732" s="2">
        <v>45473</v>
      </c>
      <c r="E3732" t="s">
        <v>1264</v>
      </c>
      <c r="F3732" t="s">
        <v>1265</v>
      </c>
      <c r="G3732" t="s">
        <v>1266</v>
      </c>
      <c r="H3732" t="s">
        <v>668</v>
      </c>
      <c r="I3732" t="s">
        <v>1281</v>
      </c>
      <c r="J3732" t="s">
        <v>1282</v>
      </c>
      <c r="K3732" t="s">
        <v>1295</v>
      </c>
      <c r="L3732" t="s">
        <v>1296</v>
      </c>
      <c r="M3732" t="s">
        <v>1297</v>
      </c>
      <c r="N3732" t="s">
        <v>922</v>
      </c>
      <c r="O3732">
        <v>440</v>
      </c>
    </row>
    <row r="3733" spans="1:15" x14ac:dyDescent="0.35">
      <c r="A3733" s="189" t="str">
        <f t="shared" si="211"/>
        <v>Jun</v>
      </c>
      <c r="B3733" s="190" t="str">
        <f t="shared" si="212"/>
        <v>2024</v>
      </c>
      <c r="C3733" s="190" t="str">
        <f t="shared" si="213"/>
        <v>Jun-2024</v>
      </c>
      <c r="D3733" s="2">
        <v>45473</v>
      </c>
      <c r="E3733" t="s">
        <v>1264</v>
      </c>
      <c r="F3733" t="s">
        <v>1265</v>
      </c>
      <c r="G3733" t="s">
        <v>1266</v>
      </c>
      <c r="H3733" t="s">
        <v>668</v>
      </c>
      <c r="I3733" t="s">
        <v>1281</v>
      </c>
      <c r="J3733" t="s">
        <v>1282</v>
      </c>
      <c r="K3733" t="s">
        <v>1295</v>
      </c>
      <c r="L3733" t="s">
        <v>1296</v>
      </c>
      <c r="M3733" t="s">
        <v>1297</v>
      </c>
      <c r="N3733" t="s">
        <v>921</v>
      </c>
      <c r="O3733">
        <v>1250</v>
      </c>
    </row>
    <row r="3734" spans="1:15" x14ac:dyDescent="0.35">
      <c r="A3734" s="189" t="str">
        <f t="shared" si="211"/>
        <v>Jun</v>
      </c>
      <c r="B3734" s="190" t="str">
        <f t="shared" si="212"/>
        <v>2024</v>
      </c>
      <c r="C3734" s="190" t="str">
        <f t="shared" si="213"/>
        <v>Jun-2024</v>
      </c>
      <c r="D3734" s="2">
        <v>45473</v>
      </c>
      <c r="E3734" t="s">
        <v>1264</v>
      </c>
      <c r="F3734" t="s">
        <v>1265</v>
      </c>
      <c r="G3734" t="s">
        <v>1266</v>
      </c>
      <c r="H3734" t="s">
        <v>668</v>
      </c>
      <c r="I3734" t="s">
        <v>1281</v>
      </c>
      <c r="J3734" t="s">
        <v>1282</v>
      </c>
      <c r="K3734" t="s">
        <v>1298</v>
      </c>
      <c r="L3734" t="s">
        <v>1299</v>
      </c>
      <c r="M3734" t="s">
        <v>1300</v>
      </c>
      <c r="N3734" t="s">
        <v>1528</v>
      </c>
      <c r="O3734">
        <v>85</v>
      </c>
    </row>
    <row r="3735" spans="1:15" x14ac:dyDescent="0.35">
      <c r="A3735" s="189" t="str">
        <f t="shared" si="211"/>
        <v>Jun</v>
      </c>
      <c r="B3735" s="190" t="str">
        <f t="shared" si="212"/>
        <v>2024</v>
      </c>
      <c r="C3735" s="190" t="str">
        <f t="shared" si="213"/>
        <v>Jun-2024</v>
      </c>
      <c r="D3735" s="2">
        <v>45473</v>
      </c>
      <c r="E3735" t="s">
        <v>1264</v>
      </c>
      <c r="F3735" t="s">
        <v>1265</v>
      </c>
      <c r="G3735" t="s">
        <v>1266</v>
      </c>
      <c r="H3735" t="s">
        <v>668</v>
      </c>
      <c r="I3735" t="s">
        <v>1281</v>
      </c>
      <c r="J3735" t="s">
        <v>1282</v>
      </c>
      <c r="K3735" t="s">
        <v>1298</v>
      </c>
      <c r="L3735" t="s">
        <v>1299</v>
      </c>
      <c r="M3735" t="s">
        <v>1300</v>
      </c>
      <c r="N3735" t="s">
        <v>1529</v>
      </c>
      <c r="O3735" t="s">
        <v>958</v>
      </c>
    </row>
    <row r="3736" spans="1:15" x14ac:dyDescent="0.35">
      <c r="A3736" s="189" t="str">
        <f t="shared" si="211"/>
        <v>Jun</v>
      </c>
      <c r="B3736" s="190" t="str">
        <f t="shared" si="212"/>
        <v>2024</v>
      </c>
      <c r="C3736" s="190" t="str">
        <f t="shared" si="213"/>
        <v>Jun-2024</v>
      </c>
      <c r="D3736" s="2">
        <v>45473</v>
      </c>
      <c r="E3736" t="s">
        <v>1264</v>
      </c>
      <c r="F3736" t="s">
        <v>1265</v>
      </c>
      <c r="G3736" t="s">
        <v>1266</v>
      </c>
      <c r="H3736" t="s">
        <v>668</v>
      </c>
      <c r="I3736" t="s">
        <v>1281</v>
      </c>
      <c r="J3736" t="s">
        <v>1282</v>
      </c>
      <c r="K3736" t="s">
        <v>1298</v>
      </c>
      <c r="L3736" t="s">
        <v>1299</v>
      </c>
      <c r="M3736" t="s">
        <v>1300</v>
      </c>
      <c r="N3736" t="s">
        <v>919</v>
      </c>
      <c r="O3736">
        <v>525</v>
      </c>
    </row>
    <row r="3737" spans="1:15" x14ac:dyDescent="0.35">
      <c r="A3737" s="189" t="str">
        <f t="shared" si="211"/>
        <v>Jun</v>
      </c>
      <c r="B3737" s="190" t="str">
        <f t="shared" si="212"/>
        <v>2024</v>
      </c>
      <c r="C3737" s="190" t="str">
        <f t="shared" si="213"/>
        <v>Jun-2024</v>
      </c>
      <c r="D3737" s="2">
        <v>45473</v>
      </c>
      <c r="E3737" t="s">
        <v>1264</v>
      </c>
      <c r="F3737" t="s">
        <v>1265</v>
      </c>
      <c r="G3737" t="s">
        <v>1266</v>
      </c>
      <c r="H3737" t="s">
        <v>668</v>
      </c>
      <c r="I3737" t="s">
        <v>1281</v>
      </c>
      <c r="J3737" t="s">
        <v>1282</v>
      </c>
      <c r="K3737" t="s">
        <v>1298</v>
      </c>
      <c r="L3737" t="s">
        <v>1299</v>
      </c>
      <c r="M3737" t="s">
        <v>1300</v>
      </c>
      <c r="N3737" t="s">
        <v>920</v>
      </c>
      <c r="O3737">
        <v>1670</v>
      </c>
    </row>
    <row r="3738" spans="1:15" x14ac:dyDescent="0.35">
      <c r="A3738" s="189" t="str">
        <f t="shared" si="211"/>
        <v>Jun</v>
      </c>
      <c r="B3738" s="190" t="str">
        <f t="shared" si="212"/>
        <v>2024</v>
      </c>
      <c r="C3738" s="190" t="str">
        <f t="shared" si="213"/>
        <v>Jun-2024</v>
      </c>
      <c r="D3738" s="2">
        <v>45473</v>
      </c>
      <c r="E3738" t="s">
        <v>1264</v>
      </c>
      <c r="F3738" t="s">
        <v>1265</v>
      </c>
      <c r="G3738" t="s">
        <v>1266</v>
      </c>
      <c r="H3738" t="s">
        <v>668</v>
      </c>
      <c r="I3738" t="s">
        <v>1281</v>
      </c>
      <c r="J3738" t="s">
        <v>1282</v>
      </c>
      <c r="K3738" t="s">
        <v>1298</v>
      </c>
      <c r="L3738" t="s">
        <v>1299</v>
      </c>
      <c r="M3738" t="s">
        <v>1300</v>
      </c>
      <c r="N3738" t="s">
        <v>922</v>
      </c>
      <c r="O3738">
        <v>2155</v>
      </c>
    </row>
    <row r="3739" spans="1:15" x14ac:dyDescent="0.35">
      <c r="A3739" s="189" t="str">
        <f t="shared" si="211"/>
        <v>Jun</v>
      </c>
      <c r="B3739" s="190" t="str">
        <f t="shared" si="212"/>
        <v>2024</v>
      </c>
      <c r="C3739" s="190" t="str">
        <f t="shared" si="213"/>
        <v>Jun-2024</v>
      </c>
      <c r="D3739" s="2">
        <v>45473</v>
      </c>
      <c r="E3739" t="s">
        <v>1264</v>
      </c>
      <c r="F3739" t="s">
        <v>1265</v>
      </c>
      <c r="G3739" t="s">
        <v>1266</v>
      </c>
      <c r="H3739" t="s">
        <v>668</v>
      </c>
      <c r="I3739" t="s">
        <v>1281</v>
      </c>
      <c r="J3739" t="s">
        <v>1282</v>
      </c>
      <c r="K3739" t="s">
        <v>1298</v>
      </c>
      <c r="L3739" t="s">
        <v>1299</v>
      </c>
      <c r="M3739" t="s">
        <v>1300</v>
      </c>
      <c r="N3739" t="s">
        <v>921</v>
      </c>
      <c r="O3739">
        <v>2060</v>
      </c>
    </row>
    <row r="3740" spans="1:15" x14ac:dyDescent="0.35">
      <c r="A3740" s="189" t="str">
        <f t="shared" si="211"/>
        <v>Jun</v>
      </c>
      <c r="B3740" s="190" t="str">
        <f t="shared" si="212"/>
        <v>2024</v>
      </c>
      <c r="C3740" s="190" t="str">
        <f t="shared" si="213"/>
        <v>Jun-2024</v>
      </c>
      <c r="D3740" s="2">
        <v>45473</v>
      </c>
      <c r="E3740" t="s">
        <v>1264</v>
      </c>
      <c r="F3740" t="s">
        <v>1265</v>
      </c>
      <c r="G3740" t="s">
        <v>1266</v>
      </c>
      <c r="H3740" t="s">
        <v>668</v>
      </c>
      <c r="I3740" t="s">
        <v>1281</v>
      </c>
      <c r="J3740" t="s">
        <v>1282</v>
      </c>
      <c r="K3740" t="s">
        <v>1301</v>
      </c>
      <c r="L3740" t="s">
        <v>1302</v>
      </c>
      <c r="M3740" t="s">
        <v>1303</v>
      </c>
      <c r="N3740" t="s">
        <v>1528</v>
      </c>
      <c r="O3740">
        <v>460</v>
      </c>
    </row>
    <row r="3741" spans="1:15" x14ac:dyDescent="0.35">
      <c r="A3741" s="189" t="str">
        <f t="shared" si="211"/>
        <v>Jun</v>
      </c>
      <c r="B3741" s="190" t="str">
        <f t="shared" si="212"/>
        <v>2024</v>
      </c>
      <c r="C3741" s="190" t="str">
        <f t="shared" si="213"/>
        <v>Jun-2024</v>
      </c>
      <c r="D3741" s="2">
        <v>45473</v>
      </c>
      <c r="E3741" t="s">
        <v>1264</v>
      </c>
      <c r="F3741" t="s">
        <v>1265</v>
      </c>
      <c r="G3741" t="s">
        <v>1266</v>
      </c>
      <c r="H3741" t="s">
        <v>668</v>
      </c>
      <c r="I3741" t="s">
        <v>1281</v>
      </c>
      <c r="J3741" t="s">
        <v>1282</v>
      </c>
      <c r="K3741" t="s">
        <v>1301</v>
      </c>
      <c r="L3741" t="s">
        <v>1302</v>
      </c>
      <c r="M3741" t="s">
        <v>1303</v>
      </c>
      <c r="N3741" t="s">
        <v>1529</v>
      </c>
      <c r="O3741" t="s">
        <v>958</v>
      </c>
    </row>
    <row r="3742" spans="1:15" x14ac:dyDescent="0.35">
      <c r="A3742" s="189" t="str">
        <f t="shared" si="211"/>
        <v>Jun</v>
      </c>
      <c r="B3742" s="190" t="str">
        <f t="shared" si="212"/>
        <v>2024</v>
      </c>
      <c r="C3742" s="190" t="str">
        <f t="shared" si="213"/>
        <v>Jun-2024</v>
      </c>
      <c r="D3742" s="2">
        <v>45473</v>
      </c>
      <c r="E3742" t="s">
        <v>1264</v>
      </c>
      <c r="F3742" t="s">
        <v>1265</v>
      </c>
      <c r="G3742" t="s">
        <v>1266</v>
      </c>
      <c r="H3742" t="s">
        <v>668</v>
      </c>
      <c r="I3742" t="s">
        <v>1281</v>
      </c>
      <c r="J3742" t="s">
        <v>1282</v>
      </c>
      <c r="K3742" t="s">
        <v>1301</v>
      </c>
      <c r="L3742" t="s">
        <v>1302</v>
      </c>
      <c r="M3742" t="s">
        <v>1303</v>
      </c>
      <c r="N3742" t="s">
        <v>919</v>
      </c>
      <c r="O3742">
        <v>110</v>
      </c>
    </row>
    <row r="3743" spans="1:15" x14ac:dyDescent="0.35">
      <c r="A3743" s="189" t="str">
        <f t="shared" si="211"/>
        <v>Jun</v>
      </c>
      <c r="B3743" s="190" t="str">
        <f t="shared" si="212"/>
        <v>2024</v>
      </c>
      <c r="C3743" s="190" t="str">
        <f t="shared" si="213"/>
        <v>Jun-2024</v>
      </c>
      <c r="D3743" s="2">
        <v>45473</v>
      </c>
      <c r="E3743" t="s">
        <v>1264</v>
      </c>
      <c r="F3743" t="s">
        <v>1265</v>
      </c>
      <c r="G3743" t="s">
        <v>1266</v>
      </c>
      <c r="H3743" t="s">
        <v>668</v>
      </c>
      <c r="I3743" t="s">
        <v>1281</v>
      </c>
      <c r="J3743" t="s">
        <v>1282</v>
      </c>
      <c r="K3743" t="s">
        <v>1301</v>
      </c>
      <c r="L3743" t="s">
        <v>1302</v>
      </c>
      <c r="M3743" t="s">
        <v>1303</v>
      </c>
      <c r="N3743" t="s">
        <v>920</v>
      </c>
      <c r="O3743">
        <v>1490</v>
      </c>
    </row>
    <row r="3744" spans="1:15" x14ac:dyDescent="0.35">
      <c r="A3744" s="189" t="str">
        <f t="shared" si="211"/>
        <v>Jun</v>
      </c>
      <c r="B3744" s="190" t="str">
        <f t="shared" si="212"/>
        <v>2024</v>
      </c>
      <c r="C3744" s="190" t="str">
        <f t="shared" si="213"/>
        <v>Jun-2024</v>
      </c>
      <c r="D3744" s="2">
        <v>45473</v>
      </c>
      <c r="E3744" t="s">
        <v>1264</v>
      </c>
      <c r="F3744" t="s">
        <v>1265</v>
      </c>
      <c r="G3744" t="s">
        <v>1266</v>
      </c>
      <c r="H3744" t="s">
        <v>668</v>
      </c>
      <c r="I3744" t="s">
        <v>1281</v>
      </c>
      <c r="J3744" t="s">
        <v>1282</v>
      </c>
      <c r="K3744" t="s">
        <v>1301</v>
      </c>
      <c r="L3744" t="s">
        <v>1302</v>
      </c>
      <c r="M3744" t="s">
        <v>1303</v>
      </c>
      <c r="N3744" t="s">
        <v>922</v>
      </c>
      <c r="O3744">
        <v>1730</v>
      </c>
    </row>
    <row r="3745" spans="1:15" x14ac:dyDescent="0.35">
      <c r="A3745" s="189" t="str">
        <f t="shared" si="211"/>
        <v>Jun</v>
      </c>
      <c r="B3745" s="190" t="str">
        <f t="shared" si="212"/>
        <v>2024</v>
      </c>
      <c r="C3745" s="190" t="str">
        <f t="shared" si="213"/>
        <v>Jun-2024</v>
      </c>
      <c r="D3745" s="2">
        <v>45473</v>
      </c>
      <c r="E3745" t="s">
        <v>1264</v>
      </c>
      <c r="F3745" t="s">
        <v>1265</v>
      </c>
      <c r="G3745" t="s">
        <v>1266</v>
      </c>
      <c r="H3745" t="s">
        <v>668</v>
      </c>
      <c r="I3745" t="s">
        <v>1281</v>
      </c>
      <c r="J3745" t="s">
        <v>1282</v>
      </c>
      <c r="K3745" t="s">
        <v>1301</v>
      </c>
      <c r="L3745" t="s">
        <v>1302</v>
      </c>
      <c r="M3745" t="s">
        <v>1303</v>
      </c>
      <c r="N3745" t="s">
        <v>921</v>
      </c>
      <c r="O3745">
        <v>1635</v>
      </c>
    </row>
    <row r="3746" spans="1:15" x14ac:dyDescent="0.35">
      <c r="A3746" s="189" t="str">
        <f t="shared" si="211"/>
        <v>Jun</v>
      </c>
      <c r="B3746" s="190" t="str">
        <f t="shared" si="212"/>
        <v>2024</v>
      </c>
      <c r="C3746" s="190" t="str">
        <f t="shared" si="213"/>
        <v>Jun-2024</v>
      </c>
      <c r="D3746" s="2">
        <v>45473</v>
      </c>
      <c r="E3746" t="s">
        <v>1264</v>
      </c>
      <c r="F3746" t="s">
        <v>1265</v>
      </c>
      <c r="G3746" t="s">
        <v>1266</v>
      </c>
      <c r="H3746" t="s">
        <v>668</v>
      </c>
      <c r="I3746" t="s">
        <v>1281</v>
      </c>
      <c r="J3746" t="s">
        <v>1282</v>
      </c>
      <c r="K3746" t="s">
        <v>1304</v>
      </c>
      <c r="L3746" t="s">
        <v>1305</v>
      </c>
      <c r="M3746" t="s">
        <v>1306</v>
      </c>
      <c r="N3746" t="s">
        <v>1528</v>
      </c>
      <c r="O3746">
        <v>45</v>
      </c>
    </row>
    <row r="3747" spans="1:15" x14ac:dyDescent="0.35">
      <c r="A3747" s="189" t="str">
        <f t="shared" si="211"/>
        <v>Jun</v>
      </c>
      <c r="B3747" s="190" t="str">
        <f t="shared" si="212"/>
        <v>2024</v>
      </c>
      <c r="C3747" s="190" t="str">
        <f t="shared" si="213"/>
        <v>Jun-2024</v>
      </c>
      <c r="D3747" s="2">
        <v>45473</v>
      </c>
      <c r="E3747" t="s">
        <v>1264</v>
      </c>
      <c r="F3747" t="s">
        <v>1265</v>
      </c>
      <c r="G3747" t="s">
        <v>1266</v>
      </c>
      <c r="H3747" t="s">
        <v>668</v>
      </c>
      <c r="I3747" t="s">
        <v>1281</v>
      </c>
      <c r="J3747" t="s">
        <v>1282</v>
      </c>
      <c r="K3747" t="s">
        <v>1304</v>
      </c>
      <c r="L3747" t="s">
        <v>1305</v>
      </c>
      <c r="M3747" t="s">
        <v>1306</v>
      </c>
      <c r="N3747" t="s">
        <v>1529</v>
      </c>
      <c r="O3747" t="s">
        <v>958</v>
      </c>
    </row>
    <row r="3748" spans="1:15" x14ac:dyDescent="0.35">
      <c r="A3748" s="189" t="str">
        <f t="shared" si="211"/>
        <v>Jun</v>
      </c>
      <c r="B3748" s="190" t="str">
        <f t="shared" si="212"/>
        <v>2024</v>
      </c>
      <c r="C3748" s="190" t="str">
        <f t="shared" si="213"/>
        <v>Jun-2024</v>
      </c>
      <c r="D3748" s="2">
        <v>45473</v>
      </c>
      <c r="E3748" t="s">
        <v>1264</v>
      </c>
      <c r="F3748" t="s">
        <v>1265</v>
      </c>
      <c r="G3748" t="s">
        <v>1266</v>
      </c>
      <c r="H3748" t="s">
        <v>668</v>
      </c>
      <c r="I3748" t="s">
        <v>1281</v>
      </c>
      <c r="J3748" t="s">
        <v>1282</v>
      </c>
      <c r="K3748" t="s">
        <v>1304</v>
      </c>
      <c r="L3748" t="s">
        <v>1305</v>
      </c>
      <c r="M3748" t="s">
        <v>1306</v>
      </c>
      <c r="N3748" t="s">
        <v>919</v>
      </c>
      <c r="O3748">
        <v>125</v>
      </c>
    </row>
    <row r="3749" spans="1:15" x14ac:dyDescent="0.35">
      <c r="A3749" s="189" t="str">
        <f t="shared" si="211"/>
        <v>Jun</v>
      </c>
      <c r="B3749" s="190" t="str">
        <f t="shared" si="212"/>
        <v>2024</v>
      </c>
      <c r="C3749" s="190" t="str">
        <f t="shared" si="213"/>
        <v>Jun-2024</v>
      </c>
      <c r="D3749" s="2">
        <v>45473</v>
      </c>
      <c r="E3749" t="s">
        <v>1264</v>
      </c>
      <c r="F3749" t="s">
        <v>1265</v>
      </c>
      <c r="G3749" t="s">
        <v>1266</v>
      </c>
      <c r="H3749" t="s">
        <v>668</v>
      </c>
      <c r="I3749" t="s">
        <v>1281</v>
      </c>
      <c r="J3749" t="s">
        <v>1282</v>
      </c>
      <c r="K3749" t="s">
        <v>1304</v>
      </c>
      <c r="L3749" t="s">
        <v>1305</v>
      </c>
      <c r="M3749" t="s">
        <v>1306</v>
      </c>
      <c r="N3749" t="s">
        <v>920</v>
      </c>
      <c r="O3749">
        <v>970</v>
      </c>
    </row>
    <row r="3750" spans="1:15" x14ac:dyDescent="0.35">
      <c r="A3750" s="189" t="str">
        <f t="shared" si="211"/>
        <v>Jun</v>
      </c>
      <c r="B3750" s="190" t="str">
        <f t="shared" si="212"/>
        <v>2024</v>
      </c>
      <c r="C3750" s="190" t="str">
        <f t="shared" si="213"/>
        <v>Jun-2024</v>
      </c>
      <c r="D3750" s="2">
        <v>45473</v>
      </c>
      <c r="E3750" t="s">
        <v>1264</v>
      </c>
      <c r="F3750" t="s">
        <v>1265</v>
      </c>
      <c r="G3750" t="s">
        <v>1266</v>
      </c>
      <c r="H3750" t="s">
        <v>668</v>
      </c>
      <c r="I3750" t="s">
        <v>1281</v>
      </c>
      <c r="J3750" t="s">
        <v>1282</v>
      </c>
      <c r="K3750" t="s">
        <v>1304</v>
      </c>
      <c r="L3750" t="s">
        <v>1305</v>
      </c>
      <c r="M3750" t="s">
        <v>1306</v>
      </c>
      <c r="N3750" t="s">
        <v>922</v>
      </c>
      <c r="O3750">
        <v>365</v>
      </c>
    </row>
    <row r="3751" spans="1:15" x14ac:dyDescent="0.35">
      <c r="A3751" s="189" t="str">
        <f t="shared" si="211"/>
        <v>Jun</v>
      </c>
      <c r="B3751" s="190" t="str">
        <f t="shared" si="212"/>
        <v>2024</v>
      </c>
      <c r="C3751" s="190" t="str">
        <f t="shared" si="213"/>
        <v>Jun-2024</v>
      </c>
      <c r="D3751" s="2">
        <v>45473</v>
      </c>
      <c r="E3751" t="s">
        <v>1264</v>
      </c>
      <c r="F3751" t="s">
        <v>1265</v>
      </c>
      <c r="G3751" t="s">
        <v>1266</v>
      </c>
      <c r="H3751" t="s">
        <v>668</v>
      </c>
      <c r="I3751" t="s">
        <v>1281</v>
      </c>
      <c r="J3751" t="s">
        <v>1282</v>
      </c>
      <c r="K3751" t="s">
        <v>1304</v>
      </c>
      <c r="L3751" t="s">
        <v>1305</v>
      </c>
      <c r="M3751" t="s">
        <v>1306</v>
      </c>
      <c r="N3751" t="s">
        <v>921</v>
      </c>
      <c r="O3751">
        <v>640</v>
      </c>
    </row>
    <row r="3752" spans="1:15" x14ac:dyDescent="0.35">
      <c r="A3752" s="189" t="str">
        <f t="shared" si="211"/>
        <v>Jun</v>
      </c>
      <c r="B3752" s="190" t="str">
        <f t="shared" si="212"/>
        <v>2024</v>
      </c>
      <c r="C3752" s="190" t="str">
        <f t="shared" si="213"/>
        <v>Jun-2024</v>
      </c>
      <c r="D3752" s="2">
        <v>45473</v>
      </c>
      <c r="E3752" t="s">
        <v>1264</v>
      </c>
      <c r="F3752" t="s">
        <v>1265</v>
      </c>
      <c r="G3752" t="s">
        <v>1266</v>
      </c>
      <c r="H3752" t="s">
        <v>682</v>
      </c>
      <c r="I3752" t="s">
        <v>1307</v>
      </c>
      <c r="J3752" t="s">
        <v>1308</v>
      </c>
      <c r="K3752" t="s">
        <v>1309</v>
      </c>
      <c r="L3752" t="s">
        <v>1310</v>
      </c>
      <c r="M3752" t="s">
        <v>1311</v>
      </c>
      <c r="N3752" t="s">
        <v>1528</v>
      </c>
      <c r="O3752" t="s">
        <v>958</v>
      </c>
    </row>
    <row r="3753" spans="1:15" x14ac:dyDescent="0.35">
      <c r="A3753" s="189" t="str">
        <f t="shared" si="211"/>
        <v>Jun</v>
      </c>
      <c r="B3753" s="190" t="str">
        <f t="shared" si="212"/>
        <v>2024</v>
      </c>
      <c r="C3753" s="190" t="str">
        <f t="shared" si="213"/>
        <v>Jun-2024</v>
      </c>
      <c r="D3753" s="2">
        <v>45473</v>
      </c>
      <c r="E3753" t="s">
        <v>1264</v>
      </c>
      <c r="F3753" t="s">
        <v>1265</v>
      </c>
      <c r="G3753" t="s">
        <v>1266</v>
      </c>
      <c r="H3753" t="s">
        <v>682</v>
      </c>
      <c r="I3753" t="s">
        <v>1307</v>
      </c>
      <c r="J3753" t="s">
        <v>1308</v>
      </c>
      <c r="K3753" t="s">
        <v>1309</v>
      </c>
      <c r="L3753" t="s">
        <v>1310</v>
      </c>
      <c r="M3753" t="s">
        <v>1311</v>
      </c>
      <c r="N3753" t="s">
        <v>1529</v>
      </c>
      <c r="O3753" t="s">
        <v>958</v>
      </c>
    </row>
    <row r="3754" spans="1:15" x14ac:dyDescent="0.35">
      <c r="A3754" s="189" t="str">
        <f t="shared" si="211"/>
        <v>Jun</v>
      </c>
      <c r="B3754" s="190" t="str">
        <f t="shared" si="212"/>
        <v>2024</v>
      </c>
      <c r="C3754" s="190" t="str">
        <f t="shared" si="213"/>
        <v>Jun-2024</v>
      </c>
      <c r="D3754" s="2">
        <v>45473</v>
      </c>
      <c r="E3754" t="s">
        <v>1264</v>
      </c>
      <c r="F3754" t="s">
        <v>1265</v>
      </c>
      <c r="G3754" t="s">
        <v>1266</v>
      </c>
      <c r="H3754" t="s">
        <v>682</v>
      </c>
      <c r="I3754" t="s">
        <v>1307</v>
      </c>
      <c r="J3754" t="s">
        <v>1308</v>
      </c>
      <c r="K3754" t="s">
        <v>1309</v>
      </c>
      <c r="L3754" t="s">
        <v>1310</v>
      </c>
      <c r="M3754" t="s">
        <v>1311</v>
      </c>
      <c r="N3754" t="s">
        <v>919</v>
      </c>
      <c r="O3754">
        <v>5</v>
      </c>
    </row>
    <row r="3755" spans="1:15" x14ac:dyDescent="0.35">
      <c r="A3755" s="189" t="str">
        <f t="shared" si="211"/>
        <v>Jun</v>
      </c>
      <c r="B3755" s="190" t="str">
        <f t="shared" si="212"/>
        <v>2024</v>
      </c>
      <c r="C3755" s="190" t="str">
        <f t="shared" si="213"/>
        <v>Jun-2024</v>
      </c>
      <c r="D3755" s="2">
        <v>45473</v>
      </c>
      <c r="E3755" t="s">
        <v>1264</v>
      </c>
      <c r="F3755" t="s">
        <v>1265</v>
      </c>
      <c r="G3755" t="s">
        <v>1266</v>
      </c>
      <c r="H3755" t="s">
        <v>682</v>
      </c>
      <c r="I3755" t="s">
        <v>1307</v>
      </c>
      <c r="J3755" t="s">
        <v>1308</v>
      </c>
      <c r="K3755" t="s">
        <v>1309</v>
      </c>
      <c r="L3755" t="s">
        <v>1310</v>
      </c>
      <c r="M3755" t="s">
        <v>1311</v>
      </c>
      <c r="N3755" t="s">
        <v>920</v>
      </c>
      <c r="O3755">
        <v>1260</v>
      </c>
    </row>
    <row r="3756" spans="1:15" x14ac:dyDescent="0.35">
      <c r="A3756" s="189" t="str">
        <f t="shared" si="211"/>
        <v>Jun</v>
      </c>
      <c r="B3756" s="190" t="str">
        <f t="shared" si="212"/>
        <v>2024</v>
      </c>
      <c r="C3756" s="190" t="str">
        <f t="shared" si="213"/>
        <v>Jun-2024</v>
      </c>
      <c r="D3756" s="2">
        <v>45473</v>
      </c>
      <c r="E3756" t="s">
        <v>1264</v>
      </c>
      <c r="F3756" t="s">
        <v>1265</v>
      </c>
      <c r="G3756" t="s">
        <v>1266</v>
      </c>
      <c r="H3756" t="s">
        <v>682</v>
      </c>
      <c r="I3756" t="s">
        <v>1307</v>
      </c>
      <c r="J3756" t="s">
        <v>1308</v>
      </c>
      <c r="K3756" t="s">
        <v>1309</v>
      </c>
      <c r="L3756" t="s">
        <v>1310</v>
      </c>
      <c r="M3756" t="s">
        <v>1311</v>
      </c>
      <c r="N3756" t="s">
        <v>922</v>
      </c>
      <c r="O3756">
        <v>510</v>
      </c>
    </row>
    <row r="3757" spans="1:15" x14ac:dyDescent="0.35">
      <c r="A3757" s="189" t="str">
        <f t="shared" si="211"/>
        <v>Jun</v>
      </c>
      <c r="B3757" s="190" t="str">
        <f t="shared" si="212"/>
        <v>2024</v>
      </c>
      <c r="C3757" s="190" t="str">
        <f t="shared" si="213"/>
        <v>Jun-2024</v>
      </c>
      <c r="D3757" s="2">
        <v>45473</v>
      </c>
      <c r="E3757" t="s">
        <v>1264</v>
      </c>
      <c r="F3757" t="s">
        <v>1265</v>
      </c>
      <c r="G3757" t="s">
        <v>1266</v>
      </c>
      <c r="H3757" t="s">
        <v>682</v>
      </c>
      <c r="I3757" t="s">
        <v>1307</v>
      </c>
      <c r="J3757" t="s">
        <v>1308</v>
      </c>
      <c r="K3757" t="s">
        <v>1309</v>
      </c>
      <c r="L3757" t="s">
        <v>1310</v>
      </c>
      <c r="M3757" t="s">
        <v>1311</v>
      </c>
      <c r="N3757" t="s">
        <v>921</v>
      </c>
      <c r="O3757">
        <v>1595</v>
      </c>
    </row>
    <row r="3758" spans="1:15" x14ac:dyDescent="0.35">
      <c r="A3758" s="189" t="str">
        <f t="shared" si="211"/>
        <v>Jun</v>
      </c>
      <c r="B3758" s="190" t="str">
        <f t="shared" si="212"/>
        <v>2024</v>
      </c>
      <c r="C3758" s="190" t="str">
        <f t="shared" si="213"/>
        <v>Jun-2024</v>
      </c>
      <c r="D3758" s="2">
        <v>45473</v>
      </c>
      <c r="E3758" t="s">
        <v>1264</v>
      </c>
      <c r="F3758" t="s">
        <v>1265</v>
      </c>
      <c r="G3758" t="s">
        <v>1266</v>
      </c>
      <c r="H3758" t="s">
        <v>682</v>
      </c>
      <c r="I3758" t="s">
        <v>1307</v>
      </c>
      <c r="J3758" t="s">
        <v>1308</v>
      </c>
      <c r="K3758" t="s">
        <v>1312</v>
      </c>
      <c r="L3758" t="s">
        <v>1313</v>
      </c>
      <c r="M3758" t="s">
        <v>1314</v>
      </c>
      <c r="N3758" t="s">
        <v>1528</v>
      </c>
      <c r="O3758">
        <v>5</v>
      </c>
    </row>
    <row r="3759" spans="1:15" x14ac:dyDescent="0.35">
      <c r="A3759" s="189" t="str">
        <f t="shared" si="211"/>
        <v>Jun</v>
      </c>
      <c r="B3759" s="190" t="str">
        <f t="shared" si="212"/>
        <v>2024</v>
      </c>
      <c r="C3759" s="190" t="str">
        <f t="shared" si="213"/>
        <v>Jun-2024</v>
      </c>
      <c r="D3759" s="2">
        <v>45473</v>
      </c>
      <c r="E3759" t="s">
        <v>1264</v>
      </c>
      <c r="F3759" t="s">
        <v>1265</v>
      </c>
      <c r="G3759" t="s">
        <v>1266</v>
      </c>
      <c r="H3759" t="s">
        <v>682</v>
      </c>
      <c r="I3759" t="s">
        <v>1307</v>
      </c>
      <c r="J3759" t="s">
        <v>1308</v>
      </c>
      <c r="K3759" t="s">
        <v>1312</v>
      </c>
      <c r="L3759" t="s">
        <v>1313</v>
      </c>
      <c r="M3759" t="s">
        <v>1314</v>
      </c>
      <c r="N3759" t="s">
        <v>1529</v>
      </c>
      <c r="O3759" t="s">
        <v>958</v>
      </c>
    </row>
    <row r="3760" spans="1:15" x14ac:dyDescent="0.35">
      <c r="A3760" s="189" t="str">
        <f t="shared" si="211"/>
        <v>Jun</v>
      </c>
      <c r="B3760" s="190" t="str">
        <f t="shared" si="212"/>
        <v>2024</v>
      </c>
      <c r="C3760" s="190" t="str">
        <f t="shared" si="213"/>
        <v>Jun-2024</v>
      </c>
      <c r="D3760" s="2">
        <v>45473</v>
      </c>
      <c r="E3760" t="s">
        <v>1264</v>
      </c>
      <c r="F3760" t="s">
        <v>1265</v>
      </c>
      <c r="G3760" t="s">
        <v>1266</v>
      </c>
      <c r="H3760" t="s">
        <v>682</v>
      </c>
      <c r="I3760" t="s">
        <v>1307</v>
      </c>
      <c r="J3760" t="s">
        <v>1308</v>
      </c>
      <c r="K3760" t="s">
        <v>1312</v>
      </c>
      <c r="L3760" t="s">
        <v>1313</v>
      </c>
      <c r="M3760" t="s">
        <v>1314</v>
      </c>
      <c r="N3760" t="s">
        <v>919</v>
      </c>
      <c r="O3760">
        <v>45</v>
      </c>
    </row>
    <row r="3761" spans="1:15" x14ac:dyDescent="0.35">
      <c r="A3761" s="189" t="str">
        <f t="shared" si="211"/>
        <v>Jun</v>
      </c>
      <c r="B3761" s="190" t="str">
        <f t="shared" si="212"/>
        <v>2024</v>
      </c>
      <c r="C3761" s="190" t="str">
        <f t="shared" si="213"/>
        <v>Jun-2024</v>
      </c>
      <c r="D3761" s="2">
        <v>45473</v>
      </c>
      <c r="E3761" t="s">
        <v>1264</v>
      </c>
      <c r="F3761" t="s">
        <v>1265</v>
      </c>
      <c r="G3761" t="s">
        <v>1266</v>
      </c>
      <c r="H3761" t="s">
        <v>682</v>
      </c>
      <c r="I3761" t="s">
        <v>1307</v>
      </c>
      <c r="J3761" t="s">
        <v>1308</v>
      </c>
      <c r="K3761" t="s">
        <v>1312</v>
      </c>
      <c r="L3761" t="s">
        <v>1313</v>
      </c>
      <c r="M3761" t="s">
        <v>1314</v>
      </c>
      <c r="N3761" t="s">
        <v>920</v>
      </c>
      <c r="O3761">
        <v>585</v>
      </c>
    </row>
    <row r="3762" spans="1:15" x14ac:dyDescent="0.35">
      <c r="A3762" s="189" t="str">
        <f t="shared" si="211"/>
        <v>Jun</v>
      </c>
      <c r="B3762" s="190" t="str">
        <f t="shared" si="212"/>
        <v>2024</v>
      </c>
      <c r="C3762" s="190" t="str">
        <f t="shared" si="213"/>
        <v>Jun-2024</v>
      </c>
      <c r="D3762" s="2">
        <v>45473</v>
      </c>
      <c r="E3762" t="s">
        <v>1264</v>
      </c>
      <c r="F3762" t="s">
        <v>1265</v>
      </c>
      <c r="G3762" t="s">
        <v>1266</v>
      </c>
      <c r="H3762" t="s">
        <v>682</v>
      </c>
      <c r="I3762" t="s">
        <v>1307</v>
      </c>
      <c r="J3762" t="s">
        <v>1308</v>
      </c>
      <c r="K3762" t="s">
        <v>1312</v>
      </c>
      <c r="L3762" t="s">
        <v>1313</v>
      </c>
      <c r="M3762" t="s">
        <v>1314</v>
      </c>
      <c r="N3762" t="s">
        <v>922</v>
      </c>
      <c r="O3762">
        <v>635</v>
      </c>
    </row>
    <row r="3763" spans="1:15" x14ac:dyDescent="0.35">
      <c r="A3763" s="189" t="str">
        <f t="shared" si="211"/>
        <v>Jun</v>
      </c>
      <c r="B3763" s="190" t="str">
        <f t="shared" si="212"/>
        <v>2024</v>
      </c>
      <c r="C3763" s="190" t="str">
        <f t="shared" si="213"/>
        <v>Jun-2024</v>
      </c>
      <c r="D3763" s="2">
        <v>45473</v>
      </c>
      <c r="E3763" t="s">
        <v>1264</v>
      </c>
      <c r="F3763" t="s">
        <v>1265</v>
      </c>
      <c r="G3763" t="s">
        <v>1266</v>
      </c>
      <c r="H3763" t="s">
        <v>682</v>
      </c>
      <c r="I3763" t="s">
        <v>1307</v>
      </c>
      <c r="J3763" t="s">
        <v>1308</v>
      </c>
      <c r="K3763" t="s">
        <v>1312</v>
      </c>
      <c r="L3763" t="s">
        <v>1313</v>
      </c>
      <c r="M3763" t="s">
        <v>1314</v>
      </c>
      <c r="N3763" t="s">
        <v>921</v>
      </c>
      <c r="O3763">
        <v>715</v>
      </c>
    </row>
    <row r="3764" spans="1:15" x14ac:dyDescent="0.35">
      <c r="A3764" s="189" t="str">
        <f t="shared" si="211"/>
        <v>Jun</v>
      </c>
      <c r="B3764" s="190" t="str">
        <f t="shared" si="212"/>
        <v>2024</v>
      </c>
      <c r="C3764" s="190" t="str">
        <f t="shared" si="213"/>
        <v>Jun-2024</v>
      </c>
      <c r="D3764" s="2">
        <v>45473</v>
      </c>
      <c r="E3764" t="s">
        <v>1264</v>
      </c>
      <c r="F3764" t="s">
        <v>1265</v>
      </c>
      <c r="G3764" t="s">
        <v>1266</v>
      </c>
      <c r="H3764" t="s">
        <v>682</v>
      </c>
      <c r="I3764" t="s">
        <v>1307</v>
      </c>
      <c r="J3764" t="s">
        <v>1308</v>
      </c>
      <c r="K3764" t="s">
        <v>1315</v>
      </c>
      <c r="L3764" t="s">
        <v>1316</v>
      </c>
      <c r="M3764" t="s">
        <v>1317</v>
      </c>
      <c r="N3764" t="s">
        <v>1528</v>
      </c>
      <c r="O3764">
        <v>25</v>
      </c>
    </row>
    <row r="3765" spans="1:15" x14ac:dyDescent="0.35">
      <c r="A3765" s="189" t="str">
        <f t="shared" si="211"/>
        <v>Jun</v>
      </c>
      <c r="B3765" s="190" t="str">
        <f t="shared" si="212"/>
        <v>2024</v>
      </c>
      <c r="C3765" s="190" t="str">
        <f t="shared" si="213"/>
        <v>Jun-2024</v>
      </c>
      <c r="D3765" s="2">
        <v>45473</v>
      </c>
      <c r="E3765" t="s">
        <v>1264</v>
      </c>
      <c r="F3765" t="s">
        <v>1265</v>
      </c>
      <c r="G3765" t="s">
        <v>1266</v>
      </c>
      <c r="H3765" t="s">
        <v>682</v>
      </c>
      <c r="I3765" t="s">
        <v>1307</v>
      </c>
      <c r="J3765" t="s">
        <v>1308</v>
      </c>
      <c r="K3765" t="s">
        <v>1315</v>
      </c>
      <c r="L3765" t="s">
        <v>1316</v>
      </c>
      <c r="M3765" t="s">
        <v>1317</v>
      </c>
      <c r="N3765" t="s">
        <v>1529</v>
      </c>
      <c r="O3765" t="s">
        <v>958</v>
      </c>
    </row>
    <row r="3766" spans="1:15" x14ac:dyDescent="0.35">
      <c r="A3766" s="189" t="str">
        <f t="shared" si="211"/>
        <v>Jun</v>
      </c>
      <c r="B3766" s="190" t="str">
        <f t="shared" si="212"/>
        <v>2024</v>
      </c>
      <c r="C3766" s="190" t="str">
        <f t="shared" si="213"/>
        <v>Jun-2024</v>
      </c>
      <c r="D3766" s="2">
        <v>45473</v>
      </c>
      <c r="E3766" t="s">
        <v>1264</v>
      </c>
      <c r="F3766" t="s">
        <v>1265</v>
      </c>
      <c r="G3766" t="s">
        <v>1266</v>
      </c>
      <c r="H3766" t="s">
        <v>682</v>
      </c>
      <c r="I3766" t="s">
        <v>1307</v>
      </c>
      <c r="J3766" t="s">
        <v>1308</v>
      </c>
      <c r="K3766" t="s">
        <v>1315</v>
      </c>
      <c r="L3766" t="s">
        <v>1316</v>
      </c>
      <c r="M3766" t="s">
        <v>1317</v>
      </c>
      <c r="N3766" t="s">
        <v>919</v>
      </c>
      <c r="O3766">
        <v>30</v>
      </c>
    </row>
    <row r="3767" spans="1:15" x14ac:dyDescent="0.35">
      <c r="A3767" s="189" t="str">
        <f t="shared" si="211"/>
        <v>Jun</v>
      </c>
      <c r="B3767" s="190" t="str">
        <f t="shared" si="212"/>
        <v>2024</v>
      </c>
      <c r="C3767" s="190" t="str">
        <f t="shared" si="213"/>
        <v>Jun-2024</v>
      </c>
      <c r="D3767" s="2">
        <v>45473</v>
      </c>
      <c r="E3767" t="s">
        <v>1264</v>
      </c>
      <c r="F3767" t="s">
        <v>1265</v>
      </c>
      <c r="G3767" t="s">
        <v>1266</v>
      </c>
      <c r="H3767" t="s">
        <v>682</v>
      </c>
      <c r="I3767" t="s">
        <v>1307</v>
      </c>
      <c r="J3767" t="s">
        <v>1308</v>
      </c>
      <c r="K3767" t="s">
        <v>1315</v>
      </c>
      <c r="L3767" t="s">
        <v>1316</v>
      </c>
      <c r="M3767" t="s">
        <v>1317</v>
      </c>
      <c r="N3767" t="s">
        <v>920</v>
      </c>
      <c r="O3767">
        <v>530</v>
      </c>
    </row>
    <row r="3768" spans="1:15" x14ac:dyDescent="0.35">
      <c r="A3768" s="189" t="str">
        <f t="shared" si="211"/>
        <v>Jun</v>
      </c>
      <c r="B3768" s="190" t="str">
        <f t="shared" si="212"/>
        <v>2024</v>
      </c>
      <c r="C3768" s="190" t="str">
        <f t="shared" si="213"/>
        <v>Jun-2024</v>
      </c>
      <c r="D3768" s="2">
        <v>45473</v>
      </c>
      <c r="E3768" t="s">
        <v>1264</v>
      </c>
      <c r="F3768" t="s">
        <v>1265</v>
      </c>
      <c r="G3768" t="s">
        <v>1266</v>
      </c>
      <c r="H3768" t="s">
        <v>682</v>
      </c>
      <c r="I3768" t="s">
        <v>1307</v>
      </c>
      <c r="J3768" t="s">
        <v>1308</v>
      </c>
      <c r="K3768" t="s">
        <v>1315</v>
      </c>
      <c r="L3768" t="s">
        <v>1316</v>
      </c>
      <c r="M3768" t="s">
        <v>1317</v>
      </c>
      <c r="N3768" t="s">
        <v>922</v>
      </c>
      <c r="O3768">
        <v>475</v>
      </c>
    </row>
    <row r="3769" spans="1:15" x14ac:dyDescent="0.35">
      <c r="A3769" s="189" t="str">
        <f t="shared" si="211"/>
        <v>Jun</v>
      </c>
      <c r="B3769" s="190" t="str">
        <f t="shared" si="212"/>
        <v>2024</v>
      </c>
      <c r="C3769" s="190" t="str">
        <f t="shared" si="213"/>
        <v>Jun-2024</v>
      </c>
      <c r="D3769" s="2">
        <v>45473</v>
      </c>
      <c r="E3769" t="s">
        <v>1264</v>
      </c>
      <c r="F3769" t="s">
        <v>1265</v>
      </c>
      <c r="G3769" t="s">
        <v>1266</v>
      </c>
      <c r="H3769" t="s">
        <v>682</v>
      </c>
      <c r="I3769" t="s">
        <v>1307</v>
      </c>
      <c r="J3769" t="s">
        <v>1308</v>
      </c>
      <c r="K3769" t="s">
        <v>1315</v>
      </c>
      <c r="L3769" t="s">
        <v>1316</v>
      </c>
      <c r="M3769" t="s">
        <v>1317</v>
      </c>
      <c r="N3769" t="s">
        <v>921</v>
      </c>
      <c r="O3769">
        <v>565</v>
      </c>
    </row>
    <row r="3770" spans="1:15" x14ac:dyDescent="0.35">
      <c r="A3770" s="189" t="str">
        <f t="shared" si="211"/>
        <v>Jun</v>
      </c>
      <c r="B3770" s="190" t="str">
        <f t="shared" si="212"/>
        <v>2024</v>
      </c>
      <c r="C3770" s="190" t="str">
        <f t="shared" si="213"/>
        <v>Jun-2024</v>
      </c>
      <c r="D3770" s="2">
        <v>45473</v>
      </c>
      <c r="E3770" t="s">
        <v>1264</v>
      </c>
      <c r="F3770" t="s">
        <v>1265</v>
      </c>
      <c r="G3770" t="s">
        <v>1266</v>
      </c>
      <c r="H3770" t="s">
        <v>682</v>
      </c>
      <c r="I3770" t="s">
        <v>1307</v>
      </c>
      <c r="J3770" t="s">
        <v>1308</v>
      </c>
      <c r="K3770" t="s">
        <v>1318</v>
      </c>
      <c r="L3770" t="s">
        <v>1319</v>
      </c>
      <c r="M3770" t="s">
        <v>1320</v>
      </c>
      <c r="N3770" t="s">
        <v>1528</v>
      </c>
      <c r="O3770" t="s">
        <v>958</v>
      </c>
    </row>
    <row r="3771" spans="1:15" x14ac:dyDescent="0.35">
      <c r="A3771" s="189" t="str">
        <f t="shared" si="211"/>
        <v>Jun</v>
      </c>
      <c r="B3771" s="190" t="str">
        <f t="shared" si="212"/>
        <v>2024</v>
      </c>
      <c r="C3771" s="190" t="str">
        <f t="shared" si="213"/>
        <v>Jun-2024</v>
      </c>
      <c r="D3771" s="2">
        <v>45473</v>
      </c>
      <c r="E3771" t="s">
        <v>1264</v>
      </c>
      <c r="F3771" t="s">
        <v>1265</v>
      </c>
      <c r="G3771" t="s">
        <v>1266</v>
      </c>
      <c r="H3771" t="s">
        <v>682</v>
      </c>
      <c r="I3771" t="s">
        <v>1307</v>
      </c>
      <c r="J3771" t="s">
        <v>1308</v>
      </c>
      <c r="K3771" t="s">
        <v>1318</v>
      </c>
      <c r="L3771" t="s">
        <v>1319</v>
      </c>
      <c r="M3771" t="s">
        <v>1320</v>
      </c>
      <c r="N3771" t="s">
        <v>1529</v>
      </c>
      <c r="O3771" t="s">
        <v>958</v>
      </c>
    </row>
    <row r="3772" spans="1:15" x14ac:dyDescent="0.35">
      <c r="A3772" s="189" t="str">
        <f t="shared" si="211"/>
        <v>Jun</v>
      </c>
      <c r="B3772" s="190" t="str">
        <f t="shared" si="212"/>
        <v>2024</v>
      </c>
      <c r="C3772" s="190" t="str">
        <f t="shared" si="213"/>
        <v>Jun-2024</v>
      </c>
      <c r="D3772" s="2">
        <v>45473</v>
      </c>
      <c r="E3772" t="s">
        <v>1264</v>
      </c>
      <c r="F3772" t="s">
        <v>1265</v>
      </c>
      <c r="G3772" t="s">
        <v>1266</v>
      </c>
      <c r="H3772" t="s">
        <v>682</v>
      </c>
      <c r="I3772" t="s">
        <v>1307</v>
      </c>
      <c r="J3772" t="s">
        <v>1308</v>
      </c>
      <c r="K3772" t="s">
        <v>1318</v>
      </c>
      <c r="L3772" t="s">
        <v>1319</v>
      </c>
      <c r="M3772" t="s">
        <v>1320</v>
      </c>
      <c r="N3772" t="s">
        <v>919</v>
      </c>
      <c r="O3772">
        <v>5</v>
      </c>
    </row>
    <row r="3773" spans="1:15" x14ac:dyDescent="0.35">
      <c r="A3773" s="189" t="str">
        <f t="shared" si="211"/>
        <v>Jun</v>
      </c>
      <c r="B3773" s="190" t="str">
        <f t="shared" si="212"/>
        <v>2024</v>
      </c>
      <c r="C3773" s="190" t="str">
        <f t="shared" si="213"/>
        <v>Jun-2024</v>
      </c>
      <c r="D3773" s="2">
        <v>45473</v>
      </c>
      <c r="E3773" t="s">
        <v>1264</v>
      </c>
      <c r="F3773" t="s">
        <v>1265</v>
      </c>
      <c r="G3773" t="s">
        <v>1266</v>
      </c>
      <c r="H3773" t="s">
        <v>682</v>
      </c>
      <c r="I3773" t="s">
        <v>1307</v>
      </c>
      <c r="J3773" t="s">
        <v>1308</v>
      </c>
      <c r="K3773" t="s">
        <v>1318</v>
      </c>
      <c r="L3773" t="s">
        <v>1319</v>
      </c>
      <c r="M3773" t="s">
        <v>1320</v>
      </c>
      <c r="N3773" t="s">
        <v>920</v>
      </c>
      <c r="O3773">
        <v>235</v>
      </c>
    </row>
    <row r="3774" spans="1:15" x14ac:dyDescent="0.35">
      <c r="A3774" s="189" t="str">
        <f t="shared" si="211"/>
        <v>Jun</v>
      </c>
      <c r="B3774" s="190" t="str">
        <f t="shared" si="212"/>
        <v>2024</v>
      </c>
      <c r="C3774" s="190" t="str">
        <f t="shared" si="213"/>
        <v>Jun-2024</v>
      </c>
      <c r="D3774" s="2">
        <v>45473</v>
      </c>
      <c r="E3774" t="s">
        <v>1264</v>
      </c>
      <c r="F3774" t="s">
        <v>1265</v>
      </c>
      <c r="G3774" t="s">
        <v>1266</v>
      </c>
      <c r="H3774" t="s">
        <v>682</v>
      </c>
      <c r="I3774" t="s">
        <v>1307</v>
      </c>
      <c r="J3774" t="s">
        <v>1308</v>
      </c>
      <c r="K3774" t="s">
        <v>1318</v>
      </c>
      <c r="L3774" t="s">
        <v>1319</v>
      </c>
      <c r="M3774" t="s">
        <v>1320</v>
      </c>
      <c r="N3774" t="s">
        <v>922</v>
      </c>
      <c r="O3774">
        <v>620</v>
      </c>
    </row>
    <row r="3775" spans="1:15" x14ac:dyDescent="0.35">
      <c r="A3775" s="189" t="str">
        <f t="shared" si="211"/>
        <v>Jun</v>
      </c>
      <c r="B3775" s="190" t="str">
        <f t="shared" si="212"/>
        <v>2024</v>
      </c>
      <c r="C3775" s="190" t="str">
        <f t="shared" si="213"/>
        <v>Jun-2024</v>
      </c>
      <c r="D3775" s="2">
        <v>45473</v>
      </c>
      <c r="E3775" t="s">
        <v>1264</v>
      </c>
      <c r="F3775" t="s">
        <v>1265</v>
      </c>
      <c r="G3775" t="s">
        <v>1266</v>
      </c>
      <c r="H3775" t="s">
        <v>682</v>
      </c>
      <c r="I3775" t="s">
        <v>1307</v>
      </c>
      <c r="J3775" t="s">
        <v>1308</v>
      </c>
      <c r="K3775" t="s">
        <v>1318</v>
      </c>
      <c r="L3775" t="s">
        <v>1319</v>
      </c>
      <c r="M3775" t="s">
        <v>1320</v>
      </c>
      <c r="N3775" t="s">
        <v>921</v>
      </c>
      <c r="O3775">
        <v>670</v>
      </c>
    </row>
    <row r="3776" spans="1:15" x14ac:dyDescent="0.35">
      <c r="A3776" s="189" t="str">
        <f t="shared" si="211"/>
        <v>Jun</v>
      </c>
      <c r="B3776" s="190" t="str">
        <f t="shared" si="212"/>
        <v>2024</v>
      </c>
      <c r="C3776" s="190" t="str">
        <f t="shared" si="213"/>
        <v>Jun-2024</v>
      </c>
      <c r="D3776" s="2">
        <v>45473</v>
      </c>
      <c r="E3776" t="s">
        <v>1264</v>
      </c>
      <c r="F3776" t="s">
        <v>1265</v>
      </c>
      <c r="G3776" t="s">
        <v>1266</v>
      </c>
      <c r="H3776" t="s">
        <v>682</v>
      </c>
      <c r="I3776" t="s">
        <v>1307</v>
      </c>
      <c r="J3776" t="s">
        <v>1308</v>
      </c>
      <c r="K3776" t="s">
        <v>1321</v>
      </c>
      <c r="L3776" t="s">
        <v>1322</v>
      </c>
      <c r="M3776" t="s">
        <v>1323</v>
      </c>
      <c r="N3776" t="s">
        <v>1528</v>
      </c>
      <c r="O3776" t="s">
        <v>958</v>
      </c>
    </row>
    <row r="3777" spans="1:15" x14ac:dyDescent="0.35">
      <c r="A3777" s="189" t="str">
        <f t="shared" si="211"/>
        <v>Jun</v>
      </c>
      <c r="B3777" s="190" t="str">
        <f t="shared" si="212"/>
        <v>2024</v>
      </c>
      <c r="C3777" s="190" t="str">
        <f t="shared" si="213"/>
        <v>Jun-2024</v>
      </c>
      <c r="D3777" s="2">
        <v>45473</v>
      </c>
      <c r="E3777" t="s">
        <v>1264</v>
      </c>
      <c r="F3777" t="s">
        <v>1265</v>
      </c>
      <c r="G3777" t="s">
        <v>1266</v>
      </c>
      <c r="H3777" t="s">
        <v>682</v>
      </c>
      <c r="I3777" t="s">
        <v>1307</v>
      </c>
      <c r="J3777" t="s">
        <v>1308</v>
      </c>
      <c r="K3777" t="s">
        <v>1321</v>
      </c>
      <c r="L3777" t="s">
        <v>1322</v>
      </c>
      <c r="M3777" t="s">
        <v>1323</v>
      </c>
      <c r="N3777" t="s">
        <v>1529</v>
      </c>
      <c r="O3777" t="s">
        <v>958</v>
      </c>
    </row>
    <row r="3778" spans="1:15" x14ac:dyDescent="0.35">
      <c r="A3778" s="189" t="str">
        <f t="shared" si="211"/>
        <v>Jun</v>
      </c>
      <c r="B3778" s="190" t="str">
        <f t="shared" si="212"/>
        <v>2024</v>
      </c>
      <c r="C3778" s="190" t="str">
        <f t="shared" si="213"/>
        <v>Jun-2024</v>
      </c>
      <c r="D3778" s="2">
        <v>45473</v>
      </c>
      <c r="E3778" t="s">
        <v>1264</v>
      </c>
      <c r="F3778" t="s">
        <v>1265</v>
      </c>
      <c r="G3778" t="s">
        <v>1266</v>
      </c>
      <c r="H3778" t="s">
        <v>682</v>
      </c>
      <c r="I3778" t="s">
        <v>1307</v>
      </c>
      <c r="J3778" t="s">
        <v>1308</v>
      </c>
      <c r="K3778" t="s">
        <v>1321</v>
      </c>
      <c r="L3778" t="s">
        <v>1322</v>
      </c>
      <c r="M3778" t="s">
        <v>1323</v>
      </c>
      <c r="N3778" t="s">
        <v>919</v>
      </c>
      <c r="O3778">
        <v>55</v>
      </c>
    </row>
    <row r="3779" spans="1:15" x14ac:dyDescent="0.35">
      <c r="A3779" s="189" t="str">
        <f t="shared" ref="A3779:A3842" si="214">TEXT(D3779,"mmm")</f>
        <v>Jun</v>
      </c>
      <c r="B3779" s="190" t="str">
        <f t="shared" ref="B3779:B3842" si="215">TEXT(D3779,"yyyy")</f>
        <v>2024</v>
      </c>
      <c r="C3779" s="190" t="str">
        <f t="shared" ref="C3779:C3842" si="216">_xlfn.CONCAT(A3779&amp;"-"&amp;B3779)</f>
        <v>Jun-2024</v>
      </c>
      <c r="D3779" s="2">
        <v>45473</v>
      </c>
      <c r="E3779" t="s">
        <v>1264</v>
      </c>
      <c r="F3779" t="s">
        <v>1265</v>
      </c>
      <c r="G3779" t="s">
        <v>1266</v>
      </c>
      <c r="H3779" t="s">
        <v>682</v>
      </c>
      <c r="I3779" t="s">
        <v>1307</v>
      </c>
      <c r="J3779" t="s">
        <v>1308</v>
      </c>
      <c r="K3779" t="s">
        <v>1321</v>
      </c>
      <c r="L3779" t="s">
        <v>1322</v>
      </c>
      <c r="M3779" t="s">
        <v>1323</v>
      </c>
      <c r="N3779" t="s">
        <v>920</v>
      </c>
      <c r="O3779">
        <v>745</v>
      </c>
    </row>
    <row r="3780" spans="1:15" x14ac:dyDescent="0.35">
      <c r="A3780" s="189" t="str">
        <f t="shared" si="214"/>
        <v>Jun</v>
      </c>
      <c r="B3780" s="190" t="str">
        <f t="shared" si="215"/>
        <v>2024</v>
      </c>
      <c r="C3780" s="190" t="str">
        <f t="shared" si="216"/>
        <v>Jun-2024</v>
      </c>
      <c r="D3780" s="2">
        <v>45473</v>
      </c>
      <c r="E3780" t="s">
        <v>1264</v>
      </c>
      <c r="F3780" t="s">
        <v>1265</v>
      </c>
      <c r="G3780" t="s">
        <v>1266</v>
      </c>
      <c r="H3780" t="s">
        <v>682</v>
      </c>
      <c r="I3780" t="s">
        <v>1307</v>
      </c>
      <c r="J3780" t="s">
        <v>1308</v>
      </c>
      <c r="K3780" t="s">
        <v>1321</v>
      </c>
      <c r="L3780" t="s">
        <v>1322</v>
      </c>
      <c r="M3780" t="s">
        <v>1323</v>
      </c>
      <c r="N3780" t="s">
        <v>922</v>
      </c>
      <c r="O3780">
        <v>295</v>
      </c>
    </row>
    <row r="3781" spans="1:15" x14ac:dyDescent="0.35">
      <c r="A3781" s="189" t="str">
        <f t="shared" si="214"/>
        <v>Jun</v>
      </c>
      <c r="B3781" s="190" t="str">
        <f t="shared" si="215"/>
        <v>2024</v>
      </c>
      <c r="C3781" s="190" t="str">
        <f t="shared" si="216"/>
        <v>Jun-2024</v>
      </c>
      <c r="D3781" s="2">
        <v>45473</v>
      </c>
      <c r="E3781" t="s">
        <v>1264</v>
      </c>
      <c r="F3781" t="s">
        <v>1265</v>
      </c>
      <c r="G3781" t="s">
        <v>1266</v>
      </c>
      <c r="H3781" t="s">
        <v>682</v>
      </c>
      <c r="I3781" t="s">
        <v>1307</v>
      </c>
      <c r="J3781" t="s">
        <v>1308</v>
      </c>
      <c r="K3781" t="s">
        <v>1321</v>
      </c>
      <c r="L3781" t="s">
        <v>1322</v>
      </c>
      <c r="M3781" t="s">
        <v>1323</v>
      </c>
      <c r="N3781" t="s">
        <v>921</v>
      </c>
      <c r="O3781">
        <v>675</v>
      </c>
    </row>
    <row r="3782" spans="1:15" x14ac:dyDescent="0.35">
      <c r="A3782" s="189" t="str">
        <f t="shared" si="214"/>
        <v>Jun</v>
      </c>
      <c r="B3782" s="190" t="str">
        <f t="shared" si="215"/>
        <v>2024</v>
      </c>
      <c r="C3782" s="190" t="str">
        <f t="shared" si="216"/>
        <v>Jun-2024</v>
      </c>
      <c r="D3782" s="2">
        <v>45473</v>
      </c>
      <c r="E3782" t="s">
        <v>1264</v>
      </c>
      <c r="F3782" t="s">
        <v>1265</v>
      </c>
      <c r="G3782" t="s">
        <v>1266</v>
      </c>
      <c r="H3782" t="s">
        <v>682</v>
      </c>
      <c r="I3782" t="s">
        <v>1307</v>
      </c>
      <c r="J3782" t="s">
        <v>1308</v>
      </c>
      <c r="K3782" t="s">
        <v>1324</v>
      </c>
      <c r="L3782" t="s">
        <v>1325</v>
      </c>
      <c r="M3782" t="s">
        <v>1326</v>
      </c>
      <c r="N3782" t="s">
        <v>1528</v>
      </c>
      <c r="O3782">
        <v>25</v>
      </c>
    </row>
    <row r="3783" spans="1:15" x14ac:dyDescent="0.35">
      <c r="A3783" s="189" t="str">
        <f t="shared" si="214"/>
        <v>Jun</v>
      </c>
      <c r="B3783" s="190" t="str">
        <f t="shared" si="215"/>
        <v>2024</v>
      </c>
      <c r="C3783" s="190" t="str">
        <f t="shared" si="216"/>
        <v>Jun-2024</v>
      </c>
      <c r="D3783" s="2">
        <v>45473</v>
      </c>
      <c r="E3783" t="s">
        <v>1264</v>
      </c>
      <c r="F3783" t="s">
        <v>1265</v>
      </c>
      <c r="G3783" t="s">
        <v>1266</v>
      </c>
      <c r="H3783" t="s">
        <v>682</v>
      </c>
      <c r="I3783" t="s">
        <v>1307</v>
      </c>
      <c r="J3783" t="s">
        <v>1308</v>
      </c>
      <c r="K3783" t="s">
        <v>1324</v>
      </c>
      <c r="L3783" t="s">
        <v>1325</v>
      </c>
      <c r="M3783" t="s">
        <v>1326</v>
      </c>
      <c r="N3783" t="s">
        <v>1529</v>
      </c>
      <c r="O3783" t="s">
        <v>958</v>
      </c>
    </row>
    <row r="3784" spans="1:15" x14ac:dyDescent="0.35">
      <c r="A3784" s="189" t="str">
        <f t="shared" si="214"/>
        <v>Jun</v>
      </c>
      <c r="B3784" s="190" t="str">
        <f t="shared" si="215"/>
        <v>2024</v>
      </c>
      <c r="C3784" s="190" t="str">
        <f t="shared" si="216"/>
        <v>Jun-2024</v>
      </c>
      <c r="D3784" s="2">
        <v>45473</v>
      </c>
      <c r="E3784" t="s">
        <v>1264</v>
      </c>
      <c r="F3784" t="s">
        <v>1265</v>
      </c>
      <c r="G3784" t="s">
        <v>1266</v>
      </c>
      <c r="H3784" t="s">
        <v>682</v>
      </c>
      <c r="I3784" t="s">
        <v>1307</v>
      </c>
      <c r="J3784" t="s">
        <v>1308</v>
      </c>
      <c r="K3784" t="s">
        <v>1324</v>
      </c>
      <c r="L3784" t="s">
        <v>1325</v>
      </c>
      <c r="M3784" t="s">
        <v>1326</v>
      </c>
      <c r="N3784" t="s">
        <v>919</v>
      </c>
      <c r="O3784">
        <v>160</v>
      </c>
    </row>
    <row r="3785" spans="1:15" x14ac:dyDescent="0.35">
      <c r="A3785" s="189" t="str">
        <f t="shared" si="214"/>
        <v>Jun</v>
      </c>
      <c r="B3785" s="190" t="str">
        <f t="shared" si="215"/>
        <v>2024</v>
      </c>
      <c r="C3785" s="190" t="str">
        <f t="shared" si="216"/>
        <v>Jun-2024</v>
      </c>
      <c r="D3785" s="2">
        <v>45473</v>
      </c>
      <c r="E3785" t="s">
        <v>1264</v>
      </c>
      <c r="F3785" t="s">
        <v>1265</v>
      </c>
      <c r="G3785" t="s">
        <v>1266</v>
      </c>
      <c r="H3785" t="s">
        <v>682</v>
      </c>
      <c r="I3785" t="s">
        <v>1307</v>
      </c>
      <c r="J3785" t="s">
        <v>1308</v>
      </c>
      <c r="K3785" t="s">
        <v>1324</v>
      </c>
      <c r="L3785" t="s">
        <v>1325</v>
      </c>
      <c r="M3785" t="s">
        <v>1326</v>
      </c>
      <c r="N3785" t="s">
        <v>920</v>
      </c>
      <c r="O3785">
        <v>2290</v>
      </c>
    </row>
    <row r="3786" spans="1:15" x14ac:dyDescent="0.35">
      <c r="A3786" s="189" t="str">
        <f t="shared" si="214"/>
        <v>Jun</v>
      </c>
      <c r="B3786" s="190" t="str">
        <f t="shared" si="215"/>
        <v>2024</v>
      </c>
      <c r="C3786" s="190" t="str">
        <f t="shared" si="216"/>
        <v>Jun-2024</v>
      </c>
      <c r="D3786" s="2">
        <v>45473</v>
      </c>
      <c r="E3786" t="s">
        <v>1264</v>
      </c>
      <c r="F3786" t="s">
        <v>1265</v>
      </c>
      <c r="G3786" t="s">
        <v>1266</v>
      </c>
      <c r="H3786" t="s">
        <v>682</v>
      </c>
      <c r="I3786" t="s">
        <v>1307</v>
      </c>
      <c r="J3786" t="s">
        <v>1308</v>
      </c>
      <c r="K3786" t="s">
        <v>1324</v>
      </c>
      <c r="L3786" t="s">
        <v>1325</v>
      </c>
      <c r="M3786" t="s">
        <v>1326</v>
      </c>
      <c r="N3786" t="s">
        <v>922</v>
      </c>
      <c r="O3786">
        <v>1160</v>
      </c>
    </row>
    <row r="3787" spans="1:15" x14ac:dyDescent="0.35">
      <c r="A3787" s="189" t="str">
        <f t="shared" si="214"/>
        <v>Jun</v>
      </c>
      <c r="B3787" s="190" t="str">
        <f t="shared" si="215"/>
        <v>2024</v>
      </c>
      <c r="C3787" s="190" t="str">
        <f t="shared" si="216"/>
        <v>Jun-2024</v>
      </c>
      <c r="D3787" s="2">
        <v>45473</v>
      </c>
      <c r="E3787" t="s">
        <v>1264</v>
      </c>
      <c r="F3787" t="s">
        <v>1265</v>
      </c>
      <c r="G3787" t="s">
        <v>1266</v>
      </c>
      <c r="H3787" t="s">
        <v>682</v>
      </c>
      <c r="I3787" t="s">
        <v>1307</v>
      </c>
      <c r="J3787" t="s">
        <v>1308</v>
      </c>
      <c r="K3787" t="s">
        <v>1324</v>
      </c>
      <c r="L3787" t="s">
        <v>1325</v>
      </c>
      <c r="M3787" t="s">
        <v>1326</v>
      </c>
      <c r="N3787" t="s">
        <v>921</v>
      </c>
      <c r="O3787">
        <v>1940</v>
      </c>
    </row>
    <row r="3788" spans="1:15" x14ac:dyDescent="0.35">
      <c r="A3788" s="189" t="str">
        <f t="shared" si="214"/>
        <v>Jun</v>
      </c>
      <c r="B3788" s="190" t="str">
        <f t="shared" si="215"/>
        <v>2024</v>
      </c>
      <c r="C3788" s="190" t="str">
        <f t="shared" si="216"/>
        <v>Jun-2024</v>
      </c>
      <c r="D3788" s="2">
        <v>45473</v>
      </c>
      <c r="E3788" t="s">
        <v>1264</v>
      </c>
      <c r="F3788" t="s">
        <v>1265</v>
      </c>
      <c r="G3788" t="s">
        <v>1266</v>
      </c>
      <c r="H3788" t="s">
        <v>695</v>
      </c>
      <c r="I3788" t="s">
        <v>1327</v>
      </c>
      <c r="J3788" t="s">
        <v>1328</v>
      </c>
      <c r="K3788" t="s">
        <v>1329</v>
      </c>
      <c r="L3788" t="s">
        <v>1330</v>
      </c>
      <c r="M3788" t="s">
        <v>1331</v>
      </c>
      <c r="N3788" t="s">
        <v>1528</v>
      </c>
      <c r="O3788">
        <v>5</v>
      </c>
    </row>
    <row r="3789" spans="1:15" x14ac:dyDescent="0.35">
      <c r="A3789" s="189" t="str">
        <f t="shared" si="214"/>
        <v>Jun</v>
      </c>
      <c r="B3789" s="190" t="str">
        <f t="shared" si="215"/>
        <v>2024</v>
      </c>
      <c r="C3789" s="190" t="str">
        <f t="shared" si="216"/>
        <v>Jun-2024</v>
      </c>
      <c r="D3789" s="2">
        <v>45473</v>
      </c>
      <c r="E3789" t="s">
        <v>1264</v>
      </c>
      <c r="F3789" t="s">
        <v>1265</v>
      </c>
      <c r="G3789" t="s">
        <v>1266</v>
      </c>
      <c r="H3789" t="s">
        <v>695</v>
      </c>
      <c r="I3789" t="s">
        <v>1327</v>
      </c>
      <c r="J3789" t="s">
        <v>1328</v>
      </c>
      <c r="K3789" t="s">
        <v>1329</v>
      </c>
      <c r="L3789" t="s">
        <v>1330</v>
      </c>
      <c r="M3789" t="s">
        <v>1331</v>
      </c>
      <c r="N3789" t="s">
        <v>1529</v>
      </c>
      <c r="O3789" t="s">
        <v>958</v>
      </c>
    </row>
    <row r="3790" spans="1:15" x14ac:dyDescent="0.35">
      <c r="A3790" s="189" t="str">
        <f t="shared" si="214"/>
        <v>Jun</v>
      </c>
      <c r="B3790" s="190" t="str">
        <f t="shared" si="215"/>
        <v>2024</v>
      </c>
      <c r="C3790" s="190" t="str">
        <f t="shared" si="216"/>
        <v>Jun-2024</v>
      </c>
      <c r="D3790" s="2">
        <v>45473</v>
      </c>
      <c r="E3790" t="s">
        <v>1264</v>
      </c>
      <c r="F3790" t="s">
        <v>1265</v>
      </c>
      <c r="G3790" t="s">
        <v>1266</v>
      </c>
      <c r="H3790" t="s">
        <v>695</v>
      </c>
      <c r="I3790" t="s">
        <v>1327</v>
      </c>
      <c r="J3790" t="s">
        <v>1328</v>
      </c>
      <c r="K3790" t="s">
        <v>1329</v>
      </c>
      <c r="L3790" t="s">
        <v>1330</v>
      </c>
      <c r="M3790" t="s">
        <v>1331</v>
      </c>
      <c r="N3790" t="s">
        <v>919</v>
      </c>
      <c r="O3790">
        <v>100</v>
      </c>
    </row>
    <row r="3791" spans="1:15" x14ac:dyDescent="0.35">
      <c r="A3791" s="189" t="str">
        <f t="shared" si="214"/>
        <v>Jun</v>
      </c>
      <c r="B3791" s="190" t="str">
        <f t="shared" si="215"/>
        <v>2024</v>
      </c>
      <c r="C3791" s="190" t="str">
        <f t="shared" si="216"/>
        <v>Jun-2024</v>
      </c>
      <c r="D3791" s="2">
        <v>45473</v>
      </c>
      <c r="E3791" t="s">
        <v>1264</v>
      </c>
      <c r="F3791" t="s">
        <v>1265</v>
      </c>
      <c r="G3791" t="s">
        <v>1266</v>
      </c>
      <c r="H3791" t="s">
        <v>695</v>
      </c>
      <c r="I3791" t="s">
        <v>1327</v>
      </c>
      <c r="J3791" t="s">
        <v>1328</v>
      </c>
      <c r="K3791" t="s">
        <v>1329</v>
      </c>
      <c r="L3791" t="s">
        <v>1330</v>
      </c>
      <c r="M3791" t="s">
        <v>1331</v>
      </c>
      <c r="N3791" t="s">
        <v>920</v>
      </c>
      <c r="O3791">
        <v>450</v>
      </c>
    </row>
    <row r="3792" spans="1:15" x14ac:dyDescent="0.35">
      <c r="A3792" s="189" t="str">
        <f t="shared" si="214"/>
        <v>Jun</v>
      </c>
      <c r="B3792" s="190" t="str">
        <f t="shared" si="215"/>
        <v>2024</v>
      </c>
      <c r="C3792" s="190" t="str">
        <f t="shared" si="216"/>
        <v>Jun-2024</v>
      </c>
      <c r="D3792" s="2">
        <v>45473</v>
      </c>
      <c r="E3792" t="s">
        <v>1264</v>
      </c>
      <c r="F3792" t="s">
        <v>1265</v>
      </c>
      <c r="G3792" t="s">
        <v>1266</v>
      </c>
      <c r="H3792" t="s">
        <v>695</v>
      </c>
      <c r="I3792" t="s">
        <v>1327</v>
      </c>
      <c r="J3792" t="s">
        <v>1328</v>
      </c>
      <c r="K3792" t="s">
        <v>1329</v>
      </c>
      <c r="L3792" t="s">
        <v>1330</v>
      </c>
      <c r="M3792" t="s">
        <v>1331</v>
      </c>
      <c r="N3792" t="s">
        <v>922</v>
      </c>
      <c r="O3792">
        <v>915</v>
      </c>
    </row>
    <row r="3793" spans="1:15" x14ac:dyDescent="0.35">
      <c r="A3793" s="189" t="str">
        <f t="shared" si="214"/>
        <v>Jun</v>
      </c>
      <c r="B3793" s="190" t="str">
        <f t="shared" si="215"/>
        <v>2024</v>
      </c>
      <c r="C3793" s="190" t="str">
        <f t="shared" si="216"/>
        <v>Jun-2024</v>
      </c>
      <c r="D3793" s="2">
        <v>45473</v>
      </c>
      <c r="E3793" t="s">
        <v>1264</v>
      </c>
      <c r="F3793" t="s">
        <v>1265</v>
      </c>
      <c r="G3793" t="s">
        <v>1266</v>
      </c>
      <c r="H3793" t="s">
        <v>695</v>
      </c>
      <c r="I3793" t="s">
        <v>1327</v>
      </c>
      <c r="J3793" t="s">
        <v>1328</v>
      </c>
      <c r="K3793" t="s">
        <v>1329</v>
      </c>
      <c r="L3793" t="s">
        <v>1330</v>
      </c>
      <c r="M3793" t="s">
        <v>1331</v>
      </c>
      <c r="N3793" t="s">
        <v>921</v>
      </c>
      <c r="O3793">
        <v>375</v>
      </c>
    </row>
    <row r="3794" spans="1:15" x14ac:dyDescent="0.35">
      <c r="A3794" s="189" t="str">
        <f t="shared" si="214"/>
        <v>Jun</v>
      </c>
      <c r="B3794" s="190" t="str">
        <f t="shared" si="215"/>
        <v>2024</v>
      </c>
      <c r="C3794" s="190" t="str">
        <f t="shared" si="216"/>
        <v>Jun-2024</v>
      </c>
      <c r="D3794" s="2">
        <v>45473</v>
      </c>
      <c r="E3794" t="s">
        <v>1264</v>
      </c>
      <c r="F3794" t="s">
        <v>1265</v>
      </c>
      <c r="G3794" t="s">
        <v>1266</v>
      </c>
      <c r="H3794" t="s">
        <v>695</v>
      </c>
      <c r="I3794" t="s">
        <v>1327</v>
      </c>
      <c r="J3794" t="s">
        <v>1328</v>
      </c>
      <c r="K3794" t="s">
        <v>1332</v>
      </c>
      <c r="L3794" t="s">
        <v>1333</v>
      </c>
      <c r="M3794" t="s">
        <v>1334</v>
      </c>
      <c r="N3794" t="s">
        <v>1528</v>
      </c>
      <c r="O3794">
        <v>30</v>
      </c>
    </row>
    <row r="3795" spans="1:15" x14ac:dyDescent="0.35">
      <c r="A3795" s="189" t="str">
        <f t="shared" si="214"/>
        <v>Jun</v>
      </c>
      <c r="B3795" s="190" t="str">
        <f t="shared" si="215"/>
        <v>2024</v>
      </c>
      <c r="C3795" s="190" t="str">
        <f t="shared" si="216"/>
        <v>Jun-2024</v>
      </c>
      <c r="D3795" s="2">
        <v>45473</v>
      </c>
      <c r="E3795" t="s">
        <v>1264</v>
      </c>
      <c r="F3795" t="s">
        <v>1265</v>
      </c>
      <c r="G3795" t="s">
        <v>1266</v>
      </c>
      <c r="H3795" t="s">
        <v>695</v>
      </c>
      <c r="I3795" t="s">
        <v>1327</v>
      </c>
      <c r="J3795" t="s">
        <v>1328</v>
      </c>
      <c r="K3795" t="s">
        <v>1332</v>
      </c>
      <c r="L3795" t="s">
        <v>1333</v>
      </c>
      <c r="M3795" t="s">
        <v>1334</v>
      </c>
      <c r="N3795" t="s">
        <v>1529</v>
      </c>
      <c r="O3795" t="s">
        <v>958</v>
      </c>
    </row>
    <row r="3796" spans="1:15" x14ac:dyDescent="0.35">
      <c r="A3796" s="189" t="str">
        <f t="shared" si="214"/>
        <v>Jun</v>
      </c>
      <c r="B3796" s="190" t="str">
        <f t="shared" si="215"/>
        <v>2024</v>
      </c>
      <c r="C3796" s="190" t="str">
        <f t="shared" si="216"/>
        <v>Jun-2024</v>
      </c>
      <c r="D3796" s="2">
        <v>45473</v>
      </c>
      <c r="E3796" t="s">
        <v>1264</v>
      </c>
      <c r="F3796" t="s">
        <v>1265</v>
      </c>
      <c r="G3796" t="s">
        <v>1266</v>
      </c>
      <c r="H3796" t="s">
        <v>695</v>
      </c>
      <c r="I3796" t="s">
        <v>1327</v>
      </c>
      <c r="J3796" t="s">
        <v>1328</v>
      </c>
      <c r="K3796" t="s">
        <v>1332</v>
      </c>
      <c r="L3796" t="s">
        <v>1333</v>
      </c>
      <c r="M3796" t="s">
        <v>1334</v>
      </c>
      <c r="N3796" t="s">
        <v>919</v>
      </c>
      <c r="O3796">
        <v>110</v>
      </c>
    </row>
    <row r="3797" spans="1:15" x14ac:dyDescent="0.35">
      <c r="A3797" s="189" t="str">
        <f t="shared" si="214"/>
        <v>Jun</v>
      </c>
      <c r="B3797" s="190" t="str">
        <f t="shared" si="215"/>
        <v>2024</v>
      </c>
      <c r="C3797" s="190" t="str">
        <f t="shared" si="216"/>
        <v>Jun-2024</v>
      </c>
      <c r="D3797" s="2">
        <v>45473</v>
      </c>
      <c r="E3797" t="s">
        <v>1264</v>
      </c>
      <c r="F3797" t="s">
        <v>1265</v>
      </c>
      <c r="G3797" t="s">
        <v>1266</v>
      </c>
      <c r="H3797" t="s">
        <v>695</v>
      </c>
      <c r="I3797" t="s">
        <v>1327</v>
      </c>
      <c r="J3797" t="s">
        <v>1328</v>
      </c>
      <c r="K3797" t="s">
        <v>1332</v>
      </c>
      <c r="L3797" t="s">
        <v>1333</v>
      </c>
      <c r="M3797" t="s">
        <v>1334</v>
      </c>
      <c r="N3797" t="s">
        <v>920</v>
      </c>
      <c r="O3797">
        <v>795</v>
      </c>
    </row>
    <row r="3798" spans="1:15" x14ac:dyDescent="0.35">
      <c r="A3798" s="189" t="str">
        <f t="shared" si="214"/>
        <v>Jun</v>
      </c>
      <c r="B3798" s="190" t="str">
        <f t="shared" si="215"/>
        <v>2024</v>
      </c>
      <c r="C3798" s="190" t="str">
        <f t="shared" si="216"/>
        <v>Jun-2024</v>
      </c>
      <c r="D3798" s="2">
        <v>45473</v>
      </c>
      <c r="E3798" t="s">
        <v>1264</v>
      </c>
      <c r="F3798" t="s">
        <v>1265</v>
      </c>
      <c r="G3798" t="s">
        <v>1266</v>
      </c>
      <c r="H3798" t="s">
        <v>695</v>
      </c>
      <c r="I3798" t="s">
        <v>1327</v>
      </c>
      <c r="J3798" t="s">
        <v>1328</v>
      </c>
      <c r="K3798" t="s">
        <v>1332</v>
      </c>
      <c r="L3798" t="s">
        <v>1333</v>
      </c>
      <c r="M3798" t="s">
        <v>1334</v>
      </c>
      <c r="N3798" t="s">
        <v>922</v>
      </c>
      <c r="O3798">
        <v>1130</v>
      </c>
    </row>
    <row r="3799" spans="1:15" x14ac:dyDescent="0.35">
      <c r="A3799" s="189" t="str">
        <f t="shared" si="214"/>
        <v>Jun</v>
      </c>
      <c r="B3799" s="190" t="str">
        <f t="shared" si="215"/>
        <v>2024</v>
      </c>
      <c r="C3799" s="190" t="str">
        <f t="shared" si="216"/>
        <v>Jun-2024</v>
      </c>
      <c r="D3799" s="2">
        <v>45473</v>
      </c>
      <c r="E3799" t="s">
        <v>1264</v>
      </c>
      <c r="F3799" t="s">
        <v>1265</v>
      </c>
      <c r="G3799" t="s">
        <v>1266</v>
      </c>
      <c r="H3799" t="s">
        <v>695</v>
      </c>
      <c r="I3799" t="s">
        <v>1327</v>
      </c>
      <c r="J3799" t="s">
        <v>1328</v>
      </c>
      <c r="K3799" t="s">
        <v>1332</v>
      </c>
      <c r="L3799" t="s">
        <v>1333</v>
      </c>
      <c r="M3799" t="s">
        <v>1334</v>
      </c>
      <c r="N3799" t="s">
        <v>921</v>
      </c>
      <c r="O3799">
        <v>980</v>
      </c>
    </row>
    <row r="3800" spans="1:15" x14ac:dyDescent="0.35">
      <c r="A3800" s="189" t="str">
        <f t="shared" si="214"/>
        <v>Jun</v>
      </c>
      <c r="B3800" s="190" t="str">
        <f t="shared" si="215"/>
        <v>2024</v>
      </c>
      <c r="C3800" s="190" t="str">
        <f t="shared" si="216"/>
        <v>Jun-2024</v>
      </c>
      <c r="D3800" s="2">
        <v>45473</v>
      </c>
      <c r="E3800" t="s">
        <v>1264</v>
      </c>
      <c r="F3800" t="s">
        <v>1265</v>
      </c>
      <c r="G3800" t="s">
        <v>1266</v>
      </c>
      <c r="H3800" t="s">
        <v>695</v>
      </c>
      <c r="I3800" t="s">
        <v>1327</v>
      </c>
      <c r="J3800" t="s">
        <v>1328</v>
      </c>
      <c r="K3800" t="s">
        <v>1335</v>
      </c>
      <c r="L3800" t="s">
        <v>1336</v>
      </c>
      <c r="M3800" t="s">
        <v>1337</v>
      </c>
      <c r="N3800" t="s">
        <v>1528</v>
      </c>
      <c r="O3800">
        <v>130</v>
      </c>
    </row>
    <row r="3801" spans="1:15" x14ac:dyDescent="0.35">
      <c r="A3801" s="189" t="str">
        <f t="shared" si="214"/>
        <v>Jun</v>
      </c>
      <c r="B3801" s="190" t="str">
        <f t="shared" si="215"/>
        <v>2024</v>
      </c>
      <c r="C3801" s="190" t="str">
        <f t="shared" si="216"/>
        <v>Jun-2024</v>
      </c>
      <c r="D3801" s="2">
        <v>45473</v>
      </c>
      <c r="E3801" t="s">
        <v>1264</v>
      </c>
      <c r="F3801" t="s">
        <v>1265</v>
      </c>
      <c r="G3801" t="s">
        <v>1266</v>
      </c>
      <c r="H3801" t="s">
        <v>695</v>
      </c>
      <c r="I3801" t="s">
        <v>1327</v>
      </c>
      <c r="J3801" t="s">
        <v>1328</v>
      </c>
      <c r="K3801" t="s">
        <v>1335</v>
      </c>
      <c r="L3801" t="s">
        <v>1336</v>
      </c>
      <c r="M3801" t="s">
        <v>1337</v>
      </c>
      <c r="N3801" t="s">
        <v>1529</v>
      </c>
      <c r="O3801">
        <v>5</v>
      </c>
    </row>
    <row r="3802" spans="1:15" x14ac:dyDescent="0.35">
      <c r="A3802" s="189" t="str">
        <f t="shared" si="214"/>
        <v>Jun</v>
      </c>
      <c r="B3802" s="190" t="str">
        <f t="shared" si="215"/>
        <v>2024</v>
      </c>
      <c r="C3802" s="190" t="str">
        <f t="shared" si="216"/>
        <v>Jun-2024</v>
      </c>
      <c r="D3802" s="2">
        <v>45473</v>
      </c>
      <c r="E3802" t="s">
        <v>1264</v>
      </c>
      <c r="F3802" t="s">
        <v>1265</v>
      </c>
      <c r="G3802" t="s">
        <v>1266</v>
      </c>
      <c r="H3802" t="s">
        <v>695</v>
      </c>
      <c r="I3802" t="s">
        <v>1327</v>
      </c>
      <c r="J3802" t="s">
        <v>1328</v>
      </c>
      <c r="K3802" t="s">
        <v>1335</v>
      </c>
      <c r="L3802" t="s">
        <v>1336</v>
      </c>
      <c r="M3802" t="s">
        <v>1337</v>
      </c>
      <c r="N3802" t="s">
        <v>919</v>
      </c>
      <c r="O3802">
        <v>410</v>
      </c>
    </row>
    <row r="3803" spans="1:15" x14ac:dyDescent="0.35">
      <c r="A3803" s="189" t="str">
        <f t="shared" si="214"/>
        <v>Jun</v>
      </c>
      <c r="B3803" s="190" t="str">
        <f t="shared" si="215"/>
        <v>2024</v>
      </c>
      <c r="C3803" s="190" t="str">
        <f t="shared" si="216"/>
        <v>Jun-2024</v>
      </c>
      <c r="D3803" s="2">
        <v>45473</v>
      </c>
      <c r="E3803" t="s">
        <v>1264</v>
      </c>
      <c r="F3803" t="s">
        <v>1265</v>
      </c>
      <c r="G3803" t="s">
        <v>1266</v>
      </c>
      <c r="H3803" t="s">
        <v>695</v>
      </c>
      <c r="I3803" t="s">
        <v>1327</v>
      </c>
      <c r="J3803" t="s">
        <v>1328</v>
      </c>
      <c r="K3803" t="s">
        <v>1335</v>
      </c>
      <c r="L3803" t="s">
        <v>1336</v>
      </c>
      <c r="M3803" t="s">
        <v>1337</v>
      </c>
      <c r="N3803" t="s">
        <v>920</v>
      </c>
      <c r="O3803">
        <v>2075</v>
      </c>
    </row>
    <row r="3804" spans="1:15" x14ac:dyDescent="0.35">
      <c r="A3804" s="189" t="str">
        <f t="shared" si="214"/>
        <v>Jun</v>
      </c>
      <c r="B3804" s="190" t="str">
        <f t="shared" si="215"/>
        <v>2024</v>
      </c>
      <c r="C3804" s="190" t="str">
        <f t="shared" si="216"/>
        <v>Jun-2024</v>
      </c>
      <c r="D3804" s="2">
        <v>45473</v>
      </c>
      <c r="E3804" t="s">
        <v>1264</v>
      </c>
      <c r="F3804" t="s">
        <v>1265</v>
      </c>
      <c r="G3804" t="s">
        <v>1266</v>
      </c>
      <c r="H3804" t="s">
        <v>695</v>
      </c>
      <c r="I3804" t="s">
        <v>1327</v>
      </c>
      <c r="J3804" t="s">
        <v>1328</v>
      </c>
      <c r="K3804" t="s">
        <v>1335</v>
      </c>
      <c r="L3804" t="s">
        <v>1336</v>
      </c>
      <c r="M3804" t="s">
        <v>1337</v>
      </c>
      <c r="N3804" t="s">
        <v>922</v>
      </c>
      <c r="O3804">
        <v>2440</v>
      </c>
    </row>
    <row r="3805" spans="1:15" x14ac:dyDescent="0.35">
      <c r="A3805" s="189" t="str">
        <f t="shared" si="214"/>
        <v>Jun</v>
      </c>
      <c r="B3805" s="190" t="str">
        <f t="shared" si="215"/>
        <v>2024</v>
      </c>
      <c r="C3805" s="190" t="str">
        <f t="shared" si="216"/>
        <v>Jun-2024</v>
      </c>
      <c r="D3805" s="2">
        <v>45473</v>
      </c>
      <c r="E3805" t="s">
        <v>1264</v>
      </c>
      <c r="F3805" t="s">
        <v>1265</v>
      </c>
      <c r="G3805" t="s">
        <v>1266</v>
      </c>
      <c r="H3805" t="s">
        <v>695</v>
      </c>
      <c r="I3805" t="s">
        <v>1327</v>
      </c>
      <c r="J3805" t="s">
        <v>1328</v>
      </c>
      <c r="K3805" t="s">
        <v>1335</v>
      </c>
      <c r="L3805" t="s">
        <v>1336</v>
      </c>
      <c r="M3805" t="s">
        <v>1337</v>
      </c>
      <c r="N3805" t="s">
        <v>921</v>
      </c>
      <c r="O3805">
        <v>1645</v>
      </c>
    </row>
    <row r="3806" spans="1:15" x14ac:dyDescent="0.35">
      <c r="A3806" s="189" t="str">
        <f t="shared" si="214"/>
        <v>Jun</v>
      </c>
      <c r="B3806" s="190" t="str">
        <f t="shared" si="215"/>
        <v>2024</v>
      </c>
      <c r="C3806" s="190" t="str">
        <f t="shared" si="216"/>
        <v>Jun-2024</v>
      </c>
      <c r="D3806" s="2">
        <v>45473</v>
      </c>
      <c r="E3806" t="s">
        <v>1264</v>
      </c>
      <c r="F3806" t="s">
        <v>1265</v>
      </c>
      <c r="G3806" t="s">
        <v>1266</v>
      </c>
      <c r="H3806" t="s">
        <v>695</v>
      </c>
      <c r="I3806" t="s">
        <v>1327</v>
      </c>
      <c r="J3806" t="s">
        <v>1328</v>
      </c>
      <c r="K3806" t="s">
        <v>1338</v>
      </c>
      <c r="L3806" t="s">
        <v>1339</v>
      </c>
      <c r="M3806" t="s">
        <v>1340</v>
      </c>
      <c r="N3806" t="s">
        <v>1528</v>
      </c>
      <c r="O3806">
        <v>335</v>
      </c>
    </row>
    <row r="3807" spans="1:15" x14ac:dyDescent="0.35">
      <c r="A3807" s="189" t="str">
        <f t="shared" si="214"/>
        <v>Jun</v>
      </c>
      <c r="B3807" s="190" t="str">
        <f t="shared" si="215"/>
        <v>2024</v>
      </c>
      <c r="C3807" s="190" t="str">
        <f t="shared" si="216"/>
        <v>Jun-2024</v>
      </c>
      <c r="D3807" s="2">
        <v>45473</v>
      </c>
      <c r="E3807" t="s">
        <v>1264</v>
      </c>
      <c r="F3807" t="s">
        <v>1265</v>
      </c>
      <c r="G3807" t="s">
        <v>1266</v>
      </c>
      <c r="H3807" t="s">
        <v>695</v>
      </c>
      <c r="I3807" t="s">
        <v>1327</v>
      </c>
      <c r="J3807" t="s">
        <v>1328</v>
      </c>
      <c r="K3807" t="s">
        <v>1338</v>
      </c>
      <c r="L3807" t="s">
        <v>1339</v>
      </c>
      <c r="M3807" t="s">
        <v>1340</v>
      </c>
      <c r="N3807" t="s">
        <v>1529</v>
      </c>
      <c r="O3807" t="s">
        <v>958</v>
      </c>
    </row>
    <row r="3808" spans="1:15" x14ac:dyDescent="0.35">
      <c r="A3808" s="189" t="str">
        <f t="shared" si="214"/>
        <v>Jun</v>
      </c>
      <c r="B3808" s="190" t="str">
        <f t="shared" si="215"/>
        <v>2024</v>
      </c>
      <c r="C3808" s="190" t="str">
        <f t="shared" si="216"/>
        <v>Jun-2024</v>
      </c>
      <c r="D3808" s="2">
        <v>45473</v>
      </c>
      <c r="E3808" t="s">
        <v>1264</v>
      </c>
      <c r="F3808" t="s">
        <v>1265</v>
      </c>
      <c r="G3808" t="s">
        <v>1266</v>
      </c>
      <c r="H3808" t="s">
        <v>695</v>
      </c>
      <c r="I3808" t="s">
        <v>1327</v>
      </c>
      <c r="J3808" t="s">
        <v>1328</v>
      </c>
      <c r="K3808" t="s">
        <v>1338</v>
      </c>
      <c r="L3808" t="s">
        <v>1339</v>
      </c>
      <c r="M3808" t="s">
        <v>1340</v>
      </c>
      <c r="N3808" t="s">
        <v>919</v>
      </c>
      <c r="O3808">
        <v>365</v>
      </c>
    </row>
    <row r="3809" spans="1:15" x14ac:dyDescent="0.35">
      <c r="A3809" s="189" t="str">
        <f t="shared" si="214"/>
        <v>Jun</v>
      </c>
      <c r="B3809" s="190" t="str">
        <f t="shared" si="215"/>
        <v>2024</v>
      </c>
      <c r="C3809" s="190" t="str">
        <f t="shared" si="216"/>
        <v>Jun-2024</v>
      </c>
      <c r="D3809" s="2">
        <v>45473</v>
      </c>
      <c r="E3809" t="s">
        <v>1264</v>
      </c>
      <c r="F3809" t="s">
        <v>1265</v>
      </c>
      <c r="G3809" t="s">
        <v>1266</v>
      </c>
      <c r="H3809" t="s">
        <v>695</v>
      </c>
      <c r="I3809" t="s">
        <v>1327</v>
      </c>
      <c r="J3809" t="s">
        <v>1328</v>
      </c>
      <c r="K3809" t="s">
        <v>1338</v>
      </c>
      <c r="L3809" t="s">
        <v>1339</v>
      </c>
      <c r="M3809" t="s">
        <v>1340</v>
      </c>
      <c r="N3809" t="s">
        <v>920</v>
      </c>
      <c r="O3809">
        <v>1145</v>
      </c>
    </row>
    <row r="3810" spans="1:15" x14ac:dyDescent="0.35">
      <c r="A3810" s="189" t="str">
        <f t="shared" si="214"/>
        <v>Jun</v>
      </c>
      <c r="B3810" s="190" t="str">
        <f t="shared" si="215"/>
        <v>2024</v>
      </c>
      <c r="C3810" s="190" t="str">
        <f t="shared" si="216"/>
        <v>Jun-2024</v>
      </c>
      <c r="D3810" s="2">
        <v>45473</v>
      </c>
      <c r="E3810" t="s">
        <v>1264</v>
      </c>
      <c r="F3810" t="s">
        <v>1265</v>
      </c>
      <c r="G3810" t="s">
        <v>1266</v>
      </c>
      <c r="H3810" t="s">
        <v>695</v>
      </c>
      <c r="I3810" t="s">
        <v>1327</v>
      </c>
      <c r="J3810" t="s">
        <v>1328</v>
      </c>
      <c r="K3810" t="s">
        <v>1338</v>
      </c>
      <c r="L3810" t="s">
        <v>1339</v>
      </c>
      <c r="M3810" t="s">
        <v>1340</v>
      </c>
      <c r="N3810" t="s">
        <v>922</v>
      </c>
      <c r="O3810">
        <v>1820</v>
      </c>
    </row>
    <row r="3811" spans="1:15" x14ac:dyDescent="0.35">
      <c r="A3811" s="189" t="str">
        <f t="shared" si="214"/>
        <v>Jun</v>
      </c>
      <c r="B3811" s="190" t="str">
        <f t="shared" si="215"/>
        <v>2024</v>
      </c>
      <c r="C3811" s="190" t="str">
        <f t="shared" si="216"/>
        <v>Jun-2024</v>
      </c>
      <c r="D3811" s="2">
        <v>45473</v>
      </c>
      <c r="E3811" t="s">
        <v>1264</v>
      </c>
      <c r="F3811" t="s">
        <v>1265</v>
      </c>
      <c r="G3811" t="s">
        <v>1266</v>
      </c>
      <c r="H3811" t="s">
        <v>695</v>
      </c>
      <c r="I3811" t="s">
        <v>1327</v>
      </c>
      <c r="J3811" t="s">
        <v>1328</v>
      </c>
      <c r="K3811" t="s">
        <v>1338</v>
      </c>
      <c r="L3811" t="s">
        <v>1339</v>
      </c>
      <c r="M3811" t="s">
        <v>1340</v>
      </c>
      <c r="N3811" t="s">
        <v>921</v>
      </c>
      <c r="O3811">
        <v>1310</v>
      </c>
    </row>
    <row r="3812" spans="1:15" x14ac:dyDescent="0.35">
      <c r="A3812" s="189" t="str">
        <f t="shared" si="214"/>
        <v>Jun</v>
      </c>
      <c r="B3812" s="190" t="str">
        <f t="shared" si="215"/>
        <v>2024</v>
      </c>
      <c r="C3812" s="190" t="str">
        <f t="shared" si="216"/>
        <v>Jun-2024</v>
      </c>
      <c r="D3812" s="2">
        <v>45473</v>
      </c>
      <c r="E3812" t="s">
        <v>1264</v>
      </c>
      <c r="F3812" t="s">
        <v>1265</v>
      </c>
      <c r="G3812" t="s">
        <v>1266</v>
      </c>
      <c r="H3812" t="s">
        <v>695</v>
      </c>
      <c r="I3812" t="s">
        <v>1327</v>
      </c>
      <c r="J3812" t="s">
        <v>1328</v>
      </c>
      <c r="K3812" t="s">
        <v>1341</v>
      </c>
      <c r="L3812" t="s">
        <v>1342</v>
      </c>
      <c r="M3812" t="s">
        <v>1343</v>
      </c>
      <c r="N3812" t="s">
        <v>1528</v>
      </c>
      <c r="O3812">
        <v>190</v>
      </c>
    </row>
    <row r="3813" spans="1:15" x14ac:dyDescent="0.35">
      <c r="A3813" s="189" t="str">
        <f t="shared" si="214"/>
        <v>Jun</v>
      </c>
      <c r="B3813" s="190" t="str">
        <f t="shared" si="215"/>
        <v>2024</v>
      </c>
      <c r="C3813" s="190" t="str">
        <f t="shared" si="216"/>
        <v>Jun-2024</v>
      </c>
      <c r="D3813" s="2">
        <v>45473</v>
      </c>
      <c r="E3813" t="s">
        <v>1264</v>
      </c>
      <c r="F3813" t="s">
        <v>1265</v>
      </c>
      <c r="G3813" t="s">
        <v>1266</v>
      </c>
      <c r="H3813" t="s">
        <v>695</v>
      </c>
      <c r="I3813" t="s">
        <v>1327</v>
      </c>
      <c r="J3813" t="s">
        <v>1328</v>
      </c>
      <c r="K3813" t="s">
        <v>1341</v>
      </c>
      <c r="L3813" t="s">
        <v>1342</v>
      </c>
      <c r="M3813" t="s">
        <v>1343</v>
      </c>
      <c r="N3813" t="s">
        <v>1529</v>
      </c>
      <c r="O3813" t="s">
        <v>958</v>
      </c>
    </row>
    <row r="3814" spans="1:15" x14ac:dyDescent="0.35">
      <c r="A3814" s="189" t="str">
        <f t="shared" si="214"/>
        <v>Jun</v>
      </c>
      <c r="B3814" s="190" t="str">
        <f t="shared" si="215"/>
        <v>2024</v>
      </c>
      <c r="C3814" s="190" t="str">
        <f t="shared" si="216"/>
        <v>Jun-2024</v>
      </c>
      <c r="D3814" s="2">
        <v>45473</v>
      </c>
      <c r="E3814" t="s">
        <v>1264</v>
      </c>
      <c r="F3814" t="s">
        <v>1265</v>
      </c>
      <c r="G3814" t="s">
        <v>1266</v>
      </c>
      <c r="H3814" t="s">
        <v>695</v>
      </c>
      <c r="I3814" t="s">
        <v>1327</v>
      </c>
      <c r="J3814" t="s">
        <v>1328</v>
      </c>
      <c r="K3814" t="s">
        <v>1341</v>
      </c>
      <c r="L3814" t="s">
        <v>1342</v>
      </c>
      <c r="M3814" t="s">
        <v>1343</v>
      </c>
      <c r="N3814" t="s">
        <v>919</v>
      </c>
      <c r="O3814">
        <v>190</v>
      </c>
    </row>
    <row r="3815" spans="1:15" x14ac:dyDescent="0.35">
      <c r="A3815" s="189" t="str">
        <f t="shared" si="214"/>
        <v>Jun</v>
      </c>
      <c r="B3815" s="190" t="str">
        <f t="shared" si="215"/>
        <v>2024</v>
      </c>
      <c r="C3815" s="190" t="str">
        <f t="shared" si="216"/>
        <v>Jun-2024</v>
      </c>
      <c r="D3815" s="2">
        <v>45473</v>
      </c>
      <c r="E3815" t="s">
        <v>1264</v>
      </c>
      <c r="F3815" t="s">
        <v>1265</v>
      </c>
      <c r="G3815" t="s">
        <v>1266</v>
      </c>
      <c r="H3815" t="s">
        <v>695</v>
      </c>
      <c r="I3815" t="s">
        <v>1327</v>
      </c>
      <c r="J3815" t="s">
        <v>1328</v>
      </c>
      <c r="K3815" t="s">
        <v>1341</v>
      </c>
      <c r="L3815" t="s">
        <v>1342</v>
      </c>
      <c r="M3815" t="s">
        <v>1343</v>
      </c>
      <c r="N3815" t="s">
        <v>920</v>
      </c>
      <c r="O3815">
        <v>1000</v>
      </c>
    </row>
    <row r="3816" spans="1:15" x14ac:dyDescent="0.35">
      <c r="A3816" s="189" t="str">
        <f t="shared" si="214"/>
        <v>Jun</v>
      </c>
      <c r="B3816" s="190" t="str">
        <f t="shared" si="215"/>
        <v>2024</v>
      </c>
      <c r="C3816" s="190" t="str">
        <f t="shared" si="216"/>
        <v>Jun-2024</v>
      </c>
      <c r="D3816" s="2">
        <v>45473</v>
      </c>
      <c r="E3816" t="s">
        <v>1264</v>
      </c>
      <c r="F3816" t="s">
        <v>1265</v>
      </c>
      <c r="G3816" t="s">
        <v>1266</v>
      </c>
      <c r="H3816" t="s">
        <v>695</v>
      </c>
      <c r="I3816" t="s">
        <v>1327</v>
      </c>
      <c r="J3816" t="s">
        <v>1328</v>
      </c>
      <c r="K3816" t="s">
        <v>1341</v>
      </c>
      <c r="L3816" t="s">
        <v>1342</v>
      </c>
      <c r="M3816" t="s">
        <v>1343</v>
      </c>
      <c r="N3816" t="s">
        <v>922</v>
      </c>
      <c r="O3816">
        <v>1080</v>
      </c>
    </row>
    <row r="3817" spans="1:15" x14ac:dyDescent="0.35">
      <c r="A3817" s="189" t="str">
        <f t="shared" si="214"/>
        <v>Jun</v>
      </c>
      <c r="B3817" s="190" t="str">
        <f t="shared" si="215"/>
        <v>2024</v>
      </c>
      <c r="C3817" s="190" t="str">
        <f t="shared" si="216"/>
        <v>Jun-2024</v>
      </c>
      <c r="D3817" s="2">
        <v>45473</v>
      </c>
      <c r="E3817" t="s">
        <v>1264</v>
      </c>
      <c r="F3817" t="s">
        <v>1265</v>
      </c>
      <c r="G3817" t="s">
        <v>1266</v>
      </c>
      <c r="H3817" t="s">
        <v>695</v>
      </c>
      <c r="I3817" t="s">
        <v>1327</v>
      </c>
      <c r="J3817" t="s">
        <v>1328</v>
      </c>
      <c r="K3817" t="s">
        <v>1341</v>
      </c>
      <c r="L3817" t="s">
        <v>1342</v>
      </c>
      <c r="M3817" t="s">
        <v>1343</v>
      </c>
      <c r="N3817" t="s">
        <v>921</v>
      </c>
      <c r="O3817">
        <v>845</v>
      </c>
    </row>
    <row r="3818" spans="1:15" x14ac:dyDescent="0.35">
      <c r="A3818" s="189" t="str">
        <f t="shared" si="214"/>
        <v>May</v>
      </c>
      <c r="B3818" s="190" t="str">
        <f t="shared" si="215"/>
        <v>2024</v>
      </c>
      <c r="C3818" s="190" t="str">
        <f t="shared" si="216"/>
        <v>May-2024</v>
      </c>
      <c r="D3818" s="2">
        <v>45443</v>
      </c>
      <c r="E3818" t="s">
        <v>912</v>
      </c>
      <c r="F3818" t="s">
        <v>913</v>
      </c>
      <c r="G3818" t="s">
        <v>95</v>
      </c>
      <c r="H3818" t="s">
        <v>654</v>
      </c>
      <c r="I3818" t="s">
        <v>914</v>
      </c>
      <c r="J3818" t="s">
        <v>915</v>
      </c>
      <c r="K3818" t="s">
        <v>916</v>
      </c>
      <c r="L3818" t="s">
        <v>917</v>
      </c>
      <c r="M3818" t="s">
        <v>918</v>
      </c>
      <c r="N3818" t="s">
        <v>1528</v>
      </c>
      <c r="O3818">
        <v>55</v>
      </c>
    </row>
    <row r="3819" spans="1:15" x14ac:dyDescent="0.35">
      <c r="A3819" s="189" t="str">
        <f t="shared" si="214"/>
        <v>May</v>
      </c>
      <c r="B3819" s="190" t="str">
        <f t="shared" si="215"/>
        <v>2024</v>
      </c>
      <c r="C3819" s="190" t="str">
        <f t="shared" si="216"/>
        <v>May-2024</v>
      </c>
      <c r="D3819" s="2">
        <v>45443</v>
      </c>
      <c r="E3819" t="s">
        <v>912</v>
      </c>
      <c r="F3819" t="s">
        <v>913</v>
      </c>
      <c r="G3819" t="s">
        <v>95</v>
      </c>
      <c r="H3819" t="s">
        <v>654</v>
      </c>
      <c r="I3819" t="s">
        <v>914</v>
      </c>
      <c r="J3819" t="s">
        <v>915</v>
      </c>
      <c r="K3819" t="s">
        <v>916</v>
      </c>
      <c r="L3819" t="s">
        <v>917</v>
      </c>
      <c r="M3819" t="s">
        <v>918</v>
      </c>
      <c r="N3819" t="s">
        <v>1529</v>
      </c>
      <c r="O3819">
        <v>10</v>
      </c>
    </row>
    <row r="3820" spans="1:15" x14ac:dyDescent="0.35">
      <c r="A3820" s="189" t="str">
        <f t="shared" si="214"/>
        <v>May</v>
      </c>
      <c r="B3820" s="190" t="str">
        <f t="shared" si="215"/>
        <v>2024</v>
      </c>
      <c r="C3820" s="190" t="str">
        <f t="shared" si="216"/>
        <v>May-2024</v>
      </c>
      <c r="D3820" s="2">
        <v>45443</v>
      </c>
      <c r="E3820" t="s">
        <v>912</v>
      </c>
      <c r="F3820" t="s">
        <v>913</v>
      </c>
      <c r="G3820" t="s">
        <v>95</v>
      </c>
      <c r="H3820" t="s">
        <v>654</v>
      </c>
      <c r="I3820" t="s">
        <v>914</v>
      </c>
      <c r="J3820" t="s">
        <v>915</v>
      </c>
      <c r="K3820" t="s">
        <v>916</v>
      </c>
      <c r="L3820" t="s">
        <v>917</v>
      </c>
      <c r="M3820" t="s">
        <v>918</v>
      </c>
      <c r="N3820" t="s">
        <v>919</v>
      </c>
      <c r="O3820">
        <v>830</v>
      </c>
    </row>
    <row r="3821" spans="1:15" x14ac:dyDescent="0.35">
      <c r="A3821" s="189" t="str">
        <f t="shared" si="214"/>
        <v>May</v>
      </c>
      <c r="B3821" s="190" t="str">
        <f t="shared" si="215"/>
        <v>2024</v>
      </c>
      <c r="C3821" s="190" t="str">
        <f t="shared" si="216"/>
        <v>May-2024</v>
      </c>
      <c r="D3821" s="2">
        <v>45443</v>
      </c>
      <c r="E3821" t="s">
        <v>912</v>
      </c>
      <c r="F3821" t="s">
        <v>913</v>
      </c>
      <c r="G3821" t="s">
        <v>95</v>
      </c>
      <c r="H3821" t="s">
        <v>654</v>
      </c>
      <c r="I3821" t="s">
        <v>914</v>
      </c>
      <c r="J3821" t="s">
        <v>915</v>
      </c>
      <c r="K3821" t="s">
        <v>916</v>
      </c>
      <c r="L3821" t="s">
        <v>917</v>
      </c>
      <c r="M3821" t="s">
        <v>918</v>
      </c>
      <c r="N3821" t="s">
        <v>920</v>
      </c>
      <c r="O3821">
        <v>6785</v>
      </c>
    </row>
    <row r="3822" spans="1:15" x14ac:dyDescent="0.35">
      <c r="A3822" s="189" t="str">
        <f t="shared" si="214"/>
        <v>May</v>
      </c>
      <c r="B3822" s="190" t="str">
        <f t="shared" si="215"/>
        <v>2024</v>
      </c>
      <c r="C3822" s="190" t="str">
        <f t="shared" si="216"/>
        <v>May-2024</v>
      </c>
      <c r="D3822" s="2">
        <v>45443</v>
      </c>
      <c r="E3822" t="s">
        <v>912</v>
      </c>
      <c r="F3822" t="s">
        <v>913</v>
      </c>
      <c r="G3822" t="s">
        <v>95</v>
      </c>
      <c r="H3822" t="s">
        <v>654</v>
      </c>
      <c r="I3822" t="s">
        <v>914</v>
      </c>
      <c r="J3822" t="s">
        <v>915</v>
      </c>
      <c r="K3822" t="s">
        <v>916</v>
      </c>
      <c r="L3822" t="s">
        <v>917</v>
      </c>
      <c r="M3822" t="s">
        <v>918</v>
      </c>
      <c r="N3822" t="s">
        <v>922</v>
      </c>
      <c r="O3822">
        <v>1480</v>
      </c>
    </row>
    <row r="3823" spans="1:15" x14ac:dyDescent="0.35">
      <c r="A3823" s="189" t="str">
        <f t="shared" si="214"/>
        <v>May</v>
      </c>
      <c r="B3823" s="190" t="str">
        <f t="shared" si="215"/>
        <v>2024</v>
      </c>
      <c r="C3823" s="190" t="str">
        <f t="shared" si="216"/>
        <v>May-2024</v>
      </c>
      <c r="D3823" s="2">
        <v>45443</v>
      </c>
      <c r="E3823" t="s">
        <v>912</v>
      </c>
      <c r="F3823" t="s">
        <v>913</v>
      </c>
      <c r="G3823" t="s">
        <v>95</v>
      </c>
      <c r="H3823" t="s">
        <v>654</v>
      </c>
      <c r="I3823" t="s">
        <v>914</v>
      </c>
      <c r="J3823" t="s">
        <v>915</v>
      </c>
      <c r="K3823" t="s">
        <v>916</v>
      </c>
      <c r="L3823" t="s">
        <v>917</v>
      </c>
      <c r="M3823" t="s">
        <v>918</v>
      </c>
      <c r="N3823" t="s">
        <v>921</v>
      </c>
      <c r="O3823">
        <v>1880</v>
      </c>
    </row>
    <row r="3824" spans="1:15" x14ac:dyDescent="0.35">
      <c r="A3824" s="189" t="str">
        <f t="shared" si="214"/>
        <v>May</v>
      </c>
      <c r="B3824" s="190" t="str">
        <f t="shared" si="215"/>
        <v>2024</v>
      </c>
      <c r="C3824" s="190" t="str">
        <f t="shared" si="216"/>
        <v>May-2024</v>
      </c>
      <c r="D3824" s="2">
        <v>45443</v>
      </c>
      <c r="E3824" t="s">
        <v>912</v>
      </c>
      <c r="F3824" t="s">
        <v>913</v>
      </c>
      <c r="G3824" t="s">
        <v>95</v>
      </c>
      <c r="H3824" t="s">
        <v>651</v>
      </c>
      <c r="I3824" t="s">
        <v>924</v>
      </c>
      <c r="J3824" t="s">
        <v>925</v>
      </c>
      <c r="K3824" t="s">
        <v>926</v>
      </c>
      <c r="L3824" t="s">
        <v>927</v>
      </c>
      <c r="M3824" t="s">
        <v>928</v>
      </c>
      <c r="N3824" t="s">
        <v>1528</v>
      </c>
      <c r="O3824">
        <v>225</v>
      </c>
    </row>
    <row r="3825" spans="1:15" x14ac:dyDescent="0.35">
      <c r="A3825" s="189" t="str">
        <f t="shared" si="214"/>
        <v>May</v>
      </c>
      <c r="B3825" s="190" t="str">
        <f t="shared" si="215"/>
        <v>2024</v>
      </c>
      <c r="C3825" s="190" t="str">
        <f t="shared" si="216"/>
        <v>May-2024</v>
      </c>
      <c r="D3825" s="2">
        <v>45443</v>
      </c>
      <c r="E3825" t="s">
        <v>912</v>
      </c>
      <c r="F3825" t="s">
        <v>913</v>
      </c>
      <c r="G3825" t="s">
        <v>95</v>
      </c>
      <c r="H3825" t="s">
        <v>651</v>
      </c>
      <c r="I3825" t="s">
        <v>924</v>
      </c>
      <c r="J3825" t="s">
        <v>925</v>
      </c>
      <c r="K3825" t="s">
        <v>926</v>
      </c>
      <c r="L3825" t="s">
        <v>927</v>
      </c>
      <c r="M3825" t="s">
        <v>928</v>
      </c>
      <c r="N3825" t="s">
        <v>1529</v>
      </c>
      <c r="O3825">
        <v>15</v>
      </c>
    </row>
    <row r="3826" spans="1:15" x14ac:dyDescent="0.35">
      <c r="A3826" s="189" t="str">
        <f t="shared" si="214"/>
        <v>May</v>
      </c>
      <c r="B3826" s="190" t="str">
        <f t="shared" si="215"/>
        <v>2024</v>
      </c>
      <c r="C3826" s="190" t="str">
        <f t="shared" si="216"/>
        <v>May-2024</v>
      </c>
      <c r="D3826" s="2">
        <v>45443</v>
      </c>
      <c r="E3826" t="s">
        <v>912</v>
      </c>
      <c r="F3826" t="s">
        <v>913</v>
      </c>
      <c r="G3826" t="s">
        <v>95</v>
      </c>
      <c r="H3826" t="s">
        <v>651</v>
      </c>
      <c r="I3826" t="s">
        <v>924</v>
      </c>
      <c r="J3826" t="s">
        <v>925</v>
      </c>
      <c r="K3826" t="s">
        <v>926</v>
      </c>
      <c r="L3826" t="s">
        <v>927</v>
      </c>
      <c r="M3826" t="s">
        <v>928</v>
      </c>
      <c r="N3826" t="s">
        <v>919</v>
      </c>
      <c r="O3826">
        <v>940</v>
      </c>
    </row>
    <row r="3827" spans="1:15" x14ac:dyDescent="0.35">
      <c r="A3827" s="189" t="str">
        <f t="shared" si="214"/>
        <v>May</v>
      </c>
      <c r="B3827" s="190" t="str">
        <f t="shared" si="215"/>
        <v>2024</v>
      </c>
      <c r="C3827" s="190" t="str">
        <f t="shared" si="216"/>
        <v>May-2024</v>
      </c>
      <c r="D3827" s="2">
        <v>45443</v>
      </c>
      <c r="E3827" t="s">
        <v>912</v>
      </c>
      <c r="F3827" t="s">
        <v>913</v>
      </c>
      <c r="G3827" t="s">
        <v>95</v>
      </c>
      <c r="H3827" t="s">
        <v>651</v>
      </c>
      <c r="I3827" t="s">
        <v>924</v>
      </c>
      <c r="J3827" t="s">
        <v>925</v>
      </c>
      <c r="K3827" t="s">
        <v>926</v>
      </c>
      <c r="L3827" t="s">
        <v>927</v>
      </c>
      <c r="M3827" t="s">
        <v>928</v>
      </c>
      <c r="N3827" t="s">
        <v>920</v>
      </c>
      <c r="O3827">
        <v>4270</v>
      </c>
    </row>
    <row r="3828" spans="1:15" x14ac:dyDescent="0.35">
      <c r="A3828" s="189" t="str">
        <f t="shared" si="214"/>
        <v>May</v>
      </c>
      <c r="B3828" s="190" t="str">
        <f t="shared" si="215"/>
        <v>2024</v>
      </c>
      <c r="C3828" s="190" t="str">
        <f t="shared" si="216"/>
        <v>May-2024</v>
      </c>
      <c r="D3828" s="2">
        <v>45443</v>
      </c>
      <c r="E3828" t="s">
        <v>912</v>
      </c>
      <c r="F3828" t="s">
        <v>913</v>
      </c>
      <c r="G3828" t="s">
        <v>95</v>
      </c>
      <c r="H3828" t="s">
        <v>651</v>
      </c>
      <c r="I3828" t="s">
        <v>924</v>
      </c>
      <c r="J3828" t="s">
        <v>925</v>
      </c>
      <c r="K3828" t="s">
        <v>926</v>
      </c>
      <c r="L3828" t="s">
        <v>927</v>
      </c>
      <c r="M3828" t="s">
        <v>928</v>
      </c>
      <c r="N3828" t="s">
        <v>922</v>
      </c>
      <c r="O3828">
        <v>1855</v>
      </c>
    </row>
    <row r="3829" spans="1:15" x14ac:dyDescent="0.35">
      <c r="A3829" s="189" t="str">
        <f t="shared" si="214"/>
        <v>May</v>
      </c>
      <c r="B3829" s="190" t="str">
        <f t="shared" si="215"/>
        <v>2024</v>
      </c>
      <c r="C3829" s="190" t="str">
        <f t="shared" si="216"/>
        <v>May-2024</v>
      </c>
      <c r="D3829" s="2">
        <v>45443</v>
      </c>
      <c r="E3829" t="s">
        <v>912</v>
      </c>
      <c r="F3829" t="s">
        <v>913</v>
      </c>
      <c r="G3829" t="s">
        <v>95</v>
      </c>
      <c r="H3829" t="s">
        <v>651</v>
      </c>
      <c r="I3829" t="s">
        <v>924</v>
      </c>
      <c r="J3829" t="s">
        <v>925</v>
      </c>
      <c r="K3829" t="s">
        <v>926</v>
      </c>
      <c r="L3829" t="s">
        <v>927</v>
      </c>
      <c r="M3829" t="s">
        <v>928</v>
      </c>
      <c r="N3829" t="s">
        <v>921</v>
      </c>
      <c r="O3829">
        <v>1220</v>
      </c>
    </row>
    <row r="3830" spans="1:15" x14ac:dyDescent="0.35">
      <c r="A3830" s="189" t="str">
        <f t="shared" si="214"/>
        <v>May</v>
      </c>
      <c r="B3830" s="190" t="str">
        <f t="shared" si="215"/>
        <v>2024</v>
      </c>
      <c r="C3830" s="190" t="str">
        <f t="shared" si="216"/>
        <v>May-2024</v>
      </c>
      <c r="D3830" s="2">
        <v>45443</v>
      </c>
      <c r="E3830" t="s">
        <v>912</v>
      </c>
      <c r="F3830" t="s">
        <v>913</v>
      </c>
      <c r="G3830" t="s">
        <v>95</v>
      </c>
      <c r="H3830" t="s">
        <v>652</v>
      </c>
      <c r="I3830" t="s">
        <v>934</v>
      </c>
      <c r="J3830" t="s">
        <v>932</v>
      </c>
      <c r="K3830" t="s">
        <v>935</v>
      </c>
      <c r="L3830" t="s">
        <v>936</v>
      </c>
      <c r="M3830" t="s">
        <v>937</v>
      </c>
      <c r="N3830" t="s">
        <v>1528</v>
      </c>
      <c r="O3830">
        <v>130</v>
      </c>
    </row>
    <row r="3831" spans="1:15" x14ac:dyDescent="0.35">
      <c r="A3831" s="189" t="str">
        <f t="shared" si="214"/>
        <v>May</v>
      </c>
      <c r="B3831" s="190" t="str">
        <f t="shared" si="215"/>
        <v>2024</v>
      </c>
      <c r="C3831" s="190" t="str">
        <f t="shared" si="216"/>
        <v>May-2024</v>
      </c>
      <c r="D3831" s="2">
        <v>45443</v>
      </c>
      <c r="E3831" t="s">
        <v>912</v>
      </c>
      <c r="F3831" t="s">
        <v>913</v>
      </c>
      <c r="G3831" t="s">
        <v>95</v>
      </c>
      <c r="H3831" t="s">
        <v>652</v>
      </c>
      <c r="I3831" t="s">
        <v>934</v>
      </c>
      <c r="J3831" t="s">
        <v>932</v>
      </c>
      <c r="K3831" t="s">
        <v>935</v>
      </c>
      <c r="L3831" t="s">
        <v>936</v>
      </c>
      <c r="M3831" t="s">
        <v>937</v>
      </c>
      <c r="N3831" t="s">
        <v>1529</v>
      </c>
      <c r="O3831">
        <v>15</v>
      </c>
    </row>
    <row r="3832" spans="1:15" x14ac:dyDescent="0.35">
      <c r="A3832" s="189" t="str">
        <f t="shared" si="214"/>
        <v>May</v>
      </c>
      <c r="B3832" s="190" t="str">
        <f t="shared" si="215"/>
        <v>2024</v>
      </c>
      <c r="C3832" s="190" t="str">
        <f t="shared" si="216"/>
        <v>May-2024</v>
      </c>
      <c r="D3832" s="2">
        <v>45443</v>
      </c>
      <c r="E3832" t="s">
        <v>912</v>
      </c>
      <c r="F3832" t="s">
        <v>913</v>
      </c>
      <c r="G3832" t="s">
        <v>95</v>
      </c>
      <c r="H3832" t="s">
        <v>652</v>
      </c>
      <c r="I3832" t="s">
        <v>934</v>
      </c>
      <c r="J3832" t="s">
        <v>932</v>
      </c>
      <c r="K3832" t="s">
        <v>935</v>
      </c>
      <c r="L3832" t="s">
        <v>936</v>
      </c>
      <c r="M3832" t="s">
        <v>937</v>
      </c>
      <c r="N3832" t="s">
        <v>919</v>
      </c>
      <c r="O3832">
        <v>350</v>
      </c>
    </row>
    <row r="3833" spans="1:15" x14ac:dyDescent="0.35">
      <c r="A3833" s="189" t="str">
        <f t="shared" si="214"/>
        <v>May</v>
      </c>
      <c r="B3833" s="190" t="str">
        <f t="shared" si="215"/>
        <v>2024</v>
      </c>
      <c r="C3833" s="190" t="str">
        <f t="shared" si="216"/>
        <v>May-2024</v>
      </c>
      <c r="D3833" s="2">
        <v>45443</v>
      </c>
      <c r="E3833" t="s">
        <v>912</v>
      </c>
      <c r="F3833" t="s">
        <v>913</v>
      </c>
      <c r="G3833" t="s">
        <v>95</v>
      </c>
      <c r="H3833" t="s">
        <v>652</v>
      </c>
      <c r="I3833" t="s">
        <v>934</v>
      </c>
      <c r="J3833" t="s">
        <v>932</v>
      </c>
      <c r="K3833" t="s">
        <v>935</v>
      </c>
      <c r="L3833" t="s">
        <v>936</v>
      </c>
      <c r="M3833" t="s">
        <v>937</v>
      </c>
      <c r="N3833" t="s">
        <v>920</v>
      </c>
      <c r="O3833">
        <v>5440</v>
      </c>
    </row>
    <row r="3834" spans="1:15" x14ac:dyDescent="0.35">
      <c r="A3834" s="189" t="str">
        <f t="shared" si="214"/>
        <v>May</v>
      </c>
      <c r="B3834" s="190" t="str">
        <f t="shared" si="215"/>
        <v>2024</v>
      </c>
      <c r="C3834" s="190" t="str">
        <f t="shared" si="216"/>
        <v>May-2024</v>
      </c>
      <c r="D3834" s="2">
        <v>45443</v>
      </c>
      <c r="E3834" t="s">
        <v>912</v>
      </c>
      <c r="F3834" t="s">
        <v>913</v>
      </c>
      <c r="G3834" t="s">
        <v>95</v>
      </c>
      <c r="H3834" t="s">
        <v>652</v>
      </c>
      <c r="I3834" t="s">
        <v>934</v>
      </c>
      <c r="J3834" t="s">
        <v>932</v>
      </c>
      <c r="K3834" t="s">
        <v>935</v>
      </c>
      <c r="L3834" t="s">
        <v>936</v>
      </c>
      <c r="M3834" t="s">
        <v>937</v>
      </c>
      <c r="N3834" t="s">
        <v>922</v>
      </c>
      <c r="O3834">
        <v>1365</v>
      </c>
    </row>
    <row r="3835" spans="1:15" x14ac:dyDescent="0.35">
      <c r="A3835" s="189" t="str">
        <f t="shared" si="214"/>
        <v>May</v>
      </c>
      <c r="B3835" s="190" t="str">
        <f t="shared" si="215"/>
        <v>2024</v>
      </c>
      <c r="C3835" s="190" t="str">
        <f t="shared" si="216"/>
        <v>May-2024</v>
      </c>
      <c r="D3835" s="2">
        <v>45443</v>
      </c>
      <c r="E3835" t="s">
        <v>912</v>
      </c>
      <c r="F3835" t="s">
        <v>913</v>
      </c>
      <c r="G3835" t="s">
        <v>95</v>
      </c>
      <c r="H3835" t="s">
        <v>652</v>
      </c>
      <c r="I3835" t="s">
        <v>934</v>
      </c>
      <c r="J3835" t="s">
        <v>932</v>
      </c>
      <c r="K3835" t="s">
        <v>935</v>
      </c>
      <c r="L3835" t="s">
        <v>936</v>
      </c>
      <c r="M3835" t="s">
        <v>937</v>
      </c>
      <c r="N3835" t="s">
        <v>921</v>
      </c>
      <c r="O3835">
        <v>1675</v>
      </c>
    </row>
    <row r="3836" spans="1:15" x14ac:dyDescent="0.35">
      <c r="A3836" s="189" t="str">
        <f t="shared" si="214"/>
        <v>May</v>
      </c>
      <c r="B3836" s="190" t="str">
        <f t="shared" si="215"/>
        <v>2024</v>
      </c>
      <c r="C3836" s="190" t="str">
        <f t="shared" si="216"/>
        <v>May-2024</v>
      </c>
      <c r="D3836" s="2">
        <v>45443</v>
      </c>
      <c r="E3836" t="s">
        <v>912</v>
      </c>
      <c r="F3836" t="s">
        <v>913</v>
      </c>
      <c r="G3836" t="s">
        <v>95</v>
      </c>
      <c r="H3836" t="s">
        <v>653</v>
      </c>
      <c r="I3836" t="s">
        <v>939</v>
      </c>
      <c r="J3836" t="s">
        <v>933</v>
      </c>
      <c r="K3836" t="s">
        <v>940</v>
      </c>
      <c r="L3836" t="s">
        <v>941</v>
      </c>
      <c r="M3836" t="s">
        <v>942</v>
      </c>
      <c r="N3836" t="s">
        <v>1528</v>
      </c>
      <c r="O3836">
        <v>365</v>
      </c>
    </row>
    <row r="3837" spans="1:15" x14ac:dyDescent="0.35">
      <c r="A3837" s="189" t="str">
        <f t="shared" si="214"/>
        <v>May</v>
      </c>
      <c r="B3837" s="190" t="str">
        <f t="shared" si="215"/>
        <v>2024</v>
      </c>
      <c r="C3837" s="190" t="str">
        <f t="shared" si="216"/>
        <v>May-2024</v>
      </c>
      <c r="D3837" s="2">
        <v>45443</v>
      </c>
      <c r="E3837" t="s">
        <v>912</v>
      </c>
      <c r="F3837" t="s">
        <v>913</v>
      </c>
      <c r="G3837" t="s">
        <v>95</v>
      </c>
      <c r="H3837" t="s">
        <v>653</v>
      </c>
      <c r="I3837" t="s">
        <v>939</v>
      </c>
      <c r="J3837" t="s">
        <v>933</v>
      </c>
      <c r="K3837" t="s">
        <v>940</v>
      </c>
      <c r="L3837" t="s">
        <v>941</v>
      </c>
      <c r="M3837" t="s">
        <v>942</v>
      </c>
      <c r="N3837" t="s">
        <v>1529</v>
      </c>
      <c r="O3837">
        <v>35</v>
      </c>
    </row>
    <row r="3838" spans="1:15" x14ac:dyDescent="0.35">
      <c r="A3838" s="189" t="str">
        <f t="shared" si="214"/>
        <v>May</v>
      </c>
      <c r="B3838" s="190" t="str">
        <f t="shared" si="215"/>
        <v>2024</v>
      </c>
      <c r="C3838" s="190" t="str">
        <f t="shared" si="216"/>
        <v>May-2024</v>
      </c>
      <c r="D3838" s="2">
        <v>45443</v>
      </c>
      <c r="E3838" t="s">
        <v>912</v>
      </c>
      <c r="F3838" t="s">
        <v>913</v>
      </c>
      <c r="G3838" t="s">
        <v>95</v>
      </c>
      <c r="H3838" t="s">
        <v>653</v>
      </c>
      <c r="I3838" t="s">
        <v>939</v>
      </c>
      <c r="J3838" t="s">
        <v>933</v>
      </c>
      <c r="K3838" t="s">
        <v>940</v>
      </c>
      <c r="L3838" t="s">
        <v>941</v>
      </c>
      <c r="M3838" t="s">
        <v>942</v>
      </c>
      <c r="N3838" t="s">
        <v>919</v>
      </c>
      <c r="O3838">
        <v>1250</v>
      </c>
    </row>
    <row r="3839" spans="1:15" x14ac:dyDescent="0.35">
      <c r="A3839" s="189" t="str">
        <f t="shared" si="214"/>
        <v>May</v>
      </c>
      <c r="B3839" s="190" t="str">
        <f t="shared" si="215"/>
        <v>2024</v>
      </c>
      <c r="C3839" s="190" t="str">
        <f t="shared" si="216"/>
        <v>May-2024</v>
      </c>
      <c r="D3839" s="2">
        <v>45443</v>
      </c>
      <c r="E3839" t="s">
        <v>912</v>
      </c>
      <c r="F3839" t="s">
        <v>913</v>
      </c>
      <c r="G3839" t="s">
        <v>95</v>
      </c>
      <c r="H3839" t="s">
        <v>653</v>
      </c>
      <c r="I3839" t="s">
        <v>939</v>
      </c>
      <c r="J3839" t="s">
        <v>933</v>
      </c>
      <c r="K3839" t="s">
        <v>940</v>
      </c>
      <c r="L3839" t="s">
        <v>941</v>
      </c>
      <c r="M3839" t="s">
        <v>942</v>
      </c>
      <c r="N3839" t="s">
        <v>920</v>
      </c>
      <c r="O3839">
        <v>4275</v>
      </c>
    </row>
    <row r="3840" spans="1:15" x14ac:dyDescent="0.35">
      <c r="A3840" s="189" t="str">
        <f t="shared" si="214"/>
        <v>May</v>
      </c>
      <c r="B3840" s="190" t="str">
        <f t="shared" si="215"/>
        <v>2024</v>
      </c>
      <c r="C3840" s="190" t="str">
        <f t="shared" si="216"/>
        <v>May-2024</v>
      </c>
      <c r="D3840" s="2">
        <v>45443</v>
      </c>
      <c r="E3840" t="s">
        <v>912</v>
      </c>
      <c r="F3840" t="s">
        <v>913</v>
      </c>
      <c r="G3840" t="s">
        <v>95</v>
      </c>
      <c r="H3840" t="s">
        <v>653</v>
      </c>
      <c r="I3840" t="s">
        <v>939</v>
      </c>
      <c r="J3840" t="s">
        <v>933</v>
      </c>
      <c r="K3840" t="s">
        <v>940</v>
      </c>
      <c r="L3840" t="s">
        <v>941</v>
      </c>
      <c r="M3840" t="s">
        <v>942</v>
      </c>
      <c r="N3840" t="s">
        <v>922</v>
      </c>
      <c r="O3840">
        <v>5915</v>
      </c>
    </row>
    <row r="3841" spans="1:15" x14ac:dyDescent="0.35">
      <c r="A3841" s="189" t="str">
        <f t="shared" si="214"/>
        <v>May</v>
      </c>
      <c r="B3841" s="190" t="str">
        <f t="shared" si="215"/>
        <v>2024</v>
      </c>
      <c r="C3841" s="190" t="str">
        <f t="shared" si="216"/>
        <v>May-2024</v>
      </c>
      <c r="D3841" s="2">
        <v>45443</v>
      </c>
      <c r="E3841" t="s">
        <v>912</v>
      </c>
      <c r="F3841" t="s">
        <v>913</v>
      </c>
      <c r="G3841" t="s">
        <v>95</v>
      </c>
      <c r="H3841" t="s">
        <v>653</v>
      </c>
      <c r="I3841" t="s">
        <v>939</v>
      </c>
      <c r="J3841" t="s">
        <v>933</v>
      </c>
      <c r="K3841" t="s">
        <v>940</v>
      </c>
      <c r="L3841" t="s">
        <v>941</v>
      </c>
      <c r="M3841" t="s">
        <v>942</v>
      </c>
      <c r="N3841" t="s">
        <v>921</v>
      </c>
      <c r="O3841">
        <v>1390</v>
      </c>
    </row>
    <row r="3842" spans="1:15" x14ac:dyDescent="0.35">
      <c r="A3842" s="189" t="str">
        <f t="shared" si="214"/>
        <v>May</v>
      </c>
      <c r="B3842" s="190" t="str">
        <f t="shared" si="215"/>
        <v>2024</v>
      </c>
      <c r="C3842" s="190" t="str">
        <f t="shared" si="216"/>
        <v>May-2024</v>
      </c>
      <c r="D3842" s="2">
        <v>45443</v>
      </c>
      <c r="E3842" t="s">
        <v>912</v>
      </c>
      <c r="F3842" t="s">
        <v>913</v>
      </c>
      <c r="G3842" t="s">
        <v>95</v>
      </c>
      <c r="H3842" t="s">
        <v>656</v>
      </c>
      <c r="I3842" t="s">
        <v>946</v>
      </c>
      <c r="J3842" t="s">
        <v>938</v>
      </c>
      <c r="K3842" t="s">
        <v>947</v>
      </c>
      <c r="L3842" t="s">
        <v>948</v>
      </c>
      <c r="M3842" t="s">
        <v>949</v>
      </c>
      <c r="N3842" t="s">
        <v>1528</v>
      </c>
      <c r="O3842">
        <v>165</v>
      </c>
    </row>
    <row r="3843" spans="1:15" x14ac:dyDescent="0.35">
      <c r="A3843" s="189" t="str">
        <f t="shared" ref="A3843:A3906" si="217">TEXT(D3843,"mmm")</f>
        <v>May</v>
      </c>
      <c r="B3843" s="190" t="str">
        <f t="shared" ref="B3843:B3906" si="218">TEXT(D3843,"yyyy")</f>
        <v>2024</v>
      </c>
      <c r="C3843" s="190" t="str">
        <f t="shared" ref="C3843:C3906" si="219">_xlfn.CONCAT(A3843&amp;"-"&amp;B3843)</f>
        <v>May-2024</v>
      </c>
      <c r="D3843" s="2">
        <v>45443</v>
      </c>
      <c r="E3843" t="s">
        <v>912</v>
      </c>
      <c r="F3843" t="s">
        <v>913</v>
      </c>
      <c r="G3843" t="s">
        <v>95</v>
      </c>
      <c r="H3843" t="s">
        <v>656</v>
      </c>
      <c r="I3843" t="s">
        <v>946</v>
      </c>
      <c r="J3843" t="s">
        <v>938</v>
      </c>
      <c r="K3843" t="s">
        <v>947</v>
      </c>
      <c r="L3843" t="s">
        <v>948</v>
      </c>
      <c r="M3843" t="s">
        <v>949</v>
      </c>
      <c r="N3843" t="s">
        <v>1529</v>
      </c>
      <c r="O3843">
        <v>10</v>
      </c>
    </row>
    <row r="3844" spans="1:15" x14ac:dyDescent="0.35">
      <c r="A3844" s="189" t="str">
        <f t="shared" si="217"/>
        <v>May</v>
      </c>
      <c r="B3844" s="190" t="str">
        <f t="shared" si="218"/>
        <v>2024</v>
      </c>
      <c r="C3844" s="190" t="str">
        <f t="shared" si="219"/>
        <v>May-2024</v>
      </c>
      <c r="D3844" s="2">
        <v>45443</v>
      </c>
      <c r="E3844" t="s">
        <v>912</v>
      </c>
      <c r="F3844" t="s">
        <v>913</v>
      </c>
      <c r="G3844" t="s">
        <v>95</v>
      </c>
      <c r="H3844" t="s">
        <v>656</v>
      </c>
      <c r="I3844" t="s">
        <v>946</v>
      </c>
      <c r="J3844" t="s">
        <v>938</v>
      </c>
      <c r="K3844" t="s">
        <v>947</v>
      </c>
      <c r="L3844" t="s">
        <v>948</v>
      </c>
      <c r="M3844" t="s">
        <v>949</v>
      </c>
      <c r="N3844" t="s">
        <v>919</v>
      </c>
      <c r="O3844">
        <v>1240</v>
      </c>
    </row>
    <row r="3845" spans="1:15" x14ac:dyDescent="0.35">
      <c r="A3845" s="189" t="str">
        <f t="shared" si="217"/>
        <v>May</v>
      </c>
      <c r="B3845" s="190" t="str">
        <f t="shared" si="218"/>
        <v>2024</v>
      </c>
      <c r="C3845" s="190" t="str">
        <f t="shared" si="219"/>
        <v>May-2024</v>
      </c>
      <c r="D3845" s="2">
        <v>45443</v>
      </c>
      <c r="E3845" t="s">
        <v>912</v>
      </c>
      <c r="F3845" t="s">
        <v>913</v>
      </c>
      <c r="G3845" t="s">
        <v>95</v>
      </c>
      <c r="H3845" t="s">
        <v>656</v>
      </c>
      <c r="I3845" t="s">
        <v>946</v>
      </c>
      <c r="J3845" t="s">
        <v>938</v>
      </c>
      <c r="K3845" t="s">
        <v>947</v>
      </c>
      <c r="L3845" t="s">
        <v>948</v>
      </c>
      <c r="M3845" t="s">
        <v>949</v>
      </c>
      <c r="N3845" t="s">
        <v>920</v>
      </c>
      <c r="O3845">
        <v>6175</v>
      </c>
    </row>
    <row r="3846" spans="1:15" x14ac:dyDescent="0.35">
      <c r="A3846" s="189" t="str">
        <f t="shared" si="217"/>
        <v>May</v>
      </c>
      <c r="B3846" s="190" t="str">
        <f t="shared" si="218"/>
        <v>2024</v>
      </c>
      <c r="C3846" s="190" t="str">
        <f t="shared" si="219"/>
        <v>May-2024</v>
      </c>
      <c r="D3846" s="2">
        <v>45443</v>
      </c>
      <c r="E3846" t="s">
        <v>912</v>
      </c>
      <c r="F3846" t="s">
        <v>913</v>
      </c>
      <c r="G3846" t="s">
        <v>95</v>
      </c>
      <c r="H3846" t="s">
        <v>656</v>
      </c>
      <c r="I3846" t="s">
        <v>946</v>
      </c>
      <c r="J3846" t="s">
        <v>938</v>
      </c>
      <c r="K3846" t="s">
        <v>947</v>
      </c>
      <c r="L3846" t="s">
        <v>948</v>
      </c>
      <c r="M3846" t="s">
        <v>949</v>
      </c>
      <c r="N3846" t="s">
        <v>922</v>
      </c>
      <c r="O3846">
        <v>1195</v>
      </c>
    </row>
    <row r="3847" spans="1:15" x14ac:dyDescent="0.35">
      <c r="A3847" s="189" t="str">
        <f t="shared" si="217"/>
        <v>May</v>
      </c>
      <c r="B3847" s="190" t="str">
        <f t="shared" si="218"/>
        <v>2024</v>
      </c>
      <c r="C3847" s="190" t="str">
        <f t="shared" si="219"/>
        <v>May-2024</v>
      </c>
      <c r="D3847" s="2">
        <v>45443</v>
      </c>
      <c r="E3847" t="s">
        <v>912</v>
      </c>
      <c r="F3847" t="s">
        <v>913</v>
      </c>
      <c r="G3847" t="s">
        <v>95</v>
      </c>
      <c r="H3847" t="s">
        <v>656</v>
      </c>
      <c r="I3847" t="s">
        <v>946</v>
      </c>
      <c r="J3847" t="s">
        <v>938</v>
      </c>
      <c r="K3847" t="s">
        <v>947</v>
      </c>
      <c r="L3847" t="s">
        <v>948</v>
      </c>
      <c r="M3847" t="s">
        <v>949</v>
      </c>
      <c r="N3847" t="s">
        <v>921</v>
      </c>
      <c r="O3847">
        <v>1930</v>
      </c>
    </row>
    <row r="3848" spans="1:15" x14ac:dyDescent="0.35">
      <c r="A3848" s="189" t="str">
        <f t="shared" si="217"/>
        <v>May</v>
      </c>
      <c r="B3848" s="190" t="str">
        <f t="shared" si="218"/>
        <v>2024</v>
      </c>
      <c r="C3848" s="190" t="str">
        <f t="shared" si="219"/>
        <v>May-2024</v>
      </c>
      <c r="D3848" s="2">
        <v>45443</v>
      </c>
      <c r="E3848" t="s">
        <v>950</v>
      </c>
      <c r="F3848" t="s">
        <v>951</v>
      </c>
      <c r="G3848" t="s">
        <v>952</v>
      </c>
      <c r="H3848" t="s">
        <v>671</v>
      </c>
      <c r="I3848" t="s">
        <v>953</v>
      </c>
      <c r="J3848" t="s">
        <v>954</v>
      </c>
      <c r="K3848" t="s">
        <v>955</v>
      </c>
      <c r="L3848" t="s">
        <v>956</v>
      </c>
      <c r="M3848" t="s">
        <v>957</v>
      </c>
      <c r="N3848" t="s">
        <v>1528</v>
      </c>
      <c r="O3848">
        <v>165</v>
      </c>
    </row>
    <row r="3849" spans="1:15" x14ac:dyDescent="0.35">
      <c r="A3849" s="189" t="str">
        <f t="shared" si="217"/>
        <v>May</v>
      </c>
      <c r="B3849" s="190" t="str">
        <f t="shared" si="218"/>
        <v>2024</v>
      </c>
      <c r="C3849" s="190" t="str">
        <f t="shared" si="219"/>
        <v>May-2024</v>
      </c>
      <c r="D3849" s="2">
        <v>45443</v>
      </c>
      <c r="E3849" t="s">
        <v>950</v>
      </c>
      <c r="F3849" t="s">
        <v>951</v>
      </c>
      <c r="G3849" t="s">
        <v>952</v>
      </c>
      <c r="H3849" t="s">
        <v>671</v>
      </c>
      <c r="I3849" t="s">
        <v>953</v>
      </c>
      <c r="J3849" t="s">
        <v>954</v>
      </c>
      <c r="K3849" t="s">
        <v>955</v>
      </c>
      <c r="L3849" t="s">
        <v>956</v>
      </c>
      <c r="M3849" t="s">
        <v>957</v>
      </c>
      <c r="N3849" t="s">
        <v>1529</v>
      </c>
      <c r="O3849" t="s">
        <v>958</v>
      </c>
    </row>
    <row r="3850" spans="1:15" x14ac:dyDescent="0.35">
      <c r="A3850" s="189" t="str">
        <f t="shared" si="217"/>
        <v>May</v>
      </c>
      <c r="B3850" s="190" t="str">
        <f t="shared" si="218"/>
        <v>2024</v>
      </c>
      <c r="C3850" s="190" t="str">
        <f t="shared" si="219"/>
        <v>May-2024</v>
      </c>
      <c r="D3850" s="2">
        <v>45443</v>
      </c>
      <c r="E3850" t="s">
        <v>950</v>
      </c>
      <c r="F3850" t="s">
        <v>951</v>
      </c>
      <c r="G3850" t="s">
        <v>952</v>
      </c>
      <c r="H3850" t="s">
        <v>671</v>
      </c>
      <c r="I3850" t="s">
        <v>953</v>
      </c>
      <c r="J3850" t="s">
        <v>954</v>
      </c>
      <c r="K3850" t="s">
        <v>955</v>
      </c>
      <c r="L3850" t="s">
        <v>956</v>
      </c>
      <c r="M3850" t="s">
        <v>957</v>
      </c>
      <c r="N3850" t="s">
        <v>919</v>
      </c>
      <c r="O3850">
        <v>255</v>
      </c>
    </row>
    <row r="3851" spans="1:15" x14ac:dyDescent="0.35">
      <c r="A3851" s="189" t="str">
        <f t="shared" si="217"/>
        <v>May</v>
      </c>
      <c r="B3851" s="190" t="str">
        <f t="shared" si="218"/>
        <v>2024</v>
      </c>
      <c r="C3851" s="190" t="str">
        <f t="shared" si="219"/>
        <v>May-2024</v>
      </c>
      <c r="D3851" s="2">
        <v>45443</v>
      </c>
      <c r="E3851" t="s">
        <v>950</v>
      </c>
      <c r="F3851" t="s">
        <v>951</v>
      </c>
      <c r="G3851" t="s">
        <v>952</v>
      </c>
      <c r="H3851" t="s">
        <v>671</v>
      </c>
      <c r="I3851" t="s">
        <v>953</v>
      </c>
      <c r="J3851" t="s">
        <v>954</v>
      </c>
      <c r="K3851" t="s">
        <v>955</v>
      </c>
      <c r="L3851" t="s">
        <v>956</v>
      </c>
      <c r="M3851" t="s">
        <v>957</v>
      </c>
      <c r="N3851" t="s">
        <v>920</v>
      </c>
      <c r="O3851">
        <v>5555</v>
      </c>
    </row>
    <row r="3852" spans="1:15" x14ac:dyDescent="0.35">
      <c r="A3852" s="189" t="str">
        <f t="shared" si="217"/>
        <v>May</v>
      </c>
      <c r="B3852" s="190" t="str">
        <f t="shared" si="218"/>
        <v>2024</v>
      </c>
      <c r="C3852" s="190" t="str">
        <f t="shared" si="219"/>
        <v>May-2024</v>
      </c>
      <c r="D3852" s="2">
        <v>45443</v>
      </c>
      <c r="E3852" t="s">
        <v>950</v>
      </c>
      <c r="F3852" t="s">
        <v>951</v>
      </c>
      <c r="G3852" t="s">
        <v>952</v>
      </c>
      <c r="H3852" t="s">
        <v>671</v>
      </c>
      <c r="I3852" t="s">
        <v>953</v>
      </c>
      <c r="J3852" t="s">
        <v>954</v>
      </c>
      <c r="K3852" t="s">
        <v>955</v>
      </c>
      <c r="L3852" t="s">
        <v>956</v>
      </c>
      <c r="M3852" t="s">
        <v>957</v>
      </c>
      <c r="N3852" t="s">
        <v>922</v>
      </c>
      <c r="O3852">
        <v>1960</v>
      </c>
    </row>
    <row r="3853" spans="1:15" x14ac:dyDescent="0.35">
      <c r="A3853" s="189" t="str">
        <f t="shared" si="217"/>
        <v>May</v>
      </c>
      <c r="B3853" s="190" t="str">
        <f t="shared" si="218"/>
        <v>2024</v>
      </c>
      <c r="C3853" s="190" t="str">
        <f t="shared" si="219"/>
        <v>May-2024</v>
      </c>
      <c r="D3853" s="2">
        <v>45443</v>
      </c>
      <c r="E3853" t="s">
        <v>950</v>
      </c>
      <c r="F3853" t="s">
        <v>951</v>
      </c>
      <c r="G3853" t="s">
        <v>952</v>
      </c>
      <c r="H3853" t="s">
        <v>671</v>
      </c>
      <c r="I3853" t="s">
        <v>953</v>
      </c>
      <c r="J3853" t="s">
        <v>954</v>
      </c>
      <c r="K3853" t="s">
        <v>955</v>
      </c>
      <c r="L3853" t="s">
        <v>956</v>
      </c>
      <c r="M3853" t="s">
        <v>957</v>
      </c>
      <c r="N3853" t="s">
        <v>921</v>
      </c>
      <c r="O3853">
        <v>4100</v>
      </c>
    </row>
    <row r="3854" spans="1:15" x14ac:dyDescent="0.35">
      <c r="A3854" s="189" t="str">
        <f t="shared" si="217"/>
        <v>May</v>
      </c>
      <c r="B3854" s="190" t="str">
        <f t="shared" si="218"/>
        <v>2024</v>
      </c>
      <c r="C3854" s="190" t="str">
        <f t="shared" si="219"/>
        <v>May-2024</v>
      </c>
      <c r="D3854" s="2">
        <v>45443</v>
      </c>
      <c r="E3854" t="s">
        <v>950</v>
      </c>
      <c r="F3854" t="s">
        <v>951</v>
      </c>
      <c r="G3854" t="s">
        <v>952</v>
      </c>
      <c r="H3854" t="s">
        <v>683</v>
      </c>
      <c r="I3854" t="s">
        <v>959</v>
      </c>
      <c r="J3854" t="s">
        <v>960</v>
      </c>
      <c r="K3854" t="s">
        <v>961</v>
      </c>
      <c r="L3854" t="s">
        <v>962</v>
      </c>
      <c r="M3854" t="s">
        <v>963</v>
      </c>
      <c r="N3854" t="s">
        <v>1528</v>
      </c>
      <c r="O3854">
        <v>215</v>
      </c>
    </row>
    <row r="3855" spans="1:15" x14ac:dyDescent="0.35">
      <c r="A3855" s="189" t="str">
        <f t="shared" si="217"/>
        <v>May</v>
      </c>
      <c r="B3855" s="190" t="str">
        <f t="shared" si="218"/>
        <v>2024</v>
      </c>
      <c r="C3855" s="190" t="str">
        <f t="shared" si="219"/>
        <v>May-2024</v>
      </c>
      <c r="D3855" s="2">
        <v>45443</v>
      </c>
      <c r="E3855" t="s">
        <v>950</v>
      </c>
      <c r="F3855" t="s">
        <v>951</v>
      </c>
      <c r="G3855" t="s">
        <v>952</v>
      </c>
      <c r="H3855" t="s">
        <v>683</v>
      </c>
      <c r="I3855" t="s">
        <v>959</v>
      </c>
      <c r="J3855" t="s">
        <v>960</v>
      </c>
      <c r="K3855" t="s">
        <v>961</v>
      </c>
      <c r="L3855" t="s">
        <v>962</v>
      </c>
      <c r="M3855" t="s">
        <v>963</v>
      </c>
      <c r="N3855" t="s">
        <v>1529</v>
      </c>
      <c r="O3855" t="s">
        <v>958</v>
      </c>
    </row>
    <row r="3856" spans="1:15" x14ac:dyDescent="0.35">
      <c r="A3856" s="189" t="str">
        <f t="shared" si="217"/>
        <v>May</v>
      </c>
      <c r="B3856" s="190" t="str">
        <f t="shared" si="218"/>
        <v>2024</v>
      </c>
      <c r="C3856" s="190" t="str">
        <f t="shared" si="219"/>
        <v>May-2024</v>
      </c>
      <c r="D3856" s="2">
        <v>45443</v>
      </c>
      <c r="E3856" t="s">
        <v>950</v>
      </c>
      <c r="F3856" t="s">
        <v>951</v>
      </c>
      <c r="G3856" t="s">
        <v>952</v>
      </c>
      <c r="H3856" t="s">
        <v>683</v>
      </c>
      <c r="I3856" t="s">
        <v>959</v>
      </c>
      <c r="J3856" t="s">
        <v>960</v>
      </c>
      <c r="K3856" t="s">
        <v>961</v>
      </c>
      <c r="L3856" t="s">
        <v>962</v>
      </c>
      <c r="M3856" t="s">
        <v>963</v>
      </c>
      <c r="N3856" t="s">
        <v>919</v>
      </c>
      <c r="O3856">
        <v>220</v>
      </c>
    </row>
    <row r="3857" spans="1:15" x14ac:dyDescent="0.35">
      <c r="A3857" s="189" t="str">
        <f t="shared" si="217"/>
        <v>May</v>
      </c>
      <c r="B3857" s="190" t="str">
        <f t="shared" si="218"/>
        <v>2024</v>
      </c>
      <c r="C3857" s="190" t="str">
        <f t="shared" si="219"/>
        <v>May-2024</v>
      </c>
      <c r="D3857" s="2">
        <v>45443</v>
      </c>
      <c r="E3857" t="s">
        <v>950</v>
      </c>
      <c r="F3857" t="s">
        <v>951</v>
      </c>
      <c r="G3857" t="s">
        <v>952</v>
      </c>
      <c r="H3857" t="s">
        <v>683</v>
      </c>
      <c r="I3857" t="s">
        <v>959</v>
      </c>
      <c r="J3857" t="s">
        <v>960</v>
      </c>
      <c r="K3857" t="s">
        <v>961</v>
      </c>
      <c r="L3857" t="s">
        <v>962</v>
      </c>
      <c r="M3857" t="s">
        <v>963</v>
      </c>
      <c r="N3857" t="s">
        <v>920</v>
      </c>
      <c r="O3857">
        <v>3850</v>
      </c>
    </row>
    <row r="3858" spans="1:15" x14ac:dyDescent="0.35">
      <c r="A3858" s="189" t="str">
        <f t="shared" si="217"/>
        <v>May</v>
      </c>
      <c r="B3858" s="190" t="str">
        <f t="shared" si="218"/>
        <v>2024</v>
      </c>
      <c r="C3858" s="190" t="str">
        <f t="shared" si="219"/>
        <v>May-2024</v>
      </c>
      <c r="D3858" s="2">
        <v>45443</v>
      </c>
      <c r="E3858" t="s">
        <v>950</v>
      </c>
      <c r="F3858" t="s">
        <v>951</v>
      </c>
      <c r="G3858" t="s">
        <v>952</v>
      </c>
      <c r="H3858" t="s">
        <v>683</v>
      </c>
      <c r="I3858" t="s">
        <v>959</v>
      </c>
      <c r="J3858" t="s">
        <v>960</v>
      </c>
      <c r="K3858" t="s">
        <v>961</v>
      </c>
      <c r="L3858" t="s">
        <v>962</v>
      </c>
      <c r="M3858" t="s">
        <v>963</v>
      </c>
      <c r="N3858" t="s">
        <v>922</v>
      </c>
      <c r="O3858">
        <v>1295</v>
      </c>
    </row>
    <row r="3859" spans="1:15" x14ac:dyDescent="0.35">
      <c r="A3859" s="189" t="str">
        <f t="shared" si="217"/>
        <v>May</v>
      </c>
      <c r="B3859" s="190" t="str">
        <f t="shared" si="218"/>
        <v>2024</v>
      </c>
      <c r="C3859" s="190" t="str">
        <f t="shared" si="219"/>
        <v>May-2024</v>
      </c>
      <c r="D3859" s="2">
        <v>45443</v>
      </c>
      <c r="E3859" t="s">
        <v>950</v>
      </c>
      <c r="F3859" t="s">
        <v>951</v>
      </c>
      <c r="G3859" t="s">
        <v>952</v>
      </c>
      <c r="H3859" t="s">
        <v>683</v>
      </c>
      <c r="I3859" t="s">
        <v>959</v>
      </c>
      <c r="J3859" t="s">
        <v>960</v>
      </c>
      <c r="K3859" t="s">
        <v>961</v>
      </c>
      <c r="L3859" t="s">
        <v>962</v>
      </c>
      <c r="M3859" t="s">
        <v>963</v>
      </c>
      <c r="N3859" t="s">
        <v>921</v>
      </c>
      <c r="O3859">
        <v>2795</v>
      </c>
    </row>
    <row r="3860" spans="1:15" x14ac:dyDescent="0.35">
      <c r="A3860" s="189" t="str">
        <f t="shared" si="217"/>
        <v>May</v>
      </c>
      <c r="B3860" s="190" t="str">
        <f t="shared" si="218"/>
        <v>2024</v>
      </c>
      <c r="C3860" s="190" t="str">
        <f t="shared" si="219"/>
        <v>May-2024</v>
      </c>
      <c r="D3860" s="2">
        <v>45443</v>
      </c>
      <c r="E3860" t="s">
        <v>950</v>
      </c>
      <c r="F3860" t="s">
        <v>951</v>
      </c>
      <c r="G3860" t="s">
        <v>952</v>
      </c>
      <c r="H3860" t="s">
        <v>685</v>
      </c>
      <c r="I3860" t="s">
        <v>964</v>
      </c>
      <c r="J3860" t="s">
        <v>965</v>
      </c>
      <c r="K3860" t="s">
        <v>966</v>
      </c>
      <c r="L3860" t="s">
        <v>967</v>
      </c>
      <c r="M3860" t="s">
        <v>968</v>
      </c>
      <c r="N3860" t="s">
        <v>1528</v>
      </c>
      <c r="O3860">
        <v>90</v>
      </c>
    </row>
    <row r="3861" spans="1:15" x14ac:dyDescent="0.35">
      <c r="A3861" s="189" t="str">
        <f t="shared" si="217"/>
        <v>May</v>
      </c>
      <c r="B3861" s="190" t="str">
        <f t="shared" si="218"/>
        <v>2024</v>
      </c>
      <c r="C3861" s="190" t="str">
        <f t="shared" si="219"/>
        <v>May-2024</v>
      </c>
      <c r="D3861" s="2">
        <v>45443</v>
      </c>
      <c r="E3861" t="s">
        <v>950</v>
      </c>
      <c r="F3861" t="s">
        <v>951</v>
      </c>
      <c r="G3861" t="s">
        <v>952</v>
      </c>
      <c r="H3861" t="s">
        <v>685</v>
      </c>
      <c r="I3861" t="s">
        <v>964</v>
      </c>
      <c r="J3861" t="s">
        <v>965</v>
      </c>
      <c r="K3861" t="s">
        <v>966</v>
      </c>
      <c r="L3861" t="s">
        <v>967</v>
      </c>
      <c r="M3861" t="s">
        <v>968</v>
      </c>
      <c r="N3861" t="s">
        <v>1529</v>
      </c>
      <c r="O3861" t="s">
        <v>958</v>
      </c>
    </row>
    <row r="3862" spans="1:15" x14ac:dyDescent="0.35">
      <c r="A3862" s="189" t="str">
        <f t="shared" si="217"/>
        <v>May</v>
      </c>
      <c r="B3862" s="190" t="str">
        <f t="shared" si="218"/>
        <v>2024</v>
      </c>
      <c r="C3862" s="190" t="str">
        <f t="shared" si="219"/>
        <v>May-2024</v>
      </c>
      <c r="D3862" s="2">
        <v>45443</v>
      </c>
      <c r="E3862" t="s">
        <v>950</v>
      </c>
      <c r="F3862" t="s">
        <v>951</v>
      </c>
      <c r="G3862" t="s">
        <v>952</v>
      </c>
      <c r="H3862" t="s">
        <v>685</v>
      </c>
      <c r="I3862" t="s">
        <v>964</v>
      </c>
      <c r="J3862" t="s">
        <v>965</v>
      </c>
      <c r="K3862" t="s">
        <v>966</v>
      </c>
      <c r="L3862" t="s">
        <v>967</v>
      </c>
      <c r="M3862" t="s">
        <v>968</v>
      </c>
      <c r="N3862" t="s">
        <v>919</v>
      </c>
      <c r="O3862">
        <v>190</v>
      </c>
    </row>
    <row r="3863" spans="1:15" x14ac:dyDescent="0.35">
      <c r="A3863" s="189" t="str">
        <f t="shared" si="217"/>
        <v>May</v>
      </c>
      <c r="B3863" s="190" t="str">
        <f t="shared" si="218"/>
        <v>2024</v>
      </c>
      <c r="C3863" s="190" t="str">
        <f t="shared" si="219"/>
        <v>May-2024</v>
      </c>
      <c r="D3863" s="2">
        <v>45443</v>
      </c>
      <c r="E3863" t="s">
        <v>950</v>
      </c>
      <c r="F3863" t="s">
        <v>951</v>
      </c>
      <c r="G3863" t="s">
        <v>952</v>
      </c>
      <c r="H3863" t="s">
        <v>685</v>
      </c>
      <c r="I3863" t="s">
        <v>964</v>
      </c>
      <c r="J3863" t="s">
        <v>965</v>
      </c>
      <c r="K3863" t="s">
        <v>966</v>
      </c>
      <c r="L3863" t="s">
        <v>967</v>
      </c>
      <c r="M3863" t="s">
        <v>968</v>
      </c>
      <c r="N3863" t="s">
        <v>920</v>
      </c>
      <c r="O3863">
        <v>3120</v>
      </c>
    </row>
    <row r="3864" spans="1:15" x14ac:dyDescent="0.35">
      <c r="A3864" s="189" t="str">
        <f t="shared" si="217"/>
        <v>May</v>
      </c>
      <c r="B3864" s="190" t="str">
        <f t="shared" si="218"/>
        <v>2024</v>
      </c>
      <c r="C3864" s="190" t="str">
        <f t="shared" si="219"/>
        <v>May-2024</v>
      </c>
      <c r="D3864" s="2">
        <v>45443</v>
      </c>
      <c r="E3864" t="s">
        <v>950</v>
      </c>
      <c r="F3864" t="s">
        <v>951</v>
      </c>
      <c r="G3864" t="s">
        <v>952</v>
      </c>
      <c r="H3864" t="s">
        <v>685</v>
      </c>
      <c r="I3864" t="s">
        <v>964</v>
      </c>
      <c r="J3864" t="s">
        <v>965</v>
      </c>
      <c r="K3864" t="s">
        <v>966</v>
      </c>
      <c r="L3864" t="s">
        <v>967</v>
      </c>
      <c r="M3864" t="s">
        <v>968</v>
      </c>
      <c r="N3864" t="s">
        <v>922</v>
      </c>
      <c r="O3864">
        <v>1110</v>
      </c>
    </row>
    <row r="3865" spans="1:15" x14ac:dyDescent="0.35">
      <c r="A3865" s="189" t="str">
        <f t="shared" si="217"/>
        <v>May</v>
      </c>
      <c r="B3865" s="190" t="str">
        <f t="shared" si="218"/>
        <v>2024</v>
      </c>
      <c r="C3865" s="190" t="str">
        <f t="shared" si="219"/>
        <v>May-2024</v>
      </c>
      <c r="D3865" s="2">
        <v>45443</v>
      </c>
      <c r="E3865" t="s">
        <v>950</v>
      </c>
      <c r="F3865" t="s">
        <v>951</v>
      </c>
      <c r="G3865" t="s">
        <v>952</v>
      </c>
      <c r="H3865" t="s">
        <v>685</v>
      </c>
      <c r="I3865" t="s">
        <v>964</v>
      </c>
      <c r="J3865" t="s">
        <v>965</v>
      </c>
      <c r="K3865" t="s">
        <v>966</v>
      </c>
      <c r="L3865" t="s">
        <v>967</v>
      </c>
      <c r="M3865" t="s">
        <v>968</v>
      </c>
      <c r="N3865" t="s">
        <v>921</v>
      </c>
      <c r="O3865">
        <v>2010</v>
      </c>
    </row>
    <row r="3866" spans="1:15" x14ac:dyDescent="0.35">
      <c r="A3866" s="189" t="str">
        <f t="shared" si="217"/>
        <v>May</v>
      </c>
      <c r="B3866" s="190" t="str">
        <f t="shared" si="218"/>
        <v>2024</v>
      </c>
      <c r="C3866" s="190" t="str">
        <f t="shared" si="219"/>
        <v>May-2024</v>
      </c>
      <c r="D3866" s="2">
        <v>45443</v>
      </c>
      <c r="E3866" t="s">
        <v>950</v>
      </c>
      <c r="F3866" t="s">
        <v>951</v>
      </c>
      <c r="G3866" t="s">
        <v>952</v>
      </c>
      <c r="H3866" t="s">
        <v>687</v>
      </c>
      <c r="I3866" t="s">
        <v>969</v>
      </c>
      <c r="J3866" t="s">
        <v>970</v>
      </c>
      <c r="K3866" t="s">
        <v>971</v>
      </c>
      <c r="L3866" t="s">
        <v>972</v>
      </c>
      <c r="M3866" t="s">
        <v>973</v>
      </c>
      <c r="N3866" t="s">
        <v>1528</v>
      </c>
      <c r="O3866">
        <v>125</v>
      </c>
    </row>
    <row r="3867" spans="1:15" x14ac:dyDescent="0.35">
      <c r="A3867" s="189" t="str">
        <f t="shared" si="217"/>
        <v>May</v>
      </c>
      <c r="B3867" s="190" t="str">
        <f t="shared" si="218"/>
        <v>2024</v>
      </c>
      <c r="C3867" s="190" t="str">
        <f t="shared" si="219"/>
        <v>May-2024</v>
      </c>
      <c r="D3867" s="2">
        <v>45443</v>
      </c>
      <c r="E3867" t="s">
        <v>950</v>
      </c>
      <c r="F3867" t="s">
        <v>951</v>
      </c>
      <c r="G3867" t="s">
        <v>952</v>
      </c>
      <c r="H3867" t="s">
        <v>687</v>
      </c>
      <c r="I3867" t="s">
        <v>969</v>
      </c>
      <c r="J3867" t="s">
        <v>970</v>
      </c>
      <c r="K3867" t="s">
        <v>971</v>
      </c>
      <c r="L3867" t="s">
        <v>972</v>
      </c>
      <c r="M3867" t="s">
        <v>973</v>
      </c>
      <c r="N3867" t="s">
        <v>1529</v>
      </c>
      <c r="O3867" t="s">
        <v>958</v>
      </c>
    </row>
    <row r="3868" spans="1:15" x14ac:dyDescent="0.35">
      <c r="A3868" s="189" t="str">
        <f t="shared" si="217"/>
        <v>May</v>
      </c>
      <c r="B3868" s="190" t="str">
        <f t="shared" si="218"/>
        <v>2024</v>
      </c>
      <c r="C3868" s="190" t="str">
        <f t="shared" si="219"/>
        <v>May-2024</v>
      </c>
      <c r="D3868" s="2">
        <v>45443</v>
      </c>
      <c r="E3868" t="s">
        <v>950</v>
      </c>
      <c r="F3868" t="s">
        <v>951</v>
      </c>
      <c r="G3868" t="s">
        <v>952</v>
      </c>
      <c r="H3868" t="s">
        <v>687</v>
      </c>
      <c r="I3868" t="s">
        <v>969</v>
      </c>
      <c r="J3868" t="s">
        <v>970</v>
      </c>
      <c r="K3868" t="s">
        <v>971</v>
      </c>
      <c r="L3868" t="s">
        <v>972</v>
      </c>
      <c r="M3868" t="s">
        <v>973</v>
      </c>
      <c r="N3868" t="s">
        <v>919</v>
      </c>
      <c r="O3868">
        <v>655</v>
      </c>
    </row>
    <row r="3869" spans="1:15" x14ac:dyDescent="0.35">
      <c r="A3869" s="189" t="str">
        <f t="shared" si="217"/>
        <v>May</v>
      </c>
      <c r="B3869" s="190" t="str">
        <f t="shared" si="218"/>
        <v>2024</v>
      </c>
      <c r="C3869" s="190" t="str">
        <f t="shared" si="219"/>
        <v>May-2024</v>
      </c>
      <c r="D3869" s="2">
        <v>45443</v>
      </c>
      <c r="E3869" t="s">
        <v>950</v>
      </c>
      <c r="F3869" t="s">
        <v>951</v>
      </c>
      <c r="G3869" t="s">
        <v>952</v>
      </c>
      <c r="H3869" t="s">
        <v>687</v>
      </c>
      <c r="I3869" t="s">
        <v>969</v>
      </c>
      <c r="J3869" t="s">
        <v>970</v>
      </c>
      <c r="K3869" t="s">
        <v>971</v>
      </c>
      <c r="L3869" t="s">
        <v>972</v>
      </c>
      <c r="M3869" t="s">
        <v>973</v>
      </c>
      <c r="N3869" t="s">
        <v>920</v>
      </c>
      <c r="O3869">
        <v>3025</v>
      </c>
    </row>
    <row r="3870" spans="1:15" x14ac:dyDescent="0.35">
      <c r="A3870" s="189" t="str">
        <f t="shared" si="217"/>
        <v>May</v>
      </c>
      <c r="B3870" s="190" t="str">
        <f t="shared" si="218"/>
        <v>2024</v>
      </c>
      <c r="C3870" s="190" t="str">
        <f t="shared" si="219"/>
        <v>May-2024</v>
      </c>
      <c r="D3870" s="2">
        <v>45443</v>
      </c>
      <c r="E3870" t="s">
        <v>950</v>
      </c>
      <c r="F3870" t="s">
        <v>951</v>
      </c>
      <c r="G3870" t="s">
        <v>952</v>
      </c>
      <c r="H3870" t="s">
        <v>687</v>
      </c>
      <c r="I3870" t="s">
        <v>969</v>
      </c>
      <c r="J3870" t="s">
        <v>970</v>
      </c>
      <c r="K3870" t="s">
        <v>971</v>
      </c>
      <c r="L3870" t="s">
        <v>972</v>
      </c>
      <c r="M3870" t="s">
        <v>973</v>
      </c>
      <c r="N3870" t="s">
        <v>922</v>
      </c>
      <c r="O3870">
        <v>455</v>
      </c>
    </row>
    <row r="3871" spans="1:15" x14ac:dyDescent="0.35">
      <c r="A3871" s="189" t="str">
        <f t="shared" si="217"/>
        <v>May</v>
      </c>
      <c r="B3871" s="190" t="str">
        <f t="shared" si="218"/>
        <v>2024</v>
      </c>
      <c r="C3871" s="190" t="str">
        <f t="shared" si="219"/>
        <v>May-2024</v>
      </c>
      <c r="D3871" s="2">
        <v>45443</v>
      </c>
      <c r="E3871" t="s">
        <v>950</v>
      </c>
      <c r="F3871" t="s">
        <v>951</v>
      </c>
      <c r="G3871" t="s">
        <v>952</v>
      </c>
      <c r="H3871" t="s">
        <v>687</v>
      </c>
      <c r="I3871" t="s">
        <v>969</v>
      </c>
      <c r="J3871" t="s">
        <v>970</v>
      </c>
      <c r="K3871" t="s">
        <v>971</v>
      </c>
      <c r="L3871" t="s">
        <v>972</v>
      </c>
      <c r="M3871" t="s">
        <v>973</v>
      </c>
      <c r="N3871" t="s">
        <v>921</v>
      </c>
      <c r="O3871">
        <v>1330</v>
      </c>
    </row>
    <row r="3872" spans="1:15" x14ac:dyDescent="0.35">
      <c r="A3872" s="189" t="str">
        <f t="shared" si="217"/>
        <v>May</v>
      </c>
      <c r="B3872" s="190" t="str">
        <f t="shared" si="218"/>
        <v>2024</v>
      </c>
      <c r="C3872" s="190" t="str">
        <f t="shared" si="219"/>
        <v>May-2024</v>
      </c>
      <c r="D3872" s="2">
        <v>45443</v>
      </c>
      <c r="E3872" t="s">
        <v>950</v>
      </c>
      <c r="F3872" t="s">
        <v>951</v>
      </c>
      <c r="G3872" t="s">
        <v>952</v>
      </c>
      <c r="H3872" t="s">
        <v>689</v>
      </c>
      <c r="I3872" t="s">
        <v>974</v>
      </c>
      <c r="J3872" t="s">
        <v>975</v>
      </c>
      <c r="K3872" t="s">
        <v>976</v>
      </c>
      <c r="L3872" t="s">
        <v>977</v>
      </c>
      <c r="M3872" t="s">
        <v>978</v>
      </c>
      <c r="N3872" t="s">
        <v>1528</v>
      </c>
      <c r="O3872">
        <v>80</v>
      </c>
    </row>
    <row r="3873" spans="1:15" x14ac:dyDescent="0.35">
      <c r="A3873" s="189" t="str">
        <f t="shared" si="217"/>
        <v>May</v>
      </c>
      <c r="B3873" s="190" t="str">
        <f t="shared" si="218"/>
        <v>2024</v>
      </c>
      <c r="C3873" s="190" t="str">
        <f t="shared" si="219"/>
        <v>May-2024</v>
      </c>
      <c r="D3873" s="2">
        <v>45443</v>
      </c>
      <c r="E3873" t="s">
        <v>950</v>
      </c>
      <c r="F3873" t="s">
        <v>951</v>
      </c>
      <c r="G3873" t="s">
        <v>952</v>
      </c>
      <c r="H3873" t="s">
        <v>689</v>
      </c>
      <c r="I3873" t="s">
        <v>974</v>
      </c>
      <c r="J3873" t="s">
        <v>975</v>
      </c>
      <c r="K3873" t="s">
        <v>976</v>
      </c>
      <c r="L3873" t="s">
        <v>977</v>
      </c>
      <c r="M3873" t="s">
        <v>978</v>
      </c>
      <c r="N3873" t="s">
        <v>1529</v>
      </c>
      <c r="O3873" t="s">
        <v>958</v>
      </c>
    </row>
    <row r="3874" spans="1:15" x14ac:dyDescent="0.35">
      <c r="A3874" s="189" t="str">
        <f t="shared" si="217"/>
        <v>May</v>
      </c>
      <c r="B3874" s="190" t="str">
        <f t="shared" si="218"/>
        <v>2024</v>
      </c>
      <c r="C3874" s="190" t="str">
        <f t="shared" si="219"/>
        <v>May-2024</v>
      </c>
      <c r="D3874" s="2">
        <v>45443</v>
      </c>
      <c r="E3874" t="s">
        <v>950</v>
      </c>
      <c r="F3874" t="s">
        <v>951</v>
      </c>
      <c r="G3874" t="s">
        <v>952</v>
      </c>
      <c r="H3874" t="s">
        <v>689</v>
      </c>
      <c r="I3874" t="s">
        <v>974</v>
      </c>
      <c r="J3874" t="s">
        <v>975</v>
      </c>
      <c r="K3874" t="s">
        <v>976</v>
      </c>
      <c r="L3874" t="s">
        <v>977</v>
      </c>
      <c r="M3874" t="s">
        <v>978</v>
      </c>
      <c r="N3874" t="s">
        <v>919</v>
      </c>
      <c r="O3874">
        <v>460</v>
      </c>
    </row>
    <row r="3875" spans="1:15" x14ac:dyDescent="0.35">
      <c r="A3875" s="189" t="str">
        <f t="shared" si="217"/>
        <v>May</v>
      </c>
      <c r="B3875" s="190" t="str">
        <f t="shared" si="218"/>
        <v>2024</v>
      </c>
      <c r="C3875" s="190" t="str">
        <f t="shared" si="219"/>
        <v>May-2024</v>
      </c>
      <c r="D3875" s="2">
        <v>45443</v>
      </c>
      <c r="E3875" t="s">
        <v>950</v>
      </c>
      <c r="F3875" t="s">
        <v>951</v>
      </c>
      <c r="G3875" t="s">
        <v>952</v>
      </c>
      <c r="H3875" t="s">
        <v>689</v>
      </c>
      <c r="I3875" t="s">
        <v>974</v>
      </c>
      <c r="J3875" t="s">
        <v>975</v>
      </c>
      <c r="K3875" t="s">
        <v>976</v>
      </c>
      <c r="L3875" t="s">
        <v>977</v>
      </c>
      <c r="M3875" t="s">
        <v>978</v>
      </c>
      <c r="N3875" t="s">
        <v>920</v>
      </c>
      <c r="O3875">
        <v>3480</v>
      </c>
    </row>
    <row r="3876" spans="1:15" x14ac:dyDescent="0.35">
      <c r="A3876" s="189" t="str">
        <f t="shared" si="217"/>
        <v>May</v>
      </c>
      <c r="B3876" s="190" t="str">
        <f t="shared" si="218"/>
        <v>2024</v>
      </c>
      <c r="C3876" s="190" t="str">
        <f t="shared" si="219"/>
        <v>May-2024</v>
      </c>
      <c r="D3876" s="2">
        <v>45443</v>
      </c>
      <c r="E3876" t="s">
        <v>950</v>
      </c>
      <c r="F3876" t="s">
        <v>951</v>
      </c>
      <c r="G3876" t="s">
        <v>952</v>
      </c>
      <c r="H3876" t="s">
        <v>689</v>
      </c>
      <c r="I3876" t="s">
        <v>974</v>
      </c>
      <c r="J3876" t="s">
        <v>975</v>
      </c>
      <c r="K3876" t="s">
        <v>976</v>
      </c>
      <c r="L3876" t="s">
        <v>977</v>
      </c>
      <c r="M3876" t="s">
        <v>978</v>
      </c>
      <c r="N3876" t="s">
        <v>922</v>
      </c>
      <c r="O3876">
        <v>340</v>
      </c>
    </row>
    <row r="3877" spans="1:15" x14ac:dyDescent="0.35">
      <c r="A3877" s="189" t="str">
        <f t="shared" si="217"/>
        <v>May</v>
      </c>
      <c r="B3877" s="190" t="str">
        <f t="shared" si="218"/>
        <v>2024</v>
      </c>
      <c r="C3877" s="190" t="str">
        <f t="shared" si="219"/>
        <v>May-2024</v>
      </c>
      <c r="D3877" s="2">
        <v>45443</v>
      </c>
      <c r="E3877" t="s">
        <v>950</v>
      </c>
      <c r="F3877" t="s">
        <v>951</v>
      </c>
      <c r="G3877" t="s">
        <v>952</v>
      </c>
      <c r="H3877" t="s">
        <v>689</v>
      </c>
      <c r="I3877" t="s">
        <v>974</v>
      </c>
      <c r="J3877" t="s">
        <v>975</v>
      </c>
      <c r="K3877" t="s">
        <v>976</v>
      </c>
      <c r="L3877" t="s">
        <v>977</v>
      </c>
      <c r="M3877" t="s">
        <v>978</v>
      </c>
      <c r="N3877" t="s">
        <v>921</v>
      </c>
      <c r="O3877">
        <v>1605</v>
      </c>
    </row>
    <row r="3878" spans="1:15" x14ac:dyDescent="0.35">
      <c r="A3878" s="189" t="str">
        <f t="shared" si="217"/>
        <v>May</v>
      </c>
      <c r="B3878" s="190" t="str">
        <f t="shared" si="218"/>
        <v>2024</v>
      </c>
      <c r="C3878" s="190" t="str">
        <f t="shared" si="219"/>
        <v>May-2024</v>
      </c>
      <c r="D3878" s="2">
        <v>45443</v>
      </c>
      <c r="E3878" t="s">
        <v>950</v>
      </c>
      <c r="F3878" t="s">
        <v>951</v>
      </c>
      <c r="G3878" t="s">
        <v>952</v>
      </c>
      <c r="H3878" t="s">
        <v>693</v>
      </c>
      <c r="I3878" t="s">
        <v>979</v>
      </c>
      <c r="J3878" t="s">
        <v>980</v>
      </c>
      <c r="K3878" t="s">
        <v>981</v>
      </c>
      <c r="L3878" t="s">
        <v>982</v>
      </c>
      <c r="M3878" t="s">
        <v>983</v>
      </c>
      <c r="N3878" t="s">
        <v>1528</v>
      </c>
      <c r="O3878">
        <v>225</v>
      </c>
    </row>
    <row r="3879" spans="1:15" x14ac:dyDescent="0.35">
      <c r="A3879" s="189" t="str">
        <f t="shared" si="217"/>
        <v>May</v>
      </c>
      <c r="B3879" s="190" t="str">
        <f t="shared" si="218"/>
        <v>2024</v>
      </c>
      <c r="C3879" s="190" t="str">
        <f t="shared" si="219"/>
        <v>May-2024</v>
      </c>
      <c r="D3879" s="2">
        <v>45443</v>
      </c>
      <c r="E3879" t="s">
        <v>950</v>
      </c>
      <c r="F3879" t="s">
        <v>951</v>
      </c>
      <c r="G3879" t="s">
        <v>952</v>
      </c>
      <c r="H3879" t="s">
        <v>693</v>
      </c>
      <c r="I3879" t="s">
        <v>979</v>
      </c>
      <c r="J3879" t="s">
        <v>980</v>
      </c>
      <c r="K3879" t="s">
        <v>981</v>
      </c>
      <c r="L3879" t="s">
        <v>982</v>
      </c>
      <c r="M3879" t="s">
        <v>983</v>
      </c>
      <c r="N3879" t="s">
        <v>1529</v>
      </c>
      <c r="O3879">
        <v>5</v>
      </c>
    </row>
    <row r="3880" spans="1:15" x14ac:dyDescent="0.35">
      <c r="A3880" s="189" t="str">
        <f t="shared" si="217"/>
        <v>May</v>
      </c>
      <c r="B3880" s="190" t="str">
        <f t="shared" si="218"/>
        <v>2024</v>
      </c>
      <c r="C3880" s="190" t="str">
        <f t="shared" si="219"/>
        <v>May-2024</v>
      </c>
      <c r="D3880" s="2">
        <v>45443</v>
      </c>
      <c r="E3880" t="s">
        <v>950</v>
      </c>
      <c r="F3880" t="s">
        <v>951</v>
      </c>
      <c r="G3880" t="s">
        <v>952</v>
      </c>
      <c r="H3880" t="s">
        <v>693</v>
      </c>
      <c r="I3880" t="s">
        <v>979</v>
      </c>
      <c r="J3880" t="s">
        <v>980</v>
      </c>
      <c r="K3880" t="s">
        <v>981</v>
      </c>
      <c r="L3880" t="s">
        <v>982</v>
      </c>
      <c r="M3880" t="s">
        <v>983</v>
      </c>
      <c r="N3880" t="s">
        <v>919</v>
      </c>
      <c r="O3880">
        <v>915</v>
      </c>
    </row>
    <row r="3881" spans="1:15" x14ac:dyDescent="0.35">
      <c r="A3881" s="189" t="str">
        <f t="shared" si="217"/>
        <v>May</v>
      </c>
      <c r="B3881" s="190" t="str">
        <f t="shared" si="218"/>
        <v>2024</v>
      </c>
      <c r="C3881" s="190" t="str">
        <f t="shared" si="219"/>
        <v>May-2024</v>
      </c>
      <c r="D3881" s="2">
        <v>45443</v>
      </c>
      <c r="E3881" t="s">
        <v>950</v>
      </c>
      <c r="F3881" t="s">
        <v>951</v>
      </c>
      <c r="G3881" t="s">
        <v>952</v>
      </c>
      <c r="H3881" t="s">
        <v>693</v>
      </c>
      <c r="I3881" t="s">
        <v>979</v>
      </c>
      <c r="J3881" t="s">
        <v>980</v>
      </c>
      <c r="K3881" t="s">
        <v>981</v>
      </c>
      <c r="L3881" t="s">
        <v>982</v>
      </c>
      <c r="M3881" t="s">
        <v>983</v>
      </c>
      <c r="N3881" t="s">
        <v>920</v>
      </c>
      <c r="O3881">
        <v>4770</v>
      </c>
    </row>
    <row r="3882" spans="1:15" x14ac:dyDescent="0.35">
      <c r="A3882" s="189" t="str">
        <f t="shared" si="217"/>
        <v>May</v>
      </c>
      <c r="B3882" s="190" t="str">
        <f t="shared" si="218"/>
        <v>2024</v>
      </c>
      <c r="C3882" s="190" t="str">
        <f t="shared" si="219"/>
        <v>May-2024</v>
      </c>
      <c r="D3882" s="2">
        <v>45443</v>
      </c>
      <c r="E3882" t="s">
        <v>950</v>
      </c>
      <c r="F3882" t="s">
        <v>951</v>
      </c>
      <c r="G3882" t="s">
        <v>952</v>
      </c>
      <c r="H3882" t="s">
        <v>693</v>
      </c>
      <c r="I3882" t="s">
        <v>979</v>
      </c>
      <c r="J3882" t="s">
        <v>980</v>
      </c>
      <c r="K3882" t="s">
        <v>981</v>
      </c>
      <c r="L3882" t="s">
        <v>982</v>
      </c>
      <c r="M3882" t="s">
        <v>983</v>
      </c>
      <c r="N3882" t="s">
        <v>922</v>
      </c>
      <c r="O3882">
        <v>515</v>
      </c>
    </row>
    <row r="3883" spans="1:15" x14ac:dyDescent="0.35">
      <c r="A3883" s="189" t="str">
        <f t="shared" si="217"/>
        <v>May</v>
      </c>
      <c r="B3883" s="190" t="str">
        <f t="shared" si="218"/>
        <v>2024</v>
      </c>
      <c r="C3883" s="190" t="str">
        <f t="shared" si="219"/>
        <v>May-2024</v>
      </c>
      <c r="D3883" s="2">
        <v>45443</v>
      </c>
      <c r="E3883" t="s">
        <v>950</v>
      </c>
      <c r="F3883" t="s">
        <v>951</v>
      </c>
      <c r="G3883" t="s">
        <v>952</v>
      </c>
      <c r="H3883" t="s">
        <v>693</v>
      </c>
      <c r="I3883" t="s">
        <v>979</v>
      </c>
      <c r="J3883" t="s">
        <v>980</v>
      </c>
      <c r="K3883" t="s">
        <v>981</v>
      </c>
      <c r="L3883" t="s">
        <v>982</v>
      </c>
      <c r="M3883" t="s">
        <v>983</v>
      </c>
      <c r="N3883" t="s">
        <v>921</v>
      </c>
      <c r="O3883">
        <v>1970</v>
      </c>
    </row>
    <row r="3884" spans="1:15" x14ac:dyDescent="0.35">
      <c r="A3884" s="189" t="str">
        <f t="shared" si="217"/>
        <v>May</v>
      </c>
      <c r="B3884" s="190" t="str">
        <f t="shared" si="218"/>
        <v>2024</v>
      </c>
      <c r="C3884" s="190" t="str">
        <f t="shared" si="219"/>
        <v>May-2024</v>
      </c>
      <c r="D3884" s="2">
        <v>45443</v>
      </c>
      <c r="E3884" t="s">
        <v>950</v>
      </c>
      <c r="F3884" t="s">
        <v>951</v>
      </c>
      <c r="G3884" t="s">
        <v>952</v>
      </c>
      <c r="H3884" t="s">
        <v>694</v>
      </c>
      <c r="I3884" t="s">
        <v>984</v>
      </c>
      <c r="J3884" t="s">
        <v>985</v>
      </c>
      <c r="K3884" t="s">
        <v>986</v>
      </c>
      <c r="L3884" t="s">
        <v>987</v>
      </c>
      <c r="M3884" t="s">
        <v>988</v>
      </c>
      <c r="N3884" t="s">
        <v>1528</v>
      </c>
      <c r="O3884">
        <v>120</v>
      </c>
    </row>
    <row r="3885" spans="1:15" x14ac:dyDescent="0.35">
      <c r="A3885" s="189" t="str">
        <f t="shared" si="217"/>
        <v>May</v>
      </c>
      <c r="B3885" s="190" t="str">
        <f t="shared" si="218"/>
        <v>2024</v>
      </c>
      <c r="C3885" s="190" t="str">
        <f t="shared" si="219"/>
        <v>May-2024</v>
      </c>
      <c r="D3885" s="2">
        <v>45443</v>
      </c>
      <c r="E3885" t="s">
        <v>950</v>
      </c>
      <c r="F3885" t="s">
        <v>951</v>
      </c>
      <c r="G3885" t="s">
        <v>952</v>
      </c>
      <c r="H3885" t="s">
        <v>694</v>
      </c>
      <c r="I3885" t="s">
        <v>984</v>
      </c>
      <c r="J3885" t="s">
        <v>985</v>
      </c>
      <c r="K3885" t="s">
        <v>986</v>
      </c>
      <c r="L3885" t="s">
        <v>987</v>
      </c>
      <c r="M3885" t="s">
        <v>988</v>
      </c>
      <c r="N3885" t="s">
        <v>1529</v>
      </c>
      <c r="O3885">
        <v>10</v>
      </c>
    </row>
    <row r="3886" spans="1:15" x14ac:dyDescent="0.35">
      <c r="A3886" s="189" t="str">
        <f t="shared" si="217"/>
        <v>May</v>
      </c>
      <c r="B3886" s="190" t="str">
        <f t="shared" si="218"/>
        <v>2024</v>
      </c>
      <c r="C3886" s="190" t="str">
        <f t="shared" si="219"/>
        <v>May-2024</v>
      </c>
      <c r="D3886" s="2">
        <v>45443</v>
      </c>
      <c r="E3886" t="s">
        <v>950</v>
      </c>
      <c r="F3886" t="s">
        <v>951</v>
      </c>
      <c r="G3886" t="s">
        <v>952</v>
      </c>
      <c r="H3886" t="s">
        <v>694</v>
      </c>
      <c r="I3886" t="s">
        <v>984</v>
      </c>
      <c r="J3886" t="s">
        <v>985</v>
      </c>
      <c r="K3886" t="s">
        <v>986</v>
      </c>
      <c r="L3886" t="s">
        <v>987</v>
      </c>
      <c r="M3886" t="s">
        <v>988</v>
      </c>
      <c r="N3886" t="s">
        <v>919</v>
      </c>
      <c r="O3886">
        <v>340</v>
      </c>
    </row>
    <row r="3887" spans="1:15" x14ac:dyDescent="0.35">
      <c r="A3887" s="189" t="str">
        <f t="shared" si="217"/>
        <v>May</v>
      </c>
      <c r="B3887" s="190" t="str">
        <f t="shared" si="218"/>
        <v>2024</v>
      </c>
      <c r="C3887" s="190" t="str">
        <f t="shared" si="219"/>
        <v>May-2024</v>
      </c>
      <c r="D3887" s="2">
        <v>45443</v>
      </c>
      <c r="E3887" t="s">
        <v>950</v>
      </c>
      <c r="F3887" t="s">
        <v>951</v>
      </c>
      <c r="G3887" t="s">
        <v>952</v>
      </c>
      <c r="H3887" t="s">
        <v>694</v>
      </c>
      <c r="I3887" t="s">
        <v>984</v>
      </c>
      <c r="J3887" t="s">
        <v>985</v>
      </c>
      <c r="K3887" t="s">
        <v>986</v>
      </c>
      <c r="L3887" t="s">
        <v>987</v>
      </c>
      <c r="M3887" t="s">
        <v>988</v>
      </c>
      <c r="N3887" t="s">
        <v>920</v>
      </c>
      <c r="O3887">
        <v>3120</v>
      </c>
    </row>
    <row r="3888" spans="1:15" x14ac:dyDescent="0.35">
      <c r="A3888" s="189" t="str">
        <f t="shared" si="217"/>
        <v>May</v>
      </c>
      <c r="B3888" s="190" t="str">
        <f t="shared" si="218"/>
        <v>2024</v>
      </c>
      <c r="C3888" s="190" t="str">
        <f t="shared" si="219"/>
        <v>May-2024</v>
      </c>
      <c r="D3888" s="2">
        <v>45443</v>
      </c>
      <c r="E3888" t="s">
        <v>950</v>
      </c>
      <c r="F3888" t="s">
        <v>951</v>
      </c>
      <c r="G3888" t="s">
        <v>952</v>
      </c>
      <c r="H3888" t="s">
        <v>694</v>
      </c>
      <c r="I3888" t="s">
        <v>984</v>
      </c>
      <c r="J3888" t="s">
        <v>985</v>
      </c>
      <c r="K3888" t="s">
        <v>986</v>
      </c>
      <c r="L3888" t="s">
        <v>987</v>
      </c>
      <c r="M3888" t="s">
        <v>988</v>
      </c>
      <c r="N3888" t="s">
        <v>922</v>
      </c>
      <c r="O3888">
        <v>2060</v>
      </c>
    </row>
    <row r="3889" spans="1:15" x14ac:dyDescent="0.35">
      <c r="A3889" s="189" t="str">
        <f t="shared" si="217"/>
        <v>May</v>
      </c>
      <c r="B3889" s="190" t="str">
        <f t="shared" si="218"/>
        <v>2024</v>
      </c>
      <c r="C3889" s="190" t="str">
        <f t="shared" si="219"/>
        <v>May-2024</v>
      </c>
      <c r="D3889" s="2">
        <v>45443</v>
      </c>
      <c r="E3889" t="s">
        <v>950</v>
      </c>
      <c r="F3889" t="s">
        <v>951</v>
      </c>
      <c r="G3889" t="s">
        <v>952</v>
      </c>
      <c r="H3889" t="s">
        <v>694</v>
      </c>
      <c r="I3889" t="s">
        <v>984</v>
      </c>
      <c r="J3889" t="s">
        <v>985</v>
      </c>
      <c r="K3889" t="s">
        <v>986</v>
      </c>
      <c r="L3889" t="s">
        <v>987</v>
      </c>
      <c r="M3889" t="s">
        <v>988</v>
      </c>
      <c r="N3889" t="s">
        <v>921</v>
      </c>
      <c r="O3889">
        <v>2835</v>
      </c>
    </row>
    <row r="3890" spans="1:15" x14ac:dyDescent="0.35">
      <c r="A3890" s="189" t="str">
        <f t="shared" si="217"/>
        <v>May</v>
      </c>
      <c r="B3890" s="190" t="str">
        <f t="shared" si="218"/>
        <v>2024</v>
      </c>
      <c r="C3890" s="190" t="str">
        <f t="shared" si="219"/>
        <v>May-2024</v>
      </c>
      <c r="D3890" s="2">
        <v>45443</v>
      </c>
      <c r="E3890" t="s">
        <v>989</v>
      </c>
      <c r="F3890" t="s">
        <v>990</v>
      </c>
      <c r="G3890" t="s">
        <v>991</v>
      </c>
      <c r="H3890" t="s">
        <v>674</v>
      </c>
      <c r="I3890" t="s">
        <v>992</v>
      </c>
      <c r="J3890" t="s">
        <v>993</v>
      </c>
      <c r="K3890" t="s">
        <v>994</v>
      </c>
      <c r="L3890" t="s">
        <v>995</v>
      </c>
      <c r="M3890" t="s">
        <v>996</v>
      </c>
      <c r="N3890" t="s">
        <v>1528</v>
      </c>
      <c r="O3890">
        <v>410</v>
      </c>
    </row>
    <row r="3891" spans="1:15" x14ac:dyDescent="0.35">
      <c r="A3891" s="189" t="str">
        <f t="shared" si="217"/>
        <v>May</v>
      </c>
      <c r="B3891" s="190" t="str">
        <f t="shared" si="218"/>
        <v>2024</v>
      </c>
      <c r="C3891" s="190" t="str">
        <f t="shared" si="219"/>
        <v>May-2024</v>
      </c>
      <c r="D3891" s="2">
        <v>45443</v>
      </c>
      <c r="E3891" t="s">
        <v>989</v>
      </c>
      <c r="F3891" t="s">
        <v>990</v>
      </c>
      <c r="G3891" t="s">
        <v>991</v>
      </c>
      <c r="H3891" t="s">
        <v>674</v>
      </c>
      <c r="I3891" t="s">
        <v>992</v>
      </c>
      <c r="J3891" t="s">
        <v>993</v>
      </c>
      <c r="K3891" t="s">
        <v>994</v>
      </c>
      <c r="L3891" t="s">
        <v>995</v>
      </c>
      <c r="M3891" t="s">
        <v>996</v>
      </c>
      <c r="N3891" t="s">
        <v>1529</v>
      </c>
      <c r="O3891">
        <v>10</v>
      </c>
    </row>
    <row r="3892" spans="1:15" x14ac:dyDescent="0.35">
      <c r="A3892" s="189" t="str">
        <f t="shared" si="217"/>
        <v>May</v>
      </c>
      <c r="B3892" s="190" t="str">
        <f t="shared" si="218"/>
        <v>2024</v>
      </c>
      <c r="C3892" s="190" t="str">
        <f t="shared" si="219"/>
        <v>May-2024</v>
      </c>
      <c r="D3892" s="2">
        <v>45443</v>
      </c>
      <c r="E3892" t="s">
        <v>989</v>
      </c>
      <c r="F3892" t="s">
        <v>990</v>
      </c>
      <c r="G3892" t="s">
        <v>991</v>
      </c>
      <c r="H3892" t="s">
        <v>674</v>
      </c>
      <c r="I3892" t="s">
        <v>992</v>
      </c>
      <c r="J3892" t="s">
        <v>993</v>
      </c>
      <c r="K3892" t="s">
        <v>994</v>
      </c>
      <c r="L3892" t="s">
        <v>995</v>
      </c>
      <c r="M3892" t="s">
        <v>996</v>
      </c>
      <c r="N3892" t="s">
        <v>919</v>
      </c>
      <c r="O3892">
        <v>1165</v>
      </c>
    </row>
    <row r="3893" spans="1:15" x14ac:dyDescent="0.35">
      <c r="A3893" s="189" t="str">
        <f t="shared" si="217"/>
        <v>May</v>
      </c>
      <c r="B3893" s="190" t="str">
        <f t="shared" si="218"/>
        <v>2024</v>
      </c>
      <c r="C3893" s="190" t="str">
        <f t="shared" si="219"/>
        <v>May-2024</v>
      </c>
      <c r="D3893" s="2">
        <v>45443</v>
      </c>
      <c r="E3893" t="s">
        <v>989</v>
      </c>
      <c r="F3893" t="s">
        <v>990</v>
      </c>
      <c r="G3893" t="s">
        <v>991</v>
      </c>
      <c r="H3893" t="s">
        <v>674</v>
      </c>
      <c r="I3893" t="s">
        <v>992</v>
      </c>
      <c r="J3893" t="s">
        <v>993</v>
      </c>
      <c r="K3893" t="s">
        <v>994</v>
      </c>
      <c r="L3893" t="s">
        <v>995</v>
      </c>
      <c r="M3893" t="s">
        <v>996</v>
      </c>
      <c r="N3893" t="s">
        <v>920</v>
      </c>
      <c r="O3893">
        <v>8290</v>
      </c>
    </row>
    <row r="3894" spans="1:15" x14ac:dyDescent="0.35">
      <c r="A3894" s="189" t="str">
        <f t="shared" si="217"/>
        <v>May</v>
      </c>
      <c r="B3894" s="190" t="str">
        <f t="shared" si="218"/>
        <v>2024</v>
      </c>
      <c r="C3894" s="190" t="str">
        <f t="shared" si="219"/>
        <v>May-2024</v>
      </c>
      <c r="D3894" s="2">
        <v>45443</v>
      </c>
      <c r="E3894" t="s">
        <v>989</v>
      </c>
      <c r="F3894" t="s">
        <v>990</v>
      </c>
      <c r="G3894" t="s">
        <v>991</v>
      </c>
      <c r="H3894" t="s">
        <v>674</v>
      </c>
      <c r="I3894" t="s">
        <v>992</v>
      </c>
      <c r="J3894" t="s">
        <v>993</v>
      </c>
      <c r="K3894" t="s">
        <v>994</v>
      </c>
      <c r="L3894" t="s">
        <v>995</v>
      </c>
      <c r="M3894" t="s">
        <v>996</v>
      </c>
      <c r="N3894" t="s">
        <v>922</v>
      </c>
      <c r="O3894">
        <v>1555</v>
      </c>
    </row>
    <row r="3895" spans="1:15" x14ac:dyDescent="0.35">
      <c r="A3895" s="189" t="str">
        <f t="shared" si="217"/>
        <v>May</v>
      </c>
      <c r="B3895" s="190" t="str">
        <f t="shared" si="218"/>
        <v>2024</v>
      </c>
      <c r="C3895" s="190" t="str">
        <f t="shared" si="219"/>
        <v>May-2024</v>
      </c>
      <c r="D3895" s="2">
        <v>45443</v>
      </c>
      <c r="E3895" t="s">
        <v>989</v>
      </c>
      <c r="F3895" t="s">
        <v>990</v>
      </c>
      <c r="G3895" t="s">
        <v>991</v>
      </c>
      <c r="H3895" t="s">
        <v>674</v>
      </c>
      <c r="I3895" t="s">
        <v>992</v>
      </c>
      <c r="J3895" t="s">
        <v>993</v>
      </c>
      <c r="K3895" t="s">
        <v>994</v>
      </c>
      <c r="L3895" t="s">
        <v>995</v>
      </c>
      <c r="M3895" t="s">
        <v>996</v>
      </c>
      <c r="N3895" t="s">
        <v>921</v>
      </c>
      <c r="O3895">
        <v>4225</v>
      </c>
    </row>
    <row r="3896" spans="1:15" x14ac:dyDescent="0.35">
      <c r="A3896" s="189" t="str">
        <f t="shared" si="217"/>
        <v>May</v>
      </c>
      <c r="B3896" s="190" t="str">
        <f t="shared" si="218"/>
        <v>2024</v>
      </c>
      <c r="C3896" s="190" t="str">
        <f t="shared" si="219"/>
        <v>May-2024</v>
      </c>
      <c r="D3896" s="2">
        <v>45443</v>
      </c>
      <c r="E3896" t="s">
        <v>989</v>
      </c>
      <c r="F3896" t="s">
        <v>990</v>
      </c>
      <c r="G3896" t="s">
        <v>991</v>
      </c>
      <c r="H3896" t="s">
        <v>678</v>
      </c>
      <c r="I3896" t="s">
        <v>997</v>
      </c>
      <c r="J3896" t="s">
        <v>998</v>
      </c>
      <c r="K3896" t="s">
        <v>999</v>
      </c>
      <c r="L3896" t="s">
        <v>1000</v>
      </c>
      <c r="M3896" t="s">
        <v>1001</v>
      </c>
      <c r="N3896" t="s">
        <v>1528</v>
      </c>
      <c r="O3896">
        <v>265</v>
      </c>
    </row>
    <row r="3897" spans="1:15" x14ac:dyDescent="0.35">
      <c r="A3897" s="189" t="str">
        <f t="shared" si="217"/>
        <v>May</v>
      </c>
      <c r="B3897" s="190" t="str">
        <f t="shared" si="218"/>
        <v>2024</v>
      </c>
      <c r="C3897" s="190" t="str">
        <f t="shared" si="219"/>
        <v>May-2024</v>
      </c>
      <c r="D3897" s="2">
        <v>45443</v>
      </c>
      <c r="E3897" t="s">
        <v>989</v>
      </c>
      <c r="F3897" t="s">
        <v>990</v>
      </c>
      <c r="G3897" t="s">
        <v>991</v>
      </c>
      <c r="H3897" t="s">
        <v>678</v>
      </c>
      <c r="I3897" t="s">
        <v>997</v>
      </c>
      <c r="J3897" t="s">
        <v>998</v>
      </c>
      <c r="K3897" t="s">
        <v>999</v>
      </c>
      <c r="L3897" t="s">
        <v>1000</v>
      </c>
      <c r="M3897" t="s">
        <v>1001</v>
      </c>
      <c r="N3897" t="s">
        <v>1529</v>
      </c>
      <c r="O3897" t="s">
        <v>958</v>
      </c>
    </row>
    <row r="3898" spans="1:15" x14ac:dyDescent="0.35">
      <c r="A3898" s="189" t="str">
        <f t="shared" si="217"/>
        <v>May</v>
      </c>
      <c r="B3898" s="190" t="str">
        <f t="shared" si="218"/>
        <v>2024</v>
      </c>
      <c r="C3898" s="190" t="str">
        <f t="shared" si="219"/>
        <v>May-2024</v>
      </c>
      <c r="D3898" s="2">
        <v>45443</v>
      </c>
      <c r="E3898" t="s">
        <v>989</v>
      </c>
      <c r="F3898" t="s">
        <v>990</v>
      </c>
      <c r="G3898" t="s">
        <v>991</v>
      </c>
      <c r="H3898" t="s">
        <v>678</v>
      </c>
      <c r="I3898" t="s">
        <v>997</v>
      </c>
      <c r="J3898" t="s">
        <v>998</v>
      </c>
      <c r="K3898" t="s">
        <v>999</v>
      </c>
      <c r="L3898" t="s">
        <v>1000</v>
      </c>
      <c r="M3898" t="s">
        <v>1001</v>
      </c>
      <c r="N3898" t="s">
        <v>919</v>
      </c>
      <c r="O3898">
        <v>690</v>
      </c>
    </row>
    <row r="3899" spans="1:15" x14ac:dyDescent="0.35">
      <c r="A3899" s="189" t="str">
        <f t="shared" si="217"/>
        <v>May</v>
      </c>
      <c r="B3899" s="190" t="str">
        <f t="shared" si="218"/>
        <v>2024</v>
      </c>
      <c r="C3899" s="190" t="str">
        <f t="shared" si="219"/>
        <v>May-2024</v>
      </c>
      <c r="D3899" s="2">
        <v>45443</v>
      </c>
      <c r="E3899" t="s">
        <v>989</v>
      </c>
      <c r="F3899" t="s">
        <v>990</v>
      </c>
      <c r="G3899" t="s">
        <v>991</v>
      </c>
      <c r="H3899" t="s">
        <v>678</v>
      </c>
      <c r="I3899" t="s">
        <v>997</v>
      </c>
      <c r="J3899" t="s">
        <v>998</v>
      </c>
      <c r="K3899" t="s">
        <v>999</v>
      </c>
      <c r="L3899" t="s">
        <v>1000</v>
      </c>
      <c r="M3899" t="s">
        <v>1001</v>
      </c>
      <c r="N3899" t="s">
        <v>920</v>
      </c>
      <c r="O3899">
        <v>3370</v>
      </c>
    </row>
    <row r="3900" spans="1:15" x14ac:dyDescent="0.35">
      <c r="A3900" s="189" t="str">
        <f t="shared" si="217"/>
        <v>May</v>
      </c>
      <c r="B3900" s="190" t="str">
        <f t="shared" si="218"/>
        <v>2024</v>
      </c>
      <c r="C3900" s="190" t="str">
        <f t="shared" si="219"/>
        <v>May-2024</v>
      </c>
      <c r="D3900" s="2">
        <v>45443</v>
      </c>
      <c r="E3900" t="s">
        <v>989</v>
      </c>
      <c r="F3900" t="s">
        <v>990</v>
      </c>
      <c r="G3900" t="s">
        <v>991</v>
      </c>
      <c r="H3900" t="s">
        <v>678</v>
      </c>
      <c r="I3900" t="s">
        <v>997</v>
      </c>
      <c r="J3900" t="s">
        <v>998</v>
      </c>
      <c r="K3900" t="s">
        <v>999</v>
      </c>
      <c r="L3900" t="s">
        <v>1000</v>
      </c>
      <c r="M3900" t="s">
        <v>1001</v>
      </c>
      <c r="N3900" t="s">
        <v>922</v>
      </c>
      <c r="O3900">
        <v>610</v>
      </c>
    </row>
    <row r="3901" spans="1:15" x14ac:dyDescent="0.35">
      <c r="A3901" s="189" t="str">
        <f t="shared" si="217"/>
        <v>May</v>
      </c>
      <c r="B3901" s="190" t="str">
        <f t="shared" si="218"/>
        <v>2024</v>
      </c>
      <c r="C3901" s="190" t="str">
        <f t="shared" si="219"/>
        <v>May-2024</v>
      </c>
      <c r="D3901" s="2">
        <v>45443</v>
      </c>
      <c r="E3901" t="s">
        <v>989</v>
      </c>
      <c r="F3901" t="s">
        <v>990</v>
      </c>
      <c r="G3901" t="s">
        <v>991</v>
      </c>
      <c r="H3901" t="s">
        <v>678</v>
      </c>
      <c r="I3901" t="s">
        <v>997</v>
      </c>
      <c r="J3901" t="s">
        <v>998</v>
      </c>
      <c r="K3901" t="s">
        <v>999</v>
      </c>
      <c r="L3901" t="s">
        <v>1000</v>
      </c>
      <c r="M3901" t="s">
        <v>1001</v>
      </c>
      <c r="N3901" t="s">
        <v>921</v>
      </c>
      <c r="O3901">
        <v>1245</v>
      </c>
    </row>
    <row r="3902" spans="1:15" x14ac:dyDescent="0.35">
      <c r="A3902" s="189" t="str">
        <f t="shared" si="217"/>
        <v>May</v>
      </c>
      <c r="B3902" s="190" t="str">
        <f t="shared" si="218"/>
        <v>2024</v>
      </c>
      <c r="C3902" s="190" t="str">
        <f t="shared" si="219"/>
        <v>May-2024</v>
      </c>
      <c r="D3902" s="2">
        <v>45443</v>
      </c>
      <c r="E3902" t="s">
        <v>989</v>
      </c>
      <c r="F3902" t="s">
        <v>990</v>
      </c>
      <c r="G3902" t="s">
        <v>991</v>
      </c>
      <c r="H3902" t="s">
        <v>679</v>
      </c>
      <c r="I3902" t="s">
        <v>1002</v>
      </c>
      <c r="J3902" t="s">
        <v>1003</v>
      </c>
      <c r="K3902" t="s">
        <v>1004</v>
      </c>
      <c r="L3902" t="s">
        <v>1005</v>
      </c>
      <c r="M3902" t="s">
        <v>1006</v>
      </c>
      <c r="N3902" t="s">
        <v>1528</v>
      </c>
      <c r="O3902">
        <v>40</v>
      </c>
    </row>
    <row r="3903" spans="1:15" x14ac:dyDescent="0.35">
      <c r="A3903" s="189" t="str">
        <f t="shared" si="217"/>
        <v>May</v>
      </c>
      <c r="B3903" s="190" t="str">
        <f t="shared" si="218"/>
        <v>2024</v>
      </c>
      <c r="C3903" s="190" t="str">
        <f t="shared" si="219"/>
        <v>May-2024</v>
      </c>
      <c r="D3903" s="2">
        <v>45443</v>
      </c>
      <c r="E3903" t="s">
        <v>989</v>
      </c>
      <c r="F3903" t="s">
        <v>990</v>
      </c>
      <c r="G3903" t="s">
        <v>991</v>
      </c>
      <c r="H3903" t="s">
        <v>679</v>
      </c>
      <c r="I3903" t="s">
        <v>1002</v>
      </c>
      <c r="J3903" t="s">
        <v>1003</v>
      </c>
      <c r="K3903" t="s">
        <v>1004</v>
      </c>
      <c r="L3903" t="s">
        <v>1005</v>
      </c>
      <c r="M3903" t="s">
        <v>1006</v>
      </c>
      <c r="N3903" t="s">
        <v>1529</v>
      </c>
      <c r="O3903" t="s">
        <v>958</v>
      </c>
    </row>
    <row r="3904" spans="1:15" x14ac:dyDescent="0.35">
      <c r="A3904" s="189" t="str">
        <f t="shared" si="217"/>
        <v>May</v>
      </c>
      <c r="B3904" s="190" t="str">
        <f t="shared" si="218"/>
        <v>2024</v>
      </c>
      <c r="C3904" s="190" t="str">
        <f t="shared" si="219"/>
        <v>May-2024</v>
      </c>
      <c r="D3904" s="2">
        <v>45443</v>
      </c>
      <c r="E3904" t="s">
        <v>989</v>
      </c>
      <c r="F3904" t="s">
        <v>990</v>
      </c>
      <c r="G3904" t="s">
        <v>991</v>
      </c>
      <c r="H3904" t="s">
        <v>679</v>
      </c>
      <c r="I3904" t="s">
        <v>1002</v>
      </c>
      <c r="J3904" t="s">
        <v>1003</v>
      </c>
      <c r="K3904" t="s">
        <v>1004</v>
      </c>
      <c r="L3904" t="s">
        <v>1005</v>
      </c>
      <c r="M3904" t="s">
        <v>1006</v>
      </c>
      <c r="N3904" t="s">
        <v>919</v>
      </c>
      <c r="O3904">
        <v>100</v>
      </c>
    </row>
    <row r="3905" spans="1:15" x14ac:dyDescent="0.35">
      <c r="A3905" s="189" t="str">
        <f t="shared" si="217"/>
        <v>May</v>
      </c>
      <c r="B3905" s="190" t="str">
        <f t="shared" si="218"/>
        <v>2024</v>
      </c>
      <c r="C3905" s="190" t="str">
        <f t="shared" si="219"/>
        <v>May-2024</v>
      </c>
      <c r="D3905" s="2">
        <v>45443</v>
      </c>
      <c r="E3905" t="s">
        <v>989</v>
      </c>
      <c r="F3905" t="s">
        <v>990</v>
      </c>
      <c r="G3905" t="s">
        <v>991</v>
      </c>
      <c r="H3905" t="s">
        <v>679</v>
      </c>
      <c r="I3905" t="s">
        <v>1002</v>
      </c>
      <c r="J3905" t="s">
        <v>1003</v>
      </c>
      <c r="K3905" t="s">
        <v>1004</v>
      </c>
      <c r="L3905" t="s">
        <v>1005</v>
      </c>
      <c r="M3905" t="s">
        <v>1006</v>
      </c>
      <c r="N3905" t="s">
        <v>920</v>
      </c>
      <c r="O3905">
        <v>780</v>
      </c>
    </row>
    <row r="3906" spans="1:15" x14ac:dyDescent="0.35">
      <c r="A3906" s="189" t="str">
        <f t="shared" si="217"/>
        <v>May</v>
      </c>
      <c r="B3906" s="190" t="str">
        <f t="shared" si="218"/>
        <v>2024</v>
      </c>
      <c r="C3906" s="190" t="str">
        <f t="shared" si="219"/>
        <v>May-2024</v>
      </c>
      <c r="D3906" s="2">
        <v>45443</v>
      </c>
      <c r="E3906" t="s">
        <v>989</v>
      </c>
      <c r="F3906" t="s">
        <v>990</v>
      </c>
      <c r="G3906" t="s">
        <v>991</v>
      </c>
      <c r="H3906" t="s">
        <v>679</v>
      </c>
      <c r="I3906" t="s">
        <v>1002</v>
      </c>
      <c r="J3906" t="s">
        <v>1003</v>
      </c>
      <c r="K3906" t="s">
        <v>1004</v>
      </c>
      <c r="L3906" t="s">
        <v>1005</v>
      </c>
      <c r="M3906" t="s">
        <v>1006</v>
      </c>
      <c r="N3906" t="s">
        <v>922</v>
      </c>
      <c r="O3906">
        <v>445</v>
      </c>
    </row>
    <row r="3907" spans="1:15" x14ac:dyDescent="0.35">
      <c r="A3907" s="189" t="str">
        <f t="shared" ref="A3907:A3970" si="220">TEXT(D3907,"mmm")</f>
        <v>May</v>
      </c>
      <c r="B3907" s="190" t="str">
        <f t="shared" ref="B3907:B3970" si="221">TEXT(D3907,"yyyy")</f>
        <v>2024</v>
      </c>
      <c r="C3907" s="190" t="str">
        <f t="shared" ref="C3907:C3970" si="222">_xlfn.CONCAT(A3907&amp;"-"&amp;B3907)</f>
        <v>May-2024</v>
      </c>
      <c r="D3907" s="2">
        <v>45443</v>
      </c>
      <c r="E3907" t="s">
        <v>989</v>
      </c>
      <c r="F3907" t="s">
        <v>990</v>
      </c>
      <c r="G3907" t="s">
        <v>991</v>
      </c>
      <c r="H3907" t="s">
        <v>679</v>
      </c>
      <c r="I3907" t="s">
        <v>1002</v>
      </c>
      <c r="J3907" t="s">
        <v>1003</v>
      </c>
      <c r="K3907" t="s">
        <v>1004</v>
      </c>
      <c r="L3907" t="s">
        <v>1005</v>
      </c>
      <c r="M3907" t="s">
        <v>1006</v>
      </c>
      <c r="N3907" t="s">
        <v>921</v>
      </c>
      <c r="O3907">
        <v>570</v>
      </c>
    </row>
    <row r="3908" spans="1:15" x14ac:dyDescent="0.35">
      <c r="A3908" s="189" t="str">
        <f t="shared" si="220"/>
        <v>May</v>
      </c>
      <c r="B3908" s="190" t="str">
        <f t="shared" si="221"/>
        <v>2024</v>
      </c>
      <c r="C3908" s="190" t="str">
        <f t="shared" si="222"/>
        <v>May-2024</v>
      </c>
      <c r="D3908" s="2">
        <v>45443</v>
      </c>
      <c r="E3908" t="s">
        <v>989</v>
      </c>
      <c r="F3908" t="s">
        <v>990</v>
      </c>
      <c r="G3908" t="s">
        <v>991</v>
      </c>
      <c r="H3908" t="s">
        <v>679</v>
      </c>
      <c r="I3908" t="s">
        <v>1002</v>
      </c>
      <c r="J3908" t="s">
        <v>1003</v>
      </c>
      <c r="K3908" t="s">
        <v>1007</v>
      </c>
      <c r="L3908" t="s">
        <v>1008</v>
      </c>
      <c r="M3908" t="s">
        <v>1009</v>
      </c>
      <c r="N3908" t="s">
        <v>1528</v>
      </c>
      <c r="O3908">
        <v>285</v>
      </c>
    </row>
    <row r="3909" spans="1:15" x14ac:dyDescent="0.35">
      <c r="A3909" s="189" t="str">
        <f t="shared" si="220"/>
        <v>May</v>
      </c>
      <c r="B3909" s="190" t="str">
        <f t="shared" si="221"/>
        <v>2024</v>
      </c>
      <c r="C3909" s="190" t="str">
        <f t="shared" si="222"/>
        <v>May-2024</v>
      </c>
      <c r="D3909" s="2">
        <v>45443</v>
      </c>
      <c r="E3909" t="s">
        <v>989</v>
      </c>
      <c r="F3909" t="s">
        <v>990</v>
      </c>
      <c r="G3909" t="s">
        <v>991</v>
      </c>
      <c r="H3909" t="s">
        <v>679</v>
      </c>
      <c r="I3909" t="s">
        <v>1002</v>
      </c>
      <c r="J3909" t="s">
        <v>1003</v>
      </c>
      <c r="K3909" t="s">
        <v>1007</v>
      </c>
      <c r="L3909" t="s">
        <v>1008</v>
      </c>
      <c r="M3909" t="s">
        <v>1009</v>
      </c>
      <c r="N3909" t="s">
        <v>1529</v>
      </c>
      <c r="O3909">
        <v>10</v>
      </c>
    </row>
    <row r="3910" spans="1:15" x14ac:dyDescent="0.35">
      <c r="A3910" s="189" t="str">
        <f t="shared" si="220"/>
        <v>May</v>
      </c>
      <c r="B3910" s="190" t="str">
        <f t="shared" si="221"/>
        <v>2024</v>
      </c>
      <c r="C3910" s="190" t="str">
        <f t="shared" si="222"/>
        <v>May-2024</v>
      </c>
      <c r="D3910" s="2">
        <v>45443</v>
      </c>
      <c r="E3910" t="s">
        <v>989</v>
      </c>
      <c r="F3910" t="s">
        <v>990</v>
      </c>
      <c r="G3910" t="s">
        <v>991</v>
      </c>
      <c r="H3910" t="s">
        <v>679</v>
      </c>
      <c r="I3910" t="s">
        <v>1002</v>
      </c>
      <c r="J3910" t="s">
        <v>1003</v>
      </c>
      <c r="K3910" t="s">
        <v>1007</v>
      </c>
      <c r="L3910" t="s">
        <v>1008</v>
      </c>
      <c r="M3910" t="s">
        <v>1009</v>
      </c>
      <c r="N3910" t="s">
        <v>919</v>
      </c>
      <c r="O3910">
        <v>810</v>
      </c>
    </row>
    <row r="3911" spans="1:15" x14ac:dyDescent="0.35">
      <c r="A3911" s="189" t="str">
        <f t="shared" si="220"/>
        <v>May</v>
      </c>
      <c r="B3911" s="190" t="str">
        <f t="shared" si="221"/>
        <v>2024</v>
      </c>
      <c r="C3911" s="190" t="str">
        <f t="shared" si="222"/>
        <v>May-2024</v>
      </c>
      <c r="D3911" s="2">
        <v>45443</v>
      </c>
      <c r="E3911" t="s">
        <v>989</v>
      </c>
      <c r="F3911" t="s">
        <v>990</v>
      </c>
      <c r="G3911" t="s">
        <v>991</v>
      </c>
      <c r="H3911" t="s">
        <v>679</v>
      </c>
      <c r="I3911" t="s">
        <v>1002</v>
      </c>
      <c r="J3911" t="s">
        <v>1003</v>
      </c>
      <c r="K3911" t="s">
        <v>1007</v>
      </c>
      <c r="L3911" t="s">
        <v>1008</v>
      </c>
      <c r="M3911" t="s">
        <v>1009</v>
      </c>
      <c r="N3911" t="s">
        <v>920</v>
      </c>
      <c r="O3911">
        <v>3290</v>
      </c>
    </row>
    <row r="3912" spans="1:15" x14ac:dyDescent="0.35">
      <c r="A3912" s="189" t="str">
        <f t="shared" si="220"/>
        <v>May</v>
      </c>
      <c r="B3912" s="190" t="str">
        <f t="shared" si="221"/>
        <v>2024</v>
      </c>
      <c r="C3912" s="190" t="str">
        <f t="shared" si="222"/>
        <v>May-2024</v>
      </c>
      <c r="D3912" s="2">
        <v>45443</v>
      </c>
      <c r="E3912" t="s">
        <v>989</v>
      </c>
      <c r="F3912" t="s">
        <v>990</v>
      </c>
      <c r="G3912" t="s">
        <v>991</v>
      </c>
      <c r="H3912" t="s">
        <v>679</v>
      </c>
      <c r="I3912" t="s">
        <v>1002</v>
      </c>
      <c r="J3912" t="s">
        <v>1003</v>
      </c>
      <c r="K3912" t="s">
        <v>1007</v>
      </c>
      <c r="L3912" t="s">
        <v>1008</v>
      </c>
      <c r="M3912" t="s">
        <v>1009</v>
      </c>
      <c r="N3912" t="s">
        <v>922</v>
      </c>
      <c r="O3912">
        <v>2310</v>
      </c>
    </row>
    <row r="3913" spans="1:15" x14ac:dyDescent="0.35">
      <c r="A3913" s="189" t="str">
        <f t="shared" si="220"/>
        <v>May</v>
      </c>
      <c r="B3913" s="190" t="str">
        <f t="shared" si="221"/>
        <v>2024</v>
      </c>
      <c r="C3913" s="190" t="str">
        <f t="shared" si="222"/>
        <v>May-2024</v>
      </c>
      <c r="D3913" s="2">
        <v>45443</v>
      </c>
      <c r="E3913" t="s">
        <v>989</v>
      </c>
      <c r="F3913" t="s">
        <v>990</v>
      </c>
      <c r="G3913" t="s">
        <v>991</v>
      </c>
      <c r="H3913" t="s">
        <v>679</v>
      </c>
      <c r="I3913" t="s">
        <v>1002</v>
      </c>
      <c r="J3913" t="s">
        <v>1003</v>
      </c>
      <c r="K3913" t="s">
        <v>1007</v>
      </c>
      <c r="L3913" t="s">
        <v>1008</v>
      </c>
      <c r="M3913" t="s">
        <v>1009</v>
      </c>
      <c r="N3913" t="s">
        <v>921</v>
      </c>
      <c r="O3913">
        <v>2755</v>
      </c>
    </row>
    <row r="3914" spans="1:15" x14ac:dyDescent="0.35">
      <c r="A3914" s="189" t="str">
        <f t="shared" si="220"/>
        <v>May</v>
      </c>
      <c r="B3914" s="190" t="str">
        <f t="shared" si="221"/>
        <v>2024</v>
      </c>
      <c r="C3914" s="190" t="str">
        <f t="shared" si="222"/>
        <v>May-2024</v>
      </c>
      <c r="D3914" s="2">
        <v>45443</v>
      </c>
      <c r="E3914" t="s">
        <v>989</v>
      </c>
      <c r="F3914" t="s">
        <v>990</v>
      </c>
      <c r="G3914" t="s">
        <v>991</v>
      </c>
      <c r="H3914" t="s">
        <v>679</v>
      </c>
      <c r="I3914" t="s">
        <v>1002</v>
      </c>
      <c r="J3914" t="s">
        <v>1003</v>
      </c>
      <c r="K3914" t="s">
        <v>1010</v>
      </c>
      <c r="L3914" t="s">
        <v>1011</v>
      </c>
      <c r="M3914" t="s">
        <v>1012</v>
      </c>
      <c r="N3914" t="s">
        <v>1528</v>
      </c>
      <c r="O3914">
        <v>65</v>
      </c>
    </row>
    <row r="3915" spans="1:15" x14ac:dyDescent="0.35">
      <c r="A3915" s="189" t="str">
        <f t="shared" si="220"/>
        <v>May</v>
      </c>
      <c r="B3915" s="190" t="str">
        <f t="shared" si="221"/>
        <v>2024</v>
      </c>
      <c r="C3915" s="190" t="str">
        <f t="shared" si="222"/>
        <v>May-2024</v>
      </c>
      <c r="D3915" s="2">
        <v>45443</v>
      </c>
      <c r="E3915" t="s">
        <v>989</v>
      </c>
      <c r="F3915" t="s">
        <v>990</v>
      </c>
      <c r="G3915" t="s">
        <v>991</v>
      </c>
      <c r="H3915" t="s">
        <v>679</v>
      </c>
      <c r="I3915" t="s">
        <v>1002</v>
      </c>
      <c r="J3915" t="s">
        <v>1003</v>
      </c>
      <c r="K3915" t="s">
        <v>1010</v>
      </c>
      <c r="L3915" t="s">
        <v>1011</v>
      </c>
      <c r="M3915" t="s">
        <v>1012</v>
      </c>
      <c r="N3915" t="s">
        <v>1529</v>
      </c>
      <c r="O3915" t="s">
        <v>958</v>
      </c>
    </row>
    <row r="3916" spans="1:15" x14ac:dyDescent="0.35">
      <c r="A3916" s="189" t="str">
        <f t="shared" si="220"/>
        <v>May</v>
      </c>
      <c r="B3916" s="190" t="str">
        <f t="shared" si="221"/>
        <v>2024</v>
      </c>
      <c r="C3916" s="190" t="str">
        <f t="shared" si="222"/>
        <v>May-2024</v>
      </c>
      <c r="D3916" s="2">
        <v>45443</v>
      </c>
      <c r="E3916" t="s">
        <v>989</v>
      </c>
      <c r="F3916" t="s">
        <v>990</v>
      </c>
      <c r="G3916" t="s">
        <v>991</v>
      </c>
      <c r="H3916" t="s">
        <v>679</v>
      </c>
      <c r="I3916" t="s">
        <v>1002</v>
      </c>
      <c r="J3916" t="s">
        <v>1003</v>
      </c>
      <c r="K3916" t="s">
        <v>1010</v>
      </c>
      <c r="L3916" t="s">
        <v>1011</v>
      </c>
      <c r="M3916" t="s">
        <v>1012</v>
      </c>
      <c r="N3916" t="s">
        <v>919</v>
      </c>
      <c r="O3916">
        <v>715</v>
      </c>
    </row>
    <row r="3917" spans="1:15" x14ac:dyDescent="0.35">
      <c r="A3917" s="189" t="str">
        <f t="shared" si="220"/>
        <v>May</v>
      </c>
      <c r="B3917" s="190" t="str">
        <f t="shared" si="221"/>
        <v>2024</v>
      </c>
      <c r="C3917" s="190" t="str">
        <f t="shared" si="222"/>
        <v>May-2024</v>
      </c>
      <c r="D3917" s="2">
        <v>45443</v>
      </c>
      <c r="E3917" t="s">
        <v>989</v>
      </c>
      <c r="F3917" t="s">
        <v>990</v>
      </c>
      <c r="G3917" t="s">
        <v>991</v>
      </c>
      <c r="H3917" t="s">
        <v>679</v>
      </c>
      <c r="I3917" t="s">
        <v>1002</v>
      </c>
      <c r="J3917" t="s">
        <v>1003</v>
      </c>
      <c r="K3917" t="s">
        <v>1010</v>
      </c>
      <c r="L3917" t="s">
        <v>1011</v>
      </c>
      <c r="M3917" t="s">
        <v>1012</v>
      </c>
      <c r="N3917" t="s">
        <v>920</v>
      </c>
      <c r="O3917">
        <v>3045</v>
      </c>
    </row>
    <row r="3918" spans="1:15" x14ac:dyDescent="0.35">
      <c r="A3918" s="189" t="str">
        <f t="shared" si="220"/>
        <v>May</v>
      </c>
      <c r="B3918" s="190" t="str">
        <f t="shared" si="221"/>
        <v>2024</v>
      </c>
      <c r="C3918" s="190" t="str">
        <f t="shared" si="222"/>
        <v>May-2024</v>
      </c>
      <c r="D3918" s="2">
        <v>45443</v>
      </c>
      <c r="E3918" t="s">
        <v>989</v>
      </c>
      <c r="F3918" t="s">
        <v>990</v>
      </c>
      <c r="G3918" t="s">
        <v>991</v>
      </c>
      <c r="H3918" t="s">
        <v>679</v>
      </c>
      <c r="I3918" t="s">
        <v>1002</v>
      </c>
      <c r="J3918" t="s">
        <v>1003</v>
      </c>
      <c r="K3918" t="s">
        <v>1010</v>
      </c>
      <c r="L3918" t="s">
        <v>1011</v>
      </c>
      <c r="M3918" t="s">
        <v>1012</v>
      </c>
      <c r="N3918" t="s">
        <v>922</v>
      </c>
      <c r="O3918">
        <v>1195</v>
      </c>
    </row>
    <row r="3919" spans="1:15" x14ac:dyDescent="0.35">
      <c r="A3919" s="189" t="str">
        <f t="shared" si="220"/>
        <v>May</v>
      </c>
      <c r="B3919" s="190" t="str">
        <f t="shared" si="221"/>
        <v>2024</v>
      </c>
      <c r="C3919" s="190" t="str">
        <f t="shared" si="222"/>
        <v>May-2024</v>
      </c>
      <c r="D3919" s="2">
        <v>45443</v>
      </c>
      <c r="E3919" t="s">
        <v>989</v>
      </c>
      <c r="F3919" t="s">
        <v>990</v>
      </c>
      <c r="G3919" t="s">
        <v>991</v>
      </c>
      <c r="H3919" t="s">
        <v>679</v>
      </c>
      <c r="I3919" t="s">
        <v>1002</v>
      </c>
      <c r="J3919" t="s">
        <v>1003</v>
      </c>
      <c r="K3919" t="s">
        <v>1010</v>
      </c>
      <c r="L3919" t="s">
        <v>1011</v>
      </c>
      <c r="M3919" t="s">
        <v>1012</v>
      </c>
      <c r="N3919" t="s">
        <v>921</v>
      </c>
      <c r="O3919">
        <v>1495</v>
      </c>
    </row>
    <row r="3920" spans="1:15" x14ac:dyDescent="0.35">
      <c r="A3920" s="189" t="str">
        <f t="shared" si="220"/>
        <v>May</v>
      </c>
      <c r="B3920" s="190" t="str">
        <f t="shared" si="221"/>
        <v>2024</v>
      </c>
      <c r="C3920" s="190" t="str">
        <f t="shared" si="222"/>
        <v>May-2024</v>
      </c>
      <c r="D3920" s="2">
        <v>45443</v>
      </c>
      <c r="E3920" t="s">
        <v>989</v>
      </c>
      <c r="F3920" t="s">
        <v>990</v>
      </c>
      <c r="G3920" t="s">
        <v>991</v>
      </c>
      <c r="H3920" t="s">
        <v>686</v>
      </c>
      <c r="I3920" t="s">
        <v>1013</v>
      </c>
      <c r="J3920" t="s">
        <v>1014</v>
      </c>
      <c r="K3920" t="s">
        <v>1015</v>
      </c>
      <c r="L3920" t="s">
        <v>1016</v>
      </c>
      <c r="M3920" t="s">
        <v>1017</v>
      </c>
      <c r="N3920" t="s">
        <v>1528</v>
      </c>
      <c r="O3920">
        <v>20</v>
      </c>
    </row>
    <row r="3921" spans="1:15" x14ac:dyDescent="0.35">
      <c r="A3921" s="189" t="str">
        <f t="shared" si="220"/>
        <v>May</v>
      </c>
      <c r="B3921" s="190" t="str">
        <f t="shared" si="221"/>
        <v>2024</v>
      </c>
      <c r="C3921" s="190" t="str">
        <f t="shared" si="222"/>
        <v>May-2024</v>
      </c>
      <c r="D3921" s="2">
        <v>45443</v>
      </c>
      <c r="E3921" t="s">
        <v>989</v>
      </c>
      <c r="F3921" t="s">
        <v>990</v>
      </c>
      <c r="G3921" t="s">
        <v>991</v>
      </c>
      <c r="H3921" t="s">
        <v>686</v>
      </c>
      <c r="I3921" t="s">
        <v>1013</v>
      </c>
      <c r="J3921" t="s">
        <v>1014</v>
      </c>
      <c r="K3921" t="s">
        <v>1015</v>
      </c>
      <c r="L3921" t="s">
        <v>1016</v>
      </c>
      <c r="M3921" t="s">
        <v>1017</v>
      </c>
      <c r="N3921" t="s">
        <v>1529</v>
      </c>
      <c r="O3921" t="s">
        <v>958</v>
      </c>
    </row>
    <row r="3922" spans="1:15" x14ac:dyDescent="0.35">
      <c r="A3922" s="189" t="str">
        <f t="shared" si="220"/>
        <v>May</v>
      </c>
      <c r="B3922" s="190" t="str">
        <f t="shared" si="221"/>
        <v>2024</v>
      </c>
      <c r="C3922" s="190" t="str">
        <f t="shared" si="222"/>
        <v>May-2024</v>
      </c>
      <c r="D3922" s="2">
        <v>45443</v>
      </c>
      <c r="E3922" t="s">
        <v>989</v>
      </c>
      <c r="F3922" t="s">
        <v>990</v>
      </c>
      <c r="G3922" t="s">
        <v>991</v>
      </c>
      <c r="H3922" t="s">
        <v>686</v>
      </c>
      <c r="I3922" t="s">
        <v>1013</v>
      </c>
      <c r="J3922" t="s">
        <v>1014</v>
      </c>
      <c r="K3922" t="s">
        <v>1015</v>
      </c>
      <c r="L3922" t="s">
        <v>1016</v>
      </c>
      <c r="M3922" t="s">
        <v>1017</v>
      </c>
      <c r="N3922" t="s">
        <v>919</v>
      </c>
      <c r="O3922">
        <v>170</v>
      </c>
    </row>
    <row r="3923" spans="1:15" x14ac:dyDescent="0.35">
      <c r="A3923" s="189" t="str">
        <f t="shared" si="220"/>
        <v>May</v>
      </c>
      <c r="B3923" s="190" t="str">
        <f t="shared" si="221"/>
        <v>2024</v>
      </c>
      <c r="C3923" s="190" t="str">
        <f t="shared" si="222"/>
        <v>May-2024</v>
      </c>
      <c r="D3923" s="2">
        <v>45443</v>
      </c>
      <c r="E3923" t="s">
        <v>989</v>
      </c>
      <c r="F3923" t="s">
        <v>990</v>
      </c>
      <c r="G3923" t="s">
        <v>991</v>
      </c>
      <c r="H3923" t="s">
        <v>686</v>
      </c>
      <c r="I3923" t="s">
        <v>1013</v>
      </c>
      <c r="J3923" t="s">
        <v>1014</v>
      </c>
      <c r="K3923" t="s">
        <v>1015</v>
      </c>
      <c r="L3923" t="s">
        <v>1016</v>
      </c>
      <c r="M3923" t="s">
        <v>1017</v>
      </c>
      <c r="N3923" t="s">
        <v>920</v>
      </c>
      <c r="O3923">
        <v>760</v>
      </c>
    </row>
    <row r="3924" spans="1:15" x14ac:dyDescent="0.35">
      <c r="A3924" s="189" t="str">
        <f t="shared" si="220"/>
        <v>May</v>
      </c>
      <c r="B3924" s="190" t="str">
        <f t="shared" si="221"/>
        <v>2024</v>
      </c>
      <c r="C3924" s="190" t="str">
        <f t="shared" si="222"/>
        <v>May-2024</v>
      </c>
      <c r="D3924" s="2">
        <v>45443</v>
      </c>
      <c r="E3924" t="s">
        <v>989</v>
      </c>
      <c r="F3924" t="s">
        <v>990</v>
      </c>
      <c r="G3924" t="s">
        <v>991</v>
      </c>
      <c r="H3924" t="s">
        <v>686</v>
      </c>
      <c r="I3924" t="s">
        <v>1013</v>
      </c>
      <c r="J3924" t="s">
        <v>1014</v>
      </c>
      <c r="K3924" t="s">
        <v>1015</v>
      </c>
      <c r="L3924" t="s">
        <v>1016</v>
      </c>
      <c r="M3924" t="s">
        <v>1017</v>
      </c>
      <c r="N3924" t="s">
        <v>922</v>
      </c>
      <c r="O3924">
        <v>270</v>
      </c>
    </row>
    <row r="3925" spans="1:15" x14ac:dyDescent="0.35">
      <c r="A3925" s="189" t="str">
        <f t="shared" si="220"/>
        <v>May</v>
      </c>
      <c r="B3925" s="190" t="str">
        <f t="shared" si="221"/>
        <v>2024</v>
      </c>
      <c r="C3925" s="190" t="str">
        <f t="shared" si="222"/>
        <v>May-2024</v>
      </c>
      <c r="D3925" s="2">
        <v>45443</v>
      </c>
      <c r="E3925" t="s">
        <v>989</v>
      </c>
      <c r="F3925" t="s">
        <v>990</v>
      </c>
      <c r="G3925" t="s">
        <v>991</v>
      </c>
      <c r="H3925" t="s">
        <v>686</v>
      </c>
      <c r="I3925" t="s">
        <v>1013</v>
      </c>
      <c r="J3925" t="s">
        <v>1014</v>
      </c>
      <c r="K3925" t="s">
        <v>1015</v>
      </c>
      <c r="L3925" t="s">
        <v>1016</v>
      </c>
      <c r="M3925" t="s">
        <v>1017</v>
      </c>
      <c r="N3925" t="s">
        <v>921</v>
      </c>
      <c r="O3925">
        <v>315</v>
      </c>
    </row>
    <row r="3926" spans="1:15" x14ac:dyDescent="0.35">
      <c r="A3926" s="189" t="str">
        <f t="shared" si="220"/>
        <v>May</v>
      </c>
      <c r="B3926" s="190" t="str">
        <f t="shared" si="221"/>
        <v>2024</v>
      </c>
      <c r="C3926" s="190" t="str">
        <f t="shared" si="222"/>
        <v>May-2024</v>
      </c>
      <c r="D3926" s="2">
        <v>45443</v>
      </c>
      <c r="E3926" t="s">
        <v>989</v>
      </c>
      <c r="F3926" t="s">
        <v>990</v>
      </c>
      <c r="G3926" t="s">
        <v>991</v>
      </c>
      <c r="H3926" t="s">
        <v>686</v>
      </c>
      <c r="I3926" t="s">
        <v>1013</v>
      </c>
      <c r="J3926" t="s">
        <v>1014</v>
      </c>
      <c r="K3926" t="s">
        <v>1018</v>
      </c>
      <c r="L3926" t="s">
        <v>1019</v>
      </c>
      <c r="M3926" t="s">
        <v>1020</v>
      </c>
      <c r="N3926" t="s">
        <v>1528</v>
      </c>
      <c r="O3926">
        <v>370</v>
      </c>
    </row>
    <row r="3927" spans="1:15" x14ac:dyDescent="0.35">
      <c r="A3927" s="189" t="str">
        <f t="shared" si="220"/>
        <v>May</v>
      </c>
      <c r="B3927" s="190" t="str">
        <f t="shared" si="221"/>
        <v>2024</v>
      </c>
      <c r="C3927" s="190" t="str">
        <f t="shared" si="222"/>
        <v>May-2024</v>
      </c>
      <c r="D3927" s="2">
        <v>45443</v>
      </c>
      <c r="E3927" t="s">
        <v>989</v>
      </c>
      <c r="F3927" t="s">
        <v>990</v>
      </c>
      <c r="G3927" t="s">
        <v>991</v>
      </c>
      <c r="H3927" t="s">
        <v>686</v>
      </c>
      <c r="I3927" t="s">
        <v>1013</v>
      </c>
      <c r="J3927" t="s">
        <v>1014</v>
      </c>
      <c r="K3927" t="s">
        <v>1018</v>
      </c>
      <c r="L3927" t="s">
        <v>1019</v>
      </c>
      <c r="M3927" t="s">
        <v>1020</v>
      </c>
      <c r="N3927" t="s">
        <v>1529</v>
      </c>
      <c r="O3927">
        <v>5</v>
      </c>
    </row>
    <row r="3928" spans="1:15" x14ac:dyDescent="0.35">
      <c r="A3928" s="189" t="str">
        <f t="shared" si="220"/>
        <v>May</v>
      </c>
      <c r="B3928" s="190" t="str">
        <f t="shared" si="221"/>
        <v>2024</v>
      </c>
      <c r="C3928" s="190" t="str">
        <f t="shared" si="222"/>
        <v>May-2024</v>
      </c>
      <c r="D3928" s="2">
        <v>45443</v>
      </c>
      <c r="E3928" t="s">
        <v>989</v>
      </c>
      <c r="F3928" t="s">
        <v>990</v>
      </c>
      <c r="G3928" t="s">
        <v>991</v>
      </c>
      <c r="H3928" t="s">
        <v>686</v>
      </c>
      <c r="I3928" t="s">
        <v>1013</v>
      </c>
      <c r="J3928" t="s">
        <v>1014</v>
      </c>
      <c r="K3928" t="s">
        <v>1018</v>
      </c>
      <c r="L3928" t="s">
        <v>1019</v>
      </c>
      <c r="M3928" t="s">
        <v>1020</v>
      </c>
      <c r="N3928" t="s">
        <v>919</v>
      </c>
      <c r="O3928">
        <v>1505</v>
      </c>
    </row>
    <row r="3929" spans="1:15" x14ac:dyDescent="0.35">
      <c r="A3929" s="189" t="str">
        <f t="shared" si="220"/>
        <v>May</v>
      </c>
      <c r="B3929" s="190" t="str">
        <f t="shared" si="221"/>
        <v>2024</v>
      </c>
      <c r="C3929" s="190" t="str">
        <f t="shared" si="222"/>
        <v>May-2024</v>
      </c>
      <c r="D3929" s="2">
        <v>45443</v>
      </c>
      <c r="E3929" t="s">
        <v>989</v>
      </c>
      <c r="F3929" t="s">
        <v>990</v>
      </c>
      <c r="G3929" t="s">
        <v>991</v>
      </c>
      <c r="H3929" t="s">
        <v>686</v>
      </c>
      <c r="I3929" t="s">
        <v>1013</v>
      </c>
      <c r="J3929" t="s">
        <v>1014</v>
      </c>
      <c r="K3929" t="s">
        <v>1018</v>
      </c>
      <c r="L3929" t="s">
        <v>1019</v>
      </c>
      <c r="M3929" t="s">
        <v>1020</v>
      </c>
      <c r="N3929" t="s">
        <v>920</v>
      </c>
      <c r="O3929">
        <v>7080</v>
      </c>
    </row>
    <row r="3930" spans="1:15" x14ac:dyDescent="0.35">
      <c r="A3930" s="189" t="str">
        <f t="shared" si="220"/>
        <v>May</v>
      </c>
      <c r="B3930" s="190" t="str">
        <f t="shared" si="221"/>
        <v>2024</v>
      </c>
      <c r="C3930" s="190" t="str">
        <f t="shared" si="222"/>
        <v>May-2024</v>
      </c>
      <c r="D3930" s="2">
        <v>45443</v>
      </c>
      <c r="E3930" t="s">
        <v>989</v>
      </c>
      <c r="F3930" t="s">
        <v>990</v>
      </c>
      <c r="G3930" t="s">
        <v>991</v>
      </c>
      <c r="H3930" t="s">
        <v>686</v>
      </c>
      <c r="I3930" t="s">
        <v>1013</v>
      </c>
      <c r="J3930" t="s">
        <v>1014</v>
      </c>
      <c r="K3930" t="s">
        <v>1018</v>
      </c>
      <c r="L3930" t="s">
        <v>1019</v>
      </c>
      <c r="M3930" t="s">
        <v>1020</v>
      </c>
      <c r="N3930" t="s">
        <v>922</v>
      </c>
      <c r="O3930">
        <v>2295</v>
      </c>
    </row>
    <row r="3931" spans="1:15" x14ac:dyDescent="0.35">
      <c r="A3931" s="189" t="str">
        <f t="shared" si="220"/>
        <v>May</v>
      </c>
      <c r="B3931" s="190" t="str">
        <f t="shared" si="221"/>
        <v>2024</v>
      </c>
      <c r="C3931" s="190" t="str">
        <f t="shared" si="222"/>
        <v>May-2024</v>
      </c>
      <c r="D3931" s="2">
        <v>45443</v>
      </c>
      <c r="E3931" t="s">
        <v>989</v>
      </c>
      <c r="F3931" t="s">
        <v>990</v>
      </c>
      <c r="G3931" t="s">
        <v>991</v>
      </c>
      <c r="H3931" t="s">
        <v>686</v>
      </c>
      <c r="I3931" t="s">
        <v>1013</v>
      </c>
      <c r="J3931" t="s">
        <v>1014</v>
      </c>
      <c r="K3931" t="s">
        <v>1018</v>
      </c>
      <c r="L3931" t="s">
        <v>1019</v>
      </c>
      <c r="M3931" t="s">
        <v>1020</v>
      </c>
      <c r="N3931" t="s">
        <v>921</v>
      </c>
      <c r="O3931">
        <v>4365</v>
      </c>
    </row>
    <row r="3932" spans="1:15" x14ac:dyDescent="0.35">
      <c r="A3932" s="189" t="str">
        <f t="shared" si="220"/>
        <v>May</v>
      </c>
      <c r="B3932" s="190" t="str">
        <f t="shared" si="221"/>
        <v>2024</v>
      </c>
      <c r="C3932" s="190" t="str">
        <f t="shared" si="222"/>
        <v>May-2024</v>
      </c>
      <c r="D3932" s="2">
        <v>45443</v>
      </c>
      <c r="E3932" t="s">
        <v>989</v>
      </c>
      <c r="F3932" t="s">
        <v>990</v>
      </c>
      <c r="G3932" t="s">
        <v>991</v>
      </c>
      <c r="H3932" t="s">
        <v>690</v>
      </c>
      <c r="I3932" t="s">
        <v>1021</v>
      </c>
      <c r="J3932" t="s">
        <v>1022</v>
      </c>
      <c r="K3932" t="s">
        <v>1023</v>
      </c>
      <c r="L3932" t="s">
        <v>1024</v>
      </c>
      <c r="M3932" t="s">
        <v>1025</v>
      </c>
      <c r="N3932" t="s">
        <v>1528</v>
      </c>
      <c r="O3932">
        <v>220</v>
      </c>
    </row>
    <row r="3933" spans="1:15" x14ac:dyDescent="0.35">
      <c r="A3933" s="189" t="str">
        <f t="shared" si="220"/>
        <v>May</v>
      </c>
      <c r="B3933" s="190" t="str">
        <f t="shared" si="221"/>
        <v>2024</v>
      </c>
      <c r="C3933" s="190" t="str">
        <f t="shared" si="222"/>
        <v>May-2024</v>
      </c>
      <c r="D3933" s="2">
        <v>45443</v>
      </c>
      <c r="E3933" t="s">
        <v>989</v>
      </c>
      <c r="F3933" t="s">
        <v>990</v>
      </c>
      <c r="G3933" t="s">
        <v>991</v>
      </c>
      <c r="H3933" t="s">
        <v>690</v>
      </c>
      <c r="I3933" t="s">
        <v>1021</v>
      </c>
      <c r="J3933" t="s">
        <v>1022</v>
      </c>
      <c r="K3933" t="s">
        <v>1023</v>
      </c>
      <c r="L3933" t="s">
        <v>1024</v>
      </c>
      <c r="M3933" t="s">
        <v>1025</v>
      </c>
      <c r="N3933" t="s">
        <v>1529</v>
      </c>
      <c r="O3933" t="s">
        <v>958</v>
      </c>
    </row>
    <row r="3934" spans="1:15" x14ac:dyDescent="0.35">
      <c r="A3934" s="189" t="str">
        <f t="shared" si="220"/>
        <v>May</v>
      </c>
      <c r="B3934" s="190" t="str">
        <f t="shared" si="221"/>
        <v>2024</v>
      </c>
      <c r="C3934" s="190" t="str">
        <f t="shared" si="222"/>
        <v>May-2024</v>
      </c>
      <c r="D3934" s="2">
        <v>45443</v>
      </c>
      <c r="E3934" t="s">
        <v>989</v>
      </c>
      <c r="F3934" t="s">
        <v>990</v>
      </c>
      <c r="G3934" t="s">
        <v>991</v>
      </c>
      <c r="H3934" t="s">
        <v>690</v>
      </c>
      <c r="I3934" t="s">
        <v>1021</v>
      </c>
      <c r="J3934" t="s">
        <v>1022</v>
      </c>
      <c r="K3934" t="s">
        <v>1023</v>
      </c>
      <c r="L3934" t="s">
        <v>1024</v>
      </c>
      <c r="M3934" t="s">
        <v>1025</v>
      </c>
      <c r="N3934" t="s">
        <v>919</v>
      </c>
      <c r="O3934">
        <v>755</v>
      </c>
    </row>
    <row r="3935" spans="1:15" x14ac:dyDescent="0.35">
      <c r="A3935" s="189" t="str">
        <f t="shared" si="220"/>
        <v>May</v>
      </c>
      <c r="B3935" s="190" t="str">
        <f t="shared" si="221"/>
        <v>2024</v>
      </c>
      <c r="C3935" s="190" t="str">
        <f t="shared" si="222"/>
        <v>May-2024</v>
      </c>
      <c r="D3935" s="2">
        <v>45443</v>
      </c>
      <c r="E3935" t="s">
        <v>989</v>
      </c>
      <c r="F3935" t="s">
        <v>990</v>
      </c>
      <c r="G3935" t="s">
        <v>991</v>
      </c>
      <c r="H3935" t="s">
        <v>690</v>
      </c>
      <c r="I3935" t="s">
        <v>1021</v>
      </c>
      <c r="J3935" t="s">
        <v>1022</v>
      </c>
      <c r="K3935" t="s">
        <v>1023</v>
      </c>
      <c r="L3935" t="s">
        <v>1024</v>
      </c>
      <c r="M3935" t="s">
        <v>1025</v>
      </c>
      <c r="N3935" t="s">
        <v>920</v>
      </c>
      <c r="O3935">
        <v>3225</v>
      </c>
    </row>
    <row r="3936" spans="1:15" x14ac:dyDescent="0.35">
      <c r="A3936" s="189" t="str">
        <f t="shared" si="220"/>
        <v>May</v>
      </c>
      <c r="B3936" s="190" t="str">
        <f t="shared" si="221"/>
        <v>2024</v>
      </c>
      <c r="C3936" s="190" t="str">
        <f t="shared" si="222"/>
        <v>May-2024</v>
      </c>
      <c r="D3936" s="2">
        <v>45443</v>
      </c>
      <c r="E3936" t="s">
        <v>989</v>
      </c>
      <c r="F3936" t="s">
        <v>990</v>
      </c>
      <c r="G3936" t="s">
        <v>991</v>
      </c>
      <c r="H3936" t="s">
        <v>690</v>
      </c>
      <c r="I3936" t="s">
        <v>1021</v>
      </c>
      <c r="J3936" t="s">
        <v>1022</v>
      </c>
      <c r="K3936" t="s">
        <v>1023</v>
      </c>
      <c r="L3936" t="s">
        <v>1024</v>
      </c>
      <c r="M3936" t="s">
        <v>1025</v>
      </c>
      <c r="N3936" t="s">
        <v>922</v>
      </c>
      <c r="O3936">
        <v>380</v>
      </c>
    </row>
    <row r="3937" spans="1:15" x14ac:dyDescent="0.35">
      <c r="A3937" s="189" t="str">
        <f t="shared" si="220"/>
        <v>May</v>
      </c>
      <c r="B3937" s="190" t="str">
        <f t="shared" si="221"/>
        <v>2024</v>
      </c>
      <c r="C3937" s="190" t="str">
        <f t="shared" si="222"/>
        <v>May-2024</v>
      </c>
      <c r="D3937" s="2">
        <v>45443</v>
      </c>
      <c r="E3937" t="s">
        <v>989</v>
      </c>
      <c r="F3937" t="s">
        <v>990</v>
      </c>
      <c r="G3937" t="s">
        <v>991</v>
      </c>
      <c r="H3937" t="s">
        <v>690</v>
      </c>
      <c r="I3937" t="s">
        <v>1021</v>
      </c>
      <c r="J3937" t="s">
        <v>1022</v>
      </c>
      <c r="K3937" t="s">
        <v>1023</v>
      </c>
      <c r="L3937" t="s">
        <v>1024</v>
      </c>
      <c r="M3937" t="s">
        <v>1025</v>
      </c>
      <c r="N3937" t="s">
        <v>921</v>
      </c>
      <c r="O3937">
        <v>1550</v>
      </c>
    </row>
    <row r="3938" spans="1:15" x14ac:dyDescent="0.35">
      <c r="A3938" s="189" t="str">
        <f t="shared" si="220"/>
        <v>May</v>
      </c>
      <c r="B3938" s="190" t="str">
        <f t="shared" si="221"/>
        <v>2024</v>
      </c>
      <c r="C3938" s="190" t="str">
        <f t="shared" si="222"/>
        <v>May-2024</v>
      </c>
      <c r="D3938" s="2">
        <v>45443</v>
      </c>
      <c r="E3938" t="s">
        <v>989</v>
      </c>
      <c r="F3938" t="s">
        <v>990</v>
      </c>
      <c r="G3938" t="s">
        <v>991</v>
      </c>
      <c r="H3938" t="s">
        <v>690</v>
      </c>
      <c r="I3938" t="s">
        <v>1021</v>
      </c>
      <c r="J3938" t="s">
        <v>1022</v>
      </c>
      <c r="K3938" t="s">
        <v>1026</v>
      </c>
      <c r="L3938" t="s">
        <v>1027</v>
      </c>
      <c r="M3938" t="s">
        <v>1028</v>
      </c>
      <c r="N3938" t="s">
        <v>1528</v>
      </c>
      <c r="O3938">
        <v>180</v>
      </c>
    </row>
    <row r="3939" spans="1:15" x14ac:dyDescent="0.35">
      <c r="A3939" s="189" t="str">
        <f t="shared" si="220"/>
        <v>May</v>
      </c>
      <c r="B3939" s="190" t="str">
        <f t="shared" si="221"/>
        <v>2024</v>
      </c>
      <c r="C3939" s="190" t="str">
        <f t="shared" si="222"/>
        <v>May-2024</v>
      </c>
      <c r="D3939" s="2">
        <v>45443</v>
      </c>
      <c r="E3939" t="s">
        <v>989</v>
      </c>
      <c r="F3939" t="s">
        <v>990</v>
      </c>
      <c r="G3939" t="s">
        <v>991</v>
      </c>
      <c r="H3939" t="s">
        <v>690</v>
      </c>
      <c r="I3939" t="s">
        <v>1021</v>
      </c>
      <c r="J3939" t="s">
        <v>1022</v>
      </c>
      <c r="K3939" t="s">
        <v>1026</v>
      </c>
      <c r="L3939" t="s">
        <v>1027</v>
      </c>
      <c r="M3939" t="s">
        <v>1028</v>
      </c>
      <c r="N3939" t="s">
        <v>1529</v>
      </c>
      <c r="O3939" t="s">
        <v>958</v>
      </c>
    </row>
    <row r="3940" spans="1:15" x14ac:dyDescent="0.35">
      <c r="A3940" s="189" t="str">
        <f t="shared" si="220"/>
        <v>May</v>
      </c>
      <c r="B3940" s="190" t="str">
        <f t="shared" si="221"/>
        <v>2024</v>
      </c>
      <c r="C3940" s="190" t="str">
        <f t="shared" si="222"/>
        <v>May-2024</v>
      </c>
      <c r="D3940" s="2">
        <v>45443</v>
      </c>
      <c r="E3940" t="s">
        <v>989</v>
      </c>
      <c r="F3940" t="s">
        <v>990</v>
      </c>
      <c r="G3940" t="s">
        <v>991</v>
      </c>
      <c r="H3940" t="s">
        <v>690</v>
      </c>
      <c r="I3940" t="s">
        <v>1021</v>
      </c>
      <c r="J3940" t="s">
        <v>1022</v>
      </c>
      <c r="K3940" t="s">
        <v>1026</v>
      </c>
      <c r="L3940" t="s">
        <v>1027</v>
      </c>
      <c r="M3940" t="s">
        <v>1028</v>
      </c>
      <c r="N3940" t="s">
        <v>919</v>
      </c>
      <c r="O3940">
        <v>380</v>
      </c>
    </row>
    <row r="3941" spans="1:15" x14ac:dyDescent="0.35">
      <c r="A3941" s="189" t="str">
        <f t="shared" si="220"/>
        <v>May</v>
      </c>
      <c r="B3941" s="190" t="str">
        <f t="shared" si="221"/>
        <v>2024</v>
      </c>
      <c r="C3941" s="190" t="str">
        <f t="shared" si="222"/>
        <v>May-2024</v>
      </c>
      <c r="D3941" s="2">
        <v>45443</v>
      </c>
      <c r="E3941" t="s">
        <v>989</v>
      </c>
      <c r="F3941" t="s">
        <v>990</v>
      </c>
      <c r="G3941" t="s">
        <v>991</v>
      </c>
      <c r="H3941" t="s">
        <v>690</v>
      </c>
      <c r="I3941" t="s">
        <v>1021</v>
      </c>
      <c r="J3941" t="s">
        <v>1022</v>
      </c>
      <c r="K3941" t="s">
        <v>1026</v>
      </c>
      <c r="L3941" t="s">
        <v>1027</v>
      </c>
      <c r="M3941" t="s">
        <v>1028</v>
      </c>
      <c r="N3941" t="s">
        <v>920</v>
      </c>
      <c r="O3941">
        <v>2485</v>
      </c>
    </row>
    <row r="3942" spans="1:15" x14ac:dyDescent="0.35">
      <c r="A3942" s="189" t="str">
        <f t="shared" si="220"/>
        <v>May</v>
      </c>
      <c r="B3942" s="190" t="str">
        <f t="shared" si="221"/>
        <v>2024</v>
      </c>
      <c r="C3942" s="190" t="str">
        <f t="shared" si="222"/>
        <v>May-2024</v>
      </c>
      <c r="D3942" s="2">
        <v>45443</v>
      </c>
      <c r="E3942" t="s">
        <v>989</v>
      </c>
      <c r="F3942" t="s">
        <v>990</v>
      </c>
      <c r="G3942" t="s">
        <v>991</v>
      </c>
      <c r="H3942" t="s">
        <v>690</v>
      </c>
      <c r="I3942" t="s">
        <v>1021</v>
      </c>
      <c r="J3942" t="s">
        <v>1022</v>
      </c>
      <c r="K3942" t="s">
        <v>1026</v>
      </c>
      <c r="L3942" t="s">
        <v>1027</v>
      </c>
      <c r="M3942" t="s">
        <v>1028</v>
      </c>
      <c r="N3942" t="s">
        <v>922</v>
      </c>
      <c r="O3942">
        <v>260</v>
      </c>
    </row>
    <row r="3943" spans="1:15" x14ac:dyDescent="0.35">
      <c r="A3943" s="189" t="str">
        <f t="shared" si="220"/>
        <v>May</v>
      </c>
      <c r="B3943" s="190" t="str">
        <f t="shared" si="221"/>
        <v>2024</v>
      </c>
      <c r="C3943" s="190" t="str">
        <f t="shared" si="222"/>
        <v>May-2024</v>
      </c>
      <c r="D3943" s="2">
        <v>45443</v>
      </c>
      <c r="E3943" t="s">
        <v>989</v>
      </c>
      <c r="F3943" t="s">
        <v>990</v>
      </c>
      <c r="G3943" t="s">
        <v>991</v>
      </c>
      <c r="H3943" t="s">
        <v>690</v>
      </c>
      <c r="I3943" t="s">
        <v>1021</v>
      </c>
      <c r="J3943" t="s">
        <v>1022</v>
      </c>
      <c r="K3943" t="s">
        <v>1026</v>
      </c>
      <c r="L3943" t="s">
        <v>1027</v>
      </c>
      <c r="M3943" t="s">
        <v>1028</v>
      </c>
      <c r="N3943" t="s">
        <v>921</v>
      </c>
      <c r="O3943">
        <v>1185</v>
      </c>
    </row>
    <row r="3944" spans="1:15" x14ac:dyDescent="0.35">
      <c r="A3944" s="189" t="str">
        <f t="shared" si="220"/>
        <v>May</v>
      </c>
      <c r="B3944" s="190" t="str">
        <f t="shared" si="221"/>
        <v>2024</v>
      </c>
      <c r="C3944" s="190" t="str">
        <f t="shared" si="222"/>
        <v>May-2024</v>
      </c>
      <c r="D3944" s="2">
        <v>45443</v>
      </c>
      <c r="E3944" t="s">
        <v>989</v>
      </c>
      <c r="F3944" t="s">
        <v>990</v>
      </c>
      <c r="G3944" t="s">
        <v>991</v>
      </c>
      <c r="H3944" t="s">
        <v>690</v>
      </c>
      <c r="I3944" t="s">
        <v>1021</v>
      </c>
      <c r="J3944" t="s">
        <v>1022</v>
      </c>
      <c r="K3944" t="s">
        <v>1029</v>
      </c>
      <c r="L3944" t="s">
        <v>1030</v>
      </c>
      <c r="M3944" t="s">
        <v>1031</v>
      </c>
      <c r="N3944" t="s">
        <v>1528</v>
      </c>
      <c r="O3944">
        <v>80</v>
      </c>
    </row>
    <row r="3945" spans="1:15" x14ac:dyDescent="0.35">
      <c r="A3945" s="189" t="str">
        <f t="shared" si="220"/>
        <v>May</v>
      </c>
      <c r="B3945" s="190" t="str">
        <f t="shared" si="221"/>
        <v>2024</v>
      </c>
      <c r="C3945" s="190" t="str">
        <f t="shared" si="222"/>
        <v>May-2024</v>
      </c>
      <c r="D3945" s="2">
        <v>45443</v>
      </c>
      <c r="E3945" t="s">
        <v>989</v>
      </c>
      <c r="F3945" t="s">
        <v>990</v>
      </c>
      <c r="G3945" t="s">
        <v>991</v>
      </c>
      <c r="H3945" t="s">
        <v>690</v>
      </c>
      <c r="I3945" t="s">
        <v>1021</v>
      </c>
      <c r="J3945" t="s">
        <v>1022</v>
      </c>
      <c r="K3945" t="s">
        <v>1029</v>
      </c>
      <c r="L3945" t="s">
        <v>1030</v>
      </c>
      <c r="M3945" t="s">
        <v>1031</v>
      </c>
      <c r="N3945" t="s">
        <v>1529</v>
      </c>
      <c r="O3945" t="s">
        <v>958</v>
      </c>
    </row>
    <row r="3946" spans="1:15" x14ac:dyDescent="0.35">
      <c r="A3946" s="189" t="str">
        <f t="shared" si="220"/>
        <v>May</v>
      </c>
      <c r="B3946" s="190" t="str">
        <f t="shared" si="221"/>
        <v>2024</v>
      </c>
      <c r="C3946" s="190" t="str">
        <f t="shared" si="222"/>
        <v>May-2024</v>
      </c>
      <c r="D3946" s="2">
        <v>45443</v>
      </c>
      <c r="E3946" t="s">
        <v>989</v>
      </c>
      <c r="F3946" t="s">
        <v>990</v>
      </c>
      <c r="G3946" t="s">
        <v>991</v>
      </c>
      <c r="H3946" t="s">
        <v>690</v>
      </c>
      <c r="I3946" t="s">
        <v>1021</v>
      </c>
      <c r="J3946" t="s">
        <v>1022</v>
      </c>
      <c r="K3946" t="s">
        <v>1029</v>
      </c>
      <c r="L3946" t="s">
        <v>1030</v>
      </c>
      <c r="M3946" t="s">
        <v>1031</v>
      </c>
      <c r="N3946" t="s">
        <v>919</v>
      </c>
      <c r="O3946">
        <v>515</v>
      </c>
    </row>
    <row r="3947" spans="1:15" x14ac:dyDescent="0.35">
      <c r="A3947" s="189" t="str">
        <f t="shared" si="220"/>
        <v>May</v>
      </c>
      <c r="B3947" s="190" t="str">
        <f t="shared" si="221"/>
        <v>2024</v>
      </c>
      <c r="C3947" s="190" t="str">
        <f t="shared" si="222"/>
        <v>May-2024</v>
      </c>
      <c r="D3947" s="2">
        <v>45443</v>
      </c>
      <c r="E3947" t="s">
        <v>989</v>
      </c>
      <c r="F3947" t="s">
        <v>990</v>
      </c>
      <c r="G3947" t="s">
        <v>991</v>
      </c>
      <c r="H3947" t="s">
        <v>690</v>
      </c>
      <c r="I3947" t="s">
        <v>1021</v>
      </c>
      <c r="J3947" t="s">
        <v>1022</v>
      </c>
      <c r="K3947" t="s">
        <v>1029</v>
      </c>
      <c r="L3947" t="s">
        <v>1030</v>
      </c>
      <c r="M3947" t="s">
        <v>1031</v>
      </c>
      <c r="N3947" t="s">
        <v>920</v>
      </c>
      <c r="O3947">
        <v>2515</v>
      </c>
    </row>
    <row r="3948" spans="1:15" x14ac:dyDescent="0.35">
      <c r="A3948" s="189" t="str">
        <f t="shared" si="220"/>
        <v>May</v>
      </c>
      <c r="B3948" s="190" t="str">
        <f t="shared" si="221"/>
        <v>2024</v>
      </c>
      <c r="C3948" s="190" t="str">
        <f t="shared" si="222"/>
        <v>May-2024</v>
      </c>
      <c r="D3948" s="2">
        <v>45443</v>
      </c>
      <c r="E3948" t="s">
        <v>989</v>
      </c>
      <c r="F3948" t="s">
        <v>990</v>
      </c>
      <c r="G3948" t="s">
        <v>991</v>
      </c>
      <c r="H3948" t="s">
        <v>690</v>
      </c>
      <c r="I3948" t="s">
        <v>1021</v>
      </c>
      <c r="J3948" t="s">
        <v>1022</v>
      </c>
      <c r="K3948" t="s">
        <v>1029</v>
      </c>
      <c r="L3948" t="s">
        <v>1030</v>
      </c>
      <c r="M3948" t="s">
        <v>1031</v>
      </c>
      <c r="N3948" t="s">
        <v>922</v>
      </c>
      <c r="O3948">
        <v>310</v>
      </c>
    </row>
    <row r="3949" spans="1:15" x14ac:dyDescent="0.35">
      <c r="A3949" s="189" t="str">
        <f t="shared" si="220"/>
        <v>May</v>
      </c>
      <c r="B3949" s="190" t="str">
        <f t="shared" si="221"/>
        <v>2024</v>
      </c>
      <c r="C3949" s="190" t="str">
        <f t="shared" si="222"/>
        <v>May-2024</v>
      </c>
      <c r="D3949" s="2">
        <v>45443</v>
      </c>
      <c r="E3949" t="s">
        <v>989</v>
      </c>
      <c r="F3949" t="s">
        <v>990</v>
      </c>
      <c r="G3949" t="s">
        <v>991</v>
      </c>
      <c r="H3949" t="s">
        <v>690</v>
      </c>
      <c r="I3949" t="s">
        <v>1021</v>
      </c>
      <c r="J3949" t="s">
        <v>1022</v>
      </c>
      <c r="K3949" t="s">
        <v>1029</v>
      </c>
      <c r="L3949" t="s">
        <v>1030</v>
      </c>
      <c r="M3949" t="s">
        <v>1031</v>
      </c>
      <c r="N3949" t="s">
        <v>921</v>
      </c>
      <c r="O3949">
        <v>580</v>
      </c>
    </row>
    <row r="3950" spans="1:15" x14ac:dyDescent="0.35">
      <c r="A3950" s="189" t="str">
        <f t="shared" si="220"/>
        <v>May</v>
      </c>
      <c r="B3950" s="190" t="str">
        <f t="shared" si="221"/>
        <v>2024</v>
      </c>
      <c r="C3950" s="190" t="str">
        <f t="shared" si="222"/>
        <v>May-2024</v>
      </c>
      <c r="D3950" s="2">
        <v>45443</v>
      </c>
      <c r="E3950" t="s">
        <v>989</v>
      </c>
      <c r="F3950" t="s">
        <v>990</v>
      </c>
      <c r="G3950" t="s">
        <v>991</v>
      </c>
      <c r="H3950" t="s">
        <v>697</v>
      </c>
      <c r="I3950" t="s">
        <v>1032</v>
      </c>
      <c r="J3950" t="s">
        <v>1033</v>
      </c>
      <c r="K3950" t="s">
        <v>1034</v>
      </c>
      <c r="L3950" t="s">
        <v>1035</v>
      </c>
      <c r="M3950" t="s">
        <v>1036</v>
      </c>
      <c r="N3950" t="s">
        <v>1528</v>
      </c>
      <c r="O3950">
        <v>215</v>
      </c>
    </row>
    <row r="3951" spans="1:15" x14ac:dyDescent="0.35">
      <c r="A3951" s="189" t="str">
        <f t="shared" si="220"/>
        <v>May</v>
      </c>
      <c r="B3951" s="190" t="str">
        <f t="shared" si="221"/>
        <v>2024</v>
      </c>
      <c r="C3951" s="190" t="str">
        <f t="shared" si="222"/>
        <v>May-2024</v>
      </c>
      <c r="D3951" s="2">
        <v>45443</v>
      </c>
      <c r="E3951" t="s">
        <v>989</v>
      </c>
      <c r="F3951" t="s">
        <v>990</v>
      </c>
      <c r="G3951" t="s">
        <v>991</v>
      </c>
      <c r="H3951" t="s">
        <v>697</v>
      </c>
      <c r="I3951" t="s">
        <v>1032</v>
      </c>
      <c r="J3951" t="s">
        <v>1033</v>
      </c>
      <c r="K3951" t="s">
        <v>1034</v>
      </c>
      <c r="L3951" t="s">
        <v>1035</v>
      </c>
      <c r="M3951" t="s">
        <v>1036</v>
      </c>
      <c r="N3951" t="s">
        <v>1529</v>
      </c>
      <c r="O3951" t="s">
        <v>958</v>
      </c>
    </row>
    <row r="3952" spans="1:15" x14ac:dyDescent="0.35">
      <c r="A3952" s="189" t="str">
        <f t="shared" si="220"/>
        <v>May</v>
      </c>
      <c r="B3952" s="190" t="str">
        <f t="shared" si="221"/>
        <v>2024</v>
      </c>
      <c r="C3952" s="190" t="str">
        <f t="shared" si="222"/>
        <v>May-2024</v>
      </c>
      <c r="D3952" s="2">
        <v>45443</v>
      </c>
      <c r="E3952" t="s">
        <v>989</v>
      </c>
      <c r="F3952" t="s">
        <v>990</v>
      </c>
      <c r="G3952" t="s">
        <v>991</v>
      </c>
      <c r="H3952" t="s">
        <v>697</v>
      </c>
      <c r="I3952" t="s">
        <v>1032</v>
      </c>
      <c r="J3952" t="s">
        <v>1033</v>
      </c>
      <c r="K3952" t="s">
        <v>1034</v>
      </c>
      <c r="L3952" t="s">
        <v>1035</v>
      </c>
      <c r="M3952" t="s">
        <v>1036</v>
      </c>
      <c r="N3952" t="s">
        <v>919</v>
      </c>
      <c r="O3952">
        <v>920</v>
      </c>
    </row>
    <row r="3953" spans="1:15" x14ac:dyDescent="0.35">
      <c r="A3953" s="189" t="str">
        <f t="shared" si="220"/>
        <v>May</v>
      </c>
      <c r="B3953" s="190" t="str">
        <f t="shared" si="221"/>
        <v>2024</v>
      </c>
      <c r="C3953" s="190" t="str">
        <f t="shared" si="222"/>
        <v>May-2024</v>
      </c>
      <c r="D3953" s="2">
        <v>45443</v>
      </c>
      <c r="E3953" t="s">
        <v>989</v>
      </c>
      <c r="F3953" t="s">
        <v>990</v>
      </c>
      <c r="G3953" t="s">
        <v>991</v>
      </c>
      <c r="H3953" t="s">
        <v>697</v>
      </c>
      <c r="I3953" t="s">
        <v>1032</v>
      </c>
      <c r="J3953" t="s">
        <v>1033</v>
      </c>
      <c r="K3953" t="s">
        <v>1034</v>
      </c>
      <c r="L3953" t="s">
        <v>1035</v>
      </c>
      <c r="M3953" t="s">
        <v>1036</v>
      </c>
      <c r="N3953" t="s">
        <v>920</v>
      </c>
      <c r="O3953">
        <v>5980</v>
      </c>
    </row>
    <row r="3954" spans="1:15" x14ac:dyDescent="0.35">
      <c r="A3954" s="189" t="str">
        <f t="shared" si="220"/>
        <v>May</v>
      </c>
      <c r="B3954" s="190" t="str">
        <f t="shared" si="221"/>
        <v>2024</v>
      </c>
      <c r="C3954" s="190" t="str">
        <f t="shared" si="222"/>
        <v>May-2024</v>
      </c>
      <c r="D3954" s="2">
        <v>45443</v>
      </c>
      <c r="E3954" t="s">
        <v>989</v>
      </c>
      <c r="F3954" t="s">
        <v>990</v>
      </c>
      <c r="G3954" t="s">
        <v>991</v>
      </c>
      <c r="H3954" t="s">
        <v>697</v>
      </c>
      <c r="I3954" t="s">
        <v>1032</v>
      </c>
      <c r="J3954" t="s">
        <v>1033</v>
      </c>
      <c r="K3954" t="s">
        <v>1034</v>
      </c>
      <c r="L3954" t="s">
        <v>1035</v>
      </c>
      <c r="M3954" t="s">
        <v>1036</v>
      </c>
      <c r="N3954" t="s">
        <v>922</v>
      </c>
      <c r="O3954">
        <v>585</v>
      </c>
    </row>
    <row r="3955" spans="1:15" x14ac:dyDescent="0.35">
      <c r="A3955" s="189" t="str">
        <f t="shared" si="220"/>
        <v>May</v>
      </c>
      <c r="B3955" s="190" t="str">
        <f t="shared" si="221"/>
        <v>2024</v>
      </c>
      <c r="C3955" s="190" t="str">
        <f t="shared" si="222"/>
        <v>May-2024</v>
      </c>
      <c r="D3955" s="2">
        <v>45443</v>
      </c>
      <c r="E3955" t="s">
        <v>989</v>
      </c>
      <c r="F3955" t="s">
        <v>990</v>
      </c>
      <c r="G3955" t="s">
        <v>991</v>
      </c>
      <c r="H3955" t="s">
        <v>697</v>
      </c>
      <c r="I3955" t="s">
        <v>1032</v>
      </c>
      <c r="J3955" t="s">
        <v>1033</v>
      </c>
      <c r="K3955" t="s">
        <v>1034</v>
      </c>
      <c r="L3955" t="s">
        <v>1035</v>
      </c>
      <c r="M3955" t="s">
        <v>1036</v>
      </c>
      <c r="N3955" t="s">
        <v>921</v>
      </c>
      <c r="O3955">
        <v>2470</v>
      </c>
    </row>
    <row r="3956" spans="1:15" x14ac:dyDescent="0.35">
      <c r="A3956" s="189" t="str">
        <f t="shared" si="220"/>
        <v>May</v>
      </c>
      <c r="B3956" s="190" t="str">
        <f t="shared" si="221"/>
        <v>2024</v>
      </c>
      <c r="C3956" s="190" t="str">
        <f t="shared" si="222"/>
        <v>May-2024</v>
      </c>
      <c r="D3956" s="2">
        <v>45443</v>
      </c>
      <c r="E3956" t="s">
        <v>1037</v>
      </c>
      <c r="F3956" t="s">
        <v>1038</v>
      </c>
      <c r="G3956" t="s">
        <v>1039</v>
      </c>
      <c r="H3956" t="s">
        <v>664</v>
      </c>
      <c r="I3956" t="s">
        <v>1040</v>
      </c>
      <c r="J3956" t="s">
        <v>1041</v>
      </c>
      <c r="K3956" t="s">
        <v>1042</v>
      </c>
      <c r="L3956" t="s">
        <v>1043</v>
      </c>
      <c r="M3956" t="s">
        <v>1044</v>
      </c>
      <c r="N3956" t="s">
        <v>1528</v>
      </c>
      <c r="O3956">
        <v>105</v>
      </c>
    </row>
    <row r="3957" spans="1:15" x14ac:dyDescent="0.35">
      <c r="A3957" s="189" t="str">
        <f t="shared" si="220"/>
        <v>May</v>
      </c>
      <c r="B3957" s="190" t="str">
        <f t="shared" si="221"/>
        <v>2024</v>
      </c>
      <c r="C3957" s="190" t="str">
        <f t="shared" si="222"/>
        <v>May-2024</v>
      </c>
      <c r="D3957" s="2">
        <v>45443</v>
      </c>
      <c r="E3957" t="s">
        <v>1037</v>
      </c>
      <c r="F3957" t="s">
        <v>1038</v>
      </c>
      <c r="G3957" t="s">
        <v>1039</v>
      </c>
      <c r="H3957" t="s">
        <v>664</v>
      </c>
      <c r="I3957" t="s">
        <v>1040</v>
      </c>
      <c r="J3957" t="s">
        <v>1041</v>
      </c>
      <c r="K3957" t="s">
        <v>1042</v>
      </c>
      <c r="L3957" t="s">
        <v>1043</v>
      </c>
      <c r="M3957" t="s">
        <v>1044</v>
      </c>
      <c r="N3957" t="s">
        <v>1529</v>
      </c>
      <c r="O3957" t="s">
        <v>958</v>
      </c>
    </row>
    <row r="3958" spans="1:15" x14ac:dyDescent="0.35">
      <c r="A3958" s="189" t="str">
        <f t="shared" si="220"/>
        <v>May</v>
      </c>
      <c r="B3958" s="190" t="str">
        <f t="shared" si="221"/>
        <v>2024</v>
      </c>
      <c r="C3958" s="190" t="str">
        <f t="shared" si="222"/>
        <v>May-2024</v>
      </c>
      <c r="D3958" s="2">
        <v>45443</v>
      </c>
      <c r="E3958" t="s">
        <v>1037</v>
      </c>
      <c r="F3958" t="s">
        <v>1038</v>
      </c>
      <c r="G3958" t="s">
        <v>1039</v>
      </c>
      <c r="H3958" t="s">
        <v>664</v>
      </c>
      <c r="I3958" t="s">
        <v>1040</v>
      </c>
      <c r="J3958" t="s">
        <v>1041</v>
      </c>
      <c r="K3958" t="s">
        <v>1042</v>
      </c>
      <c r="L3958" t="s">
        <v>1043</v>
      </c>
      <c r="M3958" t="s">
        <v>1044</v>
      </c>
      <c r="N3958" t="s">
        <v>919</v>
      </c>
      <c r="O3958">
        <v>1080</v>
      </c>
    </row>
    <row r="3959" spans="1:15" x14ac:dyDescent="0.35">
      <c r="A3959" s="189" t="str">
        <f t="shared" si="220"/>
        <v>May</v>
      </c>
      <c r="B3959" s="190" t="str">
        <f t="shared" si="221"/>
        <v>2024</v>
      </c>
      <c r="C3959" s="190" t="str">
        <f t="shared" si="222"/>
        <v>May-2024</v>
      </c>
      <c r="D3959" s="2">
        <v>45443</v>
      </c>
      <c r="E3959" t="s">
        <v>1037</v>
      </c>
      <c r="F3959" t="s">
        <v>1038</v>
      </c>
      <c r="G3959" t="s">
        <v>1039</v>
      </c>
      <c r="H3959" t="s">
        <v>664</v>
      </c>
      <c r="I3959" t="s">
        <v>1040</v>
      </c>
      <c r="J3959" t="s">
        <v>1041</v>
      </c>
      <c r="K3959" t="s">
        <v>1042</v>
      </c>
      <c r="L3959" t="s">
        <v>1043</v>
      </c>
      <c r="M3959" t="s">
        <v>1044</v>
      </c>
      <c r="N3959" t="s">
        <v>920</v>
      </c>
      <c r="O3959">
        <v>3480</v>
      </c>
    </row>
    <row r="3960" spans="1:15" x14ac:dyDescent="0.35">
      <c r="A3960" s="189" t="str">
        <f t="shared" si="220"/>
        <v>May</v>
      </c>
      <c r="B3960" s="190" t="str">
        <f t="shared" si="221"/>
        <v>2024</v>
      </c>
      <c r="C3960" s="190" t="str">
        <f t="shared" si="222"/>
        <v>May-2024</v>
      </c>
      <c r="D3960" s="2">
        <v>45443</v>
      </c>
      <c r="E3960" t="s">
        <v>1037</v>
      </c>
      <c r="F3960" t="s">
        <v>1038</v>
      </c>
      <c r="G3960" t="s">
        <v>1039</v>
      </c>
      <c r="H3960" t="s">
        <v>664</v>
      </c>
      <c r="I3960" t="s">
        <v>1040</v>
      </c>
      <c r="J3960" t="s">
        <v>1041</v>
      </c>
      <c r="K3960" t="s">
        <v>1042</v>
      </c>
      <c r="L3960" t="s">
        <v>1043</v>
      </c>
      <c r="M3960" t="s">
        <v>1044</v>
      </c>
      <c r="N3960" t="s">
        <v>922</v>
      </c>
      <c r="O3960">
        <v>600</v>
      </c>
    </row>
    <row r="3961" spans="1:15" x14ac:dyDescent="0.35">
      <c r="A3961" s="189" t="str">
        <f t="shared" si="220"/>
        <v>May</v>
      </c>
      <c r="B3961" s="190" t="str">
        <f t="shared" si="221"/>
        <v>2024</v>
      </c>
      <c r="C3961" s="190" t="str">
        <f t="shared" si="222"/>
        <v>May-2024</v>
      </c>
      <c r="D3961" s="2">
        <v>45443</v>
      </c>
      <c r="E3961" t="s">
        <v>1037</v>
      </c>
      <c r="F3961" t="s">
        <v>1038</v>
      </c>
      <c r="G3961" t="s">
        <v>1039</v>
      </c>
      <c r="H3961" t="s">
        <v>664</v>
      </c>
      <c r="I3961" t="s">
        <v>1040</v>
      </c>
      <c r="J3961" t="s">
        <v>1041</v>
      </c>
      <c r="K3961" t="s">
        <v>1042</v>
      </c>
      <c r="L3961" t="s">
        <v>1043</v>
      </c>
      <c r="M3961" t="s">
        <v>1044</v>
      </c>
      <c r="N3961" t="s">
        <v>921</v>
      </c>
      <c r="O3961">
        <v>1820</v>
      </c>
    </row>
    <row r="3962" spans="1:15" x14ac:dyDescent="0.35">
      <c r="A3962" s="189" t="str">
        <f t="shared" si="220"/>
        <v>May</v>
      </c>
      <c r="B3962" s="190" t="str">
        <f t="shared" si="221"/>
        <v>2024</v>
      </c>
      <c r="C3962" s="190" t="str">
        <f t="shared" si="222"/>
        <v>May-2024</v>
      </c>
      <c r="D3962" s="2">
        <v>45443</v>
      </c>
      <c r="E3962" t="s">
        <v>1037</v>
      </c>
      <c r="F3962" t="s">
        <v>1038</v>
      </c>
      <c r="G3962" t="s">
        <v>1039</v>
      </c>
      <c r="H3962" t="s">
        <v>667</v>
      </c>
      <c r="I3962" t="s">
        <v>1045</v>
      </c>
      <c r="J3962" t="s">
        <v>1046</v>
      </c>
      <c r="K3962" t="s">
        <v>1047</v>
      </c>
      <c r="L3962" t="s">
        <v>1048</v>
      </c>
      <c r="M3962" t="s">
        <v>1049</v>
      </c>
      <c r="N3962" t="s">
        <v>1528</v>
      </c>
      <c r="O3962">
        <v>565</v>
      </c>
    </row>
    <row r="3963" spans="1:15" x14ac:dyDescent="0.35">
      <c r="A3963" s="189" t="str">
        <f t="shared" si="220"/>
        <v>May</v>
      </c>
      <c r="B3963" s="190" t="str">
        <f t="shared" si="221"/>
        <v>2024</v>
      </c>
      <c r="C3963" s="190" t="str">
        <f t="shared" si="222"/>
        <v>May-2024</v>
      </c>
      <c r="D3963" s="2">
        <v>45443</v>
      </c>
      <c r="E3963" t="s">
        <v>1037</v>
      </c>
      <c r="F3963" t="s">
        <v>1038</v>
      </c>
      <c r="G3963" t="s">
        <v>1039</v>
      </c>
      <c r="H3963" t="s">
        <v>667</v>
      </c>
      <c r="I3963" t="s">
        <v>1045</v>
      </c>
      <c r="J3963" t="s">
        <v>1046</v>
      </c>
      <c r="K3963" t="s">
        <v>1047</v>
      </c>
      <c r="L3963" t="s">
        <v>1048</v>
      </c>
      <c r="M3963" t="s">
        <v>1049</v>
      </c>
      <c r="N3963" t="s">
        <v>1529</v>
      </c>
      <c r="O3963">
        <v>5</v>
      </c>
    </row>
    <row r="3964" spans="1:15" x14ac:dyDescent="0.35">
      <c r="A3964" s="189" t="str">
        <f t="shared" si="220"/>
        <v>May</v>
      </c>
      <c r="B3964" s="190" t="str">
        <f t="shared" si="221"/>
        <v>2024</v>
      </c>
      <c r="C3964" s="190" t="str">
        <f t="shared" si="222"/>
        <v>May-2024</v>
      </c>
      <c r="D3964" s="2">
        <v>45443</v>
      </c>
      <c r="E3964" t="s">
        <v>1037</v>
      </c>
      <c r="F3964" t="s">
        <v>1038</v>
      </c>
      <c r="G3964" t="s">
        <v>1039</v>
      </c>
      <c r="H3964" t="s">
        <v>667</v>
      </c>
      <c r="I3964" t="s">
        <v>1045</v>
      </c>
      <c r="J3964" t="s">
        <v>1046</v>
      </c>
      <c r="K3964" t="s">
        <v>1047</v>
      </c>
      <c r="L3964" t="s">
        <v>1048</v>
      </c>
      <c r="M3964" t="s">
        <v>1049</v>
      </c>
      <c r="N3964" t="s">
        <v>919</v>
      </c>
      <c r="O3964">
        <v>460</v>
      </c>
    </row>
    <row r="3965" spans="1:15" x14ac:dyDescent="0.35">
      <c r="A3965" s="189" t="str">
        <f t="shared" si="220"/>
        <v>May</v>
      </c>
      <c r="B3965" s="190" t="str">
        <f t="shared" si="221"/>
        <v>2024</v>
      </c>
      <c r="C3965" s="190" t="str">
        <f t="shared" si="222"/>
        <v>May-2024</v>
      </c>
      <c r="D3965" s="2">
        <v>45443</v>
      </c>
      <c r="E3965" t="s">
        <v>1037</v>
      </c>
      <c r="F3965" t="s">
        <v>1038</v>
      </c>
      <c r="G3965" t="s">
        <v>1039</v>
      </c>
      <c r="H3965" t="s">
        <v>667</v>
      </c>
      <c r="I3965" t="s">
        <v>1045</v>
      </c>
      <c r="J3965" t="s">
        <v>1046</v>
      </c>
      <c r="K3965" t="s">
        <v>1047</v>
      </c>
      <c r="L3965" t="s">
        <v>1048</v>
      </c>
      <c r="M3965" t="s">
        <v>1049</v>
      </c>
      <c r="N3965" t="s">
        <v>920</v>
      </c>
      <c r="O3965">
        <v>4425</v>
      </c>
    </row>
    <row r="3966" spans="1:15" x14ac:dyDescent="0.35">
      <c r="A3966" s="189" t="str">
        <f t="shared" si="220"/>
        <v>May</v>
      </c>
      <c r="B3966" s="190" t="str">
        <f t="shared" si="221"/>
        <v>2024</v>
      </c>
      <c r="C3966" s="190" t="str">
        <f t="shared" si="222"/>
        <v>May-2024</v>
      </c>
      <c r="D3966" s="2">
        <v>45443</v>
      </c>
      <c r="E3966" t="s">
        <v>1037</v>
      </c>
      <c r="F3966" t="s">
        <v>1038</v>
      </c>
      <c r="G3966" t="s">
        <v>1039</v>
      </c>
      <c r="H3966" t="s">
        <v>667</v>
      </c>
      <c r="I3966" t="s">
        <v>1045</v>
      </c>
      <c r="J3966" t="s">
        <v>1046</v>
      </c>
      <c r="K3966" t="s">
        <v>1047</v>
      </c>
      <c r="L3966" t="s">
        <v>1048</v>
      </c>
      <c r="M3966" t="s">
        <v>1049</v>
      </c>
      <c r="N3966" t="s">
        <v>922</v>
      </c>
      <c r="O3966">
        <v>1625</v>
      </c>
    </row>
    <row r="3967" spans="1:15" x14ac:dyDescent="0.35">
      <c r="A3967" s="189" t="str">
        <f t="shared" si="220"/>
        <v>May</v>
      </c>
      <c r="B3967" s="190" t="str">
        <f t="shared" si="221"/>
        <v>2024</v>
      </c>
      <c r="C3967" s="190" t="str">
        <f t="shared" si="222"/>
        <v>May-2024</v>
      </c>
      <c r="D3967" s="2">
        <v>45443</v>
      </c>
      <c r="E3967" t="s">
        <v>1037</v>
      </c>
      <c r="F3967" t="s">
        <v>1038</v>
      </c>
      <c r="G3967" t="s">
        <v>1039</v>
      </c>
      <c r="H3967" t="s">
        <v>667</v>
      </c>
      <c r="I3967" t="s">
        <v>1045</v>
      </c>
      <c r="J3967" t="s">
        <v>1046</v>
      </c>
      <c r="K3967" t="s">
        <v>1047</v>
      </c>
      <c r="L3967" t="s">
        <v>1048</v>
      </c>
      <c r="M3967" t="s">
        <v>1049</v>
      </c>
      <c r="N3967" t="s">
        <v>921</v>
      </c>
      <c r="O3967">
        <v>2075</v>
      </c>
    </row>
    <row r="3968" spans="1:15" x14ac:dyDescent="0.35">
      <c r="A3968" s="189" t="str">
        <f t="shared" si="220"/>
        <v>May</v>
      </c>
      <c r="B3968" s="190" t="str">
        <f t="shared" si="221"/>
        <v>2024</v>
      </c>
      <c r="C3968" s="190" t="str">
        <f t="shared" si="222"/>
        <v>May-2024</v>
      </c>
      <c r="D3968" s="2">
        <v>45443</v>
      </c>
      <c r="E3968" t="s">
        <v>1037</v>
      </c>
      <c r="F3968" t="s">
        <v>1038</v>
      </c>
      <c r="G3968" t="s">
        <v>1039</v>
      </c>
      <c r="H3968" t="s">
        <v>669</v>
      </c>
      <c r="I3968" t="s">
        <v>1050</v>
      </c>
      <c r="J3968" t="s">
        <v>1051</v>
      </c>
      <c r="K3968" t="s">
        <v>1052</v>
      </c>
      <c r="L3968" t="s">
        <v>1053</v>
      </c>
      <c r="M3968" t="s">
        <v>1054</v>
      </c>
      <c r="N3968" t="s">
        <v>1528</v>
      </c>
      <c r="O3968">
        <v>40</v>
      </c>
    </row>
    <row r="3969" spans="1:15" x14ac:dyDescent="0.35">
      <c r="A3969" s="189" t="str">
        <f t="shared" si="220"/>
        <v>May</v>
      </c>
      <c r="B3969" s="190" t="str">
        <f t="shared" si="221"/>
        <v>2024</v>
      </c>
      <c r="C3969" s="190" t="str">
        <f t="shared" si="222"/>
        <v>May-2024</v>
      </c>
      <c r="D3969" s="2">
        <v>45443</v>
      </c>
      <c r="E3969" t="s">
        <v>1037</v>
      </c>
      <c r="F3969" t="s">
        <v>1038</v>
      </c>
      <c r="G3969" t="s">
        <v>1039</v>
      </c>
      <c r="H3969" t="s">
        <v>669</v>
      </c>
      <c r="I3969" t="s">
        <v>1050</v>
      </c>
      <c r="J3969" t="s">
        <v>1051</v>
      </c>
      <c r="K3969" t="s">
        <v>1052</v>
      </c>
      <c r="L3969" t="s">
        <v>1053</v>
      </c>
      <c r="M3969" t="s">
        <v>1054</v>
      </c>
      <c r="N3969" t="s">
        <v>1529</v>
      </c>
      <c r="O3969">
        <v>25</v>
      </c>
    </row>
    <row r="3970" spans="1:15" x14ac:dyDescent="0.35">
      <c r="A3970" s="189" t="str">
        <f t="shared" si="220"/>
        <v>May</v>
      </c>
      <c r="B3970" s="190" t="str">
        <f t="shared" si="221"/>
        <v>2024</v>
      </c>
      <c r="C3970" s="190" t="str">
        <f t="shared" si="222"/>
        <v>May-2024</v>
      </c>
      <c r="D3970" s="2">
        <v>45443</v>
      </c>
      <c r="E3970" t="s">
        <v>1037</v>
      </c>
      <c r="F3970" t="s">
        <v>1038</v>
      </c>
      <c r="G3970" t="s">
        <v>1039</v>
      </c>
      <c r="H3970" t="s">
        <v>669</v>
      </c>
      <c r="I3970" t="s">
        <v>1050</v>
      </c>
      <c r="J3970" t="s">
        <v>1051</v>
      </c>
      <c r="K3970" t="s">
        <v>1052</v>
      </c>
      <c r="L3970" t="s">
        <v>1053</v>
      </c>
      <c r="M3970" t="s">
        <v>1054</v>
      </c>
      <c r="N3970" t="s">
        <v>919</v>
      </c>
      <c r="O3970">
        <v>480</v>
      </c>
    </row>
    <row r="3971" spans="1:15" x14ac:dyDescent="0.35">
      <c r="A3971" s="189" t="str">
        <f t="shared" ref="A3971:A4034" si="223">TEXT(D3971,"mmm")</f>
        <v>May</v>
      </c>
      <c r="B3971" s="190" t="str">
        <f t="shared" ref="B3971:B4034" si="224">TEXT(D3971,"yyyy")</f>
        <v>2024</v>
      </c>
      <c r="C3971" s="190" t="str">
        <f t="shared" ref="C3971:C4034" si="225">_xlfn.CONCAT(A3971&amp;"-"&amp;B3971)</f>
        <v>May-2024</v>
      </c>
      <c r="D3971" s="2">
        <v>45443</v>
      </c>
      <c r="E3971" t="s">
        <v>1037</v>
      </c>
      <c r="F3971" t="s">
        <v>1038</v>
      </c>
      <c r="G3971" t="s">
        <v>1039</v>
      </c>
      <c r="H3971" t="s">
        <v>669</v>
      </c>
      <c r="I3971" t="s">
        <v>1050</v>
      </c>
      <c r="J3971" t="s">
        <v>1051</v>
      </c>
      <c r="K3971" t="s">
        <v>1052</v>
      </c>
      <c r="L3971" t="s">
        <v>1053</v>
      </c>
      <c r="M3971" t="s">
        <v>1054</v>
      </c>
      <c r="N3971" t="s">
        <v>920</v>
      </c>
      <c r="O3971">
        <v>4960</v>
      </c>
    </row>
    <row r="3972" spans="1:15" x14ac:dyDescent="0.35">
      <c r="A3972" s="189" t="str">
        <f t="shared" si="223"/>
        <v>May</v>
      </c>
      <c r="B3972" s="190" t="str">
        <f t="shared" si="224"/>
        <v>2024</v>
      </c>
      <c r="C3972" s="190" t="str">
        <f t="shared" si="225"/>
        <v>May-2024</v>
      </c>
      <c r="D3972" s="2">
        <v>45443</v>
      </c>
      <c r="E3972" t="s">
        <v>1037</v>
      </c>
      <c r="F3972" t="s">
        <v>1038</v>
      </c>
      <c r="G3972" t="s">
        <v>1039</v>
      </c>
      <c r="H3972" t="s">
        <v>669</v>
      </c>
      <c r="I3972" t="s">
        <v>1050</v>
      </c>
      <c r="J3972" t="s">
        <v>1051</v>
      </c>
      <c r="K3972" t="s">
        <v>1052</v>
      </c>
      <c r="L3972" t="s">
        <v>1053</v>
      </c>
      <c r="M3972" t="s">
        <v>1054</v>
      </c>
      <c r="N3972" t="s">
        <v>922</v>
      </c>
      <c r="O3972">
        <v>1610</v>
      </c>
    </row>
    <row r="3973" spans="1:15" x14ac:dyDescent="0.35">
      <c r="A3973" s="189" t="str">
        <f t="shared" si="223"/>
        <v>May</v>
      </c>
      <c r="B3973" s="190" t="str">
        <f t="shared" si="224"/>
        <v>2024</v>
      </c>
      <c r="C3973" s="190" t="str">
        <f t="shared" si="225"/>
        <v>May-2024</v>
      </c>
      <c r="D3973" s="2">
        <v>45443</v>
      </c>
      <c r="E3973" t="s">
        <v>1037</v>
      </c>
      <c r="F3973" t="s">
        <v>1038</v>
      </c>
      <c r="G3973" t="s">
        <v>1039</v>
      </c>
      <c r="H3973" t="s">
        <v>669</v>
      </c>
      <c r="I3973" t="s">
        <v>1050</v>
      </c>
      <c r="J3973" t="s">
        <v>1051</v>
      </c>
      <c r="K3973" t="s">
        <v>1052</v>
      </c>
      <c r="L3973" t="s">
        <v>1053</v>
      </c>
      <c r="M3973" t="s">
        <v>1054</v>
      </c>
      <c r="N3973" t="s">
        <v>921</v>
      </c>
      <c r="O3973">
        <v>3390</v>
      </c>
    </row>
    <row r="3974" spans="1:15" x14ac:dyDescent="0.35">
      <c r="A3974" s="189" t="str">
        <f t="shared" si="223"/>
        <v>May</v>
      </c>
      <c r="B3974" s="190" t="str">
        <f t="shared" si="224"/>
        <v>2024</v>
      </c>
      <c r="C3974" s="190" t="str">
        <f t="shared" si="225"/>
        <v>May-2024</v>
      </c>
      <c r="D3974" s="2">
        <v>45443</v>
      </c>
      <c r="E3974" t="s">
        <v>1037</v>
      </c>
      <c r="F3974" t="s">
        <v>1038</v>
      </c>
      <c r="G3974" t="s">
        <v>1039</v>
      </c>
      <c r="H3974" t="s">
        <v>672</v>
      </c>
      <c r="I3974" t="s">
        <v>1055</v>
      </c>
      <c r="J3974" t="s">
        <v>1056</v>
      </c>
      <c r="K3974" t="s">
        <v>1057</v>
      </c>
      <c r="L3974" t="s">
        <v>1058</v>
      </c>
      <c r="M3974" t="s">
        <v>1059</v>
      </c>
      <c r="N3974" t="s">
        <v>1528</v>
      </c>
      <c r="O3974">
        <v>40</v>
      </c>
    </row>
    <row r="3975" spans="1:15" x14ac:dyDescent="0.35">
      <c r="A3975" s="189" t="str">
        <f t="shared" si="223"/>
        <v>May</v>
      </c>
      <c r="B3975" s="190" t="str">
        <f t="shared" si="224"/>
        <v>2024</v>
      </c>
      <c r="C3975" s="190" t="str">
        <f t="shared" si="225"/>
        <v>May-2024</v>
      </c>
      <c r="D3975" s="2">
        <v>45443</v>
      </c>
      <c r="E3975" t="s">
        <v>1037</v>
      </c>
      <c r="F3975" t="s">
        <v>1038</v>
      </c>
      <c r="G3975" t="s">
        <v>1039</v>
      </c>
      <c r="H3975" t="s">
        <v>672</v>
      </c>
      <c r="I3975" t="s">
        <v>1055</v>
      </c>
      <c r="J3975" t="s">
        <v>1056</v>
      </c>
      <c r="K3975" t="s">
        <v>1057</v>
      </c>
      <c r="L3975" t="s">
        <v>1058</v>
      </c>
      <c r="M3975" t="s">
        <v>1059</v>
      </c>
      <c r="N3975" t="s">
        <v>1529</v>
      </c>
      <c r="O3975">
        <v>15</v>
      </c>
    </row>
    <row r="3976" spans="1:15" x14ac:dyDescent="0.35">
      <c r="A3976" s="189" t="str">
        <f t="shared" si="223"/>
        <v>May</v>
      </c>
      <c r="B3976" s="190" t="str">
        <f t="shared" si="224"/>
        <v>2024</v>
      </c>
      <c r="C3976" s="190" t="str">
        <f t="shared" si="225"/>
        <v>May-2024</v>
      </c>
      <c r="D3976" s="2">
        <v>45443</v>
      </c>
      <c r="E3976" t="s">
        <v>1037</v>
      </c>
      <c r="F3976" t="s">
        <v>1038</v>
      </c>
      <c r="G3976" t="s">
        <v>1039</v>
      </c>
      <c r="H3976" t="s">
        <v>672</v>
      </c>
      <c r="I3976" t="s">
        <v>1055</v>
      </c>
      <c r="J3976" t="s">
        <v>1056</v>
      </c>
      <c r="K3976" t="s">
        <v>1057</v>
      </c>
      <c r="L3976" t="s">
        <v>1058</v>
      </c>
      <c r="M3976" t="s">
        <v>1059</v>
      </c>
      <c r="N3976" t="s">
        <v>919</v>
      </c>
      <c r="O3976">
        <v>125</v>
      </c>
    </row>
    <row r="3977" spans="1:15" x14ac:dyDescent="0.35">
      <c r="A3977" s="189" t="str">
        <f t="shared" si="223"/>
        <v>May</v>
      </c>
      <c r="B3977" s="190" t="str">
        <f t="shared" si="224"/>
        <v>2024</v>
      </c>
      <c r="C3977" s="190" t="str">
        <f t="shared" si="225"/>
        <v>May-2024</v>
      </c>
      <c r="D3977" s="2">
        <v>45443</v>
      </c>
      <c r="E3977" t="s">
        <v>1037</v>
      </c>
      <c r="F3977" t="s">
        <v>1038</v>
      </c>
      <c r="G3977" t="s">
        <v>1039</v>
      </c>
      <c r="H3977" t="s">
        <v>672</v>
      </c>
      <c r="I3977" t="s">
        <v>1055</v>
      </c>
      <c r="J3977" t="s">
        <v>1056</v>
      </c>
      <c r="K3977" t="s">
        <v>1057</v>
      </c>
      <c r="L3977" t="s">
        <v>1058</v>
      </c>
      <c r="M3977" t="s">
        <v>1059</v>
      </c>
      <c r="N3977" t="s">
        <v>920</v>
      </c>
      <c r="O3977">
        <v>3520</v>
      </c>
    </row>
    <row r="3978" spans="1:15" x14ac:dyDescent="0.35">
      <c r="A3978" s="189" t="str">
        <f t="shared" si="223"/>
        <v>May</v>
      </c>
      <c r="B3978" s="190" t="str">
        <f t="shared" si="224"/>
        <v>2024</v>
      </c>
      <c r="C3978" s="190" t="str">
        <f t="shared" si="225"/>
        <v>May-2024</v>
      </c>
      <c r="D3978" s="2">
        <v>45443</v>
      </c>
      <c r="E3978" t="s">
        <v>1037</v>
      </c>
      <c r="F3978" t="s">
        <v>1038</v>
      </c>
      <c r="G3978" t="s">
        <v>1039</v>
      </c>
      <c r="H3978" t="s">
        <v>672</v>
      </c>
      <c r="I3978" t="s">
        <v>1055</v>
      </c>
      <c r="J3978" t="s">
        <v>1056</v>
      </c>
      <c r="K3978" t="s">
        <v>1057</v>
      </c>
      <c r="L3978" t="s">
        <v>1058</v>
      </c>
      <c r="M3978" t="s">
        <v>1059</v>
      </c>
      <c r="N3978" t="s">
        <v>922</v>
      </c>
      <c r="O3978">
        <v>1685</v>
      </c>
    </row>
    <row r="3979" spans="1:15" x14ac:dyDescent="0.35">
      <c r="A3979" s="189" t="str">
        <f t="shared" si="223"/>
        <v>May</v>
      </c>
      <c r="B3979" s="190" t="str">
        <f t="shared" si="224"/>
        <v>2024</v>
      </c>
      <c r="C3979" s="190" t="str">
        <f t="shared" si="225"/>
        <v>May-2024</v>
      </c>
      <c r="D3979" s="2">
        <v>45443</v>
      </c>
      <c r="E3979" t="s">
        <v>1037</v>
      </c>
      <c r="F3979" t="s">
        <v>1038</v>
      </c>
      <c r="G3979" t="s">
        <v>1039</v>
      </c>
      <c r="H3979" t="s">
        <v>672</v>
      </c>
      <c r="I3979" t="s">
        <v>1055</v>
      </c>
      <c r="J3979" t="s">
        <v>1056</v>
      </c>
      <c r="K3979" t="s">
        <v>1057</v>
      </c>
      <c r="L3979" t="s">
        <v>1058</v>
      </c>
      <c r="M3979" t="s">
        <v>1059</v>
      </c>
      <c r="N3979" t="s">
        <v>921</v>
      </c>
      <c r="O3979">
        <v>3215</v>
      </c>
    </row>
    <row r="3980" spans="1:15" x14ac:dyDescent="0.35">
      <c r="A3980" s="189" t="str">
        <f t="shared" si="223"/>
        <v>May</v>
      </c>
      <c r="B3980" s="190" t="str">
        <f t="shared" si="224"/>
        <v>2024</v>
      </c>
      <c r="C3980" s="190" t="str">
        <f t="shared" si="225"/>
        <v>May-2024</v>
      </c>
      <c r="D3980" s="2">
        <v>45443</v>
      </c>
      <c r="E3980" t="s">
        <v>1037</v>
      </c>
      <c r="F3980" t="s">
        <v>1038</v>
      </c>
      <c r="G3980" t="s">
        <v>1039</v>
      </c>
      <c r="H3980" t="s">
        <v>673</v>
      </c>
      <c r="I3980" t="s">
        <v>1060</v>
      </c>
      <c r="J3980" t="s">
        <v>1061</v>
      </c>
      <c r="K3980" t="s">
        <v>1062</v>
      </c>
      <c r="L3980" t="s">
        <v>1063</v>
      </c>
      <c r="M3980" t="s">
        <v>1064</v>
      </c>
      <c r="N3980" t="s">
        <v>1528</v>
      </c>
      <c r="O3980">
        <v>30</v>
      </c>
    </row>
    <row r="3981" spans="1:15" x14ac:dyDescent="0.35">
      <c r="A3981" s="189" t="str">
        <f t="shared" si="223"/>
        <v>May</v>
      </c>
      <c r="B3981" s="190" t="str">
        <f t="shared" si="224"/>
        <v>2024</v>
      </c>
      <c r="C3981" s="190" t="str">
        <f t="shared" si="225"/>
        <v>May-2024</v>
      </c>
      <c r="D3981" s="2">
        <v>45443</v>
      </c>
      <c r="E3981" t="s">
        <v>1037</v>
      </c>
      <c r="F3981" t="s">
        <v>1038</v>
      </c>
      <c r="G3981" t="s">
        <v>1039</v>
      </c>
      <c r="H3981" t="s">
        <v>673</v>
      </c>
      <c r="I3981" t="s">
        <v>1060</v>
      </c>
      <c r="J3981" t="s">
        <v>1061</v>
      </c>
      <c r="K3981" t="s">
        <v>1062</v>
      </c>
      <c r="L3981" t="s">
        <v>1063</v>
      </c>
      <c r="M3981" t="s">
        <v>1064</v>
      </c>
      <c r="N3981" t="s">
        <v>1529</v>
      </c>
      <c r="O3981" t="s">
        <v>958</v>
      </c>
    </row>
    <row r="3982" spans="1:15" x14ac:dyDescent="0.35">
      <c r="A3982" s="189" t="str">
        <f t="shared" si="223"/>
        <v>May</v>
      </c>
      <c r="B3982" s="190" t="str">
        <f t="shared" si="224"/>
        <v>2024</v>
      </c>
      <c r="C3982" s="190" t="str">
        <f t="shared" si="225"/>
        <v>May-2024</v>
      </c>
      <c r="D3982" s="2">
        <v>45443</v>
      </c>
      <c r="E3982" t="s">
        <v>1037</v>
      </c>
      <c r="F3982" t="s">
        <v>1038</v>
      </c>
      <c r="G3982" t="s">
        <v>1039</v>
      </c>
      <c r="H3982" t="s">
        <v>673</v>
      </c>
      <c r="I3982" t="s">
        <v>1060</v>
      </c>
      <c r="J3982" t="s">
        <v>1061</v>
      </c>
      <c r="K3982" t="s">
        <v>1062</v>
      </c>
      <c r="L3982" t="s">
        <v>1063</v>
      </c>
      <c r="M3982" t="s">
        <v>1064</v>
      </c>
      <c r="N3982" t="s">
        <v>919</v>
      </c>
      <c r="O3982">
        <v>80</v>
      </c>
    </row>
    <row r="3983" spans="1:15" x14ac:dyDescent="0.35">
      <c r="A3983" s="189" t="str">
        <f t="shared" si="223"/>
        <v>May</v>
      </c>
      <c r="B3983" s="190" t="str">
        <f t="shared" si="224"/>
        <v>2024</v>
      </c>
      <c r="C3983" s="190" t="str">
        <f t="shared" si="225"/>
        <v>May-2024</v>
      </c>
      <c r="D3983" s="2">
        <v>45443</v>
      </c>
      <c r="E3983" t="s">
        <v>1037</v>
      </c>
      <c r="F3983" t="s">
        <v>1038</v>
      </c>
      <c r="G3983" t="s">
        <v>1039</v>
      </c>
      <c r="H3983" t="s">
        <v>673</v>
      </c>
      <c r="I3983" t="s">
        <v>1060</v>
      </c>
      <c r="J3983" t="s">
        <v>1061</v>
      </c>
      <c r="K3983" t="s">
        <v>1062</v>
      </c>
      <c r="L3983" t="s">
        <v>1063</v>
      </c>
      <c r="M3983" t="s">
        <v>1064</v>
      </c>
      <c r="N3983" t="s">
        <v>920</v>
      </c>
      <c r="O3983">
        <v>1510</v>
      </c>
    </row>
    <row r="3984" spans="1:15" x14ac:dyDescent="0.35">
      <c r="A3984" s="189" t="str">
        <f t="shared" si="223"/>
        <v>May</v>
      </c>
      <c r="B3984" s="190" t="str">
        <f t="shared" si="224"/>
        <v>2024</v>
      </c>
      <c r="C3984" s="190" t="str">
        <f t="shared" si="225"/>
        <v>May-2024</v>
      </c>
      <c r="D3984" s="2">
        <v>45443</v>
      </c>
      <c r="E3984" t="s">
        <v>1037</v>
      </c>
      <c r="F3984" t="s">
        <v>1038</v>
      </c>
      <c r="G3984" t="s">
        <v>1039</v>
      </c>
      <c r="H3984" t="s">
        <v>673</v>
      </c>
      <c r="I3984" t="s">
        <v>1060</v>
      </c>
      <c r="J3984" t="s">
        <v>1061</v>
      </c>
      <c r="K3984" t="s">
        <v>1062</v>
      </c>
      <c r="L3984" t="s">
        <v>1063</v>
      </c>
      <c r="M3984" t="s">
        <v>1064</v>
      </c>
      <c r="N3984" t="s">
        <v>922</v>
      </c>
      <c r="O3984">
        <v>770</v>
      </c>
    </row>
    <row r="3985" spans="1:15" x14ac:dyDescent="0.35">
      <c r="A3985" s="189" t="str">
        <f t="shared" si="223"/>
        <v>May</v>
      </c>
      <c r="B3985" s="190" t="str">
        <f t="shared" si="224"/>
        <v>2024</v>
      </c>
      <c r="C3985" s="190" t="str">
        <f t="shared" si="225"/>
        <v>May-2024</v>
      </c>
      <c r="D3985" s="2">
        <v>45443</v>
      </c>
      <c r="E3985" t="s">
        <v>1037</v>
      </c>
      <c r="F3985" t="s">
        <v>1038</v>
      </c>
      <c r="G3985" t="s">
        <v>1039</v>
      </c>
      <c r="H3985" t="s">
        <v>673</v>
      </c>
      <c r="I3985" t="s">
        <v>1060</v>
      </c>
      <c r="J3985" t="s">
        <v>1061</v>
      </c>
      <c r="K3985" t="s">
        <v>1062</v>
      </c>
      <c r="L3985" t="s">
        <v>1063</v>
      </c>
      <c r="M3985" t="s">
        <v>1064</v>
      </c>
      <c r="N3985" t="s">
        <v>921</v>
      </c>
      <c r="O3985">
        <v>1055</v>
      </c>
    </row>
    <row r="3986" spans="1:15" x14ac:dyDescent="0.35">
      <c r="A3986" s="189" t="str">
        <f t="shared" si="223"/>
        <v>May</v>
      </c>
      <c r="B3986" s="190" t="str">
        <f t="shared" si="224"/>
        <v>2024</v>
      </c>
      <c r="C3986" s="190" t="str">
        <f t="shared" si="225"/>
        <v>May-2024</v>
      </c>
      <c r="D3986" s="2">
        <v>45443</v>
      </c>
      <c r="E3986" t="s">
        <v>1037</v>
      </c>
      <c r="F3986" t="s">
        <v>1038</v>
      </c>
      <c r="G3986" t="s">
        <v>1039</v>
      </c>
      <c r="H3986" t="s">
        <v>673</v>
      </c>
      <c r="I3986" t="s">
        <v>1060</v>
      </c>
      <c r="J3986" t="s">
        <v>1061</v>
      </c>
      <c r="K3986" t="s">
        <v>1065</v>
      </c>
      <c r="L3986" t="s">
        <v>1066</v>
      </c>
      <c r="M3986" t="s">
        <v>1067</v>
      </c>
      <c r="N3986" t="s">
        <v>1528</v>
      </c>
      <c r="O3986">
        <v>50</v>
      </c>
    </row>
    <row r="3987" spans="1:15" x14ac:dyDescent="0.35">
      <c r="A3987" s="189" t="str">
        <f t="shared" si="223"/>
        <v>May</v>
      </c>
      <c r="B3987" s="190" t="str">
        <f t="shared" si="224"/>
        <v>2024</v>
      </c>
      <c r="C3987" s="190" t="str">
        <f t="shared" si="225"/>
        <v>May-2024</v>
      </c>
      <c r="D3987" s="2">
        <v>45443</v>
      </c>
      <c r="E3987" t="s">
        <v>1037</v>
      </c>
      <c r="F3987" t="s">
        <v>1038</v>
      </c>
      <c r="G3987" t="s">
        <v>1039</v>
      </c>
      <c r="H3987" t="s">
        <v>673</v>
      </c>
      <c r="I3987" t="s">
        <v>1060</v>
      </c>
      <c r="J3987" t="s">
        <v>1061</v>
      </c>
      <c r="K3987" t="s">
        <v>1065</v>
      </c>
      <c r="L3987" t="s">
        <v>1066</v>
      </c>
      <c r="M3987" t="s">
        <v>1067</v>
      </c>
      <c r="N3987" t="s">
        <v>1529</v>
      </c>
      <c r="O3987">
        <v>15</v>
      </c>
    </row>
    <row r="3988" spans="1:15" x14ac:dyDescent="0.35">
      <c r="A3988" s="189" t="str">
        <f t="shared" si="223"/>
        <v>May</v>
      </c>
      <c r="B3988" s="190" t="str">
        <f t="shared" si="224"/>
        <v>2024</v>
      </c>
      <c r="C3988" s="190" t="str">
        <f t="shared" si="225"/>
        <v>May-2024</v>
      </c>
      <c r="D3988" s="2">
        <v>45443</v>
      </c>
      <c r="E3988" t="s">
        <v>1037</v>
      </c>
      <c r="F3988" t="s">
        <v>1038</v>
      </c>
      <c r="G3988" t="s">
        <v>1039</v>
      </c>
      <c r="H3988" t="s">
        <v>673</v>
      </c>
      <c r="I3988" t="s">
        <v>1060</v>
      </c>
      <c r="J3988" t="s">
        <v>1061</v>
      </c>
      <c r="K3988" t="s">
        <v>1065</v>
      </c>
      <c r="L3988" t="s">
        <v>1066</v>
      </c>
      <c r="M3988" t="s">
        <v>1067</v>
      </c>
      <c r="N3988" t="s">
        <v>919</v>
      </c>
      <c r="O3988">
        <v>20</v>
      </c>
    </row>
    <row r="3989" spans="1:15" x14ac:dyDescent="0.35">
      <c r="A3989" s="189" t="str">
        <f t="shared" si="223"/>
        <v>May</v>
      </c>
      <c r="B3989" s="190" t="str">
        <f t="shared" si="224"/>
        <v>2024</v>
      </c>
      <c r="C3989" s="190" t="str">
        <f t="shared" si="225"/>
        <v>May-2024</v>
      </c>
      <c r="D3989" s="2">
        <v>45443</v>
      </c>
      <c r="E3989" t="s">
        <v>1037</v>
      </c>
      <c r="F3989" t="s">
        <v>1038</v>
      </c>
      <c r="G3989" t="s">
        <v>1039</v>
      </c>
      <c r="H3989" t="s">
        <v>673</v>
      </c>
      <c r="I3989" t="s">
        <v>1060</v>
      </c>
      <c r="J3989" t="s">
        <v>1061</v>
      </c>
      <c r="K3989" t="s">
        <v>1065</v>
      </c>
      <c r="L3989" t="s">
        <v>1066</v>
      </c>
      <c r="M3989" t="s">
        <v>1067</v>
      </c>
      <c r="N3989" t="s">
        <v>920</v>
      </c>
      <c r="O3989">
        <v>820</v>
      </c>
    </row>
    <row r="3990" spans="1:15" x14ac:dyDescent="0.35">
      <c r="A3990" s="189" t="str">
        <f t="shared" si="223"/>
        <v>May</v>
      </c>
      <c r="B3990" s="190" t="str">
        <f t="shared" si="224"/>
        <v>2024</v>
      </c>
      <c r="C3990" s="190" t="str">
        <f t="shared" si="225"/>
        <v>May-2024</v>
      </c>
      <c r="D3990" s="2">
        <v>45443</v>
      </c>
      <c r="E3990" t="s">
        <v>1037</v>
      </c>
      <c r="F3990" t="s">
        <v>1038</v>
      </c>
      <c r="G3990" t="s">
        <v>1039</v>
      </c>
      <c r="H3990" t="s">
        <v>673</v>
      </c>
      <c r="I3990" t="s">
        <v>1060</v>
      </c>
      <c r="J3990" t="s">
        <v>1061</v>
      </c>
      <c r="K3990" t="s">
        <v>1065</v>
      </c>
      <c r="L3990" t="s">
        <v>1066</v>
      </c>
      <c r="M3990" t="s">
        <v>1067</v>
      </c>
      <c r="N3990" t="s">
        <v>922</v>
      </c>
      <c r="O3990">
        <v>715</v>
      </c>
    </row>
    <row r="3991" spans="1:15" x14ac:dyDescent="0.35">
      <c r="A3991" s="189" t="str">
        <f t="shared" si="223"/>
        <v>May</v>
      </c>
      <c r="B3991" s="190" t="str">
        <f t="shared" si="224"/>
        <v>2024</v>
      </c>
      <c r="C3991" s="190" t="str">
        <f t="shared" si="225"/>
        <v>May-2024</v>
      </c>
      <c r="D3991" s="2">
        <v>45443</v>
      </c>
      <c r="E3991" t="s">
        <v>1037</v>
      </c>
      <c r="F3991" t="s">
        <v>1038</v>
      </c>
      <c r="G3991" t="s">
        <v>1039</v>
      </c>
      <c r="H3991" t="s">
        <v>673</v>
      </c>
      <c r="I3991" t="s">
        <v>1060</v>
      </c>
      <c r="J3991" t="s">
        <v>1061</v>
      </c>
      <c r="K3991" t="s">
        <v>1065</v>
      </c>
      <c r="L3991" t="s">
        <v>1066</v>
      </c>
      <c r="M3991" t="s">
        <v>1067</v>
      </c>
      <c r="N3991" t="s">
        <v>921</v>
      </c>
      <c r="O3991">
        <v>810</v>
      </c>
    </row>
    <row r="3992" spans="1:15" x14ac:dyDescent="0.35">
      <c r="A3992" s="189" t="str">
        <f t="shared" si="223"/>
        <v>May</v>
      </c>
      <c r="B3992" s="190" t="str">
        <f t="shared" si="224"/>
        <v>2024</v>
      </c>
      <c r="C3992" s="190" t="str">
        <f t="shared" si="225"/>
        <v>May-2024</v>
      </c>
      <c r="D3992" s="2">
        <v>45443</v>
      </c>
      <c r="E3992" t="s">
        <v>1037</v>
      </c>
      <c r="F3992" t="s">
        <v>1038</v>
      </c>
      <c r="G3992" t="s">
        <v>1039</v>
      </c>
      <c r="H3992" t="s">
        <v>673</v>
      </c>
      <c r="I3992" t="s">
        <v>1060</v>
      </c>
      <c r="J3992" t="s">
        <v>1061</v>
      </c>
      <c r="K3992" t="s">
        <v>1068</v>
      </c>
      <c r="L3992" t="s">
        <v>1069</v>
      </c>
      <c r="M3992" t="s">
        <v>1070</v>
      </c>
      <c r="N3992" t="s">
        <v>1528</v>
      </c>
      <c r="O3992">
        <v>80</v>
      </c>
    </row>
    <row r="3993" spans="1:15" x14ac:dyDescent="0.35">
      <c r="A3993" s="189" t="str">
        <f t="shared" si="223"/>
        <v>May</v>
      </c>
      <c r="B3993" s="190" t="str">
        <f t="shared" si="224"/>
        <v>2024</v>
      </c>
      <c r="C3993" s="190" t="str">
        <f t="shared" si="225"/>
        <v>May-2024</v>
      </c>
      <c r="D3993" s="2">
        <v>45443</v>
      </c>
      <c r="E3993" t="s">
        <v>1037</v>
      </c>
      <c r="F3993" t="s">
        <v>1038</v>
      </c>
      <c r="G3993" t="s">
        <v>1039</v>
      </c>
      <c r="H3993" t="s">
        <v>673</v>
      </c>
      <c r="I3993" t="s">
        <v>1060</v>
      </c>
      <c r="J3993" t="s">
        <v>1061</v>
      </c>
      <c r="K3993" t="s">
        <v>1068</v>
      </c>
      <c r="L3993" t="s">
        <v>1069</v>
      </c>
      <c r="M3993" t="s">
        <v>1070</v>
      </c>
      <c r="N3993" t="s">
        <v>1529</v>
      </c>
      <c r="O3993" t="s">
        <v>958</v>
      </c>
    </row>
    <row r="3994" spans="1:15" x14ac:dyDescent="0.35">
      <c r="A3994" s="189" t="str">
        <f t="shared" si="223"/>
        <v>May</v>
      </c>
      <c r="B3994" s="190" t="str">
        <f t="shared" si="224"/>
        <v>2024</v>
      </c>
      <c r="C3994" s="190" t="str">
        <f t="shared" si="225"/>
        <v>May-2024</v>
      </c>
      <c r="D3994" s="2">
        <v>45443</v>
      </c>
      <c r="E3994" t="s">
        <v>1037</v>
      </c>
      <c r="F3994" t="s">
        <v>1038</v>
      </c>
      <c r="G3994" t="s">
        <v>1039</v>
      </c>
      <c r="H3994" t="s">
        <v>673</v>
      </c>
      <c r="I3994" t="s">
        <v>1060</v>
      </c>
      <c r="J3994" t="s">
        <v>1061</v>
      </c>
      <c r="K3994" t="s">
        <v>1068</v>
      </c>
      <c r="L3994" t="s">
        <v>1069</v>
      </c>
      <c r="M3994" t="s">
        <v>1070</v>
      </c>
      <c r="N3994" t="s">
        <v>919</v>
      </c>
      <c r="O3994">
        <v>50</v>
      </c>
    </row>
    <row r="3995" spans="1:15" x14ac:dyDescent="0.35">
      <c r="A3995" s="189" t="str">
        <f t="shared" si="223"/>
        <v>May</v>
      </c>
      <c r="B3995" s="190" t="str">
        <f t="shared" si="224"/>
        <v>2024</v>
      </c>
      <c r="C3995" s="190" t="str">
        <f t="shared" si="225"/>
        <v>May-2024</v>
      </c>
      <c r="D3995" s="2">
        <v>45443</v>
      </c>
      <c r="E3995" t="s">
        <v>1037</v>
      </c>
      <c r="F3995" t="s">
        <v>1038</v>
      </c>
      <c r="G3995" t="s">
        <v>1039</v>
      </c>
      <c r="H3995" t="s">
        <v>673</v>
      </c>
      <c r="I3995" t="s">
        <v>1060</v>
      </c>
      <c r="J3995" t="s">
        <v>1061</v>
      </c>
      <c r="K3995" t="s">
        <v>1068</v>
      </c>
      <c r="L3995" t="s">
        <v>1069</v>
      </c>
      <c r="M3995" t="s">
        <v>1070</v>
      </c>
      <c r="N3995" t="s">
        <v>920</v>
      </c>
      <c r="O3995">
        <v>1595</v>
      </c>
    </row>
    <row r="3996" spans="1:15" x14ac:dyDescent="0.35">
      <c r="A3996" s="189" t="str">
        <f t="shared" si="223"/>
        <v>May</v>
      </c>
      <c r="B3996" s="190" t="str">
        <f t="shared" si="224"/>
        <v>2024</v>
      </c>
      <c r="C3996" s="190" t="str">
        <f t="shared" si="225"/>
        <v>May-2024</v>
      </c>
      <c r="D3996" s="2">
        <v>45443</v>
      </c>
      <c r="E3996" t="s">
        <v>1037</v>
      </c>
      <c r="F3996" t="s">
        <v>1038</v>
      </c>
      <c r="G3996" t="s">
        <v>1039</v>
      </c>
      <c r="H3996" t="s">
        <v>673</v>
      </c>
      <c r="I3996" t="s">
        <v>1060</v>
      </c>
      <c r="J3996" t="s">
        <v>1061</v>
      </c>
      <c r="K3996" t="s">
        <v>1068</v>
      </c>
      <c r="L3996" t="s">
        <v>1069</v>
      </c>
      <c r="M3996" t="s">
        <v>1070</v>
      </c>
      <c r="N3996" t="s">
        <v>922</v>
      </c>
      <c r="O3996">
        <v>625</v>
      </c>
    </row>
    <row r="3997" spans="1:15" x14ac:dyDescent="0.35">
      <c r="A3997" s="189" t="str">
        <f t="shared" si="223"/>
        <v>May</v>
      </c>
      <c r="B3997" s="190" t="str">
        <f t="shared" si="224"/>
        <v>2024</v>
      </c>
      <c r="C3997" s="190" t="str">
        <f t="shared" si="225"/>
        <v>May-2024</v>
      </c>
      <c r="D3997" s="2">
        <v>45443</v>
      </c>
      <c r="E3997" t="s">
        <v>1037</v>
      </c>
      <c r="F3997" t="s">
        <v>1038</v>
      </c>
      <c r="G3997" t="s">
        <v>1039</v>
      </c>
      <c r="H3997" t="s">
        <v>673</v>
      </c>
      <c r="I3997" t="s">
        <v>1060</v>
      </c>
      <c r="J3997" t="s">
        <v>1061</v>
      </c>
      <c r="K3997" t="s">
        <v>1068</v>
      </c>
      <c r="L3997" t="s">
        <v>1069</v>
      </c>
      <c r="M3997" t="s">
        <v>1070</v>
      </c>
      <c r="N3997" t="s">
        <v>921</v>
      </c>
      <c r="O3997">
        <v>1000</v>
      </c>
    </row>
    <row r="3998" spans="1:15" x14ac:dyDescent="0.35">
      <c r="A3998" s="189" t="str">
        <f t="shared" si="223"/>
        <v>May</v>
      </c>
      <c r="B3998" s="190" t="str">
        <f t="shared" si="224"/>
        <v>2024</v>
      </c>
      <c r="C3998" s="190" t="str">
        <f t="shared" si="225"/>
        <v>May-2024</v>
      </c>
      <c r="D3998" s="2">
        <v>45443</v>
      </c>
      <c r="E3998" t="s">
        <v>1037</v>
      </c>
      <c r="F3998" t="s">
        <v>1038</v>
      </c>
      <c r="G3998" t="s">
        <v>1039</v>
      </c>
      <c r="H3998" t="s">
        <v>677</v>
      </c>
      <c r="I3998" t="s">
        <v>1071</v>
      </c>
      <c r="J3998" t="s">
        <v>1072</v>
      </c>
      <c r="K3998" t="s">
        <v>1073</v>
      </c>
      <c r="L3998" t="s">
        <v>1074</v>
      </c>
      <c r="M3998" t="s">
        <v>1075</v>
      </c>
      <c r="N3998" t="s">
        <v>1528</v>
      </c>
      <c r="O3998">
        <v>35</v>
      </c>
    </row>
    <row r="3999" spans="1:15" x14ac:dyDescent="0.35">
      <c r="A3999" s="189" t="str">
        <f t="shared" si="223"/>
        <v>May</v>
      </c>
      <c r="B3999" s="190" t="str">
        <f t="shared" si="224"/>
        <v>2024</v>
      </c>
      <c r="C3999" s="190" t="str">
        <f t="shared" si="225"/>
        <v>May-2024</v>
      </c>
      <c r="D3999" s="2">
        <v>45443</v>
      </c>
      <c r="E3999" t="s">
        <v>1037</v>
      </c>
      <c r="F3999" t="s">
        <v>1038</v>
      </c>
      <c r="G3999" t="s">
        <v>1039</v>
      </c>
      <c r="H3999" t="s">
        <v>677</v>
      </c>
      <c r="I3999" t="s">
        <v>1071</v>
      </c>
      <c r="J3999" t="s">
        <v>1072</v>
      </c>
      <c r="K3999" t="s">
        <v>1073</v>
      </c>
      <c r="L3999" t="s">
        <v>1074</v>
      </c>
      <c r="M3999" t="s">
        <v>1075</v>
      </c>
      <c r="N3999" t="s">
        <v>1529</v>
      </c>
      <c r="O3999" t="s">
        <v>958</v>
      </c>
    </row>
    <row r="4000" spans="1:15" x14ac:dyDescent="0.35">
      <c r="A4000" s="189" t="str">
        <f t="shared" si="223"/>
        <v>May</v>
      </c>
      <c r="B4000" s="190" t="str">
        <f t="shared" si="224"/>
        <v>2024</v>
      </c>
      <c r="C4000" s="190" t="str">
        <f t="shared" si="225"/>
        <v>May-2024</v>
      </c>
      <c r="D4000" s="2">
        <v>45443</v>
      </c>
      <c r="E4000" t="s">
        <v>1037</v>
      </c>
      <c r="F4000" t="s">
        <v>1038</v>
      </c>
      <c r="G4000" t="s">
        <v>1039</v>
      </c>
      <c r="H4000" t="s">
        <v>677</v>
      </c>
      <c r="I4000" t="s">
        <v>1071</v>
      </c>
      <c r="J4000" t="s">
        <v>1072</v>
      </c>
      <c r="K4000" t="s">
        <v>1073</v>
      </c>
      <c r="L4000" t="s">
        <v>1074</v>
      </c>
      <c r="M4000" t="s">
        <v>1075</v>
      </c>
      <c r="N4000" t="s">
        <v>919</v>
      </c>
      <c r="O4000">
        <v>155</v>
      </c>
    </row>
    <row r="4001" spans="1:15" x14ac:dyDescent="0.35">
      <c r="A4001" s="189" t="str">
        <f t="shared" si="223"/>
        <v>May</v>
      </c>
      <c r="B4001" s="190" t="str">
        <f t="shared" si="224"/>
        <v>2024</v>
      </c>
      <c r="C4001" s="190" t="str">
        <f t="shared" si="225"/>
        <v>May-2024</v>
      </c>
      <c r="D4001" s="2">
        <v>45443</v>
      </c>
      <c r="E4001" t="s">
        <v>1037</v>
      </c>
      <c r="F4001" t="s">
        <v>1038</v>
      </c>
      <c r="G4001" t="s">
        <v>1039</v>
      </c>
      <c r="H4001" t="s">
        <v>677</v>
      </c>
      <c r="I4001" t="s">
        <v>1071</v>
      </c>
      <c r="J4001" t="s">
        <v>1072</v>
      </c>
      <c r="K4001" t="s">
        <v>1073</v>
      </c>
      <c r="L4001" t="s">
        <v>1074</v>
      </c>
      <c r="M4001" t="s">
        <v>1075</v>
      </c>
      <c r="N4001" t="s">
        <v>920</v>
      </c>
      <c r="O4001">
        <v>715</v>
      </c>
    </row>
    <row r="4002" spans="1:15" x14ac:dyDescent="0.35">
      <c r="A4002" s="189" t="str">
        <f t="shared" si="223"/>
        <v>May</v>
      </c>
      <c r="B4002" s="190" t="str">
        <f t="shared" si="224"/>
        <v>2024</v>
      </c>
      <c r="C4002" s="190" t="str">
        <f t="shared" si="225"/>
        <v>May-2024</v>
      </c>
      <c r="D4002" s="2">
        <v>45443</v>
      </c>
      <c r="E4002" t="s">
        <v>1037</v>
      </c>
      <c r="F4002" t="s">
        <v>1038</v>
      </c>
      <c r="G4002" t="s">
        <v>1039</v>
      </c>
      <c r="H4002" t="s">
        <v>677</v>
      </c>
      <c r="I4002" t="s">
        <v>1071</v>
      </c>
      <c r="J4002" t="s">
        <v>1072</v>
      </c>
      <c r="K4002" t="s">
        <v>1073</v>
      </c>
      <c r="L4002" t="s">
        <v>1074</v>
      </c>
      <c r="M4002" t="s">
        <v>1075</v>
      </c>
      <c r="N4002" t="s">
        <v>922</v>
      </c>
      <c r="O4002">
        <v>65</v>
      </c>
    </row>
    <row r="4003" spans="1:15" x14ac:dyDescent="0.35">
      <c r="A4003" s="189" t="str">
        <f t="shared" si="223"/>
        <v>May</v>
      </c>
      <c r="B4003" s="190" t="str">
        <f t="shared" si="224"/>
        <v>2024</v>
      </c>
      <c r="C4003" s="190" t="str">
        <f t="shared" si="225"/>
        <v>May-2024</v>
      </c>
      <c r="D4003" s="2">
        <v>45443</v>
      </c>
      <c r="E4003" t="s">
        <v>1037</v>
      </c>
      <c r="F4003" t="s">
        <v>1038</v>
      </c>
      <c r="G4003" t="s">
        <v>1039</v>
      </c>
      <c r="H4003" t="s">
        <v>677</v>
      </c>
      <c r="I4003" t="s">
        <v>1071</v>
      </c>
      <c r="J4003" t="s">
        <v>1072</v>
      </c>
      <c r="K4003" t="s">
        <v>1073</v>
      </c>
      <c r="L4003" t="s">
        <v>1074</v>
      </c>
      <c r="M4003" t="s">
        <v>1075</v>
      </c>
      <c r="N4003" t="s">
        <v>921</v>
      </c>
      <c r="O4003">
        <v>485</v>
      </c>
    </row>
    <row r="4004" spans="1:15" x14ac:dyDescent="0.35">
      <c r="A4004" s="189" t="str">
        <f t="shared" si="223"/>
        <v>May</v>
      </c>
      <c r="B4004" s="190" t="str">
        <f t="shared" si="224"/>
        <v>2024</v>
      </c>
      <c r="C4004" s="190" t="str">
        <f t="shared" si="225"/>
        <v>May-2024</v>
      </c>
      <c r="D4004" s="2">
        <v>45443</v>
      </c>
      <c r="E4004" t="s">
        <v>1037</v>
      </c>
      <c r="F4004" t="s">
        <v>1038</v>
      </c>
      <c r="G4004" t="s">
        <v>1039</v>
      </c>
      <c r="H4004" t="s">
        <v>677</v>
      </c>
      <c r="I4004" t="s">
        <v>1071</v>
      </c>
      <c r="J4004" t="s">
        <v>1072</v>
      </c>
      <c r="K4004" t="s">
        <v>1076</v>
      </c>
      <c r="L4004" t="s">
        <v>1077</v>
      </c>
      <c r="M4004" t="s">
        <v>1078</v>
      </c>
      <c r="N4004" t="s">
        <v>1528</v>
      </c>
      <c r="O4004">
        <v>30</v>
      </c>
    </row>
    <row r="4005" spans="1:15" x14ac:dyDescent="0.35">
      <c r="A4005" s="189" t="str">
        <f t="shared" si="223"/>
        <v>May</v>
      </c>
      <c r="B4005" s="190" t="str">
        <f t="shared" si="224"/>
        <v>2024</v>
      </c>
      <c r="C4005" s="190" t="str">
        <f t="shared" si="225"/>
        <v>May-2024</v>
      </c>
      <c r="D4005" s="2">
        <v>45443</v>
      </c>
      <c r="E4005" t="s">
        <v>1037</v>
      </c>
      <c r="F4005" t="s">
        <v>1038</v>
      </c>
      <c r="G4005" t="s">
        <v>1039</v>
      </c>
      <c r="H4005" t="s">
        <v>677</v>
      </c>
      <c r="I4005" t="s">
        <v>1071</v>
      </c>
      <c r="J4005" t="s">
        <v>1072</v>
      </c>
      <c r="K4005" t="s">
        <v>1076</v>
      </c>
      <c r="L4005" t="s">
        <v>1077</v>
      </c>
      <c r="M4005" t="s">
        <v>1078</v>
      </c>
      <c r="N4005" t="s">
        <v>1529</v>
      </c>
      <c r="O4005" t="s">
        <v>958</v>
      </c>
    </row>
    <row r="4006" spans="1:15" x14ac:dyDescent="0.35">
      <c r="A4006" s="189" t="str">
        <f t="shared" si="223"/>
        <v>May</v>
      </c>
      <c r="B4006" s="190" t="str">
        <f t="shared" si="224"/>
        <v>2024</v>
      </c>
      <c r="C4006" s="190" t="str">
        <f t="shared" si="225"/>
        <v>May-2024</v>
      </c>
      <c r="D4006" s="2">
        <v>45443</v>
      </c>
      <c r="E4006" t="s">
        <v>1037</v>
      </c>
      <c r="F4006" t="s">
        <v>1038</v>
      </c>
      <c r="G4006" t="s">
        <v>1039</v>
      </c>
      <c r="H4006" t="s">
        <v>677</v>
      </c>
      <c r="I4006" t="s">
        <v>1071</v>
      </c>
      <c r="J4006" t="s">
        <v>1072</v>
      </c>
      <c r="K4006" t="s">
        <v>1076</v>
      </c>
      <c r="L4006" t="s">
        <v>1077</v>
      </c>
      <c r="M4006" t="s">
        <v>1078</v>
      </c>
      <c r="N4006" t="s">
        <v>919</v>
      </c>
      <c r="O4006">
        <v>55</v>
      </c>
    </row>
    <row r="4007" spans="1:15" x14ac:dyDescent="0.35">
      <c r="A4007" s="189" t="str">
        <f t="shared" si="223"/>
        <v>May</v>
      </c>
      <c r="B4007" s="190" t="str">
        <f t="shared" si="224"/>
        <v>2024</v>
      </c>
      <c r="C4007" s="190" t="str">
        <f t="shared" si="225"/>
        <v>May-2024</v>
      </c>
      <c r="D4007" s="2">
        <v>45443</v>
      </c>
      <c r="E4007" t="s">
        <v>1037</v>
      </c>
      <c r="F4007" t="s">
        <v>1038</v>
      </c>
      <c r="G4007" t="s">
        <v>1039</v>
      </c>
      <c r="H4007" t="s">
        <v>677</v>
      </c>
      <c r="I4007" t="s">
        <v>1071</v>
      </c>
      <c r="J4007" t="s">
        <v>1072</v>
      </c>
      <c r="K4007" t="s">
        <v>1076</v>
      </c>
      <c r="L4007" t="s">
        <v>1077</v>
      </c>
      <c r="M4007" t="s">
        <v>1078</v>
      </c>
      <c r="N4007" t="s">
        <v>920</v>
      </c>
      <c r="O4007">
        <v>670</v>
      </c>
    </row>
    <row r="4008" spans="1:15" x14ac:dyDescent="0.35">
      <c r="A4008" s="189" t="str">
        <f t="shared" si="223"/>
        <v>May</v>
      </c>
      <c r="B4008" s="190" t="str">
        <f t="shared" si="224"/>
        <v>2024</v>
      </c>
      <c r="C4008" s="190" t="str">
        <f t="shared" si="225"/>
        <v>May-2024</v>
      </c>
      <c r="D4008" s="2">
        <v>45443</v>
      </c>
      <c r="E4008" t="s">
        <v>1037</v>
      </c>
      <c r="F4008" t="s">
        <v>1038</v>
      </c>
      <c r="G4008" t="s">
        <v>1039</v>
      </c>
      <c r="H4008" t="s">
        <v>677</v>
      </c>
      <c r="I4008" t="s">
        <v>1071</v>
      </c>
      <c r="J4008" t="s">
        <v>1072</v>
      </c>
      <c r="K4008" t="s">
        <v>1076</v>
      </c>
      <c r="L4008" t="s">
        <v>1077</v>
      </c>
      <c r="M4008" t="s">
        <v>1078</v>
      </c>
      <c r="N4008" t="s">
        <v>922</v>
      </c>
      <c r="O4008">
        <v>40</v>
      </c>
    </row>
    <row r="4009" spans="1:15" x14ac:dyDescent="0.35">
      <c r="A4009" s="189" t="str">
        <f t="shared" si="223"/>
        <v>May</v>
      </c>
      <c r="B4009" s="190" t="str">
        <f t="shared" si="224"/>
        <v>2024</v>
      </c>
      <c r="C4009" s="190" t="str">
        <f t="shared" si="225"/>
        <v>May-2024</v>
      </c>
      <c r="D4009" s="2">
        <v>45443</v>
      </c>
      <c r="E4009" t="s">
        <v>1037</v>
      </c>
      <c r="F4009" t="s">
        <v>1038</v>
      </c>
      <c r="G4009" t="s">
        <v>1039</v>
      </c>
      <c r="H4009" t="s">
        <v>677</v>
      </c>
      <c r="I4009" t="s">
        <v>1071</v>
      </c>
      <c r="J4009" t="s">
        <v>1072</v>
      </c>
      <c r="K4009" t="s">
        <v>1076</v>
      </c>
      <c r="L4009" t="s">
        <v>1077</v>
      </c>
      <c r="M4009" t="s">
        <v>1078</v>
      </c>
      <c r="N4009" t="s">
        <v>921</v>
      </c>
      <c r="O4009">
        <v>435</v>
      </c>
    </row>
    <row r="4010" spans="1:15" x14ac:dyDescent="0.35">
      <c r="A4010" s="189" t="str">
        <f t="shared" si="223"/>
        <v>May</v>
      </c>
      <c r="B4010" s="190" t="str">
        <f t="shared" si="224"/>
        <v>2024</v>
      </c>
      <c r="C4010" s="190" t="str">
        <f t="shared" si="225"/>
        <v>May-2024</v>
      </c>
      <c r="D4010" s="2">
        <v>45443</v>
      </c>
      <c r="E4010" t="s">
        <v>1037</v>
      </c>
      <c r="F4010" t="s">
        <v>1038</v>
      </c>
      <c r="G4010" t="s">
        <v>1039</v>
      </c>
      <c r="H4010" t="s">
        <v>677</v>
      </c>
      <c r="I4010" t="s">
        <v>1071</v>
      </c>
      <c r="J4010" t="s">
        <v>1072</v>
      </c>
      <c r="K4010" t="s">
        <v>1079</v>
      </c>
      <c r="L4010" t="s">
        <v>1080</v>
      </c>
      <c r="M4010" t="s">
        <v>1081</v>
      </c>
      <c r="N4010" t="s">
        <v>1528</v>
      </c>
      <c r="O4010">
        <v>95</v>
      </c>
    </row>
    <row r="4011" spans="1:15" x14ac:dyDescent="0.35">
      <c r="A4011" s="189" t="str">
        <f t="shared" si="223"/>
        <v>May</v>
      </c>
      <c r="B4011" s="190" t="str">
        <f t="shared" si="224"/>
        <v>2024</v>
      </c>
      <c r="C4011" s="190" t="str">
        <f t="shared" si="225"/>
        <v>May-2024</v>
      </c>
      <c r="D4011" s="2">
        <v>45443</v>
      </c>
      <c r="E4011" t="s">
        <v>1037</v>
      </c>
      <c r="F4011" t="s">
        <v>1038</v>
      </c>
      <c r="G4011" t="s">
        <v>1039</v>
      </c>
      <c r="H4011" t="s">
        <v>677</v>
      </c>
      <c r="I4011" t="s">
        <v>1071</v>
      </c>
      <c r="J4011" t="s">
        <v>1072</v>
      </c>
      <c r="K4011" t="s">
        <v>1079</v>
      </c>
      <c r="L4011" t="s">
        <v>1080</v>
      </c>
      <c r="M4011" t="s">
        <v>1081</v>
      </c>
      <c r="N4011" t="s">
        <v>1529</v>
      </c>
      <c r="O4011" t="s">
        <v>958</v>
      </c>
    </row>
    <row r="4012" spans="1:15" x14ac:dyDescent="0.35">
      <c r="A4012" s="189" t="str">
        <f t="shared" si="223"/>
        <v>May</v>
      </c>
      <c r="B4012" s="190" t="str">
        <f t="shared" si="224"/>
        <v>2024</v>
      </c>
      <c r="C4012" s="190" t="str">
        <f t="shared" si="225"/>
        <v>May-2024</v>
      </c>
      <c r="D4012" s="2">
        <v>45443</v>
      </c>
      <c r="E4012" t="s">
        <v>1037</v>
      </c>
      <c r="F4012" t="s">
        <v>1038</v>
      </c>
      <c r="G4012" t="s">
        <v>1039</v>
      </c>
      <c r="H4012" t="s">
        <v>677</v>
      </c>
      <c r="I4012" t="s">
        <v>1071</v>
      </c>
      <c r="J4012" t="s">
        <v>1072</v>
      </c>
      <c r="K4012" t="s">
        <v>1079</v>
      </c>
      <c r="L4012" t="s">
        <v>1080</v>
      </c>
      <c r="M4012" t="s">
        <v>1081</v>
      </c>
      <c r="N4012" t="s">
        <v>919</v>
      </c>
      <c r="O4012">
        <v>185</v>
      </c>
    </row>
    <row r="4013" spans="1:15" x14ac:dyDescent="0.35">
      <c r="A4013" s="189" t="str">
        <f t="shared" si="223"/>
        <v>May</v>
      </c>
      <c r="B4013" s="190" t="str">
        <f t="shared" si="224"/>
        <v>2024</v>
      </c>
      <c r="C4013" s="190" t="str">
        <f t="shared" si="225"/>
        <v>May-2024</v>
      </c>
      <c r="D4013" s="2">
        <v>45443</v>
      </c>
      <c r="E4013" t="s">
        <v>1037</v>
      </c>
      <c r="F4013" t="s">
        <v>1038</v>
      </c>
      <c r="G4013" t="s">
        <v>1039</v>
      </c>
      <c r="H4013" t="s">
        <v>677</v>
      </c>
      <c r="I4013" t="s">
        <v>1071</v>
      </c>
      <c r="J4013" t="s">
        <v>1072</v>
      </c>
      <c r="K4013" t="s">
        <v>1079</v>
      </c>
      <c r="L4013" t="s">
        <v>1080</v>
      </c>
      <c r="M4013" t="s">
        <v>1081</v>
      </c>
      <c r="N4013" t="s">
        <v>920</v>
      </c>
      <c r="O4013">
        <v>655</v>
      </c>
    </row>
    <row r="4014" spans="1:15" x14ac:dyDescent="0.35">
      <c r="A4014" s="189" t="str">
        <f t="shared" si="223"/>
        <v>May</v>
      </c>
      <c r="B4014" s="190" t="str">
        <f t="shared" si="224"/>
        <v>2024</v>
      </c>
      <c r="C4014" s="190" t="str">
        <f t="shared" si="225"/>
        <v>May-2024</v>
      </c>
      <c r="D4014" s="2">
        <v>45443</v>
      </c>
      <c r="E4014" t="s">
        <v>1037</v>
      </c>
      <c r="F4014" t="s">
        <v>1038</v>
      </c>
      <c r="G4014" t="s">
        <v>1039</v>
      </c>
      <c r="H4014" t="s">
        <v>677</v>
      </c>
      <c r="I4014" t="s">
        <v>1071</v>
      </c>
      <c r="J4014" t="s">
        <v>1072</v>
      </c>
      <c r="K4014" t="s">
        <v>1079</v>
      </c>
      <c r="L4014" t="s">
        <v>1080</v>
      </c>
      <c r="M4014" t="s">
        <v>1081</v>
      </c>
      <c r="N4014" t="s">
        <v>922</v>
      </c>
      <c r="O4014">
        <v>915</v>
      </c>
    </row>
    <row r="4015" spans="1:15" x14ac:dyDescent="0.35">
      <c r="A4015" s="189" t="str">
        <f t="shared" si="223"/>
        <v>May</v>
      </c>
      <c r="B4015" s="190" t="str">
        <f t="shared" si="224"/>
        <v>2024</v>
      </c>
      <c r="C4015" s="190" t="str">
        <f t="shared" si="225"/>
        <v>May-2024</v>
      </c>
      <c r="D4015" s="2">
        <v>45443</v>
      </c>
      <c r="E4015" t="s">
        <v>1037</v>
      </c>
      <c r="F4015" t="s">
        <v>1038</v>
      </c>
      <c r="G4015" t="s">
        <v>1039</v>
      </c>
      <c r="H4015" t="s">
        <v>677</v>
      </c>
      <c r="I4015" t="s">
        <v>1071</v>
      </c>
      <c r="J4015" t="s">
        <v>1072</v>
      </c>
      <c r="K4015" t="s">
        <v>1079</v>
      </c>
      <c r="L4015" t="s">
        <v>1080</v>
      </c>
      <c r="M4015" t="s">
        <v>1081</v>
      </c>
      <c r="N4015" t="s">
        <v>921</v>
      </c>
      <c r="O4015">
        <v>745</v>
      </c>
    </row>
    <row r="4016" spans="1:15" x14ac:dyDescent="0.35">
      <c r="A4016" s="189" t="str">
        <f t="shared" si="223"/>
        <v>May</v>
      </c>
      <c r="B4016" s="190" t="str">
        <f t="shared" si="224"/>
        <v>2024</v>
      </c>
      <c r="C4016" s="190" t="str">
        <f t="shared" si="225"/>
        <v>May-2024</v>
      </c>
      <c r="D4016" s="2">
        <v>45443</v>
      </c>
      <c r="E4016" t="s">
        <v>1037</v>
      </c>
      <c r="F4016" t="s">
        <v>1038</v>
      </c>
      <c r="G4016" t="s">
        <v>1039</v>
      </c>
      <c r="H4016" t="s">
        <v>677</v>
      </c>
      <c r="I4016" t="s">
        <v>1071</v>
      </c>
      <c r="J4016" t="s">
        <v>1072</v>
      </c>
      <c r="K4016" t="s">
        <v>1082</v>
      </c>
      <c r="L4016" t="s">
        <v>1083</v>
      </c>
      <c r="M4016" t="s">
        <v>1084</v>
      </c>
      <c r="N4016" t="s">
        <v>1528</v>
      </c>
      <c r="O4016">
        <v>50</v>
      </c>
    </row>
    <row r="4017" spans="1:15" x14ac:dyDescent="0.35">
      <c r="A4017" s="189" t="str">
        <f t="shared" si="223"/>
        <v>May</v>
      </c>
      <c r="B4017" s="190" t="str">
        <f t="shared" si="224"/>
        <v>2024</v>
      </c>
      <c r="C4017" s="190" t="str">
        <f t="shared" si="225"/>
        <v>May-2024</v>
      </c>
      <c r="D4017" s="2">
        <v>45443</v>
      </c>
      <c r="E4017" t="s">
        <v>1037</v>
      </c>
      <c r="F4017" t="s">
        <v>1038</v>
      </c>
      <c r="G4017" t="s">
        <v>1039</v>
      </c>
      <c r="H4017" t="s">
        <v>677</v>
      </c>
      <c r="I4017" t="s">
        <v>1071</v>
      </c>
      <c r="J4017" t="s">
        <v>1072</v>
      </c>
      <c r="K4017" t="s">
        <v>1082</v>
      </c>
      <c r="L4017" t="s">
        <v>1083</v>
      </c>
      <c r="M4017" t="s">
        <v>1084</v>
      </c>
      <c r="N4017" t="s">
        <v>1529</v>
      </c>
      <c r="O4017" t="s">
        <v>958</v>
      </c>
    </row>
    <row r="4018" spans="1:15" x14ac:dyDescent="0.35">
      <c r="A4018" s="189" t="str">
        <f t="shared" si="223"/>
        <v>May</v>
      </c>
      <c r="B4018" s="190" t="str">
        <f t="shared" si="224"/>
        <v>2024</v>
      </c>
      <c r="C4018" s="190" t="str">
        <f t="shared" si="225"/>
        <v>May-2024</v>
      </c>
      <c r="D4018" s="2">
        <v>45443</v>
      </c>
      <c r="E4018" t="s">
        <v>1037</v>
      </c>
      <c r="F4018" t="s">
        <v>1038</v>
      </c>
      <c r="G4018" t="s">
        <v>1039</v>
      </c>
      <c r="H4018" t="s">
        <v>677</v>
      </c>
      <c r="I4018" t="s">
        <v>1071</v>
      </c>
      <c r="J4018" t="s">
        <v>1072</v>
      </c>
      <c r="K4018" t="s">
        <v>1082</v>
      </c>
      <c r="L4018" t="s">
        <v>1083</v>
      </c>
      <c r="M4018" t="s">
        <v>1084</v>
      </c>
      <c r="N4018" t="s">
        <v>919</v>
      </c>
      <c r="O4018">
        <v>95</v>
      </c>
    </row>
    <row r="4019" spans="1:15" x14ac:dyDescent="0.35">
      <c r="A4019" s="189" t="str">
        <f t="shared" si="223"/>
        <v>May</v>
      </c>
      <c r="B4019" s="190" t="str">
        <f t="shared" si="224"/>
        <v>2024</v>
      </c>
      <c r="C4019" s="190" t="str">
        <f t="shared" si="225"/>
        <v>May-2024</v>
      </c>
      <c r="D4019" s="2">
        <v>45443</v>
      </c>
      <c r="E4019" t="s">
        <v>1037</v>
      </c>
      <c r="F4019" t="s">
        <v>1038</v>
      </c>
      <c r="G4019" t="s">
        <v>1039</v>
      </c>
      <c r="H4019" t="s">
        <v>677</v>
      </c>
      <c r="I4019" t="s">
        <v>1071</v>
      </c>
      <c r="J4019" t="s">
        <v>1072</v>
      </c>
      <c r="K4019" t="s">
        <v>1082</v>
      </c>
      <c r="L4019" t="s">
        <v>1083</v>
      </c>
      <c r="M4019" t="s">
        <v>1084</v>
      </c>
      <c r="N4019" t="s">
        <v>920</v>
      </c>
      <c r="O4019">
        <v>1265</v>
      </c>
    </row>
    <row r="4020" spans="1:15" x14ac:dyDescent="0.35">
      <c r="A4020" s="189" t="str">
        <f t="shared" si="223"/>
        <v>May</v>
      </c>
      <c r="B4020" s="190" t="str">
        <f t="shared" si="224"/>
        <v>2024</v>
      </c>
      <c r="C4020" s="190" t="str">
        <f t="shared" si="225"/>
        <v>May-2024</v>
      </c>
      <c r="D4020" s="2">
        <v>45443</v>
      </c>
      <c r="E4020" t="s">
        <v>1037</v>
      </c>
      <c r="F4020" t="s">
        <v>1038</v>
      </c>
      <c r="G4020" t="s">
        <v>1039</v>
      </c>
      <c r="H4020" t="s">
        <v>677</v>
      </c>
      <c r="I4020" t="s">
        <v>1071</v>
      </c>
      <c r="J4020" t="s">
        <v>1072</v>
      </c>
      <c r="K4020" t="s">
        <v>1082</v>
      </c>
      <c r="L4020" t="s">
        <v>1083</v>
      </c>
      <c r="M4020" t="s">
        <v>1084</v>
      </c>
      <c r="N4020" t="s">
        <v>922</v>
      </c>
      <c r="O4020">
        <v>155</v>
      </c>
    </row>
    <row r="4021" spans="1:15" x14ac:dyDescent="0.35">
      <c r="A4021" s="189" t="str">
        <f t="shared" si="223"/>
        <v>May</v>
      </c>
      <c r="B4021" s="190" t="str">
        <f t="shared" si="224"/>
        <v>2024</v>
      </c>
      <c r="C4021" s="190" t="str">
        <f t="shared" si="225"/>
        <v>May-2024</v>
      </c>
      <c r="D4021" s="2">
        <v>45443</v>
      </c>
      <c r="E4021" t="s">
        <v>1037</v>
      </c>
      <c r="F4021" t="s">
        <v>1038</v>
      </c>
      <c r="G4021" t="s">
        <v>1039</v>
      </c>
      <c r="H4021" t="s">
        <v>677</v>
      </c>
      <c r="I4021" t="s">
        <v>1071</v>
      </c>
      <c r="J4021" t="s">
        <v>1072</v>
      </c>
      <c r="K4021" t="s">
        <v>1082</v>
      </c>
      <c r="L4021" t="s">
        <v>1083</v>
      </c>
      <c r="M4021" t="s">
        <v>1084</v>
      </c>
      <c r="N4021" t="s">
        <v>921</v>
      </c>
      <c r="O4021">
        <v>575</v>
      </c>
    </row>
    <row r="4022" spans="1:15" x14ac:dyDescent="0.35">
      <c r="A4022" s="189" t="str">
        <f t="shared" si="223"/>
        <v>May</v>
      </c>
      <c r="B4022" s="190" t="str">
        <f t="shared" si="224"/>
        <v>2024</v>
      </c>
      <c r="C4022" s="190" t="str">
        <f t="shared" si="225"/>
        <v>May-2024</v>
      </c>
      <c r="D4022" s="2">
        <v>45443</v>
      </c>
      <c r="E4022" t="s">
        <v>1037</v>
      </c>
      <c r="F4022" t="s">
        <v>1038</v>
      </c>
      <c r="G4022" t="s">
        <v>1039</v>
      </c>
      <c r="H4022" t="s">
        <v>677</v>
      </c>
      <c r="I4022" t="s">
        <v>1071</v>
      </c>
      <c r="J4022" t="s">
        <v>1072</v>
      </c>
      <c r="K4022" t="s">
        <v>1085</v>
      </c>
      <c r="L4022" t="s">
        <v>1086</v>
      </c>
      <c r="M4022" t="s">
        <v>1087</v>
      </c>
      <c r="N4022" t="s">
        <v>1528</v>
      </c>
      <c r="O4022">
        <v>85</v>
      </c>
    </row>
    <row r="4023" spans="1:15" x14ac:dyDescent="0.35">
      <c r="A4023" s="189" t="str">
        <f t="shared" si="223"/>
        <v>May</v>
      </c>
      <c r="B4023" s="190" t="str">
        <f t="shared" si="224"/>
        <v>2024</v>
      </c>
      <c r="C4023" s="190" t="str">
        <f t="shared" si="225"/>
        <v>May-2024</v>
      </c>
      <c r="D4023" s="2">
        <v>45443</v>
      </c>
      <c r="E4023" t="s">
        <v>1037</v>
      </c>
      <c r="F4023" t="s">
        <v>1038</v>
      </c>
      <c r="G4023" t="s">
        <v>1039</v>
      </c>
      <c r="H4023" t="s">
        <v>677</v>
      </c>
      <c r="I4023" t="s">
        <v>1071</v>
      </c>
      <c r="J4023" t="s">
        <v>1072</v>
      </c>
      <c r="K4023" t="s">
        <v>1085</v>
      </c>
      <c r="L4023" t="s">
        <v>1086</v>
      </c>
      <c r="M4023" t="s">
        <v>1087</v>
      </c>
      <c r="N4023" t="s">
        <v>1529</v>
      </c>
      <c r="O4023" t="s">
        <v>958</v>
      </c>
    </row>
    <row r="4024" spans="1:15" x14ac:dyDescent="0.35">
      <c r="A4024" s="189" t="str">
        <f t="shared" si="223"/>
        <v>May</v>
      </c>
      <c r="B4024" s="190" t="str">
        <f t="shared" si="224"/>
        <v>2024</v>
      </c>
      <c r="C4024" s="190" t="str">
        <f t="shared" si="225"/>
        <v>May-2024</v>
      </c>
      <c r="D4024" s="2">
        <v>45443</v>
      </c>
      <c r="E4024" t="s">
        <v>1037</v>
      </c>
      <c r="F4024" t="s">
        <v>1038</v>
      </c>
      <c r="G4024" t="s">
        <v>1039</v>
      </c>
      <c r="H4024" t="s">
        <v>677</v>
      </c>
      <c r="I4024" t="s">
        <v>1071</v>
      </c>
      <c r="J4024" t="s">
        <v>1072</v>
      </c>
      <c r="K4024" t="s">
        <v>1085</v>
      </c>
      <c r="L4024" t="s">
        <v>1086</v>
      </c>
      <c r="M4024" t="s">
        <v>1087</v>
      </c>
      <c r="N4024" t="s">
        <v>919</v>
      </c>
      <c r="O4024">
        <v>80</v>
      </c>
    </row>
    <row r="4025" spans="1:15" x14ac:dyDescent="0.35">
      <c r="A4025" s="189" t="str">
        <f t="shared" si="223"/>
        <v>May</v>
      </c>
      <c r="B4025" s="190" t="str">
        <f t="shared" si="224"/>
        <v>2024</v>
      </c>
      <c r="C4025" s="190" t="str">
        <f t="shared" si="225"/>
        <v>May-2024</v>
      </c>
      <c r="D4025" s="2">
        <v>45443</v>
      </c>
      <c r="E4025" t="s">
        <v>1037</v>
      </c>
      <c r="F4025" t="s">
        <v>1038</v>
      </c>
      <c r="G4025" t="s">
        <v>1039</v>
      </c>
      <c r="H4025" t="s">
        <v>677</v>
      </c>
      <c r="I4025" t="s">
        <v>1071</v>
      </c>
      <c r="J4025" t="s">
        <v>1072</v>
      </c>
      <c r="K4025" t="s">
        <v>1085</v>
      </c>
      <c r="L4025" t="s">
        <v>1086</v>
      </c>
      <c r="M4025" t="s">
        <v>1087</v>
      </c>
      <c r="N4025" t="s">
        <v>920</v>
      </c>
      <c r="O4025">
        <v>815</v>
      </c>
    </row>
    <row r="4026" spans="1:15" x14ac:dyDescent="0.35">
      <c r="A4026" s="189" t="str">
        <f t="shared" si="223"/>
        <v>May</v>
      </c>
      <c r="B4026" s="190" t="str">
        <f t="shared" si="224"/>
        <v>2024</v>
      </c>
      <c r="C4026" s="190" t="str">
        <f t="shared" si="225"/>
        <v>May-2024</v>
      </c>
      <c r="D4026" s="2">
        <v>45443</v>
      </c>
      <c r="E4026" t="s">
        <v>1037</v>
      </c>
      <c r="F4026" t="s">
        <v>1038</v>
      </c>
      <c r="G4026" t="s">
        <v>1039</v>
      </c>
      <c r="H4026" t="s">
        <v>677</v>
      </c>
      <c r="I4026" t="s">
        <v>1071</v>
      </c>
      <c r="J4026" t="s">
        <v>1072</v>
      </c>
      <c r="K4026" t="s">
        <v>1085</v>
      </c>
      <c r="L4026" t="s">
        <v>1086</v>
      </c>
      <c r="M4026" t="s">
        <v>1087</v>
      </c>
      <c r="N4026" t="s">
        <v>922</v>
      </c>
      <c r="O4026">
        <v>115</v>
      </c>
    </row>
    <row r="4027" spans="1:15" x14ac:dyDescent="0.35">
      <c r="A4027" s="189" t="str">
        <f t="shared" si="223"/>
        <v>May</v>
      </c>
      <c r="B4027" s="190" t="str">
        <f t="shared" si="224"/>
        <v>2024</v>
      </c>
      <c r="C4027" s="190" t="str">
        <f t="shared" si="225"/>
        <v>May-2024</v>
      </c>
      <c r="D4027" s="2">
        <v>45443</v>
      </c>
      <c r="E4027" t="s">
        <v>1037</v>
      </c>
      <c r="F4027" t="s">
        <v>1038</v>
      </c>
      <c r="G4027" t="s">
        <v>1039</v>
      </c>
      <c r="H4027" t="s">
        <v>677</v>
      </c>
      <c r="I4027" t="s">
        <v>1071</v>
      </c>
      <c r="J4027" t="s">
        <v>1072</v>
      </c>
      <c r="K4027" t="s">
        <v>1085</v>
      </c>
      <c r="L4027" t="s">
        <v>1086</v>
      </c>
      <c r="M4027" t="s">
        <v>1087</v>
      </c>
      <c r="N4027" t="s">
        <v>921</v>
      </c>
      <c r="O4027">
        <v>365</v>
      </c>
    </row>
    <row r="4028" spans="1:15" x14ac:dyDescent="0.35">
      <c r="A4028" s="189" t="str">
        <f t="shared" si="223"/>
        <v>May</v>
      </c>
      <c r="B4028" s="190" t="str">
        <f t="shared" si="224"/>
        <v>2024</v>
      </c>
      <c r="C4028" s="190" t="str">
        <f t="shared" si="225"/>
        <v>May-2024</v>
      </c>
      <c r="D4028" s="2">
        <v>45443</v>
      </c>
      <c r="E4028" t="s">
        <v>1037</v>
      </c>
      <c r="F4028" t="s">
        <v>1038</v>
      </c>
      <c r="G4028" t="s">
        <v>1039</v>
      </c>
      <c r="H4028" t="s">
        <v>677</v>
      </c>
      <c r="I4028" t="s">
        <v>1071</v>
      </c>
      <c r="J4028" t="s">
        <v>1072</v>
      </c>
      <c r="K4028" t="s">
        <v>1088</v>
      </c>
      <c r="L4028" t="s">
        <v>1089</v>
      </c>
      <c r="M4028" t="s">
        <v>1090</v>
      </c>
      <c r="N4028" t="s">
        <v>1528</v>
      </c>
      <c r="O4028">
        <v>95</v>
      </c>
    </row>
    <row r="4029" spans="1:15" x14ac:dyDescent="0.35">
      <c r="A4029" s="189" t="str">
        <f t="shared" si="223"/>
        <v>May</v>
      </c>
      <c r="B4029" s="190" t="str">
        <f t="shared" si="224"/>
        <v>2024</v>
      </c>
      <c r="C4029" s="190" t="str">
        <f t="shared" si="225"/>
        <v>May-2024</v>
      </c>
      <c r="D4029" s="2">
        <v>45443</v>
      </c>
      <c r="E4029" t="s">
        <v>1037</v>
      </c>
      <c r="F4029" t="s">
        <v>1038</v>
      </c>
      <c r="G4029" t="s">
        <v>1039</v>
      </c>
      <c r="H4029" t="s">
        <v>677</v>
      </c>
      <c r="I4029" t="s">
        <v>1071</v>
      </c>
      <c r="J4029" t="s">
        <v>1072</v>
      </c>
      <c r="K4029" t="s">
        <v>1088</v>
      </c>
      <c r="L4029" t="s">
        <v>1089</v>
      </c>
      <c r="M4029" t="s">
        <v>1090</v>
      </c>
      <c r="N4029" t="s">
        <v>1529</v>
      </c>
      <c r="O4029" t="s">
        <v>958</v>
      </c>
    </row>
    <row r="4030" spans="1:15" x14ac:dyDescent="0.35">
      <c r="A4030" s="189" t="str">
        <f t="shared" si="223"/>
        <v>May</v>
      </c>
      <c r="B4030" s="190" t="str">
        <f t="shared" si="224"/>
        <v>2024</v>
      </c>
      <c r="C4030" s="190" t="str">
        <f t="shared" si="225"/>
        <v>May-2024</v>
      </c>
      <c r="D4030" s="2">
        <v>45443</v>
      </c>
      <c r="E4030" t="s">
        <v>1037</v>
      </c>
      <c r="F4030" t="s">
        <v>1038</v>
      </c>
      <c r="G4030" t="s">
        <v>1039</v>
      </c>
      <c r="H4030" t="s">
        <v>677</v>
      </c>
      <c r="I4030" t="s">
        <v>1071</v>
      </c>
      <c r="J4030" t="s">
        <v>1072</v>
      </c>
      <c r="K4030" t="s">
        <v>1088</v>
      </c>
      <c r="L4030" t="s">
        <v>1089</v>
      </c>
      <c r="M4030" t="s">
        <v>1090</v>
      </c>
      <c r="N4030" t="s">
        <v>919</v>
      </c>
      <c r="O4030">
        <v>95</v>
      </c>
    </row>
    <row r="4031" spans="1:15" x14ac:dyDescent="0.35">
      <c r="A4031" s="189" t="str">
        <f t="shared" si="223"/>
        <v>May</v>
      </c>
      <c r="B4031" s="190" t="str">
        <f t="shared" si="224"/>
        <v>2024</v>
      </c>
      <c r="C4031" s="190" t="str">
        <f t="shared" si="225"/>
        <v>May-2024</v>
      </c>
      <c r="D4031" s="2">
        <v>45443</v>
      </c>
      <c r="E4031" t="s">
        <v>1037</v>
      </c>
      <c r="F4031" t="s">
        <v>1038</v>
      </c>
      <c r="G4031" t="s">
        <v>1039</v>
      </c>
      <c r="H4031" t="s">
        <v>677</v>
      </c>
      <c r="I4031" t="s">
        <v>1071</v>
      </c>
      <c r="J4031" t="s">
        <v>1072</v>
      </c>
      <c r="K4031" t="s">
        <v>1088</v>
      </c>
      <c r="L4031" t="s">
        <v>1089</v>
      </c>
      <c r="M4031" t="s">
        <v>1090</v>
      </c>
      <c r="N4031" t="s">
        <v>920</v>
      </c>
      <c r="O4031">
        <v>830</v>
      </c>
    </row>
    <row r="4032" spans="1:15" x14ac:dyDescent="0.35">
      <c r="A4032" s="189" t="str">
        <f t="shared" si="223"/>
        <v>May</v>
      </c>
      <c r="B4032" s="190" t="str">
        <f t="shared" si="224"/>
        <v>2024</v>
      </c>
      <c r="C4032" s="190" t="str">
        <f t="shared" si="225"/>
        <v>May-2024</v>
      </c>
      <c r="D4032" s="2">
        <v>45443</v>
      </c>
      <c r="E4032" t="s">
        <v>1037</v>
      </c>
      <c r="F4032" t="s">
        <v>1038</v>
      </c>
      <c r="G4032" t="s">
        <v>1039</v>
      </c>
      <c r="H4032" t="s">
        <v>677</v>
      </c>
      <c r="I4032" t="s">
        <v>1071</v>
      </c>
      <c r="J4032" t="s">
        <v>1072</v>
      </c>
      <c r="K4032" t="s">
        <v>1088</v>
      </c>
      <c r="L4032" t="s">
        <v>1089</v>
      </c>
      <c r="M4032" t="s">
        <v>1090</v>
      </c>
      <c r="N4032" t="s">
        <v>922</v>
      </c>
      <c r="O4032">
        <v>1245</v>
      </c>
    </row>
    <row r="4033" spans="1:15" x14ac:dyDescent="0.35">
      <c r="A4033" s="189" t="str">
        <f t="shared" si="223"/>
        <v>May</v>
      </c>
      <c r="B4033" s="190" t="str">
        <f t="shared" si="224"/>
        <v>2024</v>
      </c>
      <c r="C4033" s="190" t="str">
        <f t="shared" si="225"/>
        <v>May-2024</v>
      </c>
      <c r="D4033" s="2">
        <v>45443</v>
      </c>
      <c r="E4033" t="s">
        <v>1037</v>
      </c>
      <c r="F4033" t="s">
        <v>1038</v>
      </c>
      <c r="G4033" t="s">
        <v>1039</v>
      </c>
      <c r="H4033" t="s">
        <v>677</v>
      </c>
      <c r="I4033" t="s">
        <v>1071</v>
      </c>
      <c r="J4033" t="s">
        <v>1072</v>
      </c>
      <c r="K4033" t="s">
        <v>1088</v>
      </c>
      <c r="L4033" t="s">
        <v>1089</v>
      </c>
      <c r="M4033" t="s">
        <v>1090</v>
      </c>
      <c r="N4033" t="s">
        <v>921</v>
      </c>
      <c r="O4033">
        <v>785</v>
      </c>
    </row>
    <row r="4034" spans="1:15" x14ac:dyDescent="0.35">
      <c r="A4034" s="189" t="str">
        <f t="shared" si="223"/>
        <v>May</v>
      </c>
      <c r="B4034" s="190" t="str">
        <f t="shared" si="224"/>
        <v>2024</v>
      </c>
      <c r="C4034" s="190" t="str">
        <f t="shared" si="225"/>
        <v>May-2024</v>
      </c>
      <c r="D4034" s="2">
        <v>45443</v>
      </c>
      <c r="E4034" t="s">
        <v>1037</v>
      </c>
      <c r="F4034" t="s">
        <v>1038</v>
      </c>
      <c r="G4034" t="s">
        <v>1039</v>
      </c>
      <c r="H4034" t="s">
        <v>680</v>
      </c>
      <c r="I4034" t="s">
        <v>1091</v>
      </c>
      <c r="J4034" t="s">
        <v>1092</v>
      </c>
      <c r="K4034" t="s">
        <v>1093</v>
      </c>
      <c r="L4034" t="s">
        <v>1094</v>
      </c>
      <c r="M4034" t="s">
        <v>1095</v>
      </c>
      <c r="N4034" t="s">
        <v>1528</v>
      </c>
      <c r="O4034">
        <v>255</v>
      </c>
    </row>
    <row r="4035" spans="1:15" x14ac:dyDescent="0.35">
      <c r="A4035" s="189" t="str">
        <f t="shared" ref="A4035:A4098" si="226">TEXT(D4035,"mmm")</f>
        <v>May</v>
      </c>
      <c r="B4035" s="190" t="str">
        <f t="shared" ref="B4035:B4098" si="227">TEXT(D4035,"yyyy")</f>
        <v>2024</v>
      </c>
      <c r="C4035" s="190" t="str">
        <f t="shared" ref="C4035:C4098" si="228">_xlfn.CONCAT(A4035&amp;"-"&amp;B4035)</f>
        <v>May-2024</v>
      </c>
      <c r="D4035" s="2">
        <v>45443</v>
      </c>
      <c r="E4035" t="s">
        <v>1037</v>
      </c>
      <c r="F4035" t="s">
        <v>1038</v>
      </c>
      <c r="G4035" t="s">
        <v>1039</v>
      </c>
      <c r="H4035" t="s">
        <v>680</v>
      </c>
      <c r="I4035" t="s">
        <v>1091</v>
      </c>
      <c r="J4035" t="s">
        <v>1092</v>
      </c>
      <c r="K4035" t="s">
        <v>1093</v>
      </c>
      <c r="L4035" t="s">
        <v>1094</v>
      </c>
      <c r="M4035" t="s">
        <v>1095</v>
      </c>
      <c r="N4035" t="s">
        <v>1529</v>
      </c>
      <c r="O4035" t="s">
        <v>958</v>
      </c>
    </row>
    <row r="4036" spans="1:15" x14ac:dyDescent="0.35">
      <c r="A4036" s="189" t="str">
        <f t="shared" si="226"/>
        <v>May</v>
      </c>
      <c r="B4036" s="190" t="str">
        <f t="shared" si="227"/>
        <v>2024</v>
      </c>
      <c r="C4036" s="190" t="str">
        <f t="shared" si="228"/>
        <v>May-2024</v>
      </c>
      <c r="D4036" s="2">
        <v>45443</v>
      </c>
      <c r="E4036" t="s">
        <v>1037</v>
      </c>
      <c r="F4036" t="s">
        <v>1038</v>
      </c>
      <c r="G4036" t="s">
        <v>1039</v>
      </c>
      <c r="H4036" t="s">
        <v>680</v>
      </c>
      <c r="I4036" t="s">
        <v>1091</v>
      </c>
      <c r="J4036" t="s">
        <v>1092</v>
      </c>
      <c r="K4036" t="s">
        <v>1093</v>
      </c>
      <c r="L4036" t="s">
        <v>1094</v>
      </c>
      <c r="M4036" t="s">
        <v>1095</v>
      </c>
      <c r="N4036" t="s">
        <v>919</v>
      </c>
      <c r="O4036">
        <v>545</v>
      </c>
    </row>
    <row r="4037" spans="1:15" x14ac:dyDescent="0.35">
      <c r="A4037" s="189" t="str">
        <f t="shared" si="226"/>
        <v>May</v>
      </c>
      <c r="B4037" s="190" t="str">
        <f t="shared" si="227"/>
        <v>2024</v>
      </c>
      <c r="C4037" s="190" t="str">
        <f t="shared" si="228"/>
        <v>May-2024</v>
      </c>
      <c r="D4037" s="2">
        <v>45443</v>
      </c>
      <c r="E4037" t="s">
        <v>1037</v>
      </c>
      <c r="F4037" t="s">
        <v>1038</v>
      </c>
      <c r="G4037" t="s">
        <v>1039</v>
      </c>
      <c r="H4037" t="s">
        <v>680</v>
      </c>
      <c r="I4037" t="s">
        <v>1091</v>
      </c>
      <c r="J4037" t="s">
        <v>1092</v>
      </c>
      <c r="K4037" t="s">
        <v>1093</v>
      </c>
      <c r="L4037" t="s">
        <v>1094</v>
      </c>
      <c r="M4037" t="s">
        <v>1095</v>
      </c>
      <c r="N4037" t="s">
        <v>920</v>
      </c>
      <c r="O4037">
        <v>2805</v>
      </c>
    </row>
    <row r="4038" spans="1:15" x14ac:dyDescent="0.35">
      <c r="A4038" s="189" t="str">
        <f t="shared" si="226"/>
        <v>May</v>
      </c>
      <c r="B4038" s="190" t="str">
        <f t="shared" si="227"/>
        <v>2024</v>
      </c>
      <c r="C4038" s="190" t="str">
        <f t="shared" si="228"/>
        <v>May-2024</v>
      </c>
      <c r="D4038" s="2">
        <v>45443</v>
      </c>
      <c r="E4038" t="s">
        <v>1037</v>
      </c>
      <c r="F4038" t="s">
        <v>1038</v>
      </c>
      <c r="G4038" t="s">
        <v>1039</v>
      </c>
      <c r="H4038" t="s">
        <v>680</v>
      </c>
      <c r="I4038" t="s">
        <v>1091</v>
      </c>
      <c r="J4038" t="s">
        <v>1092</v>
      </c>
      <c r="K4038" t="s">
        <v>1093</v>
      </c>
      <c r="L4038" t="s">
        <v>1094</v>
      </c>
      <c r="M4038" t="s">
        <v>1095</v>
      </c>
      <c r="N4038" t="s">
        <v>922</v>
      </c>
      <c r="O4038">
        <v>265</v>
      </c>
    </row>
    <row r="4039" spans="1:15" x14ac:dyDescent="0.35">
      <c r="A4039" s="189" t="str">
        <f t="shared" si="226"/>
        <v>May</v>
      </c>
      <c r="B4039" s="190" t="str">
        <f t="shared" si="227"/>
        <v>2024</v>
      </c>
      <c r="C4039" s="190" t="str">
        <f t="shared" si="228"/>
        <v>May-2024</v>
      </c>
      <c r="D4039" s="2">
        <v>45443</v>
      </c>
      <c r="E4039" t="s">
        <v>1037</v>
      </c>
      <c r="F4039" t="s">
        <v>1038</v>
      </c>
      <c r="G4039" t="s">
        <v>1039</v>
      </c>
      <c r="H4039" t="s">
        <v>680</v>
      </c>
      <c r="I4039" t="s">
        <v>1091</v>
      </c>
      <c r="J4039" t="s">
        <v>1092</v>
      </c>
      <c r="K4039" t="s">
        <v>1093</v>
      </c>
      <c r="L4039" t="s">
        <v>1094</v>
      </c>
      <c r="M4039" t="s">
        <v>1095</v>
      </c>
      <c r="N4039" t="s">
        <v>921</v>
      </c>
      <c r="O4039">
        <v>1050</v>
      </c>
    </row>
    <row r="4040" spans="1:15" x14ac:dyDescent="0.35">
      <c r="A4040" s="189" t="str">
        <f t="shared" si="226"/>
        <v>May</v>
      </c>
      <c r="B4040" s="190" t="str">
        <f t="shared" si="227"/>
        <v>2024</v>
      </c>
      <c r="C4040" s="190" t="str">
        <f t="shared" si="228"/>
        <v>May-2024</v>
      </c>
      <c r="D4040" s="2">
        <v>45443</v>
      </c>
      <c r="E4040" t="s">
        <v>1037</v>
      </c>
      <c r="F4040" t="s">
        <v>1038</v>
      </c>
      <c r="G4040" t="s">
        <v>1039</v>
      </c>
      <c r="H4040" t="s">
        <v>684</v>
      </c>
      <c r="I4040" t="s">
        <v>1096</v>
      </c>
      <c r="J4040" t="s">
        <v>1097</v>
      </c>
      <c r="K4040" t="s">
        <v>1098</v>
      </c>
      <c r="L4040" t="s">
        <v>1099</v>
      </c>
      <c r="M4040" t="s">
        <v>1100</v>
      </c>
      <c r="N4040" t="s">
        <v>1528</v>
      </c>
      <c r="O4040">
        <v>110</v>
      </c>
    </row>
    <row r="4041" spans="1:15" x14ac:dyDescent="0.35">
      <c r="A4041" s="189" t="str">
        <f t="shared" si="226"/>
        <v>May</v>
      </c>
      <c r="B4041" s="190" t="str">
        <f t="shared" si="227"/>
        <v>2024</v>
      </c>
      <c r="C4041" s="190" t="str">
        <f t="shared" si="228"/>
        <v>May-2024</v>
      </c>
      <c r="D4041" s="2">
        <v>45443</v>
      </c>
      <c r="E4041" t="s">
        <v>1037</v>
      </c>
      <c r="F4041" t="s">
        <v>1038</v>
      </c>
      <c r="G4041" t="s">
        <v>1039</v>
      </c>
      <c r="H4041" t="s">
        <v>684</v>
      </c>
      <c r="I4041" t="s">
        <v>1096</v>
      </c>
      <c r="J4041" t="s">
        <v>1097</v>
      </c>
      <c r="K4041" t="s">
        <v>1098</v>
      </c>
      <c r="L4041" t="s">
        <v>1099</v>
      </c>
      <c r="M4041" t="s">
        <v>1100</v>
      </c>
      <c r="N4041" t="s">
        <v>1529</v>
      </c>
      <c r="O4041">
        <v>10</v>
      </c>
    </row>
    <row r="4042" spans="1:15" x14ac:dyDescent="0.35">
      <c r="A4042" s="189" t="str">
        <f t="shared" si="226"/>
        <v>May</v>
      </c>
      <c r="B4042" s="190" t="str">
        <f t="shared" si="227"/>
        <v>2024</v>
      </c>
      <c r="C4042" s="190" t="str">
        <f t="shared" si="228"/>
        <v>May-2024</v>
      </c>
      <c r="D4042" s="2">
        <v>45443</v>
      </c>
      <c r="E4042" t="s">
        <v>1037</v>
      </c>
      <c r="F4042" t="s">
        <v>1038</v>
      </c>
      <c r="G4042" t="s">
        <v>1039</v>
      </c>
      <c r="H4042" t="s">
        <v>684</v>
      </c>
      <c r="I4042" t="s">
        <v>1096</v>
      </c>
      <c r="J4042" t="s">
        <v>1097</v>
      </c>
      <c r="K4042" t="s">
        <v>1098</v>
      </c>
      <c r="L4042" t="s">
        <v>1099</v>
      </c>
      <c r="M4042" t="s">
        <v>1100</v>
      </c>
      <c r="N4042" t="s">
        <v>919</v>
      </c>
      <c r="O4042">
        <v>205</v>
      </c>
    </row>
    <row r="4043" spans="1:15" x14ac:dyDescent="0.35">
      <c r="A4043" s="189" t="str">
        <f t="shared" si="226"/>
        <v>May</v>
      </c>
      <c r="B4043" s="190" t="str">
        <f t="shared" si="227"/>
        <v>2024</v>
      </c>
      <c r="C4043" s="190" t="str">
        <f t="shared" si="228"/>
        <v>May-2024</v>
      </c>
      <c r="D4043" s="2">
        <v>45443</v>
      </c>
      <c r="E4043" t="s">
        <v>1037</v>
      </c>
      <c r="F4043" t="s">
        <v>1038</v>
      </c>
      <c r="G4043" t="s">
        <v>1039</v>
      </c>
      <c r="H4043" t="s">
        <v>684</v>
      </c>
      <c r="I4043" t="s">
        <v>1096</v>
      </c>
      <c r="J4043" t="s">
        <v>1097</v>
      </c>
      <c r="K4043" t="s">
        <v>1098</v>
      </c>
      <c r="L4043" t="s">
        <v>1099</v>
      </c>
      <c r="M4043" t="s">
        <v>1100</v>
      </c>
      <c r="N4043" t="s">
        <v>920</v>
      </c>
      <c r="O4043">
        <v>2275</v>
      </c>
    </row>
    <row r="4044" spans="1:15" x14ac:dyDescent="0.35">
      <c r="A4044" s="189" t="str">
        <f t="shared" si="226"/>
        <v>May</v>
      </c>
      <c r="B4044" s="190" t="str">
        <f t="shared" si="227"/>
        <v>2024</v>
      </c>
      <c r="C4044" s="190" t="str">
        <f t="shared" si="228"/>
        <v>May-2024</v>
      </c>
      <c r="D4044" s="2">
        <v>45443</v>
      </c>
      <c r="E4044" t="s">
        <v>1037</v>
      </c>
      <c r="F4044" t="s">
        <v>1038</v>
      </c>
      <c r="G4044" t="s">
        <v>1039</v>
      </c>
      <c r="H4044" t="s">
        <v>684</v>
      </c>
      <c r="I4044" t="s">
        <v>1096</v>
      </c>
      <c r="J4044" t="s">
        <v>1097</v>
      </c>
      <c r="K4044" t="s">
        <v>1098</v>
      </c>
      <c r="L4044" t="s">
        <v>1099</v>
      </c>
      <c r="M4044" t="s">
        <v>1100</v>
      </c>
      <c r="N4044" t="s">
        <v>922</v>
      </c>
      <c r="O4044">
        <v>1480</v>
      </c>
    </row>
    <row r="4045" spans="1:15" x14ac:dyDescent="0.35">
      <c r="A4045" s="189" t="str">
        <f t="shared" si="226"/>
        <v>May</v>
      </c>
      <c r="B4045" s="190" t="str">
        <f t="shared" si="227"/>
        <v>2024</v>
      </c>
      <c r="C4045" s="190" t="str">
        <f t="shared" si="228"/>
        <v>May-2024</v>
      </c>
      <c r="D4045" s="2">
        <v>45443</v>
      </c>
      <c r="E4045" t="s">
        <v>1037</v>
      </c>
      <c r="F4045" t="s">
        <v>1038</v>
      </c>
      <c r="G4045" t="s">
        <v>1039</v>
      </c>
      <c r="H4045" t="s">
        <v>684</v>
      </c>
      <c r="I4045" t="s">
        <v>1096</v>
      </c>
      <c r="J4045" t="s">
        <v>1097</v>
      </c>
      <c r="K4045" t="s">
        <v>1098</v>
      </c>
      <c r="L4045" t="s">
        <v>1099</v>
      </c>
      <c r="M4045" t="s">
        <v>1100</v>
      </c>
      <c r="N4045" t="s">
        <v>921</v>
      </c>
      <c r="O4045">
        <v>1850</v>
      </c>
    </row>
    <row r="4046" spans="1:15" x14ac:dyDescent="0.35">
      <c r="A4046" s="189" t="str">
        <f t="shared" si="226"/>
        <v>May</v>
      </c>
      <c r="B4046" s="190" t="str">
        <f t="shared" si="227"/>
        <v>2024</v>
      </c>
      <c r="C4046" s="190" t="str">
        <f t="shared" si="228"/>
        <v>May-2024</v>
      </c>
      <c r="D4046" s="2">
        <v>45443</v>
      </c>
      <c r="E4046" t="s">
        <v>1037</v>
      </c>
      <c r="F4046" t="s">
        <v>1038</v>
      </c>
      <c r="G4046" t="s">
        <v>1039</v>
      </c>
      <c r="H4046" t="s">
        <v>688</v>
      </c>
      <c r="I4046" t="s">
        <v>1101</v>
      </c>
      <c r="J4046" t="s">
        <v>1102</v>
      </c>
      <c r="K4046" t="s">
        <v>1103</v>
      </c>
      <c r="L4046" t="s">
        <v>1104</v>
      </c>
      <c r="M4046" t="s">
        <v>1105</v>
      </c>
      <c r="N4046" t="s">
        <v>1528</v>
      </c>
      <c r="O4046">
        <v>40</v>
      </c>
    </row>
    <row r="4047" spans="1:15" x14ac:dyDescent="0.35">
      <c r="A4047" s="189" t="str">
        <f t="shared" si="226"/>
        <v>May</v>
      </c>
      <c r="B4047" s="190" t="str">
        <f t="shared" si="227"/>
        <v>2024</v>
      </c>
      <c r="C4047" s="190" t="str">
        <f t="shared" si="228"/>
        <v>May-2024</v>
      </c>
      <c r="D4047" s="2">
        <v>45443</v>
      </c>
      <c r="E4047" t="s">
        <v>1037</v>
      </c>
      <c r="F4047" t="s">
        <v>1038</v>
      </c>
      <c r="G4047" t="s">
        <v>1039</v>
      </c>
      <c r="H4047" t="s">
        <v>688</v>
      </c>
      <c r="I4047" t="s">
        <v>1101</v>
      </c>
      <c r="J4047" t="s">
        <v>1102</v>
      </c>
      <c r="K4047" t="s">
        <v>1103</v>
      </c>
      <c r="L4047" t="s">
        <v>1104</v>
      </c>
      <c r="M4047" t="s">
        <v>1105</v>
      </c>
      <c r="N4047" t="s">
        <v>1529</v>
      </c>
      <c r="O4047">
        <v>5</v>
      </c>
    </row>
    <row r="4048" spans="1:15" x14ac:dyDescent="0.35">
      <c r="A4048" s="189" t="str">
        <f t="shared" si="226"/>
        <v>May</v>
      </c>
      <c r="B4048" s="190" t="str">
        <f t="shared" si="227"/>
        <v>2024</v>
      </c>
      <c r="C4048" s="190" t="str">
        <f t="shared" si="228"/>
        <v>May-2024</v>
      </c>
      <c r="D4048" s="2">
        <v>45443</v>
      </c>
      <c r="E4048" t="s">
        <v>1037</v>
      </c>
      <c r="F4048" t="s">
        <v>1038</v>
      </c>
      <c r="G4048" t="s">
        <v>1039</v>
      </c>
      <c r="H4048" t="s">
        <v>688</v>
      </c>
      <c r="I4048" t="s">
        <v>1101</v>
      </c>
      <c r="J4048" t="s">
        <v>1102</v>
      </c>
      <c r="K4048" t="s">
        <v>1103</v>
      </c>
      <c r="L4048" t="s">
        <v>1104</v>
      </c>
      <c r="M4048" t="s">
        <v>1105</v>
      </c>
      <c r="N4048" t="s">
        <v>919</v>
      </c>
      <c r="O4048">
        <v>75</v>
      </c>
    </row>
    <row r="4049" spans="1:15" x14ac:dyDescent="0.35">
      <c r="A4049" s="189" t="str">
        <f t="shared" si="226"/>
        <v>May</v>
      </c>
      <c r="B4049" s="190" t="str">
        <f t="shared" si="227"/>
        <v>2024</v>
      </c>
      <c r="C4049" s="190" t="str">
        <f t="shared" si="228"/>
        <v>May-2024</v>
      </c>
      <c r="D4049" s="2">
        <v>45443</v>
      </c>
      <c r="E4049" t="s">
        <v>1037</v>
      </c>
      <c r="F4049" t="s">
        <v>1038</v>
      </c>
      <c r="G4049" t="s">
        <v>1039</v>
      </c>
      <c r="H4049" t="s">
        <v>688</v>
      </c>
      <c r="I4049" t="s">
        <v>1101</v>
      </c>
      <c r="J4049" t="s">
        <v>1102</v>
      </c>
      <c r="K4049" t="s">
        <v>1103</v>
      </c>
      <c r="L4049" t="s">
        <v>1104</v>
      </c>
      <c r="M4049" t="s">
        <v>1105</v>
      </c>
      <c r="N4049" t="s">
        <v>920</v>
      </c>
      <c r="O4049">
        <v>510</v>
      </c>
    </row>
    <row r="4050" spans="1:15" x14ac:dyDescent="0.35">
      <c r="A4050" s="189" t="str">
        <f t="shared" si="226"/>
        <v>May</v>
      </c>
      <c r="B4050" s="190" t="str">
        <f t="shared" si="227"/>
        <v>2024</v>
      </c>
      <c r="C4050" s="190" t="str">
        <f t="shared" si="228"/>
        <v>May-2024</v>
      </c>
      <c r="D4050" s="2">
        <v>45443</v>
      </c>
      <c r="E4050" t="s">
        <v>1037</v>
      </c>
      <c r="F4050" t="s">
        <v>1038</v>
      </c>
      <c r="G4050" t="s">
        <v>1039</v>
      </c>
      <c r="H4050" t="s">
        <v>688</v>
      </c>
      <c r="I4050" t="s">
        <v>1101</v>
      </c>
      <c r="J4050" t="s">
        <v>1102</v>
      </c>
      <c r="K4050" t="s">
        <v>1103</v>
      </c>
      <c r="L4050" t="s">
        <v>1104</v>
      </c>
      <c r="M4050" t="s">
        <v>1105</v>
      </c>
      <c r="N4050" t="s">
        <v>922</v>
      </c>
      <c r="O4050">
        <v>320</v>
      </c>
    </row>
    <row r="4051" spans="1:15" x14ac:dyDescent="0.35">
      <c r="A4051" s="189" t="str">
        <f t="shared" si="226"/>
        <v>May</v>
      </c>
      <c r="B4051" s="190" t="str">
        <f t="shared" si="227"/>
        <v>2024</v>
      </c>
      <c r="C4051" s="190" t="str">
        <f t="shared" si="228"/>
        <v>May-2024</v>
      </c>
      <c r="D4051" s="2">
        <v>45443</v>
      </c>
      <c r="E4051" t="s">
        <v>1037</v>
      </c>
      <c r="F4051" t="s">
        <v>1038</v>
      </c>
      <c r="G4051" t="s">
        <v>1039</v>
      </c>
      <c r="H4051" t="s">
        <v>688</v>
      </c>
      <c r="I4051" t="s">
        <v>1101</v>
      </c>
      <c r="J4051" t="s">
        <v>1102</v>
      </c>
      <c r="K4051" t="s">
        <v>1103</v>
      </c>
      <c r="L4051" t="s">
        <v>1104</v>
      </c>
      <c r="M4051" t="s">
        <v>1105</v>
      </c>
      <c r="N4051" t="s">
        <v>921</v>
      </c>
      <c r="O4051">
        <v>420</v>
      </c>
    </row>
    <row r="4052" spans="1:15" x14ac:dyDescent="0.35">
      <c r="A4052" s="189" t="str">
        <f t="shared" si="226"/>
        <v>May</v>
      </c>
      <c r="B4052" s="190" t="str">
        <f t="shared" si="227"/>
        <v>2024</v>
      </c>
      <c r="C4052" s="190" t="str">
        <f t="shared" si="228"/>
        <v>May-2024</v>
      </c>
      <c r="D4052" s="2">
        <v>45443</v>
      </c>
      <c r="E4052" t="s">
        <v>1037</v>
      </c>
      <c r="F4052" t="s">
        <v>1038</v>
      </c>
      <c r="G4052" t="s">
        <v>1039</v>
      </c>
      <c r="H4052" t="s">
        <v>688</v>
      </c>
      <c r="I4052" t="s">
        <v>1101</v>
      </c>
      <c r="J4052" t="s">
        <v>1102</v>
      </c>
      <c r="K4052" t="s">
        <v>1106</v>
      </c>
      <c r="L4052" t="s">
        <v>1107</v>
      </c>
      <c r="M4052" t="s">
        <v>1108</v>
      </c>
      <c r="N4052" t="s">
        <v>1528</v>
      </c>
      <c r="O4052">
        <v>205</v>
      </c>
    </row>
    <row r="4053" spans="1:15" x14ac:dyDescent="0.35">
      <c r="A4053" s="189" t="str">
        <f t="shared" si="226"/>
        <v>May</v>
      </c>
      <c r="B4053" s="190" t="str">
        <f t="shared" si="227"/>
        <v>2024</v>
      </c>
      <c r="C4053" s="190" t="str">
        <f t="shared" si="228"/>
        <v>May-2024</v>
      </c>
      <c r="D4053" s="2">
        <v>45443</v>
      </c>
      <c r="E4053" t="s">
        <v>1037</v>
      </c>
      <c r="F4053" t="s">
        <v>1038</v>
      </c>
      <c r="G4053" t="s">
        <v>1039</v>
      </c>
      <c r="H4053" t="s">
        <v>688</v>
      </c>
      <c r="I4053" t="s">
        <v>1101</v>
      </c>
      <c r="J4053" t="s">
        <v>1102</v>
      </c>
      <c r="K4053" t="s">
        <v>1106</v>
      </c>
      <c r="L4053" t="s">
        <v>1107</v>
      </c>
      <c r="M4053" t="s">
        <v>1108</v>
      </c>
      <c r="N4053" t="s">
        <v>1529</v>
      </c>
      <c r="O4053">
        <v>30</v>
      </c>
    </row>
    <row r="4054" spans="1:15" x14ac:dyDescent="0.35">
      <c r="A4054" s="189" t="str">
        <f t="shared" si="226"/>
        <v>May</v>
      </c>
      <c r="B4054" s="190" t="str">
        <f t="shared" si="227"/>
        <v>2024</v>
      </c>
      <c r="C4054" s="190" t="str">
        <f t="shared" si="228"/>
        <v>May-2024</v>
      </c>
      <c r="D4054" s="2">
        <v>45443</v>
      </c>
      <c r="E4054" t="s">
        <v>1037</v>
      </c>
      <c r="F4054" t="s">
        <v>1038</v>
      </c>
      <c r="G4054" t="s">
        <v>1039</v>
      </c>
      <c r="H4054" t="s">
        <v>688</v>
      </c>
      <c r="I4054" t="s">
        <v>1101</v>
      </c>
      <c r="J4054" t="s">
        <v>1102</v>
      </c>
      <c r="K4054" t="s">
        <v>1106</v>
      </c>
      <c r="L4054" t="s">
        <v>1107</v>
      </c>
      <c r="M4054" t="s">
        <v>1108</v>
      </c>
      <c r="N4054" t="s">
        <v>919</v>
      </c>
      <c r="O4054">
        <v>675</v>
      </c>
    </row>
    <row r="4055" spans="1:15" x14ac:dyDescent="0.35">
      <c r="A4055" s="189" t="str">
        <f t="shared" si="226"/>
        <v>May</v>
      </c>
      <c r="B4055" s="190" t="str">
        <f t="shared" si="227"/>
        <v>2024</v>
      </c>
      <c r="C4055" s="190" t="str">
        <f t="shared" si="228"/>
        <v>May-2024</v>
      </c>
      <c r="D4055" s="2">
        <v>45443</v>
      </c>
      <c r="E4055" t="s">
        <v>1037</v>
      </c>
      <c r="F4055" t="s">
        <v>1038</v>
      </c>
      <c r="G4055" t="s">
        <v>1039</v>
      </c>
      <c r="H4055" t="s">
        <v>688</v>
      </c>
      <c r="I4055" t="s">
        <v>1101</v>
      </c>
      <c r="J4055" t="s">
        <v>1102</v>
      </c>
      <c r="K4055" t="s">
        <v>1106</v>
      </c>
      <c r="L4055" t="s">
        <v>1107</v>
      </c>
      <c r="M4055" t="s">
        <v>1108</v>
      </c>
      <c r="N4055" t="s">
        <v>920</v>
      </c>
      <c r="O4055">
        <v>3340</v>
      </c>
    </row>
    <row r="4056" spans="1:15" x14ac:dyDescent="0.35">
      <c r="A4056" s="189" t="str">
        <f t="shared" si="226"/>
        <v>May</v>
      </c>
      <c r="B4056" s="190" t="str">
        <f t="shared" si="227"/>
        <v>2024</v>
      </c>
      <c r="C4056" s="190" t="str">
        <f t="shared" si="228"/>
        <v>May-2024</v>
      </c>
      <c r="D4056" s="2">
        <v>45443</v>
      </c>
      <c r="E4056" t="s">
        <v>1037</v>
      </c>
      <c r="F4056" t="s">
        <v>1038</v>
      </c>
      <c r="G4056" t="s">
        <v>1039</v>
      </c>
      <c r="H4056" t="s">
        <v>688</v>
      </c>
      <c r="I4056" t="s">
        <v>1101</v>
      </c>
      <c r="J4056" t="s">
        <v>1102</v>
      </c>
      <c r="K4056" t="s">
        <v>1106</v>
      </c>
      <c r="L4056" t="s">
        <v>1107</v>
      </c>
      <c r="M4056" t="s">
        <v>1108</v>
      </c>
      <c r="N4056" t="s">
        <v>922</v>
      </c>
      <c r="O4056">
        <v>2345</v>
      </c>
    </row>
    <row r="4057" spans="1:15" x14ac:dyDescent="0.35">
      <c r="A4057" s="189" t="str">
        <f t="shared" si="226"/>
        <v>May</v>
      </c>
      <c r="B4057" s="190" t="str">
        <f t="shared" si="227"/>
        <v>2024</v>
      </c>
      <c r="C4057" s="190" t="str">
        <f t="shared" si="228"/>
        <v>May-2024</v>
      </c>
      <c r="D4057" s="2">
        <v>45443</v>
      </c>
      <c r="E4057" t="s">
        <v>1037</v>
      </c>
      <c r="F4057" t="s">
        <v>1038</v>
      </c>
      <c r="G4057" t="s">
        <v>1039</v>
      </c>
      <c r="H4057" t="s">
        <v>688</v>
      </c>
      <c r="I4057" t="s">
        <v>1101</v>
      </c>
      <c r="J4057" t="s">
        <v>1102</v>
      </c>
      <c r="K4057" t="s">
        <v>1106</v>
      </c>
      <c r="L4057" t="s">
        <v>1107</v>
      </c>
      <c r="M4057" t="s">
        <v>1108</v>
      </c>
      <c r="N4057" t="s">
        <v>921</v>
      </c>
      <c r="O4057">
        <v>2750</v>
      </c>
    </row>
    <row r="4058" spans="1:15" x14ac:dyDescent="0.35">
      <c r="A4058" s="189" t="str">
        <f t="shared" si="226"/>
        <v>May</v>
      </c>
      <c r="B4058" s="190" t="str">
        <f t="shared" si="227"/>
        <v>2024</v>
      </c>
      <c r="C4058" s="190" t="str">
        <f t="shared" si="228"/>
        <v>May-2024</v>
      </c>
      <c r="D4058" s="2">
        <v>45443</v>
      </c>
      <c r="E4058" t="s">
        <v>1037</v>
      </c>
      <c r="F4058" t="s">
        <v>1038</v>
      </c>
      <c r="G4058" t="s">
        <v>1039</v>
      </c>
      <c r="H4058" t="s">
        <v>691</v>
      </c>
      <c r="I4058" t="s">
        <v>1109</v>
      </c>
      <c r="J4058" t="s">
        <v>1110</v>
      </c>
      <c r="K4058" t="s">
        <v>1111</v>
      </c>
      <c r="L4058" t="s">
        <v>1112</v>
      </c>
      <c r="M4058" t="s">
        <v>1113</v>
      </c>
      <c r="N4058" t="s">
        <v>1528</v>
      </c>
      <c r="O4058">
        <v>245</v>
      </c>
    </row>
    <row r="4059" spans="1:15" x14ac:dyDescent="0.35">
      <c r="A4059" s="189" t="str">
        <f t="shared" si="226"/>
        <v>May</v>
      </c>
      <c r="B4059" s="190" t="str">
        <f t="shared" si="227"/>
        <v>2024</v>
      </c>
      <c r="C4059" s="190" t="str">
        <f t="shared" si="228"/>
        <v>May-2024</v>
      </c>
      <c r="D4059" s="2">
        <v>45443</v>
      </c>
      <c r="E4059" t="s">
        <v>1037</v>
      </c>
      <c r="F4059" t="s">
        <v>1038</v>
      </c>
      <c r="G4059" t="s">
        <v>1039</v>
      </c>
      <c r="H4059" t="s">
        <v>691</v>
      </c>
      <c r="I4059" t="s">
        <v>1109</v>
      </c>
      <c r="J4059" t="s">
        <v>1110</v>
      </c>
      <c r="K4059" t="s">
        <v>1111</v>
      </c>
      <c r="L4059" t="s">
        <v>1112</v>
      </c>
      <c r="M4059" t="s">
        <v>1113</v>
      </c>
      <c r="N4059" t="s">
        <v>1529</v>
      </c>
      <c r="O4059">
        <v>5</v>
      </c>
    </row>
    <row r="4060" spans="1:15" x14ac:dyDescent="0.35">
      <c r="A4060" s="189" t="str">
        <f t="shared" si="226"/>
        <v>May</v>
      </c>
      <c r="B4060" s="190" t="str">
        <f t="shared" si="227"/>
        <v>2024</v>
      </c>
      <c r="C4060" s="190" t="str">
        <f t="shared" si="228"/>
        <v>May-2024</v>
      </c>
      <c r="D4060" s="2">
        <v>45443</v>
      </c>
      <c r="E4060" t="s">
        <v>1037</v>
      </c>
      <c r="F4060" t="s">
        <v>1038</v>
      </c>
      <c r="G4060" t="s">
        <v>1039</v>
      </c>
      <c r="H4060" t="s">
        <v>691</v>
      </c>
      <c r="I4060" t="s">
        <v>1109</v>
      </c>
      <c r="J4060" t="s">
        <v>1110</v>
      </c>
      <c r="K4060" t="s">
        <v>1111</v>
      </c>
      <c r="L4060" t="s">
        <v>1112</v>
      </c>
      <c r="M4060" t="s">
        <v>1113</v>
      </c>
      <c r="N4060" t="s">
        <v>919</v>
      </c>
      <c r="O4060">
        <v>590</v>
      </c>
    </row>
    <row r="4061" spans="1:15" x14ac:dyDescent="0.35">
      <c r="A4061" s="189" t="str">
        <f t="shared" si="226"/>
        <v>May</v>
      </c>
      <c r="B4061" s="190" t="str">
        <f t="shared" si="227"/>
        <v>2024</v>
      </c>
      <c r="C4061" s="190" t="str">
        <f t="shared" si="228"/>
        <v>May-2024</v>
      </c>
      <c r="D4061" s="2">
        <v>45443</v>
      </c>
      <c r="E4061" t="s">
        <v>1037</v>
      </c>
      <c r="F4061" t="s">
        <v>1038</v>
      </c>
      <c r="G4061" t="s">
        <v>1039</v>
      </c>
      <c r="H4061" t="s">
        <v>691</v>
      </c>
      <c r="I4061" t="s">
        <v>1109</v>
      </c>
      <c r="J4061" t="s">
        <v>1110</v>
      </c>
      <c r="K4061" t="s">
        <v>1111</v>
      </c>
      <c r="L4061" t="s">
        <v>1112</v>
      </c>
      <c r="M4061" t="s">
        <v>1113</v>
      </c>
      <c r="N4061" t="s">
        <v>920</v>
      </c>
      <c r="O4061">
        <v>4050</v>
      </c>
    </row>
    <row r="4062" spans="1:15" x14ac:dyDescent="0.35">
      <c r="A4062" s="189" t="str">
        <f t="shared" si="226"/>
        <v>May</v>
      </c>
      <c r="B4062" s="190" t="str">
        <f t="shared" si="227"/>
        <v>2024</v>
      </c>
      <c r="C4062" s="190" t="str">
        <f t="shared" si="228"/>
        <v>May-2024</v>
      </c>
      <c r="D4062" s="2">
        <v>45443</v>
      </c>
      <c r="E4062" t="s">
        <v>1037</v>
      </c>
      <c r="F4062" t="s">
        <v>1038</v>
      </c>
      <c r="G4062" t="s">
        <v>1039</v>
      </c>
      <c r="H4062" t="s">
        <v>691</v>
      </c>
      <c r="I4062" t="s">
        <v>1109</v>
      </c>
      <c r="J4062" t="s">
        <v>1110</v>
      </c>
      <c r="K4062" t="s">
        <v>1111</v>
      </c>
      <c r="L4062" t="s">
        <v>1112</v>
      </c>
      <c r="M4062" t="s">
        <v>1113</v>
      </c>
      <c r="N4062" t="s">
        <v>922</v>
      </c>
      <c r="O4062">
        <v>2395</v>
      </c>
    </row>
    <row r="4063" spans="1:15" x14ac:dyDescent="0.35">
      <c r="A4063" s="189" t="str">
        <f t="shared" si="226"/>
        <v>May</v>
      </c>
      <c r="B4063" s="190" t="str">
        <f t="shared" si="227"/>
        <v>2024</v>
      </c>
      <c r="C4063" s="190" t="str">
        <f t="shared" si="228"/>
        <v>May-2024</v>
      </c>
      <c r="D4063" s="2">
        <v>45443</v>
      </c>
      <c r="E4063" t="s">
        <v>1037</v>
      </c>
      <c r="F4063" t="s">
        <v>1038</v>
      </c>
      <c r="G4063" t="s">
        <v>1039</v>
      </c>
      <c r="H4063" t="s">
        <v>691</v>
      </c>
      <c r="I4063" t="s">
        <v>1109</v>
      </c>
      <c r="J4063" t="s">
        <v>1110</v>
      </c>
      <c r="K4063" t="s">
        <v>1111</v>
      </c>
      <c r="L4063" t="s">
        <v>1112</v>
      </c>
      <c r="M4063" t="s">
        <v>1113</v>
      </c>
      <c r="N4063" t="s">
        <v>921</v>
      </c>
      <c r="O4063">
        <v>2370</v>
      </c>
    </row>
    <row r="4064" spans="1:15" x14ac:dyDescent="0.35">
      <c r="A4064" s="189" t="str">
        <f t="shared" si="226"/>
        <v>May</v>
      </c>
      <c r="B4064" s="190" t="str">
        <f t="shared" si="227"/>
        <v>2024</v>
      </c>
      <c r="C4064" s="190" t="str">
        <f t="shared" si="228"/>
        <v>May-2024</v>
      </c>
      <c r="D4064" s="2">
        <v>45443</v>
      </c>
      <c r="E4064" t="s">
        <v>1037</v>
      </c>
      <c r="F4064" t="s">
        <v>1038</v>
      </c>
      <c r="G4064" t="s">
        <v>1039</v>
      </c>
      <c r="H4064" t="s">
        <v>696</v>
      </c>
      <c r="I4064" t="s">
        <v>1114</v>
      </c>
      <c r="J4064" t="s">
        <v>1115</v>
      </c>
      <c r="K4064" t="s">
        <v>1116</v>
      </c>
      <c r="L4064" t="s">
        <v>1117</v>
      </c>
      <c r="M4064" t="s">
        <v>1118</v>
      </c>
      <c r="N4064" t="s">
        <v>1528</v>
      </c>
      <c r="O4064">
        <v>35</v>
      </c>
    </row>
    <row r="4065" spans="1:15" x14ac:dyDescent="0.35">
      <c r="A4065" s="189" t="str">
        <f t="shared" si="226"/>
        <v>May</v>
      </c>
      <c r="B4065" s="190" t="str">
        <f t="shared" si="227"/>
        <v>2024</v>
      </c>
      <c r="C4065" s="190" t="str">
        <f t="shared" si="228"/>
        <v>May-2024</v>
      </c>
      <c r="D4065" s="2">
        <v>45443</v>
      </c>
      <c r="E4065" t="s">
        <v>1037</v>
      </c>
      <c r="F4065" t="s">
        <v>1038</v>
      </c>
      <c r="G4065" t="s">
        <v>1039</v>
      </c>
      <c r="H4065" t="s">
        <v>696</v>
      </c>
      <c r="I4065" t="s">
        <v>1114</v>
      </c>
      <c r="J4065" t="s">
        <v>1115</v>
      </c>
      <c r="K4065" t="s">
        <v>1116</v>
      </c>
      <c r="L4065" t="s">
        <v>1117</v>
      </c>
      <c r="M4065" t="s">
        <v>1118</v>
      </c>
      <c r="N4065" t="s">
        <v>1529</v>
      </c>
      <c r="O4065" t="s">
        <v>958</v>
      </c>
    </row>
    <row r="4066" spans="1:15" x14ac:dyDescent="0.35">
      <c r="A4066" s="189" t="str">
        <f t="shared" si="226"/>
        <v>May</v>
      </c>
      <c r="B4066" s="190" t="str">
        <f t="shared" si="227"/>
        <v>2024</v>
      </c>
      <c r="C4066" s="190" t="str">
        <f t="shared" si="228"/>
        <v>May-2024</v>
      </c>
      <c r="D4066" s="2">
        <v>45443</v>
      </c>
      <c r="E4066" t="s">
        <v>1037</v>
      </c>
      <c r="F4066" t="s">
        <v>1038</v>
      </c>
      <c r="G4066" t="s">
        <v>1039</v>
      </c>
      <c r="H4066" t="s">
        <v>696</v>
      </c>
      <c r="I4066" t="s">
        <v>1114</v>
      </c>
      <c r="J4066" t="s">
        <v>1115</v>
      </c>
      <c r="K4066" t="s">
        <v>1116</v>
      </c>
      <c r="L4066" t="s">
        <v>1117</v>
      </c>
      <c r="M4066" t="s">
        <v>1118</v>
      </c>
      <c r="N4066" t="s">
        <v>919</v>
      </c>
      <c r="O4066">
        <v>565</v>
      </c>
    </row>
    <row r="4067" spans="1:15" x14ac:dyDescent="0.35">
      <c r="A4067" s="189" t="str">
        <f t="shared" si="226"/>
        <v>May</v>
      </c>
      <c r="B4067" s="190" t="str">
        <f t="shared" si="227"/>
        <v>2024</v>
      </c>
      <c r="C4067" s="190" t="str">
        <f t="shared" si="228"/>
        <v>May-2024</v>
      </c>
      <c r="D4067" s="2">
        <v>45443</v>
      </c>
      <c r="E4067" t="s">
        <v>1037</v>
      </c>
      <c r="F4067" t="s">
        <v>1038</v>
      </c>
      <c r="G4067" t="s">
        <v>1039</v>
      </c>
      <c r="H4067" t="s">
        <v>696</v>
      </c>
      <c r="I4067" t="s">
        <v>1114</v>
      </c>
      <c r="J4067" t="s">
        <v>1115</v>
      </c>
      <c r="K4067" t="s">
        <v>1116</v>
      </c>
      <c r="L4067" t="s">
        <v>1117</v>
      </c>
      <c r="M4067" t="s">
        <v>1118</v>
      </c>
      <c r="N4067" t="s">
        <v>920</v>
      </c>
      <c r="O4067">
        <v>3955</v>
      </c>
    </row>
    <row r="4068" spans="1:15" x14ac:dyDescent="0.35">
      <c r="A4068" s="189" t="str">
        <f t="shared" si="226"/>
        <v>May</v>
      </c>
      <c r="B4068" s="190" t="str">
        <f t="shared" si="227"/>
        <v>2024</v>
      </c>
      <c r="C4068" s="190" t="str">
        <f t="shared" si="228"/>
        <v>May-2024</v>
      </c>
      <c r="D4068" s="2">
        <v>45443</v>
      </c>
      <c r="E4068" t="s">
        <v>1037</v>
      </c>
      <c r="F4068" t="s">
        <v>1038</v>
      </c>
      <c r="G4068" t="s">
        <v>1039</v>
      </c>
      <c r="H4068" t="s">
        <v>696</v>
      </c>
      <c r="I4068" t="s">
        <v>1114</v>
      </c>
      <c r="J4068" t="s">
        <v>1115</v>
      </c>
      <c r="K4068" t="s">
        <v>1116</v>
      </c>
      <c r="L4068" t="s">
        <v>1117</v>
      </c>
      <c r="M4068" t="s">
        <v>1118</v>
      </c>
      <c r="N4068" t="s">
        <v>922</v>
      </c>
      <c r="O4068">
        <v>730</v>
      </c>
    </row>
    <row r="4069" spans="1:15" x14ac:dyDescent="0.35">
      <c r="A4069" s="189" t="str">
        <f t="shared" si="226"/>
        <v>May</v>
      </c>
      <c r="B4069" s="190" t="str">
        <f t="shared" si="227"/>
        <v>2024</v>
      </c>
      <c r="C4069" s="190" t="str">
        <f t="shared" si="228"/>
        <v>May-2024</v>
      </c>
      <c r="D4069" s="2">
        <v>45443</v>
      </c>
      <c r="E4069" t="s">
        <v>1037</v>
      </c>
      <c r="F4069" t="s">
        <v>1038</v>
      </c>
      <c r="G4069" t="s">
        <v>1039</v>
      </c>
      <c r="H4069" t="s">
        <v>696</v>
      </c>
      <c r="I4069" t="s">
        <v>1114</v>
      </c>
      <c r="J4069" t="s">
        <v>1115</v>
      </c>
      <c r="K4069" t="s">
        <v>1116</v>
      </c>
      <c r="L4069" t="s">
        <v>1117</v>
      </c>
      <c r="M4069" t="s">
        <v>1118</v>
      </c>
      <c r="N4069" t="s">
        <v>921</v>
      </c>
      <c r="O4069">
        <v>2075</v>
      </c>
    </row>
    <row r="4070" spans="1:15" x14ac:dyDescent="0.35">
      <c r="A4070" s="189" t="str">
        <f t="shared" si="226"/>
        <v>May</v>
      </c>
      <c r="B4070" s="190" t="str">
        <f t="shared" si="227"/>
        <v>2024</v>
      </c>
      <c r="C4070" s="190" t="str">
        <f t="shared" si="228"/>
        <v>May-2024</v>
      </c>
      <c r="D4070" s="2">
        <v>45443</v>
      </c>
      <c r="E4070" t="s">
        <v>1119</v>
      </c>
      <c r="F4070" t="s">
        <v>1570</v>
      </c>
      <c r="G4070" t="s">
        <v>1120</v>
      </c>
      <c r="H4070" t="s">
        <v>665</v>
      </c>
      <c r="I4070" t="s">
        <v>1121</v>
      </c>
      <c r="J4070" t="s">
        <v>1122</v>
      </c>
      <c r="K4070" t="s">
        <v>1123</v>
      </c>
      <c r="L4070" t="s">
        <v>1124</v>
      </c>
      <c r="M4070" t="s">
        <v>1125</v>
      </c>
      <c r="N4070" t="s">
        <v>1528</v>
      </c>
      <c r="O4070">
        <v>50</v>
      </c>
    </row>
    <row r="4071" spans="1:15" x14ac:dyDescent="0.35">
      <c r="A4071" s="189" t="str">
        <f t="shared" si="226"/>
        <v>May</v>
      </c>
      <c r="B4071" s="190" t="str">
        <f t="shared" si="227"/>
        <v>2024</v>
      </c>
      <c r="C4071" s="190" t="str">
        <f t="shared" si="228"/>
        <v>May-2024</v>
      </c>
      <c r="D4071" s="2">
        <v>45443</v>
      </c>
      <c r="E4071" t="s">
        <v>1119</v>
      </c>
      <c r="F4071" t="s">
        <v>1570</v>
      </c>
      <c r="G4071" t="s">
        <v>1120</v>
      </c>
      <c r="H4071" t="s">
        <v>665</v>
      </c>
      <c r="I4071" t="s">
        <v>1121</v>
      </c>
      <c r="J4071" t="s">
        <v>1122</v>
      </c>
      <c r="K4071" t="s">
        <v>1123</v>
      </c>
      <c r="L4071" t="s">
        <v>1124</v>
      </c>
      <c r="M4071" t="s">
        <v>1125</v>
      </c>
      <c r="N4071" t="s">
        <v>1529</v>
      </c>
      <c r="O4071" t="s">
        <v>958</v>
      </c>
    </row>
    <row r="4072" spans="1:15" x14ac:dyDescent="0.35">
      <c r="A4072" s="189" t="str">
        <f t="shared" si="226"/>
        <v>May</v>
      </c>
      <c r="B4072" s="190" t="str">
        <f t="shared" si="227"/>
        <v>2024</v>
      </c>
      <c r="C4072" s="190" t="str">
        <f t="shared" si="228"/>
        <v>May-2024</v>
      </c>
      <c r="D4072" s="2">
        <v>45443</v>
      </c>
      <c r="E4072" t="s">
        <v>1119</v>
      </c>
      <c r="F4072" t="s">
        <v>1570</v>
      </c>
      <c r="G4072" t="s">
        <v>1120</v>
      </c>
      <c r="H4072" t="s">
        <v>665</v>
      </c>
      <c r="I4072" t="s">
        <v>1121</v>
      </c>
      <c r="J4072" t="s">
        <v>1122</v>
      </c>
      <c r="K4072" t="s">
        <v>1123</v>
      </c>
      <c r="L4072" t="s">
        <v>1124</v>
      </c>
      <c r="M4072" t="s">
        <v>1125</v>
      </c>
      <c r="N4072" t="s">
        <v>919</v>
      </c>
      <c r="O4072">
        <v>130</v>
      </c>
    </row>
    <row r="4073" spans="1:15" x14ac:dyDescent="0.35">
      <c r="A4073" s="189" t="str">
        <f t="shared" si="226"/>
        <v>May</v>
      </c>
      <c r="B4073" s="190" t="str">
        <f t="shared" si="227"/>
        <v>2024</v>
      </c>
      <c r="C4073" s="190" t="str">
        <f t="shared" si="228"/>
        <v>May-2024</v>
      </c>
      <c r="D4073" s="2">
        <v>45443</v>
      </c>
      <c r="E4073" t="s">
        <v>1119</v>
      </c>
      <c r="F4073" t="s">
        <v>1570</v>
      </c>
      <c r="G4073" t="s">
        <v>1120</v>
      </c>
      <c r="H4073" t="s">
        <v>665</v>
      </c>
      <c r="I4073" t="s">
        <v>1121</v>
      </c>
      <c r="J4073" t="s">
        <v>1122</v>
      </c>
      <c r="K4073" t="s">
        <v>1123</v>
      </c>
      <c r="L4073" t="s">
        <v>1124</v>
      </c>
      <c r="M4073" t="s">
        <v>1125</v>
      </c>
      <c r="N4073" t="s">
        <v>920</v>
      </c>
      <c r="O4073">
        <v>530</v>
      </c>
    </row>
    <row r="4074" spans="1:15" x14ac:dyDescent="0.35">
      <c r="A4074" s="189" t="str">
        <f t="shared" si="226"/>
        <v>May</v>
      </c>
      <c r="B4074" s="190" t="str">
        <f t="shared" si="227"/>
        <v>2024</v>
      </c>
      <c r="C4074" s="190" t="str">
        <f t="shared" si="228"/>
        <v>May-2024</v>
      </c>
      <c r="D4074" s="2">
        <v>45443</v>
      </c>
      <c r="E4074" t="s">
        <v>1119</v>
      </c>
      <c r="F4074" t="s">
        <v>1570</v>
      </c>
      <c r="G4074" t="s">
        <v>1120</v>
      </c>
      <c r="H4074" t="s">
        <v>665</v>
      </c>
      <c r="I4074" t="s">
        <v>1121</v>
      </c>
      <c r="J4074" t="s">
        <v>1122</v>
      </c>
      <c r="K4074" t="s">
        <v>1123</v>
      </c>
      <c r="L4074" t="s">
        <v>1124</v>
      </c>
      <c r="M4074" t="s">
        <v>1125</v>
      </c>
      <c r="N4074" t="s">
        <v>922</v>
      </c>
      <c r="O4074">
        <v>1650</v>
      </c>
    </row>
    <row r="4075" spans="1:15" x14ac:dyDescent="0.35">
      <c r="A4075" s="189" t="str">
        <f t="shared" si="226"/>
        <v>May</v>
      </c>
      <c r="B4075" s="190" t="str">
        <f t="shared" si="227"/>
        <v>2024</v>
      </c>
      <c r="C4075" s="190" t="str">
        <f t="shared" si="228"/>
        <v>May-2024</v>
      </c>
      <c r="D4075" s="2">
        <v>45443</v>
      </c>
      <c r="E4075" t="s">
        <v>1119</v>
      </c>
      <c r="F4075" t="s">
        <v>1570</v>
      </c>
      <c r="G4075" t="s">
        <v>1120</v>
      </c>
      <c r="H4075" t="s">
        <v>665</v>
      </c>
      <c r="I4075" t="s">
        <v>1121</v>
      </c>
      <c r="J4075" t="s">
        <v>1122</v>
      </c>
      <c r="K4075" t="s">
        <v>1123</v>
      </c>
      <c r="L4075" t="s">
        <v>1124</v>
      </c>
      <c r="M4075" t="s">
        <v>1125</v>
      </c>
      <c r="N4075" t="s">
        <v>921</v>
      </c>
      <c r="O4075">
        <v>1195</v>
      </c>
    </row>
    <row r="4076" spans="1:15" x14ac:dyDescent="0.35">
      <c r="A4076" s="189" t="str">
        <f t="shared" si="226"/>
        <v>May</v>
      </c>
      <c r="B4076" s="190" t="str">
        <f t="shared" si="227"/>
        <v>2024</v>
      </c>
      <c r="C4076" s="190" t="str">
        <f t="shared" si="228"/>
        <v>May-2024</v>
      </c>
      <c r="D4076" s="2">
        <v>45443</v>
      </c>
      <c r="E4076" t="s">
        <v>1119</v>
      </c>
      <c r="F4076" t="s">
        <v>1570</v>
      </c>
      <c r="G4076" t="s">
        <v>1120</v>
      </c>
      <c r="H4076" t="s">
        <v>665</v>
      </c>
      <c r="I4076" t="s">
        <v>1121</v>
      </c>
      <c r="J4076" t="s">
        <v>1122</v>
      </c>
      <c r="K4076" t="s">
        <v>1126</v>
      </c>
      <c r="L4076" t="s">
        <v>1127</v>
      </c>
      <c r="M4076" t="s">
        <v>1128</v>
      </c>
      <c r="N4076" t="s">
        <v>1528</v>
      </c>
      <c r="O4076" t="s">
        <v>958</v>
      </c>
    </row>
    <row r="4077" spans="1:15" x14ac:dyDescent="0.35">
      <c r="A4077" s="189" t="str">
        <f t="shared" si="226"/>
        <v>May</v>
      </c>
      <c r="B4077" s="190" t="str">
        <f t="shared" si="227"/>
        <v>2024</v>
      </c>
      <c r="C4077" s="190" t="str">
        <f t="shared" si="228"/>
        <v>May-2024</v>
      </c>
      <c r="D4077" s="2">
        <v>45443</v>
      </c>
      <c r="E4077" t="s">
        <v>1119</v>
      </c>
      <c r="F4077" t="s">
        <v>1570</v>
      </c>
      <c r="G4077" t="s">
        <v>1120</v>
      </c>
      <c r="H4077" t="s">
        <v>665</v>
      </c>
      <c r="I4077" t="s">
        <v>1121</v>
      </c>
      <c r="J4077" t="s">
        <v>1122</v>
      </c>
      <c r="K4077" t="s">
        <v>1126</v>
      </c>
      <c r="L4077" t="s">
        <v>1127</v>
      </c>
      <c r="M4077" t="s">
        <v>1128</v>
      </c>
      <c r="N4077" t="s">
        <v>1529</v>
      </c>
      <c r="O4077" t="s">
        <v>958</v>
      </c>
    </row>
    <row r="4078" spans="1:15" x14ac:dyDescent="0.35">
      <c r="A4078" s="189" t="str">
        <f t="shared" si="226"/>
        <v>May</v>
      </c>
      <c r="B4078" s="190" t="str">
        <f t="shared" si="227"/>
        <v>2024</v>
      </c>
      <c r="C4078" s="190" t="str">
        <f t="shared" si="228"/>
        <v>May-2024</v>
      </c>
      <c r="D4078" s="2">
        <v>45443</v>
      </c>
      <c r="E4078" t="s">
        <v>1119</v>
      </c>
      <c r="F4078" t="s">
        <v>1570</v>
      </c>
      <c r="G4078" t="s">
        <v>1120</v>
      </c>
      <c r="H4078" t="s">
        <v>665</v>
      </c>
      <c r="I4078" t="s">
        <v>1121</v>
      </c>
      <c r="J4078" t="s">
        <v>1122</v>
      </c>
      <c r="K4078" t="s">
        <v>1126</v>
      </c>
      <c r="L4078" t="s">
        <v>1127</v>
      </c>
      <c r="M4078" t="s">
        <v>1128</v>
      </c>
      <c r="N4078" t="s">
        <v>919</v>
      </c>
      <c r="O4078">
        <v>25</v>
      </c>
    </row>
    <row r="4079" spans="1:15" x14ac:dyDescent="0.35">
      <c r="A4079" s="189" t="str">
        <f t="shared" si="226"/>
        <v>May</v>
      </c>
      <c r="B4079" s="190" t="str">
        <f t="shared" si="227"/>
        <v>2024</v>
      </c>
      <c r="C4079" s="190" t="str">
        <f t="shared" si="228"/>
        <v>May-2024</v>
      </c>
      <c r="D4079" s="2">
        <v>45443</v>
      </c>
      <c r="E4079" t="s">
        <v>1119</v>
      </c>
      <c r="F4079" t="s">
        <v>1570</v>
      </c>
      <c r="G4079" t="s">
        <v>1120</v>
      </c>
      <c r="H4079" t="s">
        <v>665</v>
      </c>
      <c r="I4079" t="s">
        <v>1121</v>
      </c>
      <c r="J4079" t="s">
        <v>1122</v>
      </c>
      <c r="K4079" t="s">
        <v>1126</v>
      </c>
      <c r="L4079" t="s">
        <v>1127</v>
      </c>
      <c r="M4079" t="s">
        <v>1128</v>
      </c>
      <c r="N4079" t="s">
        <v>920</v>
      </c>
      <c r="O4079">
        <v>235</v>
      </c>
    </row>
    <row r="4080" spans="1:15" x14ac:dyDescent="0.35">
      <c r="A4080" s="189" t="str">
        <f t="shared" si="226"/>
        <v>May</v>
      </c>
      <c r="B4080" s="190" t="str">
        <f t="shared" si="227"/>
        <v>2024</v>
      </c>
      <c r="C4080" s="190" t="str">
        <f t="shared" si="228"/>
        <v>May-2024</v>
      </c>
      <c r="D4080" s="2">
        <v>45443</v>
      </c>
      <c r="E4080" t="s">
        <v>1119</v>
      </c>
      <c r="F4080" t="s">
        <v>1570</v>
      </c>
      <c r="G4080" t="s">
        <v>1120</v>
      </c>
      <c r="H4080" t="s">
        <v>665</v>
      </c>
      <c r="I4080" t="s">
        <v>1121</v>
      </c>
      <c r="J4080" t="s">
        <v>1122</v>
      </c>
      <c r="K4080" t="s">
        <v>1126</v>
      </c>
      <c r="L4080" t="s">
        <v>1127</v>
      </c>
      <c r="M4080" t="s">
        <v>1128</v>
      </c>
      <c r="N4080" t="s">
        <v>922</v>
      </c>
      <c r="O4080">
        <v>505</v>
      </c>
    </row>
    <row r="4081" spans="1:15" x14ac:dyDescent="0.35">
      <c r="A4081" s="189" t="str">
        <f t="shared" si="226"/>
        <v>May</v>
      </c>
      <c r="B4081" s="190" t="str">
        <f t="shared" si="227"/>
        <v>2024</v>
      </c>
      <c r="C4081" s="190" t="str">
        <f t="shared" si="228"/>
        <v>May-2024</v>
      </c>
      <c r="D4081" s="2">
        <v>45443</v>
      </c>
      <c r="E4081" t="s">
        <v>1119</v>
      </c>
      <c r="F4081" t="s">
        <v>1570</v>
      </c>
      <c r="G4081" t="s">
        <v>1120</v>
      </c>
      <c r="H4081" t="s">
        <v>665</v>
      </c>
      <c r="I4081" t="s">
        <v>1121</v>
      </c>
      <c r="J4081" t="s">
        <v>1122</v>
      </c>
      <c r="K4081" t="s">
        <v>1126</v>
      </c>
      <c r="L4081" t="s">
        <v>1127</v>
      </c>
      <c r="M4081" t="s">
        <v>1128</v>
      </c>
      <c r="N4081" t="s">
        <v>921</v>
      </c>
      <c r="O4081">
        <v>350</v>
      </c>
    </row>
    <row r="4082" spans="1:15" x14ac:dyDescent="0.35">
      <c r="A4082" s="189" t="str">
        <f t="shared" si="226"/>
        <v>May</v>
      </c>
      <c r="B4082" s="190" t="str">
        <f t="shared" si="227"/>
        <v>2024</v>
      </c>
      <c r="C4082" s="190" t="str">
        <f t="shared" si="228"/>
        <v>May-2024</v>
      </c>
      <c r="D4082" s="2">
        <v>45443</v>
      </c>
      <c r="E4082" t="s">
        <v>1119</v>
      </c>
      <c r="F4082" t="s">
        <v>1570</v>
      </c>
      <c r="G4082" t="s">
        <v>1120</v>
      </c>
      <c r="H4082" t="s">
        <v>665</v>
      </c>
      <c r="I4082" t="s">
        <v>1121</v>
      </c>
      <c r="J4082" t="s">
        <v>1122</v>
      </c>
      <c r="K4082" t="s">
        <v>1129</v>
      </c>
      <c r="L4082" t="s">
        <v>1130</v>
      </c>
      <c r="M4082" t="s">
        <v>1131</v>
      </c>
      <c r="N4082" t="s">
        <v>1528</v>
      </c>
      <c r="O4082">
        <v>20</v>
      </c>
    </row>
    <row r="4083" spans="1:15" x14ac:dyDescent="0.35">
      <c r="A4083" s="189" t="str">
        <f t="shared" si="226"/>
        <v>May</v>
      </c>
      <c r="B4083" s="190" t="str">
        <f t="shared" si="227"/>
        <v>2024</v>
      </c>
      <c r="C4083" s="190" t="str">
        <f t="shared" si="228"/>
        <v>May-2024</v>
      </c>
      <c r="D4083" s="2">
        <v>45443</v>
      </c>
      <c r="E4083" t="s">
        <v>1119</v>
      </c>
      <c r="F4083" t="s">
        <v>1570</v>
      </c>
      <c r="G4083" t="s">
        <v>1120</v>
      </c>
      <c r="H4083" t="s">
        <v>665</v>
      </c>
      <c r="I4083" t="s">
        <v>1121</v>
      </c>
      <c r="J4083" t="s">
        <v>1122</v>
      </c>
      <c r="K4083" t="s">
        <v>1129</v>
      </c>
      <c r="L4083" t="s">
        <v>1130</v>
      </c>
      <c r="M4083" t="s">
        <v>1131</v>
      </c>
      <c r="N4083" t="s">
        <v>1529</v>
      </c>
      <c r="O4083" t="s">
        <v>958</v>
      </c>
    </row>
    <row r="4084" spans="1:15" x14ac:dyDescent="0.35">
      <c r="A4084" s="189" t="str">
        <f t="shared" si="226"/>
        <v>May</v>
      </c>
      <c r="B4084" s="190" t="str">
        <f t="shared" si="227"/>
        <v>2024</v>
      </c>
      <c r="C4084" s="190" t="str">
        <f t="shared" si="228"/>
        <v>May-2024</v>
      </c>
      <c r="D4084" s="2">
        <v>45443</v>
      </c>
      <c r="E4084" t="s">
        <v>1119</v>
      </c>
      <c r="F4084" t="s">
        <v>1570</v>
      </c>
      <c r="G4084" t="s">
        <v>1120</v>
      </c>
      <c r="H4084" t="s">
        <v>665</v>
      </c>
      <c r="I4084" t="s">
        <v>1121</v>
      </c>
      <c r="J4084" t="s">
        <v>1122</v>
      </c>
      <c r="K4084" t="s">
        <v>1129</v>
      </c>
      <c r="L4084" t="s">
        <v>1130</v>
      </c>
      <c r="M4084" t="s">
        <v>1131</v>
      </c>
      <c r="N4084" t="s">
        <v>919</v>
      </c>
      <c r="O4084">
        <v>95</v>
      </c>
    </row>
    <row r="4085" spans="1:15" x14ac:dyDescent="0.35">
      <c r="A4085" s="189" t="str">
        <f t="shared" si="226"/>
        <v>May</v>
      </c>
      <c r="B4085" s="190" t="str">
        <f t="shared" si="227"/>
        <v>2024</v>
      </c>
      <c r="C4085" s="190" t="str">
        <f t="shared" si="228"/>
        <v>May-2024</v>
      </c>
      <c r="D4085" s="2">
        <v>45443</v>
      </c>
      <c r="E4085" t="s">
        <v>1119</v>
      </c>
      <c r="F4085" t="s">
        <v>1570</v>
      </c>
      <c r="G4085" t="s">
        <v>1120</v>
      </c>
      <c r="H4085" t="s">
        <v>665</v>
      </c>
      <c r="I4085" t="s">
        <v>1121</v>
      </c>
      <c r="J4085" t="s">
        <v>1122</v>
      </c>
      <c r="K4085" t="s">
        <v>1129</v>
      </c>
      <c r="L4085" t="s">
        <v>1130</v>
      </c>
      <c r="M4085" t="s">
        <v>1131</v>
      </c>
      <c r="N4085" t="s">
        <v>920</v>
      </c>
      <c r="O4085">
        <v>620</v>
      </c>
    </row>
    <row r="4086" spans="1:15" x14ac:dyDescent="0.35">
      <c r="A4086" s="189" t="str">
        <f t="shared" si="226"/>
        <v>May</v>
      </c>
      <c r="B4086" s="190" t="str">
        <f t="shared" si="227"/>
        <v>2024</v>
      </c>
      <c r="C4086" s="190" t="str">
        <f t="shared" si="228"/>
        <v>May-2024</v>
      </c>
      <c r="D4086" s="2">
        <v>45443</v>
      </c>
      <c r="E4086" t="s">
        <v>1119</v>
      </c>
      <c r="F4086" t="s">
        <v>1570</v>
      </c>
      <c r="G4086" t="s">
        <v>1120</v>
      </c>
      <c r="H4086" t="s">
        <v>665</v>
      </c>
      <c r="I4086" t="s">
        <v>1121</v>
      </c>
      <c r="J4086" t="s">
        <v>1122</v>
      </c>
      <c r="K4086" t="s">
        <v>1129</v>
      </c>
      <c r="L4086" t="s">
        <v>1130</v>
      </c>
      <c r="M4086" t="s">
        <v>1131</v>
      </c>
      <c r="N4086" t="s">
        <v>922</v>
      </c>
      <c r="O4086">
        <v>785</v>
      </c>
    </row>
    <row r="4087" spans="1:15" x14ac:dyDescent="0.35">
      <c r="A4087" s="189" t="str">
        <f t="shared" si="226"/>
        <v>May</v>
      </c>
      <c r="B4087" s="190" t="str">
        <f t="shared" si="227"/>
        <v>2024</v>
      </c>
      <c r="C4087" s="190" t="str">
        <f t="shared" si="228"/>
        <v>May-2024</v>
      </c>
      <c r="D4087" s="2">
        <v>45443</v>
      </c>
      <c r="E4087" t="s">
        <v>1119</v>
      </c>
      <c r="F4087" t="s">
        <v>1570</v>
      </c>
      <c r="G4087" t="s">
        <v>1120</v>
      </c>
      <c r="H4087" t="s">
        <v>665</v>
      </c>
      <c r="I4087" t="s">
        <v>1121</v>
      </c>
      <c r="J4087" t="s">
        <v>1122</v>
      </c>
      <c r="K4087" t="s">
        <v>1129</v>
      </c>
      <c r="L4087" t="s">
        <v>1130</v>
      </c>
      <c r="M4087" t="s">
        <v>1131</v>
      </c>
      <c r="N4087" t="s">
        <v>921</v>
      </c>
      <c r="O4087">
        <v>605</v>
      </c>
    </row>
    <row r="4088" spans="1:15" x14ac:dyDescent="0.35">
      <c r="A4088" s="189" t="str">
        <f t="shared" si="226"/>
        <v>May</v>
      </c>
      <c r="B4088" s="190" t="str">
        <f t="shared" si="227"/>
        <v>2024</v>
      </c>
      <c r="C4088" s="190" t="str">
        <f t="shared" si="228"/>
        <v>May-2024</v>
      </c>
      <c r="D4088" s="2">
        <v>45443</v>
      </c>
      <c r="E4088" t="s">
        <v>1119</v>
      </c>
      <c r="F4088" t="s">
        <v>1570</v>
      </c>
      <c r="G4088" t="s">
        <v>1120</v>
      </c>
      <c r="H4088" t="s">
        <v>665</v>
      </c>
      <c r="I4088" t="s">
        <v>1121</v>
      </c>
      <c r="J4088" t="s">
        <v>1122</v>
      </c>
      <c r="K4088" t="s">
        <v>1132</v>
      </c>
      <c r="L4088" t="s">
        <v>1133</v>
      </c>
      <c r="M4088" t="s">
        <v>1134</v>
      </c>
      <c r="N4088" t="s">
        <v>1528</v>
      </c>
      <c r="O4088" t="s">
        <v>958</v>
      </c>
    </row>
    <row r="4089" spans="1:15" x14ac:dyDescent="0.35">
      <c r="A4089" s="189" t="str">
        <f t="shared" si="226"/>
        <v>May</v>
      </c>
      <c r="B4089" s="190" t="str">
        <f t="shared" si="227"/>
        <v>2024</v>
      </c>
      <c r="C4089" s="190" t="str">
        <f t="shared" si="228"/>
        <v>May-2024</v>
      </c>
      <c r="D4089" s="2">
        <v>45443</v>
      </c>
      <c r="E4089" t="s">
        <v>1119</v>
      </c>
      <c r="F4089" t="s">
        <v>1570</v>
      </c>
      <c r="G4089" t="s">
        <v>1120</v>
      </c>
      <c r="H4089" t="s">
        <v>665</v>
      </c>
      <c r="I4089" t="s">
        <v>1121</v>
      </c>
      <c r="J4089" t="s">
        <v>1122</v>
      </c>
      <c r="K4089" t="s">
        <v>1132</v>
      </c>
      <c r="L4089" t="s">
        <v>1133</v>
      </c>
      <c r="M4089" t="s">
        <v>1134</v>
      </c>
      <c r="N4089" t="s">
        <v>1529</v>
      </c>
      <c r="O4089" t="s">
        <v>958</v>
      </c>
    </row>
    <row r="4090" spans="1:15" x14ac:dyDescent="0.35">
      <c r="A4090" s="189" t="str">
        <f t="shared" si="226"/>
        <v>May</v>
      </c>
      <c r="B4090" s="190" t="str">
        <f t="shared" si="227"/>
        <v>2024</v>
      </c>
      <c r="C4090" s="190" t="str">
        <f t="shared" si="228"/>
        <v>May-2024</v>
      </c>
      <c r="D4090" s="2">
        <v>45443</v>
      </c>
      <c r="E4090" t="s">
        <v>1119</v>
      </c>
      <c r="F4090" t="s">
        <v>1570</v>
      </c>
      <c r="G4090" t="s">
        <v>1120</v>
      </c>
      <c r="H4090" t="s">
        <v>665</v>
      </c>
      <c r="I4090" t="s">
        <v>1121</v>
      </c>
      <c r="J4090" t="s">
        <v>1122</v>
      </c>
      <c r="K4090" t="s">
        <v>1132</v>
      </c>
      <c r="L4090" t="s">
        <v>1133</v>
      </c>
      <c r="M4090" t="s">
        <v>1134</v>
      </c>
      <c r="N4090" t="s">
        <v>919</v>
      </c>
      <c r="O4090">
        <v>35</v>
      </c>
    </row>
    <row r="4091" spans="1:15" x14ac:dyDescent="0.35">
      <c r="A4091" s="189" t="str">
        <f t="shared" si="226"/>
        <v>May</v>
      </c>
      <c r="B4091" s="190" t="str">
        <f t="shared" si="227"/>
        <v>2024</v>
      </c>
      <c r="C4091" s="190" t="str">
        <f t="shared" si="228"/>
        <v>May-2024</v>
      </c>
      <c r="D4091" s="2">
        <v>45443</v>
      </c>
      <c r="E4091" t="s">
        <v>1119</v>
      </c>
      <c r="F4091" t="s">
        <v>1570</v>
      </c>
      <c r="G4091" t="s">
        <v>1120</v>
      </c>
      <c r="H4091" t="s">
        <v>665</v>
      </c>
      <c r="I4091" t="s">
        <v>1121</v>
      </c>
      <c r="J4091" t="s">
        <v>1122</v>
      </c>
      <c r="K4091" t="s">
        <v>1132</v>
      </c>
      <c r="L4091" t="s">
        <v>1133</v>
      </c>
      <c r="M4091" t="s">
        <v>1134</v>
      </c>
      <c r="N4091" t="s">
        <v>920</v>
      </c>
      <c r="O4091">
        <v>140</v>
      </c>
    </row>
    <row r="4092" spans="1:15" x14ac:dyDescent="0.35">
      <c r="A4092" s="189" t="str">
        <f t="shared" si="226"/>
        <v>May</v>
      </c>
      <c r="B4092" s="190" t="str">
        <f t="shared" si="227"/>
        <v>2024</v>
      </c>
      <c r="C4092" s="190" t="str">
        <f t="shared" si="228"/>
        <v>May-2024</v>
      </c>
      <c r="D4092" s="2">
        <v>45443</v>
      </c>
      <c r="E4092" t="s">
        <v>1119</v>
      </c>
      <c r="F4092" t="s">
        <v>1570</v>
      </c>
      <c r="G4092" t="s">
        <v>1120</v>
      </c>
      <c r="H4092" t="s">
        <v>665</v>
      </c>
      <c r="I4092" t="s">
        <v>1121</v>
      </c>
      <c r="J4092" t="s">
        <v>1122</v>
      </c>
      <c r="K4092" t="s">
        <v>1132</v>
      </c>
      <c r="L4092" t="s">
        <v>1133</v>
      </c>
      <c r="M4092" t="s">
        <v>1134</v>
      </c>
      <c r="N4092" t="s">
        <v>922</v>
      </c>
      <c r="O4092">
        <v>1425</v>
      </c>
    </row>
    <row r="4093" spans="1:15" x14ac:dyDescent="0.35">
      <c r="A4093" s="189" t="str">
        <f t="shared" si="226"/>
        <v>May</v>
      </c>
      <c r="B4093" s="190" t="str">
        <f t="shared" si="227"/>
        <v>2024</v>
      </c>
      <c r="C4093" s="190" t="str">
        <f t="shared" si="228"/>
        <v>May-2024</v>
      </c>
      <c r="D4093" s="2">
        <v>45443</v>
      </c>
      <c r="E4093" t="s">
        <v>1119</v>
      </c>
      <c r="F4093" t="s">
        <v>1570</v>
      </c>
      <c r="G4093" t="s">
        <v>1120</v>
      </c>
      <c r="H4093" t="s">
        <v>665</v>
      </c>
      <c r="I4093" t="s">
        <v>1121</v>
      </c>
      <c r="J4093" t="s">
        <v>1122</v>
      </c>
      <c r="K4093" t="s">
        <v>1132</v>
      </c>
      <c r="L4093" t="s">
        <v>1133</v>
      </c>
      <c r="M4093" t="s">
        <v>1134</v>
      </c>
      <c r="N4093" t="s">
        <v>921</v>
      </c>
      <c r="O4093">
        <v>515</v>
      </c>
    </row>
    <row r="4094" spans="1:15" x14ac:dyDescent="0.35">
      <c r="A4094" s="189" t="str">
        <f t="shared" si="226"/>
        <v>May</v>
      </c>
      <c r="B4094" s="190" t="str">
        <f t="shared" si="227"/>
        <v>2024</v>
      </c>
      <c r="C4094" s="190" t="str">
        <f t="shared" si="228"/>
        <v>May-2024</v>
      </c>
      <c r="D4094" s="2">
        <v>45443</v>
      </c>
      <c r="E4094" t="s">
        <v>1119</v>
      </c>
      <c r="F4094" t="s">
        <v>1570</v>
      </c>
      <c r="G4094" t="s">
        <v>1120</v>
      </c>
      <c r="H4094" t="s">
        <v>665</v>
      </c>
      <c r="I4094" t="s">
        <v>1121</v>
      </c>
      <c r="J4094" t="s">
        <v>1122</v>
      </c>
      <c r="K4094" t="s">
        <v>1135</v>
      </c>
      <c r="L4094" t="s">
        <v>1136</v>
      </c>
      <c r="M4094" t="s">
        <v>1137</v>
      </c>
      <c r="N4094" t="s">
        <v>1528</v>
      </c>
      <c r="O4094">
        <v>5</v>
      </c>
    </row>
    <row r="4095" spans="1:15" x14ac:dyDescent="0.35">
      <c r="A4095" s="189" t="str">
        <f t="shared" si="226"/>
        <v>May</v>
      </c>
      <c r="B4095" s="190" t="str">
        <f t="shared" si="227"/>
        <v>2024</v>
      </c>
      <c r="C4095" s="190" t="str">
        <f t="shared" si="228"/>
        <v>May-2024</v>
      </c>
      <c r="D4095" s="2">
        <v>45443</v>
      </c>
      <c r="E4095" t="s">
        <v>1119</v>
      </c>
      <c r="F4095" t="s">
        <v>1570</v>
      </c>
      <c r="G4095" t="s">
        <v>1120</v>
      </c>
      <c r="H4095" t="s">
        <v>665</v>
      </c>
      <c r="I4095" t="s">
        <v>1121</v>
      </c>
      <c r="J4095" t="s">
        <v>1122</v>
      </c>
      <c r="K4095" t="s">
        <v>1135</v>
      </c>
      <c r="L4095" t="s">
        <v>1136</v>
      </c>
      <c r="M4095" t="s">
        <v>1137</v>
      </c>
      <c r="N4095" t="s">
        <v>1529</v>
      </c>
      <c r="O4095" t="s">
        <v>958</v>
      </c>
    </row>
    <row r="4096" spans="1:15" x14ac:dyDescent="0.35">
      <c r="A4096" s="189" t="str">
        <f t="shared" si="226"/>
        <v>May</v>
      </c>
      <c r="B4096" s="190" t="str">
        <f t="shared" si="227"/>
        <v>2024</v>
      </c>
      <c r="C4096" s="190" t="str">
        <f t="shared" si="228"/>
        <v>May-2024</v>
      </c>
      <c r="D4096" s="2">
        <v>45443</v>
      </c>
      <c r="E4096" t="s">
        <v>1119</v>
      </c>
      <c r="F4096" t="s">
        <v>1570</v>
      </c>
      <c r="G4096" t="s">
        <v>1120</v>
      </c>
      <c r="H4096" t="s">
        <v>665</v>
      </c>
      <c r="I4096" t="s">
        <v>1121</v>
      </c>
      <c r="J4096" t="s">
        <v>1122</v>
      </c>
      <c r="K4096" t="s">
        <v>1135</v>
      </c>
      <c r="L4096" t="s">
        <v>1136</v>
      </c>
      <c r="M4096" t="s">
        <v>1137</v>
      </c>
      <c r="N4096" t="s">
        <v>919</v>
      </c>
      <c r="O4096">
        <v>105</v>
      </c>
    </row>
    <row r="4097" spans="1:15" x14ac:dyDescent="0.35">
      <c r="A4097" s="189" t="str">
        <f t="shared" si="226"/>
        <v>May</v>
      </c>
      <c r="B4097" s="190" t="str">
        <f t="shared" si="227"/>
        <v>2024</v>
      </c>
      <c r="C4097" s="190" t="str">
        <f t="shared" si="228"/>
        <v>May-2024</v>
      </c>
      <c r="D4097" s="2">
        <v>45443</v>
      </c>
      <c r="E4097" t="s">
        <v>1119</v>
      </c>
      <c r="F4097" t="s">
        <v>1570</v>
      </c>
      <c r="G4097" t="s">
        <v>1120</v>
      </c>
      <c r="H4097" t="s">
        <v>665</v>
      </c>
      <c r="I4097" t="s">
        <v>1121</v>
      </c>
      <c r="J4097" t="s">
        <v>1122</v>
      </c>
      <c r="K4097" t="s">
        <v>1135</v>
      </c>
      <c r="L4097" t="s">
        <v>1136</v>
      </c>
      <c r="M4097" t="s">
        <v>1137</v>
      </c>
      <c r="N4097" t="s">
        <v>920</v>
      </c>
      <c r="O4097">
        <v>150</v>
      </c>
    </row>
    <row r="4098" spans="1:15" x14ac:dyDescent="0.35">
      <c r="A4098" s="189" t="str">
        <f t="shared" si="226"/>
        <v>May</v>
      </c>
      <c r="B4098" s="190" t="str">
        <f t="shared" si="227"/>
        <v>2024</v>
      </c>
      <c r="C4098" s="190" t="str">
        <f t="shared" si="228"/>
        <v>May-2024</v>
      </c>
      <c r="D4098" s="2">
        <v>45443</v>
      </c>
      <c r="E4098" t="s">
        <v>1119</v>
      </c>
      <c r="F4098" t="s">
        <v>1570</v>
      </c>
      <c r="G4098" t="s">
        <v>1120</v>
      </c>
      <c r="H4098" t="s">
        <v>665</v>
      </c>
      <c r="I4098" t="s">
        <v>1121</v>
      </c>
      <c r="J4098" t="s">
        <v>1122</v>
      </c>
      <c r="K4098" t="s">
        <v>1135</v>
      </c>
      <c r="L4098" t="s">
        <v>1136</v>
      </c>
      <c r="M4098" t="s">
        <v>1137</v>
      </c>
      <c r="N4098" t="s">
        <v>922</v>
      </c>
      <c r="O4098">
        <v>1165</v>
      </c>
    </row>
    <row r="4099" spans="1:15" x14ac:dyDescent="0.35">
      <c r="A4099" s="189" t="str">
        <f t="shared" ref="A4099:A4162" si="229">TEXT(D4099,"mmm")</f>
        <v>May</v>
      </c>
      <c r="B4099" s="190" t="str">
        <f t="shared" ref="B4099:B4162" si="230">TEXT(D4099,"yyyy")</f>
        <v>2024</v>
      </c>
      <c r="C4099" s="190" t="str">
        <f t="shared" ref="C4099:C4162" si="231">_xlfn.CONCAT(A4099&amp;"-"&amp;B4099)</f>
        <v>May-2024</v>
      </c>
      <c r="D4099" s="2">
        <v>45443</v>
      </c>
      <c r="E4099" t="s">
        <v>1119</v>
      </c>
      <c r="F4099" t="s">
        <v>1570</v>
      </c>
      <c r="G4099" t="s">
        <v>1120</v>
      </c>
      <c r="H4099" t="s">
        <v>665</v>
      </c>
      <c r="I4099" t="s">
        <v>1121</v>
      </c>
      <c r="J4099" t="s">
        <v>1122</v>
      </c>
      <c r="K4099" t="s">
        <v>1135</v>
      </c>
      <c r="L4099" t="s">
        <v>1136</v>
      </c>
      <c r="M4099" t="s">
        <v>1137</v>
      </c>
      <c r="N4099" t="s">
        <v>921</v>
      </c>
      <c r="O4099">
        <v>705</v>
      </c>
    </row>
    <row r="4100" spans="1:15" x14ac:dyDescent="0.35">
      <c r="A4100" s="189" t="str">
        <f t="shared" si="229"/>
        <v>May</v>
      </c>
      <c r="B4100" s="190" t="str">
        <f t="shared" si="230"/>
        <v>2024</v>
      </c>
      <c r="C4100" s="190" t="str">
        <f t="shared" si="231"/>
        <v>May-2024</v>
      </c>
      <c r="D4100" s="2">
        <v>45443</v>
      </c>
      <c r="E4100" t="s">
        <v>1119</v>
      </c>
      <c r="F4100" t="s">
        <v>1570</v>
      </c>
      <c r="G4100" t="s">
        <v>1120</v>
      </c>
      <c r="H4100" t="s">
        <v>666</v>
      </c>
      <c r="I4100" t="s">
        <v>1138</v>
      </c>
      <c r="J4100" t="s">
        <v>1139</v>
      </c>
      <c r="K4100" t="s">
        <v>1140</v>
      </c>
      <c r="L4100" t="s">
        <v>1141</v>
      </c>
      <c r="M4100" t="s">
        <v>1142</v>
      </c>
      <c r="N4100" t="s">
        <v>1528</v>
      </c>
      <c r="O4100">
        <v>145</v>
      </c>
    </row>
    <row r="4101" spans="1:15" x14ac:dyDescent="0.35">
      <c r="A4101" s="189" t="str">
        <f t="shared" si="229"/>
        <v>May</v>
      </c>
      <c r="B4101" s="190" t="str">
        <f t="shared" si="230"/>
        <v>2024</v>
      </c>
      <c r="C4101" s="190" t="str">
        <f t="shared" si="231"/>
        <v>May-2024</v>
      </c>
      <c r="D4101" s="2">
        <v>45443</v>
      </c>
      <c r="E4101" t="s">
        <v>1119</v>
      </c>
      <c r="F4101" t="s">
        <v>1570</v>
      </c>
      <c r="G4101" t="s">
        <v>1120</v>
      </c>
      <c r="H4101" t="s">
        <v>666</v>
      </c>
      <c r="I4101" t="s">
        <v>1138</v>
      </c>
      <c r="J4101" t="s">
        <v>1139</v>
      </c>
      <c r="K4101" t="s">
        <v>1140</v>
      </c>
      <c r="L4101" t="s">
        <v>1141</v>
      </c>
      <c r="M4101" t="s">
        <v>1142</v>
      </c>
      <c r="N4101" t="s">
        <v>1529</v>
      </c>
      <c r="O4101">
        <v>10</v>
      </c>
    </row>
    <row r="4102" spans="1:15" x14ac:dyDescent="0.35">
      <c r="A4102" s="189" t="str">
        <f t="shared" si="229"/>
        <v>May</v>
      </c>
      <c r="B4102" s="190" t="str">
        <f t="shared" si="230"/>
        <v>2024</v>
      </c>
      <c r="C4102" s="190" t="str">
        <f t="shared" si="231"/>
        <v>May-2024</v>
      </c>
      <c r="D4102" s="2">
        <v>45443</v>
      </c>
      <c r="E4102" t="s">
        <v>1119</v>
      </c>
      <c r="F4102" t="s">
        <v>1570</v>
      </c>
      <c r="G4102" t="s">
        <v>1120</v>
      </c>
      <c r="H4102" t="s">
        <v>666</v>
      </c>
      <c r="I4102" t="s">
        <v>1138</v>
      </c>
      <c r="J4102" t="s">
        <v>1139</v>
      </c>
      <c r="K4102" t="s">
        <v>1140</v>
      </c>
      <c r="L4102" t="s">
        <v>1141</v>
      </c>
      <c r="M4102" t="s">
        <v>1142</v>
      </c>
      <c r="N4102" t="s">
        <v>919</v>
      </c>
      <c r="O4102">
        <v>180</v>
      </c>
    </row>
    <row r="4103" spans="1:15" x14ac:dyDescent="0.35">
      <c r="A4103" s="189" t="str">
        <f t="shared" si="229"/>
        <v>May</v>
      </c>
      <c r="B4103" s="190" t="str">
        <f t="shared" si="230"/>
        <v>2024</v>
      </c>
      <c r="C4103" s="190" t="str">
        <f t="shared" si="231"/>
        <v>May-2024</v>
      </c>
      <c r="D4103" s="2">
        <v>45443</v>
      </c>
      <c r="E4103" t="s">
        <v>1119</v>
      </c>
      <c r="F4103" t="s">
        <v>1570</v>
      </c>
      <c r="G4103" t="s">
        <v>1120</v>
      </c>
      <c r="H4103" t="s">
        <v>666</v>
      </c>
      <c r="I4103" t="s">
        <v>1138</v>
      </c>
      <c r="J4103" t="s">
        <v>1139</v>
      </c>
      <c r="K4103" t="s">
        <v>1140</v>
      </c>
      <c r="L4103" t="s">
        <v>1141</v>
      </c>
      <c r="M4103" t="s">
        <v>1142</v>
      </c>
      <c r="N4103" t="s">
        <v>920</v>
      </c>
      <c r="O4103">
        <v>2005</v>
      </c>
    </row>
    <row r="4104" spans="1:15" x14ac:dyDescent="0.35">
      <c r="A4104" s="189" t="str">
        <f t="shared" si="229"/>
        <v>May</v>
      </c>
      <c r="B4104" s="190" t="str">
        <f t="shared" si="230"/>
        <v>2024</v>
      </c>
      <c r="C4104" s="190" t="str">
        <f t="shared" si="231"/>
        <v>May-2024</v>
      </c>
      <c r="D4104" s="2">
        <v>45443</v>
      </c>
      <c r="E4104" t="s">
        <v>1119</v>
      </c>
      <c r="F4104" t="s">
        <v>1570</v>
      </c>
      <c r="G4104" t="s">
        <v>1120</v>
      </c>
      <c r="H4104" t="s">
        <v>666</v>
      </c>
      <c r="I4104" t="s">
        <v>1138</v>
      </c>
      <c r="J4104" t="s">
        <v>1139</v>
      </c>
      <c r="K4104" t="s">
        <v>1140</v>
      </c>
      <c r="L4104" t="s">
        <v>1141</v>
      </c>
      <c r="M4104" t="s">
        <v>1142</v>
      </c>
      <c r="N4104" t="s">
        <v>922</v>
      </c>
      <c r="O4104">
        <v>2795</v>
      </c>
    </row>
    <row r="4105" spans="1:15" x14ac:dyDescent="0.35">
      <c r="A4105" s="189" t="str">
        <f t="shared" si="229"/>
        <v>May</v>
      </c>
      <c r="B4105" s="190" t="str">
        <f t="shared" si="230"/>
        <v>2024</v>
      </c>
      <c r="C4105" s="190" t="str">
        <f t="shared" si="231"/>
        <v>May-2024</v>
      </c>
      <c r="D4105" s="2">
        <v>45443</v>
      </c>
      <c r="E4105" t="s">
        <v>1119</v>
      </c>
      <c r="F4105" t="s">
        <v>1570</v>
      </c>
      <c r="G4105" t="s">
        <v>1120</v>
      </c>
      <c r="H4105" t="s">
        <v>666</v>
      </c>
      <c r="I4105" t="s">
        <v>1138</v>
      </c>
      <c r="J4105" t="s">
        <v>1139</v>
      </c>
      <c r="K4105" t="s">
        <v>1140</v>
      </c>
      <c r="L4105" t="s">
        <v>1141</v>
      </c>
      <c r="M4105" t="s">
        <v>1142</v>
      </c>
      <c r="N4105" t="s">
        <v>921</v>
      </c>
      <c r="O4105">
        <v>2255</v>
      </c>
    </row>
    <row r="4106" spans="1:15" x14ac:dyDescent="0.35">
      <c r="A4106" s="189" t="str">
        <f t="shared" si="229"/>
        <v>May</v>
      </c>
      <c r="B4106" s="190" t="str">
        <f t="shared" si="230"/>
        <v>2024</v>
      </c>
      <c r="C4106" s="190" t="str">
        <f t="shared" si="231"/>
        <v>May-2024</v>
      </c>
      <c r="D4106" s="2">
        <v>45443</v>
      </c>
      <c r="E4106" t="s">
        <v>1119</v>
      </c>
      <c r="F4106" t="s">
        <v>1570</v>
      </c>
      <c r="G4106" t="s">
        <v>1120</v>
      </c>
      <c r="H4106" t="s">
        <v>670</v>
      </c>
      <c r="I4106" t="s">
        <v>1143</v>
      </c>
      <c r="J4106" t="s">
        <v>1144</v>
      </c>
      <c r="K4106" t="s">
        <v>1145</v>
      </c>
      <c r="L4106" t="s">
        <v>1146</v>
      </c>
      <c r="M4106" t="s">
        <v>1147</v>
      </c>
      <c r="N4106" t="s">
        <v>1528</v>
      </c>
      <c r="O4106">
        <v>30</v>
      </c>
    </row>
    <row r="4107" spans="1:15" x14ac:dyDescent="0.35">
      <c r="A4107" s="189" t="str">
        <f t="shared" si="229"/>
        <v>May</v>
      </c>
      <c r="B4107" s="190" t="str">
        <f t="shared" si="230"/>
        <v>2024</v>
      </c>
      <c r="C4107" s="190" t="str">
        <f t="shared" si="231"/>
        <v>May-2024</v>
      </c>
      <c r="D4107" s="2">
        <v>45443</v>
      </c>
      <c r="E4107" t="s">
        <v>1119</v>
      </c>
      <c r="F4107" t="s">
        <v>1570</v>
      </c>
      <c r="G4107" t="s">
        <v>1120</v>
      </c>
      <c r="H4107" t="s">
        <v>670</v>
      </c>
      <c r="I4107" t="s">
        <v>1143</v>
      </c>
      <c r="J4107" t="s">
        <v>1144</v>
      </c>
      <c r="K4107" t="s">
        <v>1145</v>
      </c>
      <c r="L4107" t="s">
        <v>1146</v>
      </c>
      <c r="M4107" t="s">
        <v>1147</v>
      </c>
      <c r="N4107" t="s">
        <v>1529</v>
      </c>
      <c r="O4107" t="s">
        <v>958</v>
      </c>
    </row>
    <row r="4108" spans="1:15" x14ac:dyDescent="0.35">
      <c r="A4108" s="189" t="str">
        <f t="shared" si="229"/>
        <v>May</v>
      </c>
      <c r="B4108" s="190" t="str">
        <f t="shared" si="230"/>
        <v>2024</v>
      </c>
      <c r="C4108" s="190" t="str">
        <f t="shared" si="231"/>
        <v>May-2024</v>
      </c>
      <c r="D4108" s="2">
        <v>45443</v>
      </c>
      <c r="E4108" t="s">
        <v>1119</v>
      </c>
      <c r="F4108" t="s">
        <v>1570</v>
      </c>
      <c r="G4108" t="s">
        <v>1120</v>
      </c>
      <c r="H4108" t="s">
        <v>670</v>
      </c>
      <c r="I4108" t="s">
        <v>1143</v>
      </c>
      <c r="J4108" t="s">
        <v>1144</v>
      </c>
      <c r="K4108" t="s">
        <v>1145</v>
      </c>
      <c r="L4108" t="s">
        <v>1146</v>
      </c>
      <c r="M4108" t="s">
        <v>1147</v>
      </c>
      <c r="N4108" t="s">
        <v>919</v>
      </c>
      <c r="O4108">
        <v>180</v>
      </c>
    </row>
    <row r="4109" spans="1:15" x14ac:dyDescent="0.35">
      <c r="A4109" s="189" t="str">
        <f t="shared" si="229"/>
        <v>May</v>
      </c>
      <c r="B4109" s="190" t="str">
        <f t="shared" si="230"/>
        <v>2024</v>
      </c>
      <c r="C4109" s="190" t="str">
        <f t="shared" si="231"/>
        <v>May-2024</v>
      </c>
      <c r="D4109" s="2">
        <v>45443</v>
      </c>
      <c r="E4109" t="s">
        <v>1119</v>
      </c>
      <c r="F4109" t="s">
        <v>1570</v>
      </c>
      <c r="G4109" t="s">
        <v>1120</v>
      </c>
      <c r="H4109" t="s">
        <v>670</v>
      </c>
      <c r="I4109" t="s">
        <v>1143</v>
      </c>
      <c r="J4109" t="s">
        <v>1144</v>
      </c>
      <c r="K4109" t="s">
        <v>1145</v>
      </c>
      <c r="L4109" t="s">
        <v>1146</v>
      </c>
      <c r="M4109" t="s">
        <v>1147</v>
      </c>
      <c r="N4109" t="s">
        <v>920</v>
      </c>
      <c r="O4109">
        <v>1470</v>
      </c>
    </row>
    <row r="4110" spans="1:15" x14ac:dyDescent="0.35">
      <c r="A4110" s="189" t="str">
        <f t="shared" si="229"/>
        <v>May</v>
      </c>
      <c r="B4110" s="190" t="str">
        <f t="shared" si="230"/>
        <v>2024</v>
      </c>
      <c r="C4110" s="190" t="str">
        <f t="shared" si="231"/>
        <v>May-2024</v>
      </c>
      <c r="D4110" s="2">
        <v>45443</v>
      </c>
      <c r="E4110" t="s">
        <v>1119</v>
      </c>
      <c r="F4110" t="s">
        <v>1570</v>
      </c>
      <c r="G4110" t="s">
        <v>1120</v>
      </c>
      <c r="H4110" t="s">
        <v>670</v>
      </c>
      <c r="I4110" t="s">
        <v>1143</v>
      </c>
      <c r="J4110" t="s">
        <v>1144</v>
      </c>
      <c r="K4110" t="s">
        <v>1145</v>
      </c>
      <c r="L4110" t="s">
        <v>1146</v>
      </c>
      <c r="M4110" t="s">
        <v>1147</v>
      </c>
      <c r="N4110" t="s">
        <v>922</v>
      </c>
      <c r="O4110">
        <v>710</v>
      </c>
    </row>
    <row r="4111" spans="1:15" x14ac:dyDescent="0.35">
      <c r="A4111" s="189" t="str">
        <f t="shared" si="229"/>
        <v>May</v>
      </c>
      <c r="B4111" s="190" t="str">
        <f t="shared" si="230"/>
        <v>2024</v>
      </c>
      <c r="C4111" s="190" t="str">
        <f t="shared" si="231"/>
        <v>May-2024</v>
      </c>
      <c r="D4111" s="2">
        <v>45443</v>
      </c>
      <c r="E4111" t="s">
        <v>1119</v>
      </c>
      <c r="F4111" t="s">
        <v>1570</v>
      </c>
      <c r="G4111" t="s">
        <v>1120</v>
      </c>
      <c r="H4111" t="s">
        <v>670</v>
      </c>
      <c r="I4111" t="s">
        <v>1143</v>
      </c>
      <c r="J4111" t="s">
        <v>1144</v>
      </c>
      <c r="K4111" t="s">
        <v>1145</v>
      </c>
      <c r="L4111" t="s">
        <v>1146</v>
      </c>
      <c r="M4111" t="s">
        <v>1147</v>
      </c>
      <c r="N4111" t="s">
        <v>921</v>
      </c>
      <c r="O4111">
        <v>1385</v>
      </c>
    </row>
    <row r="4112" spans="1:15" x14ac:dyDescent="0.35">
      <c r="A4112" s="189" t="str">
        <f t="shared" si="229"/>
        <v>May</v>
      </c>
      <c r="B4112" s="190" t="str">
        <f t="shared" si="230"/>
        <v>2024</v>
      </c>
      <c r="C4112" s="190" t="str">
        <f t="shared" si="231"/>
        <v>May-2024</v>
      </c>
      <c r="D4112" s="2">
        <v>45443</v>
      </c>
      <c r="E4112" t="s">
        <v>1119</v>
      </c>
      <c r="F4112" t="s">
        <v>1570</v>
      </c>
      <c r="G4112" t="s">
        <v>1120</v>
      </c>
      <c r="H4112" t="s">
        <v>670</v>
      </c>
      <c r="I4112" t="s">
        <v>1143</v>
      </c>
      <c r="J4112" t="s">
        <v>1144</v>
      </c>
      <c r="K4112" t="s">
        <v>1148</v>
      </c>
      <c r="L4112" t="s">
        <v>1149</v>
      </c>
      <c r="M4112" t="s">
        <v>1150</v>
      </c>
      <c r="N4112" t="s">
        <v>1528</v>
      </c>
      <c r="O4112">
        <v>55</v>
      </c>
    </row>
    <row r="4113" spans="1:15" x14ac:dyDescent="0.35">
      <c r="A4113" s="189" t="str">
        <f t="shared" si="229"/>
        <v>May</v>
      </c>
      <c r="B4113" s="190" t="str">
        <f t="shared" si="230"/>
        <v>2024</v>
      </c>
      <c r="C4113" s="190" t="str">
        <f t="shared" si="231"/>
        <v>May-2024</v>
      </c>
      <c r="D4113" s="2">
        <v>45443</v>
      </c>
      <c r="E4113" t="s">
        <v>1119</v>
      </c>
      <c r="F4113" t="s">
        <v>1570</v>
      </c>
      <c r="G4113" t="s">
        <v>1120</v>
      </c>
      <c r="H4113" t="s">
        <v>670</v>
      </c>
      <c r="I4113" t="s">
        <v>1143</v>
      </c>
      <c r="J4113" t="s">
        <v>1144</v>
      </c>
      <c r="K4113" t="s">
        <v>1148</v>
      </c>
      <c r="L4113" t="s">
        <v>1149</v>
      </c>
      <c r="M4113" t="s">
        <v>1150</v>
      </c>
      <c r="N4113" t="s">
        <v>1529</v>
      </c>
      <c r="O4113" t="s">
        <v>958</v>
      </c>
    </row>
    <row r="4114" spans="1:15" x14ac:dyDescent="0.35">
      <c r="A4114" s="189" t="str">
        <f t="shared" si="229"/>
        <v>May</v>
      </c>
      <c r="B4114" s="190" t="str">
        <f t="shared" si="230"/>
        <v>2024</v>
      </c>
      <c r="C4114" s="190" t="str">
        <f t="shared" si="231"/>
        <v>May-2024</v>
      </c>
      <c r="D4114" s="2">
        <v>45443</v>
      </c>
      <c r="E4114" t="s">
        <v>1119</v>
      </c>
      <c r="F4114" t="s">
        <v>1570</v>
      </c>
      <c r="G4114" t="s">
        <v>1120</v>
      </c>
      <c r="H4114" t="s">
        <v>670</v>
      </c>
      <c r="I4114" t="s">
        <v>1143</v>
      </c>
      <c r="J4114" t="s">
        <v>1144</v>
      </c>
      <c r="K4114" t="s">
        <v>1148</v>
      </c>
      <c r="L4114" t="s">
        <v>1149</v>
      </c>
      <c r="M4114" t="s">
        <v>1150</v>
      </c>
      <c r="N4114" t="s">
        <v>919</v>
      </c>
      <c r="O4114">
        <v>210</v>
      </c>
    </row>
    <row r="4115" spans="1:15" x14ac:dyDescent="0.35">
      <c r="A4115" s="189" t="str">
        <f t="shared" si="229"/>
        <v>May</v>
      </c>
      <c r="B4115" s="190" t="str">
        <f t="shared" si="230"/>
        <v>2024</v>
      </c>
      <c r="C4115" s="190" t="str">
        <f t="shared" si="231"/>
        <v>May-2024</v>
      </c>
      <c r="D4115" s="2">
        <v>45443</v>
      </c>
      <c r="E4115" t="s">
        <v>1119</v>
      </c>
      <c r="F4115" t="s">
        <v>1570</v>
      </c>
      <c r="G4115" t="s">
        <v>1120</v>
      </c>
      <c r="H4115" t="s">
        <v>670</v>
      </c>
      <c r="I4115" t="s">
        <v>1143</v>
      </c>
      <c r="J4115" t="s">
        <v>1144</v>
      </c>
      <c r="K4115" t="s">
        <v>1148</v>
      </c>
      <c r="L4115" t="s">
        <v>1149</v>
      </c>
      <c r="M4115" t="s">
        <v>1150</v>
      </c>
      <c r="N4115" t="s">
        <v>920</v>
      </c>
      <c r="O4115">
        <v>2150</v>
      </c>
    </row>
    <row r="4116" spans="1:15" x14ac:dyDescent="0.35">
      <c r="A4116" s="189" t="str">
        <f t="shared" si="229"/>
        <v>May</v>
      </c>
      <c r="B4116" s="190" t="str">
        <f t="shared" si="230"/>
        <v>2024</v>
      </c>
      <c r="C4116" s="190" t="str">
        <f t="shared" si="231"/>
        <v>May-2024</v>
      </c>
      <c r="D4116" s="2">
        <v>45443</v>
      </c>
      <c r="E4116" t="s">
        <v>1119</v>
      </c>
      <c r="F4116" t="s">
        <v>1570</v>
      </c>
      <c r="G4116" t="s">
        <v>1120</v>
      </c>
      <c r="H4116" t="s">
        <v>670</v>
      </c>
      <c r="I4116" t="s">
        <v>1143</v>
      </c>
      <c r="J4116" t="s">
        <v>1144</v>
      </c>
      <c r="K4116" t="s">
        <v>1148</v>
      </c>
      <c r="L4116" t="s">
        <v>1149</v>
      </c>
      <c r="M4116" t="s">
        <v>1150</v>
      </c>
      <c r="N4116" t="s">
        <v>922</v>
      </c>
      <c r="O4116">
        <v>330</v>
      </c>
    </row>
    <row r="4117" spans="1:15" x14ac:dyDescent="0.35">
      <c r="A4117" s="189" t="str">
        <f t="shared" si="229"/>
        <v>May</v>
      </c>
      <c r="B4117" s="190" t="str">
        <f t="shared" si="230"/>
        <v>2024</v>
      </c>
      <c r="C4117" s="190" t="str">
        <f t="shared" si="231"/>
        <v>May-2024</v>
      </c>
      <c r="D4117" s="2">
        <v>45443</v>
      </c>
      <c r="E4117" t="s">
        <v>1119</v>
      </c>
      <c r="F4117" t="s">
        <v>1570</v>
      </c>
      <c r="G4117" t="s">
        <v>1120</v>
      </c>
      <c r="H4117" t="s">
        <v>670</v>
      </c>
      <c r="I4117" t="s">
        <v>1143</v>
      </c>
      <c r="J4117" t="s">
        <v>1144</v>
      </c>
      <c r="K4117" t="s">
        <v>1148</v>
      </c>
      <c r="L4117" t="s">
        <v>1149</v>
      </c>
      <c r="M4117" t="s">
        <v>1150</v>
      </c>
      <c r="N4117" t="s">
        <v>921</v>
      </c>
      <c r="O4117">
        <v>1170</v>
      </c>
    </row>
    <row r="4118" spans="1:15" x14ac:dyDescent="0.35">
      <c r="A4118" s="189" t="str">
        <f t="shared" si="229"/>
        <v>May</v>
      </c>
      <c r="B4118" s="190" t="str">
        <f t="shared" si="230"/>
        <v>2024</v>
      </c>
      <c r="C4118" s="190" t="str">
        <f t="shared" si="231"/>
        <v>May-2024</v>
      </c>
      <c r="D4118" s="2">
        <v>45443</v>
      </c>
      <c r="E4118" t="s">
        <v>1119</v>
      </c>
      <c r="F4118" t="s">
        <v>1570</v>
      </c>
      <c r="G4118" t="s">
        <v>1120</v>
      </c>
      <c r="H4118" t="s">
        <v>670</v>
      </c>
      <c r="I4118" t="s">
        <v>1143</v>
      </c>
      <c r="J4118" t="s">
        <v>1144</v>
      </c>
      <c r="K4118" t="s">
        <v>1151</v>
      </c>
      <c r="L4118" t="s">
        <v>1152</v>
      </c>
      <c r="M4118" t="s">
        <v>1153</v>
      </c>
      <c r="N4118" t="s">
        <v>1528</v>
      </c>
      <c r="O4118" t="s">
        <v>958</v>
      </c>
    </row>
    <row r="4119" spans="1:15" x14ac:dyDescent="0.35">
      <c r="A4119" s="189" t="str">
        <f t="shared" si="229"/>
        <v>May</v>
      </c>
      <c r="B4119" s="190" t="str">
        <f t="shared" si="230"/>
        <v>2024</v>
      </c>
      <c r="C4119" s="190" t="str">
        <f t="shared" si="231"/>
        <v>May-2024</v>
      </c>
      <c r="D4119" s="2">
        <v>45443</v>
      </c>
      <c r="E4119" t="s">
        <v>1119</v>
      </c>
      <c r="F4119" t="s">
        <v>1570</v>
      </c>
      <c r="G4119" t="s">
        <v>1120</v>
      </c>
      <c r="H4119" t="s">
        <v>670</v>
      </c>
      <c r="I4119" t="s">
        <v>1143</v>
      </c>
      <c r="J4119" t="s">
        <v>1144</v>
      </c>
      <c r="K4119" t="s">
        <v>1151</v>
      </c>
      <c r="L4119" t="s">
        <v>1152</v>
      </c>
      <c r="M4119" t="s">
        <v>1153</v>
      </c>
      <c r="N4119" t="s">
        <v>1529</v>
      </c>
      <c r="O4119" t="s">
        <v>958</v>
      </c>
    </row>
    <row r="4120" spans="1:15" x14ac:dyDescent="0.35">
      <c r="A4120" s="189" t="str">
        <f t="shared" si="229"/>
        <v>May</v>
      </c>
      <c r="B4120" s="190" t="str">
        <f t="shared" si="230"/>
        <v>2024</v>
      </c>
      <c r="C4120" s="190" t="str">
        <f t="shared" si="231"/>
        <v>May-2024</v>
      </c>
      <c r="D4120" s="2">
        <v>45443</v>
      </c>
      <c r="E4120" t="s">
        <v>1119</v>
      </c>
      <c r="F4120" t="s">
        <v>1570</v>
      </c>
      <c r="G4120" t="s">
        <v>1120</v>
      </c>
      <c r="H4120" t="s">
        <v>670</v>
      </c>
      <c r="I4120" t="s">
        <v>1143</v>
      </c>
      <c r="J4120" t="s">
        <v>1144</v>
      </c>
      <c r="K4120" t="s">
        <v>1151</v>
      </c>
      <c r="L4120" t="s">
        <v>1152</v>
      </c>
      <c r="M4120" t="s">
        <v>1153</v>
      </c>
      <c r="N4120" t="s">
        <v>919</v>
      </c>
      <c r="O4120">
        <v>85</v>
      </c>
    </row>
    <row r="4121" spans="1:15" x14ac:dyDescent="0.35">
      <c r="A4121" s="189" t="str">
        <f t="shared" si="229"/>
        <v>May</v>
      </c>
      <c r="B4121" s="190" t="str">
        <f t="shared" si="230"/>
        <v>2024</v>
      </c>
      <c r="C4121" s="190" t="str">
        <f t="shared" si="231"/>
        <v>May-2024</v>
      </c>
      <c r="D4121" s="2">
        <v>45443</v>
      </c>
      <c r="E4121" t="s">
        <v>1119</v>
      </c>
      <c r="F4121" t="s">
        <v>1570</v>
      </c>
      <c r="G4121" t="s">
        <v>1120</v>
      </c>
      <c r="H4121" t="s">
        <v>670</v>
      </c>
      <c r="I4121" t="s">
        <v>1143</v>
      </c>
      <c r="J4121" t="s">
        <v>1144</v>
      </c>
      <c r="K4121" t="s">
        <v>1151</v>
      </c>
      <c r="L4121" t="s">
        <v>1152</v>
      </c>
      <c r="M4121" t="s">
        <v>1153</v>
      </c>
      <c r="N4121" t="s">
        <v>920</v>
      </c>
      <c r="O4121">
        <v>1170</v>
      </c>
    </row>
    <row r="4122" spans="1:15" x14ac:dyDescent="0.35">
      <c r="A4122" s="189" t="str">
        <f t="shared" si="229"/>
        <v>May</v>
      </c>
      <c r="B4122" s="190" t="str">
        <f t="shared" si="230"/>
        <v>2024</v>
      </c>
      <c r="C4122" s="190" t="str">
        <f t="shared" si="231"/>
        <v>May-2024</v>
      </c>
      <c r="D4122" s="2">
        <v>45443</v>
      </c>
      <c r="E4122" t="s">
        <v>1119</v>
      </c>
      <c r="F4122" t="s">
        <v>1570</v>
      </c>
      <c r="G4122" t="s">
        <v>1120</v>
      </c>
      <c r="H4122" t="s">
        <v>670</v>
      </c>
      <c r="I4122" t="s">
        <v>1143</v>
      </c>
      <c r="J4122" t="s">
        <v>1144</v>
      </c>
      <c r="K4122" t="s">
        <v>1151</v>
      </c>
      <c r="L4122" t="s">
        <v>1152</v>
      </c>
      <c r="M4122" t="s">
        <v>1153</v>
      </c>
      <c r="N4122" t="s">
        <v>922</v>
      </c>
      <c r="O4122">
        <v>335</v>
      </c>
    </row>
    <row r="4123" spans="1:15" x14ac:dyDescent="0.35">
      <c r="A4123" s="189" t="str">
        <f t="shared" si="229"/>
        <v>May</v>
      </c>
      <c r="B4123" s="190" t="str">
        <f t="shared" si="230"/>
        <v>2024</v>
      </c>
      <c r="C4123" s="190" t="str">
        <f t="shared" si="231"/>
        <v>May-2024</v>
      </c>
      <c r="D4123" s="2">
        <v>45443</v>
      </c>
      <c r="E4123" t="s">
        <v>1119</v>
      </c>
      <c r="F4123" t="s">
        <v>1570</v>
      </c>
      <c r="G4123" t="s">
        <v>1120</v>
      </c>
      <c r="H4123" t="s">
        <v>670</v>
      </c>
      <c r="I4123" t="s">
        <v>1143</v>
      </c>
      <c r="J4123" t="s">
        <v>1144</v>
      </c>
      <c r="K4123" t="s">
        <v>1151</v>
      </c>
      <c r="L4123" t="s">
        <v>1152</v>
      </c>
      <c r="M4123" t="s">
        <v>1153</v>
      </c>
      <c r="N4123" t="s">
        <v>921</v>
      </c>
      <c r="O4123">
        <v>765</v>
      </c>
    </row>
    <row r="4124" spans="1:15" x14ac:dyDescent="0.35">
      <c r="A4124" s="189" t="str">
        <f t="shared" si="229"/>
        <v>May</v>
      </c>
      <c r="B4124" s="190" t="str">
        <f t="shared" si="230"/>
        <v>2024</v>
      </c>
      <c r="C4124" s="190" t="str">
        <f t="shared" si="231"/>
        <v>May-2024</v>
      </c>
      <c r="D4124" s="2">
        <v>45443</v>
      </c>
      <c r="E4124" t="s">
        <v>1119</v>
      </c>
      <c r="F4124" t="s">
        <v>1570</v>
      </c>
      <c r="G4124" t="s">
        <v>1120</v>
      </c>
      <c r="H4124" t="s">
        <v>675</v>
      </c>
      <c r="I4124" t="s">
        <v>1154</v>
      </c>
      <c r="J4124" t="s">
        <v>1155</v>
      </c>
      <c r="K4124" t="s">
        <v>1156</v>
      </c>
      <c r="L4124" t="s">
        <v>1157</v>
      </c>
      <c r="M4124" t="s">
        <v>1158</v>
      </c>
      <c r="N4124" t="s">
        <v>1528</v>
      </c>
      <c r="O4124">
        <v>45</v>
      </c>
    </row>
    <row r="4125" spans="1:15" x14ac:dyDescent="0.35">
      <c r="A4125" s="189" t="str">
        <f t="shared" si="229"/>
        <v>May</v>
      </c>
      <c r="B4125" s="190" t="str">
        <f t="shared" si="230"/>
        <v>2024</v>
      </c>
      <c r="C4125" s="190" t="str">
        <f t="shared" si="231"/>
        <v>May-2024</v>
      </c>
      <c r="D4125" s="2">
        <v>45443</v>
      </c>
      <c r="E4125" t="s">
        <v>1119</v>
      </c>
      <c r="F4125" t="s">
        <v>1570</v>
      </c>
      <c r="G4125" t="s">
        <v>1120</v>
      </c>
      <c r="H4125" t="s">
        <v>675</v>
      </c>
      <c r="I4125" t="s">
        <v>1154</v>
      </c>
      <c r="J4125" t="s">
        <v>1155</v>
      </c>
      <c r="K4125" t="s">
        <v>1156</v>
      </c>
      <c r="L4125" t="s">
        <v>1157</v>
      </c>
      <c r="M4125" t="s">
        <v>1158</v>
      </c>
      <c r="N4125" t="s">
        <v>1529</v>
      </c>
      <c r="O4125" t="s">
        <v>958</v>
      </c>
    </row>
    <row r="4126" spans="1:15" x14ac:dyDescent="0.35">
      <c r="A4126" s="189" t="str">
        <f t="shared" si="229"/>
        <v>May</v>
      </c>
      <c r="B4126" s="190" t="str">
        <f t="shared" si="230"/>
        <v>2024</v>
      </c>
      <c r="C4126" s="190" t="str">
        <f t="shared" si="231"/>
        <v>May-2024</v>
      </c>
      <c r="D4126" s="2">
        <v>45443</v>
      </c>
      <c r="E4126" t="s">
        <v>1119</v>
      </c>
      <c r="F4126" t="s">
        <v>1570</v>
      </c>
      <c r="G4126" t="s">
        <v>1120</v>
      </c>
      <c r="H4126" t="s">
        <v>675</v>
      </c>
      <c r="I4126" t="s">
        <v>1154</v>
      </c>
      <c r="J4126" t="s">
        <v>1155</v>
      </c>
      <c r="K4126" t="s">
        <v>1156</v>
      </c>
      <c r="L4126" t="s">
        <v>1157</v>
      </c>
      <c r="M4126" t="s">
        <v>1158</v>
      </c>
      <c r="N4126" t="s">
        <v>919</v>
      </c>
      <c r="O4126">
        <v>310</v>
      </c>
    </row>
    <row r="4127" spans="1:15" x14ac:dyDescent="0.35">
      <c r="A4127" s="189" t="str">
        <f t="shared" si="229"/>
        <v>May</v>
      </c>
      <c r="B4127" s="190" t="str">
        <f t="shared" si="230"/>
        <v>2024</v>
      </c>
      <c r="C4127" s="190" t="str">
        <f t="shared" si="231"/>
        <v>May-2024</v>
      </c>
      <c r="D4127" s="2">
        <v>45443</v>
      </c>
      <c r="E4127" t="s">
        <v>1119</v>
      </c>
      <c r="F4127" t="s">
        <v>1570</v>
      </c>
      <c r="G4127" t="s">
        <v>1120</v>
      </c>
      <c r="H4127" t="s">
        <v>675</v>
      </c>
      <c r="I4127" t="s">
        <v>1154</v>
      </c>
      <c r="J4127" t="s">
        <v>1155</v>
      </c>
      <c r="K4127" t="s">
        <v>1156</v>
      </c>
      <c r="L4127" t="s">
        <v>1157</v>
      </c>
      <c r="M4127" t="s">
        <v>1158</v>
      </c>
      <c r="N4127" t="s">
        <v>920</v>
      </c>
      <c r="O4127">
        <v>1380</v>
      </c>
    </row>
    <row r="4128" spans="1:15" x14ac:dyDescent="0.35">
      <c r="A4128" s="189" t="str">
        <f t="shared" si="229"/>
        <v>May</v>
      </c>
      <c r="B4128" s="190" t="str">
        <f t="shared" si="230"/>
        <v>2024</v>
      </c>
      <c r="C4128" s="190" t="str">
        <f t="shared" si="231"/>
        <v>May-2024</v>
      </c>
      <c r="D4128" s="2">
        <v>45443</v>
      </c>
      <c r="E4128" t="s">
        <v>1119</v>
      </c>
      <c r="F4128" t="s">
        <v>1570</v>
      </c>
      <c r="G4128" t="s">
        <v>1120</v>
      </c>
      <c r="H4128" t="s">
        <v>675</v>
      </c>
      <c r="I4128" t="s">
        <v>1154</v>
      </c>
      <c r="J4128" t="s">
        <v>1155</v>
      </c>
      <c r="K4128" t="s">
        <v>1156</v>
      </c>
      <c r="L4128" t="s">
        <v>1157</v>
      </c>
      <c r="M4128" t="s">
        <v>1158</v>
      </c>
      <c r="N4128" t="s">
        <v>922</v>
      </c>
      <c r="O4128">
        <v>1725</v>
      </c>
    </row>
    <row r="4129" spans="1:15" x14ac:dyDescent="0.35">
      <c r="A4129" s="189" t="str">
        <f t="shared" si="229"/>
        <v>May</v>
      </c>
      <c r="B4129" s="190" t="str">
        <f t="shared" si="230"/>
        <v>2024</v>
      </c>
      <c r="C4129" s="190" t="str">
        <f t="shared" si="231"/>
        <v>May-2024</v>
      </c>
      <c r="D4129" s="2">
        <v>45443</v>
      </c>
      <c r="E4129" t="s">
        <v>1119</v>
      </c>
      <c r="F4129" t="s">
        <v>1570</v>
      </c>
      <c r="G4129" t="s">
        <v>1120</v>
      </c>
      <c r="H4129" t="s">
        <v>675</v>
      </c>
      <c r="I4129" t="s">
        <v>1154</v>
      </c>
      <c r="J4129" t="s">
        <v>1155</v>
      </c>
      <c r="K4129" t="s">
        <v>1156</v>
      </c>
      <c r="L4129" t="s">
        <v>1157</v>
      </c>
      <c r="M4129" t="s">
        <v>1158</v>
      </c>
      <c r="N4129" t="s">
        <v>921</v>
      </c>
      <c r="O4129">
        <v>1315</v>
      </c>
    </row>
    <row r="4130" spans="1:15" x14ac:dyDescent="0.35">
      <c r="A4130" s="189" t="str">
        <f t="shared" si="229"/>
        <v>May</v>
      </c>
      <c r="B4130" s="190" t="str">
        <f t="shared" si="230"/>
        <v>2024</v>
      </c>
      <c r="C4130" s="190" t="str">
        <f t="shared" si="231"/>
        <v>May-2024</v>
      </c>
      <c r="D4130" s="2">
        <v>45443</v>
      </c>
      <c r="E4130" t="s">
        <v>1119</v>
      </c>
      <c r="F4130" t="s">
        <v>1570</v>
      </c>
      <c r="G4130" t="s">
        <v>1120</v>
      </c>
      <c r="H4130" t="s">
        <v>675</v>
      </c>
      <c r="I4130" t="s">
        <v>1154</v>
      </c>
      <c r="J4130" t="s">
        <v>1155</v>
      </c>
      <c r="K4130" t="s">
        <v>1159</v>
      </c>
      <c r="L4130" t="s">
        <v>1160</v>
      </c>
      <c r="M4130" t="s">
        <v>1161</v>
      </c>
      <c r="N4130" t="s">
        <v>1528</v>
      </c>
      <c r="O4130">
        <v>120</v>
      </c>
    </row>
    <row r="4131" spans="1:15" x14ac:dyDescent="0.35">
      <c r="A4131" s="189" t="str">
        <f t="shared" si="229"/>
        <v>May</v>
      </c>
      <c r="B4131" s="190" t="str">
        <f t="shared" si="230"/>
        <v>2024</v>
      </c>
      <c r="C4131" s="190" t="str">
        <f t="shared" si="231"/>
        <v>May-2024</v>
      </c>
      <c r="D4131" s="2">
        <v>45443</v>
      </c>
      <c r="E4131" t="s">
        <v>1119</v>
      </c>
      <c r="F4131" t="s">
        <v>1570</v>
      </c>
      <c r="G4131" t="s">
        <v>1120</v>
      </c>
      <c r="H4131" t="s">
        <v>675</v>
      </c>
      <c r="I4131" t="s">
        <v>1154</v>
      </c>
      <c r="J4131" t="s">
        <v>1155</v>
      </c>
      <c r="K4131" t="s">
        <v>1159</v>
      </c>
      <c r="L4131" t="s">
        <v>1160</v>
      </c>
      <c r="M4131" t="s">
        <v>1161</v>
      </c>
      <c r="N4131" t="s">
        <v>1529</v>
      </c>
      <c r="O4131" t="s">
        <v>958</v>
      </c>
    </row>
    <row r="4132" spans="1:15" x14ac:dyDescent="0.35">
      <c r="A4132" s="189" t="str">
        <f t="shared" si="229"/>
        <v>May</v>
      </c>
      <c r="B4132" s="190" t="str">
        <f t="shared" si="230"/>
        <v>2024</v>
      </c>
      <c r="C4132" s="190" t="str">
        <f t="shared" si="231"/>
        <v>May-2024</v>
      </c>
      <c r="D4132" s="2">
        <v>45443</v>
      </c>
      <c r="E4132" t="s">
        <v>1119</v>
      </c>
      <c r="F4132" t="s">
        <v>1570</v>
      </c>
      <c r="G4132" t="s">
        <v>1120</v>
      </c>
      <c r="H4132" t="s">
        <v>675</v>
      </c>
      <c r="I4132" t="s">
        <v>1154</v>
      </c>
      <c r="J4132" t="s">
        <v>1155</v>
      </c>
      <c r="K4132" t="s">
        <v>1159</v>
      </c>
      <c r="L4132" t="s">
        <v>1160</v>
      </c>
      <c r="M4132" t="s">
        <v>1161</v>
      </c>
      <c r="N4132" t="s">
        <v>919</v>
      </c>
      <c r="O4132">
        <v>340</v>
      </c>
    </row>
    <row r="4133" spans="1:15" x14ac:dyDescent="0.35">
      <c r="A4133" s="189" t="str">
        <f t="shared" si="229"/>
        <v>May</v>
      </c>
      <c r="B4133" s="190" t="str">
        <f t="shared" si="230"/>
        <v>2024</v>
      </c>
      <c r="C4133" s="190" t="str">
        <f t="shared" si="231"/>
        <v>May-2024</v>
      </c>
      <c r="D4133" s="2">
        <v>45443</v>
      </c>
      <c r="E4133" t="s">
        <v>1119</v>
      </c>
      <c r="F4133" t="s">
        <v>1570</v>
      </c>
      <c r="G4133" t="s">
        <v>1120</v>
      </c>
      <c r="H4133" t="s">
        <v>675</v>
      </c>
      <c r="I4133" t="s">
        <v>1154</v>
      </c>
      <c r="J4133" t="s">
        <v>1155</v>
      </c>
      <c r="K4133" t="s">
        <v>1159</v>
      </c>
      <c r="L4133" t="s">
        <v>1160</v>
      </c>
      <c r="M4133" t="s">
        <v>1161</v>
      </c>
      <c r="N4133" t="s">
        <v>920</v>
      </c>
      <c r="O4133">
        <v>2580</v>
      </c>
    </row>
    <row r="4134" spans="1:15" x14ac:dyDescent="0.35">
      <c r="A4134" s="189" t="str">
        <f t="shared" si="229"/>
        <v>May</v>
      </c>
      <c r="B4134" s="190" t="str">
        <f t="shared" si="230"/>
        <v>2024</v>
      </c>
      <c r="C4134" s="190" t="str">
        <f t="shared" si="231"/>
        <v>May-2024</v>
      </c>
      <c r="D4134" s="2">
        <v>45443</v>
      </c>
      <c r="E4134" t="s">
        <v>1119</v>
      </c>
      <c r="F4134" t="s">
        <v>1570</v>
      </c>
      <c r="G4134" t="s">
        <v>1120</v>
      </c>
      <c r="H4134" t="s">
        <v>675</v>
      </c>
      <c r="I4134" t="s">
        <v>1154</v>
      </c>
      <c r="J4134" t="s">
        <v>1155</v>
      </c>
      <c r="K4134" t="s">
        <v>1159</v>
      </c>
      <c r="L4134" t="s">
        <v>1160</v>
      </c>
      <c r="M4134" t="s">
        <v>1161</v>
      </c>
      <c r="N4134" t="s">
        <v>922</v>
      </c>
      <c r="O4134">
        <v>485</v>
      </c>
    </row>
    <row r="4135" spans="1:15" x14ac:dyDescent="0.35">
      <c r="A4135" s="189" t="str">
        <f t="shared" si="229"/>
        <v>May</v>
      </c>
      <c r="B4135" s="190" t="str">
        <f t="shared" si="230"/>
        <v>2024</v>
      </c>
      <c r="C4135" s="190" t="str">
        <f t="shared" si="231"/>
        <v>May-2024</v>
      </c>
      <c r="D4135" s="2">
        <v>45443</v>
      </c>
      <c r="E4135" t="s">
        <v>1119</v>
      </c>
      <c r="F4135" t="s">
        <v>1570</v>
      </c>
      <c r="G4135" t="s">
        <v>1120</v>
      </c>
      <c r="H4135" t="s">
        <v>675</v>
      </c>
      <c r="I4135" t="s">
        <v>1154</v>
      </c>
      <c r="J4135" t="s">
        <v>1155</v>
      </c>
      <c r="K4135" t="s">
        <v>1159</v>
      </c>
      <c r="L4135" t="s">
        <v>1160</v>
      </c>
      <c r="M4135" t="s">
        <v>1161</v>
      </c>
      <c r="N4135" t="s">
        <v>921</v>
      </c>
      <c r="O4135">
        <v>1300</v>
      </c>
    </row>
    <row r="4136" spans="1:15" x14ac:dyDescent="0.35">
      <c r="A4136" s="189" t="str">
        <f t="shared" si="229"/>
        <v>May</v>
      </c>
      <c r="B4136" s="190" t="str">
        <f t="shared" si="230"/>
        <v>2024</v>
      </c>
      <c r="C4136" s="190" t="str">
        <f t="shared" si="231"/>
        <v>May-2024</v>
      </c>
      <c r="D4136" s="2">
        <v>45443</v>
      </c>
      <c r="E4136" t="s">
        <v>1119</v>
      </c>
      <c r="F4136" t="s">
        <v>1570</v>
      </c>
      <c r="G4136" t="s">
        <v>1120</v>
      </c>
      <c r="H4136" t="s">
        <v>675</v>
      </c>
      <c r="I4136" t="s">
        <v>1154</v>
      </c>
      <c r="J4136" t="s">
        <v>1155</v>
      </c>
      <c r="K4136" t="s">
        <v>1162</v>
      </c>
      <c r="L4136" t="s">
        <v>1163</v>
      </c>
      <c r="M4136" t="s">
        <v>1164</v>
      </c>
      <c r="N4136" t="s">
        <v>1528</v>
      </c>
      <c r="O4136">
        <v>65</v>
      </c>
    </row>
    <row r="4137" spans="1:15" x14ac:dyDescent="0.35">
      <c r="A4137" s="189" t="str">
        <f t="shared" si="229"/>
        <v>May</v>
      </c>
      <c r="B4137" s="190" t="str">
        <f t="shared" si="230"/>
        <v>2024</v>
      </c>
      <c r="C4137" s="190" t="str">
        <f t="shared" si="231"/>
        <v>May-2024</v>
      </c>
      <c r="D4137" s="2">
        <v>45443</v>
      </c>
      <c r="E4137" t="s">
        <v>1119</v>
      </c>
      <c r="F4137" t="s">
        <v>1570</v>
      </c>
      <c r="G4137" t="s">
        <v>1120</v>
      </c>
      <c r="H4137" t="s">
        <v>675</v>
      </c>
      <c r="I4137" t="s">
        <v>1154</v>
      </c>
      <c r="J4137" t="s">
        <v>1155</v>
      </c>
      <c r="K4137" t="s">
        <v>1162</v>
      </c>
      <c r="L4137" t="s">
        <v>1163</v>
      </c>
      <c r="M4137" t="s">
        <v>1164</v>
      </c>
      <c r="N4137" t="s">
        <v>1529</v>
      </c>
      <c r="O4137" t="s">
        <v>958</v>
      </c>
    </row>
    <row r="4138" spans="1:15" x14ac:dyDescent="0.35">
      <c r="A4138" s="189" t="str">
        <f t="shared" si="229"/>
        <v>May</v>
      </c>
      <c r="B4138" s="190" t="str">
        <f t="shared" si="230"/>
        <v>2024</v>
      </c>
      <c r="C4138" s="190" t="str">
        <f t="shared" si="231"/>
        <v>May-2024</v>
      </c>
      <c r="D4138" s="2">
        <v>45443</v>
      </c>
      <c r="E4138" t="s">
        <v>1119</v>
      </c>
      <c r="F4138" t="s">
        <v>1570</v>
      </c>
      <c r="G4138" t="s">
        <v>1120</v>
      </c>
      <c r="H4138" t="s">
        <v>675</v>
      </c>
      <c r="I4138" t="s">
        <v>1154</v>
      </c>
      <c r="J4138" t="s">
        <v>1155</v>
      </c>
      <c r="K4138" t="s">
        <v>1162</v>
      </c>
      <c r="L4138" t="s">
        <v>1163</v>
      </c>
      <c r="M4138" t="s">
        <v>1164</v>
      </c>
      <c r="N4138" t="s">
        <v>919</v>
      </c>
      <c r="O4138">
        <v>140</v>
      </c>
    </row>
    <row r="4139" spans="1:15" x14ac:dyDescent="0.35">
      <c r="A4139" s="189" t="str">
        <f t="shared" si="229"/>
        <v>May</v>
      </c>
      <c r="B4139" s="190" t="str">
        <f t="shared" si="230"/>
        <v>2024</v>
      </c>
      <c r="C4139" s="190" t="str">
        <f t="shared" si="231"/>
        <v>May-2024</v>
      </c>
      <c r="D4139" s="2">
        <v>45443</v>
      </c>
      <c r="E4139" t="s">
        <v>1119</v>
      </c>
      <c r="F4139" t="s">
        <v>1570</v>
      </c>
      <c r="G4139" t="s">
        <v>1120</v>
      </c>
      <c r="H4139" t="s">
        <v>675</v>
      </c>
      <c r="I4139" t="s">
        <v>1154</v>
      </c>
      <c r="J4139" t="s">
        <v>1155</v>
      </c>
      <c r="K4139" t="s">
        <v>1162</v>
      </c>
      <c r="L4139" t="s">
        <v>1163</v>
      </c>
      <c r="M4139" t="s">
        <v>1164</v>
      </c>
      <c r="N4139" t="s">
        <v>920</v>
      </c>
      <c r="O4139">
        <v>780</v>
      </c>
    </row>
    <row r="4140" spans="1:15" x14ac:dyDescent="0.35">
      <c r="A4140" s="189" t="str">
        <f t="shared" si="229"/>
        <v>May</v>
      </c>
      <c r="B4140" s="190" t="str">
        <f t="shared" si="230"/>
        <v>2024</v>
      </c>
      <c r="C4140" s="190" t="str">
        <f t="shared" si="231"/>
        <v>May-2024</v>
      </c>
      <c r="D4140" s="2">
        <v>45443</v>
      </c>
      <c r="E4140" t="s">
        <v>1119</v>
      </c>
      <c r="F4140" t="s">
        <v>1570</v>
      </c>
      <c r="G4140" t="s">
        <v>1120</v>
      </c>
      <c r="H4140" t="s">
        <v>675</v>
      </c>
      <c r="I4140" t="s">
        <v>1154</v>
      </c>
      <c r="J4140" t="s">
        <v>1155</v>
      </c>
      <c r="K4140" t="s">
        <v>1162</v>
      </c>
      <c r="L4140" t="s">
        <v>1163</v>
      </c>
      <c r="M4140" t="s">
        <v>1164</v>
      </c>
      <c r="N4140" t="s">
        <v>922</v>
      </c>
      <c r="O4140">
        <v>1090</v>
      </c>
    </row>
    <row r="4141" spans="1:15" x14ac:dyDescent="0.35">
      <c r="A4141" s="189" t="str">
        <f t="shared" si="229"/>
        <v>May</v>
      </c>
      <c r="B4141" s="190" t="str">
        <f t="shared" si="230"/>
        <v>2024</v>
      </c>
      <c r="C4141" s="190" t="str">
        <f t="shared" si="231"/>
        <v>May-2024</v>
      </c>
      <c r="D4141" s="2">
        <v>45443</v>
      </c>
      <c r="E4141" t="s">
        <v>1119</v>
      </c>
      <c r="F4141" t="s">
        <v>1570</v>
      </c>
      <c r="G4141" t="s">
        <v>1120</v>
      </c>
      <c r="H4141" t="s">
        <v>675</v>
      </c>
      <c r="I4141" t="s">
        <v>1154</v>
      </c>
      <c r="J4141" t="s">
        <v>1155</v>
      </c>
      <c r="K4141" t="s">
        <v>1162</v>
      </c>
      <c r="L4141" t="s">
        <v>1163</v>
      </c>
      <c r="M4141" t="s">
        <v>1164</v>
      </c>
      <c r="N4141" t="s">
        <v>921</v>
      </c>
      <c r="O4141">
        <v>920</v>
      </c>
    </row>
    <row r="4142" spans="1:15" x14ac:dyDescent="0.35">
      <c r="A4142" s="189" t="str">
        <f t="shared" si="229"/>
        <v>May</v>
      </c>
      <c r="B4142" s="190" t="str">
        <f t="shared" si="230"/>
        <v>2024</v>
      </c>
      <c r="C4142" s="190" t="str">
        <f t="shared" si="231"/>
        <v>May-2024</v>
      </c>
      <c r="D4142" s="2">
        <v>45443</v>
      </c>
      <c r="E4142" t="s">
        <v>1119</v>
      </c>
      <c r="F4142" t="s">
        <v>1570</v>
      </c>
      <c r="G4142" t="s">
        <v>1120</v>
      </c>
      <c r="H4142" t="s">
        <v>676</v>
      </c>
      <c r="I4142" t="s">
        <v>1165</v>
      </c>
      <c r="J4142" t="s">
        <v>1166</v>
      </c>
      <c r="K4142" t="s">
        <v>1167</v>
      </c>
      <c r="L4142" t="s">
        <v>1168</v>
      </c>
      <c r="M4142" t="s">
        <v>1169</v>
      </c>
      <c r="N4142" t="s">
        <v>1528</v>
      </c>
      <c r="O4142">
        <v>90</v>
      </c>
    </row>
    <row r="4143" spans="1:15" x14ac:dyDescent="0.35">
      <c r="A4143" s="189" t="str">
        <f t="shared" si="229"/>
        <v>May</v>
      </c>
      <c r="B4143" s="190" t="str">
        <f t="shared" si="230"/>
        <v>2024</v>
      </c>
      <c r="C4143" s="190" t="str">
        <f t="shared" si="231"/>
        <v>May-2024</v>
      </c>
      <c r="D4143" s="2">
        <v>45443</v>
      </c>
      <c r="E4143" t="s">
        <v>1119</v>
      </c>
      <c r="F4143" t="s">
        <v>1570</v>
      </c>
      <c r="G4143" t="s">
        <v>1120</v>
      </c>
      <c r="H4143" t="s">
        <v>676</v>
      </c>
      <c r="I4143" t="s">
        <v>1165</v>
      </c>
      <c r="J4143" t="s">
        <v>1166</v>
      </c>
      <c r="K4143" t="s">
        <v>1167</v>
      </c>
      <c r="L4143" t="s">
        <v>1168</v>
      </c>
      <c r="M4143" t="s">
        <v>1169</v>
      </c>
      <c r="N4143" t="s">
        <v>1529</v>
      </c>
      <c r="O4143" t="s">
        <v>958</v>
      </c>
    </row>
    <row r="4144" spans="1:15" x14ac:dyDescent="0.35">
      <c r="A4144" s="189" t="str">
        <f t="shared" si="229"/>
        <v>May</v>
      </c>
      <c r="B4144" s="190" t="str">
        <f t="shared" si="230"/>
        <v>2024</v>
      </c>
      <c r="C4144" s="190" t="str">
        <f t="shared" si="231"/>
        <v>May-2024</v>
      </c>
      <c r="D4144" s="2">
        <v>45443</v>
      </c>
      <c r="E4144" t="s">
        <v>1119</v>
      </c>
      <c r="F4144" t="s">
        <v>1570</v>
      </c>
      <c r="G4144" t="s">
        <v>1120</v>
      </c>
      <c r="H4144" t="s">
        <v>676</v>
      </c>
      <c r="I4144" t="s">
        <v>1165</v>
      </c>
      <c r="J4144" t="s">
        <v>1166</v>
      </c>
      <c r="K4144" t="s">
        <v>1167</v>
      </c>
      <c r="L4144" t="s">
        <v>1168</v>
      </c>
      <c r="M4144" t="s">
        <v>1169</v>
      </c>
      <c r="N4144" t="s">
        <v>919</v>
      </c>
      <c r="O4144">
        <v>115</v>
      </c>
    </row>
    <row r="4145" spans="1:15" x14ac:dyDescent="0.35">
      <c r="A4145" s="189" t="str">
        <f t="shared" si="229"/>
        <v>May</v>
      </c>
      <c r="B4145" s="190" t="str">
        <f t="shared" si="230"/>
        <v>2024</v>
      </c>
      <c r="C4145" s="190" t="str">
        <f t="shared" si="231"/>
        <v>May-2024</v>
      </c>
      <c r="D4145" s="2">
        <v>45443</v>
      </c>
      <c r="E4145" t="s">
        <v>1119</v>
      </c>
      <c r="F4145" t="s">
        <v>1570</v>
      </c>
      <c r="G4145" t="s">
        <v>1120</v>
      </c>
      <c r="H4145" t="s">
        <v>676</v>
      </c>
      <c r="I4145" t="s">
        <v>1165</v>
      </c>
      <c r="J4145" t="s">
        <v>1166</v>
      </c>
      <c r="K4145" t="s">
        <v>1167</v>
      </c>
      <c r="L4145" t="s">
        <v>1168</v>
      </c>
      <c r="M4145" t="s">
        <v>1169</v>
      </c>
      <c r="N4145" t="s">
        <v>920</v>
      </c>
      <c r="O4145">
        <v>5055</v>
      </c>
    </row>
    <row r="4146" spans="1:15" x14ac:dyDescent="0.35">
      <c r="A4146" s="189" t="str">
        <f t="shared" si="229"/>
        <v>May</v>
      </c>
      <c r="B4146" s="190" t="str">
        <f t="shared" si="230"/>
        <v>2024</v>
      </c>
      <c r="C4146" s="190" t="str">
        <f t="shared" si="231"/>
        <v>May-2024</v>
      </c>
      <c r="D4146" s="2">
        <v>45443</v>
      </c>
      <c r="E4146" t="s">
        <v>1119</v>
      </c>
      <c r="F4146" t="s">
        <v>1570</v>
      </c>
      <c r="G4146" t="s">
        <v>1120</v>
      </c>
      <c r="H4146" t="s">
        <v>676</v>
      </c>
      <c r="I4146" t="s">
        <v>1165</v>
      </c>
      <c r="J4146" t="s">
        <v>1166</v>
      </c>
      <c r="K4146" t="s">
        <v>1167</v>
      </c>
      <c r="L4146" t="s">
        <v>1168</v>
      </c>
      <c r="M4146" t="s">
        <v>1169</v>
      </c>
      <c r="N4146" t="s">
        <v>922</v>
      </c>
      <c r="O4146">
        <v>1940</v>
      </c>
    </row>
    <row r="4147" spans="1:15" x14ac:dyDescent="0.35">
      <c r="A4147" s="189" t="str">
        <f t="shared" si="229"/>
        <v>May</v>
      </c>
      <c r="B4147" s="190" t="str">
        <f t="shared" si="230"/>
        <v>2024</v>
      </c>
      <c r="C4147" s="190" t="str">
        <f t="shared" si="231"/>
        <v>May-2024</v>
      </c>
      <c r="D4147" s="2">
        <v>45443</v>
      </c>
      <c r="E4147" t="s">
        <v>1119</v>
      </c>
      <c r="F4147" t="s">
        <v>1570</v>
      </c>
      <c r="G4147" t="s">
        <v>1120</v>
      </c>
      <c r="H4147" t="s">
        <v>676</v>
      </c>
      <c r="I4147" t="s">
        <v>1165</v>
      </c>
      <c r="J4147" t="s">
        <v>1166</v>
      </c>
      <c r="K4147" t="s">
        <v>1167</v>
      </c>
      <c r="L4147" t="s">
        <v>1168</v>
      </c>
      <c r="M4147" t="s">
        <v>1169</v>
      </c>
      <c r="N4147" t="s">
        <v>921</v>
      </c>
      <c r="O4147">
        <v>4140</v>
      </c>
    </row>
    <row r="4148" spans="1:15" x14ac:dyDescent="0.35">
      <c r="A4148" s="189" t="str">
        <f t="shared" si="229"/>
        <v>May</v>
      </c>
      <c r="B4148" s="190" t="str">
        <f t="shared" si="230"/>
        <v>2024</v>
      </c>
      <c r="C4148" s="190" t="str">
        <f t="shared" si="231"/>
        <v>May-2024</v>
      </c>
      <c r="D4148" s="2">
        <v>45443</v>
      </c>
      <c r="E4148" t="s">
        <v>1119</v>
      </c>
      <c r="F4148" t="s">
        <v>1570</v>
      </c>
      <c r="G4148" t="s">
        <v>1120</v>
      </c>
      <c r="H4148" t="s">
        <v>692</v>
      </c>
      <c r="I4148" t="s">
        <v>1170</v>
      </c>
      <c r="J4148" t="s">
        <v>1171</v>
      </c>
      <c r="K4148" t="s">
        <v>1172</v>
      </c>
      <c r="L4148" t="s">
        <v>1173</v>
      </c>
      <c r="M4148" t="s">
        <v>1174</v>
      </c>
      <c r="N4148" t="s">
        <v>1528</v>
      </c>
      <c r="O4148">
        <v>195</v>
      </c>
    </row>
    <row r="4149" spans="1:15" x14ac:dyDescent="0.35">
      <c r="A4149" s="189" t="str">
        <f t="shared" si="229"/>
        <v>May</v>
      </c>
      <c r="B4149" s="190" t="str">
        <f t="shared" si="230"/>
        <v>2024</v>
      </c>
      <c r="C4149" s="190" t="str">
        <f t="shared" si="231"/>
        <v>May-2024</v>
      </c>
      <c r="D4149" s="2">
        <v>45443</v>
      </c>
      <c r="E4149" t="s">
        <v>1119</v>
      </c>
      <c r="F4149" t="s">
        <v>1570</v>
      </c>
      <c r="G4149" t="s">
        <v>1120</v>
      </c>
      <c r="H4149" t="s">
        <v>692</v>
      </c>
      <c r="I4149" t="s">
        <v>1170</v>
      </c>
      <c r="J4149" t="s">
        <v>1171</v>
      </c>
      <c r="K4149" t="s">
        <v>1172</v>
      </c>
      <c r="L4149" t="s">
        <v>1173</v>
      </c>
      <c r="M4149" t="s">
        <v>1174</v>
      </c>
      <c r="N4149" t="s">
        <v>1529</v>
      </c>
      <c r="O4149">
        <v>10</v>
      </c>
    </row>
    <row r="4150" spans="1:15" x14ac:dyDescent="0.35">
      <c r="A4150" s="189" t="str">
        <f t="shared" si="229"/>
        <v>May</v>
      </c>
      <c r="B4150" s="190" t="str">
        <f t="shared" si="230"/>
        <v>2024</v>
      </c>
      <c r="C4150" s="190" t="str">
        <f t="shared" si="231"/>
        <v>May-2024</v>
      </c>
      <c r="D4150" s="2">
        <v>45443</v>
      </c>
      <c r="E4150" t="s">
        <v>1119</v>
      </c>
      <c r="F4150" t="s">
        <v>1570</v>
      </c>
      <c r="G4150" t="s">
        <v>1120</v>
      </c>
      <c r="H4150" t="s">
        <v>692</v>
      </c>
      <c r="I4150" t="s">
        <v>1170</v>
      </c>
      <c r="J4150" t="s">
        <v>1171</v>
      </c>
      <c r="K4150" t="s">
        <v>1172</v>
      </c>
      <c r="L4150" t="s">
        <v>1173</v>
      </c>
      <c r="M4150" t="s">
        <v>1174</v>
      </c>
      <c r="N4150" t="s">
        <v>919</v>
      </c>
      <c r="O4150">
        <v>280</v>
      </c>
    </row>
    <row r="4151" spans="1:15" x14ac:dyDescent="0.35">
      <c r="A4151" s="189" t="str">
        <f t="shared" si="229"/>
        <v>May</v>
      </c>
      <c r="B4151" s="190" t="str">
        <f t="shared" si="230"/>
        <v>2024</v>
      </c>
      <c r="C4151" s="190" t="str">
        <f t="shared" si="231"/>
        <v>May-2024</v>
      </c>
      <c r="D4151" s="2">
        <v>45443</v>
      </c>
      <c r="E4151" t="s">
        <v>1119</v>
      </c>
      <c r="F4151" t="s">
        <v>1570</v>
      </c>
      <c r="G4151" t="s">
        <v>1120</v>
      </c>
      <c r="H4151" t="s">
        <v>692</v>
      </c>
      <c r="I4151" t="s">
        <v>1170</v>
      </c>
      <c r="J4151" t="s">
        <v>1171</v>
      </c>
      <c r="K4151" t="s">
        <v>1172</v>
      </c>
      <c r="L4151" t="s">
        <v>1173</v>
      </c>
      <c r="M4151" t="s">
        <v>1174</v>
      </c>
      <c r="N4151" t="s">
        <v>920</v>
      </c>
      <c r="O4151">
        <v>2140</v>
      </c>
    </row>
    <row r="4152" spans="1:15" x14ac:dyDescent="0.35">
      <c r="A4152" s="189" t="str">
        <f t="shared" si="229"/>
        <v>May</v>
      </c>
      <c r="B4152" s="190" t="str">
        <f t="shared" si="230"/>
        <v>2024</v>
      </c>
      <c r="C4152" s="190" t="str">
        <f t="shared" si="231"/>
        <v>May-2024</v>
      </c>
      <c r="D4152" s="2">
        <v>45443</v>
      </c>
      <c r="E4152" t="s">
        <v>1119</v>
      </c>
      <c r="F4152" t="s">
        <v>1570</v>
      </c>
      <c r="G4152" t="s">
        <v>1120</v>
      </c>
      <c r="H4152" t="s">
        <v>692</v>
      </c>
      <c r="I4152" t="s">
        <v>1170</v>
      </c>
      <c r="J4152" t="s">
        <v>1171</v>
      </c>
      <c r="K4152" t="s">
        <v>1172</v>
      </c>
      <c r="L4152" t="s">
        <v>1173</v>
      </c>
      <c r="M4152" t="s">
        <v>1174</v>
      </c>
      <c r="N4152" t="s">
        <v>922</v>
      </c>
      <c r="O4152">
        <v>1935</v>
      </c>
    </row>
    <row r="4153" spans="1:15" x14ac:dyDescent="0.35">
      <c r="A4153" s="189" t="str">
        <f t="shared" si="229"/>
        <v>May</v>
      </c>
      <c r="B4153" s="190" t="str">
        <f t="shared" si="230"/>
        <v>2024</v>
      </c>
      <c r="C4153" s="190" t="str">
        <f t="shared" si="231"/>
        <v>May-2024</v>
      </c>
      <c r="D4153" s="2">
        <v>45443</v>
      </c>
      <c r="E4153" t="s">
        <v>1119</v>
      </c>
      <c r="F4153" t="s">
        <v>1570</v>
      </c>
      <c r="G4153" t="s">
        <v>1120</v>
      </c>
      <c r="H4153" t="s">
        <v>692</v>
      </c>
      <c r="I4153" t="s">
        <v>1170</v>
      </c>
      <c r="J4153" t="s">
        <v>1171</v>
      </c>
      <c r="K4153" t="s">
        <v>1172</v>
      </c>
      <c r="L4153" t="s">
        <v>1173</v>
      </c>
      <c r="M4153" t="s">
        <v>1174</v>
      </c>
      <c r="N4153" t="s">
        <v>921</v>
      </c>
      <c r="O4153">
        <v>2230</v>
      </c>
    </row>
    <row r="4154" spans="1:15" x14ac:dyDescent="0.35">
      <c r="A4154" s="189" t="str">
        <f t="shared" si="229"/>
        <v>May</v>
      </c>
      <c r="B4154" s="190" t="str">
        <f t="shared" si="230"/>
        <v>2024</v>
      </c>
      <c r="C4154" s="190" t="str">
        <f t="shared" si="231"/>
        <v>May-2024</v>
      </c>
      <c r="D4154" s="2">
        <v>45443</v>
      </c>
      <c r="E4154" t="s">
        <v>1175</v>
      </c>
      <c r="F4154" t="s">
        <v>1571</v>
      </c>
      <c r="G4154" t="s">
        <v>1176</v>
      </c>
      <c r="H4154" t="s">
        <v>662</v>
      </c>
      <c r="I4154" t="s">
        <v>1177</v>
      </c>
      <c r="J4154" t="s">
        <v>1178</v>
      </c>
      <c r="K4154" t="s">
        <v>1179</v>
      </c>
      <c r="L4154" t="s">
        <v>1180</v>
      </c>
      <c r="M4154" t="s">
        <v>1181</v>
      </c>
      <c r="N4154" t="s">
        <v>1528</v>
      </c>
      <c r="O4154">
        <v>15</v>
      </c>
    </row>
    <row r="4155" spans="1:15" x14ac:dyDescent="0.35">
      <c r="A4155" s="189" t="str">
        <f t="shared" si="229"/>
        <v>May</v>
      </c>
      <c r="B4155" s="190" t="str">
        <f t="shared" si="230"/>
        <v>2024</v>
      </c>
      <c r="C4155" s="190" t="str">
        <f t="shared" si="231"/>
        <v>May-2024</v>
      </c>
      <c r="D4155" s="2">
        <v>45443</v>
      </c>
      <c r="E4155" t="s">
        <v>1175</v>
      </c>
      <c r="F4155" t="s">
        <v>1571</v>
      </c>
      <c r="G4155" t="s">
        <v>1176</v>
      </c>
      <c r="H4155" t="s">
        <v>662</v>
      </c>
      <c r="I4155" t="s">
        <v>1177</v>
      </c>
      <c r="J4155" t="s">
        <v>1178</v>
      </c>
      <c r="K4155" t="s">
        <v>1179</v>
      </c>
      <c r="L4155" t="s">
        <v>1180</v>
      </c>
      <c r="M4155" t="s">
        <v>1181</v>
      </c>
      <c r="N4155" t="s">
        <v>1529</v>
      </c>
      <c r="O4155" t="s">
        <v>958</v>
      </c>
    </row>
    <row r="4156" spans="1:15" x14ac:dyDescent="0.35">
      <c r="A4156" s="189" t="str">
        <f t="shared" si="229"/>
        <v>May</v>
      </c>
      <c r="B4156" s="190" t="str">
        <f t="shared" si="230"/>
        <v>2024</v>
      </c>
      <c r="C4156" s="190" t="str">
        <f t="shared" si="231"/>
        <v>May-2024</v>
      </c>
      <c r="D4156" s="2">
        <v>45443</v>
      </c>
      <c r="E4156" t="s">
        <v>1175</v>
      </c>
      <c r="F4156" t="s">
        <v>1571</v>
      </c>
      <c r="G4156" t="s">
        <v>1176</v>
      </c>
      <c r="H4156" t="s">
        <v>662</v>
      </c>
      <c r="I4156" t="s">
        <v>1177</v>
      </c>
      <c r="J4156" t="s">
        <v>1178</v>
      </c>
      <c r="K4156" t="s">
        <v>1179</v>
      </c>
      <c r="L4156" t="s">
        <v>1180</v>
      </c>
      <c r="M4156" t="s">
        <v>1181</v>
      </c>
      <c r="N4156" t="s">
        <v>919</v>
      </c>
      <c r="O4156">
        <v>70</v>
      </c>
    </row>
    <row r="4157" spans="1:15" x14ac:dyDescent="0.35">
      <c r="A4157" s="189" t="str">
        <f t="shared" si="229"/>
        <v>May</v>
      </c>
      <c r="B4157" s="190" t="str">
        <f t="shared" si="230"/>
        <v>2024</v>
      </c>
      <c r="C4157" s="190" t="str">
        <f t="shared" si="231"/>
        <v>May-2024</v>
      </c>
      <c r="D4157" s="2">
        <v>45443</v>
      </c>
      <c r="E4157" t="s">
        <v>1175</v>
      </c>
      <c r="F4157" t="s">
        <v>1571</v>
      </c>
      <c r="G4157" t="s">
        <v>1176</v>
      </c>
      <c r="H4157" t="s">
        <v>662</v>
      </c>
      <c r="I4157" t="s">
        <v>1177</v>
      </c>
      <c r="J4157" t="s">
        <v>1178</v>
      </c>
      <c r="K4157" t="s">
        <v>1179</v>
      </c>
      <c r="L4157" t="s">
        <v>1180</v>
      </c>
      <c r="M4157" t="s">
        <v>1181</v>
      </c>
      <c r="N4157" t="s">
        <v>920</v>
      </c>
      <c r="O4157">
        <v>540</v>
      </c>
    </row>
    <row r="4158" spans="1:15" x14ac:dyDescent="0.35">
      <c r="A4158" s="189" t="str">
        <f t="shared" si="229"/>
        <v>May</v>
      </c>
      <c r="B4158" s="190" t="str">
        <f t="shared" si="230"/>
        <v>2024</v>
      </c>
      <c r="C4158" s="190" t="str">
        <f t="shared" si="231"/>
        <v>May-2024</v>
      </c>
      <c r="D4158" s="2">
        <v>45443</v>
      </c>
      <c r="E4158" t="s">
        <v>1175</v>
      </c>
      <c r="F4158" t="s">
        <v>1571</v>
      </c>
      <c r="G4158" t="s">
        <v>1176</v>
      </c>
      <c r="H4158" t="s">
        <v>662</v>
      </c>
      <c r="I4158" t="s">
        <v>1177</v>
      </c>
      <c r="J4158" t="s">
        <v>1178</v>
      </c>
      <c r="K4158" t="s">
        <v>1179</v>
      </c>
      <c r="L4158" t="s">
        <v>1180</v>
      </c>
      <c r="M4158" t="s">
        <v>1181</v>
      </c>
      <c r="N4158" t="s">
        <v>922</v>
      </c>
      <c r="O4158">
        <v>235</v>
      </c>
    </row>
    <row r="4159" spans="1:15" x14ac:dyDescent="0.35">
      <c r="A4159" s="189" t="str">
        <f t="shared" si="229"/>
        <v>May</v>
      </c>
      <c r="B4159" s="190" t="str">
        <f t="shared" si="230"/>
        <v>2024</v>
      </c>
      <c r="C4159" s="190" t="str">
        <f t="shared" si="231"/>
        <v>May-2024</v>
      </c>
      <c r="D4159" s="2">
        <v>45443</v>
      </c>
      <c r="E4159" t="s">
        <v>1175</v>
      </c>
      <c r="F4159" t="s">
        <v>1571</v>
      </c>
      <c r="G4159" t="s">
        <v>1176</v>
      </c>
      <c r="H4159" t="s">
        <v>662</v>
      </c>
      <c r="I4159" t="s">
        <v>1177</v>
      </c>
      <c r="J4159" t="s">
        <v>1178</v>
      </c>
      <c r="K4159" t="s">
        <v>1179</v>
      </c>
      <c r="L4159" t="s">
        <v>1180</v>
      </c>
      <c r="M4159" t="s">
        <v>1181</v>
      </c>
      <c r="N4159" t="s">
        <v>921</v>
      </c>
      <c r="O4159">
        <v>230</v>
      </c>
    </row>
    <row r="4160" spans="1:15" x14ac:dyDescent="0.35">
      <c r="A4160" s="189" t="str">
        <f t="shared" si="229"/>
        <v>May</v>
      </c>
      <c r="B4160" s="190" t="str">
        <f t="shared" si="230"/>
        <v>2024</v>
      </c>
      <c r="C4160" s="190" t="str">
        <f t="shared" si="231"/>
        <v>May-2024</v>
      </c>
      <c r="D4160" s="2">
        <v>45443</v>
      </c>
      <c r="E4160" t="s">
        <v>1175</v>
      </c>
      <c r="F4160" t="s">
        <v>1571</v>
      </c>
      <c r="G4160" t="s">
        <v>1176</v>
      </c>
      <c r="H4160" t="s">
        <v>662</v>
      </c>
      <c r="I4160" t="s">
        <v>1177</v>
      </c>
      <c r="J4160" t="s">
        <v>1178</v>
      </c>
      <c r="K4160" t="s">
        <v>1182</v>
      </c>
      <c r="L4160" t="s">
        <v>1183</v>
      </c>
      <c r="M4160" t="s">
        <v>1184</v>
      </c>
      <c r="N4160" t="s">
        <v>1528</v>
      </c>
      <c r="O4160">
        <v>35</v>
      </c>
    </row>
    <row r="4161" spans="1:15" x14ac:dyDescent="0.35">
      <c r="A4161" s="189" t="str">
        <f t="shared" si="229"/>
        <v>May</v>
      </c>
      <c r="B4161" s="190" t="str">
        <f t="shared" si="230"/>
        <v>2024</v>
      </c>
      <c r="C4161" s="190" t="str">
        <f t="shared" si="231"/>
        <v>May-2024</v>
      </c>
      <c r="D4161" s="2">
        <v>45443</v>
      </c>
      <c r="E4161" t="s">
        <v>1175</v>
      </c>
      <c r="F4161" t="s">
        <v>1571</v>
      </c>
      <c r="G4161" t="s">
        <v>1176</v>
      </c>
      <c r="H4161" t="s">
        <v>662</v>
      </c>
      <c r="I4161" t="s">
        <v>1177</v>
      </c>
      <c r="J4161" t="s">
        <v>1178</v>
      </c>
      <c r="K4161" t="s">
        <v>1182</v>
      </c>
      <c r="L4161" t="s">
        <v>1183</v>
      </c>
      <c r="M4161" t="s">
        <v>1184</v>
      </c>
      <c r="N4161" t="s">
        <v>1529</v>
      </c>
      <c r="O4161" t="s">
        <v>958</v>
      </c>
    </row>
    <row r="4162" spans="1:15" x14ac:dyDescent="0.35">
      <c r="A4162" s="189" t="str">
        <f t="shared" si="229"/>
        <v>May</v>
      </c>
      <c r="B4162" s="190" t="str">
        <f t="shared" si="230"/>
        <v>2024</v>
      </c>
      <c r="C4162" s="190" t="str">
        <f t="shared" si="231"/>
        <v>May-2024</v>
      </c>
      <c r="D4162" s="2">
        <v>45443</v>
      </c>
      <c r="E4162" t="s">
        <v>1175</v>
      </c>
      <c r="F4162" t="s">
        <v>1571</v>
      </c>
      <c r="G4162" t="s">
        <v>1176</v>
      </c>
      <c r="H4162" t="s">
        <v>662</v>
      </c>
      <c r="I4162" t="s">
        <v>1177</v>
      </c>
      <c r="J4162" t="s">
        <v>1178</v>
      </c>
      <c r="K4162" t="s">
        <v>1182</v>
      </c>
      <c r="L4162" t="s">
        <v>1183</v>
      </c>
      <c r="M4162" t="s">
        <v>1184</v>
      </c>
      <c r="N4162" t="s">
        <v>919</v>
      </c>
      <c r="O4162">
        <v>180</v>
      </c>
    </row>
    <row r="4163" spans="1:15" x14ac:dyDescent="0.35">
      <c r="A4163" s="189" t="str">
        <f t="shared" ref="A4163:A4226" si="232">TEXT(D4163,"mmm")</f>
        <v>May</v>
      </c>
      <c r="B4163" s="190" t="str">
        <f t="shared" ref="B4163:B4226" si="233">TEXT(D4163,"yyyy")</f>
        <v>2024</v>
      </c>
      <c r="C4163" s="190" t="str">
        <f t="shared" ref="C4163:C4226" si="234">_xlfn.CONCAT(A4163&amp;"-"&amp;B4163)</f>
        <v>May-2024</v>
      </c>
      <c r="D4163" s="2">
        <v>45443</v>
      </c>
      <c r="E4163" t="s">
        <v>1175</v>
      </c>
      <c r="F4163" t="s">
        <v>1571</v>
      </c>
      <c r="G4163" t="s">
        <v>1176</v>
      </c>
      <c r="H4163" t="s">
        <v>662</v>
      </c>
      <c r="I4163" t="s">
        <v>1177</v>
      </c>
      <c r="J4163" t="s">
        <v>1178</v>
      </c>
      <c r="K4163" t="s">
        <v>1182</v>
      </c>
      <c r="L4163" t="s">
        <v>1183</v>
      </c>
      <c r="M4163" t="s">
        <v>1184</v>
      </c>
      <c r="N4163" t="s">
        <v>920</v>
      </c>
      <c r="O4163">
        <v>720</v>
      </c>
    </row>
    <row r="4164" spans="1:15" x14ac:dyDescent="0.35">
      <c r="A4164" s="189" t="str">
        <f t="shared" si="232"/>
        <v>May</v>
      </c>
      <c r="B4164" s="190" t="str">
        <f t="shared" si="233"/>
        <v>2024</v>
      </c>
      <c r="C4164" s="190" t="str">
        <f t="shared" si="234"/>
        <v>May-2024</v>
      </c>
      <c r="D4164" s="2">
        <v>45443</v>
      </c>
      <c r="E4164" t="s">
        <v>1175</v>
      </c>
      <c r="F4164" t="s">
        <v>1571</v>
      </c>
      <c r="G4164" t="s">
        <v>1176</v>
      </c>
      <c r="H4164" t="s">
        <v>662</v>
      </c>
      <c r="I4164" t="s">
        <v>1177</v>
      </c>
      <c r="J4164" t="s">
        <v>1178</v>
      </c>
      <c r="K4164" t="s">
        <v>1182</v>
      </c>
      <c r="L4164" t="s">
        <v>1183</v>
      </c>
      <c r="M4164" t="s">
        <v>1184</v>
      </c>
      <c r="N4164" t="s">
        <v>922</v>
      </c>
      <c r="O4164">
        <v>215</v>
      </c>
    </row>
    <row r="4165" spans="1:15" x14ac:dyDescent="0.35">
      <c r="A4165" s="189" t="str">
        <f t="shared" si="232"/>
        <v>May</v>
      </c>
      <c r="B4165" s="190" t="str">
        <f t="shared" si="233"/>
        <v>2024</v>
      </c>
      <c r="C4165" s="190" t="str">
        <f t="shared" si="234"/>
        <v>May-2024</v>
      </c>
      <c r="D4165" s="2">
        <v>45443</v>
      </c>
      <c r="E4165" t="s">
        <v>1175</v>
      </c>
      <c r="F4165" t="s">
        <v>1571</v>
      </c>
      <c r="G4165" t="s">
        <v>1176</v>
      </c>
      <c r="H4165" t="s">
        <v>662</v>
      </c>
      <c r="I4165" t="s">
        <v>1177</v>
      </c>
      <c r="J4165" t="s">
        <v>1178</v>
      </c>
      <c r="K4165" t="s">
        <v>1182</v>
      </c>
      <c r="L4165" t="s">
        <v>1183</v>
      </c>
      <c r="M4165" t="s">
        <v>1184</v>
      </c>
      <c r="N4165" t="s">
        <v>921</v>
      </c>
      <c r="O4165">
        <v>420</v>
      </c>
    </row>
    <row r="4166" spans="1:15" x14ac:dyDescent="0.35">
      <c r="A4166" s="189" t="str">
        <f t="shared" si="232"/>
        <v>May</v>
      </c>
      <c r="B4166" s="190" t="str">
        <f t="shared" si="233"/>
        <v>2024</v>
      </c>
      <c r="C4166" s="190" t="str">
        <f t="shared" si="234"/>
        <v>May-2024</v>
      </c>
      <c r="D4166" s="2">
        <v>45443</v>
      </c>
      <c r="E4166" t="s">
        <v>1175</v>
      </c>
      <c r="F4166" t="s">
        <v>1571</v>
      </c>
      <c r="G4166" t="s">
        <v>1176</v>
      </c>
      <c r="H4166" t="s">
        <v>662</v>
      </c>
      <c r="I4166" t="s">
        <v>1177</v>
      </c>
      <c r="J4166" t="s">
        <v>1178</v>
      </c>
      <c r="K4166" t="s">
        <v>1185</v>
      </c>
      <c r="L4166" t="s">
        <v>1186</v>
      </c>
      <c r="M4166" t="s">
        <v>1187</v>
      </c>
      <c r="N4166" t="s">
        <v>1528</v>
      </c>
      <c r="O4166">
        <v>105</v>
      </c>
    </row>
    <row r="4167" spans="1:15" x14ac:dyDescent="0.35">
      <c r="A4167" s="189" t="str">
        <f t="shared" si="232"/>
        <v>May</v>
      </c>
      <c r="B4167" s="190" t="str">
        <f t="shared" si="233"/>
        <v>2024</v>
      </c>
      <c r="C4167" s="190" t="str">
        <f t="shared" si="234"/>
        <v>May-2024</v>
      </c>
      <c r="D4167" s="2">
        <v>45443</v>
      </c>
      <c r="E4167" t="s">
        <v>1175</v>
      </c>
      <c r="F4167" t="s">
        <v>1571</v>
      </c>
      <c r="G4167" t="s">
        <v>1176</v>
      </c>
      <c r="H4167" t="s">
        <v>662</v>
      </c>
      <c r="I4167" t="s">
        <v>1177</v>
      </c>
      <c r="J4167" t="s">
        <v>1178</v>
      </c>
      <c r="K4167" t="s">
        <v>1185</v>
      </c>
      <c r="L4167" t="s">
        <v>1186</v>
      </c>
      <c r="M4167" t="s">
        <v>1187</v>
      </c>
      <c r="N4167" t="s">
        <v>1529</v>
      </c>
      <c r="O4167" t="s">
        <v>958</v>
      </c>
    </row>
    <row r="4168" spans="1:15" x14ac:dyDescent="0.35">
      <c r="A4168" s="189" t="str">
        <f t="shared" si="232"/>
        <v>May</v>
      </c>
      <c r="B4168" s="190" t="str">
        <f t="shared" si="233"/>
        <v>2024</v>
      </c>
      <c r="C4168" s="190" t="str">
        <f t="shared" si="234"/>
        <v>May-2024</v>
      </c>
      <c r="D4168" s="2">
        <v>45443</v>
      </c>
      <c r="E4168" t="s">
        <v>1175</v>
      </c>
      <c r="F4168" t="s">
        <v>1571</v>
      </c>
      <c r="G4168" t="s">
        <v>1176</v>
      </c>
      <c r="H4168" t="s">
        <v>662</v>
      </c>
      <c r="I4168" t="s">
        <v>1177</v>
      </c>
      <c r="J4168" t="s">
        <v>1178</v>
      </c>
      <c r="K4168" t="s">
        <v>1185</v>
      </c>
      <c r="L4168" t="s">
        <v>1186</v>
      </c>
      <c r="M4168" t="s">
        <v>1187</v>
      </c>
      <c r="N4168" t="s">
        <v>919</v>
      </c>
      <c r="O4168">
        <v>25</v>
      </c>
    </row>
    <row r="4169" spans="1:15" x14ac:dyDescent="0.35">
      <c r="A4169" s="189" t="str">
        <f t="shared" si="232"/>
        <v>May</v>
      </c>
      <c r="B4169" s="190" t="str">
        <f t="shared" si="233"/>
        <v>2024</v>
      </c>
      <c r="C4169" s="190" t="str">
        <f t="shared" si="234"/>
        <v>May-2024</v>
      </c>
      <c r="D4169" s="2">
        <v>45443</v>
      </c>
      <c r="E4169" t="s">
        <v>1175</v>
      </c>
      <c r="F4169" t="s">
        <v>1571</v>
      </c>
      <c r="G4169" t="s">
        <v>1176</v>
      </c>
      <c r="H4169" t="s">
        <v>662</v>
      </c>
      <c r="I4169" t="s">
        <v>1177</v>
      </c>
      <c r="J4169" t="s">
        <v>1178</v>
      </c>
      <c r="K4169" t="s">
        <v>1185</v>
      </c>
      <c r="L4169" t="s">
        <v>1186</v>
      </c>
      <c r="M4169" t="s">
        <v>1187</v>
      </c>
      <c r="N4169" t="s">
        <v>920</v>
      </c>
      <c r="O4169">
        <v>815</v>
      </c>
    </row>
    <row r="4170" spans="1:15" x14ac:dyDescent="0.35">
      <c r="A4170" s="189" t="str">
        <f t="shared" si="232"/>
        <v>May</v>
      </c>
      <c r="B4170" s="190" t="str">
        <f t="shared" si="233"/>
        <v>2024</v>
      </c>
      <c r="C4170" s="190" t="str">
        <f t="shared" si="234"/>
        <v>May-2024</v>
      </c>
      <c r="D4170" s="2">
        <v>45443</v>
      </c>
      <c r="E4170" t="s">
        <v>1175</v>
      </c>
      <c r="F4170" t="s">
        <v>1571</v>
      </c>
      <c r="G4170" t="s">
        <v>1176</v>
      </c>
      <c r="H4170" t="s">
        <v>662</v>
      </c>
      <c r="I4170" t="s">
        <v>1177</v>
      </c>
      <c r="J4170" t="s">
        <v>1178</v>
      </c>
      <c r="K4170" t="s">
        <v>1185</v>
      </c>
      <c r="L4170" t="s">
        <v>1186</v>
      </c>
      <c r="M4170" t="s">
        <v>1187</v>
      </c>
      <c r="N4170" t="s">
        <v>922</v>
      </c>
      <c r="O4170">
        <v>200</v>
      </c>
    </row>
    <row r="4171" spans="1:15" x14ac:dyDescent="0.35">
      <c r="A4171" s="189" t="str">
        <f t="shared" si="232"/>
        <v>May</v>
      </c>
      <c r="B4171" s="190" t="str">
        <f t="shared" si="233"/>
        <v>2024</v>
      </c>
      <c r="C4171" s="190" t="str">
        <f t="shared" si="234"/>
        <v>May-2024</v>
      </c>
      <c r="D4171" s="2">
        <v>45443</v>
      </c>
      <c r="E4171" t="s">
        <v>1175</v>
      </c>
      <c r="F4171" t="s">
        <v>1571</v>
      </c>
      <c r="G4171" t="s">
        <v>1176</v>
      </c>
      <c r="H4171" t="s">
        <v>662</v>
      </c>
      <c r="I4171" t="s">
        <v>1177</v>
      </c>
      <c r="J4171" t="s">
        <v>1178</v>
      </c>
      <c r="K4171" t="s">
        <v>1185</v>
      </c>
      <c r="L4171" t="s">
        <v>1186</v>
      </c>
      <c r="M4171" t="s">
        <v>1187</v>
      </c>
      <c r="N4171" t="s">
        <v>921</v>
      </c>
      <c r="O4171">
        <v>620</v>
      </c>
    </row>
    <row r="4172" spans="1:15" x14ac:dyDescent="0.35">
      <c r="A4172" s="189" t="str">
        <f t="shared" si="232"/>
        <v>May</v>
      </c>
      <c r="B4172" s="190" t="str">
        <f t="shared" si="233"/>
        <v>2024</v>
      </c>
      <c r="C4172" s="190" t="str">
        <f t="shared" si="234"/>
        <v>May-2024</v>
      </c>
      <c r="D4172" s="2">
        <v>45443</v>
      </c>
      <c r="E4172" t="s">
        <v>1175</v>
      </c>
      <c r="F4172" t="s">
        <v>1571</v>
      </c>
      <c r="G4172" t="s">
        <v>1176</v>
      </c>
      <c r="H4172" t="s">
        <v>662</v>
      </c>
      <c r="I4172" t="s">
        <v>1177</v>
      </c>
      <c r="J4172" t="s">
        <v>1178</v>
      </c>
      <c r="K4172" t="s">
        <v>1188</v>
      </c>
      <c r="L4172" t="s">
        <v>1189</v>
      </c>
      <c r="M4172" t="s">
        <v>1190</v>
      </c>
      <c r="N4172" t="s">
        <v>1528</v>
      </c>
      <c r="O4172">
        <v>260</v>
      </c>
    </row>
    <row r="4173" spans="1:15" x14ac:dyDescent="0.35">
      <c r="A4173" s="189" t="str">
        <f t="shared" si="232"/>
        <v>May</v>
      </c>
      <c r="B4173" s="190" t="str">
        <f t="shared" si="233"/>
        <v>2024</v>
      </c>
      <c r="C4173" s="190" t="str">
        <f t="shared" si="234"/>
        <v>May-2024</v>
      </c>
      <c r="D4173" s="2">
        <v>45443</v>
      </c>
      <c r="E4173" t="s">
        <v>1175</v>
      </c>
      <c r="F4173" t="s">
        <v>1571</v>
      </c>
      <c r="G4173" t="s">
        <v>1176</v>
      </c>
      <c r="H4173" t="s">
        <v>662</v>
      </c>
      <c r="I4173" t="s">
        <v>1177</v>
      </c>
      <c r="J4173" t="s">
        <v>1178</v>
      </c>
      <c r="K4173" t="s">
        <v>1188</v>
      </c>
      <c r="L4173" t="s">
        <v>1189</v>
      </c>
      <c r="M4173" t="s">
        <v>1190</v>
      </c>
      <c r="N4173" t="s">
        <v>1529</v>
      </c>
      <c r="O4173" t="s">
        <v>958</v>
      </c>
    </row>
    <row r="4174" spans="1:15" x14ac:dyDescent="0.35">
      <c r="A4174" s="189" t="str">
        <f t="shared" si="232"/>
        <v>May</v>
      </c>
      <c r="B4174" s="190" t="str">
        <f t="shared" si="233"/>
        <v>2024</v>
      </c>
      <c r="C4174" s="190" t="str">
        <f t="shared" si="234"/>
        <v>May-2024</v>
      </c>
      <c r="D4174" s="2">
        <v>45443</v>
      </c>
      <c r="E4174" t="s">
        <v>1175</v>
      </c>
      <c r="F4174" t="s">
        <v>1571</v>
      </c>
      <c r="G4174" t="s">
        <v>1176</v>
      </c>
      <c r="H4174" t="s">
        <v>662</v>
      </c>
      <c r="I4174" t="s">
        <v>1177</v>
      </c>
      <c r="J4174" t="s">
        <v>1178</v>
      </c>
      <c r="K4174" t="s">
        <v>1188</v>
      </c>
      <c r="L4174" t="s">
        <v>1189</v>
      </c>
      <c r="M4174" t="s">
        <v>1190</v>
      </c>
      <c r="N4174" t="s">
        <v>919</v>
      </c>
      <c r="O4174">
        <v>200</v>
      </c>
    </row>
    <row r="4175" spans="1:15" x14ac:dyDescent="0.35">
      <c r="A4175" s="189" t="str">
        <f t="shared" si="232"/>
        <v>May</v>
      </c>
      <c r="B4175" s="190" t="str">
        <f t="shared" si="233"/>
        <v>2024</v>
      </c>
      <c r="C4175" s="190" t="str">
        <f t="shared" si="234"/>
        <v>May-2024</v>
      </c>
      <c r="D4175" s="2">
        <v>45443</v>
      </c>
      <c r="E4175" t="s">
        <v>1175</v>
      </c>
      <c r="F4175" t="s">
        <v>1571</v>
      </c>
      <c r="G4175" t="s">
        <v>1176</v>
      </c>
      <c r="H4175" t="s">
        <v>662</v>
      </c>
      <c r="I4175" t="s">
        <v>1177</v>
      </c>
      <c r="J4175" t="s">
        <v>1178</v>
      </c>
      <c r="K4175" t="s">
        <v>1188</v>
      </c>
      <c r="L4175" t="s">
        <v>1189</v>
      </c>
      <c r="M4175" t="s">
        <v>1190</v>
      </c>
      <c r="N4175" t="s">
        <v>920</v>
      </c>
      <c r="O4175">
        <v>1175</v>
      </c>
    </row>
    <row r="4176" spans="1:15" x14ac:dyDescent="0.35">
      <c r="A4176" s="189" t="str">
        <f t="shared" si="232"/>
        <v>May</v>
      </c>
      <c r="B4176" s="190" t="str">
        <f t="shared" si="233"/>
        <v>2024</v>
      </c>
      <c r="C4176" s="190" t="str">
        <f t="shared" si="234"/>
        <v>May-2024</v>
      </c>
      <c r="D4176" s="2">
        <v>45443</v>
      </c>
      <c r="E4176" t="s">
        <v>1175</v>
      </c>
      <c r="F4176" t="s">
        <v>1571</v>
      </c>
      <c r="G4176" t="s">
        <v>1176</v>
      </c>
      <c r="H4176" t="s">
        <v>662</v>
      </c>
      <c r="I4176" t="s">
        <v>1177</v>
      </c>
      <c r="J4176" t="s">
        <v>1178</v>
      </c>
      <c r="K4176" t="s">
        <v>1188</v>
      </c>
      <c r="L4176" t="s">
        <v>1189</v>
      </c>
      <c r="M4176" t="s">
        <v>1190</v>
      </c>
      <c r="N4176" t="s">
        <v>922</v>
      </c>
      <c r="O4176">
        <v>590</v>
      </c>
    </row>
    <row r="4177" spans="1:15" x14ac:dyDescent="0.35">
      <c r="A4177" s="189" t="str">
        <f t="shared" si="232"/>
        <v>May</v>
      </c>
      <c r="B4177" s="190" t="str">
        <f t="shared" si="233"/>
        <v>2024</v>
      </c>
      <c r="C4177" s="190" t="str">
        <f t="shared" si="234"/>
        <v>May-2024</v>
      </c>
      <c r="D4177" s="2">
        <v>45443</v>
      </c>
      <c r="E4177" t="s">
        <v>1175</v>
      </c>
      <c r="F4177" t="s">
        <v>1571</v>
      </c>
      <c r="G4177" t="s">
        <v>1176</v>
      </c>
      <c r="H4177" t="s">
        <v>662</v>
      </c>
      <c r="I4177" t="s">
        <v>1177</v>
      </c>
      <c r="J4177" t="s">
        <v>1178</v>
      </c>
      <c r="K4177" t="s">
        <v>1188</v>
      </c>
      <c r="L4177" t="s">
        <v>1189</v>
      </c>
      <c r="M4177" t="s">
        <v>1190</v>
      </c>
      <c r="N4177" t="s">
        <v>921</v>
      </c>
      <c r="O4177">
        <v>865</v>
      </c>
    </row>
    <row r="4178" spans="1:15" x14ac:dyDescent="0.35">
      <c r="A4178" s="189" t="str">
        <f t="shared" si="232"/>
        <v>May</v>
      </c>
      <c r="B4178" s="190" t="str">
        <f t="shared" si="233"/>
        <v>2024</v>
      </c>
      <c r="C4178" s="190" t="str">
        <f t="shared" si="234"/>
        <v>May-2024</v>
      </c>
      <c r="D4178" s="2">
        <v>45443</v>
      </c>
      <c r="E4178" t="s">
        <v>1175</v>
      </c>
      <c r="F4178" t="s">
        <v>1571</v>
      </c>
      <c r="G4178" t="s">
        <v>1176</v>
      </c>
      <c r="H4178" t="s">
        <v>662</v>
      </c>
      <c r="I4178" t="s">
        <v>1177</v>
      </c>
      <c r="J4178" t="s">
        <v>1178</v>
      </c>
      <c r="K4178" t="s">
        <v>1191</v>
      </c>
      <c r="L4178" t="s">
        <v>1192</v>
      </c>
      <c r="M4178" t="s">
        <v>1193</v>
      </c>
      <c r="N4178" t="s">
        <v>1528</v>
      </c>
      <c r="O4178">
        <v>230</v>
      </c>
    </row>
    <row r="4179" spans="1:15" x14ac:dyDescent="0.35">
      <c r="A4179" s="189" t="str">
        <f t="shared" si="232"/>
        <v>May</v>
      </c>
      <c r="B4179" s="190" t="str">
        <f t="shared" si="233"/>
        <v>2024</v>
      </c>
      <c r="C4179" s="190" t="str">
        <f t="shared" si="234"/>
        <v>May-2024</v>
      </c>
      <c r="D4179" s="2">
        <v>45443</v>
      </c>
      <c r="E4179" t="s">
        <v>1175</v>
      </c>
      <c r="F4179" t="s">
        <v>1571</v>
      </c>
      <c r="G4179" t="s">
        <v>1176</v>
      </c>
      <c r="H4179" t="s">
        <v>662</v>
      </c>
      <c r="I4179" t="s">
        <v>1177</v>
      </c>
      <c r="J4179" t="s">
        <v>1178</v>
      </c>
      <c r="K4179" t="s">
        <v>1191</v>
      </c>
      <c r="L4179" t="s">
        <v>1192</v>
      </c>
      <c r="M4179" t="s">
        <v>1193</v>
      </c>
      <c r="N4179" t="s">
        <v>1529</v>
      </c>
      <c r="O4179" t="s">
        <v>958</v>
      </c>
    </row>
    <row r="4180" spans="1:15" x14ac:dyDescent="0.35">
      <c r="A4180" s="189" t="str">
        <f t="shared" si="232"/>
        <v>May</v>
      </c>
      <c r="B4180" s="190" t="str">
        <f t="shared" si="233"/>
        <v>2024</v>
      </c>
      <c r="C4180" s="190" t="str">
        <f t="shared" si="234"/>
        <v>May-2024</v>
      </c>
      <c r="D4180" s="2">
        <v>45443</v>
      </c>
      <c r="E4180" t="s">
        <v>1175</v>
      </c>
      <c r="F4180" t="s">
        <v>1571</v>
      </c>
      <c r="G4180" t="s">
        <v>1176</v>
      </c>
      <c r="H4180" t="s">
        <v>662</v>
      </c>
      <c r="I4180" t="s">
        <v>1177</v>
      </c>
      <c r="J4180" t="s">
        <v>1178</v>
      </c>
      <c r="K4180" t="s">
        <v>1191</v>
      </c>
      <c r="L4180" t="s">
        <v>1192</v>
      </c>
      <c r="M4180" t="s">
        <v>1193</v>
      </c>
      <c r="N4180" t="s">
        <v>919</v>
      </c>
      <c r="O4180">
        <v>35</v>
      </c>
    </row>
    <row r="4181" spans="1:15" x14ac:dyDescent="0.35">
      <c r="A4181" s="189" t="str">
        <f t="shared" si="232"/>
        <v>May</v>
      </c>
      <c r="B4181" s="190" t="str">
        <f t="shared" si="233"/>
        <v>2024</v>
      </c>
      <c r="C4181" s="190" t="str">
        <f t="shared" si="234"/>
        <v>May-2024</v>
      </c>
      <c r="D4181" s="2">
        <v>45443</v>
      </c>
      <c r="E4181" t="s">
        <v>1175</v>
      </c>
      <c r="F4181" t="s">
        <v>1571</v>
      </c>
      <c r="G4181" t="s">
        <v>1176</v>
      </c>
      <c r="H4181" t="s">
        <v>662</v>
      </c>
      <c r="I4181" t="s">
        <v>1177</v>
      </c>
      <c r="J4181" t="s">
        <v>1178</v>
      </c>
      <c r="K4181" t="s">
        <v>1191</v>
      </c>
      <c r="L4181" t="s">
        <v>1192</v>
      </c>
      <c r="M4181" t="s">
        <v>1193</v>
      </c>
      <c r="N4181" t="s">
        <v>920</v>
      </c>
      <c r="O4181">
        <v>870</v>
      </c>
    </row>
    <row r="4182" spans="1:15" x14ac:dyDescent="0.35">
      <c r="A4182" s="189" t="str">
        <f t="shared" si="232"/>
        <v>May</v>
      </c>
      <c r="B4182" s="190" t="str">
        <f t="shared" si="233"/>
        <v>2024</v>
      </c>
      <c r="C4182" s="190" t="str">
        <f t="shared" si="234"/>
        <v>May-2024</v>
      </c>
      <c r="D4182" s="2">
        <v>45443</v>
      </c>
      <c r="E4182" t="s">
        <v>1175</v>
      </c>
      <c r="F4182" t="s">
        <v>1571</v>
      </c>
      <c r="G4182" t="s">
        <v>1176</v>
      </c>
      <c r="H4182" t="s">
        <v>662</v>
      </c>
      <c r="I4182" t="s">
        <v>1177</v>
      </c>
      <c r="J4182" t="s">
        <v>1178</v>
      </c>
      <c r="K4182" t="s">
        <v>1191</v>
      </c>
      <c r="L4182" t="s">
        <v>1192</v>
      </c>
      <c r="M4182" t="s">
        <v>1193</v>
      </c>
      <c r="N4182" t="s">
        <v>922</v>
      </c>
      <c r="O4182">
        <v>205</v>
      </c>
    </row>
    <row r="4183" spans="1:15" x14ac:dyDescent="0.35">
      <c r="A4183" s="189" t="str">
        <f t="shared" si="232"/>
        <v>May</v>
      </c>
      <c r="B4183" s="190" t="str">
        <f t="shared" si="233"/>
        <v>2024</v>
      </c>
      <c r="C4183" s="190" t="str">
        <f t="shared" si="234"/>
        <v>May-2024</v>
      </c>
      <c r="D4183" s="2">
        <v>45443</v>
      </c>
      <c r="E4183" t="s">
        <v>1175</v>
      </c>
      <c r="F4183" t="s">
        <v>1571</v>
      </c>
      <c r="G4183" t="s">
        <v>1176</v>
      </c>
      <c r="H4183" t="s">
        <v>662</v>
      </c>
      <c r="I4183" t="s">
        <v>1177</v>
      </c>
      <c r="J4183" t="s">
        <v>1178</v>
      </c>
      <c r="K4183" t="s">
        <v>1191</v>
      </c>
      <c r="L4183" t="s">
        <v>1192</v>
      </c>
      <c r="M4183" t="s">
        <v>1193</v>
      </c>
      <c r="N4183" t="s">
        <v>921</v>
      </c>
      <c r="O4183">
        <v>450</v>
      </c>
    </row>
    <row r="4184" spans="1:15" x14ac:dyDescent="0.35">
      <c r="A4184" s="189" t="str">
        <f t="shared" si="232"/>
        <v>May</v>
      </c>
      <c r="B4184" s="190" t="str">
        <f t="shared" si="233"/>
        <v>2024</v>
      </c>
      <c r="C4184" s="190" t="str">
        <f t="shared" si="234"/>
        <v>May-2024</v>
      </c>
      <c r="D4184" s="2">
        <v>45443</v>
      </c>
      <c r="E4184" t="s">
        <v>1175</v>
      </c>
      <c r="F4184" t="s">
        <v>1571</v>
      </c>
      <c r="G4184" t="s">
        <v>1176</v>
      </c>
      <c r="H4184" t="s">
        <v>662</v>
      </c>
      <c r="I4184" t="s">
        <v>1177</v>
      </c>
      <c r="J4184" t="s">
        <v>1178</v>
      </c>
      <c r="K4184" t="s">
        <v>1194</v>
      </c>
      <c r="L4184" t="s">
        <v>1195</v>
      </c>
      <c r="M4184" t="s">
        <v>1196</v>
      </c>
      <c r="N4184" t="s">
        <v>1528</v>
      </c>
      <c r="O4184">
        <v>40</v>
      </c>
    </row>
    <row r="4185" spans="1:15" x14ac:dyDescent="0.35">
      <c r="A4185" s="189" t="str">
        <f t="shared" si="232"/>
        <v>May</v>
      </c>
      <c r="B4185" s="190" t="str">
        <f t="shared" si="233"/>
        <v>2024</v>
      </c>
      <c r="C4185" s="190" t="str">
        <f t="shared" si="234"/>
        <v>May-2024</v>
      </c>
      <c r="D4185" s="2">
        <v>45443</v>
      </c>
      <c r="E4185" t="s">
        <v>1175</v>
      </c>
      <c r="F4185" t="s">
        <v>1571</v>
      </c>
      <c r="G4185" t="s">
        <v>1176</v>
      </c>
      <c r="H4185" t="s">
        <v>662</v>
      </c>
      <c r="I4185" t="s">
        <v>1177</v>
      </c>
      <c r="J4185" t="s">
        <v>1178</v>
      </c>
      <c r="K4185" t="s">
        <v>1194</v>
      </c>
      <c r="L4185" t="s">
        <v>1195</v>
      </c>
      <c r="M4185" t="s">
        <v>1196</v>
      </c>
      <c r="N4185" t="s">
        <v>1529</v>
      </c>
      <c r="O4185" t="s">
        <v>958</v>
      </c>
    </row>
    <row r="4186" spans="1:15" x14ac:dyDescent="0.35">
      <c r="A4186" s="189" t="str">
        <f t="shared" si="232"/>
        <v>May</v>
      </c>
      <c r="B4186" s="190" t="str">
        <f t="shared" si="233"/>
        <v>2024</v>
      </c>
      <c r="C4186" s="190" t="str">
        <f t="shared" si="234"/>
        <v>May-2024</v>
      </c>
      <c r="D4186" s="2">
        <v>45443</v>
      </c>
      <c r="E4186" t="s">
        <v>1175</v>
      </c>
      <c r="F4186" t="s">
        <v>1571</v>
      </c>
      <c r="G4186" t="s">
        <v>1176</v>
      </c>
      <c r="H4186" t="s">
        <v>662</v>
      </c>
      <c r="I4186" t="s">
        <v>1177</v>
      </c>
      <c r="J4186" t="s">
        <v>1178</v>
      </c>
      <c r="K4186" t="s">
        <v>1194</v>
      </c>
      <c r="L4186" t="s">
        <v>1195</v>
      </c>
      <c r="M4186" t="s">
        <v>1196</v>
      </c>
      <c r="N4186" t="s">
        <v>919</v>
      </c>
      <c r="O4186">
        <v>345</v>
      </c>
    </row>
    <row r="4187" spans="1:15" x14ac:dyDescent="0.35">
      <c r="A4187" s="189" t="str">
        <f t="shared" si="232"/>
        <v>May</v>
      </c>
      <c r="B4187" s="190" t="str">
        <f t="shared" si="233"/>
        <v>2024</v>
      </c>
      <c r="C4187" s="190" t="str">
        <f t="shared" si="234"/>
        <v>May-2024</v>
      </c>
      <c r="D4187" s="2">
        <v>45443</v>
      </c>
      <c r="E4187" t="s">
        <v>1175</v>
      </c>
      <c r="F4187" t="s">
        <v>1571</v>
      </c>
      <c r="G4187" t="s">
        <v>1176</v>
      </c>
      <c r="H4187" t="s">
        <v>662</v>
      </c>
      <c r="I4187" t="s">
        <v>1177</v>
      </c>
      <c r="J4187" t="s">
        <v>1178</v>
      </c>
      <c r="K4187" t="s">
        <v>1194</v>
      </c>
      <c r="L4187" t="s">
        <v>1195</v>
      </c>
      <c r="M4187" t="s">
        <v>1196</v>
      </c>
      <c r="N4187" t="s">
        <v>920</v>
      </c>
      <c r="O4187">
        <v>2305</v>
      </c>
    </row>
    <row r="4188" spans="1:15" x14ac:dyDescent="0.35">
      <c r="A4188" s="189" t="str">
        <f t="shared" si="232"/>
        <v>May</v>
      </c>
      <c r="B4188" s="190" t="str">
        <f t="shared" si="233"/>
        <v>2024</v>
      </c>
      <c r="C4188" s="190" t="str">
        <f t="shared" si="234"/>
        <v>May-2024</v>
      </c>
      <c r="D4188" s="2">
        <v>45443</v>
      </c>
      <c r="E4188" t="s">
        <v>1175</v>
      </c>
      <c r="F4188" t="s">
        <v>1571</v>
      </c>
      <c r="G4188" t="s">
        <v>1176</v>
      </c>
      <c r="H4188" t="s">
        <v>662</v>
      </c>
      <c r="I4188" t="s">
        <v>1177</v>
      </c>
      <c r="J4188" t="s">
        <v>1178</v>
      </c>
      <c r="K4188" t="s">
        <v>1194</v>
      </c>
      <c r="L4188" t="s">
        <v>1195</v>
      </c>
      <c r="M4188" t="s">
        <v>1196</v>
      </c>
      <c r="N4188" t="s">
        <v>922</v>
      </c>
      <c r="O4188">
        <v>135</v>
      </c>
    </row>
    <row r="4189" spans="1:15" x14ac:dyDescent="0.35">
      <c r="A4189" s="189" t="str">
        <f t="shared" si="232"/>
        <v>May</v>
      </c>
      <c r="B4189" s="190" t="str">
        <f t="shared" si="233"/>
        <v>2024</v>
      </c>
      <c r="C4189" s="190" t="str">
        <f t="shared" si="234"/>
        <v>May-2024</v>
      </c>
      <c r="D4189" s="2">
        <v>45443</v>
      </c>
      <c r="E4189" t="s">
        <v>1175</v>
      </c>
      <c r="F4189" t="s">
        <v>1571</v>
      </c>
      <c r="G4189" t="s">
        <v>1176</v>
      </c>
      <c r="H4189" t="s">
        <v>662</v>
      </c>
      <c r="I4189" t="s">
        <v>1177</v>
      </c>
      <c r="J4189" t="s">
        <v>1178</v>
      </c>
      <c r="K4189" t="s">
        <v>1194</v>
      </c>
      <c r="L4189" t="s">
        <v>1195</v>
      </c>
      <c r="M4189" t="s">
        <v>1196</v>
      </c>
      <c r="N4189" t="s">
        <v>921</v>
      </c>
      <c r="O4189">
        <v>995</v>
      </c>
    </row>
    <row r="4190" spans="1:15" x14ac:dyDescent="0.35">
      <c r="A4190" s="189" t="str">
        <f t="shared" si="232"/>
        <v>May</v>
      </c>
      <c r="B4190" s="190" t="str">
        <f t="shared" si="233"/>
        <v>2024</v>
      </c>
      <c r="C4190" s="190" t="str">
        <f t="shared" si="234"/>
        <v>May-2024</v>
      </c>
      <c r="D4190" s="2">
        <v>45443</v>
      </c>
      <c r="E4190" t="s">
        <v>1175</v>
      </c>
      <c r="F4190" t="s">
        <v>1571</v>
      </c>
      <c r="G4190" t="s">
        <v>1176</v>
      </c>
      <c r="H4190" t="s">
        <v>662</v>
      </c>
      <c r="I4190" t="s">
        <v>1177</v>
      </c>
      <c r="J4190" t="s">
        <v>1178</v>
      </c>
      <c r="K4190" t="s">
        <v>1197</v>
      </c>
      <c r="L4190" t="s">
        <v>1198</v>
      </c>
      <c r="M4190" t="s">
        <v>1199</v>
      </c>
      <c r="N4190" t="s">
        <v>1528</v>
      </c>
      <c r="O4190">
        <v>10</v>
      </c>
    </row>
    <row r="4191" spans="1:15" x14ac:dyDescent="0.35">
      <c r="A4191" s="189" t="str">
        <f t="shared" si="232"/>
        <v>May</v>
      </c>
      <c r="B4191" s="190" t="str">
        <f t="shared" si="233"/>
        <v>2024</v>
      </c>
      <c r="C4191" s="190" t="str">
        <f t="shared" si="234"/>
        <v>May-2024</v>
      </c>
      <c r="D4191" s="2">
        <v>45443</v>
      </c>
      <c r="E4191" t="s">
        <v>1175</v>
      </c>
      <c r="F4191" t="s">
        <v>1571</v>
      </c>
      <c r="G4191" t="s">
        <v>1176</v>
      </c>
      <c r="H4191" t="s">
        <v>662</v>
      </c>
      <c r="I4191" t="s">
        <v>1177</v>
      </c>
      <c r="J4191" t="s">
        <v>1178</v>
      </c>
      <c r="K4191" t="s">
        <v>1197</v>
      </c>
      <c r="L4191" t="s">
        <v>1198</v>
      </c>
      <c r="M4191" t="s">
        <v>1199</v>
      </c>
      <c r="N4191" t="s">
        <v>1529</v>
      </c>
      <c r="O4191" t="s">
        <v>958</v>
      </c>
    </row>
    <row r="4192" spans="1:15" x14ac:dyDescent="0.35">
      <c r="A4192" s="189" t="str">
        <f t="shared" si="232"/>
        <v>May</v>
      </c>
      <c r="B4192" s="190" t="str">
        <f t="shared" si="233"/>
        <v>2024</v>
      </c>
      <c r="C4192" s="190" t="str">
        <f t="shared" si="234"/>
        <v>May-2024</v>
      </c>
      <c r="D4192" s="2">
        <v>45443</v>
      </c>
      <c r="E4192" t="s">
        <v>1175</v>
      </c>
      <c r="F4192" t="s">
        <v>1571</v>
      </c>
      <c r="G4192" t="s">
        <v>1176</v>
      </c>
      <c r="H4192" t="s">
        <v>662</v>
      </c>
      <c r="I4192" t="s">
        <v>1177</v>
      </c>
      <c r="J4192" t="s">
        <v>1178</v>
      </c>
      <c r="K4192" t="s">
        <v>1197</v>
      </c>
      <c r="L4192" t="s">
        <v>1198</v>
      </c>
      <c r="M4192" t="s">
        <v>1199</v>
      </c>
      <c r="N4192" t="s">
        <v>919</v>
      </c>
      <c r="O4192">
        <v>105</v>
      </c>
    </row>
    <row r="4193" spans="1:15" x14ac:dyDescent="0.35">
      <c r="A4193" s="189" t="str">
        <f t="shared" si="232"/>
        <v>May</v>
      </c>
      <c r="B4193" s="190" t="str">
        <f t="shared" si="233"/>
        <v>2024</v>
      </c>
      <c r="C4193" s="190" t="str">
        <f t="shared" si="234"/>
        <v>May-2024</v>
      </c>
      <c r="D4193" s="2">
        <v>45443</v>
      </c>
      <c r="E4193" t="s">
        <v>1175</v>
      </c>
      <c r="F4193" t="s">
        <v>1571</v>
      </c>
      <c r="G4193" t="s">
        <v>1176</v>
      </c>
      <c r="H4193" t="s">
        <v>662</v>
      </c>
      <c r="I4193" t="s">
        <v>1177</v>
      </c>
      <c r="J4193" t="s">
        <v>1178</v>
      </c>
      <c r="K4193" t="s">
        <v>1197</v>
      </c>
      <c r="L4193" t="s">
        <v>1198</v>
      </c>
      <c r="M4193" t="s">
        <v>1199</v>
      </c>
      <c r="N4193" t="s">
        <v>920</v>
      </c>
      <c r="O4193">
        <v>595</v>
      </c>
    </row>
    <row r="4194" spans="1:15" x14ac:dyDescent="0.35">
      <c r="A4194" s="189" t="str">
        <f t="shared" si="232"/>
        <v>May</v>
      </c>
      <c r="B4194" s="190" t="str">
        <f t="shared" si="233"/>
        <v>2024</v>
      </c>
      <c r="C4194" s="190" t="str">
        <f t="shared" si="234"/>
        <v>May-2024</v>
      </c>
      <c r="D4194" s="2">
        <v>45443</v>
      </c>
      <c r="E4194" t="s">
        <v>1175</v>
      </c>
      <c r="F4194" t="s">
        <v>1571</v>
      </c>
      <c r="G4194" t="s">
        <v>1176</v>
      </c>
      <c r="H4194" t="s">
        <v>662</v>
      </c>
      <c r="I4194" t="s">
        <v>1177</v>
      </c>
      <c r="J4194" t="s">
        <v>1178</v>
      </c>
      <c r="K4194" t="s">
        <v>1197</v>
      </c>
      <c r="L4194" t="s">
        <v>1198</v>
      </c>
      <c r="M4194" t="s">
        <v>1199</v>
      </c>
      <c r="N4194" t="s">
        <v>922</v>
      </c>
      <c r="O4194">
        <v>115</v>
      </c>
    </row>
    <row r="4195" spans="1:15" x14ac:dyDescent="0.35">
      <c r="A4195" s="189" t="str">
        <f t="shared" si="232"/>
        <v>May</v>
      </c>
      <c r="B4195" s="190" t="str">
        <f t="shared" si="233"/>
        <v>2024</v>
      </c>
      <c r="C4195" s="190" t="str">
        <f t="shared" si="234"/>
        <v>May-2024</v>
      </c>
      <c r="D4195" s="2">
        <v>45443</v>
      </c>
      <c r="E4195" t="s">
        <v>1175</v>
      </c>
      <c r="F4195" t="s">
        <v>1571</v>
      </c>
      <c r="G4195" t="s">
        <v>1176</v>
      </c>
      <c r="H4195" t="s">
        <v>662</v>
      </c>
      <c r="I4195" t="s">
        <v>1177</v>
      </c>
      <c r="J4195" t="s">
        <v>1178</v>
      </c>
      <c r="K4195" t="s">
        <v>1197</v>
      </c>
      <c r="L4195" t="s">
        <v>1198</v>
      </c>
      <c r="M4195" t="s">
        <v>1199</v>
      </c>
      <c r="N4195" t="s">
        <v>921</v>
      </c>
      <c r="O4195">
        <v>375</v>
      </c>
    </row>
    <row r="4196" spans="1:15" x14ac:dyDescent="0.35">
      <c r="A4196" s="189" t="str">
        <f t="shared" si="232"/>
        <v>May</v>
      </c>
      <c r="B4196" s="190" t="str">
        <f t="shared" si="233"/>
        <v>2024</v>
      </c>
      <c r="C4196" s="190" t="str">
        <f t="shared" si="234"/>
        <v>May-2024</v>
      </c>
      <c r="D4196" s="2">
        <v>45443</v>
      </c>
      <c r="E4196" t="s">
        <v>1175</v>
      </c>
      <c r="F4196" t="s">
        <v>1571</v>
      </c>
      <c r="G4196" t="s">
        <v>1176</v>
      </c>
      <c r="H4196" t="s">
        <v>662</v>
      </c>
      <c r="I4196" t="s">
        <v>1177</v>
      </c>
      <c r="J4196" t="s">
        <v>1178</v>
      </c>
      <c r="K4196" t="s">
        <v>1200</v>
      </c>
      <c r="L4196" t="s">
        <v>1201</v>
      </c>
      <c r="M4196" t="s">
        <v>1202</v>
      </c>
      <c r="N4196" t="s">
        <v>1528</v>
      </c>
      <c r="O4196">
        <v>20</v>
      </c>
    </row>
    <row r="4197" spans="1:15" x14ac:dyDescent="0.35">
      <c r="A4197" s="189" t="str">
        <f t="shared" si="232"/>
        <v>May</v>
      </c>
      <c r="B4197" s="190" t="str">
        <f t="shared" si="233"/>
        <v>2024</v>
      </c>
      <c r="C4197" s="190" t="str">
        <f t="shared" si="234"/>
        <v>May-2024</v>
      </c>
      <c r="D4197" s="2">
        <v>45443</v>
      </c>
      <c r="E4197" t="s">
        <v>1175</v>
      </c>
      <c r="F4197" t="s">
        <v>1571</v>
      </c>
      <c r="G4197" t="s">
        <v>1176</v>
      </c>
      <c r="H4197" t="s">
        <v>662</v>
      </c>
      <c r="I4197" t="s">
        <v>1177</v>
      </c>
      <c r="J4197" t="s">
        <v>1178</v>
      </c>
      <c r="K4197" t="s">
        <v>1200</v>
      </c>
      <c r="L4197" t="s">
        <v>1201</v>
      </c>
      <c r="M4197" t="s">
        <v>1202</v>
      </c>
      <c r="N4197" t="s">
        <v>1529</v>
      </c>
      <c r="O4197" t="s">
        <v>958</v>
      </c>
    </row>
    <row r="4198" spans="1:15" x14ac:dyDescent="0.35">
      <c r="A4198" s="189" t="str">
        <f t="shared" si="232"/>
        <v>May</v>
      </c>
      <c r="B4198" s="190" t="str">
        <f t="shared" si="233"/>
        <v>2024</v>
      </c>
      <c r="C4198" s="190" t="str">
        <f t="shared" si="234"/>
        <v>May-2024</v>
      </c>
      <c r="D4198" s="2">
        <v>45443</v>
      </c>
      <c r="E4198" t="s">
        <v>1175</v>
      </c>
      <c r="F4198" t="s">
        <v>1571</v>
      </c>
      <c r="G4198" t="s">
        <v>1176</v>
      </c>
      <c r="H4198" t="s">
        <v>662</v>
      </c>
      <c r="I4198" t="s">
        <v>1177</v>
      </c>
      <c r="J4198" t="s">
        <v>1178</v>
      </c>
      <c r="K4198" t="s">
        <v>1200</v>
      </c>
      <c r="L4198" t="s">
        <v>1201</v>
      </c>
      <c r="M4198" t="s">
        <v>1202</v>
      </c>
      <c r="N4198" t="s">
        <v>919</v>
      </c>
      <c r="O4198">
        <v>260</v>
      </c>
    </row>
    <row r="4199" spans="1:15" x14ac:dyDescent="0.35">
      <c r="A4199" s="189" t="str">
        <f t="shared" si="232"/>
        <v>May</v>
      </c>
      <c r="B4199" s="190" t="str">
        <f t="shared" si="233"/>
        <v>2024</v>
      </c>
      <c r="C4199" s="190" t="str">
        <f t="shared" si="234"/>
        <v>May-2024</v>
      </c>
      <c r="D4199" s="2">
        <v>45443</v>
      </c>
      <c r="E4199" t="s">
        <v>1175</v>
      </c>
      <c r="F4199" t="s">
        <v>1571</v>
      </c>
      <c r="G4199" t="s">
        <v>1176</v>
      </c>
      <c r="H4199" t="s">
        <v>662</v>
      </c>
      <c r="I4199" t="s">
        <v>1177</v>
      </c>
      <c r="J4199" t="s">
        <v>1178</v>
      </c>
      <c r="K4199" t="s">
        <v>1200</v>
      </c>
      <c r="L4199" t="s">
        <v>1201</v>
      </c>
      <c r="M4199" t="s">
        <v>1202</v>
      </c>
      <c r="N4199" t="s">
        <v>920</v>
      </c>
      <c r="O4199">
        <v>1115</v>
      </c>
    </row>
    <row r="4200" spans="1:15" x14ac:dyDescent="0.35">
      <c r="A4200" s="189" t="str">
        <f t="shared" si="232"/>
        <v>May</v>
      </c>
      <c r="B4200" s="190" t="str">
        <f t="shared" si="233"/>
        <v>2024</v>
      </c>
      <c r="C4200" s="190" t="str">
        <f t="shared" si="234"/>
        <v>May-2024</v>
      </c>
      <c r="D4200" s="2">
        <v>45443</v>
      </c>
      <c r="E4200" t="s">
        <v>1175</v>
      </c>
      <c r="F4200" t="s">
        <v>1571</v>
      </c>
      <c r="G4200" t="s">
        <v>1176</v>
      </c>
      <c r="H4200" t="s">
        <v>662</v>
      </c>
      <c r="I4200" t="s">
        <v>1177</v>
      </c>
      <c r="J4200" t="s">
        <v>1178</v>
      </c>
      <c r="K4200" t="s">
        <v>1200</v>
      </c>
      <c r="L4200" t="s">
        <v>1201</v>
      </c>
      <c r="M4200" t="s">
        <v>1202</v>
      </c>
      <c r="N4200" t="s">
        <v>922</v>
      </c>
      <c r="O4200">
        <v>310</v>
      </c>
    </row>
    <row r="4201" spans="1:15" x14ac:dyDescent="0.35">
      <c r="A4201" s="189" t="str">
        <f t="shared" si="232"/>
        <v>May</v>
      </c>
      <c r="B4201" s="190" t="str">
        <f t="shared" si="233"/>
        <v>2024</v>
      </c>
      <c r="C4201" s="190" t="str">
        <f t="shared" si="234"/>
        <v>May-2024</v>
      </c>
      <c r="D4201" s="2">
        <v>45443</v>
      </c>
      <c r="E4201" t="s">
        <v>1175</v>
      </c>
      <c r="F4201" t="s">
        <v>1571</v>
      </c>
      <c r="G4201" t="s">
        <v>1176</v>
      </c>
      <c r="H4201" t="s">
        <v>662</v>
      </c>
      <c r="I4201" t="s">
        <v>1177</v>
      </c>
      <c r="J4201" t="s">
        <v>1178</v>
      </c>
      <c r="K4201" t="s">
        <v>1200</v>
      </c>
      <c r="L4201" t="s">
        <v>1201</v>
      </c>
      <c r="M4201" t="s">
        <v>1202</v>
      </c>
      <c r="N4201" t="s">
        <v>921</v>
      </c>
      <c r="O4201">
        <v>645</v>
      </c>
    </row>
    <row r="4202" spans="1:15" x14ac:dyDescent="0.35">
      <c r="A4202" s="189" t="str">
        <f t="shared" si="232"/>
        <v>May</v>
      </c>
      <c r="B4202" s="190" t="str">
        <f t="shared" si="233"/>
        <v>2024</v>
      </c>
      <c r="C4202" s="190" t="str">
        <f t="shared" si="234"/>
        <v>May-2024</v>
      </c>
      <c r="D4202" s="2">
        <v>45443</v>
      </c>
      <c r="E4202" t="s">
        <v>1175</v>
      </c>
      <c r="F4202" t="s">
        <v>1571</v>
      </c>
      <c r="G4202" t="s">
        <v>1176</v>
      </c>
      <c r="H4202" t="s">
        <v>681</v>
      </c>
      <c r="I4202" t="s">
        <v>1203</v>
      </c>
      <c r="J4202" t="s">
        <v>1204</v>
      </c>
      <c r="K4202" t="s">
        <v>1205</v>
      </c>
      <c r="L4202" t="s">
        <v>1206</v>
      </c>
      <c r="M4202" t="s">
        <v>1207</v>
      </c>
      <c r="N4202" t="s">
        <v>1528</v>
      </c>
      <c r="O4202">
        <v>55</v>
      </c>
    </row>
    <row r="4203" spans="1:15" x14ac:dyDescent="0.35">
      <c r="A4203" s="189" t="str">
        <f t="shared" si="232"/>
        <v>May</v>
      </c>
      <c r="B4203" s="190" t="str">
        <f t="shared" si="233"/>
        <v>2024</v>
      </c>
      <c r="C4203" s="190" t="str">
        <f t="shared" si="234"/>
        <v>May-2024</v>
      </c>
      <c r="D4203" s="2">
        <v>45443</v>
      </c>
      <c r="E4203" t="s">
        <v>1175</v>
      </c>
      <c r="F4203" t="s">
        <v>1571</v>
      </c>
      <c r="G4203" t="s">
        <v>1176</v>
      </c>
      <c r="H4203" t="s">
        <v>681</v>
      </c>
      <c r="I4203" t="s">
        <v>1203</v>
      </c>
      <c r="J4203" t="s">
        <v>1204</v>
      </c>
      <c r="K4203" t="s">
        <v>1205</v>
      </c>
      <c r="L4203" t="s">
        <v>1206</v>
      </c>
      <c r="M4203" t="s">
        <v>1207</v>
      </c>
      <c r="N4203" t="s">
        <v>1529</v>
      </c>
      <c r="O4203" t="s">
        <v>958</v>
      </c>
    </row>
    <row r="4204" spans="1:15" x14ac:dyDescent="0.35">
      <c r="A4204" s="189" t="str">
        <f t="shared" si="232"/>
        <v>May</v>
      </c>
      <c r="B4204" s="190" t="str">
        <f t="shared" si="233"/>
        <v>2024</v>
      </c>
      <c r="C4204" s="190" t="str">
        <f t="shared" si="234"/>
        <v>May-2024</v>
      </c>
      <c r="D4204" s="2">
        <v>45443</v>
      </c>
      <c r="E4204" t="s">
        <v>1175</v>
      </c>
      <c r="F4204" t="s">
        <v>1571</v>
      </c>
      <c r="G4204" t="s">
        <v>1176</v>
      </c>
      <c r="H4204" t="s">
        <v>681</v>
      </c>
      <c r="I4204" t="s">
        <v>1203</v>
      </c>
      <c r="J4204" t="s">
        <v>1204</v>
      </c>
      <c r="K4204" t="s">
        <v>1205</v>
      </c>
      <c r="L4204" t="s">
        <v>1206</v>
      </c>
      <c r="M4204" t="s">
        <v>1207</v>
      </c>
      <c r="N4204" t="s">
        <v>919</v>
      </c>
      <c r="O4204">
        <v>250</v>
      </c>
    </row>
    <row r="4205" spans="1:15" x14ac:dyDescent="0.35">
      <c r="A4205" s="189" t="str">
        <f t="shared" si="232"/>
        <v>May</v>
      </c>
      <c r="B4205" s="190" t="str">
        <f t="shared" si="233"/>
        <v>2024</v>
      </c>
      <c r="C4205" s="190" t="str">
        <f t="shared" si="234"/>
        <v>May-2024</v>
      </c>
      <c r="D4205" s="2">
        <v>45443</v>
      </c>
      <c r="E4205" t="s">
        <v>1175</v>
      </c>
      <c r="F4205" t="s">
        <v>1571</v>
      </c>
      <c r="G4205" t="s">
        <v>1176</v>
      </c>
      <c r="H4205" t="s">
        <v>681</v>
      </c>
      <c r="I4205" t="s">
        <v>1203</v>
      </c>
      <c r="J4205" t="s">
        <v>1204</v>
      </c>
      <c r="K4205" t="s">
        <v>1205</v>
      </c>
      <c r="L4205" t="s">
        <v>1206</v>
      </c>
      <c r="M4205" t="s">
        <v>1207</v>
      </c>
      <c r="N4205" t="s">
        <v>920</v>
      </c>
      <c r="O4205">
        <v>1540</v>
      </c>
    </row>
    <row r="4206" spans="1:15" x14ac:dyDescent="0.35">
      <c r="A4206" s="189" t="str">
        <f t="shared" si="232"/>
        <v>May</v>
      </c>
      <c r="B4206" s="190" t="str">
        <f t="shared" si="233"/>
        <v>2024</v>
      </c>
      <c r="C4206" s="190" t="str">
        <f t="shared" si="234"/>
        <v>May-2024</v>
      </c>
      <c r="D4206" s="2">
        <v>45443</v>
      </c>
      <c r="E4206" t="s">
        <v>1175</v>
      </c>
      <c r="F4206" t="s">
        <v>1571</v>
      </c>
      <c r="G4206" t="s">
        <v>1176</v>
      </c>
      <c r="H4206" t="s">
        <v>681</v>
      </c>
      <c r="I4206" t="s">
        <v>1203</v>
      </c>
      <c r="J4206" t="s">
        <v>1204</v>
      </c>
      <c r="K4206" t="s">
        <v>1205</v>
      </c>
      <c r="L4206" t="s">
        <v>1206</v>
      </c>
      <c r="M4206" t="s">
        <v>1207</v>
      </c>
      <c r="N4206" t="s">
        <v>922</v>
      </c>
      <c r="O4206">
        <v>175</v>
      </c>
    </row>
    <row r="4207" spans="1:15" x14ac:dyDescent="0.35">
      <c r="A4207" s="189" t="str">
        <f t="shared" si="232"/>
        <v>May</v>
      </c>
      <c r="B4207" s="190" t="str">
        <f t="shared" si="233"/>
        <v>2024</v>
      </c>
      <c r="C4207" s="190" t="str">
        <f t="shared" si="234"/>
        <v>May-2024</v>
      </c>
      <c r="D4207" s="2">
        <v>45443</v>
      </c>
      <c r="E4207" t="s">
        <v>1175</v>
      </c>
      <c r="F4207" t="s">
        <v>1571</v>
      </c>
      <c r="G4207" t="s">
        <v>1176</v>
      </c>
      <c r="H4207" t="s">
        <v>681</v>
      </c>
      <c r="I4207" t="s">
        <v>1203</v>
      </c>
      <c r="J4207" t="s">
        <v>1204</v>
      </c>
      <c r="K4207" t="s">
        <v>1205</v>
      </c>
      <c r="L4207" t="s">
        <v>1206</v>
      </c>
      <c r="M4207" t="s">
        <v>1207</v>
      </c>
      <c r="N4207" t="s">
        <v>921</v>
      </c>
      <c r="O4207">
        <v>460</v>
      </c>
    </row>
    <row r="4208" spans="1:15" x14ac:dyDescent="0.35">
      <c r="A4208" s="189" t="str">
        <f t="shared" si="232"/>
        <v>May</v>
      </c>
      <c r="B4208" s="190" t="str">
        <f t="shared" si="233"/>
        <v>2024</v>
      </c>
      <c r="C4208" s="190" t="str">
        <f t="shared" si="234"/>
        <v>May-2024</v>
      </c>
      <c r="D4208" s="2">
        <v>45443</v>
      </c>
      <c r="E4208" t="s">
        <v>1175</v>
      </c>
      <c r="F4208" t="s">
        <v>1571</v>
      </c>
      <c r="G4208" t="s">
        <v>1176</v>
      </c>
      <c r="H4208" t="s">
        <v>681</v>
      </c>
      <c r="I4208" t="s">
        <v>1203</v>
      </c>
      <c r="J4208" t="s">
        <v>1204</v>
      </c>
      <c r="K4208" t="s">
        <v>1208</v>
      </c>
      <c r="L4208" t="s">
        <v>1209</v>
      </c>
      <c r="M4208" t="s">
        <v>1210</v>
      </c>
      <c r="N4208" t="s">
        <v>1528</v>
      </c>
      <c r="O4208">
        <v>20</v>
      </c>
    </row>
    <row r="4209" spans="1:15" x14ac:dyDescent="0.35">
      <c r="A4209" s="189" t="str">
        <f t="shared" si="232"/>
        <v>May</v>
      </c>
      <c r="B4209" s="190" t="str">
        <f t="shared" si="233"/>
        <v>2024</v>
      </c>
      <c r="C4209" s="190" t="str">
        <f t="shared" si="234"/>
        <v>May-2024</v>
      </c>
      <c r="D4209" s="2">
        <v>45443</v>
      </c>
      <c r="E4209" t="s">
        <v>1175</v>
      </c>
      <c r="F4209" t="s">
        <v>1571</v>
      </c>
      <c r="G4209" t="s">
        <v>1176</v>
      </c>
      <c r="H4209" t="s">
        <v>681</v>
      </c>
      <c r="I4209" t="s">
        <v>1203</v>
      </c>
      <c r="J4209" t="s">
        <v>1204</v>
      </c>
      <c r="K4209" t="s">
        <v>1208</v>
      </c>
      <c r="L4209" t="s">
        <v>1209</v>
      </c>
      <c r="M4209" t="s">
        <v>1210</v>
      </c>
      <c r="N4209" t="s">
        <v>1529</v>
      </c>
      <c r="O4209" t="s">
        <v>958</v>
      </c>
    </row>
    <row r="4210" spans="1:15" x14ac:dyDescent="0.35">
      <c r="A4210" s="189" t="str">
        <f t="shared" si="232"/>
        <v>May</v>
      </c>
      <c r="B4210" s="190" t="str">
        <f t="shared" si="233"/>
        <v>2024</v>
      </c>
      <c r="C4210" s="190" t="str">
        <f t="shared" si="234"/>
        <v>May-2024</v>
      </c>
      <c r="D4210" s="2">
        <v>45443</v>
      </c>
      <c r="E4210" t="s">
        <v>1175</v>
      </c>
      <c r="F4210" t="s">
        <v>1571</v>
      </c>
      <c r="G4210" t="s">
        <v>1176</v>
      </c>
      <c r="H4210" t="s">
        <v>681</v>
      </c>
      <c r="I4210" t="s">
        <v>1203</v>
      </c>
      <c r="J4210" t="s">
        <v>1204</v>
      </c>
      <c r="K4210" t="s">
        <v>1208</v>
      </c>
      <c r="L4210" t="s">
        <v>1209</v>
      </c>
      <c r="M4210" t="s">
        <v>1210</v>
      </c>
      <c r="N4210" t="s">
        <v>919</v>
      </c>
      <c r="O4210">
        <v>100</v>
      </c>
    </row>
    <row r="4211" spans="1:15" x14ac:dyDescent="0.35">
      <c r="A4211" s="189" t="str">
        <f t="shared" si="232"/>
        <v>May</v>
      </c>
      <c r="B4211" s="190" t="str">
        <f t="shared" si="233"/>
        <v>2024</v>
      </c>
      <c r="C4211" s="190" t="str">
        <f t="shared" si="234"/>
        <v>May-2024</v>
      </c>
      <c r="D4211" s="2">
        <v>45443</v>
      </c>
      <c r="E4211" t="s">
        <v>1175</v>
      </c>
      <c r="F4211" t="s">
        <v>1571</v>
      </c>
      <c r="G4211" t="s">
        <v>1176</v>
      </c>
      <c r="H4211" t="s">
        <v>681</v>
      </c>
      <c r="I4211" t="s">
        <v>1203</v>
      </c>
      <c r="J4211" t="s">
        <v>1204</v>
      </c>
      <c r="K4211" t="s">
        <v>1208</v>
      </c>
      <c r="L4211" t="s">
        <v>1209</v>
      </c>
      <c r="M4211" t="s">
        <v>1210</v>
      </c>
      <c r="N4211" t="s">
        <v>920</v>
      </c>
      <c r="O4211">
        <v>1245</v>
      </c>
    </row>
    <row r="4212" spans="1:15" x14ac:dyDescent="0.35">
      <c r="A4212" s="189" t="str">
        <f t="shared" si="232"/>
        <v>May</v>
      </c>
      <c r="B4212" s="190" t="str">
        <f t="shared" si="233"/>
        <v>2024</v>
      </c>
      <c r="C4212" s="190" t="str">
        <f t="shared" si="234"/>
        <v>May-2024</v>
      </c>
      <c r="D4212" s="2">
        <v>45443</v>
      </c>
      <c r="E4212" t="s">
        <v>1175</v>
      </c>
      <c r="F4212" t="s">
        <v>1571</v>
      </c>
      <c r="G4212" t="s">
        <v>1176</v>
      </c>
      <c r="H4212" t="s">
        <v>681</v>
      </c>
      <c r="I4212" t="s">
        <v>1203</v>
      </c>
      <c r="J4212" t="s">
        <v>1204</v>
      </c>
      <c r="K4212" t="s">
        <v>1208</v>
      </c>
      <c r="L4212" t="s">
        <v>1209</v>
      </c>
      <c r="M4212" t="s">
        <v>1210</v>
      </c>
      <c r="N4212" t="s">
        <v>922</v>
      </c>
      <c r="O4212">
        <v>45</v>
      </c>
    </row>
    <row r="4213" spans="1:15" x14ac:dyDescent="0.35">
      <c r="A4213" s="189" t="str">
        <f t="shared" si="232"/>
        <v>May</v>
      </c>
      <c r="B4213" s="190" t="str">
        <f t="shared" si="233"/>
        <v>2024</v>
      </c>
      <c r="C4213" s="190" t="str">
        <f t="shared" si="234"/>
        <v>May-2024</v>
      </c>
      <c r="D4213" s="2">
        <v>45443</v>
      </c>
      <c r="E4213" t="s">
        <v>1175</v>
      </c>
      <c r="F4213" t="s">
        <v>1571</v>
      </c>
      <c r="G4213" t="s">
        <v>1176</v>
      </c>
      <c r="H4213" t="s">
        <v>681</v>
      </c>
      <c r="I4213" t="s">
        <v>1203</v>
      </c>
      <c r="J4213" t="s">
        <v>1204</v>
      </c>
      <c r="K4213" t="s">
        <v>1208</v>
      </c>
      <c r="L4213" t="s">
        <v>1209</v>
      </c>
      <c r="M4213" t="s">
        <v>1210</v>
      </c>
      <c r="N4213" t="s">
        <v>921</v>
      </c>
      <c r="O4213">
        <v>510</v>
      </c>
    </row>
    <row r="4214" spans="1:15" x14ac:dyDescent="0.35">
      <c r="A4214" s="189" t="str">
        <f t="shared" si="232"/>
        <v>May</v>
      </c>
      <c r="B4214" s="190" t="str">
        <f t="shared" si="233"/>
        <v>2024</v>
      </c>
      <c r="C4214" s="190" t="str">
        <f t="shared" si="234"/>
        <v>May-2024</v>
      </c>
      <c r="D4214" s="2">
        <v>45443</v>
      </c>
      <c r="E4214" t="s">
        <v>1175</v>
      </c>
      <c r="F4214" t="s">
        <v>1571</v>
      </c>
      <c r="G4214" t="s">
        <v>1176</v>
      </c>
      <c r="H4214" t="s">
        <v>681</v>
      </c>
      <c r="I4214" t="s">
        <v>1203</v>
      </c>
      <c r="J4214" t="s">
        <v>1204</v>
      </c>
      <c r="K4214" t="s">
        <v>1211</v>
      </c>
      <c r="L4214" t="s">
        <v>1212</v>
      </c>
      <c r="M4214" t="s">
        <v>1213</v>
      </c>
      <c r="N4214" t="s">
        <v>1528</v>
      </c>
      <c r="O4214">
        <v>35</v>
      </c>
    </row>
    <row r="4215" spans="1:15" x14ac:dyDescent="0.35">
      <c r="A4215" s="189" t="str">
        <f t="shared" si="232"/>
        <v>May</v>
      </c>
      <c r="B4215" s="190" t="str">
        <f t="shared" si="233"/>
        <v>2024</v>
      </c>
      <c r="C4215" s="190" t="str">
        <f t="shared" si="234"/>
        <v>May-2024</v>
      </c>
      <c r="D4215" s="2">
        <v>45443</v>
      </c>
      <c r="E4215" t="s">
        <v>1175</v>
      </c>
      <c r="F4215" t="s">
        <v>1571</v>
      </c>
      <c r="G4215" t="s">
        <v>1176</v>
      </c>
      <c r="H4215" t="s">
        <v>681</v>
      </c>
      <c r="I4215" t="s">
        <v>1203</v>
      </c>
      <c r="J4215" t="s">
        <v>1204</v>
      </c>
      <c r="K4215" t="s">
        <v>1211</v>
      </c>
      <c r="L4215" t="s">
        <v>1212</v>
      </c>
      <c r="M4215" t="s">
        <v>1213</v>
      </c>
      <c r="N4215" t="s">
        <v>1529</v>
      </c>
      <c r="O4215" t="s">
        <v>958</v>
      </c>
    </row>
    <row r="4216" spans="1:15" x14ac:dyDescent="0.35">
      <c r="A4216" s="189" t="str">
        <f t="shared" si="232"/>
        <v>May</v>
      </c>
      <c r="B4216" s="190" t="str">
        <f t="shared" si="233"/>
        <v>2024</v>
      </c>
      <c r="C4216" s="190" t="str">
        <f t="shared" si="234"/>
        <v>May-2024</v>
      </c>
      <c r="D4216" s="2">
        <v>45443</v>
      </c>
      <c r="E4216" t="s">
        <v>1175</v>
      </c>
      <c r="F4216" t="s">
        <v>1571</v>
      </c>
      <c r="G4216" t="s">
        <v>1176</v>
      </c>
      <c r="H4216" t="s">
        <v>681</v>
      </c>
      <c r="I4216" t="s">
        <v>1203</v>
      </c>
      <c r="J4216" t="s">
        <v>1204</v>
      </c>
      <c r="K4216" t="s">
        <v>1211</v>
      </c>
      <c r="L4216" t="s">
        <v>1212</v>
      </c>
      <c r="M4216" t="s">
        <v>1213</v>
      </c>
      <c r="N4216" t="s">
        <v>919</v>
      </c>
      <c r="O4216">
        <v>75</v>
      </c>
    </row>
    <row r="4217" spans="1:15" x14ac:dyDescent="0.35">
      <c r="A4217" s="189" t="str">
        <f t="shared" si="232"/>
        <v>May</v>
      </c>
      <c r="B4217" s="190" t="str">
        <f t="shared" si="233"/>
        <v>2024</v>
      </c>
      <c r="C4217" s="190" t="str">
        <f t="shared" si="234"/>
        <v>May-2024</v>
      </c>
      <c r="D4217" s="2">
        <v>45443</v>
      </c>
      <c r="E4217" t="s">
        <v>1175</v>
      </c>
      <c r="F4217" t="s">
        <v>1571</v>
      </c>
      <c r="G4217" t="s">
        <v>1176</v>
      </c>
      <c r="H4217" t="s">
        <v>681</v>
      </c>
      <c r="I4217" t="s">
        <v>1203</v>
      </c>
      <c r="J4217" t="s">
        <v>1204</v>
      </c>
      <c r="K4217" t="s">
        <v>1211</v>
      </c>
      <c r="L4217" t="s">
        <v>1212</v>
      </c>
      <c r="M4217" t="s">
        <v>1213</v>
      </c>
      <c r="N4217" t="s">
        <v>920</v>
      </c>
      <c r="O4217">
        <v>895</v>
      </c>
    </row>
    <row r="4218" spans="1:15" x14ac:dyDescent="0.35">
      <c r="A4218" s="189" t="str">
        <f t="shared" si="232"/>
        <v>May</v>
      </c>
      <c r="B4218" s="190" t="str">
        <f t="shared" si="233"/>
        <v>2024</v>
      </c>
      <c r="C4218" s="190" t="str">
        <f t="shared" si="234"/>
        <v>May-2024</v>
      </c>
      <c r="D4218" s="2">
        <v>45443</v>
      </c>
      <c r="E4218" t="s">
        <v>1175</v>
      </c>
      <c r="F4218" t="s">
        <v>1571</v>
      </c>
      <c r="G4218" t="s">
        <v>1176</v>
      </c>
      <c r="H4218" t="s">
        <v>681</v>
      </c>
      <c r="I4218" t="s">
        <v>1203</v>
      </c>
      <c r="J4218" t="s">
        <v>1204</v>
      </c>
      <c r="K4218" t="s">
        <v>1211</v>
      </c>
      <c r="L4218" t="s">
        <v>1212</v>
      </c>
      <c r="M4218" t="s">
        <v>1213</v>
      </c>
      <c r="N4218" t="s">
        <v>922</v>
      </c>
      <c r="O4218">
        <v>390</v>
      </c>
    </row>
    <row r="4219" spans="1:15" x14ac:dyDescent="0.35">
      <c r="A4219" s="189" t="str">
        <f t="shared" si="232"/>
        <v>May</v>
      </c>
      <c r="B4219" s="190" t="str">
        <f t="shared" si="233"/>
        <v>2024</v>
      </c>
      <c r="C4219" s="190" t="str">
        <f t="shared" si="234"/>
        <v>May-2024</v>
      </c>
      <c r="D4219" s="2">
        <v>45443</v>
      </c>
      <c r="E4219" t="s">
        <v>1175</v>
      </c>
      <c r="F4219" t="s">
        <v>1571</v>
      </c>
      <c r="G4219" t="s">
        <v>1176</v>
      </c>
      <c r="H4219" t="s">
        <v>681</v>
      </c>
      <c r="I4219" t="s">
        <v>1203</v>
      </c>
      <c r="J4219" t="s">
        <v>1204</v>
      </c>
      <c r="K4219" t="s">
        <v>1211</v>
      </c>
      <c r="L4219" t="s">
        <v>1212</v>
      </c>
      <c r="M4219" t="s">
        <v>1213</v>
      </c>
      <c r="N4219" t="s">
        <v>921</v>
      </c>
      <c r="O4219">
        <v>550</v>
      </c>
    </row>
    <row r="4220" spans="1:15" x14ac:dyDescent="0.35">
      <c r="A4220" s="189" t="str">
        <f t="shared" si="232"/>
        <v>May</v>
      </c>
      <c r="B4220" s="190" t="str">
        <f t="shared" si="233"/>
        <v>2024</v>
      </c>
      <c r="C4220" s="190" t="str">
        <f t="shared" si="234"/>
        <v>May-2024</v>
      </c>
      <c r="D4220" s="2">
        <v>45443</v>
      </c>
      <c r="E4220" t="s">
        <v>1175</v>
      </c>
      <c r="F4220" t="s">
        <v>1571</v>
      </c>
      <c r="G4220" t="s">
        <v>1176</v>
      </c>
      <c r="H4220" t="s">
        <v>681</v>
      </c>
      <c r="I4220" t="s">
        <v>1203</v>
      </c>
      <c r="J4220" t="s">
        <v>1204</v>
      </c>
      <c r="K4220" t="s">
        <v>1214</v>
      </c>
      <c r="L4220" t="s">
        <v>1215</v>
      </c>
      <c r="M4220" t="s">
        <v>1216</v>
      </c>
      <c r="N4220" t="s">
        <v>1528</v>
      </c>
      <c r="O4220">
        <v>115</v>
      </c>
    </row>
    <row r="4221" spans="1:15" x14ac:dyDescent="0.35">
      <c r="A4221" s="189" t="str">
        <f t="shared" si="232"/>
        <v>May</v>
      </c>
      <c r="B4221" s="190" t="str">
        <f t="shared" si="233"/>
        <v>2024</v>
      </c>
      <c r="C4221" s="190" t="str">
        <f t="shared" si="234"/>
        <v>May-2024</v>
      </c>
      <c r="D4221" s="2">
        <v>45443</v>
      </c>
      <c r="E4221" t="s">
        <v>1175</v>
      </c>
      <c r="F4221" t="s">
        <v>1571</v>
      </c>
      <c r="G4221" t="s">
        <v>1176</v>
      </c>
      <c r="H4221" t="s">
        <v>681</v>
      </c>
      <c r="I4221" t="s">
        <v>1203</v>
      </c>
      <c r="J4221" t="s">
        <v>1204</v>
      </c>
      <c r="K4221" t="s">
        <v>1214</v>
      </c>
      <c r="L4221" t="s">
        <v>1215</v>
      </c>
      <c r="M4221" t="s">
        <v>1216</v>
      </c>
      <c r="N4221" t="s">
        <v>1529</v>
      </c>
      <c r="O4221" t="s">
        <v>958</v>
      </c>
    </row>
    <row r="4222" spans="1:15" x14ac:dyDescent="0.35">
      <c r="A4222" s="189" t="str">
        <f t="shared" si="232"/>
        <v>May</v>
      </c>
      <c r="B4222" s="190" t="str">
        <f t="shared" si="233"/>
        <v>2024</v>
      </c>
      <c r="C4222" s="190" t="str">
        <f t="shared" si="234"/>
        <v>May-2024</v>
      </c>
      <c r="D4222" s="2">
        <v>45443</v>
      </c>
      <c r="E4222" t="s">
        <v>1175</v>
      </c>
      <c r="F4222" t="s">
        <v>1571</v>
      </c>
      <c r="G4222" t="s">
        <v>1176</v>
      </c>
      <c r="H4222" t="s">
        <v>681</v>
      </c>
      <c r="I4222" t="s">
        <v>1203</v>
      </c>
      <c r="J4222" t="s">
        <v>1204</v>
      </c>
      <c r="K4222" t="s">
        <v>1214</v>
      </c>
      <c r="L4222" t="s">
        <v>1215</v>
      </c>
      <c r="M4222" t="s">
        <v>1216</v>
      </c>
      <c r="N4222" t="s">
        <v>919</v>
      </c>
      <c r="O4222">
        <v>80</v>
      </c>
    </row>
    <row r="4223" spans="1:15" x14ac:dyDescent="0.35">
      <c r="A4223" s="189" t="str">
        <f t="shared" si="232"/>
        <v>May</v>
      </c>
      <c r="B4223" s="190" t="str">
        <f t="shared" si="233"/>
        <v>2024</v>
      </c>
      <c r="C4223" s="190" t="str">
        <f t="shared" si="234"/>
        <v>May-2024</v>
      </c>
      <c r="D4223" s="2">
        <v>45443</v>
      </c>
      <c r="E4223" t="s">
        <v>1175</v>
      </c>
      <c r="F4223" t="s">
        <v>1571</v>
      </c>
      <c r="G4223" t="s">
        <v>1176</v>
      </c>
      <c r="H4223" t="s">
        <v>681</v>
      </c>
      <c r="I4223" t="s">
        <v>1203</v>
      </c>
      <c r="J4223" t="s">
        <v>1204</v>
      </c>
      <c r="K4223" t="s">
        <v>1214</v>
      </c>
      <c r="L4223" t="s">
        <v>1215</v>
      </c>
      <c r="M4223" t="s">
        <v>1216</v>
      </c>
      <c r="N4223" t="s">
        <v>920</v>
      </c>
      <c r="O4223">
        <v>970</v>
      </c>
    </row>
    <row r="4224" spans="1:15" x14ac:dyDescent="0.35">
      <c r="A4224" s="189" t="str">
        <f t="shared" si="232"/>
        <v>May</v>
      </c>
      <c r="B4224" s="190" t="str">
        <f t="shared" si="233"/>
        <v>2024</v>
      </c>
      <c r="C4224" s="190" t="str">
        <f t="shared" si="234"/>
        <v>May-2024</v>
      </c>
      <c r="D4224" s="2">
        <v>45443</v>
      </c>
      <c r="E4224" t="s">
        <v>1175</v>
      </c>
      <c r="F4224" t="s">
        <v>1571</v>
      </c>
      <c r="G4224" t="s">
        <v>1176</v>
      </c>
      <c r="H4224" t="s">
        <v>681</v>
      </c>
      <c r="I4224" t="s">
        <v>1203</v>
      </c>
      <c r="J4224" t="s">
        <v>1204</v>
      </c>
      <c r="K4224" t="s">
        <v>1214</v>
      </c>
      <c r="L4224" t="s">
        <v>1215</v>
      </c>
      <c r="M4224" t="s">
        <v>1216</v>
      </c>
      <c r="N4224" t="s">
        <v>922</v>
      </c>
      <c r="O4224">
        <v>155</v>
      </c>
    </row>
    <row r="4225" spans="1:15" x14ac:dyDescent="0.35">
      <c r="A4225" s="189" t="str">
        <f t="shared" si="232"/>
        <v>May</v>
      </c>
      <c r="B4225" s="190" t="str">
        <f t="shared" si="233"/>
        <v>2024</v>
      </c>
      <c r="C4225" s="190" t="str">
        <f t="shared" si="234"/>
        <v>May-2024</v>
      </c>
      <c r="D4225" s="2">
        <v>45443</v>
      </c>
      <c r="E4225" t="s">
        <v>1175</v>
      </c>
      <c r="F4225" t="s">
        <v>1571</v>
      </c>
      <c r="G4225" t="s">
        <v>1176</v>
      </c>
      <c r="H4225" t="s">
        <v>681</v>
      </c>
      <c r="I4225" t="s">
        <v>1203</v>
      </c>
      <c r="J4225" t="s">
        <v>1204</v>
      </c>
      <c r="K4225" t="s">
        <v>1214</v>
      </c>
      <c r="L4225" t="s">
        <v>1215</v>
      </c>
      <c r="M4225" t="s">
        <v>1216</v>
      </c>
      <c r="N4225" t="s">
        <v>921</v>
      </c>
      <c r="O4225">
        <v>550</v>
      </c>
    </row>
    <row r="4226" spans="1:15" x14ac:dyDescent="0.35">
      <c r="A4226" s="189" t="str">
        <f t="shared" si="232"/>
        <v>May</v>
      </c>
      <c r="B4226" s="190" t="str">
        <f t="shared" si="233"/>
        <v>2024</v>
      </c>
      <c r="C4226" s="190" t="str">
        <f t="shared" si="234"/>
        <v>May-2024</v>
      </c>
      <c r="D4226" s="2">
        <v>45443</v>
      </c>
      <c r="E4226" t="s">
        <v>1175</v>
      </c>
      <c r="F4226" t="s">
        <v>1571</v>
      </c>
      <c r="G4226" t="s">
        <v>1176</v>
      </c>
      <c r="H4226" t="s">
        <v>681</v>
      </c>
      <c r="I4226" t="s">
        <v>1203</v>
      </c>
      <c r="J4226" t="s">
        <v>1204</v>
      </c>
      <c r="K4226" t="s">
        <v>1217</v>
      </c>
      <c r="L4226" t="s">
        <v>1218</v>
      </c>
      <c r="M4226" t="s">
        <v>1219</v>
      </c>
      <c r="N4226" t="s">
        <v>1528</v>
      </c>
      <c r="O4226">
        <v>35</v>
      </c>
    </row>
    <row r="4227" spans="1:15" x14ac:dyDescent="0.35">
      <c r="A4227" s="189" t="str">
        <f t="shared" ref="A4227:A4290" si="235">TEXT(D4227,"mmm")</f>
        <v>May</v>
      </c>
      <c r="B4227" s="190" t="str">
        <f t="shared" ref="B4227:B4290" si="236">TEXT(D4227,"yyyy")</f>
        <v>2024</v>
      </c>
      <c r="C4227" s="190" t="str">
        <f t="shared" ref="C4227:C4290" si="237">_xlfn.CONCAT(A4227&amp;"-"&amp;B4227)</f>
        <v>May-2024</v>
      </c>
      <c r="D4227" s="2">
        <v>45443</v>
      </c>
      <c r="E4227" t="s">
        <v>1175</v>
      </c>
      <c r="F4227" t="s">
        <v>1571</v>
      </c>
      <c r="G4227" t="s">
        <v>1176</v>
      </c>
      <c r="H4227" t="s">
        <v>681</v>
      </c>
      <c r="I4227" t="s">
        <v>1203</v>
      </c>
      <c r="J4227" t="s">
        <v>1204</v>
      </c>
      <c r="K4227" t="s">
        <v>1217</v>
      </c>
      <c r="L4227" t="s">
        <v>1218</v>
      </c>
      <c r="M4227" t="s">
        <v>1219</v>
      </c>
      <c r="N4227" t="s">
        <v>1529</v>
      </c>
      <c r="O4227" t="s">
        <v>958</v>
      </c>
    </row>
    <row r="4228" spans="1:15" x14ac:dyDescent="0.35">
      <c r="A4228" s="189" t="str">
        <f t="shared" si="235"/>
        <v>May</v>
      </c>
      <c r="B4228" s="190" t="str">
        <f t="shared" si="236"/>
        <v>2024</v>
      </c>
      <c r="C4228" s="190" t="str">
        <f t="shared" si="237"/>
        <v>May-2024</v>
      </c>
      <c r="D4228" s="2">
        <v>45443</v>
      </c>
      <c r="E4228" t="s">
        <v>1175</v>
      </c>
      <c r="F4228" t="s">
        <v>1571</v>
      </c>
      <c r="G4228" t="s">
        <v>1176</v>
      </c>
      <c r="H4228" t="s">
        <v>681</v>
      </c>
      <c r="I4228" t="s">
        <v>1203</v>
      </c>
      <c r="J4228" t="s">
        <v>1204</v>
      </c>
      <c r="K4228" t="s">
        <v>1217</v>
      </c>
      <c r="L4228" t="s">
        <v>1218</v>
      </c>
      <c r="M4228" t="s">
        <v>1219</v>
      </c>
      <c r="N4228" t="s">
        <v>919</v>
      </c>
      <c r="O4228">
        <v>145</v>
      </c>
    </row>
    <row r="4229" spans="1:15" x14ac:dyDescent="0.35">
      <c r="A4229" s="189" t="str">
        <f t="shared" si="235"/>
        <v>May</v>
      </c>
      <c r="B4229" s="190" t="str">
        <f t="shared" si="236"/>
        <v>2024</v>
      </c>
      <c r="C4229" s="190" t="str">
        <f t="shared" si="237"/>
        <v>May-2024</v>
      </c>
      <c r="D4229" s="2">
        <v>45443</v>
      </c>
      <c r="E4229" t="s">
        <v>1175</v>
      </c>
      <c r="F4229" t="s">
        <v>1571</v>
      </c>
      <c r="G4229" t="s">
        <v>1176</v>
      </c>
      <c r="H4229" t="s">
        <v>681</v>
      </c>
      <c r="I4229" t="s">
        <v>1203</v>
      </c>
      <c r="J4229" t="s">
        <v>1204</v>
      </c>
      <c r="K4229" t="s">
        <v>1217</v>
      </c>
      <c r="L4229" t="s">
        <v>1218</v>
      </c>
      <c r="M4229" t="s">
        <v>1219</v>
      </c>
      <c r="N4229" t="s">
        <v>920</v>
      </c>
      <c r="O4229">
        <v>1085</v>
      </c>
    </row>
    <row r="4230" spans="1:15" x14ac:dyDescent="0.35">
      <c r="A4230" s="189" t="str">
        <f t="shared" si="235"/>
        <v>May</v>
      </c>
      <c r="B4230" s="190" t="str">
        <f t="shared" si="236"/>
        <v>2024</v>
      </c>
      <c r="C4230" s="190" t="str">
        <f t="shared" si="237"/>
        <v>May-2024</v>
      </c>
      <c r="D4230" s="2">
        <v>45443</v>
      </c>
      <c r="E4230" t="s">
        <v>1175</v>
      </c>
      <c r="F4230" t="s">
        <v>1571</v>
      </c>
      <c r="G4230" t="s">
        <v>1176</v>
      </c>
      <c r="H4230" t="s">
        <v>681</v>
      </c>
      <c r="I4230" t="s">
        <v>1203</v>
      </c>
      <c r="J4230" t="s">
        <v>1204</v>
      </c>
      <c r="K4230" t="s">
        <v>1217</v>
      </c>
      <c r="L4230" t="s">
        <v>1218</v>
      </c>
      <c r="M4230" t="s">
        <v>1219</v>
      </c>
      <c r="N4230" t="s">
        <v>922</v>
      </c>
      <c r="O4230">
        <v>120</v>
      </c>
    </row>
    <row r="4231" spans="1:15" x14ac:dyDescent="0.35">
      <c r="A4231" s="189" t="str">
        <f t="shared" si="235"/>
        <v>May</v>
      </c>
      <c r="B4231" s="190" t="str">
        <f t="shared" si="236"/>
        <v>2024</v>
      </c>
      <c r="C4231" s="190" t="str">
        <f t="shared" si="237"/>
        <v>May-2024</v>
      </c>
      <c r="D4231" s="2">
        <v>45443</v>
      </c>
      <c r="E4231" t="s">
        <v>1175</v>
      </c>
      <c r="F4231" t="s">
        <v>1571</v>
      </c>
      <c r="G4231" t="s">
        <v>1176</v>
      </c>
      <c r="H4231" t="s">
        <v>681</v>
      </c>
      <c r="I4231" t="s">
        <v>1203</v>
      </c>
      <c r="J4231" t="s">
        <v>1204</v>
      </c>
      <c r="K4231" t="s">
        <v>1217</v>
      </c>
      <c r="L4231" t="s">
        <v>1218</v>
      </c>
      <c r="M4231" t="s">
        <v>1219</v>
      </c>
      <c r="N4231" t="s">
        <v>921</v>
      </c>
      <c r="O4231">
        <v>590</v>
      </c>
    </row>
    <row r="4232" spans="1:15" x14ac:dyDescent="0.35">
      <c r="A4232" s="189" t="str">
        <f t="shared" si="235"/>
        <v>May</v>
      </c>
      <c r="B4232" s="190" t="str">
        <f t="shared" si="236"/>
        <v>2024</v>
      </c>
      <c r="C4232" s="190" t="str">
        <f t="shared" si="237"/>
        <v>May-2024</v>
      </c>
      <c r="D4232" s="2">
        <v>45443</v>
      </c>
      <c r="E4232" t="s">
        <v>1175</v>
      </c>
      <c r="F4232" t="s">
        <v>1571</v>
      </c>
      <c r="G4232" t="s">
        <v>1176</v>
      </c>
      <c r="H4232" t="s">
        <v>681</v>
      </c>
      <c r="I4232" t="s">
        <v>1203</v>
      </c>
      <c r="J4232" t="s">
        <v>1204</v>
      </c>
      <c r="K4232" t="s">
        <v>1220</v>
      </c>
      <c r="L4232" t="s">
        <v>1221</v>
      </c>
      <c r="M4232" t="s">
        <v>1222</v>
      </c>
      <c r="N4232" t="s">
        <v>1528</v>
      </c>
      <c r="O4232">
        <v>50</v>
      </c>
    </row>
    <row r="4233" spans="1:15" x14ac:dyDescent="0.35">
      <c r="A4233" s="189" t="str">
        <f t="shared" si="235"/>
        <v>May</v>
      </c>
      <c r="B4233" s="190" t="str">
        <f t="shared" si="236"/>
        <v>2024</v>
      </c>
      <c r="C4233" s="190" t="str">
        <f t="shared" si="237"/>
        <v>May-2024</v>
      </c>
      <c r="D4233" s="2">
        <v>45443</v>
      </c>
      <c r="E4233" t="s">
        <v>1175</v>
      </c>
      <c r="F4233" t="s">
        <v>1571</v>
      </c>
      <c r="G4233" t="s">
        <v>1176</v>
      </c>
      <c r="H4233" t="s">
        <v>681</v>
      </c>
      <c r="I4233" t="s">
        <v>1203</v>
      </c>
      <c r="J4233" t="s">
        <v>1204</v>
      </c>
      <c r="K4233" t="s">
        <v>1220</v>
      </c>
      <c r="L4233" t="s">
        <v>1221</v>
      </c>
      <c r="M4233" t="s">
        <v>1222</v>
      </c>
      <c r="N4233" t="s">
        <v>1529</v>
      </c>
      <c r="O4233" t="s">
        <v>958</v>
      </c>
    </row>
    <row r="4234" spans="1:15" x14ac:dyDescent="0.35">
      <c r="A4234" s="189" t="str">
        <f t="shared" si="235"/>
        <v>May</v>
      </c>
      <c r="B4234" s="190" t="str">
        <f t="shared" si="236"/>
        <v>2024</v>
      </c>
      <c r="C4234" s="190" t="str">
        <f t="shared" si="237"/>
        <v>May-2024</v>
      </c>
      <c r="D4234" s="2">
        <v>45443</v>
      </c>
      <c r="E4234" t="s">
        <v>1175</v>
      </c>
      <c r="F4234" t="s">
        <v>1571</v>
      </c>
      <c r="G4234" t="s">
        <v>1176</v>
      </c>
      <c r="H4234" t="s">
        <v>681</v>
      </c>
      <c r="I4234" t="s">
        <v>1203</v>
      </c>
      <c r="J4234" t="s">
        <v>1204</v>
      </c>
      <c r="K4234" t="s">
        <v>1220</v>
      </c>
      <c r="L4234" t="s">
        <v>1221</v>
      </c>
      <c r="M4234" t="s">
        <v>1222</v>
      </c>
      <c r="N4234" t="s">
        <v>919</v>
      </c>
      <c r="O4234">
        <v>160</v>
      </c>
    </row>
    <row r="4235" spans="1:15" x14ac:dyDescent="0.35">
      <c r="A4235" s="189" t="str">
        <f t="shared" si="235"/>
        <v>May</v>
      </c>
      <c r="B4235" s="190" t="str">
        <f t="shared" si="236"/>
        <v>2024</v>
      </c>
      <c r="C4235" s="190" t="str">
        <f t="shared" si="237"/>
        <v>May-2024</v>
      </c>
      <c r="D4235" s="2">
        <v>45443</v>
      </c>
      <c r="E4235" t="s">
        <v>1175</v>
      </c>
      <c r="F4235" t="s">
        <v>1571</v>
      </c>
      <c r="G4235" t="s">
        <v>1176</v>
      </c>
      <c r="H4235" t="s">
        <v>681</v>
      </c>
      <c r="I4235" t="s">
        <v>1203</v>
      </c>
      <c r="J4235" t="s">
        <v>1204</v>
      </c>
      <c r="K4235" t="s">
        <v>1220</v>
      </c>
      <c r="L4235" t="s">
        <v>1221</v>
      </c>
      <c r="M4235" t="s">
        <v>1222</v>
      </c>
      <c r="N4235" t="s">
        <v>920</v>
      </c>
      <c r="O4235">
        <v>1600</v>
      </c>
    </row>
    <row r="4236" spans="1:15" x14ac:dyDescent="0.35">
      <c r="A4236" s="189" t="str">
        <f t="shared" si="235"/>
        <v>May</v>
      </c>
      <c r="B4236" s="190" t="str">
        <f t="shared" si="236"/>
        <v>2024</v>
      </c>
      <c r="C4236" s="190" t="str">
        <f t="shared" si="237"/>
        <v>May-2024</v>
      </c>
      <c r="D4236" s="2">
        <v>45443</v>
      </c>
      <c r="E4236" t="s">
        <v>1175</v>
      </c>
      <c r="F4236" t="s">
        <v>1571</v>
      </c>
      <c r="G4236" t="s">
        <v>1176</v>
      </c>
      <c r="H4236" t="s">
        <v>681</v>
      </c>
      <c r="I4236" t="s">
        <v>1203</v>
      </c>
      <c r="J4236" t="s">
        <v>1204</v>
      </c>
      <c r="K4236" t="s">
        <v>1220</v>
      </c>
      <c r="L4236" t="s">
        <v>1221</v>
      </c>
      <c r="M4236" t="s">
        <v>1222</v>
      </c>
      <c r="N4236" t="s">
        <v>922</v>
      </c>
      <c r="O4236">
        <v>510</v>
      </c>
    </row>
    <row r="4237" spans="1:15" x14ac:dyDescent="0.35">
      <c r="A4237" s="189" t="str">
        <f t="shared" si="235"/>
        <v>May</v>
      </c>
      <c r="B4237" s="190" t="str">
        <f t="shared" si="236"/>
        <v>2024</v>
      </c>
      <c r="C4237" s="190" t="str">
        <f t="shared" si="237"/>
        <v>May-2024</v>
      </c>
      <c r="D4237" s="2">
        <v>45443</v>
      </c>
      <c r="E4237" t="s">
        <v>1175</v>
      </c>
      <c r="F4237" t="s">
        <v>1571</v>
      </c>
      <c r="G4237" t="s">
        <v>1176</v>
      </c>
      <c r="H4237" t="s">
        <v>681</v>
      </c>
      <c r="I4237" t="s">
        <v>1203</v>
      </c>
      <c r="J4237" t="s">
        <v>1204</v>
      </c>
      <c r="K4237" t="s">
        <v>1220</v>
      </c>
      <c r="L4237" t="s">
        <v>1221</v>
      </c>
      <c r="M4237" t="s">
        <v>1222</v>
      </c>
      <c r="N4237" t="s">
        <v>921</v>
      </c>
      <c r="O4237">
        <v>910</v>
      </c>
    </row>
    <row r="4238" spans="1:15" x14ac:dyDescent="0.35">
      <c r="A4238" s="189" t="str">
        <f t="shared" si="235"/>
        <v>May</v>
      </c>
      <c r="B4238" s="190" t="str">
        <f t="shared" si="236"/>
        <v>2024</v>
      </c>
      <c r="C4238" s="190" t="str">
        <f t="shared" si="237"/>
        <v>May-2024</v>
      </c>
      <c r="D4238" s="2">
        <v>45443</v>
      </c>
      <c r="E4238" t="s">
        <v>1175</v>
      </c>
      <c r="F4238" t="s">
        <v>1571</v>
      </c>
      <c r="G4238" t="s">
        <v>1176</v>
      </c>
      <c r="H4238" t="s">
        <v>681</v>
      </c>
      <c r="I4238" t="s">
        <v>1203</v>
      </c>
      <c r="J4238" t="s">
        <v>1204</v>
      </c>
      <c r="K4238" t="s">
        <v>1223</v>
      </c>
      <c r="L4238" t="s">
        <v>1224</v>
      </c>
      <c r="M4238" t="s">
        <v>1225</v>
      </c>
      <c r="N4238" t="s">
        <v>1528</v>
      </c>
      <c r="O4238">
        <v>55</v>
      </c>
    </row>
    <row r="4239" spans="1:15" x14ac:dyDescent="0.35">
      <c r="A4239" s="189" t="str">
        <f t="shared" si="235"/>
        <v>May</v>
      </c>
      <c r="B4239" s="190" t="str">
        <f t="shared" si="236"/>
        <v>2024</v>
      </c>
      <c r="C4239" s="190" t="str">
        <f t="shared" si="237"/>
        <v>May-2024</v>
      </c>
      <c r="D4239" s="2">
        <v>45443</v>
      </c>
      <c r="E4239" t="s">
        <v>1175</v>
      </c>
      <c r="F4239" t="s">
        <v>1571</v>
      </c>
      <c r="G4239" t="s">
        <v>1176</v>
      </c>
      <c r="H4239" t="s">
        <v>681</v>
      </c>
      <c r="I4239" t="s">
        <v>1203</v>
      </c>
      <c r="J4239" t="s">
        <v>1204</v>
      </c>
      <c r="K4239" t="s">
        <v>1223</v>
      </c>
      <c r="L4239" t="s">
        <v>1224</v>
      </c>
      <c r="M4239" t="s">
        <v>1225</v>
      </c>
      <c r="N4239" t="s">
        <v>1529</v>
      </c>
      <c r="O4239" t="s">
        <v>958</v>
      </c>
    </row>
    <row r="4240" spans="1:15" x14ac:dyDescent="0.35">
      <c r="A4240" s="189" t="str">
        <f t="shared" si="235"/>
        <v>May</v>
      </c>
      <c r="B4240" s="190" t="str">
        <f t="shared" si="236"/>
        <v>2024</v>
      </c>
      <c r="C4240" s="190" t="str">
        <f t="shared" si="237"/>
        <v>May-2024</v>
      </c>
      <c r="D4240" s="2">
        <v>45443</v>
      </c>
      <c r="E4240" t="s">
        <v>1175</v>
      </c>
      <c r="F4240" t="s">
        <v>1571</v>
      </c>
      <c r="G4240" t="s">
        <v>1176</v>
      </c>
      <c r="H4240" t="s">
        <v>681</v>
      </c>
      <c r="I4240" t="s">
        <v>1203</v>
      </c>
      <c r="J4240" t="s">
        <v>1204</v>
      </c>
      <c r="K4240" t="s">
        <v>1223</v>
      </c>
      <c r="L4240" t="s">
        <v>1224</v>
      </c>
      <c r="M4240" t="s">
        <v>1225</v>
      </c>
      <c r="N4240" t="s">
        <v>919</v>
      </c>
      <c r="O4240">
        <v>45</v>
      </c>
    </row>
    <row r="4241" spans="1:15" x14ac:dyDescent="0.35">
      <c r="A4241" s="189" t="str">
        <f t="shared" si="235"/>
        <v>May</v>
      </c>
      <c r="B4241" s="190" t="str">
        <f t="shared" si="236"/>
        <v>2024</v>
      </c>
      <c r="C4241" s="190" t="str">
        <f t="shared" si="237"/>
        <v>May-2024</v>
      </c>
      <c r="D4241" s="2">
        <v>45443</v>
      </c>
      <c r="E4241" t="s">
        <v>1175</v>
      </c>
      <c r="F4241" t="s">
        <v>1571</v>
      </c>
      <c r="G4241" t="s">
        <v>1176</v>
      </c>
      <c r="H4241" t="s">
        <v>681</v>
      </c>
      <c r="I4241" t="s">
        <v>1203</v>
      </c>
      <c r="J4241" t="s">
        <v>1204</v>
      </c>
      <c r="K4241" t="s">
        <v>1223</v>
      </c>
      <c r="L4241" t="s">
        <v>1224</v>
      </c>
      <c r="M4241" t="s">
        <v>1225</v>
      </c>
      <c r="N4241" t="s">
        <v>920</v>
      </c>
      <c r="O4241">
        <v>745</v>
      </c>
    </row>
    <row r="4242" spans="1:15" x14ac:dyDescent="0.35">
      <c r="A4242" s="189" t="str">
        <f t="shared" si="235"/>
        <v>May</v>
      </c>
      <c r="B4242" s="190" t="str">
        <f t="shared" si="236"/>
        <v>2024</v>
      </c>
      <c r="C4242" s="190" t="str">
        <f t="shared" si="237"/>
        <v>May-2024</v>
      </c>
      <c r="D4242" s="2">
        <v>45443</v>
      </c>
      <c r="E4242" t="s">
        <v>1175</v>
      </c>
      <c r="F4242" t="s">
        <v>1571</v>
      </c>
      <c r="G4242" t="s">
        <v>1176</v>
      </c>
      <c r="H4242" t="s">
        <v>681</v>
      </c>
      <c r="I4242" t="s">
        <v>1203</v>
      </c>
      <c r="J4242" t="s">
        <v>1204</v>
      </c>
      <c r="K4242" t="s">
        <v>1223</v>
      </c>
      <c r="L4242" t="s">
        <v>1224</v>
      </c>
      <c r="M4242" t="s">
        <v>1225</v>
      </c>
      <c r="N4242" t="s">
        <v>922</v>
      </c>
      <c r="O4242">
        <v>320</v>
      </c>
    </row>
    <row r="4243" spans="1:15" x14ac:dyDescent="0.35">
      <c r="A4243" s="189" t="str">
        <f t="shared" si="235"/>
        <v>May</v>
      </c>
      <c r="B4243" s="190" t="str">
        <f t="shared" si="236"/>
        <v>2024</v>
      </c>
      <c r="C4243" s="190" t="str">
        <f t="shared" si="237"/>
        <v>May-2024</v>
      </c>
      <c r="D4243" s="2">
        <v>45443</v>
      </c>
      <c r="E4243" t="s">
        <v>1175</v>
      </c>
      <c r="F4243" t="s">
        <v>1571</v>
      </c>
      <c r="G4243" t="s">
        <v>1176</v>
      </c>
      <c r="H4243" t="s">
        <v>681</v>
      </c>
      <c r="I4243" t="s">
        <v>1203</v>
      </c>
      <c r="J4243" t="s">
        <v>1204</v>
      </c>
      <c r="K4243" t="s">
        <v>1223</v>
      </c>
      <c r="L4243" t="s">
        <v>1224</v>
      </c>
      <c r="M4243" t="s">
        <v>1225</v>
      </c>
      <c r="N4243" t="s">
        <v>921</v>
      </c>
      <c r="O4243">
        <v>575</v>
      </c>
    </row>
    <row r="4244" spans="1:15" x14ac:dyDescent="0.35">
      <c r="A4244" s="189" t="str">
        <f t="shared" si="235"/>
        <v>May</v>
      </c>
      <c r="B4244" s="190" t="str">
        <f t="shared" si="236"/>
        <v>2024</v>
      </c>
      <c r="C4244" s="190" t="str">
        <f t="shared" si="237"/>
        <v>May-2024</v>
      </c>
      <c r="D4244" s="2">
        <v>45443</v>
      </c>
      <c r="E4244" t="s">
        <v>1175</v>
      </c>
      <c r="F4244" t="s">
        <v>1571</v>
      </c>
      <c r="G4244" t="s">
        <v>1176</v>
      </c>
      <c r="H4244" t="s">
        <v>681</v>
      </c>
      <c r="I4244" t="s">
        <v>1203</v>
      </c>
      <c r="J4244" t="s">
        <v>1204</v>
      </c>
      <c r="K4244" t="s">
        <v>1226</v>
      </c>
      <c r="L4244" t="s">
        <v>1227</v>
      </c>
      <c r="M4244" t="s">
        <v>1228</v>
      </c>
      <c r="N4244" t="s">
        <v>1528</v>
      </c>
      <c r="O4244">
        <v>40</v>
      </c>
    </row>
    <row r="4245" spans="1:15" x14ac:dyDescent="0.35">
      <c r="A4245" s="189" t="str">
        <f t="shared" si="235"/>
        <v>May</v>
      </c>
      <c r="B4245" s="190" t="str">
        <f t="shared" si="236"/>
        <v>2024</v>
      </c>
      <c r="C4245" s="190" t="str">
        <f t="shared" si="237"/>
        <v>May-2024</v>
      </c>
      <c r="D4245" s="2">
        <v>45443</v>
      </c>
      <c r="E4245" t="s">
        <v>1175</v>
      </c>
      <c r="F4245" t="s">
        <v>1571</v>
      </c>
      <c r="G4245" t="s">
        <v>1176</v>
      </c>
      <c r="H4245" t="s">
        <v>681</v>
      </c>
      <c r="I4245" t="s">
        <v>1203</v>
      </c>
      <c r="J4245" t="s">
        <v>1204</v>
      </c>
      <c r="K4245" t="s">
        <v>1226</v>
      </c>
      <c r="L4245" t="s">
        <v>1227</v>
      </c>
      <c r="M4245" t="s">
        <v>1228</v>
      </c>
      <c r="N4245" t="s">
        <v>1529</v>
      </c>
      <c r="O4245" t="s">
        <v>958</v>
      </c>
    </row>
    <row r="4246" spans="1:15" x14ac:dyDescent="0.35">
      <c r="A4246" s="189" t="str">
        <f t="shared" si="235"/>
        <v>May</v>
      </c>
      <c r="B4246" s="190" t="str">
        <f t="shared" si="236"/>
        <v>2024</v>
      </c>
      <c r="C4246" s="190" t="str">
        <f t="shared" si="237"/>
        <v>May-2024</v>
      </c>
      <c r="D4246" s="2">
        <v>45443</v>
      </c>
      <c r="E4246" t="s">
        <v>1175</v>
      </c>
      <c r="F4246" t="s">
        <v>1571</v>
      </c>
      <c r="G4246" t="s">
        <v>1176</v>
      </c>
      <c r="H4246" t="s">
        <v>681</v>
      </c>
      <c r="I4246" t="s">
        <v>1203</v>
      </c>
      <c r="J4246" t="s">
        <v>1204</v>
      </c>
      <c r="K4246" t="s">
        <v>1226</v>
      </c>
      <c r="L4246" t="s">
        <v>1227</v>
      </c>
      <c r="M4246" t="s">
        <v>1228</v>
      </c>
      <c r="N4246" t="s">
        <v>919</v>
      </c>
      <c r="O4246">
        <v>125</v>
      </c>
    </row>
    <row r="4247" spans="1:15" x14ac:dyDescent="0.35">
      <c r="A4247" s="189" t="str">
        <f t="shared" si="235"/>
        <v>May</v>
      </c>
      <c r="B4247" s="190" t="str">
        <f t="shared" si="236"/>
        <v>2024</v>
      </c>
      <c r="C4247" s="190" t="str">
        <f t="shared" si="237"/>
        <v>May-2024</v>
      </c>
      <c r="D4247" s="2">
        <v>45443</v>
      </c>
      <c r="E4247" t="s">
        <v>1175</v>
      </c>
      <c r="F4247" t="s">
        <v>1571</v>
      </c>
      <c r="G4247" t="s">
        <v>1176</v>
      </c>
      <c r="H4247" t="s">
        <v>681</v>
      </c>
      <c r="I4247" t="s">
        <v>1203</v>
      </c>
      <c r="J4247" t="s">
        <v>1204</v>
      </c>
      <c r="K4247" t="s">
        <v>1226</v>
      </c>
      <c r="L4247" t="s">
        <v>1227</v>
      </c>
      <c r="M4247" t="s">
        <v>1228</v>
      </c>
      <c r="N4247" t="s">
        <v>920</v>
      </c>
      <c r="O4247">
        <v>1125</v>
      </c>
    </row>
    <row r="4248" spans="1:15" x14ac:dyDescent="0.35">
      <c r="A4248" s="189" t="str">
        <f t="shared" si="235"/>
        <v>May</v>
      </c>
      <c r="B4248" s="190" t="str">
        <f t="shared" si="236"/>
        <v>2024</v>
      </c>
      <c r="C4248" s="190" t="str">
        <f t="shared" si="237"/>
        <v>May-2024</v>
      </c>
      <c r="D4248" s="2">
        <v>45443</v>
      </c>
      <c r="E4248" t="s">
        <v>1175</v>
      </c>
      <c r="F4248" t="s">
        <v>1571</v>
      </c>
      <c r="G4248" t="s">
        <v>1176</v>
      </c>
      <c r="H4248" t="s">
        <v>681</v>
      </c>
      <c r="I4248" t="s">
        <v>1203</v>
      </c>
      <c r="J4248" t="s">
        <v>1204</v>
      </c>
      <c r="K4248" t="s">
        <v>1226</v>
      </c>
      <c r="L4248" t="s">
        <v>1227</v>
      </c>
      <c r="M4248" t="s">
        <v>1228</v>
      </c>
      <c r="N4248" t="s">
        <v>922</v>
      </c>
      <c r="O4248">
        <v>140</v>
      </c>
    </row>
    <row r="4249" spans="1:15" x14ac:dyDescent="0.35">
      <c r="A4249" s="189" t="str">
        <f t="shared" si="235"/>
        <v>May</v>
      </c>
      <c r="B4249" s="190" t="str">
        <f t="shared" si="236"/>
        <v>2024</v>
      </c>
      <c r="C4249" s="190" t="str">
        <f t="shared" si="237"/>
        <v>May-2024</v>
      </c>
      <c r="D4249" s="2">
        <v>45443</v>
      </c>
      <c r="E4249" t="s">
        <v>1175</v>
      </c>
      <c r="F4249" t="s">
        <v>1571</v>
      </c>
      <c r="G4249" t="s">
        <v>1176</v>
      </c>
      <c r="H4249" t="s">
        <v>681</v>
      </c>
      <c r="I4249" t="s">
        <v>1203</v>
      </c>
      <c r="J4249" t="s">
        <v>1204</v>
      </c>
      <c r="K4249" t="s">
        <v>1226</v>
      </c>
      <c r="L4249" t="s">
        <v>1227</v>
      </c>
      <c r="M4249" t="s">
        <v>1228</v>
      </c>
      <c r="N4249" t="s">
        <v>921</v>
      </c>
      <c r="O4249">
        <v>510</v>
      </c>
    </row>
    <row r="4250" spans="1:15" x14ac:dyDescent="0.35">
      <c r="A4250" s="189" t="str">
        <f t="shared" si="235"/>
        <v>May</v>
      </c>
      <c r="B4250" s="190" t="str">
        <f t="shared" si="236"/>
        <v>2024</v>
      </c>
      <c r="C4250" s="190" t="str">
        <f t="shared" si="237"/>
        <v>May-2024</v>
      </c>
      <c r="D4250" s="2">
        <v>45443</v>
      </c>
      <c r="E4250" t="s">
        <v>1175</v>
      </c>
      <c r="F4250" t="s">
        <v>1571</v>
      </c>
      <c r="G4250" t="s">
        <v>1176</v>
      </c>
      <c r="H4250" t="s">
        <v>681</v>
      </c>
      <c r="I4250" t="s">
        <v>1203</v>
      </c>
      <c r="J4250" t="s">
        <v>1204</v>
      </c>
      <c r="K4250" t="s">
        <v>1229</v>
      </c>
      <c r="L4250" t="s">
        <v>1230</v>
      </c>
      <c r="M4250" t="s">
        <v>1231</v>
      </c>
      <c r="N4250" t="s">
        <v>1528</v>
      </c>
      <c r="O4250">
        <v>75</v>
      </c>
    </row>
    <row r="4251" spans="1:15" x14ac:dyDescent="0.35">
      <c r="A4251" s="189" t="str">
        <f t="shared" si="235"/>
        <v>May</v>
      </c>
      <c r="B4251" s="190" t="str">
        <f t="shared" si="236"/>
        <v>2024</v>
      </c>
      <c r="C4251" s="190" t="str">
        <f t="shared" si="237"/>
        <v>May-2024</v>
      </c>
      <c r="D4251" s="2">
        <v>45443</v>
      </c>
      <c r="E4251" t="s">
        <v>1175</v>
      </c>
      <c r="F4251" t="s">
        <v>1571</v>
      </c>
      <c r="G4251" t="s">
        <v>1176</v>
      </c>
      <c r="H4251" t="s">
        <v>681</v>
      </c>
      <c r="I4251" t="s">
        <v>1203</v>
      </c>
      <c r="J4251" t="s">
        <v>1204</v>
      </c>
      <c r="K4251" t="s">
        <v>1229</v>
      </c>
      <c r="L4251" t="s">
        <v>1230</v>
      </c>
      <c r="M4251" t="s">
        <v>1231</v>
      </c>
      <c r="N4251" t="s">
        <v>1529</v>
      </c>
      <c r="O4251" t="s">
        <v>958</v>
      </c>
    </row>
    <row r="4252" spans="1:15" x14ac:dyDescent="0.35">
      <c r="A4252" s="189" t="str">
        <f t="shared" si="235"/>
        <v>May</v>
      </c>
      <c r="B4252" s="190" t="str">
        <f t="shared" si="236"/>
        <v>2024</v>
      </c>
      <c r="C4252" s="190" t="str">
        <f t="shared" si="237"/>
        <v>May-2024</v>
      </c>
      <c r="D4252" s="2">
        <v>45443</v>
      </c>
      <c r="E4252" t="s">
        <v>1175</v>
      </c>
      <c r="F4252" t="s">
        <v>1571</v>
      </c>
      <c r="G4252" t="s">
        <v>1176</v>
      </c>
      <c r="H4252" t="s">
        <v>681</v>
      </c>
      <c r="I4252" t="s">
        <v>1203</v>
      </c>
      <c r="J4252" t="s">
        <v>1204</v>
      </c>
      <c r="K4252" t="s">
        <v>1229</v>
      </c>
      <c r="L4252" t="s">
        <v>1230</v>
      </c>
      <c r="M4252" t="s">
        <v>1231</v>
      </c>
      <c r="N4252" t="s">
        <v>919</v>
      </c>
      <c r="O4252">
        <v>220</v>
      </c>
    </row>
    <row r="4253" spans="1:15" x14ac:dyDescent="0.35">
      <c r="A4253" s="189" t="str">
        <f t="shared" si="235"/>
        <v>May</v>
      </c>
      <c r="B4253" s="190" t="str">
        <f t="shared" si="236"/>
        <v>2024</v>
      </c>
      <c r="C4253" s="190" t="str">
        <f t="shared" si="237"/>
        <v>May-2024</v>
      </c>
      <c r="D4253" s="2">
        <v>45443</v>
      </c>
      <c r="E4253" t="s">
        <v>1175</v>
      </c>
      <c r="F4253" t="s">
        <v>1571</v>
      </c>
      <c r="G4253" t="s">
        <v>1176</v>
      </c>
      <c r="H4253" t="s">
        <v>681</v>
      </c>
      <c r="I4253" t="s">
        <v>1203</v>
      </c>
      <c r="J4253" t="s">
        <v>1204</v>
      </c>
      <c r="K4253" t="s">
        <v>1229</v>
      </c>
      <c r="L4253" t="s">
        <v>1230</v>
      </c>
      <c r="M4253" t="s">
        <v>1231</v>
      </c>
      <c r="N4253" t="s">
        <v>920</v>
      </c>
      <c r="O4253">
        <v>1275</v>
      </c>
    </row>
    <row r="4254" spans="1:15" x14ac:dyDescent="0.35">
      <c r="A4254" s="189" t="str">
        <f t="shared" si="235"/>
        <v>May</v>
      </c>
      <c r="B4254" s="190" t="str">
        <f t="shared" si="236"/>
        <v>2024</v>
      </c>
      <c r="C4254" s="190" t="str">
        <f t="shared" si="237"/>
        <v>May-2024</v>
      </c>
      <c r="D4254" s="2">
        <v>45443</v>
      </c>
      <c r="E4254" t="s">
        <v>1175</v>
      </c>
      <c r="F4254" t="s">
        <v>1571</v>
      </c>
      <c r="G4254" t="s">
        <v>1176</v>
      </c>
      <c r="H4254" t="s">
        <v>681</v>
      </c>
      <c r="I4254" t="s">
        <v>1203</v>
      </c>
      <c r="J4254" t="s">
        <v>1204</v>
      </c>
      <c r="K4254" t="s">
        <v>1229</v>
      </c>
      <c r="L4254" t="s">
        <v>1230</v>
      </c>
      <c r="M4254" t="s">
        <v>1231</v>
      </c>
      <c r="N4254" t="s">
        <v>922</v>
      </c>
      <c r="O4254">
        <v>635</v>
      </c>
    </row>
    <row r="4255" spans="1:15" x14ac:dyDescent="0.35">
      <c r="A4255" s="189" t="str">
        <f t="shared" si="235"/>
        <v>May</v>
      </c>
      <c r="B4255" s="190" t="str">
        <f t="shared" si="236"/>
        <v>2024</v>
      </c>
      <c r="C4255" s="190" t="str">
        <f t="shared" si="237"/>
        <v>May-2024</v>
      </c>
      <c r="D4255" s="2">
        <v>45443</v>
      </c>
      <c r="E4255" t="s">
        <v>1175</v>
      </c>
      <c r="F4255" t="s">
        <v>1571</v>
      </c>
      <c r="G4255" t="s">
        <v>1176</v>
      </c>
      <c r="H4255" t="s">
        <v>681</v>
      </c>
      <c r="I4255" t="s">
        <v>1203</v>
      </c>
      <c r="J4255" t="s">
        <v>1204</v>
      </c>
      <c r="K4255" t="s">
        <v>1229</v>
      </c>
      <c r="L4255" t="s">
        <v>1230</v>
      </c>
      <c r="M4255" t="s">
        <v>1231</v>
      </c>
      <c r="N4255" t="s">
        <v>921</v>
      </c>
      <c r="O4255">
        <v>840</v>
      </c>
    </row>
    <row r="4256" spans="1:15" x14ac:dyDescent="0.35">
      <c r="A4256" s="189" t="str">
        <f t="shared" si="235"/>
        <v>May</v>
      </c>
      <c r="B4256" s="190" t="str">
        <f t="shared" si="236"/>
        <v>2024</v>
      </c>
      <c r="C4256" s="190" t="str">
        <f t="shared" si="237"/>
        <v>May-2024</v>
      </c>
      <c r="D4256" s="2">
        <v>45443</v>
      </c>
      <c r="E4256" t="s">
        <v>1175</v>
      </c>
      <c r="F4256" t="s">
        <v>1571</v>
      </c>
      <c r="G4256" t="s">
        <v>1176</v>
      </c>
      <c r="H4256" t="s">
        <v>681</v>
      </c>
      <c r="I4256" t="s">
        <v>1203</v>
      </c>
      <c r="J4256" t="s">
        <v>1204</v>
      </c>
      <c r="K4256" t="s">
        <v>1232</v>
      </c>
      <c r="L4256" t="s">
        <v>1233</v>
      </c>
      <c r="M4256" t="s">
        <v>1234</v>
      </c>
      <c r="N4256" t="s">
        <v>1528</v>
      </c>
      <c r="O4256">
        <v>125</v>
      </c>
    </row>
    <row r="4257" spans="1:15" x14ac:dyDescent="0.35">
      <c r="A4257" s="189" t="str">
        <f t="shared" si="235"/>
        <v>May</v>
      </c>
      <c r="B4257" s="190" t="str">
        <f t="shared" si="236"/>
        <v>2024</v>
      </c>
      <c r="C4257" s="190" t="str">
        <f t="shared" si="237"/>
        <v>May-2024</v>
      </c>
      <c r="D4257" s="2">
        <v>45443</v>
      </c>
      <c r="E4257" t="s">
        <v>1175</v>
      </c>
      <c r="F4257" t="s">
        <v>1571</v>
      </c>
      <c r="G4257" t="s">
        <v>1176</v>
      </c>
      <c r="H4257" t="s">
        <v>681</v>
      </c>
      <c r="I4257" t="s">
        <v>1203</v>
      </c>
      <c r="J4257" t="s">
        <v>1204</v>
      </c>
      <c r="K4257" t="s">
        <v>1232</v>
      </c>
      <c r="L4257" t="s">
        <v>1233</v>
      </c>
      <c r="M4257" t="s">
        <v>1234</v>
      </c>
      <c r="N4257" t="s">
        <v>1529</v>
      </c>
      <c r="O4257" t="s">
        <v>958</v>
      </c>
    </row>
    <row r="4258" spans="1:15" x14ac:dyDescent="0.35">
      <c r="A4258" s="189" t="str">
        <f t="shared" si="235"/>
        <v>May</v>
      </c>
      <c r="B4258" s="190" t="str">
        <f t="shared" si="236"/>
        <v>2024</v>
      </c>
      <c r="C4258" s="190" t="str">
        <f t="shared" si="237"/>
        <v>May-2024</v>
      </c>
      <c r="D4258" s="2">
        <v>45443</v>
      </c>
      <c r="E4258" t="s">
        <v>1175</v>
      </c>
      <c r="F4258" t="s">
        <v>1571</v>
      </c>
      <c r="G4258" t="s">
        <v>1176</v>
      </c>
      <c r="H4258" t="s">
        <v>681</v>
      </c>
      <c r="I4258" t="s">
        <v>1203</v>
      </c>
      <c r="J4258" t="s">
        <v>1204</v>
      </c>
      <c r="K4258" t="s">
        <v>1232</v>
      </c>
      <c r="L4258" t="s">
        <v>1233</v>
      </c>
      <c r="M4258" t="s">
        <v>1234</v>
      </c>
      <c r="N4258" t="s">
        <v>919</v>
      </c>
      <c r="O4258">
        <v>195</v>
      </c>
    </row>
    <row r="4259" spans="1:15" x14ac:dyDescent="0.35">
      <c r="A4259" s="189" t="str">
        <f t="shared" si="235"/>
        <v>May</v>
      </c>
      <c r="B4259" s="190" t="str">
        <f t="shared" si="236"/>
        <v>2024</v>
      </c>
      <c r="C4259" s="190" t="str">
        <f t="shared" si="237"/>
        <v>May-2024</v>
      </c>
      <c r="D4259" s="2">
        <v>45443</v>
      </c>
      <c r="E4259" t="s">
        <v>1175</v>
      </c>
      <c r="F4259" t="s">
        <v>1571</v>
      </c>
      <c r="G4259" t="s">
        <v>1176</v>
      </c>
      <c r="H4259" t="s">
        <v>681</v>
      </c>
      <c r="I4259" t="s">
        <v>1203</v>
      </c>
      <c r="J4259" t="s">
        <v>1204</v>
      </c>
      <c r="K4259" t="s">
        <v>1232</v>
      </c>
      <c r="L4259" t="s">
        <v>1233</v>
      </c>
      <c r="M4259" t="s">
        <v>1234</v>
      </c>
      <c r="N4259" t="s">
        <v>920</v>
      </c>
      <c r="O4259">
        <v>1505</v>
      </c>
    </row>
    <row r="4260" spans="1:15" x14ac:dyDescent="0.35">
      <c r="A4260" s="189" t="str">
        <f t="shared" si="235"/>
        <v>May</v>
      </c>
      <c r="B4260" s="190" t="str">
        <f t="shared" si="236"/>
        <v>2024</v>
      </c>
      <c r="C4260" s="190" t="str">
        <f t="shared" si="237"/>
        <v>May-2024</v>
      </c>
      <c r="D4260" s="2">
        <v>45443</v>
      </c>
      <c r="E4260" t="s">
        <v>1175</v>
      </c>
      <c r="F4260" t="s">
        <v>1571</v>
      </c>
      <c r="G4260" t="s">
        <v>1176</v>
      </c>
      <c r="H4260" t="s">
        <v>681</v>
      </c>
      <c r="I4260" t="s">
        <v>1203</v>
      </c>
      <c r="J4260" t="s">
        <v>1204</v>
      </c>
      <c r="K4260" t="s">
        <v>1232</v>
      </c>
      <c r="L4260" t="s">
        <v>1233</v>
      </c>
      <c r="M4260" t="s">
        <v>1234</v>
      </c>
      <c r="N4260" t="s">
        <v>922</v>
      </c>
      <c r="O4260">
        <v>540</v>
      </c>
    </row>
    <row r="4261" spans="1:15" x14ac:dyDescent="0.35">
      <c r="A4261" s="189" t="str">
        <f t="shared" si="235"/>
        <v>May</v>
      </c>
      <c r="B4261" s="190" t="str">
        <f t="shared" si="236"/>
        <v>2024</v>
      </c>
      <c r="C4261" s="190" t="str">
        <f t="shared" si="237"/>
        <v>May-2024</v>
      </c>
      <c r="D4261" s="2">
        <v>45443</v>
      </c>
      <c r="E4261" t="s">
        <v>1175</v>
      </c>
      <c r="F4261" t="s">
        <v>1571</v>
      </c>
      <c r="G4261" t="s">
        <v>1176</v>
      </c>
      <c r="H4261" t="s">
        <v>681</v>
      </c>
      <c r="I4261" t="s">
        <v>1203</v>
      </c>
      <c r="J4261" t="s">
        <v>1204</v>
      </c>
      <c r="K4261" t="s">
        <v>1232</v>
      </c>
      <c r="L4261" t="s">
        <v>1233</v>
      </c>
      <c r="M4261" t="s">
        <v>1234</v>
      </c>
      <c r="N4261" t="s">
        <v>921</v>
      </c>
      <c r="O4261">
        <v>515</v>
      </c>
    </row>
    <row r="4262" spans="1:15" x14ac:dyDescent="0.35">
      <c r="A4262" s="189" t="str">
        <f t="shared" si="235"/>
        <v>May</v>
      </c>
      <c r="B4262" s="190" t="str">
        <f t="shared" si="236"/>
        <v>2024</v>
      </c>
      <c r="C4262" s="190" t="str">
        <f t="shared" si="237"/>
        <v>May-2024</v>
      </c>
      <c r="D4262" s="2">
        <v>45443</v>
      </c>
      <c r="E4262" t="s">
        <v>1175</v>
      </c>
      <c r="F4262" t="s">
        <v>1571</v>
      </c>
      <c r="G4262" t="s">
        <v>1176</v>
      </c>
      <c r="H4262" t="s">
        <v>698</v>
      </c>
      <c r="I4262" t="s">
        <v>1235</v>
      </c>
      <c r="J4262" t="s">
        <v>1236</v>
      </c>
      <c r="K4262" t="s">
        <v>1237</v>
      </c>
      <c r="L4262" t="s">
        <v>1238</v>
      </c>
      <c r="M4262" t="s">
        <v>1239</v>
      </c>
      <c r="N4262" t="s">
        <v>1528</v>
      </c>
      <c r="O4262">
        <v>20</v>
      </c>
    </row>
    <row r="4263" spans="1:15" x14ac:dyDescent="0.35">
      <c r="A4263" s="189" t="str">
        <f t="shared" si="235"/>
        <v>May</v>
      </c>
      <c r="B4263" s="190" t="str">
        <f t="shared" si="236"/>
        <v>2024</v>
      </c>
      <c r="C4263" s="190" t="str">
        <f t="shared" si="237"/>
        <v>May-2024</v>
      </c>
      <c r="D4263" s="2">
        <v>45443</v>
      </c>
      <c r="E4263" t="s">
        <v>1175</v>
      </c>
      <c r="F4263" t="s">
        <v>1571</v>
      </c>
      <c r="G4263" t="s">
        <v>1176</v>
      </c>
      <c r="H4263" t="s">
        <v>698</v>
      </c>
      <c r="I4263" t="s">
        <v>1235</v>
      </c>
      <c r="J4263" t="s">
        <v>1236</v>
      </c>
      <c r="K4263" t="s">
        <v>1237</v>
      </c>
      <c r="L4263" t="s">
        <v>1238</v>
      </c>
      <c r="M4263" t="s">
        <v>1239</v>
      </c>
      <c r="N4263" t="s">
        <v>1529</v>
      </c>
      <c r="O4263" t="s">
        <v>958</v>
      </c>
    </row>
    <row r="4264" spans="1:15" x14ac:dyDescent="0.35">
      <c r="A4264" s="189" t="str">
        <f t="shared" si="235"/>
        <v>May</v>
      </c>
      <c r="B4264" s="190" t="str">
        <f t="shared" si="236"/>
        <v>2024</v>
      </c>
      <c r="C4264" s="190" t="str">
        <f t="shared" si="237"/>
        <v>May-2024</v>
      </c>
      <c r="D4264" s="2">
        <v>45443</v>
      </c>
      <c r="E4264" t="s">
        <v>1175</v>
      </c>
      <c r="F4264" t="s">
        <v>1571</v>
      </c>
      <c r="G4264" t="s">
        <v>1176</v>
      </c>
      <c r="H4264" t="s">
        <v>698</v>
      </c>
      <c r="I4264" t="s">
        <v>1235</v>
      </c>
      <c r="J4264" t="s">
        <v>1236</v>
      </c>
      <c r="K4264" t="s">
        <v>1237</v>
      </c>
      <c r="L4264" t="s">
        <v>1238</v>
      </c>
      <c r="M4264" t="s">
        <v>1239</v>
      </c>
      <c r="N4264" t="s">
        <v>919</v>
      </c>
      <c r="O4264">
        <v>35</v>
      </c>
    </row>
    <row r="4265" spans="1:15" x14ac:dyDescent="0.35">
      <c r="A4265" s="189" t="str">
        <f t="shared" si="235"/>
        <v>May</v>
      </c>
      <c r="B4265" s="190" t="str">
        <f t="shared" si="236"/>
        <v>2024</v>
      </c>
      <c r="C4265" s="190" t="str">
        <f t="shared" si="237"/>
        <v>May-2024</v>
      </c>
      <c r="D4265" s="2">
        <v>45443</v>
      </c>
      <c r="E4265" t="s">
        <v>1175</v>
      </c>
      <c r="F4265" t="s">
        <v>1571</v>
      </c>
      <c r="G4265" t="s">
        <v>1176</v>
      </c>
      <c r="H4265" t="s">
        <v>698</v>
      </c>
      <c r="I4265" t="s">
        <v>1235</v>
      </c>
      <c r="J4265" t="s">
        <v>1236</v>
      </c>
      <c r="K4265" t="s">
        <v>1237</v>
      </c>
      <c r="L4265" t="s">
        <v>1238</v>
      </c>
      <c r="M4265" t="s">
        <v>1239</v>
      </c>
      <c r="N4265" t="s">
        <v>920</v>
      </c>
      <c r="O4265">
        <v>675</v>
      </c>
    </row>
    <row r="4266" spans="1:15" x14ac:dyDescent="0.35">
      <c r="A4266" s="189" t="str">
        <f t="shared" si="235"/>
        <v>May</v>
      </c>
      <c r="B4266" s="190" t="str">
        <f t="shared" si="236"/>
        <v>2024</v>
      </c>
      <c r="C4266" s="190" t="str">
        <f t="shared" si="237"/>
        <v>May-2024</v>
      </c>
      <c r="D4266" s="2">
        <v>45443</v>
      </c>
      <c r="E4266" t="s">
        <v>1175</v>
      </c>
      <c r="F4266" t="s">
        <v>1571</v>
      </c>
      <c r="G4266" t="s">
        <v>1176</v>
      </c>
      <c r="H4266" t="s">
        <v>698</v>
      </c>
      <c r="I4266" t="s">
        <v>1235</v>
      </c>
      <c r="J4266" t="s">
        <v>1236</v>
      </c>
      <c r="K4266" t="s">
        <v>1237</v>
      </c>
      <c r="L4266" t="s">
        <v>1238</v>
      </c>
      <c r="M4266" t="s">
        <v>1239</v>
      </c>
      <c r="N4266" t="s">
        <v>922</v>
      </c>
      <c r="O4266">
        <v>50</v>
      </c>
    </row>
    <row r="4267" spans="1:15" x14ac:dyDescent="0.35">
      <c r="A4267" s="189" t="str">
        <f t="shared" si="235"/>
        <v>May</v>
      </c>
      <c r="B4267" s="190" t="str">
        <f t="shared" si="236"/>
        <v>2024</v>
      </c>
      <c r="C4267" s="190" t="str">
        <f t="shared" si="237"/>
        <v>May-2024</v>
      </c>
      <c r="D4267" s="2">
        <v>45443</v>
      </c>
      <c r="E4267" t="s">
        <v>1175</v>
      </c>
      <c r="F4267" t="s">
        <v>1571</v>
      </c>
      <c r="G4267" t="s">
        <v>1176</v>
      </c>
      <c r="H4267" t="s">
        <v>698</v>
      </c>
      <c r="I4267" t="s">
        <v>1235</v>
      </c>
      <c r="J4267" t="s">
        <v>1236</v>
      </c>
      <c r="K4267" t="s">
        <v>1237</v>
      </c>
      <c r="L4267" t="s">
        <v>1238</v>
      </c>
      <c r="M4267" t="s">
        <v>1239</v>
      </c>
      <c r="N4267" t="s">
        <v>921</v>
      </c>
      <c r="O4267">
        <v>240</v>
      </c>
    </row>
    <row r="4268" spans="1:15" x14ac:dyDescent="0.35">
      <c r="A4268" s="189" t="str">
        <f t="shared" si="235"/>
        <v>May</v>
      </c>
      <c r="B4268" s="190" t="str">
        <f t="shared" si="236"/>
        <v>2024</v>
      </c>
      <c r="C4268" s="190" t="str">
        <f t="shared" si="237"/>
        <v>May-2024</v>
      </c>
      <c r="D4268" s="2">
        <v>45443</v>
      </c>
      <c r="E4268" t="s">
        <v>1175</v>
      </c>
      <c r="F4268" t="s">
        <v>1571</v>
      </c>
      <c r="G4268" t="s">
        <v>1176</v>
      </c>
      <c r="H4268" t="s">
        <v>698</v>
      </c>
      <c r="I4268" t="s">
        <v>1235</v>
      </c>
      <c r="J4268" t="s">
        <v>1236</v>
      </c>
      <c r="K4268" t="s">
        <v>1240</v>
      </c>
      <c r="L4268" t="s">
        <v>1241</v>
      </c>
      <c r="M4268" t="s">
        <v>1242</v>
      </c>
      <c r="N4268" t="s">
        <v>1528</v>
      </c>
      <c r="O4268">
        <v>10</v>
      </c>
    </row>
    <row r="4269" spans="1:15" x14ac:dyDescent="0.35">
      <c r="A4269" s="189" t="str">
        <f t="shared" si="235"/>
        <v>May</v>
      </c>
      <c r="B4269" s="190" t="str">
        <f t="shared" si="236"/>
        <v>2024</v>
      </c>
      <c r="C4269" s="190" t="str">
        <f t="shared" si="237"/>
        <v>May-2024</v>
      </c>
      <c r="D4269" s="2">
        <v>45443</v>
      </c>
      <c r="E4269" t="s">
        <v>1175</v>
      </c>
      <c r="F4269" t="s">
        <v>1571</v>
      </c>
      <c r="G4269" t="s">
        <v>1176</v>
      </c>
      <c r="H4269" t="s">
        <v>698</v>
      </c>
      <c r="I4269" t="s">
        <v>1235</v>
      </c>
      <c r="J4269" t="s">
        <v>1236</v>
      </c>
      <c r="K4269" t="s">
        <v>1240</v>
      </c>
      <c r="L4269" t="s">
        <v>1241</v>
      </c>
      <c r="M4269" t="s">
        <v>1242</v>
      </c>
      <c r="N4269" t="s">
        <v>1529</v>
      </c>
      <c r="O4269" t="s">
        <v>958</v>
      </c>
    </row>
    <row r="4270" spans="1:15" x14ac:dyDescent="0.35">
      <c r="A4270" s="189" t="str">
        <f t="shared" si="235"/>
        <v>May</v>
      </c>
      <c r="B4270" s="190" t="str">
        <f t="shared" si="236"/>
        <v>2024</v>
      </c>
      <c r="C4270" s="190" t="str">
        <f t="shared" si="237"/>
        <v>May-2024</v>
      </c>
      <c r="D4270" s="2">
        <v>45443</v>
      </c>
      <c r="E4270" t="s">
        <v>1175</v>
      </c>
      <c r="F4270" t="s">
        <v>1571</v>
      </c>
      <c r="G4270" t="s">
        <v>1176</v>
      </c>
      <c r="H4270" t="s">
        <v>698</v>
      </c>
      <c r="I4270" t="s">
        <v>1235</v>
      </c>
      <c r="J4270" t="s">
        <v>1236</v>
      </c>
      <c r="K4270" t="s">
        <v>1240</v>
      </c>
      <c r="L4270" t="s">
        <v>1241</v>
      </c>
      <c r="M4270" t="s">
        <v>1242</v>
      </c>
      <c r="N4270" t="s">
        <v>919</v>
      </c>
      <c r="O4270">
        <v>135</v>
      </c>
    </row>
    <row r="4271" spans="1:15" x14ac:dyDescent="0.35">
      <c r="A4271" s="189" t="str">
        <f t="shared" si="235"/>
        <v>May</v>
      </c>
      <c r="B4271" s="190" t="str">
        <f t="shared" si="236"/>
        <v>2024</v>
      </c>
      <c r="C4271" s="190" t="str">
        <f t="shared" si="237"/>
        <v>May-2024</v>
      </c>
      <c r="D4271" s="2">
        <v>45443</v>
      </c>
      <c r="E4271" t="s">
        <v>1175</v>
      </c>
      <c r="F4271" t="s">
        <v>1571</v>
      </c>
      <c r="G4271" t="s">
        <v>1176</v>
      </c>
      <c r="H4271" t="s">
        <v>698</v>
      </c>
      <c r="I4271" t="s">
        <v>1235</v>
      </c>
      <c r="J4271" t="s">
        <v>1236</v>
      </c>
      <c r="K4271" t="s">
        <v>1240</v>
      </c>
      <c r="L4271" t="s">
        <v>1241</v>
      </c>
      <c r="M4271" t="s">
        <v>1242</v>
      </c>
      <c r="N4271" t="s">
        <v>920</v>
      </c>
      <c r="O4271">
        <v>640</v>
      </c>
    </row>
    <row r="4272" spans="1:15" x14ac:dyDescent="0.35">
      <c r="A4272" s="189" t="str">
        <f t="shared" si="235"/>
        <v>May</v>
      </c>
      <c r="B4272" s="190" t="str">
        <f t="shared" si="236"/>
        <v>2024</v>
      </c>
      <c r="C4272" s="190" t="str">
        <f t="shared" si="237"/>
        <v>May-2024</v>
      </c>
      <c r="D4272" s="2">
        <v>45443</v>
      </c>
      <c r="E4272" t="s">
        <v>1175</v>
      </c>
      <c r="F4272" t="s">
        <v>1571</v>
      </c>
      <c r="G4272" t="s">
        <v>1176</v>
      </c>
      <c r="H4272" t="s">
        <v>698</v>
      </c>
      <c r="I4272" t="s">
        <v>1235</v>
      </c>
      <c r="J4272" t="s">
        <v>1236</v>
      </c>
      <c r="K4272" t="s">
        <v>1240</v>
      </c>
      <c r="L4272" t="s">
        <v>1241</v>
      </c>
      <c r="M4272" t="s">
        <v>1242</v>
      </c>
      <c r="N4272" t="s">
        <v>922</v>
      </c>
      <c r="O4272">
        <v>85</v>
      </c>
    </row>
    <row r="4273" spans="1:15" x14ac:dyDescent="0.35">
      <c r="A4273" s="189" t="str">
        <f t="shared" si="235"/>
        <v>May</v>
      </c>
      <c r="B4273" s="190" t="str">
        <f t="shared" si="236"/>
        <v>2024</v>
      </c>
      <c r="C4273" s="190" t="str">
        <f t="shared" si="237"/>
        <v>May-2024</v>
      </c>
      <c r="D4273" s="2">
        <v>45443</v>
      </c>
      <c r="E4273" t="s">
        <v>1175</v>
      </c>
      <c r="F4273" t="s">
        <v>1571</v>
      </c>
      <c r="G4273" t="s">
        <v>1176</v>
      </c>
      <c r="H4273" t="s">
        <v>698</v>
      </c>
      <c r="I4273" t="s">
        <v>1235</v>
      </c>
      <c r="J4273" t="s">
        <v>1236</v>
      </c>
      <c r="K4273" t="s">
        <v>1240</v>
      </c>
      <c r="L4273" t="s">
        <v>1241</v>
      </c>
      <c r="M4273" t="s">
        <v>1242</v>
      </c>
      <c r="N4273" t="s">
        <v>921</v>
      </c>
      <c r="O4273">
        <v>195</v>
      </c>
    </row>
    <row r="4274" spans="1:15" x14ac:dyDescent="0.35">
      <c r="A4274" s="189" t="str">
        <f t="shared" si="235"/>
        <v>May</v>
      </c>
      <c r="B4274" s="190" t="str">
        <f t="shared" si="236"/>
        <v>2024</v>
      </c>
      <c r="C4274" s="190" t="str">
        <f t="shared" si="237"/>
        <v>May-2024</v>
      </c>
      <c r="D4274" s="2">
        <v>45443</v>
      </c>
      <c r="E4274" t="s">
        <v>1175</v>
      </c>
      <c r="F4274" t="s">
        <v>1571</v>
      </c>
      <c r="G4274" t="s">
        <v>1176</v>
      </c>
      <c r="H4274" t="s">
        <v>698</v>
      </c>
      <c r="I4274" t="s">
        <v>1235</v>
      </c>
      <c r="J4274" t="s">
        <v>1236</v>
      </c>
      <c r="K4274" t="s">
        <v>1243</v>
      </c>
      <c r="L4274" t="s">
        <v>1244</v>
      </c>
      <c r="M4274" t="s">
        <v>1245</v>
      </c>
      <c r="N4274" t="s">
        <v>1528</v>
      </c>
      <c r="O4274" t="s">
        <v>958</v>
      </c>
    </row>
    <row r="4275" spans="1:15" x14ac:dyDescent="0.35">
      <c r="A4275" s="189" t="str">
        <f t="shared" si="235"/>
        <v>May</v>
      </c>
      <c r="B4275" s="190" t="str">
        <f t="shared" si="236"/>
        <v>2024</v>
      </c>
      <c r="C4275" s="190" t="str">
        <f t="shared" si="237"/>
        <v>May-2024</v>
      </c>
      <c r="D4275" s="2">
        <v>45443</v>
      </c>
      <c r="E4275" t="s">
        <v>1175</v>
      </c>
      <c r="F4275" t="s">
        <v>1571</v>
      </c>
      <c r="G4275" t="s">
        <v>1176</v>
      </c>
      <c r="H4275" t="s">
        <v>698</v>
      </c>
      <c r="I4275" t="s">
        <v>1235</v>
      </c>
      <c r="J4275" t="s">
        <v>1236</v>
      </c>
      <c r="K4275" t="s">
        <v>1243</v>
      </c>
      <c r="L4275" t="s">
        <v>1244</v>
      </c>
      <c r="M4275" t="s">
        <v>1245</v>
      </c>
      <c r="N4275" t="s">
        <v>1529</v>
      </c>
      <c r="O4275" t="s">
        <v>958</v>
      </c>
    </row>
    <row r="4276" spans="1:15" x14ac:dyDescent="0.35">
      <c r="A4276" s="189" t="str">
        <f t="shared" si="235"/>
        <v>May</v>
      </c>
      <c r="B4276" s="190" t="str">
        <f t="shared" si="236"/>
        <v>2024</v>
      </c>
      <c r="C4276" s="190" t="str">
        <f t="shared" si="237"/>
        <v>May-2024</v>
      </c>
      <c r="D4276" s="2">
        <v>45443</v>
      </c>
      <c r="E4276" t="s">
        <v>1175</v>
      </c>
      <c r="F4276" t="s">
        <v>1571</v>
      </c>
      <c r="G4276" t="s">
        <v>1176</v>
      </c>
      <c r="H4276" t="s">
        <v>698</v>
      </c>
      <c r="I4276" t="s">
        <v>1235</v>
      </c>
      <c r="J4276" t="s">
        <v>1236</v>
      </c>
      <c r="K4276" t="s">
        <v>1243</v>
      </c>
      <c r="L4276" t="s">
        <v>1244</v>
      </c>
      <c r="M4276" t="s">
        <v>1245</v>
      </c>
      <c r="N4276" t="s">
        <v>919</v>
      </c>
      <c r="O4276">
        <v>95</v>
      </c>
    </row>
    <row r="4277" spans="1:15" x14ac:dyDescent="0.35">
      <c r="A4277" s="189" t="str">
        <f t="shared" si="235"/>
        <v>May</v>
      </c>
      <c r="B4277" s="190" t="str">
        <f t="shared" si="236"/>
        <v>2024</v>
      </c>
      <c r="C4277" s="190" t="str">
        <f t="shared" si="237"/>
        <v>May-2024</v>
      </c>
      <c r="D4277" s="2">
        <v>45443</v>
      </c>
      <c r="E4277" t="s">
        <v>1175</v>
      </c>
      <c r="F4277" t="s">
        <v>1571</v>
      </c>
      <c r="G4277" t="s">
        <v>1176</v>
      </c>
      <c r="H4277" t="s">
        <v>698</v>
      </c>
      <c r="I4277" t="s">
        <v>1235</v>
      </c>
      <c r="J4277" t="s">
        <v>1236</v>
      </c>
      <c r="K4277" t="s">
        <v>1243</v>
      </c>
      <c r="L4277" t="s">
        <v>1244</v>
      </c>
      <c r="M4277" t="s">
        <v>1245</v>
      </c>
      <c r="N4277" t="s">
        <v>920</v>
      </c>
      <c r="O4277">
        <v>755</v>
      </c>
    </row>
    <row r="4278" spans="1:15" x14ac:dyDescent="0.35">
      <c r="A4278" s="189" t="str">
        <f t="shared" si="235"/>
        <v>May</v>
      </c>
      <c r="B4278" s="190" t="str">
        <f t="shared" si="236"/>
        <v>2024</v>
      </c>
      <c r="C4278" s="190" t="str">
        <f t="shared" si="237"/>
        <v>May-2024</v>
      </c>
      <c r="D4278" s="2">
        <v>45443</v>
      </c>
      <c r="E4278" t="s">
        <v>1175</v>
      </c>
      <c r="F4278" t="s">
        <v>1571</v>
      </c>
      <c r="G4278" t="s">
        <v>1176</v>
      </c>
      <c r="H4278" t="s">
        <v>698</v>
      </c>
      <c r="I4278" t="s">
        <v>1235</v>
      </c>
      <c r="J4278" t="s">
        <v>1236</v>
      </c>
      <c r="K4278" t="s">
        <v>1243</v>
      </c>
      <c r="L4278" t="s">
        <v>1244</v>
      </c>
      <c r="M4278" t="s">
        <v>1245</v>
      </c>
      <c r="N4278" t="s">
        <v>922</v>
      </c>
      <c r="O4278">
        <v>75</v>
      </c>
    </row>
    <row r="4279" spans="1:15" x14ac:dyDescent="0.35">
      <c r="A4279" s="189" t="str">
        <f t="shared" si="235"/>
        <v>May</v>
      </c>
      <c r="B4279" s="190" t="str">
        <f t="shared" si="236"/>
        <v>2024</v>
      </c>
      <c r="C4279" s="190" t="str">
        <f t="shared" si="237"/>
        <v>May-2024</v>
      </c>
      <c r="D4279" s="2">
        <v>45443</v>
      </c>
      <c r="E4279" t="s">
        <v>1175</v>
      </c>
      <c r="F4279" t="s">
        <v>1571</v>
      </c>
      <c r="G4279" t="s">
        <v>1176</v>
      </c>
      <c r="H4279" t="s">
        <v>698</v>
      </c>
      <c r="I4279" t="s">
        <v>1235</v>
      </c>
      <c r="J4279" t="s">
        <v>1236</v>
      </c>
      <c r="K4279" t="s">
        <v>1243</v>
      </c>
      <c r="L4279" t="s">
        <v>1244</v>
      </c>
      <c r="M4279" t="s">
        <v>1245</v>
      </c>
      <c r="N4279" t="s">
        <v>921</v>
      </c>
      <c r="O4279">
        <v>310</v>
      </c>
    </row>
    <row r="4280" spans="1:15" x14ac:dyDescent="0.35">
      <c r="A4280" s="189" t="str">
        <f t="shared" si="235"/>
        <v>May</v>
      </c>
      <c r="B4280" s="190" t="str">
        <f t="shared" si="236"/>
        <v>2024</v>
      </c>
      <c r="C4280" s="190" t="str">
        <f t="shared" si="237"/>
        <v>May-2024</v>
      </c>
      <c r="D4280" s="2">
        <v>45443</v>
      </c>
      <c r="E4280" t="s">
        <v>1175</v>
      </c>
      <c r="F4280" t="s">
        <v>1571</v>
      </c>
      <c r="G4280" t="s">
        <v>1176</v>
      </c>
      <c r="H4280" t="s">
        <v>698</v>
      </c>
      <c r="I4280" t="s">
        <v>1235</v>
      </c>
      <c r="J4280" t="s">
        <v>1236</v>
      </c>
      <c r="K4280" t="s">
        <v>1246</v>
      </c>
      <c r="L4280" t="s">
        <v>1247</v>
      </c>
      <c r="M4280" t="s">
        <v>1248</v>
      </c>
      <c r="N4280" t="s">
        <v>1528</v>
      </c>
      <c r="O4280" t="s">
        <v>958</v>
      </c>
    </row>
    <row r="4281" spans="1:15" x14ac:dyDescent="0.35">
      <c r="A4281" s="189" t="str">
        <f t="shared" si="235"/>
        <v>May</v>
      </c>
      <c r="B4281" s="190" t="str">
        <f t="shared" si="236"/>
        <v>2024</v>
      </c>
      <c r="C4281" s="190" t="str">
        <f t="shared" si="237"/>
        <v>May-2024</v>
      </c>
      <c r="D4281" s="2">
        <v>45443</v>
      </c>
      <c r="E4281" t="s">
        <v>1175</v>
      </c>
      <c r="F4281" t="s">
        <v>1571</v>
      </c>
      <c r="G4281" t="s">
        <v>1176</v>
      </c>
      <c r="H4281" t="s">
        <v>698</v>
      </c>
      <c r="I4281" t="s">
        <v>1235</v>
      </c>
      <c r="J4281" t="s">
        <v>1236</v>
      </c>
      <c r="K4281" t="s">
        <v>1246</v>
      </c>
      <c r="L4281" t="s">
        <v>1247</v>
      </c>
      <c r="M4281" t="s">
        <v>1248</v>
      </c>
      <c r="N4281" t="s">
        <v>1529</v>
      </c>
      <c r="O4281" t="s">
        <v>958</v>
      </c>
    </row>
    <row r="4282" spans="1:15" x14ac:dyDescent="0.35">
      <c r="A4282" s="189" t="str">
        <f t="shared" si="235"/>
        <v>May</v>
      </c>
      <c r="B4282" s="190" t="str">
        <f t="shared" si="236"/>
        <v>2024</v>
      </c>
      <c r="C4282" s="190" t="str">
        <f t="shared" si="237"/>
        <v>May-2024</v>
      </c>
      <c r="D4282" s="2">
        <v>45443</v>
      </c>
      <c r="E4282" t="s">
        <v>1175</v>
      </c>
      <c r="F4282" t="s">
        <v>1571</v>
      </c>
      <c r="G4282" t="s">
        <v>1176</v>
      </c>
      <c r="H4282" t="s">
        <v>698</v>
      </c>
      <c r="I4282" t="s">
        <v>1235</v>
      </c>
      <c r="J4282" t="s">
        <v>1236</v>
      </c>
      <c r="K4282" t="s">
        <v>1246</v>
      </c>
      <c r="L4282" t="s">
        <v>1247</v>
      </c>
      <c r="M4282" t="s">
        <v>1248</v>
      </c>
      <c r="N4282" t="s">
        <v>919</v>
      </c>
      <c r="O4282">
        <v>335</v>
      </c>
    </row>
    <row r="4283" spans="1:15" x14ac:dyDescent="0.35">
      <c r="A4283" s="189" t="str">
        <f t="shared" si="235"/>
        <v>May</v>
      </c>
      <c r="B4283" s="190" t="str">
        <f t="shared" si="236"/>
        <v>2024</v>
      </c>
      <c r="C4283" s="190" t="str">
        <f t="shared" si="237"/>
        <v>May-2024</v>
      </c>
      <c r="D4283" s="2">
        <v>45443</v>
      </c>
      <c r="E4283" t="s">
        <v>1175</v>
      </c>
      <c r="F4283" t="s">
        <v>1571</v>
      </c>
      <c r="G4283" t="s">
        <v>1176</v>
      </c>
      <c r="H4283" t="s">
        <v>698</v>
      </c>
      <c r="I4283" t="s">
        <v>1235</v>
      </c>
      <c r="J4283" t="s">
        <v>1236</v>
      </c>
      <c r="K4283" t="s">
        <v>1246</v>
      </c>
      <c r="L4283" t="s">
        <v>1247</v>
      </c>
      <c r="M4283" t="s">
        <v>1248</v>
      </c>
      <c r="N4283" t="s">
        <v>920</v>
      </c>
      <c r="O4283">
        <v>860</v>
      </c>
    </row>
    <row r="4284" spans="1:15" x14ac:dyDescent="0.35">
      <c r="A4284" s="189" t="str">
        <f t="shared" si="235"/>
        <v>May</v>
      </c>
      <c r="B4284" s="190" t="str">
        <f t="shared" si="236"/>
        <v>2024</v>
      </c>
      <c r="C4284" s="190" t="str">
        <f t="shared" si="237"/>
        <v>May-2024</v>
      </c>
      <c r="D4284" s="2">
        <v>45443</v>
      </c>
      <c r="E4284" t="s">
        <v>1175</v>
      </c>
      <c r="F4284" t="s">
        <v>1571</v>
      </c>
      <c r="G4284" t="s">
        <v>1176</v>
      </c>
      <c r="H4284" t="s">
        <v>698</v>
      </c>
      <c r="I4284" t="s">
        <v>1235</v>
      </c>
      <c r="J4284" t="s">
        <v>1236</v>
      </c>
      <c r="K4284" t="s">
        <v>1246</v>
      </c>
      <c r="L4284" t="s">
        <v>1247</v>
      </c>
      <c r="M4284" t="s">
        <v>1248</v>
      </c>
      <c r="N4284" t="s">
        <v>922</v>
      </c>
      <c r="O4284">
        <v>90</v>
      </c>
    </row>
    <row r="4285" spans="1:15" x14ac:dyDescent="0.35">
      <c r="A4285" s="189" t="str">
        <f t="shared" si="235"/>
        <v>May</v>
      </c>
      <c r="B4285" s="190" t="str">
        <f t="shared" si="236"/>
        <v>2024</v>
      </c>
      <c r="C4285" s="190" t="str">
        <f t="shared" si="237"/>
        <v>May-2024</v>
      </c>
      <c r="D4285" s="2">
        <v>45443</v>
      </c>
      <c r="E4285" t="s">
        <v>1175</v>
      </c>
      <c r="F4285" t="s">
        <v>1571</v>
      </c>
      <c r="G4285" t="s">
        <v>1176</v>
      </c>
      <c r="H4285" t="s">
        <v>698</v>
      </c>
      <c r="I4285" t="s">
        <v>1235</v>
      </c>
      <c r="J4285" t="s">
        <v>1236</v>
      </c>
      <c r="K4285" t="s">
        <v>1246</v>
      </c>
      <c r="L4285" t="s">
        <v>1247</v>
      </c>
      <c r="M4285" t="s">
        <v>1248</v>
      </c>
      <c r="N4285" t="s">
        <v>921</v>
      </c>
      <c r="O4285">
        <v>495</v>
      </c>
    </row>
    <row r="4286" spans="1:15" x14ac:dyDescent="0.35">
      <c r="A4286" s="189" t="str">
        <f t="shared" si="235"/>
        <v>May</v>
      </c>
      <c r="B4286" s="190" t="str">
        <f t="shared" si="236"/>
        <v>2024</v>
      </c>
      <c r="C4286" s="190" t="str">
        <f t="shared" si="237"/>
        <v>May-2024</v>
      </c>
      <c r="D4286" s="2">
        <v>45443</v>
      </c>
      <c r="E4286" t="s">
        <v>1175</v>
      </c>
      <c r="F4286" t="s">
        <v>1571</v>
      </c>
      <c r="G4286" t="s">
        <v>1176</v>
      </c>
      <c r="H4286" t="s">
        <v>698</v>
      </c>
      <c r="I4286" t="s">
        <v>1235</v>
      </c>
      <c r="J4286" t="s">
        <v>1236</v>
      </c>
      <c r="K4286" t="s">
        <v>1249</v>
      </c>
      <c r="L4286" t="s">
        <v>1250</v>
      </c>
      <c r="M4286" t="s">
        <v>1251</v>
      </c>
      <c r="N4286" t="s">
        <v>1528</v>
      </c>
      <c r="O4286">
        <v>125</v>
      </c>
    </row>
    <row r="4287" spans="1:15" x14ac:dyDescent="0.35">
      <c r="A4287" s="189" t="str">
        <f t="shared" si="235"/>
        <v>May</v>
      </c>
      <c r="B4287" s="190" t="str">
        <f t="shared" si="236"/>
        <v>2024</v>
      </c>
      <c r="C4287" s="190" t="str">
        <f t="shared" si="237"/>
        <v>May-2024</v>
      </c>
      <c r="D4287" s="2">
        <v>45443</v>
      </c>
      <c r="E4287" t="s">
        <v>1175</v>
      </c>
      <c r="F4287" t="s">
        <v>1571</v>
      </c>
      <c r="G4287" t="s">
        <v>1176</v>
      </c>
      <c r="H4287" t="s">
        <v>698</v>
      </c>
      <c r="I4287" t="s">
        <v>1235</v>
      </c>
      <c r="J4287" t="s">
        <v>1236</v>
      </c>
      <c r="K4287" t="s">
        <v>1249</v>
      </c>
      <c r="L4287" t="s">
        <v>1250</v>
      </c>
      <c r="M4287" t="s">
        <v>1251</v>
      </c>
      <c r="N4287" t="s">
        <v>1529</v>
      </c>
      <c r="O4287" t="s">
        <v>958</v>
      </c>
    </row>
    <row r="4288" spans="1:15" x14ac:dyDescent="0.35">
      <c r="A4288" s="189" t="str">
        <f t="shared" si="235"/>
        <v>May</v>
      </c>
      <c r="B4288" s="190" t="str">
        <f t="shared" si="236"/>
        <v>2024</v>
      </c>
      <c r="C4288" s="190" t="str">
        <f t="shared" si="237"/>
        <v>May-2024</v>
      </c>
      <c r="D4288" s="2">
        <v>45443</v>
      </c>
      <c r="E4288" t="s">
        <v>1175</v>
      </c>
      <c r="F4288" t="s">
        <v>1571</v>
      </c>
      <c r="G4288" t="s">
        <v>1176</v>
      </c>
      <c r="H4288" t="s">
        <v>698</v>
      </c>
      <c r="I4288" t="s">
        <v>1235</v>
      </c>
      <c r="J4288" t="s">
        <v>1236</v>
      </c>
      <c r="K4288" t="s">
        <v>1249</v>
      </c>
      <c r="L4288" t="s">
        <v>1250</v>
      </c>
      <c r="M4288" t="s">
        <v>1251</v>
      </c>
      <c r="N4288" t="s">
        <v>919</v>
      </c>
      <c r="O4288">
        <v>65</v>
      </c>
    </row>
    <row r="4289" spans="1:15" x14ac:dyDescent="0.35">
      <c r="A4289" s="189" t="str">
        <f t="shared" si="235"/>
        <v>May</v>
      </c>
      <c r="B4289" s="190" t="str">
        <f t="shared" si="236"/>
        <v>2024</v>
      </c>
      <c r="C4289" s="190" t="str">
        <f t="shared" si="237"/>
        <v>May-2024</v>
      </c>
      <c r="D4289" s="2">
        <v>45443</v>
      </c>
      <c r="E4289" t="s">
        <v>1175</v>
      </c>
      <c r="F4289" t="s">
        <v>1571</v>
      </c>
      <c r="G4289" t="s">
        <v>1176</v>
      </c>
      <c r="H4289" t="s">
        <v>698</v>
      </c>
      <c r="I4289" t="s">
        <v>1235</v>
      </c>
      <c r="J4289" t="s">
        <v>1236</v>
      </c>
      <c r="K4289" t="s">
        <v>1249</v>
      </c>
      <c r="L4289" t="s">
        <v>1250</v>
      </c>
      <c r="M4289" t="s">
        <v>1251</v>
      </c>
      <c r="N4289" t="s">
        <v>920</v>
      </c>
      <c r="O4289">
        <v>945</v>
      </c>
    </row>
    <row r="4290" spans="1:15" x14ac:dyDescent="0.35">
      <c r="A4290" s="189" t="str">
        <f t="shared" si="235"/>
        <v>May</v>
      </c>
      <c r="B4290" s="190" t="str">
        <f t="shared" si="236"/>
        <v>2024</v>
      </c>
      <c r="C4290" s="190" t="str">
        <f t="shared" si="237"/>
        <v>May-2024</v>
      </c>
      <c r="D4290" s="2">
        <v>45443</v>
      </c>
      <c r="E4290" t="s">
        <v>1175</v>
      </c>
      <c r="F4290" t="s">
        <v>1571</v>
      </c>
      <c r="G4290" t="s">
        <v>1176</v>
      </c>
      <c r="H4290" t="s">
        <v>698</v>
      </c>
      <c r="I4290" t="s">
        <v>1235</v>
      </c>
      <c r="J4290" t="s">
        <v>1236</v>
      </c>
      <c r="K4290" t="s">
        <v>1249</v>
      </c>
      <c r="L4290" t="s">
        <v>1250</v>
      </c>
      <c r="M4290" t="s">
        <v>1251</v>
      </c>
      <c r="N4290" t="s">
        <v>922</v>
      </c>
      <c r="O4290">
        <v>295</v>
      </c>
    </row>
    <row r="4291" spans="1:15" x14ac:dyDescent="0.35">
      <c r="A4291" s="189" t="str">
        <f t="shared" ref="A4291:A4354" si="238">TEXT(D4291,"mmm")</f>
        <v>May</v>
      </c>
      <c r="B4291" s="190" t="str">
        <f t="shared" ref="B4291:B4354" si="239">TEXT(D4291,"yyyy")</f>
        <v>2024</v>
      </c>
      <c r="C4291" s="190" t="str">
        <f t="shared" ref="C4291:C4354" si="240">_xlfn.CONCAT(A4291&amp;"-"&amp;B4291)</f>
        <v>May-2024</v>
      </c>
      <c r="D4291" s="2">
        <v>45443</v>
      </c>
      <c r="E4291" t="s">
        <v>1175</v>
      </c>
      <c r="F4291" t="s">
        <v>1571</v>
      </c>
      <c r="G4291" t="s">
        <v>1176</v>
      </c>
      <c r="H4291" t="s">
        <v>698</v>
      </c>
      <c r="I4291" t="s">
        <v>1235</v>
      </c>
      <c r="J4291" t="s">
        <v>1236</v>
      </c>
      <c r="K4291" t="s">
        <v>1249</v>
      </c>
      <c r="L4291" t="s">
        <v>1250</v>
      </c>
      <c r="M4291" t="s">
        <v>1251</v>
      </c>
      <c r="N4291" t="s">
        <v>921</v>
      </c>
      <c r="O4291">
        <v>465</v>
      </c>
    </row>
    <row r="4292" spans="1:15" x14ac:dyDescent="0.35">
      <c r="A4292" s="189" t="str">
        <f t="shared" si="238"/>
        <v>May</v>
      </c>
      <c r="B4292" s="190" t="str">
        <f t="shared" si="239"/>
        <v>2024</v>
      </c>
      <c r="C4292" s="190" t="str">
        <f t="shared" si="240"/>
        <v>May-2024</v>
      </c>
      <c r="D4292" s="2">
        <v>45443</v>
      </c>
      <c r="E4292" t="s">
        <v>1175</v>
      </c>
      <c r="F4292" t="s">
        <v>1571</v>
      </c>
      <c r="G4292" t="s">
        <v>1176</v>
      </c>
      <c r="H4292" t="s">
        <v>698</v>
      </c>
      <c r="I4292" t="s">
        <v>1235</v>
      </c>
      <c r="J4292" t="s">
        <v>1236</v>
      </c>
      <c r="K4292" t="s">
        <v>1252</v>
      </c>
      <c r="L4292" t="s">
        <v>1253</v>
      </c>
      <c r="M4292" t="s">
        <v>1254</v>
      </c>
      <c r="N4292" t="s">
        <v>1528</v>
      </c>
      <c r="O4292">
        <v>45</v>
      </c>
    </row>
    <row r="4293" spans="1:15" x14ac:dyDescent="0.35">
      <c r="A4293" s="189" t="str">
        <f t="shared" si="238"/>
        <v>May</v>
      </c>
      <c r="B4293" s="190" t="str">
        <f t="shared" si="239"/>
        <v>2024</v>
      </c>
      <c r="C4293" s="190" t="str">
        <f t="shared" si="240"/>
        <v>May-2024</v>
      </c>
      <c r="D4293" s="2">
        <v>45443</v>
      </c>
      <c r="E4293" t="s">
        <v>1175</v>
      </c>
      <c r="F4293" t="s">
        <v>1571</v>
      </c>
      <c r="G4293" t="s">
        <v>1176</v>
      </c>
      <c r="H4293" t="s">
        <v>698</v>
      </c>
      <c r="I4293" t="s">
        <v>1235</v>
      </c>
      <c r="J4293" t="s">
        <v>1236</v>
      </c>
      <c r="K4293" t="s">
        <v>1252</v>
      </c>
      <c r="L4293" t="s">
        <v>1253</v>
      </c>
      <c r="M4293" t="s">
        <v>1254</v>
      </c>
      <c r="N4293" t="s">
        <v>1529</v>
      </c>
      <c r="O4293" t="s">
        <v>958</v>
      </c>
    </row>
    <row r="4294" spans="1:15" x14ac:dyDescent="0.35">
      <c r="A4294" s="189" t="str">
        <f t="shared" si="238"/>
        <v>May</v>
      </c>
      <c r="B4294" s="190" t="str">
        <f t="shared" si="239"/>
        <v>2024</v>
      </c>
      <c r="C4294" s="190" t="str">
        <f t="shared" si="240"/>
        <v>May-2024</v>
      </c>
      <c r="D4294" s="2">
        <v>45443</v>
      </c>
      <c r="E4294" t="s">
        <v>1175</v>
      </c>
      <c r="F4294" t="s">
        <v>1571</v>
      </c>
      <c r="G4294" t="s">
        <v>1176</v>
      </c>
      <c r="H4294" t="s">
        <v>698</v>
      </c>
      <c r="I4294" t="s">
        <v>1235</v>
      </c>
      <c r="J4294" t="s">
        <v>1236</v>
      </c>
      <c r="K4294" t="s">
        <v>1252</v>
      </c>
      <c r="L4294" t="s">
        <v>1253</v>
      </c>
      <c r="M4294" t="s">
        <v>1254</v>
      </c>
      <c r="N4294" t="s">
        <v>919</v>
      </c>
      <c r="O4294">
        <v>155</v>
      </c>
    </row>
    <row r="4295" spans="1:15" x14ac:dyDescent="0.35">
      <c r="A4295" s="189" t="str">
        <f t="shared" si="238"/>
        <v>May</v>
      </c>
      <c r="B4295" s="190" t="str">
        <f t="shared" si="239"/>
        <v>2024</v>
      </c>
      <c r="C4295" s="190" t="str">
        <f t="shared" si="240"/>
        <v>May-2024</v>
      </c>
      <c r="D4295" s="2">
        <v>45443</v>
      </c>
      <c r="E4295" t="s">
        <v>1175</v>
      </c>
      <c r="F4295" t="s">
        <v>1571</v>
      </c>
      <c r="G4295" t="s">
        <v>1176</v>
      </c>
      <c r="H4295" t="s">
        <v>698</v>
      </c>
      <c r="I4295" t="s">
        <v>1235</v>
      </c>
      <c r="J4295" t="s">
        <v>1236</v>
      </c>
      <c r="K4295" t="s">
        <v>1252</v>
      </c>
      <c r="L4295" t="s">
        <v>1253</v>
      </c>
      <c r="M4295" t="s">
        <v>1254</v>
      </c>
      <c r="N4295" t="s">
        <v>920</v>
      </c>
      <c r="O4295">
        <v>760</v>
      </c>
    </row>
    <row r="4296" spans="1:15" x14ac:dyDescent="0.35">
      <c r="A4296" s="189" t="str">
        <f t="shared" si="238"/>
        <v>May</v>
      </c>
      <c r="B4296" s="190" t="str">
        <f t="shared" si="239"/>
        <v>2024</v>
      </c>
      <c r="C4296" s="190" t="str">
        <f t="shared" si="240"/>
        <v>May-2024</v>
      </c>
      <c r="D4296" s="2">
        <v>45443</v>
      </c>
      <c r="E4296" t="s">
        <v>1175</v>
      </c>
      <c r="F4296" t="s">
        <v>1571</v>
      </c>
      <c r="G4296" t="s">
        <v>1176</v>
      </c>
      <c r="H4296" t="s">
        <v>698</v>
      </c>
      <c r="I4296" t="s">
        <v>1235</v>
      </c>
      <c r="J4296" t="s">
        <v>1236</v>
      </c>
      <c r="K4296" t="s">
        <v>1252</v>
      </c>
      <c r="L4296" t="s">
        <v>1253</v>
      </c>
      <c r="M4296" t="s">
        <v>1254</v>
      </c>
      <c r="N4296" t="s">
        <v>922</v>
      </c>
      <c r="O4296">
        <v>360</v>
      </c>
    </row>
    <row r="4297" spans="1:15" x14ac:dyDescent="0.35">
      <c r="A4297" s="189" t="str">
        <f t="shared" si="238"/>
        <v>May</v>
      </c>
      <c r="B4297" s="190" t="str">
        <f t="shared" si="239"/>
        <v>2024</v>
      </c>
      <c r="C4297" s="190" t="str">
        <f t="shared" si="240"/>
        <v>May-2024</v>
      </c>
      <c r="D4297" s="2">
        <v>45443</v>
      </c>
      <c r="E4297" t="s">
        <v>1175</v>
      </c>
      <c r="F4297" t="s">
        <v>1571</v>
      </c>
      <c r="G4297" t="s">
        <v>1176</v>
      </c>
      <c r="H4297" t="s">
        <v>698</v>
      </c>
      <c r="I4297" t="s">
        <v>1235</v>
      </c>
      <c r="J4297" t="s">
        <v>1236</v>
      </c>
      <c r="K4297" t="s">
        <v>1252</v>
      </c>
      <c r="L4297" t="s">
        <v>1253</v>
      </c>
      <c r="M4297" t="s">
        <v>1254</v>
      </c>
      <c r="N4297" t="s">
        <v>921</v>
      </c>
      <c r="O4297">
        <v>725</v>
      </c>
    </row>
    <row r="4298" spans="1:15" x14ac:dyDescent="0.35">
      <c r="A4298" s="189" t="str">
        <f t="shared" si="238"/>
        <v>May</v>
      </c>
      <c r="B4298" s="190" t="str">
        <f t="shared" si="239"/>
        <v>2024</v>
      </c>
      <c r="C4298" s="190" t="str">
        <f t="shared" si="240"/>
        <v>May-2024</v>
      </c>
      <c r="D4298" s="2">
        <v>45443</v>
      </c>
      <c r="E4298" t="s">
        <v>1175</v>
      </c>
      <c r="F4298" t="s">
        <v>1571</v>
      </c>
      <c r="G4298" t="s">
        <v>1176</v>
      </c>
      <c r="H4298" t="s">
        <v>698</v>
      </c>
      <c r="I4298" t="s">
        <v>1235</v>
      </c>
      <c r="J4298" t="s">
        <v>1236</v>
      </c>
      <c r="K4298" t="s">
        <v>1255</v>
      </c>
      <c r="L4298" t="s">
        <v>1256</v>
      </c>
      <c r="M4298" t="s">
        <v>1257</v>
      </c>
      <c r="N4298" t="s">
        <v>1528</v>
      </c>
      <c r="O4298">
        <v>180</v>
      </c>
    </row>
    <row r="4299" spans="1:15" x14ac:dyDescent="0.35">
      <c r="A4299" s="189" t="str">
        <f t="shared" si="238"/>
        <v>May</v>
      </c>
      <c r="B4299" s="190" t="str">
        <f t="shared" si="239"/>
        <v>2024</v>
      </c>
      <c r="C4299" s="190" t="str">
        <f t="shared" si="240"/>
        <v>May-2024</v>
      </c>
      <c r="D4299" s="2">
        <v>45443</v>
      </c>
      <c r="E4299" t="s">
        <v>1175</v>
      </c>
      <c r="F4299" t="s">
        <v>1571</v>
      </c>
      <c r="G4299" t="s">
        <v>1176</v>
      </c>
      <c r="H4299" t="s">
        <v>698</v>
      </c>
      <c r="I4299" t="s">
        <v>1235</v>
      </c>
      <c r="J4299" t="s">
        <v>1236</v>
      </c>
      <c r="K4299" t="s">
        <v>1255</v>
      </c>
      <c r="L4299" t="s">
        <v>1256</v>
      </c>
      <c r="M4299" t="s">
        <v>1257</v>
      </c>
      <c r="N4299" t="s">
        <v>1529</v>
      </c>
      <c r="O4299" t="s">
        <v>958</v>
      </c>
    </row>
    <row r="4300" spans="1:15" x14ac:dyDescent="0.35">
      <c r="A4300" s="189" t="str">
        <f t="shared" si="238"/>
        <v>May</v>
      </c>
      <c r="B4300" s="190" t="str">
        <f t="shared" si="239"/>
        <v>2024</v>
      </c>
      <c r="C4300" s="190" t="str">
        <f t="shared" si="240"/>
        <v>May-2024</v>
      </c>
      <c r="D4300" s="2">
        <v>45443</v>
      </c>
      <c r="E4300" t="s">
        <v>1175</v>
      </c>
      <c r="F4300" t="s">
        <v>1571</v>
      </c>
      <c r="G4300" t="s">
        <v>1176</v>
      </c>
      <c r="H4300" t="s">
        <v>698</v>
      </c>
      <c r="I4300" t="s">
        <v>1235</v>
      </c>
      <c r="J4300" t="s">
        <v>1236</v>
      </c>
      <c r="K4300" t="s">
        <v>1255</v>
      </c>
      <c r="L4300" t="s">
        <v>1256</v>
      </c>
      <c r="M4300" t="s">
        <v>1257</v>
      </c>
      <c r="N4300" t="s">
        <v>919</v>
      </c>
      <c r="O4300">
        <v>195</v>
      </c>
    </row>
    <row r="4301" spans="1:15" x14ac:dyDescent="0.35">
      <c r="A4301" s="189" t="str">
        <f t="shared" si="238"/>
        <v>May</v>
      </c>
      <c r="B4301" s="190" t="str">
        <f t="shared" si="239"/>
        <v>2024</v>
      </c>
      <c r="C4301" s="190" t="str">
        <f t="shared" si="240"/>
        <v>May-2024</v>
      </c>
      <c r="D4301" s="2">
        <v>45443</v>
      </c>
      <c r="E4301" t="s">
        <v>1175</v>
      </c>
      <c r="F4301" t="s">
        <v>1571</v>
      </c>
      <c r="G4301" t="s">
        <v>1176</v>
      </c>
      <c r="H4301" t="s">
        <v>698</v>
      </c>
      <c r="I4301" t="s">
        <v>1235</v>
      </c>
      <c r="J4301" t="s">
        <v>1236</v>
      </c>
      <c r="K4301" t="s">
        <v>1255</v>
      </c>
      <c r="L4301" t="s">
        <v>1256</v>
      </c>
      <c r="M4301" t="s">
        <v>1257</v>
      </c>
      <c r="N4301" t="s">
        <v>920</v>
      </c>
      <c r="O4301">
        <v>1705</v>
      </c>
    </row>
    <row r="4302" spans="1:15" x14ac:dyDescent="0.35">
      <c r="A4302" s="189" t="str">
        <f t="shared" si="238"/>
        <v>May</v>
      </c>
      <c r="B4302" s="190" t="str">
        <f t="shared" si="239"/>
        <v>2024</v>
      </c>
      <c r="C4302" s="190" t="str">
        <f t="shared" si="240"/>
        <v>May-2024</v>
      </c>
      <c r="D4302" s="2">
        <v>45443</v>
      </c>
      <c r="E4302" t="s">
        <v>1175</v>
      </c>
      <c r="F4302" t="s">
        <v>1571</v>
      </c>
      <c r="G4302" t="s">
        <v>1176</v>
      </c>
      <c r="H4302" t="s">
        <v>698</v>
      </c>
      <c r="I4302" t="s">
        <v>1235</v>
      </c>
      <c r="J4302" t="s">
        <v>1236</v>
      </c>
      <c r="K4302" t="s">
        <v>1255</v>
      </c>
      <c r="L4302" t="s">
        <v>1256</v>
      </c>
      <c r="M4302" t="s">
        <v>1257</v>
      </c>
      <c r="N4302" t="s">
        <v>922</v>
      </c>
      <c r="O4302">
        <v>395</v>
      </c>
    </row>
    <row r="4303" spans="1:15" x14ac:dyDescent="0.35">
      <c r="A4303" s="189" t="str">
        <f t="shared" si="238"/>
        <v>May</v>
      </c>
      <c r="B4303" s="190" t="str">
        <f t="shared" si="239"/>
        <v>2024</v>
      </c>
      <c r="C4303" s="190" t="str">
        <f t="shared" si="240"/>
        <v>May-2024</v>
      </c>
      <c r="D4303" s="2">
        <v>45443</v>
      </c>
      <c r="E4303" t="s">
        <v>1175</v>
      </c>
      <c r="F4303" t="s">
        <v>1571</v>
      </c>
      <c r="G4303" t="s">
        <v>1176</v>
      </c>
      <c r="H4303" t="s">
        <v>698</v>
      </c>
      <c r="I4303" t="s">
        <v>1235</v>
      </c>
      <c r="J4303" t="s">
        <v>1236</v>
      </c>
      <c r="K4303" t="s">
        <v>1255</v>
      </c>
      <c r="L4303" t="s">
        <v>1256</v>
      </c>
      <c r="M4303" t="s">
        <v>1257</v>
      </c>
      <c r="N4303" t="s">
        <v>921</v>
      </c>
      <c r="O4303">
        <v>855</v>
      </c>
    </row>
    <row r="4304" spans="1:15" x14ac:dyDescent="0.35">
      <c r="A4304" s="189" t="str">
        <f t="shared" si="238"/>
        <v>May</v>
      </c>
      <c r="B4304" s="190" t="str">
        <f t="shared" si="239"/>
        <v>2024</v>
      </c>
      <c r="C4304" s="190" t="str">
        <f t="shared" si="240"/>
        <v>May-2024</v>
      </c>
      <c r="D4304" s="2">
        <v>45443</v>
      </c>
      <c r="E4304" t="s">
        <v>1175</v>
      </c>
      <c r="F4304" t="s">
        <v>1571</v>
      </c>
      <c r="G4304" t="s">
        <v>1176</v>
      </c>
      <c r="H4304" t="s">
        <v>698</v>
      </c>
      <c r="I4304" t="s">
        <v>1235</v>
      </c>
      <c r="J4304" t="s">
        <v>1236</v>
      </c>
      <c r="K4304" t="s">
        <v>1258</v>
      </c>
      <c r="L4304" t="s">
        <v>1259</v>
      </c>
      <c r="M4304" t="s">
        <v>1260</v>
      </c>
      <c r="N4304" t="s">
        <v>1528</v>
      </c>
      <c r="O4304">
        <v>225</v>
      </c>
    </row>
    <row r="4305" spans="1:15" x14ac:dyDescent="0.35">
      <c r="A4305" s="189" t="str">
        <f t="shared" si="238"/>
        <v>May</v>
      </c>
      <c r="B4305" s="190" t="str">
        <f t="shared" si="239"/>
        <v>2024</v>
      </c>
      <c r="C4305" s="190" t="str">
        <f t="shared" si="240"/>
        <v>May-2024</v>
      </c>
      <c r="D4305" s="2">
        <v>45443</v>
      </c>
      <c r="E4305" t="s">
        <v>1175</v>
      </c>
      <c r="F4305" t="s">
        <v>1571</v>
      </c>
      <c r="G4305" t="s">
        <v>1176</v>
      </c>
      <c r="H4305" t="s">
        <v>698</v>
      </c>
      <c r="I4305" t="s">
        <v>1235</v>
      </c>
      <c r="J4305" t="s">
        <v>1236</v>
      </c>
      <c r="K4305" t="s">
        <v>1258</v>
      </c>
      <c r="L4305" t="s">
        <v>1259</v>
      </c>
      <c r="M4305" t="s">
        <v>1260</v>
      </c>
      <c r="N4305" t="s">
        <v>1529</v>
      </c>
      <c r="O4305" t="s">
        <v>958</v>
      </c>
    </row>
    <row r="4306" spans="1:15" x14ac:dyDescent="0.35">
      <c r="A4306" s="189" t="str">
        <f t="shared" si="238"/>
        <v>May</v>
      </c>
      <c r="B4306" s="190" t="str">
        <f t="shared" si="239"/>
        <v>2024</v>
      </c>
      <c r="C4306" s="190" t="str">
        <f t="shared" si="240"/>
        <v>May-2024</v>
      </c>
      <c r="D4306" s="2">
        <v>45443</v>
      </c>
      <c r="E4306" t="s">
        <v>1175</v>
      </c>
      <c r="F4306" t="s">
        <v>1571</v>
      </c>
      <c r="G4306" t="s">
        <v>1176</v>
      </c>
      <c r="H4306" t="s">
        <v>698</v>
      </c>
      <c r="I4306" t="s">
        <v>1235</v>
      </c>
      <c r="J4306" t="s">
        <v>1236</v>
      </c>
      <c r="K4306" t="s">
        <v>1258</v>
      </c>
      <c r="L4306" t="s">
        <v>1259</v>
      </c>
      <c r="M4306" t="s">
        <v>1260</v>
      </c>
      <c r="N4306" t="s">
        <v>919</v>
      </c>
      <c r="O4306">
        <v>1135</v>
      </c>
    </row>
    <row r="4307" spans="1:15" x14ac:dyDescent="0.35">
      <c r="A4307" s="189" t="str">
        <f t="shared" si="238"/>
        <v>May</v>
      </c>
      <c r="B4307" s="190" t="str">
        <f t="shared" si="239"/>
        <v>2024</v>
      </c>
      <c r="C4307" s="190" t="str">
        <f t="shared" si="240"/>
        <v>May-2024</v>
      </c>
      <c r="D4307" s="2">
        <v>45443</v>
      </c>
      <c r="E4307" t="s">
        <v>1175</v>
      </c>
      <c r="F4307" t="s">
        <v>1571</v>
      </c>
      <c r="G4307" t="s">
        <v>1176</v>
      </c>
      <c r="H4307" t="s">
        <v>698</v>
      </c>
      <c r="I4307" t="s">
        <v>1235</v>
      </c>
      <c r="J4307" t="s">
        <v>1236</v>
      </c>
      <c r="K4307" t="s">
        <v>1258</v>
      </c>
      <c r="L4307" t="s">
        <v>1259</v>
      </c>
      <c r="M4307" t="s">
        <v>1260</v>
      </c>
      <c r="N4307" t="s">
        <v>920</v>
      </c>
      <c r="O4307">
        <v>3830</v>
      </c>
    </row>
    <row r="4308" spans="1:15" x14ac:dyDescent="0.35">
      <c r="A4308" s="189" t="str">
        <f t="shared" si="238"/>
        <v>May</v>
      </c>
      <c r="B4308" s="190" t="str">
        <f t="shared" si="239"/>
        <v>2024</v>
      </c>
      <c r="C4308" s="190" t="str">
        <f t="shared" si="240"/>
        <v>May-2024</v>
      </c>
      <c r="D4308" s="2">
        <v>45443</v>
      </c>
      <c r="E4308" t="s">
        <v>1175</v>
      </c>
      <c r="F4308" t="s">
        <v>1571</v>
      </c>
      <c r="G4308" t="s">
        <v>1176</v>
      </c>
      <c r="H4308" t="s">
        <v>698</v>
      </c>
      <c r="I4308" t="s">
        <v>1235</v>
      </c>
      <c r="J4308" t="s">
        <v>1236</v>
      </c>
      <c r="K4308" t="s">
        <v>1258</v>
      </c>
      <c r="L4308" t="s">
        <v>1259</v>
      </c>
      <c r="M4308" t="s">
        <v>1260</v>
      </c>
      <c r="N4308" t="s">
        <v>922</v>
      </c>
      <c r="O4308">
        <v>1020</v>
      </c>
    </row>
    <row r="4309" spans="1:15" x14ac:dyDescent="0.35">
      <c r="A4309" s="189" t="str">
        <f t="shared" si="238"/>
        <v>May</v>
      </c>
      <c r="B4309" s="190" t="str">
        <f t="shared" si="239"/>
        <v>2024</v>
      </c>
      <c r="C4309" s="190" t="str">
        <f t="shared" si="240"/>
        <v>May-2024</v>
      </c>
      <c r="D4309" s="2">
        <v>45443</v>
      </c>
      <c r="E4309" t="s">
        <v>1175</v>
      </c>
      <c r="F4309" t="s">
        <v>1571</v>
      </c>
      <c r="G4309" t="s">
        <v>1176</v>
      </c>
      <c r="H4309" t="s">
        <v>698</v>
      </c>
      <c r="I4309" t="s">
        <v>1235</v>
      </c>
      <c r="J4309" t="s">
        <v>1236</v>
      </c>
      <c r="K4309" t="s">
        <v>1258</v>
      </c>
      <c r="L4309" t="s">
        <v>1259</v>
      </c>
      <c r="M4309" t="s">
        <v>1260</v>
      </c>
      <c r="N4309" t="s">
        <v>921</v>
      </c>
      <c r="O4309">
        <v>1810</v>
      </c>
    </row>
    <row r="4310" spans="1:15" x14ac:dyDescent="0.35">
      <c r="A4310" s="189" t="str">
        <f t="shared" si="238"/>
        <v>May</v>
      </c>
      <c r="B4310" s="190" t="str">
        <f t="shared" si="239"/>
        <v>2024</v>
      </c>
      <c r="C4310" s="190" t="str">
        <f t="shared" si="240"/>
        <v>May-2024</v>
      </c>
      <c r="D4310" s="2">
        <v>45443</v>
      </c>
      <c r="E4310" t="s">
        <v>1175</v>
      </c>
      <c r="F4310" t="s">
        <v>1571</v>
      </c>
      <c r="G4310" t="s">
        <v>1176</v>
      </c>
      <c r="H4310" t="s">
        <v>698</v>
      </c>
      <c r="I4310" t="s">
        <v>1235</v>
      </c>
      <c r="J4310" t="s">
        <v>1236</v>
      </c>
      <c r="K4310" t="s">
        <v>1261</v>
      </c>
      <c r="L4310" t="s">
        <v>1262</v>
      </c>
      <c r="M4310" t="s">
        <v>1263</v>
      </c>
      <c r="N4310" t="s">
        <v>1528</v>
      </c>
      <c r="O4310">
        <v>90</v>
      </c>
    </row>
    <row r="4311" spans="1:15" x14ac:dyDescent="0.35">
      <c r="A4311" s="189" t="str">
        <f t="shared" si="238"/>
        <v>May</v>
      </c>
      <c r="B4311" s="190" t="str">
        <f t="shared" si="239"/>
        <v>2024</v>
      </c>
      <c r="C4311" s="190" t="str">
        <f t="shared" si="240"/>
        <v>May-2024</v>
      </c>
      <c r="D4311" s="2">
        <v>45443</v>
      </c>
      <c r="E4311" t="s">
        <v>1175</v>
      </c>
      <c r="F4311" t="s">
        <v>1571</v>
      </c>
      <c r="G4311" t="s">
        <v>1176</v>
      </c>
      <c r="H4311" t="s">
        <v>698</v>
      </c>
      <c r="I4311" t="s">
        <v>1235</v>
      </c>
      <c r="J4311" t="s">
        <v>1236</v>
      </c>
      <c r="K4311" t="s">
        <v>1261</v>
      </c>
      <c r="L4311" t="s">
        <v>1262</v>
      </c>
      <c r="M4311" t="s">
        <v>1263</v>
      </c>
      <c r="N4311" t="s">
        <v>1529</v>
      </c>
      <c r="O4311" t="s">
        <v>958</v>
      </c>
    </row>
    <row r="4312" spans="1:15" x14ac:dyDescent="0.35">
      <c r="A4312" s="189" t="str">
        <f t="shared" si="238"/>
        <v>May</v>
      </c>
      <c r="B4312" s="190" t="str">
        <f t="shared" si="239"/>
        <v>2024</v>
      </c>
      <c r="C4312" s="190" t="str">
        <f t="shared" si="240"/>
        <v>May-2024</v>
      </c>
      <c r="D4312" s="2">
        <v>45443</v>
      </c>
      <c r="E4312" t="s">
        <v>1175</v>
      </c>
      <c r="F4312" t="s">
        <v>1571</v>
      </c>
      <c r="G4312" t="s">
        <v>1176</v>
      </c>
      <c r="H4312" t="s">
        <v>698</v>
      </c>
      <c r="I4312" t="s">
        <v>1235</v>
      </c>
      <c r="J4312" t="s">
        <v>1236</v>
      </c>
      <c r="K4312" t="s">
        <v>1261</v>
      </c>
      <c r="L4312" t="s">
        <v>1262</v>
      </c>
      <c r="M4312" t="s">
        <v>1263</v>
      </c>
      <c r="N4312" t="s">
        <v>919</v>
      </c>
      <c r="O4312">
        <v>270</v>
      </c>
    </row>
    <row r="4313" spans="1:15" x14ac:dyDescent="0.35">
      <c r="A4313" s="189" t="str">
        <f t="shared" si="238"/>
        <v>May</v>
      </c>
      <c r="B4313" s="190" t="str">
        <f t="shared" si="239"/>
        <v>2024</v>
      </c>
      <c r="C4313" s="190" t="str">
        <f t="shared" si="240"/>
        <v>May-2024</v>
      </c>
      <c r="D4313" s="2">
        <v>45443</v>
      </c>
      <c r="E4313" t="s">
        <v>1175</v>
      </c>
      <c r="F4313" t="s">
        <v>1571</v>
      </c>
      <c r="G4313" t="s">
        <v>1176</v>
      </c>
      <c r="H4313" t="s">
        <v>698</v>
      </c>
      <c r="I4313" t="s">
        <v>1235</v>
      </c>
      <c r="J4313" t="s">
        <v>1236</v>
      </c>
      <c r="K4313" t="s">
        <v>1261</v>
      </c>
      <c r="L4313" t="s">
        <v>1262</v>
      </c>
      <c r="M4313" t="s">
        <v>1263</v>
      </c>
      <c r="N4313" t="s">
        <v>920</v>
      </c>
      <c r="O4313">
        <v>1835</v>
      </c>
    </row>
    <row r="4314" spans="1:15" x14ac:dyDescent="0.35">
      <c r="A4314" s="189" t="str">
        <f t="shared" si="238"/>
        <v>May</v>
      </c>
      <c r="B4314" s="190" t="str">
        <f t="shared" si="239"/>
        <v>2024</v>
      </c>
      <c r="C4314" s="190" t="str">
        <f t="shared" si="240"/>
        <v>May-2024</v>
      </c>
      <c r="D4314" s="2">
        <v>45443</v>
      </c>
      <c r="E4314" t="s">
        <v>1175</v>
      </c>
      <c r="F4314" t="s">
        <v>1571</v>
      </c>
      <c r="G4314" t="s">
        <v>1176</v>
      </c>
      <c r="H4314" t="s">
        <v>698</v>
      </c>
      <c r="I4314" t="s">
        <v>1235</v>
      </c>
      <c r="J4314" t="s">
        <v>1236</v>
      </c>
      <c r="K4314" t="s">
        <v>1261</v>
      </c>
      <c r="L4314" t="s">
        <v>1262</v>
      </c>
      <c r="M4314" t="s">
        <v>1263</v>
      </c>
      <c r="N4314" t="s">
        <v>922</v>
      </c>
      <c r="O4314">
        <v>355</v>
      </c>
    </row>
    <row r="4315" spans="1:15" x14ac:dyDescent="0.35">
      <c r="A4315" s="189" t="str">
        <f t="shared" si="238"/>
        <v>May</v>
      </c>
      <c r="B4315" s="190" t="str">
        <f t="shared" si="239"/>
        <v>2024</v>
      </c>
      <c r="C4315" s="190" t="str">
        <f t="shared" si="240"/>
        <v>May-2024</v>
      </c>
      <c r="D4315" s="2">
        <v>45443</v>
      </c>
      <c r="E4315" t="s">
        <v>1175</v>
      </c>
      <c r="F4315" t="s">
        <v>1571</v>
      </c>
      <c r="G4315" t="s">
        <v>1176</v>
      </c>
      <c r="H4315" t="s">
        <v>698</v>
      </c>
      <c r="I4315" t="s">
        <v>1235</v>
      </c>
      <c r="J4315" t="s">
        <v>1236</v>
      </c>
      <c r="K4315" t="s">
        <v>1261</v>
      </c>
      <c r="L4315" t="s">
        <v>1262</v>
      </c>
      <c r="M4315" t="s">
        <v>1263</v>
      </c>
      <c r="N4315" t="s">
        <v>921</v>
      </c>
      <c r="O4315">
        <v>870</v>
      </c>
    </row>
    <row r="4316" spans="1:15" x14ac:dyDescent="0.35">
      <c r="A4316" s="189" t="str">
        <f t="shared" si="238"/>
        <v>May</v>
      </c>
      <c r="B4316" s="190" t="str">
        <f t="shared" si="239"/>
        <v>2024</v>
      </c>
      <c r="C4316" s="190" t="str">
        <f t="shared" si="240"/>
        <v>May-2024</v>
      </c>
      <c r="D4316" s="2">
        <v>45443</v>
      </c>
      <c r="E4316" t="s">
        <v>1264</v>
      </c>
      <c r="F4316" t="s">
        <v>1265</v>
      </c>
      <c r="G4316" t="s">
        <v>1266</v>
      </c>
      <c r="H4316" t="s">
        <v>663</v>
      </c>
      <c r="I4316" t="s">
        <v>1267</v>
      </c>
      <c r="J4316" t="s">
        <v>1268</v>
      </c>
      <c r="K4316" t="s">
        <v>1269</v>
      </c>
      <c r="L4316" t="s">
        <v>1270</v>
      </c>
      <c r="M4316" t="s">
        <v>1271</v>
      </c>
      <c r="N4316" t="s">
        <v>1528</v>
      </c>
      <c r="O4316" t="s">
        <v>958</v>
      </c>
    </row>
    <row r="4317" spans="1:15" x14ac:dyDescent="0.35">
      <c r="A4317" s="189" t="str">
        <f t="shared" si="238"/>
        <v>May</v>
      </c>
      <c r="B4317" s="190" t="str">
        <f t="shared" si="239"/>
        <v>2024</v>
      </c>
      <c r="C4317" s="190" t="str">
        <f t="shared" si="240"/>
        <v>May-2024</v>
      </c>
      <c r="D4317" s="2">
        <v>45443</v>
      </c>
      <c r="E4317" t="s">
        <v>1264</v>
      </c>
      <c r="F4317" t="s">
        <v>1265</v>
      </c>
      <c r="G4317" t="s">
        <v>1266</v>
      </c>
      <c r="H4317" t="s">
        <v>663</v>
      </c>
      <c r="I4317" t="s">
        <v>1267</v>
      </c>
      <c r="J4317" t="s">
        <v>1268</v>
      </c>
      <c r="K4317" t="s">
        <v>1269</v>
      </c>
      <c r="L4317" t="s">
        <v>1270</v>
      </c>
      <c r="M4317" t="s">
        <v>1271</v>
      </c>
      <c r="N4317" t="s">
        <v>1529</v>
      </c>
      <c r="O4317" t="s">
        <v>958</v>
      </c>
    </row>
    <row r="4318" spans="1:15" x14ac:dyDescent="0.35">
      <c r="A4318" s="189" t="str">
        <f t="shared" si="238"/>
        <v>May</v>
      </c>
      <c r="B4318" s="190" t="str">
        <f t="shared" si="239"/>
        <v>2024</v>
      </c>
      <c r="C4318" s="190" t="str">
        <f t="shared" si="240"/>
        <v>May-2024</v>
      </c>
      <c r="D4318" s="2">
        <v>45443</v>
      </c>
      <c r="E4318" t="s">
        <v>1264</v>
      </c>
      <c r="F4318" t="s">
        <v>1265</v>
      </c>
      <c r="G4318" t="s">
        <v>1266</v>
      </c>
      <c r="H4318" t="s">
        <v>663</v>
      </c>
      <c r="I4318" t="s">
        <v>1267</v>
      </c>
      <c r="J4318" t="s">
        <v>1268</v>
      </c>
      <c r="K4318" t="s">
        <v>1269</v>
      </c>
      <c r="L4318" t="s">
        <v>1270</v>
      </c>
      <c r="M4318" t="s">
        <v>1271</v>
      </c>
      <c r="N4318" t="s">
        <v>919</v>
      </c>
      <c r="O4318">
        <v>55</v>
      </c>
    </row>
    <row r="4319" spans="1:15" x14ac:dyDescent="0.35">
      <c r="A4319" s="189" t="str">
        <f t="shared" si="238"/>
        <v>May</v>
      </c>
      <c r="B4319" s="190" t="str">
        <f t="shared" si="239"/>
        <v>2024</v>
      </c>
      <c r="C4319" s="190" t="str">
        <f t="shared" si="240"/>
        <v>May-2024</v>
      </c>
      <c r="D4319" s="2">
        <v>45443</v>
      </c>
      <c r="E4319" t="s">
        <v>1264</v>
      </c>
      <c r="F4319" t="s">
        <v>1265</v>
      </c>
      <c r="G4319" t="s">
        <v>1266</v>
      </c>
      <c r="H4319" t="s">
        <v>663</v>
      </c>
      <c r="I4319" t="s">
        <v>1267</v>
      </c>
      <c r="J4319" t="s">
        <v>1268</v>
      </c>
      <c r="K4319" t="s">
        <v>1269</v>
      </c>
      <c r="L4319" t="s">
        <v>1270</v>
      </c>
      <c r="M4319" t="s">
        <v>1271</v>
      </c>
      <c r="N4319" t="s">
        <v>920</v>
      </c>
      <c r="O4319">
        <v>690</v>
      </c>
    </row>
    <row r="4320" spans="1:15" x14ac:dyDescent="0.35">
      <c r="A4320" s="189" t="str">
        <f t="shared" si="238"/>
        <v>May</v>
      </c>
      <c r="B4320" s="190" t="str">
        <f t="shared" si="239"/>
        <v>2024</v>
      </c>
      <c r="C4320" s="190" t="str">
        <f t="shared" si="240"/>
        <v>May-2024</v>
      </c>
      <c r="D4320" s="2">
        <v>45443</v>
      </c>
      <c r="E4320" t="s">
        <v>1264</v>
      </c>
      <c r="F4320" t="s">
        <v>1265</v>
      </c>
      <c r="G4320" t="s">
        <v>1266</v>
      </c>
      <c r="H4320" t="s">
        <v>663</v>
      </c>
      <c r="I4320" t="s">
        <v>1267</v>
      </c>
      <c r="J4320" t="s">
        <v>1268</v>
      </c>
      <c r="K4320" t="s">
        <v>1269</v>
      </c>
      <c r="L4320" t="s">
        <v>1270</v>
      </c>
      <c r="M4320" t="s">
        <v>1271</v>
      </c>
      <c r="N4320" t="s">
        <v>922</v>
      </c>
      <c r="O4320">
        <v>860</v>
      </c>
    </row>
    <row r="4321" spans="1:15" x14ac:dyDescent="0.35">
      <c r="A4321" s="189" t="str">
        <f t="shared" si="238"/>
        <v>May</v>
      </c>
      <c r="B4321" s="190" t="str">
        <f t="shared" si="239"/>
        <v>2024</v>
      </c>
      <c r="C4321" s="190" t="str">
        <f t="shared" si="240"/>
        <v>May-2024</v>
      </c>
      <c r="D4321" s="2">
        <v>45443</v>
      </c>
      <c r="E4321" t="s">
        <v>1264</v>
      </c>
      <c r="F4321" t="s">
        <v>1265</v>
      </c>
      <c r="G4321" t="s">
        <v>1266</v>
      </c>
      <c r="H4321" t="s">
        <v>663</v>
      </c>
      <c r="I4321" t="s">
        <v>1267</v>
      </c>
      <c r="J4321" t="s">
        <v>1268</v>
      </c>
      <c r="K4321" t="s">
        <v>1269</v>
      </c>
      <c r="L4321" t="s">
        <v>1270</v>
      </c>
      <c r="M4321" t="s">
        <v>1271</v>
      </c>
      <c r="N4321" t="s">
        <v>921</v>
      </c>
      <c r="O4321">
        <v>750</v>
      </c>
    </row>
    <row r="4322" spans="1:15" x14ac:dyDescent="0.35">
      <c r="A4322" s="189" t="str">
        <f t="shared" si="238"/>
        <v>May</v>
      </c>
      <c r="B4322" s="190" t="str">
        <f t="shared" si="239"/>
        <v>2024</v>
      </c>
      <c r="C4322" s="190" t="str">
        <f t="shared" si="240"/>
        <v>May-2024</v>
      </c>
      <c r="D4322" s="2">
        <v>45443</v>
      </c>
      <c r="E4322" t="s">
        <v>1264</v>
      </c>
      <c r="F4322" t="s">
        <v>1265</v>
      </c>
      <c r="G4322" t="s">
        <v>1266</v>
      </c>
      <c r="H4322" t="s">
        <v>663</v>
      </c>
      <c r="I4322" t="s">
        <v>1267</v>
      </c>
      <c r="J4322" t="s">
        <v>1268</v>
      </c>
      <c r="K4322" t="s">
        <v>1272</v>
      </c>
      <c r="L4322" t="s">
        <v>1273</v>
      </c>
      <c r="M4322" t="s">
        <v>1274</v>
      </c>
      <c r="N4322" t="s">
        <v>1528</v>
      </c>
      <c r="O4322">
        <v>35</v>
      </c>
    </row>
    <row r="4323" spans="1:15" x14ac:dyDescent="0.35">
      <c r="A4323" s="189" t="str">
        <f t="shared" si="238"/>
        <v>May</v>
      </c>
      <c r="B4323" s="190" t="str">
        <f t="shared" si="239"/>
        <v>2024</v>
      </c>
      <c r="C4323" s="190" t="str">
        <f t="shared" si="240"/>
        <v>May-2024</v>
      </c>
      <c r="D4323" s="2">
        <v>45443</v>
      </c>
      <c r="E4323" t="s">
        <v>1264</v>
      </c>
      <c r="F4323" t="s">
        <v>1265</v>
      </c>
      <c r="G4323" t="s">
        <v>1266</v>
      </c>
      <c r="H4323" t="s">
        <v>663</v>
      </c>
      <c r="I4323" t="s">
        <v>1267</v>
      </c>
      <c r="J4323" t="s">
        <v>1268</v>
      </c>
      <c r="K4323" t="s">
        <v>1272</v>
      </c>
      <c r="L4323" t="s">
        <v>1273</v>
      </c>
      <c r="M4323" t="s">
        <v>1274</v>
      </c>
      <c r="N4323" t="s">
        <v>1529</v>
      </c>
      <c r="O4323" t="s">
        <v>958</v>
      </c>
    </row>
    <row r="4324" spans="1:15" x14ac:dyDescent="0.35">
      <c r="A4324" s="189" t="str">
        <f t="shared" si="238"/>
        <v>May</v>
      </c>
      <c r="B4324" s="190" t="str">
        <f t="shared" si="239"/>
        <v>2024</v>
      </c>
      <c r="C4324" s="190" t="str">
        <f t="shared" si="240"/>
        <v>May-2024</v>
      </c>
      <c r="D4324" s="2">
        <v>45443</v>
      </c>
      <c r="E4324" t="s">
        <v>1264</v>
      </c>
      <c r="F4324" t="s">
        <v>1265</v>
      </c>
      <c r="G4324" t="s">
        <v>1266</v>
      </c>
      <c r="H4324" t="s">
        <v>663</v>
      </c>
      <c r="I4324" t="s">
        <v>1267</v>
      </c>
      <c r="J4324" t="s">
        <v>1268</v>
      </c>
      <c r="K4324" t="s">
        <v>1272</v>
      </c>
      <c r="L4324" t="s">
        <v>1273</v>
      </c>
      <c r="M4324" t="s">
        <v>1274</v>
      </c>
      <c r="N4324" t="s">
        <v>919</v>
      </c>
      <c r="O4324">
        <v>90</v>
      </c>
    </row>
    <row r="4325" spans="1:15" x14ac:dyDescent="0.35">
      <c r="A4325" s="189" t="str">
        <f t="shared" si="238"/>
        <v>May</v>
      </c>
      <c r="B4325" s="190" t="str">
        <f t="shared" si="239"/>
        <v>2024</v>
      </c>
      <c r="C4325" s="190" t="str">
        <f t="shared" si="240"/>
        <v>May-2024</v>
      </c>
      <c r="D4325" s="2">
        <v>45443</v>
      </c>
      <c r="E4325" t="s">
        <v>1264</v>
      </c>
      <c r="F4325" t="s">
        <v>1265</v>
      </c>
      <c r="G4325" t="s">
        <v>1266</v>
      </c>
      <c r="H4325" t="s">
        <v>663</v>
      </c>
      <c r="I4325" t="s">
        <v>1267</v>
      </c>
      <c r="J4325" t="s">
        <v>1268</v>
      </c>
      <c r="K4325" t="s">
        <v>1272</v>
      </c>
      <c r="L4325" t="s">
        <v>1273</v>
      </c>
      <c r="M4325" t="s">
        <v>1274</v>
      </c>
      <c r="N4325" t="s">
        <v>920</v>
      </c>
      <c r="O4325">
        <v>750</v>
      </c>
    </row>
    <row r="4326" spans="1:15" x14ac:dyDescent="0.35">
      <c r="A4326" s="189" t="str">
        <f t="shared" si="238"/>
        <v>May</v>
      </c>
      <c r="B4326" s="190" t="str">
        <f t="shared" si="239"/>
        <v>2024</v>
      </c>
      <c r="C4326" s="190" t="str">
        <f t="shared" si="240"/>
        <v>May-2024</v>
      </c>
      <c r="D4326" s="2">
        <v>45443</v>
      </c>
      <c r="E4326" t="s">
        <v>1264</v>
      </c>
      <c r="F4326" t="s">
        <v>1265</v>
      </c>
      <c r="G4326" t="s">
        <v>1266</v>
      </c>
      <c r="H4326" t="s">
        <v>663</v>
      </c>
      <c r="I4326" t="s">
        <v>1267</v>
      </c>
      <c r="J4326" t="s">
        <v>1268</v>
      </c>
      <c r="K4326" t="s">
        <v>1272</v>
      </c>
      <c r="L4326" t="s">
        <v>1273</v>
      </c>
      <c r="M4326" t="s">
        <v>1274</v>
      </c>
      <c r="N4326" t="s">
        <v>922</v>
      </c>
      <c r="O4326">
        <v>1190</v>
      </c>
    </row>
    <row r="4327" spans="1:15" x14ac:dyDescent="0.35">
      <c r="A4327" s="189" t="str">
        <f t="shared" si="238"/>
        <v>May</v>
      </c>
      <c r="B4327" s="190" t="str">
        <f t="shared" si="239"/>
        <v>2024</v>
      </c>
      <c r="C4327" s="190" t="str">
        <f t="shared" si="240"/>
        <v>May-2024</v>
      </c>
      <c r="D4327" s="2">
        <v>45443</v>
      </c>
      <c r="E4327" t="s">
        <v>1264</v>
      </c>
      <c r="F4327" t="s">
        <v>1265</v>
      </c>
      <c r="G4327" t="s">
        <v>1266</v>
      </c>
      <c r="H4327" t="s">
        <v>663</v>
      </c>
      <c r="I4327" t="s">
        <v>1267</v>
      </c>
      <c r="J4327" t="s">
        <v>1268</v>
      </c>
      <c r="K4327" t="s">
        <v>1272</v>
      </c>
      <c r="L4327" t="s">
        <v>1273</v>
      </c>
      <c r="M4327" t="s">
        <v>1274</v>
      </c>
      <c r="N4327" t="s">
        <v>921</v>
      </c>
      <c r="O4327">
        <v>780</v>
      </c>
    </row>
    <row r="4328" spans="1:15" x14ac:dyDescent="0.35">
      <c r="A4328" s="189" t="str">
        <f t="shared" si="238"/>
        <v>May</v>
      </c>
      <c r="B4328" s="190" t="str">
        <f t="shared" si="239"/>
        <v>2024</v>
      </c>
      <c r="C4328" s="190" t="str">
        <f t="shared" si="240"/>
        <v>May-2024</v>
      </c>
      <c r="D4328" s="2">
        <v>45443</v>
      </c>
      <c r="E4328" t="s">
        <v>1264</v>
      </c>
      <c r="F4328" t="s">
        <v>1265</v>
      </c>
      <c r="G4328" t="s">
        <v>1266</v>
      </c>
      <c r="H4328" t="s">
        <v>663</v>
      </c>
      <c r="I4328" t="s">
        <v>1267</v>
      </c>
      <c r="J4328" t="s">
        <v>1268</v>
      </c>
      <c r="K4328" t="s">
        <v>1275</v>
      </c>
      <c r="L4328" t="s">
        <v>1276</v>
      </c>
      <c r="M4328" t="s">
        <v>1277</v>
      </c>
      <c r="N4328" t="s">
        <v>1528</v>
      </c>
      <c r="O4328">
        <v>30</v>
      </c>
    </row>
    <row r="4329" spans="1:15" x14ac:dyDescent="0.35">
      <c r="A4329" s="189" t="str">
        <f t="shared" si="238"/>
        <v>May</v>
      </c>
      <c r="B4329" s="190" t="str">
        <f t="shared" si="239"/>
        <v>2024</v>
      </c>
      <c r="C4329" s="190" t="str">
        <f t="shared" si="240"/>
        <v>May-2024</v>
      </c>
      <c r="D4329" s="2">
        <v>45443</v>
      </c>
      <c r="E4329" t="s">
        <v>1264</v>
      </c>
      <c r="F4329" t="s">
        <v>1265</v>
      </c>
      <c r="G4329" t="s">
        <v>1266</v>
      </c>
      <c r="H4329" t="s">
        <v>663</v>
      </c>
      <c r="I4329" t="s">
        <v>1267</v>
      </c>
      <c r="J4329" t="s">
        <v>1268</v>
      </c>
      <c r="K4329" t="s">
        <v>1275</v>
      </c>
      <c r="L4329" t="s">
        <v>1276</v>
      </c>
      <c r="M4329" t="s">
        <v>1277</v>
      </c>
      <c r="N4329" t="s">
        <v>1529</v>
      </c>
      <c r="O4329" t="s">
        <v>958</v>
      </c>
    </row>
    <row r="4330" spans="1:15" x14ac:dyDescent="0.35">
      <c r="A4330" s="189" t="str">
        <f t="shared" si="238"/>
        <v>May</v>
      </c>
      <c r="B4330" s="190" t="str">
        <f t="shared" si="239"/>
        <v>2024</v>
      </c>
      <c r="C4330" s="190" t="str">
        <f t="shared" si="240"/>
        <v>May-2024</v>
      </c>
      <c r="D4330" s="2">
        <v>45443</v>
      </c>
      <c r="E4330" t="s">
        <v>1264</v>
      </c>
      <c r="F4330" t="s">
        <v>1265</v>
      </c>
      <c r="G4330" t="s">
        <v>1266</v>
      </c>
      <c r="H4330" t="s">
        <v>663</v>
      </c>
      <c r="I4330" t="s">
        <v>1267</v>
      </c>
      <c r="J4330" t="s">
        <v>1268</v>
      </c>
      <c r="K4330" t="s">
        <v>1275</v>
      </c>
      <c r="L4330" t="s">
        <v>1276</v>
      </c>
      <c r="M4330" t="s">
        <v>1277</v>
      </c>
      <c r="N4330" t="s">
        <v>919</v>
      </c>
      <c r="O4330">
        <v>60</v>
      </c>
    </row>
    <row r="4331" spans="1:15" x14ac:dyDescent="0.35">
      <c r="A4331" s="189" t="str">
        <f t="shared" si="238"/>
        <v>May</v>
      </c>
      <c r="B4331" s="190" t="str">
        <f t="shared" si="239"/>
        <v>2024</v>
      </c>
      <c r="C4331" s="190" t="str">
        <f t="shared" si="240"/>
        <v>May-2024</v>
      </c>
      <c r="D4331" s="2">
        <v>45443</v>
      </c>
      <c r="E4331" t="s">
        <v>1264</v>
      </c>
      <c r="F4331" t="s">
        <v>1265</v>
      </c>
      <c r="G4331" t="s">
        <v>1266</v>
      </c>
      <c r="H4331" t="s">
        <v>663</v>
      </c>
      <c r="I4331" t="s">
        <v>1267</v>
      </c>
      <c r="J4331" t="s">
        <v>1268</v>
      </c>
      <c r="K4331" t="s">
        <v>1275</v>
      </c>
      <c r="L4331" t="s">
        <v>1276</v>
      </c>
      <c r="M4331" t="s">
        <v>1277</v>
      </c>
      <c r="N4331" t="s">
        <v>920</v>
      </c>
      <c r="O4331">
        <v>655</v>
      </c>
    </row>
    <row r="4332" spans="1:15" x14ac:dyDescent="0.35">
      <c r="A4332" s="189" t="str">
        <f t="shared" si="238"/>
        <v>May</v>
      </c>
      <c r="B4332" s="190" t="str">
        <f t="shared" si="239"/>
        <v>2024</v>
      </c>
      <c r="C4332" s="190" t="str">
        <f t="shared" si="240"/>
        <v>May-2024</v>
      </c>
      <c r="D4332" s="2">
        <v>45443</v>
      </c>
      <c r="E4332" t="s">
        <v>1264</v>
      </c>
      <c r="F4332" t="s">
        <v>1265</v>
      </c>
      <c r="G4332" t="s">
        <v>1266</v>
      </c>
      <c r="H4332" t="s">
        <v>663</v>
      </c>
      <c r="I4332" t="s">
        <v>1267</v>
      </c>
      <c r="J4332" t="s">
        <v>1268</v>
      </c>
      <c r="K4332" t="s">
        <v>1275</v>
      </c>
      <c r="L4332" t="s">
        <v>1276</v>
      </c>
      <c r="M4332" t="s">
        <v>1277</v>
      </c>
      <c r="N4332" t="s">
        <v>922</v>
      </c>
      <c r="O4332">
        <v>1400</v>
      </c>
    </row>
    <row r="4333" spans="1:15" x14ac:dyDescent="0.35">
      <c r="A4333" s="189" t="str">
        <f t="shared" si="238"/>
        <v>May</v>
      </c>
      <c r="B4333" s="190" t="str">
        <f t="shared" si="239"/>
        <v>2024</v>
      </c>
      <c r="C4333" s="190" t="str">
        <f t="shared" si="240"/>
        <v>May-2024</v>
      </c>
      <c r="D4333" s="2">
        <v>45443</v>
      </c>
      <c r="E4333" t="s">
        <v>1264</v>
      </c>
      <c r="F4333" t="s">
        <v>1265</v>
      </c>
      <c r="G4333" t="s">
        <v>1266</v>
      </c>
      <c r="H4333" t="s">
        <v>663</v>
      </c>
      <c r="I4333" t="s">
        <v>1267</v>
      </c>
      <c r="J4333" t="s">
        <v>1268</v>
      </c>
      <c r="K4333" t="s">
        <v>1275</v>
      </c>
      <c r="L4333" t="s">
        <v>1276</v>
      </c>
      <c r="M4333" t="s">
        <v>1277</v>
      </c>
      <c r="N4333" t="s">
        <v>921</v>
      </c>
      <c r="O4333">
        <v>815</v>
      </c>
    </row>
    <row r="4334" spans="1:15" x14ac:dyDescent="0.35">
      <c r="A4334" s="189" t="str">
        <f t="shared" si="238"/>
        <v>May</v>
      </c>
      <c r="B4334" s="190" t="str">
        <f t="shared" si="239"/>
        <v>2024</v>
      </c>
      <c r="C4334" s="190" t="str">
        <f t="shared" si="240"/>
        <v>May-2024</v>
      </c>
      <c r="D4334" s="2">
        <v>45443</v>
      </c>
      <c r="E4334" t="s">
        <v>1264</v>
      </c>
      <c r="F4334" t="s">
        <v>1265</v>
      </c>
      <c r="G4334" t="s">
        <v>1266</v>
      </c>
      <c r="H4334" t="s">
        <v>663</v>
      </c>
      <c r="I4334" t="s">
        <v>1267</v>
      </c>
      <c r="J4334" t="s">
        <v>1268</v>
      </c>
      <c r="K4334" t="s">
        <v>1278</v>
      </c>
      <c r="L4334" t="s">
        <v>1279</v>
      </c>
      <c r="M4334" t="s">
        <v>1280</v>
      </c>
      <c r="N4334" t="s">
        <v>1528</v>
      </c>
      <c r="O4334">
        <v>155</v>
      </c>
    </row>
    <row r="4335" spans="1:15" x14ac:dyDescent="0.35">
      <c r="A4335" s="189" t="str">
        <f t="shared" si="238"/>
        <v>May</v>
      </c>
      <c r="B4335" s="190" t="str">
        <f t="shared" si="239"/>
        <v>2024</v>
      </c>
      <c r="C4335" s="190" t="str">
        <f t="shared" si="240"/>
        <v>May-2024</v>
      </c>
      <c r="D4335" s="2">
        <v>45443</v>
      </c>
      <c r="E4335" t="s">
        <v>1264</v>
      </c>
      <c r="F4335" t="s">
        <v>1265</v>
      </c>
      <c r="G4335" t="s">
        <v>1266</v>
      </c>
      <c r="H4335" t="s">
        <v>663</v>
      </c>
      <c r="I4335" t="s">
        <v>1267</v>
      </c>
      <c r="J4335" t="s">
        <v>1268</v>
      </c>
      <c r="K4335" t="s">
        <v>1278</v>
      </c>
      <c r="L4335" t="s">
        <v>1279</v>
      </c>
      <c r="M4335" t="s">
        <v>1280</v>
      </c>
      <c r="N4335" t="s">
        <v>1529</v>
      </c>
      <c r="O4335" t="s">
        <v>958</v>
      </c>
    </row>
    <row r="4336" spans="1:15" x14ac:dyDescent="0.35">
      <c r="A4336" s="189" t="str">
        <f t="shared" si="238"/>
        <v>May</v>
      </c>
      <c r="B4336" s="190" t="str">
        <f t="shared" si="239"/>
        <v>2024</v>
      </c>
      <c r="C4336" s="190" t="str">
        <f t="shared" si="240"/>
        <v>May-2024</v>
      </c>
      <c r="D4336" s="2">
        <v>45443</v>
      </c>
      <c r="E4336" t="s">
        <v>1264</v>
      </c>
      <c r="F4336" t="s">
        <v>1265</v>
      </c>
      <c r="G4336" t="s">
        <v>1266</v>
      </c>
      <c r="H4336" t="s">
        <v>663</v>
      </c>
      <c r="I4336" t="s">
        <v>1267</v>
      </c>
      <c r="J4336" t="s">
        <v>1268</v>
      </c>
      <c r="K4336" t="s">
        <v>1278</v>
      </c>
      <c r="L4336" t="s">
        <v>1279</v>
      </c>
      <c r="M4336" t="s">
        <v>1280</v>
      </c>
      <c r="N4336" t="s">
        <v>919</v>
      </c>
      <c r="O4336">
        <v>360</v>
      </c>
    </row>
    <row r="4337" spans="1:15" x14ac:dyDescent="0.35">
      <c r="A4337" s="189" t="str">
        <f t="shared" si="238"/>
        <v>May</v>
      </c>
      <c r="B4337" s="190" t="str">
        <f t="shared" si="239"/>
        <v>2024</v>
      </c>
      <c r="C4337" s="190" t="str">
        <f t="shared" si="240"/>
        <v>May-2024</v>
      </c>
      <c r="D4337" s="2">
        <v>45443</v>
      </c>
      <c r="E4337" t="s">
        <v>1264</v>
      </c>
      <c r="F4337" t="s">
        <v>1265</v>
      </c>
      <c r="G4337" t="s">
        <v>1266</v>
      </c>
      <c r="H4337" t="s">
        <v>663</v>
      </c>
      <c r="I4337" t="s">
        <v>1267</v>
      </c>
      <c r="J4337" t="s">
        <v>1268</v>
      </c>
      <c r="K4337" t="s">
        <v>1278</v>
      </c>
      <c r="L4337" t="s">
        <v>1279</v>
      </c>
      <c r="M4337" t="s">
        <v>1280</v>
      </c>
      <c r="N4337" t="s">
        <v>920</v>
      </c>
      <c r="O4337">
        <v>2185</v>
      </c>
    </row>
    <row r="4338" spans="1:15" x14ac:dyDescent="0.35">
      <c r="A4338" s="189" t="str">
        <f t="shared" si="238"/>
        <v>May</v>
      </c>
      <c r="B4338" s="190" t="str">
        <f t="shared" si="239"/>
        <v>2024</v>
      </c>
      <c r="C4338" s="190" t="str">
        <f t="shared" si="240"/>
        <v>May-2024</v>
      </c>
      <c r="D4338" s="2">
        <v>45443</v>
      </c>
      <c r="E4338" t="s">
        <v>1264</v>
      </c>
      <c r="F4338" t="s">
        <v>1265</v>
      </c>
      <c r="G4338" t="s">
        <v>1266</v>
      </c>
      <c r="H4338" t="s">
        <v>663</v>
      </c>
      <c r="I4338" t="s">
        <v>1267</v>
      </c>
      <c r="J4338" t="s">
        <v>1268</v>
      </c>
      <c r="K4338" t="s">
        <v>1278</v>
      </c>
      <c r="L4338" t="s">
        <v>1279</v>
      </c>
      <c r="M4338" t="s">
        <v>1280</v>
      </c>
      <c r="N4338" t="s">
        <v>922</v>
      </c>
      <c r="O4338">
        <v>730</v>
      </c>
    </row>
    <row r="4339" spans="1:15" x14ac:dyDescent="0.35">
      <c r="A4339" s="189" t="str">
        <f t="shared" si="238"/>
        <v>May</v>
      </c>
      <c r="B4339" s="190" t="str">
        <f t="shared" si="239"/>
        <v>2024</v>
      </c>
      <c r="C4339" s="190" t="str">
        <f t="shared" si="240"/>
        <v>May-2024</v>
      </c>
      <c r="D4339" s="2">
        <v>45443</v>
      </c>
      <c r="E4339" t="s">
        <v>1264</v>
      </c>
      <c r="F4339" t="s">
        <v>1265</v>
      </c>
      <c r="G4339" t="s">
        <v>1266</v>
      </c>
      <c r="H4339" t="s">
        <v>663</v>
      </c>
      <c r="I4339" t="s">
        <v>1267</v>
      </c>
      <c r="J4339" t="s">
        <v>1268</v>
      </c>
      <c r="K4339" t="s">
        <v>1278</v>
      </c>
      <c r="L4339" t="s">
        <v>1279</v>
      </c>
      <c r="M4339" t="s">
        <v>1280</v>
      </c>
      <c r="N4339" t="s">
        <v>921</v>
      </c>
      <c r="O4339">
        <v>1230</v>
      </c>
    </row>
    <row r="4340" spans="1:15" x14ac:dyDescent="0.35">
      <c r="A4340" s="189" t="str">
        <f t="shared" si="238"/>
        <v>May</v>
      </c>
      <c r="B4340" s="190" t="str">
        <f t="shared" si="239"/>
        <v>2024</v>
      </c>
      <c r="C4340" s="190" t="str">
        <f t="shared" si="240"/>
        <v>May-2024</v>
      </c>
      <c r="D4340" s="2">
        <v>45443</v>
      </c>
      <c r="E4340" t="s">
        <v>1264</v>
      </c>
      <c r="F4340" t="s">
        <v>1265</v>
      </c>
      <c r="G4340" t="s">
        <v>1266</v>
      </c>
      <c r="H4340" t="s">
        <v>668</v>
      </c>
      <c r="I4340" t="s">
        <v>1281</v>
      </c>
      <c r="J4340" t="s">
        <v>1282</v>
      </c>
      <c r="K4340" t="s">
        <v>1283</v>
      </c>
      <c r="L4340" t="s">
        <v>1284</v>
      </c>
      <c r="M4340" t="s">
        <v>1285</v>
      </c>
      <c r="N4340" t="s">
        <v>1528</v>
      </c>
      <c r="O4340">
        <v>20</v>
      </c>
    </row>
    <row r="4341" spans="1:15" x14ac:dyDescent="0.35">
      <c r="A4341" s="189" t="str">
        <f t="shared" si="238"/>
        <v>May</v>
      </c>
      <c r="B4341" s="190" t="str">
        <f t="shared" si="239"/>
        <v>2024</v>
      </c>
      <c r="C4341" s="190" t="str">
        <f t="shared" si="240"/>
        <v>May-2024</v>
      </c>
      <c r="D4341" s="2">
        <v>45443</v>
      </c>
      <c r="E4341" t="s">
        <v>1264</v>
      </c>
      <c r="F4341" t="s">
        <v>1265</v>
      </c>
      <c r="G4341" t="s">
        <v>1266</v>
      </c>
      <c r="H4341" t="s">
        <v>668</v>
      </c>
      <c r="I4341" t="s">
        <v>1281</v>
      </c>
      <c r="J4341" t="s">
        <v>1282</v>
      </c>
      <c r="K4341" t="s">
        <v>1283</v>
      </c>
      <c r="L4341" t="s">
        <v>1284</v>
      </c>
      <c r="M4341" t="s">
        <v>1285</v>
      </c>
      <c r="N4341" t="s">
        <v>1529</v>
      </c>
      <c r="O4341" t="s">
        <v>958</v>
      </c>
    </row>
    <row r="4342" spans="1:15" x14ac:dyDescent="0.35">
      <c r="A4342" s="189" t="str">
        <f t="shared" si="238"/>
        <v>May</v>
      </c>
      <c r="B4342" s="190" t="str">
        <f t="shared" si="239"/>
        <v>2024</v>
      </c>
      <c r="C4342" s="190" t="str">
        <f t="shared" si="240"/>
        <v>May-2024</v>
      </c>
      <c r="D4342" s="2">
        <v>45443</v>
      </c>
      <c r="E4342" t="s">
        <v>1264</v>
      </c>
      <c r="F4342" t="s">
        <v>1265</v>
      </c>
      <c r="G4342" t="s">
        <v>1266</v>
      </c>
      <c r="H4342" t="s">
        <v>668</v>
      </c>
      <c r="I4342" t="s">
        <v>1281</v>
      </c>
      <c r="J4342" t="s">
        <v>1282</v>
      </c>
      <c r="K4342" t="s">
        <v>1283</v>
      </c>
      <c r="L4342" t="s">
        <v>1284</v>
      </c>
      <c r="M4342" t="s">
        <v>1285</v>
      </c>
      <c r="N4342" t="s">
        <v>919</v>
      </c>
      <c r="O4342">
        <v>140</v>
      </c>
    </row>
    <row r="4343" spans="1:15" x14ac:dyDescent="0.35">
      <c r="A4343" s="189" t="str">
        <f t="shared" si="238"/>
        <v>May</v>
      </c>
      <c r="B4343" s="190" t="str">
        <f t="shared" si="239"/>
        <v>2024</v>
      </c>
      <c r="C4343" s="190" t="str">
        <f t="shared" si="240"/>
        <v>May-2024</v>
      </c>
      <c r="D4343" s="2">
        <v>45443</v>
      </c>
      <c r="E4343" t="s">
        <v>1264</v>
      </c>
      <c r="F4343" t="s">
        <v>1265</v>
      </c>
      <c r="G4343" t="s">
        <v>1266</v>
      </c>
      <c r="H4343" t="s">
        <v>668</v>
      </c>
      <c r="I4343" t="s">
        <v>1281</v>
      </c>
      <c r="J4343" t="s">
        <v>1282</v>
      </c>
      <c r="K4343" t="s">
        <v>1283</v>
      </c>
      <c r="L4343" t="s">
        <v>1284</v>
      </c>
      <c r="M4343" t="s">
        <v>1285</v>
      </c>
      <c r="N4343" t="s">
        <v>920</v>
      </c>
      <c r="O4343">
        <v>1700</v>
      </c>
    </row>
    <row r="4344" spans="1:15" x14ac:dyDescent="0.35">
      <c r="A4344" s="189" t="str">
        <f t="shared" si="238"/>
        <v>May</v>
      </c>
      <c r="B4344" s="190" t="str">
        <f t="shared" si="239"/>
        <v>2024</v>
      </c>
      <c r="C4344" s="190" t="str">
        <f t="shared" si="240"/>
        <v>May-2024</v>
      </c>
      <c r="D4344" s="2">
        <v>45443</v>
      </c>
      <c r="E4344" t="s">
        <v>1264</v>
      </c>
      <c r="F4344" t="s">
        <v>1265</v>
      </c>
      <c r="G4344" t="s">
        <v>1266</v>
      </c>
      <c r="H4344" t="s">
        <v>668</v>
      </c>
      <c r="I4344" t="s">
        <v>1281</v>
      </c>
      <c r="J4344" t="s">
        <v>1282</v>
      </c>
      <c r="K4344" t="s">
        <v>1283</v>
      </c>
      <c r="L4344" t="s">
        <v>1284</v>
      </c>
      <c r="M4344" t="s">
        <v>1285</v>
      </c>
      <c r="N4344" t="s">
        <v>922</v>
      </c>
      <c r="O4344">
        <v>520</v>
      </c>
    </row>
    <row r="4345" spans="1:15" x14ac:dyDescent="0.35">
      <c r="A4345" s="189" t="str">
        <f t="shared" si="238"/>
        <v>May</v>
      </c>
      <c r="B4345" s="190" t="str">
        <f t="shared" si="239"/>
        <v>2024</v>
      </c>
      <c r="C4345" s="190" t="str">
        <f t="shared" si="240"/>
        <v>May-2024</v>
      </c>
      <c r="D4345" s="2">
        <v>45443</v>
      </c>
      <c r="E4345" t="s">
        <v>1264</v>
      </c>
      <c r="F4345" t="s">
        <v>1265</v>
      </c>
      <c r="G4345" t="s">
        <v>1266</v>
      </c>
      <c r="H4345" t="s">
        <v>668</v>
      </c>
      <c r="I4345" t="s">
        <v>1281</v>
      </c>
      <c r="J4345" t="s">
        <v>1282</v>
      </c>
      <c r="K4345" t="s">
        <v>1283</v>
      </c>
      <c r="L4345" t="s">
        <v>1284</v>
      </c>
      <c r="M4345" t="s">
        <v>1285</v>
      </c>
      <c r="N4345" t="s">
        <v>921</v>
      </c>
      <c r="O4345">
        <v>1170</v>
      </c>
    </row>
    <row r="4346" spans="1:15" x14ac:dyDescent="0.35">
      <c r="A4346" s="189" t="str">
        <f t="shared" si="238"/>
        <v>May</v>
      </c>
      <c r="B4346" s="190" t="str">
        <f t="shared" si="239"/>
        <v>2024</v>
      </c>
      <c r="C4346" s="190" t="str">
        <f t="shared" si="240"/>
        <v>May-2024</v>
      </c>
      <c r="D4346" s="2">
        <v>45443</v>
      </c>
      <c r="E4346" t="s">
        <v>1264</v>
      </c>
      <c r="F4346" t="s">
        <v>1265</v>
      </c>
      <c r="G4346" t="s">
        <v>1266</v>
      </c>
      <c r="H4346" t="s">
        <v>668</v>
      </c>
      <c r="I4346" t="s">
        <v>1281</v>
      </c>
      <c r="J4346" t="s">
        <v>1282</v>
      </c>
      <c r="K4346" t="s">
        <v>1286</v>
      </c>
      <c r="L4346" t="s">
        <v>1287</v>
      </c>
      <c r="M4346" t="s">
        <v>1288</v>
      </c>
      <c r="N4346" t="s">
        <v>1528</v>
      </c>
      <c r="O4346">
        <v>5</v>
      </c>
    </row>
    <row r="4347" spans="1:15" x14ac:dyDescent="0.35">
      <c r="A4347" s="189" t="str">
        <f t="shared" si="238"/>
        <v>May</v>
      </c>
      <c r="B4347" s="190" t="str">
        <f t="shared" si="239"/>
        <v>2024</v>
      </c>
      <c r="C4347" s="190" t="str">
        <f t="shared" si="240"/>
        <v>May-2024</v>
      </c>
      <c r="D4347" s="2">
        <v>45443</v>
      </c>
      <c r="E4347" t="s">
        <v>1264</v>
      </c>
      <c r="F4347" t="s">
        <v>1265</v>
      </c>
      <c r="G4347" t="s">
        <v>1266</v>
      </c>
      <c r="H4347" t="s">
        <v>668</v>
      </c>
      <c r="I4347" t="s">
        <v>1281</v>
      </c>
      <c r="J4347" t="s">
        <v>1282</v>
      </c>
      <c r="K4347" t="s">
        <v>1286</v>
      </c>
      <c r="L4347" t="s">
        <v>1287</v>
      </c>
      <c r="M4347" t="s">
        <v>1288</v>
      </c>
      <c r="N4347" t="s">
        <v>1529</v>
      </c>
      <c r="O4347" t="s">
        <v>958</v>
      </c>
    </row>
    <row r="4348" spans="1:15" x14ac:dyDescent="0.35">
      <c r="A4348" s="189" t="str">
        <f t="shared" si="238"/>
        <v>May</v>
      </c>
      <c r="B4348" s="190" t="str">
        <f t="shared" si="239"/>
        <v>2024</v>
      </c>
      <c r="C4348" s="190" t="str">
        <f t="shared" si="240"/>
        <v>May-2024</v>
      </c>
      <c r="D4348" s="2">
        <v>45443</v>
      </c>
      <c r="E4348" t="s">
        <v>1264</v>
      </c>
      <c r="F4348" t="s">
        <v>1265</v>
      </c>
      <c r="G4348" t="s">
        <v>1266</v>
      </c>
      <c r="H4348" t="s">
        <v>668</v>
      </c>
      <c r="I4348" t="s">
        <v>1281</v>
      </c>
      <c r="J4348" t="s">
        <v>1282</v>
      </c>
      <c r="K4348" t="s">
        <v>1286</v>
      </c>
      <c r="L4348" t="s">
        <v>1287</v>
      </c>
      <c r="M4348" t="s">
        <v>1288</v>
      </c>
      <c r="N4348" t="s">
        <v>919</v>
      </c>
      <c r="O4348">
        <v>10</v>
      </c>
    </row>
    <row r="4349" spans="1:15" x14ac:dyDescent="0.35">
      <c r="A4349" s="189" t="str">
        <f t="shared" si="238"/>
        <v>May</v>
      </c>
      <c r="B4349" s="190" t="str">
        <f t="shared" si="239"/>
        <v>2024</v>
      </c>
      <c r="C4349" s="190" t="str">
        <f t="shared" si="240"/>
        <v>May-2024</v>
      </c>
      <c r="D4349" s="2">
        <v>45443</v>
      </c>
      <c r="E4349" t="s">
        <v>1264</v>
      </c>
      <c r="F4349" t="s">
        <v>1265</v>
      </c>
      <c r="G4349" t="s">
        <v>1266</v>
      </c>
      <c r="H4349" t="s">
        <v>668</v>
      </c>
      <c r="I4349" t="s">
        <v>1281</v>
      </c>
      <c r="J4349" t="s">
        <v>1282</v>
      </c>
      <c r="K4349" t="s">
        <v>1286</v>
      </c>
      <c r="L4349" t="s">
        <v>1287</v>
      </c>
      <c r="M4349" t="s">
        <v>1288</v>
      </c>
      <c r="N4349" t="s">
        <v>920</v>
      </c>
      <c r="O4349">
        <v>725</v>
      </c>
    </row>
    <row r="4350" spans="1:15" x14ac:dyDescent="0.35">
      <c r="A4350" s="189" t="str">
        <f t="shared" si="238"/>
        <v>May</v>
      </c>
      <c r="B4350" s="190" t="str">
        <f t="shared" si="239"/>
        <v>2024</v>
      </c>
      <c r="C4350" s="190" t="str">
        <f t="shared" si="240"/>
        <v>May-2024</v>
      </c>
      <c r="D4350" s="2">
        <v>45443</v>
      </c>
      <c r="E4350" t="s">
        <v>1264</v>
      </c>
      <c r="F4350" t="s">
        <v>1265</v>
      </c>
      <c r="G4350" t="s">
        <v>1266</v>
      </c>
      <c r="H4350" t="s">
        <v>668</v>
      </c>
      <c r="I4350" t="s">
        <v>1281</v>
      </c>
      <c r="J4350" t="s">
        <v>1282</v>
      </c>
      <c r="K4350" t="s">
        <v>1286</v>
      </c>
      <c r="L4350" t="s">
        <v>1287</v>
      </c>
      <c r="M4350" t="s">
        <v>1288</v>
      </c>
      <c r="N4350" t="s">
        <v>922</v>
      </c>
      <c r="O4350">
        <v>195</v>
      </c>
    </row>
    <row r="4351" spans="1:15" x14ac:dyDescent="0.35">
      <c r="A4351" s="189" t="str">
        <f t="shared" si="238"/>
        <v>May</v>
      </c>
      <c r="B4351" s="190" t="str">
        <f t="shared" si="239"/>
        <v>2024</v>
      </c>
      <c r="C4351" s="190" t="str">
        <f t="shared" si="240"/>
        <v>May-2024</v>
      </c>
      <c r="D4351" s="2">
        <v>45443</v>
      </c>
      <c r="E4351" t="s">
        <v>1264</v>
      </c>
      <c r="F4351" t="s">
        <v>1265</v>
      </c>
      <c r="G4351" t="s">
        <v>1266</v>
      </c>
      <c r="H4351" t="s">
        <v>668</v>
      </c>
      <c r="I4351" t="s">
        <v>1281</v>
      </c>
      <c r="J4351" t="s">
        <v>1282</v>
      </c>
      <c r="K4351" t="s">
        <v>1286</v>
      </c>
      <c r="L4351" t="s">
        <v>1287</v>
      </c>
      <c r="M4351" t="s">
        <v>1288</v>
      </c>
      <c r="N4351" t="s">
        <v>921</v>
      </c>
      <c r="O4351">
        <v>590</v>
      </c>
    </row>
    <row r="4352" spans="1:15" x14ac:dyDescent="0.35">
      <c r="A4352" s="189" t="str">
        <f t="shared" si="238"/>
        <v>May</v>
      </c>
      <c r="B4352" s="190" t="str">
        <f t="shared" si="239"/>
        <v>2024</v>
      </c>
      <c r="C4352" s="190" t="str">
        <f t="shared" si="240"/>
        <v>May-2024</v>
      </c>
      <c r="D4352" s="2">
        <v>45443</v>
      </c>
      <c r="E4352" t="s">
        <v>1264</v>
      </c>
      <c r="F4352" t="s">
        <v>1265</v>
      </c>
      <c r="G4352" t="s">
        <v>1266</v>
      </c>
      <c r="H4352" t="s">
        <v>668</v>
      </c>
      <c r="I4352" t="s">
        <v>1281</v>
      </c>
      <c r="J4352" t="s">
        <v>1282</v>
      </c>
      <c r="K4352" t="s">
        <v>1289</v>
      </c>
      <c r="L4352" t="s">
        <v>1290</v>
      </c>
      <c r="M4352" t="s">
        <v>1291</v>
      </c>
      <c r="N4352" t="s">
        <v>1528</v>
      </c>
      <c r="O4352">
        <v>10</v>
      </c>
    </row>
    <row r="4353" spans="1:15" x14ac:dyDescent="0.35">
      <c r="A4353" s="189" t="str">
        <f t="shared" si="238"/>
        <v>May</v>
      </c>
      <c r="B4353" s="190" t="str">
        <f t="shared" si="239"/>
        <v>2024</v>
      </c>
      <c r="C4353" s="190" t="str">
        <f t="shared" si="240"/>
        <v>May-2024</v>
      </c>
      <c r="D4353" s="2">
        <v>45443</v>
      </c>
      <c r="E4353" t="s">
        <v>1264</v>
      </c>
      <c r="F4353" t="s">
        <v>1265</v>
      </c>
      <c r="G4353" t="s">
        <v>1266</v>
      </c>
      <c r="H4353" t="s">
        <v>668</v>
      </c>
      <c r="I4353" t="s">
        <v>1281</v>
      </c>
      <c r="J4353" t="s">
        <v>1282</v>
      </c>
      <c r="K4353" t="s">
        <v>1289</v>
      </c>
      <c r="L4353" t="s">
        <v>1290</v>
      </c>
      <c r="M4353" t="s">
        <v>1291</v>
      </c>
      <c r="N4353" t="s">
        <v>1529</v>
      </c>
      <c r="O4353" t="s">
        <v>958</v>
      </c>
    </row>
    <row r="4354" spans="1:15" x14ac:dyDescent="0.35">
      <c r="A4354" s="189" t="str">
        <f t="shared" si="238"/>
        <v>May</v>
      </c>
      <c r="B4354" s="190" t="str">
        <f t="shared" si="239"/>
        <v>2024</v>
      </c>
      <c r="C4354" s="190" t="str">
        <f t="shared" si="240"/>
        <v>May-2024</v>
      </c>
      <c r="D4354" s="2">
        <v>45443</v>
      </c>
      <c r="E4354" t="s">
        <v>1264</v>
      </c>
      <c r="F4354" t="s">
        <v>1265</v>
      </c>
      <c r="G4354" t="s">
        <v>1266</v>
      </c>
      <c r="H4354" t="s">
        <v>668</v>
      </c>
      <c r="I4354" t="s">
        <v>1281</v>
      </c>
      <c r="J4354" t="s">
        <v>1282</v>
      </c>
      <c r="K4354" t="s">
        <v>1289</v>
      </c>
      <c r="L4354" t="s">
        <v>1290</v>
      </c>
      <c r="M4354" t="s">
        <v>1291</v>
      </c>
      <c r="N4354" t="s">
        <v>919</v>
      </c>
      <c r="O4354">
        <v>90</v>
      </c>
    </row>
    <row r="4355" spans="1:15" x14ac:dyDescent="0.35">
      <c r="A4355" s="189" t="str">
        <f t="shared" ref="A4355:A4418" si="241">TEXT(D4355,"mmm")</f>
        <v>May</v>
      </c>
      <c r="B4355" s="190" t="str">
        <f t="shared" ref="B4355:B4418" si="242">TEXT(D4355,"yyyy")</f>
        <v>2024</v>
      </c>
      <c r="C4355" s="190" t="str">
        <f t="shared" ref="C4355:C4418" si="243">_xlfn.CONCAT(A4355&amp;"-"&amp;B4355)</f>
        <v>May-2024</v>
      </c>
      <c r="D4355" s="2">
        <v>45443</v>
      </c>
      <c r="E4355" t="s">
        <v>1264</v>
      </c>
      <c r="F4355" t="s">
        <v>1265</v>
      </c>
      <c r="G4355" t="s">
        <v>1266</v>
      </c>
      <c r="H4355" t="s">
        <v>668</v>
      </c>
      <c r="I4355" t="s">
        <v>1281</v>
      </c>
      <c r="J4355" t="s">
        <v>1282</v>
      </c>
      <c r="K4355" t="s">
        <v>1289</v>
      </c>
      <c r="L4355" t="s">
        <v>1290</v>
      </c>
      <c r="M4355" t="s">
        <v>1291</v>
      </c>
      <c r="N4355" t="s">
        <v>920</v>
      </c>
      <c r="O4355">
        <v>755</v>
      </c>
    </row>
    <row r="4356" spans="1:15" x14ac:dyDescent="0.35">
      <c r="A4356" s="189" t="str">
        <f t="shared" si="241"/>
        <v>May</v>
      </c>
      <c r="B4356" s="190" t="str">
        <f t="shared" si="242"/>
        <v>2024</v>
      </c>
      <c r="C4356" s="190" t="str">
        <f t="shared" si="243"/>
        <v>May-2024</v>
      </c>
      <c r="D4356" s="2">
        <v>45443</v>
      </c>
      <c r="E4356" t="s">
        <v>1264</v>
      </c>
      <c r="F4356" t="s">
        <v>1265</v>
      </c>
      <c r="G4356" t="s">
        <v>1266</v>
      </c>
      <c r="H4356" t="s">
        <v>668</v>
      </c>
      <c r="I4356" t="s">
        <v>1281</v>
      </c>
      <c r="J4356" t="s">
        <v>1282</v>
      </c>
      <c r="K4356" t="s">
        <v>1289</v>
      </c>
      <c r="L4356" t="s">
        <v>1290</v>
      </c>
      <c r="M4356" t="s">
        <v>1291</v>
      </c>
      <c r="N4356" t="s">
        <v>922</v>
      </c>
      <c r="O4356">
        <v>490</v>
      </c>
    </row>
    <row r="4357" spans="1:15" x14ac:dyDescent="0.35">
      <c r="A4357" s="189" t="str">
        <f t="shared" si="241"/>
        <v>May</v>
      </c>
      <c r="B4357" s="190" t="str">
        <f t="shared" si="242"/>
        <v>2024</v>
      </c>
      <c r="C4357" s="190" t="str">
        <f t="shared" si="243"/>
        <v>May-2024</v>
      </c>
      <c r="D4357" s="2">
        <v>45443</v>
      </c>
      <c r="E4357" t="s">
        <v>1264</v>
      </c>
      <c r="F4357" t="s">
        <v>1265</v>
      </c>
      <c r="G4357" t="s">
        <v>1266</v>
      </c>
      <c r="H4357" t="s">
        <v>668</v>
      </c>
      <c r="I4357" t="s">
        <v>1281</v>
      </c>
      <c r="J4357" t="s">
        <v>1282</v>
      </c>
      <c r="K4357" t="s">
        <v>1289</v>
      </c>
      <c r="L4357" t="s">
        <v>1290</v>
      </c>
      <c r="M4357" t="s">
        <v>1291</v>
      </c>
      <c r="N4357" t="s">
        <v>921</v>
      </c>
      <c r="O4357">
        <v>1065</v>
      </c>
    </row>
    <row r="4358" spans="1:15" x14ac:dyDescent="0.35">
      <c r="A4358" s="189" t="str">
        <f t="shared" si="241"/>
        <v>May</v>
      </c>
      <c r="B4358" s="190" t="str">
        <f t="shared" si="242"/>
        <v>2024</v>
      </c>
      <c r="C4358" s="190" t="str">
        <f t="shared" si="243"/>
        <v>May-2024</v>
      </c>
      <c r="D4358" s="2">
        <v>45443</v>
      </c>
      <c r="E4358" t="s">
        <v>1264</v>
      </c>
      <c r="F4358" t="s">
        <v>1265</v>
      </c>
      <c r="G4358" t="s">
        <v>1266</v>
      </c>
      <c r="H4358" t="s">
        <v>668</v>
      </c>
      <c r="I4358" t="s">
        <v>1281</v>
      </c>
      <c r="J4358" t="s">
        <v>1282</v>
      </c>
      <c r="K4358" t="s">
        <v>1292</v>
      </c>
      <c r="L4358" t="s">
        <v>1293</v>
      </c>
      <c r="M4358" t="s">
        <v>1294</v>
      </c>
      <c r="N4358" t="s">
        <v>1528</v>
      </c>
      <c r="O4358">
        <v>35</v>
      </c>
    </row>
    <row r="4359" spans="1:15" x14ac:dyDescent="0.35">
      <c r="A4359" s="189" t="str">
        <f t="shared" si="241"/>
        <v>May</v>
      </c>
      <c r="B4359" s="190" t="str">
        <f t="shared" si="242"/>
        <v>2024</v>
      </c>
      <c r="C4359" s="190" t="str">
        <f t="shared" si="243"/>
        <v>May-2024</v>
      </c>
      <c r="D4359" s="2">
        <v>45443</v>
      </c>
      <c r="E4359" t="s">
        <v>1264</v>
      </c>
      <c r="F4359" t="s">
        <v>1265</v>
      </c>
      <c r="G4359" t="s">
        <v>1266</v>
      </c>
      <c r="H4359" t="s">
        <v>668</v>
      </c>
      <c r="I4359" t="s">
        <v>1281</v>
      </c>
      <c r="J4359" t="s">
        <v>1282</v>
      </c>
      <c r="K4359" t="s">
        <v>1292</v>
      </c>
      <c r="L4359" t="s">
        <v>1293</v>
      </c>
      <c r="M4359" t="s">
        <v>1294</v>
      </c>
      <c r="N4359" t="s">
        <v>1529</v>
      </c>
      <c r="O4359" t="s">
        <v>958</v>
      </c>
    </row>
    <row r="4360" spans="1:15" x14ac:dyDescent="0.35">
      <c r="A4360" s="189" t="str">
        <f t="shared" si="241"/>
        <v>May</v>
      </c>
      <c r="B4360" s="190" t="str">
        <f t="shared" si="242"/>
        <v>2024</v>
      </c>
      <c r="C4360" s="190" t="str">
        <f t="shared" si="243"/>
        <v>May-2024</v>
      </c>
      <c r="D4360" s="2">
        <v>45443</v>
      </c>
      <c r="E4360" t="s">
        <v>1264</v>
      </c>
      <c r="F4360" t="s">
        <v>1265</v>
      </c>
      <c r="G4360" t="s">
        <v>1266</v>
      </c>
      <c r="H4360" t="s">
        <v>668</v>
      </c>
      <c r="I4360" t="s">
        <v>1281</v>
      </c>
      <c r="J4360" t="s">
        <v>1282</v>
      </c>
      <c r="K4360" t="s">
        <v>1292</v>
      </c>
      <c r="L4360" t="s">
        <v>1293</v>
      </c>
      <c r="M4360" t="s">
        <v>1294</v>
      </c>
      <c r="N4360" t="s">
        <v>919</v>
      </c>
      <c r="O4360">
        <v>210</v>
      </c>
    </row>
    <row r="4361" spans="1:15" x14ac:dyDescent="0.35">
      <c r="A4361" s="189" t="str">
        <f t="shared" si="241"/>
        <v>May</v>
      </c>
      <c r="B4361" s="190" t="str">
        <f t="shared" si="242"/>
        <v>2024</v>
      </c>
      <c r="C4361" s="190" t="str">
        <f t="shared" si="243"/>
        <v>May-2024</v>
      </c>
      <c r="D4361" s="2">
        <v>45443</v>
      </c>
      <c r="E4361" t="s">
        <v>1264</v>
      </c>
      <c r="F4361" t="s">
        <v>1265</v>
      </c>
      <c r="G4361" t="s">
        <v>1266</v>
      </c>
      <c r="H4361" t="s">
        <v>668</v>
      </c>
      <c r="I4361" t="s">
        <v>1281</v>
      </c>
      <c r="J4361" t="s">
        <v>1282</v>
      </c>
      <c r="K4361" t="s">
        <v>1292</v>
      </c>
      <c r="L4361" t="s">
        <v>1293</v>
      </c>
      <c r="M4361" t="s">
        <v>1294</v>
      </c>
      <c r="N4361" t="s">
        <v>920</v>
      </c>
      <c r="O4361">
        <v>1430</v>
      </c>
    </row>
    <row r="4362" spans="1:15" x14ac:dyDescent="0.35">
      <c r="A4362" s="189" t="str">
        <f t="shared" si="241"/>
        <v>May</v>
      </c>
      <c r="B4362" s="190" t="str">
        <f t="shared" si="242"/>
        <v>2024</v>
      </c>
      <c r="C4362" s="190" t="str">
        <f t="shared" si="243"/>
        <v>May-2024</v>
      </c>
      <c r="D4362" s="2">
        <v>45443</v>
      </c>
      <c r="E4362" t="s">
        <v>1264</v>
      </c>
      <c r="F4362" t="s">
        <v>1265</v>
      </c>
      <c r="G4362" t="s">
        <v>1266</v>
      </c>
      <c r="H4362" t="s">
        <v>668</v>
      </c>
      <c r="I4362" t="s">
        <v>1281</v>
      </c>
      <c r="J4362" t="s">
        <v>1282</v>
      </c>
      <c r="K4362" t="s">
        <v>1292</v>
      </c>
      <c r="L4362" t="s">
        <v>1293</v>
      </c>
      <c r="M4362" t="s">
        <v>1294</v>
      </c>
      <c r="N4362" t="s">
        <v>922</v>
      </c>
      <c r="O4362">
        <v>560</v>
      </c>
    </row>
    <row r="4363" spans="1:15" x14ac:dyDescent="0.35">
      <c r="A4363" s="189" t="str">
        <f t="shared" si="241"/>
        <v>May</v>
      </c>
      <c r="B4363" s="190" t="str">
        <f t="shared" si="242"/>
        <v>2024</v>
      </c>
      <c r="C4363" s="190" t="str">
        <f t="shared" si="243"/>
        <v>May-2024</v>
      </c>
      <c r="D4363" s="2">
        <v>45443</v>
      </c>
      <c r="E4363" t="s">
        <v>1264</v>
      </c>
      <c r="F4363" t="s">
        <v>1265</v>
      </c>
      <c r="G4363" t="s">
        <v>1266</v>
      </c>
      <c r="H4363" t="s">
        <v>668</v>
      </c>
      <c r="I4363" t="s">
        <v>1281</v>
      </c>
      <c r="J4363" t="s">
        <v>1282</v>
      </c>
      <c r="K4363" t="s">
        <v>1292</v>
      </c>
      <c r="L4363" t="s">
        <v>1293</v>
      </c>
      <c r="M4363" t="s">
        <v>1294</v>
      </c>
      <c r="N4363" t="s">
        <v>921</v>
      </c>
      <c r="O4363">
        <v>765</v>
      </c>
    </row>
    <row r="4364" spans="1:15" x14ac:dyDescent="0.35">
      <c r="A4364" s="189" t="str">
        <f t="shared" si="241"/>
        <v>May</v>
      </c>
      <c r="B4364" s="190" t="str">
        <f t="shared" si="242"/>
        <v>2024</v>
      </c>
      <c r="C4364" s="190" t="str">
        <f t="shared" si="243"/>
        <v>May-2024</v>
      </c>
      <c r="D4364" s="2">
        <v>45443</v>
      </c>
      <c r="E4364" t="s">
        <v>1264</v>
      </c>
      <c r="F4364" t="s">
        <v>1265</v>
      </c>
      <c r="G4364" t="s">
        <v>1266</v>
      </c>
      <c r="H4364" t="s">
        <v>668</v>
      </c>
      <c r="I4364" t="s">
        <v>1281</v>
      </c>
      <c r="J4364" t="s">
        <v>1282</v>
      </c>
      <c r="K4364" t="s">
        <v>1295</v>
      </c>
      <c r="L4364" t="s">
        <v>1296</v>
      </c>
      <c r="M4364" t="s">
        <v>1297</v>
      </c>
      <c r="N4364" t="s">
        <v>1528</v>
      </c>
      <c r="O4364">
        <v>160</v>
      </c>
    </row>
    <row r="4365" spans="1:15" x14ac:dyDescent="0.35">
      <c r="A4365" s="189" t="str">
        <f t="shared" si="241"/>
        <v>May</v>
      </c>
      <c r="B4365" s="190" t="str">
        <f t="shared" si="242"/>
        <v>2024</v>
      </c>
      <c r="C4365" s="190" t="str">
        <f t="shared" si="243"/>
        <v>May-2024</v>
      </c>
      <c r="D4365" s="2">
        <v>45443</v>
      </c>
      <c r="E4365" t="s">
        <v>1264</v>
      </c>
      <c r="F4365" t="s">
        <v>1265</v>
      </c>
      <c r="G4365" t="s">
        <v>1266</v>
      </c>
      <c r="H4365" t="s">
        <v>668</v>
      </c>
      <c r="I4365" t="s">
        <v>1281</v>
      </c>
      <c r="J4365" t="s">
        <v>1282</v>
      </c>
      <c r="K4365" t="s">
        <v>1295</v>
      </c>
      <c r="L4365" t="s">
        <v>1296</v>
      </c>
      <c r="M4365" t="s">
        <v>1297</v>
      </c>
      <c r="N4365" t="s">
        <v>1529</v>
      </c>
      <c r="O4365" t="s">
        <v>958</v>
      </c>
    </row>
    <row r="4366" spans="1:15" x14ac:dyDescent="0.35">
      <c r="A4366" s="189" t="str">
        <f t="shared" si="241"/>
        <v>May</v>
      </c>
      <c r="B4366" s="190" t="str">
        <f t="shared" si="242"/>
        <v>2024</v>
      </c>
      <c r="C4366" s="190" t="str">
        <f t="shared" si="243"/>
        <v>May-2024</v>
      </c>
      <c r="D4366" s="2">
        <v>45443</v>
      </c>
      <c r="E4366" t="s">
        <v>1264</v>
      </c>
      <c r="F4366" t="s">
        <v>1265</v>
      </c>
      <c r="G4366" t="s">
        <v>1266</v>
      </c>
      <c r="H4366" t="s">
        <v>668</v>
      </c>
      <c r="I4366" t="s">
        <v>1281</v>
      </c>
      <c r="J4366" t="s">
        <v>1282</v>
      </c>
      <c r="K4366" t="s">
        <v>1295</v>
      </c>
      <c r="L4366" t="s">
        <v>1296</v>
      </c>
      <c r="M4366" t="s">
        <v>1297</v>
      </c>
      <c r="N4366" t="s">
        <v>919</v>
      </c>
      <c r="O4366">
        <v>330</v>
      </c>
    </row>
    <row r="4367" spans="1:15" x14ac:dyDescent="0.35">
      <c r="A4367" s="189" t="str">
        <f t="shared" si="241"/>
        <v>May</v>
      </c>
      <c r="B4367" s="190" t="str">
        <f t="shared" si="242"/>
        <v>2024</v>
      </c>
      <c r="C4367" s="190" t="str">
        <f t="shared" si="243"/>
        <v>May-2024</v>
      </c>
      <c r="D4367" s="2">
        <v>45443</v>
      </c>
      <c r="E4367" t="s">
        <v>1264</v>
      </c>
      <c r="F4367" t="s">
        <v>1265</v>
      </c>
      <c r="G4367" t="s">
        <v>1266</v>
      </c>
      <c r="H4367" t="s">
        <v>668</v>
      </c>
      <c r="I4367" t="s">
        <v>1281</v>
      </c>
      <c r="J4367" t="s">
        <v>1282</v>
      </c>
      <c r="K4367" t="s">
        <v>1295</v>
      </c>
      <c r="L4367" t="s">
        <v>1296</v>
      </c>
      <c r="M4367" t="s">
        <v>1297</v>
      </c>
      <c r="N4367" t="s">
        <v>920</v>
      </c>
      <c r="O4367">
        <v>2035</v>
      </c>
    </row>
    <row r="4368" spans="1:15" x14ac:dyDescent="0.35">
      <c r="A4368" s="189" t="str">
        <f t="shared" si="241"/>
        <v>May</v>
      </c>
      <c r="B4368" s="190" t="str">
        <f t="shared" si="242"/>
        <v>2024</v>
      </c>
      <c r="C4368" s="190" t="str">
        <f t="shared" si="243"/>
        <v>May-2024</v>
      </c>
      <c r="D4368" s="2">
        <v>45443</v>
      </c>
      <c r="E4368" t="s">
        <v>1264</v>
      </c>
      <c r="F4368" t="s">
        <v>1265</v>
      </c>
      <c r="G4368" t="s">
        <v>1266</v>
      </c>
      <c r="H4368" t="s">
        <v>668</v>
      </c>
      <c r="I4368" t="s">
        <v>1281</v>
      </c>
      <c r="J4368" t="s">
        <v>1282</v>
      </c>
      <c r="K4368" t="s">
        <v>1295</v>
      </c>
      <c r="L4368" t="s">
        <v>1296</v>
      </c>
      <c r="M4368" t="s">
        <v>1297</v>
      </c>
      <c r="N4368" t="s">
        <v>922</v>
      </c>
      <c r="O4368">
        <v>435</v>
      </c>
    </row>
    <row r="4369" spans="1:15" x14ac:dyDescent="0.35">
      <c r="A4369" s="189" t="str">
        <f t="shared" si="241"/>
        <v>May</v>
      </c>
      <c r="B4369" s="190" t="str">
        <f t="shared" si="242"/>
        <v>2024</v>
      </c>
      <c r="C4369" s="190" t="str">
        <f t="shared" si="243"/>
        <v>May-2024</v>
      </c>
      <c r="D4369" s="2">
        <v>45443</v>
      </c>
      <c r="E4369" t="s">
        <v>1264</v>
      </c>
      <c r="F4369" t="s">
        <v>1265</v>
      </c>
      <c r="G4369" t="s">
        <v>1266</v>
      </c>
      <c r="H4369" t="s">
        <v>668</v>
      </c>
      <c r="I4369" t="s">
        <v>1281</v>
      </c>
      <c r="J4369" t="s">
        <v>1282</v>
      </c>
      <c r="K4369" t="s">
        <v>1295</v>
      </c>
      <c r="L4369" t="s">
        <v>1296</v>
      </c>
      <c r="M4369" t="s">
        <v>1297</v>
      </c>
      <c r="N4369" t="s">
        <v>921</v>
      </c>
      <c r="O4369">
        <v>1270</v>
      </c>
    </row>
    <row r="4370" spans="1:15" x14ac:dyDescent="0.35">
      <c r="A4370" s="189" t="str">
        <f t="shared" si="241"/>
        <v>May</v>
      </c>
      <c r="B4370" s="190" t="str">
        <f t="shared" si="242"/>
        <v>2024</v>
      </c>
      <c r="C4370" s="190" t="str">
        <f t="shared" si="243"/>
        <v>May-2024</v>
      </c>
      <c r="D4370" s="2">
        <v>45443</v>
      </c>
      <c r="E4370" t="s">
        <v>1264</v>
      </c>
      <c r="F4370" t="s">
        <v>1265</v>
      </c>
      <c r="G4370" t="s">
        <v>1266</v>
      </c>
      <c r="H4370" t="s">
        <v>668</v>
      </c>
      <c r="I4370" t="s">
        <v>1281</v>
      </c>
      <c r="J4370" t="s">
        <v>1282</v>
      </c>
      <c r="K4370" t="s">
        <v>1298</v>
      </c>
      <c r="L4370" t="s">
        <v>1299</v>
      </c>
      <c r="M4370" t="s">
        <v>1300</v>
      </c>
      <c r="N4370" t="s">
        <v>1528</v>
      </c>
      <c r="O4370">
        <v>90</v>
      </c>
    </row>
    <row r="4371" spans="1:15" x14ac:dyDescent="0.35">
      <c r="A4371" s="189" t="str">
        <f t="shared" si="241"/>
        <v>May</v>
      </c>
      <c r="B4371" s="190" t="str">
        <f t="shared" si="242"/>
        <v>2024</v>
      </c>
      <c r="C4371" s="190" t="str">
        <f t="shared" si="243"/>
        <v>May-2024</v>
      </c>
      <c r="D4371" s="2">
        <v>45443</v>
      </c>
      <c r="E4371" t="s">
        <v>1264</v>
      </c>
      <c r="F4371" t="s">
        <v>1265</v>
      </c>
      <c r="G4371" t="s">
        <v>1266</v>
      </c>
      <c r="H4371" t="s">
        <v>668</v>
      </c>
      <c r="I4371" t="s">
        <v>1281</v>
      </c>
      <c r="J4371" t="s">
        <v>1282</v>
      </c>
      <c r="K4371" t="s">
        <v>1298</v>
      </c>
      <c r="L4371" t="s">
        <v>1299</v>
      </c>
      <c r="M4371" t="s">
        <v>1300</v>
      </c>
      <c r="N4371" t="s">
        <v>1529</v>
      </c>
      <c r="O4371" t="s">
        <v>958</v>
      </c>
    </row>
    <row r="4372" spans="1:15" x14ac:dyDescent="0.35">
      <c r="A4372" s="189" t="str">
        <f t="shared" si="241"/>
        <v>May</v>
      </c>
      <c r="B4372" s="190" t="str">
        <f t="shared" si="242"/>
        <v>2024</v>
      </c>
      <c r="C4372" s="190" t="str">
        <f t="shared" si="243"/>
        <v>May-2024</v>
      </c>
      <c r="D4372" s="2">
        <v>45443</v>
      </c>
      <c r="E4372" t="s">
        <v>1264</v>
      </c>
      <c r="F4372" t="s">
        <v>1265</v>
      </c>
      <c r="G4372" t="s">
        <v>1266</v>
      </c>
      <c r="H4372" t="s">
        <v>668</v>
      </c>
      <c r="I4372" t="s">
        <v>1281</v>
      </c>
      <c r="J4372" t="s">
        <v>1282</v>
      </c>
      <c r="K4372" t="s">
        <v>1298</v>
      </c>
      <c r="L4372" t="s">
        <v>1299</v>
      </c>
      <c r="M4372" t="s">
        <v>1300</v>
      </c>
      <c r="N4372" t="s">
        <v>919</v>
      </c>
      <c r="O4372">
        <v>520</v>
      </c>
    </row>
    <row r="4373" spans="1:15" x14ac:dyDescent="0.35">
      <c r="A4373" s="189" t="str">
        <f t="shared" si="241"/>
        <v>May</v>
      </c>
      <c r="B4373" s="190" t="str">
        <f t="shared" si="242"/>
        <v>2024</v>
      </c>
      <c r="C4373" s="190" t="str">
        <f t="shared" si="243"/>
        <v>May-2024</v>
      </c>
      <c r="D4373" s="2">
        <v>45443</v>
      </c>
      <c r="E4373" t="s">
        <v>1264</v>
      </c>
      <c r="F4373" t="s">
        <v>1265</v>
      </c>
      <c r="G4373" t="s">
        <v>1266</v>
      </c>
      <c r="H4373" t="s">
        <v>668</v>
      </c>
      <c r="I4373" t="s">
        <v>1281</v>
      </c>
      <c r="J4373" t="s">
        <v>1282</v>
      </c>
      <c r="K4373" t="s">
        <v>1298</v>
      </c>
      <c r="L4373" t="s">
        <v>1299</v>
      </c>
      <c r="M4373" t="s">
        <v>1300</v>
      </c>
      <c r="N4373" t="s">
        <v>920</v>
      </c>
      <c r="O4373">
        <v>1670</v>
      </c>
    </row>
    <row r="4374" spans="1:15" x14ac:dyDescent="0.35">
      <c r="A4374" s="189" t="str">
        <f t="shared" si="241"/>
        <v>May</v>
      </c>
      <c r="B4374" s="190" t="str">
        <f t="shared" si="242"/>
        <v>2024</v>
      </c>
      <c r="C4374" s="190" t="str">
        <f t="shared" si="243"/>
        <v>May-2024</v>
      </c>
      <c r="D4374" s="2">
        <v>45443</v>
      </c>
      <c r="E4374" t="s">
        <v>1264</v>
      </c>
      <c r="F4374" t="s">
        <v>1265</v>
      </c>
      <c r="G4374" t="s">
        <v>1266</v>
      </c>
      <c r="H4374" t="s">
        <v>668</v>
      </c>
      <c r="I4374" t="s">
        <v>1281</v>
      </c>
      <c r="J4374" t="s">
        <v>1282</v>
      </c>
      <c r="K4374" t="s">
        <v>1298</v>
      </c>
      <c r="L4374" t="s">
        <v>1299</v>
      </c>
      <c r="M4374" t="s">
        <v>1300</v>
      </c>
      <c r="N4374" t="s">
        <v>922</v>
      </c>
      <c r="O4374">
        <v>2165</v>
      </c>
    </row>
    <row r="4375" spans="1:15" x14ac:dyDescent="0.35">
      <c r="A4375" s="189" t="str">
        <f t="shared" si="241"/>
        <v>May</v>
      </c>
      <c r="B4375" s="190" t="str">
        <f t="shared" si="242"/>
        <v>2024</v>
      </c>
      <c r="C4375" s="190" t="str">
        <f t="shared" si="243"/>
        <v>May-2024</v>
      </c>
      <c r="D4375" s="2">
        <v>45443</v>
      </c>
      <c r="E4375" t="s">
        <v>1264</v>
      </c>
      <c r="F4375" t="s">
        <v>1265</v>
      </c>
      <c r="G4375" t="s">
        <v>1266</v>
      </c>
      <c r="H4375" t="s">
        <v>668</v>
      </c>
      <c r="I4375" t="s">
        <v>1281</v>
      </c>
      <c r="J4375" t="s">
        <v>1282</v>
      </c>
      <c r="K4375" t="s">
        <v>1298</v>
      </c>
      <c r="L4375" t="s">
        <v>1299</v>
      </c>
      <c r="M4375" t="s">
        <v>1300</v>
      </c>
      <c r="N4375" t="s">
        <v>921</v>
      </c>
      <c r="O4375">
        <v>2055</v>
      </c>
    </row>
    <row r="4376" spans="1:15" x14ac:dyDescent="0.35">
      <c r="A4376" s="189" t="str">
        <f t="shared" si="241"/>
        <v>May</v>
      </c>
      <c r="B4376" s="190" t="str">
        <f t="shared" si="242"/>
        <v>2024</v>
      </c>
      <c r="C4376" s="190" t="str">
        <f t="shared" si="243"/>
        <v>May-2024</v>
      </c>
      <c r="D4376" s="2">
        <v>45443</v>
      </c>
      <c r="E4376" t="s">
        <v>1264</v>
      </c>
      <c r="F4376" t="s">
        <v>1265</v>
      </c>
      <c r="G4376" t="s">
        <v>1266</v>
      </c>
      <c r="H4376" t="s">
        <v>668</v>
      </c>
      <c r="I4376" t="s">
        <v>1281</v>
      </c>
      <c r="J4376" t="s">
        <v>1282</v>
      </c>
      <c r="K4376" t="s">
        <v>1301</v>
      </c>
      <c r="L4376" t="s">
        <v>1302</v>
      </c>
      <c r="M4376" t="s">
        <v>1303</v>
      </c>
      <c r="N4376" t="s">
        <v>1528</v>
      </c>
      <c r="O4376">
        <v>380</v>
      </c>
    </row>
    <row r="4377" spans="1:15" x14ac:dyDescent="0.35">
      <c r="A4377" s="189" t="str">
        <f t="shared" si="241"/>
        <v>May</v>
      </c>
      <c r="B4377" s="190" t="str">
        <f t="shared" si="242"/>
        <v>2024</v>
      </c>
      <c r="C4377" s="190" t="str">
        <f t="shared" si="243"/>
        <v>May-2024</v>
      </c>
      <c r="D4377" s="2">
        <v>45443</v>
      </c>
      <c r="E4377" t="s">
        <v>1264</v>
      </c>
      <c r="F4377" t="s">
        <v>1265</v>
      </c>
      <c r="G4377" t="s">
        <v>1266</v>
      </c>
      <c r="H4377" t="s">
        <v>668</v>
      </c>
      <c r="I4377" t="s">
        <v>1281</v>
      </c>
      <c r="J4377" t="s">
        <v>1282</v>
      </c>
      <c r="K4377" t="s">
        <v>1301</v>
      </c>
      <c r="L4377" t="s">
        <v>1302</v>
      </c>
      <c r="M4377" t="s">
        <v>1303</v>
      </c>
      <c r="N4377" t="s">
        <v>1529</v>
      </c>
      <c r="O4377" t="s">
        <v>958</v>
      </c>
    </row>
    <row r="4378" spans="1:15" x14ac:dyDescent="0.35">
      <c r="A4378" s="189" t="str">
        <f t="shared" si="241"/>
        <v>May</v>
      </c>
      <c r="B4378" s="190" t="str">
        <f t="shared" si="242"/>
        <v>2024</v>
      </c>
      <c r="C4378" s="190" t="str">
        <f t="shared" si="243"/>
        <v>May-2024</v>
      </c>
      <c r="D4378" s="2">
        <v>45443</v>
      </c>
      <c r="E4378" t="s">
        <v>1264</v>
      </c>
      <c r="F4378" t="s">
        <v>1265</v>
      </c>
      <c r="G4378" t="s">
        <v>1266</v>
      </c>
      <c r="H4378" t="s">
        <v>668</v>
      </c>
      <c r="I4378" t="s">
        <v>1281</v>
      </c>
      <c r="J4378" t="s">
        <v>1282</v>
      </c>
      <c r="K4378" t="s">
        <v>1301</v>
      </c>
      <c r="L4378" t="s">
        <v>1302</v>
      </c>
      <c r="M4378" t="s">
        <v>1303</v>
      </c>
      <c r="N4378" t="s">
        <v>919</v>
      </c>
      <c r="O4378">
        <v>135</v>
      </c>
    </row>
    <row r="4379" spans="1:15" x14ac:dyDescent="0.35">
      <c r="A4379" s="189" t="str">
        <f t="shared" si="241"/>
        <v>May</v>
      </c>
      <c r="B4379" s="190" t="str">
        <f t="shared" si="242"/>
        <v>2024</v>
      </c>
      <c r="C4379" s="190" t="str">
        <f t="shared" si="243"/>
        <v>May-2024</v>
      </c>
      <c r="D4379" s="2">
        <v>45443</v>
      </c>
      <c r="E4379" t="s">
        <v>1264</v>
      </c>
      <c r="F4379" t="s">
        <v>1265</v>
      </c>
      <c r="G4379" t="s">
        <v>1266</v>
      </c>
      <c r="H4379" t="s">
        <v>668</v>
      </c>
      <c r="I4379" t="s">
        <v>1281</v>
      </c>
      <c r="J4379" t="s">
        <v>1282</v>
      </c>
      <c r="K4379" t="s">
        <v>1301</v>
      </c>
      <c r="L4379" t="s">
        <v>1302</v>
      </c>
      <c r="M4379" t="s">
        <v>1303</v>
      </c>
      <c r="N4379" t="s">
        <v>920</v>
      </c>
      <c r="O4379">
        <v>1470</v>
      </c>
    </row>
    <row r="4380" spans="1:15" x14ac:dyDescent="0.35">
      <c r="A4380" s="189" t="str">
        <f t="shared" si="241"/>
        <v>May</v>
      </c>
      <c r="B4380" s="190" t="str">
        <f t="shared" si="242"/>
        <v>2024</v>
      </c>
      <c r="C4380" s="190" t="str">
        <f t="shared" si="243"/>
        <v>May-2024</v>
      </c>
      <c r="D4380" s="2">
        <v>45443</v>
      </c>
      <c r="E4380" t="s">
        <v>1264</v>
      </c>
      <c r="F4380" t="s">
        <v>1265</v>
      </c>
      <c r="G4380" t="s">
        <v>1266</v>
      </c>
      <c r="H4380" t="s">
        <v>668</v>
      </c>
      <c r="I4380" t="s">
        <v>1281</v>
      </c>
      <c r="J4380" t="s">
        <v>1282</v>
      </c>
      <c r="K4380" t="s">
        <v>1301</v>
      </c>
      <c r="L4380" t="s">
        <v>1302</v>
      </c>
      <c r="M4380" t="s">
        <v>1303</v>
      </c>
      <c r="N4380" t="s">
        <v>922</v>
      </c>
      <c r="O4380">
        <v>1720</v>
      </c>
    </row>
    <row r="4381" spans="1:15" x14ac:dyDescent="0.35">
      <c r="A4381" s="189" t="str">
        <f t="shared" si="241"/>
        <v>May</v>
      </c>
      <c r="B4381" s="190" t="str">
        <f t="shared" si="242"/>
        <v>2024</v>
      </c>
      <c r="C4381" s="190" t="str">
        <f t="shared" si="243"/>
        <v>May-2024</v>
      </c>
      <c r="D4381" s="2">
        <v>45443</v>
      </c>
      <c r="E4381" t="s">
        <v>1264</v>
      </c>
      <c r="F4381" t="s">
        <v>1265</v>
      </c>
      <c r="G4381" t="s">
        <v>1266</v>
      </c>
      <c r="H4381" t="s">
        <v>668</v>
      </c>
      <c r="I4381" t="s">
        <v>1281</v>
      </c>
      <c r="J4381" t="s">
        <v>1282</v>
      </c>
      <c r="K4381" t="s">
        <v>1301</v>
      </c>
      <c r="L4381" t="s">
        <v>1302</v>
      </c>
      <c r="M4381" t="s">
        <v>1303</v>
      </c>
      <c r="N4381" t="s">
        <v>921</v>
      </c>
      <c r="O4381">
        <v>1680</v>
      </c>
    </row>
    <row r="4382" spans="1:15" x14ac:dyDescent="0.35">
      <c r="A4382" s="189" t="str">
        <f t="shared" si="241"/>
        <v>May</v>
      </c>
      <c r="B4382" s="190" t="str">
        <f t="shared" si="242"/>
        <v>2024</v>
      </c>
      <c r="C4382" s="190" t="str">
        <f t="shared" si="243"/>
        <v>May-2024</v>
      </c>
      <c r="D4382" s="2">
        <v>45443</v>
      </c>
      <c r="E4382" t="s">
        <v>1264</v>
      </c>
      <c r="F4382" t="s">
        <v>1265</v>
      </c>
      <c r="G4382" t="s">
        <v>1266</v>
      </c>
      <c r="H4382" t="s">
        <v>668</v>
      </c>
      <c r="I4382" t="s">
        <v>1281</v>
      </c>
      <c r="J4382" t="s">
        <v>1282</v>
      </c>
      <c r="K4382" t="s">
        <v>1304</v>
      </c>
      <c r="L4382" t="s">
        <v>1305</v>
      </c>
      <c r="M4382" t="s">
        <v>1306</v>
      </c>
      <c r="N4382" t="s">
        <v>1528</v>
      </c>
      <c r="O4382">
        <v>35</v>
      </c>
    </row>
    <row r="4383" spans="1:15" x14ac:dyDescent="0.35">
      <c r="A4383" s="189" t="str">
        <f t="shared" si="241"/>
        <v>May</v>
      </c>
      <c r="B4383" s="190" t="str">
        <f t="shared" si="242"/>
        <v>2024</v>
      </c>
      <c r="C4383" s="190" t="str">
        <f t="shared" si="243"/>
        <v>May-2024</v>
      </c>
      <c r="D4383" s="2">
        <v>45443</v>
      </c>
      <c r="E4383" t="s">
        <v>1264</v>
      </c>
      <c r="F4383" t="s">
        <v>1265</v>
      </c>
      <c r="G4383" t="s">
        <v>1266</v>
      </c>
      <c r="H4383" t="s">
        <v>668</v>
      </c>
      <c r="I4383" t="s">
        <v>1281</v>
      </c>
      <c r="J4383" t="s">
        <v>1282</v>
      </c>
      <c r="K4383" t="s">
        <v>1304</v>
      </c>
      <c r="L4383" t="s">
        <v>1305</v>
      </c>
      <c r="M4383" t="s">
        <v>1306</v>
      </c>
      <c r="N4383" t="s">
        <v>1529</v>
      </c>
      <c r="O4383" t="s">
        <v>958</v>
      </c>
    </row>
    <row r="4384" spans="1:15" x14ac:dyDescent="0.35">
      <c r="A4384" s="189" t="str">
        <f t="shared" si="241"/>
        <v>May</v>
      </c>
      <c r="B4384" s="190" t="str">
        <f t="shared" si="242"/>
        <v>2024</v>
      </c>
      <c r="C4384" s="190" t="str">
        <f t="shared" si="243"/>
        <v>May-2024</v>
      </c>
      <c r="D4384" s="2">
        <v>45443</v>
      </c>
      <c r="E4384" t="s">
        <v>1264</v>
      </c>
      <c r="F4384" t="s">
        <v>1265</v>
      </c>
      <c r="G4384" t="s">
        <v>1266</v>
      </c>
      <c r="H4384" t="s">
        <v>668</v>
      </c>
      <c r="I4384" t="s">
        <v>1281</v>
      </c>
      <c r="J4384" t="s">
        <v>1282</v>
      </c>
      <c r="K4384" t="s">
        <v>1304</v>
      </c>
      <c r="L4384" t="s">
        <v>1305</v>
      </c>
      <c r="M4384" t="s">
        <v>1306</v>
      </c>
      <c r="N4384" t="s">
        <v>919</v>
      </c>
      <c r="O4384">
        <v>125</v>
      </c>
    </row>
    <row r="4385" spans="1:15" x14ac:dyDescent="0.35">
      <c r="A4385" s="189" t="str">
        <f t="shared" si="241"/>
        <v>May</v>
      </c>
      <c r="B4385" s="190" t="str">
        <f t="shared" si="242"/>
        <v>2024</v>
      </c>
      <c r="C4385" s="190" t="str">
        <f t="shared" si="243"/>
        <v>May-2024</v>
      </c>
      <c r="D4385" s="2">
        <v>45443</v>
      </c>
      <c r="E4385" t="s">
        <v>1264</v>
      </c>
      <c r="F4385" t="s">
        <v>1265</v>
      </c>
      <c r="G4385" t="s">
        <v>1266</v>
      </c>
      <c r="H4385" t="s">
        <v>668</v>
      </c>
      <c r="I4385" t="s">
        <v>1281</v>
      </c>
      <c r="J4385" t="s">
        <v>1282</v>
      </c>
      <c r="K4385" t="s">
        <v>1304</v>
      </c>
      <c r="L4385" t="s">
        <v>1305</v>
      </c>
      <c r="M4385" t="s">
        <v>1306</v>
      </c>
      <c r="N4385" t="s">
        <v>920</v>
      </c>
      <c r="O4385">
        <v>935</v>
      </c>
    </row>
    <row r="4386" spans="1:15" x14ac:dyDescent="0.35">
      <c r="A4386" s="189" t="str">
        <f t="shared" si="241"/>
        <v>May</v>
      </c>
      <c r="B4386" s="190" t="str">
        <f t="shared" si="242"/>
        <v>2024</v>
      </c>
      <c r="C4386" s="190" t="str">
        <f t="shared" si="243"/>
        <v>May-2024</v>
      </c>
      <c r="D4386" s="2">
        <v>45443</v>
      </c>
      <c r="E4386" t="s">
        <v>1264</v>
      </c>
      <c r="F4386" t="s">
        <v>1265</v>
      </c>
      <c r="G4386" t="s">
        <v>1266</v>
      </c>
      <c r="H4386" t="s">
        <v>668</v>
      </c>
      <c r="I4386" t="s">
        <v>1281</v>
      </c>
      <c r="J4386" t="s">
        <v>1282</v>
      </c>
      <c r="K4386" t="s">
        <v>1304</v>
      </c>
      <c r="L4386" t="s">
        <v>1305</v>
      </c>
      <c r="M4386" t="s">
        <v>1306</v>
      </c>
      <c r="N4386" t="s">
        <v>922</v>
      </c>
      <c r="O4386">
        <v>340</v>
      </c>
    </row>
    <row r="4387" spans="1:15" x14ac:dyDescent="0.35">
      <c r="A4387" s="189" t="str">
        <f t="shared" si="241"/>
        <v>May</v>
      </c>
      <c r="B4387" s="190" t="str">
        <f t="shared" si="242"/>
        <v>2024</v>
      </c>
      <c r="C4387" s="190" t="str">
        <f t="shared" si="243"/>
        <v>May-2024</v>
      </c>
      <c r="D4387" s="2">
        <v>45443</v>
      </c>
      <c r="E4387" t="s">
        <v>1264</v>
      </c>
      <c r="F4387" t="s">
        <v>1265</v>
      </c>
      <c r="G4387" t="s">
        <v>1266</v>
      </c>
      <c r="H4387" t="s">
        <v>668</v>
      </c>
      <c r="I4387" t="s">
        <v>1281</v>
      </c>
      <c r="J4387" t="s">
        <v>1282</v>
      </c>
      <c r="K4387" t="s">
        <v>1304</v>
      </c>
      <c r="L4387" t="s">
        <v>1305</v>
      </c>
      <c r="M4387" t="s">
        <v>1306</v>
      </c>
      <c r="N4387" t="s">
        <v>921</v>
      </c>
      <c r="O4387">
        <v>650</v>
      </c>
    </row>
    <row r="4388" spans="1:15" x14ac:dyDescent="0.35">
      <c r="A4388" s="189" t="str">
        <f t="shared" si="241"/>
        <v>May</v>
      </c>
      <c r="B4388" s="190" t="str">
        <f t="shared" si="242"/>
        <v>2024</v>
      </c>
      <c r="C4388" s="190" t="str">
        <f t="shared" si="243"/>
        <v>May-2024</v>
      </c>
      <c r="D4388" s="2">
        <v>45443</v>
      </c>
      <c r="E4388" t="s">
        <v>1264</v>
      </c>
      <c r="F4388" t="s">
        <v>1265</v>
      </c>
      <c r="G4388" t="s">
        <v>1266</v>
      </c>
      <c r="H4388" t="s">
        <v>682</v>
      </c>
      <c r="I4388" t="s">
        <v>1307</v>
      </c>
      <c r="J4388" t="s">
        <v>1308</v>
      </c>
      <c r="K4388" t="s">
        <v>1309</v>
      </c>
      <c r="L4388" t="s">
        <v>1310</v>
      </c>
      <c r="M4388" t="s">
        <v>1311</v>
      </c>
      <c r="N4388" t="s">
        <v>1528</v>
      </c>
      <c r="O4388" t="s">
        <v>958</v>
      </c>
    </row>
    <row r="4389" spans="1:15" x14ac:dyDescent="0.35">
      <c r="A4389" s="189" t="str">
        <f t="shared" si="241"/>
        <v>May</v>
      </c>
      <c r="B4389" s="190" t="str">
        <f t="shared" si="242"/>
        <v>2024</v>
      </c>
      <c r="C4389" s="190" t="str">
        <f t="shared" si="243"/>
        <v>May-2024</v>
      </c>
      <c r="D4389" s="2">
        <v>45443</v>
      </c>
      <c r="E4389" t="s">
        <v>1264</v>
      </c>
      <c r="F4389" t="s">
        <v>1265</v>
      </c>
      <c r="G4389" t="s">
        <v>1266</v>
      </c>
      <c r="H4389" t="s">
        <v>682</v>
      </c>
      <c r="I4389" t="s">
        <v>1307</v>
      </c>
      <c r="J4389" t="s">
        <v>1308</v>
      </c>
      <c r="K4389" t="s">
        <v>1309</v>
      </c>
      <c r="L4389" t="s">
        <v>1310</v>
      </c>
      <c r="M4389" t="s">
        <v>1311</v>
      </c>
      <c r="N4389" t="s">
        <v>1529</v>
      </c>
      <c r="O4389" t="s">
        <v>958</v>
      </c>
    </row>
    <row r="4390" spans="1:15" x14ac:dyDescent="0.35">
      <c r="A4390" s="189" t="str">
        <f t="shared" si="241"/>
        <v>May</v>
      </c>
      <c r="B4390" s="190" t="str">
        <f t="shared" si="242"/>
        <v>2024</v>
      </c>
      <c r="C4390" s="190" t="str">
        <f t="shared" si="243"/>
        <v>May-2024</v>
      </c>
      <c r="D4390" s="2">
        <v>45443</v>
      </c>
      <c r="E4390" t="s">
        <v>1264</v>
      </c>
      <c r="F4390" t="s">
        <v>1265</v>
      </c>
      <c r="G4390" t="s">
        <v>1266</v>
      </c>
      <c r="H4390" t="s">
        <v>682</v>
      </c>
      <c r="I4390" t="s">
        <v>1307</v>
      </c>
      <c r="J4390" t="s">
        <v>1308</v>
      </c>
      <c r="K4390" t="s">
        <v>1309</v>
      </c>
      <c r="L4390" t="s">
        <v>1310</v>
      </c>
      <c r="M4390" t="s">
        <v>1311</v>
      </c>
      <c r="N4390" t="s">
        <v>919</v>
      </c>
      <c r="O4390">
        <v>5</v>
      </c>
    </row>
    <row r="4391" spans="1:15" x14ac:dyDescent="0.35">
      <c r="A4391" s="189" t="str">
        <f t="shared" si="241"/>
        <v>May</v>
      </c>
      <c r="B4391" s="190" t="str">
        <f t="shared" si="242"/>
        <v>2024</v>
      </c>
      <c r="C4391" s="190" t="str">
        <f t="shared" si="243"/>
        <v>May-2024</v>
      </c>
      <c r="D4391" s="2">
        <v>45443</v>
      </c>
      <c r="E4391" t="s">
        <v>1264</v>
      </c>
      <c r="F4391" t="s">
        <v>1265</v>
      </c>
      <c r="G4391" t="s">
        <v>1266</v>
      </c>
      <c r="H4391" t="s">
        <v>682</v>
      </c>
      <c r="I4391" t="s">
        <v>1307</v>
      </c>
      <c r="J4391" t="s">
        <v>1308</v>
      </c>
      <c r="K4391" t="s">
        <v>1309</v>
      </c>
      <c r="L4391" t="s">
        <v>1310</v>
      </c>
      <c r="M4391" t="s">
        <v>1311</v>
      </c>
      <c r="N4391" t="s">
        <v>920</v>
      </c>
      <c r="O4391">
        <v>1250</v>
      </c>
    </row>
    <row r="4392" spans="1:15" x14ac:dyDescent="0.35">
      <c r="A4392" s="189" t="str">
        <f t="shared" si="241"/>
        <v>May</v>
      </c>
      <c r="B4392" s="190" t="str">
        <f t="shared" si="242"/>
        <v>2024</v>
      </c>
      <c r="C4392" s="190" t="str">
        <f t="shared" si="243"/>
        <v>May-2024</v>
      </c>
      <c r="D4392" s="2">
        <v>45443</v>
      </c>
      <c r="E4392" t="s">
        <v>1264</v>
      </c>
      <c r="F4392" t="s">
        <v>1265</v>
      </c>
      <c r="G4392" t="s">
        <v>1266</v>
      </c>
      <c r="H4392" t="s">
        <v>682</v>
      </c>
      <c r="I4392" t="s">
        <v>1307</v>
      </c>
      <c r="J4392" t="s">
        <v>1308</v>
      </c>
      <c r="K4392" t="s">
        <v>1309</v>
      </c>
      <c r="L4392" t="s">
        <v>1310</v>
      </c>
      <c r="M4392" t="s">
        <v>1311</v>
      </c>
      <c r="N4392" t="s">
        <v>922</v>
      </c>
      <c r="O4392">
        <v>490</v>
      </c>
    </row>
    <row r="4393" spans="1:15" x14ac:dyDescent="0.35">
      <c r="A4393" s="189" t="str">
        <f t="shared" si="241"/>
        <v>May</v>
      </c>
      <c r="B4393" s="190" t="str">
        <f t="shared" si="242"/>
        <v>2024</v>
      </c>
      <c r="C4393" s="190" t="str">
        <f t="shared" si="243"/>
        <v>May-2024</v>
      </c>
      <c r="D4393" s="2">
        <v>45443</v>
      </c>
      <c r="E4393" t="s">
        <v>1264</v>
      </c>
      <c r="F4393" t="s">
        <v>1265</v>
      </c>
      <c r="G4393" t="s">
        <v>1266</v>
      </c>
      <c r="H4393" t="s">
        <v>682</v>
      </c>
      <c r="I4393" t="s">
        <v>1307</v>
      </c>
      <c r="J4393" t="s">
        <v>1308</v>
      </c>
      <c r="K4393" t="s">
        <v>1309</v>
      </c>
      <c r="L4393" t="s">
        <v>1310</v>
      </c>
      <c r="M4393" t="s">
        <v>1311</v>
      </c>
      <c r="N4393" t="s">
        <v>921</v>
      </c>
      <c r="O4393">
        <v>1570</v>
      </c>
    </row>
    <row r="4394" spans="1:15" x14ac:dyDescent="0.35">
      <c r="A4394" s="189" t="str">
        <f t="shared" si="241"/>
        <v>May</v>
      </c>
      <c r="B4394" s="190" t="str">
        <f t="shared" si="242"/>
        <v>2024</v>
      </c>
      <c r="C4394" s="190" t="str">
        <f t="shared" si="243"/>
        <v>May-2024</v>
      </c>
      <c r="D4394" s="2">
        <v>45443</v>
      </c>
      <c r="E4394" t="s">
        <v>1264</v>
      </c>
      <c r="F4394" t="s">
        <v>1265</v>
      </c>
      <c r="G4394" t="s">
        <v>1266</v>
      </c>
      <c r="H4394" t="s">
        <v>682</v>
      </c>
      <c r="I4394" t="s">
        <v>1307</v>
      </c>
      <c r="J4394" t="s">
        <v>1308</v>
      </c>
      <c r="K4394" t="s">
        <v>1312</v>
      </c>
      <c r="L4394" t="s">
        <v>1313</v>
      </c>
      <c r="M4394" t="s">
        <v>1314</v>
      </c>
      <c r="N4394" t="s">
        <v>1528</v>
      </c>
      <c r="O4394">
        <v>5</v>
      </c>
    </row>
    <row r="4395" spans="1:15" x14ac:dyDescent="0.35">
      <c r="A4395" s="189" t="str">
        <f t="shared" si="241"/>
        <v>May</v>
      </c>
      <c r="B4395" s="190" t="str">
        <f t="shared" si="242"/>
        <v>2024</v>
      </c>
      <c r="C4395" s="190" t="str">
        <f t="shared" si="243"/>
        <v>May-2024</v>
      </c>
      <c r="D4395" s="2">
        <v>45443</v>
      </c>
      <c r="E4395" t="s">
        <v>1264</v>
      </c>
      <c r="F4395" t="s">
        <v>1265</v>
      </c>
      <c r="G4395" t="s">
        <v>1266</v>
      </c>
      <c r="H4395" t="s">
        <v>682</v>
      </c>
      <c r="I4395" t="s">
        <v>1307</v>
      </c>
      <c r="J4395" t="s">
        <v>1308</v>
      </c>
      <c r="K4395" t="s">
        <v>1312</v>
      </c>
      <c r="L4395" t="s">
        <v>1313</v>
      </c>
      <c r="M4395" t="s">
        <v>1314</v>
      </c>
      <c r="N4395" t="s">
        <v>1529</v>
      </c>
      <c r="O4395" t="s">
        <v>958</v>
      </c>
    </row>
    <row r="4396" spans="1:15" x14ac:dyDescent="0.35">
      <c r="A4396" s="189" t="str">
        <f t="shared" si="241"/>
        <v>May</v>
      </c>
      <c r="B4396" s="190" t="str">
        <f t="shared" si="242"/>
        <v>2024</v>
      </c>
      <c r="C4396" s="190" t="str">
        <f t="shared" si="243"/>
        <v>May-2024</v>
      </c>
      <c r="D4396" s="2">
        <v>45443</v>
      </c>
      <c r="E4396" t="s">
        <v>1264</v>
      </c>
      <c r="F4396" t="s">
        <v>1265</v>
      </c>
      <c r="G4396" t="s">
        <v>1266</v>
      </c>
      <c r="H4396" t="s">
        <v>682</v>
      </c>
      <c r="I4396" t="s">
        <v>1307</v>
      </c>
      <c r="J4396" t="s">
        <v>1308</v>
      </c>
      <c r="K4396" t="s">
        <v>1312</v>
      </c>
      <c r="L4396" t="s">
        <v>1313</v>
      </c>
      <c r="M4396" t="s">
        <v>1314</v>
      </c>
      <c r="N4396" t="s">
        <v>919</v>
      </c>
      <c r="O4396">
        <v>45</v>
      </c>
    </row>
    <row r="4397" spans="1:15" x14ac:dyDescent="0.35">
      <c r="A4397" s="189" t="str">
        <f t="shared" si="241"/>
        <v>May</v>
      </c>
      <c r="B4397" s="190" t="str">
        <f t="shared" si="242"/>
        <v>2024</v>
      </c>
      <c r="C4397" s="190" t="str">
        <f t="shared" si="243"/>
        <v>May-2024</v>
      </c>
      <c r="D4397" s="2">
        <v>45443</v>
      </c>
      <c r="E4397" t="s">
        <v>1264</v>
      </c>
      <c r="F4397" t="s">
        <v>1265</v>
      </c>
      <c r="G4397" t="s">
        <v>1266</v>
      </c>
      <c r="H4397" t="s">
        <v>682</v>
      </c>
      <c r="I4397" t="s">
        <v>1307</v>
      </c>
      <c r="J4397" t="s">
        <v>1308</v>
      </c>
      <c r="K4397" t="s">
        <v>1312</v>
      </c>
      <c r="L4397" t="s">
        <v>1313</v>
      </c>
      <c r="M4397" t="s">
        <v>1314</v>
      </c>
      <c r="N4397" t="s">
        <v>920</v>
      </c>
      <c r="O4397">
        <v>595</v>
      </c>
    </row>
    <row r="4398" spans="1:15" x14ac:dyDescent="0.35">
      <c r="A4398" s="189" t="str">
        <f t="shared" si="241"/>
        <v>May</v>
      </c>
      <c r="B4398" s="190" t="str">
        <f t="shared" si="242"/>
        <v>2024</v>
      </c>
      <c r="C4398" s="190" t="str">
        <f t="shared" si="243"/>
        <v>May-2024</v>
      </c>
      <c r="D4398" s="2">
        <v>45443</v>
      </c>
      <c r="E4398" t="s">
        <v>1264</v>
      </c>
      <c r="F4398" t="s">
        <v>1265</v>
      </c>
      <c r="G4398" t="s">
        <v>1266</v>
      </c>
      <c r="H4398" t="s">
        <v>682</v>
      </c>
      <c r="I4398" t="s">
        <v>1307</v>
      </c>
      <c r="J4398" t="s">
        <v>1308</v>
      </c>
      <c r="K4398" t="s">
        <v>1312</v>
      </c>
      <c r="L4398" t="s">
        <v>1313</v>
      </c>
      <c r="M4398" t="s">
        <v>1314</v>
      </c>
      <c r="N4398" t="s">
        <v>922</v>
      </c>
      <c r="O4398">
        <v>635</v>
      </c>
    </row>
    <row r="4399" spans="1:15" x14ac:dyDescent="0.35">
      <c r="A4399" s="189" t="str">
        <f t="shared" si="241"/>
        <v>May</v>
      </c>
      <c r="B4399" s="190" t="str">
        <f t="shared" si="242"/>
        <v>2024</v>
      </c>
      <c r="C4399" s="190" t="str">
        <f t="shared" si="243"/>
        <v>May-2024</v>
      </c>
      <c r="D4399" s="2">
        <v>45443</v>
      </c>
      <c r="E4399" t="s">
        <v>1264</v>
      </c>
      <c r="F4399" t="s">
        <v>1265</v>
      </c>
      <c r="G4399" t="s">
        <v>1266</v>
      </c>
      <c r="H4399" t="s">
        <v>682</v>
      </c>
      <c r="I4399" t="s">
        <v>1307</v>
      </c>
      <c r="J4399" t="s">
        <v>1308</v>
      </c>
      <c r="K4399" t="s">
        <v>1312</v>
      </c>
      <c r="L4399" t="s">
        <v>1313</v>
      </c>
      <c r="M4399" t="s">
        <v>1314</v>
      </c>
      <c r="N4399" t="s">
        <v>921</v>
      </c>
      <c r="O4399">
        <v>710</v>
      </c>
    </row>
    <row r="4400" spans="1:15" x14ac:dyDescent="0.35">
      <c r="A4400" s="189" t="str">
        <f t="shared" si="241"/>
        <v>May</v>
      </c>
      <c r="B4400" s="190" t="str">
        <f t="shared" si="242"/>
        <v>2024</v>
      </c>
      <c r="C4400" s="190" t="str">
        <f t="shared" si="243"/>
        <v>May-2024</v>
      </c>
      <c r="D4400" s="2">
        <v>45443</v>
      </c>
      <c r="E4400" t="s">
        <v>1264</v>
      </c>
      <c r="F4400" t="s">
        <v>1265</v>
      </c>
      <c r="G4400" t="s">
        <v>1266</v>
      </c>
      <c r="H4400" t="s">
        <v>682</v>
      </c>
      <c r="I4400" t="s">
        <v>1307</v>
      </c>
      <c r="J4400" t="s">
        <v>1308</v>
      </c>
      <c r="K4400" t="s">
        <v>1315</v>
      </c>
      <c r="L4400" t="s">
        <v>1316</v>
      </c>
      <c r="M4400" t="s">
        <v>1317</v>
      </c>
      <c r="N4400" t="s">
        <v>1528</v>
      </c>
      <c r="O4400">
        <v>20</v>
      </c>
    </row>
    <row r="4401" spans="1:15" x14ac:dyDescent="0.35">
      <c r="A4401" s="189" t="str">
        <f t="shared" si="241"/>
        <v>May</v>
      </c>
      <c r="B4401" s="190" t="str">
        <f t="shared" si="242"/>
        <v>2024</v>
      </c>
      <c r="C4401" s="190" t="str">
        <f t="shared" si="243"/>
        <v>May-2024</v>
      </c>
      <c r="D4401" s="2">
        <v>45443</v>
      </c>
      <c r="E4401" t="s">
        <v>1264</v>
      </c>
      <c r="F4401" t="s">
        <v>1265</v>
      </c>
      <c r="G4401" t="s">
        <v>1266</v>
      </c>
      <c r="H4401" t="s">
        <v>682</v>
      </c>
      <c r="I4401" t="s">
        <v>1307</v>
      </c>
      <c r="J4401" t="s">
        <v>1308</v>
      </c>
      <c r="K4401" t="s">
        <v>1315</v>
      </c>
      <c r="L4401" t="s">
        <v>1316</v>
      </c>
      <c r="M4401" t="s">
        <v>1317</v>
      </c>
      <c r="N4401" t="s">
        <v>1529</v>
      </c>
      <c r="O4401" t="s">
        <v>958</v>
      </c>
    </row>
    <row r="4402" spans="1:15" x14ac:dyDescent="0.35">
      <c r="A4402" s="189" t="str">
        <f t="shared" si="241"/>
        <v>May</v>
      </c>
      <c r="B4402" s="190" t="str">
        <f t="shared" si="242"/>
        <v>2024</v>
      </c>
      <c r="C4402" s="190" t="str">
        <f t="shared" si="243"/>
        <v>May-2024</v>
      </c>
      <c r="D4402" s="2">
        <v>45443</v>
      </c>
      <c r="E4402" t="s">
        <v>1264</v>
      </c>
      <c r="F4402" t="s">
        <v>1265</v>
      </c>
      <c r="G4402" t="s">
        <v>1266</v>
      </c>
      <c r="H4402" t="s">
        <v>682</v>
      </c>
      <c r="I4402" t="s">
        <v>1307</v>
      </c>
      <c r="J4402" t="s">
        <v>1308</v>
      </c>
      <c r="K4402" t="s">
        <v>1315</v>
      </c>
      <c r="L4402" t="s">
        <v>1316</v>
      </c>
      <c r="M4402" t="s">
        <v>1317</v>
      </c>
      <c r="N4402" t="s">
        <v>919</v>
      </c>
      <c r="O4402">
        <v>25</v>
      </c>
    </row>
    <row r="4403" spans="1:15" x14ac:dyDescent="0.35">
      <c r="A4403" s="189" t="str">
        <f t="shared" si="241"/>
        <v>May</v>
      </c>
      <c r="B4403" s="190" t="str">
        <f t="shared" si="242"/>
        <v>2024</v>
      </c>
      <c r="C4403" s="190" t="str">
        <f t="shared" si="243"/>
        <v>May-2024</v>
      </c>
      <c r="D4403" s="2">
        <v>45443</v>
      </c>
      <c r="E4403" t="s">
        <v>1264</v>
      </c>
      <c r="F4403" t="s">
        <v>1265</v>
      </c>
      <c r="G4403" t="s">
        <v>1266</v>
      </c>
      <c r="H4403" t="s">
        <v>682</v>
      </c>
      <c r="I4403" t="s">
        <v>1307</v>
      </c>
      <c r="J4403" t="s">
        <v>1308</v>
      </c>
      <c r="K4403" t="s">
        <v>1315</v>
      </c>
      <c r="L4403" t="s">
        <v>1316</v>
      </c>
      <c r="M4403" t="s">
        <v>1317</v>
      </c>
      <c r="N4403" t="s">
        <v>920</v>
      </c>
      <c r="O4403">
        <v>495</v>
      </c>
    </row>
    <row r="4404" spans="1:15" x14ac:dyDescent="0.35">
      <c r="A4404" s="189" t="str">
        <f t="shared" si="241"/>
        <v>May</v>
      </c>
      <c r="B4404" s="190" t="str">
        <f t="shared" si="242"/>
        <v>2024</v>
      </c>
      <c r="C4404" s="190" t="str">
        <f t="shared" si="243"/>
        <v>May-2024</v>
      </c>
      <c r="D4404" s="2">
        <v>45443</v>
      </c>
      <c r="E4404" t="s">
        <v>1264</v>
      </c>
      <c r="F4404" t="s">
        <v>1265</v>
      </c>
      <c r="G4404" t="s">
        <v>1266</v>
      </c>
      <c r="H4404" t="s">
        <v>682</v>
      </c>
      <c r="I4404" t="s">
        <v>1307</v>
      </c>
      <c r="J4404" t="s">
        <v>1308</v>
      </c>
      <c r="K4404" t="s">
        <v>1315</v>
      </c>
      <c r="L4404" t="s">
        <v>1316</v>
      </c>
      <c r="M4404" t="s">
        <v>1317</v>
      </c>
      <c r="N4404" t="s">
        <v>922</v>
      </c>
      <c r="O4404">
        <v>445</v>
      </c>
    </row>
    <row r="4405" spans="1:15" x14ac:dyDescent="0.35">
      <c r="A4405" s="189" t="str">
        <f t="shared" si="241"/>
        <v>May</v>
      </c>
      <c r="B4405" s="190" t="str">
        <f t="shared" si="242"/>
        <v>2024</v>
      </c>
      <c r="C4405" s="190" t="str">
        <f t="shared" si="243"/>
        <v>May-2024</v>
      </c>
      <c r="D4405" s="2">
        <v>45443</v>
      </c>
      <c r="E4405" t="s">
        <v>1264</v>
      </c>
      <c r="F4405" t="s">
        <v>1265</v>
      </c>
      <c r="G4405" t="s">
        <v>1266</v>
      </c>
      <c r="H4405" t="s">
        <v>682</v>
      </c>
      <c r="I4405" t="s">
        <v>1307</v>
      </c>
      <c r="J4405" t="s">
        <v>1308</v>
      </c>
      <c r="K4405" t="s">
        <v>1315</v>
      </c>
      <c r="L4405" t="s">
        <v>1316</v>
      </c>
      <c r="M4405" t="s">
        <v>1317</v>
      </c>
      <c r="N4405" t="s">
        <v>921</v>
      </c>
      <c r="O4405">
        <v>540</v>
      </c>
    </row>
    <row r="4406" spans="1:15" x14ac:dyDescent="0.35">
      <c r="A4406" s="189" t="str">
        <f t="shared" si="241"/>
        <v>May</v>
      </c>
      <c r="B4406" s="190" t="str">
        <f t="shared" si="242"/>
        <v>2024</v>
      </c>
      <c r="C4406" s="190" t="str">
        <f t="shared" si="243"/>
        <v>May-2024</v>
      </c>
      <c r="D4406" s="2">
        <v>45443</v>
      </c>
      <c r="E4406" t="s">
        <v>1264</v>
      </c>
      <c r="F4406" t="s">
        <v>1265</v>
      </c>
      <c r="G4406" t="s">
        <v>1266</v>
      </c>
      <c r="H4406" t="s">
        <v>682</v>
      </c>
      <c r="I4406" t="s">
        <v>1307</v>
      </c>
      <c r="J4406" t="s">
        <v>1308</v>
      </c>
      <c r="K4406" t="s">
        <v>1318</v>
      </c>
      <c r="L4406" t="s">
        <v>1319</v>
      </c>
      <c r="M4406" t="s">
        <v>1320</v>
      </c>
      <c r="N4406" t="s">
        <v>1528</v>
      </c>
      <c r="O4406" t="s">
        <v>958</v>
      </c>
    </row>
    <row r="4407" spans="1:15" x14ac:dyDescent="0.35">
      <c r="A4407" s="189" t="str">
        <f t="shared" si="241"/>
        <v>May</v>
      </c>
      <c r="B4407" s="190" t="str">
        <f t="shared" si="242"/>
        <v>2024</v>
      </c>
      <c r="C4407" s="190" t="str">
        <f t="shared" si="243"/>
        <v>May-2024</v>
      </c>
      <c r="D4407" s="2">
        <v>45443</v>
      </c>
      <c r="E4407" t="s">
        <v>1264</v>
      </c>
      <c r="F4407" t="s">
        <v>1265</v>
      </c>
      <c r="G4407" t="s">
        <v>1266</v>
      </c>
      <c r="H4407" t="s">
        <v>682</v>
      </c>
      <c r="I4407" t="s">
        <v>1307</v>
      </c>
      <c r="J4407" t="s">
        <v>1308</v>
      </c>
      <c r="K4407" t="s">
        <v>1318</v>
      </c>
      <c r="L4407" t="s">
        <v>1319</v>
      </c>
      <c r="M4407" t="s">
        <v>1320</v>
      </c>
      <c r="N4407" t="s">
        <v>1529</v>
      </c>
      <c r="O4407" t="s">
        <v>958</v>
      </c>
    </row>
    <row r="4408" spans="1:15" x14ac:dyDescent="0.35">
      <c r="A4408" s="189" t="str">
        <f t="shared" si="241"/>
        <v>May</v>
      </c>
      <c r="B4408" s="190" t="str">
        <f t="shared" si="242"/>
        <v>2024</v>
      </c>
      <c r="C4408" s="190" t="str">
        <f t="shared" si="243"/>
        <v>May-2024</v>
      </c>
      <c r="D4408" s="2">
        <v>45443</v>
      </c>
      <c r="E4408" t="s">
        <v>1264</v>
      </c>
      <c r="F4408" t="s">
        <v>1265</v>
      </c>
      <c r="G4408" t="s">
        <v>1266</v>
      </c>
      <c r="H4408" t="s">
        <v>682</v>
      </c>
      <c r="I4408" t="s">
        <v>1307</v>
      </c>
      <c r="J4408" t="s">
        <v>1308</v>
      </c>
      <c r="K4408" t="s">
        <v>1318</v>
      </c>
      <c r="L4408" t="s">
        <v>1319</v>
      </c>
      <c r="M4408" t="s">
        <v>1320</v>
      </c>
      <c r="N4408" t="s">
        <v>919</v>
      </c>
      <c r="O4408">
        <v>5</v>
      </c>
    </row>
    <row r="4409" spans="1:15" x14ac:dyDescent="0.35">
      <c r="A4409" s="189" t="str">
        <f t="shared" si="241"/>
        <v>May</v>
      </c>
      <c r="B4409" s="190" t="str">
        <f t="shared" si="242"/>
        <v>2024</v>
      </c>
      <c r="C4409" s="190" t="str">
        <f t="shared" si="243"/>
        <v>May-2024</v>
      </c>
      <c r="D4409" s="2">
        <v>45443</v>
      </c>
      <c r="E4409" t="s">
        <v>1264</v>
      </c>
      <c r="F4409" t="s">
        <v>1265</v>
      </c>
      <c r="G4409" t="s">
        <v>1266</v>
      </c>
      <c r="H4409" t="s">
        <v>682</v>
      </c>
      <c r="I4409" t="s">
        <v>1307</v>
      </c>
      <c r="J4409" t="s">
        <v>1308</v>
      </c>
      <c r="K4409" t="s">
        <v>1318</v>
      </c>
      <c r="L4409" t="s">
        <v>1319</v>
      </c>
      <c r="M4409" t="s">
        <v>1320</v>
      </c>
      <c r="N4409" t="s">
        <v>920</v>
      </c>
      <c r="O4409">
        <v>230</v>
      </c>
    </row>
    <row r="4410" spans="1:15" x14ac:dyDescent="0.35">
      <c r="A4410" s="189" t="str">
        <f t="shared" si="241"/>
        <v>May</v>
      </c>
      <c r="B4410" s="190" t="str">
        <f t="shared" si="242"/>
        <v>2024</v>
      </c>
      <c r="C4410" s="190" t="str">
        <f t="shared" si="243"/>
        <v>May-2024</v>
      </c>
      <c r="D4410" s="2">
        <v>45443</v>
      </c>
      <c r="E4410" t="s">
        <v>1264</v>
      </c>
      <c r="F4410" t="s">
        <v>1265</v>
      </c>
      <c r="G4410" t="s">
        <v>1266</v>
      </c>
      <c r="H4410" t="s">
        <v>682</v>
      </c>
      <c r="I4410" t="s">
        <v>1307</v>
      </c>
      <c r="J4410" t="s">
        <v>1308</v>
      </c>
      <c r="K4410" t="s">
        <v>1318</v>
      </c>
      <c r="L4410" t="s">
        <v>1319</v>
      </c>
      <c r="M4410" t="s">
        <v>1320</v>
      </c>
      <c r="N4410" t="s">
        <v>922</v>
      </c>
      <c r="O4410">
        <v>605</v>
      </c>
    </row>
    <row r="4411" spans="1:15" x14ac:dyDescent="0.35">
      <c r="A4411" s="189" t="str">
        <f t="shared" si="241"/>
        <v>May</v>
      </c>
      <c r="B4411" s="190" t="str">
        <f t="shared" si="242"/>
        <v>2024</v>
      </c>
      <c r="C4411" s="190" t="str">
        <f t="shared" si="243"/>
        <v>May-2024</v>
      </c>
      <c r="D4411" s="2">
        <v>45443</v>
      </c>
      <c r="E4411" t="s">
        <v>1264</v>
      </c>
      <c r="F4411" t="s">
        <v>1265</v>
      </c>
      <c r="G4411" t="s">
        <v>1266</v>
      </c>
      <c r="H4411" t="s">
        <v>682</v>
      </c>
      <c r="I4411" t="s">
        <v>1307</v>
      </c>
      <c r="J4411" t="s">
        <v>1308</v>
      </c>
      <c r="K4411" t="s">
        <v>1318</v>
      </c>
      <c r="L4411" t="s">
        <v>1319</v>
      </c>
      <c r="M4411" t="s">
        <v>1320</v>
      </c>
      <c r="N4411" t="s">
        <v>921</v>
      </c>
      <c r="O4411">
        <v>670</v>
      </c>
    </row>
    <row r="4412" spans="1:15" x14ac:dyDescent="0.35">
      <c r="A4412" s="189" t="str">
        <f t="shared" si="241"/>
        <v>May</v>
      </c>
      <c r="B4412" s="190" t="str">
        <f t="shared" si="242"/>
        <v>2024</v>
      </c>
      <c r="C4412" s="190" t="str">
        <f t="shared" si="243"/>
        <v>May-2024</v>
      </c>
      <c r="D4412" s="2">
        <v>45443</v>
      </c>
      <c r="E4412" t="s">
        <v>1264</v>
      </c>
      <c r="F4412" t="s">
        <v>1265</v>
      </c>
      <c r="G4412" t="s">
        <v>1266</v>
      </c>
      <c r="H4412" t="s">
        <v>682</v>
      </c>
      <c r="I4412" t="s">
        <v>1307</v>
      </c>
      <c r="J4412" t="s">
        <v>1308</v>
      </c>
      <c r="K4412" t="s">
        <v>1321</v>
      </c>
      <c r="L4412" t="s">
        <v>1322</v>
      </c>
      <c r="M4412" t="s">
        <v>1323</v>
      </c>
      <c r="N4412" t="s">
        <v>1528</v>
      </c>
      <c r="O4412" t="s">
        <v>958</v>
      </c>
    </row>
    <row r="4413" spans="1:15" x14ac:dyDescent="0.35">
      <c r="A4413" s="189" t="str">
        <f t="shared" si="241"/>
        <v>May</v>
      </c>
      <c r="B4413" s="190" t="str">
        <f t="shared" si="242"/>
        <v>2024</v>
      </c>
      <c r="C4413" s="190" t="str">
        <f t="shared" si="243"/>
        <v>May-2024</v>
      </c>
      <c r="D4413" s="2">
        <v>45443</v>
      </c>
      <c r="E4413" t="s">
        <v>1264</v>
      </c>
      <c r="F4413" t="s">
        <v>1265</v>
      </c>
      <c r="G4413" t="s">
        <v>1266</v>
      </c>
      <c r="H4413" t="s">
        <v>682</v>
      </c>
      <c r="I4413" t="s">
        <v>1307</v>
      </c>
      <c r="J4413" t="s">
        <v>1308</v>
      </c>
      <c r="K4413" t="s">
        <v>1321</v>
      </c>
      <c r="L4413" t="s">
        <v>1322</v>
      </c>
      <c r="M4413" t="s">
        <v>1323</v>
      </c>
      <c r="N4413" t="s">
        <v>1529</v>
      </c>
      <c r="O4413" t="s">
        <v>958</v>
      </c>
    </row>
    <row r="4414" spans="1:15" x14ac:dyDescent="0.35">
      <c r="A4414" s="189" t="str">
        <f t="shared" si="241"/>
        <v>May</v>
      </c>
      <c r="B4414" s="190" t="str">
        <f t="shared" si="242"/>
        <v>2024</v>
      </c>
      <c r="C4414" s="190" t="str">
        <f t="shared" si="243"/>
        <v>May-2024</v>
      </c>
      <c r="D4414" s="2">
        <v>45443</v>
      </c>
      <c r="E4414" t="s">
        <v>1264</v>
      </c>
      <c r="F4414" t="s">
        <v>1265</v>
      </c>
      <c r="G4414" t="s">
        <v>1266</v>
      </c>
      <c r="H4414" t="s">
        <v>682</v>
      </c>
      <c r="I4414" t="s">
        <v>1307</v>
      </c>
      <c r="J4414" t="s">
        <v>1308</v>
      </c>
      <c r="K4414" t="s">
        <v>1321</v>
      </c>
      <c r="L4414" t="s">
        <v>1322</v>
      </c>
      <c r="M4414" t="s">
        <v>1323</v>
      </c>
      <c r="N4414" t="s">
        <v>919</v>
      </c>
      <c r="O4414">
        <v>50</v>
      </c>
    </row>
    <row r="4415" spans="1:15" x14ac:dyDescent="0.35">
      <c r="A4415" s="189" t="str">
        <f t="shared" si="241"/>
        <v>May</v>
      </c>
      <c r="B4415" s="190" t="str">
        <f t="shared" si="242"/>
        <v>2024</v>
      </c>
      <c r="C4415" s="190" t="str">
        <f t="shared" si="243"/>
        <v>May-2024</v>
      </c>
      <c r="D4415" s="2">
        <v>45443</v>
      </c>
      <c r="E4415" t="s">
        <v>1264</v>
      </c>
      <c r="F4415" t="s">
        <v>1265</v>
      </c>
      <c r="G4415" t="s">
        <v>1266</v>
      </c>
      <c r="H4415" t="s">
        <v>682</v>
      </c>
      <c r="I4415" t="s">
        <v>1307</v>
      </c>
      <c r="J4415" t="s">
        <v>1308</v>
      </c>
      <c r="K4415" t="s">
        <v>1321</v>
      </c>
      <c r="L4415" t="s">
        <v>1322</v>
      </c>
      <c r="M4415" t="s">
        <v>1323</v>
      </c>
      <c r="N4415" t="s">
        <v>920</v>
      </c>
      <c r="O4415">
        <v>750</v>
      </c>
    </row>
    <row r="4416" spans="1:15" x14ac:dyDescent="0.35">
      <c r="A4416" s="189" t="str">
        <f t="shared" si="241"/>
        <v>May</v>
      </c>
      <c r="B4416" s="190" t="str">
        <f t="shared" si="242"/>
        <v>2024</v>
      </c>
      <c r="C4416" s="190" t="str">
        <f t="shared" si="243"/>
        <v>May-2024</v>
      </c>
      <c r="D4416" s="2">
        <v>45443</v>
      </c>
      <c r="E4416" t="s">
        <v>1264</v>
      </c>
      <c r="F4416" t="s">
        <v>1265</v>
      </c>
      <c r="G4416" t="s">
        <v>1266</v>
      </c>
      <c r="H4416" t="s">
        <v>682</v>
      </c>
      <c r="I4416" t="s">
        <v>1307</v>
      </c>
      <c r="J4416" t="s">
        <v>1308</v>
      </c>
      <c r="K4416" t="s">
        <v>1321</v>
      </c>
      <c r="L4416" t="s">
        <v>1322</v>
      </c>
      <c r="M4416" t="s">
        <v>1323</v>
      </c>
      <c r="N4416" t="s">
        <v>922</v>
      </c>
      <c r="O4416">
        <v>270</v>
      </c>
    </row>
    <row r="4417" spans="1:15" x14ac:dyDescent="0.35">
      <c r="A4417" s="189" t="str">
        <f t="shared" si="241"/>
        <v>May</v>
      </c>
      <c r="B4417" s="190" t="str">
        <f t="shared" si="242"/>
        <v>2024</v>
      </c>
      <c r="C4417" s="190" t="str">
        <f t="shared" si="243"/>
        <v>May-2024</v>
      </c>
      <c r="D4417" s="2">
        <v>45443</v>
      </c>
      <c r="E4417" t="s">
        <v>1264</v>
      </c>
      <c r="F4417" t="s">
        <v>1265</v>
      </c>
      <c r="G4417" t="s">
        <v>1266</v>
      </c>
      <c r="H4417" t="s">
        <v>682</v>
      </c>
      <c r="I4417" t="s">
        <v>1307</v>
      </c>
      <c r="J4417" t="s">
        <v>1308</v>
      </c>
      <c r="K4417" t="s">
        <v>1321</v>
      </c>
      <c r="L4417" t="s">
        <v>1322</v>
      </c>
      <c r="M4417" t="s">
        <v>1323</v>
      </c>
      <c r="N4417" t="s">
        <v>921</v>
      </c>
      <c r="O4417">
        <v>675</v>
      </c>
    </row>
    <row r="4418" spans="1:15" x14ac:dyDescent="0.35">
      <c r="A4418" s="189" t="str">
        <f t="shared" si="241"/>
        <v>May</v>
      </c>
      <c r="B4418" s="190" t="str">
        <f t="shared" si="242"/>
        <v>2024</v>
      </c>
      <c r="C4418" s="190" t="str">
        <f t="shared" si="243"/>
        <v>May-2024</v>
      </c>
      <c r="D4418" s="2">
        <v>45443</v>
      </c>
      <c r="E4418" t="s">
        <v>1264</v>
      </c>
      <c r="F4418" t="s">
        <v>1265</v>
      </c>
      <c r="G4418" t="s">
        <v>1266</v>
      </c>
      <c r="H4418" t="s">
        <v>682</v>
      </c>
      <c r="I4418" t="s">
        <v>1307</v>
      </c>
      <c r="J4418" t="s">
        <v>1308</v>
      </c>
      <c r="K4418" t="s">
        <v>1324</v>
      </c>
      <c r="L4418" t="s">
        <v>1325</v>
      </c>
      <c r="M4418" t="s">
        <v>1326</v>
      </c>
      <c r="N4418" t="s">
        <v>1528</v>
      </c>
      <c r="O4418">
        <v>25</v>
      </c>
    </row>
    <row r="4419" spans="1:15" x14ac:dyDescent="0.35">
      <c r="A4419" s="189" t="str">
        <f t="shared" ref="A4419:A4482" si="244">TEXT(D4419,"mmm")</f>
        <v>May</v>
      </c>
      <c r="B4419" s="190" t="str">
        <f t="shared" ref="B4419:B4482" si="245">TEXT(D4419,"yyyy")</f>
        <v>2024</v>
      </c>
      <c r="C4419" s="190" t="str">
        <f t="shared" ref="C4419:C4482" si="246">_xlfn.CONCAT(A4419&amp;"-"&amp;B4419)</f>
        <v>May-2024</v>
      </c>
      <c r="D4419" s="2">
        <v>45443</v>
      </c>
      <c r="E4419" t="s">
        <v>1264</v>
      </c>
      <c r="F4419" t="s">
        <v>1265</v>
      </c>
      <c r="G4419" t="s">
        <v>1266</v>
      </c>
      <c r="H4419" t="s">
        <v>682</v>
      </c>
      <c r="I4419" t="s">
        <v>1307</v>
      </c>
      <c r="J4419" t="s">
        <v>1308</v>
      </c>
      <c r="K4419" t="s">
        <v>1324</v>
      </c>
      <c r="L4419" t="s">
        <v>1325</v>
      </c>
      <c r="M4419" t="s">
        <v>1326</v>
      </c>
      <c r="N4419" t="s">
        <v>1529</v>
      </c>
      <c r="O4419" t="s">
        <v>958</v>
      </c>
    </row>
    <row r="4420" spans="1:15" x14ac:dyDescent="0.35">
      <c r="A4420" s="189" t="str">
        <f t="shared" si="244"/>
        <v>May</v>
      </c>
      <c r="B4420" s="190" t="str">
        <f t="shared" si="245"/>
        <v>2024</v>
      </c>
      <c r="C4420" s="190" t="str">
        <f t="shared" si="246"/>
        <v>May-2024</v>
      </c>
      <c r="D4420" s="2">
        <v>45443</v>
      </c>
      <c r="E4420" t="s">
        <v>1264</v>
      </c>
      <c r="F4420" t="s">
        <v>1265</v>
      </c>
      <c r="G4420" t="s">
        <v>1266</v>
      </c>
      <c r="H4420" t="s">
        <v>682</v>
      </c>
      <c r="I4420" t="s">
        <v>1307</v>
      </c>
      <c r="J4420" t="s">
        <v>1308</v>
      </c>
      <c r="K4420" t="s">
        <v>1324</v>
      </c>
      <c r="L4420" t="s">
        <v>1325</v>
      </c>
      <c r="M4420" t="s">
        <v>1326</v>
      </c>
      <c r="N4420" t="s">
        <v>919</v>
      </c>
      <c r="O4420">
        <v>155</v>
      </c>
    </row>
    <row r="4421" spans="1:15" x14ac:dyDescent="0.35">
      <c r="A4421" s="189" t="str">
        <f t="shared" si="244"/>
        <v>May</v>
      </c>
      <c r="B4421" s="190" t="str">
        <f t="shared" si="245"/>
        <v>2024</v>
      </c>
      <c r="C4421" s="190" t="str">
        <f t="shared" si="246"/>
        <v>May-2024</v>
      </c>
      <c r="D4421" s="2">
        <v>45443</v>
      </c>
      <c r="E4421" t="s">
        <v>1264</v>
      </c>
      <c r="F4421" t="s">
        <v>1265</v>
      </c>
      <c r="G4421" t="s">
        <v>1266</v>
      </c>
      <c r="H4421" t="s">
        <v>682</v>
      </c>
      <c r="I4421" t="s">
        <v>1307</v>
      </c>
      <c r="J4421" t="s">
        <v>1308</v>
      </c>
      <c r="K4421" t="s">
        <v>1324</v>
      </c>
      <c r="L4421" t="s">
        <v>1325</v>
      </c>
      <c r="M4421" t="s">
        <v>1326</v>
      </c>
      <c r="N4421" t="s">
        <v>920</v>
      </c>
      <c r="O4421">
        <v>2285</v>
      </c>
    </row>
    <row r="4422" spans="1:15" x14ac:dyDescent="0.35">
      <c r="A4422" s="189" t="str">
        <f t="shared" si="244"/>
        <v>May</v>
      </c>
      <c r="B4422" s="190" t="str">
        <f t="shared" si="245"/>
        <v>2024</v>
      </c>
      <c r="C4422" s="190" t="str">
        <f t="shared" si="246"/>
        <v>May-2024</v>
      </c>
      <c r="D4422" s="2">
        <v>45443</v>
      </c>
      <c r="E4422" t="s">
        <v>1264</v>
      </c>
      <c r="F4422" t="s">
        <v>1265</v>
      </c>
      <c r="G4422" t="s">
        <v>1266</v>
      </c>
      <c r="H4422" t="s">
        <v>682</v>
      </c>
      <c r="I4422" t="s">
        <v>1307</v>
      </c>
      <c r="J4422" t="s">
        <v>1308</v>
      </c>
      <c r="K4422" t="s">
        <v>1324</v>
      </c>
      <c r="L4422" t="s">
        <v>1325</v>
      </c>
      <c r="M4422" t="s">
        <v>1326</v>
      </c>
      <c r="N4422" t="s">
        <v>922</v>
      </c>
      <c r="O4422">
        <v>1145</v>
      </c>
    </row>
    <row r="4423" spans="1:15" x14ac:dyDescent="0.35">
      <c r="A4423" s="189" t="str">
        <f t="shared" si="244"/>
        <v>May</v>
      </c>
      <c r="B4423" s="190" t="str">
        <f t="shared" si="245"/>
        <v>2024</v>
      </c>
      <c r="C4423" s="190" t="str">
        <f t="shared" si="246"/>
        <v>May-2024</v>
      </c>
      <c r="D4423" s="2">
        <v>45443</v>
      </c>
      <c r="E4423" t="s">
        <v>1264</v>
      </c>
      <c r="F4423" t="s">
        <v>1265</v>
      </c>
      <c r="G4423" t="s">
        <v>1266</v>
      </c>
      <c r="H4423" t="s">
        <v>682</v>
      </c>
      <c r="I4423" t="s">
        <v>1307</v>
      </c>
      <c r="J4423" t="s">
        <v>1308</v>
      </c>
      <c r="K4423" t="s">
        <v>1324</v>
      </c>
      <c r="L4423" t="s">
        <v>1325</v>
      </c>
      <c r="M4423" t="s">
        <v>1326</v>
      </c>
      <c r="N4423" t="s">
        <v>921</v>
      </c>
      <c r="O4423">
        <v>1925</v>
      </c>
    </row>
    <row r="4424" spans="1:15" x14ac:dyDescent="0.35">
      <c r="A4424" s="189" t="str">
        <f t="shared" si="244"/>
        <v>May</v>
      </c>
      <c r="B4424" s="190" t="str">
        <f t="shared" si="245"/>
        <v>2024</v>
      </c>
      <c r="C4424" s="190" t="str">
        <f t="shared" si="246"/>
        <v>May-2024</v>
      </c>
      <c r="D4424" s="2">
        <v>45443</v>
      </c>
      <c r="E4424" t="s">
        <v>1264</v>
      </c>
      <c r="F4424" t="s">
        <v>1265</v>
      </c>
      <c r="G4424" t="s">
        <v>1266</v>
      </c>
      <c r="H4424" t="s">
        <v>695</v>
      </c>
      <c r="I4424" t="s">
        <v>1327</v>
      </c>
      <c r="J4424" t="s">
        <v>1328</v>
      </c>
      <c r="K4424" t="s">
        <v>1329</v>
      </c>
      <c r="L4424" t="s">
        <v>1330</v>
      </c>
      <c r="M4424" t="s">
        <v>1331</v>
      </c>
      <c r="N4424" t="s">
        <v>1528</v>
      </c>
      <c r="O4424">
        <v>25</v>
      </c>
    </row>
    <row r="4425" spans="1:15" x14ac:dyDescent="0.35">
      <c r="A4425" s="189" t="str">
        <f t="shared" si="244"/>
        <v>May</v>
      </c>
      <c r="B4425" s="190" t="str">
        <f t="shared" si="245"/>
        <v>2024</v>
      </c>
      <c r="C4425" s="190" t="str">
        <f t="shared" si="246"/>
        <v>May-2024</v>
      </c>
      <c r="D4425" s="2">
        <v>45443</v>
      </c>
      <c r="E4425" t="s">
        <v>1264</v>
      </c>
      <c r="F4425" t="s">
        <v>1265</v>
      </c>
      <c r="G4425" t="s">
        <v>1266</v>
      </c>
      <c r="H4425" t="s">
        <v>695</v>
      </c>
      <c r="I4425" t="s">
        <v>1327</v>
      </c>
      <c r="J4425" t="s">
        <v>1328</v>
      </c>
      <c r="K4425" t="s">
        <v>1329</v>
      </c>
      <c r="L4425" t="s">
        <v>1330</v>
      </c>
      <c r="M4425" t="s">
        <v>1331</v>
      </c>
      <c r="N4425" t="s">
        <v>1529</v>
      </c>
      <c r="O4425" t="s">
        <v>958</v>
      </c>
    </row>
    <row r="4426" spans="1:15" x14ac:dyDescent="0.35">
      <c r="A4426" s="189" t="str">
        <f t="shared" si="244"/>
        <v>May</v>
      </c>
      <c r="B4426" s="190" t="str">
        <f t="shared" si="245"/>
        <v>2024</v>
      </c>
      <c r="C4426" s="190" t="str">
        <f t="shared" si="246"/>
        <v>May-2024</v>
      </c>
      <c r="D4426" s="2">
        <v>45443</v>
      </c>
      <c r="E4426" t="s">
        <v>1264</v>
      </c>
      <c r="F4426" t="s">
        <v>1265</v>
      </c>
      <c r="G4426" t="s">
        <v>1266</v>
      </c>
      <c r="H4426" t="s">
        <v>695</v>
      </c>
      <c r="I4426" t="s">
        <v>1327</v>
      </c>
      <c r="J4426" t="s">
        <v>1328</v>
      </c>
      <c r="K4426" t="s">
        <v>1329</v>
      </c>
      <c r="L4426" t="s">
        <v>1330</v>
      </c>
      <c r="M4426" t="s">
        <v>1331</v>
      </c>
      <c r="N4426" t="s">
        <v>919</v>
      </c>
      <c r="O4426">
        <v>80</v>
      </c>
    </row>
    <row r="4427" spans="1:15" x14ac:dyDescent="0.35">
      <c r="A4427" s="189" t="str">
        <f t="shared" si="244"/>
        <v>May</v>
      </c>
      <c r="B4427" s="190" t="str">
        <f t="shared" si="245"/>
        <v>2024</v>
      </c>
      <c r="C4427" s="190" t="str">
        <f t="shared" si="246"/>
        <v>May-2024</v>
      </c>
      <c r="D4427" s="2">
        <v>45443</v>
      </c>
      <c r="E4427" t="s">
        <v>1264</v>
      </c>
      <c r="F4427" t="s">
        <v>1265</v>
      </c>
      <c r="G4427" t="s">
        <v>1266</v>
      </c>
      <c r="H4427" t="s">
        <v>695</v>
      </c>
      <c r="I4427" t="s">
        <v>1327</v>
      </c>
      <c r="J4427" t="s">
        <v>1328</v>
      </c>
      <c r="K4427" t="s">
        <v>1329</v>
      </c>
      <c r="L4427" t="s">
        <v>1330</v>
      </c>
      <c r="M4427" t="s">
        <v>1331</v>
      </c>
      <c r="N4427" t="s">
        <v>920</v>
      </c>
      <c r="O4427">
        <v>440</v>
      </c>
    </row>
    <row r="4428" spans="1:15" x14ac:dyDescent="0.35">
      <c r="A4428" s="189" t="str">
        <f t="shared" si="244"/>
        <v>May</v>
      </c>
      <c r="B4428" s="190" t="str">
        <f t="shared" si="245"/>
        <v>2024</v>
      </c>
      <c r="C4428" s="190" t="str">
        <f t="shared" si="246"/>
        <v>May-2024</v>
      </c>
      <c r="D4428" s="2">
        <v>45443</v>
      </c>
      <c r="E4428" t="s">
        <v>1264</v>
      </c>
      <c r="F4428" t="s">
        <v>1265</v>
      </c>
      <c r="G4428" t="s">
        <v>1266</v>
      </c>
      <c r="H4428" t="s">
        <v>695</v>
      </c>
      <c r="I4428" t="s">
        <v>1327</v>
      </c>
      <c r="J4428" t="s">
        <v>1328</v>
      </c>
      <c r="K4428" t="s">
        <v>1329</v>
      </c>
      <c r="L4428" t="s">
        <v>1330</v>
      </c>
      <c r="M4428" t="s">
        <v>1331</v>
      </c>
      <c r="N4428" t="s">
        <v>922</v>
      </c>
      <c r="O4428">
        <v>905</v>
      </c>
    </row>
    <row r="4429" spans="1:15" x14ac:dyDescent="0.35">
      <c r="A4429" s="189" t="str">
        <f t="shared" si="244"/>
        <v>May</v>
      </c>
      <c r="B4429" s="190" t="str">
        <f t="shared" si="245"/>
        <v>2024</v>
      </c>
      <c r="C4429" s="190" t="str">
        <f t="shared" si="246"/>
        <v>May-2024</v>
      </c>
      <c r="D4429" s="2">
        <v>45443</v>
      </c>
      <c r="E4429" t="s">
        <v>1264</v>
      </c>
      <c r="F4429" t="s">
        <v>1265</v>
      </c>
      <c r="G4429" t="s">
        <v>1266</v>
      </c>
      <c r="H4429" t="s">
        <v>695</v>
      </c>
      <c r="I4429" t="s">
        <v>1327</v>
      </c>
      <c r="J4429" t="s">
        <v>1328</v>
      </c>
      <c r="K4429" t="s">
        <v>1329</v>
      </c>
      <c r="L4429" t="s">
        <v>1330</v>
      </c>
      <c r="M4429" t="s">
        <v>1331</v>
      </c>
      <c r="N4429" t="s">
        <v>921</v>
      </c>
      <c r="O4429">
        <v>370</v>
      </c>
    </row>
    <row r="4430" spans="1:15" x14ac:dyDescent="0.35">
      <c r="A4430" s="189" t="str">
        <f t="shared" si="244"/>
        <v>May</v>
      </c>
      <c r="B4430" s="190" t="str">
        <f t="shared" si="245"/>
        <v>2024</v>
      </c>
      <c r="C4430" s="190" t="str">
        <f t="shared" si="246"/>
        <v>May-2024</v>
      </c>
      <c r="D4430" s="2">
        <v>45443</v>
      </c>
      <c r="E4430" t="s">
        <v>1264</v>
      </c>
      <c r="F4430" t="s">
        <v>1265</v>
      </c>
      <c r="G4430" t="s">
        <v>1266</v>
      </c>
      <c r="H4430" t="s">
        <v>695</v>
      </c>
      <c r="I4430" t="s">
        <v>1327</v>
      </c>
      <c r="J4430" t="s">
        <v>1328</v>
      </c>
      <c r="K4430" t="s">
        <v>1332</v>
      </c>
      <c r="L4430" t="s">
        <v>1333</v>
      </c>
      <c r="M4430" t="s">
        <v>1334</v>
      </c>
      <c r="N4430" t="s">
        <v>1528</v>
      </c>
      <c r="O4430">
        <v>40</v>
      </c>
    </row>
    <row r="4431" spans="1:15" x14ac:dyDescent="0.35">
      <c r="A4431" s="189" t="str">
        <f t="shared" si="244"/>
        <v>May</v>
      </c>
      <c r="B4431" s="190" t="str">
        <f t="shared" si="245"/>
        <v>2024</v>
      </c>
      <c r="C4431" s="190" t="str">
        <f t="shared" si="246"/>
        <v>May-2024</v>
      </c>
      <c r="D4431" s="2">
        <v>45443</v>
      </c>
      <c r="E4431" t="s">
        <v>1264</v>
      </c>
      <c r="F4431" t="s">
        <v>1265</v>
      </c>
      <c r="G4431" t="s">
        <v>1266</v>
      </c>
      <c r="H4431" t="s">
        <v>695</v>
      </c>
      <c r="I4431" t="s">
        <v>1327</v>
      </c>
      <c r="J4431" t="s">
        <v>1328</v>
      </c>
      <c r="K4431" t="s">
        <v>1332</v>
      </c>
      <c r="L4431" t="s">
        <v>1333</v>
      </c>
      <c r="M4431" t="s">
        <v>1334</v>
      </c>
      <c r="N4431" t="s">
        <v>1529</v>
      </c>
      <c r="O4431" t="s">
        <v>958</v>
      </c>
    </row>
    <row r="4432" spans="1:15" x14ac:dyDescent="0.35">
      <c r="A4432" s="189" t="str">
        <f t="shared" si="244"/>
        <v>May</v>
      </c>
      <c r="B4432" s="190" t="str">
        <f t="shared" si="245"/>
        <v>2024</v>
      </c>
      <c r="C4432" s="190" t="str">
        <f t="shared" si="246"/>
        <v>May-2024</v>
      </c>
      <c r="D4432" s="2">
        <v>45443</v>
      </c>
      <c r="E4432" t="s">
        <v>1264</v>
      </c>
      <c r="F4432" t="s">
        <v>1265</v>
      </c>
      <c r="G4432" t="s">
        <v>1266</v>
      </c>
      <c r="H4432" t="s">
        <v>695</v>
      </c>
      <c r="I4432" t="s">
        <v>1327</v>
      </c>
      <c r="J4432" t="s">
        <v>1328</v>
      </c>
      <c r="K4432" t="s">
        <v>1332</v>
      </c>
      <c r="L4432" t="s">
        <v>1333</v>
      </c>
      <c r="M4432" t="s">
        <v>1334</v>
      </c>
      <c r="N4432" t="s">
        <v>919</v>
      </c>
      <c r="O4432">
        <v>110</v>
      </c>
    </row>
    <row r="4433" spans="1:15" x14ac:dyDescent="0.35">
      <c r="A4433" s="189" t="str">
        <f t="shared" si="244"/>
        <v>May</v>
      </c>
      <c r="B4433" s="190" t="str">
        <f t="shared" si="245"/>
        <v>2024</v>
      </c>
      <c r="C4433" s="190" t="str">
        <f t="shared" si="246"/>
        <v>May-2024</v>
      </c>
      <c r="D4433" s="2">
        <v>45443</v>
      </c>
      <c r="E4433" t="s">
        <v>1264</v>
      </c>
      <c r="F4433" t="s">
        <v>1265</v>
      </c>
      <c r="G4433" t="s">
        <v>1266</v>
      </c>
      <c r="H4433" t="s">
        <v>695</v>
      </c>
      <c r="I4433" t="s">
        <v>1327</v>
      </c>
      <c r="J4433" t="s">
        <v>1328</v>
      </c>
      <c r="K4433" t="s">
        <v>1332</v>
      </c>
      <c r="L4433" t="s">
        <v>1333</v>
      </c>
      <c r="M4433" t="s">
        <v>1334</v>
      </c>
      <c r="N4433" t="s">
        <v>920</v>
      </c>
      <c r="O4433">
        <v>790</v>
      </c>
    </row>
    <row r="4434" spans="1:15" x14ac:dyDescent="0.35">
      <c r="A4434" s="189" t="str">
        <f t="shared" si="244"/>
        <v>May</v>
      </c>
      <c r="B4434" s="190" t="str">
        <f t="shared" si="245"/>
        <v>2024</v>
      </c>
      <c r="C4434" s="190" t="str">
        <f t="shared" si="246"/>
        <v>May-2024</v>
      </c>
      <c r="D4434" s="2">
        <v>45443</v>
      </c>
      <c r="E4434" t="s">
        <v>1264</v>
      </c>
      <c r="F4434" t="s">
        <v>1265</v>
      </c>
      <c r="G4434" t="s">
        <v>1266</v>
      </c>
      <c r="H4434" t="s">
        <v>695</v>
      </c>
      <c r="I4434" t="s">
        <v>1327</v>
      </c>
      <c r="J4434" t="s">
        <v>1328</v>
      </c>
      <c r="K4434" t="s">
        <v>1332</v>
      </c>
      <c r="L4434" t="s">
        <v>1333</v>
      </c>
      <c r="M4434" t="s">
        <v>1334</v>
      </c>
      <c r="N4434" t="s">
        <v>922</v>
      </c>
      <c r="O4434">
        <v>1115</v>
      </c>
    </row>
    <row r="4435" spans="1:15" x14ac:dyDescent="0.35">
      <c r="A4435" s="189" t="str">
        <f t="shared" si="244"/>
        <v>May</v>
      </c>
      <c r="B4435" s="190" t="str">
        <f t="shared" si="245"/>
        <v>2024</v>
      </c>
      <c r="C4435" s="190" t="str">
        <f t="shared" si="246"/>
        <v>May-2024</v>
      </c>
      <c r="D4435" s="2">
        <v>45443</v>
      </c>
      <c r="E4435" t="s">
        <v>1264</v>
      </c>
      <c r="F4435" t="s">
        <v>1265</v>
      </c>
      <c r="G4435" t="s">
        <v>1266</v>
      </c>
      <c r="H4435" t="s">
        <v>695</v>
      </c>
      <c r="I4435" t="s">
        <v>1327</v>
      </c>
      <c r="J4435" t="s">
        <v>1328</v>
      </c>
      <c r="K4435" t="s">
        <v>1332</v>
      </c>
      <c r="L4435" t="s">
        <v>1333</v>
      </c>
      <c r="M4435" t="s">
        <v>1334</v>
      </c>
      <c r="N4435" t="s">
        <v>921</v>
      </c>
      <c r="O4435">
        <v>960</v>
      </c>
    </row>
    <row r="4436" spans="1:15" x14ac:dyDescent="0.35">
      <c r="A4436" s="189" t="str">
        <f t="shared" si="244"/>
        <v>May</v>
      </c>
      <c r="B4436" s="190" t="str">
        <f t="shared" si="245"/>
        <v>2024</v>
      </c>
      <c r="C4436" s="190" t="str">
        <f t="shared" si="246"/>
        <v>May-2024</v>
      </c>
      <c r="D4436" s="2">
        <v>45443</v>
      </c>
      <c r="E4436" t="s">
        <v>1264</v>
      </c>
      <c r="F4436" t="s">
        <v>1265</v>
      </c>
      <c r="G4436" t="s">
        <v>1266</v>
      </c>
      <c r="H4436" t="s">
        <v>695</v>
      </c>
      <c r="I4436" t="s">
        <v>1327</v>
      </c>
      <c r="J4436" t="s">
        <v>1328</v>
      </c>
      <c r="K4436" t="s">
        <v>1335</v>
      </c>
      <c r="L4436" t="s">
        <v>1336</v>
      </c>
      <c r="M4436" t="s">
        <v>1337</v>
      </c>
      <c r="N4436" t="s">
        <v>1528</v>
      </c>
      <c r="O4436">
        <v>125</v>
      </c>
    </row>
    <row r="4437" spans="1:15" x14ac:dyDescent="0.35">
      <c r="A4437" s="189" t="str">
        <f t="shared" si="244"/>
        <v>May</v>
      </c>
      <c r="B4437" s="190" t="str">
        <f t="shared" si="245"/>
        <v>2024</v>
      </c>
      <c r="C4437" s="190" t="str">
        <f t="shared" si="246"/>
        <v>May-2024</v>
      </c>
      <c r="D4437" s="2">
        <v>45443</v>
      </c>
      <c r="E4437" t="s">
        <v>1264</v>
      </c>
      <c r="F4437" t="s">
        <v>1265</v>
      </c>
      <c r="G4437" t="s">
        <v>1266</v>
      </c>
      <c r="H4437" t="s">
        <v>695</v>
      </c>
      <c r="I4437" t="s">
        <v>1327</v>
      </c>
      <c r="J4437" t="s">
        <v>1328</v>
      </c>
      <c r="K4437" t="s">
        <v>1335</v>
      </c>
      <c r="L4437" t="s">
        <v>1336</v>
      </c>
      <c r="M4437" t="s">
        <v>1337</v>
      </c>
      <c r="N4437" t="s">
        <v>1529</v>
      </c>
      <c r="O4437">
        <v>10</v>
      </c>
    </row>
    <row r="4438" spans="1:15" x14ac:dyDescent="0.35">
      <c r="A4438" s="189" t="str">
        <f t="shared" si="244"/>
        <v>May</v>
      </c>
      <c r="B4438" s="190" t="str">
        <f t="shared" si="245"/>
        <v>2024</v>
      </c>
      <c r="C4438" s="190" t="str">
        <f t="shared" si="246"/>
        <v>May-2024</v>
      </c>
      <c r="D4438" s="2">
        <v>45443</v>
      </c>
      <c r="E4438" t="s">
        <v>1264</v>
      </c>
      <c r="F4438" t="s">
        <v>1265</v>
      </c>
      <c r="G4438" t="s">
        <v>1266</v>
      </c>
      <c r="H4438" t="s">
        <v>695</v>
      </c>
      <c r="I4438" t="s">
        <v>1327</v>
      </c>
      <c r="J4438" t="s">
        <v>1328</v>
      </c>
      <c r="K4438" t="s">
        <v>1335</v>
      </c>
      <c r="L4438" t="s">
        <v>1336</v>
      </c>
      <c r="M4438" t="s">
        <v>1337</v>
      </c>
      <c r="N4438" t="s">
        <v>919</v>
      </c>
      <c r="O4438">
        <v>400</v>
      </c>
    </row>
    <row r="4439" spans="1:15" x14ac:dyDescent="0.35">
      <c r="A4439" s="189" t="str">
        <f t="shared" si="244"/>
        <v>May</v>
      </c>
      <c r="B4439" s="190" t="str">
        <f t="shared" si="245"/>
        <v>2024</v>
      </c>
      <c r="C4439" s="190" t="str">
        <f t="shared" si="246"/>
        <v>May-2024</v>
      </c>
      <c r="D4439" s="2">
        <v>45443</v>
      </c>
      <c r="E4439" t="s">
        <v>1264</v>
      </c>
      <c r="F4439" t="s">
        <v>1265</v>
      </c>
      <c r="G4439" t="s">
        <v>1266</v>
      </c>
      <c r="H4439" t="s">
        <v>695</v>
      </c>
      <c r="I4439" t="s">
        <v>1327</v>
      </c>
      <c r="J4439" t="s">
        <v>1328</v>
      </c>
      <c r="K4439" t="s">
        <v>1335</v>
      </c>
      <c r="L4439" t="s">
        <v>1336</v>
      </c>
      <c r="M4439" t="s">
        <v>1337</v>
      </c>
      <c r="N4439" t="s">
        <v>920</v>
      </c>
      <c r="O4439">
        <v>2070</v>
      </c>
    </row>
    <row r="4440" spans="1:15" x14ac:dyDescent="0.35">
      <c r="A4440" s="189" t="str">
        <f t="shared" si="244"/>
        <v>May</v>
      </c>
      <c r="B4440" s="190" t="str">
        <f t="shared" si="245"/>
        <v>2024</v>
      </c>
      <c r="C4440" s="190" t="str">
        <f t="shared" si="246"/>
        <v>May-2024</v>
      </c>
      <c r="D4440" s="2">
        <v>45443</v>
      </c>
      <c r="E4440" t="s">
        <v>1264</v>
      </c>
      <c r="F4440" t="s">
        <v>1265</v>
      </c>
      <c r="G4440" t="s">
        <v>1266</v>
      </c>
      <c r="H4440" t="s">
        <v>695</v>
      </c>
      <c r="I4440" t="s">
        <v>1327</v>
      </c>
      <c r="J4440" t="s">
        <v>1328</v>
      </c>
      <c r="K4440" t="s">
        <v>1335</v>
      </c>
      <c r="L4440" t="s">
        <v>1336</v>
      </c>
      <c r="M4440" t="s">
        <v>1337</v>
      </c>
      <c r="N4440" t="s">
        <v>922</v>
      </c>
      <c r="O4440">
        <v>2360</v>
      </c>
    </row>
    <row r="4441" spans="1:15" x14ac:dyDescent="0.35">
      <c r="A4441" s="189" t="str">
        <f t="shared" si="244"/>
        <v>May</v>
      </c>
      <c r="B4441" s="190" t="str">
        <f t="shared" si="245"/>
        <v>2024</v>
      </c>
      <c r="C4441" s="190" t="str">
        <f t="shared" si="246"/>
        <v>May-2024</v>
      </c>
      <c r="D4441" s="2">
        <v>45443</v>
      </c>
      <c r="E4441" t="s">
        <v>1264</v>
      </c>
      <c r="F4441" t="s">
        <v>1265</v>
      </c>
      <c r="G4441" t="s">
        <v>1266</v>
      </c>
      <c r="H4441" t="s">
        <v>695</v>
      </c>
      <c r="I4441" t="s">
        <v>1327</v>
      </c>
      <c r="J4441" t="s">
        <v>1328</v>
      </c>
      <c r="K4441" t="s">
        <v>1335</v>
      </c>
      <c r="L4441" t="s">
        <v>1336</v>
      </c>
      <c r="M4441" t="s">
        <v>1337</v>
      </c>
      <c r="N4441" t="s">
        <v>921</v>
      </c>
      <c r="O4441">
        <v>1615</v>
      </c>
    </row>
    <row r="4442" spans="1:15" x14ac:dyDescent="0.35">
      <c r="A4442" s="189" t="str">
        <f t="shared" si="244"/>
        <v>May</v>
      </c>
      <c r="B4442" s="190" t="str">
        <f t="shared" si="245"/>
        <v>2024</v>
      </c>
      <c r="C4442" s="190" t="str">
        <f t="shared" si="246"/>
        <v>May-2024</v>
      </c>
      <c r="D4442" s="2">
        <v>45443</v>
      </c>
      <c r="E4442" t="s">
        <v>1264</v>
      </c>
      <c r="F4442" t="s">
        <v>1265</v>
      </c>
      <c r="G4442" t="s">
        <v>1266</v>
      </c>
      <c r="H4442" t="s">
        <v>695</v>
      </c>
      <c r="I4442" t="s">
        <v>1327</v>
      </c>
      <c r="J4442" t="s">
        <v>1328</v>
      </c>
      <c r="K4442" t="s">
        <v>1338</v>
      </c>
      <c r="L4442" t="s">
        <v>1339</v>
      </c>
      <c r="M4442" t="s">
        <v>1340</v>
      </c>
      <c r="N4442" t="s">
        <v>1528</v>
      </c>
      <c r="O4442">
        <v>345</v>
      </c>
    </row>
    <row r="4443" spans="1:15" x14ac:dyDescent="0.35">
      <c r="A4443" s="189" t="str">
        <f t="shared" si="244"/>
        <v>May</v>
      </c>
      <c r="B4443" s="190" t="str">
        <f t="shared" si="245"/>
        <v>2024</v>
      </c>
      <c r="C4443" s="190" t="str">
        <f t="shared" si="246"/>
        <v>May-2024</v>
      </c>
      <c r="D4443" s="2">
        <v>45443</v>
      </c>
      <c r="E4443" t="s">
        <v>1264</v>
      </c>
      <c r="F4443" t="s">
        <v>1265</v>
      </c>
      <c r="G4443" t="s">
        <v>1266</v>
      </c>
      <c r="H4443" t="s">
        <v>695</v>
      </c>
      <c r="I4443" t="s">
        <v>1327</v>
      </c>
      <c r="J4443" t="s">
        <v>1328</v>
      </c>
      <c r="K4443" t="s">
        <v>1338</v>
      </c>
      <c r="L4443" t="s">
        <v>1339</v>
      </c>
      <c r="M4443" t="s">
        <v>1340</v>
      </c>
      <c r="N4443" t="s">
        <v>1529</v>
      </c>
      <c r="O4443" t="s">
        <v>958</v>
      </c>
    </row>
    <row r="4444" spans="1:15" x14ac:dyDescent="0.35">
      <c r="A4444" s="189" t="str">
        <f t="shared" si="244"/>
        <v>May</v>
      </c>
      <c r="B4444" s="190" t="str">
        <f t="shared" si="245"/>
        <v>2024</v>
      </c>
      <c r="C4444" s="190" t="str">
        <f t="shared" si="246"/>
        <v>May-2024</v>
      </c>
      <c r="D4444" s="2">
        <v>45443</v>
      </c>
      <c r="E4444" t="s">
        <v>1264</v>
      </c>
      <c r="F4444" t="s">
        <v>1265</v>
      </c>
      <c r="G4444" t="s">
        <v>1266</v>
      </c>
      <c r="H4444" t="s">
        <v>695</v>
      </c>
      <c r="I4444" t="s">
        <v>1327</v>
      </c>
      <c r="J4444" t="s">
        <v>1328</v>
      </c>
      <c r="K4444" t="s">
        <v>1338</v>
      </c>
      <c r="L4444" t="s">
        <v>1339</v>
      </c>
      <c r="M4444" t="s">
        <v>1340</v>
      </c>
      <c r="N4444" t="s">
        <v>919</v>
      </c>
      <c r="O4444">
        <v>400</v>
      </c>
    </row>
    <row r="4445" spans="1:15" x14ac:dyDescent="0.35">
      <c r="A4445" s="189" t="str">
        <f t="shared" si="244"/>
        <v>May</v>
      </c>
      <c r="B4445" s="190" t="str">
        <f t="shared" si="245"/>
        <v>2024</v>
      </c>
      <c r="C4445" s="190" t="str">
        <f t="shared" si="246"/>
        <v>May-2024</v>
      </c>
      <c r="D4445" s="2">
        <v>45443</v>
      </c>
      <c r="E4445" t="s">
        <v>1264</v>
      </c>
      <c r="F4445" t="s">
        <v>1265</v>
      </c>
      <c r="G4445" t="s">
        <v>1266</v>
      </c>
      <c r="H4445" t="s">
        <v>695</v>
      </c>
      <c r="I4445" t="s">
        <v>1327</v>
      </c>
      <c r="J4445" t="s">
        <v>1328</v>
      </c>
      <c r="K4445" t="s">
        <v>1338</v>
      </c>
      <c r="L4445" t="s">
        <v>1339</v>
      </c>
      <c r="M4445" t="s">
        <v>1340</v>
      </c>
      <c r="N4445" t="s">
        <v>920</v>
      </c>
      <c r="O4445">
        <v>1135</v>
      </c>
    </row>
    <row r="4446" spans="1:15" x14ac:dyDescent="0.35">
      <c r="A4446" s="189" t="str">
        <f t="shared" si="244"/>
        <v>May</v>
      </c>
      <c r="B4446" s="190" t="str">
        <f t="shared" si="245"/>
        <v>2024</v>
      </c>
      <c r="C4446" s="190" t="str">
        <f t="shared" si="246"/>
        <v>May-2024</v>
      </c>
      <c r="D4446" s="2">
        <v>45443</v>
      </c>
      <c r="E4446" t="s">
        <v>1264</v>
      </c>
      <c r="F4446" t="s">
        <v>1265</v>
      </c>
      <c r="G4446" t="s">
        <v>1266</v>
      </c>
      <c r="H4446" t="s">
        <v>695</v>
      </c>
      <c r="I4446" t="s">
        <v>1327</v>
      </c>
      <c r="J4446" t="s">
        <v>1328</v>
      </c>
      <c r="K4446" t="s">
        <v>1338</v>
      </c>
      <c r="L4446" t="s">
        <v>1339</v>
      </c>
      <c r="M4446" t="s">
        <v>1340</v>
      </c>
      <c r="N4446" t="s">
        <v>922</v>
      </c>
      <c r="O4446">
        <v>1840</v>
      </c>
    </row>
    <row r="4447" spans="1:15" x14ac:dyDescent="0.35">
      <c r="A4447" s="189" t="str">
        <f t="shared" si="244"/>
        <v>May</v>
      </c>
      <c r="B4447" s="190" t="str">
        <f t="shared" si="245"/>
        <v>2024</v>
      </c>
      <c r="C4447" s="190" t="str">
        <f t="shared" si="246"/>
        <v>May-2024</v>
      </c>
      <c r="D4447" s="2">
        <v>45443</v>
      </c>
      <c r="E4447" t="s">
        <v>1264</v>
      </c>
      <c r="F4447" t="s">
        <v>1265</v>
      </c>
      <c r="G4447" t="s">
        <v>1266</v>
      </c>
      <c r="H4447" t="s">
        <v>695</v>
      </c>
      <c r="I4447" t="s">
        <v>1327</v>
      </c>
      <c r="J4447" t="s">
        <v>1328</v>
      </c>
      <c r="K4447" t="s">
        <v>1338</v>
      </c>
      <c r="L4447" t="s">
        <v>1339</v>
      </c>
      <c r="M4447" t="s">
        <v>1340</v>
      </c>
      <c r="N4447" t="s">
        <v>921</v>
      </c>
      <c r="O4447">
        <v>1265</v>
      </c>
    </row>
    <row r="4448" spans="1:15" x14ac:dyDescent="0.35">
      <c r="A4448" s="189" t="str">
        <f t="shared" si="244"/>
        <v>May</v>
      </c>
      <c r="B4448" s="190" t="str">
        <f t="shared" si="245"/>
        <v>2024</v>
      </c>
      <c r="C4448" s="190" t="str">
        <f t="shared" si="246"/>
        <v>May-2024</v>
      </c>
      <c r="D4448" s="2">
        <v>45443</v>
      </c>
      <c r="E4448" t="s">
        <v>1264</v>
      </c>
      <c r="F4448" t="s">
        <v>1265</v>
      </c>
      <c r="G4448" t="s">
        <v>1266</v>
      </c>
      <c r="H4448" t="s">
        <v>695</v>
      </c>
      <c r="I4448" t="s">
        <v>1327</v>
      </c>
      <c r="J4448" t="s">
        <v>1328</v>
      </c>
      <c r="K4448" t="s">
        <v>1341</v>
      </c>
      <c r="L4448" t="s">
        <v>1342</v>
      </c>
      <c r="M4448" t="s">
        <v>1343</v>
      </c>
      <c r="N4448" t="s">
        <v>1528</v>
      </c>
      <c r="O4448">
        <v>190</v>
      </c>
    </row>
    <row r="4449" spans="1:15" x14ac:dyDescent="0.35">
      <c r="A4449" s="189" t="str">
        <f t="shared" si="244"/>
        <v>May</v>
      </c>
      <c r="B4449" s="190" t="str">
        <f t="shared" si="245"/>
        <v>2024</v>
      </c>
      <c r="C4449" s="190" t="str">
        <f t="shared" si="246"/>
        <v>May-2024</v>
      </c>
      <c r="D4449" s="2">
        <v>45443</v>
      </c>
      <c r="E4449" t="s">
        <v>1264</v>
      </c>
      <c r="F4449" t="s">
        <v>1265</v>
      </c>
      <c r="G4449" t="s">
        <v>1266</v>
      </c>
      <c r="H4449" t="s">
        <v>695</v>
      </c>
      <c r="I4449" t="s">
        <v>1327</v>
      </c>
      <c r="J4449" t="s">
        <v>1328</v>
      </c>
      <c r="K4449" t="s">
        <v>1341</v>
      </c>
      <c r="L4449" t="s">
        <v>1342</v>
      </c>
      <c r="M4449" t="s">
        <v>1343</v>
      </c>
      <c r="N4449" t="s">
        <v>1529</v>
      </c>
      <c r="O4449" t="s">
        <v>958</v>
      </c>
    </row>
    <row r="4450" spans="1:15" x14ac:dyDescent="0.35">
      <c r="A4450" s="189" t="str">
        <f t="shared" si="244"/>
        <v>May</v>
      </c>
      <c r="B4450" s="190" t="str">
        <f t="shared" si="245"/>
        <v>2024</v>
      </c>
      <c r="C4450" s="190" t="str">
        <f t="shared" si="246"/>
        <v>May-2024</v>
      </c>
      <c r="D4450" s="2">
        <v>45443</v>
      </c>
      <c r="E4450" t="s">
        <v>1264</v>
      </c>
      <c r="F4450" t="s">
        <v>1265</v>
      </c>
      <c r="G4450" t="s">
        <v>1266</v>
      </c>
      <c r="H4450" t="s">
        <v>695</v>
      </c>
      <c r="I4450" t="s">
        <v>1327</v>
      </c>
      <c r="J4450" t="s">
        <v>1328</v>
      </c>
      <c r="K4450" t="s">
        <v>1341</v>
      </c>
      <c r="L4450" t="s">
        <v>1342</v>
      </c>
      <c r="M4450" t="s">
        <v>1343</v>
      </c>
      <c r="N4450" t="s">
        <v>919</v>
      </c>
      <c r="O4450">
        <v>185</v>
      </c>
    </row>
    <row r="4451" spans="1:15" x14ac:dyDescent="0.35">
      <c r="A4451" s="189" t="str">
        <f t="shared" si="244"/>
        <v>May</v>
      </c>
      <c r="B4451" s="190" t="str">
        <f t="shared" si="245"/>
        <v>2024</v>
      </c>
      <c r="C4451" s="190" t="str">
        <f t="shared" si="246"/>
        <v>May-2024</v>
      </c>
      <c r="D4451" s="2">
        <v>45443</v>
      </c>
      <c r="E4451" t="s">
        <v>1264</v>
      </c>
      <c r="F4451" t="s">
        <v>1265</v>
      </c>
      <c r="G4451" t="s">
        <v>1266</v>
      </c>
      <c r="H4451" t="s">
        <v>695</v>
      </c>
      <c r="I4451" t="s">
        <v>1327</v>
      </c>
      <c r="J4451" t="s">
        <v>1328</v>
      </c>
      <c r="K4451" t="s">
        <v>1341</v>
      </c>
      <c r="L4451" t="s">
        <v>1342</v>
      </c>
      <c r="M4451" t="s">
        <v>1343</v>
      </c>
      <c r="N4451" t="s">
        <v>920</v>
      </c>
      <c r="O4451">
        <v>985</v>
      </c>
    </row>
    <row r="4452" spans="1:15" x14ac:dyDescent="0.35">
      <c r="A4452" s="189" t="str">
        <f t="shared" si="244"/>
        <v>May</v>
      </c>
      <c r="B4452" s="190" t="str">
        <f t="shared" si="245"/>
        <v>2024</v>
      </c>
      <c r="C4452" s="190" t="str">
        <f t="shared" si="246"/>
        <v>May-2024</v>
      </c>
      <c r="D4452" s="2">
        <v>45443</v>
      </c>
      <c r="E4452" t="s">
        <v>1264</v>
      </c>
      <c r="F4452" t="s">
        <v>1265</v>
      </c>
      <c r="G4452" t="s">
        <v>1266</v>
      </c>
      <c r="H4452" t="s">
        <v>695</v>
      </c>
      <c r="I4452" t="s">
        <v>1327</v>
      </c>
      <c r="J4452" t="s">
        <v>1328</v>
      </c>
      <c r="K4452" t="s">
        <v>1341</v>
      </c>
      <c r="L4452" t="s">
        <v>1342</v>
      </c>
      <c r="M4452" t="s">
        <v>1343</v>
      </c>
      <c r="N4452" t="s">
        <v>922</v>
      </c>
      <c r="O4452">
        <v>1095</v>
      </c>
    </row>
    <row r="4453" spans="1:15" x14ac:dyDescent="0.35">
      <c r="A4453" s="189" t="str">
        <f t="shared" si="244"/>
        <v>May</v>
      </c>
      <c r="B4453" s="190" t="str">
        <f t="shared" si="245"/>
        <v>2024</v>
      </c>
      <c r="C4453" s="190" t="str">
        <f t="shared" si="246"/>
        <v>May-2024</v>
      </c>
      <c r="D4453" s="2">
        <v>45443</v>
      </c>
      <c r="E4453" t="s">
        <v>1264</v>
      </c>
      <c r="F4453" t="s">
        <v>1265</v>
      </c>
      <c r="G4453" t="s">
        <v>1266</v>
      </c>
      <c r="H4453" t="s">
        <v>695</v>
      </c>
      <c r="I4453" t="s">
        <v>1327</v>
      </c>
      <c r="J4453" t="s">
        <v>1328</v>
      </c>
      <c r="K4453" t="s">
        <v>1341</v>
      </c>
      <c r="L4453" t="s">
        <v>1342</v>
      </c>
      <c r="M4453" t="s">
        <v>1343</v>
      </c>
      <c r="N4453" t="s">
        <v>921</v>
      </c>
      <c r="O4453">
        <v>850</v>
      </c>
    </row>
    <row r="4454" spans="1:15" x14ac:dyDescent="0.35">
      <c r="A4454" s="189" t="str">
        <f t="shared" si="244"/>
        <v>Apr</v>
      </c>
      <c r="B4454" s="190" t="str">
        <f t="shared" si="245"/>
        <v>2024</v>
      </c>
      <c r="C4454" s="190" t="str">
        <f t="shared" si="246"/>
        <v>Apr-2024</v>
      </c>
      <c r="D4454" s="2">
        <v>45412</v>
      </c>
      <c r="E4454" t="s">
        <v>912</v>
      </c>
      <c r="F4454" t="s">
        <v>913</v>
      </c>
      <c r="G4454" t="s">
        <v>95</v>
      </c>
      <c r="H4454" t="s">
        <v>654</v>
      </c>
      <c r="I4454" t="s">
        <v>914</v>
      </c>
      <c r="J4454" t="s">
        <v>915</v>
      </c>
      <c r="K4454" t="s">
        <v>916</v>
      </c>
      <c r="L4454" t="s">
        <v>917</v>
      </c>
      <c r="M4454" t="s">
        <v>918</v>
      </c>
      <c r="N4454" t="s">
        <v>1528</v>
      </c>
      <c r="O4454">
        <v>50</v>
      </c>
    </row>
    <row r="4455" spans="1:15" x14ac:dyDescent="0.35">
      <c r="A4455" s="189" t="str">
        <f t="shared" si="244"/>
        <v>Apr</v>
      </c>
      <c r="B4455" s="190" t="str">
        <f t="shared" si="245"/>
        <v>2024</v>
      </c>
      <c r="C4455" s="190" t="str">
        <f t="shared" si="246"/>
        <v>Apr-2024</v>
      </c>
      <c r="D4455" s="2">
        <v>45412</v>
      </c>
      <c r="E4455" t="s">
        <v>912</v>
      </c>
      <c r="F4455" t="s">
        <v>913</v>
      </c>
      <c r="G4455" t="s">
        <v>95</v>
      </c>
      <c r="H4455" t="s">
        <v>654</v>
      </c>
      <c r="I4455" t="s">
        <v>914</v>
      </c>
      <c r="J4455" t="s">
        <v>915</v>
      </c>
      <c r="K4455" t="s">
        <v>916</v>
      </c>
      <c r="L4455" t="s">
        <v>917</v>
      </c>
      <c r="M4455" t="s">
        <v>918</v>
      </c>
      <c r="N4455" t="s">
        <v>1529</v>
      </c>
      <c r="O4455">
        <v>10</v>
      </c>
    </row>
    <row r="4456" spans="1:15" x14ac:dyDescent="0.35">
      <c r="A4456" s="189" t="str">
        <f t="shared" si="244"/>
        <v>Apr</v>
      </c>
      <c r="B4456" s="190" t="str">
        <f t="shared" si="245"/>
        <v>2024</v>
      </c>
      <c r="C4456" s="190" t="str">
        <f t="shared" si="246"/>
        <v>Apr-2024</v>
      </c>
      <c r="D4456" s="2">
        <v>45412</v>
      </c>
      <c r="E4456" t="s">
        <v>912</v>
      </c>
      <c r="F4456" t="s">
        <v>913</v>
      </c>
      <c r="G4456" t="s">
        <v>95</v>
      </c>
      <c r="H4456" t="s">
        <v>654</v>
      </c>
      <c r="I4456" t="s">
        <v>914</v>
      </c>
      <c r="J4456" t="s">
        <v>915</v>
      </c>
      <c r="K4456" t="s">
        <v>916</v>
      </c>
      <c r="L4456" t="s">
        <v>917</v>
      </c>
      <c r="M4456" t="s">
        <v>918</v>
      </c>
      <c r="N4456" t="s">
        <v>919</v>
      </c>
      <c r="O4456">
        <v>815</v>
      </c>
    </row>
    <row r="4457" spans="1:15" x14ac:dyDescent="0.35">
      <c r="A4457" s="189" t="str">
        <f t="shared" si="244"/>
        <v>Apr</v>
      </c>
      <c r="B4457" s="190" t="str">
        <f t="shared" si="245"/>
        <v>2024</v>
      </c>
      <c r="C4457" s="190" t="str">
        <f t="shared" si="246"/>
        <v>Apr-2024</v>
      </c>
      <c r="D4457" s="2">
        <v>45412</v>
      </c>
      <c r="E4457" t="s">
        <v>912</v>
      </c>
      <c r="F4457" t="s">
        <v>913</v>
      </c>
      <c r="G4457" t="s">
        <v>95</v>
      </c>
      <c r="H4457" t="s">
        <v>654</v>
      </c>
      <c r="I4457" t="s">
        <v>914</v>
      </c>
      <c r="J4457" t="s">
        <v>915</v>
      </c>
      <c r="K4457" t="s">
        <v>916</v>
      </c>
      <c r="L4457" t="s">
        <v>917</v>
      </c>
      <c r="M4457" t="s">
        <v>918</v>
      </c>
      <c r="N4457" t="s">
        <v>920</v>
      </c>
      <c r="O4457">
        <v>6745</v>
      </c>
    </row>
    <row r="4458" spans="1:15" x14ac:dyDescent="0.35">
      <c r="A4458" s="189" t="str">
        <f t="shared" si="244"/>
        <v>Apr</v>
      </c>
      <c r="B4458" s="190" t="str">
        <f t="shared" si="245"/>
        <v>2024</v>
      </c>
      <c r="C4458" s="190" t="str">
        <f t="shared" si="246"/>
        <v>Apr-2024</v>
      </c>
      <c r="D4458" s="2">
        <v>45412</v>
      </c>
      <c r="E4458" t="s">
        <v>912</v>
      </c>
      <c r="F4458" t="s">
        <v>913</v>
      </c>
      <c r="G4458" t="s">
        <v>95</v>
      </c>
      <c r="H4458" t="s">
        <v>654</v>
      </c>
      <c r="I4458" t="s">
        <v>914</v>
      </c>
      <c r="J4458" t="s">
        <v>915</v>
      </c>
      <c r="K4458" t="s">
        <v>916</v>
      </c>
      <c r="L4458" t="s">
        <v>917</v>
      </c>
      <c r="M4458" t="s">
        <v>918</v>
      </c>
      <c r="N4458" t="s">
        <v>922</v>
      </c>
      <c r="O4458">
        <v>1465</v>
      </c>
    </row>
    <row r="4459" spans="1:15" x14ac:dyDescent="0.35">
      <c r="A4459" s="189" t="str">
        <f t="shared" si="244"/>
        <v>Apr</v>
      </c>
      <c r="B4459" s="190" t="str">
        <f t="shared" si="245"/>
        <v>2024</v>
      </c>
      <c r="C4459" s="190" t="str">
        <f t="shared" si="246"/>
        <v>Apr-2024</v>
      </c>
      <c r="D4459" s="2">
        <v>45412</v>
      </c>
      <c r="E4459" t="s">
        <v>912</v>
      </c>
      <c r="F4459" t="s">
        <v>913</v>
      </c>
      <c r="G4459" t="s">
        <v>95</v>
      </c>
      <c r="H4459" t="s">
        <v>654</v>
      </c>
      <c r="I4459" t="s">
        <v>914</v>
      </c>
      <c r="J4459" t="s">
        <v>915</v>
      </c>
      <c r="K4459" t="s">
        <v>916</v>
      </c>
      <c r="L4459" t="s">
        <v>917</v>
      </c>
      <c r="M4459" t="s">
        <v>918</v>
      </c>
      <c r="N4459" t="s">
        <v>921</v>
      </c>
      <c r="O4459">
        <v>1895</v>
      </c>
    </row>
    <row r="4460" spans="1:15" x14ac:dyDescent="0.35">
      <c r="A4460" s="189" t="str">
        <f t="shared" si="244"/>
        <v>Apr</v>
      </c>
      <c r="B4460" s="190" t="str">
        <f t="shared" si="245"/>
        <v>2024</v>
      </c>
      <c r="C4460" s="190" t="str">
        <f t="shared" si="246"/>
        <v>Apr-2024</v>
      </c>
      <c r="D4460" s="2">
        <v>45412</v>
      </c>
      <c r="E4460" t="s">
        <v>912</v>
      </c>
      <c r="F4460" t="s">
        <v>913</v>
      </c>
      <c r="G4460" t="s">
        <v>95</v>
      </c>
      <c r="H4460" t="s">
        <v>651</v>
      </c>
      <c r="I4460" t="s">
        <v>924</v>
      </c>
      <c r="J4460" t="s">
        <v>925</v>
      </c>
      <c r="K4460" t="s">
        <v>926</v>
      </c>
      <c r="L4460" t="s">
        <v>927</v>
      </c>
      <c r="M4460" t="s">
        <v>928</v>
      </c>
      <c r="N4460" t="s">
        <v>1528</v>
      </c>
      <c r="O4460">
        <v>70</v>
      </c>
    </row>
    <row r="4461" spans="1:15" x14ac:dyDescent="0.35">
      <c r="A4461" s="189" t="str">
        <f t="shared" si="244"/>
        <v>Apr</v>
      </c>
      <c r="B4461" s="190" t="str">
        <f t="shared" si="245"/>
        <v>2024</v>
      </c>
      <c r="C4461" s="190" t="str">
        <f t="shared" si="246"/>
        <v>Apr-2024</v>
      </c>
      <c r="D4461" s="2">
        <v>45412</v>
      </c>
      <c r="E4461" t="s">
        <v>912</v>
      </c>
      <c r="F4461" t="s">
        <v>913</v>
      </c>
      <c r="G4461" t="s">
        <v>95</v>
      </c>
      <c r="H4461" t="s">
        <v>651</v>
      </c>
      <c r="I4461" t="s">
        <v>924</v>
      </c>
      <c r="J4461" t="s">
        <v>925</v>
      </c>
      <c r="K4461" t="s">
        <v>926</v>
      </c>
      <c r="L4461" t="s">
        <v>927</v>
      </c>
      <c r="M4461" t="s">
        <v>928</v>
      </c>
      <c r="N4461" t="s">
        <v>1529</v>
      </c>
      <c r="O4461">
        <v>15</v>
      </c>
    </row>
    <row r="4462" spans="1:15" x14ac:dyDescent="0.35">
      <c r="A4462" s="189" t="str">
        <f t="shared" si="244"/>
        <v>Apr</v>
      </c>
      <c r="B4462" s="190" t="str">
        <f t="shared" si="245"/>
        <v>2024</v>
      </c>
      <c r="C4462" s="190" t="str">
        <f t="shared" si="246"/>
        <v>Apr-2024</v>
      </c>
      <c r="D4462" s="2">
        <v>45412</v>
      </c>
      <c r="E4462" t="s">
        <v>912</v>
      </c>
      <c r="F4462" t="s">
        <v>913</v>
      </c>
      <c r="G4462" t="s">
        <v>95</v>
      </c>
      <c r="H4462" t="s">
        <v>651</v>
      </c>
      <c r="I4462" t="s">
        <v>924</v>
      </c>
      <c r="J4462" t="s">
        <v>925</v>
      </c>
      <c r="K4462" t="s">
        <v>926</v>
      </c>
      <c r="L4462" t="s">
        <v>927</v>
      </c>
      <c r="M4462" t="s">
        <v>928</v>
      </c>
      <c r="N4462" t="s">
        <v>919</v>
      </c>
      <c r="O4462">
        <v>1050</v>
      </c>
    </row>
    <row r="4463" spans="1:15" x14ac:dyDescent="0.35">
      <c r="A4463" s="189" t="str">
        <f t="shared" si="244"/>
        <v>Apr</v>
      </c>
      <c r="B4463" s="190" t="str">
        <f t="shared" si="245"/>
        <v>2024</v>
      </c>
      <c r="C4463" s="190" t="str">
        <f t="shared" si="246"/>
        <v>Apr-2024</v>
      </c>
      <c r="D4463" s="2">
        <v>45412</v>
      </c>
      <c r="E4463" t="s">
        <v>912</v>
      </c>
      <c r="F4463" t="s">
        <v>913</v>
      </c>
      <c r="G4463" t="s">
        <v>95</v>
      </c>
      <c r="H4463" t="s">
        <v>651</v>
      </c>
      <c r="I4463" t="s">
        <v>924</v>
      </c>
      <c r="J4463" t="s">
        <v>925</v>
      </c>
      <c r="K4463" t="s">
        <v>926</v>
      </c>
      <c r="L4463" t="s">
        <v>927</v>
      </c>
      <c r="M4463" t="s">
        <v>928</v>
      </c>
      <c r="N4463" t="s">
        <v>920</v>
      </c>
      <c r="O4463">
        <v>4295</v>
      </c>
    </row>
    <row r="4464" spans="1:15" x14ac:dyDescent="0.35">
      <c r="A4464" s="189" t="str">
        <f t="shared" si="244"/>
        <v>Apr</v>
      </c>
      <c r="B4464" s="190" t="str">
        <f t="shared" si="245"/>
        <v>2024</v>
      </c>
      <c r="C4464" s="190" t="str">
        <f t="shared" si="246"/>
        <v>Apr-2024</v>
      </c>
      <c r="D4464" s="2">
        <v>45412</v>
      </c>
      <c r="E4464" t="s">
        <v>912</v>
      </c>
      <c r="F4464" t="s">
        <v>913</v>
      </c>
      <c r="G4464" t="s">
        <v>95</v>
      </c>
      <c r="H4464" t="s">
        <v>651</v>
      </c>
      <c r="I4464" t="s">
        <v>924</v>
      </c>
      <c r="J4464" t="s">
        <v>925</v>
      </c>
      <c r="K4464" t="s">
        <v>926</v>
      </c>
      <c r="L4464" t="s">
        <v>927</v>
      </c>
      <c r="M4464" t="s">
        <v>928</v>
      </c>
      <c r="N4464" t="s">
        <v>922</v>
      </c>
      <c r="O4464">
        <v>1865</v>
      </c>
    </row>
    <row r="4465" spans="1:15" x14ac:dyDescent="0.35">
      <c r="A4465" s="189" t="str">
        <f t="shared" si="244"/>
        <v>Apr</v>
      </c>
      <c r="B4465" s="190" t="str">
        <f t="shared" si="245"/>
        <v>2024</v>
      </c>
      <c r="C4465" s="190" t="str">
        <f t="shared" si="246"/>
        <v>Apr-2024</v>
      </c>
      <c r="D4465" s="2">
        <v>45412</v>
      </c>
      <c r="E4465" t="s">
        <v>912</v>
      </c>
      <c r="F4465" t="s">
        <v>913</v>
      </c>
      <c r="G4465" t="s">
        <v>95</v>
      </c>
      <c r="H4465" t="s">
        <v>651</v>
      </c>
      <c r="I4465" t="s">
        <v>924</v>
      </c>
      <c r="J4465" t="s">
        <v>925</v>
      </c>
      <c r="K4465" t="s">
        <v>926</v>
      </c>
      <c r="L4465" t="s">
        <v>927</v>
      </c>
      <c r="M4465" t="s">
        <v>928</v>
      </c>
      <c r="N4465" t="s">
        <v>921</v>
      </c>
      <c r="O4465">
        <v>1220</v>
      </c>
    </row>
    <row r="4466" spans="1:15" x14ac:dyDescent="0.35">
      <c r="A4466" s="189" t="str">
        <f t="shared" si="244"/>
        <v>Apr</v>
      </c>
      <c r="B4466" s="190" t="str">
        <f t="shared" si="245"/>
        <v>2024</v>
      </c>
      <c r="C4466" s="190" t="str">
        <f t="shared" si="246"/>
        <v>Apr-2024</v>
      </c>
      <c r="D4466" s="2">
        <v>45412</v>
      </c>
      <c r="E4466" t="s">
        <v>912</v>
      </c>
      <c r="F4466" t="s">
        <v>913</v>
      </c>
      <c r="G4466" t="s">
        <v>95</v>
      </c>
      <c r="H4466" t="s">
        <v>652</v>
      </c>
      <c r="I4466" t="s">
        <v>934</v>
      </c>
      <c r="J4466" t="s">
        <v>932</v>
      </c>
      <c r="K4466" t="s">
        <v>935</v>
      </c>
      <c r="L4466" t="s">
        <v>936</v>
      </c>
      <c r="M4466" t="s">
        <v>937</v>
      </c>
      <c r="N4466" t="s">
        <v>1528</v>
      </c>
      <c r="O4466">
        <v>140</v>
      </c>
    </row>
    <row r="4467" spans="1:15" x14ac:dyDescent="0.35">
      <c r="A4467" s="189" t="str">
        <f t="shared" si="244"/>
        <v>Apr</v>
      </c>
      <c r="B4467" s="190" t="str">
        <f t="shared" si="245"/>
        <v>2024</v>
      </c>
      <c r="C4467" s="190" t="str">
        <f t="shared" si="246"/>
        <v>Apr-2024</v>
      </c>
      <c r="D4467" s="2">
        <v>45412</v>
      </c>
      <c r="E4467" t="s">
        <v>912</v>
      </c>
      <c r="F4467" t="s">
        <v>913</v>
      </c>
      <c r="G4467" t="s">
        <v>95</v>
      </c>
      <c r="H4467" t="s">
        <v>652</v>
      </c>
      <c r="I4467" t="s">
        <v>934</v>
      </c>
      <c r="J4467" t="s">
        <v>932</v>
      </c>
      <c r="K4467" t="s">
        <v>935</v>
      </c>
      <c r="L4467" t="s">
        <v>936</v>
      </c>
      <c r="M4467" t="s">
        <v>937</v>
      </c>
      <c r="N4467" t="s">
        <v>1529</v>
      </c>
      <c r="O4467">
        <v>15</v>
      </c>
    </row>
    <row r="4468" spans="1:15" x14ac:dyDescent="0.35">
      <c r="A4468" s="189" t="str">
        <f t="shared" si="244"/>
        <v>Apr</v>
      </c>
      <c r="B4468" s="190" t="str">
        <f t="shared" si="245"/>
        <v>2024</v>
      </c>
      <c r="C4468" s="190" t="str">
        <f t="shared" si="246"/>
        <v>Apr-2024</v>
      </c>
      <c r="D4468" s="2">
        <v>45412</v>
      </c>
      <c r="E4468" t="s">
        <v>912</v>
      </c>
      <c r="F4468" t="s">
        <v>913</v>
      </c>
      <c r="G4468" t="s">
        <v>95</v>
      </c>
      <c r="H4468" t="s">
        <v>652</v>
      </c>
      <c r="I4468" t="s">
        <v>934</v>
      </c>
      <c r="J4468" t="s">
        <v>932</v>
      </c>
      <c r="K4468" t="s">
        <v>935</v>
      </c>
      <c r="L4468" t="s">
        <v>936</v>
      </c>
      <c r="M4468" t="s">
        <v>937</v>
      </c>
      <c r="N4468" t="s">
        <v>919</v>
      </c>
      <c r="O4468">
        <v>345</v>
      </c>
    </row>
    <row r="4469" spans="1:15" x14ac:dyDescent="0.35">
      <c r="A4469" s="189" t="str">
        <f t="shared" si="244"/>
        <v>Apr</v>
      </c>
      <c r="B4469" s="190" t="str">
        <f t="shared" si="245"/>
        <v>2024</v>
      </c>
      <c r="C4469" s="190" t="str">
        <f t="shared" si="246"/>
        <v>Apr-2024</v>
      </c>
      <c r="D4469" s="2">
        <v>45412</v>
      </c>
      <c r="E4469" t="s">
        <v>912</v>
      </c>
      <c r="F4469" t="s">
        <v>913</v>
      </c>
      <c r="G4469" t="s">
        <v>95</v>
      </c>
      <c r="H4469" t="s">
        <v>652</v>
      </c>
      <c r="I4469" t="s">
        <v>934</v>
      </c>
      <c r="J4469" t="s">
        <v>932</v>
      </c>
      <c r="K4469" t="s">
        <v>935</v>
      </c>
      <c r="L4469" t="s">
        <v>936</v>
      </c>
      <c r="M4469" t="s">
        <v>937</v>
      </c>
      <c r="N4469" t="s">
        <v>920</v>
      </c>
      <c r="O4469">
        <v>5405</v>
      </c>
    </row>
    <row r="4470" spans="1:15" x14ac:dyDescent="0.35">
      <c r="A4470" s="189" t="str">
        <f t="shared" si="244"/>
        <v>Apr</v>
      </c>
      <c r="B4470" s="190" t="str">
        <f t="shared" si="245"/>
        <v>2024</v>
      </c>
      <c r="C4470" s="190" t="str">
        <f t="shared" si="246"/>
        <v>Apr-2024</v>
      </c>
      <c r="D4470" s="2">
        <v>45412</v>
      </c>
      <c r="E4470" t="s">
        <v>912</v>
      </c>
      <c r="F4470" t="s">
        <v>913</v>
      </c>
      <c r="G4470" t="s">
        <v>95</v>
      </c>
      <c r="H4470" t="s">
        <v>652</v>
      </c>
      <c r="I4470" t="s">
        <v>934</v>
      </c>
      <c r="J4470" t="s">
        <v>932</v>
      </c>
      <c r="K4470" t="s">
        <v>935</v>
      </c>
      <c r="L4470" t="s">
        <v>936</v>
      </c>
      <c r="M4470" t="s">
        <v>937</v>
      </c>
      <c r="N4470" t="s">
        <v>922</v>
      </c>
      <c r="O4470">
        <v>1365</v>
      </c>
    </row>
    <row r="4471" spans="1:15" x14ac:dyDescent="0.35">
      <c r="A4471" s="189" t="str">
        <f t="shared" si="244"/>
        <v>Apr</v>
      </c>
      <c r="B4471" s="190" t="str">
        <f t="shared" si="245"/>
        <v>2024</v>
      </c>
      <c r="C4471" s="190" t="str">
        <f t="shared" si="246"/>
        <v>Apr-2024</v>
      </c>
      <c r="D4471" s="2">
        <v>45412</v>
      </c>
      <c r="E4471" t="s">
        <v>912</v>
      </c>
      <c r="F4471" t="s">
        <v>913</v>
      </c>
      <c r="G4471" t="s">
        <v>95</v>
      </c>
      <c r="H4471" t="s">
        <v>652</v>
      </c>
      <c r="I4471" t="s">
        <v>934</v>
      </c>
      <c r="J4471" t="s">
        <v>932</v>
      </c>
      <c r="K4471" t="s">
        <v>935</v>
      </c>
      <c r="L4471" t="s">
        <v>936</v>
      </c>
      <c r="M4471" t="s">
        <v>937</v>
      </c>
      <c r="N4471" t="s">
        <v>921</v>
      </c>
      <c r="O4471">
        <v>1635</v>
      </c>
    </row>
    <row r="4472" spans="1:15" x14ac:dyDescent="0.35">
      <c r="A4472" s="189" t="str">
        <f t="shared" si="244"/>
        <v>Apr</v>
      </c>
      <c r="B4472" s="190" t="str">
        <f t="shared" si="245"/>
        <v>2024</v>
      </c>
      <c r="C4472" s="190" t="str">
        <f t="shared" si="246"/>
        <v>Apr-2024</v>
      </c>
      <c r="D4472" s="2">
        <v>45412</v>
      </c>
      <c r="E4472" t="s">
        <v>912</v>
      </c>
      <c r="F4472" t="s">
        <v>913</v>
      </c>
      <c r="G4472" t="s">
        <v>95</v>
      </c>
      <c r="H4472" t="s">
        <v>653</v>
      </c>
      <c r="I4472" t="s">
        <v>939</v>
      </c>
      <c r="J4472" t="s">
        <v>933</v>
      </c>
      <c r="K4472" t="s">
        <v>940</v>
      </c>
      <c r="L4472" t="s">
        <v>941</v>
      </c>
      <c r="M4472" t="s">
        <v>942</v>
      </c>
      <c r="N4472" t="s">
        <v>1528</v>
      </c>
      <c r="O4472">
        <v>360</v>
      </c>
    </row>
    <row r="4473" spans="1:15" x14ac:dyDescent="0.35">
      <c r="A4473" s="189" t="str">
        <f t="shared" si="244"/>
        <v>Apr</v>
      </c>
      <c r="B4473" s="190" t="str">
        <f t="shared" si="245"/>
        <v>2024</v>
      </c>
      <c r="C4473" s="190" t="str">
        <f t="shared" si="246"/>
        <v>Apr-2024</v>
      </c>
      <c r="D4473" s="2">
        <v>45412</v>
      </c>
      <c r="E4473" t="s">
        <v>912</v>
      </c>
      <c r="F4473" t="s">
        <v>913</v>
      </c>
      <c r="G4473" t="s">
        <v>95</v>
      </c>
      <c r="H4473" t="s">
        <v>653</v>
      </c>
      <c r="I4473" t="s">
        <v>939</v>
      </c>
      <c r="J4473" t="s">
        <v>933</v>
      </c>
      <c r="K4473" t="s">
        <v>940</v>
      </c>
      <c r="L4473" t="s">
        <v>941</v>
      </c>
      <c r="M4473" t="s">
        <v>942</v>
      </c>
      <c r="N4473" t="s">
        <v>1529</v>
      </c>
      <c r="O4473">
        <v>35</v>
      </c>
    </row>
    <row r="4474" spans="1:15" x14ac:dyDescent="0.35">
      <c r="A4474" s="189" t="str">
        <f t="shared" si="244"/>
        <v>Apr</v>
      </c>
      <c r="B4474" s="190" t="str">
        <f t="shared" si="245"/>
        <v>2024</v>
      </c>
      <c r="C4474" s="190" t="str">
        <f t="shared" si="246"/>
        <v>Apr-2024</v>
      </c>
      <c r="D4474" s="2">
        <v>45412</v>
      </c>
      <c r="E4474" t="s">
        <v>912</v>
      </c>
      <c r="F4474" t="s">
        <v>913</v>
      </c>
      <c r="G4474" t="s">
        <v>95</v>
      </c>
      <c r="H4474" t="s">
        <v>653</v>
      </c>
      <c r="I4474" t="s">
        <v>939</v>
      </c>
      <c r="J4474" t="s">
        <v>933</v>
      </c>
      <c r="K4474" t="s">
        <v>940</v>
      </c>
      <c r="L4474" t="s">
        <v>941</v>
      </c>
      <c r="M4474" t="s">
        <v>942</v>
      </c>
      <c r="N4474" t="s">
        <v>919</v>
      </c>
      <c r="O4474">
        <v>1265</v>
      </c>
    </row>
    <row r="4475" spans="1:15" x14ac:dyDescent="0.35">
      <c r="A4475" s="189" t="str">
        <f t="shared" si="244"/>
        <v>Apr</v>
      </c>
      <c r="B4475" s="190" t="str">
        <f t="shared" si="245"/>
        <v>2024</v>
      </c>
      <c r="C4475" s="190" t="str">
        <f t="shared" si="246"/>
        <v>Apr-2024</v>
      </c>
      <c r="D4475" s="2">
        <v>45412</v>
      </c>
      <c r="E4475" t="s">
        <v>912</v>
      </c>
      <c r="F4475" t="s">
        <v>913</v>
      </c>
      <c r="G4475" t="s">
        <v>95</v>
      </c>
      <c r="H4475" t="s">
        <v>653</v>
      </c>
      <c r="I4475" t="s">
        <v>939</v>
      </c>
      <c r="J4475" t="s">
        <v>933</v>
      </c>
      <c r="K4475" t="s">
        <v>940</v>
      </c>
      <c r="L4475" t="s">
        <v>941</v>
      </c>
      <c r="M4475" t="s">
        <v>942</v>
      </c>
      <c r="N4475" t="s">
        <v>920</v>
      </c>
      <c r="O4475">
        <v>4270</v>
      </c>
    </row>
    <row r="4476" spans="1:15" x14ac:dyDescent="0.35">
      <c r="A4476" s="189" t="str">
        <f t="shared" si="244"/>
        <v>Apr</v>
      </c>
      <c r="B4476" s="190" t="str">
        <f t="shared" si="245"/>
        <v>2024</v>
      </c>
      <c r="C4476" s="190" t="str">
        <f t="shared" si="246"/>
        <v>Apr-2024</v>
      </c>
      <c r="D4476" s="2">
        <v>45412</v>
      </c>
      <c r="E4476" t="s">
        <v>912</v>
      </c>
      <c r="F4476" t="s">
        <v>913</v>
      </c>
      <c r="G4476" t="s">
        <v>95</v>
      </c>
      <c r="H4476" t="s">
        <v>653</v>
      </c>
      <c r="I4476" t="s">
        <v>939</v>
      </c>
      <c r="J4476" t="s">
        <v>933</v>
      </c>
      <c r="K4476" t="s">
        <v>940</v>
      </c>
      <c r="L4476" t="s">
        <v>941</v>
      </c>
      <c r="M4476" t="s">
        <v>942</v>
      </c>
      <c r="N4476" t="s">
        <v>922</v>
      </c>
      <c r="O4476">
        <v>5870</v>
      </c>
    </row>
    <row r="4477" spans="1:15" x14ac:dyDescent="0.35">
      <c r="A4477" s="189" t="str">
        <f t="shared" si="244"/>
        <v>Apr</v>
      </c>
      <c r="B4477" s="190" t="str">
        <f t="shared" si="245"/>
        <v>2024</v>
      </c>
      <c r="C4477" s="190" t="str">
        <f t="shared" si="246"/>
        <v>Apr-2024</v>
      </c>
      <c r="D4477" s="2">
        <v>45412</v>
      </c>
      <c r="E4477" t="s">
        <v>912</v>
      </c>
      <c r="F4477" t="s">
        <v>913</v>
      </c>
      <c r="G4477" t="s">
        <v>95</v>
      </c>
      <c r="H4477" t="s">
        <v>653</v>
      </c>
      <c r="I4477" t="s">
        <v>939</v>
      </c>
      <c r="J4477" t="s">
        <v>933</v>
      </c>
      <c r="K4477" t="s">
        <v>940</v>
      </c>
      <c r="L4477" t="s">
        <v>941</v>
      </c>
      <c r="M4477" t="s">
        <v>942</v>
      </c>
      <c r="N4477" t="s">
        <v>921</v>
      </c>
      <c r="O4477">
        <v>1375</v>
      </c>
    </row>
    <row r="4478" spans="1:15" x14ac:dyDescent="0.35">
      <c r="A4478" s="189" t="str">
        <f t="shared" si="244"/>
        <v>Apr</v>
      </c>
      <c r="B4478" s="190" t="str">
        <f t="shared" si="245"/>
        <v>2024</v>
      </c>
      <c r="C4478" s="190" t="str">
        <f t="shared" si="246"/>
        <v>Apr-2024</v>
      </c>
      <c r="D4478" s="2">
        <v>45412</v>
      </c>
      <c r="E4478" t="s">
        <v>912</v>
      </c>
      <c r="F4478" t="s">
        <v>913</v>
      </c>
      <c r="G4478" t="s">
        <v>95</v>
      </c>
      <c r="H4478" t="s">
        <v>656</v>
      </c>
      <c r="I4478" t="s">
        <v>946</v>
      </c>
      <c r="J4478" t="s">
        <v>938</v>
      </c>
      <c r="K4478" t="s">
        <v>947</v>
      </c>
      <c r="L4478" t="s">
        <v>948</v>
      </c>
      <c r="M4478" t="s">
        <v>949</v>
      </c>
      <c r="N4478" t="s">
        <v>1528</v>
      </c>
      <c r="O4478">
        <v>165</v>
      </c>
    </row>
    <row r="4479" spans="1:15" x14ac:dyDescent="0.35">
      <c r="A4479" s="189" t="str">
        <f t="shared" si="244"/>
        <v>Apr</v>
      </c>
      <c r="B4479" s="190" t="str">
        <f t="shared" si="245"/>
        <v>2024</v>
      </c>
      <c r="C4479" s="190" t="str">
        <f t="shared" si="246"/>
        <v>Apr-2024</v>
      </c>
      <c r="D4479" s="2">
        <v>45412</v>
      </c>
      <c r="E4479" t="s">
        <v>912</v>
      </c>
      <c r="F4479" t="s">
        <v>913</v>
      </c>
      <c r="G4479" t="s">
        <v>95</v>
      </c>
      <c r="H4479" t="s">
        <v>656</v>
      </c>
      <c r="I4479" t="s">
        <v>946</v>
      </c>
      <c r="J4479" t="s">
        <v>938</v>
      </c>
      <c r="K4479" t="s">
        <v>947</v>
      </c>
      <c r="L4479" t="s">
        <v>948</v>
      </c>
      <c r="M4479" t="s">
        <v>949</v>
      </c>
      <c r="N4479" t="s">
        <v>1529</v>
      </c>
      <c r="O4479">
        <v>10</v>
      </c>
    </row>
    <row r="4480" spans="1:15" x14ac:dyDescent="0.35">
      <c r="A4480" s="189" t="str">
        <f t="shared" si="244"/>
        <v>Apr</v>
      </c>
      <c r="B4480" s="190" t="str">
        <f t="shared" si="245"/>
        <v>2024</v>
      </c>
      <c r="C4480" s="190" t="str">
        <f t="shared" si="246"/>
        <v>Apr-2024</v>
      </c>
      <c r="D4480" s="2">
        <v>45412</v>
      </c>
      <c r="E4480" t="s">
        <v>912</v>
      </c>
      <c r="F4480" t="s">
        <v>913</v>
      </c>
      <c r="G4480" t="s">
        <v>95</v>
      </c>
      <c r="H4480" t="s">
        <v>656</v>
      </c>
      <c r="I4480" t="s">
        <v>946</v>
      </c>
      <c r="J4480" t="s">
        <v>938</v>
      </c>
      <c r="K4480" t="s">
        <v>947</v>
      </c>
      <c r="L4480" t="s">
        <v>948</v>
      </c>
      <c r="M4480" t="s">
        <v>949</v>
      </c>
      <c r="N4480" t="s">
        <v>919</v>
      </c>
      <c r="O4480">
        <v>1225</v>
      </c>
    </row>
    <row r="4481" spans="1:15" x14ac:dyDescent="0.35">
      <c r="A4481" s="189" t="str">
        <f t="shared" si="244"/>
        <v>Apr</v>
      </c>
      <c r="B4481" s="190" t="str">
        <f t="shared" si="245"/>
        <v>2024</v>
      </c>
      <c r="C4481" s="190" t="str">
        <f t="shared" si="246"/>
        <v>Apr-2024</v>
      </c>
      <c r="D4481" s="2">
        <v>45412</v>
      </c>
      <c r="E4481" t="s">
        <v>912</v>
      </c>
      <c r="F4481" t="s">
        <v>913</v>
      </c>
      <c r="G4481" t="s">
        <v>95</v>
      </c>
      <c r="H4481" t="s">
        <v>656</v>
      </c>
      <c r="I4481" t="s">
        <v>946</v>
      </c>
      <c r="J4481" t="s">
        <v>938</v>
      </c>
      <c r="K4481" t="s">
        <v>947</v>
      </c>
      <c r="L4481" t="s">
        <v>948</v>
      </c>
      <c r="M4481" t="s">
        <v>949</v>
      </c>
      <c r="N4481" t="s">
        <v>920</v>
      </c>
      <c r="O4481">
        <v>6195</v>
      </c>
    </row>
    <row r="4482" spans="1:15" x14ac:dyDescent="0.35">
      <c r="A4482" s="189" t="str">
        <f t="shared" si="244"/>
        <v>Apr</v>
      </c>
      <c r="B4482" s="190" t="str">
        <f t="shared" si="245"/>
        <v>2024</v>
      </c>
      <c r="C4482" s="190" t="str">
        <f t="shared" si="246"/>
        <v>Apr-2024</v>
      </c>
      <c r="D4482" s="2">
        <v>45412</v>
      </c>
      <c r="E4482" t="s">
        <v>912</v>
      </c>
      <c r="F4482" t="s">
        <v>913</v>
      </c>
      <c r="G4482" t="s">
        <v>95</v>
      </c>
      <c r="H4482" t="s">
        <v>656</v>
      </c>
      <c r="I4482" t="s">
        <v>946</v>
      </c>
      <c r="J4482" t="s">
        <v>938</v>
      </c>
      <c r="K4482" t="s">
        <v>947</v>
      </c>
      <c r="L4482" t="s">
        <v>948</v>
      </c>
      <c r="M4482" t="s">
        <v>949</v>
      </c>
      <c r="N4482" t="s">
        <v>922</v>
      </c>
      <c r="O4482">
        <v>1175</v>
      </c>
    </row>
    <row r="4483" spans="1:15" x14ac:dyDescent="0.35">
      <c r="A4483" s="189" t="str">
        <f t="shared" ref="A4483:A4546" si="247">TEXT(D4483,"mmm")</f>
        <v>Apr</v>
      </c>
      <c r="B4483" s="190" t="str">
        <f t="shared" ref="B4483:B4546" si="248">TEXT(D4483,"yyyy")</f>
        <v>2024</v>
      </c>
      <c r="C4483" s="190" t="str">
        <f t="shared" ref="C4483:C4546" si="249">_xlfn.CONCAT(A4483&amp;"-"&amp;B4483)</f>
        <v>Apr-2024</v>
      </c>
      <c r="D4483" s="2">
        <v>45412</v>
      </c>
      <c r="E4483" t="s">
        <v>912</v>
      </c>
      <c r="F4483" t="s">
        <v>913</v>
      </c>
      <c r="G4483" t="s">
        <v>95</v>
      </c>
      <c r="H4483" t="s">
        <v>656</v>
      </c>
      <c r="I4483" t="s">
        <v>946</v>
      </c>
      <c r="J4483" t="s">
        <v>938</v>
      </c>
      <c r="K4483" t="s">
        <v>947</v>
      </c>
      <c r="L4483" t="s">
        <v>948</v>
      </c>
      <c r="M4483" t="s">
        <v>949</v>
      </c>
      <c r="N4483" t="s">
        <v>921</v>
      </c>
      <c r="O4483">
        <v>1905</v>
      </c>
    </row>
    <row r="4484" spans="1:15" x14ac:dyDescent="0.35">
      <c r="A4484" s="189" t="str">
        <f t="shared" si="247"/>
        <v>Apr</v>
      </c>
      <c r="B4484" s="190" t="str">
        <f t="shared" si="248"/>
        <v>2024</v>
      </c>
      <c r="C4484" s="190" t="str">
        <f t="shared" si="249"/>
        <v>Apr-2024</v>
      </c>
      <c r="D4484" s="2">
        <v>45412</v>
      </c>
      <c r="E4484" t="s">
        <v>950</v>
      </c>
      <c r="F4484" t="s">
        <v>951</v>
      </c>
      <c r="G4484" t="s">
        <v>952</v>
      </c>
      <c r="H4484" t="s">
        <v>671</v>
      </c>
      <c r="I4484" t="s">
        <v>953</v>
      </c>
      <c r="J4484" t="s">
        <v>954</v>
      </c>
      <c r="K4484" t="s">
        <v>955</v>
      </c>
      <c r="L4484" t="s">
        <v>956</v>
      </c>
      <c r="M4484" t="s">
        <v>957</v>
      </c>
      <c r="N4484" t="s">
        <v>1528</v>
      </c>
      <c r="O4484">
        <v>155</v>
      </c>
    </row>
    <row r="4485" spans="1:15" x14ac:dyDescent="0.35">
      <c r="A4485" s="189" t="str">
        <f t="shared" si="247"/>
        <v>Apr</v>
      </c>
      <c r="B4485" s="190" t="str">
        <f t="shared" si="248"/>
        <v>2024</v>
      </c>
      <c r="C4485" s="190" t="str">
        <f t="shared" si="249"/>
        <v>Apr-2024</v>
      </c>
      <c r="D4485" s="2">
        <v>45412</v>
      </c>
      <c r="E4485" t="s">
        <v>950</v>
      </c>
      <c r="F4485" t="s">
        <v>951</v>
      </c>
      <c r="G4485" t="s">
        <v>952</v>
      </c>
      <c r="H4485" t="s">
        <v>671</v>
      </c>
      <c r="I4485" t="s">
        <v>953</v>
      </c>
      <c r="J4485" t="s">
        <v>954</v>
      </c>
      <c r="K4485" t="s">
        <v>955</v>
      </c>
      <c r="L4485" t="s">
        <v>956</v>
      </c>
      <c r="M4485" t="s">
        <v>957</v>
      </c>
      <c r="N4485" t="s">
        <v>1529</v>
      </c>
      <c r="O4485" t="s">
        <v>958</v>
      </c>
    </row>
    <row r="4486" spans="1:15" x14ac:dyDescent="0.35">
      <c r="A4486" s="189" t="str">
        <f t="shared" si="247"/>
        <v>Apr</v>
      </c>
      <c r="B4486" s="190" t="str">
        <f t="shared" si="248"/>
        <v>2024</v>
      </c>
      <c r="C4486" s="190" t="str">
        <f t="shared" si="249"/>
        <v>Apr-2024</v>
      </c>
      <c r="D4486" s="2">
        <v>45412</v>
      </c>
      <c r="E4486" t="s">
        <v>950</v>
      </c>
      <c r="F4486" t="s">
        <v>951</v>
      </c>
      <c r="G4486" t="s">
        <v>952</v>
      </c>
      <c r="H4486" t="s">
        <v>671</v>
      </c>
      <c r="I4486" t="s">
        <v>953</v>
      </c>
      <c r="J4486" t="s">
        <v>954</v>
      </c>
      <c r="K4486" t="s">
        <v>955</v>
      </c>
      <c r="L4486" t="s">
        <v>956</v>
      </c>
      <c r="M4486" t="s">
        <v>957</v>
      </c>
      <c r="N4486" t="s">
        <v>919</v>
      </c>
      <c r="O4486">
        <v>255</v>
      </c>
    </row>
    <row r="4487" spans="1:15" x14ac:dyDescent="0.35">
      <c r="A4487" s="189" t="str">
        <f t="shared" si="247"/>
        <v>Apr</v>
      </c>
      <c r="B4487" s="190" t="str">
        <f t="shared" si="248"/>
        <v>2024</v>
      </c>
      <c r="C4487" s="190" t="str">
        <f t="shared" si="249"/>
        <v>Apr-2024</v>
      </c>
      <c r="D4487" s="2">
        <v>45412</v>
      </c>
      <c r="E4487" t="s">
        <v>950</v>
      </c>
      <c r="F4487" t="s">
        <v>951</v>
      </c>
      <c r="G4487" t="s">
        <v>952</v>
      </c>
      <c r="H4487" t="s">
        <v>671</v>
      </c>
      <c r="I4487" t="s">
        <v>953</v>
      </c>
      <c r="J4487" t="s">
        <v>954</v>
      </c>
      <c r="K4487" t="s">
        <v>955</v>
      </c>
      <c r="L4487" t="s">
        <v>956</v>
      </c>
      <c r="M4487" t="s">
        <v>957</v>
      </c>
      <c r="N4487" t="s">
        <v>920</v>
      </c>
      <c r="O4487">
        <v>5595</v>
      </c>
    </row>
    <row r="4488" spans="1:15" x14ac:dyDescent="0.35">
      <c r="A4488" s="189" t="str">
        <f t="shared" si="247"/>
        <v>Apr</v>
      </c>
      <c r="B4488" s="190" t="str">
        <f t="shared" si="248"/>
        <v>2024</v>
      </c>
      <c r="C4488" s="190" t="str">
        <f t="shared" si="249"/>
        <v>Apr-2024</v>
      </c>
      <c r="D4488" s="2">
        <v>45412</v>
      </c>
      <c r="E4488" t="s">
        <v>950</v>
      </c>
      <c r="F4488" t="s">
        <v>951</v>
      </c>
      <c r="G4488" t="s">
        <v>952</v>
      </c>
      <c r="H4488" t="s">
        <v>671</v>
      </c>
      <c r="I4488" t="s">
        <v>953</v>
      </c>
      <c r="J4488" t="s">
        <v>954</v>
      </c>
      <c r="K4488" t="s">
        <v>955</v>
      </c>
      <c r="L4488" t="s">
        <v>956</v>
      </c>
      <c r="M4488" t="s">
        <v>957</v>
      </c>
      <c r="N4488" t="s">
        <v>922</v>
      </c>
      <c r="O4488">
        <v>1985</v>
      </c>
    </row>
    <row r="4489" spans="1:15" x14ac:dyDescent="0.35">
      <c r="A4489" s="189" t="str">
        <f t="shared" si="247"/>
        <v>Apr</v>
      </c>
      <c r="B4489" s="190" t="str">
        <f t="shared" si="248"/>
        <v>2024</v>
      </c>
      <c r="C4489" s="190" t="str">
        <f t="shared" si="249"/>
        <v>Apr-2024</v>
      </c>
      <c r="D4489" s="2">
        <v>45412</v>
      </c>
      <c r="E4489" t="s">
        <v>950</v>
      </c>
      <c r="F4489" t="s">
        <v>951</v>
      </c>
      <c r="G4489" t="s">
        <v>952</v>
      </c>
      <c r="H4489" t="s">
        <v>671</v>
      </c>
      <c r="I4489" t="s">
        <v>953</v>
      </c>
      <c r="J4489" t="s">
        <v>954</v>
      </c>
      <c r="K4489" t="s">
        <v>955</v>
      </c>
      <c r="L4489" t="s">
        <v>956</v>
      </c>
      <c r="M4489" t="s">
        <v>957</v>
      </c>
      <c r="N4489" t="s">
        <v>921</v>
      </c>
      <c r="O4489">
        <v>4215</v>
      </c>
    </row>
    <row r="4490" spans="1:15" x14ac:dyDescent="0.35">
      <c r="A4490" s="189" t="str">
        <f t="shared" si="247"/>
        <v>Apr</v>
      </c>
      <c r="B4490" s="190" t="str">
        <f t="shared" si="248"/>
        <v>2024</v>
      </c>
      <c r="C4490" s="190" t="str">
        <f t="shared" si="249"/>
        <v>Apr-2024</v>
      </c>
      <c r="D4490" s="2">
        <v>45412</v>
      </c>
      <c r="E4490" t="s">
        <v>950</v>
      </c>
      <c r="F4490" t="s">
        <v>951</v>
      </c>
      <c r="G4490" t="s">
        <v>952</v>
      </c>
      <c r="H4490" t="s">
        <v>683</v>
      </c>
      <c r="I4490" t="s">
        <v>959</v>
      </c>
      <c r="J4490" t="s">
        <v>960</v>
      </c>
      <c r="K4490" t="s">
        <v>961</v>
      </c>
      <c r="L4490" t="s">
        <v>962</v>
      </c>
      <c r="M4490" t="s">
        <v>963</v>
      </c>
      <c r="N4490" t="s">
        <v>1528</v>
      </c>
      <c r="O4490">
        <v>210</v>
      </c>
    </row>
    <row r="4491" spans="1:15" x14ac:dyDescent="0.35">
      <c r="A4491" s="189" t="str">
        <f t="shared" si="247"/>
        <v>Apr</v>
      </c>
      <c r="B4491" s="190" t="str">
        <f t="shared" si="248"/>
        <v>2024</v>
      </c>
      <c r="C4491" s="190" t="str">
        <f t="shared" si="249"/>
        <v>Apr-2024</v>
      </c>
      <c r="D4491" s="2">
        <v>45412</v>
      </c>
      <c r="E4491" t="s">
        <v>950</v>
      </c>
      <c r="F4491" t="s">
        <v>951</v>
      </c>
      <c r="G4491" t="s">
        <v>952</v>
      </c>
      <c r="H4491" t="s">
        <v>683</v>
      </c>
      <c r="I4491" t="s">
        <v>959</v>
      </c>
      <c r="J4491" t="s">
        <v>960</v>
      </c>
      <c r="K4491" t="s">
        <v>961</v>
      </c>
      <c r="L4491" t="s">
        <v>962</v>
      </c>
      <c r="M4491" t="s">
        <v>963</v>
      </c>
      <c r="N4491" t="s">
        <v>1529</v>
      </c>
      <c r="O4491" t="s">
        <v>958</v>
      </c>
    </row>
    <row r="4492" spans="1:15" x14ac:dyDescent="0.35">
      <c r="A4492" s="189" t="str">
        <f t="shared" si="247"/>
        <v>Apr</v>
      </c>
      <c r="B4492" s="190" t="str">
        <f t="shared" si="248"/>
        <v>2024</v>
      </c>
      <c r="C4492" s="190" t="str">
        <f t="shared" si="249"/>
        <v>Apr-2024</v>
      </c>
      <c r="D4492" s="2">
        <v>45412</v>
      </c>
      <c r="E4492" t="s">
        <v>950</v>
      </c>
      <c r="F4492" t="s">
        <v>951</v>
      </c>
      <c r="G4492" t="s">
        <v>952</v>
      </c>
      <c r="H4492" t="s">
        <v>683</v>
      </c>
      <c r="I4492" t="s">
        <v>959</v>
      </c>
      <c r="J4492" t="s">
        <v>960</v>
      </c>
      <c r="K4492" t="s">
        <v>961</v>
      </c>
      <c r="L4492" t="s">
        <v>962</v>
      </c>
      <c r="M4492" t="s">
        <v>963</v>
      </c>
      <c r="N4492" t="s">
        <v>919</v>
      </c>
      <c r="O4492">
        <v>225</v>
      </c>
    </row>
    <row r="4493" spans="1:15" x14ac:dyDescent="0.35">
      <c r="A4493" s="189" t="str">
        <f t="shared" si="247"/>
        <v>Apr</v>
      </c>
      <c r="B4493" s="190" t="str">
        <f t="shared" si="248"/>
        <v>2024</v>
      </c>
      <c r="C4493" s="190" t="str">
        <f t="shared" si="249"/>
        <v>Apr-2024</v>
      </c>
      <c r="D4493" s="2">
        <v>45412</v>
      </c>
      <c r="E4493" t="s">
        <v>950</v>
      </c>
      <c r="F4493" t="s">
        <v>951</v>
      </c>
      <c r="G4493" t="s">
        <v>952</v>
      </c>
      <c r="H4493" t="s">
        <v>683</v>
      </c>
      <c r="I4493" t="s">
        <v>959</v>
      </c>
      <c r="J4493" t="s">
        <v>960</v>
      </c>
      <c r="K4493" t="s">
        <v>961</v>
      </c>
      <c r="L4493" t="s">
        <v>962</v>
      </c>
      <c r="M4493" t="s">
        <v>963</v>
      </c>
      <c r="N4493" t="s">
        <v>920</v>
      </c>
      <c r="O4493">
        <v>3810</v>
      </c>
    </row>
    <row r="4494" spans="1:15" x14ac:dyDescent="0.35">
      <c r="A4494" s="189" t="str">
        <f t="shared" si="247"/>
        <v>Apr</v>
      </c>
      <c r="B4494" s="190" t="str">
        <f t="shared" si="248"/>
        <v>2024</v>
      </c>
      <c r="C4494" s="190" t="str">
        <f t="shared" si="249"/>
        <v>Apr-2024</v>
      </c>
      <c r="D4494" s="2">
        <v>45412</v>
      </c>
      <c r="E4494" t="s">
        <v>950</v>
      </c>
      <c r="F4494" t="s">
        <v>951</v>
      </c>
      <c r="G4494" t="s">
        <v>952</v>
      </c>
      <c r="H4494" t="s">
        <v>683</v>
      </c>
      <c r="I4494" t="s">
        <v>959</v>
      </c>
      <c r="J4494" t="s">
        <v>960</v>
      </c>
      <c r="K4494" t="s">
        <v>961</v>
      </c>
      <c r="L4494" t="s">
        <v>962</v>
      </c>
      <c r="M4494" t="s">
        <v>963</v>
      </c>
      <c r="N4494" t="s">
        <v>922</v>
      </c>
      <c r="O4494">
        <v>1300</v>
      </c>
    </row>
    <row r="4495" spans="1:15" x14ac:dyDescent="0.35">
      <c r="A4495" s="189" t="str">
        <f t="shared" si="247"/>
        <v>Apr</v>
      </c>
      <c r="B4495" s="190" t="str">
        <f t="shared" si="248"/>
        <v>2024</v>
      </c>
      <c r="C4495" s="190" t="str">
        <f t="shared" si="249"/>
        <v>Apr-2024</v>
      </c>
      <c r="D4495" s="2">
        <v>45412</v>
      </c>
      <c r="E4495" t="s">
        <v>950</v>
      </c>
      <c r="F4495" t="s">
        <v>951</v>
      </c>
      <c r="G4495" t="s">
        <v>952</v>
      </c>
      <c r="H4495" t="s">
        <v>683</v>
      </c>
      <c r="I4495" t="s">
        <v>959</v>
      </c>
      <c r="J4495" t="s">
        <v>960</v>
      </c>
      <c r="K4495" t="s">
        <v>961</v>
      </c>
      <c r="L4495" t="s">
        <v>962</v>
      </c>
      <c r="M4495" t="s">
        <v>963</v>
      </c>
      <c r="N4495" t="s">
        <v>921</v>
      </c>
      <c r="O4495">
        <v>2790</v>
      </c>
    </row>
    <row r="4496" spans="1:15" x14ac:dyDescent="0.35">
      <c r="A4496" s="189" t="str">
        <f t="shared" si="247"/>
        <v>Apr</v>
      </c>
      <c r="B4496" s="190" t="str">
        <f t="shared" si="248"/>
        <v>2024</v>
      </c>
      <c r="C4496" s="190" t="str">
        <f t="shared" si="249"/>
        <v>Apr-2024</v>
      </c>
      <c r="D4496" s="2">
        <v>45412</v>
      </c>
      <c r="E4496" t="s">
        <v>950</v>
      </c>
      <c r="F4496" t="s">
        <v>951</v>
      </c>
      <c r="G4496" t="s">
        <v>952</v>
      </c>
      <c r="H4496" t="s">
        <v>685</v>
      </c>
      <c r="I4496" t="s">
        <v>964</v>
      </c>
      <c r="J4496" t="s">
        <v>965</v>
      </c>
      <c r="K4496" t="s">
        <v>966</v>
      </c>
      <c r="L4496" t="s">
        <v>967</v>
      </c>
      <c r="M4496" t="s">
        <v>968</v>
      </c>
      <c r="N4496" t="s">
        <v>1528</v>
      </c>
      <c r="O4496">
        <v>85</v>
      </c>
    </row>
    <row r="4497" spans="1:15" x14ac:dyDescent="0.35">
      <c r="A4497" s="189" t="str">
        <f t="shared" si="247"/>
        <v>Apr</v>
      </c>
      <c r="B4497" s="190" t="str">
        <f t="shared" si="248"/>
        <v>2024</v>
      </c>
      <c r="C4497" s="190" t="str">
        <f t="shared" si="249"/>
        <v>Apr-2024</v>
      </c>
      <c r="D4497" s="2">
        <v>45412</v>
      </c>
      <c r="E4497" t="s">
        <v>950</v>
      </c>
      <c r="F4497" t="s">
        <v>951</v>
      </c>
      <c r="G4497" t="s">
        <v>952</v>
      </c>
      <c r="H4497" t="s">
        <v>685</v>
      </c>
      <c r="I4497" t="s">
        <v>964</v>
      </c>
      <c r="J4497" t="s">
        <v>965</v>
      </c>
      <c r="K4497" t="s">
        <v>966</v>
      </c>
      <c r="L4497" t="s">
        <v>967</v>
      </c>
      <c r="M4497" t="s">
        <v>968</v>
      </c>
      <c r="N4497" t="s">
        <v>1529</v>
      </c>
      <c r="O4497" t="s">
        <v>958</v>
      </c>
    </row>
    <row r="4498" spans="1:15" x14ac:dyDescent="0.35">
      <c r="A4498" s="189" t="str">
        <f t="shared" si="247"/>
        <v>Apr</v>
      </c>
      <c r="B4498" s="190" t="str">
        <f t="shared" si="248"/>
        <v>2024</v>
      </c>
      <c r="C4498" s="190" t="str">
        <f t="shared" si="249"/>
        <v>Apr-2024</v>
      </c>
      <c r="D4498" s="2">
        <v>45412</v>
      </c>
      <c r="E4498" t="s">
        <v>950</v>
      </c>
      <c r="F4498" t="s">
        <v>951</v>
      </c>
      <c r="G4498" t="s">
        <v>952</v>
      </c>
      <c r="H4498" t="s">
        <v>685</v>
      </c>
      <c r="I4498" t="s">
        <v>964</v>
      </c>
      <c r="J4498" t="s">
        <v>965</v>
      </c>
      <c r="K4498" t="s">
        <v>966</v>
      </c>
      <c r="L4498" t="s">
        <v>967</v>
      </c>
      <c r="M4498" t="s">
        <v>968</v>
      </c>
      <c r="N4498" t="s">
        <v>919</v>
      </c>
      <c r="O4498">
        <v>200</v>
      </c>
    </row>
    <row r="4499" spans="1:15" x14ac:dyDescent="0.35">
      <c r="A4499" s="189" t="str">
        <f t="shared" si="247"/>
        <v>Apr</v>
      </c>
      <c r="B4499" s="190" t="str">
        <f t="shared" si="248"/>
        <v>2024</v>
      </c>
      <c r="C4499" s="190" t="str">
        <f t="shared" si="249"/>
        <v>Apr-2024</v>
      </c>
      <c r="D4499" s="2">
        <v>45412</v>
      </c>
      <c r="E4499" t="s">
        <v>950</v>
      </c>
      <c r="F4499" t="s">
        <v>951</v>
      </c>
      <c r="G4499" t="s">
        <v>952</v>
      </c>
      <c r="H4499" t="s">
        <v>685</v>
      </c>
      <c r="I4499" t="s">
        <v>964</v>
      </c>
      <c r="J4499" t="s">
        <v>965</v>
      </c>
      <c r="K4499" t="s">
        <v>966</v>
      </c>
      <c r="L4499" t="s">
        <v>967</v>
      </c>
      <c r="M4499" t="s">
        <v>968</v>
      </c>
      <c r="N4499" t="s">
        <v>920</v>
      </c>
      <c r="O4499">
        <v>3085</v>
      </c>
    </row>
    <row r="4500" spans="1:15" x14ac:dyDescent="0.35">
      <c r="A4500" s="189" t="str">
        <f t="shared" si="247"/>
        <v>Apr</v>
      </c>
      <c r="B4500" s="190" t="str">
        <f t="shared" si="248"/>
        <v>2024</v>
      </c>
      <c r="C4500" s="190" t="str">
        <f t="shared" si="249"/>
        <v>Apr-2024</v>
      </c>
      <c r="D4500" s="2">
        <v>45412</v>
      </c>
      <c r="E4500" t="s">
        <v>950</v>
      </c>
      <c r="F4500" t="s">
        <v>951</v>
      </c>
      <c r="G4500" t="s">
        <v>952</v>
      </c>
      <c r="H4500" t="s">
        <v>685</v>
      </c>
      <c r="I4500" t="s">
        <v>964</v>
      </c>
      <c r="J4500" t="s">
        <v>965</v>
      </c>
      <c r="K4500" t="s">
        <v>966</v>
      </c>
      <c r="L4500" t="s">
        <v>967</v>
      </c>
      <c r="M4500" t="s">
        <v>968</v>
      </c>
      <c r="N4500" t="s">
        <v>922</v>
      </c>
      <c r="O4500">
        <v>1095</v>
      </c>
    </row>
    <row r="4501" spans="1:15" x14ac:dyDescent="0.35">
      <c r="A4501" s="189" t="str">
        <f t="shared" si="247"/>
        <v>Apr</v>
      </c>
      <c r="B4501" s="190" t="str">
        <f t="shared" si="248"/>
        <v>2024</v>
      </c>
      <c r="C4501" s="190" t="str">
        <f t="shared" si="249"/>
        <v>Apr-2024</v>
      </c>
      <c r="D4501" s="2">
        <v>45412</v>
      </c>
      <c r="E4501" t="s">
        <v>950</v>
      </c>
      <c r="F4501" t="s">
        <v>951</v>
      </c>
      <c r="G4501" t="s">
        <v>952</v>
      </c>
      <c r="H4501" t="s">
        <v>685</v>
      </c>
      <c r="I4501" t="s">
        <v>964</v>
      </c>
      <c r="J4501" t="s">
        <v>965</v>
      </c>
      <c r="K4501" t="s">
        <v>966</v>
      </c>
      <c r="L4501" t="s">
        <v>967</v>
      </c>
      <c r="M4501" t="s">
        <v>968</v>
      </c>
      <c r="N4501" t="s">
        <v>921</v>
      </c>
      <c r="O4501">
        <v>2000</v>
      </c>
    </row>
    <row r="4502" spans="1:15" x14ac:dyDescent="0.35">
      <c r="A4502" s="189" t="str">
        <f t="shared" si="247"/>
        <v>Apr</v>
      </c>
      <c r="B4502" s="190" t="str">
        <f t="shared" si="248"/>
        <v>2024</v>
      </c>
      <c r="C4502" s="190" t="str">
        <f t="shared" si="249"/>
        <v>Apr-2024</v>
      </c>
      <c r="D4502" s="2">
        <v>45412</v>
      </c>
      <c r="E4502" t="s">
        <v>950</v>
      </c>
      <c r="F4502" t="s">
        <v>951</v>
      </c>
      <c r="G4502" t="s">
        <v>952</v>
      </c>
      <c r="H4502" t="s">
        <v>687</v>
      </c>
      <c r="I4502" t="s">
        <v>969</v>
      </c>
      <c r="J4502" t="s">
        <v>970</v>
      </c>
      <c r="K4502" t="s">
        <v>971</v>
      </c>
      <c r="L4502" t="s">
        <v>972</v>
      </c>
      <c r="M4502" t="s">
        <v>973</v>
      </c>
      <c r="N4502" t="s">
        <v>1528</v>
      </c>
      <c r="O4502">
        <v>115</v>
      </c>
    </row>
    <row r="4503" spans="1:15" x14ac:dyDescent="0.35">
      <c r="A4503" s="189" t="str">
        <f t="shared" si="247"/>
        <v>Apr</v>
      </c>
      <c r="B4503" s="190" t="str">
        <f t="shared" si="248"/>
        <v>2024</v>
      </c>
      <c r="C4503" s="190" t="str">
        <f t="shared" si="249"/>
        <v>Apr-2024</v>
      </c>
      <c r="D4503" s="2">
        <v>45412</v>
      </c>
      <c r="E4503" t="s">
        <v>950</v>
      </c>
      <c r="F4503" t="s">
        <v>951</v>
      </c>
      <c r="G4503" t="s">
        <v>952</v>
      </c>
      <c r="H4503" t="s">
        <v>687</v>
      </c>
      <c r="I4503" t="s">
        <v>969</v>
      </c>
      <c r="J4503" t="s">
        <v>970</v>
      </c>
      <c r="K4503" t="s">
        <v>971</v>
      </c>
      <c r="L4503" t="s">
        <v>972</v>
      </c>
      <c r="M4503" t="s">
        <v>973</v>
      </c>
      <c r="N4503" t="s">
        <v>1529</v>
      </c>
      <c r="O4503" t="s">
        <v>958</v>
      </c>
    </row>
    <row r="4504" spans="1:15" x14ac:dyDescent="0.35">
      <c r="A4504" s="189" t="str">
        <f t="shared" si="247"/>
        <v>Apr</v>
      </c>
      <c r="B4504" s="190" t="str">
        <f t="shared" si="248"/>
        <v>2024</v>
      </c>
      <c r="C4504" s="190" t="str">
        <f t="shared" si="249"/>
        <v>Apr-2024</v>
      </c>
      <c r="D4504" s="2">
        <v>45412</v>
      </c>
      <c r="E4504" t="s">
        <v>950</v>
      </c>
      <c r="F4504" t="s">
        <v>951</v>
      </c>
      <c r="G4504" t="s">
        <v>952</v>
      </c>
      <c r="H4504" t="s">
        <v>687</v>
      </c>
      <c r="I4504" t="s">
        <v>969</v>
      </c>
      <c r="J4504" t="s">
        <v>970</v>
      </c>
      <c r="K4504" t="s">
        <v>971</v>
      </c>
      <c r="L4504" t="s">
        <v>972</v>
      </c>
      <c r="M4504" t="s">
        <v>973</v>
      </c>
      <c r="N4504" t="s">
        <v>919</v>
      </c>
      <c r="O4504">
        <v>635</v>
      </c>
    </row>
    <row r="4505" spans="1:15" x14ac:dyDescent="0.35">
      <c r="A4505" s="189" t="str">
        <f t="shared" si="247"/>
        <v>Apr</v>
      </c>
      <c r="B4505" s="190" t="str">
        <f t="shared" si="248"/>
        <v>2024</v>
      </c>
      <c r="C4505" s="190" t="str">
        <f t="shared" si="249"/>
        <v>Apr-2024</v>
      </c>
      <c r="D4505" s="2">
        <v>45412</v>
      </c>
      <c r="E4505" t="s">
        <v>950</v>
      </c>
      <c r="F4505" t="s">
        <v>951</v>
      </c>
      <c r="G4505" t="s">
        <v>952</v>
      </c>
      <c r="H4505" t="s">
        <v>687</v>
      </c>
      <c r="I4505" t="s">
        <v>969</v>
      </c>
      <c r="J4505" t="s">
        <v>970</v>
      </c>
      <c r="K4505" t="s">
        <v>971</v>
      </c>
      <c r="L4505" t="s">
        <v>972</v>
      </c>
      <c r="M4505" t="s">
        <v>973</v>
      </c>
      <c r="N4505" t="s">
        <v>920</v>
      </c>
      <c r="O4505">
        <v>3070</v>
      </c>
    </row>
    <row r="4506" spans="1:15" x14ac:dyDescent="0.35">
      <c r="A4506" s="189" t="str">
        <f t="shared" si="247"/>
        <v>Apr</v>
      </c>
      <c r="B4506" s="190" t="str">
        <f t="shared" si="248"/>
        <v>2024</v>
      </c>
      <c r="C4506" s="190" t="str">
        <f t="shared" si="249"/>
        <v>Apr-2024</v>
      </c>
      <c r="D4506" s="2">
        <v>45412</v>
      </c>
      <c r="E4506" t="s">
        <v>950</v>
      </c>
      <c r="F4506" t="s">
        <v>951</v>
      </c>
      <c r="G4506" t="s">
        <v>952</v>
      </c>
      <c r="H4506" t="s">
        <v>687</v>
      </c>
      <c r="I4506" t="s">
        <v>969</v>
      </c>
      <c r="J4506" t="s">
        <v>970</v>
      </c>
      <c r="K4506" t="s">
        <v>971</v>
      </c>
      <c r="L4506" t="s">
        <v>972</v>
      </c>
      <c r="M4506" t="s">
        <v>973</v>
      </c>
      <c r="N4506" t="s">
        <v>922</v>
      </c>
      <c r="O4506">
        <v>460</v>
      </c>
    </row>
    <row r="4507" spans="1:15" x14ac:dyDescent="0.35">
      <c r="A4507" s="189" t="str">
        <f t="shared" si="247"/>
        <v>Apr</v>
      </c>
      <c r="B4507" s="190" t="str">
        <f t="shared" si="248"/>
        <v>2024</v>
      </c>
      <c r="C4507" s="190" t="str">
        <f t="shared" si="249"/>
        <v>Apr-2024</v>
      </c>
      <c r="D4507" s="2">
        <v>45412</v>
      </c>
      <c r="E4507" t="s">
        <v>950</v>
      </c>
      <c r="F4507" t="s">
        <v>951</v>
      </c>
      <c r="G4507" t="s">
        <v>952</v>
      </c>
      <c r="H4507" t="s">
        <v>687</v>
      </c>
      <c r="I4507" t="s">
        <v>969</v>
      </c>
      <c r="J4507" t="s">
        <v>970</v>
      </c>
      <c r="K4507" t="s">
        <v>971</v>
      </c>
      <c r="L4507" t="s">
        <v>972</v>
      </c>
      <c r="M4507" t="s">
        <v>973</v>
      </c>
      <c r="N4507" t="s">
        <v>921</v>
      </c>
      <c r="O4507">
        <v>1305</v>
      </c>
    </row>
    <row r="4508" spans="1:15" x14ac:dyDescent="0.35">
      <c r="A4508" s="189" t="str">
        <f t="shared" si="247"/>
        <v>Apr</v>
      </c>
      <c r="B4508" s="190" t="str">
        <f t="shared" si="248"/>
        <v>2024</v>
      </c>
      <c r="C4508" s="190" t="str">
        <f t="shared" si="249"/>
        <v>Apr-2024</v>
      </c>
      <c r="D4508" s="2">
        <v>45412</v>
      </c>
      <c r="E4508" t="s">
        <v>950</v>
      </c>
      <c r="F4508" t="s">
        <v>951</v>
      </c>
      <c r="G4508" t="s">
        <v>952</v>
      </c>
      <c r="H4508" t="s">
        <v>689</v>
      </c>
      <c r="I4508" t="s">
        <v>974</v>
      </c>
      <c r="J4508" t="s">
        <v>975</v>
      </c>
      <c r="K4508" t="s">
        <v>976</v>
      </c>
      <c r="L4508" t="s">
        <v>977</v>
      </c>
      <c r="M4508" t="s">
        <v>978</v>
      </c>
      <c r="N4508" t="s">
        <v>1528</v>
      </c>
      <c r="O4508">
        <v>90</v>
      </c>
    </row>
    <row r="4509" spans="1:15" x14ac:dyDescent="0.35">
      <c r="A4509" s="189" t="str">
        <f t="shared" si="247"/>
        <v>Apr</v>
      </c>
      <c r="B4509" s="190" t="str">
        <f t="shared" si="248"/>
        <v>2024</v>
      </c>
      <c r="C4509" s="190" t="str">
        <f t="shared" si="249"/>
        <v>Apr-2024</v>
      </c>
      <c r="D4509" s="2">
        <v>45412</v>
      </c>
      <c r="E4509" t="s">
        <v>950</v>
      </c>
      <c r="F4509" t="s">
        <v>951</v>
      </c>
      <c r="G4509" t="s">
        <v>952</v>
      </c>
      <c r="H4509" t="s">
        <v>689</v>
      </c>
      <c r="I4509" t="s">
        <v>974</v>
      </c>
      <c r="J4509" t="s">
        <v>975</v>
      </c>
      <c r="K4509" t="s">
        <v>976</v>
      </c>
      <c r="L4509" t="s">
        <v>977</v>
      </c>
      <c r="M4509" t="s">
        <v>978</v>
      </c>
      <c r="N4509" t="s">
        <v>1529</v>
      </c>
      <c r="O4509" t="s">
        <v>958</v>
      </c>
    </row>
    <row r="4510" spans="1:15" x14ac:dyDescent="0.35">
      <c r="A4510" s="189" t="str">
        <f t="shared" si="247"/>
        <v>Apr</v>
      </c>
      <c r="B4510" s="190" t="str">
        <f t="shared" si="248"/>
        <v>2024</v>
      </c>
      <c r="C4510" s="190" t="str">
        <f t="shared" si="249"/>
        <v>Apr-2024</v>
      </c>
      <c r="D4510" s="2">
        <v>45412</v>
      </c>
      <c r="E4510" t="s">
        <v>950</v>
      </c>
      <c r="F4510" t="s">
        <v>951</v>
      </c>
      <c r="G4510" t="s">
        <v>952</v>
      </c>
      <c r="H4510" t="s">
        <v>689</v>
      </c>
      <c r="I4510" t="s">
        <v>974</v>
      </c>
      <c r="J4510" t="s">
        <v>975</v>
      </c>
      <c r="K4510" t="s">
        <v>976</v>
      </c>
      <c r="L4510" t="s">
        <v>977</v>
      </c>
      <c r="M4510" t="s">
        <v>978</v>
      </c>
      <c r="N4510" t="s">
        <v>919</v>
      </c>
      <c r="O4510">
        <v>445</v>
      </c>
    </row>
    <row r="4511" spans="1:15" x14ac:dyDescent="0.35">
      <c r="A4511" s="189" t="str">
        <f t="shared" si="247"/>
        <v>Apr</v>
      </c>
      <c r="B4511" s="190" t="str">
        <f t="shared" si="248"/>
        <v>2024</v>
      </c>
      <c r="C4511" s="190" t="str">
        <f t="shared" si="249"/>
        <v>Apr-2024</v>
      </c>
      <c r="D4511" s="2">
        <v>45412</v>
      </c>
      <c r="E4511" t="s">
        <v>950</v>
      </c>
      <c r="F4511" t="s">
        <v>951</v>
      </c>
      <c r="G4511" t="s">
        <v>952</v>
      </c>
      <c r="H4511" t="s">
        <v>689</v>
      </c>
      <c r="I4511" t="s">
        <v>974</v>
      </c>
      <c r="J4511" t="s">
        <v>975</v>
      </c>
      <c r="K4511" t="s">
        <v>976</v>
      </c>
      <c r="L4511" t="s">
        <v>977</v>
      </c>
      <c r="M4511" t="s">
        <v>978</v>
      </c>
      <c r="N4511" t="s">
        <v>920</v>
      </c>
      <c r="O4511">
        <v>3415</v>
      </c>
    </row>
    <row r="4512" spans="1:15" x14ac:dyDescent="0.35">
      <c r="A4512" s="189" t="str">
        <f t="shared" si="247"/>
        <v>Apr</v>
      </c>
      <c r="B4512" s="190" t="str">
        <f t="shared" si="248"/>
        <v>2024</v>
      </c>
      <c r="C4512" s="190" t="str">
        <f t="shared" si="249"/>
        <v>Apr-2024</v>
      </c>
      <c r="D4512" s="2">
        <v>45412</v>
      </c>
      <c r="E4512" t="s">
        <v>950</v>
      </c>
      <c r="F4512" t="s">
        <v>951</v>
      </c>
      <c r="G4512" t="s">
        <v>952</v>
      </c>
      <c r="H4512" t="s">
        <v>689</v>
      </c>
      <c r="I4512" t="s">
        <v>974</v>
      </c>
      <c r="J4512" t="s">
        <v>975</v>
      </c>
      <c r="K4512" t="s">
        <v>976</v>
      </c>
      <c r="L4512" t="s">
        <v>977</v>
      </c>
      <c r="M4512" t="s">
        <v>978</v>
      </c>
      <c r="N4512" t="s">
        <v>922</v>
      </c>
      <c r="O4512">
        <v>335</v>
      </c>
    </row>
    <row r="4513" spans="1:15" x14ac:dyDescent="0.35">
      <c r="A4513" s="189" t="str">
        <f t="shared" si="247"/>
        <v>Apr</v>
      </c>
      <c r="B4513" s="190" t="str">
        <f t="shared" si="248"/>
        <v>2024</v>
      </c>
      <c r="C4513" s="190" t="str">
        <f t="shared" si="249"/>
        <v>Apr-2024</v>
      </c>
      <c r="D4513" s="2">
        <v>45412</v>
      </c>
      <c r="E4513" t="s">
        <v>950</v>
      </c>
      <c r="F4513" t="s">
        <v>951</v>
      </c>
      <c r="G4513" t="s">
        <v>952</v>
      </c>
      <c r="H4513" t="s">
        <v>689</v>
      </c>
      <c r="I4513" t="s">
        <v>974</v>
      </c>
      <c r="J4513" t="s">
        <v>975</v>
      </c>
      <c r="K4513" t="s">
        <v>976</v>
      </c>
      <c r="L4513" t="s">
        <v>977</v>
      </c>
      <c r="M4513" t="s">
        <v>978</v>
      </c>
      <c r="N4513" t="s">
        <v>921</v>
      </c>
      <c r="O4513">
        <v>1585</v>
      </c>
    </row>
    <row r="4514" spans="1:15" x14ac:dyDescent="0.35">
      <c r="A4514" s="189" t="str">
        <f t="shared" si="247"/>
        <v>Apr</v>
      </c>
      <c r="B4514" s="190" t="str">
        <f t="shared" si="248"/>
        <v>2024</v>
      </c>
      <c r="C4514" s="190" t="str">
        <f t="shared" si="249"/>
        <v>Apr-2024</v>
      </c>
      <c r="D4514" s="2">
        <v>45412</v>
      </c>
      <c r="E4514" t="s">
        <v>950</v>
      </c>
      <c r="F4514" t="s">
        <v>951</v>
      </c>
      <c r="G4514" t="s">
        <v>952</v>
      </c>
      <c r="H4514" t="s">
        <v>693</v>
      </c>
      <c r="I4514" t="s">
        <v>979</v>
      </c>
      <c r="J4514" t="s">
        <v>980</v>
      </c>
      <c r="K4514" t="s">
        <v>981</v>
      </c>
      <c r="L4514" t="s">
        <v>982</v>
      </c>
      <c r="M4514" t="s">
        <v>983</v>
      </c>
      <c r="N4514" t="s">
        <v>1528</v>
      </c>
      <c r="O4514">
        <v>230</v>
      </c>
    </row>
    <row r="4515" spans="1:15" x14ac:dyDescent="0.35">
      <c r="A4515" s="189" t="str">
        <f t="shared" si="247"/>
        <v>Apr</v>
      </c>
      <c r="B4515" s="190" t="str">
        <f t="shared" si="248"/>
        <v>2024</v>
      </c>
      <c r="C4515" s="190" t="str">
        <f t="shared" si="249"/>
        <v>Apr-2024</v>
      </c>
      <c r="D4515" s="2">
        <v>45412</v>
      </c>
      <c r="E4515" t="s">
        <v>950</v>
      </c>
      <c r="F4515" t="s">
        <v>951</v>
      </c>
      <c r="G4515" t="s">
        <v>952</v>
      </c>
      <c r="H4515" t="s">
        <v>693</v>
      </c>
      <c r="I4515" t="s">
        <v>979</v>
      </c>
      <c r="J4515" t="s">
        <v>980</v>
      </c>
      <c r="K4515" t="s">
        <v>981</v>
      </c>
      <c r="L4515" t="s">
        <v>982</v>
      </c>
      <c r="M4515" t="s">
        <v>983</v>
      </c>
      <c r="N4515" t="s">
        <v>1529</v>
      </c>
      <c r="O4515">
        <v>5</v>
      </c>
    </row>
    <row r="4516" spans="1:15" x14ac:dyDescent="0.35">
      <c r="A4516" s="189" t="str">
        <f t="shared" si="247"/>
        <v>Apr</v>
      </c>
      <c r="B4516" s="190" t="str">
        <f t="shared" si="248"/>
        <v>2024</v>
      </c>
      <c r="C4516" s="190" t="str">
        <f t="shared" si="249"/>
        <v>Apr-2024</v>
      </c>
      <c r="D4516" s="2">
        <v>45412</v>
      </c>
      <c r="E4516" t="s">
        <v>950</v>
      </c>
      <c r="F4516" t="s">
        <v>951</v>
      </c>
      <c r="G4516" t="s">
        <v>952</v>
      </c>
      <c r="H4516" t="s">
        <v>693</v>
      </c>
      <c r="I4516" t="s">
        <v>979</v>
      </c>
      <c r="J4516" t="s">
        <v>980</v>
      </c>
      <c r="K4516" t="s">
        <v>981</v>
      </c>
      <c r="L4516" t="s">
        <v>982</v>
      </c>
      <c r="M4516" t="s">
        <v>983</v>
      </c>
      <c r="N4516" t="s">
        <v>919</v>
      </c>
      <c r="O4516">
        <v>910</v>
      </c>
    </row>
    <row r="4517" spans="1:15" x14ac:dyDescent="0.35">
      <c r="A4517" s="189" t="str">
        <f t="shared" si="247"/>
        <v>Apr</v>
      </c>
      <c r="B4517" s="190" t="str">
        <f t="shared" si="248"/>
        <v>2024</v>
      </c>
      <c r="C4517" s="190" t="str">
        <f t="shared" si="249"/>
        <v>Apr-2024</v>
      </c>
      <c r="D4517" s="2">
        <v>45412</v>
      </c>
      <c r="E4517" t="s">
        <v>950</v>
      </c>
      <c r="F4517" t="s">
        <v>951</v>
      </c>
      <c r="G4517" t="s">
        <v>952</v>
      </c>
      <c r="H4517" t="s">
        <v>693</v>
      </c>
      <c r="I4517" t="s">
        <v>979</v>
      </c>
      <c r="J4517" t="s">
        <v>980</v>
      </c>
      <c r="K4517" t="s">
        <v>981</v>
      </c>
      <c r="L4517" t="s">
        <v>982</v>
      </c>
      <c r="M4517" t="s">
        <v>983</v>
      </c>
      <c r="N4517" t="s">
        <v>920</v>
      </c>
      <c r="O4517">
        <v>4745</v>
      </c>
    </row>
    <row r="4518" spans="1:15" x14ac:dyDescent="0.35">
      <c r="A4518" s="189" t="str">
        <f t="shared" si="247"/>
        <v>Apr</v>
      </c>
      <c r="B4518" s="190" t="str">
        <f t="shared" si="248"/>
        <v>2024</v>
      </c>
      <c r="C4518" s="190" t="str">
        <f t="shared" si="249"/>
        <v>Apr-2024</v>
      </c>
      <c r="D4518" s="2">
        <v>45412</v>
      </c>
      <c r="E4518" t="s">
        <v>950</v>
      </c>
      <c r="F4518" t="s">
        <v>951</v>
      </c>
      <c r="G4518" t="s">
        <v>952</v>
      </c>
      <c r="H4518" t="s">
        <v>693</v>
      </c>
      <c r="I4518" t="s">
        <v>979</v>
      </c>
      <c r="J4518" t="s">
        <v>980</v>
      </c>
      <c r="K4518" t="s">
        <v>981</v>
      </c>
      <c r="L4518" t="s">
        <v>982</v>
      </c>
      <c r="M4518" t="s">
        <v>983</v>
      </c>
      <c r="N4518" t="s">
        <v>922</v>
      </c>
      <c r="O4518">
        <v>515</v>
      </c>
    </row>
    <row r="4519" spans="1:15" x14ac:dyDescent="0.35">
      <c r="A4519" s="189" t="str">
        <f t="shared" si="247"/>
        <v>Apr</v>
      </c>
      <c r="B4519" s="190" t="str">
        <f t="shared" si="248"/>
        <v>2024</v>
      </c>
      <c r="C4519" s="190" t="str">
        <f t="shared" si="249"/>
        <v>Apr-2024</v>
      </c>
      <c r="D4519" s="2">
        <v>45412</v>
      </c>
      <c r="E4519" t="s">
        <v>950</v>
      </c>
      <c r="F4519" t="s">
        <v>951</v>
      </c>
      <c r="G4519" t="s">
        <v>952</v>
      </c>
      <c r="H4519" t="s">
        <v>693</v>
      </c>
      <c r="I4519" t="s">
        <v>979</v>
      </c>
      <c r="J4519" t="s">
        <v>980</v>
      </c>
      <c r="K4519" t="s">
        <v>981</v>
      </c>
      <c r="L4519" t="s">
        <v>982</v>
      </c>
      <c r="M4519" t="s">
        <v>983</v>
      </c>
      <c r="N4519" t="s">
        <v>921</v>
      </c>
      <c r="O4519">
        <v>1970</v>
      </c>
    </row>
    <row r="4520" spans="1:15" x14ac:dyDescent="0.35">
      <c r="A4520" s="189" t="str">
        <f t="shared" si="247"/>
        <v>Apr</v>
      </c>
      <c r="B4520" s="190" t="str">
        <f t="shared" si="248"/>
        <v>2024</v>
      </c>
      <c r="C4520" s="190" t="str">
        <f t="shared" si="249"/>
        <v>Apr-2024</v>
      </c>
      <c r="D4520" s="2">
        <v>45412</v>
      </c>
      <c r="E4520" t="s">
        <v>950</v>
      </c>
      <c r="F4520" t="s">
        <v>951</v>
      </c>
      <c r="G4520" t="s">
        <v>952</v>
      </c>
      <c r="H4520" t="s">
        <v>694</v>
      </c>
      <c r="I4520" t="s">
        <v>984</v>
      </c>
      <c r="J4520" t="s">
        <v>985</v>
      </c>
      <c r="K4520" t="s">
        <v>986</v>
      </c>
      <c r="L4520" t="s">
        <v>987</v>
      </c>
      <c r="M4520" t="s">
        <v>988</v>
      </c>
      <c r="N4520" t="s">
        <v>1528</v>
      </c>
      <c r="O4520">
        <v>150</v>
      </c>
    </row>
    <row r="4521" spans="1:15" x14ac:dyDescent="0.35">
      <c r="A4521" s="189" t="str">
        <f t="shared" si="247"/>
        <v>Apr</v>
      </c>
      <c r="B4521" s="190" t="str">
        <f t="shared" si="248"/>
        <v>2024</v>
      </c>
      <c r="C4521" s="190" t="str">
        <f t="shared" si="249"/>
        <v>Apr-2024</v>
      </c>
      <c r="D4521" s="2">
        <v>45412</v>
      </c>
      <c r="E4521" t="s">
        <v>950</v>
      </c>
      <c r="F4521" t="s">
        <v>951</v>
      </c>
      <c r="G4521" t="s">
        <v>952</v>
      </c>
      <c r="H4521" t="s">
        <v>694</v>
      </c>
      <c r="I4521" t="s">
        <v>984</v>
      </c>
      <c r="J4521" t="s">
        <v>985</v>
      </c>
      <c r="K4521" t="s">
        <v>986</v>
      </c>
      <c r="L4521" t="s">
        <v>987</v>
      </c>
      <c r="M4521" t="s">
        <v>988</v>
      </c>
      <c r="N4521" t="s">
        <v>1529</v>
      </c>
      <c r="O4521">
        <v>10</v>
      </c>
    </row>
    <row r="4522" spans="1:15" x14ac:dyDescent="0.35">
      <c r="A4522" s="189" t="str">
        <f t="shared" si="247"/>
        <v>Apr</v>
      </c>
      <c r="B4522" s="190" t="str">
        <f t="shared" si="248"/>
        <v>2024</v>
      </c>
      <c r="C4522" s="190" t="str">
        <f t="shared" si="249"/>
        <v>Apr-2024</v>
      </c>
      <c r="D4522" s="2">
        <v>45412</v>
      </c>
      <c r="E4522" t="s">
        <v>950</v>
      </c>
      <c r="F4522" t="s">
        <v>951</v>
      </c>
      <c r="G4522" t="s">
        <v>952</v>
      </c>
      <c r="H4522" t="s">
        <v>694</v>
      </c>
      <c r="I4522" t="s">
        <v>984</v>
      </c>
      <c r="J4522" t="s">
        <v>985</v>
      </c>
      <c r="K4522" t="s">
        <v>986</v>
      </c>
      <c r="L4522" t="s">
        <v>987</v>
      </c>
      <c r="M4522" t="s">
        <v>988</v>
      </c>
      <c r="N4522" t="s">
        <v>919</v>
      </c>
      <c r="O4522">
        <v>320</v>
      </c>
    </row>
    <row r="4523" spans="1:15" x14ac:dyDescent="0.35">
      <c r="A4523" s="189" t="str">
        <f t="shared" si="247"/>
        <v>Apr</v>
      </c>
      <c r="B4523" s="190" t="str">
        <f t="shared" si="248"/>
        <v>2024</v>
      </c>
      <c r="C4523" s="190" t="str">
        <f t="shared" si="249"/>
        <v>Apr-2024</v>
      </c>
      <c r="D4523" s="2">
        <v>45412</v>
      </c>
      <c r="E4523" t="s">
        <v>950</v>
      </c>
      <c r="F4523" t="s">
        <v>951</v>
      </c>
      <c r="G4523" t="s">
        <v>952</v>
      </c>
      <c r="H4523" t="s">
        <v>694</v>
      </c>
      <c r="I4523" t="s">
        <v>984</v>
      </c>
      <c r="J4523" t="s">
        <v>985</v>
      </c>
      <c r="K4523" t="s">
        <v>986</v>
      </c>
      <c r="L4523" t="s">
        <v>987</v>
      </c>
      <c r="M4523" t="s">
        <v>988</v>
      </c>
      <c r="N4523" t="s">
        <v>920</v>
      </c>
      <c r="O4523">
        <v>3080</v>
      </c>
    </row>
    <row r="4524" spans="1:15" x14ac:dyDescent="0.35">
      <c r="A4524" s="189" t="str">
        <f t="shared" si="247"/>
        <v>Apr</v>
      </c>
      <c r="B4524" s="190" t="str">
        <f t="shared" si="248"/>
        <v>2024</v>
      </c>
      <c r="C4524" s="190" t="str">
        <f t="shared" si="249"/>
        <v>Apr-2024</v>
      </c>
      <c r="D4524" s="2">
        <v>45412</v>
      </c>
      <c r="E4524" t="s">
        <v>950</v>
      </c>
      <c r="F4524" t="s">
        <v>951</v>
      </c>
      <c r="G4524" t="s">
        <v>952</v>
      </c>
      <c r="H4524" t="s">
        <v>694</v>
      </c>
      <c r="I4524" t="s">
        <v>984</v>
      </c>
      <c r="J4524" t="s">
        <v>985</v>
      </c>
      <c r="K4524" t="s">
        <v>986</v>
      </c>
      <c r="L4524" t="s">
        <v>987</v>
      </c>
      <c r="M4524" t="s">
        <v>988</v>
      </c>
      <c r="N4524" t="s">
        <v>922</v>
      </c>
      <c r="O4524">
        <v>2045</v>
      </c>
    </row>
    <row r="4525" spans="1:15" x14ac:dyDescent="0.35">
      <c r="A4525" s="189" t="str">
        <f t="shared" si="247"/>
        <v>Apr</v>
      </c>
      <c r="B4525" s="190" t="str">
        <f t="shared" si="248"/>
        <v>2024</v>
      </c>
      <c r="C4525" s="190" t="str">
        <f t="shared" si="249"/>
        <v>Apr-2024</v>
      </c>
      <c r="D4525" s="2">
        <v>45412</v>
      </c>
      <c r="E4525" t="s">
        <v>950</v>
      </c>
      <c r="F4525" t="s">
        <v>951</v>
      </c>
      <c r="G4525" t="s">
        <v>952</v>
      </c>
      <c r="H4525" t="s">
        <v>694</v>
      </c>
      <c r="I4525" t="s">
        <v>984</v>
      </c>
      <c r="J4525" t="s">
        <v>985</v>
      </c>
      <c r="K4525" t="s">
        <v>986</v>
      </c>
      <c r="L4525" t="s">
        <v>987</v>
      </c>
      <c r="M4525" t="s">
        <v>988</v>
      </c>
      <c r="N4525" t="s">
        <v>921</v>
      </c>
      <c r="O4525">
        <v>2775</v>
      </c>
    </row>
    <row r="4526" spans="1:15" x14ac:dyDescent="0.35">
      <c r="A4526" s="189" t="str">
        <f t="shared" si="247"/>
        <v>Apr</v>
      </c>
      <c r="B4526" s="190" t="str">
        <f t="shared" si="248"/>
        <v>2024</v>
      </c>
      <c r="C4526" s="190" t="str">
        <f t="shared" si="249"/>
        <v>Apr-2024</v>
      </c>
      <c r="D4526" s="2">
        <v>45412</v>
      </c>
      <c r="E4526" t="s">
        <v>989</v>
      </c>
      <c r="F4526" t="s">
        <v>990</v>
      </c>
      <c r="G4526" t="s">
        <v>991</v>
      </c>
      <c r="H4526" t="s">
        <v>674</v>
      </c>
      <c r="I4526" t="s">
        <v>992</v>
      </c>
      <c r="J4526" t="s">
        <v>993</v>
      </c>
      <c r="K4526" t="s">
        <v>994</v>
      </c>
      <c r="L4526" t="s">
        <v>995</v>
      </c>
      <c r="M4526" t="s">
        <v>996</v>
      </c>
      <c r="N4526" t="s">
        <v>1528</v>
      </c>
      <c r="O4526">
        <v>375</v>
      </c>
    </row>
    <row r="4527" spans="1:15" x14ac:dyDescent="0.35">
      <c r="A4527" s="189" t="str">
        <f t="shared" si="247"/>
        <v>Apr</v>
      </c>
      <c r="B4527" s="190" t="str">
        <f t="shared" si="248"/>
        <v>2024</v>
      </c>
      <c r="C4527" s="190" t="str">
        <f t="shared" si="249"/>
        <v>Apr-2024</v>
      </c>
      <c r="D4527" s="2">
        <v>45412</v>
      </c>
      <c r="E4527" t="s">
        <v>989</v>
      </c>
      <c r="F4527" t="s">
        <v>990</v>
      </c>
      <c r="G4527" t="s">
        <v>991</v>
      </c>
      <c r="H4527" t="s">
        <v>674</v>
      </c>
      <c r="I4527" t="s">
        <v>992</v>
      </c>
      <c r="J4527" t="s">
        <v>993</v>
      </c>
      <c r="K4527" t="s">
        <v>994</v>
      </c>
      <c r="L4527" t="s">
        <v>995</v>
      </c>
      <c r="M4527" t="s">
        <v>996</v>
      </c>
      <c r="N4527" t="s">
        <v>1529</v>
      </c>
      <c r="O4527">
        <v>10</v>
      </c>
    </row>
    <row r="4528" spans="1:15" x14ac:dyDescent="0.35">
      <c r="A4528" s="189" t="str">
        <f t="shared" si="247"/>
        <v>Apr</v>
      </c>
      <c r="B4528" s="190" t="str">
        <f t="shared" si="248"/>
        <v>2024</v>
      </c>
      <c r="C4528" s="190" t="str">
        <f t="shared" si="249"/>
        <v>Apr-2024</v>
      </c>
      <c r="D4528" s="2">
        <v>45412</v>
      </c>
      <c r="E4528" t="s">
        <v>989</v>
      </c>
      <c r="F4528" t="s">
        <v>990</v>
      </c>
      <c r="G4528" t="s">
        <v>991</v>
      </c>
      <c r="H4528" t="s">
        <v>674</v>
      </c>
      <c r="I4528" t="s">
        <v>992</v>
      </c>
      <c r="J4528" t="s">
        <v>993</v>
      </c>
      <c r="K4528" t="s">
        <v>994</v>
      </c>
      <c r="L4528" t="s">
        <v>995</v>
      </c>
      <c r="M4528" t="s">
        <v>996</v>
      </c>
      <c r="N4528" t="s">
        <v>919</v>
      </c>
      <c r="O4528">
        <v>1150</v>
      </c>
    </row>
    <row r="4529" spans="1:15" x14ac:dyDescent="0.35">
      <c r="A4529" s="189" t="str">
        <f t="shared" si="247"/>
        <v>Apr</v>
      </c>
      <c r="B4529" s="190" t="str">
        <f t="shared" si="248"/>
        <v>2024</v>
      </c>
      <c r="C4529" s="190" t="str">
        <f t="shared" si="249"/>
        <v>Apr-2024</v>
      </c>
      <c r="D4529" s="2">
        <v>45412</v>
      </c>
      <c r="E4529" t="s">
        <v>989</v>
      </c>
      <c r="F4529" t="s">
        <v>990</v>
      </c>
      <c r="G4529" t="s">
        <v>991</v>
      </c>
      <c r="H4529" t="s">
        <v>674</v>
      </c>
      <c r="I4529" t="s">
        <v>992</v>
      </c>
      <c r="J4529" t="s">
        <v>993</v>
      </c>
      <c r="K4529" t="s">
        <v>994</v>
      </c>
      <c r="L4529" t="s">
        <v>995</v>
      </c>
      <c r="M4529" t="s">
        <v>996</v>
      </c>
      <c r="N4529" t="s">
        <v>920</v>
      </c>
      <c r="O4529">
        <v>8240</v>
      </c>
    </row>
    <row r="4530" spans="1:15" x14ac:dyDescent="0.35">
      <c r="A4530" s="189" t="str">
        <f t="shared" si="247"/>
        <v>Apr</v>
      </c>
      <c r="B4530" s="190" t="str">
        <f t="shared" si="248"/>
        <v>2024</v>
      </c>
      <c r="C4530" s="190" t="str">
        <f t="shared" si="249"/>
        <v>Apr-2024</v>
      </c>
      <c r="D4530" s="2">
        <v>45412</v>
      </c>
      <c r="E4530" t="s">
        <v>989</v>
      </c>
      <c r="F4530" t="s">
        <v>990</v>
      </c>
      <c r="G4530" t="s">
        <v>991</v>
      </c>
      <c r="H4530" t="s">
        <v>674</v>
      </c>
      <c r="I4530" t="s">
        <v>992</v>
      </c>
      <c r="J4530" t="s">
        <v>993</v>
      </c>
      <c r="K4530" t="s">
        <v>994</v>
      </c>
      <c r="L4530" t="s">
        <v>995</v>
      </c>
      <c r="M4530" t="s">
        <v>996</v>
      </c>
      <c r="N4530" t="s">
        <v>922</v>
      </c>
      <c r="O4530">
        <v>1535</v>
      </c>
    </row>
    <row r="4531" spans="1:15" x14ac:dyDescent="0.35">
      <c r="A4531" s="189" t="str">
        <f t="shared" si="247"/>
        <v>Apr</v>
      </c>
      <c r="B4531" s="190" t="str">
        <f t="shared" si="248"/>
        <v>2024</v>
      </c>
      <c r="C4531" s="190" t="str">
        <f t="shared" si="249"/>
        <v>Apr-2024</v>
      </c>
      <c r="D4531" s="2">
        <v>45412</v>
      </c>
      <c r="E4531" t="s">
        <v>989</v>
      </c>
      <c r="F4531" t="s">
        <v>990</v>
      </c>
      <c r="G4531" t="s">
        <v>991</v>
      </c>
      <c r="H4531" t="s">
        <v>674</v>
      </c>
      <c r="I4531" t="s">
        <v>992</v>
      </c>
      <c r="J4531" t="s">
        <v>993</v>
      </c>
      <c r="K4531" t="s">
        <v>994</v>
      </c>
      <c r="L4531" t="s">
        <v>995</v>
      </c>
      <c r="M4531" t="s">
        <v>996</v>
      </c>
      <c r="N4531" t="s">
        <v>921</v>
      </c>
      <c r="O4531">
        <v>4255</v>
      </c>
    </row>
    <row r="4532" spans="1:15" x14ac:dyDescent="0.35">
      <c r="A4532" s="189" t="str">
        <f t="shared" si="247"/>
        <v>Apr</v>
      </c>
      <c r="B4532" s="190" t="str">
        <f t="shared" si="248"/>
        <v>2024</v>
      </c>
      <c r="C4532" s="190" t="str">
        <f t="shared" si="249"/>
        <v>Apr-2024</v>
      </c>
      <c r="D4532" s="2">
        <v>45412</v>
      </c>
      <c r="E4532" t="s">
        <v>989</v>
      </c>
      <c r="F4532" t="s">
        <v>990</v>
      </c>
      <c r="G4532" t="s">
        <v>991</v>
      </c>
      <c r="H4532" t="s">
        <v>678</v>
      </c>
      <c r="I4532" t="s">
        <v>997</v>
      </c>
      <c r="J4532" t="s">
        <v>998</v>
      </c>
      <c r="K4532" t="s">
        <v>999</v>
      </c>
      <c r="L4532" t="s">
        <v>1000</v>
      </c>
      <c r="M4532" t="s">
        <v>1001</v>
      </c>
      <c r="N4532" t="s">
        <v>1528</v>
      </c>
      <c r="O4532">
        <v>260</v>
      </c>
    </row>
    <row r="4533" spans="1:15" x14ac:dyDescent="0.35">
      <c r="A4533" s="189" t="str">
        <f t="shared" si="247"/>
        <v>Apr</v>
      </c>
      <c r="B4533" s="190" t="str">
        <f t="shared" si="248"/>
        <v>2024</v>
      </c>
      <c r="C4533" s="190" t="str">
        <f t="shared" si="249"/>
        <v>Apr-2024</v>
      </c>
      <c r="D4533" s="2">
        <v>45412</v>
      </c>
      <c r="E4533" t="s">
        <v>989</v>
      </c>
      <c r="F4533" t="s">
        <v>990</v>
      </c>
      <c r="G4533" t="s">
        <v>991</v>
      </c>
      <c r="H4533" t="s">
        <v>678</v>
      </c>
      <c r="I4533" t="s">
        <v>997</v>
      </c>
      <c r="J4533" t="s">
        <v>998</v>
      </c>
      <c r="K4533" t="s">
        <v>999</v>
      </c>
      <c r="L4533" t="s">
        <v>1000</v>
      </c>
      <c r="M4533" t="s">
        <v>1001</v>
      </c>
      <c r="N4533" t="s">
        <v>1529</v>
      </c>
      <c r="O4533" t="s">
        <v>958</v>
      </c>
    </row>
    <row r="4534" spans="1:15" x14ac:dyDescent="0.35">
      <c r="A4534" s="189" t="str">
        <f t="shared" si="247"/>
        <v>Apr</v>
      </c>
      <c r="B4534" s="190" t="str">
        <f t="shared" si="248"/>
        <v>2024</v>
      </c>
      <c r="C4534" s="190" t="str">
        <f t="shared" si="249"/>
        <v>Apr-2024</v>
      </c>
      <c r="D4534" s="2">
        <v>45412</v>
      </c>
      <c r="E4534" t="s">
        <v>989</v>
      </c>
      <c r="F4534" t="s">
        <v>990</v>
      </c>
      <c r="G4534" t="s">
        <v>991</v>
      </c>
      <c r="H4534" t="s">
        <v>678</v>
      </c>
      <c r="I4534" t="s">
        <v>997</v>
      </c>
      <c r="J4534" t="s">
        <v>998</v>
      </c>
      <c r="K4534" t="s">
        <v>999</v>
      </c>
      <c r="L4534" t="s">
        <v>1000</v>
      </c>
      <c r="M4534" t="s">
        <v>1001</v>
      </c>
      <c r="N4534" t="s">
        <v>919</v>
      </c>
      <c r="O4534">
        <v>670</v>
      </c>
    </row>
    <row r="4535" spans="1:15" x14ac:dyDescent="0.35">
      <c r="A4535" s="189" t="str">
        <f t="shared" si="247"/>
        <v>Apr</v>
      </c>
      <c r="B4535" s="190" t="str">
        <f t="shared" si="248"/>
        <v>2024</v>
      </c>
      <c r="C4535" s="190" t="str">
        <f t="shared" si="249"/>
        <v>Apr-2024</v>
      </c>
      <c r="D4535" s="2">
        <v>45412</v>
      </c>
      <c r="E4535" t="s">
        <v>989</v>
      </c>
      <c r="F4535" t="s">
        <v>990</v>
      </c>
      <c r="G4535" t="s">
        <v>991</v>
      </c>
      <c r="H4535" t="s">
        <v>678</v>
      </c>
      <c r="I4535" t="s">
        <v>997</v>
      </c>
      <c r="J4535" t="s">
        <v>998</v>
      </c>
      <c r="K4535" t="s">
        <v>999</v>
      </c>
      <c r="L4535" t="s">
        <v>1000</v>
      </c>
      <c r="M4535" t="s">
        <v>1001</v>
      </c>
      <c r="N4535" t="s">
        <v>920</v>
      </c>
      <c r="O4535">
        <v>3355</v>
      </c>
    </row>
    <row r="4536" spans="1:15" x14ac:dyDescent="0.35">
      <c r="A4536" s="189" t="str">
        <f t="shared" si="247"/>
        <v>Apr</v>
      </c>
      <c r="B4536" s="190" t="str">
        <f t="shared" si="248"/>
        <v>2024</v>
      </c>
      <c r="C4536" s="190" t="str">
        <f t="shared" si="249"/>
        <v>Apr-2024</v>
      </c>
      <c r="D4536" s="2">
        <v>45412</v>
      </c>
      <c r="E4536" t="s">
        <v>989</v>
      </c>
      <c r="F4536" t="s">
        <v>990</v>
      </c>
      <c r="G4536" t="s">
        <v>991</v>
      </c>
      <c r="H4536" t="s">
        <v>678</v>
      </c>
      <c r="I4536" t="s">
        <v>997</v>
      </c>
      <c r="J4536" t="s">
        <v>998</v>
      </c>
      <c r="K4536" t="s">
        <v>999</v>
      </c>
      <c r="L4536" t="s">
        <v>1000</v>
      </c>
      <c r="M4536" t="s">
        <v>1001</v>
      </c>
      <c r="N4536" t="s">
        <v>922</v>
      </c>
      <c r="O4536">
        <v>605</v>
      </c>
    </row>
    <row r="4537" spans="1:15" x14ac:dyDescent="0.35">
      <c r="A4537" s="189" t="str">
        <f t="shared" si="247"/>
        <v>Apr</v>
      </c>
      <c r="B4537" s="190" t="str">
        <f t="shared" si="248"/>
        <v>2024</v>
      </c>
      <c r="C4537" s="190" t="str">
        <f t="shared" si="249"/>
        <v>Apr-2024</v>
      </c>
      <c r="D4537" s="2">
        <v>45412</v>
      </c>
      <c r="E4537" t="s">
        <v>989</v>
      </c>
      <c r="F4537" t="s">
        <v>990</v>
      </c>
      <c r="G4537" t="s">
        <v>991</v>
      </c>
      <c r="H4537" t="s">
        <v>678</v>
      </c>
      <c r="I4537" t="s">
        <v>997</v>
      </c>
      <c r="J4537" t="s">
        <v>998</v>
      </c>
      <c r="K4537" t="s">
        <v>999</v>
      </c>
      <c r="L4537" t="s">
        <v>1000</v>
      </c>
      <c r="M4537" t="s">
        <v>1001</v>
      </c>
      <c r="N4537" t="s">
        <v>921</v>
      </c>
      <c r="O4537">
        <v>1235</v>
      </c>
    </row>
    <row r="4538" spans="1:15" x14ac:dyDescent="0.35">
      <c r="A4538" s="189" t="str">
        <f t="shared" si="247"/>
        <v>Apr</v>
      </c>
      <c r="B4538" s="190" t="str">
        <f t="shared" si="248"/>
        <v>2024</v>
      </c>
      <c r="C4538" s="190" t="str">
        <f t="shared" si="249"/>
        <v>Apr-2024</v>
      </c>
      <c r="D4538" s="2">
        <v>45412</v>
      </c>
      <c r="E4538" t="s">
        <v>989</v>
      </c>
      <c r="F4538" t="s">
        <v>990</v>
      </c>
      <c r="G4538" t="s">
        <v>991</v>
      </c>
      <c r="H4538" t="s">
        <v>679</v>
      </c>
      <c r="I4538" t="s">
        <v>1002</v>
      </c>
      <c r="J4538" t="s">
        <v>1003</v>
      </c>
      <c r="K4538" t="s">
        <v>1004</v>
      </c>
      <c r="L4538" t="s">
        <v>1005</v>
      </c>
      <c r="M4538" t="s">
        <v>1006</v>
      </c>
      <c r="N4538" t="s">
        <v>1528</v>
      </c>
      <c r="O4538">
        <v>45</v>
      </c>
    </row>
    <row r="4539" spans="1:15" x14ac:dyDescent="0.35">
      <c r="A4539" s="189" t="str">
        <f t="shared" si="247"/>
        <v>Apr</v>
      </c>
      <c r="B4539" s="190" t="str">
        <f t="shared" si="248"/>
        <v>2024</v>
      </c>
      <c r="C4539" s="190" t="str">
        <f t="shared" si="249"/>
        <v>Apr-2024</v>
      </c>
      <c r="D4539" s="2">
        <v>45412</v>
      </c>
      <c r="E4539" t="s">
        <v>989</v>
      </c>
      <c r="F4539" t="s">
        <v>990</v>
      </c>
      <c r="G4539" t="s">
        <v>991</v>
      </c>
      <c r="H4539" t="s">
        <v>679</v>
      </c>
      <c r="I4539" t="s">
        <v>1002</v>
      </c>
      <c r="J4539" t="s">
        <v>1003</v>
      </c>
      <c r="K4539" t="s">
        <v>1004</v>
      </c>
      <c r="L4539" t="s">
        <v>1005</v>
      </c>
      <c r="M4539" t="s">
        <v>1006</v>
      </c>
      <c r="N4539" t="s">
        <v>1529</v>
      </c>
      <c r="O4539" t="s">
        <v>958</v>
      </c>
    </row>
    <row r="4540" spans="1:15" x14ac:dyDescent="0.35">
      <c r="A4540" s="189" t="str">
        <f t="shared" si="247"/>
        <v>Apr</v>
      </c>
      <c r="B4540" s="190" t="str">
        <f t="shared" si="248"/>
        <v>2024</v>
      </c>
      <c r="C4540" s="190" t="str">
        <f t="shared" si="249"/>
        <v>Apr-2024</v>
      </c>
      <c r="D4540" s="2">
        <v>45412</v>
      </c>
      <c r="E4540" t="s">
        <v>989</v>
      </c>
      <c r="F4540" t="s">
        <v>990</v>
      </c>
      <c r="G4540" t="s">
        <v>991</v>
      </c>
      <c r="H4540" t="s">
        <v>679</v>
      </c>
      <c r="I4540" t="s">
        <v>1002</v>
      </c>
      <c r="J4540" t="s">
        <v>1003</v>
      </c>
      <c r="K4540" t="s">
        <v>1004</v>
      </c>
      <c r="L4540" t="s">
        <v>1005</v>
      </c>
      <c r="M4540" t="s">
        <v>1006</v>
      </c>
      <c r="N4540" t="s">
        <v>919</v>
      </c>
      <c r="O4540">
        <v>95</v>
      </c>
    </row>
    <row r="4541" spans="1:15" x14ac:dyDescent="0.35">
      <c r="A4541" s="189" t="str">
        <f t="shared" si="247"/>
        <v>Apr</v>
      </c>
      <c r="B4541" s="190" t="str">
        <f t="shared" si="248"/>
        <v>2024</v>
      </c>
      <c r="C4541" s="190" t="str">
        <f t="shared" si="249"/>
        <v>Apr-2024</v>
      </c>
      <c r="D4541" s="2">
        <v>45412</v>
      </c>
      <c r="E4541" t="s">
        <v>989</v>
      </c>
      <c r="F4541" t="s">
        <v>990</v>
      </c>
      <c r="G4541" t="s">
        <v>991</v>
      </c>
      <c r="H4541" t="s">
        <v>679</v>
      </c>
      <c r="I4541" t="s">
        <v>1002</v>
      </c>
      <c r="J4541" t="s">
        <v>1003</v>
      </c>
      <c r="K4541" t="s">
        <v>1004</v>
      </c>
      <c r="L4541" t="s">
        <v>1005</v>
      </c>
      <c r="M4541" t="s">
        <v>1006</v>
      </c>
      <c r="N4541" t="s">
        <v>920</v>
      </c>
      <c r="O4541">
        <v>770</v>
      </c>
    </row>
    <row r="4542" spans="1:15" x14ac:dyDescent="0.35">
      <c r="A4542" s="189" t="str">
        <f t="shared" si="247"/>
        <v>Apr</v>
      </c>
      <c r="B4542" s="190" t="str">
        <f t="shared" si="248"/>
        <v>2024</v>
      </c>
      <c r="C4542" s="190" t="str">
        <f t="shared" si="249"/>
        <v>Apr-2024</v>
      </c>
      <c r="D4542" s="2">
        <v>45412</v>
      </c>
      <c r="E4542" t="s">
        <v>989</v>
      </c>
      <c r="F4542" t="s">
        <v>990</v>
      </c>
      <c r="G4542" t="s">
        <v>991</v>
      </c>
      <c r="H4542" t="s">
        <v>679</v>
      </c>
      <c r="I4542" t="s">
        <v>1002</v>
      </c>
      <c r="J4542" t="s">
        <v>1003</v>
      </c>
      <c r="K4542" t="s">
        <v>1004</v>
      </c>
      <c r="L4542" t="s">
        <v>1005</v>
      </c>
      <c r="M4542" t="s">
        <v>1006</v>
      </c>
      <c r="N4542" t="s">
        <v>922</v>
      </c>
      <c r="O4542">
        <v>450</v>
      </c>
    </row>
    <row r="4543" spans="1:15" x14ac:dyDescent="0.35">
      <c r="A4543" s="189" t="str">
        <f t="shared" si="247"/>
        <v>Apr</v>
      </c>
      <c r="B4543" s="190" t="str">
        <f t="shared" si="248"/>
        <v>2024</v>
      </c>
      <c r="C4543" s="190" t="str">
        <f t="shared" si="249"/>
        <v>Apr-2024</v>
      </c>
      <c r="D4543" s="2">
        <v>45412</v>
      </c>
      <c r="E4543" t="s">
        <v>989</v>
      </c>
      <c r="F4543" t="s">
        <v>990</v>
      </c>
      <c r="G4543" t="s">
        <v>991</v>
      </c>
      <c r="H4543" t="s">
        <v>679</v>
      </c>
      <c r="I4543" t="s">
        <v>1002</v>
      </c>
      <c r="J4543" t="s">
        <v>1003</v>
      </c>
      <c r="K4543" t="s">
        <v>1004</v>
      </c>
      <c r="L4543" t="s">
        <v>1005</v>
      </c>
      <c r="M4543" t="s">
        <v>1006</v>
      </c>
      <c r="N4543" t="s">
        <v>921</v>
      </c>
      <c r="O4543">
        <v>565</v>
      </c>
    </row>
    <row r="4544" spans="1:15" x14ac:dyDescent="0.35">
      <c r="A4544" s="189" t="str">
        <f t="shared" si="247"/>
        <v>Apr</v>
      </c>
      <c r="B4544" s="190" t="str">
        <f t="shared" si="248"/>
        <v>2024</v>
      </c>
      <c r="C4544" s="190" t="str">
        <f t="shared" si="249"/>
        <v>Apr-2024</v>
      </c>
      <c r="D4544" s="2">
        <v>45412</v>
      </c>
      <c r="E4544" t="s">
        <v>989</v>
      </c>
      <c r="F4544" t="s">
        <v>990</v>
      </c>
      <c r="G4544" t="s">
        <v>991</v>
      </c>
      <c r="H4544" t="s">
        <v>679</v>
      </c>
      <c r="I4544" t="s">
        <v>1002</v>
      </c>
      <c r="J4544" t="s">
        <v>1003</v>
      </c>
      <c r="K4544" t="s">
        <v>1007</v>
      </c>
      <c r="L4544" t="s">
        <v>1008</v>
      </c>
      <c r="M4544" t="s">
        <v>1009</v>
      </c>
      <c r="N4544" t="s">
        <v>1528</v>
      </c>
      <c r="O4544">
        <v>280</v>
      </c>
    </row>
    <row r="4545" spans="1:15" x14ac:dyDescent="0.35">
      <c r="A4545" s="189" t="str">
        <f t="shared" si="247"/>
        <v>Apr</v>
      </c>
      <c r="B4545" s="190" t="str">
        <f t="shared" si="248"/>
        <v>2024</v>
      </c>
      <c r="C4545" s="190" t="str">
        <f t="shared" si="249"/>
        <v>Apr-2024</v>
      </c>
      <c r="D4545" s="2">
        <v>45412</v>
      </c>
      <c r="E4545" t="s">
        <v>989</v>
      </c>
      <c r="F4545" t="s">
        <v>990</v>
      </c>
      <c r="G4545" t="s">
        <v>991</v>
      </c>
      <c r="H4545" t="s">
        <v>679</v>
      </c>
      <c r="I4545" t="s">
        <v>1002</v>
      </c>
      <c r="J4545" t="s">
        <v>1003</v>
      </c>
      <c r="K4545" t="s">
        <v>1007</v>
      </c>
      <c r="L4545" t="s">
        <v>1008</v>
      </c>
      <c r="M4545" t="s">
        <v>1009</v>
      </c>
      <c r="N4545" t="s">
        <v>1529</v>
      </c>
      <c r="O4545">
        <v>10</v>
      </c>
    </row>
    <row r="4546" spans="1:15" x14ac:dyDescent="0.35">
      <c r="A4546" s="189" t="str">
        <f t="shared" si="247"/>
        <v>Apr</v>
      </c>
      <c r="B4546" s="190" t="str">
        <f t="shared" si="248"/>
        <v>2024</v>
      </c>
      <c r="C4546" s="190" t="str">
        <f t="shared" si="249"/>
        <v>Apr-2024</v>
      </c>
      <c r="D4546" s="2">
        <v>45412</v>
      </c>
      <c r="E4546" t="s">
        <v>989</v>
      </c>
      <c r="F4546" t="s">
        <v>990</v>
      </c>
      <c r="G4546" t="s">
        <v>991</v>
      </c>
      <c r="H4546" t="s">
        <v>679</v>
      </c>
      <c r="I4546" t="s">
        <v>1002</v>
      </c>
      <c r="J4546" t="s">
        <v>1003</v>
      </c>
      <c r="K4546" t="s">
        <v>1007</v>
      </c>
      <c r="L4546" t="s">
        <v>1008</v>
      </c>
      <c r="M4546" t="s">
        <v>1009</v>
      </c>
      <c r="N4546" t="s">
        <v>919</v>
      </c>
      <c r="O4546">
        <v>800</v>
      </c>
    </row>
    <row r="4547" spans="1:15" x14ac:dyDescent="0.35">
      <c r="A4547" s="189" t="str">
        <f t="shared" ref="A4547:A4610" si="250">TEXT(D4547,"mmm")</f>
        <v>Apr</v>
      </c>
      <c r="B4547" s="190" t="str">
        <f t="shared" ref="B4547:B4610" si="251">TEXT(D4547,"yyyy")</f>
        <v>2024</v>
      </c>
      <c r="C4547" s="190" t="str">
        <f t="shared" ref="C4547:C4610" si="252">_xlfn.CONCAT(A4547&amp;"-"&amp;B4547)</f>
        <v>Apr-2024</v>
      </c>
      <c r="D4547" s="2">
        <v>45412</v>
      </c>
      <c r="E4547" t="s">
        <v>989</v>
      </c>
      <c r="F4547" t="s">
        <v>990</v>
      </c>
      <c r="G4547" t="s">
        <v>991</v>
      </c>
      <c r="H4547" t="s">
        <v>679</v>
      </c>
      <c r="I4547" t="s">
        <v>1002</v>
      </c>
      <c r="J4547" t="s">
        <v>1003</v>
      </c>
      <c r="K4547" t="s">
        <v>1007</v>
      </c>
      <c r="L4547" t="s">
        <v>1008</v>
      </c>
      <c r="M4547" t="s">
        <v>1009</v>
      </c>
      <c r="N4547" t="s">
        <v>920</v>
      </c>
      <c r="O4547">
        <v>3290</v>
      </c>
    </row>
    <row r="4548" spans="1:15" x14ac:dyDescent="0.35">
      <c r="A4548" s="189" t="str">
        <f t="shared" si="250"/>
        <v>Apr</v>
      </c>
      <c r="B4548" s="190" t="str">
        <f t="shared" si="251"/>
        <v>2024</v>
      </c>
      <c r="C4548" s="190" t="str">
        <f t="shared" si="252"/>
        <v>Apr-2024</v>
      </c>
      <c r="D4548" s="2">
        <v>45412</v>
      </c>
      <c r="E4548" t="s">
        <v>989</v>
      </c>
      <c r="F4548" t="s">
        <v>990</v>
      </c>
      <c r="G4548" t="s">
        <v>991</v>
      </c>
      <c r="H4548" t="s">
        <v>679</v>
      </c>
      <c r="I4548" t="s">
        <v>1002</v>
      </c>
      <c r="J4548" t="s">
        <v>1003</v>
      </c>
      <c r="K4548" t="s">
        <v>1007</v>
      </c>
      <c r="L4548" t="s">
        <v>1008</v>
      </c>
      <c r="M4548" t="s">
        <v>1009</v>
      </c>
      <c r="N4548" t="s">
        <v>922</v>
      </c>
      <c r="O4548">
        <v>2295</v>
      </c>
    </row>
    <row r="4549" spans="1:15" x14ac:dyDescent="0.35">
      <c r="A4549" s="189" t="str">
        <f t="shared" si="250"/>
        <v>Apr</v>
      </c>
      <c r="B4549" s="190" t="str">
        <f t="shared" si="251"/>
        <v>2024</v>
      </c>
      <c r="C4549" s="190" t="str">
        <f t="shared" si="252"/>
        <v>Apr-2024</v>
      </c>
      <c r="D4549" s="2">
        <v>45412</v>
      </c>
      <c r="E4549" t="s">
        <v>989</v>
      </c>
      <c r="F4549" t="s">
        <v>990</v>
      </c>
      <c r="G4549" t="s">
        <v>991</v>
      </c>
      <c r="H4549" t="s">
        <v>679</v>
      </c>
      <c r="I4549" t="s">
        <v>1002</v>
      </c>
      <c r="J4549" t="s">
        <v>1003</v>
      </c>
      <c r="K4549" t="s">
        <v>1007</v>
      </c>
      <c r="L4549" t="s">
        <v>1008</v>
      </c>
      <c r="M4549" t="s">
        <v>1009</v>
      </c>
      <c r="N4549" t="s">
        <v>921</v>
      </c>
      <c r="O4549">
        <v>2755</v>
      </c>
    </row>
    <row r="4550" spans="1:15" x14ac:dyDescent="0.35">
      <c r="A4550" s="189" t="str">
        <f t="shared" si="250"/>
        <v>Apr</v>
      </c>
      <c r="B4550" s="190" t="str">
        <f t="shared" si="251"/>
        <v>2024</v>
      </c>
      <c r="C4550" s="190" t="str">
        <f t="shared" si="252"/>
        <v>Apr-2024</v>
      </c>
      <c r="D4550" s="2">
        <v>45412</v>
      </c>
      <c r="E4550" t="s">
        <v>989</v>
      </c>
      <c r="F4550" t="s">
        <v>990</v>
      </c>
      <c r="G4550" t="s">
        <v>991</v>
      </c>
      <c r="H4550" t="s">
        <v>679</v>
      </c>
      <c r="I4550" t="s">
        <v>1002</v>
      </c>
      <c r="J4550" t="s">
        <v>1003</v>
      </c>
      <c r="K4550" t="s">
        <v>1010</v>
      </c>
      <c r="L4550" t="s">
        <v>1011</v>
      </c>
      <c r="M4550" t="s">
        <v>1012</v>
      </c>
      <c r="N4550" t="s">
        <v>1528</v>
      </c>
      <c r="O4550">
        <v>75</v>
      </c>
    </row>
    <row r="4551" spans="1:15" x14ac:dyDescent="0.35">
      <c r="A4551" s="189" t="str">
        <f t="shared" si="250"/>
        <v>Apr</v>
      </c>
      <c r="B4551" s="190" t="str">
        <f t="shared" si="251"/>
        <v>2024</v>
      </c>
      <c r="C4551" s="190" t="str">
        <f t="shared" si="252"/>
        <v>Apr-2024</v>
      </c>
      <c r="D4551" s="2">
        <v>45412</v>
      </c>
      <c r="E4551" t="s">
        <v>989</v>
      </c>
      <c r="F4551" t="s">
        <v>990</v>
      </c>
      <c r="G4551" t="s">
        <v>991</v>
      </c>
      <c r="H4551" t="s">
        <v>679</v>
      </c>
      <c r="I4551" t="s">
        <v>1002</v>
      </c>
      <c r="J4551" t="s">
        <v>1003</v>
      </c>
      <c r="K4551" t="s">
        <v>1010</v>
      </c>
      <c r="L4551" t="s">
        <v>1011</v>
      </c>
      <c r="M4551" t="s">
        <v>1012</v>
      </c>
      <c r="N4551" t="s">
        <v>1529</v>
      </c>
      <c r="O4551" t="s">
        <v>958</v>
      </c>
    </row>
    <row r="4552" spans="1:15" x14ac:dyDescent="0.35">
      <c r="A4552" s="189" t="str">
        <f t="shared" si="250"/>
        <v>Apr</v>
      </c>
      <c r="B4552" s="190" t="str">
        <f t="shared" si="251"/>
        <v>2024</v>
      </c>
      <c r="C4552" s="190" t="str">
        <f t="shared" si="252"/>
        <v>Apr-2024</v>
      </c>
      <c r="D4552" s="2">
        <v>45412</v>
      </c>
      <c r="E4552" t="s">
        <v>989</v>
      </c>
      <c r="F4552" t="s">
        <v>990</v>
      </c>
      <c r="G4552" t="s">
        <v>991</v>
      </c>
      <c r="H4552" t="s">
        <v>679</v>
      </c>
      <c r="I4552" t="s">
        <v>1002</v>
      </c>
      <c r="J4552" t="s">
        <v>1003</v>
      </c>
      <c r="K4552" t="s">
        <v>1010</v>
      </c>
      <c r="L4552" t="s">
        <v>1011</v>
      </c>
      <c r="M4552" t="s">
        <v>1012</v>
      </c>
      <c r="N4552" t="s">
        <v>919</v>
      </c>
      <c r="O4552">
        <v>685</v>
      </c>
    </row>
    <row r="4553" spans="1:15" x14ac:dyDescent="0.35">
      <c r="A4553" s="189" t="str">
        <f t="shared" si="250"/>
        <v>Apr</v>
      </c>
      <c r="B4553" s="190" t="str">
        <f t="shared" si="251"/>
        <v>2024</v>
      </c>
      <c r="C4553" s="190" t="str">
        <f t="shared" si="252"/>
        <v>Apr-2024</v>
      </c>
      <c r="D4553" s="2">
        <v>45412</v>
      </c>
      <c r="E4553" t="s">
        <v>989</v>
      </c>
      <c r="F4553" t="s">
        <v>990</v>
      </c>
      <c r="G4553" t="s">
        <v>991</v>
      </c>
      <c r="H4553" t="s">
        <v>679</v>
      </c>
      <c r="I4553" t="s">
        <v>1002</v>
      </c>
      <c r="J4553" t="s">
        <v>1003</v>
      </c>
      <c r="K4553" t="s">
        <v>1010</v>
      </c>
      <c r="L4553" t="s">
        <v>1011</v>
      </c>
      <c r="M4553" t="s">
        <v>1012</v>
      </c>
      <c r="N4553" t="s">
        <v>920</v>
      </c>
      <c r="O4553">
        <v>3055</v>
      </c>
    </row>
    <row r="4554" spans="1:15" x14ac:dyDescent="0.35">
      <c r="A4554" s="189" t="str">
        <f t="shared" si="250"/>
        <v>Apr</v>
      </c>
      <c r="B4554" s="190" t="str">
        <f t="shared" si="251"/>
        <v>2024</v>
      </c>
      <c r="C4554" s="190" t="str">
        <f t="shared" si="252"/>
        <v>Apr-2024</v>
      </c>
      <c r="D4554" s="2">
        <v>45412</v>
      </c>
      <c r="E4554" t="s">
        <v>989</v>
      </c>
      <c r="F4554" t="s">
        <v>990</v>
      </c>
      <c r="G4554" t="s">
        <v>991</v>
      </c>
      <c r="H4554" t="s">
        <v>679</v>
      </c>
      <c r="I4554" t="s">
        <v>1002</v>
      </c>
      <c r="J4554" t="s">
        <v>1003</v>
      </c>
      <c r="K4554" t="s">
        <v>1010</v>
      </c>
      <c r="L4554" t="s">
        <v>1011</v>
      </c>
      <c r="M4554" t="s">
        <v>1012</v>
      </c>
      <c r="N4554" t="s">
        <v>922</v>
      </c>
      <c r="O4554">
        <v>1205</v>
      </c>
    </row>
    <row r="4555" spans="1:15" x14ac:dyDescent="0.35">
      <c r="A4555" s="189" t="str">
        <f t="shared" si="250"/>
        <v>Apr</v>
      </c>
      <c r="B4555" s="190" t="str">
        <f t="shared" si="251"/>
        <v>2024</v>
      </c>
      <c r="C4555" s="190" t="str">
        <f t="shared" si="252"/>
        <v>Apr-2024</v>
      </c>
      <c r="D4555" s="2">
        <v>45412</v>
      </c>
      <c r="E4555" t="s">
        <v>989</v>
      </c>
      <c r="F4555" t="s">
        <v>990</v>
      </c>
      <c r="G4555" t="s">
        <v>991</v>
      </c>
      <c r="H4555" t="s">
        <v>679</v>
      </c>
      <c r="I4555" t="s">
        <v>1002</v>
      </c>
      <c r="J4555" t="s">
        <v>1003</v>
      </c>
      <c r="K4555" t="s">
        <v>1010</v>
      </c>
      <c r="L4555" t="s">
        <v>1011</v>
      </c>
      <c r="M4555" t="s">
        <v>1012</v>
      </c>
      <c r="N4555" t="s">
        <v>921</v>
      </c>
      <c r="O4555">
        <v>1490</v>
      </c>
    </row>
    <row r="4556" spans="1:15" x14ac:dyDescent="0.35">
      <c r="A4556" s="189" t="str">
        <f t="shared" si="250"/>
        <v>Apr</v>
      </c>
      <c r="B4556" s="190" t="str">
        <f t="shared" si="251"/>
        <v>2024</v>
      </c>
      <c r="C4556" s="190" t="str">
        <f t="shared" si="252"/>
        <v>Apr-2024</v>
      </c>
      <c r="D4556" s="2">
        <v>45412</v>
      </c>
      <c r="E4556" t="s">
        <v>989</v>
      </c>
      <c r="F4556" t="s">
        <v>990</v>
      </c>
      <c r="G4556" t="s">
        <v>991</v>
      </c>
      <c r="H4556" t="s">
        <v>686</v>
      </c>
      <c r="I4556" t="s">
        <v>1013</v>
      </c>
      <c r="J4556" t="s">
        <v>1014</v>
      </c>
      <c r="K4556" t="s">
        <v>1015</v>
      </c>
      <c r="L4556" t="s">
        <v>1016</v>
      </c>
      <c r="M4556" t="s">
        <v>1017</v>
      </c>
      <c r="N4556" t="s">
        <v>1528</v>
      </c>
      <c r="O4556">
        <v>15</v>
      </c>
    </row>
    <row r="4557" spans="1:15" x14ac:dyDescent="0.35">
      <c r="A4557" s="189" t="str">
        <f t="shared" si="250"/>
        <v>Apr</v>
      </c>
      <c r="B4557" s="190" t="str">
        <f t="shared" si="251"/>
        <v>2024</v>
      </c>
      <c r="C4557" s="190" t="str">
        <f t="shared" si="252"/>
        <v>Apr-2024</v>
      </c>
      <c r="D4557" s="2">
        <v>45412</v>
      </c>
      <c r="E4557" t="s">
        <v>989</v>
      </c>
      <c r="F4557" t="s">
        <v>990</v>
      </c>
      <c r="G4557" t="s">
        <v>991</v>
      </c>
      <c r="H4557" t="s">
        <v>686</v>
      </c>
      <c r="I4557" t="s">
        <v>1013</v>
      </c>
      <c r="J4557" t="s">
        <v>1014</v>
      </c>
      <c r="K4557" t="s">
        <v>1015</v>
      </c>
      <c r="L4557" t="s">
        <v>1016</v>
      </c>
      <c r="M4557" t="s">
        <v>1017</v>
      </c>
      <c r="N4557" t="s">
        <v>1529</v>
      </c>
      <c r="O4557" t="s">
        <v>958</v>
      </c>
    </row>
    <row r="4558" spans="1:15" x14ac:dyDescent="0.35">
      <c r="A4558" s="189" t="str">
        <f t="shared" si="250"/>
        <v>Apr</v>
      </c>
      <c r="B4558" s="190" t="str">
        <f t="shared" si="251"/>
        <v>2024</v>
      </c>
      <c r="C4558" s="190" t="str">
        <f t="shared" si="252"/>
        <v>Apr-2024</v>
      </c>
      <c r="D4558" s="2">
        <v>45412</v>
      </c>
      <c r="E4558" t="s">
        <v>989</v>
      </c>
      <c r="F4558" t="s">
        <v>990</v>
      </c>
      <c r="G4558" t="s">
        <v>991</v>
      </c>
      <c r="H4558" t="s">
        <v>686</v>
      </c>
      <c r="I4558" t="s">
        <v>1013</v>
      </c>
      <c r="J4558" t="s">
        <v>1014</v>
      </c>
      <c r="K4558" t="s">
        <v>1015</v>
      </c>
      <c r="L4558" t="s">
        <v>1016</v>
      </c>
      <c r="M4558" t="s">
        <v>1017</v>
      </c>
      <c r="N4558" t="s">
        <v>919</v>
      </c>
      <c r="O4558">
        <v>180</v>
      </c>
    </row>
    <row r="4559" spans="1:15" x14ac:dyDescent="0.35">
      <c r="A4559" s="189" t="str">
        <f t="shared" si="250"/>
        <v>Apr</v>
      </c>
      <c r="B4559" s="190" t="str">
        <f t="shared" si="251"/>
        <v>2024</v>
      </c>
      <c r="C4559" s="190" t="str">
        <f t="shared" si="252"/>
        <v>Apr-2024</v>
      </c>
      <c r="D4559" s="2">
        <v>45412</v>
      </c>
      <c r="E4559" t="s">
        <v>989</v>
      </c>
      <c r="F4559" t="s">
        <v>990</v>
      </c>
      <c r="G4559" t="s">
        <v>991</v>
      </c>
      <c r="H4559" t="s">
        <v>686</v>
      </c>
      <c r="I4559" t="s">
        <v>1013</v>
      </c>
      <c r="J4559" t="s">
        <v>1014</v>
      </c>
      <c r="K4559" t="s">
        <v>1015</v>
      </c>
      <c r="L4559" t="s">
        <v>1016</v>
      </c>
      <c r="M4559" t="s">
        <v>1017</v>
      </c>
      <c r="N4559" t="s">
        <v>920</v>
      </c>
      <c r="O4559">
        <v>765</v>
      </c>
    </row>
    <row r="4560" spans="1:15" x14ac:dyDescent="0.35">
      <c r="A4560" s="189" t="str">
        <f t="shared" si="250"/>
        <v>Apr</v>
      </c>
      <c r="B4560" s="190" t="str">
        <f t="shared" si="251"/>
        <v>2024</v>
      </c>
      <c r="C4560" s="190" t="str">
        <f t="shared" si="252"/>
        <v>Apr-2024</v>
      </c>
      <c r="D4560" s="2">
        <v>45412</v>
      </c>
      <c r="E4560" t="s">
        <v>989</v>
      </c>
      <c r="F4560" t="s">
        <v>990</v>
      </c>
      <c r="G4560" t="s">
        <v>991</v>
      </c>
      <c r="H4560" t="s">
        <v>686</v>
      </c>
      <c r="I4560" t="s">
        <v>1013</v>
      </c>
      <c r="J4560" t="s">
        <v>1014</v>
      </c>
      <c r="K4560" t="s">
        <v>1015</v>
      </c>
      <c r="L4560" t="s">
        <v>1016</v>
      </c>
      <c r="M4560" t="s">
        <v>1017</v>
      </c>
      <c r="N4560" t="s">
        <v>922</v>
      </c>
      <c r="O4560">
        <v>250</v>
      </c>
    </row>
    <row r="4561" spans="1:15" x14ac:dyDescent="0.35">
      <c r="A4561" s="189" t="str">
        <f t="shared" si="250"/>
        <v>Apr</v>
      </c>
      <c r="B4561" s="190" t="str">
        <f t="shared" si="251"/>
        <v>2024</v>
      </c>
      <c r="C4561" s="190" t="str">
        <f t="shared" si="252"/>
        <v>Apr-2024</v>
      </c>
      <c r="D4561" s="2">
        <v>45412</v>
      </c>
      <c r="E4561" t="s">
        <v>989</v>
      </c>
      <c r="F4561" t="s">
        <v>990</v>
      </c>
      <c r="G4561" t="s">
        <v>991</v>
      </c>
      <c r="H4561" t="s">
        <v>686</v>
      </c>
      <c r="I4561" t="s">
        <v>1013</v>
      </c>
      <c r="J4561" t="s">
        <v>1014</v>
      </c>
      <c r="K4561" t="s">
        <v>1015</v>
      </c>
      <c r="L4561" t="s">
        <v>1016</v>
      </c>
      <c r="M4561" t="s">
        <v>1017</v>
      </c>
      <c r="N4561" t="s">
        <v>921</v>
      </c>
      <c r="O4561">
        <v>315</v>
      </c>
    </row>
    <row r="4562" spans="1:15" x14ac:dyDescent="0.35">
      <c r="A4562" s="189" t="str">
        <f t="shared" si="250"/>
        <v>Apr</v>
      </c>
      <c r="B4562" s="190" t="str">
        <f t="shared" si="251"/>
        <v>2024</v>
      </c>
      <c r="C4562" s="190" t="str">
        <f t="shared" si="252"/>
        <v>Apr-2024</v>
      </c>
      <c r="D4562" s="2">
        <v>45412</v>
      </c>
      <c r="E4562" t="s">
        <v>989</v>
      </c>
      <c r="F4562" t="s">
        <v>990</v>
      </c>
      <c r="G4562" t="s">
        <v>991</v>
      </c>
      <c r="H4562" t="s">
        <v>686</v>
      </c>
      <c r="I4562" t="s">
        <v>1013</v>
      </c>
      <c r="J4562" t="s">
        <v>1014</v>
      </c>
      <c r="K4562" t="s">
        <v>1018</v>
      </c>
      <c r="L4562" t="s">
        <v>1019</v>
      </c>
      <c r="M4562" t="s">
        <v>1020</v>
      </c>
      <c r="N4562" t="s">
        <v>1528</v>
      </c>
      <c r="O4562">
        <v>340</v>
      </c>
    </row>
    <row r="4563" spans="1:15" x14ac:dyDescent="0.35">
      <c r="A4563" s="189" t="str">
        <f t="shared" si="250"/>
        <v>Apr</v>
      </c>
      <c r="B4563" s="190" t="str">
        <f t="shared" si="251"/>
        <v>2024</v>
      </c>
      <c r="C4563" s="190" t="str">
        <f t="shared" si="252"/>
        <v>Apr-2024</v>
      </c>
      <c r="D4563" s="2">
        <v>45412</v>
      </c>
      <c r="E4563" t="s">
        <v>989</v>
      </c>
      <c r="F4563" t="s">
        <v>990</v>
      </c>
      <c r="G4563" t="s">
        <v>991</v>
      </c>
      <c r="H4563" t="s">
        <v>686</v>
      </c>
      <c r="I4563" t="s">
        <v>1013</v>
      </c>
      <c r="J4563" t="s">
        <v>1014</v>
      </c>
      <c r="K4563" t="s">
        <v>1018</v>
      </c>
      <c r="L4563" t="s">
        <v>1019</v>
      </c>
      <c r="M4563" t="s">
        <v>1020</v>
      </c>
      <c r="N4563" t="s">
        <v>1529</v>
      </c>
      <c r="O4563">
        <v>5</v>
      </c>
    </row>
    <row r="4564" spans="1:15" x14ac:dyDescent="0.35">
      <c r="A4564" s="189" t="str">
        <f t="shared" si="250"/>
        <v>Apr</v>
      </c>
      <c r="B4564" s="190" t="str">
        <f t="shared" si="251"/>
        <v>2024</v>
      </c>
      <c r="C4564" s="190" t="str">
        <f t="shared" si="252"/>
        <v>Apr-2024</v>
      </c>
      <c r="D4564" s="2">
        <v>45412</v>
      </c>
      <c r="E4564" t="s">
        <v>989</v>
      </c>
      <c r="F4564" t="s">
        <v>990</v>
      </c>
      <c r="G4564" t="s">
        <v>991</v>
      </c>
      <c r="H4564" t="s">
        <v>686</v>
      </c>
      <c r="I4564" t="s">
        <v>1013</v>
      </c>
      <c r="J4564" t="s">
        <v>1014</v>
      </c>
      <c r="K4564" t="s">
        <v>1018</v>
      </c>
      <c r="L4564" t="s">
        <v>1019</v>
      </c>
      <c r="M4564" t="s">
        <v>1020</v>
      </c>
      <c r="N4564" t="s">
        <v>919</v>
      </c>
      <c r="O4564">
        <v>1445</v>
      </c>
    </row>
    <row r="4565" spans="1:15" x14ac:dyDescent="0.35">
      <c r="A4565" s="189" t="str">
        <f t="shared" si="250"/>
        <v>Apr</v>
      </c>
      <c r="B4565" s="190" t="str">
        <f t="shared" si="251"/>
        <v>2024</v>
      </c>
      <c r="C4565" s="190" t="str">
        <f t="shared" si="252"/>
        <v>Apr-2024</v>
      </c>
      <c r="D4565" s="2">
        <v>45412</v>
      </c>
      <c r="E4565" t="s">
        <v>989</v>
      </c>
      <c r="F4565" t="s">
        <v>990</v>
      </c>
      <c r="G4565" t="s">
        <v>991</v>
      </c>
      <c r="H4565" t="s">
        <v>686</v>
      </c>
      <c r="I4565" t="s">
        <v>1013</v>
      </c>
      <c r="J4565" t="s">
        <v>1014</v>
      </c>
      <c r="K4565" t="s">
        <v>1018</v>
      </c>
      <c r="L4565" t="s">
        <v>1019</v>
      </c>
      <c r="M4565" t="s">
        <v>1020</v>
      </c>
      <c r="N4565" t="s">
        <v>920</v>
      </c>
      <c r="O4565">
        <v>7150</v>
      </c>
    </row>
    <row r="4566" spans="1:15" x14ac:dyDescent="0.35">
      <c r="A4566" s="189" t="str">
        <f t="shared" si="250"/>
        <v>Apr</v>
      </c>
      <c r="B4566" s="190" t="str">
        <f t="shared" si="251"/>
        <v>2024</v>
      </c>
      <c r="C4566" s="190" t="str">
        <f t="shared" si="252"/>
        <v>Apr-2024</v>
      </c>
      <c r="D4566" s="2">
        <v>45412</v>
      </c>
      <c r="E4566" t="s">
        <v>989</v>
      </c>
      <c r="F4566" t="s">
        <v>990</v>
      </c>
      <c r="G4566" t="s">
        <v>991</v>
      </c>
      <c r="H4566" t="s">
        <v>686</v>
      </c>
      <c r="I4566" t="s">
        <v>1013</v>
      </c>
      <c r="J4566" t="s">
        <v>1014</v>
      </c>
      <c r="K4566" t="s">
        <v>1018</v>
      </c>
      <c r="L4566" t="s">
        <v>1019</v>
      </c>
      <c r="M4566" t="s">
        <v>1020</v>
      </c>
      <c r="N4566" t="s">
        <v>922</v>
      </c>
      <c r="O4566">
        <v>2245</v>
      </c>
    </row>
    <row r="4567" spans="1:15" x14ac:dyDescent="0.35">
      <c r="A4567" s="189" t="str">
        <f t="shared" si="250"/>
        <v>Apr</v>
      </c>
      <c r="B4567" s="190" t="str">
        <f t="shared" si="251"/>
        <v>2024</v>
      </c>
      <c r="C4567" s="190" t="str">
        <f t="shared" si="252"/>
        <v>Apr-2024</v>
      </c>
      <c r="D4567" s="2">
        <v>45412</v>
      </c>
      <c r="E4567" t="s">
        <v>989</v>
      </c>
      <c r="F4567" t="s">
        <v>990</v>
      </c>
      <c r="G4567" t="s">
        <v>991</v>
      </c>
      <c r="H4567" t="s">
        <v>686</v>
      </c>
      <c r="I4567" t="s">
        <v>1013</v>
      </c>
      <c r="J4567" t="s">
        <v>1014</v>
      </c>
      <c r="K4567" t="s">
        <v>1018</v>
      </c>
      <c r="L4567" t="s">
        <v>1019</v>
      </c>
      <c r="M4567" t="s">
        <v>1020</v>
      </c>
      <c r="N4567" t="s">
        <v>921</v>
      </c>
      <c r="O4567">
        <v>4400</v>
      </c>
    </row>
    <row r="4568" spans="1:15" x14ac:dyDescent="0.35">
      <c r="A4568" s="189" t="str">
        <f t="shared" si="250"/>
        <v>Apr</v>
      </c>
      <c r="B4568" s="190" t="str">
        <f t="shared" si="251"/>
        <v>2024</v>
      </c>
      <c r="C4568" s="190" t="str">
        <f t="shared" si="252"/>
        <v>Apr-2024</v>
      </c>
      <c r="D4568" s="2">
        <v>45412</v>
      </c>
      <c r="E4568" t="s">
        <v>989</v>
      </c>
      <c r="F4568" t="s">
        <v>990</v>
      </c>
      <c r="G4568" t="s">
        <v>991</v>
      </c>
      <c r="H4568" t="s">
        <v>690</v>
      </c>
      <c r="I4568" t="s">
        <v>1021</v>
      </c>
      <c r="J4568" t="s">
        <v>1022</v>
      </c>
      <c r="K4568" t="s">
        <v>1023</v>
      </c>
      <c r="L4568" t="s">
        <v>1024</v>
      </c>
      <c r="M4568" t="s">
        <v>1025</v>
      </c>
      <c r="N4568" t="s">
        <v>1528</v>
      </c>
      <c r="O4568">
        <v>215</v>
      </c>
    </row>
    <row r="4569" spans="1:15" x14ac:dyDescent="0.35">
      <c r="A4569" s="189" t="str">
        <f t="shared" si="250"/>
        <v>Apr</v>
      </c>
      <c r="B4569" s="190" t="str">
        <f t="shared" si="251"/>
        <v>2024</v>
      </c>
      <c r="C4569" s="190" t="str">
        <f t="shared" si="252"/>
        <v>Apr-2024</v>
      </c>
      <c r="D4569" s="2">
        <v>45412</v>
      </c>
      <c r="E4569" t="s">
        <v>989</v>
      </c>
      <c r="F4569" t="s">
        <v>990</v>
      </c>
      <c r="G4569" t="s">
        <v>991</v>
      </c>
      <c r="H4569" t="s">
        <v>690</v>
      </c>
      <c r="I4569" t="s">
        <v>1021</v>
      </c>
      <c r="J4569" t="s">
        <v>1022</v>
      </c>
      <c r="K4569" t="s">
        <v>1023</v>
      </c>
      <c r="L4569" t="s">
        <v>1024</v>
      </c>
      <c r="M4569" t="s">
        <v>1025</v>
      </c>
      <c r="N4569" t="s">
        <v>1529</v>
      </c>
      <c r="O4569" t="s">
        <v>958</v>
      </c>
    </row>
    <row r="4570" spans="1:15" x14ac:dyDescent="0.35">
      <c r="A4570" s="189" t="str">
        <f t="shared" si="250"/>
        <v>Apr</v>
      </c>
      <c r="B4570" s="190" t="str">
        <f t="shared" si="251"/>
        <v>2024</v>
      </c>
      <c r="C4570" s="190" t="str">
        <f t="shared" si="252"/>
        <v>Apr-2024</v>
      </c>
      <c r="D4570" s="2">
        <v>45412</v>
      </c>
      <c r="E4570" t="s">
        <v>989</v>
      </c>
      <c r="F4570" t="s">
        <v>990</v>
      </c>
      <c r="G4570" t="s">
        <v>991</v>
      </c>
      <c r="H4570" t="s">
        <v>690</v>
      </c>
      <c r="I4570" t="s">
        <v>1021</v>
      </c>
      <c r="J4570" t="s">
        <v>1022</v>
      </c>
      <c r="K4570" t="s">
        <v>1023</v>
      </c>
      <c r="L4570" t="s">
        <v>1024</v>
      </c>
      <c r="M4570" t="s">
        <v>1025</v>
      </c>
      <c r="N4570" t="s">
        <v>919</v>
      </c>
      <c r="O4570">
        <v>750</v>
      </c>
    </row>
    <row r="4571" spans="1:15" x14ac:dyDescent="0.35">
      <c r="A4571" s="189" t="str">
        <f t="shared" si="250"/>
        <v>Apr</v>
      </c>
      <c r="B4571" s="190" t="str">
        <f t="shared" si="251"/>
        <v>2024</v>
      </c>
      <c r="C4571" s="190" t="str">
        <f t="shared" si="252"/>
        <v>Apr-2024</v>
      </c>
      <c r="D4571" s="2">
        <v>45412</v>
      </c>
      <c r="E4571" t="s">
        <v>989</v>
      </c>
      <c r="F4571" t="s">
        <v>990</v>
      </c>
      <c r="G4571" t="s">
        <v>991</v>
      </c>
      <c r="H4571" t="s">
        <v>690</v>
      </c>
      <c r="I4571" t="s">
        <v>1021</v>
      </c>
      <c r="J4571" t="s">
        <v>1022</v>
      </c>
      <c r="K4571" t="s">
        <v>1023</v>
      </c>
      <c r="L4571" t="s">
        <v>1024</v>
      </c>
      <c r="M4571" t="s">
        <v>1025</v>
      </c>
      <c r="N4571" t="s">
        <v>920</v>
      </c>
      <c r="O4571">
        <v>3200</v>
      </c>
    </row>
    <row r="4572" spans="1:15" x14ac:dyDescent="0.35">
      <c r="A4572" s="189" t="str">
        <f t="shared" si="250"/>
        <v>Apr</v>
      </c>
      <c r="B4572" s="190" t="str">
        <f t="shared" si="251"/>
        <v>2024</v>
      </c>
      <c r="C4572" s="190" t="str">
        <f t="shared" si="252"/>
        <v>Apr-2024</v>
      </c>
      <c r="D4572" s="2">
        <v>45412</v>
      </c>
      <c r="E4572" t="s">
        <v>989</v>
      </c>
      <c r="F4572" t="s">
        <v>990</v>
      </c>
      <c r="G4572" t="s">
        <v>991</v>
      </c>
      <c r="H4572" t="s">
        <v>690</v>
      </c>
      <c r="I4572" t="s">
        <v>1021</v>
      </c>
      <c r="J4572" t="s">
        <v>1022</v>
      </c>
      <c r="K4572" t="s">
        <v>1023</v>
      </c>
      <c r="L4572" t="s">
        <v>1024</v>
      </c>
      <c r="M4572" t="s">
        <v>1025</v>
      </c>
      <c r="N4572" t="s">
        <v>922</v>
      </c>
      <c r="O4572">
        <v>365</v>
      </c>
    </row>
    <row r="4573" spans="1:15" x14ac:dyDescent="0.35">
      <c r="A4573" s="189" t="str">
        <f t="shared" si="250"/>
        <v>Apr</v>
      </c>
      <c r="B4573" s="190" t="str">
        <f t="shared" si="251"/>
        <v>2024</v>
      </c>
      <c r="C4573" s="190" t="str">
        <f t="shared" si="252"/>
        <v>Apr-2024</v>
      </c>
      <c r="D4573" s="2">
        <v>45412</v>
      </c>
      <c r="E4573" t="s">
        <v>989</v>
      </c>
      <c r="F4573" t="s">
        <v>990</v>
      </c>
      <c r="G4573" t="s">
        <v>991</v>
      </c>
      <c r="H4573" t="s">
        <v>690</v>
      </c>
      <c r="I4573" t="s">
        <v>1021</v>
      </c>
      <c r="J4573" t="s">
        <v>1022</v>
      </c>
      <c r="K4573" t="s">
        <v>1023</v>
      </c>
      <c r="L4573" t="s">
        <v>1024</v>
      </c>
      <c r="M4573" t="s">
        <v>1025</v>
      </c>
      <c r="N4573" t="s">
        <v>921</v>
      </c>
      <c r="O4573">
        <v>1540</v>
      </c>
    </row>
    <row r="4574" spans="1:15" x14ac:dyDescent="0.35">
      <c r="A4574" s="189" t="str">
        <f t="shared" si="250"/>
        <v>Apr</v>
      </c>
      <c r="B4574" s="190" t="str">
        <f t="shared" si="251"/>
        <v>2024</v>
      </c>
      <c r="C4574" s="190" t="str">
        <f t="shared" si="252"/>
        <v>Apr-2024</v>
      </c>
      <c r="D4574" s="2">
        <v>45412</v>
      </c>
      <c r="E4574" t="s">
        <v>989</v>
      </c>
      <c r="F4574" t="s">
        <v>990</v>
      </c>
      <c r="G4574" t="s">
        <v>991</v>
      </c>
      <c r="H4574" t="s">
        <v>690</v>
      </c>
      <c r="I4574" t="s">
        <v>1021</v>
      </c>
      <c r="J4574" t="s">
        <v>1022</v>
      </c>
      <c r="K4574" t="s">
        <v>1026</v>
      </c>
      <c r="L4574" t="s">
        <v>1027</v>
      </c>
      <c r="M4574" t="s">
        <v>1028</v>
      </c>
      <c r="N4574" t="s">
        <v>1528</v>
      </c>
      <c r="O4574">
        <v>155</v>
      </c>
    </row>
    <row r="4575" spans="1:15" x14ac:dyDescent="0.35">
      <c r="A4575" s="189" t="str">
        <f t="shared" si="250"/>
        <v>Apr</v>
      </c>
      <c r="B4575" s="190" t="str">
        <f t="shared" si="251"/>
        <v>2024</v>
      </c>
      <c r="C4575" s="190" t="str">
        <f t="shared" si="252"/>
        <v>Apr-2024</v>
      </c>
      <c r="D4575" s="2">
        <v>45412</v>
      </c>
      <c r="E4575" t="s">
        <v>989</v>
      </c>
      <c r="F4575" t="s">
        <v>990</v>
      </c>
      <c r="G4575" t="s">
        <v>991</v>
      </c>
      <c r="H4575" t="s">
        <v>690</v>
      </c>
      <c r="I4575" t="s">
        <v>1021</v>
      </c>
      <c r="J4575" t="s">
        <v>1022</v>
      </c>
      <c r="K4575" t="s">
        <v>1026</v>
      </c>
      <c r="L4575" t="s">
        <v>1027</v>
      </c>
      <c r="M4575" t="s">
        <v>1028</v>
      </c>
      <c r="N4575" t="s">
        <v>1529</v>
      </c>
      <c r="O4575" t="s">
        <v>958</v>
      </c>
    </row>
    <row r="4576" spans="1:15" x14ac:dyDescent="0.35">
      <c r="A4576" s="189" t="str">
        <f t="shared" si="250"/>
        <v>Apr</v>
      </c>
      <c r="B4576" s="190" t="str">
        <f t="shared" si="251"/>
        <v>2024</v>
      </c>
      <c r="C4576" s="190" t="str">
        <f t="shared" si="252"/>
        <v>Apr-2024</v>
      </c>
      <c r="D4576" s="2">
        <v>45412</v>
      </c>
      <c r="E4576" t="s">
        <v>989</v>
      </c>
      <c r="F4576" t="s">
        <v>990</v>
      </c>
      <c r="G4576" t="s">
        <v>991</v>
      </c>
      <c r="H4576" t="s">
        <v>690</v>
      </c>
      <c r="I4576" t="s">
        <v>1021</v>
      </c>
      <c r="J4576" t="s">
        <v>1022</v>
      </c>
      <c r="K4576" t="s">
        <v>1026</v>
      </c>
      <c r="L4576" t="s">
        <v>1027</v>
      </c>
      <c r="M4576" t="s">
        <v>1028</v>
      </c>
      <c r="N4576" t="s">
        <v>919</v>
      </c>
      <c r="O4576">
        <v>390</v>
      </c>
    </row>
    <row r="4577" spans="1:15" x14ac:dyDescent="0.35">
      <c r="A4577" s="189" t="str">
        <f t="shared" si="250"/>
        <v>Apr</v>
      </c>
      <c r="B4577" s="190" t="str">
        <f t="shared" si="251"/>
        <v>2024</v>
      </c>
      <c r="C4577" s="190" t="str">
        <f t="shared" si="252"/>
        <v>Apr-2024</v>
      </c>
      <c r="D4577" s="2">
        <v>45412</v>
      </c>
      <c r="E4577" t="s">
        <v>989</v>
      </c>
      <c r="F4577" t="s">
        <v>990</v>
      </c>
      <c r="G4577" t="s">
        <v>991</v>
      </c>
      <c r="H4577" t="s">
        <v>690</v>
      </c>
      <c r="I4577" t="s">
        <v>1021</v>
      </c>
      <c r="J4577" t="s">
        <v>1022</v>
      </c>
      <c r="K4577" t="s">
        <v>1026</v>
      </c>
      <c r="L4577" t="s">
        <v>1027</v>
      </c>
      <c r="M4577" t="s">
        <v>1028</v>
      </c>
      <c r="N4577" t="s">
        <v>920</v>
      </c>
      <c r="O4577">
        <v>2500</v>
      </c>
    </row>
    <row r="4578" spans="1:15" x14ac:dyDescent="0.35">
      <c r="A4578" s="189" t="str">
        <f t="shared" si="250"/>
        <v>Apr</v>
      </c>
      <c r="B4578" s="190" t="str">
        <f t="shared" si="251"/>
        <v>2024</v>
      </c>
      <c r="C4578" s="190" t="str">
        <f t="shared" si="252"/>
        <v>Apr-2024</v>
      </c>
      <c r="D4578" s="2">
        <v>45412</v>
      </c>
      <c r="E4578" t="s">
        <v>989</v>
      </c>
      <c r="F4578" t="s">
        <v>990</v>
      </c>
      <c r="G4578" t="s">
        <v>991</v>
      </c>
      <c r="H4578" t="s">
        <v>690</v>
      </c>
      <c r="I4578" t="s">
        <v>1021</v>
      </c>
      <c r="J4578" t="s">
        <v>1022</v>
      </c>
      <c r="K4578" t="s">
        <v>1026</v>
      </c>
      <c r="L4578" t="s">
        <v>1027</v>
      </c>
      <c r="M4578" t="s">
        <v>1028</v>
      </c>
      <c r="N4578" t="s">
        <v>922</v>
      </c>
      <c r="O4578">
        <v>255</v>
      </c>
    </row>
    <row r="4579" spans="1:15" x14ac:dyDescent="0.35">
      <c r="A4579" s="189" t="str">
        <f t="shared" si="250"/>
        <v>Apr</v>
      </c>
      <c r="B4579" s="190" t="str">
        <f t="shared" si="251"/>
        <v>2024</v>
      </c>
      <c r="C4579" s="190" t="str">
        <f t="shared" si="252"/>
        <v>Apr-2024</v>
      </c>
      <c r="D4579" s="2">
        <v>45412</v>
      </c>
      <c r="E4579" t="s">
        <v>989</v>
      </c>
      <c r="F4579" t="s">
        <v>990</v>
      </c>
      <c r="G4579" t="s">
        <v>991</v>
      </c>
      <c r="H4579" t="s">
        <v>690</v>
      </c>
      <c r="I4579" t="s">
        <v>1021</v>
      </c>
      <c r="J4579" t="s">
        <v>1022</v>
      </c>
      <c r="K4579" t="s">
        <v>1026</v>
      </c>
      <c r="L4579" t="s">
        <v>1027</v>
      </c>
      <c r="M4579" t="s">
        <v>1028</v>
      </c>
      <c r="N4579" t="s">
        <v>921</v>
      </c>
      <c r="O4579">
        <v>1170</v>
      </c>
    </row>
    <row r="4580" spans="1:15" x14ac:dyDescent="0.35">
      <c r="A4580" s="189" t="str">
        <f t="shared" si="250"/>
        <v>Apr</v>
      </c>
      <c r="B4580" s="190" t="str">
        <f t="shared" si="251"/>
        <v>2024</v>
      </c>
      <c r="C4580" s="190" t="str">
        <f t="shared" si="252"/>
        <v>Apr-2024</v>
      </c>
      <c r="D4580" s="2">
        <v>45412</v>
      </c>
      <c r="E4580" t="s">
        <v>989</v>
      </c>
      <c r="F4580" t="s">
        <v>990</v>
      </c>
      <c r="G4580" t="s">
        <v>991</v>
      </c>
      <c r="H4580" t="s">
        <v>690</v>
      </c>
      <c r="I4580" t="s">
        <v>1021</v>
      </c>
      <c r="J4580" t="s">
        <v>1022</v>
      </c>
      <c r="K4580" t="s">
        <v>1029</v>
      </c>
      <c r="L4580" t="s">
        <v>1030</v>
      </c>
      <c r="M4580" t="s">
        <v>1031</v>
      </c>
      <c r="N4580" t="s">
        <v>1528</v>
      </c>
      <c r="O4580">
        <v>80</v>
      </c>
    </row>
    <row r="4581" spans="1:15" x14ac:dyDescent="0.35">
      <c r="A4581" s="189" t="str">
        <f t="shared" si="250"/>
        <v>Apr</v>
      </c>
      <c r="B4581" s="190" t="str">
        <f t="shared" si="251"/>
        <v>2024</v>
      </c>
      <c r="C4581" s="190" t="str">
        <f t="shared" si="252"/>
        <v>Apr-2024</v>
      </c>
      <c r="D4581" s="2">
        <v>45412</v>
      </c>
      <c r="E4581" t="s">
        <v>989</v>
      </c>
      <c r="F4581" t="s">
        <v>990</v>
      </c>
      <c r="G4581" t="s">
        <v>991</v>
      </c>
      <c r="H4581" t="s">
        <v>690</v>
      </c>
      <c r="I4581" t="s">
        <v>1021</v>
      </c>
      <c r="J4581" t="s">
        <v>1022</v>
      </c>
      <c r="K4581" t="s">
        <v>1029</v>
      </c>
      <c r="L4581" t="s">
        <v>1030</v>
      </c>
      <c r="M4581" t="s">
        <v>1031</v>
      </c>
      <c r="N4581" t="s">
        <v>1529</v>
      </c>
      <c r="O4581" t="s">
        <v>958</v>
      </c>
    </row>
    <row r="4582" spans="1:15" x14ac:dyDescent="0.35">
      <c r="A4582" s="189" t="str">
        <f t="shared" si="250"/>
        <v>Apr</v>
      </c>
      <c r="B4582" s="190" t="str">
        <f t="shared" si="251"/>
        <v>2024</v>
      </c>
      <c r="C4582" s="190" t="str">
        <f t="shared" si="252"/>
        <v>Apr-2024</v>
      </c>
      <c r="D4582" s="2">
        <v>45412</v>
      </c>
      <c r="E4582" t="s">
        <v>989</v>
      </c>
      <c r="F4582" t="s">
        <v>990</v>
      </c>
      <c r="G4582" t="s">
        <v>991</v>
      </c>
      <c r="H4582" t="s">
        <v>690</v>
      </c>
      <c r="I4582" t="s">
        <v>1021</v>
      </c>
      <c r="J4582" t="s">
        <v>1022</v>
      </c>
      <c r="K4582" t="s">
        <v>1029</v>
      </c>
      <c r="L4582" t="s">
        <v>1030</v>
      </c>
      <c r="M4582" t="s">
        <v>1031</v>
      </c>
      <c r="N4582" t="s">
        <v>919</v>
      </c>
      <c r="O4582">
        <v>515</v>
      </c>
    </row>
    <row r="4583" spans="1:15" x14ac:dyDescent="0.35">
      <c r="A4583" s="189" t="str">
        <f t="shared" si="250"/>
        <v>Apr</v>
      </c>
      <c r="B4583" s="190" t="str">
        <f t="shared" si="251"/>
        <v>2024</v>
      </c>
      <c r="C4583" s="190" t="str">
        <f t="shared" si="252"/>
        <v>Apr-2024</v>
      </c>
      <c r="D4583" s="2">
        <v>45412</v>
      </c>
      <c r="E4583" t="s">
        <v>989</v>
      </c>
      <c r="F4583" t="s">
        <v>990</v>
      </c>
      <c r="G4583" t="s">
        <v>991</v>
      </c>
      <c r="H4583" t="s">
        <v>690</v>
      </c>
      <c r="I4583" t="s">
        <v>1021</v>
      </c>
      <c r="J4583" t="s">
        <v>1022</v>
      </c>
      <c r="K4583" t="s">
        <v>1029</v>
      </c>
      <c r="L4583" t="s">
        <v>1030</v>
      </c>
      <c r="M4583" t="s">
        <v>1031</v>
      </c>
      <c r="N4583" t="s">
        <v>920</v>
      </c>
      <c r="O4583">
        <v>2515</v>
      </c>
    </row>
    <row r="4584" spans="1:15" x14ac:dyDescent="0.35">
      <c r="A4584" s="189" t="str">
        <f t="shared" si="250"/>
        <v>Apr</v>
      </c>
      <c r="B4584" s="190" t="str">
        <f t="shared" si="251"/>
        <v>2024</v>
      </c>
      <c r="C4584" s="190" t="str">
        <f t="shared" si="252"/>
        <v>Apr-2024</v>
      </c>
      <c r="D4584" s="2">
        <v>45412</v>
      </c>
      <c r="E4584" t="s">
        <v>989</v>
      </c>
      <c r="F4584" t="s">
        <v>990</v>
      </c>
      <c r="G4584" t="s">
        <v>991</v>
      </c>
      <c r="H4584" t="s">
        <v>690</v>
      </c>
      <c r="I4584" t="s">
        <v>1021</v>
      </c>
      <c r="J4584" t="s">
        <v>1022</v>
      </c>
      <c r="K4584" t="s">
        <v>1029</v>
      </c>
      <c r="L4584" t="s">
        <v>1030</v>
      </c>
      <c r="M4584" t="s">
        <v>1031</v>
      </c>
      <c r="N4584" t="s">
        <v>922</v>
      </c>
      <c r="O4584">
        <v>310</v>
      </c>
    </row>
    <row r="4585" spans="1:15" x14ac:dyDescent="0.35">
      <c r="A4585" s="189" t="str">
        <f t="shared" si="250"/>
        <v>Apr</v>
      </c>
      <c r="B4585" s="190" t="str">
        <f t="shared" si="251"/>
        <v>2024</v>
      </c>
      <c r="C4585" s="190" t="str">
        <f t="shared" si="252"/>
        <v>Apr-2024</v>
      </c>
      <c r="D4585" s="2">
        <v>45412</v>
      </c>
      <c r="E4585" t="s">
        <v>989</v>
      </c>
      <c r="F4585" t="s">
        <v>990</v>
      </c>
      <c r="G4585" t="s">
        <v>991</v>
      </c>
      <c r="H4585" t="s">
        <v>690</v>
      </c>
      <c r="I4585" t="s">
        <v>1021</v>
      </c>
      <c r="J4585" t="s">
        <v>1022</v>
      </c>
      <c r="K4585" t="s">
        <v>1029</v>
      </c>
      <c r="L4585" t="s">
        <v>1030</v>
      </c>
      <c r="M4585" t="s">
        <v>1031</v>
      </c>
      <c r="N4585" t="s">
        <v>921</v>
      </c>
      <c r="O4585">
        <v>590</v>
      </c>
    </row>
    <row r="4586" spans="1:15" x14ac:dyDescent="0.35">
      <c r="A4586" s="189" t="str">
        <f t="shared" si="250"/>
        <v>Apr</v>
      </c>
      <c r="B4586" s="190" t="str">
        <f t="shared" si="251"/>
        <v>2024</v>
      </c>
      <c r="C4586" s="190" t="str">
        <f t="shared" si="252"/>
        <v>Apr-2024</v>
      </c>
      <c r="D4586" s="2">
        <v>45412</v>
      </c>
      <c r="E4586" t="s">
        <v>989</v>
      </c>
      <c r="F4586" t="s">
        <v>990</v>
      </c>
      <c r="G4586" t="s">
        <v>991</v>
      </c>
      <c r="H4586" t="s">
        <v>697</v>
      </c>
      <c r="I4586" t="s">
        <v>1032</v>
      </c>
      <c r="J4586" t="s">
        <v>1033</v>
      </c>
      <c r="K4586" t="s">
        <v>1034</v>
      </c>
      <c r="L4586" t="s">
        <v>1035</v>
      </c>
      <c r="M4586" t="s">
        <v>1036</v>
      </c>
      <c r="N4586" t="s">
        <v>1528</v>
      </c>
      <c r="O4586">
        <v>200</v>
      </c>
    </row>
    <row r="4587" spans="1:15" x14ac:dyDescent="0.35">
      <c r="A4587" s="189" t="str">
        <f t="shared" si="250"/>
        <v>Apr</v>
      </c>
      <c r="B4587" s="190" t="str">
        <f t="shared" si="251"/>
        <v>2024</v>
      </c>
      <c r="C4587" s="190" t="str">
        <f t="shared" si="252"/>
        <v>Apr-2024</v>
      </c>
      <c r="D4587" s="2">
        <v>45412</v>
      </c>
      <c r="E4587" t="s">
        <v>989</v>
      </c>
      <c r="F4587" t="s">
        <v>990</v>
      </c>
      <c r="G4587" t="s">
        <v>991</v>
      </c>
      <c r="H4587" t="s">
        <v>697</v>
      </c>
      <c r="I4587" t="s">
        <v>1032</v>
      </c>
      <c r="J4587" t="s">
        <v>1033</v>
      </c>
      <c r="K4587" t="s">
        <v>1034</v>
      </c>
      <c r="L4587" t="s">
        <v>1035</v>
      </c>
      <c r="M4587" t="s">
        <v>1036</v>
      </c>
      <c r="N4587" t="s">
        <v>1529</v>
      </c>
      <c r="O4587" t="s">
        <v>958</v>
      </c>
    </row>
    <row r="4588" spans="1:15" x14ac:dyDescent="0.35">
      <c r="A4588" s="189" t="str">
        <f t="shared" si="250"/>
        <v>Apr</v>
      </c>
      <c r="B4588" s="190" t="str">
        <f t="shared" si="251"/>
        <v>2024</v>
      </c>
      <c r="C4588" s="190" t="str">
        <f t="shared" si="252"/>
        <v>Apr-2024</v>
      </c>
      <c r="D4588" s="2">
        <v>45412</v>
      </c>
      <c r="E4588" t="s">
        <v>989</v>
      </c>
      <c r="F4588" t="s">
        <v>990</v>
      </c>
      <c r="G4588" t="s">
        <v>991</v>
      </c>
      <c r="H4588" t="s">
        <v>697</v>
      </c>
      <c r="I4588" t="s">
        <v>1032</v>
      </c>
      <c r="J4588" t="s">
        <v>1033</v>
      </c>
      <c r="K4588" t="s">
        <v>1034</v>
      </c>
      <c r="L4588" t="s">
        <v>1035</v>
      </c>
      <c r="M4588" t="s">
        <v>1036</v>
      </c>
      <c r="N4588" t="s">
        <v>919</v>
      </c>
      <c r="O4588">
        <v>910</v>
      </c>
    </row>
    <row r="4589" spans="1:15" x14ac:dyDescent="0.35">
      <c r="A4589" s="189" t="str">
        <f t="shared" si="250"/>
        <v>Apr</v>
      </c>
      <c r="B4589" s="190" t="str">
        <f t="shared" si="251"/>
        <v>2024</v>
      </c>
      <c r="C4589" s="190" t="str">
        <f t="shared" si="252"/>
        <v>Apr-2024</v>
      </c>
      <c r="D4589" s="2">
        <v>45412</v>
      </c>
      <c r="E4589" t="s">
        <v>989</v>
      </c>
      <c r="F4589" t="s">
        <v>990</v>
      </c>
      <c r="G4589" t="s">
        <v>991</v>
      </c>
      <c r="H4589" t="s">
        <v>697</v>
      </c>
      <c r="I4589" t="s">
        <v>1032</v>
      </c>
      <c r="J4589" t="s">
        <v>1033</v>
      </c>
      <c r="K4589" t="s">
        <v>1034</v>
      </c>
      <c r="L4589" t="s">
        <v>1035</v>
      </c>
      <c r="M4589" t="s">
        <v>1036</v>
      </c>
      <c r="N4589" t="s">
        <v>920</v>
      </c>
      <c r="O4589">
        <v>5990</v>
      </c>
    </row>
    <row r="4590" spans="1:15" x14ac:dyDescent="0.35">
      <c r="A4590" s="189" t="str">
        <f t="shared" si="250"/>
        <v>Apr</v>
      </c>
      <c r="B4590" s="190" t="str">
        <f t="shared" si="251"/>
        <v>2024</v>
      </c>
      <c r="C4590" s="190" t="str">
        <f t="shared" si="252"/>
        <v>Apr-2024</v>
      </c>
      <c r="D4590" s="2">
        <v>45412</v>
      </c>
      <c r="E4590" t="s">
        <v>989</v>
      </c>
      <c r="F4590" t="s">
        <v>990</v>
      </c>
      <c r="G4590" t="s">
        <v>991</v>
      </c>
      <c r="H4590" t="s">
        <v>697</v>
      </c>
      <c r="I4590" t="s">
        <v>1032</v>
      </c>
      <c r="J4590" t="s">
        <v>1033</v>
      </c>
      <c r="K4590" t="s">
        <v>1034</v>
      </c>
      <c r="L4590" t="s">
        <v>1035</v>
      </c>
      <c r="M4590" t="s">
        <v>1036</v>
      </c>
      <c r="N4590" t="s">
        <v>922</v>
      </c>
      <c r="O4590">
        <v>575</v>
      </c>
    </row>
    <row r="4591" spans="1:15" x14ac:dyDescent="0.35">
      <c r="A4591" s="189" t="str">
        <f t="shared" si="250"/>
        <v>Apr</v>
      </c>
      <c r="B4591" s="190" t="str">
        <f t="shared" si="251"/>
        <v>2024</v>
      </c>
      <c r="C4591" s="190" t="str">
        <f t="shared" si="252"/>
        <v>Apr-2024</v>
      </c>
      <c r="D4591" s="2">
        <v>45412</v>
      </c>
      <c r="E4591" t="s">
        <v>989</v>
      </c>
      <c r="F4591" t="s">
        <v>990</v>
      </c>
      <c r="G4591" t="s">
        <v>991</v>
      </c>
      <c r="H4591" t="s">
        <v>697</v>
      </c>
      <c r="I4591" t="s">
        <v>1032</v>
      </c>
      <c r="J4591" t="s">
        <v>1033</v>
      </c>
      <c r="K4591" t="s">
        <v>1034</v>
      </c>
      <c r="L4591" t="s">
        <v>1035</v>
      </c>
      <c r="M4591" t="s">
        <v>1036</v>
      </c>
      <c r="N4591" t="s">
        <v>921</v>
      </c>
      <c r="O4591">
        <v>2505</v>
      </c>
    </row>
    <row r="4592" spans="1:15" x14ac:dyDescent="0.35">
      <c r="A4592" s="189" t="str">
        <f t="shared" si="250"/>
        <v>Apr</v>
      </c>
      <c r="B4592" s="190" t="str">
        <f t="shared" si="251"/>
        <v>2024</v>
      </c>
      <c r="C4592" s="190" t="str">
        <f t="shared" si="252"/>
        <v>Apr-2024</v>
      </c>
      <c r="D4592" s="2">
        <v>45412</v>
      </c>
      <c r="E4592" t="s">
        <v>1037</v>
      </c>
      <c r="F4592" t="s">
        <v>1038</v>
      </c>
      <c r="G4592" t="s">
        <v>1039</v>
      </c>
      <c r="H4592" t="s">
        <v>664</v>
      </c>
      <c r="I4592" t="s">
        <v>1040</v>
      </c>
      <c r="J4592" t="s">
        <v>1041</v>
      </c>
      <c r="K4592" t="s">
        <v>1042</v>
      </c>
      <c r="L4592" t="s">
        <v>1043</v>
      </c>
      <c r="M4592" t="s">
        <v>1044</v>
      </c>
      <c r="N4592" t="s">
        <v>1528</v>
      </c>
      <c r="O4592">
        <v>100</v>
      </c>
    </row>
    <row r="4593" spans="1:15" x14ac:dyDescent="0.35">
      <c r="A4593" s="189" t="str">
        <f t="shared" si="250"/>
        <v>Apr</v>
      </c>
      <c r="B4593" s="190" t="str">
        <f t="shared" si="251"/>
        <v>2024</v>
      </c>
      <c r="C4593" s="190" t="str">
        <f t="shared" si="252"/>
        <v>Apr-2024</v>
      </c>
      <c r="D4593" s="2">
        <v>45412</v>
      </c>
      <c r="E4593" t="s">
        <v>1037</v>
      </c>
      <c r="F4593" t="s">
        <v>1038</v>
      </c>
      <c r="G4593" t="s">
        <v>1039</v>
      </c>
      <c r="H4593" t="s">
        <v>664</v>
      </c>
      <c r="I4593" t="s">
        <v>1040</v>
      </c>
      <c r="J4593" t="s">
        <v>1041</v>
      </c>
      <c r="K4593" t="s">
        <v>1042</v>
      </c>
      <c r="L4593" t="s">
        <v>1043</v>
      </c>
      <c r="M4593" t="s">
        <v>1044</v>
      </c>
      <c r="N4593" t="s">
        <v>1529</v>
      </c>
      <c r="O4593" t="s">
        <v>958</v>
      </c>
    </row>
    <row r="4594" spans="1:15" x14ac:dyDescent="0.35">
      <c r="A4594" s="189" t="str">
        <f t="shared" si="250"/>
        <v>Apr</v>
      </c>
      <c r="B4594" s="190" t="str">
        <f t="shared" si="251"/>
        <v>2024</v>
      </c>
      <c r="C4594" s="190" t="str">
        <f t="shared" si="252"/>
        <v>Apr-2024</v>
      </c>
      <c r="D4594" s="2">
        <v>45412</v>
      </c>
      <c r="E4594" t="s">
        <v>1037</v>
      </c>
      <c r="F4594" t="s">
        <v>1038</v>
      </c>
      <c r="G4594" t="s">
        <v>1039</v>
      </c>
      <c r="H4594" t="s">
        <v>664</v>
      </c>
      <c r="I4594" t="s">
        <v>1040</v>
      </c>
      <c r="J4594" t="s">
        <v>1041</v>
      </c>
      <c r="K4594" t="s">
        <v>1042</v>
      </c>
      <c r="L4594" t="s">
        <v>1043</v>
      </c>
      <c r="M4594" t="s">
        <v>1044</v>
      </c>
      <c r="N4594" t="s">
        <v>919</v>
      </c>
      <c r="O4594">
        <v>1065</v>
      </c>
    </row>
    <row r="4595" spans="1:15" x14ac:dyDescent="0.35">
      <c r="A4595" s="189" t="str">
        <f t="shared" si="250"/>
        <v>Apr</v>
      </c>
      <c r="B4595" s="190" t="str">
        <f t="shared" si="251"/>
        <v>2024</v>
      </c>
      <c r="C4595" s="190" t="str">
        <f t="shared" si="252"/>
        <v>Apr-2024</v>
      </c>
      <c r="D4595" s="2">
        <v>45412</v>
      </c>
      <c r="E4595" t="s">
        <v>1037</v>
      </c>
      <c r="F4595" t="s">
        <v>1038</v>
      </c>
      <c r="G4595" t="s">
        <v>1039</v>
      </c>
      <c r="H4595" t="s">
        <v>664</v>
      </c>
      <c r="I4595" t="s">
        <v>1040</v>
      </c>
      <c r="J4595" t="s">
        <v>1041</v>
      </c>
      <c r="K4595" t="s">
        <v>1042</v>
      </c>
      <c r="L4595" t="s">
        <v>1043</v>
      </c>
      <c r="M4595" t="s">
        <v>1044</v>
      </c>
      <c r="N4595" t="s">
        <v>920</v>
      </c>
      <c r="O4595">
        <v>3480</v>
      </c>
    </row>
    <row r="4596" spans="1:15" x14ac:dyDescent="0.35">
      <c r="A4596" s="189" t="str">
        <f t="shared" si="250"/>
        <v>Apr</v>
      </c>
      <c r="B4596" s="190" t="str">
        <f t="shared" si="251"/>
        <v>2024</v>
      </c>
      <c r="C4596" s="190" t="str">
        <f t="shared" si="252"/>
        <v>Apr-2024</v>
      </c>
      <c r="D4596" s="2">
        <v>45412</v>
      </c>
      <c r="E4596" t="s">
        <v>1037</v>
      </c>
      <c r="F4596" t="s">
        <v>1038</v>
      </c>
      <c r="G4596" t="s">
        <v>1039</v>
      </c>
      <c r="H4596" t="s">
        <v>664</v>
      </c>
      <c r="I4596" t="s">
        <v>1040</v>
      </c>
      <c r="J4596" t="s">
        <v>1041</v>
      </c>
      <c r="K4596" t="s">
        <v>1042</v>
      </c>
      <c r="L4596" t="s">
        <v>1043</v>
      </c>
      <c r="M4596" t="s">
        <v>1044</v>
      </c>
      <c r="N4596" t="s">
        <v>922</v>
      </c>
      <c r="O4596">
        <v>600</v>
      </c>
    </row>
    <row r="4597" spans="1:15" x14ac:dyDescent="0.35">
      <c r="A4597" s="189" t="str">
        <f t="shared" si="250"/>
        <v>Apr</v>
      </c>
      <c r="B4597" s="190" t="str">
        <f t="shared" si="251"/>
        <v>2024</v>
      </c>
      <c r="C4597" s="190" t="str">
        <f t="shared" si="252"/>
        <v>Apr-2024</v>
      </c>
      <c r="D4597" s="2">
        <v>45412</v>
      </c>
      <c r="E4597" t="s">
        <v>1037</v>
      </c>
      <c r="F4597" t="s">
        <v>1038</v>
      </c>
      <c r="G4597" t="s">
        <v>1039</v>
      </c>
      <c r="H4597" t="s">
        <v>664</v>
      </c>
      <c r="I4597" t="s">
        <v>1040</v>
      </c>
      <c r="J4597" t="s">
        <v>1041</v>
      </c>
      <c r="K4597" t="s">
        <v>1042</v>
      </c>
      <c r="L4597" t="s">
        <v>1043</v>
      </c>
      <c r="M4597" t="s">
        <v>1044</v>
      </c>
      <c r="N4597" t="s">
        <v>921</v>
      </c>
      <c r="O4597">
        <v>1810</v>
      </c>
    </row>
    <row r="4598" spans="1:15" x14ac:dyDescent="0.35">
      <c r="A4598" s="189" t="str">
        <f t="shared" si="250"/>
        <v>Apr</v>
      </c>
      <c r="B4598" s="190" t="str">
        <f t="shared" si="251"/>
        <v>2024</v>
      </c>
      <c r="C4598" s="190" t="str">
        <f t="shared" si="252"/>
        <v>Apr-2024</v>
      </c>
      <c r="D4598" s="2">
        <v>45412</v>
      </c>
      <c r="E4598" t="s">
        <v>1037</v>
      </c>
      <c r="F4598" t="s">
        <v>1038</v>
      </c>
      <c r="G4598" t="s">
        <v>1039</v>
      </c>
      <c r="H4598" t="s">
        <v>667</v>
      </c>
      <c r="I4598" t="s">
        <v>1045</v>
      </c>
      <c r="J4598" t="s">
        <v>1046</v>
      </c>
      <c r="K4598" t="s">
        <v>1047</v>
      </c>
      <c r="L4598" t="s">
        <v>1048</v>
      </c>
      <c r="M4598" t="s">
        <v>1049</v>
      </c>
      <c r="N4598" t="s">
        <v>1528</v>
      </c>
      <c r="O4598">
        <v>575</v>
      </c>
    </row>
    <row r="4599" spans="1:15" x14ac:dyDescent="0.35">
      <c r="A4599" s="189" t="str">
        <f t="shared" si="250"/>
        <v>Apr</v>
      </c>
      <c r="B4599" s="190" t="str">
        <f t="shared" si="251"/>
        <v>2024</v>
      </c>
      <c r="C4599" s="190" t="str">
        <f t="shared" si="252"/>
        <v>Apr-2024</v>
      </c>
      <c r="D4599" s="2">
        <v>45412</v>
      </c>
      <c r="E4599" t="s">
        <v>1037</v>
      </c>
      <c r="F4599" t="s">
        <v>1038</v>
      </c>
      <c r="G4599" t="s">
        <v>1039</v>
      </c>
      <c r="H4599" t="s">
        <v>667</v>
      </c>
      <c r="I4599" t="s">
        <v>1045</v>
      </c>
      <c r="J4599" t="s">
        <v>1046</v>
      </c>
      <c r="K4599" t="s">
        <v>1047</v>
      </c>
      <c r="L4599" t="s">
        <v>1048</v>
      </c>
      <c r="M4599" t="s">
        <v>1049</v>
      </c>
      <c r="N4599" t="s">
        <v>1529</v>
      </c>
      <c r="O4599">
        <v>5</v>
      </c>
    </row>
    <row r="4600" spans="1:15" x14ac:dyDescent="0.35">
      <c r="A4600" s="189" t="str">
        <f t="shared" si="250"/>
        <v>Apr</v>
      </c>
      <c r="B4600" s="190" t="str">
        <f t="shared" si="251"/>
        <v>2024</v>
      </c>
      <c r="C4600" s="190" t="str">
        <f t="shared" si="252"/>
        <v>Apr-2024</v>
      </c>
      <c r="D4600" s="2">
        <v>45412</v>
      </c>
      <c r="E4600" t="s">
        <v>1037</v>
      </c>
      <c r="F4600" t="s">
        <v>1038</v>
      </c>
      <c r="G4600" t="s">
        <v>1039</v>
      </c>
      <c r="H4600" t="s">
        <v>667</v>
      </c>
      <c r="I4600" t="s">
        <v>1045</v>
      </c>
      <c r="J4600" t="s">
        <v>1046</v>
      </c>
      <c r="K4600" t="s">
        <v>1047</v>
      </c>
      <c r="L4600" t="s">
        <v>1048</v>
      </c>
      <c r="M4600" t="s">
        <v>1049</v>
      </c>
      <c r="N4600" t="s">
        <v>919</v>
      </c>
      <c r="O4600">
        <v>460</v>
      </c>
    </row>
    <row r="4601" spans="1:15" x14ac:dyDescent="0.35">
      <c r="A4601" s="189" t="str">
        <f t="shared" si="250"/>
        <v>Apr</v>
      </c>
      <c r="B4601" s="190" t="str">
        <f t="shared" si="251"/>
        <v>2024</v>
      </c>
      <c r="C4601" s="190" t="str">
        <f t="shared" si="252"/>
        <v>Apr-2024</v>
      </c>
      <c r="D4601" s="2">
        <v>45412</v>
      </c>
      <c r="E4601" t="s">
        <v>1037</v>
      </c>
      <c r="F4601" t="s">
        <v>1038</v>
      </c>
      <c r="G4601" t="s">
        <v>1039</v>
      </c>
      <c r="H4601" t="s">
        <v>667</v>
      </c>
      <c r="I4601" t="s">
        <v>1045</v>
      </c>
      <c r="J4601" t="s">
        <v>1046</v>
      </c>
      <c r="K4601" t="s">
        <v>1047</v>
      </c>
      <c r="L4601" t="s">
        <v>1048</v>
      </c>
      <c r="M4601" t="s">
        <v>1049</v>
      </c>
      <c r="N4601" t="s">
        <v>920</v>
      </c>
      <c r="O4601">
        <v>4440</v>
      </c>
    </row>
    <row r="4602" spans="1:15" x14ac:dyDescent="0.35">
      <c r="A4602" s="189" t="str">
        <f t="shared" si="250"/>
        <v>Apr</v>
      </c>
      <c r="B4602" s="190" t="str">
        <f t="shared" si="251"/>
        <v>2024</v>
      </c>
      <c r="C4602" s="190" t="str">
        <f t="shared" si="252"/>
        <v>Apr-2024</v>
      </c>
      <c r="D4602" s="2">
        <v>45412</v>
      </c>
      <c r="E4602" t="s">
        <v>1037</v>
      </c>
      <c r="F4602" t="s">
        <v>1038</v>
      </c>
      <c r="G4602" t="s">
        <v>1039</v>
      </c>
      <c r="H4602" t="s">
        <v>667</v>
      </c>
      <c r="I4602" t="s">
        <v>1045</v>
      </c>
      <c r="J4602" t="s">
        <v>1046</v>
      </c>
      <c r="K4602" t="s">
        <v>1047</v>
      </c>
      <c r="L4602" t="s">
        <v>1048</v>
      </c>
      <c r="M4602" t="s">
        <v>1049</v>
      </c>
      <c r="N4602" t="s">
        <v>922</v>
      </c>
      <c r="O4602">
        <v>1605</v>
      </c>
    </row>
    <row r="4603" spans="1:15" x14ac:dyDescent="0.35">
      <c r="A4603" s="189" t="str">
        <f t="shared" si="250"/>
        <v>Apr</v>
      </c>
      <c r="B4603" s="190" t="str">
        <f t="shared" si="251"/>
        <v>2024</v>
      </c>
      <c r="C4603" s="190" t="str">
        <f t="shared" si="252"/>
        <v>Apr-2024</v>
      </c>
      <c r="D4603" s="2">
        <v>45412</v>
      </c>
      <c r="E4603" t="s">
        <v>1037</v>
      </c>
      <c r="F4603" t="s">
        <v>1038</v>
      </c>
      <c r="G4603" t="s">
        <v>1039</v>
      </c>
      <c r="H4603" t="s">
        <v>667</v>
      </c>
      <c r="I4603" t="s">
        <v>1045</v>
      </c>
      <c r="J4603" t="s">
        <v>1046</v>
      </c>
      <c r="K4603" t="s">
        <v>1047</v>
      </c>
      <c r="L4603" t="s">
        <v>1048</v>
      </c>
      <c r="M4603" t="s">
        <v>1049</v>
      </c>
      <c r="N4603" t="s">
        <v>921</v>
      </c>
      <c r="O4603">
        <v>2060</v>
      </c>
    </row>
    <row r="4604" spans="1:15" x14ac:dyDescent="0.35">
      <c r="A4604" s="189" t="str">
        <f t="shared" si="250"/>
        <v>Apr</v>
      </c>
      <c r="B4604" s="190" t="str">
        <f t="shared" si="251"/>
        <v>2024</v>
      </c>
      <c r="C4604" s="190" t="str">
        <f t="shared" si="252"/>
        <v>Apr-2024</v>
      </c>
      <c r="D4604" s="2">
        <v>45412</v>
      </c>
      <c r="E4604" t="s">
        <v>1037</v>
      </c>
      <c r="F4604" t="s">
        <v>1038</v>
      </c>
      <c r="G4604" t="s">
        <v>1039</v>
      </c>
      <c r="H4604" t="s">
        <v>669</v>
      </c>
      <c r="I4604" t="s">
        <v>1050</v>
      </c>
      <c r="J4604" t="s">
        <v>1051</v>
      </c>
      <c r="K4604" t="s">
        <v>1052</v>
      </c>
      <c r="L4604" t="s">
        <v>1053</v>
      </c>
      <c r="M4604" t="s">
        <v>1054</v>
      </c>
      <c r="N4604" t="s">
        <v>1528</v>
      </c>
      <c r="O4604">
        <v>40</v>
      </c>
    </row>
    <row r="4605" spans="1:15" x14ac:dyDescent="0.35">
      <c r="A4605" s="189" t="str">
        <f t="shared" si="250"/>
        <v>Apr</v>
      </c>
      <c r="B4605" s="190" t="str">
        <f t="shared" si="251"/>
        <v>2024</v>
      </c>
      <c r="C4605" s="190" t="str">
        <f t="shared" si="252"/>
        <v>Apr-2024</v>
      </c>
      <c r="D4605" s="2">
        <v>45412</v>
      </c>
      <c r="E4605" t="s">
        <v>1037</v>
      </c>
      <c r="F4605" t="s">
        <v>1038</v>
      </c>
      <c r="G4605" t="s">
        <v>1039</v>
      </c>
      <c r="H4605" t="s">
        <v>669</v>
      </c>
      <c r="I4605" t="s">
        <v>1050</v>
      </c>
      <c r="J4605" t="s">
        <v>1051</v>
      </c>
      <c r="K4605" t="s">
        <v>1052</v>
      </c>
      <c r="L4605" t="s">
        <v>1053</v>
      </c>
      <c r="M4605" t="s">
        <v>1054</v>
      </c>
      <c r="N4605" t="s">
        <v>1529</v>
      </c>
      <c r="O4605">
        <v>30</v>
      </c>
    </row>
    <row r="4606" spans="1:15" x14ac:dyDescent="0.35">
      <c r="A4606" s="189" t="str">
        <f t="shared" si="250"/>
        <v>Apr</v>
      </c>
      <c r="B4606" s="190" t="str">
        <f t="shared" si="251"/>
        <v>2024</v>
      </c>
      <c r="C4606" s="190" t="str">
        <f t="shared" si="252"/>
        <v>Apr-2024</v>
      </c>
      <c r="D4606" s="2">
        <v>45412</v>
      </c>
      <c r="E4606" t="s">
        <v>1037</v>
      </c>
      <c r="F4606" t="s">
        <v>1038</v>
      </c>
      <c r="G4606" t="s">
        <v>1039</v>
      </c>
      <c r="H4606" t="s">
        <v>669</v>
      </c>
      <c r="I4606" t="s">
        <v>1050</v>
      </c>
      <c r="J4606" t="s">
        <v>1051</v>
      </c>
      <c r="K4606" t="s">
        <v>1052</v>
      </c>
      <c r="L4606" t="s">
        <v>1053</v>
      </c>
      <c r="M4606" t="s">
        <v>1054</v>
      </c>
      <c r="N4606" t="s">
        <v>919</v>
      </c>
      <c r="O4606">
        <v>465</v>
      </c>
    </row>
    <row r="4607" spans="1:15" x14ac:dyDescent="0.35">
      <c r="A4607" s="189" t="str">
        <f t="shared" si="250"/>
        <v>Apr</v>
      </c>
      <c r="B4607" s="190" t="str">
        <f t="shared" si="251"/>
        <v>2024</v>
      </c>
      <c r="C4607" s="190" t="str">
        <f t="shared" si="252"/>
        <v>Apr-2024</v>
      </c>
      <c r="D4607" s="2">
        <v>45412</v>
      </c>
      <c r="E4607" t="s">
        <v>1037</v>
      </c>
      <c r="F4607" t="s">
        <v>1038</v>
      </c>
      <c r="G4607" t="s">
        <v>1039</v>
      </c>
      <c r="H4607" t="s">
        <v>669</v>
      </c>
      <c r="I4607" t="s">
        <v>1050</v>
      </c>
      <c r="J4607" t="s">
        <v>1051</v>
      </c>
      <c r="K4607" t="s">
        <v>1052</v>
      </c>
      <c r="L4607" t="s">
        <v>1053</v>
      </c>
      <c r="M4607" t="s">
        <v>1054</v>
      </c>
      <c r="N4607" t="s">
        <v>920</v>
      </c>
      <c r="O4607">
        <v>4925</v>
      </c>
    </row>
    <row r="4608" spans="1:15" x14ac:dyDescent="0.35">
      <c r="A4608" s="189" t="str">
        <f t="shared" si="250"/>
        <v>Apr</v>
      </c>
      <c r="B4608" s="190" t="str">
        <f t="shared" si="251"/>
        <v>2024</v>
      </c>
      <c r="C4608" s="190" t="str">
        <f t="shared" si="252"/>
        <v>Apr-2024</v>
      </c>
      <c r="D4608" s="2">
        <v>45412</v>
      </c>
      <c r="E4608" t="s">
        <v>1037</v>
      </c>
      <c r="F4608" t="s">
        <v>1038</v>
      </c>
      <c r="G4608" t="s">
        <v>1039</v>
      </c>
      <c r="H4608" t="s">
        <v>669</v>
      </c>
      <c r="I4608" t="s">
        <v>1050</v>
      </c>
      <c r="J4608" t="s">
        <v>1051</v>
      </c>
      <c r="K4608" t="s">
        <v>1052</v>
      </c>
      <c r="L4608" t="s">
        <v>1053</v>
      </c>
      <c r="M4608" t="s">
        <v>1054</v>
      </c>
      <c r="N4608" t="s">
        <v>922</v>
      </c>
      <c r="O4608">
        <v>1625</v>
      </c>
    </row>
    <row r="4609" spans="1:15" x14ac:dyDescent="0.35">
      <c r="A4609" s="189" t="str">
        <f t="shared" si="250"/>
        <v>Apr</v>
      </c>
      <c r="B4609" s="190" t="str">
        <f t="shared" si="251"/>
        <v>2024</v>
      </c>
      <c r="C4609" s="190" t="str">
        <f t="shared" si="252"/>
        <v>Apr-2024</v>
      </c>
      <c r="D4609" s="2">
        <v>45412</v>
      </c>
      <c r="E4609" t="s">
        <v>1037</v>
      </c>
      <c r="F4609" t="s">
        <v>1038</v>
      </c>
      <c r="G4609" t="s">
        <v>1039</v>
      </c>
      <c r="H4609" t="s">
        <v>669</v>
      </c>
      <c r="I4609" t="s">
        <v>1050</v>
      </c>
      <c r="J4609" t="s">
        <v>1051</v>
      </c>
      <c r="K4609" t="s">
        <v>1052</v>
      </c>
      <c r="L4609" t="s">
        <v>1053</v>
      </c>
      <c r="M4609" t="s">
        <v>1054</v>
      </c>
      <c r="N4609" t="s">
        <v>921</v>
      </c>
      <c r="O4609">
        <v>3385</v>
      </c>
    </row>
    <row r="4610" spans="1:15" x14ac:dyDescent="0.35">
      <c r="A4610" s="189" t="str">
        <f t="shared" si="250"/>
        <v>Apr</v>
      </c>
      <c r="B4610" s="190" t="str">
        <f t="shared" si="251"/>
        <v>2024</v>
      </c>
      <c r="C4610" s="190" t="str">
        <f t="shared" si="252"/>
        <v>Apr-2024</v>
      </c>
      <c r="D4610" s="2">
        <v>45412</v>
      </c>
      <c r="E4610" t="s">
        <v>1037</v>
      </c>
      <c r="F4610" t="s">
        <v>1038</v>
      </c>
      <c r="G4610" t="s">
        <v>1039</v>
      </c>
      <c r="H4610" t="s">
        <v>672</v>
      </c>
      <c r="I4610" t="s">
        <v>1055</v>
      </c>
      <c r="J4610" t="s">
        <v>1056</v>
      </c>
      <c r="K4610" t="s">
        <v>1057</v>
      </c>
      <c r="L4610" t="s">
        <v>1058</v>
      </c>
      <c r="M4610" t="s">
        <v>1059</v>
      </c>
      <c r="N4610" t="s">
        <v>1528</v>
      </c>
      <c r="O4610">
        <v>40</v>
      </c>
    </row>
    <row r="4611" spans="1:15" x14ac:dyDescent="0.35">
      <c r="A4611" s="189" t="str">
        <f t="shared" ref="A4611:A4674" si="253">TEXT(D4611,"mmm")</f>
        <v>Apr</v>
      </c>
      <c r="B4611" s="190" t="str">
        <f t="shared" ref="B4611:B4674" si="254">TEXT(D4611,"yyyy")</f>
        <v>2024</v>
      </c>
      <c r="C4611" s="190" t="str">
        <f t="shared" ref="C4611:C4674" si="255">_xlfn.CONCAT(A4611&amp;"-"&amp;B4611)</f>
        <v>Apr-2024</v>
      </c>
      <c r="D4611" s="2">
        <v>45412</v>
      </c>
      <c r="E4611" t="s">
        <v>1037</v>
      </c>
      <c r="F4611" t="s">
        <v>1038</v>
      </c>
      <c r="G4611" t="s">
        <v>1039</v>
      </c>
      <c r="H4611" t="s">
        <v>672</v>
      </c>
      <c r="I4611" t="s">
        <v>1055</v>
      </c>
      <c r="J4611" t="s">
        <v>1056</v>
      </c>
      <c r="K4611" t="s">
        <v>1057</v>
      </c>
      <c r="L4611" t="s">
        <v>1058</v>
      </c>
      <c r="M4611" t="s">
        <v>1059</v>
      </c>
      <c r="N4611" t="s">
        <v>1529</v>
      </c>
      <c r="O4611">
        <v>15</v>
      </c>
    </row>
    <row r="4612" spans="1:15" x14ac:dyDescent="0.35">
      <c r="A4612" s="189" t="str">
        <f t="shared" si="253"/>
        <v>Apr</v>
      </c>
      <c r="B4612" s="190" t="str">
        <f t="shared" si="254"/>
        <v>2024</v>
      </c>
      <c r="C4612" s="190" t="str">
        <f t="shared" si="255"/>
        <v>Apr-2024</v>
      </c>
      <c r="D4612" s="2">
        <v>45412</v>
      </c>
      <c r="E4612" t="s">
        <v>1037</v>
      </c>
      <c r="F4612" t="s">
        <v>1038</v>
      </c>
      <c r="G4612" t="s">
        <v>1039</v>
      </c>
      <c r="H4612" t="s">
        <v>672</v>
      </c>
      <c r="I4612" t="s">
        <v>1055</v>
      </c>
      <c r="J4612" t="s">
        <v>1056</v>
      </c>
      <c r="K4612" t="s">
        <v>1057</v>
      </c>
      <c r="L4612" t="s">
        <v>1058</v>
      </c>
      <c r="M4612" t="s">
        <v>1059</v>
      </c>
      <c r="N4612" t="s">
        <v>919</v>
      </c>
      <c r="O4612">
        <v>125</v>
      </c>
    </row>
    <row r="4613" spans="1:15" x14ac:dyDescent="0.35">
      <c r="A4613" s="189" t="str">
        <f t="shared" si="253"/>
        <v>Apr</v>
      </c>
      <c r="B4613" s="190" t="str">
        <f t="shared" si="254"/>
        <v>2024</v>
      </c>
      <c r="C4613" s="190" t="str">
        <f t="shared" si="255"/>
        <v>Apr-2024</v>
      </c>
      <c r="D4613" s="2">
        <v>45412</v>
      </c>
      <c r="E4613" t="s">
        <v>1037</v>
      </c>
      <c r="F4613" t="s">
        <v>1038</v>
      </c>
      <c r="G4613" t="s">
        <v>1039</v>
      </c>
      <c r="H4613" t="s">
        <v>672</v>
      </c>
      <c r="I4613" t="s">
        <v>1055</v>
      </c>
      <c r="J4613" t="s">
        <v>1056</v>
      </c>
      <c r="K4613" t="s">
        <v>1057</v>
      </c>
      <c r="L4613" t="s">
        <v>1058</v>
      </c>
      <c r="M4613" t="s">
        <v>1059</v>
      </c>
      <c r="N4613" t="s">
        <v>920</v>
      </c>
      <c r="O4613">
        <v>3515</v>
      </c>
    </row>
    <row r="4614" spans="1:15" x14ac:dyDescent="0.35">
      <c r="A4614" s="189" t="str">
        <f t="shared" si="253"/>
        <v>Apr</v>
      </c>
      <c r="B4614" s="190" t="str">
        <f t="shared" si="254"/>
        <v>2024</v>
      </c>
      <c r="C4614" s="190" t="str">
        <f t="shared" si="255"/>
        <v>Apr-2024</v>
      </c>
      <c r="D4614" s="2">
        <v>45412</v>
      </c>
      <c r="E4614" t="s">
        <v>1037</v>
      </c>
      <c r="F4614" t="s">
        <v>1038</v>
      </c>
      <c r="G4614" t="s">
        <v>1039</v>
      </c>
      <c r="H4614" t="s">
        <v>672</v>
      </c>
      <c r="I4614" t="s">
        <v>1055</v>
      </c>
      <c r="J4614" t="s">
        <v>1056</v>
      </c>
      <c r="K4614" t="s">
        <v>1057</v>
      </c>
      <c r="L4614" t="s">
        <v>1058</v>
      </c>
      <c r="M4614" t="s">
        <v>1059</v>
      </c>
      <c r="N4614" t="s">
        <v>922</v>
      </c>
      <c r="O4614">
        <v>1645</v>
      </c>
    </row>
    <row r="4615" spans="1:15" x14ac:dyDescent="0.35">
      <c r="A4615" s="189" t="str">
        <f t="shared" si="253"/>
        <v>Apr</v>
      </c>
      <c r="B4615" s="190" t="str">
        <f t="shared" si="254"/>
        <v>2024</v>
      </c>
      <c r="C4615" s="190" t="str">
        <f t="shared" si="255"/>
        <v>Apr-2024</v>
      </c>
      <c r="D4615" s="2">
        <v>45412</v>
      </c>
      <c r="E4615" t="s">
        <v>1037</v>
      </c>
      <c r="F4615" t="s">
        <v>1038</v>
      </c>
      <c r="G4615" t="s">
        <v>1039</v>
      </c>
      <c r="H4615" t="s">
        <v>672</v>
      </c>
      <c r="I4615" t="s">
        <v>1055</v>
      </c>
      <c r="J4615" t="s">
        <v>1056</v>
      </c>
      <c r="K4615" t="s">
        <v>1057</v>
      </c>
      <c r="L4615" t="s">
        <v>1058</v>
      </c>
      <c r="M4615" t="s">
        <v>1059</v>
      </c>
      <c r="N4615" t="s">
        <v>921</v>
      </c>
      <c r="O4615">
        <v>3165</v>
      </c>
    </row>
    <row r="4616" spans="1:15" x14ac:dyDescent="0.35">
      <c r="A4616" s="189" t="str">
        <f t="shared" si="253"/>
        <v>Apr</v>
      </c>
      <c r="B4616" s="190" t="str">
        <f t="shared" si="254"/>
        <v>2024</v>
      </c>
      <c r="C4616" s="190" t="str">
        <f t="shared" si="255"/>
        <v>Apr-2024</v>
      </c>
      <c r="D4616" s="2">
        <v>45412</v>
      </c>
      <c r="E4616" t="s">
        <v>1037</v>
      </c>
      <c r="F4616" t="s">
        <v>1038</v>
      </c>
      <c r="G4616" t="s">
        <v>1039</v>
      </c>
      <c r="H4616" t="s">
        <v>673</v>
      </c>
      <c r="I4616" t="s">
        <v>1060</v>
      </c>
      <c r="J4616" t="s">
        <v>1061</v>
      </c>
      <c r="K4616" t="s">
        <v>1062</v>
      </c>
      <c r="L4616" t="s">
        <v>1063</v>
      </c>
      <c r="M4616" t="s">
        <v>1064</v>
      </c>
      <c r="N4616" t="s">
        <v>1528</v>
      </c>
      <c r="O4616">
        <v>30</v>
      </c>
    </row>
    <row r="4617" spans="1:15" x14ac:dyDescent="0.35">
      <c r="A4617" s="189" t="str">
        <f t="shared" si="253"/>
        <v>Apr</v>
      </c>
      <c r="B4617" s="190" t="str">
        <f t="shared" si="254"/>
        <v>2024</v>
      </c>
      <c r="C4617" s="190" t="str">
        <f t="shared" si="255"/>
        <v>Apr-2024</v>
      </c>
      <c r="D4617" s="2">
        <v>45412</v>
      </c>
      <c r="E4617" t="s">
        <v>1037</v>
      </c>
      <c r="F4617" t="s">
        <v>1038</v>
      </c>
      <c r="G4617" t="s">
        <v>1039</v>
      </c>
      <c r="H4617" t="s">
        <v>673</v>
      </c>
      <c r="I4617" t="s">
        <v>1060</v>
      </c>
      <c r="J4617" t="s">
        <v>1061</v>
      </c>
      <c r="K4617" t="s">
        <v>1062</v>
      </c>
      <c r="L4617" t="s">
        <v>1063</v>
      </c>
      <c r="M4617" t="s">
        <v>1064</v>
      </c>
      <c r="N4617" t="s">
        <v>1529</v>
      </c>
      <c r="O4617" t="s">
        <v>958</v>
      </c>
    </row>
    <row r="4618" spans="1:15" x14ac:dyDescent="0.35">
      <c r="A4618" s="189" t="str">
        <f t="shared" si="253"/>
        <v>Apr</v>
      </c>
      <c r="B4618" s="190" t="str">
        <f t="shared" si="254"/>
        <v>2024</v>
      </c>
      <c r="C4618" s="190" t="str">
        <f t="shared" si="255"/>
        <v>Apr-2024</v>
      </c>
      <c r="D4618" s="2">
        <v>45412</v>
      </c>
      <c r="E4618" t="s">
        <v>1037</v>
      </c>
      <c r="F4618" t="s">
        <v>1038</v>
      </c>
      <c r="G4618" t="s">
        <v>1039</v>
      </c>
      <c r="H4618" t="s">
        <v>673</v>
      </c>
      <c r="I4618" t="s">
        <v>1060</v>
      </c>
      <c r="J4618" t="s">
        <v>1061</v>
      </c>
      <c r="K4618" t="s">
        <v>1062</v>
      </c>
      <c r="L4618" t="s">
        <v>1063</v>
      </c>
      <c r="M4618" t="s">
        <v>1064</v>
      </c>
      <c r="N4618" t="s">
        <v>919</v>
      </c>
      <c r="O4618">
        <v>80</v>
      </c>
    </row>
    <row r="4619" spans="1:15" x14ac:dyDescent="0.35">
      <c r="A4619" s="189" t="str">
        <f t="shared" si="253"/>
        <v>Apr</v>
      </c>
      <c r="B4619" s="190" t="str">
        <f t="shared" si="254"/>
        <v>2024</v>
      </c>
      <c r="C4619" s="190" t="str">
        <f t="shared" si="255"/>
        <v>Apr-2024</v>
      </c>
      <c r="D4619" s="2">
        <v>45412</v>
      </c>
      <c r="E4619" t="s">
        <v>1037</v>
      </c>
      <c r="F4619" t="s">
        <v>1038</v>
      </c>
      <c r="G4619" t="s">
        <v>1039</v>
      </c>
      <c r="H4619" t="s">
        <v>673</v>
      </c>
      <c r="I4619" t="s">
        <v>1060</v>
      </c>
      <c r="J4619" t="s">
        <v>1061</v>
      </c>
      <c r="K4619" t="s">
        <v>1062</v>
      </c>
      <c r="L4619" t="s">
        <v>1063</v>
      </c>
      <c r="M4619" t="s">
        <v>1064</v>
      </c>
      <c r="N4619" t="s">
        <v>920</v>
      </c>
      <c r="O4619">
        <v>1505</v>
      </c>
    </row>
    <row r="4620" spans="1:15" x14ac:dyDescent="0.35">
      <c r="A4620" s="189" t="str">
        <f t="shared" si="253"/>
        <v>Apr</v>
      </c>
      <c r="B4620" s="190" t="str">
        <f t="shared" si="254"/>
        <v>2024</v>
      </c>
      <c r="C4620" s="190" t="str">
        <f t="shared" si="255"/>
        <v>Apr-2024</v>
      </c>
      <c r="D4620" s="2">
        <v>45412</v>
      </c>
      <c r="E4620" t="s">
        <v>1037</v>
      </c>
      <c r="F4620" t="s">
        <v>1038</v>
      </c>
      <c r="G4620" t="s">
        <v>1039</v>
      </c>
      <c r="H4620" t="s">
        <v>673</v>
      </c>
      <c r="I4620" t="s">
        <v>1060</v>
      </c>
      <c r="J4620" t="s">
        <v>1061</v>
      </c>
      <c r="K4620" t="s">
        <v>1062</v>
      </c>
      <c r="L4620" t="s">
        <v>1063</v>
      </c>
      <c r="M4620" t="s">
        <v>1064</v>
      </c>
      <c r="N4620" t="s">
        <v>922</v>
      </c>
      <c r="O4620">
        <v>740</v>
      </c>
    </row>
    <row r="4621" spans="1:15" x14ac:dyDescent="0.35">
      <c r="A4621" s="189" t="str">
        <f t="shared" si="253"/>
        <v>Apr</v>
      </c>
      <c r="B4621" s="190" t="str">
        <f t="shared" si="254"/>
        <v>2024</v>
      </c>
      <c r="C4621" s="190" t="str">
        <f t="shared" si="255"/>
        <v>Apr-2024</v>
      </c>
      <c r="D4621" s="2">
        <v>45412</v>
      </c>
      <c r="E4621" t="s">
        <v>1037</v>
      </c>
      <c r="F4621" t="s">
        <v>1038</v>
      </c>
      <c r="G4621" t="s">
        <v>1039</v>
      </c>
      <c r="H4621" t="s">
        <v>673</v>
      </c>
      <c r="I4621" t="s">
        <v>1060</v>
      </c>
      <c r="J4621" t="s">
        <v>1061</v>
      </c>
      <c r="K4621" t="s">
        <v>1062</v>
      </c>
      <c r="L4621" t="s">
        <v>1063</v>
      </c>
      <c r="M4621" t="s">
        <v>1064</v>
      </c>
      <c r="N4621" t="s">
        <v>921</v>
      </c>
      <c r="O4621">
        <v>1055</v>
      </c>
    </row>
    <row r="4622" spans="1:15" x14ac:dyDescent="0.35">
      <c r="A4622" s="189" t="str">
        <f t="shared" si="253"/>
        <v>Apr</v>
      </c>
      <c r="B4622" s="190" t="str">
        <f t="shared" si="254"/>
        <v>2024</v>
      </c>
      <c r="C4622" s="190" t="str">
        <f t="shared" si="255"/>
        <v>Apr-2024</v>
      </c>
      <c r="D4622" s="2">
        <v>45412</v>
      </c>
      <c r="E4622" t="s">
        <v>1037</v>
      </c>
      <c r="F4622" t="s">
        <v>1038</v>
      </c>
      <c r="G4622" t="s">
        <v>1039</v>
      </c>
      <c r="H4622" t="s">
        <v>673</v>
      </c>
      <c r="I4622" t="s">
        <v>1060</v>
      </c>
      <c r="J4622" t="s">
        <v>1061</v>
      </c>
      <c r="K4622" t="s">
        <v>1065</v>
      </c>
      <c r="L4622" t="s">
        <v>1066</v>
      </c>
      <c r="M4622" t="s">
        <v>1067</v>
      </c>
      <c r="N4622" t="s">
        <v>1528</v>
      </c>
      <c r="O4622">
        <v>55</v>
      </c>
    </row>
    <row r="4623" spans="1:15" x14ac:dyDescent="0.35">
      <c r="A4623" s="189" t="str">
        <f t="shared" si="253"/>
        <v>Apr</v>
      </c>
      <c r="B4623" s="190" t="str">
        <f t="shared" si="254"/>
        <v>2024</v>
      </c>
      <c r="C4623" s="190" t="str">
        <f t="shared" si="255"/>
        <v>Apr-2024</v>
      </c>
      <c r="D4623" s="2">
        <v>45412</v>
      </c>
      <c r="E4623" t="s">
        <v>1037</v>
      </c>
      <c r="F4623" t="s">
        <v>1038</v>
      </c>
      <c r="G4623" t="s">
        <v>1039</v>
      </c>
      <c r="H4623" t="s">
        <v>673</v>
      </c>
      <c r="I4623" t="s">
        <v>1060</v>
      </c>
      <c r="J4623" t="s">
        <v>1061</v>
      </c>
      <c r="K4623" t="s">
        <v>1065</v>
      </c>
      <c r="L4623" t="s">
        <v>1066</v>
      </c>
      <c r="M4623" t="s">
        <v>1067</v>
      </c>
      <c r="N4623" t="s">
        <v>1529</v>
      </c>
      <c r="O4623">
        <v>15</v>
      </c>
    </row>
    <row r="4624" spans="1:15" x14ac:dyDescent="0.35">
      <c r="A4624" s="189" t="str">
        <f t="shared" si="253"/>
        <v>Apr</v>
      </c>
      <c r="B4624" s="190" t="str">
        <f t="shared" si="254"/>
        <v>2024</v>
      </c>
      <c r="C4624" s="190" t="str">
        <f t="shared" si="255"/>
        <v>Apr-2024</v>
      </c>
      <c r="D4624" s="2">
        <v>45412</v>
      </c>
      <c r="E4624" t="s">
        <v>1037</v>
      </c>
      <c r="F4624" t="s">
        <v>1038</v>
      </c>
      <c r="G4624" t="s">
        <v>1039</v>
      </c>
      <c r="H4624" t="s">
        <v>673</v>
      </c>
      <c r="I4624" t="s">
        <v>1060</v>
      </c>
      <c r="J4624" t="s">
        <v>1061</v>
      </c>
      <c r="K4624" t="s">
        <v>1065</v>
      </c>
      <c r="L4624" t="s">
        <v>1066</v>
      </c>
      <c r="M4624" t="s">
        <v>1067</v>
      </c>
      <c r="N4624" t="s">
        <v>919</v>
      </c>
      <c r="O4624">
        <v>25</v>
      </c>
    </row>
    <row r="4625" spans="1:15" x14ac:dyDescent="0.35">
      <c r="A4625" s="189" t="str">
        <f t="shared" si="253"/>
        <v>Apr</v>
      </c>
      <c r="B4625" s="190" t="str">
        <f t="shared" si="254"/>
        <v>2024</v>
      </c>
      <c r="C4625" s="190" t="str">
        <f t="shared" si="255"/>
        <v>Apr-2024</v>
      </c>
      <c r="D4625" s="2">
        <v>45412</v>
      </c>
      <c r="E4625" t="s">
        <v>1037</v>
      </c>
      <c r="F4625" t="s">
        <v>1038</v>
      </c>
      <c r="G4625" t="s">
        <v>1039</v>
      </c>
      <c r="H4625" t="s">
        <v>673</v>
      </c>
      <c r="I4625" t="s">
        <v>1060</v>
      </c>
      <c r="J4625" t="s">
        <v>1061</v>
      </c>
      <c r="K4625" t="s">
        <v>1065</v>
      </c>
      <c r="L4625" t="s">
        <v>1066</v>
      </c>
      <c r="M4625" t="s">
        <v>1067</v>
      </c>
      <c r="N4625" t="s">
        <v>920</v>
      </c>
      <c r="O4625">
        <v>840</v>
      </c>
    </row>
    <row r="4626" spans="1:15" x14ac:dyDescent="0.35">
      <c r="A4626" s="189" t="str">
        <f t="shared" si="253"/>
        <v>Apr</v>
      </c>
      <c r="B4626" s="190" t="str">
        <f t="shared" si="254"/>
        <v>2024</v>
      </c>
      <c r="C4626" s="190" t="str">
        <f t="shared" si="255"/>
        <v>Apr-2024</v>
      </c>
      <c r="D4626" s="2">
        <v>45412</v>
      </c>
      <c r="E4626" t="s">
        <v>1037</v>
      </c>
      <c r="F4626" t="s">
        <v>1038</v>
      </c>
      <c r="G4626" t="s">
        <v>1039</v>
      </c>
      <c r="H4626" t="s">
        <v>673</v>
      </c>
      <c r="I4626" t="s">
        <v>1060</v>
      </c>
      <c r="J4626" t="s">
        <v>1061</v>
      </c>
      <c r="K4626" t="s">
        <v>1065</v>
      </c>
      <c r="L4626" t="s">
        <v>1066</v>
      </c>
      <c r="M4626" t="s">
        <v>1067</v>
      </c>
      <c r="N4626" t="s">
        <v>922</v>
      </c>
      <c r="O4626">
        <v>700</v>
      </c>
    </row>
    <row r="4627" spans="1:15" x14ac:dyDescent="0.35">
      <c r="A4627" s="189" t="str">
        <f t="shared" si="253"/>
        <v>Apr</v>
      </c>
      <c r="B4627" s="190" t="str">
        <f t="shared" si="254"/>
        <v>2024</v>
      </c>
      <c r="C4627" s="190" t="str">
        <f t="shared" si="255"/>
        <v>Apr-2024</v>
      </c>
      <c r="D4627" s="2">
        <v>45412</v>
      </c>
      <c r="E4627" t="s">
        <v>1037</v>
      </c>
      <c r="F4627" t="s">
        <v>1038</v>
      </c>
      <c r="G4627" t="s">
        <v>1039</v>
      </c>
      <c r="H4627" t="s">
        <v>673</v>
      </c>
      <c r="I4627" t="s">
        <v>1060</v>
      </c>
      <c r="J4627" t="s">
        <v>1061</v>
      </c>
      <c r="K4627" t="s">
        <v>1065</v>
      </c>
      <c r="L4627" t="s">
        <v>1066</v>
      </c>
      <c r="M4627" t="s">
        <v>1067</v>
      </c>
      <c r="N4627" t="s">
        <v>921</v>
      </c>
      <c r="O4627">
        <v>770</v>
      </c>
    </row>
    <row r="4628" spans="1:15" x14ac:dyDescent="0.35">
      <c r="A4628" s="189" t="str">
        <f t="shared" si="253"/>
        <v>Apr</v>
      </c>
      <c r="B4628" s="190" t="str">
        <f t="shared" si="254"/>
        <v>2024</v>
      </c>
      <c r="C4628" s="190" t="str">
        <f t="shared" si="255"/>
        <v>Apr-2024</v>
      </c>
      <c r="D4628" s="2">
        <v>45412</v>
      </c>
      <c r="E4628" t="s">
        <v>1037</v>
      </c>
      <c r="F4628" t="s">
        <v>1038</v>
      </c>
      <c r="G4628" t="s">
        <v>1039</v>
      </c>
      <c r="H4628" t="s">
        <v>673</v>
      </c>
      <c r="I4628" t="s">
        <v>1060</v>
      </c>
      <c r="J4628" t="s">
        <v>1061</v>
      </c>
      <c r="K4628" t="s">
        <v>1068</v>
      </c>
      <c r="L4628" t="s">
        <v>1069</v>
      </c>
      <c r="M4628" t="s">
        <v>1070</v>
      </c>
      <c r="N4628" t="s">
        <v>1528</v>
      </c>
      <c r="O4628">
        <v>65</v>
      </c>
    </row>
    <row r="4629" spans="1:15" x14ac:dyDescent="0.35">
      <c r="A4629" s="189" t="str">
        <f t="shared" si="253"/>
        <v>Apr</v>
      </c>
      <c r="B4629" s="190" t="str">
        <f t="shared" si="254"/>
        <v>2024</v>
      </c>
      <c r="C4629" s="190" t="str">
        <f t="shared" si="255"/>
        <v>Apr-2024</v>
      </c>
      <c r="D4629" s="2">
        <v>45412</v>
      </c>
      <c r="E4629" t="s">
        <v>1037</v>
      </c>
      <c r="F4629" t="s">
        <v>1038</v>
      </c>
      <c r="G4629" t="s">
        <v>1039</v>
      </c>
      <c r="H4629" t="s">
        <v>673</v>
      </c>
      <c r="I4629" t="s">
        <v>1060</v>
      </c>
      <c r="J4629" t="s">
        <v>1061</v>
      </c>
      <c r="K4629" t="s">
        <v>1068</v>
      </c>
      <c r="L4629" t="s">
        <v>1069</v>
      </c>
      <c r="M4629" t="s">
        <v>1070</v>
      </c>
      <c r="N4629" t="s">
        <v>1529</v>
      </c>
      <c r="O4629" t="s">
        <v>958</v>
      </c>
    </row>
    <row r="4630" spans="1:15" x14ac:dyDescent="0.35">
      <c r="A4630" s="189" t="str">
        <f t="shared" si="253"/>
        <v>Apr</v>
      </c>
      <c r="B4630" s="190" t="str">
        <f t="shared" si="254"/>
        <v>2024</v>
      </c>
      <c r="C4630" s="190" t="str">
        <f t="shared" si="255"/>
        <v>Apr-2024</v>
      </c>
      <c r="D4630" s="2">
        <v>45412</v>
      </c>
      <c r="E4630" t="s">
        <v>1037</v>
      </c>
      <c r="F4630" t="s">
        <v>1038</v>
      </c>
      <c r="G4630" t="s">
        <v>1039</v>
      </c>
      <c r="H4630" t="s">
        <v>673</v>
      </c>
      <c r="I4630" t="s">
        <v>1060</v>
      </c>
      <c r="J4630" t="s">
        <v>1061</v>
      </c>
      <c r="K4630" t="s">
        <v>1068</v>
      </c>
      <c r="L4630" t="s">
        <v>1069</v>
      </c>
      <c r="M4630" t="s">
        <v>1070</v>
      </c>
      <c r="N4630" t="s">
        <v>919</v>
      </c>
      <c r="O4630">
        <v>45</v>
      </c>
    </row>
    <row r="4631" spans="1:15" x14ac:dyDescent="0.35">
      <c r="A4631" s="189" t="str">
        <f t="shared" si="253"/>
        <v>Apr</v>
      </c>
      <c r="B4631" s="190" t="str">
        <f t="shared" si="254"/>
        <v>2024</v>
      </c>
      <c r="C4631" s="190" t="str">
        <f t="shared" si="255"/>
        <v>Apr-2024</v>
      </c>
      <c r="D4631" s="2">
        <v>45412</v>
      </c>
      <c r="E4631" t="s">
        <v>1037</v>
      </c>
      <c r="F4631" t="s">
        <v>1038</v>
      </c>
      <c r="G4631" t="s">
        <v>1039</v>
      </c>
      <c r="H4631" t="s">
        <v>673</v>
      </c>
      <c r="I4631" t="s">
        <v>1060</v>
      </c>
      <c r="J4631" t="s">
        <v>1061</v>
      </c>
      <c r="K4631" t="s">
        <v>1068</v>
      </c>
      <c r="L4631" t="s">
        <v>1069</v>
      </c>
      <c r="M4631" t="s">
        <v>1070</v>
      </c>
      <c r="N4631" t="s">
        <v>920</v>
      </c>
      <c r="O4631">
        <v>1610</v>
      </c>
    </row>
    <row r="4632" spans="1:15" x14ac:dyDescent="0.35">
      <c r="A4632" s="189" t="str">
        <f t="shared" si="253"/>
        <v>Apr</v>
      </c>
      <c r="B4632" s="190" t="str">
        <f t="shared" si="254"/>
        <v>2024</v>
      </c>
      <c r="C4632" s="190" t="str">
        <f t="shared" si="255"/>
        <v>Apr-2024</v>
      </c>
      <c r="D4632" s="2">
        <v>45412</v>
      </c>
      <c r="E4632" t="s">
        <v>1037</v>
      </c>
      <c r="F4632" t="s">
        <v>1038</v>
      </c>
      <c r="G4632" t="s">
        <v>1039</v>
      </c>
      <c r="H4632" t="s">
        <v>673</v>
      </c>
      <c r="I4632" t="s">
        <v>1060</v>
      </c>
      <c r="J4632" t="s">
        <v>1061</v>
      </c>
      <c r="K4632" t="s">
        <v>1068</v>
      </c>
      <c r="L4632" t="s">
        <v>1069</v>
      </c>
      <c r="M4632" t="s">
        <v>1070</v>
      </c>
      <c r="N4632" t="s">
        <v>922</v>
      </c>
      <c r="O4632">
        <v>620</v>
      </c>
    </row>
    <row r="4633" spans="1:15" x14ac:dyDescent="0.35">
      <c r="A4633" s="189" t="str">
        <f t="shared" si="253"/>
        <v>Apr</v>
      </c>
      <c r="B4633" s="190" t="str">
        <f t="shared" si="254"/>
        <v>2024</v>
      </c>
      <c r="C4633" s="190" t="str">
        <f t="shared" si="255"/>
        <v>Apr-2024</v>
      </c>
      <c r="D4633" s="2">
        <v>45412</v>
      </c>
      <c r="E4633" t="s">
        <v>1037</v>
      </c>
      <c r="F4633" t="s">
        <v>1038</v>
      </c>
      <c r="G4633" t="s">
        <v>1039</v>
      </c>
      <c r="H4633" t="s">
        <v>673</v>
      </c>
      <c r="I4633" t="s">
        <v>1060</v>
      </c>
      <c r="J4633" t="s">
        <v>1061</v>
      </c>
      <c r="K4633" t="s">
        <v>1068</v>
      </c>
      <c r="L4633" t="s">
        <v>1069</v>
      </c>
      <c r="M4633" t="s">
        <v>1070</v>
      </c>
      <c r="N4633" t="s">
        <v>921</v>
      </c>
      <c r="O4633">
        <v>1025</v>
      </c>
    </row>
    <row r="4634" spans="1:15" x14ac:dyDescent="0.35">
      <c r="A4634" s="189" t="str">
        <f t="shared" si="253"/>
        <v>Apr</v>
      </c>
      <c r="B4634" s="190" t="str">
        <f t="shared" si="254"/>
        <v>2024</v>
      </c>
      <c r="C4634" s="190" t="str">
        <f t="shared" si="255"/>
        <v>Apr-2024</v>
      </c>
      <c r="D4634" s="2">
        <v>45412</v>
      </c>
      <c r="E4634" t="s">
        <v>1037</v>
      </c>
      <c r="F4634" t="s">
        <v>1038</v>
      </c>
      <c r="G4634" t="s">
        <v>1039</v>
      </c>
      <c r="H4634" t="s">
        <v>677</v>
      </c>
      <c r="I4634" t="s">
        <v>1071</v>
      </c>
      <c r="J4634" t="s">
        <v>1072</v>
      </c>
      <c r="K4634" t="s">
        <v>1073</v>
      </c>
      <c r="L4634" t="s">
        <v>1074</v>
      </c>
      <c r="M4634" t="s">
        <v>1075</v>
      </c>
      <c r="N4634" t="s">
        <v>1528</v>
      </c>
      <c r="O4634">
        <v>30</v>
      </c>
    </row>
    <row r="4635" spans="1:15" x14ac:dyDescent="0.35">
      <c r="A4635" s="189" t="str">
        <f t="shared" si="253"/>
        <v>Apr</v>
      </c>
      <c r="B4635" s="190" t="str">
        <f t="shared" si="254"/>
        <v>2024</v>
      </c>
      <c r="C4635" s="190" t="str">
        <f t="shared" si="255"/>
        <v>Apr-2024</v>
      </c>
      <c r="D4635" s="2">
        <v>45412</v>
      </c>
      <c r="E4635" t="s">
        <v>1037</v>
      </c>
      <c r="F4635" t="s">
        <v>1038</v>
      </c>
      <c r="G4635" t="s">
        <v>1039</v>
      </c>
      <c r="H4635" t="s">
        <v>677</v>
      </c>
      <c r="I4635" t="s">
        <v>1071</v>
      </c>
      <c r="J4635" t="s">
        <v>1072</v>
      </c>
      <c r="K4635" t="s">
        <v>1073</v>
      </c>
      <c r="L4635" t="s">
        <v>1074</v>
      </c>
      <c r="M4635" t="s">
        <v>1075</v>
      </c>
      <c r="N4635" t="s">
        <v>1529</v>
      </c>
      <c r="O4635" t="s">
        <v>958</v>
      </c>
    </row>
    <row r="4636" spans="1:15" x14ac:dyDescent="0.35">
      <c r="A4636" s="189" t="str">
        <f t="shared" si="253"/>
        <v>Apr</v>
      </c>
      <c r="B4636" s="190" t="str">
        <f t="shared" si="254"/>
        <v>2024</v>
      </c>
      <c r="C4636" s="190" t="str">
        <f t="shared" si="255"/>
        <v>Apr-2024</v>
      </c>
      <c r="D4636" s="2">
        <v>45412</v>
      </c>
      <c r="E4636" t="s">
        <v>1037</v>
      </c>
      <c r="F4636" t="s">
        <v>1038</v>
      </c>
      <c r="G4636" t="s">
        <v>1039</v>
      </c>
      <c r="H4636" t="s">
        <v>677</v>
      </c>
      <c r="I4636" t="s">
        <v>1071</v>
      </c>
      <c r="J4636" t="s">
        <v>1072</v>
      </c>
      <c r="K4636" t="s">
        <v>1073</v>
      </c>
      <c r="L4636" t="s">
        <v>1074</v>
      </c>
      <c r="M4636" t="s">
        <v>1075</v>
      </c>
      <c r="N4636" t="s">
        <v>919</v>
      </c>
      <c r="O4636">
        <v>150</v>
      </c>
    </row>
    <row r="4637" spans="1:15" x14ac:dyDescent="0.35">
      <c r="A4637" s="189" t="str">
        <f t="shared" si="253"/>
        <v>Apr</v>
      </c>
      <c r="B4637" s="190" t="str">
        <f t="shared" si="254"/>
        <v>2024</v>
      </c>
      <c r="C4637" s="190" t="str">
        <f t="shared" si="255"/>
        <v>Apr-2024</v>
      </c>
      <c r="D4637" s="2">
        <v>45412</v>
      </c>
      <c r="E4637" t="s">
        <v>1037</v>
      </c>
      <c r="F4637" t="s">
        <v>1038</v>
      </c>
      <c r="G4637" t="s">
        <v>1039</v>
      </c>
      <c r="H4637" t="s">
        <v>677</v>
      </c>
      <c r="I4637" t="s">
        <v>1071</v>
      </c>
      <c r="J4637" t="s">
        <v>1072</v>
      </c>
      <c r="K4637" t="s">
        <v>1073</v>
      </c>
      <c r="L4637" t="s">
        <v>1074</v>
      </c>
      <c r="M4637" t="s">
        <v>1075</v>
      </c>
      <c r="N4637" t="s">
        <v>920</v>
      </c>
      <c r="O4637">
        <v>715</v>
      </c>
    </row>
    <row r="4638" spans="1:15" x14ac:dyDescent="0.35">
      <c r="A4638" s="189" t="str">
        <f t="shared" si="253"/>
        <v>Apr</v>
      </c>
      <c r="B4638" s="190" t="str">
        <f t="shared" si="254"/>
        <v>2024</v>
      </c>
      <c r="C4638" s="190" t="str">
        <f t="shared" si="255"/>
        <v>Apr-2024</v>
      </c>
      <c r="D4638" s="2">
        <v>45412</v>
      </c>
      <c r="E4638" t="s">
        <v>1037</v>
      </c>
      <c r="F4638" t="s">
        <v>1038</v>
      </c>
      <c r="G4638" t="s">
        <v>1039</v>
      </c>
      <c r="H4638" t="s">
        <v>677</v>
      </c>
      <c r="I4638" t="s">
        <v>1071</v>
      </c>
      <c r="J4638" t="s">
        <v>1072</v>
      </c>
      <c r="K4638" t="s">
        <v>1073</v>
      </c>
      <c r="L4638" t="s">
        <v>1074</v>
      </c>
      <c r="M4638" t="s">
        <v>1075</v>
      </c>
      <c r="N4638" t="s">
        <v>922</v>
      </c>
      <c r="O4638">
        <v>65</v>
      </c>
    </row>
    <row r="4639" spans="1:15" x14ac:dyDescent="0.35">
      <c r="A4639" s="189" t="str">
        <f t="shared" si="253"/>
        <v>Apr</v>
      </c>
      <c r="B4639" s="190" t="str">
        <f t="shared" si="254"/>
        <v>2024</v>
      </c>
      <c r="C4639" s="190" t="str">
        <f t="shared" si="255"/>
        <v>Apr-2024</v>
      </c>
      <c r="D4639" s="2">
        <v>45412</v>
      </c>
      <c r="E4639" t="s">
        <v>1037</v>
      </c>
      <c r="F4639" t="s">
        <v>1038</v>
      </c>
      <c r="G4639" t="s">
        <v>1039</v>
      </c>
      <c r="H4639" t="s">
        <v>677</v>
      </c>
      <c r="I4639" t="s">
        <v>1071</v>
      </c>
      <c r="J4639" t="s">
        <v>1072</v>
      </c>
      <c r="K4639" t="s">
        <v>1073</v>
      </c>
      <c r="L4639" t="s">
        <v>1074</v>
      </c>
      <c r="M4639" t="s">
        <v>1075</v>
      </c>
      <c r="N4639" t="s">
        <v>921</v>
      </c>
      <c r="O4639">
        <v>485</v>
      </c>
    </row>
    <row r="4640" spans="1:15" x14ac:dyDescent="0.35">
      <c r="A4640" s="189" t="str">
        <f t="shared" si="253"/>
        <v>Apr</v>
      </c>
      <c r="B4640" s="190" t="str">
        <f t="shared" si="254"/>
        <v>2024</v>
      </c>
      <c r="C4640" s="190" t="str">
        <f t="shared" si="255"/>
        <v>Apr-2024</v>
      </c>
      <c r="D4640" s="2">
        <v>45412</v>
      </c>
      <c r="E4640" t="s">
        <v>1037</v>
      </c>
      <c r="F4640" t="s">
        <v>1038</v>
      </c>
      <c r="G4640" t="s">
        <v>1039</v>
      </c>
      <c r="H4640" t="s">
        <v>677</v>
      </c>
      <c r="I4640" t="s">
        <v>1071</v>
      </c>
      <c r="J4640" t="s">
        <v>1072</v>
      </c>
      <c r="K4640" t="s">
        <v>1076</v>
      </c>
      <c r="L4640" t="s">
        <v>1077</v>
      </c>
      <c r="M4640" t="s">
        <v>1078</v>
      </c>
      <c r="N4640" t="s">
        <v>1528</v>
      </c>
      <c r="O4640">
        <v>30</v>
      </c>
    </row>
    <row r="4641" spans="1:15" x14ac:dyDescent="0.35">
      <c r="A4641" s="189" t="str">
        <f t="shared" si="253"/>
        <v>Apr</v>
      </c>
      <c r="B4641" s="190" t="str">
        <f t="shared" si="254"/>
        <v>2024</v>
      </c>
      <c r="C4641" s="190" t="str">
        <f t="shared" si="255"/>
        <v>Apr-2024</v>
      </c>
      <c r="D4641" s="2">
        <v>45412</v>
      </c>
      <c r="E4641" t="s">
        <v>1037</v>
      </c>
      <c r="F4641" t="s">
        <v>1038</v>
      </c>
      <c r="G4641" t="s">
        <v>1039</v>
      </c>
      <c r="H4641" t="s">
        <v>677</v>
      </c>
      <c r="I4641" t="s">
        <v>1071</v>
      </c>
      <c r="J4641" t="s">
        <v>1072</v>
      </c>
      <c r="K4641" t="s">
        <v>1076</v>
      </c>
      <c r="L4641" t="s">
        <v>1077</v>
      </c>
      <c r="M4641" t="s">
        <v>1078</v>
      </c>
      <c r="N4641" t="s">
        <v>1529</v>
      </c>
      <c r="O4641" t="s">
        <v>958</v>
      </c>
    </row>
    <row r="4642" spans="1:15" x14ac:dyDescent="0.35">
      <c r="A4642" s="189" t="str">
        <f t="shared" si="253"/>
        <v>Apr</v>
      </c>
      <c r="B4642" s="190" t="str">
        <f t="shared" si="254"/>
        <v>2024</v>
      </c>
      <c r="C4642" s="190" t="str">
        <f t="shared" si="255"/>
        <v>Apr-2024</v>
      </c>
      <c r="D4642" s="2">
        <v>45412</v>
      </c>
      <c r="E4642" t="s">
        <v>1037</v>
      </c>
      <c r="F4642" t="s">
        <v>1038</v>
      </c>
      <c r="G4642" t="s">
        <v>1039</v>
      </c>
      <c r="H4642" t="s">
        <v>677</v>
      </c>
      <c r="I4642" t="s">
        <v>1071</v>
      </c>
      <c r="J4642" t="s">
        <v>1072</v>
      </c>
      <c r="K4642" t="s">
        <v>1076</v>
      </c>
      <c r="L4642" t="s">
        <v>1077</v>
      </c>
      <c r="M4642" t="s">
        <v>1078</v>
      </c>
      <c r="N4642" t="s">
        <v>919</v>
      </c>
      <c r="O4642">
        <v>55</v>
      </c>
    </row>
    <row r="4643" spans="1:15" x14ac:dyDescent="0.35">
      <c r="A4643" s="189" t="str">
        <f t="shared" si="253"/>
        <v>Apr</v>
      </c>
      <c r="B4643" s="190" t="str">
        <f t="shared" si="254"/>
        <v>2024</v>
      </c>
      <c r="C4643" s="190" t="str">
        <f t="shared" si="255"/>
        <v>Apr-2024</v>
      </c>
      <c r="D4643" s="2">
        <v>45412</v>
      </c>
      <c r="E4643" t="s">
        <v>1037</v>
      </c>
      <c r="F4643" t="s">
        <v>1038</v>
      </c>
      <c r="G4643" t="s">
        <v>1039</v>
      </c>
      <c r="H4643" t="s">
        <v>677</v>
      </c>
      <c r="I4643" t="s">
        <v>1071</v>
      </c>
      <c r="J4643" t="s">
        <v>1072</v>
      </c>
      <c r="K4643" t="s">
        <v>1076</v>
      </c>
      <c r="L4643" t="s">
        <v>1077</v>
      </c>
      <c r="M4643" t="s">
        <v>1078</v>
      </c>
      <c r="N4643" t="s">
        <v>920</v>
      </c>
      <c r="O4643">
        <v>665</v>
      </c>
    </row>
    <row r="4644" spans="1:15" x14ac:dyDescent="0.35">
      <c r="A4644" s="189" t="str">
        <f t="shared" si="253"/>
        <v>Apr</v>
      </c>
      <c r="B4644" s="190" t="str">
        <f t="shared" si="254"/>
        <v>2024</v>
      </c>
      <c r="C4644" s="190" t="str">
        <f t="shared" si="255"/>
        <v>Apr-2024</v>
      </c>
      <c r="D4644" s="2">
        <v>45412</v>
      </c>
      <c r="E4644" t="s">
        <v>1037</v>
      </c>
      <c r="F4644" t="s">
        <v>1038</v>
      </c>
      <c r="G4644" t="s">
        <v>1039</v>
      </c>
      <c r="H4644" t="s">
        <v>677</v>
      </c>
      <c r="I4644" t="s">
        <v>1071</v>
      </c>
      <c r="J4644" t="s">
        <v>1072</v>
      </c>
      <c r="K4644" t="s">
        <v>1076</v>
      </c>
      <c r="L4644" t="s">
        <v>1077</v>
      </c>
      <c r="M4644" t="s">
        <v>1078</v>
      </c>
      <c r="N4644" t="s">
        <v>922</v>
      </c>
      <c r="O4644">
        <v>45</v>
      </c>
    </row>
    <row r="4645" spans="1:15" x14ac:dyDescent="0.35">
      <c r="A4645" s="189" t="str">
        <f t="shared" si="253"/>
        <v>Apr</v>
      </c>
      <c r="B4645" s="190" t="str">
        <f t="shared" si="254"/>
        <v>2024</v>
      </c>
      <c r="C4645" s="190" t="str">
        <f t="shared" si="255"/>
        <v>Apr-2024</v>
      </c>
      <c r="D4645" s="2">
        <v>45412</v>
      </c>
      <c r="E4645" t="s">
        <v>1037</v>
      </c>
      <c r="F4645" t="s">
        <v>1038</v>
      </c>
      <c r="G4645" t="s">
        <v>1039</v>
      </c>
      <c r="H4645" t="s">
        <v>677</v>
      </c>
      <c r="I4645" t="s">
        <v>1071</v>
      </c>
      <c r="J4645" t="s">
        <v>1072</v>
      </c>
      <c r="K4645" t="s">
        <v>1076</v>
      </c>
      <c r="L4645" t="s">
        <v>1077</v>
      </c>
      <c r="M4645" t="s">
        <v>1078</v>
      </c>
      <c r="N4645" t="s">
        <v>921</v>
      </c>
      <c r="O4645">
        <v>440</v>
      </c>
    </row>
    <row r="4646" spans="1:15" x14ac:dyDescent="0.35">
      <c r="A4646" s="189" t="str">
        <f t="shared" si="253"/>
        <v>Apr</v>
      </c>
      <c r="B4646" s="190" t="str">
        <f t="shared" si="254"/>
        <v>2024</v>
      </c>
      <c r="C4646" s="190" t="str">
        <f t="shared" si="255"/>
        <v>Apr-2024</v>
      </c>
      <c r="D4646" s="2">
        <v>45412</v>
      </c>
      <c r="E4646" t="s">
        <v>1037</v>
      </c>
      <c r="F4646" t="s">
        <v>1038</v>
      </c>
      <c r="G4646" t="s">
        <v>1039</v>
      </c>
      <c r="H4646" t="s">
        <v>677</v>
      </c>
      <c r="I4646" t="s">
        <v>1071</v>
      </c>
      <c r="J4646" t="s">
        <v>1072</v>
      </c>
      <c r="K4646" t="s">
        <v>1079</v>
      </c>
      <c r="L4646" t="s">
        <v>1080</v>
      </c>
      <c r="M4646" t="s">
        <v>1081</v>
      </c>
      <c r="N4646" t="s">
        <v>1528</v>
      </c>
      <c r="O4646">
        <v>100</v>
      </c>
    </row>
    <row r="4647" spans="1:15" x14ac:dyDescent="0.35">
      <c r="A4647" s="189" t="str">
        <f t="shared" si="253"/>
        <v>Apr</v>
      </c>
      <c r="B4647" s="190" t="str">
        <f t="shared" si="254"/>
        <v>2024</v>
      </c>
      <c r="C4647" s="190" t="str">
        <f t="shared" si="255"/>
        <v>Apr-2024</v>
      </c>
      <c r="D4647" s="2">
        <v>45412</v>
      </c>
      <c r="E4647" t="s">
        <v>1037</v>
      </c>
      <c r="F4647" t="s">
        <v>1038</v>
      </c>
      <c r="G4647" t="s">
        <v>1039</v>
      </c>
      <c r="H4647" t="s">
        <v>677</v>
      </c>
      <c r="I4647" t="s">
        <v>1071</v>
      </c>
      <c r="J4647" t="s">
        <v>1072</v>
      </c>
      <c r="K4647" t="s">
        <v>1079</v>
      </c>
      <c r="L4647" t="s">
        <v>1080</v>
      </c>
      <c r="M4647" t="s">
        <v>1081</v>
      </c>
      <c r="N4647" t="s">
        <v>1529</v>
      </c>
      <c r="O4647" t="s">
        <v>958</v>
      </c>
    </row>
    <row r="4648" spans="1:15" x14ac:dyDescent="0.35">
      <c r="A4648" s="189" t="str">
        <f t="shared" si="253"/>
        <v>Apr</v>
      </c>
      <c r="B4648" s="190" t="str">
        <f t="shared" si="254"/>
        <v>2024</v>
      </c>
      <c r="C4648" s="190" t="str">
        <f t="shared" si="255"/>
        <v>Apr-2024</v>
      </c>
      <c r="D4648" s="2">
        <v>45412</v>
      </c>
      <c r="E4648" t="s">
        <v>1037</v>
      </c>
      <c r="F4648" t="s">
        <v>1038</v>
      </c>
      <c r="G4648" t="s">
        <v>1039</v>
      </c>
      <c r="H4648" t="s">
        <v>677</v>
      </c>
      <c r="I4648" t="s">
        <v>1071</v>
      </c>
      <c r="J4648" t="s">
        <v>1072</v>
      </c>
      <c r="K4648" t="s">
        <v>1079</v>
      </c>
      <c r="L4648" t="s">
        <v>1080</v>
      </c>
      <c r="M4648" t="s">
        <v>1081</v>
      </c>
      <c r="N4648" t="s">
        <v>919</v>
      </c>
      <c r="O4648">
        <v>225</v>
      </c>
    </row>
    <row r="4649" spans="1:15" x14ac:dyDescent="0.35">
      <c r="A4649" s="189" t="str">
        <f t="shared" si="253"/>
        <v>Apr</v>
      </c>
      <c r="B4649" s="190" t="str">
        <f t="shared" si="254"/>
        <v>2024</v>
      </c>
      <c r="C4649" s="190" t="str">
        <f t="shared" si="255"/>
        <v>Apr-2024</v>
      </c>
      <c r="D4649" s="2">
        <v>45412</v>
      </c>
      <c r="E4649" t="s">
        <v>1037</v>
      </c>
      <c r="F4649" t="s">
        <v>1038</v>
      </c>
      <c r="G4649" t="s">
        <v>1039</v>
      </c>
      <c r="H4649" t="s">
        <v>677</v>
      </c>
      <c r="I4649" t="s">
        <v>1071</v>
      </c>
      <c r="J4649" t="s">
        <v>1072</v>
      </c>
      <c r="K4649" t="s">
        <v>1079</v>
      </c>
      <c r="L4649" t="s">
        <v>1080</v>
      </c>
      <c r="M4649" t="s">
        <v>1081</v>
      </c>
      <c r="N4649" t="s">
        <v>920</v>
      </c>
      <c r="O4649">
        <v>635</v>
      </c>
    </row>
    <row r="4650" spans="1:15" x14ac:dyDescent="0.35">
      <c r="A4650" s="189" t="str">
        <f t="shared" si="253"/>
        <v>Apr</v>
      </c>
      <c r="B4650" s="190" t="str">
        <f t="shared" si="254"/>
        <v>2024</v>
      </c>
      <c r="C4650" s="190" t="str">
        <f t="shared" si="255"/>
        <v>Apr-2024</v>
      </c>
      <c r="D4650" s="2">
        <v>45412</v>
      </c>
      <c r="E4650" t="s">
        <v>1037</v>
      </c>
      <c r="F4650" t="s">
        <v>1038</v>
      </c>
      <c r="G4650" t="s">
        <v>1039</v>
      </c>
      <c r="H4650" t="s">
        <v>677</v>
      </c>
      <c r="I4650" t="s">
        <v>1071</v>
      </c>
      <c r="J4650" t="s">
        <v>1072</v>
      </c>
      <c r="K4650" t="s">
        <v>1079</v>
      </c>
      <c r="L4650" t="s">
        <v>1080</v>
      </c>
      <c r="M4650" t="s">
        <v>1081</v>
      </c>
      <c r="N4650" t="s">
        <v>922</v>
      </c>
      <c r="O4650">
        <v>915</v>
      </c>
    </row>
    <row r="4651" spans="1:15" x14ac:dyDescent="0.35">
      <c r="A4651" s="189" t="str">
        <f t="shared" si="253"/>
        <v>Apr</v>
      </c>
      <c r="B4651" s="190" t="str">
        <f t="shared" si="254"/>
        <v>2024</v>
      </c>
      <c r="C4651" s="190" t="str">
        <f t="shared" si="255"/>
        <v>Apr-2024</v>
      </c>
      <c r="D4651" s="2">
        <v>45412</v>
      </c>
      <c r="E4651" t="s">
        <v>1037</v>
      </c>
      <c r="F4651" t="s">
        <v>1038</v>
      </c>
      <c r="G4651" t="s">
        <v>1039</v>
      </c>
      <c r="H4651" t="s">
        <v>677</v>
      </c>
      <c r="I4651" t="s">
        <v>1071</v>
      </c>
      <c r="J4651" t="s">
        <v>1072</v>
      </c>
      <c r="K4651" t="s">
        <v>1079</v>
      </c>
      <c r="L4651" t="s">
        <v>1080</v>
      </c>
      <c r="M4651" t="s">
        <v>1081</v>
      </c>
      <c r="N4651" t="s">
        <v>921</v>
      </c>
      <c r="O4651">
        <v>695</v>
      </c>
    </row>
    <row r="4652" spans="1:15" x14ac:dyDescent="0.35">
      <c r="A4652" s="189" t="str">
        <f t="shared" si="253"/>
        <v>Apr</v>
      </c>
      <c r="B4652" s="190" t="str">
        <f t="shared" si="254"/>
        <v>2024</v>
      </c>
      <c r="C4652" s="190" t="str">
        <f t="shared" si="255"/>
        <v>Apr-2024</v>
      </c>
      <c r="D4652" s="2">
        <v>45412</v>
      </c>
      <c r="E4652" t="s">
        <v>1037</v>
      </c>
      <c r="F4652" t="s">
        <v>1038</v>
      </c>
      <c r="G4652" t="s">
        <v>1039</v>
      </c>
      <c r="H4652" t="s">
        <v>677</v>
      </c>
      <c r="I4652" t="s">
        <v>1071</v>
      </c>
      <c r="J4652" t="s">
        <v>1072</v>
      </c>
      <c r="K4652" t="s">
        <v>1082</v>
      </c>
      <c r="L4652" t="s">
        <v>1083</v>
      </c>
      <c r="M4652" t="s">
        <v>1084</v>
      </c>
      <c r="N4652" t="s">
        <v>1528</v>
      </c>
      <c r="O4652">
        <v>50</v>
      </c>
    </row>
    <row r="4653" spans="1:15" x14ac:dyDescent="0.35">
      <c r="A4653" s="189" t="str">
        <f t="shared" si="253"/>
        <v>Apr</v>
      </c>
      <c r="B4653" s="190" t="str">
        <f t="shared" si="254"/>
        <v>2024</v>
      </c>
      <c r="C4653" s="190" t="str">
        <f t="shared" si="255"/>
        <v>Apr-2024</v>
      </c>
      <c r="D4653" s="2">
        <v>45412</v>
      </c>
      <c r="E4653" t="s">
        <v>1037</v>
      </c>
      <c r="F4653" t="s">
        <v>1038</v>
      </c>
      <c r="G4653" t="s">
        <v>1039</v>
      </c>
      <c r="H4653" t="s">
        <v>677</v>
      </c>
      <c r="I4653" t="s">
        <v>1071</v>
      </c>
      <c r="J4653" t="s">
        <v>1072</v>
      </c>
      <c r="K4653" t="s">
        <v>1082</v>
      </c>
      <c r="L4653" t="s">
        <v>1083</v>
      </c>
      <c r="M4653" t="s">
        <v>1084</v>
      </c>
      <c r="N4653" t="s">
        <v>1529</v>
      </c>
      <c r="O4653" t="s">
        <v>958</v>
      </c>
    </row>
    <row r="4654" spans="1:15" x14ac:dyDescent="0.35">
      <c r="A4654" s="189" t="str">
        <f t="shared" si="253"/>
        <v>Apr</v>
      </c>
      <c r="B4654" s="190" t="str">
        <f t="shared" si="254"/>
        <v>2024</v>
      </c>
      <c r="C4654" s="190" t="str">
        <f t="shared" si="255"/>
        <v>Apr-2024</v>
      </c>
      <c r="D4654" s="2">
        <v>45412</v>
      </c>
      <c r="E4654" t="s">
        <v>1037</v>
      </c>
      <c r="F4654" t="s">
        <v>1038</v>
      </c>
      <c r="G4654" t="s">
        <v>1039</v>
      </c>
      <c r="H4654" t="s">
        <v>677</v>
      </c>
      <c r="I4654" t="s">
        <v>1071</v>
      </c>
      <c r="J4654" t="s">
        <v>1072</v>
      </c>
      <c r="K4654" t="s">
        <v>1082</v>
      </c>
      <c r="L4654" t="s">
        <v>1083</v>
      </c>
      <c r="M4654" t="s">
        <v>1084</v>
      </c>
      <c r="N4654" t="s">
        <v>919</v>
      </c>
      <c r="O4654">
        <v>90</v>
      </c>
    </row>
    <row r="4655" spans="1:15" x14ac:dyDescent="0.35">
      <c r="A4655" s="189" t="str">
        <f t="shared" si="253"/>
        <v>Apr</v>
      </c>
      <c r="B4655" s="190" t="str">
        <f t="shared" si="254"/>
        <v>2024</v>
      </c>
      <c r="C4655" s="190" t="str">
        <f t="shared" si="255"/>
        <v>Apr-2024</v>
      </c>
      <c r="D4655" s="2">
        <v>45412</v>
      </c>
      <c r="E4655" t="s">
        <v>1037</v>
      </c>
      <c r="F4655" t="s">
        <v>1038</v>
      </c>
      <c r="G4655" t="s">
        <v>1039</v>
      </c>
      <c r="H4655" t="s">
        <v>677</v>
      </c>
      <c r="I4655" t="s">
        <v>1071</v>
      </c>
      <c r="J4655" t="s">
        <v>1072</v>
      </c>
      <c r="K4655" t="s">
        <v>1082</v>
      </c>
      <c r="L4655" t="s">
        <v>1083</v>
      </c>
      <c r="M4655" t="s">
        <v>1084</v>
      </c>
      <c r="N4655" t="s">
        <v>920</v>
      </c>
      <c r="O4655">
        <v>1275</v>
      </c>
    </row>
    <row r="4656" spans="1:15" x14ac:dyDescent="0.35">
      <c r="A4656" s="189" t="str">
        <f t="shared" si="253"/>
        <v>Apr</v>
      </c>
      <c r="B4656" s="190" t="str">
        <f t="shared" si="254"/>
        <v>2024</v>
      </c>
      <c r="C4656" s="190" t="str">
        <f t="shared" si="255"/>
        <v>Apr-2024</v>
      </c>
      <c r="D4656" s="2">
        <v>45412</v>
      </c>
      <c r="E4656" t="s">
        <v>1037</v>
      </c>
      <c r="F4656" t="s">
        <v>1038</v>
      </c>
      <c r="G4656" t="s">
        <v>1039</v>
      </c>
      <c r="H4656" t="s">
        <v>677</v>
      </c>
      <c r="I4656" t="s">
        <v>1071</v>
      </c>
      <c r="J4656" t="s">
        <v>1072</v>
      </c>
      <c r="K4656" t="s">
        <v>1082</v>
      </c>
      <c r="L4656" t="s">
        <v>1083</v>
      </c>
      <c r="M4656" t="s">
        <v>1084</v>
      </c>
      <c r="N4656" t="s">
        <v>922</v>
      </c>
      <c r="O4656">
        <v>160</v>
      </c>
    </row>
    <row r="4657" spans="1:15" x14ac:dyDescent="0.35">
      <c r="A4657" s="189" t="str">
        <f t="shared" si="253"/>
        <v>Apr</v>
      </c>
      <c r="B4657" s="190" t="str">
        <f t="shared" si="254"/>
        <v>2024</v>
      </c>
      <c r="C4657" s="190" t="str">
        <f t="shared" si="255"/>
        <v>Apr-2024</v>
      </c>
      <c r="D4657" s="2">
        <v>45412</v>
      </c>
      <c r="E4657" t="s">
        <v>1037</v>
      </c>
      <c r="F4657" t="s">
        <v>1038</v>
      </c>
      <c r="G4657" t="s">
        <v>1039</v>
      </c>
      <c r="H4657" t="s">
        <v>677</v>
      </c>
      <c r="I4657" t="s">
        <v>1071</v>
      </c>
      <c r="J4657" t="s">
        <v>1072</v>
      </c>
      <c r="K4657" t="s">
        <v>1082</v>
      </c>
      <c r="L4657" t="s">
        <v>1083</v>
      </c>
      <c r="M4657" t="s">
        <v>1084</v>
      </c>
      <c r="N4657" t="s">
        <v>921</v>
      </c>
      <c r="O4657">
        <v>565</v>
      </c>
    </row>
    <row r="4658" spans="1:15" x14ac:dyDescent="0.35">
      <c r="A4658" s="189" t="str">
        <f t="shared" si="253"/>
        <v>Apr</v>
      </c>
      <c r="B4658" s="190" t="str">
        <f t="shared" si="254"/>
        <v>2024</v>
      </c>
      <c r="C4658" s="190" t="str">
        <f t="shared" si="255"/>
        <v>Apr-2024</v>
      </c>
      <c r="D4658" s="2">
        <v>45412</v>
      </c>
      <c r="E4658" t="s">
        <v>1037</v>
      </c>
      <c r="F4658" t="s">
        <v>1038</v>
      </c>
      <c r="G4658" t="s">
        <v>1039</v>
      </c>
      <c r="H4658" t="s">
        <v>677</v>
      </c>
      <c r="I4658" t="s">
        <v>1071</v>
      </c>
      <c r="J4658" t="s">
        <v>1072</v>
      </c>
      <c r="K4658" t="s">
        <v>1085</v>
      </c>
      <c r="L4658" t="s">
        <v>1086</v>
      </c>
      <c r="M4658" t="s">
        <v>1087</v>
      </c>
      <c r="N4658" t="s">
        <v>1528</v>
      </c>
      <c r="O4658">
        <v>75</v>
      </c>
    </row>
    <row r="4659" spans="1:15" x14ac:dyDescent="0.35">
      <c r="A4659" s="189" t="str">
        <f t="shared" si="253"/>
        <v>Apr</v>
      </c>
      <c r="B4659" s="190" t="str">
        <f t="shared" si="254"/>
        <v>2024</v>
      </c>
      <c r="C4659" s="190" t="str">
        <f t="shared" si="255"/>
        <v>Apr-2024</v>
      </c>
      <c r="D4659" s="2">
        <v>45412</v>
      </c>
      <c r="E4659" t="s">
        <v>1037</v>
      </c>
      <c r="F4659" t="s">
        <v>1038</v>
      </c>
      <c r="G4659" t="s">
        <v>1039</v>
      </c>
      <c r="H4659" t="s">
        <v>677</v>
      </c>
      <c r="I4659" t="s">
        <v>1071</v>
      </c>
      <c r="J4659" t="s">
        <v>1072</v>
      </c>
      <c r="K4659" t="s">
        <v>1085</v>
      </c>
      <c r="L4659" t="s">
        <v>1086</v>
      </c>
      <c r="M4659" t="s">
        <v>1087</v>
      </c>
      <c r="N4659" t="s">
        <v>1529</v>
      </c>
      <c r="O4659" t="s">
        <v>958</v>
      </c>
    </row>
    <row r="4660" spans="1:15" x14ac:dyDescent="0.35">
      <c r="A4660" s="189" t="str">
        <f t="shared" si="253"/>
        <v>Apr</v>
      </c>
      <c r="B4660" s="190" t="str">
        <f t="shared" si="254"/>
        <v>2024</v>
      </c>
      <c r="C4660" s="190" t="str">
        <f t="shared" si="255"/>
        <v>Apr-2024</v>
      </c>
      <c r="D4660" s="2">
        <v>45412</v>
      </c>
      <c r="E4660" t="s">
        <v>1037</v>
      </c>
      <c r="F4660" t="s">
        <v>1038</v>
      </c>
      <c r="G4660" t="s">
        <v>1039</v>
      </c>
      <c r="H4660" t="s">
        <v>677</v>
      </c>
      <c r="I4660" t="s">
        <v>1071</v>
      </c>
      <c r="J4660" t="s">
        <v>1072</v>
      </c>
      <c r="K4660" t="s">
        <v>1085</v>
      </c>
      <c r="L4660" t="s">
        <v>1086</v>
      </c>
      <c r="M4660" t="s">
        <v>1087</v>
      </c>
      <c r="N4660" t="s">
        <v>919</v>
      </c>
      <c r="O4660">
        <v>75</v>
      </c>
    </row>
    <row r="4661" spans="1:15" x14ac:dyDescent="0.35">
      <c r="A4661" s="189" t="str">
        <f t="shared" si="253"/>
        <v>Apr</v>
      </c>
      <c r="B4661" s="190" t="str">
        <f t="shared" si="254"/>
        <v>2024</v>
      </c>
      <c r="C4661" s="190" t="str">
        <f t="shared" si="255"/>
        <v>Apr-2024</v>
      </c>
      <c r="D4661" s="2">
        <v>45412</v>
      </c>
      <c r="E4661" t="s">
        <v>1037</v>
      </c>
      <c r="F4661" t="s">
        <v>1038</v>
      </c>
      <c r="G4661" t="s">
        <v>1039</v>
      </c>
      <c r="H4661" t="s">
        <v>677</v>
      </c>
      <c r="I4661" t="s">
        <v>1071</v>
      </c>
      <c r="J4661" t="s">
        <v>1072</v>
      </c>
      <c r="K4661" t="s">
        <v>1085</v>
      </c>
      <c r="L4661" t="s">
        <v>1086</v>
      </c>
      <c r="M4661" t="s">
        <v>1087</v>
      </c>
      <c r="N4661" t="s">
        <v>920</v>
      </c>
      <c r="O4661">
        <v>805</v>
      </c>
    </row>
    <row r="4662" spans="1:15" x14ac:dyDescent="0.35">
      <c r="A4662" s="189" t="str">
        <f t="shared" si="253"/>
        <v>Apr</v>
      </c>
      <c r="B4662" s="190" t="str">
        <f t="shared" si="254"/>
        <v>2024</v>
      </c>
      <c r="C4662" s="190" t="str">
        <f t="shared" si="255"/>
        <v>Apr-2024</v>
      </c>
      <c r="D4662" s="2">
        <v>45412</v>
      </c>
      <c r="E4662" t="s">
        <v>1037</v>
      </c>
      <c r="F4662" t="s">
        <v>1038</v>
      </c>
      <c r="G4662" t="s">
        <v>1039</v>
      </c>
      <c r="H4662" t="s">
        <v>677</v>
      </c>
      <c r="I4662" t="s">
        <v>1071</v>
      </c>
      <c r="J4662" t="s">
        <v>1072</v>
      </c>
      <c r="K4662" t="s">
        <v>1085</v>
      </c>
      <c r="L4662" t="s">
        <v>1086</v>
      </c>
      <c r="M4662" t="s">
        <v>1087</v>
      </c>
      <c r="N4662" t="s">
        <v>922</v>
      </c>
      <c r="O4662">
        <v>115</v>
      </c>
    </row>
    <row r="4663" spans="1:15" x14ac:dyDescent="0.35">
      <c r="A4663" s="189" t="str">
        <f t="shared" si="253"/>
        <v>Apr</v>
      </c>
      <c r="B4663" s="190" t="str">
        <f t="shared" si="254"/>
        <v>2024</v>
      </c>
      <c r="C4663" s="190" t="str">
        <f t="shared" si="255"/>
        <v>Apr-2024</v>
      </c>
      <c r="D4663" s="2">
        <v>45412</v>
      </c>
      <c r="E4663" t="s">
        <v>1037</v>
      </c>
      <c r="F4663" t="s">
        <v>1038</v>
      </c>
      <c r="G4663" t="s">
        <v>1039</v>
      </c>
      <c r="H4663" t="s">
        <v>677</v>
      </c>
      <c r="I4663" t="s">
        <v>1071</v>
      </c>
      <c r="J4663" t="s">
        <v>1072</v>
      </c>
      <c r="K4663" t="s">
        <v>1085</v>
      </c>
      <c r="L4663" t="s">
        <v>1086</v>
      </c>
      <c r="M4663" t="s">
        <v>1087</v>
      </c>
      <c r="N4663" t="s">
        <v>921</v>
      </c>
      <c r="O4663">
        <v>370</v>
      </c>
    </row>
    <row r="4664" spans="1:15" x14ac:dyDescent="0.35">
      <c r="A4664" s="189" t="str">
        <f t="shared" si="253"/>
        <v>Apr</v>
      </c>
      <c r="B4664" s="190" t="str">
        <f t="shared" si="254"/>
        <v>2024</v>
      </c>
      <c r="C4664" s="190" t="str">
        <f t="shared" si="255"/>
        <v>Apr-2024</v>
      </c>
      <c r="D4664" s="2">
        <v>45412</v>
      </c>
      <c r="E4664" t="s">
        <v>1037</v>
      </c>
      <c r="F4664" t="s">
        <v>1038</v>
      </c>
      <c r="G4664" t="s">
        <v>1039</v>
      </c>
      <c r="H4664" t="s">
        <v>677</v>
      </c>
      <c r="I4664" t="s">
        <v>1071</v>
      </c>
      <c r="J4664" t="s">
        <v>1072</v>
      </c>
      <c r="K4664" t="s">
        <v>1088</v>
      </c>
      <c r="L4664" t="s">
        <v>1089</v>
      </c>
      <c r="M4664" t="s">
        <v>1090</v>
      </c>
      <c r="N4664" t="s">
        <v>1528</v>
      </c>
      <c r="O4664">
        <v>90</v>
      </c>
    </row>
    <row r="4665" spans="1:15" x14ac:dyDescent="0.35">
      <c r="A4665" s="189" t="str">
        <f t="shared" si="253"/>
        <v>Apr</v>
      </c>
      <c r="B4665" s="190" t="str">
        <f t="shared" si="254"/>
        <v>2024</v>
      </c>
      <c r="C4665" s="190" t="str">
        <f t="shared" si="255"/>
        <v>Apr-2024</v>
      </c>
      <c r="D4665" s="2">
        <v>45412</v>
      </c>
      <c r="E4665" t="s">
        <v>1037</v>
      </c>
      <c r="F4665" t="s">
        <v>1038</v>
      </c>
      <c r="G4665" t="s">
        <v>1039</v>
      </c>
      <c r="H4665" t="s">
        <v>677</v>
      </c>
      <c r="I4665" t="s">
        <v>1071</v>
      </c>
      <c r="J4665" t="s">
        <v>1072</v>
      </c>
      <c r="K4665" t="s">
        <v>1088</v>
      </c>
      <c r="L4665" t="s">
        <v>1089</v>
      </c>
      <c r="M4665" t="s">
        <v>1090</v>
      </c>
      <c r="N4665" t="s">
        <v>1529</v>
      </c>
      <c r="O4665" t="s">
        <v>958</v>
      </c>
    </row>
    <row r="4666" spans="1:15" x14ac:dyDescent="0.35">
      <c r="A4666" s="189" t="str">
        <f t="shared" si="253"/>
        <v>Apr</v>
      </c>
      <c r="B4666" s="190" t="str">
        <f t="shared" si="254"/>
        <v>2024</v>
      </c>
      <c r="C4666" s="190" t="str">
        <f t="shared" si="255"/>
        <v>Apr-2024</v>
      </c>
      <c r="D4666" s="2">
        <v>45412</v>
      </c>
      <c r="E4666" t="s">
        <v>1037</v>
      </c>
      <c r="F4666" t="s">
        <v>1038</v>
      </c>
      <c r="G4666" t="s">
        <v>1039</v>
      </c>
      <c r="H4666" t="s">
        <v>677</v>
      </c>
      <c r="I4666" t="s">
        <v>1071</v>
      </c>
      <c r="J4666" t="s">
        <v>1072</v>
      </c>
      <c r="K4666" t="s">
        <v>1088</v>
      </c>
      <c r="L4666" t="s">
        <v>1089</v>
      </c>
      <c r="M4666" t="s">
        <v>1090</v>
      </c>
      <c r="N4666" t="s">
        <v>919</v>
      </c>
      <c r="O4666">
        <v>90</v>
      </c>
    </row>
    <row r="4667" spans="1:15" x14ac:dyDescent="0.35">
      <c r="A4667" s="189" t="str">
        <f t="shared" si="253"/>
        <v>Apr</v>
      </c>
      <c r="B4667" s="190" t="str">
        <f t="shared" si="254"/>
        <v>2024</v>
      </c>
      <c r="C4667" s="190" t="str">
        <f t="shared" si="255"/>
        <v>Apr-2024</v>
      </c>
      <c r="D4667" s="2">
        <v>45412</v>
      </c>
      <c r="E4667" t="s">
        <v>1037</v>
      </c>
      <c r="F4667" t="s">
        <v>1038</v>
      </c>
      <c r="G4667" t="s">
        <v>1039</v>
      </c>
      <c r="H4667" t="s">
        <v>677</v>
      </c>
      <c r="I4667" t="s">
        <v>1071</v>
      </c>
      <c r="J4667" t="s">
        <v>1072</v>
      </c>
      <c r="K4667" t="s">
        <v>1088</v>
      </c>
      <c r="L4667" t="s">
        <v>1089</v>
      </c>
      <c r="M4667" t="s">
        <v>1090</v>
      </c>
      <c r="N4667" t="s">
        <v>920</v>
      </c>
      <c r="O4667">
        <v>805</v>
      </c>
    </row>
    <row r="4668" spans="1:15" x14ac:dyDescent="0.35">
      <c r="A4668" s="189" t="str">
        <f t="shared" si="253"/>
        <v>Apr</v>
      </c>
      <c r="B4668" s="190" t="str">
        <f t="shared" si="254"/>
        <v>2024</v>
      </c>
      <c r="C4668" s="190" t="str">
        <f t="shared" si="255"/>
        <v>Apr-2024</v>
      </c>
      <c r="D4668" s="2">
        <v>45412</v>
      </c>
      <c r="E4668" t="s">
        <v>1037</v>
      </c>
      <c r="F4668" t="s">
        <v>1038</v>
      </c>
      <c r="G4668" t="s">
        <v>1039</v>
      </c>
      <c r="H4668" t="s">
        <v>677</v>
      </c>
      <c r="I4668" t="s">
        <v>1071</v>
      </c>
      <c r="J4668" t="s">
        <v>1072</v>
      </c>
      <c r="K4668" t="s">
        <v>1088</v>
      </c>
      <c r="L4668" t="s">
        <v>1089</v>
      </c>
      <c r="M4668" t="s">
        <v>1090</v>
      </c>
      <c r="N4668" t="s">
        <v>922</v>
      </c>
      <c r="O4668">
        <v>1245</v>
      </c>
    </row>
    <row r="4669" spans="1:15" x14ac:dyDescent="0.35">
      <c r="A4669" s="189" t="str">
        <f t="shared" si="253"/>
        <v>Apr</v>
      </c>
      <c r="B4669" s="190" t="str">
        <f t="shared" si="254"/>
        <v>2024</v>
      </c>
      <c r="C4669" s="190" t="str">
        <f t="shared" si="255"/>
        <v>Apr-2024</v>
      </c>
      <c r="D4669" s="2">
        <v>45412</v>
      </c>
      <c r="E4669" t="s">
        <v>1037</v>
      </c>
      <c r="F4669" t="s">
        <v>1038</v>
      </c>
      <c r="G4669" t="s">
        <v>1039</v>
      </c>
      <c r="H4669" t="s">
        <v>677</v>
      </c>
      <c r="I4669" t="s">
        <v>1071</v>
      </c>
      <c r="J4669" t="s">
        <v>1072</v>
      </c>
      <c r="K4669" t="s">
        <v>1088</v>
      </c>
      <c r="L4669" t="s">
        <v>1089</v>
      </c>
      <c r="M4669" t="s">
        <v>1090</v>
      </c>
      <c r="N4669" t="s">
        <v>921</v>
      </c>
      <c r="O4669">
        <v>780</v>
      </c>
    </row>
    <row r="4670" spans="1:15" x14ac:dyDescent="0.35">
      <c r="A4670" s="189" t="str">
        <f t="shared" si="253"/>
        <v>Apr</v>
      </c>
      <c r="B4670" s="190" t="str">
        <f t="shared" si="254"/>
        <v>2024</v>
      </c>
      <c r="C4670" s="190" t="str">
        <f t="shared" si="255"/>
        <v>Apr-2024</v>
      </c>
      <c r="D4670" s="2">
        <v>45412</v>
      </c>
      <c r="E4670" t="s">
        <v>1037</v>
      </c>
      <c r="F4670" t="s">
        <v>1038</v>
      </c>
      <c r="G4670" t="s">
        <v>1039</v>
      </c>
      <c r="H4670" t="s">
        <v>680</v>
      </c>
      <c r="I4670" t="s">
        <v>1091</v>
      </c>
      <c r="J4670" t="s">
        <v>1092</v>
      </c>
      <c r="K4670" t="s">
        <v>1093</v>
      </c>
      <c r="L4670" t="s">
        <v>1094</v>
      </c>
      <c r="M4670" t="s">
        <v>1095</v>
      </c>
      <c r="N4670" t="s">
        <v>1528</v>
      </c>
      <c r="O4670">
        <v>245</v>
      </c>
    </row>
    <row r="4671" spans="1:15" x14ac:dyDescent="0.35">
      <c r="A4671" s="189" t="str">
        <f t="shared" si="253"/>
        <v>Apr</v>
      </c>
      <c r="B4671" s="190" t="str">
        <f t="shared" si="254"/>
        <v>2024</v>
      </c>
      <c r="C4671" s="190" t="str">
        <f t="shared" si="255"/>
        <v>Apr-2024</v>
      </c>
      <c r="D4671" s="2">
        <v>45412</v>
      </c>
      <c r="E4671" t="s">
        <v>1037</v>
      </c>
      <c r="F4671" t="s">
        <v>1038</v>
      </c>
      <c r="G4671" t="s">
        <v>1039</v>
      </c>
      <c r="H4671" t="s">
        <v>680</v>
      </c>
      <c r="I4671" t="s">
        <v>1091</v>
      </c>
      <c r="J4671" t="s">
        <v>1092</v>
      </c>
      <c r="K4671" t="s">
        <v>1093</v>
      </c>
      <c r="L4671" t="s">
        <v>1094</v>
      </c>
      <c r="M4671" t="s">
        <v>1095</v>
      </c>
      <c r="N4671" t="s">
        <v>1529</v>
      </c>
      <c r="O4671" t="s">
        <v>958</v>
      </c>
    </row>
    <row r="4672" spans="1:15" x14ac:dyDescent="0.35">
      <c r="A4672" s="189" t="str">
        <f t="shared" si="253"/>
        <v>Apr</v>
      </c>
      <c r="B4672" s="190" t="str">
        <f t="shared" si="254"/>
        <v>2024</v>
      </c>
      <c r="C4672" s="190" t="str">
        <f t="shared" si="255"/>
        <v>Apr-2024</v>
      </c>
      <c r="D4672" s="2">
        <v>45412</v>
      </c>
      <c r="E4672" t="s">
        <v>1037</v>
      </c>
      <c r="F4672" t="s">
        <v>1038</v>
      </c>
      <c r="G4672" t="s">
        <v>1039</v>
      </c>
      <c r="H4672" t="s">
        <v>680</v>
      </c>
      <c r="I4672" t="s">
        <v>1091</v>
      </c>
      <c r="J4672" t="s">
        <v>1092</v>
      </c>
      <c r="K4672" t="s">
        <v>1093</v>
      </c>
      <c r="L4672" t="s">
        <v>1094</v>
      </c>
      <c r="M4672" t="s">
        <v>1095</v>
      </c>
      <c r="N4672" t="s">
        <v>919</v>
      </c>
      <c r="O4672">
        <v>560</v>
      </c>
    </row>
    <row r="4673" spans="1:15" x14ac:dyDescent="0.35">
      <c r="A4673" s="189" t="str">
        <f t="shared" si="253"/>
        <v>Apr</v>
      </c>
      <c r="B4673" s="190" t="str">
        <f t="shared" si="254"/>
        <v>2024</v>
      </c>
      <c r="C4673" s="190" t="str">
        <f t="shared" si="255"/>
        <v>Apr-2024</v>
      </c>
      <c r="D4673" s="2">
        <v>45412</v>
      </c>
      <c r="E4673" t="s">
        <v>1037</v>
      </c>
      <c r="F4673" t="s">
        <v>1038</v>
      </c>
      <c r="G4673" t="s">
        <v>1039</v>
      </c>
      <c r="H4673" t="s">
        <v>680</v>
      </c>
      <c r="I4673" t="s">
        <v>1091</v>
      </c>
      <c r="J4673" t="s">
        <v>1092</v>
      </c>
      <c r="K4673" t="s">
        <v>1093</v>
      </c>
      <c r="L4673" t="s">
        <v>1094</v>
      </c>
      <c r="M4673" t="s">
        <v>1095</v>
      </c>
      <c r="N4673" t="s">
        <v>920</v>
      </c>
      <c r="O4673">
        <v>2755</v>
      </c>
    </row>
    <row r="4674" spans="1:15" x14ac:dyDescent="0.35">
      <c r="A4674" s="189" t="str">
        <f t="shared" si="253"/>
        <v>Apr</v>
      </c>
      <c r="B4674" s="190" t="str">
        <f t="shared" si="254"/>
        <v>2024</v>
      </c>
      <c r="C4674" s="190" t="str">
        <f t="shared" si="255"/>
        <v>Apr-2024</v>
      </c>
      <c r="D4674" s="2">
        <v>45412</v>
      </c>
      <c r="E4674" t="s">
        <v>1037</v>
      </c>
      <c r="F4674" t="s">
        <v>1038</v>
      </c>
      <c r="G4674" t="s">
        <v>1039</v>
      </c>
      <c r="H4674" t="s">
        <v>680</v>
      </c>
      <c r="I4674" t="s">
        <v>1091</v>
      </c>
      <c r="J4674" t="s">
        <v>1092</v>
      </c>
      <c r="K4674" t="s">
        <v>1093</v>
      </c>
      <c r="L4674" t="s">
        <v>1094</v>
      </c>
      <c r="M4674" t="s">
        <v>1095</v>
      </c>
      <c r="N4674" t="s">
        <v>922</v>
      </c>
      <c r="O4674">
        <v>255</v>
      </c>
    </row>
    <row r="4675" spans="1:15" x14ac:dyDescent="0.35">
      <c r="A4675" s="189" t="str">
        <f t="shared" ref="A4675:A4738" si="256">TEXT(D4675,"mmm")</f>
        <v>Apr</v>
      </c>
      <c r="B4675" s="190" t="str">
        <f t="shared" ref="B4675:B4738" si="257">TEXT(D4675,"yyyy")</f>
        <v>2024</v>
      </c>
      <c r="C4675" s="190" t="str">
        <f t="shared" ref="C4675:C4738" si="258">_xlfn.CONCAT(A4675&amp;"-"&amp;B4675)</f>
        <v>Apr-2024</v>
      </c>
      <c r="D4675" s="2">
        <v>45412</v>
      </c>
      <c r="E4675" t="s">
        <v>1037</v>
      </c>
      <c r="F4675" t="s">
        <v>1038</v>
      </c>
      <c r="G4675" t="s">
        <v>1039</v>
      </c>
      <c r="H4675" t="s">
        <v>680</v>
      </c>
      <c r="I4675" t="s">
        <v>1091</v>
      </c>
      <c r="J4675" t="s">
        <v>1092</v>
      </c>
      <c r="K4675" t="s">
        <v>1093</v>
      </c>
      <c r="L4675" t="s">
        <v>1094</v>
      </c>
      <c r="M4675" t="s">
        <v>1095</v>
      </c>
      <c r="N4675" t="s">
        <v>921</v>
      </c>
      <c r="O4675">
        <v>1050</v>
      </c>
    </row>
    <row r="4676" spans="1:15" x14ac:dyDescent="0.35">
      <c r="A4676" s="189" t="str">
        <f t="shared" si="256"/>
        <v>Apr</v>
      </c>
      <c r="B4676" s="190" t="str">
        <f t="shared" si="257"/>
        <v>2024</v>
      </c>
      <c r="C4676" s="190" t="str">
        <f t="shared" si="258"/>
        <v>Apr-2024</v>
      </c>
      <c r="D4676" s="2">
        <v>45412</v>
      </c>
      <c r="E4676" t="s">
        <v>1037</v>
      </c>
      <c r="F4676" t="s">
        <v>1038</v>
      </c>
      <c r="G4676" t="s">
        <v>1039</v>
      </c>
      <c r="H4676" t="s">
        <v>684</v>
      </c>
      <c r="I4676" t="s">
        <v>1096</v>
      </c>
      <c r="J4676" t="s">
        <v>1097</v>
      </c>
      <c r="K4676" t="s">
        <v>1098</v>
      </c>
      <c r="L4676" t="s">
        <v>1099</v>
      </c>
      <c r="M4676" t="s">
        <v>1100</v>
      </c>
      <c r="N4676" t="s">
        <v>1528</v>
      </c>
      <c r="O4676">
        <v>105</v>
      </c>
    </row>
    <row r="4677" spans="1:15" x14ac:dyDescent="0.35">
      <c r="A4677" s="189" t="str">
        <f t="shared" si="256"/>
        <v>Apr</v>
      </c>
      <c r="B4677" s="190" t="str">
        <f t="shared" si="257"/>
        <v>2024</v>
      </c>
      <c r="C4677" s="190" t="str">
        <f t="shared" si="258"/>
        <v>Apr-2024</v>
      </c>
      <c r="D4677" s="2">
        <v>45412</v>
      </c>
      <c r="E4677" t="s">
        <v>1037</v>
      </c>
      <c r="F4677" t="s">
        <v>1038</v>
      </c>
      <c r="G4677" t="s">
        <v>1039</v>
      </c>
      <c r="H4677" t="s">
        <v>684</v>
      </c>
      <c r="I4677" t="s">
        <v>1096</v>
      </c>
      <c r="J4677" t="s">
        <v>1097</v>
      </c>
      <c r="K4677" t="s">
        <v>1098</v>
      </c>
      <c r="L4677" t="s">
        <v>1099</v>
      </c>
      <c r="M4677" t="s">
        <v>1100</v>
      </c>
      <c r="N4677" t="s">
        <v>1529</v>
      </c>
      <c r="O4677">
        <v>10</v>
      </c>
    </row>
    <row r="4678" spans="1:15" x14ac:dyDescent="0.35">
      <c r="A4678" s="189" t="str">
        <f t="shared" si="256"/>
        <v>Apr</v>
      </c>
      <c r="B4678" s="190" t="str">
        <f t="shared" si="257"/>
        <v>2024</v>
      </c>
      <c r="C4678" s="190" t="str">
        <f t="shared" si="258"/>
        <v>Apr-2024</v>
      </c>
      <c r="D4678" s="2">
        <v>45412</v>
      </c>
      <c r="E4678" t="s">
        <v>1037</v>
      </c>
      <c r="F4678" t="s">
        <v>1038</v>
      </c>
      <c r="G4678" t="s">
        <v>1039</v>
      </c>
      <c r="H4678" t="s">
        <v>684</v>
      </c>
      <c r="I4678" t="s">
        <v>1096</v>
      </c>
      <c r="J4678" t="s">
        <v>1097</v>
      </c>
      <c r="K4678" t="s">
        <v>1098</v>
      </c>
      <c r="L4678" t="s">
        <v>1099</v>
      </c>
      <c r="M4678" t="s">
        <v>1100</v>
      </c>
      <c r="N4678" t="s">
        <v>919</v>
      </c>
      <c r="O4678">
        <v>205</v>
      </c>
    </row>
    <row r="4679" spans="1:15" x14ac:dyDescent="0.35">
      <c r="A4679" s="189" t="str">
        <f t="shared" si="256"/>
        <v>Apr</v>
      </c>
      <c r="B4679" s="190" t="str">
        <f t="shared" si="257"/>
        <v>2024</v>
      </c>
      <c r="C4679" s="190" t="str">
        <f t="shared" si="258"/>
        <v>Apr-2024</v>
      </c>
      <c r="D4679" s="2">
        <v>45412</v>
      </c>
      <c r="E4679" t="s">
        <v>1037</v>
      </c>
      <c r="F4679" t="s">
        <v>1038</v>
      </c>
      <c r="G4679" t="s">
        <v>1039</v>
      </c>
      <c r="H4679" t="s">
        <v>684</v>
      </c>
      <c r="I4679" t="s">
        <v>1096</v>
      </c>
      <c r="J4679" t="s">
        <v>1097</v>
      </c>
      <c r="K4679" t="s">
        <v>1098</v>
      </c>
      <c r="L4679" t="s">
        <v>1099</v>
      </c>
      <c r="M4679" t="s">
        <v>1100</v>
      </c>
      <c r="N4679" t="s">
        <v>920</v>
      </c>
      <c r="O4679">
        <v>2285</v>
      </c>
    </row>
    <row r="4680" spans="1:15" x14ac:dyDescent="0.35">
      <c r="A4680" s="189" t="str">
        <f t="shared" si="256"/>
        <v>Apr</v>
      </c>
      <c r="B4680" s="190" t="str">
        <f t="shared" si="257"/>
        <v>2024</v>
      </c>
      <c r="C4680" s="190" t="str">
        <f t="shared" si="258"/>
        <v>Apr-2024</v>
      </c>
      <c r="D4680" s="2">
        <v>45412</v>
      </c>
      <c r="E4680" t="s">
        <v>1037</v>
      </c>
      <c r="F4680" t="s">
        <v>1038</v>
      </c>
      <c r="G4680" t="s">
        <v>1039</v>
      </c>
      <c r="H4680" t="s">
        <v>684</v>
      </c>
      <c r="I4680" t="s">
        <v>1096</v>
      </c>
      <c r="J4680" t="s">
        <v>1097</v>
      </c>
      <c r="K4680" t="s">
        <v>1098</v>
      </c>
      <c r="L4680" t="s">
        <v>1099</v>
      </c>
      <c r="M4680" t="s">
        <v>1100</v>
      </c>
      <c r="N4680" t="s">
        <v>922</v>
      </c>
      <c r="O4680">
        <v>1460</v>
      </c>
    </row>
    <row r="4681" spans="1:15" x14ac:dyDescent="0.35">
      <c r="A4681" s="189" t="str">
        <f t="shared" si="256"/>
        <v>Apr</v>
      </c>
      <c r="B4681" s="190" t="str">
        <f t="shared" si="257"/>
        <v>2024</v>
      </c>
      <c r="C4681" s="190" t="str">
        <f t="shared" si="258"/>
        <v>Apr-2024</v>
      </c>
      <c r="D4681" s="2">
        <v>45412</v>
      </c>
      <c r="E4681" t="s">
        <v>1037</v>
      </c>
      <c r="F4681" t="s">
        <v>1038</v>
      </c>
      <c r="G4681" t="s">
        <v>1039</v>
      </c>
      <c r="H4681" t="s">
        <v>684</v>
      </c>
      <c r="I4681" t="s">
        <v>1096</v>
      </c>
      <c r="J4681" t="s">
        <v>1097</v>
      </c>
      <c r="K4681" t="s">
        <v>1098</v>
      </c>
      <c r="L4681" t="s">
        <v>1099</v>
      </c>
      <c r="M4681" t="s">
        <v>1100</v>
      </c>
      <c r="N4681" t="s">
        <v>921</v>
      </c>
      <c r="O4681">
        <v>1815</v>
      </c>
    </row>
    <row r="4682" spans="1:15" x14ac:dyDescent="0.35">
      <c r="A4682" s="189" t="str">
        <f t="shared" si="256"/>
        <v>Apr</v>
      </c>
      <c r="B4682" s="190" t="str">
        <f t="shared" si="257"/>
        <v>2024</v>
      </c>
      <c r="C4682" s="190" t="str">
        <f t="shared" si="258"/>
        <v>Apr-2024</v>
      </c>
      <c r="D4682" s="2">
        <v>45412</v>
      </c>
      <c r="E4682" t="s">
        <v>1037</v>
      </c>
      <c r="F4682" t="s">
        <v>1038</v>
      </c>
      <c r="G4682" t="s">
        <v>1039</v>
      </c>
      <c r="H4682" t="s">
        <v>688</v>
      </c>
      <c r="I4682" t="s">
        <v>1101</v>
      </c>
      <c r="J4682" t="s">
        <v>1102</v>
      </c>
      <c r="K4682" t="s">
        <v>1103</v>
      </c>
      <c r="L4682" t="s">
        <v>1104</v>
      </c>
      <c r="M4682" t="s">
        <v>1105</v>
      </c>
      <c r="N4682" t="s">
        <v>1528</v>
      </c>
      <c r="O4682">
        <v>40</v>
      </c>
    </row>
    <row r="4683" spans="1:15" x14ac:dyDescent="0.35">
      <c r="A4683" s="189" t="str">
        <f t="shared" si="256"/>
        <v>Apr</v>
      </c>
      <c r="B4683" s="190" t="str">
        <f t="shared" si="257"/>
        <v>2024</v>
      </c>
      <c r="C4683" s="190" t="str">
        <f t="shared" si="258"/>
        <v>Apr-2024</v>
      </c>
      <c r="D4683" s="2">
        <v>45412</v>
      </c>
      <c r="E4683" t="s">
        <v>1037</v>
      </c>
      <c r="F4683" t="s">
        <v>1038</v>
      </c>
      <c r="G4683" t="s">
        <v>1039</v>
      </c>
      <c r="H4683" t="s">
        <v>688</v>
      </c>
      <c r="I4683" t="s">
        <v>1101</v>
      </c>
      <c r="J4683" t="s">
        <v>1102</v>
      </c>
      <c r="K4683" t="s">
        <v>1103</v>
      </c>
      <c r="L4683" t="s">
        <v>1104</v>
      </c>
      <c r="M4683" t="s">
        <v>1105</v>
      </c>
      <c r="N4683" t="s">
        <v>1529</v>
      </c>
      <c r="O4683">
        <v>5</v>
      </c>
    </row>
    <row r="4684" spans="1:15" x14ac:dyDescent="0.35">
      <c r="A4684" s="189" t="str">
        <f t="shared" si="256"/>
        <v>Apr</v>
      </c>
      <c r="B4684" s="190" t="str">
        <f t="shared" si="257"/>
        <v>2024</v>
      </c>
      <c r="C4684" s="190" t="str">
        <f t="shared" si="258"/>
        <v>Apr-2024</v>
      </c>
      <c r="D4684" s="2">
        <v>45412</v>
      </c>
      <c r="E4684" t="s">
        <v>1037</v>
      </c>
      <c r="F4684" t="s">
        <v>1038</v>
      </c>
      <c r="G4684" t="s">
        <v>1039</v>
      </c>
      <c r="H4684" t="s">
        <v>688</v>
      </c>
      <c r="I4684" t="s">
        <v>1101</v>
      </c>
      <c r="J4684" t="s">
        <v>1102</v>
      </c>
      <c r="K4684" t="s">
        <v>1103</v>
      </c>
      <c r="L4684" t="s">
        <v>1104</v>
      </c>
      <c r="M4684" t="s">
        <v>1105</v>
      </c>
      <c r="N4684" t="s">
        <v>919</v>
      </c>
      <c r="O4684">
        <v>70</v>
      </c>
    </row>
    <row r="4685" spans="1:15" x14ac:dyDescent="0.35">
      <c r="A4685" s="189" t="str">
        <f t="shared" si="256"/>
        <v>Apr</v>
      </c>
      <c r="B4685" s="190" t="str">
        <f t="shared" si="257"/>
        <v>2024</v>
      </c>
      <c r="C4685" s="190" t="str">
        <f t="shared" si="258"/>
        <v>Apr-2024</v>
      </c>
      <c r="D4685" s="2">
        <v>45412</v>
      </c>
      <c r="E4685" t="s">
        <v>1037</v>
      </c>
      <c r="F4685" t="s">
        <v>1038</v>
      </c>
      <c r="G4685" t="s">
        <v>1039</v>
      </c>
      <c r="H4685" t="s">
        <v>688</v>
      </c>
      <c r="I4685" t="s">
        <v>1101</v>
      </c>
      <c r="J4685" t="s">
        <v>1102</v>
      </c>
      <c r="K4685" t="s">
        <v>1103</v>
      </c>
      <c r="L4685" t="s">
        <v>1104</v>
      </c>
      <c r="M4685" t="s">
        <v>1105</v>
      </c>
      <c r="N4685" t="s">
        <v>920</v>
      </c>
      <c r="O4685">
        <v>510</v>
      </c>
    </row>
    <row r="4686" spans="1:15" x14ac:dyDescent="0.35">
      <c r="A4686" s="189" t="str">
        <f t="shared" si="256"/>
        <v>Apr</v>
      </c>
      <c r="B4686" s="190" t="str">
        <f t="shared" si="257"/>
        <v>2024</v>
      </c>
      <c r="C4686" s="190" t="str">
        <f t="shared" si="258"/>
        <v>Apr-2024</v>
      </c>
      <c r="D4686" s="2">
        <v>45412</v>
      </c>
      <c r="E4686" t="s">
        <v>1037</v>
      </c>
      <c r="F4686" t="s">
        <v>1038</v>
      </c>
      <c r="G4686" t="s">
        <v>1039</v>
      </c>
      <c r="H4686" t="s">
        <v>688</v>
      </c>
      <c r="I4686" t="s">
        <v>1101</v>
      </c>
      <c r="J4686" t="s">
        <v>1102</v>
      </c>
      <c r="K4686" t="s">
        <v>1103</v>
      </c>
      <c r="L4686" t="s">
        <v>1104</v>
      </c>
      <c r="M4686" t="s">
        <v>1105</v>
      </c>
      <c r="N4686" t="s">
        <v>922</v>
      </c>
      <c r="O4686">
        <v>305</v>
      </c>
    </row>
    <row r="4687" spans="1:15" x14ac:dyDescent="0.35">
      <c r="A4687" s="189" t="str">
        <f t="shared" si="256"/>
        <v>Apr</v>
      </c>
      <c r="B4687" s="190" t="str">
        <f t="shared" si="257"/>
        <v>2024</v>
      </c>
      <c r="C4687" s="190" t="str">
        <f t="shared" si="258"/>
        <v>Apr-2024</v>
      </c>
      <c r="D4687" s="2">
        <v>45412</v>
      </c>
      <c r="E4687" t="s">
        <v>1037</v>
      </c>
      <c r="F4687" t="s">
        <v>1038</v>
      </c>
      <c r="G4687" t="s">
        <v>1039</v>
      </c>
      <c r="H4687" t="s">
        <v>688</v>
      </c>
      <c r="I4687" t="s">
        <v>1101</v>
      </c>
      <c r="J4687" t="s">
        <v>1102</v>
      </c>
      <c r="K4687" t="s">
        <v>1103</v>
      </c>
      <c r="L4687" t="s">
        <v>1104</v>
      </c>
      <c r="M4687" t="s">
        <v>1105</v>
      </c>
      <c r="N4687" t="s">
        <v>921</v>
      </c>
      <c r="O4687">
        <v>430</v>
      </c>
    </row>
    <row r="4688" spans="1:15" x14ac:dyDescent="0.35">
      <c r="A4688" s="189" t="str">
        <f t="shared" si="256"/>
        <v>Apr</v>
      </c>
      <c r="B4688" s="190" t="str">
        <f t="shared" si="257"/>
        <v>2024</v>
      </c>
      <c r="C4688" s="190" t="str">
        <f t="shared" si="258"/>
        <v>Apr-2024</v>
      </c>
      <c r="D4688" s="2">
        <v>45412</v>
      </c>
      <c r="E4688" t="s">
        <v>1037</v>
      </c>
      <c r="F4688" t="s">
        <v>1038</v>
      </c>
      <c r="G4688" t="s">
        <v>1039</v>
      </c>
      <c r="H4688" t="s">
        <v>688</v>
      </c>
      <c r="I4688" t="s">
        <v>1101</v>
      </c>
      <c r="J4688" t="s">
        <v>1102</v>
      </c>
      <c r="K4688" t="s">
        <v>1106</v>
      </c>
      <c r="L4688" t="s">
        <v>1107</v>
      </c>
      <c r="M4688" t="s">
        <v>1108</v>
      </c>
      <c r="N4688" t="s">
        <v>1528</v>
      </c>
      <c r="O4688">
        <v>200</v>
      </c>
    </row>
    <row r="4689" spans="1:15" x14ac:dyDescent="0.35">
      <c r="A4689" s="189" t="str">
        <f t="shared" si="256"/>
        <v>Apr</v>
      </c>
      <c r="B4689" s="190" t="str">
        <f t="shared" si="257"/>
        <v>2024</v>
      </c>
      <c r="C4689" s="190" t="str">
        <f t="shared" si="258"/>
        <v>Apr-2024</v>
      </c>
      <c r="D4689" s="2">
        <v>45412</v>
      </c>
      <c r="E4689" t="s">
        <v>1037</v>
      </c>
      <c r="F4689" t="s">
        <v>1038</v>
      </c>
      <c r="G4689" t="s">
        <v>1039</v>
      </c>
      <c r="H4689" t="s">
        <v>688</v>
      </c>
      <c r="I4689" t="s">
        <v>1101</v>
      </c>
      <c r="J4689" t="s">
        <v>1102</v>
      </c>
      <c r="K4689" t="s">
        <v>1106</v>
      </c>
      <c r="L4689" t="s">
        <v>1107</v>
      </c>
      <c r="M4689" t="s">
        <v>1108</v>
      </c>
      <c r="N4689" t="s">
        <v>1529</v>
      </c>
      <c r="O4689">
        <v>30</v>
      </c>
    </row>
    <row r="4690" spans="1:15" x14ac:dyDescent="0.35">
      <c r="A4690" s="189" t="str">
        <f t="shared" si="256"/>
        <v>Apr</v>
      </c>
      <c r="B4690" s="190" t="str">
        <f t="shared" si="257"/>
        <v>2024</v>
      </c>
      <c r="C4690" s="190" t="str">
        <f t="shared" si="258"/>
        <v>Apr-2024</v>
      </c>
      <c r="D4690" s="2">
        <v>45412</v>
      </c>
      <c r="E4690" t="s">
        <v>1037</v>
      </c>
      <c r="F4690" t="s">
        <v>1038</v>
      </c>
      <c r="G4690" t="s">
        <v>1039</v>
      </c>
      <c r="H4690" t="s">
        <v>688</v>
      </c>
      <c r="I4690" t="s">
        <v>1101</v>
      </c>
      <c r="J4690" t="s">
        <v>1102</v>
      </c>
      <c r="K4690" t="s">
        <v>1106</v>
      </c>
      <c r="L4690" t="s">
        <v>1107</v>
      </c>
      <c r="M4690" t="s">
        <v>1108</v>
      </c>
      <c r="N4690" t="s">
        <v>919</v>
      </c>
      <c r="O4690">
        <v>650</v>
      </c>
    </row>
    <row r="4691" spans="1:15" x14ac:dyDescent="0.35">
      <c r="A4691" s="189" t="str">
        <f t="shared" si="256"/>
        <v>Apr</v>
      </c>
      <c r="B4691" s="190" t="str">
        <f t="shared" si="257"/>
        <v>2024</v>
      </c>
      <c r="C4691" s="190" t="str">
        <f t="shared" si="258"/>
        <v>Apr-2024</v>
      </c>
      <c r="D4691" s="2">
        <v>45412</v>
      </c>
      <c r="E4691" t="s">
        <v>1037</v>
      </c>
      <c r="F4691" t="s">
        <v>1038</v>
      </c>
      <c r="G4691" t="s">
        <v>1039</v>
      </c>
      <c r="H4691" t="s">
        <v>688</v>
      </c>
      <c r="I4691" t="s">
        <v>1101</v>
      </c>
      <c r="J4691" t="s">
        <v>1102</v>
      </c>
      <c r="K4691" t="s">
        <v>1106</v>
      </c>
      <c r="L4691" t="s">
        <v>1107</v>
      </c>
      <c r="M4691" t="s">
        <v>1108</v>
      </c>
      <c r="N4691" t="s">
        <v>920</v>
      </c>
      <c r="O4691">
        <v>3360</v>
      </c>
    </row>
    <row r="4692" spans="1:15" x14ac:dyDescent="0.35">
      <c r="A4692" s="189" t="str">
        <f t="shared" si="256"/>
        <v>Apr</v>
      </c>
      <c r="B4692" s="190" t="str">
        <f t="shared" si="257"/>
        <v>2024</v>
      </c>
      <c r="C4692" s="190" t="str">
        <f t="shared" si="258"/>
        <v>Apr-2024</v>
      </c>
      <c r="D4692" s="2">
        <v>45412</v>
      </c>
      <c r="E4692" t="s">
        <v>1037</v>
      </c>
      <c r="F4692" t="s">
        <v>1038</v>
      </c>
      <c r="G4692" t="s">
        <v>1039</v>
      </c>
      <c r="H4692" t="s">
        <v>688</v>
      </c>
      <c r="I4692" t="s">
        <v>1101</v>
      </c>
      <c r="J4692" t="s">
        <v>1102</v>
      </c>
      <c r="K4692" t="s">
        <v>1106</v>
      </c>
      <c r="L4692" t="s">
        <v>1107</v>
      </c>
      <c r="M4692" t="s">
        <v>1108</v>
      </c>
      <c r="N4692" t="s">
        <v>922</v>
      </c>
      <c r="O4692">
        <v>2325</v>
      </c>
    </row>
    <row r="4693" spans="1:15" x14ac:dyDescent="0.35">
      <c r="A4693" s="189" t="str">
        <f t="shared" si="256"/>
        <v>Apr</v>
      </c>
      <c r="B4693" s="190" t="str">
        <f t="shared" si="257"/>
        <v>2024</v>
      </c>
      <c r="C4693" s="190" t="str">
        <f t="shared" si="258"/>
        <v>Apr-2024</v>
      </c>
      <c r="D4693" s="2">
        <v>45412</v>
      </c>
      <c r="E4693" t="s">
        <v>1037</v>
      </c>
      <c r="F4693" t="s">
        <v>1038</v>
      </c>
      <c r="G4693" t="s">
        <v>1039</v>
      </c>
      <c r="H4693" t="s">
        <v>688</v>
      </c>
      <c r="I4693" t="s">
        <v>1101</v>
      </c>
      <c r="J4693" t="s">
        <v>1102</v>
      </c>
      <c r="K4693" t="s">
        <v>1106</v>
      </c>
      <c r="L4693" t="s">
        <v>1107</v>
      </c>
      <c r="M4693" t="s">
        <v>1108</v>
      </c>
      <c r="N4693" t="s">
        <v>921</v>
      </c>
      <c r="O4693">
        <v>2735</v>
      </c>
    </row>
    <row r="4694" spans="1:15" x14ac:dyDescent="0.35">
      <c r="A4694" s="189" t="str">
        <f t="shared" si="256"/>
        <v>Apr</v>
      </c>
      <c r="B4694" s="190" t="str">
        <f t="shared" si="257"/>
        <v>2024</v>
      </c>
      <c r="C4694" s="190" t="str">
        <f t="shared" si="258"/>
        <v>Apr-2024</v>
      </c>
      <c r="D4694" s="2">
        <v>45412</v>
      </c>
      <c r="E4694" t="s">
        <v>1037</v>
      </c>
      <c r="F4694" t="s">
        <v>1038</v>
      </c>
      <c r="G4694" t="s">
        <v>1039</v>
      </c>
      <c r="H4694" t="s">
        <v>691</v>
      </c>
      <c r="I4694" t="s">
        <v>1109</v>
      </c>
      <c r="J4694" t="s">
        <v>1110</v>
      </c>
      <c r="K4694" t="s">
        <v>1111</v>
      </c>
      <c r="L4694" t="s">
        <v>1112</v>
      </c>
      <c r="M4694" t="s">
        <v>1113</v>
      </c>
      <c r="N4694" t="s">
        <v>1528</v>
      </c>
      <c r="O4694">
        <v>215</v>
      </c>
    </row>
    <row r="4695" spans="1:15" x14ac:dyDescent="0.35">
      <c r="A4695" s="189" t="str">
        <f t="shared" si="256"/>
        <v>Apr</v>
      </c>
      <c r="B4695" s="190" t="str">
        <f t="shared" si="257"/>
        <v>2024</v>
      </c>
      <c r="C4695" s="190" t="str">
        <f t="shared" si="258"/>
        <v>Apr-2024</v>
      </c>
      <c r="D4695" s="2">
        <v>45412</v>
      </c>
      <c r="E4695" t="s">
        <v>1037</v>
      </c>
      <c r="F4695" t="s">
        <v>1038</v>
      </c>
      <c r="G4695" t="s">
        <v>1039</v>
      </c>
      <c r="H4695" t="s">
        <v>691</v>
      </c>
      <c r="I4695" t="s">
        <v>1109</v>
      </c>
      <c r="J4695" t="s">
        <v>1110</v>
      </c>
      <c r="K4695" t="s">
        <v>1111</v>
      </c>
      <c r="L4695" t="s">
        <v>1112</v>
      </c>
      <c r="M4695" t="s">
        <v>1113</v>
      </c>
      <c r="N4695" t="s">
        <v>1529</v>
      </c>
      <c r="O4695" t="s">
        <v>958</v>
      </c>
    </row>
    <row r="4696" spans="1:15" x14ac:dyDescent="0.35">
      <c r="A4696" s="189" t="str">
        <f t="shared" si="256"/>
        <v>Apr</v>
      </c>
      <c r="B4696" s="190" t="str">
        <f t="shared" si="257"/>
        <v>2024</v>
      </c>
      <c r="C4696" s="190" t="str">
        <f t="shared" si="258"/>
        <v>Apr-2024</v>
      </c>
      <c r="D4696" s="2">
        <v>45412</v>
      </c>
      <c r="E4696" t="s">
        <v>1037</v>
      </c>
      <c r="F4696" t="s">
        <v>1038</v>
      </c>
      <c r="G4696" t="s">
        <v>1039</v>
      </c>
      <c r="H4696" t="s">
        <v>691</v>
      </c>
      <c r="I4696" t="s">
        <v>1109</v>
      </c>
      <c r="J4696" t="s">
        <v>1110</v>
      </c>
      <c r="K4696" t="s">
        <v>1111</v>
      </c>
      <c r="L4696" t="s">
        <v>1112</v>
      </c>
      <c r="M4696" t="s">
        <v>1113</v>
      </c>
      <c r="N4696" t="s">
        <v>919</v>
      </c>
      <c r="O4696">
        <v>600</v>
      </c>
    </row>
    <row r="4697" spans="1:15" x14ac:dyDescent="0.35">
      <c r="A4697" s="189" t="str">
        <f t="shared" si="256"/>
        <v>Apr</v>
      </c>
      <c r="B4697" s="190" t="str">
        <f t="shared" si="257"/>
        <v>2024</v>
      </c>
      <c r="C4697" s="190" t="str">
        <f t="shared" si="258"/>
        <v>Apr-2024</v>
      </c>
      <c r="D4697" s="2">
        <v>45412</v>
      </c>
      <c r="E4697" t="s">
        <v>1037</v>
      </c>
      <c r="F4697" t="s">
        <v>1038</v>
      </c>
      <c r="G4697" t="s">
        <v>1039</v>
      </c>
      <c r="H4697" t="s">
        <v>691</v>
      </c>
      <c r="I4697" t="s">
        <v>1109</v>
      </c>
      <c r="J4697" t="s">
        <v>1110</v>
      </c>
      <c r="K4697" t="s">
        <v>1111</v>
      </c>
      <c r="L4697" t="s">
        <v>1112</v>
      </c>
      <c r="M4697" t="s">
        <v>1113</v>
      </c>
      <c r="N4697" t="s">
        <v>920</v>
      </c>
      <c r="O4697">
        <v>4000</v>
      </c>
    </row>
    <row r="4698" spans="1:15" x14ac:dyDescent="0.35">
      <c r="A4698" s="189" t="str">
        <f t="shared" si="256"/>
        <v>Apr</v>
      </c>
      <c r="B4698" s="190" t="str">
        <f t="shared" si="257"/>
        <v>2024</v>
      </c>
      <c r="C4698" s="190" t="str">
        <f t="shared" si="258"/>
        <v>Apr-2024</v>
      </c>
      <c r="D4698" s="2">
        <v>45412</v>
      </c>
      <c r="E4698" t="s">
        <v>1037</v>
      </c>
      <c r="F4698" t="s">
        <v>1038</v>
      </c>
      <c r="G4698" t="s">
        <v>1039</v>
      </c>
      <c r="H4698" t="s">
        <v>691</v>
      </c>
      <c r="I4698" t="s">
        <v>1109</v>
      </c>
      <c r="J4698" t="s">
        <v>1110</v>
      </c>
      <c r="K4698" t="s">
        <v>1111</v>
      </c>
      <c r="L4698" t="s">
        <v>1112</v>
      </c>
      <c r="M4698" t="s">
        <v>1113</v>
      </c>
      <c r="N4698" t="s">
        <v>922</v>
      </c>
      <c r="O4698">
        <v>2360</v>
      </c>
    </row>
    <row r="4699" spans="1:15" x14ac:dyDescent="0.35">
      <c r="A4699" s="189" t="str">
        <f t="shared" si="256"/>
        <v>Apr</v>
      </c>
      <c r="B4699" s="190" t="str">
        <f t="shared" si="257"/>
        <v>2024</v>
      </c>
      <c r="C4699" s="190" t="str">
        <f t="shared" si="258"/>
        <v>Apr-2024</v>
      </c>
      <c r="D4699" s="2">
        <v>45412</v>
      </c>
      <c r="E4699" t="s">
        <v>1037</v>
      </c>
      <c r="F4699" t="s">
        <v>1038</v>
      </c>
      <c r="G4699" t="s">
        <v>1039</v>
      </c>
      <c r="H4699" t="s">
        <v>691</v>
      </c>
      <c r="I4699" t="s">
        <v>1109</v>
      </c>
      <c r="J4699" t="s">
        <v>1110</v>
      </c>
      <c r="K4699" t="s">
        <v>1111</v>
      </c>
      <c r="L4699" t="s">
        <v>1112</v>
      </c>
      <c r="M4699" t="s">
        <v>1113</v>
      </c>
      <c r="N4699" t="s">
        <v>921</v>
      </c>
      <c r="O4699">
        <v>2410</v>
      </c>
    </row>
    <row r="4700" spans="1:15" x14ac:dyDescent="0.35">
      <c r="A4700" s="189" t="str">
        <f t="shared" si="256"/>
        <v>Apr</v>
      </c>
      <c r="B4700" s="190" t="str">
        <f t="shared" si="257"/>
        <v>2024</v>
      </c>
      <c r="C4700" s="190" t="str">
        <f t="shared" si="258"/>
        <v>Apr-2024</v>
      </c>
      <c r="D4700" s="2">
        <v>45412</v>
      </c>
      <c r="E4700" t="s">
        <v>1037</v>
      </c>
      <c r="F4700" t="s">
        <v>1038</v>
      </c>
      <c r="G4700" t="s">
        <v>1039</v>
      </c>
      <c r="H4700" t="s">
        <v>696</v>
      </c>
      <c r="I4700" t="s">
        <v>1114</v>
      </c>
      <c r="J4700" t="s">
        <v>1115</v>
      </c>
      <c r="K4700" t="s">
        <v>1116</v>
      </c>
      <c r="L4700" t="s">
        <v>1117</v>
      </c>
      <c r="M4700" t="s">
        <v>1118</v>
      </c>
      <c r="N4700" t="s">
        <v>1528</v>
      </c>
      <c r="O4700">
        <v>40</v>
      </c>
    </row>
    <row r="4701" spans="1:15" x14ac:dyDescent="0.35">
      <c r="A4701" s="189" t="str">
        <f t="shared" si="256"/>
        <v>Apr</v>
      </c>
      <c r="B4701" s="190" t="str">
        <f t="shared" si="257"/>
        <v>2024</v>
      </c>
      <c r="C4701" s="190" t="str">
        <f t="shared" si="258"/>
        <v>Apr-2024</v>
      </c>
      <c r="D4701" s="2">
        <v>45412</v>
      </c>
      <c r="E4701" t="s">
        <v>1037</v>
      </c>
      <c r="F4701" t="s">
        <v>1038</v>
      </c>
      <c r="G4701" t="s">
        <v>1039</v>
      </c>
      <c r="H4701" t="s">
        <v>696</v>
      </c>
      <c r="I4701" t="s">
        <v>1114</v>
      </c>
      <c r="J4701" t="s">
        <v>1115</v>
      </c>
      <c r="K4701" t="s">
        <v>1116</v>
      </c>
      <c r="L4701" t="s">
        <v>1117</v>
      </c>
      <c r="M4701" t="s">
        <v>1118</v>
      </c>
      <c r="N4701" t="s">
        <v>1529</v>
      </c>
      <c r="O4701" t="s">
        <v>958</v>
      </c>
    </row>
    <row r="4702" spans="1:15" x14ac:dyDescent="0.35">
      <c r="A4702" s="189" t="str">
        <f t="shared" si="256"/>
        <v>Apr</v>
      </c>
      <c r="B4702" s="190" t="str">
        <f t="shared" si="257"/>
        <v>2024</v>
      </c>
      <c r="C4702" s="190" t="str">
        <f t="shared" si="258"/>
        <v>Apr-2024</v>
      </c>
      <c r="D4702" s="2">
        <v>45412</v>
      </c>
      <c r="E4702" t="s">
        <v>1037</v>
      </c>
      <c r="F4702" t="s">
        <v>1038</v>
      </c>
      <c r="G4702" t="s">
        <v>1039</v>
      </c>
      <c r="H4702" t="s">
        <v>696</v>
      </c>
      <c r="I4702" t="s">
        <v>1114</v>
      </c>
      <c r="J4702" t="s">
        <v>1115</v>
      </c>
      <c r="K4702" t="s">
        <v>1116</v>
      </c>
      <c r="L4702" t="s">
        <v>1117</v>
      </c>
      <c r="M4702" t="s">
        <v>1118</v>
      </c>
      <c r="N4702" t="s">
        <v>919</v>
      </c>
      <c r="O4702">
        <v>575</v>
      </c>
    </row>
    <row r="4703" spans="1:15" x14ac:dyDescent="0.35">
      <c r="A4703" s="189" t="str">
        <f t="shared" si="256"/>
        <v>Apr</v>
      </c>
      <c r="B4703" s="190" t="str">
        <f t="shared" si="257"/>
        <v>2024</v>
      </c>
      <c r="C4703" s="190" t="str">
        <f t="shared" si="258"/>
        <v>Apr-2024</v>
      </c>
      <c r="D4703" s="2">
        <v>45412</v>
      </c>
      <c r="E4703" t="s">
        <v>1037</v>
      </c>
      <c r="F4703" t="s">
        <v>1038</v>
      </c>
      <c r="G4703" t="s">
        <v>1039</v>
      </c>
      <c r="H4703" t="s">
        <v>696</v>
      </c>
      <c r="I4703" t="s">
        <v>1114</v>
      </c>
      <c r="J4703" t="s">
        <v>1115</v>
      </c>
      <c r="K4703" t="s">
        <v>1116</v>
      </c>
      <c r="L4703" t="s">
        <v>1117</v>
      </c>
      <c r="M4703" t="s">
        <v>1118</v>
      </c>
      <c r="N4703" t="s">
        <v>920</v>
      </c>
      <c r="O4703">
        <v>3925</v>
      </c>
    </row>
    <row r="4704" spans="1:15" x14ac:dyDescent="0.35">
      <c r="A4704" s="189" t="str">
        <f t="shared" si="256"/>
        <v>Apr</v>
      </c>
      <c r="B4704" s="190" t="str">
        <f t="shared" si="257"/>
        <v>2024</v>
      </c>
      <c r="C4704" s="190" t="str">
        <f t="shared" si="258"/>
        <v>Apr-2024</v>
      </c>
      <c r="D4704" s="2">
        <v>45412</v>
      </c>
      <c r="E4704" t="s">
        <v>1037</v>
      </c>
      <c r="F4704" t="s">
        <v>1038</v>
      </c>
      <c r="G4704" t="s">
        <v>1039</v>
      </c>
      <c r="H4704" t="s">
        <v>696</v>
      </c>
      <c r="I4704" t="s">
        <v>1114</v>
      </c>
      <c r="J4704" t="s">
        <v>1115</v>
      </c>
      <c r="K4704" t="s">
        <v>1116</v>
      </c>
      <c r="L4704" t="s">
        <v>1117</v>
      </c>
      <c r="M4704" t="s">
        <v>1118</v>
      </c>
      <c r="N4704" t="s">
        <v>922</v>
      </c>
      <c r="O4704">
        <v>710</v>
      </c>
    </row>
    <row r="4705" spans="1:15" x14ac:dyDescent="0.35">
      <c r="A4705" s="189" t="str">
        <f t="shared" si="256"/>
        <v>Apr</v>
      </c>
      <c r="B4705" s="190" t="str">
        <f t="shared" si="257"/>
        <v>2024</v>
      </c>
      <c r="C4705" s="190" t="str">
        <f t="shared" si="258"/>
        <v>Apr-2024</v>
      </c>
      <c r="D4705" s="2">
        <v>45412</v>
      </c>
      <c r="E4705" t="s">
        <v>1037</v>
      </c>
      <c r="F4705" t="s">
        <v>1038</v>
      </c>
      <c r="G4705" t="s">
        <v>1039</v>
      </c>
      <c r="H4705" t="s">
        <v>696</v>
      </c>
      <c r="I4705" t="s">
        <v>1114</v>
      </c>
      <c r="J4705" t="s">
        <v>1115</v>
      </c>
      <c r="K4705" t="s">
        <v>1116</v>
      </c>
      <c r="L4705" t="s">
        <v>1117</v>
      </c>
      <c r="M4705" t="s">
        <v>1118</v>
      </c>
      <c r="N4705" t="s">
        <v>921</v>
      </c>
      <c r="O4705">
        <v>2055</v>
      </c>
    </row>
    <row r="4706" spans="1:15" x14ac:dyDescent="0.35">
      <c r="A4706" s="189" t="str">
        <f t="shared" si="256"/>
        <v>Apr</v>
      </c>
      <c r="B4706" s="190" t="str">
        <f t="shared" si="257"/>
        <v>2024</v>
      </c>
      <c r="C4706" s="190" t="str">
        <f t="shared" si="258"/>
        <v>Apr-2024</v>
      </c>
      <c r="D4706" s="2">
        <v>45412</v>
      </c>
      <c r="E4706" t="s">
        <v>1119</v>
      </c>
      <c r="F4706" t="s">
        <v>1570</v>
      </c>
      <c r="G4706" t="s">
        <v>1120</v>
      </c>
      <c r="H4706" t="s">
        <v>665</v>
      </c>
      <c r="I4706" t="s">
        <v>1121</v>
      </c>
      <c r="J4706" t="s">
        <v>1122</v>
      </c>
      <c r="K4706" t="s">
        <v>1123</v>
      </c>
      <c r="L4706" t="s">
        <v>1124</v>
      </c>
      <c r="M4706" t="s">
        <v>1125</v>
      </c>
      <c r="N4706" t="s">
        <v>1528</v>
      </c>
      <c r="O4706">
        <v>55</v>
      </c>
    </row>
    <row r="4707" spans="1:15" x14ac:dyDescent="0.35">
      <c r="A4707" s="189" t="str">
        <f t="shared" si="256"/>
        <v>Apr</v>
      </c>
      <c r="B4707" s="190" t="str">
        <f t="shared" si="257"/>
        <v>2024</v>
      </c>
      <c r="C4707" s="190" t="str">
        <f t="shared" si="258"/>
        <v>Apr-2024</v>
      </c>
      <c r="D4707" s="2">
        <v>45412</v>
      </c>
      <c r="E4707" t="s">
        <v>1119</v>
      </c>
      <c r="F4707" t="s">
        <v>1570</v>
      </c>
      <c r="G4707" t="s">
        <v>1120</v>
      </c>
      <c r="H4707" t="s">
        <v>665</v>
      </c>
      <c r="I4707" t="s">
        <v>1121</v>
      </c>
      <c r="J4707" t="s">
        <v>1122</v>
      </c>
      <c r="K4707" t="s">
        <v>1123</v>
      </c>
      <c r="L4707" t="s">
        <v>1124</v>
      </c>
      <c r="M4707" t="s">
        <v>1125</v>
      </c>
      <c r="N4707" t="s">
        <v>1529</v>
      </c>
      <c r="O4707" t="s">
        <v>958</v>
      </c>
    </row>
    <row r="4708" spans="1:15" x14ac:dyDescent="0.35">
      <c r="A4708" s="189" t="str">
        <f t="shared" si="256"/>
        <v>Apr</v>
      </c>
      <c r="B4708" s="190" t="str">
        <f t="shared" si="257"/>
        <v>2024</v>
      </c>
      <c r="C4708" s="190" t="str">
        <f t="shared" si="258"/>
        <v>Apr-2024</v>
      </c>
      <c r="D4708" s="2">
        <v>45412</v>
      </c>
      <c r="E4708" t="s">
        <v>1119</v>
      </c>
      <c r="F4708" t="s">
        <v>1570</v>
      </c>
      <c r="G4708" t="s">
        <v>1120</v>
      </c>
      <c r="H4708" t="s">
        <v>665</v>
      </c>
      <c r="I4708" t="s">
        <v>1121</v>
      </c>
      <c r="J4708" t="s">
        <v>1122</v>
      </c>
      <c r="K4708" t="s">
        <v>1123</v>
      </c>
      <c r="L4708" t="s">
        <v>1124</v>
      </c>
      <c r="M4708" t="s">
        <v>1125</v>
      </c>
      <c r="N4708" t="s">
        <v>919</v>
      </c>
      <c r="O4708">
        <v>120</v>
      </c>
    </row>
    <row r="4709" spans="1:15" x14ac:dyDescent="0.35">
      <c r="A4709" s="189" t="str">
        <f t="shared" si="256"/>
        <v>Apr</v>
      </c>
      <c r="B4709" s="190" t="str">
        <f t="shared" si="257"/>
        <v>2024</v>
      </c>
      <c r="C4709" s="190" t="str">
        <f t="shared" si="258"/>
        <v>Apr-2024</v>
      </c>
      <c r="D4709" s="2">
        <v>45412</v>
      </c>
      <c r="E4709" t="s">
        <v>1119</v>
      </c>
      <c r="F4709" t="s">
        <v>1570</v>
      </c>
      <c r="G4709" t="s">
        <v>1120</v>
      </c>
      <c r="H4709" t="s">
        <v>665</v>
      </c>
      <c r="I4709" t="s">
        <v>1121</v>
      </c>
      <c r="J4709" t="s">
        <v>1122</v>
      </c>
      <c r="K4709" t="s">
        <v>1123</v>
      </c>
      <c r="L4709" t="s">
        <v>1124</v>
      </c>
      <c r="M4709" t="s">
        <v>1125</v>
      </c>
      <c r="N4709" t="s">
        <v>920</v>
      </c>
      <c r="O4709">
        <v>530</v>
      </c>
    </row>
    <row r="4710" spans="1:15" x14ac:dyDescent="0.35">
      <c r="A4710" s="189" t="str">
        <f t="shared" si="256"/>
        <v>Apr</v>
      </c>
      <c r="B4710" s="190" t="str">
        <f t="shared" si="257"/>
        <v>2024</v>
      </c>
      <c r="C4710" s="190" t="str">
        <f t="shared" si="258"/>
        <v>Apr-2024</v>
      </c>
      <c r="D4710" s="2">
        <v>45412</v>
      </c>
      <c r="E4710" t="s">
        <v>1119</v>
      </c>
      <c r="F4710" t="s">
        <v>1570</v>
      </c>
      <c r="G4710" t="s">
        <v>1120</v>
      </c>
      <c r="H4710" t="s">
        <v>665</v>
      </c>
      <c r="I4710" t="s">
        <v>1121</v>
      </c>
      <c r="J4710" t="s">
        <v>1122</v>
      </c>
      <c r="K4710" t="s">
        <v>1123</v>
      </c>
      <c r="L4710" t="s">
        <v>1124</v>
      </c>
      <c r="M4710" t="s">
        <v>1125</v>
      </c>
      <c r="N4710" t="s">
        <v>922</v>
      </c>
      <c r="O4710">
        <v>1640</v>
      </c>
    </row>
    <row r="4711" spans="1:15" x14ac:dyDescent="0.35">
      <c r="A4711" s="189" t="str">
        <f t="shared" si="256"/>
        <v>Apr</v>
      </c>
      <c r="B4711" s="190" t="str">
        <f t="shared" si="257"/>
        <v>2024</v>
      </c>
      <c r="C4711" s="190" t="str">
        <f t="shared" si="258"/>
        <v>Apr-2024</v>
      </c>
      <c r="D4711" s="2">
        <v>45412</v>
      </c>
      <c r="E4711" t="s">
        <v>1119</v>
      </c>
      <c r="F4711" t="s">
        <v>1570</v>
      </c>
      <c r="G4711" t="s">
        <v>1120</v>
      </c>
      <c r="H4711" t="s">
        <v>665</v>
      </c>
      <c r="I4711" t="s">
        <v>1121</v>
      </c>
      <c r="J4711" t="s">
        <v>1122</v>
      </c>
      <c r="K4711" t="s">
        <v>1123</v>
      </c>
      <c r="L4711" t="s">
        <v>1124</v>
      </c>
      <c r="M4711" t="s">
        <v>1125</v>
      </c>
      <c r="N4711" t="s">
        <v>921</v>
      </c>
      <c r="O4711">
        <v>1185</v>
      </c>
    </row>
    <row r="4712" spans="1:15" x14ac:dyDescent="0.35">
      <c r="A4712" s="189" t="str">
        <f t="shared" si="256"/>
        <v>Apr</v>
      </c>
      <c r="B4712" s="190" t="str">
        <f t="shared" si="257"/>
        <v>2024</v>
      </c>
      <c r="C4712" s="190" t="str">
        <f t="shared" si="258"/>
        <v>Apr-2024</v>
      </c>
      <c r="D4712" s="2">
        <v>45412</v>
      </c>
      <c r="E4712" t="s">
        <v>1119</v>
      </c>
      <c r="F4712" t="s">
        <v>1570</v>
      </c>
      <c r="G4712" t="s">
        <v>1120</v>
      </c>
      <c r="H4712" t="s">
        <v>665</v>
      </c>
      <c r="I4712" t="s">
        <v>1121</v>
      </c>
      <c r="J4712" t="s">
        <v>1122</v>
      </c>
      <c r="K4712" t="s">
        <v>1126</v>
      </c>
      <c r="L4712" t="s">
        <v>1127</v>
      </c>
      <c r="M4712" t="s">
        <v>1128</v>
      </c>
      <c r="N4712" t="s">
        <v>1528</v>
      </c>
      <c r="O4712" t="s">
        <v>958</v>
      </c>
    </row>
    <row r="4713" spans="1:15" x14ac:dyDescent="0.35">
      <c r="A4713" s="189" t="str">
        <f t="shared" si="256"/>
        <v>Apr</v>
      </c>
      <c r="B4713" s="190" t="str">
        <f t="shared" si="257"/>
        <v>2024</v>
      </c>
      <c r="C4713" s="190" t="str">
        <f t="shared" si="258"/>
        <v>Apr-2024</v>
      </c>
      <c r="D4713" s="2">
        <v>45412</v>
      </c>
      <c r="E4713" t="s">
        <v>1119</v>
      </c>
      <c r="F4713" t="s">
        <v>1570</v>
      </c>
      <c r="G4713" t="s">
        <v>1120</v>
      </c>
      <c r="H4713" t="s">
        <v>665</v>
      </c>
      <c r="I4713" t="s">
        <v>1121</v>
      </c>
      <c r="J4713" t="s">
        <v>1122</v>
      </c>
      <c r="K4713" t="s">
        <v>1126</v>
      </c>
      <c r="L4713" t="s">
        <v>1127</v>
      </c>
      <c r="M4713" t="s">
        <v>1128</v>
      </c>
      <c r="N4713" t="s">
        <v>1529</v>
      </c>
      <c r="O4713" t="s">
        <v>958</v>
      </c>
    </row>
    <row r="4714" spans="1:15" x14ac:dyDescent="0.35">
      <c r="A4714" s="189" t="str">
        <f t="shared" si="256"/>
        <v>Apr</v>
      </c>
      <c r="B4714" s="190" t="str">
        <f t="shared" si="257"/>
        <v>2024</v>
      </c>
      <c r="C4714" s="190" t="str">
        <f t="shared" si="258"/>
        <v>Apr-2024</v>
      </c>
      <c r="D4714" s="2">
        <v>45412</v>
      </c>
      <c r="E4714" t="s">
        <v>1119</v>
      </c>
      <c r="F4714" t="s">
        <v>1570</v>
      </c>
      <c r="G4714" t="s">
        <v>1120</v>
      </c>
      <c r="H4714" t="s">
        <v>665</v>
      </c>
      <c r="I4714" t="s">
        <v>1121</v>
      </c>
      <c r="J4714" t="s">
        <v>1122</v>
      </c>
      <c r="K4714" t="s">
        <v>1126</v>
      </c>
      <c r="L4714" t="s">
        <v>1127</v>
      </c>
      <c r="M4714" t="s">
        <v>1128</v>
      </c>
      <c r="N4714" t="s">
        <v>919</v>
      </c>
      <c r="O4714">
        <v>30</v>
      </c>
    </row>
    <row r="4715" spans="1:15" x14ac:dyDescent="0.35">
      <c r="A4715" s="189" t="str">
        <f t="shared" si="256"/>
        <v>Apr</v>
      </c>
      <c r="B4715" s="190" t="str">
        <f t="shared" si="257"/>
        <v>2024</v>
      </c>
      <c r="C4715" s="190" t="str">
        <f t="shared" si="258"/>
        <v>Apr-2024</v>
      </c>
      <c r="D4715" s="2">
        <v>45412</v>
      </c>
      <c r="E4715" t="s">
        <v>1119</v>
      </c>
      <c r="F4715" t="s">
        <v>1570</v>
      </c>
      <c r="G4715" t="s">
        <v>1120</v>
      </c>
      <c r="H4715" t="s">
        <v>665</v>
      </c>
      <c r="I4715" t="s">
        <v>1121</v>
      </c>
      <c r="J4715" t="s">
        <v>1122</v>
      </c>
      <c r="K4715" t="s">
        <v>1126</v>
      </c>
      <c r="L4715" t="s">
        <v>1127</v>
      </c>
      <c r="M4715" t="s">
        <v>1128</v>
      </c>
      <c r="N4715" t="s">
        <v>920</v>
      </c>
      <c r="O4715">
        <v>245</v>
      </c>
    </row>
    <row r="4716" spans="1:15" x14ac:dyDescent="0.35">
      <c r="A4716" s="189" t="str">
        <f t="shared" si="256"/>
        <v>Apr</v>
      </c>
      <c r="B4716" s="190" t="str">
        <f t="shared" si="257"/>
        <v>2024</v>
      </c>
      <c r="C4716" s="190" t="str">
        <f t="shared" si="258"/>
        <v>Apr-2024</v>
      </c>
      <c r="D4716" s="2">
        <v>45412</v>
      </c>
      <c r="E4716" t="s">
        <v>1119</v>
      </c>
      <c r="F4716" t="s">
        <v>1570</v>
      </c>
      <c r="G4716" t="s">
        <v>1120</v>
      </c>
      <c r="H4716" t="s">
        <v>665</v>
      </c>
      <c r="I4716" t="s">
        <v>1121</v>
      </c>
      <c r="J4716" t="s">
        <v>1122</v>
      </c>
      <c r="K4716" t="s">
        <v>1126</v>
      </c>
      <c r="L4716" t="s">
        <v>1127</v>
      </c>
      <c r="M4716" t="s">
        <v>1128</v>
      </c>
      <c r="N4716" t="s">
        <v>922</v>
      </c>
      <c r="O4716">
        <v>505</v>
      </c>
    </row>
    <row r="4717" spans="1:15" x14ac:dyDescent="0.35">
      <c r="A4717" s="189" t="str">
        <f t="shared" si="256"/>
        <v>Apr</v>
      </c>
      <c r="B4717" s="190" t="str">
        <f t="shared" si="257"/>
        <v>2024</v>
      </c>
      <c r="C4717" s="190" t="str">
        <f t="shared" si="258"/>
        <v>Apr-2024</v>
      </c>
      <c r="D4717" s="2">
        <v>45412</v>
      </c>
      <c r="E4717" t="s">
        <v>1119</v>
      </c>
      <c r="F4717" t="s">
        <v>1570</v>
      </c>
      <c r="G4717" t="s">
        <v>1120</v>
      </c>
      <c r="H4717" t="s">
        <v>665</v>
      </c>
      <c r="I4717" t="s">
        <v>1121</v>
      </c>
      <c r="J4717" t="s">
        <v>1122</v>
      </c>
      <c r="K4717" t="s">
        <v>1126</v>
      </c>
      <c r="L4717" t="s">
        <v>1127</v>
      </c>
      <c r="M4717" t="s">
        <v>1128</v>
      </c>
      <c r="N4717" t="s">
        <v>921</v>
      </c>
      <c r="O4717">
        <v>325</v>
      </c>
    </row>
    <row r="4718" spans="1:15" x14ac:dyDescent="0.35">
      <c r="A4718" s="189" t="str">
        <f t="shared" si="256"/>
        <v>Apr</v>
      </c>
      <c r="B4718" s="190" t="str">
        <f t="shared" si="257"/>
        <v>2024</v>
      </c>
      <c r="C4718" s="190" t="str">
        <f t="shared" si="258"/>
        <v>Apr-2024</v>
      </c>
      <c r="D4718" s="2">
        <v>45412</v>
      </c>
      <c r="E4718" t="s">
        <v>1119</v>
      </c>
      <c r="F4718" t="s">
        <v>1570</v>
      </c>
      <c r="G4718" t="s">
        <v>1120</v>
      </c>
      <c r="H4718" t="s">
        <v>665</v>
      </c>
      <c r="I4718" t="s">
        <v>1121</v>
      </c>
      <c r="J4718" t="s">
        <v>1122</v>
      </c>
      <c r="K4718" t="s">
        <v>1129</v>
      </c>
      <c r="L4718" t="s">
        <v>1130</v>
      </c>
      <c r="M4718" t="s">
        <v>1131</v>
      </c>
      <c r="N4718" t="s">
        <v>1528</v>
      </c>
      <c r="O4718">
        <v>15</v>
      </c>
    </row>
    <row r="4719" spans="1:15" x14ac:dyDescent="0.35">
      <c r="A4719" s="189" t="str">
        <f t="shared" si="256"/>
        <v>Apr</v>
      </c>
      <c r="B4719" s="190" t="str">
        <f t="shared" si="257"/>
        <v>2024</v>
      </c>
      <c r="C4719" s="190" t="str">
        <f t="shared" si="258"/>
        <v>Apr-2024</v>
      </c>
      <c r="D4719" s="2">
        <v>45412</v>
      </c>
      <c r="E4719" t="s">
        <v>1119</v>
      </c>
      <c r="F4719" t="s">
        <v>1570</v>
      </c>
      <c r="G4719" t="s">
        <v>1120</v>
      </c>
      <c r="H4719" t="s">
        <v>665</v>
      </c>
      <c r="I4719" t="s">
        <v>1121</v>
      </c>
      <c r="J4719" t="s">
        <v>1122</v>
      </c>
      <c r="K4719" t="s">
        <v>1129</v>
      </c>
      <c r="L4719" t="s">
        <v>1130</v>
      </c>
      <c r="M4719" t="s">
        <v>1131</v>
      </c>
      <c r="N4719" t="s">
        <v>1529</v>
      </c>
      <c r="O4719" t="s">
        <v>958</v>
      </c>
    </row>
    <row r="4720" spans="1:15" x14ac:dyDescent="0.35">
      <c r="A4720" s="189" t="str">
        <f t="shared" si="256"/>
        <v>Apr</v>
      </c>
      <c r="B4720" s="190" t="str">
        <f t="shared" si="257"/>
        <v>2024</v>
      </c>
      <c r="C4720" s="190" t="str">
        <f t="shared" si="258"/>
        <v>Apr-2024</v>
      </c>
      <c r="D4720" s="2">
        <v>45412</v>
      </c>
      <c r="E4720" t="s">
        <v>1119</v>
      </c>
      <c r="F4720" t="s">
        <v>1570</v>
      </c>
      <c r="G4720" t="s">
        <v>1120</v>
      </c>
      <c r="H4720" t="s">
        <v>665</v>
      </c>
      <c r="I4720" t="s">
        <v>1121</v>
      </c>
      <c r="J4720" t="s">
        <v>1122</v>
      </c>
      <c r="K4720" t="s">
        <v>1129</v>
      </c>
      <c r="L4720" t="s">
        <v>1130</v>
      </c>
      <c r="M4720" t="s">
        <v>1131</v>
      </c>
      <c r="N4720" t="s">
        <v>919</v>
      </c>
      <c r="O4720">
        <v>100</v>
      </c>
    </row>
    <row r="4721" spans="1:15" x14ac:dyDescent="0.35">
      <c r="A4721" s="189" t="str">
        <f t="shared" si="256"/>
        <v>Apr</v>
      </c>
      <c r="B4721" s="190" t="str">
        <f t="shared" si="257"/>
        <v>2024</v>
      </c>
      <c r="C4721" s="190" t="str">
        <f t="shared" si="258"/>
        <v>Apr-2024</v>
      </c>
      <c r="D4721" s="2">
        <v>45412</v>
      </c>
      <c r="E4721" t="s">
        <v>1119</v>
      </c>
      <c r="F4721" t="s">
        <v>1570</v>
      </c>
      <c r="G4721" t="s">
        <v>1120</v>
      </c>
      <c r="H4721" t="s">
        <v>665</v>
      </c>
      <c r="I4721" t="s">
        <v>1121</v>
      </c>
      <c r="J4721" t="s">
        <v>1122</v>
      </c>
      <c r="K4721" t="s">
        <v>1129</v>
      </c>
      <c r="L4721" t="s">
        <v>1130</v>
      </c>
      <c r="M4721" t="s">
        <v>1131</v>
      </c>
      <c r="N4721" t="s">
        <v>920</v>
      </c>
      <c r="O4721">
        <v>610</v>
      </c>
    </row>
    <row r="4722" spans="1:15" x14ac:dyDescent="0.35">
      <c r="A4722" s="189" t="str">
        <f t="shared" si="256"/>
        <v>Apr</v>
      </c>
      <c r="B4722" s="190" t="str">
        <f t="shared" si="257"/>
        <v>2024</v>
      </c>
      <c r="C4722" s="190" t="str">
        <f t="shared" si="258"/>
        <v>Apr-2024</v>
      </c>
      <c r="D4722" s="2">
        <v>45412</v>
      </c>
      <c r="E4722" t="s">
        <v>1119</v>
      </c>
      <c r="F4722" t="s">
        <v>1570</v>
      </c>
      <c r="G4722" t="s">
        <v>1120</v>
      </c>
      <c r="H4722" t="s">
        <v>665</v>
      </c>
      <c r="I4722" t="s">
        <v>1121</v>
      </c>
      <c r="J4722" t="s">
        <v>1122</v>
      </c>
      <c r="K4722" t="s">
        <v>1129</v>
      </c>
      <c r="L4722" t="s">
        <v>1130</v>
      </c>
      <c r="M4722" t="s">
        <v>1131</v>
      </c>
      <c r="N4722" t="s">
        <v>922</v>
      </c>
      <c r="O4722">
        <v>775</v>
      </c>
    </row>
    <row r="4723" spans="1:15" x14ac:dyDescent="0.35">
      <c r="A4723" s="189" t="str">
        <f t="shared" si="256"/>
        <v>Apr</v>
      </c>
      <c r="B4723" s="190" t="str">
        <f t="shared" si="257"/>
        <v>2024</v>
      </c>
      <c r="C4723" s="190" t="str">
        <f t="shared" si="258"/>
        <v>Apr-2024</v>
      </c>
      <c r="D4723" s="2">
        <v>45412</v>
      </c>
      <c r="E4723" t="s">
        <v>1119</v>
      </c>
      <c r="F4723" t="s">
        <v>1570</v>
      </c>
      <c r="G4723" t="s">
        <v>1120</v>
      </c>
      <c r="H4723" t="s">
        <v>665</v>
      </c>
      <c r="I4723" t="s">
        <v>1121</v>
      </c>
      <c r="J4723" t="s">
        <v>1122</v>
      </c>
      <c r="K4723" t="s">
        <v>1129</v>
      </c>
      <c r="L4723" t="s">
        <v>1130</v>
      </c>
      <c r="M4723" t="s">
        <v>1131</v>
      </c>
      <c r="N4723" t="s">
        <v>921</v>
      </c>
      <c r="O4723">
        <v>600</v>
      </c>
    </row>
    <row r="4724" spans="1:15" x14ac:dyDescent="0.35">
      <c r="A4724" s="189" t="str">
        <f t="shared" si="256"/>
        <v>Apr</v>
      </c>
      <c r="B4724" s="190" t="str">
        <f t="shared" si="257"/>
        <v>2024</v>
      </c>
      <c r="C4724" s="190" t="str">
        <f t="shared" si="258"/>
        <v>Apr-2024</v>
      </c>
      <c r="D4724" s="2">
        <v>45412</v>
      </c>
      <c r="E4724" t="s">
        <v>1119</v>
      </c>
      <c r="F4724" t="s">
        <v>1570</v>
      </c>
      <c r="G4724" t="s">
        <v>1120</v>
      </c>
      <c r="H4724" t="s">
        <v>665</v>
      </c>
      <c r="I4724" t="s">
        <v>1121</v>
      </c>
      <c r="J4724" t="s">
        <v>1122</v>
      </c>
      <c r="K4724" t="s">
        <v>1132</v>
      </c>
      <c r="L4724" t="s">
        <v>1133</v>
      </c>
      <c r="M4724" t="s">
        <v>1134</v>
      </c>
      <c r="N4724" t="s">
        <v>1528</v>
      </c>
      <c r="O4724" t="s">
        <v>958</v>
      </c>
    </row>
    <row r="4725" spans="1:15" x14ac:dyDescent="0.35">
      <c r="A4725" s="189" t="str">
        <f t="shared" si="256"/>
        <v>Apr</v>
      </c>
      <c r="B4725" s="190" t="str">
        <f t="shared" si="257"/>
        <v>2024</v>
      </c>
      <c r="C4725" s="190" t="str">
        <f t="shared" si="258"/>
        <v>Apr-2024</v>
      </c>
      <c r="D4725" s="2">
        <v>45412</v>
      </c>
      <c r="E4725" t="s">
        <v>1119</v>
      </c>
      <c r="F4725" t="s">
        <v>1570</v>
      </c>
      <c r="G4725" t="s">
        <v>1120</v>
      </c>
      <c r="H4725" t="s">
        <v>665</v>
      </c>
      <c r="I4725" t="s">
        <v>1121</v>
      </c>
      <c r="J4725" t="s">
        <v>1122</v>
      </c>
      <c r="K4725" t="s">
        <v>1132</v>
      </c>
      <c r="L4725" t="s">
        <v>1133</v>
      </c>
      <c r="M4725" t="s">
        <v>1134</v>
      </c>
      <c r="N4725" t="s">
        <v>1529</v>
      </c>
      <c r="O4725" t="s">
        <v>958</v>
      </c>
    </row>
    <row r="4726" spans="1:15" x14ac:dyDescent="0.35">
      <c r="A4726" s="189" t="str">
        <f t="shared" si="256"/>
        <v>Apr</v>
      </c>
      <c r="B4726" s="190" t="str">
        <f t="shared" si="257"/>
        <v>2024</v>
      </c>
      <c r="C4726" s="190" t="str">
        <f t="shared" si="258"/>
        <v>Apr-2024</v>
      </c>
      <c r="D4726" s="2">
        <v>45412</v>
      </c>
      <c r="E4726" t="s">
        <v>1119</v>
      </c>
      <c r="F4726" t="s">
        <v>1570</v>
      </c>
      <c r="G4726" t="s">
        <v>1120</v>
      </c>
      <c r="H4726" t="s">
        <v>665</v>
      </c>
      <c r="I4726" t="s">
        <v>1121</v>
      </c>
      <c r="J4726" t="s">
        <v>1122</v>
      </c>
      <c r="K4726" t="s">
        <v>1132</v>
      </c>
      <c r="L4726" t="s">
        <v>1133</v>
      </c>
      <c r="M4726" t="s">
        <v>1134</v>
      </c>
      <c r="N4726" t="s">
        <v>919</v>
      </c>
      <c r="O4726">
        <v>35</v>
      </c>
    </row>
    <row r="4727" spans="1:15" x14ac:dyDescent="0.35">
      <c r="A4727" s="189" t="str">
        <f t="shared" si="256"/>
        <v>Apr</v>
      </c>
      <c r="B4727" s="190" t="str">
        <f t="shared" si="257"/>
        <v>2024</v>
      </c>
      <c r="C4727" s="190" t="str">
        <f t="shared" si="258"/>
        <v>Apr-2024</v>
      </c>
      <c r="D4727" s="2">
        <v>45412</v>
      </c>
      <c r="E4727" t="s">
        <v>1119</v>
      </c>
      <c r="F4727" t="s">
        <v>1570</v>
      </c>
      <c r="G4727" t="s">
        <v>1120</v>
      </c>
      <c r="H4727" t="s">
        <v>665</v>
      </c>
      <c r="I4727" t="s">
        <v>1121</v>
      </c>
      <c r="J4727" t="s">
        <v>1122</v>
      </c>
      <c r="K4727" t="s">
        <v>1132</v>
      </c>
      <c r="L4727" t="s">
        <v>1133</v>
      </c>
      <c r="M4727" t="s">
        <v>1134</v>
      </c>
      <c r="N4727" t="s">
        <v>920</v>
      </c>
      <c r="O4727">
        <v>150</v>
      </c>
    </row>
    <row r="4728" spans="1:15" x14ac:dyDescent="0.35">
      <c r="A4728" s="189" t="str">
        <f t="shared" si="256"/>
        <v>Apr</v>
      </c>
      <c r="B4728" s="190" t="str">
        <f t="shared" si="257"/>
        <v>2024</v>
      </c>
      <c r="C4728" s="190" t="str">
        <f t="shared" si="258"/>
        <v>Apr-2024</v>
      </c>
      <c r="D4728" s="2">
        <v>45412</v>
      </c>
      <c r="E4728" t="s">
        <v>1119</v>
      </c>
      <c r="F4728" t="s">
        <v>1570</v>
      </c>
      <c r="G4728" t="s">
        <v>1120</v>
      </c>
      <c r="H4728" t="s">
        <v>665</v>
      </c>
      <c r="I4728" t="s">
        <v>1121</v>
      </c>
      <c r="J4728" t="s">
        <v>1122</v>
      </c>
      <c r="K4728" t="s">
        <v>1132</v>
      </c>
      <c r="L4728" t="s">
        <v>1133</v>
      </c>
      <c r="M4728" t="s">
        <v>1134</v>
      </c>
      <c r="N4728" t="s">
        <v>922</v>
      </c>
      <c r="O4728">
        <v>1430</v>
      </c>
    </row>
    <row r="4729" spans="1:15" x14ac:dyDescent="0.35">
      <c r="A4729" s="189" t="str">
        <f t="shared" si="256"/>
        <v>Apr</v>
      </c>
      <c r="B4729" s="190" t="str">
        <f t="shared" si="257"/>
        <v>2024</v>
      </c>
      <c r="C4729" s="190" t="str">
        <f t="shared" si="258"/>
        <v>Apr-2024</v>
      </c>
      <c r="D4729" s="2">
        <v>45412</v>
      </c>
      <c r="E4729" t="s">
        <v>1119</v>
      </c>
      <c r="F4729" t="s">
        <v>1570</v>
      </c>
      <c r="G4729" t="s">
        <v>1120</v>
      </c>
      <c r="H4729" t="s">
        <v>665</v>
      </c>
      <c r="I4729" t="s">
        <v>1121</v>
      </c>
      <c r="J4729" t="s">
        <v>1122</v>
      </c>
      <c r="K4729" t="s">
        <v>1132</v>
      </c>
      <c r="L4729" t="s">
        <v>1133</v>
      </c>
      <c r="M4729" t="s">
        <v>1134</v>
      </c>
      <c r="N4729" t="s">
        <v>921</v>
      </c>
      <c r="O4729">
        <v>510</v>
      </c>
    </row>
    <row r="4730" spans="1:15" x14ac:dyDescent="0.35">
      <c r="A4730" s="189" t="str">
        <f t="shared" si="256"/>
        <v>Apr</v>
      </c>
      <c r="B4730" s="190" t="str">
        <f t="shared" si="257"/>
        <v>2024</v>
      </c>
      <c r="C4730" s="190" t="str">
        <f t="shared" si="258"/>
        <v>Apr-2024</v>
      </c>
      <c r="D4730" s="2">
        <v>45412</v>
      </c>
      <c r="E4730" t="s">
        <v>1119</v>
      </c>
      <c r="F4730" t="s">
        <v>1570</v>
      </c>
      <c r="G4730" t="s">
        <v>1120</v>
      </c>
      <c r="H4730" t="s">
        <v>665</v>
      </c>
      <c r="I4730" t="s">
        <v>1121</v>
      </c>
      <c r="J4730" t="s">
        <v>1122</v>
      </c>
      <c r="K4730" t="s">
        <v>1135</v>
      </c>
      <c r="L4730" t="s">
        <v>1136</v>
      </c>
      <c r="M4730" t="s">
        <v>1137</v>
      </c>
      <c r="N4730" t="s">
        <v>1528</v>
      </c>
      <c r="O4730">
        <v>5</v>
      </c>
    </row>
    <row r="4731" spans="1:15" x14ac:dyDescent="0.35">
      <c r="A4731" s="189" t="str">
        <f t="shared" si="256"/>
        <v>Apr</v>
      </c>
      <c r="B4731" s="190" t="str">
        <f t="shared" si="257"/>
        <v>2024</v>
      </c>
      <c r="C4731" s="190" t="str">
        <f t="shared" si="258"/>
        <v>Apr-2024</v>
      </c>
      <c r="D4731" s="2">
        <v>45412</v>
      </c>
      <c r="E4731" t="s">
        <v>1119</v>
      </c>
      <c r="F4731" t="s">
        <v>1570</v>
      </c>
      <c r="G4731" t="s">
        <v>1120</v>
      </c>
      <c r="H4731" t="s">
        <v>665</v>
      </c>
      <c r="I4731" t="s">
        <v>1121</v>
      </c>
      <c r="J4731" t="s">
        <v>1122</v>
      </c>
      <c r="K4731" t="s">
        <v>1135</v>
      </c>
      <c r="L4731" t="s">
        <v>1136</v>
      </c>
      <c r="M4731" t="s">
        <v>1137</v>
      </c>
      <c r="N4731" t="s">
        <v>1529</v>
      </c>
      <c r="O4731" t="s">
        <v>958</v>
      </c>
    </row>
    <row r="4732" spans="1:15" x14ac:dyDescent="0.35">
      <c r="A4732" s="189" t="str">
        <f t="shared" si="256"/>
        <v>Apr</v>
      </c>
      <c r="B4732" s="190" t="str">
        <f t="shared" si="257"/>
        <v>2024</v>
      </c>
      <c r="C4732" s="190" t="str">
        <f t="shared" si="258"/>
        <v>Apr-2024</v>
      </c>
      <c r="D4732" s="2">
        <v>45412</v>
      </c>
      <c r="E4732" t="s">
        <v>1119</v>
      </c>
      <c r="F4732" t="s">
        <v>1570</v>
      </c>
      <c r="G4732" t="s">
        <v>1120</v>
      </c>
      <c r="H4732" t="s">
        <v>665</v>
      </c>
      <c r="I4732" t="s">
        <v>1121</v>
      </c>
      <c r="J4732" t="s">
        <v>1122</v>
      </c>
      <c r="K4732" t="s">
        <v>1135</v>
      </c>
      <c r="L4732" t="s">
        <v>1136</v>
      </c>
      <c r="M4732" t="s">
        <v>1137</v>
      </c>
      <c r="N4732" t="s">
        <v>919</v>
      </c>
      <c r="O4732">
        <v>105</v>
      </c>
    </row>
    <row r="4733" spans="1:15" x14ac:dyDescent="0.35">
      <c r="A4733" s="189" t="str">
        <f t="shared" si="256"/>
        <v>Apr</v>
      </c>
      <c r="B4733" s="190" t="str">
        <f t="shared" si="257"/>
        <v>2024</v>
      </c>
      <c r="C4733" s="190" t="str">
        <f t="shared" si="258"/>
        <v>Apr-2024</v>
      </c>
      <c r="D4733" s="2">
        <v>45412</v>
      </c>
      <c r="E4733" t="s">
        <v>1119</v>
      </c>
      <c r="F4733" t="s">
        <v>1570</v>
      </c>
      <c r="G4733" t="s">
        <v>1120</v>
      </c>
      <c r="H4733" t="s">
        <v>665</v>
      </c>
      <c r="I4733" t="s">
        <v>1121</v>
      </c>
      <c r="J4733" t="s">
        <v>1122</v>
      </c>
      <c r="K4733" t="s">
        <v>1135</v>
      </c>
      <c r="L4733" t="s">
        <v>1136</v>
      </c>
      <c r="M4733" t="s">
        <v>1137</v>
      </c>
      <c r="N4733" t="s">
        <v>920</v>
      </c>
      <c r="O4733">
        <v>160</v>
      </c>
    </row>
    <row r="4734" spans="1:15" x14ac:dyDescent="0.35">
      <c r="A4734" s="189" t="str">
        <f t="shared" si="256"/>
        <v>Apr</v>
      </c>
      <c r="B4734" s="190" t="str">
        <f t="shared" si="257"/>
        <v>2024</v>
      </c>
      <c r="C4734" s="190" t="str">
        <f t="shared" si="258"/>
        <v>Apr-2024</v>
      </c>
      <c r="D4734" s="2">
        <v>45412</v>
      </c>
      <c r="E4734" t="s">
        <v>1119</v>
      </c>
      <c r="F4734" t="s">
        <v>1570</v>
      </c>
      <c r="G4734" t="s">
        <v>1120</v>
      </c>
      <c r="H4734" t="s">
        <v>665</v>
      </c>
      <c r="I4734" t="s">
        <v>1121</v>
      </c>
      <c r="J4734" t="s">
        <v>1122</v>
      </c>
      <c r="K4734" t="s">
        <v>1135</v>
      </c>
      <c r="L4734" t="s">
        <v>1136</v>
      </c>
      <c r="M4734" t="s">
        <v>1137</v>
      </c>
      <c r="N4734" t="s">
        <v>922</v>
      </c>
      <c r="O4734">
        <v>1160</v>
      </c>
    </row>
    <row r="4735" spans="1:15" x14ac:dyDescent="0.35">
      <c r="A4735" s="189" t="str">
        <f t="shared" si="256"/>
        <v>Apr</v>
      </c>
      <c r="B4735" s="190" t="str">
        <f t="shared" si="257"/>
        <v>2024</v>
      </c>
      <c r="C4735" s="190" t="str">
        <f t="shared" si="258"/>
        <v>Apr-2024</v>
      </c>
      <c r="D4735" s="2">
        <v>45412</v>
      </c>
      <c r="E4735" t="s">
        <v>1119</v>
      </c>
      <c r="F4735" t="s">
        <v>1570</v>
      </c>
      <c r="G4735" t="s">
        <v>1120</v>
      </c>
      <c r="H4735" t="s">
        <v>665</v>
      </c>
      <c r="I4735" t="s">
        <v>1121</v>
      </c>
      <c r="J4735" t="s">
        <v>1122</v>
      </c>
      <c r="K4735" t="s">
        <v>1135</v>
      </c>
      <c r="L4735" t="s">
        <v>1136</v>
      </c>
      <c r="M4735" t="s">
        <v>1137</v>
      </c>
      <c r="N4735" t="s">
        <v>921</v>
      </c>
      <c r="O4735">
        <v>685</v>
      </c>
    </row>
    <row r="4736" spans="1:15" x14ac:dyDescent="0.35">
      <c r="A4736" s="189" t="str">
        <f t="shared" si="256"/>
        <v>Apr</v>
      </c>
      <c r="B4736" s="190" t="str">
        <f t="shared" si="257"/>
        <v>2024</v>
      </c>
      <c r="C4736" s="190" t="str">
        <f t="shared" si="258"/>
        <v>Apr-2024</v>
      </c>
      <c r="D4736" s="2">
        <v>45412</v>
      </c>
      <c r="E4736" t="s">
        <v>1119</v>
      </c>
      <c r="F4736" t="s">
        <v>1570</v>
      </c>
      <c r="G4736" t="s">
        <v>1120</v>
      </c>
      <c r="H4736" t="s">
        <v>666</v>
      </c>
      <c r="I4736" t="s">
        <v>1138</v>
      </c>
      <c r="J4736" t="s">
        <v>1139</v>
      </c>
      <c r="K4736" t="s">
        <v>1140</v>
      </c>
      <c r="L4736" t="s">
        <v>1141</v>
      </c>
      <c r="M4736" t="s">
        <v>1142</v>
      </c>
      <c r="N4736" t="s">
        <v>1528</v>
      </c>
      <c r="O4736">
        <v>135</v>
      </c>
    </row>
    <row r="4737" spans="1:15" x14ac:dyDescent="0.35">
      <c r="A4737" s="189" t="str">
        <f t="shared" si="256"/>
        <v>Apr</v>
      </c>
      <c r="B4737" s="190" t="str">
        <f t="shared" si="257"/>
        <v>2024</v>
      </c>
      <c r="C4737" s="190" t="str">
        <f t="shared" si="258"/>
        <v>Apr-2024</v>
      </c>
      <c r="D4737" s="2">
        <v>45412</v>
      </c>
      <c r="E4737" t="s">
        <v>1119</v>
      </c>
      <c r="F4737" t="s">
        <v>1570</v>
      </c>
      <c r="G4737" t="s">
        <v>1120</v>
      </c>
      <c r="H4737" t="s">
        <v>666</v>
      </c>
      <c r="I4737" t="s">
        <v>1138</v>
      </c>
      <c r="J4737" t="s">
        <v>1139</v>
      </c>
      <c r="K4737" t="s">
        <v>1140</v>
      </c>
      <c r="L4737" t="s">
        <v>1141</v>
      </c>
      <c r="M4737" t="s">
        <v>1142</v>
      </c>
      <c r="N4737" t="s">
        <v>1529</v>
      </c>
      <c r="O4737">
        <v>10</v>
      </c>
    </row>
    <row r="4738" spans="1:15" x14ac:dyDescent="0.35">
      <c r="A4738" s="189" t="str">
        <f t="shared" si="256"/>
        <v>Apr</v>
      </c>
      <c r="B4738" s="190" t="str">
        <f t="shared" si="257"/>
        <v>2024</v>
      </c>
      <c r="C4738" s="190" t="str">
        <f t="shared" si="258"/>
        <v>Apr-2024</v>
      </c>
      <c r="D4738" s="2">
        <v>45412</v>
      </c>
      <c r="E4738" t="s">
        <v>1119</v>
      </c>
      <c r="F4738" t="s">
        <v>1570</v>
      </c>
      <c r="G4738" t="s">
        <v>1120</v>
      </c>
      <c r="H4738" t="s">
        <v>666</v>
      </c>
      <c r="I4738" t="s">
        <v>1138</v>
      </c>
      <c r="J4738" t="s">
        <v>1139</v>
      </c>
      <c r="K4738" t="s">
        <v>1140</v>
      </c>
      <c r="L4738" t="s">
        <v>1141</v>
      </c>
      <c r="M4738" t="s">
        <v>1142</v>
      </c>
      <c r="N4738" t="s">
        <v>919</v>
      </c>
      <c r="O4738">
        <v>170</v>
      </c>
    </row>
    <row r="4739" spans="1:15" x14ac:dyDescent="0.35">
      <c r="A4739" s="189" t="str">
        <f t="shared" ref="A4739:A4802" si="259">TEXT(D4739,"mmm")</f>
        <v>Apr</v>
      </c>
      <c r="B4739" s="190" t="str">
        <f t="shared" ref="B4739:B4802" si="260">TEXT(D4739,"yyyy")</f>
        <v>2024</v>
      </c>
      <c r="C4739" s="190" t="str">
        <f t="shared" ref="C4739:C4802" si="261">_xlfn.CONCAT(A4739&amp;"-"&amp;B4739)</f>
        <v>Apr-2024</v>
      </c>
      <c r="D4739" s="2">
        <v>45412</v>
      </c>
      <c r="E4739" t="s">
        <v>1119</v>
      </c>
      <c r="F4739" t="s">
        <v>1570</v>
      </c>
      <c r="G4739" t="s">
        <v>1120</v>
      </c>
      <c r="H4739" t="s">
        <v>666</v>
      </c>
      <c r="I4739" t="s">
        <v>1138</v>
      </c>
      <c r="J4739" t="s">
        <v>1139</v>
      </c>
      <c r="K4739" t="s">
        <v>1140</v>
      </c>
      <c r="L4739" t="s">
        <v>1141</v>
      </c>
      <c r="M4739" t="s">
        <v>1142</v>
      </c>
      <c r="N4739" t="s">
        <v>920</v>
      </c>
      <c r="O4739">
        <v>2005</v>
      </c>
    </row>
    <row r="4740" spans="1:15" x14ac:dyDescent="0.35">
      <c r="A4740" s="189" t="str">
        <f t="shared" si="259"/>
        <v>Apr</v>
      </c>
      <c r="B4740" s="190" t="str">
        <f t="shared" si="260"/>
        <v>2024</v>
      </c>
      <c r="C4740" s="190" t="str">
        <f t="shared" si="261"/>
        <v>Apr-2024</v>
      </c>
      <c r="D4740" s="2">
        <v>45412</v>
      </c>
      <c r="E4740" t="s">
        <v>1119</v>
      </c>
      <c r="F4740" t="s">
        <v>1570</v>
      </c>
      <c r="G4740" t="s">
        <v>1120</v>
      </c>
      <c r="H4740" t="s">
        <v>666</v>
      </c>
      <c r="I4740" t="s">
        <v>1138</v>
      </c>
      <c r="J4740" t="s">
        <v>1139</v>
      </c>
      <c r="K4740" t="s">
        <v>1140</v>
      </c>
      <c r="L4740" t="s">
        <v>1141</v>
      </c>
      <c r="M4740" t="s">
        <v>1142</v>
      </c>
      <c r="N4740" t="s">
        <v>922</v>
      </c>
      <c r="O4740">
        <v>2715</v>
      </c>
    </row>
    <row r="4741" spans="1:15" x14ac:dyDescent="0.35">
      <c r="A4741" s="189" t="str">
        <f t="shared" si="259"/>
        <v>Apr</v>
      </c>
      <c r="B4741" s="190" t="str">
        <f t="shared" si="260"/>
        <v>2024</v>
      </c>
      <c r="C4741" s="190" t="str">
        <f t="shared" si="261"/>
        <v>Apr-2024</v>
      </c>
      <c r="D4741" s="2">
        <v>45412</v>
      </c>
      <c r="E4741" t="s">
        <v>1119</v>
      </c>
      <c r="F4741" t="s">
        <v>1570</v>
      </c>
      <c r="G4741" t="s">
        <v>1120</v>
      </c>
      <c r="H4741" t="s">
        <v>666</v>
      </c>
      <c r="I4741" t="s">
        <v>1138</v>
      </c>
      <c r="J4741" t="s">
        <v>1139</v>
      </c>
      <c r="K4741" t="s">
        <v>1140</v>
      </c>
      <c r="L4741" t="s">
        <v>1141</v>
      </c>
      <c r="M4741" t="s">
        <v>1142</v>
      </c>
      <c r="N4741" t="s">
        <v>921</v>
      </c>
      <c r="O4741">
        <v>2245</v>
      </c>
    </row>
    <row r="4742" spans="1:15" x14ac:dyDescent="0.35">
      <c r="A4742" s="189" t="str">
        <f t="shared" si="259"/>
        <v>Apr</v>
      </c>
      <c r="B4742" s="190" t="str">
        <f t="shared" si="260"/>
        <v>2024</v>
      </c>
      <c r="C4742" s="190" t="str">
        <f t="shared" si="261"/>
        <v>Apr-2024</v>
      </c>
      <c r="D4742" s="2">
        <v>45412</v>
      </c>
      <c r="E4742" t="s">
        <v>1119</v>
      </c>
      <c r="F4742" t="s">
        <v>1570</v>
      </c>
      <c r="G4742" t="s">
        <v>1120</v>
      </c>
      <c r="H4742" t="s">
        <v>670</v>
      </c>
      <c r="I4742" t="s">
        <v>1143</v>
      </c>
      <c r="J4742" t="s">
        <v>1144</v>
      </c>
      <c r="K4742" t="s">
        <v>1145</v>
      </c>
      <c r="L4742" t="s">
        <v>1146</v>
      </c>
      <c r="M4742" t="s">
        <v>1147</v>
      </c>
      <c r="N4742" t="s">
        <v>1528</v>
      </c>
      <c r="O4742">
        <v>35</v>
      </c>
    </row>
    <row r="4743" spans="1:15" x14ac:dyDescent="0.35">
      <c r="A4743" s="189" t="str">
        <f t="shared" si="259"/>
        <v>Apr</v>
      </c>
      <c r="B4743" s="190" t="str">
        <f t="shared" si="260"/>
        <v>2024</v>
      </c>
      <c r="C4743" s="190" t="str">
        <f t="shared" si="261"/>
        <v>Apr-2024</v>
      </c>
      <c r="D4743" s="2">
        <v>45412</v>
      </c>
      <c r="E4743" t="s">
        <v>1119</v>
      </c>
      <c r="F4743" t="s">
        <v>1570</v>
      </c>
      <c r="G4743" t="s">
        <v>1120</v>
      </c>
      <c r="H4743" t="s">
        <v>670</v>
      </c>
      <c r="I4743" t="s">
        <v>1143</v>
      </c>
      <c r="J4743" t="s">
        <v>1144</v>
      </c>
      <c r="K4743" t="s">
        <v>1145</v>
      </c>
      <c r="L4743" t="s">
        <v>1146</v>
      </c>
      <c r="M4743" t="s">
        <v>1147</v>
      </c>
      <c r="N4743" t="s">
        <v>1529</v>
      </c>
      <c r="O4743" t="s">
        <v>958</v>
      </c>
    </row>
    <row r="4744" spans="1:15" x14ac:dyDescent="0.35">
      <c r="A4744" s="189" t="str">
        <f t="shared" si="259"/>
        <v>Apr</v>
      </c>
      <c r="B4744" s="190" t="str">
        <f t="shared" si="260"/>
        <v>2024</v>
      </c>
      <c r="C4744" s="190" t="str">
        <f t="shared" si="261"/>
        <v>Apr-2024</v>
      </c>
      <c r="D4744" s="2">
        <v>45412</v>
      </c>
      <c r="E4744" t="s">
        <v>1119</v>
      </c>
      <c r="F4744" t="s">
        <v>1570</v>
      </c>
      <c r="G4744" t="s">
        <v>1120</v>
      </c>
      <c r="H4744" t="s">
        <v>670</v>
      </c>
      <c r="I4744" t="s">
        <v>1143</v>
      </c>
      <c r="J4744" t="s">
        <v>1144</v>
      </c>
      <c r="K4744" t="s">
        <v>1145</v>
      </c>
      <c r="L4744" t="s">
        <v>1146</v>
      </c>
      <c r="M4744" t="s">
        <v>1147</v>
      </c>
      <c r="N4744" t="s">
        <v>919</v>
      </c>
      <c r="O4744">
        <v>175</v>
      </c>
    </row>
    <row r="4745" spans="1:15" x14ac:dyDescent="0.35">
      <c r="A4745" s="189" t="str">
        <f t="shared" si="259"/>
        <v>Apr</v>
      </c>
      <c r="B4745" s="190" t="str">
        <f t="shared" si="260"/>
        <v>2024</v>
      </c>
      <c r="C4745" s="190" t="str">
        <f t="shared" si="261"/>
        <v>Apr-2024</v>
      </c>
      <c r="D4745" s="2">
        <v>45412</v>
      </c>
      <c r="E4745" t="s">
        <v>1119</v>
      </c>
      <c r="F4745" t="s">
        <v>1570</v>
      </c>
      <c r="G4745" t="s">
        <v>1120</v>
      </c>
      <c r="H4745" t="s">
        <v>670</v>
      </c>
      <c r="I4745" t="s">
        <v>1143</v>
      </c>
      <c r="J4745" t="s">
        <v>1144</v>
      </c>
      <c r="K4745" t="s">
        <v>1145</v>
      </c>
      <c r="L4745" t="s">
        <v>1146</v>
      </c>
      <c r="M4745" t="s">
        <v>1147</v>
      </c>
      <c r="N4745" t="s">
        <v>920</v>
      </c>
      <c r="O4745">
        <v>1455</v>
      </c>
    </row>
    <row r="4746" spans="1:15" x14ac:dyDescent="0.35">
      <c r="A4746" s="189" t="str">
        <f t="shared" si="259"/>
        <v>Apr</v>
      </c>
      <c r="B4746" s="190" t="str">
        <f t="shared" si="260"/>
        <v>2024</v>
      </c>
      <c r="C4746" s="190" t="str">
        <f t="shared" si="261"/>
        <v>Apr-2024</v>
      </c>
      <c r="D4746" s="2">
        <v>45412</v>
      </c>
      <c r="E4746" t="s">
        <v>1119</v>
      </c>
      <c r="F4746" t="s">
        <v>1570</v>
      </c>
      <c r="G4746" t="s">
        <v>1120</v>
      </c>
      <c r="H4746" t="s">
        <v>670</v>
      </c>
      <c r="I4746" t="s">
        <v>1143</v>
      </c>
      <c r="J4746" t="s">
        <v>1144</v>
      </c>
      <c r="K4746" t="s">
        <v>1145</v>
      </c>
      <c r="L4746" t="s">
        <v>1146</v>
      </c>
      <c r="M4746" t="s">
        <v>1147</v>
      </c>
      <c r="N4746" t="s">
        <v>922</v>
      </c>
      <c r="O4746">
        <v>720</v>
      </c>
    </row>
    <row r="4747" spans="1:15" x14ac:dyDescent="0.35">
      <c r="A4747" s="189" t="str">
        <f t="shared" si="259"/>
        <v>Apr</v>
      </c>
      <c r="B4747" s="190" t="str">
        <f t="shared" si="260"/>
        <v>2024</v>
      </c>
      <c r="C4747" s="190" t="str">
        <f t="shared" si="261"/>
        <v>Apr-2024</v>
      </c>
      <c r="D4747" s="2">
        <v>45412</v>
      </c>
      <c r="E4747" t="s">
        <v>1119</v>
      </c>
      <c r="F4747" t="s">
        <v>1570</v>
      </c>
      <c r="G4747" t="s">
        <v>1120</v>
      </c>
      <c r="H4747" t="s">
        <v>670</v>
      </c>
      <c r="I4747" t="s">
        <v>1143</v>
      </c>
      <c r="J4747" t="s">
        <v>1144</v>
      </c>
      <c r="K4747" t="s">
        <v>1145</v>
      </c>
      <c r="L4747" t="s">
        <v>1146</v>
      </c>
      <c r="M4747" t="s">
        <v>1147</v>
      </c>
      <c r="N4747" t="s">
        <v>921</v>
      </c>
      <c r="O4747">
        <v>1385</v>
      </c>
    </row>
    <row r="4748" spans="1:15" x14ac:dyDescent="0.35">
      <c r="A4748" s="189" t="str">
        <f t="shared" si="259"/>
        <v>Apr</v>
      </c>
      <c r="B4748" s="190" t="str">
        <f t="shared" si="260"/>
        <v>2024</v>
      </c>
      <c r="C4748" s="190" t="str">
        <f t="shared" si="261"/>
        <v>Apr-2024</v>
      </c>
      <c r="D4748" s="2">
        <v>45412</v>
      </c>
      <c r="E4748" t="s">
        <v>1119</v>
      </c>
      <c r="F4748" t="s">
        <v>1570</v>
      </c>
      <c r="G4748" t="s">
        <v>1120</v>
      </c>
      <c r="H4748" t="s">
        <v>670</v>
      </c>
      <c r="I4748" t="s">
        <v>1143</v>
      </c>
      <c r="J4748" t="s">
        <v>1144</v>
      </c>
      <c r="K4748" t="s">
        <v>1148</v>
      </c>
      <c r="L4748" t="s">
        <v>1149</v>
      </c>
      <c r="M4748" t="s">
        <v>1150</v>
      </c>
      <c r="N4748" t="s">
        <v>1528</v>
      </c>
      <c r="O4748">
        <v>30</v>
      </c>
    </row>
    <row r="4749" spans="1:15" x14ac:dyDescent="0.35">
      <c r="A4749" s="189" t="str">
        <f t="shared" si="259"/>
        <v>Apr</v>
      </c>
      <c r="B4749" s="190" t="str">
        <f t="shared" si="260"/>
        <v>2024</v>
      </c>
      <c r="C4749" s="190" t="str">
        <f t="shared" si="261"/>
        <v>Apr-2024</v>
      </c>
      <c r="D4749" s="2">
        <v>45412</v>
      </c>
      <c r="E4749" t="s">
        <v>1119</v>
      </c>
      <c r="F4749" t="s">
        <v>1570</v>
      </c>
      <c r="G4749" t="s">
        <v>1120</v>
      </c>
      <c r="H4749" t="s">
        <v>670</v>
      </c>
      <c r="I4749" t="s">
        <v>1143</v>
      </c>
      <c r="J4749" t="s">
        <v>1144</v>
      </c>
      <c r="K4749" t="s">
        <v>1148</v>
      </c>
      <c r="L4749" t="s">
        <v>1149</v>
      </c>
      <c r="M4749" t="s">
        <v>1150</v>
      </c>
      <c r="N4749" t="s">
        <v>1529</v>
      </c>
      <c r="O4749" t="s">
        <v>958</v>
      </c>
    </row>
    <row r="4750" spans="1:15" x14ac:dyDescent="0.35">
      <c r="A4750" s="189" t="str">
        <f t="shared" si="259"/>
        <v>Apr</v>
      </c>
      <c r="B4750" s="190" t="str">
        <f t="shared" si="260"/>
        <v>2024</v>
      </c>
      <c r="C4750" s="190" t="str">
        <f t="shared" si="261"/>
        <v>Apr-2024</v>
      </c>
      <c r="D4750" s="2">
        <v>45412</v>
      </c>
      <c r="E4750" t="s">
        <v>1119</v>
      </c>
      <c r="F4750" t="s">
        <v>1570</v>
      </c>
      <c r="G4750" t="s">
        <v>1120</v>
      </c>
      <c r="H4750" t="s">
        <v>670</v>
      </c>
      <c r="I4750" t="s">
        <v>1143</v>
      </c>
      <c r="J4750" t="s">
        <v>1144</v>
      </c>
      <c r="K4750" t="s">
        <v>1148</v>
      </c>
      <c r="L4750" t="s">
        <v>1149</v>
      </c>
      <c r="M4750" t="s">
        <v>1150</v>
      </c>
      <c r="N4750" t="s">
        <v>919</v>
      </c>
      <c r="O4750">
        <v>210</v>
      </c>
    </row>
    <row r="4751" spans="1:15" x14ac:dyDescent="0.35">
      <c r="A4751" s="189" t="str">
        <f t="shared" si="259"/>
        <v>Apr</v>
      </c>
      <c r="B4751" s="190" t="str">
        <f t="shared" si="260"/>
        <v>2024</v>
      </c>
      <c r="C4751" s="190" t="str">
        <f t="shared" si="261"/>
        <v>Apr-2024</v>
      </c>
      <c r="D4751" s="2">
        <v>45412</v>
      </c>
      <c r="E4751" t="s">
        <v>1119</v>
      </c>
      <c r="F4751" t="s">
        <v>1570</v>
      </c>
      <c r="G4751" t="s">
        <v>1120</v>
      </c>
      <c r="H4751" t="s">
        <v>670</v>
      </c>
      <c r="I4751" t="s">
        <v>1143</v>
      </c>
      <c r="J4751" t="s">
        <v>1144</v>
      </c>
      <c r="K4751" t="s">
        <v>1148</v>
      </c>
      <c r="L4751" t="s">
        <v>1149</v>
      </c>
      <c r="M4751" t="s">
        <v>1150</v>
      </c>
      <c r="N4751" t="s">
        <v>920</v>
      </c>
      <c r="O4751">
        <v>2125</v>
      </c>
    </row>
    <row r="4752" spans="1:15" x14ac:dyDescent="0.35">
      <c r="A4752" s="189" t="str">
        <f t="shared" si="259"/>
        <v>Apr</v>
      </c>
      <c r="B4752" s="190" t="str">
        <f t="shared" si="260"/>
        <v>2024</v>
      </c>
      <c r="C4752" s="190" t="str">
        <f t="shared" si="261"/>
        <v>Apr-2024</v>
      </c>
      <c r="D4752" s="2">
        <v>45412</v>
      </c>
      <c r="E4752" t="s">
        <v>1119</v>
      </c>
      <c r="F4752" t="s">
        <v>1570</v>
      </c>
      <c r="G4752" t="s">
        <v>1120</v>
      </c>
      <c r="H4752" t="s">
        <v>670</v>
      </c>
      <c r="I4752" t="s">
        <v>1143</v>
      </c>
      <c r="J4752" t="s">
        <v>1144</v>
      </c>
      <c r="K4752" t="s">
        <v>1148</v>
      </c>
      <c r="L4752" t="s">
        <v>1149</v>
      </c>
      <c r="M4752" t="s">
        <v>1150</v>
      </c>
      <c r="N4752" t="s">
        <v>922</v>
      </c>
      <c r="O4752">
        <v>325</v>
      </c>
    </row>
    <row r="4753" spans="1:15" x14ac:dyDescent="0.35">
      <c r="A4753" s="189" t="str">
        <f t="shared" si="259"/>
        <v>Apr</v>
      </c>
      <c r="B4753" s="190" t="str">
        <f t="shared" si="260"/>
        <v>2024</v>
      </c>
      <c r="C4753" s="190" t="str">
        <f t="shared" si="261"/>
        <v>Apr-2024</v>
      </c>
      <c r="D4753" s="2">
        <v>45412</v>
      </c>
      <c r="E4753" t="s">
        <v>1119</v>
      </c>
      <c r="F4753" t="s">
        <v>1570</v>
      </c>
      <c r="G4753" t="s">
        <v>1120</v>
      </c>
      <c r="H4753" t="s">
        <v>670</v>
      </c>
      <c r="I4753" t="s">
        <v>1143</v>
      </c>
      <c r="J4753" t="s">
        <v>1144</v>
      </c>
      <c r="K4753" t="s">
        <v>1148</v>
      </c>
      <c r="L4753" t="s">
        <v>1149</v>
      </c>
      <c r="M4753" t="s">
        <v>1150</v>
      </c>
      <c r="N4753" t="s">
        <v>921</v>
      </c>
      <c r="O4753">
        <v>1160</v>
      </c>
    </row>
    <row r="4754" spans="1:15" x14ac:dyDescent="0.35">
      <c r="A4754" s="189" t="str">
        <f t="shared" si="259"/>
        <v>Apr</v>
      </c>
      <c r="B4754" s="190" t="str">
        <f t="shared" si="260"/>
        <v>2024</v>
      </c>
      <c r="C4754" s="190" t="str">
        <f t="shared" si="261"/>
        <v>Apr-2024</v>
      </c>
      <c r="D4754" s="2">
        <v>45412</v>
      </c>
      <c r="E4754" t="s">
        <v>1119</v>
      </c>
      <c r="F4754" t="s">
        <v>1570</v>
      </c>
      <c r="G4754" t="s">
        <v>1120</v>
      </c>
      <c r="H4754" t="s">
        <v>670</v>
      </c>
      <c r="I4754" t="s">
        <v>1143</v>
      </c>
      <c r="J4754" t="s">
        <v>1144</v>
      </c>
      <c r="K4754" t="s">
        <v>1151</v>
      </c>
      <c r="L4754" t="s">
        <v>1152</v>
      </c>
      <c r="M4754" t="s">
        <v>1153</v>
      </c>
      <c r="N4754" t="s">
        <v>1528</v>
      </c>
      <c r="O4754" t="s">
        <v>958</v>
      </c>
    </row>
    <row r="4755" spans="1:15" x14ac:dyDescent="0.35">
      <c r="A4755" s="189" t="str">
        <f t="shared" si="259"/>
        <v>Apr</v>
      </c>
      <c r="B4755" s="190" t="str">
        <f t="shared" si="260"/>
        <v>2024</v>
      </c>
      <c r="C4755" s="190" t="str">
        <f t="shared" si="261"/>
        <v>Apr-2024</v>
      </c>
      <c r="D4755" s="2">
        <v>45412</v>
      </c>
      <c r="E4755" t="s">
        <v>1119</v>
      </c>
      <c r="F4755" t="s">
        <v>1570</v>
      </c>
      <c r="G4755" t="s">
        <v>1120</v>
      </c>
      <c r="H4755" t="s">
        <v>670</v>
      </c>
      <c r="I4755" t="s">
        <v>1143</v>
      </c>
      <c r="J4755" t="s">
        <v>1144</v>
      </c>
      <c r="K4755" t="s">
        <v>1151</v>
      </c>
      <c r="L4755" t="s">
        <v>1152</v>
      </c>
      <c r="M4755" t="s">
        <v>1153</v>
      </c>
      <c r="N4755" t="s">
        <v>1529</v>
      </c>
      <c r="O4755" t="s">
        <v>958</v>
      </c>
    </row>
    <row r="4756" spans="1:15" x14ac:dyDescent="0.35">
      <c r="A4756" s="189" t="str">
        <f t="shared" si="259"/>
        <v>Apr</v>
      </c>
      <c r="B4756" s="190" t="str">
        <f t="shared" si="260"/>
        <v>2024</v>
      </c>
      <c r="C4756" s="190" t="str">
        <f t="shared" si="261"/>
        <v>Apr-2024</v>
      </c>
      <c r="D4756" s="2">
        <v>45412</v>
      </c>
      <c r="E4756" t="s">
        <v>1119</v>
      </c>
      <c r="F4756" t="s">
        <v>1570</v>
      </c>
      <c r="G4756" t="s">
        <v>1120</v>
      </c>
      <c r="H4756" t="s">
        <v>670</v>
      </c>
      <c r="I4756" t="s">
        <v>1143</v>
      </c>
      <c r="J4756" t="s">
        <v>1144</v>
      </c>
      <c r="K4756" t="s">
        <v>1151</v>
      </c>
      <c r="L4756" t="s">
        <v>1152</v>
      </c>
      <c r="M4756" t="s">
        <v>1153</v>
      </c>
      <c r="N4756" t="s">
        <v>919</v>
      </c>
      <c r="O4756">
        <v>90</v>
      </c>
    </row>
    <row r="4757" spans="1:15" x14ac:dyDescent="0.35">
      <c r="A4757" s="189" t="str">
        <f t="shared" si="259"/>
        <v>Apr</v>
      </c>
      <c r="B4757" s="190" t="str">
        <f t="shared" si="260"/>
        <v>2024</v>
      </c>
      <c r="C4757" s="190" t="str">
        <f t="shared" si="261"/>
        <v>Apr-2024</v>
      </c>
      <c r="D4757" s="2">
        <v>45412</v>
      </c>
      <c r="E4757" t="s">
        <v>1119</v>
      </c>
      <c r="F4757" t="s">
        <v>1570</v>
      </c>
      <c r="G4757" t="s">
        <v>1120</v>
      </c>
      <c r="H4757" t="s">
        <v>670</v>
      </c>
      <c r="I4757" t="s">
        <v>1143</v>
      </c>
      <c r="J4757" t="s">
        <v>1144</v>
      </c>
      <c r="K4757" t="s">
        <v>1151</v>
      </c>
      <c r="L4757" t="s">
        <v>1152</v>
      </c>
      <c r="M4757" t="s">
        <v>1153</v>
      </c>
      <c r="N4757" t="s">
        <v>920</v>
      </c>
      <c r="O4757">
        <v>1165</v>
      </c>
    </row>
    <row r="4758" spans="1:15" x14ac:dyDescent="0.35">
      <c r="A4758" s="189" t="str">
        <f t="shared" si="259"/>
        <v>Apr</v>
      </c>
      <c r="B4758" s="190" t="str">
        <f t="shared" si="260"/>
        <v>2024</v>
      </c>
      <c r="C4758" s="190" t="str">
        <f t="shared" si="261"/>
        <v>Apr-2024</v>
      </c>
      <c r="D4758" s="2">
        <v>45412</v>
      </c>
      <c r="E4758" t="s">
        <v>1119</v>
      </c>
      <c r="F4758" t="s">
        <v>1570</v>
      </c>
      <c r="G4758" t="s">
        <v>1120</v>
      </c>
      <c r="H4758" t="s">
        <v>670</v>
      </c>
      <c r="I4758" t="s">
        <v>1143</v>
      </c>
      <c r="J4758" t="s">
        <v>1144</v>
      </c>
      <c r="K4758" t="s">
        <v>1151</v>
      </c>
      <c r="L4758" t="s">
        <v>1152</v>
      </c>
      <c r="M4758" t="s">
        <v>1153</v>
      </c>
      <c r="N4758" t="s">
        <v>922</v>
      </c>
      <c r="O4758">
        <v>335</v>
      </c>
    </row>
    <row r="4759" spans="1:15" x14ac:dyDescent="0.35">
      <c r="A4759" s="189" t="str">
        <f t="shared" si="259"/>
        <v>Apr</v>
      </c>
      <c r="B4759" s="190" t="str">
        <f t="shared" si="260"/>
        <v>2024</v>
      </c>
      <c r="C4759" s="190" t="str">
        <f t="shared" si="261"/>
        <v>Apr-2024</v>
      </c>
      <c r="D4759" s="2">
        <v>45412</v>
      </c>
      <c r="E4759" t="s">
        <v>1119</v>
      </c>
      <c r="F4759" t="s">
        <v>1570</v>
      </c>
      <c r="G4759" t="s">
        <v>1120</v>
      </c>
      <c r="H4759" t="s">
        <v>670</v>
      </c>
      <c r="I4759" t="s">
        <v>1143</v>
      </c>
      <c r="J4759" t="s">
        <v>1144</v>
      </c>
      <c r="K4759" t="s">
        <v>1151</v>
      </c>
      <c r="L4759" t="s">
        <v>1152</v>
      </c>
      <c r="M4759" t="s">
        <v>1153</v>
      </c>
      <c r="N4759" t="s">
        <v>921</v>
      </c>
      <c r="O4759">
        <v>745</v>
      </c>
    </row>
    <row r="4760" spans="1:15" x14ac:dyDescent="0.35">
      <c r="A4760" s="189" t="str">
        <f t="shared" si="259"/>
        <v>Apr</v>
      </c>
      <c r="B4760" s="190" t="str">
        <f t="shared" si="260"/>
        <v>2024</v>
      </c>
      <c r="C4760" s="190" t="str">
        <f t="shared" si="261"/>
        <v>Apr-2024</v>
      </c>
      <c r="D4760" s="2">
        <v>45412</v>
      </c>
      <c r="E4760" t="s">
        <v>1119</v>
      </c>
      <c r="F4760" t="s">
        <v>1570</v>
      </c>
      <c r="G4760" t="s">
        <v>1120</v>
      </c>
      <c r="H4760" t="s">
        <v>675</v>
      </c>
      <c r="I4760" t="s">
        <v>1154</v>
      </c>
      <c r="J4760" t="s">
        <v>1155</v>
      </c>
      <c r="K4760" t="s">
        <v>1156</v>
      </c>
      <c r="L4760" t="s">
        <v>1157</v>
      </c>
      <c r="M4760" t="s">
        <v>1158</v>
      </c>
      <c r="N4760" t="s">
        <v>1528</v>
      </c>
      <c r="O4760">
        <v>45</v>
      </c>
    </row>
    <row r="4761" spans="1:15" x14ac:dyDescent="0.35">
      <c r="A4761" s="189" t="str">
        <f t="shared" si="259"/>
        <v>Apr</v>
      </c>
      <c r="B4761" s="190" t="str">
        <f t="shared" si="260"/>
        <v>2024</v>
      </c>
      <c r="C4761" s="190" t="str">
        <f t="shared" si="261"/>
        <v>Apr-2024</v>
      </c>
      <c r="D4761" s="2">
        <v>45412</v>
      </c>
      <c r="E4761" t="s">
        <v>1119</v>
      </c>
      <c r="F4761" t="s">
        <v>1570</v>
      </c>
      <c r="G4761" t="s">
        <v>1120</v>
      </c>
      <c r="H4761" t="s">
        <v>675</v>
      </c>
      <c r="I4761" t="s">
        <v>1154</v>
      </c>
      <c r="J4761" t="s">
        <v>1155</v>
      </c>
      <c r="K4761" t="s">
        <v>1156</v>
      </c>
      <c r="L4761" t="s">
        <v>1157</v>
      </c>
      <c r="M4761" t="s">
        <v>1158</v>
      </c>
      <c r="N4761" t="s">
        <v>1529</v>
      </c>
      <c r="O4761">
        <v>5</v>
      </c>
    </row>
    <row r="4762" spans="1:15" x14ac:dyDescent="0.35">
      <c r="A4762" s="189" t="str">
        <f t="shared" si="259"/>
        <v>Apr</v>
      </c>
      <c r="B4762" s="190" t="str">
        <f t="shared" si="260"/>
        <v>2024</v>
      </c>
      <c r="C4762" s="190" t="str">
        <f t="shared" si="261"/>
        <v>Apr-2024</v>
      </c>
      <c r="D4762" s="2">
        <v>45412</v>
      </c>
      <c r="E4762" t="s">
        <v>1119</v>
      </c>
      <c r="F4762" t="s">
        <v>1570</v>
      </c>
      <c r="G4762" t="s">
        <v>1120</v>
      </c>
      <c r="H4762" t="s">
        <v>675</v>
      </c>
      <c r="I4762" t="s">
        <v>1154</v>
      </c>
      <c r="J4762" t="s">
        <v>1155</v>
      </c>
      <c r="K4762" t="s">
        <v>1156</v>
      </c>
      <c r="L4762" t="s">
        <v>1157</v>
      </c>
      <c r="M4762" t="s">
        <v>1158</v>
      </c>
      <c r="N4762" t="s">
        <v>919</v>
      </c>
      <c r="O4762">
        <v>305</v>
      </c>
    </row>
    <row r="4763" spans="1:15" x14ac:dyDescent="0.35">
      <c r="A4763" s="189" t="str">
        <f t="shared" si="259"/>
        <v>Apr</v>
      </c>
      <c r="B4763" s="190" t="str">
        <f t="shared" si="260"/>
        <v>2024</v>
      </c>
      <c r="C4763" s="190" t="str">
        <f t="shared" si="261"/>
        <v>Apr-2024</v>
      </c>
      <c r="D4763" s="2">
        <v>45412</v>
      </c>
      <c r="E4763" t="s">
        <v>1119</v>
      </c>
      <c r="F4763" t="s">
        <v>1570</v>
      </c>
      <c r="G4763" t="s">
        <v>1120</v>
      </c>
      <c r="H4763" t="s">
        <v>675</v>
      </c>
      <c r="I4763" t="s">
        <v>1154</v>
      </c>
      <c r="J4763" t="s">
        <v>1155</v>
      </c>
      <c r="K4763" t="s">
        <v>1156</v>
      </c>
      <c r="L4763" t="s">
        <v>1157</v>
      </c>
      <c r="M4763" t="s">
        <v>1158</v>
      </c>
      <c r="N4763" t="s">
        <v>920</v>
      </c>
      <c r="O4763">
        <v>1390</v>
      </c>
    </row>
    <row r="4764" spans="1:15" x14ac:dyDescent="0.35">
      <c r="A4764" s="189" t="str">
        <f t="shared" si="259"/>
        <v>Apr</v>
      </c>
      <c r="B4764" s="190" t="str">
        <f t="shared" si="260"/>
        <v>2024</v>
      </c>
      <c r="C4764" s="190" t="str">
        <f t="shared" si="261"/>
        <v>Apr-2024</v>
      </c>
      <c r="D4764" s="2">
        <v>45412</v>
      </c>
      <c r="E4764" t="s">
        <v>1119</v>
      </c>
      <c r="F4764" t="s">
        <v>1570</v>
      </c>
      <c r="G4764" t="s">
        <v>1120</v>
      </c>
      <c r="H4764" t="s">
        <v>675</v>
      </c>
      <c r="I4764" t="s">
        <v>1154</v>
      </c>
      <c r="J4764" t="s">
        <v>1155</v>
      </c>
      <c r="K4764" t="s">
        <v>1156</v>
      </c>
      <c r="L4764" t="s">
        <v>1157</v>
      </c>
      <c r="M4764" t="s">
        <v>1158</v>
      </c>
      <c r="N4764" t="s">
        <v>922</v>
      </c>
      <c r="O4764">
        <v>1720</v>
      </c>
    </row>
    <row r="4765" spans="1:15" x14ac:dyDescent="0.35">
      <c r="A4765" s="189" t="str">
        <f t="shared" si="259"/>
        <v>Apr</v>
      </c>
      <c r="B4765" s="190" t="str">
        <f t="shared" si="260"/>
        <v>2024</v>
      </c>
      <c r="C4765" s="190" t="str">
        <f t="shared" si="261"/>
        <v>Apr-2024</v>
      </c>
      <c r="D4765" s="2">
        <v>45412</v>
      </c>
      <c r="E4765" t="s">
        <v>1119</v>
      </c>
      <c r="F4765" t="s">
        <v>1570</v>
      </c>
      <c r="G4765" t="s">
        <v>1120</v>
      </c>
      <c r="H4765" t="s">
        <v>675</v>
      </c>
      <c r="I4765" t="s">
        <v>1154</v>
      </c>
      <c r="J4765" t="s">
        <v>1155</v>
      </c>
      <c r="K4765" t="s">
        <v>1156</v>
      </c>
      <c r="L4765" t="s">
        <v>1157</v>
      </c>
      <c r="M4765" t="s">
        <v>1158</v>
      </c>
      <c r="N4765" t="s">
        <v>921</v>
      </c>
      <c r="O4765">
        <v>1305</v>
      </c>
    </row>
    <row r="4766" spans="1:15" x14ac:dyDescent="0.35">
      <c r="A4766" s="189" t="str">
        <f t="shared" si="259"/>
        <v>Apr</v>
      </c>
      <c r="B4766" s="190" t="str">
        <f t="shared" si="260"/>
        <v>2024</v>
      </c>
      <c r="C4766" s="190" t="str">
        <f t="shared" si="261"/>
        <v>Apr-2024</v>
      </c>
      <c r="D4766" s="2">
        <v>45412</v>
      </c>
      <c r="E4766" t="s">
        <v>1119</v>
      </c>
      <c r="F4766" t="s">
        <v>1570</v>
      </c>
      <c r="G4766" t="s">
        <v>1120</v>
      </c>
      <c r="H4766" t="s">
        <v>675</v>
      </c>
      <c r="I4766" t="s">
        <v>1154</v>
      </c>
      <c r="J4766" t="s">
        <v>1155</v>
      </c>
      <c r="K4766" t="s">
        <v>1159</v>
      </c>
      <c r="L4766" t="s">
        <v>1160</v>
      </c>
      <c r="M4766" t="s">
        <v>1161</v>
      </c>
      <c r="N4766" t="s">
        <v>1528</v>
      </c>
      <c r="O4766">
        <v>110</v>
      </c>
    </row>
    <row r="4767" spans="1:15" x14ac:dyDescent="0.35">
      <c r="A4767" s="189" t="str">
        <f t="shared" si="259"/>
        <v>Apr</v>
      </c>
      <c r="B4767" s="190" t="str">
        <f t="shared" si="260"/>
        <v>2024</v>
      </c>
      <c r="C4767" s="190" t="str">
        <f t="shared" si="261"/>
        <v>Apr-2024</v>
      </c>
      <c r="D4767" s="2">
        <v>45412</v>
      </c>
      <c r="E4767" t="s">
        <v>1119</v>
      </c>
      <c r="F4767" t="s">
        <v>1570</v>
      </c>
      <c r="G4767" t="s">
        <v>1120</v>
      </c>
      <c r="H4767" t="s">
        <v>675</v>
      </c>
      <c r="I4767" t="s">
        <v>1154</v>
      </c>
      <c r="J4767" t="s">
        <v>1155</v>
      </c>
      <c r="K4767" t="s">
        <v>1159</v>
      </c>
      <c r="L4767" t="s">
        <v>1160</v>
      </c>
      <c r="M4767" t="s">
        <v>1161</v>
      </c>
      <c r="N4767" t="s">
        <v>1529</v>
      </c>
      <c r="O4767" t="s">
        <v>958</v>
      </c>
    </row>
    <row r="4768" spans="1:15" x14ac:dyDescent="0.35">
      <c r="A4768" s="189" t="str">
        <f t="shared" si="259"/>
        <v>Apr</v>
      </c>
      <c r="B4768" s="190" t="str">
        <f t="shared" si="260"/>
        <v>2024</v>
      </c>
      <c r="C4768" s="190" t="str">
        <f t="shared" si="261"/>
        <v>Apr-2024</v>
      </c>
      <c r="D4768" s="2">
        <v>45412</v>
      </c>
      <c r="E4768" t="s">
        <v>1119</v>
      </c>
      <c r="F4768" t="s">
        <v>1570</v>
      </c>
      <c r="G4768" t="s">
        <v>1120</v>
      </c>
      <c r="H4768" t="s">
        <v>675</v>
      </c>
      <c r="I4768" t="s">
        <v>1154</v>
      </c>
      <c r="J4768" t="s">
        <v>1155</v>
      </c>
      <c r="K4768" t="s">
        <v>1159</v>
      </c>
      <c r="L4768" t="s">
        <v>1160</v>
      </c>
      <c r="M4768" t="s">
        <v>1161</v>
      </c>
      <c r="N4768" t="s">
        <v>919</v>
      </c>
      <c r="O4768">
        <v>340</v>
      </c>
    </row>
    <row r="4769" spans="1:15" x14ac:dyDescent="0.35">
      <c r="A4769" s="189" t="str">
        <f t="shared" si="259"/>
        <v>Apr</v>
      </c>
      <c r="B4769" s="190" t="str">
        <f t="shared" si="260"/>
        <v>2024</v>
      </c>
      <c r="C4769" s="190" t="str">
        <f t="shared" si="261"/>
        <v>Apr-2024</v>
      </c>
      <c r="D4769" s="2">
        <v>45412</v>
      </c>
      <c r="E4769" t="s">
        <v>1119</v>
      </c>
      <c r="F4769" t="s">
        <v>1570</v>
      </c>
      <c r="G4769" t="s">
        <v>1120</v>
      </c>
      <c r="H4769" t="s">
        <v>675</v>
      </c>
      <c r="I4769" t="s">
        <v>1154</v>
      </c>
      <c r="J4769" t="s">
        <v>1155</v>
      </c>
      <c r="K4769" t="s">
        <v>1159</v>
      </c>
      <c r="L4769" t="s">
        <v>1160</v>
      </c>
      <c r="M4769" t="s">
        <v>1161</v>
      </c>
      <c r="N4769" t="s">
        <v>920</v>
      </c>
      <c r="O4769">
        <v>2545</v>
      </c>
    </row>
    <row r="4770" spans="1:15" x14ac:dyDescent="0.35">
      <c r="A4770" s="189" t="str">
        <f t="shared" si="259"/>
        <v>Apr</v>
      </c>
      <c r="B4770" s="190" t="str">
        <f t="shared" si="260"/>
        <v>2024</v>
      </c>
      <c r="C4770" s="190" t="str">
        <f t="shared" si="261"/>
        <v>Apr-2024</v>
      </c>
      <c r="D4770" s="2">
        <v>45412</v>
      </c>
      <c r="E4770" t="s">
        <v>1119</v>
      </c>
      <c r="F4770" t="s">
        <v>1570</v>
      </c>
      <c r="G4770" t="s">
        <v>1120</v>
      </c>
      <c r="H4770" t="s">
        <v>675</v>
      </c>
      <c r="I4770" t="s">
        <v>1154</v>
      </c>
      <c r="J4770" t="s">
        <v>1155</v>
      </c>
      <c r="K4770" t="s">
        <v>1159</v>
      </c>
      <c r="L4770" t="s">
        <v>1160</v>
      </c>
      <c r="M4770" t="s">
        <v>1161</v>
      </c>
      <c r="N4770" t="s">
        <v>922</v>
      </c>
      <c r="O4770">
        <v>485</v>
      </c>
    </row>
    <row r="4771" spans="1:15" x14ac:dyDescent="0.35">
      <c r="A4771" s="189" t="str">
        <f t="shared" si="259"/>
        <v>Apr</v>
      </c>
      <c r="B4771" s="190" t="str">
        <f t="shared" si="260"/>
        <v>2024</v>
      </c>
      <c r="C4771" s="190" t="str">
        <f t="shared" si="261"/>
        <v>Apr-2024</v>
      </c>
      <c r="D4771" s="2">
        <v>45412</v>
      </c>
      <c r="E4771" t="s">
        <v>1119</v>
      </c>
      <c r="F4771" t="s">
        <v>1570</v>
      </c>
      <c r="G4771" t="s">
        <v>1120</v>
      </c>
      <c r="H4771" t="s">
        <v>675</v>
      </c>
      <c r="I4771" t="s">
        <v>1154</v>
      </c>
      <c r="J4771" t="s">
        <v>1155</v>
      </c>
      <c r="K4771" t="s">
        <v>1159</v>
      </c>
      <c r="L4771" t="s">
        <v>1160</v>
      </c>
      <c r="M4771" t="s">
        <v>1161</v>
      </c>
      <c r="N4771" t="s">
        <v>921</v>
      </c>
      <c r="O4771">
        <v>1280</v>
      </c>
    </row>
    <row r="4772" spans="1:15" x14ac:dyDescent="0.35">
      <c r="A4772" s="189" t="str">
        <f t="shared" si="259"/>
        <v>Apr</v>
      </c>
      <c r="B4772" s="190" t="str">
        <f t="shared" si="260"/>
        <v>2024</v>
      </c>
      <c r="C4772" s="190" t="str">
        <f t="shared" si="261"/>
        <v>Apr-2024</v>
      </c>
      <c r="D4772" s="2">
        <v>45412</v>
      </c>
      <c r="E4772" t="s">
        <v>1119</v>
      </c>
      <c r="F4772" t="s">
        <v>1570</v>
      </c>
      <c r="G4772" t="s">
        <v>1120</v>
      </c>
      <c r="H4772" t="s">
        <v>675</v>
      </c>
      <c r="I4772" t="s">
        <v>1154</v>
      </c>
      <c r="J4772" t="s">
        <v>1155</v>
      </c>
      <c r="K4772" t="s">
        <v>1162</v>
      </c>
      <c r="L4772" t="s">
        <v>1163</v>
      </c>
      <c r="M4772" t="s">
        <v>1164</v>
      </c>
      <c r="N4772" t="s">
        <v>1528</v>
      </c>
      <c r="O4772">
        <v>45</v>
      </c>
    </row>
    <row r="4773" spans="1:15" x14ac:dyDescent="0.35">
      <c r="A4773" s="189" t="str">
        <f t="shared" si="259"/>
        <v>Apr</v>
      </c>
      <c r="B4773" s="190" t="str">
        <f t="shared" si="260"/>
        <v>2024</v>
      </c>
      <c r="C4773" s="190" t="str">
        <f t="shared" si="261"/>
        <v>Apr-2024</v>
      </c>
      <c r="D4773" s="2">
        <v>45412</v>
      </c>
      <c r="E4773" t="s">
        <v>1119</v>
      </c>
      <c r="F4773" t="s">
        <v>1570</v>
      </c>
      <c r="G4773" t="s">
        <v>1120</v>
      </c>
      <c r="H4773" t="s">
        <v>675</v>
      </c>
      <c r="I4773" t="s">
        <v>1154</v>
      </c>
      <c r="J4773" t="s">
        <v>1155</v>
      </c>
      <c r="K4773" t="s">
        <v>1162</v>
      </c>
      <c r="L4773" t="s">
        <v>1163</v>
      </c>
      <c r="M4773" t="s">
        <v>1164</v>
      </c>
      <c r="N4773" t="s">
        <v>1529</v>
      </c>
      <c r="O4773" t="s">
        <v>958</v>
      </c>
    </row>
    <row r="4774" spans="1:15" x14ac:dyDescent="0.35">
      <c r="A4774" s="189" t="str">
        <f t="shared" si="259"/>
        <v>Apr</v>
      </c>
      <c r="B4774" s="190" t="str">
        <f t="shared" si="260"/>
        <v>2024</v>
      </c>
      <c r="C4774" s="190" t="str">
        <f t="shared" si="261"/>
        <v>Apr-2024</v>
      </c>
      <c r="D4774" s="2">
        <v>45412</v>
      </c>
      <c r="E4774" t="s">
        <v>1119</v>
      </c>
      <c r="F4774" t="s">
        <v>1570</v>
      </c>
      <c r="G4774" t="s">
        <v>1120</v>
      </c>
      <c r="H4774" t="s">
        <v>675</v>
      </c>
      <c r="I4774" t="s">
        <v>1154</v>
      </c>
      <c r="J4774" t="s">
        <v>1155</v>
      </c>
      <c r="K4774" t="s">
        <v>1162</v>
      </c>
      <c r="L4774" t="s">
        <v>1163</v>
      </c>
      <c r="M4774" t="s">
        <v>1164</v>
      </c>
      <c r="N4774" t="s">
        <v>919</v>
      </c>
      <c r="O4774">
        <v>130</v>
      </c>
    </row>
    <row r="4775" spans="1:15" x14ac:dyDescent="0.35">
      <c r="A4775" s="189" t="str">
        <f t="shared" si="259"/>
        <v>Apr</v>
      </c>
      <c r="B4775" s="190" t="str">
        <f t="shared" si="260"/>
        <v>2024</v>
      </c>
      <c r="C4775" s="190" t="str">
        <f t="shared" si="261"/>
        <v>Apr-2024</v>
      </c>
      <c r="D4775" s="2">
        <v>45412</v>
      </c>
      <c r="E4775" t="s">
        <v>1119</v>
      </c>
      <c r="F4775" t="s">
        <v>1570</v>
      </c>
      <c r="G4775" t="s">
        <v>1120</v>
      </c>
      <c r="H4775" t="s">
        <v>675</v>
      </c>
      <c r="I4775" t="s">
        <v>1154</v>
      </c>
      <c r="J4775" t="s">
        <v>1155</v>
      </c>
      <c r="K4775" t="s">
        <v>1162</v>
      </c>
      <c r="L4775" t="s">
        <v>1163</v>
      </c>
      <c r="M4775" t="s">
        <v>1164</v>
      </c>
      <c r="N4775" t="s">
        <v>920</v>
      </c>
      <c r="O4775">
        <v>770</v>
      </c>
    </row>
    <row r="4776" spans="1:15" x14ac:dyDescent="0.35">
      <c r="A4776" s="189" t="str">
        <f t="shared" si="259"/>
        <v>Apr</v>
      </c>
      <c r="B4776" s="190" t="str">
        <f t="shared" si="260"/>
        <v>2024</v>
      </c>
      <c r="C4776" s="190" t="str">
        <f t="shared" si="261"/>
        <v>Apr-2024</v>
      </c>
      <c r="D4776" s="2">
        <v>45412</v>
      </c>
      <c r="E4776" t="s">
        <v>1119</v>
      </c>
      <c r="F4776" t="s">
        <v>1570</v>
      </c>
      <c r="G4776" t="s">
        <v>1120</v>
      </c>
      <c r="H4776" t="s">
        <v>675</v>
      </c>
      <c r="I4776" t="s">
        <v>1154</v>
      </c>
      <c r="J4776" t="s">
        <v>1155</v>
      </c>
      <c r="K4776" t="s">
        <v>1162</v>
      </c>
      <c r="L4776" t="s">
        <v>1163</v>
      </c>
      <c r="M4776" t="s">
        <v>1164</v>
      </c>
      <c r="N4776" t="s">
        <v>922</v>
      </c>
      <c r="O4776">
        <v>1095</v>
      </c>
    </row>
    <row r="4777" spans="1:15" x14ac:dyDescent="0.35">
      <c r="A4777" s="189" t="str">
        <f t="shared" si="259"/>
        <v>Apr</v>
      </c>
      <c r="B4777" s="190" t="str">
        <f t="shared" si="260"/>
        <v>2024</v>
      </c>
      <c r="C4777" s="190" t="str">
        <f t="shared" si="261"/>
        <v>Apr-2024</v>
      </c>
      <c r="D4777" s="2">
        <v>45412</v>
      </c>
      <c r="E4777" t="s">
        <v>1119</v>
      </c>
      <c r="F4777" t="s">
        <v>1570</v>
      </c>
      <c r="G4777" t="s">
        <v>1120</v>
      </c>
      <c r="H4777" t="s">
        <v>675</v>
      </c>
      <c r="I4777" t="s">
        <v>1154</v>
      </c>
      <c r="J4777" t="s">
        <v>1155</v>
      </c>
      <c r="K4777" t="s">
        <v>1162</v>
      </c>
      <c r="L4777" t="s">
        <v>1163</v>
      </c>
      <c r="M4777" t="s">
        <v>1164</v>
      </c>
      <c r="N4777" t="s">
        <v>921</v>
      </c>
      <c r="O4777">
        <v>925</v>
      </c>
    </row>
    <row r="4778" spans="1:15" x14ac:dyDescent="0.35">
      <c r="A4778" s="189" t="str">
        <f t="shared" si="259"/>
        <v>Apr</v>
      </c>
      <c r="B4778" s="190" t="str">
        <f t="shared" si="260"/>
        <v>2024</v>
      </c>
      <c r="C4778" s="190" t="str">
        <f t="shared" si="261"/>
        <v>Apr-2024</v>
      </c>
      <c r="D4778" s="2">
        <v>45412</v>
      </c>
      <c r="E4778" t="s">
        <v>1119</v>
      </c>
      <c r="F4778" t="s">
        <v>1570</v>
      </c>
      <c r="G4778" t="s">
        <v>1120</v>
      </c>
      <c r="H4778" t="s">
        <v>676</v>
      </c>
      <c r="I4778" t="s">
        <v>1165</v>
      </c>
      <c r="J4778" t="s">
        <v>1166</v>
      </c>
      <c r="K4778" t="s">
        <v>1167</v>
      </c>
      <c r="L4778" t="s">
        <v>1168</v>
      </c>
      <c r="M4778" t="s">
        <v>1169</v>
      </c>
      <c r="N4778" t="s">
        <v>1528</v>
      </c>
      <c r="O4778">
        <v>90</v>
      </c>
    </row>
    <row r="4779" spans="1:15" x14ac:dyDescent="0.35">
      <c r="A4779" s="189" t="str">
        <f t="shared" si="259"/>
        <v>Apr</v>
      </c>
      <c r="B4779" s="190" t="str">
        <f t="shared" si="260"/>
        <v>2024</v>
      </c>
      <c r="C4779" s="190" t="str">
        <f t="shared" si="261"/>
        <v>Apr-2024</v>
      </c>
      <c r="D4779" s="2">
        <v>45412</v>
      </c>
      <c r="E4779" t="s">
        <v>1119</v>
      </c>
      <c r="F4779" t="s">
        <v>1570</v>
      </c>
      <c r="G4779" t="s">
        <v>1120</v>
      </c>
      <c r="H4779" t="s">
        <v>676</v>
      </c>
      <c r="I4779" t="s">
        <v>1165</v>
      </c>
      <c r="J4779" t="s">
        <v>1166</v>
      </c>
      <c r="K4779" t="s">
        <v>1167</v>
      </c>
      <c r="L4779" t="s">
        <v>1168</v>
      </c>
      <c r="M4779" t="s">
        <v>1169</v>
      </c>
      <c r="N4779" t="s">
        <v>1529</v>
      </c>
      <c r="O4779" t="s">
        <v>958</v>
      </c>
    </row>
    <row r="4780" spans="1:15" x14ac:dyDescent="0.35">
      <c r="A4780" s="189" t="str">
        <f t="shared" si="259"/>
        <v>Apr</v>
      </c>
      <c r="B4780" s="190" t="str">
        <f t="shared" si="260"/>
        <v>2024</v>
      </c>
      <c r="C4780" s="190" t="str">
        <f t="shared" si="261"/>
        <v>Apr-2024</v>
      </c>
      <c r="D4780" s="2">
        <v>45412</v>
      </c>
      <c r="E4780" t="s">
        <v>1119</v>
      </c>
      <c r="F4780" t="s">
        <v>1570</v>
      </c>
      <c r="G4780" t="s">
        <v>1120</v>
      </c>
      <c r="H4780" t="s">
        <v>676</v>
      </c>
      <c r="I4780" t="s">
        <v>1165</v>
      </c>
      <c r="J4780" t="s">
        <v>1166</v>
      </c>
      <c r="K4780" t="s">
        <v>1167</v>
      </c>
      <c r="L4780" t="s">
        <v>1168</v>
      </c>
      <c r="M4780" t="s">
        <v>1169</v>
      </c>
      <c r="N4780" t="s">
        <v>919</v>
      </c>
      <c r="O4780">
        <v>105</v>
      </c>
    </row>
    <row r="4781" spans="1:15" x14ac:dyDescent="0.35">
      <c r="A4781" s="189" t="str">
        <f t="shared" si="259"/>
        <v>Apr</v>
      </c>
      <c r="B4781" s="190" t="str">
        <f t="shared" si="260"/>
        <v>2024</v>
      </c>
      <c r="C4781" s="190" t="str">
        <f t="shared" si="261"/>
        <v>Apr-2024</v>
      </c>
      <c r="D4781" s="2">
        <v>45412</v>
      </c>
      <c r="E4781" t="s">
        <v>1119</v>
      </c>
      <c r="F4781" t="s">
        <v>1570</v>
      </c>
      <c r="G4781" t="s">
        <v>1120</v>
      </c>
      <c r="H4781" t="s">
        <v>676</v>
      </c>
      <c r="I4781" t="s">
        <v>1165</v>
      </c>
      <c r="J4781" t="s">
        <v>1166</v>
      </c>
      <c r="K4781" t="s">
        <v>1167</v>
      </c>
      <c r="L4781" t="s">
        <v>1168</v>
      </c>
      <c r="M4781" t="s">
        <v>1169</v>
      </c>
      <c r="N4781" t="s">
        <v>920</v>
      </c>
      <c r="O4781">
        <v>5065</v>
      </c>
    </row>
    <row r="4782" spans="1:15" x14ac:dyDescent="0.35">
      <c r="A4782" s="189" t="str">
        <f t="shared" si="259"/>
        <v>Apr</v>
      </c>
      <c r="B4782" s="190" t="str">
        <f t="shared" si="260"/>
        <v>2024</v>
      </c>
      <c r="C4782" s="190" t="str">
        <f t="shared" si="261"/>
        <v>Apr-2024</v>
      </c>
      <c r="D4782" s="2">
        <v>45412</v>
      </c>
      <c r="E4782" t="s">
        <v>1119</v>
      </c>
      <c r="F4782" t="s">
        <v>1570</v>
      </c>
      <c r="G4782" t="s">
        <v>1120</v>
      </c>
      <c r="H4782" t="s">
        <v>676</v>
      </c>
      <c r="I4782" t="s">
        <v>1165</v>
      </c>
      <c r="J4782" t="s">
        <v>1166</v>
      </c>
      <c r="K4782" t="s">
        <v>1167</v>
      </c>
      <c r="L4782" t="s">
        <v>1168</v>
      </c>
      <c r="M4782" t="s">
        <v>1169</v>
      </c>
      <c r="N4782" t="s">
        <v>922</v>
      </c>
      <c r="O4782">
        <v>1930</v>
      </c>
    </row>
    <row r="4783" spans="1:15" x14ac:dyDescent="0.35">
      <c r="A4783" s="189" t="str">
        <f t="shared" si="259"/>
        <v>Apr</v>
      </c>
      <c r="B4783" s="190" t="str">
        <f t="shared" si="260"/>
        <v>2024</v>
      </c>
      <c r="C4783" s="190" t="str">
        <f t="shared" si="261"/>
        <v>Apr-2024</v>
      </c>
      <c r="D4783" s="2">
        <v>45412</v>
      </c>
      <c r="E4783" t="s">
        <v>1119</v>
      </c>
      <c r="F4783" t="s">
        <v>1570</v>
      </c>
      <c r="G4783" t="s">
        <v>1120</v>
      </c>
      <c r="H4783" t="s">
        <v>676</v>
      </c>
      <c r="I4783" t="s">
        <v>1165</v>
      </c>
      <c r="J4783" t="s">
        <v>1166</v>
      </c>
      <c r="K4783" t="s">
        <v>1167</v>
      </c>
      <c r="L4783" t="s">
        <v>1168</v>
      </c>
      <c r="M4783" t="s">
        <v>1169</v>
      </c>
      <c r="N4783" t="s">
        <v>921</v>
      </c>
      <c r="O4783">
        <v>4125</v>
      </c>
    </row>
    <row r="4784" spans="1:15" x14ac:dyDescent="0.35">
      <c r="A4784" s="189" t="str">
        <f t="shared" si="259"/>
        <v>Apr</v>
      </c>
      <c r="B4784" s="190" t="str">
        <f t="shared" si="260"/>
        <v>2024</v>
      </c>
      <c r="C4784" s="190" t="str">
        <f t="shared" si="261"/>
        <v>Apr-2024</v>
      </c>
      <c r="D4784" s="2">
        <v>45412</v>
      </c>
      <c r="E4784" t="s">
        <v>1119</v>
      </c>
      <c r="F4784" t="s">
        <v>1570</v>
      </c>
      <c r="G4784" t="s">
        <v>1120</v>
      </c>
      <c r="H4784" t="s">
        <v>692</v>
      </c>
      <c r="I4784" t="s">
        <v>1170</v>
      </c>
      <c r="J4784" t="s">
        <v>1171</v>
      </c>
      <c r="K4784" t="s">
        <v>1172</v>
      </c>
      <c r="L4784" t="s">
        <v>1173</v>
      </c>
      <c r="M4784" t="s">
        <v>1174</v>
      </c>
      <c r="N4784" t="s">
        <v>1528</v>
      </c>
      <c r="O4784">
        <v>195</v>
      </c>
    </row>
    <row r="4785" spans="1:15" x14ac:dyDescent="0.35">
      <c r="A4785" s="189" t="str">
        <f t="shared" si="259"/>
        <v>Apr</v>
      </c>
      <c r="B4785" s="190" t="str">
        <f t="shared" si="260"/>
        <v>2024</v>
      </c>
      <c r="C4785" s="190" t="str">
        <f t="shared" si="261"/>
        <v>Apr-2024</v>
      </c>
      <c r="D4785" s="2">
        <v>45412</v>
      </c>
      <c r="E4785" t="s">
        <v>1119</v>
      </c>
      <c r="F4785" t="s">
        <v>1570</v>
      </c>
      <c r="G4785" t="s">
        <v>1120</v>
      </c>
      <c r="H4785" t="s">
        <v>692</v>
      </c>
      <c r="I4785" t="s">
        <v>1170</v>
      </c>
      <c r="J4785" t="s">
        <v>1171</v>
      </c>
      <c r="K4785" t="s">
        <v>1172</v>
      </c>
      <c r="L4785" t="s">
        <v>1173</v>
      </c>
      <c r="M4785" t="s">
        <v>1174</v>
      </c>
      <c r="N4785" t="s">
        <v>1529</v>
      </c>
      <c r="O4785">
        <v>15</v>
      </c>
    </row>
    <row r="4786" spans="1:15" x14ac:dyDescent="0.35">
      <c r="A4786" s="189" t="str">
        <f t="shared" si="259"/>
        <v>Apr</v>
      </c>
      <c r="B4786" s="190" t="str">
        <f t="shared" si="260"/>
        <v>2024</v>
      </c>
      <c r="C4786" s="190" t="str">
        <f t="shared" si="261"/>
        <v>Apr-2024</v>
      </c>
      <c r="D4786" s="2">
        <v>45412</v>
      </c>
      <c r="E4786" t="s">
        <v>1119</v>
      </c>
      <c r="F4786" t="s">
        <v>1570</v>
      </c>
      <c r="G4786" t="s">
        <v>1120</v>
      </c>
      <c r="H4786" t="s">
        <v>692</v>
      </c>
      <c r="I4786" t="s">
        <v>1170</v>
      </c>
      <c r="J4786" t="s">
        <v>1171</v>
      </c>
      <c r="K4786" t="s">
        <v>1172</v>
      </c>
      <c r="L4786" t="s">
        <v>1173</v>
      </c>
      <c r="M4786" t="s">
        <v>1174</v>
      </c>
      <c r="N4786" t="s">
        <v>919</v>
      </c>
      <c r="O4786">
        <v>275</v>
      </c>
    </row>
    <row r="4787" spans="1:15" x14ac:dyDescent="0.35">
      <c r="A4787" s="189" t="str">
        <f t="shared" si="259"/>
        <v>Apr</v>
      </c>
      <c r="B4787" s="190" t="str">
        <f t="shared" si="260"/>
        <v>2024</v>
      </c>
      <c r="C4787" s="190" t="str">
        <f t="shared" si="261"/>
        <v>Apr-2024</v>
      </c>
      <c r="D4787" s="2">
        <v>45412</v>
      </c>
      <c r="E4787" t="s">
        <v>1119</v>
      </c>
      <c r="F4787" t="s">
        <v>1570</v>
      </c>
      <c r="G4787" t="s">
        <v>1120</v>
      </c>
      <c r="H4787" t="s">
        <v>692</v>
      </c>
      <c r="I4787" t="s">
        <v>1170</v>
      </c>
      <c r="J4787" t="s">
        <v>1171</v>
      </c>
      <c r="K4787" t="s">
        <v>1172</v>
      </c>
      <c r="L4787" t="s">
        <v>1173</v>
      </c>
      <c r="M4787" t="s">
        <v>1174</v>
      </c>
      <c r="N4787" t="s">
        <v>920</v>
      </c>
      <c r="O4787">
        <v>2140</v>
      </c>
    </row>
    <row r="4788" spans="1:15" x14ac:dyDescent="0.35">
      <c r="A4788" s="189" t="str">
        <f t="shared" si="259"/>
        <v>Apr</v>
      </c>
      <c r="B4788" s="190" t="str">
        <f t="shared" si="260"/>
        <v>2024</v>
      </c>
      <c r="C4788" s="190" t="str">
        <f t="shared" si="261"/>
        <v>Apr-2024</v>
      </c>
      <c r="D4788" s="2">
        <v>45412</v>
      </c>
      <c r="E4788" t="s">
        <v>1119</v>
      </c>
      <c r="F4788" t="s">
        <v>1570</v>
      </c>
      <c r="G4788" t="s">
        <v>1120</v>
      </c>
      <c r="H4788" t="s">
        <v>692</v>
      </c>
      <c r="I4788" t="s">
        <v>1170</v>
      </c>
      <c r="J4788" t="s">
        <v>1171</v>
      </c>
      <c r="K4788" t="s">
        <v>1172</v>
      </c>
      <c r="L4788" t="s">
        <v>1173</v>
      </c>
      <c r="M4788" t="s">
        <v>1174</v>
      </c>
      <c r="N4788" t="s">
        <v>922</v>
      </c>
      <c r="O4788">
        <v>1920</v>
      </c>
    </row>
    <row r="4789" spans="1:15" x14ac:dyDescent="0.35">
      <c r="A4789" s="189" t="str">
        <f t="shared" si="259"/>
        <v>Apr</v>
      </c>
      <c r="B4789" s="190" t="str">
        <f t="shared" si="260"/>
        <v>2024</v>
      </c>
      <c r="C4789" s="190" t="str">
        <f t="shared" si="261"/>
        <v>Apr-2024</v>
      </c>
      <c r="D4789" s="2">
        <v>45412</v>
      </c>
      <c r="E4789" t="s">
        <v>1119</v>
      </c>
      <c r="F4789" t="s">
        <v>1570</v>
      </c>
      <c r="G4789" t="s">
        <v>1120</v>
      </c>
      <c r="H4789" t="s">
        <v>692</v>
      </c>
      <c r="I4789" t="s">
        <v>1170</v>
      </c>
      <c r="J4789" t="s">
        <v>1171</v>
      </c>
      <c r="K4789" t="s">
        <v>1172</v>
      </c>
      <c r="L4789" t="s">
        <v>1173</v>
      </c>
      <c r="M4789" t="s">
        <v>1174</v>
      </c>
      <c r="N4789" t="s">
        <v>921</v>
      </c>
      <c r="O4789">
        <v>2215</v>
      </c>
    </row>
    <row r="4790" spans="1:15" x14ac:dyDescent="0.35">
      <c r="A4790" s="189" t="str">
        <f t="shared" si="259"/>
        <v>Apr</v>
      </c>
      <c r="B4790" s="190" t="str">
        <f t="shared" si="260"/>
        <v>2024</v>
      </c>
      <c r="C4790" s="190" t="str">
        <f t="shared" si="261"/>
        <v>Apr-2024</v>
      </c>
      <c r="D4790" s="2">
        <v>45412</v>
      </c>
      <c r="E4790" t="s">
        <v>1175</v>
      </c>
      <c r="F4790" t="s">
        <v>1571</v>
      </c>
      <c r="G4790" t="s">
        <v>1176</v>
      </c>
      <c r="H4790" t="s">
        <v>662</v>
      </c>
      <c r="I4790" t="s">
        <v>1177</v>
      </c>
      <c r="J4790" t="s">
        <v>1178</v>
      </c>
      <c r="K4790" t="s">
        <v>1179</v>
      </c>
      <c r="L4790" t="s">
        <v>1180</v>
      </c>
      <c r="M4790" t="s">
        <v>1181</v>
      </c>
      <c r="N4790" t="s">
        <v>1528</v>
      </c>
      <c r="O4790">
        <v>15</v>
      </c>
    </row>
    <row r="4791" spans="1:15" x14ac:dyDescent="0.35">
      <c r="A4791" s="189" t="str">
        <f t="shared" si="259"/>
        <v>Apr</v>
      </c>
      <c r="B4791" s="190" t="str">
        <f t="shared" si="260"/>
        <v>2024</v>
      </c>
      <c r="C4791" s="190" t="str">
        <f t="shared" si="261"/>
        <v>Apr-2024</v>
      </c>
      <c r="D4791" s="2">
        <v>45412</v>
      </c>
      <c r="E4791" t="s">
        <v>1175</v>
      </c>
      <c r="F4791" t="s">
        <v>1571</v>
      </c>
      <c r="G4791" t="s">
        <v>1176</v>
      </c>
      <c r="H4791" t="s">
        <v>662</v>
      </c>
      <c r="I4791" t="s">
        <v>1177</v>
      </c>
      <c r="J4791" t="s">
        <v>1178</v>
      </c>
      <c r="K4791" t="s">
        <v>1179</v>
      </c>
      <c r="L4791" t="s">
        <v>1180</v>
      </c>
      <c r="M4791" t="s">
        <v>1181</v>
      </c>
      <c r="N4791" t="s">
        <v>1529</v>
      </c>
      <c r="O4791" t="s">
        <v>958</v>
      </c>
    </row>
    <row r="4792" spans="1:15" x14ac:dyDescent="0.35">
      <c r="A4792" s="189" t="str">
        <f t="shared" si="259"/>
        <v>Apr</v>
      </c>
      <c r="B4792" s="190" t="str">
        <f t="shared" si="260"/>
        <v>2024</v>
      </c>
      <c r="C4792" s="190" t="str">
        <f t="shared" si="261"/>
        <v>Apr-2024</v>
      </c>
      <c r="D4792" s="2">
        <v>45412</v>
      </c>
      <c r="E4792" t="s">
        <v>1175</v>
      </c>
      <c r="F4792" t="s">
        <v>1571</v>
      </c>
      <c r="G4792" t="s">
        <v>1176</v>
      </c>
      <c r="H4792" t="s">
        <v>662</v>
      </c>
      <c r="I4792" t="s">
        <v>1177</v>
      </c>
      <c r="J4792" t="s">
        <v>1178</v>
      </c>
      <c r="K4792" t="s">
        <v>1179</v>
      </c>
      <c r="L4792" t="s">
        <v>1180</v>
      </c>
      <c r="M4792" t="s">
        <v>1181</v>
      </c>
      <c r="N4792" t="s">
        <v>919</v>
      </c>
      <c r="O4792">
        <v>75</v>
      </c>
    </row>
    <row r="4793" spans="1:15" x14ac:dyDescent="0.35">
      <c r="A4793" s="189" t="str">
        <f t="shared" si="259"/>
        <v>Apr</v>
      </c>
      <c r="B4793" s="190" t="str">
        <f t="shared" si="260"/>
        <v>2024</v>
      </c>
      <c r="C4793" s="190" t="str">
        <f t="shared" si="261"/>
        <v>Apr-2024</v>
      </c>
      <c r="D4793" s="2">
        <v>45412</v>
      </c>
      <c r="E4793" t="s">
        <v>1175</v>
      </c>
      <c r="F4793" t="s">
        <v>1571</v>
      </c>
      <c r="G4793" t="s">
        <v>1176</v>
      </c>
      <c r="H4793" t="s">
        <v>662</v>
      </c>
      <c r="I4793" t="s">
        <v>1177</v>
      </c>
      <c r="J4793" t="s">
        <v>1178</v>
      </c>
      <c r="K4793" t="s">
        <v>1179</v>
      </c>
      <c r="L4793" t="s">
        <v>1180</v>
      </c>
      <c r="M4793" t="s">
        <v>1181</v>
      </c>
      <c r="N4793" t="s">
        <v>920</v>
      </c>
      <c r="O4793">
        <v>530</v>
      </c>
    </row>
    <row r="4794" spans="1:15" x14ac:dyDescent="0.35">
      <c r="A4794" s="189" t="str">
        <f t="shared" si="259"/>
        <v>Apr</v>
      </c>
      <c r="B4794" s="190" t="str">
        <f t="shared" si="260"/>
        <v>2024</v>
      </c>
      <c r="C4794" s="190" t="str">
        <f t="shared" si="261"/>
        <v>Apr-2024</v>
      </c>
      <c r="D4794" s="2">
        <v>45412</v>
      </c>
      <c r="E4794" t="s">
        <v>1175</v>
      </c>
      <c r="F4794" t="s">
        <v>1571</v>
      </c>
      <c r="G4794" t="s">
        <v>1176</v>
      </c>
      <c r="H4794" t="s">
        <v>662</v>
      </c>
      <c r="I4794" t="s">
        <v>1177</v>
      </c>
      <c r="J4794" t="s">
        <v>1178</v>
      </c>
      <c r="K4794" t="s">
        <v>1179</v>
      </c>
      <c r="L4794" t="s">
        <v>1180</v>
      </c>
      <c r="M4794" t="s">
        <v>1181</v>
      </c>
      <c r="N4794" t="s">
        <v>922</v>
      </c>
      <c r="O4794">
        <v>245</v>
      </c>
    </row>
    <row r="4795" spans="1:15" x14ac:dyDescent="0.35">
      <c r="A4795" s="189" t="str">
        <f t="shared" si="259"/>
        <v>Apr</v>
      </c>
      <c r="B4795" s="190" t="str">
        <f t="shared" si="260"/>
        <v>2024</v>
      </c>
      <c r="C4795" s="190" t="str">
        <f t="shared" si="261"/>
        <v>Apr-2024</v>
      </c>
      <c r="D4795" s="2">
        <v>45412</v>
      </c>
      <c r="E4795" t="s">
        <v>1175</v>
      </c>
      <c r="F4795" t="s">
        <v>1571</v>
      </c>
      <c r="G4795" t="s">
        <v>1176</v>
      </c>
      <c r="H4795" t="s">
        <v>662</v>
      </c>
      <c r="I4795" t="s">
        <v>1177</v>
      </c>
      <c r="J4795" t="s">
        <v>1178</v>
      </c>
      <c r="K4795" t="s">
        <v>1179</v>
      </c>
      <c r="L4795" t="s">
        <v>1180</v>
      </c>
      <c r="M4795" t="s">
        <v>1181</v>
      </c>
      <c r="N4795" t="s">
        <v>921</v>
      </c>
      <c r="O4795">
        <v>225</v>
      </c>
    </row>
    <row r="4796" spans="1:15" x14ac:dyDescent="0.35">
      <c r="A4796" s="189" t="str">
        <f t="shared" si="259"/>
        <v>Apr</v>
      </c>
      <c r="B4796" s="190" t="str">
        <f t="shared" si="260"/>
        <v>2024</v>
      </c>
      <c r="C4796" s="190" t="str">
        <f t="shared" si="261"/>
        <v>Apr-2024</v>
      </c>
      <c r="D4796" s="2">
        <v>45412</v>
      </c>
      <c r="E4796" t="s">
        <v>1175</v>
      </c>
      <c r="F4796" t="s">
        <v>1571</v>
      </c>
      <c r="G4796" t="s">
        <v>1176</v>
      </c>
      <c r="H4796" t="s">
        <v>662</v>
      </c>
      <c r="I4796" t="s">
        <v>1177</v>
      </c>
      <c r="J4796" t="s">
        <v>1178</v>
      </c>
      <c r="K4796" t="s">
        <v>1182</v>
      </c>
      <c r="L4796" t="s">
        <v>1183</v>
      </c>
      <c r="M4796" t="s">
        <v>1184</v>
      </c>
      <c r="N4796" t="s">
        <v>1528</v>
      </c>
      <c r="O4796">
        <v>35</v>
      </c>
    </row>
    <row r="4797" spans="1:15" x14ac:dyDescent="0.35">
      <c r="A4797" s="189" t="str">
        <f t="shared" si="259"/>
        <v>Apr</v>
      </c>
      <c r="B4797" s="190" t="str">
        <f t="shared" si="260"/>
        <v>2024</v>
      </c>
      <c r="C4797" s="190" t="str">
        <f t="shared" si="261"/>
        <v>Apr-2024</v>
      </c>
      <c r="D4797" s="2">
        <v>45412</v>
      </c>
      <c r="E4797" t="s">
        <v>1175</v>
      </c>
      <c r="F4797" t="s">
        <v>1571</v>
      </c>
      <c r="G4797" t="s">
        <v>1176</v>
      </c>
      <c r="H4797" t="s">
        <v>662</v>
      </c>
      <c r="I4797" t="s">
        <v>1177</v>
      </c>
      <c r="J4797" t="s">
        <v>1178</v>
      </c>
      <c r="K4797" t="s">
        <v>1182</v>
      </c>
      <c r="L4797" t="s">
        <v>1183</v>
      </c>
      <c r="M4797" t="s">
        <v>1184</v>
      </c>
      <c r="N4797" t="s">
        <v>1529</v>
      </c>
      <c r="O4797" t="s">
        <v>958</v>
      </c>
    </row>
    <row r="4798" spans="1:15" x14ac:dyDescent="0.35">
      <c r="A4798" s="189" t="str">
        <f t="shared" si="259"/>
        <v>Apr</v>
      </c>
      <c r="B4798" s="190" t="str">
        <f t="shared" si="260"/>
        <v>2024</v>
      </c>
      <c r="C4798" s="190" t="str">
        <f t="shared" si="261"/>
        <v>Apr-2024</v>
      </c>
      <c r="D4798" s="2">
        <v>45412</v>
      </c>
      <c r="E4798" t="s">
        <v>1175</v>
      </c>
      <c r="F4798" t="s">
        <v>1571</v>
      </c>
      <c r="G4798" t="s">
        <v>1176</v>
      </c>
      <c r="H4798" t="s">
        <v>662</v>
      </c>
      <c r="I4798" t="s">
        <v>1177</v>
      </c>
      <c r="J4798" t="s">
        <v>1178</v>
      </c>
      <c r="K4798" t="s">
        <v>1182</v>
      </c>
      <c r="L4798" t="s">
        <v>1183</v>
      </c>
      <c r="M4798" t="s">
        <v>1184</v>
      </c>
      <c r="N4798" t="s">
        <v>919</v>
      </c>
      <c r="O4798">
        <v>185</v>
      </c>
    </row>
    <row r="4799" spans="1:15" x14ac:dyDescent="0.35">
      <c r="A4799" s="189" t="str">
        <f t="shared" si="259"/>
        <v>Apr</v>
      </c>
      <c r="B4799" s="190" t="str">
        <f t="shared" si="260"/>
        <v>2024</v>
      </c>
      <c r="C4799" s="190" t="str">
        <f t="shared" si="261"/>
        <v>Apr-2024</v>
      </c>
      <c r="D4799" s="2">
        <v>45412</v>
      </c>
      <c r="E4799" t="s">
        <v>1175</v>
      </c>
      <c r="F4799" t="s">
        <v>1571</v>
      </c>
      <c r="G4799" t="s">
        <v>1176</v>
      </c>
      <c r="H4799" t="s">
        <v>662</v>
      </c>
      <c r="I4799" t="s">
        <v>1177</v>
      </c>
      <c r="J4799" t="s">
        <v>1178</v>
      </c>
      <c r="K4799" t="s">
        <v>1182</v>
      </c>
      <c r="L4799" t="s">
        <v>1183</v>
      </c>
      <c r="M4799" t="s">
        <v>1184</v>
      </c>
      <c r="N4799" t="s">
        <v>920</v>
      </c>
      <c r="O4799">
        <v>720</v>
      </c>
    </row>
    <row r="4800" spans="1:15" x14ac:dyDescent="0.35">
      <c r="A4800" s="189" t="str">
        <f t="shared" si="259"/>
        <v>Apr</v>
      </c>
      <c r="B4800" s="190" t="str">
        <f t="shared" si="260"/>
        <v>2024</v>
      </c>
      <c r="C4800" s="190" t="str">
        <f t="shared" si="261"/>
        <v>Apr-2024</v>
      </c>
      <c r="D4800" s="2">
        <v>45412</v>
      </c>
      <c r="E4800" t="s">
        <v>1175</v>
      </c>
      <c r="F4800" t="s">
        <v>1571</v>
      </c>
      <c r="G4800" t="s">
        <v>1176</v>
      </c>
      <c r="H4800" t="s">
        <v>662</v>
      </c>
      <c r="I4800" t="s">
        <v>1177</v>
      </c>
      <c r="J4800" t="s">
        <v>1178</v>
      </c>
      <c r="K4800" t="s">
        <v>1182</v>
      </c>
      <c r="L4800" t="s">
        <v>1183</v>
      </c>
      <c r="M4800" t="s">
        <v>1184</v>
      </c>
      <c r="N4800" t="s">
        <v>922</v>
      </c>
      <c r="O4800">
        <v>210</v>
      </c>
    </row>
    <row r="4801" spans="1:15" x14ac:dyDescent="0.35">
      <c r="A4801" s="189" t="str">
        <f t="shared" si="259"/>
        <v>Apr</v>
      </c>
      <c r="B4801" s="190" t="str">
        <f t="shared" si="260"/>
        <v>2024</v>
      </c>
      <c r="C4801" s="190" t="str">
        <f t="shared" si="261"/>
        <v>Apr-2024</v>
      </c>
      <c r="D4801" s="2">
        <v>45412</v>
      </c>
      <c r="E4801" t="s">
        <v>1175</v>
      </c>
      <c r="F4801" t="s">
        <v>1571</v>
      </c>
      <c r="G4801" t="s">
        <v>1176</v>
      </c>
      <c r="H4801" t="s">
        <v>662</v>
      </c>
      <c r="I4801" t="s">
        <v>1177</v>
      </c>
      <c r="J4801" t="s">
        <v>1178</v>
      </c>
      <c r="K4801" t="s">
        <v>1182</v>
      </c>
      <c r="L4801" t="s">
        <v>1183</v>
      </c>
      <c r="M4801" t="s">
        <v>1184</v>
      </c>
      <c r="N4801" t="s">
        <v>921</v>
      </c>
      <c r="O4801">
        <v>410</v>
      </c>
    </row>
    <row r="4802" spans="1:15" x14ac:dyDescent="0.35">
      <c r="A4802" s="189" t="str">
        <f t="shared" si="259"/>
        <v>Apr</v>
      </c>
      <c r="B4802" s="190" t="str">
        <f t="shared" si="260"/>
        <v>2024</v>
      </c>
      <c r="C4802" s="190" t="str">
        <f t="shared" si="261"/>
        <v>Apr-2024</v>
      </c>
      <c r="D4802" s="2">
        <v>45412</v>
      </c>
      <c r="E4802" t="s">
        <v>1175</v>
      </c>
      <c r="F4802" t="s">
        <v>1571</v>
      </c>
      <c r="G4802" t="s">
        <v>1176</v>
      </c>
      <c r="H4802" t="s">
        <v>662</v>
      </c>
      <c r="I4802" t="s">
        <v>1177</v>
      </c>
      <c r="J4802" t="s">
        <v>1178</v>
      </c>
      <c r="K4802" t="s">
        <v>1185</v>
      </c>
      <c r="L4802" t="s">
        <v>1186</v>
      </c>
      <c r="M4802" t="s">
        <v>1187</v>
      </c>
      <c r="N4802" t="s">
        <v>1528</v>
      </c>
      <c r="O4802">
        <v>105</v>
      </c>
    </row>
    <row r="4803" spans="1:15" x14ac:dyDescent="0.35">
      <c r="A4803" s="189" t="str">
        <f t="shared" ref="A4803:A4866" si="262">TEXT(D4803,"mmm")</f>
        <v>Apr</v>
      </c>
      <c r="B4803" s="190" t="str">
        <f t="shared" ref="B4803:B4866" si="263">TEXT(D4803,"yyyy")</f>
        <v>2024</v>
      </c>
      <c r="C4803" s="190" t="str">
        <f t="shared" ref="C4803:C4866" si="264">_xlfn.CONCAT(A4803&amp;"-"&amp;B4803)</f>
        <v>Apr-2024</v>
      </c>
      <c r="D4803" s="2">
        <v>45412</v>
      </c>
      <c r="E4803" t="s">
        <v>1175</v>
      </c>
      <c r="F4803" t="s">
        <v>1571</v>
      </c>
      <c r="G4803" t="s">
        <v>1176</v>
      </c>
      <c r="H4803" t="s">
        <v>662</v>
      </c>
      <c r="I4803" t="s">
        <v>1177</v>
      </c>
      <c r="J4803" t="s">
        <v>1178</v>
      </c>
      <c r="K4803" t="s">
        <v>1185</v>
      </c>
      <c r="L4803" t="s">
        <v>1186</v>
      </c>
      <c r="M4803" t="s">
        <v>1187</v>
      </c>
      <c r="N4803" t="s">
        <v>1529</v>
      </c>
      <c r="O4803" t="s">
        <v>958</v>
      </c>
    </row>
    <row r="4804" spans="1:15" x14ac:dyDescent="0.35">
      <c r="A4804" s="189" t="str">
        <f t="shared" si="262"/>
        <v>Apr</v>
      </c>
      <c r="B4804" s="190" t="str">
        <f t="shared" si="263"/>
        <v>2024</v>
      </c>
      <c r="C4804" s="190" t="str">
        <f t="shared" si="264"/>
        <v>Apr-2024</v>
      </c>
      <c r="D4804" s="2">
        <v>45412</v>
      </c>
      <c r="E4804" t="s">
        <v>1175</v>
      </c>
      <c r="F4804" t="s">
        <v>1571</v>
      </c>
      <c r="G4804" t="s">
        <v>1176</v>
      </c>
      <c r="H4804" t="s">
        <v>662</v>
      </c>
      <c r="I4804" t="s">
        <v>1177</v>
      </c>
      <c r="J4804" t="s">
        <v>1178</v>
      </c>
      <c r="K4804" t="s">
        <v>1185</v>
      </c>
      <c r="L4804" t="s">
        <v>1186</v>
      </c>
      <c r="M4804" t="s">
        <v>1187</v>
      </c>
      <c r="N4804" t="s">
        <v>919</v>
      </c>
      <c r="O4804">
        <v>25</v>
      </c>
    </row>
    <row r="4805" spans="1:15" x14ac:dyDescent="0.35">
      <c r="A4805" s="189" t="str">
        <f t="shared" si="262"/>
        <v>Apr</v>
      </c>
      <c r="B4805" s="190" t="str">
        <f t="shared" si="263"/>
        <v>2024</v>
      </c>
      <c r="C4805" s="190" t="str">
        <f t="shared" si="264"/>
        <v>Apr-2024</v>
      </c>
      <c r="D4805" s="2">
        <v>45412</v>
      </c>
      <c r="E4805" t="s">
        <v>1175</v>
      </c>
      <c r="F4805" t="s">
        <v>1571</v>
      </c>
      <c r="G4805" t="s">
        <v>1176</v>
      </c>
      <c r="H4805" t="s">
        <v>662</v>
      </c>
      <c r="I4805" t="s">
        <v>1177</v>
      </c>
      <c r="J4805" t="s">
        <v>1178</v>
      </c>
      <c r="K4805" t="s">
        <v>1185</v>
      </c>
      <c r="L4805" t="s">
        <v>1186</v>
      </c>
      <c r="M4805" t="s">
        <v>1187</v>
      </c>
      <c r="N4805" t="s">
        <v>920</v>
      </c>
      <c r="O4805">
        <v>805</v>
      </c>
    </row>
    <row r="4806" spans="1:15" x14ac:dyDescent="0.35">
      <c r="A4806" s="189" t="str">
        <f t="shared" si="262"/>
        <v>Apr</v>
      </c>
      <c r="B4806" s="190" t="str">
        <f t="shared" si="263"/>
        <v>2024</v>
      </c>
      <c r="C4806" s="190" t="str">
        <f t="shared" si="264"/>
        <v>Apr-2024</v>
      </c>
      <c r="D4806" s="2">
        <v>45412</v>
      </c>
      <c r="E4806" t="s">
        <v>1175</v>
      </c>
      <c r="F4806" t="s">
        <v>1571</v>
      </c>
      <c r="G4806" t="s">
        <v>1176</v>
      </c>
      <c r="H4806" t="s">
        <v>662</v>
      </c>
      <c r="I4806" t="s">
        <v>1177</v>
      </c>
      <c r="J4806" t="s">
        <v>1178</v>
      </c>
      <c r="K4806" t="s">
        <v>1185</v>
      </c>
      <c r="L4806" t="s">
        <v>1186</v>
      </c>
      <c r="M4806" t="s">
        <v>1187</v>
      </c>
      <c r="N4806" t="s">
        <v>922</v>
      </c>
      <c r="O4806">
        <v>205</v>
      </c>
    </row>
    <row r="4807" spans="1:15" x14ac:dyDescent="0.35">
      <c r="A4807" s="189" t="str">
        <f t="shared" si="262"/>
        <v>Apr</v>
      </c>
      <c r="B4807" s="190" t="str">
        <f t="shared" si="263"/>
        <v>2024</v>
      </c>
      <c r="C4807" s="190" t="str">
        <f t="shared" si="264"/>
        <v>Apr-2024</v>
      </c>
      <c r="D4807" s="2">
        <v>45412</v>
      </c>
      <c r="E4807" t="s">
        <v>1175</v>
      </c>
      <c r="F4807" t="s">
        <v>1571</v>
      </c>
      <c r="G4807" t="s">
        <v>1176</v>
      </c>
      <c r="H4807" t="s">
        <v>662</v>
      </c>
      <c r="I4807" t="s">
        <v>1177</v>
      </c>
      <c r="J4807" t="s">
        <v>1178</v>
      </c>
      <c r="K4807" t="s">
        <v>1185</v>
      </c>
      <c r="L4807" t="s">
        <v>1186</v>
      </c>
      <c r="M4807" t="s">
        <v>1187</v>
      </c>
      <c r="N4807" t="s">
        <v>921</v>
      </c>
      <c r="O4807">
        <v>610</v>
      </c>
    </row>
    <row r="4808" spans="1:15" x14ac:dyDescent="0.35">
      <c r="A4808" s="189" t="str">
        <f t="shared" si="262"/>
        <v>Apr</v>
      </c>
      <c r="B4808" s="190" t="str">
        <f t="shared" si="263"/>
        <v>2024</v>
      </c>
      <c r="C4808" s="190" t="str">
        <f t="shared" si="264"/>
        <v>Apr-2024</v>
      </c>
      <c r="D4808" s="2">
        <v>45412</v>
      </c>
      <c r="E4808" t="s">
        <v>1175</v>
      </c>
      <c r="F4808" t="s">
        <v>1571</v>
      </c>
      <c r="G4808" t="s">
        <v>1176</v>
      </c>
      <c r="H4808" t="s">
        <v>662</v>
      </c>
      <c r="I4808" t="s">
        <v>1177</v>
      </c>
      <c r="J4808" t="s">
        <v>1178</v>
      </c>
      <c r="K4808" t="s">
        <v>1188</v>
      </c>
      <c r="L4808" t="s">
        <v>1189</v>
      </c>
      <c r="M4808" t="s">
        <v>1190</v>
      </c>
      <c r="N4808" t="s">
        <v>1528</v>
      </c>
      <c r="O4808">
        <v>245</v>
      </c>
    </row>
    <row r="4809" spans="1:15" x14ac:dyDescent="0.35">
      <c r="A4809" s="189" t="str">
        <f t="shared" si="262"/>
        <v>Apr</v>
      </c>
      <c r="B4809" s="190" t="str">
        <f t="shared" si="263"/>
        <v>2024</v>
      </c>
      <c r="C4809" s="190" t="str">
        <f t="shared" si="264"/>
        <v>Apr-2024</v>
      </c>
      <c r="D4809" s="2">
        <v>45412</v>
      </c>
      <c r="E4809" t="s">
        <v>1175</v>
      </c>
      <c r="F4809" t="s">
        <v>1571</v>
      </c>
      <c r="G4809" t="s">
        <v>1176</v>
      </c>
      <c r="H4809" t="s">
        <v>662</v>
      </c>
      <c r="I4809" t="s">
        <v>1177</v>
      </c>
      <c r="J4809" t="s">
        <v>1178</v>
      </c>
      <c r="K4809" t="s">
        <v>1188</v>
      </c>
      <c r="L4809" t="s">
        <v>1189</v>
      </c>
      <c r="M4809" t="s">
        <v>1190</v>
      </c>
      <c r="N4809" t="s">
        <v>1529</v>
      </c>
      <c r="O4809" t="s">
        <v>958</v>
      </c>
    </row>
    <row r="4810" spans="1:15" x14ac:dyDescent="0.35">
      <c r="A4810" s="189" t="str">
        <f t="shared" si="262"/>
        <v>Apr</v>
      </c>
      <c r="B4810" s="190" t="str">
        <f t="shared" si="263"/>
        <v>2024</v>
      </c>
      <c r="C4810" s="190" t="str">
        <f t="shared" si="264"/>
        <v>Apr-2024</v>
      </c>
      <c r="D4810" s="2">
        <v>45412</v>
      </c>
      <c r="E4810" t="s">
        <v>1175</v>
      </c>
      <c r="F4810" t="s">
        <v>1571</v>
      </c>
      <c r="G4810" t="s">
        <v>1176</v>
      </c>
      <c r="H4810" t="s">
        <v>662</v>
      </c>
      <c r="I4810" t="s">
        <v>1177</v>
      </c>
      <c r="J4810" t="s">
        <v>1178</v>
      </c>
      <c r="K4810" t="s">
        <v>1188</v>
      </c>
      <c r="L4810" t="s">
        <v>1189</v>
      </c>
      <c r="M4810" t="s">
        <v>1190</v>
      </c>
      <c r="N4810" t="s">
        <v>919</v>
      </c>
      <c r="O4810">
        <v>195</v>
      </c>
    </row>
    <row r="4811" spans="1:15" x14ac:dyDescent="0.35">
      <c r="A4811" s="189" t="str">
        <f t="shared" si="262"/>
        <v>Apr</v>
      </c>
      <c r="B4811" s="190" t="str">
        <f t="shared" si="263"/>
        <v>2024</v>
      </c>
      <c r="C4811" s="190" t="str">
        <f t="shared" si="264"/>
        <v>Apr-2024</v>
      </c>
      <c r="D4811" s="2">
        <v>45412</v>
      </c>
      <c r="E4811" t="s">
        <v>1175</v>
      </c>
      <c r="F4811" t="s">
        <v>1571</v>
      </c>
      <c r="G4811" t="s">
        <v>1176</v>
      </c>
      <c r="H4811" t="s">
        <v>662</v>
      </c>
      <c r="I4811" t="s">
        <v>1177</v>
      </c>
      <c r="J4811" t="s">
        <v>1178</v>
      </c>
      <c r="K4811" t="s">
        <v>1188</v>
      </c>
      <c r="L4811" t="s">
        <v>1189</v>
      </c>
      <c r="M4811" t="s">
        <v>1190</v>
      </c>
      <c r="N4811" t="s">
        <v>920</v>
      </c>
      <c r="O4811">
        <v>1185</v>
      </c>
    </row>
    <row r="4812" spans="1:15" x14ac:dyDescent="0.35">
      <c r="A4812" s="189" t="str">
        <f t="shared" si="262"/>
        <v>Apr</v>
      </c>
      <c r="B4812" s="190" t="str">
        <f t="shared" si="263"/>
        <v>2024</v>
      </c>
      <c r="C4812" s="190" t="str">
        <f t="shared" si="264"/>
        <v>Apr-2024</v>
      </c>
      <c r="D4812" s="2">
        <v>45412</v>
      </c>
      <c r="E4812" t="s">
        <v>1175</v>
      </c>
      <c r="F4812" t="s">
        <v>1571</v>
      </c>
      <c r="G4812" t="s">
        <v>1176</v>
      </c>
      <c r="H4812" t="s">
        <v>662</v>
      </c>
      <c r="I4812" t="s">
        <v>1177</v>
      </c>
      <c r="J4812" t="s">
        <v>1178</v>
      </c>
      <c r="K4812" t="s">
        <v>1188</v>
      </c>
      <c r="L4812" t="s">
        <v>1189</v>
      </c>
      <c r="M4812" t="s">
        <v>1190</v>
      </c>
      <c r="N4812" t="s">
        <v>922</v>
      </c>
      <c r="O4812">
        <v>590</v>
      </c>
    </row>
    <row r="4813" spans="1:15" x14ac:dyDescent="0.35">
      <c r="A4813" s="189" t="str">
        <f t="shared" si="262"/>
        <v>Apr</v>
      </c>
      <c r="B4813" s="190" t="str">
        <f t="shared" si="263"/>
        <v>2024</v>
      </c>
      <c r="C4813" s="190" t="str">
        <f t="shared" si="264"/>
        <v>Apr-2024</v>
      </c>
      <c r="D4813" s="2">
        <v>45412</v>
      </c>
      <c r="E4813" t="s">
        <v>1175</v>
      </c>
      <c r="F4813" t="s">
        <v>1571</v>
      </c>
      <c r="G4813" t="s">
        <v>1176</v>
      </c>
      <c r="H4813" t="s">
        <v>662</v>
      </c>
      <c r="I4813" t="s">
        <v>1177</v>
      </c>
      <c r="J4813" t="s">
        <v>1178</v>
      </c>
      <c r="K4813" t="s">
        <v>1188</v>
      </c>
      <c r="L4813" t="s">
        <v>1189</v>
      </c>
      <c r="M4813" t="s">
        <v>1190</v>
      </c>
      <c r="N4813" t="s">
        <v>921</v>
      </c>
      <c r="O4813">
        <v>850</v>
      </c>
    </row>
    <row r="4814" spans="1:15" x14ac:dyDescent="0.35">
      <c r="A4814" s="189" t="str">
        <f t="shared" si="262"/>
        <v>Apr</v>
      </c>
      <c r="B4814" s="190" t="str">
        <f t="shared" si="263"/>
        <v>2024</v>
      </c>
      <c r="C4814" s="190" t="str">
        <f t="shared" si="264"/>
        <v>Apr-2024</v>
      </c>
      <c r="D4814" s="2">
        <v>45412</v>
      </c>
      <c r="E4814" t="s">
        <v>1175</v>
      </c>
      <c r="F4814" t="s">
        <v>1571</v>
      </c>
      <c r="G4814" t="s">
        <v>1176</v>
      </c>
      <c r="H4814" t="s">
        <v>662</v>
      </c>
      <c r="I4814" t="s">
        <v>1177</v>
      </c>
      <c r="J4814" t="s">
        <v>1178</v>
      </c>
      <c r="K4814" t="s">
        <v>1191</v>
      </c>
      <c r="L4814" t="s">
        <v>1192</v>
      </c>
      <c r="M4814" t="s">
        <v>1193</v>
      </c>
      <c r="N4814" t="s">
        <v>1528</v>
      </c>
      <c r="O4814">
        <v>215</v>
      </c>
    </row>
    <row r="4815" spans="1:15" x14ac:dyDescent="0.35">
      <c r="A4815" s="189" t="str">
        <f t="shared" si="262"/>
        <v>Apr</v>
      </c>
      <c r="B4815" s="190" t="str">
        <f t="shared" si="263"/>
        <v>2024</v>
      </c>
      <c r="C4815" s="190" t="str">
        <f t="shared" si="264"/>
        <v>Apr-2024</v>
      </c>
      <c r="D4815" s="2">
        <v>45412</v>
      </c>
      <c r="E4815" t="s">
        <v>1175</v>
      </c>
      <c r="F4815" t="s">
        <v>1571</v>
      </c>
      <c r="G4815" t="s">
        <v>1176</v>
      </c>
      <c r="H4815" t="s">
        <v>662</v>
      </c>
      <c r="I4815" t="s">
        <v>1177</v>
      </c>
      <c r="J4815" t="s">
        <v>1178</v>
      </c>
      <c r="K4815" t="s">
        <v>1191</v>
      </c>
      <c r="L4815" t="s">
        <v>1192</v>
      </c>
      <c r="M4815" t="s">
        <v>1193</v>
      </c>
      <c r="N4815" t="s">
        <v>1529</v>
      </c>
      <c r="O4815" t="s">
        <v>958</v>
      </c>
    </row>
    <row r="4816" spans="1:15" x14ac:dyDescent="0.35">
      <c r="A4816" s="189" t="str">
        <f t="shared" si="262"/>
        <v>Apr</v>
      </c>
      <c r="B4816" s="190" t="str">
        <f t="shared" si="263"/>
        <v>2024</v>
      </c>
      <c r="C4816" s="190" t="str">
        <f t="shared" si="264"/>
        <v>Apr-2024</v>
      </c>
      <c r="D4816" s="2">
        <v>45412</v>
      </c>
      <c r="E4816" t="s">
        <v>1175</v>
      </c>
      <c r="F4816" t="s">
        <v>1571</v>
      </c>
      <c r="G4816" t="s">
        <v>1176</v>
      </c>
      <c r="H4816" t="s">
        <v>662</v>
      </c>
      <c r="I4816" t="s">
        <v>1177</v>
      </c>
      <c r="J4816" t="s">
        <v>1178</v>
      </c>
      <c r="K4816" t="s">
        <v>1191</v>
      </c>
      <c r="L4816" t="s">
        <v>1192</v>
      </c>
      <c r="M4816" t="s">
        <v>1193</v>
      </c>
      <c r="N4816" t="s">
        <v>919</v>
      </c>
      <c r="O4816">
        <v>35</v>
      </c>
    </row>
    <row r="4817" spans="1:15" x14ac:dyDescent="0.35">
      <c r="A4817" s="189" t="str">
        <f t="shared" si="262"/>
        <v>Apr</v>
      </c>
      <c r="B4817" s="190" t="str">
        <f t="shared" si="263"/>
        <v>2024</v>
      </c>
      <c r="C4817" s="190" t="str">
        <f t="shared" si="264"/>
        <v>Apr-2024</v>
      </c>
      <c r="D4817" s="2">
        <v>45412</v>
      </c>
      <c r="E4817" t="s">
        <v>1175</v>
      </c>
      <c r="F4817" t="s">
        <v>1571</v>
      </c>
      <c r="G4817" t="s">
        <v>1176</v>
      </c>
      <c r="H4817" t="s">
        <v>662</v>
      </c>
      <c r="I4817" t="s">
        <v>1177</v>
      </c>
      <c r="J4817" t="s">
        <v>1178</v>
      </c>
      <c r="K4817" t="s">
        <v>1191</v>
      </c>
      <c r="L4817" t="s">
        <v>1192</v>
      </c>
      <c r="M4817" t="s">
        <v>1193</v>
      </c>
      <c r="N4817" t="s">
        <v>920</v>
      </c>
      <c r="O4817">
        <v>875</v>
      </c>
    </row>
    <row r="4818" spans="1:15" x14ac:dyDescent="0.35">
      <c r="A4818" s="189" t="str">
        <f t="shared" si="262"/>
        <v>Apr</v>
      </c>
      <c r="B4818" s="190" t="str">
        <f t="shared" si="263"/>
        <v>2024</v>
      </c>
      <c r="C4818" s="190" t="str">
        <f t="shared" si="264"/>
        <v>Apr-2024</v>
      </c>
      <c r="D4818" s="2">
        <v>45412</v>
      </c>
      <c r="E4818" t="s">
        <v>1175</v>
      </c>
      <c r="F4818" t="s">
        <v>1571</v>
      </c>
      <c r="G4818" t="s">
        <v>1176</v>
      </c>
      <c r="H4818" t="s">
        <v>662</v>
      </c>
      <c r="I4818" t="s">
        <v>1177</v>
      </c>
      <c r="J4818" t="s">
        <v>1178</v>
      </c>
      <c r="K4818" t="s">
        <v>1191</v>
      </c>
      <c r="L4818" t="s">
        <v>1192</v>
      </c>
      <c r="M4818" t="s">
        <v>1193</v>
      </c>
      <c r="N4818" t="s">
        <v>922</v>
      </c>
      <c r="O4818">
        <v>205</v>
      </c>
    </row>
    <row r="4819" spans="1:15" x14ac:dyDescent="0.35">
      <c r="A4819" s="189" t="str">
        <f t="shared" si="262"/>
        <v>Apr</v>
      </c>
      <c r="B4819" s="190" t="str">
        <f t="shared" si="263"/>
        <v>2024</v>
      </c>
      <c r="C4819" s="190" t="str">
        <f t="shared" si="264"/>
        <v>Apr-2024</v>
      </c>
      <c r="D4819" s="2">
        <v>45412</v>
      </c>
      <c r="E4819" t="s">
        <v>1175</v>
      </c>
      <c r="F4819" t="s">
        <v>1571</v>
      </c>
      <c r="G4819" t="s">
        <v>1176</v>
      </c>
      <c r="H4819" t="s">
        <v>662</v>
      </c>
      <c r="I4819" t="s">
        <v>1177</v>
      </c>
      <c r="J4819" t="s">
        <v>1178</v>
      </c>
      <c r="K4819" t="s">
        <v>1191</v>
      </c>
      <c r="L4819" t="s">
        <v>1192</v>
      </c>
      <c r="M4819" t="s">
        <v>1193</v>
      </c>
      <c r="N4819" t="s">
        <v>921</v>
      </c>
      <c r="O4819">
        <v>450</v>
      </c>
    </row>
    <row r="4820" spans="1:15" x14ac:dyDescent="0.35">
      <c r="A4820" s="189" t="str">
        <f t="shared" si="262"/>
        <v>Apr</v>
      </c>
      <c r="B4820" s="190" t="str">
        <f t="shared" si="263"/>
        <v>2024</v>
      </c>
      <c r="C4820" s="190" t="str">
        <f t="shared" si="264"/>
        <v>Apr-2024</v>
      </c>
      <c r="D4820" s="2">
        <v>45412</v>
      </c>
      <c r="E4820" t="s">
        <v>1175</v>
      </c>
      <c r="F4820" t="s">
        <v>1571</v>
      </c>
      <c r="G4820" t="s">
        <v>1176</v>
      </c>
      <c r="H4820" t="s">
        <v>662</v>
      </c>
      <c r="I4820" t="s">
        <v>1177</v>
      </c>
      <c r="J4820" t="s">
        <v>1178</v>
      </c>
      <c r="K4820" t="s">
        <v>1194</v>
      </c>
      <c r="L4820" t="s">
        <v>1195</v>
      </c>
      <c r="M4820" t="s">
        <v>1196</v>
      </c>
      <c r="N4820" t="s">
        <v>1528</v>
      </c>
      <c r="O4820">
        <v>45</v>
      </c>
    </row>
    <row r="4821" spans="1:15" x14ac:dyDescent="0.35">
      <c r="A4821" s="189" t="str">
        <f t="shared" si="262"/>
        <v>Apr</v>
      </c>
      <c r="B4821" s="190" t="str">
        <f t="shared" si="263"/>
        <v>2024</v>
      </c>
      <c r="C4821" s="190" t="str">
        <f t="shared" si="264"/>
        <v>Apr-2024</v>
      </c>
      <c r="D4821" s="2">
        <v>45412</v>
      </c>
      <c r="E4821" t="s">
        <v>1175</v>
      </c>
      <c r="F4821" t="s">
        <v>1571</v>
      </c>
      <c r="G4821" t="s">
        <v>1176</v>
      </c>
      <c r="H4821" t="s">
        <v>662</v>
      </c>
      <c r="I4821" t="s">
        <v>1177</v>
      </c>
      <c r="J4821" t="s">
        <v>1178</v>
      </c>
      <c r="K4821" t="s">
        <v>1194</v>
      </c>
      <c r="L4821" t="s">
        <v>1195</v>
      </c>
      <c r="M4821" t="s">
        <v>1196</v>
      </c>
      <c r="N4821" t="s">
        <v>1529</v>
      </c>
      <c r="O4821" t="s">
        <v>958</v>
      </c>
    </row>
    <row r="4822" spans="1:15" x14ac:dyDescent="0.35">
      <c r="A4822" s="189" t="str">
        <f t="shared" si="262"/>
        <v>Apr</v>
      </c>
      <c r="B4822" s="190" t="str">
        <f t="shared" si="263"/>
        <v>2024</v>
      </c>
      <c r="C4822" s="190" t="str">
        <f t="shared" si="264"/>
        <v>Apr-2024</v>
      </c>
      <c r="D4822" s="2">
        <v>45412</v>
      </c>
      <c r="E4822" t="s">
        <v>1175</v>
      </c>
      <c r="F4822" t="s">
        <v>1571</v>
      </c>
      <c r="G4822" t="s">
        <v>1176</v>
      </c>
      <c r="H4822" t="s">
        <v>662</v>
      </c>
      <c r="I4822" t="s">
        <v>1177</v>
      </c>
      <c r="J4822" t="s">
        <v>1178</v>
      </c>
      <c r="K4822" t="s">
        <v>1194</v>
      </c>
      <c r="L4822" t="s">
        <v>1195</v>
      </c>
      <c r="M4822" t="s">
        <v>1196</v>
      </c>
      <c r="N4822" t="s">
        <v>919</v>
      </c>
      <c r="O4822">
        <v>325</v>
      </c>
    </row>
    <row r="4823" spans="1:15" x14ac:dyDescent="0.35">
      <c r="A4823" s="189" t="str">
        <f t="shared" si="262"/>
        <v>Apr</v>
      </c>
      <c r="B4823" s="190" t="str">
        <f t="shared" si="263"/>
        <v>2024</v>
      </c>
      <c r="C4823" s="190" t="str">
        <f t="shared" si="264"/>
        <v>Apr-2024</v>
      </c>
      <c r="D4823" s="2">
        <v>45412</v>
      </c>
      <c r="E4823" t="s">
        <v>1175</v>
      </c>
      <c r="F4823" t="s">
        <v>1571</v>
      </c>
      <c r="G4823" t="s">
        <v>1176</v>
      </c>
      <c r="H4823" t="s">
        <v>662</v>
      </c>
      <c r="I4823" t="s">
        <v>1177</v>
      </c>
      <c r="J4823" t="s">
        <v>1178</v>
      </c>
      <c r="K4823" t="s">
        <v>1194</v>
      </c>
      <c r="L4823" t="s">
        <v>1195</v>
      </c>
      <c r="M4823" t="s">
        <v>1196</v>
      </c>
      <c r="N4823" t="s">
        <v>920</v>
      </c>
      <c r="O4823">
        <v>2310</v>
      </c>
    </row>
    <row r="4824" spans="1:15" x14ac:dyDescent="0.35">
      <c r="A4824" s="189" t="str">
        <f t="shared" si="262"/>
        <v>Apr</v>
      </c>
      <c r="B4824" s="190" t="str">
        <f t="shared" si="263"/>
        <v>2024</v>
      </c>
      <c r="C4824" s="190" t="str">
        <f t="shared" si="264"/>
        <v>Apr-2024</v>
      </c>
      <c r="D4824" s="2">
        <v>45412</v>
      </c>
      <c r="E4824" t="s">
        <v>1175</v>
      </c>
      <c r="F4824" t="s">
        <v>1571</v>
      </c>
      <c r="G4824" t="s">
        <v>1176</v>
      </c>
      <c r="H4824" t="s">
        <v>662</v>
      </c>
      <c r="I4824" t="s">
        <v>1177</v>
      </c>
      <c r="J4824" t="s">
        <v>1178</v>
      </c>
      <c r="K4824" t="s">
        <v>1194</v>
      </c>
      <c r="L4824" t="s">
        <v>1195</v>
      </c>
      <c r="M4824" t="s">
        <v>1196</v>
      </c>
      <c r="N4824" t="s">
        <v>922</v>
      </c>
      <c r="O4824">
        <v>135</v>
      </c>
    </row>
    <row r="4825" spans="1:15" x14ac:dyDescent="0.35">
      <c r="A4825" s="189" t="str">
        <f t="shared" si="262"/>
        <v>Apr</v>
      </c>
      <c r="B4825" s="190" t="str">
        <f t="shared" si="263"/>
        <v>2024</v>
      </c>
      <c r="C4825" s="190" t="str">
        <f t="shared" si="264"/>
        <v>Apr-2024</v>
      </c>
      <c r="D4825" s="2">
        <v>45412</v>
      </c>
      <c r="E4825" t="s">
        <v>1175</v>
      </c>
      <c r="F4825" t="s">
        <v>1571</v>
      </c>
      <c r="G4825" t="s">
        <v>1176</v>
      </c>
      <c r="H4825" t="s">
        <v>662</v>
      </c>
      <c r="I4825" t="s">
        <v>1177</v>
      </c>
      <c r="J4825" t="s">
        <v>1178</v>
      </c>
      <c r="K4825" t="s">
        <v>1194</v>
      </c>
      <c r="L4825" t="s">
        <v>1195</v>
      </c>
      <c r="M4825" t="s">
        <v>1196</v>
      </c>
      <c r="N4825" t="s">
        <v>921</v>
      </c>
      <c r="O4825">
        <v>1000</v>
      </c>
    </row>
    <row r="4826" spans="1:15" x14ac:dyDescent="0.35">
      <c r="A4826" s="189" t="str">
        <f t="shared" si="262"/>
        <v>Apr</v>
      </c>
      <c r="B4826" s="190" t="str">
        <f t="shared" si="263"/>
        <v>2024</v>
      </c>
      <c r="C4826" s="190" t="str">
        <f t="shared" si="264"/>
        <v>Apr-2024</v>
      </c>
      <c r="D4826" s="2">
        <v>45412</v>
      </c>
      <c r="E4826" t="s">
        <v>1175</v>
      </c>
      <c r="F4826" t="s">
        <v>1571</v>
      </c>
      <c r="G4826" t="s">
        <v>1176</v>
      </c>
      <c r="H4826" t="s">
        <v>662</v>
      </c>
      <c r="I4826" t="s">
        <v>1177</v>
      </c>
      <c r="J4826" t="s">
        <v>1178</v>
      </c>
      <c r="K4826" t="s">
        <v>1197</v>
      </c>
      <c r="L4826" t="s">
        <v>1198</v>
      </c>
      <c r="M4826" t="s">
        <v>1199</v>
      </c>
      <c r="N4826" t="s">
        <v>1528</v>
      </c>
      <c r="O4826">
        <v>10</v>
      </c>
    </row>
    <row r="4827" spans="1:15" x14ac:dyDescent="0.35">
      <c r="A4827" s="189" t="str">
        <f t="shared" si="262"/>
        <v>Apr</v>
      </c>
      <c r="B4827" s="190" t="str">
        <f t="shared" si="263"/>
        <v>2024</v>
      </c>
      <c r="C4827" s="190" t="str">
        <f t="shared" si="264"/>
        <v>Apr-2024</v>
      </c>
      <c r="D4827" s="2">
        <v>45412</v>
      </c>
      <c r="E4827" t="s">
        <v>1175</v>
      </c>
      <c r="F4827" t="s">
        <v>1571</v>
      </c>
      <c r="G4827" t="s">
        <v>1176</v>
      </c>
      <c r="H4827" t="s">
        <v>662</v>
      </c>
      <c r="I4827" t="s">
        <v>1177</v>
      </c>
      <c r="J4827" t="s">
        <v>1178</v>
      </c>
      <c r="K4827" t="s">
        <v>1197</v>
      </c>
      <c r="L4827" t="s">
        <v>1198</v>
      </c>
      <c r="M4827" t="s">
        <v>1199</v>
      </c>
      <c r="N4827" t="s">
        <v>1529</v>
      </c>
      <c r="O4827" t="s">
        <v>958</v>
      </c>
    </row>
    <row r="4828" spans="1:15" x14ac:dyDescent="0.35">
      <c r="A4828" s="189" t="str">
        <f t="shared" si="262"/>
        <v>Apr</v>
      </c>
      <c r="B4828" s="190" t="str">
        <f t="shared" si="263"/>
        <v>2024</v>
      </c>
      <c r="C4828" s="190" t="str">
        <f t="shared" si="264"/>
        <v>Apr-2024</v>
      </c>
      <c r="D4828" s="2">
        <v>45412</v>
      </c>
      <c r="E4828" t="s">
        <v>1175</v>
      </c>
      <c r="F4828" t="s">
        <v>1571</v>
      </c>
      <c r="G4828" t="s">
        <v>1176</v>
      </c>
      <c r="H4828" t="s">
        <v>662</v>
      </c>
      <c r="I4828" t="s">
        <v>1177</v>
      </c>
      <c r="J4828" t="s">
        <v>1178</v>
      </c>
      <c r="K4828" t="s">
        <v>1197</v>
      </c>
      <c r="L4828" t="s">
        <v>1198</v>
      </c>
      <c r="M4828" t="s">
        <v>1199</v>
      </c>
      <c r="N4828" t="s">
        <v>919</v>
      </c>
      <c r="O4828">
        <v>110</v>
      </c>
    </row>
    <row r="4829" spans="1:15" x14ac:dyDescent="0.35">
      <c r="A4829" s="189" t="str">
        <f t="shared" si="262"/>
        <v>Apr</v>
      </c>
      <c r="B4829" s="190" t="str">
        <f t="shared" si="263"/>
        <v>2024</v>
      </c>
      <c r="C4829" s="190" t="str">
        <f t="shared" si="264"/>
        <v>Apr-2024</v>
      </c>
      <c r="D4829" s="2">
        <v>45412</v>
      </c>
      <c r="E4829" t="s">
        <v>1175</v>
      </c>
      <c r="F4829" t="s">
        <v>1571</v>
      </c>
      <c r="G4829" t="s">
        <v>1176</v>
      </c>
      <c r="H4829" t="s">
        <v>662</v>
      </c>
      <c r="I4829" t="s">
        <v>1177</v>
      </c>
      <c r="J4829" t="s">
        <v>1178</v>
      </c>
      <c r="K4829" t="s">
        <v>1197</v>
      </c>
      <c r="L4829" t="s">
        <v>1198</v>
      </c>
      <c r="M4829" t="s">
        <v>1199</v>
      </c>
      <c r="N4829" t="s">
        <v>920</v>
      </c>
      <c r="O4829">
        <v>590</v>
      </c>
    </row>
    <row r="4830" spans="1:15" x14ac:dyDescent="0.35">
      <c r="A4830" s="189" t="str">
        <f t="shared" si="262"/>
        <v>Apr</v>
      </c>
      <c r="B4830" s="190" t="str">
        <f t="shared" si="263"/>
        <v>2024</v>
      </c>
      <c r="C4830" s="190" t="str">
        <f t="shared" si="264"/>
        <v>Apr-2024</v>
      </c>
      <c r="D4830" s="2">
        <v>45412</v>
      </c>
      <c r="E4830" t="s">
        <v>1175</v>
      </c>
      <c r="F4830" t="s">
        <v>1571</v>
      </c>
      <c r="G4830" t="s">
        <v>1176</v>
      </c>
      <c r="H4830" t="s">
        <v>662</v>
      </c>
      <c r="I4830" t="s">
        <v>1177</v>
      </c>
      <c r="J4830" t="s">
        <v>1178</v>
      </c>
      <c r="K4830" t="s">
        <v>1197</v>
      </c>
      <c r="L4830" t="s">
        <v>1198</v>
      </c>
      <c r="M4830" t="s">
        <v>1199</v>
      </c>
      <c r="N4830" t="s">
        <v>922</v>
      </c>
      <c r="O4830">
        <v>120</v>
      </c>
    </row>
    <row r="4831" spans="1:15" x14ac:dyDescent="0.35">
      <c r="A4831" s="189" t="str">
        <f t="shared" si="262"/>
        <v>Apr</v>
      </c>
      <c r="B4831" s="190" t="str">
        <f t="shared" si="263"/>
        <v>2024</v>
      </c>
      <c r="C4831" s="190" t="str">
        <f t="shared" si="264"/>
        <v>Apr-2024</v>
      </c>
      <c r="D4831" s="2">
        <v>45412</v>
      </c>
      <c r="E4831" t="s">
        <v>1175</v>
      </c>
      <c r="F4831" t="s">
        <v>1571</v>
      </c>
      <c r="G4831" t="s">
        <v>1176</v>
      </c>
      <c r="H4831" t="s">
        <v>662</v>
      </c>
      <c r="I4831" t="s">
        <v>1177</v>
      </c>
      <c r="J4831" t="s">
        <v>1178</v>
      </c>
      <c r="K4831" t="s">
        <v>1197</v>
      </c>
      <c r="L4831" t="s">
        <v>1198</v>
      </c>
      <c r="M4831" t="s">
        <v>1199</v>
      </c>
      <c r="N4831" t="s">
        <v>921</v>
      </c>
      <c r="O4831">
        <v>370</v>
      </c>
    </row>
    <row r="4832" spans="1:15" x14ac:dyDescent="0.35">
      <c r="A4832" s="189" t="str">
        <f t="shared" si="262"/>
        <v>Apr</v>
      </c>
      <c r="B4832" s="190" t="str">
        <f t="shared" si="263"/>
        <v>2024</v>
      </c>
      <c r="C4832" s="190" t="str">
        <f t="shared" si="264"/>
        <v>Apr-2024</v>
      </c>
      <c r="D4832" s="2">
        <v>45412</v>
      </c>
      <c r="E4832" t="s">
        <v>1175</v>
      </c>
      <c r="F4832" t="s">
        <v>1571</v>
      </c>
      <c r="G4832" t="s">
        <v>1176</v>
      </c>
      <c r="H4832" t="s">
        <v>662</v>
      </c>
      <c r="I4832" t="s">
        <v>1177</v>
      </c>
      <c r="J4832" t="s">
        <v>1178</v>
      </c>
      <c r="K4832" t="s">
        <v>1200</v>
      </c>
      <c r="L4832" t="s">
        <v>1201</v>
      </c>
      <c r="M4832" t="s">
        <v>1202</v>
      </c>
      <c r="N4832" t="s">
        <v>1528</v>
      </c>
      <c r="O4832">
        <v>15</v>
      </c>
    </row>
    <row r="4833" spans="1:15" x14ac:dyDescent="0.35">
      <c r="A4833" s="189" t="str">
        <f t="shared" si="262"/>
        <v>Apr</v>
      </c>
      <c r="B4833" s="190" t="str">
        <f t="shared" si="263"/>
        <v>2024</v>
      </c>
      <c r="C4833" s="190" t="str">
        <f t="shared" si="264"/>
        <v>Apr-2024</v>
      </c>
      <c r="D4833" s="2">
        <v>45412</v>
      </c>
      <c r="E4833" t="s">
        <v>1175</v>
      </c>
      <c r="F4833" t="s">
        <v>1571</v>
      </c>
      <c r="G4833" t="s">
        <v>1176</v>
      </c>
      <c r="H4833" t="s">
        <v>662</v>
      </c>
      <c r="I4833" t="s">
        <v>1177</v>
      </c>
      <c r="J4833" t="s">
        <v>1178</v>
      </c>
      <c r="K4833" t="s">
        <v>1200</v>
      </c>
      <c r="L4833" t="s">
        <v>1201</v>
      </c>
      <c r="M4833" t="s">
        <v>1202</v>
      </c>
      <c r="N4833" t="s">
        <v>1529</v>
      </c>
      <c r="O4833" t="s">
        <v>958</v>
      </c>
    </row>
    <row r="4834" spans="1:15" x14ac:dyDescent="0.35">
      <c r="A4834" s="189" t="str">
        <f t="shared" si="262"/>
        <v>Apr</v>
      </c>
      <c r="B4834" s="190" t="str">
        <f t="shared" si="263"/>
        <v>2024</v>
      </c>
      <c r="C4834" s="190" t="str">
        <f t="shared" si="264"/>
        <v>Apr-2024</v>
      </c>
      <c r="D4834" s="2">
        <v>45412</v>
      </c>
      <c r="E4834" t="s">
        <v>1175</v>
      </c>
      <c r="F4834" t="s">
        <v>1571</v>
      </c>
      <c r="G4834" t="s">
        <v>1176</v>
      </c>
      <c r="H4834" t="s">
        <v>662</v>
      </c>
      <c r="I4834" t="s">
        <v>1177</v>
      </c>
      <c r="J4834" t="s">
        <v>1178</v>
      </c>
      <c r="K4834" t="s">
        <v>1200</v>
      </c>
      <c r="L4834" t="s">
        <v>1201</v>
      </c>
      <c r="M4834" t="s">
        <v>1202</v>
      </c>
      <c r="N4834" t="s">
        <v>919</v>
      </c>
      <c r="O4834">
        <v>260</v>
      </c>
    </row>
    <row r="4835" spans="1:15" x14ac:dyDescent="0.35">
      <c r="A4835" s="189" t="str">
        <f t="shared" si="262"/>
        <v>Apr</v>
      </c>
      <c r="B4835" s="190" t="str">
        <f t="shared" si="263"/>
        <v>2024</v>
      </c>
      <c r="C4835" s="190" t="str">
        <f t="shared" si="264"/>
        <v>Apr-2024</v>
      </c>
      <c r="D4835" s="2">
        <v>45412</v>
      </c>
      <c r="E4835" t="s">
        <v>1175</v>
      </c>
      <c r="F4835" t="s">
        <v>1571</v>
      </c>
      <c r="G4835" t="s">
        <v>1176</v>
      </c>
      <c r="H4835" t="s">
        <v>662</v>
      </c>
      <c r="I4835" t="s">
        <v>1177</v>
      </c>
      <c r="J4835" t="s">
        <v>1178</v>
      </c>
      <c r="K4835" t="s">
        <v>1200</v>
      </c>
      <c r="L4835" t="s">
        <v>1201</v>
      </c>
      <c r="M4835" t="s">
        <v>1202</v>
      </c>
      <c r="N4835" t="s">
        <v>920</v>
      </c>
      <c r="O4835">
        <v>1105</v>
      </c>
    </row>
    <row r="4836" spans="1:15" x14ac:dyDescent="0.35">
      <c r="A4836" s="189" t="str">
        <f t="shared" si="262"/>
        <v>Apr</v>
      </c>
      <c r="B4836" s="190" t="str">
        <f t="shared" si="263"/>
        <v>2024</v>
      </c>
      <c r="C4836" s="190" t="str">
        <f t="shared" si="264"/>
        <v>Apr-2024</v>
      </c>
      <c r="D4836" s="2">
        <v>45412</v>
      </c>
      <c r="E4836" t="s">
        <v>1175</v>
      </c>
      <c r="F4836" t="s">
        <v>1571</v>
      </c>
      <c r="G4836" t="s">
        <v>1176</v>
      </c>
      <c r="H4836" t="s">
        <v>662</v>
      </c>
      <c r="I4836" t="s">
        <v>1177</v>
      </c>
      <c r="J4836" t="s">
        <v>1178</v>
      </c>
      <c r="K4836" t="s">
        <v>1200</v>
      </c>
      <c r="L4836" t="s">
        <v>1201</v>
      </c>
      <c r="M4836" t="s">
        <v>1202</v>
      </c>
      <c r="N4836" t="s">
        <v>922</v>
      </c>
      <c r="O4836">
        <v>310</v>
      </c>
    </row>
    <row r="4837" spans="1:15" x14ac:dyDescent="0.35">
      <c r="A4837" s="189" t="str">
        <f t="shared" si="262"/>
        <v>Apr</v>
      </c>
      <c r="B4837" s="190" t="str">
        <f t="shared" si="263"/>
        <v>2024</v>
      </c>
      <c r="C4837" s="190" t="str">
        <f t="shared" si="264"/>
        <v>Apr-2024</v>
      </c>
      <c r="D4837" s="2">
        <v>45412</v>
      </c>
      <c r="E4837" t="s">
        <v>1175</v>
      </c>
      <c r="F4837" t="s">
        <v>1571</v>
      </c>
      <c r="G4837" t="s">
        <v>1176</v>
      </c>
      <c r="H4837" t="s">
        <v>662</v>
      </c>
      <c r="I4837" t="s">
        <v>1177</v>
      </c>
      <c r="J4837" t="s">
        <v>1178</v>
      </c>
      <c r="K4837" t="s">
        <v>1200</v>
      </c>
      <c r="L4837" t="s">
        <v>1201</v>
      </c>
      <c r="M4837" t="s">
        <v>1202</v>
      </c>
      <c r="N4837" t="s">
        <v>921</v>
      </c>
      <c r="O4837">
        <v>635</v>
      </c>
    </row>
    <row r="4838" spans="1:15" x14ac:dyDescent="0.35">
      <c r="A4838" s="189" t="str">
        <f t="shared" si="262"/>
        <v>Apr</v>
      </c>
      <c r="B4838" s="190" t="str">
        <f t="shared" si="263"/>
        <v>2024</v>
      </c>
      <c r="C4838" s="190" t="str">
        <f t="shared" si="264"/>
        <v>Apr-2024</v>
      </c>
      <c r="D4838" s="2">
        <v>45412</v>
      </c>
      <c r="E4838" t="s">
        <v>1175</v>
      </c>
      <c r="F4838" t="s">
        <v>1571</v>
      </c>
      <c r="G4838" t="s">
        <v>1176</v>
      </c>
      <c r="H4838" t="s">
        <v>681</v>
      </c>
      <c r="I4838" t="s">
        <v>1203</v>
      </c>
      <c r="J4838" t="s">
        <v>1204</v>
      </c>
      <c r="K4838" t="s">
        <v>1205</v>
      </c>
      <c r="L4838" t="s">
        <v>1206</v>
      </c>
      <c r="M4838" t="s">
        <v>1207</v>
      </c>
      <c r="N4838" t="s">
        <v>1528</v>
      </c>
      <c r="O4838">
        <v>60</v>
      </c>
    </row>
    <row r="4839" spans="1:15" x14ac:dyDescent="0.35">
      <c r="A4839" s="189" t="str">
        <f t="shared" si="262"/>
        <v>Apr</v>
      </c>
      <c r="B4839" s="190" t="str">
        <f t="shared" si="263"/>
        <v>2024</v>
      </c>
      <c r="C4839" s="190" t="str">
        <f t="shared" si="264"/>
        <v>Apr-2024</v>
      </c>
      <c r="D4839" s="2">
        <v>45412</v>
      </c>
      <c r="E4839" t="s">
        <v>1175</v>
      </c>
      <c r="F4839" t="s">
        <v>1571</v>
      </c>
      <c r="G4839" t="s">
        <v>1176</v>
      </c>
      <c r="H4839" t="s">
        <v>681</v>
      </c>
      <c r="I4839" t="s">
        <v>1203</v>
      </c>
      <c r="J4839" t="s">
        <v>1204</v>
      </c>
      <c r="K4839" t="s">
        <v>1205</v>
      </c>
      <c r="L4839" t="s">
        <v>1206</v>
      </c>
      <c r="M4839" t="s">
        <v>1207</v>
      </c>
      <c r="N4839" t="s">
        <v>1529</v>
      </c>
      <c r="O4839" t="s">
        <v>958</v>
      </c>
    </row>
    <row r="4840" spans="1:15" x14ac:dyDescent="0.35">
      <c r="A4840" s="189" t="str">
        <f t="shared" si="262"/>
        <v>Apr</v>
      </c>
      <c r="B4840" s="190" t="str">
        <f t="shared" si="263"/>
        <v>2024</v>
      </c>
      <c r="C4840" s="190" t="str">
        <f t="shared" si="264"/>
        <v>Apr-2024</v>
      </c>
      <c r="D4840" s="2">
        <v>45412</v>
      </c>
      <c r="E4840" t="s">
        <v>1175</v>
      </c>
      <c r="F4840" t="s">
        <v>1571</v>
      </c>
      <c r="G4840" t="s">
        <v>1176</v>
      </c>
      <c r="H4840" t="s">
        <v>681</v>
      </c>
      <c r="I4840" t="s">
        <v>1203</v>
      </c>
      <c r="J4840" t="s">
        <v>1204</v>
      </c>
      <c r="K4840" t="s">
        <v>1205</v>
      </c>
      <c r="L4840" t="s">
        <v>1206</v>
      </c>
      <c r="M4840" t="s">
        <v>1207</v>
      </c>
      <c r="N4840" t="s">
        <v>919</v>
      </c>
      <c r="O4840">
        <v>250</v>
      </c>
    </row>
    <row r="4841" spans="1:15" x14ac:dyDescent="0.35">
      <c r="A4841" s="189" t="str">
        <f t="shared" si="262"/>
        <v>Apr</v>
      </c>
      <c r="B4841" s="190" t="str">
        <f t="shared" si="263"/>
        <v>2024</v>
      </c>
      <c r="C4841" s="190" t="str">
        <f t="shared" si="264"/>
        <v>Apr-2024</v>
      </c>
      <c r="D4841" s="2">
        <v>45412</v>
      </c>
      <c r="E4841" t="s">
        <v>1175</v>
      </c>
      <c r="F4841" t="s">
        <v>1571</v>
      </c>
      <c r="G4841" t="s">
        <v>1176</v>
      </c>
      <c r="H4841" t="s">
        <v>681</v>
      </c>
      <c r="I4841" t="s">
        <v>1203</v>
      </c>
      <c r="J4841" t="s">
        <v>1204</v>
      </c>
      <c r="K4841" t="s">
        <v>1205</v>
      </c>
      <c r="L4841" t="s">
        <v>1206</v>
      </c>
      <c r="M4841" t="s">
        <v>1207</v>
      </c>
      <c r="N4841" t="s">
        <v>920</v>
      </c>
      <c r="O4841">
        <v>1520</v>
      </c>
    </row>
    <row r="4842" spans="1:15" x14ac:dyDescent="0.35">
      <c r="A4842" s="189" t="str">
        <f t="shared" si="262"/>
        <v>Apr</v>
      </c>
      <c r="B4842" s="190" t="str">
        <f t="shared" si="263"/>
        <v>2024</v>
      </c>
      <c r="C4842" s="190" t="str">
        <f t="shared" si="264"/>
        <v>Apr-2024</v>
      </c>
      <c r="D4842" s="2">
        <v>45412</v>
      </c>
      <c r="E4842" t="s">
        <v>1175</v>
      </c>
      <c r="F4842" t="s">
        <v>1571</v>
      </c>
      <c r="G4842" t="s">
        <v>1176</v>
      </c>
      <c r="H4842" t="s">
        <v>681</v>
      </c>
      <c r="I4842" t="s">
        <v>1203</v>
      </c>
      <c r="J4842" t="s">
        <v>1204</v>
      </c>
      <c r="K4842" t="s">
        <v>1205</v>
      </c>
      <c r="L4842" t="s">
        <v>1206</v>
      </c>
      <c r="M4842" t="s">
        <v>1207</v>
      </c>
      <c r="N4842" t="s">
        <v>922</v>
      </c>
      <c r="O4842">
        <v>180</v>
      </c>
    </row>
    <row r="4843" spans="1:15" x14ac:dyDescent="0.35">
      <c r="A4843" s="189" t="str">
        <f t="shared" si="262"/>
        <v>Apr</v>
      </c>
      <c r="B4843" s="190" t="str">
        <f t="shared" si="263"/>
        <v>2024</v>
      </c>
      <c r="C4843" s="190" t="str">
        <f t="shared" si="264"/>
        <v>Apr-2024</v>
      </c>
      <c r="D4843" s="2">
        <v>45412</v>
      </c>
      <c r="E4843" t="s">
        <v>1175</v>
      </c>
      <c r="F4843" t="s">
        <v>1571</v>
      </c>
      <c r="G4843" t="s">
        <v>1176</v>
      </c>
      <c r="H4843" t="s">
        <v>681</v>
      </c>
      <c r="I4843" t="s">
        <v>1203</v>
      </c>
      <c r="J4843" t="s">
        <v>1204</v>
      </c>
      <c r="K4843" t="s">
        <v>1205</v>
      </c>
      <c r="L4843" t="s">
        <v>1206</v>
      </c>
      <c r="M4843" t="s">
        <v>1207</v>
      </c>
      <c r="N4843" t="s">
        <v>921</v>
      </c>
      <c r="O4843">
        <v>450</v>
      </c>
    </row>
    <row r="4844" spans="1:15" x14ac:dyDescent="0.35">
      <c r="A4844" s="189" t="str">
        <f t="shared" si="262"/>
        <v>Apr</v>
      </c>
      <c r="B4844" s="190" t="str">
        <f t="shared" si="263"/>
        <v>2024</v>
      </c>
      <c r="C4844" s="190" t="str">
        <f t="shared" si="264"/>
        <v>Apr-2024</v>
      </c>
      <c r="D4844" s="2">
        <v>45412</v>
      </c>
      <c r="E4844" t="s">
        <v>1175</v>
      </c>
      <c r="F4844" t="s">
        <v>1571</v>
      </c>
      <c r="G4844" t="s">
        <v>1176</v>
      </c>
      <c r="H4844" t="s">
        <v>681</v>
      </c>
      <c r="I4844" t="s">
        <v>1203</v>
      </c>
      <c r="J4844" t="s">
        <v>1204</v>
      </c>
      <c r="K4844" t="s">
        <v>1208</v>
      </c>
      <c r="L4844" t="s">
        <v>1209</v>
      </c>
      <c r="M4844" t="s">
        <v>1210</v>
      </c>
      <c r="N4844" t="s">
        <v>1528</v>
      </c>
      <c r="O4844">
        <v>20</v>
      </c>
    </row>
    <row r="4845" spans="1:15" x14ac:dyDescent="0.35">
      <c r="A4845" s="189" t="str">
        <f t="shared" si="262"/>
        <v>Apr</v>
      </c>
      <c r="B4845" s="190" t="str">
        <f t="shared" si="263"/>
        <v>2024</v>
      </c>
      <c r="C4845" s="190" t="str">
        <f t="shared" si="264"/>
        <v>Apr-2024</v>
      </c>
      <c r="D4845" s="2">
        <v>45412</v>
      </c>
      <c r="E4845" t="s">
        <v>1175</v>
      </c>
      <c r="F4845" t="s">
        <v>1571</v>
      </c>
      <c r="G4845" t="s">
        <v>1176</v>
      </c>
      <c r="H4845" t="s">
        <v>681</v>
      </c>
      <c r="I4845" t="s">
        <v>1203</v>
      </c>
      <c r="J4845" t="s">
        <v>1204</v>
      </c>
      <c r="K4845" t="s">
        <v>1208</v>
      </c>
      <c r="L4845" t="s">
        <v>1209</v>
      </c>
      <c r="M4845" t="s">
        <v>1210</v>
      </c>
      <c r="N4845" t="s">
        <v>1529</v>
      </c>
      <c r="O4845" t="s">
        <v>958</v>
      </c>
    </row>
    <row r="4846" spans="1:15" x14ac:dyDescent="0.35">
      <c r="A4846" s="189" t="str">
        <f t="shared" si="262"/>
        <v>Apr</v>
      </c>
      <c r="B4846" s="190" t="str">
        <f t="shared" si="263"/>
        <v>2024</v>
      </c>
      <c r="C4846" s="190" t="str">
        <f t="shared" si="264"/>
        <v>Apr-2024</v>
      </c>
      <c r="D4846" s="2">
        <v>45412</v>
      </c>
      <c r="E4846" t="s">
        <v>1175</v>
      </c>
      <c r="F4846" t="s">
        <v>1571</v>
      </c>
      <c r="G4846" t="s">
        <v>1176</v>
      </c>
      <c r="H4846" t="s">
        <v>681</v>
      </c>
      <c r="I4846" t="s">
        <v>1203</v>
      </c>
      <c r="J4846" t="s">
        <v>1204</v>
      </c>
      <c r="K4846" t="s">
        <v>1208</v>
      </c>
      <c r="L4846" t="s">
        <v>1209</v>
      </c>
      <c r="M4846" t="s">
        <v>1210</v>
      </c>
      <c r="N4846" t="s">
        <v>919</v>
      </c>
      <c r="O4846">
        <v>100</v>
      </c>
    </row>
    <row r="4847" spans="1:15" x14ac:dyDescent="0.35">
      <c r="A4847" s="189" t="str">
        <f t="shared" si="262"/>
        <v>Apr</v>
      </c>
      <c r="B4847" s="190" t="str">
        <f t="shared" si="263"/>
        <v>2024</v>
      </c>
      <c r="C4847" s="190" t="str">
        <f t="shared" si="264"/>
        <v>Apr-2024</v>
      </c>
      <c r="D4847" s="2">
        <v>45412</v>
      </c>
      <c r="E4847" t="s">
        <v>1175</v>
      </c>
      <c r="F4847" t="s">
        <v>1571</v>
      </c>
      <c r="G4847" t="s">
        <v>1176</v>
      </c>
      <c r="H4847" t="s">
        <v>681</v>
      </c>
      <c r="I4847" t="s">
        <v>1203</v>
      </c>
      <c r="J4847" t="s">
        <v>1204</v>
      </c>
      <c r="K4847" t="s">
        <v>1208</v>
      </c>
      <c r="L4847" t="s">
        <v>1209</v>
      </c>
      <c r="M4847" t="s">
        <v>1210</v>
      </c>
      <c r="N4847" t="s">
        <v>920</v>
      </c>
      <c r="O4847">
        <v>1240</v>
      </c>
    </row>
    <row r="4848" spans="1:15" x14ac:dyDescent="0.35">
      <c r="A4848" s="189" t="str">
        <f t="shared" si="262"/>
        <v>Apr</v>
      </c>
      <c r="B4848" s="190" t="str">
        <f t="shared" si="263"/>
        <v>2024</v>
      </c>
      <c r="C4848" s="190" t="str">
        <f t="shared" si="264"/>
        <v>Apr-2024</v>
      </c>
      <c r="D4848" s="2">
        <v>45412</v>
      </c>
      <c r="E4848" t="s">
        <v>1175</v>
      </c>
      <c r="F4848" t="s">
        <v>1571</v>
      </c>
      <c r="G4848" t="s">
        <v>1176</v>
      </c>
      <c r="H4848" t="s">
        <v>681</v>
      </c>
      <c r="I4848" t="s">
        <v>1203</v>
      </c>
      <c r="J4848" t="s">
        <v>1204</v>
      </c>
      <c r="K4848" t="s">
        <v>1208</v>
      </c>
      <c r="L4848" t="s">
        <v>1209</v>
      </c>
      <c r="M4848" t="s">
        <v>1210</v>
      </c>
      <c r="N4848" t="s">
        <v>922</v>
      </c>
      <c r="O4848">
        <v>45</v>
      </c>
    </row>
    <row r="4849" spans="1:15" x14ac:dyDescent="0.35">
      <c r="A4849" s="189" t="str">
        <f t="shared" si="262"/>
        <v>Apr</v>
      </c>
      <c r="B4849" s="190" t="str">
        <f t="shared" si="263"/>
        <v>2024</v>
      </c>
      <c r="C4849" s="190" t="str">
        <f t="shared" si="264"/>
        <v>Apr-2024</v>
      </c>
      <c r="D4849" s="2">
        <v>45412</v>
      </c>
      <c r="E4849" t="s">
        <v>1175</v>
      </c>
      <c r="F4849" t="s">
        <v>1571</v>
      </c>
      <c r="G4849" t="s">
        <v>1176</v>
      </c>
      <c r="H4849" t="s">
        <v>681</v>
      </c>
      <c r="I4849" t="s">
        <v>1203</v>
      </c>
      <c r="J4849" t="s">
        <v>1204</v>
      </c>
      <c r="K4849" t="s">
        <v>1208</v>
      </c>
      <c r="L4849" t="s">
        <v>1209</v>
      </c>
      <c r="M4849" t="s">
        <v>1210</v>
      </c>
      <c r="N4849" t="s">
        <v>921</v>
      </c>
      <c r="O4849">
        <v>500</v>
      </c>
    </row>
    <row r="4850" spans="1:15" x14ac:dyDescent="0.35">
      <c r="A4850" s="189" t="str">
        <f t="shared" si="262"/>
        <v>Apr</v>
      </c>
      <c r="B4850" s="190" t="str">
        <f t="shared" si="263"/>
        <v>2024</v>
      </c>
      <c r="C4850" s="190" t="str">
        <f t="shared" si="264"/>
        <v>Apr-2024</v>
      </c>
      <c r="D4850" s="2">
        <v>45412</v>
      </c>
      <c r="E4850" t="s">
        <v>1175</v>
      </c>
      <c r="F4850" t="s">
        <v>1571</v>
      </c>
      <c r="G4850" t="s">
        <v>1176</v>
      </c>
      <c r="H4850" t="s">
        <v>681</v>
      </c>
      <c r="I4850" t="s">
        <v>1203</v>
      </c>
      <c r="J4850" t="s">
        <v>1204</v>
      </c>
      <c r="K4850" t="s">
        <v>1211</v>
      </c>
      <c r="L4850" t="s">
        <v>1212</v>
      </c>
      <c r="M4850" t="s">
        <v>1213</v>
      </c>
      <c r="N4850" t="s">
        <v>1528</v>
      </c>
      <c r="O4850">
        <v>40</v>
      </c>
    </row>
    <row r="4851" spans="1:15" x14ac:dyDescent="0.35">
      <c r="A4851" s="189" t="str">
        <f t="shared" si="262"/>
        <v>Apr</v>
      </c>
      <c r="B4851" s="190" t="str">
        <f t="shared" si="263"/>
        <v>2024</v>
      </c>
      <c r="C4851" s="190" t="str">
        <f t="shared" si="264"/>
        <v>Apr-2024</v>
      </c>
      <c r="D4851" s="2">
        <v>45412</v>
      </c>
      <c r="E4851" t="s">
        <v>1175</v>
      </c>
      <c r="F4851" t="s">
        <v>1571</v>
      </c>
      <c r="G4851" t="s">
        <v>1176</v>
      </c>
      <c r="H4851" t="s">
        <v>681</v>
      </c>
      <c r="I4851" t="s">
        <v>1203</v>
      </c>
      <c r="J4851" t="s">
        <v>1204</v>
      </c>
      <c r="K4851" t="s">
        <v>1211</v>
      </c>
      <c r="L4851" t="s">
        <v>1212</v>
      </c>
      <c r="M4851" t="s">
        <v>1213</v>
      </c>
      <c r="N4851" t="s">
        <v>1529</v>
      </c>
      <c r="O4851" t="s">
        <v>958</v>
      </c>
    </row>
    <row r="4852" spans="1:15" x14ac:dyDescent="0.35">
      <c r="A4852" s="189" t="str">
        <f t="shared" si="262"/>
        <v>Apr</v>
      </c>
      <c r="B4852" s="190" t="str">
        <f t="shared" si="263"/>
        <v>2024</v>
      </c>
      <c r="C4852" s="190" t="str">
        <f t="shared" si="264"/>
        <v>Apr-2024</v>
      </c>
      <c r="D4852" s="2">
        <v>45412</v>
      </c>
      <c r="E4852" t="s">
        <v>1175</v>
      </c>
      <c r="F4852" t="s">
        <v>1571</v>
      </c>
      <c r="G4852" t="s">
        <v>1176</v>
      </c>
      <c r="H4852" t="s">
        <v>681</v>
      </c>
      <c r="I4852" t="s">
        <v>1203</v>
      </c>
      <c r="J4852" t="s">
        <v>1204</v>
      </c>
      <c r="K4852" t="s">
        <v>1211</v>
      </c>
      <c r="L4852" t="s">
        <v>1212</v>
      </c>
      <c r="M4852" t="s">
        <v>1213</v>
      </c>
      <c r="N4852" t="s">
        <v>919</v>
      </c>
      <c r="O4852">
        <v>80</v>
      </c>
    </row>
    <row r="4853" spans="1:15" x14ac:dyDescent="0.35">
      <c r="A4853" s="189" t="str">
        <f t="shared" si="262"/>
        <v>Apr</v>
      </c>
      <c r="B4853" s="190" t="str">
        <f t="shared" si="263"/>
        <v>2024</v>
      </c>
      <c r="C4853" s="190" t="str">
        <f t="shared" si="264"/>
        <v>Apr-2024</v>
      </c>
      <c r="D4853" s="2">
        <v>45412</v>
      </c>
      <c r="E4853" t="s">
        <v>1175</v>
      </c>
      <c r="F4853" t="s">
        <v>1571</v>
      </c>
      <c r="G4853" t="s">
        <v>1176</v>
      </c>
      <c r="H4853" t="s">
        <v>681</v>
      </c>
      <c r="I4853" t="s">
        <v>1203</v>
      </c>
      <c r="J4853" t="s">
        <v>1204</v>
      </c>
      <c r="K4853" t="s">
        <v>1211</v>
      </c>
      <c r="L4853" t="s">
        <v>1212</v>
      </c>
      <c r="M4853" t="s">
        <v>1213</v>
      </c>
      <c r="N4853" t="s">
        <v>920</v>
      </c>
      <c r="O4853">
        <v>900</v>
      </c>
    </row>
    <row r="4854" spans="1:15" x14ac:dyDescent="0.35">
      <c r="A4854" s="189" t="str">
        <f t="shared" si="262"/>
        <v>Apr</v>
      </c>
      <c r="B4854" s="190" t="str">
        <f t="shared" si="263"/>
        <v>2024</v>
      </c>
      <c r="C4854" s="190" t="str">
        <f t="shared" si="264"/>
        <v>Apr-2024</v>
      </c>
      <c r="D4854" s="2">
        <v>45412</v>
      </c>
      <c r="E4854" t="s">
        <v>1175</v>
      </c>
      <c r="F4854" t="s">
        <v>1571</v>
      </c>
      <c r="G4854" t="s">
        <v>1176</v>
      </c>
      <c r="H4854" t="s">
        <v>681</v>
      </c>
      <c r="I4854" t="s">
        <v>1203</v>
      </c>
      <c r="J4854" t="s">
        <v>1204</v>
      </c>
      <c r="K4854" t="s">
        <v>1211</v>
      </c>
      <c r="L4854" t="s">
        <v>1212</v>
      </c>
      <c r="M4854" t="s">
        <v>1213</v>
      </c>
      <c r="N4854" t="s">
        <v>922</v>
      </c>
      <c r="O4854">
        <v>390</v>
      </c>
    </row>
    <row r="4855" spans="1:15" x14ac:dyDescent="0.35">
      <c r="A4855" s="189" t="str">
        <f t="shared" si="262"/>
        <v>Apr</v>
      </c>
      <c r="B4855" s="190" t="str">
        <f t="shared" si="263"/>
        <v>2024</v>
      </c>
      <c r="C4855" s="190" t="str">
        <f t="shared" si="264"/>
        <v>Apr-2024</v>
      </c>
      <c r="D4855" s="2">
        <v>45412</v>
      </c>
      <c r="E4855" t="s">
        <v>1175</v>
      </c>
      <c r="F4855" t="s">
        <v>1571</v>
      </c>
      <c r="G4855" t="s">
        <v>1176</v>
      </c>
      <c r="H4855" t="s">
        <v>681</v>
      </c>
      <c r="I4855" t="s">
        <v>1203</v>
      </c>
      <c r="J4855" t="s">
        <v>1204</v>
      </c>
      <c r="K4855" t="s">
        <v>1211</v>
      </c>
      <c r="L4855" t="s">
        <v>1212</v>
      </c>
      <c r="M4855" t="s">
        <v>1213</v>
      </c>
      <c r="N4855" t="s">
        <v>921</v>
      </c>
      <c r="O4855">
        <v>530</v>
      </c>
    </row>
    <row r="4856" spans="1:15" x14ac:dyDescent="0.35">
      <c r="A4856" s="189" t="str">
        <f t="shared" si="262"/>
        <v>Apr</v>
      </c>
      <c r="B4856" s="190" t="str">
        <f t="shared" si="263"/>
        <v>2024</v>
      </c>
      <c r="C4856" s="190" t="str">
        <f t="shared" si="264"/>
        <v>Apr-2024</v>
      </c>
      <c r="D4856" s="2">
        <v>45412</v>
      </c>
      <c r="E4856" t="s">
        <v>1175</v>
      </c>
      <c r="F4856" t="s">
        <v>1571</v>
      </c>
      <c r="G4856" t="s">
        <v>1176</v>
      </c>
      <c r="H4856" t="s">
        <v>681</v>
      </c>
      <c r="I4856" t="s">
        <v>1203</v>
      </c>
      <c r="J4856" t="s">
        <v>1204</v>
      </c>
      <c r="K4856" t="s">
        <v>1214</v>
      </c>
      <c r="L4856" t="s">
        <v>1215</v>
      </c>
      <c r="M4856" t="s">
        <v>1216</v>
      </c>
      <c r="N4856" t="s">
        <v>1528</v>
      </c>
      <c r="O4856">
        <v>115</v>
      </c>
    </row>
    <row r="4857" spans="1:15" x14ac:dyDescent="0.35">
      <c r="A4857" s="189" t="str">
        <f t="shared" si="262"/>
        <v>Apr</v>
      </c>
      <c r="B4857" s="190" t="str">
        <f t="shared" si="263"/>
        <v>2024</v>
      </c>
      <c r="C4857" s="190" t="str">
        <f t="shared" si="264"/>
        <v>Apr-2024</v>
      </c>
      <c r="D4857" s="2">
        <v>45412</v>
      </c>
      <c r="E4857" t="s">
        <v>1175</v>
      </c>
      <c r="F4857" t="s">
        <v>1571</v>
      </c>
      <c r="G4857" t="s">
        <v>1176</v>
      </c>
      <c r="H4857" t="s">
        <v>681</v>
      </c>
      <c r="I4857" t="s">
        <v>1203</v>
      </c>
      <c r="J4857" t="s">
        <v>1204</v>
      </c>
      <c r="K4857" t="s">
        <v>1214</v>
      </c>
      <c r="L4857" t="s">
        <v>1215</v>
      </c>
      <c r="M4857" t="s">
        <v>1216</v>
      </c>
      <c r="N4857" t="s">
        <v>1529</v>
      </c>
      <c r="O4857" t="s">
        <v>958</v>
      </c>
    </row>
    <row r="4858" spans="1:15" x14ac:dyDescent="0.35">
      <c r="A4858" s="189" t="str">
        <f t="shared" si="262"/>
        <v>Apr</v>
      </c>
      <c r="B4858" s="190" t="str">
        <f t="shared" si="263"/>
        <v>2024</v>
      </c>
      <c r="C4858" s="190" t="str">
        <f t="shared" si="264"/>
        <v>Apr-2024</v>
      </c>
      <c r="D4858" s="2">
        <v>45412</v>
      </c>
      <c r="E4858" t="s">
        <v>1175</v>
      </c>
      <c r="F4858" t="s">
        <v>1571</v>
      </c>
      <c r="G4858" t="s">
        <v>1176</v>
      </c>
      <c r="H4858" t="s">
        <v>681</v>
      </c>
      <c r="I4858" t="s">
        <v>1203</v>
      </c>
      <c r="J4858" t="s">
        <v>1204</v>
      </c>
      <c r="K4858" t="s">
        <v>1214</v>
      </c>
      <c r="L4858" t="s">
        <v>1215</v>
      </c>
      <c r="M4858" t="s">
        <v>1216</v>
      </c>
      <c r="N4858" t="s">
        <v>919</v>
      </c>
      <c r="O4858">
        <v>80</v>
      </c>
    </row>
    <row r="4859" spans="1:15" x14ac:dyDescent="0.35">
      <c r="A4859" s="189" t="str">
        <f t="shared" si="262"/>
        <v>Apr</v>
      </c>
      <c r="B4859" s="190" t="str">
        <f t="shared" si="263"/>
        <v>2024</v>
      </c>
      <c r="C4859" s="190" t="str">
        <f t="shared" si="264"/>
        <v>Apr-2024</v>
      </c>
      <c r="D4859" s="2">
        <v>45412</v>
      </c>
      <c r="E4859" t="s">
        <v>1175</v>
      </c>
      <c r="F4859" t="s">
        <v>1571</v>
      </c>
      <c r="G4859" t="s">
        <v>1176</v>
      </c>
      <c r="H4859" t="s">
        <v>681</v>
      </c>
      <c r="I4859" t="s">
        <v>1203</v>
      </c>
      <c r="J4859" t="s">
        <v>1204</v>
      </c>
      <c r="K4859" t="s">
        <v>1214</v>
      </c>
      <c r="L4859" t="s">
        <v>1215</v>
      </c>
      <c r="M4859" t="s">
        <v>1216</v>
      </c>
      <c r="N4859" t="s">
        <v>920</v>
      </c>
      <c r="O4859">
        <v>965</v>
      </c>
    </row>
    <row r="4860" spans="1:15" x14ac:dyDescent="0.35">
      <c r="A4860" s="189" t="str">
        <f t="shared" si="262"/>
        <v>Apr</v>
      </c>
      <c r="B4860" s="190" t="str">
        <f t="shared" si="263"/>
        <v>2024</v>
      </c>
      <c r="C4860" s="190" t="str">
        <f t="shared" si="264"/>
        <v>Apr-2024</v>
      </c>
      <c r="D4860" s="2">
        <v>45412</v>
      </c>
      <c r="E4860" t="s">
        <v>1175</v>
      </c>
      <c r="F4860" t="s">
        <v>1571</v>
      </c>
      <c r="G4860" t="s">
        <v>1176</v>
      </c>
      <c r="H4860" t="s">
        <v>681</v>
      </c>
      <c r="I4860" t="s">
        <v>1203</v>
      </c>
      <c r="J4860" t="s">
        <v>1204</v>
      </c>
      <c r="K4860" t="s">
        <v>1214</v>
      </c>
      <c r="L4860" t="s">
        <v>1215</v>
      </c>
      <c r="M4860" t="s">
        <v>1216</v>
      </c>
      <c r="N4860" t="s">
        <v>922</v>
      </c>
      <c r="O4860">
        <v>155</v>
      </c>
    </row>
    <row r="4861" spans="1:15" x14ac:dyDescent="0.35">
      <c r="A4861" s="189" t="str">
        <f t="shared" si="262"/>
        <v>Apr</v>
      </c>
      <c r="B4861" s="190" t="str">
        <f t="shared" si="263"/>
        <v>2024</v>
      </c>
      <c r="C4861" s="190" t="str">
        <f t="shared" si="264"/>
        <v>Apr-2024</v>
      </c>
      <c r="D4861" s="2">
        <v>45412</v>
      </c>
      <c r="E4861" t="s">
        <v>1175</v>
      </c>
      <c r="F4861" t="s">
        <v>1571</v>
      </c>
      <c r="G4861" t="s">
        <v>1176</v>
      </c>
      <c r="H4861" t="s">
        <v>681</v>
      </c>
      <c r="I4861" t="s">
        <v>1203</v>
      </c>
      <c r="J4861" t="s">
        <v>1204</v>
      </c>
      <c r="K4861" t="s">
        <v>1214</v>
      </c>
      <c r="L4861" t="s">
        <v>1215</v>
      </c>
      <c r="M4861" t="s">
        <v>1216</v>
      </c>
      <c r="N4861" t="s">
        <v>921</v>
      </c>
      <c r="O4861">
        <v>535</v>
      </c>
    </row>
    <row r="4862" spans="1:15" x14ac:dyDescent="0.35">
      <c r="A4862" s="189" t="str">
        <f t="shared" si="262"/>
        <v>Apr</v>
      </c>
      <c r="B4862" s="190" t="str">
        <f t="shared" si="263"/>
        <v>2024</v>
      </c>
      <c r="C4862" s="190" t="str">
        <f t="shared" si="264"/>
        <v>Apr-2024</v>
      </c>
      <c r="D4862" s="2">
        <v>45412</v>
      </c>
      <c r="E4862" t="s">
        <v>1175</v>
      </c>
      <c r="F4862" t="s">
        <v>1571</v>
      </c>
      <c r="G4862" t="s">
        <v>1176</v>
      </c>
      <c r="H4862" t="s">
        <v>681</v>
      </c>
      <c r="I4862" t="s">
        <v>1203</v>
      </c>
      <c r="J4862" t="s">
        <v>1204</v>
      </c>
      <c r="K4862" t="s">
        <v>1217</v>
      </c>
      <c r="L4862" t="s">
        <v>1218</v>
      </c>
      <c r="M4862" t="s">
        <v>1219</v>
      </c>
      <c r="N4862" t="s">
        <v>1528</v>
      </c>
      <c r="O4862">
        <v>40</v>
      </c>
    </row>
    <row r="4863" spans="1:15" x14ac:dyDescent="0.35">
      <c r="A4863" s="189" t="str">
        <f t="shared" si="262"/>
        <v>Apr</v>
      </c>
      <c r="B4863" s="190" t="str">
        <f t="shared" si="263"/>
        <v>2024</v>
      </c>
      <c r="C4863" s="190" t="str">
        <f t="shared" si="264"/>
        <v>Apr-2024</v>
      </c>
      <c r="D4863" s="2">
        <v>45412</v>
      </c>
      <c r="E4863" t="s">
        <v>1175</v>
      </c>
      <c r="F4863" t="s">
        <v>1571</v>
      </c>
      <c r="G4863" t="s">
        <v>1176</v>
      </c>
      <c r="H4863" t="s">
        <v>681</v>
      </c>
      <c r="I4863" t="s">
        <v>1203</v>
      </c>
      <c r="J4863" t="s">
        <v>1204</v>
      </c>
      <c r="K4863" t="s">
        <v>1217</v>
      </c>
      <c r="L4863" t="s">
        <v>1218</v>
      </c>
      <c r="M4863" t="s">
        <v>1219</v>
      </c>
      <c r="N4863" t="s">
        <v>1529</v>
      </c>
      <c r="O4863" t="s">
        <v>958</v>
      </c>
    </row>
    <row r="4864" spans="1:15" x14ac:dyDescent="0.35">
      <c r="A4864" s="189" t="str">
        <f t="shared" si="262"/>
        <v>Apr</v>
      </c>
      <c r="B4864" s="190" t="str">
        <f t="shared" si="263"/>
        <v>2024</v>
      </c>
      <c r="C4864" s="190" t="str">
        <f t="shared" si="264"/>
        <v>Apr-2024</v>
      </c>
      <c r="D4864" s="2">
        <v>45412</v>
      </c>
      <c r="E4864" t="s">
        <v>1175</v>
      </c>
      <c r="F4864" t="s">
        <v>1571</v>
      </c>
      <c r="G4864" t="s">
        <v>1176</v>
      </c>
      <c r="H4864" t="s">
        <v>681</v>
      </c>
      <c r="I4864" t="s">
        <v>1203</v>
      </c>
      <c r="J4864" t="s">
        <v>1204</v>
      </c>
      <c r="K4864" t="s">
        <v>1217</v>
      </c>
      <c r="L4864" t="s">
        <v>1218</v>
      </c>
      <c r="M4864" t="s">
        <v>1219</v>
      </c>
      <c r="N4864" t="s">
        <v>919</v>
      </c>
      <c r="O4864">
        <v>145</v>
      </c>
    </row>
    <row r="4865" spans="1:15" x14ac:dyDescent="0.35">
      <c r="A4865" s="189" t="str">
        <f t="shared" si="262"/>
        <v>Apr</v>
      </c>
      <c r="B4865" s="190" t="str">
        <f t="shared" si="263"/>
        <v>2024</v>
      </c>
      <c r="C4865" s="190" t="str">
        <f t="shared" si="264"/>
        <v>Apr-2024</v>
      </c>
      <c r="D4865" s="2">
        <v>45412</v>
      </c>
      <c r="E4865" t="s">
        <v>1175</v>
      </c>
      <c r="F4865" t="s">
        <v>1571</v>
      </c>
      <c r="G4865" t="s">
        <v>1176</v>
      </c>
      <c r="H4865" t="s">
        <v>681</v>
      </c>
      <c r="I4865" t="s">
        <v>1203</v>
      </c>
      <c r="J4865" t="s">
        <v>1204</v>
      </c>
      <c r="K4865" t="s">
        <v>1217</v>
      </c>
      <c r="L4865" t="s">
        <v>1218</v>
      </c>
      <c r="M4865" t="s">
        <v>1219</v>
      </c>
      <c r="N4865" t="s">
        <v>920</v>
      </c>
      <c r="O4865">
        <v>1080</v>
      </c>
    </row>
    <row r="4866" spans="1:15" x14ac:dyDescent="0.35">
      <c r="A4866" s="189" t="str">
        <f t="shared" si="262"/>
        <v>Apr</v>
      </c>
      <c r="B4866" s="190" t="str">
        <f t="shared" si="263"/>
        <v>2024</v>
      </c>
      <c r="C4866" s="190" t="str">
        <f t="shared" si="264"/>
        <v>Apr-2024</v>
      </c>
      <c r="D4866" s="2">
        <v>45412</v>
      </c>
      <c r="E4866" t="s">
        <v>1175</v>
      </c>
      <c r="F4866" t="s">
        <v>1571</v>
      </c>
      <c r="G4866" t="s">
        <v>1176</v>
      </c>
      <c r="H4866" t="s">
        <v>681</v>
      </c>
      <c r="I4866" t="s">
        <v>1203</v>
      </c>
      <c r="J4866" t="s">
        <v>1204</v>
      </c>
      <c r="K4866" t="s">
        <v>1217</v>
      </c>
      <c r="L4866" t="s">
        <v>1218</v>
      </c>
      <c r="M4866" t="s">
        <v>1219</v>
      </c>
      <c r="N4866" t="s">
        <v>922</v>
      </c>
      <c r="O4866">
        <v>125</v>
      </c>
    </row>
    <row r="4867" spans="1:15" x14ac:dyDescent="0.35">
      <c r="A4867" s="189" t="str">
        <f t="shared" ref="A4867:A4930" si="265">TEXT(D4867,"mmm")</f>
        <v>Apr</v>
      </c>
      <c r="B4867" s="190" t="str">
        <f t="shared" ref="B4867:B4930" si="266">TEXT(D4867,"yyyy")</f>
        <v>2024</v>
      </c>
      <c r="C4867" s="190" t="str">
        <f t="shared" ref="C4867:C4930" si="267">_xlfn.CONCAT(A4867&amp;"-"&amp;B4867)</f>
        <v>Apr-2024</v>
      </c>
      <c r="D4867" s="2">
        <v>45412</v>
      </c>
      <c r="E4867" t="s">
        <v>1175</v>
      </c>
      <c r="F4867" t="s">
        <v>1571</v>
      </c>
      <c r="G4867" t="s">
        <v>1176</v>
      </c>
      <c r="H4867" t="s">
        <v>681</v>
      </c>
      <c r="I4867" t="s">
        <v>1203</v>
      </c>
      <c r="J4867" t="s">
        <v>1204</v>
      </c>
      <c r="K4867" t="s">
        <v>1217</v>
      </c>
      <c r="L4867" t="s">
        <v>1218</v>
      </c>
      <c r="M4867" t="s">
        <v>1219</v>
      </c>
      <c r="N4867" t="s">
        <v>921</v>
      </c>
      <c r="O4867">
        <v>590</v>
      </c>
    </row>
    <row r="4868" spans="1:15" x14ac:dyDescent="0.35">
      <c r="A4868" s="189" t="str">
        <f t="shared" si="265"/>
        <v>Apr</v>
      </c>
      <c r="B4868" s="190" t="str">
        <f t="shared" si="266"/>
        <v>2024</v>
      </c>
      <c r="C4868" s="190" t="str">
        <f t="shared" si="267"/>
        <v>Apr-2024</v>
      </c>
      <c r="D4868" s="2">
        <v>45412</v>
      </c>
      <c r="E4868" t="s">
        <v>1175</v>
      </c>
      <c r="F4868" t="s">
        <v>1571</v>
      </c>
      <c r="G4868" t="s">
        <v>1176</v>
      </c>
      <c r="H4868" t="s">
        <v>681</v>
      </c>
      <c r="I4868" t="s">
        <v>1203</v>
      </c>
      <c r="J4868" t="s">
        <v>1204</v>
      </c>
      <c r="K4868" t="s">
        <v>1220</v>
      </c>
      <c r="L4868" t="s">
        <v>1221</v>
      </c>
      <c r="M4868" t="s">
        <v>1222</v>
      </c>
      <c r="N4868" t="s">
        <v>1528</v>
      </c>
      <c r="O4868">
        <v>50</v>
      </c>
    </row>
    <row r="4869" spans="1:15" x14ac:dyDescent="0.35">
      <c r="A4869" s="189" t="str">
        <f t="shared" si="265"/>
        <v>Apr</v>
      </c>
      <c r="B4869" s="190" t="str">
        <f t="shared" si="266"/>
        <v>2024</v>
      </c>
      <c r="C4869" s="190" t="str">
        <f t="shared" si="267"/>
        <v>Apr-2024</v>
      </c>
      <c r="D4869" s="2">
        <v>45412</v>
      </c>
      <c r="E4869" t="s">
        <v>1175</v>
      </c>
      <c r="F4869" t="s">
        <v>1571</v>
      </c>
      <c r="G4869" t="s">
        <v>1176</v>
      </c>
      <c r="H4869" t="s">
        <v>681</v>
      </c>
      <c r="I4869" t="s">
        <v>1203</v>
      </c>
      <c r="J4869" t="s">
        <v>1204</v>
      </c>
      <c r="K4869" t="s">
        <v>1220</v>
      </c>
      <c r="L4869" t="s">
        <v>1221</v>
      </c>
      <c r="M4869" t="s">
        <v>1222</v>
      </c>
      <c r="N4869" t="s">
        <v>1529</v>
      </c>
      <c r="O4869" t="s">
        <v>958</v>
      </c>
    </row>
    <row r="4870" spans="1:15" x14ac:dyDescent="0.35">
      <c r="A4870" s="189" t="str">
        <f t="shared" si="265"/>
        <v>Apr</v>
      </c>
      <c r="B4870" s="190" t="str">
        <f t="shared" si="266"/>
        <v>2024</v>
      </c>
      <c r="C4870" s="190" t="str">
        <f t="shared" si="267"/>
        <v>Apr-2024</v>
      </c>
      <c r="D4870" s="2">
        <v>45412</v>
      </c>
      <c r="E4870" t="s">
        <v>1175</v>
      </c>
      <c r="F4870" t="s">
        <v>1571</v>
      </c>
      <c r="G4870" t="s">
        <v>1176</v>
      </c>
      <c r="H4870" t="s">
        <v>681</v>
      </c>
      <c r="I4870" t="s">
        <v>1203</v>
      </c>
      <c r="J4870" t="s">
        <v>1204</v>
      </c>
      <c r="K4870" t="s">
        <v>1220</v>
      </c>
      <c r="L4870" t="s">
        <v>1221</v>
      </c>
      <c r="M4870" t="s">
        <v>1222</v>
      </c>
      <c r="N4870" t="s">
        <v>919</v>
      </c>
      <c r="O4870">
        <v>160</v>
      </c>
    </row>
    <row r="4871" spans="1:15" x14ac:dyDescent="0.35">
      <c r="A4871" s="189" t="str">
        <f t="shared" si="265"/>
        <v>Apr</v>
      </c>
      <c r="B4871" s="190" t="str">
        <f t="shared" si="266"/>
        <v>2024</v>
      </c>
      <c r="C4871" s="190" t="str">
        <f t="shared" si="267"/>
        <v>Apr-2024</v>
      </c>
      <c r="D4871" s="2">
        <v>45412</v>
      </c>
      <c r="E4871" t="s">
        <v>1175</v>
      </c>
      <c r="F4871" t="s">
        <v>1571</v>
      </c>
      <c r="G4871" t="s">
        <v>1176</v>
      </c>
      <c r="H4871" t="s">
        <v>681</v>
      </c>
      <c r="I4871" t="s">
        <v>1203</v>
      </c>
      <c r="J4871" t="s">
        <v>1204</v>
      </c>
      <c r="K4871" t="s">
        <v>1220</v>
      </c>
      <c r="L4871" t="s">
        <v>1221</v>
      </c>
      <c r="M4871" t="s">
        <v>1222</v>
      </c>
      <c r="N4871" t="s">
        <v>920</v>
      </c>
      <c r="O4871">
        <v>1585</v>
      </c>
    </row>
    <row r="4872" spans="1:15" x14ac:dyDescent="0.35">
      <c r="A4872" s="189" t="str">
        <f t="shared" si="265"/>
        <v>Apr</v>
      </c>
      <c r="B4872" s="190" t="str">
        <f t="shared" si="266"/>
        <v>2024</v>
      </c>
      <c r="C4872" s="190" t="str">
        <f t="shared" si="267"/>
        <v>Apr-2024</v>
      </c>
      <c r="D4872" s="2">
        <v>45412</v>
      </c>
      <c r="E4872" t="s">
        <v>1175</v>
      </c>
      <c r="F4872" t="s">
        <v>1571</v>
      </c>
      <c r="G4872" t="s">
        <v>1176</v>
      </c>
      <c r="H4872" t="s">
        <v>681</v>
      </c>
      <c r="I4872" t="s">
        <v>1203</v>
      </c>
      <c r="J4872" t="s">
        <v>1204</v>
      </c>
      <c r="K4872" t="s">
        <v>1220</v>
      </c>
      <c r="L4872" t="s">
        <v>1221</v>
      </c>
      <c r="M4872" t="s">
        <v>1222</v>
      </c>
      <c r="N4872" t="s">
        <v>922</v>
      </c>
      <c r="O4872">
        <v>495</v>
      </c>
    </row>
    <row r="4873" spans="1:15" x14ac:dyDescent="0.35">
      <c r="A4873" s="189" t="str">
        <f t="shared" si="265"/>
        <v>Apr</v>
      </c>
      <c r="B4873" s="190" t="str">
        <f t="shared" si="266"/>
        <v>2024</v>
      </c>
      <c r="C4873" s="190" t="str">
        <f t="shared" si="267"/>
        <v>Apr-2024</v>
      </c>
      <c r="D4873" s="2">
        <v>45412</v>
      </c>
      <c r="E4873" t="s">
        <v>1175</v>
      </c>
      <c r="F4873" t="s">
        <v>1571</v>
      </c>
      <c r="G4873" t="s">
        <v>1176</v>
      </c>
      <c r="H4873" t="s">
        <v>681</v>
      </c>
      <c r="I4873" t="s">
        <v>1203</v>
      </c>
      <c r="J4873" t="s">
        <v>1204</v>
      </c>
      <c r="K4873" t="s">
        <v>1220</v>
      </c>
      <c r="L4873" t="s">
        <v>1221</v>
      </c>
      <c r="M4873" t="s">
        <v>1222</v>
      </c>
      <c r="N4873" t="s">
        <v>921</v>
      </c>
      <c r="O4873">
        <v>925</v>
      </c>
    </row>
    <row r="4874" spans="1:15" x14ac:dyDescent="0.35">
      <c r="A4874" s="189" t="str">
        <f t="shared" si="265"/>
        <v>Apr</v>
      </c>
      <c r="B4874" s="190" t="str">
        <f t="shared" si="266"/>
        <v>2024</v>
      </c>
      <c r="C4874" s="190" t="str">
        <f t="shared" si="267"/>
        <v>Apr-2024</v>
      </c>
      <c r="D4874" s="2">
        <v>45412</v>
      </c>
      <c r="E4874" t="s">
        <v>1175</v>
      </c>
      <c r="F4874" t="s">
        <v>1571</v>
      </c>
      <c r="G4874" t="s">
        <v>1176</v>
      </c>
      <c r="H4874" t="s">
        <v>681</v>
      </c>
      <c r="I4874" t="s">
        <v>1203</v>
      </c>
      <c r="J4874" t="s">
        <v>1204</v>
      </c>
      <c r="K4874" t="s">
        <v>1223</v>
      </c>
      <c r="L4874" t="s">
        <v>1224</v>
      </c>
      <c r="M4874" t="s">
        <v>1225</v>
      </c>
      <c r="N4874" t="s">
        <v>1528</v>
      </c>
      <c r="O4874">
        <v>45</v>
      </c>
    </row>
    <row r="4875" spans="1:15" x14ac:dyDescent="0.35">
      <c r="A4875" s="189" t="str">
        <f t="shared" si="265"/>
        <v>Apr</v>
      </c>
      <c r="B4875" s="190" t="str">
        <f t="shared" si="266"/>
        <v>2024</v>
      </c>
      <c r="C4875" s="190" t="str">
        <f t="shared" si="267"/>
        <v>Apr-2024</v>
      </c>
      <c r="D4875" s="2">
        <v>45412</v>
      </c>
      <c r="E4875" t="s">
        <v>1175</v>
      </c>
      <c r="F4875" t="s">
        <v>1571</v>
      </c>
      <c r="G4875" t="s">
        <v>1176</v>
      </c>
      <c r="H4875" t="s">
        <v>681</v>
      </c>
      <c r="I4875" t="s">
        <v>1203</v>
      </c>
      <c r="J4875" t="s">
        <v>1204</v>
      </c>
      <c r="K4875" t="s">
        <v>1223</v>
      </c>
      <c r="L4875" t="s">
        <v>1224</v>
      </c>
      <c r="M4875" t="s">
        <v>1225</v>
      </c>
      <c r="N4875" t="s">
        <v>1529</v>
      </c>
      <c r="O4875" t="s">
        <v>958</v>
      </c>
    </row>
    <row r="4876" spans="1:15" x14ac:dyDescent="0.35">
      <c r="A4876" s="189" t="str">
        <f t="shared" si="265"/>
        <v>Apr</v>
      </c>
      <c r="B4876" s="190" t="str">
        <f t="shared" si="266"/>
        <v>2024</v>
      </c>
      <c r="C4876" s="190" t="str">
        <f t="shared" si="267"/>
        <v>Apr-2024</v>
      </c>
      <c r="D4876" s="2">
        <v>45412</v>
      </c>
      <c r="E4876" t="s">
        <v>1175</v>
      </c>
      <c r="F4876" t="s">
        <v>1571</v>
      </c>
      <c r="G4876" t="s">
        <v>1176</v>
      </c>
      <c r="H4876" t="s">
        <v>681</v>
      </c>
      <c r="I4876" t="s">
        <v>1203</v>
      </c>
      <c r="J4876" t="s">
        <v>1204</v>
      </c>
      <c r="K4876" t="s">
        <v>1223</v>
      </c>
      <c r="L4876" t="s">
        <v>1224</v>
      </c>
      <c r="M4876" t="s">
        <v>1225</v>
      </c>
      <c r="N4876" t="s">
        <v>919</v>
      </c>
      <c r="O4876">
        <v>45</v>
      </c>
    </row>
    <row r="4877" spans="1:15" x14ac:dyDescent="0.35">
      <c r="A4877" s="189" t="str">
        <f t="shared" si="265"/>
        <v>Apr</v>
      </c>
      <c r="B4877" s="190" t="str">
        <f t="shared" si="266"/>
        <v>2024</v>
      </c>
      <c r="C4877" s="190" t="str">
        <f t="shared" si="267"/>
        <v>Apr-2024</v>
      </c>
      <c r="D4877" s="2">
        <v>45412</v>
      </c>
      <c r="E4877" t="s">
        <v>1175</v>
      </c>
      <c r="F4877" t="s">
        <v>1571</v>
      </c>
      <c r="G4877" t="s">
        <v>1176</v>
      </c>
      <c r="H4877" t="s">
        <v>681</v>
      </c>
      <c r="I4877" t="s">
        <v>1203</v>
      </c>
      <c r="J4877" t="s">
        <v>1204</v>
      </c>
      <c r="K4877" t="s">
        <v>1223</v>
      </c>
      <c r="L4877" t="s">
        <v>1224</v>
      </c>
      <c r="M4877" t="s">
        <v>1225</v>
      </c>
      <c r="N4877" t="s">
        <v>920</v>
      </c>
      <c r="O4877">
        <v>745</v>
      </c>
    </row>
    <row r="4878" spans="1:15" x14ac:dyDescent="0.35">
      <c r="A4878" s="189" t="str">
        <f t="shared" si="265"/>
        <v>Apr</v>
      </c>
      <c r="B4878" s="190" t="str">
        <f t="shared" si="266"/>
        <v>2024</v>
      </c>
      <c r="C4878" s="190" t="str">
        <f t="shared" si="267"/>
        <v>Apr-2024</v>
      </c>
      <c r="D4878" s="2">
        <v>45412</v>
      </c>
      <c r="E4878" t="s">
        <v>1175</v>
      </c>
      <c r="F4878" t="s">
        <v>1571</v>
      </c>
      <c r="G4878" t="s">
        <v>1176</v>
      </c>
      <c r="H4878" t="s">
        <v>681</v>
      </c>
      <c r="I4878" t="s">
        <v>1203</v>
      </c>
      <c r="J4878" t="s">
        <v>1204</v>
      </c>
      <c r="K4878" t="s">
        <v>1223</v>
      </c>
      <c r="L4878" t="s">
        <v>1224</v>
      </c>
      <c r="M4878" t="s">
        <v>1225</v>
      </c>
      <c r="N4878" t="s">
        <v>922</v>
      </c>
      <c r="O4878">
        <v>330</v>
      </c>
    </row>
    <row r="4879" spans="1:15" x14ac:dyDescent="0.35">
      <c r="A4879" s="189" t="str">
        <f t="shared" si="265"/>
        <v>Apr</v>
      </c>
      <c r="B4879" s="190" t="str">
        <f t="shared" si="266"/>
        <v>2024</v>
      </c>
      <c r="C4879" s="190" t="str">
        <f t="shared" si="267"/>
        <v>Apr-2024</v>
      </c>
      <c r="D4879" s="2">
        <v>45412</v>
      </c>
      <c r="E4879" t="s">
        <v>1175</v>
      </c>
      <c r="F4879" t="s">
        <v>1571</v>
      </c>
      <c r="G4879" t="s">
        <v>1176</v>
      </c>
      <c r="H4879" t="s">
        <v>681</v>
      </c>
      <c r="I4879" t="s">
        <v>1203</v>
      </c>
      <c r="J4879" t="s">
        <v>1204</v>
      </c>
      <c r="K4879" t="s">
        <v>1223</v>
      </c>
      <c r="L4879" t="s">
        <v>1224</v>
      </c>
      <c r="M4879" t="s">
        <v>1225</v>
      </c>
      <c r="N4879" t="s">
        <v>921</v>
      </c>
      <c r="O4879">
        <v>585</v>
      </c>
    </row>
    <row r="4880" spans="1:15" x14ac:dyDescent="0.35">
      <c r="A4880" s="189" t="str">
        <f t="shared" si="265"/>
        <v>Apr</v>
      </c>
      <c r="B4880" s="190" t="str">
        <f t="shared" si="266"/>
        <v>2024</v>
      </c>
      <c r="C4880" s="190" t="str">
        <f t="shared" si="267"/>
        <v>Apr-2024</v>
      </c>
      <c r="D4880" s="2">
        <v>45412</v>
      </c>
      <c r="E4880" t="s">
        <v>1175</v>
      </c>
      <c r="F4880" t="s">
        <v>1571</v>
      </c>
      <c r="G4880" t="s">
        <v>1176</v>
      </c>
      <c r="H4880" t="s">
        <v>681</v>
      </c>
      <c r="I4880" t="s">
        <v>1203</v>
      </c>
      <c r="J4880" t="s">
        <v>1204</v>
      </c>
      <c r="K4880" t="s">
        <v>1226</v>
      </c>
      <c r="L4880" t="s">
        <v>1227</v>
      </c>
      <c r="M4880" t="s">
        <v>1228</v>
      </c>
      <c r="N4880" t="s">
        <v>1528</v>
      </c>
      <c r="O4880">
        <v>45</v>
      </c>
    </row>
    <row r="4881" spans="1:15" x14ac:dyDescent="0.35">
      <c r="A4881" s="189" t="str">
        <f t="shared" si="265"/>
        <v>Apr</v>
      </c>
      <c r="B4881" s="190" t="str">
        <f t="shared" si="266"/>
        <v>2024</v>
      </c>
      <c r="C4881" s="190" t="str">
        <f t="shared" si="267"/>
        <v>Apr-2024</v>
      </c>
      <c r="D4881" s="2">
        <v>45412</v>
      </c>
      <c r="E4881" t="s">
        <v>1175</v>
      </c>
      <c r="F4881" t="s">
        <v>1571</v>
      </c>
      <c r="G4881" t="s">
        <v>1176</v>
      </c>
      <c r="H4881" t="s">
        <v>681</v>
      </c>
      <c r="I4881" t="s">
        <v>1203</v>
      </c>
      <c r="J4881" t="s">
        <v>1204</v>
      </c>
      <c r="K4881" t="s">
        <v>1226</v>
      </c>
      <c r="L4881" t="s">
        <v>1227</v>
      </c>
      <c r="M4881" t="s">
        <v>1228</v>
      </c>
      <c r="N4881" t="s">
        <v>1529</v>
      </c>
      <c r="O4881" t="s">
        <v>958</v>
      </c>
    </row>
    <row r="4882" spans="1:15" x14ac:dyDescent="0.35">
      <c r="A4882" s="189" t="str">
        <f t="shared" si="265"/>
        <v>Apr</v>
      </c>
      <c r="B4882" s="190" t="str">
        <f t="shared" si="266"/>
        <v>2024</v>
      </c>
      <c r="C4882" s="190" t="str">
        <f t="shared" si="267"/>
        <v>Apr-2024</v>
      </c>
      <c r="D4882" s="2">
        <v>45412</v>
      </c>
      <c r="E4882" t="s">
        <v>1175</v>
      </c>
      <c r="F4882" t="s">
        <v>1571</v>
      </c>
      <c r="G4882" t="s">
        <v>1176</v>
      </c>
      <c r="H4882" t="s">
        <v>681</v>
      </c>
      <c r="I4882" t="s">
        <v>1203</v>
      </c>
      <c r="J4882" t="s">
        <v>1204</v>
      </c>
      <c r="K4882" t="s">
        <v>1226</v>
      </c>
      <c r="L4882" t="s">
        <v>1227</v>
      </c>
      <c r="M4882" t="s">
        <v>1228</v>
      </c>
      <c r="N4882" t="s">
        <v>919</v>
      </c>
      <c r="O4882">
        <v>105</v>
      </c>
    </row>
    <row r="4883" spans="1:15" x14ac:dyDescent="0.35">
      <c r="A4883" s="189" t="str">
        <f t="shared" si="265"/>
        <v>Apr</v>
      </c>
      <c r="B4883" s="190" t="str">
        <f t="shared" si="266"/>
        <v>2024</v>
      </c>
      <c r="C4883" s="190" t="str">
        <f t="shared" si="267"/>
        <v>Apr-2024</v>
      </c>
      <c r="D4883" s="2">
        <v>45412</v>
      </c>
      <c r="E4883" t="s">
        <v>1175</v>
      </c>
      <c r="F4883" t="s">
        <v>1571</v>
      </c>
      <c r="G4883" t="s">
        <v>1176</v>
      </c>
      <c r="H4883" t="s">
        <v>681</v>
      </c>
      <c r="I4883" t="s">
        <v>1203</v>
      </c>
      <c r="J4883" t="s">
        <v>1204</v>
      </c>
      <c r="K4883" t="s">
        <v>1226</v>
      </c>
      <c r="L4883" t="s">
        <v>1227</v>
      </c>
      <c r="M4883" t="s">
        <v>1228</v>
      </c>
      <c r="N4883" t="s">
        <v>920</v>
      </c>
      <c r="O4883">
        <v>1110</v>
      </c>
    </row>
    <row r="4884" spans="1:15" x14ac:dyDescent="0.35">
      <c r="A4884" s="189" t="str">
        <f t="shared" si="265"/>
        <v>Apr</v>
      </c>
      <c r="B4884" s="190" t="str">
        <f t="shared" si="266"/>
        <v>2024</v>
      </c>
      <c r="C4884" s="190" t="str">
        <f t="shared" si="267"/>
        <v>Apr-2024</v>
      </c>
      <c r="D4884" s="2">
        <v>45412</v>
      </c>
      <c r="E4884" t="s">
        <v>1175</v>
      </c>
      <c r="F4884" t="s">
        <v>1571</v>
      </c>
      <c r="G4884" t="s">
        <v>1176</v>
      </c>
      <c r="H4884" t="s">
        <v>681</v>
      </c>
      <c r="I4884" t="s">
        <v>1203</v>
      </c>
      <c r="J4884" t="s">
        <v>1204</v>
      </c>
      <c r="K4884" t="s">
        <v>1226</v>
      </c>
      <c r="L4884" t="s">
        <v>1227</v>
      </c>
      <c r="M4884" t="s">
        <v>1228</v>
      </c>
      <c r="N4884" t="s">
        <v>922</v>
      </c>
      <c r="O4884">
        <v>135</v>
      </c>
    </row>
    <row r="4885" spans="1:15" x14ac:dyDescent="0.35">
      <c r="A4885" s="189" t="str">
        <f t="shared" si="265"/>
        <v>Apr</v>
      </c>
      <c r="B4885" s="190" t="str">
        <f t="shared" si="266"/>
        <v>2024</v>
      </c>
      <c r="C4885" s="190" t="str">
        <f t="shared" si="267"/>
        <v>Apr-2024</v>
      </c>
      <c r="D4885" s="2">
        <v>45412</v>
      </c>
      <c r="E4885" t="s">
        <v>1175</v>
      </c>
      <c r="F4885" t="s">
        <v>1571</v>
      </c>
      <c r="G4885" t="s">
        <v>1176</v>
      </c>
      <c r="H4885" t="s">
        <v>681</v>
      </c>
      <c r="I4885" t="s">
        <v>1203</v>
      </c>
      <c r="J4885" t="s">
        <v>1204</v>
      </c>
      <c r="K4885" t="s">
        <v>1226</v>
      </c>
      <c r="L4885" t="s">
        <v>1227</v>
      </c>
      <c r="M4885" t="s">
        <v>1228</v>
      </c>
      <c r="N4885" t="s">
        <v>921</v>
      </c>
      <c r="O4885">
        <v>515</v>
      </c>
    </row>
    <row r="4886" spans="1:15" x14ac:dyDescent="0.35">
      <c r="A4886" s="189" t="str">
        <f t="shared" si="265"/>
        <v>Apr</v>
      </c>
      <c r="B4886" s="190" t="str">
        <f t="shared" si="266"/>
        <v>2024</v>
      </c>
      <c r="C4886" s="190" t="str">
        <f t="shared" si="267"/>
        <v>Apr-2024</v>
      </c>
      <c r="D4886" s="2">
        <v>45412</v>
      </c>
      <c r="E4886" t="s">
        <v>1175</v>
      </c>
      <c r="F4886" t="s">
        <v>1571</v>
      </c>
      <c r="G4886" t="s">
        <v>1176</v>
      </c>
      <c r="H4886" t="s">
        <v>681</v>
      </c>
      <c r="I4886" t="s">
        <v>1203</v>
      </c>
      <c r="J4886" t="s">
        <v>1204</v>
      </c>
      <c r="K4886" t="s">
        <v>1229</v>
      </c>
      <c r="L4886" t="s">
        <v>1230</v>
      </c>
      <c r="M4886" t="s">
        <v>1231</v>
      </c>
      <c r="N4886" t="s">
        <v>1528</v>
      </c>
      <c r="O4886">
        <v>70</v>
      </c>
    </row>
    <row r="4887" spans="1:15" x14ac:dyDescent="0.35">
      <c r="A4887" s="189" t="str">
        <f t="shared" si="265"/>
        <v>Apr</v>
      </c>
      <c r="B4887" s="190" t="str">
        <f t="shared" si="266"/>
        <v>2024</v>
      </c>
      <c r="C4887" s="190" t="str">
        <f t="shared" si="267"/>
        <v>Apr-2024</v>
      </c>
      <c r="D4887" s="2">
        <v>45412</v>
      </c>
      <c r="E4887" t="s">
        <v>1175</v>
      </c>
      <c r="F4887" t="s">
        <v>1571</v>
      </c>
      <c r="G4887" t="s">
        <v>1176</v>
      </c>
      <c r="H4887" t="s">
        <v>681</v>
      </c>
      <c r="I4887" t="s">
        <v>1203</v>
      </c>
      <c r="J4887" t="s">
        <v>1204</v>
      </c>
      <c r="K4887" t="s">
        <v>1229</v>
      </c>
      <c r="L4887" t="s">
        <v>1230</v>
      </c>
      <c r="M4887" t="s">
        <v>1231</v>
      </c>
      <c r="N4887" t="s">
        <v>1529</v>
      </c>
      <c r="O4887" t="s">
        <v>958</v>
      </c>
    </row>
    <row r="4888" spans="1:15" x14ac:dyDescent="0.35">
      <c r="A4888" s="189" t="str">
        <f t="shared" si="265"/>
        <v>Apr</v>
      </c>
      <c r="B4888" s="190" t="str">
        <f t="shared" si="266"/>
        <v>2024</v>
      </c>
      <c r="C4888" s="190" t="str">
        <f t="shared" si="267"/>
        <v>Apr-2024</v>
      </c>
      <c r="D4888" s="2">
        <v>45412</v>
      </c>
      <c r="E4888" t="s">
        <v>1175</v>
      </c>
      <c r="F4888" t="s">
        <v>1571</v>
      </c>
      <c r="G4888" t="s">
        <v>1176</v>
      </c>
      <c r="H4888" t="s">
        <v>681</v>
      </c>
      <c r="I4888" t="s">
        <v>1203</v>
      </c>
      <c r="J4888" t="s">
        <v>1204</v>
      </c>
      <c r="K4888" t="s">
        <v>1229</v>
      </c>
      <c r="L4888" t="s">
        <v>1230</v>
      </c>
      <c r="M4888" t="s">
        <v>1231</v>
      </c>
      <c r="N4888" t="s">
        <v>919</v>
      </c>
      <c r="O4888">
        <v>220</v>
      </c>
    </row>
    <row r="4889" spans="1:15" x14ac:dyDescent="0.35">
      <c r="A4889" s="189" t="str">
        <f t="shared" si="265"/>
        <v>Apr</v>
      </c>
      <c r="B4889" s="190" t="str">
        <f t="shared" si="266"/>
        <v>2024</v>
      </c>
      <c r="C4889" s="190" t="str">
        <f t="shared" si="267"/>
        <v>Apr-2024</v>
      </c>
      <c r="D4889" s="2">
        <v>45412</v>
      </c>
      <c r="E4889" t="s">
        <v>1175</v>
      </c>
      <c r="F4889" t="s">
        <v>1571</v>
      </c>
      <c r="G4889" t="s">
        <v>1176</v>
      </c>
      <c r="H4889" t="s">
        <v>681</v>
      </c>
      <c r="I4889" t="s">
        <v>1203</v>
      </c>
      <c r="J4889" t="s">
        <v>1204</v>
      </c>
      <c r="K4889" t="s">
        <v>1229</v>
      </c>
      <c r="L4889" t="s">
        <v>1230</v>
      </c>
      <c r="M4889" t="s">
        <v>1231</v>
      </c>
      <c r="N4889" t="s">
        <v>920</v>
      </c>
      <c r="O4889">
        <v>1270</v>
      </c>
    </row>
    <row r="4890" spans="1:15" x14ac:dyDescent="0.35">
      <c r="A4890" s="189" t="str">
        <f t="shared" si="265"/>
        <v>Apr</v>
      </c>
      <c r="B4890" s="190" t="str">
        <f t="shared" si="266"/>
        <v>2024</v>
      </c>
      <c r="C4890" s="190" t="str">
        <f t="shared" si="267"/>
        <v>Apr-2024</v>
      </c>
      <c r="D4890" s="2">
        <v>45412</v>
      </c>
      <c r="E4890" t="s">
        <v>1175</v>
      </c>
      <c r="F4890" t="s">
        <v>1571</v>
      </c>
      <c r="G4890" t="s">
        <v>1176</v>
      </c>
      <c r="H4890" t="s">
        <v>681</v>
      </c>
      <c r="I4890" t="s">
        <v>1203</v>
      </c>
      <c r="J4890" t="s">
        <v>1204</v>
      </c>
      <c r="K4890" t="s">
        <v>1229</v>
      </c>
      <c r="L4890" t="s">
        <v>1230</v>
      </c>
      <c r="M4890" t="s">
        <v>1231</v>
      </c>
      <c r="N4890" t="s">
        <v>922</v>
      </c>
      <c r="O4890">
        <v>635</v>
      </c>
    </row>
    <row r="4891" spans="1:15" x14ac:dyDescent="0.35">
      <c r="A4891" s="189" t="str">
        <f t="shared" si="265"/>
        <v>Apr</v>
      </c>
      <c r="B4891" s="190" t="str">
        <f t="shared" si="266"/>
        <v>2024</v>
      </c>
      <c r="C4891" s="190" t="str">
        <f t="shared" si="267"/>
        <v>Apr-2024</v>
      </c>
      <c r="D4891" s="2">
        <v>45412</v>
      </c>
      <c r="E4891" t="s">
        <v>1175</v>
      </c>
      <c r="F4891" t="s">
        <v>1571</v>
      </c>
      <c r="G4891" t="s">
        <v>1176</v>
      </c>
      <c r="H4891" t="s">
        <v>681</v>
      </c>
      <c r="I4891" t="s">
        <v>1203</v>
      </c>
      <c r="J4891" t="s">
        <v>1204</v>
      </c>
      <c r="K4891" t="s">
        <v>1229</v>
      </c>
      <c r="L4891" t="s">
        <v>1230</v>
      </c>
      <c r="M4891" t="s">
        <v>1231</v>
      </c>
      <c r="N4891" t="s">
        <v>921</v>
      </c>
      <c r="O4891">
        <v>805</v>
      </c>
    </row>
    <row r="4892" spans="1:15" x14ac:dyDescent="0.35">
      <c r="A4892" s="189" t="str">
        <f t="shared" si="265"/>
        <v>Apr</v>
      </c>
      <c r="B4892" s="190" t="str">
        <f t="shared" si="266"/>
        <v>2024</v>
      </c>
      <c r="C4892" s="190" t="str">
        <f t="shared" si="267"/>
        <v>Apr-2024</v>
      </c>
      <c r="D4892" s="2">
        <v>45412</v>
      </c>
      <c r="E4892" t="s">
        <v>1175</v>
      </c>
      <c r="F4892" t="s">
        <v>1571</v>
      </c>
      <c r="G4892" t="s">
        <v>1176</v>
      </c>
      <c r="H4892" t="s">
        <v>681</v>
      </c>
      <c r="I4892" t="s">
        <v>1203</v>
      </c>
      <c r="J4892" t="s">
        <v>1204</v>
      </c>
      <c r="K4892" t="s">
        <v>1232</v>
      </c>
      <c r="L4892" t="s">
        <v>1233</v>
      </c>
      <c r="M4892" t="s">
        <v>1234</v>
      </c>
      <c r="N4892" t="s">
        <v>1528</v>
      </c>
      <c r="O4892">
        <v>130</v>
      </c>
    </row>
    <row r="4893" spans="1:15" x14ac:dyDescent="0.35">
      <c r="A4893" s="189" t="str">
        <f t="shared" si="265"/>
        <v>Apr</v>
      </c>
      <c r="B4893" s="190" t="str">
        <f t="shared" si="266"/>
        <v>2024</v>
      </c>
      <c r="C4893" s="190" t="str">
        <f t="shared" si="267"/>
        <v>Apr-2024</v>
      </c>
      <c r="D4893" s="2">
        <v>45412</v>
      </c>
      <c r="E4893" t="s">
        <v>1175</v>
      </c>
      <c r="F4893" t="s">
        <v>1571</v>
      </c>
      <c r="G4893" t="s">
        <v>1176</v>
      </c>
      <c r="H4893" t="s">
        <v>681</v>
      </c>
      <c r="I4893" t="s">
        <v>1203</v>
      </c>
      <c r="J4893" t="s">
        <v>1204</v>
      </c>
      <c r="K4893" t="s">
        <v>1232</v>
      </c>
      <c r="L4893" t="s">
        <v>1233</v>
      </c>
      <c r="M4893" t="s">
        <v>1234</v>
      </c>
      <c r="N4893" t="s">
        <v>1529</v>
      </c>
      <c r="O4893" t="s">
        <v>958</v>
      </c>
    </row>
    <row r="4894" spans="1:15" x14ac:dyDescent="0.35">
      <c r="A4894" s="189" t="str">
        <f t="shared" si="265"/>
        <v>Apr</v>
      </c>
      <c r="B4894" s="190" t="str">
        <f t="shared" si="266"/>
        <v>2024</v>
      </c>
      <c r="C4894" s="190" t="str">
        <f t="shared" si="267"/>
        <v>Apr-2024</v>
      </c>
      <c r="D4894" s="2">
        <v>45412</v>
      </c>
      <c r="E4894" t="s">
        <v>1175</v>
      </c>
      <c r="F4894" t="s">
        <v>1571</v>
      </c>
      <c r="G4894" t="s">
        <v>1176</v>
      </c>
      <c r="H4894" t="s">
        <v>681</v>
      </c>
      <c r="I4894" t="s">
        <v>1203</v>
      </c>
      <c r="J4894" t="s">
        <v>1204</v>
      </c>
      <c r="K4894" t="s">
        <v>1232</v>
      </c>
      <c r="L4894" t="s">
        <v>1233</v>
      </c>
      <c r="M4894" t="s">
        <v>1234</v>
      </c>
      <c r="N4894" t="s">
        <v>919</v>
      </c>
      <c r="O4894">
        <v>190</v>
      </c>
    </row>
    <row r="4895" spans="1:15" x14ac:dyDescent="0.35">
      <c r="A4895" s="189" t="str">
        <f t="shared" si="265"/>
        <v>Apr</v>
      </c>
      <c r="B4895" s="190" t="str">
        <f t="shared" si="266"/>
        <v>2024</v>
      </c>
      <c r="C4895" s="190" t="str">
        <f t="shared" si="267"/>
        <v>Apr-2024</v>
      </c>
      <c r="D4895" s="2">
        <v>45412</v>
      </c>
      <c r="E4895" t="s">
        <v>1175</v>
      </c>
      <c r="F4895" t="s">
        <v>1571</v>
      </c>
      <c r="G4895" t="s">
        <v>1176</v>
      </c>
      <c r="H4895" t="s">
        <v>681</v>
      </c>
      <c r="I4895" t="s">
        <v>1203</v>
      </c>
      <c r="J4895" t="s">
        <v>1204</v>
      </c>
      <c r="K4895" t="s">
        <v>1232</v>
      </c>
      <c r="L4895" t="s">
        <v>1233</v>
      </c>
      <c r="M4895" t="s">
        <v>1234</v>
      </c>
      <c r="N4895" t="s">
        <v>920</v>
      </c>
      <c r="O4895">
        <v>1485</v>
      </c>
    </row>
    <row r="4896" spans="1:15" x14ac:dyDescent="0.35">
      <c r="A4896" s="189" t="str">
        <f t="shared" si="265"/>
        <v>Apr</v>
      </c>
      <c r="B4896" s="190" t="str">
        <f t="shared" si="266"/>
        <v>2024</v>
      </c>
      <c r="C4896" s="190" t="str">
        <f t="shared" si="267"/>
        <v>Apr-2024</v>
      </c>
      <c r="D4896" s="2">
        <v>45412</v>
      </c>
      <c r="E4896" t="s">
        <v>1175</v>
      </c>
      <c r="F4896" t="s">
        <v>1571</v>
      </c>
      <c r="G4896" t="s">
        <v>1176</v>
      </c>
      <c r="H4896" t="s">
        <v>681</v>
      </c>
      <c r="I4896" t="s">
        <v>1203</v>
      </c>
      <c r="J4896" t="s">
        <v>1204</v>
      </c>
      <c r="K4896" t="s">
        <v>1232</v>
      </c>
      <c r="L4896" t="s">
        <v>1233</v>
      </c>
      <c r="M4896" t="s">
        <v>1234</v>
      </c>
      <c r="N4896" t="s">
        <v>922</v>
      </c>
      <c r="O4896">
        <v>535</v>
      </c>
    </row>
    <row r="4897" spans="1:15" x14ac:dyDescent="0.35">
      <c r="A4897" s="189" t="str">
        <f t="shared" si="265"/>
        <v>Apr</v>
      </c>
      <c r="B4897" s="190" t="str">
        <f t="shared" si="266"/>
        <v>2024</v>
      </c>
      <c r="C4897" s="190" t="str">
        <f t="shared" si="267"/>
        <v>Apr-2024</v>
      </c>
      <c r="D4897" s="2">
        <v>45412</v>
      </c>
      <c r="E4897" t="s">
        <v>1175</v>
      </c>
      <c r="F4897" t="s">
        <v>1571</v>
      </c>
      <c r="G4897" t="s">
        <v>1176</v>
      </c>
      <c r="H4897" t="s">
        <v>681</v>
      </c>
      <c r="I4897" t="s">
        <v>1203</v>
      </c>
      <c r="J4897" t="s">
        <v>1204</v>
      </c>
      <c r="K4897" t="s">
        <v>1232</v>
      </c>
      <c r="L4897" t="s">
        <v>1233</v>
      </c>
      <c r="M4897" t="s">
        <v>1234</v>
      </c>
      <c r="N4897" t="s">
        <v>921</v>
      </c>
      <c r="O4897">
        <v>530</v>
      </c>
    </row>
    <row r="4898" spans="1:15" x14ac:dyDescent="0.35">
      <c r="A4898" s="189" t="str">
        <f t="shared" si="265"/>
        <v>Apr</v>
      </c>
      <c r="B4898" s="190" t="str">
        <f t="shared" si="266"/>
        <v>2024</v>
      </c>
      <c r="C4898" s="190" t="str">
        <f t="shared" si="267"/>
        <v>Apr-2024</v>
      </c>
      <c r="D4898" s="2">
        <v>45412</v>
      </c>
      <c r="E4898" t="s">
        <v>1175</v>
      </c>
      <c r="F4898" t="s">
        <v>1571</v>
      </c>
      <c r="G4898" t="s">
        <v>1176</v>
      </c>
      <c r="H4898" t="s">
        <v>698</v>
      </c>
      <c r="I4898" t="s">
        <v>1235</v>
      </c>
      <c r="J4898" t="s">
        <v>1236</v>
      </c>
      <c r="K4898" t="s">
        <v>1237</v>
      </c>
      <c r="L4898" t="s">
        <v>1238</v>
      </c>
      <c r="M4898" t="s">
        <v>1239</v>
      </c>
      <c r="N4898" t="s">
        <v>1528</v>
      </c>
      <c r="O4898">
        <v>15</v>
      </c>
    </row>
    <row r="4899" spans="1:15" x14ac:dyDescent="0.35">
      <c r="A4899" s="189" t="str">
        <f t="shared" si="265"/>
        <v>Apr</v>
      </c>
      <c r="B4899" s="190" t="str">
        <f t="shared" si="266"/>
        <v>2024</v>
      </c>
      <c r="C4899" s="190" t="str">
        <f t="shared" si="267"/>
        <v>Apr-2024</v>
      </c>
      <c r="D4899" s="2">
        <v>45412</v>
      </c>
      <c r="E4899" t="s">
        <v>1175</v>
      </c>
      <c r="F4899" t="s">
        <v>1571</v>
      </c>
      <c r="G4899" t="s">
        <v>1176</v>
      </c>
      <c r="H4899" t="s">
        <v>698</v>
      </c>
      <c r="I4899" t="s">
        <v>1235</v>
      </c>
      <c r="J4899" t="s">
        <v>1236</v>
      </c>
      <c r="K4899" t="s">
        <v>1237</v>
      </c>
      <c r="L4899" t="s">
        <v>1238</v>
      </c>
      <c r="M4899" t="s">
        <v>1239</v>
      </c>
      <c r="N4899" t="s">
        <v>1529</v>
      </c>
      <c r="O4899" t="s">
        <v>958</v>
      </c>
    </row>
    <row r="4900" spans="1:15" x14ac:dyDescent="0.35">
      <c r="A4900" s="189" t="str">
        <f t="shared" si="265"/>
        <v>Apr</v>
      </c>
      <c r="B4900" s="190" t="str">
        <f t="shared" si="266"/>
        <v>2024</v>
      </c>
      <c r="C4900" s="190" t="str">
        <f t="shared" si="267"/>
        <v>Apr-2024</v>
      </c>
      <c r="D4900" s="2">
        <v>45412</v>
      </c>
      <c r="E4900" t="s">
        <v>1175</v>
      </c>
      <c r="F4900" t="s">
        <v>1571</v>
      </c>
      <c r="G4900" t="s">
        <v>1176</v>
      </c>
      <c r="H4900" t="s">
        <v>698</v>
      </c>
      <c r="I4900" t="s">
        <v>1235</v>
      </c>
      <c r="J4900" t="s">
        <v>1236</v>
      </c>
      <c r="K4900" t="s">
        <v>1237</v>
      </c>
      <c r="L4900" t="s">
        <v>1238</v>
      </c>
      <c r="M4900" t="s">
        <v>1239</v>
      </c>
      <c r="N4900" t="s">
        <v>919</v>
      </c>
      <c r="O4900">
        <v>30</v>
      </c>
    </row>
    <row r="4901" spans="1:15" x14ac:dyDescent="0.35">
      <c r="A4901" s="189" t="str">
        <f t="shared" si="265"/>
        <v>Apr</v>
      </c>
      <c r="B4901" s="190" t="str">
        <f t="shared" si="266"/>
        <v>2024</v>
      </c>
      <c r="C4901" s="190" t="str">
        <f t="shared" si="267"/>
        <v>Apr-2024</v>
      </c>
      <c r="D4901" s="2">
        <v>45412</v>
      </c>
      <c r="E4901" t="s">
        <v>1175</v>
      </c>
      <c r="F4901" t="s">
        <v>1571</v>
      </c>
      <c r="G4901" t="s">
        <v>1176</v>
      </c>
      <c r="H4901" t="s">
        <v>698</v>
      </c>
      <c r="I4901" t="s">
        <v>1235</v>
      </c>
      <c r="J4901" t="s">
        <v>1236</v>
      </c>
      <c r="K4901" t="s">
        <v>1237</v>
      </c>
      <c r="L4901" t="s">
        <v>1238</v>
      </c>
      <c r="M4901" t="s">
        <v>1239</v>
      </c>
      <c r="N4901" t="s">
        <v>920</v>
      </c>
      <c r="O4901">
        <v>670</v>
      </c>
    </row>
    <row r="4902" spans="1:15" x14ac:dyDescent="0.35">
      <c r="A4902" s="189" t="str">
        <f t="shared" si="265"/>
        <v>Apr</v>
      </c>
      <c r="B4902" s="190" t="str">
        <f t="shared" si="266"/>
        <v>2024</v>
      </c>
      <c r="C4902" s="190" t="str">
        <f t="shared" si="267"/>
        <v>Apr-2024</v>
      </c>
      <c r="D4902" s="2">
        <v>45412</v>
      </c>
      <c r="E4902" t="s">
        <v>1175</v>
      </c>
      <c r="F4902" t="s">
        <v>1571</v>
      </c>
      <c r="G4902" t="s">
        <v>1176</v>
      </c>
      <c r="H4902" t="s">
        <v>698</v>
      </c>
      <c r="I4902" t="s">
        <v>1235</v>
      </c>
      <c r="J4902" t="s">
        <v>1236</v>
      </c>
      <c r="K4902" t="s">
        <v>1237</v>
      </c>
      <c r="L4902" t="s">
        <v>1238</v>
      </c>
      <c r="M4902" t="s">
        <v>1239</v>
      </c>
      <c r="N4902" t="s">
        <v>922</v>
      </c>
      <c r="O4902">
        <v>45</v>
      </c>
    </row>
    <row r="4903" spans="1:15" x14ac:dyDescent="0.35">
      <c r="A4903" s="189" t="str">
        <f t="shared" si="265"/>
        <v>Apr</v>
      </c>
      <c r="B4903" s="190" t="str">
        <f t="shared" si="266"/>
        <v>2024</v>
      </c>
      <c r="C4903" s="190" t="str">
        <f t="shared" si="267"/>
        <v>Apr-2024</v>
      </c>
      <c r="D4903" s="2">
        <v>45412</v>
      </c>
      <c r="E4903" t="s">
        <v>1175</v>
      </c>
      <c r="F4903" t="s">
        <v>1571</v>
      </c>
      <c r="G4903" t="s">
        <v>1176</v>
      </c>
      <c r="H4903" t="s">
        <v>698</v>
      </c>
      <c r="I4903" t="s">
        <v>1235</v>
      </c>
      <c r="J4903" t="s">
        <v>1236</v>
      </c>
      <c r="K4903" t="s">
        <v>1237</v>
      </c>
      <c r="L4903" t="s">
        <v>1238</v>
      </c>
      <c r="M4903" t="s">
        <v>1239</v>
      </c>
      <c r="N4903" t="s">
        <v>921</v>
      </c>
      <c r="O4903">
        <v>250</v>
      </c>
    </row>
    <row r="4904" spans="1:15" x14ac:dyDescent="0.35">
      <c r="A4904" s="189" t="str">
        <f t="shared" si="265"/>
        <v>Apr</v>
      </c>
      <c r="B4904" s="190" t="str">
        <f t="shared" si="266"/>
        <v>2024</v>
      </c>
      <c r="C4904" s="190" t="str">
        <f t="shared" si="267"/>
        <v>Apr-2024</v>
      </c>
      <c r="D4904" s="2">
        <v>45412</v>
      </c>
      <c r="E4904" t="s">
        <v>1175</v>
      </c>
      <c r="F4904" t="s">
        <v>1571</v>
      </c>
      <c r="G4904" t="s">
        <v>1176</v>
      </c>
      <c r="H4904" t="s">
        <v>698</v>
      </c>
      <c r="I4904" t="s">
        <v>1235</v>
      </c>
      <c r="J4904" t="s">
        <v>1236</v>
      </c>
      <c r="K4904" t="s">
        <v>1240</v>
      </c>
      <c r="L4904" t="s">
        <v>1241</v>
      </c>
      <c r="M4904" t="s">
        <v>1242</v>
      </c>
      <c r="N4904" t="s">
        <v>1528</v>
      </c>
      <c r="O4904">
        <v>15</v>
      </c>
    </row>
    <row r="4905" spans="1:15" x14ac:dyDescent="0.35">
      <c r="A4905" s="189" t="str">
        <f t="shared" si="265"/>
        <v>Apr</v>
      </c>
      <c r="B4905" s="190" t="str">
        <f t="shared" si="266"/>
        <v>2024</v>
      </c>
      <c r="C4905" s="190" t="str">
        <f t="shared" si="267"/>
        <v>Apr-2024</v>
      </c>
      <c r="D4905" s="2">
        <v>45412</v>
      </c>
      <c r="E4905" t="s">
        <v>1175</v>
      </c>
      <c r="F4905" t="s">
        <v>1571</v>
      </c>
      <c r="G4905" t="s">
        <v>1176</v>
      </c>
      <c r="H4905" t="s">
        <v>698</v>
      </c>
      <c r="I4905" t="s">
        <v>1235</v>
      </c>
      <c r="J4905" t="s">
        <v>1236</v>
      </c>
      <c r="K4905" t="s">
        <v>1240</v>
      </c>
      <c r="L4905" t="s">
        <v>1241</v>
      </c>
      <c r="M4905" t="s">
        <v>1242</v>
      </c>
      <c r="N4905" t="s">
        <v>1529</v>
      </c>
      <c r="O4905" t="s">
        <v>958</v>
      </c>
    </row>
    <row r="4906" spans="1:15" x14ac:dyDescent="0.35">
      <c r="A4906" s="189" t="str">
        <f t="shared" si="265"/>
        <v>Apr</v>
      </c>
      <c r="B4906" s="190" t="str">
        <f t="shared" si="266"/>
        <v>2024</v>
      </c>
      <c r="C4906" s="190" t="str">
        <f t="shared" si="267"/>
        <v>Apr-2024</v>
      </c>
      <c r="D4906" s="2">
        <v>45412</v>
      </c>
      <c r="E4906" t="s">
        <v>1175</v>
      </c>
      <c r="F4906" t="s">
        <v>1571</v>
      </c>
      <c r="G4906" t="s">
        <v>1176</v>
      </c>
      <c r="H4906" t="s">
        <v>698</v>
      </c>
      <c r="I4906" t="s">
        <v>1235</v>
      </c>
      <c r="J4906" t="s">
        <v>1236</v>
      </c>
      <c r="K4906" t="s">
        <v>1240</v>
      </c>
      <c r="L4906" t="s">
        <v>1241</v>
      </c>
      <c r="M4906" t="s">
        <v>1242</v>
      </c>
      <c r="N4906" t="s">
        <v>919</v>
      </c>
      <c r="O4906">
        <v>130</v>
      </c>
    </row>
    <row r="4907" spans="1:15" x14ac:dyDescent="0.35">
      <c r="A4907" s="189" t="str">
        <f t="shared" si="265"/>
        <v>Apr</v>
      </c>
      <c r="B4907" s="190" t="str">
        <f t="shared" si="266"/>
        <v>2024</v>
      </c>
      <c r="C4907" s="190" t="str">
        <f t="shared" si="267"/>
        <v>Apr-2024</v>
      </c>
      <c r="D4907" s="2">
        <v>45412</v>
      </c>
      <c r="E4907" t="s">
        <v>1175</v>
      </c>
      <c r="F4907" t="s">
        <v>1571</v>
      </c>
      <c r="G4907" t="s">
        <v>1176</v>
      </c>
      <c r="H4907" t="s">
        <v>698</v>
      </c>
      <c r="I4907" t="s">
        <v>1235</v>
      </c>
      <c r="J4907" t="s">
        <v>1236</v>
      </c>
      <c r="K4907" t="s">
        <v>1240</v>
      </c>
      <c r="L4907" t="s">
        <v>1241</v>
      </c>
      <c r="M4907" t="s">
        <v>1242</v>
      </c>
      <c r="N4907" t="s">
        <v>920</v>
      </c>
      <c r="O4907">
        <v>635</v>
      </c>
    </row>
    <row r="4908" spans="1:15" x14ac:dyDescent="0.35">
      <c r="A4908" s="189" t="str">
        <f t="shared" si="265"/>
        <v>Apr</v>
      </c>
      <c r="B4908" s="190" t="str">
        <f t="shared" si="266"/>
        <v>2024</v>
      </c>
      <c r="C4908" s="190" t="str">
        <f t="shared" si="267"/>
        <v>Apr-2024</v>
      </c>
      <c r="D4908" s="2">
        <v>45412</v>
      </c>
      <c r="E4908" t="s">
        <v>1175</v>
      </c>
      <c r="F4908" t="s">
        <v>1571</v>
      </c>
      <c r="G4908" t="s">
        <v>1176</v>
      </c>
      <c r="H4908" t="s">
        <v>698</v>
      </c>
      <c r="I4908" t="s">
        <v>1235</v>
      </c>
      <c r="J4908" t="s">
        <v>1236</v>
      </c>
      <c r="K4908" t="s">
        <v>1240</v>
      </c>
      <c r="L4908" t="s">
        <v>1241</v>
      </c>
      <c r="M4908" t="s">
        <v>1242</v>
      </c>
      <c r="N4908" t="s">
        <v>922</v>
      </c>
      <c r="O4908">
        <v>80</v>
      </c>
    </row>
    <row r="4909" spans="1:15" x14ac:dyDescent="0.35">
      <c r="A4909" s="189" t="str">
        <f t="shared" si="265"/>
        <v>Apr</v>
      </c>
      <c r="B4909" s="190" t="str">
        <f t="shared" si="266"/>
        <v>2024</v>
      </c>
      <c r="C4909" s="190" t="str">
        <f t="shared" si="267"/>
        <v>Apr-2024</v>
      </c>
      <c r="D4909" s="2">
        <v>45412</v>
      </c>
      <c r="E4909" t="s">
        <v>1175</v>
      </c>
      <c r="F4909" t="s">
        <v>1571</v>
      </c>
      <c r="G4909" t="s">
        <v>1176</v>
      </c>
      <c r="H4909" t="s">
        <v>698</v>
      </c>
      <c r="I4909" t="s">
        <v>1235</v>
      </c>
      <c r="J4909" t="s">
        <v>1236</v>
      </c>
      <c r="K4909" t="s">
        <v>1240</v>
      </c>
      <c r="L4909" t="s">
        <v>1241</v>
      </c>
      <c r="M4909" t="s">
        <v>1242</v>
      </c>
      <c r="N4909" t="s">
        <v>921</v>
      </c>
      <c r="O4909">
        <v>200</v>
      </c>
    </row>
    <row r="4910" spans="1:15" x14ac:dyDescent="0.35">
      <c r="A4910" s="189" t="str">
        <f t="shared" si="265"/>
        <v>Apr</v>
      </c>
      <c r="B4910" s="190" t="str">
        <f t="shared" si="266"/>
        <v>2024</v>
      </c>
      <c r="C4910" s="190" t="str">
        <f t="shared" si="267"/>
        <v>Apr-2024</v>
      </c>
      <c r="D4910" s="2">
        <v>45412</v>
      </c>
      <c r="E4910" t="s">
        <v>1175</v>
      </c>
      <c r="F4910" t="s">
        <v>1571</v>
      </c>
      <c r="G4910" t="s">
        <v>1176</v>
      </c>
      <c r="H4910" t="s">
        <v>698</v>
      </c>
      <c r="I4910" t="s">
        <v>1235</v>
      </c>
      <c r="J4910" t="s">
        <v>1236</v>
      </c>
      <c r="K4910" t="s">
        <v>1243</v>
      </c>
      <c r="L4910" t="s">
        <v>1244</v>
      </c>
      <c r="M4910" t="s">
        <v>1245</v>
      </c>
      <c r="N4910" t="s">
        <v>1528</v>
      </c>
      <c r="O4910" t="s">
        <v>958</v>
      </c>
    </row>
    <row r="4911" spans="1:15" x14ac:dyDescent="0.35">
      <c r="A4911" s="189" t="str">
        <f t="shared" si="265"/>
        <v>Apr</v>
      </c>
      <c r="B4911" s="190" t="str">
        <f t="shared" si="266"/>
        <v>2024</v>
      </c>
      <c r="C4911" s="190" t="str">
        <f t="shared" si="267"/>
        <v>Apr-2024</v>
      </c>
      <c r="D4911" s="2">
        <v>45412</v>
      </c>
      <c r="E4911" t="s">
        <v>1175</v>
      </c>
      <c r="F4911" t="s">
        <v>1571</v>
      </c>
      <c r="G4911" t="s">
        <v>1176</v>
      </c>
      <c r="H4911" t="s">
        <v>698</v>
      </c>
      <c r="I4911" t="s">
        <v>1235</v>
      </c>
      <c r="J4911" t="s">
        <v>1236</v>
      </c>
      <c r="K4911" t="s">
        <v>1243</v>
      </c>
      <c r="L4911" t="s">
        <v>1244</v>
      </c>
      <c r="M4911" t="s">
        <v>1245</v>
      </c>
      <c r="N4911" t="s">
        <v>1529</v>
      </c>
      <c r="O4911" t="s">
        <v>958</v>
      </c>
    </row>
    <row r="4912" spans="1:15" x14ac:dyDescent="0.35">
      <c r="A4912" s="189" t="str">
        <f t="shared" si="265"/>
        <v>Apr</v>
      </c>
      <c r="B4912" s="190" t="str">
        <f t="shared" si="266"/>
        <v>2024</v>
      </c>
      <c r="C4912" s="190" t="str">
        <f t="shared" si="267"/>
        <v>Apr-2024</v>
      </c>
      <c r="D4912" s="2">
        <v>45412</v>
      </c>
      <c r="E4912" t="s">
        <v>1175</v>
      </c>
      <c r="F4912" t="s">
        <v>1571</v>
      </c>
      <c r="G4912" t="s">
        <v>1176</v>
      </c>
      <c r="H4912" t="s">
        <v>698</v>
      </c>
      <c r="I4912" t="s">
        <v>1235</v>
      </c>
      <c r="J4912" t="s">
        <v>1236</v>
      </c>
      <c r="K4912" t="s">
        <v>1243</v>
      </c>
      <c r="L4912" t="s">
        <v>1244</v>
      </c>
      <c r="M4912" t="s">
        <v>1245</v>
      </c>
      <c r="N4912" t="s">
        <v>919</v>
      </c>
      <c r="O4912">
        <v>95</v>
      </c>
    </row>
    <row r="4913" spans="1:15" x14ac:dyDescent="0.35">
      <c r="A4913" s="189" t="str">
        <f t="shared" si="265"/>
        <v>Apr</v>
      </c>
      <c r="B4913" s="190" t="str">
        <f t="shared" si="266"/>
        <v>2024</v>
      </c>
      <c r="C4913" s="190" t="str">
        <f t="shared" si="267"/>
        <v>Apr-2024</v>
      </c>
      <c r="D4913" s="2">
        <v>45412</v>
      </c>
      <c r="E4913" t="s">
        <v>1175</v>
      </c>
      <c r="F4913" t="s">
        <v>1571</v>
      </c>
      <c r="G4913" t="s">
        <v>1176</v>
      </c>
      <c r="H4913" t="s">
        <v>698</v>
      </c>
      <c r="I4913" t="s">
        <v>1235</v>
      </c>
      <c r="J4913" t="s">
        <v>1236</v>
      </c>
      <c r="K4913" t="s">
        <v>1243</v>
      </c>
      <c r="L4913" t="s">
        <v>1244</v>
      </c>
      <c r="M4913" t="s">
        <v>1245</v>
      </c>
      <c r="N4913" t="s">
        <v>920</v>
      </c>
      <c r="O4913">
        <v>745</v>
      </c>
    </row>
    <row r="4914" spans="1:15" x14ac:dyDescent="0.35">
      <c r="A4914" s="189" t="str">
        <f t="shared" si="265"/>
        <v>Apr</v>
      </c>
      <c r="B4914" s="190" t="str">
        <f t="shared" si="266"/>
        <v>2024</v>
      </c>
      <c r="C4914" s="190" t="str">
        <f t="shared" si="267"/>
        <v>Apr-2024</v>
      </c>
      <c r="D4914" s="2">
        <v>45412</v>
      </c>
      <c r="E4914" t="s">
        <v>1175</v>
      </c>
      <c r="F4914" t="s">
        <v>1571</v>
      </c>
      <c r="G4914" t="s">
        <v>1176</v>
      </c>
      <c r="H4914" t="s">
        <v>698</v>
      </c>
      <c r="I4914" t="s">
        <v>1235</v>
      </c>
      <c r="J4914" t="s">
        <v>1236</v>
      </c>
      <c r="K4914" t="s">
        <v>1243</v>
      </c>
      <c r="L4914" t="s">
        <v>1244</v>
      </c>
      <c r="M4914" t="s">
        <v>1245</v>
      </c>
      <c r="N4914" t="s">
        <v>922</v>
      </c>
      <c r="O4914">
        <v>80</v>
      </c>
    </row>
    <row r="4915" spans="1:15" x14ac:dyDescent="0.35">
      <c r="A4915" s="189" t="str">
        <f t="shared" si="265"/>
        <v>Apr</v>
      </c>
      <c r="B4915" s="190" t="str">
        <f t="shared" si="266"/>
        <v>2024</v>
      </c>
      <c r="C4915" s="190" t="str">
        <f t="shared" si="267"/>
        <v>Apr-2024</v>
      </c>
      <c r="D4915" s="2">
        <v>45412</v>
      </c>
      <c r="E4915" t="s">
        <v>1175</v>
      </c>
      <c r="F4915" t="s">
        <v>1571</v>
      </c>
      <c r="G4915" t="s">
        <v>1176</v>
      </c>
      <c r="H4915" t="s">
        <v>698</v>
      </c>
      <c r="I4915" t="s">
        <v>1235</v>
      </c>
      <c r="J4915" t="s">
        <v>1236</v>
      </c>
      <c r="K4915" t="s">
        <v>1243</v>
      </c>
      <c r="L4915" t="s">
        <v>1244</v>
      </c>
      <c r="M4915" t="s">
        <v>1245</v>
      </c>
      <c r="N4915" t="s">
        <v>921</v>
      </c>
      <c r="O4915">
        <v>295</v>
      </c>
    </row>
    <row r="4916" spans="1:15" x14ac:dyDescent="0.35">
      <c r="A4916" s="189" t="str">
        <f t="shared" si="265"/>
        <v>Apr</v>
      </c>
      <c r="B4916" s="190" t="str">
        <f t="shared" si="266"/>
        <v>2024</v>
      </c>
      <c r="C4916" s="190" t="str">
        <f t="shared" si="267"/>
        <v>Apr-2024</v>
      </c>
      <c r="D4916" s="2">
        <v>45412</v>
      </c>
      <c r="E4916" t="s">
        <v>1175</v>
      </c>
      <c r="F4916" t="s">
        <v>1571</v>
      </c>
      <c r="G4916" t="s">
        <v>1176</v>
      </c>
      <c r="H4916" t="s">
        <v>698</v>
      </c>
      <c r="I4916" t="s">
        <v>1235</v>
      </c>
      <c r="J4916" t="s">
        <v>1236</v>
      </c>
      <c r="K4916" t="s">
        <v>1246</v>
      </c>
      <c r="L4916" t="s">
        <v>1247</v>
      </c>
      <c r="M4916" t="s">
        <v>1248</v>
      </c>
      <c r="N4916" t="s">
        <v>1528</v>
      </c>
      <c r="O4916">
        <v>5</v>
      </c>
    </row>
    <row r="4917" spans="1:15" x14ac:dyDescent="0.35">
      <c r="A4917" s="189" t="str">
        <f t="shared" si="265"/>
        <v>Apr</v>
      </c>
      <c r="B4917" s="190" t="str">
        <f t="shared" si="266"/>
        <v>2024</v>
      </c>
      <c r="C4917" s="190" t="str">
        <f t="shared" si="267"/>
        <v>Apr-2024</v>
      </c>
      <c r="D4917" s="2">
        <v>45412</v>
      </c>
      <c r="E4917" t="s">
        <v>1175</v>
      </c>
      <c r="F4917" t="s">
        <v>1571</v>
      </c>
      <c r="G4917" t="s">
        <v>1176</v>
      </c>
      <c r="H4917" t="s">
        <v>698</v>
      </c>
      <c r="I4917" t="s">
        <v>1235</v>
      </c>
      <c r="J4917" t="s">
        <v>1236</v>
      </c>
      <c r="K4917" t="s">
        <v>1246</v>
      </c>
      <c r="L4917" t="s">
        <v>1247</v>
      </c>
      <c r="M4917" t="s">
        <v>1248</v>
      </c>
      <c r="N4917" t="s">
        <v>1529</v>
      </c>
      <c r="O4917" t="s">
        <v>958</v>
      </c>
    </row>
    <row r="4918" spans="1:15" x14ac:dyDescent="0.35">
      <c r="A4918" s="189" t="str">
        <f t="shared" si="265"/>
        <v>Apr</v>
      </c>
      <c r="B4918" s="190" t="str">
        <f t="shared" si="266"/>
        <v>2024</v>
      </c>
      <c r="C4918" s="190" t="str">
        <f t="shared" si="267"/>
        <v>Apr-2024</v>
      </c>
      <c r="D4918" s="2">
        <v>45412</v>
      </c>
      <c r="E4918" t="s">
        <v>1175</v>
      </c>
      <c r="F4918" t="s">
        <v>1571</v>
      </c>
      <c r="G4918" t="s">
        <v>1176</v>
      </c>
      <c r="H4918" t="s">
        <v>698</v>
      </c>
      <c r="I4918" t="s">
        <v>1235</v>
      </c>
      <c r="J4918" t="s">
        <v>1236</v>
      </c>
      <c r="K4918" t="s">
        <v>1246</v>
      </c>
      <c r="L4918" t="s">
        <v>1247</v>
      </c>
      <c r="M4918" t="s">
        <v>1248</v>
      </c>
      <c r="N4918" t="s">
        <v>919</v>
      </c>
      <c r="O4918">
        <v>335</v>
      </c>
    </row>
    <row r="4919" spans="1:15" x14ac:dyDescent="0.35">
      <c r="A4919" s="189" t="str">
        <f t="shared" si="265"/>
        <v>Apr</v>
      </c>
      <c r="B4919" s="190" t="str">
        <f t="shared" si="266"/>
        <v>2024</v>
      </c>
      <c r="C4919" s="190" t="str">
        <f t="shared" si="267"/>
        <v>Apr-2024</v>
      </c>
      <c r="D4919" s="2">
        <v>45412</v>
      </c>
      <c r="E4919" t="s">
        <v>1175</v>
      </c>
      <c r="F4919" t="s">
        <v>1571</v>
      </c>
      <c r="G4919" t="s">
        <v>1176</v>
      </c>
      <c r="H4919" t="s">
        <v>698</v>
      </c>
      <c r="I4919" t="s">
        <v>1235</v>
      </c>
      <c r="J4919" t="s">
        <v>1236</v>
      </c>
      <c r="K4919" t="s">
        <v>1246</v>
      </c>
      <c r="L4919" t="s">
        <v>1247</v>
      </c>
      <c r="M4919" t="s">
        <v>1248</v>
      </c>
      <c r="N4919" t="s">
        <v>920</v>
      </c>
      <c r="O4919">
        <v>860</v>
      </c>
    </row>
    <row r="4920" spans="1:15" x14ac:dyDescent="0.35">
      <c r="A4920" s="189" t="str">
        <f t="shared" si="265"/>
        <v>Apr</v>
      </c>
      <c r="B4920" s="190" t="str">
        <f t="shared" si="266"/>
        <v>2024</v>
      </c>
      <c r="C4920" s="190" t="str">
        <f t="shared" si="267"/>
        <v>Apr-2024</v>
      </c>
      <c r="D4920" s="2">
        <v>45412</v>
      </c>
      <c r="E4920" t="s">
        <v>1175</v>
      </c>
      <c r="F4920" t="s">
        <v>1571</v>
      </c>
      <c r="G4920" t="s">
        <v>1176</v>
      </c>
      <c r="H4920" t="s">
        <v>698</v>
      </c>
      <c r="I4920" t="s">
        <v>1235</v>
      </c>
      <c r="J4920" t="s">
        <v>1236</v>
      </c>
      <c r="K4920" t="s">
        <v>1246</v>
      </c>
      <c r="L4920" t="s">
        <v>1247</v>
      </c>
      <c r="M4920" t="s">
        <v>1248</v>
      </c>
      <c r="N4920" t="s">
        <v>922</v>
      </c>
      <c r="O4920">
        <v>90</v>
      </c>
    </row>
    <row r="4921" spans="1:15" x14ac:dyDescent="0.35">
      <c r="A4921" s="189" t="str">
        <f t="shared" si="265"/>
        <v>Apr</v>
      </c>
      <c r="B4921" s="190" t="str">
        <f t="shared" si="266"/>
        <v>2024</v>
      </c>
      <c r="C4921" s="190" t="str">
        <f t="shared" si="267"/>
        <v>Apr-2024</v>
      </c>
      <c r="D4921" s="2">
        <v>45412</v>
      </c>
      <c r="E4921" t="s">
        <v>1175</v>
      </c>
      <c r="F4921" t="s">
        <v>1571</v>
      </c>
      <c r="G4921" t="s">
        <v>1176</v>
      </c>
      <c r="H4921" t="s">
        <v>698</v>
      </c>
      <c r="I4921" t="s">
        <v>1235</v>
      </c>
      <c r="J4921" t="s">
        <v>1236</v>
      </c>
      <c r="K4921" t="s">
        <v>1246</v>
      </c>
      <c r="L4921" t="s">
        <v>1247</v>
      </c>
      <c r="M4921" t="s">
        <v>1248</v>
      </c>
      <c r="N4921" t="s">
        <v>921</v>
      </c>
      <c r="O4921">
        <v>485</v>
      </c>
    </row>
    <row r="4922" spans="1:15" x14ac:dyDescent="0.35">
      <c r="A4922" s="189" t="str">
        <f t="shared" si="265"/>
        <v>Apr</v>
      </c>
      <c r="B4922" s="190" t="str">
        <f t="shared" si="266"/>
        <v>2024</v>
      </c>
      <c r="C4922" s="190" t="str">
        <f t="shared" si="267"/>
        <v>Apr-2024</v>
      </c>
      <c r="D4922" s="2">
        <v>45412</v>
      </c>
      <c r="E4922" t="s">
        <v>1175</v>
      </c>
      <c r="F4922" t="s">
        <v>1571</v>
      </c>
      <c r="G4922" t="s">
        <v>1176</v>
      </c>
      <c r="H4922" t="s">
        <v>698</v>
      </c>
      <c r="I4922" t="s">
        <v>1235</v>
      </c>
      <c r="J4922" t="s">
        <v>1236</v>
      </c>
      <c r="K4922" t="s">
        <v>1249</v>
      </c>
      <c r="L4922" t="s">
        <v>1250</v>
      </c>
      <c r="M4922" t="s">
        <v>1251</v>
      </c>
      <c r="N4922" t="s">
        <v>1528</v>
      </c>
      <c r="O4922">
        <v>115</v>
      </c>
    </row>
    <row r="4923" spans="1:15" x14ac:dyDescent="0.35">
      <c r="A4923" s="189" t="str">
        <f t="shared" si="265"/>
        <v>Apr</v>
      </c>
      <c r="B4923" s="190" t="str">
        <f t="shared" si="266"/>
        <v>2024</v>
      </c>
      <c r="C4923" s="190" t="str">
        <f t="shared" si="267"/>
        <v>Apr-2024</v>
      </c>
      <c r="D4923" s="2">
        <v>45412</v>
      </c>
      <c r="E4923" t="s">
        <v>1175</v>
      </c>
      <c r="F4923" t="s">
        <v>1571</v>
      </c>
      <c r="G4923" t="s">
        <v>1176</v>
      </c>
      <c r="H4923" t="s">
        <v>698</v>
      </c>
      <c r="I4923" t="s">
        <v>1235</v>
      </c>
      <c r="J4923" t="s">
        <v>1236</v>
      </c>
      <c r="K4923" t="s">
        <v>1249</v>
      </c>
      <c r="L4923" t="s">
        <v>1250</v>
      </c>
      <c r="M4923" t="s">
        <v>1251</v>
      </c>
      <c r="N4923" t="s">
        <v>1529</v>
      </c>
      <c r="O4923" t="s">
        <v>958</v>
      </c>
    </row>
    <row r="4924" spans="1:15" x14ac:dyDescent="0.35">
      <c r="A4924" s="189" t="str">
        <f t="shared" si="265"/>
        <v>Apr</v>
      </c>
      <c r="B4924" s="190" t="str">
        <f t="shared" si="266"/>
        <v>2024</v>
      </c>
      <c r="C4924" s="190" t="str">
        <f t="shared" si="267"/>
        <v>Apr-2024</v>
      </c>
      <c r="D4924" s="2">
        <v>45412</v>
      </c>
      <c r="E4924" t="s">
        <v>1175</v>
      </c>
      <c r="F4924" t="s">
        <v>1571</v>
      </c>
      <c r="G4924" t="s">
        <v>1176</v>
      </c>
      <c r="H4924" t="s">
        <v>698</v>
      </c>
      <c r="I4924" t="s">
        <v>1235</v>
      </c>
      <c r="J4924" t="s">
        <v>1236</v>
      </c>
      <c r="K4924" t="s">
        <v>1249</v>
      </c>
      <c r="L4924" t="s">
        <v>1250</v>
      </c>
      <c r="M4924" t="s">
        <v>1251</v>
      </c>
      <c r="N4924" t="s">
        <v>919</v>
      </c>
      <c r="O4924">
        <v>55</v>
      </c>
    </row>
    <row r="4925" spans="1:15" x14ac:dyDescent="0.35">
      <c r="A4925" s="189" t="str">
        <f t="shared" si="265"/>
        <v>Apr</v>
      </c>
      <c r="B4925" s="190" t="str">
        <f t="shared" si="266"/>
        <v>2024</v>
      </c>
      <c r="C4925" s="190" t="str">
        <f t="shared" si="267"/>
        <v>Apr-2024</v>
      </c>
      <c r="D4925" s="2">
        <v>45412</v>
      </c>
      <c r="E4925" t="s">
        <v>1175</v>
      </c>
      <c r="F4925" t="s">
        <v>1571</v>
      </c>
      <c r="G4925" t="s">
        <v>1176</v>
      </c>
      <c r="H4925" t="s">
        <v>698</v>
      </c>
      <c r="I4925" t="s">
        <v>1235</v>
      </c>
      <c r="J4925" t="s">
        <v>1236</v>
      </c>
      <c r="K4925" t="s">
        <v>1249</v>
      </c>
      <c r="L4925" t="s">
        <v>1250</v>
      </c>
      <c r="M4925" t="s">
        <v>1251</v>
      </c>
      <c r="N4925" t="s">
        <v>920</v>
      </c>
      <c r="O4925">
        <v>955</v>
      </c>
    </row>
    <row r="4926" spans="1:15" x14ac:dyDescent="0.35">
      <c r="A4926" s="189" t="str">
        <f t="shared" si="265"/>
        <v>Apr</v>
      </c>
      <c r="B4926" s="190" t="str">
        <f t="shared" si="266"/>
        <v>2024</v>
      </c>
      <c r="C4926" s="190" t="str">
        <f t="shared" si="267"/>
        <v>Apr-2024</v>
      </c>
      <c r="D4926" s="2">
        <v>45412</v>
      </c>
      <c r="E4926" t="s">
        <v>1175</v>
      </c>
      <c r="F4926" t="s">
        <v>1571</v>
      </c>
      <c r="G4926" t="s">
        <v>1176</v>
      </c>
      <c r="H4926" t="s">
        <v>698</v>
      </c>
      <c r="I4926" t="s">
        <v>1235</v>
      </c>
      <c r="J4926" t="s">
        <v>1236</v>
      </c>
      <c r="K4926" t="s">
        <v>1249</v>
      </c>
      <c r="L4926" t="s">
        <v>1250</v>
      </c>
      <c r="M4926" t="s">
        <v>1251</v>
      </c>
      <c r="N4926" t="s">
        <v>922</v>
      </c>
      <c r="O4926">
        <v>295</v>
      </c>
    </row>
    <row r="4927" spans="1:15" x14ac:dyDescent="0.35">
      <c r="A4927" s="189" t="str">
        <f t="shared" si="265"/>
        <v>Apr</v>
      </c>
      <c r="B4927" s="190" t="str">
        <f t="shared" si="266"/>
        <v>2024</v>
      </c>
      <c r="C4927" s="190" t="str">
        <f t="shared" si="267"/>
        <v>Apr-2024</v>
      </c>
      <c r="D4927" s="2">
        <v>45412</v>
      </c>
      <c r="E4927" t="s">
        <v>1175</v>
      </c>
      <c r="F4927" t="s">
        <v>1571</v>
      </c>
      <c r="G4927" t="s">
        <v>1176</v>
      </c>
      <c r="H4927" t="s">
        <v>698</v>
      </c>
      <c r="I4927" t="s">
        <v>1235</v>
      </c>
      <c r="J4927" t="s">
        <v>1236</v>
      </c>
      <c r="K4927" t="s">
        <v>1249</v>
      </c>
      <c r="L4927" t="s">
        <v>1250</v>
      </c>
      <c r="M4927" t="s">
        <v>1251</v>
      </c>
      <c r="N4927" t="s">
        <v>921</v>
      </c>
      <c r="O4927">
        <v>485</v>
      </c>
    </row>
    <row r="4928" spans="1:15" x14ac:dyDescent="0.35">
      <c r="A4928" s="189" t="str">
        <f t="shared" si="265"/>
        <v>Apr</v>
      </c>
      <c r="B4928" s="190" t="str">
        <f t="shared" si="266"/>
        <v>2024</v>
      </c>
      <c r="C4928" s="190" t="str">
        <f t="shared" si="267"/>
        <v>Apr-2024</v>
      </c>
      <c r="D4928" s="2">
        <v>45412</v>
      </c>
      <c r="E4928" t="s">
        <v>1175</v>
      </c>
      <c r="F4928" t="s">
        <v>1571</v>
      </c>
      <c r="G4928" t="s">
        <v>1176</v>
      </c>
      <c r="H4928" t="s">
        <v>698</v>
      </c>
      <c r="I4928" t="s">
        <v>1235</v>
      </c>
      <c r="J4928" t="s">
        <v>1236</v>
      </c>
      <c r="K4928" t="s">
        <v>1252</v>
      </c>
      <c r="L4928" t="s">
        <v>1253</v>
      </c>
      <c r="M4928" t="s">
        <v>1254</v>
      </c>
      <c r="N4928" t="s">
        <v>1528</v>
      </c>
      <c r="O4928">
        <v>40</v>
      </c>
    </row>
    <row r="4929" spans="1:15" x14ac:dyDescent="0.35">
      <c r="A4929" s="189" t="str">
        <f t="shared" si="265"/>
        <v>Apr</v>
      </c>
      <c r="B4929" s="190" t="str">
        <f t="shared" si="266"/>
        <v>2024</v>
      </c>
      <c r="C4929" s="190" t="str">
        <f t="shared" si="267"/>
        <v>Apr-2024</v>
      </c>
      <c r="D4929" s="2">
        <v>45412</v>
      </c>
      <c r="E4929" t="s">
        <v>1175</v>
      </c>
      <c r="F4929" t="s">
        <v>1571</v>
      </c>
      <c r="G4929" t="s">
        <v>1176</v>
      </c>
      <c r="H4929" t="s">
        <v>698</v>
      </c>
      <c r="I4929" t="s">
        <v>1235</v>
      </c>
      <c r="J4929" t="s">
        <v>1236</v>
      </c>
      <c r="K4929" t="s">
        <v>1252</v>
      </c>
      <c r="L4929" t="s">
        <v>1253</v>
      </c>
      <c r="M4929" t="s">
        <v>1254</v>
      </c>
      <c r="N4929" t="s">
        <v>1529</v>
      </c>
      <c r="O4929" t="s">
        <v>958</v>
      </c>
    </row>
    <row r="4930" spans="1:15" x14ac:dyDescent="0.35">
      <c r="A4930" s="189" t="str">
        <f t="shared" si="265"/>
        <v>Apr</v>
      </c>
      <c r="B4930" s="190" t="str">
        <f t="shared" si="266"/>
        <v>2024</v>
      </c>
      <c r="C4930" s="190" t="str">
        <f t="shared" si="267"/>
        <v>Apr-2024</v>
      </c>
      <c r="D4930" s="2">
        <v>45412</v>
      </c>
      <c r="E4930" t="s">
        <v>1175</v>
      </c>
      <c r="F4930" t="s">
        <v>1571</v>
      </c>
      <c r="G4930" t="s">
        <v>1176</v>
      </c>
      <c r="H4930" t="s">
        <v>698</v>
      </c>
      <c r="I4930" t="s">
        <v>1235</v>
      </c>
      <c r="J4930" t="s">
        <v>1236</v>
      </c>
      <c r="K4930" t="s">
        <v>1252</v>
      </c>
      <c r="L4930" t="s">
        <v>1253</v>
      </c>
      <c r="M4930" t="s">
        <v>1254</v>
      </c>
      <c r="N4930" t="s">
        <v>919</v>
      </c>
      <c r="O4930">
        <v>195</v>
      </c>
    </row>
    <row r="4931" spans="1:15" x14ac:dyDescent="0.35">
      <c r="A4931" s="189" t="str">
        <f t="shared" ref="A4931:A4994" si="268">TEXT(D4931,"mmm")</f>
        <v>Apr</v>
      </c>
      <c r="B4931" s="190" t="str">
        <f t="shared" ref="B4931:B4994" si="269">TEXT(D4931,"yyyy")</f>
        <v>2024</v>
      </c>
      <c r="C4931" s="190" t="str">
        <f t="shared" ref="C4931:C4994" si="270">_xlfn.CONCAT(A4931&amp;"-"&amp;B4931)</f>
        <v>Apr-2024</v>
      </c>
      <c r="D4931" s="2">
        <v>45412</v>
      </c>
      <c r="E4931" t="s">
        <v>1175</v>
      </c>
      <c r="F4931" t="s">
        <v>1571</v>
      </c>
      <c r="G4931" t="s">
        <v>1176</v>
      </c>
      <c r="H4931" t="s">
        <v>698</v>
      </c>
      <c r="I4931" t="s">
        <v>1235</v>
      </c>
      <c r="J4931" t="s">
        <v>1236</v>
      </c>
      <c r="K4931" t="s">
        <v>1252</v>
      </c>
      <c r="L4931" t="s">
        <v>1253</v>
      </c>
      <c r="M4931" t="s">
        <v>1254</v>
      </c>
      <c r="N4931" t="s">
        <v>920</v>
      </c>
      <c r="O4931">
        <v>755</v>
      </c>
    </row>
    <row r="4932" spans="1:15" x14ac:dyDescent="0.35">
      <c r="A4932" s="189" t="str">
        <f t="shared" si="268"/>
        <v>Apr</v>
      </c>
      <c r="B4932" s="190" t="str">
        <f t="shared" si="269"/>
        <v>2024</v>
      </c>
      <c r="C4932" s="190" t="str">
        <f t="shared" si="270"/>
        <v>Apr-2024</v>
      </c>
      <c r="D4932" s="2">
        <v>45412</v>
      </c>
      <c r="E4932" t="s">
        <v>1175</v>
      </c>
      <c r="F4932" t="s">
        <v>1571</v>
      </c>
      <c r="G4932" t="s">
        <v>1176</v>
      </c>
      <c r="H4932" t="s">
        <v>698</v>
      </c>
      <c r="I4932" t="s">
        <v>1235</v>
      </c>
      <c r="J4932" t="s">
        <v>1236</v>
      </c>
      <c r="K4932" t="s">
        <v>1252</v>
      </c>
      <c r="L4932" t="s">
        <v>1253</v>
      </c>
      <c r="M4932" t="s">
        <v>1254</v>
      </c>
      <c r="N4932" t="s">
        <v>922</v>
      </c>
      <c r="O4932">
        <v>360</v>
      </c>
    </row>
    <row r="4933" spans="1:15" x14ac:dyDescent="0.35">
      <c r="A4933" s="189" t="str">
        <f t="shared" si="268"/>
        <v>Apr</v>
      </c>
      <c r="B4933" s="190" t="str">
        <f t="shared" si="269"/>
        <v>2024</v>
      </c>
      <c r="C4933" s="190" t="str">
        <f t="shared" si="270"/>
        <v>Apr-2024</v>
      </c>
      <c r="D4933" s="2">
        <v>45412</v>
      </c>
      <c r="E4933" t="s">
        <v>1175</v>
      </c>
      <c r="F4933" t="s">
        <v>1571</v>
      </c>
      <c r="G4933" t="s">
        <v>1176</v>
      </c>
      <c r="H4933" t="s">
        <v>698</v>
      </c>
      <c r="I4933" t="s">
        <v>1235</v>
      </c>
      <c r="J4933" t="s">
        <v>1236</v>
      </c>
      <c r="K4933" t="s">
        <v>1252</v>
      </c>
      <c r="L4933" t="s">
        <v>1253</v>
      </c>
      <c r="M4933" t="s">
        <v>1254</v>
      </c>
      <c r="N4933" t="s">
        <v>921</v>
      </c>
      <c r="O4933">
        <v>675</v>
      </c>
    </row>
    <row r="4934" spans="1:15" x14ac:dyDescent="0.35">
      <c r="A4934" s="189" t="str">
        <f t="shared" si="268"/>
        <v>Apr</v>
      </c>
      <c r="B4934" s="190" t="str">
        <f t="shared" si="269"/>
        <v>2024</v>
      </c>
      <c r="C4934" s="190" t="str">
        <f t="shared" si="270"/>
        <v>Apr-2024</v>
      </c>
      <c r="D4934" s="2">
        <v>45412</v>
      </c>
      <c r="E4934" t="s">
        <v>1175</v>
      </c>
      <c r="F4934" t="s">
        <v>1571</v>
      </c>
      <c r="G4934" t="s">
        <v>1176</v>
      </c>
      <c r="H4934" t="s">
        <v>698</v>
      </c>
      <c r="I4934" t="s">
        <v>1235</v>
      </c>
      <c r="J4934" t="s">
        <v>1236</v>
      </c>
      <c r="K4934" t="s">
        <v>1255</v>
      </c>
      <c r="L4934" t="s">
        <v>1256</v>
      </c>
      <c r="M4934" t="s">
        <v>1257</v>
      </c>
      <c r="N4934" t="s">
        <v>1528</v>
      </c>
      <c r="O4934">
        <v>195</v>
      </c>
    </row>
    <row r="4935" spans="1:15" x14ac:dyDescent="0.35">
      <c r="A4935" s="189" t="str">
        <f t="shared" si="268"/>
        <v>Apr</v>
      </c>
      <c r="B4935" s="190" t="str">
        <f t="shared" si="269"/>
        <v>2024</v>
      </c>
      <c r="C4935" s="190" t="str">
        <f t="shared" si="270"/>
        <v>Apr-2024</v>
      </c>
      <c r="D4935" s="2">
        <v>45412</v>
      </c>
      <c r="E4935" t="s">
        <v>1175</v>
      </c>
      <c r="F4935" t="s">
        <v>1571</v>
      </c>
      <c r="G4935" t="s">
        <v>1176</v>
      </c>
      <c r="H4935" t="s">
        <v>698</v>
      </c>
      <c r="I4935" t="s">
        <v>1235</v>
      </c>
      <c r="J4935" t="s">
        <v>1236</v>
      </c>
      <c r="K4935" t="s">
        <v>1255</v>
      </c>
      <c r="L4935" t="s">
        <v>1256</v>
      </c>
      <c r="M4935" t="s">
        <v>1257</v>
      </c>
      <c r="N4935" t="s">
        <v>1529</v>
      </c>
      <c r="O4935" t="s">
        <v>958</v>
      </c>
    </row>
    <row r="4936" spans="1:15" x14ac:dyDescent="0.35">
      <c r="A4936" s="189" t="str">
        <f t="shared" si="268"/>
        <v>Apr</v>
      </c>
      <c r="B4936" s="190" t="str">
        <f t="shared" si="269"/>
        <v>2024</v>
      </c>
      <c r="C4936" s="190" t="str">
        <f t="shared" si="270"/>
        <v>Apr-2024</v>
      </c>
      <c r="D4936" s="2">
        <v>45412</v>
      </c>
      <c r="E4936" t="s">
        <v>1175</v>
      </c>
      <c r="F4936" t="s">
        <v>1571</v>
      </c>
      <c r="G4936" t="s">
        <v>1176</v>
      </c>
      <c r="H4936" t="s">
        <v>698</v>
      </c>
      <c r="I4936" t="s">
        <v>1235</v>
      </c>
      <c r="J4936" t="s">
        <v>1236</v>
      </c>
      <c r="K4936" t="s">
        <v>1255</v>
      </c>
      <c r="L4936" t="s">
        <v>1256</v>
      </c>
      <c r="M4936" t="s">
        <v>1257</v>
      </c>
      <c r="N4936" t="s">
        <v>919</v>
      </c>
      <c r="O4936">
        <v>195</v>
      </c>
    </row>
    <row r="4937" spans="1:15" x14ac:dyDescent="0.35">
      <c r="A4937" s="189" t="str">
        <f t="shared" si="268"/>
        <v>Apr</v>
      </c>
      <c r="B4937" s="190" t="str">
        <f t="shared" si="269"/>
        <v>2024</v>
      </c>
      <c r="C4937" s="190" t="str">
        <f t="shared" si="270"/>
        <v>Apr-2024</v>
      </c>
      <c r="D4937" s="2">
        <v>45412</v>
      </c>
      <c r="E4937" t="s">
        <v>1175</v>
      </c>
      <c r="F4937" t="s">
        <v>1571</v>
      </c>
      <c r="G4937" t="s">
        <v>1176</v>
      </c>
      <c r="H4937" t="s">
        <v>698</v>
      </c>
      <c r="I4937" t="s">
        <v>1235</v>
      </c>
      <c r="J4937" t="s">
        <v>1236</v>
      </c>
      <c r="K4937" t="s">
        <v>1255</v>
      </c>
      <c r="L4937" t="s">
        <v>1256</v>
      </c>
      <c r="M4937" t="s">
        <v>1257</v>
      </c>
      <c r="N4937" t="s">
        <v>920</v>
      </c>
      <c r="O4937">
        <v>1675</v>
      </c>
    </row>
    <row r="4938" spans="1:15" x14ac:dyDescent="0.35">
      <c r="A4938" s="189" t="str">
        <f t="shared" si="268"/>
        <v>Apr</v>
      </c>
      <c r="B4938" s="190" t="str">
        <f t="shared" si="269"/>
        <v>2024</v>
      </c>
      <c r="C4938" s="190" t="str">
        <f t="shared" si="270"/>
        <v>Apr-2024</v>
      </c>
      <c r="D4938" s="2">
        <v>45412</v>
      </c>
      <c r="E4938" t="s">
        <v>1175</v>
      </c>
      <c r="F4938" t="s">
        <v>1571</v>
      </c>
      <c r="G4938" t="s">
        <v>1176</v>
      </c>
      <c r="H4938" t="s">
        <v>698</v>
      </c>
      <c r="I4938" t="s">
        <v>1235</v>
      </c>
      <c r="J4938" t="s">
        <v>1236</v>
      </c>
      <c r="K4938" t="s">
        <v>1255</v>
      </c>
      <c r="L4938" t="s">
        <v>1256</v>
      </c>
      <c r="M4938" t="s">
        <v>1257</v>
      </c>
      <c r="N4938" t="s">
        <v>922</v>
      </c>
      <c r="O4938">
        <v>380</v>
      </c>
    </row>
    <row r="4939" spans="1:15" x14ac:dyDescent="0.35">
      <c r="A4939" s="189" t="str">
        <f t="shared" si="268"/>
        <v>Apr</v>
      </c>
      <c r="B4939" s="190" t="str">
        <f t="shared" si="269"/>
        <v>2024</v>
      </c>
      <c r="C4939" s="190" t="str">
        <f t="shared" si="270"/>
        <v>Apr-2024</v>
      </c>
      <c r="D4939" s="2">
        <v>45412</v>
      </c>
      <c r="E4939" t="s">
        <v>1175</v>
      </c>
      <c r="F4939" t="s">
        <v>1571</v>
      </c>
      <c r="G4939" t="s">
        <v>1176</v>
      </c>
      <c r="H4939" t="s">
        <v>698</v>
      </c>
      <c r="I4939" t="s">
        <v>1235</v>
      </c>
      <c r="J4939" t="s">
        <v>1236</v>
      </c>
      <c r="K4939" t="s">
        <v>1255</v>
      </c>
      <c r="L4939" t="s">
        <v>1256</v>
      </c>
      <c r="M4939" t="s">
        <v>1257</v>
      </c>
      <c r="N4939" t="s">
        <v>921</v>
      </c>
      <c r="O4939">
        <v>845</v>
      </c>
    </row>
    <row r="4940" spans="1:15" x14ac:dyDescent="0.35">
      <c r="A4940" s="189" t="str">
        <f t="shared" si="268"/>
        <v>Apr</v>
      </c>
      <c r="B4940" s="190" t="str">
        <f t="shared" si="269"/>
        <v>2024</v>
      </c>
      <c r="C4940" s="190" t="str">
        <f t="shared" si="270"/>
        <v>Apr-2024</v>
      </c>
      <c r="D4940" s="2">
        <v>45412</v>
      </c>
      <c r="E4940" t="s">
        <v>1175</v>
      </c>
      <c r="F4940" t="s">
        <v>1571</v>
      </c>
      <c r="G4940" t="s">
        <v>1176</v>
      </c>
      <c r="H4940" t="s">
        <v>698</v>
      </c>
      <c r="I4940" t="s">
        <v>1235</v>
      </c>
      <c r="J4940" t="s">
        <v>1236</v>
      </c>
      <c r="K4940" t="s">
        <v>1258</v>
      </c>
      <c r="L4940" t="s">
        <v>1259</v>
      </c>
      <c r="M4940" t="s">
        <v>1260</v>
      </c>
      <c r="N4940" t="s">
        <v>1528</v>
      </c>
      <c r="O4940">
        <v>260</v>
      </c>
    </row>
    <row r="4941" spans="1:15" x14ac:dyDescent="0.35">
      <c r="A4941" s="189" t="str">
        <f t="shared" si="268"/>
        <v>Apr</v>
      </c>
      <c r="B4941" s="190" t="str">
        <f t="shared" si="269"/>
        <v>2024</v>
      </c>
      <c r="C4941" s="190" t="str">
        <f t="shared" si="270"/>
        <v>Apr-2024</v>
      </c>
      <c r="D4941" s="2">
        <v>45412</v>
      </c>
      <c r="E4941" t="s">
        <v>1175</v>
      </c>
      <c r="F4941" t="s">
        <v>1571</v>
      </c>
      <c r="G4941" t="s">
        <v>1176</v>
      </c>
      <c r="H4941" t="s">
        <v>698</v>
      </c>
      <c r="I4941" t="s">
        <v>1235</v>
      </c>
      <c r="J4941" t="s">
        <v>1236</v>
      </c>
      <c r="K4941" t="s">
        <v>1258</v>
      </c>
      <c r="L4941" t="s">
        <v>1259</v>
      </c>
      <c r="M4941" t="s">
        <v>1260</v>
      </c>
      <c r="N4941" t="s">
        <v>1529</v>
      </c>
      <c r="O4941" t="s">
        <v>958</v>
      </c>
    </row>
    <row r="4942" spans="1:15" x14ac:dyDescent="0.35">
      <c r="A4942" s="189" t="str">
        <f t="shared" si="268"/>
        <v>Apr</v>
      </c>
      <c r="B4942" s="190" t="str">
        <f t="shared" si="269"/>
        <v>2024</v>
      </c>
      <c r="C4942" s="190" t="str">
        <f t="shared" si="270"/>
        <v>Apr-2024</v>
      </c>
      <c r="D4942" s="2">
        <v>45412</v>
      </c>
      <c r="E4942" t="s">
        <v>1175</v>
      </c>
      <c r="F4942" t="s">
        <v>1571</v>
      </c>
      <c r="G4942" t="s">
        <v>1176</v>
      </c>
      <c r="H4942" t="s">
        <v>698</v>
      </c>
      <c r="I4942" t="s">
        <v>1235</v>
      </c>
      <c r="J4942" t="s">
        <v>1236</v>
      </c>
      <c r="K4942" t="s">
        <v>1258</v>
      </c>
      <c r="L4942" t="s">
        <v>1259</v>
      </c>
      <c r="M4942" t="s">
        <v>1260</v>
      </c>
      <c r="N4942" t="s">
        <v>919</v>
      </c>
      <c r="O4942">
        <v>1125</v>
      </c>
    </row>
    <row r="4943" spans="1:15" x14ac:dyDescent="0.35">
      <c r="A4943" s="189" t="str">
        <f t="shared" si="268"/>
        <v>Apr</v>
      </c>
      <c r="B4943" s="190" t="str">
        <f t="shared" si="269"/>
        <v>2024</v>
      </c>
      <c r="C4943" s="190" t="str">
        <f t="shared" si="270"/>
        <v>Apr-2024</v>
      </c>
      <c r="D4943" s="2">
        <v>45412</v>
      </c>
      <c r="E4943" t="s">
        <v>1175</v>
      </c>
      <c r="F4943" t="s">
        <v>1571</v>
      </c>
      <c r="G4943" t="s">
        <v>1176</v>
      </c>
      <c r="H4943" t="s">
        <v>698</v>
      </c>
      <c r="I4943" t="s">
        <v>1235</v>
      </c>
      <c r="J4943" t="s">
        <v>1236</v>
      </c>
      <c r="K4943" t="s">
        <v>1258</v>
      </c>
      <c r="L4943" t="s">
        <v>1259</v>
      </c>
      <c r="M4943" t="s">
        <v>1260</v>
      </c>
      <c r="N4943" t="s">
        <v>920</v>
      </c>
      <c r="O4943">
        <v>3805</v>
      </c>
    </row>
    <row r="4944" spans="1:15" x14ac:dyDescent="0.35">
      <c r="A4944" s="189" t="str">
        <f t="shared" si="268"/>
        <v>Apr</v>
      </c>
      <c r="B4944" s="190" t="str">
        <f t="shared" si="269"/>
        <v>2024</v>
      </c>
      <c r="C4944" s="190" t="str">
        <f t="shared" si="270"/>
        <v>Apr-2024</v>
      </c>
      <c r="D4944" s="2">
        <v>45412</v>
      </c>
      <c r="E4944" t="s">
        <v>1175</v>
      </c>
      <c r="F4944" t="s">
        <v>1571</v>
      </c>
      <c r="G4944" t="s">
        <v>1176</v>
      </c>
      <c r="H4944" t="s">
        <v>698</v>
      </c>
      <c r="I4944" t="s">
        <v>1235</v>
      </c>
      <c r="J4944" t="s">
        <v>1236</v>
      </c>
      <c r="K4944" t="s">
        <v>1258</v>
      </c>
      <c r="L4944" t="s">
        <v>1259</v>
      </c>
      <c r="M4944" t="s">
        <v>1260</v>
      </c>
      <c r="N4944" t="s">
        <v>922</v>
      </c>
      <c r="O4944">
        <v>1005</v>
      </c>
    </row>
    <row r="4945" spans="1:15" x14ac:dyDescent="0.35">
      <c r="A4945" s="189" t="str">
        <f t="shared" si="268"/>
        <v>Apr</v>
      </c>
      <c r="B4945" s="190" t="str">
        <f t="shared" si="269"/>
        <v>2024</v>
      </c>
      <c r="C4945" s="190" t="str">
        <f t="shared" si="270"/>
        <v>Apr-2024</v>
      </c>
      <c r="D4945" s="2">
        <v>45412</v>
      </c>
      <c r="E4945" t="s">
        <v>1175</v>
      </c>
      <c r="F4945" t="s">
        <v>1571</v>
      </c>
      <c r="G4945" t="s">
        <v>1176</v>
      </c>
      <c r="H4945" t="s">
        <v>698</v>
      </c>
      <c r="I4945" t="s">
        <v>1235</v>
      </c>
      <c r="J4945" t="s">
        <v>1236</v>
      </c>
      <c r="K4945" t="s">
        <v>1258</v>
      </c>
      <c r="L4945" t="s">
        <v>1259</v>
      </c>
      <c r="M4945" t="s">
        <v>1260</v>
      </c>
      <c r="N4945" t="s">
        <v>921</v>
      </c>
      <c r="O4945">
        <v>1765</v>
      </c>
    </row>
    <row r="4946" spans="1:15" x14ac:dyDescent="0.35">
      <c r="A4946" s="189" t="str">
        <f t="shared" si="268"/>
        <v>Apr</v>
      </c>
      <c r="B4946" s="190" t="str">
        <f t="shared" si="269"/>
        <v>2024</v>
      </c>
      <c r="C4946" s="190" t="str">
        <f t="shared" si="270"/>
        <v>Apr-2024</v>
      </c>
      <c r="D4946" s="2">
        <v>45412</v>
      </c>
      <c r="E4946" t="s">
        <v>1175</v>
      </c>
      <c r="F4946" t="s">
        <v>1571</v>
      </c>
      <c r="G4946" t="s">
        <v>1176</v>
      </c>
      <c r="H4946" t="s">
        <v>698</v>
      </c>
      <c r="I4946" t="s">
        <v>1235</v>
      </c>
      <c r="J4946" t="s">
        <v>1236</v>
      </c>
      <c r="K4946" t="s">
        <v>1261</v>
      </c>
      <c r="L4946" t="s">
        <v>1262</v>
      </c>
      <c r="M4946" t="s">
        <v>1263</v>
      </c>
      <c r="N4946" t="s">
        <v>1528</v>
      </c>
      <c r="O4946">
        <v>95</v>
      </c>
    </row>
    <row r="4947" spans="1:15" x14ac:dyDescent="0.35">
      <c r="A4947" s="189" t="str">
        <f t="shared" si="268"/>
        <v>Apr</v>
      </c>
      <c r="B4947" s="190" t="str">
        <f t="shared" si="269"/>
        <v>2024</v>
      </c>
      <c r="C4947" s="190" t="str">
        <f t="shared" si="270"/>
        <v>Apr-2024</v>
      </c>
      <c r="D4947" s="2">
        <v>45412</v>
      </c>
      <c r="E4947" t="s">
        <v>1175</v>
      </c>
      <c r="F4947" t="s">
        <v>1571</v>
      </c>
      <c r="G4947" t="s">
        <v>1176</v>
      </c>
      <c r="H4947" t="s">
        <v>698</v>
      </c>
      <c r="I4947" t="s">
        <v>1235</v>
      </c>
      <c r="J4947" t="s">
        <v>1236</v>
      </c>
      <c r="K4947" t="s">
        <v>1261</v>
      </c>
      <c r="L4947" t="s">
        <v>1262</v>
      </c>
      <c r="M4947" t="s">
        <v>1263</v>
      </c>
      <c r="N4947" t="s">
        <v>1529</v>
      </c>
      <c r="O4947" t="s">
        <v>958</v>
      </c>
    </row>
    <row r="4948" spans="1:15" x14ac:dyDescent="0.35">
      <c r="A4948" s="189" t="str">
        <f t="shared" si="268"/>
        <v>Apr</v>
      </c>
      <c r="B4948" s="190" t="str">
        <f t="shared" si="269"/>
        <v>2024</v>
      </c>
      <c r="C4948" s="190" t="str">
        <f t="shared" si="270"/>
        <v>Apr-2024</v>
      </c>
      <c r="D4948" s="2">
        <v>45412</v>
      </c>
      <c r="E4948" t="s">
        <v>1175</v>
      </c>
      <c r="F4948" t="s">
        <v>1571</v>
      </c>
      <c r="G4948" t="s">
        <v>1176</v>
      </c>
      <c r="H4948" t="s">
        <v>698</v>
      </c>
      <c r="I4948" t="s">
        <v>1235</v>
      </c>
      <c r="J4948" t="s">
        <v>1236</v>
      </c>
      <c r="K4948" t="s">
        <v>1261</v>
      </c>
      <c r="L4948" t="s">
        <v>1262</v>
      </c>
      <c r="M4948" t="s">
        <v>1263</v>
      </c>
      <c r="N4948" t="s">
        <v>919</v>
      </c>
      <c r="O4948">
        <v>265</v>
      </c>
    </row>
    <row r="4949" spans="1:15" x14ac:dyDescent="0.35">
      <c r="A4949" s="189" t="str">
        <f t="shared" si="268"/>
        <v>Apr</v>
      </c>
      <c r="B4949" s="190" t="str">
        <f t="shared" si="269"/>
        <v>2024</v>
      </c>
      <c r="C4949" s="190" t="str">
        <f t="shared" si="270"/>
        <v>Apr-2024</v>
      </c>
      <c r="D4949" s="2">
        <v>45412</v>
      </c>
      <c r="E4949" t="s">
        <v>1175</v>
      </c>
      <c r="F4949" t="s">
        <v>1571</v>
      </c>
      <c r="G4949" t="s">
        <v>1176</v>
      </c>
      <c r="H4949" t="s">
        <v>698</v>
      </c>
      <c r="I4949" t="s">
        <v>1235</v>
      </c>
      <c r="J4949" t="s">
        <v>1236</v>
      </c>
      <c r="K4949" t="s">
        <v>1261</v>
      </c>
      <c r="L4949" t="s">
        <v>1262</v>
      </c>
      <c r="M4949" t="s">
        <v>1263</v>
      </c>
      <c r="N4949" t="s">
        <v>920</v>
      </c>
      <c r="O4949">
        <v>1830</v>
      </c>
    </row>
    <row r="4950" spans="1:15" x14ac:dyDescent="0.35">
      <c r="A4950" s="189" t="str">
        <f t="shared" si="268"/>
        <v>Apr</v>
      </c>
      <c r="B4950" s="190" t="str">
        <f t="shared" si="269"/>
        <v>2024</v>
      </c>
      <c r="C4950" s="190" t="str">
        <f t="shared" si="270"/>
        <v>Apr-2024</v>
      </c>
      <c r="D4950" s="2">
        <v>45412</v>
      </c>
      <c r="E4950" t="s">
        <v>1175</v>
      </c>
      <c r="F4950" t="s">
        <v>1571</v>
      </c>
      <c r="G4950" t="s">
        <v>1176</v>
      </c>
      <c r="H4950" t="s">
        <v>698</v>
      </c>
      <c r="I4950" t="s">
        <v>1235</v>
      </c>
      <c r="J4950" t="s">
        <v>1236</v>
      </c>
      <c r="K4950" t="s">
        <v>1261</v>
      </c>
      <c r="L4950" t="s">
        <v>1262</v>
      </c>
      <c r="M4950" t="s">
        <v>1263</v>
      </c>
      <c r="N4950" t="s">
        <v>922</v>
      </c>
      <c r="O4950">
        <v>350</v>
      </c>
    </row>
    <row r="4951" spans="1:15" x14ac:dyDescent="0.35">
      <c r="A4951" s="189" t="str">
        <f t="shared" si="268"/>
        <v>Apr</v>
      </c>
      <c r="B4951" s="190" t="str">
        <f t="shared" si="269"/>
        <v>2024</v>
      </c>
      <c r="C4951" s="190" t="str">
        <f t="shared" si="270"/>
        <v>Apr-2024</v>
      </c>
      <c r="D4951" s="2">
        <v>45412</v>
      </c>
      <c r="E4951" t="s">
        <v>1175</v>
      </c>
      <c r="F4951" t="s">
        <v>1571</v>
      </c>
      <c r="G4951" t="s">
        <v>1176</v>
      </c>
      <c r="H4951" t="s">
        <v>698</v>
      </c>
      <c r="I4951" t="s">
        <v>1235</v>
      </c>
      <c r="J4951" t="s">
        <v>1236</v>
      </c>
      <c r="K4951" t="s">
        <v>1261</v>
      </c>
      <c r="L4951" t="s">
        <v>1262</v>
      </c>
      <c r="M4951" t="s">
        <v>1263</v>
      </c>
      <c r="N4951" t="s">
        <v>921</v>
      </c>
      <c r="O4951">
        <v>860</v>
      </c>
    </row>
    <row r="4952" spans="1:15" x14ac:dyDescent="0.35">
      <c r="A4952" s="189" t="str">
        <f t="shared" si="268"/>
        <v>Apr</v>
      </c>
      <c r="B4952" s="190" t="str">
        <f t="shared" si="269"/>
        <v>2024</v>
      </c>
      <c r="C4952" s="190" t="str">
        <f t="shared" si="270"/>
        <v>Apr-2024</v>
      </c>
      <c r="D4952" s="2">
        <v>45412</v>
      </c>
      <c r="E4952" t="s">
        <v>1264</v>
      </c>
      <c r="F4952" t="s">
        <v>1265</v>
      </c>
      <c r="G4952" t="s">
        <v>1266</v>
      </c>
      <c r="H4952" t="s">
        <v>663</v>
      </c>
      <c r="I4952" t="s">
        <v>1267</v>
      </c>
      <c r="J4952" t="s">
        <v>1268</v>
      </c>
      <c r="K4952" t="s">
        <v>1269</v>
      </c>
      <c r="L4952" t="s">
        <v>1270</v>
      </c>
      <c r="M4952" t="s">
        <v>1271</v>
      </c>
      <c r="N4952" t="s">
        <v>1528</v>
      </c>
      <c r="O4952" t="s">
        <v>958</v>
      </c>
    </row>
    <row r="4953" spans="1:15" x14ac:dyDescent="0.35">
      <c r="A4953" s="189" t="str">
        <f t="shared" si="268"/>
        <v>Apr</v>
      </c>
      <c r="B4953" s="190" t="str">
        <f t="shared" si="269"/>
        <v>2024</v>
      </c>
      <c r="C4953" s="190" t="str">
        <f t="shared" si="270"/>
        <v>Apr-2024</v>
      </c>
      <c r="D4953" s="2">
        <v>45412</v>
      </c>
      <c r="E4953" t="s">
        <v>1264</v>
      </c>
      <c r="F4953" t="s">
        <v>1265</v>
      </c>
      <c r="G4953" t="s">
        <v>1266</v>
      </c>
      <c r="H4953" t="s">
        <v>663</v>
      </c>
      <c r="I4953" t="s">
        <v>1267</v>
      </c>
      <c r="J4953" t="s">
        <v>1268</v>
      </c>
      <c r="K4953" t="s">
        <v>1269</v>
      </c>
      <c r="L4953" t="s">
        <v>1270</v>
      </c>
      <c r="M4953" t="s">
        <v>1271</v>
      </c>
      <c r="N4953" t="s">
        <v>1529</v>
      </c>
      <c r="O4953" t="s">
        <v>958</v>
      </c>
    </row>
    <row r="4954" spans="1:15" x14ac:dyDescent="0.35">
      <c r="A4954" s="189" t="str">
        <f t="shared" si="268"/>
        <v>Apr</v>
      </c>
      <c r="B4954" s="190" t="str">
        <f t="shared" si="269"/>
        <v>2024</v>
      </c>
      <c r="C4954" s="190" t="str">
        <f t="shared" si="270"/>
        <v>Apr-2024</v>
      </c>
      <c r="D4954" s="2">
        <v>45412</v>
      </c>
      <c r="E4954" t="s">
        <v>1264</v>
      </c>
      <c r="F4954" t="s">
        <v>1265</v>
      </c>
      <c r="G4954" t="s">
        <v>1266</v>
      </c>
      <c r="H4954" t="s">
        <v>663</v>
      </c>
      <c r="I4954" t="s">
        <v>1267</v>
      </c>
      <c r="J4954" t="s">
        <v>1268</v>
      </c>
      <c r="K4954" t="s">
        <v>1269</v>
      </c>
      <c r="L4954" t="s">
        <v>1270</v>
      </c>
      <c r="M4954" t="s">
        <v>1271</v>
      </c>
      <c r="N4954" t="s">
        <v>919</v>
      </c>
      <c r="O4954">
        <v>50</v>
      </c>
    </row>
    <row r="4955" spans="1:15" x14ac:dyDescent="0.35">
      <c r="A4955" s="189" t="str">
        <f t="shared" si="268"/>
        <v>Apr</v>
      </c>
      <c r="B4955" s="190" t="str">
        <f t="shared" si="269"/>
        <v>2024</v>
      </c>
      <c r="C4955" s="190" t="str">
        <f t="shared" si="270"/>
        <v>Apr-2024</v>
      </c>
      <c r="D4955" s="2">
        <v>45412</v>
      </c>
      <c r="E4955" t="s">
        <v>1264</v>
      </c>
      <c r="F4955" t="s">
        <v>1265</v>
      </c>
      <c r="G4955" t="s">
        <v>1266</v>
      </c>
      <c r="H4955" t="s">
        <v>663</v>
      </c>
      <c r="I4955" t="s">
        <v>1267</v>
      </c>
      <c r="J4955" t="s">
        <v>1268</v>
      </c>
      <c r="K4955" t="s">
        <v>1269</v>
      </c>
      <c r="L4955" t="s">
        <v>1270</v>
      </c>
      <c r="M4955" t="s">
        <v>1271</v>
      </c>
      <c r="N4955" t="s">
        <v>920</v>
      </c>
      <c r="O4955">
        <v>675</v>
      </c>
    </row>
    <row r="4956" spans="1:15" x14ac:dyDescent="0.35">
      <c r="A4956" s="189" t="str">
        <f t="shared" si="268"/>
        <v>Apr</v>
      </c>
      <c r="B4956" s="190" t="str">
        <f t="shared" si="269"/>
        <v>2024</v>
      </c>
      <c r="C4956" s="190" t="str">
        <f t="shared" si="270"/>
        <v>Apr-2024</v>
      </c>
      <c r="D4956" s="2">
        <v>45412</v>
      </c>
      <c r="E4956" t="s">
        <v>1264</v>
      </c>
      <c r="F4956" t="s">
        <v>1265</v>
      </c>
      <c r="G4956" t="s">
        <v>1266</v>
      </c>
      <c r="H4956" t="s">
        <v>663</v>
      </c>
      <c r="I4956" t="s">
        <v>1267</v>
      </c>
      <c r="J4956" t="s">
        <v>1268</v>
      </c>
      <c r="K4956" t="s">
        <v>1269</v>
      </c>
      <c r="L4956" t="s">
        <v>1270</v>
      </c>
      <c r="M4956" t="s">
        <v>1271</v>
      </c>
      <c r="N4956" t="s">
        <v>922</v>
      </c>
      <c r="O4956">
        <v>855</v>
      </c>
    </row>
    <row r="4957" spans="1:15" x14ac:dyDescent="0.35">
      <c r="A4957" s="189" t="str">
        <f t="shared" si="268"/>
        <v>Apr</v>
      </c>
      <c r="B4957" s="190" t="str">
        <f t="shared" si="269"/>
        <v>2024</v>
      </c>
      <c r="C4957" s="190" t="str">
        <f t="shared" si="270"/>
        <v>Apr-2024</v>
      </c>
      <c r="D4957" s="2">
        <v>45412</v>
      </c>
      <c r="E4957" t="s">
        <v>1264</v>
      </c>
      <c r="F4957" t="s">
        <v>1265</v>
      </c>
      <c r="G4957" t="s">
        <v>1266</v>
      </c>
      <c r="H4957" t="s">
        <v>663</v>
      </c>
      <c r="I4957" t="s">
        <v>1267</v>
      </c>
      <c r="J4957" t="s">
        <v>1268</v>
      </c>
      <c r="K4957" t="s">
        <v>1269</v>
      </c>
      <c r="L4957" t="s">
        <v>1270</v>
      </c>
      <c r="M4957" t="s">
        <v>1271</v>
      </c>
      <c r="N4957" t="s">
        <v>921</v>
      </c>
      <c r="O4957">
        <v>760</v>
      </c>
    </row>
    <row r="4958" spans="1:15" x14ac:dyDescent="0.35">
      <c r="A4958" s="189" t="str">
        <f t="shared" si="268"/>
        <v>Apr</v>
      </c>
      <c r="B4958" s="190" t="str">
        <f t="shared" si="269"/>
        <v>2024</v>
      </c>
      <c r="C4958" s="190" t="str">
        <f t="shared" si="270"/>
        <v>Apr-2024</v>
      </c>
      <c r="D4958" s="2">
        <v>45412</v>
      </c>
      <c r="E4958" t="s">
        <v>1264</v>
      </c>
      <c r="F4958" t="s">
        <v>1265</v>
      </c>
      <c r="G4958" t="s">
        <v>1266</v>
      </c>
      <c r="H4958" t="s">
        <v>663</v>
      </c>
      <c r="I4958" t="s">
        <v>1267</v>
      </c>
      <c r="J4958" t="s">
        <v>1268</v>
      </c>
      <c r="K4958" t="s">
        <v>1272</v>
      </c>
      <c r="L4958" t="s">
        <v>1273</v>
      </c>
      <c r="M4958" t="s">
        <v>1274</v>
      </c>
      <c r="N4958" t="s">
        <v>1528</v>
      </c>
      <c r="O4958">
        <v>35</v>
      </c>
    </row>
    <row r="4959" spans="1:15" x14ac:dyDescent="0.35">
      <c r="A4959" s="189" t="str">
        <f t="shared" si="268"/>
        <v>Apr</v>
      </c>
      <c r="B4959" s="190" t="str">
        <f t="shared" si="269"/>
        <v>2024</v>
      </c>
      <c r="C4959" s="190" t="str">
        <f t="shared" si="270"/>
        <v>Apr-2024</v>
      </c>
      <c r="D4959" s="2">
        <v>45412</v>
      </c>
      <c r="E4959" t="s">
        <v>1264</v>
      </c>
      <c r="F4959" t="s">
        <v>1265</v>
      </c>
      <c r="G4959" t="s">
        <v>1266</v>
      </c>
      <c r="H4959" t="s">
        <v>663</v>
      </c>
      <c r="I4959" t="s">
        <v>1267</v>
      </c>
      <c r="J4959" t="s">
        <v>1268</v>
      </c>
      <c r="K4959" t="s">
        <v>1272</v>
      </c>
      <c r="L4959" t="s">
        <v>1273</v>
      </c>
      <c r="M4959" t="s">
        <v>1274</v>
      </c>
      <c r="N4959" t="s">
        <v>1529</v>
      </c>
      <c r="O4959" t="s">
        <v>958</v>
      </c>
    </row>
    <row r="4960" spans="1:15" x14ac:dyDescent="0.35">
      <c r="A4960" s="189" t="str">
        <f t="shared" si="268"/>
        <v>Apr</v>
      </c>
      <c r="B4960" s="190" t="str">
        <f t="shared" si="269"/>
        <v>2024</v>
      </c>
      <c r="C4960" s="190" t="str">
        <f t="shared" si="270"/>
        <v>Apr-2024</v>
      </c>
      <c r="D4960" s="2">
        <v>45412</v>
      </c>
      <c r="E4960" t="s">
        <v>1264</v>
      </c>
      <c r="F4960" t="s">
        <v>1265</v>
      </c>
      <c r="G4960" t="s">
        <v>1266</v>
      </c>
      <c r="H4960" t="s">
        <v>663</v>
      </c>
      <c r="I4960" t="s">
        <v>1267</v>
      </c>
      <c r="J4960" t="s">
        <v>1268</v>
      </c>
      <c r="K4960" t="s">
        <v>1272</v>
      </c>
      <c r="L4960" t="s">
        <v>1273</v>
      </c>
      <c r="M4960" t="s">
        <v>1274</v>
      </c>
      <c r="N4960" t="s">
        <v>919</v>
      </c>
      <c r="O4960">
        <v>90</v>
      </c>
    </row>
    <row r="4961" spans="1:15" x14ac:dyDescent="0.35">
      <c r="A4961" s="189" t="str">
        <f t="shared" si="268"/>
        <v>Apr</v>
      </c>
      <c r="B4961" s="190" t="str">
        <f t="shared" si="269"/>
        <v>2024</v>
      </c>
      <c r="C4961" s="190" t="str">
        <f t="shared" si="270"/>
        <v>Apr-2024</v>
      </c>
      <c r="D4961" s="2">
        <v>45412</v>
      </c>
      <c r="E4961" t="s">
        <v>1264</v>
      </c>
      <c r="F4961" t="s">
        <v>1265</v>
      </c>
      <c r="G4961" t="s">
        <v>1266</v>
      </c>
      <c r="H4961" t="s">
        <v>663</v>
      </c>
      <c r="I4961" t="s">
        <v>1267</v>
      </c>
      <c r="J4961" t="s">
        <v>1268</v>
      </c>
      <c r="K4961" t="s">
        <v>1272</v>
      </c>
      <c r="L4961" t="s">
        <v>1273</v>
      </c>
      <c r="M4961" t="s">
        <v>1274</v>
      </c>
      <c r="N4961" t="s">
        <v>920</v>
      </c>
      <c r="O4961">
        <v>735</v>
      </c>
    </row>
    <row r="4962" spans="1:15" x14ac:dyDescent="0.35">
      <c r="A4962" s="189" t="str">
        <f t="shared" si="268"/>
        <v>Apr</v>
      </c>
      <c r="B4962" s="190" t="str">
        <f t="shared" si="269"/>
        <v>2024</v>
      </c>
      <c r="C4962" s="190" t="str">
        <f t="shared" si="270"/>
        <v>Apr-2024</v>
      </c>
      <c r="D4962" s="2">
        <v>45412</v>
      </c>
      <c r="E4962" t="s">
        <v>1264</v>
      </c>
      <c r="F4962" t="s">
        <v>1265</v>
      </c>
      <c r="G4962" t="s">
        <v>1266</v>
      </c>
      <c r="H4962" t="s">
        <v>663</v>
      </c>
      <c r="I4962" t="s">
        <v>1267</v>
      </c>
      <c r="J4962" t="s">
        <v>1268</v>
      </c>
      <c r="K4962" t="s">
        <v>1272</v>
      </c>
      <c r="L4962" t="s">
        <v>1273</v>
      </c>
      <c r="M4962" t="s">
        <v>1274</v>
      </c>
      <c r="N4962" t="s">
        <v>922</v>
      </c>
      <c r="O4962">
        <v>1210</v>
      </c>
    </row>
    <row r="4963" spans="1:15" x14ac:dyDescent="0.35">
      <c r="A4963" s="189" t="str">
        <f t="shared" si="268"/>
        <v>Apr</v>
      </c>
      <c r="B4963" s="190" t="str">
        <f t="shared" si="269"/>
        <v>2024</v>
      </c>
      <c r="C4963" s="190" t="str">
        <f t="shared" si="270"/>
        <v>Apr-2024</v>
      </c>
      <c r="D4963" s="2">
        <v>45412</v>
      </c>
      <c r="E4963" t="s">
        <v>1264</v>
      </c>
      <c r="F4963" t="s">
        <v>1265</v>
      </c>
      <c r="G4963" t="s">
        <v>1266</v>
      </c>
      <c r="H4963" t="s">
        <v>663</v>
      </c>
      <c r="I4963" t="s">
        <v>1267</v>
      </c>
      <c r="J4963" t="s">
        <v>1268</v>
      </c>
      <c r="K4963" t="s">
        <v>1272</v>
      </c>
      <c r="L4963" t="s">
        <v>1273</v>
      </c>
      <c r="M4963" t="s">
        <v>1274</v>
      </c>
      <c r="N4963" t="s">
        <v>921</v>
      </c>
      <c r="O4963">
        <v>770</v>
      </c>
    </row>
    <row r="4964" spans="1:15" x14ac:dyDescent="0.35">
      <c r="A4964" s="189" t="str">
        <f t="shared" si="268"/>
        <v>Apr</v>
      </c>
      <c r="B4964" s="190" t="str">
        <f t="shared" si="269"/>
        <v>2024</v>
      </c>
      <c r="C4964" s="190" t="str">
        <f t="shared" si="270"/>
        <v>Apr-2024</v>
      </c>
      <c r="D4964" s="2">
        <v>45412</v>
      </c>
      <c r="E4964" t="s">
        <v>1264</v>
      </c>
      <c r="F4964" t="s">
        <v>1265</v>
      </c>
      <c r="G4964" t="s">
        <v>1266</v>
      </c>
      <c r="H4964" t="s">
        <v>663</v>
      </c>
      <c r="I4964" t="s">
        <v>1267</v>
      </c>
      <c r="J4964" t="s">
        <v>1268</v>
      </c>
      <c r="K4964" t="s">
        <v>1275</v>
      </c>
      <c r="L4964" t="s">
        <v>1276</v>
      </c>
      <c r="M4964" t="s">
        <v>1277</v>
      </c>
      <c r="N4964" t="s">
        <v>1528</v>
      </c>
      <c r="O4964">
        <v>25</v>
      </c>
    </row>
    <row r="4965" spans="1:15" x14ac:dyDescent="0.35">
      <c r="A4965" s="189" t="str">
        <f t="shared" si="268"/>
        <v>Apr</v>
      </c>
      <c r="B4965" s="190" t="str">
        <f t="shared" si="269"/>
        <v>2024</v>
      </c>
      <c r="C4965" s="190" t="str">
        <f t="shared" si="270"/>
        <v>Apr-2024</v>
      </c>
      <c r="D4965" s="2">
        <v>45412</v>
      </c>
      <c r="E4965" t="s">
        <v>1264</v>
      </c>
      <c r="F4965" t="s">
        <v>1265</v>
      </c>
      <c r="G4965" t="s">
        <v>1266</v>
      </c>
      <c r="H4965" t="s">
        <v>663</v>
      </c>
      <c r="I4965" t="s">
        <v>1267</v>
      </c>
      <c r="J4965" t="s">
        <v>1268</v>
      </c>
      <c r="K4965" t="s">
        <v>1275</v>
      </c>
      <c r="L4965" t="s">
        <v>1276</v>
      </c>
      <c r="M4965" t="s">
        <v>1277</v>
      </c>
      <c r="N4965" t="s">
        <v>1529</v>
      </c>
      <c r="O4965" t="s">
        <v>958</v>
      </c>
    </row>
    <row r="4966" spans="1:15" x14ac:dyDescent="0.35">
      <c r="A4966" s="189" t="str">
        <f t="shared" si="268"/>
        <v>Apr</v>
      </c>
      <c r="B4966" s="190" t="str">
        <f t="shared" si="269"/>
        <v>2024</v>
      </c>
      <c r="C4966" s="190" t="str">
        <f t="shared" si="270"/>
        <v>Apr-2024</v>
      </c>
      <c r="D4966" s="2">
        <v>45412</v>
      </c>
      <c r="E4966" t="s">
        <v>1264</v>
      </c>
      <c r="F4966" t="s">
        <v>1265</v>
      </c>
      <c r="G4966" t="s">
        <v>1266</v>
      </c>
      <c r="H4966" t="s">
        <v>663</v>
      </c>
      <c r="I4966" t="s">
        <v>1267</v>
      </c>
      <c r="J4966" t="s">
        <v>1268</v>
      </c>
      <c r="K4966" t="s">
        <v>1275</v>
      </c>
      <c r="L4966" t="s">
        <v>1276</v>
      </c>
      <c r="M4966" t="s">
        <v>1277</v>
      </c>
      <c r="N4966" t="s">
        <v>919</v>
      </c>
      <c r="O4966">
        <v>65</v>
      </c>
    </row>
    <row r="4967" spans="1:15" x14ac:dyDescent="0.35">
      <c r="A4967" s="189" t="str">
        <f t="shared" si="268"/>
        <v>Apr</v>
      </c>
      <c r="B4967" s="190" t="str">
        <f t="shared" si="269"/>
        <v>2024</v>
      </c>
      <c r="C4967" s="190" t="str">
        <f t="shared" si="270"/>
        <v>Apr-2024</v>
      </c>
      <c r="D4967" s="2">
        <v>45412</v>
      </c>
      <c r="E4967" t="s">
        <v>1264</v>
      </c>
      <c r="F4967" t="s">
        <v>1265</v>
      </c>
      <c r="G4967" t="s">
        <v>1266</v>
      </c>
      <c r="H4967" t="s">
        <v>663</v>
      </c>
      <c r="I4967" t="s">
        <v>1267</v>
      </c>
      <c r="J4967" t="s">
        <v>1268</v>
      </c>
      <c r="K4967" t="s">
        <v>1275</v>
      </c>
      <c r="L4967" t="s">
        <v>1276</v>
      </c>
      <c r="M4967" t="s">
        <v>1277</v>
      </c>
      <c r="N4967" t="s">
        <v>920</v>
      </c>
      <c r="O4967">
        <v>640</v>
      </c>
    </row>
    <row r="4968" spans="1:15" x14ac:dyDescent="0.35">
      <c r="A4968" s="189" t="str">
        <f t="shared" si="268"/>
        <v>Apr</v>
      </c>
      <c r="B4968" s="190" t="str">
        <f t="shared" si="269"/>
        <v>2024</v>
      </c>
      <c r="C4968" s="190" t="str">
        <f t="shared" si="270"/>
        <v>Apr-2024</v>
      </c>
      <c r="D4968" s="2">
        <v>45412</v>
      </c>
      <c r="E4968" t="s">
        <v>1264</v>
      </c>
      <c r="F4968" t="s">
        <v>1265</v>
      </c>
      <c r="G4968" t="s">
        <v>1266</v>
      </c>
      <c r="H4968" t="s">
        <v>663</v>
      </c>
      <c r="I4968" t="s">
        <v>1267</v>
      </c>
      <c r="J4968" t="s">
        <v>1268</v>
      </c>
      <c r="K4968" t="s">
        <v>1275</v>
      </c>
      <c r="L4968" t="s">
        <v>1276</v>
      </c>
      <c r="M4968" t="s">
        <v>1277</v>
      </c>
      <c r="N4968" t="s">
        <v>922</v>
      </c>
      <c r="O4968">
        <v>1370</v>
      </c>
    </row>
    <row r="4969" spans="1:15" x14ac:dyDescent="0.35">
      <c r="A4969" s="189" t="str">
        <f t="shared" si="268"/>
        <v>Apr</v>
      </c>
      <c r="B4969" s="190" t="str">
        <f t="shared" si="269"/>
        <v>2024</v>
      </c>
      <c r="C4969" s="190" t="str">
        <f t="shared" si="270"/>
        <v>Apr-2024</v>
      </c>
      <c r="D4969" s="2">
        <v>45412</v>
      </c>
      <c r="E4969" t="s">
        <v>1264</v>
      </c>
      <c r="F4969" t="s">
        <v>1265</v>
      </c>
      <c r="G4969" t="s">
        <v>1266</v>
      </c>
      <c r="H4969" t="s">
        <v>663</v>
      </c>
      <c r="I4969" t="s">
        <v>1267</v>
      </c>
      <c r="J4969" t="s">
        <v>1268</v>
      </c>
      <c r="K4969" t="s">
        <v>1275</v>
      </c>
      <c r="L4969" t="s">
        <v>1276</v>
      </c>
      <c r="M4969" t="s">
        <v>1277</v>
      </c>
      <c r="N4969" t="s">
        <v>921</v>
      </c>
      <c r="O4969">
        <v>800</v>
      </c>
    </row>
    <row r="4970" spans="1:15" x14ac:dyDescent="0.35">
      <c r="A4970" s="189" t="str">
        <f t="shared" si="268"/>
        <v>Apr</v>
      </c>
      <c r="B4970" s="190" t="str">
        <f t="shared" si="269"/>
        <v>2024</v>
      </c>
      <c r="C4970" s="190" t="str">
        <f t="shared" si="270"/>
        <v>Apr-2024</v>
      </c>
      <c r="D4970" s="2">
        <v>45412</v>
      </c>
      <c r="E4970" t="s">
        <v>1264</v>
      </c>
      <c r="F4970" t="s">
        <v>1265</v>
      </c>
      <c r="G4970" t="s">
        <v>1266</v>
      </c>
      <c r="H4970" t="s">
        <v>663</v>
      </c>
      <c r="I4970" t="s">
        <v>1267</v>
      </c>
      <c r="J4970" t="s">
        <v>1268</v>
      </c>
      <c r="K4970" t="s">
        <v>1278</v>
      </c>
      <c r="L4970" t="s">
        <v>1279</v>
      </c>
      <c r="M4970" t="s">
        <v>1280</v>
      </c>
      <c r="N4970" t="s">
        <v>1528</v>
      </c>
      <c r="O4970">
        <v>150</v>
      </c>
    </row>
    <row r="4971" spans="1:15" x14ac:dyDescent="0.35">
      <c r="A4971" s="189" t="str">
        <f t="shared" si="268"/>
        <v>Apr</v>
      </c>
      <c r="B4971" s="190" t="str">
        <f t="shared" si="269"/>
        <v>2024</v>
      </c>
      <c r="C4971" s="190" t="str">
        <f t="shared" si="270"/>
        <v>Apr-2024</v>
      </c>
      <c r="D4971" s="2">
        <v>45412</v>
      </c>
      <c r="E4971" t="s">
        <v>1264</v>
      </c>
      <c r="F4971" t="s">
        <v>1265</v>
      </c>
      <c r="G4971" t="s">
        <v>1266</v>
      </c>
      <c r="H4971" t="s">
        <v>663</v>
      </c>
      <c r="I4971" t="s">
        <v>1267</v>
      </c>
      <c r="J4971" t="s">
        <v>1268</v>
      </c>
      <c r="K4971" t="s">
        <v>1278</v>
      </c>
      <c r="L4971" t="s">
        <v>1279</v>
      </c>
      <c r="M4971" t="s">
        <v>1280</v>
      </c>
      <c r="N4971" t="s">
        <v>1529</v>
      </c>
      <c r="O4971" t="s">
        <v>958</v>
      </c>
    </row>
    <row r="4972" spans="1:15" x14ac:dyDescent="0.35">
      <c r="A4972" s="189" t="str">
        <f t="shared" si="268"/>
        <v>Apr</v>
      </c>
      <c r="B4972" s="190" t="str">
        <f t="shared" si="269"/>
        <v>2024</v>
      </c>
      <c r="C4972" s="190" t="str">
        <f t="shared" si="270"/>
        <v>Apr-2024</v>
      </c>
      <c r="D4972" s="2">
        <v>45412</v>
      </c>
      <c r="E4972" t="s">
        <v>1264</v>
      </c>
      <c r="F4972" t="s">
        <v>1265</v>
      </c>
      <c r="G4972" t="s">
        <v>1266</v>
      </c>
      <c r="H4972" t="s">
        <v>663</v>
      </c>
      <c r="I4972" t="s">
        <v>1267</v>
      </c>
      <c r="J4972" t="s">
        <v>1268</v>
      </c>
      <c r="K4972" t="s">
        <v>1278</v>
      </c>
      <c r="L4972" t="s">
        <v>1279</v>
      </c>
      <c r="M4972" t="s">
        <v>1280</v>
      </c>
      <c r="N4972" t="s">
        <v>919</v>
      </c>
      <c r="O4972">
        <v>320</v>
      </c>
    </row>
    <row r="4973" spans="1:15" x14ac:dyDescent="0.35">
      <c r="A4973" s="189" t="str">
        <f t="shared" si="268"/>
        <v>Apr</v>
      </c>
      <c r="B4973" s="190" t="str">
        <f t="shared" si="269"/>
        <v>2024</v>
      </c>
      <c r="C4973" s="190" t="str">
        <f t="shared" si="270"/>
        <v>Apr-2024</v>
      </c>
      <c r="D4973" s="2">
        <v>45412</v>
      </c>
      <c r="E4973" t="s">
        <v>1264</v>
      </c>
      <c r="F4973" t="s">
        <v>1265</v>
      </c>
      <c r="G4973" t="s">
        <v>1266</v>
      </c>
      <c r="H4973" t="s">
        <v>663</v>
      </c>
      <c r="I4973" t="s">
        <v>1267</v>
      </c>
      <c r="J4973" t="s">
        <v>1268</v>
      </c>
      <c r="K4973" t="s">
        <v>1278</v>
      </c>
      <c r="L4973" t="s">
        <v>1279</v>
      </c>
      <c r="M4973" t="s">
        <v>1280</v>
      </c>
      <c r="N4973" t="s">
        <v>920</v>
      </c>
      <c r="O4973">
        <v>2220</v>
      </c>
    </row>
    <row r="4974" spans="1:15" x14ac:dyDescent="0.35">
      <c r="A4974" s="189" t="str">
        <f t="shared" si="268"/>
        <v>Apr</v>
      </c>
      <c r="B4974" s="190" t="str">
        <f t="shared" si="269"/>
        <v>2024</v>
      </c>
      <c r="C4974" s="190" t="str">
        <f t="shared" si="270"/>
        <v>Apr-2024</v>
      </c>
      <c r="D4974" s="2">
        <v>45412</v>
      </c>
      <c r="E4974" t="s">
        <v>1264</v>
      </c>
      <c r="F4974" t="s">
        <v>1265</v>
      </c>
      <c r="G4974" t="s">
        <v>1266</v>
      </c>
      <c r="H4974" t="s">
        <v>663</v>
      </c>
      <c r="I4974" t="s">
        <v>1267</v>
      </c>
      <c r="J4974" t="s">
        <v>1268</v>
      </c>
      <c r="K4974" t="s">
        <v>1278</v>
      </c>
      <c r="L4974" t="s">
        <v>1279</v>
      </c>
      <c r="M4974" t="s">
        <v>1280</v>
      </c>
      <c r="N4974" t="s">
        <v>922</v>
      </c>
      <c r="O4974">
        <v>735</v>
      </c>
    </row>
    <row r="4975" spans="1:15" x14ac:dyDescent="0.35">
      <c r="A4975" s="189" t="str">
        <f t="shared" si="268"/>
        <v>Apr</v>
      </c>
      <c r="B4975" s="190" t="str">
        <f t="shared" si="269"/>
        <v>2024</v>
      </c>
      <c r="C4975" s="190" t="str">
        <f t="shared" si="270"/>
        <v>Apr-2024</v>
      </c>
      <c r="D4975" s="2">
        <v>45412</v>
      </c>
      <c r="E4975" t="s">
        <v>1264</v>
      </c>
      <c r="F4975" t="s">
        <v>1265</v>
      </c>
      <c r="G4975" t="s">
        <v>1266</v>
      </c>
      <c r="H4975" t="s">
        <v>663</v>
      </c>
      <c r="I4975" t="s">
        <v>1267</v>
      </c>
      <c r="J4975" t="s">
        <v>1268</v>
      </c>
      <c r="K4975" t="s">
        <v>1278</v>
      </c>
      <c r="L4975" t="s">
        <v>1279</v>
      </c>
      <c r="M4975" t="s">
        <v>1280</v>
      </c>
      <c r="N4975" t="s">
        <v>921</v>
      </c>
      <c r="O4975">
        <v>1280</v>
      </c>
    </row>
    <row r="4976" spans="1:15" x14ac:dyDescent="0.35">
      <c r="A4976" s="189" t="str">
        <f t="shared" si="268"/>
        <v>Apr</v>
      </c>
      <c r="B4976" s="190" t="str">
        <f t="shared" si="269"/>
        <v>2024</v>
      </c>
      <c r="C4976" s="190" t="str">
        <f t="shared" si="270"/>
        <v>Apr-2024</v>
      </c>
      <c r="D4976" s="2">
        <v>45412</v>
      </c>
      <c r="E4976" t="s">
        <v>1264</v>
      </c>
      <c r="F4976" t="s">
        <v>1265</v>
      </c>
      <c r="G4976" t="s">
        <v>1266</v>
      </c>
      <c r="H4976" t="s">
        <v>668</v>
      </c>
      <c r="I4976" t="s">
        <v>1281</v>
      </c>
      <c r="J4976" t="s">
        <v>1282</v>
      </c>
      <c r="K4976" t="s">
        <v>1283</v>
      </c>
      <c r="L4976" t="s">
        <v>1284</v>
      </c>
      <c r="M4976" t="s">
        <v>1285</v>
      </c>
      <c r="N4976" t="s">
        <v>1528</v>
      </c>
      <c r="O4976">
        <v>35</v>
      </c>
    </row>
    <row r="4977" spans="1:15" x14ac:dyDescent="0.35">
      <c r="A4977" s="189" t="str">
        <f t="shared" si="268"/>
        <v>Apr</v>
      </c>
      <c r="B4977" s="190" t="str">
        <f t="shared" si="269"/>
        <v>2024</v>
      </c>
      <c r="C4977" s="190" t="str">
        <f t="shared" si="270"/>
        <v>Apr-2024</v>
      </c>
      <c r="D4977" s="2">
        <v>45412</v>
      </c>
      <c r="E4977" t="s">
        <v>1264</v>
      </c>
      <c r="F4977" t="s">
        <v>1265</v>
      </c>
      <c r="G4977" t="s">
        <v>1266</v>
      </c>
      <c r="H4977" t="s">
        <v>668</v>
      </c>
      <c r="I4977" t="s">
        <v>1281</v>
      </c>
      <c r="J4977" t="s">
        <v>1282</v>
      </c>
      <c r="K4977" t="s">
        <v>1283</v>
      </c>
      <c r="L4977" t="s">
        <v>1284</v>
      </c>
      <c r="M4977" t="s">
        <v>1285</v>
      </c>
      <c r="N4977" t="s">
        <v>1529</v>
      </c>
      <c r="O4977" t="s">
        <v>958</v>
      </c>
    </row>
    <row r="4978" spans="1:15" x14ac:dyDescent="0.35">
      <c r="A4978" s="189" t="str">
        <f t="shared" si="268"/>
        <v>Apr</v>
      </c>
      <c r="B4978" s="190" t="str">
        <f t="shared" si="269"/>
        <v>2024</v>
      </c>
      <c r="C4978" s="190" t="str">
        <f t="shared" si="270"/>
        <v>Apr-2024</v>
      </c>
      <c r="D4978" s="2">
        <v>45412</v>
      </c>
      <c r="E4978" t="s">
        <v>1264</v>
      </c>
      <c r="F4978" t="s">
        <v>1265</v>
      </c>
      <c r="G4978" t="s">
        <v>1266</v>
      </c>
      <c r="H4978" t="s">
        <v>668</v>
      </c>
      <c r="I4978" t="s">
        <v>1281</v>
      </c>
      <c r="J4978" t="s">
        <v>1282</v>
      </c>
      <c r="K4978" t="s">
        <v>1283</v>
      </c>
      <c r="L4978" t="s">
        <v>1284</v>
      </c>
      <c r="M4978" t="s">
        <v>1285</v>
      </c>
      <c r="N4978" t="s">
        <v>919</v>
      </c>
      <c r="O4978">
        <v>125</v>
      </c>
    </row>
    <row r="4979" spans="1:15" x14ac:dyDescent="0.35">
      <c r="A4979" s="189" t="str">
        <f t="shared" si="268"/>
        <v>Apr</v>
      </c>
      <c r="B4979" s="190" t="str">
        <f t="shared" si="269"/>
        <v>2024</v>
      </c>
      <c r="C4979" s="190" t="str">
        <f t="shared" si="270"/>
        <v>Apr-2024</v>
      </c>
      <c r="D4979" s="2">
        <v>45412</v>
      </c>
      <c r="E4979" t="s">
        <v>1264</v>
      </c>
      <c r="F4979" t="s">
        <v>1265</v>
      </c>
      <c r="G4979" t="s">
        <v>1266</v>
      </c>
      <c r="H4979" t="s">
        <v>668</v>
      </c>
      <c r="I4979" t="s">
        <v>1281</v>
      </c>
      <c r="J4979" t="s">
        <v>1282</v>
      </c>
      <c r="K4979" t="s">
        <v>1283</v>
      </c>
      <c r="L4979" t="s">
        <v>1284</v>
      </c>
      <c r="M4979" t="s">
        <v>1285</v>
      </c>
      <c r="N4979" t="s">
        <v>920</v>
      </c>
      <c r="O4979">
        <v>1695</v>
      </c>
    </row>
    <row r="4980" spans="1:15" x14ac:dyDescent="0.35">
      <c r="A4980" s="189" t="str">
        <f t="shared" si="268"/>
        <v>Apr</v>
      </c>
      <c r="B4980" s="190" t="str">
        <f t="shared" si="269"/>
        <v>2024</v>
      </c>
      <c r="C4980" s="190" t="str">
        <f t="shared" si="270"/>
        <v>Apr-2024</v>
      </c>
      <c r="D4980" s="2">
        <v>45412</v>
      </c>
      <c r="E4980" t="s">
        <v>1264</v>
      </c>
      <c r="F4980" t="s">
        <v>1265</v>
      </c>
      <c r="G4980" t="s">
        <v>1266</v>
      </c>
      <c r="H4980" t="s">
        <v>668</v>
      </c>
      <c r="I4980" t="s">
        <v>1281</v>
      </c>
      <c r="J4980" t="s">
        <v>1282</v>
      </c>
      <c r="K4980" t="s">
        <v>1283</v>
      </c>
      <c r="L4980" t="s">
        <v>1284</v>
      </c>
      <c r="M4980" t="s">
        <v>1285</v>
      </c>
      <c r="N4980" t="s">
        <v>922</v>
      </c>
      <c r="O4980">
        <v>510</v>
      </c>
    </row>
    <row r="4981" spans="1:15" x14ac:dyDescent="0.35">
      <c r="A4981" s="189" t="str">
        <f t="shared" si="268"/>
        <v>Apr</v>
      </c>
      <c r="B4981" s="190" t="str">
        <f t="shared" si="269"/>
        <v>2024</v>
      </c>
      <c r="C4981" s="190" t="str">
        <f t="shared" si="270"/>
        <v>Apr-2024</v>
      </c>
      <c r="D4981" s="2">
        <v>45412</v>
      </c>
      <c r="E4981" t="s">
        <v>1264</v>
      </c>
      <c r="F4981" t="s">
        <v>1265</v>
      </c>
      <c r="G4981" t="s">
        <v>1266</v>
      </c>
      <c r="H4981" t="s">
        <v>668</v>
      </c>
      <c r="I4981" t="s">
        <v>1281</v>
      </c>
      <c r="J4981" t="s">
        <v>1282</v>
      </c>
      <c r="K4981" t="s">
        <v>1283</v>
      </c>
      <c r="L4981" t="s">
        <v>1284</v>
      </c>
      <c r="M4981" t="s">
        <v>1285</v>
      </c>
      <c r="N4981" t="s">
        <v>921</v>
      </c>
      <c r="O4981">
        <v>1185</v>
      </c>
    </row>
    <row r="4982" spans="1:15" x14ac:dyDescent="0.35">
      <c r="A4982" s="189" t="str">
        <f t="shared" si="268"/>
        <v>Apr</v>
      </c>
      <c r="B4982" s="190" t="str">
        <f t="shared" si="269"/>
        <v>2024</v>
      </c>
      <c r="C4982" s="190" t="str">
        <f t="shared" si="270"/>
        <v>Apr-2024</v>
      </c>
      <c r="D4982" s="2">
        <v>45412</v>
      </c>
      <c r="E4982" t="s">
        <v>1264</v>
      </c>
      <c r="F4982" t="s">
        <v>1265</v>
      </c>
      <c r="G4982" t="s">
        <v>1266</v>
      </c>
      <c r="H4982" t="s">
        <v>668</v>
      </c>
      <c r="I4982" t="s">
        <v>1281</v>
      </c>
      <c r="J4982" t="s">
        <v>1282</v>
      </c>
      <c r="K4982" t="s">
        <v>1286</v>
      </c>
      <c r="L4982" t="s">
        <v>1287</v>
      </c>
      <c r="M4982" t="s">
        <v>1288</v>
      </c>
      <c r="N4982" t="s">
        <v>1528</v>
      </c>
      <c r="O4982">
        <v>5</v>
      </c>
    </row>
    <row r="4983" spans="1:15" x14ac:dyDescent="0.35">
      <c r="A4983" s="189" t="str">
        <f t="shared" si="268"/>
        <v>Apr</v>
      </c>
      <c r="B4983" s="190" t="str">
        <f t="shared" si="269"/>
        <v>2024</v>
      </c>
      <c r="C4983" s="190" t="str">
        <f t="shared" si="270"/>
        <v>Apr-2024</v>
      </c>
      <c r="D4983" s="2">
        <v>45412</v>
      </c>
      <c r="E4983" t="s">
        <v>1264</v>
      </c>
      <c r="F4983" t="s">
        <v>1265</v>
      </c>
      <c r="G4983" t="s">
        <v>1266</v>
      </c>
      <c r="H4983" t="s">
        <v>668</v>
      </c>
      <c r="I4983" t="s">
        <v>1281</v>
      </c>
      <c r="J4983" t="s">
        <v>1282</v>
      </c>
      <c r="K4983" t="s">
        <v>1286</v>
      </c>
      <c r="L4983" t="s">
        <v>1287</v>
      </c>
      <c r="M4983" t="s">
        <v>1288</v>
      </c>
      <c r="N4983" t="s">
        <v>1529</v>
      </c>
      <c r="O4983" t="s">
        <v>958</v>
      </c>
    </row>
    <row r="4984" spans="1:15" x14ac:dyDescent="0.35">
      <c r="A4984" s="189" t="str">
        <f t="shared" si="268"/>
        <v>Apr</v>
      </c>
      <c r="B4984" s="190" t="str">
        <f t="shared" si="269"/>
        <v>2024</v>
      </c>
      <c r="C4984" s="190" t="str">
        <f t="shared" si="270"/>
        <v>Apr-2024</v>
      </c>
      <c r="D4984" s="2">
        <v>45412</v>
      </c>
      <c r="E4984" t="s">
        <v>1264</v>
      </c>
      <c r="F4984" t="s">
        <v>1265</v>
      </c>
      <c r="G4984" t="s">
        <v>1266</v>
      </c>
      <c r="H4984" t="s">
        <v>668</v>
      </c>
      <c r="I4984" t="s">
        <v>1281</v>
      </c>
      <c r="J4984" t="s">
        <v>1282</v>
      </c>
      <c r="K4984" t="s">
        <v>1286</v>
      </c>
      <c r="L4984" t="s">
        <v>1287</v>
      </c>
      <c r="M4984" t="s">
        <v>1288</v>
      </c>
      <c r="N4984" t="s">
        <v>919</v>
      </c>
      <c r="O4984">
        <v>10</v>
      </c>
    </row>
    <row r="4985" spans="1:15" x14ac:dyDescent="0.35">
      <c r="A4985" s="189" t="str">
        <f t="shared" si="268"/>
        <v>Apr</v>
      </c>
      <c r="B4985" s="190" t="str">
        <f t="shared" si="269"/>
        <v>2024</v>
      </c>
      <c r="C4985" s="190" t="str">
        <f t="shared" si="270"/>
        <v>Apr-2024</v>
      </c>
      <c r="D4985" s="2">
        <v>45412</v>
      </c>
      <c r="E4985" t="s">
        <v>1264</v>
      </c>
      <c r="F4985" t="s">
        <v>1265</v>
      </c>
      <c r="G4985" t="s">
        <v>1266</v>
      </c>
      <c r="H4985" t="s">
        <v>668</v>
      </c>
      <c r="I4985" t="s">
        <v>1281</v>
      </c>
      <c r="J4985" t="s">
        <v>1282</v>
      </c>
      <c r="K4985" t="s">
        <v>1286</v>
      </c>
      <c r="L4985" t="s">
        <v>1287</v>
      </c>
      <c r="M4985" t="s">
        <v>1288</v>
      </c>
      <c r="N4985" t="s">
        <v>920</v>
      </c>
      <c r="O4985">
        <v>715</v>
      </c>
    </row>
    <row r="4986" spans="1:15" x14ac:dyDescent="0.35">
      <c r="A4986" s="189" t="str">
        <f t="shared" si="268"/>
        <v>Apr</v>
      </c>
      <c r="B4986" s="190" t="str">
        <f t="shared" si="269"/>
        <v>2024</v>
      </c>
      <c r="C4986" s="190" t="str">
        <f t="shared" si="270"/>
        <v>Apr-2024</v>
      </c>
      <c r="D4986" s="2">
        <v>45412</v>
      </c>
      <c r="E4986" t="s">
        <v>1264</v>
      </c>
      <c r="F4986" t="s">
        <v>1265</v>
      </c>
      <c r="G4986" t="s">
        <v>1266</v>
      </c>
      <c r="H4986" t="s">
        <v>668</v>
      </c>
      <c r="I4986" t="s">
        <v>1281</v>
      </c>
      <c r="J4986" t="s">
        <v>1282</v>
      </c>
      <c r="K4986" t="s">
        <v>1286</v>
      </c>
      <c r="L4986" t="s">
        <v>1287</v>
      </c>
      <c r="M4986" t="s">
        <v>1288</v>
      </c>
      <c r="N4986" t="s">
        <v>922</v>
      </c>
      <c r="O4986">
        <v>195</v>
      </c>
    </row>
    <row r="4987" spans="1:15" x14ac:dyDescent="0.35">
      <c r="A4987" s="189" t="str">
        <f t="shared" si="268"/>
        <v>Apr</v>
      </c>
      <c r="B4987" s="190" t="str">
        <f t="shared" si="269"/>
        <v>2024</v>
      </c>
      <c r="C4987" s="190" t="str">
        <f t="shared" si="270"/>
        <v>Apr-2024</v>
      </c>
      <c r="D4987" s="2">
        <v>45412</v>
      </c>
      <c r="E4987" t="s">
        <v>1264</v>
      </c>
      <c r="F4987" t="s">
        <v>1265</v>
      </c>
      <c r="G4987" t="s">
        <v>1266</v>
      </c>
      <c r="H4987" t="s">
        <v>668</v>
      </c>
      <c r="I4987" t="s">
        <v>1281</v>
      </c>
      <c r="J4987" t="s">
        <v>1282</v>
      </c>
      <c r="K4987" t="s">
        <v>1286</v>
      </c>
      <c r="L4987" t="s">
        <v>1287</v>
      </c>
      <c r="M4987" t="s">
        <v>1288</v>
      </c>
      <c r="N4987" t="s">
        <v>921</v>
      </c>
      <c r="O4987">
        <v>585</v>
      </c>
    </row>
    <row r="4988" spans="1:15" x14ac:dyDescent="0.35">
      <c r="A4988" s="189" t="str">
        <f t="shared" si="268"/>
        <v>Apr</v>
      </c>
      <c r="B4988" s="190" t="str">
        <f t="shared" si="269"/>
        <v>2024</v>
      </c>
      <c r="C4988" s="190" t="str">
        <f t="shared" si="270"/>
        <v>Apr-2024</v>
      </c>
      <c r="D4988" s="2">
        <v>45412</v>
      </c>
      <c r="E4988" t="s">
        <v>1264</v>
      </c>
      <c r="F4988" t="s">
        <v>1265</v>
      </c>
      <c r="G4988" t="s">
        <v>1266</v>
      </c>
      <c r="H4988" t="s">
        <v>668</v>
      </c>
      <c r="I4988" t="s">
        <v>1281</v>
      </c>
      <c r="J4988" t="s">
        <v>1282</v>
      </c>
      <c r="K4988" t="s">
        <v>1289</v>
      </c>
      <c r="L4988" t="s">
        <v>1290</v>
      </c>
      <c r="M4988" t="s">
        <v>1291</v>
      </c>
      <c r="N4988" t="s">
        <v>1528</v>
      </c>
      <c r="O4988">
        <v>10</v>
      </c>
    </row>
    <row r="4989" spans="1:15" x14ac:dyDescent="0.35">
      <c r="A4989" s="189" t="str">
        <f t="shared" si="268"/>
        <v>Apr</v>
      </c>
      <c r="B4989" s="190" t="str">
        <f t="shared" si="269"/>
        <v>2024</v>
      </c>
      <c r="C4989" s="190" t="str">
        <f t="shared" si="270"/>
        <v>Apr-2024</v>
      </c>
      <c r="D4989" s="2">
        <v>45412</v>
      </c>
      <c r="E4989" t="s">
        <v>1264</v>
      </c>
      <c r="F4989" t="s">
        <v>1265</v>
      </c>
      <c r="G4989" t="s">
        <v>1266</v>
      </c>
      <c r="H4989" t="s">
        <v>668</v>
      </c>
      <c r="I4989" t="s">
        <v>1281</v>
      </c>
      <c r="J4989" t="s">
        <v>1282</v>
      </c>
      <c r="K4989" t="s">
        <v>1289</v>
      </c>
      <c r="L4989" t="s">
        <v>1290</v>
      </c>
      <c r="M4989" t="s">
        <v>1291</v>
      </c>
      <c r="N4989" t="s">
        <v>1529</v>
      </c>
      <c r="O4989" t="s">
        <v>958</v>
      </c>
    </row>
    <row r="4990" spans="1:15" x14ac:dyDescent="0.35">
      <c r="A4990" s="189" t="str">
        <f t="shared" si="268"/>
        <v>Apr</v>
      </c>
      <c r="B4990" s="190" t="str">
        <f t="shared" si="269"/>
        <v>2024</v>
      </c>
      <c r="C4990" s="190" t="str">
        <f t="shared" si="270"/>
        <v>Apr-2024</v>
      </c>
      <c r="D4990" s="2">
        <v>45412</v>
      </c>
      <c r="E4990" t="s">
        <v>1264</v>
      </c>
      <c r="F4990" t="s">
        <v>1265</v>
      </c>
      <c r="G4990" t="s">
        <v>1266</v>
      </c>
      <c r="H4990" t="s">
        <v>668</v>
      </c>
      <c r="I4990" t="s">
        <v>1281</v>
      </c>
      <c r="J4990" t="s">
        <v>1282</v>
      </c>
      <c r="K4990" t="s">
        <v>1289</v>
      </c>
      <c r="L4990" t="s">
        <v>1290</v>
      </c>
      <c r="M4990" t="s">
        <v>1291</v>
      </c>
      <c r="N4990" t="s">
        <v>919</v>
      </c>
      <c r="O4990">
        <v>90</v>
      </c>
    </row>
    <row r="4991" spans="1:15" x14ac:dyDescent="0.35">
      <c r="A4991" s="189" t="str">
        <f t="shared" si="268"/>
        <v>Apr</v>
      </c>
      <c r="B4991" s="190" t="str">
        <f t="shared" si="269"/>
        <v>2024</v>
      </c>
      <c r="C4991" s="190" t="str">
        <f t="shared" si="270"/>
        <v>Apr-2024</v>
      </c>
      <c r="D4991" s="2">
        <v>45412</v>
      </c>
      <c r="E4991" t="s">
        <v>1264</v>
      </c>
      <c r="F4991" t="s">
        <v>1265</v>
      </c>
      <c r="G4991" t="s">
        <v>1266</v>
      </c>
      <c r="H4991" t="s">
        <v>668</v>
      </c>
      <c r="I4991" t="s">
        <v>1281</v>
      </c>
      <c r="J4991" t="s">
        <v>1282</v>
      </c>
      <c r="K4991" t="s">
        <v>1289</v>
      </c>
      <c r="L4991" t="s">
        <v>1290</v>
      </c>
      <c r="M4991" t="s">
        <v>1291</v>
      </c>
      <c r="N4991" t="s">
        <v>920</v>
      </c>
      <c r="O4991">
        <v>750</v>
      </c>
    </row>
    <row r="4992" spans="1:15" x14ac:dyDescent="0.35">
      <c r="A4992" s="189" t="str">
        <f t="shared" si="268"/>
        <v>Apr</v>
      </c>
      <c r="B4992" s="190" t="str">
        <f t="shared" si="269"/>
        <v>2024</v>
      </c>
      <c r="C4992" s="190" t="str">
        <f t="shared" si="270"/>
        <v>Apr-2024</v>
      </c>
      <c r="D4992" s="2">
        <v>45412</v>
      </c>
      <c r="E4992" t="s">
        <v>1264</v>
      </c>
      <c r="F4992" t="s">
        <v>1265</v>
      </c>
      <c r="G4992" t="s">
        <v>1266</v>
      </c>
      <c r="H4992" t="s">
        <v>668</v>
      </c>
      <c r="I4992" t="s">
        <v>1281</v>
      </c>
      <c r="J4992" t="s">
        <v>1282</v>
      </c>
      <c r="K4992" t="s">
        <v>1289</v>
      </c>
      <c r="L4992" t="s">
        <v>1290</v>
      </c>
      <c r="M4992" t="s">
        <v>1291</v>
      </c>
      <c r="N4992" t="s">
        <v>922</v>
      </c>
      <c r="O4992">
        <v>495</v>
      </c>
    </row>
    <row r="4993" spans="1:15" x14ac:dyDescent="0.35">
      <c r="A4993" s="189" t="str">
        <f t="shared" si="268"/>
        <v>Apr</v>
      </c>
      <c r="B4993" s="190" t="str">
        <f t="shared" si="269"/>
        <v>2024</v>
      </c>
      <c r="C4993" s="190" t="str">
        <f t="shared" si="270"/>
        <v>Apr-2024</v>
      </c>
      <c r="D4993" s="2">
        <v>45412</v>
      </c>
      <c r="E4993" t="s">
        <v>1264</v>
      </c>
      <c r="F4993" t="s">
        <v>1265</v>
      </c>
      <c r="G4993" t="s">
        <v>1266</v>
      </c>
      <c r="H4993" t="s">
        <v>668</v>
      </c>
      <c r="I4993" t="s">
        <v>1281</v>
      </c>
      <c r="J4993" t="s">
        <v>1282</v>
      </c>
      <c r="K4993" t="s">
        <v>1289</v>
      </c>
      <c r="L4993" t="s">
        <v>1290</v>
      </c>
      <c r="M4993" t="s">
        <v>1291</v>
      </c>
      <c r="N4993" t="s">
        <v>921</v>
      </c>
      <c r="O4993">
        <v>1060</v>
      </c>
    </row>
    <row r="4994" spans="1:15" x14ac:dyDescent="0.35">
      <c r="A4994" s="189" t="str">
        <f t="shared" si="268"/>
        <v>Apr</v>
      </c>
      <c r="B4994" s="190" t="str">
        <f t="shared" si="269"/>
        <v>2024</v>
      </c>
      <c r="C4994" s="190" t="str">
        <f t="shared" si="270"/>
        <v>Apr-2024</v>
      </c>
      <c r="D4994" s="2">
        <v>45412</v>
      </c>
      <c r="E4994" t="s">
        <v>1264</v>
      </c>
      <c r="F4994" t="s">
        <v>1265</v>
      </c>
      <c r="G4994" t="s">
        <v>1266</v>
      </c>
      <c r="H4994" t="s">
        <v>668</v>
      </c>
      <c r="I4994" t="s">
        <v>1281</v>
      </c>
      <c r="J4994" t="s">
        <v>1282</v>
      </c>
      <c r="K4994" t="s">
        <v>1292</v>
      </c>
      <c r="L4994" t="s">
        <v>1293</v>
      </c>
      <c r="M4994" t="s">
        <v>1294</v>
      </c>
      <c r="N4994" t="s">
        <v>1528</v>
      </c>
      <c r="O4994">
        <v>30</v>
      </c>
    </row>
    <row r="4995" spans="1:15" x14ac:dyDescent="0.35">
      <c r="A4995" s="189" t="str">
        <f t="shared" ref="A4995:A5058" si="271">TEXT(D4995,"mmm")</f>
        <v>Apr</v>
      </c>
      <c r="B4995" s="190" t="str">
        <f t="shared" ref="B4995:B5058" si="272">TEXT(D4995,"yyyy")</f>
        <v>2024</v>
      </c>
      <c r="C4995" s="190" t="str">
        <f t="shared" ref="C4995:C5058" si="273">_xlfn.CONCAT(A4995&amp;"-"&amp;B4995)</f>
        <v>Apr-2024</v>
      </c>
      <c r="D4995" s="2">
        <v>45412</v>
      </c>
      <c r="E4995" t="s">
        <v>1264</v>
      </c>
      <c r="F4995" t="s">
        <v>1265</v>
      </c>
      <c r="G4995" t="s">
        <v>1266</v>
      </c>
      <c r="H4995" t="s">
        <v>668</v>
      </c>
      <c r="I4995" t="s">
        <v>1281</v>
      </c>
      <c r="J4995" t="s">
        <v>1282</v>
      </c>
      <c r="K4995" t="s">
        <v>1292</v>
      </c>
      <c r="L4995" t="s">
        <v>1293</v>
      </c>
      <c r="M4995" t="s">
        <v>1294</v>
      </c>
      <c r="N4995" t="s">
        <v>1529</v>
      </c>
      <c r="O4995" t="s">
        <v>958</v>
      </c>
    </row>
    <row r="4996" spans="1:15" x14ac:dyDescent="0.35">
      <c r="A4996" s="189" t="str">
        <f t="shared" si="271"/>
        <v>Apr</v>
      </c>
      <c r="B4996" s="190" t="str">
        <f t="shared" si="272"/>
        <v>2024</v>
      </c>
      <c r="C4996" s="190" t="str">
        <f t="shared" si="273"/>
        <v>Apr-2024</v>
      </c>
      <c r="D4996" s="2">
        <v>45412</v>
      </c>
      <c r="E4996" t="s">
        <v>1264</v>
      </c>
      <c r="F4996" t="s">
        <v>1265</v>
      </c>
      <c r="G4996" t="s">
        <v>1266</v>
      </c>
      <c r="H4996" t="s">
        <v>668</v>
      </c>
      <c r="I4996" t="s">
        <v>1281</v>
      </c>
      <c r="J4996" t="s">
        <v>1282</v>
      </c>
      <c r="K4996" t="s">
        <v>1292</v>
      </c>
      <c r="L4996" t="s">
        <v>1293</v>
      </c>
      <c r="M4996" t="s">
        <v>1294</v>
      </c>
      <c r="N4996" t="s">
        <v>919</v>
      </c>
      <c r="O4996">
        <v>200</v>
      </c>
    </row>
    <row r="4997" spans="1:15" x14ac:dyDescent="0.35">
      <c r="A4997" s="189" t="str">
        <f t="shared" si="271"/>
        <v>Apr</v>
      </c>
      <c r="B4997" s="190" t="str">
        <f t="shared" si="272"/>
        <v>2024</v>
      </c>
      <c r="C4997" s="190" t="str">
        <f t="shared" si="273"/>
        <v>Apr-2024</v>
      </c>
      <c r="D4997" s="2">
        <v>45412</v>
      </c>
      <c r="E4997" t="s">
        <v>1264</v>
      </c>
      <c r="F4997" t="s">
        <v>1265</v>
      </c>
      <c r="G4997" t="s">
        <v>1266</v>
      </c>
      <c r="H4997" t="s">
        <v>668</v>
      </c>
      <c r="I4997" t="s">
        <v>1281</v>
      </c>
      <c r="J4997" t="s">
        <v>1282</v>
      </c>
      <c r="K4997" t="s">
        <v>1292</v>
      </c>
      <c r="L4997" t="s">
        <v>1293</v>
      </c>
      <c r="M4997" t="s">
        <v>1294</v>
      </c>
      <c r="N4997" t="s">
        <v>920</v>
      </c>
      <c r="O4997">
        <v>1400</v>
      </c>
    </row>
    <row r="4998" spans="1:15" x14ac:dyDescent="0.35">
      <c r="A4998" s="189" t="str">
        <f t="shared" si="271"/>
        <v>Apr</v>
      </c>
      <c r="B4998" s="190" t="str">
        <f t="shared" si="272"/>
        <v>2024</v>
      </c>
      <c r="C4998" s="190" t="str">
        <f t="shared" si="273"/>
        <v>Apr-2024</v>
      </c>
      <c r="D4998" s="2">
        <v>45412</v>
      </c>
      <c r="E4998" t="s">
        <v>1264</v>
      </c>
      <c r="F4998" t="s">
        <v>1265</v>
      </c>
      <c r="G4998" t="s">
        <v>1266</v>
      </c>
      <c r="H4998" t="s">
        <v>668</v>
      </c>
      <c r="I4998" t="s">
        <v>1281</v>
      </c>
      <c r="J4998" t="s">
        <v>1282</v>
      </c>
      <c r="K4998" t="s">
        <v>1292</v>
      </c>
      <c r="L4998" t="s">
        <v>1293</v>
      </c>
      <c r="M4998" t="s">
        <v>1294</v>
      </c>
      <c r="N4998" t="s">
        <v>922</v>
      </c>
      <c r="O4998">
        <v>550</v>
      </c>
    </row>
    <row r="4999" spans="1:15" x14ac:dyDescent="0.35">
      <c r="A4999" s="189" t="str">
        <f t="shared" si="271"/>
        <v>Apr</v>
      </c>
      <c r="B4999" s="190" t="str">
        <f t="shared" si="272"/>
        <v>2024</v>
      </c>
      <c r="C4999" s="190" t="str">
        <f t="shared" si="273"/>
        <v>Apr-2024</v>
      </c>
      <c r="D4999" s="2">
        <v>45412</v>
      </c>
      <c r="E4999" t="s">
        <v>1264</v>
      </c>
      <c r="F4999" t="s">
        <v>1265</v>
      </c>
      <c r="G4999" t="s">
        <v>1266</v>
      </c>
      <c r="H4999" t="s">
        <v>668</v>
      </c>
      <c r="I4999" t="s">
        <v>1281</v>
      </c>
      <c r="J4999" t="s">
        <v>1282</v>
      </c>
      <c r="K4999" t="s">
        <v>1292</v>
      </c>
      <c r="L4999" t="s">
        <v>1293</v>
      </c>
      <c r="M4999" t="s">
        <v>1294</v>
      </c>
      <c r="N4999" t="s">
        <v>921</v>
      </c>
      <c r="O4999">
        <v>785</v>
      </c>
    </row>
    <row r="5000" spans="1:15" x14ac:dyDescent="0.35">
      <c r="A5000" s="189" t="str">
        <f t="shared" si="271"/>
        <v>Apr</v>
      </c>
      <c r="B5000" s="190" t="str">
        <f t="shared" si="272"/>
        <v>2024</v>
      </c>
      <c r="C5000" s="190" t="str">
        <f t="shared" si="273"/>
        <v>Apr-2024</v>
      </c>
      <c r="D5000" s="2">
        <v>45412</v>
      </c>
      <c r="E5000" t="s">
        <v>1264</v>
      </c>
      <c r="F5000" t="s">
        <v>1265</v>
      </c>
      <c r="G5000" t="s">
        <v>1266</v>
      </c>
      <c r="H5000" t="s">
        <v>668</v>
      </c>
      <c r="I5000" t="s">
        <v>1281</v>
      </c>
      <c r="J5000" t="s">
        <v>1282</v>
      </c>
      <c r="K5000" t="s">
        <v>1295</v>
      </c>
      <c r="L5000" t="s">
        <v>1296</v>
      </c>
      <c r="M5000" t="s">
        <v>1297</v>
      </c>
      <c r="N5000" t="s">
        <v>1528</v>
      </c>
      <c r="O5000">
        <v>160</v>
      </c>
    </row>
    <row r="5001" spans="1:15" x14ac:dyDescent="0.35">
      <c r="A5001" s="189" t="str">
        <f t="shared" si="271"/>
        <v>Apr</v>
      </c>
      <c r="B5001" s="190" t="str">
        <f t="shared" si="272"/>
        <v>2024</v>
      </c>
      <c r="C5001" s="190" t="str">
        <f t="shared" si="273"/>
        <v>Apr-2024</v>
      </c>
      <c r="D5001" s="2">
        <v>45412</v>
      </c>
      <c r="E5001" t="s">
        <v>1264</v>
      </c>
      <c r="F5001" t="s">
        <v>1265</v>
      </c>
      <c r="G5001" t="s">
        <v>1266</v>
      </c>
      <c r="H5001" t="s">
        <v>668</v>
      </c>
      <c r="I5001" t="s">
        <v>1281</v>
      </c>
      <c r="J5001" t="s">
        <v>1282</v>
      </c>
      <c r="K5001" t="s">
        <v>1295</v>
      </c>
      <c r="L5001" t="s">
        <v>1296</v>
      </c>
      <c r="M5001" t="s">
        <v>1297</v>
      </c>
      <c r="N5001" t="s">
        <v>1529</v>
      </c>
      <c r="O5001" t="s">
        <v>958</v>
      </c>
    </row>
    <row r="5002" spans="1:15" x14ac:dyDescent="0.35">
      <c r="A5002" s="189" t="str">
        <f t="shared" si="271"/>
        <v>Apr</v>
      </c>
      <c r="B5002" s="190" t="str">
        <f t="shared" si="272"/>
        <v>2024</v>
      </c>
      <c r="C5002" s="190" t="str">
        <f t="shared" si="273"/>
        <v>Apr-2024</v>
      </c>
      <c r="D5002" s="2">
        <v>45412</v>
      </c>
      <c r="E5002" t="s">
        <v>1264</v>
      </c>
      <c r="F5002" t="s">
        <v>1265</v>
      </c>
      <c r="G5002" t="s">
        <v>1266</v>
      </c>
      <c r="H5002" t="s">
        <v>668</v>
      </c>
      <c r="I5002" t="s">
        <v>1281</v>
      </c>
      <c r="J5002" t="s">
        <v>1282</v>
      </c>
      <c r="K5002" t="s">
        <v>1295</v>
      </c>
      <c r="L5002" t="s">
        <v>1296</v>
      </c>
      <c r="M5002" t="s">
        <v>1297</v>
      </c>
      <c r="N5002" t="s">
        <v>919</v>
      </c>
      <c r="O5002">
        <v>325</v>
      </c>
    </row>
    <row r="5003" spans="1:15" x14ac:dyDescent="0.35">
      <c r="A5003" s="189" t="str">
        <f t="shared" si="271"/>
        <v>Apr</v>
      </c>
      <c r="B5003" s="190" t="str">
        <f t="shared" si="272"/>
        <v>2024</v>
      </c>
      <c r="C5003" s="190" t="str">
        <f t="shared" si="273"/>
        <v>Apr-2024</v>
      </c>
      <c r="D5003" s="2">
        <v>45412</v>
      </c>
      <c r="E5003" t="s">
        <v>1264</v>
      </c>
      <c r="F5003" t="s">
        <v>1265</v>
      </c>
      <c r="G5003" t="s">
        <v>1266</v>
      </c>
      <c r="H5003" t="s">
        <v>668</v>
      </c>
      <c r="I5003" t="s">
        <v>1281</v>
      </c>
      <c r="J5003" t="s">
        <v>1282</v>
      </c>
      <c r="K5003" t="s">
        <v>1295</v>
      </c>
      <c r="L5003" t="s">
        <v>1296</v>
      </c>
      <c r="M5003" t="s">
        <v>1297</v>
      </c>
      <c r="N5003" t="s">
        <v>920</v>
      </c>
      <c r="O5003">
        <v>2025</v>
      </c>
    </row>
    <row r="5004" spans="1:15" x14ac:dyDescent="0.35">
      <c r="A5004" s="189" t="str">
        <f t="shared" si="271"/>
        <v>Apr</v>
      </c>
      <c r="B5004" s="190" t="str">
        <f t="shared" si="272"/>
        <v>2024</v>
      </c>
      <c r="C5004" s="190" t="str">
        <f t="shared" si="273"/>
        <v>Apr-2024</v>
      </c>
      <c r="D5004" s="2">
        <v>45412</v>
      </c>
      <c r="E5004" t="s">
        <v>1264</v>
      </c>
      <c r="F5004" t="s">
        <v>1265</v>
      </c>
      <c r="G5004" t="s">
        <v>1266</v>
      </c>
      <c r="H5004" t="s">
        <v>668</v>
      </c>
      <c r="I5004" t="s">
        <v>1281</v>
      </c>
      <c r="J5004" t="s">
        <v>1282</v>
      </c>
      <c r="K5004" t="s">
        <v>1295</v>
      </c>
      <c r="L5004" t="s">
        <v>1296</v>
      </c>
      <c r="M5004" t="s">
        <v>1297</v>
      </c>
      <c r="N5004" t="s">
        <v>922</v>
      </c>
      <c r="O5004">
        <v>430</v>
      </c>
    </row>
    <row r="5005" spans="1:15" x14ac:dyDescent="0.35">
      <c r="A5005" s="189" t="str">
        <f t="shared" si="271"/>
        <v>Apr</v>
      </c>
      <c r="B5005" s="190" t="str">
        <f t="shared" si="272"/>
        <v>2024</v>
      </c>
      <c r="C5005" s="190" t="str">
        <f t="shared" si="273"/>
        <v>Apr-2024</v>
      </c>
      <c r="D5005" s="2">
        <v>45412</v>
      </c>
      <c r="E5005" t="s">
        <v>1264</v>
      </c>
      <c r="F5005" t="s">
        <v>1265</v>
      </c>
      <c r="G5005" t="s">
        <v>1266</v>
      </c>
      <c r="H5005" t="s">
        <v>668</v>
      </c>
      <c r="I5005" t="s">
        <v>1281</v>
      </c>
      <c r="J5005" t="s">
        <v>1282</v>
      </c>
      <c r="K5005" t="s">
        <v>1295</v>
      </c>
      <c r="L5005" t="s">
        <v>1296</v>
      </c>
      <c r="M5005" t="s">
        <v>1297</v>
      </c>
      <c r="N5005" t="s">
        <v>921</v>
      </c>
      <c r="O5005">
        <v>1240</v>
      </c>
    </row>
    <row r="5006" spans="1:15" x14ac:dyDescent="0.35">
      <c r="A5006" s="189" t="str">
        <f t="shared" si="271"/>
        <v>Apr</v>
      </c>
      <c r="B5006" s="190" t="str">
        <f t="shared" si="272"/>
        <v>2024</v>
      </c>
      <c r="C5006" s="190" t="str">
        <f t="shared" si="273"/>
        <v>Apr-2024</v>
      </c>
      <c r="D5006" s="2">
        <v>45412</v>
      </c>
      <c r="E5006" t="s">
        <v>1264</v>
      </c>
      <c r="F5006" t="s">
        <v>1265</v>
      </c>
      <c r="G5006" t="s">
        <v>1266</v>
      </c>
      <c r="H5006" t="s">
        <v>668</v>
      </c>
      <c r="I5006" t="s">
        <v>1281</v>
      </c>
      <c r="J5006" t="s">
        <v>1282</v>
      </c>
      <c r="K5006" t="s">
        <v>1298</v>
      </c>
      <c r="L5006" t="s">
        <v>1299</v>
      </c>
      <c r="M5006" t="s">
        <v>1300</v>
      </c>
      <c r="N5006" t="s">
        <v>1528</v>
      </c>
      <c r="O5006">
        <v>75</v>
      </c>
    </row>
    <row r="5007" spans="1:15" x14ac:dyDescent="0.35">
      <c r="A5007" s="189" t="str">
        <f t="shared" si="271"/>
        <v>Apr</v>
      </c>
      <c r="B5007" s="190" t="str">
        <f t="shared" si="272"/>
        <v>2024</v>
      </c>
      <c r="C5007" s="190" t="str">
        <f t="shared" si="273"/>
        <v>Apr-2024</v>
      </c>
      <c r="D5007" s="2">
        <v>45412</v>
      </c>
      <c r="E5007" t="s">
        <v>1264</v>
      </c>
      <c r="F5007" t="s">
        <v>1265</v>
      </c>
      <c r="G5007" t="s">
        <v>1266</v>
      </c>
      <c r="H5007" t="s">
        <v>668</v>
      </c>
      <c r="I5007" t="s">
        <v>1281</v>
      </c>
      <c r="J5007" t="s">
        <v>1282</v>
      </c>
      <c r="K5007" t="s">
        <v>1298</v>
      </c>
      <c r="L5007" t="s">
        <v>1299</v>
      </c>
      <c r="M5007" t="s">
        <v>1300</v>
      </c>
      <c r="N5007" t="s">
        <v>1529</v>
      </c>
      <c r="O5007" t="s">
        <v>958</v>
      </c>
    </row>
    <row r="5008" spans="1:15" x14ac:dyDescent="0.35">
      <c r="A5008" s="189" t="str">
        <f t="shared" si="271"/>
        <v>Apr</v>
      </c>
      <c r="B5008" s="190" t="str">
        <f t="shared" si="272"/>
        <v>2024</v>
      </c>
      <c r="C5008" s="190" t="str">
        <f t="shared" si="273"/>
        <v>Apr-2024</v>
      </c>
      <c r="D5008" s="2">
        <v>45412</v>
      </c>
      <c r="E5008" t="s">
        <v>1264</v>
      </c>
      <c r="F5008" t="s">
        <v>1265</v>
      </c>
      <c r="G5008" t="s">
        <v>1266</v>
      </c>
      <c r="H5008" t="s">
        <v>668</v>
      </c>
      <c r="I5008" t="s">
        <v>1281</v>
      </c>
      <c r="J5008" t="s">
        <v>1282</v>
      </c>
      <c r="K5008" t="s">
        <v>1298</v>
      </c>
      <c r="L5008" t="s">
        <v>1299</v>
      </c>
      <c r="M5008" t="s">
        <v>1300</v>
      </c>
      <c r="N5008" t="s">
        <v>919</v>
      </c>
      <c r="O5008">
        <v>530</v>
      </c>
    </row>
    <row r="5009" spans="1:15" x14ac:dyDescent="0.35">
      <c r="A5009" s="189" t="str">
        <f t="shared" si="271"/>
        <v>Apr</v>
      </c>
      <c r="B5009" s="190" t="str">
        <f t="shared" si="272"/>
        <v>2024</v>
      </c>
      <c r="C5009" s="190" t="str">
        <f t="shared" si="273"/>
        <v>Apr-2024</v>
      </c>
      <c r="D5009" s="2">
        <v>45412</v>
      </c>
      <c r="E5009" t="s">
        <v>1264</v>
      </c>
      <c r="F5009" t="s">
        <v>1265</v>
      </c>
      <c r="G5009" t="s">
        <v>1266</v>
      </c>
      <c r="H5009" t="s">
        <v>668</v>
      </c>
      <c r="I5009" t="s">
        <v>1281</v>
      </c>
      <c r="J5009" t="s">
        <v>1282</v>
      </c>
      <c r="K5009" t="s">
        <v>1298</v>
      </c>
      <c r="L5009" t="s">
        <v>1299</v>
      </c>
      <c r="M5009" t="s">
        <v>1300</v>
      </c>
      <c r="N5009" t="s">
        <v>920</v>
      </c>
      <c r="O5009">
        <v>1685</v>
      </c>
    </row>
    <row r="5010" spans="1:15" x14ac:dyDescent="0.35">
      <c r="A5010" s="189" t="str">
        <f t="shared" si="271"/>
        <v>Apr</v>
      </c>
      <c r="B5010" s="190" t="str">
        <f t="shared" si="272"/>
        <v>2024</v>
      </c>
      <c r="C5010" s="190" t="str">
        <f t="shared" si="273"/>
        <v>Apr-2024</v>
      </c>
      <c r="D5010" s="2">
        <v>45412</v>
      </c>
      <c r="E5010" t="s">
        <v>1264</v>
      </c>
      <c r="F5010" t="s">
        <v>1265</v>
      </c>
      <c r="G5010" t="s">
        <v>1266</v>
      </c>
      <c r="H5010" t="s">
        <v>668</v>
      </c>
      <c r="I5010" t="s">
        <v>1281</v>
      </c>
      <c r="J5010" t="s">
        <v>1282</v>
      </c>
      <c r="K5010" t="s">
        <v>1298</v>
      </c>
      <c r="L5010" t="s">
        <v>1299</v>
      </c>
      <c r="M5010" t="s">
        <v>1300</v>
      </c>
      <c r="N5010" t="s">
        <v>922</v>
      </c>
      <c r="O5010">
        <v>2130</v>
      </c>
    </row>
    <row r="5011" spans="1:15" x14ac:dyDescent="0.35">
      <c r="A5011" s="189" t="str">
        <f t="shared" si="271"/>
        <v>Apr</v>
      </c>
      <c r="B5011" s="190" t="str">
        <f t="shared" si="272"/>
        <v>2024</v>
      </c>
      <c r="C5011" s="190" t="str">
        <f t="shared" si="273"/>
        <v>Apr-2024</v>
      </c>
      <c r="D5011" s="2">
        <v>45412</v>
      </c>
      <c r="E5011" t="s">
        <v>1264</v>
      </c>
      <c r="F5011" t="s">
        <v>1265</v>
      </c>
      <c r="G5011" t="s">
        <v>1266</v>
      </c>
      <c r="H5011" t="s">
        <v>668</v>
      </c>
      <c r="I5011" t="s">
        <v>1281</v>
      </c>
      <c r="J5011" t="s">
        <v>1282</v>
      </c>
      <c r="K5011" t="s">
        <v>1298</v>
      </c>
      <c r="L5011" t="s">
        <v>1299</v>
      </c>
      <c r="M5011" t="s">
        <v>1300</v>
      </c>
      <c r="N5011" t="s">
        <v>921</v>
      </c>
      <c r="O5011">
        <v>2055</v>
      </c>
    </row>
    <row r="5012" spans="1:15" x14ac:dyDescent="0.35">
      <c r="A5012" s="189" t="str">
        <f t="shared" si="271"/>
        <v>Apr</v>
      </c>
      <c r="B5012" s="190" t="str">
        <f t="shared" si="272"/>
        <v>2024</v>
      </c>
      <c r="C5012" s="190" t="str">
        <f t="shared" si="273"/>
        <v>Apr-2024</v>
      </c>
      <c r="D5012" s="2">
        <v>45412</v>
      </c>
      <c r="E5012" t="s">
        <v>1264</v>
      </c>
      <c r="F5012" t="s">
        <v>1265</v>
      </c>
      <c r="G5012" t="s">
        <v>1266</v>
      </c>
      <c r="H5012" t="s">
        <v>668</v>
      </c>
      <c r="I5012" t="s">
        <v>1281</v>
      </c>
      <c r="J5012" t="s">
        <v>1282</v>
      </c>
      <c r="K5012" t="s">
        <v>1301</v>
      </c>
      <c r="L5012" t="s">
        <v>1302</v>
      </c>
      <c r="M5012" t="s">
        <v>1303</v>
      </c>
      <c r="N5012" t="s">
        <v>1528</v>
      </c>
      <c r="O5012">
        <v>430</v>
      </c>
    </row>
    <row r="5013" spans="1:15" x14ac:dyDescent="0.35">
      <c r="A5013" s="189" t="str">
        <f t="shared" si="271"/>
        <v>Apr</v>
      </c>
      <c r="B5013" s="190" t="str">
        <f t="shared" si="272"/>
        <v>2024</v>
      </c>
      <c r="C5013" s="190" t="str">
        <f t="shared" si="273"/>
        <v>Apr-2024</v>
      </c>
      <c r="D5013" s="2">
        <v>45412</v>
      </c>
      <c r="E5013" t="s">
        <v>1264</v>
      </c>
      <c r="F5013" t="s">
        <v>1265</v>
      </c>
      <c r="G5013" t="s">
        <v>1266</v>
      </c>
      <c r="H5013" t="s">
        <v>668</v>
      </c>
      <c r="I5013" t="s">
        <v>1281</v>
      </c>
      <c r="J5013" t="s">
        <v>1282</v>
      </c>
      <c r="K5013" t="s">
        <v>1301</v>
      </c>
      <c r="L5013" t="s">
        <v>1302</v>
      </c>
      <c r="M5013" t="s">
        <v>1303</v>
      </c>
      <c r="N5013" t="s">
        <v>1529</v>
      </c>
      <c r="O5013" t="s">
        <v>958</v>
      </c>
    </row>
    <row r="5014" spans="1:15" x14ac:dyDescent="0.35">
      <c r="A5014" s="189" t="str">
        <f t="shared" si="271"/>
        <v>Apr</v>
      </c>
      <c r="B5014" s="190" t="str">
        <f t="shared" si="272"/>
        <v>2024</v>
      </c>
      <c r="C5014" s="190" t="str">
        <f t="shared" si="273"/>
        <v>Apr-2024</v>
      </c>
      <c r="D5014" s="2">
        <v>45412</v>
      </c>
      <c r="E5014" t="s">
        <v>1264</v>
      </c>
      <c r="F5014" t="s">
        <v>1265</v>
      </c>
      <c r="G5014" t="s">
        <v>1266</v>
      </c>
      <c r="H5014" t="s">
        <v>668</v>
      </c>
      <c r="I5014" t="s">
        <v>1281</v>
      </c>
      <c r="J5014" t="s">
        <v>1282</v>
      </c>
      <c r="K5014" t="s">
        <v>1301</v>
      </c>
      <c r="L5014" t="s">
        <v>1302</v>
      </c>
      <c r="M5014" t="s">
        <v>1303</v>
      </c>
      <c r="N5014" t="s">
        <v>919</v>
      </c>
      <c r="O5014">
        <v>145</v>
      </c>
    </row>
    <row r="5015" spans="1:15" x14ac:dyDescent="0.35">
      <c r="A5015" s="189" t="str">
        <f t="shared" si="271"/>
        <v>Apr</v>
      </c>
      <c r="B5015" s="190" t="str">
        <f t="shared" si="272"/>
        <v>2024</v>
      </c>
      <c r="C5015" s="190" t="str">
        <f t="shared" si="273"/>
        <v>Apr-2024</v>
      </c>
      <c r="D5015" s="2">
        <v>45412</v>
      </c>
      <c r="E5015" t="s">
        <v>1264</v>
      </c>
      <c r="F5015" t="s">
        <v>1265</v>
      </c>
      <c r="G5015" t="s">
        <v>1266</v>
      </c>
      <c r="H5015" t="s">
        <v>668</v>
      </c>
      <c r="I5015" t="s">
        <v>1281</v>
      </c>
      <c r="J5015" t="s">
        <v>1282</v>
      </c>
      <c r="K5015" t="s">
        <v>1301</v>
      </c>
      <c r="L5015" t="s">
        <v>1302</v>
      </c>
      <c r="M5015" t="s">
        <v>1303</v>
      </c>
      <c r="N5015" t="s">
        <v>920</v>
      </c>
      <c r="O5015">
        <v>1460</v>
      </c>
    </row>
    <row r="5016" spans="1:15" x14ac:dyDescent="0.35">
      <c r="A5016" s="189" t="str">
        <f t="shared" si="271"/>
        <v>Apr</v>
      </c>
      <c r="B5016" s="190" t="str">
        <f t="shared" si="272"/>
        <v>2024</v>
      </c>
      <c r="C5016" s="190" t="str">
        <f t="shared" si="273"/>
        <v>Apr-2024</v>
      </c>
      <c r="D5016" s="2">
        <v>45412</v>
      </c>
      <c r="E5016" t="s">
        <v>1264</v>
      </c>
      <c r="F5016" t="s">
        <v>1265</v>
      </c>
      <c r="G5016" t="s">
        <v>1266</v>
      </c>
      <c r="H5016" t="s">
        <v>668</v>
      </c>
      <c r="I5016" t="s">
        <v>1281</v>
      </c>
      <c r="J5016" t="s">
        <v>1282</v>
      </c>
      <c r="K5016" t="s">
        <v>1301</v>
      </c>
      <c r="L5016" t="s">
        <v>1302</v>
      </c>
      <c r="M5016" t="s">
        <v>1303</v>
      </c>
      <c r="N5016" t="s">
        <v>922</v>
      </c>
      <c r="O5016">
        <v>1735</v>
      </c>
    </row>
    <row r="5017" spans="1:15" x14ac:dyDescent="0.35">
      <c r="A5017" s="189" t="str">
        <f t="shared" si="271"/>
        <v>Apr</v>
      </c>
      <c r="B5017" s="190" t="str">
        <f t="shared" si="272"/>
        <v>2024</v>
      </c>
      <c r="C5017" s="190" t="str">
        <f t="shared" si="273"/>
        <v>Apr-2024</v>
      </c>
      <c r="D5017" s="2">
        <v>45412</v>
      </c>
      <c r="E5017" t="s">
        <v>1264</v>
      </c>
      <c r="F5017" t="s">
        <v>1265</v>
      </c>
      <c r="G5017" t="s">
        <v>1266</v>
      </c>
      <c r="H5017" t="s">
        <v>668</v>
      </c>
      <c r="I5017" t="s">
        <v>1281</v>
      </c>
      <c r="J5017" t="s">
        <v>1282</v>
      </c>
      <c r="K5017" t="s">
        <v>1301</v>
      </c>
      <c r="L5017" t="s">
        <v>1302</v>
      </c>
      <c r="M5017" t="s">
        <v>1303</v>
      </c>
      <c r="N5017" t="s">
        <v>921</v>
      </c>
      <c r="O5017">
        <v>1580</v>
      </c>
    </row>
    <row r="5018" spans="1:15" x14ac:dyDescent="0.35">
      <c r="A5018" s="189" t="str">
        <f t="shared" si="271"/>
        <v>Apr</v>
      </c>
      <c r="B5018" s="190" t="str">
        <f t="shared" si="272"/>
        <v>2024</v>
      </c>
      <c r="C5018" s="190" t="str">
        <f t="shared" si="273"/>
        <v>Apr-2024</v>
      </c>
      <c r="D5018" s="2">
        <v>45412</v>
      </c>
      <c r="E5018" t="s">
        <v>1264</v>
      </c>
      <c r="F5018" t="s">
        <v>1265</v>
      </c>
      <c r="G5018" t="s">
        <v>1266</v>
      </c>
      <c r="H5018" t="s">
        <v>668</v>
      </c>
      <c r="I5018" t="s">
        <v>1281</v>
      </c>
      <c r="J5018" t="s">
        <v>1282</v>
      </c>
      <c r="K5018" t="s">
        <v>1304</v>
      </c>
      <c r="L5018" t="s">
        <v>1305</v>
      </c>
      <c r="M5018" t="s">
        <v>1306</v>
      </c>
      <c r="N5018" t="s">
        <v>1528</v>
      </c>
      <c r="O5018">
        <v>30</v>
      </c>
    </row>
    <row r="5019" spans="1:15" x14ac:dyDescent="0.35">
      <c r="A5019" s="189" t="str">
        <f t="shared" si="271"/>
        <v>Apr</v>
      </c>
      <c r="B5019" s="190" t="str">
        <f t="shared" si="272"/>
        <v>2024</v>
      </c>
      <c r="C5019" s="190" t="str">
        <f t="shared" si="273"/>
        <v>Apr-2024</v>
      </c>
      <c r="D5019" s="2">
        <v>45412</v>
      </c>
      <c r="E5019" t="s">
        <v>1264</v>
      </c>
      <c r="F5019" t="s">
        <v>1265</v>
      </c>
      <c r="G5019" t="s">
        <v>1266</v>
      </c>
      <c r="H5019" t="s">
        <v>668</v>
      </c>
      <c r="I5019" t="s">
        <v>1281</v>
      </c>
      <c r="J5019" t="s">
        <v>1282</v>
      </c>
      <c r="K5019" t="s">
        <v>1304</v>
      </c>
      <c r="L5019" t="s">
        <v>1305</v>
      </c>
      <c r="M5019" t="s">
        <v>1306</v>
      </c>
      <c r="N5019" t="s">
        <v>1529</v>
      </c>
      <c r="O5019" t="s">
        <v>958</v>
      </c>
    </row>
    <row r="5020" spans="1:15" x14ac:dyDescent="0.35">
      <c r="A5020" s="189" t="str">
        <f t="shared" si="271"/>
        <v>Apr</v>
      </c>
      <c r="B5020" s="190" t="str">
        <f t="shared" si="272"/>
        <v>2024</v>
      </c>
      <c r="C5020" s="190" t="str">
        <f t="shared" si="273"/>
        <v>Apr-2024</v>
      </c>
      <c r="D5020" s="2">
        <v>45412</v>
      </c>
      <c r="E5020" t="s">
        <v>1264</v>
      </c>
      <c r="F5020" t="s">
        <v>1265</v>
      </c>
      <c r="G5020" t="s">
        <v>1266</v>
      </c>
      <c r="H5020" t="s">
        <v>668</v>
      </c>
      <c r="I5020" t="s">
        <v>1281</v>
      </c>
      <c r="J5020" t="s">
        <v>1282</v>
      </c>
      <c r="K5020" t="s">
        <v>1304</v>
      </c>
      <c r="L5020" t="s">
        <v>1305</v>
      </c>
      <c r="M5020" t="s">
        <v>1306</v>
      </c>
      <c r="N5020" t="s">
        <v>919</v>
      </c>
      <c r="O5020">
        <v>130</v>
      </c>
    </row>
    <row r="5021" spans="1:15" x14ac:dyDescent="0.35">
      <c r="A5021" s="189" t="str">
        <f t="shared" si="271"/>
        <v>Apr</v>
      </c>
      <c r="B5021" s="190" t="str">
        <f t="shared" si="272"/>
        <v>2024</v>
      </c>
      <c r="C5021" s="190" t="str">
        <f t="shared" si="273"/>
        <v>Apr-2024</v>
      </c>
      <c r="D5021" s="2">
        <v>45412</v>
      </c>
      <c r="E5021" t="s">
        <v>1264</v>
      </c>
      <c r="F5021" t="s">
        <v>1265</v>
      </c>
      <c r="G5021" t="s">
        <v>1266</v>
      </c>
      <c r="H5021" t="s">
        <v>668</v>
      </c>
      <c r="I5021" t="s">
        <v>1281</v>
      </c>
      <c r="J5021" t="s">
        <v>1282</v>
      </c>
      <c r="K5021" t="s">
        <v>1304</v>
      </c>
      <c r="L5021" t="s">
        <v>1305</v>
      </c>
      <c r="M5021" t="s">
        <v>1306</v>
      </c>
      <c r="N5021" t="s">
        <v>920</v>
      </c>
      <c r="O5021">
        <v>915</v>
      </c>
    </row>
    <row r="5022" spans="1:15" x14ac:dyDescent="0.35">
      <c r="A5022" s="189" t="str">
        <f t="shared" si="271"/>
        <v>Apr</v>
      </c>
      <c r="B5022" s="190" t="str">
        <f t="shared" si="272"/>
        <v>2024</v>
      </c>
      <c r="C5022" s="190" t="str">
        <f t="shared" si="273"/>
        <v>Apr-2024</v>
      </c>
      <c r="D5022" s="2">
        <v>45412</v>
      </c>
      <c r="E5022" t="s">
        <v>1264</v>
      </c>
      <c r="F5022" t="s">
        <v>1265</v>
      </c>
      <c r="G5022" t="s">
        <v>1266</v>
      </c>
      <c r="H5022" t="s">
        <v>668</v>
      </c>
      <c r="I5022" t="s">
        <v>1281</v>
      </c>
      <c r="J5022" t="s">
        <v>1282</v>
      </c>
      <c r="K5022" t="s">
        <v>1304</v>
      </c>
      <c r="L5022" t="s">
        <v>1305</v>
      </c>
      <c r="M5022" t="s">
        <v>1306</v>
      </c>
      <c r="N5022" t="s">
        <v>922</v>
      </c>
      <c r="O5022">
        <v>330</v>
      </c>
    </row>
    <row r="5023" spans="1:15" x14ac:dyDescent="0.35">
      <c r="A5023" s="189" t="str">
        <f t="shared" si="271"/>
        <v>Apr</v>
      </c>
      <c r="B5023" s="190" t="str">
        <f t="shared" si="272"/>
        <v>2024</v>
      </c>
      <c r="C5023" s="190" t="str">
        <f t="shared" si="273"/>
        <v>Apr-2024</v>
      </c>
      <c r="D5023" s="2">
        <v>45412</v>
      </c>
      <c r="E5023" t="s">
        <v>1264</v>
      </c>
      <c r="F5023" t="s">
        <v>1265</v>
      </c>
      <c r="G5023" t="s">
        <v>1266</v>
      </c>
      <c r="H5023" t="s">
        <v>668</v>
      </c>
      <c r="I5023" t="s">
        <v>1281</v>
      </c>
      <c r="J5023" t="s">
        <v>1282</v>
      </c>
      <c r="K5023" t="s">
        <v>1304</v>
      </c>
      <c r="L5023" t="s">
        <v>1305</v>
      </c>
      <c r="M5023" t="s">
        <v>1306</v>
      </c>
      <c r="N5023" t="s">
        <v>921</v>
      </c>
      <c r="O5023">
        <v>650</v>
      </c>
    </row>
    <row r="5024" spans="1:15" x14ac:dyDescent="0.35">
      <c r="A5024" s="189" t="str">
        <f t="shared" si="271"/>
        <v>Apr</v>
      </c>
      <c r="B5024" s="190" t="str">
        <f t="shared" si="272"/>
        <v>2024</v>
      </c>
      <c r="C5024" s="190" t="str">
        <f t="shared" si="273"/>
        <v>Apr-2024</v>
      </c>
      <c r="D5024" s="2">
        <v>45412</v>
      </c>
      <c r="E5024" t="s">
        <v>1264</v>
      </c>
      <c r="F5024" t="s">
        <v>1265</v>
      </c>
      <c r="G5024" t="s">
        <v>1266</v>
      </c>
      <c r="H5024" t="s">
        <v>682</v>
      </c>
      <c r="I5024" t="s">
        <v>1307</v>
      </c>
      <c r="J5024" t="s">
        <v>1308</v>
      </c>
      <c r="K5024" t="s">
        <v>1309</v>
      </c>
      <c r="L5024" t="s">
        <v>1310</v>
      </c>
      <c r="M5024" t="s">
        <v>1311</v>
      </c>
      <c r="N5024" t="s">
        <v>1528</v>
      </c>
      <c r="O5024" t="s">
        <v>958</v>
      </c>
    </row>
    <row r="5025" spans="1:15" x14ac:dyDescent="0.35">
      <c r="A5025" s="189" t="str">
        <f t="shared" si="271"/>
        <v>Apr</v>
      </c>
      <c r="B5025" s="190" t="str">
        <f t="shared" si="272"/>
        <v>2024</v>
      </c>
      <c r="C5025" s="190" t="str">
        <f t="shared" si="273"/>
        <v>Apr-2024</v>
      </c>
      <c r="D5025" s="2">
        <v>45412</v>
      </c>
      <c r="E5025" t="s">
        <v>1264</v>
      </c>
      <c r="F5025" t="s">
        <v>1265</v>
      </c>
      <c r="G5025" t="s">
        <v>1266</v>
      </c>
      <c r="H5025" t="s">
        <v>682</v>
      </c>
      <c r="I5025" t="s">
        <v>1307</v>
      </c>
      <c r="J5025" t="s">
        <v>1308</v>
      </c>
      <c r="K5025" t="s">
        <v>1309</v>
      </c>
      <c r="L5025" t="s">
        <v>1310</v>
      </c>
      <c r="M5025" t="s">
        <v>1311</v>
      </c>
      <c r="N5025" t="s">
        <v>1529</v>
      </c>
      <c r="O5025" t="s">
        <v>958</v>
      </c>
    </row>
    <row r="5026" spans="1:15" x14ac:dyDescent="0.35">
      <c r="A5026" s="189" t="str">
        <f t="shared" si="271"/>
        <v>Apr</v>
      </c>
      <c r="B5026" s="190" t="str">
        <f t="shared" si="272"/>
        <v>2024</v>
      </c>
      <c r="C5026" s="190" t="str">
        <f t="shared" si="273"/>
        <v>Apr-2024</v>
      </c>
      <c r="D5026" s="2">
        <v>45412</v>
      </c>
      <c r="E5026" t="s">
        <v>1264</v>
      </c>
      <c r="F5026" t="s">
        <v>1265</v>
      </c>
      <c r="G5026" t="s">
        <v>1266</v>
      </c>
      <c r="H5026" t="s">
        <v>682</v>
      </c>
      <c r="I5026" t="s">
        <v>1307</v>
      </c>
      <c r="J5026" t="s">
        <v>1308</v>
      </c>
      <c r="K5026" t="s">
        <v>1309</v>
      </c>
      <c r="L5026" t="s">
        <v>1310</v>
      </c>
      <c r="M5026" t="s">
        <v>1311</v>
      </c>
      <c r="N5026" t="s">
        <v>919</v>
      </c>
      <c r="O5026">
        <v>5</v>
      </c>
    </row>
    <row r="5027" spans="1:15" x14ac:dyDescent="0.35">
      <c r="A5027" s="189" t="str">
        <f t="shared" si="271"/>
        <v>Apr</v>
      </c>
      <c r="B5027" s="190" t="str">
        <f t="shared" si="272"/>
        <v>2024</v>
      </c>
      <c r="C5027" s="190" t="str">
        <f t="shared" si="273"/>
        <v>Apr-2024</v>
      </c>
      <c r="D5027" s="2">
        <v>45412</v>
      </c>
      <c r="E5027" t="s">
        <v>1264</v>
      </c>
      <c r="F5027" t="s">
        <v>1265</v>
      </c>
      <c r="G5027" t="s">
        <v>1266</v>
      </c>
      <c r="H5027" t="s">
        <v>682</v>
      </c>
      <c r="I5027" t="s">
        <v>1307</v>
      </c>
      <c r="J5027" t="s">
        <v>1308</v>
      </c>
      <c r="K5027" t="s">
        <v>1309</v>
      </c>
      <c r="L5027" t="s">
        <v>1310</v>
      </c>
      <c r="M5027" t="s">
        <v>1311</v>
      </c>
      <c r="N5027" t="s">
        <v>920</v>
      </c>
      <c r="O5027">
        <v>1270</v>
      </c>
    </row>
    <row r="5028" spans="1:15" x14ac:dyDescent="0.35">
      <c r="A5028" s="189" t="str">
        <f t="shared" si="271"/>
        <v>Apr</v>
      </c>
      <c r="B5028" s="190" t="str">
        <f t="shared" si="272"/>
        <v>2024</v>
      </c>
      <c r="C5028" s="190" t="str">
        <f t="shared" si="273"/>
        <v>Apr-2024</v>
      </c>
      <c r="D5028" s="2">
        <v>45412</v>
      </c>
      <c r="E5028" t="s">
        <v>1264</v>
      </c>
      <c r="F5028" t="s">
        <v>1265</v>
      </c>
      <c r="G5028" t="s">
        <v>1266</v>
      </c>
      <c r="H5028" t="s">
        <v>682</v>
      </c>
      <c r="I5028" t="s">
        <v>1307</v>
      </c>
      <c r="J5028" t="s">
        <v>1308</v>
      </c>
      <c r="K5028" t="s">
        <v>1309</v>
      </c>
      <c r="L5028" t="s">
        <v>1310</v>
      </c>
      <c r="M5028" t="s">
        <v>1311</v>
      </c>
      <c r="N5028" t="s">
        <v>922</v>
      </c>
      <c r="O5028">
        <v>460</v>
      </c>
    </row>
    <row r="5029" spans="1:15" x14ac:dyDescent="0.35">
      <c r="A5029" s="189" t="str">
        <f t="shared" si="271"/>
        <v>Apr</v>
      </c>
      <c r="B5029" s="190" t="str">
        <f t="shared" si="272"/>
        <v>2024</v>
      </c>
      <c r="C5029" s="190" t="str">
        <f t="shared" si="273"/>
        <v>Apr-2024</v>
      </c>
      <c r="D5029" s="2">
        <v>45412</v>
      </c>
      <c r="E5029" t="s">
        <v>1264</v>
      </c>
      <c r="F5029" t="s">
        <v>1265</v>
      </c>
      <c r="G5029" t="s">
        <v>1266</v>
      </c>
      <c r="H5029" t="s">
        <v>682</v>
      </c>
      <c r="I5029" t="s">
        <v>1307</v>
      </c>
      <c r="J5029" t="s">
        <v>1308</v>
      </c>
      <c r="K5029" t="s">
        <v>1309</v>
      </c>
      <c r="L5029" t="s">
        <v>1310</v>
      </c>
      <c r="M5029" t="s">
        <v>1311</v>
      </c>
      <c r="N5029" t="s">
        <v>921</v>
      </c>
      <c r="O5029">
        <v>1545</v>
      </c>
    </row>
    <row r="5030" spans="1:15" x14ac:dyDescent="0.35">
      <c r="A5030" s="189" t="str">
        <f t="shared" si="271"/>
        <v>Apr</v>
      </c>
      <c r="B5030" s="190" t="str">
        <f t="shared" si="272"/>
        <v>2024</v>
      </c>
      <c r="C5030" s="190" t="str">
        <f t="shared" si="273"/>
        <v>Apr-2024</v>
      </c>
      <c r="D5030" s="2">
        <v>45412</v>
      </c>
      <c r="E5030" t="s">
        <v>1264</v>
      </c>
      <c r="F5030" t="s">
        <v>1265</v>
      </c>
      <c r="G5030" t="s">
        <v>1266</v>
      </c>
      <c r="H5030" t="s">
        <v>682</v>
      </c>
      <c r="I5030" t="s">
        <v>1307</v>
      </c>
      <c r="J5030" t="s">
        <v>1308</v>
      </c>
      <c r="K5030" t="s">
        <v>1312</v>
      </c>
      <c r="L5030" t="s">
        <v>1313</v>
      </c>
      <c r="M5030" t="s">
        <v>1314</v>
      </c>
      <c r="N5030" t="s">
        <v>1528</v>
      </c>
      <c r="O5030">
        <v>10</v>
      </c>
    </row>
    <row r="5031" spans="1:15" x14ac:dyDescent="0.35">
      <c r="A5031" s="189" t="str">
        <f t="shared" si="271"/>
        <v>Apr</v>
      </c>
      <c r="B5031" s="190" t="str">
        <f t="shared" si="272"/>
        <v>2024</v>
      </c>
      <c r="C5031" s="190" t="str">
        <f t="shared" si="273"/>
        <v>Apr-2024</v>
      </c>
      <c r="D5031" s="2">
        <v>45412</v>
      </c>
      <c r="E5031" t="s">
        <v>1264</v>
      </c>
      <c r="F5031" t="s">
        <v>1265</v>
      </c>
      <c r="G5031" t="s">
        <v>1266</v>
      </c>
      <c r="H5031" t="s">
        <v>682</v>
      </c>
      <c r="I5031" t="s">
        <v>1307</v>
      </c>
      <c r="J5031" t="s">
        <v>1308</v>
      </c>
      <c r="K5031" t="s">
        <v>1312</v>
      </c>
      <c r="L5031" t="s">
        <v>1313</v>
      </c>
      <c r="M5031" t="s">
        <v>1314</v>
      </c>
      <c r="N5031" t="s">
        <v>1529</v>
      </c>
      <c r="O5031" t="s">
        <v>958</v>
      </c>
    </row>
    <row r="5032" spans="1:15" x14ac:dyDescent="0.35">
      <c r="A5032" s="189" t="str">
        <f t="shared" si="271"/>
        <v>Apr</v>
      </c>
      <c r="B5032" s="190" t="str">
        <f t="shared" si="272"/>
        <v>2024</v>
      </c>
      <c r="C5032" s="190" t="str">
        <f t="shared" si="273"/>
        <v>Apr-2024</v>
      </c>
      <c r="D5032" s="2">
        <v>45412</v>
      </c>
      <c r="E5032" t="s">
        <v>1264</v>
      </c>
      <c r="F5032" t="s">
        <v>1265</v>
      </c>
      <c r="G5032" t="s">
        <v>1266</v>
      </c>
      <c r="H5032" t="s">
        <v>682</v>
      </c>
      <c r="I5032" t="s">
        <v>1307</v>
      </c>
      <c r="J5032" t="s">
        <v>1308</v>
      </c>
      <c r="K5032" t="s">
        <v>1312</v>
      </c>
      <c r="L5032" t="s">
        <v>1313</v>
      </c>
      <c r="M5032" t="s">
        <v>1314</v>
      </c>
      <c r="N5032" t="s">
        <v>919</v>
      </c>
      <c r="O5032">
        <v>45</v>
      </c>
    </row>
    <row r="5033" spans="1:15" x14ac:dyDescent="0.35">
      <c r="A5033" s="189" t="str">
        <f t="shared" si="271"/>
        <v>Apr</v>
      </c>
      <c r="B5033" s="190" t="str">
        <f t="shared" si="272"/>
        <v>2024</v>
      </c>
      <c r="C5033" s="190" t="str">
        <f t="shared" si="273"/>
        <v>Apr-2024</v>
      </c>
      <c r="D5033" s="2">
        <v>45412</v>
      </c>
      <c r="E5033" t="s">
        <v>1264</v>
      </c>
      <c r="F5033" t="s">
        <v>1265</v>
      </c>
      <c r="G5033" t="s">
        <v>1266</v>
      </c>
      <c r="H5033" t="s">
        <v>682</v>
      </c>
      <c r="I5033" t="s">
        <v>1307</v>
      </c>
      <c r="J5033" t="s">
        <v>1308</v>
      </c>
      <c r="K5033" t="s">
        <v>1312</v>
      </c>
      <c r="L5033" t="s">
        <v>1313</v>
      </c>
      <c r="M5033" t="s">
        <v>1314</v>
      </c>
      <c r="N5033" t="s">
        <v>920</v>
      </c>
      <c r="O5033">
        <v>595</v>
      </c>
    </row>
    <row r="5034" spans="1:15" x14ac:dyDescent="0.35">
      <c r="A5034" s="189" t="str">
        <f t="shared" si="271"/>
        <v>Apr</v>
      </c>
      <c r="B5034" s="190" t="str">
        <f t="shared" si="272"/>
        <v>2024</v>
      </c>
      <c r="C5034" s="190" t="str">
        <f t="shared" si="273"/>
        <v>Apr-2024</v>
      </c>
      <c r="D5034" s="2">
        <v>45412</v>
      </c>
      <c r="E5034" t="s">
        <v>1264</v>
      </c>
      <c r="F5034" t="s">
        <v>1265</v>
      </c>
      <c r="G5034" t="s">
        <v>1266</v>
      </c>
      <c r="H5034" t="s">
        <v>682</v>
      </c>
      <c r="I5034" t="s">
        <v>1307</v>
      </c>
      <c r="J5034" t="s">
        <v>1308</v>
      </c>
      <c r="K5034" t="s">
        <v>1312</v>
      </c>
      <c r="L5034" t="s">
        <v>1313</v>
      </c>
      <c r="M5034" t="s">
        <v>1314</v>
      </c>
      <c r="N5034" t="s">
        <v>922</v>
      </c>
      <c r="O5034">
        <v>640</v>
      </c>
    </row>
    <row r="5035" spans="1:15" x14ac:dyDescent="0.35">
      <c r="A5035" s="189" t="str">
        <f t="shared" si="271"/>
        <v>Apr</v>
      </c>
      <c r="B5035" s="190" t="str">
        <f t="shared" si="272"/>
        <v>2024</v>
      </c>
      <c r="C5035" s="190" t="str">
        <f t="shared" si="273"/>
        <v>Apr-2024</v>
      </c>
      <c r="D5035" s="2">
        <v>45412</v>
      </c>
      <c r="E5035" t="s">
        <v>1264</v>
      </c>
      <c r="F5035" t="s">
        <v>1265</v>
      </c>
      <c r="G5035" t="s">
        <v>1266</v>
      </c>
      <c r="H5035" t="s">
        <v>682</v>
      </c>
      <c r="I5035" t="s">
        <v>1307</v>
      </c>
      <c r="J5035" t="s">
        <v>1308</v>
      </c>
      <c r="K5035" t="s">
        <v>1312</v>
      </c>
      <c r="L5035" t="s">
        <v>1313</v>
      </c>
      <c r="M5035" t="s">
        <v>1314</v>
      </c>
      <c r="N5035" t="s">
        <v>921</v>
      </c>
      <c r="O5035">
        <v>705</v>
      </c>
    </row>
    <row r="5036" spans="1:15" x14ac:dyDescent="0.35">
      <c r="A5036" s="189" t="str">
        <f t="shared" si="271"/>
        <v>Apr</v>
      </c>
      <c r="B5036" s="190" t="str">
        <f t="shared" si="272"/>
        <v>2024</v>
      </c>
      <c r="C5036" s="190" t="str">
        <f t="shared" si="273"/>
        <v>Apr-2024</v>
      </c>
      <c r="D5036" s="2">
        <v>45412</v>
      </c>
      <c r="E5036" t="s">
        <v>1264</v>
      </c>
      <c r="F5036" t="s">
        <v>1265</v>
      </c>
      <c r="G5036" t="s">
        <v>1266</v>
      </c>
      <c r="H5036" t="s">
        <v>682</v>
      </c>
      <c r="I5036" t="s">
        <v>1307</v>
      </c>
      <c r="J5036" t="s">
        <v>1308</v>
      </c>
      <c r="K5036" t="s">
        <v>1315</v>
      </c>
      <c r="L5036" t="s">
        <v>1316</v>
      </c>
      <c r="M5036" t="s">
        <v>1317</v>
      </c>
      <c r="N5036" t="s">
        <v>1528</v>
      </c>
      <c r="O5036">
        <v>25</v>
      </c>
    </row>
    <row r="5037" spans="1:15" x14ac:dyDescent="0.35">
      <c r="A5037" s="189" t="str">
        <f t="shared" si="271"/>
        <v>Apr</v>
      </c>
      <c r="B5037" s="190" t="str">
        <f t="shared" si="272"/>
        <v>2024</v>
      </c>
      <c r="C5037" s="190" t="str">
        <f t="shared" si="273"/>
        <v>Apr-2024</v>
      </c>
      <c r="D5037" s="2">
        <v>45412</v>
      </c>
      <c r="E5037" t="s">
        <v>1264</v>
      </c>
      <c r="F5037" t="s">
        <v>1265</v>
      </c>
      <c r="G5037" t="s">
        <v>1266</v>
      </c>
      <c r="H5037" t="s">
        <v>682</v>
      </c>
      <c r="I5037" t="s">
        <v>1307</v>
      </c>
      <c r="J5037" t="s">
        <v>1308</v>
      </c>
      <c r="K5037" t="s">
        <v>1315</v>
      </c>
      <c r="L5037" t="s">
        <v>1316</v>
      </c>
      <c r="M5037" t="s">
        <v>1317</v>
      </c>
      <c r="N5037" t="s">
        <v>1529</v>
      </c>
      <c r="O5037" t="s">
        <v>958</v>
      </c>
    </row>
    <row r="5038" spans="1:15" x14ac:dyDescent="0.35">
      <c r="A5038" s="189" t="str">
        <f t="shared" si="271"/>
        <v>Apr</v>
      </c>
      <c r="B5038" s="190" t="str">
        <f t="shared" si="272"/>
        <v>2024</v>
      </c>
      <c r="C5038" s="190" t="str">
        <f t="shared" si="273"/>
        <v>Apr-2024</v>
      </c>
      <c r="D5038" s="2">
        <v>45412</v>
      </c>
      <c r="E5038" t="s">
        <v>1264</v>
      </c>
      <c r="F5038" t="s">
        <v>1265</v>
      </c>
      <c r="G5038" t="s">
        <v>1266</v>
      </c>
      <c r="H5038" t="s">
        <v>682</v>
      </c>
      <c r="I5038" t="s">
        <v>1307</v>
      </c>
      <c r="J5038" t="s">
        <v>1308</v>
      </c>
      <c r="K5038" t="s">
        <v>1315</v>
      </c>
      <c r="L5038" t="s">
        <v>1316</v>
      </c>
      <c r="M5038" t="s">
        <v>1317</v>
      </c>
      <c r="N5038" t="s">
        <v>919</v>
      </c>
      <c r="O5038">
        <v>25</v>
      </c>
    </row>
    <row r="5039" spans="1:15" x14ac:dyDescent="0.35">
      <c r="A5039" s="189" t="str">
        <f t="shared" si="271"/>
        <v>Apr</v>
      </c>
      <c r="B5039" s="190" t="str">
        <f t="shared" si="272"/>
        <v>2024</v>
      </c>
      <c r="C5039" s="190" t="str">
        <f t="shared" si="273"/>
        <v>Apr-2024</v>
      </c>
      <c r="D5039" s="2">
        <v>45412</v>
      </c>
      <c r="E5039" t="s">
        <v>1264</v>
      </c>
      <c r="F5039" t="s">
        <v>1265</v>
      </c>
      <c r="G5039" t="s">
        <v>1266</v>
      </c>
      <c r="H5039" t="s">
        <v>682</v>
      </c>
      <c r="I5039" t="s">
        <v>1307</v>
      </c>
      <c r="J5039" t="s">
        <v>1308</v>
      </c>
      <c r="K5039" t="s">
        <v>1315</v>
      </c>
      <c r="L5039" t="s">
        <v>1316</v>
      </c>
      <c r="M5039" t="s">
        <v>1317</v>
      </c>
      <c r="N5039" t="s">
        <v>920</v>
      </c>
      <c r="O5039">
        <v>495</v>
      </c>
    </row>
    <row r="5040" spans="1:15" x14ac:dyDescent="0.35">
      <c r="A5040" s="189" t="str">
        <f t="shared" si="271"/>
        <v>Apr</v>
      </c>
      <c r="B5040" s="190" t="str">
        <f t="shared" si="272"/>
        <v>2024</v>
      </c>
      <c r="C5040" s="190" t="str">
        <f t="shared" si="273"/>
        <v>Apr-2024</v>
      </c>
      <c r="D5040" s="2">
        <v>45412</v>
      </c>
      <c r="E5040" t="s">
        <v>1264</v>
      </c>
      <c r="F5040" t="s">
        <v>1265</v>
      </c>
      <c r="G5040" t="s">
        <v>1266</v>
      </c>
      <c r="H5040" t="s">
        <v>682</v>
      </c>
      <c r="I5040" t="s">
        <v>1307</v>
      </c>
      <c r="J5040" t="s">
        <v>1308</v>
      </c>
      <c r="K5040" t="s">
        <v>1315</v>
      </c>
      <c r="L5040" t="s">
        <v>1316</v>
      </c>
      <c r="M5040" t="s">
        <v>1317</v>
      </c>
      <c r="N5040" t="s">
        <v>922</v>
      </c>
      <c r="O5040">
        <v>430</v>
      </c>
    </row>
    <row r="5041" spans="1:15" x14ac:dyDescent="0.35">
      <c r="A5041" s="189" t="str">
        <f t="shared" si="271"/>
        <v>Apr</v>
      </c>
      <c r="B5041" s="190" t="str">
        <f t="shared" si="272"/>
        <v>2024</v>
      </c>
      <c r="C5041" s="190" t="str">
        <f t="shared" si="273"/>
        <v>Apr-2024</v>
      </c>
      <c r="D5041" s="2">
        <v>45412</v>
      </c>
      <c r="E5041" t="s">
        <v>1264</v>
      </c>
      <c r="F5041" t="s">
        <v>1265</v>
      </c>
      <c r="G5041" t="s">
        <v>1266</v>
      </c>
      <c r="H5041" t="s">
        <v>682</v>
      </c>
      <c r="I5041" t="s">
        <v>1307</v>
      </c>
      <c r="J5041" t="s">
        <v>1308</v>
      </c>
      <c r="K5041" t="s">
        <v>1315</v>
      </c>
      <c r="L5041" t="s">
        <v>1316</v>
      </c>
      <c r="M5041" t="s">
        <v>1317</v>
      </c>
      <c r="N5041" t="s">
        <v>921</v>
      </c>
      <c r="O5041">
        <v>530</v>
      </c>
    </row>
    <row r="5042" spans="1:15" x14ac:dyDescent="0.35">
      <c r="A5042" s="189" t="str">
        <f t="shared" si="271"/>
        <v>Apr</v>
      </c>
      <c r="B5042" s="190" t="str">
        <f t="shared" si="272"/>
        <v>2024</v>
      </c>
      <c r="C5042" s="190" t="str">
        <f t="shared" si="273"/>
        <v>Apr-2024</v>
      </c>
      <c r="D5042" s="2">
        <v>45412</v>
      </c>
      <c r="E5042" t="s">
        <v>1264</v>
      </c>
      <c r="F5042" t="s">
        <v>1265</v>
      </c>
      <c r="G5042" t="s">
        <v>1266</v>
      </c>
      <c r="H5042" t="s">
        <v>682</v>
      </c>
      <c r="I5042" t="s">
        <v>1307</v>
      </c>
      <c r="J5042" t="s">
        <v>1308</v>
      </c>
      <c r="K5042" t="s">
        <v>1318</v>
      </c>
      <c r="L5042" t="s">
        <v>1319</v>
      </c>
      <c r="M5042" t="s">
        <v>1320</v>
      </c>
      <c r="N5042" t="s">
        <v>1528</v>
      </c>
      <c r="O5042" t="s">
        <v>958</v>
      </c>
    </row>
    <row r="5043" spans="1:15" x14ac:dyDescent="0.35">
      <c r="A5043" s="189" t="str">
        <f t="shared" si="271"/>
        <v>Apr</v>
      </c>
      <c r="B5043" s="190" t="str">
        <f t="shared" si="272"/>
        <v>2024</v>
      </c>
      <c r="C5043" s="190" t="str">
        <f t="shared" si="273"/>
        <v>Apr-2024</v>
      </c>
      <c r="D5043" s="2">
        <v>45412</v>
      </c>
      <c r="E5043" t="s">
        <v>1264</v>
      </c>
      <c r="F5043" t="s">
        <v>1265</v>
      </c>
      <c r="G5043" t="s">
        <v>1266</v>
      </c>
      <c r="H5043" t="s">
        <v>682</v>
      </c>
      <c r="I5043" t="s">
        <v>1307</v>
      </c>
      <c r="J5043" t="s">
        <v>1308</v>
      </c>
      <c r="K5043" t="s">
        <v>1318</v>
      </c>
      <c r="L5043" t="s">
        <v>1319</v>
      </c>
      <c r="M5043" t="s">
        <v>1320</v>
      </c>
      <c r="N5043" t="s">
        <v>1529</v>
      </c>
      <c r="O5043" t="s">
        <v>958</v>
      </c>
    </row>
    <row r="5044" spans="1:15" x14ac:dyDescent="0.35">
      <c r="A5044" s="189" t="str">
        <f t="shared" si="271"/>
        <v>Apr</v>
      </c>
      <c r="B5044" s="190" t="str">
        <f t="shared" si="272"/>
        <v>2024</v>
      </c>
      <c r="C5044" s="190" t="str">
        <f t="shared" si="273"/>
        <v>Apr-2024</v>
      </c>
      <c r="D5044" s="2">
        <v>45412</v>
      </c>
      <c r="E5044" t="s">
        <v>1264</v>
      </c>
      <c r="F5044" t="s">
        <v>1265</v>
      </c>
      <c r="G5044" t="s">
        <v>1266</v>
      </c>
      <c r="H5044" t="s">
        <v>682</v>
      </c>
      <c r="I5044" t="s">
        <v>1307</v>
      </c>
      <c r="J5044" t="s">
        <v>1308</v>
      </c>
      <c r="K5044" t="s">
        <v>1318</v>
      </c>
      <c r="L5044" t="s">
        <v>1319</v>
      </c>
      <c r="M5044" t="s">
        <v>1320</v>
      </c>
      <c r="N5044" t="s">
        <v>919</v>
      </c>
      <c r="O5044">
        <v>5</v>
      </c>
    </row>
    <row r="5045" spans="1:15" x14ac:dyDescent="0.35">
      <c r="A5045" s="189" t="str">
        <f t="shared" si="271"/>
        <v>Apr</v>
      </c>
      <c r="B5045" s="190" t="str">
        <f t="shared" si="272"/>
        <v>2024</v>
      </c>
      <c r="C5045" s="190" t="str">
        <f t="shared" si="273"/>
        <v>Apr-2024</v>
      </c>
      <c r="D5045" s="2">
        <v>45412</v>
      </c>
      <c r="E5045" t="s">
        <v>1264</v>
      </c>
      <c r="F5045" t="s">
        <v>1265</v>
      </c>
      <c r="G5045" t="s">
        <v>1266</v>
      </c>
      <c r="H5045" t="s">
        <v>682</v>
      </c>
      <c r="I5045" t="s">
        <v>1307</v>
      </c>
      <c r="J5045" t="s">
        <v>1308</v>
      </c>
      <c r="K5045" t="s">
        <v>1318</v>
      </c>
      <c r="L5045" t="s">
        <v>1319</v>
      </c>
      <c r="M5045" t="s">
        <v>1320</v>
      </c>
      <c r="N5045" t="s">
        <v>920</v>
      </c>
      <c r="O5045">
        <v>230</v>
      </c>
    </row>
    <row r="5046" spans="1:15" x14ac:dyDescent="0.35">
      <c r="A5046" s="189" t="str">
        <f t="shared" si="271"/>
        <v>Apr</v>
      </c>
      <c r="B5046" s="190" t="str">
        <f t="shared" si="272"/>
        <v>2024</v>
      </c>
      <c r="C5046" s="190" t="str">
        <f t="shared" si="273"/>
        <v>Apr-2024</v>
      </c>
      <c r="D5046" s="2">
        <v>45412</v>
      </c>
      <c r="E5046" t="s">
        <v>1264</v>
      </c>
      <c r="F5046" t="s">
        <v>1265</v>
      </c>
      <c r="G5046" t="s">
        <v>1266</v>
      </c>
      <c r="H5046" t="s">
        <v>682</v>
      </c>
      <c r="I5046" t="s">
        <v>1307</v>
      </c>
      <c r="J5046" t="s">
        <v>1308</v>
      </c>
      <c r="K5046" t="s">
        <v>1318</v>
      </c>
      <c r="L5046" t="s">
        <v>1319</v>
      </c>
      <c r="M5046" t="s">
        <v>1320</v>
      </c>
      <c r="N5046" t="s">
        <v>922</v>
      </c>
      <c r="O5046">
        <v>600</v>
      </c>
    </row>
    <row r="5047" spans="1:15" x14ac:dyDescent="0.35">
      <c r="A5047" s="189" t="str">
        <f t="shared" si="271"/>
        <v>Apr</v>
      </c>
      <c r="B5047" s="190" t="str">
        <f t="shared" si="272"/>
        <v>2024</v>
      </c>
      <c r="C5047" s="190" t="str">
        <f t="shared" si="273"/>
        <v>Apr-2024</v>
      </c>
      <c r="D5047" s="2">
        <v>45412</v>
      </c>
      <c r="E5047" t="s">
        <v>1264</v>
      </c>
      <c r="F5047" t="s">
        <v>1265</v>
      </c>
      <c r="G5047" t="s">
        <v>1266</v>
      </c>
      <c r="H5047" t="s">
        <v>682</v>
      </c>
      <c r="I5047" t="s">
        <v>1307</v>
      </c>
      <c r="J5047" t="s">
        <v>1308</v>
      </c>
      <c r="K5047" t="s">
        <v>1318</v>
      </c>
      <c r="L5047" t="s">
        <v>1319</v>
      </c>
      <c r="M5047" t="s">
        <v>1320</v>
      </c>
      <c r="N5047" t="s">
        <v>921</v>
      </c>
      <c r="O5047">
        <v>675</v>
      </c>
    </row>
    <row r="5048" spans="1:15" x14ac:dyDescent="0.35">
      <c r="A5048" s="189" t="str">
        <f t="shared" si="271"/>
        <v>Apr</v>
      </c>
      <c r="B5048" s="190" t="str">
        <f t="shared" si="272"/>
        <v>2024</v>
      </c>
      <c r="C5048" s="190" t="str">
        <f t="shared" si="273"/>
        <v>Apr-2024</v>
      </c>
      <c r="D5048" s="2">
        <v>45412</v>
      </c>
      <c r="E5048" t="s">
        <v>1264</v>
      </c>
      <c r="F5048" t="s">
        <v>1265</v>
      </c>
      <c r="G5048" t="s">
        <v>1266</v>
      </c>
      <c r="H5048" t="s">
        <v>682</v>
      </c>
      <c r="I5048" t="s">
        <v>1307</v>
      </c>
      <c r="J5048" t="s">
        <v>1308</v>
      </c>
      <c r="K5048" t="s">
        <v>1321</v>
      </c>
      <c r="L5048" t="s">
        <v>1322</v>
      </c>
      <c r="M5048" t="s">
        <v>1323</v>
      </c>
      <c r="N5048" t="s">
        <v>1528</v>
      </c>
      <c r="O5048">
        <v>5</v>
      </c>
    </row>
    <row r="5049" spans="1:15" x14ac:dyDescent="0.35">
      <c r="A5049" s="189" t="str">
        <f t="shared" si="271"/>
        <v>Apr</v>
      </c>
      <c r="B5049" s="190" t="str">
        <f t="shared" si="272"/>
        <v>2024</v>
      </c>
      <c r="C5049" s="190" t="str">
        <f t="shared" si="273"/>
        <v>Apr-2024</v>
      </c>
      <c r="D5049" s="2">
        <v>45412</v>
      </c>
      <c r="E5049" t="s">
        <v>1264</v>
      </c>
      <c r="F5049" t="s">
        <v>1265</v>
      </c>
      <c r="G5049" t="s">
        <v>1266</v>
      </c>
      <c r="H5049" t="s">
        <v>682</v>
      </c>
      <c r="I5049" t="s">
        <v>1307</v>
      </c>
      <c r="J5049" t="s">
        <v>1308</v>
      </c>
      <c r="K5049" t="s">
        <v>1321</v>
      </c>
      <c r="L5049" t="s">
        <v>1322</v>
      </c>
      <c r="M5049" t="s">
        <v>1323</v>
      </c>
      <c r="N5049" t="s">
        <v>1529</v>
      </c>
      <c r="O5049" t="s">
        <v>958</v>
      </c>
    </row>
    <row r="5050" spans="1:15" x14ac:dyDescent="0.35">
      <c r="A5050" s="189" t="str">
        <f t="shared" si="271"/>
        <v>Apr</v>
      </c>
      <c r="B5050" s="190" t="str">
        <f t="shared" si="272"/>
        <v>2024</v>
      </c>
      <c r="C5050" s="190" t="str">
        <f t="shared" si="273"/>
        <v>Apr-2024</v>
      </c>
      <c r="D5050" s="2">
        <v>45412</v>
      </c>
      <c r="E5050" t="s">
        <v>1264</v>
      </c>
      <c r="F5050" t="s">
        <v>1265</v>
      </c>
      <c r="G5050" t="s">
        <v>1266</v>
      </c>
      <c r="H5050" t="s">
        <v>682</v>
      </c>
      <c r="I5050" t="s">
        <v>1307</v>
      </c>
      <c r="J5050" t="s">
        <v>1308</v>
      </c>
      <c r="K5050" t="s">
        <v>1321</v>
      </c>
      <c r="L5050" t="s">
        <v>1322</v>
      </c>
      <c r="M5050" t="s">
        <v>1323</v>
      </c>
      <c r="N5050" t="s">
        <v>919</v>
      </c>
      <c r="O5050">
        <v>40</v>
      </c>
    </row>
    <row r="5051" spans="1:15" x14ac:dyDescent="0.35">
      <c r="A5051" s="189" t="str">
        <f t="shared" si="271"/>
        <v>Apr</v>
      </c>
      <c r="B5051" s="190" t="str">
        <f t="shared" si="272"/>
        <v>2024</v>
      </c>
      <c r="C5051" s="190" t="str">
        <f t="shared" si="273"/>
        <v>Apr-2024</v>
      </c>
      <c r="D5051" s="2">
        <v>45412</v>
      </c>
      <c r="E5051" t="s">
        <v>1264</v>
      </c>
      <c r="F5051" t="s">
        <v>1265</v>
      </c>
      <c r="G5051" t="s">
        <v>1266</v>
      </c>
      <c r="H5051" t="s">
        <v>682</v>
      </c>
      <c r="I5051" t="s">
        <v>1307</v>
      </c>
      <c r="J5051" t="s">
        <v>1308</v>
      </c>
      <c r="K5051" t="s">
        <v>1321</v>
      </c>
      <c r="L5051" t="s">
        <v>1322</v>
      </c>
      <c r="M5051" t="s">
        <v>1323</v>
      </c>
      <c r="N5051" t="s">
        <v>920</v>
      </c>
      <c r="O5051">
        <v>760</v>
      </c>
    </row>
    <row r="5052" spans="1:15" x14ac:dyDescent="0.35">
      <c r="A5052" s="189" t="str">
        <f t="shared" si="271"/>
        <v>Apr</v>
      </c>
      <c r="B5052" s="190" t="str">
        <f t="shared" si="272"/>
        <v>2024</v>
      </c>
      <c r="C5052" s="190" t="str">
        <f t="shared" si="273"/>
        <v>Apr-2024</v>
      </c>
      <c r="D5052" s="2">
        <v>45412</v>
      </c>
      <c r="E5052" t="s">
        <v>1264</v>
      </c>
      <c r="F5052" t="s">
        <v>1265</v>
      </c>
      <c r="G5052" t="s">
        <v>1266</v>
      </c>
      <c r="H5052" t="s">
        <v>682</v>
      </c>
      <c r="I5052" t="s">
        <v>1307</v>
      </c>
      <c r="J5052" t="s">
        <v>1308</v>
      </c>
      <c r="K5052" t="s">
        <v>1321</v>
      </c>
      <c r="L5052" t="s">
        <v>1322</v>
      </c>
      <c r="M5052" t="s">
        <v>1323</v>
      </c>
      <c r="N5052" t="s">
        <v>922</v>
      </c>
      <c r="O5052">
        <v>260</v>
      </c>
    </row>
    <row r="5053" spans="1:15" x14ac:dyDescent="0.35">
      <c r="A5053" s="189" t="str">
        <f t="shared" si="271"/>
        <v>Apr</v>
      </c>
      <c r="B5053" s="190" t="str">
        <f t="shared" si="272"/>
        <v>2024</v>
      </c>
      <c r="C5053" s="190" t="str">
        <f t="shared" si="273"/>
        <v>Apr-2024</v>
      </c>
      <c r="D5053" s="2">
        <v>45412</v>
      </c>
      <c r="E5053" t="s">
        <v>1264</v>
      </c>
      <c r="F5053" t="s">
        <v>1265</v>
      </c>
      <c r="G5053" t="s">
        <v>1266</v>
      </c>
      <c r="H5053" t="s">
        <v>682</v>
      </c>
      <c r="I5053" t="s">
        <v>1307</v>
      </c>
      <c r="J5053" t="s">
        <v>1308</v>
      </c>
      <c r="K5053" t="s">
        <v>1321</v>
      </c>
      <c r="L5053" t="s">
        <v>1322</v>
      </c>
      <c r="M5053" t="s">
        <v>1323</v>
      </c>
      <c r="N5053" t="s">
        <v>921</v>
      </c>
      <c r="O5053">
        <v>670</v>
      </c>
    </row>
    <row r="5054" spans="1:15" x14ac:dyDescent="0.35">
      <c r="A5054" s="189" t="str">
        <f t="shared" si="271"/>
        <v>Apr</v>
      </c>
      <c r="B5054" s="190" t="str">
        <f t="shared" si="272"/>
        <v>2024</v>
      </c>
      <c r="C5054" s="190" t="str">
        <f t="shared" si="273"/>
        <v>Apr-2024</v>
      </c>
      <c r="D5054" s="2">
        <v>45412</v>
      </c>
      <c r="E5054" t="s">
        <v>1264</v>
      </c>
      <c r="F5054" t="s">
        <v>1265</v>
      </c>
      <c r="G5054" t="s">
        <v>1266</v>
      </c>
      <c r="H5054" t="s">
        <v>682</v>
      </c>
      <c r="I5054" t="s">
        <v>1307</v>
      </c>
      <c r="J5054" t="s">
        <v>1308</v>
      </c>
      <c r="K5054" t="s">
        <v>1324</v>
      </c>
      <c r="L5054" t="s">
        <v>1325</v>
      </c>
      <c r="M5054" t="s">
        <v>1326</v>
      </c>
      <c r="N5054" t="s">
        <v>1528</v>
      </c>
      <c r="O5054">
        <v>15</v>
      </c>
    </row>
    <row r="5055" spans="1:15" x14ac:dyDescent="0.35">
      <c r="A5055" s="189" t="str">
        <f t="shared" si="271"/>
        <v>Apr</v>
      </c>
      <c r="B5055" s="190" t="str">
        <f t="shared" si="272"/>
        <v>2024</v>
      </c>
      <c r="C5055" s="190" t="str">
        <f t="shared" si="273"/>
        <v>Apr-2024</v>
      </c>
      <c r="D5055" s="2">
        <v>45412</v>
      </c>
      <c r="E5055" t="s">
        <v>1264</v>
      </c>
      <c r="F5055" t="s">
        <v>1265</v>
      </c>
      <c r="G5055" t="s">
        <v>1266</v>
      </c>
      <c r="H5055" t="s">
        <v>682</v>
      </c>
      <c r="I5055" t="s">
        <v>1307</v>
      </c>
      <c r="J5055" t="s">
        <v>1308</v>
      </c>
      <c r="K5055" t="s">
        <v>1324</v>
      </c>
      <c r="L5055" t="s">
        <v>1325</v>
      </c>
      <c r="M5055" t="s">
        <v>1326</v>
      </c>
      <c r="N5055" t="s">
        <v>1529</v>
      </c>
      <c r="O5055" t="s">
        <v>958</v>
      </c>
    </row>
    <row r="5056" spans="1:15" x14ac:dyDescent="0.35">
      <c r="A5056" s="189" t="str">
        <f t="shared" si="271"/>
        <v>Apr</v>
      </c>
      <c r="B5056" s="190" t="str">
        <f t="shared" si="272"/>
        <v>2024</v>
      </c>
      <c r="C5056" s="190" t="str">
        <f t="shared" si="273"/>
        <v>Apr-2024</v>
      </c>
      <c r="D5056" s="2">
        <v>45412</v>
      </c>
      <c r="E5056" t="s">
        <v>1264</v>
      </c>
      <c r="F5056" t="s">
        <v>1265</v>
      </c>
      <c r="G5056" t="s">
        <v>1266</v>
      </c>
      <c r="H5056" t="s">
        <v>682</v>
      </c>
      <c r="I5056" t="s">
        <v>1307</v>
      </c>
      <c r="J5056" t="s">
        <v>1308</v>
      </c>
      <c r="K5056" t="s">
        <v>1324</v>
      </c>
      <c r="L5056" t="s">
        <v>1325</v>
      </c>
      <c r="M5056" t="s">
        <v>1326</v>
      </c>
      <c r="N5056" t="s">
        <v>919</v>
      </c>
      <c r="O5056">
        <v>170</v>
      </c>
    </row>
    <row r="5057" spans="1:15" x14ac:dyDescent="0.35">
      <c r="A5057" s="189" t="str">
        <f t="shared" si="271"/>
        <v>Apr</v>
      </c>
      <c r="B5057" s="190" t="str">
        <f t="shared" si="272"/>
        <v>2024</v>
      </c>
      <c r="C5057" s="190" t="str">
        <f t="shared" si="273"/>
        <v>Apr-2024</v>
      </c>
      <c r="D5057" s="2">
        <v>45412</v>
      </c>
      <c r="E5057" t="s">
        <v>1264</v>
      </c>
      <c r="F5057" t="s">
        <v>1265</v>
      </c>
      <c r="G5057" t="s">
        <v>1266</v>
      </c>
      <c r="H5057" t="s">
        <v>682</v>
      </c>
      <c r="I5057" t="s">
        <v>1307</v>
      </c>
      <c r="J5057" t="s">
        <v>1308</v>
      </c>
      <c r="K5057" t="s">
        <v>1324</v>
      </c>
      <c r="L5057" t="s">
        <v>1325</v>
      </c>
      <c r="M5057" t="s">
        <v>1326</v>
      </c>
      <c r="N5057" t="s">
        <v>920</v>
      </c>
      <c r="O5057">
        <v>2285</v>
      </c>
    </row>
    <row r="5058" spans="1:15" x14ac:dyDescent="0.35">
      <c r="A5058" s="189" t="str">
        <f t="shared" si="271"/>
        <v>Apr</v>
      </c>
      <c r="B5058" s="190" t="str">
        <f t="shared" si="272"/>
        <v>2024</v>
      </c>
      <c r="C5058" s="190" t="str">
        <f t="shared" si="273"/>
        <v>Apr-2024</v>
      </c>
      <c r="D5058" s="2">
        <v>45412</v>
      </c>
      <c r="E5058" t="s">
        <v>1264</v>
      </c>
      <c r="F5058" t="s">
        <v>1265</v>
      </c>
      <c r="G5058" t="s">
        <v>1266</v>
      </c>
      <c r="H5058" t="s">
        <v>682</v>
      </c>
      <c r="I5058" t="s">
        <v>1307</v>
      </c>
      <c r="J5058" t="s">
        <v>1308</v>
      </c>
      <c r="K5058" t="s">
        <v>1324</v>
      </c>
      <c r="L5058" t="s">
        <v>1325</v>
      </c>
      <c r="M5058" t="s">
        <v>1326</v>
      </c>
      <c r="N5058" t="s">
        <v>922</v>
      </c>
      <c r="O5058">
        <v>1150</v>
      </c>
    </row>
    <row r="5059" spans="1:15" x14ac:dyDescent="0.35">
      <c r="A5059" s="189" t="str">
        <f t="shared" ref="A5059:A5122" si="274">TEXT(D5059,"mmm")</f>
        <v>Apr</v>
      </c>
      <c r="B5059" s="190" t="str">
        <f t="shared" ref="B5059:B5122" si="275">TEXT(D5059,"yyyy")</f>
        <v>2024</v>
      </c>
      <c r="C5059" s="190" t="str">
        <f t="shared" ref="C5059:C5122" si="276">_xlfn.CONCAT(A5059&amp;"-"&amp;B5059)</f>
        <v>Apr-2024</v>
      </c>
      <c r="D5059" s="2">
        <v>45412</v>
      </c>
      <c r="E5059" t="s">
        <v>1264</v>
      </c>
      <c r="F5059" t="s">
        <v>1265</v>
      </c>
      <c r="G5059" t="s">
        <v>1266</v>
      </c>
      <c r="H5059" t="s">
        <v>682</v>
      </c>
      <c r="I5059" t="s">
        <v>1307</v>
      </c>
      <c r="J5059" t="s">
        <v>1308</v>
      </c>
      <c r="K5059" t="s">
        <v>1324</v>
      </c>
      <c r="L5059" t="s">
        <v>1325</v>
      </c>
      <c r="M5059" t="s">
        <v>1326</v>
      </c>
      <c r="N5059" t="s">
        <v>921</v>
      </c>
      <c r="O5059">
        <v>1885</v>
      </c>
    </row>
    <row r="5060" spans="1:15" x14ac:dyDescent="0.35">
      <c r="A5060" s="189" t="str">
        <f t="shared" si="274"/>
        <v>Apr</v>
      </c>
      <c r="B5060" s="190" t="str">
        <f t="shared" si="275"/>
        <v>2024</v>
      </c>
      <c r="C5060" s="190" t="str">
        <f t="shared" si="276"/>
        <v>Apr-2024</v>
      </c>
      <c r="D5060" s="2">
        <v>45412</v>
      </c>
      <c r="E5060" t="s">
        <v>1264</v>
      </c>
      <c r="F5060" t="s">
        <v>1265</v>
      </c>
      <c r="G5060" t="s">
        <v>1266</v>
      </c>
      <c r="H5060" t="s">
        <v>695</v>
      </c>
      <c r="I5060" t="s">
        <v>1327</v>
      </c>
      <c r="J5060" t="s">
        <v>1328</v>
      </c>
      <c r="K5060" t="s">
        <v>1329</v>
      </c>
      <c r="L5060" t="s">
        <v>1330</v>
      </c>
      <c r="M5060" t="s">
        <v>1331</v>
      </c>
      <c r="N5060" t="s">
        <v>1528</v>
      </c>
      <c r="O5060">
        <v>25</v>
      </c>
    </row>
    <row r="5061" spans="1:15" x14ac:dyDescent="0.35">
      <c r="A5061" s="189" t="str">
        <f t="shared" si="274"/>
        <v>Apr</v>
      </c>
      <c r="B5061" s="190" t="str">
        <f t="shared" si="275"/>
        <v>2024</v>
      </c>
      <c r="C5061" s="190" t="str">
        <f t="shared" si="276"/>
        <v>Apr-2024</v>
      </c>
      <c r="D5061" s="2">
        <v>45412</v>
      </c>
      <c r="E5061" t="s">
        <v>1264</v>
      </c>
      <c r="F5061" t="s">
        <v>1265</v>
      </c>
      <c r="G5061" t="s">
        <v>1266</v>
      </c>
      <c r="H5061" t="s">
        <v>695</v>
      </c>
      <c r="I5061" t="s">
        <v>1327</v>
      </c>
      <c r="J5061" t="s">
        <v>1328</v>
      </c>
      <c r="K5061" t="s">
        <v>1329</v>
      </c>
      <c r="L5061" t="s">
        <v>1330</v>
      </c>
      <c r="M5061" t="s">
        <v>1331</v>
      </c>
      <c r="N5061" t="s">
        <v>1529</v>
      </c>
      <c r="O5061" t="s">
        <v>958</v>
      </c>
    </row>
    <row r="5062" spans="1:15" x14ac:dyDescent="0.35">
      <c r="A5062" s="189" t="str">
        <f t="shared" si="274"/>
        <v>Apr</v>
      </c>
      <c r="B5062" s="190" t="str">
        <f t="shared" si="275"/>
        <v>2024</v>
      </c>
      <c r="C5062" s="190" t="str">
        <f t="shared" si="276"/>
        <v>Apr-2024</v>
      </c>
      <c r="D5062" s="2">
        <v>45412</v>
      </c>
      <c r="E5062" t="s">
        <v>1264</v>
      </c>
      <c r="F5062" t="s">
        <v>1265</v>
      </c>
      <c r="G5062" t="s">
        <v>1266</v>
      </c>
      <c r="H5062" t="s">
        <v>695</v>
      </c>
      <c r="I5062" t="s">
        <v>1327</v>
      </c>
      <c r="J5062" t="s">
        <v>1328</v>
      </c>
      <c r="K5062" t="s">
        <v>1329</v>
      </c>
      <c r="L5062" t="s">
        <v>1330</v>
      </c>
      <c r="M5062" t="s">
        <v>1331</v>
      </c>
      <c r="N5062" t="s">
        <v>919</v>
      </c>
      <c r="O5062">
        <v>75</v>
      </c>
    </row>
    <row r="5063" spans="1:15" x14ac:dyDescent="0.35">
      <c r="A5063" s="189" t="str">
        <f t="shared" si="274"/>
        <v>Apr</v>
      </c>
      <c r="B5063" s="190" t="str">
        <f t="shared" si="275"/>
        <v>2024</v>
      </c>
      <c r="C5063" s="190" t="str">
        <f t="shared" si="276"/>
        <v>Apr-2024</v>
      </c>
      <c r="D5063" s="2">
        <v>45412</v>
      </c>
      <c r="E5063" t="s">
        <v>1264</v>
      </c>
      <c r="F5063" t="s">
        <v>1265</v>
      </c>
      <c r="G5063" t="s">
        <v>1266</v>
      </c>
      <c r="H5063" t="s">
        <v>695</v>
      </c>
      <c r="I5063" t="s">
        <v>1327</v>
      </c>
      <c r="J5063" t="s">
        <v>1328</v>
      </c>
      <c r="K5063" t="s">
        <v>1329</v>
      </c>
      <c r="L5063" t="s">
        <v>1330</v>
      </c>
      <c r="M5063" t="s">
        <v>1331</v>
      </c>
      <c r="N5063" t="s">
        <v>920</v>
      </c>
      <c r="O5063">
        <v>440</v>
      </c>
    </row>
    <row r="5064" spans="1:15" x14ac:dyDescent="0.35">
      <c r="A5064" s="189" t="str">
        <f t="shared" si="274"/>
        <v>Apr</v>
      </c>
      <c r="B5064" s="190" t="str">
        <f t="shared" si="275"/>
        <v>2024</v>
      </c>
      <c r="C5064" s="190" t="str">
        <f t="shared" si="276"/>
        <v>Apr-2024</v>
      </c>
      <c r="D5064" s="2">
        <v>45412</v>
      </c>
      <c r="E5064" t="s">
        <v>1264</v>
      </c>
      <c r="F5064" t="s">
        <v>1265</v>
      </c>
      <c r="G5064" t="s">
        <v>1266</v>
      </c>
      <c r="H5064" t="s">
        <v>695</v>
      </c>
      <c r="I5064" t="s">
        <v>1327</v>
      </c>
      <c r="J5064" t="s">
        <v>1328</v>
      </c>
      <c r="K5064" t="s">
        <v>1329</v>
      </c>
      <c r="L5064" t="s">
        <v>1330</v>
      </c>
      <c r="M5064" t="s">
        <v>1331</v>
      </c>
      <c r="N5064" t="s">
        <v>922</v>
      </c>
      <c r="O5064">
        <v>895</v>
      </c>
    </row>
    <row r="5065" spans="1:15" x14ac:dyDescent="0.35">
      <c r="A5065" s="189" t="str">
        <f t="shared" si="274"/>
        <v>Apr</v>
      </c>
      <c r="B5065" s="190" t="str">
        <f t="shared" si="275"/>
        <v>2024</v>
      </c>
      <c r="C5065" s="190" t="str">
        <f t="shared" si="276"/>
        <v>Apr-2024</v>
      </c>
      <c r="D5065" s="2">
        <v>45412</v>
      </c>
      <c r="E5065" t="s">
        <v>1264</v>
      </c>
      <c r="F5065" t="s">
        <v>1265</v>
      </c>
      <c r="G5065" t="s">
        <v>1266</v>
      </c>
      <c r="H5065" t="s">
        <v>695</v>
      </c>
      <c r="I5065" t="s">
        <v>1327</v>
      </c>
      <c r="J5065" t="s">
        <v>1328</v>
      </c>
      <c r="K5065" t="s">
        <v>1329</v>
      </c>
      <c r="L5065" t="s">
        <v>1330</v>
      </c>
      <c r="M5065" t="s">
        <v>1331</v>
      </c>
      <c r="N5065" t="s">
        <v>921</v>
      </c>
      <c r="O5065">
        <v>370</v>
      </c>
    </row>
    <row r="5066" spans="1:15" x14ac:dyDescent="0.35">
      <c r="A5066" s="189" t="str">
        <f t="shared" si="274"/>
        <v>Apr</v>
      </c>
      <c r="B5066" s="190" t="str">
        <f t="shared" si="275"/>
        <v>2024</v>
      </c>
      <c r="C5066" s="190" t="str">
        <f t="shared" si="276"/>
        <v>Apr-2024</v>
      </c>
      <c r="D5066" s="2">
        <v>45412</v>
      </c>
      <c r="E5066" t="s">
        <v>1264</v>
      </c>
      <c r="F5066" t="s">
        <v>1265</v>
      </c>
      <c r="G5066" t="s">
        <v>1266</v>
      </c>
      <c r="H5066" t="s">
        <v>695</v>
      </c>
      <c r="I5066" t="s">
        <v>1327</v>
      </c>
      <c r="J5066" t="s">
        <v>1328</v>
      </c>
      <c r="K5066" t="s">
        <v>1332</v>
      </c>
      <c r="L5066" t="s">
        <v>1333</v>
      </c>
      <c r="M5066" t="s">
        <v>1334</v>
      </c>
      <c r="N5066" t="s">
        <v>1528</v>
      </c>
      <c r="O5066">
        <v>40</v>
      </c>
    </row>
    <row r="5067" spans="1:15" x14ac:dyDescent="0.35">
      <c r="A5067" s="189" t="str">
        <f t="shared" si="274"/>
        <v>Apr</v>
      </c>
      <c r="B5067" s="190" t="str">
        <f t="shared" si="275"/>
        <v>2024</v>
      </c>
      <c r="C5067" s="190" t="str">
        <f t="shared" si="276"/>
        <v>Apr-2024</v>
      </c>
      <c r="D5067" s="2">
        <v>45412</v>
      </c>
      <c r="E5067" t="s">
        <v>1264</v>
      </c>
      <c r="F5067" t="s">
        <v>1265</v>
      </c>
      <c r="G5067" t="s">
        <v>1266</v>
      </c>
      <c r="H5067" t="s">
        <v>695</v>
      </c>
      <c r="I5067" t="s">
        <v>1327</v>
      </c>
      <c r="J5067" t="s">
        <v>1328</v>
      </c>
      <c r="K5067" t="s">
        <v>1332</v>
      </c>
      <c r="L5067" t="s">
        <v>1333</v>
      </c>
      <c r="M5067" t="s">
        <v>1334</v>
      </c>
      <c r="N5067" t="s">
        <v>1529</v>
      </c>
      <c r="O5067" t="s">
        <v>958</v>
      </c>
    </row>
    <row r="5068" spans="1:15" x14ac:dyDescent="0.35">
      <c r="A5068" s="189" t="str">
        <f t="shared" si="274"/>
        <v>Apr</v>
      </c>
      <c r="B5068" s="190" t="str">
        <f t="shared" si="275"/>
        <v>2024</v>
      </c>
      <c r="C5068" s="190" t="str">
        <f t="shared" si="276"/>
        <v>Apr-2024</v>
      </c>
      <c r="D5068" s="2">
        <v>45412</v>
      </c>
      <c r="E5068" t="s">
        <v>1264</v>
      </c>
      <c r="F5068" t="s">
        <v>1265</v>
      </c>
      <c r="G5068" t="s">
        <v>1266</v>
      </c>
      <c r="H5068" t="s">
        <v>695</v>
      </c>
      <c r="I5068" t="s">
        <v>1327</v>
      </c>
      <c r="J5068" t="s">
        <v>1328</v>
      </c>
      <c r="K5068" t="s">
        <v>1332</v>
      </c>
      <c r="L5068" t="s">
        <v>1333</v>
      </c>
      <c r="M5068" t="s">
        <v>1334</v>
      </c>
      <c r="N5068" t="s">
        <v>919</v>
      </c>
      <c r="O5068">
        <v>110</v>
      </c>
    </row>
    <row r="5069" spans="1:15" x14ac:dyDescent="0.35">
      <c r="A5069" s="189" t="str">
        <f t="shared" si="274"/>
        <v>Apr</v>
      </c>
      <c r="B5069" s="190" t="str">
        <f t="shared" si="275"/>
        <v>2024</v>
      </c>
      <c r="C5069" s="190" t="str">
        <f t="shared" si="276"/>
        <v>Apr-2024</v>
      </c>
      <c r="D5069" s="2">
        <v>45412</v>
      </c>
      <c r="E5069" t="s">
        <v>1264</v>
      </c>
      <c r="F5069" t="s">
        <v>1265</v>
      </c>
      <c r="G5069" t="s">
        <v>1266</v>
      </c>
      <c r="H5069" t="s">
        <v>695</v>
      </c>
      <c r="I5069" t="s">
        <v>1327</v>
      </c>
      <c r="J5069" t="s">
        <v>1328</v>
      </c>
      <c r="K5069" t="s">
        <v>1332</v>
      </c>
      <c r="L5069" t="s">
        <v>1333</v>
      </c>
      <c r="M5069" t="s">
        <v>1334</v>
      </c>
      <c r="N5069" t="s">
        <v>920</v>
      </c>
      <c r="O5069">
        <v>765</v>
      </c>
    </row>
    <row r="5070" spans="1:15" x14ac:dyDescent="0.35">
      <c r="A5070" s="189" t="str">
        <f t="shared" si="274"/>
        <v>Apr</v>
      </c>
      <c r="B5070" s="190" t="str">
        <f t="shared" si="275"/>
        <v>2024</v>
      </c>
      <c r="C5070" s="190" t="str">
        <f t="shared" si="276"/>
        <v>Apr-2024</v>
      </c>
      <c r="D5070" s="2">
        <v>45412</v>
      </c>
      <c r="E5070" t="s">
        <v>1264</v>
      </c>
      <c r="F5070" t="s">
        <v>1265</v>
      </c>
      <c r="G5070" t="s">
        <v>1266</v>
      </c>
      <c r="H5070" t="s">
        <v>695</v>
      </c>
      <c r="I5070" t="s">
        <v>1327</v>
      </c>
      <c r="J5070" t="s">
        <v>1328</v>
      </c>
      <c r="K5070" t="s">
        <v>1332</v>
      </c>
      <c r="L5070" t="s">
        <v>1333</v>
      </c>
      <c r="M5070" t="s">
        <v>1334</v>
      </c>
      <c r="N5070" t="s">
        <v>922</v>
      </c>
      <c r="O5070">
        <v>1095</v>
      </c>
    </row>
    <row r="5071" spans="1:15" x14ac:dyDescent="0.35">
      <c r="A5071" s="189" t="str">
        <f t="shared" si="274"/>
        <v>Apr</v>
      </c>
      <c r="B5071" s="190" t="str">
        <f t="shared" si="275"/>
        <v>2024</v>
      </c>
      <c r="C5071" s="190" t="str">
        <f t="shared" si="276"/>
        <v>Apr-2024</v>
      </c>
      <c r="D5071" s="2">
        <v>45412</v>
      </c>
      <c r="E5071" t="s">
        <v>1264</v>
      </c>
      <c r="F5071" t="s">
        <v>1265</v>
      </c>
      <c r="G5071" t="s">
        <v>1266</v>
      </c>
      <c r="H5071" t="s">
        <v>695</v>
      </c>
      <c r="I5071" t="s">
        <v>1327</v>
      </c>
      <c r="J5071" t="s">
        <v>1328</v>
      </c>
      <c r="K5071" t="s">
        <v>1332</v>
      </c>
      <c r="L5071" t="s">
        <v>1333</v>
      </c>
      <c r="M5071" t="s">
        <v>1334</v>
      </c>
      <c r="N5071" t="s">
        <v>921</v>
      </c>
      <c r="O5071">
        <v>965</v>
      </c>
    </row>
    <row r="5072" spans="1:15" x14ac:dyDescent="0.35">
      <c r="A5072" s="189" t="str">
        <f t="shared" si="274"/>
        <v>Apr</v>
      </c>
      <c r="B5072" s="190" t="str">
        <f t="shared" si="275"/>
        <v>2024</v>
      </c>
      <c r="C5072" s="190" t="str">
        <f t="shared" si="276"/>
        <v>Apr-2024</v>
      </c>
      <c r="D5072" s="2">
        <v>45412</v>
      </c>
      <c r="E5072" t="s">
        <v>1264</v>
      </c>
      <c r="F5072" t="s">
        <v>1265</v>
      </c>
      <c r="G5072" t="s">
        <v>1266</v>
      </c>
      <c r="H5072" t="s">
        <v>695</v>
      </c>
      <c r="I5072" t="s">
        <v>1327</v>
      </c>
      <c r="J5072" t="s">
        <v>1328</v>
      </c>
      <c r="K5072" t="s">
        <v>1335</v>
      </c>
      <c r="L5072" t="s">
        <v>1336</v>
      </c>
      <c r="M5072" t="s">
        <v>1337</v>
      </c>
      <c r="N5072" t="s">
        <v>1528</v>
      </c>
      <c r="O5072">
        <v>120</v>
      </c>
    </row>
    <row r="5073" spans="1:15" x14ac:dyDescent="0.35">
      <c r="A5073" s="189" t="str">
        <f t="shared" si="274"/>
        <v>Apr</v>
      </c>
      <c r="B5073" s="190" t="str">
        <f t="shared" si="275"/>
        <v>2024</v>
      </c>
      <c r="C5073" s="190" t="str">
        <f t="shared" si="276"/>
        <v>Apr-2024</v>
      </c>
      <c r="D5073" s="2">
        <v>45412</v>
      </c>
      <c r="E5073" t="s">
        <v>1264</v>
      </c>
      <c r="F5073" t="s">
        <v>1265</v>
      </c>
      <c r="G5073" t="s">
        <v>1266</v>
      </c>
      <c r="H5073" t="s">
        <v>695</v>
      </c>
      <c r="I5073" t="s">
        <v>1327</v>
      </c>
      <c r="J5073" t="s">
        <v>1328</v>
      </c>
      <c r="K5073" t="s">
        <v>1335</v>
      </c>
      <c r="L5073" t="s">
        <v>1336</v>
      </c>
      <c r="M5073" t="s">
        <v>1337</v>
      </c>
      <c r="N5073" t="s">
        <v>1529</v>
      </c>
      <c r="O5073">
        <v>10</v>
      </c>
    </row>
    <row r="5074" spans="1:15" x14ac:dyDescent="0.35">
      <c r="A5074" s="189" t="str">
        <f t="shared" si="274"/>
        <v>Apr</v>
      </c>
      <c r="B5074" s="190" t="str">
        <f t="shared" si="275"/>
        <v>2024</v>
      </c>
      <c r="C5074" s="190" t="str">
        <f t="shared" si="276"/>
        <v>Apr-2024</v>
      </c>
      <c r="D5074" s="2">
        <v>45412</v>
      </c>
      <c r="E5074" t="s">
        <v>1264</v>
      </c>
      <c r="F5074" t="s">
        <v>1265</v>
      </c>
      <c r="G5074" t="s">
        <v>1266</v>
      </c>
      <c r="H5074" t="s">
        <v>695</v>
      </c>
      <c r="I5074" t="s">
        <v>1327</v>
      </c>
      <c r="J5074" t="s">
        <v>1328</v>
      </c>
      <c r="K5074" t="s">
        <v>1335</v>
      </c>
      <c r="L5074" t="s">
        <v>1336</v>
      </c>
      <c r="M5074" t="s">
        <v>1337</v>
      </c>
      <c r="N5074" t="s">
        <v>919</v>
      </c>
      <c r="O5074">
        <v>395</v>
      </c>
    </row>
    <row r="5075" spans="1:15" x14ac:dyDescent="0.35">
      <c r="A5075" s="189" t="str">
        <f t="shared" si="274"/>
        <v>Apr</v>
      </c>
      <c r="B5075" s="190" t="str">
        <f t="shared" si="275"/>
        <v>2024</v>
      </c>
      <c r="C5075" s="190" t="str">
        <f t="shared" si="276"/>
        <v>Apr-2024</v>
      </c>
      <c r="D5075" s="2">
        <v>45412</v>
      </c>
      <c r="E5075" t="s">
        <v>1264</v>
      </c>
      <c r="F5075" t="s">
        <v>1265</v>
      </c>
      <c r="G5075" t="s">
        <v>1266</v>
      </c>
      <c r="H5075" t="s">
        <v>695</v>
      </c>
      <c r="I5075" t="s">
        <v>1327</v>
      </c>
      <c r="J5075" t="s">
        <v>1328</v>
      </c>
      <c r="K5075" t="s">
        <v>1335</v>
      </c>
      <c r="L5075" t="s">
        <v>1336</v>
      </c>
      <c r="M5075" t="s">
        <v>1337</v>
      </c>
      <c r="N5075" t="s">
        <v>920</v>
      </c>
      <c r="O5075">
        <v>2050</v>
      </c>
    </row>
    <row r="5076" spans="1:15" x14ac:dyDescent="0.35">
      <c r="A5076" s="189" t="str">
        <f t="shared" si="274"/>
        <v>Apr</v>
      </c>
      <c r="B5076" s="190" t="str">
        <f t="shared" si="275"/>
        <v>2024</v>
      </c>
      <c r="C5076" s="190" t="str">
        <f t="shared" si="276"/>
        <v>Apr-2024</v>
      </c>
      <c r="D5076" s="2">
        <v>45412</v>
      </c>
      <c r="E5076" t="s">
        <v>1264</v>
      </c>
      <c r="F5076" t="s">
        <v>1265</v>
      </c>
      <c r="G5076" t="s">
        <v>1266</v>
      </c>
      <c r="H5076" t="s">
        <v>695</v>
      </c>
      <c r="I5076" t="s">
        <v>1327</v>
      </c>
      <c r="J5076" t="s">
        <v>1328</v>
      </c>
      <c r="K5076" t="s">
        <v>1335</v>
      </c>
      <c r="L5076" t="s">
        <v>1336</v>
      </c>
      <c r="M5076" t="s">
        <v>1337</v>
      </c>
      <c r="N5076" t="s">
        <v>922</v>
      </c>
      <c r="O5076">
        <v>2340</v>
      </c>
    </row>
    <row r="5077" spans="1:15" x14ac:dyDescent="0.35">
      <c r="A5077" s="189" t="str">
        <f t="shared" si="274"/>
        <v>Apr</v>
      </c>
      <c r="B5077" s="190" t="str">
        <f t="shared" si="275"/>
        <v>2024</v>
      </c>
      <c r="C5077" s="190" t="str">
        <f t="shared" si="276"/>
        <v>Apr-2024</v>
      </c>
      <c r="D5077" s="2">
        <v>45412</v>
      </c>
      <c r="E5077" t="s">
        <v>1264</v>
      </c>
      <c r="F5077" t="s">
        <v>1265</v>
      </c>
      <c r="G5077" t="s">
        <v>1266</v>
      </c>
      <c r="H5077" t="s">
        <v>695</v>
      </c>
      <c r="I5077" t="s">
        <v>1327</v>
      </c>
      <c r="J5077" t="s">
        <v>1328</v>
      </c>
      <c r="K5077" t="s">
        <v>1335</v>
      </c>
      <c r="L5077" t="s">
        <v>1336</v>
      </c>
      <c r="M5077" t="s">
        <v>1337</v>
      </c>
      <c r="N5077" t="s">
        <v>921</v>
      </c>
      <c r="O5077">
        <v>1615</v>
      </c>
    </row>
    <row r="5078" spans="1:15" x14ac:dyDescent="0.35">
      <c r="A5078" s="189" t="str">
        <f t="shared" si="274"/>
        <v>Apr</v>
      </c>
      <c r="B5078" s="190" t="str">
        <f t="shared" si="275"/>
        <v>2024</v>
      </c>
      <c r="C5078" s="190" t="str">
        <f t="shared" si="276"/>
        <v>Apr-2024</v>
      </c>
      <c r="D5078" s="2">
        <v>45412</v>
      </c>
      <c r="E5078" t="s">
        <v>1264</v>
      </c>
      <c r="F5078" t="s">
        <v>1265</v>
      </c>
      <c r="G5078" t="s">
        <v>1266</v>
      </c>
      <c r="H5078" t="s">
        <v>695</v>
      </c>
      <c r="I5078" t="s">
        <v>1327</v>
      </c>
      <c r="J5078" t="s">
        <v>1328</v>
      </c>
      <c r="K5078" t="s">
        <v>1338</v>
      </c>
      <c r="L5078" t="s">
        <v>1339</v>
      </c>
      <c r="M5078" t="s">
        <v>1340</v>
      </c>
      <c r="N5078" t="s">
        <v>1528</v>
      </c>
      <c r="O5078">
        <v>320</v>
      </c>
    </row>
    <row r="5079" spans="1:15" x14ac:dyDescent="0.35">
      <c r="A5079" s="189" t="str">
        <f t="shared" si="274"/>
        <v>Apr</v>
      </c>
      <c r="B5079" s="190" t="str">
        <f t="shared" si="275"/>
        <v>2024</v>
      </c>
      <c r="C5079" s="190" t="str">
        <f t="shared" si="276"/>
        <v>Apr-2024</v>
      </c>
      <c r="D5079" s="2">
        <v>45412</v>
      </c>
      <c r="E5079" t="s">
        <v>1264</v>
      </c>
      <c r="F5079" t="s">
        <v>1265</v>
      </c>
      <c r="G5079" t="s">
        <v>1266</v>
      </c>
      <c r="H5079" t="s">
        <v>695</v>
      </c>
      <c r="I5079" t="s">
        <v>1327</v>
      </c>
      <c r="J5079" t="s">
        <v>1328</v>
      </c>
      <c r="K5079" t="s">
        <v>1338</v>
      </c>
      <c r="L5079" t="s">
        <v>1339</v>
      </c>
      <c r="M5079" t="s">
        <v>1340</v>
      </c>
      <c r="N5079" t="s">
        <v>1529</v>
      </c>
      <c r="O5079" t="s">
        <v>958</v>
      </c>
    </row>
    <row r="5080" spans="1:15" x14ac:dyDescent="0.35">
      <c r="A5080" s="189" t="str">
        <f t="shared" si="274"/>
        <v>Apr</v>
      </c>
      <c r="B5080" s="190" t="str">
        <f t="shared" si="275"/>
        <v>2024</v>
      </c>
      <c r="C5080" s="190" t="str">
        <f t="shared" si="276"/>
        <v>Apr-2024</v>
      </c>
      <c r="D5080" s="2">
        <v>45412</v>
      </c>
      <c r="E5080" t="s">
        <v>1264</v>
      </c>
      <c r="F5080" t="s">
        <v>1265</v>
      </c>
      <c r="G5080" t="s">
        <v>1266</v>
      </c>
      <c r="H5080" t="s">
        <v>695</v>
      </c>
      <c r="I5080" t="s">
        <v>1327</v>
      </c>
      <c r="J5080" t="s">
        <v>1328</v>
      </c>
      <c r="K5080" t="s">
        <v>1338</v>
      </c>
      <c r="L5080" t="s">
        <v>1339</v>
      </c>
      <c r="M5080" t="s">
        <v>1340</v>
      </c>
      <c r="N5080" t="s">
        <v>919</v>
      </c>
      <c r="O5080">
        <v>410</v>
      </c>
    </row>
    <row r="5081" spans="1:15" x14ac:dyDescent="0.35">
      <c r="A5081" s="189" t="str">
        <f t="shared" si="274"/>
        <v>Apr</v>
      </c>
      <c r="B5081" s="190" t="str">
        <f t="shared" si="275"/>
        <v>2024</v>
      </c>
      <c r="C5081" s="190" t="str">
        <f t="shared" si="276"/>
        <v>Apr-2024</v>
      </c>
      <c r="D5081" s="2">
        <v>45412</v>
      </c>
      <c r="E5081" t="s">
        <v>1264</v>
      </c>
      <c r="F5081" t="s">
        <v>1265</v>
      </c>
      <c r="G5081" t="s">
        <v>1266</v>
      </c>
      <c r="H5081" t="s">
        <v>695</v>
      </c>
      <c r="I5081" t="s">
        <v>1327</v>
      </c>
      <c r="J5081" t="s">
        <v>1328</v>
      </c>
      <c r="K5081" t="s">
        <v>1338</v>
      </c>
      <c r="L5081" t="s">
        <v>1339</v>
      </c>
      <c r="M5081" t="s">
        <v>1340</v>
      </c>
      <c r="N5081" t="s">
        <v>920</v>
      </c>
      <c r="O5081">
        <v>1120</v>
      </c>
    </row>
    <row r="5082" spans="1:15" x14ac:dyDescent="0.35">
      <c r="A5082" s="189" t="str">
        <f t="shared" si="274"/>
        <v>Apr</v>
      </c>
      <c r="B5082" s="190" t="str">
        <f t="shared" si="275"/>
        <v>2024</v>
      </c>
      <c r="C5082" s="190" t="str">
        <f t="shared" si="276"/>
        <v>Apr-2024</v>
      </c>
      <c r="D5082" s="2">
        <v>45412</v>
      </c>
      <c r="E5082" t="s">
        <v>1264</v>
      </c>
      <c r="F5082" t="s">
        <v>1265</v>
      </c>
      <c r="G5082" t="s">
        <v>1266</v>
      </c>
      <c r="H5082" t="s">
        <v>695</v>
      </c>
      <c r="I5082" t="s">
        <v>1327</v>
      </c>
      <c r="J5082" t="s">
        <v>1328</v>
      </c>
      <c r="K5082" t="s">
        <v>1338</v>
      </c>
      <c r="L5082" t="s">
        <v>1339</v>
      </c>
      <c r="M5082" t="s">
        <v>1340</v>
      </c>
      <c r="N5082" t="s">
        <v>922</v>
      </c>
      <c r="O5082">
        <v>1860</v>
      </c>
    </row>
    <row r="5083" spans="1:15" x14ac:dyDescent="0.35">
      <c r="A5083" s="189" t="str">
        <f t="shared" si="274"/>
        <v>Apr</v>
      </c>
      <c r="B5083" s="190" t="str">
        <f t="shared" si="275"/>
        <v>2024</v>
      </c>
      <c r="C5083" s="190" t="str">
        <f t="shared" si="276"/>
        <v>Apr-2024</v>
      </c>
      <c r="D5083" s="2">
        <v>45412</v>
      </c>
      <c r="E5083" t="s">
        <v>1264</v>
      </c>
      <c r="F5083" t="s">
        <v>1265</v>
      </c>
      <c r="G5083" t="s">
        <v>1266</v>
      </c>
      <c r="H5083" t="s">
        <v>695</v>
      </c>
      <c r="I5083" t="s">
        <v>1327</v>
      </c>
      <c r="J5083" t="s">
        <v>1328</v>
      </c>
      <c r="K5083" t="s">
        <v>1338</v>
      </c>
      <c r="L5083" t="s">
        <v>1339</v>
      </c>
      <c r="M5083" t="s">
        <v>1340</v>
      </c>
      <c r="N5083" t="s">
        <v>921</v>
      </c>
      <c r="O5083">
        <v>1280</v>
      </c>
    </row>
    <row r="5084" spans="1:15" x14ac:dyDescent="0.35">
      <c r="A5084" s="189" t="str">
        <f t="shared" si="274"/>
        <v>Apr</v>
      </c>
      <c r="B5084" s="190" t="str">
        <f t="shared" si="275"/>
        <v>2024</v>
      </c>
      <c r="C5084" s="190" t="str">
        <f t="shared" si="276"/>
        <v>Apr-2024</v>
      </c>
      <c r="D5084" s="2">
        <v>45412</v>
      </c>
      <c r="E5084" t="s">
        <v>1264</v>
      </c>
      <c r="F5084" t="s">
        <v>1265</v>
      </c>
      <c r="G5084" t="s">
        <v>1266</v>
      </c>
      <c r="H5084" t="s">
        <v>695</v>
      </c>
      <c r="I5084" t="s">
        <v>1327</v>
      </c>
      <c r="J5084" t="s">
        <v>1328</v>
      </c>
      <c r="K5084" t="s">
        <v>1341</v>
      </c>
      <c r="L5084" t="s">
        <v>1342</v>
      </c>
      <c r="M5084" t="s">
        <v>1343</v>
      </c>
      <c r="N5084" t="s">
        <v>1528</v>
      </c>
      <c r="O5084">
        <v>210</v>
      </c>
    </row>
    <row r="5085" spans="1:15" x14ac:dyDescent="0.35">
      <c r="A5085" s="189" t="str">
        <f t="shared" si="274"/>
        <v>Apr</v>
      </c>
      <c r="B5085" s="190" t="str">
        <f t="shared" si="275"/>
        <v>2024</v>
      </c>
      <c r="C5085" s="190" t="str">
        <f t="shared" si="276"/>
        <v>Apr-2024</v>
      </c>
      <c r="D5085" s="2">
        <v>45412</v>
      </c>
      <c r="E5085" t="s">
        <v>1264</v>
      </c>
      <c r="F5085" t="s">
        <v>1265</v>
      </c>
      <c r="G5085" t="s">
        <v>1266</v>
      </c>
      <c r="H5085" t="s">
        <v>695</v>
      </c>
      <c r="I5085" t="s">
        <v>1327</v>
      </c>
      <c r="J5085" t="s">
        <v>1328</v>
      </c>
      <c r="K5085" t="s">
        <v>1341</v>
      </c>
      <c r="L5085" t="s">
        <v>1342</v>
      </c>
      <c r="M5085" t="s">
        <v>1343</v>
      </c>
      <c r="N5085" t="s">
        <v>1529</v>
      </c>
      <c r="O5085" t="s">
        <v>958</v>
      </c>
    </row>
    <row r="5086" spans="1:15" x14ac:dyDescent="0.35">
      <c r="A5086" s="189" t="str">
        <f t="shared" si="274"/>
        <v>Apr</v>
      </c>
      <c r="B5086" s="190" t="str">
        <f t="shared" si="275"/>
        <v>2024</v>
      </c>
      <c r="C5086" s="190" t="str">
        <f t="shared" si="276"/>
        <v>Apr-2024</v>
      </c>
      <c r="D5086" s="2">
        <v>45412</v>
      </c>
      <c r="E5086" t="s">
        <v>1264</v>
      </c>
      <c r="F5086" t="s">
        <v>1265</v>
      </c>
      <c r="G5086" t="s">
        <v>1266</v>
      </c>
      <c r="H5086" t="s">
        <v>695</v>
      </c>
      <c r="I5086" t="s">
        <v>1327</v>
      </c>
      <c r="J5086" t="s">
        <v>1328</v>
      </c>
      <c r="K5086" t="s">
        <v>1341</v>
      </c>
      <c r="L5086" t="s">
        <v>1342</v>
      </c>
      <c r="M5086" t="s">
        <v>1343</v>
      </c>
      <c r="N5086" t="s">
        <v>919</v>
      </c>
      <c r="O5086">
        <v>180</v>
      </c>
    </row>
    <row r="5087" spans="1:15" x14ac:dyDescent="0.35">
      <c r="A5087" s="189" t="str">
        <f t="shared" si="274"/>
        <v>Apr</v>
      </c>
      <c r="B5087" s="190" t="str">
        <f t="shared" si="275"/>
        <v>2024</v>
      </c>
      <c r="C5087" s="190" t="str">
        <f t="shared" si="276"/>
        <v>Apr-2024</v>
      </c>
      <c r="D5087" s="2">
        <v>45412</v>
      </c>
      <c r="E5087" t="s">
        <v>1264</v>
      </c>
      <c r="F5087" t="s">
        <v>1265</v>
      </c>
      <c r="G5087" t="s">
        <v>1266</v>
      </c>
      <c r="H5087" t="s">
        <v>695</v>
      </c>
      <c r="I5087" t="s">
        <v>1327</v>
      </c>
      <c r="J5087" t="s">
        <v>1328</v>
      </c>
      <c r="K5087" t="s">
        <v>1341</v>
      </c>
      <c r="L5087" t="s">
        <v>1342</v>
      </c>
      <c r="M5087" t="s">
        <v>1343</v>
      </c>
      <c r="N5087" t="s">
        <v>920</v>
      </c>
      <c r="O5087">
        <v>990</v>
      </c>
    </row>
    <row r="5088" spans="1:15" x14ac:dyDescent="0.35">
      <c r="A5088" s="189" t="str">
        <f t="shared" si="274"/>
        <v>Apr</v>
      </c>
      <c r="B5088" s="190" t="str">
        <f t="shared" si="275"/>
        <v>2024</v>
      </c>
      <c r="C5088" s="190" t="str">
        <f t="shared" si="276"/>
        <v>Apr-2024</v>
      </c>
      <c r="D5088" s="2">
        <v>45412</v>
      </c>
      <c r="E5088" t="s">
        <v>1264</v>
      </c>
      <c r="F5088" t="s">
        <v>1265</v>
      </c>
      <c r="G5088" t="s">
        <v>1266</v>
      </c>
      <c r="H5088" t="s">
        <v>695</v>
      </c>
      <c r="I5088" t="s">
        <v>1327</v>
      </c>
      <c r="J5088" t="s">
        <v>1328</v>
      </c>
      <c r="K5088" t="s">
        <v>1341</v>
      </c>
      <c r="L5088" t="s">
        <v>1342</v>
      </c>
      <c r="M5088" t="s">
        <v>1343</v>
      </c>
      <c r="N5088" t="s">
        <v>922</v>
      </c>
      <c r="O5088">
        <v>1100</v>
      </c>
    </row>
    <row r="5089" spans="1:15" x14ac:dyDescent="0.35">
      <c r="A5089" s="189" t="str">
        <f t="shared" si="274"/>
        <v>Apr</v>
      </c>
      <c r="B5089" s="190" t="str">
        <f t="shared" si="275"/>
        <v>2024</v>
      </c>
      <c r="C5089" s="190" t="str">
        <f t="shared" si="276"/>
        <v>Apr-2024</v>
      </c>
      <c r="D5089" s="2">
        <v>45412</v>
      </c>
      <c r="E5089" t="s">
        <v>1264</v>
      </c>
      <c r="F5089" t="s">
        <v>1265</v>
      </c>
      <c r="G5089" t="s">
        <v>1266</v>
      </c>
      <c r="H5089" t="s">
        <v>695</v>
      </c>
      <c r="I5089" t="s">
        <v>1327</v>
      </c>
      <c r="J5089" t="s">
        <v>1328</v>
      </c>
      <c r="K5089" t="s">
        <v>1341</v>
      </c>
      <c r="L5089" t="s">
        <v>1342</v>
      </c>
      <c r="M5089" t="s">
        <v>1343</v>
      </c>
      <c r="N5089" t="s">
        <v>921</v>
      </c>
      <c r="O5089">
        <v>820</v>
      </c>
    </row>
    <row r="5090" spans="1:15" x14ac:dyDescent="0.35">
      <c r="A5090" s="189" t="str">
        <f t="shared" si="274"/>
        <v>Mar</v>
      </c>
      <c r="B5090" s="190" t="str">
        <f t="shared" si="275"/>
        <v>2024</v>
      </c>
      <c r="C5090" s="190" t="str">
        <f t="shared" si="276"/>
        <v>Mar-2024</v>
      </c>
      <c r="D5090" s="2">
        <v>45382</v>
      </c>
      <c r="E5090" t="s">
        <v>912</v>
      </c>
      <c r="F5090" t="s">
        <v>913</v>
      </c>
      <c r="G5090" t="s">
        <v>95</v>
      </c>
      <c r="H5090" t="s">
        <v>654</v>
      </c>
      <c r="I5090" t="s">
        <v>914</v>
      </c>
      <c r="J5090" t="s">
        <v>915</v>
      </c>
      <c r="K5090" t="s">
        <v>916</v>
      </c>
      <c r="L5090" t="s">
        <v>917</v>
      </c>
      <c r="M5090" t="s">
        <v>918</v>
      </c>
      <c r="N5090" t="s">
        <v>1528</v>
      </c>
      <c r="O5090" t="s">
        <v>958</v>
      </c>
    </row>
    <row r="5091" spans="1:15" x14ac:dyDescent="0.35">
      <c r="A5091" s="189" t="str">
        <f t="shared" si="274"/>
        <v>Mar</v>
      </c>
      <c r="B5091" s="190" t="str">
        <f t="shared" si="275"/>
        <v>2024</v>
      </c>
      <c r="C5091" s="190" t="str">
        <f t="shared" si="276"/>
        <v>Mar-2024</v>
      </c>
      <c r="D5091" s="2">
        <v>45382</v>
      </c>
      <c r="E5091" t="s">
        <v>912</v>
      </c>
      <c r="F5091" t="s">
        <v>913</v>
      </c>
      <c r="G5091" t="s">
        <v>95</v>
      </c>
      <c r="H5091" t="s">
        <v>654</v>
      </c>
      <c r="I5091" t="s">
        <v>914</v>
      </c>
      <c r="J5091" t="s">
        <v>915</v>
      </c>
      <c r="K5091" t="s">
        <v>916</v>
      </c>
      <c r="L5091" t="s">
        <v>917</v>
      </c>
      <c r="M5091" t="s">
        <v>918</v>
      </c>
      <c r="N5091" t="s">
        <v>1529</v>
      </c>
      <c r="O5091" t="s">
        <v>958</v>
      </c>
    </row>
    <row r="5092" spans="1:15" x14ac:dyDescent="0.35">
      <c r="A5092" s="189" t="str">
        <f t="shared" si="274"/>
        <v>Mar</v>
      </c>
      <c r="B5092" s="190" t="str">
        <f t="shared" si="275"/>
        <v>2024</v>
      </c>
      <c r="C5092" s="190" t="str">
        <f t="shared" si="276"/>
        <v>Mar-2024</v>
      </c>
      <c r="D5092" s="2">
        <v>45382</v>
      </c>
      <c r="E5092" t="s">
        <v>912</v>
      </c>
      <c r="F5092" t="s">
        <v>913</v>
      </c>
      <c r="G5092" t="s">
        <v>95</v>
      </c>
      <c r="H5092" t="s">
        <v>654</v>
      </c>
      <c r="I5092" t="s">
        <v>914</v>
      </c>
      <c r="J5092" t="s">
        <v>915</v>
      </c>
      <c r="K5092" t="s">
        <v>916</v>
      </c>
      <c r="L5092" t="s">
        <v>917</v>
      </c>
      <c r="M5092" t="s">
        <v>918</v>
      </c>
      <c r="N5092" t="s">
        <v>919</v>
      </c>
      <c r="O5092">
        <v>825</v>
      </c>
    </row>
    <row r="5093" spans="1:15" x14ac:dyDescent="0.35">
      <c r="A5093" s="189" t="str">
        <f t="shared" si="274"/>
        <v>Mar</v>
      </c>
      <c r="B5093" s="190" t="str">
        <f t="shared" si="275"/>
        <v>2024</v>
      </c>
      <c r="C5093" s="190" t="str">
        <f t="shared" si="276"/>
        <v>Mar-2024</v>
      </c>
      <c r="D5093" s="2">
        <v>45382</v>
      </c>
      <c r="E5093" t="s">
        <v>912</v>
      </c>
      <c r="F5093" t="s">
        <v>913</v>
      </c>
      <c r="G5093" t="s">
        <v>95</v>
      </c>
      <c r="H5093" t="s">
        <v>654</v>
      </c>
      <c r="I5093" t="s">
        <v>914</v>
      </c>
      <c r="J5093" t="s">
        <v>915</v>
      </c>
      <c r="K5093" t="s">
        <v>916</v>
      </c>
      <c r="L5093" t="s">
        <v>917</v>
      </c>
      <c r="M5093" t="s">
        <v>918</v>
      </c>
      <c r="N5093" t="s">
        <v>920</v>
      </c>
      <c r="O5093">
        <v>6750</v>
      </c>
    </row>
    <row r="5094" spans="1:15" x14ac:dyDescent="0.35">
      <c r="A5094" s="189" t="str">
        <f t="shared" si="274"/>
        <v>Mar</v>
      </c>
      <c r="B5094" s="190" t="str">
        <f t="shared" si="275"/>
        <v>2024</v>
      </c>
      <c r="C5094" s="190" t="str">
        <f t="shared" si="276"/>
        <v>Mar-2024</v>
      </c>
      <c r="D5094" s="2">
        <v>45382</v>
      </c>
      <c r="E5094" t="s">
        <v>912</v>
      </c>
      <c r="F5094" t="s">
        <v>913</v>
      </c>
      <c r="G5094" t="s">
        <v>95</v>
      </c>
      <c r="H5094" t="s">
        <v>654</v>
      </c>
      <c r="I5094" t="s">
        <v>914</v>
      </c>
      <c r="J5094" t="s">
        <v>915</v>
      </c>
      <c r="K5094" t="s">
        <v>916</v>
      </c>
      <c r="L5094" t="s">
        <v>917</v>
      </c>
      <c r="M5094" t="s">
        <v>918</v>
      </c>
      <c r="N5094" t="s">
        <v>922</v>
      </c>
      <c r="O5094">
        <v>1480</v>
      </c>
    </row>
    <row r="5095" spans="1:15" x14ac:dyDescent="0.35">
      <c r="A5095" s="189" t="str">
        <f t="shared" si="274"/>
        <v>Mar</v>
      </c>
      <c r="B5095" s="190" t="str">
        <f t="shared" si="275"/>
        <v>2024</v>
      </c>
      <c r="C5095" s="190" t="str">
        <f t="shared" si="276"/>
        <v>Mar-2024</v>
      </c>
      <c r="D5095" s="2">
        <v>45382</v>
      </c>
      <c r="E5095" t="s">
        <v>912</v>
      </c>
      <c r="F5095" t="s">
        <v>913</v>
      </c>
      <c r="G5095" t="s">
        <v>95</v>
      </c>
      <c r="H5095" t="s">
        <v>654</v>
      </c>
      <c r="I5095" t="s">
        <v>914</v>
      </c>
      <c r="J5095" t="s">
        <v>915</v>
      </c>
      <c r="K5095" t="s">
        <v>916</v>
      </c>
      <c r="L5095" t="s">
        <v>917</v>
      </c>
      <c r="M5095" t="s">
        <v>918</v>
      </c>
      <c r="N5095" t="s">
        <v>921</v>
      </c>
      <c r="O5095">
        <v>1880</v>
      </c>
    </row>
    <row r="5096" spans="1:15" x14ac:dyDescent="0.35">
      <c r="A5096" s="189" t="str">
        <f t="shared" si="274"/>
        <v>Mar</v>
      </c>
      <c r="B5096" s="190" t="str">
        <f t="shared" si="275"/>
        <v>2024</v>
      </c>
      <c r="C5096" s="190" t="str">
        <f t="shared" si="276"/>
        <v>Mar-2024</v>
      </c>
      <c r="D5096" s="2">
        <v>45382</v>
      </c>
      <c r="E5096" t="s">
        <v>912</v>
      </c>
      <c r="F5096" t="s">
        <v>913</v>
      </c>
      <c r="G5096" t="s">
        <v>95</v>
      </c>
      <c r="H5096" t="s">
        <v>651</v>
      </c>
      <c r="I5096" t="s">
        <v>924</v>
      </c>
      <c r="J5096" t="s">
        <v>925</v>
      </c>
      <c r="K5096" t="s">
        <v>926</v>
      </c>
      <c r="L5096" t="s">
        <v>927</v>
      </c>
      <c r="M5096" t="s">
        <v>928</v>
      </c>
      <c r="N5096" t="s">
        <v>1528</v>
      </c>
      <c r="O5096" t="s">
        <v>958</v>
      </c>
    </row>
    <row r="5097" spans="1:15" x14ac:dyDescent="0.35">
      <c r="A5097" s="189" t="str">
        <f t="shared" si="274"/>
        <v>Mar</v>
      </c>
      <c r="B5097" s="190" t="str">
        <f t="shared" si="275"/>
        <v>2024</v>
      </c>
      <c r="C5097" s="190" t="str">
        <f t="shared" si="276"/>
        <v>Mar-2024</v>
      </c>
      <c r="D5097" s="2">
        <v>45382</v>
      </c>
      <c r="E5097" t="s">
        <v>912</v>
      </c>
      <c r="F5097" t="s">
        <v>913</v>
      </c>
      <c r="G5097" t="s">
        <v>95</v>
      </c>
      <c r="H5097" t="s">
        <v>651</v>
      </c>
      <c r="I5097" t="s">
        <v>924</v>
      </c>
      <c r="J5097" t="s">
        <v>925</v>
      </c>
      <c r="K5097" t="s">
        <v>926</v>
      </c>
      <c r="L5097" t="s">
        <v>927</v>
      </c>
      <c r="M5097" t="s">
        <v>928</v>
      </c>
      <c r="N5097" t="s">
        <v>1529</v>
      </c>
      <c r="O5097" t="s">
        <v>958</v>
      </c>
    </row>
    <row r="5098" spans="1:15" x14ac:dyDescent="0.35">
      <c r="A5098" s="189" t="str">
        <f t="shared" si="274"/>
        <v>Mar</v>
      </c>
      <c r="B5098" s="190" t="str">
        <f t="shared" si="275"/>
        <v>2024</v>
      </c>
      <c r="C5098" s="190" t="str">
        <f t="shared" si="276"/>
        <v>Mar-2024</v>
      </c>
      <c r="D5098" s="2">
        <v>45382</v>
      </c>
      <c r="E5098" t="s">
        <v>912</v>
      </c>
      <c r="F5098" t="s">
        <v>913</v>
      </c>
      <c r="G5098" t="s">
        <v>95</v>
      </c>
      <c r="H5098" t="s">
        <v>651</v>
      </c>
      <c r="I5098" t="s">
        <v>924</v>
      </c>
      <c r="J5098" t="s">
        <v>925</v>
      </c>
      <c r="K5098" t="s">
        <v>926</v>
      </c>
      <c r="L5098" t="s">
        <v>927</v>
      </c>
      <c r="M5098" t="s">
        <v>928</v>
      </c>
      <c r="N5098" t="s">
        <v>919</v>
      </c>
      <c r="O5098">
        <v>1050</v>
      </c>
    </row>
    <row r="5099" spans="1:15" x14ac:dyDescent="0.35">
      <c r="A5099" s="189" t="str">
        <f t="shared" si="274"/>
        <v>Mar</v>
      </c>
      <c r="B5099" s="190" t="str">
        <f t="shared" si="275"/>
        <v>2024</v>
      </c>
      <c r="C5099" s="190" t="str">
        <f t="shared" si="276"/>
        <v>Mar-2024</v>
      </c>
      <c r="D5099" s="2">
        <v>45382</v>
      </c>
      <c r="E5099" t="s">
        <v>912</v>
      </c>
      <c r="F5099" t="s">
        <v>913</v>
      </c>
      <c r="G5099" t="s">
        <v>95</v>
      </c>
      <c r="H5099" t="s">
        <v>651</v>
      </c>
      <c r="I5099" t="s">
        <v>924</v>
      </c>
      <c r="J5099" t="s">
        <v>925</v>
      </c>
      <c r="K5099" t="s">
        <v>926</v>
      </c>
      <c r="L5099" t="s">
        <v>927</v>
      </c>
      <c r="M5099" t="s">
        <v>928</v>
      </c>
      <c r="N5099" t="s">
        <v>920</v>
      </c>
      <c r="O5099">
        <v>4295</v>
      </c>
    </row>
    <row r="5100" spans="1:15" x14ac:dyDescent="0.35">
      <c r="A5100" s="189" t="str">
        <f t="shared" si="274"/>
        <v>Mar</v>
      </c>
      <c r="B5100" s="190" t="str">
        <f t="shared" si="275"/>
        <v>2024</v>
      </c>
      <c r="C5100" s="190" t="str">
        <f t="shared" si="276"/>
        <v>Mar-2024</v>
      </c>
      <c r="D5100" s="2">
        <v>45382</v>
      </c>
      <c r="E5100" t="s">
        <v>912</v>
      </c>
      <c r="F5100" t="s">
        <v>913</v>
      </c>
      <c r="G5100" t="s">
        <v>95</v>
      </c>
      <c r="H5100" t="s">
        <v>651</v>
      </c>
      <c r="I5100" t="s">
        <v>924</v>
      </c>
      <c r="J5100" t="s">
        <v>925</v>
      </c>
      <c r="K5100" t="s">
        <v>926</v>
      </c>
      <c r="L5100" t="s">
        <v>927</v>
      </c>
      <c r="M5100" t="s">
        <v>928</v>
      </c>
      <c r="N5100" t="s">
        <v>922</v>
      </c>
      <c r="O5100">
        <v>1885</v>
      </c>
    </row>
    <row r="5101" spans="1:15" x14ac:dyDescent="0.35">
      <c r="A5101" s="189" t="str">
        <f t="shared" si="274"/>
        <v>Mar</v>
      </c>
      <c r="B5101" s="190" t="str">
        <f t="shared" si="275"/>
        <v>2024</v>
      </c>
      <c r="C5101" s="190" t="str">
        <f t="shared" si="276"/>
        <v>Mar-2024</v>
      </c>
      <c r="D5101" s="2">
        <v>45382</v>
      </c>
      <c r="E5101" t="s">
        <v>912</v>
      </c>
      <c r="F5101" t="s">
        <v>913</v>
      </c>
      <c r="G5101" t="s">
        <v>95</v>
      </c>
      <c r="H5101" t="s">
        <v>651</v>
      </c>
      <c r="I5101" t="s">
        <v>924</v>
      </c>
      <c r="J5101" t="s">
        <v>925</v>
      </c>
      <c r="K5101" t="s">
        <v>926</v>
      </c>
      <c r="L5101" t="s">
        <v>927</v>
      </c>
      <c r="M5101" t="s">
        <v>928</v>
      </c>
      <c r="N5101" t="s">
        <v>921</v>
      </c>
      <c r="O5101">
        <v>1230</v>
      </c>
    </row>
    <row r="5102" spans="1:15" x14ac:dyDescent="0.35">
      <c r="A5102" s="189" t="str">
        <f t="shared" si="274"/>
        <v>Mar</v>
      </c>
      <c r="B5102" s="190" t="str">
        <f t="shared" si="275"/>
        <v>2024</v>
      </c>
      <c r="C5102" s="190" t="str">
        <f t="shared" si="276"/>
        <v>Mar-2024</v>
      </c>
      <c r="D5102" s="2">
        <v>45382</v>
      </c>
      <c r="E5102" t="s">
        <v>912</v>
      </c>
      <c r="F5102" t="s">
        <v>913</v>
      </c>
      <c r="G5102" t="s">
        <v>95</v>
      </c>
      <c r="H5102" t="s">
        <v>652</v>
      </c>
      <c r="I5102" t="s">
        <v>934</v>
      </c>
      <c r="J5102" t="s">
        <v>932</v>
      </c>
      <c r="K5102" t="s">
        <v>935</v>
      </c>
      <c r="L5102" t="s">
        <v>936</v>
      </c>
      <c r="M5102" t="s">
        <v>937</v>
      </c>
      <c r="N5102" t="s">
        <v>1528</v>
      </c>
      <c r="O5102" t="s">
        <v>958</v>
      </c>
    </row>
    <row r="5103" spans="1:15" x14ac:dyDescent="0.35">
      <c r="A5103" s="189" t="str">
        <f t="shared" si="274"/>
        <v>Mar</v>
      </c>
      <c r="B5103" s="190" t="str">
        <f t="shared" si="275"/>
        <v>2024</v>
      </c>
      <c r="C5103" s="190" t="str">
        <f t="shared" si="276"/>
        <v>Mar-2024</v>
      </c>
      <c r="D5103" s="2">
        <v>45382</v>
      </c>
      <c r="E5103" t="s">
        <v>912</v>
      </c>
      <c r="F5103" t="s">
        <v>913</v>
      </c>
      <c r="G5103" t="s">
        <v>95</v>
      </c>
      <c r="H5103" t="s">
        <v>652</v>
      </c>
      <c r="I5103" t="s">
        <v>934</v>
      </c>
      <c r="J5103" t="s">
        <v>932</v>
      </c>
      <c r="K5103" t="s">
        <v>935</v>
      </c>
      <c r="L5103" t="s">
        <v>936</v>
      </c>
      <c r="M5103" t="s">
        <v>937</v>
      </c>
      <c r="N5103" t="s">
        <v>1529</v>
      </c>
      <c r="O5103" t="s">
        <v>958</v>
      </c>
    </row>
    <row r="5104" spans="1:15" x14ac:dyDescent="0.35">
      <c r="A5104" s="189" t="str">
        <f t="shared" si="274"/>
        <v>Mar</v>
      </c>
      <c r="B5104" s="190" t="str">
        <f t="shared" si="275"/>
        <v>2024</v>
      </c>
      <c r="C5104" s="190" t="str">
        <f t="shared" si="276"/>
        <v>Mar-2024</v>
      </c>
      <c r="D5104" s="2">
        <v>45382</v>
      </c>
      <c r="E5104" t="s">
        <v>912</v>
      </c>
      <c r="F5104" t="s">
        <v>913</v>
      </c>
      <c r="G5104" t="s">
        <v>95</v>
      </c>
      <c r="H5104" t="s">
        <v>652</v>
      </c>
      <c r="I5104" t="s">
        <v>934</v>
      </c>
      <c r="J5104" t="s">
        <v>932</v>
      </c>
      <c r="K5104" t="s">
        <v>935</v>
      </c>
      <c r="L5104" t="s">
        <v>936</v>
      </c>
      <c r="M5104" t="s">
        <v>937</v>
      </c>
      <c r="N5104" t="s">
        <v>919</v>
      </c>
      <c r="O5104">
        <v>400</v>
      </c>
    </row>
    <row r="5105" spans="1:15" x14ac:dyDescent="0.35">
      <c r="A5105" s="189" t="str">
        <f t="shared" si="274"/>
        <v>Mar</v>
      </c>
      <c r="B5105" s="190" t="str">
        <f t="shared" si="275"/>
        <v>2024</v>
      </c>
      <c r="C5105" s="190" t="str">
        <f t="shared" si="276"/>
        <v>Mar-2024</v>
      </c>
      <c r="D5105" s="2">
        <v>45382</v>
      </c>
      <c r="E5105" t="s">
        <v>912</v>
      </c>
      <c r="F5105" t="s">
        <v>913</v>
      </c>
      <c r="G5105" t="s">
        <v>95</v>
      </c>
      <c r="H5105" t="s">
        <v>652</v>
      </c>
      <c r="I5105" t="s">
        <v>934</v>
      </c>
      <c r="J5105" t="s">
        <v>932</v>
      </c>
      <c r="K5105" t="s">
        <v>935</v>
      </c>
      <c r="L5105" t="s">
        <v>936</v>
      </c>
      <c r="M5105" t="s">
        <v>937</v>
      </c>
      <c r="N5105" t="s">
        <v>920</v>
      </c>
      <c r="O5105">
        <v>5390</v>
      </c>
    </row>
    <row r="5106" spans="1:15" x14ac:dyDescent="0.35">
      <c r="A5106" s="189" t="str">
        <f t="shared" si="274"/>
        <v>Mar</v>
      </c>
      <c r="B5106" s="190" t="str">
        <f t="shared" si="275"/>
        <v>2024</v>
      </c>
      <c r="C5106" s="190" t="str">
        <f t="shared" si="276"/>
        <v>Mar-2024</v>
      </c>
      <c r="D5106" s="2">
        <v>45382</v>
      </c>
      <c r="E5106" t="s">
        <v>912</v>
      </c>
      <c r="F5106" t="s">
        <v>913</v>
      </c>
      <c r="G5106" t="s">
        <v>95</v>
      </c>
      <c r="H5106" t="s">
        <v>652</v>
      </c>
      <c r="I5106" t="s">
        <v>934</v>
      </c>
      <c r="J5106" t="s">
        <v>932</v>
      </c>
      <c r="K5106" t="s">
        <v>935</v>
      </c>
      <c r="L5106" t="s">
        <v>936</v>
      </c>
      <c r="M5106" t="s">
        <v>937</v>
      </c>
      <c r="N5106" t="s">
        <v>922</v>
      </c>
      <c r="O5106">
        <v>1380</v>
      </c>
    </row>
    <row r="5107" spans="1:15" x14ac:dyDescent="0.35">
      <c r="A5107" s="189" t="str">
        <f t="shared" si="274"/>
        <v>Mar</v>
      </c>
      <c r="B5107" s="190" t="str">
        <f t="shared" si="275"/>
        <v>2024</v>
      </c>
      <c r="C5107" s="190" t="str">
        <f t="shared" si="276"/>
        <v>Mar-2024</v>
      </c>
      <c r="D5107" s="2">
        <v>45382</v>
      </c>
      <c r="E5107" t="s">
        <v>912</v>
      </c>
      <c r="F5107" t="s">
        <v>913</v>
      </c>
      <c r="G5107" t="s">
        <v>95</v>
      </c>
      <c r="H5107" t="s">
        <v>652</v>
      </c>
      <c r="I5107" t="s">
        <v>934</v>
      </c>
      <c r="J5107" t="s">
        <v>932</v>
      </c>
      <c r="K5107" t="s">
        <v>935</v>
      </c>
      <c r="L5107" t="s">
        <v>936</v>
      </c>
      <c r="M5107" t="s">
        <v>937</v>
      </c>
      <c r="N5107" t="s">
        <v>921</v>
      </c>
      <c r="O5107">
        <v>1710</v>
      </c>
    </row>
    <row r="5108" spans="1:15" x14ac:dyDescent="0.35">
      <c r="A5108" s="189" t="str">
        <f t="shared" si="274"/>
        <v>Mar</v>
      </c>
      <c r="B5108" s="190" t="str">
        <f t="shared" si="275"/>
        <v>2024</v>
      </c>
      <c r="C5108" s="190" t="str">
        <f t="shared" si="276"/>
        <v>Mar-2024</v>
      </c>
      <c r="D5108" s="2">
        <v>45382</v>
      </c>
      <c r="E5108" t="s">
        <v>912</v>
      </c>
      <c r="F5108" t="s">
        <v>913</v>
      </c>
      <c r="G5108" t="s">
        <v>95</v>
      </c>
      <c r="H5108" t="s">
        <v>653</v>
      </c>
      <c r="I5108" t="s">
        <v>939</v>
      </c>
      <c r="J5108" t="s">
        <v>933</v>
      </c>
      <c r="K5108" t="s">
        <v>940</v>
      </c>
      <c r="L5108" t="s">
        <v>941</v>
      </c>
      <c r="M5108" t="s">
        <v>942</v>
      </c>
      <c r="N5108" t="s">
        <v>1528</v>
      </c>
      <c r="O5108" t="s">
        <v>958</v>
      </c>
    </row>
    <row r="5109" spans="1:15" x14ac:dyDescent="0.35">
      <c r="A5109" s="189" t="str">
        <f t="shared" si="274"/>
        <v>Mar</v>
      </c>
      <c r="B5109" s="190" t="str">
        <f t="shared" si="275"/>
        <v>2024</v>
      </c>
      <c r="C5109" s="190" t="str">
        <f t="shared" si="276"/>
        <v>Mar-2024</v>
      </c>
      <c r="D5109" s="2">
        <v>45382</v>
      </c>
      <c r="E5109" t="s">
        <v>912</v>
      </c>
      <c r="F5109" t="s">
        <v>913</v>
      </c>
      <c r="G5109" t="s">
        <v>95</v>
      </c>
      <c r="H5109" t="s">
        <v>653</v>
      </c>
      <c r="I5109" t="s">
        <v>939</v>
      </c>
      <c r="J5109" t="s">
        <v>933</v>
      </c>
      <c r="K5109" t="s">
        <v>940</v>
      </c>
      <c r="L5109" t="s">
        <v>941</v>
      </c>
      <c r="M5109" t="s">
        <v>942</v>
      </c>
      <c r="N5109" t="s">
        <v>1529</v>
      </c>
      <c r="O5109" t="s">
        <v>958</v>
      </c>
    </row>
    <row r="5110" spans="1:15" x14ac:dyDescent="0.35">
      <c r="A5110" s="189" t="str">
        <f t="shared" si="274"/>
        <v>Mar</v>
      </c>
      <c r="B5110" s="190" t="str">
        <f t="shared" si="275"/>
        <v>2024</v>
      </c>
      <c r="C5110" s="190" t="str">
        <f t="shared" si="276"/>
        <v>Mar-2024</v>
      </c>
      <c r="D5110" s="2">
        <v>45382</v>
      </c>
      <c r="E5110" t="s">
        <v>912</v>
      </c>
      <c r="F5110" t="s">
        <v>913</v>
      </c>
      <c r="G5110" t="s">
        <v>95</v>
      </c>
      <c r="H5110" t="s">
        <v>653</v>
      </c>
      <c r="I5110" t="s">
        <v>939</v>
      </c>
      <c r="J5110" t="s">
        <v>933</v>
      </c>
      <c r="K5110" t="s">
        <v>940</v>
      </c>
      <c r="L5110" t="s">
        <v>941</v>
      </c>
      <c r="M5110" t="s">
        <v>942</v>
      </c>
      <c r="N5110" t="s">
        <v>919</v>
      </c>
      <c r="O5110">
        <v>1465</v>
      </c>
    </row>
    <row r="5111" spans="1:15" x14ac:dyDescent="0.35">
      <c r="A5111" s="189" t="str">
        <f t="shared" si="274"/>
        <v>Mar</v>
      </c>
      <c r="B5111" s="190" t="str">
        <f t="shared" si="275"/>
        <v>2024</v>
      </c>
      <c r="C5111" s="190" t="str">
        <f t="shared" si="276"/>
        <v>Mar-2024</v>
      </c>
      <c r="D5111" s="2">
        <v>45382</v>
      </c>
      <c r="E5111" t="s">
        <v>912</v>
      </c>
      <c r="F5111" t="s">
        <v>913</v>
      </c>
      <c r="G5111" t="s">
        <v>95</v>
      </c>
      <c r="H5111" t="s">
        <v>653</v>
      </c>
      <c r="I5111" t="s">
        <v>939</v>
      </c>
      <c r="J5111" t="s">
        <v>933</v>
      </c>
      <c r="K5111" t="s">
        <v>940</v>
      </c>
      <c r="L5111" t="s">
        <v>941</v>
      </c>
      <c r="M5111" t="s">
        <v>942</v>
      </c>
      <c r="N5111" t="s">
        <v>920</v>
      </c>
      <c r="O5111">
        <v>4270</v>
      </c>
    </row>
    <row r="5112" spans="1:15" x14ac:dyDescent="0.35">
      <c r="A5112" s="189" t="str">
        <f t="shared" si="274"/>
        <v>Mar</v>
      </c>
      <c r="B5112" s="190" t="str">
        <f t="shared" si="275"/>
        <v>2024</v>
      </c>
      <c r="C5112" s="190" t="str">
        <f t="shared" si="276"/>
        <v>Mar-2024</v>
      </c>
      <c r="D5112" s="2">
        <v>45382</v>
      </c>
      <c r="E5112" t="s">
        <v>912</v>
      </c>
      <c r="F5112" t="s">
        <v>913</v>
      </c>
      <c r="G5112" t="s">
        <v>95</v>
      </c>
      <c r="H5112" t="s">
        <v>653</v>
      </c>
      <c r="I5112" t="s">
        <v>939</v>
      </c>
      <c r="J5112" t="s">
        <v>933</v>
      </c>
      <c r="K5112" t="s">
        <v>940</v>
      </c>
      <c r="L5112" t="s">
        <v>941</v>
      </c>
      <c r="M5112" t="s">
        <v>942</v>
      </c>
      <c r="N5112" t="s">
        <v>922</v>
      </c>
      <c r="O5112">
        <v>5915</v>
      </c>
    </row>
    <row r="5113" spans="1:15" x14ac:dyDescent="0.35">
      <c r="A5113" s="189" t="str">
        <f t="shared" si="274"/>
        <v>Mar</v>
      </c>
      <c r="B5113" s="190" t="str">
        <f t="shared" si="275"/>
        <v>2024</v>
      </c>
      <c r="C5113" s="190" t="str">
        <f t="shared" si="276"/>
        <v>Mar-2024</v>
      </c>
      <c r="D5113" s="2">
        <v>45382</v>
      </c>
      <c r="E5113" t="s">
        <v>912</v>
      </c>
      <c r="F5113" t="s">
        <v>913</v>
      </c>
      <c r="G5113" t="s">
        <v>95</v>
      </c>
      <c r="H5113" t="s">
        <v>653</v>
      </c>
      <c r="I5113" t="s">
        <v>939</v>
      </c>
      <c r="J5113" t="s">
        <v>933</v>
      </c>
      <c r="K5113" t="s">
        <v>940</v>
      </c>
      <c r="L5113" t="s">
        <v>941</v>
      </c>
      <c r="M5113" t="s">
        <v>942</v>
      </c>
      <c r="N5113" t="s">
        <v>921</v>
      </c>
      <c r="O5113">
        <v>1610</v>
      </c>
    </row>
    <row r="5114" spans="1:15" x14ac:dyDescent="0.35">
      <c r="A5114" s="189" t="str">
        <f t="shared" si="274"/>
        <v>Mar</v>
      </c>
      <c r="B5114" s="190" t="str">
        <f t="shared" si="275"/>
        <v>2024</v>
      </c>
      <c r="C5114" s="190" t="str">
        <f t="shared" si="276"/>
        <v>Mar-2024</v>
      </c>
      <c r="D5114" s="2">
        <v>45382</v>
      </c>
      <c r="E5114" t="s">
        <v>912</v>
      </c>
      <c r="F5114" t="s">
        <v>913</v>
      </c>
      <c r="G5114" t="s">
        <v>95</v>
      </c>
      <c r="H5114" t="s">
        <v>656</v>
      </c>
      <c r="I5114" t="s">
        <v>946</v>
      </c>
      <c r="J5114" t="s">
        <v>938</v>
      </c>
      <c r="K5114" t="s">
        <v>947</v>
      </c>
      <c r="L5114" t="s">
        <v>948</v>
      </c>
      <c r="M5114" t="s">
        <v>949</v>
      </c>
      <c r="N5114" t="s">
        <v>1528</v>
      </c>
      <c r="O5114" t="s">
        <v>958</v>
      </c>
    </row>
    <row r="5115" spans="1:15" x14ac:dyDescent="0.35">
      <c r="A5115" s="189" t="str">
        <f t="shared" si="274"/>
        <v>Mar</v>
      </c>
      <c r="B5115" s="190" t="str">
        <f t="shared" si="275"/>
        <v>2024</v>
      </c>
      <c r="C5115" s="190" t="str">
        <f t="shared" si="276"/>
        <v>Mar-2024</v>
      </c>
      <c r="D5115" s="2">
        <v>45382</v>
      </c>
      <c r="E5115" t="s">
        <v>912</v>
      </c>
      <c r="F5115" t="s">
        <v>913</v>
      </c>
      <c r="G5115" t="s">
        <v>95</v>
      </c>
      <c r="H5115" t="s">
        <v>656</v>
      </c>
      <c r="I5115" t="s">
        <v>946</v>
      </c>
      <c r="J5115" t="s">
        <v>938</v>
      </c>
      <c r="K5115" t="s">
        <v>947</v>
      </c>
      <c r="L5115" t="s">
        <v>948</v>
      </c>
      <c r="M5115" t="s">
        <v>949</v>
      </c>
      <c r="N5115" t="s">
        <v>1529</v>
      </c>
      <c r="O5115" t="s">
        <v>958</v>
      </c>
    </row>
    <row r="5116" spans="1:15" x14ac:dyDescent="0.35">
      <c r="A5116" s="189" t="str">
        <f t="shared" si="274"/>
        <v>Mar</v>
      </c>
      <c r="B5116" s="190" t="str">
        <f t="shared" si="275"/>
        <v>2024</v>
      </c>
      <c r="C5116" s="190" t="str">
        <f t="shared" si="276"/>
        <v>Mar-2024</v>
      </c>
      <c r="D5116" s="2">
        <v>45382</v>
      </c>
      <c r="E5116" t="s">
        <v>912</v>
      </c>
      <c r="F5116" t="s">
        <v>913</v>
      </c>
      <c r="G5116" t="s">
        <v>95</v>
      </c>
      <c r="H5116" t="s">
        <v>656</v>
      </c>
      <c r="I5116" t="s">
        <v>946</v>
      </c>
      <c r="J5116" t="s">
        <v>938</v>
      </c>
      <c r="K5116" t="s">
        <v>947</v>
      </c>
      <c r="L5116" t="s">
        <v>948</v>
      </c>
      <c r="M5116" t="s">
        <v>949</v>
      </c>
      <c r="N5116" t="s">
        <v>919</v>
      </c>
      <c r="O5116">
        <v>1250</v>
      </c>
    </row>
    <row r="5117" spans="1:15" x14ac:dyDescent="0.35">
      <c r="A5117" s="189" t="str">
        <f t="shared" si="274"/>
        <v>Mar</v>
      </c>
      <c r="B5117" s="190" t="str">
        <f t="shared" si="275"/>
        <v>2024</v>
      </c>
      <c r="C5117" s="190" t="str">
        <f t="shared" si="276"/>
        <v>Mar-2024</v>
      </c>
      <c r="D5117" s="2">
        <v>45382</v>
      </c>
      <c r="E5117" t="s">
        <v>912</v>
      </c>
      <c r="F5117" t="s">
        <v>913</v>
      </c>
      <c r="G5117" t="s">
        <v>95</v>
      </c>
      <c r="H5117" t="s">
        <v>656</v>
      </c>
      <c r="I5117" t="s">
        <v>946</v>
      </c>
      <c r="J5117" t="s">
        <v>938</v>
      </c>
      <c r="K5117" t="s">
        <v>947</v>
      </c>
      <c r="L5117" t="s">
        <v>948</v>
      </c>
      <c r="M5117" t="s">
        <v>949</v>
      </c>
      <c r="N5117" t="s">
        <v>920</v>
      </c>
      <c r="O5117">
        <v>6275</v>
      </c>
    </row>
    <row r="5118" spans="1:15" x14ac:dyDescent="0.35">
      <c r="A5118" s="189" t="str">
        <f t="shared" si="274"/>
        <v>Mar</v>
      </c>
      <c r="B5118" s="190" t="str">
        <f t="shared" si="275"/>
        <v>2024</v>
      </c>
      <c r="C5118" s="190" t="str">
        <f t="shared" si="276"/>
        <v>Mar-2024</v>
      </c>
      <c r="D5118" s="2">
        <v>45382</v>
      </c>
      <c r="E5118" t="s">
        <v>912</v>
      </c>
      <c r="F5118" t="s">
        <v>913</v>
      </c>
      <c r="G5118" t="s">
        <v>95</v>
      </c>
      <c r="H5118" t="s">
        <v>656</v>
      </c>
      <c r="I5118" t="s">
        <v>946</v>
      </c>
      <c r="J5118" t="s">
        <v>938</v>
      </c>
      <c r="K5118" t="s">
        <v>947</v>
      </c>
      <c r="L5118" t="s">
        <v>948</v>
      </c>
      <c r="M5118" t="s">
        <v>949</v>
      </c>
      <c r="N5118" t="s">
        <v>922</v>
      </c>
      <c r="O5118">
        <v>1165</v>
      </c>
    </row>
    <row r="5119" spans="1:15" x14ac:dyDescent="0.35">
      <c r="A5119" s="189" t="str">
        <f t="shared" si="274"/>
        <v>Mar</v>
      </c>
      <c r="B5119" s="190" t="str">
        <f t="shared" si="275"/>
        <v>2024</v>
      </c>
      <c r="C5119" s="190" t="str">
        <f t="shared" si="276"/>
        <v>Mar-2024</v>
      </c>
      <c r="D5119" s="2">
        <v>45382</v>
      </c>
      <c r="E5119" t="s">
        <v>912</v>
      </c>
      <c r="F5119" t="s">
        <v>913</v>
      </c>
      <c r="G5119" t="s">
        <v>95</v>
      </c>
      <c r="H5119" t="s">
        <v>656</v>
      </c>
      <c r="I5119" t="s">
        <v>946</v>
      </c>
      <c r="J5119" t="s">
        <v>938</v>
      </c>
      <c r="K5119" t="s">
        <v>947</v>
      </c>
      <c r="L5119" t="s">
        <v>948</v>
      </c>
      <c r="M5119" t="s">
        <v>949</v>
      </c>
      <c r="N5119" t="s">
        <v>921</v>
      </c>
      <c r="O5119">
        <v>1950</v>
      </c>
    </row>
    <row r="5120" spans="1:15" x14ac:dyDescent="0.35">
      <c r="A5120" s="189" t="str">
        <f t="shared" si="274"/>
        <v>Mar</v>
      </c>
      <c r="B5120" s="190" t="str">
        <f t="shared" si="275"/>
        <v>2024</v>
      </c>
      <c r="C5120" s="190" t="str">
        <f t="shared" si="276"/>
        <v>Mar-2024</v>
      </c>
      <c r="D5120" s="2">
        <v>45382</v>
      </c>
      <c r="E5120" t="s">
        <v>950</v>
      </c>
      <c r="F5120" t="s">
        <v>951</v>
      </c>
      <c r="G5120" t="s">
        <v>952</v>
      </c>
      <c r="H5120" t="s">
        <v>671</v>
      </c>
      <c r="I5120" t="s">
        <v>953</v>
      </c>
      <c r="J5120" t="s">
        <v>954</v>
      </c>
      <c r="K5120" t="s">
        <v>955</v>
      </c>
      <c r="L5120" t="s">
        <v>956</v>
      </c>
      <c r="M5120" t="s">
        <v>957</v>
      </c>
      <c r="N5120" t="s">
        <v>1528</v>
      </c>
      <c r="O5120" t="s">
        <v>958</v>
      </c>
    </row>
    <row r="5121" spans="1:15" x14ac:dyDescent="0.35">
      <c r="A5121" s="189" t="str">
        <f t="shared" si="274"/>
        <v>Mar</v>
      </c>
      <c r="B5121" s="190" t="str">
        <f t="shared" si="275"/>
        <v>2024</v>
      </c>
      <c r="C5121" s="190" t="str">
        <f t="shared" si="276"/>
        <v>Mar-2024</v>
      </c>
      <c r="D5121" s="2">
        <v>45382</v>
      </c>
      <c r="E5121" t="s">
        <v>950</v>
      </c>
      <c r="F5121" t="s">
        <v>951</v>
      </c>
      <c r="G5121" t="s">
        <v>952</v>
      </c>
      <c r="H5121" t="s">
        <v>671</v>
      </c>
      <c r="I5121" t="s">
        <v>953</v>
      </c>
      <c r="J5121" t="s">
        <v>954</v>
      </c>
      <c r="K5121" t="s">
        <v>955</v>
      </c>
      <c r="L5121" t="s">
        <v>956</v>
      </c>
      <c r="M5121" t="s">
        <v>957</v>
      </c>
      <c r="N5121" t="s">
        <v>1529</v>
      </c>
      <c r="O5121" t="s">
        <v>958</v>
      </c>
    </row>
    <row r="5122" spans="1:15" x14ac:dyDescent="0.35">
      <c r="A5122" s="189" t="str">
        <f t="shared" si="274"/>
        <v>Mar</v>
      </c>
      <c r="B5122" s="190" t="str">
        <f t="shared" si="275"/>
        <v>2024</v>
      </c>
      <c r="C5122" s="190" t="str">
        <f t="shared" si="276"/>
        <v>Mar-2024</v>
      </c>
      <c r="D5122" s="2">
        <v>45382</v>
      </c>
      <c r="E5122" t="s">
        <v>950</v>
      </c>
      <c r="F5122" t="s">
        <v>951</v>
      </c>
      <c r="G5122" t="s">
        <v>952</v>
      </c>
      <c r="H5122" t="s">
        <v>671</v>
      </c>
      <c r="I5122" t="s">
        <v>953</v>
      </c>
      <c r="J5122" t="s">
        <v>954</v>
      </c>
      <c r="K5122" t="s">
        <v>955</v>
      </c>
      <c r="L5122" t="s">
        <v>956</v>
      </c>
      <c r="M5122" t="s">
        <v>957</v>
      </c>
      <c r="N5122" t="s">
        <v>919</v>
      </c>
      <c r="O5122">
        <v>350</v>
      </c>
    </row>
    <row r="5123" spans="1:15" x14ac:dyDescent="0.35">
      <c r="A5123" s="189" t="str">
        <f t="shared" ref="A5123:A5186" si="277">TEXT(D5123,"mmm")</f>
        <v>Mar</v>
      </c>
      <c r="B5123" s="190" t="str">
        <f t="shared" ref="B5123:B5186" si="278">TEXT(D5123,"yyyy")</f>
        <v>2024</v>
      </c>
      <c r="C5123" s="190" t="str">
        <f t="shared" ref="C5123:C5186" si="279">_xlfn.CONCAT(A5123&amp;"-"&amp;B5123)</f>
        <v>Mar-2024</v>
      </c>
      <c r="D5123" s="2">
        <v>45382</v>
      </c>
      <c r="E5123" t="s">
        <v>950</v>
      </c>
      <c r="F5123" t="s">
        <v>951</v>
      </c>
      <c r="G5123" t="s">
        <v>952</v>
      </c>
      <c r="H5123" t="s">
        <v>671</v>
      </c>
      <c r="I5123" t="s">
        <v>953</v>
      </c>
      <c r="J5123" t="s">
        <v>954</v>
      </c>
      <c r="K5123" t="s">
        <v>955</v>
      </c>
      <c r="L5123" t="s">
        <v>956</v>
      </c>
      <c r="M5123" t="s">
        <v>957</v>
      </c>
      <c r="N5123" t="s">
        <v>920</v>
      </c>
      <c r="O5123">
        <v>5605</v>
      </c>
    </row>
    <row r="5124" spans="1:15" x14ac:dyDescent="0.35">
      <c r="A5124" s="189" t="str">
        <f t="shared" si="277"/>
        <v>Mar</v>
      </c>
      <c r="B5124" s="190" t="str">
        <f t="shared" si="278"/>
        <v>2024</v>
      </c>
      <c r="C5124" s="190" t="str">
        <f t="shared" si="279"/>
        <v>Mar-2024</v>
      </c>
      <c r="D5124" s="2">
        <v>45382</v>
      </c>
      <c r="E5124" t="s">
        <v>950</v>
      </c>
      <c r="F5124" t="s">
        <v>951</v>
      </c>
      <c r="G5124" t="s">
        <v>952</v>
      </c>
      <c r="H5124" t="s">
        <v>671</v>
      </c>
      <c r="I5124" t="s">
        <v>953</v>
      </c>
      <c r="J5124" t="s">
        <v>954</v>
      </c>
      <c r="K5124" t="s">
        <v>955</v>
      </c>
      <c r="L5124" t="s">
        <v>956</v>
      </c>
      <c r="M5124" t="s">
        <v>957</v>
      </c>
      <c r="N5124" t="s">
        <v>922</v>
      </c>
      <c r="O5124">
        <v>1970</v>
      </c>
    </row>
    <row r="5125" spans="1:15" x14ac:dyDescent="0.35">
      <c r="A5125" s="189" t="str">
        <f t="shared" si="277"/>
        <v>Mar</v>
      </c>
      <c r="B5125" s="190" t="str">
        <f t="shared" si="278"/>
        <v>2024</v>
      </c>
      <c r="C5125" s="190" t="str">
        <f t="shared" si="279"/>
        <v>Mar-2024</v>
      </c>
      <c r="D5125" s="2">
        <v>45382</v>
      </c>
      <c r="E5125" t="s">
        <v>950</v>
      </c>
      <c r="F5125" t="s">
        <v>951</v>
      </c>
      <c r="G5125" t="s">
        <v>952</v>
      </c>
      <c r="H5125" t="s">
        <v>671</v>
      </c>
      <c r="I5125" t="s">
        <v>953</v>
      </c>
      <c r="J5125" t="s">
        <v>954</v>
      </c>
      <c r="K5125" t="s">
        <v>955</v>
      </c>
      <c r="L5125" t="s">
        <v>956</v>
      </c>
      <c r="M5125" t="s">
        <v>957</v>
      </c>
      <c r="N5125" t="s">
        <v>921</v>
      </c>
      <c r="O5125">
        <v>4345</v>
      </c>
    </row>
    <row r="5126" spans="1:15" x14ac:dyDescent="0.35">
      <c r="A5126" s="189" t="str">
        <f t="shared" si="277"/>
        <v>Mar</v>
      </c>
      <c r="B5126" s="190" t="str">
        <f t="shared" si="278"/>
        <v>2024</v>
      </c>
      <c r="C5126" s="190" t="str">
        <f t="shared" si="279"/>
        <v>Mar-2024</v>
      </c>
      <c r="D5126" s="2">
        <v>45382</v>
      </c>
      <c r="E5126" t="s">
        <v>950</v>
      </c>
      <c r="F5126" t="s">
        <v>951</v>
      </c>
      <c r="G5126" t="s">
        <v>952</v>
      </c>
      <c r="H5126" t="s">
        <v>683</v>
      </c>
      <c r="I5126" t="s">
        <v>959</v>
      </c>
      <c r="J5126" t="s">
        <v>960</v>
      </c>
      <c r="K5126" t="s">
        <v>961</v>
      </c>
      <c r="L5126" t="s">
        <v>962</v>
      </c>
      <c r="M5126" t="s">
        <v>963</v>
      </c>
      <c r="N5126" t="s">
        <v>1528</v>
      </c>
      <c r="O5126" t="s">
        <v>958</v>
      </c>
    </row>
    <row r="5127" spans="1:15" x14ac:dyDescent="0.35">
      <c r="A5127" s="189" t="str">
        <f t="shared" si="277"/>
        <v>Mar</v>
      </c>
      <c r="B5127" s="190" t="str">
        <f t="shared" si="278"/>
        <v>2024</v>
      </c>
      <c r="C5127" s="190" t="str">
        <f t="shared" si="279"/>
        <v>Mar-2024</v>
      </c>
      <c r="D5127" s="2">
        <v>45382</v>
      </c>
      <c r="E5127" t="s">
        <v>950</v>
      </c>
      <c r="F5127" t="s">
        <v>951</v>
      </c>
      <c r="G5127" t="s">
        <v>952</v>
      </c>
      <c r="H5127" t="s">
        <v>683</v>
      </c>
      <c r="I5127" t="s">
        <v>959</v>
      </c>
      <c r="J5127" t="s">
        <v>960</v>
      </c>
      <c r="K5127" t="s">
        <v>961</v>
      </c>
      <c r="L5127" t="s">
        <v>962</v>
      </c>
      <c r="M5127" t="s">
        <v>963</v>
      </c>
      <c r="N5127" t="s">
        <v>1529</v>
      </c>
      <c r="O5127" t="s">
        <v>958</v>
      </c>
    </row>
    <row r="5128" spans="1:15" x14ac:dyDescent="0.35">
      <c r="A5128" s="189" t="str">
        <f t="shared" si="277"/>
        <v>Mar</v>
      </c>
      <c r="B5128" s="190" t="str">
        <f t="shared" si="278"/>
        <v>2024</v>
      </c>
      <c r="C5128" s="190" t="str">
        <f t="shared" si="279"/>
        <v>Mar-2024</v>
      </c>
      <c r="D5128" s="2">
        <v>45382</v>
      </c>
      <c r="E5128" t="s">
        <v>950</v>
      </c>
      <c r="F5128" t="s">
        <v>951</v>
      </c>
      <c r="G5128" t="s">
        <v>952</v>
      </c>
      <c r="H5128" t="s">
        <v>683</v>
      </c>
      <c r="I5128" t="s">
        <v>959</v>
      </c>
      <c r="J5128" t="s">
        <v>960</v>
      </c>
      <c r="K5128" t="s">
        <v>961</v>
      </c>
      <c r="L5128" t="s">
        <v>962</v>
      </c>
      <c r="M5128" t="s">
        <v>963</v>
      </c>
      <c r="N5128" t="s">
        <v>919</v>
      </c>
      <c r="O5128">
        <v>465</v>
      </c>
    </row>
    <row r="5129" spans="1:15" x14ac:dyDescent="0.35">
      <c r="A5129" s="189" t="str">
        <f t="shared" si="277"/>
        <v>Mar</v>
      </c>
      <c r="B5129" s="190" t="str">
        <f t="shared" si="278"/>
        <v>2024</v>
      </c>
      <c r="C5129" s="190" t="str">
        <f t="shared" si="279"/>
        <v>Mar-2024</v>
      </c>
      <c r="D5129" s="2">
        <v>45382</v>
      </c>
      <c r="E5129" t="s">
        <v>950</v>
      </c>
      <c r="F5129" t="s">
        <v>951</v>
      </c>
      <c r="G5129" t="s">
        <v>952</v>
      </c>
      <c r="H5129" t="s">
        <v>683</v>
      </c>
      <c r="I5129" t="s">
        <v>959</v>
      </c>
      <c r="J5129" t="s">
        <v>960</v>
      </c>
      <c r="K5129" t="s">
        <v>961</v>
      </c>
      <c r="L5129" t="s">
        <v>962</v>
      </c>
      <c r="M5129" t="s">
        <v>963</v>
      </c>
      <c r="N5129" t="s">
        <v>920</v>
      </c>
      <c r="O5129">
        <v>3790</v>
      </c>
    </row>
    <row r="5130" spans="1:15" x14ac:dyDescent="0.35">
      <c r="A5130" s="189" t="str">
        <f t="shared" si="277"/>
        <v>Mar</v>
      </c>
      <c r="B5130" s="190" t="str">
        <f t="shared" si="278"/>
        <v>2024</v>
      </c>
      <c r="C5130" s="190" t="str">
        <f t="shared" si="279"/>
        <v>Mar-2024</v>
      </c>
      <c r="D5130" s="2">
        <v>45382</v>
      </c>
      <c r="E5130" t="s">
        <v>950</v>
      </c>
      <c r="F5130" t="s">
        <v>951</v>
      </c>
      <c r="G5130" t="s">
        <v>952</v>
      </c>
      <c r="H5130" t="s">
        <v>683</v>
      </c>
      <c r="I5130" t="s">
        <v>959</v>
      </c>
      <c r="J5130" t="s">
        <v>960</v>
      </c>
      <c r="K5130" t="s">
        <v>961</v>
      </c>
      <c r="L5130" t="s">
        <v>962</v>
      </c>
      <c r="M5130" t="s">
        <v>963</v>
      </c>
      <c r="N5130" t="s">
        <v>922</v>
      </c>
      <c r="O5130">
        <v>1315</v>
      </c>
    </row>
    <row r="5131" spans="1:15" x14ac:dyDescent="0.35">
      <c r="A5131" s="189" t="str">
        <f t="shared" si="277"/>
        <v>Mar</v>
      </c>
      <c r="B5131" s="190" t="str">
        <f t="shared" si="278"/>
        <v>2024</v>
      </c>
      <c r="C5131" s="190" t="str">
        <f t="shared" si="279"/>
        <v>Mar-2024</v>
      </c>
      <c r="D5131" s="2">
        <v>45382</v>
      </c>
      <c r="E5131" t="s">
        <v>950</v>
      </c>
      <c r="F5131" t="s">
        <v>951</v>
      </c>
      <c r="G5131" t="s">
        <v>952</v>
      </c>
      <c r="H5131" t="s">
        <v>683</v>
      </c>
      <c r="I5131" t="s">
        <v>959</v>
      </c>
      <c r="J5131" t="s">
        <v>960</v>
      </c>
      <c r="K5131" t="s">
        <v>961</v>
      </c>
      <c r="L5131" t="s">
        <v>962</v>
      </c>
      <c r="M5131" t="s">
        <v>963</v>
      </c>
      <c r="N5131" t="s">
        <v>921</v>
      </c>
      <c r="O5131">
        <v>2960</v>
      </c>
    </row>
    <row r="5132" spans="1:15" x14ac:dyDescent="0.35">
      <c r="A5132" s="189" t="str">
        <f t="shared" si="277"/>
        <v>Mar</v>
      </c>
      <c r="B5132" s="190" t="str">
        <f t="shared" si="278"/>
        <v>2024</v>
      </c>
      <c r="C5132" s="190" t="str">
        <f t="shared" si="279"/>
        <v>Mar-2024</v>
      </c>
      <c r="D5132" s="2">
        <v>45382</v>
      </c>
      <c r="E5132" t="s">
        <v>950</v>
      </c>
      <c r="F5132" t="s">
        <v>951</v>
      </c>
      <c r="G5132" t="s">
        <v>952</v>
      </c>
      <c r="H5132" t="s">
        <v>685</v>
      </c>
      <c r="I5132" t="s">
        <v>964</v>
      </c>
      <c r="J5132" t="s">
        <v>965</v>
      </c>
      <c r="K5132" t="s">
        <v>966</v>
      </c>
      <c r="L5132" t="s">
        <v>967</v>
      </c>
      <c r="M5132" t="s">
        <v>968</v>
      </c>
      <c r="N5132" t="s">
        <v>1528</v>
      </c>
      <c r="O5132" t="s">
        <v>958</v>
      </c>
    </row>
    <row r="5133" spans="1:15" x14ac:dyDescent="0.35">
      <c r="A5133" s="189" t="str">
        <f t="shared" si="277"/>
        <v>Mar</v>
      </c>
      <c r="B5133" s="190" t="str">
        <f t="shared" si="278"/>
        <v>2024</v>
      </c>
      <c r="C5133" s="190" t="str">
        <f t="shared" si="279"/>
        <v>Mar-2024</v>
      </c>
      <c r="D5133" s="2">
        <v>45382</v>
      </c>
      <c r="E5133" t="s">
        <v>950</v>
      </c>
      <c r="F5133" t="s">
        <v>951</v>
      </c>
      <c r="G5133" t="s">
        <v>952</v>
      </c>
      <c r="H5133" t="s">
        <v>685</v>
      </c>
      <c r="I5133" t="s">
        <v>964</v>
      </c>
      <c r="J5133" t="s">
        <v>965</v>
      </c>
      <c r="K5133" t="s">
        <v>966</v>
      </c>
      <c r="L5133" t="s">
        <v>967</v>
      </c>
      <c r="M5133" t="s">
        <v>968</v>
      </c>
      <c r="N5133" t="s">
        <v>1529</v>
      </c>
      <c r="O5133" t="s">
        <v>958</v>
      </c>
    </row>
    <row r="5134" spans="1:15" x14ac:dyDescent="0.35">
      <c r="A5134" s="189" t="str">
        <f t="shared" si="277"/>
        <v>Mar</v>
      </c>
      <c r="B5134" s="190" t="str">
        <f t="shared" si="278"/>
        <v>2024</v>
      </c>
      <c r="C5134" s="190" t="str">
        <f t="shared" si="279"/>
        <v>Mar-2024</v>
      </c>
      <c r="D5134" s="2">
        <v>45382</v>
      </c>
      <c r="E5134" t="s">
        <v>950</v>
      </c>
      <c r="F5134" t="s">
        <v>951</v>
      </c>
      <c r="G5134" t="s">
        <v>952</v>
      </c>
      <c r="H5134" t="s">
        <v>685</v>
      </c>
      <c r="I5134" t="s">
        <v>964</v>
      </c>
      <c r="J5134" t="s">
        <v>965</v>
      </c>
      <c r="K5134" t="s">
        <v>966</v>
      </c>
      <c r="L5134" t="s">
        <v>967</v>
      </c>
      <c r="M5134" t="s">
        <v>968</v>
      </c>
      <c r="N5134" t="s">
        <v>919</v>
      </c>
      <c r="O5134">
        <v>200</v>
      </c>
    </row>
    <row r="5135" spans="1:15" x14ac:dyDescent="0.35">
      <c r="A5135" s="189" t="str">
        <f t="shared" si="277"/>
        <v>Mar</v>
      </c>
      <c r="B5135" s="190" t="str">
        <f t="shared" si="278"/>
        <v>2024</v>
      </c>
      <c r="C5135" s="190" t="str">
        <f t="shared" si="279"/>
        <v>Mar-2024</v>
      </c>
      <c r="D5135" s="2">
        <v>45382</v>
      </c>
      <c r="E5135" t="s">
        <v>950</v>
      </c>
      <c r="F5135" t="s">
        <v>951</v>
      </c>
      <c r="G5135" t="s">
        <v>952</v>
      </c>
      <c r="H5135" t="s">
        <v>685</v>
      </c>
      <c r="I5135" t="s">
        <v>964</v>
      </c>
      <c r="J5135" t="s">
        <v>965</v>
      </c>
      <c r="K5135" t="s">
        <v>966</v>
      </c>
      <c r="L5135" t="s">
        <v>967</v>
      </c>
      <c r="M5135" t="s">
        <v>968</v>
      </c>
      <c r="N5135" t="s">
        <v>920</v>
      </c>
      <c r="O5135">
        <v>3160</v>
      </c>
    </row>
    <row r="5136" spans="1:15" x14ac:dyDescent="0.35">
      <c r="A5136" s="189" t="str">
        <f t="shared" si="277"/>
        <v>Mar</v>
      </c>
      <c r="B5136" s="190" t="str">
        <f t="shared" si="278"/>
        <v>2024</v>
      </c>
      <c r="C5136" s="190" t="str">
        <f t="shared" si="279"/>
        <v>Mar-2024</v>
      </c>
      <c r="D5136" s="2">
        <v>45382</v>
      </c>
      <c r="E5136" t="s">
        <v>950</v>
      </c>
      <c r="F5136" t="s">
        <v>951</v>
      </c>
      <c r="G5136" t="s">
        <v>952</v>
      </c>
      <c r="H5136" t="s">
        <v>685</v>
      </c>
      <c r="I5136" t="s">
        <v>964</v>
      </c>
      <c r="J5136" t="s">
        <v>965</v>
      </c>
      <c r="K5136" t="s">
        <v>966</v>
      </c>
      <c r="L5136" t="s">
        <v>967</v>
      </c>
      <c r="M5136" t="s">
        <v>968</v>
      </c>
      <c r="N5136" t="s">
        <v>922</v>
      </c>
      <c r="O5136">
        <v>1115</v>
      </c>
    </row>
    <row r="5137" spans="1:15" x14ac:dyDescent="0.35">
      <c r="A5137" s="189" t="str">
        <f t="shared" si="277"/>
        <v>Mar</v>
      </c>
      <c r="B5137" s="190" t="str">
        <f t="shared" si="278"/>
        <v>2024</v>
      </c>
      <c r="C5137" s="190" t="str">
        <f t="shared" si="279"/>
        <v>Mar-2024</v>
      </c>
      <c r="D5137" s="2">
        <v>45382</v>
      </c>
      <c r="E5137" t="s">
        <v>950</v>
      </c>
      <c r="F5137" t="s">
        <v>951</v>
      </c>
      <c r="G5137" t="s">
        <v>952</v>
      </c>
      <c r="H5137" t="s">
        <v>685</v>
      </c>
      <c r="I5137" t="s">
        <v>964</v>
      </c>
      <c r="J5137" t="s">
        <v>965</v>
      </c>
      <c r="K5137" t="s">
        <v>966</v>
      </c>
      <c r="L5137" t="s">
        <v>967</v>
      </c>
      <c r="M5137" t="s">
        <v>968</v>
      </c>
      <c r="N5137" t="s">
        <v>921</v>
      </c>
      <c r="O5137">
        <v>2155</v>
      </c>
    </row>
    <row r="5138" spans="1:15" x14ac:dyDescent="0.35">
      <c r="A5138" s="189" t="str">
        <f t="shared" si="277"/>
        <v>Mar</v>
      </c>
      <c r="B5138" s="190" t="str">
        <f t="shared" si="278"/>
        <v>2024</v>
      </c>
      <c r="C5138" s="190" t="str">
        <f t="shared" si="279"/>
        <v>Mar-2024</v>
      </c>
      <c r="D5138" s="2">
        <v>45382</v>
      </c>
      <c r="E5138" t="s">
        <v>950</v>
      </c>
      <c r="F5138" t="s">
        <v>951</v>
      </c>
      <c r="G5138" t="s">
        <v>952</v>
      </c>
      <c r="H5138" t="s">
        <v>687</v>
      </c>
      <c r="I5138" t="s">
        <v>969</v>
      </c>
      <c r="J5138" t="s">
        <v>970</v>
      </c>
      <c r="K5138" t="s">
        <v>971</v>
      </c>
      <c r="L5138" t="s">
        <v>972</v>
      </c>
      <c r="M5138" t="s">
        <v>973</v>
      </c>
      <c r="N5138" t="s">
        <v>1528</v>
      </c>
      <c r="O5138" t="s">
        <v>958</v>
      </c>
    </row>
    <row r="5139" spans="1:15" x14ac:dyDescent="0.35">
      <c r="A5139" s="189" t="str">
        <f t="shared" si="277"/>
        <v>Mar</v>
      </c>
      <c r="B5139" s="190" t="str">
        <f t="shared" si="278"/>
        <v>2024</v>
      </c>
      <c r="C5139" s="190" t="str">
        <f t="shared" si="279"/>
        <v>Mar-2024</v>
      </c>
      <c r="D5139" s="2">
        <v>45382</v>
      </c>
      <c r="E5139" t="s">
        <v>950</v>
      </c>
      <c r="F5139" t="s">
        <v>951</v>
      </c>
      <c r="G5139" t="s">
        <v>952</v>
      </c>
      <c r="H5139" t="s">
        <v>687</v>
      </c>
      <c r="I5139" t="s">
        <v>969</v>
      </c>
      <c r="J5139" t="s">
        <v>970</v>
      </c>
      <c r="K5139" t="s">
        <v>971</v>
      </c>
      <c r="L5139" t="s">
        <v>972</v>
      </c>
      <c r="M5139" t="s">
        <v>973</v>
      </c>
      <c r="N5139" t="s">
        <v>1529</v>
      </c>
      <c r="O5139" t="s">
        <v>958</v>
      </c>
    </row>
    <row r="5140" spans="1:15" x14ac:dyDescent="0.35">
      <c r="A5140" s="189" t="str">
        <f t="shared" si="277"/>
        <v>Mar</v>
      </c>
      <c r="B5140" s="190" t="str">
        <f t="shared" si="278"/>
        <v>2024</v>
      </c>
      <c r="C5140" s="190" t="str">
        <f t="shared" si="279"/>
        <v>Mar-2024</v>
      </c>
      <c r="D5140" s="2">
        <v>45382</v>
      </c>
      <c r="E5140" t="s">
        <v>950</v>
      </c>
      <c r="F5140" t="s">
        <v>951</v>
      </c>
      <c r="G5140" t="s">
        <v>952</v>
      </c>
      <c r="H5140" t="s">
        <v>687</v>
      </c>
      <c r="I5140" t="s">
        <v>969</v>
      </c>
      <c r="J5140" t="s">
        <v>970</v>
      </c>
      <c r="K5140" t="s">
        <v>971</v>
      </c>
      <c r="L5140" t="s">
        <v>972</v>
      </c>
      <c r="M5140" t="s">
        <v>973</v>
      </c>
      <c r="N5140" t="s">
        <v>919</v>
      </c>
      <c r="O5140">
        <v>705</v>
      </c>
    </row>
    <row r="5141" spans="1:15" x14ac:dyDescent="0.35">
      <c r="A5141" s="189" t="str">
        <f t="shared" si="277"/>
        <v>Mar</v>
      </c>
      <c r="B5141" s="190" t="str">
        <f t="shared" si="278"/>
        <v>2024</v>
      </c>
      <c r="C5141" s="190" t="str">
        <f t="shared" si="279"/>
        <v>Mar-2024</v>
      </c>
      <c r="D5141" s="2">
        <v>45382</v>
      </c>
      <c r="E5141" t="s">
        <v>950</v>
      </c>
      <c r="F5141" t="s">
        <v>951</v>
      </c>
      <c r="G5141" t="s">
        <v>952</v>
      </c>
      <c r="H5141" t="s">
        <v>687</v>
      </c>
      <c r="I5141" t="s">
        <v>969</v>
      </c>
      <c r="J5141" t="s">
        <v>970</v>
      </c>
      <c r="K5141" t="s">
        <v>971</v>
      </c>
      <c r="L5141" t="s">
        <v>972</v>
      </c>
      <c r="M5141" t="s">
        <v>973</v>
      </c>
      <c r="N5141" t="s">
        <v>920</v>
      </c>
      <c r="O5141">
        <v>3060</v>
      </c>
    </row>
    <row r="5142" spans="1:15" x14ac:dyDescent="0.35">
      <c r="A5142" s="189" t="str">
        <f t="shared" si="277"/>
        <v>Mar</v>
      </c>
      <c r="B5142" s="190" t="str">
        <f t="shared" si="278"/>
        <v>2024</v>
      </c>
      <c r="C5142" s="190" t="str">
        <f t="shared" si="279"/>
        <v>Mar-2024</v>
      </c>
      <c r="D5142" s="2">
        <v>45382</v>
      </c>
      <c r="E5142" t="s">
        <v>950</v>
      </c>
      <c r="F5142" t="s">
        <v>951</v>
      </c>
      <c r="G5142" t="s">
        <v>952</v>
      </c>
      <c r="H5142" t="s">
        <v>687</v>
      </c>
      <c r="I5142" t="s">
        <v>969</v>
      </c>
      <c r="J5142" t="s">
        <v>970</v>
      </c>
      <c r="K5142" t="s">
        <v>971</v>
      </c>
      <c r="L5142" t="s">
        <v>972</v>
      </c>
      <c r="M5142" t="s">
        <v>973</v>
      </c>
      <c r="N5142" t="s">
        <v>922</v>
      </c>
      <c r="O5142">
        <v>465</v>
      </c>
    </row>
    <row r="5143" spans="1:15" x14ac:dyDescent="0.35">
      <c r="A5143" s="189" t="str">
        <f t="shared" si="277"/>
        <v>Mar</v>
      </c>
      <c r="B5143" s="190" t="str">
        <f t="shared" si="278"/>
        <v>2024</v>
      </c>
      <c r="C5143" s="190" t="str">
        <f t="shared" si="279"/>
        <v>Mar-2024</v>
      </c>
      <c r="D5143" s="2">
        <v>45382</v>
      </c>
      <c r="E5143" t="s">
        <v>950</v>
      </c>
      <c r="F5143" t="s">
        <v>951</v>
      </c>
      <c r="G5143" t="s">
        <v>952</v>
      </c>
      <c r="H5143" t="s">
        <v>687</v>
      </c>
      <c r="I5143" t="s">
        <v>969</v>
      </c>
      <c r="J5143" t="s">
        <v>970</v>
      </c>
      <c r="K5143" t="s">
        <v>971</v>
      </c>
      <c r="L5143" t="s">
        <v>972</v>
      </c>
      <c r="M5143" t="s">
        <v>973</v>
      </c>
      <c r="N5143" t="s">
        <v>921</v>
      </c>
      <c r="O5143">
        <v>1310</v>
      </c>
    </row>
    <row r="5144" spans="1:15" x14ac:dyDescent="0.35">
      <c r="A5144" s="189" t="str">
        <f t="shared" si="277"/>
        <v>Mar</v>
      </c>
      <c r="B5144" s="190" t="str">
        <f t="shared" si="278"/>
        <v>2024</v>
      </c>
      <c r="C5144" s="190" t="str">
        <f t="shared" si="279"/>
        <v>Mar-2024</v>
      </c>
      <c r="D5144" s="2">
        <v>45382</v>
      </c>
      <c r="E5144" t="s">
        <v>950</v>
      </c>
      <c r="F5144" t="s">
        <v>951</v>
      </c>
      <c r="G5144" t="s">
        <v>952</v>
      </c>
      <c r="H5144" t="s">
        <v>689</v>
      </c>
      <c r="I5144" t="s">
        <v>974</v>
      </c>
      <c r="J5144" t="s">
        <v>975</v>
      </c>
      <c r="K5144" t="s">
        <v>976</v>
      </c>
      <c r="L5144" t="s">
        <v>977</v>
      </c>
      <c r="M5144" t="s">
        <v>978</v>
      </c>
      <c r="N5144" t="s">
        <v>1528</v>
      </c>
      <c r="O5144" t="s">
        <v>958</v>
      </c>
    </row>
    <row r="5145" spans="1:15" x14ac:dyDescent="0.35">
      <c r="A5145" s="189" t="str">
        <f t="shared" si="277"/>
        <v>Mar</v>
      </c>
      <c r="B5145" s="190" t="str">
        <f t="shared" si="278"/>
        <v>2024</v>
      </c>
      <c r="C5145" s="190" t="str">
        <f t="shared" si="279"/>
        <v>Mar-2024</v>
      </c>
      <c r="D5145" s="2">
        <v>45382</v>
      </c>
      <c r="E5145" t="s">
        <v>950</v>
      </c>
      <c r="F5145" t="s">
        <v>951</v>
      </c>
      <c r="G5145" t="s">
        <v>952</v>
      </c>
      <c r="H5145" t="s">
        <v>689</v>
      </c>
      <c r="I5145" t="s">
        <v>974</v>
      </c>
      <c r="J5145" t="s">
        <v>975</v>
      </c>
      <c r="K5145" t="s">
        <v>976</v>
      </c>
      <c r="L5145" t="s">
        <v>977</v>
      </c>
      <c r="M5145" t="s">
        <v>978</v>
      </c>
      <c r="N5145" t="s">
        <v>1529</v>
      </c>
      <c r="O5145" t="s">
        <v>958</v>
      </c>
    </row>
    <row r="5146" spans="1:15" x14ac:dyDescent="0.35">
      <c r="A5146" s="189" t="str">
        <f t="shared" si="277"/>
        <v>Mar</v>
      </c>
      <c r="B5146" s="190" t="str">
        <f t="shared" si="278"/>
        <v>2024</v>
      </c>
      <c r="C5146" s="190" t="str">
        <f t="shared" si="279"/>
        <v>Mar-2024</v>
      </c>
      <c r="D5146" s="2">
        <v>45382</v>
      </c>
      <c r="E5146" t="s">
        <v>950</v>
      </c>
      <c r="F5146" t="s">
        <v>951</v>
      </c>
      <c r="G5146" t="s">
        <v>952</v>
      </c>
      <c r="H5146" t="s">
        <v>689</v>
      </c>
      <c r="I5146" t="s">
        <v>974</v>
      </c>
      <c r="J5146" t="s">
        <v>975</v>
      </c>
      <c r="K5146" t="s">
        <v>976</v>
      </c>
      <c r="L5146" t="s">
        <v>977</v>
      </c>
      <c r="M5146" t="s">
        <v>978</v>
      </c>
      <c r="N5146" t="s">
        <v>919</v>
      </c>
      <c r="O5146">
        <v>520</v>
      </c>
    </row>
    <row r="5147" spans="1:15" x14ac:dyDescent="0.35">
      <c r="A5147" s="189" t="str">
        <f t="shared" si="277"/>
        <v>Mar</v>
      </c>
      <c r="B5147" s="190" t="str">
        <f t="shared" si="278"/>
        <v>2024</v>
      </c>
      <c r="C5147" s="190" t="str">
        <f t="shared" si="279"/>
        <v>Mar-2024</v>
      </c>
      <c r="D5147" s="2">
        <v>45382</v>
      </c>
      <c r="E5147" t="s">
        <v>950</v>
      </c>
      <c r="F5147" t="s">
        <v>951</v>
      </c>
      <c r="G5147" t="s">
        <v>952</v>
      </c>
      <c r="H5147" t="s">
        <v>689</v>
      </c>
      <c r="I5147" t="s">
        <v>974</v>
      </c>
      <c r="J5147" t="s">
        <v>975</v>
      </c>
      <c r="K5147" t="s">
        <v>976</v>
      </c>
      <c r="L5147" t="s">
        <v>977</v>
      </c>
      <c r="M5147" t="s">
        <v>978</v>
      </c>
      <c r="N5147" t="s">
        <v>920</v>
      </c>
      <c r="O5147">
        <v>3415</v>
      </c>
    </row>
    <row r="5148" spans="1:15" x14ac:dyDescent="0.35">
      <c r="A5148" s="189" t="str">
        <f t="shared" si="277"/>
        <v>Mar</v>
      </c>
      <c r="B5148" s="190" t="str">
        <f t="shared" si="278"/>
        <v>2024</v>
      </c>
      <c r="C5148" s="190" t="str">
        <f t="shared" si="279"/>
        <v>Mar-2024</v>
      </c>
      <c r="D5148" s="2">
        <v>45382</v>
      </c>
      <c r="E5148" t="s">
        <v>950</v>
      </c>
      <c r="F5148" t="s">
        <v>951</v>
      </c>
      <c r="G5148" t="s">
        <v>952</v>
      </c>
      <c r="H5148" t="s">
        <v>689</v>
      </c>
      <c r="I5148" t="s">
        <v>974</v>
      </c>
      <c r="J5148" t="s">
        <v>975</v>
      </c>
      <c r="K5148" t="s">
        <v>976</v>
      </c>
      <c r="L5148" t="s">
        <v>977</v>
      </c>
      <c r="M5148" t="s">
        <v>978</v>
      </c>
      <c r="N5148" t="s">
        <v>922</v>
      </c>
      <c r="O5148">
        <v>330</v>
      </c>
    </row>
    <row r="5149" spans="1:15" x14ac:dyDescent="0.35">
      <c r="A5149" s="189" t="str">
        <f t="shared" si="277"/>
        <v>Mar</v>
      </c>
      <c r="B5149" s="190" t="str">
        <f t="shared" si="278"/>
        <v>2024</v>
      </c>
      <c r="C5149" s="190" t="str">
        <f t="shared" si="279"/>
        <v>Mar-2024</v>
      </c>
      <c r="D5149" s="2">
        <v>45382</v>
      </c>
      <c r="E5149" t="s">
        <v>950</v>
      </c>
      <c r="F5149" t="s">
        <v>951</v>
      </c>
      <c r="G5149" t="s">
        <v>952</v>
      </c>
      <c r="H5149" t="s">
        <v>689</v>
      </c>
      <c r="I5149" t="s">
        <v>974</v>
      </c>
      <c r="J5149" t="s">
        <v>975</v>
      </c>
      <c r="K5149" t="s">
        <v>976</v>
      </c>
      <c r="L5149" t="s">
        <v>977</v>
      </c>
      <c r="M5149" t="s">
        <v>978</v>
      </c>
      <c r="N5149" t="s">
        <v>921</v>
      </c>
      <c r="O5149">
        <v>1700</v>
      </c>
    </row>
    <row r="5150" spans="1:15" x14ac:dyDescent="0.35">
      <c r="A5150" s="189" t="str">
        <f t="shared" si="277"/>
        <v>Mar</v>
      </c>
      <c r="B5150" s="190" t="str">
        <f t="shared" si="278"/>
        <v>2024</v>
      </c>
      <c r="C5150" s="190" t="str">
        <f t="shared" si="279"/>
        <v>Mar-2024</v>
      </c>
      <c r="D5150" s="2">
        <v>45382</v>
      </c>
      <c r="E5150" t="s">
        <v>950</v>
      </c>
      <c r="F5150" t="s">
        <v>951</v>
      </c>
      <c r="G5150" t="s">
        <v>952</v>
      </c>
      <c r="H5150" t="s">
        <v>693</v>
      </c>
      <c r="I5150" t="s">
        <v>979</v>
      </c>
      <c r="J5150" t="s">
        <v>980</v>
      </c>
      <c r="K5150" t="s">
        <v>981</v>
      </c>
      <c r="L5150" t="s">
        <v>982</v>
      </c>
      <c r="M5150" t="s">
        <v>983</v>
      </c>
      <c r="N5150" t="s">
        <v>1528</v>
      </c>
      <c r="O5150" t="s">
        <v>958</v>
      </c>
    </row>
    <row r="5151" spans="1:15" x14ac:dyDescent="0.35">
      <c r="A5151" s="189" t="str">
        <f t="shared" si="277"/>
        <v>Mar</v>
      </c>
      <c r="B5151" s="190" t="str">
        <f t="shared" si="278"/>
        <v>2024</v>
      </c>
      <c r="C5151" s="190" t="str">
        <f t="shared" si="279"/>
        <v>Mar-2024</v>
      </c>
      <c r="D5151" s="2">
        <v>45382</v>
      </c>
      <c r="E5151" t="s">
        <v>950</v>
      </c>
      <c r="F5151" t="s">
        <v>951</v>
      </c>
      <c r="G5151" t="s">
        <v>952</v>
      </c>
      <c r="H5151" t="s">
        <v>693</v>
      </c>
      <c r="I5151" t="s">
        <v>979</v>
      </c>
      <c r="J5151" t="s">
        <v>980</v>
      </c>
      <c r="K5151" t="s">
        <v>981</v>
      </c>
      <c r="L5151" t="s">
        <v>982</v>
      </c>
      <c r="M5151" t="s">
        <v>983</v>
      </c>
      <c r="N5151" t="s">
        <v>1529</v>
      </c>
      <c r="O5151" t="s">
        <v>958</v>
      </c>
    </row>
    <row r="5152" spans="1:15" x14ac:dyDescent="0.35">
      <c r="A5152" s="189" t="str">
        <f t="shared" si="277"/>
        <v>Mar</v>
      </c>
      <c r="B5152" s="190" t="str">
        <f t="shared" si="278"/>
        <v>2024</v>
      </c>
      <c r="C5152" s="190" t="str">
        <f t="shared" si="279"/>
        <v>Mar-2024</v>
      </c>
      <c r="D5152" s="2">
        <v>45382</v>
      </c>
      <c r="E5152" t="s">
        <v>950</v>
      </c>
      <c r="F5152" t="s">
        <v>951</v>
      </c>
      <c r="G5152" t="s">
        <v>952</v>
      </c>
      <c r="H5152" t="s">
        <v>693</v>
      </c>
      <c r="I5152" t="s">
        <v>979</v>
      </c>
      <c r="J5152" t="s">
        <v>980</v>
      </c>
      <c r="K5152" t="s">
        <v>981</v>
      </c>
      <c r="L5152" t="s">
        <v>982</v>
      </c>
      <c r="M5152" t="s">
        <v>983</v>
      </c>
      <c r="N5152" t="s">
        <v>919</v>
      </c>
      <c r="O5152">
        <v>1030</v>
      </c>
    </row>
    <row r="5153" spans="1:15" x14ac:dyDescent="0.35">
      <c r="A5153" s="189" t="str">
        <f t="shared" si="277"/>
        <v>Mar</v>
      </c>
      <c r="B5153" s="190" t="str">
        <f t="shared" si="278"/>
        <v>2024</v>
      </c>
      <c r="C5153" s="190" t="str">
        <f t="shared" si="279"/>
        <v>Mar-2024</v>
      </c>
      <c r="D5153" s="2">
        <v>45382</v>
      </c>
      <c r="E5153" t="s">
        <v>950</v>
      </c>
      <c r="F5153" t="s">
        <v>951</v>
      </c>
      <c r="G5153" t="s">
        <v>952</v>
      </c>
      <c r="H5153" t="s">
        <v>693</v>
      </c>
      <c r="I5153" t="s">
        <v>979</v>
      </c>
      <c r="J5153" t="s">
        <v>980</v>
      </c>
      <c r="K5153" t="s">
        <v>981</v>
      </c>
      <c r="L5153" t="s">
        <v>982</v>
      </c>
      <c r="M5153" t="s">
        <v>983</v>
      </c>
      <c r="N5153" t="s">
        <v>920</v>
      </c>
      <c r="O5153">
        <v>4775</v>
      </c>
    </row>
    <row r="5154" spans="1:15" x14ac:dyDescent="0.35">
      <c r="A5154" s="189" t="str">
        <f t="shared" si="277"/>
        <v>Mar</v>
      </c>
      <c r="B5154" s="190" t="str">
        <f t="shared" si="278"/>
        <v>2024</v>
      </c>
      <c r="C5154" s="190" t="str">
        <f t="shared" si="279"/>
        <v>Mar-2024</v>
      </c>
      <c r="D5154" s="2">
        <v>45382</v>
      </c>
      <c r="E5154" t="s">
        <v>950</v>
      </c>
      <c r="F5154" t="s">
        <v>951</v>
      </c>
      <c r="G5154" t="s">
        <v>952</v>
      </c>
      <c r="H5154" t="s">
        <v>693</v>
      </c>
      <c r="I5154" t="s">
        <v>979</v>
      </c>
      <c r="J5154" t="s">
        <v>980</v>
      </c>
      <c r="K5154" t="s">
        <v>981</v>
      </c>
      <c r="L5154" t="s">
        <v>982</v>
      </c>
      <c r="M5154" t="s">
        <v>983</v>
      </c>
      <c r="N5154" t="s">
        <v>922</v>
      </c>
      <c r="O5154">
        <v>525</v>
      </c>
    </row>
    <row r="5155" spans="1:15" x14ac:dyDescent="0.35">
      <c r="A5155" s="189" t="str">
        <f t="shared" si="277"/>
        <v>Mar</v>
      </c>
      <c r="B5155" s="190" t="str">
        <f t="shared" si="278"/>
        <v>2024</v>
      </c>
      <c r="C5155" s="190" t="str">
        <f t="shared" si="279"/>
        <v>Mar-2024</v>
      </c>
      <c r="D5155" s="2">
        <v>45382</v>
      </c>
      <c r="E5155" t="s">
        <v>950</v>
      </c>
      <c r="F5155" t="s">
        <v>951</v>
      </c>
      <c r="G5155" t="s">
        <v>952</v>
      </c>
      <c r="H5155" t="s">
        <v>693</v>
      </c>
      <c r="I5155" t="s">
        <v>979</v>
      </c>
      <c r="J5155" t="s">
        <v>980</v>
      </c>
      <c r="K5155" t="s">
        <v>981</v>
      </c>
      <c r="L5155" t="s">
        <v>982</v>
      </c>
      <c r="M5155" t="s">
        <v>983</v>
      </c>
      <c r="N5155" t="s">
        <v>921</v>
      </c>
      <c r="O5155">
        <v>2005</v>
      </c>
    </row>
    <row r="5156" spans="1:15" x14ac:dyDescent="0.35">
      <c r="A5156" s="189" t="str">
        <f t="shared" si="277"/>
        <v>Mar</v>
      </c>
      <c r="B5156" s="190" t="str">
        <f t="shared" si="278"/>
        <v>2024</v>
      </c>
      <c r="C5156" s="190" t="str">
        <f t="shared" si="279"/>
        <v>Mar-2024</v>
      </c>
      <c r="D5156" s="2">
        <v>45382</v>
      </c>
      <c r="E5156" t="s">
        <v>950</v>
      </c>
      <c r="F5156" t="s">
        <v>951</v>
      </c>
      <c r="G5156" t="s">
        <v>952</v>
      </c>
      <c r="H5156" t="s">
        <v>694</v>
      </c>
      <c r="I5156" t="s">
        <v>984</v>
      </c>
      <c r="J5156" t="s">
        <v>985</v>
      </c>
      <c r="K5156" t="s">
        <v>986</v>
      </c>
      <c r="L5156" t="s">
        <v>987</v>
      </c>
      <c r="M5156" t="s">
        <v>988</v>
      </c>
      <c r="N5156" t="s">
        <v>1528</v>
      </c>
      <c r="O5156" t="s">
        <v>958</v>
      </c>
    </row>
    <row r="5157" spans="1:15" x14ac:dyDescent="0.35">
      <c r="A5157" s="189" t="str">
        <f t="shared" si="277"/>
        <v>Mar</v>
      </c>
      <c r="B5157" s="190" t="str">
        <f t="shared" si="278"/>
        <v>2024</v>
      </c>
      <c r="C5157" s="190" t="str">
        <f t="shared" si="279"/>
        <v>Mar-2024</v>
      </c>
      <c r="D5157" s="2">
        <v>45382</v>
      </c>
      <c r="E5157" t="s">
        <v>950</v>
      </c>
      <c r="F5157" t="s">
        <v>951</v>
      </c>
      <c r="G5157" t="s">
        <v>952</v>
      </c>
      <c r="H5157" t="s">
        <v>694</v>
      </c>
      <c r="I5157" t="s">
        <v>984</v>
      </c>
      <c r="J5157" t="s">
        <v>985</v>
      </c>
      <c r="K5157" t="s">
        <v>986</v>
      </c>
      <c r="L5157" t="s">
        <v>987</v>
      </c>
      <c r="M5157" t="s">
        <v>988</v>
      </c>
      <c r="N5157" t="s">
        <v>1529</v>
      </c>
      <c r="O5157" t="s">
        <v>958</v>
      </c>
    </row>
    <row r="5158" spans="1:15" x14ac:dyDescent="0.35">
      <c r="A5158" s="189" t="str">
        <f t="shared" si="277"/>
        <v>Mar</v>
      </c>
      <c r="B5158" s="190" t="str">
        <f t="shared" si="278"/>
        <v>2024</v>
      </c>
      <c r="C5158" s="190" t="str">
        <f t="shared" si="279"/>
        <v>Mar-2024</v>
      </c>
      <c r="D5158" s="2">
        <v>45382</v>
      </c>
      <c r="E5158" t="s">
        <v>950</v>
      </c>
      <c r="F5158" t="s">
        <v>951</v>
      </c>
      <c r="G5158" t="s">
        <v>952</v>
      </c>
      <c r="H5158" t="s">
        <v>694</v>
      </c>
      <c r="I5158" t="s">
        <v>984</v>
      </c>
      <c r="J5158" t="s">
        <v>985</v>
      </c>
      <c r="K5158" t="s">
        <v>986</v>
      </c>
      <c r="L5158" t="s">
        <v>987</v>
      </c>
      <c r="M5158" t="s">
        <v>988</v>
      </c>
      <c r="N5158" t="s">
        <v>919</v>
      </c>
      <c r="O5158">
        <v>450</v>
      </c>
    </row>
    <row r="5159" spans="1:15" x14ac:dyDescent="0.35">
      <c r="A5159" s="189" t="str">
        <f t="shared" si="277"/>
        <v>Mar</v>
      </c>
      <c r="B5159" s="190" t="str">
        <f t="shared" si="278"/>
        <v>2024</v>
      </c>
      <c r="C5159" s="190" t="str">
        <f t="shared" si="279"/>
        <v>Mar-2024</v>
      </c>
      <c r="D5159" s="2">
        <v>45382</v>
      </c>
      <c r="E5159" t="s">
        <v>950</v>
      </c>
      <c r="F5159" t="s">
        <v>951</v>
      </c>
      <c r="G5159" t="s">
        <v>952</v>
      </c>
      <c r="H5159" t="s">
        <v>694</v>
      </c>
      <c r="I5159" t="s">
        <v>984</v>
      </c>
      <c r="J5159" t="s">
        <v>985</v>
      </c>
      <c r="K5159" t="s">
        <v>986</v>
      </c>
      <c r="L5159" t="s">
        <v>987</v>
      </c>
      <c r="M5159" t="s">
        <v>988</v>
      </c>
      <c r="N5159" t="s">
        <v>920</v>
      </c>
      <c r="O5159">
        <v>3100</v>
      </c>
    </row>
    <row r="5160" spans="1:15" x14ac:dyDescent="0.35">
      <c r="A5160" s="189" t="str">
        <f t="shared" si="277"/>
        <v>Mar</v>
      </c>
      <c r="B5160" s="190" t="str">
        <f t="shared" si="278"/>
        <v>2024</v>
      </c>
      <c r="C5160" s="190" t="str">
        <f t="shared" si="279"/>
        <v>Mar-2024</v>
      </c>
      <c r="D5160" s="2">
        <v>45382</v>
      </c>
      <c r="E5160" t="s">
        <v>950</v>
      </c>
      <c r="F5160" t="s">
        <v>951</v>
      </c>
      <c r="G5160" t="s">
        <v>952</v>
      </c>
      <c r="H5160" t="s">
        <v>694</v>
      </c>
      <c r="I5160" t="s">
        <v>984</v>
      </c>
      <c r="J5160" t="s">
        <v>985</v>
      </c>
      <c r="K5160" t="s">
        <v>986</v>
      </c>
      <c r="L5160" t="s">
        <v>987</v>
      </c>
      <c r="M5160" t="s">
        <v>988</v>
      </c>
      <c r="N5160" t="s">
        <v>922</v>
      </c>
      <c r="O5160">
        <v>2040</v>
      </c>
    </row>
    <row r="5161" spans="1:15" x14ac:dyDescent="0.35">
      <c r="A5161" s="189" t="str">
        <f t="shared" si="277"/>
        <v>Mar</v>
      </c>
      <c r="B5161" s="190" t="str">
        <f t="shared" si="278"/>
        <v>2024</v>
      </c>
      <c r="C5161" s="190" t="str">
        <f t="shared" si="279"/>
        <v>Mar-2024</v>
      </c>
      <c r="D5161" s="2">
        <v>45382</v>
      </c>
      <c r="E5161" t="s">
        <v>950</v>
      </c>
      <c r="F5161" t="s">
        <v>951</v>
      </c>
      <c r="G5161" t="s">
        <v>952</v>
      </c>
      <c r="H5161" t="s">
        <v>694</v>
      </c>
      <c r="I5161" t="s">
        <v>984</v>
      </c>
      <c r="J5161" t="s">
        <v>985</v>
      </c>
      <c r="K5161" t="s">
        <v>986</v>
      </c>
      <c r="L5161" t="s">
        <v>987</v>
      </c>
      <c r="M5161" t="s">
        <v>988</v>
      </c>
      <c r="N5161" t="s">
        <v>921</v>
      </c>
      <c r="O5161">
        <v>2885</v>
      </c>
    </row>
    <row r="5162" spans="1:15" x14ac:dyDescent="0.35">
      <c r="A5162" s="189" t="str">
        <f t="shared" si="277"/>
        <v>Mar</v>
      </c>
      <c r="B5162" s="190" t="str">
        <f t="shared" si="278"/>
        <v>2024</v>
      </c>
      <c r="C5162" s="190" t="str">
        <f t="shared" si="279"/>
        <v>Mar-2024</v>
      </c>
      <c r="D5162" s="2">
        <v>45382</v>
      </c>
      <c r="E5162" t="s">
        <v>989</v>
      </c>
      <c r="F5162" t="s">
        <v>990</v>
      </c>
      <c r="G5162" t="s">
        <v>991</v>
      </c>
      <c r="H5162" t="s">
        <v>674</v>
      </c>
      <c r="I5162" t="s">
        <v>992</v>
      </c>
      <c r="J5162" t="s">
        <v>993</v>
      </c>
      <c r="K5162" t="s">
        <v>994</v>
      </c>
      <c r="L5162" t="s">
        <v>995</v>
      </c>
      <c r="M5162" t="s">
        <v>996</v>
      </c>
      <c r="N5162" t="s">
        <v>1528</v>
      </c>
      <c r="O5162" t="s">
        <v>958</v>
      </c>
    </row>
    <row r="5163" spans="1:15" x14ac:dyDescent="0.35">
      <c r="A5163" s="189" t="str">
        <f t="shared" si="277"/>
        <v>Mar</v>
      </c>
      <c r="B5163" s="190" t="str">
        <f t="shared" si="278"/>
        <v>2024</v>
      </c>
      <c r="C5163" s="190" t="str">
        <f t="shared" si="279"/>
        <v>Mar-2024</v>
      </c>
      <c r="D5163" s="2">
        <v>45382</v>
      </c>
      <c r="E5163" t="s">
        <v>989</v>
      </c>
      <c r="F5163" t="s">
        <v>990</v>
      </c>
      <c r="G5163" t="s">
        <v>991</v>
      </c>
      <c r="H5163" t="s">
        <v>674</v>
      </c>
      <c r="I5163" t="s">
        <v>992</v>
      </c>
      <c r="J5163" t="s">
        <v>993</v>
      </c>
      <c r="K5163" t="s">
        <v>994</v>
      </c>
      <c r="L5163" t="s">
        <v>995</v>
      </c>
      <c r="M5163" t="s">
        <v>996</v>
      </c>
      <c r="N5163" t="s">
        <v>1529</v>
      </c>
      <c r="O5163" t="s">
        <v>958</v>
      </c>
    </row>
    <row r="5164" spans="1:15" x14ac:dyDescent="0.35">
      <c r="A5164" s="189" t="str">
        <f t="shared" si="277"/>
        <v>Mar</v>
      </c>
      <c r="B5164" s="190" t="str">
        <f t="shared" si="278"/>
        <v>2024</v>
      </c>
      <c r="C5164" s="190" t="str">
        <f t="shared" si="279"/>
        <v>Mar-2024</v>
      </c>
      <c r="D5164" s="2">
        <v>45382</v>
      </c>
      <c r="E5164" t="s">
        <v>989</v>
      </c>
      <c r="F5164" t="s">
        <v>990</v>
      </c>
      <c r="G5164" t="s">
        <v>991</v>
      </c>
      <c r="H5164" t="s">
        <v>674</v>
      </c>
      <c r="I5164" t="s">
        <v>992</v>
      </c>
      <c r="J5164" t="s">
        <v>993</v>
      </c>
      <c r="K5164" t="s">
        <v>994</v>
      </c>
      <c r="L5164" t="s">
        <v>995</v>
      </c>
      <c r="M5164" t="s">
        <v>996</v>
      </c>
      <c r="N5164" t="s">
        <v>919</v>
      </c>
      <c r="O5164">
        <v>1365</v>
      </c>
    </row>
    <row r="5165" spans="1:15" x14ac:dyDescent="0.35">
      <c r="A5165" s="189" t="str">
        <f t="shared" si="277"/>
        <v>Mar</v>
      </c>
      <c r="B5165" s="190" t="str">
        <f t="shared" si="278"/>
        <v>2024</v>
      </c>
      <c r="C5165" s="190" t="str">
        <f t="shared" si="279"/>
        <v>Mar-2024</v>
      </c>
      <c r="D5165" s="2">
        <v>45382</v>
      </c>
      <c r="E5165" t="s">
        <v>989</v>
      </c>
      <c r="F5165" t="s">
        <v>990</v>
      </c>
      <c r="G5165" t="s">
        <v>991</v>
      </c>
      <c r="H5165" t="s">
        <v>674</v>
      </c>
      <c r="I5165" t="s">
        <v>992</v>
      </c>
      <c r="J5165" t="s">
        <v>993</v>
      </c>
      <c r="K5165" t="s">
        <v>994</v>
      </c>
      <c r="L5165" t="s">
        <v>995</v>
      </c>
      <c r="M5165" t="s">
        <v>996</v>
      </c>
      <c r="N5165" t="s">
        <v>920</v>
      </c>
      <c r="O5165">
        <v>8270</v>
      </c>
    </row>
    <row r="5166" spans="1:15" x14ac:dyDescent="0.35">
      <c r="A5166" s="189" t="str">
        <f t="shared" si="277"/>
        <v>Mar</v>
      </c>
      <c r="B5166" s="190" t="str">
        <f t="shared" si="278"/>
        <v>2024</v>
      </c>
      <c r="C5166" s="190" t="str">
        <f t="shared" si="279"/>
        <v>Mar-2024</v>
      </c>
      <c r="D5166" s="2">
        <v>45382</v>
      </c>
      <c r="E5166" t="s">
        <v>989</v>
      </c>
      <c r="F5166" t="s">
        <v>990</v>
      </c>
      <c r="G5166" t="s">
        <v>991</v>
      </c>
      <c r="H5166" t="s">
        <v>674</v>
      </c>
      <c r="I5166" t="s">
        <v>992</v>
      </c>
      <c r="J5166" t="s">
        <v>993</v>
      </c>
      <c r="K5166" t="s">
        <v>994</v>
      </c>
      <c r="L5166" t="s">
        <v>995</v>
      </c>
      <c r="M5166" t="s">
        <v>996</v>
      </c>
      <c r="N5166" t="s">
        <v>922</v>
      </c>
      <c r="O5166">
        <v>1520</v>
      </c>
    </row>
    <row r="5167" spans="1:15" x14ac:dyDescent="0.35">
      <c r="A5167" s="189" t="str">
        <f t="shared" si="277"/>
        <v>Mar</v>
      </c>
      <c r="B5167" s="190" t="str">
        <f t="shared" si="278"/>
        <v>2024</v>
      </c>
      <c r="C5167" s="190" t="str">
        <f t="shared" si="279"/>
        <v>Mar-2024</v>
      </c>
      <c r="D5167" s="2">
        <v>45382</v>
      </c>
      <c r="E5167" t="s">
        <v>989</v>
      </c>
      <c r="F5167" t="s">
        <v>990</v>
      </c>
      <c r="G5167" t="s">
        <v>991</v>
      </c>
      <c r="H5167" t="s">
        <v>674</v>
      </c>
      <c r="I5167" t="s">
        <v>992</v>
      </c>
      <c r="J5167" t="s">
        <v>993</v>
      </c>
      <c r="K5167" t="s">
        <v>994</v>
      </c>
      <c r="L5167" t="s">
        <v>995</v>
      </c>
      <c r="M5167" t="s">
        <v>996</v>
      </c>
      <c r="N5167" t="s">
        <v>921</v>
      </c>
      <c r="O5167">
        <v>4345</v>
      </c>
    </row>
    <row r="5168" spans="1:15" x14ac:dyDescent="0.35">
      <c r="A5168" s="189" t="str">
        <f t="shared" si="277"/>
        <v>Mar</v>
      </c>
      <c r="B5168" s="190" t="str">
        <f t="shared" si="278"/>
        <v>2024</v>
      </c>
      <c r="C5168" s="190" t="str">
        <f t="shared" si="279"/>
        <v>Mar-2024</v>
      </c>
      <c r="D5168" s="2">
        <v>45382</v>
      </c>
      <c r="E5168" t="s">
        <v>989</v>
      </c>
      <c r="F5168" t="s">
        <v>990</v>
      </c>
      <c r="G5168" t="s">
        <v>991</v>
      </c>
      <c r="H5168" t="s">
        <v>678</v>
      </c>
      <c r="I5168" t="s">
        <v>997</v>
      </c>
      <c r="J5168" t="s">
        <v>998</v>
      </c>
      <c r="K5168" t="s">
        <v>999</v>
      </c>
      <c r="L5168" t="s">
        <v>1000</v>
      </c>
      <c r="M5168" t="s">
        <v>1001</v>
      </c>
      <c r="N5168" t="s">
        <v>1528</v>
      </c>
      <c r="O5168" t="s">
        <v>958</v>
      </c>
    </row>
    <row r="5169" spans="1:15" x14ac:dyDescent="0.35">
      <c r="A5169" s="189" t="str">
        <f t="shared" si="277"/>
        <v>Mar</v>
      </c>
      <c r="B5169" s="190" t="str">
        <f t="shared" si="278"/>
        <v>2024</v>
      </c>
      <c r="C5169" s="190" t="str">
        <f t="shared" si="279"/>
        <v>Mar-2024</v>
      </c>
      <c r="D5169" s="2">
        <v>45382</v>
      </c>
      <c r="E5169" t="s">
        <v>989</v>
      </c>
      <c r="F5169" t="s">
        <v>990</v>
      </c>
      <c r="G5169" t="s">
        <v>991</v>
      </c>
      <c r="H5169" t="s">
        <v>678</v>
      </c>
      <c r="I5169" t="s">
        <v>997</v>
      </c>
      <c r="J5169" t="s">
        <v>998</v>
      </c>
      <c r="K5169" t="s">
        <v>999</v>
      </c>
      <c r="L5169" t="s">
        <v>1000</v>
      </c>
      <c r="M5169" t="s">
        <v>1001</v>
      </c>
      <c r="N5169" t="s">
        <v>1529</v>
      </c>
      <c r="O5169" t="s">
        <v>958</v>
      </c>
    </row>
    <row r="5170" spans="1:15" x14ac:dyDescent="0.35">
      <c r="A5170" s="189" t="str">
        <f t="shared" si="277"/>
        <v>Mar</v>
      </c>
      <c r="B5170" s="190" t="str">
        <f t="shared" si="278"/>
        <v>2024</v>
      </c>
      <c r="C5170" s="190" t="str">
        <f t="shared" si="279"/>
        <v>Mar-2024</v>
      </c>
      <c r="D5170" s="2">
        <v>45382</v>
      </c>
      <c r="E5170" t="s">
        <v>989</v>
      </c>
      <c r="F5170" t="s">
        <v>990</v>
      </c>
      <c r="G5170" t="s">
        <v>991</v>
      </c>
      <c r="H5170" t="s">
        <v>678</v>
      </c>
      <c r="I5170" t="s">
        <v>997</v>
      </c>
      <c r="J5170" t="s">
        <v>998</v>
      </c>
      <c r="K5170" t="s">
        <v>999</v>
      </c>
      <c r="L5170" t="s">
        <v>1000</v>
      </c>
      <c r="M5170" t="s">
        <v>1001</v>
      </c>
      <c r="N5170" t="s">
        <v>919</v>
      </c>
      <c r="O5170">
        <v>820</v>
      </c>
    </row>
    <row r="5171" spans="1:15" x14ac:dyDescent="0.35">
      <c r="A5171" s="189" t="str">
        <f t="shared" si="277"/>
        <v>Mar</v>
      </c>
      <c r="B5171" s="190" t="str">
        <f t="shared" si="278"/>
        <v>2024</v>
      </c>
      <c r="C5171" s="190" t="str">
        <f t="shared" si="279"/>
        <v>Mar-2024</v>
      </c>
      <c r="D5171" s="2">
        <v>45382</v>
      </c>
      <c r="E5171" t="s">
        <v>989</v>
      </c>
      <c r="F5171" t="s">
        <v>990</v>
      </c>
      <c r="G5171" t="s">
        <v>991</v>
      </c>
      <c r="H5171" t="s">
        <v>678</v>
      </c>
      <c r="I5171" t="s">
        <v>997</v>
      </c>
      <c r="J5171" t="s">
        <v>998</v>
      </c>
      <c r="K5171" t="s">
        <v>999</v>
      </c>
      <c r="L5171" t="s">
        <v>1000</v>
      </c>
      <c r="M5171" t="s">
        <v>1001</v>
      </c>
      <c r="N5171" t="s">
        <v>920</v>
      </c>
      <c r="O5171">
        <v>3340</v>
      </c>
    </row>
    <row r="5172" spans="1:15" x14ac:dyDescent="0.35">
      <c r="A5172" s="189" t="str">
        <f t="shared" si="277"/>
        <v>Mar</v>
      </c>
      <c r="B5172" s="190" t="str">
        <f t="shared" si="278"/>
        <v>2024</v>
      </c>
      <c r="C5172" s="190" t="str">
        <f t="shared" si="279"/>
        <v>Mar-2024</v>
      </c>
      <c r="D5172" s="2">
        <v>45382</v>
      </c>
      <c r="E5172" t="s">
        <v>989</v>
      </c>
      <c r="F5172" t="s">
        <v>990</v>
      </c>
      <c r="G5172" t="s">
        <v>991</v>
      </c>
      <c r="H5172" t="s">
        <v>678</v>
      </c>
      <c r="I5172" t="s">
        <v>997</v>
      </c>
      <c r="J5172" t="s">
        <v>998</v>
      </c>
      <c r="K5172" t="s">
        <v>999</v>
      </c>
      <c r="L5172" t="s">
        <v>1000</v>
      </c>
      <c r="M5172" t="s">
        <v>1001</v>
      </c>
      <c r="N5172" t="s">
        <v>922</v>
      </c>
      <c r="O5172">
        <v>610</v>
      </c>
    </row>
    <row r="5173" spans="1:15" x14ac:dyDescent="0.35">
      <c r="A5173" s="189" t="str">
        <f t="shared" si="277"/>
        <v>Mar</v>
      </c>
      <c r="B5173" s="190" t="str">
        <f t="shared" si="278"/>
        <v>2024</v>
      </c>
      <c r="C5173" s="190" t="str">
        <f t="shared" si="279"/>
        <v>Mar-2024</v>
      </c>
      <c r="D5173" s="2">
        <v>45382</v>
      </c>
      <c r="E5173" t="s">
        <v>989</v>
      </c>
      <c r="F5173" t="s">
        <v>990</v>
      </c>
      <c r="G5173" t="s">
        <v>991</v>
      </c>
      <c r="H5173" t="s">
        <v>678</v>
      </c>
      <c r="I5173" t="s">
        <v>997</v>
      </c>
      <c r="J5173" t="s">
        <v>998</v>
      </c>
      <c r="K5173" t="s">
        <v>999</v>
      </c>
      <c r="L5173" t="s">
        <v>1000</v>
      </c>
      <c r="M5173" t="s">
        <v>1001</v>
      </c>
      <c r="N5173" t="s">
        <v>921</v>
      </c>
      <c r="O5173">
        <v>1330</v>
      </c>
    </row>
    <row r="5174" spans="1:15" x14ac:dyDescent="0.35">
      <c r="A5174" s="189" t="str">
        <f t="shared" si="277"/>
        <v>Mar</v>
      </c>
      <c r="B5174" s="190" t="str">
        <f t="shared" si="278"/>
        <v>2024</v>
      </c>
      <c r="C5174" s="190" t="str">
        <f t="shared" si="279"/>
        <v>Mar-2024</v>
      </c>
      <c r="D5174" s="2">
        <v>45382</v>
      </c>
      <c r="E5174" t="s">
        <v>989</v>
      </c>
      <c r="F5174" t="s">
        <v>990</v>
      </c>
      <c r="G5174" t="s">
        <v>991</v>
      </c>
      <c r="H5174" t="s">
        <v>679</v>
      </c>
      <c r="I5174" t="s">
        <v>1002</v>
      </c>
      <c r="J5174" t="s">
        <v>1003</v>
      </c>
      <c r="K5174" t="s">
        <v>1004</v>
      </c>
      <c r="L5174" t="s">
        <v>1005</v>
      </c>
      <c r="M5174" t="s">
        <v>1006</v>
      </c>
      <c r="N5174" t="s">
        <v>1528</v>
      </c>
      <c r="O5174" t="s">
        <v>958</v>
      </c>
    </row>
    <row r="5175" spans="1:15" x14ac:dyDescent="0.35">
      <c r="A5175" s="189" t="str">
        <f t="shared" si="277"/>
        <v>Mar</v>
      </c>
      <c r="B5175" s="190" t="str">
        <f t="shared" si="278"/>
        <v>2024</v>
      </c>
      <c r="C5175" s="190" t="str">
        <f t="shared" si="279"/>
        <v>Mar-2024</v>
      </c>
      <c r="D5175" s="2">
        <v>45382</v>
      </c>
      <c r="E5175" t="s">
        <v>989</v>
      </c>
      <c r="F5175" t="s">
        <v>990</v>
      </c>
      <c r="G5175" t="s">
        <v>991</v>
      </c>
      <c r="H5175" t="s">
        <v>679</v>
      </c>
      <c r="I5175" t="s">
        <v>1002</v>
      </c>
      <c r="J5175" t="s">
        <v>1003</v>
      </c>
      <c r="K5175" t="s">
        <v>1004</v>
      </c>
      <c r="L5175" t="s">
        <v>1005</v>
      </c>
      <c r="M5175" t="s">
        <v>1006</v>
      </c>
      <c r="N5175" t="s">
        <v>1529</v>
      </c>
      <c r="O5175" t="s">
        <v>958</v>
      </c>
    </row>
    <row r="5176" spans="1:15" x14ac:dyDescent="0.35">
      <c r="A5176" s="189" t="str">
        <f t="shared" si="277"/>
        <v>Mar</v>
      </c>
      <c r="B5176" s="190" t="str">
        <f t="shared" si="278"/>
        <v>2024</v>
      </c>
      <c r="C5176" s="190" t="str">
        <f t="shared" si="279"/>
        <v>Mar-2024</v>
      </c>
      <c r="D5176" s="2">
        <v>45382</v>
      </c>
      <c r="E5176" t="s">
        <v>989</v>
      </c>
      <c r="F5176" t="s">
        <v>990</v>
      </c>
      <c r="G5176" t="s">
        <v>991</v>
      </c>
      <c r="H5176" t="s">
        <v>679</v>
      </c>
      <c r="I5176" t="s">
        <v>1002</v>
      </c>
      <c r="J5176" t="s">
        <v>1003</v>
      </c>
      <c r="K5176" t="s">
        <v>1004</v>
      </c>
      <c r="L5176" t="s">
        <v>1005</v>
      </c>
      <c r="M5176" t="s">
        <v>1006</v>
      </c>
      <c r="N5176" t="s">
        <v>919</v>
      </c>
      <c r="O5176">
        <v>145</v>
      </c>
    </row>
    <row r="5177" spans="1:15" x14ac:dyDescent="0.35">
      <c r="A5177" s="189" t="str">
        <f t="shared" si="277"/>
        <v>Mar</v>
      </c>
      <c r="B5177" s="190" t="str">
        <f t="shared" si="278"/>
        <v>2024</v>
      </c>
      <c r="C5177" s="190" t="str">
        <f t="shared" si="279"/>
        <v>Mar-2024</v>
      </c>
      <c r="D5177" s="2">
        <v>45382</v>
      </c>
      <c r="E5177" t="s">
        <v>989</v>
      </c>
      <c r="F5177" t="s">
        <v>990</v>
      </c>
      <c r="G5177" t="s">
        <v>991</v>
      </c>
      <c r="H5177" t="s">
        <v>679</v>
      </c>
      <c r="I5177" t="s">
        <v>1002</v>
      </c>
      <c r="J5177" t="s">
        <v>1003</v>
      </c>
      <c r="K5177" t="s">
        <v>1004</v>
      </c>
      <c r="L5177" t="s">
        <v>1005</v>
      </c>
      <c r="M5177" t="s">
        <v>1006</v>
      </c>
      <c r="N5177" t="s">
        <v>920</v>
      </c>
      <c r="O5177">
        <v>775</v>
      </c>
    </row>
    <row r="5178" spans="1:15" x14ac:dyDescent="0.35">
      <c r="A5178" s="189" t="str">
        <f t="shared" si="277"/>
        <v>Mar</v>
      </c>
      <c r="B5178" s="190" t="str">
        <f t="shared" si="278"/>
        <v>2024</v>
      </c>
      <c r="C5178" s="190" t="str">
        <f t="shared" si="279"/>
        <v>Mar-2024</v>
      </c>
      <c r="D5178" s="2">
        <v>45382</v>
      </c>
      <c r="E5178" t="s">
        <v>989</v>
      </c>
      <c r="F5178" t="s">
        <v>990</v>
      </c>
      <c r="G5178" t="s">
        <v>991</v>
      </c>
      <c r="H5178" t="s">
        <v>679</v>
      </c>
      <c r="I5178" t="s">
        <v>1002</v>
      </c>
      <c r="J5178" t="s">
        <v>1003</v>
      </c>
      <c r="K5178" t="s">
        <v>1004</v>
      </c>
      <c r="L5178" t="s">
        <v>1005</v>
      </c>
      <c r="M5178" t="s">
        <v>1006</v>
      </c>
      <c r="N5178" t="s">
        <v>922</v>
      </c>
      <c r="O5178">
        <v>455</v>
      </c>
    </row>
    <row r="5179" spans="1:15" x14ac:dyDescent="0.35">
      <c r="A5179" s="189" t="str">
        <f t="shared" si="277"/>
        <v>Mar</v>
      </c>
      <c r="B5179" s="190" t="str">
        <f t="shared" si="278"/>
        <v>2024</v>
      </c>
      <c r="C5179" s="190" t="str">
        <f t="shared" si="279"/>
        <v>Mar-2024</v>
      </c>
      <c r="D5179" s="2">
        <v>45382</v>
      </c>
      <c r="E5179" t="s">
        <v>989</v>
      </c>
      <c r="F5179" t="s">
        <v>990</v>
      </c>
      <c r="G5179" t="s">
        <v>991</v>
      </c>
      <c r="H5179" t="s">
        <v>679</v>
      </c>
      <c r="I5179" t="s">
        <v>1002</v>
      </c>
      <c r="J5179" t="s">
        <v>1003</v>
      </c>
      <c r="K5179" t="s">
        <v>1004</v>
      </c>
      <c r="L5179" t="s">
        <v>1005</v>
      </c>
      <c r="M5179" t="s">
        <v>1006</v>
      </c>
      <c r="N5179" t="s">
        <v>921</v>
      </c>
      <c r="O5179">
        <v>585</v>
      </c>
    </row>
    <row r="5180" spans="1:15" x14ac:dyDescent="0.35">
      <c r="A5180" s="189" t="str">
        <f t="shared" si="277"/>
        <v>Mar</v>
      </c>
      <c r="B5180" s="190" t="str">
        <f t="shared" si="278"/>
        <v>2024</v>
      </c>
      <c r="C5180" s="190" t="str">
        <f t="shared" si="279"/>
        <v>Mar-2024</v>
      </c>
      <c r="D5180" s="2">
        <v>45382</v>
      </c>
      <c r="E5180" t="s">
        <v>989</v>
      </c>
      <c r="F5180" t="s">
        <v>990</v>
      </c>
      <c r="G5180" t="s">
        <v>991</v>
      </c>
      <c r="H5180" t="s">
        <v>679</v>
      </c>
      <c r="I5180" t="s">
        <v>1002</v>
      </c>
      <c r="J5180" t="s">
        <v>1003</v>
      </c>
      <c r="K5180" t="s">
        <v>1007</v>
      </c>
      <c r="L5180" t="s">
        <v>1008</v>
      </c>
      <c r="M5180" t="s">
        <v>1009</v>
      </c>
      <c r="N5180" t="s">
        <v>1528</v>
      </c>
      <c r="O5180" t="s">
        <v>958</v>
      </c>
    </row>
    <row r="5181" spans="1:15" x14ac:dyDescent="0.35">
      <c r="A5181" s="189" t="str">
        <f t="shared" si="277"/>
        <v>Mar</v>
      </c>
      <c r="B5181" s="190" t="str">
        <f t="shared" si="278"/>
        <v>2024</v>
      </c>
      <c r="C5181" s="190" t="str">
        <f t="shared" si="279"/>
        <v>Mar-2024</v>
      </c>
      <c r="D5181" s="2">
        <v>45382</v>
      </c>
      <c r="E5181" t="s">
        <v>989</v>
      </c>
      <c r="F5181" t="s">
        <v>990</v>
      </c>
      <c r="G5181" t="s">
        <v>991</v>
      </c>
      <c r="H5181" t="s">
        <v>679</v>
      </c>
      <c r="I5181" t="s">
        <v>1002</v>
      </c>
      <c r="J5181" t="s">
        <v>1003</v>
      </c>
      <c r="K5181" t="s">
        <v>1007</v>
      </c>
      <c r="L5181" t="s">
        <v>1008</v>
      </c>
      <c r="M5181" t="s">
        <v>1009</v>
      </c>
      <c r="N5181" t="s">
        <v>1529</v>
      </c>
      <c r="O5181" t="s">
        <v>958</v>
      </c>
    </row>
    <row r="5182" spans="1:15" x14ac:dyDescent="0.35">
      <c r="A5182" s="189" t="str">
        <f t="shared" si="277"/>
        <v>Mar</v>
      </c>
      <c r="B5182" s="190" t="str">
        <f t="shared" si="278"/>
        <v>2024</v>
      </c>
      <c r="C5182" s="190" t="str">
        <f t="shared" si="279"/>
        <v>Mar-2024</v>
      </c>
      <c r="D5182" s="2">
        <v>45382</v>
      </c>
      <c r="E5182" t="s">
        <v>989</v>
      </c>
      <c r="F5182" t="s">
        <v>990</v>
      </c>
      <c r="G5182" t="s">
        <v>991</v>
      </c>
      <c r="H5182" t="s">
        <v>679</v>
      </c>
      <c r="I5182" t="s">
        <v>1002</v>
      </c>
      <c r="J5182" t="s">
        <v>1003</v>
      </c>
      <c r="K5182" t="s">
        <v>1007</v>
      </c>
      <c r="L5182" t="s">
        <v>1008</v>
      </c>
      <c r="M5182" t="s">
        <v>1009</v>
      </c>
      <c r="N5182" t="s">
        <v>919</v>
      </c>
      <c r="O5182">
        <v>955</v>
      </c>
    </row>
    <row r="5183" spans="1:15" x14ac:dyDescent="0.35">
      <c r="A5183" s="189" t="str">
        <f t="shared" si="277"/>
        <v>Mar</v>
      </c>
      <c r="B5183" s="190" t="str">
        <f t="shared" si="278"/>
        <v>2024</v>
      </c>
      <c r="C5183" s="190" t="str">
        <f t="shared" si="279"/>
        <v>Mar-2024</v>
      </c>
      <c r="D5183" s="2">
        <v>45382</v>
      </c>
      <c r="E5183" t="s">
        <v>989</v>
      </c>
      <c r="F5183" t="s">
        <v>990</v>
      </c>
      <c r="G5183" t="s">
        <v>991</v>
      </c>
      <c r="H5183" t="s">
        <v>679</v>
      </c>
      <c r="I5183" t="s">
        <v>1002</v>
      </c>
      <c r="J5183" t="s">
        <v>1003</v>
      </c>
      <c r="K5183" t="s">
        <v>1007</v>
      </c>
      <c r="L5183" t="s">
        <v>1008</v>
      </c>
      <c r="M5183" t="s">
        <v>1009</v>
      </c>
      <c r="N5183" t="s">
        <v>920</v>
      </c>
      <c r="O5183">
        <v>3325</v>
      </c>
    </row>
    <row r="5184" spans="1:15" x14ac:dyDescent="0.35">
      <c r="A5184" s="189" t="str">
        <f t="shared" si="277"/>
        <v>Mar</v>
      </c>
      <c r="B5184" s="190" t="str">
        <f t="shared" si="278"/>
        <v>2024</v>
      </c>
      <c r="C5184" s="190" t="str">
        <f t="shared" si="279"/>
        <v>Mar-2024</v>
      </c>
      <c r="D5184" s="2">
        <v>45382</v>
      </c>
      <c r="E5184" t="s">
        <v>989</v>
      </c>
      <c r="F5184" t="s">
        <v>990</v>
      </c>
      <c r="G5184" t="s">
        <v>991</v>
      </c>
      <c r="H5184" t="s">
        <v>679</v>
      </c>
      <c r="I5184" t="s">
        <v>1002</v>
      </c>
      <c r="J5184" t="s">
        <v>1003</v>
      </c>
      <c r="K5184" t="s">
        <v>1007</v>
      </c>
      <c r="L5184" t="s">
        <v>1008</v>
      </c>
      <c r="M5184" t="s">
        <v>1009</v>
      </c>
      <c r="N5184" t="s">
        <v>922</v>
      </c>
      <c r="O5184">
        <v>2325</v>
      </c>
    </row>
    <row r="5185" spans="1:15" x14ac:dyDescent="0.35">
      <c r="A5185" s="189" t="str">
        <f t="shared" si="277"/>
        <v>Mar</v>
      </c>
      <c r="B5185" s="190" t="str">
        <f t="shared" si="278"/>
        <v>2024</v>
      </c>
      <c r="C5185" s="190" t="str">
        <f t="shared" si="279"/>
        <v>Mar-2024</v>
      </c>
      <c r="D5185" s="2">
        <v>45382</v>
      </c>
      <c r="E5185" t="s">
        <v>989</v>
      </c>
      <c r="F5185" t="s">
        <v>990</v>
      </c>
      <c r="G5185" t="s">
        <v>991</v>
      </c>
      <c r="H5185" t="s">
        <v>679</v>
      </c>
      <c r="I5185" t="s">
        <v>1002</v>
      </c>
      <c r="J5185" t="s">
        <v>1003</v>
      </c>
      <c r="K5185" t="s">
        <v>1007</v>
      </c>
      <c r="L5185" t="s">
        <v>1008</v>
      </c>
      <c r="M5185" t="s">
        <v>1009</v>
      </c>
      <c r="N5185" t="s">
        <v>921</v>
      </c>
      <c r="O5185">
        <v>2995</v>
      </c>
    </row>
    <row r="5186" spans="1:15" x14ac:dyDescent="0.35">
      <c r="A5186" s="189" t="str">
        <f t="shared" si="277"/>
        <v>Mar</v>
      </c>
      <c r="B5186" s="190" t="str">
        <f t="shared" si="278"/>
        <v>2024</v>
      </c>
      <c r="C5186" s="190" t="str">
        <f t="shared" si="279"/>
        <v>Mar-2024</v>
      </c>
      <c r="D5186" s="2">
        <v>45382</v>
      </c>
      <c r="E5186" t="s">
        <v>989</v>
      </c>
      <c r="F5186" t="s">
        <v>990</v>
      </c>
      <c r="G5186" t="s">
        <v>991</v>
      </c>
      <c r="H5186" t="s">
        <v>679</v>
      </c>
      <c r="I5186" t="s">
        <v>1002</v>
      </c>
      <c r="J5186" t="s">
        <v>1003</v>
      </c>
      <c r="K5186" t="s">
        <v>1010</v>
      </c>
      <c r="L5186" t="s">
        <v>1011</v>
      </c>
      <c r="M5186" t="s">
        <v>1012</v>
      </c>
      <c r="N5186" t="s">
        <v>1528</v>
      </c>
      <c r="O5186" t="s">
        <v>958</v>
      </c>
    </row>
    <row r="5187" spans="1:15" x14ac:dyDescent="0.35">
      <c r="A5187" s="189" t="str">
        <f t="shared" ref="A5187:A5250" si="280">TEXT(D5187,"mmm")</f>
        <v>Mar</v>
      </c>
      <c r="B5187" s="190" t="str">
        <f t="shared" ref="B5187:B5250" si="281">TEXT(D5187,"yyyy")</f>
        <v>2024</v>
      </c>
      <c r="C5187" s="190" t="str">
        <f t="shared" ref="C5187:C5250" si="282">_xlfn.CONCAT(A5187&amp;"-"&amp;B5187)</f>
        <v>Mar-2024</v>
      </c>
      <c r="D5187" s="2">
        <v>45382</v>
      </c>
      <c r="E5187" t="s">
        <v>989</v>
      </c>
      <c r="F5187" t="s">
        <v>990</v>
      </c>
      <c r="G5187" t="s">
        <v>991</v>
      </c>
      <c r="H5187" t="s">
        <v>679</v>
      </c>
      <c r="I5187" t="s">
        <v>1002</v>
      </c>
      <c r="J5187" t="s">
        <v>1003</v>
      </c>
      <c r="K5187" t="s">
        <v>1010</v>
      </c>
      <c r="L5187" t="s">
        <v>1011</v>
      </c>
      <c r="M5187" t="s">
        <v>1012</v>
      </c>
      <c r="N5187" t="s">
        <v>1529</v>
      </c>
      <c r="O5187" t="s">
        <v>958</v>
      </c>
    </row>
    <row r="5188" spans="1:15" x14ac:dyDescent="0.35">
      <c r="A5188" s="189" t="str">
        <f t="shared" si="280"/>
        <v>Mar</v>
      </c>
      <c r="B5188" s="190" t="str">
        <f t="shared" si="281"/>
        <v>2024</v>
      </c>
      <c r="C5188" s="190" t="str">
        <f t="shared" si="282"/>
        <v>Mar-2024</v>
      </c>
      <c r="D5188" s="2">
        <v>45382</v>
      </c>
      <c r="E5188" t="s">
        <v>989</v>
      </c>
      <c r="F5188" t="s">
        <v>990</v>
      </c>
      <c r="G5188" t="s">
        <v>991</v>
      </c>
      <c r="H5188" t="s">
        <v>679</v>
      </c>
      <c r="I5188" t="s">
        <v>1002</v>
      </c>
      <c r="J5188" t="s">
        <v>1003</v>
      </c>
      <c r="K5188" t="s">
        <v>1010</v>
      </c>
      <c r="L5188" t="s">
        <v>1011</v>
      </c>
      <c r="M5188" t="s">
        <v>1012</v>
      </c>
      <c r="N5188" t="s">
        <v>919</v>
      </c>
      <c r="O5188">
        <v>725</v>
      </c>
    </row>
    <row r="5189" spans="1:15" x14ac:dyDescent="0.35">
      <c r="A5189" s="189" t="str">
        <f t="shared" si="280"/>
        <v>Mar</v>
      </c>
      <c r="B5189" s="190" t="str">
        <f t="shared" si="281"/>
        <v>2024</v>
      </c>
      <c r="C5189" s="190" t="str">
        <f t="shared" si="282"/>
        <v>Mar-2024</v>
      </c>
      <c r="D5189" s="2">
        <v>45382</v>
      </c>
      <c r="E5189" t="s">
        <v>989</v>
      </c>
      <c r="F5189" t="s">
        <v>990</v>
      </c>
      <c r="G5189" t="s">
        <v>991</v>
      </c>
      <c r="H5189" t="s">
        <v>679</v>
      </c>
      <c r="I5189" t="s">
        <v>1002</v>
      </c>
      <c r="J5189" t="s">
        <v>1003</v>
      </c>
      <c r="K5189" t="s">
        <v>1010</v>
      </c>
      <c r="L5189" t="s">
        <v>1011</v>
      </c>
      <c r="M5189" t="s">
        <v>1012</v>
      </c>
      <c r="N5189" t="s">
        <v>920</v>
      </c>
      <c r="O5189">
        <v>3050</v>
      </c>
    </row>
    <row r="5190" spans="1:15" x14ac:dyDescent="0.35">
      <c r="A5190" s="189" t="str">
        <f t="shared" si="280"/>
        <v>Mar</v>
      </c>
      <c r="B5190" s="190" t="str">
        <f t="shared" si="281"/>
        <v>2024</v>
      </c>
      <c r="C5190" s="190" t="str">
        <f t="shared" si="282"/>
        <v>Mar-2024</v>
      </c>
      <c r="D5190" s="2">
        <v>45382</v>
      </c>
      <c r="E5190" t="s">
        <v>989</v>
      </c>
      <c r="F5190" t="s">
        <v>990</v>
      </c>
      <c r="G5190" t="s">
        <v>991</v>
      </c>
      <c r="H5190" t="s">
        <v>679</v>
      </c>
      <c r="I5190" t="s">
        <v>1002</v>
      </c>
      <c r="J5190" t="s">
        <v>1003</v>
      </c>
      <c r="K5190" t="s">
        <v>1010</v>
      </c>
      <c r="L5190" t="s">
        <v>1011</v>
      </c>
      <c r="M5190" t="s">
        <v>1012</v>
      </c>
      <c r="N5190" t="s">
        <v>922</v>
      </c>
      <c r="O5190">
        <v>1215</v>
      </c>
    </row>
    <row r="5191" spans="1:15" x14ac:dyDescent="0.35">
      <c r="A5191" s="189" t="str">
        <f t="shared" si="280"/>
        <v>Mar</v>
      </c>
      <c r="B5191" s="190" t="str">
        <f t="shared" si="281"/>
        <v>2024</v>
      </c>
      <c r="C5191" s="190" t="str">
        <f t="shared" si="282"/>
        <v>Mar-2024</v>
      </c>
      <c r="D5191" s="2">
        <v>45382</v>
      </c>
      <c r="E5191" t="s">
        <v>989</v>
      </c>
      <c r="F5191" t="s">
        <v>990</v>
      </c>
      <c r="G5191" t="s">
        <v>991</v>
      </c>
      <c r="H5191" t="s">
        <v>679</v>
      </c>
      <c r="I5191" t="s">
        <v>1002</v>
      </c>
      <c r="J5191" t="s">
        <v>1003</v>
      </c>
      <c r="K5191" t="s">
        <v>1010</v>
      </c>
      <c r="L5191" t="s">
        <v>1011</v>
      </c>
      <c r="M5191" t="s">
        <v>1012</v>
      </c>
      <c r="N5191" t="s">
        <v>921</v>
      </c>
      <c r="O5191">
        <v>1535</v>
      </c>
    </row>
    <row r="5192" spans="1:15" x14ac:dyDescent="0.35">
      <c r="A5192" s="189" t="str">
        <f t="shared" si="280"/>
        <v>Mar</v>
      </c>
      <c r="B5192" s="190" t="str">
        <f t="shared" si="281"/>
        <v>2024</v>
      </c>
      <c r="C5192" s="190" t="str">
        <f t="shared" si="282"/>
        <v>Mar-2024</v>
      </c>
      <c r="D5192" s="2">
        <v>45382</v>
      </c>
      <c r="E5192" t="s">
        <v>989</v>
      </c>
      <c r="F5192" t="s">
        <v>990</v>
      </c>
      <c r="G5192" t="s">
        <v>991</v>
      </c>
      <c r="H5192" t="s">
        <v>686</v>
      </c>
      <c r="I5192" t="s">
        <v>1013</v>
      </c>
      <c r="J5192" t="s">
        <v>1014</v>
      </c>
      <c r="K5192" t="s">
        <v>1015</v>
      </c>
      <c r="L5192" t="s">
        <v>1016</v>
      </c>
      <c r="M5192" t="s">
        <v>1017</v>
      </c>
      <c r="N5192" t="s">
        <v>1528</v>
      </c>
      <c r="O5192" t="s">
        <v>958</v>
      </c>
    </row>
    <row r="5193" spans="1:15" x14ac:dyDescent="0.35">
      <c r="A5193" s="189" t="str">
        <f t="shared" si="280"/>
        <v>Mar</v>
      </c>
      <c r="B5193" s="190" t="str">
        <f t="shared" si="281"/>
        <v>2024</v>
      </c>
      <c r="C5193" s="190" t="str">
        <f t="shared" si="282"/>
        <v>Mar-2024</v>
      </c>
      <c r="D5193" s="2">
        <v>45382</v>
      </c>
      <c r="E5193" t="s">
        <v>989</v>
      </c>
      <c r="F5193" t="s">
        <v>990</v>
      </c>
      <c r="G5193" t="s">
        <v>991</v>
      </c>
      <c r="H5193" t="s">
        <v>686</v>
      </c>
      <c r="I5193" t="s">
        <v>1013</v>
      </c>
      <c r="J5193" t="s">
        <v>1014</v>
      </c>
      <c r="K5193" t="s">
        <v>1015</v>
      </c>
      <c r="L5193" t="s">
        <v>1016</v>
      </c>
      <c r="M5193" t="s">
        <v>1017</v>
      </c>
      <c r="N5193" t="s">
        <v>1529</v>
      </c>
      <c r="O5193" t="s">
        <v>958</v>
      </c>
    </row>
    <row r="5194" spans="1:15" x14ac:dyDescent="0.35">
      <c r="A5194" s="189" t="str">
        <f t="shared" si="280"/>
        <v>Mar</v>
      </c>
      <c r="B5194" s="190" t="str">
        <f t="shared" si="281"/>
        <v>2024</v>
      </c>
      <c r="C5194" s="190" t="str">
        <f t="shared" si="282"/>
        <v>Mar-2024</v>
      </c>
      <c r="D5194" s="2">
        <v>45382</v>
      </c>
      <c r="E5194" t="s">
        <v>989</v>
      </c>
      <c r="F5194" t="s">
        <v>990</v>
      </c>
      <c r="G5194" t="s">
        <v>991</v>
      </c>
      <c r="H5194" t="s">
        <v>686</v>
      </c>
      <c r="I5194" t="s">
        <v>1013</v>
      </c>
      <c r="J5194" t="s">
        <v>1014</v>
      </c>
      <c r="K5194" t="s">
        <v>1015</v>
      </c>
      <c r="L5194" t="s">
        <v>1016</v>
      </c>
      <c r="M5194" t="s">
        <v>1017</v>
      </c>
      <c r="N5194" t="s">
        <v>919</v>
      </c>
      <c r="O5194">
        <v>180</v>
      </c>
    </row>
    <row r="5195" spans="1:15" x14ac:dyDescent="0.35">
      <c r="A5195" s="189" t="str">
        <f t="shared" si="280"/>
        <v>Mar</v>
      </c>
      <c r="B5195" s="190" t="str">
        <f t="shared" si="281"/>
        <v>2024</v>
      </c>
      <c r="C5195" s="190" t="str">
        <f t="shared" si="282"/>
        <v>Mar-2024</v>
      </c>
      <c r="D5195" s="2">
        <v>45382</v>
      </c>
      <c r="E5195" t="s">
        <v>989</v>
      </c>
      <c r="F5195" t="s">
        <v>990</v>
      </c>
      <c r="G5195" t="s">
        <v>991</v>
      </c>
      <c r="H5195" t="s">
        <v>686</v>
      </c>
      <c r="I5195" t="s">
        <v>1013</v>
      </c>
      <c r="J5195" t="s">
        <v>1014</v>
      </c>
      <c r="K5195" t="s">
        <v>1015</v>
      </c>
      <c r="L5195" t="s">
        <v>1016</v>
      </c>
      <c r="M5195" t="s">
        <v>1017</v>
      </c>
      <c r="N5195" t="s">
        <v>920</v>
      </c>
      <c r="O5195">
        <v>790</v>
      </c>
    </row>
    <row r="5196" spans="1:15" x14ac:dyDescent="0.35">
      <c r="A5196" s="189" t="str">
        <f t="shared" si="280"/>
        <v>Mar</v>
      </c>
      <c r="B5196" s="190" t="str">
        <f t="shared" si="281"/>
        <v>2024</v>
      </c>
      <c r="C5196" s="190" t="str">
        <f t="shared" si="282"/>
        <v>Mar-2024</v>
      </c>
      <c r="D5196" s="2">
        <v>45382</v>
      </c>
      <c r="E5196" t="s">
        <v>989</v>
      </c>
      <c r="F5196" t="s">
        <v>990</v>
      </c>
      <c r="G5196" t="s">
        <v>991</v>
      </c>
      <c r="H5196" t="s">
        <v>686</v>
      </c>
      <c r="I5196" t="s">
        <v>1013</v>
      </c>
      <c r="J5196" t="s">
        <v>1014</v>
      </c>
      <c r="K5196" t="s">
        <v>1015</v>
      </c>
      <c r="L5196" t="s">
        <v>1016</v>
      </c>
      <c r="M5196" t="s">
        <v>1017</v>
      </c>
      <c r="N5196" t="s">
        <v>922</v>
      </c>
      <c r="O5196">
        <v>240</v>
      </c>
    </row>
    <row r="5197" spans="1:15" x14ac:dyDescent="0.35">
      <c r="A5197" s="189" t="str">
        <f t="shared" si="280"/>
        <v>Mar</v>
      </c>
      <c r="B5197" s="190" t="str">
        <f t="shared" si="281"/>
        <v>2024</v>
      </c>
      <c r="C5197" s="190" t="str">
        <f t="shared" si="282"/>
        <v>Mar-2024</v>
      </c>
      <c r="D5197" s="2">
        <v>45382</v>
      </c>
      <c r="E5197" t="s">
        <v>989</v>
      </c>
      <c r="F5197" t="s">
        <v>990</v>
      </c>
      <c r="G5197" t="s">
        <v>991</v>
      </c>
      <c r="H5197" t="s">
        <v>686</v>
      </c>
      <c r="I5197" t="s">
        <v>1013</v>
      </c>
      <c r="J5197" t="s">
        <v>1014</v>
      </c>
      <c r="K5197" t="s">
        <v>1015</v>
      </c>
      <c r="L5197" t="s">
        <v>1016</v>
      </c>
      <c r="M5197" t="s">
        <v>1017</v>
      </c>
      <c r="N5197" t="s">
        <v>921</v>
      </c>
      <c r="O5197">
        <v>345</v>
      </c>
    </row>
    <row r="5198" spans="1:15" x14ac:dyDescent="0.35">
      <c r="A5198" s="189" t="str">
        <f t="shared" si="280"/>
        <v>Mar</v>
      </c>
      <c r="B5198" s="190" t="str">
        <f t="shared" si="281"/>
        <v>2024</v>
      </c>
      <c r="C5198" s="190" t="str">
        <f t="shared" si="282"/>
        <v>Mar-2024</v>
      </c>
      <c r="D5198" s="2">
        <v>45382</v>
      </c>
      <c r="E5198" t="s">
        <v>989</v>
      </c>
      <c r="F5198" t="s">
        <v>990</v>
      </c>
      <c r="G5198" t="s">
        <v>991</v>
      </c>
      <c r="H5198" t="s">
        <v>686</v>
      </c>
      <c r="I5198" t="s">
        <v>1013</v>
      </c>
      <c r="J5198" t="s">
        <v>1014</v>
      </c>
      <c r="K5198" t="s">
        <v>1018</v>
      </c>
      <c r="L5198" t="s">
        <v>1019</v>
      </c>
      <c r="M5198" t="s">
        <v>1020</v>
      </c>
      <c r="N5198" t="s">
        <v>1528</v>
      </c>
      <c r="O5198" t="s">
        <v>958</v>
      </c>
    </row>
    <row r="5199" spans="1:15" x14ac:dyDescent="0.35">
      <c r="A5199" s="189" t="str">
        <f t="shared" si="280"/>
        <v>Mar</v>
      </c>
      <c r="B5199" s="190" t="str">
        <f t="shared" si="281"/>
        <v>2024</v>
      </c>
      <c r="C5199" s="190" t="str">
        <f t="shared" si="282"/>
        <v>Mar-2024</v>
      </c>
      <c r="D5199" s="2">
        <v>45382</v>
      </c>
      <c r="E5199" t="s">
        <v>989</v>
      </c>
      <c r="F5199" t="s">
        <v>990</v>
      </c>
      <c r="G5199" t="s">
        <v>991</v>
      </c>
      <c r="H5199" t="s">
        <v>686</v>
      </c>
      <c r="I5199" t="s">
        <v>1013</v>
      </c>
      <c r="J5199" t="s">
        <v>1014</v>
      </c>
      <c r="K5199" t="s">
        <v>1018</v>
      </c>
      <c r="L5199" t="s">
        <v>1019</v>
      </c>
      <c r="M5199" t="s">
        <v>1020</v>
      </c>
      <c r="N5199" t="s">
        <v>1529</v>
      </c>
      <c r="O5199" t="s">
        <v>958</v>
      </c>
    </row>
    <row r="5200" spans="1:15" x14ac:dyDescent="0.35">
      <c r="A5200" s="189" t="str">
        <f t="shared" si="280"/>
        <v>Mar</v>
      </c>
      <c r="B5200" s="190" t="str">
        <f t="shared" si="281"/>
        <v>2024</v>
      </c>
      <c r="C5200" s="190" t="str">
        <f t="shared" si="282"/>
        <v>Mar-2024</v>
      </c>
      <c r="D5200" s="2">
        <v>45382</v>
      </c>
      <c r="E5200" t="s">
        <v>989</v>
      </c>
      <c r="F5200" t="s">
        <v>990</v>
      </c>
      <c r="G5200" t="s">
        <v>991</v>
      </c>
      <c r="H5200" t="s">
        <v>686</v>
      </c>
      <c r="I5200" t="s">
        <v>1013</v>
      </c>
      <c r="J5200" t="s">
        <v>1014</v>
      </c>
      <c r="K5200" t="s">
        <v>1018</v>
      </c>
      <c r="L5200" t="s">
        <v>1019</v>
      </c>
      <c r="M5200" t="s">
        <v>1020</v>
      </c>
      <c r="N5200" t="s">
        <v>919</v>
      </c>
      <c r="O5200">
        <v>1680</v>
      </c>
    </row>
    <row r="5201" spans="1:15" x14ac:dyDescent="0.35">
      <c r="A5201" s="189" t="str">
        <f t="shared" si="280"/>
        <v>Mar</v>
      </c>
      <c r="B5201" s="190" t="str">
        <f t="shared" si="281"/>
        <v>2024</v>
      </c>
      <c r="C5201" s="190" t="str">
        <f t="shared" si="282"/>
        <v>Mar-2024</v>
      </c>
      <c r="D5201" s="2">
        <v>45382</v>
      </c>
      <c r="E5201" t="s">
        <v>989</v>
      </c>
      <c r="F5201" t="s">
        <v>990</v>
      </c>
      <c r="G5201" t="s">
        <v>991</v>
      </c>
      <c r="H5201" t="s">
        <v>686</v>
      </c>
      <c r="I5201" t="s">
        <v>1013</v>
      </c>
      <c r="J5201" t="s">
        <v>1014</v>
      </c>
      <c r="K5201" t="s">
        <v>1018</v>
      </c>
      <c r="L5201" t="s">
        <v>1019</v>
      </c>
      <c r="M5201" t="s">
        <v>1020</v>
      </c>
      <c r="N5201" t="s">
        <v>920</v>
      </c>
      <c r="O5201">
        <v>7215</v>
      </c>
    </row>
    <row r="5202" spans="1:15" x14ac:dyDescent="0.35">
      <c r="A5202" s="189" t="str">
        <f t="shared" si="280"/>
        <v>Mar</v>
      </c>
      <c r="B5202" s="190" t="str">
        <f t="shared" si="281"/>
        <v>2024</v>
      </c>
      <c r="C5202" s="190" t="str">
        <f t="shared" si="282"/>
        <v>Mar-2024</v>
      </c>
      <c r="D5202" s="2">
        <v>45382</v>
      </c>
      <c r="E5202" t="s">
        <v>989</v>
      </c>
      <c r="F5202" t="s">
        <v>990</v>
      </c>
      <c r="G5202" t="s">
        <v>991</v>
      </c>
      <c r="H5202" t="s">
        <v>686</v>
      </c>
      <c r="I5202" t="s">
        <v>1013</v>
      </c>
      <c r="J5202" t="s">
        <v>1014</v>
      </c>
      <c r="K5202" t="s">
        <v>1018</v>
      </c>
      <c r="L5202" t="s">
        <v>1019</v>
      </c>
      <c r="M5202" t="s">
        <v>1020</v>
      </c>
      <c r="N5202" t="s">
        <v>922</v>
      </c>
      <c r="O5202">
        <v>2245</v>
      </c>
    </row>
    <row r="5203" spans="1:15" x14ac:dyDescent="0.35">
      <c r="A5203" s="189" t="str">
        <f t="shared" si="280"/>
        <v>Mar</v>
      </c>
      <c r="B5203" s="190" t="str">
        <f t="shared" si="281"/>
        <v>2024</v>
      </c>
      <c r="C5203" s="190" t="str">
        <f t="shared" si="282"/>
        <v>Mar-2024</v>
      </c>
      <c r="D5203" s="2">
        <v>45382</v>
      </c>
      <c r="E5203" t="s">
        <v>989</v>
      </c>
      <c r="F5203" t="s">
        <v>990</v>
      </c>
      <c r="G5203" t="s">
        <v>991</v>
      </c>
      <c r="H5203" t="s">
        <v>686</v>
      </c>
      <c r="I5203" t="s">
        <v>1013</v>
      </c>
      <c r="J5203" t="s">
        <v>1014</v>
      </c>
      <c r="K5203" t="s">
        <v>1018</v>
      </c>
      <c r="L5203" t="s">
        <v>1019</v>
      </c>
      <c r="M5203" t="s">
        <v>1020</v>
      </c>
      <c r="N5203" t="s">
        <v>921</v>
      </c>
      <c r="O5203">
        <v>4590</v>
      </c>
    </row>
    <row r="5204" spans="1:15" x14ac:dyDescent="0.35">
      <c r="A5204" s="189" t="str">
        <f t="shared" si="280"/>
        <v>Mar</v>
      </c>
      <c r="B5204" s="190" t="str">
        <f t="shared" si="281"/>
        <v>2024</v>
      </c>
      <c r="C5204" s="190" t="str">
        <f t="shared" si="282"/>
        <v>Mar-2024</v>
      </c>
      <c r="D5204" s="2">
        <v>45382</v>
      </c>
      <c r="E5204" t="s">
        <v>989</v>
      </c>
      <c r="F5204" t="s">
        <v>990</v>
      </c>
      <c r="G5204" t="s">
        <v>991</v>
      </c>
      <c r="H5204" t="s">
        <v>690</v>
      </c>
      <c r="I5204" t="s">
        <v>1021</v>
      </c>
      <c r="J5204" t="s">
        <v>1022</v>
      </c>
      <c r="K5204" t="s">
        <v>1023</v>
      </c>
      <c r="L5204" t="s">
        <v>1024</v>
      </c>
      <c r="M5204" t="s">
        <v>1025</v>
      </c>
      <c r="N5204" t="s">
        <v>1528</v>
      </c>
      <c r="O5204" t="s">
        <v>958</v>
      </c>
    </row>
    <row r="5205" spans="1:15" x14ac:dyDescent="0.35">
      <c r="A5205" s="189" t="str">
        <f t="shared" si="280"/>
        <v>Mar</v>
      </c>
      <c r="B5205" s="190" t="str">
        <f t="shared" si="281"/>
        <v>2024</v>
      </c>
      <c r="C5205" s="190" t="str">
        <f t="shared" si="282"/>
        <v>Mar-2024</v>
      </c>
      <c r="D5205" s="2">
        <v>45382</v>
      </c>
      <c r="E5205" t="s">
        <v>989</v>
      </c>
      <c r="F5205" t="s">
        <v>990</v>
      </c>
      <c r="G5205" t="s">
        <v>991</v>
      </c>
      <c r="H5205" t="s">
        <v>690</v>
      </c>
      <c r="I5205" t="s">
        <v>1021</v>
      </c>
      <c r="J5205" t="s">
        <v>1022</v>
      </c>
      <c r="K5205" t="s">
        <v>1023</v>
      </c>
      <c r="L5205" t="s">
        <v>1024</v>
      </c>
      <c r="M5205" t="s">
        <v>1025</v>
      </c>
      <c r="N5205" t="s">
        <v>1529</v>
      </c>
      <c r="O5205" t="s">
        <v>958</v>
      </c>
    </row>
    <row r="5206" spans="1:15" x14ac:dyDescent="0.35">
      <c r="A5206" s="189" t="str">
        <f t="shared" si="280"/>
        <v>Mar</v>
      </c>
      <c r="B5206" s="190" t="str">
        <f t="shared" si="281"/>
        <v>2024</v>
      </c>
      <c r="C5206" s="190" t="str">
        <f t="shared" si="282"/>
        <v>Mar-2024</v>
      </c>
      <c r="D5206" s="2">
        <v>45382</v>
      </c>
      <c r="E5206" t="s">
        <v>989</v>
      </c>
      <c r="F5206" t="s">
        <v>990</v>
      </c>
      <c r="G5206" t="s">
        <v>991</v>
      </c>
      <c r="H5206" t="s">
        <v>690</v>
      </c>
      <c r="I5206" t="s">
        <v>1021</v>
      </c>
      <c r="J5206" t="s">
        <v>1022</v>
      </c>
      <c r="K5206" t="s">
        <v>1023</v>
      </c>
      <c r="L5206" t="s">
        <v>1024</v>
      </c>
      <c r="M5206" t="s">
        <v>1025</v>
      </c>
      <c r="N5206" t="s">
        <v>919</v>
      </c>
      <c r="O5206">
        <v>900</v>
      </c>
    </row>
    <row r="5207" spans="1:15" x14ac:dyDescent="0.35">
      <c r="A5207" s="189" t="str">
        <f t="shared" si="280"/>
        <v>Mar</v>
      </c>
      <c r="B5207" s="190" t="str">
        <f t="shared" si="281"/>
        <v>2024</v>
      </c>
      <c r="C5207" s="190" t="str">
        <f t="shared" si="282"/>
        <v>Mar-2024</v>
      </c>
      <c r="D5207" s="2">
        <v>45382</v>
      </c>
      <c r="E5207" t="s">
        <v>989</v>
      </c>
      <c r="F5207" t="s">
        <v>990</v>
      </c>
      <c r="G5207" t="s">
        <v>991</v>
      </c>
      <c r="H5207" t="s">
        <v>690</v>
      </c>
      <c r="I5207" t="s">
        <v>1021</v>
      </c>
      <c r="J5207" t="s">
        <v>1022</v>
      </c>
      <c r="K5207" t="s">
        <v>1023</v>
      </c>
      <c r="L5207" t="s">
        <v>1024</v>
      </c>
      <c r="M5207" t="s">
        <v>1025</v>
      </c>
      <c r="N5207" t="s">
        <v>920</v>
      </c>
      <c r="O5207">
        <v>3225</v>
      </c>
    </row>
    <row r="5208" spans="1:15" x14ac:dyDescent="0.35">
      <c r="A5208" s="189" t="str">
        <f t="shared" si="280"/>
        <v>Mar</v>
      </c>
      <c r="B5208" s="190" t="str">
        <f t="shared" si="281"/>
        <v>2024</v>
      </c>
      <c r="C5208" s="190" t="str">
        <f t="shared" si="282"/>
        <v>Mar-2024</v>
      </c>
      <c r="D5208" s="2">
        <v>45382</v>
      </c>
      <c r="E5208" t="s">
        <v>989</v>
      </c>
      <c r="F5208" t="s">
        <v>990</v>
      </c>
      <c r="G5208" t="s">
        <v>991</v>
      </c>
      <c r="H5208" t="s">
        <v>690</v>
      </c>
      <c r="I5208" t="s">
        <v>1021</v>
      </c>
      <c r="J5208" t="s">
        <v>1022</v>
      </c>
      <c r="K5208" t="s">
        <v>1023</v>
      </c>
      <c r="L5208" t="s">
        <v>1024</v>
      </c>
      <c r="M5208" t="s">
        <v>1025</v>
      </c>
      <c r="N5208" t="s">
        <v>922</v>
      </c>
      <c r="O5208">
        <v>390</v>
      </c>
    </row>
    <row r="5209" spans="1:15" x14ac:dyDescent="0.35">
      <c r="A5209" s="189" t="str">
        <f t="shared" si="280"/>
        <v>Mar</v>
      </c>
      <c r="B5209" s="190" t="str">
        <f t="shared" si="281"/>
        <v>2024</v>
      </c>
      <c r="C5209" s="190" t="str">
        <f t="shared" si="282"/>
        <v>Mar-2024</v>
      </c>
      <c r="D5209" s="2">
        <v>45382</v>
      </c>
      <c r="E5209" t="s">
        <v>989</v>
      </c>
      <c r="F5209" t="s">
        <v>990</v>
      </c>
      <c r="G5209" t="s">
        <v>991</v>
      </c>
      <c r="H5209" t="s">
        <v>690</v>
      </c>
      <c r="I5209" t="s">
        <v>1021</v>
      </c>
      <c r="J5209" t="s">
        <v>1022</v>
      </c>
      <c r="K5209" t="s">
        <v>1023</v>
      </c>
      <c r="L5209" t="s">
        <v>1024</v>
      </c>
      <c r="M5209" t="s">
        <v>1025</v>
      </c>
      <c r="N5209" t="s">
        <v>921</v>
      </c>
      <c r="O5209">
        <v>1605</v>
      </c>
    </row>
    <row r="5210" spans="1:15" x14ac:dyDescent="0.35">
      <c r="A5210" s="189" t="str">
        <f t="shared" si="280"/>
        <v>Mar</v>
      </c>
      <c r="B5210" s="190" t="str">
        <f t="shared" si="281"/>
        <v>2024</v>
      </c>
      <c r="C5210" s="190" t="str">
        <f t="shared" si="282"/>
        <v>Mar-2024</v>
      </c>
      <c r="D5210" s="2">
        <v>45382</v>
      </c>
      <c r="E5210" t="s">
        <v>989</v>
      </c>
      <c r="F5210" t="s">
        <v>990</v>
      </c>
      <c r="G5210" t="s">
        <v>991</v>
      </c>
      <c r="H5210" t="s">
        <v>690</v>
      </c>
      <c r="I5210" t="s">
        <v>1021</v>
      </c>
      <c r="J5210" t="s">
        <v>1022</v>
      </c>
      <c r="K5210" t="s">
        <v>1026</v>
      </c>
      <c r="L5210" t="s">
        <v>1027</v>
      </c>
      <c r="M5210" t="s">
        <v>1028</v>
      </c>
      <c r="N5210" t="s">
        <v>1528</v>
      </c>
      <c r="O5210" t="s">
        <v>958</v>
      </c>
    </row>
    <row r="5211" spans="1:15" x14ac:dyDescent="0.35">
      <c r="A5211" s="189" t="str">
        <f t="shared" si="280"/>
        <v>Mar</v>
      </c>
      <c r="B5211" s="190" t="str">
        <f t="shared" si="281"/>
        <v>2024</v>
      </c>
      <c r="C5211" s="190" t="str">
        <f t="shared" si="282"/>
        <v>Mar-2024</v>
      </c>
      <c r="D5211" s="2">
        <v>45382</v>
      </c>
      <c r="E5211" t="s">
        <v>989</v>
      </c>
      <c r="F5211" t="s">
        <v>990</v>
      </c>
      <c r="G5211" t="s">
        <v>991</v>
      </c>
      <c r="H5211" t="s">
        <v>690</v>
      </c>
      <c r="I5211" t="s">
        <v>1021</v>
      </c>
      <c r="J5211" t="s">
        <v>1022</v>
      </c>
      <c r="K5211" t="s">
        <v>1026</v>
      </c>
      <c r="L5211" t="s">
        <v>1027</v>
      </c>
      <c r="M5211" t="s">
        <v>1028</v>
      </c>
      <c r="N5211" t="s">
        <v>1529</v>
      </c>
      <c r="O5211" t="s">
        <v>958</v>
      </c>
    </row>
    <row r="5212" spans="1:15" x14ac:dyDescent="0.35">
      <c r="A5212" s="189" t="str">
        <f t="shared" si="280"/>
        <v>Mar</v>
      </c>
      <c r="B5212" s="190" t="str">
        <f t="shared" si="281"/>
        <v>2024</v>
      </c>
      <c r="C5212" s="190" t="str">
        <f t="shared" si="282"/>
        <v>Mar-2024</v>
      </c>
      <c r="D5212" s="2">
        <v>45382</v>
      </c>
      <c r="E5212" t="s">
        <v>989</v>
      </c>
      <c r="F5212" t="s">
        <v>990</v>
      </c>
      <c r="G5212" t="s">
        <v>991</v>
      </c>
      <c r="H5212" t="s">
        <v>690</v>
      </c>
      <c r="I5212" t="s">
        <v>1021</v>
      </c>
      <c r="J5212" t="s">
        <v>1022</v>
      </c>
      <c r="K5212" t="s">
        <v>1026</v>
      </c>
      <c r="L5212" t="s">
        <v>1027</v>
      </c>
      <c r="M5212" t="s">
        <v>1028</v>
      </c>
      <c r="N5212" t="s">
        <v>919</v>
      </c>
      <c r="O5212">
        <v>510</v>
      </c>
    </row>
    <row r="5213" spans="1:15" x14ac:dyDescent="0.35">
      <c r="A5213" s="189" t="str">
        <f t="shared" si="280"/>
        <v>Mar</v>
      </c>
      <c r="B5213" s="190" t="str">
        <f t="shared" si="281"/>
        <v>2024</v>
      </c>
      <c r="C5213" s="190" t="str">
        <f t="shared" si="282"/>
        <v>Mar-2024</v>
      </c>
      <c r="D5213" s="2">
        <v>45382</v>
      </c>
      <c r="E5213" t="s">
        <v>989</v>
      </c>
      <c r="F5213" t="s">
        <v>990</v>
      </c>
      <c r="G5213" t="s">
        <v>991</v>
      </c>
      <c r="H5213" t="s">
        <v>690</v>
      </c>
      <c r="I5213" t="s">
        <v>1021</v>
      </c>
      <c r="J5213" t="s">
        <v>1022</v>
      </c>
      <c r="K5213" t="s">
        <v>1026</v>
      </c>
      <c r="L5213" t="s">
        <v>1027</v>
      </c>
      <c r="M5213" t="s">
        <v>1028</v>
      </c>
      <c r="N5213" t="s">
        <v>920</v>
      </c>
      <c r="O5213">
        <v>2510</v>
      </c>
    </row>
    <row r="5214" spans="1:15" x14ac:dyDescent="0.35">
      <c r="A5214" s="189" t="str">
        <f t="shared" si="280"/>
        <v>Mar</v>
      </c>
      <c r="B5214" s="190" t="str">
        <f t="shared" si="281"/>
        <v>2024</v>
      </c>
      <c r="C5214" s="190" t="str">
        <f t="shared" si="282"/>
        <v>Mar-2024</v>
      </c>
      <c r="D5214" s="2">
        <v>45382</v>
      </c>
      <c r="E5214" t="s">
        <v>989</v>
      </c>
      <c r="F5214" t="s">
        <v>990</v>
      </c>
      <c r="G5214" t="s">
        <v>991</v>
      </c>
      <c r="H5214" t="s">
        <v>690</v>
      </c>
      <c r="I5214" t="s">
        <v>1021</v>
      </c>
      <c r="J5214" t="s">
        <v>1022</v>
      </c>
      <c r="K5214" t="s">
        <v>1026</v>
      </c>
      <c r="L5214" t="s">
        <v>1027</v>
      </c>
      <c r="M5214" t="s">
        <v>1028</v>
      </c>
      <c r="N5214" t="s">
        <v>922</v>
      </c>
      <c r="O5214">
        <v>255</v>
      </c>
    </row>
    <row r="5215" spans="1:15" x14ac:dyDescent="0.35">
      <c r="A5215" s="189" t="str">
        <f t="shared" si="280"/>
        <v>Mar</v>
      </c>
      <c r="B5215" s="190" t="str">
        <f t="shared" si="281"/>
        <v>2024</v>
      </c>
      <c r="C5215" s="190" t="str">
        <f t="shared" si="282"/>
        <v>Mar-2024</v>
      </c>
      <c r="D5215" s="2">
        <v>45382</v>
      </c>
      <c r="E5215" t="s">
        <v>989</v>
      </c>
      <c r="F5215" t="s">
        <v>990</v>
      </c>
      <c r="G5215" t="s">
        <v>991</v>
      </c>
      <c r="H5215" t="s">
        <v>690</v>
      </c>
      <c r="I5215" t="s">
        <v>1021</v>
      </c>
      <c r="J5215" t="s">
        <v>1022</v>
      </c>
      <c r="K5215" t="s">
        <v>1026</v>
      </c>
      <c r="L5215" t="s">
        <v>1027</v>
      </c>
      <c r="M5215" t="s">
        <v>1028</v>
      </c>
      <c r="N5215" t="s">
        <v>921</v>
      </c>
      <c r="O5215">
        <v>1215</v>
      </c>
    </row>
    <row r="5216" spans="1:15" x14ac:dyDescent="0.35">
      <c r="A5216" s="189" t="str">
        <f t="shared" si="280"/>
        <v>Mar</v>
      </c>
      <c r="B5216" s="190" t="str">
        <f t="shared" si="281"/>
        <v>2024</v>
      </c>
      <c r="C5216" s="190" t="str">
        <f t="shared" si="282"/>
        <v>Mar-2024</v>
      </c>
      <c r="D5216" s="2">
        <v>45382</v>
      </c>
      <c r="E5216" t="s">
        <v>989</v>
      </c>
      <c r="F5216" t="s">
        <v>990</v>
      </c>
      <c r="G5216" t="s">
        <v>991</v>
      </c>
      <c r="H5216" t="s">
        <v>690</v>
      </c>
      <c r="I5216" t="s">
        <v>1021</v>
      </c>
      <c r="J5216" t="s">
        <v>1022</v>
      </c>
      <c r="K5216" t="s">
        <v>1029</v>
      </c>
      <c r="L5216" t="s">
        <v>1030</v>
      </c>
      <c r="M5216" t="s">
        <v>1031</v>
      </c>
      <c r="N5216" t="s">
        <v>1528</v>
      </c>
      <c r="O5216" t="s">
        <v>958</v>
      </c>
    </row>
    <row r="5217" spans="1:15" x14ac:dyDescent="0.35">
      <c r="A5217" s="189" t="str">
        <f t="shared" si="280"/>
        <v>Mar</v>
      </c>
      <c r="B5217" s="190" t="str">
        <f t="shared" si="281"/>
        <v>2024</v>
      </c>
      <c r="C5217" s="190" t="str">
        <f t="shared" si="282"/>
        <v>Mar-2024</v>
      </c>
      <c r="D5217" s="2">
        <v>45382</v>
      </c>
      <c r="E5217" t="s">
        <v>989</v>
      </c>
      <c r="F5217" t="s">
        <v>990</v>
      </c>
      <c r="G5217" t="s">
        <v>991</v>
      </c>
      <c r="H5217" t="s">
        <v>690</v>
      </c>
      <c r="I5217" t="s">
        <v>1021</v>
      </c>
      <c r="J5217" t="s">
        <v>1022</v>
      </c>
      <c r="K5217" t="s">
        <v>1029</v>
      </c>
      <c r="L5217" t="s">
        <v>1030</v>
      </c>
      <c r="M5217" t="s">
        <v>1031</v>
      </c>
      <c r="N5217" t="s">
        <v>1529</v>
      </c>
      <c r="O5217" t="s">
        <v>958</v>
      </c>
    </row>
    <row r="5218" spans="1:15" x14ac:dyDescent="0.35">
      <c r="A5218" s="189" t="str">
        <f t="shared" si="280"/>
        <v>Mar</v>
      </c>
      <c r="B5218" s="190" t="str">
        <f t="shared" si="281"/>
        <v>2024</v>
      </c>
      <c r="C5218" s="190" t="str">
        <f t="shared" si="282"/>
        <v>Mar-2024</v>
      </c>
      <c r="D5218" s="2">
        <v>45382</v>
      </c>
      <c r="E5218" t="s">
        <v>989</v>
      </c>
      <c r="F5218" t="s">
        <v>990</v>
      </c>
      <c r="G5218" t="s">
        <v>991</v>
      </c>
      <c r="H5218" t="s">
        <v>690</v>
      </c>
      <c r="I5218" t="s">
        <v>1021</v>
      </c>
      <c r="J5218" t="s">
        <v>1022</v>
      </c>
      <c r="K5218" t="s">
        <v>1029</v>
      </c>
      <c r="L5218" t="s">
        <v>1030</v>
      </c>
      <c r="M5218" t="s">
        <v>1031</v>
      </c>
      <c r="N5218" t="s">
        <v>919</v>
      </c>
      <c r="O5218">
        <v>580</v>
      </c>
    </row>
    <row r="5219" spans="1:15" x14ac:dyDescent="0.35">
      <c r="A5219" s="189" t="str">
        <f t="shared" si="280"/>
        <v>Mar</v>
      </c>
      <c r="B5219" s="190" t="str">
        <f t="shared" si="281"/>
        <v>2024</v>
      </c>
      <c r="C5219" s="190" t="str">
        <f t="shared" si="282"/>
        <v>Mar-2024</v>
      </c>
      <c r="D5219" s="2">
        <v>45382</v>
      </c>
      <c r="E5219" t="s">
        <v>989</v>
      </c>
      <c r="F5219" t="s">
        <v>990</v>
      </c>
      <c r="G5219" t="s">
        <v>991</v>
      </c>
      <c r="H5219" t="s">
        <v>690</v>
      </c>
      <c r="I5219" t="s">
        <v>1021</v>
      </c>
      <c r="J5219" t="s">
        <v>1022</v>
      </c>
      <c r="K5219" t="s">
        <v>1029</v>
      </c>
      <c r="L5219" t="s">
        <v>1030</v>
      </c>
      <c r="M5219" t="s">
        <v>1031</v>
      </c>
      <c r="N5219" t="s">
        <v>920</v>
      </c>
      <c r="O5219">
        <v>2520</v>
      </c>
    </row>
    <row r="5220" spans="1:15" x14ac:dyDescent="0.35">
      <c r="A5220" s="189" t="str">
        <f t="shared" si="280"/>
        <v>Mar</v>
      </c>
      <c r="B5220" s="190" t="str">
        <f t="shared" si="281"/>
        <v>2024</v>
      </c>
      <c r="C5220" s="190" t="str">
        <f t="shared" si="282"/>
        <v>Mar-2024</v>
      </c>
      <c r="D5220" s="2">
        <v>45382</v>
      </c>
      <c r="E5220" t="s">
        <v>989</v>
      </c>
      <c r="F5220" t="s">
        <v>990</v>
      </c>
      <c r="G5220" t="s">
        <v>991</v>
      </c>
      <c r="H5220" t="s">
        <v>690</v>
      </c>
      <c r="I5220" t="s">
        <v>1021</v>
      </c>
      <c r="J5220" t="s">
        <v>1022</v>
      </c>
      <c r="K5220" t="s">
        <v>1029</v>
      </c>
      <c r="L5220" t="s">
        <v>1030</v>
      </c>
      <c r="M5220" t="s">
        <v>1031</v>
      </c>
      <c r="N5220" t="s">
        <v>922</v>
      </c>
      <c r="O5220">
        <v>310</v>
      </c>
    </row>
    <row r="5221" spans="1:15" x14ac:dyDescent="0.35">
      <c r="A5221" s="189" t="str">
        <f t="shared" si="280"/>
        <v>Mar</v>
      </c>
      <c r="B5221" s="190" t="str">
        <f t="shared" si="281"/>
        <v>2024</v>
      </c>
      <c r="C5221" s="190" t="str">
        <f t="shared" si="282"/>
        <v>Mar-2024</v>
      </c>
      <c r="D5221" s="2">
        <v>45382</v>
      </c>
      <c r="E5221" t="s">
        <v>989</v>
      </c>
      <c r="F5221" t="s">
        <v>990</v>
      </c>
      <c r="G5221" t="s">
        <v>991</v>
      </c>
      <c r="H5221" t="s">
        <v>690</v>
      </c>
      <c r="I5221" t="s">
        <v>1021</v>
      </c>
      <c r="J5221" t="s">
        <v>1022</v>
      </c>
      <c r="K5221" t="s">
        <v>1029</v>
      </c>
      <c r="L5221" t="s">
        <v>1030</v>
      </c>
      <c r="M5221" t="s">
        <v>1031</v>
      </c>
      <c r="N5221" t="s">
        <v>921</v>
      </c>
      <c r="O5221">
        <v>615</v>
      </c>
    </row>
    <row r="5222" spans="1:15" x14ac:dyDescent="0.35">
      <c r="A5222" s="189" t="str">
        <f t="shared" si="280"/>
        <v>Mar</v>
      </c>
      <c r="B5222" s="190" t="str">
        <f t="shared" si="281"/>
        <v>2024</v>
      </c>
      <c r="C5222" s="190" t="str">
        <f t="shared" si="282"/>
        <v>Mar-2024</v>
      </c>
      <c r="D5222" s="2">
        <v>45382</v>
      </c>
      <c r="E5222" t="s">
        <v>989</v>
      </c>
      <c r="F5222" t="s">
        <v>990</v>
      </c>
      <c r="G5222" t="s">
        <v>991</v>
      </c>
      <c r="H5222" t="s">
        <v>697</v>
      </c>
      <c r="I5222" t="s">
        <v>1032</v>
      </c>
      <c r="J5222" t="s">
        <v>1033</v>
      </c>
      <c r="K5222" t="s">
        <v>1034</v>
      </c>
      <c r="L5222" t="s">
        <v>1035</v>
      </c>
      <c r="M5222" t="s">
        <v>1036</v>
      </c>
      <c r="N5222" t="s">
        <v>1528</v>
      </c>
      <c r="O5222" t="s">
        <v>958</v>
      </c>
    </row>
    <row r="5223" spans="1:15" x14ac:dyDescent="0.35">
      <c r="A5223" s="189" t="str">
        <f t="shared" si="280"/>
        <v>Mar</v>
      </c>
      <c r="B5223" s="190" t="str">
        <f t="shared" si="281"/>
        <v>2024</v>
      </c>
      <c r="C5223" s="190" t="str">
        <f t="shared" si="282"/>
        <v>Mar-2024</v>
      </c>
      <c r="D5223" s="2">
        <v>45382</v>
      </c>
      <c r="E5223" t="s">
        <v>989</v>
      </c>
      <c r="F5223" t="s">
        <v>990</v>
      </c>
      <c r="G5223" t="s">
        <v>991</v>
      </c>
      <c r="H5223" t="s">
        <v>697</v>
      </c>
      <c r="I5223" t="s">
        <v>1032</v>
      </c>
      <c r="J5223" t="s">
        <v>1033</v>
      </c>
      <c r="K5223" t="s">
        <v>1034</v>
      </c>
      <c r="L5223" t="s">
        <v>1035</v>
      </c>
      <c r="M5223" t="s">
        <v>1036</v>
      </c>
      <c r="N5223" t="s">
        <v>1529</v>
      </c>
      <c r="O5223" t="s">
        <v>958</v>
      </c>
    </row>
    <row r="5224" spans="1:15" x14ac:dyDescent="0.35">
      <c r="A5224" s="189" t="str">
        <f t="shared" si="280"/>
        <v>Mar</v>
      </c>
      <c r="B5224" s="190" t="str">
        <f t="shared" si="281"/>
        <v>2024</v>
      </c>
      <c r="C5224" s="190" t="str">
        <f t="shared" si="282"/>
        <v>Mar-2024</v>
      </c>
      <c r="D5224" s="2">
        <v>45382</v>
      </c>
      <c r="E5224" t="s">
        <v>989</v>
      </c>
      <c r="F5224" t="s">
        <v>990</v>
      </c>
      <c r="G5224" t="s">
        <v>991</v>
      </c>
      <c r="H5224" t="s">
        <v>697</v>
      </c>
      <c r="I5224" t="s">
        <v>1032</v>
      </c>
      <c r="J5224" t="s">
        <v>1033</v>
      </c>
      <c r="K5224" t="s">
        <v>1034</v>
      </c>
      <c r="L5224" t="s">
        <v>1035</v>
      </c>
      <c r="M5224" t="s">
        <v>1036</v>
      </c>
      <c r="N5224" t="s">
        <v>919</v>
      </c>
      <c r="O5224">
        <v>985</v>
      </c>
    </row>
    <row r="5225" spans="1:15" x14ac:dyDescent="0.35">
      <c r="A5225" s="189" t="str">
        <f t="shared" si="280"/>
        <v>Mar</v>
      </c>
      <c r="B5225" s="190" t="str">
        <f t="shared" si="281"/>
        <v>2024</v>
      </c>
      <c r="C5225" s="190" t="str">
        <f t="shared" si="282"/>
        <v>Mar-2024</v>
      </c>
      <c r="D5225" s="2">
        <v>45382</v>
      </c>
      <c r="E5225" t="s">
        <v>989</v>
      </c>
      <c r="F5225" t="s">
        <v>990</v>
      </c>
      <c r="G5225" t="s">
        <v>991</v>
      </c>
      <c r="H5225" t="s">
        <v>697</v>
      </c>
      <c r="I5225" t="s">
        <v>1032</v>
      </c>
      <c r="J5225" t="s">
        <v>1033</v>
      </c>
      <c r="K5225" t="s">
        <v>1034</v>
      </c>
      <c r="L5225" t="s">
        <v>1035</v>
      </c>
      <c r="M5225" t="s">
        <v>1036</v>
      </c>
      <c r="N5225" t="s">
        <v>920</v>
      </c>
      <c r="O5225">
        <v>5985</v>
      </c>
    </row>
    <row r="5226" spans="1:15" x14ac:dyDescent="0.35">
      <c r="A5226" s="189" t="str">
        <f t="shared" si="280"/>
        <v>Mar</v>
      </c>
      <c r="B5226" s="190" t="str">
        <f t="shared" si="281"/>
        <v>2024</v>
      </c>
      <c r="C5226" s="190" t="str">
        <f t="shared" si="282"/>
        <v>Mar-2024</v>
      </c>
      <c r="D5226" s="2">
        <v>45382</v>
      </c>
      <c r="E5226" t="s">
        <v>989</v>
      </c>
      <c r="F5226" t="s">
        <v>990</v>
      </c>
      <c r="G5226" t="s">
        <v>991</v>
      </c>
      <c r="H5226" t="s">
        <v>697</v>
      </c>
      <c r="I5226" t="s">
        <v>1032</v>
      </c>
      <c r="J5226" t="s">
        <v>1033</v>
      </c>
      <c r="K5226" t="s">
        <v>1034</v>
      </c>
      <c r="L5226" t="s">
        <v>1035</v>
      </c>
      <c r="M5226" t="s">
        <v>1036</v>
      </c>
      <c r="N5226" t="s">
        <v>922</v>
      </c>
      <c r="O5226">
        <v>585</v>
      </c>
    </row>
    <row r="5227" spans="1:15" x14ac:dyDescent="0.35">
      <c r="A5227" s="189" t="str">
        <f t="shared" si="280"/>
        <v>Mar</v>
      </c>
      <c r="B5227" s="190" t="str">
        <f t="shared" si="281"/>
        <v>2024</v>
      </c>
      <c r="C5227" s="190" t="str">
        <f t="shared" si="282"/>
        <v>Mar-2024</v>
      </c>
      <c r="D5227" s="2">
        <v>45382</v>
      </c>
      <c r="E5227" t="s">
        <v>989</v>
      </c>
      <c r="F5227" t="s">
        <v>990</v>
      </c>
      <c r="G5227" t="s">
        <v>991</v>
      </c>
      <c r="H5227" t="s">
        <v>697</v>
      </c>
      <c r="I5227" t="s">
        <v>1032</v>
      </c>
      <c r="J5227" t="s">
        <v>1033</v>
      </c>
      <c r="K5227" t="s">
        <v>1034</v>
      </c>
      <c r="L5227" t="s">
        <v>1035</v>
      </c>
      <c r="M5227" t="s">
        <v>1036</v>
      </c>
      <c r="N5227" t="s">
        <v>921</v>
      </c>
      <c r="O5227">
        <v>2570</v>
      </c>
    </row>
    <row r="5228" spans="1:15" x14ac:dyDescent="0.35">
      <c r="A5228" s="189" t="str">
        <f t="shared" si="280"/>
        <v>Mar</v>
      </c>
      <c r="B5228" s="190" t="str">
        <f t="shared" si="281"/>
        <v>2024</v>
      </c>
      <c r="C5228" s="190" t="str">
        <f t="shared" si="282"/>
        <v>Mar-2024</v>
      </c>
      <c r="D5228" s="2">
        <v>45382</v>
      </c>
      <c r="E5228" t="s">
        <v>1037</v>
      </c>
      <c r="F5228" t="s">
        <v>1038</v>
      </c>
      <c r="G5228" t="s">
        <v>1039</v>
      </c>
      <c r="H5228" t="s">
        <v>664</v>
      </c>
      <c r="I5228" t="s">
        <v>1040</v>
      </c>
      <c r="J5228" t="s">
        <v>1041</v>
      </c>
      <c r="K5228" t="s">
        <v>1042</v>
      </c>
      <c r="L5228" t="s">
        <v>1043</v>
      </c>
      <c r="M5228" t="s">
        <v>1044</v>
      </c>
      <c r="N5228" t="s">
        <v>1528</v>
      </c>
      <c r="O5228" t="s">
        <v>958</v>
      </c>
    </row>
    <row r="5229" spans="1:15" x14ac:dyDescent="0.35">
      <c r="A5229" s="189" t="str">
        <f t="shared" si="280"/>
        <v>Mar</v>
      </c>
      <c r="B5229" s="190" t="str">
        <f t="shared" si="281"/>
        <v>2024</v>
      </c>
      <c r="C5229" s="190" t="str">
        <f t="shared" si="282"/>
        <v>Mar-2024</v>
      </c>
      <c r="D5229" s="2">
        <v>45382</v>
      </c>
      <c r="E5229" t="s">
        <v>1037</v>
      </c>
      <c r="F5229" t="s">
        <v>1038</v>
      </c>
      <c r="G5229" t="s">
        <v>1039</v>
      </c>
      <c r="H5229" t="s">
        <v>664</v>
      </c>
      <c r="I5229" t="s">
        <v>1040</v>
      </c>
      <c r="J5229" t="s">
        <v>1041</v>
      </c>
      <c r="K5229" t="s">
        <v>1042</v>
      </c>
      <c r="L5229" t="s">
        <v>1043</v>
      </c>
      <c r="M5229" t="s">
        <v>1044</v>
      </c>
      <c r="N5229" t="s">
        <v>1529</v>
      </c>
      <c r="O5229" t="s">
        <v>958</v>
      </c>
    </row>
    <row r="5230" spans="1:15" x14ac:dyDescent="0.35">
      <c r="A5230" s="189" t="str">
        <f t="shared" si="280"/>
        <v>Mar</v>
      </c>
      <c r="B5230" s="190" t="str">
        <f t="shared" si="281"/>
        <v>2024</v>
      </c>
      <c r="C5230" s="190" t="str">
        <f t="shared" si="282"/>
        <v>Mar-2024</v>
      </c>
      <c r="D5230" s="2">
        <v>45382</v>
      </c>
      <c r="E5230" t="s">
        <v>1037</v>
      </c>
      <c r="F5230" t="s">
        <v>1038</v>
      </c>
      <c r="G5230" t="s">
        <v>1039</v>
      </c>
      <c r="H5230" t="s">
        <v>664</v>
      </c>
      <c r="I5230" t="s">
        <v>1040</v>
      </c>
      <c r="J5230" t="s">
        <v>1041</v>
      </c>
      <c r="K5230" t="s">
        <v>1042</v>
      </c>
      <c r="L5230" t="s">
        <v>1043</v>
      </c>
      <c r="M5230" t="s">
        <v>1044</v>
      </c>
      <c r="N5230" t="s">
        <v>919</v>
      </c>
      <c r="O5230">
        <v>1140</v>
      </c>
    </row>
    <row r="5231" spans="1:15" x14ac:dyDescent="0.35">
      <c r="A5231" s="189" t="str">
        <f t="shared" si="280"/>
        <v>Mar</v>
      </c>
      <c r="B5231" s="190" t="str">
        <f t="shared" si="281"/>
        <v>2024</v>
      </c>
      <c r="C5231" s="190" t="str">
        <f t="shared" si="282"/>
        <v>Mar-2024</v>
      </c>
      <c r="D5231" s="2">
        <v>45382</v>
      </c>
      <c r="E5231" t="s">
        <v>1037</v>
      </c>
      <c r="F5231" t="s">
        <v>1038</v>
      </c>
      <c r="G5231" t="s">
        <v>1039</v>
      </c>
      <c r="H5231" t="s">
        <v>664</v>
      </c>
      <c r="I5231" t="s">
        <v>1040</v>
      </c>
      <c r="J5231" t="s">
        <v>1041</v>
      </c>
      <c r="K5231" t="s">
        <v>1042</v>
      </c>
      <c r="L5231" t="s">
        <v>1043</v>
      </c>
      <c r="M5231" t="s">
        <v>1044</v>
      </c>
      <c r="N5231" t="s">
        <v>920</v>
      </c>
      <c r="O5231">
        <v>3490</v>
      </c>
    </row>
    <row r="5232" spans="1:15" x14ac:dyDescent="0.35">
      <c r="A5232" s="189" t="str">
        <f t="shared" si="280"/>
        <v>Mar</v>
      </c>
      <c r="B5232" s="190" t="str">
        <f t="shared" si="281"/>
        <v>2024</v>
      </c>
      <c r="C5232" s="190" t="str">
        <f t="shared" si="282"/>
        <v>Mar-2024</v>
      </c>
      <c r="D5232" s="2">
        <v>45382</v>
      </c>
      <c r="E5232" t="s">
        <v>1037</v>
      </c>
      <c r="F5232" t="s">
        <v>1038</v>
      </c>
      <c r="G5232" t="s">
        <v>1039</v>
      </c>
      <c r="H5232" t="s">
        <v>664</v>
      </c>
      <c r="I5232" t="s">
        <v>1040</v>
      </c>
      <c r="J5232" t="s">
        <v>1041</v>
      </c>
      <c r="K5232" t="s">
        <v>1042</v>
      </c>
      <c r="L5232" t="s">
        <v>1043</v>
      </c>
      <c r="M5232" t="s">
        <v>1044</v>
      </c>
      <c r="N5232" t="s">
        <v>922</v>
      </c>
      <c r="O5232">
        <v>610</v>
      </c>
    </row>
    <row r="5233" spans="1:15" x14ac:dyDescent="0.35">
      <c r="A5233" s="189" t="str">
        <f t="shared" si="280"/>
        <v>Mar</v>
      </c>
      <c r="B5233" s="190" t="str">
        <f t="shared" si="281"/>
        <v>2024</v>
      </c>
      <c r="C5233" s="190" t="str">
        <f t="shared" si="282"/>
        <v>Mar-2024</v>
      </c>
      <c r="D5233" s="2">
        <v>45382</v>
      </c>
      <c r="E5233" t="s">
        <v>1037</v>
      </c>
      <c r="F5233" t="s">
        <v>1038</v>
      </c>
      <c r="G5233" t="s">
        <v>1039</v>
      </c>
      <c r="H5233" t="s">
        <v>664</v>
      </c>
      <c r="I5233" t="s">
        <v>1040</v>
      </c>
      <c r="J5233" t="s">
        <v>1041</v>
      </c>
      <c r="K5233" t="s">
        <v>1042</v>
      </c>
      <c r="L5233" t="s">
        <v>1043</v>
      </c>
      <c r="M5233" t="s">
        <v>1044</v>
      </c>
      <c r="N5233" t="s">
        <v>921</v>
      </c>
      <c r="O5233">
        <v>1810</v>
      </c>
    </row>
    <row r="5234" spans="1:15" x14ac:dyDescent="0.35">
      <c r="A5234" s="189" t="str">
        <f t="shared" si="280"/>
        <v>Mar</v>
      </c>
      <c r="B5234" s="190" t="str">
        <f t="shared" si="281"/>
        <v>2024</v>
      </c>
      <c r="C5234" s="190" t="str">
        <f t="shared" si="282"/>
        <v>Mar-2024</v>
      </c>
      <c r="D5234" s="2">
        <v>45382</v>
      </c>
      <c r="E5234" t="s">
        <v>1037</v>
      </c>
      <c r="F5234" t="s">
        <v>1038</v>
      </c>
      <c r="G5234" t="s">
        <v>1039</v>
      </c>
      <c r="H5234" t="s">
        <v>667</v>
      </c>
      <c r="I5234" t="s">
        <v>1045</v>
      </c>
      <c r="J5234" t="s">
        <v>1046</v>
      </c>
      <c r="K5234" t="s">
        <v>1047</v>
      </c>
      <c r="L5234" t="s">
        <v>1048</v>
      </c>
      <c r="M5234" t="s">
        <v>1049</v>
      </c>
      <c r="N5234" t="s">
        <v>1528</v>
      </c>
      <c r="O5234" t="s">
        <v>958</v>
      </c>
    </row>
    <row r="5235" spans="1:15" x14ac:dyDescent="0.35">
      <c r="A5235" s="189" t="str">
        <f t="shared" si="280"/>
        <v>Mar</v>
      </c>
      <c r="B5235" s="190" t="str">
        <f t="shared" si="281"/>
        <v>2024</v>
      </c>
      <c r="C5235" s="190" t="str">
        <f t="shared" si="282"/>
        <v>Mar-2024</v>
      </c>
      <c r="D5235" s="2">
        <v>45382</v>
      </c>
      <c r="E5235" t="s">
        <v>1037</v>
      </c>
      <c r="F5235" t="s">
        <v>1038</v>
      </c>
      <c r="G5235" t="s">
        <v>1039</v>
      </c>
      <c r="H5235" t="s">
        <v>667</v>
      </c>
      <c r="I5235" t="s">
        <v>1045</v>
      </c>
      <c r="J5235" t="s">
        <v>1046</v>
      </c>
      <c r="K5235" t="s">
        <v>1047</v>
      </c>
      <c r="L5235" t="s">
        <v>1048</v>
      </c>
      <c r="M5235" t="s">
        <v>1049</v>
      </c>
      <c r="N5235" t="s">
        <v>1529</v>
      </c>
      <c r="O5235" t="s">
        <v>958</v>
      </c>
    </row>
    <row r="5236" spans="1:15" x14ac:dyDescent="0.35">
      <c r="A5236" s="189" t="str">
        <f t="shared" si="280"/>
        <v>Mar</v>
      </c>
      <c r="B5236" s="190" t="str">
        <f t="shared" si="281"/>
        <v>2024</v>
      </c>
      <c r="C5236" s="190" t="str">
        <f t="shared" si="282"/>
        <v>Mar-2024</v>
      </c>
      <c r="D5236" s="2">
        <v>45382</v>
      </c>
      <c r="E5236" t="s">
        <v>1037</v>
      </c>
      <c r="F5236" t="s">
        <v>1038</v>
      </c>
      <c r="G5236" t="s">
        <v>1039</v>
      </c>
      <c r="H5236" t="s">
        <v>667</v>
      </c>
      <c r="I5236" t="s">
        <v>1045</v>
      </c>
      <c r="J5236" t="s">
        <v>1046</v>
      </c>
      <c r="K5236" t="s">
        <v>1047</v>
      </c>
      <c r="L5236" t="s">
        <v>1048</v>
      </c>
      <c r="M5236" t="s">
        <v>1049</v>
      </c>
      <c r="N5236" t="s">
        <v>919</v>
      </c>
      <c r="O5236">
        <v>560</v>
      </c>
    </row>
    <row r="5237" spans="1:15" x14ac:dyDescent="0.35">
      <c r="A5237" s="189" t="str">
        <f t="shared" si="280"/>
        <v>Mar</v>
      </c>
      <c r="B5237" s="190" t="str">
        <f t="shared" si="281"/>
        <v>2024</v>
      </c>
      <c r="C5237" s="190" t="str">
        <f t="shared" si="282"/>
        <v>Mar-2024</v>
      </c>
      <c r="D5237" s="2">
        <v>45382</v>
      </c>
      <c r="E5237" t="s">
        <v>1037</v>
      </c>
      <c r="F5237" t="s">
        <v>1038</v>
      </c>
      <c r="G5237" t="s">
        <v>1039</v>
      </c>
      <c r="H5237" t="s">
        <v>667</v>
      </c>
      <c r="I5237" t="s">
        <v>1045</v>
      </c>
      <c r="J5237" t="s">
        <v>1046</v>
      </c>
      <c r="K5237" t="s">
        <v>1047</v>
      </c>
      <c r="L5237" t="s">
        <v>1048</v>
      </c>
      <c r="M5237" t="s">
        <v>1049</v>
      </c>
      <c r="N5237" t="s">
        <v>920</v>
      </c>
      <c r="O5237">
        <v>4440</v>
      </c>
    </row>
    <row r="5238" spans="1:15" x14ac:dyDescent="0.35">
      <c r="A5238" s="189" t="str">
        <f t="shared" si="280"/>
        <v>Mar</v>
      </c>
      <c r="B5238" s="190" t="str">
        <f t="shared" si="281"/>
        <v>2024</v>
      </c>
      <c r="C5238" s="190" t="str">
        <f t="shared" si="282"/>
        <v>Mar-2024</v>
      </c>
      <c r="D5238" s="2">
        <v>45382</v>
      </c>
      <c r="E5238" t="s">
        <v>1037</v>
      </c>
      <c r="F5238" t="s">
        <v>1038</v>
      </c>
      <c r="G5238" t="s">
        <v>1039</v>
      </c>
      <c r="H5238" t="s">
        <v>667</v>
      </c>
      <c r="I5238" t="s">
        <v>1045</v>
      </c>
      <c r="J5238" t="s">
        <v>1046</v>
      </c>
      <c r="K5238" t="s">
        <v>1047</v>
      </c>
      <c r="L5238" t="s">
        <v>1048</v>
      </c>
      <c r="M5238" t="s">
        <v>1049</v>
      </c>
      <c r="N5238" t="s">
        <v>922</v>
      </c>
      <c r="O5238">
        <v>1595</v>
      </c>
    </row>
    <row r="5239" spans="1:15" x14ac:dyDescent="0.35">
      <c r="A5239" s="189" t="str">
        <f t="shared" si="280"/>
        <v>Mar</v>
      </c>
      <c r="B5239" s="190" t="str">
        <f t="shared" si="281"/>
        <v>2024</v>
      </c>
      <c r="C5239" s="190" t="str">
        <f t="shared" si="282"/>
        <v>Mar-2024</v>
      </c>
      <c r="D5239" s="2">
        <v>45382</v>
      </c>
      <c r="E5239" t="s">
        <v>1037</v>
      </c>
      <c r="F5239" t="s">
        <v>1038</v>
      </c>
      <c r="G5239" t="s">
        <v>1039</v>
      </c>
      <c r="H5239" t="s">
        <v>667</v>
      </c>
      <c r="I5239" t="s">
        <v>1045</v>
      </c>
      <c r="J5239" t="s">
        <v>1046</v>
      </c>
      <c r="K5239" t="s">
        <v>1047</v>
      </c>
      <c r="L5239" t="s">
        <v>1048</v>
      </c>
      <c r="M5239" t="s">
        <v>1049</v>
      </c>
      <c r="N5239" t="s">
        <v>921</v>
      </c>
      <c r="O5239">
        <v>2545</v>
      </c>
    </row>
    <row r="5240" spans="1:15" x14ac:dyDescent="0.35">
      <c r="A5240" s="189" t="str">
        <f t="shared" si="280"/>
        <v>Mar</v>
      </c>
      <c r="B5240" s="190" t="str">
        <f t="shared" si="281"/>
        <v>2024</v>
      </c>
      <c r="C5240" s="190" t="str">
        <f t="shared" si="282"/>
        <v>Mar-2024</v>
      </c>
      <c r="D5240" s="2">
        <v>45382</v>
      </c>
      <c r="E5240" t="s">
        <v>1037</v>
      </c>
      <c r="F5240" t="s">
        <v>1038</v>
      </c>
      <c r="G5240" t="s">
        <v>1039</v>
      </c>
      <c r="H5240" t="s">
        <v>669</v>
      </c>
      <c r="I5240" t="s">
        <v>1050</v>
      </c>
      <c r="J5240" t="s">
        <v>1051</v>
      </c>
      <c r="K5240" t="s">
        <v>1052</v>
      </c>
      <c r="L5240" t="s">
        <v>1053</v>
      </c>
      <c r="M5240" t="s">
        <v>1054</v>
      </c>
      <c r="N5240" t="s">
        <v>1528</v>
      </c>
      <c r="O5240" t="s">
        <v>958</v>
      </c>
    </row>
    <row r="5241" spans="1:15" x14ac:dyDescent="0.35">
      <c r="A5241" s="189" t="str">
        <f t="shared" si="280"/>
        <v>Mar</v>
      </c>
      <c r="B5241" s="190" t="str">
        <f t="shared" si="281"/>
        <v>2024</v>
      </c>
      <c r="C5241" s="190" t="str">
        <f t="shared" si="282"/>
        <v>Mar-2024</v>
      </c>
      <c r="D5241" s="2">
        <v>45382</v>
      </c>
      <c r="E5241" t="s">
        <v>1037</v>
      </c>
      <c r="F5241" t="s">
        <v>1038</v>
      </c>
      <c r="G5241" t="s">
        <v>1039</v>
      </c>
      <c r="H5241" t="s">
        <v>669</v>
      </c>
      <c r="I5241" t="s">
        <v>1050</v>
      </c>
      <c r="J5241" t="s">
        <v>1051</v>
      </c>
      <c r="K5241" t="s">
        <v>1052</v>
      </c>
      <c r="L5241" t="s">
        <v>1053</v>
      </c>
      <c r="M5241" t="s">
        <v>1054</v>
      </c>
      <c r="N5241" t="s">
        <v>1529</v>
      </c>
      <c r="O5241" t="s">
        <v>958</v>
      </c>
    </row>
    <row r="5242" spans="1:15" x14ac:dyDescent="0.35">
      <c r="A5242" s="189" t="str">
        <f t="shared" si="280"/>
        <v>Mar</v>
      </c>
      <c r="B5242" s="190" t="str">
        <f t="shared" si="281"/>
        <v>2024</v>
      </c>
      <c r="C5242" s="190" t="str">
        <f t="shared" si="282"/>
        <v>Mar-2024</v>
      </c>
      <c r="D5242" s="2">
        <v>45382</v>
      </c>
      <c r="E5242" t="s">
        <v>1037</v>
      </c>
      <c r="F5242" t="s">
        <v>1038</v>
      </c>
      <c r="G5242" t="s">
        <v>1039</v>
      </c>
      <c r="H5242" t="s">
        <v>669</v>
      </c>
      <c r="I5242" t="s">
        <v>1050</v>
      </c>
      <c r="J5242" t="s">
        <v>1051</v>
      </c>
      <c r="K5242" t="s">
        <v>1052</v>
      </c>
      <c r="L5242" t="s">
        <v>1053</v>
      </c>
      <c r="M5242" t="s">
        <v>1054</v>
      </c>
      <c r="N5242" t="s">
        <v>919</v>
      </c>
      <c r="O5242">
        <v>475</v>
      </c>
    </row>
    <row r="5243" spans="1:15" x14ac:dyDescent="0.35">
      <c r="A5243" s="189" t="str">
        <f t="shared" si="280"/>
        <v>Mar</v>
      </c>
      <c r="B5243" s="190" t="str">
        <f t="shared" si="281"/>
        <v>2024</v>
      </c>
      <c r="C5243" s="190" t="str">
        <f t="shared" si="282"/>
        <v>Mar-2024</v>
      </c>
      <c r="D5243" s="2">
        <v>45382</v>
      </c>
      <c r="E5243" t="s">
        <v>1037</v>
      </c>
      <c r="F5243" t="s">
        <v>1038</v>
      </c>
      <c r="G5243" t="s">
        <v>1039</v>
      </c>
      <c r="H5243" t="s">
        <v>669</v>
      </c>
      <c r="I5243" t="s">
        <v>1050</v>
      </c>
      <c r="J5243" t="s">
        <v>1051</v>
      </c>
      <c r="K5243" t="s">
        <v>1052</v>
      </c>
      <c r="L5243" t="s">
        <v>1053</v>
      </c>
      <c r="M5243" t="s">
        <v>1054</v>
      </c>
      <c r="N5243" t="s">
        <v>920</v>
      </c>
      <c r="O5243">
        <v>4980</v>
      </c>
    </row>
    <row r="5244" spans="1:15" x14ac:dyDescent="0.35">
      <c r="A5244" s="189" t="str">
        <f t="shared" si="280"/>
        <v>Mar</v>
      </c>
      <c r="B5244" s="190" t="str">
        <f t="shared" si="281"/>
        <v>2024</v>
      </c>
      <c r="C5244" s="190" t="str">
        <f t="shared" si="282"/>
        <v>Mar-2024</v>
      </c>
      <c r="D5244" s="2">
        <v>45382</v>
      </c>
      <c r="E5244" t="s">
        <v>1037</v>
      </c>
      <c r="F5244" t="s">
        <v>1038</v>
      </c>
      <c r="G5244" t="s">
        <v>1039</v>
      </c>
      <c r="H5244" t="s">
        <v>669</v>
      </c>
      <c r="I5244" t="s">
        <v>1050</v>
      </c>
      <c r="J5244" t="s">
        <v>1051</v>
      </c>
      <c r="K5244" t="s">
        <v>1052</v>
      </c>
      <c r="L5244" t="s">
        <v>1053</v>
      </c>
      <c r="M5244" t="s">
        <v>1054</v>
      </c>
      <c r="N5244" t="s">
        <v>922</v>
      </c>
      <c r="O5244">
        <v>1635</v>
      </c>
    </row>
    <row r="5245" spans="1:15" x14ac:dyDescent="0.35">
      <c r="A5245" s="189" t="str">
        <f t="shared" si="280"/>
        <v>Mar</v>
      </c>
      <c r="B5245" s="190" t="str">
        <f t="shared" si="281"/>
        <v>2024</v>
      </c>
      <c r="C5245" s="190" t="str">
        <f t="shared" si="282"/>
        <v>Mar-2024</v>
      </c>
      <c r="D5245" s="2">
        <v>45382</v>
      </c>
      <c r="E5245" t="s">
        <v>1037</v>
      </c>
      <c r="F5245" t="s">
        <v>1038</v>
      </c>
      <c r="G5245" t="s">
        <v>1039</v>
      </c>
      <c r="H5245" t="s">
        <v>669</v>
      </c>
      <c r="I5245" t="s">
        <v>1050</v>
      </c>
      <c r="J5245" t="s">
        <v>1051</v>
      </c>
      <c r="K5245" t="s">
        <v>1052</v>
      </c>
      <c r="L5245" t="s">
        <v>1053</v>
      </c>
      <c r="M5245" t="s">
        <v>1054</v>
      </c>
      <c r="N5245" t="s">
        <v>921</v>
      </c>
      <c r="O5245">
        <v>3375</v>
      </c>
    </row>
    <row r="5246" spans="1:15" x14ac:dyDescent="0.35">
      <c r="A5246" s="189" t="str">
        <f t="shared" si="280"/>
        <v>Mar</v>
      </c>
      <c r="B5246" s="190" t="str">
        <f t="shared" si="281"/>
        <v>2024</v>
      </c>
      <c r="C5246" s="190" t="str">
        <f t="shared" si="282"/>
        <v>Mar-2024</v>
      </c>
      <c r="D5246" s="2">
        <v>45382</v>
      </c>
      <c r="E5246" t="s">
        <v>1037</v>
      </c>
      <c r="F5246" t="s">
        <v>1038</v>
      </c>
      <c r="G5246" t="s">
        <v>1039</v>
      </c>
      <c r="H5246" t="s">
        <v>672</v>
      </c>
      <c r="I5246" t="s">
        <v>1055</v>
      </c>
      <c r="J5246" t="s">
        <v>1056</v>
      </c>
      <c r="K5246" t="s">
        <v>1057</v>
      </c>
      <c r="L5246" t="s">
        <v>1058</v>
      </c>
      <c r="M5246" t="s">
        <v>1059</v>
      </c>
      <c r="N5246" t="s">
        <v>1528</v>
      </c>
      <c r="O5246" t="s">
        <v>958</v>
      </c>
    </row>
    <row r="5247" spans="1:15" x14ac:dyDescent="0.35">
      <c r="A5247" s="189" t="str">
        <f t="shared" si="280"/>
        <v>Mar</v>
      </c>
      <c r="B5247" s="190" t="str">
        <f t="shared" si="281"/>
        <v>2024</v>
      </c>
      <c r="C5247" s="190" t="str">
        <f t="shared" si="282"/>
        <v>Mar-2024</v>
      </c>
      <c r="D5247" s="2">
        <v>45382</v>
      </c>
      <c r="E5247" t="s">
        <v>1037</v>
      </c>
      <c r="F5247" t="s">
        <v>1038</v>
      </c>
      <c r="G5247" t="s">
        <v>1039</v>
      </c>
      <c r="H5247" t="s">
        <v>672</v>
      </c>
      <c r="I5247" t="s">
        <v>1055</v>
      </c>
      <c r="J5247" t="s">
        <v>1056</v>
      </c>
      <c r="K5247" t="s">
        <v>1057</v>
      </c>
      <c r="L5247" t="s">
        <v>1058</v>
      </c>
      <c r="M5247" t="s">
        <v>1059</v>
      </c>
      <c r="N5247" t="s">
        <v>1529</v>
      </c>
      <c r="O5247" t="s">
        <v>958</v>
      </c>
    </row>
    <row r="5248" spans="1:15" x14ac:dyDescent="0.35">
      <c r="A5248" s="189" t="str">
        <f t="shared" si="280"/>
        <v>Mar</v>
      </c>
      <c r="B5248" s="190" t="str">
        <f t="shared" si="281"/>
        <v>2024</v>
      </c>
      <c r="C5248" s="190" t="str">
        <f t="shared" si="282"/>
        <v>Mar-2024</v>
      </c>
      <c r="D5248" s="2">
        <v>45382</v>
      </c>
      <c r="E5248" t="s">
        <v>1037</v>
      </c>
      <c r="F5248" t="s">
        <v>1038</v>
      </c>
      <c r="G5248" t="s">
        <v>1039</v>
      </c>
      <c r="H5248" t="s">
        <v>672</v>
      </c>
      <c r="I5248" t="s">
        <v>1055</v>
      </c>
      <c r="J5248" t="s">
        <v>1056</v>
      </c>
      <c r="K5248" t="s">
        <v>1057</v>
      </c>
      <c r="L5248" t="s">
        <v>1058</v>
      </c>
      <c r="M5248" t="s">
        <v>1059</v>
      </c>
      <c r="N5248" t="s">
        <v>919</v>
      </c>
      <c r="O5248">
        <v>155</v>
      </c>
    </row>
    <row r="5249" spans="1:15" x14ac:dyDescent="0.35">
      <c r="A5249" s="189" t="str">
        <f t="shared" si="280"/>
        <v>Mar</v>
      </c>
      <c r="B5249" s="190" t="str">
        <f t="shared" si="281"/>
        <v>2024</v>
      </c>
      <c r="C5249" s="190" t="str">
        <f t="shared" si="282"/>
        <v>Mar-2024</v>
      </c>
      <c r="D5249" s="2">
        <v>45382</v>
      </c>
      <c r="E5249" t="s">
        <v>1037</v>
      </c>
      <c r="F5249" t="s">
        <v>1038</v>
      </c>
      <c r="G5249" t="s">
        <v>1039</v>
      </c>
      <c r="H5249" t="s">
        <v>672</v>
      </c>
      <c r="I5249" t="s">
        <v>1055</v>
      </c>
      <c r="J5249" t="s">
        <v>1056</v>
      </c>
      <c r="K5249" t="s">
        <v>1057</v>
      </c>
      <c r="L5249" t="s">
        <v>1058</v>
      </c>
      <c r="M5249" t="s">
        <v>1059</v>
      </c>
      <c r="N5249" t="s">
        <v>920</v>
      </c>
      <c r="O5249">
        <v>3515</v>
      </c>
    </row>
    <row r="5250" spans="1:15" x14ac:dyDescent="0.35">
      <c r="A5250" s="189" t="str">
        <f t="shared" si="280"/>
        <v>Mar</v>
      </c>
      <c r="B5250" s="190" t="str">
        <f t="shared" si="281"/>
        <v>2024</v>
      </c>
      <c r="C5250" s="190" t="str">
        <f t="shared" si="282"/>
        <v>Mar-2024</v>
      </c>
      <c r="D5250" s="2">
        <v>45382</v>
      </c>
      <c r="E5250" t="s">
        <v>1037</v>
      </c>
      <c r="F5250" t="s">
        <v>1038</v>
      </c>
      <c r="G5250" t="s">
        <v>1039</v>
      </c>
      <c r="H5250" t="s">
        <v>672</v>
      </c>
      <c r="I5250" t="s">
        <v>1055</v>
      </c>
      <c r="J5250" t="s">
        <v>1056</v>
      </c>
      <c r="K5250" t="s">
        <v>1057</v>
      </c>
      <c r="L5250" t="s">
        <v>1058</v>
      </c>
      <c r="M5250" t="s">
        <v>1059</v>
      </c>
      <c r="N5250" t="s">
        <v>922</v>
      </c>
      <c r="O5250">
        <v>1625</v>
      </c>
    </row>
    <row r="5251" spans="1:15" x14ac:dyDescent="0.35">
      <c r="A5251" s="189" t="str">
        <f t="shared" ref="A5251:A5301" si="283">TEXT(D5251,"mmm")</f>
        <v>Mar</v>
      </c>
      <c r="B5251" s="190" t="str">
        <f t="shared" ref="B5251:B5301" si="284">TEXT(D5251,"yyyy")</f>
        <v>2024</v>
      </c>
      <c r="C5251" s="190" t="str">
        <f t="shared" ref="C5251:C5301" si="285">_xlfn.CONCAT(A5251&amp;"-"&amp;B5251)</f>
        <v>Mar-2024</v>
      </c>
      <c r="D5251" s="2">
        <v>45382</v>
      </c>
      <c r="E5251" t="s">
        <v>1037</v>
      </c>
      <c r="F5251" t="s">
        <v>1038</v>
      </c>
      <c r="G5251" t="s">
        <v>1039</v>
      </c>
      <c r="H5251" t="s">
        <v>672</v>
      </c>
      <c r="I5251" t="s">
        <v>1055</v>
      </c>
      <c r="J5251" t="s">
        <v>1056</v>
      </c>
      <c r="K5251" t="s">
        <v>1057</v>
      </c>
      <c r="L5251" t="s">
        <v>1058</v>
      </c>
      <c r="M5251" t="s">
        <v>1059</v>
      </c>
      <c r="N5251" t="s">
        <v>921</v>
      </c>
      <c r="O5251">
        <v>3180</v>
      </c>
    </row>
    <row r="5252" spans="1:15" x14ac:dyDescent="0.35">
      <c r="A5252" s="189" t="str">
        <f t="shared" si="283"/>
        <v>Mar</v>
      </c>
      <c r="B5252" s="190" t="str">
        <f t="shared" si="284"/>
        <v>2024</v>
      </c>
      <c r="C5252" s="190" t="str">
        <f t="shared" si="285"/>
        <v>Mar-2024</v>
      </c>
      <c r="D5252" s="2">
        <v>45382</v>
      </c>
      <c r="E5252" t="s">
        <v>1037</v>
      </c>
      <c r="F5252" t="s">
        <v>1038</v>
      </c>
      <c r="G5252" t="s">
        <v>1039</v>
      </c>
      <c r="H5252" t="s">
        <v>673</v>
      </c>
      <c r="I5252" t="s">
        <v>1060</v>
      </c>
      <c r="J5252" t="s">
        <v>1061</v>
      </c>
      <c r="K5252" t="s">
        <v>1062</v>
      </c>
      <c r="L5252" t="s">
        <v>1063</v>
      </c>
      <c r="M5252" t="s">
        <v>1064</v>
      </c>
      <c r="N5252" t="s">
        <v>1528</v>
      </c>
      <c r="O5252" t="s">
        <v>958</v>
      </c>
    </row>
    <row r="5253" spans="1:15" x14ac:dyDescent="0.35">
      <c r="A5253" s="189" t="str">
        <f t="shared" si="283"/>
        <v>Mar</v>
      </c>
      <c r="B5253" s="190" t="str">
        <f t="shared" si="284"/>
        <v>2024</v>
      </c>
      <c r="C5253" s="190" t="str">
        <f t="shared" si="285"/>
        <v>Mar-2024</v>
      </c>
      <c r="D5253" s="2">
        <v>45382</v>
      </c>
      <c r="E5253" t="s">
        <v>1037</v>
      </c>
      <c r="F5253" t="s">
        <v>1038</v>
      </c>
      <c r="G5253" t="s">
        <v>1039</v>
      </c>
      <c r="H5253" t="s">
        <v>673</v>
      </c>
      <c r="I5253" t="s">
        <v>1060</v>
      </c>
      <c r="J5253" t="s">
        <v>1061</v>
      </c>
      <c r="K5253" t="s">
        <v>1062</v>
      </c>
      <c r="L5253" t="s">
        <v>1063</v>
      </c>
      <c r="M5253" t="s">
        <v>1064</v>
      </c>
      <c r="N5253" t="s">
        <v>1529</v>
      </c>
      <c r="O5253" t="s">
        <v>958</v>
      </c>
    </row>
    <row r="5254" spans="1:15" x14ac:dyDescent="0.35">
      <c r="A5254" s="189" t="str">
        <f t="shared" si="283"/>
        <v>Mar</v>
      </c>
      <c r="B5254" s="190" t="str">
        <f t="shared" si="284"/>
        <v>2024</v>
      </c>
      <c r="C5254" s="190" t="str">
        <f t="shared" si="285"/>
        <v>Mar-2024</v>
      </c>
      <c r="D5254" s="2">
        <v>45382</v>
      </c>
      <c r="E5254" t="s">
        <v>1037</v>
      </c>
      <c r="F5254" t="s">
        <v>1038</v>
      </c>
      <c r="G5254" t="s">
        <v>1039</v>
      </c>
      <c r="H5254" t="s">
        <v>673</v>
      </c>
      <c r="I5254" t="s">
        <v>1060</v>
      </c>
      <c r="J5254" t="s">
        <v>1061</v>
      </c>
      <c r="K5254" t="s">
        <v>1062</v>
      </c>
      <c r="L5254" t="s">
        <v>1063</v>
      </c>
      <c r="M5254" t="s">
        <v>1064</v>
      </c>
      <c r="N5254" t="s">
        <v>919</v>
      </c>
      <c r="O5254">
        <v>105</v>
      </c>
    </row>
    <row r="5255" spans="1:15" x14ac:dyDescent="0.35">
      <c r="A5255" s="189" t="str">
        <f t="shared" si="283"/>
        <v>Mar</v>
      </c>
      <c r="B5255" s="190" t="str">
        <f t="shared" si="284"/>
        <v>2024</v>
      </c>
      <c r="C5255" s="190" t="str">
        <f t="shared" si="285"/>
        <v>Mar-2024</v>
      </c>
      <c r="D5255" s="2">
        <v>45382</v>
      </c>
      <c r="E5255" t="s">
        <v>1037</v>
      </c>
      <c r="F5255" t="s">
        <v>1038</v>
      </c>
      <c r="G5255" t="s">
        <v>1039</v>
      </c>
      <c r="H5255" t="s">
        <v>673</v>
      </c>
      <c r="I5255" t="s">
        <v>1060</v>
      </c>
      <c r="J5255" t="s">
        <v>1061</v>
      </c>
      <c r="K5255" t="s">
        <v>1062</v>
      </c>
      <c r="L5255" t="s">
        <v>1063</v>
      </c>
      <c r="M5255" t="s">
        <v>1064</v>
      </c>
      <c r="N5255" t="s">
        <v>920</v>
      </c>
      <c r="O5255">
        <v>1535</v>
      </c>
    </row>
    <row r="5256" spans="1:15" x14ac:dyDescent="0.35">
      <c r="A5256" s="189" t="str">
        <f t="shared" si="283"/>
        <v>Mar</v>
      </c>
      <c r="B5256" s="190" t="str">
        <f t="shared" si="284"/>
        <v>2024</v>
      </c>
      <c r="C5256" s="190" t="str">
        <f t="shared" si="285"/>
        <v>Mar-2024</v>
      </c>
      <c r="D5256" s="2">
        <v>45382</v>
      </c>
      <c r="E5256" t="s">
        <v>1037</v>
      </c>
      <c r="F5256" t="s">
        <v>1038</v>
      </c>
      <c r="G5256" t="s">
        <v>1039</v>
      </c>
      <c r="H5256" t="s">
        <v>673</v>
      </c>
      <c r="I5256" t="s">
        <v>1060</v>
      </c>
      <c r="J5256" t="s">
        <v>1061</v>
      </c>
      <c r="K5256" t="s">
        <v>1062</v>
      </c>
      <c r="L5256" t="s">
        <v>1063</v>
      </c>
      <c r="M5256" t="s">
        <v>1064</v>
      </c>
      <c r="N5256" t="s">
        <v>922</v>
      </c>
      <c r="O5256">
        <v>725</v>
      </c>
    </row>
    <row r="5257" spans="1:15" x14ac:dyDescent="0.35">
      <c r="A5257" s="189" t="str">
        <f t="shared" si="283"/>
        <v>Mar</v>
      </c>
      <c r="B5257" s="190" t="str">
        <f t="shared" si="284"/>
        <v>2024</v>
      </c>
      <c r="C5257" s="190" t="str">
        <f t="shared" si="285"/>
        <v>Mar-2024</v>
      </c>
      <c r="D5257" s="2">
        <v>45382</v>
      </c>
      <c r="E5257" t="s">
        <v>1037</v>
      </c>
      <c r="F5257" t="s">
        <v>1038</v>
      </c>
      <c r="G5257" t="s">
        <v>1039</v>
      </c>
      <c r="H5257" t="s">
        <v>673</v>
      </c>
      <c r="I5257" t="s">
        <v>1060</v>
      </c>
      <c r="J5257" t="s">
        <v>1061</v>
      </c>
      <c r="K5257" t="s">
        <v>1062</v>
      </c>
      <c r="L5257" t="s">
        <v>1063</v>
      </c>
      <c r="M5257" t="s">
        <v>1064</v>
      </c>
      <c r="N5257" t="s">
        <v>921</v>
      </c>
      <c r="O5257">
        <v>1055</v>
      </c>
    </row>
    <row r="5258" spans="1:15" x14ac:dyDescent="0.35">
      <c r="A5258" s="189" t="str">
        <f t="shared" si="283"/>
        <v>Mar</v>
      </c>
      <c r="B5258" s="190" t="str">
        <f t="shared" si="284"/>
        <v>2024</v>
      </c>
      <c r="C5258" s="190" t="str">
        <f t="shared" si="285"/>
        <v>Mar-2024</v>
      </c>
      <c r="D5258" s="2">
        <v>45382</v>
      </c>
      <c r="E5258" t="s">
        <v>1037</v>
      </c>
      <c r="F5258" t="s">
        <v>1038</v>
      </c>
      <c r="G5258" t="s">
        <v>1039</v>
      </c>
      <c r="H5258" t="s">
        <v>673</v>
      </c>
      <c r="I5258" t="s">
        <v>1060</v>
      </c>
      <c r="J5258" t="s">
        <v>1061</v>
      </c>
      <c r="K5258" t="s">
        <v>1065</v>
      </c>
      <c r="L5258" t="s">
        <v>1066</v>
      </c>
      <c r="M5258" t="s">
        <v>1067</v>
      </c>
      <c r="N5258" t="s">
        <v>1528</v>
      </c>
      <c r="O5258" t="s">
        <v>958</v>
      </c>
    </row>
    <row r="5259" spans="1:15" x14ac:dyDescent="0.35">
      <c r="A5259" s="189" t="str">
        <f t="shared" si="283"/>
        <v>Mar</v>
      </c>
      <c r="B5259" s="190" t="str">
        <f t="shared" si="284"/>
        <v>2024</v>
      </c>
      <c r="C5259" s="190" t="str">
        <f t="shared" si="285"/>
        <v>Mar-2024</v>
      </c>
      <c r="D5259" s="2">
        <v>45382</v>
      </c>
      <c r="E5259" t="s">
        <v>1037</v>
      </c>
      <c r="F5259" t="s">
        <v>1038</v>
      </c>
      <c r="G5259" t="s">
        <v>1039</v>
      </c>
      <c r="H5259" t="s">
        <v>673</v>
      </c>
      <c r="I5259" t="s">
        <v>1060</v>
      </c>
      <c r="J5259" t="s">
        <v>1061</v>
      </c>
      <c r="K5259" t="s">
        <v>1065</v>
      </c>
      <c r="L5259" t="s">
        <v>1066</v>
      </c>
      <c r="M5259" t="s">
        <v>1067</v>
      </c>
      <c r="N5259" t="s">
        <v>1529</v>
      </c>
      <c r="O5259" t="s">
        <v>958</v>
      </c>
    </row>
    <row r="5260" spans="1:15" x14ac:dyDescent="0.35">
      <c r="A5260" s="189" t="str">
        <f t="shared" si="283"/>
        <v>Mar</v>
      </c>
      <c r="B5260" s="190" t="str">
        <f t="shared" si="284"/>
        <v>2024</v>
      </c>
      <c r="C5260" s="190" t="str">
        <f t="shared" si="285"/>
        <v>Mar-2024</v>
      </c>
      <c r="D5260" s="2">
        <v>45382</v>
      </c>
      <c r="E5260" t="s">
        <v>1037</v>
      </c>
      <c r="F5260" t="s">
        <v>1038</v>
      </c>
      <c r="G5260" t="s">
        <v>1039</v>
      </c>
      <c r="H5260" t="s">
        <v>673</v>
      </c>
      <c r="I5260" t="s">
        <v>1060</v>
      </c>
      <c r="J5260" t="s">
        <v>1061</v>
      </c>
      <c r="K5260" t="s">
        <v>1065</v>
      </c>
      <c r="L5260" t="s">
        <v>1066</v>
      </c>
      <c r="M5260" t="s">
        <v>1067</v>
      </c>
      <c r="N5260" t="s">
        <v>919</v>
      </c>
      <c r="O5260">
        <v>40</v>
      </c>
    </row>
    <row r="5261" spans="1:15" x14ac:dyDescent="0.35">
      <c r="A5261" s="189" t="str">
        <f t="shared" si="283"/>
        <v>Mar</v>
      </c>
      <c r="B5261" s="190" t="str">
        <f t="shared" si="284"/>
        <v>2024</v>
      </c>
      <c r="C5261" s="190" t="str">
        <f t="shared" si="285"/>
        <v>Mar-2024</v>
      </c>
      <c r="D5261" s="2">
        <v>45382</v>
      </c>
      <c r="E5261" t="s">
        <v>1037</v>
      </c>
      <c r="F5261" t="s">
        <v>1038</v>
      </c>
      <c r="G5261" t="s">
        <v>1039</v>
      </c>
      <c r="H5261" t="s">
        <v>673</v>
      </c>
      <c r="I5261" t="s">
        <v>1060</v>
      </c>
      <c r="J5261" t="s">
        <v>1061</v>
      </c>
      <c r="K5261" t="s">
        <v>1065</v>
      </c>
      <c r="L5261" t="s">
        <v>1066</v>
      </c>
      <c r="M5261" t="s">
        <v>1067</v>
      </c>
      <c r="N5261" t="s">
        <v>920</v>
      </c>
      <c r="O5261">
        <v>860</v>
      </c>
    </row>
    <row r="5262" spans="1:15" x14ac:dyDescent="0.35">
      <c r="A5262" s="189" t="str">
        <f t="shared" si="283"/>
        <v>Mar</v>
      </c>
      <c r="B5262" s="190" t="str">
        <f t="shared" si="284"/>
        <v>2024</v>
      </c>
      <c r="C5262" s="190" t="str">
        <f t="shared" si="285"/>
        <v>Mar-2024</v>
      </c>
      <c r="D5262" s="2">
        <v>45382</v>
      </c>
      <c r="E5262" t="s">
        <v>1037</v>
      </c>
      <c r="F5262" t="s">
        <v>1038</v>
      </c>
      <c r="G5262" t="s">
        <v>1039</v>
      </c>
      <c r="H5262" t="s">
        <v>673</v>
      </c>
      <c r="I5262" t="s">
        <v>1060</v>
      </c>
      <c r="J5262" t="s">
        <v>1061</v>
      </c>
      <c r="K5262" t="s">
        <v>1065</v>
      </c>
      <c r="L5262" t="s">
        <v>1066</v>
      </c>
      <c r="M5262" t="s">
        <v>1067</v>
      </c>
      <c r="N5262" t="s">
        <v>922</v>
      </c>
      <c r="O5262">
        <v>695</v>
      </c>
    </row>
    <row r="5263" spans="1:15" x14ac:dyDescent="0.35">
      <c r="A5263" s="189" t="str">
        <f t="shared" si="283"/>
        <v>Mar</v>
      </c>
      <c r="B5263" s="190" t="str">
        <f t="shared" si="284"/>
        <v>2024</v>
      </c>
      <c r="C5263" s="190" t="str">
        <f t="shared" si="285"/>
        <v>Mar-2024</v>
      </c>
      <c r="D5263" s="2">
        <v>45382</v>
      </c>
      <c r="E5263" t="s">
        <v>1037</v>
      </c>
      <c r="F5263" t="s">
        <v>1038</v>
      </c>
      <c r="G5263" t="s">
        <v>1039</v>
      </c>
      <c r="H5263" t="s">
        <v>673</v>
      </c>
      <c r="I5263" t="s">
        <v>1060</v>
      </c>
      <c r="J5263" t="s">
        <v>1061</v>
      </c>
      <c r="K5263" t="s">
        <v>1065</v>
      </c>
      <c r="L5263" t="s">
        <v>1066</v>
      </c>
      <c r="M5263" t="s">
        <v>1067</v>
      </c>
      <c r="N5263" t="s">
        <v>921</v>
      </c>
      <c r="O5263">
        <v>820</v>
      </c>
    </row>
    <row r="5264" spans="1:15" x14ac:dyDescent="0.35">
      <c r="A5264" s="189" t="str">
        <f t="shared" si="283"/>
        <v>Mar</v>
      </c>
      <c r="B5264" s="190" t="str">
        <f t="shared" si="284"/>
        <v>2024</v>
      </c>
      <c r="C5264" s="190" t="str">
        <f t="shared" si="285"/>
        <v>Mar-2024</v>
      </c>
      <c r="D5264" s="2">
        <v>45382</v>
      </c>
      <c r="E5264" t="s">
        <v>1037</v>
      </c>
      <c r="F5264" t="s">
        <v>1038</v>
      </c>
      <c r="G5264" t="s">
        <v>1039</v>
      </c>
      <c r="H5264" t="s">
        <v>673</v>
      </c>
      <c r="I5264" t="s">
        <v>1060</v>
      </c>
      <c r="J5264" t="s">
        <v>1061</v>
      </c>
      <c r="K5264" t="s">
        <v>1068</v>
      </c>
      <c r="L5264" t="s">
        <v>1069</v>
      </c>
      <c r="M5264" t="s">
        <v>1070</v>
      </c>
      <c r="N5264" t="s">
        <v>1528</v>
      </c>
      <c r="O5264" t="s">
        <v>958</v>
      </c>
    </row>
    <row r="5265" spans="1:15" x14ac:dyDescent="0.35">
      <c r="A5265" s="189" t="str">
        <f t="shared" si="283"/>
        <v>Mar</v>
      </c>
      <c r="B5265" s="190" t="str">
        <f t="shared" si="284"/>
        <v>2024</v>
      </c>
      <c r="C5265" s="190" t="str">
        <f t="shared" si="285"/>
        <v>Mar-2024</v>
      </c>
      <c r="D5265" s="2">
        <v>45382</v>
      </c>
      <c r="E5265" t="s">
        <v>1037</v>
      </c>
      <c r="F5265" t="s">
        <v>1038</v>
      </c>
      <c r="G5265" t="s">
        <v>1039</v>
      </c>
      <c r="H5265" t="s">
        <v>673</v>
      </c>
      <c r="I5265" t="s">
        <v>1060</v>
      </c>
      <c r="J5265" t="s">
        <v>1061</v>
      </c>
      <c r="K5265" t="s">
        <v>1068</v>
      </c>
      <c r="L5265" t="s">
        <v>1069</v>
      </c>
      <c r="M5265" t="s">
        <v>1070</v>
      </c>
      <c r="N5265" t="s">
        <v>1529</v>
      </c>
      <c r="O5265" t="s">
        <v>958</v>
      </c>
    </row>
    <row r="5266" spans="1:15" x14ac:dyDescent="0.35">
      <c r="A5266" s="189" t="str">
        <f t="shared" si="283"/>
        <v>Mar</v>
      </c>
      <c r="B5266" s="190" t="str">
        <f t="shared" si="284"/>
        <v>2024</v>
      </c>
      <c r="C5266" s="190" t="str">
        <f t="shared" si="285"/>
        <v>Mar-2024</v>
      </c>
      <c r="D5266" s="2">
        <v>45382</v>
      </c>
      <c r="E5266" t="s">
        <v>1037</v>
      </c>
      <c r="F5266" t="s">
        <v>1038</v>
      </c>
      <c r="G5266" t="s">
        <v>1039</v>
      </c>
      <c r="H5266" t="s">
        <v>673</v>
      </c>
      <c r="I5266" t="s">
        <v>1060</v>
      </c>
      <c r="J5266" t="s">
        <v>1061</v>
      </c>
      <c r="K5266" t="s">
        <v>1068</v>
      </c>
      <c r="L5266" t="s">
        <v>1069</v>
      </c>
      <c r="M5266" t="s">
        <v>1070</v>
      </c>
      <c r="N5266" t="s">
        <v>919</v>
      </c>
      <c r="O5266">
        <v>85</v>
      </c>
    </row>
    <row r="5267" spans="1:15" x14ac:dyDescent="0.35">
      <c r="A5267" s="189" t="str">
        <f t="shared" si="283"/>
        <v>Mar</v>
      </c>
      <c r="B5267" s="190" t="str">
        <f t="shared" si="284"/>
        <v>2024</v>
      </c>
      <c r="C5267" s="190" t="str">
        <f t="shared" si="285"/>
        <v>Mar-2024</v>
      </c>
      <c r="D5267" s="2">
        <v>45382</v>
      </c>
      <c r="E5267" t="s">
        <v>1037</v>
      </c>
      <c r="F5267" t="s">
        <v>1038</v>
      </c>
      <c r="G5267" t="s">
        <v>1039</v>
      </c>
      <c r="H5267" t="s">
        <v>673</v>
      </c>
      <c r="I5267" t="s">
        <v>1060</v>
      </c>
      <c r="J5267" t="s">
        <v>1061</v>
      </c>
      <c r="K5267" t="s">
        <v>1068</v>
      </c>
      <c r="L5267" t="s">
        <v>1069</v>
      </c>
      <c r="M5267" t="s">
        <v>1070</v>
      </c>
      <c r="N5267" t="s">
        <v>920</v>
      </c>
      <c r="O5267">
        <v>1620</v>
      </c>
    </row>
    <row r="5268" spans="1:15" x14ac:dyDescent="0.35">
      <c r="A5268" s="189" t="str">
        <f t="shared" si="283"/>
        <v>Mar</v>
      </c>
      <c r="B5268" s="190" t="str">
        <f t="shared" si="284"/>
        <v>2024</v>
      </c>
      <c r="C5268" s="190" t="str">
        <f t="shared" si="285"/>
        <v>Mar-2024</v>
      </c>
      <c r="D5268" s="2">
        <v>45382</v>
      </c>
      <c r="E5268" t="s">
        <v>1037</v>
      </c>
      <c r="F5268" t="s">
        <v>1038</v>
      </c>
      <c r="G5268" t="s">
        <v>1039</v>
      </c>
      <c r="H5268" t="s">
        <v>673</v>
      </c>
      <c r="I5268" t="s">
        <v>1060</v>
      </c>
      <c r="J5268" t="s">
        <v>1061</v>
      </c>
      <c r="K5268" t="s">
        <v>1068</v>
      </c>
      <c r="L5268" t="s">
        <v>1069</v>
      </c>
      <c r="M5268" t="s">
        <v>1070</v>
      </c>
      <c r="N5268" t="s">
        <v>922</v>
      </c>
      <c r="O5268">
        <v>625</v>
      </c>
    </row>
    <row r="5269" spans="1:15" x14ac:dyDescent="0.35">
      <c r="A5269" s="189" t="str">
        <f t="shared" si="283"/>
        <v>Mar</v>
      </c>
      <c r="B5269" s="190" t="str">
        <f t="shared" si="284"/>
        <v>2024</v>
      </c>
      <c r="C5269" s="190" t="str">
        <f t="shared" si="285"/>
        <v>Mar-2024</v>
      </c>
      <c r="D5269" s="2">
        <v>45382</v>
      </c>
      <c r="E5269" t="s">
        <v>1037</v>
      </c>
      <c r="F5269" t="s">
        <v>1038</v>
      </c>
      <c r="G5269" t="s">
        <v>1039</v>
      </c>
      <c r="H5269" t="s">
        <v>673</v>
      </c>
      <c r="I5269" t="s">
        <v>1060</v>
      </c>
      <c r="J5269" t="s">
        <v>1061</v>
      </c>
      <c r="K5269" t="s">
        <v>1068</v>
      </c>
      <c r="L5269" t="s">
        <v>1069</v>
      </c>
      <c r="M5269" t="s">
        <v>1070</v>
      </c>
      <c r="N5269" t="s">
        <v>921</v>
      </c>
      <c r="O5269">
        <v>1085</v>
      </c>
    </row>
    <row r="5270" spans="1:15" x14ac:dyDescent="0.35">
      <c r="A5270" s="189" t="str">
        <f t="shared" si="283"/>
        <v>Mar</v>
      </c>
      <c r="B5270" s="190" t="str">
        <f t="shared" si="284"/>
        <v>2024</v>
      </c>
      <c r="C5270" s="190" t="str">
        <f t="shared" si="285"/>
        <v>Mar-2024</v>
      </c>
      <c r="D5270" s="2">
        <v>45382</v>
      </c>
      <c r="E5270" t="s">
        <v>1037</v>
      </c>
      <c r="F5270" t="s">
        <v>1038</v>
      </c>
      <c r="G5270" t="s">
        <v>1039</v>
      </c>
      <c r="H5270" t="s">
        <v>677</v>
      </c>
      <c r="I5270" t="s">
        <v>1071</v>
      </c>
      <c r="J5270" t="s">
        <v>1072</v>
      </c>
      <c r="K5270" t="s">
        <v>1073</v>
      </c>
      <c r="L5270" t="s">
        <v>1074</v>
      </c>
      <c r="M5270" t="s">
        <v>1075</v>
      </c>
      <c r="N5270" t="s">
        <v>1528</v>
      </c>
      <c r="O5270" t="s">
        <v>958</v>
      </c>
    </row>
    <row r="5271" spans="1:15" x14ac:dyDescent="0.35">
      <c r="A5271" s="189" t="str">
        <f t="shared" si="283"/>
        <v>Mar</v>
      </c>
      <c r="B5271" s="190" t="str">
        <f t="shared" si="284"/>
        <v>2024</v>
      </c>
      <c r="C5271" s="190" t="str">
        <f t="shared" si="285"/>
        <v>Mar-2024</v>
      </c>
      <c r="D5271" s="2">
        <v>45382</v>
      </c>
      <c r="E5271" t="s">
        <v>1037</v>
      </c>
      <c r="F5271" t="s">
        <v>1038</v>
      </c>
      <c r="G5271" t="s">
        <v>1039</v>
      </c>
      <c r="H5271" t="s">
        <v>677</v>
      </c>
      <c r="I5271" t="s">
        <v>1071</v>
      </c>
      <c r="J5271" t="s">
        <v>1072</v>
      </c>
      <c r="K5271" t="s">
        <v>1073</v>
      </c>
      <c r="L5271" t="s">
        <v>1074</v>
      </c>
      <c r="M5271" t="s">
        <v>1075</v>
      </c>
      <c r="N5271" t="s">
        <v>1529</v>
      </c>
      <c r="O5271" t="s">
        <v>958</v>
      </c>
    </row>
    <row r="5272" spans="1:15" x14ac:dyDescent="0.35">
      <c r="A5272" s="189" t="str">
        <f t="shared" si="283"/>
        <v>Mar</v>
      </c>
      <c r="B5272" s="190" t="str">
        <f t="shared" si="284"/>
        <v>2024</v>
      </c>
      <c r="C5272" s="190" t="str">
        <f t="shared" si="285"/>
        <v>Mar-2024</v>
      </c>
      <c r="D5272" s="2">
        <v>45382</v>
      </c>
      <c r="E5272" t="s">
        <v>1037</v>
      </c>
      <c r="F5272" t="s">
        <v>1038</v>
      </c>
      <c r="G5272" t="s">
        <v>1039</v>
      </c>
      <c r="H5272" t="s">
        <v>677</v>
      </c>
      <c r="I5272" t="s">
        <v>1071</v>
      </c>
      <c r="J5272" t="s">
        <v>1072</v>
      </c>
      <c r="K5272" t="s">
        <v>1073</v>
      </c>
      <c r="L5272" t="s">
        <v>1074</v>
      </c>
      <c r="M5272" t="s">
        <v>1075</v>
      </c>
      <c r="N5272" t="s">
        <v>919</v>
      </c>
      <c r="O5272">
        <v>130</v>
      </c>
    </row>
    <row r="5273" spans="1:15" x14ac:dyDescent="0.35">
      <c r="A5273" s="189" t="str">
        <f t="shared" si="283"/>
        <v>Mar</v>
      </c>
      <c r="B5273" s="190" t="str">
        <f t="shared" si="284"/>
        <v>2024</v>
      </c>
      <c r="C5273" s="190" t="str">
        <f t="shared" si="285"/>
        <v>Mar-2024</v>
      </c>
      <c r="D5273" s="2">
        <v>45382</v>
      </c>
      <c r="E5273" t="s">
        <v>1037</v>
      </c>
      <c r="F5273" t="s">
        <v>1038</v>
      </c>
      <c r="G5273" t="s">
        <v>1039</v>
      </c>
      <c r="H5273" t="s">
        <v>677</v>
      </c>
      <c r="I5273" t="s">
        <v>1071</v>
      </c>
      <c r="J5273" t="s">
        <v>1072</v>
      </c>
      <c r="K5273" t="s">
        <v>1073</v>
      </c>
      <c r="L5273" t="s">
        <v>1074</v>
      </c>
      <c r="M5273" t="s">
        <v>1075</v>
      </c>
      <c r="N5273" t="s">
        <v>920</v>
      </c>
      <c r="O5273">
        <v>720</v>
      </c>
    </row>
    <row r="5274" spans="1:15" x14ac:dyDescent="0.35">
      <c r="A5274" s="189" t="str">
        <f t="shared" si="283"/>
        <v>Mar</v>
      </c>
      <c r="B5274" s="190" t="str">
        <f t="shared" si="284"/>
        <v>2024</v>
      </c>
      <c r="C5274" s="190" t="str">
        <f t="shared" si="285"/>
        <v>Mar-2024</v>
      </c>
      <c r="D5274" s="2">
        <v>45382</v>
      </c>
      <c r="E5274" t="s">
        <v>1037</v>
      </c>
      <c r="F5274" t="s">
        <v>1038</v>
      </c>
      <c r="G5274" t="s">
        <v>1039</v>
      </c>
      <c r="H5274" t="s">
        <v>677</v>
      </c>
      <c r="I5274" t="s">
        <v>1071</v>
      </c>
      <c r="J5274" t="s">
        <v>1072</v>
      </c>
      <c r="K5274" t="s">
        <v>1073</v>
      </c>
      <c r="L5274" t="s">
        <v>1074</v>
      </c>
      <c r="M5274" t="s">
        <v>1075</v>
      </c>
      <c r="N5274" t="s">
        <v>922</v>
      </c>
      <c r="O5274">
        <v>65</v>
      </c>
    </row>
    <row r="5275" spans="1:15" x14ac:dyDescent="0.35">
      <c r="A5275" s="189" t="str">
        <f t="shared" si="283"/>
        <v>Mar</v>
      </c>
      <c r="B5275" s="190" t="str">
        <f t="shared" si="284"/>
        <v>2024</v>
      </c>
      <c r="C5275" s="190" t="str">
        <f t="shared" si="285"/>
        <v>Mar-2024</v>
      </c>
      <c r="D5275" s="2">
        <v>45382</v>
      </c>
      <c r="E5275" t="s">
        <v>1037</v>
      </c>
      <c r="F5275" t="s">
        <v>1038</v>
      </c>
      <c r="G5275" t="s">
        <v>1039</v>
      </c>
      <c r="H5275" t="s">
        <v>677</v>
      </c>
      <c r="I5275" t="s">
        <v>1071</v>
      </c>
      <c r="J5275" t="s">
        <v>1072</v>
      </c>
      <c r="K5275" t="s">
        <v>1073</v>
      </c>
      <c r="L5275" t="s">
        <v>1074</v>
      </c>
      <c r="M5275" t="s">
        <v>1075</v>
      </c>
      <c r="N5275" t="s">
        <v>921</v>
      </c>
      <c r="O5275">
        <v>535</v>
      </c>
    </row>
    <row r="5276" spans="1:15" x14ac:dyDescent="0.35">
      <c r="A5276" s="189" t="str">
        <f t="shared" si="283"/>
        <v>Mar</v>
      </c>
      <c r="B5276" s="190" t="str">
        <f t="shared" si="284"/>
        <v>2024</v>
      </c>
      <c r="C5276" s="190" t="str">
        <f t="shared" si="285"/>
        <v>Mar-2024</v>
      </c>
      <c r="D5276" s="2">
        <v>45382</v>
      </c>
      <c r="E5276" t="s">
        <v>1037</v>
      </c>
      <c r="F5276" t="s">
        <v>1038</v>
      </c>
      <c r="G5276" t="s">
        <v>1039</v>
      </c>
      <c r="H5276" t="s">
        <v>677</v>
      </c>
      <c r="I5276" t="s">
        <v>1071</v>
      </c>
      <c r="J5276" t="s">
        <v>1072</v>
      </c>
      <c r="K5276" t="s">
        <v>1076</v>
      </c>
      <c r="L5276" t="s">
        <v>1077</v>
      </c>
      <c r="M5276" t="s">
        <v>1078</v>
      </c>
      <c r="N5276" t="s">
        <v>1528</v>
      </c>
      <c r="O5276" t="s">
        <v>958</v>
      </c>
    </row>
    <row r="5277" spans="1:15" x14ac:dyDescent="0.35">
      <c r="A5277" s="189" t="str">
        <f t="shared" si="283"/>
        <v>Mar</v>
      </c>
      <c r="B5277" s="190" t="str">
        <f t="shared" si="284"/>
        <v>2024</v>
      </c>
      <c r="C5277" s="190" t="str">
        <f t="shared" si="285"/>
        <v>Mar-2024</v>
      </c>
      <c r="D5277" s="2">
        <v>45382</v>
      </c>
      <c r="E5277" t="s">
        <v>1037</v>
      </c>
      <c r="F5277" t="s">
        <v>1038</v>
      </c>
      <c r="G5277" t="s">
        <v>1039</v>
      </c>
      <c r="H5277" t="s">
        <v>677</v>
      </c>
      <c r="I5277" t="s">
        <v>1071</v>
      </c>
      <c r="J5277" t="s">
        <v>1072</v>
      </c>
      <c r="K5277" t="s">
        <v>1076</v>
      </c>
      <c r="L5277" t="s">
        <v>1077</v>
      </c>
      <c r="M5277" t="s">
        <v>1078</v>
      </c>
      <c r="N5277" t="s">
        <v>1529</v>
      </c>
      <c r="O5277" t="s">
        <v>958</v>
      </c>
    </row>
    <row r="5278" spans="1:15" x14ac:dyDescent="0.35">
      <c r="A5278" s="189" t="str">
        <f t="shared" si="283"/>
        <v>Mar</v>
      </c>
      <c r="B5278" s="190" t="str">
        <f t="shared" si="284"/>
        <v>2024</v>
      </c>
      <c r="C5278" s="190" t="str">
        <f t="shared" si="285"/>
        <v>Mar-2024</v>
      </c>
      <c r="D5278" s="2">
        <v>45382</v>
      </c>
      <c r="E5278" t="s">
        <v>1037</v>
      </c>
      <c r="F5278" t="s">
        <v>1038</v>
      </c>
      <c r="G5278" t="s">
        <v>1039</v>
      </c>
      <c r="H5278" t="s">
        <v>677</v>
      </c>
      <c r="I5278" t="s">
        <v>1071</v>
      </c>
      <c r="J5278" t="s">
        <v>1072</v>
      </c>
      <c r="K5278" t="s">
        <v>1076</v>
      </c>
      <c r="L5278" t="s">
        <v>1077</v>
      </c>
      <c r="M5278" t="s">
        <v>1078</v>
      </c>
      <c r="N5278" t="s">
        <v>919</v>
      </c>
      <c r="O5278">
        <v>70</v>
      </c>
    </row>
    <row r="5279" spans="1:15" x14ac:dyDescent="0.35">
      <c r="A5279" s="189" t="str">
        <f t="shared" si="283"/>
        <v>Mar</v>
      </c>
      <c r="B5279" s="190" t="str">
        <f t="shared" si="284"/>
        <v>2024</v>
      </c>
      <c r="C5279" s="190" t="str">
        <f t="shared" si="285"/>
        <v>Mar-2024</v>
      </c>
      <c r="D5279" s="2">
        <v>45382</v>
      </c>
      <c r="E5279" t="s">
        <v>1037</v>
      </c>
      <c r="F5279" t="s">
        <v>1038</v>
      </c>
      <c r="G5279" t="s">
        <v>1039</v>
      </c>
      <c r="H5279" t="s">
        <v>677</v>
      </c>
      <c r="I5279" t="s">
        <v>1071</v>
      </c>
      <c r="J5279" t="s">
        <v>1072</v>
      </c>
      <c r="K5279" t="s">
        <v>1076</v>
      </c>
      <c r="L5279" t="s">
        <v>1077</v>
      </c>
      <c r="M5279" t="s">
        <v>1078</v>
      </c>
      <c r="N5279" t="s">
        <v>920</v>
      </c>
      <c r="O5279">
        <v>660</v>
      </c>
    </row>
    <row r="5280" spans="1:15" x14ac:dyDescent="0.35">
      <c r="A5280" s="189" t="str">
        <f t="shared" si="283"/>
        <v>Mar</v>
      </c>
      <c r="B5280" s="190" t="str">
        <f t="shared" si="284"/>
        <v>2024</v>
      </c>
      <c r="C5280" s="190" t="str">
        <f t="shared" si="285"/>
        <v>Mar-2024</v>
      </c>
      <c r="D5280" s="2">
        <v>45382</v>
      </c>
      <c r="E5280" t="s">
        <v>1037</v>
      </c>
      <c r="F5280" t="s">
        <v>1038</v>
      </c>
      <c r="G5280" t="s">
        <v>1039</v>
      </c>
      <c r="H5280" t="s">
        <v>677</v>
      </c>
      <c r="I5280" t="s">
        <v>1071</v>
      </c>
      <c r="J5280" t="s">
        <v>1072</v>
      </c>
      <c r="K5280" t="s">
        <v>1076</v>
      </c>
      <c r="L5280" t="s">
        <v>1077</v>
      </c>
      <c r="M5280" t="s">
        <v>1078</v>
      </c>
      <c r="N5280" t="s">
        <v>922</v>
      </c>
      <c r="O5280">
        <v>45</v>
      </c>
    </row>
    <row r="5281" spans="1:15" x14ac:dyDescent="0.35">
      <c r="A5281" s="189" t="str">
        <f t="shared" si="283"/>
        <v>Mar</v>
      </c>
      <c r="B5281" s="190" t="str">
        <f t="shared" si="284"/>
        <v>2024</v>
      </c>
      <c r="C5281" s="190" t="str">
        <f t="shared" si="285"/>
        <v>Mar-2024</v>
      </c>
      <c r="D5281" s="2">
        <v>45382</v>
      </c>
      <c r="E5281" t="s">
        <v>1037</v>
      </c>
      <c r="F5281" t="s">
        <v>1038</v>
      </c>
      <c r="G5281" t="s">
        <v>1039</v>
      </c>
      <c r="H5281" t="s">
        <v>677</v>
      </c>
      <c r="I5281" t="s">
        <v>1071</v>
      </c>
      <c r="J5281" t="s">
        <v>1072</v>
      </c>
      <c r="K5281" t="s">
        <v>1076</v>
      </c>
      <c r="L5281" t="s">
        <v>1077</v>
      </c>
      <c r="M5281" t="s">
        <v>1078</v>
      </c>
      <c r="N5281" t="s">
        <v>921</v>
      </c>
      <c r="O5281">
        <v>460</v>
      </c>
    </row>
    <row r="5282" spans="1:15" x14ac:dyDescent="0.35">
      <c r="A5282" s="189" t="str">
        <f t="shared" si="283"/>
        <v>Mar</v>
      </c>
      <c r="B5282" s="190" t="str">
        <f t="shared" si="284"/>
        <v>2024</v>
      </c>
      <c r="C5282" s="190" t="str">
        <f t="shared" si="285"/>
        <v>Mar-2024</v>
      </c>
      <c r="D5282" s="2">
        <v>45382</v>
      </c>
      <c r="E5282" t="s">
        <v>1037</v>
      </c>
      <c r="F5282" t="s">
        <v>1038</v>
      </c>
      <c r="G5282" t="s">
        <v>1039</v>
      </c>
      <c r="H5282" t="s">
        <v>677</v>
      </c>
      <c r="I5282" t="s">
        <v>1071</v>
      </c>
      <c r="J5282" t="s">
        <v>1072</v>
      </c>
      <c r="K5282" t="s">
        <v>1079</v>
      </c>
      <c r="L5282" t="s">
        <v>1080</v>
      </c>
      <c r="M5282" t="s">
        <v>1081</v>
      </c>
      <c r="N5282" t="s">
        <v>1528</v>
      </c>
      <c r="O5282" t="s">
        <v>958</v>
      </c>
    </row>
    <row r="5283" spans="1:15" x14ac:dyDescent="0.35">
      <c r="A5283" s="189" t="str">
        <f t="shared" si="283"/>
        <v>Mar</v>
      </c>
      <c r="B5283" s="190" t="str">
        <f t="shared" si="284"/>
        <v>2024</v>
      </c>
      <c r="C5283" s="190" t="str">
        <f t="shared" si="285"/>
        <v>Mar-2024</v>
      </c>
      <c r="D5283" s="2">
        <v>45382</v>
      </c>
      <c r="E5283" t="s">
        <v>1037</v>
      </c>
      <c r="F5283" t="s">
        <v>1038</v>
      </c>
      <c r="G5283" t="s">
        <v>1039</v>
      </c>
      <c r="H5283" t="s">
        <v>677</v>
      </c>
      <c r="I5283" t="s">
        <v>1071</v>
      </c>
      <c r="J5283" t="s">
        <v>1072</v>
      </c>
      <c r="K5283" t="s">
        <v>1079</v>
      </c>
      <c r="L5283" t="s">
        <v>1080</v>
      </c>
      <c r="M5283" t="s">
        <v>1081</v>
      </c>
      <c r="N5283" t="s">
        <v>1529</v>
      </c>
      <c r="O5283" t="s">
        <v>958</v>
      </c>
    </row>
    <row r="5284" spans="1:15" x14ac:dyDescent="0.35">
      <c r="A5284" s="189" t="str">
        <f t="shared" si="283"/>
        <v>Mar</v>
      </c>
      <c r="B5284" s="190" t="str">
        <f t="shared" si="284"/>
        <v>2024</v>
      </c>
      <c r="C5284" s="190" t="str">
        <f t="shared" si="285"/>
        <v>Mar-2024</v>
      </c>
      <c r="D5284" s="2">
        <v>45382</v>
      </c>
      <c r="E5284" t="s">
        <v>1037</v>
      </c>
      <c r="F5284" t="s">
        <v>1038</v>
      </c>
      <c r="G5284" t="s">
        <v>1039</v>
      </c>
      <c r="H5284" t="s">
        <v>677</v>
      </c>
      <c r="I5284" t="s">
        <v>1071</v>
      </c>
      <c r="J5284" t="s">
        <v>1072</v>
      </c>
      <c r="K5284" t="s">
        <v>1079</v>
      </c>
      <c r="L5284" t="s">
        <v>1080</v>
      </c>
      <c r="M5284" t="s">
        <v>1081</v>
      </c>
      <c r="N5284" t="s">
        <v>919</v>
      </c>
      <c r="O5284">
        <v>315</v>
      </c>
    </row>
    <row r="5285" spans="1:15" x14ac:dyDescent="0.35">
      <c r="A5285" s="189" t="str">
        <f t="shared" si="283"/>
        <v>Mar</v>
      </c>
      <c r="B5285" s="190" t="str">
        <f t="shared" si="284"/>
        <v>2024</v>
      </c>
      <c r="C5285" s="190" t="str">
        <f t="shared" si="285"/>
        <v>Mar-2024</v>
      </c>
      <c r="D5285" s="2">
        <v>45382</v>
      </c>
      <c r="E5285" t="s">
        <v>1037</v>
      </c>
      <c r="F5285" t="s">
        <v>1038</v>
      </c>
      <c r="G5285" t="s">
        <v>1039</v>
      </c>
      <c r="H5285" t="s">
        <v>677</v>
      </c>
      <c r="I5285" t="s">
        <v>1071</v>
      </c>
      <c r="J5285" t="s">
        <v>1072</v>
      </c>
      <c r="K5285" t="s">
        <v>1079</v>
      </c>
      <c r="L5285" t="s">
        <v>1080</v>
      </c>
      <c r="M5285" t="s">
        <v>1081</v>
      </c>
      <c r="N5285" t="s">
        <v>920</v>
      </c>
      <c r="O5285">
        <v>640</v>
      </c>
    </row>
    <row r="5286" spans="1:15" x14ac:dyDescent="0.35">
      <c r="A5286" s="189" t="str">
        <f t="shared" si="283"/>
        <v>Mar</v>
      </c>
      <c r="B5286" s="190" t="str">
        <f t="shared" si="284"/>
        <v>2024</v>
      </c>
      <c r="C5286" s="190" t="str">
        <f t="shared" si="285"/>
        <v>Mar-2024</v>
      </c>
      <c r="D5286" s="2">
        <v>45382</v>
      </c>
      <c r="E5286" t="s">
        <v>1037</v>
      </c>
      <c r="F5286" t="s">
        <v>1038</v>
      </c>
      <c r="G5286" t="s">
        <v>1039</v>
      </c>
      <c r="H5286" t="s">
        <v>677</v>
      </c>
      <c r="I5286" t="s">
        <v>1071</v>
      </c>
      <c r="J5286" t="s">
        <v>1072</v>
      </c>
      <c r="K5286" t="s">
        <v>1079</v>
      </c>
      <c r="L5286" t="s">
        <v>1080</v>
      </c>
      <c r="M5286" t="s">
        <v>1081</v>
      </c>
      <c r="N5286" t="s">
        <v>922</v>
      </c>
      <c r="O5286">
        <v>905</v>
      </c>
    </row>
    <row r="5287" spans="1:15" x14ac:dyDescent="0.35">
      <c r="A5287" s="189" t="str">
        <f t="shared" si="283"/>
        <v>Mar</v>
      </c>
      <c r="B5287" s="190" t="str">
        <f t="shared" si="284"/>
        <v>2024</v>
      </c>
      <c r="C5287" s="190" t="str">
        <f t="shared" si="285"/>
        <v>Mar-2024</v>
      </c>
      <c r="D5287" s="2">
        <v>45382</v>
      </c>
      <c r="E5287" t="s">
        <v>1037</v>
      </c>
      <c r="F5287" t="s">
        <v>1038</v>
      </c>
      <c r="G5287" t="s">
        <v>1039</v>
      </c>
      <c r="H5287" t="s">
        <v>677</v>
      </c>
      <c r="I5287" t="s">
        <v>1071</v>
      </c>
      <c r="J5287" t="s">
        <v>1072</v>
      </c>
      <c r="K5287" t="s">
        <v>1079</v>
      </c>
      <c r="L5287" t="s">
        <v>1080</v>
      </c>
      <c r="M5287" t="s">
        <v>1081</v>
      </c>
      <c r="N5287" t="s">
        <v>921</v>
      </c>
      <c r="O5287">
        <v>745</v>
      </c>
    </row>
    <row r="5288" spans="1:15" x14ac:dyDescent="0.35">
      <c r="A5288" s="189" t="str">
        <f t="shared" si="283"/>
        <v>Mar</v>
      </c>
      <c r="B5288" s="190" t="str">
        <f t="shared" si="284"/>
        <v>2024</v>
      </c>
      <c r="C5288" s="190" t="str">
        <f t="shared" si="285"/>
        <v>Mar-2024</v>
      </c>
      <c r="D5288" s="2">
        <v>45382</v>
      </c>
      <c r="E5288" t="s">
        <v>1037</v>
      </c>
      <c r="F5288" t="s">
        <v>1038</v>
      </c>
      <c r="G5288" t="s">
        <v>1039</v>
      </c>
      <c r="H5288" t="s">
        <v>677</v>
      </c>
      <c r="I5288" t="s">
        <v>1071</v>
      </c>
      <c r="J5288" t="s">
        <v>1072</v>
      </c>
      <c r="K5288" t="s">
        <v>1082</v>
      </c>
      <c r="L5288" t="s">
        <v>1083</v>
      </c>
      <c r="M5288" t="s">
        <v>1084</v>
      </c>
      <c r="N5288" t="s">
        <v>1528</v>
      </c>
      <c r="O5288" t="s">
        <v>958</v>
      </c>
    </row>
    <row r="5289" spans="1:15" x14ac:dyDescent="0.35">
      <c r="A5289" s="189" t="str">
        <f t="shared" si="283"/>
        <v>Mar</v>
      </c>
      <c r="B5289" s="190" t="str">
        <f t="shared" si="284"/>
        <v>2024</v>
      </c>
      <c r="C5289" s="190" t="str">
        <f t="shared" si="285"/>
        <v>Mar-2024</v>
      </c>
      <c r="D5289" s="2">
        <v>45382</v>
      </c>
      <c r="E5289" t="s">
        <v>1037</v>
      </c>
      <c r="F5289" t="s">
        <v>1038</v>
      </c>
      <c r="G5289" t="s">
        <v>1039</v>
      </c>
      <c r="H5289" t="s">
        <v>677</v>
      </c>
      <c r="I5289" t="s">
        <v>1071</v>
      </c>
      <c r="J5289" t="s">
        <v>1072</v>
      </c>
      <c r="K5289" t="s">
        <v>1082</v>
      </c>
      <c r="L5289" t="s">
        <v>1083</v>
      </c>
      <c r="M5289" t="s">
        <v>1084</v>
      </c>
      <c r="N5289" t="s">
        <v>1529</v>
      </c>
      <c r="O5289" t="s">
        <v>958</v>
      </c>
    </row>
    <row r="5290" spans="1:15" x14ac:dyDescent="0.35">
      <c r="A5290" s="189" t="str">
        <f t="shared" si="283"/>
        <v>Mar</v>
      </c>
      <c r="B5290" s="190" t="str">
        <f t="shared" si="284"/>
        <v>2024</v>
      </c>
      <c r="C5290" s="190" t="str">
        <f t="shared" si="285"/>
        <v>Mar-2024</v>
      </c>
      <c r="D5290" s="2">
        <v>45382</v>
      </c>
      <c r="E5290" t="s">
        <v>1037</v>
      </c>
      <c r="F5290" t="s">
        <v>1038</v>
      </c>
      <c r="G5290" t="s">
        <v>1039</v>
      </c>
      <c r="H5290" t="s">
        <v>677</v>
      </c>
      <c r="I5290" t="s">
        <v>1071</v>
      </c>
      <c r="J5290" t="s">
        <v>1072</v>
      </c>
      <c r="K5290" t="s">
        <v>1082</v>
      </c>
      <c r="L5290" t="s">
        <v>1083</v>
      </c>
      <c r="M5290" t="s">
        <v>1084</v>
      </c>
      <c r="N5290" t="s">
        <v>919</v>
      </c>
      <c r="O5290">
        <v>105</v>
      </c>
    </row>
    <row r="5291" spans="1:15" x14ac:dyDescent="0.35">
      <c r="A5291" s="189" t="str">
        <f t="shared" si="283"/>
        <v>Mar</v>
      </c>
      <c r="B5291" s="190" t="str">
        <f t="shared" si="284"/>
        <v>2024</v>
      </c>
      <c r="C5291" s="190" t="str">
        <f t="shared" si="285"/>
        <v>Mar-2024</v>
      </c>
      <c r="D5291" s="2">
        <v>45382</v>
      </c>
      <c r="E5291" t="s">
        <v>1037</v>
      </c>
      <c r="F5291" t="s">
        <v>1038</v>
      </c>
      <c r="G5291" t="s">
        <v>1039</v>
      </c>
      <c r="H5291" t="s">
        <v>677</v>
      </c>
      <c r="I5291" t="s">
        <v>1071</v>
      </c>
      <c r="J5291" t="s">
        <v>1072</v>
      </c>
      <c r="K5291" t="s">
        <v>1082</v>
      </c>
      <c r="L5291" t="s">
        <v>1083</v>
      </c>
      <c r="M5291" t="s">
        <v>1084</v>
      </c>
      <c r="N5291" t="s">
        <v>920</v>
      </c>
      <c r="O5291">
        <v>1280</v>
      </c>
    </row>
    <row r="5292" spans="1:15" x14ac:dyDescent="0.35">
      <c r="A5292" s="189" t="str">
        <f t="shared" si="283"/>
        <v>Mar</v>
      </c>
      <c r="B5292" s="190" t="str">
        <f t="shared" si="284"/>
        <v>2024</v>
      </c>
      <c r="C5292" s="190" t="str">
        <f t="shared" si="285"/>
        <v>Mar-2024</v>
      </c>
      <c r="D5292" s="2">
        <v>45382</v>
      </c>
      <c r="E5292" t="s">
        <v>1037</v>
      </c>
      <c r="F5292" t="s">
        <v>1038</v>
      </c>
      <c r="G5292" t="s">
        <v>1039</v>
      </c>
      <c r="H5292" t="s">
        <v>677</v>
      </c>
      <c r="I5292" t="s">
        <v>1071</v>
      </c>
      <c r="J5292" t="s">
        <v>1072</v>
      </c>
      <c r="K5292" t="s">
        <v>1082</v>
      </c>
      <c r="L5292" t="s">
        <v>1083</v>
      </c>
      <c r="M5292" t="s">
        <v>1084</v>
      </c>
      <c r="N5292" t="s">
        <v>922</v>
      </c>
      <c r="O5292">
        <v>160</v>
      </c>
    </row>
    <row r="5293" spans="1:15" x14ac:dyDescent="0.35">
      <c r="A5293" s="189" t="str">
        <f t="shared" si="283"/>
        <v>Mar</v>
      </c>
      <c r="B5293" s="190" t="str">
        <f t="shared" si="284"/>
        <v>2024</v>
      </c>
      <c r="C5293" s="190" t="str">
        <f t="shared" si="285"/>
        <v>Mar-2024</v>
      </c>
      <c r="D5293" s="2">
        <v>45382</v>
      </c>
      <c r="E5293" t="s">
        <v>1037</v>
      </c>
      <c r="F5293" t="s">
        <v>1038</v>
      </c>
      <c r="G5293" t="s">
        <v>1039</v>
      </c>
      <c r="H5293" t="s">
        <v>677</v>
      </c>
      <c r="I5293" t="s">
        <v>1071</v>
      </c>
      <c r="J5293" t="s">
        <v>1072</v>
      </c>
      <c r="K5293" t="s">
        <v>1082</v>
      </c>
      <c r="L5293" t="s">
        <v>1083</v>
      </c>
      <c r="M5293" t="s">
        <v>1084</v>
      </c>
      <c r="N5293" t="s">
        <v>921</v>
      </c>
      <c r="O5293">
        <v>610</v>
      </c>
    </row>
    <row r="5294" spans="1:15" x14ac:dyDescent="0.35">
      <c r="A5294" s="189" t="str">
        <f t="shared" si="283"/>
        <v>Mar</v>
      </c>
      <c r="B5294" s="190" t="str">
        <f t="shared" si="284"/>
        <v>2024</v>
      </c>
      <c r="C5294" s="190" t="str">
        <f t="shared" si="285"/>
        <v>Mar-2024</v>
      </c>
      <c r="D5294" s="2">
        <v>45382</v>
      </c>
      <c r="E5294" t="s">
        <v>1037</v>
      </c>
      <c r="F5294" t="s">
        <v>1038</v>
      </c>
      <c r="G5294" t="s">
        <v>1039</v>
      </c>
      <c r="H5294" t="s">
        <v>677</v>
      </c>
      <c r="I5294" t="s">
        <v>1071</v>
      </c>
      <c r="J5294" t="s">
        <v>1072</v>
      </c>
      <c r="K5294" t="s">
        <v>1085</v>
      </c>
      <c r="L5294" t="s">
        <v>1086</v>
      </c>
      <c r="M5294" t="s">
        <v>1087</v>
      </c>
      <c r="N5294" t="s">
        <v>1528</v>
      </c>
      <c r="O5294" t="s">
        <v>958</v>
      </c>
    </row>
    <row r="5295" spans="1:15" x14ac:dyDescent="0.35">
      <c r="A5295" s="189" t="str">
        <f t="shared" si="283"/>
        <v>Mar</v>
      </c>
      <c r="B5295" s="190" t="str">
        <f t="shared" si="284"/>
        <v>2024</v>
      </c>
      <c r="C5295" s="190" t="str">
        <f t="shared" si="285"/>
        <v>Mar-2024</v>
      </c>
      <c r="D5295" s="2">
        <v>45382</v>
      </c>
      <c r="E5295" t="s">
        <v>1037</v>
      </c>
      <c r="F5295" t="s">
        <v>1038</v>
      </c>
      <c r="G5295" t="s">
        <v>1039</v>
      </c>
      <c r="H5295" t="s">
        <v>677</v>
      </c>
      <c r="I5295" t="s">
        <v>1071</v>
      </c>
      <c r="J5295" t="s">
        <v>1072</v>
      </c>
      <c r="K5295" t="s">
        <v>1085</v>
      </c>
      <c r="L5295" t="s">
        <v>1086</v>
      </c>
      <c r="M5295" t="s">
        <v>1087</v>
      </c>
      <c r="N5295" t="s">
        <v>1529</v>
      </c>
      <c r="O5295" t="s">
        <v>958</v>
      </c>
    </row>
    <row r="5296" spans="1:15" x14ac:dyDescent="0.35">
      <c r="A5296" s="189" t="str">
        <f t="shared" si="283"/>
        <v>Mar</v>
      </c>
      <c r="B5296" s="190" t="str">
        <f t="shared" si="284"/>
        <v>2024</v>
      </c>
      <c r="C5296" s="190" t="str">
        <f t="shared" si="285"/>
        <v>Mar-2024</v>
      </c>
      <c r="D5296" s="2">
        <v>45382</v>
      </c>
      <c r="E5296" t="s">
        <v>1037</v>
      </c>
      <c r="F5296" t="s">
        <v>1038</v>
      </c>
      <c r="G5296" t="s">
        <v>1039</v>
      </c>
      <c r="H5296" t="s">
        <v>677</v>
      </c>
      <c r="I5296" t="s">
        <v>1071</v>
      </c>
      <c r="J5296" t="s">
        <v>1072</v>
      </c>
      <c r="K5296" t="s">
        <v>1085</v>
      </c>
      <c r="L5296" t="s">
        <v>1086</v>
      </c>
      <c r="M5296" t="s">
        <v>1087</v>
      </c>
      <c r="N5296" t="s">
        <v>919</v>
      </c>
      <c r="O5296">
        <v>95</v>
      </c>
    </row>
    <row r="5297" spans="1:15" x14ac:dyDescent="0.35">
      <c r="A5297" s="189" t="str">
        <f t="shared" si="283"/>
        <v>Mar</v>
      </c>
      <c r="B5297" s="190" t="str">
        <f t="shared" si="284"/>
        <v>2024</v>
      </c>
      <c r="C5297" s="190" t="str">
        <f t="shared" si="285"/>
        <v>Mar-2024</v>
      </c>
      <c r="D5297" s="2">
        <v>45382</v>
      </c>
      <c r="E5297" t="s">
        <v>1037</v>
      </c>
      <c r="F5297" t="s">
        <v>1038</v>
      </c>
      <c r="G5297" t="s">
        <v>1039</v>
      </c>
      <c r="H5297" t="s">
        <v>677</v>
      </c>
      <c r="I5297" t="s">
        <v>1071</v>
      </c>
      <c r="J5297" t="s">
        <v>1072</v>
      </c>
      <c r="K5297" t="s">
        <v>1085</v>
      </c>
      <c r="L5297" t="s">
        <v>1086</v>
      </c>
      <c r="M5297" t="s">
        <v>1087</v>
      </c>
      <c r="N5297" t="s">
        <v>920</v>
      </c>
      <c r="O5297">
        <v>820</v>
      </c>
    </row>
    <row r="5298" spans="1:15" x14ac:dyDescent="0.35">
      <c r="A5298" s="189" t="str">
        <f t="shared" si="283"/>
        <v>Mar</v>
      </c>
      <c r="B5298" s="190" t="str">
        <f t="shared" si="284"/>
        <v>2024</v>
      </c>
      <c r="C5298" s="190" t="str">
        <f t="shared" si="285"/>
        <v>Mar-2024</v>
      </c>
      <c r="D5298" s="2">
        <v>45382</v>
      </c>
      <c r="E5298" t="s">
        <v>1037</v>
      </c>
      <c r="F5298" t="s">
        <v>1038</v>
      </c>
      <c r="G5298" t="s">
        <v>1039</v>
      </c>
      <c r="H5298" t="s">
        <v>677</v>
      </c>
      <c r="I5298" t="s">
        <v>1071</v>
      </c>
      <c r="J5298" t="s">
        <v>1072</v>
      </c>
      <c r="K5298" t="s">
        <v>1085</v>
      </c>
      <c r="L5298" t="s">
        <v>1086</v>
      </c>
      <c r="M5298" t="s">
        <v>1087</v>
      </c>
      <c r="N5298" t="s">
        <v>922</v>
      </c>
      <c r="O5298">
        <v>115</v>
      </c>
    </row>
    <row r="5299" spans="1:15" x14ac:dyDescent="0.35">
      <c r="A5299" s="189" t="str">
        <f t="shared" si="283"/>
        <v>Mar</v>
      </c>
      <c r="B5299" s="190" t="str">
        <f t="shared" si="284"/>
        <v>2024</v>
      </c>
      <c r="C5299" s="190" t="str">
        <f t="shared" si="285"/>
        <v>Mar-2024</v>
      </c>
      <c r="D5299" s="2">
        <v>45382</v>
      </c>
      <c r="E5299" t="s">
        <v>1037</v>
      </c>
      <c r="F5299" t="s">
        <v>1038</v>
      </c>
      <c r="G5299" t="s">
        <v>1039</v>
      </c>
      <c r="H5299" t="s">
        <v>677</v>
      </c>
      <c r="I5299" t="s">
        <v>1071</v>
      </c>
      <c r="J5299" t="s">
        <v>1072</v>
      </c>
      <c r="K5299" t="s">
        <v>1085</v>
      </c>
      <c r="L5299" t="s">
        <v>1086</v>
      </c>
      <c r="M5299" t="s">
        <v>1087</v>
      </c>
      <c r="N5299" t="s">
        <v>921</v>
      </c>
      <c r="O5299">
        <v>425</v>
      </c>
    </row>
    <row r="5300" spans="1:15" x14ac:dyDescent="0.35">
      <c r="A5300" s="189" t="str">
        <f t="shared" si="283"/>
        <v>Mar</v>
      </c>
      <c r="B5300" s="190" t="str">
        <f t="shared" si="284"/>
        <v>2024</v>
      </c>
      <c r="C5300" s="190" t="str">
        <f t="shared" si="285"/>
        <v>Mar-2024</v>
      </c>
      <c r="D5300" s="2">
        <v>45382</v>
      </c>
      <c r="E5300" t="s">
        <v>1037</v>
      </c>
      <c r="F5300" t="s">
        <v>1038</v>
      </c>
      <c r="G5300" t="s">
        <v>1039</v>
      </c>
      <c r="H5300" t="s">
        <v>677</v>
      </c>
      <c r="I5300" t="s">
        <v>1071</v>
      </c>
      <c r="J5300" t="s">
        <v>1072</v>
      </c>
      <c r="K5300" t="s">
        <v>1088</v>
      </c>
      <c r="L5300" t="s">
        <v>1089</v>
      </c>
      <c r="M5300" t="s">
        <v>1090</v>
      </c>
      <c r="N5300" t="s">
        <v>1528</v>
      </c>
      <c r="O5300" t="s">
        <v>958</v>
      </c>
    </row>
    <row r="5301" spans="1:15" x14ac:dyDescent="0.35">
      <c r="A5301" s="189" t="str">
        <f t="shared" si="283"/>
        <v>Mar</v>
      </c>
      <c r="B5301" s="190" t="str">
        <f t="shared" si="284"/>
        <v>2024</v>
      </c>
      <c r="C5301" s="190" t="str">
        <f t="shared" si="285"/>
        <v>Mar-2024</v>
      </c>
      <c r="D5301" s="2">
        <v>45382</v>
      </c>
      <c r="E5301" t="s">
        <v>1037</v>
      </c>
      <c r="F5301" t="s">
        <v>1038</v>
      </c>
      <c r="G5301" t="s">
        <v>1039</v>
      </c>
      <c r="H5301" t="s">
        <v>677</v>
      </c>
      <c r="I5301" t="s">
        <v>1071</v>
      </c>
      <c r="J5301" t="s">
        <v>1072</v>
      </c>
      <c r="K5301" t="s">
        <v>1088</v>
      </c>
      <c r="L5301" t="s">
        <v>1089</v>
      </c>
      <c r="M5301" t="s">
        <v>1090</v>
      </c>
      <c r="N5301" t="s">
        <v>1529</v>
      </c>
      <c r="O5301" t="s">
        <v>958</v>
      </c>
    </row>
    <row r="5302" spans="1:15" x14ac:dyDescent="0.35">
      <c r="A5302" s="189" t="str">
        <f t="shared" ref="A5302:A5365" si="286">TEXT(D5302,"mmm")</f>
        <v>Mar</v>
      </c>
      <c r="B5302" s="190" t="str">
        <f t="shared" ref="B5302:B5365" si="287">TEXT(D5302,"yyyy")</f>
        <v>2024</v>
      </c>
      <c r="C5302" s="190" t="str">
        <f t="shared" ref="C5302:C5365" si="288">_xlfn.CONCAT(A5302&amp;"-"&amp;B5302)</f>
        <v>Mar-2024</v>
      </c>
      <c r="D5302" s="2">
        <v>45382</v>
      </c>
      <c r="E5302" t="s">
        <v>1037</v>
      </c>
      <c r="F5302" t="s">
        <v>1038</v>
      </c>
      <c r="G5302" t="s">
        <v>1039</v>
      </c>
      <c r="H5302" t="s">
        <v>677</v>
      </c>
      <c r="I5302" t="s">
        <v>1071</v>
      </c>
      <c r="J5302" t="s">
        <v>1072</v>
      </c>
      <c r="K5302" t="s">
        <v>1088</v>
      </c>
      <c r="L5302" t="s">
        <v>1089</v>
      </c>
      <c r="M5302" t="s">
        <v>1090</v>
      </c>
      <c r="N5302" t="s">
        <v>919</v>
      </c>
      <c r="O5302">
        <v>145</v>
      </c>
    </row>
    <row r="5303" spans="1:15" x14ac:dyDescent="0.35">
      <c r="A5303" s="189" t="str">
        <f t="shared" si="286"/>
        <v>Mar</v>
      </c>
      <c r="B5303" s="190" t="str">
        <f t="shared" si="287"/>
        <v>2024</v>
      </c>
      <c r="C5303" s="190" t="str">
        <f t="shared" si="288"/>
        <v>Mar-2024</v>
      </c>
      <c r="D5303" s="2">
        <v>45382</v>
      </c>
      <c r="E5303" t="s">
        <v>1037</v>
      </c>
      <c r="F5303" t="s">
        <v>1038</v>
      </c>
      <c r="G5303" t="s">
        <v>1039</v>
      </c>
      <c r="H5303" t="s">
        <v>677</v>
      </c>
      <c r="I5303" t="s">
        <v>1071</v>
      </c>
      <c r="J5303" t="s">
        <v>1072</v>
      </c>
      <c r="K5303" t="s">
        <v>1088</v>
      </c>
      <c r="L5303" t="s">
        <v>1089</v>
      </c>
      <c r="M5303" t="s">
        <v>1090</v>
      </c>
      <c r="N5303" t="s">
        <v>920</v>
      </c>
      <c r="O5303">
        <v>790</v>
      </c>
    </row>
    <row r="5304" spans="1:15" x14ac:dyDescent="0.35">
      <c r="A5304" s="189" t="str">
        <f t="shared" si="286"/>
        <v>Mar</v>
      </c>
      <c r="B5304" s="190" t="str">
        <f t="shared" si="287"/>
        <v>2024</v>
      </c>
      <c r="C5304" s="190" t="str">
        <f t="shared" si="288"/>
        <v>Mar-2024</v>
      </c>
      <c r="D5304" s="2">
        <v>45382</v>
      </c>
      <c r="E5304" t="s">
        <v>1037</v>
      </c>
      <c r="F5304" t="s">
        <v>1038</v>
      </c>
      <c r="G5304" t="s">
        <v>1039</v>
      </c>
      <c r="H5304" t="s">
        <v>677</v>
      </c>
      <c r="I5304" t="s">
        <v>1071</v>
      </c>
      <c r="J5304" t="s">
        <v>1072</v>
      </c>
      <c r="K5304" t="s">
        <v>1088</v>
      </c>
      <c r="L5304" t="s">
        <v>1089</v>
      </c>
      <c r="M5304" t="s">
        <v>1090</v>
      </c>
      <c r="N5304" t="s">
        <v>922</v>
      </c>
      <c r="O5304">
        <v>1235</v>
      </c>
    </row>
    <row r="5305" spans="1:15" x14ac:dyDescent="0.35">
      <c r="A5305" s="189" t="str">
        <f t="shared" si="286"/>
        <v>Mar</v>
      </c>
      <c r="B5305" s="190" t="str">
        <f t="shared" si="287"/>
        <v>2024</v>
      </c>
      <c r="C5305" s="190" t="str">
        <f t="shared" si="288"/>
        <v>Mar-2024</v>
      </c>
      <c r="D5305" s="2">
        <v>45382</v>
      </c>
      <c r="E5305" t="s">
        <v>1037</v>
      </c>
      <c r="F5305" t="s">
        <v>1038</v>
      </c>
      <c r="G5305" t="s">
        <v>1039</v>
      </c>
      <c r="H5305" t="s">
        <v>677</v>
      </c>
      <c r="I5305" t="s">
        <v>1071</v>
      </c>
      <c r="J5305" t="s">
        <v>1072</v>
      </c>
      <c r="K5305" t="s">
        <v>1088</v>
      </c>
      <c r="L5305" t="s">
        <v>1089</v>
      </c>
      <c r="M5305" t="s">
        <v>1090</v>
      </c>
      <c r="N5305" t="s">
        <v>921</v>
      </c>
      <c r="O5305">
        <v>840</v>
      </c>
    </row>
    <row r="5306" spans="1:15" x14ac:dyDescent="0.35">
      <c r="A5306" s="189" t="str">
        <f t="shared" si="286"/>
        <v>Mar</v>
      </c>
      <c r="B5306" s="190" t="str">
        <f t="shared" si="287"/>
        <v>2024</v>
      </c>
      <c r="C5306" s="190" t="str">
        <f t="shared" si="288"/>
        <v>Mar-2024</v>
      </c>
      <c r="D5306" s="2">
        <v>45382</v>
      </c>
      <c r="E5306" t="s">
        <v>1037</v>
      </c>
      <c r="F5306" t="s">
        <v>1038</v>
      </c>
      <c r="G5306" t="s">
        <v>1039</v>
      </c>
      <c r="H5306" t="s">
        <v>680</v>
      </c>
      <c r="I5306" t="s">
        <v>1091</v>
      </c>
      <c r="J5306" t="s">
        <v>1092</v>
      </c>
      <c r="K5306" t="s">
        <v>1093</v>
      </c>
      <c r="L5306" t="s">
        <v>1094</v>
      </c>
      <c r="M5306" t="s">
        <v>1095</v>
      </c>
      <c r="N5306" t="s">
        <v>1528</v>
      </c>
      <c r="O5306" t="s">
        <v>958</v>
      </c>
    </row>
    <row r="5307" spans="1:15" x14ac:dyDescent="0.35">
      <c r="A5307" s="189" t="str">
        <f t="shared" si="286"/>
        <v>Mar</v>
      </c>
      <c r="B5307" s="190" t="str">
        <f t="shared" si="287"/>
        <v>2024</v>
      </c>
      <c r="C5307" s="190" t="str">
        <f t="shared" si="288"/>
        <v>Mar-2024</v>
      </c>
      <c r="D5307" s="2">
        <v>45382</v>
      </c>
      <c r="E5307" t="s">
        <v>1037</v>
      </c>
      <c r="F5307" t="s">
        <v>1038</v>
      </c>
      <c r="G5307" t="s">
        <v>1039</v>
      </c>
      <c r="H5307" t="s">
        <v>680</v>
      </c>
      <c r="I5307" t="s">
        <v>1091</v>
      </c>
      <c r="J5307" t="s">
        <v>1092</v>
      </c>
      <c r="K5307" t="s">
        <v>1093</v>
      </c>
      <c r="L5307" t="s">
        <v>1094</v>
      </c>
      <c r="M5307" t="s">
        <v>1095</v>
      </c>
      <c r="N5307" t="s">
        <v>1529</v>
      </c>
      <c r="O5307" t="s">
        <v>958</v>
      </c>
    </row>
    <row r="5308" spans="1:15" x14ac:dyDescent="0.35">
      <c r="A5308" s="189" t="str">
        <f t="shared" si="286"/>
        <v>Mar</v>
      </c>
      <c r="B5308" s="190" t="str">
        <f t="shared" si="287"/>
        <v>2024</v>
      </c>
      <c r="C5308" s="190" t="str">
        <f t="shared" si="288"/>
        <v>Mar-2024</v>
      </c>
      <c r="D5308" s="2">
        <v>45382</v>
      </c>
      <c r="E5308" t="s">
        <v>1037</v>
      </c>
      <c r="F5308" t="s">
        <v>1038</v>
      </c>
      <c r="G5308" t="s">
        <v>1039</v>
      </c>
      <c r="H5308" t="s">
        <v>680</v>
      </c>
      <c r="I5308" t="s">
        <v>1091</v>
      </c>
      <c r="J5308" t="s">
        <v>1092</v>
      </c>
      <c r="K5308" t="s">
        <v>1093</v>
      </c>
      <c r="L5308" t="s">
        <v>1094</v>
      </c>
      <c r="M5308" t="s">
        <v>1095</v>
      </c>
      <c r="N5308" t="s">
        <v>919</v>
      </c>
      <c r="O5308">
        <v>745</v>
      </c>
    </row>
    <row r="5309" spans="1:15" x14ac:dyDescent="0.35">
      <c r="A5309" s="189" t="str">
        <f t="shared" si="286"/>
        <v>Mar</v>
      </c>
      <c r="B5309" s="190" t="str">
        <f t="shared" si="287"/>
        <v>2024</v>
      </c>
      <c r="C5309" s="190" t="str">
        <f t="shared" si="288"/>
        <v>Mar-2024</v>
      </c>
      <c r="D5309" s="2">
        <v>45382</v>
      </c>
      <c r="E5309" t="s">
        <v>1037</v>
      </c>
      <c r="F5309" t="s">
        <v>1038</v>
      </c>
      <c r="G5309" t="s">
        <v>1039</v>
      </c>
      <c r="H5309" t="s">
        <v>680</v>
      </c>
      <c r="I5309" t="s">
        <v>1091</v>
      </c>
      <c r="J5309" t="s">
        <v>1092</v>
      </c>
      <c r="K5309" t="s">
        <v>1093</v>
      </c>
      <c r="L5309" t="s">
        <v>1094</v>
      </c>
      <c r="M5309" t="s">
        <v>1095</v>
      </c>
      <c r="N5309" t="s">
        <v>920</v>
      </c>
      <c r="O5309">
        <v>2745</v>
      </c>
    </row>
    <row r="5310" spans="1:15" x14ac:dyDescent="0.35">
      <c r="A5310" s="189" t="str">
        <f t="shared" si="286"/>
        <v>Mar</v>
      </c>
      <c r="B5310" s="190" t="str">
        <f t="shared" si="287"/>
        <v>2024</v>
      </c>
      <c r="C5310" s="190" t="str">
        <f t="shared" si="288"/>
        <v>Mar-2024</v>
      </c>
      <c r="D5310" s="2">
        <v>45382</v>
      </c>
      <c r="E5310" t="s">
        <v>1037</v>
      </c>
      <c r="F5310" t="s">
        <v>1038</v>
      </c>
      <c r="G5310" t="s">
        <v>1039</v>
      </c>
      <c r="H5310" t="s">
        <v>680</v>
      </c>
      <c r="I5310" t="s">
        <v>1091</v>
      </c>
      <c r="J5310" t="s">
        <v>1092</v>
      </c>
      <c r="K5310" t="s">
        <v>1093</v>
      </c>
      <c r="L5310" t="s">
        <v>1094</v>
      </c>
      <c r="M5310" t="s">
        <v>1095</v>
      </c>
      <c r="N5310" t="s">
        <v>922</v>
      </c>
      <c r="O5310">
        <v>255</v>
      </c>
    </row>
    <row r="5311" spans="1:15" x14ac:dyDescent="0.35">
      <c r="A5311" s="189" t="str">
        <f t="shared" si="286"/>
        <v>Mar</v>
      </c>
      <c r="B5311" s="190" t="str">
        <f t="shared" si="287"/>
        <v>2024</v>
      </c>
      <c r="C5311" s="190" t="str">
        <f t="shared" si="288"/>
        <v>Mar-2024</v>
      </c>
      <c r="D5311" s="2">
        <v>45382</v>
      </c>
      <c r="E5311" t="s">
        <v>1037</v>
      </c>
      <c r="F5311" t="s">
        <v>1038</v>
      </c>
      <c r="G5311" t="s">
        <v>1039</v>
      </c>
      <c r="H5311" t="s">
        <v>680</v>
      </c>
      <c r="I5311" t="s">
        <v>1091</v>
      </c>
      <c r="J5311" t="s">
        <v>1092</v>
      </c>
      <c r="K5311" t="s">
        <v>1093</v>
      </c>
      <c r="L5311" t="s">
        <v>1094</v>
      </c>
      <c r="M5311" t="s">
        <v>1095</v>
      </c>
      <c r="N5311" t="s">
        <v>921</v>
      </c>
      <c r="O5311">
        <v>1110</v>
      </c>
    </row>
    <row r="5312" spans="1:15" x14ac:dyDescent="0.35">
      <c r="A5312" s="189" t="str">
        <f t="shared" si="286"/>
        <v>Mar</v>
      </c>
      <c r="B5312" s="190" t="str">
        <f t="shared" si="287"/>
        <v>2024</v>
      </c>
      <c r="C5312" s="190" t="str">
        <f t="shared" si="288"/>
        <v>Mar-2024</v>
      </c>
      <c r="D5312" s="2">
        <v>45382</v>
      </c>
      <c r="E5312" t="s">
        <v>1037</v>
      </c>
      <c r="F5312" t="s">
        <v>1038</v>
      </c>
      <c r="G5312" t="s">
        <v>1039</v>
      </c>
      <c r="H5312" t="s">
        <v>684</v>
      </c>
      <c r="I5312" t="s">
        <v>1096</v>
      </c>
      <c r="J5312" t="s">
        <v>1097</v>
      </c>
      <c r="K5312" t="s">
        <v>1098</v>
      </c>
      <c r="L5312" t="s">
        <v>1099</v>
      </c>
      <c r="M5312" t="s">
        <v>1100</v>
      </c>
      <c r="N5312" t="s">
        <v>1528</v>
      </c>
      <c r="O5312" t="s">
        <v>958</v>
      </c>
    </row>
    <row r="5313" spans="1:15" x14ac:dyDescent="0.35">
      <c r="A5313" s="189" t="str">
        <f t="shared" si="286"/>
        <v>Mar</v>
      </c>
      <c r="B5313" s="190" t="str">
        <f t="shared" si="287"/>
        <v>2024</v>
      </c>
      <c r="C5313" s="190" t="str">
        <f t="shared" si="288"/>
        <v>Mar-2024</v>
      </c>
      <c r="D5313" s="2">
        <v>45382</v>
      </c>
      <c r="E5313" t="s">
        <v>1037</v>
      </c>
      <c r="F5313" t="s">
        <v>1038</v>
      </c>
      <c r="G5313" t="s">
        <v>1039</v>
      </c>
      <c r="H5313" t="s">
        <v>684</v>
      </c>
      <c r="I5313" t="s">
        <v>1096</v>
      </c>
      <c r="J5313" t="s">
        <v>1097</v>
      </c>
      <c r="K5313" t="s">
        <v>1098</v>
      </c>
      <c r="L5313" t="s">
        <v>1099</v>
      </c>
      <c r="M5313" t="s">
        <v>1100</v>
      </c>
      <c r="N5313" t="s">
        <v>1529</v>
      </c>
      <c r="O5313" t="s">
        <v>958</v>
      </c>
    </row>
    <row r="5314" spans="1:15" x14ac:dyDescent="0.35">
      <c r="A5314" s="189" t="str">
        <f t="shared" si="286"/>
        <v>Mar</v>
      </c>
      <c r="B5314" s="190" t="str">
        <f t="shared" si="287"/>
        <v>2024</v>
      </c>
      <c r="C5314" s="190" t="str">
        <f t="shared" si="288"/>
        <v>Mar-2024</v>
      </c>
      <c r="D5314" s="2">
        <v>45382</v>
      </c>
      <c r="E5314" t="s">
        <v>1037</v>
      </c>
      <c r="F5314" t="s">
        <v>1038</v>
      </c>
      <c r="G5314" t="s">
        <v>1039</v>
      </c>
      <c r="H5314" t="s">
        <v>684</v>
      </c>
      <c r="I5314" t="s">
        <v>1096</v>
      </c>
      <c r="J5314" t="s">
        <v>1097</v>
      </c>
      <c r="K5314" t="s">
        <v>1098</v>
      </c>
      <c r="L5314" t="s">
        <v>1099</v>
      </c>
      <c r="M5314" t="s">
        <v>1100</v>
      </c>
      <c r="N5314" t="s">
        <v>919</v>
      </c>
      <c r="O5314">
        <v>305</v>
      </c>
    </row>
    <row r="5315" spans="1:15" x14ac:dyDescent="0.35">
      <c r="A5315" s="189" t="str">
        <f t="shared" si="286"/>
        <v>Mar</v>
      </c>
      <c r="B5315" s="190" t="str">
        <f t="shared" si="287"/>
        <v>2024</v>
      </c>
      <c r="C5315" s="190" t="str">
        <f t="shared" si="288"/>
        <v>Mar-2024</v>
      </c>
      <c r="D5315" s="2">
        <v>45382</v>
      </c>
      <c r="E5315" t="s">
        <v>1037</v>
      </c>
      <c r="F5315" t="s">
        <v>1038</v>
      </c>
      <c r="G5315" t="s">
        <v>1039</v>
      </c>
      <c r="H5315" t="s">
        <v>684</v>
      </c>
      <c r="I5315" t="s">
        <v>1096</v>
      </c>
      <c r="J5315" t="s">
        <v>1097</v>
      </c>
      <c r="K5315" t="s">
        <v>1098</v>
      </c>
      <c r="L5315" t="s">
        <v>1099</v>
      </c>
      <c r="M5315" t="s">
        <v>1100</v>
      </c>
      <c r="N5315" t="s">
        <v>920</v>
      </c>
      <c r="O5315">
        <v>2285</v>
      </c>
    </row>
    <row r="5316" spans="1:15" x14ac:dyDescent="0.35">
      <c r="A5316" s="189" t="str">
        <f t="shared" si="286"/>
        <v>Mar</v>
      </c>
      <c r="B5316" s="190" t="str">
        <f t="shared" si="287"/>
        <v>2024</v>
      </c>
      <c r="C5316" s="190" t="str">
        <f t="shared" si="288"/>
        <v>Mar-2024</v>
      </c>
      <c r="D5316" s="2">
        <v>45382</v>
      </c>
      <c r="E5316" t="s">
        <v>1037</v>
      </c>
      <c r="F5316" t="s">
        <v>1038</v>
      </c>
      <c r="G5316" t="s">
        <v>1039</v>
      </c>
      <c r="H5316" t="s">
        <v>684</v>
      </c>
      <c r="I5316" t="s">
        <v>1096</v>
      </c>
      <c r="J5316" t="s">
        <v>1097</v>
      </c>
      <c r="K5316" t="s">
        <v>1098</v>
      </c>
      <c r="L5316" t="s">
        <v>1099</v>
      </c>
      <c r="M5316" t="s">
        <v>1100</v>
      </c>
      <c r="N5316" t="s">
        <v>922</v>
      </c>
      <c r="O5316">
        <v>1480</v>
      </c>
    </row>
    <row r="5317" spans="1:15" x14ac:dyDescent="0.35">
      <c r="A5317" s="189" t="str">
        <f t="shared" si="286"/>
        <v>Mar</v>
      </c>
      <c r="B5317" s="190" t="str">
        <f t="shared" si="287"/>
        <v>2024</v>
      </c>
      <c r="C5317" s="190" t="str">
        <f t="shared" si="288"/>
        <v>Mar-2024</v>
      </c>
      <c r="D5317" s="2">
        <v>45382</v>
      </c>
      <c r="E5317" t="s">
        <v>1037</v>
      </c>
      <c r="F5317" t="s">
        <v>1038</v>
      </c>
      <c r="G5317" t="s">
        <v>1039</v>
      </c>
      <c r="H5317" t="s">
        <v>684</v>
      </c>
      <c r="I5317" t="s">
        <v>1096</v>
      </c>
      <c r="J5317" t="s">
        <v>1097</v>
      </c>
      <c r="K5317" t="s">
        <v>1098</v>
      </c>
      <c r="L5317" t="s">
        <v>1099</v>
      </c>
      <c r="M5317" t="s">
        <v>1100</v>
      </c>
      <c r="N5317" t="s">
        <v>921</v>
      </c>
      <c r="O5317">
        <v>1900</v>
      </c>
    </row>
    <row r="5318" spans="1:15" x14ac:dyDescent="0.35">
      <c r="A5318" s="189" t="str">
        <f t="shared" si="286"/>
        <v>Mar</v>
      </c>
      <c r="B5318" s="190" t="str">
        <f t="shared" si="287"/>
        <v>2024</v>
      </c>
      <c r="C5318" s="190" t="str">
        <f t="shared" si="288"/>
        <v>Mar-2024</v>
      </c>
      <c r="D5318" s="2">
        <v>45382</v>
      </c>
      <c r="E5318" t="s">
        <v>1037</v>
      </c>
      <c r="F5318" t="s">
        <v>1038</v>
      </c>
      <c r="G5318" t="s">
        <v>1039</v>
      </c>
      <c r="H5318" t="s">
        <v>688</v>
      </c>
      <c r="I5318" t="s">
        <v>1101</v>
      </c>
      <c r="J5318" t="s">
        <v>1102</v>
      </c>
      <c r="K5318" t="s">
        <v>1103</v>
      </c>
      <c r="L5318" t="s">
        <v>1104</v>
      </c>
      <c r="M5318" t="s">
        <v>1105</v>
      </c>
      <c r="N5318" t="s">
        <v>1528</v>
      </c>
      <c r="O5318" t="s">
        <v>958</v>
      </c>
    </row>
    <row r="5319" spans="1:15" x14ac:dyDescent="0.35">
      <c r="A5319" s="189" t="str">
        <f t="shared" si="286"/>
        <v>Mar</v>
      </c>
      <c r="B5319" s="190" t="str">
        <f t="shared" si="287"/>
        <v>2024</v>
      </c>
      <c r="C5319" s="190" t="str">
        <f t="shared" si="288"/>
        <v>Mar-2024</v>
      </c>
      <c r="D5319" s="2">
        <v>45382</v>
      </c>
      <c r="E5319" t="s">
        <v>1037</v>
      </c>
      <c r="F5319" t="s">
        <v>1038</v>
      </c>
      <c r="G5319" t="s">
        <v>1039</v>
      </c>
      <c r="H5319" t="s">
        <v>688</v>
      </c>
      <c r="I5319" t="s">
        <v>1101</v>
      </c>
      <c r="J5319" t="s">
        <v>1102</v>
      </c>
      <c r="K5319" t="s">
        <v>1103</v>
      </c>
      <c r="L5319" t="s">
        <v>1104</v>
      </c>
      <c r="M5319" t="s">
        <v>1105</v>
      </c>
      <c r="N5319" t="s">
        <v>1529</v>
      </c>
      <c r="O5319" t="s">
        <v>958</v>
      </c>
    </row>
    <row r="5320" spans="1:15" x14ac:dyDescent="0.35">
      <c r="A5320" s="189" t="str">
        <f t="shared" si="286"/>
        <v>Mar</v>
      </c>
      <c r="B5320" s="190" t="str">
        <f t="shared" si="287"/>
        <v>2024</v>
      </c>
      <c r="C5320" s="190" t="str">
        <f t="shared" si="288"/>
        <v>Mar-2024</v>
      </c>
      <c r="D5320" s="2">
        <v>45382</v>
      </c>
      <c r="E5320" t="s">
        <v>1037</v>
      </c>
      <c r="F5320" t="s">
        <v>1038</v>
      </c>
      <c r="G5320" t="s">
        <v>1039</v>
      </c>
      <c r="H5320" t="s">
        <v>688</v>
      </c>
      <c r="I5320" t="s">
        <v>1101</v>
      </c>
      <c r="J5320" t="s">
        <v>1102</v>
      </c>
      <c r="K5320" t="s">
        <v>1103</v>
      </c>
      <c r="L5320" t="s">
        <v>1104</v>
      </c>
      <c r="M5320" t="s">
        <v>1105</v>
      </c>
      <c r="N5320" t="s">
        <v>919</v>
      </c>
      <c r="O5320">
        <v>105</v>
      </c>
    </row>
    <row r="5321" spans="1:15" x14ac:dyDescent="0.35">
      <c r="A5321" s="189" t="str">
        <f t="shared" si="286"/>
        <v>Mar</v>
      </c>
      <c r="B5321" s="190" t="str">
        <f t="shared" si="287"/>
        <v>2024</v>
      </c>
      <c r="C5321" s="190" t="str">
        <f t="shared" si="288"/>
        <v>Mar-2024</v>
      </c>
      <c r="D5321" s="2">
        <v>45382</v>
      </c>
      <c r="E5321" t="s">
        <v>1037</v>
      </c>
      <c r="F5321" t="s">
        <v>1038</v>
      </c>
      <c r="G5321" t="s">
        <v>1039</v>
      </c>
      <c r="H5321" t="s">
        <v>688</v>
      </c>
      <c r="I5321" t="s">
        <v>1101</v>
      </c>
      <c r="J5321" t="s">
        <v>1102</v>
      </c>
      <c r="K5321" t="s">
        <v>1103</v>
      </c>
      <c r="L5321" t="s">
        <v>1104</v>
      </c>
      <c r="M5321" t="s">
        <v>1105</v>
      </c>
      <c r="N5321" t="s">
        <v>920</v>
      </c>
      <c r="O5321">
        <v>525</v>
      </c>
    </row>
    <row r="5322" spans="1:15" x14ac:dyDescent="0.35">
      <c r="A5322" s="189" t="str">
        <f t="shared" si="286"/>
        <v>Mar</v>
      </c>
      <c r="B5322" s="190" t="str">
        <f t="shared" si="287"/>
        <v>2024</v>
      </c>
      <c r="C5322" s="190" t="str">
        <f t="shared" si="288"/>
        <v>Mar-2024</v>
      </c>
      <c r="D5322" s="2">
        <v>45382</v>
      </c>
      <c r="E5322" t="s">
        <v>1037</v>
      </c>
      <c r="F5322" t="s">
        <v>1038</v>
      </c>
      <c r="G5322" t="s">
        <v>1039</v>
      </c>
      <c r="H5322" t="s">
        <v>688</v>
      </c>
      <c r="I5322" t="s">
        <v>1101</v>
      </c>
      <c r="J5322" t="s">
        <v>1102</v>
      </c>
      <c r="K5322" t="s">
        <v>1103</v>
      </c>
      <c r="L5322" t="s">
        <v>1104</v>
      </c>
      <c r="M5322" t="s">
        <v>1105</v>
      </c>
      <c r="N5322" t="s">
        <v>922</v>
      </c>
      <c r="O5322">
        <v>300</v>
      </c>
    </row>
    <row r="5323" spans="1:15" x14ac:dyDescent="0.35">
      <c r="A5323" s="189" t="str">
        <f t="shared" si="286"/>
        <v>Mar</v>
      </c>
      <c r="B5323" s="190" t="str">
        <f t="shared" si="287"/>
        <v>2024</v>
      </c>
      <c r="C5323" s="190" t="str">
        <f t="shared" si="288"/>
        <v>Mar-2024</v>
      </c>
      <c r="D5323" s="2">
        <v>45382</v>
      </c>
      <c r="E5323" t="s">
        <v>1037</v>
      </c>
      <c r="F5323" t="s">
        <v>1038</v>
      </c>
      <c r="G5323" t="s">
        <v>1039</v>
      </c>
      <c r="H5323" t="s">
        <v>688</v>
      </c>
      <c r="I5323" t="s">
        <v>1101</v>
      </c>
      <c r="J5323" t="s">
        <v>1102</v>
      </c>
      <c r="K5323" t="s">
        <v>1103</v>
      </c>
      <c r="L5323" t="s">
        <v>1104</v>
      </c>
      <c r="M5323" t="s">
        <v>1105</v>
      </c>
      <c r="N5323" t="s">
        <v>921</v>
      </c>
      <c r="O5323">
        <v>465</v>
      </c>
    </row>
    <row r="5324" spans="1:15" x14ac:dyDescent="0.35">
      <c r="A5324" s="189" t="str">
        <f t="shared" si="286"/>
        <v>Mar</v>
      </c>
      <c r="B5324" s="190" t="str">
        <f t="shared" si="287"/>
        <v>2024</v>
      </c>
      <c r="C5324" s="190" t="str">
        <f t="shared" si="288"/>
        <v>Mar-2024</v>
      </c>
      <c r="D5324" s="2">
        <v>45382</v>
      </c>
      <c r="E5324" t="s">
        <v>1037</v>
      </c>
      <c r="F5324" t="s">
        <v>1038</v>
      </c>
      <c r="G5324" t="s">
        <v>1039</v>
      </c>
      <c r="H5324" t="s">
        <v>688</v>
      </c>
      <c r="I5324" t="s">
        <v>1101</v>
      </c>
      <c r="J5324" t="s">
        <v>1102</v>
      </c>
      <c r="K5324" t="s">
        <v>1106</v>
      </c>
      <c r="L5324" t="s">
        <v>1107</v>
      </c>
      <c r="M5324" t="s">
        <v>1108</v>
      </c>
      <c r="N5324" t="s">
        <v>1528</v>
      </c>
      <c r="O5324" t="s">
        <v>958</v>
      </c>
    </row>
    <row r="5325" spans="1:15" x14ac:dyDescent="0.35">
      <c r="A5325" s="189" t="str">
        <f t="shared" si="286"/>
        <v>Mar</v>
      </c>
      <c r="B5325" s="190" t="str">
        <f t="shared" si="287"/>
        <v>2024</v>
      </c>
      <c r="C5325" s="190" t="str">
        <f t="shared" si="288"/>
        <v>Mar-2024</v>
      </c>
      <c r="D5325" s="2">
        <v>45382</v>
      </c>
      <c r="E5325" t="s">
        <v>1037</v>
      </c>
      <c r="F5325" t="s">
        <v>1038</v>
      </c>
      <c r="G5325" t="s">
        <v>1039</v>
      </c>
      <c r="H5325" t="s">
        <v>688</v>
      </c>
      <c r="I5325" t="s">
        <v>1101</v>
      </c>
      <c r="J5325" t="s">
        <v>1102</v>
      </c>
      <c r="K5325" t="s">
        <v>1106</v>
      </c>
      <c r="L5325" t="s">
        <v>1107</v>
      </c>
      <c r="M5325" t="s">
        <v>1108</v>
      </c>
      <c r="N5325" t="s">
        <v>1529</v>
      </c>
      <c r="O5325" t="s">
        <v>958</v>
      </c>
    </row>
    <row r="5326" spans="1:15" x14ac:dyDescent="0.35">
      <c r="A5326" s="189" t="str">
        <f t="shared" si="286"/>
        <v>Mar</v>
      </c>
      <c r="B5326" s="190" t="str">
        <f t="shared" si="287"/>
        <v>2024</v>
      </c>
      <c r="C5326" s="190" t="str">
        <f t="shared" si="288"/>
        <v>Mar-2024</v>
      </c>
      <c r="D5326" s="2">
        <v>45382</v>
      </c>
      <c r="E5326" t="s">
        <v>1037</v>
      </c>
      <c r="F5326" t="s">
        <v>1038</v>
      </c>
      <c r="G5326" t="s">
        <v>1039</v>
      </c>
      <c r="H5326" t="s">
        <v>688</v>
      </c>
      <c r="I5326" t="s">
        <v>1101</v>
      </c>
      <c r="J5326" t="s">
        <v>1102</v>
      </c>
      <c r="K5326" t="s">
        <v>1106</v>
      </c>
      <c r="L5326" t="s">
        <v>1107</v>
      </c>
      <c r="M5326" t="s">
        <v>1108</v>
      </c>
      <c r="N5326" t="s">
        <v>919</v>
      </c>
      <c r="O5326">
        <v>810</v>
      </c>
    </row>
    <row r="5327" spans="1:15" x14ac:dyDescent="0.35">
      <c r="A5327" s="189" t="str">
        <f t="shared" si="286"/>
        <v>Mar</v>
      </c>
      <c r="B5327" s="190" t="str">
        <f t="shared" si="287"/>
        <v>2024</v>
      </c>
      <c r="C5327" s="190" t="str">
        <f t="shared" si="288"/>
        <v>Mar-2024</v>
      </c>
      <c r="D5327" s="2">
        <v>45382</v>
      </c>
      <c r="E5327" t="s">
        <v>1037</v>
      </c>
      <c r="F5327" t="s">
        <v>1038</v>
      </c>
      <c r="G5327" t="s">
        <v>1039</v>
      </c>
      <c r="H5327" t="s">
        <v>688</v>
      </c>
      <c r="I5327" t="s">
        <v>1101</v>
      </c>
      <c r="J5327" t="s">
        <v>1102</v>
      </c>
      <c r="K5327" t="s">
        <v>1106</v>
      </c>
      <c r="L5327" t="s">
        <v>1107</v>
      </c>
      <c r="M5327" t="s">
        <v>1108</v>
      </c>
      <c r="N5327" t="s">
        <v>920</v>
      </c>
      <c r="O5327">
        <v>3385</v>
      </c>
    </row>
    <row r="5328" spans="1:15" x14ac:dyDescent="0.35">
      <c r="A5328" s="189" t="str">
        <f t="shared" si="286"/>
        <v>Mar</v>
      </c>
      <c r="B5328" s="190" t="str">
        <f t="shared" si="287"/>
        <v>2024</v>
      </c>
      <c r="C5328" s="190" t="str">
        <f t="shared" si="288"/>
        <v>Mar-2024</v>
      </c>
      <c r="D5328" s="2">
        <v>45382</v>
      </c>
      <c r="E5328" t="s">
        <v>1037</v>
      </c>
      <c r="F5328" t="s">
        <v>1038</v>
      </c>
      <c r="G5328" t="s">
        <v>1039</v>
      </c>
      <c r="H5328" t="s">
        <v>688</v>
      </c>
      <c r="I5328" t="s">
        <v>1101</v>
      </c>
      <c r="J5328" t="s">
        <v>1102</v>
      </c>
      <c r="K5328" t="s">
        <v>1106</v>
      </c>
      <c r="L5328" t="s">
        <v>1107</v>
      </c>
      <c r="M5328" t="s">
        <v>1108</v>
      </c>
      <c r="N5328" t="s">
        <v>922</v>
      </c>
      <c r="O5328">
        <v>2305</v>
      </c>
    </row>
    <row r="5329" spans="1:15" x14ac:dyDescent="0.35">
      <c r="A5329" s="189" t="str">
        <f t="shared" si="286"/>
        <v>Mar</v>
      </c>
      <c r="B5329" s="190" t="str">
        <f t="shared" si="287"/>
        <v>2024</v>
      </c>
      <c r="C5329" s="190" t="str">
        <f t="shared" si="288"/>
        <v>Mar-2024</v>
      </c>
      <c r="D5329" s="2">
        <v>45382</v>
      </c>
      <c r="E5329" t="s">
        <v>1037</v>
      </c>
      <c r="F5329" t="s">
        <v>1038</v>
      </c>
      <c r="G5329" t="s">
        <v>1039</v>
      </c>
      <c r="H5329" t="s">
        <v>688</v>
      </c>
      <c r="I5329" t="s">
        <v>1101</v>
      </c>
      <c r="J5329" t="s">
        <v>1102</v>
      </c>
      <c r="K5329" t="s">
        <v>1106</v>
      </c>
      <c r="L5329" t="s">
        <v>1107</v>
      </c>
      <c r="M5329" t="s">
        <v>1108</v>
      </c>
      <c r="N5329" t="s">
        <v>921</v>
      </c>
      <c r="O5329">
        <v>2965</v>
      </c>
    </row>
    <row r="5330" spans="1:15" x14ac:dyDescent="0.35">
      <c r="A5330" s="189" t="str">
        <f t="shared" si="286"/>
        <v>Mar</v>
      </c>
      <c r="B5330" s="190" t="str">
        <f t="shared" si="287"/>
        <v>2024</v>
      </c>
      <c r="C5330" s="190" t="str">
        <f t="shared" si="288"/>
        <v>Mar-2024</v>
      </c>
      <c r="D5330" s="2">
        <v>45382</v>
      </c>
      <c r="E5330" t="s">
        <v>1037</v>
      </c>
      <c r="F5330" t="s">
        <v>1038</v>
      </c>
      <c r="G5330" t="s">
        <v>1039</v>
      </c>
      <c r="H5330" t="s">
        <v>691</v>
      </c>
      <c r="I5330" t="s">
        <v>1109</v>
      </c>
      <c r="J5330" t="s">
        <v>1110</v>
      </c>
      <c r="K5330" t="s">
        <v>1111</v>
      </c>
      <c r="L5330" t="s">
        <v>1112</v>
      </c>
      <c r="M5330" t="s">
        <v>1113</v>
      </c>
      <c r="N5330" t="s">
        <v>1528</v>
      </c>
      <c r="O5330" t="s">
        <v>958</v>
      </c>
    </row>
    <row r="5331" spans="1:15" x14ac:dyDescent="0.35">
      <c r="A5331" s="189" t="str">
        <f t="shared" si="286"/>
        <v>Mar</v>
      </c>
      <c r="B5331" s="190" t="str">
        <f t="shared" si="287"/>
        <v>2024</v>
      </c>
      <c r="C5331" s="190" t="str">
        <f t="shared" si="288"/>
        <v>Mar-2024</v>
      </c>
      <c r="D5331" s="2">
        <v>45382</v>
      </c>
      <c r="E5331" t="s">
        <v>1037</v>
      </c>
      <c r="F5331" t="s">
        <v>1038</v>
      </c>
      <c r="G5331" t="s">
        <v>1039</v>
      </c>
      <c r="H5331" t="s">
        <v>691</v>
      </c>
      <c r="I5331" t="s">
        <v>1109</v>
      </c>
      <c r="J5331" t="s">
        <v>1110</v>
      </c>
      <c r="K5331" t="s">
        <v>1111</v>
      </c>
      <c r="L5331" t="s">
        <v>1112</v>
      </c>
      <c r="M5331" t="s">
        <v>1113</v>
      </c>
      <c r="N5331" t="s">
        <v>1529</v>
      </c>
      <c r="O5331" t="s">
        <v>958</v>
      </c>
    </row>
    <row r="5332" spans="1:15" x14ac:dyDescent="0.35">
      <c r="A5332" s="189" t="str">
        <f t="shared" si="286"/>
        <v>Mar</v>
      </c>
      <c r="B5332" s="190" t="str">
        <f t="shared" si="287"/>
        <v>2024</v>
      </c>
      <c r="C5332" s="190" t="str">
        <f t="shared" si="288"/>
        <v>Mar-2024</v>
      </c>
      <c r="D5332" s="2">
        <v>45382</v>
      </c>
      <c r="E5332" t="s">
        <v>1037</v>
      </c>
      <c r="F5332" t="s">
        <v>1038</v>
      </c>
      <c r="G5332" t="s">
        <v>1039</v>
      </c>
      <c r="H5332" t="s">
        <v>691</v>
      </c>
      <c r="I5332" t="s">
        <v>1109</v>
      </c>
      <c r="J5332" t="s">
        <v>1110</v>
      </c>
      <c r="K5332" t="s">
        <v>1111</v>
      </c>
      <c r="L5332" t="s">
        <v>1112</v>
      </c>
      <c r="M5332" t="s">
        <v>1113</v>
      </c>
      <c r="N5332" t="s">
        <v>919</v>
      </c>
      <c r="O5332">
        <v>770</v>
      </c>
    </row>
    <row r="5333" spans="1:15" x14ac:dyDescent="0.35">
      <c r="A5333" s="189" t="str">
        <f t="shared" si="286"/>
        <v>Mar</v>
      </c>
      <c r="B5333" s="190" t="str">
        <f t="shared" si="287"/>
        <v>2024</v>
      </c>
      <c r="C5333" s="190" t="str">
        <f t="shared" si="288"/>
        <v>Mar-2024</v>
      </c>
      <c r="D5333" s="2">
        <v>45382</v>
      </c>
      <c r="E5333" t="s">
        <v>1037</v>
      </c>
      <c r="F5333" t="s">
        <v>1038</v>
      </c>
      <c r="G5333" t="s">
        <v>1039</v>
      </c>
      <c r="H5333" t="s">
        <v>691</v>
      </c>
      <c r="I5333" t="s">
        <v>1109</v>
      </c>
      <c r="J5333" t="s">
        <v>1110</v>
      </c>
      <c r="K5333" t="s">
        <v>1111</v>
      </c>
      <c r="L5333" t="s">
        <v>1112</v>
      </c>
      <c r="M5333" t="s">
        <v>1113</v>
      </c>
      <c r="N5333" t="s">
        <v>920</v>
      </c>
      <c r="O5333">
        <v>4005</v>
      </c>
    </row>
    <row r="5334" spans="1:15" x14ac:dyDescent="0.35">
      <c r="A5334" s="189" t="str">
        <f t="shared" si="286"/>
        <v>Mar</v>
      </c>
      <c r="B5334" s="190" t="str">
        <f t="shared" si="287"/>
        <v>2024</v>
      </c>
      <c r="C5334" s="190" t="str">
        <f t="shared" si="288"/>
        <v>Mar-2024</v>
      </c>
      <c r="D5334" s="2">
        <v>45382</v>
      </c>
      <c r="E5334" t="s">
        <v>1037</v>
      </c>
      <c r="F5334" t="s">
        <v>1038</v>
      </c>
      <c r="G5334" t="s">
        <v>1039</v>
      </c>
      <c r="H5334" t="s">
        <v>691</v>
      </c>
      <c r="I5334" t="s">
        <v>1109</v>
      </c>
      <c r="J5334" t="s">
        <v>1110</v>
      </c>
      <c r="K5334" t="s">
        <v>1111</v>
      </c>
      <c r="L5334" t="s">
        <v>1112</v>
      </c>
      <c r="M5334" t="s">
        <v>1113</v>
      </c>
      <c r="N5334" t="s">
        <v>922</v>
      </c>
      <c r="O5334">
        <v>2370</v>
      </c>
    </row>
    <row r="5335" spans="1:15" x14ac:dyDescent="0.35">
      <c r="A5335" s="189" t="str">
        <f t="shared" si="286"/>
        <v>Mar</v>
      </c>
      <c r="B5335" s="190" t="str">
        <f t="shared" si="287"/>
        <v>2024</v>
      </c>
      <c r="C5335" s="190" t="str">
        <f t="shared" si="288"/>
        <v>Mar-2024</v>
      </c>
      <c r="D5335" s="2">
        <v>45382</v>
      </c>
      <c r="E5335" t="s">
        <v>1037</v>
      </c>
      <c r="F5335" t="s">
        <v>1038</v>
      </c>
      <c r="G5335" t="s">
        <v>1039</v>
      </c>
      <c r="H5335" t="s">
        <v>691</v>
      </c>
      <c r="I5335" t="s">
        <v>1109</v>
      </c>
      <c r="J5335" t="s">
        <v>1110</v>
      </c>
      <c r="K5335" t="s">
        <v>1111</v>
      </c>
      <c r="L5335" t="s">
        <v>1112</v>
      </c>
      <c r="M5335" t="s">
        <v>1113</v>
      </c>
      <c r="N5335" t="s">
        <v>921</v>
      </c>
      <c r="O5335">
        <v>2455</v>
      </c>
    </row>
    <row r="5336" spans="1:15" x14ac:dyDescent="0.35">
      <c r="A5336" s="189" t="str">
        <f t="shared" si="286"/>
        <v>Mar</v>
      </c>
      <c r="B5336" s="190" t="str">
        <f t="shared" si="287"/>
        <v>2024</v>
      </c>
      <c r="C5336" s="190" t="str">
        <f t="shared" si="288"/>
        <v>Mar-2024</v>
      </c>
      <c r="D5336" s="2">
        <v>45382</v>
      </c>
      <c r="E5336" t="s">
        <v>1037</v>
      </c>
      <c r="F5336" t="s">
        <v>1038</v>
      </c>
      <c r="G5336" t="s">
        <v>1039</v>
      </c>
      <c r="H5336" t="s">
        <v>696</v>
      </c>
      <c r="I5336" t="s">
        <v>1114</v>
      </c>
      <c r="J5336" t="s">
        <v>1115</v>
      </c>
      <c r="K5336" t="s">
        <v>1116</v>
      </c>
      <c r="L5336" t="s">
        <v>1117</v>
      </c>
      <c r="M5336" t="s">
        <v>1118</v>
      </c>
      <c r="N5336" t="s">
        <v>1528</v>
      </c>
      <c r="O5336" t="s">
        <v>958</v>
      </c>
    </row>
    <row r="5337" spans="1:15" x14ac:dyDescent="0.35">
      <c r="A5337" s="189" t="str">
        <f t="shared" si="286"/>
        <v>Mar</v>
      </c>
      <c r="B5337" s="190" t="str">
        <f t="shared" si="287"/>
        <v>2024</v>
      </c>
      <c r="C5337" s="190" t="str">
        <f t="shared" si="288"/>
        <v>Mar-2024</v>
      </c>
      <c r="D5337" s="2">
        <v>45382</v>
      </c>
      <c r="E5337" t="s">
        <v>1037</v>
      </c>
      <c r="F5337" t="s">
        <v>1038</v>
      </c>
      <c r="G5337" t="s">
        <v>1039</v>
      </c>
      <c r="H5337" t="s">
        <v>696</v>
      </c>
      <c r="I5337" t="s">
        <v>1114</v>
      </c>
      <c r="J5337" t="s">
        <v>1115</v>
      </c>
      <c r="K5337" t="s">
        <v>1116</v>
      </c>
      <c r="L5337" t="s">
        <v>1117</v>
      </c>
      <c r="M5337" t="s">
        <v>1118</v>
      </c>
      <c r="N5337" t="s">
        <v>1529</v>
      </c>
      <c r="O5337" t="s">
        <v>958</v>
      </c>
    </row>
    <row r="5338" spans="1:15" x14ac:dyDescent="0.35">
      <c r="A5338" s="189" t="str">
        <f t="shared" si="286"/>
        <v>Mar</v>
      </c>
      <c r="B5338" s="190" t="str">
        <f t="shared" si="287"/>
        <v>2024</v>
      </c>
      <c r="C5338" s="190" t="str">
        <f t="shared" si="288"/>
        <v>Mar-2024</v>
      </c>
      <c r="D5338" s="2">
        <v>45382</v>
      </c>
      <c r="E5338" t="s">
        <v>1037</v>
      </c>
      <c r="F5338" t="s">
        <v>1038</v>
      </c>
      <c r="G5338" t="s">
        <v>1039</v>
      </c>
      <c r="H5338" t="s">
        <v>696</v>
      </c>
      <c r="I5338" t="s">
        <v>1114</v>
      </c>
      <c r="J5338" t="s">
        <v>1115</v>
      </c>
      <c r="K5338" t="s">
        <v>1116</v>
      </c>
      <c r="L5338" t="s">
        <v>1117</v>
      </c>
      <c r="M5338" t="s">
        <v>1118</v>
      </c>
      <c r="N5338" t="s">
        <v>919</v>
      </c>
      <c r="O5338">
        <v>610</v>
      </c>
    </row>
    <row r="5339" spans="1:15" x14ac:dyDescent="0.35">
      <c r="A5339" s="189" t="str">
        <f t="shared" si="286"/>
        <v>Mar</v>
      </c>
      <c r="B5339" s="190" t="str">
        <f t="shared" si="287"/>
        <v>2024</v>
      </c>
      <c r="C5339" s="190" t="str">
        <f t="shared" si="288"/>
        <v>Mar-2024</v>
      </c>
      <c r="D5339" s="2">
        <v>45382</v>
      </c>
      <c r="E5339" t="s">
        <v>1037</v>
      </c>
      <c r="F5339" t="s">
        <v>1038</v>
      </c>
      <c r="G5339" t="s">
        <v>1039</v>
      </c>
      <c r="H5339" t="s">
        <v>696</v>
      </c>
      <c r="I5339" t="s">
        <v>1114</v>
      </c>
      <c r="J5339" t="s">
        <v>1115</v>
      </c>
      <c r="K5339" t="s">
        <v>1116</v>
      </c>
      <c r="L5339" t="s">
        <v>1117</v>
      </c>
      <c r="M5339" t="s">
        <v>1118</v>
      </c>
      <c r="N5339" t="s">
        <v>920</v>
      </c>
      <c r="O5339">
        <v>3900</v>
      </c>
    </row>
    <row r="5340" spans="1:15" x14ac:dyDescent="0.35">
      <c r="A5340" s="189" t="str">
        <f t="shared" si="286"/>
        <v>Mar</v>
      </c>
      <c r="B5340" s="190" t="str">
        <f t="shared" si="287"/>
        <v>2024</v>
      </c>
      <c r="C5340" s="190" t="str">
        <f t="shared" si="288"/>
        <v>Mar-2024</v>
      </c>
      <c r="D5340" s="2">
        <v>45382</v>
      </c>
      <c r="E5340" t="s">
        <v>1037</v>
      </c>
      <c r="F5340" t="s">
        <v>1038</v>
      </c>
      <c r="G5340" t="s">
        <v>1039</v>
      </c>
      <c r="H5340" t="s">
        <v>696</v>
      </c>
      <c r="I5340" t="s">
        <v>1114</v>
      </c>
      <c r="J5340" t="s">
        <v>1115</v>
      </c>
      <c r="K5340" t="s">
        <v>1116</v>
      </c>
      <c r="L5340" t="s">
        <v>1117</v>
      </c>
      <c r="M5340" t="s">
        <v>1118</v>
      </c>
      <c r="N5340" t="s">
        <v>922</v>
      </c>
      <c r="O5340">
        <v>700</v>
      </c>
    </row>
    <row r="5341" spans="1:15" x14ac:dyDescent="0.35">
      <c r="A5341" s="189" t="str">
        <f t="shared" si="286"/>
        <v>Mar</v>
      </c>
      <c r="B5341" s="190" t="str">
        <f t="shared" si="287"/>
        <v>2024</v>
      </c>
      <c r="C5341" s="190" t="str">
        <f t="shared" si="288"/>
        <v>Mar-2024</v>
      </c>
      <c r="D5341" s="2">
        <v>45382</v>
      </c>
      <c r="E5341" t="s">
        <v>1037</v>
      </c>
      <c r="F5341" t="s">
        <v>1038</v>
      </c>
      <c r="G5341" t="s">
        <v>1039</v>
      </c>
      <c r="H5341" t="s">
        <v>696</v>
      </c>
      <c r="I5341" t="s">
        <v>1114</v>
      </c>
      <c r="J5341" t="s">
        <v>1115</v>
      </c>
      <c r="K5341" t="s">
        <v>1116</v>
      </c>
      <c r="L5341" t="s">
        <v>1117</v>
      </c>
      <c r="M5341" t="s">
        <v>1118</v>
      </c>
      <c r="N5341" t="s">
        <v>921</v>
      </c>
      <c r="O5341">
        <v>2085</v>
      </c>
    </row>
    <row r="5342" spans="1:15" x14ac:dyDescent="0.35">
      <c r="A5342" s="189" t="str">
        <f t="shared" si="286"/>
        <v>Mar</v>
      </c>
      <c r="B5342" s="190" t="str">
        <f t="shared" si="287"/>
        <v>2024</v>
      </c>
      <c r="C5342" s="190" t="str">
        <f t="shared" si="288"/>
        <v>Mar-2024</v>
      </c>
      <c r="D5342" s="2">
        <v>45382</v>
      </c>
      <c r="E5342" t="s">
        <v>1119</v>
      </c>
      <c r="F5342" t="s">
        <v>1570</v>
      </c>
      <c r="G5342" t="s">
        <v>1120</v>
      </c>
      <c r="H5342" t="s">
        <v>665</v>
      </c>
      <c r="I5342" t="s">
        <v>1121</v>
      </c>
      <c r="J5342" t="s">
        <v>1122</v>
      </c>
      <c r="K5342" t="s">
        <v>1123</v>
      </c>
      <c r="L5342" t="s">
        <v>1124</v>
      </c>
      <c r="M5342" t="s">
        <v>1125</v>
      </c>
      <c r="N5342" t="s">
        <v>1528</v>
      </c>
      <c r="O5342" t="s">
        <v>958</v>
      </c>
    </row>
    <row r="5343" spans="1:15" x14ac:dyDescent="0.35">
      <c r="A5343" s="189" t="str">
        <f t="shared" si="286"/>
        <v>Mar</v>
      </c>
      <c r="B5343" s="190" t="str">
        <f t="shared" si="287"/>
        <v>2024</v>
      </c>
      <c r="C5343" s="190" t="str">
        <f t="shared" si="288"/>
        <v>Mar-2024</v>
      </c>
      <c r="D5343" s="2">
        <v>45382</v>
      </c>
      <c r="E5343" t="s">
        <v>1119</v>
      </c>
      <c r="F5343" t="s">
        <v>1570</v>
      </c>
      <c r="G5343" t="s">
        <v>1120</v>
      </c>
      <c r="H5343" t="s">
        <v>665</v>
      </c>
      <c r="I5343" t="s">
        <v>1121</v>
      </c>
      <c r="J5343" t="s">
        <v>1122</v>
      </c>
      <c r="K5343" t="s">
        <v>1123</v>
      </c>
      <c r="L5343" t="s">
        <v>1124</v>
      </c>
      <c r="M5343" t="s">
        <v>1125</v>
      </c>
      <c r="N5343" t="s">
        <v>1529</v>
      </c>
      <c r="O5343" t="s">
        <v>958</v>
      </c>
    </row>
    <row r="5344" spans="1:15" x14ac:dyDescent="0.35">
      <c r="A5344" s="189" t="str">
        <f t="shared" si="286"/>
        <v>Mar</v>
      </c>
      <c r="B5344" s="190" t="str">
        <f t="shared" si="287"/>
        <v>2024</v>
      </c>
      <c r="C5344" s="190" t="str">
        <f t="shared" si="288"/>
        <v>Mar-2024</v>
      </c>
      <c r="D5344" s="2">
        <v>45382</v>
      </c>
      <c r="E5344" t="s">
        <v>1119</v>
      </c>
      <c r="F5344" t="s">
        <v>1570</v>
      </c>
      <c r="G5344" t="s">
        <v>1120</v>
      </c>
      <c r="H5344" t="s">
        <v>665</v>
      </c>
      <c r="I5344" t="s">
        <v>1121</v>
      </c>
      <c r="J5344" t="s">
        <v>1122</v>
      </c>
      <c r="K5344" t="s">
        <v>1123</v>
      </c>
      <c r="L5344" t="s">
        <v>1124</v>
      </c>
      <c r="M5344" t="s">
        <v>1125</v>
      </c>
      <c r="N5344" t="s">
        <v>919</v>
      </c>
      <c r="O5344">
        <v>155</v>
      </c>
    </row>
    <row r="5345" spans="1:15" x14ac:dyDescent="0.35">
      <c r="A5345" s="189" t="str">
        <f t="shared" si="286"/>
        <v>Mar</v>
      </c>
      <c r="B5345" s="190" t="str">
        <f t="shared" si="287"/>
        <v>2024</v>
      </c>
      <c r="C5345" s="190" t="str">
        <f t="shared" si="288"/>
        <v>Mar-2024</v>
      </c>
      <c r="D5345" s="2">
        <v>45382</v>
      </c>
      <c r="E5345" t="s">
        <v>1119</v>
      </c>
      <c r="F5345" t="s">
        <v>1570</v>
      </c>
      <c r="G5345" t="s">
        <v>1120</v>
      </c>
      <c r="H5345" t="s">
        <v>665</v>
      </c>
      <c r="I5345" t="s">
        <v>1121</v>
      </c>
      <c r="J5345" t="s">
        <v>1122</v>
      </c>
      <c r="K5345" t="s">
        <v>1123</v>
      </c>
      <c r="L5345" t="s">
        <v>1124</v>
      </c>
      <c r="M5345" t="s">
        <v>1125</v>
      </c>
      <c r="N5345" t="s">
        <v>920</v>
      </c>
      <c r="O5345">
        <v>530</v>
      </c>
    </row>
    <row r="5346" spans="1:15" x14ac:dyDescent="0.35">
      <c r="A5346" s="189" t="str">
        <f t="shared" si="286"/>
        <v>Mar</v>
      </c>
      <c r="B5346" s="190" t="str">
        <f t="shared" si="287"/>
        <v>2024</v>
      </c>
      <c r="C5346" s="190" t="str">
        <f t="shared" si="288"/>
        <v>Mar-2024</v>
      </c>
      <c r="D5346" s="2">
        <v>45382</v>
      </c>
      <c r="E5346" t="s">
        <v>1119</v>
      </c>
      <c r="F5346" t="s">
        <v>1570</v>
      </c>
      <c r="G5346" t="s">
        <v>1120</v>
      </c>
      <c r="H5346" t="s">
        <v>665</v>
      </c>
      <c r="I5346" t="s">
        <v>1121</v>
      </c>
      <c r="J5346" t="s">
        <v>1122</v>
      </c>
      <c r="K5346" t="s">
        <v>1123</v>
      </c>
      <c r="L5346" t="s">
        <v>1124</v>
      </c>
      <c r="M5346" t="s">
        <v>1125</v>
      </c>
      <c r="N5346" t="s">
        <v>922</v>
      </c>
      <c r="O5346">
        <v>1635</v>
      </c>
    </row>
    <row r="5347" spans="1:15" x14ac:dyDescent="0.35">
      <c r="A5347" s="189" t="str">
        <f t="shared" si="286"/>
        <v>Mar</v>
      </c>
      <c r="B5347" s="190" t="str">
        <f t="shared" si="287"/>
        <v>2024</v>
      </c>
      <c r="C5347" s="190" t="str">
        <f t="shared" si="288"/>
        <v>Mar-2024</v>
      </c>
      <c r="D5347" s="2">
        <v>45382</v>
      </c>
      <c r="E5347" t="s">
        <v>1119</v>
      </c>
      <c r="F5347" t="s">
        <v>1570</v>
      </c>
      <c r="G5347" t="s">
        <v>1120</v>
      </c>
      <c r="H5347" t="s">
        <v>665</v>
      </c>
      <c r="I5347" t="s">
        <v>1121</v>
      </c>
      <c r="J5347" t="s">
        <v>1122</v>
      </c>
      <c r="K5347" t="s">
        <v>1123</v>
      </c>
      <c r="L5347" t="s">
        <v>1124</v>
      </c>
      <c r="M5347" t="s">
        <v>1125</v>
      </c>
      <c r="N5347" t="s">
        <v>921</v>
      </c>
      <c r="O5347">
        <v>1230</v>
      </c>
    </row>
    <row r="5348" spans="1:15" x14ac:dyDescent="0.35">
      <c r="A5348" s="189" t="str">
        <f t="shared" si="286"/>
        <v>Mar</v>
      </c>
      <c r="B5348" s="190" t="str">
        <f t="shared" si="287"/>
        <v>2024</v>
      </c>
      <c r="C5348" s="190" t="str">
        <f t="shared" si="288"/>
        <v>Mar-2024</v>
      </c>
      <c r="D5348" s="2">
        <v>45382</v>
      </c>
      <c r="E5348" t="s">
        <v>1119</v>
      </c>
      <c r="F5348" t="s">
        <v>1570</v>
      </c>
      <c r="G5348" t="s">
        <v>1120</v>
      </c>
      <c r="H5348" t="s">
        <v>665</v>
      </c>
      <c r="I5348" t="s">
        <v>1121</v>
      </c>
      <c r="J5348" t="s">
        <v>1122</v>
      </c>
      <c r="K5348" t="s">
        <v>1126</v>
      </c>
      <c r="L5348" t="s">
        <v>1127</v>
      </c>
      <c r="M5348" t="s">
        <v>1128</v>
      </c>
      <c r="N5348" t="s">
        <v>1528</v>
      </c>
      <c r="O5348" t="s">
        <v>958</v>
      </c>
    </row>
    <row r="5349" spans="1:15" x14ac:dyDescent="0.35">
      <c r="A5349" s="189" t="str">
        <f t="shared" si="286"/>
        <v>Mar</v>
      </c>
      <c r="B5349" s="190" t="str">
        <f t="shared" si="287"/>
        <v>2024</v>
      </c>
      <c r="C5349" s="190" t="str">
        <f t="shared" si="288"/>
        <v>Mar-2024</v>
      </c>
      <c r="D5349" s="2">
        <v>45382</v>
      </c>
      <c r="E5349" t="s">
        <v>1119</v>
      </c>
      <c r="F5349" t="s">
        <v>1570</v>
      </c>
      <c r="G5349" t="s">
        <v>1120</v>
      </c>
      <c r="H5349" t="s">
        <v>665</v>
      </c>
      <c r="I5349" t="s">
        <v>1121</v>
      </c>
      <c r="J5349" t="s">
        <v>1122</v>
      </c>
      <c r="K5349" t="s">
        <v>1126</v>
      </c>
      <c r="L5349" t="s">
        <v>1127</v>
      </c>
      <c r="M5349" t="s">
        <v>1128</v>
      </c>
      <c r="N5349" t="s">
        <v>1529</v>
      </c>
      <c r="O5349" t="s">
        <v>958</v>
      </c>
    </row>
    <row r="5350" spans="1:15" x14ac:dyDescent="0.35">
      <c r="A5350" s="189" t="str">
        <f t="shared" si="286"/>
        <v>Mar</v>
      </c>
      <c r="B5350" s="190" t="str">
        <f t="shared" si="287"/>
        <v>2024</v>
      </c>
      <c r="C5350" s="190" t="str">
        <f t="shared" si="288"/>
        <v>Mar-2024</v>
      </c>
      <c r="D5350" s="2">
        <v>45382</v>
      </c>
      <c r="E5350" t="s">
        <v>1119</v>
      </c>
      <c r="F5350" t="s">
        <v>1570</v>
      </c>
      <c r="G5350" t="s">
        <v>1120</v>
      </c>
      <c r="H5350" t="s">
        <v>665</v>
      </c>
      <c r="I5350" t="s">
        <v>1121</v>
      </c>
      <c r="J5350" t="s">
        <v>1122</v>
      </c>
      <c r="K5350" t="s">
        <v>1126</v>
      </c>
      <c r="L5350" t="s">
        <v>1127</v>
      </c>
      <c r="M5350" t="s">
        <v>1128</v>
      </c>
      <c r="N5350" t="s">
        <v>919</v>
      </c>
      <c r="O5350">
        <v>25</v>
      </c>
    </row>
    <row r="5351" spans="1:15" x14ac:dyDescent="0.35">
      <c r="A5351" s="189" t="str">
        <f t="shared" si="286"/>
        <v>Mar</v>
      </c>
      <c r="B5351" s="190" t="str">
        <f t="shared" si="287"/>
        <v>2024</v>
      </c>
      <c r="C5351" s="190" t="str">
        <f t="shared" si="288"/>
        <v>Mar-2024</v>
      </c>
      <c r="D5351" s="2">
        <v>45382</v>
      </c>
      <c r="E5351" t="s">
        <v>1119</v>
      </c>
      <c r="F5351" t="s">
        <v>1570</v>
      </c>
      <c r="G5351" t="s">
        <v>1120</v>
      </c>
      <c r="H5351" t="s">
        <v>665</v>
      </c>
      <c r="I5351" t="s">
        <v>1121</v>
      </c>
      <c r="J5351" t="s">
        <v>1122</v>
      </c>
      <c r="K5351" t="s">
        <v>1126</v>
      </c>
      <c r="L5351" t="s">
        <v>1127</v>
      </c>
      <c r="M5351" t="s">
        <v>1128</v>
      </c>
      <c r="N5351" t="s">
        <v>920</v>
      </c>
      <c r="O5351">
        <v>240</v>
      </c>
    </row>
    <row r="5352" spans="1:15" x14ac:dyDescent="0.35">
      <c r="A5352" s="189" t="str">
        <f t="shared" si="286"/>
        <v>Mar</v>
      </c>
      <c r="B5352" s="190" t="str">
        <f t="shared" si="287"/>
        <v>2024</v>
      </c>
      <c r="C5352" s="190" t="str">
        <f t="shared" si="288"/>
        <v>Mar-2024</v>
      </c>
      <c r="D5352" s="2">
        <v>45382</v>
      </c>
      <c r="E5352" t="s">
        <v>1119</v>
      </c>
      <c r="F5352" t="s">
        <v>1570</v>
      </c>
      <c r="G5352" t="s">
        <v>1120</v>
      </c>
      <c r="H5352" t="s">
        <v>665</v>
      </c>
      <c r="I5352" t="s">
        <v>1121</v>
      </c>
      <c r="J5352" t="s">
        <v>1122</v>
      </c>
      <c r="K5352" t="s">
        <v>1126</v>
      </c>
      <c r="L5352" t="s">
        <v>1127</v>
      </c>
      <c r="M5352" t="s">
        <v>1128</v>
      </c>
      <c r="N5352" t="s">
        <v>922</v>
      </c>
      <c r="O5352">
        <v>510</v>
      </c>
    </row>
    <row r="5353" spans="1:15" x14ac:dyDescent="0.35">
      <c r="A5353" s="189" t="str">
        <f t="shared" si="286"/>
        <v>Mar</v>
      </c>
      <c r="B5353" s="190" t="str">
        <f t="shared" si="287"/>
        <v>2024</v>
      </c>
      <c r="C5353" s="190" t="str">
        <f t="shared" si="288"/>
        <v>Mar-2024</v>
      </c>
      <c r="D5353" s="2">
        <v>45382</v>
      </c>
      <c r="E5353" t="s">
        <v>1119</v>
      </c>
      <c r="F5353" t="s">
        <v>1570</v>
      </c>
      <c r="G5353" t="s">
        <v>1120</v>
      </c>
      <c r="H5353" t="s">
        <v>665</v>
      </c>
      <c r="I5353" t="s">
        <v>1121</v>
      </c>
      <c r="J5353" t="s">
        <v>1122</v>
      </c>
      <c r="K5353" t="s">
        <v>1126</v>
      </c>
      <c r="L5353" t="s">
        <v>1127</v>
      </c>
      <c r="M5353" t="s">
        <v>1128</v>
      </c>
      <c r="N5353" t="s">
        <v>921</v>
      </c>
      <c r="O5353">
        <v>330</v>
      </c>
    </row>
    <row r="5354" spans="1:15" x14ac:dyDescent="0.35">
      <c r="A5354" s="189" t="str">
        <f t="shared" si="286"/>
        <v>Mar</v>
      </c>
      <c r="B5354" s="190" t="str">
        <f t="shared" si="287"/>
        <v>2024</v>
      </c>
      <c r="C5354" s="190" t="str">
        <f t="shared" si="288"/>
        <v>Mar-2024</v>
      </c>
      <c r="D5354" s="2">
        <v>45382</v>
      </c>
      <c r="E5354" t="s">
        <v>1119</v>
      </c>
      <c r="F5354" t="s">
        <v>1570</v>
      </c>
      <c r="G5354" t="s">
        <v>1120</v>
      </c>
      <c r="H5354" t="s">
        <v>665</v>
      </c>
      <c r="I5354" t="s">
        <v>1121</v>
      </c>
      <c r="J5354" t="s">
        <v>1122</v>
      </c>
      <c r="K5354" t="s">
        <v>1129</v>
      </c>
      <c r="L5354" t="s">
        <v>1130</v>
      </c>
      <c r="M5354" t="s">
        <v>1131</v>
      </c>
      <c r="N5354" t="s">
        <v>1528</v>
      </c>
      <c r="O5354" t="s">
        <v>958</v>
      </c>
    </row>
    <row r="5355" spans="1:15" x14ac:dyDescent="0.35">
      <c r="A5355" s="189" t="str">
        <f t="shared" si="286"/>
        <v>Mar</v>
      </c>
      <c r="B5355" s="190" t="str">
        <f t="shared" si="287"/>
        <v>2024</v>
      </c>
      <c r="C5355" s="190" t="str">
        <f t="shared" si="288"/>
        <v>Mar-2024</v>
      </c>
      <c r="D5355" s="2">
        <v>45382</v>
      </c>
      <c r="E5355" t="s">
        <v>1119</v>
      </c>
      <c r="F5355" t="s">
        <v>1570</v>
      </c>
      <c r="G5355" t="s">
        <v>1120</v>
      </c>
      <c r="H5355" t="s">
        <v>665</v>
      </c>
      <c r="I5355" t="s">
        <v>1121</v>
      </c>
      <c r="J5355" t="s">
        <v>1122</v>
      </c>
      <c r="K5355" t="s">
        <v>1129</v>
      </c>
      <c r="L5355" t="s">
        <v>1130</v>
      </c>
      <c r="M5355" t="s">
        <v>1131</v>
      </c>
      <c r="N5355" t="s">
        <v>1529</v>
      </c>
      <c r="O5355" t="s">
        <v>958</v>
      </c>
    </row>
    <row r="5356" spans="1:15" x14ac:dyDescent="0.35">
      <c r="A5356" s="189" t="str">
        <f t="shared" si="286"/>
        <v>Mar</v>
      </c>
      <c r="B5356" s="190" t="str">
        <f t="shared" si="287"/>
        <v>2024</v>
      </c>
      <c r="C5356" s="190" t="str">
        <f t="shared" si="288"/>
        <v>Mar-2024</v>
      </c>
      <c r="D5356" s="2">
        <v>45382</v>
      </c>
      <c r="E5356" t="s">
        <v>1119</v>
      </c>
      <c r="F5356" t="s">
        <v>1570</v>
      </c>
      <c r="G5356" t="s">
        <v>1120</v>
      </c>
      <c r="H5356" t="s">
        <v>665</v>
      </c>
      <c r="I5356" t="s">
        <v>1121</v>
      </c>
      <c r="J5356" t="s">
        <v>1122</v>
      </c>
      <c r="K5356" t="s">
        <v>1129</v>
      </c>
      <c r="L5356" t="s">
        <v>1130</v>
      </c>
      <c r="M5356" t="s">
        <v>1131</v>
      </c>
      <c r="N5356" t="s">
        <v>919</v>
      </c>
      <c r="O5356">
        <v>115</v>
      </c>
    </row>
    <row r="5357" spans="1:15" x14ac:dyDescent="0.35">
      <c r="A5357" s="189" t="str">
        <f t="shared" si="286"/>
        <v>Mar</v>
      </c>
      <c r="B5357" s="190" t="str">
        <f t="shared" si="287"/>
        <v>2024</v>
      </c>
      <c r="C5357" s="190" t="str">
        <f t="shared" si="288"/>
        <v>Mar-2024</v>
      </c>
      <c r="D5357" s="2">
        <v>45382</v>
      </c>
      <c r="E5357" t="s">
        <v>1119</v>
      </c>
      <c r="F5357" t="s">
        <v>1570</v>
      </c>
      <c r="G5357" t="s">
        <v>1120</v>
      </c>
      <c r="H5357" t="s">
        <v>665</v>
      </c>
      <c r="I5357" t="s">
        <v>1121</v>
      </c>
      <c r="J5357" t="s">
        <v>1122</v>
      </c>
      <c r="K5357" t="s">
        <v>1129</v>
      </c>
      <c r="L5357" t="s">
        <v>1130</v>
      </c>
      <c r="M5357" t="s">
        <v>1131</v>
      </c>
      <c r="N5357" t="s">
        <v>920</v>
      </c>
      <c r="O5357">
        <v>620</v>
      </c>
    </row>
    <row r="5358" spans="1:15" x14ac:dyDescent="0.35">
      <c r="A5358" s="189" t="str">
        <f t="shared" si="286"/>
        <v>Mar</v>
      </c>
      <c r="B5358" s="190" t="str">
        <f t="shared" si="287"/>
        <v>2024</v>
      </c>
      <c r="C5358" s="190" t="str">
        <f t="shared" si="288"/>
        <v>Mar-2024</v>
      </c>
      <c r="D5358" s="2">
        <v>45382</v>
      </c>
      <c r="E5358" t="s">
        <v>1119</v>
      </c>
      <c r="F5358" t="s">
        <v>1570</v>
      </c>
      <c r="G5358" t="s">
        <v>1120</v>
      </c>
      <c r="H5358" t="s">
        <v>665</v>
      </c>
      <c r="I5358" t="s">
        <v>1121</v>
      </c>
      <c r="J5358" t="s">
        <v>1122</v>
      </c>
      <c r="K5358" t="s">
        <v>1129</v>
      </c>
      <c r="L5358" t="s">
        <v>1130</v>
      </c>
      <c r="M5358" t="s">
        <v>1131</v>
      </c>
      <c r="N5358" t="s">
        <v>922</v>
      </c>
      <c r="O5358">
        <v>785</v>
      </c>
    </row>
    <row r="5359" spans="1:15" x14ac:dyDescent="0.35">
      <c r="A5359" s="189" t="str">
        <f t="shared" si="286"/>
        <v>Mar</v>
      </c>
      <c r="B5359" s="190" t="str">
        <f t="shared" si="287"/>
        <v>2024</v>
      </c>
      <c r="C5359" s="190" t="str">
        <f t="shared" si="288"/>
        <v>Mar-2024</v>
      </c>
      <c r="D5359" s="2">
        <v>45382</v>
      </c>
      <c r="E5359" t="s">
        <v>1119</v>
      </c>
      <c r="F5359" t="s">
        <v>1570</v>
      </c>
      <c r="G5359" t="s">
        <v>1120</v>
      </c>
      <c r="H5359" t="s">
        <v>665</v>
      </c>
      <c r="I5359" t="s">
        <v>1121</v>
      </c>
      <c r="J5359" t="s">
        <v>1122</v>
      </c>
      <c r="K5359" t="s">
        <v>1129</v>
      </c>
      <c r="L5359" t="s">
        <v>1130</v>
      </c>
      <c r="M5359" t="s">
        <v>1131</v>
      </c>
      <c r="N5359" t="s">
        <v>921</v>
      </c>
      <c r="O5359">
        <v>605</v>
      </c>
    </row>
    <row r="5360" spans="1:15" x14ac:dyDescent="0.35">
      <c r="A5360" s="189" t="str">
        <f t="shared" si="286"/>
        <v>Mar</v>
      </c>
      <c r="B5360" s="190" t="str">
        <f t="shared" si="287"/>
        <v>2024</v>
      </c>
      <c r="C5360" s="190" t="str">
        <f t="shared" si="288"/>
        <v>Mar-2024</v>
      </c>
      <c r="D5360" s="2">
        <v>45382</v>
      </c>
      <c r="E5360" t="s">
        <v>1119</v>
      </c>
      <c r="F5360" t="s">
        <v>1570</v>
      </c>
      <c r="G5360" t="s">
        <v>1120</v>
      </c>
      <c r="H5360" t="s">
        <v>665</v>
      </c>
      <c r="I5360" t="s">
        <v>1121</v>
      </c>
      <c r="J5360" t="s">
        <v>1122</v>
      </c>
      <c r="K5360" t="s">
        <v>1132</v>
      </c>
      <c r="L5360" t="s">
        <v>1133</v>
      </c>
      <c r="M5360" t="s">
        <v>1134</v>
      </c>
      <c r="N5360" t="s">
        <v>1528</v>
      </c>
      <c r="O5360" t="s">
        <v>958</v>
      </c>
    </row>
    <row r="5361" spans="1:15" x14ac:dyDescent="0.35">
      <c r="A5361" s="189" t="str">
        <f t="shared" si="286"/>
        <v>Mar</v>
      </c>
      <c r="B5361" s="190" t="str">
        <f t="shared" si="287"/>
        <v>2024</v>
      </c>
      <c r="C5361" s="190" t="str">
        <f t="shared" si="288"/>
        <v>Mar-2024</v>
      </c>
      <c r="D5361" s="2">
        <v>45382</v>
      </c>
      <c r="E5361" t="s">
        <v>1119</v>
      </c>
      <c r="F5361" t="s">
        <v>1570</v>
      </c>
      <c r="G5361" t="s">
        <v>1120</v>
      </c>
      <c r="H5361" t="s">
        <v>665</v>
      </c>
      <c r="I5361" t="s">
        <v>1121</v>
      </c>
      <c r="J5361" t="s">
        <v>1122</v>
      </c>
      <c r="K5361" t="s">
        <v>1132</v>
      </c>
      <c r="L5361" t="s">
        <v>1133</v>
      </c>
      <c r="M5361" t="s">
        <v>1134</v>
      </c>
      <c r="N5361" t="s">
        <v>1529</v>
      </c>
      <c r="O5361" t="s">
        <v>958</v>
      </c>
    </row>
    <row r="5362" spans="1:15" x14ac:dyDescent="0.35">
      <c r="A5362" s="189" t="str">
        <f t="shared" si="286"/>
        <v>Mar</v>
      </c>
      <c r="B5362" s="190" t="str">
        <f t="shared" si="287"/>
        <v>2024</v>
      </c>
      <c r="C5362" s="190" t="str">
        <f t="shared" si="288"/>
        <v>Mar-2024</v>
      </c>
      <c r="D5362" s="2">
        <v>45382</v>
      </c>
      <c r="E5362" t="s">
        <v>1119</v>
      </c>
      <c r="F5362" t="s">
        <v>1570</v>
      </c>
      <c r="G5362" t="s">
        <v>1120</v>
      </c>
      <c r="H5362" t="s">
        <v>665</v>
      </c>
      <c r="I5362" t="s">
        <v>1121</v>
      </c>
      <c r="J5362" t="s">
        <v>1122</v>
      </c>
      <c r="K5362" t="s">
        <v>1132</v>
      </c>
      <c r="L5362" t="s">
        <v>1133</v>
      </c>
      <c r="M5362" t="s">
        <v>1134</v>
      </c>
      <c r="N5362" t="s">
        <v>919</v>
      </c>
      <c r="O5362">
        <v>45</v>
      </c>
    </row>
    <row r="5363" spans="1:15" x14ac:dyDescent="0.35">
      <c r="A5363" s="189" t="str">
        <f t="shared" si="286"/>
        <v>Mar</v>
      </c>
      <c r="B5363" s="190" t="str">
        <f t="shared" si="287"/>
        <v>2024</v>
      </c>
      <c r="C5363" s="190" t="str">
        <f t="shared" si="288"/>
        <v>Mar-2024</v>
      </c>
      <c r="D5363" s="2">
        <v>45382</v>
      </c>
      <c r="E5363" t="s">
        <v>1119</v>
      </c>
      <c r="F5363" t="s">
        <v>1570</v>
      </c>
      <c r="G5363" t="s">
        <v>1120</v>
      </c>
      <c r="H5363" t="s">
        <v>665</v>
      </c>
      <c r="I5363" t="s">
        <v>1121</v>
      </c>
      <c r="J5363" t="s">
        <v>1122</v>
      </c>
      <c r="K5363" t="s">
        <v>1132</v>
      </c>
      <c r="L5363" t="s">
        <v>1133</v>
      </c>
      <c r="M5363" t="s">
        <v>1134</v>
      </c>
      <c r="N5363" t="s">
        <v>920</v>
      </c>
      <c r="O5363">
        <v>155</v>
      </c>
    </row>
    <row r="5364" spans="1:15" x14ac:dyDescent="0.35">
      <c r="A5364" s="189" t="str">
        <f t="shared" si="286"/>
        <v>Mar</v>
      </c>
      <c r="B5364" s="190" t="str">
        <f t="shared" si="287"/>
        <v>2024</v>
      </c>
      <c r="C5364" s="190" t="str">
        <f t="shared" si="288"/>
        <v>Mar-2024</v>
      </c>
      <c r="D5364" s="2">
        <v>45382</v>
      </c>
      <c r="E5364" t="s">
        <v>1119</v>
      </c>
      <c r="F5364" t="s">
        <v>1570</v>
      </c>
      <c r="G5364" t="s">
        <v>1120</v>
      </c>
      <c r="H5364" t="s">
        <v>665</v>
      </c>
      <c r="I5364" t="s">
        <v>1121</v>
      </c>
      <c r="J5364" t="s">
        <v>1122</v>
      </c>
      <c r="K5364" t="s">
        <v>1132</v>
      </c>
      <c r="L5364" t="s">
        <v>1133</v>
      </c>
      <c r="M5364" t="s">
        <v>1134</v>
      </c>
      <c r="N5364" t="s">
        <v>922</v>
      </c>
      <c r="O5364">
        <v>1430</v>
      </c>
    </row>
    <row r="5365" spans="1:15" x14ac:dyDescent="0.35">
      <c r="A5365" s="189" t="str">
        <f t="shared" si="286"/>
        <v>Mar</v>
      </c>
      <c r="B5365" s="190" t="str">
        <f t="shared" si="287"/>
        <v>2024</v>
      </c>
      <c r="C5365" s="190" t="str">
        <f t="shared" si="288"/>
        <v>Mar-2024</v>
      </c>
      <c r="D5365" s="2">
        <v>45382</v>
      </c>
      <c r="E5365" t="s">
        <v>1119</v>
      </c>
      <c r="F5365" t="s">
        <v>1570</v>
      </c>
      <c r="G5365" t="s">
        <v>1120</v>
      </c>
      <c r="H5365" t="s">
        <v>665</v>
      </c>
      <c r="I5365" t="s">
        <v>1121</v>
      </c>
      <c r="J5365" t="s">
        <v>1122</v>
      </c>
      <c r="K5365" t="s">
        <v>1132</v>
      </c>
      <c r="L5365" t="s">
        <v>1133</v>
      </c>
      <c r="M5365" t="s">
        <v>1134</v>
      </c>
      <c r="N5365" t="s">
        <v>921</v>
      </c>
      <c r="O5365">
        <v>500</v>
      </c>
    </row>
    <row r="5366" spans="1:15" x14ac:dyDescent="0.35">
      <c r="A5366" s="189" t="str">
        <f t="shared" ref="A5366:A5429" si="289">TEXT(D5366,"mmm")</f>
        <v>Mar</v>
      </c>
      <c r="B5366" s="190" t="str">
        <f t="shared" ref="B5366:B5429" si="290">TEXT(D5366,"yyyy")</f>
        <v>2024</v>
      </c>
      <c r="C5366" s="190" t="str">
        <f t="shared" ref="C5366:C5429" si="291">_xlfn.CONCAT(A5366&amp;"-"&amp;B5366)</f>
        <v>Mar-2024</v>
      </c>
      <c r="D5366" s="2">
        <v>45382</v>
      </c>
      <c r="E5366" t="s">
        <v>1119</v>
      </c>
      <c r="F5366" t="s">
        <v>1570</v>
      </c>
      <c r="G5366" t="s">
        <v>1120</v>
      </c>
      <c r="H5366" t="s">
        <v>665</v>
      </c>
      <c r="I5366" t="s">
        <v>1121</v>
      </c>
      <c r="J5366" t="s">
        <v>1122</v>
      </c>
      <c r="K5366" t="s">
        <v>1135</v>
      </c>
      <c r="L5366" t="s">
        <v>1136</v>
      </c>
      <c r="M5366" t="s">
        <v>1137</v>
      </c>
      <c r="N5366" t="s">
        <v>1528</v>
      </c>
      <c r="O5366" t="s">
        <v>958</v>
      </c>
    </row>
    <row r="5367" spans="1:15" x14ac:dyDescent="0.35">
      <c r="A5367" s="189" t="str">
        <f t="shared" si="289"/>
        <v>Mar</v>
      </c>
      <c r="B5367" s="190" t="str">
        <f t="shared" si="290"/>
        <v>2024</v>
      </c>
      <c r="C5367" s="190" t="str">
        <f t="shared" si="291"/>
        <v>Mar-2024</v>
      </c>
      <c r="D5367" s="2">
        <v>45382</v>
      </c>
      <c r="E5367" t="s">
        <v>1119</v>
      </c>
      <c r="F5367" t="s">
        <v>1570</v>
      </c>
      <c r="G5367" t="s">
        <v>1120</v>
      </c>
      <c r="H5367" t="s">
        <v>665</v>
      </c>
      <c r="I5367" t="s">
        <v>1121</v>
      </c>
      <c r="J5367" t="s">
        <v>1122</v>
      </c>
      <c r="K5367" t="s">
        <v>1135</v>
      </c>
      <c r="L5367" t="s">
        <v>1136</v>
      </c>
      <c r="M5367" t="s">
        <v>1137</v>
      </c>
      <c r="N5367" t="s">
        <v>1529</v>
      </c>
      <c r="O5367" t="s">
        <v>958</v>
      </c>
    </row>
    <row r="5368" spans="1:15" x14ac:dyDescent="0.35">
      <c r="A5368" s="189" t="str">
        <f t="shared" si="289"/>
        <v>Mar</v>
      </c>
      <c r="B5368" s="190" t="str">
        <f t="shared" si="290"/>
        <v>2024</v>
      </c>
      <c r="C5368" s="190" t="str">
        <f t="shared" si="291"/>
        <v>Mar-2024</v>
      </c>
      <c r="D5368" s="2">
        <v>45382</v>
      </c>
      <c r="E5368" t="s">
        <v>1119</v>
      </c>
      <c r="F5368" t="s">
        <v>1570</v>
      </c>
      <c r="G5368" t="s">
        <v>1120</v>
      </c>
      <c r="H5368" t="s">
        <v>665</v>
      </c>
      <c r="I5368" t="s">
        <v>1121</v>
      </c>
      <c r="J5368" t="s">
        <v>1122</v>
      </c>
      <c r="K5368" t="s">
        <v>1135</v>
      </c>
      <c r="L5368" t="s">
        <v>1136</v>
      </c>
      <c r="M5368" t="s">
        <v>1137</v>
      </c>
      <c r="N5368" t="s">
        <v>919</v>
      </c>
      <c r="O5368">
        <v>105</v>
      </c>
    </row>
    <row r="5369" spans="1:15" x14ac:dyDescent="0.35">
      <c r="A5369" s="189" t="str">
        <f t="shared" si="289"/>
        <v>Mar</v>
      </c>
      <c r="B5369" s="190" t="str">
        <f t="shared" si="290"/>
        <v>2024</v>
      </c>
      <c r="C5369" s="190" t="str">
        <f t="shared" si="291"/>
        <v>Mar-2024</v>
      </c>
      <c r="D5369" s="2">
        <v>45382</v>
      </c>
      <c r="E5369" t="s">
        <v>1119</v>
      </c>
      <c r="F5369" t="s">
        <v>1570</v>
      </c>
      <c r="G5369" t="s">
        <v>1120</v>
      </c>
      <c r="H5369" t="s">
        <v>665</v>
      </c>
      <c r="I5369" t="s">
        <v>1121</v>
      </c>
      <c r="J5369" t="s">
        <v>1122</v>
      </c>
      <c r="K5369" t="s">
        <v>1135</v>
      </c>
      <c r="L5369" t="s">
        <v>1136</v>
      </c>
      <c r="M5369" t="s">
        <v>1137</v>
      </c>
      <c r="N5369" t="s">
        <v>920</v>
      </c>
      <c r="O5369">
        <v>165</v>
      </c>
    </row>
    <row r="5370" spans="1:15" x14ac:dyDescent="0.35">
      <c r="A5370" s="189" t="str">
        <f t="shared" si="289"/>
        <v>Mar</v>
      </c>
      <c r="B5370" s="190" t="str">
        <f t="shared" si="290"/>
        <v>2024</v>
      </c>
      <c r="C5370" s="190" t="str">
        <f t="shared" si="291"/>
        <v>Mar-2024</v>
      </c>
      <c r="D5370" s="2">
        <v>45382</v>
      </c>
      <c r="E5370" t="s">
        <v>1119</v>
      </c>
      <c r="F5370" t="s">
        <v>1570</v>
      </c>
      <c r="G5370" t="s">
        <v>1120</v>
      </c>
      <c r="H5370" t="s">
        <v>665</v>
      </c>
      <c r="I5370" t="s">
        <v>1121</v>
      </c>
      <c r="J5370" t="s">
        <v>1122</v>
      </c>
      <c r="K5370" t="s">
        <v>1135</v>
      </c>
      <c r="L5370" t="s">
        <v>1136</v>
      </c>
      <c r="M5370" t="s">
        <v>1137</v>
      </c>
      <c r="N5370" t="s">
        <v>922</v>
      </c>
      <c r="O5370">
        <v>1170</v>
      </c>
    </row>
    <row r="5371" spans="1:15" x14ac:dyDescent="0.35">
      <c r="A5371" s="189" t="str">
        <f t="shared" si="289"/>
        <v>Mar</v>
      </c>
      <c r="B5371" s="190" t="str">
        <f t="shared" si="290"/>
        <v>2024</v>
      </c>
      <c r="C5371" s="190" t="str">
        <f t="shared" si="291"/>
        <v>Mar-2024</v>
      </c>
      <c r="D5371" s="2">
        <v>45382</v>
      </c>
      <c r="E5371" t="s">
        <v>1119</v>
      </c>
      <c r="F5371" t="s">
        <v>1570</v>
      </c>
      <c r="G5371" t="s">
        <v>1120</v>
      </c>
      <c r="H5371" t="s">
        <v>665</v>
      </c>
      <c r="I5371" t="s">
        <v>1121</v>
      </c>
      <c r="J5371" t="s">
        <v>1122</v>
      </c>
      <c r="K5371" t="s">
        <v>1135</v>
      </c>
      <c r="L5371" t="s">
        <v>1136</v>
      </c>
      <c r="M5371" t="s">
        <v>1137</v>
      </c>
      <c r="N5371" t="s">
        <v>921</v>
      </c>
      <c r="O5371">
        <v>685</v>
      </c>
    </row>
    <row r="5372" spans="1:15" x14ac:dyDescent="0.35">
      <c r="A5372" s="189" t="str">
        <f t="shared" si="289"/>
        <v>Mar</v>
      </c>
      <c r="B5372" s="190" t="str">
        <f t="shared" si="290"/>
        <v>2024</v>
      </c>
      <c r="C5372" s="190" t="str">
        <f t="shared" si="291"/>
        <v>Mar-2024</v>
      </c>
      <c r="D5372" s="2">
        <v>45382</v>
      </c>
      <c r="E5372" t="s">
        <v>1119</v>
      </c>
      <c r="F5372" t="s">
        <v>1570</v>
      </c>
      <c r="G5372" t="s">
        <v>1120</v>
      </c>
      <c r="H5372" t="s">
        <v>666</v>
      </c>
      <c r="I5372" t="s">
        <v>1138</v>
      </c>
      <c r="J5372" t="s">
        <v>1139</v>
      </c>
      <c r="K5372" t="s">
        <v>1140</v>
      </c>
      <c r="L5372" t="s">
        <v>1141</v>
      </c>
      <c r="M5372" t="s">
        <v>1142</v>
      </c>
      <c r="N5372" t="s">
        <v>1528</v>
      </c>
      <c r="O5372" t="s">
        <v>958</v>
      </c>
    </row>
    <row r="5373" spans="1:15" x14ac:dyDescent="0.35">
      <c r="A5373" s="189" t="str">
        <f t="shared" si="289"/>
        <v>Mar</v>
      </c>
      <c r="B5373" s="190" t="str">
        <f t="shared" si="290"/>
        <v>2024</v>
      </c>
      <c r="C5373" s="190" t="str">
        <f t="shared" si="291"/>
        <v>Mar-2024</v>
      </c>
      <c r="D5373" s="2">
        <v>45382</v>
      </c>
      <c r="E5373" t="s">
        <v>1119</v>
      </c>
      <c r="F5373" t="s">
        <v>1570</v>
      </c>
      <c r="G5373" t="s">
        <v>1120</v>
      </c>
      <c r="H5373" t="s">
        <v>666</v>
      </c>
      <c r="I5373" t="s">
        <v>1138</v>
      </c>
      <c r="J5373" t="s">
        <v>1139</v>
      </c>
      <c r="K5373" t="s">
        <v>1140</v>
      </c>
      <c r="L5373" t="s">
        <v>1141</v>
      </c>
      <c r="M5373" t="s">
        <v>1142</v>
      </c>
      <c r="N5373" t="s">
        <v>1529</v>
      </c>
      <c r="O5373" t="s">
        <v>958</v>
      </c>
    </row>
    <row r="5374" spans="1:15" x14ac:dyDescent="0.35">
      <c r="A5374" s="189" t="str">
        <f t="shared" si="289"/>
        <v>Mar</v>
      </c>
      <c r="B5374" s="190" t="str">
        <f t="shared" si="290"/>
        <v>2024</v>
      </c>
      <c r="C5374" s="190" t="str">
        <f t="shared" si="291"/>
        <v>Mar-2024</v>
      </c>
      <c r="D5374" s="2">
        <v>45382</v>
      </c>
      <c r="E5374" t="s">
        <v>1119</v>
      </c>
      <c r="F5374" t="s">
        <v>1570</v>
      </c>
      <c r="G5374" t="s">
        <v>1120</v>
      </c>
      <c r="H5374" t="s">
        <v>666</v>
      </c>
      <c r="I5374" t="s">
        <v>1138</v>
      </c>
      <c r="J5374" t="s">
        <v>1139</v>
      </c>
      <c r="K5374" t="s">
        <v>1140</v>
      </c>
      <c r="L5374" t="s">
        <v>1141</v>
      </c>
      <c r="M5374" t="s">
        <v>1142</v>
      </c>
      <c r="N5374" t="s">
        <v>919</v>
      </c>
      <c r="O5374">
        <v>290</v>
      </c>
    </row>
    <row r="5375" spans="1:15" x14ac:dyDescent="0.35">
      <c r="A5375" s="189" t="str">
        <f t="shared" si="289"/>
        <v>Mar</v>
      </c>
      <c r="B5375" s="190" t="str">
        <f t="shared" si="290"/>
        <v>2024</v>
      </c>
      <c r="C5375" s="190" t="str">
        <f t="shared" si="291"/>
        <v>Mar-2024</v>
      </c>
      <c r="D5375" s="2">
        <v>45382</v>
      </c>
      <c r="E5375" t="s">
        <v>1119</v>
      </c>
      <c r="F5375" t="s">
        <v>1570</v>
      </c>
      <c r="G5375" t="s">
        <v>1120</v>
      </c>
      <c r="H5375" t="s">
        <v>666</v>
      </c>
      <c r="I5375" t="s">
        <v>1138</v>
      </c>
      <c r="J5375" t="s">
        <v>1139</v>
      </c>
      <c r="K5375" t="s">
        <v>1140</v>
      </c>
      <c r="L5375" t="s">
        <v>1141</v>
      </c>
      <c r="M5375" t="s">
        <v>1142</v>
      </c>
      <c r="N5375" t="s">
        <v>920</v>
      </c>
      <c r="O5375">
        <v>2025</v>
      </c>
    </row>
    <row r="5376" spans="1:15" x14ac:dyDescent="0.35">
      <c r="A5376" s="189" t="str">
        <f t="shared" si="289"/>
        <v>Mar</v>
      </c>
      <c r="B5376" s="190" t="str">
        <f t="shared" si="290"/>
        <v>2024</v>
      </c>
      <c r="C5376" s="190" t="str">
        <f t="shared" si="291"/>
        <v>Mar-2024</v>
      </c>
      <c r="D5376" s="2">
        <v>45382</v>
      </c>
      <c r="E5376" t="s">
        <v>1119</v>
      </c>
      <c r="F5376" t="s">
        <v>1570</v>
      </c>
      <c r="G5376" t="s">
        <v>1120</v>
      </c>
      <c r="H5376" t="s">
        <v>666</v>
      </c>
      <c r="I5376" t="s">
        <v>1138</v>
      </c>
      <c r="J5376" t="s">
        <v>1139</v>
      </c>
      <c r="K5376" t="s">
        <v>1140</v>
      </c>
      <c r="L5376" t="s">
        <v>1141</v>
      </c>
      <c r="M5376" t="s">
        <v>1142</v>
      </c>
      <c r="N5376" t="s">
        <v>922</v>
      </c>
      <c r="O5376">
        <v>2755</v>
      </c>
    </row>
    <row r="5377" spans="1:15" x14ac:dyDescent="0.35">
      <c r="A5377" s="189" t="str">
        <f t="shared" si="289"/>
        <v>Mar</v>
      </c>
      <c r="B5377" s="190" t="str">
        <f t="shared" si="290"/>
        <v>2024</v>
      </c>
      <c r="C5377" s="190" t="str">
        <f t="shared" si="291"/>
        <v>Mar-2024</v>
      </c>
      <c r="D5377" s="2">
        <v>45382</v>
      </c>
      <c r="E5377" t="s">
        <v>1119</v>
      </c>
      <c r="F5377" t="s">
        <v>1570</v>
      </c>
      <c r="G5377" t="s">
        <v>1120</v>
      </c>
      <c r="H5377" t="s">
        <v>666</v>
      </c>
      <c r="I5377" t="s">
        <v>1138</v>
      </c>
      <c r="J5377" t="s">
        <v>1139</v>
      </c>
      <c r="K5377" t="s">
        <v>1140</v>
      </c>
      <c r="L5377" t="s">
        <v>1141</v>
      </c>
      <c r="M5377" t="s">
        <v>1142</v>
      </c>
      <c r="N5377" t="s">
        <v>921</v>
      </c>
      <c r="O5377">
        <v>2435</v>
      </c>
    </row>
    <row r="5378" spans="1:15" x14ac:dyDescent="0.35">
      <c r="A5378" s="189" t="str">
        <f t="shared" si="289"/>
        <v>Mar</v>
      </c>
      <c r="B5378" s="190" t="str">
        <f t="shared" si="290"/>
        <v>2024</v>
      </c>
      <c r="C5378" s="190" t="str">
        <f t="shared" si="291"/>
        <v>Mar-2024</v>
      </c>
      <c r="D5378" s="2">
        <v>45382</v>
      </c>
      <c r="E5378" t="s">
        <v>1119</v>
      </c>
      <c r="F5378" t="s">
        <v>1570</v>
      </c>
      <c r="G5378" t="s">
        <v>1120</v>
      </c>
      <c r="H5378" t="s">
        <v>670</v>
      </c>
      <c r="I5378" t="s">
        <v>1143</v>
      </c>
      <c r="J5378" t="s">
        <v>1144</v>
      </c>
      <c r="K5378" t="s">
        <v>1145</v>
      </c>
      <c r="L5378" t="s">
        <v>1146</v>
      </c>
      <c r="M5378" t="s">
        <v>1147</v>
      </c>
      <c r="N5378" t="s">
        <v>1528</v>
      </c>
      <c r="O5378" t="s">
        <v>958</v>
      </c>
    </row>
    <row r="5379" spans="1:15" x14ac:dyDescent="0.35">
      <c r="A5379" s="189" t="str">
        <f t="shared" si="289"/>
        <v>Mar</v>
      </c>
      <c r="B5379" s="190" t="str">
        <f t="shared" si="290"/>
        <v>2024</v>
      </c>
      <c r="C5379" s="190" t="str">
        <f t="shared" si="291"/>
        <v>Mar-2024</v>
      </c>
      <c r="D5379" s="2">
        <v>45382</v>
      </c>
      <c r="E5379" t="s">
        <v>1119</v>
      </c>
      <c r="F5379" t="s">
        <v>1570</v>
      </c>
      <c r="G5379" t="s">
        <v>1120</v>
      </c>
      <c r="H5379" t="s">
        <v>670</v>
      </c>
      <c r="I5379" t="s">
        <v>1143</v>
      </c>
      <c r="J5379" t="s">
        <v>1144</v>
      </c>
      <c r="K5379" t="s">
        <v>1145</v>
      </c>
      <c r="L5379" t="s">
        <v>1146</v>
      </c>
      <c r="M5379" t="s">
        <v>1147</v>
      </c>
      <c r="N5379" t="s">
        <v>1529</v>
      </c>
      <c r="O5379" t="s">
        <v>958</v>
      </c>
    </row>
    <row r="5380" spans="1:15" x14ac:dyDescent="0.35">
      <c r="A5380" s="189" t="str">
        <f t="shared" si="289"/>
        <v>Mar</v>
      </c>
      <c r="B5380" s="190" t="str">
        <f t="shared" si="290"/>
        <v>2024</v>
      </c>
      <c r="C5380" s="190" t="str">
        <f t="shared" si="291"/>
        <v>Mar-2024</v>
      </c>
      <c r="D5380" s="2">
        <v>45382</v>
      </c>
      <c r="E5380" t="s">
        <v>1119</v>
      </c>
      <c r="F5380" t="s">
        <v>1570</v>
      </c>
      <c r="G5380" t="s">
        <v>1120</v>
      </c>
      <c r="H5380" t="s">
        <v>670</v>
      </c>
      <c r="I5380" t="s">
        <v>1143</v>
      </c>
      <c r="J5380" t="s">
        <v>1144</v>
      </c>
      <c r="K5380" t="s">
        <v>1145</v>
      </c>
      <c r="L5380" t="s">
        <v>1146</v>
      </c>
      <c r="M5380" t="s">
        <v>1147</v>
      </c>
      <c r="N5380" t="s">
        <v>919</v>
      </c>
      <c r="O5380">
        <v>210</v>
      </c>
    </row>
    <row r="5381" spans="1:15" x14ac:dyDescent="0.35">
      <c r="A5381" s="189" t="str">
        <f t="shared" si="289"/>
        <v>Mar</v>
      </c>
      <c r="B5381" s="190" t="str">
        <f t="shared" si="290"/>
        <v>2024</v>
      </c>
      <c r="C5381" s="190" t="str">
        <f t="shared" si="291"/>
        <v>Mar-2024</v>
      </c>
      <c r="D5381" s="2">
        <v>45382</v>
      </c>
      <c r="E5381" t="s">
        <v>1119</v>
      </c>
      <c r="F5381" t="s">
        <v>1570</v>
      </c>
      <c r="G5381" t="s">
        <v>1120</v>
      </c>
      <c r="H5381" t="s">
        <v>670</v>
      </c>
      <c r="I5381" t="s">
        <v>1143</v>
      </c>
      <c r="J5381" t="s">
        <v>1144</v>
      </c>
      <c r="K5381" t="s">
        <v>1145</v>
      </c>
      <c r="L5381" t="s">
        <v>1146</v>
      </c>
      <c r="M5381" t="s">
        <v>1147</v>
      </c>
      <c r="N5381" t="s">
        <v>920</v>
      </c>
      <c r="O5381">
        <v>1440</v>
      </c>
    </row>
    <row r="5382" spans="1:15" x14ac:dyDescent="0.35">
      <c r="A5382" s="189" t="str">
        <f t="shared" si="289"/>
        <v>Mar</v>
      </c>
      <c r="B5382" s="190" t="str">
        <f t="shared" si="290"/>
        <v>2024</v>
      </c>
      <c r="C5382" s="190" t="str">
        <f t="shared" si="291"/>
        <v>Mar-2024</v>
      </c>
      <c r="D5382" s="2">
        <v>45382</v>
      </c>
      <c r="E5382" t="s">
        <v>1119</v>
      </c>
      <c r="F5382" t="s">
        <v>1570</v>
      </c>
      <c r="G5382" t="s">
        <v>1120</v>
      </c>
      <c r="H5382" t="s">
        <v>670</v>
      </c>
      <c r="I5382" t="s">
        <v>1143</v>
      </c>
      <c r="J5382" t="s">
        <v>1144</v>
      </c>
      <c r="K5382" t="s">
        <v>1145</v>
      </c>
      <c r="L5382" t="s">
        <v>1146</v>
      </c>
      <c r="M5382" t="s">
        <v>1147</v>
      </c>
      <c r="N5382" t="s">
        <v>922</v>
      </c>
      <c r="O5382">
        <v>740</v>
      </c>
    </row>
    <row r="5383" spans="1:15" x14ac:dyDescent="0.35">
      <c r="A5383" s="189" t="str">
        <f t="shared" si="289"/>
        <v>Mar</v>
      </c>
      <c r="B5383" s="190" t="str">
        <f t="shared" si="290"/>
        <v>2024</v>
      </c>
      <c r="C5383" s="190" t="str">
        <f t="shared" si="291"/>
        <v>Mar-2024</v>
      </c>
      <c r="D5383" s="2">
        <v>45382</v>
      </c>
      <c r="E5383" t="s">
        <v>1119</v>
      </c>
      <c r="F5383" t="s">
        <v>1570</v>
      </c>
      <c r="G5383" t="s">
        <v>1120</v>
      </c>
      <c r="H5383" t="s">
        <v>670</v>
      </c>
      <c r="I5383" t="s">
        <v>1143</v>
      </c>
      <c r="J5383" t="s">
        <v>1144</v>
      </c>
      <c r="K5383" t="s">
        <v>1145</v>
      </c>
      <c r="L5383" t="s">
        <v>1146</v>
      </c>
      <c r="M5383" t="s">
        <v>1147</v>
      </c>
      <c r="N5383" t="s">
        <v>921</v>
      </c>
      <c r="O5383">
        <v>1420</v>
      </c>
    </row>
    <row r="5384" spans="1:15" x14ac:dyDescent="0.35">
      <c r="A5384" s="189" t="str">
        <f t="shared" si="289"/>
        <v>Mar</v>
      </c>
      <c r="B5384" s="190" t="str">
        <f t="shared" si="290"/>
        <v>2024</v>
      </c>
      <c r="C5384" s="190" t="str">
        <f t="shared" si="291"/>
        <v>Mar-2024</v>
      </c>
      <c r="D5384" s="2">
        <v>45382</v>
      </c>
      <c r="E5384" t="s">
        <v>1119</v>
      </c>
      <c r="F5384" t="s">
        <v>1570</v>
      </c>
      <c r="G5384" t="s">
        <v>1120</v>
      </c>
      <c r="H5384" t="s">
        <v>670</v>
      </c>
      <c r="I5384" t="s">
        <v>1143</v>
      </c>
      <c r="J5384" t="s">
        <v>1144</v>
      </c>
      <c r="K5384" t="s">
        <v>1148</v>
      </c>
      <c r="L5384" t="s">
        <v>1149</v>
      </c>
      <c r="M5384" t="s">
        <v>1150</v>
      </c>
      <c r="N5384" t="s">
        <v>1528</v>
      </c>
      <c r="O5384" t="s">
        <v>958</v>
      </c>
    </row>
    <row r="5385" spans="1:15" x14ac:dyDescent="0.35">
      <c r="A5385" s="189" t="str">
        <f t="shared" si="289"/>
        <v>Mar</v>
      </c>
      <c r="B5385" s="190" t="str">
        <f t="shared" si="290"/>
        <v>2024</v>
      </c>
      <c r="C5385" s="190" t="str">
        <f t="shared" si="291"/>
        <v>Mar-2024</v>
      </c>
      <c r="D5385" s="2">
        <v>45382</v>
      </c>
      <c r="E5385" t="s">
        <v>1119</v>
      </c>
      <c r="F5385" t="s">
        <v>1570</v>
      </c>
      <c r="G5385" t="s">
        <v>1120</v>
      </c>
      <c r="H5385" t="s">
        <v>670</v>
      </c>
      <c r="I5385" t="s">
        <v>1143</v>
      </c>
      <c r="J5385" t="s">
        <v>1144</v>
      </c>
      <c r="K5385" t="s">
        <v>1148</v>
      </c>
      <c r="L5385" t="s">
        <v>1149</v>
      </c>
      <c r="M5385" t="s">
        <v>1150</v>
      </c>
      <c r="N5385" t="s">
        <v>1529</v>
      </c>
      <c r="O5385" t="s">
        <v>958</v>
      </c>
    </row>
    <row r="5386" spans="1:15" x14ac:dyDescent="0.35">
      <c r="A5386" s="189" t="str">
        <f t="shared" si="289"/>
        <v>Mar</v>
      </c>
      <c r="B5386" s="190" t="str">
        <f t="shared" si="290"/>
        <v>2024</v>
      </c>
      <c r="C5386" s="190" t="str">
        <f t="shared" si="291"/>
        <v>Mar-2024</v>
      </c>
      <c r="D5386" s="2">
        <v>45382</v>
      </c>
      <c r="E5386" t="s">
        <v>1119</v>
      </c>
      <c r="F5386" t="s">
        <v>1570</v>
      </c>
      <c r="G5386" t="s">
        <v>1120</v>
      </c>
      <c r="H5386" t="s">
        <v>670</v>
      </c>
      <c r="I5386" t="s">
        <v>1143</v>
      </c>
      <c r="J5386" t="s">
        <v>1144</v>
      </c>
      <c r="K5386" t="s">
        <v>1148</v>
      </c>
      <c r="L5386" t="s">
        <v>1149</v>
      </c>
      <c r="M5386" t="s">
        <v>1150</v>
      </c>
      <c r="N5386" t="s">
        <v>919</v>
      </c>
      <c r="O5386">
        <v>250</v>
      </c>
    </row>
    <row r="5387" spans="1:15" x14ac:dyDescent="0.35">
      <c r="A5387" s="189" t="str">
        <f t="shared" si="289"/>
        <v>Mar</v>
      </c>
      <c r="B5387" s="190" t="str">
        <f t="shared" si="290"/>
        <v>2024</v>
      </c>
      <c r="C5387" s="190" t="str">
        <f t="shared" si="291"/>
        <v>Mar-2024</v>
      </c>
      <c r="D5387" s="2">
        <v>45382</v>
      </c>
      <c r="E5387" t="s">
        <v>1119</v>
      </c>
      <c r="F5387" t="s">
        <v>1570</v>
      </c>
      <c r="G5387" t="s">
        <v>1120</v>
      </c>
      <c r="H5387" t="s">
        <v>670</v>
      </c>
      <c r="I5387" t="s">
        <v>1143</v>
      </c>
      <c r="J5387" t="s">
        <v>1144</v>
      </c>
      <c r="K5387" t="s">
        <v>1148</v>
      </c>
      <c r="L5387" t="s">
        <v>1149</v>
      </c>
      <c r="M5387" t="s">
        <v>1150</v>
      </c>
      <c r="N5387" t="s">
        <v>920</v>
      </c>
      <c r="O5387">
        <v>2130</v>
      </c>
    </row>
    <row r="5388" spans="1:15" x14ac:dyDescent="0.35">
      <c r="A5388" s="189" t="str">
        <f t="shared" si="289"/>
        <v>Mar</v>
      </c>
      <c r="B5388" s="190" t="str">
        <f t="shared" si="290"/>
        <v>2024</v>
      </c>
      <c r="C5388" s="190" t="str">
        <f t="shared" si="291"/>
        <v>Mar-2024</v>
      </c>
      <c r="D5388" s="2">
        <v>45382</v>
      </c>
      <c r="E5388" t="s">
        <v>1119</v>
      </c>
      <c r="F5388" t="s">
        <v>1570</v>
      </c>
      <c r="G5388" t="s">
        <v>1120</v>
      </c>
      <c r="H5388" t="s">
        <v>670</v>
      </c>
      <c r="I5388" t="s">
        <v>1143</v>
      </c>
      <c r="J5388" t="s">
        <v>1144</v>
      </c>
      <c r="K5388" t="s">
        <v>1148</v>
      </c>
      <c r="L5388" t="s">
        <v>1149</v>
      </c>
      <c r="M5388" t="s">
        <v>1150</v>
      </c>
      <c r="N5388" t="s">
        <v>922</v>
      </c>
      <c r="O5388">
        <v>330</v>
      </c>
    </row>
    <row r="5389" spans="1:15" x14ac:dyDescent="0.35">
      <c r="A5389" s="189" t="str">
        <f t="shared" si="289"/>
        <v>Mar</v>
      </c>
      <c r="B5389" s="190" t="str">
        <f t="shared" si="290"/>
        <v>2024</v>
      </c>
      <c r="C5389" s="190" t="str">
        <f t="shared" si="291"/>
        <v>Mar-2024</v>
      </c>
      <c r="D5389" s="2">
        <v>45382</v>
      </c>
      <c r="E5389" t="s">
        <v>1119</v>
      </c>
      <c r="F5389" t="s">
        <v>1570</v>
      </c>
      <c r="G5389" t="s">
        <v>1120</v>
      </c>
      <c r="H5389" t="s">
        <v>670</v>
      </c>
      <c r="I5389" t="s">
        <v>1143</v>
      </c>
      <c r="J5389" t="s">
        <v>1144</v>
      </c>
      <c r="K5389" t="s">
        <v>1148</v>
      </c>
      <c r="L5389" t="s">
        <v>1149</v>
      </c>
      <c r="M5389" t="s">
        <v>1150</v>
      </c>
      <c r="N5389" t="s">
        <v>921</v>
      </c>
      <c r="O5389">
        <v>1180</v>
      </c>
    </row>
    <row r="5390" spans="1:15" x14ac:dyDescent="0.35">
      <c r="A5390" s="189" t="str">
        <f t="shared" si="289"/>
        <v>Mar</v>
      </c>
      <c r="B5390" s="190" t="str">
        <f t="shared" si="290"/>
        <v>2024</v>
      </c>
      <c r="C5390" s="190" t="str">
        <f t="shared" si="291"/>
        <v>Mar-2024</v>
      </c>
      <c r="D5390" s="2">
        <v>45382</v>
      </c>
      <c r="E5390" t="s">
        <v>1119</v>
      </c>
      <c r="F5390" t="s">
        <v>1570</v>
      </c>
      <c r="G5390" t="s">
        <v>1120</v>
      </c>
      <c r="H5390" t="s">
        <v>670</v>
      </c>
      <c r="I5390" t="s">
        <v>1143</v>
      </c>
      <c r="J5390" t="s">
        <v>1144</v>
      </c>
      <c r="K5390" t="s">
        <v>1151</v>
      </c>
      <c r="L5390" t="s">
        <v>1152</v>
      </c>
      <c r="M5390" t="s">
        <v>1153</v>
      </c>
      <c r="N5390" t="s">
        <v>1528</v>
      </c>
      <c r="O5390" t="s">
        <v>958</v>
      </c>
    </row>
    <row r="5391" spans="1:15" x14ac:dyDescent="0.35">
      <c r="A5391" s="189" t="str">
        <f t="shared" si="289"/>
        <v>Mar</v>
      </c>
      <c r="B5391" s="190" t="str">
        <f t="shared" si="290"/>
        <v>2024</v>
      </c>
      <c r="C5391" s="190" t="str">
        <f t="shared" si="291"/>
        <v>Mar-2024</v>
      </c>
      <c r="D5391" s="2">
        <v>45382</v>
      </c>
      <c r="E5391" t="s">
        <v>1119</v>
      </c>
      <c r="F5391" t="s">
        <v>1570</v>
      </c>
      <c r="G5391" t="s">
        <v>1120</v>
      </c>
      <c r="H5391" t="s">
        <v>670</v>
      </c>
      <c r="I5391" t="s">
        <v>1143</v>
      </c>
      <c r="J5391" t="s">
        <v>1144</v>
      </c>
      <c r="K5391" t="s">
        <v>1151</v>
      </c>
      <c r="L5391" t="s">
        <v>1152</v>
      </c>
      <c r="M5391" t="s">
        <v>1153</v>
      </c>
      <c r="N5391" t="s">
        <v>1529</v>
      </c>
      <c r="O5391" t="s">
        <v>958</v>
      </c>
    </row>
    <row r="5392" spans="1:15" x14ac:dyDescent="0.35">
      <c r="A5392" s="189" t="str">
        <f t="shared" si="289"/>
        <v>Mar</v>
      </c>
      <c r="B5392" s="190" t="str">
        <f t="shared" si="290"/>
        <v>2024</v>
      </c>
      <c r="C5392" s="190" t="str">
        <f t="shared" si="291"/>
        <v>Mar-2024</v>
      </c>
      <c r="D5392" s="2">
        <v>45382</v>
      </c>
      <c r="E5392" t="s">
        <v>1119</v>
      </c>
      <c r="F5392" t="s">
        <v>1570</v>
      </c>
      <c r="G5392" t="s">
        <v>1120</v>
      </c>
      <c r="H5392" t="s">
        <v>670</v>
      </c>
      <c r="I5392" t="s">
        <v>1143</v>
      </c>
      <c r="J5392" t="s">
        <v>1144</v>
      </c>
      <c r="K5392" t="s">
        <v>1151</v>
      </c>
      <c r="L5392" t="s">
        <v>1152</v>
      </c>
      <c r="M5392" t="s">
        <v>1153</v>
      </c>
      <c r="N5392" t="s">
        <v>919</v>
      </c>
      <c r="O5392">
        <v>90</v>
      </c>
    </row>
    <row r="5393" spans="1:15" x14ac:dyDescent="0.35">
      <c r="A5393" s="189" t="str">
        <f t="shared" si="289"/>
        <v>Mar</v>
      </c>
      <c r="B5393" s="190" t="str">
        <f t="shared" si="290"/>
        <v>2024</v>
      </c>
      <c r="C5393" s="190" t="str">
        <f t="shared" si="291"/>
        <v>Mar-2024</v>
      </c>
      <c r="D5393" s="2">
        <v>45382</v>
      </c>
      <c r="E5393" t="s">
        <v>1119</v>
      </c>
      <c r="F5393" t="s">
        <v>1570</v>
      </c>
      <c r="G5393" t="s">
        <v>1120</v>
      </c>
      <c r="H5393" t="s">
        <v>670</v>
      </c>
      <c r="I5393" t="s">
        <v>1143</v>
      </c>
      <c r="J5393" t="s">
        <v>1144</v>
      </c>
      <c r="K5393" t="s">
        <v>1151</v>
      </c>
      <c r="L5393" t="s">
        <v>1152</v>
      </c>
      <c r="M5393" t="s">
        <v>1153</v>
      </c>
      <c r="N5393" t="s">
        <v>920</v>
      </c>
      <c r="O5393">
        <v>1175</v>
      </c>
    </row>
    <row r="5394" spans="1:15" x14ac:dyDescent="0.35">
      <c r="A5394" s="189" t="str">
        <f t="shared" si="289"/>
        <v>Mar</v>
      </c>
      <c r="B5394" s="190" t="str">
        <f t="shared" si="290"/>
        <v>2024</v>
      </c>
      <c r="C5394" s="190" t="str">
        <f t="shared" si="291"/>
        <v>Mar-2024</v>
      </c>
      <c r="D5394" s="2">
        <v>45382</v>
      </c>
      <c r="E5394" t="s">
        <v>1119</v>
      </c>
      <c r="F5394" t="s">
        <v>1570</v>
      </c>
      <c r="G5394" t="s">
        <v>1120</v>
      </c>
      <c r="H5394" t="s">
        <v>670</v>
      </c>
      <c r="I5394" t="s">
        <v>1143</v>
      </c>
      <c r="J5394" t="s">
        <v>1144</v>
      </c>
      <c r="K5394" t="s">
        <v>1151</v>
      </c>
      <c r="L5394" t="s">
        <v>1152</v>
      </c>
      <c r="M5394" t="s">
        <v>1153</v>
      </c>
      <c r="N5394" t="s">
        <v>922</v>
      </c>
      <c r="O5394">
        <v>335</v>
      </c>
    </row>
    <row r="5395" spans="1:15" x14ac:dyDescent="0.35">
      <c r="A5395" s="189" t="str">
        <f t="shared" si="289"/>
        <v>Mar</v>
      </c>
      <c r="B5395" s="190" t="str">
        <f t="shared" si="290"/>
        <v>2024</v>
      </c>
      <c r="C5395" s="190" t="str">
        <f t="shared" si="291"/>
        <v>Mar-2024</v>
      </c>
      <c r="D5395" s="2">
        <v>45382</v>
      </c>
      <c r="E5395" t="s">
        <v>1119</v>
      </c>
      <c r="F5395" t="s">
        <v>1570</v>
      </c>
      <c r="G5395" t="s">
        <v>1120</v>
      </c>
      <c r="H5395" t="s">
        <v>670</v>
      </c>
      <c r="I5395" t="s">
        <v>1143</v>
      </c>
      <c r="J5395" t="s">
        <v>1144</v>
      </c>
      <c r="K5395" t="s">
        <v>1151</v>
      </c>
      <c r="L5395" t="s">
        <v>1152</v>
      </c>
      <c r="M5395" t="s">
        <v>1153</v>
      </c>
      <c r="N5395" t="s">
        <v>921</v>
      </c>
      <c r="O5395">
        <v>760</v>
      </c>
    </row>
    <row r="5396" spans="1:15" x14ac:dyDescent="0.35">
      <c r="A5396" s="189" t="str">
        <f t="shared" si="289"/>
        <v>Mar</v>
      </c>
      <c r="B5396" s="190" t="str">
        <f t="shared" si="290"/>
        <v>2024</v>
      </c>
      <c r="C5396" s="190" t="str">
        <f t="shared" si="291"/>
        <v>Mar-2024</v>
      </c>
      <c r="D5396" s="2">
        <v>45382</v>
      </c>
      <c r="E5396" t="s">
        <v>1119</v>
      </c>
      <c r="F5396" t="s">
        <v>1570</v>
      </c>
      <c r="G5396" t="s">
        <v>1120</v>
      </c>
      <c r="H5396" t="s">
        <v>675</v>
      </c>
      <c r="I5396" t="s">
        <v>1154</v>
      </c>
      <c r="J5396" t="s">
        <v>1155</v>
      </c>
      <c r="K5396" t="s">
        <v>1156</v>
      </c>
      <c r="L5396" t="s">
        <v>1157</v>
      </c>
      <c r="M5396" t="s">
        <v>1158</v>
      </c>
      <c r="N5396" t="s">
        <v>1528</v>
      </c>
      <c r="O5396" t="s">
        <v>958</v>
      </c>
    </row>
    <row r="5397" spans="1:15" x14ac:dyDescent="0.35">
      <c r="A5397" s="189" t="str">
        <f t="shared" si="289"/>
        <v>Mar</v>
      </c>
      <c r="B5397" s="190" t="str">
        <f t="shared" si="290"/>
        <v>2024</v>
      </c>
      <c r="C5397" s="190" t="str">
        <f t="shared" si="291"/>
        <v>Mar-2024</v>
      </c>
      <c r="D5397" s="2">
        <v>45382</v>
      </c>
      <c r="E5397" t="s">
        <v>1119</v>
      </c>
      <c r="F5397" t="s">
        <v>1570</v>
      </c>
      <c r="G5397" t="s">
        <v>1120</v>
      </c>
      <c r="H5397" t="s">
        <v>675</v>
      </c>
      <c r="I5397" t="s">
        <v>1154</v>
      </c>
      <c r="J5397" t="s">
        <v>1155</v>
      </c>
      <c r="K5397" t="s">
        <v>1156</v>
      </c>
      <c r="L5397" t="s">
        <v>1157</v>
      </c>
      <c r="M5397" t="s">
        <v>1158</v>
      </c>
      <c r="N5397" t="s">
        <v>1529</v>
      </c>
      <c r="O5397" t="s">
        <v>958</v>
      </c>
    </row>
    <row r="5398" spans="1:15" x14ac:dyDescent="0.35">
      <c r="A5398" s="189" t="str">
        <f t="shared" si="289"/>
        <v>Mar</v>
      </c>
      <c r="B5398" s="190" t="str">
        <f t="shared" si="290"/>
        <v>2024</v>
      </c>
      <c r="C5398" s="190" t="str">
        <f t="shared" si="291"/>
        <v>Mar-2024</v>
      </c>
      <c r="D5398" s="2">
        <v>45382</v>
      </c>
      <c r="E5398" t="s">
        <v>1119</v>
      </c>
      <c r="F5398" t="s">
        <v>1570</v>
      </c>
      <c r="G5398" t="s">
        <v>1120</v>
      </c>
      <c r="H5398" t="s">
        <v>675</v>
      </c>
      <c r="I5398" t="s">
        <v>1154</v>
      </c>
      <c r="J5398" t="s">
        <v>1155</v>
      </c>
      <c r="K5398" t="s">
        <v>1156</v>
      </c>
      <c r="L5398" t="s">
        <v>1157</v>
      </c>
      <c r="M5398" t="s">
        <v>1158</v>
      </c>
      <c r="N5398" t="s">
        <v>919</v>
      </c>
      <c r="O5398">
        <v>340</v>
      </c>
    </row>
    <row r="5399" spans="1:15" x14ac:dyDescent="0.35">
      <c r="A5399" s="189" t="str">
        <f t="shared" si="289"/>
        <v>Mar</v>
      </c>
      <c r="B5399" s="190" t="str">
        <f t="shared" si="290"/>
        <v>2024</v>
      </c>
      <c r="C5399" s="190" t="str">
        <f t="shared" si="291"/>
        <v>Mar-2024</v>
      </c>
      <c r="D5399" s="2">
        <v>45382</v>
      </c>
      <c r="E5399" t="s">
        <v>1119</v>
      </c>
      <c r="F5399" t="s">
        <v>1570</v>
      </c>
      <c r="G5399" t="s">
        <v>1120</v>
      </c>
      <c r="H5399" t="s">
        <v>675</v>
      </c>
      <c r="I5399" t="s">
        <v>1154</v>
      </c>
      <c r="J5399" t="s">
        <v>1155</v>
      </c>
      <c r="K5399" t="s">
        <v>1156</v>
      </c>
      <c r="L5399" t="s">
        <v>1157</v>
      </c>
      <c r="M5399" t="s">
        <v>1158</v>
      </c>
      <c r="N5399" t="s">
        <v>920</v>
      </c>
      <c r="O5399">
        <v>1420</v>
      </c>
    </row>
    <row r="5400" spans="1:15" x14ac:dyDescent="0.35">
      <c r="A5400" s="189" t="str">
        <f t="shared" si="289"/>
        <v>Mar</v>
      </c>
      <c r="B5400" s="190" t="str">
        <f t="shared" si="290"/>
        <v>2024</v>
      </c>
      <c r="C5400" s="190" t="str">
        <f t="shared" si="291"/>
        <v>Mar-2024</v>
      </c>
      <c r="D5400" s="2">
        <v>45382</v>
      </c>
      <c r="E5400" t="s">
        <v>1119</v>
      </c>
      <c r="F5400" t="s">
        <v>1570</v>
      </c>
      <c r="G5400" t="s">
        <v>1120</v>
      </c>
      <c r="H5400" t="s">
        <v>675</v>
      </c>
      <c r="I5400" t="s">
        <v>1154</v>
      </c>
      <c r="J5400" t="s">
        <v>1155</v>
      </c>
      <c r="K5400" t="s">
        <v>1156</v>
      </c>
      <c r="L5400" t="s">
        <v>1157</v>
      </c>
      <c r="M5400" t="s">
        <v>1158</v>
      </c>
      <c r="N5400" t="s">
        <v>922</v>
      </c>
      <c r="O5400">
        <v>1745</v>
      </c>
    </row>
    <row r="5401" spans="1:15" x14ac:dyDescent="0.35">
      <c r="A5401" s="189" t="str">
        <f t="shared" si="289"/>
        <v>Mar</v>
      </c>
      <c r="B5401" s="190" t="str">
        <f t="shared" si="290"/>
        <v>2024</v>
      </c>
      <c r="C5401" s="190" t="str">
        <f t="shared" si="291"/>
        <v>Mar-2024</v>
      </c>
      <c r="D5401" s="2">
        <v>45382</v>
      </c>
      <c r="E5401" t="s">
        <v>1119</v>
      </c>
      <c r="F5401" t="s">
        <v>1570</v>
      </c>
      <c r="G5401" t="s">
        <v>1120</v>
      </c>
      <c r="H5401" t="s">
        <v>675</v>
      </c>
      <c r="I5401" t="s">
        <v>1154</v>
      </c>
      <c r="J5401" t="s">
        <v>1155</v>
      </c>
      <c r="K5401" t="s">
        <v>1156</v>
      </c>
      <c r="L5401" t="s">
        <v>1157</v>
      </c>
      <c r="M5401" t="s">
        <v>1158</v>
      </c>
      <c r="N5401" t="s">
        <v>921</v>
      </c>
      <c r="O5401">
        <v>1345</v>
      </c>
    </row>
    <row r="5402" spans="1:15" x14ac:dyDescent="0.35">
      <c r="A5402" s="189" t="str">
        <f t="shared" si="289"/>
        <v>Mar</v>
      </c>
      <c r="B5402" s="190" t="str">
        <f t="shared" si="290"/>
        <v>2024</v>
      </c>
      <c r="C5402" s="190" t="str">
        <f t="shared" si="291"/>
        <v>Mar-2024</v>
      </c>
      <c r="D5402" s="2">
        <v>45382</v>
      </c>
      <c r="E5402" t="s">
        <v>1119</v>
      </c>
      <c r="F5402" t="s">
        <v>1570</v>
      </c>
      <c r="G5402" t="s">
        <v>1120</v>
      </c>
      <c r="H5402" t="s">
        <v>675</v>
      </c>
      <c r="I5402" t="s">
        <v>1154</v>
      </c>
      <c r="J5402" t="s">
        <v>1155</v>
      </c>
      <c r="K5402" t="s">
        <v>1159</v>
      </c>
      <c r="L5402" t="s">
        <v>1160</v>
      </c>
      <c r="M5402" t="s">
        <v>1161</v>
      </c>
      <c r="N5402" t="s">
        <v>1528</v>
      </c>
      <c r="O5402" t="s">
        <v>958</v>
      </c>
    </row>
    <row r="5403" spans="1:15" x14ac:dyDescent="0.35">
      <c r="A5403" s="189" t="str">
        <f t="shared" si="289"/>
        <v>Mar</v>
      </c>
      <c r="B5403" s="190" t="str">
        <f t="shared" si="290"/>
        <v>2024</v>
      </c>
      <c r="C5403" s="190" t="str">
        <f t="shared" si="291"/>
        <v>Mar-2024</v>
      </c>
      <c r="D5403" s="2">
        <v>45382</v>
      </c>
      <c r="E5403" t="s">
        <v>1119</v>
      </c>
      <c r="F5403" t="s">
        <v>1570</v>
      </c>
      <c r="G5403" t="s">
        <v>1120</v>
      </c>
      <c r="H5403" t="s">
        <v>675</v>
      </c>
      <c r="I5403" t="s">
        <v>1154</v>
      </c>
      <c r="J5403" t="s">
        <v>1155</v>
      </c>
      <c r="K5403" t="s">
        <v>1159</v>
      </c>
      <c r="L5403" t="s">
        <v>1160</v>
      </c>
      <c r="M5403" t="s">
        <v>1161</v>
      </c>
      <c r="N5403" t="s">
        <v>1529</v>
      </c>
      <c r="O5403" t="s">
        <v>958</v>
      </c>
    </row>
    <row r="5404" spans="1:15" x14ac:dyDescent="0.35">
      <c r="A5404" s="189" t="str">
        <f t="shared" si="289"/>
        <v>Mar</v>
      </c>
      <c r="B5404" s="190" t="str">
        <f t="shared" si="290"/>
        <v>2024</v>
      </c>
      <c r="C5404" s="190" t="str">
        <f t="shared" si="291"/>
        <v>Mar-2024</v>
      </c>
      <c r="D5404" s="2">
        <v>45382</v>
      </c>
      <c r="E5404" t="s">
        <v>1119</v>
      </c>
      <c r="F5404" t="s">
        <v>1570</v>
      </c>
      <c r="G5404" t="s">
        <v>1120</v>
      </c>
      <c r="H5404" t="s">
        <v>675</v>
      </c>
      <c r="I5404" t="s">
        <v>1154</v>
      </c>
      <c r="J5404" t="s">
        <v>1155</v>
      </c>
      <c r="K5404" t="s">
        <v>1159</v>
      </c>
      <c r="L5404" t="s">
        <v>1160</v>
      </c>
      <c r="M5404" t="s">
        <v>1161</v>
      </c>
      <c r="N5404" t="s">
        <v>919</v>
      </c>
      <c r="O5404">
        <v>370</v>
      </c>
    </row>
    <row r="5405" spans="1:15" x14ac:dyDescent="0.35">
      <c r="A5405" s="189" t="str">
        <f t="shared" si="289"/>
        <v>Mar</v>
      </c>
      <c r="B5405" s="190" t="str">
        <f t="shared" si="290"/>
        <v>2024</v>
      </c>
      <c r="C5405" s="190" t="str">
        <f t="shared" si="291"/>
        <v>Mar-2024</v>
      </c>
      <c r="D5405" s="2">
        <v>45382</v>
      </c>
      <c r="E5405" t="s">
        <v>1119</v>
      </c>
      <c r="F5405" t="s">
        <v>1570</v>
      </c>
      <c r="G5405" t="s">
        <v>1120</v>
      </c>
      <c r="H5405" t="s">
        <v>675</v>
      </c>
      <c r="I5405" t="s">
        <v>1154</v>
      </c>
      <c r="J5405" t="s">
        <v>1155</v>
      </c>
      <c r="K5405" t="s">
        <v>1159</v>
      </c>
      <c r="L5405" t="s">
        <v>1160</v>
      </c>
      <c r="M5405" t="s">
        <v>1161</v>
      </c>
      <c r="N5405" t="s">
        <v>920</v>
      </c>
      <c r="O5405">
        <v>2550</v>
      </c>
    </row>
    <row r="5406" spans="1:15" x14ac:dyDescent="0.35">
      <c r="A5406" s="189" t="str">
        <f t="shared" si="289"/>
        <v>Mar</v>
      </c>
      <c r="B5406" s="190" t="str">
        <f t="shared" si="290"/>
        <v>2024</v>
      </c>
      <c r="C5406" s="190" t="str">
        <f t="shared" si="291"/>
        <v>Mar-2024</v>
      </c>
      <c r="D5406" s="2">
        <v>45382</v>
      </c>
      <c r="E5406" t="s">
        <v>1119</v>
      </c>
      <c r="F5406" t="s">
        <v>1570</v>
      </c>
      <c r="G5406" t="s">
        <v>1120</v>
      </c>
      <c r="H5406" t="s">
        <v>675</v>
      </c>
      <c r="I5406" t="s">
        <v>1154</v>
      </c>
      <c r="J5406" t="s">
        <v>1155</v>
      </c>
      <c r="K5406" t="s">
        <v>1159</v>
      </c>
      <c r="L5406" t="s">
        <v>1160</v>
      </c>
      <c r="M5406" t="s">
        <v>1161</v>
      </c>
      <c r="N5406" t="s">
        <v>922</v>
      </c>
      <c r="O5406">
        <v>490</v>
      </c>
    </row>
    <row r="5407" spans="1:15" x14ac:dyDescent="0.35">
      <c r="A5407" s="189" t="str">
        <f t="shared" si="289"/>
        <v>Mar</v>
      </c>
      <c r="B5407" s="190" t="str">
        <f t="shared" si="290"/>
        <v>2024</v>
      </c>
      <c r="C5407" s="190" t="str">
        <f t="shared" si="291"/>
        <v>Mar-2024</v>
      </c>
      <c r="D5407" s="2">
        <v>45382</v>
      </c>
      <c r="E5407" t="s">
        <v>1119</v>
      </c>
      <c r="F5407" t="s">
        <v>1570</v>
      </c>
      <c r="G5407" t="s">
        <v>1120</v>
      </c>
      <c r="H5407" t="s">
        <v>675</v>
      </c>
      <c r="I5407" t="s">
        <v>1154</v>
      </c>
      <c r="J5407" t="s">
        <v>1155</v>
      </c>
      <c r="K5407" t="s">
        <v>1159</v>
      </c>
      <c r="L5407" t="s">
        <v>1160</v>
      </c>
      <c r="M5407" t="s">
        <v>1161</v>
      </c>
      <c r="N5407" t="s">
        <v>921</v>
      </c>
      <c r="O5407">
        <v>1335</v>
      </c>
    </row>
    <row r="5408" spans="1:15" x14ac:dyDescent="0.35">
      <c r="A5408" s="189" t="str">
        <f t="shared" si="289"/>
        <v>Mar</v>
      </c>
      <c r="B5408" s="190" t="str">
        <f t="shared" si="290"/>
        <v>2024</v>
      </c>
      <c r="C5408" s="190" t="str">
        <f t="shared" si="291"/>
        <v>Mar-2024</v>
      </c>
      <c r="D5408" s="2">
        <v>45382</v>
      </c>
      <c r="E5408" t="s">
        <v>1119</v>
      </c>
      <c r="F5408" t="s">
        <v>1570</v>
      </c>
      <c r="G5408" t="s">
        <v>1120</v>
      </c>
      <c r="H5408" t="s">
        <v>675</v>
      </c>
      <c r="I5408" t="s">
        <v>1154</v>
      </c>
      <c r="J5408" t="s">
        <v>1155</v>
      </c>
      <c r="K5408" t="s">
        <v>1162</v>
      </c>
      <c r="L5408" t="s">
        <v>1163</v>
      </c>
      <c r="M5408" t="s">
        <v>1164</v>
      </c>
      <c r="N5408" t="s">
        <v>1528</v>
      </c>
      <c r="O5408" t="s">
        <v>958</v>
      </c>
    </row>
    <row r="5409" spans="1:15" x14ac:dyDescent="0.35">
      <c r="A5409" s="189" t="str">
        <f t="shared" si="289"/>
        <v>Mar</v>
      </c>
      <c r="B5409" s="190" t="str">
        <f t="shared" si="290"/>
        <v>2024</v>
      </c>
      <c r="C5409" s="190" t="str">
        <f t="shared" si="291"/>
        <v>Mar-2024</v>
      </c>
      <c r="D5409" s="2">
        <v>45382</v>
      </c>
      <c r="E5409" t="s">
        <v>1119</v>
      </c>
      <c r="F5409" t="s">
        <v>1570</v>
      </c>
      <c r="G5409" t="s">
        <v>1120</v>
      </c>
      <c r="H5409" t="s">
        <v>675</v>
      </c>
      <c r="I5409" t="s">
        <v>1154</v>
      </c>
      <c r="J5409" t="s">
        <v>1155</v>
      </c>
      <c r="K5409" t="s">
        <v>1162</v>
      </c>
      <c r="L5409" t="s">
        <v>1163</v>
      </c>
      <c r="M5409" t="s">
        <v>1164</v>
      </c>
      <c r="N5409" t="s">
        <v>1529</v>
      </c>
      <c r="O5409" t="s">
        <v>958</v>
      </c>
    </row>
    <row r="5410" spans="1:15" x14ac:dyDescent="0.35">
      <c r="A5410" s="189" t="str">
        <f t="shared" si="289"/>
        <v>Mar</v>
      </c>
      <c r="B5410" s="190" t="str">
        <f t="shared" si="290"/>
        <v>2024</v>
      </c>
      <c r="C5410" s="190" t="str">
        <f t="shared" si="291"/>
        <v>Mar-2024</v>
      </c>
      <c r="D5410" s="2">
        <v>45382</v>
      </c>
      <c r="E5410" t="s">
        <v>1119</v>
      </c>
      <c r="F5410" t="s">
        <v>1570</v>
      </c>
      <c r="G5410" t="s">
        <v>1120</v>
      </c>
      <c r="H5410" t="s">
        <v>675</v>
      </c>
      <c r="I5410" t="s">
        <v>1154</v>
      </c>
      <c r="J5410" t="s">
        <v>1155</v>
      </c>
      <c r="K5410" t="s">
        <v>1162</v>
      </c>
      <c r="L5410" t="s">
        <v>1163</v>
      </c>
      <c r="M5410" t="s">
        <v>1164</v>
      </c>
      <c r="N5410" t="s">
        <v>919</v>
      </c>
      <c r="O5410">
        <v>180</v>
      </c>
    </row>
    <row r="5411" spans="1:15" x14ac:dyDescent="0.35">
      <c r="A5411" s="189" t="str">
        <f t="shared" si="289"/>
        <v>Mar</v>
      </c>
      <c r="B5411" s="190" t="str">
        <f t="shared" si="290"/>
        <v>2024</v>
      </c>
      <c r="C5411" s="190" t="str">
        <f t="shared" si="291"/>
        <v>Mar-2024</v>
      </c>
      <c r="D5411" s="2">
        <v>45382</v>
      </c>
      <c r="E5411" t="s">
        <v>1119</v>
      </c>
      <c r="F5411" t="s">
        <v>1570</v>
      </c>
      <c r="G5411" t="s">
        <v>1120</v>
      </c>
      <c r="H5411" t="s">
        <v>675</v>
      </c>
      <c r="I5411" t="s">
        <v>1154</v>
      </c>
      <c r="J5411" t="s">
        <v>1155</v>
      </c>
      <c r="K5411" t="s">
        <v>1162</v>
      </c>
      <c r="L5411" t="s">
        <v>1163</v>
      </c>
      <c r="M5411" t="s">
        <v>1164</v>
      </c>
      <c r="N5411" t="s">
        <v>920</v>
      </c>
      <c r="O5411">
        <v>780</v>
      </c>
    </row>
    <row r="5412" spans="1:15" x14ac:dyDescent="0.35">
      <c r="A5412" s="189" t="str">
        <f t="shared" si="289"/>
        <v>Mar</v>
      </c>
      <c r="B5412" s="190" t="str">
        <f t="shared" si="290"/>
        <v>2024</v>
      </c>
      <c r="C5412" s="190" t="str">
        <f t="shared" si="291"/>
        <v>Mar-2024</v>
      </c>
      <c r="D5412" s="2">
        <v>45382</v>
      </c>
      <c r="E5412" t="s">
        <v>1119</v>
      </c>
      <c r="F5412" t="s">
        <v>1570</v>
      </c>
      <c r="G5412" t="s">
        <v>1120</v>
      </c>
      <c r="H5412" t="s">
        <v>675</v>
      </c>
      <c r="I5412" t="s">
        <v>1154</v>
      </c>
      <c r="J5412" t="s">
        <v>1155</v>
      </c>
      <c r="K5412" t="s">
        <v>1162</v>
      </c>
      <c r="L5412" t="s">
        <v>1163</v>
      </c>
      <c r="M5412" t="s">
        <v>1164</v>
      </c>
      <c r="N5412" t="s">
        <v>922</v>
      </c>
      <c r="O5412">
        <v>1085</v>
      </c>
    </row>
    <row r="5413" spans="1:15" x14ac:dyDescent="0.35">
      <c r="A5413" s="189" t="str">
        <f t="shared" si="289"/>
        <v>Mar</v>
      </c>
      <c r="B5413" s="190" t="str">
        <f t="shared" si="290"/>
        <v>2024</v>
      </c>
      <c r="C5413" s="190" t="str">
        <f t="shared" si="291"/>
        <v>Mar-2024</v>
      </c>
      <c r="D5413" s="2">
        <v>45382</v>
      </c>
      <c r="E5413" t="s">
        <v>1119</v>
      </c>
      <c r="F5413" t="s">
        <v>1570</v>
      </c>
      <c r="G5413" t="s">
        <v>1120</v>
      </c>
      <c r="H5413" t="s">
        <v>675</v>
      </c>
      <c r="I5413" t="s">
        <v>1154</v>
      </c>
      <c r="J5413" t="s">
        <v>1155</v>
      </c>
      <c r="K5413" t="s">
        <v>1162</v>
      </c>
      <c r="L5413" t="s">
        <v>1163</v>
      </c>
      <c r="M5413" t="s">
        <v>1164</v>
      </c>
      <c r="N5413" t="s">
        <v>921</v>
      </c>
      <c r="O5413">
        <v>960</v>
      </c>
    </row>
    <row r="5414" spans="1:15" x14ac:dyDescent="0.35">
      <c r="A5414" s="189" t="str">
        <f t="shared" si="289"/>
        <v>Mar</v>
      </c>
      <c r="B5414" s="190" t="str">
        <f t="shared" si="290"/>
        <v>2024</v>
      </c>
      <c r="C5414" s="190" t="str">
        <f t="shared" si="291"/>
        <v>Mar-2024</v>
      </c>
      <c r="D5414" s="2">
        <v>45382</v>
      </c>
      <c r="E5414" t="s">
        <v>1119</v>
      </c>
      <c r="F5414" t="s">
        <v>1570</v>
      </c>
      <c r="G5414" t="s">
        <v>1120</v>
      </c>
      <c r="H5414" t="s">
        <v>676</v>
      </c>
      <c r="I5414" t="s">
        <v>1165</v>
      </c>
      <c r="J5414" t="s">
        <v>1166</v>
      </c>
      <c r="K5414" t="s">
        <v>1167</v>
      </c>
      <c r="L5414" t="s">
        <v>1168</v>
      </c>
      <c r="M5414" t="s">
        <v>1169</v>
      </c>
      <c r="N5414" t="s">
        <v>1528</v>
      </c>
      <c r="O5414" t="s">
        <v>958</v>
      </c>
    </row>
    <row r="5415" spans="1:15" x14ac:dyDescent="0.35">
      <c r="A5415" s="189" t="str">
        <f t="shared" si="289"/>
        <v>Mar</v>
      </c>
      <c r="B5415" s="190" t="str">
        <f t="shared" si="290"/>
        <v>2024</v>
      </c>
      <c r="C5415" s="190" t="str">
        <f t="shared" si="291"/>
        <v>Mar-2024</v>
      </c>
      <c r="D5415" s="2">
        <v>45382</v>
      </c>
      <c r="E5415" t="s">
        <v>1119</v>
      </c>
      <c r="F5415" t="s">
        <v>1570</v>
      </c>
      <c r="G5415" t="s">
        <v>1120</v>
      </c>
      <c r="H5415" t="s">
        <v>676</v>
      </c>
      <c r="I5415" t="s">
        <v>1165</v>
      </c>
      <c r="J5415" t="s">
        <v>1166</v>
      </c>
      <c r="K5415" t="s">
        <v>1167</v>
      </c>
      <c r="L5415" t="s">
        <v>1168</v>
      </c>
      <c r="M5415" t="s">
        <v>1169</v>
      </c>
      <c r="N5415" t="s">
        <v>1529</v>
      </c>
      <c r="O5415" t="s">
        <v>958</v>
      </c>
    </row>
    <row r="5416" spans="1:15" x14ac:dyDescent="0.35">
      <c r="A5416" s="189" t="str">
        <f t="shared" si="289"/>
        <v>Mar</v>
      </c>
      <c r="B5416" s="190" t="str">
        <f t="shared" si="290"/>
        <v>2024</v>
      </c>
      <c r="C5416" s="190" t="str">
        <f t="shared" si="291"/>
        <v>Mar-2024</v>
      </c>
      <c r="D5416" s="2">
        <v>45382</v>
      </c>
      <c r="E5416" t="s">
        <v>1119</v>
      </c>
      <c r="F5416" t="s">
        <v>1570</v>
      </c>
      <c r="G5416" t="s">
        <v>1120</v>
      </c>
      <c r="H5416" t="s">
        <v>676</v>
      </c>
      <c r="I5416" t="s">
        <v>1165</v>
      </c>
      <c r="J5416" t="s">
        <v>1166</v>
      </c>
      <c r="K5416" t="s">
        <v>1167</v>
      </c>
      <c r="L5416" t="s">
        <v>1168</v>
      </c>
      <c r="M5416" t="s">
        <v>1169</v>
      </c>
      <c r="N5416" t="s">
        <v>919</v>
      </c>
      <c r="O5416">
        <v>195</v>
      </c>
    </row>
    <row r="5417" spans="1:15" x14ac:dyDescent="0.35">
      <c r="A5417" s="189" t="str">
        <f t="shared" si="289"/>
        <v>Mar</v>
      </c>
      <c r="B5417" s="190" t="str">
        <f t="shared" si="290"/>
        <v>2024</v>
      </c>
      <c r="C5417" s="190" t="str">
        <f t="shared" si="291"/>
        <v>Mar-2024</v>
      </c>
      <c r="D5417" s="2">
        <v>45382</v>
      </c>
      <c r="E5417" t="s">
        <v>1119</v>
      </c>
      <c r="F5417" t="s">
        <v>1570</v>
      </c>
      <c r="G5417" t="s">
        <v>1120</v>
      </c>
      <c r="H5417" t="s">
        <v>676</v>
      </c>
      <c r="I5417" t="s">
        <v>1165</v>
      </c>
      <c r="J5417" t="s">
        <v>1166</v>
      </c>
      <c r="K5417" t="s">
        <v>1167</v>
      </c>
      <c r="L5417" t="s">
        <v>1168</v>
      </c>
      <c r="M5417" t="s">
        <v>1169</v>
      </c>
      <c r="N5417" t="s">
        <v>920</v>
      </c>
      <c r="O5417">
        <v>5060</v>
      </c>
    </row>
    <row r="5418" spans="1:15" x14ac:dyDescent="0.35">
      <c r="A5418" s="189" t="str">
        <f t="shared" si="289"/>
        <v>Mar</v>
      </c>
      <c r="B5418" s="190" t="str">
        <f t="shared" si="290"/>
        <v>2024</v>
      </c>
      <c r="C5418" s="190" t="str">
        <f t="shared" si="291"/>
        <v>Mar-2024</v>
      </c>
      <c r="D5418" s="2">
        <v>45382</v>
      </c>
      <c r="E5418" t="s">
        <v>1119</v>
      </c>
      <c r="F5418" t="s">
        <v>1570</v>
      </c>
      <c r="G5418" t="s">
        <v>1120</v>
      </c>
      <c r="H5418" t="s">
        <v>676</v>
      </c>
      <c r="I5418" t="s">
        <v>1165</v>
      </c>
      <c r="J5418" t="s">
        <v>1166</v>
      </c>
      <c r="K5418" t="s">
        <v>1167</v>
      </c>
      <c r="L5418" t="s">
        <v>1168</v>
      </c>
      <c r="M5418" t="s">
        <v>1169</v>
      </c>
      <c r="N5418" t="s">
        <v>922</v>
      </c>
      <c r="O5418">
        <v>1935</v>
      </c>
    </row>
    <row r="5419" spans="1:15" x14ac:dyDescent="0.35">
      <c r="A5419" s="189" t="str">
        <f t="shared" si="289"/>
        <v>Mar</v>
      </c>
      <c r="B5419" s="190" t="str">
        <f t="shared" si="290"/>
        <v>2024</v>
      </c>
      <c r="C5419" s="190" t="str">
        <f t="shared" si="291"/>
        <v>Mar-2024</v>
      </c>
      <c r="D5419" s="2">
        <v>45382</v>
      </c>
      <c r="E5419" t="s">
        <v>1119</v>
      </c>
      <c r="F5419" t="s">
        <v>1570</v>
      </c>
      <c r="G5419" t="s">
        <v>1120</v>
      </c>
      <c r="H5419" t="s">
        <v>676</v>
      </c>
      <c r="I5419" t="s">
        <v>1165</v>
      </c>
      <c r="J5419" t="s">
        <v>1166</v>
      </c>
      <c r="K5419" t="s">
        <v>1167</v>
      </c>
      <c r="L5419" t="s">
        <v>1168</v>
      </c>
      <c r="M5419" t="s">
        <v>1169</v>
      </c>
      <c r="N5419" t="s">
        <v>921</v>
      </c>
      <c r="O5419">
        <v>4190</v>
      </c>
    </row>
    <row r="5420" spans="1:15" x14ac:dyDescent="0.35">
      <c r="A5420" s="189" t="str">
        <f t="shared" si="289"/>
        <v>Mar</v>
      </c>
      <c r="B5420" s="190" t="str">
        <f t="shared" si="290"/>
        <v>2024</v>
      </c>
      <c r="C5420" s="190" t="str">
        <f t="shared" si="291"/>
        <v>Mar-2024</v>
      </c>
      <c r="D5420" s="2">
        <v>45382</v>
      </c>
      <c r="E5420" t="s">
        <v>1119</v>
      </c>
      <c r="F5420" t="s">
        <v>1570</v>
      </c>
      <c r="G5420" t="s">
        <v>1120</v>
      </c>
      <c r="H5420" t="s">
        <v>692</v>
      </c>
      <c r="I5420" t="s">
        <v>1170</v>
      </c>
      <c r="J5420" t="s">
        <v>1171</v>
      </c>
      <c r="K5420" t="s">
        <v>1172</v>
      </c>
      <c r="L5420" t="s">
        <v>1173</v>
      </c>
      <c r="M5420" t="s">
        <v>1174</v>
      </c>
      <c r="N5420" t="s">
        <v>1528</v>
      </c>
      <c r="O5420" t="s">
        <v>958</v>
      </c>
    </row>
    <row r="5421" spans="1:15" x14ac:dyDescent="0.35">
      <c r="A5421" s="189" t="str">
        <f t="shared" si="289"/>
        <v>Mar</v>
      </c>
      <c r="B5421" s="190" t="str">
        <f t="shared" si="290"/>
        <v>2024</v>
      </c>
      <c r="C5421" s="190" t="str">
        <f t="shared" si="291"/>
        <v>Mar-2024</v>
      </c>
      <c r="D5421" s="2">
        <v>45382</v>
      </c>
      <c r="E5421" t="s">
        <v>1119</v>
      </c>
      <c r="F5421" t="s">
        <v>1570</v>
      </c>
      <c r="G5421" t="s">
        <v>1120</v>
      </c>
      <c r="H5421" t="s">
        <v>692</v>
      </c>
      <c r="I5421" t="s">
        <v>1170</v>
      </c>
      <c r="J5421" t="s">
        <v>1171</v>
      </c>
      <c r="K5421" t="s">
        <v>1172</v>
      </c>
      <c r="L5421" t="s">
        <v>1173</v>
      </c>
      <c r="M5421" t="s">
        <v>1174</v>
      </c>
      <c r="N5421" t="s">
        <v>1529</v>
      </c>
      <c r="O5421" t="s">
        <v>958</v>
      </c>
    </row>
    <row r="5422" spans="1:15" x14ac:dyDescent="0.35">
      <c r="A5422" s="189" t="str">
        <f t="shared" si="289"/>
        <v>Mar</v>
      </c>
      <c r="B5422" s="190" t="str">
        <f t="shared" si="290"/>
        <v>2024</v>
      </c>
      <c r="C5422" s="190" t="str">
        <f t="shared" si="291"/>
        <v>Mar-2024</v>
      </c>
      <c r="D5422" s="2">
        <v>45382</v>
      </c>
      <c r="E5422" t="s">
        <v>1119</v>
      </c>
      <c r="F5422" t="s">
        <v>1570</v>
      </c>
      <c r="G5422" t="s">
        <v>1120</v>
      </c>
      <c r="H5422" t="s">
        <v>692</v>
      </c>
      <c r="I5422" t="s">
        <v>1170</v>
      </c>
      <c r="J5422" t="s">
        <v>1171</v>
      </c>
      <c r="K5422" t="s">
        <v>1172</v>
      </c>
      <c r="L5422" t="s">
        <v>1173</v>
      </c>
      <c r="M5422" t="s">
        <v>1174</v>
      </c>
      <c r="N5422" t="s">
        <v>919</v>
      </c>
      <c r="O5422">
        <v>470</v>
      </c>
    </row>
    <row r="5423" spans="1:15" x14ac:dyDescent="0.35">
      <c r="A5423" s="189" t="str">
        <f t="shared" si="289"/>
        <v>Mar</v>
      </c>
      <c r="B5423" s="190" t="str">
        <f t="shared" si="290"/>
        <v>2024</v>
      </c>
      <c r="C5423" s="190" t="str">
        <f t="shared" si="291"/>
        <v>Mar-2024</v>
      </c>
      <c r="D5423" s="2">
        <v>45382</v>
      </c>
      <c r="E5423" t="s">
        <v>1119</v>
      </c>
      <c r="F5423" t="s">
        <v>1570</v>
      </c>
      <c r="G5423" t="s">
        <v>1120</v>
      </c>
      <c r="H5423" t="s">
        <v>692</v>
      </c>
      <c r="I5423" t="s">
        <v>1170</v>
      </c>
      <c r="J5423" t="s">
        <v>1171</v>
      </c>
      <c r="K5423" t="s">
        <v>1172</v>
      </c>
      <c r="L5423" t="s">
        <v>1173</v>
      </c>
      <c r="M5423" t="s">
        <v>1174</v>
      </c>
      <c r="N5423" t="s">
        <v>920</v>
      </c>
      <c r="O5423">
        <v>2120</v>
      </c>
    </row>
    <row r="5424" spans="1:15" x14ac:dyDescent="0.35">
      <c r="A5424" s="189" t="str">
        <f t="shared" si="289"/>
        <v>Mar</v>
      </c>
      <c r="B5424" s="190" t="str">
        <f t="shared" si="290"/>
        <v>2024</v>
      </c>
      <c r="C5424" s="190" t="str">
        <f t="shared" si="291"/>
        <v>Mar-2024</v>
      </c>
      <c r="D5424" s="2">
        <v>45382</v>
      </c>
      <c r="E5424" t="s">
        <v>1119</v>
      </c>
      <c r="F5424" t="s">
        <v>1570</v>
      </c>
      <c r="G5424" t="s">
        <v>1120</v>
      </c>
      <c r="H5424" t="s">
        <v>692</v>
      </c>
      <c r="I5424" t="s">
        <v>1170</v>
      </c>
      <c r="J5424" t="s">
        <v>1171</v>
      </c>
      <c r="K5424" t="s">
        <v>1172</v>
      </c>
      <c r="L5424" t="s">
        <v>1173</v>
      </c>
      <c r="M5424" t="s">
        <v>1174</v>
      </c>
      <c r="N5424" t="s">
        <v>922</v>
      </c>
      <c r="O5424">
        <v>1920</v>
      </c>
    </row>
    <row r="5425" spans="1:15" x14ac:dyDescent="0.35">
      <c r="A5425" s="189" t="str">
        <f t="shared" si="289"/>
        <v>Mar</v>
      </c>
      <c r="B5425" s="190" t="str">
        <f t="shared" si="290"/>
        <v>2024</v>
      </c>
      <c r="C5425" s="190" t="str">
        <f t="shared" si="291"/>
        <v>Mar-2024</v>
      </c>
      <c r="D5425" s="2">
        <v>45382</v>
      </c>
      <c r="E5425" t="s">
        <v>1119</v>
      </c>
      <c r="F5425" t="s">
        <v>1570</v>
      </c>
      <c r="G5425" t="s">
        <v>1120</v>
      </c>
      <c r="H5425" t="s">
        <v>692</v>
      </c>
      <c r="I5425" t="s">
        <v>1170</v>
      </c>
      <c r="J5425" t="s">
        <v>1171</v>
      </c>
      <c r="K5425" t="s">
        <v>1172</v>
      </c>
      <c r="L5425" t="s">
        <v>1173</v>
      </c>
      <c r="M5425" t="s">
        <v>1174</v>
      </c>
      <c r="N5425" t="s">
        <v>921</v>
      </c>
      <c r="O5425">
        <v>2395</v>
      </c>
    </row>
    <row r="5426" spans="1:15" x14ac:dyDescent="0.35">
      <c r="A5426" s="189" t="str">
        <f t="shared" si="289"/>
        <v>Mar</v>
      </c>
      <c r="B5426" s="190" t="str">
        <f t="shared" si="290"/>
        <v>2024</v>
      </c>
      <c r="C5426" s="190" t="str">
        <f t="shared" si="291"/>
        <v>Mar-2024</v>
      </c>
      <c r="D5426" s="2">
        <v>45382</v>
      </c>
      <c r="E5426" t="s">
        <v>1175</v>
      </c>
      <c r="F5426" t="s">
        <v>1571</v>
      </c>
      <c r="G5426" t="s">
        <v>1176</v>
      </c>
      <c r="H5426" t="s">
        <v>662</v>
      </c>
      <c r="I5426" t="s">
        <v>1177</v>
      </c>
      <c r="J5426" t="s">
        <v>1178</v>
      </c>
      <c r="K5426" t="s">
        <v>1179</v>
      </c>
      <c r="L5426" t="s">
        <v>1180</v>
      </c>
      <c r="M5426" t="s">
        <v>1181</v>
      </c>
      <c r="N5426" t="s">
        <v>1528</v>
      </c>
      <c r="O5426" t="s">
        <v>958</v>
      </c>
    </row>
    <row r="5427" spans="1:15" x14ac:dyDescent="0.35">
      <c r="A5427" s="189" t="str">
        <f t="shared" si="289"/>
        <v>Mar</v>
      </c>
      <c r="B5427" s="190" t="str">
        <f t="shared" si="290"/>
        <v>2024</v>
      </c>
      <c r="C5427" s="190" t="str">
        <f t="shared" si="291"/>
        <v>Mar-2024</v>
      </c>
      <c r="D5427" s="2">
        <v>45382</v>
      </c>
      <c r="E5427" t="s">
        <v>1175</v>
      </c>
      <c r="F5427" t="s">
        <v>1571</v>
      </c>
      <c r="G5427" t="s">
        <v>1176</v>
      </c>
      <c r="H5427" t="s">
        <v>662</v>
      </c>
      <c r="I5427" t="s">
        <v>1177</v>
      </c>
      <c r="J5427" t="s">
        <v>1178</v>
      </c>
      <c r="K5427" t="s">
        <v>1179</v>
      </c>
      <c r="L5427" t="s">
        <v>1180</v>
      </c>
      <c r="M5427" t="s">
        <v>1181</v>
      </c>
      <c r="N5427" t="s">
        <v>1529</v>
      </c>
      <c r="O5427" t="s">
        <v>958</v>
      </c>
    </row>
    <row r="5428" spans="1:15" x14ac:dyDescent="0.35">
      <c r="A5428" s="189" t="str">
        <f t="shared" si="289"/>
        <v>Mar</v>
      </c>
      <c r="B5428" s="190" t="str">
        <f t="shared" si="290"/>
        <v>2024</v>
      </c>
      <c r="C5428" s="190" t="str">
        <f t="shared" si="291"/>
        <v>Mar-2024</v>
      </c>
      <c r="D5428" s="2">
        <v>45382</v>
      </c>
      <c r="E5428" t="s">
        <v>1175</v>
      </c>
      <c r="F5428" t="s">
        <v>1571</v>
      </c>
      <c r="G5428" t="s">
        <v>1176</v>
      </c>
      <c r="H5428" t="s">
        <v>662</v>
      </c>
      <c r="I5428" t="s">
        <v>1177</v>
      </c>
      <c r="J5428" t="s">
        <v>1178</v>
      </c>
      <c r="K5428" t="s">
        <v>1179</v>
      </c>
      <c r="L5428" t="s">
        <v>1180</v>
      </c>
      <c r="M5428" t="s">
        <v>1181</v>
      </c>
      <c r="N5428" t="s">
        <v>919</v>
      </c>
      <c r="O5428">
        <v>90</v>
      </c>
    </row>
    <row r="5429" spans="1:15" x14ac:dyDescent="0.35">
      <c r="A5429" s="189" t="str">
        <f t="shared" si="289"/>
        <v>Mar</v>
      </c>
      <c r="B5429" s="190" t="str">
        <f t="shared" si="290"/>
        <v>2024</v>
      </c>
      <c r="C5429" s="190" t="str">
        <f t="shared" si="291"/>
        <v>Mar-2024</v>
      </c>
      <c r="D5429" s="2">
        <v>45382</v>
      </c>
      <c r="E5429" t="s">
        <v>1175</v>
      </c>
      <c r="F5429" t="s">
        <v>1571</v>
      </c>
      <c r="G5429" t="s">
        <v>1176</v>
      </c>
      <c r="H5429" t="s">
        <v>662</v>
      </c>
      <c r="I5429" t="s">
        <v>1177</v>
      </c>
      <c r="J5429" t="s">
        <v>1178</v>
      </c>
      <c r="K5429" t="s">
        <v>1179</v>
      </c>
      <c r="L5429" t="s">
        <v>1180</v>
      </c>
      <c r="M5429" t="s">
        <v>1181</v>
      </c>
      <c r="N5429" t="s">
        <v>920</v>
      </c>
      <c r="O5429">
        <v>530</v>
      </c>
    </row>
    <row r="5430" spans="1:15" x14ac:dyDescent="0.35">
      <c r="A5430" s="189" t="str">
        <f t="shared" ref="A5430:A5493" si="292">TEXT(D5430,"mmm")</f>
        <v>Mar</v>
      </c>
      <c r="B5430" s="190" t="str">
        <f t="shared" ref="B5430:B5493" si="293">TEXT(D5430,"yyyy")</f>
        <v>2024</v>
      </c>
      <c r="C5430" s="190" t="str">
        <f t="shared" ref="C5430:C5493" si="294">_xlfn.CONCAT(A5430&amp;"-"&amp;B5430)</f>
        <v>Mar-2024</v>
      </c>
      <c r="D5430" s="2">
        <v>45382</v>
      </c>
      <c r="E5430" t="s">
        <v>1175</v>
      </c>
      <c r="F5430" t="s">
        <v>1571</v>
      </c>
      <c r="G5430" t="s">
        <v>1176</v>
      </c>
      <c r="H5430" t="s">
        <v>662</v>
      </c>
      <c r="I5430" t="s">
        <v>1177</v>
      </c>
      <c r="J5430" t="s">
        <v>1178</v>
      </c>
      <c r="K5430" t="s">
        <v>1179</v>
      </c>
      <c r="L5430" t="s">
        <v>1180</v>
      </c>
      <c r="M5430" t="s">
        <v>1181</v>
      </c>
      <c r="N5430" t="s">
        <v>922</v>
      </c>
      <c r="O5430">
        <v>245</v>
      </c>
    </row>
    <row r="5431" spans="1:15" x14ac:dyDescent="0.35">
      <c r="A5431" s="189" t="str">
        <f t="shared" si="292"/>
        <v>Mar</v>
      </c>
      <c r="B5431" s="190" t="str">
        <f t="shared" si="293"/>
        <v>2024</v>
      </c>
      <c r="C5431" s="190" t="str">
        <f t="shared" si="294"/>
        <v>Mar-2024</v>
      </c>
      <c r="D5431" s="2">
        <v>45382</v>
      </c>
      <c r="E5431" t="s">
        <v>1175</v>
      </c>
      <c r="F5431" t="s">
        <v>1571</v>
      </c>
      <c r="G5431" t="s">
        <v>1176</v>
      </c>
      <c r="H5431" t="s">
        <v>662</v>
      </c>
      <c r="I5431" t="s">
        <v>1177</v>
      </c>
      <c r="J5431" t="s">
        <v>1178</v>
      </c>
      <c r="K5431" t="s">
        <v>1179</v>
      </c>
      <c r="L5431" t="s">
        <v>1180</v>
      </c>
      <c r="M5431" t="s">
        <v>1181</v>
      </c>
      <c r="N5431" t="s">
        <v>921</v>
      </c>
      <c r="O5431">
        <v>225</v>
      </c>
    </row>
    <row r="5432" spans="1:15" x14ac:dyDescent="0.35">
      <c r="A5432" s="189" t="str">
        <f t="shared" si="292"/>
        <v>Mar</v>
      </c>
      <c r="B5432" s="190" t="str">
        <f t="shared" si="293"/>
        <v>2024</v>
      </c>
      <c r="C5432" s="190" t="str">
        <f t="shared" si="294"/>
        <v>Mar-2024</v>
      </c>
      <c r="D5432" s="2">
        <v>45382</v>
      </c>
      <c r="E5432" t="s">
        <v>1175</v>
      </c>
      <c r="F5432" t="s">
        <v>1571</v>
      </c>
      <c r="G5432" t="s">
        <v>1176</v>
      </c>
      <c r="H5432" t="s">
        <v>662</v>
      </c>
      <c r="I5432" t="s">
        <v>1177</v>
      </c>
      <c r="J5432" t="s">
        <v>1178</v>
      </c>
      <c r="K5432" t="s">
        <v>1182</v>
      </c>
      <c r="L5432" t="s">
        <v>1183</v>
      </c>
      <c r="M5432" t="s">
        <v>1184</v>
      </c>
      <c r="N5432" t="s">
        <v>1528</v>
      </c>
      <c r="O5432" t="s">
        <v>958</v>
      </c>
    </row>
    <row r="5433" spans="1:15" x14ac:dyDescent="0.35">
      <c r="A5433" s="189" t="str">
        <f t="shared" si="292"/>
        <v>Mar</v>
      </c>
      <c r="B5433" s="190" t="str">
        <f t="shared" si="293"/>
        <v>2024</v>
      </c>
      <c r="C5433" s="190" t="str">
        <f t="shared" si="294"/>
        <v>Mar-2024</v>
      </c>
      <c r="D5433" s="2">
        <v>45382</v>
      </c>
      <c r="E5433" t="s">
        <v>1175</v>
      </c>
      <c r="F5433" t="s">
        <v>1571</v>
      </c>
      <c r="G5433" t="s">
        <v>1176</v>
      </c>
      <c r="H5433" t="s">
        <v>662</v>
      </c>
      <c r="I5433" t="s">
        <v>1177</v>
      </c>
      <c r="J5433" t="s">
        <v>1178</v>
      </c>
      <c r="K5433" t="s">
        <v>1182</v>
      </c>
      <c r="L5433" t="s">
        <v>1183</v>
      </c>
      <c r="M5433" t="s">
        <v>1184</v>
      </c>
      <c r="N5433" t="s">
        <v>1529</v>
      </c>
      <c r="O5433" t="s">
        <v>958</v>
      </c>
    </row>
    <row r="5434" spans="1:15" x14ac:dyDescent="0.35">
      <c r="A5434" s="189" t="str">
        <f t="shared" si="292"/>
        <v>Mar</v>
      </c>
      <c r="B5434" s="190" t="str">
        <f t="shared" si="293"/>
        <v>2024</v>
      </c>
      <c r="C5434" s="190" t="str">
        <f t="shared" si="294"/>
        <v>Mar-2024</v>
      </c>
      <c r="D5434" s="2">
        <v>45382</v>
      </c>
      <c r="E5434" t="s">
        <v>1175</v>
      </c>
      <c r="F5434" t="s">
        <v>1571</v>
      </c>
      <c r="G5434" t="s">
        <v>1176</v>
      </c>
      <c r="H5434" t="s">
        <v>662</v>
      </c>
      <c r="I5434" t="s">
        <v>1177</v>
      </c>
      <c r="J5434" t="s">
        <v>1178</v>
      </c>
      <c r="K5434" t="s">
        <v>1182</v>
      </c>
      <c r="L5434" t="s">
        <v>1183</v>
      </c>
      <c r="M5434" t="s">
        <v>1184</v>
      </c>
      <c r="N5434" t="s">
        <v>919</v>
      </c>
      <c r="O5434">
        <v>200</v>
      </c>
    </row>
    <row r="5435" spans="1:15" x14ac:dyDescent="0.35">
      <c r="A5435" s="189" t="str">
        <f t="shared" si="292"/>
        <v>Mar</v>
      </c>
      <c r="B5435" s="190" t="str">
        <f t="shared" si="293"/>
        <v>2024</v>
      </c>
      <c r="C5435" s="190" t="str">
        <f t="shared" si="294"/>
        <v>Mar-2024</v>
      </c>
      <c r="D5435" s="2">
        <v>45382</v>
      </c>
      <c r="E5435" t="s">
        <v>1175</v>
      </c>
      <c r="F5435" t="s">
        <v>1571</v>
      </c>
      <c r="G5435" t="s">
        <v>1176</v>
      </c>
      <c r="H5435" t="s">
        <v>662</v>
      </c>
      <c r="I5435" t="s">
        <v>1177</v>
      </c>
      <c r="J5435" t="s">
        <v>1178</v>
      </c>
      <c r="K5435" t="s">
        <v>1182</v>
      </c>
      <c r="L5435" t="s">
        <v>1183</v>
      </c>
      <c r="M5435" t="s">
        <v>1184</v>
      </c>
      <c r="N5435" t="s">
        <v>920</v>
      </c>
      <c r="O5435">
        <v>720</v>
      </c>
    </row>
    <row r="5436" spans="1:15" x14ac:dyDescent="0.35">
      <c r="A5436" s="189" t="str">
        <f t="shared" si="292"/>
        <v>Mar</v>
      </c>
      <c r="B5436" s="190" t="str">
        <f t="shared" si="293"/>
        <v>2024</v>
      </c>
      <c r="C5436" s="190" t="str">
        <f t="shared" si="294"/>
        <v>Mar-2024</v>
      </c>
      <c r="D5436" s="2">
        <v>45382</v>
      </c>
      <c r="E5436" t="s">
        <v>1175</v>
      </c>
      <c r="F5436" t="s">
        <v>1571</v>
      </c>
      <c r="G5436" t="s">
        <v>1176</v>
      </c>
      <c r="H5436" t="s">
        <v>662</v>
      </c>
      <c r="I5436" t="s">
        <v>1177</v>
      </c>
      <c r="J5436" t="s">
        <v>1178</v>
      </c>
      <c r="K5436" t="s">
        <v>1182</v>
      </c>
      <c r="L5436" t="s">
        <v>1183</v>
      </c>
      <c r="M5436" t="s">
        <v>1184</v>
      </c>
      <c r="N5436" t="s">
        <v>922</v>
      </c>
      <c r="O5436">
        <v>215</v>
      </c>
    </row>
    <row r="5437" spans="1:15" x14ac:dyDescent="0.35">
      <c r="A5437" s="189" t="str">
        <f t="shared" si="292"/>
        <v>Mar</v>
      </c>
      <c r="B5437" s="190" t="str">
        <f t="shared" si="293"/>
        <v>2024</v>
      </c>
      <c r="C5437" s="190" t="str">
        <f t="shared" si="294"/>
        <v>Mar-2024</v>
      </c>
      <c r="D5437" s="2">
        <v>45382</v>
      </c>
      <c r="E5437" t="s">
        <v>1175</v>
      </c>
      <c r="F5437" t="s">
        <v>1571</v>
      </c>
      <c r="G5437" t="s">
        <v>1176</v>
      </c>
      <c r="H5437" t="s">
        <v>662</v>
      </c>
      <c r="I5437" t="s">
        <v>1177</v>
      </c>
      <c r="J5437" t="s">
        <v>1178</v>
      </c>
      <c r="K5437" t="s">
        <v>1182</v>
      </c>
      <c r="L5437" t="s">
        <v>1183</v>
      </c>
      <c r="M5437" t="s">
        <v>1184</v>
      </c>
      <c r="N5437" t="s">
        <v>921</v>
      </c>
      <c r="O5437">
        <v>430</v>
      </c>
    </row>
    <row r="5438" spans="1:15" x14ac:dyDescent="0.35">
      <c r="A5438" s="189" t="str">
        <f t="shared" si="292"/>
        <v>Mar</v>
      </c>
      <c r="B5438" s="190" t="str">
        <f t="shared" si="293"/>
        <v>2024</v>
      </c>
      <c r="C5438" s="190" t="str">
        <f t="shared" si="294"/>
        <v>Mar-2024</v>
      </c>
      <c r="D5438" s="2">
        <v>45382</v>
      </c>
      <c r="E5438" t="s">
        <v>1175</v>
      </c>
      <c r="F5438" t="s">
        <v>1571</v>
      </c>
      <c r="G5438" t="s">
        <v>1176</v>
      </c>
      <c r="H5438" t="s">
        <v>662</v>
      </c>
      <c r="I5438" t="s">
        <v>1177</v>
      </c>
      <c r="J5438" t="s">
        <v>1178</v>
      </c>
      <c r="K5438" t="s">
        <v>1185</v>
      </c>
      <c r="L5438" t="s">
        <v>1186</v>
      </c>
      <c r="M5438" t="s">
        <v>1187</v>
      </c>
      <c r="N5438" t="s">
        <v>1528</v>
      </c>
      <c r="O5438" t="s">
        <v>958</v>
      </c>
    </row>
    <row r="5439" spans="1:15" x14ac:dyDescent="0.35">
      <c r="A5439" s="189" t="str">
        <f t="shared" si="292"/>
        <v>Mar</v>
      </c>
      <c r="B5439" s="190" t="str">
        <f t="shared" si="293"/>
        <v>2024</v>
      </c>
      <c r="C5439" s="190" t="str">
        <f t="shared" si="294"/>
        <v>Mar-2024</v>
      </c>
      <c r="D5439" s="2">
        <v>45382</v>
      </c>
      <c r="E5439" t="s">
        <v>1175</v>
      </c>
      <c r="F5439" t="s">
        <v>1571</v>
      </c>
      <c r="G5439" t="s">
        <v>1176</v>
      </c>
      <c r="H5439" t="s">
        <v>662</v>
      </c>
      <c r="I5439" t="s">
        <v>1177</v>
      </c>
      <c r="J5439" t="s">
        <v>1178</v>
      </c>
      <c r="K5439" t="s">
        <v>1185</v>
      </c>
      <c r="L5439" t="s">
        <v>1186</v>
      </c>
      <c r="M5439" t="s">
        <v>1187</v>
      </c>
      <c r="N5439" t="s">
        <v>1529</v>
      </c>
      <c r="O5439" t="s">
        <v>958</v>
      </c>
    </row>
    <row r="5440" spans="1:15" x14ac:dyDescent="0.35">
      <c r="A5440" s="189" t="str">
        <f t="shared" si="292"/>
        <v>Mar</v>
      </c>
      <c r="B5440" s="190" t="str">
        <f t="shared" si="293"/>
        <v>2024</v>
      </c>
      <c r="C5440" s="190" t="str">
        <f t="shared" si="294"/>
        <v>Mar-2024</v>
      </c>
      <c r="D5440" s="2">
        <v>45382</v>
      </c>
      <c r="E5440" t="s">
        <v>1175</v>
      </c>
      <c r="F5440" t="s">
        <v>1571</v>
      </c>
      <c r="G5440" t="s">
        <v>1176</v>
      </c>
      <c r="H5440" t="s">
        <v>662</v>
      </c>
      <c r="I5440" t="s">
        <v>1177</v>
      </c>
      <c r="J5440" t="s">
        <v>1178</v>
      </c>
      <c r="K5440" t="s">
        <v>1185</v>
      </c>
      <c r="L5440" t="s">
        <v>1186</v>
      </c>
      <c r="M5440" t="s">
        <v>1187</v>
      </c>
      <c r="N5440" t="s">
        <v>919</v>
      </c>
      <c r="O5440">
        <v>40</v>
      </c>
    </row>
    <row r="5441" spans="1:15" x14ac:dyDescent="0.35">
      <c r="A5441" s="189" t="str">
        <f t="shared" si="292"/>
        <v>Mar</v>
      </c>
      <c r="B5441" s="190" t="str">
        <f t="shared" si="293"/>
        <v>2024</v>
      </c>
      <c r="C5441" s="190" t="str">
        <f t="shared" si="294"/>
        <v>Mar-2024</v>
      </c>
      <c r="D5441" s="2">
        <v>45382</v>
      </c>
      <c r="E5441" t="s">
        <v>1175</v>
      </c>
      <c r="F5441" t="s">
        <v>1571</v>
      </c>
      <c r="G5441" t="s">
        <v>1176</v>
      </c>
      <c r="H5441" t="s">
        <v>662</v>
      </c>
      <c r="I5441" t="s">
        <v>1177</v>
      </c>
      <c r="J5441" t="s">
        <v>1178</v>
      </c>
      <c r="K5441" t="s">
        <v>1185</v>
      </c>
      <c r="L5441" t="s">
        <v>1186</v>
      </c>
      <c r="M5441" t="s">
        <v>1187</v>
      </c>
      <c r="N5441" t="s">
        <v>920</v>
      </c>
      <c r="O5441">
        <v>800</v>
      </c>
    </row>
    <row r="5442" spans="1:15" x14ac:dyDescent="0.35">
      <c r="A5442" s="189" t="str">
        <f t="shared" si="292"/>
        <v>Mar</v>
      </c>
      <c r="B5442" s="190" t="str">
        <f t="shared" si="293"/>
        <v>2024</v>
      </c>
      <c r="C5442" s="190" t="str">
        <f t="shared" si="294"/>
        <v>Mar-2024</v>
      </c>
      <c r="D5442" s="2">
        <v>45382</v>
      </c>
      <c r="E5442" t="s">
        <v>1175</v>
      </c>
      <c r="F5442" t="s">
        <v>1571</v>
      </c>
      <c r="G5442" t="s">
        <v>1176</v>
      </c>
      <c r="H5442" t="s">
        <v>662</v>
      </c>
      <c r="I5442" t="s">
        <v>1177</v>
      </c>
      <c r="J5442" t="s">
        <v>1178</v>
      </c>
      <c r="K5442" t="s">
        <v>1185</v>
      </c>
      <c r="L5442" t="s">
        <v>1186</v>
      </c>
      <c r="M5442" t="s">
        <v>1187</v>
      </c>
      <c r="N5442" t="s">
        <v>922</v>
      </c>
      <c r="O5442">
        <v>205</v>
      </c>
    </row>
    <row r="5443" spans="1:15" x14ac:dyDescent="0.35">
      <c r="A5443" s="189" t="str">
        <f t="shared" si="292"/>
        <v>Mar</v>
      </c>
      <c r="B5443" s="190" t="str">
        <f t="shared" si="293"/>
        <v>2024</v>
      </c>
      <c r="C5443" s="190" t="str">
        <f t="shared" si="294"/>
        <v>Mar-2024</v>
      </c>
      <c r="D5443" s="2">
        <v>45382</v>
      </c>
      <c r="E5443" t="s">
        <v>1175</v>
      </c>
      <c r="F5443" t="s">
        <v>1571</v>
      </c>
      <c r="G5443" t="s">
        <v>1176</v>
      </c>
      <c r="H5443" t="s">
        <v>662</v>
      </c>
      <c r="I5443" t="s">
        <v>1177</v>
      </c>
      <c r="J5443" t="s">
        <v>1178</v>
      </c>
      <c r="K5443" t="s">
        <v>1185</v>
      </c>
      <c r="L5443" t="s">
        <v>1186</v>
      </c>
      <c r="M5443" t="s">
        <v>1187</v>
      </c>
      <c r="N5443" t="s">
        <v>921</v>
      </c>
      <c r="O5443">
        <v>700</v>
      </c>
    </row>
    <row r="5444" spans="1:15" x14ac:dyDescent="0.35">
      <c r="A5444" s="189" t="str">
        <f t="shared" si="292"/>
        <v>Mar</v>
      </c>
      <c r="B5444" s="190" t="str">
        <f t="shared" si="293"/>
        <v>2024</v>
      </c>
      <c r="C5444" s="190" t="str">
        <f t="shared" si="294"/>
        <v>Mar-2024</v>
      </c>
      <c r="D5444" s="2">
        <v>45382</v>
      </c>
      <c r="E5444" t="s">
        <v>1175</v>
      </c>
      <c r="F5444" t="s">
        <v>1571</v>
      </c>
      <c r="G5444" t="s">
        <v>1176</v>
      </c>
      <c r="H5444" t="s">
        <v>662</v>
      </c>
      <c r="I5444" t="s">
        <v>1177</v>
      </c>
      <c r="J5444" t="s">
        <v>1178</v>
      </c>
      <c r="K5444" t="s">
        <v>1188</v>
      </c>
      <c r="L5444" t="s">
        <v>1189</v>
      </c>
      <c r="M5444" t="s">
        <v>1190</v>
      </c>
      <c r="N5444" t="s">
        <v>1528</v>
      </c>
      <c r="O5444" t="s">
        <v>958</v>
      </c>
    </row>
    <row r="5445" spans="1:15" x14ac:dyDescent="0.35">
      <c r="A5445" s="189" t="str">
        <f t="shared" si="292"/>
        <v>Mar</v>
      </c>
      <c r="B5445" s="190" t="str">
        <f t="shared" si="293"/>
        <v>2024</v>
      </c>
      <c r="C5445" s="190" t="str">
        <f t="shared" si="294"/>
        <v>Mar-2024</v>
      </c>
      <c r="D5445" s="2">
        <v>45382</v>
      </c>
      <c r="E5445" t="s">
        <v>1175</v>
      </c>
      <c r="F5445" t="s">
        <v>1571</v>
      </c>
      <c r="G5445" t="s">
        <v>1176</v>
      </c>
      <c r="H5445" t="s">
        <v>662</v>
      </c>
      <c r="I5445" t="s">
        <v>1177</v>
      </c>
      <c r="J5445" t="s">
        <v>1178</v>
      </c>
      <c r="K5445" t="s">
        <v>1188</v>
      </c>
      <c r="L5445" t="s">
        <v>1189</v>
      </c>
      <c r="M5445" t="s">
        <v>1190</v>
      </c>
      <c r="N5445" t="s">
        <v>1529</v>
      </c>
      <c r="O5445" t="s">
        <v>958</v>
      </c>
    </row>
    <row r="5446" spans="1:15" x14ac:dyDescent="0.35">
      <c r="A5446" s="189" t="str">
        <f t="shared" si="292"/>
        <v>Mar</v>
      </c>
      <c r="B5446" s="190" t="str">
        <f t="shared" si="293"/>
        <v>2024</v>
      </c>
      <c r="C5446" s="190" t="str">
        <f t="shared" si="294"/>
        <v>Mar-2024</v>
      </c>
      <c r="D5446" s="2">
        <v>45382</v>
      </c>
      <c r="E5446" t="s">
        <v>1175</v>
      </c>
      <c r="F5446" t="s">
        <v>1571</v>
      </c>
      <c r="G5446" t="s">
        <v>1176</v>
      </c>
      <c r="H5446" t="s">
        <v>662</v>
      </c>
      <c r="I5446" t="s">
        <v>1177</v>
      </c>
      <c r="J5446" t="s">
        <v>1178</v>
      </c>
      <c r="K5446" t="s">
        <v>1188</v>
      </c>
      <c r="L5446" t="s">
        <v>1189</v>
      </c>
      <c r="M5446" t="s">
        <v>1190</v>
      </c>
      <c r="N5446" t="s">
        <v>919</v>
      </c>
      <c r="O5446">
        <v>285</v>
      </c>
    </row>
    <row r="5447" spans="1:15" x14ac:dyDescent="0.35">
      <c r="A5447" s="189" t="str">
        <f t="shared" si="292"/>
        <v>Mar</v>
      </c>
      <c r="B5447" s="190" t="str">
        <f t="shared" si="293"/>
        <v>2024</v>
      </c>
      <c r="C5447" s="190" t="str">
        <f t="shared" si="294"/>
        <v>Mar-2024</v>
      </c>
      <c r="D5447" s="2">
        <v>45382</v>
      </c>
      <c r="E5447" t="s">
        <v>1175</v>
      </c>
      <c r="F5447" t="s">
        <v>1571</v>
      </c>
      <c r="G5447" t="s">
        <v>1176</v>
      </c>
      <c r="H5447" t="s">
        <v>662</v>
      </c>
      <c r="I5447" t="s">
        <v>1177</v>
      </c>
      <c r="J5447" t="s">
        <v>1178</v>
      </c>
      <c r="K5447" t="s">
        <v>1188</v>
      </c>
      <c r="L5447" t="s">
        <v>1189</v>
      </c>
      <c r="M5447" t="s">
        <v>1190</v>
      </c>
      <c r="N5447" t="s">
        <v>920</v>
      </c>
      <c r="O5447">
        <v>1180</v>
      </c>
    </row>
    <row r="5448" spans="1:15" x14ac:dyDescent="0.35">
      <c r="A5448" s="189" t="str">
        <f t="shared" si="292"/>
        <v>Mar</v>
      </c>
      <c r="B5448" s="190" t="str">
        <f t="shared" si="293"/>
        <v>2024</v>
      </c>
      <c r="C5448" s="190" t="str">
        <f t="shared" si="294"/>
        <v>Mar-2024</v>
      </c>
      <c r="D5448" s="2">
        <v>45382</v>
      </c>
      <c r="E5448" t="s">
        <v>1175</v>
      </c>
      <c r="F5448" t="s">
        <v>1571</v>
      </c>
      <c r="G5448" t="s">
        <v>1176</v>
      </c>
      <c r="H5448" t="s">
        <v>662</v>
      </c>
      <c r="I5448" t="s">
        <v>1177</v>
      </c>
      <c r="J5448" t="s">
        <v>1178</v>
      </c>
      <c r="K5448" t="s">
        <v>1188</v>
      </c>
      <c r="L5448" t="s">
        <v>1189</v>
      </c>
      <c r="M5448" t="s">
        <v>1190</v>
      </c>
      <c r="N5448" t="s">
        <v>922</v>
      </c>
      <c r="O5448">
        <v>585</v>
      </c>
    </row>
    <row r="5449" spans="1:15" x14ac:dyDescent="0.35">
      <c r="A5449" s="189" t="str">
        <f t="shared" si="292"/>
        <v>Mar</v>
      </c>
      <c r="B5449" s="190" t="str">
        <f t="shared" si="293"/>
        <v>2024</v>
      </c>
      <c r="C5449" s="190" t="str">
        <f t="shared" si="294"/>
        <v>Mar-2024</v>
      </c>
      <c r="D5449" s="2">
        <v>45382</v>
      </c>
      <c r="E5449" t="s">
        <v>1175</v>
      </c>
      <c r="F5449" t="s">
        <v>1571</v>
      </c>
      <c r="G5449" t="s">
        <v>1176</v>
      </c>
      <c r="H5449" t="s">
        <v>662</v>
      </c>
      <c r="I5449" t="s">
        <v>1177</v>
      </c>
      <c r="J5449" t="s">
        <v>1178</v>
      </c>
      <c r="K5449" t="s">
        <v>1188</v>
      </c>
      <c r="L5449" t="s">
        <v>1189</v>
      </c>
      <c r="M5449" t="s">
        <v>1190</v>
      </c>
      <c r="N5449" t="s">
        <v>921</v>
      </c>
      <c r="O5449">
        <v>1010</v>
      </c>
    </row>
    <row r="5450" spans="1:15" x14ac:dyDescent="0.35">
      <c r="A5450" s="189" t="str">
        <f t="shared" si="292"/>
        <v>Mar</v>
      </c>
      <c r="B5450" s="190" t="str">
        <f t="shared" si="293"/>
        <v>2024</v>
      </c>
      <c r="C5450" s="190" t="str">
        <f t="shared" si="294"/>
        <v>Mar-2024</v>
      </c>
      <c r="D5450" s="2">
        <v>45382</v>
      </c>
      <c r="E5450" t="s">
        <v>1175</v>
      </c>
      <c r="F5450" t="s">
        <v>1571</v>
      </c>
      <c r="G5450" t="s">
        <v>1176</v>
      </c>
      <c r="H5450" t="s">
        <v>662</v>
      </c>
      <c r="I5450" t="s">
        <v>1177</v>
      </c>
      <c r="J5450" t="s">
        <v>1178</v>
      </c>
      <c r="K5450" t="s">
        <v>1191</v>
      </c>
      <c r="L5450" t="s">
        <v>1192</v>
      </c>
      <c r="M5450" t="s">
        <v>1193</v>
      </c>
      <c r="N5450" t="s">
        <v>1528</v>
      </c>
      <c r="O5450" t="s">
        <v>958</v>
      </c>
    </row>
    <row r="5451" spans="1:15" x14ac:dyDescent="0.35">
      <c r="A5451" s="189" t="str">
        <f t="shared" si="292"/>
        <v>Mar</v>
      </c>
      <c r="B5451" s="190" t="str">
        <f t="shared" si="293"/>
        <v>2024</v>
      </c>
      <c r="C5451" s="190" t="str">
        <f t="shared" si="294"/>
        <v>Mar-2024</v>
      </c>
      <c r="D5451" s="2">
        <v>45382</v>
      </c>
      <c r="E5451" t="s">
        <v>1175</v>
      </c>
      <c r="F5451" t="s">
        <v>1571</v>
      </c>
      <c r="G5451" t="s">
        <v>1176</v>
      </c>
      <c r="H5451" t="s">
        <v>662</v>
      </c>
      <c r="I5451" t="s">
        <v>1177</v>
      </c>
      <c r="J5451" t="s">
        <v>1178</v>
      </c>
      <c r="K5451" t="s">
        <v>1191</v>
      </c>
      <c r="L5451" t="s">
        <v>1192</v>
      </c>
      <c r="M5451" t="s">
        <v>1193</v>
      </c>
      <c r="N5451" t="s">
        <v>1529</v>
      </c>
      <c r="O5451" t="s">
        <v>958</v>
      </c>
    </row>
    <row r="5452" spans="1:15" x14ac:dyDescent="0.35">
      <c r="A5452" s="189" t="str">
        <f t="shared" si="292"/>
        <v>Mar</v>
      </c>
      <c r="B5452" s="190" t="str">
        <f t="shared" si="293"/>
        <v>2024</v>
      </c>
      <c r="C5452" s="190" t="str">
        <f t="shared" si="294"/>
        <v>Mar-2024</v>
      </c>
      <c r="D5452" s="2">
        <v>45382</v>
      </c>
      <c r="E5452" t="s">
        <v>1175</v>
      </c>
      <c r="F5452" t="s">
        <v>1571</v>
      </c>
      <c r="G5452" t="s">
        <v>1176</v>
      </c>
      <c r="H5452" t="s">
        <v>662</v>
      </c>
      <c r="I5452" t="s">
        <v>1177</v>
      </c>
      <c r="J5452" t="s">
        <v>1178</v>
      </c>
      <c r="K5452" t="s">
        <v>1191</v>
      </c>
      <c r="L5452" t="s">
        <v>1192</v>
      </c>
      <c r="M5452" t="s">
        <v>1193</v>
      </c>
      <c r="N5452" t="s">
        <v>919</v>
      </c>
      <c r="O5452">
        <v>130</v>
      </c>
    </row>
    <row r="5453" spans="1:15" x14ac:dyDescent="0.35">
      <c r="A5453" s="189" t="str">
        <f t="shared" si="292"/>
        <v>Mar</v>
      </c>
      <c r="B5453" s="190" t="str">
        <f t="shared" si="293"/>
        <v>2024</v>
      </c>
      <c r="C5453" s="190" t="str">
        <f t="shared" si="294"/>
        <v>Mar-2024</v>
      </c>
      <c r="D5453" s="2">
        <v>45382</v>
      </c>
      <c r="E5453" t="s">
        <v>1175</v>
      </c>
      <c r="F5453" t="s">
        <v>1571</v>
      </c>
      <c r="G5453" t="s">
        <v>1176</v>
      </c>
      <c r="H5453" t="s">
        <v>662</v>
      </c>
      <c r="I5453" t="s">
        <v>1177</v>
      </c>
      <c r="J5453" t="s">
        <v>1178</v>
      </c>
      <c r="K5453" t="s">
        <v>1191</v>
      </c>
      <c r="L5453" t="s">
        <v>1192</v>
      </c>
      <c r="M5453" t="s">
        <v>1193</v>
      </c>
      <c r="N5453" t="s">
        <v>920</v>
      </c>
      <c r="O5453">
        <v>865</v>
      </c>
    </row>
    <row r="5454" spans="1:15" x14ac:dyDescent="0.35">
      <c r="A5454" s="189" t="str">
        <f t="shared" si="292"/>
        <v>Mar</v>
      </c>
      <c r="B5454" s="190" t="str">
        <f t="shared" si="293"/>
        <v>2024</v>
      </c>
      <c r="C5454" s="190" t="str">
        <f t="shared" si="294"/>
        <v>Mar-2024</v>
      </c>
      <c r="D5454" s="2">
        <v>45382</v>
      </c>
      <c r="E5454" t="s">
        <v>1175</v>
      </c>
      <c r="F5454" t="s">
        <v>1571</v>
      </c>
      <c r="G5454" t="s">
        <v>1176</v>
      </c>
      <c r="H5454" t="s">
        <v>662</v>
      </c>
      <c r="I5454" t="s">
        <v>1177</v>
      </c>
      <c r="J5454" t="s">
        <v>1178</v>
      </c>
      <c r="K5454" t="s">
        <v>1191</v>
      </c>
      <c r="L5454" t="s">
        <v>1192</v>
      </c>
      <c r="M5454" t="s">
        <v>1193</v>
      </c>
      <c r="N5454" t="s">
        <v>922</v>
      </c>
      <c r="O5454">
        <v>205</v>
      </c>
    </row>
    <row r="5455" spans="1:15" x14ac:dyDescent="0.35">
      <c r="A5455" s="189" t="str">
        <f t="shared" si="292"/>
        <v>Mar</v>
      </c>
      <c r="B5455" s="190" t="str">
        <f t="shared" si="293"/>
        <v>2024</v>
      </c>
      <c r="C5455" s="190" t="str">
        <f t="shared" si="294"/>
        <v>Mar-2024</v>
      </c>
      <c r="D5455" s="2">
        <v>45382</v>
      </c>
      <c r="E5455" t="s">
        <v>1175</v>
      </c>
      <c r="F5455" t="s">
        <v>1571</v>
      </c>
      <c r="G5455" t="s">
        <v>1176</v>
      </c>
      <c r="H5455" t="s">
        <v>662</v>
      </c>
      <c r="I5455" t="s">
        <v>1177</v>
      </c>
      <c r="J5455" t="s">
        <v>1178</v>
      </c>
      <c r="K5455" t="s">
        <v>1191</v>
      </c>
      <c r="L5455" t="s">
        <v>1192</v>
      </c>
      <c r="M5455" t="s">
        <v>1193</v>
      </c>
      <c r="N5455" t="s">
        <v>921</v>
      </c>
      <c r="O5455">
        <v>560</v>
      </c>
    </row>
    <row r="5456" spans="1:15" x14ac:dyDescent="0.35">
      <c r="A5456" s="189" t="str">
        <f t="shared" si="292"/>
        <v>Mar</v>
      </c>
      <c r="B5456" s="190" t="str">
        <f t="shared" si="293"/>
        <v>2024</v>
      </c>
      <c r="C5456" s="190" t="str">
        <f t="shared" si="294"/>
        <v>Mar-2024</v>
      </c>
      <c r="D5456" s="2">
        <v>45382</v>
      </c>
      <c r="E5456" t="s">
        <v>1175</v>
      </c>
      <c r="F5456" t="s">
        <v>1571</v>
      </c>
      <c r="G5456" t="s">
        <v>1176</v>
      </c>
      <c r="H5456" t="s">
        <v>662</v>
      </c>
      <c r="I5456" t="s">
        <v>1177</v>
      </c>
      <c r="J5456" t="s">
        <v>1178</v>
      </c>
      <c r="K5456" t="s">
        <v>1194</v>
      </c>
      <c r="L5456" t="s">
        <v>1195</v>
      </c>
      <c r="M5456" t="s">
        <v>1196</v>
      </c>
      <c r="N5456" t="s">
        <v>1528</v>
      </c>
      <c r="O5456" t="s">
        <v>958</v>
      </c>
    </row>
    <row r="5457" spans="1:15" x14ac:dyDescent="0.35">
      <c r="A5457" s="189" t="str">
        <f t="shared" si="292"/>
        <v>Mar</v>
      </c>
      <c r="B5457" s="190" t="str">
        <f t="shared" si="293"/>
        <v>2024</v>
      </c>
      <c r="C5457" s="190" t="str">
        <f t="shared" si="294"/>
        <v>Mar-2024</v>
      </c>
      <c r="D5457" s="2">
        <v>45382</v>
      </c>
      <c r="E5457" t="s">
        <v>1175</v>
      </c>
      <c r="F5457" t="s">
        <v>1571</v>
      </c>
      <c r="G5457" t="s">
        <v>1176</v>
      </c>
      <c r="H5457" t="s">
        <v>662</v>
      </c>
      <c r="I5457" t="s">
        <v>1177</v>
      </c>
      <c r="J5457" t="s">
        <v>1178</v>
      </c>
      <c r="K5457" t="s">
        <v>1194</v>
      </c>
      <c r="L5457" t="s">
        <v>1195</v>
      </c>
      <c r="M5457" t="s">
        <v>1196</v>
      </c>
      <c r="N5457" t="s">
        <v>1529</v>
      </c>
      <c r="O5457" t="s">
        <v>958</v>
      </c>
    </row>
    <row r="5458" spans="1:15" x14ac:dyDescent="0.35">
      <c r="A5458" s="189" t="str">
        <f t="shared" si="292"/>
        <v>Mar</v>
      </c>
      <c r="B5458" s="190" t="str">
        <f t="shared" si="293"/>
        <v>2024</v>
      </c>
      <c r="C5458" s="190" t="str">
        <f t="shared" si="294"/>
        <v>Mar-2024</v>
      </c>
      <c r="D5458" s="2">
        <v>45382</v>
      </c>
      <c r="E5458" t="s">
        <v>1175</v>
      </c>
      <c r="F5458" t="s">
        <v>1571</v>
      </c>
      <c r="G5458" t="s">
        <v>1176</v>
      </c>
      <c r="H5458" t="s">
        <v>662</v>
      </c>
      <c r="I5458" t="s">
        <v>1177</v>
      </c>
      <c r="J5458" t="s">
        <v>1178</v>
      </c>
      <c r="K5458" t="s">
        <v>1194</v>
      </c>
      <c r="L5458" t="s">
        <v>1195</v>
      </c>
      <c r="M5458" t="s">
        <v>1196</v>
      </c>
      <c r="N5458" t="s">
        <v>919</v>
      </c>
      <c r="O5458">
        <v>370</v>
      </c>
    </row>
    <row r="5459" spans="1:15" x14ac:dyDescent="0.35">
      <c r="A5459" s="189" t="str">
        <f t="shared" si="292"/>
        <v>Mar</v>
      </c>
      <c r="B5459" s="190" t="str">
        <f t="shared" si="293"/>
        <v>2024</v>
      </c>
      <c r="C5459" s="190" t="str">
        <f t="shared" si="294"/>
        <v>Mar-2024</v>
      </c>
      <c r="D5459" s="2">
        <v>45382</v>
      </c>
      <c r="E5459" t="s">
        <v>1175</v>
      </c>
      <c r="F5459" t="s">
        <v>1571</v>
      </c>
      <c r="G5459" t="s">
        <v>1176</v>
      </c>
      <c r="H5459" t="s">
        <v>662</v>
      </c>
      <c r="I5459" t="s">
        <v>1177</v>
      </c>
      <c r="J5459" t="s">
        <v>1178</v>
      </c>
      <c r="K5459" t="s">
        <v>1194</v>
      </c>
      <c r="L5459" t="s">
        <v>1195</v>
      </c>
      <c r="M5459" t="s">
        <v>1196</v>
      </c>
      <c r="N5459" t="s">
        <v>920</v>
      </c>
      <c r="O5459">
        <v>2305</v>
      </c>
    </row>
    <row r="5460" spans="1:15" x14ac:dyDescent="0.35">
      <c r="A5460" s="189" t="str">
        <f t="shared" si="292"/>
        <v>Mar</v>
      </c>
      <c r="B5460" s="190" t="str">
        <f t="shared" si="293"/>
        <v>2024</v>
      </c>
      <c r="C5460" s="190" t="str">
        <f t="shared" si="294"/>
        <v>Mar-2024</v>
      </c>
      <c r="D5460" s="2">
        <v>45382</v>
      </c>
      <c r="E5460" t="s">
        <v>1175</v>
      </c>
      <c r="F5460" t="s">
        <v>1571</v>
      </c>
      <c r="G5460" t="s">
        <v>1176</v>
      </c>
      <c r="H5460" t="s">
        <v>662</v>
      </c>
      <c r="I5460" t="s">
        <v>1177</v>
      </c>
      <c r="J5460" t="s">
        <v>1178</v>
      </c>
      <c r="K5460" t="s">
        <v>1194</v>
      </c>
      <c r="L5460" t="s">
        <v>1195</v>
      </c>
      <c r="M5460" t="s">
        <v>1196</v>
      </c>
      <c r="N5460" t="s">
        <v>922</v>
      </c>
      <c r="O5460">
        <v>130</v>
      </c>
    </row>
    <row r="5461" spans="1:15" x14ac:dyDescent="0.35">
      <c r="A5461" s="189" t="str">
        <f t="shared" si="292"/>
        <v>Mar</v>
      </c>
      <c r="B5461" s="190" t="str">
        <f t="shared" si="293"/>
        <v>2024</v>
      </c>
      <c r="C5461" s="190" t="str">
        <f t="shared" si="294"/>
        <v>Mar-2024</v>
      </c>
      <c r="D5461" s="2">
        <v>45382</v>
      </c>
      <c r="E5461" t="s">
        <v>1175</v>
      </c>
      <c r="F5461" t="s">
        <v>1571</v>
      </c>
      <c r="G5461" t="s">
        <v>1176</v>
      </c>
      <c r="H5461" t="s">
        <v>662</v>
      </c>
      <c r="I5461" t="s">
        <v>1177</v>
      </c>
      <c r="J5461" t="s">
        <v>1178</v>
      </c>
      <c r="K5461" t="s">
        <v>1194</v>
      </c>
      <c r="L5461" t="s">
        <v>1195</v>
      </c>
      <c r="M5461" t="s">
        <v>1196</v>
      </c>
      <c r="N5461" t="s">
        <v>921</v>
      </c>
      <c r="O5461">
        <v>1005</v>
      </c>
    </row>
    <row r="5462" spans="1:15" x14ac:dyDescent="0.35">
      <c r="A5462" s="189" t="str">
        <f t="shared" si="292"/>
        <v>Mar</v>
      </c>
      <c r="B5462" s="190" t="str">
        <f t="shared" si="293"/>
        <v>2024</v>
      </c>
      <c r="C5462" s="190" t="str">
        <f t="shared" si="294"/>
        <v>Mar-2024</v>
      </c>
      <c r="D5462" s="2">
        <v>45382</v>
      </c>
      <c r="E5462" t="s">
        <v>1175</v>
      </c>
      <c r="F5462" t="s">
        <v>1571</v>
      </c>
      <c r="G5462" t="s">
        <v>1176</v>
      </c>
      <c r="H5462" t="s">
        <v>662</v>
      </c>
      <c r="I5462" t="s">
        <v>1177</v>
      </c>
      <c r="J5462" t="s">
        <v>1178</v>
      </c>
      <c r="K5462" t="s">
        <v>1197</v>
      </c>
      <c r="L5462" t="s">
        <v>1198</v>
      </c>
      <c r="M5462" t="s">
        <v>1199</v>
      </c>
      <c r="N5462" t="s">
        <v>1528</v>
      </c>
      <c r="O5462" t="s">
        <v>958</v>
      </c>
    </row>
    <row r="5463" spans="1:15" x14ac:dyDescent="0.35">
      <c r="A5463" s="189" t="str">
        <f t="shared" si="292"/>
        <v>Mar</v>
      </c>
      <c r="B5463" s="190" t="str">
        <f t="shared" si="293"/>
        <v>2024</v>
      </c>
      <c r="C5463" s="190" t="str">
        <f t="shared" si="294"/>
        <v>Mar-2024</v>
      </c>
      <c r="D5463" s="2">
        <v>45382</v>
      </c>
      <c r="E5463" t="s">
        <v>1175</v>
      </c>
      <c r="F5463" t="s">
        <v>1571</v>
      </c>
      <c r="G5463" t="s">
        <v>1176</v>
      </c>
      <c r="H5463" t="s">
        <v>662</v>
      </c>
      <c r="I5463" t="s">
        <v>1177</v>
      </c>
      <c r="J5463" t="s">
        <v>1178</v>
      </c>
      <c r="K5463" t="s">
        <v>1197</v>
      </c>
      <c r="L5463" t="s">
        <v>1198</v>
      </c>
      <c r="M5463" t="s">
        <v>1199</v>
      </c>
      <c r="N5463" t="s">
        <v>1529</v>
      </c>
      <c r="O5463" t="s">
        <v>958</v>
      </c>
    </row>
    <row r="5464" spans="1:15" x14ac:dyDescent="0.35">
      <c r="A5464" s="189" t="str">
        <f t="shared" si="292"/>
        <v>Mar</v>
      </c>
      <c r="B5464" s="190" t="str">
        <f t="shared" si="293"/>
        <v>2024</v>
      </c>
      <c r="C5464" s="190" t="str">
        <f t="shared" si="294"/>
        <v>Mar-2024</v>
      </c>
      <c r="D5464" s="2">
        <v>45382</v>
      </c>
      <c r="E5464" t="s">
        <v>1175</v>
      </c>
      <c r="F5464" t="s">
        <v>1571</v>
      </c>
      <c r="G5464" t="s">
        <v>1176</v>
      </c>
      <c r="H5464" t="s">
        <v>662</v>
      </c>
      <c r="I5464" t="s">
        <v>1177</v>
      </c>
      <c r="J5464" t="s">
        <v>1178</v>
      </c>
      <c r="K5464" t="s">
        <v>1197</v>
      </c>
      <c r="L5464" t="s">
        <v>1198</v>
      </c>
      <c r="M5464" t="s">
        <v>1199</v>
      </c>
      <c r="N5464" t="s">
        <v>919</v>
      </c>
      <c r="O5464">
        <v>110</v>
      </c>
    </row>
    <row r="5465" spans="1:15" x14ac:dyDescent="0.35">
      <c r="A5465" s="189" t="str">
        <f t="shared" si="292"/>
        <v>Mar</v>
      </c>
      <c r="B5465" s="190" t="str">
        <f t="shared" si="293"/>
        <v>2024</v>
      </c>
      <c r="C5465" s="190" t="str">
        <f t="shared" si="294"/>
        <v>Mar-2024</v>
      </c>
      <c r="D5465" s="2">
        <v>45382</v>
      </c>
      <c r="E5465" t="s">
        <v>1175</v>
      </c>
      <c r="F5465" t="s">
        <v>1571</v>
      </c>
      <c r="G5465" t="s">
        <v>1176</v>
      </c>
      <c r="H5465" t="s">
        <v>662</v>
      </c>
      <c r="I5465" t="s">
        <v>1177</v>
      </c>
      <c r="J5465" t="s">
        <v>1178</v>
      </c>
      <c r="K5465" t="s">
        <v>1197</v>
      </c>
      <c r="L5465" t="s">
        <v>1198</v>
      </c>
      <c r="M5465" t="s">
        <v>1199</v>
      </c>
      <c r="N5465" t="s">
        <v>920</v>
      </c>
      <c r="O5465">
        <v>585</v>
      </c>
    </row>
    <row r="5466" spans="1:15" x14ac:dyDescent="0.35">
      <c r="A5466" s="189" t="str">
        <f t="shared" si="292"/>
        <v>Mar</v>
      </c>
      <c r="B5466" s="190" t="str">
        <f t="shared" si="293"/>
        <v>2024</v>
      </c>
      <c r="C5466" s="190" t="str">
        <f t="shared" si="294"/>
        <v>Mar-2024</v>
      </c>
      <c r="D5466" s="2">
        <v>45382</v>
      </c>
      <c r="E5466" t="s">
        <v>1175</v>
      </c>
      <c r="F5466" t="s">
        <v>1571</v>
      </c>
      <c r="G5466" t="s">
        <v>1176</v>
      </c>
      <c r="H5466" t="s">
        <v>662</v>
      </c>
      <c r="I5466" t="s">
        <v>1177</v>
      </c>
      <c r="J5466" t="s">
        <v>1178</v>
      </c>
      <c r="K5466" t="s">
        <v>1197</v>
      </c>
      <c r="L5466" t="s">
        <v>1198</v>
      </c>
      <c r="M5466" t="s">
        <v>1199</v>
      </c>
      <c r="N5466" t="s">
        <v>922</v>
      </c>
      <c r="O5466">
        <v>120</v>
      </c>
    </row>
    <row r="5467" spans="1:15" x14ac:dyDescent="0.35">
      <c r="A5467" s="189" t="str">
        <f t="shared" si="292"/>
        <v>Mar</v>
      </c>
      <c r="B5467" s="190" t="str">
        <f t="shared" si="293"/>
        <v>2024</v>
      </c>
      <c r="C5467" s="190" t="str">
        <f t="shared" si="294"/>
        <v>Mar-2024</v>
      </c>
      <c r="D5467" s="2">
        <v>45382</v>
      </c>
      <c r="E5467" t="s">
        <v>1175</v>
      </c>
      <c r="F5467" t="s">
        <v>1571</v>
      </c>
      <c r="G5467" t="s">
        <v>1176</v>
      </c>
      <c r="H5467" t="s">
        <v>662</v>
      </c>
      <c r="I5467" t="s">
        <v>1177</v>
      </c>
      <c r="J5467" t="s">
        <v>1178</v>
      </c>
      <c r="K5467" t="s">
        <v>1197</v>
      </c>
      <c r="L5467" t="s">
        <v>1198</v>
      </c>
      <c r="M5467" t="s">
        <v>1199</v>
      </c>
      <c r="N5467" t="s">
        <v>921</v>
      </c>
      <c r="O5467">
        <v>380</v>
      </c>
    </row>
    <row r="5468" spans="1:15" x14ac:dyDescent="0.35">
      <c r="A5468" s="189" t="str">
        <f t="shared" si="292"/>
        <v>Mar</v>
      </c>
      <c r="B5468" s="190" t="str">
        <f t="shared" si="293"/>
        <v>2024</v>
      </c>
      <c r="C5468" s="190" t="str">
        <f t="shared" si="294"/>
        <v>Mar-2024</v>
      </c>
      <c r="D5468" s="2">
        <v>45382</v>
      </c>
      <c r="E5468" t="s">
        <v>1175</v>
      </c>
      <c r="F5468" t="s">
        <v>1571</v>
      </c>
      <c r="G5468" t="s">
        <v>1176</v>
      </c>
      <c r="H5468" t="s">
        <v>662</v>
      </c>
      <c r="I5468" t="s">
        <v>1177</v>
      </c>
      <c r="J5468" t="s">
        <v>1178</v>
      </c>
      <c r="K5468" t="s">
        <v>1200</v>
      </c>
      <c r="L5468" t="s">
        <v>1201</v>
      </c>
      <c r="M5468" t="s">
        <v>1202</v>
      </c>
      <c r="N5468" t="s">
        <v>1528</v>
      </c>
      <c r="O5468" t="s">
        <v>958</v>
      </c>
    </row>
    <row r="5469" spans="1:15" x14ac:dyDescent="0.35">
      <c r="A5469" s="189" t="str">
        <f t="shared" si="292"/>
        <v>Mar</v>
      </c>
      <c r="B5469" s="190" t="str">
        <f t="shared" si="293"/>
        <v>2024</v>
      </c>
      <c r="C5469" s="190" t="str">
        <f t="shared" si="294"/>
        <v>Mar-2024</v>
      </c>
      <c r="D5469" s="2">
        <v>45382</v>
      </c>
      <c r="E5469" t="s">
        <v>1175</v>
      </c>
      <c r="F5469" t="s">
        <v>1571</v>
      </c>
      <c r="G5469" t="s">
        <v>1176</v>
      </c>
      <c r="H5469" t="s">
        <v>662</v>
      </c>
      <c r="I5469" t="s">
        <v>1177</v>
      </c>
      <c r="J5469" t="s">
        <v>1178</v>
      </c>
      <c r="K5469" t="s">
        <v>1200</v>
      </c>
      <c r="L5469" t="s">
        <v>1201</v>
      </c>
      <c r="M5469" t="s">
        <v>1202</v>
      </c>
      <c r="N5469" t="s">
        <v>1529</v>
      </c>
      <c r="O5469" t="s">
        <v>958</v>
      </c>
    </row>
    <row r="5470" spans="1:15" x14ac:dyDescent="0.35">
      <c r="A5470" s="189" t="str">
        <f t="shared" si="292"/>
        <v>Mar</v>
      </c>
      <c r="B5470" s="190" t="str">
        <f t="shared" si="293"/>
        <v>2024</v>
      </c>
      <c r="C5470" s="190" t="str">
        <f t="shared" si="294"/>
        <v>Mar-2024</v>
      </c>
      <c r="D5470" s="2">
        <v>45382</v>
      </c>
      <c r="E5470" t="s">
        <v>1175</v>
      </c>
      <c r="F5470" t="s">
        <v>1571</v>
      </c>
      <c r="G5470" t="s">
        <v>1176</v>
      </c>
      <c r="H5470" t="s">
        <v>662</v>
      </c>
      <c r="I5470" t="s">
        <v>1177</v>
      </c>
      <c r="J5470" t="s">
        <v>1178</v>
      </c>
      <c r="K5470" t="s">
        <v>1200</v>
      </c>
      <c r="L5470" t="s">
        <v>1201</v>
      </c>
      <c r="M5470" t="s">
        <v>1202</v>
      </c>
      <c r="N5470" t="s">
        <v>919</v>
      </c>
      <c r="O5470">
        <v>270</v>
      </c>
    </row>
    <row r="5471" spans="1:15" x14ac:dyDescent="0.35">
      <c r="A5471" s="189" t="str">
        <f t="shared" si="292"/>
        <v>Mar</v>
      </c>
      <c r="B5471" s="190" t="str">
        <f t="shared" si="293"/>
        <v>2024</v>
      </c>
      <c r="C5471" s="190" t="str">
        <f t="shared" si="294"/>
        <v>Mar-2024</v>
      </c>
      <c r="D5471" s="2">
        <v>45382</v>
      </c>
      <c r="E5471" t="s">
        <v>1175</v>
      </c>
      <c r="F5471" t="s">
        <v>1571</v>
      </c>
      <c r="G5471" t="s">
        <v>1176</v>
      </c>
      <c r="H5471" t="s">
        <v>662</v>
      </c>
      <c r="I5471" t="s">
        <v>1177</v>
      </c>
      <c r="J5471" t="s">
        <v>1178</v>
      </c>
      <c r="K5471" t="s">
        <v>1200</v>
      </c>
      <c r="L5471" t="s">
        <v>1201</v>
      </c>
      <c r="M5471" t="s">
        <v>1202</v>
      </c>
      <c r="N5471" t="s">
        <v>920</v>
      </c>
      <c r="O5471">
        <v>1100</v>
      </c>
    </row>
    <row r="5472" spans="1:15" x14ac:dyDescent="0.35">
      <c r="A5472" s="189" t="str">
        <f t="shared" si="292"/>
        <v>Mar</v>
      </c>
      <c r="B5472" s="190" t="str">
        <f t="shared" si="293"/>
        <v>2024</v>
      </c>
      <c r="C5472" s="190" t="str">
        <f t="shared" si="294"/>
        <v>Mar-2024</v>
      </c>
      <c r="D5472" s="2">
        <v>45382</v>
      </c>
      <c r="E5472" t="s">
        <v>1175</v>
      </c>
      <c r="F5472" t="s">
        <v>1571</v>
      </c>
      <c r="G5472" t="s">
        <v>1176</v>
      </c>
      <c r="H5472" t="s">
        <v>662</v>
      </c>
      <c r="I5472" t="s">
        <v>1177</v>
      </c>
      <c r="J5472" t="s">
        <v>1178</v>
      </c>
      <c r="K5472" t="s">
        <v>1200</v>
      </c>
      <c r="L5472" t="s">
        <v>1201</v>
      </c>
      <c r="M5472" t="s">
        <v>1202</v>
      </c>
      <c r="N5472" t="s">
        <v>922</v>
      </c>
      <c r="O5472">
        <v>315</v>
      </c>
    </row>
    <row r="5473" spans="1:15" x14ac:dyDescent="0.35">
      <c r="A5473" s="189" t="str">
        <f t="shared" si="292"/>
        <v>Mar</v>
      </c>
      <c r="B5473" s="190" t="str">
        <f t="shared" si="293"/>
        <v>2024</v>
      </c>
      <c r="C5473" s="190" t="str">
        <f t="shared" si="294"/>
        <v>Mar-2024</v>
      </c>
      <c r="D5473" s="2">
        <v>45382</v>
      </c>
      <c r="E5473" t="s">
        <v>1175</v>
      </c>
      <c r="F5473" t="s">
        <v>1571</v>
      </c>
      <c r="G5473" t="s">
        <v>1176</v>
      </c>
      <c r="H5473" t="s">
        <v>662</v>
      </c>
      <c r="I5473" t="s">
        <v>1177</v>
      </c>
      <c r="J5473" t="s">
        <v>1178</v>
      </c>
      <c r="K5473" t="s">
        <v>1200</v>
      </c>
      <c r="L5473" t="s">
        <v>1201</v>
      </c>
      <c r="M5473" t="s">
        <v>1202</v>
      </c>
      <c r="N5473" t="s">
        <v>921</v>
      </c>
      <c r="O5473">
        <v>630</v>
      </c>
    </row>
    <row r="5474" spans="1:15" x14ac:dyDescent="0.35">
      <c r="A5474" s="189" t="str">
        <f t="shared" si="292"/>
        <v>Mar</v>
      </c>
      <c r="B5474" s="190" t="str">
        <f t="shared" si="293"/>
        <v>2024</v>
      </c>
      <c r="C5474" s="190" t="str">
        <f t="shared" si="294"/>
        <v>Mar-2024</v>
      </c>
      <c r="D5474" s="2">
        <v>45382</v>
      </c>
      <c r="E5474" t="s">
        <v>1175</v>
      </c>
      <c r="F5474" t="s">
        <v>1571</v>
      </c>
      <c r="G5474" t="s">
        <v>1176</v>
      </c>
      <c r="H5474" t="s">
        <v>681</v>
      </c>
      <c r="I5474" t="s">
        <v>1203</v>
      </c>
      <c r="J5474" t="s">
        <v>1204</v>
      </c>
      <c r="K5474" t="s">
        <v>1205</v>
      </c>
      <c r="L5474" t="s">
        <v>1206</v>
      </c>
      <c r="M5474" t="s">
        <v>1207</v>
      </c>
      <c r="N5474" t="s">
        <v>1528</v>
      </c>
      <c r="O5474" t="s">
        <v>958</v>
      </c>
    </row>
    <row r="5475" spans="1:15" x14ac:dyDescent="0.35">
      <c r="A5475" s="189" t="str">
        <f t="shared" si="292"/>
        <v>Mar</v>
      </c>
      <c r="B5475" s="190" t="str">
        <f t="shared" si="293"/>
        <v>2024</v>
      </c>
      <c r="C5475" s="190" t="str">
        <f t="shared" si="294"/>
        <v>Mar-2024</v>
      </c>
      <c r="D5475" s="2">
        <v>45382</v>
      </c>
      <c r="E5475" t="s">
        <v>1175</v>
      </c>
      <c r="F5475" t="s">
        <v>1571</v>
      </c>
      <c r="G5475" t="s">
        <v>1176</v>
      </c>
      <c r="H5475" t="s">
        <v>681</v>
      </c>
      <c r="I5475" t="s">
        <v>1203</v>
      </c>
      <c r="J5475" t="s">
        <v>1204</v>
      </c>
      <c r="K5475" t="s">
        <v>1205</v>
      </c>
      <c r="L5475" t="s">
        <v>1206</v>
      </c>
      <c r="M5475" t="s">
        <v>1207</v>
      </c>
      <c r="N5475" t="s">
        <v>1529</v>
      </c>
      <c r="O5475" t="s">
        <v>958</v>
      </c>
    </row>
    <row r="5476" spans="1:15" x14ac:dyDescent="0.35">
      <c r="A5476" s="189" t="str">
        <f t="shared" si="292"/>
        <v>Mar</v>
      </c>
      <c r="B5476" s="190" t="str">
        <f t="shared" si="293"/>
        <v>2024</v>
      </c>
      <c r="C5476" s="190" t="str">
        <f t="shared" si="294"/>
        <v>Mar-2024</v>
      </c>
      <c r="D5476" s="2">
        <v>45382</v>
      </c>
      <c r="E5476" t="s">
        <v>1175</v>
      </c>
      <c r="F5476" t="s">
        <v>1571</v>
      </c>
      <c r="G5476" t="s">
        <v>1176</v>
      </c>
      <c r="H5476" t="s">
        <v>681</v>
      </c>
      <c r="I5476" t="s">
        <v>1203</v>
      </c>
      <c r="J5476" t="s">
        <v>1204</v>
      </c>
      <c r="K5476" t="s">
        <v>1205</v>
      </c>
      <c r="L5476" t="s">
        <v>1206</v>
      </c>
      <c r="M5476" t="s">
        <v>1207</v>
      </c>
      <c r="N5476" t="s">
        <v>919</v>
      </c>
      <c r="O5476">
        <v>290</v>
      </c>
    </row>
    <row r="5477" spans="1:15" x14ac:dyDescent="0.35">
      <c r="A5477" s="189" t="str">
        <f t="shared" si="292"/>
        <v>Mar</v>
      </c>
      <c r="B5477" s="190" t="str">
        <f t="shared" si="293"/>
        <v>2024</v>
      </c>
      <c r="C5477" s="190" t="str">
        <f t="shared" si="294"/>
        <v>Mar-2024</v>
      </c>
      <c r="D5477" s="2">
        <v>45382</v>
      </c>
      <c r="E5477" t="s">
        <v>1175</v>
      </c>
      <c r="F5477" t="s">
        <v>1571</v>
      </c>
      <c r="G5477" t="s">
        <v>1176</v>
      </c>
      <c r="H5477" t="s">
        <v>681</v>
      </c>
      <c r="I5477" t="s">
        <v>1203</v>
      </c>
      <c r="J5477" t="s">
        <v>1204</v>
      </c>
      <c r="K5477" t="s">
        <v>1205</v>
      </c>
      <c r="L5477" t="s">
        <v>1206</v>
      </c>
      <c r="M5477" t="s">
        <v>1207</v>
      </c>
      <c r="N5477" t="s">
        <v>920</v>
      </c>
      <c r="O5477">
        <v>1510</v>
      </c>
    </row>
    <row r="5478" spans="1:15" x14ac:dyDescent="0.35">
      <c r="A5478" s="189" t="str">
        <f t="shared" si="292"/>
        <v>Mar</v>
      </c>
      <c r="B5478" s="190" t="str">
        <f t="shared" si="293"/>
        <v>2024</v>
      </c>
      <c r="C5478" s="190" t="str">
        <f t="shared" si="294"/>
        <v>Mar-2024</v>
      </c>
      <c r="D5478" s="2">
        <v>45382</v>
      </c>
      <c r="E5478" t="s">
        <v>1175</v>
      </c>
      <c r="F5478" t="s">
        <v>1571</v>
      </c>
      <c r="G5478" t="s">
        <v>1176</v>
      </c>
      <c r="H5478" t="s">
        <v>681</v>
      </c>
      <c r="I5478" t="s">
        <v>1203</v>
      </c>
      <c r="J5478" t="s">
        <v>1204</v>
      </c>
      <c r="K5478" t="s">
        <v>1205</v>
      </c>
      <c r="L5478" t="s">
        <v>1206</v>
      </c>
      <c r="M5478" t="s">
        <v>1207</v>
      </c>
      <c r="N5478" t="s">
        <v>922</v>
      </c>
      <c r="O5478">
        <v>180</v>
      </c>
    </row>
    <row r="5479" spans="1:15" x14ac:dyDescent="0.35">
      <c r="A5479" s="189" t="str">
        <f t="shared" si="292"/>
        <v>Mar</v>
      </c>
      <c r="B5479" s="190" t="str">
        <f t="shared" si="293"/>
        <v>2024</v>
      </c>
      <c r="C5479" s="190" t="str">
        <f t="shared" si="294"/>
        <v>Mar-2024</v>
      </c>
      <c r="D5479" s="2">
        <v>45382</v>
      </c>
      <c r="E5479" t="s">
        <v>1175</v>
      </c>
      <c r="F5479" t="s">
        <v>1571</v>
      </c>
      <c r="G5479" t="s">
        <v>1176</v>
      </c>
      <c r="H5479" t="s">
        <v>681</v>
      </c>
      <c r="I5479" t="s">
        <v>1203</v>
      </c>
      <c r="J5479" t="s">
        <v>1204</v>
      </c>
      <c r="K5479" t="s">
        <v>1205</v>
      </c>
      <c r="L5479" t="s">
        <v>1206</v>
      </c>
      <c r="M5479" t="s">
        <v>1207</v>
      </c>
      <c r="N5479" t="s">
        <v>921</v>
      </c>
      <c r="O5479">
        <v>495</v>
      </c>
    </row>
    <row r="5480" spans="1:15" x14ac:dyDescent="0.35">
      <c r="A5480" s="189" t="str">
        <f t="shared" si="292"/>
        <v>Mar</v>
      </c>
      <c r="B5480" s="190" t="str">
        <f t="shared" si="293"/>
        <v>2024</v>
      </c>
      <c r="C5480" s="190" t="str">
        <f t="shared" si="294"/>
        <v>Mar-2024</v>
      </c>
      <c r="D5480" s="2">
        <v>45382</v>
      </c>
      <c r="E5480" t="s">
        <v>1175</v>
      </c>
      <c r="F5480" t="s">
        <v>1571</v>
      </c>
      <c r="G5480" t="s">
        <v>1176</v>
      </c>
      <c r="H5480" t="s">
        <v>681</v>
      </c>
      <c r="I5480" t="s">
        <v>1203</v>
      </c>
      <c r="J5480" t="s">
        <v>1204</v>
      </c>
      <c r="K5480" t="s">
        <v>1208</v>
      </c>
      <c r="L5480" t="s">
        <v>1209</v>
      </c>
      <c r="M5480" t="s">
        <v>1210</v>
      </c>
      <c r="N5480" t="s">
        <v>1528</v>
      </c>
      <c r="O5480" t="s">
        <v>958</v>
      </c>
    </row>
    <row r="5481" spans="1:15" x14ac:dyDescent="0.35">
      <c r="A5481" s="189" t="str">
        <f t="shared" si="292"/>
        <v>Mar</v>
      </c>
      <c r="B5481" s="190" t="str">
        <f t="shared" si="293"/>
        <v>2024</v>
      </c>
      <c r="C5481" s="190" t="str">
        <f t="shared" si="294"/>
        <v>Mar-2024</v>
      </c>
      <c r="D5481" s="2">
        <v>45382</v>
      </c>
      <c r="E5481" t="s">
        <v>1175</v>
      </c>
      <c r="F5481" t="s">
        <v>1571</v>
      </c>
      <c r="G5481" t="s">
        <v>1176</v>
      </c>
      <c r="H5481" t="s">
        <v>681</v>
      </c>
      <c r="I5481" t="s">
        <v>1203</v>
      </c>
      <c r="J5481" t="s">
        <v>1204</v>
      </c>
      <c r="K5481" t="s">
        <v>1208</v>
      </c>
      <c r="L5481" t="s">
        <v>1209</v>
      </c>
      <c r="M5481" t="s">
        <v>1210</v>
      </c>
      <c r="N5481" t="s">
        <v>1529</v>
      </c>
      <c r="O5481" t="s">
        <v>958</v>
      </c>
    </row>
    <row r="5482" spans="1:15" x14ac:dyDescent="0.35">
      <c r="A5482" s="189" t="str">
        <f t="shared" si="292"/>
        <v>Mar</v>
      </c>
      <c r="B5482" s="190" t="str">
        <f t="shared" si="293"/>
        <v>2024</v>
      </c>
      <c r="C5482" s="190" t="str">
        <f t="shared" si="294"/>
        <v>Mar-2024</v>
      </c>
      <c r="D5482" s="2">
        <v>45382</v>
      </c>
      <c r="E5482" t="s">
        <v>1175</v>
      </c>
      <c r="F5482" t="s">
        <v>1571</v>
      </c>
      <c r="G5482" t="s">
        <v>1176</v>
      </c>
      <c r="H5482" t="s">
        <v>681</v>
      </c>
      <c r="I5482" t="s">
        <v>1203</v>
      </c>
      <c r="J5482" t="s">
        <v>1204</v>
      </c>
      <c r="K5482" t="s">
        <v>1208</v>
      </c>
      <c r="L5482" t="s">
        <v>1209</v>
      </c>
      <c r="M5482" t="s">
        <v>1210</v>
      </c>
      <c r="N5482" t="s">
        <v>919</v>
      </c>
      <c r="O5482">
        <v>105</v>
      </c>
    </row>
    <row r="5483" spans="1:15" x14ac:dyDescent="0.35">
      <c r="A5483" s="189" t="str">
        <f t="shared" si="292"/>
        <v>Mar</v>
      </c>
      <c r="B5483" s="190" t="str">
        <f t="shared" si="293"/>
        <v>2024</v>
      </c>
      <c r="C5483" s="190" t="str">
        <f t="shared" si="294"/>
        <v>Mar-2024</v>
      </c>
      <c r="D5483" s="2">
        <v>45382</v>
      </c>
      <c r="E5483" t="s">
        <v>1175</v>
      </c>
      <c r="F5483" t="s">
        <v>1571</v>
      </c>
      <c r="G5483" t="s">
        <v>1176</v>
      </c>
      <c r="H5483" t="s">
        <v>681</v>
      </c>
      <c r="I5483" t="s">
        <v>1203</v>
      </c>
      <c r="J5483" t="s">
        <v>1204</v>
      </c>
      <c r="K5483" t="s">
        <v>1208</v>
      </c>
      <c r="L5483" t="s">
        <v>1209</v>
      </c>
      <c r="M5483" t="s">
        <v>1210</v>
      </c>
      <c r="N5483" t="s">
        <v>920</v>
      </c>
      <c r="O5483">
        <v>1235</v>
      </c>
    </row>
    <row r="5484" spans="1:15" x14ac:dyDescent="0.35">
      <c r="A5484" s="189" t="str">
        <f t="shared" si="292"/>
        <v>Mar</v>
      </c>
      <c r="B5484" s="190" t="str">
        <f t="shared" si="293"/>
        <v>2024</v>
      </c>
      <c r="C5484" s="190" t="str">
        <f t="shared" si="294"/>
        <v>Mar-2024</v>
      </c>
      <c r="D5484" s="2">
        <v>45382</v>
      </c>
      <c r="E5484" t="s">
        <v>1175</v>
      </c>
      <c r="F5484" t="s">
        <v>1571</v>
      </c>
      <c r="G5484" t="s">
        <v>1176</v>
      </c>
      <c r="H5484" t="s">
        <v>681</v>
      </c>
      <c r="I5484" t="s">
        <v>1203</v>
      </c>
      <c r="J5484" t="s">
        <v>1204</v>
      </c>
      <c r="K5484" t="s">
        <v>1208</v>
      </c>
      <c r="L5484" t="s">
        <v>1209</v>
      </c>
      <c r="M5484" t="s">
        <v>1210</v>
      </c>
      <c r="N5484" t="s">
        <v>922</v>
      </c>
      <c r="O5484">
        <v>45</v>
      </c>
    </row>
    <row r="5485" spans="1:15" x14ac:dyDescent="0.35">
      <c r="A5485" s="189" t="str">
        <f t="shared" si="292"/>
        <v>Mar</v>
      </c>
      <c r="B5485" s="190" t="str">
        <f t="shared" si="293"/>
        <v>2024</v>
      </c>
      <c r="C5485" s="190" t="str">
        <f t="shared" si="294"/>
        <v>Mar-2024</v>
      </c>
      <c r="D5485" s="2">
        <v>45382</v>
      </c>
      <c r="E5485" t="s">
        <v>1175</v>
      </c>
      <c r="F5485" t="s">
        <v>1571</v>
      </c>
      <c r="G5485" t="s">
        <v>1176</v>
      </c>
      <c r="H5485" t="s">
        <v>681</v>
      </c>
      <c r="I5485" t="s">
        <v>1203</v>
      </c>
      <c r="J5485" t="s">
        <v>1204</v>
      </c>
      <c r="K5485" t="s">
        <v>1208</v>
      </c>
      <c r="L5485" t="s">
        <v>1209</v>
      </c>
      <c r="M5485" t="s">
        <v>1210</v>
      </c>
      <c r="N5485" t="s">
        <v>921</v>
      </c>
      <c r="O5485">
        <v>495</v>
      </c>
    </row>
    <row r="5486" spans="1:15" x14ac:dyDescent="0.35">
      <c r="A5486" s="189" t="str">
        <f t="shared" si="292"/>
        <v>Mar</v>
      </c>
      <c r="B5486" s="190" t="str">
        <f t="shared" si="293"/>
        <v>2024</v>
      </c>
      <c r="C5486" s="190" t="str">
        <f t="shared" si="294"/>
        <v>Mar-2024</v>
      </c>
      <c r="D5486" s="2">
        <v>45382</v>
      </c>
      <c r="E5486" t="s">
        <v>1175</v>
      </c>
      <c r="F5486" t="s">
        <v>1571</v>
      </c>
      <c r="G5486" t="s">
        <v>1176</v>
      </c>
      <c r="H5486" t="s">
        <v>681</v>
      </c>
      <c r="I5486" t="s">
        <v>1203</v>
      </c>
      <c r="J5486" t="s">
        <v>1204</v>
      </c>
      <c r="K5486" t="s">
        <v>1211</v>
      </c>
      <c r="L5486" t="s">
        <v>1212</v>
      </c>
      <c r="M5486" t="s">
        <v>1213</v>
      </c>
      <c r="N5486" t="s">
        <v>1528</v>
      </c>
      <c r="O5486" t="s">
        <v>958</v>
      </c>
    </row>
    <row r="5487" spans="1:15" x14ac:dyDescent="0.35">
      <c r="A5487" s="189" t="str">
        <f t="shared" si="292"/>
        <v>Mar</v>
      </c>
      <c r="B5487" s="190" t="str">
        <f t="shared" si="293"/>
        <v>2024</v>
      </c>
      <c r="C5487" s="190" t="str">
        <f t="shared" si="294"/>
        <v>Mar-2024</v>
      </c>
      <c r="D5487" s="2">
        <v>45382</v>
      </c>
      <c r="E5487" t="s">
        <v>1175</v>
      </c>
      <c r="F5487" t="s">
        <v>1571</v>
      </c>
      <c r="G5487" t="s">
        <v>1176</v>
      </c>
      <c r="H5487" t="s">
        <v>681</v>
      </c>
      <c r="I5487" t="s">
        <v>1203</v>
      </c>
      <c r="J5487" t="s">
        <v>1204</v>
      </c>
      <c r="K5487" t="s">
        <v>1211</v>
      </c>
      <c r="L5487" t="s">
        <v>1212</v>
      </c>
      <c r="M5487" t="s">
        <v>1213</v>
      </c>
      <c r="N5487" t="s">
        <v>1529</v>
      </c>
      <c r="O5487" t="s">
        <v>958</v>
      </c>
    </row>
    <row r="5488" spans="1:15" x14ac:dyDescent="0.35">
      <c r="A5488" s="189" t="str">
        <f t="shared" si="292"/>
        <v>Mar</v>
      </c>
      <c r="B5488" s="190" t="str">
        <f t="shared" si="293"/>
        <v>2024</v>
      </c>
      <c r="C5488" s="190" t="str">
        <f t="shared" si="294"/>
        <v>Mar-2024</v>
      </c>
      <c r="D5488" s="2">
        <v>45382</v>
      </c>
      <c r="E5488" t="s">
        <v>1175</v>
      </c>
      <c r="F5488" t="s">
        <v>1571</v>
      </c>
      <c r="G5488" t="s">
        <v>1176</v>
      </c>
      <c r="H5488" t="s">
        <v>681</v>
      </c>
      <c r="I5488" t="s">
        <v>1203</v>
      </c>
      <c r="J5488" t="s">
        <v>1204</v>
      </c>
      <c r="K5488" t="s">
        <v>1211</v>
      </c>
      <c r="L5488" t="s">
        <v>1212</v>
      </c>
      <c r="M5488" t="s">
        <v>1213</v>
      </c>
      <c r="N5488" t="s">
        <v>919</v>
      </c>
      <c r="O5488">
        <v>100</v>
      </c>
    </row>
    <row r="5489" spans="1:15" x14ac:dyDescent="0.35">
      <c r="A5489" s="189" t="str">
        <f t="shared" si="292"/>
        <v>Mar</v>
      </c>
      <c r="B5489" s="190" t="str">
        <f t="shared" si="293"/>
        <v>2024</v>
      </c>
      <c r="C5489" s="190" t="str">
        <f t="shared" si="294"/>
        <v>Mar-2024</v>
      </c>
      <c r="D5489" s="2">
        <v>45382</v>
      </c>
      <c r="E5489" t="s">
        <v>1175</v>
      </c>
      <c r="F5489" t="s">
        <v>1571</v>
      </c>
      <c r="G5489" t="s">
        <v>1176</v>
      </c>
      <c r="H5489" t="s">
        <v>681</v>
      </c>
      <c r="I5489" t="s">
        <v>1203</v>
      </c>
      <c r="J5489" t="s">
        <v>1204</v>
      </c>
      <c r="K5489" t="s">
        <v>1211</v>
      </c>
      <c r="L5489" t="s">
        <v>1212</v>
      </c>
      <c r="M5489" t="s">
        <v>1213</v>
      </c>
      <c r="N5489" t="s">
        <v>920</v>
      </c>
      <c r="O5489">
        <v>895</v>
      </c>
    </row>
    <row r="5490" spans="1:15" x14ac:dyDescent="0.35">
      <c r="A5490" s="189" t="str">
        <f t="shared" si="292"/>
        <v>Mar</v>
      </c>
      <c r="B5490" s="190" t="str">
        <f t="shared" si="293"/>
        <v>2024</v>
      </c>
      <c r="C5490" s="190" t="str">
        <f t="shared" si="294"/>
        <v>Mar-2024</v>
      </c>
      <c r="D5490" s="2">
        <v>45382</v>
      </c>
      <c r="E5490" t="s">
        <v>1175</v>
      </c>
      <c r="F5490" t="s">
        <v>1571</v>
      </c>
      <c r="G5490" t="s">
        <v>1176</v>
      </c>
      <c r="H5490" t="s">
        <v>681</v>
      </c>
      <c r="I5490" t="s">
        <v>1203</v>
      </c>
      <c r="J5490" t="s">
        <v>1204</v>
      </c>
      <c r="K5490" t="s">
        <v>1211</v>
      </c>
      <c r="L5490" t="s">
        <v>1212</v>
      </c>
      <c r="M5490" t="s">
        <v>1213</v>
      </c>
      <c r="N5490" t="s">
        <v>922</v>
      </c>
      <c r="O5490">
        <v>395</v>
      </c>
    </row>
    <row r="5491" spans="1:15" x14ac:dyDescent="0.35">
      <c r="A5491" s="189" t="str">
        <f t="shared" si="292"/>
        <v>Mar</v>
      </c>
      <c r="B5491" s="190" t="str">
        <f t="shared" si="293"/>
        <v>2024</v>
      </c>
      <c r="C5491" s="190" t="str">
        <f t="shared" si="294"/>
        <v>Mar-2024</v>
      </c>
      <c r="D5491" s="2">
        <v>45382</v>
      </c>
      <c r="E5491" t="s">
        <v>1175</v>
      </c>
      <c r="F5491" t="s">
        <v>1571</v>
      </c>
      <c r="G5491" t="s">
        <v>1176</v>
      </c>
      <c r="H5491" t="s">
        <v>681</v>
      </c>
      <c r="I5491" t="s">
        <v>1203</v>
      </c>
      <c r="J5491" t="s">
        <v>1204</v>
      </c>
      <c r="K5491" t="s">
        <v>1211</v>
      </c>
      <c r="L5491" t="s">
        <v>1212</v>
      </c>
      <c r="M5491" t="s">
        <v>1213</v>
      </c>
      <c r="N5491" t="s">
        <v>921</v>
      </c>
      <c r="O5491">
        <v>550</v>
      </c>
    </row>
    <row r="5492" spans="1:15" x14ac:dyDescent="0.35">
      <c r="A5492" s="189" t="str">
        <f t="shared" si="292"/>
        <v>Mar</v>
      </c>
      <c r="B5492" s="190" t="str">
        <f t="shared" si="293"/>
        <v>2024</v>
      </c>
      <c r="C5492" s="190" t="str">
        <f t="shared" si="294"/>
        <v>Mar-2024</v>
      </c>
      <c r="D5492" s="2">
        <v>45382</v>
      </c>
      <c r="E5492" t="s">
        <v>1175</v>
      </c>
      <c r="F5492" t="s">
        <v>1571</v>
      </c>
      <c r="G5492" t="s">
        <v>1176</v>
      </c>
      <c r="H5492" t="s">
        <v>681</v>
      </c>
      <c r="I5492" t="s">
        <v>1203</v>
      </c>
      <c r="J5492" t="s">
        <v>1204</v>
      </c>
      <c r="K5492" t="s">
        <v>1214</v>
      </c>
      <c r="L5492" t="s">
        <v>1215</v>
      </c>
      <c r="M5492" t="s">
        <v>1216</v>
      </c>
      <c r="N5492" t="s">
        <v>1528</v>
      </c>
      <c r="O5492" t="s">
        <v>958</v>
      </c>
    </row>
    <row r="5493" spans="1:15" x14ac:dyDescent="0.35">
      <c r="A5493" s="189" t="str">
        <f t="shared" si="292"/>
        <v>Mar</v>
      </c>
      <c r="B5493" s="190" t="str">
        <f t="shared" si="293"/>
        <v>2024</v>
      </c>
      <c r="C5493" s="190" t="str">
        <f t="shared" si="294"/>
        <v>Mar-2024</v>
      </c>
      <c r="D5493" s="2">
        <v>45382</v>
      </c>
      <c r="E5493" t="s">
        <v>1175</v>
      </c>
      <c r="F5493" t="s">
        <v>1571</v>
      </c>
      <c r="G5493" t="s">
        <v>1176</v>
      </c>
      <c r="H5493" t="s">
        <v>681</v>
      </c>
      <c r="I5493" t="s">
        <v>1203</v>
      </c>
      <c r="J5493" t="s">
        <v>1204</v>
      </c>
      <c r="K5493" t="s">
        <v>1214</v>
      </c>
      <c r="L5493" t="s">
        <v>1215</v>
      </c>
      <c r="M5493" t="s">
        <v>1216</v>
      </c>
      <c r="N5493" t="s">
        <v>1529</v>
      </c>
      <c r="O5493" t="s">
        <v>958</v>
      </c>
    </row>
    <row r="5494" spans="1:15" x14ac:dyDescent="0.35">
      <c r="A5494" s="189" t="str">
        <f t="shared" ref="A5494:A5557" si="295">TEXT(D5494,"mmm")</f>
        <v>Mar</v>
      </c>
      <c r="B5494" s="190" t="str">
        <f t="shared" ref="B5494:B5557" si="296">TEXT(D5494,"yyyy")</f>
        <v>2024</v>
      </c>
      <c r="C5494" s="190" t="str">
        <f t="shared" ref="C5494:C5557" si="297">_xlfn.CONCAT(A5494&amp;"-"&amp;B5494)</f>
        <v>Mar-2024</v>
      </c>
      <c r="D5494" s="2">
        <v>45382</v>
      </c>
      <c r="E5494" t="s">
        <v>1175</v>
      </c>
      <c r="F5494" t="s">
        <v>1571</v>
      </c>
      <c r="G5494" t="s">
        <v>1176</v>
      </c>
      <c r="H5494" t="s">
        <v>681</v>
      </c>
      <c r="I5494" t="s">
        <v>1203</v>
      </c>
      <c r="J5494" t="s">
        <v>1204</v>
      </c>
      <c r="K5494" t="s">
        <v>1214</v>
      </c>
      <c r="L5494" t="s">
        <v>1215</v>
      </c>
      <c r="M5494" t="s">
        <v>1216</v>
      </c>
      <c r="N5494" t="s">
        <v>919</v>
      </c>
      <c r="O5494">
        <v>185</v>
      </c>
    </row>
    <row r="5495" spans="1:15" x14ac:dyDescent="0.35">
      <c r="A5495" s="189" t="str">
        <f t="shared" si="295"/>
        <v>Mar</v>
      </c>
      <c r="B5495" s="190" t="str">
        <f t="shared" si="296"/>
        <v>2024</v>
      </c>
      <c r="C5495" s="190" t="str">
        <f t="shared" si="297"/>
        <v>Mar-2024</v>
      </c>
      <c r="D5495" s="2">
        <v>45382</v>
      </c>
      <c r="E5495" t="s">
        <v>1175</v>
      </c>
      <c r="F5495" t="s">
        <v>1571</v>
      </c>
      <c r="G5495" t="s">
        <v>1176</v>
      </c>
      <c r="H5495" t="s">
        <v>681</v>
      </c>
      <c r="I5495" t="s">
        <v>1203</v>
      </c>
      <c r="J5495" t="s">
        <v>1204</v>
      </c>
      <c r="K5495" t="s">
        <v>1214</v>
      </c>
      <c r="L5495" t="s">
        <v>1215</v>
      </c>
      <c r="M5495" t="s">
        <v>1216</v>
      </c>
      <c r="N5495" t="s">
        <v>920</v>
      </c>
      <c r="O5495">
        <v>965</v>
      </c>
    </row>
    <row r="5496" spans="1:15" x14ac:dyDescent="0.35">
      <c r="A5496" s="189" t="str">
        <f t="shared" si="295"/>
        <v>Mar</v>
      </c>
      <c r="B5496" s="190" t="str">
        <f t="shared" si="296"/>
        <v>2024</v>
      </c>
      <c r="C5496" s="190" t="str">
        <f t="shared" si="297"/>
        <v>Mar-2024</v>
      </c>
      <c r="D5496" s="2">
        <v>45382</v>
      </c>
      <c r="E5496" t="s">
        <v>1175</v>
      </c>
      <c r="F5496" t="s">
        <v>1571</v>
      </c>
      <c r="G5496" t="s">
        <v>1176</v>
      </c>
      <c r="H5496" t="s">
        <v>681</v>
      </c>
      <c r="I5496" t="s">
        <v>1203</v>
      </c>
      <c r="J5496" t="s">
        <v>1204</v>
      </c>
      <c r="K5496" t="s">
        <v>1214</v>
      </c>
      <c r="L5496" t="s">
        <v>1215</v>
      </c>
      <c r="M5496" t="s">
        <v>1216</v>
      </c>
      <c r="N5496" t="s">
        <v>922</v>
      </c>
      <c r="O5496">
        <v>155</v>
      </c>
    </row>
    <row r="5497" spans="1:15" x14ac:dyDescent="0.35">
      <c r="A5497" s="189" t="str">
        <f t="shared" si="295"/>
        <v>Mar</v>
      </c>
      <c r="B5497" s="190" t="str">
        <f t="shared" si="296"/>
        <v>2024</v>
      </c>
      <c r="C5497" s="190" t="str">
        <f t="shared" si="297"/>
        <v>Mar-2024</v>
      </c>
      <c r="D5497" s="2">
        <v>45382</v>
      </c>
      <c r="E5497" t="s">
        <v>1175</v>
      </c>
      <c r="F5497" t="s">
        <v>1571</v>
      </c>
      <c r="G5497" t="s">
        <v>1176</v>
      </c>
      <c r="H5497" t="s">
        <v>681</v>
      </c>
      <c r="I5497" t="s">
        <v>1203</v>
      </c>
      <c r="J5497" t="s">
        <v>1204</v>
      </c>
      <c r="K5497" t="s">
        <v>1214</v>
      </c>
      <c r="L5497" t="s">
        <v>1215</v>
      </c>
      <c r="M5497" t="s">
        <v>1216</v>
      </c>
      <c r="N5497" t="s">
        <v>921</v>
      </c>
      <c r="O5497">
        <v>545</v>
      </c>
    </row>
    <row r="5498" spans="1:15" x14ac:dyDescent="0.35">
      <c r="A5498" s="189" t="str">
        <f t="shared" si="295"/>
        <v>Mar</v>
      </c>
      <c r="B5498" s="190" t="str">
        <f t="shared" si="296"/>
        <v>2024</v>
      </c>
      <c r="C5498" s="190" t="str">
        <f t="shared" si="297"/>
        <v>Mar-2024</v>
      </c>
      <c r="D5498" s="2">
        <v>45382</v>
      </c>
      <c r="E5498" t="s">
        <v>1175</v>
      </c>
      <c r="F5498" t="s">
        <v>1571</v>
      </c>
      <c r="G5498" t="s">
        <v>1176</v>
      </c>
      <c r="H5498" t="s">
        <v>681</v>
      </c>
      <c r="I5498" t="s">
        <v>1203</v>
      </c>
      <c r="J5498" t="s">
        <v>1204</v>
      </c>
      <c r="K5498" t="s">
        <v>1217</v>
      </c>
      <c r="L5498" t="s">
        <v>1218</v>
      </c>
      <c r="M5498" t="s">
        <v>1219</v>
      </c>
      <c r="N5498" t="s">
        <v>1528</v>
      </c>
      <c r="O5498" t="s">
        <v>958</v>
      </c>
    </row>
    <row r="5499" spans="1:15" x14ac:dyDescent="0.35">
      <c r="A5499" s="189" t="str">
        <f t="shared" si="295"/>
        <v>Mar</v>
      </c>
      <c r="B5499" s="190" t="str">
        <f t="shared" si="296"/>
        <v>2024</v>
      </c>
      <c r="C5499" s="190" t="str">
        <f t="shared" si="297"/>
        <v>Mar-2024</v>
      </c>
      <c r="D5499" s="2">
        <v>45382</v>
      </c>
      <c r="E5499" t="s">
        <v>1175</v>
      </c>
      <c r="F5499" t="s">
        <v>1571</v>
      </c>
      <c r="G5499" t="s">
        <v>1176</v>
      </c>
      <c r="H5499" t="s">
        <v>681</v>
      </c>
      <c r="I5499" t="s">
        <v>1203</v>
      </c>
      <c r="J5499" t="s">
        <v>1204</v>
      </c>
      <c r="K5499" t="s">
        <v>1217</v>
      </c>
      <c r="L5499" t="s">
        <v>1218</v>
      </c>
      <c r="M5499" t="s">
        <v>1219</v>
      </c>
      <c r="N5499" t="s">
        <v>1529</v>
      </c>
      <c r="O5499" t="s">
        <v>958</v>
      </c>
    </row>
    <row r="5500" spans="1:15" x14ac:dyDescent="0.35">
      <c r="A5500" s="189" t="str">
        <f t="shared" si="295"/>
        <v>Mar</v>
      </c>
      <c r="B5500" s="190" t="str">
        <f t="shared" si="296"/>
        <v>2024</v>
      </c>
      <c r="C5500" s="190" t="str">
        <f t="shared" si="297"/>
        <v>Mar-2024</v>
      </c>
      <c r="D5500" s="2">
        <v>45382</v>
      </c>
      <c r="E5500" t="s">
        <v>1175</v>
      </c>
      <c r="F5500" t="s">
        <v>1571</v>
      </c>
      <c r="G5500" t="s">
        <v>1176</v>
      </c>
      <c r="H5500" t="s">
        <v>681</v>
      </c>
      <c r="I5500" t="s">
        <v>1203</v>
      </c>
      <c r="J5500" t="s">
        <v>1204</v>
      </c>
      <c r="K5500" t="s">
        <v>1217</v>
      </c>
      <c r="L5500" t="s">
        <v>1218</v>
      </c>
      <c r="M5500" t="s">
        <v>1219</v>
      </c>
      <c r="N5500" t="s">
        <v>919</v>
      </c>
      <c r="O5500">
        <v>140</v>
      </c>
    </row>
    <row r="5501" spans="1:15" x14ac:dyDescent="0.35">
      <c r="A5501" s="189" t="str">
        <f t="shared" si="295"/>
        <v>Mar</v>
      </c>
      <c r="B5501" s="190" t="str">
        <f t="shared" si="296"/>
        <v>2024</v>
      </c>
      <c r="C5501" s="190" t="str">
        <f t="shared" si="297"/>
        <v>Mar-2024</v>
      </c>
      <c r="D5501" s="2">
        <v>45382</v>
      </c>
      <c r="E5501" t="s">
        <v>1175</v>
      </c>
      <c r="F5501" t="s">
        <v>1571</v>
      </c>
      <c r="G5501" t="s">
        <v>1176</v>
      </c>
      <c r="H5501" t="s">
        <v>681</v>
      </c>
      <c r="I5501" t="s">
        <v>1203</v>
      </c>
      <c r="J5501" t="s">
        <v>1204</v>
      </c>
      <c r="K5501" t="s">
        <v>1217</v>
      </c>
      <c r="L5501" t="s">
        <v>1218</v>
      </c>
      <c r="M5501" t="s">
        <v>1219</v>
      </c>
      <c r="N5501" t="s">
        <v>920</v>
      </c>
      <c r="O5501">
        <v>1085</v>
      </c>
    </row>
    <row r="5502" spans="1:15" x14ac:dyDescent="0.35">
      <c r="A5502" s="189" t="str">
        <f t="shared" si="295"/>
        <v>Mar</v>
      </c>
      <c r="B5502" s="190" t="str">
        <f t="shared" si="296"/>
        <v>2024</v>
      </c>
      <c r="C5502" s="190" t="str">
        <f t="shared" si="297"/>
        <v>Mar-2024</v>
      </c>
      <c r="D5502" s="2">
        <v>45382</v>
      </c>
      <c r="E5502" t="s">
        <v>1175</v>
      </c>
      <c r="F5502" t="s">
        <v>1571</v>
      </c>
      <c r="G5502" t="s">
        <v>1176</v>
      </c>
      <c r="H5502" t="s">
        <v>681</v>
      </c>
      <c r="I5502" t="s">
        <v>1203</v>
      </c>
      <c r="J5502" t="s">
        <v>1204</v>
      </c>
      <c r="K5502" t="s">
        <v>1217</v>
      </c>
      <c r="L5502" t="s">
        <v>1218</v>
      </c>
      <c r="M5502" t="s">
        <v>1219</v>
      </c>
      <c r="N5502" t="s">
        <v>922</v>
      </c>
      <c r="O5502">
        <v>125</v>
      </c>
    </row>
    <row r="5503" spans="1:15" x14ac:dyDescent="0.35">
      <c r="A5503" s="189" t="str">
        <f t="shared" si="295"/>
        <v>Mar</v>
      </c>
      <c r="B5503" s="190" t="str">
        <f t="shared" si="296"/>
        <v>2024</v>
      </c>
      <c r="C5503" s="190" t="str">
        <f t="shared" si="297"/>
        <v>Mar-2024</v>
      </c>
      <c r="D5503" s="2">
        <v>45382</v>
      </c>
      <c r="E5503" t="s">
        <v>1175</v>
      </c>
      <c r="F5503" t="s">
        <v>1571</v>
      </c>
      <c r="G5503" t="s">
        <v>1176</v>
      </c>
      <c r="H5503" t="s">
        <v>681</v>
      </c>
      <c r="I5503" t="s">
        <v>1203</v>
      </c>
      <c r="J5503" t="s">
        <v>1204</v>
      </c>
      <c r="K5503" t="s">
        <v>1217</v>
      </c>
      <c r="L5503" t="s">
        <v>1218</v>
      </c>
      <c r="M5503" t="s">
        <v>1219</v>
      </c>
      <c r="N5503" t="s">
        <v>921</v>
      </c>
      <c r="O5503">
        <v>630</v>
      </c>
    </row>
    <row r="5504" spans="1:15" x14ac:dyDescent="0.35">
      <c r="A5504" s="189" t="str">
        <f t="shared" si="295"/>
        <v>Mar</v>
      </c>
      <c r="B5504" s="190" t="str">
        <f t="shared" si="296"/>
        <v>2024</v>
      </c>
      <c r="C5504" s="190" t="str">
        <f t="shared" si="297"/>
        <v>Mar-2024</v>
      </c>
      <c r="D5504" s="2">
        <v>45382</v>
      </c>
      <c r="E5504" t="s">
        <v>1175</v>
      </c>
      <c r="F5504" t="s">
        <v>1571</v>
      </c>
      <c r="G5504" t="s">
        <v>1176</v>
      </c>
      <c r="H5504" t="s">
        <v>681</v>
      </c>
      <c r="I5504" t="s">
        <v>1203</v>
      </c>
      <c r="J5504" t="s">
        <v>1204</v>
      </c>
      <c r="K5504" t="s">
        <v>1220</v>
      </c>
      <c r="L5504" t="s">
        <v>1221</v>
      </c>
      <c r="M5504" t="s">
        <v>1222</v>
      </c>
      <c r="N5504" t="s">
        <v>1528</v>
      </c>
      <c r="O5504" t="s">
        <v>958</v>
      </c>
    </row>
    <row r="5505" spans="1:15" x14ac:dyDescent="0.35">
      <c r="A5505" s="189" t="str">
        <f t="shared" si="295"/>
        <v>Mar</v>
      </c>
      <c r="B5505" s="190" t="str">
        <f t="shared" si="296"/>
        <v>2024</v>
      </c>
      <c r="C5505" s="190" t="str">
        <f t="shared" si="297"/>
        <v>Mar-2024</v>
      </c>
      <c r="D5505" s="2">
        <v>45382</v>
      </c>
      <c r="E5505" t="s">
        <v>1175</v>
      </c>
      <c r="F5505" t="s">
        <v>1571</v>
      </c>
      <c r="G5505" t="s">
        <v>1176</v>
      </c>
      <c r="H5505" t="s">
        <v>681</v>
      </c>
      <c r="I5505" t="s">
        <v>1203</v>
      </c>
      <c r="J5505" t="s">
        <v>1204</v>
      </c>
      <c r="K5505" t="s">
        <v>1220</v>
      </c>
      <c r="L5505" t="s">
        <v>1221</v>
      </c>
      <c r="M5505" t="s">
        <v>1222</v>
      </c>
      <c r="N5505" t="s">
        <v>1529</v>
      </c>
      <c r="O5505" t="s">
        <v>958</v>
      </c>
    </row>
    <row r="5506" spans="1:15" x14ac:dyDescent="0.35">
      <c r="A5506" s="189" t="str">
        <f t="shared" si="295"/>
        <v>Mar</v>
      </c>
      <c r="B5506" s="190" t="str">
        <f t="shared" si="296"/>
        <v>2024</v>
      </c>
      <c r="C5506" s="190" t="str">
        <f t="shared" si="297"/>
        <v>Mar-2024</v>
      </c>
      <c r="D5506" s="2">
        <v>45382</v>
      </c>
      <c r="E5506" t="s">
        <v>1175</v>
      </c>
      <c r="F5506" t="s">
        <v>1571</v>
      </c>
      <c r="G5506" t="s">
        <v>1176</v>
      </c>
      <c r="H5506" t="s">
        <v>681</v>
      </c>
      <c r="I5506" t="s">
        <v>1203</v>
      </c>
      <c r="J5506" t="s">
        <v>1204</v>
      </c>
      <c r="K5506" t="s">
        <v>1220</v>
      </c>
      <c r="L5506" t="s">
        <v>1221</v>
      </c>
      <c r="M5506" t="s">
        <v>1222</v>
      </c>
      <c r="N5506" t="s">
        <v>919</v>
      </c>
      <c r="O5506">
        <v>180</v>
      </c>
    </row>
    <row r="5507" spans="1:15" x14ac:dyDescent="0.35">
      <c r="A5507" s="189" t="str">
        <f t="shared" si="295"/>
        <v>Mar</v>
      </c>
      <c r="B5507" s="190" t="str">
        <f t="shared" si="296"/>
        <v>2024</v>
      </c>
      <c r="C5507" s="190" t="str">
        <f t="shared" si="297"/>
        <v>Mar-2024</v>
      </c>
      <c r="D5507" s="2">
        <v>45382</v>
      </c>
      <c r="E5507" t="s">
        <v>1175</v>
      </c>
      <c r="F5507" t="s">
        <v>1571</v>
      </c>
      <c r="G5507" t="s">
        <v>1176</v>
      </c>
      <c r="H5507" t="s">
        <v>681</v>
      </c>
      <c r="I5507" t="s">
        <v>1203</v>
      </c>
      <c r="J5507" t="s">
        <v>1204</v>
      </c>
      <c r="K5507" t="s">
        <v>1220</v>
      </c>
      <c r="L5507" t="s">
        <v>1221</v>
      </c>
      <c r="M5507" t="s">
        <v>1222</v>
      </c>
      <c r="N5507" t="s">
        <v>920</v>
      </c>
      <c r="O5507">
        <v>1590</v>
      </c>
    </row>
    <row r="5508" spans="1:15" x14ac:dyDescent="0.35">
      <c r="A5508" s="189" t="str">
        <f t="shared" si="295"/>
        <v>Mar</v>
      </c>
      <c r="B5508" s="190" t="str">
        <f t="shared" si="296"/>
        <v>2024</v>
      </c>
      <c r="C5508" s="190" t="str">
        <f t="shared" si="297"/>
        <v>Mar-2024</v>
      </c>
      <c r="D5508" s="2">
        <v>45382</v>
      </c>
      <c r="E5508" t="s">
        <v>1175</v>
      </c>
      <c r="F5508" t="s">
        <v>1571</v>
      </c>
      <c r="G5508" t="s">
        <v>1176</v>
      </c>
      <c r="H5508" t="s">
        <v>681</v>
      </c>
      <c r="I5508" t="s">
        <v>1203</v>
      </c>
      <c r="J5508" t="s">
        <v>1204</v>
      </c>
      <c r="K5508" t="s">
        <v>1220</v>
      </c>
      <c r="L5508" t="s">
        <v>1221</v>
      </c>
      <c r="M5508" t="s">
        <v>1222</v>
      </c>
      <c r="N5508" t="s">
        <v>922</v>
      </c>
      <c r="O5508">
        <v>485</v>
      </c>
    </row>
    <row r="5509" spans="1:15" x14ac:dyDescent="0.35">
      <c r="A5509" s="189" t="str">
        <f t="shared" si="295"/>
        <v>Mar</v>
      </c>
      <c r="B5509" s="190" t="str">
        <f t="shared" si="296"/>
        <v>2024</v>
      </c>
      <c r="C5509" s="190" t="str">
        <f t="shared" si="297"/>
        <v>Mar-2024</v>
      </c>
      <c r="D5509" s="2">
        <v>45382</v>
      </c>
      <c r="E5509" t="s">
        <v>1175</v>
      </c>
      <c r="F5509" t="s">
        <v>1571</v>
      </c>
      <c r="G5509" t="s">
        <v>1176</v>
      </c>
      <c r="H5509" t="s">
        <v>681</v>
      </c>
      <c r="I5509" t="s">
        <v>1203</v>
      </c>
      <c r="J5509" t="s">
        <v>1204</v>
      </c>
      <c r="K5509" t="s">
        <v>1220</v>
      </c>
      <c r="L5509" t="s">
        <v>1221</v>
      </c>
      <c r="M5509" t="s">
        <v>1222</v>
      </c>
      <c r="N5509" t="s">
        <v>921</v>
      </c>
      <c r="O5509">
        <v>955</v>
      </c>
    </row>
    <row r="5510" spans="1:15" x14ac:dyDescent="0.35">
      <c r="A5510" s="189" t="str">
        <f t="shared" si="295"/>
        <v>Mar</v>
      </c>
      <c r="B5510" s="190" t="str">
        <f t="shared" si="296"/>
        <v>2024</v>
      </c>
      <c r="C5510" s="190" t="str">
        <f t="shared" si="297"/>
        <v>Mar-2024</v>
      </c>
      <c r="D5510" s="2">
        <v>45382</v>
      </c>
      <c r="E5510" t="s">
        <v>1175</v>
      </c>
      <c r="F5510" t="s">
        <v>1571</v>
      </c>
      <c r="G5510" t="s">
        <v>1176</v>
      </c>
      <c r="H5510" t="s">
        <v>681</v>
      </c>
      <c r="I5510" t="s">
        <v>1203</v>
      </c>
      <c r="J5510" t="s">
        <v>1204</v>
      </c>
      <c r="K5510" t="s">
        <v>1223</v>
      </c>
      <c r="L5510" t="s">
        <v>1224</v>
      </c>
      <c r="M5510" t="s">
        <v>1225</v>
      </c>
      <c r="N5510" t="s">
        <v>1528</v>
      </c>
      <c r="O5510" t="s">
        <v>958</v>
      </c>
    </row>
    <row r="5511" spans="1:15" x14ac:dyDescent="0.35">
      <c r="A5511" s="189" t="str">
        <f t="shared" si="295"/>
        <v>Mar</v>
      </c>
      <c r="B5511" s="190" t="str">
        <f t="shared" si="296"/>
        <v>2024</v>
      </c>
      <c r="C5511" s="190" t="str">
        <f t="shared" si="297"/>
        <v>Mar-2024</v>
      </c>
      <c r="D5511" s="2">
        <v>45382</v>
      </c>
      <c r="E5511" t="s">
        <v>1175</v>
      </c>
      <c r="F5511" t="s">
        <v>1571</v>
      </c>
      <c r="G5511" t="s">
        <v>1176</v>
      </c>
      <c r="H5511" t="s">
        <v>681</v>
      </c>
      <c r="I5511" t="s">
        <v>1203</v>
      </c>
      <c r="J5511" t="s">
        <v>1204</v>
      </c>
      <c r="K5511" t="s">
        <v>1223</v>
      </c>
      <c r="L5511" t="s">
        <v>1224</v>
      </c>
      <c r="M5511" t="s">
        <v>1225</v>
      </c>
      <c r="N5511" t="s">
        <v>1529</v>
      </c>
      <c r="O5511" t="s">
        <v>958</v>
      </c>
    </row>
    <row r="5512" spans="1:15" x14ac:dyDescent="0.35">
      <c r="A5512" s="189" t="str">
        <f t="shared" si="295"/>
        <v>Mar</v>
      </c>
      <c r="B5512" s="190" t="str">
        <f t="shared" si="296"/>
        <v>2024</v>
      </c>
      <c r="C5512" s="190" t="str">
        <f t="shared" si="297"/>
        <v>Mar-2024</v>
      </c>
      <c r="D5512" s="2">
        <v>45382</v>
      </c>
      <c r="E5512" t="s">
        <v>1175</v>
      </c>
      <c r="F5512" t="s">
        <v>1571</v>
      </c>
      <c r="G5512" t="s">
        <v>1176</v>
      </c>
      <c r="H5512" t="s">
        <v>681</v>
      </c>
      <c r="I5512" t="s">
        <v>1203</v>
      </c>
      <c r="J5512" t="s">
        <v>1204</v>
      </c>
      <c r="K5512" t="s">
        <v>1223</v>
      </c>
      <c r="L5512" t="s">
        <v>1224</v>
      </c>
      <c r="M5512" t="s">
        <v>1225</v>
      </c>
      <c r="N5512" t="s">
        <v>919</v>
      </c>
      <c r="O5512">
        <v>55</v>
      </c>
    </row>
    <row r="5513" spans="1:15" x14ac:dyDescent="0.35">
      <c r="A5513" s="189" t="str">
        <f t="shared" si="295"/>
        <v>Mar</v>
      </c>
      <c r="B5513" s="190" t="str">
        <f t="shared" si="296"/>
        <v>2024</v>
      </c>
      <c r="C5513" s="190" t="str">
        <f t="shared" si="297"/>
        <v>Mar-2024</v>
      </c>
      <c r="D5513" s="2">
        <v>45382</v>
      </c>
      <c r="E5513" t="s">
        <v>1175</v>
      </c>
      <c r="F5513" t="s">
        <v>1571</v>
      </c>
      <c r="G5513" t="s">
        <v>1176</v>
      </c>
      <c r="H5513" t="s">
        <v>681</v>
      </c>
      <c r="I5513" t="s">
        <v>1203</v>
      </c>
      <c r="J5513" t="s">
        <v>1204</v>
      </c>
      <c r="K5513" t="s">
        <v>1223</v>
      </c>
      <c r="L5513" t="s">
        <v>1224</v>
      </c>
      <c r="M5513" t="s">
        <v>1225</v>
      </c>
      <c r="N5513" t="s">
        <v>920</v>
      </c>
      <c r="O5513">
        <v>755</v>
      </c>
    </row>
    <row r="5514" spans="1:15" x14ac:dyDescent="0.35">
      <c r="A5514" s="189" t="str">
        <f t="shared" si="295"/>
        <v>Mar</v>
      </c>
      <c r="B5514" s="190" t="str">
        <f t="shared" si="296"/>
        <v>2024</v>
      </c>
      <c r="C5514" s="190" t="str">
        <f t="shared" si="297"/>
        <v>Mar-2024</v>
      </c>
      <c r="D5514" s="2">
        <v>45382</v>
      </c>
      <c r="E5514" t="s">
        <v>1175</v>
      </c>
      <c r="F5514" t="s">
        <v>1571</v>
      </c>
      <c r="G5514" t="s">
        <v>1176</v>
      </c>
      <c r="H5514" t="s">
        <v>681</v>
      </c>
      <c r="I5514" t="s">
        <v>1203</v>
      </c>
      <c r="J5514" t="s">
        <v>1204</v>
      </c>
      <c r="K5514" t="s">
        <v>1223</v>
      </c>
      <c r="L5514" t="s">
        <v>1224</v>
      </c>
      <c r="M5514" t="s">
        <v>1225</v>
      </c>
      <c r="N5514" t="s">
        <v>922</v>
      </c>
      <c r="O5514">
        <v>330</v>
      </c>
    </row>
    <row r="5515" spans="1:15" x14ac:dyDescent="0.35">
      <c r="A5515" s="189" t="str">
        <f t="shared" si="295"/>
        <v>Mar</v>
      </c>
      <c r="B5515" s="190" t="str">
        <f t="shared" si="296"/>
        <v>2024</v>
      </c>
      <c r="C5515" s="190" t="str">
        <f t="shared" si="297"/>
        <v>Mar-2024</v>
      </c>
      <c r="D5515" s="2">
        <v>45382</v>
      </c>
      <c r="E5515" t="s">
        <v>1175</v>
      </c>
      <c r="F5515" t="s">
        <v>1571</v>
      </c>
      <c r="G5515" t="s">
        <v>1176</v>
      </c>
      <c r="H5515" t="s">
        <v>681</v>
      </c>
      <c r="I5515" t="s">
        <v>1203</v>
      </c>
      <c r="J5515" t="s">
        <v>1204</v>
      </c>
      <c r="K5515" t="s">
        <v>1223</v>
      </c>
      <c r="L5515" t="s">
        <v>1224</v>
      </c>
      <c r="M5515" t="s">
        <v>1225</v>
      </c>
      <c r="N5515" t="s">
        <v>921</v>
      </c>
      <c r="O5515">
        <v>625</v>
      </c>
    </row>
    <row r="5516" spans="1:15" x14ac:dyDescent="0.35">
      <c r="A5516" s="189" t="str">
        <f t="shared" si="295"/>
        <v>Mar</v>
      </c>
      <c r="B5516" s="190" t="str">
        <f t="shared" si="296"/>
        <v>2024</v>
      </c>
      <c r="C5516" s="190" t="str">
        <f t="shared" si="297"/>
        <v>Mar-2024</v>
      </c>
      <c r="D5516" s="2">
        <v>45382</v>
      </c>
      <c r="E5516" t="s">
        <v>1175</v>
      </c>
      <c r="F5516" t="s">
        <v>1571</v>
      </c>
      <c r="G5516" t="s">
        <v>1176</v>
      </c>
      <c r="H5516" t="s">
        <v>681</v>
      </c>
      <c r="I5516" t="s">
        <v>1203</v>
      </c>
      <c r="J5516" t="s">
        <v>1204</v>
      </c>
      <c r="K5516" t="s">
        <v>1226</v>
      </c>
      <c r="L5516" t="s">
        <v>1227</v>
      </c>
      <c r="M5516" t="s">
        <v>1228</v>
      </c>
      <c r="N5516" t="s">
        <v>1528</v>
      </c>
      <c r="O5516" t="s">
        <v>958</v>
      </c>
    </row>
    <row r="5517" spans="1:15" x14ac:dyDescent="0.35">
      <c r="A5517" s="189" t="str">
        <f t="shared" si="295"/>
        <v>Mar</v>
      </c>
      <c r="B5517" s="190" t="str">
        <f t="shared" si="296"/>
        <v>2024</v>
      </c>
      <c r="C5517" s="190" t="str">
        <f t="shared" si="297"/>
        <v>Mar-2024</v>
      </c>
      <c r="D5517" s="2">
        <v>45382</v>
      </c>
      <c r="E5517" t="s">
        <v>1175</v>
      </c>
      <c r="F5517" t="s">
        <v>1571</v>
      </c>
      <c r="G5517" t="s">
        <v>1176</v>
      </c>
      <c r="H5517" t="s">
        <v>681</v>
      </c>
      <c r="I5517" t="s">
        <v>1203</v>
      </c>
      <c r="J5517" t="s">
        <v>1204</v>
      </c>
      <c r="K5517" t="s">
        <v>1226</v>
      </c>
      <c r="L5517" t="s">
        <v>1227</v>
      </c>
      <c r="M5517" t="s">
        <v>1228</v>
      </c>
      <c r="N5517" t="s">
        <v>1529</v>
      </c>
      <c r="O5517" t="s">
        <v>958</v>
      </c>
    </row>
    <row r="5518" spans="1:15" x14ac:dyDescent="0.35">
      <c r="A5518" s="189" t="str">
        <f t="shared" si="295"/>
        <v>Mar</v>
      </c>
      <c r="B5518" s="190" t="str">
        <f t="shared" si="296"/>
        <v>2024</v>
      </c>
      <c r="C5518" s="190" t="str">
        <f t="shared" si="297"/>
        <v>Mar-2024</v>
      </c>
      <c r="D5518" s="2">
        <v>45382</v>
      </c>
      <c r="E5518" t="s">
        <v>1175</v>
      </c>
      <c r="F5518" t="s">
        <v>1571</v>
      </c>
      <c r="G5518" t="s">
        <v>1176</v>
      </c>
      <c r="H5518" t="s">
        <v>681</v>
      </c>
      <c r="I5518" t="s">
        <v>1203</v>
      </c>
      <c r="J5518" t="s">
        <v>1204</v>
      </c>
      <c r="K5518" t="s">
        <v>1226</v>
      </c>
      <c r="L5518" t="s">
        <v>1227</v>
      </c>
      <c r="M5518" t="s">
        <v>1228</v>
      </c>
      <c r="N5518" t="s">
        <v>919</v>
      </c>
      <c r="O5518">
        <v>130</v>
      </c>
    </row>
    <row r="5519" spans="1:15" x14ac:dyDescent="0.35">
      <c r="A5519" s="189" t="str">
        <f t="shared" si="295"/>
        <v>Mar</v>
      </c>
      <c r="B5519" s="190" t="str">
        <f t="shared" si="296"/>
        <v>2024</v>
      </c>
      <c r="C5519" s="190" t="str">
        <f t="shared" si="297"/>
        <v>Mar-2024</v>
      </c>
      <c r="D5519" s="2">
        <v>45382</v>
      </c>
      <c r="E5519" t="s">
        <v>1175</v>
      </c>
      <c r="F5519" t="s">
        <v>1571</v>
      </c>
      <c r="G5519" t="s">
        <v>1176</v>
      </c>
      <c r="H5519" t="s">
        <v>681</v>
      </c>
      <c r="I5519" t="s">
        <v>1203</v>
      </c>
      <c r="J5519" t="s">
        <v>1204</v>
      </c>
      <c r="K5519" t="s">
        <v>1226</v>
      </c>
      <c r="L5519" t="s">
        <v>1227</v>
      </c>
      <c r="M5519" t="s">
        <v>1228</v>
      </c>
      <c r="N5519" t="s">
        <v>920</v>
      </c>
      <c r="O5519">
        <v>1115</v>
      </c>
    </row>
    <row r="5520" spans="1:15" x14ac:dyDescent="0.35">
      <c r="A5520" s="189" t="str">
        <f t="shared" si="295"/>
        <v>Mar</v>
      </c>
      <c r="B5520" s="190" t="str">
        <f t="shared" si="296"/>
        <v>2024</v>
      </c>
      <c r="C5520" s="190" t="str">
        <f t="shared" si="297"/>
        <v>Mar-2024</v>
      </c>
      <c r="D5520" s="2">
        <v>45382</v>
      </c>
      <c r="E5520" t="s">
        <v>1175</v>
      </c>
      <c r="F5520" t="s">
        <v>1571</v>
      </c>
      <c r="G5520" t="s">
        <v>1176</v>
      </c>
      <c r="H5520" t="s">
        <v>681</v>
      </c>
      <c r="I5520" t="s">
        <v>1203</v>
      </c>
      <c r="J5520" t="s">
        <v>1204</v>
      </c>
      <c r="K5520" t="s">
        <v>1226</v>
      </c>
      <c r="L5520" t="s">
        <v>1227</v>
      </c>
      <c r="M5520" t="s">
        <v>1228</v>
      </c>
      <c r="N5520" t="s">
        <v>922</v>
      </c>
      <c r="O5520">
        <v>135</v>
      </c>
    </row>
    <row r="5521" spans="1:15" x14ac:dyDescent="0.35">
      <c r="A5521" s="189" t="str">
        <f t="shared" si="295"/>
        <v>Mar</v>
      </c>
      <c r="B5521" s="190" t="str">
        <f t="shared" si="296"/>
        <v>2024</v>
      </c>
      <c r="C5521" s="190" t="str">
        <f t="shared" si="297"/>
        <v>Mar-2024</v>
      </c>
      <c r="D5521" s="2">
        <v>45382</v>
      </c>
      <c r="E5521" t="s">
        <v>1175</v>
      </c>
      <c r="F5521" t="s">
        <v>1571</v>
      </c>
      <c r="G5521" t="s">
        <v>1176</v>
      </c>
      <c r="H5521" t="s">
        <v>681</v>
      </c>
      <c r="I5521" t="s">
        <v>1203</v>
      </c>
      <c r="J5521" t="s">
        <v>1204</v>
      </c>
      <c r="K5521" t="s">
        <v>1226</v>
      </c>
      <c r="L5521" t="s">
        <v>1227</v>
      </c>
      <c r="M5521" t="s">
        <v>1228</v>
      </c>
      <c r="N5521" t="s">
        <v>921</v>
      </c>
      <c r="O5521">
        <v>530</v>
      </c>
    </row>
    <row r="5522" spans="1:15" x14ac:dyDescent="0.35">
      <c r="A5522" s="189" t="str">
        <f t="shared" si="295"/>
        <v>Mar</v>
      </c>
      <c r="B5522" s="190" t="str">
        <f t="shared" si="296"/>
        <v>2024</v>
      </c>
      <c r="C5522" s="190" t="str">
        <f t="shared" si="297"/>
        <v>Mar-2024</v>
      </c>
      <c r="D5522" s="2">
        <v>45382</v>
      </c>
      <c r="E5522" t="s">
        <v>1175</v>
      </c>
      <c r="F5522" t="s">
        <v>1571</v>
      </c>
      <c r="G5522" t="s">
        <v>1176</v>
      </c>
      <c r="H5522" t="s">
        <v>681</v>
      </c>
      <c r="I5522" t="s">
        <v>1203</v>
      </c>
      <c r="J5522" t="s">
        <v>1204</v>
      </c>
      <c r="K5522" t="s">
        <v>1229</v>
      </c>
      <c r="L5522" t="s">
        <v>1230</v>
      </c>
      <c r="M5522" t="s">
        <v>1231</v>
      </c>
      <c r="N5522" t="s">
        <v>1528</v>
      </c>
      <c r="O5522" t="s">
        <v>958</v>
      </c>
    </row>
    <row r="5523" spans="1:15" x14ac:dyDescent="0.35">
      <c r="A5523" s="189" t="str">
        <f t="shared" si="295"/>
        <v>Mar</v>
      </c>
      <c r="B5523" s="190" t="str">
        <f t="shared" si="296"/>
        <v>2024</v>
      </c>
      <c r="C5523" s="190" t="str">
        <f t="shared" si="297"/>
        <v>Mar-2024</v>
      </c>
      <c r="D5523" s="2">
        <v>45382</v>
      </c>
      <c r="E5523" t="s">
        <v>1175</v>
      </c>
      <c r="F5523" t="s">
        <v>1571</v>
      </c>
      <c r="G5523" t="s">
        <v>1176</v>
      </c>
      <c r="H5523" t="s">
        <v>681</v>
      </c>
      <c r="I5523" t="s">
        <v>1203</v>
      </c>
      <c r="J5523" t="s">
        <v>1204</v>
      </c>
      <c r="K5523" t="s">
        <v>1229</v>
      </c>
      <c r="L5523" t="s">
        <v>1230</v>
      </c>
      <c r="M5523" t="s">
        <v>1231</v>
      </c>
      <c r="N5523" t="s">
        <v>1529</v>
      </c>
      <c r="O5523" t="s">
        <v>958</v>
      </c>
    </row>
    <row r="5524" spans="1:15" x14ac:dyDescent="0.35">
      <c r="A5524" s="189" t="str">
        <f t="shared" si="295"/>
        <v>Mar</v>
      </c>
      <c r="B5524" s="190" t="str">
        <f t="shared" si="296"/>
        <v>2024</v>
      </c>
      <c r="C5524" s="190" t="str">
        <f t="shared" si="297"/>
        <v>Mar-2024</v>
      </c>
      <c r="D5524" s="2">
        <v>45382</v>
      </c>
      <c r="E5524" t="s">
        <v>1175</v>
      </c>
      <c r="F5524" t="s">
        <v>1571</v>
      </c>
      <c r="G5524" t="s">
        <v>1176</v>
      </c>
      <c r="H5524" t="s">
        <v>681</v>
      </c>
      <c r="I5524" t="s">
        <v>1203</v>
      </c>
      <c r="J5524" t="s">
        <v>1204</v>
      </c>
      <c r="K5524" t="s">
        <v>1229</v>
      </c>
      <c r="L5524" t="s">
        <v>1230</v>
      </c>
      <c r="M5524" t="s">
        <v>1231</v>
      </c>
      <c r="N5524" t="s">
        <v>919</v>
      </c>
      <c r="O5524">
        <v>275</v>
      </c>
    </row>
    <row r="5525" spans="1:15" x14ac:dyDescent="0.35">
      <c r="A5525" s="189" t="str">
        <f t="shared" si="295"/>
        <v>Mar</v>
      </c>
      <c r="B5525" s="190" t="str">
        <f t="shared" si="296"/>
        <v>2024</v>
      </c>
      <c r="C5525" s="190" t="str">
        <f t="shared" si="297"/>
        <v>Mar-2024</v>
      </c>
      <c r="D5525" s="2">
        <v>45382</v>
      </c>
      <c r="E5525" t="s">
        <v>1175</v>
      </c>
      <c r="F5525" t="s">
        <v>1571</v>
      </c>
      <c r="G5525" t="s">
        <v>1176</v>
      </c>
      <c r="H5525" t="s">
        <v>681</v>
      </c>
      <c r="I5525" t="s">
        <v>1203</v>
      </c>
      <c r="J5525" t="s">
        <v>1204</v>
      </c>
      <c r="K5525" t="s">
        <v>1229</v>
      </c>
      <c r="L5525" t="s">
        <v>1230</v>
      </c>
      <c r="M5525" t="s">
        <v>1231</v>
      </c>
      <c r="N5525" t="s">
        <v>920</v>
      </c>
      <c r="O5525">
        <v>1285</v>
      </c>
    </row>
    <row r="5526" spans="1:15" x14ac:dyDescent="0.35">
      <c r="A5526" s="189" t="str">
        <f t="shared" si="295"/>
        <v>Mar</v>
      </c>
      <c r="B5526" s="190" t="str">
        <f t="shared" si="296"/>
        <v>2024</v>
      </c>
      <c r="C5526" s="190" t="str">
        <f t="shared" si="297"/>
        <v>Mar-2024</v>
      </c>
      <c r="D5526" s="2">
        <v>45382</v>
      </c>
      <c r="E5526" t="s">
        <v>1175</v>
      </c>
      <c r="F5526" t="s">
        <v>1571</v>
      </c>
      <c r="G5526" t="s">
        <v>1176</v>
      </c>
      <c r="H5526" t="s">
        <v>681</v>
      </c>
      <c r="I5526" t="s">
        <v>1203</v>
      </c>
      <c r="J5526" t="s">
        <v>1204</v>
      </c>
      <c r="K5526" t="s">
        <v>1229</v>
      </c>
      <c r="L5526" t="s">
        <v>1230</v>
      </c>
      <c r="M5526" t="s">
        <v>1231</v>
      </c>
      <c r="N5526" t="s">
        <v>922</v>
      </c>
      <c r="O5526">
        <v>650</v>
      </c>
    </row>
    <row r="5527" spans="1:15" x14ac:dyDescent="0.35">
      <c r="A5527" s="189" t="str">
        <f t="shared" si="295"/>
        <v>Mar</v>
      </c>
      <c r="B5527" s="190" t="str">
        <f t="shared" si="296"/>
        <v>2024</v>
      </c>
      <c r="C5527" s="190" t="str">
        <f t="shared" si="297"/>
        <v>Mar-2024</v>
      </c>
      <c r="D5527" s="2">
        <v>45382</v>
      </c>
      <c r="E5527" t="s">
        <v>1175</v>
      </c>
      <c r="F5527" t="s">
        <v>1571</v>
      </c>
      <c r="G5527" t="s">
        <v>1176</v>
      </c>
      <c r="H5527" t="s">
        <v>681</v>
      </c>
      <c r="I5527" t="s">
        <v>1203</v>
      </c>
      <c r="J5527" t="s">
        <v>1204</v>
      </c>
      <c r="K5527" t="s">
        <v>1229</v>
      </c>
      <c r="L5527" t="s">
        <v>1230</v>
      </c>
      <c r="M5527" t="s">
        <v>1231</v>
      </c>
      <c r="N5527" t="s">
        <v>921</v>
      </c>
      <c r="O5527">
        <v>845</v>
      </c>
    </row>
    <row r="5528" spans="1:15" x14ac:dyDescent="0.35">
      <c r="A5528" s="189" t="str">
        <f t="shared" si="295"/>
        <v>Mar</v>
      </c>
      <c r="B5528" s="190" t="str">
        <f t="shared" si="296"/>
        <v>2024</v>
      </c>
      <c r="C5528" s="190" t="str">
        <f t="shared" si="297"/>
        <v>Mar-2024</v>
      </c>
      <c r="D5528" s="2">
        <v>45382</v>
      </c>
      <c r="E5528" t="s">
        <v>1175</v>
      </c>
      <c r="F5528" t="s">
        <v>1571</v>
      </c>
      <c r="G5528" t="s">
        <v>1176</v>
      </c>
      <c r="H5528" t="s">
        <v>681</v>
      </c>
      <c r="I5528" t="s">
        <v>1203</v>
      </c>
      <c r="J5528" t="s">
        <v>1204</v>
      </c>
      <c r="K5528" t="s">
        <v>1232</v>
      </c>
      <c r="L5528" t="s">
        <v>1233</v>
      </c>
      <c r="M5528" t="s">
        <v>1234</v>
      </c>
      <c r="N5528" t="s">
        <v>1528</v>
      </c>
      <c r="O5528" t="s">
        <v>958</v>
      </c>
    </row>
    <row r="5529" spans="1:15" x14ac:dyDescent="0.35">
      <c r="A5529" s="189" t="str">
        <f t="shared" si="295"/>
        <v>Mar</v>
      </c>
      <c r="B5529" s="190" t="str">
        <f t="shared" si="296"/>
        <v>2024</v>
      </c>
      <c r="C5529" s="190" t="str">
        <f t="shared" si="297"/>
        <v>Mar-2024</v>
      </c>
      <c r="D5529" s="2">
        <v>45382</v>
      </c>
      <c r="E5529" t="s">
        <v>1175</v>
      </c>
      <c r="F5529" t="s">
        <v>1571</v>
      </c>
      <c r="G5529" t="s">
        <v>1176</v>
      </c>
      <c r="H5529" t="s">
        <v>681</v>
      </c>
      <c r="I5529" t="s">
        <v>1203</v>
      </c>
      <c r="J5529" t="s">
        <v>1204</v>
      </c>
      <c r="K5529" t="s">
        <v>1232</v>
      </c>
      <c r="L5529" t="s">
        <v>1233</v>
      </c>
      <c r="M5529" t="s">
        <v>1234</v>
      </c>
      <c r="N5529" t="s">
        <v>1529</v>
      </c>
      <c r="O5529" t="s">
        <v>958</v>
      </c>
    </row>
    <row r="5530" spans="1:15" x14ac:dyDescent="0.35">
      <c r="A5530" s="189" t="str">
        <f t="shared" si="295"/>
        <v>Mar</v>
      </c>
      <c r="B5530" s="190" t="str">
        <f t="shared" si="296"/>
        <v>2024</v>
      </c>
      <c r="C5530" s="190" t="str">
        <f t="shared" si="297"/>
        <v>Mar-2024</v>
      </c>
      <c r="D5530" s="2">
        <v>45382</v>
      </c>
      <c r="E5530" t="s">
        <v>1175</v>
      </c>
      <c r="F5530" t="s">
        <v>1571</v>
      </c>
      <c r="G5530" t="s">
        <v>1176</v>
      </c>
      <c r="H5530" t="s">
        <v>681</v>
      </c>
      <c r="I5530" t="s">
        <v>1203</v>
      </c>
      <c r="J5530" t="s">
        <v>1204</v>
      </c>
      <c r="K5530" t="s">
        <v>1232</v>
      </c>
      <c r="L5530" t="s">
        <v>1233</v>
      </c>
      <c r="M5530" t="s">
        <v>1234</v>
      </c>
      <c r="N5530" t="s">
        <v>919</v>
      </c>
      <c r="O5530">
        <v>255</v>
      </c>
    </row>
    <row r="5531" spans="1:15" x14ac:dyDescent="0.35">
      <c r="A5531" s="189" t="str">
        <f t="shared" si="295"/>
        <v>Mar</v>
      </c>
      <c r="B5531" s="190" t="str">
        <f t="shared" si="296"/>
        <v>2024</v>
      </c>
      <c r="C5531" s="190" t="str">
        <f t="shared" si="297"/>
        <v>Mar-2024</v>
      </c>
      <c r="D5531" s="2">
        <v>45382</v>
      </c>
      <c r="E5531" t="s">
        <v>1175</v>
      </c>
      <c r="F5531" t="s">
        <v>1571</v>
      </c>
      <c r="G5531" t="s">
        <v>1176</v>
      </c>
      <c r="H5531" t="s">
        <v>681</v>
      </c>
      <c r="I5531" t="s">
        <v>1203</v>
      </c>
      <c r="J5531" t="s">
        <v>1204</v>
      </c>
      <c r="K5531" t="s">
        <v>1232</v>
      </c>
      <c r="L5531" t="s">
        <v>1233</v>
      </c>
      <c r="M5531" t="s">
        <v>1234</v>
      </c>
      <c r="N5531" t="s">
        <v>920</v>
      </c>
      <c r="O5531">
        <v>1475</v>
      </c>
    </row>
    <row r="5532" spans="1:15" x14ac:dyDescent="0.35">
      <c r="A5532" s="189" t="str">
        <f t="shared" si="295"/>
        <v>Mar</v>
      </c>
      <c r="B5532" s="190" t="str">
        <f t="shared" si="296"/>
        <v>2024</v>
      </c>
      <c r="C5532" s="190" t="str">
        <f t="shared" si="297"/>
        <v>Mar-2024</v>
      </c>
      <c r="D5532" s="2">
        <v>45382</v>
      </c>
      <c r="E5532" t="s">
        <v>1175</v>
      </c>
      <c r="F5532" t="s">
        <v>1571</v>
      </c>
      <c r="G5532" t="s">
        <v>1176</v>
      </c>
      <c r="H5532" t="s">
        <v>681</v>
      </c>
      <c r="I5532" t="s">
        <v>1203</v>
      </c>
      <c r="J5532" t="s">
        <v>1204</v>
      </c>
      <c r="K5532" t="s">
        <v>1232</v>
      </c>
      <c r="L5532" t="s">
        <v>1233</v>
      </c>
      <c r="M5532" t="s">
        <v>1234</v>
      </c>
      <c r="N5532" t="s">
        <v>922</v>
      </c>
      <c r="O5532">
        <v>535</v>
      </c>
    </row>
    <row r="5533" spans="1:15" x14ac:dyDescent="0.35">
      <c r="A5533" s="189" t="str">
        <f t="shared" si="295"/>
        <v>Mar</v>
      </c>
      <c r="B5533" s="190" t="str">
        <f t="shared" si="296"/>
        <v>2024</v>
      </c>
      <c r="C5533" s="190" t="str">
        <f t="shared" si="297"/>
        <v>Mar-2024</v>
      </c>
      <c r="D5533" s="2">
        <v>45382</v>
      </c>
      <c r="E5533" t="s">
        <v>1175</v>
      </c>
      <c r="F5533" t="s">
        <v>1571</v>
      </c>
      <c r="G5533" t="s">
        <v>1176</v>
      </c>
      <c r="H5533" t="s">
        <v>681</v>
      </c>
      <c r="I5533" t="s">
        <v>1203</v>
      </c>
      <c r="J5533" t="s">
        <v>1204</v>
      </c>
      <c r="K5533" t="s">
        <v>1232</v>
      </c>
      <c r="L5533" t="s">
        <v>1233</v>
      </c>
      <c r="M5533" t="s">
        <v>1234</v>
      </c>
      <c r="N5533" t="s">
        <v>921</v>
      </c>
      <c r="O5533">
        <v>575</v>
      </c>
    </row>
    <row r="5534" spans="1:15" x14ac:dyDescent="0.35">
      <c r="A5534" s="189" t="str">
        <f t="shared" si="295"/>
        <v>Mar</v>
      </c>
      <c r="B5534" s="190" t="str">
        <f t="shared" si="296"/>
        <v>2024</v>
      </c>
      <c r="C5534" s="190" t="str">
        <f t="shared" si="297"/>
        <v>Mar-2024</v>
      </c>
      <c r="D5534" s="2">
        <v>45382</v>
      </c>
      <c r="E5534" t="s">
        <v>1175</v>
      </c>
      <c r="F5534" t="s">
        <v>1571</v>
      </c>
      <c r="G5534" t="s">
        <v>1176</v>
      </c>
      <c r="H5534" t="s">
        <v>698</v>
      </c>
      <c r="I5534" t="s">
        <v>1235</v>
      </c>
      <c r="J5534" t="s">
        <v>1236</v>
      </c>
      <c r="K5534" t="s">
        <v>1237</v>
      </c>
      <c r="L5534" t="s">
        <v>1238</v>
      </c>
      <c r="M5534" t="s">
        <v>1239</v>
      </c>
      <c r="N5534" t="s">
        <v>1528</v>
      </c>
      <c r="O5534" t="s">
        <v>958</v>
      </c>
    </row>
    <row r="5535" spans="1:15" x14ac:dyDescent="0.35">
      <c r="A5535" s="189" t="str">
        <f t="shared" si="295"/>
        <v>Mar</v>
      </c>
      <c r="B5535" s="190" t="str">
        <f t="shared" si="296"/>
        <v>2024</v>
      </c>
      <c r="C5535" s="190" t="str">
        <f t="shared" si="297"/>
        <v>Mar-2024</v>
      </c>
      <c r="D5535" s="2">
        <v>45382</v>
      </c>
      <c r="E5535" t="s">
        <v>1175</v>
      </c>
      <c r="F5535" t="s">
        <v>1571</v>
      </c>
      <c r="G5535" t="s">
        <v>1176</v>
      </c>
      <c r="H5535" t="s">
        <v>698</v>
      </c>
      <c r="I5535" t="s">
        <v>1235</v>
      </c>
      <c r="J5535" t="s">
        <v>1236</v>
      </c>
      <c r="K5535" t="s">
        <v>1237</v>
      </c>
      <c r="L5535" t="s">
        <v>1238</v>
      </c>
      <c r="M5535" t="s">
        <v>1239</v>
      </c>
      <c r="N5535" t="s">
        <v>1529</v>
      </c>
      <c r="O5535" t="s">
        <v>958</v>
      </c>
    </row>
    <row r="5536" spans="1:15" x14ac:dyDescent="0.35">
      <c r="A5536" s="189" t="str">
        <f t="shared" si="295"/>
        <v>Mar</v>
      </c>
      <c r="B5536" s="190" t="str">
        <f t="shared" si="296"/>
        <v>2024</v>
      </c>
      <c r="C5536" s="190" t="str">
        <f t="shared" si="297"/>
        <v>Mar-2024</v>
      </c>
      <c r="D5536" s="2">
        <v>45382</v>
      </c>
      <c r="E5536" t="s">
        <v>1175</v>
      </c>
      <c r="F5536" t="s">
        <v>1571</v>
      </c>
      <c r="G5536" t="s">
        <v>1176</v>
      </c>
      <c r="H5536" t="s">
        <v>698</v>
      </c>
      <c r="I5536" t="s">
        <v>1235</v>
      </c>
      <c r="J5536" t="s">
        <v>1236</v>
      </c>
      <c r="K5536" t="s">
        <v>1237</v>
      </c>
      <c r="L5536" t="s">
        <v>1238</v>
      </c>
      <c r="M5536" t="s">
        <v>1239</v>
      </c>
      <c r="N5536" t="s">
        <v>919</v>
      </c>
      <c r="O5536">
        <v>35</v>
      </c>
    </row>
    <row r="5537" spans="1:15" x14ac:dyDescent="0.35">
      <c r="A5537" s="189" t="str">
        <f t="shared" si="295"/>
        <v>Mar</v>
      </c>
      <c r="B5537" s="190" t="str">
        <f t="shared" si="296"/>
        <v>2024</v>
      </c>
      <c r="C5537" s="190" t="str">
        <f t="shared" si="297"/>
        <v>Mar-2024</v>
      </c>
      <c r="D5537" s="2">
        <v>45382</v>
      </c>
      <c r="E5537" t="s">
        <v>1175</v>
      </c>
      <c r="F5537" t="s">
        <v>1571</v>
      </c>
      <c r="G5537" t="s">
        <v>1176</v>
      </c>
      <c r="H5537" t="s">
        <v>698</v>
      </c>
      <c r="I5537" t="s">
        <v>1235</v>
      </c>
      <c r="J5537" t="s">
        <v>1236</v>
      </c>
      <c r="K5537" t="s">
        <v>1237</v>
      </c>
      <c r="L5537" t="s">
        <v>1238</v>
      </c>
      <c r="M5537" t="s">
        <v>1239</v>
      </c>
      <c r="N5537" t="s">
        <v>920</v>
      </c>
      <c r="O5537">
        <v>670</v>
      </c>
    </row>
    <row r="5538" spans="1:15" x14ac:dyDescent="0.35">
      <c r="A5538" s="189" t="str">
        <f t="shared" si="295"/>
        <v>Mar</v>
      </c>
      <c r="B5538" s="190" t="str">
        <f t="shared" si="296"/>
        <v>2024</v>
      </c>
      <c r="C5538" s="190" t="str">
        <f t="shared" si="297"/>
        <v>Mar-2024</v>
      </c>
      <c r="D5538" s="2">
        <v>45382</v>
      </c>
      <c r="E5538" t="s">
        <v>1175</v>
      </c>
      <c r="F5538" t="s">
        <v>1571</v>
      </c>
      <c r="G5538" t="s">
        <v>1176</v>
      </c>
      <c r="H5538" t="s">
        <v>698</v>
      </c>
      <c r="I5538" t="s">
        <v>1235</v>
      </c>
      <c r="J5538" t="s">
        <v>1236</v>
      </c>
      <c r="K5538" t="s">
        <v>1237</v>
      </c>
      <c r="L5538" t="s">
        <v>1238</v>
      </c>
      <c r="M5538" t="s">
        <v>1239</v>
      </c>
      <c r="N5538" t="s">
        <v>922</v>
      </c>
      <c r="O5538">
        <v>45</v>
      </c>
    </row>
    <row r="5539" spans="1:15" x14ac:dyDescent="0.35">
      <c r="A5539" s="189" t="str">
        <f t="shared" si="295"/>
        <v>Mar</v>
      </c>
      <c r="B5539" s="190" t="str">
        <f t="shared" si="296"/>
        <v>2024</v>
      </c>
      <c r="C5539" s="190" t="str">
        <f t="shared" si="297"/>
        <v>Mar-2024</v>
      </c>
      <c r="D5539" s="2">
        <v>45382</v>
      </c>
      <c r="E5539" t="s">
        <v>1175</v>
      </c>
      <c r="F5539" t="s">
        <v>1571</v>
      </c>
      <c r="G5539" t="s">
        <v>1176</v>
      </c>
      <c r="H5539" t="s">
        <v>698</v>
      </c>
      <c r="I5539" t="s">
        <v>1235</v>
      </c>
      <c r="J5539" t="s">
        <v>1236</v>
      </c>
      <c r="K5539" t="s">
        <v>1237</v>
      </c>
      <c r="L5539" t="s">
        <v>1238</v>
      </c>
      <c r="M5539" t="s">
        <v>1239</v>
      </c>
      <c r="N5539" t="s">
        <v>921</v>
      </c>
      <c r="O5539">
        <v>260</v>
      </c>
    </row>
    <row r="5540" spans="1:15" x14ac:dyDescent="0.35">
      <c r="A5540" s="189" t="str">
        <f t="shared" si="295"/>
        <v>Mar</v>
      </c>
      <c r="B5540" s="190" t="str">
        <f t="shared" si="296"/>
        <v>2024</v>
      </c>
      <c r="C5540" s="190" t="str">
        <f t="shared" si="297"/>
        <v>Mar-2024</v>
      </c>
      <c r="D5540" s="2">
        <v>45382</v>
      </c>
      <c r="E5540" t="s">
        <v>1175</v>
      </c>
      <c r="F5540" t="s">
        <v>1571</v>
      </c>
      <c r="G5540" t="s">
        <v>1176</v>
      </c>
      <c r="H5540" t="s">
        <v>698</v>
      </c>
      <c r="I5540" t="s">
        <v>1235</v>
      </c>
      <c r="J5540" t="s">
        <v>1236</v>
      </c>
      <c r="K5540" t="s">
        <v>1240</v>
      </c>
      <c r="L5540" t="s">
        <v>1241</v>
      </c>
      <c r="M5540" t="s">
        <v>1242</v>
      </c>
      <c r="N5540" t="s">
        <v>1528</v>
      </c>
      <c r="O5540" t="s">
        <v>958</v>
      </c>
    </row>
    <row r="5541" spans="1:15" x14ac:dyDescent="0.35">
      <c r="A5541" s="189" t="str">
        <f t="shared" si="295"/>
        <v>Mar</v>
      </c>
      <c r="B5541" s="190" t="str">
        <f t="shared" si="296"/>
        <v>2024</v>
      </c>
      <c r="C5541" s="190" t="str">
        <f t="shared" si="297"/>
        <v>Mar-2024</v>
      </c>
      <c r="D5541" s="2">
        <v>45382</v>
      </c>
      <c r="E5541" t="s">
        <v>1175</v>
      </c>
      <c r="F5541" t="s">
        <v>1571</v>
      </c>
      <c r="G5541" t="s">
        <v>1176</v>
      </c>
      <c r="H5541" t="s">
        <v>698</v>
      </c>
      <c r="I5541" t="s">
        <v>1235</v>
      </c>
      <c r="J5541" t="s">
        <v>1236</v>
      </c>
      <c r="K5541" t="s">
        <v>1240</v>
      </c>
      <c r="L5541" t="s">
        <v>1241</v>
      </c>
      <c r="M5541" t="s">
        <v>1242</v>
      </c>
      <c r="N5541" t="s">
        <v>1529</v>
      </c>
      <c r="O5541" t="s">
        <v>958</v>
      </c>
    </row>
    <row r="5542" spans="1:15" x14ac:dyDescent="0.35">
      <c r="A5542" s="189" t="str">
        <f t="shared" si="295"/>
        <v>Mar</v>
      </c>
      <c r="B5542" s="190" t="str">
        <f t="shared" si="296"/>
        <v>2024</v>
      </c>
      <c r="C5542" s="190" t="str">
        <f t="shared" si="297"/>
        <v>Mar-2024</v>
      </c>
      <c r="D5542" s="2">
        <v>45382</v>
      </c>
      <c r="E5542" t="s">
        <v>1175</v>
      </c>
      <c r="F5542" t="s">
        <v>1571</v>
      </c>
      <c r="G5542" t="s">
        <v>1176</v>
      </c>
      <c r="H5542" t="s">
        <v>698</v>
      </c>
      <c r="I5542" t="s">
        <v>1235</v>
      </c>
      <c r="J5542" t="s">
        <v>1236</v>
      </c>
      <c r="K5542" t="s">
        <v>1240</v>
      </c>
      <c r="L5542" t="s">
        <v>1241</v>
      </c>
      <c r="M5542" t="s">
        <v>1242</v>
      </c>
      <c r="N5542" t="s">
        <v>919</v>
      </c>
      <c r="O5542">
        <v>140</v>
      </c>
    </row>
    <row r="5543" spans="1:15" x14ac:dyDescent="0.35">
      <c r="A5543" s="189" t="str">
        <f t="shared" si="295"/>
        <v>Mar</v>
      </c>
      <c r="B5543" s="190" t="str">
        <f t="shared" si="296"/>
        <v>2024</v>
      </c>
      <c r="C5543" s="190" t="str">
        <f t="shared" si="297"/>
        <v>Mar-2024</v>
      </c>
      <c r="D5543" s="2">
        <v>45382</v>
      </c>
      <c r="E5543" t="s">
        <v>1175</v>
      </c>
      <c r="F5543" t="s">
        <v>1571</v>
      </c>
      <c r="G5543" t="s">
        <v>1176</v>
      </c>
      <c r="H5543" t="s">
        <v>698</v>
      </c>
      <c r="I5543" t="s">
        <v>1235</v>
      </c>
      <c r="J5543" t="s">
        <v>1236</v>
      </c>
      <c r="K5543" t="s">
        <v>1240</v>
      </c>
      <c r="L5543" t="s">
        <v>1241</v>
      </c>
      <c r="M5543" t="s">
        <v>1242</v>
      </c>
      <c r="N5543" t="s">
        <v>920</v>
      </c>
      <c r="O5543">
        <v>630</v>
      </c>
    </row>
    <row r="5544" spans="1:15" x14ac:dyDescent="0.35">
      <c r="A5544" s="189" t="str">
        <f t="shared" si="295"/>
        <v>Mar</v>
      </c>
      <c r="B5544" s="190" t="str">
        <f t="shared" si="296"/>
        <v>2024</v>
      </c>
      <c r="C5544" s="190" t="str">
        <f t="shared" si="297"/>
        <v>Mar-2024</v>
      </c>
      <c r="D5544" s="2">
        <v>45382</v>
      </c>
      <c r="E5544" t="s">
        <v>1175</v>
      </c>
      <c r="F5544" t="s">
        <v>1571</v>
      </c>
      <c r="G5544" t="s">
        <v>1176</v>
      </c>
      <c r="H5544" t="s">
        <v>698</v>
      </c>
      <c r="I5544" t="s">
        <v>1235</v>
      </c>
      <c r="J5544" t="s">
        <v>1236</v>
      </c>
      <c r="K5544" t="s">
        <v>1240</v>
      </c>
      <c r="L5544" t="s">
        <v>1241</v>
      </c>
      <c r="M5544" t="s">
        <v>1242</v>
      </c>
      <c r="N5544" t="s">
        <v>922</v>
      </c>
      <c r="O5544">
        <v>75</v>
      </c>
    </row>
    <row r="5545" spans="1:15" x14ac:dyDescent="0.35">
      <c r="A5545" s="189" t="str">
        <f t="shared" si="295"/>
        <v>Mar</v>
      </c>
      <c r="B5545" s="190" t="str">
        <f t="shared" si="296"/>
        <v>2024</v>
      </c>
      <c r="C5545" s="190" t="str">
        <f t="shared" si="297"/>
        <v>Mar-2024</v>
      </c>
      <c r="D5545" s="2">
        <v>45382</v>
      </c>
      <c r="E5545" t="s">
        <v>1175</v>
      </c>
      <c r="F5545" t="s">
        <v>1571</v>
      </c>
      <c r="G5545" t="s">
        <v>1176</v>
      </c>
      <c r="H5545" t="s">
        <v>698</v>
      </c>
      <c r="I5545" t="s">
        <v>1235</v>
      </c>
      <c r="J5545" t="s">
        <v>1236</v>
      </c>
      <c r="K5545" t="s">
        <v>1240</v>
      </c>
      <c r="L5545" t="s">
        <v>1241</v>
      </c>
      <c r="M5545" t="s">
        <v>1242</v>
      </c>
      <c r="N5545" t="s">
        <v>921</v>
      </c>
      <c r="O5545">
        <v>210</v>
      </c>
    </row>
    <row r="5546" spans="1:15" x14ac:dyDescent="0.35">
      <c r="A5546" s="189" t="str">
        <f t="shared" si="295"/>
        <v>Mar</v>
      </c>
      <c r="B5546" s="190" t="str">
        <f t="shared" si="296"/>
        <v>2024</v>
      </c>
      <c r="C5546" s="190" t="str">
        <f t="shared" si="297"/>
        <v>Mar-2024</v>
      </c>
      <c r="D5546" s="2">
        <v>45382</v>
      </c>
      <c r="E5546" t="s">
        <v>1175</v>
      </c>
      <c r="F5546" t="s">
        <v>1571</v>
      </c>
      <c r="G5546" t="s">
        <v>1176</v>
      </c>
      <c r="H5546" t="s">
        <v>698</v>
      </c>
      <c r="I5546" t="s">
        <v>1235</v>
      </c>
      <c r="J5546" t="s">
        <v>1236</v>
      </c>
      <c r="K5546" t="s">
        <v>1243</v>
      </c>
      <c r="L5546" t="s">
        <v>1244</v>
      </c>
      <c r="M5546" t="s">
        <v>1245</v>
      </c>
      <c r="N5546" t="s">
        <v>1528</v>
      </c>
      <c r="O5546" t="s">
        <v>958</v>
      </c>
    </row>
    <row r="5547" spans="1:15" x14ac:dyDescent="0.35">
      <c r="A5547" s="189" t="str">
        <f t="shared" si="295"/>
        <v>Mar</v>
      </c>
      <c r="B5547" s="190" t="str">
        <f t="shared" si="296"/>
        <v>2024</v>
      </c>
      <c r="C5547" s="190" t="str">
        <f t="shared" si="297"/>
        <v>Mar-2024</v>
      </c>
      <c r="D5547" s="2">
        <v>45382</v>
      </c>
      <c r="E5547" t="s">
        <v>1175</v>
      </c>
      <c r="F5547" t="s">
        <v>1571</v>
      </c>
      <c r="G5547" t="s">
        <v>1176</v>
      </c>
      <c r="H5547" t="s">
        <v>698</v>
      </c>
      <c r="I5547" t="s">
        <v>1235</v>
      </c>
      <c r="J5547" t="s">
        <v>1236</v>
      </c>
      <c r="K5547" t="s">
        <v>1243</v>
      </c>
      <c r="L5547" t="s">
        <v>1244</v>
      </c>
      <c r="M5547" t="s">
        <v>1245</v>
      </c>
      <c r="N5547" t="s">
        <v>1529</v>
      </c>
      <c r="O5547" t="s">
        <v>958</v>
      </c>
    </row>
    <row r="5548" spans="1:15" x14ac:dyDescent="0.35">
      <c r="A5548" s="189" t="str">
        <f t="shared" si="295"/>
        <v>Mar</v>
      </c>
      <c r="B5548" s="190" t="str">
        <f t="shared" si="296"/>
        <v>2024</v>
      </c>
      <c r="C5548" s="190" t="str">
        <f t="shared" si="297"/>
        <v>Mar-2024</v>
      </c>
      <c r="D5548" s="2">
        <v>45382</v>
      </c>
      <c r="E5548" t="s">
        <v>1175</v>
      </c>
      <c r="F5548" t="s">
        <v>1571</v>
      </c>
      <c r="G5548" t="s">
        <v>1176</v>
      </c>
      <c r="H5548" t="s">
        <v>698</v>
      </c>
      <c r="I5548" t="s">
        <v>1235</v>
      </c>
      <c r="J5548" t="s">
        <v>1236</v>
      </c>
      <c r="K5548" t="s">
        <v>1243</v>
      </c>
      <c r="L5548" t="s">
        <v>1244</v>
      </c>
      <c r="M5548" t="s">
        <v>1245</v>
      </c>
      <c r="N5548" t="s">
        <v>919</v>
      </c>
      <c r="O5548">
        <v>100</v>
      </c>
    </row>
    <row r="5549" spans="1:15" x14ac:dyDescent="0.35">
      <c r="A5549" s="189" t="str">
        <f t="shared" si="295"/>
        <v>Mar</v>
      </c>
      <c r="B5549" s="190" t="str">
        <f t="shared" si="296"/>
        <v>2024</v>
      </c>
      <c r="C5549" s="190" t="str">
        <f t="shared" si="297"/>
        <v>Mar-2024</v>
      </c>
      <c r="D5549" s="2">
        <v>45382</v>
      </c>
      <c r="E5549" t="s">
        <v>1175</v>
      </c>
      <c r="F5549" t="s">
        <v>1571</v>
      </c>
      <c r="G5549" t="s">
        <v>1176</v>
      </c>
      <c r="H5549" t="s">
        <v>698</v>
      </c>
      <c r="I5549" t="s">
        <v>1235</v>
      </c>
      <c r="J5549" t="s">
        <v>1236</v>
      </c>
      <c r="K5549" t="s">
        <v>1243</v>
      </c>
      <c r="L5549" t="s">
        <v>1244</v>
      </c>
      <c r="M5549" t="s">
        <v>1245</v>
      </c>
      <c r="N5549" t="s">
        <v>920</v>
      </c>
      <c r="O5549">
        <v>750</v>
      </c>
    </row>
    <row r="5550" spans="1:15" x14ac:dyDescent="0.35">
      <c r="A5550" s="189" t="str">
        <f t="shared" si="295"/>
        <v>Mar</v>
      </c>
      <c r="B5550" s="190" t="str">
        <f t="shared" si="296"/>
        <v>2024</v>
      </c>
      <c r="C5550" s="190" t="str">
        <f t="shared" si="297"/>
        <v>Mar-2024</v>
      </c>
      <c r="D5550" s="2">
        <v>45382</v>
      </c>
      <c r="E5550" t="s">
        <v>1175</v>
      </c>
      <c r="F5550" t="s">
        <v>1571</v>
      </c>
      <c r="G5550" t="s">
        <v>1176</v>
      </c>
      <c r="H5550" t="s">
        <v>698</v>
      </c>
      <c r="I5550" t="s">
        <v>1235</v>
      </c>
      <c r="J5550" t="s">
        <v>1236</v>
      </c>
      <c r="K5550" t="s">
        <v>1243</v>
      </c>
      <c r="L5550" t="s">
        <v>1244</v>
      </c>
      <c r="M5550" t="s">
        <v>1245</v>
      </c>
      <c r="N5550" t="s">
        <v>922</v>
      </c>
      <c r="O5550">
        <v>85</v>
      </c>
    </row>
    <row r="5551" spans="1:15" x14ac:dyDescent="0.35">
      <c r="A5551" s="189" t="str">
        <f t="shared" si="295"/>
        <v>Mar</v>
      </c>
      <c r="B5551" s="190" t="str">
        <f t="shared" si="296"/>
        <v>2024</v>
      </c>
      <c r="C5551" s="190" t="str">
        <f t="shared" si="297"/>
        <v>Mar-2024</v>
      </c>
      <c r="D5551" s="2">
        <v>45382</v>
      </c>
      <c r="E5551" t="s">
        <v>1175</v>
      </c>
      <c r="F5551" t="s">
        <v>1571</v>
      </c>
      <c r="G5551" t="s">
        <v>1176</v>
      </c>
      <c r="H5551" t="s">
        <v>698</v>
      </c>
      <c r="I5551" t="s">
        <v>1235</v>
      </c>
      <c r="J5551" t="s">
        <v>1236</v>
      </c>
      <c r="K5551" t="s">
        <v>1243</v>
      </c>
      <c r="L5551" t="s">
        <v>1244</v>
      </c>
      <c r="M5551" t="s">
        <v>1245</v>
      </c>
      <c r="N5551" t="s">
        <v>921</v>
      </c>
      <c r="O5551">
        <v>290</v>
      </c>
    </row>
    <row r="5552" spans="1:15" x14ac:dyDescent="0.35">
      <c r="A5552" s="189" t="str">
        <f t="shared" si="295"/>
        <v>Mar</v>
      </c>
      <c r="B5552" s="190" t="str">
        <f t="shared" si="296"/>
        <v>2024</v>
      </c>
      <c r="C5552" s="190" t="str">
        <f t="shared" si="297"/>
        <v>Mar-2024</v>
      </c>
      <c r="D5552" s="2">
        <v>45382</v>
      </c>
      <c r="E5552" t="s">
        <v>1175</v>
      </c>
      <c r="F5552" t="s">
        <v>1571</v>
      </c>
      <c r="G5552" t="s">
        <v>1176</v>
      </c>
      <c r="H5552" t="s">
        <v>698</v>
      </c>
      <c r="I5552" t="s">
        <v>1235</v>
      </c>
      <c r="J5552" t="s">
        <v>1236</v>
      </c>
      <c r="K5552" t="s">
        <v>1246</v>
      </c>
      <c r="L5552" t="s">
        <v>1247</v>
      </c>
      <c r="M5552" t="s">
        <v>1248</v>
      </c>
      <c r="N5552" t="s">
        <v>1528</v>
      </c>
      <c r="O5552" t="s">
        <v>958</v>
      </c>
    </row>
    <row r="5553" spans="1:15" x14ac:dyDescent="0.35">
      <c r="A5553" s="189" t="str">
        <f t="shared" si="295"/>
        <v>Mar</v>
      </c>
      <c r="B5553" s="190" t="str">
        <f t="shared" si="296"/>
        <v>2024</v>
      </c>
      <c r="C5553" s="190" t="str">
        <f t="shared" si="297"/>
        <v>Mar-2024</v>
      </c>
      <c r="D5553" s="2">
        <v>45382</v>
      </c>
      <c r="E5553" t="s">
        <v>1175</v>
      </c>
      <c r="F5553" t="s">
        <v>1571</v>
      </c>
      <c r="G5553" t="s">
        <v>1176</v>
      </c>
      <c r="H5553" t="s">
        <v>698</v>
      </c>
      <c r="I5553" t="s">
        <v>1235</v>
      </c>
      <c r="J5553" t="s">
        <v>1236</v>
      </c>
      <c r="K5553" t="s">
        <v>1246</v>
      </c>
      <c r="L5553" t="s">
        <v>1247</v>
      </c>
      <c r="M5553" t="s">
        <v>1248</v>
      </c>
      <c r="N5553" t="s">
        <v>1529</v>
      </c>
      <c r="O5553" t="s">
        <v>958</v>
      </c>
    </row>
    <row r="5554" spans="1:15" x14ac:dyDescent="0.35">
      <c r="A5554" s="189" t="str">
        <f t="shared" si="295"/>
        <v>Mar</v>
      </c>
      <c r="B5554" s="190" t="str">
        <f t="shared" si="296"/>
        <v>2024</v>
      </c>
      <c r="C5554" s="190" t="str">
        <f t="shared" si="297"/>
        <v>Mar-2024</v>
      </c>
      <c r="D5554" s="2">
        <v>45382</v>
      </c>
      <c r="E5554" t="s">
        <v>1175</v>
      </c>
      <c r="F5554" t="s">
        <v>1571</v>
      </c>
      <c r="G5554" t="s">
        <v>1176</v>
      </c>
      <c r="H5554" t="s">
        <v>698</v>
      </c>
      <c r="I5554" t="s">
        <v>1235</v>
      </c>
      <c r="J5554" t="s">
        <v>1236</v>
      </c>
      <c r="K5554" t="s">
        <v>1246</v>
      </c>
      <c r="L5554" t="s">
        <v>1247</v>
      </c>
      <c r="M5554" t="s">
        <v>1248</v>
      </c>
      <c r="N5554" t="s">
        <v>919</v>
      </c>
      <c r="O5554">
        <v>335</v>
      </c>
    </row>
    <row r="5555" spans="1:15" x14ac:dyDescent="0.35">
      <c r="A5555" s="189" t="str">
        <f t="shared" si="295"/>
        <v>Mar</v>
      </c>
      <c r="B5555" s="190" t="str">
        <f t="shared" si="296"/>
        <v>2024</v>
      </c>
      <c r="C5555" s="190" t="str">
        <f t="shared" si="297"/>
        <v>Mar-2024</v>
      </c>
      <c r="D5555" s="2">
        <v>45382</v>
      </c>
      <c r="E5555" t="s">
        <v>1175</v>
      </c>
      <c r="F5555" t="s">
        <v>1571</v>
      </c>
      <c r="G5555" t="s">
        <v>1176</v>
      </c>
      <c r="H5555" t="s">
        <v>698</v>
      </c>
      <c r="I5555" t="s">
        <v>1235</v>
      </c>
      <c r="J5555" t="s">
        <v>1236</v>
      </c>
      <c r="K5555" t="s">
        <v>1246</v>
      </c>
      <c r="L5555" t="s">
        <v>1247</v>
      </c>
      <c r="M5555" t="s">
        <v>1248</v>
      </c>
      <c r="N5555" t="s">
        <v>920</v>
      </c>
      <c r="O5555">
        <v>855</v>
      </c>
    </row>
    <row r="5556" spans="1:15" x14ac:dyDescent="0.35">
      <c r="A5556" s="189" t="str">
        <f t="shared" si="295"/>
        <v>Mar</v>
      </c>
      <c r="B5556" s="190" t="str">
        <f t="shared" si="296"/>
        <v>2024</v>
      </c>
      <c r="C5556" s="190" t="str">
        <f t="shared" si="297"/>
        <v>Mar-2024</v>
      </c>
      <c r="D5556" s="2">
        <v>45382</v>
      </c>
      <c r="E5556" t="s">
        <v>1175</v>
      </c>
      <c r="F5556" t="s">
        <v>1571</v>
      </c>
      <c r="G5556" t="s">
        <v>1176</v>
      </c>
      <c r="H5556" t="s">
        <v>698</v>
      </c>
      <c r="I5556" t="s">
        <v>1235</v>
      </c>
      <c r="J5556" t="s">
        <v>1236</v>
      </c>
      <c r="K5556" t="s">
        <v>1246</v>
      </c>
      <c r="L5556" t="s">
        <v>1247</v>
      </c>
      <c r="M5556" t="s">
        <v>1248</v>
      </c>
      <c r="N5556" t="s">
        <v>922</v>
      </c>
      <c r="O5556">
        <v>85</v>
      </c>
    </row>
    <row r="5557" spans="1:15" x14ac:dyDescent="0.35">
      <c r="A5557" s="189" t="str">
        <f t="shared" si="295"/>
        <v>Mar</v>
      </c>
      <c r="B5557" s="190" t="str">
        <f t="shared" si="296"/>
        <v>2024</v>
      </c>
      <c r="C5557" s="190" t="str">
        <f t="shared" si="297"/>
        <v>Mar-2024</v>
      </c>
      <c r="D5557" s="2">
        <v>45382</v>
      </c>
      <c r="E5557" t="s">
        <v>1175</v>
      </c>
      <c r="F5557" t="s">
        <v>1571</v>
      </c>
      <c r="G5557" t="s">
        <v>1176</v>
      </c>
      <c r="H5557" t="s">
        <v>698</v>
      </c>
      <c r="I5557" t="s">
        <v>1235</v>
      </c>
      <c r="J5557" t="s">
        <v>1236</v>
      </c>
      <c r="K5557" t="s">
        <v>1246</v>
      </c>
      <c r="L5557" t="s">
        <v>1247</v>
      </c>
      <c r="M5557" t="s">
        <v>1248</v>
      </c>
      <c r="N5557" t="s">
        <v>921</v>
      </c>
      <c r="O5557">
        <v>480</v>
      </c>
    </row>
    <row r="5558" spans="1:15" x14ac:dyDescent="0.35">
      <c r="A5558" s="189" t="str">
        <f t="shared" ref="A5558:A5621" si="298">TEXT(D5558,"mmm")</f>
        <v>Mar</v>
      </c>
      <c r="B5558" s="190" t="str">
        <f t="shared" ref="B5558:B5621" si="299">TEXT(D5558,"yyyy")</f>
        <v>2024</v>
      </c>
      <c r="C5558" s="190" t="str">
        <f t="shared" ref="C5558:C5621" si="300">_xlfn.CONCAT(A5558&amp;"-"&amp;B5558)</f>
        <v>Mar-2024</v>
      </c>
      <c r="D5558" s="2">
        <v>45382</v>
      </c>
      <c r="E5558" t="s">
        <v>1175</v>
      </c>
      <c r="F5558" t="s">
        <v>1571</v>
      </c>
      <c r="G5558" t="s">
        <v>1176</v>
      </c>
      <c r="H5558" t="s">
        <v>698</v>
      </c>
      <c r="I5558" t="s">
        <v>1235</v>
      </c>
      <c r="J5558" t="s">
        <v>1236</v>
      </c>
      <c r="K5558" t="s">
        <v>1249</v>
      </c>
      <c r="L5558" t="s">
        <v>1250</v>
      </c>
      <c r="M5558" t="s">
        <v>1251</v>
      </c>
      <c r="N5558" t="s">
        <v>1528</v>
      </c>
      <c r="O5558" t="s">
        <v>958</v>
      </c>
    </row>
    <row r="5559" spans="1:15" x14ac:dyDescent="0.35">
      <c r="A5559" s="189" t="str">
        <f t="shared" si="298"/>
        <v>Mar</v>
      </c>
      <c r="B5559" s="190" t="str">
        <f t="shared" si="299"/>
        <v>2024</v>
      </c>
      <c r="C5559" s="190" t="str">
        <f t="shared" si="300"/>
        <v>Mar-2024</v>
      </c>
      <c r="D5559" s="2">
        <v>45382</v>
      </c>
      <c r="E5559" t="s">
        <v>1175</v>
      </c>
      <c r="F5559" t="s">
        <v>1571</v>
      </c>
      <c r="G5559" t="s">
        <v>1176</v>
      </c>
      <c r="H5559" t="s">
        <v>698</v>
      </c>
      <c r="I5559" t="s">
        <v>1235</v>
      </c>
      <c r="J5559" t="s">
        <v>1236</v>
      </c>
      <c r="K5559" t="s">
        <v>1249</v>
      </c>
      <c r="L5559" t="s">
        <v>1250</v>
      </c>
      <c r="M5559" t="s">
        <v>1251</v>
      </c>
      <c r="N5559" t="s">
        <v>1529</v>
      </c>
      <c r="O5559" t="s">
        <v>958</v>
      </c>
    </row>
    <row r="5560" spans="1:15" x14ac:dyDescent="0.35">
      <c r="A5560" s="189" t="str">
        <f t="shared" si="298"/>
        <v>Mar</v>
      </c>
      <c r="B5560" s="190" t="str">
        <f t="shared" si="299"/>
        <v>2024</v>
      </c>
      <c r="C5560" s="190" t="str">
        <f t="shared" si="300"/>
        <v>Mar-2024</v>
      </c>
      <c r="D5560" s="2">
        <v>45382</v>
      </c>
      <c r="E5560" t="s">
        <v>1175</v>
      </c>
      <c r="F5560" t="s">
        <v>1571</v>
      </c>
      <c r="G5560" t="s">
        <v>1176</v>
      </c>
      <c r="H5560" t="s">
        <v>698</v>
      </c>
      <c r="I5560" t="s">
        <v>1235</v>
      </c>
      <c r="J5560" t="s">
        <v>1236</v>
      </c>
      <c r="K5560" t="s">
        <v>1249</v>
      </c>
      <c r="L5560" t="s">
        <v>1250</v>
      </c>
      <c r="M5560" t="s">
        <v>1251</v>
      </c>
      <c r="N5560" t="s">
        <v>919</v>
      </c>
      <c r="O5560">
        <v>100</v>
      </c>
    </row>
    <row r="5561" spans="1:15" x14ac:dyDescent="0.35">
      <c r="A5561" s="189" t="str">
        <f t="shared" si="298"/>
        <v>Mar</v>
      </c>
      <c r="B5561" s="190" t="str">
        <f t="shared" si="299"/>
        <v>2024</v>
      </c>
      <c r="C5561" s="190" t="str">
        <f t="shared" si="300"/>
        <v>Mar-2024</v>
      </c>
      <c r="D5561" s="2">
        <v>45382</v>
      </c>
      <c r="E5561" t="s">
        <v>1175</v>
      </c>
      <c r="F5561" t="s">
        <v>1571</v>
      </c>
      <c r="G5561" t="s">
        <v>1176</v>
      </c>
      <c r="H5561" t="s">
        <v>698</v>
      </c>
      <c r="I5561" t="s">
        <v>1235</v>
      </c>
      <c r="J5561" t="s">
        <v>1236</v>
      </c>
      <c r="K5561" t="s">
        <v>1249</v>
      </c>
      <c r="L5561" t="s">
        <v>1250</v>
      </c>
      <c r="M5561" t="s">
        <v>1251</v>
      </c>
      <c r="N5561" t="s">
        <v>920</v>
      </c>
      <c r="O5561">
        <v>960</v>
      </c>
    </row>
    <row r="5562" spans="1:15" x14ac:dyDescent="0.35">
      <c r="A5562" s="189" t="str">
        <f t="shared" si="298"/>
        <v>Mar</v>
      </c>
      <c r="B5562" s="190" t="str">
        <f t="shared" si="299"/>
        <v>2024</v>
      </c>
      <c r="C5562" s="190" t="str">
        <f t="shared" si="300"/>
        <v>Mar-2024</v>
      </c>
      <c r="D5562" s="2">
        <v>45382</v>
      </c>
      <c r="E5562" t="s">
        <v>1175</v>
      </c>
      <c r="F5562" t="s">
        <v>1571</v>
      </c>
      <c r="G5562" t="s">
        <v>1176</v>
      </c>
      <c r="H5562" t="s">
        <v>698</v>
      </c>
      <c r="I5562" t="s">
        <v>1235</v>
      </c>
      <c r="J5562" t="s">
        <v>1236</v>
      </c>
      <c r="K5562" t="s">
        <v>1249</v>
      </c>
      <c r="L5562" t="s">
        <v>1250</v>
      </c>
      <c r="M5562" t="s">
        <v>1251</v>
      </c>
      <c r="N5562" t="s">
        <v>922</v>
      </c>
      <c r="O5562">
        <v>280</v>
      </c>
    </row>
    <row r="5563" spans="1:15" x14ac:dyDescent="0.35">
      <c r="A5563" s="189" t="str">
        <f t="shared" si="298"/>
        <v>Mar</v>
      </c>
      <c r="B5563" s="190" t="str">
        <f t="shared" si="299"/>
        <v>2024</v>
      </c>
      <c r="C5563" s="190" t="str">
        <f t="shared" si="300"/>
        <v>Mar-2024</v>
      </c>
      <c r="D5563" s="2">
        <v>45382</v>
      </c>
      <c r="E5563" t="s">
        <v>1175</v>
      </c>
      <c r="F5563" t="s">
        <v>1571</v>
      </c>
      <c r="G5563" t="s">
        <v>1176</v>
      </c>
      <c r="H5563" t="s">
        <v>698</v>
      </c>
      <c r="I5563" t="s">
        <v>1235</v>
      </c>
      <c r="J5563" t="s">
        <v>1236</v>
      </c>
      <c r="K5563" t="s">
        <v>1249</v>
      </c>
      <c r="L5563" t="s">
        <v>1250</v>
      </c>
      <c r="M5563" t="s">
        <v>1251</v>
      </c>
      <c r="N5563" t="s">
        <v>921</v>
      </c>
      <c r="O5563">
        <v>555</v>
      </c>
    </row>
    <row r="5564" spans="1:15" x14ac:dyDescent="0.35">
      <c r="A5564" s="189" t="str">
        <f t="shared" si="298"/>
        <v>Mar</v>
      </c>
      <c r="B5564" s="190" t="str">
        <f t="shared" si="299"/>
        <v>2024</v>
      </c>
      <c r="C5564" s="190" t="str">
        <f t="shared" si="300"/>
        <v>Mar-2024</v>
      </c>
      <c r="D5564" s="2">
        <v>45382</v>
      </c>
      <c r="E5564" t="s">
        <v>1175</v>
      </c>
      <c r="F5564" t="s">
        <v>1571</v>
      </c>
      <c r="G5564" t="s">
        <v>1176</v>
      </c>
      <c r="H5564" t="s">
        <v>698</v>
      </c>
      <c r="I5564" t="s">
        <v>1235</v>
      </c>
      <c r="J5564" t="s">
        <v>1236</v>
      </c>
      <c r="K5564" t="s">
        <v>1252</v>
      </c>
      <c r="L5564" t="s">
        <v>1253</v>
      </c>
      <c r="M5564" t="s">
        <v>1254</v>
      </c>
      <c r="N5564" t="s">
        <v>1528</v>
      </c>
      <c r="O5564" t="s">
        <v>958</v>
      </c>
    </row>
    <row r="5565" spans="1:15" x14ac:dyDescent="0.35">
      <c r="A5565" s="189" t="str">
        <f t="shared" si="298"/>
        <v>Mar</v>
      </c>
      <c r="B5565" s="190" t="str">
        <f t="shared" si="299"/>
        <v>2024</v>
      </c>
      <c r="C5565" s="190" t="str">
        <f t="shared" si="300"/>
        <v>Mar-2024</v>
      </c>
      <c r="D5565" s="2">
        <v>45382</v>
      </c>
      <c r="E5565" t="s">
        <v>1175</v>
      </c>
      <c r="F5565" t="s">
        <v>1571</v>
      </c>
      <c r="G5565" t="s">
        <v>1176</v>
      </c>
      <c r="H5565" t="s">
        <v>698</v>
      </c>
      <c r="I5565" t="s">
        <v>1235</v>
      </c>
      <c r="J5565" t="s">
        <v>1236</v>
      </c>
      <c r="K5565" t="s">
        <v>1252</v>
      </c>
      <c r="L5565" t="s">
        <v>1253</v>
      </c>
      <c r="M5565" t="s">
        <v>1254</v>
      </c>
      <c r="N5565" t="s">
        <v>1529</v>
      </c>
      <c r="O5565" t="s">
        <v>958</v>
      </c>
    </row>
    <row r="5566" spans="1:15" x14ac:dyDescent="0.35">
      <c r="A5566" s="189" t="str">
        <f t="shared" si="298"/>
        <v>Mar</v>
      </c>
      <c r="B5566" s="190" t="str">
        <f t="shared" si="299"/>
        <v>2024</v>
      </c>
      <c r="C5566" s="190" t="str">
        <f t="shared" si="300"/>
        <v>Mar-2024</v>
      </c>
      <c r="D5566" s="2">
        <v>45382</v>
      </c>
      <c r="E5566" t="s">
        <v>1175</v>
      </c>
      <c r="F5566" t="s">
        <v>1571</v>
      </c>
      <c r="G5566" t="s">
        <v>1176</v>
      </c>
      <c r="H5566" t="s">
        <v>698</v>
      </c>
      <c r="I5566" t="s">
        <v>1235</v>
      </c>
      <c r="J5566" t="s">
        <v>1236</v>
      </c>
      <c r="K5566" t="s">
        <v>1252</v>
      </c>
      <c r="L5566" t="s">
        <v>1253</v>
      </c>
      <c r="M5566" t="s">
        <v>1254</v>
      </c>
      <c r="N5566" t="s">
        <v>919</v>
      </c>
      <c r="O5566">
        <v>215</v>
      </c>
    </row>
    <row r="5567" spans="1:15" x14ac:dyDescent="0.35">
      <c r="A5567" s="189" t="str">
        <f t="shared" si="298"/>
        <v>Mar</v>
      </c>
      <c r="B5567" s="190" t="str">
        <f t="shared" si="299"/>
        <v>2024</v>
      </c>
      <c r="C5567" s="190" t="str">
        <f t="shared" si="300"/>
        <v>Mar-2024</v>
      </c>
      <c r="D5567" s="2">
        <v>45382</v>
      </c>
      <c r="E5567" t="s">
        <v>1175</v>
      </c>
      <c r="F5567" t="s">
        <v>1571</v>
      </c>
      <c r="G5567" t="s">
        <v>1176</v>
      </c>
      <c r="H5567" t="s">
        <v>698</v>
      </c>
      <c r="I5567" t="s">
        <v>1235</v>
      </c>
      <c r="J5567" t="s">
        <v>1236</v>
      </c>
      <c r="K5567" t="s">
        <v>1252</v>
      </c>
      <c r="L5567" t="s">
        <v>1253</v>
      </c>
      <c r="M5567" t="s">
        <v>1254</v>
      </c>
      <c r="N5567" t="s">
        <v>920</v>
      </c>
      <c r="O5567">
        <v>755</v>
      </c>
    </row>
    <row r="5568" spans="1:15" x14ac:dyDescent="0.35">
      <c r="A5568" s="189" t="str">
        <f t="shared" si="298"/>
        <v>Mar</v>
      </c>
      <c r="B5568" s="190" t="str">
        <f t="shared" si="299"/>
        <v>2024</v>
      </c>
      <c r="C5568" s="190" t="str">
        <f t="shared" si="300"/>
        <v>Mar-2024</v>
      </c>
      <c r="D5568" s="2">
        <v>45382</v>
      </c>
      <c r="E5568" t="s">
        <v>1175</v>
      </c>
      <c r="F5568" t="s">
        <v>1571</v>
      </c>
      <c r="G5568" t="s">
        <v>1176</v>
      </c>
      <c r="H5568" t="s">
        <v>698</v>
      </c>
      <c r="I5568" t="s">
        <v>1235</v>
      </c>
      <c r="J5568" t="s">
        <v>1236</v>
      </c>
      <c r="K5568" t="s">
        <v>1252</v>
      </c>
      <c r="L5568" t="s">
        <v>1253</v>
      </c>
      <c r="M5568" t="s">
        <v>1254</v>
      </c>
      <c r="N5568" t="s">
        <v>922</v>
      </c>
      <c r="O5568">
        <v>375</v>
      </c>
    </row>
    <row r="5569" spans="1:15" x14ac:dyDescent="0.35">
      <c r="A5569" s="189" t="str">
        <f t="shared" si="298"/>
        <v>Mar</v>
      </c>
      <c r="B5569" s="190" t="str">
        <f t="shared" si="299"/>
        <v>2024</v>
      </c>
      <c r="C5569" s="190" t="str">
        <f t="shared" si="300"/>
        <v>Mar-2024</v>
      </c>
      <c r="D5569" s="2">
        <v>45382</v>
      </c>
      <c r="E5569" t="s">
        <v>1175</v>
      </c>
      <c r="F5569" t="s">
        <v>1571</v>
      </c>
      <c r="G5569" t="s">
        <v>1176</v>
      </c>
      <c r="H5569" t="s">
        <v>698</v>
      </c>
      <c r="I5569" t="s">
        <v>1235</v>
      </c>
      <c r="J5569" t="s">
        <v>1236</v>
      </c>
      <c r="K5569" t="s">
        <v>1252</v>
      </c>
      <c r="L5569" t="s">
        <v>1253</v>
      </c>
      <c r="M5569" t="s">
        <v>1254</v>
      </c>
      <c r="N5569" t="s">
        <v>921</v>
      </c>
      <c r="O5569">
        <v>720</v>
      </c>
    </row>
    <row r="5570" spans="1:15" x14ac:dyDescent="0.35">
      <c r="A5570" s="189" t="str">
        <f t="shared" si="298"/>
        <v>Mar</v>
      </c>
      <c r="B5570" s="190" t="str">
        <f t="shared" si="299"/>
        <v>2024</v>
      </c>
      <c r="C5570" s="190" t="str">
        <f t="shared" si="300"/>
        <v>Mar-2024</v>
      </c>
      <c r="D5570" s="2">
        <v>45382</v>
      </c>
      <c r="E5570" t="s">
        <v>1175</v>
      </c>
      <c r="F5570" t="s">
        <v>1571</v>
      </c>
      <c r="G5570" t="s">
        <v>1176</v>
      </c>
      <c r="H5570" t="s">
        <v>698</v>
      </c>
      <c r="I5570" t="s">
        <v>1235</v>
      </c>
      <c r="J5570" t="s">
        <v>1236</v>
      </c>
      <c r="K5570" t="s">
        <v>1255</v>
      </c>
      <c r="L5570" t="s">
        <v>1256</v>
      </c>
      <c r="M5570" t="s">
        <v>1257</v>
      </c>
      <c r="N5570" t="s">
        <v>1528</v>
      </c>
      <c r="O5570" t="s">
        <v>958</v>
      </c>
    </row>
    <row r="5571" spans="1:15" x14ac:dyDescent="0.35">
      <c r="A5571" s="189" t="str">
        <f t="shared" si="298"/>
        <v>Mar</v>
      </c>
      <c r="B5571" s="190" t="str">
        <f t="shared" si="299"/>
        <v>2024</v>
      </c>
      <c r="C5571" s="190" t="str">
        <f t="shared" si="300"/>
        <v>Mar-2024</v>
      </c>
      <c r="D5571" s="2">
        <v>45382</v>
      </c>
      <c r="E5571" t="s">
        <v>1175</v>
      </c>
      <c r="F5571" t="s">
        <v>1571</v>
      </c>
      <c r="G5571" t="s">
        <v>1176</v>
      </c>
      <c r="H5571" t="s">
        <v>698</v>
      </c>
      <c r="I5571" t="s">
        <v>1235</v>
      </c>
      <c r="J5571" t="s">
        <v>1236</v>
      </c>
      <c r="K5571" t="s">
        <v>1255</v>
      </c>
      <c r="L5571" t="s">
        <v>1256</v>
      </c>
      <c r="M5571" t="s">
        <v>1257</v>
      </c>
      <c r="N5571" t="s">
        <v>1529</v>
      </c>
      <c r="O5571" t="s">
        <v>958</v>
      </c>
    </row>
    <row r="5572" spans="1:15" x14ac:dyDescent="0.35">
      <c r="A5572" s="189" t="str">
        <f t="shared" si="298"/>
        <v>Mar</v>
      </c>
      <c r="B5572" s="190" t="str">
        <f t="shared" si="299"/>
        <v>2024</v>
      </c>
      <c r="C5572" s="190" t="str">
        <f t="shared" si="300"/>
        <v>Mar-2024</v>
      </c>
      <c r="D5572" s="2">
        <v>45382</v>
      </c>
      <c r="E5572" t="s">
        <v>1175</v>
      </c>
      <c r="F5572" t="s">
        <v>1571</v>
      </c>
      <c r="G5572" t="s">
        <v>1176</v>
      </c>
      <c r="H5572" t="s">
        <v>698</v>
      </c>
      <c r="I5572" t="s">
        <v>1235</v>
      </c>
      <c r="J5572" t="s">
        <v>1236</v>
      </c>
      <c r="K5572" t="s">
        <v>1255</v>
      </c>
      <c r="L5572" t="s">
        <v>1256</v>
      </c>
      <c r="M5572" t="s">
        <v>1257</v>
      </c>
      <c r="N5572" t="s">
        <v>919</v>
      </c>
      <c r="O5572">
        <v>215</v>
      </c>
    </row>
    <row r="5573" spans="1:15" x14ac:dyDescent="0.35">
      <c r="A5573" s="189" t="str">
        <f t="shared" si="298"/>
        <v>Mar</v>
      </c>
      <c r="B5573" s="190" t="str">
        <f t="shared" si="299"/>
        <v>2024</v>
      </c>
      <c r="C5573" s="190" t="str">
        <f t="shared" si="300"/>
        <v>Mar-2024</v>
      </c>
      <c r="D5573" s="2">
        <v>45382</v>
      </c>
      <c r="E5573" t="s">
        <v>1175</v>
      </c>
      <c r="F5573" t="s">
        <v>1571</v>
      </c>
      <c r="G5573" t="s">
        <v>1176</v>
      </c>
      <c r="H5573" t="s">
        <v>698</v>
      </c>
      <c r="I5573" t="s">
        <v>1235</v>
      </c>
      <c r="J5573" t="s">
        <v>1236</v>
      </c>
      <c r="K5573" t="s">
        <v>1255</v>
      </c>
      <c r="L5573" t="s">
        <v>1256</v>
      </c>
      <c r="M5573" t="s">
        <v>1257</v>
      </c>
      <c r="N5573" t="s">
        <v>920</v>
      </c>
      <c r="O5573">
        <v>1685</v>
      </c>
    </row>
    <row r="5574" spans="1:15" x14ac:dyDescent="0.35">
      <c r="A5574" s="189" t="str">
        <f t="shared" si="298"/>
        <v>Mar</v>
      </c>
      <c r="B5574" s="190" t="str">
        <f t="shared" si="299"/>
        <v>2024</v>
      </c>
      <c r="C5574" s="190" t="str">
        <f t="shared" si="300"/>
        <v>Mar-2024</v>
      </c>
      <c r="D5574" s="2">
        <v>45382</v>
      </c>
      <c r="E5574" t="s">
        <v>1175</v>
      </c>
      <c r="F5574" t="s">
        <v>1571</v>
      </c>
      <c r="G5574" t="s">
        <v>1176</v>
      </c>
      <c r="H5574" t="s">
        <v>698</v>
      </c>
      <c r="I5574" t="s">
        <v>1235</v>
      </c>
      <c r="J5574" t="s">
        <v>1236</v>
      </c>
      <c r="K5574" t="s">
        <v>1255</v>
      </c>
      <c r="L5574" t="s">
        <v>1256</v>
      </c>
      <c r="M5574" t="s">
        <v>1257</v>
      </c>
      <c r="N5574" t="s">
        <v>922</v>
      </c>
      <c r="O5574">
        <v>385</v>
      </c>
    </row>
    <row r="5575" spans="1:15" x14ac:dyDescent="0.35">
      <c r="A5575" s="189" t="str">
        <f t="shared" si="298"/>
        <v>Mar</v>
      </c>
      <c r="B5575" s="190" t="str">
        <f t="shared" si="299"/>
        <v>2024</v>
      </c>
      <c r="C5575" s="190" t="str">
        <f t="shared" si="300"/>
        <v>Mar-2024</v>
      </c>
      <c r="D5575" s="2">
        <v>45382</v>
      </c>
      <c r="E5575" t="s">
        <v>1175</v>
      </c>
      <c r="F5575" t="s">
        <v>1571</v>
      </c>
      <c r="G5575" t="s">
        <v>1176</v>
      </c>
      <c r="H5575" t="s">
        <v>698</v>
      </c>
      <c r="I5575" t="s">
        <v>1235</v>
      </c>
      <c r="J5575" t="s">
        <v>1236</v>
      </c>
      <c r="K5575" t="s">
        <v>1255</v>
      </c>
      <c r="L5575" t="s">
        <v>1256</v>
      </c>
      <c r="M5575" t="s">
        <v>1257</v>
      </c>
      <c r="N5575" t="s">
        <v>921</v>
      </c>
      <c r="O5575">
        <v>1030</v>
      </c>
    </row>
    <row r="5576" spans="1:15" x14ac:dyDescent="0.35">
      <c r="A5576" s="189" t="str">
        <f t="shared" si="298"/>
        <v>Mar</v>
      </c>
      <c r="B5576" s="190" t="str">
        <f t="shared" si="299"/>
        <v>2024</v>
      </c>
      <c r="C5576" s="190" t="str">
        <f t="shared" si="300"/>
        <v>Mar-2024</v>
      </c>
      <c r="D5576" s="2">
        <v>45382</v>
      </c>
      <c r="E5576" t="s">
        <v>1175</v>
      </c>
      <c r="F5576" t="s">
        <v>1571</v>
      </c>
      <c r="G5576" t="s">
        <v>1176</v>
      </c>
      <c r="H5576" t="s">
        <v>698</v>
      </c>
      <c r="I5576" t="s">
        <v>1235</v>
      </c>
      <c r="J5576" t="s">
        <v>1236</v>
      </c>
      <c r="K5576" t="s">
        <v>1258</v>
      </c>
      <c r="L5576" t="s">
        <v>1259</v>
      </c>
      <c r="M5576" t="s">
        <v>1260</v>
      </c>
      <c r="N5576" t="s">
        <v>1528</v>
      </c>
      <c r="O5576" t="s">
        <v>958</v>
      </c>
    </row>
    <row r="5577" spans="1:15" x14ac:dyDescent="0.35">
      <c r="A5577" s="189" t="str">
        <f t="shared" si="298"/>
        <v>Mar</v>
      </c>
      <c r="B5577" s="190" t="str">
        <f t="shared" si="299"/>
        <v>2024</v>
      </c>
      <c r="C5577" s="190" t="str">
        <f t="shared" si="300"/>
        <v>Mar-2024</v>
      </c>
      <c r="D5577" s="2">
        <v>45382</v>
      </c>
      <c r="E5577" t="s">
        <v>1175</v>
      </c>
      <c r="F5577" t="s">
        <v>1571</v>
      </c>
      <c r="G5577" t="s">
        <v>1176</v>
      </c>
      <c r="H5577" t="s">
        <v>698</v>
      </c>
      <c r="I5577" t="s">
        <v>1235</v>
      </c>
      <c r="J5577" t="s">
        <v>1236</v>
      </c>
      <c r="K5577" t="s">
        <v>1258</v>
      </c>
      <c r="L5577" t="s">
        <v>1259</v>
      </c>
      <c r="M5577" t="s">
        <v>1260</v>
      </c>
      <c r="N5577" t="s">
        <v>1529</v>
      </c>
      <c r="O5577" t="s">
        <v>958</v>
      </c>
    </row>
    <row r="5578" spans="1:15" x14ac:dyDescent="0.35">
      <c r="A5578" s="189" t="str">
        <f t="shared" si="298"/>
        <v>Mar</v>
      </c>
      <c r="B5578" s="190" t="str">
        <f t="shared" si="299"/>
        <v>2024</v>
      </c>
      <c r="C5578" s="190" t="str">
        <f t="shared" si="300"/>
        <v>Mar-2024</v>
      </c>
      <c r="D5578" s="2">
        <v>45382</v>
      </c>
      <c r="E5578" t="s">
        <v>1175</v>
      </c>
      <c r="F5578" t="s">
        <v>1571</v>
      </c>
      <c r="G5578" t="s">
        <v>1176</v>
      </c>
      <c r="H5578" t="s">
        <v>698</v>
      </c>
      <c r="I5578" t="s">
        <v>1235</v>
      </c>
      <c r="J5578" t="s">
        <v>1236</v>
      </c>
      <c r="K5578" t="s">
        <v>1258</v>
      </c>
      <c r="L5578" t="s">
        <v>1259</v>
      </c>
      <c r="M5578" t="s">
        <v>1260</v>
      </c>
      <c r="N5578" t="s">
        <v>919</v>
      </c>
      <c r="O5578">
        <v>1340</v>
      </c>
    </row>
    <row r="5579" spans="1:15" x14ac:dyDescent="0.35">
      <c r="A5579" s="189" t="str">
        <f t="shared" si="298"/>
        <v>Mar</v>
      </c>
      <c r="B5579" s="190" t="str">
        <f t="shared" si="299"/>
        <v>2024</v>
      </c>
      <c r="C5579" s="190" t="str">
        <f t="shared" si="300"/>
        <v>Mar-2024</v>
      </c>
      <c r="D5579" s="2">
        <v>45382</v>
      </c>
      <c r="E5579" t="s">
        <v>1175</v>
      </c>
      <c r="F5579" t="s">
        <v>1571</v>
      </c>
      <c r="G5579" t="s">
        <v>1176</v>
      </c>
      <c r="H5579" t="s">
        <v>698</v>
      </c>
      <c r="I5579" t="s">
        <v>1235</v>
      </c>
      <c r="J5579" t="s">
        <v>1236</v>
      </c>
      <c r="K5579" t="s">
        <v>1258</v>
      </c>
      <c r="L5579" t="s">
        <v>1259</v>
      </c>
      <c r="M5579" t="s">
        <v>1260</v>
      </c>
      <c r="N5579" t="s">
        <v>920</v>
      </c>
      <c r="O5579">
        <v>3830</v>
      </c>
    </row>
    <row r="5580" spans="1:15" x14ac:dyDescent="0.35">
      <c r="A5580" s="189" t="str">
        <f t="shared" si="298"/>
        <v>Mar</v>
      </c>
      <c r="B5580" s="190" t="str">
        <f t="shared" si="299"/>
        <v>2024</v>
      </c>
      <c r="C5580" s="190" t="str">
        <f t="shared" si="300"/>
        <v>Mar-2024</v>
      </c>
      <c r="D5580" s="2">
        <v>45382</v>
      </c>
      <c r="E5580" t="s">
        <v>1175</v>
      </c>
      <c r="F5580" t="s">
        <v>1571</v>
      </c>
      <c r="G5580" t="s">
        <v>1176</v>
      </c>
      <c r="H5580" t="s">
        <v>698</v>
      </c>
      <c r="I5580" t="s">
        <v>1235</v>
      </c>
      <c r="J5580" t="s">
        <v>1236</v>
      </c>
      <c r="K5580" t="s">
        <v>1258</v>
      </c>
      <c r="L5580" t="s">
        <v>1259</v>
      </c>
      <c r="M5580" t="s">
        <v>1260</v>
      </c>
      <c r="N5580" t="s">
        <v>922</v>
      </c>
      <c r="O5580">
        <v>980</v>
      </c>
    </row>
    <row r="5581" spans="1:15" x14ac:dyDescent="0.35">
      <c r="A5581" s="189" t="str">
        <f t="shared" si="298"/>
        <v>Mar</v>
      </c>
      <c r="B5581" s="190" t="str">
        <f t="shared" si="299"/>
        <v>2024</v>
      </c>
      <c r="C5581" s="190" t="str">
        <f t="shared" si="300"/>
        <v>Mar-2024</v>
      </c>
      <c r="D5581" s="2">
        <v>45382</v>
      </c>
      <c r="E5581" t="s">
        <v>1175</v>
      </c>
      <c r="F5581" t="s">
        <v>1571</v>
      </c>
      <c r="G5581" t="s">
        <v>1176</v>
      </c>
      <c r="H5581" t="s">
        <v>698</v>
      </c>
      <c r="I5581" t="s">
        <v>1235</v>
      </c>
      <c r="J5581" t="s">
        <v>1236</v>
      </c>
      <c r="K5581" t="s">
        <v>1258</v>
      </c>
      <c r="L5581" t="s">
        <v>1259</v>
      </c>
      <c r="M5581" t="s">
        <v>1260</v>
      </c>
      <c r="N5581" t="s">
        <v>921</v>
      </c>
      <c r="O5581">
        <v>1790</v>
      </c>
    </row>
    <row r="5582" spans="1:15" x14ac:dyDescent="0.35">
      <c r="A5582" s="189" t="str">
        <f t="shared" si="298"/>
        <v>Mar</v>
      </c>
      <c r="B5582" s="190" t="str">
        <f t="shared" si="299"/>
        <v>2024</v>
      </c>
      <c r="C5582" s="190" t="str">
        <f t="shared" si="300"/>
        <v>Mar-2024</v>
      </c>
      <c r="D5582" s="2">
        <v>45382</v>
      </c>
      <c r="E5582" t="s">
        <v>1175</v>
      </c>
      <c r="F5582" t="s">
        <v>1571</v>
      </c>
      <c r="G5582" t="s">
        <v>1176</v>
      </c>
      <c r="H5582" t="s">
        <v>698</v>
      </c>
      <c r="I5582" t="s">
        <v>1235</v>
      </c>
      <c r="J5582" t="s">
        <v>1236</v>
      </c>
      <c r="K5582" t="s">
        <v>1261</v>
      </c>
      <c r="L5582" t="s">
        <v>1262</v>
      </c>
      <c r="M5582" t="s">
        <v>1263</v>
      </c>
      <c r="N5582" t="s">
        <v>1528</v>
      </c>
      <c r="O5582" t="s">
        <v>958</v>
      </c>
    </row>
    <row r="5583" spans="1:15" x14ac:dyDescent="0.35">
      <c r="A5583" s="189" t="str">
        <f t="shared" si="298"/>
        <v>Mar</v>
      </c>
      <c r="B5583" s="190" t="str">
        <f t="shared" si="299"/>
        <v>2024</v>
      </c>
      <c r="C5583" s="190" t="str">
        <f t="shared" si="300"/>
        <v>Mar-2024</v>
      </c>
      <c r="D5583" s="2">
        <v>45382</v>
      </c>
      <c r="E5583" t="s">
        <v>1175</v>
      </c>
      <c r="F5583" t="s">
        <v>1571</v>
      </c>
      <c r="G5583" t="s">
        <v>1176</v>
      </c>
      <c r="H5583" t="s">
        <v>698</v>
      </c>
      <c r="I5583" t="s">
        <v>1235</v>
      </c>
      <c r="J5583" t="s">
        <v>1236</v>
      </c>
      <c r="K5583" t="s">
        <v>1261</v>
      </c>
      <c r="L5583" t="s">
        <v>1262</v>
      </c>
      <c r="M5583" t="s">
        <v>1263</v>
      </c>
      <c r="N5583" t="s">
        <v>1529</v>
      </c>
      <c r="O5583" t="s">
        <v>958</v>
      </c>
    </row>
    <row r="5584" spans="1:15" x14ac:dyDescent="0.35">
      <c r="A5584" s="189" t="str">
        <f t="shared" si="298"/>
        <v>Mar</v>
      </c>
      <c r="B5584" s="190" t="str">
        <f t="shared" si="299"/>
        <v>2024</v>
      </c>
      <c r="C5584" s="190" t="str">
        <f t="shared" si="300"/>
        <v>Mar-2024</v>
      </c>
      <c r="D5584" s="2">
        <v>45382</v>
      </c>
      <c r="E5584" t="s">
        <v>1175</v>
      </c>
      <c r="F5584" t="s">
        <v>1571</v>
      </c>
      <c r="G5584" t="s">
        <v>1176</v>
      </c>
      <c r="H5584" t="s">
        <v>698</v>
      </c>
      <c r="I5584" t="s">
        <v>1235</v>
      </c>
      <c r="J5584" t="s">
        <v>1236</v>
      </c>
      <c r="K5584" t="s">
        <v>1261</v>
      </c>
      <c r="L5584" t="s">
        <v>1262</v>
      </c>
      <c r="M5584" t="s">
        <v>1263</v>
      </c>
      <c r="N5584" t="s">
        <v>919</v>
      </c>
      <c r="O5584">
        <v>325</v>
      </c>
    </row>
    <row r="5585" spans="1:15" x14ac:dyDescent="0.35">
      <c r="A5585" s="189" t="str">
        <f t="shared" si="298"/>
        <v>Mar</v>
      </c>
      <c r="B5585" s="190" t="str">
        <f t="shared" si="299"/>
        <v>2024</v>
      </c>
      <c r="C5585" s="190" t="str">
        <f t="shared" si="300"/>
        <v>Mar-2024</v>
      </c>
      <c r="D5585" s="2">
        <v>45382</v>
      </c>
      <c r="E5585" t="s">
        <v>1175</v>
      </c>
      <c r="F5585" t="s">
        <v>1571</v>
      </c>
      <c r="G5585" t="s">
        <v>1176</v>
      </c>
      <c r="H5585" t="s">
        <v>698</v>
      </c>
      <c r="I5585" t="s">
        <v>1235</v>
      </c>
      <c r="J5585" t="s">
        <v>1236</v>
      </c>
      <c r="K5585" t="s">
        <v>1261</v>
      </c>
      <c r="L5585" t="s">
        <v>1262</v>
      </c>
      <c r="M5585" t="s">
        <v>1263</v>
      </c>
      <c r="N5585" t="s">
        <v>920</v>
      </c>
      <c r="O5585">
        <v>1800</v>
      </c>
    </row>
    <row r="5586" spans="1:15" x14ac:dyDescent="0.35">
      <c r="A5586" s="189" t="str">
        <f t="shared" si="298"/>
        <v>Mar</v>
      </c>
      <c r="B5586" s="190" t="str">
        <f t="shared" si="299"/>
        <v>2024</v>
      </c>
      <c r="C5586" s="190" t="str">
        <f t="shared" si="300"/>
        <v>Mar-2024</v>
      </c>
      <c r="D5586" s="2">
        <v>45382</v>
      </c>
      <c r="E5586" t="s">
        <v>1175</v>
      </c>
      <c r="F5586" t="s">
        <v>1571</v>
      </c>
      <c r="G5586" t="s">
        <v>1176</v>
      </c>
      <c r="H5586" t="s">
        <v>698</v>
      </c>
      <c r="I5586" t="s">
        <v>1235</v>
      </c>
      <c r="J5586" t="s">
        <v>1236</v>
      </c>
      <c r="K5586" t="s">
        <v>1261</v>
      </c>
      <c r="L5586" t="s">
        <v>1262</v>
      </c>
      <c r="M5586" t="s">
        <v>1263</v>
      </c>
      <c r="N5586" t="s">
        <v>922</v>
      </c>
      <c r="O5586">
        <v>345</v>
      </c>
    </row>
    <row r="5587" spans="1:15" x14ac:dyDescent="0.35">
      <c r="A5587" s="189" t="str">
        <f t="shared" si="298"/>
        <v>Mar</v>
      </c>
      <c r="B5587" s="190" t="str">
        <f t="shared" si="299"/>
        <v>2024</v>
      </c>
      <c r="C5587" s="190" t="str">
        <f t="shared" si="300"/>
        <v>Mar-2024</v>
      </c>
      <c r="D5587" s="2">
        <v>45382</v>
      </c>
      <c r="E5587" t="s">
        <v>1175</v>
      </c>
      <c r="F5587" t="s">
        <v>1571</v>
      </c>
      <c r="G5587" t="s">
        <v>1176</v>
      </c>
      <c r="H5587" t="s">
        <v>698</v>
      </c>
      <c r="I5587" t="s">
        <v>1235</v>
      </c>
      <c r="J5587" t="s">
        <v>1236</v>
      </c>
      <c r="K5587" t="s">
        <v>1261</v>
      </c>
      <c r="L5587" t="s">
        <v>1262</v>
      </c>
      <c r="M5587" t="s">
        <v>1263</v>
      </c>
      <c r="N5587" t="s">
        <v>921</v>
      </c>
      <c r="O5587">
        <v>890</v>
      </c>
    </row>
    <row r="5588" spans="1:15" x14ac:dyDescent="0.35">
      <c r="A5588" s="189" t="str">
        <f t="shared" si="298"/>
        <v>Mar</v>
      </c>
      <c r="B5588" s="190" t="str">
        <f t="shared" si="299"/>
        <v>2024</v>
      </c>
      <c r="C5588" s="190" t="str">
        <f t="shared" si="300"/>
        <v>Mar-2024</v>
      </c>
      <c r="D5588" s="2">
        <v>45382</v>
      </c>
      <c r="E5588" t="s">
        <v>1264</v>
      </c>
      <c r="F5588" t="s">
        <v>1265</v>
      </c>
      <c r="G5588" t="s">
        <v>1266</v>
      </c>
      <c r="H5588" t="s">
        <v>663</v>
      </c>
      <c r="I5588" t="s">
        <v>1267</v>
      </c>
      <c r="J5588" t="s">
        <v>1268</v>
      </c>
      <c r="K5588" t="s">
        <v>1269</v>
      </c>
      <c r="L5588" t="s">
        <v>1270</v>
      </c>
      <c r="M5588" t="s">
        <v>1271</v>
      </c>
      <c r="N5588" t="s">
        <v>1528</v>
      </c>
      <c r="O5588" t="s">
        <v>958</v>
      </c>
    </row>
    <row r="5589" spans="1:15" x14ac:dyDescent="0.35">
      <c r="A5589" s="189" t="str">
        <f t="shared" si="298"/>
        <v>Mar</v>
      </c>
      <c r="B5589" s="190" t="str">
        <f t="shared" si="299"/>
        <v>2024</v>
      </c>
      <c r="C5589" s="190" t="str">
        <f t="shared" si="300"/>
        <v>Mar-2024</v>
      </c>
      <c r="D5589" s="2">
        <v>45382</v>
      </c>
      <c r="E5589" t="s">
        <v>1264</v>
      </c>
      <c r="F5589" t="s">
        <v>1265</v>
      </c>
      <c r="G5589" t="s">
        <v>1266</v>
      </c>
      <c r="H5589" t="s">
        <v>663</v>
      </c>
      <c r="I5589" t="s">
        <v>1267</v>
      </c>
      <c r="J5589" t="s">
        <v>1268</v>
      </c>
      <c r="K5589" t="s">
        <v>1269</v>
      </c>
      <c r="L5589" t="s">
        <v>1270</v>
      </c>
      <c r="M5589" t="s">
        <v>1271</v>
      </c>
      <c r="N5589" t="s">
        <v>1529</v>
      </c>
      <c r="O5589" t="s">
        <v>958</v>
      </c>
    </row>
    <row r="5590" spans="1:15" x14ac:dyDescent="0.35">
      <c r="A5590" s="189" t="str">
        <f t="shared" si="298"/>
        <v>Mar</v>
      </c>
      <c r="B5590" s="190" t="str">
        <f t="shared" si="299"/>
        <v>2024</v>
      </c>
      <c r="C5590" s="190" t="str">
        <f t="shared" si="300"/>
        <v>Mar-2024</v>
      </c>
      <c r="D5590" s="2">
        <v>45382</v>
      </c>
      <c r="E5590" t="s">
        <v>1264</v>
      </c>
      <c r="F5590" t="s">
        <v>1265</v>
      </c>
      <c r="G5590" t="s">
        <v>1266</v>
      </c>
      <c r="H5590" t="s">
        <v>663</v>
      </c>
      <c r="I5590" t="s">
        <v>1267</v>
      </c>
      <c r="J5590" t="s">
        <v>1268</v>
      </c>
      <c r="K5590" t="s">
        <v>1269</v>
      </c>
      <c r="L5590" t="s">
        <v>1270</v>
      </c>
      <c r="M5590" t="s">
        <v>1271</v>
      </c>
      <c r="N5590" t="s">
        <v>919</v>
      </c>
      <c r="O5590">
        <v>55</v>
      </c>
    </row>
    <row r="5591" spans="1:15" x14ac:dyDescent="0.35">
      <c r="A5591" s="189" t="str">
        <f t="shared" si="298"/>
        <v>Mar</v>
      </c>
      <c r="B5591" s="190" t="str">
        <f t="shared" si="299"/>
        <v>2024</v>
      </c>
      <c r="C5591" s="190" t="str">
        <f t="shared" si="300"/>
        <v>Mar-2024</v>
      </c>
      <c r="D5591" s="2">
        <v>45382</v>
      </c>
      <c r="E5591" t="s">
        <v>1264</v>
      </c>
      <c r="F5591" t="s">
        <v>1265</v>
      </c>
      <c r="G5591" t="s">
        <v>1266</v>
      </c>
      <c r="H5591" t="s">
        <v>663</v>
      </c>
      <c r="I5591" t="s">
        <v>1267</v>
      </c>
      <c r="J5591" t="s">
        <v>1268</v>
      </c>
      <c r="K5591" t="s">
        <v>1269</v>
      </c>
      <c r="L5591" t="s">
        <v>1270</v>
      </c>
      <c r="M5591" t="s">
        <v>1271</v>
      </c>
      <c r="N5591" t="s">
        <v>920</v>
      </c>
      <c r="O5591">
        <v>695</v>
      </c>
    </row>
    <row r="5592" spans="1:15" x14ac:dyDescent="0.35">
      <c r="A5592" s="189" t="str">
        <f t="shared" si="298"/>
        <v>Mar</v>
      </c>
      <c r="B5592" s="190" t="str">
        <f t="shared" si="299"/>
        <v>2024</v>
      </c>
      <c r="C5592" s="190" t="str">
        <f t="shared" si="300"/>
        <v>Mar-2024</v>
      </c>
      <c r="D5592" s="2">
        <v>45382</v>
      </c>
      <c r="E5592" t="s">
        <v>1264</v>
      </c>
      <c r="F5592" t="s">
        <v>1265</v>
      </c>
      <c r="G5592" t="s">
        <v>1266</v>
      </c>
      <c r="H5592" t="s">
        <v>663</v>
      </c>
      <c r="I5592" t="s">
        <v>1267</v>
      </c>
      <c r="J5592" t="s">
        <v>1268</v>
      </c>
      <c r="K5592" t="s">
        <v>1269</v>
      </c>
      <c r="L5592" t="s">
        <v>1270</v>
      </c>
      <c r="M5592" t="s">
        <v>1271</v>
      </c>
      <c r="N5592" t="s">
        <v>922</v>
      </c>
      <c r="O5592">
        <v>855</v>
      </c>
    </row>
    <row r="5593" spans="1:15" x14ac:dyDescent="0.35">
      <c r="A5593" s="189" t="str">
        <f t="shared" si="298"/>
        <v>Mar</v>
      </c>
      <c r="B5593" s="190" t="str">
        <f t="shared" si="299"/>
        <v>2024</v>
      </c>
      <c r="C5593" s="190" t="str">
        <f t="shared" si="300"/>
        <v>Mar-2024</v>
      </c>
      <c r="D5593" s="2">
        <v>45382</v>
      </c>
      <c r="E5593" t="s">
        <v>1264</v>
      </c>
      <c r="F5593" t="s">
        <v>1265</v>
      </c>
      <c r="G5593" t="s">
        <v>1266</v>
      </c>
      <c r="H5593" t="s">
        <v>663</v>
      </c>
      <c r="I5593" t="s">
        <v>1267</v>
      </c>
      <c r="J5593" t="s">
        <v>1268</v>
      </c>
      <c r="K5593" t="s">
        <v>1269</v>
      </c>
      <c r="L5593" t="s">
        <v>1270</v>
      </c>
      <c r="M5593" t="s">
        <v>1271</v>
      </c>
      <c r="N5593" t="s">
        <v>921</v>
      </c>
      <c r="O5593">
        <v>765</v>
      </c>
    </row>
    <row r="5594" spans="1:15" x14ac:dyDescent="0.35">
      <c r="A5594" s="189" t="str">
        <f t="shared" si="298"/>
        <v>Mar</v>
      </c>
      <c r="B5594" s="190" t="str">
        <f t="shared" si="299"/>
        <v>2024</v>
      </c>
      <c r="C5594" s="190" t="str">
        <f t="shared" si="300"/>
        <v>Mar-2024</v>
      </c>
      <c r="D5594" s="2">
        <v>45382</v>
      </c>
      <c r="E5594" t="s">
        <v>1264</v>
      </c>
      <c r="F5594" t="s">
        <v>1265</v>
      </c>
      <c r="G5594" t="s">
        <v>1266</v>
      </c>
      <c r="H5594" t="s">
        <v>663</v>
      </c>
      <c r="I5594" t="s">
        <v>1267</v>
      </c>
      <c r="J5594" t="s">
        <v>1268</v>
      </c>
      <c r="K5594" t="s">
        <v>1272</v>
      </c>
      <c r="L5594" t="s">
        <v>1273</v>
      </c>
      <c r="M5594" t="s">
        <v>1274</v>
      </c>
      <c r="N5594" t="s">
        <v>1528</v>
      </c>
      <c r="O5594" t="s">
        <v>958</v>
      </c>
    </row>
    <row r="5595" spans="1:15" x14ac:dyDescent="0.35">
      <c r="A5595" s="189" t="str">
        <f t="shared" si="298"/>
        <v>Mar</v>
      </c>
      <c r="B5595" s="190" t="str">
        <f t="shared" si="299"/>
        <v>2024</v>
      </c>
      <c r="C5595" s="190" t="str">
        <f t="shared" si="300"/>
        <v>Mar-2024</v>
      </c>
      <c r="D5595" s="2">
        <v>45382</v>
      </c>
      <c r="E5595" t="s">
        <v>1264</v>
      </c>
      <c r="F5595" t="s">
        <v>1265</v>
      </c>
      <c r="G5595" t="s">
        <v>1266</v>
      </c>
      <c r="H5595" t="s">
        <v>663</v>
      </c>
      <c r="I5595" t="s">
        <v>1267</v>
      </c>
      <c r="J5595" t="s">
        <v>1268</v>
      </c>
      <c r="K5595" t="s">
        <v>1272</v>
      </c>
      <c r="L5595" t="s">
        <v>1273</v>
      </c>
      <c r="M5595" t="s">
        <v>1274</v>
      </c>
      <c r="N5595" t="s">
        <v>1529</v>
      </c>
      <c r="O5595" t="s">
        <v>958</v>
      </c>
    </row>
    <row r="5596" spans="1:15" x14ac:dyDescent="0.35">
      <c r="A5596" s="189" t="str">
        <f t="shared" si="298"/>
        <v>Mar</v>
      </c>
      <c r="B5596" s="190" t="str">
        <f t="shared" si="299"/>
        <v>2024</v>
      </c>
      <c r="C5596" s="190" t="str">
        <f t="shared" si="300"/>
        <v>Mar-2024</v>
      </c>
      <c r="D5596" s="2">
        <v>45382</v>
      </c>
      <c r="E5596" t="s">
        <v>1264</v>
      </c>
      <c r="F5596" t="s">
        <v>1265</v>
      </c>
      <c r="G5596" t="s">
        <v>1266</v>
      </c>
      <c r="H5596" t="s">
        <v>663</v>
      </c>
      <c r="I5596" t="s">
        <v>1267</v>
      </c>
      <c r="J5596" t="s">
        <v>1268</v>
      </c>
      <c r="K5596" t="s">
        <v>1272</v>
      </c>
      <c r="L5596" t="s">
        <v>1273</v>
      </c>
      <c r="M5596" t="s">
        <v>1274</v>
      </c>
      <c r="N5596" t="s">
        <v>919</v>
      </c>
      <c r="O5596">
        <v>130</v>
      </c>
    </row>
    <row r="5597" spans="1:15" x14ac:dyDescent="0.35">
      <c r="A5597" s="189" t="str">
        <f t="shared" si="298"/>
        <v>Mar</v>
      </c>
      <c r="B5597" s="190" t="str">
        <f t="shared" si="299"/>
        <v>2024</v>
      </c>
      <c r="C5597" s="190" t="str">
        <f t="shared" si="300"/>
        <v>Mar-2024</v>
      </c>
      <c r="D5597" s="2">
        <v>45382</v>
      </c>
      <c r="E5597" t="s">
        <v>1264</v>
      </c>
      <c r="F5597" t="s">
        <v>1265</v>
      </c>
      <c r="G5597" t="s">
        <v>1266</v>
      </c>
      <c r="H5597" t="s">
        <v>663</v>
      </c>
      <c r="I5597" t="s">
        <v>1267</v>
      </c>
      <c r="J5597" t="s">
        <v>1268</v>
      </c>
      <c r="K5597" t="s">
        <v>1272</v>
      </c>
      <c r="L5597" t="s">
        <v>1273</v>
      </c>
      <c r="M5597" t="s">
        <v>1274</v>
      </c>
      <c r="N5597" t="s">
        <v>920</v>
      </c>
      <c r="O5597">
        <v>735</v>
      </c>
    </row>
    <row r="5598" spans="1:15" x14ac:dyDescent="0.35">
      <c r="A5598" s="189" t="str">
        <f t="shared" si="298"/>
        <v>Mar</v>
      </c>
      <c r="B5598" s="190" t="str">
        <f t="shared" si="299"/>
        <v>2024</v>
      </c>
      <c r="C5598" s="190" t="str">
        <f t="shared" si="300"/>
        <v>Mar-2024</v>
      </c>
      <c r="D5598" s="2">
        <v>45382</v>
      </c>
      <c r="E5598" t="s">
        <v>1264</v>
      </c>
      <c r="F5598" t="s">
        <v>1265</v>
      </c>
      <c r="G5598" t="s">
        <v>1266</v>
      </c>
      <c r="H5598" t="s">
        <v>663</v>
      </c>
      <c r="I5598" t="s">
        <v>1267</v>
      </c>
      <c r="J5598" t="s">
        <v>1268</v>
      </c>
      <c r="K5598" t="s">
        <v>1272</v>
      </c>
      <c r="L5598" t="s">
        <v>1273</v>
      </c>
      <c r="M5598" t="s">
        <v>1274</v>
      </c>
      <c r="N5598" t="s">
        <v>922</v>
      </c>
      <c r="O5598">
        <v>1210</v>
      </c>
    </row>
    <row r="5599" spans="1:15" x14ac:dyDescent="0.35">
      <c r="A5599" s="189" t="str">
        <f t="shared" si="298"/>
        <v>Mar</v>
      </c>
      <c r="B5599" s="190" t="str">
        <f t="shared" si="299"/>
        <v>2024</v>
      </c>
      <c r="C5599" s="190" t="str">
        <f t="shared" si="300"/>
        <v>Mar-2024</v>
      </c>
      <c r="D5599" s="2">
        <v>45382</v>
      </c>
      <c r="E5599" t="s">
        <v>1264</v>
      </c>
      <c r="F5599" t="s">
        <v>1265</v>
      </c>
      <c r="G5599" t="s">
        <v>1266</v>
      </c>
      <c r="H5599" t="s">
        <v>663</v>
      </c>
      <c r="I5599" t="s">
        <v>1267</v>
      </c>
      <c r="J5599" t="s">
        <v>1268</v>
      </c>
      <c r="K5599" t="s">
        <v>1272</v>
      </c>
      <c r="L5599" t="s">
        <v>1273</v>
      </c>
      <c r="M5599" t="s">
        <v>1274</v>
      </c>
      <c r="N5599" t="s">
        <v>921</v>
      </c>
      <c r="O5599">
        <v>790</v>
      </c>
    </row>
    <row r="5600" spans="1:15" x14ac:dyDescent="0.35">
      <c r="A5600" s="189" t="str">
        <f t="shared" si="298"/>
        <v>Mar</v>
      </c>
      <c r="B5600" s="190" t="str">
        <f t="shared" si="299"/>
        <v>2024</v>
      </c>
      <c r="C5600" s="190" t="str">
        <f t="shared" si="300"/>
        <v>Mar-2024</v>
      </c>
      <c r="D5600" s="2">
        <v>45382</v>
      </c>
      <c r="E5600" t="s">
        <v>1264</v>
      </c>
      <c r="F5600" t="s">
        <v>1265</v>
      </c>
      <c r="G5600" t="s">
        <v>1266</v>
      </c>
      <c r="H5600" t="s">
        <v>663</v>
      </c>
      <c r="I5600" t="s">
        <v>1267</v>
      </c>
      <c r="J5600" t="s">
        <v>1268</v>
      </c>
      <c r="K5600" t="s">
        <v>1275</v>
      </c>
      <c r="L5600" t="s">
        <v>1276</v>
      </c>
      <c r="M5600" t="s">
        <v>1277</v>
      </c>
      <c r="N5600" t="s">
        <v>1528</v>
      </c>
      <c r="O5600" t="s">
        <v>958</v>
      </c>
    </row>
    <row r="5601" spans="1:15" x14ac:dyDescent="0.35">
      <c r="A5601" s="189" t="str">
        <f t="shared" si="298"/>
        <v>Mar</v>
      </c>
      <c r="B5601" s="190" t="str">
        <f t="shared" si="299"/>
        <v>2024</v>
      </c>
      <c r="C5601" s="190" t="str">
        <f t="shared" si="300"/>
        <v>Mar-2024</v>
      </c>
      <c r="D5601" s="2">
        <v>45382</v>
      </c>
      <c r="E5601" t="s">
        <v>1264</v>
      </c>
      <c r="F5601" t="s">
        <v>1265</v>
      </c>
      <c r="G5601" t="s">
        <v>1266</v>
      </c>
      <c r="H5601" t="s">
        <v>663</v>
      </c>
      <c r="I5601" t="s">
        <v>1267</v>
      </c>
      <c r="J5601" t="s">
        <v>1268</v>
      </c>
      <c r="K5601" t="s">
        <v>1275</v>
      </c>
      <c r="L5601" t="s">
        <v>1276</v>
      </c>
      <c r="M5601" t="s">
        <v>1277</v>
      </c>
      <c r="N5601" t="s">
        <v>1529</v>
      </c>
      <c r="O5601" t="s">
        <v>958</v>
      </c>
    </row>
    <row r="5602" spans="1:15" x14ac:dyDescent="0.35">
      <c r="A5602" s="189" t="str">
        <f t="shared" si="298"/>
        <v>Mar</v>
      </c>
      <c r="B5602" s="190" t="str">
        <f t="shared" si="299"/>
        <v>2024</v>
      </c>
      <c r="C5602" s="190" t="str">
        <f t="shared" si="300"/>
        <v>Mar-2024</v>
      </c>
      <c r="D5602" s="2">
        <v>45382</v>
      </c>
      <c r="E5602" t="s">
        <v>1264</v>
      </c>
      <c r="F5602" t="s">
        <v>1265</v>
      </c>
      <c r="G5602" t="s">
        <v>1266</v>
      </c>
      <c r="H5602" t="s">
        <v>663</v>
      </c>
      <c r="I5602" t="s">
        <v>1267</v>
      </c>
      <c r="J5602" t="s">
        <v>1268</v>
      </c>
      <c r="K5602" t="s">
        <v>1275</v>
      </c>
      <c r="L5602" t="s">
        <v>1276</v>
      </c>
      <c r="M5602" t="s">
        <v>1277</v>
      </c>
      <c r="N5602" t="s">
        <v>919</v>
      </c>
      <c r="O5602">
        <v>100</v>
      </c>
    </row>
    <row r="5603" spans="1:15" x14ac:dyDescent="0.35">
      <c r="A5603" s="189" t="str">
        <f t="shared" si="298"/>
        <v>Mar</v>
      </c>
      <c r="B5603" s="190" t="str">
        <f t="shared" si="299"/>
        <v>2024</v>
      </c>
      <c r="C5603" s="190" t="str">
        <f t="shared" si="300"/>
        <v>Mar-2024</v>
      </c>
      <c r="D5603" s="2">
        <v>45382</v>
      </c>
      <c r="E5603" t="s">
        <v>1264</v>
      </c>
      <c r="F5603" t="s">
        <v>1265</v>
      </c>
      <c r="G5603" t="s">
        <v>1266</v>
      </c>
      <c r="H5603" t="s">
        <v>663</v>
      </c>
      <c r="I5603" t="s">
        <v>1267</v>
      </c>
      <c r="J5603" t="s">
        <v>1268</v>
      </c>
      <c r="K5603" t="s">
        <v>1275</v>
      </c>
      <c r="L5603" t="s">
        <v>1276</v>
      </c>
      <c r="M5603" t="s">
        <v>1277</v>
      </c>
      <c r="N5603" t="s">
        <v>920</v>
      </c>
      <c r="O5603">
        <v>640</v>
      </c>
    </row>
    <row r="5604" spans="1:15" x14ac:dyDescent="0.35">
      <c r="A5604" s="189" t="str">
        <f t="shared" si="298"/>
        <v>Mar</v>
      </c>
      <c r="B5604" s="190" t="str">
        <f t="shared" si="299"/>
        <v>2024</v>
      </c>
      <c r="C5604" s="190" t="str">
        <f t="shared" si="300"/>
        <v>Mar-2024</v>
      </c>
      <c r="D5604" s="2">
        <v>45382</v>
      </c>
      <c r="E5604" t="s">
        <v>1264</v>
      </c>
      <c r="F5604" t="s">
        <v>1265</v>
      </c>
      <c r="G5604" t="s">
        <v>1266</v>
      </c>
      <c r="H5604" t="s">
        <v>663</v>
      </c>
      <c r="I5604" t="s">
        <v>1267</v>
      </c>
      <c r="J5604" t="s">
        <v>1268</v>
      </c>
      <c r="K5604" t="s">
        <v>1275</v>
      </c>
      <c r="L5604" t="s">
        <v>1276</v>
      </c>
      <c r="M5604" t="s">
        <v>1277</v>
      </c>
      <c r="N5604" t="s">
        <v>922</v>
      </c>
      <c r="O5604">
        <v>1370</v>
      </c>
    </row>
    <row r="5605" spans="1:15" x14ac:dyDescent="0.35">
      <c r="A5605" s="189" t="str">
        <f t="shared" si="298"/>
        <v>Mar</v>
      </c>
      <c r="B5605" s="190" t="str">
        <f t="shared" si="299"/>
        <v>2024</v>
      </c>
      <c r="C5605" s="190" t="str">
        <f t="shared" si="300"/>
        <v>Mar-2024</v>
      </c>
      <c r="D5605" s="2">
        <v>45382</v>
      </c>
      <c r="E5605" t="s">
        <v>1264</v>
      </c>
      <c r="F5605" t="s">
        <v>1265</v>
      </c>
      <c r="G5605" t="s">
        <v>1266</v>
      </c>
      <c r="H5605" t="s">
        <v>663</v>
      </c>
      <c r="I5605" t="s">
        <v>1267</v>
      </c>
      <c r="J5605" t="s">
        <v>1268</v>
      </c>
      <c r="K5605" t="s">
        <v>1275</v>
      </c>
      <c r="L5605" t="s">
        <v>1276</v>
      </c>
      <c r="M5605" t="s">
        <v>1277</v>
      </c>
      <c r="N5605" t="s">
        <v>921</v>
      </c>
      <c r="O5605">
        <v>815</v>
      </c>
    </row>
    <row r="5606" spans="1:15" x14ac:dyDescent="0.35">
      <c r="A5606" s="189" t="str">
        <f t="shared" si="298"/>
        <v>Mar</v>
      </c>
      <c r="B5606" s="190" t="str">
        <f t="shared" si="299"/>
        <v>2024</v>
      </c>
      <c r="C5606" s="190" t="str">
        <f t="shared" si="300"/>
        <v>Mar-2024</v>
      </c>
      <c r="D5606" s="2">
        <v>45382</v>
      </c>
      <c r="E5606" t="s">
        <v>1264</v>
      </c>
      <c r="F5606" t="s">
        <v>1265</v>
      </c>
      <c r="G5606" t="s">
        <v>1266</v>
      </c>
      <c r="H5606" t="s">
        <v>663</v>
      </c>
      <c r="I5606" t="s">
        <v>1267</v>
      </c>
      <c r="J5606" t="s">
        <v>1268</v>
      </c>
      <c r="K5606" t="s">
        <v>1278</v>
      </c>
      <c r="L5606" t="s">
        <v>1279</v>
      </c>
      <c r="M5606" t="s">
        <v>1280</v>
      </c>
      <c r="N5606" t="s">
        <v>1528</v>
      </c>
      <c r="O5606" t="s">
        <v>958</v>
      </c>
    </row>
    <row r="5607" spans="1:15" x14ac:dyDescent="0.35">
      <c r="A5607" s="189" t="str">
        <f t="shared" si="298"/>
        <v>Mar</v>
      </c>
      <c r="B5607" s="190" t="str">
        <f t="shared" si="299"/>
        <v>2024</v>
      </c>
      <c r="C5607" s="190" t="str">
        <f t="shared" si="300"/>
        <v>Mar-2024</v>
      </c>
      <c r="D5607" s="2">
        <v>45382</v>
      </c>
      <c r="E5607" t="s">
        <v>1264</v>
      </c>
      <c r="F5607" t="s">
        <v>1265</v>
      </c>
      <c r="G5607" t="s">
        <v>1266</v>
      </c>
      <c r="H5607" t="s">
        <v>663</v>
      </c>
      <c r="I5607" t="s">
        <v>1267</v>
      </c>
      <c r="J5607" t="s">
        <v>1268</v>
      </c>
      <c r="K5607" t="s">
        <v>1278</v>
      </c>
      <c r="L5607" t="s">
        <v>1279</v>
      </c>
      <c r="M5607" t="s">
        <v>1280</v>
      </c>
      <c r="N5607" t="s">
        <v>1529</v>
      </c>
      <c r="O5607" t="s">
        <v>958</v>
      </c>
    </row>
    <row r="5608" spans="1:15" x14ac:dyDescent="0.35">
      <c r="A5608" s="189" t="str">
        <f t="shared" si="298"/>
        <v>Mar</v>
      </c>
      <c r="B5608" s="190" t="str">
        <f t="shared" si="299"/>
        <v>2024</v>
      </c>
      <c r="C5608" s="190" t="str">
        <f t="shared" si="300"/>
        <v>Mar-2024</v>
      </c>
      <c r="D5608" s="2">
        <v>45382</v>
      </c>
      <c r="E5608" t="s">
        <v>1264</v>
      </c>
      <c r="F5608" t="s">
        <v>1265</v>
      </c>
      <c r="G5608" t="s">
        <v>1266</v>
      </c>
      <c r="H5608" t="s">
        <v>663</v>
      </c>
      <c r="I5608" t="s">
        <v>1267</v>
      </c>
      <c r="J5608" t="s">
        <v>1268</v>
      </c>
      <c r="K5608" t="s">
        <v>1278</v>
      </c>
      <c r="L5608" t="s">
        <v>1279</v>
      </c>
      <c r="M5608" t="s">
        <v>1280</v>
      </c>
      <c r="N5608" t="s">
        <v>919</v>
      </c>
      <c r="O5608">
        <v>515</v>
      </c>
    </row>
    <row r="5609" spans="1:15" x14ac:dyDescent="0.35">
      <c r="A5609" s="189" t="str">
        <f t="shared" si="298"/>
        <v>Mar</v>
      </c>
      <c r="B5609" s="190" t="str">
        <f t="shared" si="299"/>
        <v>2024</v>
      </c>
      <c r="C5609" s="190" t="str">
        <f t="shared" si="300"/>
        <v>Mar-2024</v>
      </c>
      <c r="D5609" s="2">
        <v>45382</v>
      </c>
      <c r="E5609" t="s">
        <v>1264</v>
      </c>
      <c r="F5609" t="s">
        <v>1265</v>
      </c>
      <c r="G5609" t="s">
        <v>1266</v>
      </c>
      <c r="H5609" t="s">
        <v>663</v>
      </c>
      <c r="I5609" t="s">
        <v>1267</v>
      </c>
      <c r="J5609" t="s">
        <v>1268</v>
      </c>
      <c r="K5609" t="s">
        <v>1278</v>
      </c>
      <c r="L5609" t="s">
        <v>1279</v>
      </c>
      <c r="M5609" t="s">
        <v>1280</v>
      </c>
      <c r="N5609" t="s">
        <v>920</v>
      </c>
      <c r="O5609">
        <v>2250</v>
      </c>
    </row>
    <row r="5610" spans="1:15" x14ac:dyDescent="0.35">
      <c r="A5610" s="189" t="str">
        <f t="shared" si="298"/>
        <v>Mar</v>
      </c>
      <c r="B5610" s="190" t="str">
        <f t="shared" si="299"/>
        <v>2024</v>
      </c>
      <c r="C5610" s="190" t="str">
        <f t="shared" si="300"/>
        <v>Mar-2024</v>
      </c>
      <c r="D5610" s="2">
        <v>45382</v>
      </c>
      <c r="E5610" t="s">
        <v>1264</v>
      </c>
      <c r="F5610" t="s">
        <v>1265</v>
      </c>
      <c r="G5610" t="s">
        <v>1266</v>
      </c>
      <c r="H5610" t="s">
        <v>663</v>
      </c>
      <c r="I5610" t="s">
        <v>1267</v>
      </c>
      <c r="J5610" t="s">
        <v>1268</v>
      </c>
      <c r="K5610" t="s">
        <v>1278</v>
      </c>
      <c r="L5610" t="s">
        <v>1279</v>
      </c>
      <c r="M5610" t="s">
        <v>1280</v>
      </c>
      <c r="N5610" t="s">
        <v>922</v>
      </c>
      <c r="O5610">
        <v>735</v>
      </c>
    </row>
    <row r="5611" spans="1:15" x14ac:dyDescent="0.35">
      <c r="A5611" s="189" t="str">
        <f t="shared" si="298"/>
        <v>Mar</v>
      </c>
      <c r="B5611" s="190" t="str">
        <f t="shared" si="299"/>
        <v>2024</v>
      </c>
      <c r="C5611" s="190" t="str">
        <f t="shared" si="300"/>
        <v>Mar-2024</v>
      </c>
      <c r="D5611" s="2">
        <v>45382</v>
      </c>
      <c r="E5611" t="s">
        <v>1264</v>
      </c>
      <c r="F5611" t="s">
        <v>1265</v>
      </c>
      <c r="G5611" t="s">
        <v>1266</v>
      </c>
      <c r="H5611" t="s">
        <v>663</v>
      </c>
      <c r="I5611" t="s">
        <v>1267</v>
      </c>
      <c r="J5611" t="s">
        <v>1268</v>
      </c>
      <c r="K5611" t="s">
        <v>1278</v>
      </c>
      <c r="L5611" t="s">
        <v>1279</v>
      </c>
      <c r="M5611" t="s">
        <v>1280</v>
      </c>
      <c r="N5611" t="s">
        <v>921</v>
      </c>
      <c r="O5611">
        <v>1320</v>
      </c>
    </row>
    <row r="5612" spans="1:15" x14ac:dyDescent="0.35">
      <c r="A5612" s="189" t="str">
        <f t="shared" si="298"/>
        <v>Mar</v>
      </c>
      <c r="B5612" s="190" t="str">
        <f t="shared" si="299"/>
        <v>2024</v>
      </c>
      <c r="C5612" s="190" t="str">
        <f t="shared" si="300"/>
        <v>Mar-2024</v>
      </c>
      <c r="D5612" s="2">
        <v>45382</v>
      </c>
      <c r="E5612" t="s">
        <v>1264</v>
      </c>
      <c r="F5612" t="s">
        <v>1265</v>
      </c>
      <c r="G5612" t="s">
        <v>1266</v>
      </c>
      <c r="H5612" t="s">
        <v>668</v>
      </c>
      <c r="I5612" t="s">
        <v>1281</v>
      </c>
      <c r="J5612" t="s">
        <v>1282</v>
      </c>
      <c r="K5612" t="s">
        <v>1283</v>
      </c>
      <c r="L5612" t="s">
        <v>1284</v>
      </c>
      <c r="M5612" t="s">
        <v>1285</v>
      </c>
      <c r="N5612" t="s">
        <v>1528</v>
      </c>
      <c r="O5612" t="s">
        <v>958</v>
      </c>
    </row>
    <row r="5613" spans="1:15" x14ac:dyDescent="0.35">
      <c r="A5613" s="189" t="str">
        <f t="shared" si="298"/>
        <v>Mar</v>
      </c>
      <c r="B5613" s="190" t="str">
        <f t="shared" si="299"/>
        <v>2024</v>
      </c>
      <c r="C5613" s="190" t="str">
        <f t="shared" si="300"/>
        <v>Mar-2024</v>
      </c>
      <c r="D5613" s="2">
        <v>45382</v>
      </c>
      <c r="E5613" t="s">
        <v>1264</v>
      </c>
      <c r="F5613" t="s">
        <v>1265</v>
      </c>
      <c r="G5613" t="s">
        <v>1266</v>
      </c>
      <c r="H5613" t="s">
        <v>668</v>
      </c>
      <c r="I5613" t="s">
        <v>1281</v>
      </c>
      <c r="J5613" t="s">
        <v>1282</v>
      </c>
      <c r="K5613" t="s">
        <v>1283</v>
      </c>
      <c r="L5613" t="s">
        <v>1284</v>
      </c>
      <c r="M5613" t="s">
        <v>1285</v>
      </c>
      <c r="N5613" t="s">
        <v>1529</v>
      </c>
      <c r="O5613" t="s">
        <v>958</v>
      </c>
    </row>
    <row r="5614" spans="1:15" x14ac:dyDescent="0.35">
      <c r="A5614" s="189" t="str">
        <f t="shared" si="298"/>
        <v>Mar</v>
      </c>
      <c r="B5614" s="190" t="str">
        <f t="shared" si="299"/>
        <v>2024</v>
      </c>
      <c r="C5614" s="190" t="str">
        <f t="shared" si="300"/>
        <v>Mar-2024</v>
      </c>
      <c r="D5614" s="2">
        <v>45382</v>
      </c>
      <c r="E5614" t="s">
        <v>1264</v>
      </c>
      <c r="F5614" t="s">
        <v>1265</v>
      </c>
      <c r="G5614" t="s">
        <v>1266</v>
      </c>
      <c r="H5614" t="s">
        <v>668</v>
      </c>
      <c r="I5614" t="s">
        <v>1281</v>
      </c>
      <c r="J5614" t="s">
        <v>1282</v>
      </c>
      <c r="K5614" t="s">
        <v>1283</v>
      </c>
      <c r="L5614" t="s">
        <v>1284</v>
      </c>
      <c r="M5614" t="s">
        <v>1285</v>
      </c>
      <c r="N5614" t="s">
        <v>919</v>
      </c>
      <c r="O5614">
        <v>155</v>
      </c>
    </row>
    <row r="5615" spans="1:15" x14ac:dyDescent="0.35">
      <c r="A5615" s="189" t="str">
        <f t="shared" si="298"/>
        <v>Mar</v>
      </c>
      <c r="B5615" s="190" t="str">
        <f t="shared" si="299"/>
        <v>2024</v>
      </c>
      <c r="C5615" s="190" t="str">
        <f t="shared" si="300"/>
        <v>Mar-2024</v>
      </c>
      <c r="D5615" s="2">
        <v>45382</v>
      </c>
      <c r="E5615" t="s">
        <v>1264</v>
      </c>
      <c r="F5615" t="s">
        <v>1265</v>
      </c>
      <c r="G5615" t="s">
        <v>1266</v>
      </c>
      <c r="H5615" t="s">
        <v>668</v>
      </c>
      <c r="I5615" t="s">
        <v>1281</v>
      </c>
      <c r="J5615" t="s">
        <v>1282</v>
      </c>
      <c r="K5615" t="s">
        <v>1283</v>
      </c>
      <c r="L5615" t="s">
        <v>1284</v>
      </c>
      <c r="M5615" t="s">
        <v>1285</v>
      </c>
      <c r="N5615" t="s">
        <v>920</v>
      </c>
      <c r="O5615">
        <v>1700</v>
      </c>
    </row>
    <row r="5616" spans="1:15" x14ac:dyDescent="0.35">
      <c r="A5616" s="189" t="str">
        <f t="shared" si="298"/>
        <v>Mar</v>
      </c>
      <c r="B5616" s="190" t="str">
        <f t="shared" si="299"/>
        <v>2024</v>
      </c>
      <c r="C5616" s="190" t="str">
        <f t="shared" si="300"/>
        <v>Mar-2024</v>
      </c>
      <c r="D5616" s="2">
        <v>45382</v>
      </c>
      <c r="E5616" t="s">
        <v>1264</v>
      </c>
      <c r="F5616" t="s">
        <v>1265</v>
      </c>
      <c r="G5616" t="s">
        <v>1266</v>
      </c>
      <c r="H5616" t="s">
        <v>668</v>
      </c>
      <c r="I5616" t="s">
        <v>1281</v>
      </c>
      <c r="J5616" t="s">
        <v>1282</v>
      </c>
      <c r="K5616" t="s">
        <v>1283</v>
      </c>
      <c r="L5616" t="s">
        <v>1284</v>
      </c>
      <c r="M5616" t="s">
        <v>1285</v>
      </c>
      <c r="N5616" t="s">
        <v>922</v>
      </c>
      <c r="O5616">
        <v>510</v>
      </c>
    </row>
    <row r="5617" spans="1:15" x14ac:dyDescent="0.35">
      <c r="A5617" s="189" t="str">
        <f t="shared" si="298"/>
        <v>Mar</v>
      </c>
      <c r="B5617" s="190" t="str">
        <f t="shared" si="299"/>
        <v>2024</v>
      </c>
      <c r="C5617" s="190" t="str">
        <f t="shared" si="300"/>
        <v>Mar-2024</v>
      </c>
      <c r="D5617" s="2">
        <v>45382</v>
      </c>
      <c r="E5617" t="s">
        <v>1264</v>
      </c>
      <c r="F5617" t="s">
        <v>1265</v>
      </c>
      <c r="G5617" t="s">
        <v>1266</v>
      </c>
      <c r="H5617" t="s">
        <v>668</v>
      </c>
      <c r="I5617" t="s">
        <v>1281</v>
      </c>
      <c r="J5617" t="s">
        <v>1282</v>
      </c>
      <c r="K5617" t="s">
        <v>1283</v>
      </c>
      <c r="L5617" t="s">
        <v>1284</v>
      </c>
      <c r="M5617" t="s">
        <v>1285</v>
      </c>
      <c r="N5617" t="s">
        <v>921</v>
      </c>
      <c r="O5617">
        <v>1210</v>
      </c>
    </row>
    <row r="5618" spans="1:15" x14ac:dyDescent="0.35">
      <c r="A5618" s="189" t="str">
        <f t="shared" si="298"/>
        <v>Mar</v>
      </c>
      <c r="B5618" s="190" t="str">
        <f t="shared" si="299"/>
        <v>2024</v>
      </c>
      <c r="C5618" s="190" t="str">
        <f t="shared" si="300"/>
        <v>Mar-2024</v>
      </c>
      <c r="D5618" s="2">
        <v>45382</v>
      </c>
      <c r="E5618" t="s">
        <v>1264</v>
      </c>
      <c r="F5618" t="s">
        <v>1265</v>
      </c>
      <c r="G5618" t="s">
        <v>1266</v>
      </c>
      <c r="H5618" t="s">
        <v>668</v>
      </c>
      <c r="I5618" t="s">
        <v>1281</v>
      </c>
      <c r="J5618" t="s">
        <v>1282</v>
      </c>
      <c r="K5618" t="s">
        <v>1286</v>
      </c>
      <c r="L5618" t="s">
        <v>1287</v>
      </c>
      <c r="M5618" t="s">
        <v>1288</v>
      </c>
      <c r="N5618" t="s">
        <v>1528</v>
      </c>
      <c r="O5618" t="s">
        <v>958</v>
      </c>
    </row>
    <row r="5619" spans="1:15" x14ac:dyDescent="0.35">
      <c r="A5619" s="189" t="str">
        <f t="shared" si="298"/>
        <v>Mar</v>
      </c>
      <c r="B5619" s="190" t="str">
        <f t="shared" si="299"/>
        <v>2024</v>
      </c>
      <c r="C5619" s="190" t="str">
        <f t="shared" si="300"/>
        <v>Mar-2024</v>
      </c>
      <c r="D5619" s="2">
        <v>45382</v>
      </c>
      <c r="E5619" t="s">
        <v>1264</v>
      </c>
      <c r="F5619" t="s">
        <v>1265</v>
      </c>
      <c r="G5619" t="s">
        <v>1266</v>
      </c>
      <c r="H5619" t="s">
        <v>668</v>
      </c>
      <c r="I5619" t="s">
        <v>1281</v>
      </c>
      <c r="J5619" t="s">
        <v>1282</v>
      </c>
      <c r="K5619" t="s">
        <v>1286</v>
      </c>
      <c r="L5619" t="s">
        <v>1287</v>
      </c>
      <c r="M5619" t="s">
        <v>1288</v>
      </c>
      <c r="N5619" t="s">
        <v>1529</v>
      </c>
      <c r="O5619" t="s">
        <v>958</v>
      </c>
    </row>
    <row r="5620" spans="1:15" x14ac:dyDescent="0.35">
      <c r="A5620" s="189" t="str">
        <f t="shared" si="298"/>
        <v>Mar</v>
      </c>
      <c r="B5620" s="190" t="str">
        <f t="shared" si="299"/>
        <v>2024</v>
      </c>
      <c r="C5620" s="190" t="str">
        <f t="shared" si="300"/>
        <v>Mar-2024</v>
      </c>
      <c r="D5620" s="2">
        <v>45382</v>
      </c>
      <c r="E5620" t="s">
        <v>1264</v>
      </c>
      <c r="F5620" t="s">
        <v>1265</v>
      </c>
      <c r="G5620" t="s">
        <v>1266</v>
      </c>
      <c r="H5620" t="s">
        <v>668</v>
      </c>
      <c r="I5620" t="s">
        <v>1281</v>
      </c>
      <c r="J5620" t="s">
        <v>1282</v>
      </c>
      <c r="K5620" t="s">
        <v>1286</v>
      </c>
      <c r="L5620" t="s">
        <v>1287</v>
      </c>
      <c r="M5620" t="s">
        <v>1288</v>
      </c>
      <c r="N5620" t="s">
        <v>919</v>
      </c>
      <c r="O5620">
        <v>20</v>
      </c>
    </row>
    <row r="5621" spans="1:15" x14ac:dyDescent="0.35">
      <c r="A5621" s="189" t="str">
        <f t="shared" si="298"/>
        <v>Mar</v>
      </c>
      <c r="B5621" s="190" t="str">
        <f t="shared" si="299"/>
        <v>2024</v>
      </c>
      <c r="C5621" s="190" t="str">
        <f t="shared" si="300"/>
        <v>Mar-2024</v>
      </c>
      <c r="D5621" s="2">
        <v>45382</v>
      </c>
      <c r="E5621" t="s">
        <v>1264</v>
      </c>
      <c r="F5621" t="s">
        <v>1265</v>
      </c>
      <c r="G5621" t="s">
        <v>1266</v>
      </c>
      <c r="H5621" t="s">
        <v>668</v>
      </c>
      <c r="I5621" t="s">
        <v>1281</v>
      </c>
      <c r="J5621" t="s">
        <v>1282</v>
      </c>
      <c r="K5621" t="s">
        <v>1286</v>
      </c>
      <c r="L5621" t="s">
        <v>1287</v>
      </c>
      <c r="M5621" t="s">
        <v>1288</v>
      </c>
      <c r="N5621" t="s">
        <v>920</v>
      </c>
      <c r="O5621">
        <v>750</v>
      </c>
    </row>
    <row r="5622" spans="1:15" x14ac:dyDescent="0.35">
      <c r="A5622" s="189" t="str">
        <f t="shared" ref="A5622:A5685" si="301">TEXT(D5622,"mmm")</f>
        <v>Mar</v>
      </c>
      <c r="B5622" s="190" t="str">
        <f t="shared" ref="B5622:B5685" si="302">TEXT(D5622,"yyyy")</f>
        <v>2024</v>
      </c>
      <c r="C5622" s="190" t="str">
        <f t="shared" ref="C5622:C5685" si="303">_xlfn.CONCAT(A5622&amp;"-"&amp;B5622)</f>
        <v>Mar-2024</v>
      </c>
      <c r="D5622" s="2">
        <v>45382</v>
      </c>
      <c r="E5622" t="s">
        <v>1264</v>
      </c>
      <c r="F5622" t="s">
        <v>1265</v>
      </c>
      <c r="G5622" t="s">
        <v>1266</v>
      </c>
      <c r="H5622" t="s">
        <v>668</v>
      </c>
      <c r="I5622" t="s">
        <v>1281</v>
      </c>
      <c r="J5622" t="s">
        <v>1282</v>
      </c>
      <c r="K5622" t="s">
        <v>1286</v>
      </c>
      <c r="L5622" t="s">
        <v>1287</v>
      </c>
      <c r="M5622" t="s">
        <v>1288</v>
      </c>
      <c r="N5622" t="s">
        <v>922</v>
      </c>
      <c r="O5622">
        <v>215</v>
      </c>
    </row>
    <row r="5623" spans="1:15" x14ac:dyDescent="0.35">
      <c r="A5623" s="189" t="str">
        <f t="shared" si="301"/>
        <v>Mar</v>
      </c>
      <c r="B5623" s="190" t="str">
        <f t="shared" si="302"/>
        <v>2024</v>
      </c>
      <c r="C5623" s="190" t="str">
        <f t="shared" si="303"/>
        <v>Mar-2024</v>
      </c>
      <c r="D5623" s="2">
        <v>45382</v>
      </c>
      <c r="E5623" t="s">
        <v>1264</v>
      </c>
      <c r="F5623" t="s">
        <v>1265</v>
      </c>
      <c r="G5623" t="s">
        <v>1266</v>
      </c>
      <c r="H5623" t="s">
        <v>668</v>
      </c>
      <c r="I5623" t="s">
        <v>1281</v>
      </c>
      <c r="J5623" t="s">
        <v>1282</v>
      </c>
      <c r="K5623" t="s">
        <v>1286</v>
      </c>
      <c r="L5623" t="s">
        <v>1287</v>
      </c>
      <c r="M5623" t="s">
        <v>1288</v>
      </c>
      <c r="N5623" t="s">
        <v>921</v>
      </c>
      <c r="O5623">
        <v>600</v>
      </c>
    </row>
    <row r="5624" spans="1:15" x14ac:dyDescent="0.35">
      <c r="A5624" s="189" t="str">
        <f t="shared" si="301"/>
        <v>Mar</v>
      </c>
      <c r="B5624" s="190" t="str">
        <f t="shared" si="302"/>
        <v>2024</v>
      </c>
      <c r="C5624" s="190" t="str">
        <f t="shared" si="303"/>
        <v>Mar-2024</v>
      </c>
      <c r="D5624" s="2">
        <v>45382</v>
      </c>
      <c r="E5624" t="s">
        <v>1264</v>
      </c>
      <c r="F5624" t="s">
        <v>1265</v>
      </c>
      <c r="G5624" t="s">
        <v>1266</v>
      </c>
      <c r="H5624" t="s">
        <v>668</v>
      </c>
      <c r="I5624" t="s">
        <v>1281</v>
      </c>
      <c r="J5624" t="s">
        <v>1282</v>
      </c>
      <c r="K5624" t="s">
        <v>1289</v>
      </c>
      <c r="L5624" t="s">
        <v>1290</v>
      </c>
      <c r="M5624" t="s">
        <v>1291</v>
      </c>
      <c r="N5624" t="s">
        <v>1528</v>
      </c>
      <c r="O5624" t="s">
        <v>958</v>
      </c>
    </row>
    <row r="5625" spans="1:15" x14ac:dyDescent="0.35">
      <c r="A5625" s="189" t="str">
        <f t="shared" si="301"/>
        <v>Mar</v>
      </c>
      <c r="B5625" s="190" t="str">
        <f t="shared" si="302"/>
        <v>2024</v>
      </c>
      <c r="C5625" s="190" t="str">
        <f t="shared" si="303"/>
        <v>Mar-2024</v>
      </c>
      <c r="D5625" s="2">
        <v>45382</v>
      </c>
      <c r="E5625" t="s">
        <v>1264</v>
      </c>
      <c r="F5625" t="s">
        <v>1265</v>
      </c>
      <c r="G5625" t="s">
        <v>1266</v>
      </c>
      <c r="H5625" t="s">
        <v>668</v>
      </c>
      <c r="I5625" t="s">
        <v>1281</v>
      </c>
      <c r="J5625" t="s">
        <v>1282</v>
      </c>
      <c r="K5625" t="s">
        <v>1289</v>
      </c>
      <c r="L5625" t="s">
        <v>1290</v>
      </c>
      <c r="M5625" t="s">
        <v>1291</v>
      </c>
      <c r="N5625" t="s">
        <v>1529</v>
      </c>
      <c r="O5625" t="s">
        <v>958</v>
      </c>
    </row>
    <row r="5626" spans="1:15" x14ac:dyDescent="0.35">
      <c r="A5626" s="189" t="str">
        <f t="shared" si="301"/>
        <v>Mar</v>
      </c>
      <c r="B5626" s="190" t="str">
        <f t="shared" si="302"/>
        <v>2024</v>
      </c>
      <c r="C5626" s="190" t="str">
        <f t="shared" si="303"/>
        <v>Mar-2024</v>
      </c>
      <c r="D5626" s="2">
        <v>45382</v>
      </c>
      <c r="E5626" t="s">
        <v>1264</v>
      </c>
      <c r="F5626" t="s">
        <v>1265</v>
      </c>
      <c r="G5626" t="s">
        <v>1266</v>
      </c>
      <c r="H5626" t="s">
        <v>668</v>
      </c>
      <c r="I5626" t="s">
        <v>1281</v>
      </c>
      <c r="J5626" t="s">
        <v>1282</v>
      </c>
      <c r="K5626" t="s">
        <v>1289</v>
      </c>
      <c r="L5626" t="s">
        <v>1290</v>
      </c>
      <c r="M5626" t="s">
        <v>1291</v>
      </c>
      <c r="N5626" t="s">
        <v>919</v>
      </c>
      <c r="O5626">
        <v>95</v>
      </c>
    </row>
    <row r="5627" spans="1:15" x14ac:dyDescent="0.35">
      <c r="A5627" s="189" t="str">
        <f t="shared" si="301"/>
        <v>Mar</v>
      </c>
      <c r="B5627" s="190" t="str">
        <f t="shared" si="302"/>
        <v>2024</v>
      </c>
      <c r="C5627" s="190" t="str">
        <f t="shared" si="303"/>
        <v>Mar-2024</v>
      </c>
      <c r="D5627" s="2">
        <v>45382</v>
      </c>
      <c r="E5627" t="s">
        <v>1264</v>
      </c>
      <c r="F5627" t="s">
        <v>1265</v>
      </c>
      <c r="G5627" t="s">
        <v>1266</v>
      </c>
      <c r="H5627" t="s">
        <v>668</v>
      </c>
      <c r="I5627" t="s">
        <v>1281</v>
      </c>
      <c r="J5627" t="s">
        <v>1282</v>
      </c>
      <c r="K5627" t="s">
        <v>1289</v>
      </c>
      <c r="L5627" t="s">
        <v>1290</v>
      </c>
      <c r="M5627" t="s">
        <v>1291</v>
      </c>
      <c r="N5627" t="s">
        <v>920</v>
      </c>
      <c r="O5627">
        <v>760</v>
      </c>
    </row>
    <row r="5628" spans="1:15" x14ac:dyDescent="0.35">
      <c r="A5628" s="189" t="str">
        <f t="shared" si="301"/>
        <v>Mar</v>
      </c>
      <c r="B5628" s="190" t="str">
        <f t="shared" si="302"/>
        <v>2024</v>
      </c>
      <c r="C5628" s="190" t="str">
        <f t="shared" si="303"/>
        <v>Mar-2024</v>
      </c>
      <c r="D5628" s="2">
        <v>45382</v>
      </c>
      <c r="E5628" t="s">
        <v>1264</v>
      </c>
      <c r="F5628" t="s">
        <v>1265</v>
      </c>
      <c r="G5628" t="s">
        <v>1266</v>
      </c>
      <c r="H5628" t="s">
        <v>668</v>
      </c>
      <c r="I5628" t="s">
        <v>1281</v>
      </c>
      <c r="J5628" t="s">
        <v>1282</v>
      </c>
      <c r="K5628" t="s">
        <v>1289</v>
      </c>
      <c r="L5628" t="s">
        <v>1290</v>
      </c>
      <c r="M5628" t="s">
        <v>1291</v>
      </c>
      <c r="N5628" t="s">
        <v>922</v>
      </c>
      <c r="O5628">
        <v>500</v>
      </c>
    </row>
    <row r="5629" spans="1:15" x14ac:dyDescent="0.35">
      <c r="A5629" s="189" t="str">
        <f t="shared" si="301"/>
        <v>Mar</v>
      </c>
      <c r="B5629" s="190" t="str">
        <f t="shared" si="302"/>
        <v>2024</v>
      </c>
      <c r="C5629" s="190" t="str">
        <f t="shared" si="303"/>
        <v>Mar-2024</v>
      </c>
      <c r="D5629" s="2">
        <v>45382</v>
      </c>
      <c r="E5629" t="s">
        <v>1264</v>
      </c>
      <c r="F5629" t="s">
        <v>1265</v>
      </c>
      <c r="G5629" t="s">
        <v>1266</v>
      </c>
      <c r="H5629" t="s">
        <v>668</v>
      </c>
      <c r="I5629" t="s">
        <v>1281</v>
      </c>
      <c r="J5629" t="s">
        <v>1282</v>
      </c>
      <c r="K5629" t="s">
        <v>1289</v>
      </c>
      <c r="L5629" t="s">
        <v>1290</v>
      </c>
      <c r="M5629" t="s">
        <v>1291</v>
      </c>
      <c r="N5629" t="s">
        <v>921</v>
      </c>
      <c r="O5629">
        <v>1050</v>
      </c>
    </row>
    <row r="5630" spans="1:15" x14ac:dyDescent="0.35">
      <c r="A5630" s="189" t="str">
        <f t="shared" si="301"/>
        <v>Mar</v>
      </c>
      <c r="B5630" s="190" t="str">
        <f t="shared" si="302"/>
        <v>2024</v>
      </c>
      <c r="C5630" s="190" t="str">
        <f t="shared" si="303"/>
        <v>Mar-2024</v>
      </c>
      <c r="D5630" s="2">
        <v>45382</v>
      </c>
      <c r="E5630" t="s">
        <v>1264</v>
      </c>
      <c r="F5630" t="s">
        <v>1265</v>
      </c>
      <c r="G5630" t="s">
        <v>1266</v>
      </c>
      <c r="H5630" t="s">
        <v>668</v>
      </c>
      <c r="I5630" t="s">
        <v>1281</v>
      </c>
      <c r="J5630" t="s">
        <v>1282</v>
      </c>
      <c r="K5630" t="s">
        <v>1292</v>
      </c>
      <c r="L5630" t="s">
        <v>1293</v>
      </c>
      <c r="M5630" t="s">
        <v>1294</v>
      </c>
      <c r="N5630" t="s">
        <v>1528</v>
      </c>
      <c r="O5630" t="s">
        <v>958</v>
      </c>
    </row>
    <row r="5631" spans="1:15" x14ac:dyDescent="0.35">
      <c r="A5631" s="189" t="str">
        <f t="shared" si="301"/>
        <v>Mar</v>
      </c>
      <c r="B5631" s="190" t="str">
        <f t="shared" si="302"/>
        <v>2024</v>
      </c>
      <c r="C5631" s="190" t="str">
        <f t="shared" si="303"/>
        <v>Mar-2024</v>
      </c>
      <c r="D5631" s="2">
        <v>45382</v>
      </c>
      <c r="E5631" t="s">
        <v>1264</v>
      </c>
      <c r="F5631" t="s">
        <v>1265</v>
      </c>
      <c r="G5631" t="s">
        <v>1266</v>
      </c>
      <c r="H5631" t="s">
        <v>668</v>
      </c>
      <c r="I5631" t="s">
        <v>1281</v>
      </c>
      <c r="J5631" t="s">
        <v>1282</v>
      </c>
      <c r="K5631" t="s">
        <v>1292</v>
      </c>
      <c r="L5631" t="s">
        <v>1293</v>
      </c>
      <c r="M5631" t="s">
        <v>1294</v>
      </c>
      <c r="N5631" t="s">
        <v>1529</v>
      </c>
      <c r="O5631" t="s">
        <v>958</v>
      </c>
    </row>
    <row r="5632" spans="1:15" x14ac:dyDescent="0.35">
      <c r="A5632" s="189" t="str">
        <f t="shared" si="301"/>
        <v>Mar</v>
      </c>
      <c r="B5632" s="190" t="str">
        <f t="shared" si="302"/>
        <v>2024</v>
      </c>
      <c r="C5632" s="190" t="str">
        <f t="shared" si="303"/>
        <v>Mar-2024</v>
      </c>
      <c r="D5632" s="2">
        <v>45382</v>
      </c>
      <c r="E5632" t="s">
        <v>1264</v>
      </c>
      <c r="F5632" t="s">
        <v>1265</v>
      </c>
      <c r="G5632" t="s">
        <v>1266</v>
      </c>
      <c r="H5632" t="s">
        <v>668</v>
      </c>
      <c r="I5632" t="s">
        <v>1281</v>
      </c>
      <c r="J5632" t="s">
        <v>1282</v>
      </c>
      <c r="K5632" t="s">
        <v>1292</v>
      </c>
      <c r="L5632" t="s">
        <v>1293</v>
      </c>
      <c r="M5632" t="s">
        <v>1294</v>
      </c>
      <c r="N5632" t="s">
        <v>919</v>
      </c>
      <c r="O5632">
        <v>240</v>
      </c>
    </row>
    <row r="5633" spans="1:15" x14ac:dyDescent="0.35">
      <c r="A5633" s="189" t="str">
        <f t="shared" si="301"/>
        <v>Mar</v>
      </c>
      <c r="B5633" s="190" t="str">
        <f t="shared" si="302"/>
        <v>2024</v>
      </c>
      <c r="C5633" s="190" t="str">
        <f t="shared" si="303"/>
        <v>Mar-2024</v>
      </c>
      <c r="D5633" s="2">
        <v>45382</v>
      </c>
      <c r="E5633" t="s">
        <v>1264</v>
      </c>
      <c r="F5633" t="s">
        <v>1265</v>
      </c>
      <c r="G5633" t="s">
        <v>1266</v>
      </c>
      <c r="H5633" t="s">
        <v>668</v>
      </c>
      <c r="I5633" t="s">
        <v>1281</v>
      </c>
      <c r="J5633" t="s">
        <v>1282</v>
      </c>
      <c r="K5633" t="s">
        <v>1292</v>
      </c>
      <c r="L5633" t="s">
        <v>1293</v>
      </c>
      <c r="M5633" t="s">
        <v>1294</v>
      </c>
      <c r="N5633" t="s">
        <v>920</v>
      </c>
      <c r="O5633">
        <v>1430</v>
      </c>
    </row>
    <row r="5634" spans="1:15" x14ac:dyDescent="0.35">
      <c r="A5634" s="189" t="str">
        <f t="shared" si="301"/>
        <v>Mar</v>
      </c>
      <c r="B5634" s="190" t="str">
        <f t="shared" si="302"/>
        <v>2024</v>
      </c>
      <c r="C5634" s="190" t="str">
        <f t="shared" si="303"/>
        <v>Mar-2024</v>
      </c>
      <c r="D5634" s="2">
        <v>45382</v>
      </c>
      <c r="E5634" t="s">
        <v>1264</v>
      </c>
      <c r="F5634" t="s">
        <v>1265</v>
      </c>
      <c r="G5634" t="s">
        <v>1266</v>
      </c>
      <c r="H5634" t="s">
        <v>668</v>
      </c>
      <c r="I5634" t="s">
        <v>1281</v>
      </c>
      <c r="J5634" t="s">
        <v>1282</v>
      </c>
      <c r="K5634" t="s">
        <v>1292</v>
      </c>
      <c r="L5634" t="s">
        <v>1293</v>
      </c>
      <c r="M5634" t="s">
        <v>1294</v>
      </c>
      <c r="N5634" t="s">
        <v>922</v>
      </c>
      <c r="O5634">
        <v>560</v>
      </c>
    </row>
    <row r="5635" spans="1:15" x14ac:dyDescent="0.35">
      <c r="A5635" s="189" t="str">
        <f t="shared" si="301"/>
        <v>Mar</v>
      </c>
      <c r="B5635" s="190" t="str">
        <f t="shared" si="302"/>
        <v>2024</v>
      </c>
      <c r="C5635" s="190" t="str">
        <f t="shared" si="303"/>
        <v>Mar-2024</v>
      </c>
      <c r="D5635" s="2">
        <v>45382</v>
      </c>
      <c r="E5635" t="s">
        <v>1264</v>
      </c>
      <c r="F5635" t="s">
        <v>1265</v>
      </c>
      <c r="G5635" t="s">
        <v>1266</v>
      </c>
      <c r="H5635" t="s">
        <v>668</v>
      </c>
      <c r="I5635" t="s">
        <v>1281</v>
      </c>
      <c r="J5635" t="s">
        <v>1282</v>
      </c>
      <c r="K5635" t="s">
        <v>1292</v>
      </c>
      <c r="L5635" t="s">
        <v>1293</v>
      </c>
      <c r="M5635" t="s">
        <v>1294</v>
      </c>
      <c r="N5635" t="s">
        <v>921</v>
      </c>
      <c r="O5635">
        <v>800</v>
      </c>
    </row>
    <row r="5636" spans="1:15" x14ac:dyDescent="0.35">
      <c r="A5636" s="189" t="str">
        <f t="shared" si="301"/>
        <v>Mar</v>
      </c>
      <c r="B5636" s="190" t="str">
        <f t="shared" si="302"/>
        <v>2024</v>
      </c>
      <c r="C5636" s="190" t="str">
        <f t="shared" si="303"/>
        <v>Mar-2024</v>
      </c>
      <c r="D5636" s="2">
        <v>45382</v>
      </c>
      <c r="E5636" t="s">
        <v>1264</v>
      </c>
      <c r="F5636" t="s">
        <v>1265</v>
      </c>
      <c r="G5636" t="s">
        <v>1266</v>
      </c>
      <c r="H5636" t="s">
        <v>668</v>
      </c>
      <c r="I5636" t="s">
        <v>1281</v>
      </c>
      <c r="J5636" t="s">
        <v>1282</v>
      </c>
      <c r="K5636" t="s">
        <v>1295</v>
      </c>
      <c r="L5636" t="s">
        <v>1296</v>
      </c>
      <c r="M5636" t="s">
        <v>1297</v>
      </c>
      <c r="N5636" t="s">
        <v>1528</v>
      </c>
      <c r="O5636" t="s">
        <v>958</v>
      </c>
    </row>
    <row r="5637" spans="1:15" x14ac:dyDescent="0.35">
      <c r="A5637" s="189" t="str">
        <f t="shared" si="301"/>
        <v>Mar</v>
      </c>
      <c r="B5637" s="190" t="str">
        <f t="shared" si="302"/>
        <v>2024</v>
      </c>
      <c r="C5637" s="190" t="str">
        <f t="shared" si="303"/>
        <v>Mar-2024</v>
      </c>
      <c r="D5637" s="2">
        <v>45382</v>
      </c>
      <c r="E5637" t="s">
        <v>1264</v>
      </c>
      <c r="F5637" t="s">
        <v>1265</v>
      </c>
      <c r="G5637" t="s">
        <v>1266</v>
      </c>
      <c r="H5637" t="s">
        <v>668</v>
      </c>
      <c r="I5637" t="s">
        <v>1281</v>
      </c>
      <c r="J5637" t="s">
        <v>1282</v>
      </c>
      <c r="K5637" t="s">
        <v>1295</v>
      </c>
      <c r="L5637" t="s">
        <v>1296</v>
      </c>
      <c r="M5637" t="s">
        <v>1297</v>
      </c>
      <c r="N5637" t="s">
        <v>1529</v>
      </c>
      <c r="O5637" t="s">
        <v>958</v>
      </c>
    </row>
    <row r="5638" spans="1:15" x14ac:dyDescent="0.35">
      <c r="A5638" s="189" t="str">
        <f t="shared" si="301"/>
        <v>Mar</v>
      </c>
      <c r="B5638" s="190" t="str">
        <f t="shared" si="302"/>
        <v>2024</v>
      </c>
      <c r="C5638" s="190" t="str">
        <f t="shared" si="303"/>
        <v>Mar-2024</v>
      </c>
      <c r="D5638" s="2">
        <v>45382</v>
      </c>
      <c r="E5638" t="s">
        <v>1264</v>
      </c>
      <c r="F5638" t="s">
        <v>1265</v>
      </c>
      <c r="G5638" t="s">
        <v>1266</v>
      </c>
      <c r="H5638" t="s">
        <v>668</v>
      </c>
      <c r="I5638" t="s">
        <v>1281</v>
      </c>
      <c r="J5638" t="s">
        <v>1282</v>
      </c>
      <c r="K5638" t="s">
        <v>1295</v>
      </c>
      <c r="L5638" t="s">
        <v>1296</v>
      </c>
      <c r="M5638" t="s">
        <v>1297</v>
      </c>
      <c r="N5638" t="s">
        <v>919</v>
      </c>
      <c r="O5638">
        <v>430</v>
      </c>
    </row>
    <row r="5639" spans="1:15" x14ac:dyDescent="0.35">
      <c r="A5639" s="189" t="str">
        <f t="shared" si="301"/>
        <v>Mar</v>
      </c>
      <c r="B5639" s="190" t="str">
        <f t="shared" si="302"/>
        <v>2024</v>
      </c>
      <c r="C5639" s="190" t="str">
        <f t="shared" si="303"/>
        <v>Mar-2024</v>
      </c>
      <c r="D5639" s="2">
        <v>45382</v>
      </c>
      <c r="E5639" t="s">
        <v>1264</v>
      </c>
      <c r="F5639" t="s">
        <v>1265</v>
      </c>
      <c r="G5639" t="s">
        <v>1266</v>
      </c>
      <c r="H5639" t="s">
        <v>668</v>
      </c>
      <c r="I5639" t="s">
        <v>1281</v>
      </c>
      <c r="J5639" t="s">
        <v>1282</v>
      </c>
      <c r="K5639" t="s">
        <v>1295</v>
      </c>
      <c r="L5639" t="s">
        <v>1296</v>
      </c>
      <c r="M5639" t="s">
        <v>1297</v>
      </c>
      <c r="N5639" t="s">
        <v>920</v>
      </c>
      <c r="O5639">
        <v>2040</v>
      </c>
    </row>
    <row r="5640" spans="1:15" x14ac:dyDescent="0.35">
      <c r="A5640" s="189" t="str">
        <f t="shared" si="301"/>
        <v>Mar</v>
      </c>
      <c r="B5640" s="190" t="str">
        <f t="shared" si="302"/>
        <v>2024</v>
      </c>
      <c r="C5640" s="190" t="str">
        <f t="shared" si="303"/>
        <v>Mar-2024</v>
      </c>
      <c r="D5640" s="2">
        <v>45382</v>
      </c>
      <c r="E5640" t="s">
        <v>1264</v>
      </c>
      <c r="F5640" t="s">
        <v>1265</v>
      </c>
      <c r="G5640" t="s">
        <v>1266</v>
      </c>
      <c r="H5640" t="s">
        <v>668</v>
      </c>
      <c r="I5640" t="s">
        <v>1281</v>
      </c>
      <c r="J5640" t="s">
        <v>1282</v>
      </c>
      <c r="K5640" t="s">
        <v>1295</v>
      </c>
      <c r="L5640" t="s">
        <v>1296</v>
      </c>
      <c r="M5640" t="s">
        <v>1297</v>
      </c>
      <c r="N5640" t="s">
        <v>922</v>
      </c>
      <c r="O5640">
        <v>430</v>
      </c>
    </row>
    <row r="5641" spans="1:15" x14ac:dyDescent="0.35">
      <c r="A5641" s="189" t="str">
        <f t="shared" si="301"/>
        <v>Mar</v>
      </c>
      <c r="B5641" s="190" t="str">
        <f t="shared" si="302"/>
        <v>2024</v>
      </c>
      <c r="C5641" s="190" t="str">
        <f t="shared" si="303"/>
        <v>Mar-2024</v>
      </c>
      <c r="D5641" s="2">
        <v>45382</v>
      </c>
      <c r="E5641" t="s">
        <v>1264</v>
      </c>
      <c r="F5641" t="s">
        <v>1265</v>
      </c>
      <c r="G5641" t="s">
        <v>1266</v>
      </c>
      <c r="H5641" t="s">
        <v>668</v>
      </c>
      <c r="I5641" t="s">
        <v>1281</v>
      </c>
      <c r="J5641" t="s">
        <v>1282</v>
      </c>
      <c r="K5641" t="s">
        <v>1295</v>
      </c>
      <c r="L5641" t="s">
        <v>1296</v>
      </c>
      <c r="M5641" t="s">
        <v>1297</v>
      </c>
      <c r="N5641" t="s">
        <v>921</v>
      </c>
      <c r="O5641">
        <v>1340</v>
      </c>
    </row>
    <row r="5642" spans="1:15" x14ac:dyDescent="0.35">
      <c r="A5642" s="189" t="str">
        <f t="shared" si="301"/>
        <v>Mar</v>
      </c>
      <c r="B5642" s="190" t="str">
        <f t="shared" si="302"/>
        <v>2024</v>
      </c>
      <c r="C5642" s="190" t="str">
        <f t="shared" si="303"/>
        <v>Mar-2024</v>
      </c>
      <c r="D5642" s="2">
        <v>45382</v>
      </c>
      <c r="E5642" t="s">
        <v>1264</v>
      </c>
      <c r="F5642" t="s">
        <v>1265</v>
      </c>
      <c r="G5642" t="s">
        <v>1266</v>
      </c>
      <c r="H5642" t="s">
        <v>668</v>
      </c>
      <c r="I5642" t="s">
        <v>1281</v>
      </c>
      <c r="J5642" t="s">
        <v>1282</v>
      </c>
      <c r="K5642" t="s">
        <v>1298</v>
      </c>
      <c r="L5642" t="s">
        <v>1299</v>
      </c>
      <c r="M5642" t="s">
        <v>1300</v>
      </c>
      <c r="N5642" t="s">
        <v>1528</v>
      </c>
      <c r="O5642" t="s">
        <v>958</v>
      </c>
    </row>
    <row r="5643" spans="1:15" x14ac:dyDescent="0.35">
      <c r="A5643" s="189" t="str">
        <f t="shared" si="301"/>
        <v>Mar</v>
      </c>
      <c r="B5643" s="190" t="str">
        <f t="shared" si="302"/>
        <v>2024</v>
      </c>
      <c r="C5643" s="190" t="str">
        <f t="shared" si="303"/>
        <v>Mar-2024</v>
      </c>
      <c r="D5643" s="2">
        <v>45382</v>
      </c>
      <c r="E5643" t="s">
        <v>1264</v>
      </c>
      <c r="F5643" t="s">
        <v>1265</v>
      </c>
      <c r="G5643" t="s">
        <v>1266</v>
      </c>
      <c r="H5643" t="s">
        <v>668</v>
      </c>
      <c r="I5643" t="s">
        <v>1281</v>
      </c>
      <c r="J5643" t="s">
        <v>1282</v>
      </c>
      <c r="K5643" t="s">
        <v>1298</v>
      </c>
      <c r="L5643" t="s">
        <v>1299</v>
      </c>
      <c r="M5643" t="s">
        <v>1300</v>
      </c>
      <c r="N5643" t="s">
        <v>1529</v>
      </c>
      <c r="O5643" t="s">
        <v>958</v>
      </c>
    </row>
    <row r="5644" spans="1:15" x14ac:dyDescent="0.35">
      <c r="A5644" s="189" t="str">
        <f t="shared" si="301"/>
        <v>Mar</v>
      </c>
      <c r="B5644" s="190" t="str">
        <f t="shared" si="302"/>
        <v>2024</v>
      </c>
      <c r="C5644" s="190" t="str">
        <f t="shared" si="303"/>
        <v>Mar-2024</v>
      </c>
      <c r="D5644" s="2">
        <v>45382</v>
      </c>
      <c r="E5644" t="s">
        <v>1264</v>
      </c>
      <c r="F5644" t="s">
        <v>1265</v>
      </c>
      <c r="G5644" t="s">
        <v>1266</v>
      </c>
      <c r="H5644" t="s">
        <v>668</v>
      </c>
      <c r="I5644" t="s">
        <v>1281</v>
      </c>
      <c r="J5644" t="s">
        <v>1282</v>
      </c>
      <c r="K5644" t="s">
        <v>1298</v>
      </c>
      <c r="L5644" t="s">
        <v>1299</v>
      </c>
      <c r="M5644" t="s">
        <v>1300</v>
      </c>
      <c r="N5644" t="s">
        <v>919</v>
      </c>
      <c r="O5644">
        <v>595</v>
      </c>
    </row>
    <row r="5645" spans="1:15" x14ac:dyDescent="0.35">
      <c r="A5645" s="189" t="str">
        <f t="shared" si="301"/>
        <v>Mar</v>
      </c>
      <c r="B5645" s="190" t="str">
        <f t="shared" si="302"/>
        <v>2024</v>
      </c>
      <c r="C5645" s="190" t="str">
        <f t="shared" si="303"/>
        <v>Mar-2024</v>
      </c>
      <c r="D5645" s="2">
        <v>45382</v>
      </c>
      <c r="E5645" t="s">
        <v>1264</v>
      </c>
      <c r="F5645" t="s">
        <v>1265</v>
      </c>
      <c r="G5645" t="s">
        <v>1266</v>
      </c>
      <c r="H5645" t="s">
        <v>668</v>
      </c>
      <c r="I5645" t="s">
        <v>1281</v>
      </c>
      <c r="J5645" t="s">
        <v>1282</v>
      </c>
      <c r="K5645" t="s">
        <v>1298</v>
      </c>
      <c r="L5645" t="s">
        <v>1299</v>
      </c>
      <c r="M5645" t="s">
        <v>1300</v>
      </c>
      <c r="N5645" t="s">
        <v>920</v>
      </c>
      <c r="O5645">
        <v>1695</v>
      </c>
    </row>
    <row r="5646" spans="1:15" x14ac:dyDescent="0.35">
      <c r="A5646" s="189" t="str">
        <f t="shared" si="301"/>
        <v>Mar</v>
      </c>
      <c r="B5646" s="190" t="str">
        <f t="shared" si="302"/>
        <v>2024</v>
      </c>
      <c r="C5646" s="190" t="str">
        <f t="shared" si="303"/>
        <v>Mar-2024</v>
      </c>
      <c r="D5646" s="2">
        <v>45382</v>
      </c>
      <c r="E5646" t="s">
        <v>1264</v>
      </c>
      <c r="F5646" t="s">
        <v>1265</v>
      </c>
      <c r="G5646" t="s">
        <v>1266</v>
      </c>
      <c r="H5646" t="s">
        <v>668</v>
      </c>
      <c r="I5646" t="s">
        <v>1281</v>
      </c>
      <c r="J5646" t="s">
        <v>1282</v>
      </c>
      <c r="K5646" t="s">
        <v>1298</v>
      </c>
      <c r="L5646" t="s">
        <v>1299</v>
      </c>
      <c r="M5646" t="s">
        <v>1300</v>
      </c>
      <c r="N5646" t="s">
        <v>922</v>
      </c>
      <c r="O5646">
        <v>2110</v>
      </c>
    </row>
    <row r="5647" spans="1:15" x14ac:dyDescent="0.35">
      <c r="A5647" s="189" t="str">
        <f t="shared" si="301"/>
        <v>Mar</v>
      </c>
      <c r="B5647" s="190" t="str">
        <f t="shared" si="302"/>
        <v>2024</v>
      </c>
      <c r="C5647" s="190" t="str">
        <f t="shared" si="303"/>
        <v>Mar-2024</v>
      </c>
      <c r="D5647" s="2">
        <v>45382</v>
      </c>
      <c r="E5647" t="s">
        <v>1264</v>
      </c>
      <c r="F5647" t="s">
        <v>1265</v>
      </c>
      <c r="G5647" t="s">
        <v>1266</v>
      </c>
      <c r="H5647" t="s">
        <v>668</v>
      </c>
      <c r="I5647" t="s">
        <v>1281</v>
      </c>
      <c r="J5647" t="s">
        <v>1282</v>
      </c>
      <c r="K5647" t="s">
        <v>1298</v>
      </c>
      <c r="L5647" t="s">
        <v>1299</v>
      </c>
      <c r="M5647" t="s">
        <v>1300</v>
      </c>
      <c r="N5647" t="s">
        <v>921</v>
      </c>
      <c r="O5647">
        <v>2145</v>
      </c>
    </row>
    <row r="5648" spans="1:15" x14ac:dyDescent="0.35">
      <c r="A5648" s="189" t="str">
        <f t="shared" si="301"/>
        <v>Mar</v>
      </c>
      <c r="B5648" s="190" t="str">
        <f t="shared" si="302"/>
        <v>2024</v>
      </c>
      <c r="C5648" s="190" t="str">
        <f t="shared" si="303"/>
        <v>Mar-2024</v>
      </c>
      <c r="D5648" s="2">
        <v>45382</v>
      </c>
      <c r="E5648" t="s">
        <v>1264</v>
      </c>
      <c r="F5648" t="s">
        <v>1265</v>
      </c>
      <c r="G5648" t="s">
        <v>1266</v>
      </c>
      <c r="H5648" t="s">
        <v>668</v>
      </c>
      <c r="I5648" t="s">
        <v>1281</v>
      </c>
      <c r="J5648" t="s">
        <v>1282</v>
      </c>
      <c r="K5648" t="s">
        <v>1301</v>
      </c>
      <c r="L5648" t="s">
        <v>1302</v>
      </c>
      <c r="M5648" t="s">
        <v>1303</v>
      </c>
      <c r="N5648" t="s">
        <v>1528</v>
      </c>
      <c r="O5648" t="s">
        <v>958</v>
      </c>
    </row>
    <row r="5649" spans="1:15" x14ac:dyDescent="0.35">
      <c r="A5649" s="189" t="str">
        <f t="shared" si="301"/>
        <v>Mar</v>
      </c>
      <c r="B5649" s="190" t="str">
        <f t="shared" si="302"/>
        <v>2024</v>
      </c>
      <c r="C5649" s="190" t="str">
        <f t="shared" si="303"/>
        <v>Mar-2024</v>
      </c>
      <c r="D5649" s="2">
        <v>45382</v>
      </c>
      <c r="E5649" t="s">
        <v>1264</v>
      </c>
      <c r="F5649" t="s">
        <v>1265</v>
      </c>
      <c r="G5649" t="s">
        <v>1266</v>
      </c>
      <c r="H5649" t="s">
        <v>668</v>
      </c>
      <c r="I5649" t="s">
        <v>1281</v>
      </c>
      <c r="J5649" t="s">
        <v>1282</v>
      </c>
      <c r="K5649" t="s">
        <v>1301</v>
      </c>
      <c r="L5649" t="s">
        <v>1302</v>
      </c>
      <c r="M5649" t="s">
        <v>1303</v>
      </c>
      <c r="N5649" t="s">
        <v>1529</v>
      </c>
      <c r="O5649" t="s">
        <v>958</v>
      </c>
    </row>
    <row r="5650" spans="1:15" x14ac:dyDescent="0.35">
      <c r="A5650" s="189" t="str">
        <f t="shared" si="301"/>
        <v>Mar</v>
      </c>
      <c r="B5650" s="190" t="str">
        <f t="shared" si="302"/>
        <v>2024</v>
      </c>
      <c r="C5650" s="190" t="str">
        <f t="shared" si="303"/>
        <v>Mar-2024</v>
      </c>
      <c r="D5650" s="2">
        <v>45382</v>
      </c>
      <c r="E5650" t="s">
        <v>1264</v>
      </c>
      <c r="F5650" t="s">
        <v>1265</v>
      </c>
      <c r="G5650" t="s">
        <v>1266</v>
      </c>
      <c r="H5650" t="s">
        <v>668</v>
      </c>
      <c r="I5650" t="s">
        <v>1281</v>
      </c>
      <c r="J5650" t="s">
        <v>1282</v>
      </c>
      <c r="K5650" t="s">
        <v>1301</v>
      </c>
      <c r="L5650" t="s">
        <v>1302</v>
      </c>
      <c r="M5650" t="s">
        <v>1303</v>
      </c>
      <c r="N5650" t="s">
        <v>919</v>
      </c>
      <c r="O5650">
        <v>575</v>
      </c>
    </row>
    <row r="5651" spans="1:15" x14ac:dyDescent="0.35">
      <c r="A5651" s="189" t="str">
        <f t="shared" si="301"/>
        <v>Mar</v>
      </c>
      <c r="B5651" s="190" t="str">
        <f t="shared" si="302"/>
        <v>2024</v>
      </c>
      <c r="C5651" s="190" t="str">
        <f t="shared" si="303"/>
        <v>Mar-2024</v>
      </c>
      <c r="D5651" s="2">
        <v>45382</v>
      </c>
      <c r="E5651" t="s">
        <v>1264</v>
      </c>
      <c r="F5651" t="s">
        <v>1265</v>
      </c>
      <c r="G5651" t="s">
        <v>1266</v>
      </c>
      <c r="H5651" t="s">
        <v>668</v>
      </c>
      <c r="I5651" t="s">
        <v>1281</v>
      </c>
      <c r="J5651" t="s">
        <v>1282</v>
      </c>
      <c r="K5651" t="s">
        <v>1301</v>
      </c>
      <c r="L5651" t="s">
        <v>1302</v>
      </c>
      <c r="M5651" t="s">
        <v>1303</v>
      </c>
      <c r="N5651" t="s">
        <v>920</v>
      </c>
      <c r="O5651">
        <v>1465</v>
      </c>
    </row>
    <row r="5652" spans="1:15" x14ac:dyDescent="0.35">
      <c r="A5652" s="189" t="str">
        <f t="shared" si="301"/>
        <v>Mar</v>
      </c>
      <c r="B5652" s="190" t="str">
        <f t="shared" si="302"/>
        <v>2024</v>
      </c>
      <c r="C5652" s="190" t="str">
        <f t="shared" si="303"/>
        <v>Mar-2024</v>
      </c>
      <c r="D5652" s="2">
        <v>45382</v>
      </c>
      <c r="E5652" t="s">
        <v>1264</v>
      </c>
      <c r="F5652" t="s">
        <v>1265</v>
      </c>
      <c r="G5652" t="s">
        <v>1266</v>
      </c>
      <c r="H5652" t="s">
        <v>668</v>
      </c>
      <c r="I5652" t="s">
        <v>1281</v>
      </c>
      <c r="J5652" t="s">
        <v>1282</v>
      </c>
      <c r="K5652" t="s">
        <v>1301</v>
      </c>
      <c r="L5652" t="s">
        <v>1302</v>
      </c>
      <c r="M5652" t="s">
        <v>1303</v>
      </c>
      <c r="N5652" t="s">
        <v>922</v>
      </c>
      <c r="O5652">
        <v>1715</v>
      </c>
    </row>
    <row r="5653" spans="1:15" x14ac:dyDescent="0.35">
      <c r="A5653" s="189" t="str">
        <f t="shared" si="301"/>
        <v>Mar</v>
      </c>
      <c r="B5653" s="190" t="str">
        <f t="shared" si="302"/>
        <v>2024</v>
      </c>
      <c r="C5653" s="190" t="str">
        <f t="shared" si="303"/>
        <v>Mar-2024</v>
      </c>
      <c r="D5653" s="2">
        <v>45382</v>
      </c>
      <c r="E5653" t="s">
        <v>1264</v>
      </c>
      <c r="F5653" t="s">
        <v>1265</v>
      </c>
      <c r="G5653" t="s">
        <v>1266</v>
      </c>
      <c r="H5653" t="s">
        <v>668</v>
      </c>
      <c r="I5653" t="s">
        <v>1281</v>
      </c>
      <c r="J5653" t="s">
        <v>1282</v>
      </c>
      <c r="K5653" t="s">
        <v>1301</v>
      </c>
      <c r="L5653" t="s">
        <v>1302</v>
      </c>
      <c r="M5653" t="s">
        <v>1303</v>
      </c>
      <c r="N5653" t="s">
        <v>921</v>
      </c>
      <c r="O5653">
        <v>2015</v>
      </c>
    </row>
    <row r="5654" spans="1:15" x14ac:dyDescent="0.35">
      <c r="A5654" s="189" t="str">
        <f t="shared" si="301"/>
        <v>Mar</v>
      </c>
      <c r="B5654" s="190" t="str">
        <f t="shared" si="302"/>
        <v>2024</v>
      </c>
      <c r="C5654" s="190" t="str">
        <f t="shared" si="303"/>
        <v>Mar-2024</v>
      </c>
      <c r="D5654" s="2">
        <v>45382</v>
      </c>
      <c r="E5654" t="s">
        <v>1264</v>
      </c>
      <c r="F5654" t="s">
        <v>1265</v>
      </c>
      <c r="G5654" t="s">
        <v>1266</v>
      </c>
      <c r="H5654" t="s">
        <v>668</v>
      </c>
      <c r="I5654" t="s">
        <v>1281</v>
      </c>
      <c r="J5654" t="s">
        <v>1282</v>
      </c>
      <c r="K5654" t="s">
        <v>1304</v>
      </c>
      <c r="L5654" t="s">
        <v>1305</v>
      </c>
      <c r="M5654" t="s">
        <v>1306</v>
      </c>
      <c r="N5654" t="s">
        <v>1528</v>
      </c>
      <c r="O5654" t="s">
        <v>958</v>
      </c>
    </row>
    <row r="5655" spans="1:15" x14ac:dyDescent="0.35">
      <c r="A5655" s="189" t="str">
        <f t="shared" si="301"/>
        <v>Mar</v>
      </c>
      <c r="B5655" s="190" t="str">
        <f t="shared" si="302"/>
        <v>2024</v>
      </c>
      <c r="C5655" s="190" t="str">
        <f t="shared" si="303"/>
        <v>Mar-2024</v>
      </c>
      <c r="D5655" s="2">
        <v>45382</v>
      </c>
      <c r="E5655" t="s">
        <v>1264</v>
      </c>
      <c r="F5655" t="s">
        <v>1265</v>
      </c>
      <c r="G5655" t="s">
        <v>1266</v>
      </c>
      <c r="H5655" t="s">
        <v>668</v>
      </c>
      <c r="I5655" t="s">
        <v>1281</v>
      </c>
      <c r="J5655" t="s">
        <v>1282</v>
      </c>
      <c r="K5655" t="s">
        <v>1304</v>
      </c>
      <c r="L5655" t="s">
        <v>1305</v>
      </c>
      <c r="M5655" t="s">
        <v>1306</v>
      </c>
      <c r="N5655" t="s">
        <v>1529</v>
      </c>
      <c r="O5655" t="s">
        <v>958</v>
      </c>
    </row>
    <row r="5656" spans="1:15" x14ac:dyDescent="0.35">
      <c r="A5656" s="189" t="str">
        <f t="shared" si="301"/>
        <v>Mar</v>
      </c>
      <c r="B5656" s="190" t="str">
        <f t="shared" si="302"/>
        <v>2024</v>
      </c>
      <c r="C5656" s="190" t="str">
        <f t="shared" si="303"/>
        <v>Mar-2024</v>
      </c>
      <c r="D5656" s="2">
        <v>45382</v>
      </c>
      <c r="E5656" t="s">
        <v>1264</v>
      </c>
      <c r="F5656" t="s">
        <v>1265</v>
      </c>
      <c r="G5656" t="s">
        <v>1266</v>
      </c>
      <c r="H5656" t="s">
        <v>668</v>
      </c>
      <c r="I5656" t="s">
        <v>1281</v>
      </c>
      <c r="J5656" t="s">
        <v>1282</v>
      </c>
      <c r="K5656" t="s">
        <v>1304</v>
      </c>
      <c r="L5656" t="s">
        <v>1305</v>
      </c>
      <c r="M5656" t="s">
        <v>1306</v>
      </c>
      <c r="N5656" t="s">
        <v>919</v>
      </c>
      <c r="O5656">
        <v>145</v>
      </c>
    </row>
    <row r="5657" spans="1:15" x14ac:dyDescent="0.35">
      <c r="A5657" s="189" t="str">
        <f t="shared" si="301"/>
        <v>Mar</v>
      </c>
      <c r="B5657" s="190" t="str">
        <f t="shared" si="302"/>
        <v>2024</v>
      </c>
      <c r="C5657" s="190" t="str">
        <f t="shared" si="303"/>
        <v>Mar-2024</v>
      </c>
      <c r="D5657" s="2">
        <v>45382</v>
      </c>
      <c r="E5657" t="s">
        <v>1264</v>
      </c>
      <c r="F5657" t="s">
        <v>1265</v>
      </c>
      <c r="G5657" t="s">
        <v>1266</v>
      </c>
      <c r="H5657" t="s">
        <v>668</v>
      </c>
      <c r="I5657" t="s">
        <v>1281</v>
      </c>
      <c r="J5657" t="s">
        <v>1282</v>
      </c>
      <c r="K5657" t="s">
        <v>1304</v>
      </c>
      <c r="L5657" t="s">
        <v>1305</v>
      </c>
      <c r="M5657" t="s">
        <v>1306</v>
      </c>
      <c r="N5657" t="s">
        <v>920</v>
      </c>
      <c r="O5657">
        <v>940</v>
      </c>
    </row>
    <row r="5658" spans="1:15" x14ac:dyDescent="0.35">
      <c r="A5658" s="189" t="str">
        <f t="shared" si="301"/>
        <v>Mar</v>
      </c>
      <c r="B5658" s="190" t="str">
        <f t="shared" si="302"/>
        <v>2024</v>
      </c>
      <c r="C5658" s="190" t="str">
        <f t="shared" si="303"/>
        <v>Mar-2024</v>
      </c>
      <c r="D5658" s="2">
        <v>45382</v>
      </c>
      <c r="E5658" t="s">
        <v>1264</v>
      </c>
      <c r="F5658" t="s">
        <v>1265</v>
      </c>
      <c r="G5658" t="s">
        <v>1266</v>
      </c>
      <c r="H5658" t="s">
        <v>668</v>
      </c>
      <c r="I5658" t="s">
        <v>1281</v>
      </c>
      <c r="J5658" t="s">
        <v>1282</v>
      </c>
      <c r="K5658" t="s">
        <v>1304</v>
      </c>
      <c r="L5658" t="s">
        <v>1305</v>
      </c>
      <c r="M5658" t="s">
        <v>1306</v>
      </c>
      <c r="N5658" t="s">
        <v>922</v>
      </c>
      <c r="O5658">
        <v>345</v>
      </c>
    </row>
    <row r="5659" spans="1:15" x14ac:dyDescent="0.35">
      <c r="A5659" s="189" t="str">
        <f t="shared" si="301"/>
        <v>Mar</v>
      </c>
      <c r="B5659" s="190" t="str">
        <f t="shared" si="302"/>
        <v>2024</v>
      </c>
      <c r="C5659" s="190" t="str">
        <f t="shared" si="303"/>
        <v>Mar-2024</v>
      </c>
      <c r="D5659" s="2">
        <v>45382</v>
      </c>
      <c r="E5659" t="s">
        <v>1264</v>
      </c>
      <c r="F5659" t="s">
        <v>1265</v>
      </c>
      <c r="G5659" t="s">
        <v>1266</v>
      </c>
      <c r="H5659" t="s">
        <v>668</v>
      </c>
      <c r="I5659" t="s">
        <v>1281</v>
      </c>
      <c r="J5659" t="s">
        <v>1282</v>
      </c>
      <c r="K5659" t="s">
        <v>1304</v>
      </c>
      <c r="L5659" t="s">
        <v>1305</v>
      </c>
      <c r="M5659" t="s">
        <v>1306</v>
      </c>
      <c r="N5659" t="s">
        <v>921</v>
      </c>
      <c r="O5659">
        <v>700</v>
      </c>
    </row>
    <row r="5660" spans="1:15" x14ac:dyDescent="0.35">
      <c r="A5660" s="189" t="str">
        <f t="shared" si="301"/>
        <v>Mar</v>
      </c>
      <c r="B5660" s="190" t="str">
        <f t="shared" si="302"/>
        <v>2024</v>
      </c>
      <c r="C5660" s="190" t="str">
        <f t="shared" si="303"/>
        <v>Mar-2024</v>
      </c>
      <c r="D5660" s="2">
        <v>45382</v>
      </c>
      <c r="E5660" t="s">
        <v>1264</v>
      </c>
      <c r="F5660" t="s">
        <v>1265</v>
      </c>
      <c r="G5660" t="s">
        <v>1266</v>
      </c>
      <c r="H5660" t="s">
        <v>682</v>
      </c>
      <c r="I5660" t="s">
        <v>1307</v>
      </c>
      <c r="J5660" t="s">
        <v>1308</v>
      </c>
      <c r="K5660" t="s">
        <v>1309</v>
      </c>
      <c r="L5660" t="s">
        <v>1310</v>
      </c>
      <c r="M5660" t="s">
        <v>1311</v>
      </c>
      <c r="N5660" t="s">
        <v>1528</v>
      </c>
      <c r="O5660" t="s">
        <v>958</v>
      </c>
    </row>
    <row r="5661" spans="1:15" x14ac:dyDescent="0.35">
      <c r="A5661" s="189" t="str">
        <f t="shared" si="301"/>
        <v>Mar</v>
      </c>
      <c r="B5661" s="190" t="str">
        <f t="shared" si="302"/>
        <v>2024</v>
      </c>
      <c r="C5661" s="190" t="str">
        <f t="shared" si="303"/>
        <v>Mar-2024</v>
      </c>
      <c r="D5661" s="2">
        <v>45382</v>
      </c>
      <c r="E5661" t="s">
        <v>1264</v>
      </c>
      <c r="F5661" t="s">
        <v>1265</v>
      </c>
      <c r="G5661" t="s">
        <v>1266</v>
      </c>
      <c r="H5661" t="s">
        <v>682</v>
      </c>
      <c r="I5661" t="s">
        <v>1307</v>
      </c>
      <c r="J5661" t="s">
        <v>1308</v>
      </c>
      <c r="K5661" t="s">
        <v>1309</v>
      </c>
      <c r="L5661" t="s">
        <v>1310</v>
      </c>
      <c r="M5661" t="s">
        <v>1311</v>
      </c>
      <c r="N5661" t="s">
        <v>1529</v>
      </c>
      <c r="O5661" t="s">
        <v>958</v>
      </c>
    </row>
    <row r="5662" spans="1:15" x14ac:dyDescent="0.35">
      <c r="A5662" s="189" t="str">
        <f t="shared" si="301"/>
        <v>Mar</v>
      </c>
      <c r="B5662" s="190" t="str">
        <f t="shared" si="302"/>
        <v>2024</v>
      </c>
      <c r="C5662" s="190" t="str">
        <f t="shared" si="303"/>
        <v>Mar-2024</v>
      </c>
      <c r="D5662" s="2">
        <v>45382</v>
      </c>
      <c r="E5662" t="s">
        <v>1264</v>
      </c>
      <c r="F5662" t="s">
        <v>1265</v>
      </c>
      <c r="G5662" t="s">
        <v>1266</v>
      </c>
      <c r="H5662" t="s">
        <v>682</v>
      </c>
      <c r="I5662" t="s">
        <v>1307</v>
      </c>
      <c r="J5662" t="s">
        <v>1308</v>
      </c>
      <c r="K5662" t="s">
        <v>1309</v>
      </c>
      <c r="L5662" t="s">
        <v>1310</v>
      </c>
      <c r="M5662" t="s">
        <v>1311</v>
      </c>
      <c r="N5662" t="s">
        <v>919</v>
      </c>
      <c r="O5662">
        <v>10</v>
      </c>
    </row>
    <row r="5663" spans="1:15" x14ac:dyDescent="0.35">
      <c r="A5663" s="189" t="str">
        <f t="shared" si="301"/>
        <v>Mar</v>
      </c>
      <c r="B5663" s="190" t="str">
        <f t="shared" si="302"/>
        <v>2024</v>
      </c>
      <c r="C5663" s="190" t="str">
        <f t="shared" si="303"/>
        <v>Mar-2024</v>
      </c>
      <c r="D5663" s="2">
        <v>45382</v>
      </c>
      <c r="E5663" t="s">
        <v>1264</v>
      </c>
      <c r="F5663" t="s">
        <v>1265</v>
      </c>
      <c r="G5663" t="s">
        <v>1266</v>
      </c>
      <c r="H5663" t="s">
        <v>682</v>
      </c>
      <c r="I5663" t="s">
        <v>1307</v>
      </c>
      <c r="J5663" t="s">
        <v>1308</v>
      </c>
      <c r="K5663" t="s">
        <v>1309</v>
      </c>
      <c r="L5663" t="s">
        <v>1310</v>
      </c>
      <c r="M5663" t="s">
        <v>1311</v>
      </c>
      <c r="N5663" t="s">
        <v>920</v>
      </c>
      <c r="O5663">
        <v>1290</v>
      </c>
    </row>
    <row r="5664" spans="1:15" x14ac:dyDescent="0.35">
      <c r="A5664" s="189" t="str">
        <f t="shared" si="301"/>
        <v>Mar</v>
      </c>
      <c r="B5664" s="190" t="str">
        <f t="shared" si="302"/>
        <v>2024</v>
      </c>
      <c r="C5664" s="190" t="str">
        <f t="shared" si="303"/>
        <v>Mar-2024</v>
      </c>
      <c r="D5664" s="2">
        <v>45382</v>
      </c>
      <c r="E5664" t="s">
        <v>1264</v>
      </c>
      <c r="F5664" t="s">
        <v>1265</v>
      </c>
      <c r="G5664" t="s">
        <v>1266</v>
      </c>
      <c r="H5664" t="s">
        <v>682</v>
      </c>
      <c r="I5664" t="s">
        <v>1307</v>
      </c>
      <c r="J5664" t="s">
        <v>1308</v>
      </c>
      <c r="K5664" t="s">
        <v>1309</v>
      </c>
      <c r="L5664" t="s">
        <v>1310</v>
      </c>
      <c r="M5664" t="s">
        <v>1311</v>
      </c>
      <c r="N5664" t="s">
        <v>922</v>
      </c>
      <c r="O5664">
        <v>465</v>
      </c>
    </row>
    <row r="5665" spans="1:15" x14ac:dyDescent="0.35">
      <c r="A5665" s="189" t="str">
        <f t="shared" si="301"/>
        <v>Mar</v>
      </c>
      <c r="B5665" s="190" t="str">
        <f t="shared" si="302"/>
        <v>2024</v>
      </c>
      <c r="C5665" s="190" t="str">
        <f t="shared" si="303"/>
        <v>Mar-2024</v>
      </c>
      <c r="D5665" s="2">
        <v>45382</v>
      </c>
      <c r="E5665" t="s">
        <v>1264</v>
      </c>
      <c r="F5665" t="s">
        <v>1265</v>
      </c>
      <c r="G5665" t="s">
        <v>1266</v>
      </c>
      <c r="H5665" t="s">
        <v>682</v>
      </c>
      <c r="I5665" t="s">
        <v>1307</v>
      </c>
      <c r="J5665" t="s">
        <v>1308</v>
      </c>
      <c r="K5665" t="s">
        <v>1309</v>
      </c>
      <c r="L5665" t="s">
        <v>1310</v>
      </c>
      <c r="M5665" t="s">
        <v>1311</v>
      </c>
      <c r="N5665" t="s">
        <v>921</v>
      </c>
      <c r="O5665">
        <v>1530</v>
      </c>
    </row>
    <row r="5666" spans="1:15" x14ac:dyDescent="0.35">
      <c r="A5666" s="189" t="str">
        <f t="shared" si="301"/>
        <v>Mar</v>
      </c>
      <c r="B5666" s="190" t="str">
        <f t="shared" si="302"/>
        <v>2024</v>
      </c>
      <c r="C5666" s="190" t="str">
        <f t="shared" si="303"/>
        <v>Mar-2024</v>
      </c>
      <c r="D5666" s="2">
        <v>45382</v>
      </c>
      <c r="E5666" t="s">
        <v>1264</v>
      </c>
      <c r="F5666" t="s">
        <v>1265</v>
      </c>
      <c r="G5666" t="s">
        <v>1266</v>
      </c>
      <c r="H5666" t="s">
        <v>682</v>
      </c>
      <c r="I5666" t="s">
        <v>1307</v>
      </c>
      <c r="J5666" t="s">
        <v>1308</v>
      </c>
      <c r="K5666" t="s">
        <v>1312</v>
      </c>
      <c r="L5666" t="s">
        <v>1313</v>
      </c>
      <c r="M5666" t="s">
        <v>1314</v>
      </c>
      <c r="N5666" t="s">
        <v>1528</v>
      </c>
      <c r="O5666" t="s">
        <v>958</v>
      </c>
    </row>
    <row r="5667" spans="1:15" x14ac:dyDescent="0.35">
      <c r="A5667" s="189" t="str">
        <f t="shared" si="301"/>
        <v>Mar</v>
      </c>
      <c r="B5667" s="190" t="str">
        <f t="shared" si="302"/>
        <v>2024</v>
      </c>
      <c r="C5667" s="190" t="str">
        <f t="shared" si="303"/>
        <v>Mar-2024</v>
      </c>
      <c r="D5667" s="2">
        <v>45382</v>
      </c>
      <c r="E5667" t="s">
        <v>1264</v>
      </c>
      <c r="F5667" t="s">
        <v>1265</v>
      </c>
      <c r="G5667" t="s">
        <v>1266</v>
      </c>
      <c r="H5667" t="s">
        <v>682</v>
      </c>
      <c r="I5667" t="s">
        <v>1307</v>
      </c>
      <c r="J5667" t="s">
        <v>1308</v>
      </c>
      <c r="K5667" t="s">
        <v>1312</v>
      </c>
      <c r="L5667" t="s">
        <v>1313</v>
      </c>
      <c r="M5667" t="s">
        <v>1314</v>
      </c>
      <c r="N5667" t="s">
        <v>1529</v>
      </c>
      <c r="O5667" t="s">
        <v>958</v>
      </c>
    </row>
    <row r="5668" spans="1:15" x14ac:dyDescent="0.35">
      <c r="A5668" s="189" t="str">
        <f t="shared" si="301"/>
        <v>Mar</v>
      </c>
      <c r="B5668" s="190" t="str">
        <f t="shared" si="302"/>
        <v>2024</v>
      </c>
      <c r="C5668" s="190" t="str">
        <f t="shared" si="303"/>
        <v>Mar-2024</v>
      </c>
      <c r="D5668" s="2">
        <v>45382</v>
      </c>
      <c r="E5668" t="s">
        <v>1264</v>
      </c>
      <c r="F5668" t="s">
        <v>1265</v>
      </c>
      <c r="G5668" t="s">
        <v>1266</v>
      </c>
      <c r="H5668" t="s">
        <v>682</v>
      </c>
      <c r="I5668" t="s">
        <v>1307</v>
      </c>
      <c r="J5668" t="s">
        <v>1308</v>
      </c>
      <c r="K5668" t="s">
        <v>1312</v>
      </c>
      <c r="L5668" t="s">
        <v>1313</v>
      </c>
      <c r="M5668" t="s">
        <v>1314</v>
      </c>
      <c r="N5668" t="s">
        <v>919</v>
      </c>
      <c r="O5668">
        <v>55</v>
      </c>
    </row>
    <row r="5669" spans="1:15" x14ac:dyDescent="0.35">
      <c r="A5669" s="189" t="str">
        <f t="shared" si="301"/>
        <v>Mar</v>
      </c>
      <c r="B5669" s="190" t="str">
        <f t="shared" si="302"/>
        <v>2024</v>
      </c>
      <c r="C5669" s="190" t="str">
        <f t="shared" si="303"/>
        <v>Mar-2024</v>
      </c>
      <c r="D5669" s="2">
        <v>45382</v>
      </c>
      <c r="E5669" t="s">
        <v>1264</v>
      </c>
      <c r="F5669" t="s">
        <v>1265</v>
      </c>
      <c r="G5669" t="s">
        <v>1266</v>
      </c>
      <c r="H5669" t="s">
        <v>682</v>
      </c>
      <c r="I5669" t="s">
        <v>1307</v>
      </c>
      <c r="J5669" t="s">
        <v>1308</v>
      </c>
      <c r="K5669" t="s">
        <v>1312</v>
      </c>
      <c r="L5669" t="s">
        <v>1313</v>
      </c>
      <c r="M5669" t="s">
        <v>1314</v>
      </c>
      <c r="N5669" t="s">
        <v>920</v>
      </c>
      <c r="O5669">
        <v>615</v>
      </c>
    </row>
    <row r="5670" spans="1:15" x14ac:dyDescent="0.35">
      <c r="A5670" s="189" t="str">
        <f t="shared" si="301"/>
        <v>Mar</v>
      </c>
      <c r="B5670" s="190" t="str">
        <f t="shared" si="302"/>
        <v>2024</v>
      </c>
      <c r="C5670" s="190" t="str">
        <f t="shared" si="303"/>
        <v>Mar-2024</v>
      </c>
      <c r="D5670" s="2">
        <v>45382</v>
      </c>
      <c r="E5670" t="s">
        <v>1264</v>
      </c>
      <c r="F5670" t="s">
        <v>1265</v>
      </c>
      <c r="G5670" t="s">
        <v>1266</v>
      </c>
      <c r="H5670" t="s">
        <v>682</v>
      </c>
      <c r="I5670" t="s">
        <v>1307</v>
      </c>
      <c r="J5670" t="s">
        <v>1308</v>
      </c>
      <c r="K5670" t="s">
        <v>1312</v>
      </c>
      <c r="L5670" t="s">
        <v>1313</v>
      </c>
      <c r="M5670" t="s">
        <v>1314</v>
      </c>
      <c r="N5670" t="s">
        <v>922</v>
      </c>
      <c r="O5670">
        <v>640</v>
      </c>
    </row>
    <row r="5671" spans="1:15" x14ac:dyDescent="0.35">
      <c r="A5671" s="189" t="str">
        <f t="shared" si="301"/>
        <v>Mar</v>
      </c>
      <c r="B5671" s="190" t="str">
        <f t="shared" si="302"/>
        <v>2024</v>
      </c>
      <c r="C5671" s="190" t="str">
        <f t="shared" si="303"/>
        <v>Mar-2024</v>
      </c>
      <c r="D5671" s="2">
        <v>45382</v>
      </c>
      <c r="E5671" t="s">
        <v>1264</v>
      </c>
      <c r="F5671" t="s">
        <v>1265</v>
      </c>
      <c r="G5671" t="s">
        <v>1266</v>
      </c>
      <c r="H5671" t="s">
        <v>682</v>
      </c>
      <c r="I5671" t="s">
        <v>1307</v>
      </c>
      <c r="J5671" t="s">
        <v>1308</v>
      </c>
      <c r="K5671" t="s">
        <v>1312</v>
      </c>
      <c r="L5671" t="s">
        <v>1313</v>
      </c>
      <c r="M5671" t="s">
        <v>1314</v>
      </c>
      <c r="N5671" t="s">
        <v>921</v>
      </c>
      <c r="O5671">
        <v>710</v>
      </c>
    </row>
    <row r="5672" spans="1:15" x14ac:dyDescent="0.35">
      <c r="A5672" s="189" t="str">
        <f t="shared" si="301"/>
        <v>Mar</v>
      </c>
      <c r="B5672" s="190" t="str">
        <f t="shared" si="302"/>
        <v>2024</v>
      </c>
      <c r="C5672" s="190" t="str">
        <f t="shared" si="303"/>
        <v>Mar-2024</v>
      </c>
      <c r="D5672" s="2">
        <v>45382</v>
      </c>
      <c r="E5672" t="s">
        <v>1264</v>
      </c>
      <c r="F5672" t="s">
        <v>1265</v>
      </c>
      <c r="G5672" t="s">
        <v>1266</v>
      </c>
      <c r="H5672" t="s">
        <v>682</v>
      </c>
      <c r="I5672" t="s">
        <v>1307</v>
      </c>
      <c r="J5672" t="s">
        <v>1308</v>
      </c>
      <c r="K5672" t="s">
        <v>1315</v>
      </c>
      <c r="L5672" t="s">
        <v>1316</v>
      </c>
      <c r="M5672" t="s">
        <v>1317</v>
      </c>
      <c r="N5672" t="s">
        <v>1528</v>
      </c>
      <c r="O5672" t="s">
        <v>958</v>
      </c>
    </row>
    <row r="5673" spans="1:15" x14ac:dyDescent="0.35">
      <c r="A5673" s="189" t="str">
        <f t="shared" si="301"/>
        <v>Mar</v>
      </c>
      <c r="B5673" s="190" t="str">
        <f t="shared" si="302"/>
        <v>2024</v>
      </c>
      <c r="C5673" s="190" t="str">
        <f t="shared" si="303"/>
        <v>Mar-2024</v>
      </c>
      <c r="D5673" s="2">
        <v>45382</v>
      </c>
      <c r="E5673" t="s">
        <v>1264</v>
      </c>
      <c r="F5673" t="s">
        <v>1265</v>
      </c>
      <c r="G5673" t="s">
        <v>1266</v>
      </c>
      <c r="H5673" t="s">
        <v>682</v>
      </c>
      <c r="I5673" t="s">
        <v>1307</v>
      </c>
      <c r="J5673" t="s">
        <v>1308</v>
      </c>
      <c r="K5673" t="s">
        <v>1315</v>
      </c>
      <c r="L5673" t="s">
        <v>1316</v>
      </c>
      <c r="M5673" t="s">
        <v>1317</v>
      </c>
      <c r="N5673" t="s">
        <v>1529</v>
      </c>
      <c r="O5673" t="s">
        <v>958</v>
      </c>
    </row>
    <row r="5674" spans="1:15" x14ac:dyDescent="0.35">
      <c r="A5674" s="189" t="str">
        <f t="shared" si="301"/>
        <v>Mar</v>
      </c>
      <c r="B5674" s="190" t="str">
        <f t="shared" si="302"/>
        <v>2024</v>
      </c>
      <c r="C5674" s="190" t="str">
        <f t="shared" si="303"/>
        <v>Mar-2024</v>
      </c>
      <c r="D5674" s="2">
        <v>45382</v>
      </c>
      <c r="E5674" t="s">
        <v>1264</v>
      </c>
      <c r="F5674" t="s">
        <v>1265</v>
      </c>
      <c r="G5674" t="s">
        <v>1266</v>
      </c>
      <c r="H5674" t="s">
        <v>682</v>
      </c>
      <c r="I5674" t="s">
        <v>1307</v>
      </c>
      <c r="J5674" t="s">
        <v>1308</v>
      </c>
      <c r="K5674" t="s">
        <v>1315</v>
      </c>
      <c r="L5674" t="s">
        <v>1316</v>
      </c>
      <c r="M5674" t="s">
        <v>1317</v>
      </c>
      <c r="N5674" t="s">
        <v>919</v>
      </c>
      <c r="O5674">
        <v>45</v>
      </c>
    </row>
    <row r="5675" spans="1:15" x14ac:dyDescent="0.35">
      <c r="A5675" s="189" t="str">
        <f t="shared" si="301"/>
        <v>Mar</v>
      </c>
      <c r="B5675" s="190" t="str">
        <f t="shared" si="302"/>
        <v>2024</v>
      </c>
      <c r="C5675" s="190" t="str">
        <f t="shared" si="303"/>
        <v>Mar-2024</v>
      </c>
      <c r="D5675" s="2">
        <v>45382</v>
      </c>
      <c r="E5675" t="s">
        <v>1264</v>
      </c>
      <c r="F5675" t="s">
        <v>1265</v>
      </c>
      <c r="G5675" t="s">
        <v>1266</v>
      </c>
      <c r="H5675" t="s">
        <v>682</v>
      </c>
      <c r="I5675" t="s">
        <v>1307</v>
      </c>
      <c r="J5675" t="s">
        <v>1308</v>
      </c>
      <c r="K5675" t="s">
        <v>1315</v>
      </c>
      <c r="L5675" t="s">
        <v>1316</v>
      </c>
      <c r="M5675" t="s">
        <v>1317</v>
      </c>
      <c r="N5675" t="s">
        <v>920</v>
      </c>
      <c r="O5675">
        <v>495</v>
      </c>
    </row>
    <row r="5676" spans="1:15" x14ac:dyDescent="0.35">
      <c r="A5676" s="189" t="str">
        <f t="shared" si="301"/>
        <v>Mar</v>
      </c>
      <c r="B5676" s="190" t="str">
        <f t="shared" si="302"/>
        <v>2024</v>
      </c>
      <c r="C5676" s="190" t="str">
        <f t="shared" si="303"/>
        <v>Mar-2024</v>
      </c>
      <c r="D5676" s="2">
        <v>45382</v>
      </c>
      <c r="E5676" t="s">
        <v>1264</v>
      </c>
      <c r="F5676" t="s">
        <v>1265</v>
      </c>
      <c r="G5676" t="s">
        <v>1266</v>
      </c>
      <c r="H5676" t="s">
        <v>682</v>
      </c>
      <c r="I5676" t="s">
        <v>1307</v>
      </c>
      <c r="J5676" t="s">
        <v>1308</v>
      </c>
      <c r="K5676" t="s">
        <v>1315</v>
      </c>
      <c r="L5676" t="s">
        <v>1316</v>
      </c>
      <c r="M5676" t="s">
        <v>1317</v>
      </c>
      <c r="N5676" t="s">
        <v>922</v>
      </c>
      <c r="O5676">
        <v>425</v>
      </c>
    </row>
    <row r="5677" spans="1:15" x14ac:dyDescent="0.35">
      <c r="A5677" s="189" t="str">
        <f t="shared" si="301"/>
        <v>Mar</v>
      </c>
      <c r="B5677" s="190" t="str">
        <f t="shared" si="302"/>
        <v>2024</v>
      </c>
      <c r="C5677" s="190" t="str">
        <f t="shared" si="303"/>
        <v>Mar-2024</v>
      </c>
      <c r="D5677" s="2">
        <v>45382</v>
      </c>
      <c r="E5677" t="s">
        <v>1264</v>
      </c>
      <c r="F5677" t="s">
        <v>1265</v>
      </c>
      <c r="G5677" t="s">
        <v>1266</v>
      </c>
      <c r="H5677" t="s">
        <v>682</v>
      </c>
      <c r="I5677" t="s">
        <v>1307</v>
      </c>
      <c r="J5677" t="s">
        <v>1308</v>
      </c>
      <c r="K5677" t="s">
        <v>1315</v>
      </c>
      <c r="L5677" t="s">
        <v>1316</v>
      </c>
      <c r="M5677" t="s">
        <v>1317</v>
      </c>
      <c r="N5677" t="s">
        <v>921</v>
      </c>
      <c r="O5677">
        <v>540</v>
      </c>
    </row>
    <row r="5678" spans="1:15" x14ac:dyDescent="0.35">
      <c r="A5678" s="189" t="str">
        <f t="shared" si="301"/>
        <v>Mar</v>
      </c>
      <c r="B5678" s="190" t="str">
        <f t="shared" si="302"/>
        <v>2024</v>
      </c>
      <c r="C5678" s="190" t="str">
        <f t="shared" si="303"/>
        <v>Mar-2024</v>
      </c>
      <c r="D5678" s="2">
        <v>45382</v>
      </c>
      <c r="E5678" t="s">
        <v>1264</v>
      </c>
      <c r="F5678" t="s">
        <v>1265</v>
      </c>
      <c r="G5678" t="s">
        <v>1266</v>
      </c>
      <c r="H5678" t="s">
        <v>682</v>
      </c>
      <c r="I5678" t="s">
        <v>1307</v>
      </c>
      <c r="J5678" t="s">
        <v>1308</v>
      </c>
      <c r="K5678" t="s">
        <v>1318</v>
      </c>
      <c r="L5678" t="s">
        <v>1319</v>
      </c>
      <c r="M5678" t="s">
        <v>1320</v>
      </c>
      <c r="N5678" t="s">
        <v>1528</v>
      </c>
      <c r="O5678" t="s">
        <v>958</v>
      </c>
    </row>
    <row r="5679" spans="1:15" x14ac:dyDescent="0.35">
      <c r="A5679" s="189" t="str">
        <f t="shared" si="301"/>
        <v>Mar</v>
      </c>
      <c r="B5679" s="190" t="str">
        <f t="shared" si="302"/>
        <v>2024</v>
      </c>
      <c r="C5679" s="190" t="str">
        <f t="shared" si="303"/>
        <v>Mar-2024</v>
      </c>
      <c r="D5679" s="2">
        <v>45382</v>
      </c>
      <c r="E5679" t="s">
        <v>1264</v>
      </c>
      <c r="F5679" t="s">
        <v>1265</v>
      </c>
      <c r="G5679" t="s">
        <v>1266</v>
      </c>
      <c r="H5679" t="s">
        <v>682</v>
      </c>
      <c r="I5679" t="s">
        <v>1307</v>
      </c>
      <c r="J5679" t="s">
        <v>1308</v>
      </c>
      <c r="K5679" t="s">
        <v>1318</v>
      </c>
      <c r="L5679" t="s">
        <v>1319</v>
      </c>
      <c r="M5679" t="s">
        <v>1320</v>
      </c>
      <c r="N5679" t="s">
        <v>1529</v>
      </c>
      <c r="O5679" t="s">
        <v>958</v>
      </c>
    </row>
    <row r="5680" spans="1:15" x14ac:dyDescent="0.35">
      <c r="A5680" s="189" t="str">
        <f t="shared" si="301"/>
        <v>Mar</v>
      </c>
      <c r="B5680" s="190" t="str">
        <f t="shared" si="302"/>
        <v>2024</v>
      </c>
      <c r="C5680" s="190" t="str">
        <f t="shared" si="303"/>
        <v>Mar-2024</v>
      </c>
      <c r="D5680" s="2">
        <v>45382</v>
      </c>
      <c r="E5680" t="s">
        <v>1264</v>
      </c>
      <c r="F5680" t="s">
        <v>1265</v>
      </c>
      <c r="G5680" t="s">
        <v>1266</v>
      </c>
      <c r="H5680" t="s">
        <v>682</v>
      </c>
      <c r="I5680" t="s">
        <v>1307</v>
      </c>
      <c r="J5680" t="s">
        <v>1308</v>
      </c>
      <c r="K5680" t="s">
        <v>1318</v>
      </c>
      <c r="L5680" t="s">
        <v>1319</v>
      </c>
      <c r="M5680" t="s">
        <v>1320</v>
      </c>
      <c r="N5680" t="s">
        <v>919</v>
      </c>
      <c r="O5680">
        <v>5</v>
      </c>
    </row>
    <row r="5681" spans="1:15" x14ac:dyDescent="0.35">
      <c r="A5681" s="189" t="str">
        <f t="shared" si="301"/>
        <v>Mar</v>
      </c>
      <c r="B5681" s="190" t="str">
        <f t="shared" si="302"/>
        <v>2024</v>
      </c>
      <c r="C5681" s="190" t="str">
        <f t="shared" si="303"/>
        <v>Mar-2024</v>
      </c>
      <c r="D5681" s="2">
        <v>45382</v>
      </c>
      <c r="E5681" t="s">
        <v>1264</v>
      </c>
      <c r="F5681" t="s">
        <v>1265</v>
      </c>
      <c r="G5681" t="s">
        <v>1266</v>
      </c>
      <c r="H5681" t="s">
        <v>682</v>
      </c>
      <c r="I5681" t="s">
        <v>1307</v>
      </c>
      <c r="J5681" t="s">
        <v>1308</v>
      </c>
      <c r="K5681" t="s">
        <v>1318</v>
      </c>
      <c r="L5681" t="s">
        <v>1319</v>
      </c>
      <c r="M5681" t="s">
        <v>1320</v>
      </c>
      <c r="N5681" t="s">
        <v>920</v>
      </c>
      <c r="O5681">
        <v>235</v>
      </c>
    </row>
    <row r="5682" spans="1:15" x14ac:dyDescent="0.35">
      <c r="A5682" s="189" t="str">
        <f t="shared" si="301"/>
        <v>Mar</v>
      </c>
      <c r="B5682" s="190" t="str">
        <f t="shared" si="302"/>
        <v>2024</v>
      </c>
      <c r="C5682" s="190" t="str">
        <f t="shared" si="303"/>
        <v>Mar-2024</v>
      </c>
      <c r="D5682" s="2">
        <v>45382</v>
      </c>
      <c r="E5682" t="s">
        <v>1264</v>
      </c>
      <c r="F5682" t="s">
        <v>1265</v>
      </c>
      <c r="G5682" t="s">
        <v>1266</v>
      </c>
      <c r="H5682" t="s">
        <v>682</v>
      </c>
      <c r="I5682" t="s">
        <v>1307</v>
      </c>
      <c r="J5682" t="s">
        <v>1308</v>
      </c>
      <c r="K5682" t="s">
        <v>1318</v>
      </c>
      <c r="L5682" t="s">
        <v>1319</v>
      </c>
      <c r="M5682" t="s">
        <v>1320</v>
      </c>
      <c r="N5682" t="s">
        <v>922</v>
      </c>
      <c r="O5682">
        <v>600</v>
      </c>
    </row>
    <row r="5683" spans="1:15" x14ac:dyDescent="0.35">
      <c r="A5683" s="189" t="str">
        <f t="shared" si="301"/>
        <v>Mar</v>
      </c>
      <c r="B5683" s="190" t="str">
        <f t="shared" si="302"/>
        <v>2024</v>
      </c>
      <c r="C5683" s="190" t="str">
        <f t="shared" si="303"/>
        <v>Mar-2024</v>
      </c>
      <c r="D5683" s="2">
        <v>45382</v>
      </c>
      <c r="E5683" t="s">
        <v>1264</v>
      </c>
      <c r="F5683" t="s">
        <v>1265</v>
      </c>
      <c r="G5683" t="s">
        <v>1266</v>
      </c>
      <c r="H5683" t="s">
        <v>682</v>
      </c>
      <c r="I5683" t="s">
        <v>1307</v>
      </c>
      <c r="J5683" t="s">
        <v>1308</v>
      </c>
      <c r="K5683" t="s">
        <v>1318</v>
      </c>
      <c r="L5683" t="s">
        <v>1319</v>
      </c>
      <c r="M5683" t="s">
        <v>1320</v>
      </c>
      <c r="N5683" t="s">
        <v>921</v>
      </c>
      <c r="O5683">
        <v>680</v>
      </c>
    </row>
    <row r="5684" spans="1:15" x14ac:dyDescent="0.35">
      <c r="A5684" s="189" t="str">
        <f t="shared" si="301"/>
        <v>Mar</v>
      </c>
      <c r="B5684" s="190" t="str">
        <f t="shared" si="302"/>
        <v>2024</v>
      </c>
      <c r="C5684" s="190" t="str">
        <f t="shared" si="303"/>
        <v>Mar-2024</v>
      </c>
      <c r="D5684" s="2">
        <v>45382</v>
      </c>
      <c r="E5684" t="s">
        <v>1264</v>
      </c>
      <c r="F5684" t="s">
        <v>1265</v>
      </c>
      <c r="G5684" t="s">
        <v>1266</v>
      </c>
      <c r="H5684" t="s">
        <v>682</v>
      </c>
      <c r="I5684" t="s">
        <v>1307</v>
      </c>
      <c r="J5684" t="s">
        <v>1308</v>
      </c>
      <c r="K5684" t="s">
        <v>1321</v>
      </c>
      <c r="L5684" t="s">
        <v>1322</v>
      </c>
      <c r="M5684" t="s">
        <v>1323</v>
      </c>
      <c r="N5684" t="s">
        <v>1528</v>
      </c>
      <c r="O5684" t="s">
        <v>958</v>
      </c>
    </row>
    <row r="5685" spans="1:15" x14ac:dyDescent="0.35">
      <c r="A5685" s="189" t="str">
        <f t="shared" si="301"/>
        <v>Mar</v>
      </c>
      <c r="B5685" s="190" t="str">
        <f t="shared" si="302"/>
        <v>2024</v>
      </c>
      <c r="C5685" s="190" t="str">
        <f t="shared" si="303"/>
        <v>Mar-2024</v>
      </c>
      <c r="D5685" s="2">
        <v>45382</v>
      </c>
      <c r="E5685" t="s">
        <v>1264</v>
      </c>
      <c r="F5685" t="s">
        <v>1265</v>
      </c>
      <c r="G5685" t="s">
        <v>1266</v>
      </c>
      <c r="H5685" t="s">
        <v>682</v>
      </c>
      <c r="I5685" t="s">
        <v>1307</v>
      </c>
      <c r="J5685" t="s">
        <v>1308</v>
      </c>
      <c r="K5685" t="s">
        <v>1321</v>
      </c>
      <c r="L5685" t="s">
        <v>1322</v>
      </c>
      <c r="M5685" t="s">
        <v>1323</v>
      </c>
      <c r="N5685" t="s">
        <v>1529</v>
      </c>
      <c r="O5685" t="s">
        <v>958</v>
      </c>
    </row>
    <row r="5686" spans="1:15" x14ac:dyDescent="0.35">
      <c r="A5686" s="189" t="str">
        <f t="shared" ref="A5686:A5749" si="304">TEXT(D5686,"mmm")</f>
        <v>Mar</v>
      </c>
      <c r="B5686" s="190" t="str">
        <f t="shared" ref="B5686:B5749" si="305">TEXT(D5686,"yyyy")</f>
        <v>2024</v>
      </c>
      <c r="C5686" s="190" t="str">
        <f t="shared" ref="C5686:C5749" si="306">_xlfn.CONCAT(A5686&amp;"-"&amp;B5686)</f>
        <v>Mar-2024</v>
      </c>
      <c r="D5686" s="2">
        <v>45382</v>
      </c>
      <c r="E5686" t="s">
        <v>1264</v>
      </c>
      <c r="F5686" t="s">
        <v>1265</v>
      </c>
      <c r="G5686" t="s">
        <v>1266</v>
      </c>
      <c r="H5686" t="s">
        <v>682</v>
      </c>
      <c r="I5686" t="s">
        <v>1307</v>
      </c>
      <c r="J5686" t="s">
        <v>1308</v>
      </c>
      <c r="K5686" t="s">
        <v>1321</v>
      </c>
      <c r="L5686" t="s">
        <v>1322</v>
      </c>
      <c r="M5686" t="s">
        <v>1323</v>
      </c>
      <c r="N5686" t="s">
        <v>919</v>
      </c>
      <c r="O5686">
        <v>45</v>
      </c>
    </row>
    <row r="5687" spans="1:15" x14ac:dyDescent="0.35">
      <c r="A5687" s="189" t="str">
        <f t="shared" si="304"/>
        <v>Mar</v>
      </c>
      <c r="B5687" s="190" t="str">
        <f t="shared" si="305"/>
        <v>2024</v>
      </c>
      <c r="C5687" s="190" t="str">
        <f t="shared" si="306"/>
        <v>Mar-2024</v>
      </c>
      <c r="D5687" s="2">
        <v>45382</v>
      </c>
      <c r="E5687" t="s">
        <v>1264</v>
      </c>
      <c r="F5687" t="s">
        <v>1265</v>
      </c>
      <c r="G5687" t="s">
        <v>1266</v>
      </c>
      <c r="H5687" t="s">
        <v>682</v>
      </c>
      <c r="I5687" t="s">
        <v>1307</v>
      </c>
      <c r="J5687" t="s">
        <v>1308</v>
      </c>
      <c r="K5687" t="s">
        <v>1321</v>
      </c>
      <c r="L5687" t="s">
        <v>1322</v>
      </c>
      <c r="M5687" t="s">
        <v>1323</v>
      </c>
      <c r="N5687" t="s">
        <v>920</v>
      </c>
      <c r="O5687">
        <v>775</v>
      </c>
    </row>
    <row r="5688" spans="1:15" x14ac:dyDescent="0.35">
      <c r="A5688" s="189" t="str">
        <f t="shared" si="304"/>
        <v>Mar</v>
      </c>
      <c r="B5688" s="190" t="str">
        <f t="shared" si="305"/>
        <v>2024</v>
      </c>
      <c r="C5688" s="190" t="str">
        <f t="shared" si="306"/>
        <v>Mar-2024</v>
      </c>
      <c r="D5688" s="2">
        <v>45382</v>
      </c>
      <c r="E5688" t="s">
        <v>1264</v>
      </c>
      <c r="F5688" t="s">
        <v>1265</v>
      </c>
      <c r="G5688" t="s">
        <v>1266</v>
      </c>
      <c r="H5688" t="s">
        <v>682</v>
      </c>
      <c r="I5688" t="s">
        <v>1307</v>
      </c>
      <c r="J5688" t="s">
        <v>1308</v>
      </c>
      <c r="K5688" t="s">
        <v>1321</v>
      </c>
      <c r="L5688" t="s">
        <v>1322</v>
      </c>
      <c r="M5688" t="s">
        <v>1323</v>
      </c>
      <c r="N5688" t="s">
        <v>922</v>
      </c>
      <c r="O5688">
        <v>255</v>
      </c>
    </row>
    <row r="5689" spans="1:15" x14ac:dyDescent="0.35">
      <c r="A5689" s="189" t="str">
        <f t="shared" si="304"/>
        <v>Mar</v>
      </c>
      <c r="B5689" s="190" t="str">
        <f t="shared" si="305"/>
        <v>2024</v>
      </c>
      <c r="C5689" s="190" t="str">
        <f t="shared" si="306"/>
        <v>Mar-2024</v>
      </c>
      <c r="D5689" s="2">
        <v>45382</v>
      </c>
      <c r="E5689" t="s">
        <v>1264</v>
      </c>
      <c r="F5689" t="s">
        <v>1265</v>
      </c>
      <c r="G5689" t="s">
        <v>1266</v>
      </c>
      <c r="H5689" t="s">
        <v>682</v>
      </c>
      <c r="I5689" t="s">
        <v>1307</v>
      </c>
      <c r="J5689" t="s">
        <v>1308</v>
      </c>
      <c r="K5689" t="s">
        <v>1321</v>
      </c>
      <c r="L5689" t="s">
        <v>1322</v>
      </c>
      <c r="M5689" t="s">
        <v>1323</v>
      </c>
      <c r="N5689" t="s">
        <v>921</v>
      </c>
      <c r="O5689">
        <v>670</v>
      </c>
    </row>
    <row r="5690" spans="1:15" x14ac:dyDescent="0.35">
      <c r="A5690" s="189" t="str">
        <f t="shared" si="304"/>
        <v>Mar</v>
      </c>
      <c r="B5690" s="190" t="str">
        <f t="shared" si="305"/>
        <v>2024</v>
      </c>
      <c r="C5690" s="190" t="str">
        <f t="shared" si="306"/>
        <v>Mar-2024</v>
      </c>
      <c r="D5690" s="2">
        <v>45382</v>
      </c>
      <c r="E5690" t="s">
        <v>1264</v>
      </c>
      <c r="F5690" t="s">
        <v>1265</v>
      </c>
      <c r="G5690" t="s">
        <v>1266</v>
      </c>
      <c r="H5690" t="s">
        <v>682</v>
      </c>
      <c r="I5690" t="s">
        <v>1307</v>
      </c>
      <c r="J5690" t="s">
        <v>1308</v>
      </c>
      <c r="K5690" t="s">
        <v>1324</v>
      </c>
      <c r="L5690" t="s">
        <v>1325</v>
      </c>
      <c r="M5690" t="s">
        <v>1326</v>
      </c>
      <c r="N5690" t="s">
        <v>1528</v>
      </c>
      <c r="O5690" t="s">
        <v>958</v>
      </c>
    </row>
    <row r="5691" spans="1:15" x14ac:dyDescent="0.35">
      <c r="A5691" s="189" t="str">
        <f t="shared" si="304"/>
        <v>Mar</v>
      </c>
      <c r="B5691" s="190" t="str">
        <f t="shared" si="305"/>
        <v>2024</v>
      </c>
      <c r="C5691" s="190" t="str">
        <f t="shared" si="306"/>
        <v>Mar-2024</v>
      </c>
      <c r="D5691" s="2">
        <v>45382</v>
      </c>
      <c r="E5691" t="s">
        <v>1264</v>
      </c>
      <c r="F5691" t="s">
        <v>1265</v>
      </c>
      <c r="G5691" t="s">
        <v>1266</v>
      </c>
      <c r="H5691" t="s">
        <v>682</v>
      </c>
      <c r="I5691" t="s">
        <v>1307</v>
      </c>
      <c r="J5691" t="s">
        <v>1308</v>
      </c>
      <c r="K5691" t="s">
        <v>1324</v>
      </c>
      <c r="L5691" t="s">
        <v>1325</v>
      </c>
      <c r="M5691" t="s">
        <v>1326</v>
      </c>
      <c r="N5691" t="s">
        <v>1529</v>
      </c>
      <c r="O5691" t="s">
        <v>958</v>
      </c>
    </row>
    <row r="5692" spans="1:15" x14ac:dyDescent="0.35">
      <c r="A5692" s="189" t="str">
        <f t="shared" si="304"/>
        <v>Mar</v>
      </c>
      <c r="B5692" s="190" t="str">
        <f t="shared" si="305"/>
        <v>2024</v>
      </c>
      <c r="C5692" s="190" t="str">
        <f t="shared" si="306"/>
        <v>Mar-2024</v>
      </c>
      <c r="D5692" s="2">
        <v>45382</v>
      </c>
      <c r="E5692" t="s">
        <v>1264</v>
      </c>
      <c r="F5692" t="s">
        <v>1265</v>
      </c>
      <c r="G5692" t="s">
        <v>1266</v>
      </c>
      <c r="H5692" t="s">
        <v>682</v>
      </c>
      <c r="I5692" t="s">
        <v>1307</v>
      </c>
      <c r="J5692" t="s">
        <v>1308</v>
      </c>
      <c r="K5692" t="s">
        <v>1324</v>
      </c>
      <c r="L5692" t="s">
        <v>1325</v>
      </c>
      <c r="M5692" t="s">
        <v>1326</v>
      </c>
      <c r="N5692" t="s">
        <v>919</v>
      </c>
      <c r="O5692">
        <v>190</v>
      </c>
    </row>
    <row r="5693" spans="1:15" x14ac:dyDescent="0.35">
      <c r="A5693" s="189" t="str">
        <f t="shared" si="304"/>
        <v>Mar</v>
      </c>
      <c r="B5693" s="190" t="str">
        <f t="shared" si="305"/>
        <v>2024</v>
      </c>
      <c r="C5693" s="190" t="str">
        <f t="shared" si="306"/>
        <v>Mar-2024</v>
      </c>
      <c r="D5693" s="2">
        <v>45382</v>
      </c>
      <c r="E5693" t="s">
        <v>1264</v>
      </c>
      <c r="F5693" t="s">
        <v>1265</v>
      </c>
      <c r="G5693" t="s">
        <v>1266</v>
      </c>
      <c r="H5693" t="s">
        <v>682</v>
      </c>
      <c r="I5693" t="s">
        <v>1307</v>
      </c>
      <c r="J5693" t="s">
        <v>1308</v>
      </c>
      <c r="K5693" t="s">
        <v>1324</v>
      </c>
      <c r="L5693" t="s">
        <v>1325</v>
      </c>
      <c r="M5693" t="s">
        <v>1326</v>
      </c>
      <c r="N5693" t="s">
        <v>920</v>
      </c>
      <c r="O5693">
        <v>2270</v>
      </c>
    </row>
    <row r="5694" spans="1:15" x14ac:dyDescent="0.35">
      <c r="A5694" s="189" t="str">
        <f t="shared" si="304"/>
        <v>Mar</v>
      </c>
      <c r="B5694" s="190" t="str">
        <f t="shared" si="305"/>
        <v>2024</v>
      </c>
      <c r="C5694" s="190" t="str">
        <f t="shared" si="306"/>
        <v>Mar-2024</v>
      </c>
      <c r="D5694" s="2">
        <v>45382</v>
      </c>
      <c r="E5694" t="s">
        <v>1264</v>
      </c>
      <c r="F5694" t="s">
        <v>1265</v>
      </c>
      <c r="G5694" t="s">
        <v>1266</v>
      </c>
      <c r="H5694" t="s">
        <v>682</v>
      </c>
      <c r="I5694" t="s">
        <v>1307</v>
      </c>
      <c r="J5694" t="s">
        <v>1308</v>
      </c>
      <c r="K5694" t="s">
        <v>1324</v>
      </c>
      <c r="L5694" t="s">
        <v>1325</v>
      </c>
      <c r="M5694" t="s">
        <v>1326</v>
      </c>
      <c r="N5694" t="s">
        <v>922</v>
      </c>
      <c r="O5694">
        <v>1165</v>
      </c>
    </row>
    <row r="5695" spans="1:15" x14ac:dyDescent="0.35">
      <c r="A5695" s="189" t="str">
        <f t="shared" si="304"/>
        <v>Mar</v>
      </c>
      <c r="B5695" s="190" t="str">
        <f t="shared" si="305"/>
        <v>2024</v>
      </c>
      <c r="C5695" s="190" t="str">
        <f t="shared" si="306"/>
        <v>Mar-2024</v>
      </c>
      <c r="D5695" s="2">
        <v>45382</v>
      </c>
      <c r="E5695" t="s">
        <v>1264</v>
      </c>
      <c r="F5695" t="s">
        <v>1265</v>
      </c>
      <c r="G5695" t="s">
        <v>1266</v>
      </c>
      <c r="H5695" t="s">
        <v>682</v>
      </c>
      <c r="I5695" t="s">
        <v>1307</v>
      </c>
      <c r="J5695" t="s">
        <v>1308</v>
      </c>
      <c r="K5695" t="s">
        <v>1324</v>
      </c>
      <c r="L5695" t="s">
        <v>1325</v>
      </c>
      <c r="M5695" t="s">
        <v>1326</v>
      </c>
      <c r="N5695" t="s">
        <v>921</v>
      </c>
      <c r="O5695">
        <v>1895</v>
      </c>
    </row>
    <row r="5696" spans="1:15" x14ac:dyDescent="0.35">
      <c r="A5696" s="189" t="str">
        <f t="shared" si="304"/>
        <v>Mar</v>
      </c>
      <c r="B5696" s="190" t="str">
        <f t="shared" si="305"/>
        <v>2024</v>
      </c>
      <c r="C5696" s="190" t="str">
        <f t="shared" si="306"/>
        <v>Mar-2024</v>
      </c>
      <c r="D5696" s="2">
        <v>45382</v>
      </c>
      <c r="E5696" t="s">
        <v>1264</v>
      </c>
      <c r="F5696" t="s">
        <v>1265</v>
      </c>
      <c r="G5696" t="s">
        <v>1266</v>
      </c>
      <c r="H5696" t="s">
        <v>695</v>
      </c>
      <c r="I5696" t="s">
        <v>1327</v>
      </c>
      <c r="J5696" t="s">
        <v>1328</v>
      </c>
      <c r="K5696" t="s">
        <v>1329</v>
      </c>
      <c r="L5696" t="s">
        <v>1330</v>
      </c>
      <c r="M5696" t="s">
        <v>1331</v>
      </c>
      <c r="N5696" t="s">
        <v>1528</v>
      </c>
      <c r="O5696" t="s">
        <v>958</v>
      </c>
    </row>
    <row r="5697" spans="1:15" x14ac:dyDescent="0.35">
      <c r="A5697" s="189" t="str">
        <f t="shared" si="304"/>
        <v>Mar</v>
      </c>
      <c r="B5697" s="190" t="str">
        <f t="shared" si="305"/>
        <v>2024</v>
      </c>
      <c r="C5697" s="190" t="str">
        <f t="shared" si="306"/>
        <v>Mar-2024</v>
      </c>
      <c r="D5697" s="2">
        <v>45382</v>
      </c>
      <c r="E5697" t="s">
        <v>1264</v>
      </c>
      <c r="F5697" t="s">
        <v>1265</v>
      </c>
      <c r="G5697" t="s">
        <v>1266</v>
      </c>
      <c r="H5697" t="s">
        <v>695</v>
      </c>
      <c r="I5697" t="s">
        <v>1327</v>
      </c>
      <c r="J5697" t="s">
        <v>1328</v>
      </c>
      <c r="K5697" t="s">
        <v>1329</v>
      </c>
      <c r="L5697" t="s">
        <v>1330</v>
      </c>
      <c r="M5697" t="s">
        <v>1331</v>
      </c>
      <c r="N5697" t="s">
        <v>1529</v>
      </c>
      <c r="O5697" t="s">
        <v>958</v>
      </c>
    </row>
    <row r="5698" spans="1:15" x14ac:dyDescent="0.35">
      <c r="A5698" s="189" t="str">
        <f t="shared" si="304"/>
        <v>Mar</v>
      </c>
      <c r="B5698" s="190" t="str">
        <f t="shared" si="305"/>
        <v>2024</v>
      </c>
      <c r="C5698" s="190" t="str">
        <f t="shared" si="306"/>
        <v>Mar-2024</v>
      </c>
      <c r="D5698" s="2">
        <v>45382</v>
      </c>
      <c r="E5698" t="s">
        <v>1264</v>
      </c>
      <c r="F5698" t="s">
        <v>1265</v>
      </c>
      <c r="G5698" t="s">
        <v>1266</v>
      </c>
      <c r="H5698" t="s">
        <v>695</v>
      </c>
      <c r="I5698" t="s">
        <v>1327</v>
      </c>
      <c r="J5698" t="s">
        <v>1328</v>
      </c>
      <c r="K5698" t="s">
        <v>1329</v>
      </c>
      <c r="L5698" t="s">
        <v>1330</v>
      </c>
      <c r="M5698" t="s">
        <v>1331</v>
      </c>
      <c r="N5698" t="s">
        <v>919</v>
      </c>
      <c r="O5698">
        <v>100</v>
      </c>
    </row>
    <row r="5699" spans="1:15" x14ac:dyDescent="0.35">
      <c r="A5699" s="189" t="str">
        <f t="shared" si="304"/>
        <v>Mar</v>
      </c>
      <c r="B5699" s="190" t="str">
        <f t="shared" si="305"/>
        <v>2024</v>
      </c>
      <c r="C5699" s="190" t="str">
        <f t="shared" si="306"/>
        <v>Mar-2024</v>
      </c>
      <c r="D5699" s="2">
        <v>45382</v>
      </c>
      <c r="E5699" t="s">
        <v>1264</v>
      </c>
      <c r="F5699" t="s">
        <v>1265</v>
      </c>
      <c r="G5699" t="s">
        <v>1266</v>
      </c>
      <c r="H5699" t="s">
        <v>695</v>
      </c>
      <c r="I5699" t="s">
        <v>1327</v>
      </c>
      <c r="J5699" t="s">
        <v>1328</v>
      </c>
      <c r="K5699" t="s">
        <v>1329</v>
      </c>
      <c r="L5699" t="s">
        <v>1330</v>
      </c>
      <c r="M5699" t="s">
        <v>1331</v>
      </c>
      <c r="N5699" t="s">
        <v>920</v>
      </c>
      <c r="O5699">
        <v>430</v>
      </c>
    </row>
    <row r="5700" spans="1:15" x14ac:dyDescent="0.35">
      <c r="A5700" s="189" t="str">
        <f t="shared" si="304"/>
        <v>Mar</v>
      </c>
      <c r="B5700" s="190" t="str">
        <f t="shared" si="305"/>
        <v>2024</v>
      </c>
      <c r="C5700" s="190" t="str">
        <f t="shared" si="306"/>
        <v>Mar-2024</v>
      </c>
      <c r="D5700" s="2">
        <v>45382</v>
      </c>
      <c r="E5700" t="s">
        <v>1264</v>
      </c>
      <c r="F5700" t="s">
        <v>1265</v>
      </c>
      <c r="G5700" t="s">
        <v>1266</v>
      </c>
      <c r="H5700" t="s">
        <v>695</v>
      </c>
      <c r="I5700" t="s">
        <v>1327</v>
      </c>
      <c r="J5700" t="s">
        <v>1328</v>
      </c>
      <c r="K5700" t="s">
        <v>1329</v>
      </c>
      <c r="L5700" t="s">
        <v>1330</v>
      </c>
      <c r="M5700" t="s">
        <v>1331</v>
      </c>
      <c r="N5700" t="s">
        <v>922</v>
      </c>
      <c r="O5700">
        <v>890</v>
      </c>
    </row>
    <row r="5701" spans="1:15" x14ac:dyDescent="0.35">
      <c r="A5701" s="189" t="str">
        <f t="shared" si="304"/>
        <v>Mar</v>
      </c>
      <c r="B5701" s="190" t="str">
        <f t="shared" si="305"/>
        <v>2024</v>
      </c>
      <c r="C5701" s="190" t="str">
        <f t="shared" si="306"/>
        <v>Mar-2024</v>
      </c>
      <c r="D5701" s="2">
        <v>45382</v>
      </c>
      <c r="E5701" t="s">
        <v>1264</v>
      </c>
      <c r="F5701" t="s">
        <v>1265</v>
      </c>
      <c r="G5701" t="s">
        <v>1266</v>
      </c>
      <c r="H5701" t="s">
        <v>695</v>
      </c>
      <c r="I5701" t="s">
        <v>1327</v>
      </c>
      <c r="J5701" t="s">
        <v>1328</v>
      </c>
      <c r="K5701" t="s">
        <v>1329</v>
      </c>
      <c r="L5701" t="s">
        <v>1330</v>
      </c>
      <c r="M5701" t="s">
        <v>1331</v>
      </c>
      <c r="N5701" t="s">
        <v>921</v>
      </c>
      <c r="O5701">
        <v>380</v>
      </c>
    </row>
    <row r="5702" spans="1:15" x14ac:dyDescent="0.35">
      <c r="A5702" s="189" t="str">
        <f t="shared" si="304"/>
        <v>Mar</v>
      </c>
      <c r="B5702" s="190" t="str">
        <f t="shared" si="305"/>
        <v>2024</v>
      </c>
      <c r="C5702" s="190" t="str">
        <f t="shared" si="306"/>
        <v>Mar-2024</v>
      </c>
      <c r="D5702" s="2">
        <v>45382</v>
      </c>
      <c r="E5702" t="s">
        <v>1264</v>
      </c>
      <c r="F5702" t="s">
        <v>1265</v>
      </c>
      <c r="G5702" t="s">
        <v>1266</v>
      </c>
      <c r="H5702" t="s">
        <v>695</v>
      </c>
      <c r="I5702" t="s">
        <v>1327</v>
      </c>
      <c r="J5702" t="s">
        <v>1328</v>
      </c>
      <c r="K5702" t="s">
        <v>1332</v>
      </c>
      <c r="L5702" t="s">
        <v>1333</v>
      </c>
      <c r="M5702" t="s">
        <v>1334</v>
      </c>
      <c r="N5702" t="s">
        <v>1528</v>
      </c>
      <c r="O5702" t="s">
        <v>958</v>
      </c>
    </row>
    <row r="5703" spans="1:15" x14ac:dyDescent="0.35">
      <c r="A5703" s="189" t="str">
        <f t="shared" si="304"/>
        <v>Mar</v>
      </c>
      <c r="B5703" s="190" t="str">
        <f t="shared" si="305"/>
        <v>2024</v>
      </c>
      <c r="C5703" s="190" t="str">
        <f t="shared" si="306"/>
        <v>Mar-2024</v>
      </c>
      <c r="D5703" s="2">
        <v>45382</v>
      </c>
      <c r="E5703" t="s">
        <v>1264</v>
      </c>
      <c r="F5703" t="s">
        <v>1265</v>
      </c>
      <c r="G5703" t="s">
        <v>1266</v>
      </c>
      <c r="H5703" t="s">
        <v>695</v>
      </c>
      <c r="I5703" t="s">
        <v>1327</v>
      </c>
      <c r="J5703" t="s">
        <v>1328</v>
      </c>
      <c r="K5703" t="s">
        <v>1332</v>
      </c>
      <c r="L5703" t="s">
        <v>1333</v>
      </c>
      <c r="M5703" t="s">
        <v>1334</v>
      </c>
      <c r="N5703" t="s">
        <v>1529</v>
      </c>
      <c r="O5703" t="s">
        <v>958</v>
      </c>
    </row>
    <row r="5704" spans="1:15" x14ac:dyDescent="0.35">
      <c r="A5704" s="189" t="str">
        <f t="shared" si="304"/>
        <v>Mar</v>
      </c>
      <c r="B5704" s="190" t="str">
        <f t="shared" si="305"/>
        <v>2024</v>
      </c>
      <c r="C5704" s="190" t="str">
        <f t="shared" si="306"/>
        <v>Mar-2024</v>
      </c>
      <c r="D5704" s="2">
        <v>45382</v>
      </c>
      <c r="E5704" t="s">
        <v>1264</v>
      </c>
      <c r="F5704" t="s">
        <v>1265</v>
      </c>
      <c r="G5704" t="s">
        <v>1266</v>
      </c>
      <c r="H5704" t="s">
        <v>695</v>
      </c>
      <c r="I5704" t="s">
        <v>1327</v>
      </c>
      <c r="J5704" t="s">
        <v>1328</v>
      </c>
      <c r="K5704" t="s">
        <v>1332</v>
      </c>
      <c r="L5704" t="s">
        <v>1333</v>
      </c>
      <c r="M5704" t="s">
        <v>1334</v>
      </c>
      <c r="N5704" t="s">
        <v>919</v>
      </c>
      <c r="O5704">
        <v>150</v>
      </c>
    </row>
    <row r="5705" spans="1:15" x14ac:dyDescent="0.35">
      <c r="A5705" s="189" t="str">
        <f t="shared" si="304"/>
        <v>Mar</v>
      </c>
      <c r="B5705" s="190" t="str">
        <f t="shared" si="305"/>
        <v>2024</v>
      </c>
      <c r="C5705" s="190" t="str">
        <f t="shared" si="306"/>
        <v>Mar-2024</v>
      </c>
      <c r="D5705" s="2">
        <v>45382</v>
      </c>
      <c r="E5705" t="s">
        <v>1264</v>
      </c>
      <c r="F5705" t="s">
        <v>1265</v>
      </c>
      <c r="G5705" t="s">
        <v>1266</v>
      </c>
      <c r="H5705" t="s">
        <v>695</v>
      </c>
      <c r="I5705" t="s">
        <v>1327</v>
      </c>
      <c r="J5705" t="s">
        <v>1328</v>
      </c>
      <c r="K5705" t="s">
        <v>1332</v>
      </c>
      <c r="L5705" t="s">
        <v>1333</v>
      </c>
      <c r="M5705" t="s">
        <v>1334</v>
      </c>
      <c r="N5705" t="s">
        <v>920</v>
      </c>
      <c r="O5705">
        <v>765</v>
      </c>
    </row>
    <row r="5706" spans="1:15" x14ac:dyDescent="0.35">
      <c r="A5706" s="189" t="str">
        <f t="shared" si="304"/>
        <v>Mar</v>
      </c>
      <c r="B5706" s="190" t="str">
        <f t="shared" si="305"/>
        <v>2024</v>
      </c>
      <c r="C5706" s="190" t="str">
        <f t="shared" si="306"/>
        <v>Mar-2024</v>
      </c>
      <c r="D5706" s="2">
        <v>45382</v>
      </c>
      <c r="E5706" t="s">
        <v>1264</v>
      </c>
      <c r="F5706" t="s">
        <v>1265</v>
      </c>
      <c r="G5706" t="s">
        <v>1266</v>
      </c>
      <c r="H5706" t="s">
        <v>695</v>
      </c>
      <c r="I5706" t="s">
        <v>1327</v>
      </c>
      <c r="J5706" t="s">
        <v>1328</v>
      </c>
      <c r="K5706" t="s">
        <v>1332</v>
      </c>
      <c r="L5706" t="s">
        <v>1333</v>
      </c>
      <c r="M5706" t="s">
        <v>1334</v>
      </c>
      <c r="N5706" t="s">
        <v>922</v>
      </c>
      <c r="O5706">
        <v>1105</v>
      </c>
    </row>
    <row r="5707" spans="1:15" x14ac:dyDescent="0.35">
      <c r="A5707" s="189" t="str">
        <f t="shared" si="304"/>
        <v>Mar</v>
      </c>
      <c r="B5707" s="190" t="str">
        <f t="shared" si="305"/>
        <v>2024</v>
      </c>
      <c r="C5707" s="190" t="str">
        <f t="shared" si="306"/>
        <v>Mar-2024</v>
      </c>
      <c r="D5707" s="2">
        <v>45382</v>
      </c>
      <c r="E5707" t="s">
        <v>1264</v>
      </c>
      <c r="F5707" t="s">
        <v>1265</v>
      </c>
      <c r="G5707" t="s">
        <v>1266</v>
      </c>
      <c r="H5707" t="s">
        <v>695</v>
      </c>
      <c r="I5707" t="s">
        <v>1327</v>
      </c>
      <c r="J5707" t="s">
        <v>1328</v>
      </c>
      <c r="K5707" t="s">
        <v>1332</v>
      </c>
      <c r="L5707" t="s">
        <v>1333</v>
      </c>
      <c r="M5707" t="s">
        <v>1334</v>
      </c>
      <c r="N5707" t="s">
        <v>921</v>
      </c>
      <c r="O5707">
        <v>1000</v>
      </c>
    </row>
    <row r="5708" spans="1:15" x14ac:dyDescent="0.35">
      <c r="A5708" s="189" t="str">
        <f t="shared" si="304"/>
        <v>Mar</v>
      </c>
      <c r="B5708" s="190" t="str">
        <f t="shared" si="305"/>
        <v>2024</v>
      </c>
      <c r="C5708" s="190" t="str">
        <f t="shared" si="306"/>
        <v>Mar-2024</v>
      </c>
      <c r="D5708" s="2">
        <v>45382</v>
      </c>
      <c r="E5708" t="s">
        <v>1264</v>
      </c>
      <c r="F5708" t="s">
        <v>1265</v>
      </c>
      <c r="G5708" t="s">
        <v>1266</v>
      </c>
      <c r="H5708" t="s">
        <v>695</v>
      </c>
      <c r="I5708" t="s">
        <v>1327</v>
      </c>
      <c r="J5708" t="s">
        <v>1328</v>
      </c>
      <c r="K5708" t="s">
        <v>1335</v>
      </c>
      <c r="L5708" t="s">
        <v>1336</v>
      </c>
      <c r="M5708" t="s">
        <v>1337</v>
      </c>
      <c r="N5708" t="s">
        <v>1528</v>
      </c>
      <c r="O5708" t="s">
        <v>958</v>
      </c>
    </row>
    <row r="5709" spans="1:15" x14ac:dyDescent="0.35">
      <c r="A5709" s="189" t="str">
        <f t="shared" si="304"/>
        <v>Mar</v>
      </c>
      <c r="B5709" s="190" t="str">
        <f t="shared" si="305"/>
        <v>2024</v>
      </c>
      <c r="C5709" s="190" t="str">
        <f t="shared" si="306"/>
        <v>Mar-2024</v>
      </c>
      <c r="D5709" s="2">
        <v>45382</v>
      </c>
      <c r="E5709" t="s">
        <v>1264</v>
      </c>
      <c r="F5709" t="s">
        <v>1265</v>
      </c>
      <c r="G5709" t="s">
        <v>1266</v>
      </c>
      <c r="H5709" t="s">
        <v>695</v>
      </c>
      <c r="I5709" t="s">
        <v>1327</v>
      </c>
      <c r="J5709" t="s">
        <v>1328</v>
      </c>
      <c r="K5709" t="s">
        <v>1335</v>
      </c>
      <c r="L5709" t="s">
        <v>1336</v>
      </c>
      <c r="M5709" t="s">
        <v>1337</v>
      </c>
      <c r="N5709" t="s">
        <v>1529</v>
      </c>
      <c r="O5709" t="s">
        <v>958</v>
      </c>
    </row>
    <row r="5710" spans="1:15" x14ac:dyDescent="0.35">
      <c r="A5710" s="189" t="str">
        <f t="shared" si="304"/>
        <v>Mar</v>
      </c>
      <c r="B5710" s="190" t="str">
        <f t="shared" si="305"/>
        <v>2024</v>
      </c>
      <c r="C5710" s="190" t="str">
        <f t="shared" si="306"/>
        <v>Mar-2024</v>
      </c>
      <c r="D5710" s="2">
        <v>45382</v>
      </c>
      <c r="E5710" t="s">
        <v>1264</v>
      </c>
      <c r="F5710" t="s">
        <v>1265</v>
      </c>
      <c r="G5710" t="s">
        <v>1266</v>
      </c>
      <c r="H5710" t="s">
        <v>695</v>
      </c>
      <c r="I5710" t="s">
        <v>1327</v>
      </c>
      <c r="J5710" t="s">
        <v>1328</v>
      </c>
      <c r="K5710" t="s">
        <v>1335</v>
      </c>
      <c r="L5710" t="s">
        <v>1336</v>
      </c>
      <c r="M5710" t="s">
        <v>1337</v>
      </c>
      <c r="N5710" t="s">
        <v>919</v>
      </c>
      <c r="O5710">
        <v>510</v>
      </c>
    </row>
    <row r="5711" spans="1:15" x14ac:dyDescent="0.35">
      <c r="A5711" s="189" t="str">
        <f t="shared" si="304"/>
        <v>Mar</v>
      </c>
      <c r="B5711" s="190" t="str">
        <f t="shared" si="305"/>
        <v>2024</v>
      </c>
      <c r="C5711" s="190" t="str">
        <f t="shared" si="306"/>
        <v>Mar-2024</v>
      </c>
      <c r="D5711" s="2">
        <v>45382</v>
      </c>
      <c r="E5711" t="s">
        <v>1264</v>
      </c>
      <c r="F5711" t="s">
        <v>1265</v>
      </c>
      <c r="G5711" t="s">
        <v>1266</v>
      </c>
      <c r="H5711" t="s">
        <v>695</v>
      </c>
      <c r="I5711" t="s">
        <v>1327</v>
      </c>
      <c r="J5711" t="s">
        <v>1328</v>
      </c>
      <c r="K5711" t="s">
        <v>1335</v>
      </c>
      <c r="L5711" t="s">
        <v>1336</v>
      </c>
      <c r="M5711" t="s">
        <v>1337</v>
      </c>
      <c r="N5711" t="s">
        <v>920</v>
      </c>
      <c r="O5711">
        <v>2075</v>
      </c>
    </row>
    <row r="5712" spans="1:15" x14ac:dyDescent="0.35">
      <c r="A5712" s="189" t="str">
        <f t="shared" si="304"/>
        <v>Mar</v>
      </c>
      <c r="B5712" s="190" t="str">
        <f t="shared" si="305"/>
        <v>2024</v>
      </c>
      <c r="C5712" s="190" t="str">
        <f t="shared" si="306"/>
        <v>Mar-2024</v>
      </c>
      <c r="D5712" s="2">
        <v>45382</v>
      </c>
      <c r="E5712" t="s">
        <v>1264</v>
      </c>
      <c r="F5712" t="s">
        <v>1265</v>
      </c>
      <c r="G5712" t="s">
        <v>1266</v>
      </c>
      <c r="H5712" t="s">
        <v>695</v>
      </c>
      <c r="I5712" t="s">
        <v>1327</v>
      </c>
      <c r="J5712" t="s">
        <v>1328</v>
      </c>
      <c r="K5712" t="s">
        <v>1335</v>
      </c>
      <c r="L5712" t="s">
        <v>1336</v>
      </c>
      <c r="M5712" t="s">
        <v>1337</v>
      </c>
      <c r="N5712" t="s">
        <v>922</v>
      </c>
      <c r="O5712">
        <v>2315</v>
      </c>
    </row>
    <row r="5713" spans="1:15" x14ac:dyDescent="0.35">
      <c r="A5713" s="189" t="str">
        <f t="shared" si="304"/>
        <v>Mar</v>
      </c>
      <c r="B5713" s="190" t="str">
        <f t="shared" si="305"/>
        <v>2024</v>
      </c>
      <c r="C5713" s="190" t="str">
        <f t="shared" si="306"/>
        <v>Mar-2024</v>
      </c>
      <c r="D5713" s="2">
        <v>45382</v>
      </c>
      <c r="E5713" t="s">
        <v>1264</v>
      </c>
      <c r="F5713" t="s">
        <v>1265</v>
      </c>
      <c r="G5713" t="s">
        <v>1266</v>
      </c>
      <c r="H5713" t="s">
        <v>695</v>
      </c>
      <c r="I5713" t="s">
        <v>1327</v>
      </c>
      <c r="J5713" t="s">
        <v>1328</v>
      </c>
      <c r="K5713" t="s">
        <v>1335</v>
      </c>
      <c r="L5713" t="s">
        <v>1336</v>
      </c>
      <c r="M5713" t="s">
        <v>1337</v>
      </c>
      <c r="N5713" t="s">
        <v>921</v>
      </c>
      <c r="O5713">
        <v>1680</v>
      </c>
    </row>
    <row r="5714" spans="1:15" x14ac:dyDescent="0.35">
      <c r="A5714" s="189" t="str">
        <f t="shared" si="304"/>
        <v>Mar</v>
      </c>
      <c r="B5714" s="190" t="str">
        <f t="shared" si="305"/>
        <v>2024</v>
      </c>
      <c r="C5714" s="190" t="str">
        <f t="shared" si="306"/>
        <v>Mar-2024</v>
      </c>
      <c r="D5714" s="2">
        <v>45382</v>
      </c>
      <c r="E5714" t="s">
        <v>1264</v>
      </c>
      <c r="F5714" t="s">
        <v>1265</v>
      </c>
      <c r="G5714" t="s">
        <v>1266</v>
      </c>
      <c r="H5714" t="s">
        <v>695</v>
      </c>
      <c r="I5714" t="s">
        <v>1327</v>
      </c>
      <c r="J5714" t="s">
        <v>1328</v>
      </c>
      <c r="K5714" t="s">
        <v>1338</v>
      </c>
      <c r="L5714" t="s">
        <v>1339</v>
      </c>
      <c r="M5714" t="s">
        <v>1340</v>
      </c>
      <c r="N5714" t="s">
        <v>1528</v>
      </c>
      <c r="O5714" t="s">
        <v>958</v>
      </c>
    </row>
    <row r="5715" spans="1:15" x14ac:dyDescent="0.35">
      <c r="A5715" s="189" t="str">
        <f t="shared" si="304"/>
        <v>Mar</v>
      </c>
      <c r="B5715" s="190" t="str">
        <f t="shared" si="305"/>
        <v>2024</v>
      </c>
      <c r="C5715" s="190" t="str">
        <f t="shared" si="306"/>
        <v>Mar-2024</v>
      </c>
      <c r="D5715" s="2">
        <v>45382</v>
      </c>
      <c r="E5715" t="s">
        <v>1264</v>
      </c>
      <c r="F5715" t="s">
        <v>1265</v>
      </c>
      <c r="G5715" t="s">
        <v>1266</v>
      </c>
      <c r="H5715" t="s">
        <v>695</v>
      </c>
      <c r="I5715" t="s">
        <v>1327</v>
      </c>
      <c r="J5715" t="s">
        <v>1328</v>
      </c>
      <c r="K5715" t="s">
        <v>1338</v>
      </c>
      <c r="L5715" t="s">
        <v>1339</v>
      </c>
      <c r="M5715" t="s">
        <v>1340</v>
      </c>
      <c r="N5715" t="s">
        <v>1529</v>
      </c>
      <c r="O5715" t="s">
        <v>958</v>
      </c>
    </row>
    <row r="5716" spans="1:15" x14ac:dyDescent="0.35">
      <c r="A5716" s="189" t="str">
        <f t="shared" si="304"/>
        <v>Mar</v>
      </c>
      <c r="B5716" s="190" t="str">
        <f t="shared" si="305"/>
        <v>2024</v>
      </c>
      <c r="C5716" s="190" t="str">
        <f t="shared" si="306"/>
        <v>Mar-2024</v>
      </c>
      <c r="D5716" s="2">
        <v>45382</v>
      </c>
      <c r="E5716" t="s">
        <v>1264</v>
      </c>
      <c r="F5716" t="s">
        <v>1265</v>
      </c>
      <c r="G5716" t="s">
        <v>1266</v>
      </c>
      <c r="H5716" t="s">
        <v>695</v>
      </c>
      <c r="I5716" t="s">
        <v>1327</v>
      </c>
      <c r="J5716" t="s">
        <v>1328</v>
      </c>
      <c r="K5716" t="s">
        <v>1338</v>
      </c>
      <c r="L5716" t="s">
        <v>1339</v>
      </c>
      <c r="M5716" t="s">
        <v>1340</v>
      </c>
      <c r="N5716" t="s">
        <v>919</v>
      </c>
      <c r="O5716">
        <v>755</v>
      </c>
    </row>
    <row r="5717" spans="1:15" x14ac:dyDescent="0.35">
      <c r="A5717" s="189" t="str">
        <f t="shared" si="304"/>
        <v>Mar</v>
      </c>
      <c r="B5717" s="190" t="str">
        <f t="shared" si="305"/>
        <v>2024</v>
      </c>
      <c r="C5717" s="190" t="str">
        <f t="shared" si="306"/>
        <v>Mar-2024</v>
      </c>
      <c r="D5717" s="2">
        <v>45382</v>
      </c>
      <c r="E5717" t="s">
        <v>1264</v>
      </c>
      <c r="F5717" t="s">
        <v>1265</v>
      </c>
      <c r="G5717" t="s">
        <v>1266</v>
      </c>
      <c r="H5717" t="s">
        <v>695</v>
      </c>
      <c r="I5717" t="s">
        <v>1327</v>
      </c>
      <c r="J5717" t="s">
        <v>1328</v>
      </c>
      <c r="K5717" t="s">
        <v>1338</v>
      </c>
      <c r="L5717" t="s">
        <v>1339</v>
      </c>
      <c r="M5717" t="s">
        <v>1340</v>
      </c>
      <c r="N5717" t="s">
        <v>920</v>
      </c>
      <c r="O5717">
        <v>1140</v>
      </c>
    </row>
    <row r="5718" spans="1:15" x14ac:dyDescent="0.35">
      <c r="A5718" s="189" t="str">
        <f t="shared" si="304"/>
        <v>Mar</v>
      </c>
      <c r="B5718" s="190" t="str">
        <f t="shared" si="305"/>
        <v>2024</v>
      </c>
      <c r="C5718" s="190" t="str">
        <f t="shared" si="306"/>
        <v>Mar-2024</v>
      </c>
      <c r="D5718" s="2">
        <v>45382</v>
      </c>
      <c r="E5718" t="s">
        <v>1264</v>
      </c>
      <c r="F5718" t="s">
        <v>1265</v>
      </c>
      <c r="G5718" t="s">
        <v>1266</v>
      </c>
      <c r="H5718" t="s">
        <v>695</v>
      </c>
      <c r="I5718" t="s">
        <v>1327</v>
      </c>
      <c r="J5718" t="s">
        <v>1328</v>
      </c>
      <c r="K5718" t="s">
        <v>1338</v>
      </c>
      <c r="L5718" t="s">
        <v>1339</v>
      </c>
      <c r="M5718" t="s">
        <v>1340</v>
      </c>
      <c r="N5718" t="s">
        <v>922</v>
      </c>
      <c r="O5718">
        <v>1870</v>
      </c>
    </row>
    <row r="5719" spans="1:15" x14ac:dyDescent="0.35">
      <c r="A5719" s="189" t="str">
        <f t="shared" si="304"/>
        <v>Mar</v>
      </c>
      <c r="B5719" s="190" t="str">
        <f t="shared" si="305"/>
        <v>2024</v>
      </c>
      <c r="C5719" s="190" t="str">
        <f t="shared" si="306"/>
        <v>Mar-2024</v>
      </c>
      <c r="D5719" s="2">
        <v>45382</v>
      </c>
      <c r="E5719" t="s">
        <v>1264</v>
      </c>
      <c r="F5719" t="s">
        <v>1265</v>
      </c>
      <c r="G5719" t="s">
        <v>1266</v>
      </c>
      <c r="H5719" t="s">
        <v>695</v>
      </c>
      <c r="I5719" t="s">
        <v>1327</v>
      </c>
      <c r="J5719" t="s">
        <v>1328</v>
      </c>
      <c r="K5719" t="s">
        <v>1338</v>
      </c>
      <c r="L5719" t="s">
        <v>1339</v>
      </c>
      <c r="M5719" t="s">
        <v>1340</v>
      </c>
      <c r="N5719" t="s">
        <v>921</v>
      </c>
      <c r="O5719">
        <v>1605</v>
      </c>
    </row>
    <row r="5720" spans="1:15" x14ac:dyDescent="0.35">
      <c r="A5720" s="189" t="str">
        <f t="shared" si="304"/>
        <v>Mar</v>
      </c>
      <c r="B5720" s="190" t="str">
        <f t="shared" si="305"/>
        <v>2024</v>
      </c>
      <c r="C5720" s="190" t="str">
        <f t="shared" si="306"/>
        <v>Mar-2024</v>
      </c>
      <c r="D5720" s="2">
        <v>45382</v>
      </c>
      <c r="E5720" t="s">
        <v>1264</v>
      </c>
      <c r="F5720" t="s">
        <v>1265</v>
      </c>
      <c r="G5720" t="s">
        <v>1266</v>
      </c>
      <c r="H5720" t="s">
        <v>695</v>
      </c>
      <c r="I5720" t="s">
        <v>1327</v>
      </c>
      <c r="J5720" t="s">
        <v>1328</v>
      </c>
      <c r="K5720" t="s">
        <v>1341</v>
      </c>
      <c r="L5720" t="s">
        <v>1342</v>
      </c>
      <c r="M5720" t="s">
        <v>1343</v>
      </c>
      <c r="N5720" t="s">
        <v>1528</v>
      </c>
      <c r="O5720" t="s">
        <v>958</v>
      </c>
    </row>
    <row r="5721" spans="1:15" x14ac:dyDescent="0.35">
      <c r="A5721" s="189" t="str">
        <f t="shared" si="304"/>
        <v>Mar</v>
      </c>
      <c r="B5721" s="190" t="str">
        <f t="shared" si="305"/>
        <v>2024</v>
      </c>
      <c r="C5721" s="190" t="str">
        <f t="shared" si="306"/>
        <v>Mar-2024</v>
      </c>
      <c r="D5721" s="2">
        <v>45382</v>
      </c>
      <c r="E5721" t="s">
        <v>1264</v>
      </c>
      <c r="F5721" t="s">
        <v>1265</v>
      </c>
      <c r="G5721" t="s">
        <v>1266</v>
      </c>
      <c r="H5721" t="s">
        <v>695</v>
      </c>
      <c r="I5721" t="s">
        <v>1327</v>
      </c>
      <c r="J5721" t="s">
        <v>1328</v>
      </c>
      <c r="K5721" t="s">
        <v>1341</v>
      </c>
      <c r="L5721" t="s">
        <v>1342</v>
      </c>
      <c r="M5721" t="s">
        <v>1343</v>
      </c>
      <c r="N5721" t="s">
        <v>1529</v>
      </c>
      <c r="O5721" t="s">
        <v>958</v>
      </c>
    </row>
    <row r="5722" spans="1:15" x14ac:dyDescent="0.35">
      <c r="A5722" s="189" t="str">
        <f t="shared" si="304"/>
        <v>Mar</v>
      </c>
      <c r="B5722" s="190" t="str">
        <f t="shared" si="305"/>
        <v>2024</v>
      </c>
      <c r="C5722" s="190" t="str">
        <f t="shared" si="306"/>
        <v>Mar-2024</v>
      </c>
      <c r="D5722" s="2">
        <v>45382</v>
      </c>
      <c r="E5722" t="s">
        <v>1264</v>
      </c>
      <c r="F5722" t="s">
        <v>1265</v>
      </c>
      <c r="G5722" t="s">
        <v>1266</v>
      </c>
      <c r="H5722" t="s">
        <v>695</v>
      </c>
      <c r="I5722" t="s">
        <v>1327</v>
      </c>
      <c r="J5722" t="s">
        <v>1328</v>
      </c>
      <c r="K5722" t="s">
        <v>1341</v>
      </c>
      <c r="L5722" t="s">
        <v>1342</v>
      </c>
      <c r="M5722" t="s">
        <v>1343</v>
      </c>
      <c r="N5722" t="s">
        <v>919</v>
      </c>
      <c r="O5722">
        <v>445</v>
      </c>
    </row>
    <row r="5723" spans="1:15" x14ac:dyDescent="0.35">
      <c r="A5723" s="189" t="str">
        <f t="shared" si="304"/>
        <v>Mar</v>
      </c>
      <c r="B5723" s="190" t="str">
        <f t="shared" si="305"/>
        <v>2024</v>
      </c>
      <c r="C5723" s="190" t="str">
        <f t="shared" si="306"/>
        <v>Mar-2024</v>
      </c>
      <c r="D5723" s="2">
        <v>45382</v>
      </c>
      <c r="E5723" t="s">
        <v>1264</v>
      </c>
      <c r="F5723" t="s">
        <v>1265</v>
      </c>
      <c r="G5723" t="s">
        <v>1266</v>
      </c>
      <c r="H5723" t="s">
        <v>695</v>
      </c>
      <c r="I5723" t="s">
        <v>1327</v>
      </c>
      <c r="J5723" t="s">
        <v>1328</v>
      </c>
      <c r="K5723" t="s">
        <v>1341</v>
      </c>
      <c r="L5723" t="s">
        <v>1342</v>
      </c>
      <c r="M5723" t="s">
        <v>1343</v>
      </c>
      <c r="N5723" t="s">
        <v>920</v>
      </c>
      <c r="O5723">
        <v>975</v>
      </c>
    </row>
    <row r="5724" spans="1:15" x14ac:dyDescent="0.35">
      <c r="A5724" s="189" t="str">
        <f t="shared" si="304"/>
        <v>Mar</v>
      </c>
      <c r="B5724" s="190" t="str">
        <f t="shared" si="305"/>
        <v>2024</v>
      </c>
      <c r="C5724" s="190" t="str">
        <f t="shared" si="306"/>
        <v>Mar-2024</v>
      </c>
      <c r="D5724" s="2">
        <v>45382</v>
      </c>
      <c r="E5724" t="s">
        <v>1264</v>
      </c>
      <c r="F5724" t="s">
        <v>1265</v>
      </c>
      <c r="G5724" t="s">
        <v>1266</v>
      </c>
      <c r="H5724" t="s">
        <v>695</v>
      </c>
      <c r="I5724" t="s">
        <v>1327</v>
      </c>
      <c r="J5724" t="s">
        <v>1328</v>
      </c>
      <c r="K5724" t="s">
        <v>1341</v>
      </c>
      <c r="L5724" t="s">
        <v>1342</v>
      </c>
      <c r="M5724" t="s">
        <v>1343</v>
      </c>
      <c r="N5724" t="s">
        <v>922</v>
      </c>
      <c r="O5724">
        <v>1110</v>
      </c>
    </row>
    <row r="5725" spans="1:15" x14ac:dyDescent="0.35">
      <c r="A5725" s="189" t="str">
        <f t="shared" si="304"/>
        <v>Mar</v>
      </c>
      <c r="B5725" s="190" t="str">
        <f t="shared" si="305"/>
        <v>2024</v>
      </c>
      <c r="C5725" s="190" t="str">
        <f t="shared" si="306"/>
        <v>Mar-2024</v>
      </c>
      <c r="D5725" s="2">
        <v>45382</v>
      </c>
      <c r="E5725" t="s">
        <v>1264</v>
      </c>
      <c r="F5725" t="s">
        <v>1265</v>
      </c>
      <c r="G5725" t="s">
        <v>1266</v>
      </c>
      <c r="H5725" t="s">
        <v>695</v>
      </c>
      <c r="I5725" t="s">
        <v>1327</v>
      </c>
      <c r="J5725" t="s">
        <v>1328</v>
      </c>
      <c r="K5725" t="s">
        <v>1341</v>
      </c>
      <c r="L5725" t="s">
        <v>1342</v>
      </c>
      <c r="M5725" t="s">
        <v>1343</v>
      </c>
      <c r="N5725" t="s">
        <v>921</v>
      </c>
      <c r="O5725">
        <v>995</v>
      </c>
    </row>
    <row r="5726" spans="1:15" x14ac:dyDescent="0.35">
      <c r="A5726" s="189" t="str">
        <f t="shared" si="304"/>
        <v>Feb</v>
      </c>
      <c r="B5726" s="190" t="str">
        <f t="shared" si="305"/>
        <v>2024</v>
      </c>
      <c r="C5726" s="190" t="str">
        <f t="shared" si="306"/>
        <v>Feb-2024</v>
      </c>
      <c r="D5726" s="2">
        <v>45351</v>
      </c>
      <c r="E5726" t="s">
        <v>912</v>
      </c>
      <c r="F5726" t="s">
        <v>913</v>
      </c>
      <c r="G5726" t="s">
        <v>95</v>
      </c>
      <c r="H5726" t="s">
        <v>654</v>
      </c>
      <c r="I5726" t="s">
        <v>914</v>
      </c>
      <c r="J5726" t="s">
        <v>915</v>
      </c>
      <c r="K5726" t="s">
        <v>916</v>
      </c>
      <c r="L5726" t="s">
        <v>917</v>
      </c>
      <c r="M5726" t="s">
        <v>918</v>
      </c>
      <c r="N5726" t="s">
        <v>1528</v>
      </c>
      <c r="O5726" t="s">
        <v>958</v>
      </c>
    </row>
    <row r="5727" spans="1:15" x14ac:dyDescent="0.35">
      <c r="A5727" s="189" t="str">
        <f t="shared" si="304"/>
        <v>Feb</v>
      </c>
      <c r="B5727" s="190" t="str">
        <f t="shared" si="305"/>
        <v>2024</v>
      </c>
      <c r="C5727" s="190" t="str">
        <f t="shared" si="306"/>
        <v>Feb-2024</v>
      </c>
      <c r="D5727" s="2">
        <v>45351</v>
      </c>
      <c r="E5727" t="s">
        <v>912</v>
      </c>
      <c r="F5727" t="s">
        <v>913</v>
      </c>
      <c r="G5727" t="s">
        <v>95</v>
      </c>
      <c r="H5727" t="s">
        <v>654</v>
      </c>
      <c r="I5727" t="s">
        <v>914</v>
      </c>
      <c r="J5727" t="s">
        <v>915</v>
      </c>
      <c r="K5727" t="s">
        <v>916</v>
      </c>
      <c r="L5727" t="s">
        <v>917</v>
      </c>
      <c r="M5727" t="s">
        <v>918</v>
      </c>
      <c r="N5727" t="s">
        <v>1529</v>
      </c>
      <c r="O5727" t="s">
        <v>958</v>
      </c>
    </row>
    <row r="5728" spans="1:15" x14ac:dyDescent="0.35">
      <c r="A5728" s="189" t="str">
        <f t="shared" si="304"/>
        <v>Feb</v>
      </c>
      <c r="B5728" s="190" t="str">
        <f t="shared" si="305"/>
        <v>2024</v>
      </c>
      <c r="C5728" s="190" t="str">
        <f t="shared" si="306"/>
        <v>Feb-2024</v>
      </c>
      <c r="D5728" s="2">
        <v>45351</v>
      </c>
      <c r="E5728" t="s">
        <v>912</v>
      </c>
      <c r="F5728" t="s">
        <v>913</v>
      </c>
      <c r="G5728" t="s">
        <v>95</v>
      </c>
      <c r="H5728" t="s">
        <v>654</v>
      </c>
      <c r="I5728" t="s">
        <v>914</v>
      </c>
      <c r="J5728" t="s">
        <v>915</v>
      </c>
      <c r="K5728" t="s">
        <v>916</v>
      </c>
      <c r="L5728" t="s">
        <v>917</v>
      </c>
      <c r="M5728" t="s">
        <v>918</v>
      </c>
      <c r="N5728" t="s">
        <v>919</v>
      </c>
      <c r="O5728">
        <v>810</v>
      </c>
    </row>
    <row r="5729" spans="1:15" x14ac:dyDescent="0.35">
      <c r="A5729" s="189" t="str">
        <f t="shared" si="304"/>
        <v>Feb</v>
      </c>
      <c r="B5729" s="190" t="str">
        <f t="shared" si="305"/>
        <v>2024</v>
      </c>
      <c r="C5729" s="190" t="str">
        <f t="shared" si="306"/>
        <v>Feb-2024</v>
      </c>
      <c r="D5729" s="2">
        <v>45351</v>
      </c>
      <c r="E5729" t="s">
        <v>912</v>
      </c>
      <c r="F5729" t="s">
        <v>913</v>
      </c>
      <c r="G5729" t="s">
        <v>95</v>
      </c>
      <c r="H5729" t="s">
        <v>654</v>
      </c>
      <c r="I5729" t="s">
        <v>914</v>
      </c>
      <c r="J5729" t="s">
        <v>915</v>
      </c>
      <c r="K5729" t="s">
        <v>916</v>
      </c>
      <c r="L5729" t="s">
        <v>917</v>
      </c>
      <c r="M5729" t="s">
        <v>918</v>
      </c>
      <c r="N5729" t="s">
        <v>920</v>
      </c>
      <c r="O5729">
        <v>6760</v>
      </c>
    </row>
    <row r="5730" spans="1:15" x14ac:dyDescent="0.35">
      <c r="A5730" s="189" t="str">
        <f t="shared" si="304"/>
        <v>Feb</v>
      </c>
      <c r="B5730" s="190" t="str">
        <f t="shared" si="305"/>
        <v>2024</v>
      </c>
      <c r="C5730" s="190" t="str">
        <f t="shared" si="306"/>
        <v>Feb-2024</v>
      </c>
      <c r="D5730" s="2">
        <v>45351</v>
      </c>
      <c r="E5730" t="s">
        <v>912</v>
      </c>
      <c r="F5730" t="s">
        <v>913</v>
      </c>
      <c r="G5730" t="s">
        <v>95</v>
      </c>
      <c r="H5730" t="s">
        <v>654</v>
      </c>
      <c r="I5730" t="s">
        <v>914</v>
      </c>
      <c r="J5730" t="s">
        <v>915</v>
      </c>
      <c r="K5730" t="s">
        <v>916</v>
      </c>
      <c r="L5730" t="s">
        <v>917</v>
      </c>
      <c r="M5730" t="s">
        <v>918</v>
      </c>
      <c r="N5730" t="s">
        <v>922</v>
      </c>
      <c r="O5730">
        <v>1480</v>
      </c>
    </row>
    <row r="5731" spans="1:15" x14ac:dyDescent="0.35">
      <c r="A5731" s="189" t="str">
        <f t="shared" si="304"/>
        <v>Feb</v>
      </c>
      <c r="B5731" s="190" t="str">
        <f t="shared" si="305"/>
        <v>2024</v>
      </c>
      <c r="C5731" s="190" t="str">
        <f t="shared" si="306"/>
        <v>Feb-2024</v>
      </c>
      <c r="D5731" s="2">
        <v>45351</v>
      </c>
      <c r="E5731" t="s">
        <v>912</v>
      </c>
      <c r="F5731" t="s">
        <v>913</v>
      </c>
      <c r="G5731" t="s">
        <v>95</v>
      </c>
      <c r="H5731" t="s">
        <v>654</v>
      </c>
      <c r="I5731" t="s">
        <v>914</v>
      </c>
      <c r="J5731" t="s">
        <v>915</v>
      </c>
      <c r="K5731" t="s">
        <v>916</v>
      </c>
      <c r="L5731" t="s">
        <v>917</v>
      </c>
      <c r="M5731" t="s">
        <v>918</v>
      </c>
      <c r="N5731" t="s">
        <v>921</v>
      </c>
      <c r="O5731">
        <v>1870</v>
      </c>
    </row>
    <row r="5732" spans="1:15" x14ac:dyDescent="0.35">
      <c r="A5732" s="189" t="str">
        <f t="shared" si="304"/>
        <v>Feb</v>
      </c>
      <c r="B5732" s="190" t="str">
        <f t="shared" si="305"/>
        <v>2024</v>
      </c>
      <c r="C5732" s="190" t="str">
        <f t="shared" si="306"/>
        <v>Feb-2024</v>
      </c>
      <c r="D5732" s="2">
        <v>45351</v>
      </c>
      <c r="E5732" t="s">
        <v>912</v>
      </c>
      <c r="F5732" t="s">
        <v>913</v>
      </c>
      <c r="G5732" t="s">
        <v>95</v>
      </c>
      <c r="H5732" t="s">
        <v>651</v>
      </c>
      <c r="I5732" t="s">
        <v>924</v>
      </c>
      <c r="J5732" t="s">
        <v>925</v>
      </c>
      <c r="K5732" t="s">
        <v>926</v>
      </c>
      <c r="L5732" t="s">
        <v>927</v>
      </c>
      <c r="M5732" t="s">
        <v>928</v>
      </c>
      <c r="N5732" t="s">
        <v>1528</v>
      </c>
      <c r="O5732" t="s">
        <v>958</v>
      </c>
    </row>
    <row r="5733" spans="1:15" x14ac:dyDescent="0.35">
      <c r="A5733" s="189" t="str">
        <f t="shared" si="304"/>
        <v>Feb</v>
      </c>
      <c r="B5733" s="190" t="str">
        <f t="shared" si="305"/>
        <v>2024</v>
      </c>
      <c r="C5733" s="190" t="str">
        <f t="shared" si="306"/>
        <v>Feb-2024</v>
      </c>
      <c r="D5733" s="2">
        <v>45351</v>
      </c>
      <c r="E5733" t="s">
        <v>912</v>
      </c>
      <c r="F5733" t="s">
        <v>913</v>
      </c>
      <c r="G5733" t="s">
        <v>95</v>
      </c>
      <c r="H5733" t="s">
        <v>651</v>
      </c>
      <c r="I5733" t="s">
        <v>924</v>
      </c>
      <c r="J5733" t="s">
        <v>925</v>
      </c>
      <c r="K5733" t="s">
        <v>926</v>
      </c>
      <c r="L5733" t="s">
        <v>927</v>
      </c>
      <c r="M5733" t="s">
        <v>928</v>
      </c>
      <c r="N5733" t="s">
        <v>1529</v>
      </c>
      <c r="O5733" t="s">
        <v>958</v>
      </c>
    </row>
    <row r="5734" spans="1:15" x14ac:dyDescent="0.35">
      <c r="A5734" s="189" t="str">
        <f t="shared" si="304"/>
        <v>Feb</v>
      </c>
      <c r="B5734" s="190" t="str">
        <f t="shared" si="305"/>
        <v>2024</v>
      </c>
      <c r="C5734" s="190" t="str">
        <f t="shared" si="306"/>
        <v>Feb-2024</v>
      </c>
      <c r="D5734" s="2">
        <v>45351</v>
      </c>
      <c r="E5734" t="s">
        <v>912</v>
      </c>
      <c r="F5734" t="s">
        <v>913</v>
      </c>
      <c r="G5734" t="s">
        <v>95</v>
      </c>
      <c r="H5734" t="s">
        <v>651</v>
      </c>
      <c r="I5734" t="s">
        <v>924</v>
      </c>
      <c r="J5734" t="s">
        <v>925</v>
      </c>
      <c r="K5734" t="s">
        <v>926</v>
      </c>
      <c r="L5734" t="s">
        <v>927</v>
      </c>
      <c r="M5734" t="s">
        <v>928</v>
      </c>
      <c r="N5734" t="s">
        <v>919</v>
      </c>
      <c r="O5734">
        <v>1050</v>
      </c>
    </row>
    <row r="5735" spans="1:15" x14ac:dyDescent="0.35">
      <c r="A5735" s="189" t="str">
        <f t="shared" si="304"/>
        <v>Feb</v>
      </c>
      <c r="B5735" s="190" t="str">
        <f t="shared" si="305"/>
        <v>2024</v>
      </c>
      <c r="C5735" s="190" t="str">
        <f t="shared" si="306"/>
        <v>Feb-2024</v>
      </c>
      <c r="D5735" s="2">
        <v>45351</v>
      </c>
      <c r="E5735" t="s">
        <v>912</v>
      </c>
      <c r="F5735" t="s">
        <v>913</v>
      </c>
      <c r="G5735" t="s">
        <v>95</v>
      </c>
      <c r="H5735" t="s">
        <v>651</v>
      </c>
      <c r="I5735" t="s">
        <v>924</v>
      </c>
      <c r="J5735" t="s">
        <v>925</v>
      </c>
      <c r="K5735" t="s">
        <v>926</v>
      </c>
      <c r="L5735" t="s">
        <v>927</v>
      </c>
      <c r="M5735" t="s">
        <v>928</v>
      </c>
      <c r="N5735" t="s">
        <v>920</v>
      </c>
      <c r="O5735">
        <v>4260</v>
      </c>
    </row>
    <row r="5736" spans="1:15" x14ac:dyDescent="0.35">
      <c r="A5736" s="189" t="str">
        <f t="shared" si="304"/>
        <v>Feb</v>
      </c>
      <c r="B5736" s="190" t="str">
        <f t="shared" si="305"/>
        <v>2024</v>
      </c>
      <c r="C5736" s="190" t="str">
        <f t="shared" si="306"/>
        <v>Feb-2024</v>
      </c>
      <c r="D5736" s="2">
        <v>45351</v>
      </c>
      <c r="E5736" t="s">
        <v>912</v>
      </c>
      <c r="F5736" t="s">
        <v>913</v>
      </c>
      <c r="G5736" t="s">
        <v>95</v>
      </c>
      <c r="H5736" t="s">
        <v>651</v>
      </c>
      <c r="I5736" t="s">
        <v>924</v>
      </c>
      <c r="J5736" t="s">
        <v>925</v>
      </c>
      <c r="K5736" t="s">
        <v>926</v>
      </c>
      <c r="L5736" t="s">
        <v>927</v>
      </c>
      <c r="M5736" t="s">
        <v>928</v>
      </c>
      <c r="N5736" t="s">
        <v>922</v>
      </c>
      <c r="O5736">
        <v>1895</v>
      </c>
    </row>
    <row r="5737" spans="1:15" x14ac:dyDescent="0.35">
      <c r="A5737" s="189" t="str">
        <f t="shared" si="304"/>
        <v>Feb</v>
      </c>
      <c r="B5737" s="190" t="str">
        <f t="shared" si="305"/>
        <v>2024</v>
      </c>
      <c r="C5737" s="190" t="str">
        <f t="shared" si="306"/>
        <v>Feb-2024</v>
      </c>
      <c r="D5737" s="2">
        <v>45351</v>
      </c>
      <c r="E5737" t="s">
        <v>912</v>
      </c>
      <c r="F5737" t="s">
        <v>913</v>
      </c>
      <c r="G5737" t="s">
        <v>95</v>
      </c>
      <c r="H5737" t="s">
        <v>651</v>
      </c>
      <c r="I5737" t="s">
        <v>924</v>
      </c>
      <c r="J5737" t="s">
        <v>925</v>
      </c>
      <c r="K5737" t="s">
        <v>926</v>
      </c>
      <c r="L5737" t="s">
        <v>927</v>
      </c>
      <c r="M5737" t="s">
        <v>928</v>
      </c>
      <c r="N5737" t="s">
        <v>921</v>
      </c>
      <c r="O5737">
        <v>1245</v>
      </c>
    </row>
    <row r="5738" spans="1:15" x14ac:dyDescent="0.35">
      <c r="A5738" s="189" t="str">
        <f t="shared" si="304"/>
        <v>Feb</v>
      </c>
      <c r="B5738" s="190" t="str">
        <f t="shared" si="305"/>
        <v>2024</v>
      </c>
      <c r="C5738" s="190" t="str">
        <f t="shared" si="306"/>
        <v>Feb-2024</v>
      </c>
      <c r="D5738" s="2">
        <v>45351</v>
      </c>
      <c r="E5738" t="s">
        <v>912</v>
      </c>
      <c r="F5738" t="s">
        <v>913</v>
      </c>
      <c r="G5738" t="s">
        <v>95</v>
      </c>
      <c r="H5738" t="s">
        <v>652</v>
      </c>
      <c r="I5738" t="s">
        <v>934</v>
      </c>
      <c r="J5738" t="s">
        <v>932</v>
      </c>
      <c r="K5738" t="s">
        <v>935</v>
      </c>
      <c r="L5738" t="s">
        <v>936</v>
      </c>
      <c r="M5738" t="s">
        <v>937</v>
      </c>
      <c r="N5738" t="s">
        <v>1528</v>
      </c>
      <c r="O5738" t="s">
        <v>958</v>
      </c>
    </row>
    <row r="5739" spans="1:15" x14ac:dyDescent="0.35">
      <c r="A5739" s="189" t="str">
        <f t="shared" si="304"/>
        <v>Feb</v>
      </c>
      <c r="B5739" s="190" t="str">
        <f t="shared" si="305"/>
        <v>2024</v>
      </c>
      <c r="C5739" s="190" t="str">
        <f t="shared" si="306"/>
        <v>Feb-2024</v>
      </c>
      <c r="D5739" s="2">
        <v>45351</v>
      </c>
      <c r="E5739" t="s">
        <v>912</v>
      </c>
      <c r="F5739" t="s">
        <v>913</v>
      </c>
      <c r="G5739" t="s">
        <v>95</v>
      </c>
      <c r="H5739" t="s">
        <v>652</v>
      </c>
      <c r="I5739" t="s">
        <v>934</v>
      </c>
      <c r="J5739" t="s">
        <v>932</v>
      </c>
      <c r="K5739" t="s">
        <v>935</v>
      </c>
      <c r="L5739" t="s">
        <v>936</v>
      </c>
      <c r="M5739" t="s">
        <v>937</v>
      </c>
      <c r="N5739" t="s">
        <v>1529</v>
      </c>
      <c r="O5739" t="s">
        <v>958</v>
      </c>
    </row>
    <row r="5740" spans="1:15" x14ac:dyDescent="0.35">
      <c r="A5740" s="189" t="str">
        <f t="shared" si="304"/>
        <v>Feb</v>
      </c>
      <c r="B5740" s="190" t="str">
        <f t="shared" si="305"/>
        <v>2024</v>
      </c>
      <c r="C5740" s="190" t="str">
        <f t="shared" si="306"/>
        <v>Feb-2024</v>
      </c>
      <c r="D5740" s="2">
        <v>45351</v>
      </c>
      <c r="E5740" t="s">
        <v>912</v>
      </c>
      <c r="F5740" t="s">
        <v>913</v>
      </c>
      <c r="G5740" t="s">
        <v>95</v>
      </c>
      <c r="H5740" t="s">
        <v>652</v>
      </c>
      <c r="I5740" t="s">
        <v>934</v>
      </c>
      <c r="J5740" t="s">
        <v>932</v>
      </c>
      <c r="K5740" t="s">
        <v>935</v>
      </c>
      <c r="L5740" t="s">
        <v>936</v>
      </c>
      <c r="M5740" t="s">
        <v>937</v>
      </c>
      <c r="N5740" t="s">
        <v>919</v>
      </c>
      <c r="O5740">
        <v>420</v>
      </c>
    </row>
    <row r="5741" spans="1:15" x14ac:dyDescent="0.35">
      <c r="A5741" s="189" t="str">
        <f t="shared" si="304"/>
        <v>Feb</v>
      </c>
      <c r="B5741" s="190" t="str">
        <f t="shared" si="305"/>
        <v>2024</v>
      </c>
      <c r="C5741" s="190" t="str">
        <f t="shared" si="306"/>
        <v>Feb-2024</v>
      </c>
      <c r="D5741" s="2">
        <v>45351</v>
      </c>
      <c r="E5741" t="s">
        <v>912</v>
      </c>
      <c r="F5741" t="s">
        <v>913</v>
      </c>
      <c r="G5741" t="s">
        <v>95</v>
      </c>
      <c r="H5741" t="s">
        <v>652</v>
      </c>
      <c r="I5741" t="s">
        <v>934</v>
      </c>
      <c r="J5741" t="s">
        <v>932</v>
      </c>
      <c r="K5741" t="s">
        <v>935</v>
      </c>
      <c r="L5741" t="s">
        <v>936</v>
      </c>
      <c r="M5741" t="s">
        <v>937</v>
      </c>
      <c r="N5741" t="s">
        <v>920</v>
      </c>
      <c r="O5741">
        <v>5230</v>
      </c>
    </row>
    <row r="5742" spans="1:15" x14ac:dyDescent="0.35">
      <c r="A5742" s="189" t="str">
        <f t="shared" si="304"/>
        <v>Feb</v>
      </c>
      <c r="B5742" s="190" t="str">
        <f t="shared" si="305"/>
        <v>2024</v>
      </c>
      <c r="C5742" s="190" t="str">
        <f t="shared" si="306"/>
        <v>Feb-2024</v>
      </c>
      <c r="D5742" s="2">
        <v>45351</v>
      </c>
      <c r="E5742" t="s">
        <v>912</v>
      </c>
      <c r="F5742" t="s">
        <v>913</v>
      </c>
      <c r="G5742" t="s">
        <v>95</v>
      </c>
      <c r="H5742" t="s">
        <v>652</v>
      </c>
      <c r="I5742" t="s">
        <v>934</v>
      </c>
      <c r="J5742" t="s">
        <v>932</v>
      </c>
      <c r="K5742" t="s">
        <v>935</v>
      </c>
      <c r="L5742" t="s">
        <v>936</v>
      </c>
      <c r="M5742" t="s">
        <v>937</v>
      </c>
      <c r="N5742" t="s">
        <v>922</v>
      </c>
      <c r="O5742">
        <v>1365</v>
      </c>
    </row>
    <row r="5743" spans="1:15" x14ac:dyDescent="0.35">
      <c r="A5743" s="189" t="str">
        <f t="shared" si="304"/>
        <v>Feb</v>
      </c>
      <c r="B5743" s="190" t="str">
        <f t="shared" si="305"/>
        <v>2024</v>
      </c>
      <c r="C5743" s="190" t="str">
        <f t="shared" si="306"/>
        <v>Feb-2024</v>
      </c>
      <c r="D5743" s="2">
        <v>45351</v>
      </c>
      <c r="E5743" t="s">
        <v>912</v>
      </c>
      <c r="F5743" t="s">
        <v>913</v>
      </c>
      <c r="G5743" t="s">
        <v>95</v>
      </c>
      <c r="H5743" t="s">
        <v>652</v>
      </c>
      <c r="I5743" t="s">
        <v>934</v>
      </c>
      <c r="J5743" t="s">
        <v>932</v>
      </c>
      <c r="K5743" t="s">
        <v>935</v>
      </c>
      <c r="L5743" t="s">
        <v>936</v>
      </c>
      <c r="M5743" t="s">
        <v>937</v>
      </c>
      <c r="N5743" t="s">
        <v>921</v>
      </c>
      <c r="O5743">
        <v>1690</v>
      </c>
    </row>
    <row r="5744" spans="1:15" x14ac:dyDescent="0.35">
      <c r="A5744" s="189" t="str">
        <f t="shared" si="304"/>
        <v>Feb</v>
      </c>
      <c r="B5744" s="190" t="str">
        <f t="shared" si="305"/>
        <v>2024</v>
      </c>
      <c r="C5744" s="190" t="str">
        <f t="shared" si="306"/>
        <v>Feb-2024</v>
      </c>
      <c r="D5744" s="2">
        <v>45351</v>
      </c>
      <c r="E5744" t="s">
        <v>912</v>
      </c>
      <c r="F5744" t="s">
        <v>913</v>
      </c>
      <c r="G5744" t="s">
        <v>95</v>
      </c>
      <c r="H5744" t="s">
        <v>653</v>
      </c>
      <c r="I5744" t="s">
        <v>939</v>
      </c>
      <c r="J5744" t="s">
        <v>933</v>
      </c>
      <c r="K5744" t="s">
        <v>940</v>
      </c>
      <c r="L5744" t="s">
        <v>941</v>
      </c>
      <c r="M5744" t="s">
        <v>942</v>
      </c>
      <c r="N5744" t="s">
        <v>1528</v>
      </c>
      <c r="O5744" t="s">
        <v>958</v>
      </c>
    </row>
    <row r="5745" spans="1:15" x14ac:dyDescent="0.35">
      <c r="A5745" s="189" t="str">
        <f t="shared" si="304"/>
        <v>Feb</v>
      </c>
      <c r="B5745" s="190" t="str">
        <f t="shared" si="305"/>
        <v>2024</v>
      </c>
      <c r="C5745" s="190" t="str">
        <f t="shared" si="306"/>
        <v>Feb-2024</v>
      </c>
      <c r="D5745" s="2">
        <v>45351</v>
      </c>
      <c r="E5745" t="s">
        <v>912</v>
      </c>
      <c r="F5745" t="s">
        <v>913</v>
      </c>
      <c r="G5745" t="s">
        <v>95</v>
      </c>
      <c r="H5745" t="s">
        <v>653</v>
      </c>
      <c r="I5745" t="s">
        <v>939</v>
      </c>
      <c r="J5745" t="s">
        <v>933</v>
      </c>
      <c r="K5745" t="s">
        <v>940</v>
      </c>
      <c r="L5745" t="s">
        <v>941</v>
      </c>
      <c r="M5745" t="s">
        <v>942</v>
      </c>
      <c r="N5745" t="s">
        <v>1529</v>
      </c>
      <c r="O5745" t="s">
        <v>958</v>
      </c>
    </row>
    <row r="5746" spans="1:15" x14ac:dyDescent="0.35">
      <c r="A5746" s="189" t="str">
        <f t="shared" si="304"/>
        <v>Feb</v>
      </c>
      <c r="B5746" s="190" t="str">
        <f t="shared" si="305"/>
        <v>2024</v>
      </c>
      <c r="C5746" s="190" t="str">
        <f t="shared" si="306"/>
        <v>Feb-2024</v>
      </c>
      <c r="D5746" s="2">
        <v>45351</v>
      </c>
      <c r="E5746" t="s">
        <v>912</v>
      </c>
      <c r="F5746" t="s">
        <v>913</v>
      </c>
      <c r="G5746" t="s">
        <v>95</v>
      </c>
      <c r="H5746" t="s">
        <v>653</v>
      </c>
      <c r="I5746" t="s">
        <v>939</v>
      </c>
      <c r="J5746" t="s">
        <v>933</v>
      </c>
      <c r="K5746" t="s">
        <v>940</v>
      </c>
      <c r="L5746" t="s">
        <v>941</v>
      </c>
      <c r="M5746" t="s">
        <v>942</v>
      </c>
      <c r="N5746" t="s">
        <v>919</v>
      </c>
      <c r="O5746">
        <v>1515</v>
      </c>
    </row>
    <row r="5747" spans="1:15" x14ac:dyDescent="0.35">
      <c r="A5747" s="189" t="str">
        <f t="shared" si="304"/>
        <v>Feb</v>
      </c>
      <c r="B5747" s="190" t="str">
        <f t="shared" si="305"/>
        <v>2024</v>
      </c>
      <c r="C5747" s="190" t="str">
        <f t="shared" si="306"/>
        <v>Feb-2024</v>
      </c>
      <c r="D5747" s="2">
        <v>45351</v>
      </c>
      <c r="E5747" t="s">
        <v>912</v>
      </c>
      <c r="F5747" t="s">
        <v>913</v>
      </c>
      <c r="G5747" t="s">
        <v>95</v>
      </c>
      <c r="H5747" t="s">
        <v>653</v>
      </c>
      <c r="I5747" t="s">
        <v>939</v>
      </c>
      <c r="J5747" t="s">
        <v>933</v>
      </c>
      <c r="K5747" t="s">
        <v>940</v>
      </c>
      <c r="L5747" t="s">
        <v>941</v>
      </c>
      <c r="M5747" t="s">
        <v>942</v>
      </c>
      <c r="N5747" t="s">
        <v>920</v>
      </c>
      <c r="O5747">
        <v>4305</v>
      </c>
    </row>
    <row r="5748" spans="1:15" x14ac:dyDescent="0.35">
      <c r="A5748" s="189" t="str">
        <f t="shared" si="304"/>
        <v>Feb</v>
      </c>
      <c r="B5748" s="190" t="str">
        <f t="shared" si="305"/>
        <v>2024</v>
      </c>
      <c r="C5748" s="190" t="str">
        <f t="shared" si="306"/>
        <v>Feb-2024</v>
      </c>
      <c r="D5748" s="2">
        <v>45351</v>
      </c>
      <c r="E5748" t="s">
        <v>912</v>
      </c>
      <c r="F5748" t="s">
        <v>913</v>
      </c>
      <c r="G5748" t="s">
        <v>95</v>
      </c>
      <c r="H5748" t="s">
        <v>653</v>
      </c>
      <c r="I5748" t="s">
        <v>939</v>
      </c>
      <c r="J5748" t="s">
        <v>933</v>
      </c>
      <c r="K5748" t="s">
        <v>940</v>
      </c>
      <c r="L5748" t="s">
        <v>941</v>
      </c>
      <c r="M5748" t="s">
        <v>942</v>
      </c>
      <c r="N5748" t="s">
        <v>922</v>
      </c>
      <c r="O5748">
        <v>5875</v>
      </c>
    </row>
    <row r="5749" spans="1:15" x14ac:dyDescent="0.35">
      <c r="A5749" s="189" t="str">
        <f t="shared" si="304"/>
        <v>Feb</v>
      </c>
      <c r="B5749" s="190" t="str">
        <f t="shared" si="305"/>
        <v>2024</v>
      </c>
      <c r="C5749" s="190" t="str">
        <f t="shared" si="306"/>
        <v>Feb-2024</v>
      </c>
      <c r="D5749" s="2">
        <v>45351</v>
      </c>
      <c r="E5749" t="s">
        <v>912</v>
      </c>
      <c r="F5749" t="s">
        <v>913</v>
      </c>
      <c r="G5749" t="s">
        <v>95</v>
      </c>
      <c r="H5749" t="s">
        <v>653</v>
      </c>
      <c r="I5749" t="s">
        <v>939</v>
      </c>
      <c r="J5749" t="s">
        <v>933</v>
      </c>
      <c r="K5749" t="s">
        <v>940</v>
      </c>
      <c r="L5749" t="s">
        <v>941</v>
      </c>
      <c r="M5749" t="s">
        <v>942</v>
      </c>
      <c r="N5749" t="s">
        <v>921</v>
      </c>
      <c r="O5749">
        <v>1540</v>
      </c>
    </row>
    <row r="5750" spans="1:15" x14ac:dyDescent="0.35">
      <c r="A5750" s="189" t="str">
        <f t="shared" ref="A5750:A5813" si="307">TEXT(D5750,"mmm")</f>
        <v>Feb</v>
      </c>
      <c r="B5750" s="190" t="str">
        <f t="shared" ref="B5750:B5813" si="308">TEXT(D5750,"yyyy")</f>
        <v>2024</v>
      </c>
      <c r="C5750" s="190" t="str">
        <f t="shared" ref="C5750:C5813" si="309">_xlfn.CONCAT(A5750&amp;"-"&amp;B5750)</f>
        <v>Feb-2024</v>
      </c>
      <c r="D5750" s="2">
        <v>45351</v>
      </c>
      <c r="E5750" t="s">
        <v>912</v>
      </c>
      <c r="F5750" t="s">
        <v>913</v>
      </c>
      <c r="G5750" t="s">
        <v>95</v>
      </c>
      <c r="H5750" t="s">
        <v>656</v>
      </c>
      <c r="I5750" t="s">
        <v>946</v>
      </c>
      <c r="J5750" t="s">
        <v>938</v>
      </c>
      <c r="K5750" t="s">
        <v>947</v>
      </c>
      <c r="L5750" t="s">
        <v>948</v>
      </c>
      <c r="M5750" t="s">
        <v>949</v>
      </c>
      <c r="N5750" t="s">
        <v>1528</v>
      </c>
      <c r="O5750" t="s">
        <v>958</v>
      </c>
    </row>
    <row r="5751" spans="1:15" x14ac:dyDescent="0.35">
      <c r="A5751" s="189" t="str">
        <f t="shared" si="307"/>
        <v>Feb</v>
      </c>
      <c r="B5751" s="190" t="str">
        <f t="shared" si="308"/>
        <v>2024</v>
      </c>
      <c r="C5751" s="190" t="str">
        <f t="shared" si="309"/>
        <v>Feb-2024</v>
      </c>
      <c r="D5751" s="2">
        <v>45351</v>
      </c>
      <c r="E5751" t="s">
        <v>912</v>
      </c>
      <c r="F5751" t="s">
        <v>913</v>
      </c>
      <c r="G5751" t="s">
        <v>95</v>
      </c>
      <c r="H5751" t="s">
        <v>656</v>
      </c>
      <c r="I5751" t="s">
        <v>946</v>
      </c>
      <c r="J5751" t="s">
        <v>938</v>
      </c>
      <c r="K5751" t="s">
        <v>947</v>
      </c>
      <c r="L5751" t="s">
        <v>948</v>
      </c>
      <c r="M5751" t="s">
        <v>949</v>
      </c>
      <c r="N5751" t="s">
        <v>1529</v>
      </c>
      <c r="O5751" t="s">
        <v>958</v>
      </c>
    </row>
    <row r="5752" spans="1:15" x14ac:dyDescent="0.35">
      <c r="A5752" s="189" t="str">
        <f t="shared" si="307"/>
        <v>Feb</v>
      </c>
      <c r="B5752" s="190" t="str">
        <f t="shared" si="308"/>
        <v>2024</v>
      </c>
      <c r="C5752" s="190" t="str">
        <f t="shared" si="309"/>
        <v>Feb-2024</v>
      </c>
      <c r="D5752" s="2">
        <v>45351</v>
      </c>
      <c r="E5752" t="s">
        <v>912</v>
      </c>
      <c r="F5752" t="s">
        <v>913</v>
      </c>
      <c r="G5752" t="s">
        <v>95</v>
      </c>
      <c r="H5752" t="s">
        <v>656</v>
      </c>
      <c r="I5752" t="s">
        <v>946</v>
      </c>
      <c r="J5752" t="s">
        <v>938</v>
      </c>
      <c r="K5752" t="s">
        <v>947</v>
      </c>
      <c r="L5752" t="s">
        <v>948</v>
      </c>
      <c r="M5752" t="s">
        <v>949</v>
      </c>
      <c r="N5752" t="s">
        <v>919</v>
      </c>
      <c r="O5752">
        <v>1215</v>
      </c>
    </row>
    <row r="5753" spans="1:15" x14ac:dyDescent="0.35">
      <c r="A5753" s="189" t="str">
        <f t="shared" si="307"/>
        <v>Feb</v>
      </c>
      <c r="B5753" s="190" t="str">
        <f t="shared" si="308"/>
        <v>2024</v>
      </c>
      <c r="C5753" s="190" t="str">
        <f t="shared" si="309"/>
        <v>Feb-2024</v>
      </c>
      <c r="D5753" s="2">
        <v>45351</v>
      </c>
      <c r="E5753" t="s">
        <v>912</v>
      </c>
      <c r="F5753" t="s">
        <v>913</v>
      </c>
      <c r="G5753" t="s">
        <v>95</v>
      </c>
      <c r="H5753" t="s">
        <v>656</v>
      </c>
      <c r="I5753" t="s">
        <v>946</v>
      </c>
      <c r="J5753" t="s">
        <v>938</v>
      </c>
      <c r="K5753" t="s">
        <v>947</v>
      </c>
      <c r="L5753" t="s">
        <v>948</v>
      </c>
      <c r="M5753" t="s">
        <v>949</v>
      </c>
      <c r="N5753" t="s">
        <v>920</v>
      </c>
      <c r="O5753">
        <v>6270</v>
      </c>
    </row>
    <row r="5754" spans="1:15" x14ac:dyDescent="0.35">
      <c r="A5754" s="189" t="str">
        <f t="shared" si="307"/>
        <v>Feb</v>
      </c>
      <c r="B5754" s="190" t="str">
        <f t="shared" si="308"/>
        <v>2024</v>
      </c>
      <c r="C5754" s="190" t="str">
        <f t="shared" si="309"/>
        <v>Feb-2024</v>
      </c>
      <c r="D5754" s="2">
        <v>45351</v>
      </c>
      <c r="E5754" t="s">
        <v>912</v>
      </c>
      <c r="F5754" t="s">
        <v>913</v>
      </c>
      <c r="G5754" t="s">
        <v>95</v>
      </c>
      <c r="H5754" t="s">
        <v>656</v>
      </c>
      <c r="I5754" t="s">
        <v>946</v>
      </c>
      <c r="J5754" t="s">
        <v>938</v>
      </c>
      <c r="K5754" t="s">
        <v>947</v>
      </c>
      <c r="L5754" t="s">
        <v>948</v>
      </c>
      <c r="M5754" t="s">
        <v>949</v>
      </c>
      <c r="N5754" t="s">
        <v>922</v>
      </c>
      <c r="O5754">
        <v>1150</v>
      </c>
    </row>
    <row r="5755" spans="1:15" x14ac:dyDescent="0.35">
      <c r="A5755" s="189" t="str">
        <f t="shared" si="307"/>
        <v>Feb</v>
      </c>
      <c r="B5755" s="190" t="str">
        <f t="shared" si="308"/>
        <v>2024</v>
      </c>
      <c r="C5755" s="190" t="str">
        <f t="shared" si="309"/>
        <v>Feb-2024</v>
      </c>
      <c r="D5755" s="2">
        <v>45351</v>
      </c>
      <c r="E5755" t="s">
        <v>912</v>
      </c>
      <c r="F5755" t="s">
        <v>913</v>
      </c>
      <c r="G5755" t="s">
        <v>95</v>
      </c>
      <c r="H5755" t="s">
        <v>656</v>
      </c>
      <c r="I5755" t="s">
        <v>946</v>
      </c>
      <c r="J5755" t="s">
        <v>938</v>
      </c>
      <c r="K5755" t="s">
        <v>947</v>
      </c>
      <c r="L5755" t="s">
        <v>948</v>
      </c>
      <c r="M5755" t="s">
        <v>949</v>
      </c>
      <c r="N5755" t="s">
        <v>921</v>
      </c>
      <c r="O5755">
        <v>1935</v>
      </c>
    </row>
    <row r="5756" spans="1:15" x14ac:dyDescent="0.35">
      <c r="A5756" s="189" t="str">
        <f t="shared" si="307"/>
        <v>Feb</v>
      </c>
      <c r="B5756" s="190" t="str">
        <f t="shared" si="308"/>
        <v>2024</v>
      </c>
      <c r="C5756" s="190" t="str">
        <f t="shared" si="309"/>
        <v>Feb-2024</v>
      </c>
      <c r="D5756" s="2">
        <v>45351</v>
      </c>
      <c r="E5756" t="s">
        <v>950</v>
      </c>
      <c r="F5756" t="s">
        <v>951</v>
      </c>
      <c r="G5756" t="s">
        <v>952</v>
      </c>
      <c r="H5756" t="s">
        <v>671</v>
      </c>
      <c r="I5756" t="s">
        <v>953</v>
      </c>
      <c r="J5756" t="s">
        <v>954</v>
      </c>
      <c r="K5756" t="s">
        <v>955</v>
      </c>
      <c r="L5756" t="s">
        <v>956</v>
      </c>
      <c r="M5756" t="s">
        <v>957</v>
      </c>
      <c r="N5756" t="s">
        <v>1528</v>
      </c>
      <c r="O5756" t="s">
        <v>958</v>
      </c>
    </row>
    <row r="5757" spans="1:15" x14ac:dyDescent="0.35">
      <c r="A5757" s="189" t="str">
        <f t="shared" si="307"/>
        <v>Feb</v>
      </c>
      <c r="B5757" s="190" t="str">
        <f t="shared" si="308"/>
        <v>2024</v>
      </c>
      <c r="C5757" s="190" t="str">
        <f t="shared" si="309"/>
        <v>Feb-2024</v>
      </c>
      <c r="D5757" s="2">
        <v>45351</v>
      </c>
      <c r="E5757" t="s">
        <v>950</v>
      </c>
      <c r="F5757" t="s">
        <v>951</v>
      </c>
      <c r="G5757" t="s">
        <v>952</v>
      </c>
      <c r="H5757" t="s">
        <v>671</v>
      </c>
      <c r="I5757" t="s">
        <v>953</v>
      </c>
      <c r="J5757" t="s">
        <v>954</v>
      </c>
      <c r="K5757" t="s">
        <v>955</v>
      </c>
      <c r="L5757" t="s">
        <v>956</v>
      </c>
      <c r="M5757" t="s">
        <v>957</v>
      </c>
      <c r="N5757" t="s">
        <v>1529</v>
      </c>
      <c r="O5757" t="s">
        <v>958</v>
      </c>
    </row>
    <row r="5758" spans="1:15" x14ac:dyDescent="0.35">
      <c r="A5758" s="189" t="str">
        <f t="shared" si="307"/>
        <v>Feb</v>
      </c>
      <c r="B5758" s="190" t="str">
        <f t="shared" si="308"/>
        <v>2024</v>
      </c>
      <c r="C5758" s="190" t="str">
        <f t="shared" si="309"/>
        <v>Feb-2024</v>
      </c>
      <c r="D5758" s="2">
        <v>45351</v>
      </c>
      <c r="E5758" t="s">
        <v>950</v>
      </c>
      <c r="F5758" t="s">
        <v>951</v>
      </c>
      <c r="G5758" t="s">
        <v>952</v>
      </c>
      <c r="H5758" t="s">
        <v>671</v>
      </c>
      <c r="I5758" t="s">
        <v>953</v>
      </c>
      <c r="J5758" t="s">
        <v>954</v>
      </c>
      <c r="K5758" t="s">
        <v>955</v>
      </c>
      <c r="L5758" t="s">
        <v>956</v>
      </c>
      <c r="M5758" t="s">
        <v>957</v>
      </c>
      <c r="N5758" t="s">
        <v>919</v>
      </c>
      <c r="O5758">
        <v>380</v>
      </c>
    </row>
    <row r="5759" spans="1:15" x14ac:dyDescent="0.35">
      <c r="A5759" s="189" t="str">
        <f t="shared" si="307"/>
        <v>Feb</v>
      </c>
      <c r="B5759" s="190" t="str">
        <f t="shared" si="308"/>
        <v>2024</v>
      </c>
      <c r="C5759" s="190" t="str">
        <f t="shared" si="309"/>
        <v>Feb-2024</v>
      </c>
      <c r="D5759" s="2">
        <v>45351</v>
      </c>
      <c r="E5759" t="s">
        <v>950</v>
      </c>
      <c r="F5759" t="s">
        <v>951</v>
      </c>
      <c r="G5759" t="s">
        <v>952</v>
      </c>
      <c r="H5759" t="s">
        <v>671</v>
      </c>
      <c r="I5759" t="s">
        <v>953</v>
      </c>
      <c r="J5759" t="s">
        <v>954</v>
      </c>
      <c r="K5759" t="s">
        <v>955</v>
      </c>
      <c r="L5759" t="s">
        <v>956</v>
      </c>
      <c r="M5759" t="s">
        <v>957</v>
      </c>
      <c r="N5759" t="s">
        <v>920</v>
      </c>
      <c r="O5759">
        <v>5580</v>
      </c>
    </row>
    <row r="5760" spans="1:15" x14ac:dyDescent="0.35">
      <c r="A5760" s="189" t="str">
        <f t="shared" si="307"/>
        <v>Feb</v>
      </c>
      <c r="B5760" s="190" t="str">
        <f t="shared" si="308"/>
        <v>2024</v>
      </c>
      <c r="C5760" s="190" t="str">
        <f t="shared" si="309"/>
        <v>Feb-2024</v>
      </c>
      <c r="D5760" s="2">
        <v>45351</v>
      </c>
      <c r="E5760" t="s">
        <v>950</v>
      </c>
      <c r="F5760" t="s">
        <v>951</v>
      </c>
      <c r="G5760" t="s">
        <v>952</v>
      </c>
      <c r="H5760" t="s">
        <v>671</v>
      </c>
      <c r="I5760" t="s">
        <v>953</v>
      </c>
      <c r="J5760" t="s">
        <v>954</v>
      </c>
      <c r="K5760" t="s">
        <v>955</v>
      </c>
      <c r="L5760" t="s">
        <v>956</v>
      </c>
      <c r="M5760" t="s">
        <v>957</v>
      </c>
      <c r="N5760" t="s">
        <v>922</v>
      </c>
      <c r="O5760">
        <v>1935</v>
      </c>
    </row>
    <row r="5761" spans="1:15" x14ac:dyDescent="0.35">
      <c r="A5761" s="189" t="str">
        <f t="shared" si="307"/>
        <v>Feb</v>
      </c>
      <c r="B5761" s="190" t="str">
        <f t="shared" si="308"/>
        <v>2024</v>
      </c>
      <c r="C5761" s="190" t="str">
        <f t="shared" si="309"/>
        <v>Feb-2024</v>
      </c>
      <c r="D5761" s="2">
        <v>45351</v>
      </c>
      <c r="E5761" t="s">
        <v>950</v>
      </c>
      <c r="F5761" t="s">
        <v>951</v>
      </c>
      <c r="G5761" t="s">
        <v>952</v>
      </c>
      <c r="H5761" t="s">
        <v>671</v>
      </c>
      <c r="I5761" t="s">
        <v>953</v>
      </c>
      <c r="J5761" t="s">
        <v>954</v>
      </c>
      <c r="K5761" t="s">
        <v>955</v>
      </c>
      <c r="L5761" t="s">
        <v>956</v>
      </c>
      <c r="M5761" t="s">
        <v>957</v>
      </c>
      <c r="N5761" t="s">
        <v>921</v>
      </c>
      <c r="O5761">
        <v>4290</v>
      </c>
    </row>
    <row r="5762" spans="1:15" x14ac:dyDescent="0.35">
      <c r="A5762" s="189" t="str">
        <f t="shared" si="307"/>
        <v>Feb</v>
      </c>
      <c r="B5762" s="190" t="str">
        <f t="shared" si="308"/>
        <v>2024</v>
      </c>
      <c r="C5762" s="190" t="str">
        <f t="shared" si="309"/>
        <v>Feb-2024</v>
      </c>
      <c r="D5762" s="2">
        <v>45351</v>
      </c>
      <c r="E5762" t="s">
        <v>950</v>
      </c>
      <c r="F5762" t="s">
        <v>951</v>
      </c>
      <c r="G5762" t="s">
        <v>952</v>
      </c>
      <c r="H5762" t="s">
        <v>683</v>
      </c>
      <c r="I5762" t="s">
        <v>959</v>
      </c>
      <c r="J5762" t="s">
        <v>960</v>
      </c>
      <c r="K5762" t="s">
        <v>961</v>
      </c>
      <c r="L5762" t="s">
        <v>962</v>
      </c>
      <c r="M5762" t="s">
        <v>963</v>
      </c>
      <c r="N5762" t="s">
        <v>1528</v>
      </c>
      <c r="O5762" t="s">
        <v>958</v>
      </c>
    </row>
    <row r="5763" spans="1:15" x14ac:dyDescent="0.35">
      <c r="A5763" s="189" t="str">
        <f t="shared" si="307"/>
        <v>Feb</v>
      </c>
      <c r="B5763" s="190" t="str">
        <f t="shared" si="308"/>
        <v>2024</v>
      </c>
      <c r="C5763" s="190" t="str">
        <f t="shared" si="309"/>
        <v>Feb-2024</v>
      </c>
      <c r="D5763" s="2">
        <v>45351</v>
      </c>
      <c r="E5763" t="s">
        <v>950</v>
      </c>
      <c r="F5763" t="s">
        <v>951</v>
      </c>
      <c r="G5763" t="s">
        <v>952</v>
      </c>
      <c r="H5763" t="s">
        <v>683</v>
      </c>
      <c r="I5763" t="s">
        <v>959</v>
      </c>
      <c r="J5763" t="s">
        <v>960</v>
      </c>
      <c r="K5763" t="s">
        <v>961</v>
      </c>
      <c r="L5763" t="s">
        <v>962</v>
      </c>
      <c r="M5763" t="s">
        <v>963</v>
      </c>
      <c r="N5763" t="s">
        <v>1529</v>
      </c>
      <c r="O5763" t="s">
        <v>958</v>
      </c>
    </row>
    <row r="5764" spans="1:15" x14ac:dyDescent="0.35">
      <c r="A5764" s="189" t="str">
        <f t="shared" si="307"/>
        <v>Feb</v>
      </c>
      <c r="B5764" s="190" t="str">
        <f t="shared" si="308"/>
        <v>2024</v>
      </c>
      <c r="C5764" s="190" t="str">
        <f t="shared" si="309"/>
        <v>Feb-2024</v>
      </c>
      <c r="D5764" s="2">
        <v>45351</v>
      </c>
      <c r="E5764" t="s">
        <v>950</v>
      </c>
      <c r="F5764" t="s">
        <v>951</v>
      </c>
      <c r="G5764" t="s">
        <v>952</v>
      </c>
      <c r="H5764" t="s">
        <v>683</v>
      </c>
      <c r="I5764" t="s">
        <v>959</v>
      </c>
      <c r="J5764" t="s">
        <v>960</v>
      </c>
      <c r="K5764" t="s">
        <v>961</v>
      </c>
      <c r="L5764" t="s">
        <v>962</v>
      </c>
      <c r="M5764" t="s">
        <v>963</v>
      </c>
      <c r="N5764" t="s">
        <v>919</v>
      </c>
      <c r="O5764">
        <v>470</v>
      </c>
    </row>
    <row r="5765" spans="1:15" x14ac:dyDescent="0.35">
      <c r="A5765" s="189" t="str">
        <f t="shared" si="307"/>
        <v>Feb</v>
      </c>
      <c r="B5765" s="190" t="str">
        <f t="shared" si="308"/>
        <v>2024</v>
      </c>
      <c r="C5765" s="190" t="str">
        <f t="shared" si="309"/>
        <v>Feb-2024</v>
      </c>
      <c r="D5765" s="2">
        <v>45351</v>
      </c>
      <c r="E5765" t="s">
        <v>950</v>
      </c>
      <c r="F5765" t="s">
        <v>951</v>
      </c>
      <c r="G5765" t="s">
        <v>952</v>
      </c>
      <c r="H5765" t="s">
        <v>683</v>
      </c>
      <c r="I5765" t="s">
        <v>959</v>
      </c>
      <c r="J5765" t="s">
        <v>960</v>
      </c>
      <c r="K5765" t="s">
        <v>961</v>
      </c>
      <c r="L5765" t="s">
        <v>962</v>
      </c>
      <c r="M5765" t="s">
        <v>963</v>
      </c>
      <c r="N5765" t="s">
        <v>920</v>
      </c>
      <c r="O5765">
        <v>3740</v>
      </c>
    </row>
    <row r="5766" spans="1:15" x14ac:dyDescent="0.35">
      <c r="A5766" s="189" t="str">
        <f t="shared" si="307"/>
        <v>Feb</v>
      </c>
      <c r="B5766" s="190" t="str">
        <f t="shared" si="308"/>
        <v>2024</v>
      </c>
      <c r="C5766" s="190" t="str">
        <f t="shared" si="309"/>
        <v>Feb-2024</v>
      </c>
      <c r="D5766" s="2">
        <v>45351</v>
      </c>
      <c r="E5766" t="s">
        <v>950</v>
      </c>
      <c r="F5766" t="s">
        <v>951</v>
      </c>
      <c r="G5766" t="s">
        <v>952</v>
      </c>
      <c r="H5766" t="s">
        <v>683</v>
      </c>
      <c r="I5766" t="s">
        <v>959</v>
      </c>
      <c r="J5766" t="s">
        <v>960</v>
      </c>
      <c r="K5766" t="s">
        <v>961</v>
      </c>
      <c r="L5766" t="s">
        <v>962</v>
      </c>
      <c r="M5766" t="s">
        <v>963</v>
      </c>
      <c r="N5766" t="s">
        <v>922</v>
      </c>
      <c r="O5766">
        <v>1295</v>
      </c>
    </row>
    <row r="5767" spans="1:15" x14ac:dyDescent="0.35">
      <c r="A5767" s="189" t="str">
        <f t="shared" si="307"/>
        <v>Feb</v>
      </c>
      <c r="B5767" s="190" t="str">
        <f t="shared" si="308"/>
        <v>2024</v>
      </c>
      <c r="C5767" s="190" t="str">
        <f t="shared" si="309"/>
        <v>Feb-2024</v>
      </c>
      <c r="D5767" s="2">
        <v>45351</v>
      </c>
      <c r="E5767" t="s">
        <v>950</v>
      </c>
      <c r="F5767" t="s">
        <v>951</v>
      </c>
      <c r="G5767" t="s">
        <v>952</v>
      </c>
      <c r="H5767" t="s">
        <v>683</v>
      </c>
      <c r="I5767" t="s">
        <v>959</v>
      </c>
      <c r="J5767" t="s">
        <v>960</v>
      </c>
      <c r="K5767" t="s">
        <v>961</v>
      </c>
      <c r="L5767" t="s">
        <v>962</v>
      </c>
      <c r="M5767" t="s">
        <v>963</v>
      </c>
      <c r="N5767" t="s">
        <v>921</v>
      </c>
      <c r="O5767">
        <v>2935</v>
      </c>
    </row>
    <row r="5768" spans="1:15" x14ac:dyDescent="0.35">
      <c r="A5768" s="189" t="str">
        <f t="shared" si="307"/>
        <v>Feb</v>
      </c>
      <c r="B5768" s="190" t="str">
        <f t="shared" si="308"/>
        <v>2024</v>
      </c>
      <c r="C5768" s="190" t="str">
        <f t="shared" si="309"/>
        <v>Feb-2024</v>
      </c>
      <c r="D5768" s="2">
        <v>45351</v>
      </c>
      <c r="E5768" t="s">
        <v>950</v>
      </c>
      <c r="F5768" t="s">
        <v>951</v>
      </c>
      <c r="G5768" t="s">
        <v>952</v>
      </c>
      <c r="H5768" t="s">
        <v>685</v>
      </c>
      <c r="I5768" t="s">
        <v>964</v>
      </c>
      <c r="J5768" t="s">
        <v>965</v>
      </c>
      <c r="K5768" t="s">
        <v>966</v>
      </c>
      <c r="L5768" t="s">
        <v>967</v>
      </c>
      <c r="M5768" t="s">
        <v>968</v>
      </c>
      <c r="N5768" t="s">
        <v>1528</v>
      </c>
      <c r="O5768" t="s">
        <v>958</v>
      </c>
    </row>
    <row r="5769" spans="1:15" x14ac:dyDescent="0.35">
      <c r="A5769" s="189" t="str">
        <f t="shared" si="307"/>
        <v>Feb</v>
      </c>
      <c r="B5769" s="190" t="str">
        <f t="shared" si="308"/>
        <v>2024</v>
      </c>
      <c r="C5769" s="190" t="str">
        <f t="shared" si="309"/>
        <v>Feb-2024</v>
      </c>
      <c r="D5769" s="2">
        <v>45351</v>
      </c>
      <c r="E5769" t="s">
        <v>950</v>
      </c>
      <c r="F5769" t="s">
        <v>951</v>
      </c>
      <c r="G5769" t="s">
        <v>952</v>
      </c>
      <c r="H5769" t="s">
        <v>685</v>
      </c>
      <c r="I5769" t="s">
        <v>964</v>
      </c>
      <c r="J5769" t="s">
        <v>965</v>
      </c>
      <c r="K5769" t="s">
        <v>966</v>
      </c>
      <c r="L5769" t="s">
        <v>967</v>
      </c>
      <c r="M5769" t="s">
        <v>968</v>
      </c>
      <c r="N5769" t="s">
        <v>1529</v>
      </c>
      <c r="O5769" t="s">
        <v>958</v>
      </c>
    </row>
    <row r="5770" spans="1:15" x14ac:dyDescent="0.35">
      <c r="A5770" s="189" t="str">
        <f t="shared" si="307"/>
        <v>Feb</v>
      </c>
      <c r="B5770" s="190" t="str">
        <f t="shared" si="308"/>
        <v>2024</v>
      </c>
      <c r="C5770" s="190" t="str">
        <f t="shared" si="309"/>
        <v>Feb-2024</v>
      </c>
      <c r="D5770" s="2">
        <v>45351</v>
      </c>
      <c r="E5770" t="s">
        <v>950</v>
      </c>
      <c r="F5770" t="s">
        <v>951</v>
      </c>
      <c r="G5770" t="s">
        <v>952</v>
      </c>
      <c r="H5770" t="s">
        <v>685</v>
      </c>
      <c r="I5770" t="s">
        <v>964</v>
      </c>
      <c r="J5770" t="s">
        <v>965</v>
      </c>
      <c r="K5770" t="s">
        <v>966</v>
      </c>
      <c r="L5770" t="s">
        <v>967</v>
      </c>
      <c r="M5770" t="s">
        <v>968</v>
      </c>
      <c r="N5770" t="s">
        <v>919</v>
      </c>
      <c r="O5770">
        <v>210</v>
      </c>
    </row>
    <row r="5771" spans="1:15" x14ac:dyDescent="0.35">
      <c r="A5771" s="189" t="str">
        <f t="shared" si="307"/>
        <v>Feb</v>
      </c>
      <c r="B5771" s="190" t="str">
        <f t="shared" si="308"/>
        <v>2024</v>
      </c>
      <c r="C5771" s="190" t="str">
        <f t="shared" si="309"/>
        <v>Feb-2024</v>
      </c>
      <c r="D5771" s="2">
        <v>45351</v>
      </c>
      <c r="E5771" t="s">
        <v>950</v>
      </c>
      <c r="F5771" t="s">
        <v>951</v>
      </c>
      <c r="G5771" t="s">
        <v>952</v>
      </c>
      <c r="H5771" t="s">
        <v>685</v>
      </c>
      <c r="I5771" t="s">
        <v>964</v>
      </c>
      <c r="J5771" t="s">
        <v>965</v>
      </c>
      <c r="K5771" t="s">
        <v>966</v>
      </c>
      <c r="L5771" t="s">
        <v>967</v>
      </c>
      <c r="M5771" t="s">
        <v>968</v>
      </c>
      <c r="N5771" t="s">
        <v>920</v>
      </c>
      <c r="O5771">
        <v>3045</v>
      </c>
    </row>
    <row r="5772" spans="1:15" x14ac:dyDescent="0.35">
      <c r="A5772" s="189" t="str">
        <f t="shared" si="307"/>
        <v>Feb</v>
      </c>
      <c r="B5772" s="190" t="str">
        <f t="shared" si="308"/>
        <v>2024</v>
      </c>
      <c r="C5772" s="190" t="str">
        <f t="shared" si="309"/>
        <v>Feb-2024</v>
      </c>
      <c r="D5772" s="2">
        <v>45351</v>
      </c>
      <c r="E5772" t="s">
        <v>950</v>
      </c>
      <c r="F5772" t="s">
        <v>951</v>
      </c>
      <c r="G5772" t="s">
        <v>952</v>
      </c>
      <c r="H5772" t="s">
        <v>685</v>
      </c>
      <c r="I5772" t="s">
        <v>964</v>
      </c>
      <c r="J5772" t="s">
        <v>965</v>
      </c>
      <c r="K5772" t="s">
        <v>966</v>
      </c>
      <c r="L5772" t="s">
        <v>967</v>
      </c>
      <c r="M5772" t="s">
        <v>968</v>
      </c>
      <c r="N5772" t="s">
        <v>922</v>
      </c>
      <c r="O5772">
        <v>1105</v>
      </c>
    </row>
    <row r="5773" spans="1:15" x14ac:dyDescent="0.35">
      <c r="A5773" s="189" t="str">
        <f t="shared" si="307"/>
        <v>Feb</v>
      </c>
      <c r="B5773" s="190" t="str">
        <f t="shared" si="308"/>
        <v>2024</v>
      </c>
      <c r="C5773" s="190" t="str">
        <f t="shared" si="309"/>
        <v>Feb-2024</v>
      </c>
      <c r="D5773" s="2">
        <v>45351</v>
      </c>
      <c r="E5773" t="s">
        <v>950</v>
      </c>
      <c r="F5773" t="s">
        <v>951</v>
      </c>
      <c r="G5773" t="s">
        <v>952</v>
      </c>
      <c r="H5773" t="s">
        <v>685</v>
      </c>
      <c r="I5773" t="s">
        <v>964</v>
      </c>
      <c r="J5773" t="s">
        <v>965</v>
      </c>
      <c r="K5773" t="s">
        <v>966</v>
      </c>
      <c r="L5773" t="s">
        <v>967</v>
      </c>
      <c r="M5773" t="s">
        <v>968</v>
      </c>
      <c r="N5773" t="s">
        <v>921</v>
      </c>
      <c r="O5773">
        <v>2095</v>
      </c>
    </row>
    <row r="5774" spans="1:15" x14ac:dyDescent="0.35">
      <c r="A5774" s="189" t="str">
        <f t="shared" si="307"/>
        <v>Feb</v>
      </c>
      <c r="B5774" s="190" t="str">
        <f t="shared" si="308"/>
        <v>2024</v>
      </c>
      <c r="C5774" s="190" t="str">
        <f t="shared" si="309"/>
        <v>Feb-2024</v>
      </c>
      <c r="D5774" s="2">
        <v>45351</v>
      </c>
      <c r="E5774" t="s">
        <v>950</v>
      </c>
      <c r="F5774" t="s">
        <v>951</v>
      </c>
      <c r="G5774" t="s">
        <v>952</v>
      </c>
      <c r="H5774" t="s">
        <v>687</v>
      </c>
      <c r="I5774" t="s">
        <v>969</v>
      </c>
      <c r="J5774" t="s">
        <v>970</v>
      </c>
      <c r="K5774" t="s">
        <v>971</v>
      </c>
      <c r="L5774" t="s">
        <v>972</v>
      </c>
      <c r="M5774" t="s">
        <v>973</v>
      </c>
      <c r="N5774" t="s">
        <v>1528</v>
      </c>
      <c r="O5774" t="s">
        <v>958</v>
      </c>
    </row>
    <row r="5775" spans="1:15" x14ac:dyDescent="0.35">
      <c r="A5775" s="189" t="str">
        <f t="shared" si="307"/>
        <v>Feb</v>
      </c>
      <c r="B5775" s="190" t="str">
        <f t="shared" si="308"/>
        <v>2024</v>
      </c>
      <c r="C5775" s="190" t="str">
        <f t="shared" si="309"/>
        <v>Feb-2024</v>
      </c>
      <c r="D5775" s="2">
        <v>45351</v>
      </c>
      <c r="E5775" t="s">
        <v>950</v>
      </c>
      <c r="F5775" t="s">
        <v>951</v>
      </c>
      <c r="G5775" t="s">
        <v>952</v>
      </c>
      <c r="H5775" t="s">
        <v>687</v>
      </c>
      <c r="I5775" t="s">
        <v>969</v>
      </c>
      <c r="J5775" t="s">
        <v>970</v>
      </c>
      <c r="K5775" t="s">
        <v>971</v>
      </c>
      <c r="L5775" t="s">
        <v>972</v>
      </c>
      <c r="M5775" t="s">
        <v>973</v>
      </c>
      <c r="N5775" t="s">
        <v>1529</v>
      </c>
      <c r="O5775" t="s">
        <v>958</v>
      </c>
    </row>
    <row r="5776" spans="1:15" x14ac:dyDescent="0.35">
      <c r="A5776" s="189" t="str">
        <f t="shared" si="307"/>
        <v>Feb</v>
      </c>
      <c r="B5776" s="190" t="str">
        <f t="shared" si="308"/>
        <v>2024</v>
      </c>
      <c r="C5776" s="190" t="str">
        <f t="shared" si="309"/>
        <v>Feb-2024</v>
      </c>
      <c r="D5776" s="2">
        <v>45351</v>
      </c>
      <c r="E5776" t="s">
        <v>950</v>
      </c>
      <c r="F5776" t="s">
        <v>951</v>
      </c>
      <c r="G5776" t="s">
        <v>952</v>
      </c>
      <c r="H5776" t="s">
        <v>687</v>
      </c>
      <c r="I5776" t="s">
        <v>969</v>
      </c>
      <c r="J5776" t="s">
        <v>970</v>
      </c>
      <c r="K5776" t="s">
        <v>971</v>
      </c>
      <c r="L5776" t="s">
        <v>972</v>
      </c>
      <c r="M5776" t="s">
        <v>973</v>
      </c>
      <c r="N5776" t="s">
        <v>919</v>
      </c>
      <c r="O5776">
        <v>715</v>
      </c>
    </row>
    <row r="5777" spans="1:15" x14ac:dyDescent="0.35">
      <c r="A5777" s="189" t="str">
        <f t="shared" si="307"/>
        <v>Feb</v>
      </c>
      <c r="B5777" s="190" t="str">
        <f t="shared" si="308"/>
        <v>2024</v>
      </c>
      <c r="C5777" s="190" t="str">
        <f t="shared" si="309"/>
        <v>Feb-2024</v>
      </c>
      <c r="D5777" s="2">
        <v>45351</v>
      </c>
      <c r="E5777" t="s">
        <v>950</v>
      </c>
      <c r="F5777" t="s">
        <v>951</v>
      </c>
      <c r="G5777" t="s">
        <v>952</v>
      </c>
      <c r="H5777" t="s">
        <v>687</v>
      </c>
      <c r="I5777" t="s">
        <v>969</v>
      </c>
      <c r="J5777" t="s">
        <v>970</v>
      </c>
      <c r="K5777" t="s">
        <v>971</v>
      </c>
      <c r="L5777" t="s">
        <v>972</v>
      </c>
      <c r="M5777" t="s">
        <v>973</v>
      </c>
      <c r="N5777" t="s">
        <v>920</v>
      </c>
      <c r="O5777">
        <v>3085</v>
      </c>
    </row>
    <row r="5778" spans="1:15" x14ac:dyDescent="0.35">
      <c r="A5778" s="189" t="str">
        <f t="shared" si="307"/>
        <v>Feb</v>
      </c>
      <c r="B5778" s="190" t="str">
        <f t="shared" si="308"/>
        <v>2024</v>
      </c>
      <c r="C5778" s="190" t="str">
        <f t="shared" si="309"/>
        <v>Feb-2024</v>
      </c>
      <c r="D5778" s="2">
        <v>45351</v>
      </c>
      <c r="E5778" t="s">
        <v>950</v>
      </c>
      <c r="F5778" t="s">
        <v>951</v>
      </c>
      <c r="G5778" t="s">
        <v>952</v>
      </c>
      <c r="H5778" t="s">
        <v>687</v>
      </c>
      <c r="I5778" t="s">
        <v>969</v>
      </c>
      <c r="J5778" t="s">
        <v>970</v>
      </c>
      <c r="K5778" t="s">
        <v>971</v>
      </c>
      <c r="L5778" t="s">
        <v>972</v>
      </c>
      <c r="M5778" t="s">
        <v>973</v>
      </c>
      <c r="N5778" t="s">
        <v>922</v>
      </c>
      <c r="O5778">
        <v>460</v>
      </c>
    </row>
    <row r="5779" spans="1:15" x14ac:dyDescent="0.35">
      <c r="A5779" s="189" t="str">
        <f t="shared" si="307"/>
        <v>Feb</v>
      </c>
      <c r="B5779" s="190" t="str">
        <f t="shared" si="308"/>
        <v>2024</v>
      </c>
      <c r="C5779" s="190" t="str">
        <f t="shared" si="309"/>
        <v>Feb-2024</v>
      </c>
      <c r="D5779" s="2">
        <v>45351</v>
      </c>
      <c r="E5779" t="s">
        <v>950</v>
      </c>
      <c r="F5779" t="s">
        <v>951</v>
      </c>
      <c r="G5779" t="s">
        <v>952</v>
      </c>
      <c r="H5779" t="s">
        <v>687</v>
      </c>
      <c r="I5779" t="s">
        <v>969</v>
      </c>
      <c r="J5779" t="s">
        <v>970</v>
      </c>
      <c r="K5779" t="s">
        <v>971</v>
      </c>
      <c r="L5779" t="s">
        <v>972</v>
      </c>
      <c r="M5779" t="s">
        <v>973</v>
      </c>
      <c r="N5779" t="s">
        <v>921</v>
      </c>
      <c r="O5779">
        <v>1270</v>
      </c>
    </row>
    <row r="5780" spans="1:15" x14ac:dyDescent="0.35">
      <c r="A5780" s="189" t="str">
        <f t="shared" si="307"/>
        <v>Feb</v>
      </c>
      <c r="B5780" s="190" t="str">
        <f t="shared" si="308"/>
        <v>2024</v>
      </c>
      <c r="C5780" s="190" t="str">
        <f t="shared" si="309"/>
        <v>Feb-2024</v>
      </c>
      <c r="D5780" s="2">
        <v>45351</v>
      </c>
      <c r="E5780" t="s">
        <v>950</v>
      </c>
      <c r="F5780" t="s">
        <v>951</v>
      </c>
      <c r="G5780" t="s">
        <v>952</v>
      </c>
      <c r="H5780" t="s">
        <v>689</v>
      </c>
      <c r="I5780" t="s">
        <v>974</v>
      </c>
      <c r="J5780" t="s">
        <v>975</v>
      </c>
      <c r="K5780" t="s">
        <v>976</v>
      </c>
      <c r="L5780" t="s">
        <v>977</v>
      </c>
      <c r="M5780" t="s">
        <v>978</v>
      </c>
      <c r="N5780" t="s">
        <v>1528</v>
      </c>
      <c r="O5780" t="s">
        <v>958</v>
      </c>
    </row>
    <row r="5781" spans="1:15" x14ac:dyDescent="0.35">
      <c r="A5781" s="189" t="str">
        <f t="shared" si="307"/>
        <v>Feb</v>
      </c>
      <c r="B5781" s="190" t="str">
        <f t="shared" si="308"/>
        <v>2024</v>
      </c>
      <c r="C5781" s="190" t="str">
        <f t="shared" si="309"/>
        <v>Feb-2024</v>
      </c>
      <c r="D5781" s="2">
        <v>45351</v>
      </c>
      <c r="E5781" t="s">
        <v>950</v>
      </c>
      <c r="F5781" t="s">
        <v>951</v>
      </c>
      <c r="G5781" t="s">
        <v>952</v>
      </c>
      <c r="H5781" t="s">
        <v>689</v>
      </c>
      <c r="I5781" t="s">
        <v>974</v>
      </c>
      <c r="J5781" t="s">
        <v>975</v>
      </c>
      <c r="K5781" t="s">
        <v>976</v>
      </c>
      <c r="L5781" t="s">
        <v>977</v>
      </c>
      <c r="M5781" t="s">
        <v>978</v>
      </c>
      <c r="N5781" t="s">
        <v>1529</v>
      </c>
      <c r="O5781" t="s">
        <v>958</v>
      </c>
    </row>
    <row r="5782" spans="1:15" x14ac:dyDescent="0.35">
      <c r="A5782" s="189" t="str">
        <f t="shared" si="307"/>
        <v>Feb</v>
      </c>
      <c r="B5782" s="190" t="str">
        <f t="shared" si="308"/>
        <v>2024</v>
      </c>
      <c r="C5782" s="190" t="str">
        <f t="shared" si="309"/>
        <v>Feb-2024</v>
      </c>
      <c r="D5782" s="2">
        <v>45351</v>
      </c>
      <c r="E5782" t="s">
        <v>950</v>
      </c>
      <c r="F5782" t="s">
        <v>951</v>
      </c>
      <c r="G5782" t="s">
        <v>952</v>
      </c>
      <c r="H5782" t="s">
        <v>689</v>
      </c>
      <c r="I5782" t="s">
        <v>974</v>
      </c>
      <c r="J5782" t="s">
        <v>975</v>
      </c>
      <c r="K5782" t="s">
        <v>976</v>
      </c>
      <c r="L5782" t="s">
        <v>977</v>
      </c>
      <c r="M5782" t="s">
        <v>978</v>
      </c>
      <c r="N5782" t="s">
        <v>919</v>
      </c>
      <c r="O5782">
        <v>520</v>
      </c>
    </row>
    <row r="5783" spans="1:15" x14ac:dyDescent="0.35">
      <c r="A5783" s="189" t="str">
        <f t="shared" si="307"/>
        <v>Feb</v>
      </c>
      <c r="B5783" s="190" t="str">
        <f t="shared" si="308"/>
        <v>2024</v>
      </c>
      <c r="C5783" s="190" t="str">
        <f t="shared" si="309"/>
        <v>Feb-2024</v>
      </c>
      <c r="D5783" s="2">
        <v>45351</v>
      </c>
      <c r="E5783" t="s">
        <v>950</v>
      </c>
      <c r="F5783" t="s">
        <v>951</v>
      </c>
      <c r="G5783" t="s">
        <v>952</v>
      </c>
      <c r="H5783" t="s">
        <v>689</v>
      </c>
      <c r="I5783" t="s">
        <v>974</v>
      </c>
      <c r="J5783" t="s">
        <v>975</v>
      </c>
      <c r="K5783" t="s">
        <v>976</v>
      </c>
      <c r="L5783" t="s">
        <v>977</v>
      </c>
      <c r="M5783" t="s">
        <v>978</v>
      </c>
      <c r="N5783" t="s">
        <v>920</v>
      </c>
      <c r="O5783">
        <v>3410</v>
      </c>
    </row>
    <row r="5784" spans="1:15" x14ac:dyDescent="0.35">
      <c r="A5784" s="189" t="str">
        <f t="shared" si="307"/>
        <v>Feb</v>
      </c>
      <c r="B5784" s="190" t="str">
        <f t="shared" si="308"/>
        <v>2024</v>
      </c>
      <c r="C5784" s="190" t="str">
        <f t="shared" si="309"/>
        <v>Feb-2024</v>
      </c>
      <c r="D5784" s="2">
        <v>45351</v>
      </c>
      <c r="E5784" t="s">
        <v>950</v>
      </c>
      <c r="F5784" t="s">
        <v>951</v>
      </c>
      <c r="G5784" t="s">
        <v>952</v>
      </c>
      <c r="H5784" t="s">
        <v>689</v>
      </c>
      <c r="I5784" t="s">
        <v>974</v>
      </c>
      <c r="J5784" t="s">
        <v>975</v>
      </c>
      <c r="K5784" t="s">
        <v>976</v>
      </c>
      <c r="L5784" t="s">
        <v>977</v>
      </c>
      <c r="M5784" t="s">
        <v>978</v>
      </c>
      <c r="N5784" t="s">
        <v>922</v>
      </c>
      <c r="O5784">
        <v>305</v>
      </c>
    </row>
    <row r="5785" spans="1:15" x14ac:dyDescent="0.35">
      <c r="A5785" s="189" t="str">
        <f t="shared" si="307"/>
        <v>Feb</v>
      </c>
      <c r="B5785" s="190" t="str">
        <f t="shared" si="308"/>
        <v>2024</v>
      </c>
      <c r="C5785" s="190" t="str">
        <f t="shared" si="309"/>
        <v>Feb-2024</v>
      </c>
      <c r="D5785" s="2">
        <v>45351</v>
      </c>
      <c r="E5785" t="s">
        <v>950</v>
      </c>
      <c r="F5785" t="s">
        <v>951</v>
      </c>
      <c r="G5785" t="s">
        <v>952</v>
      </c>
      <c r="H5785" t="s">
        <v>689</v>
      </c>
      <c r="I5785" t="s">
        <v>974</v>
      </c>
      <c r="J5785" t="s">
        <v>975</v>
      </c>
      <c r="K5785" t="s">
        <v>976</v>
      </c>
      <c r="L5785" t="s">
        <v>977</v>
      </c>
      <c r="M5785" t="s">
        <v>978</v>
      </c>
      <c r="N5785" t="s">
        <v>921</v>
      </c>
      <c r="O5785">
        <v>1705</v>
      </c>
    </row>
    <row r="5786" spans="1:15" x14ac:dyDescent="0.35">
      <c r="A5786" s="189" t="str">
        <f t="shared" si="307"/>
        <v>Feb</v>
      </c>
      <c r="B5786" s="190" t="str">
        <f t="shared" si="308"/>
        <v>2024</v>
      </c>
      <c r="C5786" s="190" t="str">
        <f t="shared" si="309"/>
        <v>Feb-2024</v>
      </c>
      <c r="D5786" s="2">
        <v>45351</v>
      </c>
      <c r="E5786" t="s">
        <v>950</v>
      </c>
      <c r="F5786" t="s">
        <v>951</v>
      </c>
      <c r="G5786" t="s">
        <v>952</v>
      </c>
      <c r="H5786" t="s">
        <v>693</v>
      </c>
      <c r="I5786" t="s">
        <v>979</v>
      </c>
      <c r="J5786" t="s">
        <v>980</v>
      </c>
      <c r="K5786" t="s">
        <v>981</v>
      </c>
      <c r="L5786" t="s">
        <v>982</v>
      </c>
      <c r="M5786" t="s">
        <v>983</v>
      </c>
      <c r="N5786" t="s">
        <v>1528</v>
      </c>
      <c r="O5786" t="s">
        <v>958</v>
      </c>
    </row>
    <row r="5787" spans="1:15" x14ac:dyDescent="0.35">
      <c r="A5787" s="189" t="str">
        <f t="shared" si="307"/>
        <v>Feb</v>
      </c>
      <c r="B5787" s="190" t="str">
        <f t="shared" si="308"/>
        <v>2024</v>
      </c>
      <c r="C5787" s="190" t="str">
        <f t="shared" si="309"/>
        <v>Feb-2024</v>
      </c>
      <c r="D5787" s="2">
        <v>45351</v>
      </c>
      <c r="E5787" t="s">
        <v>950</v>
      </c>
      <c r="F5787" t="s">
        <v>951</v>
      </c>
      <c r="G5787" t="s">
        <v>952</v>
      </c>
      <c r="H5787" t="s">
        <v>693</v>
      </c>
      <c r="I5787" t="s">
        <v>979</v>
      </c>
      <c r="J5787" t="s">
        <v>980</v>
      </c>
      <c r="K5787" t="s">
        <v>981</v>
      </c>
      <c r="L5787" t="s">
        <v>982</v>
      </c>
      <c r="M5787" t="s">
        <v>983</v>
      </c>
      <c r="N5787" t="s">
        <v>1529</v>
      </c>
      <c r="O5787" t="s">
        <v>958</v>
      </c>
    </row>
    <row r="5788" spans="1:15" x14ac:dyDescent="0.35">
      <c r="A5788" s="189" t="str">
        <f t="shared" si="307"/>
        <v>Feb</v>
      </c>
      <c r="B5788" s="190" t="str">
        <f t="shared" si="308"/>
        <v>2024</v>
      </c>
      <c r="C5788" s="190" t="str">
        <f t="shared" si="309"/>
        <v>Feb-2024</v>
      </c>
      <c r="D5788" s="2">
        <v>45351</v>
      </c>
      <c r="E5788" t="s">
        <v>950</v>
      </c>
      <c r="F5788" t="s">
        <v>951</v>
      </c>
      <c r="G5788" t="s">
        <v>952</v>
      </c>
      <c r="H5788" t="s">
        <v>693</v>
      </c>
      <c r="I5788" t="s">
        <v>979</v>
      </c>
      <c r="J5788" t="s">
        <v>980</v>
      </c>
      <c r="K5788" t="s">
        <v>981</v>
      </c>
      <c r="L5788" t="s">
        <v>982</v>
      </c>
      <c r="M5788" t="s">
        <v>983</v>
      </c>
      <c r="N5788" t="s">
        <v>919</v>
      </c>
      <c r="O5788">
        <v>1005</v>
      </c>
    </row>
    <row r="5789" spans="1:15" x14ac:dyDescent="0.35">
      <c r="A5789" s="189" t="str">
        <f t="shared" si="307"/>
        <v>Feb</v>
      </c>
      <c r="B5789" s="190" t="str">
        <f t="shared" si="308"/>
        <v>2024</v>
      </c>
      <c r="C5789" s="190" t="str">
        <f t="shared" si="309"/>
        <v>Feb-2024</v>
      </c>
      <c r="D5789" s="2">
        <v>45351</v>
      </c>
      <c r="E5789" t="s">
        <v>950</v>
      </c>
      <c r="F5789" t="s">
        <v>951</v>
      </c>
      <c r="G5789" t="s">
        <v>952</v>
      </c>
      <c r="H5789" t="s">
        <v>693</v>
      </c>
      <c r="I5789" t="s">
        <v>979</v>
      </c>
      <c r="J5789" t="s">
        <v>980</v>
      </c>
      <c r="K5789" t="s">
        <v>981</v>
      </c>
      <c r="L5789" t="s">
        <v>982</v>
      </c>
      <c r="M5789" t="s">
        <v>983</v>
      </c>
      <c r="N5789" t="s">
        <v>920</v>
      </c>
      <c r="O5789">
        <v>4755</v>
      </c>
    </row>
    <row r="5790" spans="1:15" x14ac:dyDescent="0.35">
      <c r="A5790" s="189" t="str">
        <f t="shared" si="307"/>
        <v>Feb</v>
      </c>
      <c r="B5790" s="190" t="str">
        <f t="shared" si="308"/>
        <v>2024</v>
      </c>
      <c r="C5790" s="190" t="str">
        <f t="shared" si="309"/>
        <v>Feb-2024</v>
      </c>
      <c r="D5790" s="2">
        <v>45351</v>
      </c>
      <c r="E5790" t="s">
        <v>950</v>
      </c>
      <c r="F5790" t="s">
        <v>951</v>
      </c>
      <c r="G5790" t="s">
        <v>952</v>
      </c>
      <c r="H5790" t="s">
        <v>693</v>
      </c>
      <c r="I5790" t="s">
        <v>979</v>
      </c>
      <c r="J5790" t="s">
        <v>980</v>
      </c>
      <c r="K5790" t="s">
        <v>981</v>
      </c>
      <c r="L5790" t="s">
        <v>982</v>
      </c>
      <c r="M5790" t="s">
        <v>983</v>
      </c>
      <c r="N5790" t="s">
        <v>922</v>
      </c>
      <c r="O5790">
        <v>525</v>
      </c>
    </row>
    <row r="5791" spans="1:15" x14ac:dyDescent="0.35">
      <c r="A5791" s="189" t="str">
        <f t="shared" si="307"/>
        <v>Feb</v>
      </c>
      <c r="B5791" s="190" t="str">
        <f t="shared" si="308"/>
        <v>2024</v>
      </c>
      <c r="C5791" s="190" t="str">
        <f t="shared" si="309"/>
        <v>Feb-2024</v>
      </c>
      <c r="D5791" s="2">
        <v>45351</v>
      </c>
      <c r="E5791" t="s">
        <v>950</v>
      </c>
      <c r="F5791" t="s">
        <v>951</v>
      </c>
      <c r="G5791" t="s">
        <v>952</v>
      </c>
      <c r="H5791" t="s">
        <v>693</v>
      </c>
      <c r="I5791" t="s">
        <v>979</v>
      </c>
      <c r="J5791" t="s">
        <v>980</v>
      </c>
      <c r="K5791" t="s">
        <v>981</v>
      </c>
      <c r="L5791" t="s">
        <v>982</v>
      </c>
      <c r="M5791" t="s">
        <v>983</v>
      </c>
      <c r="N5791" t="s">
        <v>921</v>
      </c>
      <c r="O5791">
        <v>1985</v>
      </c>
    </row>
    <row r="5792" spans="1:15" x14ac:dyDescent="0.35">
      <c r="A5792" s="189" t="str">
        <f t="shared" si="307"/>
        <v>Feb</v>
      </c>
      <c r="B5792" s="190" t="str">
        <f t="shared" si="308"/>
        <v>2024</v>
      </c>
      <c r="C5792" s="190" t="str">
        <f t="shared" si="309"/>
        <v>Feb-2024</v>
      </c>
      <c r="D5792" s="2">
        <v>45351</v>
      </c>
      <c r="E5792" t="s">
        <v>950</v>
      </c>
      <c r="F5792" t="s">
        <v>951</v>
      </c>
      <c r="G5792" t="s">
        <v>952</v>
      </c>
      <c r="H5792" t="s">
        <v>694</v>
      </c>
      <c r="I5792" t="s">
        <v>984</v>
      </c>
      <c r="J5792" t="s">
        <v>985</v>
      </c>
      <c r="K5792" t="s">
        <v>986</v>
      </c>
      <c r="L5792" t="s">
        <v>987</v>
      </c>
      <c r="M5792" t="s">
        <v>988</v>
      </c>
      <c r="N5792" t="s">
        <v>1528</v>
      </c>
      <c r="O5792" t="s">
        <v>958</v>
      </c>
    </row>
    <row r="5793" spans="1:15" x14ac:dyDescent="0.35">
      <c r="A5793" s="189" t="str">
        <f t="shared" si="307"/>
        <v>Feb</v>
      </c>
      <c r="B5793" s="190" t="str">
        <f t="shared" si="308"/>
        <v>2024</v>
      </c>
      <c r="C5793" s="190" t="str">
        <f t="shared" si="309"/>
        <v>Feb-2024</v>
      </c>
      <c r="D5793" s="2">
        <v>45351</v>
      </c>
      <c r="E5793" t="s">
        <v>950</v>
      </c>
      <c r="F5793" t="s">
        <v>951</v>
      </c>
      <c r="G5793" t="s">
        <v>952</v>
      </c>
      <c r="H5793" t="s">
        <v>694</v>
      </c>
      <c r="I5793" t="s">
        <v>984</v>
      </c>
      <c r="J5793" t="s">
        <v>985</v>
      </c>
      <c r="K5793" t="s">
        <v>986</v>
      </c>
      <c r="L5793" t="s">
        <v>987</v>
      </c>
      <c r="M5793" t="s">
        <v>988</v>
      </c>
      <c r="N5793" t="s">
        <v>1529</v>
      </c>
      <c r="O5793" t="s">
        <v>958</v>
      </c>
    </row>
    <row r="5794" spans="1:15" x14ac:dyDescent="0.35">
      <c r="A5794" s="189" t="str">
        <f t="shared" si="307"/>
        <v>Feb</v>
      </c>
      <c r="B5794" s="190" t="str">
        <f t="shared" si="308"/>
        <v>2024</v>
      </c>
      <c r="C5794" s="190" t="str">
        <f t="shared" si="309"/>
        <v>Feb-2024</v>
      </c>
      <c r="D5794" s="2">
        <v>45351</v>
      </c>
      <c r="E5794" t="s">
        <v>950</v>
      </c>
      <c r="F5794" t="s">
        <v>951</v>
      </c>
      <c r="G5794" t="s">
        <v>952</v>
      </c>
      <c r="H5794" t="s">
        <v>694</v>
      </c>
      <c r="I5794" t="s">
        <v>984</v>
      </c>
      <c r="J5794" t="s">
        <v>985</v>
      </c>
      <c r="K5794" t="s">
        <v>986</v>
      </c>
      <c r="L5794" t="s">
        <v>987</v>
      </c>
      <c r="M5794" t="s">
        <v>988</v>
      </c>
      <c r="N5794" t="s">
        <v>919</v>
      </c>
      <c r="O5794">
        <v>440</v>
      </c>
    </row>
    <row r="5795" spans="1:15" x14ac:dyDescent="0.35">
      <c r="A5795" s="189" t="str">
        <f t="shared" si="307"/>
        <v>Feb</v>
      </c>
      <c r="B5795" s="190" t="str">
        <f t="shared" si="308"/>
        <v>2024</v>
      </c>
      <c r="C5795" s="190" t="str">
        <f t="shared" si="309"/>
        <v>Feb-2024</v>
      </c>
      <c r="D5795" s="2">
        <v>45351</v>
      </c>
      <c r="E5795" t="s">
        <v>950</v>
      </c>
      <c r="F5795" t="s">
        <v>951</v>
      </c>
      <c r="G5795" t="s">
        <v>952</v>
      </c>
      <c r="H5795" t="s">
        <v>694</v>
      </c>
      <c r="I5795" t="s">
        <v>984</v>
      </c>
      <c r="J5795" t="s">
        <v>985</v>
      </c>
      <c r="K5795" t="s">
        <v>986</v>
      </c>
      <c r="L5795" t="s">
        <v>987</v>
      </c>
      <c r="M5795" t="s">
        <v>988</v>
      </c>
      <c r="N5795" t="s">
        <v>920</v>
      </c>
      <c r="O5795">
        <v>3055</v>
      </c>
    </row>
    <row r="5796" spans="1:15" x14ac:dyDescent="0.35">
      <c r="A5796" s="189" t="str">
        <f t="shared" si="307"/>
        <v>Feb</v>
      </c>
      <c r="B5796" s="190" t="str">
        <f t="shared" si="308"/>
        <v>2024</v>
      </c>
      <c r="C5796" s="190" t="str">
        <f t="shared" si="309"/>
        <v>Feb-2024</v>
      </c>
      <c r="D5796" s="2">
        <v>45351</v>
      </c>
      <c r="E5796" t="s">
        <v>950</v>
      </c>
      <c r="F5796" t="s">
        <v>951</v>
      </c>
      <c r="G5796" t="s">
        <v>952</v>
      </c>
      <c r="H5796" t="s">
        <v>694</v>
      </c>
      <c r="I5796" t="s">
        <v>984</v>
      </c>
      <c r="J5796" t="s">
        <v>985</v>
      </c>
      <c r="K5796" t="s">
        <v>986</v>
      </c>
      <c r="L5796" t="s">
        <v>987</v>
      </c>
      <c r="M5796" t="s">
        <v>988</v>
      </c>
      <c r="N5796" t="s">
        <v>922</v>
      </c>
      <c r="O5796">
        <v>2015</v>
      </c>
    </row>
    <row r="5797" spans="1:15" x14ac:dyDescent="0.35">
      <c r="A5797" s="189" t="str">
        <f t="shared" si="307"/>
        <v>Feb</v>
      </c>
      <c r="B5797" s="190" t="str">
        <f t="shared" si="308"/>
        <v>2024</v>
      </c>
      <c r="C5797" s="190" t="str">
        <f t="shared" si="309"/>
        <v>Feb-2024</v>
      </c>
      <c r="D5797" s="2">
        <v>45351</v>
      </c>
      <c r="E5797" t="s">
        <v>950</v>
      </c>
      <c r="F5797" t="s">
        <v>951</v>
      </c>
      <c r="G5797" t="s">
        <v>952</v>
      </c>
      <c r="H5797" t="s">
        <v>694</v>
      </c>
      <c r="I5797" t="s">
        <v>984</v>
      </c>
      <c r="J5797" t="s">
        <v>985</v>
      </c>
      <c r="K5797" t="s">
        <v>986</v>
      </c>
      <c r="L5797" t="s">
        <v>987</v>
      </c>
      <c r="M5797" t="s">
        <v>988</v>
      </c>
      <c r="N5797" t="s">
        <v>921</v>
      </c>
      <c r="O5797">
        <v>2875</v>
      </c>
    </row>
    <row r="5798" spans="1:15" x14ac:dyDescent="0.35">
      <c r="A5798" s="189" t="str">
        <f t="shared" si="307"/>
        <v>Feb</v>
      </c>
      <c r="B5798" s="190" t="str">
        <f t="shared" si="308"/>
        <v>2024</v>
      </c>
      <c r="C5798" s="190" t="str">
        <f t="shared" si="309"/>
        <v>Feb-2024</v>
      </c>
      <c r="D5798" s="2">
        <v>45351</v>
      </c>
      <c r="E5798" t="s">
        <v>989</v>
      </c>
      <c r="F5798" t="s">
        <v>990</v>
      </c>
      <c r="G5798" t="s">
        <v>991</v>
      </c>
      <c r="H5798" t="s">
        <v>674</v>
      </c>
      <c r="I5798" t="s">
        <v>992</v>
      </c>
      <c r="J5798" t="s">
        <v>993</v>
      </c>
      <c r="K5798" t="s">
        <v>994</v>
      </c>
      <c r="L5798" t="s">
        <v>995</v>
      </c>
      <c r="M5798" t="s">
        <v>996</v>
      </c>
      <c r="N5798" t="s">
        <v>1528</v>
      </c>
      <c r="O5798" t="s">
        <v>958</v>
      </c>
    </row>
    <row r="5799" spans="1:15" x14ac:dyDescent="0.35">
      <c r="A5799" s="189" t="str">
        <f t="shared" si="307"/>
        <v>Feb</v>
      </c>
      <c r="B5799" s="190" t="str">
        <f t="shared" si="308"/>
        <v>2024</v>
      </c>
      <c r="C5799" s="190" t="str">
        <f t="shared" si="309"/>
        <v>Feb-2024</v>
      </c>
      <c r="D5799" s="2">
        <v>45351</v>
      </c>
      <c r="E5799" t="s">
        <v>989</v>
      </c>
      <c r="F5799" t="s">
        <v>990</v>
      </c>
      <c r="G5799" t="s">
        <v>991</v>
      </c>
      <c r="H5799" t="s">
        <v>674</v>
      </c>
      <c r="I5799" t="s">
        <v>992</v>
      </c>
      <c r="J5799" t="s">
        <v>993</v>
      </c>
      <c r="K5799" t="s">
        <v>994</v>
      </c>
      <c r="L5799" t="s">
        <v>995</v>
      </c>
      <c r="M5799" t="s">
        <v>996</v>
      </c>
      <c r="N5799" t="s">
        <v>1529</v>
      </c>
      <c r="O5799" t="s">
        <v>958</v>
      </c>
    </row>
    <row r="5800" spans="1:15" x14ac:dyDescent="0.35">
      <c r="A5800" s="189" t="str">
        <f t="shared" si="307"/>
        <v>Feb</v>
      </c>
      <c r="B5800" s="190" t="str">
        <f t="shared" si="308"/>
        <v>2024</v>
      </c>
      <c r="C5800" s="190" t="str">
        <f t="shared" si="309"/>
        <v>Feb-2024</v>
      </c>
      <c r="D5800" s="2">
        <v>45351</v>
      </c>
      <c r="E5800" t="s">
        <v>989</v>
      </c>
      <c r="F5800" t="s">
        <v>990</v>
      </c>
      <c r="G5800" t="s">
        <v>991</v>
      </c>
      <c r="H5800" t="s">
        <v>674</v>
      </c>
      <c r="I5800" t="s">
        <v>992</v>
      </c>
      <c r="J5800" t="s">
        <v>993</v>
      </c>
      <c r="K5800" t="s">
        <v>994</v>
      </c>
      <c r="L5800" t="s">
        <v>995</v>
      </c>
      <c r="M5800" t="s">
        <v>996</v>
      </c>
      <c r="N5800" t="s">
        <v>919</v>
      </c>
      <c r="O5800">
        <v>1355</v>
      </c>
    </row>
    <row r="5801" spans="1:15" x14ac:dyDescent="0.35">
      <c r="A5801" s="189" t="str">
        <f t="shared" si="307"/>
        <v>Feb</v>
      </c>
      <c r="B5801" s="190" t="str">
        <f t="shared" si="308"/>
        <v>2024</v>
      </c>
      <c r="C5801" s="190" t="str">
        <f t="shared" si="309"/>
        <v>Feb-2024</v>
      </c>
      <c r="D5801" s="2">
        <v>45351</v>
      </c>
      <c r="E5801" t="s">
        <v>989</v>
      </c>
      <c r="F5801" t="s">
        <v>990</v>
      </c>
      <c r="G5801" t="s">
        <v>991</v>
      </c>
      <c r="H5801" t="s">
        <v>674</v>
      </c>
      <c r="I5801" t="s">
        <v>992</v>
      </c>
      <c r="J5801" t="s">
        <v>993</v>
      </c>
      <c r="K5801" t="s">
        <v>994</v>
      </c>
      <c r="L5801" t="s">
        <v>995</v>
      </c>
      <c r="M5801" t="s">
        <v>996</v>
      </c>
      <c r="N5801" t="s">
        <v>920</v>
      </c>
      <c r="O5801">
        <v>8265</v>
      </c>
    </row>
    <row r="5802" spans="1:15" x14ac:dyDescent="0.35">
      <c r="A5802" s="189" t="str">
        <f t="shared" si="307"/>
        <v>Feb</v>
      </c>
      <c r="B5802" s="190" t="str">
        <f t="shared" si="308"/>
        <v>2024</v>
      </c>
      <c r="C5802" s="190" t="str">
        <f t="shared" si="309"/>
        <v>Feb-2024</v>
      </c>
      <c r="D5802" s="2">
        <v>45351</v>
      </c>
      <c r="E5802" t="s">
        <v>989</v>
      </c>
      <c r="F5802" t="s">
        <v>990</v>
      </c>
      <c r="G5802" t="s">
        <v>991</v>
      </c>
      <c r="H5802" t="s">
        <v>674</v>
      </c>
      <c r="I5802" t="s">
        <v>992</v>
      </c>
      <c r="J5802" t="s">
        <v>993</v>
      </c>
      <c r="K5802" t="s">
        <v>994</v>
      </c>
      <c r="L5802" t="s">
        <v>995</v>
      </c>
      <c r="M5802" t="s">
        <v>996</v>
      </c>
      <c r="N5802" t="s">
        <v>922</v>
      </c>
      <c r="O5802">
        <v>1485</v>
      </c>
    </row>
    <row r="5803" spans="1:15" x14ac:dyDescent="0.35">
      <c r="A5803" s="189" t="str">
        <f t="shared" si="307"/>
        <v>Feb</v>
      </c>
      <c r="B5803" s="190" t="str">
        <f t="shared" si="308"/>
        <v>2024</v>
      </c>
      <c r="C5803" s="190" t="str">
        <f t="shared" si="309"/>
        <v>Feb-2024</v>
      </c>
      <c r="D5803" s="2">
        <v>45351</v>
      </c>
      <c r="E5803" t="s">
        <v>989</v>
      </c>
      <c r="F5803" t="s">
        <v>990</v>
      </c>
      <c r="G5803" t="s">
        <v>991</v>
      </c>
      <c r="H5803" t="s">
        <v>674</v>
      </c>
      <c r="I5803" t="s">
        <v>992</v>
      </c>
      <c r="J5803" t="s">
        <v>993</v>
      </c>
      <c r="K5803" t="s">
        <v>994</v>
      </c>
      <c r="L5803" t="s">
        <v>995</v>
      </c>
      <c r="M5803" t="s">
        <v>996</v>
      </c>
      <c r="N5803" t="s">
        <v>921</v>
      </c>
      <c r="O5803">
        <v>4310</v>
      </c>
    </row>
    <row r="5804" spans="1:15" x14ac:dyDescent="0.35">
      <c r="A5804" s="189" t="str">
        <f t="shared" si="307"/>
        <v>Feb</v>
      </c>
      <c r="B5804" s="190" t="str">
        <f t="shared" si="308"/>
        <v>2024</v>
      </c>
      <c r="C5804" s="190" t="str">
        <f t="shared" si="309"/>
        <v>Feb-2024</v>
      </c>
      <c r="D5804" s="2">
        <v>45351</v>
      </c>
      <c r="E5804" t="s">
        <v>989</v>
      </c>
      <c r="F5804" t="s">
        <v>990</v>
      </c>
      <c r="G5804" t="s">
        <v>991</v>
      </c>
      <c r="H5804" t="s">
        <v>678</v>
      </c>
      <c r="I5804" t="s">
        <v>997</v>
      </c>
      <c r="J5804" t="s">
        <v>998</v>
      </c>
      <c r="K5804" t="s">
        <v>999</v>
      </c>
      <c r="L5804" t="s">
        <v>1000</v>
      </c>
      <c r="M5804" t="s">
        <v>1001</v>
      </c>
      <c r="N5804" t="s">
        <v>1528</v>
      </c>
      <c r="O5804" t="s">
        <v>958</v>
      </c>
    </row>
    <row r="5805" spans="1:15" x14ac:dyDescent="0.35">
      <c r="A5805" s="189" t="str">
        <f t="shared" si="307"/>
        <v>Feb</v>
      </c>
      <c r="B5805" s="190" t="str">
        <f t="shared" si="308"/>
        <v>2024</v>
      </c>
      <c r="C5805" s="190" t="str">
        <f t="shared" si="309"/>
        <v>Feb-2024</v>
      </c>
      <c r="D5805" s="2">
        <v>45351</v>
      </c>
      <c r="E5805" t="s">
        <v>989</v>
      </c>
      <c r="F5805" t="s">
        <v>990</v>
      </c>
      <c r="G5805" t="s">
        <v>991</v>
      </c>
      <c r="H5805" t="s">
        <v>678</v>
      </c>
      <c r="I5805" t="s">
        <v>997</v>
      </c>
      <c r="J5805" t="s">
        <v>998</v>
      </c>
      <c r="K5805" t="s">
        <v>999</v>
      </c>
      <c r="L5805" t="s">
        <v>1000</v>
      </c>
      <c r="M5805" t="s">
        <v>1001</v>
      </c>
      <c r="N5805" t="s">
        <v>1529</v>
      </c>
      <c r="O5805" t="s">
        <v>958</v>
      </c>
    </row>
    <row r="5806" spans="1:15" x14ac:dyDescent="0.35">
      <c r="A5806" s="189" t="str">
        <f t="shared" si="307"/>
        <v>Feb</v>
      </c>
      <c r="B5806" s="190" t="str">
        <f t="shared" si="308"/>
        <v>2024</v>
      </c>
      <c r="C5806" s="190" t="str">
        <f t="shared" si="309"/>
        <v>Feb-2024</v>
      </c>
      <c r="D5806" s="2">
        <v>45351</v>
      </c>
      <c r="E5806" t="s">
        <v>989</v>
      </c>
      <c r="F5806" t="s">
        <v>990</v>
      </c>
      <c r="G5806" t="s">
        <v>991</v>
      </c>
      <c r="H5806" t="s">
        <v>678</v>
      </c>
      <c r="I5806" t="s">
        <v>997</v>
      </c>
      <c r="J5806" t="s">
        <v>998</v>
      </c>
      <c r="K5806" t="s">
        <v>999</v>
      </c>
      <c r="L5806" t="s">
        <v>1000</v>
      </c>
      <c r="M5806" t="s">
        <v>1001</v>
      </c>
      <c r="N5806" t="s">
        <v>919</v>
      </c>
      <c r="O5806">
        <v>835</v>
      </c>
    </row>
    <row r="5807" spans="1:15" x14ac:dyDescent="0.35">
      <c r="A5807" s="189" t="str">
        <f t="shared" si="307"/>
        <v>Feb</v>
      </c>
      <c r="B5807" s="190" t="str">
        <f t="shared" si="308"/>
        <v>2024</v>
      </c>
      <c r="C5807" s="190" t="str">
        <f t="shared" si="309"/>
        <v>Feb-2024</v>
      </c>
      <c r="D5807" s="2">
        <v>45351</v>
      </c>
      <c r="E5807" t="s">
        <v>989</v>
      </c>
      <c r="F5807" t="s">
        <v>990</v>
      </c>
      <c r="G5807" t="s">
        <v>991</v>
      </c>
      <c r="H5807" t="s">
        <v>678</v>
      </c>
      <c r="I5807" t="s">
        <v>997</v>
      </c>
      <c r="J5807" t="s">
        <v>998</v>
      </c>
      <c r="K5807" t="s">
        <v>999</v>
      </c>
      <c r="L5807" t="s">
        <v>1000</v>
      </c>
      <c r="M5807" t="s">
        <v>1001</v>
      </c>
      <c r="N5807" t="s">
        <v>920</v>
      </c>
      <c r="O5807">
        <v>3275</v>
      </c>
    </row>
    <row r="5808" spans="1:15" x14ac:dyDescent="0.35">
      <c r="A5808" s="189" t="str">
        <f t="shared" si="307"/>
        <v>Feb</v>
      </c>
      <c r="B5808" s="190" t="str">
        <f t="shared" si="308"/>
        <v>2024</v>
      </c>
      <c r="C5808" s="190" t="str">
        <f t="shared" si="309"/>
        <v>Feb-2024</v>
      </c>
      <c r="D5808" s="2">
        <v>45351</v>
      </c>
      <c r="E5808" t="s">
        <v>989</v>
      </c>
      <c r="F5808" t="s">
        <v>990</v>
      </c>
      <c r="G5808" t="s">
        <v>991</v>
      </c>
      <c r="H5808" t="s">
        <v>678</v>
      </c>
      <c r="I5808" t="s">
        <v>997</v>
      </c>
      <c r="J5808" t="s">
        <v>998</v>
      </c>
      <c r="K5808" t="s">
        <v>999</v>
      </c>
      <c r="L5808" t="s">
        <v>1000</v>
      </c>
      <c r="M5808" t="s">
        <v>1001</v>
      </c>
      <c r="N5808" t="s">
        <v>922</v>
      </c>
      <c r="O5808">
        <v>610</v>
      </c>
    </row>
    <row r="5809" spans="1:15" x14ac:dyDescent="0.35">
      <c r="A5809" s="189" t="str">
        <f t="shared" si="307"/>
        <v>Feb</v>
      </c>
      <c r="B5809" s="190" t="str">
        <f t="shared" si="308"/>
        <v>2024</v>
      </c>
      <c r="C5809" s="190" t="str">
        <f t="shared" si="309"/>
        <v>Feb-2024</v>
      </c>
      <c r="D5809" s="2">
        <v>45351</v>
      </c>
      <c r="E5809" t="s">
        <v>989</v>
      </c>
      <c r="F5809" t="s">
        <v>990</v>
      </c>
      <c r="G5809" t="s">
        <v>991</v>
      </c>
      <c r="H5809" t="s">
        <v>678</v>
      </c>
      <c r="I5809" t="s">
        <v>997</v>
      </c>
      <c r="J5809" t="s">
        <v>998</v>
      </c>
      <c r="K5809" t="s">
        <v>999</v>
      </c>
      <c r="L5809" t="s">
        <v>1000</v>
      </c>
      <c r="M5809" t="s">
        <v>1001</v>
      </c>
      <c r="N5809" t="s">
        <v>921</v>
      </c>
      <c r="O5809">
        <v>1300</v>
      </c>
    </row>
    <row r="5810" spans="1:15" x14ac:dyDescent="0.35">
      <c r="A5810" s="189" t="str">
        <f t="shared" si="307"/>
        <v>Feb</v>
      </c>
      <c r="B5810" s="190" t="str">
        <f t="shared" si="308"/>
        <v>2024</v>
      </c>
      <c r="C5810" s="190" t="str">
        <f t="shared" si="309"/>
        <v>Feb-2024</v>
      </c>
      <c r="D5810" s="2">
        <v>45351</v>
      </c>
      <c r="E5810" t="s">
        <v>989</v>
      </c>
      <c r="F5810" t="s">
        <v>990</v>
      </c>
      <c r="G5810" t="s">
        <v>991</v>
      </c>
      <c r="H5810" t="s">
        <v>679</v>
      </c>
      <c r="I5810" t="s">
        <v>1002</v>
      </c>
      <c r="J5810" t="s">
        <v>1003</v>
      </c>
      <c r="K5810" t="s">
        <v>1004</v>
      </c>
      <c r="L5810" t="s">
        <v>1005</v>
      </c>
      <c r="M5810" t="s">
        <v>1006</v>
      </c>
      <c r="N5810" t="s">
        <v>1528</v>
      </c>
      <c r="O5810" t="s">
        <v>958</v>
      </c>
    </row>
    <row r="5811" spans="1:15" x14ac:dyDescent="0.35">
      <c r="A5811" s="189" t="str">
        <f t="shared" si="307"/>
        <v>Feb</v>
      </c>
      <c r="B5811" s="190" t="str">
        <f t="shared" si="308"/>
        <v>2024</v>
      </c>
      <c r="C5811" s="190" t="str">
        <f t="shared" si="309"/>
        <v>Feb-2024</v>
      </c>
      <c r="D5811" s="2">
        <v>45351</v>
      </c>
      <c r="E5811" t="s">
        <v>989</v>
      </c>
      <c r="F5811" t="s">
        <v>990</v>
      </c>
      <c r="G5811" t="s">
        <v>991</v>
      </c>
      <c r="H5811" t="s">
        <v>679</v>
      </c>
      <c r="I5811" t="s">
        <v>1002</v>
      </c>
      <c r="J5811" t="s">
        <v>1003</v>
      </c>
      <c r="K5811" t="s">
        <v>1004</v>
      </c>
      <c r="L5811" t="s">
        <v>1005</v>
      </c>
      <c r="M5811" t="s">
        <v>1006</v>
      </c>
      <c r="N5811" t="s">
        <v>1529</v>
      </c>
      <c r="O5811" t="s">
        <v>958</v>
      </c>
    </row>
    <row r="5812" spans="1:15" x14ac:dyDescent="0.35">
      <c r="A5812" s="189" t="str">
        <f t="shared" si="307"/>
        <v>Feb</v>
      </c>
      <c r="B5812" s="190" t="str">
        <f t="shared" si="308"/>
        <v>2024</v>
      </c>
      <c r="C5812" s="190" t="str">
        <f t="shared" si="309"/>
        <v>Feb-2024</v>
      </c>
      <c r="D5812" s="2">
        <v>45351</v>
      </c>
      <c r="E5812" t="s">
        <v>989</v>
      </c>
      <c r="F5812" t="s">
        <v>990</v>
      </c>
      <c r="G5812" t="s">
        <v>991</v>
      </c>
      <c r="H5812" t="s">
        <v>679</v>
      </c>
      <c r="I5812" t="s">
        <v>1002</v>
      </c>
      <c r="J5812" t="s">
        <v>1003</v>
      </c>
      <c r="K5812" t="s">
        <v>1004</v>
      </c>
      <c r="L5812" t="s">
        <v>1005</v>
      </c>
      <c r="M5812" t="s">
        <v>1006</v>
      </c>
      <c r="N5812" t="s">
        <v>919</v>
      </c>
      <c r="O5812">
        <v>120</v>
      </c>
    </row>
    <row r="5813" spans="1:15" x14ac:dyDescent="0.35">
      <c r="A5813" s="189" t="str">
        <f t="shared" si="307"/>
        <v>Feb</v>
      </c>
      <c r="B5813" s="190" t="str">
        <f t="shared" si="308"/>
        <v>2024</v>
      </c>
      <c r="C5813" s="190" t="str">
        <f t="shared" si="309"/>
        <v>Feb-2024</v>
      </c>
      <c r="D5813" s="2">
        <v>45351</v>
      </c>
      <c r="E5813" t="s">
        <v>989</v>
      </c>
      <c r="F5813" t="s">
        <v>990</v>
      </c>
      <c r="G5813" t="s">
        <v>991</v>
      </c>
      <c r="H5813" t="s">
        <v>679</v>
      </c>
      <c r="I5813" t="s">
        <v>1002</v>
      </c>
      <c r="J5813" t="s">
        <v>1003</v>
      </c>
      <c r="K5813" t="s">
        <v>1004</v>
      </c>
      <c r="L5813" t="s">
        <v>1005</v>
      </c>
      <c r="M5813" t="s">
        <v>1006</v>
      </c>
      <c r="N5813" t="s">
        <v>920</v>
      </c>
      <c r="O5813">
        <v>780</v>
      </c>
    </row>
    <row r="5814" spans="1:15" x14ac:dyDescent="0.35">
      <c r="A5814" s="189" t="str">
        <f t="shared" ref="A5814:A5831" si="310">TEXT(D5814,"mmm")</f>
        <v>Feb</v>
      </c>
      <c r="B5814" s="190" t="str">
        <f t="shared" ref="B5814:B5831" si="311">TEXT(D5814,"yyyy")</f>
        <v>2024</v>
      </c>
      <c r="C5814" s="190" t="str">
        <f t="shared" ref="C5814:C5831" si="312">_xlfn.CONCAT(A5814&amp;"-"&amp;B5814)</f>
        <v>Feb-2024</v>
      </c>
      <c r="D5814" s="2">
        <v>45351</v>
      </c>
      <c r="E5814" t="s">
        <v>989</v>
      </c>
      <c r="F5814" t="s">
        <v>990</v>
      </c>
      <c r="G5814" t="s">
        <v>991</v>
      </c>
      <c r="H5814" t="s">
        <v>679</v>
      </c>
      <c r="I5814" t="s">
        <v>1002</v>
      </c>
      <c r="J5814" t="s">
        <v>1003</v>
      </c>
      <c r="K5814" t="s">
        <v>1004</v>
      </c>
      <c r="L5814" t="s">
        <v>1005</v>
      </c>
      <c r="M5814" t="s">
        <v>1006</v>
      </c>
      <c r="N5814" t="s">
        <v>922</v>
      </c>
      <c r="O5814">
        <v>450</v>
      </c>
    </row>
    <row r="5815" spans="1:15" x14ac:dyDescent="0.35">
      <c r="A5815" s="189" t="str">
        <f t="shared" si="310"/>
        <v>Feb</v>
      </c>
      <c r="B5815" s="190" t="str">
        <f t="shared" si="311"/>
        <v>2024</v>
      </c>
      <c r="C5815" s="190" t="str">
        <f t="shared" si="312"/>
        <v>Feb-2024</v>
      </c>
      <c r="D5815" s="2">
        <v>45351</v>
      </c>
      <c r="E5815" t="s">
        <v>989</v>
      </c>
      <c r="F5815" t="s">
        <v>990</v>
      </c>
      <c r="G5815" t="s">
        <v>991</v>
      </c>
      <c r="H5815" t="s">
        <v>679</v>
      </c>
      <c r="I5815" t="s">
        <v>1002</v>
      </c>
      <c r="J5815" t="s">
        <v>1003</v>
      </c>
      <c r="K5815" t="s">
        <v>1004</v>
      </c>
      <c r="L5815" t="s">
        <v>1005</v>
      </c>
      <c r="M5815" t="s">
        <v>1006</v>
      </c>
      <c r="N5815" t="s">
        <v>921</v>
      </c>
      <c r="O5815">
        <v>605</v>
      </c>
    </row>
    <row r="5816" spans="1:15" x14ac:dyDescent="0.35">
      <c r="A5816" s="189" t="str">
        <f t="shared" si="310"/>
        <v>Feb</v>
      </c>
      <c r="B5816" s="190" t="str">
        <f t="shared" si="311"/>
        <v>2024</v>
      </c>
      <c r="C5816" s="190" t="str">
        <f t="shared" si="312"/>
        <v>Feb-2024</v>
      </c>
      <c r="D5816" s="2">
        <v>45351</v>
      </c>
      <c r="E5816" t="s">
        <v>989</v>
      </c>
      <c r="F5816" t="s">
        <v>990</v>
      </c>
      <c r="G5816" t="s">
        <v>991</v>
      </c>
      <c r="H5816" t="s">
        <v>679</v>
      </c>
      <c r="I5816" t="s">
        <v>1002</v>
      </c>
      <c r="J5816" t="s">
        <v>1003</v>
      </c>
      <c r="K5816" t="s">
        <v>1007</v>
      </c>
      <c r="L5816" t="s">
        <v>1008</v>
      </c>
      <c r="M5816" t="s">
        <v>1009</v>
      </c>
      <c r="N5816" t="s">
        <v>1528</v>
      </c>
      <c r="O5816" t="s">
        <v>958</v>
      </c>
    </row>
    <row r="5817" spans="1:15" x14ac:dyDescent="0.35">
      <c r="A5817" s="189" t="str">
        <f t="shared" si="310"/>
        <v>Feb</v>
      </c>
      <c r="B5817" s="190" t="str">
        <f t="shared" si="311"/>
        <v>2024</v>
      </c>
      <c r="C5817" s="190" t="str">
        <f t="shared" si="312"/>
        <v>Feb-2024</v>
      </c>
      <c r="D5817" s="2">
        <v>45351</v>
      </c>
      <c r="E5817" t="s">
        <v>989</v>
      </c>
      <c r="F5817" t="s">
        <v>990</v>
      </c>
      <c r="G5817" t="s">
        <v>991</v>
      </c>
      <c r="H5817" t="s">
        <v>679</v>
      </c>
      <c r="I5817" t="s">
        <v>1002</v>
      </c>
      <c r="J5817" t="s">
        <v>1003</v>
      </c>
      <c r="K5817" t="s">
        <v>1007</v>
      </c>
      <c r="L5817" t="s">
        <v>1008</v>
      </c>
      <c r="M5817" t="s">
        <v>1009</v>
      </c>
      <c r="N5817" t="s">
        <v>1529</v>
      </c>
      <c r="O5817" t="s">
        <v>958</v>
      </c>
    </row>
    <row r="5818" spans="1:15" x14ac:dyDescent="0.35">
      <c r="A5818" s="189" t="str">
        <f t="shared" si="310"/>
        <v>Feb</v>
      </c>
      <c r="B5818" s="190" t="str">
        <f t="shared" si="311"/>
        <v>2024</v>
      </c>
      <c r="C5818" s="190" t="str">
        <f t="shared" si="312"/>
        <v>Feb-2024</v>
      </c>
      <c r="D5818" s="2">
        <v>45351</v>
      </c>
      <c r="E5818" t="s">
        <v>989</v>
      </c>
      <c r="F5818" t="s">
        <v>990</v>
      </c>
      <c r="G5818" t="s">
        <v>991</v>
      </c>
      <c r="H5818" t="s">
        <v>679</v>
      </c>
      <c r="I5818" t="s">
        <v>1002</v>
      </c>
      <c r="J5818" t="s">
        <v>1003</v>
      </c>
      <c r="K5818" t="s">
        <v>1007</v>
      </c>
      <c r="L5818" t="s">
        <v>1008</v>
      </c>
      <c r="M5818" t="s">
        <v>1009</v>
      </c>
      <c r="N5818" t="s">
        <v>919</v>
      </c>
      <c r="O5818">
        <v>950</v>
      </c>
    </row>
    <row r="5819" spans="1:15" x14ac:dyDescent="0.35">
      <c r="A5819" s="189" t="str">
        <f t="shared" si="310"/>
        <v>Feb</v>
      </c>
      <c r="B5819" s="190" t="str">
        <f t="shared" si="311"/>
        <v>2024</v>
      </c>
      <c r="C5819" s="190" t="str">
        <f t="shared" si="312"/>
        <v>Feb-2024</v>
      </c>
      <c r="D5819" s="2">
        <v>45351</v>
      </c>
      <c r="E5819" t="s">
        <v>989</v>
      </c>
      <c r="F5819" t="s">
        <v>990</v>
      </c>
      <c r="G5819" t="s">
        <v>991</v>
      </c>
      <c r="H5819" t="s">
        <v>679</v>
      </c>
      <c r="I5819" t="s">
        <v>1002</v>
      </c>
      <c r="J5819" t="s">
        <v>1003</v>
      </c>
      <c r="K5819" t="s">
        <v>1007</v>
      </c>
      <c r="L5819" t="s">
        <v>1008</v>
      </c>
      <c r="M5819" t="s">
        <v>1009</v>
      </c>
      <c r="N5819" t="s">
        <v>920</v>
      </c>
      <c r="O5819">
        <v>3360</v>
      </c>
    </row>
    <row r="5820" spans="1:15" x14ac:dyDescent="0.35">
      <c r="A5820" s="189" t="str">
        <f t="shared" si="310"/>
        <v>Feb</v>
      </c>
      <c r="B5820" s="190" t="str">
        <f t="shared" si="311"/>
        <v>2024</v>
      </c>
      <c r="C5820" s="190" t="str">
        <f t="shared" si="312"/>
        <v>Feb-2024</v>
      </c>
      <c r="D5820" s="2">
        <v>45351</v>
      </c>
      <c r="E5820" t="s">
        <v>989</v>
      </c>
      <c r="F5820" t="s">
        <v>990</v>
      </c>
      <c r="G5820" t="s">
        <v>991</v>
      </c>
      <c r="H5820" t="s">
        <v>679</v>
      </c>
      <c r="I5820" t="s">
        <v>1002</v>
      </c>
      <c r="J5820" t="s">
        <v>1003</v>
      </c>
      <c r="K5820" t="s">
        <v>1007</v>
      </c>
      <c r="L5820" t="s">
        <v>1008</v>
      </c>
      <c r="M5820" t="s">
        <v>1009</v>
      </c>
      <c r="N5820" t="s">
        <v>922</v>
      </c>
      <c r="O5820">
        <v>2320</v>
      </c>
    </row>
    <row r="5821" spans="1:15" x14ac:dyDescent="0.35">
      <c r="A5821" s="189" t="str">
        <f t="shared" si="310"/>
        <v>Feb</v>
      </c>
      <c r="B5821" s="190" t="str">
        <f t="shared" si="311"/>
        <v>2024</v>
      </c>
      <c r="C5821" s="190" t="str">
        <f t="shared" si="312"/>
        <v>Feb-2024</v>
      </c>
      <c r="D5821" s="2">
        <v>45351</v>
      </c>
      <c r="E5821" t="s">
        <v>989</v>
      </c>
      <c r="F5821" t="s">
        <v>990</v>
      </c>
      <c r="G5821" t="s">
        <v>991</v>
      </c>
      <c r="H5821" t="s">
        <v>679</v>
      </c>
      <c r="I5821" t="s">
        <v>1002</v>
      </c>
      <c r="J5821" t="s">
        <v>1003</v>
      </c>
      <c r="K5821" t="s">
        <v>1007</v>
      </c>
      <c r="L5821" t="s">
        <v>1008</v>
      </c>
      <c r="M5821" t="s">
        <v>1009</v>
      </c>
      <c r="N5821" t="s">
        <v>921</v>
      </c>
      <c r="O5821">
        <v>2980</v>
      </c>
    </row>
    <row r="5822" spans="1:15" x14ac:dyDescent="0.35">
      <c r="A5822" s="189" t="str">
        <f t="shared" si="310"/>
        <v>Feb</v>
      </c>
      <c r="B5822" s="190" t="str">
        <f t="shared" si="311"/>
        <v>2024</v>
      </c>
      <c r="C5822" s="190" t="str">
        <f t="shared" si="312"/>
        <v>Feb-2024</v>
      </c>
      <c r="D5822" s="2">
        <v>45351</v>
      </c>
      <c r="E5822" t="s">
        <v>989</v>
      </c>
      <c r="F5822" t="s">
        <v>990</v>
      </c>
      <c r="G5822" t="s">
        <v>991</v>
      </c>
      <c r="H5822" t="s">
        <v>679</v>
      </c>
      <c r="I5822" t="s">
        <v>1002</v>
      </c>
      <c r="J5822" t="s">
        <v>1003</v>
      </c>
      <c r="K5822" t="s">
        <v>1010</v>
      </c>
      <c r="L5822" t="s">
        <v>1011</v>
      </c>
      <c r="M5822" t="s">
        <v>1012</v>
      </c>
      <c r="N5822" t="s">
        <v>1528</v>
      </c>
      <c r="O5822" t="s">
        <v>958</v>
      </c>
    </row>
    <row r="5823" spans="1:15" x14ac:dyDescent="0.35">
      <c r="A5823" s="189" t="str">
        <f t="shared" si="310"/>
        <v>Feb</v>
      </c>
      <c r="B5823" s="190" t="str">
        <f t="shared" si="311"/>
        <v>2024</v>
      </c>
      <c r="C5823" s="190" t="str">
        <f t="shared" si="312"/>
        <v>Feb-2024</v>
      </c>
      <c r="D5823" s="2">
        <v>45351</v>
      </c>
      <c r="E5823" t="s">
        <v>989</v>
      </c>
      <c r="F5823" t="s">
        <v>990</v>
      </c>
      <c r="G5823" t="s">
        <v>991</v>
      </c>
      <c r="H5823" t="s">
        <v>679</v>
      </c>
      <c r="I5823" t="s">
        <v>1002</v>
      </c>
      <c r="J5823" t="s">
        <v>1003</v>
      </c>
      <c r="K5823" t="s">
        <v>1010</v>
      </c>
      <c r="L5823" t="s">
        <v>1011</v>
      </c>
      <c r="M5823" t="s">
        <v>1012</v>
      </c>
      <c r="N5823" t="s">
        <v>1529</v>
      </c>
      <c r="O5823" t="s">
        <v>958</v>
      </c>
    </row>
    <row r="5824" spans="1:15" x14ac:dyDescent="0.35">
      <c r="A5824" s="189" t="str">
        <f t="shared" si="310"/>
        <v>Feb</v>
      </c>
      <c r="B5824" s="190" t="str">
        <f t="shared" si="311"/>
        <v>2024</v>
      </c>
      <c r="C5824" s="190" t="str">
        <f t="shared" si="312"/>
        <v>Feb-2024</v>
      </c>
      <c r="D5824" s="2">
        <v>45351</v>
      </c>
      <c r="E5824" t="s">
        <v>989</v>
      </c>
      <c r="F5824" t="s">
        <v>990</v>
      </c>
      <c r="G5824" t="s">
        <v>991</v>
      </c>
      <c r="H5824" t="s">
        <v>679</v>
      </c>
      <c r="I5824" t="s">
        <v>1002</v>
      </c>
      <c r="J5824" t="s">
        <v>1003</v>
      </c>
      <c r="K5824" t="s">
        <v>1010</v>
      </c>
      <c r="L5824" t="s">
        <v>1011</v>
      </c>
      <c r="M5824" t="s">
        <v>1012</v>
      </c>
      <c r="N5824" t="s">
        <v>919</v>
      </c>
      <c r="O5824">
        <v>730</v>
      </c>
    </row>
    <row r="5825" spans="1:15" x14ac:dyDescent="0.35">
      <c r="A5825" s="189" t="str">
        <f t="shared" si="310"/>
        <v>Feb</v>
      </c>
      <c r="B5825" s="190" t="str">
        <f t="shared" si="311"/>
        <v>2024</v>
      </c>
      <c r="C5825" s="190" t="str">
        <f t="shared" si="312"/>
        <v>Feb-2024</v>
      </c>
      <c r="D5825" s="2">
        <v>45351</v>
      </c>
      <c r="E5825" t="s">
        <v>989</v>
      </c>
      <c r="F5825" t="s">
        <v>990</v>
      </c>
      <c r="G5825" t="s">
        <v>991</v>
      </c>
      <c r="H5825" t="s">
        <v>679</v>
      </c>
      <c r="I5825" t="s">
        <v>1002</v>
      </c>
      <c r="J5825" t="s">
        <v>1003</v>
      </c>
      <c r="K5825" t="s">
        <v>1010</v>
      </c>
      <c r="L5825" t="s">
        <v>1011</v>
      </c>
      <c r="M5825" t="s">
        <v>1012</v>
      </c>
      <c r="N5825" t="s">
        <v>920</v>
      </c>
      <c r="O5825">
        <v>3035</v>
      </c>
    </row>
    <row r="5826" spans="1:15" x14ac:dyDescent="0.35">
      <c r="A5826" s="189" t="str">
        <f t="shared" si="310"/>
        <v>Feb</v>
      </c>
      <c r="B5826" s="190" t="str">
        <f t="shared" si="311"/>
        <v>2024</v>
      </c>
      <c r="C5826" s="190" t="str">
        <f t="shared" si="312"/>
        <v>Feb-2024</v>
      </c>
      <c r="D5826" s="2">
        <v>45351</v>
      </c>
      <c r="E5826" t="s">
        <v>989</v>
      </c>
      <c r="F5826" t="s">
        <v>990</v>
      </c>
      <c r="G5826" t="s">
        <v>991</v>
      </c>
      <c r="H5826" t="s">
        <v>679</v>
      </c>
      <c r="I5826" t="s">
        <v>1002</v>
      </c>
      <c r="J5826" t="s">
        <v>1003</v>
      </c>
      <c r="K5826" t="s">
        <v>1010</v>
      </c>
      <c r="L5826" t="s">
        <v>1011</v>
      </c>
      <c r="M5826" t="s">
        <v>1012</v>
      </c>
      <c r="N5826" t="s">
        <v>922</v>
      </c>
      <c r="O5826">
        <v>1215</v>
      </c>
    </row>
    <row r="5827" spans="1:15" x14ac:dyDescent="0.35">
      <c r="A5827" s="189" t="str">
        <f t="shared" si="310"/>
        <v>Feb</v>
      </c>
      <c r="B5827" s="190" t="str">
        <f t="shared" si="311"/>
        <v>2024</v>
      </c>
      <c r="C5827" s="190" t="str">
        <f t="shared" si="312"/>
        <v>Feb-2024</v>
      </c>
      <c r="D5827" s="2">
        <v>45351</v>
      </c>
      <c r="E5827" t="s">
        <v>989</v>
      </c>
      <c r="F5827" t="s">
        <v>990</v>
      </c>
      <c r="G5827" t="s">
        <v>991</v>
      </c>
      <c r="H5827" t="s">
        <v>679</v>
      </c>
      <c r="I5827" t="s">
        <v>1002</v>
      </c>
      <c r="J5827" t="s">
        <v>1003</v>
      </c>
      <c r="K5827" t="s">
        <v>1010</v>
      </c>
      <c r="L5827" t="s">
        <v>1011</v>
      </c>
      <c r="M5827" t="s">
        <v>1012</v>
      </c>
      <c r="N5827" t="s">
        <v>921</v>
      </c>
      <c r="O5827">
        <v>1500</v>
      </c>
    </row>
    <row r="5828" spans="1:15" x14ac:dyDescent="0.35">
      <c r="A5828" s="189" t="str">
        <f t="shared" si="310"/>
        <v>Feb</v>
      </c>
      <c r="B5828" s="190" t="str">
        <f t="shared" si="311"/>
        <v>2024</v>
      </c>
      <c r="C5828" s="190" t="str">
        <f t="shared" si="312"/>
        <v>Feb-2024</v>
      </c>
      <c r="D5828" s="2">
        <v>45351</v>
      </c>
      <c r="E5828" t="s">
        <v>989</v>
      </c>
      <c r="F5828" t="s">
        <v>990</v>
      </c>
      <c r="G5828" t="s">
        <v>991</v>
      </c>
      <c r="H5828" t="s">
        <v>686</v>
      </c>
      <c r="I5828" t="s">
        <v>1013</v>
      </c>
      <c r="J5828" t="s">
        <v>1014</v>
      </c>
      <c r="K5828" t="s">
        <v>1015</v>
      </c>
      <c r="L5828" t="s">
        <v>1016</v>
      </c>
      <c r="M5828" t="s">
        <v>1017</v>
      </c>
      <c r="N5828" t="s">
        <v>1528</v>
      </c>
      <c r="O5828" t="s">
        <v>958</v>
      </c>
    </row>
    <row r="5829" spans="1:15" x14ac:dyDescent="0.35">
      <c r="A5829" s="189" t="str">
        <f t="shared" si="310"/>
        <v>Feb</v>
      </c>
      <c r="B5829" s="190" t="str">
        <f t="shared" si="311"/>
        <v>2024</v>
      </c>
      <c r="C5829" s="190" t="str">
        <f t="shared" si="312"/>
        <v>Feb-2024</v>
      </c>
      <c r="D5829" s="2">
        <v>45351</v>
      </c>
      <c r="E5829" t="s">
        <v>989</v>
      </c>
      <c r="F5829" t="s">
        <v>990</v>
      </c>
      <c r="G5829" t="s">
        <v>991</v>
      </c>
      <c r="H5829" t="s">
        <v>686</v>
      </c>
      <c r="I5829" t="s">
        <v>1013</v>
      </c>
      <c r="J5829" t="s">
        <v>1014</v>
      </c>
      <c r="K5829" t="s">
        <v>1015</v>
      </c>
      <c r="L5829" t="s">
        <v>1016</v>
      </c>
      <c r="M5829" t="s">
        <v>1017</v>
      </c>
      <c r="N5829" t="s">
        <v>1529</v>
      </c>
      <c r="O5829" t="s">
        <v>958</v>
      </c>
    </row>
    <row r="5830" spans="1:15" x14ac:dyDescent="0.35">
      <c r="A5830" s="189" t="str">
        <f t="shared" si="310"/>
        <v>Feb</v>
      </c>
      <c r="B5830" s="190" t="str">
        <f t="shared" si="311"/>
        <v>2024</v>
      </c>
      <c r="C5830" s="190" t="str">
        <f t="shared" si="312"/>
        <v>Feb-2024</v>
      </c>
      <c r="D5830" s="2">
        <v>45351</v>
      </c>
      <c r="E5830" t="s">
        <v>989</v>
      </c>
      <c r="F5830" t="s">
        <v>990</v>
      </c>
      <c r="G5830" t="s">
        <v>991</v>
      </c>
      <c r="H5830" t="s">
        <v>686</v>
      </c>
      <c r="I5830" t="s">
        <v>1013</v>
      </c>
      <c r="J5830" t="s">
        <v>1014</v>
      </c>
      <c r="K5830" t="s">
        <v>1015</v>
      </c>
      <c r="L5830" t="s">
        <v>1016</v>
      </c>
      <c r="M5830" t="s">
        <v>1017</v>
      </c>
      <c r="N5830" t="s">
        <v>919</v>
      </c>
      <c r="O5830">
        <v>190</v>
      </c>
    </row>
    <row r="5831" spans="1:15" x14ac:dyDescent="0.35">
      <c r="A5831" s="189" t="str">
        <f t="shared" si="310"/>
        <v>Feb</v>
      </c>
      <c r="B5831" s="190" t="str">
        <f t="shared" si="311"/>
        <v>2024</v>
      </c>
      <c r="C5831" s="190" t="str">
        <f t="shared" si="312"/>
        <v>Feb-2024</v>
      </c>
      <c r="D5831" s="2">
        <v>45351</v>
      </c>
      <c r="E5831" t="s">
        <v>989</v>
      </c>
      <c r="F5831" t="s">
        <v>990</v>
      </c>
      <c r="G5831" t="s">
        <v>991</v>
      </c>
      <c r="H5831" t="s">
        <v>686</v>
      </c>
      <c r="I5831" t="s">
        <v>1013</v>
      </c>
      <c r="J5831" t="s">
        <v>1014</v>
      </c>
      <c r="K5831" t="s">
        <v>1015</v>
      </c>
      <c r="L5831" t="s">
        <v>1016</v>
      </c>
      <c r="M5831" t="s">
        <v>1017</v>
      </c>
      <c r="N5831" t="s">
        <v>920</v>
      </c>
      <c r="O5831">
        <v>790</v>
      </c>
    </row>
    <row r="5832" spans="1:15" x14ac:dyDescent="0.35">
      <c r="A5832" s="189" t="str">
        <f t="shared" ref="A5832:A5895" si="313">TEXT(D5832,"mmm")</f>
        <v>Feb</v>
      </c>
      <c r="B5832" s="190" t="str">
        <f t="shared" ref="B5832:B5895" si="314">TEXT(D5832,"yyyy")</f>
        <v>2024</v>
      </c>
      <c r="C5832" s="190" t="str">
        <f t="shared" ref="C5832:C5895" si="315">_xlfn.CONCAT(A5832&amp;"-"&amp;B5832)</f>
        <v>Feb-2024</v>
      </c>
      <c r="D5832" s="2">
        <v>45351</v>
      </c>
      <c r="E5832" t="s">
        <v>989</v>
      </c>
      <c r="F5832" t="s">
        <v>990</v>
      </c>
      <c r="G5832" t="s">
        <v>991</v>
      </c>
      <c r="H5832" t="s">
        <v>686</v>
      </c>
      <c r="I5832" t="s">
        <v>1013</v>
      </c>
      <c r="J5832" t="s">
        <v>1014</v>
      </c>
      <c r="K5832" t="s">
        <v>1015</v>
      </c>
      <c r="L5832" t="s">
        <v>1016</v>
      </c>
      <c r="M5832" t="s">
        <v>1017</v>
      </c>
      <c r="N5832" t="s">
        <v>922</v>
      </c>
      <c r="O5832">
        <v>210</v>
      </c>
    </row>
    <row r="5833" spans="1:15" x14ac:dyDescent="0.35">
      <c r="A5833" s="189" t="str">
        <f t="shared" si="313"/>
        <v>Feb</v>
      </c>
      <c r="B5833" s="190" t="str">
        <f t="shared" si="314"/>
        <v>2024</v>
      </c>
      <c r="C5833" s="190" t="str">
        <f t="shared" si="315"/>
        <v>Feb-2024</v>
      </c>
      <c r="D5833" s="2">
        <v>45351</v>
      </c>
      <c r="E5833" t="s">
        <v>989</v>
      </c>
      <c r="F5833" t="s">
        <v>990</v>
      </c>
      <c r="G5833" t="s">
        <v>991</v>
      </c>
      <c r="H5833" t="s">
        <v>686</v>
      </c>
      <c r="I5833" t="s">
        <v>1013</v>
      </c>
      <c r="J5833" t="s">
        <v>1014</v>
      </c>
      <c r="K5833" t="s">
        <v>1015</v>
      </c>
      <c r="L5833" t="s">
        <v>1016</v>
      </c>
      <c r="M5833" t="s">
        <v>1017</v>
      </c>
      <c r="N5833" t="s">
        <v>921</v>
      </c>
      <c r="O5833">
        <v>345</v>
      </c>
    </row>
    <row r="5834" spans="1:15" x14ac:dyDescent="0.35">
      <c r="A5834" s="189" t="str">
        <f t="shared" si="313"/>
        <v>Feb</v>
      </c>
      <c r="B5834" s="190" t="str">
        <f t="shared" si="314"/>
        <v>2024</v>
      </c>
      <c r="C5834" s="190" t="str">
        <f t="shared" si="315"/>
        <v>Feb-2024</v>
      </c>
      <c r="D5834" s="2">
        <v>45351</v>
      </c>
      <c r="E5834" t="s">
        <v>989</v>
      </c>
      <c r="F5834" t="s">
        <v>990</v>
      </c>
      <c r="G5834" t="s">
        <v>991</v>
      </c>
      <c r="H5834" t="s">
        <v>686</v>
      </c>
      <c r="I5834" t="s">
        <v>1013</v>
      </c>
      <c r="J5834" t="s">
        <v>1014</v>
      </c>
      <c r="K5834" t="s">
        <v>1018</v>
      </c>
      <c r="L5834" t="s">
        <v>1019</v>
      </c>
      <c r="M5834" t="s">
        <v>1020</v>
      </c>
      <c r="N5834" t="s">
        <v>1528</v>
      </c>
      <c r="O5834" t="s">
        <v>958</v>
      </c>
    </row>
    <row r="5835" spans="1:15" x14ac:dyDescent="0.35">
      <c r="A5835" s="189" t="str">
        <f t="shared" si="313"/>
        <v>Feb</v>
      </c>
      <c r="B5835" s="190" t="str">
        <f t="shared" si="314"/>
        <v>2024</v>
      </c>
      <c r="C5835" s="190" t="str">
        <f t="shared" si="315"/>
        <v>Feb-2024</v>
      </c>
      <c r="D5835" s="2">
        <v>45351</v>
      </c>
      <c r="E5835" t="s">
        <v>989</v>
      </c>
      <c r="F5835" t="s">
        <v>990</v>
      </c>
      <c r="G5835" t="s">
        <v>991</v>
      </c>
      <c r="H5835" t="s">
        <v>686</v>
      </c>
      <c r="I5835" t="s">
        <v>1013</v>
      </c>
      <c r="J5835" t="s">
        <v>1014</v>
      </c>
      <c r="K5835" t="s">
        <v>1018</v>
      </c>
      <c r="L5835" t="s">
        <v>1019</v>
      </c>
      <c r="M5835" t="s">
        <v>1020</v>
      </c>
      <c r="N5835" t="s">
        <v>1529</v>
      </c>
      <c r="O5835" t="s">
        <v>958</v>
      </c>
    </row>
    <row r="5836" spans="1:15" x14ac:dyDescent="0.35">
      <c r="A5836" s="189" t="str">
        <f t="shared" si="313"/>
        <v>Feb</v>
      </c>
      <c r="B5836" s="190" t="str">
        <f t="shared" si="314"/>
        <v>2024</v>
      </c>
      <c r="C5836" s="190" t="str">
        <f t="shared" si="315"/>
        <v>Feb-2024</v>
      </c>
      <c r="D5836" s="2">
        <v>45351</v>
      </c>
      <c r="E5836" t="s">
        <v>989</v>
      </c>
      <c r="F5836" t="s">
        <v>990</v>
      </c>
      <c r="G5836" t="s">
        <v>991</v>
      </c>
      <c r="H5836" t="s">
        <v>686</v>
      </c>
      <c r="I5836" t="s">
        <v>1013</v>
      </c>
      <c r="J5836" t="s">
        <v>1014</v>
      </c>
      <c r="K5836" t="s">
        <v>1018</v>
      </c>
      <c r="L5836" t="s">
        <v>1019</v>
      </c>
      <c r="M5836" t="s">
        <v>1020</v>
      </c>
      <c r="N5836" t="s">
        <v>919</v>
      </c>
      <c r="O5836">
        <v>1655</v>
      </c>
    </row>
    <row r="5837" spans="1:15" x14ac:dyDescent="0.35">
      <c r="A5837" s="189" t="str">
        <f t="shared" si="313"/>
        <v>Feb</v>
      </c>
      <c r="B5837" s="190" t="str">
        <f t="shared" si="314"/>
        <v>2024</v>
      </c>
      <c r="C5837" s="190" t="str">
        <f t="shared" si="315"/>
        <v>Feb-2024</v>
      </c>
      <c r="D5837" s="2">
        <v>45351</v>
      </c>
      <c r="E5837" t="s">
        <v>989</v>
      </c>
      <c r="F5837" t="s">
        <v>990</v>
      </c>
      <c r="G5837" t="s">
        <v>991</v>
      </c>
      <c r="H5837" t="s">
        <v>686</v>
      </c>
      <c r="I5837" t="s">
        <v>1013</v>
      </c>
      <c r="J5837" t="s">
        <v>1014</v>
      </c>
      <c r="K5837" t="s">
        <v>1018</v>
      </c>
      <c r="L5837" t="s">
        <v>1019</v>
      </c>
      <c r="M5837" t="s">
        <v>1020</v>
      </c>
      <c r="N5837" t="s">
        <v>920</v>
      </c>
      <c r="O5837">
        <v>7195</v>
      </c>
    </row>
    <row r="5838" spans="1:15" x14ac:dyDescent="0.35">
      <c r="A5838" s="189" t="str">
        <f t="shared" si="313"/>
        <v>Feb</v>
      </c>
      <c r="B5838" s="190" t="str">
        <f t="shared" si="314"/>
        <v>2024</v>
      </c>
      <c r="C5838" s="190" t="str">
        <f t="shared" si="315"/>
        <v>Feb-2024</v>
      </c>
      <c r="D5838" s="2">
        <v>45351</v>
      </c>
      <c r="E5838" t="s">
        <v>989</v>
      </c>
      <c r="F5838" t="s">
        <v>990</v>
      </c>
      <c r="G5838" t="s">
        <v>991</v>
      </c>
      <c r="H5838" t="s">
        <v>686</v>
      </c>
      <c r="I5838" t="s">
        <v>1013</v>
      </c>
      <c r="J5838" t="s">
        <v>1014</v>
      </c>
      <c r="K5838" t="s">
        <v>1018</v>
      </c>
      <c r="L5838" t="s">
        <v>1019</v>
      </c>
      <c r="M5838" t="s">
        <v>1020</v>
      </c>
      <c r="N5838" t="s">
        <v>922</v>
      </c>
      <c r="O5838">
        <v>2190</v>
      </c>
    </row>
    <row r="5839" spans="1:15" x14ac:dyDescent="0.35">
      <c r="A5839" s="189" t="str">
        <f t="shared" si="313"/>
        <v>Feb</v>
      </c>
      <c r="B5839" s="190" t="str">
        <f t="shared" si="314"/>
        <v>2024</v>
      </c>
      <c r="C5839" s="190" t="str">
        <f t="shared" si="315"/>
        <v>Feb-2024</v>
      </c>
      <c r="D5839" s="2">
        <v>45351</v>
      </c>
      <c r="E5839" t="s">
        <v>989</v>
      </c>
      <c r="F5839" t="s">
        <v>990</v>
      </c>
      <c r="G5839" t="s">
        <v>991</v>
      </c>
      <c r="H5839" t="s">
        <v>686</v>
      </c>
      <c r="I5839" t="s">
        <v>1013</v>
      </c>
      <c r="J5839" t="s">
        <v>1014</v>
      </c>
      <c r="K5839" t="s">
        <v>1018</v>
      </c>
      <c r="L5839" t="s">
        <v>1019</v>
      </c>
      <c r="M5839" t="s">
        <v>1020</v>
      </c>
      <c r="N5839" t="s">
        <v>921</v>
      </c>
      <c r="O5839">
        <v>4575</v>
      </c>
    </row>
    <row r="5840" spans="1:15" x14ac:dyDescent="0.35">
      <c r="A5840" s="189" t="str">
        <f t="shared" si="313"/>
        <v>Feb</v>
      </c>
      <c r="B5840" s="190" t="str">
        <f t="shared" si="314"/>
        <v>2024</v>
      </c>
      <c r="C5840" s="190" t="str">
        <f t="shared" si="315"/>
        <v>Feb-2024</v>
      </c>
      <c r="D5840" s="2">
        <v>45351</v>
      </c>
      <c r="E5840" t="s">
        <v>989</v>
      </c>
      <c r="F5840" t="s">
        <v>990</v>
      </c>
      <c r="G5840" t="s">
        <v>991</v>
      </c>
      <c r="H5840" t="s">
        <v>690</v>
      </c>
      <c r="I5840" t="s">
        <v>1021</v>
      </c>
      <c r="J5840" t="s">
        <v>1022</v>
      </c>
      <c r="K5840" t="s">
        <v>1023</v>
      </c>
      <c r="L5840" t="s">
        <v>1024</v>
      </c>
      <c r="M5840" t="s">
        <v>1025</v>
      </c>
      <c r="N5840" t="s">
        <v>1528</v>
      </c>
      <c r="O5840" t="s">
        <v>958</v>
      </c>
    </row>
    <row r="5841" spans="1:15" x14ac:dyDescent="0.35">
      <c r="A5841" s="189" t="str">
        <f t="shared" si="313"/>
        <v>Feb</v>
      </c>
      <c r="B5841" s="190" t="str">
        <f t="shared" si="314"/>
        <v>2024</v>
      </c>
      <c r="C5841" s="190" t="str">
        <f t="shared" si="315"/>
        <v>Feb-2024</v>
      </c>
      <c r="D5841" s="2">
        <v>45351</v>
      </c>
      <c r="E5841" t="s">
        <v>989</v>
      </c>
      <c r="F5841" t="s">
        <v>990</v>
      </c>
      <c r="G5841" t="s">
        <v>991</v>
      </c>
      <c r="H5841" t="s">
        <v>690</v>
      </c>
      <c r="I5841" t="s">
        <v>1021</v>
      </c>
      <c r="J5841" t="s">
        <v>1022</v>
      </c>
      <c r="K5841" t="s">
        <v>1023</v>
      </c>
      <c r="L5841" t="s">
        <v>1024</v>
      </c>
      <c r="M5841" t="s">
        <v>1025</v>
      </c>
      <c r="N5841" t="s">
        <v>1529</v>
      </c>
      <c r="O5841" t="s">
        <v>958</v>
      </c>
    </row>
    <row r="5842" spans="1:15" x14ac:dyDescent="0.35">
      <c r="A5842" s="189" t="str">
        <f t="shared" si="313"/>
        <v>Feb</v>
      </c>
      <c r="B5842" s="190" t="str">
        <f t="shared" si="314"/>
        <v>2024</v>
      </c>
      <c r="C5842" s="190" t="str">
        <f t="shared" si="315"/>
        <v>Feb-2024</v>
      </c>
      <c r="D5842" s="2">
        <v>45351</v>
      </c>
      <c r="E5842" t="s">
        <v>989</v>
      </c>
      <c r="F5842" t="s">
        <v>990</v>
      </c>
      <c r="G5842" t="s">
        <v>991</v>
      </c>
      <c r="H5842" t="s">
        <v>690</v>
      </c>
      <c r="I5842" t="s">
        <v>1021</v>
      </c>
      <c r="J5842" t="s">
        <v>1022</v>
      </c>
      <c r="K5842" t="s">
        <v>1023</v>
      </c>
      <c r="L5842" t="s">
        <v>1024</v>
      </c>
      <c r="M5842" t="s">
        <v>1025</v>
      </c>
      <c r="N5842" t="s">
        <v>919</v>
      </c>
      <c r="O5842">
        <v>875</v>
      </c>
    </row>
    <row r="5843" spans="1:15" x14ac:dyDescent="0.35">
      <c r="A5843" s="189" t="str">
        <f t="shared" si="313"/>
        <v>Feb</v>
      </c>
      <c r="B5843" s="190" t="str">
        <f t="shared" si="314"/>
        <v>2024</v>
      </c>
      <c r="C5843" s="190" t="str">
        <f t="shared" si="315"/>
        <v>Feb-2024</v>
      </c>
      <c r="D5843" s="2">
        <v>45351</v>
      </c>
      <c r="E5843" t="s">
        <v>989</v>
      </c>
      <c r="F5843" t="s">
        <v>990</v>
      </c>
      <c r="G5843" t="s">
        <v>991</v>
      </c>
      <c r="H5843" t="s">
        <v>690</v>
      </c>
      <c r="I5843" t="s">
        <v>1021</v>
      </c>
      <c r="J5843" t="s">
        <v>1022</v>
      </c>
      <c r="K5843" t="s">
        <v>1023</v>
      </c>
      <c r="L5843" t="s">
        <v>1024</v>
      </c>
      <c r="M5843" t="s">
        <v>1025</v>
      </c>
      <c r="N5843" t="s">
        <v>920</v>
      </c>
      <c r="O5843">
        <v>3240</v>
      </c>
    </row>
    <row r="5844" spans="1:15" x14ac:dyDescent="0.35">
      <c r="A5844" s="189" t="str">
        <f t="shared" si="313"/>
        <v>Feb</v>
      </c>
      <c r="B5844" s="190" t="str">
        <f t="shared" si="314"/>
        <v>2024</v>
      </c>
      <c r="C5844" s="190" t="str">
        <f t="shared" si="315"/>
        <v>Feb-2024</v>
      </c>
      <c r="D5844" s="2">
        <v>45351</v>
      </c>
      <c r="E5844" t="s">
        <v>989</v>
      </c>
      <c r="F5844" t="s">
        <v>990</v>
      </c>
      <c r="G5844" t="s">
        <v>991</v>
      </c>
      <c r="H5844" t="s">
        <v>690</v>
      </c>
      <c r="I5844" t="s">
        <v>1021</v>
      </c>
      <c r="J5844" t="s">
        <v>1022</v>
      </c>
      <c r="K5844" t="s">
        <v>1023</v>
      </c>
      <c r="L5844" t="s">
        <v>1024</v>
      </c>
      <c r="M5844" t="s">
        <v>1025</v>
      </c>
      <c r="N5844" t="s">
        <v>922</v>
      </c>
      <c r="O5844">
        <v>390</v>
      </c>
    </row>
    <row r="5845" spans="1:15" x14ac:dyDescent="0.35">
      <c r="A5845" s="189" t="str">
        <f t="shared" si="313"/>
        <v>Feb</v>
      </c>
      <c r="B5845" s="190" t="str">
        <f t="shared" si="314"/>
        <v>2024</v>
      </c>
      <c r="C5845" s="190" t="str">
        <f t="shared" si="315"/>
        <v>Feb-2024</v>
      </c>
      <c r="D5845" s="2">
        <v>45351</v>
      </c>
      <c r="E5845" t="s">
        <v>989</v>
      </c>
      <c r="F5845" t="s">
        <v>990</v>
      </c>
      <c r="G5845" t="s">
        <v>991</v>
      </c>
      <c r="H5845" t="s">
        <v>690</v>
      </c>
      <c r="I5845" t="s">
        <v>1021</v>
      </c>
      <c r="J5845" t="s">
        <v>1022</v>
      </c>
      <c r="K5845" t="s">
        <v>1023</v>
      </c>
      <c r="L5845" t="s">
        <v>1024</v>
      </c>
      <c r="M5845" t="s">
        <v>1025</v>
      </c>
      <c r="N5845" t="s">
        <v>921</v>
      </c>
      <c r="O5845">
        <v>1575</v>
      </c>
    </row>
    <row r="5846" spans="1:15" x14ac:dyDescent="0.35">
      <c r="A5846" s="189" t="str">
        <f t="shared" si="313"/>
        <v>Feb</v>
      </c>
      <c r="B5846" s="190" t="str">
        <f t="shared" si="314"/>
        <v>2024</v>
      </c>
      <c r="C5846" s="190" t="str">
        <f t="shared" si="315"/>
        <v>Feb-2024</v>
      </c>
      <c r="D5846" s="2">
        <v>45351</v>
      </c>
      <c r="E5846" t="s">
        <v>989</v>
      </c>
      <c r="F5846" t="s">
        <v>990</v>
      </c>
      <c r="G5846" t="s">
        <v>991</v>
      </c>
      <c r="H5846" t="s">
        <v>690</v>
      </c>
      <c r="I5846" t="s">
        <v>1021</v>
      </c>
      <c r="J5846" t="s">
        <v>1022</v>
      </c>
      <c r="K5846" t="s">
        <v>1026</v>
      </c>
      <c r="L5846" t="s">
        <v>1027</v>
      </c>
      <c r="M5846" t="s">
        <v>1028</v>
      </c>
      <c r="N5846" t="s">
        <v>1528</v>
      </c>
      <c r="O5846" t="s">
        <v>958</v>
      </c>
    </row>
    <row r="5847" spans="1:15" x14ac:dyDescent="0.35">
      <c r="A5847" s="189" t="str">
        <f t="shared" si="313"/>
        <v>Feb</v>
      </c>
      <c r="B5847" s="190" t="str">
        <f t="shared" si="314"/>
        <v>2024</v>
      </c>
      <c r="C5847" s="190" t="str">
        <f t="shared" si="315"/>
        <v>Feb-2024</v>
      </c>
      <c r="D5847" s="2">
        <v>45351</v>
      </c>
      <c r="E5847" t="s">
        <v>989</v>
      </c>
      <c r="F5847" t="s">
        <v>990</v>
      </c>
      <c r="G5847" t="s">
        <v>991</v>
      </c>
      <c r="H5847" t="s">
        <v>690</v>
      </c>
      <c r="I5847" t="s">
        <v>1021</v>
      </c>
      <c r="J5847" t="s">
        <v>1022</v>
      </c>
      <c r="K5847" t="s">
        <v>1026</v>
      </c>
      <c r="L5847" t="s">
        <v>1027</v>
      </c>
      <c r="M5847" t="s">
        <v>1028</v>
      </c>
      <c r="N5847" t="s">
        <v>1529</v>
      </c>
      <c r="O5847" t="s">
        <v>958</v>
      </c>
    </row>
    <row r="5848" spans="1:15" x14ac:dyDescent="0.35">
      <c r="A5848" s="189" t="str">
        <f t="shared" si="313"/>
        <v>Feb</v>
      </c>
      <c r="B5848" s="190" t="str">
        <f t="shared" si="314"/>
        <v>2024</v>
      </c>
      <c r="C5848" s="190" t="str">
        <f t="shared" si="315"/>
        <v>Feb-2024</v>
      </c>
      <c r="D5848" s="2">
        <v>45351</v>
      </c>
      <c r="E5848" t="s">
        <v>989</v>
      </c>
      <c r="F5848" t="s">
        <v>990</v>
      </c>
      <c r="G5848" t="s">
        <v>991</v>
      </c>
      <c r="H5848" t="s">
        <v>690</v>
      </c>
      <c r="I5848" t="s">
        <v>1021</v>
      </c>
      <c r="J5848" t="s">
        <v>1022</v>
      </c>
      <c r="K5848" t="s">
        <v>1026</v>
      </c>
      <c r="L5848" t="s">
        <v>1027</v>
      </c>
      <c r="M5848" t="s">
        <v>1028</v>
      </c>
      <c r="N5848" t="s">
        <v>919</v>
      </c>
      <c r="O5848">
        <v>525</v>
      </c>
    </row>
    <row r="5849" spans="1:15" x14ac:dyDescent="0.35">
      <c r="A5849" s="189" t="str">
        <f t="shared" si="313"/>
        <v>Feb</v>
      </c>
      <c r="B5849" s="190" t="str">
        <f t="shared" si="314"/>
        <v>2024</v>
      </c>
      <c r="C5849" s="190" t="str">
        <f t="shared" si="315"/>
        <v>Feb-2024</v>
      </c>
      <c r="D5849" s="2">
        <v>45351</v>
      </c>
      <c r="E5849" t="s">
        <v>989</v>
      </c>
      <c r="F5849" t="s">
        <v>990</v>
      </c>
      <c r="G5849" t="s">
        <v>991</v>
      </c>
      <c r="H5849" t="s">
        <v>690</v>
      </c>
      <c r="I5849" t="s">
        <v>1021</v>
      </c>
      <c r="J5849" t="s">
        <v>1022</v>
      </c>
      <c r="K5849" t="s">
        <v>1026</v>
      </c>
      <c r="L5849" t="s">
        <v>1027</v>
      </c>
      <c r="M5849" t="s">
        <v>1028</v>
      </c>
      <c r="N5849" t="s">
        <v>920</v>
      </c>
      <c r="O5849">
        <v>2510</v>
      </c>
    </row>
    <row r="5850" spans="1:15" x14ac:dyDescent="0.35">
      <c r="A5850" s="189" t="str">
        <f t="shared" si="313"/>
        <v>Feb</v>
      </c>
      <c r="B5850" s="190" t="str">
        <f t="shared" si="314"/>
        <v>2024</v>
      </c>
      <c r="C5850" s="190" t="str">
        <f t="shared" si="315"/>
        <v>Feb-2024</v>
      </c>
      <c r="D5850" s="2">
        <v>45351</v>
      </c>
      <c r="E5850" t="s">
        <v>989</v>
      </c>
      <c r="F5850" t="s">
        <v>990</v>
      </c>
      <c r="G5850" t="s">
        <v>991</v>
      </c>
      <c r="H5850" t="s">
        <v>690</v>
      </c>
      <c r="I5850" t="s">
        <v>1021</v>
      </c>
      <c r="J5850" t="s">
        <v>1022</v>
      </c>
      <c r="K5850" t="s">
        <v>1026</v>
      </c>
      <c r="L5850" t="s">
        <v>1027</v>
      </c>
      <c r="M5850" t="s">
        <v>1028</v>
      </c>
      <c r="N5850" t="s">
        <v>922</v>
      </c>
      <c r="O5850">
        <v>250</v>
      </c>
    </row>
    <row r="5851" spans="1:15" x14ac:dyDescent="0.35">
      <c r="A5851" s="189" t="str">
        <f t="shared" si="313"/>
        <v>Feb</v>
      </c>
      <c r="B5851" s="190" t="str">
        <f t="shared" si="314"/>
        <v>2024</v>
      </c>
      <c r="C5851" s="190" t="str">
        <f t="shared" si="315"/>
        <v>Feb-2024</v>
      </c>
      <c r="D5851" s="2">
        <v>45351</v>
      </c>
      <c r="E5851" t="s">
        <v>989</v>
      </c>
      <c r="F5851" t="s">
        <v>990</v>
      </c>
      <c r="G5851" t="s">
        <v>991</v>
      </c>
      <c r="H5851" t="s">
        <v>690</v>
      </c>
      <c r="I5851" t="s">
        <v>1021</v>
      </c>
      <c r="J5851" t="s">
        <v>1022</v>
      </c>
      <c r="K5851" t="s">
        <v>1026</v>
      </c>
      <c r="L5851" t="s">
        <v>1027</v>
      </c>
      <c r="M5851" t="s">
        <v>1028</v>
      </c>
      <c r="N5851" t="s">
        <v>921</v>
      </c>
      <c r="O5851">
        <v>1200</v>
      </c>
    </row>
    <row r="5852" spans="1:15" x14ac:dyDescent="0.35">
      <c r="A5852" s="189" t="str">
        <f t="shared" si="313"/>
        <v>Feb</v>
      </c>
      <c r="B5852" s="190" t="str">
        <f t="shared" si="314"/>
        <v>2024</v>
      </c>
      <c r="C5852" s="190" t="str">
        <f t="shared" si="315"/>
        <v>Feb-2024</v>
      </c>
      <c r="D5852" s="2">
        <v>45351</v>
      </c>
      <c r="E5852" t="s">
        <v>989</v>
      </c>
      <c r="F5852" t="s">
        <v>990</v>
      </c>
      <c r="G5852" t="s">
        <v>991</v>
      </c>
      <c r="H5852" t="s">
        <v>690</v>
      </c>
      <c r="I5852" t="s">
        <v>1021</v>
      </c>
      <c r="J5852" t="s">
        <v>1022</v>
      </c>
      <c r="K5852" t="s">
        <v>1029</v>
      </c>
      <c r="L5852" t="s">
        <v>1030</v>
      </c>
      <c r="M5852" t="s">
        <v>1031</v>
      </c>
      <c r="N5852" t="s">
        <v>1528</v>
      </c>
      <c r="O5852" t="s">
        <v>958</v>
      </c>
    </row>
    <row r="5853" spans="1:15" x14ac:dyDescent="0.35">
      <c r="A5853" s="189" t="str">
        <f t="shared" si="313"/>
        <v>Feb</v>
      </c>
      <c r="B5853" s="190" t="str">
        <f t="shared" si="314"/>
        <v>2024</v>
      </c>
      <c r="C5853" s="190" t="str">
        <f t="shared" si="315"/>
        <v>Feb-2024</v>
      </c>
      <c r="D5853" s="2">
        <v>45351</v>
      </c>
      <c r="E5853" t="s">
        <v>989</v>
      </c>
      <c r="F5853" t="s">
        <v>990</v>
      </c>
      <c r="G5853" t="s">
        <v>991</v>
      </c>
      <c r="H5853" t="s">
        <v>690</v>
      </c>
      <c r="I5853" t="s">
        <v>1021</v>
      </c>
      <c r="J5853" t="s">
        <v>1022</v>
      </c>
      <c r="K5853" t="s">
        <v>1029</v>
      </c>
      <c r="L5853" t="s">
        <v>1030</v>
      </c>
      <c r="M5853" t="s">
        <v>1031</v>
      </c>
      <c r="N5853" t="s">
        <v>1529</v>
      </c>
      <c r="O5853" t="s">
        <v>958</v>
      </c>
    </row>
    <row r="5854" spans="1:15" x14ac:dyDescent="0.35">
      <c r="A5854" s="189" t="str">
        <f t="shared" si="313"/>
        <v>Feb</v>
      </c>
      <c r="B5854" s="190" t="str">
        <f t="shared" si="314"/>
        <v>2024</v>
      </c>
      <c r="C5854" s="190" t="str">
        <f t="shared" si="315"/>
        <v>Feb-2024</v>
      </c>
      <c r="D5854" s="2">
        <v>45351</v>
      </c>
      <c r="E5854" t="s">
        <v>989</v>
      </c>
      <c r="F5854" t="s">
        <v>990</v>
      </c>
      <c r="G5854" t="s">
        <v>991</v>
      </c>
      <c r="H5854" t="s">
        <v>690</v>
      </c>
      <c r="I5854" t="s">
        <v>1021</v>
      </c>
      <c r="J5854" t="s">
        <v>1022</v>
      </c>
      <c r="K5854" t="s">
        <v>1029</v>
      </c>
      <c r="L5854" t="s">
        <v>1030</v>
      </c>
      <c r="M5854" t="s">
        <v>1031</v>
      </c>
      <c r="N5854" t="s">
        <v>919</v>
      </c>
      <c r="O5854">
        <v>530</v>
      </c>
    </row>
    <row r="5855" spans="1:15" x14ac:dyDescent="0.35">
      <c r="A5855" s="189" t="str">
        <f t="shared" si="313"/>
        <v>Feb</v>
      </c>
      <c r="B5855" s="190" t="str">
        <f t="shared" si="314"/>
        <v>2024</v>
      </c>
      <c r="C5855" s="190" t="str">
        <f t="shared" si="315"/>
        <v>Feb-2024</v>
      </c>
      <c r="D5855" s="2">
        <v>45351</v>
      </c>
      <c r="E5855" t="s">
        <v>989</v>
      </c>
      <c r="F5855" t="s">
        <v>990</v>
      </c>
      <c r="G5855" t="s">
        <v>991</v>
      </c>
      <c r="H5855" t="s">
        <v>690</v>
      </c>
      <c r="I5855" t="s">
        <v>1021</v>
      </c>
      <c r="J5855" t="s">
        <v>1022</v>
      </c>
      <c r="K5855" t="s">
        <v>1029</v>
      </c>
      <c r="L5855" t="s">
        <v>1030</v>
      </c>
      <c r="M5855" t="s">
        <v>1031</v>
      </c>
      <c r="N5855" t="s">
        <v>920</v>
      </c>
      <c r="O5855">
        <v>2480</v>
      </c>
    </row>
    <row r="5856" spans="1:15" x14ac:dyDescent="0.35">
      <c r="A5856" s="189" t="str">
        <f t="shared" si="313"/>
        <v>Feb</v>
      </c>
      <c r="B5856" s="190" t="str">
        <f t="shared" si="314"/>
        <v>2024</v>
      </c>
      <c r="C5856" s="190" t="str">
        <f t="shared" si="315"/>
        <v>Feb-2024</v>
      </c>
      <c r="D5856" s="2">
        <v>45351</v>
      </c>
      <c r="E5856" t="s">
        <v>989</v>
      </c>
      <c r="F5856" t="s">
        <v>990</v>
      </c>
      <c r="G5856" t="s">
        <v>991</v>
      </c>
      <c r="H5856" t="s">
        <v>690</v>
      </c>
      <c r="I5856" t="s">
        <v>1021</v>
      </c>
      <c r="J5856" t="s">
        <v>1022</v>
      </c>
      <c r="K5856" t="s">
        <v>1029</v>
      </c>
      <c r="L5856" t="s">
        <v>1030</v>
      </c>
      <c r="M5856" t="s">
        <v>1031</v>
      </c>
      <c r="N5856" t="s">
        <v>922</v>
      </c>
      <c r="O5856">
        <v>305</v>
      </c>
    </row>
    <row r="5857" spans="1:15" x14ac:dyDescent="0.35">
      <c r="A5857" s="189" t="str">
        <f t="shared" si="313"/>
        <v>Feb</v>
      </c>
      <c r="B5857" s="190" t="str">
        <f t="shared" si="314"/>
        <v>2024</v>
      </c>
      <c r="C5857" s="190" t="str">
        <f t="shared" si="315"/>
        <v>Feb-2024</v>
      </c>
      <c r="D5857" s="2">
        <v>45351</v>
      </c>
      <c r="E5857" t="s">
        <v>989</v>
      </c>
      <c r="F5857" t="s">
        <v>990</v>
      </c>
      <c r="G5857" t="s">
        <v>991</v>
      </c>
      <c r="H5857" t="s">
        <v>690</v>
      </c>
      <c r="I5857" t="s">
        <v>1021</v>
      </c>
      <c r="J5857" t="s">
        <v>1022</v>
      </c>
      <c r="K5857" t="s">
        <v>1029</v>
      </c>
      <c r="L5857" t="s">
        <v>1030</v>
      </c>
      <c r="M5857" t="s">
        <v>1031</v>
      </c>
      <c r="N5857" t="s">
        <v>921</v>
      </c>
      <c r="O5857">
        <v>635</v>
      </c>
    </row>
    <row r="5858" spans="1:15" x14ac:dyDescent="0.35">
      <c r="A5858" s="189" t="str">
        <f t="shared" si="313"/>
        <v>Feb</v>
      </c>
      <c r="B5858" s="190" t="str">
        <f t="shared" si="314"/>
        <v>2024</v>
      </c>
      <c r="C5858" s="190" t="str">
        <f t="shared" si="315"/>
        <v>Feb-2024</v>
      </c>
      <c r="D5858" s="2">
        <v>45351</v>
      </c>
      <c r="E5858" t="s">
        <v>989</v>
      </c>
      <c r="F5858" t="s">
        <v>990</v>
      </c>
      <c r="G5858" t="s">
        <v>991</v>
      </c>
      <c r="H5858" t="s">
        <v>697</v>
      </c>
      <c r="I5858" t="s">
        <v>1032</v>
      </c>
      <c r="J5858" t="s">
        <v>1033</v>
      </c>
      <c r="K5858" t="s">
        <v>1034</v>
      </c>
      <c r="L5858" t="s">
        <v>1035</v>
      </c>
      <c r="M5858" t="s">
        <v>1036</v>
      </c>
      <c r="N5858" t="s">
        <v>1528</v>
      </c>
      <c r="O5858" t="s">
        <v>958</v>
      </c>
    </row>
    <row r="5859" spans="1:15" x14ac:dyDescent="0.35">
      <c r="A5859" s="189" t="str">
        <f t="shared" si="313"/>
        <v>Feb</v>
      </c>
      <c r="B5859" s="190" t="str">
        <f t="shared" si="314"/>
        <v>2024</v>
      </c>
      <c r="C5859" s="190" t="str">
        <f t="shared" si="315"/>
        <v>Feb-2024</v>
      </c>
      <c r="D5859" s="2">
        <v>45351</v>
      </c>
      <c r="E5859" t="s">
        <v>989</v>
      </c>
      <c r="F5859" t="s">
        <v>990</v>
      </c>
      <c r="G5859" t="s">
        <v>991</v>
      </c>
      <c r="H5859" t="s">
        <v>697</v>
      </c>
      <c r="I5859" t="s">
        <v>1032</v>
      </c>
      <c r="J5859" t="s">
        <v>1033</v>
      </c>
      <c r="K5859" t="s">
        <v>1034</v>
      </c>
      <c r="L5859" t="s">
        <v>1035</v>
      </c>
      <c r="M5859" t="s">
        <v>1036</v>
      </c>
      <c r="N5859" t="s">
        <v>1529</v>
      </c>
      <c r="O5859" t="s">
        <v>958</v>
      </c>
    </row>
    <row r="5860" spans="1:15" x14ac:dyDescent="0.35">
      <c r="A5860" s="189" t="str">
        <f t="shared" si="313"/>
        <v>Feb</v>
      </c>
      <c r="B5860" s="190" t="str">
        <f t="shared" si="314"/>
        <v>2024</v>
      </c>
      <c r="C5860" s="190" t="str">
        <f t="shared" si="315"/>
        <v>Feb-2024</v>
      </c>
      <c r="D5860" s="2">
        <v>45351</v>
      </c>
      <c r="E5860" t="s">
        <v>989</v>
      </c>
      <c r="F5860" t="s">
        <v>990</v>
      </c>
      <c r="G5860" t="s">
        <v>991</v>
      </c>
      <c r="H5860" t="s">
        <v>697</v>
      </c>
      <c r="I5860" t="s">
        <v>1032</v>
      </c>
      <c r="J5860" t="s">
        <v>1033</v>
      </c>
      <c r="K5860" t="s">
        <v>1034</v>
      </c>
      <c r="L5860" t="s">
        <v>1035</v>
      </c>
      <c r="M5860" t="s">
        <v>1036</v>
      </c>
      <c r="N5860" t="s">
        <v>919</v>
      </c>
      <c r="O5860">
        <v>970</v>
      </c>
    </row>
    <row r="5861" spans="1:15" x14ac:dyDescent="0.35">
      <c r="A5861" s="189" t="str">
        <f t="shared" si="313"/>
        <v>Feb</v>
      </c>
      <c r="B5861" s="190" t="str">
        <f t="shared" si="314"/>
        <v>2024</v>
      </c>
      <c r="C5861" s="190" t="str">
        <f t="shared" si="315"/>
        <v>Feb-2024</v>
      </c>
      <c r="D5861" s="2">
        <v>45351</v>
      </c>
      <c r="E5861" t="s">
        <v>989</v>
      </c>
      <c r="F5861" t="s">
        <v>990</v>
      </c>
      <c r="G5861" t="s">
        <v>991</v>
      </c>
      <c r="H5861" t="s">
        <v>697</v>
      </c>
      <c r="I5861" t="s">
        <v>1032</v>
      </c>
      <c r="J5861" t="s">
        <v>1033</v>
      </c>
      <c r="K5861" t="s">
        <v>1034</v>
      </c>
      <c r="L5861" t="s">
        <v>1035</v>
      </c>
      <c r="M5861" t="s">
        <v>1036</v>
      </c>
      <c r="N5861" t="s">
        <v>920</v>
      </c>
      <c r="O5861">
        <v>5935</v>
      </c>
    </row>
    <row r="5862" spans="1:15" x14ac:dyDescent="0.35">
      <c r="A5862" s="189" t="str">
        <f t="shared" si="313"/>
        <v>Feb</v>
      </c>
      <c r="B5862" s="190" t="str">
        <f t="shared" si="314"/>
        <v>2024</v>
      </c>
      <c r="C5862" s="190" t="str">
        <f t="shared" si="315"/>
        <v>Feb-2024</v>
      </c>
      <c r="D5862" s="2">
        <v>45351</v>
      </c>
      <c r="E5862" t="s">
        <v>989</v>
      </c>
      <c r="F5862" t="s">
        <v>990</v>
      </c>
      <c r="G5862" t="s">
        <v>991</v>
      </c>
      <c r="H5862" t="s">
        <v>697</v>
      </c>
      <c r="I5862" t="s">
        <v>1032</v>
      </c>
      <c r="J5862" t="s">
        <v>1033</v>
      </c>
      <c r="K5862" t="s">
        <v>1034</v>
      </c>
      <c r="L5862" t="s">
        <v>1035</v>
      </c>
      <c r="M5862" t="s">
        <v>1036</v>
      </c>
      <c r="N5862" t="s">
        <v>922</v>
      </c>
      <c r="O5862">
        <v>585</v>
      </c>
    </row>
    <row r="5863" spans="1:15" x14ac:dyDescent="0.35">
      <c r="A5863" s="189" t="str">
        <f t="shared" si="313"/>
        <v>Feb</v>
      </c>
      <c r="B5863" s="190" t="str">
        <f t="shared" si="314"/>
        <v>2024</v>
      </c>
      <c r="C5863" s="190" t="str">
        <f t="shared" si="315"/>
        <v>Feb-2024</v>
      </c>
      <c r="D5863" s="2">
        <v>45351</v>
      </c>
      <c r="E5863" t="s">
        <v>989</v>
      </c>
      <c r="F5863" t="s">
        <v>990</v>
      </c>
      <c r="G5863" t="s">
        <v>991</v>
      </c>
      <c r="H5863" t="s">
        <v>697</v>
      </c>
      <c r="I5863" t="s">
        <v>1032</v>
      </c>
      <c r="J5863" t="s">
        <v>1033</v>
      </c>
      <c r="K5863" t="s">
        <v>1034</v>
      </c>
      <c r="L5863" t="s">
        <v>1035</v>
      </c>
      <c r="M5863" t="s">
        <v>1036</v>
      </c>
      <c r="N5863" t="s">
        <v>921</v>
      </c>
      <c r="O5863">
        <v>2600</v>
      </c>
    </row>
    <row r="5864" spans="1:15" x14ac:dyDescent="0.35">
      <c r="A5864" s="189" t="str">
        <f t="shared" si="313"/>
        <v>Feb</v>
      </c>
      <c r="B5864" s="190" t="str">
        <f t="shared" si="314"/>
        <v>2024</v>
      </c>
      <c r="C5864" s="190" t="str">
        <f t="shared" si="315"/>
        <v>Feb-2024</v>
      </c>
      <c r="D5864" s="2">
        <v>45351</v>
      </c>
      <c r="E5864" t="s">
        <v>1037</v>
      </c>
      <c r="F5864" t="s">
        <v>1038</v>
      </c>
      <c r="G5864" t="s">
        <v>1039</v>
      </c>
      <c r="H5864" t="s">
        <v>664</v>
      </c>
      <c r="I5864" t="s">
        <v>1040</v>
      </c>
      <c r="J5864" t="s">
        <v>1041</v>
      </c>
      <c r="K5864" t="s">
        <v>1042</v>
      </c>
      <c r="L5864" t="s">
        <v>1043</v>
      </c>
      <c r="M5864" t="s">
        <v>1044</v>
      </c>
      <c r="N5864" t="s">
        <v>1528</v>
      </c>
      <c r="O5864" t="s">
        <v>958</v>
      </c>
    </row>
    <row r="5865" spans="1:15" x14ac:dyDescent="0.35">
      <c r="A5865" s="189" t="str">
        <f t="shared" si="313"/>
        <v>Feb</v>
      </c>
      <c r="B5865" s="190" t="str">
        <f t="shared" si="314"/>
        <v>2024</v>
      </c>
      <c r="C5865" s="190" t="str">
        <f t="shared" si="315"/>
        <v>Feb-2024</v>
      </c>
      <c r="D5865" s="2">
        <v>45351</v>
      </c>
      <c r="E5865" t="s">
        <v>1037</v>
      </c>
      <c r="F5865" t="s">
        <v>1038</v>
      </c>
      <c r="G5865" t="s">
        <v>1039</v>
      </c>
      <c r="H5865" t="s">
        <v>664</v>
      </c>
      <c r="I5865" t="s">
        <v>1040</v>
      </c>
      <c r="J5865" t="s">
        <v>1041</v>
      </c>
      <c r="K5865" t="s">
        <v>1042</v>
      </c>
      <c r="L5865" t="s">
        <v>1043</v>
      </c>
      <c r="M5865" t="s">
        <v>1044</v>
      </c>
      <c r="N5865" t="s">
        <v>1529</v>
      </c>
      <c r="O5865" t="s">
        <v>958</v>
      </c>
    </row>
    <row r="5866" spans="1:15" x14ac:dyDescent="0.35">
      <c r="A5866" s="189" t="str">
        <f t="shared" si="313"/>
        <v>Feb</v>
      </c>
      <c r="B5866" s="190" t="str">
        <f t="shared" si="314"/>
        <v>2024</v>
      </c>
      <c r="C5866" s="190" t="str">
        <f t="shared" si="315"/>
        <v>Feb-2024</v>
      </c>
      <c r="D5866" s="2">
        <v>45351</v>
      </c>
      <c r="E5866" t="s">
        <v>1037</v>
      </c>
      <c r="F5866" t="s">
        <v>1038</v>
      </c>
      <c r="G5866" t="s">
        <v>1039</v>
      </c>
      <c r="H5866" t="s">
        <v>664</v>
      </c>
      <c r="I5866" t="s">
        <v>1040</v>
      </c>
      <c r="J5866" t="s">
        <v>1041</v>
      </c>
      <c r="K5866" t="s">
        <v>1042</v>
      </c>
      <c r="L5866" t="s">
        <v>1043</v>
      </c>
      <c r="M5866" t="s">
        <v>1044</v>
      </c>
      <c r="N5866" t="s">
        <v>919</v>
      </c>
      <c r="O5866">
        <v>1110</v>
      </c>
    </row>
    <row r="5867" spans="1:15" x14ac:dyDescent="0.35">
      <c r="A5867" s="189" t="str">
        <f t="shared" si="313"/>
        <v>Feb</v>
      </c>
      <c r="B5867" s="190" t="str">
        <f t="shared" si="314"/>
        <v>2024</v>
      </c>
      <c r="C5867" s="190" t="str">
        <f t="shared" si="315"/>
        <v>Feb-2024</v>
      </c>
      <c r="D5867" s="2">
        <v>45351</v>
      </c>
      <c r="E5867" t="s">
        <v>1037</v>
      </c>
      <c r="F5867" t="s">
        <v>1038</v>
      </c>
      <c r="G5867" t="s">
        <v>1039</v>
      </c>
      <c r="H5867" t="s">
        <v>664</v>
      </c>
      <c r="I5867" t="s">
        <v>1040</v>
      </c>
      <c r="J5867" t="s">
        <v>1041</v>
      </c>
      <c r="K5867" t="s">
        <v>1042</v>
      </c>
      <c r="L5867" t="s">
        <v>1043</v>
      </c>
      <c r="M5867" t="s">
        <v>1044</v>
      </c>
      <c r="N5867" t="s">
        <v>920</v>
      </c>
      <c r="O5867">
        <v>3495</v>
      </c>
    </row>
    <row r="5868" spans="1:15" x14ac:dyDescent="0.35">
      <c r="A5868" s="189" t="str">
        <f t="shared" si="313"/>
        <v>Feb</v>
      </c>
      <c r="B5868" s="190" t="str">
        <f t="shared" si="314"/>
        <v>2024</v>
      </c>
      <c r="C5868" s="190" t="str">
        <f t="shared" si="315"/>
        <v>Feb-2024</v>
      </c>
      <c r="D5868" s="2">
        <v>45351</v>
      </c>
      <c r="E5868" t="s">
        <v>1037</v>
      </c>
      <c r="F5868" t="s">
        <v>1038</v>
      </c>
      <c r="G5868" t="s">
        <v>1039</v>
      </c>
      <c r="H5868" t="s">
        <v>664</v>
      </c>
      <c r="I5868" t="s">
        <v>1040</v>
      </c>
      <c r="J5868" t="s">
        <v>1041</v>
      </c>
      <c r="K5868" t="s">
        <v>1042</v>
      </c>
      <c r="L5868" t="s">
        <v>1043</v>
      </c>
      <c r="M5868" t="s">
        <v>1044</v>
      </c>
      <c r="N5868" t="s">
        <v>922</v>
      </c>
      <c r="O5868">
        <v>610</v>
      </c>
    </row>
    <row r="5869" spans="1:15" x14ac:dyDescent="0.35">
      <c r="A5869" s="189" t="str">
        <f t="shared" si="313"/>
        <v>Feb</v>
      </c>
      <c r="B5869" s="190" t="str">
        <f t="shared" si="314"/>
        <v>2024</v>
      </c>
      <c r="C5869" s="190" t="str">
        <f t="shared" si="315"/>
        <v>Feb-2024</v>
      </c>
      <c r="D5869" s="2">
        <v>45351</v>
      </c>
      <c r="E5869" t="s">
        <v>1037</v>
      </c>
      <c r="F5869" t="s">
        <v>1038</v>
      </c>
      <c r="G5869" t="s">
        <v>1039</v>
      </c>
      <c r="H5869" t="s">
        <v>664</v>
      </c>
      <c r="I5869" t="s">
        <v>1040</v>
      </c>
      <c r="J5869" t="s">
        <v>1041</v>
      </c>
      <c r="K5869" t="s">
        <v>1042</v>
      </c>
      <c r="L5869" t="s">
        <v>1043</v>
      </c>
      <c r="M5869" t="s">
        <v>1044</v>
      </c>
      <c r="N5869" t="s">
        <v>921</v>
      </c>
      <c r="O5869">
        <v>1825</v>
      </c>
    </row>
    <row r="5870" spans="1:15" x14ac:dyDescent="0.35">
      <c r="A5870" s="189" t="str">
        <f t="shared" si="313"/>
        <v>Feb</v>
      </c>
      <c r="B5870" s="190" t="str">
        <f t="shared" si="314"/>
        <v>2024</v>
      </c>
      <c r="C5870" s="190" t="str">
        <f t="shared" si="315"/>
        <v>Feb-2024</v>
      </c>
      <c r="D5870" s="2">
        <v>45351</v>
      </c>
      <c r="E5870" t="s">
        <v>1037</v>
      </c>
      <c r="F5870" t="s">
        <v>1038</v>
      </c>
      <c r="G5870" t="s">
        <v>1039</v>
      </c>
      <c r="H5870" t="s">
        <v>667</v>
      </c>
      <c r="I5870" t="s">
        <v>1045</v>
      </c>
      <c r="J5870" t="s">
        <v>1046</v>
      </c>
      <c r="K5870" t="s">
        <v>1047</v>
      </c>
      <c r="L5870" t="s">
        <v>1048</v>
      </c>
      <c r="M5870" t="s">
        <v>1049</v>
      </c>
      <c r="N5870" t="s">
        <v>1528</v>
      </c>
      <c r="O5870" t="s">
        <v>958</v>
      </c>
    </row>
    <row r="5871" spans="1:15" x14ac:dyDescent="0.35">
      <c r="A5871" s="189" t="str">
        <f t="shared" si="313"/>
        <v>Feb</v>
      </c>
      <c r="B5871" s="190" t="str">
        <f t="shared" si="314"/>
        <v>2024</v>
      </c>
      <c r="C5871" s="190" t="str">
        <f t="shared" si="315"/>
        <v>Feb-2024</v>
      </c>
      <c r="D5871" s="2">
        <v>45351</v>
      </c>
      <c r="E5871" t="s">
        <v>1037</v>
      </c>
      <c r="F5871" t="s">
        <v>1038</v>
      </c>
      <c r="G5871" t="s">
        <v>1039</v>
      </c>
      <c r="H5871" t="s">
        <v>667</v>
      </c>
      <c r="I5871" t="s">
        <v>1045</v>
      </c>
      <c r="J5871" t="s">
        <v>1046</v>
      </c>
      <c r="K5871" t="s">
        <v>1047</v>
      </c>
      <c r="L5871" t="s">
        <v>1048</v>
      </c>
      <c r="M5871" t="s">
        <v>1049</v>
      </c>
      <c r="N5871" t="s">
        <v>1529</v>
      </c>
      <c r="O5871" t="s">
        <v>958</v>
      </c>
    </row>
    <row r="5872" spans="1:15" x14ac:dyDescent="0.35">
      <c r="A5872" s="189" t="str">
        <f t="shared" si="313"/>
        <v>Feb</v>
      </c>
      <c r="B5872" s="190" t="str">
        <f t="shared" si="314"/>
        <v>2024</v>
      </c>
      <c r="C5872" s="190" t="str">
        <f t="shared" si="315"/>
        <v>Feb-2024</v>
      </c>
      <c r="D5872" s="2">
        <v>45351</v>
      </c>
      <c r="E5872" t="s">
        <v>1037</v>
      </c>
      <c r="F5872" t="s">
        <v>1038</v>
      </c>
      <c r="G5872" t="s">
        <v>1039</v>
      </c>
      <c r="H5872" t="s">
        <v>667</v>
      </c>
      <c r="I5872" t="s">
        <v>1045</v>
      </c>
      <c r="J5872" t="s">
        <v>1046</v>
      </c>
      <c r="K5872" t="s">
        <v>1047</v>
      </c>
      <c r="L5872" t="s">
        <v>1048</v>
      </c>
      <c r="M5872" t="s">
        <v>1049</v>
      </c>
      <c r="N5872" t="s">
        <v>919</v>
      </c>
      <c r="O5872">
        <v>525</v>
      </c>
    </row>
    <row r="5873" spans="1:15" x14ac:dyDescent="0.35">
      <c r="A5873" s="189" t="str">
        <f t="shared" si="313"/>
        <v>Feb</v>
      </c>
      <c r="B5873" s="190" t="str">
        <f t="shared" si="314"/>
        <v>2024</v>
      </c>
      <c r="C5873" s="190" t="str">
        <f t="shared" si="315"/>
        <v>Feb-2024</v>
      </c>
      <c r="D5873" s="2">
        <v>45351</v>
      </c>
      <c r="E5873" t="s">
        <v>1037</v>
      </c>
      <c r="F5873" t="s">
        <v>1038</v>
      </c>
      <c r="G5873" t="s">
        <v>1039</v>
      </c>
      <c r="H5873" t="s">
        <v>667</v>
      </c>
      <c r="I5873" t="s">
        <v>1045</v>
      </c>
      <c r="J5873" t="s">
        <v>1046</v>
      </c>
      <c r="K5873" t="s">
        <v>1047</v>
      </c>
      <c r="L5873" t="s">
        <v>1048</v>
      </c>
      <c r="M5873" t="s">
        <v>1049</v>
      </c>
      <c r="N5873" t="s">
        <v>920</v>
      </c>
      <c r="O5873">
        <v>4400</v>
      </c>
    </row>
    <row r="5874" spans="1:15" x14ac:dyDescent="0.35">
      <c r="A5874" s="189" t="str">
        <f t="shared" si="313"/>
        <v>Feb</v>
      </c>
      <c r="B5874" s="190" t="str">
        <f t="shared" si="314"/>
        <v>2024</v>
      </c>
      <c r="C5874" s="190" t="str">
        <f t="shared" si="315"/>
        <v>Feb-2024</v>
      </c>
      <c r="D5874" s="2">
        <v>45351</v>
      </c>
      <c r="E5874" t="s">
        <v>1037</v>
      </c>
      <c r="F5874" t="s">
        <v>1038</v>
      </c>
      <c r="G5874" t="s">
        <v>1039</v>
      </c>
      <c r="H5874" t="s">
        <v>667</v>
      </c>
      <c r="I5874" t="s">
        <v>1045</v>
      </c>
      <c r="J5874" t="s">
        <v>1046</v>
      </c>
      <c r="K5874" t="s">
        <v>1047</v>
      </c>
      <c r="L5874" t="s">
        <v>1048</v>
      </c>
      <c r="M5874" t="s">
        <v>1049</v>
      </c>
      <c r="N5874" t="s">
        <v>922</v>
      </c>
      <c r="O5874">
        <v>1585</v>
      </c>
    </row>
    <row r="5875" spans="1:15" x14ac:dyDescent="0.35">
      <c r="A5875" s="189" t="str">
        <f t="shared" si="313"/>
        <v>Feb</v>
      </c>
      <c r="B5875" s="190" t="str">
        <f t="shared" si="314"/>
        <v>2024</v>
      </c>
      <c r="C5875" s="190" t="str">
        <f t="shared" si="315"/>
        <v>Feb-2024</v>
      </c>
      <c r="D5875" s="2">
        <v>45351</v>
      </c>
      <c r="E5875" t="s">
        <v>1037</v>
      </c>
      <c r="F5875" t="s">
        <v>1038</v>
      </c>
      <c r="G5875" t="s">
        <v>1039</v>
      </c>
      <c r="H5875" t="s">
        <v>667</v>
      </c>
      <c r="I5875" t="s">
        <v>1045</v>
      </c>
      <c r="J5875" t="s">
        <v>1046</v>
      </c>
      <c r="K5875" t="s">
        <v>1047</v>
      </c>
      <c r="L5875" t="s">
        <v>1048</v>
      </c>
      <c r="M5875" t="s">
        <v>1049</v>
      </c>
      <c r="N5875" t="s">
        <v>921</v>
      </c>
      <c r="O5875">
        <v>2540</v>
      </c>
    </row>
    <row r="5876" spans="1:15" x14ac:dyDescent="0.35">
      <c r="A5876" s="189" t="str">
        <f t="shared" si="313"/>
        <v>Feb</v>
      </c>
      <c r="B5876" s="190" t="str">
        <f t="shared" si="314"/>
        <v>2024</v>
      </c>
      <c r="C5876" s="190" t="str">
        <f t="shared" si="315"/>
        <v>Feb-2024</v>
      </c>
      <c r="D5876" s="2">
        <v>45351</v>
      </c>
      <c r="E5876" t="s">
        <v>1037</v>
      </c>
      <c r="F5876" t="s">
        <v>1038</v>
      </c>
      <c r="G5876" t="s">
        <v>1039</v>
      </c>
      <c r="H5876" t="s">
        <v>669</v>
      </c>
      <c r="I5876" t="s">
        <v>1050</v>
      </c>
      <c r="J5876" t="s">
        <v>1051</v>
      </c>
      <c r="K5876" t="s">
        <v>1052</v>
      </c>
      <c r="L5876" t="s">
        <v>1053</v>
      </c>
      <c r="M5876" t="s">
        <v>1054</v>
      </c>
      <c r="N5876" t="s">
        <v>1528</v>
      </c>
      <c r="O5876" t="s">
        <v>958</v>
      </c>
    </row>
    <row r="5877" spans="1:15" x14ac:dyDescent="0.35">
      <c r="A5877" s="189" t="str">
        <f t="shared" si="313"/>
        <v>Feb</v>
      </c>
      <c r="B5877" s="190" t="str">
        <f t="shared" si="314"/>
        <v>2024</v>
      </c>
      <c r="C5877" s="190" t="str">
        <f t="shared" si="315"/>
        <v>Feb-2024</v>
      </c>
      <c r="D5877" s="2">
        <v>45351</v>
      </c>
      <c r="E5877" t="s">
        <v>1037</v>
      </c>
      <c r="F5877" t="s">
        <v>1038</v>
      </c>
      <c r="G5877" t="s">
        <v>1039</v>
      </c>
      <c r="H5877" t="s">
        <v>669</v>
      </c>
      <c r="I5877" t="s">
        <v>1050</v>
      </c>
      <c r="J5877" t="s">
        <v>1051</v>
      </c>
      <c r="K5877" t="s">
        <v>1052</v>
      </c>
      <c r="L5877" t="s">
        <v>1053</v>
      </c>
      <c r="M5877" t="s">
        <v>1054</v>
      </c>
      <c r="N5877" t="s">
        <v>1529</v>
      </c>
      <c r="O5877" t="s">
        <v>958</v>
      </c>
    </row>
    <row r="5878" spans="1:15" x14ac:dyDescent="0.35">
      <c r="A5878" s="189" t="str">
        <f t="shared" si="313"/>
        <v>Feb</v>
      </c>
      <c r="B5878" s="190" t="str">
        <f t="shared" si="314"/>
        <v>2024</v>
      </c>
      <c r="C5878" s="190" t="str">
        <f t="shared" si="315"/>
        <v>Feb-2024</v>
      </c>
      <c r="D5878" s="2">
        <v>45351</v>
      </c>
      <c r="E5878" t="s">
        <v>1037</v>
      </c>
      <c r="F5878" t="s">
        <v>1038</v>
      </c>
      <c r="G5878" t="s">
        <v>1039</v>
      </c>
      <c r="H5878" t="s">
        <v>669</v>
      </c>
      <c r="I5878" t="s">
        <v>1050</v>
      </c>
      <c r="J5878" t="s">
        <v>1051</v>
      </c>
      <c r="K5878" t="s">
        <v>1052</v>
      </c>
      <c r="L5878" t="s">
        <v>1053</v>
      </c>
      <c r="M5878" t="s">
        <v>1054</v>
      </c>
      <c r="N5878" t="s">
        <v>919</v>
      </c>
      <c r="O5878">
        <v>490</v>
      </c>
    </row>
    <row r="5879" spans="1:15" x14ac:dyDescent="0.35">
      <c r="A5879" s="189" t="str">
        <f t="shared" si="313"/>
        <v>Feb</v>
      </c>
      <c r="B5879" s="190" t="str">
        <f t="shared" si="314"/>
        <v>2024</v>
      </c>
      <c r="C5879" s="190" t="str">
        <f t="shared" si="315"/>
        <v>Feb-2024</v>
      </c>
      <c r="D5879" s="2">
        <v>45351</v>
      </c>
      <c r="E5879" t="s">
        <v>1037</v>
      </c>
      <c r="F5879" t="s">
        <v>1038</v>
      </c>
      <c r="G5879" t="s">
        <v>1039</v>
      </c>
      <c r="H5879" t="s">
        <v>669</v>
      </c>
      <c r="I5879" t="s">
        <v>1050</v>
      </c>
      <c r="J5879" t="s">
        <v>1051</v>
      </c>
      <c r="K5879" t="s">
        <v>1052</v>
      </c>
      <c r="L5879" t="s">
        <v>1053</v>
      </c>
      <c r="M5879" t="s">
        <v>1054</v>
      </c>
      <c r="N5879" t="s">
        <v>920</v>
      </c>
      <c r="O5879">
        <v>4965</v>
      </c>
    </row>
    <row r="5880" spans="1:15" x14ac:dyDescent="0.35">
      <c r="A5880" s="189" t="str">
        <f t="shared" si="313"/>
        <v>Feb</v>
      </c>
      <c r="B5880" s="190" t="str">
        <f t="shared" si="314"/>
        <v>2024</v>
      </c>
      <c r="C5880" s="190" t="str">
        <f t="shared" si="315"/>
        <v>Feb-2024</v>
      </c>
      <c r="D5880" s="2">
        <v>45351</v>
      </c>
      <c r="E5880" t="s">
        <v>1037</v>
      </c>
      <c r="F5880" t="s">
        <v>1038</v>
      </c>
      <c r="G5880" t="s">
        <v>1039</v>
      </c>
      <c r="H5880" t="s">
        <v>669</v>
      </c>
      <c r="I5880" t="s">
        <v>1050</v>
      </c>
      <c r="J5880" t="s">
        <v>1051</v>
      </c>
      <c r="K5880" t="s">
        <v>1052</v>
      </c>
      <c r="L5880" t="s">
        <v>1053</v>
      </c>
      <c r="M5880" t="s">
        <v>1054</v>
      </c>
      <c r="N5880" t="s">
        <v>922</v>
      </c>
      <c r="O5880">
        <v>1635</v>
      </c>
    </row>
    <row r="5881" spans="1:15" x14ac:dyDescent="0.35">
      <c r="A5881" s="189" t="str">
        <f t="shared" si="313"/>
        <v>Feb</v>
      </c>
      <c r="B5881" s="190" t="str">
        <f t="shared" si="314"/>
        <v>2024</v>
      </c>
      <c r="C5881" s="190" t="str">
        <f t="shared" si="315"/>
        <v>Feb-2024</v>
      </c>
      <c r="D5881" s="2">
        <v>45351</v>
      </c>
      <c r="E5881" t="s">
        <v>1037</v>
      </c>
      <c r="F5881" t="s">
        <v>1038</v>
      </c>
      <c r="G5881" t="s">
        <v>1039</v>
      </c>
      <c r="H5881" t="s">
        <v>669</v>
      </c>
      <c r="I5881" t="s">
        <v>1050</v>
      </c>
      <c r="J5881" t="s">
        <v>1051</v>
      </c>
      <c r="K5881" t="s">
        <v>1052</v>
      </c>
      <c r="L5881" t="s">
        <v>1053</v>
      </c>
      <c r="M5881" t="s">
        <v>1054</v>
      </c>
      <c r="N5881" t="s">
        <v>921</v>
      </c>
      <c r="O5881">
        <v>3330</v>
      </c>
    </row>
    <row r="5882" spans="1:15" x14ac:dyDescent="0.35">
      <c r="A5882" s="189" t="str">
        <f t="shared" si="313"/>
        <v>Feb</v>
      </c>
      <c r="B5882" s="190" t="str">
        <f t="shared" si="314"/>
        <v>2024</v>
      </c>
      <c r="C5882" s="190" t="str">
        <f t="shared" si="315"/>
        <v>Feb-2024</v>
      </c>
      <c r="D5882" s="2">
        <v>45351</v>
      </c>
      <c r="E5882" t="s">
        <v>1037</v>
      </c>
      <c r="F5882" t="s">
        <v>1038</v>
      </c>
      <c r="G5882" t="s">
        <v>1039</v>
      </c>
      <c r="H5882" t="s">
        <v>672</v>
      </c>
      <c r="I5882" t="s">
        <v>1055</v>
      </c>
      <c r="J5882" t="s">
        <v>1056</v>
      </c>
      <c r="K5882" t="s">
        <v>1057</v>
      </c>
      <c r="L5882" t="s">
        <v>1058</v>
      </c>
      <c r="M5882" t="s">
        <v>1059</v>
      </c>
      <c r="N5882" t="s">
        <v>1528</v>
      </c>
      <c r="O5882" t="s">
        <v>958</v>
      </c>
    </row>
    <row r="5883" spans="1:15" x14ac:dyDescent="0.35">
      <c r="A5883" s="189" t="str">
        <f t="shared" si="313"/>
        <v>Feb</v>
      </c>
      <c r="B5883" s="190" t="str">
        <f t="shared" si="314"/>
        <v>2024</v>
      </c>
      <c r="C5883" s="190" t="str">
        <f t="shared" si="315"/>
        <v>Feb-2024</v>
      </c>
      <c r="D5883" s="2">
        <v>45351</v>
      </c>
      <c r="E5883" t="s">
        <v>1037</v>
      </c>
      <c r="F5883" t="s">
        <v>1038</v>
      </c>
      <c r="G5883" t="s">
        <v>1039</v>
      </c>
      <c r="H5883" t="s">
        <v>672</v>
      </c>
      <c r="I5883" t="s">
        <v>1055</v>
      </c>
      <c r="J5883" t="s">
        <v>1056</v>
      </c>
      <c r="K5883" t="s">
        <v>1057</v>
      </c>
      <c r="L5883" t="s">
        <v>1058</v>
      </c>
      <c r="M5883" t="s">
        <v>1059</v>
      </c>
      <c r="N5883" t="s">
        <v>1529</v>
      </c>
      <c r="O5883" t="s">
        <v>958</v>
      </c>
    </row>
    <row r="5884" spans="1:15" x14ac:dyDescent="0.35">
      <c r="A5884" s="189" t="str">
        <f t="shared" si="313"/>
        <v>Feb</v>
      </c>
      <c r="B5884" s="190" t="str">
        <f t="shared" si="314"/>
        <v>2024</v>
      </c>
      <c r="C5884" s="190" t="str">
        <f t="shared" si="315"/>
        <v>Feb-2024</v>
      </c>
      <c r="D5884" s="2">
        <v>45351</v>
      </c>
      <c r="E5884" t="s">
        <v>1037</v>
      </c>
      <c r="F5884" t="s">
        <v>1038</v>
      </c>
      <c r="G5884" t="s">
        <v>1039</v>
      </c>
      <c r="H5884" t="s">
        <v>672</v>
      </c>
      <c r="I5884" t="s">
        <v>1055</v>
      </c>
      <c r="J5884" t="s">
        <v>1056</v>
      </c>
      <c r="K5884" t="s">
        <v>1057</v>
      </c>
      <c r="L5884" t="s">
        <v>1058</v>
      </c>
      <c r="M5884" t="s">
        <v>1059</v>
      </c>
      <c r="N5884" t="s">
        <v>919</v>
      </c>
      <c r="O5884">
        <v>170</v>
      </c>
    </row>
    <row r="5885" spans="1:15" x14ac:dyDescent="0.35">
      <c r="A5885" s="189" t="str">
        <f t="shared" si="313"/>
        <v>Feb</v>
      </c>
      <c r="B5885" s="190" t="str">
        <f t="shared" si="314"/>
        <v>2024</v>
      </c>
      <c r="C5885" s="190" t="str">
        <f t="shared" si="315"/>
        <v>Feb-2024</v>
      </c>
      <c r="D5885" s="2">
        <v>45351</v>
      </c>
      <c r="E5885" t="s">
        <v>1037</v>
      </c>
      <c r="F5885" t="s">
        <v>1038</v>
      </c>
      <c r="G5885" t="s">
        <v>1039</v>
      </c>
      <c r="H5885" t="s">
        <v>672</v>
      </c>
      <c r="I5885" t="s">
        <v>1055</v>
      </c>
      <c r="J5885" t="s">
        <v>1056</v>
      </c>
      <c r="K5885" t="s">
        <v>1057</v>
      </c>
      <c r="L5885" t="s">
        <v>1058</v>
      </c>
      <c r="M5885" t="s">
        <v>1059</v>
      </c>
      <c r="N5885" t="s">
        <v>920</v>
      </c>
      <c r="O5885">
        <v>3480</v>
      </c>
    </row>
    <row r="5886" spans="1:15" x14ac:dyDescent="0.35">
      <c r="A5886" s="189" t="str">
        <f t="shared" si="313"/>
        <v>Feb</v>
      </c>
      <c r="B5886" s="190" t="str">
        <f t="shared" si="314"/>
        <v>2024</v>
      </c>
      <c r="C5886" s="190" t="str">
        <f t="shared" si="315"/>
        <v>Feb-2024</v>
      </c>
      <c r="D5886" s="2">
        <v>45351</v>
      </c>
      <c r="E5886" t="s">
        <v>1037</v>
      </c>
      <c r="F5886" t="s">
        <v>1038</v>
      </c>
      <c r="G5886" t="s">
        <v>1039</v>
      </c>
      <c r="H5886" t="s">
        <v>672</v>
      </c>
      <c r="I5886" t="s">
        <v>1055</v>
      </c>
      <c r="J5886" t="s">
        <v>1056</v>
      </c>
      <c r="K5886" t="s">
        <v>1057</v>
      </c>
      <c r="L5886" t="s">
        <v>1058</v>
      </c>
      <c r="M5886" t="s">
        <v>1059</v>
      </c>
      <c r="N5886" t="s">
        <v>922</v>
      </c>
      <c r="O5886">
        <v>1595</v>
      </c>
    </row>
    <row r="5887" spans="1:15" x14ac:dyDescent="0.35">
      <c r="A5887" s="189" t="str">
        <f t="shared" si="313"/>
        <v>Feb</v>
      </c>
      <c r="B5887" s="190" t="str">
        <f t="shared" si="314"/>
        <v>2024</v>
      </c>
      <c r="C5887" s="190" t="str">
        <f t="shared" si="315"/>
        <v>Feb-2024</v>
      </c>
      <c r="D5887" s="2">
        <v>45351</v>
      </c>
      <c r="E5887" t="s">
        <v>1037</v>
      </c>
      <c r="F5887" t="s">
        <v>1038</v>
      </c>
      <c r="G5887" t="s">
        <v>1039</v>
      </c>
      <c r="H5887" t="s">
        <v>672</v>
      </c>
      <c r="I5887" t="s">
        <v>1055</v>
      </c>
      <c r="J5887" t="s">
        <v>1056</v>
      </c>
      <c r="K5887" t="s">
        <v>1057</v>
      </c>
      <c r="L5887" t="s">
        <v>1058</v>
      </c>
      <c r="M5887" t="s">
        <v>1059</v>
      </c>
      <c r="N5887" t="s">
        <v>921</v>
      </c>
      <c r="O5887">
        <v>3190</v>
      </c>
    </row>
    <row r="5888" spans="1:15" x14ac:dyDescent="0.35">
      <c r="A5888" s="189" t="str">
        <f t="shared" si="313"/>
        <v>Feb</v>
      </c>
      <c r="B5888" s="190" t="str">
        <f t="shared" si="314"/>
        <v>2024</v>
      </c>
      <c r="C5888" s="190" t="str">
        <f t="shared" si="315"/>
        <v>Feb-2024</v>
      </c>
      <c r="D5888" s="2">
        <v>45351</v>
      </c>
      <c r="E5888" t="s">
        <v>1037</v>
      </c>
      <c r="F5888" t="s">
        <v>1038</v>
      </c>
      <c r="G5888" t="s">
        <v>1039</v>
      </c>
      <c r="H5888" t="s">
        <v>673</v>
      </c>
      <c r="I5888" t="s">
        <v>1060</v>
      </c>
      <c r="J5888" t="s">
        <v>1061</v>
      </c>
      <c r="K5888" t="s">
        <v>1062</v>
      </c>
      <c r="L5888" t="s">
        <v>1063</v>
      </c>
      <c r="M5888" t="s">
        <v>1064</v>
      </c>
      <c r="N5888" t="s">
        <v>1528</v>
      </c>
      <c r="O5888" t="s">
        <v>958</v>
      </c>
    </row>
    <row r="5889" spans="1:15" x14ac:dyDescent="0.35">
      <c r="A5889" s="189" t="str">
        <f t="shared" si="313"/>
        <v>Feb</v>
      </c>
      <c r="B5889" s="190" t="str">
        <f t="shared" si="314"/>
        <v>2024</v>
      </c>
      <c r="C5889" s="190" t="str">
        <f t="shared" si="315"/>
        <v>Feb-2024</v>
      </c>
      <c r="D5889" s="2">
        <v>45351</v>
      </c>
      <c r="E5889" t="s">
        <v>1037</v>
      </c>
      <c r="F5889" t="s">
        <v>1038</v>
      </c>
      <c r="G5889" t="s">
        <v>1039</v>
      </c>
      <c r="H5889" t="s">
        <v>673</v>
      </c>
      <c r="I5889" t="s">
        <v>1060</v>
      </c>
      <c r="J5889" t="s">
        <v>1061</v>
      </c>
      <c r="K5889" t="s">
        <v>1062</v>
      </c>
      <c r="L5889" t="s">
        <v>1063</v>
      </c>
      <c r="M5889" t="s">
        <v>1064</v>
      </c>
      <c r="N5889" t="s">
        <v>1529</v>
      </c>
      <c r="O5889" t="s">
        <v>958</v>
      </c>
    </row>
    <row r="5890" spans="1:15" x14ac:dyDescent="0.35">
      <c r="A5890" s="189" t="str">
        <f t="shared" si="313"/>
        <v>Feb</v>
      </c>
      <c r="B5890" s="190" t="str">
        <f t="shared" si="314"/>
        <v>2024</v>
      </c>
      <c r="C5890" s="190" t="str">
        <f t="shared" si="315"/>
        <v>Feb-2024</v>
      </c>
      <c r="D5890" s="2">
        <v>45351</v>
      </c>
      <c r="E5890" t="s">
        <v>1037</v>
      </c>
      <c r="F5890" t="s">
        <v>1038</v>
      </c>
      <c r="G5890" t="s">
        <v>1039</v>
      </c>
      <c r="H5890" t="s">
        <v>673</v>
      </c>
      <c r="I5890" t="s">
        <v>1060</v>
      </c>
      <c r="J5890" t="s">
        <v>1061</v>
      </c>
      <c r="K5890" t="s">
        <v>1062</v>
      </c>
      <c r="L5890" t="s">
        <v>1063</v>
      </c>
      <c r="M5890" t="s">
        <v>1064</v>
      </c>
      <c r="N5890" t="s">
        <v>919</v>
      </c>
      <c r="O5890">
        <v>90</v>
      </c>
    </row>
    <row r="5891" spans="1:15" x14ac:dyDescent="0.35">
      <c r="A5891" s="189" t="str">
        <f t="shared" si="313"/>
        <v>Feb</v>
      </c>
      <c r="B5891" s="190" t="str">
        <f t="shared" si="314"/>
        <v>2024</v>
      </c>
      <c r="C5891" s="190" t="str">
        <f t="shared" si="315"/>
        <v>Feb-2024</v>
      </c>
      <c r="D5891" s="2">
        <v>45351</v>
      </c>
      <c r="E5891" t="s">
        <v>1037</v>
      </c>
      <c r="F5891" t="s">
        <v>1038</v>
      </c>
      <c r="G5891" t="s">
        <v>1039</v>
      </c>
      <c r="H5891" t="s">
        <v>673</v>
      </c>
      <c r="I5891" t="s">
        <v>1060</v>
      </c>
      <c r="J5891" t="s">
        <v>1061</v>
      </c>
      <c r="K5891" t="s">
        <v>1062</v>
      </c>
      <c r="L5891" t="s">
        <v>1063</v>
      </c>
      <c r="M5891" t="s">
        <v>1064</v>
      </c>
      <c r="N5891" t="s">
        <v>920</v>
      </c>
      <c r="O5891">
        <v>1580</v>
      </c>
    </row>
    <row r="5892" spans="1:15" x14ac:dyDescent="0.35">
      <c r="A5892" s="189" t="str">
        <f t="shared" si="313"/>
        <v>Feb</v>
      </c>
      <c r="B5892" s="190" t="str">
        <f t="shared" si="314"/>
        <v>2024</v>
      </c>
      <c r="C5892" s="190" t="str">
        <f t="shared" si="315"/>
        <v>Feb-2024</v>
      </c>
      <c r="D5892" s="2">
        <v>45351</v>
      </c>
      <c r="E5892" t="s">
        <v>1037</v>
      </c>
      <c r="F5892" t="s">
        <v>1038</v>
      </c>
      <c r="G5892" t="s">
        <v>1039</v>
      </c>
      <c r="H5892" t="s">
        <v>673</v>
      </c>
      <c r="I5892" t="s">
        <v>1060</v>
      </c>
      <c r="J5892" t="s">
        <v>1061</v>
      </c>
      <c r="K5892" t="s">
        <v>1062</v>
      </c>
      <c r="L5892" t="s">
        <v>1063</v>
      </c>
      <c r="M5892" t="s">
        <v>1064</v>
      </c>
      <c r="N5892" t="s">
        <v>922</v>
      </c>
      <c r="O5892">
        <v>680</v>
      </c>
    </row>
    <row r="5893" spans="1:15" x14ac:dyDescent="0.35">
      <c r="A5893" s="189" t="str">
        <f t="shared" si="313"/>
        <v>Feb</v>
      </c>
      <c r="B5893" s="190" t="str">
        <f t="shared" si="314"/>
        <v>2024</v>
      </c>
      <c r="C5893" s="190" t="str">
        <f t="shared" si="315"/>
        <v>Feb-2024</v>
      </c>
      <c r="D5893" s="2">
        <v>45351</v>
      </c>
      <c r="E5893" t="s">
        <v>1037</v>
      </c>
      <c r="F5893" t="s">
        <v>1038</v>
      </c>
      <c r="G5893" t="s">
        <v>1039</v>
      </c>
      <c r="H5893" t="s">
        <v>673</v>
      </c>
      <c r="I5893" t="s">
        <v>1060</v>
      </c>
      <c r="J5893" t="s">
        <v>1061</v>
      </c>
      <c r="K5893" t="s">
        <v>1062</v>
      </c>
      <c r="L5893" t="s">
        <v>1063</v>
      </c>
      <c r="M5893" t="s">
        <v>1064</v>
      </c>
      <c r="N5893" t="s">
        <v>921</v>
      </c>
      <c r="O5893">
        <v>1040</v>
      </c>
    </row>
    <row r="5894" spans="1:15" x14ac:dyDescent="0.35">
      <c r="A5894" s="189" t="str">
        <f t="shared" si="313"/>
        <v>Feb</v>
      </c>
      <c r="B5894" s="190" t="str">
        <f t="shared" si="314"/>
        <v>2024</v>
      </c>
      <c r="C5894" s="190" t="str">
        <f t="shared" si="315"/>
        <v>Feb-2024</v>
      </c>
      <c r="D5894" s="2">
        <v>45351</v>
      </c>
      <c r="E5894" t="s">
        <v>1037</v>
      </c>
      <c r="F5894" t="s">
        <v>1038</v>
      </c>
      <c r="G5894" t="s">
        <v>1039</v>
      </c>
      <c r="H5894" t="s">
        <v>673</v>
      </c>
      <c r="I5894" t="s">
        <v>1060</v>
      </c>
      <c r="J5894" t="s">
        <v>1061</v>
      </c>
      <c r="K5894" t="s">
        <v>1065</v>
      </c>
      <c r="L5894" t="s">
        <v>1066</v>
      </c>
      <c r="M5894" t="s">
        <v>1067</v>
      </c>
      <c r="N5894" t="s">
        <v>1528</v>
      </c>
      <c r="O5894" t="s">
        <v>958</v>
      </c>
    </row>
    <row r="5895" spans="1:15" x14ac:dyDescent="0.35">
      <c r="A5895" s="189" t="str">
        <f t="shared" si="313"/>
        <v>Feb</v>
      </c>
      <c r="B5895" s="190" t="str">
        <f t="shared" si="314"/>
        <v>2024</v>
      </c>
      <c r="C5895" s="190" t="str">
        <f t="shared" si="315"/>
        <v>Feb-2024</v>
      </c>
      <c r="D5895" s="2">
        <v>45351</v>
      </c>
      <c r="E5895" t="s">
        <v>1037</v>
      </c>
      <c r="F5895" t="s">
        <v>1038</v>
      </c>
      <c r="G5895" t="s">
        <v>1039</v>
      </c>
      <c r="H5895" t="s">
        <v>673</v>
      </c>
      <c r="I5895" t="s">
        <v>1060</v>
      </c>
      <c r="J5895" t="s">
        <v>1061</v>
      </c>
      <c r="K5895" t="s">
        <v>1065</v>
      </c>
      <c r="L5895" t="s">
        <v>1066</v>
      </c>
      <c r="M5895" t="s">
        <v>1067</v>
      </c>
      <c r="N5895" t="s">
        <v>1529</v>
      </c>
      <c r="O5895" t="s">
        <v>958</v>
      </c>
    </row>
    <row r="5896" spans="1:15" x14ac:dyDescent="0.35">
      <c r="A5896" s="189" t="str">
        <f t="shared" ref="A5896:A5959" si="316">TEXT(D5896,"mmm")</f>
        <v>Feb</v>
      </c>
      <c r="B5896" s="190" t="str">
        <f t="shared" ref="B5896:B5959" si="317">TEXT(D5896,"yyyy")</f>
        <v>2024</v>
      </c>
      <c r="C5896" s="190" t="str">
        <f t="shared" ref="C5896:C5959" si="318">_xlfn.CONCAT(A5896&amp;"-"&amp;B5896)</f>
        <v>Feb-2024</v>
      </c>
      <c r="D5896" s="2">
        <v>45351</v>
      </c>
      <c r="E5896" t="s">
        <v>1037</v>
      </c>
      <c r="F5896" t="s">
        <v>1038</v>
      </c>
      <c r="G5896" t="s">
        <v>1039</v>
      </c>
      <c r="H5896" t="s">
        <v>673</v>
      </c>
      <c r="I5896" t="s">
        <v>1060</v>
      </c>
      <c r="J5896" t="s">
        <v>1061</v>
      </c>
      <c r="K5896" t="s">
        <v>1065</v>
      </c>
      <c r="L5896" t="s">
        <v>1066</v>
      </c>
      <c r="M5896" t="s">
        <v>1067</v>
      </c>
      <c r="N5896" t="s">
        <v>919</v>
      </c>
      <c r="O5896">
        <v>40</v>
      </c>
    </row>
    <row r="5897" spans="1:15" x14ac:dyDescent="0.35">
      <c r="A5897" s="189" t="str">
        <f t="shared" si="316"/>
        <v>Feb</v>
      </c>
      <c r="B5897" s="190" t="str">
        <f t="shared" si="317"/>
        <v>2024</v>
      </c>
      <c r="C5897" s="190" t="str">
        <f t="shared" si="318"/>
        <v>Feb-2024</v>
      </c>
      <c r="D5897" s="2">
        <v>45351</v>
      </c>
      <c r="E5897" t="s">
        <v>1037</v>
      </c>
      <c r="F5897" t="s">
        <v>1038</v>
      </c>
      <c r="G5897" t="s">
        <v>1039</v>
      </c>
      <c r="H5897" t="s">
        <v>673</v>
      </c>
      <c r="I5897" t="s">
        <v>1060</v>
      </c>
      <c r="J5897" t="s">
        <v>1061</v>
      </c>
      <c r="K5897" t="s">
        <v>1065</v>
      </c>
      <c r="L5897" t="s">
        <v>1066</v>
      </c>
      <c r="M5897" t="s">
        <v>1067</v>
      </c>
      <c r="N5897" t="s">
        <v>920</v>
      </c>
      <c r="O5897">
        <v>875</v>
      </c>
    </row>
    <row r="5898" spans="1:15" x14ac:dyDescent="0.35">
      <c r="A5898" s="189" t="str">
        <f t="shared" si="316"/>
        <v>Feb</v>
      </c>
      <c r="B5898" s="190" t="str">
        <f t="shared" si="317"/>
        <v>2024</v>
      </c>
      <c r="C5898" s="190" t="str">
        <f t="shared" si="318"/>
        <v>Feb-2024</v>
      </c>
      <c r="D5898" s="2">
        <v>45351</v>
      </c>
      <c r="E5898" t="s">
        <v>1037</v>
      </c>
      <c r="F5898" t="s">
        <v>1038</v>
      </c>
      <c r="G5898" t="s">
        <v>1039</v>
      </c>
      <c r="H5898" t="s">
        <v>673</v>
      </c>
      <c r="I5898" t="s">
        <v>1060</v>
      </c>
      <c r="J5898" t="s">
        <v>1061</v>
      </c>
      <c r="K5898" t="s">
        <v>1065</v>
      </c>
      <c r="L5898" t="s">
        <v>1066</v>
      </c>
      <c r="M5898" t="s">
        <v>1067</v>
      </c>
      <c r="N5898" t="s">
        <v>922</v>
      </c>
      <c r="O5898">
        <v>685</v>
      </c>
    </row>
    <row r="5899" spans="1:15" x14ac:dyDescent="0.35">
      <c r="A5899" s="189" t="str">
        <f t="shared" si="316"/>
        <v>Feb</v>
      </c>
      <c r="B5899" s="190" t="str">
        <f t="shared" si="317"/>
        <v>2024</v>
      </c>
      <c r="C5899" s="190" t="str">
        <f t="shared" si="318"/>
        <v>Feb-2024</v>
      </c>
      <c r="D5899" s="2">
        <v>45351</v>
      </c>
      <c r="E5899" t="s">
        <v>1037</v>
      </c>
      <c r="F5899" t="s">
        <v>1038</v>
      </c>
      <c r="G5899" t="s">
        <v>1039</v>
      </c>
      <c r="H5899" t="s">
        <v>673</v>
      </c>
      <c r="I5899" t="s">
        <v>1060</v>
      </c>
      <c r="J5899" t="s">
        <v>1061</v>
      </c>
      <c r="K5899" t="s">
        <v>1065</v>
      </c>
      <c r="L5899" t="s">
        <v>1066</v>
      </c>
      <c r="M5899" t="s">
        <v>1067</v>
      </c>
      <c r="N5899" t="s">
        <v>921</v>
      </c>
      <c r="O5899">
        <v>835</v>
      </c>
    </row>
    <row r="5900" spans="1:15" x14ac:dyDescent="0.35">
      <c r="A5900" s="189" t="str">
        <f t="shared" si="316"/>
        <v>Feb</v>
      </c>
      <c r="B5900" s="190" t="str">
        <f t="shared" si="317"/>
        <v>2024</v>
      </c>
      <c r="C5900" s="190" t="str">
        <f t="shared" si="318"/>
        <v>Feb-2024</v>
      </c>
      <c r="D5900" s="2">
        <v>45351</v>
      </c>
      <c r="E5900" t="s">
        <v>1037</v>
      </c>
      <c r="F5900" t="s">
        <v>1038</v>
      </c>
      <c r="G5900" t="s">
        <v>1039</v>
      </c>
      <c r="H5900" t="s">
        <v>673</v>
      </c>
      <c r="I5900" t="s">
        <v>1060</v>
      </c>
      <c r="J5900" t="s">
        <v>1061</v>
      </c>
      <c r="K5900" t="s">
        <v>1068</v>
      </c>
      <c r="L5900" t="s">
        <v>1069</v>
      </c>
      <c r="M5900" t="s">
        <v>1070</v>
      </c>
      <c r="N5900" t="s">
        <v>1528</v>
      </c>
      <c r="O5900" t="s">
        <v>958</v>
      </c>
    </row>
    <row r="5901" spans="1:15" x14ac:dyDescent="0.35">
      <c r="A5901" s="189" t="str">
        <f t="shared" si="316"/>
        <v>Feb</v>
      </c>
      <c r="B5901" s="190" t="str">
        <f t="shared" si="317"/>
        <v>2024</v>
      </c>
      <c r="C5901" s="190" t="str">
        <f t="shared" si="318"/>
        <v>Feb-2024</v>
      </c>
      <c r="D5901" s="2">
        <v>45351</v>
      </c>
      <c r="E5901" t="s">
        <v>1037</v>
      </c>
      <c r="F5901" t="s">
        <v>1038</v>
      </c>
      <c r="G5901" t="s">
        <v>1039</v>
      </c>
      <c r="H5901" t="s">
        <v>673</v>
      </c>
      <c r="I5901" t="s">
        <v>1060</v>
      </c>
      <c r="J5901" t="s">
        <v>1061</v>
      </c>
      <c r="K5901" t="s">
        <v>1068</v>
      </c>
      <c r="L5901" t="s">
        <v>1069</v>
      </c>
      <c r="M5901" t="s">
        <v>1070</v>
      </c>
      <c r="N5901" t="s">
        <v>1529</v>
      </c>
      <c r="O5901" t="s">
        <v>958</v>
      </c>
    </row>
    <row r="5902" spans="1:15" x14ac:dyDescent="0.35">
      <c r="A5902" s="189" t="str">
        <f t="shared" si="316"/>
        <v>Feb</v>
      </c>
      <c r="B5902" s="190" t="str">
        <f t="shared" si="317"/>
        <v>2024</v>
      </c>
      <c r="C5902" s="190" t="str">
        <f t="shared" si="318"/>
        <v>Feb-2024</v>
      </c>
      <c r="D5902" s="2">
        <v>45351</v>
      </c>
      <c r="E5902" t="s">
        <v>1037</v>
      </c>
      <c r="F5902" t="s">
        <v>1038</v>
      </c>
      <c r="G5902" t="s">
        <v>1039</v>
      </c>
      <c r="H5902" t="s">
        <v>673</v>
      </c>
      <c r="I5902" t="s">
        <v>1060</v>
      </c>
      <c r="J5902" t="s">
        <v>1061</v>
      </c>
      <c r="K5902" t="s">
        <v>1068</v>
      </c>
      <c r="L5902" t="s">
        <v>1069</v>
      </c>
      <c r="M5902" t="s">
        <v>1070</v>
      </c>
      <c r="N5902" t="s">
        <v>919</v>
      </c>
      <c r="O5902">
        <v>85</v>
      </c>
    </row>
    <row r="5903" spans="1:15" x14ac:dyDescent="0.35">
      <c r="A5903" s="189" t="str">
        <f t="shared" si="316"/>
        <v>Feb</v>
      </c>
      <c r="B5903" s="190" t="str">
        <f t="shared" si="317"/>
        <v>2024</v>
      </c>
      <c r="C5903" s="190" t="str">
        <f t="shared" si="318"/>
        <v>Feb-2024</v>
      </c>
      <c r="D5903" s="2">
        <v>45351</v>
      </c>
      <c r="E5903" t="s">
        <v>1037</v>
      </c>
      <c r="F5903" t="s">
        <v>1038</v>
      </c>
      <c r="G5903" t="s">
        <v>1039</v>
      </c>
      <c r="H5903" t="s">
        <v>673</v>
      </c>
      <c r="I5903" t="s">
        <v>1060</v>
      </c>
      <c r="J5903" t="s">
        <v>1061</v>
      </c>
      <c r="K5903" t="s">
        <v>1068</v>
      </c>
      <c r="L5903" t="s">
        <v>1069</v>
      </c>
      <c r="M5903" t="s">
        <v>1070</v>
      </c>
      <c r="N5903" t="s">
        <v>920</v>
      </c>
      <c r="O5903">
        <v>1630</v>
      </c>
    </row>
    <row r="5904" spans="1:15" x14ac:dyDescent="0.35">
      <c r="A5904" s="189" t="str">
        <f t="shared" si="316"/>
        <v>Feb</v>
      </c>
      <c r="B5904" s="190" t="str">
        <f t="shared" si="317"/>
        <v>2024</v>
      </c>
      <c r="C5904" s="190" t="str">
        <f t="shared" si="318"/>
        <v>Feb-2024</v>
      </c>
      <c r="D5904" s="2">
        <v>45351</v>
      </c>
      <c r="E5904" t="s">
        <v>1037</v>
      </c>
      <c r="F5904" t="s">
        <v>1038</v>
      </c>
      <c r="G5904" t="s">
        <v>1039</v>
      </c>
      <c r="H5904" t="s">
        <v>673</v>
      </c>
      <c r="I5904" t="s">
        <v>1060</v>
      </c>
      <c r="J5904" t="s">
        <v>1061</v>
      </c>
      <c r="K5904" t="s">
        <v>1068</v>
      </c>
      <c r="L5904" t="s">
        <v>1069</v>
      </c>
      <c r="M5904" t="s">
        <v>1070</v>
      </c>
      <c r="N5904" t="s">
        <v>922</v>
      </c>
      <c r="O5904">
        <v>595</v>
      </c>
    </row>
    <row r="5905" spans="1:15" x14ac:dyDescent="0.35">
      <c r="A5905" s="189" t="str">
        <f t="shared" si="316"/>
        <v>Feb</v>
      </c>
      <c r="B5905" s="190" t="str">
        <f t="shared" si="317"/>
        <v>2024</v>
      </c>
      <c r="C5905" s="190" t="str">
        <f t="shared" si="318"/>
        <v>Feb-2024</v>
      </c>
      <c r="D5905" s="2">
        <v>45351</v>
      </c>
      <c r="E5905" t="s">
        <v>1037</v>
      </c>
      <c r="F5905" t="s">
        <v>1038</v>
      </c>
      <c r="G5905" t="s">
        <v>1039</v>
      </c>
      <c r="H5905" t="s">
        <v>673</v>
      </c>
      <c r="I5905" t="s">
        <v>1060</v>
      </c>
      <c r="J5905" t="s">
        <v>1061</v>
      </c>
      <c r="K5905" t="s">
        <v>1068</v>
      </c>
      <c r="L5905" t="s">
        <v>1069</v>
      </c>
      <c r="M5905" t="s">
        <v>1070</v>
      </c>
      <c r="N5905" t="s">
        <v>921</v>
      </c>
      <c r="O5905">
        <v>1100</v>
      </c>
    </row>
    <row r="5906" spans="1:15" x14ac:dyDescent="0.35">
      <c r="A5906" s="189" t="str">
        <f t="shared" si="316"/>
        <v>Feb</v>
      </c>
      <c r="B5906" s="190" t="str">
        <f t="shared" si="317"/>
        <v>2024</v>
      </c>
      <c r="C5906" s="190" t="str">
        <f t="shared" si="318"/>
        <v>Feb-2024</v>
      </c>
      <c r="D5906" s="2">
        <v>45351</v>
      </c>
      <c r="E5906" t="s">
        <v>1037</v>
      </c>
      <c r="F5906" t="s">
        <v>1038</v>
      </c>
      <c r="G5906" t="s">
        <v>1039</v>
      </c>
      <c r="H5906" t="s">
        <v>677</v>
      </c>
      <c r="I5906" t="s">
        <v>1071</v>
      </c>
      <c r="J5906" t="s">
        <v>1072</v>
      </c>
      <c r="K5906" t="s">
        <v>1073</v>
      </c>
      <c r="L5906" t="s">
        <v>1074</v>
      </c>
      <c r="M5906" t="s">
        <v>1075</v>
      </c>
      <c r="N5906" t="s">
        <v>1528</v>
      </c>
      <c r="O5906" t="s">
        <v>958</v>
      </c>
    </row>
    <row r="5907" spans="1:15" x14ac:dyDescent="0.35">
      <c r="A5907" s="189" t="str">
        <f t="shared" si="316"/>
        <v>Feb</v>
      </c>
      <c r="B5907" s="190" t="str">
        <f t="shared" si="317"/>
        <v>2024</v>
      </c>
      <c r="C5907" s="190" t="str">
        <f t="shared" si="318"/>
        <v>Feb-2024</v>
      </c>
      <c r="D5907" s="2">
        <v>45351</v>
      </c>
      <c r="E5907" t="s">
        <v>1037</v>
      </c>
      <c r="F5907" t="s">
        <v>1038</v>
      </c>
      <c r="G5907" t="s">
        <v>1039</v>
      </c>
      <c r="H5907" t="s">
        <v>677</v>
      </c>
      <c r="I5907" t="s">
        <v>1071</v>
      </c>
      <c r="J5907" t="s">
        <v>1072</v>
      </c>
      <c r="K5907" t="s">
        <v>1073</v>
      </c>
      <c r="L5907" t="s">
        <v>1074</v>
      </c>
      <c r="M5907" t="s">
        <v>1075</v>
      </c>
      <c r="N5907" t="s">
        <v>1529</v>
      </c>
      <c r="O5907" t="s">
        <v>958</v>
      </c>
    </row>
    <row r="5908" spans="1:15" x14ac:dyDescent="0.35">
      <c r="A5908" s="189" t="str">
        <f t="shared" si="316"/>
        <v>Feb</v>
      </c>
      <c r="B5908" s="190" t="str">
        <f t="shared" si="317"/>
        <v>2024</v>
      </c>
      <c r="C5908" s="190" t="str">
        <f t="shared" si="318"/>
        <v>Feb-2024</v>
      </c>
      <c r="D5908" s="2">
        <v>45351</v>
      </c>
      <c r="E5908" t="s">
        <v>1037</v>
      </c>
      <c r="F5908" t="s">
        <v>1038</v>
      </c>
      <c r="G5908" t="s">
        <v>1039</v>
      </c>
      <c r="H5908" t="s">
        <v>677</v>
      </c>
      <c r="I5908" t="s">
        <v>1071</v>
      </c>
      <c r="J5908" t="s">
        <v>1072</v>
      </c>
      <c r="K5908" t="s">
        <v>1073</v>
      </c>
      <c r="L5908" t="s">
        <v>1074</v>
      </c>
      <c r="M5908" t="s">
        <v>1075</v>
      </c>
      <c r="N5908" t="s">
        <v>919</v>
      </c>
      <c r="O5908">
        <v>130</v>
      </c>
    </row>
    <row r="5909" spans="1:15" x14ac:dyDescent="0.35">
      <c r="A5909" s="189" t="str">
        <f t="shared" si="316"/>
        <v>Feb</v>
      </c>
      <c r="B5909" s="190" t="str">
        <f t="shared" si="317"/>
        <v>2024</v>
      </c>
      <c r="C5909" s="190" t="str">
        <f t="shared" si="318"/>
        <v>Feb-2024</v>
      </c>
      <c r="D5909" s="2">
        <v>45351</v>
      </c>
      <c r="E5909" t="s">
        <v>1037</v>
      </c>
      <c r="F5909" t="s">
        <v>1038</v>
      </c>
      <c r="G5909" t="s">
        <v>1039</v>
      </c>
      <c r="H5909" t="s">
        <v>677</v>
      </c>
      <c r="I5909" t="s">
        <v>1071</v>
      </c>
      <c r="J5909" t="s">
        <v>1072</v>
      </c>
      <c r="K5909" t="s">
        <v>1073</v>
      </c>
      <c r="L5909" t="s">
        <v>1074</v>
      </c>
      <c r="M5909" t="s">
        <v>1075</v>
      </c>
      <c r="N5909" t="s">
        <v>920</v>
      </c>
      <c r="O5909">
        <v>690</v>
      </c>
    </row>
    <row r="5910" spans="1:15" x14ac:dyDescent="0.35">
      <c r="A5910" s="189" t="str">
        <f t="shared" si="316"/>
        <v>Feb</v>
      </c>
      <c r="B5910" s="190" t="str">
        <f t="shared" si="317"/>
        <v>2024</v>
      </c>
      <c r="C5910" s="190" t="str">
        <f t="shared" si="318"/>
        <v>Feb-2024</v>
      </c>
      <c r="D5910" s="2">
        <v>45351</v>
      </c>
      <c r="E5910" t="s">
        <v>1037</v>
      </c>
      <c r="F5910" t="s">
        <v>1038</v>
      </c>
      <c r="G5910" t="s">
        <v>1039</v>
      </c>
      <c r="H5910" t="s">
        <v>677</v>
      </c>
      <c r="I5910" t="s">
        <v>1071</v>
      </c>
      <c r="J5910" t="s">
        <v>1072</v>
      </c>
      <c r="K5910" t="s">
        <v>1073</v>
      </c>
      <c r="L5910" t="s">
        <v>1074</v>
      </c>
      <c r="M5910" t="s">
        <v>1075</v>
      </c>
      <c r="N5910" t="s">
        <v>922</v>
      </c>
      <c r="O5910">
        <v>65</v>
      </c>
    </row>
    <row r="5911" spans="1:15" x14ac:dyDescent="0.35">
      <c r="A5911" s="189" t="str">
        <f t="shared" si="316"/>
        <v>Feb</v>
      </c>
      <c r="B5911" s="190" t="str">
        <f t="shared" si="317"/>
        <v>2024</v>
      </c>
      <c r="C5911" s="190" t="str">
        <f t="shared" si="318"/>
        <v>Feb-2024</v>
      </c>
      <c r="D5911" s="2">
        <v>45351</v>
      </c>
      <c r="E5911" t="s">
        <v>1037</v>
      </c>
      <c r="F5911" t="s">
        <v>1038</v>
      </c>
      <c r="G5911" t="s">
        <v>1039</v>
      </c>
      <c r="H5911" t="s">
        <v>677</v>
      </c>
      <c r="I5911" t="s">
        <v>1071</v>
      </c>
      <c r="J5911" t="s">
        <v>1072</v>
      </c>
      <c r="K5911" t="s">
        <v>1073</v>
      </c>
      <c r="L5911" t="s">
        <v>1074</v>
      </c>
      <c r="M5911" t="s">
        <v>1075</v>
      </c>
      <c r="N5911" t="s">
        <v>921</v>
      </c>
      <c r="O5911">
        <v>525</v>
      </c>
    </row>
    <row r="5912" spans="1:15" x14ac:dyDescent="0.35">
      <c r="A5912" s="189" t="str">
        <f t="shared" si="316"/>
        <v>Feb</v>
      </c>
      <c r="B5912" s="190" t="str">
        <f t="shared" si="317"/>
        <v>2024</v>
      </c>
      <c r="C5912" s="190" t="str">
        <f t="shared" si="318"/>
        <v>Feb-2024</v>
      </c>
      <c r="D5912" s="2">
        <v>45351</v>
      </c>
      <c r="E5912" t="s">
        <v>1037</v>
      </c>
      <c r="F5912" t="s">
        <v>1038</v>
      </c>
      <c r="G5912" t="s">
        <v>1039</v>
      </c>
      <c r="H5912" t="s">
        <v>677</v>
      </c>
      <c r="I5912" t="s">
        <v>1071</v>
      </c>
      <c r="J5912" t="s">
        <v>1072</v>
      </c>
      <c r="K5912" t="s">
        <v>1076</v>
      </c>
      <c r="L5912" t="s">
        <v>1077</v>
      </c>
      <c r="M5912" t="s">
        <v>1078</v>
      </c>
      <c r="N5912" t="s">
        <v>1528</v>
      </c>
      <c r="O5912" t="s">
        <v>958</v>
      </c>
    </row>
    <row r="5913" spans="1:15" x14ac:dyDescent="0.35">
      <c r="A5913" s="189" t="str">
        <f t="shared" si="316"/>
        <v>Feb</v>
      </c>
      <c r="B5913" s="190" t="str">
        <f t="shared" si="317"/>
        <v>2024</v>
      </c>
      <c r="C5913" s="190" t="str">
        <f t="shared" si="318"/>
        <v>Feb-2024</v>
      </c>
      <c r="D5913" s="2">
        <v>45351</v>
      </c>
      <c r="E5913" t="s">
        <v>1037</v>
      </c>
      <c r="F5913" t="s">
        <v>1038</v>
      </c>
      <c r="G5913" t="s">
        <v>1039</v>
      </c>
      <c r="H5913" t="s">
        <v>677</v>
      </c>
      <c r="I5913" t="s">
        <v>1071</v>
      </c>
      <c r="J5913" t="s">
        <v>1072</v>
      </c>
      <c r="K5913" t="s">
        <v>1076</v>
      </c>
      <c r="L5913" t="s">
        <v>1077</v>
      </c>
      <c r="M5913" t="s">
        <v>1078</v>
      </c>
      <c r="N5913" t="s">
        <v>1529</v>
      </c>
      <c r="O5913" t="s">
        <v>958</v>
      </c>
    </row>
    <row r="5914" spans="1:15" x14ac:dyDescent="0.35">
      <c r="A5914" s="189" t="str">
        <f t="shared" si="316"/>
        <v>Feb</v>
      </c>
      <c r="B5914" s="190" t="str">
        <f t="shared" si="317"/>
        <v>2024</v>
      </c>
      <c r="C5914" s="190" t="str">
        <f t="shared" si="318"/>
        <v>Feb-2024</v>
      </c>
      <c r="D5914" s="2">
        <v>45351</v>
      </c>
      <c r="E5914" t="s">
        <v>1037</v>
      </c>
      <c r="F5914" t="s">
        <v>1038</v>
      </c>
      <c r="G5914" t="s">
        <v>1039</v>
      </c>
      <c r="H5914" t="s">
        <v>677</v>
      </c>
      <c r="I5914" t="s">
        <v>1071</v>
      </c>
      <c r="J5914" t="s">
        <v>1072</v>
      </c>
      <c r="K5914" t="s">
        <v>1076</v>
      </c>
      <c r="L5914" t="s">
        <v>1077</v>
      </c>
      <c r="M5914" t="s">
        <v>1078</v>
      </c>
      <c r="N5914" t="s">
        <v>919</v>
      </c>
      <c r="O5914">
        <v>70</v>
      </c>
    </row>
    <row r="5915" spans="1:15" x14ac:dyDescent="0.35">
      <c r="A5915" s="189" t="str">
        <f t="shared" si="316"/>
        <v>Feb</v>
      </c>
      <c r="B5915" s="190" t="str">
        <f t="shared" si="317"/>
        <v>2024</v>
      </c>
      <c r="C5915" s="190" t="str">
        <f t="shared" si="318"/>
        <v>Feb-2024</v>
      </c>
      <c r="D5915" s="2">
        <v>45351</v>
      </c>
      <c r="E5915" t="s">
        <v>1037</v>
      </c>
      <c r="F5915" t="s">
        <v>1038</v>
      </c>
      <c r="G5915" t="s">
        <v>1039</v>
      </c>
      <c r="H5915" t="s">
        <v>677</v>
      </c>
      <c r="I5915" t="s">
        <v>1071</v>
      </c>
      <c r="J5915" t="s">
        <v>1072</v>
      </c>
      <c r="K5915" t="s">
        <v>1076</v>
      </c>
      <c r="L5915" t="s">
        <v>1077</v>
      </c>
      <c r="M5915" t="s">
        <v>1078</v>
      </c>
      <c r="N5915" t="s">
        <v>920</v>
      </c>
      <c r="O5915">
        <v>660</v>
      </c>
    </row>
    <row r="5916" spans="1:15" x14ac:dyDescent="0.35">
      <c r="A5916" s="189" t="str">
        <f t="shared" si="316"/>
        <v>Feb</v>
      </c>
      <c r="B5916" s="190" t="str">
        <f t="shared" si="317"/>
        <v>2024</v>
      </c>
      <c r="C5916" s="190" t="str">
        <f t="shared" si="318"/>
        <v>Feb-2024</v>
      </c>
      <c r="D5916" s="2">
        <v>45351</v>
      </c>
      <c r="E5916" t="s">
        <v>1037</v>
      </c>
      <c r="F5916" t="s">
        <v>1038</v>
      </c>
      <c r="G5916" t="s">
        <v>1039</v>
      </c>
      <c r="H5916" t="s">
        <v>677</v>
      </c>
      <c r="I5916" t="s">
        <v>1071</v>
      </c>
      <c r="J5916" t="s">
        <v>1072</v>
      </c>
      <c r="K5916" t="s">
        <v>1076</v>
      </c>
      <c r="L5916" t="s">
        <v>1077</v>
      </c>
      <c r="M5916" t="s">
        <v>1078</v>
      </c>
      <c r="N5916" t="s">
        <v>922</v>
      </c>
      <c r="O5916">
        <v>40</v>
      </c>
    </row>
    <row r="5917" spans="1:15" x14ac:dyDescent="0.35">
      <c r="A5917" s="189" t="str">
        <f t="shared" si="316"/>
        <v>Feb</v>
      </c>
      <c r="B5917" s="190" t="str">
        <f t="shared" si="317"/>
        <v>2024</v>
      </c>
      <c r="C5917" s="190" t="str">
        <f t="shared" si="318"/>
        <v>Feb-2024</v>
      </c>
      <c r="D5917" s="2">
        <v>45351</v>
      </c>
      <c r="E5917" t="s">
        <v>1037</v>
      </c>
      <c r="F5917" t="s">
        <v>1038</v>
      </c>
      <c r="G5917" t="s">
        <v>1039</v>
      </c>
      <c r="H5917" t="s">
        <v>677</v>
      </c>
      <c r="I5917" t="s">
        <v>1071</v>
      </c>
      <c r="J5917" t="s">
        <v>1072</v>
      </c>
      <c r="K5917" t="s">
        <v>1076</v>
      </c>
      <c r="L5917" t="s">
        <v>1077</v>
      </c>
      <c r="M5917" t="s">
        <v>1078</v>
      </c>
      <c r="N5917" t="s">
        <v>921</v>
      </c>
      <c r="O5917">
        <v>460</v>
      </c>
    </row>
    <row r="5918" spans="1:15" x14ac:dyDescent="0.35">
      <c r="A5918" s="189" t="str">
        <f t="shared" si="316"/>
        <v>Feb</v>
      </c>
      <c r="B5918" s="190" t="str">
        <f t="shared" si="317"/>
        <v>2024</v>
      </c>
      <c r="C5918" s="190" t="str">
        <f t="shared" si="318"/>
        <v>Feb-2024</v>
      </c>
      <c r="D5918" s="2">
        <v>45351</v>
      </c>
      <c r="E5918" t="s">
        <v>1037</v>
      </c>
      <c r="F5918" t="s">
        <v>1038</v>
      </c>
      <c r="G5918" t="s">
        <v>1039</v>
      </c>
      <c r="H5918" t="s">
        <v>677</v>
      </c>
      <c r="I5918" t="s">
        <v>1071</v>
      </c>
      <c r="J5918" t="s">
        <v>1072</v>
      </c>
      <c r="K5918" t="s">
        <v>1079</v>
      </c>
      <c r="L5918" t="s">
        <v>1080</v>
      </c>
      <c r="M5918" t="s">
        <v>1081</v>
      </c>
      <c r="N5918" t="s">
        <v>1528</v>
      </c>
      <c r="O5918" t="s">
        <v>958</v>
      </c>
    </row>
    <row r="5919" spans="1:15" x14ac:dyDescent="0.35">
      <c r="A5919" s="189" t="str">
        <f t="shared" si="316"/>
        <v>Feb</v>
      </c>
      <c r="B5919" s="190" t="str">
        <f t="shared" si="317"/>
        <v>2024</v>
      </c>
      <c r="C5919" s="190" t="str">
        <f t="shared" si="318"/>
        <v>Feb-2024</v>
      </c>
      <c r="D5919" s="2">
        <v>45351</v>
      </c>
      <c r="E5919" t="s">
        <v>1037</v>
      </c>
      <c r="F5919" t="s">
        <v>1038</v>
      </c>
      <c r="G5919" t="s">
        <v>1039</v>
      </c>
      <c r="H5919" t="s">
        <v>677</v>
      </c>
      <c r="I5919" t="s">
        <v>1071</v>
      </c>
      <c r="J5919" t="s">
        <v>1072</v>
      </c>
      <c r="K5919" t="s">
        <v>1079</v>
      </c>
      <c r="L5919" t="s">
        <v>1080</v>
      </c>
      <c r="M5919" t="s">
        <v>1081</v>
      </c>
      <c r="N5919" t="s">
        <v>1529</v>
      </c>
      <c r="O5919" t="s">
        <v>958</v>
      </c>
    </row>
    <row r="5920" spans="1:15" x14ac:dyDescent="0.35">
      <c r="A5920" s="189" t="str">
        <f t="shared" si="316"/>
        <v>Feb</v>
      </c>
      <c r="B5920" s="190" t="str">
        <f t="shared" si="317"/>
        <v>2024</v>
      </c>
      <c r="C5920" s="190" t="str">
        <f t="shared" si="318"/>
        <v>Feb-2024</v>
      </c>
      <c r="D5920" s="2">
        <v>45351</v>
      </c>
      <c r="E5920" t="s">
        <v>1037</v>
      </c>
      <c r="F5920" t="s">
        <v>1038</v>
      </c>
      <c r="G5920" t="s">
        <v>1039</v>
      </c>
      <c r="H5920" t="s">
        <v>677</v>
      </c>
      <c r="I5920" t="s">
        <v>1071</v>
      </c>
      <c r="J5920" t="s">
        <v>1072</v>
      </c>
      <c r="K5920" t="s">
        <v>1079</v>
      </c>
      <c r="L5920" t="s">
        <v>1080</v>
      </c>
      <c r="M5920" t="s">
        <v>1081</v>
      </c>
      <c r="N5920" t="s">
        <v>919</v>
      </c>
      <c r="O5920">
        <v>305</v>
      </c>
    </row>
    <row r="5921" spans="1:15" x14ac:dyDescent="0.35">
      <c r="A5921" s="189" t="str">
        <f t="shared" si="316"/>
        <v>Feb</v>
      </c>
      <c r="B5921" s="190" t="str">
        <f t="shared" si="317"/>
        <v>2024</v>
      </c>
      <c r="C5921" s="190" t="str">
        <f t="shared" si="318"/>
        <v>Feb-2024</v>
      </c>
      <c r="D5921" s="2">
        <v>45351</v>
      </c>
      <c r="E5921" t="s">
        <v>1037</v>
      </c>
      <c r="F5921" t="s">
        <v>1038</v>
      </c>
      <c r="G5921" t="s">
        <v>1039</v>
      </c>
      <c r="H5921" t="s">
        <v>677</v>
      </c>
      <c r="I5921" t="s">
        <v>1071</v>
      </c>
      <c r="J5921" t="s">
        <v>1072</v>
      </c>
      <c r="K5921" t="s">
        <v>1079</v>
      </c>
      <c r="L5921" t="s">
        <v>1080</v>
      </c>
      <c r="M5921" t="s">
        <v>1081</v>
      </c>
      <c r="N5921" t="s">
        <v>920</v>
      </c>
      <c r="O5921">
        <v>625</v>
      </c>
    </row>
    <row r="5922" spans="1:15" x14ac:dyDescent="0.35">
      <c r="A5922" s="189" t="str">
        <f t="shared" si="316"/>
        <v>Feb</v>
      </c>
      <c r="B5922" s="190" t="str">
        <f t="shared" si="317"/>
        <v>2024</v>
      </c>
      <c r="C5922" s="190" t="str">
        <f t="shared" si="318"/>
        <v>Feb-2024</v>
      </c>
      <c r="D5922" s="2">
        <v>45351</v>
      </c>
      <c r="E5922" t="s">
        <v>1037</v>
      </c>
      <c r="F5922" t="s">
        <v>1038</v>
      </c>
      <c r="G5922" t="s">
        <v>1039</v>
      </c>
      <c r="H5922" t="s">
        <v>677</v>
      </c>
      <c r="I5922" t="s">
        <v>1071</v>
      </c>
      <c r="J5922" t="s">
        <v>1072</v>
      </c>
      <c r="K5922" t="s">
        <v>1079</v>
      </c>
      <c r="L5922" t="s">
        <v>1080</v>
      </c>
      <c r="M5922" t="s">
        <v>1081</v>
      </c>
      <c r="N5922" t="s">
        <v>922</v>
      </c>
      <c r="O5922">
        <v>900</v>
      </c>
    </row>
    <row r="5923" spans="1:15" x14ac:dyDescent="0.35">
      <c r="A5923" s="189" t="str">
        <f t="shared" si="316"/>
        <v>Feb</v>
      </c>
      <c r="B5923" s="190" t="str">
        <f t="shared" si="317"/>
        <v>2024</v>
      </c>
      <c r="C5923" s="190" t="str">
        <f t="shared" si="318"/>
        <v>Feb-2024</v>
      </c>
      <c r="D5923" s="2">
        <v>45351</v>
      </c>
      <c r="E5923" t="s">
        <v>1037</v>
      </c>
      <c r="F5923" t="s">
        <v>1038</v>
      </c>
      <c r="G5923" t="s">
        <v>1039</v>
      </c>
      <c r="H5923" t="s">
        <v>677</v>
      </c>
      <c r="I5923" t="s">
        <v>1071</v>
      </c>
      <c r="J5923" t="s">
        <v>1072</v>
      </c>
      <c r="K5923" t="s">
        <v>1079</v>
      </c>
      <c r="L5923" t="s">
        <v>1080</v>
      </c>
      <c r="M5923" t="s">
        <v>1081</v>
      </c>
      <c r="N5923" t="s">
        <v>921</v>
      </c>
      <c r="O5923">
        <v>750</v>
      </c>
    </row>
    <row r="5924" spans="1:15" x14ac:dyDescent="0.35">
      <c r="A5924" s="189" t="str">
        <f t="shared" si="316"/>
        <v>Feb</v>
      </c>
      <c r="B5924" s="190" t="str">
        <f t="shared" si="317"/>
        <v>2024</v>
      </c>
      <c r="C5924" s="190" t="str">
        <f t="shared" si="318"/>
        <v>Feb-2024</v>
      </c>
      <c r="D5924" s="2">
        <v>45351</v>
      </c>
      <c r="E5924" t="s">
        <v>1037</v>
      </c>
      <c r="F5924" t="s">
        <v>1038</v>
      </c>
      <c r="G5924" t="s">
        <v>1039</v>
      </c>
      <c r="H5924" t="s">
        <v>677</v>
      </c>
      <c r="I5924" t="s">
        <v>1071</v>
      </c>
      <c r="J5924" t="s">
        <v>1072</v>
      </c>
      <c r="K5924" t="s">
        <v>1082</v>
      </c>
      <c r="L5924" t="s">
        <v>1083</v>
      </c>
      <c r="M5924" t="s">
        <v>1084</v>
      </c>
      <c r="N5924" t="s">
        <v>1528</v>
      </c>
      <c r="O5924" t="s">
        <v>958</v>
      </c>
    </row>
    <row r="5925" spans="1:15" x14ac:dyDescent="0.35">
      <c r="A5925" s="189" t="str">
        <f t="shared" si="316"/>
        <v>Feb</v>
      </c>
      <c r="B5925" s="190" t="str">
        <f t="shared" si="317"/>
        <v>2024</v>
      </c>
      <c r="C5925" s="190" t="str">
        <f t="shared" si="318"/>
        <v>Feb-2024</v>
      </c>
      <c r="D5925" s="2">
        <v>45351</v>
      </c>
      <c r="E5925" t="s">
        <v>1037</v>
      </c>
      <c r="F5925" t="s">
        <v>1038</v>
      </c>
      <c r="G5925" t="s">
        <v>1039</v>
      </c>
      <c r="H5925" t="s">
        <v>677</v>
      </c>
      <c r="I5925" t="s">
        <v>1071</v>
      </c>
      <c r="J5925" t="s">
        <v>1072</v>
      </c>
      <c r="K5925" t="s">
        <v>1082</v>
      </c>
      <c r="L5925" t="s">
        <v>1083</v>
      </c>
      <c r="M5925" t="s">
        <v>1084</v>
      </c>
      <c r="N5925" t="s">
        <v>1529</v>
      </c>
      <c r="O5925" t="s">
        <v>958</v>
      </c>
    </row>
    <row r="5926" spans="1:15" x14ac:dyDescent="0.35">
      <c r="A5926" s="189" t="str">
        <f t="shared" si="316"/>
        <v>Feb</v>
      </c>
      <c r="B5926" s="190" t="str">
        <f t="shared" si="317"/>
        <v>2024</v>
      </c>
      <c r="C5926" s="190" t="str">
        <f t="shared" si="318"/>
        <v>Feb-2024</v>
      </c>
      <c r="D5926" s="2">
        <v>45351</v>
      </c>
      <c r="E5926" t="s">
        <v>1037</v>
      </c>
      <c r="F5926" t="s">
        <v>1038</v>
      </c>
      <c r="G5926" t="s">
        <v>1039</v>
      </c>
      <c r="H5926" t="s">
        <v>677</v>
      </c>
      <c r="I5926" t="s">
        <v>1071</v>
      </c>
      <c r="J5926" t="s">
        <v>1072</v>
      </c>
      <c r="K5926" t="s">
        <v>1082</v>
      </c>
      <c r="L5926" t="s">
        <v>1083</v>
      </c>
      <c r="M5926" t="s">
        <v>1084</v>
      </c>
      <c r="N5926" t="s">
        <v>919</v>
      </c>
      <c r="O5926">
        <v>115</v>
      </c>
    </row>
    <row r="5927" spans="1:15" x14ac:dyDescent="0.35">
      <c r="A5927" s="189" t="str">
        <f t="shared" si="316"/>
        <v>Feb</v>
      </c>
      <c r="B5927" s="190" t="str">
        <f t="shared" si="317"/>
        <v>2024</v>
      </c>
      <c r="C5927" s="190" t="str">
        <f t="shared" si="318"/>
        <v>Feb-2024</v>
      </c>
      <c r="D5927" s="2">
        <v>45351</v>
      </c>
      <c r="E5927" t="s">
        <v>1037</v>
      </c>
      <c r="F5927" t="s">
        <v>1038</v>
      </c>
      <c r="G5927" t="s">
        <v>1039</v>
      </c>
      <c r="H5927" t="s">
        <v>677</v>
      </c>
      <c r="I5927" t="s">
        <v>1071</v>
      </c>
      <c r="J5927" t="s">
        <v>1072</v>
      </c>
      <c r="K5927" t="s">
        <v>1082</v>
      </c>
      <c r="L5927" t="s">
        <v>1083</v>
      </c>
      <c r="M5927" t="s">
        <v>1084</v>
      </c>
      <c r="N5927" t="s">
        <v>920</v>
      </c>
      <c r="O5927">
        <v>1275</v>
      </c>
    </row>
    <row r="5928" spans="1:15" x14ac:dyDescent="0.35">
      <c r="A5928" s="189" t="str">
        <f t="shared" si="316"/>
        <v>Feb</v>
      </c>
      <c r="B5928" s="190" t="str">
        <f t="shared" si="317"/>
        <v>2024</v>
      </c>
      <c r="C5928" s="190" t="str">
        <f t="shared" si="318"/>
        <v>Feb-2024</v>
      </c>
      <c r="D5928" s="2">
        <v>45351</v>
      </c>
      <c r="E5928" t="s">
        <v>1037</v>
      </c>
      <c r="F5928" t="s">
        <v>1038</v>
      </c>
      <c r="G5928" t="s">
        <v>1039</v>
      </c>
      <c r="H5928" t="s">
        <v>677</v>
      </c>
      <c r="I5928" t="s">
        <v>1071</v>
      </c>
      <c r="J5928" t="s">
        <v>1072</v>
      </c>
      <c r="K5928" t="s">
        <v>1082</v>
      </c>
      <c r="L5928" t="s">
        <v>1083</v>
      </c>
      <c r="M5928" t="s">
        <v>1084</v>
      </c>
      <c r="N5928" t="s">
        <v>922</v>
      </c>
      <c r="O5928">
        <v>155</v>
      </c>
    </row>
    <row r="5929" spans="1:15" x14ac:dyDescent="0.35">
      <c r="A5929" s="189" t="str">
        <f t="shared" si="316"/>
        <v>Feb</v>
      </c>
      <c r="B5929" s="190" t="str">
        <f t="shared" si="317"/>
        <v>2024</v>
      </c>
      <c r="C5929" s="190" t="str">
        <f t="shared" si="318"/>
        <v>Feb-2024</v>
      </c>
      <c r="D5929" s="2">
        <v>45351</v>
      </c>
      <c r="E5929" t="s">
        <v>1037</v>
      </c>
      <c r="F5929" t="s">
        <v>1038</v>
      </c>
      <c r="G5929" t="s">
        <v>1039</v>
      </c>
      <c r="H5929" t="s">
        <v>677</v>
      </c>
      <c r="I5929" t="s">
        <v>1071</v>
      </c>
      <c r="J5929" t="s">
        <v>1072</v>
      </c>
      <c r="K5929" t="s">
        <v>1082</v>
      </c>
      <c r="L5929" t="s">
        <v>1083</v>
      </c>
      <c r="M5929" t="s">
        <v>1084</v>
      </c>
      <c r="N5929" t="s">
        <v>921</v>
      </c>
      <c r="O5929">
        <v>605</v>
      </c>
    </row>
    <row r="5930" spans="1:15" x14ac:dyDescent="0.35">
      <c r="A5930" s="189" t="str">
        <f t="shared" si="316"/>
        <v>Feb</v>
      </c>
      <c r="B5930" s="190" t="str">
        <f t="shared" si="317"/>
        <v>2024</v>
      </c>
      <c r="C5930" s="190" t="str">
        <f t="shared" si="318"/>
        <v>Feb-2024</v>
      </c>
      <c r="D5930" s="2">
        <v>45351</v>
      </c>
      <c r="E5930" t="s">
        <v>1037</v>
      </c>
      <c r="F5930" t="s">
        <v>1038</v>
      </c>
      <c r="G5930" t="s">
        <v>1039</v>
      </c>
      <c r="H5930" t="s">
        <v>677</v>
      </c>
      <c r="I5930" t="s">
        <v>1071</v>
      </c>
      <c r="J5930" t="s">
        <v>1072</v>
      </c>
      <c r="K5930" t="s">
        <v>1085</v>
      </c>
      <c r="L5930" t="s">
        <v>1086</v>
      </c>
      <c r="M5930" t="s">
        <v>1087</v>
      </c>
      <c r="N5930" t="s">
        <v>1528</v>
      </c>
      <c r="O5930" t="s">
        <v>958</v>
      </c>
    </row>
    <row r="5931" spans="1:15" x14ac:dyDescent="0.35">
      <c r="A5931" s="189" t="str">
        <f t="shared" si="316"/>
        <v>Feb</v>
      </c>
      <c r="B5931" s="190" t="str">
        <f t="shared" si="317"/>
        <v>2024</v>
      </c>
      <c r="C5931" s="190" t="str">
        <f t="shared" si="318"/>
        <v>Feb-2024</v>
      </c>
      <c r="D5931" s="2">
        <v>45351</v>
      </c>
      <c r="E5931" t="s">
        <v>1037</v>
      </c>
      <c r="F5931" t="s">
        <v>1038</v>
      </c>
      <c r="G5931" t="s">
        <v>1039</v>
      </c>
      <c r="H5931" t="s">
        <v>677</v>
      </c>
      <c r="I5931" t="s">
        <v>1071</v>
      </c>
      <c r="J5931" t="s">
        <v>1072</v>
      </c>
      <c r="K5931" t="s">
        <v>1085</v>
      </c>
      <c r="L5931" t="s">
        <v>1086</v>
      </c>
      <c r="M5931" t="s">
        <v>1087</v>
      </c>
      <c r="N5931" t="s">
        <v>1529</v>
      </c>
      <c r="O5931" t="s">
        <v>958</v>
      </c>
    </row>
    <row r="5932" spans="1:15" x14ac:dyDescent="0.35">
      <c r="A5932" s="189" t="str">
        <f t="shared" si="316"/>
        <v>Feb</v>
      </c>
      <c r="B5932" s="190" t="str">
        <f t="shared" si="317"/>
        <v>2024</v>
      </c>
      <c r="C5932" s="190" t="str">
        <f t="shared" si="318"/>
        <v>Feb-2024</v>
      </c>
      <c r="D5932" s="2">
        <v>45351</v>
      </c>
      <c r="E5932" t="s">
        <v>1037</v>
      </c>
      <c r="F5932" t="s">
        <v>1038</v>
      </c>
      <c r="G5932" t="s">
        <v>1039</v>
      </c>
      <c r="H5932" t="s">
        <v>677</v>
      </c>
      <c r="I5932" t="s">
        <v>1071</v>
      </c>
      <c r="J5932" t="s">
        <v>1072</v>
      </c>
      <c r="K5932" t="s">
        <v>1085</v>
      </c>
      <c r="L5932" t="s">
        <v>1086</v>
      </c>
      <c r="M5932" t="s">
        <v>1087</v>
      </c>
      <c r="N5932" t="s">
        <v>919</v>
      </c>
      <c r="O5932">
        <v>95</v>
      </c>
    </row>
    <row r="5933" spans="1:15" x14ac:dyDescent="0.35">
      <c r="A5933" s="189" t="str">
        <f t="shared" si="316"/>
        <v>Feb</v>
      </c>
      <c r="B5933" s="190" t="str">
        <f t="shared" si="317"/>
        <v>2024</v>
      </c>
      <c r="C5933" s="190" t="str">
        <f t="shared" si="318"/>
        <v>Feb-2024</v>
      </c>
      <c r="D5933" s="2">
        <v>45351</v>
      </c>
      <c r="E5933" t="s">
        <v>1037</v>
      </c>
      <c r="F5933" t="s">
        <v>1038</v>
      </c>
      <c r="G5933" t="s">
        <v>1039</v>
      </c>
      <c r="H5933" t="s">
        <v>677</v>
      </c>
      <c r="I5933" t="s">
        <v>1071</v>
      </c>
      <c r="J5933" t="s">
        <v>1072</v>
      </c>
      <c r="K5933" t="s">
        <v>1085</v>
      </c>
      <c r="L5933" t="s">
        <v>1086</v>
      </c>
      <c r="M5933" t="s">
        <v>1087</v>
      </c>
      <c r="N5933" t="s">
        <v>920</v>
      </c>
      <c r="O5933">
        <v>805</v>
      </c>
    </row>
    <row r="5934" spans="1:15" x14ac:dyDescent="0.35">
      <c r="A5934" s="189" t="str">
        <f t="shared" si="316"/>
        <v>Feb</v>
      </c>
      <c r="B5934" s="190" t="str">
        <f t="shared" si="317"/>
        <v>2024</v>
      </c>
      <c r="C5934" s="190" t="str">
        <f t="shared" si="318"/>
        <v>Feb-2024</v>
      </c>
      <c r="D5934" s="2">
        <v>45351</v>
      </c>
      <c r="E5934" t="s">
        <v>1037</v>
      </c>
      <c r="F5934" t="s">
        <v>1038</v>
      </c>
      <c r="G5934" t="s">
        <v>1039</v>
      </c>
      <c r="H5934" t="s">
        <v>677</v>
      </c>
      <c r="I5934" t="s">
        <v>1071</v>
      </c>
      <c r="J5934" t="s">
        <v>1072</v>
      </c>
      <c r="K5934" t="s">
        <v>1085</v>
      </c>
      <c r="L5934" t="s">
        <v>1086</v>
      </c>
      <c r="M5934" t="s">
        <v>1087</v>
      </c>
      <c r="N5934" t="s">
        <v>922</v>
      </c>
      <c r="O5934">
        <v>115</v>
      </c>
    </row>
    <row r="5935" spans="1:15" x14ac:dyDescent="0.35">
      <c r="A5935" s="189" t="str">
        <f t="shared" si="316"/>
        <v>Feb</v>
      </c>
      <c r="B5935" s="190" t="str">
        <f t="shared" si="317"/>
        <v>2024</v>
      </c>
      <c r="C5935" s="190" t="str">
        <f t="shared" si="318"/>
        <v>Feb-2024</v>
      </c>
      <c r="D5935" s="2">
        <v>45351</v>
      </c>
      <c r="E5935" t="s">
        <v>1037</v>
      </c>
      <c r="F5935" t="s">
        <v>1038</v>
      </c>
      <c r="G5935" t="s">
        <v>1039</v>
      </c>
      <c r="H5935" t="s">
        <v>677</v>
      </c>
      <c r="I5935" t="s">
        <v>1071</v>
      </c>
      <c r="J5935" t="s">
        <v>1072</v>
      </c>
      <c r="K5935" t="s">
        <v>1085</v>
      </c>
      <c r="L5935" t="s">
        <v>1086</v>
      </c>
      <c r="M5935" t="s">
        <v>1087</v>
      </c>
      <c r="N5935" t="s">
        <v>921</v>
      </c>
      <c r="O5935">
        <v>410</v>
      </c>
    </row>
    <row r="5936" spans="1:15" x14ac:dyDescent="0.35">
      <c r="A5936" s="189" t="str">
        <f t="shared" si="316"/>
        <v>Feb</v>
      </c>
      <c r="B5936" s="190" t="str">
        <f t="shared" si="317"/>
        <v>2024</v>
      </c>
      <c r="C5936" s="190" t="str">
        <f t="shared" si="318"/>
        <v>Feb-2024</v>
      </c>
      <c r="D5936" s="2">
        <v>45351</v>
      </c>
      <c r="E5936" t="s">
        <v>1037</v>
      </c>
      <c r="F5936" t="s">
        <v>1038</v>
      </c>
      <c r="G5936" t="s">
        <v>1039</v>
      </c>
      <c r="H5936" t="s">
        <v>677</v>
      </c>
      <c r="I5936" t="s">
        <v>1071</v>
      </c>
      <c r="J5936" t="s">
        <v>1072</v>
      </c>
      <c r="K5936" t="s">
        <v>1088</v>
      </c>
      <c r="L5936" t="s">
        <v>1089</v>
      </c>
      <c r="M5936" t="s">
        <v>1090</v>
      </c>
      <c r="N5936" t="s">
        <v>1528</v>
      </c>
      <c r="O5936" t="s">
        <v>958</v>
      </c>
    </row>
    <row r="5937" spans="1:15" x14ac:dyDescent="0.35">
      <c r="A5937" s="189" t="str">
        <f t="shared" si="316"/>
        <v>Feb</v>
      </c>
      <c r="B5937" s="190" t="str">
        <f t="shared" si="317"/>
        <v>2024</v>
      </c>
      <c r="C5937" s="190" t="str">
        <f t="shared" si="318"/>
        <v>Feb-2024</v>
      </c>
      <c r="D5937" s="2">
        <v>45351</v>
      </c>
      <c r="E5937" t="s">
        <v>1037</v>
      </c>
      <c r="F5937" t="s">
        <v>1038</v>
      </c>
      <c r="G5937" t="s">
        <v>1039</v>
      </c>
      <c r="H5937" t="s">
        <v>677</v>
      </c>
      <c r="I5937" t="s">
        <v>1071</v>
      </c>
      <c r="J5937" t="s">
        <v>1072</v>
      </c>
      <c r="K5937" t="s">
        <v>1088</v>
      </c>
      <c r="L5937" t="s">
        <v>1089</v>
      </c>
      <c r="M5937" t="s">
        <v>1090</v>
      </c>
      <c r="N5937" t="s">
        <v>1529</v>
      </c>
      <c r="O5937" t="s">
        <v>958</v>
      </c>
    </row>
    <row r="5938" spans="1:15" x14ac:dyDescent="0.35">
      <c r="A5938" s="189" t="str">
        <f t="shared" si="316"/>
        <v>Feb</v>
      </c>
      <c r="B5938" s="190" t="str">
        <f t="shared" si="317"/>
        <v>2024</v>
      </c>
      <c r="C5938" s="190" t="str">
        <f t="shared" si="318"/>
        <v>Feb-2024</v>
      </c>
      <c r="D5938" s="2">
        <v>45351</v>
      </c>
      <c r="E5938" t="s">
        <v>1037</v>
      </c>
      <c r="F5938" t="s">
        <v>1038</v>
      </c>
      <c r="G5938" t="s">
        <v>1039</v>
      </c>
      <c r="H5938" t="s">
        <v>677</v>
      </c>
      <c r="I5938" t="s">
        <v>1071</v>
      </c>
      <c r="J5938" t="s">
        <v>1072</v>
      </c>
      <c r="K5938" t="s">
        <v>1088</v>
      </c>
      <c r="L5938" t="s">
        <v>1089</v>
      </c>
      <c r="M5938" t="s">
        <v>1090</v>
      </c>
      <c r="N5938" t="s">
        <v>919</v>
      </c>
      <c r="O5938">
        <v>145</v>
      </c>
    </row>
    <row r="5939" spans="1:15" x14ac:dyDescent="0.35">
      <c r="A5939" s="189" t="str">
        <f t="shared" si="316"/>
        <v>Feb</v>
      </c>
      <c r="B5939" s="190" t="str">
        <f t="shared" si="317"/>
        <v>2024</v>
      </c>
      <c r="C5939" s="190" t="str">
        <f t="shared" si="318"/>
        <v>Feb-2024</v>
      </c>
      <c r="D5939" s="2">
        <v>45351</v>
      </c>
      <c r="E5939" t="s">
        <v>1037</v>
      </c>
      <c r="F5939" t="s">
        <v>1038</v>
      </c>
      <c r="G5939" t="s">
        <v>1039</v>
      </c>
      <c r="H5939" t="s">
        <v>677</v>
      </c>
      <c r="I5939" t="s">
        <v>1071</v>
      </c>
      <c r="J5939" t="s">
        <v>1072</v>
      </c>
      <c r="K5939" t="s">
        <v>1088</v>
      </c>
      <c r="L5939" t="s">
        <v>1089</v>
      </c>
      <c r="M5939" t="s">
        <v>1090</v>
      </c>
      <c r="N5939" t="s">
        <v>920</v>
      </c>
      <c r="O5939">
        <v>795</v>
      </c>
    </row>
    <row r="5940" spans="1:15" x14ac:dyDescent="0.35">
      <c r="A5940" s="189" t="str">
        <f t="shared" si="316"/>
        <v>Feb</v>
      </c>
      <c r="B5940" s="190" t="str">
        <f t="shared" si="317"/>
        <v>2024</v>
      </c>
      <c r="C5940" s="190" t="str">
        <f t="shared" si="318"/>
        <v>Feb-2024</v>
      </c>
      <c r="D5940" s="2">
        <v>45351</v>
      </c>
      <c r="E5940" t="s">
        <v>1037</v>
      </c>
      <c r="F5940" t="s">
        <v>1038</v>
      </c>
      <c r="G5940" t="s">
        <v>1039</v>
      </c>
      <c r="H5940" t="s">
        <v>677</v>
      </c>
      <c r="I5940" t="s">
        <v>1071</v>
      </c>
      <c r="J5940" t="s">
        <v>1072</v>
      </c>
      <c r="K5940" t="s">
        <v>1088</v>
      </c>
      <c r="L5940" t="s">
        <v>1089</v>
      </c>
      <c r="M5940" t="s">
        <v>1090</v>
      </c>
      <c r="N5940" t="s">
        <v>922</v>
      </c>
      <c r="O5940">
        <v>1235</v>
      </c>
    </row>
    <row r="5941" spans="1:15" x14ac:dyDescent="0.35">
      <c r="A5941" s="189" t="str">
        <f t="shared" si="316"/>
        <v>Feb</v>
      </c>
      <c r="B5941" s="190" t="str">
        <f t="shared" si="317"/>
        <v>2024</v>
      </c>
      <c r="C5941" s="190" t="str">
        <f t="shared" si="318"/>
        <v>Feb-2024</v>
      </c>
      <c r="D5941" s="2">
        <v>45351</v>
      </c>
      <c r="E5941" t="s">
        <v>1037</v>
      </c>
      <c r="F5941" t="s">
        <v>1038</v>
      </c>
      <c r="G5941" t="s">
        <v>1039</v>
      </c>
      <c r="H5941" t="s">
        <v>677</v>
      </c>
      <c r="I5941" t="s">
        <v>1071</v>
      </c>
      <c r="J5941" t="s">
        <v>1072</v>
      </c>
      <c r="K5941" t="s">
        <v>1088</v>
      </c>
      <c r="L5941" t="s">
        <v>1089</v>
      </c>
      <c r="M5941" t="s">
        <v>1090</v>
      </c>
      <c r="N5941" t="s">
        <v>921</v>
      </c>
      <c r="O5941">
        <v>855</v>
      </c>
    </row>
    <row r="5942" spans="1:15" x14ac:dyDescent="0.35">
      <c r="A5942" s="189" t="str">
        <f t="shared" si="316"/>
        <v>Feb</v>
      </c>
      <c r="B5942" s="190" t="str">
        <f t="shared" si="317"/>
        <v>2024</v>
      </c>
      <c r="C5942" s="190" t="str">
        <f t="shared" si="318"/>
        <v>Feb-2024</v>
      </c>
      <c r="D5942" s="2">
        <v>45351</v>
      </c>
      <c r="E5942" t="s">
        <v>1037</v>
      </c>
      <c r="F5942" t="s">
        <v>1038</v>
      </c>
      <c r="G5942" t="s">
        <v>1039</v>
      </c>
      <c r="H5942" t="s">
        <v>680</v>
      </c>
      <c r="I5942" t="s">
        <v>1091</v>
      </c>
      <c r="J5942" t="s">
        <v>1092</v>
      </c>
      <c r="K5942" t="s">
        <v>1093</v>
      </c>
      <c r="L5942" t="s">
        <v>1094</v>
      </c>
      <c r="M5942" t="s">
        <v>1095</v>
      </c>
      <c r="N5942" t="s">
        <v>1528</v>
      </c>
      <c r="O5942" t="s">
        <v>958</v>
      </c>
    </row>
    <row r="5943" spans="1:15" x14ac:dyDescent="0.35">
      <c r="A5943" s="189" t="str">
        <f t="shared" si="316"/>
        <v>Feb</v>
      </c>
      <c r="B5943" s="190" t="str">
        <f t="shared" si="317"/>
        <v>2024</v>
      </c>
      <c r="C5943" s="190" t="str">
        <f t="shared" si="318"/>
        <v>Feb-2024</v>
      </c>
      <c r="D5943" s="2">
        <v>45351</v>
      </c>
      <c r="E5943" t="s">
        <v>1037</v>
      </c>
      <c r="F5943" t="s">
        <v>1038</v>
      </c>
      <c r="G5943" t="s">
        <v>1039</v>
      </c>
      <c r="H5943" t="s">
        <v>680</v>
      </c>
      <c r="I5943" t="s">
        <v>1091</v>
      </c>
      <c r="J5943" t="s">
        <v>1092</v>
      </c>
      <c r="K5943" t="s">
        <v>1093</v>
      </c>
      <c r="L5943" t="s">
        <v>1094</v>
      </c>
      <c r="M5943" t="s">
        <v>1095</v>
      </c>
      <c r="N5943" t="s">
        <v>1529</v>
      </c>
      <c r="O5943" t="s">
        <v>958</v>
      </c>
    </row>
    <row r="5944" spans="1:15" x14ac:dyDescent="0.35">
      <c r="A5944" s="189" t="str">
        <f t="shared" si="316"/>
        <v>Feb</v>
      </c>
      <c r="B5944" s="190" t="str">
        <f t="shared" si="317"/>
        <v>2024</v>
      </c>
      <c r="C5944" s="190" t="str">
        <f t="shared" si="318"/>
        <v>Feb-2024</v>
      </c>
      <c r="D5944" s="2">
        <v>45351</v>
      </c>
      <c r="E5944" t="s">
        <v>1037</v>
      </c>
      <c r="F5944" t="s">
        <v>1038</v>
      </c>
      <c r="G5944" t="s">
        <v>1039</v>
      </c>
      <c r="H5944" t="s">
        <v>680</v>
      </c>
      <c r="I5944" t="s">
        <v>1091</v>
      </c>
      <c r="J5944" t="s">
        <v>1092</v>
      </c>
      <c r="K5944" t="s">
        <v>1093</v>
      </c>
      <c r="L5944" t="s">
        <v>1094</v>
      </c>
      <c r="M5944" t="s">
        <v>1095</v>
      </c>
      <c r="N5944" t="s">
        <v>919</v>
      </c>
      <c r="O5944">
        <v>710</v>
      </c>
    </row>
    <row r="5945" spans="1:15" x14ac:dyDescent="0.35">
      <c r="A5945" s="189" t="str">
        <f t="shared" si="316"/>
        <v>Feb</v>
      </c>
      <c r="B5945" s="190" t="str">
        <f t="shared" si="317"/>
        <v>2024</v>
      </c>
      <c r="C5945" s="190" t="str">
        <f t="shared" si="318"/>
        <v>Feb-2024</v>
      </c>
      <c r="D5945" s="2">
        <v>45351</v>
      </c>
      <c r="E5945" t="s">
        <v>1037</v>
      </c>
      <c r="F5945" t="s">
        <v>1038</v>
      </c>
      <c r="G5945" t="s">
        <v>1039</v>
      </c>
      <c r="H5945" t="s">
        <v>680</v>
      </c>
      <c r="I5945" t="s">
        <v>1091</v>
      </c>
      <c r="J5945" t="s">
        <v>1092</v>
      </c>
      <c r="K5945" t="s">
        <v>1093</v>
      </c>
      <c r="L5945" t="s">
        <v>1094</v>
      </c>
      <c r="M5945" t="s">
        <v>1095</v>
      </c>
      <c r="N5945" t="s">
        <v>920</v>
      </c>
      <c r="O5945">
        <v>2735</v>
      </c>
    </row>
    <row r="5946" spans="1:15" x14ac:dyDescent="0.35">
      <c r="A5946" s="189" t="str">
        <f t="shared" si="316"/>
        <v>Feb</v>
      </c>
      <c r="B5946" s="190" t="str">
        <f t="shared" si="317"/>
        <v>2024</v>
      </c>
      <c r="C5946" s="190" t="str">
        <f t="shared" si="318"/>
        <v>Feb-2024</v>
      </c>
      <c r="D5946" s="2">
        <v>45351</v>
      </c>
      <c r="E5946" t="s">
        <v>1037</v>
      </c>
      <c r="F5946" t="s">
        <v>1038</v>
      </c>
      <c r="G5946" t="s">
        <v>1039</v>
      </c>
      <c r="H5946" t="s">
        <v>680</v>
      </c>
      <c r="I5946" t="s">
        <v>1091</v>
      </c>
      <c r="J5946" t="s">
        <v>1092</v>
      </c>
      <c r="K5946" t="s">
        <v>1093</v>
      </c>
      <c r="L5946" t="s">
        <v>1094</v>
      </c>
      <c r="M5946" t="s">
        <v>1095</v>
      </c>
      <c r="N5946" t="s">
        <v>922</v>
      </c>
      <c r="O5946">
        <v>260</v>
      </c>
    </row>
    <row r="5947" spans="1:15" x14ac:dyDescent="0.35">
      <c r="A5947" s="189" t="str">
        <f t="shared" si="316"/>
        <v>Feb</v>
      </c>
      <c r="B5947" s="190" t="str">
        <f t="shared" si="317"/>
        <v>2024</v>
      </c>
      <c r="C5947" s="190" t="str">
        <f t="shared" si="318"/>
        <v>Feb-2024</v>
      </c>
      <c r="D5947" s="2">
        <v>45351</v>
      </c>
      <c r="E5947" t="s">
        <v>1037</v>
      </c>
      <c r="F5947" t="s">
        <v>1038</v>
      </c>
      <c r="G5947" t="s">
        <v>1039</v>
      </c>
      <c r="H5947" t="s">
        <v>680</v>
      </c>
      <c r="I5947" t="s">
        <v>1091</v>
      </c>
      <c r="J5947" t="s">
        <v>1092</v>
      </c>
      <c r="K5947" t="s">
        <v>1093</v>
      </c>
      <c r="L5947" t="s">
        <v>1094</v>
      </c>
      <c r="M5947" t="s">
        <v>1095</v>
      </c>
      <c r="N5947" t="s">
        <v>921</v>
      </c>
      <c r="O5947">
        <v>1150</v>
      </c>
    </row>
    <row r="5948" spans="1:15" x14ac:dyDescent="0.35">
      <c r="A5948" s="189" t="str">
        <f t="shared" si="316"/>
        <v>Feb</v>
      </c>
      <c r="B5948" s="190" t="str">
        <f t="shared" si="317"/>
        <v>2024</v>
      </c>
      <c r="C5948" s="190" t="str">
        <f t="shared" si="318"/>
        <v>Feb-2024</v>
      </c>
      <c r="D5948" s="2">
        <v>45351</v>
      </c>
      <c r="E5948" t="s">
        <v>1037</v>
      </c>
      <c r="F5948" t="s">
        <v>1038</v>
      </c>
      <c r="G5948" t="s">
        <v>1039</v>
      </c>
      <c r="H5948" t="s">
        <v>684</v>
      </c>
      <c r="I5948" t="s">
        <v>1096</v>
      </c>
      <c r="J5948" t="s">
        <v>1097</v>
      </c>
      <c r="K5948" t="s">
        <v>1098</v>
      </c>
      <c r="L5948" t="s">
        <v>1099</v>
      </c>
      <c r="M5948" t="s">
        <v>1100</v>
      </c>
      <c r="N5948" t="s">
        <v>1528</v>
      </c>
      <c r="O5948" t="s">
        <v>958</v>
      </c>
    </row>
    <row r="5949" spans="1:15" x14ac:dyDescent="0.35">
      <c r="A5949" s="189" t="str">
        <f t="shared" si="316"/>
        <v>Feb</v>
      </c>
      <c r="B5949" s="190" t="str">
        <f t="shared" si="317"/>
        <v>2024</v>
      </c>
      <c r="C5949" s="190" t="str">
        <f t="shared" si="318"/>
        <v>Feb-2024</v>
      </c>
      <c r="D5949" s="2">
        <v>45351</v>
      </c>
      <c r="E5949" t="s">
        <v>1037</v>
      </c>
      <c r="F5949" t="s">
        <v>1038</v>
      </c>
      <c r="G5949" t="s">
        <v>1039</v>
      </c>
      <c r="H5949" t="s">
        <v>684</v>
      </c>
      <c r="I5949" t="s">
        <v>1096</v>
      </c>
      <c r="J5949" t="s">
        <v>1097</v>
      </c>
      <c r="K5949" t="s">
        <v>1098</v>
      </c>
      <c r="L5949" t="s">
        <v>1099</v>
      </c>
      <c r="M5949" t="s">
        <v>1100</v>
      </c>
      <c r="N5949" t="s">
        <v>1529</v>
      </c>
      <c r="O5949" t="s">
        <v>958</v>
      </c>
    </row>
    <row r="5950" spans="1:15" x14ac:dyDescent="0.35">
      <c r="A5950" s="189" t="str">
        <f t="shared" si="316"/>
        <v>Feb</v>
      </c>
      <c r="B5950" s="190" t="str">
        <f t="shared" si="317"/>
        <v>2024</v>
      </c>
      <c r="C5950" s="190" t="str">
        <f t="shared" si="318"/>
        <v>Feb-2024</v>
      </c>
      <c r="D5950" s="2">
        <v>45351</v>
      </c>
      <c r="E5950" t="s">
        <v>1037</v>
      </c>
      <c r="F5950" t="s">
        <v>1038</v>
      </c>
      <c r="G5950" t="s">
        <v>1039</v>
      </c>
      <c r="H5950" t="s">
        <v>684</v>
      </c>
      <c r="I5950" t="s">
        <v>1096</v>
      </c>
      <c r="J5950" t="s">
        <v>1097</v>
      </c>
      <c r="K5950" t="s">
        <v>1098</v>
      </c>
      <c r="L5950" t="s">
        <v>1099</v>
      </c>
      <c r="M5950" t="s">
        <v>1100</v>
      </c>
      <c r="N5950" t="s">
        <v>919</v>
      </c>
      <c r="O5950">
        <v>280</v>
      </c>
    </row>
    <row r="5951" spans="1:15" x14ac:dyDescent="0.35">
      <c r="A5951" s="189" t="str">
        <f t="shared" si="316"/>
        <v>Feb</v>
      </c>
      <c r="B5951" s="190" t="str">
        <f t="shared" si="317"/>
        <v>2024</v>
      </c>
      <c r="C5951" s="190" t="str">
        <f t="shared" si="318"/>
        <v>Feb-2024</v>
      </c>
      <c r="D5951" s="2">
        <v>45351</v>
      </c>
      <c r="E5951" t="s">
        <v>1037</v>
      </c>
      <c r="F5951" t="s">
        <v>1038</v>
      </c>
      <c r="G5951" t="s">
        <v>1039</v>
      </c>
      <c r="H5951" t="s">
        <v>684</v>
      </c>
      <c r="I5951" t="s">
        <v>1096</v>
      </c>
      <c r="J5951" t="s">
        <v>1097</v>
      </c>
      <c r="K5951" t="s">
        <v>1098</v>
      </c>
      <c r="L5951" t="s">
        <v>1099</v>
      </c>
      <c r="M5951" t="s">
        <v>1100</v>
      </c>
      <c r="N5951" t="s">
        <v>920</v>
      </c>
      <c r="O5951">
        <v>2230</v>
      </c>
    </row>
    <row r="5952" spans="1:15" x14ac:dyDescent="0.35">
      <c r="A5952" s="189" t="str">
        <f t="shared" si="316"/>
        <v>Feb</v>
      </c>
      <c r="B5952" s="190" t="str">
        <f t="shared" si="317"/>
        <v>2024</v>
      </c>
      <c r="C5952" s="190" t="str">
        <f t="shared" si="318"/>
        <v>Feb-2024</v>
      </c>
      <c r="D5952" s="2">
        <v>45351</v>
      </c>
      <c r="E5952" t="s">
        <v>1037</v>
      </c>
      <c r="F5952" t="s">
        <v>1038</v>
      </c>
      <c r="G5952" t="s">
        <v>1039</v>
      </c>
      <c r="H5952" t="s">
        <v>684</v>
      </c>
      <c r="I5952" t="s">
        <v>1096</v>
      </c>
      <c r="J5952" t="s">
        <v>1097</v>
      </c>
      <c r="K5952" t="s">
        <v>1098</v>
      </c>
      <c r="L5952" t="s">
        <v>1099</v>
      </c>
      <c r="M5952" t="s">
        <v>1100</v>
      </c>
      <c r="N5952" t="s">
        <v>922</v>
      </c>
      <c r="O5952">
        <v>1475</v>
      </c>
    </row>
    <row r="5953" spans="1:15" x14ac:dyDescent="0.35">
      <c r="A5953" s="189" t="str">
        <f t="shared" si="316"/>
        <v>Feb</v>
      </c>
      <c r="B5953" s="190" t="str">
        <f t="shared" si="317"/>
        <v>2024</v>
      </c>
      <c r="C5953" s="190" t="str">
        <f t="shared" si="318"/>
        <v>Feb-2024</v>
      </c>
      <c r="D5953" s="2">
        <v>45351</v>
      </c>
      <c r="E5953" t="s">
        <v>1037</v>
      </c>
      <c r="F5953" t="s">
        <v>1038</v>
      </c>
      <c r="G5953" t="s">
        <v>1039</v>
      </c>
      <c r="H5953" t="s">
        <v>684</v>
      </c>
      <c r="I5953" t="s">
        <v>1096</v>
      </c>
      <c r="J5953" t="s">
        <v>1097</v>
      </c>
      <c r="K5953" t="s">
        <v>1098</v>
      </c>
      <c r="L5953" t="s">
        <v>1099</v>
      </c>
      <c r="M5953" t="s">
        <v>1100</v>
      </c>
      <c r="N5953" t="s">
        <v>921</v>
      </c>
      <c r="O5953">
        <v>1895</v>
      </c>
    </row>
    <row r="5954" spans="1:15" x14ac:dyDescent="0.35">
      <c r="A5954" s="189" t="str">
        <f t="shared" si="316"/>
        <v>Feb</v>
      </c>
      <c r="B5954" s="190" t="str">
        <f t="shared" si="317"/>
        <v>2024</v>
      </c>
      <c r="C5954" s="190" t="str">
        <f t="shared" si="318"/>
        <v>Feb-2024</v>
      </c>
      <c r="D5954" s="2">
        <v>45351</v>
      </c>
      <c r="E5954" t="s">
        <v>1037</v>
      </c>
      <c r="F5954" t="s">
        <v>1038</v>
      </c>
      <c r="G5954" t="s">
        <v>1039</v>
      </c>
      <c r="H5954" t="s">
        <v>688</v>
      </c>
      <c r="I5954" t="s">
        <v>1101</v>
      </c>
      <c r="J5954" t="s">
        <v>1102</v>
      </c>
      <c r="K5954" t="s">
        <v>1103</v>
      </c>
      <c r="L5954" t="s">
        <v>1104</v>
      </c>
      <c r="M5954" t="s">
        <v>1105</v>
      </c>
      <c r="N5954" t="s">
        <v>1528</v>
      </c>
      <c r="O5954" t="s">
        <v>958</v>
      </c>
    </row>
    <row r="5955" spans="1:15" x14ac:dyDescent="0.35">
      <c r="A5955" s="189" t="str">
        <f t="shared" si="316"/>
        <v>Feb</v>
      </c>
      <c r="B5955" s="190" t="str">
        <f t="shared" si="317"/>
        <v>2024</v>
      </c>
      <c r="C5955" s="190" t="str">
        <f t="shared" si="318"/>
        <v>Feb-2024</v>
      </c>
      <c r="D5955" s="2">
        <v>45351</v>
      </c>
      <c r="E5955" t="s">
        <v>1037</v>
      </c>
      <c r="F5955" t="s">
        <v>1038</v>
      </c>
      <c r="G5955" t="s">
        <v>1039</v>
      </c>
      <c r="H5955" t="s">
        <v>688</v>
      </c>
      <c r="I5955" t="s">
        <v>1101</v>
      </c>
      <c r="J5955" t="s">
        <v>1102</v>
      </c>
      <c r="K5955" t="s">
        <v>1103</v>
      </c>
      <c r="L5955" t="s">
        <v>1104</v>
      </c>
      <c r="M5955" t="s">
        <v>1105</v>
      </c>
      <c r="N5955" t="s">
        <v>1529</v>
      </c>
      <c r="O5955" t="s">
        <v>958</v>
      </c>
    </row>
    <row r="5956" spans="1:15" x14ac:dyDescent="0.35">
      <c r="A5956" s="189" t="str">
        <f t="shared" si="316"/>
        <v>Feb</v>
      </c>
      <c r="B5956" s="190" t="str">
        <f t="shared" si="317"/>
        <v>2024</v>
      </c>
      <c r="C5956" s="190" t="str">
        <f t="shared" si="318"/>
        <v>Feb-2024</v>
      </c>
      <c r="D5956" s="2">
        <v>45351</v>
      </c>
      <c r="E5956" t="s">
        <v>1037</v>
      </c>
      <c r="F5956" t="s">
        <v>1038</v>
      </c>
      <c r="G5956" t="s">
        <v>1039</v>
      </c>
      <c r="H5956" t="s">
        <v>688</v>
      </c>
      <c r="I5956" t="s">
        <v>1101</v>
      </c>
      <c r="J5956" t="s">
        <v>1102</v>
      </c>
      <c r="K5956" t="s">
        <v>1103</v>
      </c>
      <c r="L5956" t="s">
        <v>1104</v>
      </c>
      <c r="M5956" t="s">
        <v>1105</v>
      </c>
      <c r="N5956" t="s">
        <v>919</v>
      </c>
      <c r="O5956">
        <v>110</v>
      </c>
    </row>
    <row r="5957" spans="1:15" x14ac:dyDescent="0.35">
      <c r="A5957" s="189" t="str">
        <f t="shared" si="316"/>
        <v>Feb</v>
      </c>
      <c r="B5957" s="190" t="str">
        <f t="shared" si="317"/>
        <v>2024</v>
      </c>
      <c r="C5957" s="190" t="str">
        <f t="shared" si="318"/>
        <v>Feb-2024</v>
      </c>
      <c r="D5957" s="2">
        <v>45351</v>
      </c>
      <c r="E5957" t="s">
        <v>1037</v>
      </c>
      <c r="F5957" t="s">
        <v>1038</v>
      </c>
      <c r="G5957" t="s">
        <v>1039</v>
      </c>
      <c r="H5957" t="s">
        <v>688</v>
      </c>
      <c r="I5957" t="s">
        <v>1101</v>
      </c>
      <c r="J5957" t="s">
        <v>1102</v>
      </c>
      <c r="K5957" t="s">
        <v>1103</v>
      </c>
      <c r="L5957" t="s">
        <v>1104</v>
      </c>
      <c r="M5957" t="s">
        <v>1105</v>
      </c>
      <c r="N5957" t="s">
        <v>920</v>
      </c>
      <c r="O5957">
        <v>525</v>
      </c>
    </row>
    <row r="5958" spans="1:15" x14ac:dyDescent="0.35">
      <c r="A5958" s="189" t="str">
        <f t="shared" si="316"/>
        <v>Feb</v>
      </c>
      <c r="B5958" s="190" t="str">
        <f t="shared" si="317"/>
        <v>2024</v>
      </c>
      <c r="C5958" s="190" t="str">
        <f t="shared" si="318"/>
        <v>Feb-2024</v>
      </c>
      <c r="D5958" s="2">
        <v>45351</v>
      </c>
      <c r="E5958" t="s">
        <v>1037</v>
      </c>
      <c r="F5958" t="s">
        <v>1038</v>
      </c>
      <c r="G5958" t="s">
        <v>1039</v>
      </c>
      <c r="H5958" t="s">
        <v>688</v>
      </c>
      <c r="I5958" t="s">
        <v>1101</v>
      </c>
      <c r="J5958" t="s">
        <v>1102</v>
      </c>
      <c r="K5958" t="s">
        <v>1103</v>
      </c>
      <c r="L5958" t="s">
        <v>1104</v>
      </c>
      <c r="M5958" t="s">
        <v>1105</v>
      </c>
      <c r="N5958" t="s">
        <v>922</v>
      </c>
      <c r="O5958">
        <v>280</v>
      </c>
    </row>
    <row r="5959" spans="1:15" x14ac:dyDescent="0.35">
      <c r="A5959" s="189" t="str">
        <f t="shared" si="316"/>
        <v>Feb</v>
      </c>
      <c r="B5959" s="190" t="str">
        <f t="shared" si="317"/>
        <v>2024</v>
      </c>
      <c r="C5959" s="190" t="str">
        <f t="shared" si="318"/>
        <v>Feb-2024</v>
      </c>
      <c r="D5959" s="2">
        <v>45351</v>
      </c>
      <c r="E5959" t="s">
        <v>1037</v>
      </c>
      <c r="F5959" t="s">
        <v>1038</v>
      </c>
      <c r="G5959" t="s">
        <v>1039</v>
      </c>
      <c r="H5959" t="s">
        <v>688</v>
      </c>
      <c r="I5959" t="s">
        <v>1101</v>
      </c>
      <c r="J5959" t="s">
        <v>1102</v>
      </c>
      <c r="K5959" t="s">
        <v>1103</v>
      </c>
      <c r="L5959" t="s">
        <v>1104</v>
      </c>
      <c r="M5959" t="s">
        <v>1105</v>
      </c>
      <c r="N5959" t="s">
        <v>921</v>
      </c>
      <c r="O5959">
        <v>455</v>
      </c>
    </row>
    <row r="5960" spans="1:15" x14ac:dyDescent="0.35">
      <c r="A5960" s="189" t="str">
        <f t="shared" ref="A5960:A6023" si="319">TEXT(D5960,"mmm")</f>
        <v>Feb</v>
      </c>
      <c r="B5960" s="190" t="str">
        <f t="shared" ref="B5960:B6023" si="320">TEXT(D5960,"yyyy")</f>
        <v>2024</v>
      </c>
      <c r="C5960" s="190" t="str">
        <f t="shared" ref="C5960:C6023" si="321">_xlfn.CONCAT(A5960&amp;"-"&amp;B5960)</f>
        <v>Feb-2024</v>
      </c>
      <c r="D5960" s="2">
        <v>45351</v>
      </c>
      <c r="E5960" t="s">
        <v>1037</v>
      </c>
      <c r="F5960" t="s">
        <v>1038</v>
      </c>
      <c r="G5960" t="s">
        <v>1039</v>
      </c>
      <c r="H5960" t="s">
        <v>688</v>
      </c>
      <c r="I5960" t="s">
        <v>1101</v>
      </c>
      <c r="J5960" t="s">
        <v>1102</v>
      </c>
      <c r="K5960" t="s">
        <v>1106</v>
      </c>
      <c r="L5960" t="s">
        <v>1107</v>
      </c>
      <c r="M5960" t="s">
        <v>1108</v>
      </c>
      <c r="N5960" t="s">
        <v>1528</v>
      </c>
      <c r="O5960" t="s">
        <v>958</v>
      </c>
    </row>
    <row r="5961" spans="1:15" x14ac:dyDescent="0.35">
      <c r="A5961" s="189" t="str">
        <f t="shared" si="319"/>
        <v>Feb</v>
      </c>
      <c r="B5961" s="190" t="str">
        <f t="shared" si="320"/>
        <v>2024</v>
      </c>
      <c r="C5961" s="190" t="str">
        <f t="shared" si="321"/>
        <v>Feb-2024</v>
      </c>
      <c r="D5961" s="2">
        <v>45351</v>
      </c>
      <c r="E5961" t="s">
        <v>1037</v>
      </c>
      <c r="F5961" t="s">
        <v>1038</v>
      </c>
      <c r="G5961" t="s">
        <v>1039</v>
      </c>
      <c r="H5961" t="s">
        <v>688</v>
      </c>
      <c r="I5961" t="s">
        <v>1101</v>
      </c>
      <c r="J5961" t="s">
        <v>1102</v>
      </c>
      <c r="K5961" t="s">
        <v>1106</v>
      </c>
      <c r="L5961" t="s">
        <v>1107</v>
      </c>
      <c r="M5961" t="s">
        <v>1108</v>
      </c>
      <c r="N5961" t="s">
        <v>1529</v>
      </c>
      <c r="O5961" t="s">
        <v>958</v>
      </c>
    </row>
    <row r="5962" spans="1:15" x14ac:dyDescent="0.35">
      <c r="A5962" s="189" t="str">
        <f t="shared" si="319"/>
        <v>Feb</v>
      </c>
      <c r="B5962" s="190" t="str">
        <f t="shared" si="320"/>
        <v>2024</v>
      </c>
      <c r="C5962" s="190" t="str">
        <f t="shared" si="321"/>
        <v>Feb-2024</v>
      </c>
      <c r="D5962" s="2">
        <v>45351</v>
      </c>
      <c r="E5962" t="s">
        <v>1037</v>
      </c>
      <c r="F5962" t="s">
        <v>1038</v>
      </c>
      <c r="G5962" t="s">
        <v>1039</v>
      </c>
      <c r="H5962" t="s">
        <v>688</v>
      </c>
      <c r="I5962" t="s">
        <v>1101</v>
      </c>
      <c r="J5962" t="s">
        <v>1102</v>
      </c>
      <c r="K5962" t="s">
        <v>1106</v>
      </c>
      <c r="L5962" t="s">
        <v>1107</v>
      </c>
      <c r="M5962" t="s">
        <v>1108</v>
      </c>
      <c r="N5962" t="s">
        <v>919</v>
      </c>
      <c r="O5962">
        <v>790</v>
      </c>
    </row>
    <row r="5963" spans="1:15" x14ac:dyDescent="0.35">
      <c r="A5963" s="189" t="str">
        <f t="shared" si="319"/>
        <v>Feb</v>
      </c>
      <c r="B5963" s="190" t="str">
        <f t="shared" si="320"/>
        <v>2024</v>
      </c>
      <c r="C5963" s="190" t="str">
        <f t="shared" si="321"/>
        <v>Feb-2024</v>
      </c>
      <c r="D5963" s="2">
        <v>45351</v>
      </c>
      <c r="E5963" t="s">
        <v>1037</v>
      </c>
      <c r="F5963" t="s">
        <v>1038</v>
      </c>
      <c r="G5963" t="s">
        <v>1039</v>
      </c>
      <c r="H5963" t="s">
        <v>688</v>
      </c>
      <c r="I5963" t="s">
        <v>1101</v>
      </c>
      <c r="J5963" t="s">
        <v>1102</v>
      </c>
      <c r="K5963" t="s">
        <v>1106</v>
      </c>
      <c r="L5963" t="s">
        <v>1107</v>
      </c>
      <c r="M5963" t="s">
        <v>1108</v>
      </c>
      <c r="N5963" t="s">
        <v>920</v>
      </c>
      <c r="O5963">
        <v>3365</v>
      </c>
    </row>
    <row r="5964" spans="1:15" x14ac:dyDescent="0.35">
      <c r="A5964" s="189" t="str">
        <f t="shared" si="319"/>
        <v>Feb</v>
      </c>
      <c r="B5964" s="190" t="str">
        <f t="shared" si="320"/>
        <v>2024</v>
      </c>
      <c r="C5964" s="190" t="str">
        <f t="shared" si="321"/>
        <v>Feb-2024</v>
      </c>
      <c r="D5964" s="2">
        <v>45351</v>
      </c>
      <c r="E5964" t="s">
        <v>1037</v>
      </c>
      <c r="F5964" t="s">
        <v>1038</v>
      </c>
      <c r="G5964" t="s">
        <v>1039</v>
      </c>
      <c r="H5964" t="s">
        <v>688</v>
      </c>
      <c r="I5964" t="s">
        <v>1101</v>
      </c>
      <c r="J5964" t="s">
        <v>1102</v>
      </c>
      <c r="K5964" t="s">
        <v>1106</v>
      </c>
      <c r="L5964" t="s">
        <v>1107</v>
      </c>
      <c r="M5964" t="s">
        <v>1108</v>
      </c>
      <c r="N5964" t="s">
        <v>922</v>
      </c>
      <c r="O5964">
        <v>2275</v>
      </c>
    </row>
    <row r="5965" spans="1:15" x14ac:dyDescent="0.35">
      <c r="A5965" s="189" t="str">
        <f t="shared" si="319"/>
        <v>Feb</v>
      </c>
      <c r="B5965" s="190" t="str">
        <f t="shared" si="320"/>
        <v>2024</v>
      </c>
      <c r="C5965" s="190" t="str">
        <f t="shared" si="321"/>
        <v>Feb-2024</v>
      </c>
      <c r="D5965" s="2">
        <v>45351</v>
      </c>
      <c r="E5965" t="s">
        <v>1037</v>
      </c>
      <c r="F5965" t="s">
        <v>1038</v>
      </c>
      <c r="G5965" t="s">
        <v>1039</v>
      </c>
      <c r="H5965" t="s">
        <v>688</v>
      </c>
      <c r="I5965" t="s">
        <v>1101</v>
      </c>
      <c r="J5965" t="s">
        <v>1102</v>
      </c>
      <c r="K5965" t="s">
        <v>1106</v>
      </c>
      <c r="L5965" t="s">
        <v>1107</v>
      </c>
      <c r="M5965" t="s">
        <v>1108</v>
      </c>
      <c r="N5965" t="s">
        <v>921</v>
      </c>
      <c r="O5965">
        <v>2970</v>
      </c>
    </row>
    <row r="5966" spans="1:15" x14ac:dyDescent="0.35">
      <c r="A5966" s="189" t="str">
        <f t="shared" si="319"/>
        <v>Feb</v>
      </c>
      <c r="B5966" s="190" t="str">
        <f t="shared" si="320"/>
        <v>2024</v>
      </c>
      <c r="C5966" s="190" t="str">
        <f t="shared" si="321"/>
        <v>Feb-2024</v>
      </c>
      <c r="D5966" s="2">
        <v>45351</v>
      </c>
      <c r="E5966" t="s">
        <v>1037</v>
      </c>
      <c r="F5966" t="s">
        <v>1038</v>
      </c>
      <c r="G5966" t="s">
        <v>1039</v>
      </c>
      <c r="H5966" t="s">
        <v>691</v>
      </c>
      <c r="I5966" t="s">
        <v>1109</v>
      </c>
      <c r="J5966" t="s">
        <v>1110</v>
      </c>
      <c r="K5966" t="s">
        <v>1111</v>
      </c>
      <c r="L5966" t="s">
        <v>1112</v>
      </c>
      <c r="M5966" t="s">
        <v>1113</v>
      </c>
      <c r="N5966" t="s">
        <v>1528</v>
      </c>
      <c r="O5966" t="s">
        <v>958</v>
      </c>
    </row>
    <row r="5967" spans="1:15" x14ac:dyDescent="0.35">
      <c r="A5967" s="189" t="str">
        <f t="shared" si="319"/>
        <v>Feb</v>
      </c>
      <c r="B5967" s="190" t="str">
        <f t="shared" si="320"/>
        <v>2024</v>
      </c>
      <c r="C5967" s="190" t="str">
        <f t="shared" si="321"/>
        <v>Feb-2024</v>
      </c>
      <c r="D5967" s="2">
        <v>45351</v>
      </c>
      <c r="E5967" t="s">
        <v>1037</v>
      </c>
      <c r="F5967" t="s">
        <v>1038</v>
      </c>
      <c r="G5967" t="s">
        <v>1039</v>
      </c>
      <c r="H5967" t="s">
        <v>691</v>
      </c>
      <c r="I5967" t="s">
        <v>1109</v>
      </c>
      <c r="J5967" t="s">
        <v>1110</v>
      </c>
      <c r="K5967" t="s">
        <v>1111</v>
      </c>
      <c r="L5967" t="s">
        <v>1112</v>
      </c>
      <c r="M5967" t="s">
        <v>1113</v>
      </c>
      <c r="N5967" t="s">
        <v>1529</v>
      </c>
      <c r="O5967" t="s">
        <v>958</v>
      </c>
    </row>
    <row r="5968" spans="1:15" x14ac:dyDescent="0.35">
      <c r="A5968" s="189" t="str">
        <f t="shared" si="319"/>
        <v>Feb</v>
      </c>
      <c r="B5968" s="190" t="str">
        <f t="shared" si="320"/>
        <v>2024</v>
      </c>
      <c r="C5968" s="190" t="str">
        <f t="shared" si="321"/>
        <v>Feb-2024</v>
      </c>
      <c r="D5968" s="2">
        <v>45351</v>
      </c>
      <c r="E5968" t="s">
        <v>1037</v>
      </c>
      <c r="F5968" t="s">
        <v>1038</v>
      </c>
      <c r="G5968" t="s">
        <v>1039</v>
      </c>
      <c r="H5968" t="s">
        <v>691</v>
      </c>
      <c r="I5968" t="s">
        <v>1109</v>
      </c>
      <c r="J5968" t="s">
        <v>1110</v>
      </c>
      <c r="K5968" t="s">
        <v>1111</v>
      </c>
      <c r="L5968" t="s">
        <v>1112</v>
      </c>
      <c r="M5968" t="s">
        <v>1113</v>
      </c>
      <c r="N5968" t="s">
        <v>919</v>
      </c>
      <c r="O5968">
        <v>775</v>
      </c>
    </row>
    <row r="5969" spans="1:15" x14ac:dyDescent="0.35">
      <c r="A5969" s="189" t="str">
        <f t="shared" si="319"/>
        <v>Feb</v>
      </c>
      <c r="B5969" s="190" t="str">
        <f t="shared" si="320"/>
        <v>2024</v>
      </c>
      <c r="C5969" s="190" t="str">
        <f t="shared" si="321"/>
        <v>Feb-2024</v>
      </c>
      <c r="D5969" s="2">
        <v>45351</v>
      </c>
      <c r="E5969" t="s">
        <v>1037</v>
      </c>
      <c r="F5969" t="s">
        <v>1038</v>
      </c>
      <c r="G5969" t="s">
        <v>1039</v>
      </c>
      <c r="H5969" t="s">
        <v>691</v>
      </c>
      <c r="I5969" t="s">
        <v>1109</v>
      </c>
      <c r="J5969" t="s">
        <v>1110</v>
      </c>
      <c r="K5969" t="s">
        <v>1111</v>
      </c>
      <c r="L5969" t="s">
        <v>1112</v>
      </c>
      <c r="M5969" t="s">
        <v>1113</v>
      </c>
      <c r="N5969" t="s">
        <v>920</v>
      </c>
      <c r="O5969">
        <v>4005</v>
      </c>
    </row>
    <row r="5970" spans="1:15" x14ac:dyDescent="0.35">
      <c r="A5970" s="189" t="str">
        <f t="shared" si="319"/>
        <v>Feb</v>
      </c>
      <c r="B5970" s="190" t="str">
        <f t="shared" si="320"/>
        <v>2024</v>
      </c>
      <c r="C5970" s="190" t="str">
        <f t="shared" si="321"/>
        <v>Feb-2024</v>
      </c>
      <c r="D5970" s="2">
        <v>45351</v>
      </c>
      <c r="E5970" t="s">
        <v>1037</v>
      </c>
      <c r="F5970" t="s">
        <v>1038</v>
      </c>
      <c r="G5970" t="s">
        <v>1039</v>
      </c>
      <c r="H5970" t="s">
        <v>691</v>
      </c>
      <c r="I5970" t="s">
        <v>1109</v>
      </c>
      <c r="J5970" t="s">
        <v>1110</v>
      </c>
      <c r="K5970" t="s">
        <v>1111</v>
      </c>
      <c r="L5970" t="s">
        <v>1112</v>
      </c>
      <c r="M5970" t="s">
        <v>1113</v>
      </c>
      <c r="N5970" t="s">
        <v>922</v>
      </c>
      <c r="O5970">
        <v>2350</v>
      </c>
    </row>
    <row r="5971" spans="1:15" x14ac:dyDescent="0.35">
      <c r="A5971" s="189" t="str">
        <f t="shared" si="319"/>
        <v>Feb</v>
      </c>
      <c r="B5971" s="190" t="str">
        <f t="shared" si="320"/>
        <v>2024</v>
      </c>
      <c r="C5971" s="190" t="str">
        <f t="shared" si="321"/>
        <v>Feb-2024</v>
      </c>
      <c r="D5971" s="2">
        <v>45351</v>
      </c>
      <c r="E5971" t="s">
        <v>1037</v>
      </c>
      <c r="F5971" t="s">
        <v>1038</v>
      </c>
      <c r="G5971" t="s">
        <v>1039</v>
      </c>
      <c r="H5971" t="s">
        <v>691</v>
      </c>
      <c r="I5971" t="s">
        <v>1109</v>
      </c>
      <c r="J5971" t="s">
        <v>1110</v>
      </c>
      <c r="K5971" t="s">
        <v>1111</v>
      </c>
      <c r="L5971" t="s">
        <v>1112</v>
      </c>
      <c r="M5971" t="s">
        <v>1113</v>
      </c>
      <c r="N5971" t="s">
        <v>921</v>
      </c>
      <c r="O5971">
        <v>2445</v>
      </c>
    </row>
    <row r="5972" spans="1:15" x14ac:dyDescent="0.35">
      <c r="A5972" s="189" t="str">
        <f t="shared" si="319"/>
        <v>Feb</v>
      </c>
      <c r="B5972" s="190" t="str">
        <f t="shared" si="320"/>
        <v>2024</v>
      </c>
      <c r="C5972" s="190" t="str">
        <f t="shared" si="321"/>
        <v>Feb-2024</v>
      </c>
      <c r="D5972" s="2">
        <v>45351</v>
      </c>
      <c r="E5972" t="s">
        <v>1037</v>
      </c>
      <c r="F5972" t="s">
        <v>1038</v>
      </c>
      <c r="G5972" t="s">
        <v>1039</v>
      </c>
      <c r="H5972" t="s">
        <v>696</v>
      </c>
      <c r="I5972" t="s">
        <v>1114</v>
      </c>
      <c r="J5972" t="s">
        <v>1115</v>
      </c>
      <c r="K5972" t="s">
        <v>1116</v>
      </c>
      <c r="L5972" t="s">
        <v>1117</v>
      </c>
      <c r="M5972" t="s">
        <v>1118</v>
      </c>
      <c r="N5972" t="s">
        <v>1528</v>
      </c>
      <c r="O5972" t="s">
        <v>958</v>
      </c>
    </row>
    <row r="5973" spans="1:15" x14ac:dyDescent="0.35">
      <c r="A5973" s="189" t="str">
        <f t="shared" si="319"/>
        <v>Feb</v>
      </c>
      <c r="B5973" s="190" t="str">
        <f t="shared" si="320"/>
        <v>2024</v>
      </c>
      <c r="C5973" s="190" t="str">
        <f t="shared" si="321"/>
        <v>Feb-2024</v>
      </c>
      <c r="D5973" s="2">
        <v>45351</v>
      </c>
      <c r="E5973" t="s">
        <v>1037</v>
      </c>
      <c r="F5973" t="s">
        <v>1038</v>
      </c>
      <c r="G5973" t="s">
        <v>1039</v>
      </c>
      <c r="H5973" t="s">
        <v>696</v>
      </c>
      <c r="I5973" t="s">
        <v>1114</v>
      </c>
      <c r="J5973" t="s">
        <v>1115</v>
      </c>
      <c r="K5973" t="s">
        <v>1116</v>
      </c>
      <c r="L5973" t="s">
        <v>1117</v>
      </c>
      <c r="M5973" t="s">
        <v>1118</v>
      </c>
      <c r="N5973" t="s">
        <v>1529</v>
      </c>
      <c r="O5973" t="s">
        <v>958</v>
      </c>
    </row>
    <row r="5974" spans="1:15" x14ac:dyDescent="0.35">
      <c r="A5974" s="189" t="str">
        <f t="shared" si="319"/>
        <v>Feb</v>
      </c>
      <c r="B5974" s="190" t="str">
        <f t="shared" si="320"/>
        <v>2024</v>
      </c>
      <c r="C5974" s="190" t="str">
        <f t="shared" si="321"/>
        <v>Feb-2024</v>
      </c>
      <c r="D5974" s="2">
        <v>45351</v>
      </c>
      <c r="E5974" t="s">
        <v>1037</v>
      </c>
      <c r="F5974" t="s">
        <v>1038</v>
      </c>
      <c r="G5974" t="s">
        <v>1039</v>
      </c>
      <c r="H5974" t="s">
        <v>696</v>
      </c>
      <c r="I5974" t="s">
        <v>1114</v>
      </c>
      <c r="J5974" t="s">
        <v>1115</v>
      </c>
      <c r="K5974" t="s">
        <v>1116</v>
      </c>
      <c r="L5974" t="s">
        <v>1117</v>
      </c>
      <c r="M5974" t="s">
        <v>1118</v>
      </c>
      <c r="N5974" t="s">
        <v>919</v>
      </c>
      <c r="O5974">
        <v>595</v>
      </c>
    </row>
    <row r="5975" spans="1:15" x14ac:dyDescent="0.35">
      <c r="A5975" s="189" t="str">
        <f t="shared" si="319"/>
        <v>Feb</v>
      </c>
      <c r="B5975" s="190" t="str">
        <f t="shared" si="320"/>
        <v>2024</v>
      </c>
      <c r="C5975" s="190" t="str">
        <f t="shared" si="321"/>
        <v>Feb-2024</v>
      </c>
      <c r="D5975" s="2">
        <v>45351</v>
      </c>
      <c r="E5975" t="s">
        <v>1037</v>
      </c>
      <c r="F5975" t="s">
        <v>1038</v>
      </c>
      <c r="G5975" t="s">
        <v>1039</v>
      </c>
      <c r="H5975" t="s">
        <v>696</v>
      </c>
      <c r="I5975" t="s">
        <v>1114</v>
      </c>
      <c r="J5975" t="s">
        <v>1115</v>
      </c>
      <c r="K5975" t="s">
        <v>1116</v>
      </c>
      <c r="L5975" t="s">
        <v>1117</v>
      </c>
      <c r="M5975" t="s">
        <v>1118</v>
      </c>
      <c r="N5975" t="s">
        <v>920</v>
      </c>
      <c r="O5975">
        <v>3895</v>
      </c>
    </row>
    <row r="5976" spans="1:15" x14ac:dyDescent="0.35">
      <c r="A5976" s="189" t="str">
        <f t="shared" si="319"/>
        <v>Feb</v>
      </c>
      <c r="B5976" s="190" t="str">
        <f t="shared" si="320"/>
        <v>2024</v>
      </c>
      <c r="C5976" s="190" t="str">
        <f t="shared" si="321"/>
        <v>Feb-2024</v>
      </c>
      <c r="D5976" s="2">
        <v>45351</v>
      </c>
      <c r="E5976" t="s">
        <v>1037</v>
      </c>
      <c r="F5976" t="s">
        <v>1038</v>
      </c>
      <c r="G5976" t="s">
        <v>1039</v>
      </c>
      <c r="H5976" t="s">
        <v>696</v>
      </c>
      <c r="I5976" t="s">
        <v>1114</v>
      </c>
      <c r="J5976" t="s">
        <v>1115</v>
      </c>
      <c r="K5976" t="s">
        <v>1116</v>
      </c>
      <c r="L5976" t="s">
        <v>1117</v>
      </c>
      <c r="M5976" t="s">
        <v>1118</v>
      </c>
      <c r="N5976" t="s">
        <v>922</v>
      </c>
      <c r="O5976">
        <v>680</v>
      </c>
    </row>
    <row r="5977" spans="1:15" x14ac:dyDescent="0.35">
      <c r="A5977" s="189" t="str">
        <f t="shared" si="319"/>
        <v>Feb</v>
      </c>
      <c r="B5977" s="190" t="str">
        <f t="shared" si="320"/>
        <v>2024</v>
      </c>
      <c r="C5977" s="190" t="str">
        <f t="shared" si="321"/>
        <v>Feb-2024</v>
      </c>
      <c r="D5977" s="2">
        <v>45351</v>
      </c>
      <c r="E5977" t="s">
        <v>1037</v>
      </c>
      <c r="F5977" t="s">
        <v>1038</v>
      </c>
      <c r="G5977" t="s">
        <v>1039</v>
      </c>
      <c r="H5977" t="s">
        <v>696</v>
      </c>
      <c r="I5977" t="s">
        <v>1114</v>
      </c>
      <c r="J5977" t="s">
        <v>1115</v>
      </c>
      <c r="K5977" t="s">
        <v>1116</v>
      </c>
      <c r="L5977" t="s">
        <v>1117</v>
      </c>
      <c r="M5977" t="s">
        <v>1118</v>
      </c>
      <c r="N5977" t="s">
        <v>921</v>
      </c>
      <c r="O5977">
        <v>2105</v>
      </c>
    </row>
    <row r="5978" spans="1:15" x14ac:dyDescent="0.35">
      <c r="A5978" s="189" t="str">
        <f t="shared" si="319"/>
        <v>Feb</v>
      </c>
      <c r="B5978" s="190" t="str">
        <f t="shared" si="320"/>
        <v>2024</v>
      </c>
      <c r="C5978" s="190" t="str">
        <f t="shared" si="321"/>
        <v>Feb-2024</v>
      </c>
      <c r="D5978" s="2">
        <v>45351</v>
      </c>
      <c r="E5978" t="s">
        <v>1119</v>
      </c>
      <c r="F5978" t="s">
        <v>1570</v>
      </c>
      <c r="G5978" t="s">
        <v>1120</v>
      </c>
      <c r="H5978" t="s">
        <v>665</v>
      </c>
      <c r="I5978" t="s">
        <v>1121</v>
      </c>
      <c r="J5978" t="s">
        <v>1122</v>
      </c>
      <c r="K5978" t="s">
        <v>1123</v>
      </c>
      <c r="L5978" t="s">
        <v>1124</v>
      </c>
      <c r="M5978" t="s">
        <v>1125</v>
      </c>
      <c r="N5978" t="s">
        <v>1528</v>
      </c>
      <c r="O5978" t="s">
        <v>958</v>
      </c>
    </row>
    <row r="5979" spans="1:15" x14ac:dyDescent="0.35">
      <c r="A5979" s="189" t="str">
        <f t="shared" si="319"/>
        <v>Feb</v>
      </c>
      <c r="B5979" s="190" t="str">
        <f t="shared" si="320"/>
        <v>2024</v>
      </c>
      <c r="C5979" s="190" t="str">
        <f t="shared" si="321"/>
        <v>Feb-2024</v>
      </c>
      <c r="D5979" s="2">
        <v>45351</v>
      </c>
      <c r="E5979" t="s">
        <v>1119</v>
      </c>
      <c r="F5979" t="s">
        <v>1570</v>
      </c>
      <c r="G5979" t="s">
        <v>1120</v>
      </c>
      <c r="H5979" t="s">
        <v>665</v>
      </c>
      <c r="I5979" t="s">
        <v>1121</v>
      </c>
      <c r="J5979" t="s">
        <v>1122</v>
      </c>
      <c r="K5979" t="s">
        <v>1123</v>
      </c>
      <c r="L5979" t="s">
        <v>1124</v>
      </c>
      <c r="M5979" t="s">
        <v>1125</v>
      </c>
      <c r="N5979" t="s">
        <v>1529</v>
      </c>
      <c r="O5979" t="s">
        <v>958</v>
      </c>
    </row>
    <row r="5980" spans="1:15" x14ac:dyDescent="0.35">
      <c r="A5980" s="189" t="str">
        <f t="shared" si="319"/>
        <v>Feb</v>
      </c>
      <c r="B5980" s="190" t="str">
        <f t="shared" si="320"/>
        <v>2024</v>
      </c>
      <c r="C5980" s="190" t="str">
        <f t="shared" si="321"/>
        <v>Feb-2024</v>
      </c>
      <c r="D5980" s="2">
        <v>45351</v>
      </c>
      <c r="E5980" t="s">
        <v>1119</v>
      </c>
      <c r="F5980" t="s">
        <v>1570</v>
      </c>
      <c r="G5980" t="s">
        <v>1120</v>
      </c>
      <c r="H5980" t="s">
        <v>665</v>
      </c>
      <c r="I5980" t="s">
        <v>1121</v>
      </c>
      <c r="J5980" t="s">
        <v>1122</v>
      </c>
      <c r="K5980" t="s">
        <v>1123</v>
      </c>
      <c r="L5980" t="s">
        <v>1124</v>
      </c>
      <c r="M5980" t="s">
        <v>1125</v>
      </c>
      <c r="N5980" t="s">
        <v>919</v>
      </c>
      <c r="O5980">
        <v>150</v>
      </c>
    </row>
    <row r="5981" spans="1:15" x14ac:dyDescent="0.35">
      <c r="A5981" s="189" t="str">
        <f t="shared" si="319"/>
        <v>Feb</v>
      </c>
      <c r="B5981" s="190" t="str">
        <f t="shared" si="320"/>
        <v>2024</v>
      </c>
      <c r="C5981" s="190" t="str">
        <f t="shared" si="321"/>
        <v>Feb-2024</v>
      </c>
      <c r="D5981" s="2">
        <v>45351</v>
      </c>
      <c r="E5981" t="s">
        <v>1119</v>
      </c>
      <c r="F5981" t="s">
        <v>1570</v>
      </c>
      <c r="G5981" t="s">
        <v>1120</v>
      </c>
      <c r="H5981" t="s">
        <v>665</v>
      </c>
      <c r="I5981" t="s">
        <v>1121</v>
      </c>
      <c r="J5981" t="s">
        <v>1122</v>
      </c>
      <c r="K5981" t="s">
        <v>1123</v>
      </c>
      <c r="L5981" t="s">
        <v>1124</v>
      </c>
      <c r="M5981" t="s">
        <v>1125</v>
      </c>
      <c r="N5981" t="s">
        <v>920</v>
      </c>
      <c r="O5981">
        <v>520</v>
      </c>
    </row>
    <row r="5982" spans="1:15" x14ac:dyDescent="0.35">
      <c r="A5982" s="189" t="str">
        <f t="shared" si="319"/>
        <v>Feb</v>
      </c>
      <c r="B5982" s="190" t="str">
        <f t="shared" si="320"/>
        <v>2024</v>
      </c>
      <c r="C5982" s="190" t="str">
        <f t="shared" si="321"/>
        <v>Feb-2024</v>
      </c>
      <c r="D5982" s="2">
        <v>45351</v>
      </c>
      <c r="E5982" t="s">
        <v>1119</v>
      </c>
      <c r="F5982" t="s">
        <v>1570</v>
      </c>
      <c r="G5982" t="s">
        <v>1120</v>
      </c>
      <c r="H5982" t="s">
        <v>665</v>
      </c>
      <c r="I5982" t="s">
        <v>1121</v>
      </c>
      <c r="J5982" t="s">
        <v>1122</v>
      </c>
      <c r="K5982" t="s">
        <v>1123</v>
      </c>
      <c r="L5982" t="s">
        <v>1124</v>
      </c>
      <c r="M5982" t="s">
        <v>1125</v>
      </c>
      <c r="N5982" t="s">
        <v>922</v>
      </c>
      <c r="O5982">
        <v>1600</v>
      </c>
    </row>
    <row r="5983" spans="1:15" x14ac:dyDescent="0.35">
      <c r="A5983" s="189" t="str">
        <f t="shared" si="319"/>
        <v>Feb</v>
      </c>
      <c r="B5983" s="190" t="str">
        <f t="shared" si="320"/>
        <v>2024</v>
      </c>
      <c r="C5983" s="190" t="str">
        <f t="shared" si="321"/>
        <v>Feb-2024</v>
      </c>
      <c r="D5983" s="2">
        <v>45351</v>
      </c>
      <c r="E5983" t="s">
        <v>1119</v>
      </c>
      <c r="F5983" t="s">
        <v>1570</v>
      </c>
      <c r="G5983" t="s">
        <v>1120</v>
      </c>
      <c r="H5983" t="s">
        <v>665</v>
      </c>
      <c r="I5983" t="s">
        <v>1121</v>
      </c>
      <c r="J5983" t="s">
        <v>1122</v>
      </c>
      <c r="K5983" t="s">
        <v>1123</v>
      </c>
      <c r="L5983" t="s">
        <v>1124</v>
      </c>
      <c r="M5983" t="s">
        <v>1125</v>
      </c>
      <c r="N5983" t="s">
        <v>921</v>
      </c>
      <c r="O5983">
        <v>1215</v>
      </c>
    </row>
    <row r="5984" spans="1:15" x14ac:dyDescent="0.35">
      <c r="A5984" s="189" t="str">
        <f t="shared" si="319"/>
        <v>Feb</v>
      </c>
      <c r="B5984" s="190" t="str">
        <f t="shared" si="320"/>
        <v>2024</v>
      </c>
      <c r="C5984" s="190" t="str">
        <f t="shared" si="321"/>
        <v>Feb-2024</v>
      </c>
      <c r="D5984" s="2">
        <v>45351</v>
      </c>
      <c r="E5984" t="s">
        <v>1119</v>
      </c>
      <c r="F5984" t="s">
        <v>1570</v>
      </c>
      <c r="G5984" t="s">
        <v>1120</v>
      </c>
      <c r="H5984" t="s">
        <v>665</v>
      </c>
      <c r="I5984" t="s">
        <v>1121</v>
      </c>
      <c r="J5984" t="s">
        <v>1122</v>
      </c>
      <c r="K5984" t="s">
        <v>1126</v>
      </c>
      <c r="L5984" t="s">
        <v>1127</v>
      </c>
      <c r="M5984" t="s">
        <v>1128</v>
      </c>
      <c r="N5984" t="s">
        <v>1528</v>
      </c>
      <c r="O5984" t="s">
        <v>958</v>
      </c>
    </row>
    <row r="5985" spans="1:15" x14ac:dyDescent="0.35">
      <c r="A5985" s="189" t="str">
        <f t="shared" si="319"/>
        <v>Feb</v>
      </c>
      <c r="B5985" s="190" t="str">
        <f t="shared" si="320"/>
        <v>2024</v>
      </c>
      <c r="C5985" s="190" t="str">
        <f t="shared" si="321"/>
        <v>Feb-2024</v>
      </c>
      <c r="D5985" s="2">
        <v>45351</v>
      </c>
      <c r="E5985" t="s">
        <v>1119</v>
      </c>
      <c r="F5985" t="s">
        <v>1570</v>
      </c>
      <c r="G5985" t="s">
        <v>1120</v>
      </c>
      <c r="H5985" t="s">
        <v>665</v>
      </c>
      <c r="I5985" t="s">
        <v>1121</v>
      </c>
      <c r="J5985" t="s">
        <v>1122</v>
      </c>
      <c r="K5985" t="s">
        <v>1126</v>
      </c>
      <c r="L5985" t="s">
        <v>1127</v>
      </c>
      <c r="M5985" t="s">
        <v>1128</v>
      </c>
      <c r="N5985" t="s">
        <v>1529</v>
      </c>
      <c r="O5985" t="s">
        <v>958</v>
      </c>
    </row>
    <row r="5986" spans="1:15" x14ac:dyDescent="0.35">
      <c r="A5986" s="189" t="str">
        <f t="shared" si="319"/>
        <v>Feb</v>
      </c>
      <c r="B5986" s="190" t="str">
        <f t="shared" si="320"/>
        <v>2024</v>
      </c>
      <c r="C5986" s="190" t="str">
        <f t="shared" si="321"/>
        <v>Feb-2024</v>
      </c>
      <c r="D5986" s="2">
        <v>45351</v>
      </c>
      <c r="E5986" t="s">
        <v>1119</v>
      </c>
      <c r="F5986" t="s">
        <v>1570</v>
      </c>
      <c r="G5986" t="s">
        <v>1120</v>
      </c>
      <c r="H5986" t="s">
        <v>665</v>
      </c>
      <c r="I5986" t="s">
        <v>1121</v>
      </c>
      <c r="J5986" t="s">
        <v>1122</v>
      </c>
      <c r="K5986" t="s">
        <v>1126</v>
      </c>
      <c r="L5986" t="s">
        <v>1127</v>
      </c>
      <c r="M5986" t="s">
        <v>1128</v>
      </c>
      <c r="N5986" t="s">
        <v>919</v>
      </c>
      <c r="O5986">
        <v>30</v>
      </c>
    </row>
    <row r="5987" spans="1:15" x14ac:dyDescent="0.35">
      <c r="A5987" s="189" t="str">
        <f t="shared" si="319"/>
        <v>Feb</v>
      </c>
      <c r="B5987" s="190" t="str">
        <f t="shared" si="320"/>
        <v>2024</v>
      </c>
      <c r="C5987" s="190" t="str">
        <f t="shared" si="321"/>
        <v>Feb-2024</v>
      </c>
      <c r="D5987" s="2">
        <v>45351</v>
      </c>
      <c r="E5987" t="s">
        <v>1119</v>
      </c>
      <c r="F5987" t="s">
        <v>1570</v>
      </c>
      <c r="G5987" t="s">
        <v>1120</v>
      </c>
      <c r="H5987" t="s">
        <v>665</v>
      </c>
      <c r="I5987" t="s">
        <v>1121</v>
      </c>
      <c r="J5987" t="s">
        <v>1122</v>
      </c>
      <c r="K5987" t="s">
        <v>1126</v>
      </c>
      <c r="L5987" t="s">
        <v>1127</v>
      </c>
      <c r="M5987" t="s">
        <v>1128</v>
      </c>
      <c r="N5987" t="s">
        <v>920</v>
      </c>
      <c r="O5987">
        <v>240</v>
      </c>
    </row>
    <row r="5988" spans="1:15" x14ac:dyDescent="0.35">
      <c r="A5988" s="189" t="str">
        <f t="shared" si="319"/>
        <v>Feb</v>
      </c>
      <c r="B5988" s="190" t="str">
        <f t="shared" si="320"/>
        <v>2024</v>
      </c>
      <c r="C5988" s="190" t="str">
        <f t="shared" si="321"/>
        <v>Feb-2024</v>
      </c>
      <c r="D5988" s="2">
        <v>45351</v>
      </c>
      <c r="E5988" t="s">
        <v>1119</v>
      </c>
      <c r="F5988" t="s">
        <v>1570</v>
      </c>
      <c r="G5988" t="s">
        <v>1120</v>
      </c>
      <c r="H5988" t="s">
        <v>665</v>
      </c>
      <c r="I5988" t="s">
        <v>1121</v>
      </c>
      <c r="J5988" t="s">
        <v>1122</v>
      </c>
      <c r="K5988" t="s">
        <v>1126</v>
      </c>
      <c r="L5988" t="s">
        <v>1127</v>
      </c>
      <c r="M5988" t="s">
        <v>1128</v>
      </c>
      <c r="N5988" t="s">
        <v>922</v>
      </c>
      <c r="O5988">
        <v>520</v>
      </c>
    </row>
    <row r="5989" spans="1:15" x14ac:dyDescent="0.35">
      <c r="A5989" s="189" t="str">
        <f t="shared" si="319"/>
        <v>Feb</v>
      </c>
      <c r="B5989" s="190" t="str">
        <f t="shared" si="320"/>
        <v>2024</v>
      </c>
      <c r="C5989" s="190" t="str">
        <f t="shared" si="321"/>
        <v>Feb-2024</v>
      </c>
      <c r="D5989" s="2">
        <v>45351</v>
      </c>
      <c r="E5989" t="s">
        <v>1119</v>
      </c>
      <c r="F5989" t="s">
        <v>1570</v>
      </c>
      <c r="G5989" t="s">
        <v>1120</v>
      </c>
      <c r="H5989" t="s">
        <v>665</v>
      </c>
      <c r="I5989" t="s">
        <v>1121</v>
      </c>
      <c r="J5989" t="s">
        <v>1122</v>
      </c>
      <c r="K5989" t="s">
        <v>1126</v>
      </c>
      <c r="L5989" t="s">
        <v>1127</v>
      </c>
      <c r="M5989" t="s">
        <v>1128</v>
      </c>
      <c r="N5989" t="s">
        <v>921</v>
      </c>
      <c r="O5989">
        <v>300</v>
      </c>
    </row>
    <row r="5990" spans="1:15" x14ac:dyDescent="0.35">
      <c r="A5990" s="189" t="str">
        <f t="shared" si="319"/>
        <v>Feb</v>
      </c>
      <c r="B5990" s="190" t="str">
        <f t="shared" si="320"/>
        <v>2024</v>
      </c>
      <c r="C5990" s="190" t="str">
        <f t="shared" si="321"/>
        <v>Feb-2024</v>
      </c>
      <c r="D5990" s="2">
        <v>45351</v>
      </c>
      <c r="E5990" t="s">
        <v>1119</v>
      </c>
      <c r="F5990" t="s">
        <v>1570</v>
      </c>
      <c r="G5990" t="s">
        <v>1120</v>
      </c>
      <c r="H5990" t="s">
        <v>665</v>
      </c>
      <c r="I5990" t="s">
        <v>1121</v>
      </c>
      <c r="J5990" t="s">
        <v>1122</v>
      </c>
      <c r="K5990" t="s">
        <v>1129</v>
      </c>
      <c r="L5990" t="s">
        <v>1130</v>
      </c>
      <c r="M5990" t="s">
        <v>1131</v>
      </c>
      <c r="N5990" t="s">
        <v>1528</v>
      </c>
      <c r="O5990" t="s">
        <v>958</v>
      </c>
    </row>
    <row r="5991" spans="1:15" x14ac:dyDescent="0.35">
      <c r="A5991" s="189" t="str">
        <f t="shared" si="319"/>
        <v>Feb</v>
      </c>
      <c r="B5991" s="190" t="str">
        <f t="shared" si="320"/>
        <v>2024</v>
      </c>
      <c r="C5991" s="190" t="str">
        <f t="shared" si="321"/>
        <v>Feb-2024</v>
      </c>
      <c r="D5991" s="2">
        <v>45351</v>
      </c>
      <c r="E5991" t="s">
        <v>1119</v>
      </c>
      <c r="F5991" t="s">
        <v>1570</v>
      </c>
      <c r="G5991" t="s">
        <v>1120</v>
      </c>
      <c r="H5991" t="s">
        <v>665</v>
      </c>
      <c r="I5991" t="s">
        <v>1121</v>
      </c>
      <c r="J5991" t="s">
        <v>1122</v>
      </c>
      <c r="K5991" t="s">
        <v>1129</v>
      </c>
      <c r="L5991" t="s">
        <v>1130</v>
      </c>
      <c r="M5991" t="s">
        <v>1131</v>
      </c>
      <c r="N5991" t="s">
        <v>1529</v>
      </c>
      <c r="O5991" t="s">
        <v>958</v>
      </c>
    </row>
    <row r="5992" spans="1:15" x14ac:dyDescent="0.35">
      <c r="A5992" s="189" t="str">
        <f t="shared" si="319"/>
        <v>Feb</v>
      </c>
      <c r="B5992" s="190" t="str">
        <f t="shared" si="320"/>
        <v>2024</v>
      </c>
      <c r="C5992" s="190" t="str">
        <f t="shared" si="321"/>
        <v>Feb-2024</v>
      </c>
      <c r="D5992" s="2">
        <v>45351</v>
      </c>
      <c r="E5992" t="s">
        <v>1119</v>
      </c>
      <c r="F5992" t="s">
        <v>1570</v>
      </c>
      <c r="G5992" t="s">
        <v>1120</v>
      </c>
      <c r="H5992" t="s">
        <v>665</v>
      </c>
      <c r="I5992" t="s">
        <v>1121</v>
      </c>
      <c r="J5992" t="s">
        <v>1122</v>
      </c>
      <c r="K5992" t="s">
        <v>1129</v>
      </c>
      <c r="L5992" t="s">
        <v>1130</v>
      </c>
      <c r="M5992" t="s">
        <v>1131</v>
      </c>
      <c r="N5992" t="s">
        <v>919</v>
      </c>
      <c r="O5992">
        <v>115</v>
      </c>
    </row>
    <row r="5993" spans="1:15" x14ac:dyDescent="0.35">
      <c r="A5993" s="189" t="str">
        <f t="shared" si="319"/>
        <v>Feb</v>
      </c>
      <c r="B5993" s="190" t="str">
        <f t="shared" si="320"/>
        <v>2024</v>
      </c>
      <c r="C5993" s="190" t="str">
        <f t="shared" si="321"/>
        <v>Feb-2024</v>
      </c>
      <c r="D5993" s="2">
        <v>45351</v>
      </c>
      <c r="E5993" t="s">
        <v>1119</v>
      </c>
      <c r="F5993" t="s">
        <v>1570</v>
      </c>
      <c r="G5993" t="s">
        <v>1120</v>
      </c>
      <c r="H5993" t="s">
        <v>665</v>
      </c>
      <c r="I5993" t="s">
        <v>1121</v>
      </c>
      <c r="J5993" t="s">
        <v>1122</v>
      </c>
      <c r="K5993" t="s">
        <v>1129</v>
      </c>
      <c r="L5993" t="s">
        <v>1130</v>
      </c>
      <c r="M5993" t="s">
        <v>1131</v>
      </c>
      <c r="N5993" t="s">
        <v>920</v>
      </c>
      <c r="O5993">
        <v>630</v>
      </c>
    </row>
    <row r="5994" spans="1:15" x14ac:dyDescent="0.35">
      <c r="A5994" s="189" t="str">
        <f t="shared" si="319"/>
        <v>Feb</v>
      </c>
      <c r="B5994" s="190" t="str">
        <f t="shared" si="320"/>
        <v>2024</v>
      </c>
      <c r="C5994" s="190" t="str">
        <f t="shared" si="321"/>
        <v>Feb-2024</v>
      </c>
      <c r="D5994" s="2">
        <v>45351</v>
      </c>
      <c r="E5994" t="s">
        <v>1119</v>
      </c>
      <c r="F5994" t="s">
        <v>1570</v>
      </c>
      <c r="G5994" t="s">
        <v>1120</v>
      </c>
      <c r="H5994" t="s">
        <v>665</v>
      </c>
      <c r="I5994" t="s">
        <v>1121</v>
      </c>
      <c r="J5994" t="s">
        <v>1122</v>
      </c>
      <c r="K5994" t="s">
        <v>1129</v>
      </c>
      <c r="L5994" t="s">
        <v>1130</v>
      </c>
      <c r="M5994" t="s">
        <v>1131</v>
      </c>
      <c r="N5994" t="s">
        <v>922</v>
      </c>
      <c r="O5994">
        <v>770</v>
      </c>
    </row>
    <row r="5995" spans="1:15" x14ac:dyDescent="0.35">
      <c r="A5995" s="189" t="str">
        <f t="shared" si="319"/>
        <v>Feb</v>
      </c>
      <c r="B5995" s="190" t="str">
        <f t="shared" si="320"/>
        <v>2024</v>
      </c>
      <c r="C5995" s="190" t="str">
        <f t="shared" si="321"/>
        <v>Feb-2024</v>
      </c>
      <c r="D5995" s="2">
        <v>45351</v>
      </c>
      <c r="E5995" t="s">
        <v>1119</v>
      </c>
      <c r="F5995" t="s">
        <v>1570</v>
      </c>
      <c r="G5995" t="s">
        <v>1120</v>
      </c>
      <c r="H5995" t="s">
        <v>665</v>
      </c>
      <c r="I5995" t="s">
        <v>1121</v>
      </c>
      <c r="J5995" t="s">
        <v>1122</v>
      </c>
      <c r="K5995" t="s">
        <v>1129</v>
      </c>
      <c r="L5995" t="s">
        <v>1130</v>
      </c>
      <c r="M5995" t="s">
        <v>1131</v>
      </c>
      <c r="N5995" t="s">
        <v>921</v>
      </c>
      <c r="O5995">
        <v>610</v>
      </c>
    </row>
    <row r="5996" spans="1:15" x14ac:dyDescent="0.35">
      <c r="A5996" s="189" t="str">
        <f t="shared" si="319"/>
        <v>Feb</v>
      </c>
      <c r="B5996" s="190" t="str">
        <f t="shared" si="320"/>
        <v>2024</v>
      </c>
      <c r="C5996" s="190" t="str">
        <f t="shared" si="321"/>
        <v>Feb-2024</v>
      </c>
      <c r="D5996" s="2">
        <v>45351</v>
      </c>
      <c r="E5996" t="s">
        <v>1119</v>
      </c>
      <c r="F5996" t="s">
        <v>1570</v>
      </c>
      <c r="G5996" t="s">
        <v>1120</v>
      </c>
      <c r="H5996" t="s">
        <v>665</v>
      </c>
      <c r="I5996" t="s">
        <v>1121</v>
      </c>
      <c r="J5996" t="s">
        <v>1122</v>
      </c>
      <c r="K5996" t="s">
        <v>1132</v>
      </c>
      <c r="L5996" t="s">
        <v>1133</v>
      </c>
      <c r="M5996" t="s">
        <v>1134</v>
      </c>
      <c r="N5996" t="s">
        <v>1528</v>
      </c>
      <c r="O5996" t="s">
        <v>958</v>
      </c>
    </row>
    <row r="5997" spans="1:15" x14ac:dyDescent="0.35">
      <c r="A5997" s="189" t="str">
        <f t="shared" si="319"/>
        <v>Feb</v>
      </c>
      <c r="B5997" s="190" t="str">
        <f t="shared" si="320"/>
        <v>2024</v>
      </c>
      <c r="C5997" s="190" t="str">
        <f t="shared" si="321"/>
        <v>Feb-2024</v>
      </c>
      <c r="D5997" s="2">
        <v>45351</v>
      </c>
      <c r="E5997" t="s">
        <v>1119</v>
      </c>
      <c r="F5997" t="s">
        <v>1570</v>
      </c>
      <c r="G5997" t="s">
        <v>1120</v>
      </c>
      <c r="H5997" t="s">
        <v>665</v>
      </c>
      <c r="I5997" t="s">
        <v>1121</v>
      </c>
      <c r="J5997" t="s">
        <v>1122</v>
      </c>
      <c r="K5997" t="s">
        <v>1132</v>
      </c>
      <c r="L5997" t="s">
        <v>1133</v>
      </c>
      <c r="M5997" t="s">
        <v>1134</v>
      </c>
      <c r="N5997" t="s">
        <v>1529</v>
      </c>
      <c r="O5997" t="s">
        <v>958</v>
      </c>
    </row>
    <row r="5998" spans="1:15" x14ac:dyDescent="0.35">
      <c r="A5998" s="189" t="str">
        <f t="shared" si="319"/>
        <v>Feb</v>
      </c>
      <c r="B5998" s="190" t="str">
        <f t="shared" si="320"/>
        <v>2024</v>
      </c>
      <c r="C5998" s="190" t="str">
        <f t="shared" si="321"/>
        <v>Feb-2024</v>
      </c>
      <c r="D5998" s="2">
        <v>45351</v>
      </c>
      <c r="E5998" t="s">
        <v>1119</v>
      </c>
      <c r="F5998" t="s">
        <v>1570</v>
      </c>
      <c r="G5998" t="s">
        <v>1120</v>
      </c>
      <c r="H5998" t="s">
        <v>665</v>
      </c>
      <c r="I5998" t="s">
        <v>1121</v>
      </c>
      <c r="J5998" t="s">
        <v>1122</v>
      </c>
      <c r="K5998" t="s">
        <v>1132</v>
      </c>
      <c r="L5998" t="s">
        <v>1133</v>
      </c>
      <c r="M5998" t="s">
        <v>1134</v>
      </c>
      <c r="N5998" t="s">
        <v>919</v>
      </c>
      <c r="O5998">
        <v>50</v>
      </c>
    </row>
    <row r="5999" spans="1:15" x14ac:dyDescent="0.35">
      <c r="A5999" s="189" t="str">
        <f t="shared" si="319"/>
        <v>Feb</v>
      </c>
      <c r="B5999" s="190" t="str">
        <f t="shared" si="320"/>
        <v>2024</v>
      </c>
      <c r="C5999" s="190" t="str">
        <f t="shared" si="321"/>
        <v>Feb-2024</v>
      </c>
      <c r="D5999" s="2">
        <v>45351</v>
      </c>
      <c r="E5999" t="s">
        <v>1119</v>
      </c>
      <c r="F5999" t="s">
        <v>1570</v>
      </c>
      <c r="G5999" t="s">
        <v>1120</v>
      </c>
      <c r="H5999" t="s">
        <v>665</v>
      </c>
      <c r="I5999" t="s">
        <v>1121</v>
      </c>
      <c r="J5999" t="s">
        <v>1122</v>
      </c>
      <c r="K5999" t="s">
        <v>1132</v>
      </c>
      <c r="L5999" t="s">
        <v>1133</v>
      </c>
      <c r="M5999" t="s">
        <v>1134</v>
      </c>
      <c r="N5999" t="s">
        <v>920</v>
      </c>
      <c r="O5999">
        <v>155</v>
      </c>
    </row>
    <row r="6000" spans="1:15" x14ac:dyDescent="0.35">
      <c r="A6000" s="189" t="str">
        <f t="shared" si="319"/>
        <v>Feb</v>
      </c>
      <c r="B6000" s="190" t="str">
        <f t="shared" si="320"/>
        <v>2024</v>
      </c>
      <c r="C6000" s="190" t="str">
        <f t="shared" si="321"/>
        <v>Feb-2024</v>
      </c>
      <c r="D6000" s="2">
        <v>45351</v>
      </c>
      <c r="E6000" t="s">
        <v>1119</v>
      </c>
      <c r="F6000" t="s">
        <v>1570</v>
      </c>
      <c r="G6000" t="s">
        <v>1120</v>
      </c>
      <c r="H6000" t="s">
        <v>665</v>
      </c>
      <c r="I6000" t="s">
        <v>1121</v>
      </c>
      <c r="J6000" t="s">
        <v>1122</v>
      </c>
      <c r="K6000" t="s">
        <v>1132</v>
      </c>
      <c r="L6000" t="s">
        <v>1133</v>
      </c>
      <c r="M6000" t="s">
        <v>1134</v>
      </c>
      <c r="N6000" t="s">
        <v>922</v>
      </c>
      <c r="O6000">
        <v>1435</v>
      </c>
    </row>
    <row r="6001" spans="1:15" x14ac:dyDescent="0.35">
      <c r="A6001" s="189" t="str">
        <f t="shared" si="319"/>
        <v>Feb</v>
      </c>
      <c r="B6001" s="190" t="str">
        <f t="shared" si="320"/>
        <v>2024</v>
      </c>
      <c r="C6001" s="190" t="str">
        <f t="shared" si="321"/>
        <v>Feb-2024</v>
      </c>
      <c r="D6001" s="2">
        <v>45351</v>
      </c>
      <c r="E6001" t="s">
        <v>1119</v>
      </c>
      <c r="F6001" t="s">
        <v>1570</v>
      </c>
      <c r="G6001" t="s">
        <v>1120</v>
      </c>
      <c r="H6001" t="s">
        <v>665</v>
      </c>
      <c r="I6001" t="s">
        <v>1121</v>
      </c>
      <c r="J6001" t="s">
        <v>1122</v>
      </c>
      <c r="K6001" t="s">
        <v>1132</v>
      </c>
      <c r="L6001" t="s">
        <v>1133</v>
      </c>
      <c r="M6001" t="s">
        <v>1134</v>
      </c>
      <c r="N6001" t="s">
        <v>921</v>
      </c>
      <c r="O6001">
        <v>490</v>
      </c>
    </row>
    <row r="6002" spans="1:15" x14ac:dyDescent="0.35">
      <c r="A6002" s="189" t="str">
        <f t="shared" si="319"/>
        <v>Feb</v>
      </c>
      <c r="B6002" s="190" t="str">
        <f t="shared" si="320"/>
        <v>2024</v>
      </c>
      <c r="C6002" s="190" t="str">
        <f t="shared" si="321"/>
        <v>Feb-2024</v>
      </c>
      <c r="D6002" s="2">
        <v>45351</v>
      </c>
      <c r="E6002" t="s">
        <v>1119</v>
      </c>
      <c r="F6002" t="s">
        <v>1570</v>
      </c>
      <c r="G6002" t="s">
        <v>1120</v>
      </c>
      <c r="H6002" t="s">
        <v>665</v>
      </c>
      <c r="I6002" t="s">
        <v>1121</v>
      </c>
      <c r="J6002" t="s">
        <v>1122</v>
      </c>
      <c r="K6002" t="s">
        <v>1135</v>
      </c>
      <c r="L6002" t="s">
        <v>1136</v>
      </c>
      <c r="M6002" t="s">
        <v>1137</v>
      </c>
      <c r="N6002" t="s">
        <v>1528</v>
      </c>
      <c r="O6002" t="s">
        <v>958</v>
      </c>
    </row>
    <row r="6003" spans="1:15" x14ac:dyDescent="0.35">
      <c r="A6003" s="189" t="str">
        <f t="shared" si="319"/>
        <v>Feb</v>
      </c>
      <c r="B6003" s="190" t="str">
        <f t="shared" si="320"/>
        <v>2024</v>
      </c>
      <c r="C6003" s="190" t="str">
        <f t="shared" si="321"/>
        <v>Feb-2024</v>
      </c>
      <c r="D6003" s="2">
        <v>45351</v>
      </c>
      <c r="E6003" t="s">
        <v>1119</v>
      </c>
      <c r="F6003" t="s">
        <v>1570</v>
      </c>
      <c r="G6003" t="s">
        <v>1120</v>
      </c>
      <c r="H6003" t="s">
        <v>665</v>
      </c>
      <c r="I6003" t="s">
        <v>1121</v>
      </c>
      <c r="J6003" t="s">
        <v>1122</v>
      </c>
      <c r="K6003" t="s">
        <v>1135</v>
      </c>
      <c r="L6003" t="s">
        <v>1136</v>
      </c>
      <c r="M6003" t="s">
        <v>1137</v>
      </c>
      <c r="N6003" t="s">
        <v>1529</v>
      </c>
      <c r="O6003" t="s">
        <v>958</v>
      </c>
    </row>
    <row r="6004" spans="1:15" x14ac:dyDescent="0.35">
      <c r="A6004" s="189" t="str">
        <f t="shared" si="319"/>
        <v>Feb</v>
      </c>
      <c r="B6004" s="190" t="str">
        <f t="shared" si="320"/>
        <v>2024</v>
      </c>
      <c r="C6004" s="190" t="str">
        <f t="shared" si="321"/>
        <v>Feb-2024</v>
      </c>
      <c r="D6004" s="2">
        <v>45351</v>
      </c>
      <c r="E6004" t="s">
        <v>1119</v>
      </c>
      <c r="F6004" t="s">
        <v>1570</v>
      </c>
      <c r="G6004" t="s">
        <v>1120</v>
      </c>
      <c r="H6004" t="s">
        <v>665</v>
      </c>
      <c r="I6004" t="s">
        <v>1121</v>
      </c>
      <c r="J6004" t="s">
        <v>1122</v>
      </c>
      <c r="K6004" t="s">
        <v>1135</v>
      </c>
      <c r="L6004" t="s">
        <v>1136</v>
      </c>
      <c r="M6004" t="s">
        <v>1137</v>
      </c>
      <c r="N6004" t="s">
        <v>919</v>
      </c>
      <c r="O6004">
        <v>110</v>
      </c>
    </row>
    <row r="6005" spans="1:15" x14ac:dyDescent="0.35">
      <c r="A6005" s="189" t="str">
        <f t="shared" si="319"/>
        <v>Feb</v>
      </c>
      <c r="B6005" s="190" t="str">
        <f t="shared" si="320"/>
        <v>2024</v>
      </c>
      <c r="C6005" s="190" t="str">
        <f t="shared" si="321"/>
        <v>Feb-2024</v>
      </c>
      <c r="D6005" s="2">
        <v>45351</v>
      </c>
      <c r="E6005" t="s">
        <v>1119</v>
      </c>
      <c r="F6005" t="s">
        <v>1570</v>
      </c>
      <c r="G6005" t="s">
        <v>1120</v>
      </c>
      <c r="H6005" t="s">
        <v>665</v>
      </c>
      <c r="I6005" t="s">
        <v>1121</v>
      </c>
      <c r="J6005" t="s">
        <v>1122</v>
      </c>
      <c r="K6005" t="s">
        <v>1135</v>
      </c>
      <c r="L6005" t="s">
        <v>1136</v>
      </c>
      <c r="M6005" t="s">
        <v>1137</v>
      </c>
      <c r="N6005" t="s">
        <v>920</v>
      </c>
      <c r="O6005">
        <v>170</v>
      </c>
    </row>
    <row r="6006" spans="1:15" x14ac:dyDescent="0.35">
      <c r="A6006" s="189" t="str">
        <f t="shared" si="319"/>
        <v>Feb</v>
      </c>
      <c r="B6006" s="190" t="str">
        <f t="shared" si="320"/>
        <v>2024</v>
      </c>
      <c r="C6006" s="190" t="str">
        <f t="shared" si="321"/>
        <v>Feb-2024</v>
      </c>
      <c r="D6006" s="2">
        <v>45351</v>
      </c>
      <c r="E6006" t="s">
        <v>1119</v>
      </c>
      <c r="F6006" t="s">
        <v>1570</v>
      </c>
      <c r="G6006" t="s">
        <v>1120</v>
      </c>
      <c r="H6006" t="s">
        <v>665</v>
      </c>
      <c r="I6006" t="s">
        <v>1121</v>
      </c>
      <c r="J6006" t="s">
        <v>1122</v>
      </c>
      <c r="K6006" t="s">
        <v>1135</v>
      </c>
      <c r="L6006" t="s">
        <v>1136</v>
      </c>
      <c r="M6006" t="s">
        <v>1137</v>
      </c>
      <c r="N6006" t="s">
        <v>922</v>
      </c>
      <c r="O6006">
        <v>1140</v>
      </c>
    </row>
    <row r="6007" spans="1:15" x14ac:dyDescent="0.35">
      <c r="A6007" s="189" t="str">
        <f t="shared" si="319"/>
        <v>Feb</v>
      </c>
      <c r="B6007" s="190" t="str">
        <f t="shared" si="320"/>
        <v>2024</v>
      </c>
      <c r="C6007" s="190" t="str">
        <f t="shared" si="321"/>
        <v>Feb-2024</v>
      </c>
      <c r="D6007" s="2">
        <v>45351</v>
      </c>
      <c r="E6007" t="s">
        <v>1119</v>
      </c>
      <c r="F6007" t="s">
        <v>1570</v>
      </c>
      <c r="G6007" t="s">
        <v>1120</v>
      </c>
      <c r="H6007" t="s">
        <v>665</v>
      </c>
      <c r="I6007" t="s">
        <v>1121</v>
      </c>
      <c r="J6007" t="s">
        <v>1122</v>
      </c>
      <c r="K6007" t="s">
        <v>1135</v>
      </c>
      <c r="L6007" t="s">
        <v>1136</v>
      </c>
      <c r="M6007" t="s">
        <v>1137</v>
      </c>
      <c r="N6007" t="s">
        <v>921</v>
      </c>
      <c r="O6007">
        <v>670</v>
      </c>
    </row>
    <row r="6008" spans="1:15" x14ac:dyDescent="0.35">
      <c r="A6008" s="189" t="str">
        <f t="shared" si="319"/>
        <v>Feb</v>
      </c>
      <c r="B6008" s="190" t="str">
        <f t="shared" si="320"/>
        <v>2024</v>
      </c>
      <c r="C6008" s="190" t="str">
        <f t="shared" si="321"/>
        <v>Feb-2024</v>
      </c>
      <c r="D6008" s="2">
        <v>45351</v>
      </c>
      <c r="E6008" t="s">
        <v>1119</v>
      </c>
      <c r="F6008" t="s">
        <v>1570</v>
      </c>
      <c r="G6008" t="s">
        <v>1120</v>
      </c>
      <c r="H6008" t="s">
        <v>666</v>
      </c>
      <c r="I6008" t="s">
        <v>1138</v>
      </c>
      <c r="J6008" t="s">
        <v>1139</v>
      </c>
      <c r="K6008" t="s">
        <v>1140</v>
      </c>
      <c r="L6008" t="s">
        <v>1141</v>
      </c>
      <c r="M6008" t="s">
        <v>1142</v>
      </c>
      <c r="N6008" t="s">
        <v>1528</v>
      </c>
      <c r="O6008" t="s">
        <v>958</v>
      </c>
    </row>
    <row r="6009" spans="1:15" x14ac:dyDescent="0.35">
      <c r="A6009" s="189" t="str">
        <f t="shared" si="319"/>
        <v>Feb</v>
      </c>
      <c r="B6009" s="190" t="str">
        <f t="shared" si="320"/>
        <v>2024</v>
      </c>
      <c r="C6009" s="190" t="str">
        <f t="shared" si="321"/>
        <v>Feb-2024</v>
      </c>
      <c r="D6009" s="2">
        <v>45351</v>
      </c>
      <c r="E6009" t="s">
        <v>1119</v>
      </c>
      <c r="F6009" t="s">
        <v>1570</v>
      </c>
      <c r="G6009" t="s">
        <v>1120</v>
      </c>
      <c r="H6009" t="s">
        <v>666</v>
      </c>
      <c r="I6009" t="s">
        <v>1138</v>
      </c>
      <c r="J6009" t="s">
        <v>1139</v>
      </c>
      <c r="K6009" t="s">
        <v>1140</v>
      </c>
      <c r="L6009" t="s">
        <v>1141</v>
      </c>
      <c r="M6009" t="s">
        <v>1142</v>
      </c>
      <c r="N6009" t="s">
        <v>1529</v>
      </c>
      <c r="O6009" t="s">
        <v>958</v>
      </c>
    </row>
    <row r="6010" spans="1:15" x14ac:dyDescent="0.35">
      <c r="A6010" s="189" t="str">
        <f t="shared" si="319"/>
        <v>Feb</v>
      </c>
      <c r="B6010" s="190" t="str">
        <f t="shared" si="320"/>
        <v>2024</v>
      </c>
      <c r="C6010" s="190" t="str">
        <f t="shared" si="321"/>
        <v>Feb-2024</v>
      </c>
      <c r="D6010" s="2">
        <v>45351</v>
      </c>
      <c r="E6010" t="s">
        <v>1119</v>
      </c>
      <c r="F6010" t="s">
        <v>1570</v>
      </c>
      <c r="G6010" t="s">
        <v>1120</v>
      </c>
      <c r="H6010" t="s">
        <v>666</v>
      </c>
      <c r="I6010" t="s">
        <v>1138</v>
      </c>
      <c r="J6010" t="s">
        <v>1139</v>
      </c>
      <c r="K6010" t="s">
        <v>1140</v>
      </c>
      <c r="L6010" t="s">
        <v>1141</v>
      </c>
      <c r="M6010" t="s">
        <v>1142</v>
      </c>
      <c r="N6010" t="s">
        <v>919</v>
      </c>
      <c r="O6010">
        <v>310</v>
      </c>
    </row>
    <row r="6011" spans="1:15" x14ac:dyDescent="0.35">
      <c r="A6011" s="189" t="str">
        <f t="shared" si="319"/>
        <v>Feb</v>
      </c>
      <c r="B6011" s="190" t="str">
        <f t="shared" si="320"/>
        <v>2024</v>
      </c>
      <c r="C6011" s="190" t="str">
        <f t="shared" si="321"/>
        <v>Feb-2024</v>
      </c>
      <c r="D6011" s="2">
        <v>45351</v>
      </c>
      <c r="E6011" t="s">
        <v>1119</v>
      </c>
      <c r="F6011" t="s">
        <v>1570</v>
      </c>
      <c r="G6011" t="s">
        <v>1120</v>
      </c>
      <c r="H6011" t="s">
        <v>666</v>
      </c>
      <c r="I6011" t="s">
        <v>1138</v>
      </c>
      <c r="J6011" t="s">
        <v>1139</v>
      </c>
      <c r="K6011" t="s">
        <v>1140</v>
      </c>
      <c r="L6011" t="s">
        <v>1141</v>
      </c>
      <c r="M6011" t="s">
        <v>1142</v>
      </c>
      <c r="N6011" t="s">
        <v>920</v>
      </c>
      <c r="O6011">
        <v>2000</v>
      </c>
    </row>
    <row r="6012" spans="1:15" x14ac:dyDescent="0.35">
      <c r="A6012" s="189" t="str">
        <f t="shared" si="319"/>
        <v>Feb</v>
      </c>
      <c r="B6012" s="190" t="str">
        <f t="shared" si="320"/>
        <v>2024</v>
      </c>
      <c r="C6012" s="190" t="str">
        <f t="shared" si="321"/>
        <v>Feb-2024</v>
      </c>
      <c r="D6012" s="2">
        <v>45351</v>
      </c>
      <c r="E6012" t="s">
        <v>1119</v>
      </c>
      <c r="F6012" t="s">
        <v>1570</v>
      </c>
      <c r="G6012" t="s">
        <v>1120</v>
      </c>
      <c r="H6012" t="s">
        <v>666</v>
      </c>
      <c r="I6012" t="s">
        <v>1138</v>
      </c>
      <c r="J6012" t="s">
        <v>1139</v>
      </c>
      <c r="K6012" t="s">
        <v>1140</v>
      </c>
      <c r="L6012" t="s">
        <v>1141</v>
      </c>
      <c r="M6012" t="s">
        <v>1142</v>
      </c>
      <c r="N6012" t="s">
        <v>922</v>
      </c>
      <c r="O6012">
        <v>2720</v>
      </c>
    </row>
    <row r="6013" spans="1:15" x14ac:dyDescent="0.35">
      <c r="A6013" s="189" t="str">
        <f t="shared" si="319"/>
        <v>Feb</v>
      </c>
      <c r="B6013" s="190" t="str">
        <f t="shared" si="320"/>
        <v>2024</v>
      </c>
      <c r="C6013" s="190" t="str">
        <f t="shared" si="321"/>
        <v>Feb-2024</v>
      </c>
      <c r="D6013" s="2">
        <v>45351</v>
      </c>
      <c r="E6013" t="s">
        <v>1119</v>
      </c>
      <c r="F6013" t="s">
        <v>1570</v>
      </c>
      <c r="G6013" t="s">
        <v>1120</v>
      </c>
      <c r="H6013" t="s">
        <v>666</v>
      </c>
      <c r="I6013" t="s">
        <v>1138</v>
      </c>
      <c r="J6013" t="s">
        <v>1139</v>
      </c>
      <c r="K6013" t="s">
        <v>1140</v>
      </c>
      <c r="L6013" t="s">
        <v>1141</v>
      </c>
      <c r="M6013" t="s">
        <v>1142</v>
      </c>
      <c r="N6013" t="s">
        <v>921</v>
      </c>
      <c r="O6013">
        <v>2365</v>
      </c>
    </row>
    <row r="6014" spans="1:15" x14ac:dyDescent="0.35">
      <c r="A6014" s="189" t="str">
        <f t="shared" si="319"/>
        <v>Feb</v>
      </c>
      <c r="B6014" s="190" t="str">
        <f t="shared" si="320"/>
        <v>2024</v>
      </c>
      <c r="C6014" s="190" t="str">
        <f t="shared" si="321"/>
        <v>Feb-2024</v>
      </c>
      <c r="D6014" s="2">
        <v>45351</v>
      </c>
      <c r="E6014" t="s">
        <v>1119</v>
      </c>
      <c r="F6014" t="s">
        <v>1570</v>
      </c>
      <c r="G6014" t="s">
        <v>1120</v>
      </c>
      <c r="H6014" t="s">
        <v>670</v>
      </c>
      <c r="I6014" t="s">
        <v>1143</v>
      </c>
      <c r="J6014" t="s">
        <v>1144</v>
      </c>
      <c r="K6014" t="s">
        <v>1145</v>
      </c>
      <c r="L6014" t="s">
        <v>1146</v>
      </c>
      <c r="M6014" t="s">
        <v>1147</v>
      </c>
      <c r="N6014" t="s">
        <v>1528</v>
      </c>
      <c r="O6014" t="s">
        <v>958</v>
      </c>
    </row>
    <row r="6015" spans="1:15" x14ac:dyDescent="0.35">
      <c r="A6015" s="189" t="str">
        <f t="shared" si="319"/>
        <v>Feb</v>
      </c>
      <c r="B6015" s="190" t="str">
        <f t="shared" si="320"/>
        <v>2024</v>
      </c>
      <c r="C6015" s="190" t="str">
        <f t="shared" si="321"/>
        <v>Feb-2024</v>
      </c>
      <c r="D6015" s="2">
        <v>45351</v>
      </c>
      <c r="E6015" t="s">
        <v>1119</v>
      </c>
      <c r="F6015" t="s">
        <v>1570</v>
      </c>
      <c r="G6015" t="s">
        <v>1120</v>
      </c>
      <c r="H6015" t="s">
        <v>670</v>
      </c>
      <c r="I6015" t="s">
        <v>1143</v>
      </c>
      <c r="J6015" t="s">
        <v>1144</v>
      </c>
      <c r="K6015" t="s">
        <v>1145</v>
      </c>
      <c r="L6015" t="s">
        <v>1146</v>
      </c>
      <c r="M6015" t="s">
        <v>1147</v>
      </c>
      <c r="N6015" t="s">
        <v>1529</v>
      </c>
      <c r="O6015" t="s">
        <v>958</v>
      </c>
    </row>
    <row r="6016" spans="1:15" x14ac:dyDescent="0.35">
      <c r="A6016" s="189" t="str">
        <f t="shared" si="319"/>
        <v>Feb</v>
      </c>
      <c r="B6016" s="190" t="str">
        <f t="shared" si="320"/>
        <v>2024</v>
      </c>
      <c r="C6016" s="190" t="str">
        <f t="shared" si="321"/>
        <v>Feb-2024</v>
      </c>
      <c r="D6016" s="2">
        <v>45351</v>
      </c>
      <c r="E6016" t="s">
        <v>1119</v>
      </c>
      <c r="F6016" t="s">
        <v>1570</v>
      </c>
      <c r="G6016" t="s">
        <v>1120</v>
      </c>
      <c r="H6016" t="s">
        <v>670</v>
      </c>
      <c r="I6016" t="s">
        <v>1143</v>
      </c>
      <c r="J6016" t="s">
        <v>1144</v>
      </c>
      <c r="K6016" t="s">
        <v>1145</v>
      </c>
      <c r="L6016" t="s">
        <v>1146</v>
      </c>
      <c r="M6016" t="s">
        <v>1147</v>
      </c>
      <c r="N6016" t="s">
        <v>919</v>
      </c>
      <c r="O6016">
        <v>190</v>
      </c>
    </row>
    <row r="6017" spans="1:15" x14ac:dyDescent="0.35">
      <c r="A6017" s="189" t="str">
        <f t="shared" si="319"/>
        <v>Feb</v>
      </c>
      <c r="B6017" s="190" t="str">
        <f t="shared" si="320"/>
        <v>2024</v>
      </c>
      <c r="C6017" s="190" t="str">
        <f t="shared" si="321"/>
        <v>Feb-2024</v>
      </c>
      <c r="D6017" s="2">
        <v>45351</v>
      </c>
      <c r="E6017" t="s">
        <v>1119</v>
      </c>
      <c r="F6017" t="s">
        <v>1570</v>
      </c>
      <c r="G6017" t="s">
        <v>1120</v>
      </c>
      <c r="H6017" t="s">
        <v>670</v>
      </c>
      <c r="I6017" t="s">
        <v>1143</v>
      </c>
      <c r="J6017" t="s">
        <v>1144</v>
      </c>
      <c r="K6017" t="s">
        <v>1145</v>
      </c>
      <c r="L6017" t="s">
        <v>1146</v>
      </c>
      <c r="M6017" t="s">
        <v>1147</v>
      </c>
      <c r="N6017" t="s">
        <v>920</v>
      </c>
      <c r="O6017">
        <v>1430</v>
      </c>
    </row>
    <row r="6018" spans="1:15" x14ac:dyDescent="0.35">
      <c r="A6018" s="189" t="str">
        <f t="shared" si="319"/>
        <v>Feb</v>
      </c>
      <c r="B6018" s="190" t="str">
        <f t="shared" si="320"/>
        <v>2024</v>
      </c>
      <c r="C6018" s="190" t="str">
        <f t="shared" si="321"/>
        <v>Feb-2024</v>
      </c>
      <c r="D6018" s="2">
        <v>45351</v>
      </c>
      <c r="E6018" t="s">
        <v>1119</v>
      </c>
      <c r="F6018" t="s">
        <v>1570</v>
      </c>
      <c r="G6018" t="s">
        <v>1120</v>
      </c>
      <c r="H6018" t="s">
        <v>670</v>
      </c>
      <c r="I6018" t="s">
        <v>1143</v>
      </c>
      <c r="J6018" t="s">
        <v>1144</v>
      </c>
      <c r="K6018" t="s">
        <v>1145</v>
      </c>
      <c r="L6018" t="s">
        <v>1146</v>
      </c>
      <c r="M6018" t="s">
        <v>1147</v>
      </c>
      <c r="N6018" t="s">
        <v>922</v>
      </c>
      <c r="O6018">
        <v>750</v>
      </c>
    </row>
    <row r="6019" spans="1:15" x14ac:dyDescent="0.35">
      <c r="A6019" s="189" t="str">
        <f t="shared" si="319"/>
        <v>Feb</v>
      </c>
      <c r="B6019" s="190" t="str">
        <f t="shared" si="320"/>
        <v>2024</v>
      </c>
      <c r="C6019" s="190" t="str">
        <f t="shared" si="321"/>
        <v>Feb-2024</v>
      </c>
      <c r="D6019" s="2">
        <v>45351</v>
      </c>
      <c r="E6019" t="s">
        <v>1119</v>
      </c>
      <c r="F6019" t="s">
        <v>1570</v>
      </c>
      <c r="G6019" t="s">
        <v>1120</v>
      </c>
      <c r="H6019" t="s">
        <v>670</v>
      </c>
      <c r="I6019" t="s">
        <v>1143</v>
      </c>
      <c r="J6019" t="s">
        <v>1144</v>
      </c>
      <c r="K6019" t="s">
        <v>1145</v>
      </c>
      <c r="L6019" t="s">
        <v>1146</v>
      </c>
      <c r="M6019" t="s">
        <v>1147</v>
      </c>
      <c r="N6019" t="s">
        <v>921</v>
      </c>
      <c r="O6019">
        <v>1410</v>
      </c>
    </row>
    <row r="6020" spans="1:15" x14ac:dyDescent="0.35">
      <c r="A6020" s="189" t="str">
        <f t="shared" si="319"/>
        <v>Feb</v>
      </c>
      <c r="B6020" s="190" t="str">
        <f t="shared" si="320"/>
        <v>2024</v>
      </c>
      <c r="C6020" s="190" t="str">
        <f t="shared" si="321"/>
        <v>Feb-2024</v>
      </c>
      <c r="D6020" s="2">
        <v>45351</v>
      </c>
      <c r="E6020" t="s">
        <v>1119</v>
      </c>
      <c r="F6020" t="s">
        <v>1570</v>
      </c>
      <c r="G6020" t="s">
        <v>1120</v>
      </c>
      <c r="H6020" t="s">
        <v>670</v>
      </c>
      <c r="I6020" t="s">
        <v>1143</v>
      </c>
      <c r="J6020" t="s">
        <v>1144</v>
      </c>
      <c r="K6020" t="s">
        <v>1148</v>
      </c>
      <c r="L6020" t="s">
        <v>1149</v>
      </c>
      <c r="M6020" t="s">
        <v>1150</v>
      </c>
      <c r="N6020" t="s">
        <v>1528</v>
      </c>
      <c r="O6020" t="s">
        <v>958</v>
      </c>
    </row>
    <row r="6021" spans="1:15" x14ac:dyDescent="0.35">
      <c r="A6021" s="189" t="str">
        <f t="shared" si="319"/>
        <v>Feb</v>
      </c>
      <c r="B6021" s="190" t="str">
        <f t="shared" si="320"/>
        <v>2024</v>
      </c>
      <c r="C6021" s="190" t="str">
        <f t="shared" si="321"/>
        <v>Feb-2024</v>
      </c>
      <c r="D6021" s="2">
        <v>45351</v>
      </c>
      <c r="E6021" t="s">
        <v>1119</v>
      </c>
      <c r="F6021" t="s">
        <v>1570</v>
      </c>
      <c r="G6021" t="s">
        <v>1120</v>
      </c>
      <c r="H6021" t="s">
        <v>670</v>
      </c>
      <c r="I6021" t="s">
        <v>1143</v>
      </c>
      <c r="J6021" t="s">
        <v>1144</v>
      </c>
      <c r="K6021" t="s">
        <v>1148</v>
      </c>
      <c r="L6021" t="s">
        <v>1149</v>
      </c>
      <c r="M6021" t="s">
        <v>1150</v>
      </c>
      <c r="N6021" t="s">
        <v>1529</v>
      </c>
      <c r="O6021" t="s">
        <v>958</v>
      </c>
    </row>
    <row r="6022" spans="1:15" x14ac:dyDescent="0.35">
      <c r="A6022" s="189" t="str">
        <f t="shared" si="319"/>
        <v>Feb</v>
      </c>
      <c r="B6022" s="190" t="str">
        <f t="shared" si="320"/>
        <v>2024</v>
      </c>
      <c r="C6022" s="190" t="str">
        <f t="shared" si="321"/>
        <v>Feb-2024</v>
      </c>
      <c r="D6022" s="2">
        <v>45351</v>
      </c>
      <c r="E6022" t="s">
        <v>1119</v>
      </c>
      <c r="F6022" t="s">
        <v>1570</v>
      </c>
      <c r="G6022" t="s">
        <v>1120</v>
      </c>
      <c r="H6022" t="s">
        <v>670</v>
      </c>
      <c r="I6022" t="s">
        <v>1143</v>
      </c>
      <c r="J6022" t="s">
        <v>1144</v>
      </c>
      <c r="K6022" t="s">
        <v>1148</v>
      </c>
      <c r="L6022" t="s">
        <v>1149</v>
      </c>
      <c r="M6022" t="s">
        <v>1150</v>
      </c>
      <c r="N6022" t="s">
        <v>919</v>
      </c>
      <c r="O6022">
        <v>240</v>
      </c>
    </row>
    <row r="6023" spans="1:15" x14ac:dyDescent="0.35">
      <c r="A6023" s="189" t="str">
        <f t="shared" si="319"/>
        <v>Feb</v>
      </c>
      <c r="B6023" s="190" t="str">
        <f t="shared" si="320"/>
        <v>2024</v>
      </c>
      <c r="C6023" s="190" t="str">
        <f t="shared" si="321"/>
        <v>Feb-2024</v>
      </c>
      <c r="D6023" s="2">
        <v>45351</v>
      </c>
      <c r="E6023" t="s">
        <v>1119</v>
      </c>
      <c r="F6023" t="s">
        <v>1570</v>
      </c>
      <c r="G6023" t="s">
        <v>1120</v>
      </c>
      <c r="H6023" t="s">
        <v>670</v>
      </c>
      <c r="I6023" t="s">
        <v>1143</v>
      </c>
      <c r="J6023" t="s">
        <v>1144</v>
      </c>
      <c r="K6023" t="s">
        <v>1148</v>
      </c>
      <c r="L6023" t="s">
        <v>1149</v>
      </c>
      <c r="M6023" t="s">
        <v>1150</v>
      </c>
      <c r="N6023" t="s">
        <v>920</v>
      </c>
      <c r="O6023">
        <v>2125</v>
      </c>
    </row>
    <row r="6024" spans="1:15" x14ac:dyDescent="0.35">
      <c r="A6024" s="189" t="str">
        <f t="shared" ref="A6024:A6087" si="322">TEXT(D6024,"mmm")</f>
        <v>Feb</v>
      </c>
      <c r="B6024" s="190" t="str">
        <f t="shared" ref="B6024:B6087" si="323">TEXT(D6024,"yyyy")</f>
        <v>2024</v>
      </c>
      <c r="C6024" s="190" t="str">
        <f t="shared" ref="C6024:C6087" si="324">_xlfn.CONCAT(A6024&amp;"-"&amp;B6024)</f>
        <v>Feb-2024</v>
      </c>
      <c r="D6024" s="2">
        <v>45351</v>
      </c>
      <c r="E6024" t="s">
        <v>1119</v>
      </c>
      <c r="F6024" t="s">
        <v>1570</v>
      </c>
      <c r="G6024" t="s">
        <v>1120</v>
      </c>
      <c r="H6024" t="s">
        <v>670</v>
      </c>
      <c r="I6024" t="s">
        <v>1143</v>
      </c>
      <c r="J6024" t="s">
        <v>1144</v>
      </c>
      <c r="K6024" t="s">
        <v>1148</v>
      </c>
      <c r="L6024" t="s">
        <v>1149</v>
      </c>
      <c r="M6024" t="s">
        <v>1150</v>
      </c>
      <c r="N6024" t="s">
        <v>922</v>
      </c>
      <c r="O6024">
        <v>320</v>
      </c>
    </row>
    <row r="6025" spans="1:15" x14ac:dyDescent="0.35">
      <c r="A6025" s="189" t="str">
        <f t="shared" si="322"/>
        <v>Feb</v>
      </c>
      <c r="B6025" s="190" t="str">
        <f t="shared" si="323"/>
        <v>2024</v>
      </c>
      <c r="C6025" s="190" t="str">
        <f t="shared" si="324"/>
        <v>Feb-2024</v>
      </c>
      <c r="D6025" s="2">
        <v>45351</v>
      </c>
      <c r="E6025" t="s">
        <v>1119</v>
      </c>
      <c r="F6025" t="s">
        <v>1570</v>
      </c>
      <c r="G6025" t="s">
        <v>1120</v>
      </c>
      <c r="H6025" t="s">
        <v>670</v>
      </c>
      <c r="I6025" t="s">
        <v>1143</v>
      </c>
      <c r="J6025" t="s">
        <v>1144</v>
      </c>
      <c r="K6025" t="s">
        <v>1148</v>
      </c>
      <c r="L6025" t="s">
        <v>1149</v>
      </c>
      <c r="M6025" t="s">
        <v>1150</v>
      </c>
      <c r="N6025" t="s">
        <v>921</v>
      </c>
      <c r="O6025">
        <v>1200</v>
      </c>
    </row>
    <row r="6026" spans="1:15" x14ac:dyDescent="0.35">
      <c r="A6026" s="189" t="str">
        <f t="shared" si="322"/>
        <v>Feb</v>
      </c>
      <c r="B6026" s="190" t="str">
        <f t="shared" si="323"/>
        <v>2024</v>
      </c>
      <c r="C6026" s="190" t="str">
        <f t="shared" si="324"/>
        <v>Feb-2024</v>
      </c>
      <c r="D6026" s="2">
        <v>45351</v>
      </c>
      <c r="E6026" t="s">
        <v>1119</v>
      </c>
      <c r="F6026" t="s">
        <v>1570</v>
      </c>
      <c r="G6026" t="s">
        <v>1120</v>
      </c>
      <c r="H6026" t="s">
        <v>670</v>
      </c>
      <c r="I6026" t="s">
        <v>1143</v>
      </c>
      <c r="J6026" t="s">
        <v>1144</v>
      </c>
      <c r="K6026" t="s">
        <v>1151</v>
      </c>
      <c r="L6026" t="s">
        <v>1152</v>
      </c>
      <c r="M6026" t="s">
        <v>1153</v>
      </c>
      <c r="N6026" t="s">
        <v>1528</v>
      </c>
      <c r="O6026" t="s">
        <v>958</v>
      </c>
    </row>
    <row r="6027" spans="1:15" x14ac:dyDescent="0.35">
      <c r="A6027" s="189" t="str">
        <f t="shared" si="322"/>
        <v>Feb</v>
      </c>
      <c r="B6027" s="190" t="str">
        <f t="shared" si="323"/>
        <v>2024</v>
      </c>
      <c r="C6027" s="190" t="str">
        <f t="shared" si="324"/>
        <v>Feb-2024</v>
      </c>
      <c r="D6027" s="2">
        <v>45351</v>
      </c>
      <c r="E6027" t="s">
        <v>1119</v>
      </c>
      <c r="F6027" t="s">
        <v>1570</v>
      </c>
      <c r="G6027" t="s">
        <v>1120</v>
      </c>
      <c r="H6027" t="s">
        <v>670</v>
      </c>
      <c r="I6027" t="s">
        <v>1143</v>
      </c>
      <c r="J6027" t="s">
        <v>1144</v>
      </c>
      <c r="K6027" t="s">
        <v>1151</v>
      </c>
      <c r="L6027" t="s">
        <v>1152</v>
      </c>
      <c r="M6027" t="s">
        <v>1153</v>
      </c>
      <c r="N6027" t="s">
        <v>1529</v>
      </c>
      <c r="O6027" t="s">
        <v>958</v>
      </c>
    </row>
    <row r="6028" spans="1:15" x14ac:dyDescent="0.35">
      <c r="A6028" s="189" t="str">
        <f t="shared" si="322"/>
        <v>Feb</v>
      </c>
      <c r="B6028" s="190" t="str">
        <f t="shared" si="323"/>
        <v>2024</v>
      </c>
      <c r="C6028" s="190" t="str">
        <f t="shared" si="324"/>
        <v>Feb-2024</v>
      </c>
      <c r="D6028" s="2">
        <v>45351</v>
      </c>
      <c r="E6028" t="s">
        <v>1119</v>
      </c>
      <c r="F6028" t="s">
        <v>1570</v>
      </c>
      <c r="G6028" t="s">
        <v>1120</v>
      </c>
      <c r="H6028" t="s">
        <v>670</v>
      </c>
      <c r="I6028" t="s">
        <v>1143</v>
      </c>
      <c r="J6028" t="s">
        <v>1144</v>
      </c>
      <c r="K6028" t="s">
        <v>1151</v>
      </c>
      <c r="L6028" t="s">
        <v>1152</v>
      </c>
      <c r="M6028" t="s">
        <v>1153</v>
      </c>
      <c r="N6028" t="s">
        <v>919</v>
      </c>
      <c r="O6028">
        <v>80</v>
      </c>
    </row>
    <row r="6029" spans="1:15" x14ac:dyDescent="0.35">
      <c r="A6029" s="189" t="str">
        <f t="shared" si="322"/>
        <v>Feb</v>
      </c>
      <c r="B6029" s="190" t="str">
        <f t="shared" si="323"/>
        <v>2024</v>
      </c>
      <c r="C6029" s="190" t="str">
        <f t="shared" si="324"/>
        <v>Feb-2024</v>
      </c>
      <c r="D6029" s="2">
        <v>45351</v>
      </c>
      <c r="E6029" t="s">
        <v>1119</v>
      </c>
      <c r="F6029" t="s">
        <v>1570</v>
      </c>
      <c r="G6029" t="s">
        <v>1120</v>
      </c>
      <c r="H6029" t="s">
        <v>670</v>
      </c>
      <c r="I6029" t="s">
        <v>1143</v>
      </c>
      <c r="J6029" t="s">
        <v>1144</v>
      </c>
      <c r="K6029" t="s">
        <v>1151</v>
      </c>
      <c r="L6029" t="s">
        <v>1152</v>
      </c>
      <c r="M6029" t="s">
        <v>1153</v>
      </c>
      <c r="N6029" t="s">
        <v>920</v>
      </c>
      <c r="O6029">
        <v>1180</v>
      </c>
    </row>
    <row r="6030" spans="1:15" x14ac:dyDescent="0.35">
      <c r="A6030" s="189" t="str">
        <f t="shared" si="322"/>
        <v>Feb</v>
      </c>
      <c r="B6030" s="190" t="str">
        <f t="shared" si="323"/>
        <v>2024</v>
      </c>
      <c r="C6030" s="190" t="str">
        <f t="shared" si="324"/>
        <v>Feb-2024</v>
      </c>
      <c r="D6030" s="2">
        <v>45351</v>
      </c>
      <c r="E6030" t="s">
        <v>1119</v>
      </c>
      <c r="F6030" t="s">
        <v>1570</v>
      </c>
      <c r="G6030" t="s">
        <v>1120</v>
      </c>
      <c r="H6030" t="s">
        <v>670</v>
      </c>
      <c r="I6030" t="s">
        <v>1143</v>
      </c>
      <c r="J6030" t="s">
        <v>1144</v>
      </c>
      <c r="K6030" t="s">
        <v>1151</v>
      </c>
      <c r="L6030" t="s">
        <v>1152</v>
      </c>
      <c r="M6030" t="s">
        <v>1153</v>
      </c>
      <c r="N6030" t="s">
        <v>922</v>
      </c>
      <c r="O6030">
        <v>350</v>
      </c>
    </row>
    <row r="6031" spans="1:15" x14ac:dyDescent="0.35">
      <c r="A6031" s="189" t="str">
        <f t="shared" si="322"/>
        <v>Feb</v>
      </c>
      <c r="B6031" s="190" t="str">
        <f t="shared" si="323"/>
        <v>2024</v>
      </c>
      <c r="C6031" s="190" t="str">
        <f t="shared" si="324"/>
        <v>Feb-2024</v>
      </c>
      <c r="D6031" s="2">
        <v>45351</v>
      </c>
      <c r="E6031" t="s">
        <v>1119</v>
      </c>
      <c r="F6031" t="s">
        <v>1570</v>
      </c>
      <c r="G6031" t="s">
        <v>1120</v>
      </c>
      <c r="H6031" t="s">
        <v>670</v>
      </c>
      <c r="I6031" t="s">
        <v>1143</v>
      </c>
      <c r="J6031" t="s">
        <v>1144</v>
      </c>
      <c r="K6031" t="s">
        <v>1151</v>
      </c>
      <c r="L6031" t="s">
        <v>1152</v>
      </c>
      <c r="M6031" t="s">
        <v>1153</v>
      </c>
      <c r="N6031" t="s">
        <v>921</v>
      </c>
      <c r="O6031">
        <v>755</v>
      </c>
    </row>
    <row r="6032" spans="1:15" x14ac:dyDescent="0.35">
      <c r="A6032" s="189" t="str">
        <f t="shared" si="322"/>
        <v>Feb</v>
      </c>
      <c r="B6032" s="190" t="str">
        <f t="shared" si="323"/>
        <v>2024</v>
      </c>
      <c r="C6032" s="190" t="str">
        <f t="shared" si="324"/>
        <v>Feb-2024</v>
      </c>
      <c r="D6032" s="2">
        <v>45351</v>
      </c>
      <c r="E6032" t="s">
        <v>1119</v>
      </c>
      <c r="F6032" t="s">
        <v>1570</v>
      </c>
      <c r="G6032" t="s">
        <v>1120</v>
      </c>
      <c r="H6032" t="s">
        <v>675</v>
      </c>
      <c r="I6032" t="s">
        <v>1154</v>
      </c>
      <c r="J6032" t="s">
        <v>1155</v>
      </c>
      <c r="K6032" t="s">
        <v>1156</v>
      </c>
      <c r="L6032" t="s">
        <v>1157</v>
      </c>
      <c r="M6032" t="s">
        <v>1158</v>
      </c>
      <c r="N6032" t="s">
        <v>1528</v>
      </c>
      <c r="O6032" t="s">
        <v>958</v>
      </c>
    </row>
    <row r="6033" spans="1:15" x14ac:dyDescent="0.35">
      <c r="A6033" s="189" t="str">
        <f t="shared" si="322"/>
        <v>Feb</v>
      </c>
      <c r="B6033" s="190" t="str">
        <f t="shared" si="323"/>
        <v>2024</v>
      </c>
      <c r="C6033" s="190" t="str">
        <f t="shared" si="324"/>
        <v>Feb-2024</v>
      </c>
      <c r="D6033" s="2">
        <v>45351</v>
      </c>
      <c r="E6033" t="s">
        <v>1119</v>
      </c>
      <c r="F6033" t="s">
        <v>1570</v>
      </c>
      <c r="G6033" t="s">
        <v>1120</v>
      </c>
      <c r="H6033" t="s">
        <v>675</v>
      </c>
      <c r="I6033" t="s">
        <v>1154</v>
      </c>
      <c r="J6033" t="s">
        <v>1155</v>
      </c>
      <c r="K6033" t="s">
        <v>1156</v>
      </c>
      <c r="L6033" t="s">
        <v>1157</v>
      </c>
      <c r="M6033" t="s">
        <v>1158</v>
      </c>
      <c r="N6033" t="s">
        <v>1529</v>
      </c>
      <c r="O6033" t="s">
        <v>958</v>
      </c>
    </row>
    <row r="6034" spans="1:15" x14ac:dyDescent="0.35">
      <c r="A6034" s="189" t="str">
        <f t="shared" si="322"/>
        <v>Feb</v>
      </c>
      <c r="B6034" s="190" t="str">
        <f t="shared" si="323"/>
        <v>2024</v>
      </c>
      <c r="C6034" s="190" t="str">
        <f t="shared" si="324"/>
        <v>Feb-2024</v>
      </c>
      <c r="D6034" s="2">
        <v>45351</v>
      </c>
      <c r="E6034" t="s">
        <v>1119</v>
      </c>
      <c r="F6034" t="s">
        <v>1570</v>
      </c>
      <c r="G6034" t="s">
        <v>1120</v>
      </c>
      <c r="H6034" t="s">
        <v>675</v>
      </c>
      <c r="I6034" t="s">
        <v>1154</v>
      </c>
      <c r="J6034" t="s">
        <v>1155</v>
      </c>
      <c r="K6034" t="s">
        <v>1156</v>
      </c>
      <c r="L6034" t="s">
        <v>1157</v>
      </c>
      <c r="M6034" t="s">
        <v>1158</v>
      </c>
      <c r="N6034" t="s">
        <v>919</v>
      </c>
      <c r="O6034">
        <v>325</v>
      </c>
    </row>
    <row r="6035" spans="1:15" x14ac:dyDescent="0.35">
      <c r="A6035" s="189" t="str">
        <f t="shared" si="322"/>
        <v>Feb</v>
      </c>
      <c r="B6035" s="190" t="str">
        <f t="shared" si="323"/>
        <v>2024</v>
      </c>
      <c r="C6035" s="190" t="str">
        <f t="shared" si="324"/>
        <v>Feb-2024</v>
      </c>
      <c r="D6035" s="2">
        <v>45351</v>
      </c>
      <c r="E6035" t="s">
        <v>1119</v>
      </c>
      <c r="F6035" t="s">
        <v>1570</v>
      </c>
      <c r="G6035" t="s">
        <v>1120</v>
      </c>
      <c r="H6035" t="s">
        <v>675</v>
      </c>
      <c r="I6035" t="s">
        <v>1154</v>
      </c>
      <c r="J6035" t="s">
        <v>1155</v>
      </c>
      <c r="K6035" t="s">
        <v>1156</v>
      </c>
      <c r="L6035" t="s">
        <v>1157</v>
      </c>
      <c r="M6035" t="s">
        <v>1158</v>
      </c>
      <c r="N6035" t="s">
        <v>920</v>
      </c>
      <c r="O6035">
        <v>1380</v>
      </c>
    </row>
    <row r="6036" spans="1:15" x14ac:dyDescent="0.35">
      <c r="A6036" s="189" t="str">
        <f t="shared" si="322"/>
        <v>Feb</v>
      </c>
      <c r="B6036" s="190" t="str">
        <f t="shared" si="323"/>
        <v>2024</v>
      </c>
      <c r="C6036" s="190" t="str">
        <f t="shared" si="324"/>
        <v>Feb-2024</v>
      </c>
      <c r="D6036" s="2">
        <v>45351</v>
      </c>
      <c r="E6036" t="s">
        <v>1119</v>
      </c>
      <c r="F6036" t="s">
        <v>1570</v>
      </c>
      <c r="G6036" t="s">
        <v>1120</v>
      </c>
      <c r="H6036" t="s">
        <v>675</v>
      </c>
      <c r="I6036" t="s">
        <v>1154</v>
      </c>
      <c r="J6036" t="s">
        <v>1155</v>
      </c>
      <c r="K6036" t="s">
        <v>1156</v>
      </c>
      <c r="L6036" t="s">
        <v>1157</v>
      </c>
      <c r="M6036" t="s">
        <v>1158</v>
      </c>
      <c r="N6036" t="s">
        <v>922</v>
      </c>
      <c r="O6036">
        <v>1725</v>
      </c>
    </row>
    <row r="6037" spans="1:15" x14ac:dyDescent="0.35">
      <c r="A6037" s="189" t="str">
        <f t="shared" si="322"/>
        <v>Feb</v>
      </c>
      <c r="B6037" s="190" t="str">
        <f t="shared" si="323"/>
        <v>2024</v>
      </c>
      <c r="C6037" s="190" t="str">
        <f t="shared" si="324"/>
        <v>Feb-2024</v>
      </c>
      <c r="D6037" s="2">
        <v>45351</v>
      </c>
      <c r="E6037" t="s">
        <v>1119</v>
      </c>
      <c r="F6037" t="s">
        <v>1570</v>
      </c>
      <c r="G6037" t="s">
        <v>1120</v>
      </c>
      <c r="H6037" t="s">
        <v>675</v>
      </c>
      <c r="I6037" t="s">
        <v>1154</v>
      </c>
      <c r="J6037" t="s">
        <v>1155</v>
      </c>
      <c r="K6037" t="s">
        <v>1156</v>
      </c>
      <c r="L6037" t="s">
        <v>1157</v>
      </c>
      <c r="M6037" t="s">
        <v>1158</v>
      </c>
      <c r="N6037" t="s">
        <v>921</v>
      </c>
      <c r="O6037">
        <v>1340</v>
      </c>
    </row>
    <row r="6038" spans="1:15" x14ac:dyDescent="0.35">
      <c r="A6038" s="189" t="str">
        <f t="shared" si="322"/>
        <v>Feb</v>
      </c>
      <c r="B6038" s="190" t="str">
        <f t="shared" si="323"/>
        <v>2024</v>
      </c>
      <c r="C6038" s="190" t="str">
        <f t="shared" si="324"/>
        <v>Feb-2024</v>
      </c>
      <c r="D6038" s="2">
        <v>45351</v>
      </c>
      <c r="E6038" t="s">
        <v>1119</v>
      </c>
      <c r="F6038" t="s">
        <v>1570</v>
      </c>
      <c r="G6038" t="s">
        <v>1120</v>
      </c>
      <c r="H6038" t="s">
        <v>675</v>
      </c>
      <c r="I6038" t="s">
        <v>1154</v>
      </c>
      <c r="J6038" t="s">
        <v>1155</v>
      </c>
      <c r="K6038" t="s">
        <v>1159</v>
      </c>
      <c r="L6038" t="s">
        <v>1160</v>
      </c>
      <c r="M6038" t="s">
        <v>1161</v>
      </c>
      <c r="N6038" t="s">
        <v>1528</v>
      </c>
      <c r="O6038" t="s">
        <v>958</v>
      </c>
    </row>
    <row r="6039" spans="1:15" x14ac:dyDescent="0.35">
      <c r="A6039" s="189" t="str">
        <f t="shared" si="322"/>
        <v>Feb</v>
      </c>
      <c r="B6039" s="190" t="str">
        <f t="shared" si="323"/>
        <v>2024</v>
      </c>
      <c r="C6039" s="190" t="str">
        <f t="shared" si="324"/>
        <v>Feb-2024</v>
      </c>
      <c r="D6039" s="2">
        <v>45351</v>
      </c>
      <c r="E6039" t="s">
        <v>1119</v>
      </c>
      <c r="F6039" t="s">
        <v>1570</v>
      </c>
      <c r="G6039" t="s">
        <v>1120</v>
      </c>
      <c r="H6039" t="s">
        <v>675</v>
      </c>
      <c r="I6039" t="s">
        <v>1154</v>
      </c>
      <c r="J6039" t="s">
        <v>1155</v>
      </c>
      <c r="K6039" t="s">
        <v>1159</v>
      </c>
      <c r="L6039" t="s">
        <v>1160</v>
      </c>
      <c r="M6039" t="s">
        <v>1161</v>
      </c>
      <c r="N6039" t="s">
        <v>1529</v>
      </c>
      <c r="O6039" t="s">
        <v>958</v>
      </c>
    </row>
    <row r="6040" spans="1:15" x14ac:dyDescent="0.35">
      <c r="A6040" s="189" t="str">
        <f t="shared" si="322"/>
        <v>Feb</v>
      </c>
      <c r="B6040" s="190" t="str">
        <f t="shared" si="323"/>
        <v>2024</v>
      </c>
      <c r="C6040" s="190" t="str">
        <f t="shared" si="324"/>
        <v>Feb-2024</v>
      </c>
      <c r="D6040" s="2">
        <v>45351</v>
      </c>
      <c r="E6040" t="s">
        <v>1119</v>
      </c>
      <c r="F6040" t="s">
        <v>1570</v>
      </c>
      <c r="G6040" t="s">
        <v>1120</v>
      </c>
      <c r="H6040" t="s">
        <v>675</v>
      </c>
      <c r="I6040" t="s">
        <v>1154</v>
      </c>
      <c r="J6040" t="s">
        <v>1155</v>
      </c>
      <c r="K6040" t="s">
        <v>1159</v>
      </c>
      <c r="L6040" t="s">
        <v>1160</v>
      </c>
      <c r="M6040" t="s">
        <v>1161</v>
      </c>
      <c r="N6040" t="s">
        <v>919</v>
      </c>
      <c r="O6040">
        <v>380</v>
      </c>
    </row>
    <row r="6041" spans="1:15" x14ac:dyDescent="0.35">
      <c r="A6041" s="189" t="str">
        <f t="shared" si="322"/>
        <v>Feb</v>
      </c>
      <c r="B6041" s="190" t="str">
        <f t="shared" si="323"/>
        <v>2024</v>
      </c>
      <c r="C6041" s="190" t="str">
        <f t="shared" si="324"/>
        <v>Feb-2024</v>
      </c>
      <c r="D6041" s="2">
        <v>45351</v>
      </c>
      <c r="E6041" t="s">
        <v>1119</v>
      </c>
      <c r="F6041" t="s">
        <v>1570</v>
      </c>
      <c r="G6041" t="s">
        <v>1120</v>
      </c>
      <c r="H6041" t="s">
        <v>675</v>
      </c>
      <c r="I6041" t="s">
        <v>1154</v>
      </c>
      <c r="J6041" t="s">
        <v>1155</v>
      </c>
      <c r="K6041" t="s">
        <v>1159</v>
      </c>
      <c r="L6041" t="s">
        <v>1160</v>
      </c>
      <c r="M6041" t="s">
        <v>1161</v>
      </c>
      <c r="N6041" t="s">
        <v>920</v>
      </c>
      <c r="O6041">
        <v>2540</v>
      </c>
    </row>
    <row r="6042" spans="1:15" x14ac:dyDescent="0.35">
      <c r="A6042" s="189" t="str">
        <f t="shared" si="322"/>
        <v>Feb</v>
      </c>
      <c r="B6042" s="190" t="str">
        <f t="shared" si="323"/>
        <v>2024</v>
      </c>
      <c r="C6042" s="190" t="str">
        <f t="shared" si="324"/>
        <v>Feb-2024</v>
      </c>
      <c r="D6042" s="2">
        <v>45351</v>
      </c>
      <c r="E6042" t="s">
        <v>1119</v>
      </c>
      <c r="F6042" t="s">
        <v>1570</v>
      </c>
      <c r="G6042" t="s">
        <v>1120</v>
      </c>
      <c r="H6042" t="s">
        <v>675</v>
      </c>
      <c r="I6042" t="s">
        <v>1154</v>
      </c>
      <c r="J6042" t="s">
        <v>1155</v>
      </c>
      <c r="K6042" t="s">
        <v>1159</v>
      </c>
      <c r="L6042" t="s">
        <v>1160</v>
      </c>
      <c r="M6042" t="s">
        <v>1161</v>
      </c>
      <c r="N6042" t="s">
        <v>922</v>
      </c>
      <c r="O6042">
        <v>485</v>
      </c>
    </row>
    <row r="6043" spans="1:15" x14ac:dyDescent="0.35">
      <c r="A6043" s="189" t="str">
        <f t="shared" si="322"/>
        <v>Feb</v>
      </c>
      <c r="B6043" s="190" t="str">
        <f t="shared" si="323"/>
        <v>2024</v>
      </c>
      <c r="C6043" s="190" t="str">
        <f t="shared" si="324"/>
        <v>Feb-2024</v>
      </c>
      <c r="D6043" s="2">
        <v>45351</v>
      </c>
      <c r="E6043" t="s">
        <v>1119</v>
      </c>
      <c r="F6043" t="s">
        <v>1570</v>
      </c>
      <c r="G6043" t="s">
        <v>1120</v>
      </c>
      <c r="H6043" t="s">
        <v>675</v>
      </c>
      <c r="I6043" t="s">
        <v>1154</v>
      </c>
      <c r="J6043" t="s">
        <v>1155</v>
      </c>
      <c r="K6043" t="s">
        <v>1159</v>
      </c>
      <c r="L6043" t="s">
        <v>1160</v>
      </c>
      <c r="M6043" t="s">
        <v>1161</v>
      </c>
      <c r="N6043" t="s">
        <v>921</v>
      </c>
      <c r="O6043">
        <v>1330</v>
      </c>
    </row>
    <row r="6044" spans="1:15" x14ac:dyDescent="0.35">
      <c r="A6044" s="189" t="str">
        <f t="shared" si="322"/>
        <v>Feb</v>
      </c>
      <c r="B6044" s="190" t="str">
        <f t="shared" si="323"/>
        <v>2024</v>
      </c>
      <c r="C6044" s="190" t="str">
        <f t="shared" si="324"/>
        <v>Feb-2024</v>
      </c>
      <c r="D6044" s="2">
        <v>45351</v>
      </c>
      <c r="E6044" t="s">
        <v>1119</v>
      </c>
      <c r="F6044" t="s">
        <v>1570</v>
      </c>
      <c r="G6044" t="s">
        <v>1120</v>
      </c>
      <c r="H6044" t="s">
        <v>675</v>
      </c>
      <c r="I6044" t="s">
        <v>1154</v>
      </c>
      <c r="J6044" t="s">
        <v>1155</v>
      </c>
      <c r="K6044" t="s">
        <v>1162</v>
      </c>
      <c r="L6044" t="s">
        <v>1163</v>
      </c>
      <c r="M6044" t="s">
        <v>1164</v>
      </c>
      <c r="N6044" t="s">
        <v>1528</v>
      </c>
      <c r="O6044" t="s">
        <v>958</v>
      </c>
    </row>
    <row r="6045" spans="1:15" x14ac:dyDescent="0.35">
      <c r="A6045" s="189" t="str">
        <f t="shared" si="322"/>
        <v>Feb</v>
      </c>
      <c r="B6045" s="190" t="str">
        <f t="shared" si="323"/>
        <v>2024</v>
      </c>
      <c r="C6045" s="190" t="str">
        <f t="shared" si="324"/>
        <v>Feb-2024</v>
      </c>
      <c r="D6045" s="2">
        <v>45351</v>
      </c>
      <c r="E6045" t="s">
        <v>1119</v>
      </c>
      <c r="F6045" t="s">
        <v>1570</v>
      </c>
      <c r="G6045" t="s">
        <v>1120</v>
      </c>
      <c r="H6045" t="s">
        <v>675</v>
      </c>
      <c r="I6045" t="s">
        <v>1154</v>
      </c>
      <c r="J6045" t="s">
        <v>1155</v>
      </c>
      <c r="K6045" t="s">
        <v>1162</v>
      </c>
      <c r="L6045" t="s">
        <v>1163</v>
      </c>
      <c r="M6045" t="s">
        <v>1164</v>
      </c>
      <c r="N6045" t="s">
        <v>1529</v>
      </c>
      <c r="O6045" t="s">
        <v>958</v>
      </c>
    </row>
    <row r="6046" spans="1:15" x14ac:dyDescent="0.35">
      <c r="A6046" s="189" t="str">
        <f t="shared" si="322"/>
        <v>Feb</v>
      </c>
      <c r="B6046" s="190" t="str">
        <f t="shared" si="323"/>
        <v>2024</v>
      </c>
      <c r="C6046" s="190" t="str">
        <f t="shared" si="324"/>
        <v>Feb-2024</v>
      </c>
      <c r="D6046" s="2">
        <v>45351</v>
      </c>
      <c r="E6046" t="s">
        <v>1119</v>
      </c>
      <c r="F6046" t="s">
        <v>1570</v>
      </c>
      <c r="G6046" t="s">
        <v>1120</v>
      </c>
      <c r="H6046" t="s">
        <v>675</v>
      </c>
      <c r="I6046" t="s">
        <v>1154</v>
      </c>
      <c r="J6046" t="s">
        <v>1155</v>
      </c>
      <c r="K6046" t="s">
        <v>1162</v>
      </c>
      <c r="L6046" t="s">
        <v>1163</v>
      </c>
      <c r="M6046" t="s">
        <v>1164</v>
      </c>
      <c r="N6046" t="s">
        <v>919</v>
      </c>
      <c r="O6046">
        <v>185</v>
      </c>
    </row>
    <row r="6047" spans="1:15" x14ac:dyDescent="0.35">
      <c r="A6047" s="189" t="str">
        <f t="shared" si="322"/>
        <v>Feb</v>
      </c>
      <c r="B6047" s="190" t="str">
        <f t="shared" si="323"/>
        <v>2024</v>
      </c>
      <c r="C6047" s="190" t="str">
        <f t="shared" si="324"/>
        <v>Feb-2024</v>
      </c>
      <c r="D6047" s="2">
        <v>45351</v>
      </c>
      <c r="E6047" t="s">
        <v>1119</v>
      </c>
      <c r="F6047" t="s">
        <v>1570</v>
      </c>
      <c r="G6047" t="s">
        <v>1120</v>
      </c>
      <c r="H6047" t="s">
        <v>675</v>
      </c>
      <c r="I6047" t="s">
        <v>1154</v>
      </c>
      <c r="J6047" t="s">
        <v>1155</v>
      </c>
      <c r="K6047" t="s">
        <v>1162</v>
      </c>
      <c r="L6047" t="s">
        <v>1163</v>
      </c>
      <c r="M6047" t="s">
        <v>1164</v>
      </c>
      <c r="N6047" t="s">
        <v>920</v>
      </c>
      <c r="O6047">
        <v>785</v>
      </c>
    </row>
    <row r="6048" spans="1:15" x14ac:dyDescent="0.35">
      <c r="A6048" s="189" t="str">
        <f t="shared" si="322"/>
        <v>Feb</v>
      </c>
      <c r="B6048" s="190" t="str">
        <f t="shared" si="323"/>
        <v>2024</v>
      </c>
      <c r="C6048" s="190" t="str">
        <f t="shared" si="324"/>
        <v>Feb-2024</v>
      </c>
      <c r="D6048" s="2">
        <v>45351</v>
      </c>
      <c r="E6048" t="s">
        <v>1119</v>
      </c>
      <c r="F6048" t="s">
        <v>1570</v>
      </c>
      <c r="G6048" t="s">
        <v>1120</v>
      </c>
      <c r="H6048" t="s">
        <v>675</v>
      </c>
      <c r="I6048" t="s">
        <v>1154</v>
      </c>
      <c r="J6048" t="s">
        <v>1155</v>
      </c>
      <c r="K6048" t="s">
        <v>1162</v>
      </c>
      <c r="L6048" t="s">
        <v>1163</v>
      </c>
      <c r="M6048" t="s">
        <v>1164</v>
      </c>
      <c r="N6048" t="s">
        <v>922</v>
      </c>
      <c r="O6048">
        <v>1070</v>
      </c>
    </row>
    <row r="6049" spans="1:15" x14ac:dyDescent="0.35">
      <c r="A6049" s="189" t="str">
        <f t="shared" si="322"/>
        <v>Feb</v>
      </c>
      <c r="B6049" s="190" t="str">
        <f t="shared" si="323"/>
        <v>2024</v>
      </c>
      <c r="C6049" s="190" t="str">
        <f t="shared" si="324"/>
        <v>Feb-2024</v>
      </c>
      <c r="D6049" s="2">
        <v>45351</v>
      </c>
      <c r="E6049" t="s">
        <v>1119</v>
      </c>
      <c r="F6049" t="s">
        <v>1570</v>
      </c>
      <c r="G6049" t="s">
        <v>1120</v>
      </c>
      <c r="H6049" t="s">
        <v>675</v>
      </c>
      <c r="I6049" t="s">
        <v>1154</v>
      </c>
      <c r="J6049" t="s">
        <v>1155</v>
      </c>
      <c r="K6049" t="s">
        <v>1162</v>
      </c>
      <c r="L6049" t="s">
        <v>1163</v>
      </c>
      <c r="M6049" t="s">
        <v>1164</v>
      </c>
      <c r="N6049" t="s">
        <v>921</v>
      </c>
      <c r="O6049">
        <v>960</v>
      </c>
    </row>
    <row r="6050" spans="1:15" x14ac:dyDescent="0.35">
      <c r="A6050" s="189" t="str">
        <f t="shared" si="322"/>
        <v>Feb</v>
      </c>
      <c r="B6050" s="190" t="str">
        <f t="shared" si="323"/>
        <v>2024</v>
      </c>
      <c r="C6050" s="190" t="str">
        <f t="shared" si="324"/>
        <v>Feb-2024</v>
      </c>
      <c r="D6050" s="2">
        <v>45351</v>
      </c>
      <c r="E6050" t="s">
        <v>1119</v>
      </c>
      <c r="F6050" t="s">
        <v>1570</v>
      </c>
      <c r="G6050" t="s">
        <v>1120</v>
      </c>
      <c r="H6050" t="s">
        <v>676</v>
      </c>
      <c r="I6050" t="s">
        <v>1165</v>
      </c>
      <c r="J6050" t="s">
        <v>1166</v>
      </c>
      <c r="K6050" t="s">
        <v>1167</v>
      </c>
      <c r="L6050" t="s">
        <v>1168</v>
      </c>
      <c r="M6050" t="s">
        <v>1169</v>
      </c>
      <c r="N6050" t="s">
        <v>1528</v>
      </c>
      <c r="O6050" t="s">
        <v>958</v>
      </c>
    </row>
    <row r="6051" spans="1:15" x14ac:dyDescent="0.35">
      <c r="A6051" s="189" t="str">
        <f t="shared" si="322"/>
        <v>Feb</v>
      </c>
      <c r="B6051" s="190" t="str">
        <f t="shared" si="323"/>
        <v>2024</v>
      </c>
      <c r="C6051" s="190" t="str">
        <f t="shared" si="324"/>
        <v>Feb-2024</v>
      </c>
      <c r="D6051" s="2">
        <v>45351</v>
      </c>
      <c r="E6051" t="s">
        <v>1119</v>
      </c>
      <c r="F6051" t="s">
        <v>1570</v>
      </c>
      <c r="G6051" t="s">
        <v>1120</v>
      </c>
      <c r="H6051" t="s">
        <v>676</v>
      </c>
      <c r="I6051" t="s">
        <v>1165</v>
      </c>
      <c r="J6051" t="s">
        <v>1166</v>
      </c>
      <c r="K6051" t="s">
        <v>1167</v>
      </c>
      <c r="L6051" t="s">
        <v>1168</v>
      </c>
      <c r="M6051" t="s">
        <v>1169</v>
      </c>
      <c r="N6051" t="s">
        <v>1529</v>
      </c>
      <c r="O6051" t="s">
        <v>958</v>
      </c>
    </row>
    <row r="6052" spans="1:15" x14ac:dyDescent="0.35">
      <c r="A6052" s="189" t="str">
        <f t="shared" si="322"/>
        <v>Feb</v>
      </c>
      <c r="B6052" s="190" t="str">
        <f t="shared" si="323"/>
        <v>2024</v>
      </c>
      <c r="C6052" s="190" t="str">
        <f t="shared" si="324"/>
        <v>Feb-2024</v>
      </c>
      <c r="D6052" s="2">
        <v>45351</v>
      </c>
      <c r="E6052" t="s">
        <v>1119</v>
      </c>
      <c r="F6052" t="s">
        <v>1570</v>
      </c>
      <c r="G6052" t="s">
        <v>1120</v>
      </c>
      <c r="H6052" t="s">
        <v>676</v>
      </c>
      <c r="I6052" t="s">
        <v>1165</v>
      </c>
      <c r="J6052" t="s">
        <v>1166</v>
      </c>
      <c r="K6052" t="s">
        <v>1167</v>
      </c>
      <c r="L6052" t="s">
        <v>1168</v>
      </c>
      <c r="M6052" t="s">
        <v>1169</v>
      </c>
      <c r="N6052" t="s">
        <v>919</v>
      </c>
      <c r="O6052">
        <v>200</v>
      </c>
    </row>
    <row r="6053" spans="1:15" x14ac:dyDescent="0.35">
      <c r="A6053" s="189" t="str">
        <f t="shared" si="322"/>
        <v>Feb</v>
      </c>
      <c r="B6053" s="190" t="str">
        <f t="shared" si="323"/>
        <v>2024</v>
      </c>
      <c r="C6053" s="190" t="str">
        <f t="shared" si="324"/>
        <v>Feb-2024</v>
      </c>
      <c r="D6053" s="2">
        <v>45351</v>
      </c>
      <c r="E6053" t="s">
        <v>1119</v>
      </c>
      <c r="F6053" t="s">
        <v>1570</v>
      </c>
      <c r="G6053" t="s">
        <v>1120</v>
      </c>
      <c r="H6053" t="s">
        <v>676</v>
      </c>
      <c r="I6053" t="s">
        <v>1165</v>
      </c>
      <c r="J6053" t="s">
        <v>1166</v>
      </c>
      <c r="K6053" t="s">
        <v>1167</v>
      </c>
      <c r="L6053" t="s">
        <v>1168</v>
      </c>
      <c r="M6053" t="s">
        <v>1169</v>
      </c>
      <c r="N6053" t="s">
        <v>920</v>
      </c>
      <c r="O6053">
        <v>4975</v>
      </c>
    </row>
    <row r="6054" spans="1:15" x14ac:dyDescent="0.35">
      <c r="A6054" s="189" t="str">
        <f t="shared" si="322"/>
        <v>Feb</v>
      </c>
      <c r="B6054" s="190" t="str">
        <f t="shared" si="323"/>
        <v>2024</v>
      </c>
      <c r="C6054" s="190" t="str">
        <f t="shared" si="324"/>
        <v>Feb-2024</v>
      </c>
      <c r="D6054" s="2">
        <v>45351</v>
      </c>
      <c r="E6054" t="s">
        <v>1119</v>
      </c>
      <c r="F6054" t="s">
        <v>1570</v>
      </c>
      <c r="G6054" t="s">
        <v>1120</v>
      </c>
      <c r="H6054" t="s">
        <v>676</v>
      </c>
      <c r="I6054" t="s">
        <v>1165</v>
      </c>
      <c r="J6054" t="s">
        <v>1166</v>
      </c>
      <c r="K6054" t="s">
        <v>1167</v>
      </c>
      <c r="L6054" t="s">
        <v>1168</v>
      </c>
      <c r="M6054" t="s">
        <v>1169</v>
      </c>
      <c r="N6054" t="s">
        <v>922</v>
      </c>
      <c r="O6054">
        <v>1930</v>
      </c>
    </row>
    <row r="6055" spans="1:15" x14ac:dyDescent="0.35">
      <c r="A6055" s="189" t="str">
        <f t="shared" si="322"/>
        <v>Feb</v>
      </c>
      <c r="B6055" s="190" t="str">
        <f t="shared" si="323"/>
        <v>2024</v>
      </c>
      <c r="C6055" s="190" t="str">
        <f t="shared" si="324"/>
        <v>Feb-2024</v>
      </c>
      <c r="D6055" s="2">
        <v>45351</v>
      </c>
      <c r="E6055" t="s">
        <v>1119</v>
      </c>
      <c r="F6055" t="s">
        <v>1570</v>
      </c>
      <c r="G6055" t="s">
        <v>1120</v>
      </c>
      <c r="H6055" t="s">
        <v>676</v>
      </c>
      <c r="I6055" t="s">
        <v>1165</v>
      </c>
      <c r="J6055" t="s">
        <v>1166</v>
      </c>
      <c r="K6055" t="s">
        <v>1167</v>
      </c>
      <c r="L6055" t="s">
        <v>1168</v>
      </c>
      <c r="M6055" t="s">
        <v>1169</v>
      </c>
      <c r="N6055" t="s">
        <v>921</v>
      </c>
      <c r="O6055">
        <v>4190</v>
      </c>
    </row>
    <row r="6056" spans="1:15" x14ac:dyDescent="0.35">
      <c r="A6056" s="189" t="str">
        <f t="shared" si="322"/>
        <v>Feb</v>
      </c>
      <c r="B6056" s="190" t="str">
        <f t="shared" si="323"/>
        <v>2024</v>
      </c>
      <c r="C6056" s="190" t="str">
        <f t="shared" si="324"/>
        <v>Feb-2024</v>
      </c>
      <c r="D6056" s="2">
        <v>45351</v>
      </c>
      <c r="E6056" t="s">
        <v>1119</v>
      </c>
      <c r="F6056" t="s">
        <v>1570</v>
      </c>
      <c r="G6056" t="s">
        <v>1120</v>
      </c>
      <c r="H6056" t="s">
        <v>692</v>
      </c>
      <c r="I6056" t="s">
        <v>1170</v>
      </c>
      <c r="J6056" t="s">
        <v>1171</v>
      </c>
      <c r="K6056" t="s">
        <v>1172</v>
      </c>
      <c r="L6056" t="s">
        <v>1173</v>
      </c>
      <c r="M6056" t="s">
        <v>1174</v>
      </c>
      <c r="N6056" t="s">
        <v>1528</v>
      </c>
      <c r="O6056" t="s">
        <v>958</v>
      </c>
    </row>
    <row r="6057" spans="1:15" x14ac:dyDescent="0.35">
      <c r="A6057" s="189" t="str">
        <f t="shared" si="322"/>
        <v>Feb</v>
      </c>
      <c r="B6057" s="190" t="str">
        <f t="shared" si="323"/>
        <v>2024</v>
      </c>
      <c r="C6057" s="190" t="str">
        <f t="shared" si="324"/>
        <v>Feb-2024</v>
      </c>
      <c r="D6057" s="2">
        <v>45351</v>
      </c>
      <c r="E6057" t="s">
        <v>1119</v>
      </c>
      <c r="F6057" t="s">
        <v>1570</v>
      </c>
      <c r="G6057" t="s">
        <v>1120</v>
      </c>
      <c r="H6057" t="s">
        <v>692</v>
      </c>
      <c r="I6057" t="s">
        <v>1170</v>
      </c>
      <c r="J6057" t="s">
        <v>1171</v>
      </c>
      <c r="K6057" t="s">
        <v>1172</v>
      </c>
      <c r="L6057" t="s">
        <v>1173</v>
      </c>
      <c r="M6057" t="s">
        <v>1174</v>
      </c>
      <c r="N6057" t="s">
        <v>1529</v>
      </c>
      <c r="O6057" t="s">
        <v>958</v>
      </c>
    </row>
    <row r="6058" spans="1:15" x14ac:dyDescent="0.35">
      <c r="A6058" s="189" t="str">
        <f t="shared" si="322"/>
        <v>Feb</v>
      </c>
      <c r="B6058" s="190" t="str">
        <f t="shared" si="323"/>
        <v>2024</v>
      </c>
      <c r="C6058" s="190" t="str">
        <f t="shared" si="324"/>
        <v>Feb-2024</v>
      </c>
      <c r="D6058" s="2">
        <v>45351</v>
      </c>
      <c r="E6058" t="s">
        <v>1119</v>
      </c>
      <c r="F6058" t="s">
        <v>1570</v>
      </c>
      <c r="G6058" t="s">
        <v>1120</v>
      </c>
      <c r="H6058" t="s">
        <v>692</v>
      </c>
      <c r="I6058" t="s">
        <v>1170</v>
      </c>
      <c r="J6058" t="s">
        <v>1171</v>
      </c>
      <c r="K6058" t="s">
        <v>1172</v>
      </c>
      <c r="L6058" t="s">
        <v>1173</v>
      </c>
      <c r="M6058" t="s">
        <v>1174</v>
      </c>
      <c r="N6058" t="s">
        <v>919</v>
      </c>
      <c r="O6058">
        <v>490</v>
      </c>
    </row>
    <row r="6059" spans="1:15" x14ac:dyDescent="0.35">
      <c r="A6059" s="189" t="str">
        <f t="shared" si="322"/>
        <v>Feb</v>
      </c>
      <c r="B6059" s="190" t="str">
        <f t="shared" si="323"/>
        <v>2024</v>
      </c>
      <c r="C6059" s="190" t="str">
        <f t="shared" si="324"/>
        <v>Feb-2024</v>
      </c>
      <c r="D6059" s="2">
        <v>45351</v>
      </c>
      <c r="E6059" t="s">
        <v>1119</v>
      </c>
      <c r="F6059" t="s">
        <v>1570</v>
      </c>
      <c r="G6059" t="s">
        <v>1120</v>
      </c>
      <c r="H6059" t="s">
        <v>692</v>
      </c>
      <c r="I6059" t="s">
        <v>1170</v>
      </c>
      <c r="J6059" t="s">
        <v>1171</v>
      </c>
      <c r="K6059" t="s">
        <v>1172</v>
      </c>
      <c r="L6059" t="s">
        <v>1173</v>
      </c>
      <c r="M6059" t="s">
        <v>1174</v>
      </c>
      <c r="N6059" t="s">
        <v>920</v>
      </c>
      <c r="O6059">
        <v>2150</v>
      </c>
    </row>
    <row r="6060" spans="1:15" x14ac:dyDescent="0.35">
      <c r="A6060" s="189" t="str">
        <f t="shared" si="322"/>
        <v>Feb</v>
      </c>
      <c r="B6060" s="190" t="str">
        <f t="shared" si="323"/>
        <v>2024</v>
      </c>
      <c r="C6060" s="190" t="str">
        <f t="shared" si="324"/>
        <v>Feb-2024</v>
      </c>
      <c r="D6060" s="2">
        <v>45351</v>
      </c>
      <c r="E6060" t="s">
        <v>1119</v>
      </c>
      <c r="F6060" t="s">
        <v>1570</v>
      </c>
      <c r="G6060" t="s">
        <v>1120</v>
      </c>
      <c r="H6060" t="s">
        <v>692</v>
      </c>
      <c r="I6060" t="s">
        <v>1170</v>
      </c>
      <c r="J6060" t="s">
        <v>1171</v>
      </c>
      <c r="K6060" t="s">
        <v>1172</v>
      </c>
      <c r="L6060" t="s">
        <v>1173</v>
      </c>
      <c r="M6060" t="s">
        <v>1174</v>
      </c>
      <c r="N6060" t="s">
        <v>922</v>
      </c>
      <c r="O6060">
        <v>1910</v>
      </c>
    </row>
    <row r="6061" spans="1:15" x14ac:dyDescent="0.35">
      <c r="A6061" s="189" t="str">
        <f t="shared" si="322"/>
        <v>Feb</v>
      </c>
      <c r="B6061" s="190" t="str">
        <f t="shared" si="323"/>
        <v>2024</v>
      </c>
      <c r="C6061" s="190" t="str">
        <f t="shared" si="324"/>
        <v>Feb-2024</v>
      </c>
      <c r="D6061" s="2">
        <v>45351</v>
      </c>
      <c r="E6061" t="s">
        <v>1119</v>
      </c>
      <c r="F6061" t="s">
        <v>1570</v>
      </c>
      <c r="G6061" t="s">
        <v>1120</v>
      </c>
      <c r="H6061" t="s">
        <v>692</v>
      </c>
      <c r="I6061" t="s">
        <v>1170</v>
      </c>
      <c r="J6061" t="s">
        <v>1171</v>
      </c>
      <c r="K6061" t="s">
        <v>1172</v>
      </c>
      <c r="L6061" t="s">
        <v>1173</v>
      </c>
      <c r="M6061" t="s">
        <v>1174</v>
      </c>
      <c r="N6061" t="s">
        <v>921</v>
      </c>
      <c r="O6061">
        <v>2330</v>
      </c>
    </row>
    <row r="6062" spans="1:15" x14ac:dyDescent="0.35">
      <c r="A6062" s="189" t="str">
        <f t="shared" si="322"/>
        <v>Feb</v>
      </c>
      <c r="B6062" s="190" t="str">
        <f t="shared" si="323"/>
        <v>2024</v>
      </c>
      <c r="C6062" s="190" t="str">
        <f t="shared" si="324"/>
        <v>Feb-2024</v>
      </c>
      <c r="D6062" s="2">
        <v>45351</v>
      </c>
      <c r="E6062" t="s">
        <v>1175</v>
      </c>
      <c r="F6062" t="s">
        <v>1571</v>
      </c>
      <c r="G6062" t="s">
        <v>1176</v>
      </c>
      <c r="H6062" t="s">
        <v>662</v>
      </c>
      <c r="I6062" t="s">
        <v>1177</v>
      </c>
      <c r="J6062" t="s">
        <v>1178</v>
      </c>
      <c r="K6062" t="s">
        <v>1179</v>
      </c>
      <c r="L6062" t="s">
        <v>1180</v>
      </c>
      <c r="M6062" t="s">
        <v>1181</v>
      </c>
      <c r="N6062" t="s">
        <v>1528</v>
      </c>
      <c r="O6062" t="s">
        <v>958</v>
      </c>
    </row>
    <row r="6063" spans="1:15" x14ac:dyDescent="0.35">
      <c r="A6063" s="189" t="str">
        <f t="shared" si="322"/>
        <v>Feb</v>
      </c>
      <c r="B6063" s="190" t="str">
        <f t="shared" si="323"/>
        <v>2024</v>
      </c>
      <c r="C6063" s="190" t="str">
        <f t="shared" si="324"/>
        <v>Feb-2024</v>
      </c>
      <c r="D6063" s="2">
        <v>45351</v>
      </c>
      <c r="E6063" t="s">
        <v>1175</v>
      </c>
      <c r="F6063" t="s">
        <v>1571</v>
      </c>
      <c r="G6063" t="s">
        <v>1176</v>
      </c>
      <c r="H6063" t="s">
        <v>662</v>
      </c>
      <c r="I6063" t="s">
        <v>1177</v>
      </c>
      <c r="J6063" t="s">
        <v>1178</v>
      </c>
      <c r="K6063" t="s">
        <v>1179</v>
      </c>
      <c r="L6063" t="s">
        <v>1180</v>
      </c>
      <c r="M6063" t="s">
        <v>1181</v>
      </c>
      <c r="N6063" t="s">
        <v>1529</v>
      </c>
      <c r="O6063" t="s">
        <v>958</v>
      </c>
    </row>
    <row r="6064" spans="1:15" x14ac:dyDescent="0.35">
      <c r="A6064" s="189" t="str">
        <f t="shared" si="322"/>
        <v>Feb</v>
      </c>
      <c r="B6064" s="190" t="str">
        <f t="shared" si="323"/>
        <v>2024</v>
      </c>
      <c r="C6064" s="190" t="str">
        <f t="shared" si="324"/>
        <v>Feb-2024</v>
      </c>
      <c r="D6064" s="2">
        <v>45351</v>
      </c>
      <c r="E6064" t="s">
        <v>1175</v>
      </c>
      <c r="F6064" t="s">
        <v>1571</v>
      </c>
      <c r="G6064" t="s">
        <v>1176</v>
      </c>
      <c r="H6064" t="s">
        <v>662</v>
      </c>
      <c r="I6064" t="s">
        <v>1177</v>
      </c>
      <c r="J6064" t="s">
        <v>1178</v>
      </c>
      <c r="K6064" t="s">
        <v>1179</v>
      </c>
      <c r="L6064" t="s">
        <v>1180</v>
      </c>
      <c r="M6064" t="s">
        <v>1181</v>
      </c>
      <c r="N6064" t="s">
        <v>919</v>
      </c>
      <c r="O6064">
        <v>95</v>
      </c>
    </row>
    <row r="6065" spans="1:15" x14ac:dyDescent="0.35">
      <c r="A6065" s="189" t="str">
        <f t="shared" si="322"/>
        <v>Feb</v>
      </c>
      <c r="B6065" s="190" t="str">
        <f t="shared" si="323"/>
        <v>2024</v>
      </c>
      <c r="C6065" s="190" t="str">
        <f t="shared" si="324"/>
        <v>Feb-2024</v>
      </c>
      <c r="D6065" s="2">
        <v>45351</v>
      </c>
      <c r="E6065" t="s">
        <v>1175</v>
      </c>
      <c r="F6065" t="s">
        <v>1571</v>
      </c>
      <c r="G6065" t="s">
        <v>1176</v>
      </c>
      <c r="H6065" t="s">
        <v>662</v>
      </c>
      <c r="I6065" t="s">
        <v>1177</v>
      </c>
      <c r="J6065" t="s">
        <v>1178</v>
      </c>
      <c r="K6065" t="s">
        <v>1179</v>
      </c>
      <c r="L6065" t="s">
        <v>1180</v>
      </c>
      <c r="M6065" t="s">
        <v>1181</v>
      </c>
      <c r="N6065" t="s">
        <v>920</v>
      </c>
      <c r="O6065">
        <v>545</v>
      </c>
    </row>
    <row r="6066" spans="1:15" x14ac:dyDescent="0.35">
      <c r="A6066" s="189" t="str">
        <f t="shared" si="322"/>
        <v>Feb</v>
      </c>
      <c r="B6066" s="190" t="str">
        <f t="shared" si="323"/>
        <v>2024</v>
      </c>
      <c r="C6066" s="190" t="str">
        <f t="shared" si="324"/>
        <v>Feb-2024</v>
      </c>
      <c r="D6066" s="2">
        <v>45351</v>
      </c>
      <c r="E6066" t="s">
        <v>1175</v>
      </c>
      <c r="F6066" t="s">
        <v>1571</v>
      </c>
      <c r="G6066" t="s">
        <v>1176</v>
      </c>
      <c r="H6066" t="s">
        <v>662</v>
      </c>
      <c r="I6066" t="s">
        <v>1177</v>
      </c>
      <c r="J6066" t="s">
        <v>1178</v>
      </c>
      <c r="K6066" t="s">
        <v>1179</v>
      </c>
      <c r="L6066" t="s">
        <v>1180</v>
      </c>
      <c r="M6066" t="s">
        <v>1181</v>
      </c>
      <c r="N6066" t="s">
        <v>922</v>
      </c>
      <c r="O6066">
        <v>245</v>
      </c>
    </row>
    <row r="6067" spans="1:15" x14ac:dyDescent="0.35">
      <c r="A6067" s="189" t="str">
        <f t="shared" si="322"/>
        <v>Feb</v>
      </c>
      <c r="B6067" s="190" t="str">
        <f t="shared" si="323"/>
        <v>2024</v>
      </c>
      <c r="C6067" s="190" t="str">
        <f t="shared" si="324"/>
        <v>Feb-2024</v>
      </c>
      <c r="D6067" s="2">
        <v>45351</v>
      </c>
      <c r="E6067" t="s">
        <v>1175</v>
      </c>
      <c r="F6067" t="s">
        <v>1571</v>
      </c>
      <c r="G6067" t="s">
        <v>1176</v>
      </c>
      <c r="H6067" t="s">
        <v>662</v>
      </c>
      <c r="I6067" t="s">
        <v>1177</v>
      </c>
      <c r="J6067" t="s">
        <v>1178</v>
      </c>
      <c r="K6067" t="s">
        <v>1179</v>
      </c>
      <c r="L6067" t="s">
        <v>1180</v>
      </c>
      <c r="M6067" t="s">
        <v>1181</v>
      </c>
      <c r="N6067" t="s">
        <v>921</v>
      </c>
      <c r="O6067">
        <v>220</v>
      </c>
    </row>
    <row r="6068" spans="1:15" x14ac:dyDescent="0.35">
      <c r="A6068" s="189" t="str">
        <f t="shared" si="322"/>
        <v>Feb</v>
      </c>
      <c r="B6068" s="190" t="str">
        <f t="shared" si="323"/>
        <v>2024</v>
      </c>
      <c r="C6068" s="190" t="str">
        <f t="shared" si="324"/>
        <v>Feb-2024</v>
      </c>
      <c r="D6068" s="2">
        <v>45351</v>
      </c>
      <c r="E6068" t="s">
        <v>1175</v>
      </c>
      <c r="F6068" t="s">
        <v>1571</v>
      </c>
      <c r="G6068" t="s">
        <v>1176</v>
      </c>
      <c r="H6068" t="s">
        <v>662</v>
      </c>
      <c r="I6068" t="s">
        <v>1177</v>
      </c>
      <c r="J6068" t="s">
        <v>1178</v>
      </c>
      <c r="K6068" t="s">
        <v>1182</v>
      </c>
      <c r="L6068" t="s">
        <v>1183</v>
      </c>
      <c r="M6068" t="s">
        <v>1184</v>
      </c>
      <c r="N6068" t="s">
        <v>1528</v>
      </c>
      <c r="O6068" t="s">
        <v>958</v>
      </c>
    </row>
    <row r="6069" spans="1:15" x14ac:dyDescent="0.35">
      <c r="A6069" s="189" t="str">
        <f t="shared" si="322"/>
        <v>Feb</v>
      </c>
      <c r="B6069" s="190" t="str">
        <f t="shared" si="323"/>
        <v>2024</v>
      </c>
      <c r="C6069" s="190" t="str">
        <f t="shared" si="324"/>
        <v>Feb-2024</v>
      </c>
      <c r="D6069" s="2">
        <v>45351</v>
      </c>
      <c r="E6069" t="s">
        <v>1175</v>
      </c>
      <c r="F6069" t="s">
        <v>1571</v>
      </c>
      <c r="G6069" t="s">
        <v>1176</v>
      </c>
      <c r="H6069" t="s">
        <v>662</v>
      </c>
      <c r="I6069" t="s">
        <v>1177</v>
      </c>
      <c r="J6069" t="s">
        <v>1178</v>
      </c>
      <c r="K6069" t="s">
        <v>1182</v>
      </c>
      <c r="L6069" t="s">
        <v>1183</v>
      </c>
      <c r="M6069" t="s">
        <v>1184</v>
      </c>
      <c r="N6069" t="s">
        <v>1529</v>
      </c>
      <c r="O6069" t="s">
        <v>958</v>
      </c>
    </row>
    <row r="6070" spans="1:15" x14ac:dyDescent="0.35">
      <c r="A6070" s="189" t="str">
        <f t="shared" si="322"/>
        <v>Feb</v>
      </c>
      <c r="B6070" s="190" t="str">
        <f t="shared" si="323"/>
        <v>2024</v>
      </c>
      <c r="C6070" s="190" t="str">
        <f t="shared" si="324"/>
        <v>Feb-2024</v>
      </c>
      <c r="D6070" s="2">
        <v>45351</v>
      </c>
      <c r="E6070" t="s">
        <v>1175</v>
      </c>
      <c r="F6070" t="s">
        <v>1571</v>
      </c>
      <c r="G6070" t="s">
        <v>1176</v>
      </c>
      <c r="H6070" t="s">
        <v>662</v>
      </c>
      <c r="I6070" t="s">
        <v>1177</v>
      </c>
      <c r="J6070" t="s">
        <v>1178</v>
      </c>
      <c r="K6070" t="s">
        <v>1182</v>
      </c>
      <c r="L6070" t="s">
        <v>1183</v>
      </c>
      <c r="M6070" t="s">
        <v>1184</v>
      </c>
      <c r="N6070" t="s">
        <v>919</v>
      </c>
      <c r="O6070">
        <v>195</v>
      </c>
    </row>
    <row r="6071" spans="1:15" x14ac:dyDescent="0.35">
      <c r="A6071" s="189" t="str">
        <f t="shared" si="322"/>
        <v>Feb</v>
      </c>
      <c r="B6071" s="190" t="str">
        <f t="shared" si="323"/>
        <v>2024</v>
      </c>
      <c r="C6071" s="190" t="str">
        <f t="shared" si="324"/>
        <v>Feb-2024</v>
      </c>
      <c r="D6071" s="2">
        <v>45351</v>
      </c>
      <c r="E6071" t="s">
        <v>1175</v>
      </c>
      <c r="F6071" t="s">
        <v>1571</v>
      </c>
      <c r="G6071" t="s">
        <v>1176</v>
      </c>
      <c r="H6071" t="s">
        <v>662</v>
      </c>
      <c r="I6071" t="s">
        <v>1177</v>
      </c>
      <c r="J6071" t="s">
        <v>1178</v>
      </c>
      <c r="K6071" t="s">
        <v>1182</v>
      </c>
      <c r="L6071" t="s">
        <v>1183</v>
      </c>
      <c r="M6071" t="s">
        <v>1184</v>
      </c>
      <c r="N6071" t="s">
        <v>920</v>
      </c>
      <c r="O6071">
        <v>725</v>
      </c>
    </row>
    <row r="6072" spans="1:15" x14ac:dyDescent="0.35">
      <c r="A6072" s="189" t="str">
        <f t="shared" si="322"/>
        <v>Feb</v>
      </c>
      <c r="B6072" s="190" t="str">
        <f t="shared" si="323"/>
        <v>2024</v>
      </c>
      <c r="C6072" s="190" t="str">
        <f t="shared" si="324"/>
        <v>Feb-2024</v>
      </c>
      <c r="D6072" s="2">
        <v>45351</v>
      </c>
      <c r="E6072" t="s">
        <v>1175</v>
      </c>
      <c r="F6072" t="s">
        <v>1571</v>
      </c>
      <c r="G6072" t="s">
        <v>1176</v>
      </c>
      <c r="H6072" t="s">
        <v>662</v>
      </c>
      <c r="I6072" t="s">
        <v>1177</v>
      </c>
      <c r="J6072" t="s">
        <v>1178</v>
      </c>
      <c r="K6072" t="s">
        <v>1182</v>
      </c>
      <c r="L6072" t="s">
        <v>1183</v>
      </c>
      <c r="M6072" t="s">
        <v>1184</v>
      </c>
      <c r="N6072" t="s">
        <v>922</v>
      </c>
      <c r="O6072">
        <v>220</v>
      </c>
    </row>
    <row r="6073" spans="1:15" x14ac:dyDescent="0.35">
      <c r="A6073" s="189" t="str">
        <f t="shared" si="322"/>
        <v>Feb</v>
      </c>
      <c r="B6073" s="190" t="str">
        <f t="shared" si="323"/>
        <v>2024</v>
      </c>
      <c r="C6073" s="190" t="str">
        <f t="shared" si="324"/>
        <v>Feb-2024</v>
      </c>
      <c r="D6073" s="2">
        <v>45351</v>
      </c>
      <c r="E6073" t="s">
        <v>1175</v>
      </c>
      <c r="F6073" t="s">
        <v>1571</v>
      </c>
      <c r="G6073" t="s">
        <v>1176</v>
      </c>
      <c r="H6073" t="s">
        <v>662</v>
      </c>
      <c r="I6073" t="s">
        <v>1177</v>
      </c>
      <c r="J6073" t="s">
        <v>1178</v>
      </c>
      <c r="K6073" t="s">
        <v>1182</v>
      </c>
      <c r="L6073" t="s">
        <v>1183</v>
      </c>
      <c r="M6073" t="s">
        <v>1184</v>
      </c>
      <c r="N6073" t="s">
        <v>921</v>
      </c>
      <c r="O6073">
        <v>435</v>
      </c>
    </row>
    <row r="6074" spans="1:15" x14ac:dyDescent="0.35">
      <c r="A6074" s="189" t="str">
        <f t="shared" si="322"/>
        <v>Feb</v>
      </c>
      <c r="B6074" s="190" t="str">
        <f t="shared" si="323"/>
        <v>2024</v>
      </c>
      <c r="C6074" s="190" t="str">
        <f t="shared" si="324"/>
        <v>Feb-2024</v>
      </c>
      <c r="D6074" s="2">
        <v>45351</v>
      </c>
      <c r="E6074" t="s">
        <v>1175</v>
      </c>
      <c r="F6074" t="s">
        <v>1571</v>
      </c>
      <c r="G6074" t="s">
        <v>1176</v>
      </c>
      <c r="H6074" t="s">
        <v>662</v>
      </c>
      <c r="I6074" t="s">
        <v>1177</v>
      </c>
      <c r="J6074" t="s">
        <v>1178</v>
      </c>
      <c r="K6074" t="s">
        <v>1185</v>
      </c>
      <c r="L6074" t="s">
        <v>1186</v>
      </c>
      <c r="M6074" t="s">
        <v>1187</v>
      </c>
      <c r="N6074" t="s">
        <v>1528</v>
      </c>
      <c r="O6074" t="s">
        <v>958</v>
      </c>
    </row>
    <row r="6075" spans="1:15" x14ac:dyDescent="0.35">
      <c r="A6075" s="189" t="str">
        <f t="shared" si="322"/>
        <v>Feb</v>
      </c>
      <c r="B6075" s="190" t="str">
        <f t="shared" si="323"/>
        <v>2024</v>
      </c>
      <c r="C6075" s="190" t="str">
        <f t="shared" si="324"/>
        <v>Feb-2024</v>
      </c>
      <c r="D6075" s="2">
        <v>45351</v>
      </c>
      <c r="E6075" t="s">
        <v>1175</v>
      </c>
      <c r="F6075" t="s">
        <v>1571</v>
      </c>
      <c r="G6075" t="s">
        <v>1176</v>
      </c>
      <c r="H6075" t="s">
        <v>662</v>
      </c>
      <c r="I6075" t="s">
        <v>1177</v>
      </c>
      <c r="J6075" t="s">
        <v>1178</v>
      </c>
      <c r="K6075" t="s">
        <v>1185</v>
      </c>
      <c r="L6075" t="s">
        <v>1186</v>
      </c>
      <c r="M6075" t="s">
        <v>1187</v>
      </c>
      <c r="N6075" t="s">
        <v>1529</v>
      </c>
      <c r="O6075" t="s">
        <v>958</v>
      </c>
    </row>
    <row r="6076" spans="1:15" x14ac:dyDescent="0.35">
      <c r="A6076" s="189" t="str">
        <f t="shared" si="322"/>
        <v>Feb</v>
      </c>
      <c r="B6076" s="190" t="str">
        <f t="shared" si="323"/>
        <v>2024</v>
      </c>
      <c r="C6076" s="190" t="str">
        <f t="shared" si="324"/>
        <v>Feb-2024</v>
      </c>
      <c r="D6076" s="2">
        <v>45351</v>
      </c>
      <c r="E6076" t="s">
        <v>1175</v>
      </c>
      <c r="F6076" t="s">
        <v>1571</v>
      </c>
      <c r="G6076" t="s">
        <v>1176</v>
      </c>
      <c r="H6076" t="s">
        <v>662</v>
      </c>
      <c r="I6076" t="s">
        <v>1177</v>
      </c>
      <c r="J6076" t="s">
        <v>1178</v>
      </c>
      <c r="K6076" t="s">
        <v>1185</v>
      </c>
      <c r="L6076" t="s">
        <v>1186</v>
      </c>
      <c r="M6076" t="s">
        <v>1187</v>
      </c>
      <c r="N6076" t="s">
        <v>919</v>
      </c>
      <c r="O6076">
        <v>40</v>
      </c>
    </row>
    <row r="6077" spans="1:15" x14ac:dyDescent="0.35">
      <c r="A6077" s="189" t="str">
        <f t="shared" si="322"/>
        <v>Feb</v>
      </c>
      <c r="B6077" s="190" t="str">
        <f t="shared" si="323"/>
        <v>2024</v>
      </c>
      <c r="C6077" s="190" t="str">
        <f t="shared" si="324"/>
        <v>Feb-2024</v>
      </c>
      <c r="D6077" s="2">
        <v>45351</v>
      </c>
      <c r="E6077" t="s">
        <v>1175</v>
      </c>
      <c r="F6077" t="s">
        <v>1571</v>
      </c>
      <c r="G6077" t="s">
        <v>1176</v>
      </c>
      <c r="H6077" t="s">
        <v>662</v>
      </c>
      <c r="I6077" t="s">
        <v>1177</v>
      </c>
      <c r="J6077" t="s">
        <v>1178</v>
      </c>
      <c r="K6077" t="s">
        <v>1185</v>
      </c>
      <c r="L6077" t="s">
        <v>1186</v>
      </c>
      <c r="M6077" t="s">
        <v>1187</v>
      </c>
      <c r="N6077" t="s">
        <v>920</v>
      </c>
      <c r="O6077">
        <v>780</v>
      </c>
    </row>
    <row r="6078" spans="1:15" x14ac:dyDescent="0.35">
      <c r="A6078" s="189" t="str">
        <f t="shared" si="322"/>
        <v>Feb</v>
      </c>
      <c r="B6078" s="190" t="str">
        <f t="shared" si="323"/>
        <v>2024</v>
      </c>
      <c r="C6078" s="190" t="str">
        <f t="shared" si="324"/>
        <v>Feb-2024</v>
      </c>
      <c r="D6078" s="2">
        <v>45351</v>
      </c>
      <c r="E6078" t="s">
        <v>1175</v>
      </c>
      <c r="F6078" t="s">
        <v>1571</v>
      </c>
      <c r="G6078" t="s">
        <v>1176</v>
      </c>
      <c r="H6078" t="s">
        <v>662</v>
      </c>
      <c r="I6078" t="s">
        <v>1177</v>
      </c>
      <c r="J6078" t="s">
        <v>1178</v>
      </c>
      <c r="K6078" t="s">
        <v>1185</v>
      </c>
      <c r="L6078" t="s">
        <v>1186</v>
      </c>
      <c r="M6078" t="s">
        <v>1187</v>
      </c>
      <c r="N6078" t="s">
        <v>922</v>
      </c>
      <c r="O6078">
        <v>200</v>
      </c>
    </row>
    <row r="6079" spans="1:15" x14ac:dyDescent="0.35">
      <c r="A6079" s="189" t="str">
        <f t="shared" si="322"/>
        <v>Feb</v>
      </c>
      <c r="B6079" s="190" t="str">
        <f t="shared" si="323"/>
        <v>2024</v>
      </c>
      <c r="C6079" s="190" t="str">
        <f t="shared" si="324"/>
        <v>Feb-2024</v>
      </c>
      <c r="D6079" s="2">
        <v>45351</v>
      </c>
      <c r="E6079" t="s">
        <v>1175</v>
      </c>
      <c r="F6079" t="s">
        <v>1571</v>
      </c>
      <c r="G6079" t="s">
        <v>1176</v>
      </c>
      <c r="H6079" t="s">
        <v>662</v>
      </c>
      <c r="I6079" t="s">
        <v>1177</v>
      </c>
      <c r="J6079" t="s">
        <v>1178</v>
      </c>
      <c r="K6079" t="s">
        <v>1185</v>
      </c>
      <c r="L6079" t="s">
        <v>1186</v>
      </c>
      <c r="M6079" t="s">
        <v>1187</v>
      </c>
      <c r="N6079" t="s">
        <v>921</v>
      </c>
      <c r="O6079">
        <v>695</v>
      </c>
    </row>
    <row r="6080" spans="1:15" x14ac:dyDescent="0.35">
      <c r="A6080" s="189" t="str">
        <f t="shared" si="322"/>
        <v>Feb</v>
      </c>
      <c r="B6080" s="190" t="str">
        <f t="shared" si="323"/>
        <v>2024</v>
      </c>
      <c r="C6080" s="190" t="str">
        <f t="shared" si="324"/>
        <v>Feb-2024</v>
      </c>
      <c r="D6080" s="2">
        <v>45351</v>
      </c>
      <c r="E6080" t="s">
        <v>1175</v>
      </c>
      <c r="F6080" t="s">
        <v>1571</v>
      </c>
      <c r="G6080" t="s">
        <v>1176</v>
      </c>
      <c r="H6080" t="s">
        <v>662</v>
      </c>
      <c r="I6080" t="s">
        <v>1177</v>
      </c>
      <c r="J6080" t="s">
        <v>1178</v>
      </c>
      <c r="K6080" t="s">
        <v>1188</v>
      </c>
      <c r="L6080" t="s">
        <v>1189</v>
      </c>
      <c r="M6080" t="s">
        <v>1190</v>
      </c>
      <c r="N6080" t="s">
        <v>1528</v>
      </c>
      <c r="O6080" t="s">
        <v>958</v>
      </c>
    </row>
    <row r="6081" spans="1:15" x14ac:dyDescent="0.35">
      <c r="A6081" s="189" t="str">
        <f t="shared" si="322"/>
        <v>Feb</v>
      </c>
      <c r="B6081" s="190" t="str">
        <f t="shared" si="323"/>
        <v>2024</v>
      </c>
      <c r="C6081" s="190" t="str">
        <f t="shared" si="324"/>
        <v>Feb-2024</v>
      </c>
      <c r="D6081" s="2">
        <v>45351</v>
      </c>
      <c r="E6081" t="s">
        <v>1175</v>
      </c>
      <c r="F6081" t="s">
        <v>1571</v>
      </c>
      <c r="G6081" t="s">
        <v>1176</v>
      </c>
      <c r="H6081" t="s">
        <v>662</v>
      </c>
      <c r="I6081" t="s">
        <v>1177</v>
      </c>
      <c r="J6081" t="s">
        <v>1178</v>
      </c>
      <c r="K6081" t="s">
        <v>1188</v>
      </c>
      <c r="L6081" t="s">
        <v>1189</v>
      </c>
      <c r="M6081" t="s">
        <v>1190</v>
      </c>
      <c r="N6081" t="s">
        <v>1529</v>
      </c>
      <c r="O6081" t="s">
        <v>958</v>
      </c>
    </row>
    <row r="6082" spans="1:15" x14ac:dyDescent="0.35">
      <c r="A6082" s="189" t="str">
        <f t="shared" si="322"/>
        <v>Feb</v>
      </c>
      <c r="B6082" s="190" t="str">
        <f t="shared" si="323"/>
        <v>2024</v>
      </c>
      <c r="C6082" s="190" t="str">
        <f t="shared" si="324"/>
        <v>Feb-2024</v>
      </c>
      <c r="D6082" s="2">
        <v>45351</v>
      </c>
      <c r="E6082" t="s">
        <v>1175</v>
      </c>
      <c r="F6082" t="s">
        <v>1571</v>
      </c>
      <c r="G6082" t="s">
        <v>1176</v>
      </c>
      <c r="H6082" t="s">
        <v>662</v>
      </c>
      <c r="I6082" t="s">
        <v>1177</v>
      </c>
      <c r="J6082" t="s">
        <v>1178</v>
      </c>
      <c r="K6082" t="s">
        <v>1188</v>
      </c>
      <c r="L6082" t="s">
        <v>1189</v>
      </c>
      <c r="M6082" t="s">
        <v>1190</v>
      </c>
      <c r="N6082" t="s">
        <v>919</v>
      </c>
      <c r="O6082">
        <v>285</v>
      </c>
    </row>
    <row r="6083" spans="1:15" x14ac:dyDescent="0.35">
      <c r="A6083" s="189" t="str">
        <f t="shared" si="322"/>
        <v>Feb</v>
      </c>
      <c r="B6083" s="190" t="str">
        <f t="shared" si="323"/>
        <v>2024</v>
      </c>
      <c r="C6083" s="190" t="str">
        <f t="shared" si="324"/>
        <v>Feb-2024</v>
      </c>
      <c r="D6083" s="2">
        <v>45351</v>
      </c>
      <c r="E6083" t="s">
        <v>1175</v>
      </c>
      <c r="F6083" t="s">
        <v>1571</v>
      </c>
      <c r="G6083" t="s">
        <v>1176</v>
      </c>
      <c r="H6083" t="s">
        <v>662</v>
      </c>
      <c r="I6083" t="s">
        <v>1177</v>
      </c>
      <c r="J6083" t="s">
        <v>1178</v>
      </c>
      <c r="K6083" t="s">
        <v>1188</v>
      </c>
      <c r="L6083" t="s">
        <v>1189</v>
      </c>
      <c r="M6083" t="s">
        <v>1190</v>
      </c>
      <c r="N6083" t="s">
        <v>920</v>
      </c>
      <c r="O6083">
        <v>1180</v>
      </c>
    </row>
    <row r="6084" spans="1:15" x14ac:dyDescent="0.35">
      <c r="A6084" s="189" t="str">
        <f t="shared" si="322"/>
        <v>Feb</v>
      </c>
      <c r="B6084" s="190" t="str">
        <f t="shared" si="323"/>
        <v>2024</v>
      </c>
      <c r="C6084" s="190" t="str">
        <f t="shared" si="324"/>
        <v>Feb-2024</v>
      </c>
      <c r="D6084" s="2">
        <v>45351</v>
      </c>
      <c r="E6084" t="s">
        <v>1175</v>
      </c>
      <c r="F6084" t="s">
        <v>1571</v>
      </c>
      <c r="G6084" t="s">
        <v>1176</v>
      </c>
      <c r="H6084" t="s">
        <v>662</v>
      </c>
      <c r="I6084" t="s">
        <v>1177</v>
      </c>
      <c r="J6084" t="s">
        <v>1178</v>
      </c>
      <c r="K6084" t="s">
        <v>1188</v>
      </c>
      <c r="L6084" t="s">
        <v>1189</v>
      </c>
      <c r="M6084" t="s">
        <v>1190</v>
      </c>
      <c r="N6084" t="s">
        <v>922</v>
      </c>
      <c r="O6084">
        <v>600</v>
      </c>
    </row>
    <row r="6085" spans="1:15" x14ac:dyDescent="0.35">
      <c r="A6085" s="189" t="str">
        <f t="shared" si="322"/>
        <v>Feb</v>
      </c>
      <c r="B6085" s="190" t="str">
        <f t="shared" si="323"/>
        <v>2024</v>
      </c>
      <c r="C6085" s="190" t="str">
        <f t="shared" si="324"/>
        <v>Feb-2024</v>
      </c>
      <c r="D6085" s="2">
        <v>45351</v>
      </c>
      <c r="E6085" t="s">
        <v>1175</v>
      </c>
      <c r="F6085" t="s">
        <v>1571</v>
      </c>
      <c r="G6085" t="s">
        <v>1176</v>
      </c>
      <c r="H6085" t="s">
        <v>662</v>
      </c>
      <c r="I6085" t="s">
        <v>1177</v>
      </c>
      <c r="J6085" t="s">
        <v>1178</v>
      </c>
      <c r="K6085" t="s">
        <v>1188</v>
      </c>
      <c r="L6085" t="s">
        <v>1189</v>
      </c>
      <c r="M6085" t="s">
        <v>1190</v>
      </c>
      <c r="N6085" t="s">
        <v>921</v>
      </c>
      <c r="O6085">
        <v>990</v>
      </c>
    </row>
    <row r="6086" spans="1:15" x14ac:dyDescent="0.35">
      <c r="A6086" s="189" t="str">
        <f t="shared" si="322"/>
        <v>Feb</v>
      </c>
      <c r="B6086" s="190" t="str">
        <f t="shared" si="323"/>
        <v>2024</v>
      </c>
      <c r="C6086" s="190" t="str">
        <f t="shared" si="324"/>
        <v>Feb-2024</v>
      </c>
      <c r="D6086" s="2">
        <v>45351</v>
      </c>
      <c r="E6086" t="s">
        <v>1175</v>
      </c>
      <c r="F6086" t="s">
        <v>1571</v>
      </c>
      <c r="G6086" t="s">
        <v>1176</v>
      </c>
      <c r="H6086" t="s">
        <v>662</v>
      </c>
      <c r="I6086" t="s">
        <v>1177</v>
      </c>
      <c r="J6086" t="s">
        <v>1178</v>
      </c>
      <c r="K6086" t="s">
        <v>1191</v>
      </c>
      <c r="L6086" t="s">
        <v>1192</v>
      </c>
      <c r="M6086" t="s">
        <v>1193</v>
      </c>
      <c r="N6086" t="s">
        <v>1528</v>
      </c>
      <c r="O6086" t="s">
        <v>958</v>
      </c>
    </row>
    <row r="6087" spans="1:15" x14ac:dyDescent="0.35">
      <c r="A6087" s="189" t="str">
        <f t="shared" si="322"/>
        <v>Feb</v>
      </c>
      <c r="B6087" s="190" t="str">
        <f t="shared" si="323"/>
        <v>2024</v>
      </c>
      <c r="C6087" s="190" t="str">
        <f t="shared" si="324"/>
        <v>Feb-2024</v>
      </c>
      <c r="D6087" s="2">
        <v>45351</v>
      </c>
      <c r="E6087" t="s">
        <v>1175</v>
      </c>
      <c r="F6087" t="s">
        <v>1571</v>
      </c>
      <c r="G6087" t="s">
        <v>1176</v>
      </c>
      <c r="H6087" t="s">
        <v>662</v>
      </c>
      <c r="I6087" t="s">
        <v>1177</v>
      </c>
      <c r="J6087" t="s">
        <v>1178</v>
      </c>
      <c r="K6087" t="s">
        <v>1191</v>
      </c>
      <c r="L6087" t="s">
        <v>1192</v>
      </c>
      <c r="M6087" t="s">
        <v>1193</v>
      </c>
      <c r="N6087" t="s">
        <v>1529</v>
      </c>
      <c r="O6087" t="s">
        <v>958</v>
      </c>
    </row>
    <row r="6088" spans="1:15" x14ac:dyDescent="0.35">
      <c r="A6088" s="189" t="str">
        <f t="shared" ref="A6088:A6151" si="325">TEXT(D6088,"mmm")</f>
        <v>Feb</v>
      </c>
      <c r="B6088" s="190" t="str">
        <f t="shared" ref="B6088:B6151" si="326">TEXT(D6088,"yyyy")</f>
        <v>2024</v>
      </c>
      <c r="C6088" s="190" t="str">
        <f t="shared" ref="C6088:C6151" si="327">_xlfn.CONCAT(A6088&amp;"-"&amp;B6088)</f>
        <v>Feb-2024</v>
      </c>
      <c r="D6088" s="2">
        <v>45351</v>
      </c>
      <c r="E6088" t="s">
        <v>1175</v>
      </c>
      <c r="F6088" t="s">
        <v>1571</v>
      </c>
      <c r="G6088" t="s">
        <v>1176</v>
      </c>
      <c r="H6088" t="s">
        <v>662</v>
      </c>
      <c r="I6088" t="s">
        <v>1177</v>
      </c>
      <c r="J6088" t="s">
        <v>1178</v>
      </c>
      <c r="K6088" t="s">
        <v>1191</v>
      </c>
      <c r="L6088" t="s">
        <v>1192</v>
      </c>
      <c r="M6088" t="s">
        <v>1193</v>
      </c>
      <c r="N6088" t="s">
        <v>919</v>
      </c>
      <c r="O6088">
        <v>130</v>
      </c>
    </row>
    <row r="6089" spans="1:15" x14ac:dyDescent="0.35">
      <c r="A6089" s="189" t="str">
        <f t="shared" si="325"/>
        <v>Feb</v>
      </c>
      <c r="B6089" s="190" t="str">
        <f t="shared" si="326"/>
        <v>2024</v>
      </c>
      <c r="C6089" s="190" t="str">
        <f t="shared" si="327"/>
        <v>Feb-2024</v>
      </c>
      <c r="D6089" s="2">
        <v>45351</v>
      </c>
      <c r="E6089" t="s">
        <v>1175</v>
      </c>
      <c r="F6089" t="s">
        <v>1571</v>
      </c>
      <c r="G6089" t="s">
        <v>1176</v>
      </c>
      <c r="H6089" t="s">
        <v>662</v>
      </c>
      <c r="I6089" t="s">
        <v>1177</v>
      </c>
      <c r="J6089" t="s">
        <v>1178</v>
      </c>
      <c r="K6089" t="s">
        <v>1191</v>
      </c>
      <c r="L6089" t="s">
        <v>1192</v>
      </c>
      <c r="M6089" t="s">
        <v>1193</v>
      </c>
      <c r="N6089" t="s">
        <v>920</v>
      </c>
      <c r="O6089">
        <v>860</v>
      </c>
    </row>
    <row r="6090" spans="1:15" x14ac:dyDescent="0.35">
      <c r="A6090" s="189" t="str">
        <f t="shared" si="325"/>
        <v>Feb</v>
      </c>
      <c r="B6090" s="190" t="str">
        <f t="shared" si="326"/>
        <v>2024</v>
      </c>
      <c r="C6090" s="190" t="str">
        <f t="shared" si="327"/>
        <v>Feb-2024</v>
      </c>
      <c r="D6090" s="2">
        <v>45351</v>
      </c>
      <c r="E6090" t="s">
        <v>1175</v>
      </c>
      <c r="F6090" t="s">
        <v>1571</v>
      </c>
      <c r="G6090" t="s">
        <v>1176</v>
      </c>
      <c r="H6090" t="s">
        <v>662</v>
      </c>
      <c r="I6090" t="s">
        <v>1177</v>
      </c>
      <c r="J6090" t="s">
        <v>1178</v>
      </c>
      <c r="K6090" t="s">
        <v>1191</v>
      </c>
      <c r="L6090" t="s">
        <v>1192</v>
      </c>
      <c r="M6090" t="s">
        <v>1193</v>
      </c>
      <c r="N6090" t="s">
        <v>922</v>
      </c>
      <c r="O6090">
        <v>200</v>
      </c>
    </row>
    <row r="6091" spans="1:15" x14ac:dyDescent="0.35">
      <c r="A6091" s="189" t="str">
        <f t="shared" si="325"/>
        <v>Feb</v>
      </c>
      <c r="B6091" s="190" t="str">
        <f t="shared" si="326"/>
        <v>2024</v>
      </c>
      <c r="C6091" s="190" t="str">
        <f t="shared" si="327"/>
        <v>Feb-2024</v>
      </c>
      <c r="D6091" s="2">
        <v>45351</v>
      </c>
      <c r="E6091" t="s">
        <v>1175</v>
      </c>
      <c r="F6091" t="s">
        <v>1571</v>
      </c>
      <c r="G6091" t="s">
        <v>1176</v>
      </c>
      <c r="H6091" t="s">
        <v>662</v>
      </c>
      <c r="I6091" t="s">
        <v>1177</v>
      </c>
      <c r="J6091" t="s">
        <v>1178</v>
      </c>
      <c r="K6091" t="s">
        <v>1191</v>
      </c>
      <c r="L6091" t="s">
        <v>1192</v>
      </c>
      <c r="M6091" t="s">
        <v>1193</v>
      </c>
      <c r="N6091" t="s">
        <v>921</v>
      </c>
      <c r="O6091">
        <v>555</v>
      </c>
    </row>
    <row r="6092" spans="1:15" x14ac:dyDescent="0.35">
      <c r="A6092" s="189" t="str">
        <f t="shared" si="325"/>
        <v>Feb</v>
      </c>
      <c r="B6092" s="190" t="str">
        <f t="shared" si="326"/>
        <v>2024</v>
      </c>
      <c r="C6092" s="190" t="str">
        <f t="shared" si="327"/>
        <v>Feb-2024</v>
      </c>
      <c r="D6092" s="2">
        <v>45351</v>
      </c>
      <c r="E6092" t="s">
        <v>1175</v>
      </c>
      <c r="F6092" t="s">
        <v>1571</v>
      </c>
      <c r="G6092" t="s">
        <v>1176</v>
      </c>
      <c r="H6092" t="s">
        <v>662</v>
      </c>
      <c r="I6092" t="s">
        <v>1177</v>
      </c>
      <c r="J6092" t="s">
        <v>1178</v>
      </c>
      <c r="K6092" t="s">
        <v>1194</v>
      </c>
      <c r="L6092" t="s">
        <v>1195</v>
      </c>
      <c r="M6092" t="s">
        <v>1196</v>
      </c>
      <c r="N6092" t="s">
        <v>1528</v>
      </c>
      <c r="O6092" t="s">
        <v>958</v>
      </c>
    </row>
    <row r="6093" spans="1:15" x14ac:dyDescent="0.35">
      <c r="A6093" s="189" t="str">
        <f t="shared" si="325"/>
        <v>Feb</v>
      </c>
      <c r="B6093" s="190" t="str">
        <f t="shared" si="326"/>
        <v>2024</v>
      </c>
      <c r="C6093" s="190" t="str">
        <f t="shared" si="327"/>
        <v>Feb-2024</v>
      </c>
      <c r="D6093" s="2">
        <v>45351</v>
      </c>
      <c r="E6093" t="s">
        <v>1175</v>
      </c>
      <c r="F6093" t="s">
        <v>1571</v>
      </c>
      <c r="G6093" t="s">
        <v>1176</v>
      </c>
      <c r="H6093" t="s">
        <v>662</v>
      </c>
      <c r="I6093" t="s">
        <v>1177</v>
      </c>
      <c r="J6093" t="s">
        <v>1178</v>
      </c>
      <c r="K6093" t="s">
        <v>1194</v>
      </c>
      <c r="L6093" t="s">
        <v>1195</v>
      </c>
      <c r="M6093" t="s">
        <v>1196</v>
      </c>
      <c r="N6093" t="s">
        <v>1529</v>
      </c>
      <c r="O6093" t="s">
        <v>958</v>
      </c>
    </row>
    <row r="6094" spans="1:15" x14ac:dyDescent="0.35">
      <c r="A6094" s="189" t="str">
        <f t="shared" si="325"/>
        <v>Feb</v>
      </c>
      <c r="B6094" s="190" t="str">
        <f t="shared" si="326"/>
        <v>2024</v>
      </c>
      <c r="C6094" s="190" t="str">
        <f t="shared" si="327"/>
        <v>Feb-2024</v>
      </c>
      <c r="D6094" s="2">
        <v>45351</v>
      </c>
      <c r="E6094" t="s">
        <v>1175</v>
      </c>
      <c r="F6094" t="s">
        <v>1571</v>
      </c>
      <c r="G6094" t="s">
        <v>1176</v>
      </c>
      <c r="H6094" t="s">
        <v>662</v>
      </c>
      <c r="I6094" t="s">
        <v>1177</v>
      </c>
      <c r="J6094" t="s">
        <v>1178</v>
      </c>
      <c r="K6094" t="s">
        <v>1194</v>
      </c>
      <c r="L6094" t="s">
        <v>1195</v>
      </c>
      <c r="M6094" t="s">
        <v>1196</v>
      </c>
      <c r="N6094" t="s">
        <v>919</v>
      </c>
      <c r="O6094">
        <v>325</v>
      </c>
    </row>
    <row r="6095" spans="1:15" x14ac:dyDescent="0.35">
      <c r="A6095" s="189" t="str">
        <f t="shared" si="325"/>
        <v>Feb</v>
      </c>
      <c r="B6095" s="190" t="str">
        <f t="shared" si="326"/>
        <v>2024</v>
      </c>
      <c r="C6095" s="190" t="str">
        <f t="shared" si="327"/>
        <v>Feb-2024</v>
      </c>
      <c r="D6095" s="2">
        <v>45351</v>
      </c>
      <c r="E6095" t="s">
        <v>1175</v>
      </c>
      <c r="F6095" t="s">
        <v>1571</v>
      </c>
      <c r="G6095" t="s">
        <v>1176</v>
      </c>
      <c r="H6095" t="s">
        <v>662</v>
      </c>
      <c r="I6095" t="s">
        <v>1177</v>
      </c>
      <c r="J6095" t="s">
        <v>1178</v>
      </c>
      <c r="K6095" t="s">
        <v>1194</v>
      </c>
      <c r="L6095" t="s">
        <v>1195</v>
      </c>
      <c r="M6095" t="s">
        <v>1196</v>
      </c>
      <c r="N6095" t="s">
        <v>920</v>
      </c>
      <c r="O6095">
        <v>2325</v>
      </c>
    </row>
    <row r="6096" spans="1:15" x14ac:dyDescent="0.35">
      <c r="A6096" s="189" t="str">
        <f t="shared" si="325"/>
        <v>Feb</v>
      </c>
      <c r="B6096" s="190" t="str">
        <f t="shared" si="326"/>
        <v>2024</v>
      </c>
      <c r="C6096" s="190" t="str">
        <f t="shared" si="327"/>
        <v>Feb-2024</v>
      </c>
      <c r="D6096" s="2">
        <v>45351</v>
      </c>
      <c r="E6096" t="s">
        <v>1175</v>
      </c>
      <c r="F6096" t="s">
        <v>1571</v>
      </c>
      <c r="G6096" t="s">
        <v>1176</v>
      </c>
      <c r="H6096" t="s">
        <v>662</v>
      </c>
      <c r="I6096" t="s">
        <v>1177</v>
      </c>
      <c r="J6096" t="s">
        <v>1178</v>
      </c>
      <c r="K6096" t="s">
        <v>1194</v>
      </c>
      <c r="L6096" t="s">
        <v>1195</v>
      </c>
      <c r="M6096" t="s">
        <v>1196</v>
      </c>
      <c r="N6096" t="s">
        <v>922</v>
      </c>
      <c r="O6096">
        <v>130</v>
      </c>
    </row>
    <row r="6097" spans="1:15" x14ac:dyDescent="0.35">
      <c r="A6097" s="189" t="str">
        <f t="shared" si="325"/>
        <v>Feb</v>
      </c>
      <c r="B6097" s="190" t="str">
        <f t="shared" si="326"/>
        <v>2024</v>
      </c>
      <c r="C6097" s="190" t="str">
        <f t="shared" si="327"/>
        <v>Feb-2024</v>
      </c>
      <c r="D6097" s="2">
        <v>45351</v>
      </c>
      <c r="E6097" t="s">
        <v>1175</v>
      </c>
      <c r="F6097" t="s">
        <v>1571</v>
      </c>
      <c r="G6097" t="s">
        <v>1176</v>
      </c>
      <c r="H6097" t="s">
        <v>662</v>
      </c>
      <c r="I6097" t="s">
        <v>1177</v>
      </c>
      <c r="J6097" t="s">
        <v>1178</v>
      </c>
      <c r="K6097" t="s">
        <v>1194</v>
      </c>
      <c r="L6097" t="s">
        <v>1195</v>
      </c>
      <c r="M6097" t="s">
        <v>1196</v>
      </c>
      <c r="N6097" t="s">
        <v>921</v>
      </c>
      <c r="O6097">
        <v>1030</v>
      </c>
    </row>
    <row r="6098" spans="1:15" x14ac:dyDescent="0.35">
      <c r="A6098" s="189" t="str">
        <f t="shared" si="325"/>
        <v>Feb</v>
      </c>
      <c r="B6098" s="190" t="str">
        <f t="shared" si="326"/>
        <v>2024</v>
      </c>
      <c r="C6098" s="190" t="str">
        <f t="shared" si="327"/>
        <v>Feb-2024</v>
      </c>
      <c r="D6098" s="2">
        <v>45351</v>
      </c>
      <c r="E6098" t="s">
        <v>1175</v>
      </c>
      <c r="F6098" t="s">
        <v>1571</v>
      </c>
      <c r="G6098" t="s">
        <v>1176</v>
      </c>
      <c r="H6098" t="s">
        <v>662</v>
      </c>
      <c r="I6098" t="s">
        <v>1177</v>
      </c>
      <c r="J6098" t="s">
        <v>1178</v>
      </c>
      <c r="K6098" t="s">
        <v>1197</v>
      </c>
      <c r="L6098" t="s">
        <v>1198</v>
      </c>
      <c r="M6098" t="s">
        <v>1199</v>
      </c>
      <c r="N6098" t="s">
        <v>1528</v>
      </c>
      <c r="O6098" t="s">
        <v>958</v>
      </c>
    </row>
    <row r="6099" spans="1:15" x14ac:dyDescent="0.35">
      <c r="A6099" s="189" t="str">
        <f t="shared" si="325"/>
        <v>Feb</v>
      </c>
      <c r="B6099" s="190" t="str">
        <f t="shared" si="326"/>
        <v>2024</v>
      </c>
      <c r="C6099" s="190" t="str">
        <f t="shared" si="327"/>
        <v>Feb-2024</v>
      </c>
      <c r="D6099" s="2">
        <v>45351</v>
      </c>
      <c r="E6099" t="s">
        <v>1175</v>
      </c>
      <c r="F6099" t="s">
        <v>1571</v>
      </c>
      <c r="G6099" t="s">
        <v>1176</v>
      </c>
      <c r="H6099" t="s">
        <v>662</v>
      </c>
      <c r="I6099" t="s">
        <v>1177</v>
      </c>
      <c r="J6099" t="s">
        <v>1178</v>
      </c>
      <c r="K6099" t="s">
        <v>1197</v>
      </c>
      <c r="L6099" t="s">
        <v>1198</v>
      </c>
      <c r="M6099" t="s">
        <v>1199</v>
      </c>
      <c r="N6099" t="s">
        <v>1529</v>
      </c>
      <c r="O6099" t="s">
        <v>958</v>
      </c>
    </row>
    <row r="6100" spans="1:15" x14ac:dyDescent="0.35">
      <c r="A6100" s="189" t="str">
        <f t="shared" si="325"/>
        <v>Feb</v>
      </c>
      <c r="B6100" s="190" t="str">
        <f t="shared" si="326"/>
        <v>2024</v>
      </c>
      <c r="C6100" s="190" t="str">
        <f t="shared" si="327"/>
        <v>Feb-2024</v>
      </c>
      <c r="D6100" s="2">
        <v>45351</v>
      </c>
      <c r="E6100" t="s">
        <v>1175</v>
      </c>
      <c r="F6100" t="s">
        <v>1571</v>
      </c>
      <c r="G6100" t="s">
        <v>1176</v>
      </c>
      <c r="H6100" t="s">
        <v>662</v>
      </c>
      <c r="I6100" t="s">
        <v>1177</v>
      </c>
      <c r="J6100" t="s">
        <v>1178</v>
      </c>
      <c r="K6100" t="s">
        <v>1197</v>
      </c>
      <c r="L6100" t="s">
        <v>1198</v>
      </c>
      <c r="M6100" t="s">
        <v>1199</v>
      </c>
      <c r="N6100" t="s">
        <v>919</v>
      </c>
      <c r="O6100">
        <v>115</v>
      </c>
    </row>
    <row r="6101" spans="1:15" x14ac:dyDescent="0.35">
      <c r="A6101" s="189" t="str">
        <f t="shared" si="325"/>
        <v>Feb</v>
      </c>
      <c r="B6101" s="190" t="str">
        <f t="shared" si="326"/>
        <v>2024</v>
      </c>
      <c r="C6101" s="190" t="str">
        <f t="shared" si="327"/>
        <v>Feb-2024</v>
      </c>
      <c r="D6101" s="2">
        <v>45351</v>
      </c>
      <c r="E6101" t="s">
        <v>1175</v>
      </c>
      <c r="F6101" t="s">
        <v>1571</v>
      </c>
      <c r="G6101" t="s">
        <v>1176</v>
      </c>
      <c r="H6101" t="s">
        <v>662</v>
      </c>
      <c r="I6101" t="s">
        <v>1177</v>
      </c>
      <c r="J6101" t="s">
        <v>1178</v>
      </c>
      <c r="K6101" t="s">
        <v>1197</v>
      </c>
      <c r="L6101" t="s">
        <v>1198</v>
      </c>
      <c r="M6101" t="s">
        <v>1199</v>
      </c>
      <c r="N6101" t="s">
        <v>920</v>
      </c>
      <c r="O6101">
        <v>580</v>
      </c>
    </row>
    <row r="6102" spans="1:15" x14ac:dyDescent="0.35">
      <c r="A6102" s="189" t="str">
        <f t="shared" si="325"/>
        <v>Feb</v>
      </c>
      <c r="B6102" s="190" t="str">
        <f t="shared" si="326"/>
        <v>2024</v>
      </c>
      <c r="C6102" s="190" t="str">
        <f t="shared" si="327"/>
        <v>Feb-2024</v>
      </c>
      <c r="D6102" s="2">
        <v>45351</v>
      </c>
      <c r="E6102" t="s">
        <v>1175</v>
      </c>
      <c r="F6102" t="s">
        <v>1571</v>
      </c>
      <c r="G6102" t="s">
        <v>1176</v>
      </c>
      <c r="H6102" t="s">
        <v>662</v>
      </c>
      <c r="I6102" t="s">
        <v>1177</v>
      </c>
      <c r="J6102" t="s">
        <v>1178</v>
      </c>
      <c r="K6102" t="s">
        <v>1197</v>
      </c>
      <c r="L6102" t="s">
        <v>1198</v>
      </c>
      <c r="M6102" t="s">
        <v>1199</v>
      </c>
      <c r="N6102" t="s">
        <v>922</v>
      </c>
      <c r="O6102">
        <v>125</v>
      </c>
    </row>
    <row r="6103" spans="1:15" x14ac:dyDescent="0.35">
      <c r="A6103" s="189" t="str">
        <f t="shared" si="325"/>
        <v>Feb</v>
      </c>
      <c r="B6103" s="190" t="str">
        <f t="shared" si="326"/>
        <v>2024</v>
      </c>
      <c r="C6103" s="190" t="str">
        <f t="shared" si="327"/>
        <v>Feb-2024</v>
      </c>
      <c r="D6103" s="2">
        <v>45351</v>
      </c>
      <c r="E6103" t="s">
        <v>1175</v>
      </c>
      <c r="F6103" t="s">
        <v>1571</v>
      </c>
      <c r="G6103" t="s">
        <v>1176</v>
      </c>
      <c r="H6103" t="s">
        <v>662</v>
      </c>
      <c r="I6103" t="s">
        <v>1177</v>
      </c>
      <c r="J6103" t="s">
        <v>1178</v>
      </c>
      <c r="K6103" t="s">
        <v>1197</v>
      </c>
      <c r="L6103" t="s">
        <v>1198</v>
      </c>
      <c r="M6103" t="s">
        <v>1199</v>
      </c>
      <c r="N6103" t="s">
        <v>921</v>
      </c>
      <c r="O6103">
        <v>390</v>
      </c>
    </row>
    <row r="6104" spans="1:15" x14ac:dyDescent="0.35">
      <c r="A6104" s="189" t="str">
        <f t="shared" si="325"/>
        <v>Feb</v>
      </c>
      <c r="B6104" s="190" t="str">
        <f t="shared" si="326"/>
        <v>2024</v>
      </c>
      <c r="C6104" s="190" t="str">
        <f t="shared" si="327"/>
        <v>Feb-2024</v>
      </c>
      <c r="D6104" s="2">
        <v>45351</v>
      </c>
      <c r="E6104" t="s">
        <v>1175</v>
      </c>
      <c r="F6104" t="s">
        <v>1571</v>
      </c>
      <c r="G6104" t="s">
        <v>1176</v>
      </c>
      <c r="H6104" t="s">
        <v>662</v>
      </c>
      <c r="I6104" t="s">
        <v>1177</v>
      </c>
      <c r="J6104" t="s">
        <v>1178</v>
      </c>
      <c r="K6104" t="s">
        <v>1200</v>
      </c>
      <c r="L6104" t="s">
        <v>1201</v>
      </c>
      <c r="M6104" t="s">
        <v>1202</v>
      </c>
      <c r="N6104" t="s">
        <v>1528</v>
      </c>
      <c r="O6104" t="s">
        <v>958</v>
      </c>
    </row>
    <row r="6105" spans="1:15" x14ac:dyDescent="0.35">
      <c r="A6105" s="189" t="str">
        <f t="shared" si="325"/>
        <v>Feb</v>
      </c>
      <c r="B6105" s="190" t="str">
        <f t="shared" si="326"/>
        <v>2024</v>
      </c>
      <c r="C6105" s="190" t="str">
        <f t="shared" si="327"/>
        <v>Feb-2024</v>
      </c>
      <c r="D6105" s="2">
        <v>45351</v>
      </c>
      <c r="E6105" t="s">
        <v>1175</v>
      </c>
      <c r="F6105" t="s">
        <v>1571</v>
      </c>
      <c r="G6105" t="s">
        <v>1176</v>
      </c>
      <c r="H6105" t="s">
        <v>662</v>
      </c>
      <c r="I6105" t="s">
        <v>1177</v>
      </c>
      <c r="J6105" t="s">
        <v>1178</v>
      </c>
      <c r="K6105" t="s">
        <v>1200</v>
      </c>
      <c r="L6105" t="s">
        <v>1201</v>
      </c>
      <c r="M6105" t="s">
        <v>1202</v>
      </c>
      <c r="N6105" t="s">
        <v>1529</v>
      </c>
      <c r="O6105" t="s">
        <v>958</v>
      </c>
    </row>
    <row r="6106" spans="1:15" x14ac:dyDescent="0.35">
      <c r="A6106" s="189" t="str">
        <f t="shared" si="325"/>
        <v>Feb</v>
      </c>
      <c r="B6106" s="190" t="str">
        <f t="shared" si="326"/>
        <v>2024</v>
      </c>
      <c r="C6106" s="190" t="str">
        <f t="shared" si="327"/>
        <v>Feb-2024</v>
      </c>
      <c r="D6106" s="2">
        <v>45351</v>
      </c>
      <c r="E6106" t="s">
        <v>1175</v>
      </c>
      <c r="F6106" t="s">
        <v>1571</v>
      </c>
      <c r="G6106" t="s">
        <v>1176</v>
      </c>
      <c r="H6106" t="s">
        <v>662</v>
      </c>
      <c r="I6106" t="s">
        <v>1177</v>
      </c>
      <c r="J6106" t="s">
        <v>1178</v>
      </c>
      <c r="K6106" t="s">
        <v>1200</v>
      </c>
      <c r="L6106" t="s">
        <v>1201</v>
      </c>
      <c r="M6106" t="s">
        <v>1202</v>
      </c>
      <c r="N6106" t="s">
        <v>919</v>
      </c>
      <c r="O6106">
        <v>275</v>
      </c>
    </row>
    <row r="6107" spans="1:15" x14ac:dyDescent="0.35">
      <c r="A6107" s="189" t="str">
        <f t="shared" si="325"/>
        <v>Feb</v>
      </c>
      <c r="B6107" s="190" t="str">
        <f t="shared" si="326"/>
        <v>2024</v>
      </c>
      <c r="C6107" s="190" t="str">
        <f t="shared" si="327"/>
        <v>Feb-2024</v>
      </c>
      <c r="D6107" s="2">
        <v>45351</v>
      </c>
      <c r="E6107" t="s">
        <v>1175</v>
      </c>
      <c r="F6107" t="s">
        <v>1571</v>
      </c>
      <c r="G6107" t="s">
        <v>1176</v>
      </c>
      <c r="H6107" t="s">
        <v>662</v>
      </c>
      <c r="I6107" t="s">
        <v>1177</v>
      </c>
      <c r="J6107" t="s">
        <v>1178</v>
      </c>
      <c r="K6107" t="s">
        <v>1200</v>
      </c>
      <c r="L6107" t="s">
        <v>1201</v>
      </c>
      <c r="M6107" t="s">
        <v>1202</v>
      </c>
      <c r="N6107" t="s">
        <v>920</v>
      </c>
      <c r="O6107">
        <v>1090</v>
      </c>
    </row>
    <row r="6108" spans="1:15" x14ac:dyDescent="0.35">
      <c r="A6108" s="189" t="str">
        <f t="shared" si="325"/>
        <v>Feb</v>
      </c>
      <c r="B6108" s="190" t="str">
        <f t="shared" si="326"/>
        <v>2024</v>
      </c>
      <c r="C6108" s="190" t="str">
        <f t="shared" si="327"/>
        <v>Feb-2024</v>
      </c>
      <c r="D6108" s="2">
        <v>45351</v>
      </c>
      <c r="E6108" t="s">
        <v>1175</v>
      </c>
      <c r="F6108" t="s">
        <v>1571</v>
      </c>
      <c r="G6108" t="s">
        <v>1176</v>
      </c>
      <c r="H6108" t="s">
        <v>662</v>
      </c>
      <c r="I6108" t="s">
        <v>1177</v>
      </c>
      <c r="J6108" t="s">
        <v>1178</v>
      </c>
      <c r="K6108" t="s">
        <v>1200</v>
      </c>
      <c r="L6108" t="s">
        <v>1201</v>
      </c>
      <c r="M6108" t="s">
        <v>1202</v>
      </c>
      <c r="N6108" t="s">
        <v>922</v>
      </c>
      <c r="O6108">
        <v>315</v>
      </c>
    </row>
    <row r="6109" spans="1:15" x14ac:dyDescent="0.35">
      <c r="A6109" s="189" t="str">
        <f t="shared" si="325"/>
        <v>Feb</v>
      </c>
      <c r="B6109" s="190" t="str">
        <f t="shared" si="326"/>
        <v>2024</v>
      </c>
      <c r="C6109" s="190" t="str">
        <f t="shared" si="327"/>
        <v>Feb-2024</v>
      </c>
      <c r="D6109" s="2">
        <v>45351</v>
      </c>
      <c r="E6109" t="s">
        <v>1175</v>
      </c>
      <c r="F6109" t="s">
        <v>1571</v>
      </c>
      <c r="G6109" t="s">
        <v>1176</v>
      </c>
      <c r="H6109" t="s">
        <v>662</v>
      </c>
      <c r="I6109" t="s">
        <v>1177</v>
      </c>
      <c r="J6109" t="s">
        <v>1178</v>
      </c>
      <c r="K6109" t="s">
        <v>1200</v>
      </c>
      <c r="L6109" t="s">
        <v>1201</v>
      </c>
      <c r="M6109" t="s">
        <v>1202</v>
      </c>
      <c r="N6109" t="s">
        <v>921</v>
      </c>
      <c r="O6109">
        <v>615</v>
      </c>
    </row>
    <row r="6110" spans="1:15" x14ac:dyDescent="0.35">
      <c r="A6110" s="189" t="str">
        <f t="shared" si="325"/>
        <v>Feb</v>
      </c>
      <c r="B6110" s="190" t="str">
        <f t="shared" si="326"/>
        <v>2024</v>
      </c>
      <c r="C6110" s="190" t="str">
        <f t="shared" si="327"/>
        <v>Feb-2024</v>
      </c>
      <c r="D6110" s="2">
        <v>45351</v>
      </c>
      <c r="E6110" t="s">
        <v>1175</v>
      </c>
      <c r="F6110" t="s">
        <v>1571</v>
      </c>
      <c r="G6110" t="s">
        <v>1176</v>
      </c>
      <c r="H6110" t="s">
        <v>681</v>
      </c>
      <c r="I6110" t="s">
        <v>1203</v>
      </c>
      <c r="J6110" t="s">
        <v>1204</v>
      </c>
      <c r="K6110" t="s">
        <v>1205</v>
      </c>
      <c r="L6110" t="s">
        <v>1206</v>
      </c>
      <c r="M6110" t="s">
        <v>1207</v>
      </c>
      <c r="N6110" t="s">
        <v>1528</v>
      </c>
      <c r="O6110" t="s">
        <v>958</v>
      </c>
    </row>
    <row r="6111" spans="1:15" x14ac:dyDescent="0.35">
      <c r="A6111" s="189" t="str">
        <f t="shared" si="325"/>
        <v>Feb</v>
      </c>
      <c r="B6111" s="190" t="str">
        <f t="shared" si="326"/>
        <v>2024</v>
      </c>
      <c r="C6111" s="190" t="str">
        <f t="shared" si="327"/>
        <v>Feb-2024</v>
      </c>
      <c r="D6111" s="2">
        <v>45351</v>
      </c>
      <c r="E6111" t="s">
        <v>1175</v>
      </c>
      <c r="F6111" t="s">
        <v>1571</v>
      </c>
      <c r="G6111" t="s">
        <v>1176</v>
      </c>
      <c r="H6111" t="s">
        <v>681</v>
      </c>
      <c r="I6111" t="s">
        <v>1203</v>
      </c>
      <c r="J6111" t="s">
        <v>1204</v>
      </c>
      <c r="K6111" t="s">
        <v>1205</v>
      </c>
      <c r="L6111" t="s">
        <v>1206</v>
      </c>
      <c r="M6111" t="s">
        <v>1207</v>
      </c>
      <c r="N6111" t="s">
        <v>1529</v>
      </c>
      <c r="O6111" t="s">
        <v>958</v>
      </c>
    </row>
    <row r="6112" spans="1:15" x14ac:dyDescent="0.35">
      <c r="A6112" s="189" t="str">
        <f t="shared" si="325"/>
        <v>Feb</v>
      </c>
      <c r="B6112" s="190" t="str">
        <f t="shared" si="326"/>
        <v>2024</v>
      </c>
      <c r="C6112" s="190" t="str">
        <f t="shared" si="327"/>
        <v>Feb-2024</v>
      </c>
      <c r="D6112" s="2">
        <v>45351</v>
      </c>
      <c r="E6112" t="s">
        <v>1175</v>
      </c>
      <c r="F6112" t="s">
        <v>1571</v>
      </c>
      <c r="G6112" t="s">
        <v>1176</v>
      </c>
      <c r="H6112" t="s">
        <v>681</v>
      </c>
      <c r="I6112" t="s">
        <v>1203</v>
      </c>
      <c r="J6112" t="s">
        <v>1204</v>
      </c>
      <c r="K6112" t="s">
        <v>1205</v>
      </c>
      <c r="L6112" t="s">
        <v>1206</v>
      </c>
      <c r="M6112" t="s">
        <v>1207</v>
      </c>
      <c r="N6112" t="s">
        <v>919</v>
      </c>
      <c r="O6112">
        <v>295</v>
      </c>
    </row>
    <row r="6113" spans="1:15" x14ac:dyDescent="0.35">
      <c r="A6113" s="189" t="str">
        <f t="shared" si="325"/>
        <v>Feb</v>
      </c>
      <c r="B6113" s="190" t="str">
        <f t="shared" si="326"/>
        <v>2024</v>
      </c>
      <c r="C6113" s="190" t="str">
        <f t="shared" si="327"/>
        <v>Feb-2024</v>
      </c>
      <c r="D6113" s="2">
        <v>45351</v>
      </c>
      <c r="E6113" t="s">
        <v>1175</v>
      </c>
      <c r="F6113" t="s">
        <v>1571</v>
      </c>
      <c r="G6113" t="s">
        <v>1176</v>
      </c>
      <c r="H6113" t="s">
        <v>681</v>
      </c>
      <c r="I6113" t="s">
        <v>1203</v>
      </c>
      <c r="J6113" t="s">
        <v>1204</v>
      </c>
      <c r="K6113" t="s">
        <v>1205</v>
      </c>
      <c r="L6113" t="s">
        <v>1206</v>
      </c>
      <c r="M6113" t="s">
        <v>1207</v>
      </c>
      <c r="N6113" t="s">
        <v>920</v>
      </c>
      <c r="O6113">
        <v>1495</v>
      </c>
    </row>
    <row r="6114" spans="1:15" x14ac:dyDescent="0.35">
      <c r="A6114" s="189" t="str">
        <f t="shared" si="325"/>
        <v>Feb</v>
      </c>
      <c r="B6114" s="190" t="str">
        <f t="shared" si="326"/>
        <v>2024</v>
      </c>
      <c r="C6114" s="190" t="str">
        <f t="shared" si="327"/>
        <v>Feb-2024</v>
      </c>
      <c r="D6114" s="2">
        <v>45351</v>
      </c>
      <c r="E6114" t="s">
        <v>1175</v>
      </c>
      <c r="F6114" t="s">
        <v>1571</v>
      </c>
      <c r="G6114" t="s">
        <v>1176</v>
      </c>
      <c r="H6114" t="s">
        <v>681</v>
      </c>
      <c r="I6114" t="s">
        <v>1203</v>
      </c>
      <c r="J6114" t="s">
        <v>1204</v>
      </c>
      <c r="K6114" t="s">
        <v>1205</v>
      </c>
      <c r="L6114" t="s">
        <v>1206</v>
      </c>
      <c r="M6114" t="s">
        <v>1207</v>
      </c>
      <c r="N6114" t="s">
        <v>922</v>
      </c>
      <c r="O6114">
        <v>180</v>
      </c>
    </row>
    <row r="6115" spans="1:15" x14ac:dyDescent="0.35">
      <c r="A6115" s="189" t="str">
        <f t="shared" si="325"/>
        <v>Feb</v>
      </c>
      <c r="B6115" s="190" t="str">
        <f t="shared" si="326"/>
        <v>2024</v>
      </c>
      <c r="C6115" s="190" t="str">
        <f t="shared" si="327"/>
        <v>Feb-2024</v>
      </c>
      <c r="D6115" s="2">
        <v>45351</v>
      </c>
      <c r="E6115" t="s">
        <v>1175</v>
      </c>
      <c r="F6115" t="s">
        <v>1571</v>
      </c>
      <c r="G6115" t="s">
        <v>1176</v>
      </c>
      <c r="H6115" t="s">
        <v>681</v>
      </c>
      <c r="I6115" t="s">
        <v>1203</v>
      </c>
      <c r="J6115" t="s">
        <v>1204</v>
      </c>
      <c r="K6115" t="s">
        <v>1205</v>
      </c>
      <c r="L6115" t="s">
        <v>1206</v>
      </c>
      <c r="M6115" t="s">
        <v>1207</v>
      </c>
      <c r="N6115" t="s">
        <v>921</v>
      </c>
      <c r="O6115">
        <v>485</v>
      </c>
    </row>
    <row r="6116" spans="1:15" x14ac:dyDescent="0.35">
      <c r="A6116" s="189" t="str">
        <f t="shared" si="325"/>
        <v>Feb</v>
      </c>
      <c r="B6116" s="190" t="str">
        <f t="shared" si="326"/>
        <v>2024</v>
      </c>
      <c r="C6116" s="190" t="str">
        <f t="shared" si="327"/>
        <v>Feb-2024</v>
      </c>
      <c r="D6116" s="2">
        <v>45351</v>
      </c>
      <c r="E6116" t="s">
        <v>1175</v>
      </c>
      <c r="F6116" t="s">
        <v>1571</v>
      </c>
      <c r="G6116" t="s">
        <v>1176</v>
      </c>
      <c r="H6116" t="s">
        <v>681</v>
      </c>
      <c r="I6116" t="s">
        <v>1203</v>
      </c>
      <c r="J6116" t="s">
        <v>1204</v>
      </c>
      <c r="K6116" t="s">
        <v>1208</v>
      </c>
      <c r="L6116" t="s">
        <v>1209</v>
      </c>
      <c r="M6116" t="s">
        <v>1210</v>
      </c>
      <c r="N6116" t="s">
        <v>1528</v>
      </c>
      <c r="O6116" t="s">
        <v>958</v>
      </c>
    </row>
    <row r="6117" spans="1:15" x14ac:dyDescent="0.35">
      <c r="A6117" s="189" t="str">
        <f t="shared" si="325"/>
        <v>Feb</v>
      </c>
      <c r="B6117" s="190" t="str">
        <f t="shared" si="326"/>
        <v>2024</v>
      </c>
      <c r="C6117" s="190" t="str">
        <f t="shared" si="327"/>
        <v>Feb-2024</v>
      </c>
      <c r="D6117" s="2">
        <v>45351</v>
      </c>
      <c r="E6117" t="s">
        <v>1175</v>
      </c>
      <c r="F6117" t="s">
        <v>1571</v>
      </c>
      <c r="G6117" t="s">
        <v>1176</v>
      </c>
      <c r="H6117" t="s">
        <v>681</v>
      </c>
      <c r="I6117" t="s">
        <v>1203</v>
      </c>
      <c r="J6117" t="s">
        <v>1204</v>
      </c>
      <c r="K6117" t="s">
        <v>1208</v>
      </c>
      <c r="L6117" t="s">
        <v>1209</v>
      </c>
      <c r="M6117" t="s">
        <v>1210</v>
      </c>
      <c r="N6117" t="s">
        <v>1529</v>
      </c>
      <c r="O6117" t="s">
        <v>958</v>
      </c>
    </row>
    <row r="6118" spans="1:15" x14ac:dyDescent="0.35">
      <c r="A6118" s="189" t="str">
        <f t="shared" si="325"/>
        <v>Feb</v>
      </c>
      <c r="B6118" s="190" t="str">
        <f t="shared" si="326"/>
        <v>2024</v>
      </c>
      <c r="C6118" s="190" t="str">
        <f t="shared" si="327"/>
        <v>Feb-2024</v>
      </c>
      <c r="D6118" s="2">
        <v>45351</v>
      </c>
      <c r="E6118" t="s">
        <v>1175</v>
      </c>
      <c r="F6118" t="s">
        <v>1571</v>
      </c>
      <c r="G6118" t="s">
        <v>1176</v>
      </c>
      <c r="H6118" t="s">
        <v>681</v>
      </c>
      <c r="I6118" t="s">
        <v>1203</v>
      </c>
      <c r="J6118" t="s">
        <v>1204</v>
      </c>
      <c r="K6118" t="s">
        <v>1208</v>
      </c>
      <c r="L6118" t="s">
        <v>1209</v>
      </c>
      <c r="M6118" t="s">
        <v>1210</v>
      </c>
      <c r="N6118" t="s">
        <v>919</v>
      </c>
      <c r="O6118">
        <v>100</v>
      </c>
    </row>
    <row r="6119" spans="1:15" x14ac:dyDescent="0.35">
      <c r="A6119" s="189" t="str">
        <f t="shared" si="325"/>
        <v>Feb</v>
      </c>
      <c r="B6119" s="190" t="str">
        <f t="shared" si="326"/>
        <v>2024</v>
      </c>
      <c r="C6119" s="190" t="str">
        <f t="shared" si="327"/>
        <v>Feb-2024</v>
      </c>
      <c r="D6119" s="2">
        <v>45351</v>
      </c>
      <c r="E6119" t="s">
        <v>1175</v>
      </c>
      <c r="F6119" t="s">
        <v>1571</v>
      </c>
      <c r="G6119" t="s">
        <v>1176</v>
      </c>
      <c r="H6119" t="s">
        <v>681</v>
      </c>
      <c r="I6119" t="s">
        <v>1203</v>
      </c>
      <c r="J6119" t="s">
        <v>1204</v>
      </c>
      <c r="K6119" t="s">
        <v>1208</v>
      </c>
      <c r="L6119" t="s">
        <v>1209</v>
      </c>
      <c r="M6119" t="s">
        <v>1210</v>
      </c>
      <c r="N6119" t="s">
        <v>920</v>
      </c>
      <c r="O6119">
        <v>1260</v>
      </c>
    </row>
    <row r="6120" spans="1:15" x14ac:dyDescent="0.35">
      <c r="A6120" s="189" t="str">
        <f t="shared" si="325"/>
        <v>Feb</v>
      </c>
      <c r="B6120" s="190" t="str">
        <f t="shared" si="326"/>
        <v>2024</v>
      </c>
      <c r="C6120" s="190" t="str">
        <f t="shared" si="327"/>
        <v>Feb-2024</v>
      </c>
      <c r="D6120" s="2">
        <v>45351</v>
      </c>
      <c r="E6120" t="s">
        <v>1175</v>
      </c>
      <c r="F6120" t="s">
        <v>1571</v>
      </c>
      <c r="G6120" t="s">
        <v>1176</v>
      </c>
      <c r="H6120" t="s">
        <v>681</v>
      </c>
      <c r="I6120" t="s">
        <v>1203</v>
      </c>
      <c r="J6120" t="s">
        <v>1204</v>
      </c>
      <c r="K6120" t="s">
        <v>1208</v>
      </c>
      <c r="L6120" t="s">
        <v>1209</v>
      </c>
      <c r="M6120" t="s">
        <v>1210</v>
      </c>
      <c r="N6120" t="s">
        <v>922</v>
      </c>
      <c r="O6120">
        <v>45</v>
      </c>
    </row>
    <row r="6121" spans="1:15" x14ac:dyDescent="0.35">
      <c r="A6121" s="189" t="str">
        <f t="shared" si="325"/>
        <v>Feb</v>
      </c>
      <c r="B6121" s="190" t="str">
        <f t="shared" si="326"/>
        <v>2024</v>
      </c>
      <c r="C6121" s="190" t="str">
        <f t="shared" si="327"/>
        <v>Feb-2024</v>
      </c>
      <c r="D6121" s="2">
        <v>45351</v>
      </c>
      <c r="E6121" t="s">
        <v>1175</v>
      </c>
      <c r="F6121" t="s">
        <v>1571</v>
      </c>
      <c r="G6121" t="s">
        <v>1176</v>
      </c>
      <c r="H6121" t="s">
        <v>681</v>
      </c>
      <c r="I6121" t="s">
        <v>1203</v>
      </c>
      <c r="J6121" t="s">
        <v>1204</v>
      </c>
      <c r="K6121" t="s">
        <v>1208</v>
      </c>
      <c r="L6121" t="s">
        <v>1209</v>
      </c>
      <c r="M6121" t="s">
        <v>1210</v>
      </c>
      <c r="N6121" t="s">
        <v>921</v>
      </c>
      <c r="O6121">
        <v>485</v>
      </c>
    </row>
    <row r="6122" spans="1:15" x14ac:dyDescent="0.35">
      <c r="A6122" s="189" t="str">
        <f t="shared" si="325"/>
        <v>Feb</v>
      </c>
      <c r="B6122" s="190" t="str">
        <f t="shared" si="326"/>
        <v>2024</v>
      </c>
      <c r="C6122" s="190" t="str">
        <f t="shared" si="327"/>
        <v>Feb-2024</v>
      </c>
      <c r="D6122" s="2">
        <v>45351</v>
      </c>
      <c r="E6122" t="s">
        <v>1175</v>
      </c>
      <c r="F6122" t="s">
        <v>1571</v>
      </c>
      <c r="G6122" t="s">
        <v>1176</v>
      </c>
      <c r="H6122" t="s">
        <v>681</v>
      </c>
      <c r="I6122" t="s">
        <v>1203</v>
      </c>
      <c r="J6122" t="s">
        <v>1204</v>
      </c>
      <c r="K6122" t="s">
        <v>1211</v>
      </c>
      <c r="L6122" t="s">
        <v>1212</v>
      </c>
      <c r="M6122" t="s">
        <v>1213</v>
      </c>
      <c r="N6122" t="s">
        <v>1528</v>
      </c>
      <c r="O6122" t="s">
        <v>958</v>
      </c>
    </row>
    <row r="6123" spans="1:15" x14ac:dyDescent="0.35">
      <c r="A6123" s="189" t="str">
        <f t="shared" si="325"/>
        <v>Feb</v>
      </c>
      <c r="B6123" s="190" t="str">
        <f t="shared" si="326"/>
        <v>2024</v>
      </c>
      <c r="C6123" s="190" t="str">
        <f t="shared" si="327"/>
        <v>Feb-2024</v>
      </c>
      <c r="D6123" s="2">
        <v>45351</v>
      </c>
      <c r="E6123" t="s">
        <v>1175</v>
      </c>
      <c r="F6123" t="s">
        <v>1571</v>
      </c>
      <c r="G6123" t="s">
        <v>1176</v>
      </c>
      <c r="H6123" t="s">
        <v>681</v>
      </c>
      <c r="I6123" t="s">
        <v>1203</v>
      </c>
      <c r="J6123" t="s">
        <v>1204</v>
      </c>
      <c r="K6123" t="s">
        <v>1211</v>
      </c>
      <c r="L6123" t="s">
        <v>1212</v>
      </c>
      <c r="M6123" t="s">
        <v>1213</v>
      </c>
      <c r="N6123" t="s">
        <v>1529</v>
      </c>
      <c r="O6123" t="s">
        <v>958</v>
      </c>
    </row>
    <row r="6124" spans="1:15" x14ac:dyDescent="0.35">
      <c r="A6124" s="189" t="str">
        <f t="shared" si="325"/>
        <v>Feb</v>
      </c>
      <c r="B6124" s="190" t="str">
        <f t="shared" si="326"/>
        <v>2024</v>
      </c>
      <c r="C6124" s="190" t="str">
        <f t="shared" si="327"/>
        <v>Feb-2024</v>
      </c>
      <c r="D6124" s="2">
        <v>45351</v>
      </c>
      <c r="E6124" t="s">
        <v>1175</v>
      </c>
      <c r="F6124" t="s">
        <v>1571</v>
      </c>
      <c r="G6124" t="s">
        <v>1176</v>
      </c>
      <c r="H6124" t="s">
        <v>681</v>
      </c>
      <c r="I6124" t="s">
        <v>1203</v>
      </c>
      <c r="J6124" t="s">
        <v>1204</v>
      </c>
      <c r="K6124" t="s">
        <v>1211</v>
      </c>
      <c r="L6124" t="s">
        <v>1212</v>
      </c>
      <c r="M6124" t="s">
        <v>1213</v>
      </c>
      <c r="N6124" t="s">
        <v>919</v>
      </c>
      <c r="O6124">
        <v>100</v>
      </c>
    </row>
    <row r="6125" spans="1:15" x14ac:dyDescent="0.35">
      <c r="A6125" s="189" t="str">
        <f t="shared" si="325"/>
        <v>Feb</v>
      </c>
      <c r="B6125" s="190" t="str">
        <f t="shared" si="326"/>
        <v>2024</v>
      </c>
      <c r="C6125" s="190" t="str">
        <f t="shared" si="327"/>
        <v>Feb-2024</v>
      </c>
      <c r="D6125" s="2">
        <v>45351</v>
      </c>
      <c r="E6125" t="s">
        <v>1175</v>
      </c>
      <c r="F6125" t="s">
        <v>1571</v>
      </c>
      <c r="G6125" t="s">
        <v>1176</v>
      </c>
      <c r="H6125" t="s">
        <v>681</v>
      </c>
      <c r="I6125" t="s">
        <v>1203</v>
      </c>
      <c r="J6125" t="s">
        <v>1204</v>
      </c>
      <c r="K6125" t="s">
        <v>1211</v>
      </c>
      <c r="L6125" t="s">
        <v>1212</v>
      </c>
      <c r="M6125" t="s">
        <v>1213</v>
      </c>
      <c r="N6125" t="s">
        <v>920</v>
      </c>
      <c r="O6125">
        <v>895</v>
      </c>
    </row>
    <row r="6126" spans="1:15" x14ac:dyDescent="0.35">
      <c r="A6126" s="189" t="str">
        <f t="shared" si="325"/>
        <v>Feb</v>
      </c>
      <c r="B6126" s="190" t="str">
        <f t="shared" si="326"/>
        <v>2024</v>
      </c>
      <c r="C6126" s="190" t="str">
        <f t="shared" si="327"/>
        <v>Feb-2024</v>
      </c>
      <c r="D6126" s="2">
        <v>45351</v>
      </c>
      <c r="E6126" t="s">
        <v>1175</v>
      </c>
      <c r="F6126" t="s">
        <v>1571</v>
      </c>
      <c r="G6126" t="s">
        <v>1176</v>
      </c>
      <c r="H6126" t="s">
        <v>681</v>
      </c>
      <c r="I6126" t="s">
        <v>1203</v>
      </c>
      <c r="J6126" t="s">
        <v>1204</v>
      </c>
      <c r="K6126" t="s">
        <v>1211</v>
      </c>
      <c r="L6126" t="s">
        <v>1212</v>
      </c>
      <c r="M6126" t="s">
        <v>1213</v>
      </c>
      <c r="N6126" t="s">
        <v>922</v>
      </c>
      <c r="O6126">
        <v>405</v>
      </c>
    </row>
    <row r="6127" spans="1:15" x14ac:dyDescent="0.35">
      <c r="A6127" s="189" t="str">
        <f t="shared" si="325"/>
        <v>Feb</v>
      </c>
      <c r="B6127" s="190" t="str">
        <f t="shared" si="326"/>
        <v>2024</v>
      </c>
      <c r="C6127" s="190" t="str">
        <f t="shared" si="327"/>
        <v>Feb-2024</v>
      </c>
      <c r="D6127" s="2">
        <v>45351</v>
      </c>
      <c r="E6127" t="s">
        <v>1175</v>
      </c>
      <c r="F6127" t="s">
        <v>1571</v>
      </c>
      <c r="G6127" t="s">
        <v>1176</v>
      </c>
      <c r="H6127" t="s">
        <v>681</v>
      </c>
      <c r="I6127" t="s">
        <v>1203</v>
      </c>
      <c r="J6127" t="s">
        <v>1204</v>
      </c>
      <c r="K6127" t="s">
        <v>1211</v>
      </c>
      <c r="L6127" t="s">
        <v>1212</v>
      </c>
      <c r="M6127" t="s">
        <v>1213</v>
      </c>
      <c r="N6127" t="s">
        <v>921</v>
      </c>
      <c r="O6127">
        <v>535</v>
      </c>
    </row>
    <row r="6128" spans="1:15" x14ac:dyDescent="0.35">
      <c r="A6128" s="189" t="str">
        <f t="shared" si="325"/>
        <v>Feb</v>
      </c>
      <c r="B6128" s="190" t="str">
        <f t="shared" si="326"/>
        <v>2024</v>
      </c>
      <c r="C6128" s="190" t="str">
        <f t="shared" si="327"/>
        <v>Feb-2024</v>
      </c>
      <c r="D6128" s="2">
        <v>45351</v>
      </c>
      <c r="E6128" t="s">
        <v>1175</v>
      </c>
      <c r="F6128" t="s">
        <v>1571</v>
      </c>
      <c r="G6128" t="s">
        <v>1176</v>
      </c>
      <c r="H6128" t="s">
        <v>681</v>
      </c>
      <c r="I6128" t="s">
        <v>1203</v>
      </c>
      <c r="J6128" t="s">
        <v>1204</v>
      </c>
      <c r="K6128" t="s">
        <v>1214</v>
      </c>
      <c r="L6128" t="s">
        <v>1215</v>
      </c>
      <c r="M6128" t="s">
        <v>1216</v>
      </c>
      <c r="N6128" t="s">
        <v>1528</v>
      </c>
      <c r="O6128" t="s">
        <v>958</v>
      </c>
    </row>
    <row r="6129" spans="1:15" x14ac:dyDescent="0.35">
      <c r="A6129" s="189" t="str">
        <f t="shared" si="325"/>
        <v>Feb</v>
      </c>
      <c r="B6129" s="190" t="str">
        <f t="shared" si="326"/>
        <v>2024</v>
      </c>
      <c r="C6129" s="190" t="str">
        <f t="shared" si="327"/>
        <v>Feb-2024</v>
      </c>
      <c r="D6129" s="2">
        <v>45351</v>
      </c>
      <c r="E6129" t="s">
        <v>1175</v>
      </c>
      <c r="F6129" t="s">
        <v>1571</v>
      </c>
      <c r="G6129" t="s">
        <v>1176</v>
      </c>
      <c r="H6129" t="s">
        <v>681</v>
      </c>
      <c r="I6129" t="s">
        <v>1203</v>
      </c>
      <c r="J6129" t="s">
        <v>1204</v>
      </c>
      <c r="K6129" t="s">
        <v>1214</v>
      </c>
      <c r="L6129" t="s">
        <v>1215</v>
      </c>
      <c r="M6129" t="s">
        <v>1216</v>
      </c>
      <c r="N6129" t="s">
        <v>1529</v>
      </c>
      <c r="O6129" t="s">
        <v>958</v>
      </c>
    </row>
    <row r="6130" spans="1:15" x14ac:dyDescent="0.35">
      <c r="A6130" s="189" t="str">
        <f t="shared" si="325"/>
        <v>Feb</v>
      </c>
      <c r="B6130" s="190" t="str">
        <f t="shared" si="326"/>
        <v>2024</v>
      </c>
      <c r="C6130" s="190" t="str">
        <f t="shared" si="327"/>
        <v>Feb-2024</v>
      </c>
      <c r="D6130" s="2">
        <v>45351</v>
      </c>
      <c r="E6130" t="s">
        <v>1175</v>
      </c>
      <c r="F6130" t="s">
        <v>1571</v>
      </c>
      <c r="G6130" t="s">
        <v>1176</v>
      </c>
      <c r="H6130" t="s">
        <v>681</v>
      </c>
      <c r="I6130" t="s">
        <v>1203</v>
      </c>
      <c r="J6130" t="s">
        <v>1204</v>
      </c>
      <c r="K6130" t="s">
        <v>1214</v>
      </c>
      <c r="L6130" t="s">
        <v>1215</v>
      </c>
      <c r="M6130" t="s">
        <v>1216</v>
      </c>
      <c r="N6130" t="s">
        <v>919</v>
      </c>
      <c r="O6130">
        <v>185</v>
      </c>
    </row>
    <row r="6131" spans="1:15" x14ac:dyDescent="0.35">
      <c r="A6131" s="189" t="str">
        <f t="shared" si="325"/>
        <v>Feb</v>
      </c>
      <c r="B6131" s="190" t="str">
        <f t="shared" si="326"/>
        <v>2024</v>
      </c>
      <c r="C6131" s="190" t="str">
        <f t="shared" si="327"/>
        <v>Feb-2024</v>
      </c>
      <c r="D6131" s="2">
        <v>45351</v>
      </c>
      <c r="E6131" t="s">
        <v>1175</v>
      </c>
      <c r="F6131" t="s">
        <v>1571</v>
      </c>
      <c r="G6131" t="s">
        <v>1176</v>
      </c>
      <c r="H6131" t="s">
        <v>681</v>
      </c>
      <c r="I6131" t="s">
        <v>1203</v>
      </c>
      <c r="J6131" t="s">
        <v>1204</v>
      </c>
      <c r="K6131" t="s">
        <v>1214</v>
      </c>
      <c r="L6131" t="s">
        <v>1215</v>
      </c>
      <c r="M6131" t="s">
        <v>1216</v>
      </c>
      <c r="N6131" t="s">
        <v>920</v>
      </c>
      <c r="O6131">
        <v>960</v>
      </c>
    </row>
    <row r="6132" spans="1:15" x14ac:dyDescent="0.35">
      <c r="A6132" s="189" t="str">
        <f t="shared" si="325"/>
        <v>Feb</v>
      </c>
      <c r="B6132" s="190" t="str">
        <f t="shared" si="326"/>
        <v>2024</v>
      </c>
      <c r="C6132" s="190" t="str">
        <f t="shared" si="327"/>
        <v>Feb-2024</v>
      </c>
      <c r="D6132" s="2">
        <v>45351</v>
      </c>
      <c r="E6132" t="s">
        <v>1175</v>
      </c>
      <c r="F6132" t="s">
        <v>1571</v>
      </c>
      <c r="G6132" t="s">
        <v>1176</v>
      </c>
      <c r="H6132" t="s">
        <v>681</v>
      </c>
      <c r="I6132" t="s">
        <v>1203</v>
      </c>
      <c r="J6132" t="s">
        <v>1204</v>
      </c>
      <c r="K6132" t="s">
        <v>1214</v>
      </c>
      <c r="L6132" t="s">
        <v>1215</v>
      </c>
      <c r="M6132" t="s">
        <v>1216</v>
      </c>
      <c r="N6132" t="s">
        <v>922</v>
      </c>
      <c r="O6132">
        <v>160</v>
      </c>
    </row>
    <row r="6133" spans="1:15" x14ac:dyDescent="0.35">
      <c r="A6133" s="189" t="str">
        <f t="shared" si="325"/>
        <v>Feb</v>
      </c>
      <c r="B6133" s="190" t="str">
        <f t="shared" si="326"/>
        <v>2024</v>
      </c>
      <c r="C6133" s="190" t="str">
        <f t="shared" si="327"/>
        <v>Feb-2024</v>
      </c>
      <c r="D6133" s="2">
        <v>45351</v>
      </c>
      <c r="E6133" t="s">
        <v>1175</v>
      </c>
      <c r="F6133" t="s">
        <v>1571</v>
      </c>
      <c r="G6133" t="s">
        <v>1176</v>
      </c>
      <c r="H6133" t="s">
        <v>681</v>
      </c>
      <c r="I6133" t="s">
        <v>1203</v>
      </c>
      <c r="J6133" t="s">
        <v>1204</v>
      </c>
      <c r="K6133" t="s">
        <v>1214</v>
      </c>
      <c r="L6133" t="s">
        <v>1215</v>
      </c>
      <c r="M6133" t="s">
        <v>1216</v>
      </c>
      <c r="N6133" t="s">
        <v>921</v>
      </c>
      <c r="O6133">
        <v>540</v>
      </c>
    </row>
    <row r="6134" spans="1:15" x14ac:dyDescent="0.35">
      <c r="A6134" s="189" t="str">
        <f t="shared" si="325"/>
        <v>Feb</v>
      </c>
      <c r="B6134" s="190" t="str">
        <f t="shared" si="326"/>
        <v>2024</v>
      </c>
      <c r="C6134" s="190" t="str">
        <f t="shared" si="327"/>
        <v>Feb-2024</v>
      </c>
      <c r="D6134" s="2">
        <v>45351</v>
      </c>
      <c r="E6134" t="s">
        <v>1175</v>
      </c>
      <c r="F6134" t="s">
        <v>1571</v>
      </c>
      <c r="G6134" t="s">
        <v>1176</v>
      </c>
      <c r="H6134" t="s">
        <v>681</v>
      </c>
      <c r="I6134" t="s">
        <v>1203</v>
      </c>
      <c r="J6134" t="s">
        <v>1204</v>
      </c>
      <c r="K6134" t="s">
        <v>1217</v>
      </c>
      <c r="L6134" t="s">
        <v>1218</v>
      </c>
      <c r="M6134" t="s">
        <v>1219</v>
      </c>
      <c r="N6134" t="s">
        <v>1528</v>
      </c>
      <c r="O6134" t="s">
        <v>958</v>
      </c>
    </row>
    <row r="6135" spans="1:15" x14ac:dyDescent="0.35">
      <c r="A6135" s="189" t="str">
        <f t="shared" si="325"/>
        <v>Feb</v>
      </c>
      <c r="B6135" s="190" t="str">
        <f t="shared" si="326"/>
        <v>2024</v>
      </c>
      <c r="C6135" s="190" t="str">
        <f t="shared" si="327"/>
        <v>Feb-2024</v>
      </c>
      <c r="D6135" s="2">
        <v>45351</v>
      </c>
      <c r="E6135" t="s">
        <v>1175</v>
      </c>
      <c r="F6135" t="s">
        <v>1571</v>
      </c>
      <c r="G6135" t="s">
        <v>1176</v>
      </c>
      <c r="H6135" t="s">
        <v>681</v>
      </c>
      <c r="I6135" t="s">
        <v>1203</v>
      </c>
      <c r="J6135" t="s">
        <v>1204</v>
      </c>
      <c r="K6135" t="s">
        <v>1217</v>
      </c>
      <c r="L6135" t="s">
        <v>1218</v>
      </c>
      <c r="M6135" t="s">
        <v>1219</v>
      </c>
      <c r="N6135" t="s">
        <v>1529</v>
      </c>
      <c r="O6135" t="s">
        <v>958</v>
      </c>
    </row>
    <row r="6136" spans="1:15" x14ac:dyDescent="0.35">
      <c r="A6136" s="189" t="str">
        <f t="shared" si="325"/>
        <v>Feb</v>
      </c>
      <c r="B6136" s="190" t="str">
        <f t="shared" si="326"/>
        <v>2024</v>
      </c>
      <c r="C6136" s="190" t="str">
        <f t="shared" si="327"/>
        <v>Feb-2024</v>
      </c>
      <c r="D6136" s="2">
        <v>45351</v>
      </c>
      <c r="E6136" t="s">
        <v>1175</v>
      </c>
      <c r="F6136" t="s">
        <v>1571</v>
      </c>
      <c r="G6136" t="s">
        <v>1176</v>
      </c>
      <c r="H6136" t="s">
        <v>681</v>
      </c>
      <c r="I6136" t="s">
        <v>1203</v>
      </c>
      <c r="J6136" t="s">
        <v>1204</v>
      </c>
      <c r="K6136" t="s">
        <v>1217</v>
      </c>
      <c r="L6136" t="s">
        <v>1218</v>
      </c>
      <c r="M6136" t="s">
        <v>1219</v>
      </c>
      <c r="N6136" t="s">
        <v>919</v>
      </c>
      <c r="O6136">
        <v>140</v>
      </c>
    </row>
    <row r="6137" spans="1:15" x14ac:dyDescent="0.35">
      <c r="A6137" s="189" t="str">
        <f t="shared" si="325"/>
        <v>Feb</v>
      </c>
      <c r="B6137" s="190" t="str">
        <f t="shared" si="326"/>
        <v>2024</v>
      </c>
      <c r="C6137" s="190" t="str">
        <f t="shared" si="327"/>
        <v>Feb-2024</v>
      </c>
      <c r="D6137" s="2">
        <v>45351</v>
      </c>
      <c r="E6137" t="s">
        <v>1175</v>
      </c>
      <c r="F6137" t="s">
        <v>1571</v>
      </c>
      <c r="G6137" t="s">
        <v>1176</v>
      </c>
      <c r="H6137" t="s">
        <v>681</v>
      </c>
      <c r="I6137" t="s">
        <v>1203</v>
      </c>
      <c r="J6137" t="s">
        <v>1204</v>
      </c>
      <c r="K6137" t="s">
        <v>1217</v>
      </c>
      <c r="L6137" t="s">
        <v>1218</v>
      </c>
      <c r="M6137" t="s">
        <v>1219</v>
      </c>
      <c r="N6137" t="s">
        <v>920</v>
      </c>
      <c r="O6137">
        <v>1080</v>
      </c>
    </row>
    <row r="6138" spans="1:15" x14ac:dyDescent="0.35">
      <c r="A6138" s="189" t="str">
        <f t="shared" si="325"/>
        <v>Feb</v>
      </c>
      <c r="B6138" s="190" t="str">
        <f t="shared" si="326"/>
        <v>2024</v>
      </c>
      <c r="C6138" s="190" t="str">
        <f t="shared" si="327"/>
        <v>Feb-2024</v>
      </c>
      <c r="D6138" s="2">
        <v>45351</v>
      </c>
      <c r="E6138" t="s">
        <v>1175</v>
      </c>
      <c r="F6138" t="s">
        <v>1571</v>
      </c>
      <c r="G6138" t="s">
        <v>1176</v>
      </c>
      <c r="H6138" t="s">
        <v>681</v>
      </c>
      <c r="I6138" t="s">
        <v>1203</v>
      </c>
      <c r="J6138" t="s">
        <v>1204</v>
      </c>
      <c r="K6138" t="s">
        <v>1217</v>
      </c>
      <c r="L6138" t="s">
        <v>1218</v>
      </c>
      <c r="M6138" t="s">
        <v>1219</v>
      </c>
      <c r="N6138" t="s">
        <v>922</v>
      </c>
      <c r="O6138">
        <v>120</v>
      </c>
    </row>
    <row r="6139" spans="1:15" x14ac:dyDescent="0.35">
      <c r="A6139" s="189" t="str">
        <f t="shared" si="325"/>
        <v>Feb</v>
      </c>
      <c r="B6139" s="190" t="str">
        <f t="shared" si="326"/>
        <v>2024</v>
      </c>
      <c r="C6139" s="190" t="str">
        <f t="shared" si="327"/>
        <v>Feb-2024</v>
      </c>
      <c r="D6139" s="2">
        <v>45351</v>
      </c>
      <c r="E6139" t="s">
        <v>1175</v>
      </c>
      <c r="F6139" t="s">
        <v>1571</v>
      </c>
      <c r="G6139" t="s">
        <v>1176</v>
      </c>
      <c r="H6139" t="s">
        <v>681</v>
      </c>
      <c r="I6139" t="s">
        <v>1203</v>
      </c>
      <c r="J6139" t="s">
        <v>1204</v>
      </c>
      <c r="K6139" t="s">
        <v>1217</v>
      </c>
      <c r="L6139" t="s">
        <v>1218</v>
      </c>
      <c r="M6139" t="s">
        <v>1219</v>
      </c>
      <c r="N6139" t="s">
        <v>921</v>
      </c>
      <c r="O6139">
        <v>640</v>
      </c>
    </row>
    <row r="6140" spans="1:15" x14ac:dyDescent="0.35">
      <c r="A6140" s="189" t="str">
        <f t="shared" si="325"/>
        <v>Feb</v>
      </c>
      <c r="B6140" s="190" t="str">
        <f t="shared" si="326"/>
        <v>2024</v>
      </c>
      <c r="C6140" s="190" t="str">
        <f t="shared" si="327"/>
        <v>Feb-2024</v>
      </c>
      <c r="D6140" s="2">
        <v>45351</v>
      </c>
      <c r="E6140" t="s">
        <v>1175</v>
      </c>
      <c r="F6140" t="s">
        <v>1571</v>
      </c>
      <c r="G6140" t="s">
        <v>1176</v>
      </c>
      <c r="H6140" t="s">
        <v>681</v>
      </c>
      <c r="I6140" t="s">
        <v>1203</v>
      </c>
      <c r="J6140" t="s">
        <v>1204</v>
      </c>
      <c r="K6140" t="s">
        <v>1220</v>
      </c>
      <c r="L6140" t="s">
        <v>1221</v>
      </c>
      <c r="M6140" t="s">
        <v>1222</v>
      </c>
      <c r="N6140" t="s">
        <v>1528</v>
      </c>
      <c r="O6140" t="s">
        <v>958</v>
      </c>
    </row>
    <row r="6141" spans="1:15" x14ac:dyDescent="0.35">
      <c r="A6141" s="189" t="str">
        <f t="shared" si="325"/>
        <v>Feb</v>
      </c>
      <c r="B6141" s="190" t="str">
        <f t="shared" si="326"/>
        <v>2024</v>
      </c>
      <c r="C6141" s="190" t="str">
        <f t="shared" si="327"/>
        <v>Feb-2024</v>
      </c>
      <c r="D6141" s="2">
        <v>45351</v>
      </c>
      <c r="E6141" t="s">
        <v>1175</v>
      </c>
      <c r="F6141" t="s">
        <v>1571</v>
      </c>
      <c r="G6141" t="s">
        <v>1176</v>
      </c>
      <c r="H6141" t="s">
        <v>681</v>
      </c>
      <c r="I6141" t="s">
        <v>1203</v>
      </c>
      <c r="J6141" t="s">
        <v>1204</v>
      </c>
      <c r="K6141" t="s">
        <v>1220</v>
      </c>
      <c r="L6141" t="s">
        <v>1221</v>
      </c>
      <c r="M6141" t="s">
        <v>1222</v>
      </c>
      <c r="N6141" t="s">
        <v>1529</v>
      </c>
      <c r="O6141" t="s">
        <v>958</v>
      </c>
    </row>
    <row r="6142" spans="1:15" x14ac:dyDescent="0.35">
      <c r="A6142" s="189" t="str">
        <f t="shared" si="325"/>
        <v>Feb</v>
      </c>
      <c r="B6142" s="190" t="str">
        <f t="shared" si="326"/>
        <v>2024</v>
      </c>
      <c r="C6142" s="190" t="str">
        <f t="shared" si="327"/>
        <v>Feb-2024</v>
      </c>
      <c r="D6142" s="2">
        <v>45351</v>
      </c>
      <c r="E6142" t="s">
        <v>1175</v>
      </c>
      <c r="F6142" t="s">
        <v>1571</v>
      </c>
      <c r="G6142" t="s">
        <v>1176</v>
      </c>
      <c r="H6142" t="s">
        <v>681</v>
      </c>
      <c r="I6142" t="s">
        <v>1203</v>
      </c>
      <c r="J6142" t="s">
        <v>1204</v>
      </c>
      <c r="K6142" t="s">
        <v>1220</v>
      </c>
      <c r="L6142" t="s">
        <v>1221</v>
      </c>
      <c r="M6142" t="s">
        <v>1222</v>
      </c>
      <c r="N6142" t="s">
        <v>919</v>
      </c>
      <c r="O6142">
        <v>175</v>
      </c>
    </row>
    <row r="6143" spans="1:15" x14ac:dyDescent="0.35">
      <c r="A6143" s="189" t="str">
        <f t="shared" si="325"/>
        <v>Feb</v>
      </c>
      <c r="B6143" s="190" t="str">
        <f t="shared" si="326"/>
        <v>2024</v>
      </c>
      <c r="C6143" s="190" t="str">
        <f t="shared" si="327"/>
        <v>Feb-2024</v>
      </c>
      <c r="D6143" s="2">
        <v>45351</v>
      </c>
      <c r="E6143" t="s">
        <v>1175</v>
      </c>
      <c r="F6143" t="s">
        <v>1571</v>
      </c>
      <c r="G6143" t="s">
        <v>1176</v>
      </c>
      <c r="H6143" t="s">
        <v>681</v>
      </c>
      <c r="I6143" t="s">
        <v>1203</v>
      </c>
      <c r="J6143" t="s">
        <v>1204</v>
      </c>
      <c r="K6143" t="s">
        <v>1220</v>
      </c>
      <c r="L6143" t="s">
        <v>1221</v>
      </c>
      <c r="M6143" t="s">
        <v>1222</v>
      </c>
      <c r="N6143" t="s">
        <v>920</v>
      </c>
      <c r="O6143">
        <v>1620</v>
      </c>
    </row>
    <row r="6144" spans="1:15" x14ac:dyDescent="0.35">
      <c r="A6144" s="189" t="str">
        <f t="shared" si="325"/>
        <v>Feb</v>
      </c>
      <c r="B6144" s="190" t="str">
        <f t="shared" si="326"/>
        <v>2024</v>
      </c>
      <c r="C6144" s="190" t="str">
        <f t="shared" si="327"/>
        <v>Feb-2024</v>
      </c>
      <c r="D6144" s="2">
        <v>45351</v>
      </c>
      <c r="E6144" t="s">
        <v>1175</v>
      </c>
      <c r="F6144" t="s">
        <v>1571</v>
      </c>
      <c r="G6144" t="s">
        <v>1176</v>
      </c>
      <c r="H6144" t="s">
        <v>681</v>
      </c>
      <c r="I6144" t="s">
        <v>1203</v>
      </c>
      <c r="J6144" t="s">
        <v>1204</v>
      </c>
      <c r="K6144" t="s">
        <v>1220</v>
      </c>
      <c r="L6144" t="s">
        <v>1221</v>
      </c>
      <c r="M6144" t="s">
        <v>1222</v>
      </c>
      <c r="N6144" t="s">
        <v>922</v>
      </c>
      <c r="O6144">
        <v>470</v>
      </c>
    </row>
    <row r="6145" spans="1:15" x14ac:dyDescent="0.35">
      <c r="A6145" s="189" t="str">
        <f t="shared" si="325"/>
        <v>Feb</v>
      </c>
      <c r="B6145" s="190" t="str">
        <f t="shared" si="326"/>
        <v>2024</v>
      </c>
      <c r="C6145" s="190" t="str">
        <f t="shared" si="327"/>
        <v>Feb-2024</v>
      </c>
      <c r="D6145" s="2">
        <v>45351</v>
      </c>
      <c r="E6145" t="s">
        <v>1175</v>
      </c>
      <c r="F6145" t="s">
        <v>1571</v>
      </c>
      <c r="G6145" t="s">
        <v>1176</v>
      </c>
      <c r="H6145" t="s">
        <v>681</v>
      </c>
      <c r="I6145" t="s">
        <v>1203</v>
      </c>
      <c r="J6145" t="s">
        <v>1204</v>
      </c>
      <c r="K6145" t="s">
        <v>1220</v>
      </c>
      <c r="L6145" t="s">
        <v>1221</v>
      </c>
      <c r="M6145" t="s">
        <v>1222</v>
      </c>
      <c r="N6145" t="s">
        <v>921</v>
      </c>
      <c r="O6145">
        <v>920</v>
      </c>
    </row>
    <row r="6146" spans="1:15" x14ac:dyDescent="0.35">
      <c r="A6146" s="189" t="str">
        <f t="shared" si="325"/>
        <v>Feb</v>
      </c>
      <c r="B6146" s="190" t="str">
        <f t="shared" si="326"/>
        <v>2024</v>
      </c>
      <c r="C6146" s="190" t="str">
        <f t="shared" si="327"/>
        <v>Feb-2024</v>
      </c>
      <c r="D6146" s="2">
        <v>45351</v>
      </c>
      <c r="E6146" t="s">
        <v>1175</v>
      </c>
      <c r="F6146" t="s">
        <v>1571</v>
      </c>
      <c r="G6146" t="s">
        <v>1176</v>
      </c>
      <c r="H6146" t="s">
        <v>681</v>
      </c>
      <c r="I6146" t="s">
        <v>1203</v>
      </c>
      <c r="J6146" t="s">
        <v>1204</v>
      </c>
      <c r="K6146" t="s">
        <v>1223</v>
      </c>
      <c r="L6146" t="s">
        <v>1224</v>
      </c>
      <c r="M6146" t="s">
        <v>1225</v>
      </c>
      <c r="N6146" t="s">
        <v>1528</v>
      </c>
      <c r="O6146" t="s">
        <v>958</v>
      </c>
    </row>
    <row r="6147" spans="1:15" x14ac:dyDescent="0.35">
      <c r="A6147" s="189" t="str">
        <f t="shared" si="325"/>
        <v>Feb</v>
      </c>
      <c r="B6147" s="190" t="str">
        <f t="shared" si="326"/>
        <v>2024</v>
      </c>
      <c r="C6147" s="190" t="str">
        <f t="shared" si="327"/>
        <v>Feb-2024</v>
      </c>
      <c r="D6147" s="2">
        <v>45351</v>
      </c>
      <c r="E6147" t="s">
        <v>1175</v>
      </c>
      <c r="F6147" t="s">
        <v>1571</v>
      </c>
      <c r="G6147" t="s">
        <v>1176</v>
      </c>
      <c r="H6147" t="s">
        <v>681</v>
      </c>
      <c r="I6147" t="s">
        <v>1203</v>
      </c>
      <c r="J6147" t="s">
        <v>1204</v>
      </c>
      <c r="K6147" t="s">
        <v>1223</v>
      </c>
      <c r="L6147" t="s">
        <v>1224</v>
      </c>
      <c r="M6147" t="s">
        <v>1225</v>
      </c>
      <c r="N6147" t="s">
        <v>1529</v>
      </c>
      <c r="O6147" t="s">
        <v>958</v>
      </c>
    </row>
    <row r="6148" spans="1:15" x14ac:dyDescent="0.35">
      <c r="A6148" s="189" t="str">
        <f t="shared" si="325"/>
        <v>Feb</v>
      </c>
      <c r="B6148" s="190" t="str">
        <f t="shared" si="326"/>
        <v>2024</v>
      </c>
      <c r="C6148" s="190" t="str">
        <f t="shared" si="327"/>
        <v>Feb-2024</v>
      </c>
      <c r="D6148" s="2">
        <v>45351</v>
      </c>
      <c r="E6148" t="s">
        <v>1175</v>
      </c>
      <c r="F6148" t="s">
        <v>1571</v>
      </c>
      <c r="G6148" t="s">
        <v>1176</v>
      </c>
      <c r="H6148" t="s">
        <v>681</v>
      </c>
      <c r="I6148" t="s">
        <v>1203</v>
      </c>
      <c r="J6148" t="s">
        <v>1204</v>
      </c>
      <c r="K6148" t="s">
        <v>1223</v>
      </c>
      <c r="L6148" t="s">
        <v>1224</v>
      </c>
      <c r="M6148" t="s">
        <v>1225</v>
      </c>
      <c r="N6148" t="s">
        <v>919</v>
      </c>
      <c r="O6148">
        <v>55</v>
      </c>
    </row>
    <row r="6149" spans="1:15" x14ac:dyDescent="0.35">
      <c r="A6149" s="189" t="str">
        <f t="shared" si="325"/>
        <v>Feb</v>
      </c>
      <c r="B6149" s="190" t="str">
        <f t="shared" si="326"/>
        <v>2024</v>
      </c>
      <c r="C6149" s="190" t="str">
        <f t="shared" si="327"/>
        <v>Feb-2024</v>
      </c>
      <c r="D6149" s="2">
        <v>45351</v>
      </c>
      <c r="E6149" t="s">
        <v>1175</v>
      </c>
      <c r="F6149" t="s">
        <v>1571</v>
      </c>
      <c r="G6149" t="s">
        <v>1176</v>
      </c>
      <c r="H6149" t="s">
        <v>681</v>
      </c>
      <c r="I6149" t="s">
        <v>1203</v>
      </c>
      <c r="J6149" t="s">
        <v>1204</v>
      </c>
      <c r="K6149" t="s">
        <v>1223</v>
      </c>
      <c r="L6149" t="s">
        <v>1224</v>
      </c>
      <c r="M6149" t="s">
        <v>1225</v>
      </c>
      <c r="N6149" t="s">
        <v>920</v>
      </c>
      <c r="O6149">
        <v>755</v>
      </c>
    </row>
    <row r="6150" spans="1:15" x14ac:dyDescent="0.35">
      <c r="A6150" s="189" t="str">
        <f t="shared" si="325"/>
        <v>Feb</v>
      </c>
      <c r="B6150" s="190" t="str">
        <f t="shared" si="326"/>
        <v>2024</v>
      </c>
      <c r="C6150" s="190" t="str">
        <f t="shared" si="327"/>
        <v>Feb-2024</v>
      </c>
      <c r="D6150" s="2">
        <v>45351</v>
      </c>
      <c r="E6150" t="s">
        <v>1175</v>
      </c>
      <c r="F6150" t="s">
        <v>1571</v>
      </c>
      <c r="G6150" t="s">
        <v>1176</v>
      </c>
      <c r="H6150" t="s">
        <v>681</v>
      </c>
      <c r="I6150" t="s">
        <v>1203</v>
      </c>
      <c r="J6150" t="s">
        <v>1204</v>
      </c>
      <c r="K6150" t="s">
        <v>1223</v>
      </c>
      <c r="L6150" t="s">
        <v>1224</v>
      </c>
      <c r="M6150" t="s">
        <v>1225</v>
      </c>
      <c r="N6150" t="s">
        <v>922</v>
      </c>
      <c r="O6150">
        <v>325</v>
      </c>
    </row>
    <row r="6151" spans="1:15" x14ac:dyDescent="0.35">
      <c r="A6151" s="189" t="str">
        <f t="shared" si="325"/>
        <v>Feb</v>
      </c>
      <c r="B6151" s="190" t="str">
        <f t="shared" si="326"/>
        <v>2024</v>
      </c>
      <c r="C6151" s="190" t="str">
        <f t="shared" si="327"/>
        <v>Feb-2024</v>
      </c>
      <c r="D6151" s="2">
        <v>45351</v>
      </c>
      <c r="E6151" t="s">
        <v>1175</v>
      </c>
      <c r="F6151" t="s">
        <v>1571</v>
      </c>
      <c r="G6151" t="s">
        <v>1176</v>
      </c>
      <c r="H6151" t="s">
        <v>681</v>
      </c>
      <c r="I6151" t="s">
        <v>1203</v>
      </c>
      <c r="J6151" t="s">
        <v>1204</v>
      </c>
      <c r="K6151" t="s">
        <v>1223</v>
      </c>
      <c r="L6151" t="s">
        <v>1224</v>
      </c>
      <c r="M6151" t="s">
        <v>1225</v>
      </c>
      <c r="N6151" t="s">
        <v>921</v>
      </c>
      <c r="O6151">
        <v>630</v>
      </c>
    </row>
    <row r="6152" spans="1:15" x14ac:dyDescent="0.35">
      <c r="A6152" s="189" t="str">
        <f t="shared" ref="A6152:A6215" si="328">TEXT(D6152,"mmm")</f>
        <v>Feb</v>
      </c>
      <c r="B6152" s="190" t="str">
        <f t="shared" ref="B6152:B6215" si="329">TEXT(D6152,"yyyy")</f>
        <v>2024</v>
      </c>
      <c r="C6152" s="190" t="str">
        <f t="shared" ref="C6152:C6215" si="330">_xlfn.CONCAT(A6152&amp;"-"&amp;B6152)</f>
        <v>Feb-2024</v>
      </c>
      <c r="D6152" s="2">
        <v>45351</v>
      </c>
      <c r="E6152" t="s">
        <v>1175</v>
      </c>
      <c r="F6152" t="s">
        <v>1571</v>
      </c>
      <c r="G6152" t="s">
        <v>1176</v>
      </c>
      <c r="H6152" t="s">
        <v>681</v>
      </c>
      <c r="I6152" t="s">
        <v>1203</v>
      </c>
      <c r="J6152" t="s">
        <v>1204</v>
      </c>
      <c r="K6152" t="s">
        <v>1226</v>
      </c>
      <c r="L6152" t="s">
        <v>1227</v>
      </c>
      <c r="M6152" t="s">
        <v>1228</v>
      </c>
      <c r="N6152" t="s">
        <v>1528</v>
      </c>
      <c r="O6152" t="s">
        <v>958</v>
      </c>
    </row>
    <row r="6153" spans="1:15" x14ac:dyDescent="0.35">
      <c r="A6153" s="189" t="str">
        <f t="shared" si="328"/>
        <v>Feb</v>
      </c>
      <c r="B6153" s="190" t="str">
        <f t="shared" si="329"/>
        <v>2024</v>
      </c>
      <c r="C6153" s="190" t="str">
        <f t="shared" si="330"/>
        <v>Feb-2024</v>
      </c>
      <c r="D6153" s="2">
        <v>45351</v>
      </c>
      <c r="E6153" t="s">
        <v>1175</v>
      </c>
      <c r="F6153" t="s">
        <v>1571</v>
      </c>
      <c r="G6153" t="s">
        <v>1176</v>
      </c>
      <c r="H6153" t="s">
        <v>681</v>
      </c>
      <c r="I6153" t="s">
        <v>1203</v>
      </c>
      <c r="J6153" t="s">
        <v>1204</v>
      </c>
      <c r="K6153" t="s">
        <v>1226</v>
      </c>
      <c r="L6153" t="s">
        <v>1227</v>
      </c>
      <c r="M6153" t="s">
        <v>1228</v>
      </c>
      <c r="N6153" t="s">
        <v>1529</v>
      </c>
      <c r="O6153" t="s">
        <v>958</v>
      </c>
    </row>
    <row r="6154" spans="1:15" x14ac:dyDescent="0.35">
      <c r="A6154" s="189" t="str">
        <f t="shared" si="328"/>
        <v>Feb</v>
      </c>
      <c r="B6154" s="190" t="str">
        <f t="shared" si="329"/>
        <v>2024</v>
      </c>
      <c r="C6154" s="190" t="str">
        <f t="shared" si="330"/>
        <v>Feb-2024</v>
      </c>
      <c r="D6154" s="2">
        <v>45351</v>
      </c>
      <c r="E6154" t="s">
        <v>1175</v>
      </c>
      <c r="F6154" t="s">
        <v>1571</v>
      </c>
      <c r="G6154" t="s">
        <v>1176</v>
      </c>
      <c r="H6154" t="s">
        <v>681</v>
      </c>
      <c r="I6154" t="s">
        <v>1203</v>
      </c>
      <c r="J6154" t="s">
        <v>1204</v>
      </c>
      <c r="K6154" t="s">
        <v>1226</v>
      </c>
      <c r="L6154" t="s">
        <v>1227</v>
      </c>
      <c r="M6154" t="s">
        <v>1228</v>
      </c>
      <c r="N6154" t="s">
        <v>919</v>
      </c>
      <c r="O6154">
        <v>125</v>
      </c>
    </row>
    <row r="6155" spans="1:15" x14ac:dyDescent="0.35">
      <c r="A6155" s="189" t="str">
        <f t="shared" si="328"/>
        <v>Feb</v>
      </c>
      <c r="B6155" s="190" t="str">
        <f t="shared" si="329"/>
        <v>2024</v>
      </c>
      <c r="C6155" s="190" t="str">
        <f t="shared" si="330"/>
        <v>Feb-2024</v>
      </c>
      <c r="D6155" s="2">
        <v>45351</v>
      </c>
      <c r="E6155" t="s">
        <v>1175</v>
      </c>
      <c r="F6155" t="s">
        <v>1571</v>
      </c>
      <c r="G6155" t="s">
        <v>1176</v>
      </c>
      <c r="H6155" t="s">
        <v>681</v>
      </c>
      <c r="I6155" t="s">
        <v>1203</v>
      </c>
      <c r="J6155" t="s">
        <v>1204</v>
      </c>
      <c r="K6155" t="s">
        <v>1226</v>
      </c>
      <c r="L6155" t="s">
        <v>1227</v>
      </c>
      <c r="M6155" t="s">
        <v>1228</v>
      </c>
      <c r="N6155" t="s">
        <v>920</v>
      </c>
      <c r="O6155">
        <v>1130</v>
      </c>
    </row>
    <row r="6156" spans="1:15" x14ac:dyDescent="0.35">
      <c r="A6156" s="189" t="str">
        <f t="shared" si="328"/>
        <v>Feb</v>
      </c>
      <c r="B6156" s="190" t="str">
        <f t="shared" si="329"/>
        <v>2024</v>
      </c>
      <c r="C6156" s="190" t="str">
        <f t="shared" si="330"/>
        <v>Feb-2024</v>
      </c>
      <c r="D6156" s="2">
        <v>45351</v>
      </c>
      <c r="E6156" t="s">
        <v>1175</v>
      </c>
      <c r="F6156" t="s">
        <v>1571</v>
      </c>
      <c r="G6156" t="s">
        <v>1176</v>
      </c>
      <c r="H6156" t="s">
        <v>681</v>
      </c>
      <c r="I6156" t="s">
        <v>1203</v>
      </c>
      <c r="J6156" t="s">
        <v>1204</v>
      </c>
      <c r="K6156" t="s">
        <v>1226</v>
      </c>
      <c r="L6156" t="s">
        <v>1227</v>
      </c>
      <c r="M6156" t="s">
        <v>1228</v>
      </c>
      <c r="N6156" t="s">
        <v>922</v>
      </c>
      <c r="O6156">
        <v>135</v>
      </c>
    </row>
    <row r="6157" spans="1:15" x14ac:dyDescent="0.35">
      <c r="A6157" s="189" t="str">
        <f t="shared" si="328"/>
        <v>Feb</v>
      </c>
      <c r="B6157" s="190" t="str">
        <f t="shared" si="329"/>
        <v>2024</v>
      </c>
      <c r="C6157" s="190" t="str">
        <f t="shared" si="330"/>
        <v>Feb-2024</v>
      </c>
      <c r="D6157" s="2">
        <v>45351</v>
      </c>
      <c r="E6157" t="s">
        <v>1175</v>
      </c>
      <c r="F6157" t="s">
        <v>1571</v>
      </c>
      <c r="G6157" t="s">
        <v>1176</v>
      </c>
      <c r="H6157" t="s">
        <v>681</v>
      </c>
      <c r="I6157" t="s">
        <v>1203</v>
      </c>
      <c r="J6157" t="s">
        <v>1204</v>
      </c>
      <c r="K6157" t="s">
        <v>1226</v>
      </c>
      <c r="L6157" t="s">
        <v>1227</v>
      </c>
      <c r="M6157" t="s">
        <v>1228</v>
      </c>
      <c r="N6157" t="s">
        <v>921</v>
      </c>
      <c r="O6157">
        <v>530</v>
      </c>
    </row>
    <row r="6158" spans="1:15" x14ac:dyDescent="0.35">
      <c r="A6158" s="189" t="str">
        <f t="shared" si="328"/>
        <v>Feb</v>
      </c>
      <c r="B6158" s="190" t="str">
        <f t="shared" si="329"/>
        <v>2024</v>
      </c>
      <c r="C6158" s="190" t="str">
        <f t="shared" si="330"/>
        <v>Feb-2024</v>
      </c>
      <c r="D6158" s="2">
        <v>45351</v>
      </c>
      <c r="E6158" t="s">
        <v>1175</v>
      </c>
      <c r="F6158" t="s">
        <v>1571</v>
      </c>
      <c r="G6158" t="s">
        <v>1176</v>
      </c>
      <c r="H6158" t="s">
        <v>681</v>
      </c>
      <c r="I6158" t="s">
        <v>1203</v>
      </c>
      <c r="J6158" t="s">
        <v>1204</v>
      </c>
      <c r="K6158" t="s">
        <v>1229</v>
      </c>
      <c r="L6158" t="s">
        <v>1230</v>
      </c>
      <c r="M6158" t="s">
        <v>1231</v>
      </c>
      <c r="N6158" t="s">
        <v>1528</v>
      </c>
      <c r="O6158" t="s">
        <v>958</v>
      </c>
    </row>
    <row r="6159" spans="1:15" x14ac:dyDescent="0.35">
      <c r="A6159" s="189" t="str">
        <f t="shared" si="328"/>
        <v>Feb</v>
      </c>
      <c r="B6159" s="190" t="str">
        <f t="shared" si="329"/>
        <v>2024</v>
      </c>
      <c r="C6159" s="190" t="str">
        <f t="shared" si="330"/>
        <v>Feb-2024</v>
      </c>
      <c r="D6159" s="2">
        <v>45351</v>
      </c>
      <c r="E6159" t="s">
        <v>1175</v>
      </c>
      <c r="F6159" t="s">
        <v>1571</v>
      </c>
      <c r="G6159" t="s">
        <v>1176</v>
      </c>
      <c r="H6159" t="s">
        <v>681</v>
      </c>
      <c r="I6159" t="s">
        <v>1203</v>
      </c>
      <c r="J6159" t="s">
        <v>1204</v>
      </c>
      <c r="K6159" t="s">
        <v>1229</v>
      </c>
      <c r="L6159" t="s">
        <v>1230</v>
      </c>
      <c r="M6159" t="s">
        <v>1231</v>
      </c>
      <c r="N6159" t="s">
        <v>1529</v>
      </c>
      <c r="O6159" t="s">
        <v>958</v>
      </c>
    </row>
    <row r="6160" spans="1:15" x14ac:dyDescent="0.35">
      <c r="A6160" s="189" t="str">
        <f t="shared" si="328"/>
        <v>Feb</v>
      </c>
      <c r="B6160" s="190" t="str">
        <f t="shared" si="329"/>
        <v>2024</v>
      </c>
      <c r="C6160" s="190" t="str">
        <f t="shared" si="330"/>
        <v>Feb-2024</v>
      </c>
      <c r="D6160" s="2">
        <v>45351</v>
      </c>
      <c r="E6160" t="s">
        <v>1175</v>
      </c>
      <c r="F6160" t="s">
        <v>1571</v>
      </c>
      <c r="G6160" t="s">
        <v>1176</v>
      </c>
      <c r="H6160" t="s">
        <v>681</v>
      </c>
      <c r="I6160" t="s">
        <v>1203</v>
      </c>
      <c r="J6160" t="s">
        <v>1204</v>
      </c>
      <c r="K6160" t="s">
        <v>1229</v>
      </c>
      <c r="L6160" t="s">
        <v>1230</v>
      </c>
      <c r="M6160" t="s">
        <v>1231</v>
      </c>
      <c r="N6160" t="s">
        <v>919</v>
      </c>
      <c r="O6160">
        <v>265</v>
      </c>
    </row>
    <row r="6161" spans="1:15" x14ac:dyDescent="0.35">
      <c r="A6161" s="189" t="str">
        <f t="shared" si="328"/>
        <v>Feb</v>
      </c>
      <c r="B6161" s="190" t="str">
        <f t="shared" si="329"/>
        <v>2024</v>
      </c>
      <c r="C6161" s="190" t="str">
        <f t="shared" si="330"/>
        <v>Feb-2024</v>
      </c>
      <c r="D6161" s="2">
        <v>45351</v>
      </c>
      <c r="E6161" t="s">
        <v>1175</v>
      </c>
      <c r="F6161" t="s">
        <v>1571</v>
      </c>
      <c r="G6161" t="s">
        <v>1176</v>
      </c>
      <c r="H6161" t="s">
        <v>681</v>
      </c>
      <c r="I6161" t="s">
        <v>1203</v>
      </c>
      <c r="J6161" t="s">
        <v>1204</v>
      </c>
      <c r="K6161" t="s">
        <v>1229</v>
      </c>
      <c r="L6161" t="s">
        <v>1230</v>
      </c>
      <c r="M6161" t="s">
        <v>1231</v>
      </c>
      <c r="N6161" t="s">
        <v>920</v>
      </c>
      <c r="O6161">
        <v>1270</v>
      </c>
    </row>
    <row r="6162" spans="1:15" x14ac:dyDescent="0.35">
      <c r="A6162" s="189" t="str">
        <f t="shared" si="328"/>
        <v>Feb</v>
      </c>
      <c r="B6162" s="190" t="str">
        <f t="shared" si="329"/>
        <v>2024</v>
      </c>
      <c r="C6162" s="190" t="str">
        <f t="shared" si="330"/>
        <v>Feb-2024</v>
      </c>
      <c r="D6162" s="2">
        <v>45351</v>
      </c>
      <c r="E6162" t="s">
        <v>1175</v>
      </c>
      <c r="F6162" t="s">
        <v>1571</v>
      </c>
      <c r="G6162" t="s">
        <v>1176</v>
      </c>
      <c r="H6162" t="s">
        <v>681</v>
      </c>
      <c r="I6162" t="s">
        <v>1203</v>
      </c>
      <c r="J6162" t="s">
        <v>1204</v>
      </c>
      <c r="K6162" t="s">
        <v>1229</v>
      </c>
      <c r="L6162" t="s">
        <v>1230</v>
      </c>
      <c r="M6162" t="s">
        <v>1231</v>
      </c>
      <c r="N6162" t="s">
        <v>922</v>
      </c>
      <c r="O6162">
        <v>635</v>
      </c>
    </row>
    <row r="6163" spans="1:15" x14ac:dyDescent="0.35">
      <c r="A6163" s="189" t="str">
        <f t="shared" si="328"/>
        <v>Feb</v>
      </c>
      <c r="B6163" s="190" t="str">
        <f t="shared" si="329"/>
        <v>2024</v>
      </c>
      <c r="C6163" s="190" t="str">
        <f t="shared" si="330"/>
        <v>Feb-2024</v>
      </c>
      <c r="D6163" s="2">
        <v>45351</v>
      </c>
      <c r="E6163" t="s">
        <v>1175</v>
      </c>
      <c r="F6163" t="s">
        <v>1571</v>
      </c>
      <c r="G6163" t="s">
        <v>1176</v>
      </c>
      <c r="H6163" t="s">
        <v>681</v>
      </c>
      <c r="I6163" t="s">
        <v>1203</v>
      </c>
      <c r="J6163" t="s">
        <v>1204</v>
      </c>
      <c r="K6163" t="s">
        <v>1229</v>
      </c>
      <c r="L6163" t="s">
        <v>1230</v>
      </c>
      <c r="M6163" t="s">
        <v>1231</v>
      </c>
      <c r="N6163" t="s">
        <v>921</v>
      </c>
      <c r="O6163">
        <v>835</v>
      </c>
    </row>
    <row r="6164" spans="1:15" x14ac:dyDescent="0.35">
      <c r="A6164" s="189" t="str">
        <f t="shared" si="328"/>
        <v>Feb</v>
      </c>
      <c r="B6164" s="190" t="str">
        <f t="shared" si="329"/>
        <v>2024</v>
      </c>
      <c r="C6164" s="190" t="str">
        <f t="shared" si="330"/>
        <v>Feb-2024</v>
      </c>
      <c r="D6164" s="2">
        <v>45351</v>
      </c>
      <c r="E6164" t="s">
        <v>1175</v>
      </c>
      <c r="F6164" t="s">
        <v>1571</v>
      </c>
      <c r="G6164" t="s">
        <v>1176</v>
      </c>
      <c r="H6164" t="s">
        <v>681</v>
      </c>
      <c r="I6164" t="s">
        <v>1203</v>
      </c>
      <c r="J6164" t="s">
        <v>1204</v>
      </c>
      <c r="K6164" t="s">
        <v>1232</v>
      </c>
      <c r="L6164" t="s">
        <v>1233</v>
      </c>
      <c r="M6164" t="s">
        <v>1234</v>
      </c>
      <c r="N6164" t="s">
        <v>1528</v>
      </c>
      <c r="O6164" t="s">
        <v>958</v>
      </c>
    </row>
    <row r="6165" spans="1:15" x14ac:dyDescent="0.35">
      <c r="A6165" s="189" t="str">
        <f t="shared" si="328"/>
        <v>Feb</v>
      </c>
      <c r="B6165" s="190" t="str">
        <f t="shared" si="329"/>
        <v>2024</v>
      </c>
      <c r="C6165" s="190" t="str">
        <f t="shared" si="330"/>
        <v>Feb-2024</v>
      </c>
      <c r="D6165" s="2">
        <v>45351</v>
      </c>
      <c r="E6165" t="s">
        <v>1175</v>
      </c>
      <c r="F6165" t="s">
        <v>1571</v>
      </c>
      <c r="G6165" t="s">
        <v>1176</v>
      </c>
      <c r="H6165" t="s">
        <v>681</v>
      </c>
      <c r="I6165" t="s">
        <v>1203</v>
      </c>
      <c r="J6165" t="s">
        <v>1204</v>
      </c>
      <c r="K6165" t="s">
        <v>1232</v>
      </c>
      <c r="L6165" t="s">
        <v>1233</v>
      </c>
      <c r="M6165" t="s">
        <v>1234</v>
      </c>
      <c r="N6165" t="s">
        <v>1529</v>
      </c>
      <c r="O6165" t="s">
        <v>958</v>
      </c>
    </row>
    <row r="6166" spans="1:15" x14ac:dyDescent="0.35">
      <c r="A6166" s="189" t="str">
        <f t="shared" si="328"/>
        <v>Feb</v>
      </c>
      <c r="B6166" s="190" t="str">
        <f t="shared" si="329"/>
        <v>2024</v>
      </c>
      <c r="C6166" s="190" t="str">
        <f t="shared" si="330"/>
        <v>Feb-2024</v>
      </c>
      <c r="D6166" s="2">
        <v>45351</v>
      </c>
      <c r="E6166" t="s">
        <v>1175</v>
      </c>
      <c r="F6166" t="s">
        <v>1571</v>
      </c>
      <c r="G6166" t="s">
        <v>1176</v>
      </c>
      <c r="H6166" t="s">
        <v>681</v>
      </c>
      <c r="I6166" t="s">
        <v>1203</v>
      </c>
      <c r="J6166" t="s">
        <v>1204</v>
      </c>
      <c r="K6166" t="s">
        <v>1232</v>
      </c>
      <c r="L6166" t="s">
        <v>1233</v>
      </c>
      <c r="M6166" t="s">
        <v>1234</v>
      </c>
      <c r="N6166" t="s">
        <v>919</v>
      </c>
      <c r="O6166">
        <v>260</v>
      </c>
    </row>
    <row r="6167" spans="1:15" x14ac:dyDescent="0.35">
      <c r="A6167" s="189" t="str">
        <f t="shared" si="328"/>
        <v>Feb</v>
      </c>
      <c r="B6167" s="190" t="str">
        <f t="shared" si="329"/>
        <v>2024</v>
      </c>
      <c r="C6167" s="190" t="str">
        <f t="shared" si="330"/>
        <v>Feb-2024</v>
      </c>
      <c r="D6167" s="2">
        <v>45351</v>
      </c>
      <c r="E6167" t="s">
        <v>1175</v>
      </c>
      <c r="F6167" t="s">
        <v>1571</v>
      </c>
      <c r="G6167" t="s">
        <v>1176</v>
      </c>
      <c r="H6167" t="s">
        <v>681</v>
      </c>
      <c r="I6167" t="s">
        <v>1203</v>
      </c>
      <c r="J6167" t="s">
        <v>1204</v>
      </c>
      <c r="K6167" t="s">
        <v>1232</v>
      </c>
      <c r="L6167" t="s">
        <v>1233</v>
      </c>
      <c r="M6167" t="s">
        <v>1234</v>
      </c>
      <c r="N6167" t="s">
        <v>920</v>
      </c>
      <c r="O6167">
        <v>1455</v>
      </c>
    </row>
    <row r="6168" spans="1:15" x14ac:dyDescent="0.35">
      <c r="A6168" s="189" t="str">
        <f t="shared" si="328"/>
        <v>Feb</v>
      </c>
      <c r="B6168" s="190" t="str">
        <f t="shared" si="329"/>
        <v>2024</v>
      </c>
      <c r="C6168" s="190" t="str">
        <f t="shared" si="330"/>
        <v>Feb-2024</v>
      </c>
      <c r="D6168" s="2">
        <v>45351</v>
      </c>
      <c r="E6168" t="s">
        <v>1175</v>
      </c>
      <c r="F6168" t="s">
        <v>1571</v>
      </c>
      <c r="G6168" t="s">
        <v>1176</v>
      </c>
      <c r="H6168" t="s">
        <v>681</v>
      </c>
      <c r="I6168" t="s">
        <v>1203</v>
      </c>
      <c r="J6168" t="s">
        <v>1204</v>
      </c>
      <c r="K6168" t="s">
        <v>1232</v>
      </c>
      <c r="L6168" t="s">
        <v>1233</v>
      </c>
      <c r="M6168" t="s">
        <v>1234</v>
      </c>
      <c r="N6168" t="s">
        <v>922</v>
      </c>
      <c r="O6168">
        <v>535</v>
      </c>
    </row>
    <row r="6169" spans="1:15" x14ac:dyDescent="0.35">
      <c r="A6169" s="189" t="str">
        <f t="shared" si="328"/>
        <v>Feb</v>
      </c>
      <c r="B6169" s="190" t="str">
        <f t="shared" si="329"/>
        <v>2024</v>
      </c>
      <c r="C6169" s="190" t="str">
        <f t="shared" si="330"/>
        <v>Feb-2024</v>
      </c>
      <c r="D6169" s="2">
        <v>45351</v>
      </c>
      <c r="E6169" t="s">
        <v>1175</v>
      </c>
      <c r="F6169" t="s">
        <v>1571</v>
      </c>
      <c r="G6169" t="s">
        <v>1176</v>
      </c>
      <c r="H6169" t="s">
        <v>681</v>
      </c>
      <c r="I6169" t="s">
        <v>1203</v>
      </c>
      <c r="J6169" t="s">
        <v>1204</v>
      </c>
      <c r="K6169" t="s">
        <v>1232</v>
      </c>
      <c r="L6169" t="s">
        <v>1233</v>
      </c>
      <c r="M6169" t="s">
        <v>1234</v>
      </c>
      <c r="N6169" t="s">
        <v>921</v>
      </c>
      <c r="O6169">
        <v>585</v>
      </c>
    </row>
    <row r="6170" spans="1:15" x14ac:dyDescent="0.35">
      <c r="A6170" s="189" t="str">
        <f t="shared" si="328"/>
        <v>Feb</v>
      </c>
      <c r="B6170" s="190" t="str">
        <f t="shared" si="329"/>
        <v>2024</v>
      </c>
      <c r="C6170" s="190" t="str">
        <f t="shared" si="330"/>
        <v>Feb-2024</v>
      </c>
      <c r="D6170" s="2">
        <v>45351</v>
      </c>
      <c r="E6170" t="s">
        <v>1175</v>
      </c>
      <c r="F6170" t="s">
        <v>1571</v>
      </c>
      <c r="G6170" t="s">
        <v>1176</v>
      </c>
      <c r="H6170" t="s">
        <v>698</v>
      </c>
      <c r="I6170" t="s">
        <v>1235</v>
      </c>
      <c r="J6170" t="s">
        <v>1236</v>
      </c>
      <c r="K6170" t="s">
        <v>1237</v>
      </c>
      <c r="L6170" t="s">
        <v>1238</v>
      </c>
      <c r="M6170" t="s">
        <v>1239</v>
      </c>
      <c r="N6170" t="s">
        <v>1528</v>
      </c>
      <c r="O6170" t="s">
        <v>958</v>
      </c>
    </row>
    <row r="6171" spans="1:15" x14ac:dyDescent="0.35">
      <c r="A6171" s="189" t="str">
        <f t="shared" si="328"/>
        <v>Feb</v>
      </c>
      <c r="B6171" s="190" t="str">
        <f t="shared" si="329"/>
        <v>2024</v>
      </c>
      <c r="C6171" s="190" t="str">
        <f t="shared" si="330"/>
        <v>Feb-2024</v>
      </c>
      <c r="D6171" s="2">
        <v>45351</v>
      </c>
      <c r="E6171" t="s">
        <v>1175</v>
      </c>
      <c r="F6171" t="s">
        <v>1571</v>
      </c>
      <c r="G6171" t="s">
        <v>1176</v>
      </c>
      <c r="H6171" t="s">
        <v>698</v>
      </c>
      <c r="I6171" t="s">
        <v>1235</v>
      </c>
      <c r="J6171" t="s">
        <v>1236</v>
      </c>
      <c r="K6171" t="s">
        <v>1237</v>
      </c>
      <c r="L6171" t="s">
        <v>1238</v>
      </c>
      <c r="M6171" t="s">
        <v>1239</v>
      </c>
      <c r="N6171" t="s">
        <v>1529</v>
      </c>
      <c r="O6171" t="s">
        <v>958</v>
      </c>
    </row>
    <row r="6172" spans="1:15" x14ac:dyDescent="0.35">
      <c r="A6172" s="189" t="str">
        <f t="shared" si="328"/>
        <v>Feb</v>
      </c>
      <c r="B6172" s="190" t="str">
        <f t="shared" si="329"/>
        <v>2024</v>
      </c>
      <c r="C6172" s="190" t="str">
        <f t="shared" si="330"/>
        <v>Feb-2024</v>
      </c>
      <c r="D6172" s="2">
        <v>45351</v>
      </c>
      <c r="E6172" t="s">
        <v>1175</v>
      </c>
      <c r="F6172" t="s">
        <v>1571</v>
      </c>
      <c r="G6172" t="s">
        <v>1176</v>
      </c>
      <c r="H6172" t="s">
        <v>698</v>
      </c>
      <c r="I6172" t="s">
        <v>1235</v>
      </c>
      <c r="J6172" t="s">
        <v>1236</v>
      </c>
      <c r="K6172" t="s">
        <v>1237</v>
      </c>
      <c r="L6172" t="s">
        <v>1238</v>
      </c>
      <c r="M6172" t="s">
        <v>1239</v>
      </c>
      <c r="N6172" t="s">
        <v>919</v>
      </c>
      <c r="O6172">
        <v>45</v>
      </c>
    </row>
    <row r="6173" spans="1:15" x14ac:dyDescent="0.35">
      <c r="A6173" s="189" t="str">
        <f t="shared" si="328"/>
        <v>Feb</v>
      </c>
      <c r="B6173" s="190" t="str">
        <f t="shared" si="329"/>
        <v>2024</v>
      </c>
      <c r="C6173" s="190" t="str">
        <f t="shared" si="330"/>
        <v>Feb-2024</v>
      </c>
      <c r="D6173" s="2">
        <v>45351</v>
      </c>
      <c r="E6173" t="s">
        <v>1175</v>
      </c>
      <c r="F6173" t="s">
        <v>1571</v>
      </c>
      <c r="G6173" t="s">
        <v>1176</v>
      </c>
      <c r="H6173" t="s">
        <v>698</v>
      </c>
      <c r="I6173" t="s">
        <v>1235</v>
      </c>
      <c r="J6173" t="s">
        <v>1236</v>
      </c>
      <c r="K6173" t="s">
        <v>1237</v>
      </c>
      <c r="L6173" t="s">
        <v>1238</v>
      </c>
      <c r="M6173" t="s">
        <v>1239</v>
      </c>
      <c r="N6173" t="s">
        <v>920</v>
      </c>
      <c r="O6173">
        <v>655</v>
      </c>
    </row>
    <row r="6174" spans="1:15" x14ac:dyDescent="0.35">
      <c r="A6174" s="189" t="str">
        <f t="shared" si="328"/>
        <v>Feb</v>
      </c>
      <c r="B6174" s="190" t="str">
        <f t="shared" si="329"/>
        <v>2024</v>
      </c>
      <c r="C6174" s="190" t="str">
        <f t="shared" si="330"/>
        <v>Feb-2024</v>
      </c>
      <c r="D6174" s="2">
        <v>45351</v>
      </c>
      <c r="E6174" t="s">
        <v>1175</v>
      </c>
      <c r="F6174" t="s">
        <v>1571</v>
      </c>
      <c r="G6174" t="s">
        <v>1176</v>
      </c>
      <c r="H6174" t="s">
        <v>698</v>
      </c>
      <c r="I6174" t="s">
        <v>1235</v>
      </c>
      <c r="J6174" t="s">
        <v>1236</v>
      </c>
      <c r="K6174" t="s">
        <v>1237</v>
      </c>
      <c r="L6174" t="s">
        <v>1238</v>
      </c>
      <c r="M6174" t="s">
        <v>1239</v>
      </c>
      <c r="N6174" t="s">
        <v>922</v>
      </c>
      <c r="O6174">
        <v>45</v>
      </c>
    </row>
    <row r="6175" spans="1:15" x14ac:dyDescent="0.35">
      <c r="A6175" s="189" t="str">
        <f t="shared" si="328"/>
        <v>Feb</v>
      </c>
      <c r="B6175" s="190" t="str">
        <f t="shared" si="329"/>
        <v>2024</v>
      </c>
      <c r="C6175" s="190" t="str">
        <f t="shared" si="330"/>
        <v>Feb-2024</v>
      </c>
      <c r="D6175" s="2">
        <v>45351</v>
      </c>
      <c r="E6175" t="s">
        <v>1175</v>
      </c>
      <c r="F6175" t="s">
        <v>1571</v>
      </c>
      <c r="G6175" t="s">
        <v>1176</v>
      </c>
      <c r="H6175" t="s">
        <v>698</v>
      </c>
      <c r="I6175" t="s">
        <v>1235</v>
      </c>
      <c r="J6175" t="s">
        <v>1236</v>
      </c>
      <c r="K6175" t="s">
        <v>1237</v>
      </c>
      <c r="L6175" t="s">
        <v>1238</v>
      </c>
      <c r="M6175" t="s">
        <v>1239</v>
      </c>
      <c r="N6175" t="s">
        <v>921</v>
      </c>
      <c r="O6175">
        <v>250</v>
      </c>
    </row>
    <row r="6176" spans="1:15" x14ac:dyDescent="0.35">
      <c r="A6176" s="189" t="str">
        <f t="shared" si="328"/>
        <v>Feb</v>
      </c>
      <c r="B6176" s="190" t="str">
        <f t="shared" si="329"/>
        <v>2024</v>
      </c>
      <c r="C6176" s="190" t="str">
        <f t="shared" si="330"/>
        <v>Feb-2024</v>
      </c>
      <c r="D6176" s="2">
        <v>45351</v>
      </c>
      <c r="E6176" t="s">
        <v>1175</v>
      </c>
      <c r="F6176" t="s">
        <v>1571</v>
      </c>
      <c r="G6176" t="s">
        <v>1176</v>
      </c>
      <c r="H6176" t="s">
        <v>698</v>
      </c>
      <c r="I6176" t="s">
        <v>1235</v>
      </c>
      <c r="J6176" t="s">
        <v>1236</v>
      </c>
      <c r="K6176" t="s">
        <v>1240</v>
      </c>
      <c r="L6176" t="s">
        <v>1241</v>
      </c>
      <c r="M6176" t="s">
        <v>1242</v>
      </c>
      <c r="N6176" t="s">
        <v>1528</v>
      </c>
      <c r="O6176" t="s">
        <v>958</v>
      </c>
    </row>
    <row r="6177" spans="1:15" x14ac:dyDescent="0.35">
      <c r="A6177" s="189" t="str">
        <f t="shared" si="328"/>
        <v>Feb</v>
      </c>
      <c r="B6177" s="190" t="str">
        <f t="shared" si="329"/>
        <v>2024</v>
      </c>
      <c r="C6177" s="190" t="str">
        <f t="shared" si="330"/>
        <v>Feb-2024</v>
      </c>
      <c r="D6177" s="2">
        <v>45351</v>
      </c>
      <c r="E6177" t="s">
        <v>1175</v>
      </c>
      <c r="F6177" t="s">
        <v>1571</v>
      </c>
      <c r="G6177" t="s">
        <v>1176</v>
      </c>
      <c r="H6177" t="s">
        <v>698</v>
      </c>
      <c r="I6177" t="s">
        <v>1235</v>
      </c>
      <c r="J6177" t="s">
        <v>1236</v>
      </c>
      <c r="K6177" t="s">
        <v>1240</v>
      </c>
      <c r="L6177" t="s">
        <v>1241</v>
      </c>
      <c r="M6177" t="s">
        <v>1242</v>
      </c>
      <c r="N6177" t="s">
        <v>1529</v>
      </c>
      <c r="O6177" t="s">
        <v>958</v>
      </c>
    </row>
    <row r="6178" spans="1:15" x14ac:dyDescent="0.35">
      <c r="A6178" s="189" t="str">
        <f t="shared" si="328"/>
        <v>Feb</v>
      </c>
      <c r="B6178" s="190" t="str">
        <f t="shared" si="329"/>
        <v>2024</v>
      </c>
      <c r="C6178" s="190" t="str">
        <f t="shared" si="330"/>
        <v>Feb-2024</v>
      </c>
      <c r="D6178" s="2">
        <v>45351</v>
      </c>
      <c r="E6178" t="s">
        <v>1175</v>
      </c>
      <c r="F6178" t="s">
        <v>1571</v>
      </c>
      <c r="G6178" t="s">
        <v>1176</v>
      </c>
      <c r="H6178" t="s">
        <v>698</v>
      </c>
      <c r="I6178" t="s">
        <v>1235</v>
      </c>
      <c r="J6178" t="s">
        <v>1236</v>
      </c>
      <c r="K6178" t="s">
        <v>1240</v>
      </c>
      <c r="L6178" t="s">
        <v>1241</v>
      </c>
      <c r="M6178" t="s">
        <v>1242</v>
      </c>
      <c r="N6178" t="s">
        <v>919</v>
      </c>
      <c r="O6178">
        <v>130</v>
      </c>
    </row>
    <row r="6179" spans="1:15" x14ac:dyDescent="0.35">
      <c r="A6179" s="189" t="str">
        <f t="shared" si="328"/>
        <v>Feb</v>
      </c>
      <c r="B6179" s="190" t="str">
        <f t="shared" si="329"/>
        <v>2024</v>
      </c>
      <c r="C6179" s="190" t="str">
        <f t="shared" si="330"/>
        <v>Feb-2024</v>
      </c>
      <c r="D6179" s="2">
        <v>45351</v>
      </c>
      <c r="E6179" t="s">
        <v>1175</v>
      </c>
      <c r="F6179" t="s">
        <v>1571</v>
      </c>
      <c r="G6179" t="s">
        <v>1176</v>
      </c>
      <c r="H6179" t="s">
        <v>698</v>
      </c>
      <c r="I6179" t="s">
        <v>1235</v>
      </c>
      <c r="J6179" t="s">
        <v>1236</v>
      </c>
      <c r="K6179" t="s">
        <v>1240</v>
      </c>
      <c r="L6179" t="s">
        <v>1241</v>
      </c>
      <c r="M6179" t="s">
        <v>1242</v>
      </c>
      <c r="N6179" t="s">
        <v>920</v>
      </c>
      <c r="O6179">
        <v>630</v>
      </c>
    </row>
    <row r="6180" spans="1:15" x14ac:dyDescent="0.35">
      <c r="A6180" s="189" t="str">
        <f t="shared" si="328"/>
        <v>Feb</v>
      </c>
      <c r="B6180" s="190" t="str">
        <f t="shared" si="329"/>
        <v>2024</v>
      </c>
      <c r="C6180" s="190" t="str">
        <f t="shared" si="330"/>
        <v>Feb-2024</v>
      </c>
      <c r="D6180" s="2">
        <v>45351</v>
      </c>
      <c r="E6180" t="s">
        <v>1175</v>
      </c>
      <c r="F6180" t="s">
        <v>1571</v>
      </c>
      <c r="G6180" t="s">
        <v>1176</v>
      </c>
      <c r="H6180" t="s">
        <v>698</v>
      </c>
      <c r="I6180" t="s">
        <v>1235</v>
      </c>
      <c r="J6180" t="s">
        <v>1236</v>
      </c>
      <c r="K6180" t="s">
        <v>1240</v>
      </c>
      <c r="L6180" t="s">
        <v>1241</v>
      </c>
      <c r="M6180" t="s">
        <v>1242</v>
      </c>
      <c r="N6180" t="s">
        <v>922</v>
      </c>
      <c r="O6180">
        <v>80</v>
      </c>
    </row>
    <row r="6181" spans="1:15" x14ac:dyDescent="0.35">
      <c r="A6181" s="189" t="str">
        <f t="shared" si="328"/>
        <v>Feb</v>
      </c>
      <c r="B6181" s="190" t="str">
        <f t="shared" si="329"/>
        <v>2024</v>
      </c>
      <c r="C6181" s="190" t="str">
        <f t="shared" si="330"/>
        <v>Feb-2024</v>
      </c>
      <c r="D6181" s="2">
        <v>45351</v>
      </c>
      <c r="E6181" t="s">
        <v>1175</v>
      </c>
      <c r="F6181" t="s">
        <v>1571</v>
      </c>
      <c r="G6181" t="s">
        <v>1176</v>
      </c>
      <c r="H6181" t="s">
        <v>698</v>
      </c>
      <c r="I6181" t="s">
        <v>1235</v>
      </c>
      <c r="J6181" t="s">
        <v>1236</v>
      </c>
      <c r="K6181" t="s">
        <v>1240</v>
      </c>
      <c r="L6181" t="s">
        <v>1241</v>
      </c>
      <c r="M6181" t="s">
        <v>1242</v>
      </c>
      <c r="N6181" t="s">
        <v>921</v>
      </c>
      <c r="O6181">
        <v>210</v>
      </c>
    </row>
    <row r="6182" spans="1:15" x14ac:dyDescent="0.35">
      <c r="A6182" s="189" t="str">
        <f t="shared" si="328"/>
        <v>Feb</v>
      </c>
      <c r="B6182" s="190" t="str">
        <f t="shared" si="329"/>
        <v>2024</v>
      </c>
      <c r="C6182" s="190" t="str">
        <f t="shared" si="330"/>
        <v>Feb-2024</v>
      </c>
      <c r="D6182" s="2">
        <v>45351</v>
      </c>
      <c r="E6182" t="s">
        <v>1175</v>
      </c>
      <c r="F6182" t="s">
        <v>1571</v>
      </c>
      <c r="G6182" t="s">
        <v>1176</v>
      </c>
      <c r="H6182" t="s">
        <v>698</v>
      </c>
      <c r="I6182" t="s">
        <v>1235</v>
      </c>
      <c r="J6182" t="s">
        <v>1236</v>
      </c>
      <c r="K6182" t="s">
        <v>1243</v>
      </c>
      <c r="L6182" t="s">
        <v>1244</v>
      </c>
      <c r="M6182" t="s">
        <v>1245</v>
      </c>
      <c r="N6182" t="s">
        <v>1528</v>
      </c>
      <c r="O6182" t="s">
        <v>958</v>
      </c>
    </row>
    <row r="6183" spans="1:15" x14ac:dyDescent="0.35">
      <c r="A6183" s="189" t="str">
        <f t="shared" si="328"/>
        <v>Feb</v>
      </c>
      <c r="B6183" s="190" t="str">
        <f t="shared" si="329"/>
        <v>2024</v>
      </c>
      <c r="C6183" s="190" t="str">
        <f t="shared" si="330"/>
        <v>Feb-2024</v>
      </c>
      <c r="D6183" s="2">
        <v>45351</v>
      </c>
      <c r="E6183" t="s">
        <v>1175</v>
      </c>
      <c r="F6183" t="s">
        <v>1571</v>
      </c>
      <c r="G6183" t="s">
        <v>1176</v>
      </c>
      <c r="H6183" t="s">
        <v>698</v>
      </c>
      <c r="I6183" t="s">
        <v>1235</v>
      </c>
      <c r="J6183" t="s">
        <v>1236</v>
      </c>
      <c r="K6183" t="s">
        <v>1243</v>
      </c>
      <c r="L6183" t="s">
        <v>1244</v>
      </c>
      <c r="M6183" t="s">
        <v>1245</v>
      </c>
      <c r="N6183" t="s">
        <v>1529</v>
      </c>
      <c r="O6183" t="s">
        <v>958</v>
      </c>
    </row>
    <row r="6184" spans="1:15" x14ac:dyDescent="0.35">
      <c r="A6184" s="189" t="str">
        <f t="shared" si="328"/>
        <v>Feb</v>
      </c>
      <c r="B6184" s="190" t="str">
        <f t="shared" si="329"/>
        <v>2024</v>
      </c>
      <c r="C6184" s="190" t="str">
        <f t="shared" si="330"/>
        <v>Feb-2024</v>
      </c>
      <c r="D6184" s="2">
        <v>45351</v>
      </c>
      <c r="E6184" t="s">
        <v>1175</v>
      </c>
      <c r="F6184" t="s">
        <v>1571</v>
      </c>
      <c r="G6184" t="s">
        <v>1176</v>
      </c>
      <c r="H6184" t="s">
        <v>698</v>
      </c>
      <c r="I6184" t="s">
        <v>1235</v>
      </c>
      <c r="J6184" t="s">
        <v>1236</v>
      </c>
      <c r="K6184" t="s">
        <v>1243</v>
      </c>
      <c r="L6184" t="s">
        <v>1244</v>
      </c>
      <c r="M6184" t="s">
        <v>1245</v>
      </c>
      <c r="N6184" t="s">
        <v>919</v>
      </c>
      <c r="O6184">
        <v>95</v>
      </c>
    </row>
    <row r="6185" spans="1:15" x14ac:dyDescent="0.35">
      <c r="A6185" s="189" t="str">
        <f t="shared" si="328"/>
        <v>Feb</v>
      </c>
      <c r="B6185" s="190" t="str">
        <f t="shared" si="329"/>
        <v>2024</v>
      </c>
      <c r="C6185" s="190" t="str">
        <f t="shared" si="330"/>
        <v>Feb-2024</v>
      </c>
      <c r="D6185" s="2">
        <v>45351</v>
      </c>
      <c r="E6185" t="s">
        <v>1175</v>
      </c>
      <c r="F6185" t="s">
        <v>1571</v>
      </c>
      <c r="G6185" t="s">
        <v>1176</v>
      </c>
      <c r="H6185" t="s">
        <v>698</v>
      </c>
      <c r="I6185" t="s">
        <v>1235</v>
      </c>
      <c r="J6185" t="s">
        <v>1236</v>
      </c>
      <c r="K6185" t="s">
        <v>1243</v>
      </c>
      <c r="L6185" t="s">
        <v>1244</v>
      </c>
      <c r="M6185" t="s">
        <v>1245</v>
      </c>
      <c r="N6185" t="s">
        <v>920</v>
      </c>
      <c r="O6185">
        <v>735</v>
      </c>
    </row>
    <row r="6186" spans="1:15" x14ac:dyDescent="0.35">
      <c r="A6186" s="189" t="str">
        <f t="shared" si="328"/>
        <v>Feb</v>
      </c>
      <c r="B6186" s="190" t="str">
        <f t="shared" si="329"/>
        <v>2024</v>
      </c>
      <c r="C6186" s="190" t="str">
        <f t="shared" si="330"/>
        <v>Feb-2024</v>
      </c>
      <c r="D6186" s="2">
        <v>45351</v>
      </c>
      <c r="E6186" t="s">
        <v>1175</v>
      </c>
      <c r="F6186" t="s">
        <v>1571</v>
      </c>
      <c r="G6186" t="s">
        <v>1176</v>
      </c>
      <c r="H6186" t="s">
        <v>698</v>
      </c>
      <c r="I6186" t="s">
        <v>1235</v>
      </c>
      <c r="J6186" t="s">
        <v>1236</v>
      </c>
      <c r="K6186" t="s">
        <v>1243</v>
      </c>
      <c r="L6186" t="s">
        <v>1244</v>
      </c>
      <c r="M6186" t="s">
        <v>1245</v>
      </c>
      <c r="N6186" t="s">
        <v>922</v>
      </c>
      <c r="O6186">
        <v>85</v>
      </c>
    </row>
    <row r="6187" spans="1:15" x14ac:dyDescent="0.35">
      <c r="A6187" s="189" t="str">
        <f t="shared" si="328"/>
        <v>Feb</v>
      </c>
      <c r="B6187" s="190" t="str">
        <f t="shared" si="329"/>
        <v>2024</v>
      </c>
      <c r="C6187" s="190" t="str">
        <f t="shared" si="330"/>
        <v>Feb-2024</v>
      </c>
      <c r="D6187" s="2">
        <v>45351</v>
      </c>
      <c r="E6187" t="s">
        <v>1175</v>
      </c>
      <c r="F6187" t="s">
        <v>1571</v>
      </c>
      <c r="G6187" t="s">
        <v>1176</v>
      </c>
      <c r="H6187" t="s">
        <v>698</v>
      </c>
      <c r="I6187" t="s">
        <v>1235</v>
      </c>
      <c r="J6187" t="s">
        <v>1236</v>
      </c>
      <c r="K6187" t="s">
        <v>1243</v>
      </c>
      <c r="L6187" t="s">
        <v>1244</v>
      </c>
      <c r="M6187" t="s">
        <v>1245</v>
      </c>
      <c r="N6187" t="s">
        <v>921</v>
      </c>
      <c r="O6187">
        <v>295</v>
      </c>
    </row>
    <row r="6188" spans="1:15" x14ac:dyDescent="0.35">
      <c r="A6188" s="189" t="str">
        <f t="shared" si="328"/>
        <v>Feb</v>
      </c>
      <c r="B6188" s="190" t="str">
        <f t="shared" si="329"/>
        <v>2024</v>
      </c>
      <c r="C6188" s="190" t="str">
        <f t="shared" si="330"/>
        <v>Feb-2024</v>
      </c>
      <c r="D6188" s="2">
        <v>45351</v>
      </c>
      <c r="E6188" t="s">
        <v>1175</v>
      </c>
      <c r="F6188" t="s">
        <v>1571</v>
      </c>
      <c r="G6188" t="s">
        <v>1176</v>
      </c>
      <c r="H6188" t="s">
        <v>698</v>
      </c>
      <c r="I6188" t="s">
        <v>1235</v>
      </c>
      <c r="J6188" t="s">
        <v>1236</v>
      </c>
      <c r="K6188" t="s">
        <v>1246</v>
      </c>
      <c r="L6188" t="s">
        <v>1247</v>
      </c>
      <c r="M6188" t="s">
        <v>1248</v>
      </c>
      <c r="N6188" t="s">
        <v>1528</v>
      </c>
      <c r="O6188" t="s">
        <v>958</v>
      </c>
    </row>
    <row r="6189" spans="1:15" x14ac:dyDescent="0.35">
      <c r="A6189" s="189" t="str">
        <f t="shared" si="328"/>
        <v>Feb</v>
      </c>
      <c r="B6189" s="190" t="str">
        <f t="shared" si="329"/>
        <v>2024</v>
      </c>
      <c r="C6189" s="190" t="str">
        <f t="shared" si="330"/>
        <v>Feb-2024</v>
      </c>
      <c r="D6189" s="2">
        <v>45351</v>
      </c>
      <c r="E6189" t="s">
        <v>1175</v>
      </c>
      <c r="F6189" t="s">
        <v>1571</v>
      </c>
      <c r="G6189" t="s">
        <v>1176</v>
      </c>
      <c r="H6189" t="s">
        <v>698</v>
      </c>
      <c r="I6189" t="s">
        <v>1235</v>
      </c>
      <c r="J6189" t="s">
        <v>1236</v>
      </c>
      <c r="K6189" t="s">
        <v>1246</v>
      </c>
      <c r="L6189" t="s">
        <v>1247</v>
      </c>
      <c r="M6189" t="s">
        <v>1248</v>
      </c>
      <c r="N6189" t="s">
        <v>1529</v>
      </c>
      <c r="O6189" t="s">
        <v>958</v>
      </c>
    </row>
    <row r="6190" spans="1:15" x14ac:dyDescent="0.35">
      <c r="A6190" s="189" t="str">
        <f t="shared" si="328"/>
        <v>Feb</v>
      </c>
      <c r="B6190" s="190" t="str">
        <f t="shared" si="329"/>
        <v>2024</v>
      </c>
      <c r="C6190" s="190" t="str">
        <f t="shared" si="330"/>
        <v>Feb-2024</v>
      </c>
      <c r="D6190" s="2">
        <v>45351</v>
      </c>
      <c r="E6190" t="s">
        <v>1175</v>
      </c>
      <c r="F6190" t="s">
        <v>1571</v>
      </c>
      <c r="G6190" t="s">
        <v>1176</v>
      </c>
      <c r="H6190" t="s">
        <v>698</v>
      </c>
      <c r="I6190" t="s">
        <v>1235</v>
      </c>
      <c r="J6190" t="s">
        <v>1236</v>
      </c>
      <c r="K6190" t="s">
        <v>1246</v>
      </c>
      <c r="L6190" t="s">
        <v>1247</v>
      </c>
      <c r="M6190" t="s">
        <v>1248</v>
      </c>
      <c r="N6190" t="s">
        <v>919</v>
      </c>
      <c r="O6190">
        <v>335</v>
      </c>
    </row>
    <row r="6191" spans="1:15" x14ac:dyDescent="0.35">
      <c r="A6191" s="189" t="str">
        <f t="shared" si="328"/>
        <v>Feb</v>
      </c>
      <c r="B6191" s="190" t="str">
        <f t="shared" si="329"/>
        <v>2024</v>
      </c>
      <c r="C6191" s="190" t="str">
        <f t="shared" si="330"/>
        <v>Feb-2024</v>
      </c>
      <c r="D6191" s="2">
        <v>45351</v>
      </c>
      <c r="E6191" t="s">
        <v>1175</v>
      </c>
      <c r="F6191" t="s">
        <v>1571</v>
      </c>
      <c r="G6191" t="s">
        <v>1176</v>
      </c>
      <c r="H6191" t="s">
        <v>698</v>
      </c>
      <c r="I6191" t="s">
        <v>1235</v>
      </c>
      <c r="J6191" t="s">
        <v>1236</v>
      </c>
      <c r="K6191" t="s">
        <v>1246</v>
      </c>
      <c r="L6191" t="s">
        <v>1247</v>
      </c>
      <c r="M6191" t="s">
        <v>1248</v>
      </c>
      <c r="N6191" t="s">
        <v>920</v>
      </c>
      <c r="O6191">
        <v>860</v>
      </c>
    </row>
    <row r="6192" spans="1:15" x14ac:dyDescent="0.35">
      <c r="A6192" s="189" t="str">
        <f t="shared" si="328"/>
        <v>Feb</v>
      </c>
      <c r="B6192" s="190" t="str">
        <f t="shared" si="329"/>
        <v>2024</v>
      </c>
      <c r="C6192" s="190" t="str">
        <f t="shared" si="330"/>
        <v>Feb-2024</v>
      </c>
      <c r="D6192" s="2">
        <v>45351</v>
      </c>
      <c r="E6192" t="s">
        <v>1175</v>
      </c>
      <c r="F6192" t="s">
        <v>1571</v>
      </c>
      <c r="G6192" t="s">
        <v>1176</v>
      </c>
      <c r="H6192" t="s">
        <v>698</v>
      </c>
      <c r="I6192" t="s">
        <v>1235</v>
      </c>
      <c r="J6192" t="s">
        <v>1236</v>
      </c>
      <c r="K6192" t="s">
        <v>1246</v>
      </c>
      <c r="L6192" t="s">
        <v>1247</v>
      </c>
      <c r="M6192" t="s">
        <v>1248</v>
      </c>
      <c r="N6192" t="s">
        <v>922</v>
      </c>
      <c r="O6192">
        <v>85</v>
      </c>
    </row>
    <row r="6193" spans="1:15" x14ac:dyDescent="0.35">
      <c r="A6193" s="189" t="str">
        <f t="shared" si="328"/>
        <v>Feb</v>
      </c>
      <c r="B6193" s="190" t="str">
        <f t="shared" si="329"/>
        <v>2024</v>
      </c>
      <c r="C6193" s="190" t="str">
        <f t="shared" si="330"/>
        <v>Feb-2024</v>
      </c>
      <c r="D6193" s="2">
        <v>45351</v>
      </c>
      <c r="E6193" t="s">
        <v>1175</v>
      </c>
      <c r="F6193" t="s">
        <v>1571</v>
      </c>
      <c r="G6193" t="s">
        <v>1176</v>
      </c>
      <c r="H6193" t="s">
        <v>698</v>
      </c>
      <c r="I6193" t="s">
        <v>1235</v>
      </c>
      <c r="J6193" t="s">
        <v>1236</v>
      </c>
      <c r="K6193" t="s">
        <v>1246</v>
      </c>
      <c r="L6193" t="s">
        <v>1247</v>
      </c>
      <c r="M6193" t="s">
        <v>1248</v>
      </c>
      <c r="N6193" t="s">
        <v>921</v>
      </c>
      <c r="O6193">
        <v>495</v>
      </c>
    </row>
    <row r="6194" spans="1:15" x14ac:dyDescent="0.35">
      <c r="A6194" s="189" t="str">
        <f t="shared" si="328"/>
        <v>Feb</v>
      </c>
      <c r="B6194" s="190" t="str">
        <f t="shared" si="329"/>
        <v>2024</v>
      </c>
      <c r="C6194" s="190" t="str">
        <f t="shared" si="330"/>
        <v>Feb-2024</v>
      </c>
      <c r="D6194" s="2">
        <v>45351</v>
      </c>
      <c r="E6194" t="s">
        <v>1175</v>
      </c>
      <c r="F6194" t="s">
        <v>1571</v>
      </c>
      <c r="G6194" t="s">
        <v>1176</v>
      </c>
      <c r="H6194" t="s">
        <v>698</v>
      </c>
      <c r="I6194" t="s">
        <v>1235</v>
      </c>
      <c r="J6194" t="s">
        <v>1236</v>
      </c>
      <c r="K6194" t="s">
        <v>1249</v>
      </c>
      <c r="L6194" t="s">
        <v>1250</v>
      </c>
      <c r="M6194" t="s">
        <v>1251</v>
      </c>
      <c r="N6194" t="s">
        <v>1528</v>
      </c>
      <c r="O6194" t="s">
        <v>958</v>
      </c>
    </row>
    <row r="6195" spans="1:15" x14ac:dyDescent="0.35">
      <c r="A6195" s="189" t="str">
        <f t="shared" si="328"/>
        <v>Feb</v>
      </c>
      <c r="B6195" s="190" t="str">
        <f t="shared" si="329"/>
        <v>2024</v>
      </c>
      <c r="C6195" s="190" t="str">
        <f t="shared" si="330"/>
        <v>Feb-2024</v>
      </c>
      <c r="D6195" s="2">
        <v>45351</v>
      </c>
      <c r="E6195" t="s">
        <v>1175</v>
      </c>
      <c r="F6195" t="s">
        <v>1571</v>
      </c>
      <c r="G6195" t="s">
        <v>1176</v>
      </c>
      <c r="H6195" t="s">
        <v>698</v>
      </c>
      <c r="I6195" t="s">
        <v>1235</v>
      </c>
      <c r="J6195" t="s">
        <v>1236</v>
      </c>
      <c r="K6195" t="s">
        <v>1249</v>
      </c>
      <c r="L6195" t="s">
        <v>1250</v>
      </c>
      <c r="M6195" t="s">
        <v>1251</v>
      </c>
      <c r="N6195" t="s">
        <v>1529</v>
      </c>
      <c r="O6195" t="s">
        <v>958</v>
      </c>
    </row>
    <row r="6196" spans="1:15" x14ac:dyDescent="0.35">
      <c r="A6196" s="189" t="str">
        <f t="shared" si="328"/>
        <v>Feb</v>
      </c>
      <c r="B6196" s="190" t="str">
        <f t="shared" si="329"/>
        <v>2024</v>
      </c>
      <c r="C6196" s="190" t="str">
        <f t="shared" si="330"/>
        <v>Feb-2024</v>
      </c>
      <c r="D6196" s="2">
        <v>45351</v>
      </c>
      <c r="E6196" t="s">
        <v>1175</v>
      </c>
      <c r="F6196" t="s">
        <v>1571</v>
      </c>
      <c r="G6196" t="s">
        <v>1176</v>
      </c>
      <c r="H6196" t="s">
        <v>698</v>
      </c>
      <c r="I6196" t="s">
        <v>1235</v>
      </c>
      <c r="J6196" t="s">
        <v>1236</v>
      </c>
      <c r="K6196" t="s">
        <v>1249</v>
      </c>
      <c r="L6196" t="s">
        <v>1250</v>
      </c>
      <c r="M6196" t="s">
        <v>1251</v>
      </c>
      <c r="N6196" t="s">
        <v>919</v>
      </c>
      <c r="O6196">
        <v>95</v>
      </c>
    </row>
    <row r="6197" spans="1:15" x14ac:dyDescent="0.35">
      <c r="A6197" s="189" t="str">
        <f t="shared" si="328"/>
        <v>Feb</v>
      </c>
      <c r="B6197" s="190" t="str">
        <f t="shared" si="329"/>
        <v>2024</v>
      </c>
      <c r="C6197" s="190" t="str">
        <f t="shared" si="330"/>
        <v>Feb-2024</v>
      </c>
      <c r="D6197" s="2">
        <v>45351</v>
      </c>
      <c r="E6197" t="s">
        <v>1175</v>
      </c>
      <c r="F6197" t="s">
        <v>1571</v>
      </c>
      <c r="G6197" t="s">
        <v>1176</v>
      </c>
      <c r="H6197" t="s">
        <v>698</v>
      </c>
      <c r="I6197" t="s">
        <v>1235</v>
      </c>
      <c r="J6197" t="s">
        <v>1236</v>
      </c>
      <c r="K6197" t="s">
        <v>1249</v>
      </c>
      <c r="L6197" t="s">
        <v>1250</v>
      </c>
      <c r="M6197" t="s">
        <v>1251</v>
      </c>
      <c r="N6197" t="s">
        <v>920</v>
      </c>
      <c r="O6197">
        <v>975</v>
      </c>
    </row>
    <row r="6198" spans="1:15" x14ac:dyDescent="0.35">
      <c r="A6198" s="189" t="str">
        <f t="shared" si="328"/>
        <v>Feb</v>
      </c>
      <c r="B6198" s="190" t="str">
        <f t="shared" si="329"/>
        <v>2024</v>
      </c>
      <c r="C6198" s="190" t="str">
        <f t="shared" si="330"/>
        <v>Feb-2024</v>
      </c>
      <c r="D6198" s="2">
        <v>45351</v>
      </c>
      <c r="E6198" t="s">
        <v>1175</v>
      </c>
      <c r="F6198" t="s">
        <v>1571</v>
      </c>
      <c r="G6198" t="s">
        <v>1176</v>
      </c>
      <c r="H6198" t="s">
        <v>698</v>
      </c>
      <c r="I6198" t="s">
        <v>1235</v>
      </c>
      <c r="J6198" t="s">
        <v>1236</v>
      </c>
      <c r="K6198" t="s">
        <v>1249</v>
      </c>
      <c r="L6198" t="s">
        <v>1250</v>
      </c>
      <c r="M6198" t="s">
        <v>1251</v>
      </c>
      <c r="N6198" t="s">
        <v>922</v>
      </c>
      <c r="O6198">
        <v>285</v>
      </c>
    </row>
    <row r="6199" spans="1:15" x14ac:dyDescent="0.35">
      <c r="A6199" s="189" t="str">
        <f t="shared" si="328"/>
        <v>Feb</v>
      </c>
      <c r="B6199" s="190" t="str">
        <f t="shared" si="329"/>
        <v>2024</v>
      </c>
      <c r="C6199" s="190" t="str">
        <f t="shared" si="330"/>
        <v>Feb-2024</v>
      </c>
      <c r="D6199" s="2">
        <v>45351</v>
      </c>
      <c r="E6199" t="s">
        <v>1175</v>
      </c>
      <c r="F6199" t="s">
        <v>1571</v>
      </c>
      <c r="G6199" t="s">
        <v>1176</v>
      </c>
      <c r="H6199" t="s">
        <v>698</v>
      </c>
      <c r="I6199" t="s">
        <v>1235</v>
      </c>
      <c r="J6199" t="s">
        <v>1236</v>
      </c>
      <c r="K6199" t="s">
        <v>1249</v>
      </c>
      <c r="L6199" t="s">
        <v>1250</v>
      </c>
      <c r="M6199" t="s">
        <v>1251</v>
      </c>
      <c r="N6199" t="s">
        <v>921</v>
      </c>
      <c r="O6199">
        <v>600</v>
      </c>
    </row>
    <row r="6200" spans="1:15" x14ac:dyDescent="0.35">
      <c r="A6200" s="189" t="str">
        <f t="shared" si="328"/>
        <v>Feb</v>
      </c>
      <c r="B6200" s="190" t="str">
        <f t="shared" si="329"/>
        <v>2024</v>
      </c>
      <c r="C6200" s="190" t="str">
        <f t="shared" si="330"/>
        <v>Feb-2024</v>
      </c>
      <c r="D6200" s="2">
        <v>45351</v>
      </c>
      <c r="E6200" t="s">
        <v>1175</v>
      </c>
      <c r="F6200" t="s">
        <v>1571</v>
      </c>
      <c r="G6200" t="s">
        <v>1176</v>
      </c>
      <c r="H6200" t="s">
        <v>698</v>
      </c>
      <c r="I6200" t="s">
        <v>1235</v>
      </c>
      <c r="J6200" t="s">
        <v>1236</v>
      </c>
      <c r="K6200" t="s">
        <v>1252</v>
      </c>
      <c r="L6200" t="s">
        <v>1253</v>
      </c>
      <c r="M6200" t="s">
        <v>1254</v>
      </c>
      <c r="N6200" t="s">
        <v>1528</v>
      </c>
      <c r="O6200" t="s">
        <v>958</v>
      </c>
    </row>
    <row r="6201" spans="1:15" x14ac:dyDescent="0.35">
      <c r="A6201" s="189" t="str">
        <f t="shared" si="328"/>
        <v>Feb</v>
      </c>
      <c r="B6201" s="190" t="str">
        <f t="shared" si="329"/>
        <v>2024</v>
      </c>
      <c r="C6201" s="190" t="str">
        <f t="shared" si="330"/>
        <v>Feb-2024</v>
      </c>
      <c r="D6201" s="2">
        <v>45351</v>
      </c>
      <c r="E6201" t="s">
        <v>1175</v>
      </c>
      <c r="F6201" t="s">
        <v>1571</v>
      </c>
      <c r="G6201" t="s">
        <v>1176</v>
      </c>
      <c r="H6201" t="s">
        <v>698</v>
      </c>
      <c r="I6201" t="s">
        <v>1235</v>
      </c>
      <c r="J6201" t="s">
        <v>1236</v>
      </c>
      <c r="K6201" t="s">
        <v>1252</v>
      </c>
      <c r="L6201" t="s">
        <v>1253</v>
      </c>
      <c r="M6201" t="s">
        <v>1254</v>
      </c>
      <c r="N6201" t="s">
        <v>1529</v>
      </c>
      <c r="O6201" t="s">
        <v>958</v>
      </c>
    </row>
    <row r="6202" spans="1:15" x14ac:dyDescent="0.35">
      <c r="A6202" s="189" t="str">
        <f t="shared" si="328"/>
        <v>Feb</v>
      </c>
      <c r="B6202" s="190" t="str">
        <f t="shared" si="329"/>
        <v>2024</v>
      </c>
      <c r="C6202" s="190" t="str">
        <f t="shared" si="330"/>
        <v>Feb-2024</v>
      </c>
      <c r="D6202" s="2">
        <v>45351</v>
      </c>
      <c r="E6202" t="s">
        <v>1175</v>
      </c>
      <c r="F6202" t="s">
        <v>1571</v>
      </c>
      <c r="G6202" t="s">
        <v>1176</v>
      </c>
      <c r="H6202" t="s">
        <v>698</v>
      </c>
      <c r="I6202" t="s">
        <v>1235</v>
      </c>
      <c r="J6202" t="s">
        <v>1236</v>
      </c>
      <c r="K6202" t="s">
        <v>1252</v>
      </c>
      <c r="L6202" t="s">
        <v>1253</v>
      </c>
      <c r="M6202" t="s">
        <v>1254</v>
      </c>
      <c r="N6202" t="s">
        <v>919</v>
      </c>
      <c r="O6202">
        <v>220</v>
      </c>
    </row>
    <row r="6203" spans="1:15" x14ac:dyDescent="0.35">
      <c r="A6203" s="189" t="str">
        <f t="shared" si="328"/>
        <v>Feb</v>
      </c>
      <c r="B6203" s="190" t="str">
        <f t="shared" si="329"/>
        <v>2024</v>
      </c>
      <c r="C6203" s="190" t="str">
        <f t="shared" si="330"/>
        <v>Feb-2024</v>
      </c>
      <c r="D6203" s="2">
        <v>45351</v>
      </c>
      <c r="E6203" t="s">
        <v>1175</v>
      </c>
      <c r="F6203" t="s">
        <v>1571</v>
      </c>
      <c r="G6203" t="s">
        <v>1176</v>
      </c>
      <c r="H6203" t="s">
        <v>698</v>
      </c>
      <c r="I6203" t="s">
        <v>1235</v>
      </c>
      <c r="J6203" t="s">
        <v>1236</v>
      </c>
      <c r="K6203" t="s">
        <v>1252</v>
      </c>
      <c r="L6203" t="s">
        <v>1253</v>
      </c>
      <c r="M6203" t="s">
        <v>1254</v>
      </c>
      <c r="N6203" t="s">
        <v>920</v>
      </c>
      <c r="O6203">
        <v>750</v>
      </c>
    </row>
    <row r="6204" spans="1:15" x14ac:dyDescent="0.35">
      <c r="A6204" s="189" t="str">
        <f t="shared" si="328"/>
        <v>Feb</v>
      </c>
      <c r="B6204" s="190" t="str">
        <f t="shared" si="329"/>
        <v>2024</v>
      </c>
      <c r="C6204" s="190" t="str">
        <f t="shared" si="330"/>
        <v>Feb-2024</v>
      </c>
      <c r="D6204" s="2">
        <v>45351</v>
      </c>
      <c r="E6204" t="s">
        <v>1175</v>
      </c>
      <c r="F6204" t="s">
        <v>1571</v>
      </c>
      <c r="G6204" t="s">
        <v>1176</v>
      </c>
      <c r="H6204" t="s">
        <v>698</v>
      </c>
      <c r="I6204" t="s">
        <v>1235</v>
      </c>
      <c r="J6204" t="s">
        <v>1236</v>
      </c>
      <c r="K6204" t="s">
        <v>1252</v>
      </c>
      <c r="L6204" t="s">
        <v>1253</v>
      </c>
      <c r="M6204" t="s">
        <v>1254</v>
      </c>
      <c r="N6204" t="s">
        <v>922</v>
      </c>
      <c r="O6204">
        <v>355</v>
      </c>
    </row>
    <row r="6205" spans="1:15" x14ac:dyDescent="0.35">
      <c r="A6205" s="189" t="str">
        <f t="shared" si="328"/>
        <v>Feb</v>
      </c>
      <c r="B6205" s="190" t="str">
        <f t="shared" si="329"/>
        <v>2024</v>
      </c>
      <c r="C6205" s="190" t="str">
        <f t="shared" si="330"/>
        <v>Feb-2024</v>
      </c>
      <c r="D6205" s="2">
        <v>45351</v>
      </c>
      <c r="E6205" t="s">
        <v>1175</v>
      </c>
      <c r="F6205" t="s">
        <v>1571</v>
      </c>
      <c r="G6205" t="s">
        <v>1176</v>
      </c>
      <c r="H6205" t="s">
        <v>698</v>
      </c>
      <c r="I6205" t="s">
        <v>1235</v>
      </c>
      <c r="J6205" t="s">
        <v>1236</v>
      </c>
      <c r="K6205" t="s">
        <v>1252</v>
      </c>
      <c r="L6205" t="s">
        <v>1253</v>
      </c>
      <c r="M6205" t="s">
        <v>1254</v>
      </c>
      <c r="N6205" t="s">
        <v>921</v>
      </c>
      <c r="O6205">
        <v>715</v>
      </c>
    </row>
    <row r="6206" spans="1:15" x14ac:dyDescent="0.35">
      <c r="A6206" s="189" t="str">
        <f t="shared" si="328"/>
        <v>Feb</v>
      </c>
      <c r="B6206" s="190" t="str">
        <f t="shared" si="329"/>
        <v>2024</v>
      </c>
      <c r="C6206" s="190" t="str">
        <f t="shared" si="330"/>
        <v>Feb-2024</v>
      </c>
      <c r="D6206" s="2">
        <v>45351</v>
      </c>
      <c r="E6206" t="s">
        <v>1175</v>
      </c>
      <c r="F6206" t="s">
        <v>1571</v>
      </c>
      <c r="G6206" t="s">
        <v>1176</v>
      </c>
      <c r="H6206" t="s">
        <v>698</v>
      </c>
      <c r="I6206" t="s">
        <v>1235</v>
      </c>
      <c r="J6206" t="s">
        <v>1236</v>
      </c>
      <c r="K6206" t="s">
        <v>1255</v>
      </c>
      <c r="L6206" t="s">
        <v>1256</v>
      </c>
      <c r="M6206" t="s">
        <v>1257</v>
      </c>
      <c r="N6206" t="s">
        <v>1528</v>
      </c>
      <c r="O6206" t="s">
        <v>958</v>
      </c>
    </row>
    <row r="6207" spans="1:15" x14ac:dyDescent="0.35">
      <c r="A6207" s="189" t="str">
        <f t="shared" si="328"/>
        <v>Feb</v>
      </c>
      <c r="B6207" s="190" t="str">
        <f t="shared" si="329"/>
        <v>2024</v>
      </c>
      <c r="C6207" s="190" t="str">
        <f t="shared" si="330"/>
        <v>Feb-2024</v>
      </c>
      <c r="D6207" s="2">
        <v>45351</v>
      </c>
      <c r="E6207" t="s">
        <v>1175</v>
      </c>
      <c r="F6207" t="s">
        <v>1571</v>
      </c>
      <c r="G6207" t="s">
        <v>1176</v>
      </c>
      <c r="H6207" t="s">
        <v>698</v>
      </c>
      <c r="I6207" t="s">
        <v>1235</v>
      </c>
      <c r="J6207" t="s">
        <v>1236</v>
      </c>
      <c r="K6207" t="s">
        <v>1255</v>
      </c>
      <c r="L6207" t="s">
        <v>1256</v>
      </c>
      <c r="M6207" t="s">
        <v>1257</v>
      </c>
      <c r="N6207" t="s">
        <v>1529</v>
      </c>
      <c r="O6207" t="s">
        <v>958</v>
      </c>
    </row>
    <row r="6208" spans="1:15" x14ac:dyDescent="0.35">
      <c r="A6208" s="189" t="str">
        <f t="shared" si="328"/>
        <v>Feb</v>
      </c>
      <c r="B6208" s="190" t="str">
        <f t="shared" si="329"/>
        <v>2024</v>
      </c>
      <c r="C6208" s="190" t="str">
        <f t="shared" si="330"/>
        <v>Feb-2024</v>
      </c>
      <c r="D6208" s="2">
        <v>45351</v>
      </c>
      <c r="E6208" t="s">
        <v>1175</v>
      </c>
      <c r="F6208" t="s">
        <v>1571</v>
      </c>
      <c r="G6208" t="s">
        <v>1176</v>
      </c>
      <c r="H6208" t="s">
        <v>698</v>
      </c>
      <c r="I6208" t="s">
        <v>1235</v>
      </c>
      <c r="J6208" t="s">
        <v>1236</v>
      </c>
      <c r="K6208" t="s">
        <v>1255</v>
      </c>
      <c r="L6208" t="s">
        <v>1256</v>
      </c>
      <c r="M6208" t="s">
        <v>1257</v>
      </c>
      <c r="N6208" t="s">
        <v>919</v>
      </c>
      <c r="O6208">
        <v>215</v>
      </c>
    </row>
    <row r="6209" spans="1:15" x14ac:dyDescent="0.35">
      <c r="A6209" s="189" t="str">
        <f t="shared" si="328"/>
        <v>Feb</v>
      </c>
      <c r="B6209" s="190" t="str">
        <f t="shared" si="329"/>
        <v>2024</v>
      </c>
      <c r="C6209" s="190" t="str">
        <f t="shared" si="330"/>
        <v>Feb-2024</v>
      </c>
      <c r="D6209" s="2">
        <v>45351</v>
      </c>
      <c r="E6209" t="s">
        <v>1175</v>
      </c>
      <c r="F6209" t="s">
        <v>1571</v>
      </c>
      <c r="G6209" t="s">
        <v>1176</v>
      </c>
      <c r="H6209" t="s">
        <v>698</v>
      </c>
      <c r="I6209" t="s">
        <v>1235</v>
      </c>
      <c r="J6209" t="s">
        <v>1236</v>
      </c>
      <c r="K6209" t="s">
        <v>1255</v>
      </c>
      <c r="L6209" t="s">
        <v>1256</v>
      </c>
      <c r="M6209" t="s">
        <v>1257</v>
      </c>
      <c r="N6209" t="s">
        <v>920</v>
      </c>
      <c r="O6209">
        <v>1680</v>
      </c>
    </row>
    <row r="6210" spans="1:15" x14ac:dyDescent="0.35">
      <c r="A6210" s="189" t="str">
        <f t="shared" si="328"/>
        <v>Feb</v>
      </c>
      <c r="B6210" s="190" t="str">
        <f t="shared" si="329"/>
        <v>2024</v>
      </c>
      <c r="C6210" s="190" t="str">
        <f t="shared" si="330"/>
        <v>Feb-2024</v>
      </c>
      <c r="D6210" s="2">
        <v>45351</v>
      </c>
      <c r="E6210" t="s">
        <v>1175</v>
      </c>
      <c r="F6210" t="s">
        <v>1571</v>
      </c>
      <c r="G6210" t="s">
        <v>1176</v>
      </c>
      <c r="H6210" t="s">
        <v>698</v>
      </c>
      <c r="I6210" t="s">
        <v>1235</v>
      </c>
      <c r="J6210" t="s">
        <v>1236</v>
      </c>
      <c r="K6210" t="s">
        <v>1255</v>
      </c>
      <c r="L6210" t="s">
        <v>1256</v>
      </c>
      <c r="M6210" t="s">
        <v>1257</v>
      </c>
      <c r="N6210" t="s">
        <v>922</v>
      </c>
      <c r="O6210">
        <v>380</v>
      </c>
    </row>
    <row r="6211" spans="1:15" x14ac:dyDescent="0.35">
      <c r="A6211" s="189" t="str">
        <f t="shared" si="328"/>
        <v>Feb</v>
      </c>
      <c r="B6211" s="190" t="str">
        <f t="shared" si="329"/>
        <v>2024</v>
      </c>
      <c r="C6211" s="190" t="str">
        <f t="shared" si="330"/>
        <v>Feb-2024</v>
      </c>
      <c r="D6211" s="2">
        <v>45351</v>
      </c>
      <c r="E6211" t="s">
        <v>1175</v>
      </c>
      <c r="F6211" t="s">
        <v>1571</v>
      </c>
      <c r="G6211" t="s">
        <v>1176</v>
      </c>
      <c r="H6211" t="s">
        <v>698</v>
      </c>
      <c r="I6211" t="s">
        <v>1235</v>
      </c>
      <c r="J6211" t="s">
        <v>1236</v>
      </c>
      <c r="K6211" t="s">
        <v>1255</v>
      </c>
      <c r="L6211" t="s">
        <v>1256</v>
      </c>
      <c r="M6211" t="s">
        <v>1257</v>
      </c>
      <c r="N6211" t="s">
        <v>921</v>
      </c>
      <c r="O6211">
        <v>1025</v>
      </c>
    </row>
    <row r="6212" spans="1:15" x14ac:dyDescent="0.35">
      <c r="A6212" s="189" t="str">
        <f t="shared" si="328"/>
        <v>Feb</v>
      </c>
      <c r="B6212" s="190" t="str">
        <f t="shared" si="329"/>
        <v>2024</v>
      </c>
      <c r="C6212" s="190" t="str">
        <f t="shared" si="330"/>
        <v>Feb-2024</v>
      </c>
      <c r="D6212" s="2">
        <v>45351</v>
      </c>
      <c r="E6212" t="s">
        <v>1175</v>
      </c>
      <c r="F6212" t="s">
        <v>1571</v>
      </c>
      <c r="G6212" t="s">
        <v>1176</v>
      </c>
      <c r="H6212" t="s">
        <v>698</v>
      </c>
      <c r="I6212" t="s">
        <v>1235</v>
      </c>
      <c r="J6212" t="s">
        <v>1236</v>
      </c>
      <c r="K6212" t="s">
        <v>1258</v>
      </c>
      <c r="L6212" t="s">
        <v>1259</v>
      </c>
      <c r="M6212" t="s">
        <v>1260</v>
      </c>
      <c r="N6212" t="s">
        <v>1528</v>
      </c>
      <c r="O6212" t="s">
        <v>958</v>
      </c>
    </row>
    <row r="6213" spans="1:15" x14ac:dyDescent="0.35">
      <c r="A6213" s="189" t="str">
        <f t="shared" si="328"/>
        <v>Feb</v>
      </c>
      <c r="B6213" s="190" t="str">
        <f t="shared" si="329"/>
        <v>2024</v>
      </c>
      <c r="C6213" s="190" t="str">
        <f t="shared" si="330"/>
        <v>Feb-2024</v>
      </c>
      <c r="D6213" s="2">
        <v>45351</v>
      </c>
      <c r="E6213" t="s">
        <v>1175</v>
      </c>
      <c r="F6213" t="s">
        <v>1571</v>
      </c>
      <c r="G6213" t="s">
        <v>1176</v>
      </c>
      <c r="H6213" t="s">
        <v>698</v>
      </c>
      <c r="I6213" t="s">
        <v>1235</v>
      </c>
      <c r="J6213" t="s">
        <v>1236</v>
      </c>
      <c r="K6213" t="s">
        <v>1258</v>
      </c>
      <c r="L6213" t="s">
        <v>1259</v>
      </c>
      <c r="M6213" t="s">
        <v>1260</v>
      </c>
      <c r="N6213" t="s">
        <v>1529</v>
      </c>
      <c r="O6213" t="s">
        <v>958</v>
      </c>
    </row>
    <row r="6214" spans="1:15" x14ac:dyDescent="0.35">
      <c r="A6214" s="189" t="str">
        <f t="shared" si="328"/>
        <v>Feb</v>
      </c>
      <c r="B6214" s="190" t="str">
        <f t="shared" si="329"/>
        <v>2024</v>
      </c>
      <c r="C6214" s="190" t="str">
        <f t="shared" si="330"/>
        <v>Feb-2024</v>
      </c>
      <c r="D6214" s="2">
        <v>45351</v>
      </c>
      <c r="E6214" t="s">
        <v>1175</v>
      </c>
      <c r="F6214" t="s">
        <v>1571</v>
      </c>
      <c r="G6214" t="s">
        <v>1176</v>
      </c>
      <c r="H6214" t="s">
        <v>698</v>
      </c>
      <c r="I6214" t="s">
        <v>1235</v>
      </c>
      <c r="J6214" t="s">
        <v>1236</v>
      </c>
      <c r="K6214" t="s">
        <v>1258</v>
      </c>
      <c r="L6214" t="s">
        <v>1259</v>
      </c>
      <c r="M6214" t="s">
        <v>1260</v>
      </c>
      <c r="N6214" t="s">
        <v>919</v>
      </c>
      <c r="O6214">
        <v>1265</v>
      </c>
    </row>
    <row r="6215" spans="1:15" x14ac:dyDescent="0.35">
      <c r="A6215" s="189" t="str">
        <f t="shared" si="328"/>
        <v>Feb</v>
      </c>
      <c r="B6215" s="190" t="str">
        <f t="shared" si="329"/>
        <v>2024</v>
      </c>
      <c r="C6215" s="190" t="str">
        <f t="shared" si="330"/>
        <v>Feb-2024</v>
      </c>
      <c r="D6215" s="2">
        <v>45351</v>
      </c>
      <c r="E6215" t="s">
        <v>1175</v>
      </c>
      <c r="F6215" t="s">
        <v>1571</v>
      </c>
      <c r="G6215" t="s">
        <v>1176</v>
      </c>
      <c r="H6215" t="s">
        <v>698</v>
      </c>
      <c r="I6215" t="s">
        <v>1235</v>
      </c>
      <c r="J6215" t="s">
        <v>1236</v>
      </c>
      <c r="K6215" t="s">
        <v>1258</v>
      </c>
      <c r="L6215" t="s">
        <v>1259</v>
      </c>
      <c r="M6215" t="s">
        <v>1260</v>
      </c>
      <c r="N6215" t="s">
        <v>920</v>
      </c>
      <c r="O6215">
        <v>3765</v>
      </c>
    </row>
    <row r="6216" spans="1:15" x14ac:dyDescent="0.35">
      <c r="A6216" s="189" t="str">
        <f t="shared" ref="A6216:A6279" si="331">TEXT(D6216,"mmm")</f>
        <v>Feb</v>
      </c>
      <c r="B6216" s="190" t="str">
        <f t="shared" ref="B6216:B6279" si="332">TEXT(D6216,"yyyy")</f>
        <v>2024</v>
      </c>
      <c r="C6216" s="190" t="str">
        <f t="shared" ref="C6216:C6279" si="333">_xlfn.CONCAT(A6216&amp;"-"&amp;B6216)</f>
        <v>Feb-2024</v>
      </c>
      <c r="D6216" s="2">
        <v>45351</v>
      </c>
      <c r="E6216" t="s">
        <v>1175</v>
      </c>
      <c r="F6216" t="s">
        <v>1571</v>
      </c>
      <c r="G6216" t="s">
        <v>1176</v>
      </c>
      <c r="H6216" t="s">
        <v>698</v>
      </c>
      <c r="I6216" t="s">
        <v>1235</v>
      </c>
      <c r="J6216" t="s">
        <v>1236</v>
      </c>
      <c r="K6216" t="s">
        <v>1258</v>
      </c>
      <c r="L6216" t="s">
        <v>1259</v>
      </c>
      <c r="M6216" t="s">
        <v>1260</v>
      </c>
      <c r="N6216" t="s">
        <v>922</v>
      </c>
      <c r="O6216">
        <v>970</v>
      </c>
    </row>
    <row r="6217" spans="1:15" x14ac:dyDescent="0.35">
      <c r="A6217" s="189" t="str">
        <f t="shared" si="331"/>
        <v>Feb</v>
      </c>
      <c r="B6217" s="190" t="str">
        <f t="shared" si="332"/>
        <v>2024</v>
      </c>
      <c r="C6217" s="190" t="str">
        <f t="shared" si="333"/>
        <v>Feb-2024</v>
      </c>
      <c r="D6217" s="2">
        <v>45351</v>
      </c>
      <c r="E6217" t="s">
        <v>1175</v>
      </c>
      <c r="F6217" t="s">
        <v>1571</v>
      </c>
      <c r="G6217" t="s">
        <v>1176</v>
      </c>
      <c r="H6217" t="s">
        <v>698</v>
      </c>
      <c r="I6217" t="s">
        <v>1235</v>
      </c>
      <c r="J6217" t="s">
        <v>1236</v>
      </c>
      <c r="K6217" t="s">
        <v>1258</v>
      </c>
      <c r="L6217" t="s">
        <v>1259</v>
      </c>
      <c r="M6217" t="s">
        <v>1260</v>
      </c>
      <c r="N6217" t="s">
        <v>921</v>
      </c>
      <c r="O6217">
        <v>1860</v>
      </c>
    </row>
    <row r="6218" spans="1:15" x14ac:dyDescent="0.35">
      <c r="A6218" s="189" t="str">
        <f t="shared" si="331"/>
        <v>Feb</v>
      </c>
      <c r="B6218" s="190" t="str">
        <f t="shared" si="332"/>
        <v>2024</v>
      </c>
      <c r="C6218" s="190" t="str">
        <f t="shared" si="333"/>
        <v>Feb-2024</v>
      </c>
      <c r="D6218" s="2">
        <v>45351</v>
      </c>
      <c r="E6218" t="s">
        <v>1175</v>
      </c>
      <c r="F6218" t="s">
        <v>1571</v>
      </c>
      <c r="G6218" t="s">
        <v>1176</v>
      </c>
      <c r="H6218" t="s">
        <v>698</v>
      </c>
      <c r="I6218" t="s">
        <v>1235</v>
      </c>
      <c r="J6218" t="s">
        <v>1236</v>
      </c>
      <c r="K6218" t="s">
        <v>1261</v>
      </c>
      <c r="L6218" t="s">
        <v>1262</v>
      </c>
      <c r="M6218" t="s">
        <v>1263</v>
      </c>
      <c r="N6218" t="s">
        <v>1528</v>
      </c>
      <c r="O6218" t="s">
        <v>958</v>
      </c>
    </row>
    <row r="6219" spans="1:15" x14ac:dyDescent="0.35">
      <c r="A6219" s="189" t="str">
        <f t="shared" si="331"/>
        <v>Feb</v>
      </c>
      <c r="B6219" s="190" t="str">
        <f t="shared" si="332"/>
        <v>2024</v>
      </c>
      <c r="C6219" s="190" t="str">
        <f t="shared" si="333"/>
        <v>Feb-2024</v>
      </c>
      <c r="D6219" s="2">
        <v>45351</v>
      </c>
      <c r="E6219" t="s">
        <v>1175</v>
      </c>
      <c r="F6219" t="s">
        <v>1571</v>
      </c>
      <c r="G6219" t="s">
        <v>1176</v>
      </c>
      <c r="H6219" t="s">
        <v>698</v>
      </c>
      <c r="I6219" t="s">
        <v>1235</v>
      </c>
      <c r="J6219" t="s">
        <v>1236</v>
      </c>
      <c r="K6219" t="s">
        <v>1261</v>
      </c>
      <c r="L6219" t="s">
        <v>1262</v>
      </c>
      <c r="M6219" t="s">
        <v>1263</v>
      </c>
      <c r="N6219" t="s">
        <v>1529</v>
      </c>
      <c r="O6219" t="s">
        <v>958</v>
      </c>
    </row>
    <row r="6220" spans="1:15" x14ac:dyDescent="0.35">
      <c r="A6220" s="189" t="str">
        <f t="shared" si="331"/>
        <v>Feb</v>
      </c>
      <c r="B6220" s="190" t="str">
        <f t="shared" si="332"/>
        <v>2024</v>
      </c>
      <c r="C6220" s="190" t="str">
        <f t="shared" si="333"/>
        <v>Feb-2024</v>
      </c>
      <c r="D6220" s="2">
        <v>45351</v>
      </c>
      <c r="E6220" t="s">
        <v>1175</v>
      </c>
      <c r="F6220" t="s">
        <v>1571</v>
      </c>
      <c r="G6220" t="s">
        <v>1176</v>
      </c>
      <c r="H6220" t="s">
        <v>698</v>
      </c>
      <c r="I6220" t="s">
        <v>1235</v>
      </c>
      <c r="J6220" t="s">
        <v>1236</v>
      </c>
      <c r="K6220" t="s">
        <v>1261</v>
      </c>
      <c r="L6220" t="s">
        <v>1262</v>
      </c>
      <c r="M6220" t="s">
        <v>1263</v>
      </c>
      <c r="N6220" t="s">
        <v>919</v>
      </c>
      <c r="O6220">
        <v>310</v>
      </c>
    </row>
    <row r="6221" spans="1:15" x14ac:dyDescent="0.35">
      <c r="A6221" s="189" t="str">
        <f t="shared" si="331"/>
        <v>Feb</v>
      </c>
      <c r="B6221" s="190" t="str">
        <f t="shared" si="332"/>
        <v>2024</v>
      </c>
      <c r="C6221" s="190" t="str">
        <f t="shared" si="333"/>
        <v>Feb-2024</v>
      </c>
      <c r="D6221" s="2">
        <v>45351</v>
      </c>
      <c r="E6221" t="s">
        <v>1175</v>
      </c>
      <c r="F6221" t="s">
        <v>1571</v>
      </c>
      <c r="G6221" t="s">
        <v>1176</v>
      </c>
      <c r="H6221" t="s">
        <v>698</v>
      </c>
      <c r="I6221" t="s">
        <v>1235</v>
      </c>
      <c r="J6221" t="s">
        <v>1236</v>
      </c>
      <c r="K6221" t="s">
        <v>1261</v>
      </c>
      <c r="L6221" t="s">
        <v>1262</v>
      </c>
      <c r="M6221" t="s">
        <v>1263</v>
      </c>
      <c r="N6221" t="s">
        <v>920</v>
      </c>
      <c r="O6221">
        <v>1775</v>
      </c>
    </row>
    <row r="6222" spans="1:15" x14ac:dyDescent="0.35">
      <c r="A6222" s="189" t="str">
        <f t="shared" si="331"/>
        <v>Feb</v>
      </c>
      <c r="B6222" s="190" t="str">
        <f t="shared" si="332"/>
        <v>2024</v>
      </c>
      <c r="C6222" s="190" t="str">
        <f t="shared" si="333"/>
        <v>Feb-2024</v>
      </c>
      <c r="D6222" s="2">
        <v>45351</v>
      </c>
      <c r="E6222" t="s">
        <v>1175</v>
      </c>
      <c r="F6222" t="s">
        <v>1571</v>
      </c>
      <c r="G6222" t="s">
        <v>1176</v>
      </c>
      <c r="H6222" t="s">
        <v>698</v>
      </c>
      <c r="I6222" t="s">
        <v>1235</v>
      </c>
      <c r="J6222" t="s">
        <v>1236</v>
      </c>
      <c r="K6222" t="s">
        <v>1261</v>
      </c>
      <c r="L6222" t="s">
        <v>1262</v>
      </c>
      <c r="M6222" t="s">
        <v>1263</v>
      </c>
      <c r="N6222" t="s">
        <v>922</v>
      </c>
      <c r="O6222">
        <v>340</v>
      </c>
    </row>
    <row r="6223" spans="1:15" x14ac:dyDescent="0.35">
      <c r="A6223" s="189" t="str">
        <f t="shared" si="331"/>
        <v>Feb</v>
      </c>
      <c r="B6223" s="190" t="str">
        <f t="shared" si="332"/>
        <v>2024</v>
      </c>
      <c r="C6223" s="190" t="str">
        <f t="shared" si="333"/>
        <v>Feb-2024</v>
      </c>
      <c r="D6223" s="2">
        <v>45351</v>
      </c>
      <c r="E6223" t="s">
        <v>1175</v>
      </c>
      <c r="F6223" t="s">
        <v>1571</v>
      </c>
      <c r="G6223" t="s">
        <v>1176</v>
      </c>
      <c r="H6223" t="s">
        <v>698</v>
      </c>
      <c r="I6223" t="s">
        <v>1235</v>
      </c>
      <c r="J6223" t="s">
        <v>1236</v>
      </c>
      <c r="K6223" t="s">
        <v>1261</v>
      </c>
      <c r="L6223" t="s">
        <v>1262</v>
      </c>
      <c r="M6223" t="s">
        <v>1263</v>
      </c>
      <c r="N6223" t="s">
        <v>921</v>
      </c>
      <c r="O6223">
        <v>890</v>
      </c>
    </row>
    <row r="6224" spans="1:15" x14ac:dyDescent="0.35">
      <c r="A6224" s="189" t="str">
        <f t="shared" si="331"/>
        <v>Feb</v>
      </c>
      <c r="B6224" s="190" t="str">
        <f t="shared" si="332"/>
        <v>2024</v>
      </c>
      <c r="C6224" s="190" t="str">
        <f t="shared" si="333"/>
        <v>Feb-2024</v>
      </c>
      <c r="D6224" s="2">
        <v>45351</v>
      </c>
      <c r="E6224" t="s">
        <v>1264</v>
      </c>
      <c r="F6224" t="s">
        <v>1265</v>
      </c>
      <c r="G6224" t="s">
        <v>1266</v>
      </c>
      <c r="H6224" t="s">
        <v>663</v>
      </c>
      <c r="I6224" t="s">
        <v>1267</v>
      </c>
      <c r="J6224" t="s">
        <v>1268</v>
      </c>
      <c r="K6224" t="s">
        <v>1269</v>
      </c>
      <c r="L6224" t="s">
        <v>1270</v>
      </c>
      <c r="M6224" t="s">
        <v>1271</v>
      </c>
      <c r="N6224" t="s">
        <v>1528</v>
      </c>
      <c r="O6224" t="s">
        <v>958</v>
      </c>
    </row>
    <row r="6225" spans="1:15" x14ac:dyDescent="0.35">
      <c r="A6225" s="189" t="str">
        <f t="shared" si="331"/>
        <v>Feb</v>
      </c>
      <c r="B6225" s="190" t="str">
        <f t="shared" si="332"/>
        <v>2024</v>
      </c>
      <c r="C6225" s="190" t="str">
        <f t="shared" si="333"/>
        <v>Feb-2024</v>
      </c>
      <c r="D6225" s="2">
        <v>45351</v>
      </c>
      <c r="E6225" t="s">
        <v>1264</v>
      </c>
      <c r="F6225" t="s">
        <v>1265</v>
      </c>
      <c r="G6225" t="s">
        <v>1266</v>
      </c>
      <c r="H6225" t="s">
        <v>663</v>
      </c>
      <c r="I6225" t="s">
        <v>1267</v>
      </c>
      <c r="J6225" t="s">
        <v>1268</v>
      </c>
      <c r="K6225" t="s">
        <v>1269</v>
      </c>
      <c r="L6225" t="s">
        <v>1270</v>
      </c>
      <c r="M6225" t="s">
        <v>1271</v>
      </c>
      <c r="N6225" t="s">
        <v>1529</v>
      </c>
      <c r="O6225" t="s">
        <v>958</v>
      </c>
    </row>
    <row r="6226" spans="1:15" x14ac:dyDescent="0.35">
      <c r="A6226" s="189" t="str">
        <f t="shared" si="331"/>
        <v>Feb</v>
      </c>
      <c r="B6226" s="190" t="str">
        <f t="shared" si="332"/>
        <v>2024</v>
      </c>
      <c r="C6226" s="190" t="str">
        <f t="shared" si="333"/>
        <v>Feb-2024</v>
      </c>
      <c r="D6226" s="2">
        <v>45351</v>
      </c>
      <c r="E6226" t="s">
        <v>1264</v>
      </c>
      <c r="F6226" t="s">
        <v>1265</v>
      </c>
      <c r="G6226" t="s">
        <v>1266</v>
      </c>
      <c r="H6226" t="s">
        <v>663</v>
      </c>
      <c r="I6226" t="s">
        <v>1267</v>
      </c>
      <c r="J6226" t="s">
        <v>1268</v>
      </c>
      <c r="K6226" t="s">
        <v>1269</v>
      </c>
      <c r="L6226" t="s">
        <v>1270</v>
      </c>
      <c r="M6226" t="s">
        <v>1271</v>
      </c>
      <c r="N6226" t="s">
        <v>919</v>
      </c>
      <c r="O6226">
        <v>65</v>
      </c>
    </row>
    <row r="6227" spans="1:15" x14ac:dyDescent="0.35">
      <c r="A6227" s="189" t="str">
        <f t="shared" si="331"/>
        <v>Feb</v>
      </c>
      <c r="B6227" s="190" t="str">
        <f t="shared" si="332"/>
        <v>2024</v>
      </c>
      <c r="C6227" s="190" t="str">
        <f t="shared" si="333"/>
        <v>Feb-2024</v>
      </c>
      <c r="D6227" s="2">
        <v>45351</v>
      </c>
      <c r="E6227" t="s">
        <v>1264</v>
      </c>
      <c r="F6227" t="s">
        <v>1265</v>
      </c>
      <c r="G6227" t="s">
        <v>1266</v>
      </c>
      <c r="H6227" t="s">
        <v>663</v>
      </c>
      <c r="I6227" t="s">
        <v>1267</v>
      </c>
      <c r="J6227" t="s">
        <v>1268</v>
      </c>
      <c r="K6227" t="s">
        <v>1269</v>
      </c>
      <c r="L6227" t="s">
        <v>1270</v>
      </c>
      <c r="M6227" t="s">
        <v>1271</v>
      </c>
      <c r="N6227" t="s">
        <v>920</v>
      </c>
      <c r="O6227">
        <v>695</v>
      </c>
    </row>
    <row r="6228" spans="1:15" x14ac:dyDescent="0.35">
      <c r="A6228" s="189" t="str">
        <f t="shared" si="331"/>
        <v>Feb</v>
      </c>
      <c r="B6228" s="190" t="str">
        <f t="shared" si="332"/>
        <v>2024</v>
      </c>
      <c r="C6228" s="190" t="str">
        <f t="shared" si="333"/>
        <v>Feb-2024</v>
      </c>
      <c r="D6228" s="2">
        <v>45351</v>
      </c>
      <c r="E6228" t="s">
        <v>1264</v>
      </c>
      <c r="F6228" t="s">
        <v>1265</v>
      </c>
      <c r="G6228" t="s">
        <v>1266</v>
      </c>
      <c r="H6228" t="s">
        <v>663</v>
      </c>
      <c r="I6228" t="s">
        <v>1267</v>
      </c>
      <c r="J6228" t="s">
        <v>1268</v>
      </c>
      <c r="K6228" t="s">
        <v>1269</v>
      </c>
      <c r="L6228" t="s">
        <v>1270</v>
      </c>
      <c r="M6228" t="s">
        <v>1271</v>
      </c>
      <c r="N6228" t="s">
        <v>922</v>
      </c>
      <c r="O6228">
        <v>855</v>
      </c>
    </row>
    <row r="6229" spans="1:15" x14ac:dyDescent="0.35">
      <c r="A6229" s="189" t="str">
        <f t="shared" si="331"/>
        <v>Feb</v>
      </c>
      <c r="B6229" s="190" t="str">
        <f t="shared" si="332"/>
        <v>2024</v>
      </c>
      <c r="C6229" s="190" t="str">
        <f t="shared" si="333"/>
        <v>Feb-2024</v>
      </c>
      <c r="D6229" s="2">
        <v>45351</v>
      </c>
      <c r="E6229" t="s">
        <v>1264</v>
      </c>
      <c r="F6229" t="s">
        <v>1265</v>
      </c>
      <c r="G6229" t="s">
        <v>1266</v>
      </c>
      <c r="H6229" t="s">
        <v>663</v>
      </c>
      <c r="I6229" t="s">
        <v>1267</v>
      </c>
      <c r="J6229" t="s">
        <v>1268</v>
      </c>
      <c r="K6229" t="s">
        <v>1269</v>
      </c>
      <c r="L6229" t="s">
        <v>1270</v>
      </c>
      <c r="M6229" t="s">
        <v>1271</v>
      </c>
      <c r="N6229" t="s">
        <v>921</v>
      </c>
      <c r="O6229">
        <v>750</v>
      </c>
    </row>
    <row r="6230" spans="1:15" x14ac:dyDescent="0.35">
      <c r="A6230" s="189" t="str">
        <f t="shared" si="331"/>
        <v>Feb</v>
      </c>
      <c r="B6230" s="190" t="str">
        <f t="shared" si="332"/>
        <v>2024</v>
      </c>
      <c r="C6230" s="190" t="str">
        <f t="shared" si="333"/>
        <v>Feb-2024</v>
      </c>
      <c r="D6230" s="2">
        <v>45351</v>
      </c>
      <c r="E6230" t="s">
        <v>1264</v>
      </c>
      <c r="F6230" t="s">
        <v>1265</v>
      </c>
      <c r="G6230" t="s">
        <v>1266</v>
      </c>
      <c r="H6230" t="s">
        <v>663</v>
      </c>
      <c r="I6230" t="s">
        <v>1267</v>
      </c>
      <c r="J6230" t="s">
        <v>1268</v>
      </c>
      <c r="K6230" t="s">
        <v>1272</v>
      </c>
      <c r="L6230" t="s">
        <v>1273</v>
      </c>
      <c r="M6230" t="s">
        <v>1274</v>
      </c>
      <c r="N6230" t="s">
        <v>1528</v>
      </c>
      <c r="O6230" t="s">
        <v>958</v>
      </c>
    </row>
    <row r="6231" spans="1:15" x14ac:dyDescent="0.35">
      <c r="A6231" s="189" t="str">
        <f t="shared" si="331"/>
        <v>Feb</v>
      </c>
      <c r="B6231" s="190" t="str">
        <f t="shared" si="332"/>
        <v>2024</v>
      </c>
      <c r="C6231" s="190" t="str">
        <f t="shared" si="333"/>
        <v>Feb-2024</v>
      </c>
      <c r="D6231" s="2">
        <v>45351</v>
      </c>
      <c r="E6231" t="s">
        <v>1264</v>
      </c>
      <c r="F6231" t="s">
        <v>1265</v>
      </c>
      <c r="G6231" t="s">
        <v>1266</v>
      </c>
      <c r="H6231" t="s">
        <v>663</v>
      </c>
      <c r="I6231" t="s">
        <v>1267</v>
      </c>
      <c r="J6231" t="s">
        <v>1268</v>
      </c>
      <c r="K6231" t="s">
        <v>1272</v>
      </c>
      <c r="L6231" t="s">
        <v>1273</v>
      </c>
      <c r="M6231" t="s">
        <v>1274</v>
      </c>
      <c r="N6231" t="s">
        <v>1529</v>
      </c>
      <c r="O6231" t="s">
        <v>958</v>
      </c>
    </row>
    <row r="6232" spans="1:15" x14ac:dyDescent="0.35">
      <c r="A6232" s="189" t="str">
        <f t="shared" si="331"/>
        <v>Feb</v>
      </c>
      <c r="B6232" s="190" t="str">
        <f t="shared" si="332"/>
        <v>2024</v>
      </c>
      <c r="C6232" s="190" t="str">
        <f t="shared" si="333"/>
        <v>Feb-2024</v>
      </c>
      <c r="D6232" s="2">
        <v>45351</v>
      </c>
      <c r="E6232" t="s">
        <v>1264</v>
      </c>
      <c r="F6232" t="s">
        <v>1265</v>
      </c>
      <c r="G6232" t="s">
        <v>1266</v>
      </c>
      <c r="H6232" t="s">
        <v>663</v>
      </c>
      <c r="I6232" t="s">
        <v>1267</v>
      </c>
      <c r="J6232" t="s">
        <v>1268</v>
      </c>
      <c r="K6232" t="s">
        <v>1272</v>
      </c>
      <c r="L6232" t="s">
        <v>1273</v>
      </c>
      <c r="M6232" t="s">
        <v>1274</v>
      </c>
      <c r="N6232" t="s">
        <v>919</v>
      </c>
      <c r="O6232">
        <v>130</v>
      </c>
    </row>
    <row r="6233" spans="1:15" x14ac:dyDescent="0.35">
      <c r="A6233" s="189" t="str">
        <f t="shared" si="331"/>
        <v>Feb</v>
      </c>
      <c r="B6233" s="190" t="str">
        <f t="shared" si="332"/>
        <v>2024</v>
      </c>
      <c r="C6233" s="190" t="str">
        <f t="shared" si="333"/>
        <v>Feb-2024</v>
      </c>
      <c r="D6233" s="2">
        <v>45351</v>
      </c>
      <c r="E6233" t="s">
        <v>1264</v>
      </c>
      <c r="F6233" t="s">
        <v>1265</v>
      </c>
      <c r="G6233" t="s">
        <v>1266</v>
      </c>
      <c r="H6233" t="s">
        <v>663</v>
      </c>
      <c r="I6233" t="s">
        <v>1267</v>
      </c>
      <c r="J6233" t="s">
        <v>1268</v>
      </c>
      <c r="K6233" t="s">
        <v>1272</v>
      </c>
      <c r="L6233" t="s">
        <v>1273</v>
      </c>
      <c r="M6233" t="s">
        <v>1274</v>
      </c>
      <c r="N6233" t="s">
        <v>920</v>
      </c>
      <c r="O6233">
        <v>730</v>
      </c>
    </row>
    <row r="6234" spans="1:15" x14ac:dyDescent="0.35">
      <c r="A6234" s="189" t="str">
        <f t="shared" si="331"/>
        <v>Feb</v>
      </c>
      <c r="B6234" s="190" t="str">
        <f t="shared" si="332"/>
        <v>2024</v>
      </c>
      <c r="C6234" s="190" t="str">
        <f t="shared" si="333"/>
        <v>Feb-2024</v>
      </c>
      <c r="D6234" s="2">
        <v>45351</v>
      </c>
      <c r="E6234" t="s">
        <v>1264</v>
      </c>
      <c r="F6234" t="s">
        <v>1265</v>
      </c>
      <c r="G6234" t="s">
        <v>1266</v>
      </c>
      <c r="H6234" t="s">
        <v>663</v>
      </c>
      <c r="I6234" t="s">
        <v>1267</v>
      </c>
      <c r="J6234" t="s">
        <v>1268</v>
      </c>
      <c r="K6234" t="s">
        <v>1272</v>
      </c>
      <c r="L6234" t="s">
        <v>1273</v>
      </c>
      <c r="M6234" t="s">
        <v>1274</v>
      </c>
      <c r="N6234" t="s">
        <v>922</v>
      </c>
      <c r="O6234">
        <v>1195</v>
      </c>
    </row>
    <row r="6235" spans="1:15" x14ac:dyDescent="0.35">
      <c r="A6235" s="189" t="str">
        <f t="shared" si="331"/>
        <v>Feb</v>
      </c>
      <c r="B6235" s="190" t="str">
        <f t="shared" si="332"/>
        <v>2024</v>
      </c>
      <c r="C6235" s="190" t="str">
        <f t="shared" si="333"/>
        <v>Feb-2024</v>
      </c>
      <c r="D6235" s="2">
        <v>45351</v>
      </c>
      <c r="E6235" t="s">
        <v>1264</v>
      </c>
      <c r="F6235" t="s">
        <v>1265</v>
      </c>
      <c r="G6235" t="s">
        <v>1266</v>
      </c>
      <c r="H6235" t="s">
        <v>663</v>
      </c>
      <c r="I6235" t="s">
        <v>1267</v>
      </c>
      <c r="J6235" t="s">
        <v>1268</v>
      </c>
      <c r="K6235" t="s">
        <v>1272</v>
      </c>
      <c r="L6235" t="s">
        <v>1273</v>
      </c>
      <c r="M6235" t="s">
        <v>1274</v>
      </c>
      <c r="N6235" t="s">
        <v>921</v>
      </c>
      <c r="O6235">
        <v>800</v>
      </c>
    </row>
    <row r="6236" spans="1:15" x14ac:dyDescent="0.35">
      <c r="A6236" s="189" t="str">
        <f t="shared" si="331"/>
        <v>Feb</v>
      </c>
      <c r="B6236" s="190" t="str">
        <f t="shared" si="332"/>
        <v>2024</v>
      </c>
      <c r="C6236" s="190" t="str">
        <f t="shared" si="333"/>
        <v>Feb-2024</v>
      </c>
      <c r="D6236" s="2">
        <v>45351</v>
      </c>
      <c r="E6236" t="s">
        <v>1264</v>
      </c>
      <c r="F6236" t="s">
        <v>1265</v>
      </c>
      <c r="G6236" t="s">
        <v>1266</v>
      </c>
      <c r="H6236" t="s">
        <v>663</v>
      </c>
      <c r="I6236" t="s">
        <v>1267</v>
      </c>
      <c r="J6236" t="s">
        <v>1268</v>
      </c>
      <c r="K6236" t="s">
        <v>1275</v>
      </c>
      <c r="L6236" t="s">
        <v>1276</v>
      </c>
      <c r="M6236" t="s">
        <v>1277</v>
      </c>
      <c r="N6236" t="s">
        <v>1528</v>
      </c>
      <c r="O6236" t="s">
        <v>958</v>
      </c>
    </row>
    <row r="6237" spans="1:15" x14ac:dyDescent="0.35">
      <c r="A6237" s="189" t="str">
        <f t="shared" si="331"/>
        <v>Feb</v>
      </c>
      <c r="B6237" s="190" t="str">
        <f t="shared" si="332"/>
        <v>2024</v>
      </c>
      <c r="C6237" s="190" t="str">
        <f t="shared" si="333"/>
        <v>Feb-2024</v>
      </c>
      <c r="D6237" s="2">
        <v>45351</v>
      </c>
      <c r="E6237" t="s">
        <v>1264</v>
      </c>
      <c r="F6237" t="s">
        <v>1265</v>
      </c>
      <c r="G6237" t="s">
        <v>1266</v>
      </c>
      <c r="H6237" t="s">
        <v>663</v>
      </c>
      <c r="I6237" t="s">
        <v>1267</v>
      </c>
      <c r="J6237" t="s">
        <v>1268</v>
      </c>
      <c r="K6237" t="s">
        <v>1275</v>
      </c>
      <c r="L6237" t="s">
        <v>1276</v>
      </c>
      <c r="M6237" t="s">
        <v>1277</v>
      </c>
      <c r="N6237" t="s">
        <v>1529</v>
      </c>
      <c r="O6237" t="s">
        <v>958</v>
      </c>
    </row>
    <row r="6238" spans="1:15" x14ac:dyDescent="0.35">
      <c r="A6238" s="189" t="str">
        <f t="shared" si="331"/>
        <v>Feb</v>
      </c>
      <c r="B6238" s="190" t="str">
        <f t="shared" si="332"/>
        <v>2024</v>
      </c>
      <c r="C6238" s="190" t="str">
        <f t="shared" si="333"/>
        <v>Feb-2024</v>
      </c>
      <c r="D6238" s="2">
        <v>45351</v>
      </c>
      <c r="E6238" t="s">
        <v>1264</v>
      </c>
      <c r="F6238" t="s">
        <v>1265</v>
      </c>
      <c r="G6238" t="s">
        <v>1266</v>
      </c>
      <c r="H6238" t="s">
        <v>663</v>
      </c>
      <c r="I6238" t="s">
        <v>1267</v>
      </c>
      <c r="J6238" t="s">
        <v>1268</v>
      </c>
      <c r="K6238" t="s">
        <v>1275</v>
      </c>
      <c r="L6238" t="s">
        <v>1276</v>
      </c>
      <c r="M6238" t="s">
        <v>1277</v>
      </c>
      <c r="N6238" t="s">
        <v>919</v>
      </c>
      <c r="O6238">
        <v>95</v>
      </c>
    </row>
    <row r="6239" spans="1:15" x14ac:dyDescent="0.35">
      <c r="A6239" s="189" t="str">
        <f t="shared" si="331"/>
        <v>Feb</v>
      </c>
      <c r="B6239" s="190" t="str">
        <f t="shared" si="332"/>
        <v>2024</v>
      </c>
      <c r="C6239" s="190" t="str">
        <f t="shared" si="333"/>
        <v>Feb-2024</v>
      </c>
      <c r="D6239" s="2">
        <v>45351</v>
      </c>
      <c r="E6239" t="s">
        <v>1264</v>
      </c>
      <c r="F6239" t="s">
        <v>1265</v>
      </c>
      <c r="G6239" t="s">
        <v>1266</v>
      </c>
      <c r="H6239" t="s">
        <v>663</v>
      </c>
      <c r="I6239" t="s">
        <v>1267</v>
      </c>
      <c r="J6239" t="s">
        <v>1268</v>
      </c>
      <c r="K6239" t="s">
        <v>1275</v>
      </c>
      <c r="L6239" t="s">
        <v>1276</v>
      </c>
      <c r="M6239" t="s">
        <v>1277</v>
      </c>
      <c r="N6239" t="s">
        <v>920</v>
      </c>
      <c r="O6239">
        <v>615</v>
      </c>
    </row>
    <row r="6240" spans="1:15" x14ac:dyDescent="0.35">
      <c r="A6240" s="189" t="str">
        <f t="shared" si="331"/>
        <v>Feb</v>
      </c>
      <c r="B6240" s="190" t="str">
        <f t="shared" si="332"/>
        <v>2024</v>
      </c>
      <c r="C6240" s="190" t="str">
        <f t="shared" si="333"/>
        <v>Feb-2024</v>
      </c>
      <c r="D6240" s="2">
        <v>45351</v>
      </c>
      <c r="E6240" t="s">
        <v>1264</v>
      </c>
      <c r="F6240" t="s">
        <v>1265</v>
      </c>
      <c r="G6240" t="s">
        <v>1266</v>
      </c>
      <c r="H6240" t="s">
        <v>663</v>
      </c>
      <c r="I6240" t="s">
        <v>1267</v>
      </c>
      <c r="J6240" t="s">
        <v>1268</v>
      </c>
      <c r="K6240" t="s">
        <v>1275</v>
      </c>
      <c r="L6240" t="s">
        <v>1276</v>
      </c>
      <c r="M6240" t="s">
        <v>1277</v>
      </c>
      <c r="N6240" t="s">
        <v>922</v>
      </c>
      <c r="O6240">
        <v>1355</v>
      </c>
    </row>
    <row r="6241" spans="1:15" x14ac:dyDescent="0.35">
      <c r="A6241" s="189" t="str">
        <f t="shared" si="331"/>
        <v>Feb</v>
      </c>
      <c r="B6241" s="190" t="str">
        <f t="shared" si="332"/>
        <v>2024</v>
      </c>
      <c r="C6241" s="190" t="str">
        <f t="shared" si="333"/>
        <v>Feb-2024</v>
      </c>
      <c r="D6241" s="2">
        <v>45351</v>
      </c>
      <c r="E6241" t="s">
        <v>1264</v>
      </c>
      <c r="F6241" t="s">
        <v>1265</v>
      </c>
      <c r="G6241" t="s">
        <v>1266</v>
      </c>
      <c r="H6241" t="s">
        <v>663</v>
      </c>
      <c r="I6241" t="s">
        <v>1267</v>
      </c>
      <c r="J6241" t="s">
        <v>1268</v>
      </c>
      <c r="K6241" t="s">
        <v>1275</v>
      </c>
      <c r="L6241" t="s">
        <v>1276</v>
      </c>
      <c r="M6241" t="s">
        <v>1277</v>
      </c>
      <c r="N6241" t="s">
        <v>921</v>
      </c>
      <c r="O6241">
        <v>830</v>
      </c>
    </row>
    <row r="6242" spans="1:15" x14ac:dyDescent="0.35">
      <c r="A6242" s="189" t="str">
        <f t="shared" si="331"/>
        <v>Feb</v>
      </c>
      <c r="B6242" s="190" t="str">
        <f t="shared" si="332"/>
        <v>2024</v>
      </c>
      <c r="C6242" s="190" t="str">
        <f t="shared" si="333"/>
        <v>Feb-2024</v>
      </c>
      <c r="D6242" s="2">
        <v>45351</v>
      </c>
      <c r="E6242" t="s">
        <v>1264</v>
      </c>
      <c r="F6242" t="s">
        <v>1265</v>
      </c>
      <c r="G6242" t="s">
        <v>1266</v>
      </c>
      <c r="H6242" t="s">
        <v>663</v>
      </c>
      <c r="I6242" t="s">
        <v>1267</v>
      </c>
      <c r="J6242" t="s">
        <v>1268</v>
      </c>
      <c r="K6242" t="s">
        <v>1278</v>
      </c>
      <c r="L6242" t="s">
        <v>1279</v>
      </c>
      <c r="M6242" t="s">
        <v>1280</v>
      </c>
      <c r="N6242" t="s">
        <v>1528</v>
      </c>
      <c r="O6242" t="s">
        <v>958</v>
      </c>
    </row>
    <row r="6243" spans="1:15" x14ac:dyDescent="0.35">
      <c r="A6243" s="189" t="str">
        <f t="shared" si="331"/>
        <v>Feb</v>
      </c>
      <c r="B6243" s="190" t="str">
        <f t="shared" si="332"/>
        <v>2024</v>
      </c>
      <c r="C6243" s="190" t="str">
        <f t="shared" si="333"/>
        <v>Feb-2024</v>
      </c>
      <c r="D6243" s="2">
        <v>45351</v>
      </c>
      <c r="E6243" t="s">
        <v>1264</v>
      </c>
      <c r="F6243" t="s">
        <v>1265</v>
      </c>
      <c r="G6243" t="s">
        <v>1266</v>
      </c>
      <c r="H6243" t="s">
        <v>663</v>
      </c>
      <c r="I6243" t="s">
        <v>1267</v>
      </c>
      <c r="J6243" t="s">
        <v>1268</v>
      </c>
      <c r="K6243" t="s">
        <v>1278</v>
      </c>
      <c r="L6243" t="s">
        <v>1279</v>
      </c>
      <c r="M6243" t="s">
        <v>1280</v>
      </c>
      <c r="N6243" t="s">
        <v>1529</v>
      </c>
      <c r="O6243" t="s">
        <v>958</v>
      </c>
    </row>
    <row r="6244" spans="1:15" x14ac:dyDescent="0.35">
      <c r="A6244" s="189" t="str">
        <f t="shared" si="331"/>
        <v>Feb</v>
      </c>
      <c r="B6244" s="190" t="str">
        <f t="shared" si="332"/>
        <v>2024</v>
      </c>
      <c r="C6244" s="190" t="str">
        <f t="shared" si="333"/>
        <v>Feb-2024</v>
      </c>
      <c r="D6244" s="2">
        <v>45351</v>
      </c>
      <c r="E6244" t="s">
        <v>1264</v>
      </c>
      <c r="F6244" t="s">
        <v>1265</v>
      </c>
      <c r="G6244" t="s">
        <v>1266</v>
      </c>
      <c r="H6244" t="s">
        <v>663</v>
      </c>
      <c r="I6244" t="s">
        <v>1267</v>
      </c>
      <c r="J6244" t="s">
        <v>1268</v>
      </c>
      <c r="K6244" t="s">
        <v>1278</v>
      </c>
      <c r="L6244" t="s">
        <v>1279</v>
      </c>
      <c r="M6244" t="s">
        <v>1280</v>
      </c>
      <c r="N6244" t="s">
        <v>919</v>
      </c>
      <c r="O6244">
        <v>580</v>
      </c>
    </row>
    <row r="6245" spans="1:15" x14ac:dyDescent="0.35">
      <c r="A6245" s="189" t="str">
        <f t="shared" si="331"/>
        <v>Feb</v>
      </c>
      <c r="B6245" s="190" t="str">
        <f t="shared" si="332"/>
        <v>2024</v>
      </c>
      <c r="C6245" s="190" t="str">
        <f t="shared" si="333"/>
        <v>Feb-2024</v>
      </c>
      <c r="D6245" s="2">
        <v>45351</v>
      </c>
      <c r="E6245" t="s">
        <v>1264</v>
      </c>
      <c r="F6245" t="s">
        <v>1265</v>
      </c>
      <c r="G6245" t="s">
        <v>1266</v>
      </c>
      <c r="H6245" t="s">
        <v>663</v>
      </c>
      <c r="I6245" t="s">
        <v>1267</v>
      </c>
      <c r="J6245" t="s">
        <v>1268</v>
      </c>
      <c r="K6245" t="s">
        <v>1278</v>
      </c>
      <c r="L6245" t="s">
        <v>1279</v>
      </c>
      <c r="M6245" t="s">
        <v>1280</v>
      </c>
      <c r="N6245" t="s">
        <v>920</v>
      </c>
      <c r="O6245">
        <v>2210</v>
      </c>
    </row>
    <row r="6246" spans="1:15" x14ac:dyDescent="0.35">
      <c r="A6246" s="189" t="str">
        <f t="shared" si="331"/>
        <v>Feb</v>
      </c>
      <c r="B6246" s="190" t="str">
        <f t="shared" si="332"/>
        <v>2024</v>
      </c>
      <c r="C6246" s="190" t="str">
        <f t="shared" si="333"/>
        <v>Feb-2024</v>
      </c>
      <c r="D6246" s="2">
        <v>45351</v>
      </c>
      <c r="E6246" t="s">
        <v>1264</v>
      </c>
      <c r="F6246" t="s">
        <v>1265</v>
      </c>
      <c r="G6246" t="s">
        <v>1266</v>
      </c>
      <c r="H6246" t="s">
        <v>663</v>
      </c>
      <c r="I6246" t="s">
        <v>1267</v>
      </c>
      <c r="J6246" t="s">
        <v>1268</v>
      </c>
      <c r="K6246" t="s">
        <v>1278</v>
      </c>
      <c r="L6246" t="s">
        <v>1279</v>
      </c>
      <c r="M6246" t="s">
        <v>1280</v>
      </c>
      <c r="N6246" t="s">
        <v>922</v>
      </c>
      <c r="O6246">
        <v>725</v>
      </c>
    </row>
    <row r="6247" spans="1:15" x14ac:dyDescent="0.35">
      <c r="A6247" s="189" t="str">
        <f t="shared" si="331"/>
        <v>Feb</v>
      </c>
      <c r="B6247" s="190" t="str">
        <f t="shared" si="332"/>
        <v>2024</v>
      </c>
      <c r="C6247" s="190" t="str">
        <f t="shared" si="333"/>
        <v>Feb-2024</v>
      </c>
      <c r="D6247" s="2">
        <v>45351</v>
      </c>
      <c r="E6247" t="s">
        <v>1264</v>
      </c>
      <c r="F6247" t="s">
        <v>1265</v>
      </c>
      <c r="G6247" t="s">
        <v>1266</v>
      </c>
      <c r="H6247" t="s">
        <v>663</v>
      </c>
      <c r="I6247" t="s">
        <v>1267</v>
      </c>
      <c r="J6247" t="s">
        <v>1268</v>
      </c>
      <c r="K6247" t="s">
        <v>1278</v>
      </c>
      <c r="L6247" t="s">
        <v>1279</v>
      </c>
      <c r="M6247" t="s">
        <v>1280</v>
      </c>
      <c r="N6247" t="s">
        <v>921</v>
      </c>
      <c r="O6247">
        <v>1245</v>
      </c>
    </row>
    <row r="6248" spans="1:15" x14ac:dyDescent="0.35">
      <c r="A6248" s="189" t="str">
        <f t="shared" si="331"/>
        <v>Feb</v>
      </c>
      <c r="B6248" s="190" t="str">
        <f t="shared" si="332"/>
        <v>2024</v>
      </c>
      <c r="C6248" s="190" t="str">
        <f t="shared" si="333"/>
        <v>Feb-2024</v>
      </c>
      <c r="D6248" s="2">
        <v>45351</v>
      </c>
      <c r="E6248" t="s">
        <v>1264</v>
      </c>
      <c r="F6248" t="s">
        <v>1265</v>
      </c>
      <c r="G6248" t="s">
        <v>1266</v>
      </c>
      <c r="H6248" t="s">
        <v>668</v>
      </c>
      <c r="I6248" t="s">
        <v>1281</v>
      </c>
      <c r="J6248" t="s">
        <v>1282</v>
      </c>
      <c r="K6248" t="s">
        <v>1283</v>
      </c>
      <c r="L6248" t="s">
        <v>1284</v>
      </c>
      <c r="M6248" t="s">
        <v>1285</v>
      </c>
      <c r="N6248" t="s">
        <v>1528</v>
      </c>
      <c r="O6248" t="s">
        <v>958</v>
      </c>
    </row>
    <row r="6249" spans="1:15" x14ac:dyDescent="0.35">
      <c r="A6249" s="189" t="str">
        <f t="shared" si="331"/>
        <v>Feb</v>
      </c>
      <c r="B6249" s="190" t="str">
        <f t="shared" si="332"/>
        <v>2024</v>
      </c>
      <c r="C6249" s="190" t="str">
        <f t="shared" si="333"/>
        <v>Feb-2024</v>
      </c>
      <c r="D6249" s="2">
        <v>45351</v>
      </c>
      <c r="E6249" t="s">
        <v>1264</v>
      </c>
      <c r="F6249" t="s">
        <v>1265</v>
      </c>
      <c r="G6249" t="s">
        <v>1266</v>
      </c>
      <c r="H6249" t="s">
        <v>668</v>
      </c>
      <c r="I6249" t="s">
        <v>1281</v>
      </c>
      <c r="J6249" t="s">
        <v>1282</v>
      </c>
      <c r="K6249" t="s">
        <v>1283</v>
      </c>
      <c r="L6249" t="s">
        <v>1284</v>
      </c>
      <c r="M6249" t="s">
        <v>1285</v>
      </c>
      <c r="N6249" t="s">
        <v>1529</v>
      </c>
      <c r="O6249" t="s">
        <v>958</v>
      </c>
    </row>
    <row r="6250" spans="1:15" x14ac:dyDescent="0.35">
      <c r="A6250" s="189" t="str">
        <f t="shared" si="331"/>
        <v>Feb</v>
      </c>
      <c r="B6250" s="190" t="str">
        <f t="shared" si="332"/>
        <v>2024</v>
      </c>
      <c r="C6250" s="190" t="str">
        <f t="shared" si="333"/>
        <v>Feb-2024</v>
      </c>
      <c r="D6250" s="2">
        <v>45351</v>
      </c>
      <c r="E6250" t="s">
        <v>1264</v>
      </c>
      <c r="F6250" t="s">
        <v>1265</v>
      </c>
      <c r="G6250" t="s">
        <v>1266</v>
      </c>
      <c r="H6250" t="s">
        <v>668</v>
      </c>
      <c r="I6250" t="s">
        <v>1281</v>
      </c>
      <c r="J6250" t="s">
        <v>1282</v>
      </c>
      <c r="K6250" t="s">
        <v>1283</v>
      </c>
      <c r="L6250" t="s">
        <v>1284</v>
      </c>
      <c r="M6250" t="s">
        <v>1285</v>
      </c>
      <c r="N6250" t="s">
        <v>919</v>
      </c>
      <c r="O6250">
        <v>160</v>
      </c>
    </row>
    <row r="6251" spans="1:15" x14ac:dyDescent="0.35">
      <c r="A6251" s="189" t="str">
        <f t="shared" si="331"/>
        <v>Feb</v>
      </c>
      <c r="B6251" s="190" t="str">
        <f t="shared" si="332"/>
        <v>2024</v>
      </c>
      <c r="C6251" s="190" t="str">
        <f t="shared" si="333"/>
        <v>Feb-2024</v>
      </c>
      <c r="D6251" s="2">
        <v>45351</v>
      </c>
      <c r="E6251" t="s">
        <v>1264</v>
      </c>
      <c r="F6251" t="s">
        <v>1265</v>
      </c>
      <c r="G6251" t="s">
        <v>1266</v>
      </c>
      <c r="H6251" t="s">
        <v>668</v>
      </c>
      <c r="I6251" t="s">
        <v>1281</v>
      </c>
      <c r="J6251" t="s">
        <v>1282</v>
      </c>
      <c r="K6251" t="s">
        <v>1283</v>
      </c>
      <c r="L6251" t="s">
        <v>1284</v>
      </c>
      <c r="M6251" t="s">
        <v>1285</v>
      </c>
      <c r="N6251" t="s">
        <v>920</v>
      </c>
      <c r="O6251">
        <v>1690</v>
      </c>
    </row>
    <row r="6252" spans="1:15" x14ac:dyDescent="0.35">
      <c r="A6252" s="189" t="str">
        <f t="shared" si="331"/>
        <v>Feb</v>
      </c>
      <c r="B6252" s="190" t="str">
        <f t="shared" si="332"/>
        <v>2024</v>
      </c>
      <c r="C6252" s="190" t="str">
        <f t="shared" si="333"/>
        <v>Feb-2024</v>
      </c>
      <c r="D6252" s="2">
        <v>45351</v>
      </c>
      <c r="E6252" t="s">
        <v>1264</v>
      </c>
      <c r="F6252" t="s">
        <v>1265</v>
      </c>
      <c r="G6252" t="s">
        <v>1266</v>
      </c>
      <c r="H6252" t="s">
        <v>668</v>
      </c>
      <c r="I6252" t="s">
        <v>1281</v>
      </c>
      <c r="J6252" t="s">
        <v>1282</v>
      </c>
      <c r="K6252" t="s">
        <v>1283</v>
      </c>
      <c r="L6252" t="s">
        <v>1284</v>
      </c>
      <c r="M6252" t="s">
        <v>1285</v>
      </c>
      <c r="N6252" t="s">
        <v>922</v>
      </c>
      <c r="O6252">
        <v>485</v>
      </c>
    </row>
    <row r="6253" spans="1:15" x14ac:dyDescent="0.35">
      <c r="A6253" s="189" t="str">
        <f t="shared" si="331"/>
        <v>Feb</v>
      </c>
      <c r="B6253" s="190" t="str">
        <f t="shared" si="332"/>
        <v>2024</v>
      </c>
      <c r="C6253" s="190" t="str">
        <f t="shared" si="333"/>
        <v>Feb-2024</v>
      </c>
      <c r="D6253" s="2">
        <v>45351</v>
      </c>
      <c r="E6253" t="s">
        <v>1264</v>
      </c>
      <c r="F6253" t="s">
        <v>1265</v>
      </c>
      <c r="G6253" t="s">
        <v>1266</v>
      </c>
      <c r="H6253" t="s">
        <v>668</v>
      </c>
      <c r="I6253" t="s">
        <v>1281</v>
      </c>
      <c r="J6253" t="s">
        <v>1282</v>
      </c>
      <c r="K6253" t="s">
        <v>1283</v>
      </c>
      <c r="L6253" t="s">
        <v>1284</v>
      </c>
      <c r="M6253" t="s">
        <v>1285</v>
      </c>
      <c r="N6253" t="s">
        <v>921</v>
      </c>
      <c r="O6253">
        <v>1225</v>
      </c>
    </row>
    <row r="6254" spans="1:15" x14ac:dyDescent="0.35">
      <c r="A6254" s="189" t="str">
        <f t="shared" si="331"/>
        <v>Feb</v>
      </c>
      <c r="B6254" s="190" t="str">
        <f t="shared" si="332"/>
        <v>2024</v>
      </c>
      <c r="C6254" s="190" t="str">
        <f t="shared" si="333"/>
        <v>Feb-2024</v>
      </c>
      <c r="D6254" s="2">
        <v>45351</v>
      </c>
      <c r="E6254" t="s">
        <v>1264</v>
      </c>
      <c r="F6254" t="s">
        <v>1265</v>
      </c>
      <c r="G6254" t="s">
        <v>1266</v>
      </c>
      <c r="H6254" t="s">
        <v>668</v>
      </c>
      <c r="I6254" t="s">
        <v>1281</v>
      </c>
      <c r="J6254" t="s">
        <v>1282</v>
      </c>
      <c r="K6254" t="s">
        <v>1286</v>
      </c>
      <c r="L6254" t="s">
        <v>1287</v>
      </c>
      <c r="M6254" t="s">
        <v>1288</v>
      </c>
      <c r="N6254" t="s">
        <v>1528</v>
      </c>
      <c r="O6254" t="s">
        <v>958</v>
      </c>
    </row>
    <row r="6255" spans="1:15" x14ac:dyDescent="0.35">
      <c r="A6255" s="189" t="str">
        <f t="shared" si="331"/>
        <v>Feb</v>
      </c>
      <c r="B6255" s="190" t="str">
        <f t="shared" si="332"/>
        <v>2024</v>
      </c>
      <c r="C6255" s="190" t="str">
        <f t="shared" si="333"/>
        <v>Feb-2024</v>
      </c>
      <c r="D6255" s="2">
        <v>45351</v>
      </c>
      <c r="E6255" t="s">
        <v>1264</v>
      </c>
      <c r="F6255" t="s">
        <v>1265</v>
      </c>
      <c r="G6255" t="s">
        <v>1266</v>
      </c>
      <c r="H6255" t="s">
        <v>668</v>
      </c>
      <c r="I6255" t="s">
        <v>1281</v>
      </c>
      <c r="J6255" t="s">
        <v>1282</v>
      </c>
      <c r="K6255" t="s">
        <v>1286</v>
      </c>
      <c r="L6255" t="s">
        <v>1287</v>
      </c>
      <c r="M6255" t="s">
        <v>1288</v>
      </c>
      <c r="N6255" t="s">
        <v>1529</v>
      </c>
      <c r="O6255" t="s">
        <v>958</v>
      </c>
    </row>
    <row r="6256" spans="1:15" x14ac:dyDescent="0.35">
      <c r="A6256" s="189" t="str">
        <f t="shared" si="331"/>
        <v>Feb</v>
      </c>
      <c r="B6256" s="190" t="str">
        <f t="shared" si="332"/>
        <v>2024</v>
      </c>
      <c r="C6256" s="190" t="str">
        <f t="shared" si="333"/>
        <v>Feb-2024</v>
      </c>
      <c r="D6256" s="2">
        <v>45351</v>
      </c>
      <c r="E6256" t="s">
        <v>1264</v>
      </c>
      <c r="F6256" t="s">
        <v>1265</v>
      </c>
      <c r="G6256" t="s">
        <v>1266</v>
      </c>
      <c r="H6256" t="s">
        <v>668</v>
      </c>
      <c r="I6256" t="s">
        <v>1281</v>
      </c>
      <c r="J6256" t="s">
        <v>1282</v>
      </c>
      <c r="K6256" t="s">
        <v>1286</v>
      </c>
      <c r="L6256" t="s">
        <v>1287</v>
      </c>
      <c r="M6256" t="s">
        <v>1288</v>
      </c>
      <c r="N6256" t="s">
        <v>919</v>
      </c>
      <c r="O6256">
        <v>15</v>
      </c>
    </row>
    <row r="6257" spans="1:15" x14ac:dyDescent="0.35">
      <c r="A6257" s="189" t="str">
        <f t="shared" si="331"/>
        <v>Feb</v>
      </c>
      <c r="B6257" s="190" t="str">
        <f t="shared" si="332"/>
        <v>2024</v>
      </c>
      <c r="C6257" s="190" t="str">
        <f t="shared" si="333"/>
        <v>Feb-2024</v>
      </c>
      <c r="D6257" s="2">
        <v>45351</v>
      </c>
      <c r="E6257" t="s">
        <v>1264</v>
      </c>
      <c r="F6257" t="s">
        <v>1265</v>
      </c>
      <c r="G6257" t="s">
        <v>1266</v>
      </c>
      <c r="H6257" t="s">
        <v>668</v>
      </c>
      <c r="I6257" t="s">
        <v>1281</v>
      </c>
      <c r="J6257" t="s">
        <v>1282</v>
      </c>
      <c r="K6257" t="s">
        <v>1286</v>
      </c>
      <c r="L6257" t="s">
        <v>1287</v>
      </c>
      <c r="M6257" t="s">
        <v>1288</v>
      </c>
      <c r="N6257" t="s">
        <v>920</v>
      </c>
      <c r="O6257">
        <v>725</v>
      </c>
    </row>
    <row r="6258" spans="1:15" x14ac:dyDescent="0.35">
      <c r="A6258" s="189" t="str">
        <f t="shared" si="331"/>
        <v>Feb</v>
      </c>
      <c r="B6258" s="190" t="str">
        <f t="shared" si="332"/>
        <v>2024</v>
      </c>
      <c r="C6258" s="190" t="str">
        <f t="shared" si="333"/>
        <v>Feb-2024</v>
      </c>
      <c r="D6258" s="2">
        <v>45351</v>
      </c>
      <c r="E6258" t="s">
        <v>1264</v>
      </c>
      <c r="F6258" t="s">
        <v>1265</v>
      </c>
      <c r="G6258" t="s">
        <v>1266</v>
      </c>
      <c r="H6258" t="s">
        <v>668</v>
      </c>
      <c r="I6258" t="s">
        <v>1281</v>
      </c>
      <c r="J6258" t="s">
        <v>1282</v>
      </c>
      <c r="K6258" t="s">
        <v>1286</v>
      </c>
      <c r="L6258" t="s">
        <v>1287</v>
      </c>
      <c r="M6258" t="s">
        <v>1288</v>
      </c>
      <c r="N6258" t="s">
        <v>922</v>
      </c>
      <c r="O6258">
        <v>205</v>
      </c>
    </row>
    <row r="6259" spans="1:15" x14ac:dyDescent="0.35">
      <c r="A6259" s="189" t="str">
        <f t="shared" si="331"/>
        <v>Feb</v>
      </c>
      <c r="B6259" s="190" t="str">
        <f t="shared" si="332"/>
        <v>2024</v>
      </c>
      <c r="C6259" s="190" t="str">
        <f t="shared" si="333"/>
        <v>Feb-2024</v>
      </c>
      <c r="D6259" s="2">
        <v>45351</v>
      </c>
      <c r="E6259" t="s">
        <v>1264</v>
      </c>
      <c r="F6259" t="s">
        <v>1265</v>
      </c>
      <c r="G6259" t="s">
        <v>1266</v>
      </c>
      <c r="H6259" t="s">
        <v>668</v>
      </c>
      <c r="I6259" t="s">
        <v>1281</v>
      </c>
      <c r="J6259" t="s">
        <v>1282</v>
      </c>
      <c r="K6259" t="s">
        <v>1286</v>
      </c>
      <c r="L6259" t="s">
        <v>1287</v>
      </c>
      <c r="M6259" t="s">
        <v>1288</v>
      </c>
      <c r="N6259" t="s">
        <v>921</v>
      </c>
      <c r="O6259">
        <v>585</v>
      </c>
    </row>
    <row r="6260" spans="1:15" x14ac:dyDescent="0.35">
      <c r="A6260" s="189" t="str">
        <f t="shared" si="331"/>
        <v>Feb</v>
      </c>
      <c r="B6260" s="190" t="str">
        <f t="shared" si="332"/>
        <v>2024</v>
      </c>
      <c r="C6260" s="190" t="str">
        <f t="shared" si="333"/>
        <v>Feb-2024</v>
      </c>
      <c r="D6260" s="2">
        <v>45351</v>
      </c>
      <c r="E6260" t="s">
        <v>1264</v>
      </c>
      <c r="F6260" t="s">
        <v>1265</v>
      </c>
      <c r="G6260" t="s">
        <v>1266</v>
      </c>
      <c r="H6260" t="s">
        <v>668</v>
      </c>
      <c r="I6260" t="s">
        <v>1281</v>
      </c>
      <c r="J6260" t="s">
        <v>1282</v>
      </c>
      <c r="K6260" t="s">
        <v>1289</v>
      </c>
      <c r="L6260" t="s">
        <v>1290</v>
      </c>
      <c r="M6260" t="s">
        <v>1291</v>
      </c>
      <c r="N6260" t="s">
        <v>1528</v>
      </c>
      <c r="O6260" t="s">
        <v>958</v>
      </c>
    </row>
    <row r="6261" spans="1:15" x14ac:dyDescent="0.35">
      <c r="A6261" s="189" t="str">
        <f t="shared" si="331"/>
        <v>Feb</v>
      </c>
      <c r="B6261" s="190" t="str">
        <f t="shared" si="332"/>
        <v>2024</v>
      </c>
      <c r="C6261" s="190" t="str">
        <f t="shared" si="333"/>
        <v>Feb-2024</v>
      </c>
      <c r="D6261" s="2">
        <v>45351</v>
      </c>
      <c r="E6261" t="s">
        <v>1264</v>
      </c>
      <c r="F6261" t="s">
        <v>1265</v>
      </c>
      <c r="G6261" t="s">
        <v>1266</v>
      </c>
      <c r="H6261" t="s">
        <v>668</v>
      </c>
      <c r="I6261" t="s">
        <v>1281</v>
      </c>
      <c r="J6261" t="s">
        <v>1282</v>
      </c>
      <c r="K6261" t="s">
        <v>1289</v>
      </c>
      <c r="L6261" t="s">
        <v>1290</v>
      </c>
      <c r="M6261" t="s">
        <v>1291</v>
      </c>
      <c r="N6261" t="s">
        <v>1529</v>
      </c>
      <c r="O6261" t="s">
        <v>958</v>
      </c>
    </row>
    <row r="6262" spans="1:15" x14ac:dyDescent="0.35">
      <c r="A6262" s="189" t="str">
        <f t="shared" si="331"/>
        <v>Feb</v>
      </c>
      <c r="B6262" s="190" t="str">
        <f t="shared" si="332"/>
        <v>2024</v>
      </c>
      <c r="C6262" s="190" t="str">
        <f t="shared" si="333"/>
        <v>Feb-2024</v>
      </c>
      <c r="D6262" s="2">
        <v>45351</v>
      </c>
      <c r="E6262" t="s">
        <v>1264</v>
      </c>
      <c r="F6262" t="s">
        <v>1265</v>
      </c>
      <c r="G6262" t="s">
        <v>1266</v>
      </c>
      <c r="H6262" t="s">
        <v>668</v>
      </c>
      <c r="I6262" t="s">
        <v>1281</v>
      </c>
      <c r="J6262" t="s">
        <v>1282</v>
      </c>
      <c r="K6262" t="s">
        <v>1289</v>
      </c>
      <c r="L6262" t="s">
        <v>1290</v>
      </c>
      <c r="M6262" t="s">
        <v>1291</v>
      </c>
      <c r="N6262" t="s">
        <v>919</v>
      </c>
      <c r="O6262">
        <v>95</v>
      </c>
    </row>
    <row r="6263" spans="1:15" x14ac:dyDescent="0.35">
      <c r="A6263" s="189" t="str">
        <f t="shared" si="331"/>
        <v>Feb</v>
      </c>
      <c r="B6263" s="190" t="str">
        <f t="shared" si="332"/>
        <v>2024</v>
      </c>
      <c r="C6263" s="190" t="str">
        <f t="shared" si="333"/>
        <v>Feb-2024</v>
      </c>
      <c r="D6263" s="2">
        <v>45351</v>
      </c>
      <c r="E6263" t="s">
        <v>1264</v>
      </c>
      <c r="F6263" t="s">
        <v>1265</v>
      </c>
      <c r="G6263" t="s">
        <v>1266</v>
      </c>
      <c r="H6263" t="s">
        <v>668</v>
      </c>
      <c r="I6263" t="s">
        <v>1281</v>
      </c>
      <c r="J6263" t="s">
        <v>1282</v>
      </c>
      <c r="K6263" t="s">
        <v>1289</v>
      </c>
      <c r="L6263" t="s">
        <v>1290</v>
      </c>
      <c r="M6263" t="s">
        <v>1291</v>
      </c>
      <c r="N6263" t="s">
        <v>920</v>
      </c>
      <c r="O6263">
        <v>755</v>
      </c>
    </row>
    <row r="6264" spans="1:15" x14ac:dyDescent="0.35">
      <c r="A6264" s="189" t="str">
        <f t="shared" si="331"/>
        <v>Feb</v>
      </c>
      <c r="B6264" s="190" t="str">
        <f t="shared" si="332"/>
        <v>2024</v>
      </c>
      <c r="C6264" s="190" t="str">
        <f t="shared" si="333"/>
        <v>Feb-2024</v>
      </c>
      <c r="D6264" s="2">
        <v>45351</v>
      </c>
      <c r="E6264" t="s">
        <v>1264</v>
      </c>
      <c r="F6264" t="s">
        <v>1265</v>
      </c>
      <c r="G6264" t="s">
        <v>1266</v>
      </c>
      <c r="H6264" t="s">
        <v>668</v>
      </c>
      <c r="I6264" t="s">
        <v>1281</v>
      </c>
      <c r="J6264" t="s">
        <v>1282</v>
      </c>
      <c r="K6264" t="s">
        <v>1289</v>
      </c>
      <c r="L6264" t="s">
        <v>1290</v>
      </c>
      <c r="M6264" t="s">
        <v>1291</v>
      </c>
      <c r="N6264" t="s">
        <v>922</v>
      </c>
      <c r="O6264">
        <v>500</v>
      </c>
    </row>
    <row r="6265" spans="1:15" x14ac:dyDescent="0.35">
      <c r="A6265" s="189" t="str">
        <f t="shared" si="331"/>
        <v>Feb</v>
      </c>
      <c r="B6265" s="190" t="str">
        <f t="shared" si="332"/>
        <v>2024</v>
      </c>
      <c r="C6265" s="190" t="str">
        <f t="shared" si="333"/>
        <v>Feb-2024</v>
      </c>
      <c r="D6265" s="2">
        <v>45351</v>
      </c>
      <c r="E6265" t="s">
        <v>1264</v>
      </c>
      <c r="F6265" t="s">
        <v>1265</v>
      </c>
      <c r="G6265" t="s">
        <v>1266</v>
      </c>
      <c r="H6265" t="s">
        <v>668</v>
      </c>
      <c r="I6265" t="s">
        <v>1281</v>
      </c>
      <c r="J6265" t="s">
        <v>1282</v>
      </c>
      <c r="K6265" t="s">
        <v>1289</v>
      </c>
      <c r="L6265" t="s">
        <v>1290</v>
      </c>
      <c r="M6265" t="s">
        <v>1291</v>
      </c>
      <c r="N6265" t="s">
        <v>921</v>
      </c>
      <c r="O6265">
        <v>1035</v>
      </c>
    </row>
    <row r="6266" spans="1:15" x14ac:dyDescent="0.35">
      <c r="A6266" s="189" t="str">
        <f t="shared" si="331"/>
        <v>Feb</v>
      </c>
      <c r="B6266" s="190" t="str">
        <f t="shared" si="332"/>
        <v>2024</v>
      </c>
      <c r="C6266" s="190" t="str">
        <f t="shared" si="333"/>
        <v>Feb-2024</v>
      </c>
      <c r="D6266" s="2">
        <v>45351</v>
      </c>
      <c r="E6266" t="s">
        <v>1264</v>
      </c>
      <c r="F6266" t="s">
        <v>1265</v>
      </c>
      <c r="G6266" t="s">
        <v>1266</v>
      </c>
      <c r="H6266" t="s">
        <v>668</v>
      </c>
      <c r="I6266" t="s">
        <v>1281</v>
      </c>
      <c r="J6266" t="s">
        <v>1282</v>
      </c>
      <c r="K6266" t="s">
        <v>1292</v>
      </c>
      <c r="L6266" t="s">
        <v>1293</v>
      </c>
      <c r="M6266" t="s">
        <v>1294</v>
      </c>
      <c r="N6266" t="s">
        <v>1528</v>
      </c>
      <c r="O6266" t="s">
        <v>958</v>
      </c>
    </row>
    <row r="6267" spans="1:15" x14ac:dyDescent="0.35">
      <c r="A6267" s="189" t="str">
        <f t="shared" si="331"/>
        <v>Feb</v>
      </c>
      <c r="B6267" s="190" t="str">
        <f t="shared" si="332"/>
        <v>2024</v>
      </c>
      <c r="C6267" s="190" t="str">
        <f t="shared" si="333"/>
        <v>Feb-2024</v>
      </c>
      <c r="D6267" s="2">
        <v>45351</v>
      </c>
      <c r="E6267" t="s">
        <v>1264</v>
      </c>
      <c r="F6267" t="s">
        <v>1265</v>
      </c>
      <c r="G6267" t="s">
        <v>1266</v>
      </c>
      <c r="H6267" t="s">
        <v>668</v>
      </c>
      <c r="I6267" t="s">
        <v>1281</v>
      </c>
      <c r="J6267" t="s">
        <v>1282</v>
      </c>
      <c r="K6267" t="s">
        <v>1292</v>
      </c>
      <c r="L6267" t="s">
        <v>1293</v>
      </c>
      <c r="M6267" t="s">
        <v>1294</v>
      </c>
      <c r="N6267" t="s">
        <v>1529</v>
      </c>
      <c r="O6267" t="s">
        <v>958</v>
      </c>
    </row>
    <row r="6268" spans="1:15" x14ac:dyDescent="0.35">
      <c r="A6268" s="189" t="str">
        <f t="shared" si="331"/>
        <v>Feb</v>
      </c>
      <c r="B6268" s="190" t="str">
        <f t="shared" si="332"/>
        <v>2024</v>
      </c>
      <c r="C6268" s="190" t="str">
        <f t="shared" si="333"/>
        <v>Feb-2024</v>
      </c>
      <c r="D6268" s="2">
        <v>45351</v>
      </c>
      <c r="E6268" t="s">
        <v>1264</v>
      </c>
      <c r="F6268" t="s">
        <v>1265</v>
      </c>
      <c r="G6268" t="s">
        <v>1266</v>
      </c>
      <c r="H6268" t="s">
        <v>668</v>
      </c>
      <c r="I6268" t="s">
        <v>1281</v>
      </c>
      <c r="J6268" t="s">
        <v>1282</v>
      </c>
      <c r="K6268" t="s">
        <v>1292</v>
      </c>
      <c r="L6268" t="s">
        <v>1293</v>
      </c>
      <c r="M6268" t="s">
        <v>1294</v>
      </c>
      <c r="N6268" t="s">
        <v>919</v>
      </c>
      <c r="O6268">
        <v>225</v>
      </c>
    </row>
    <row r="6269" spans="1:15" x14ac:dyDescent="0.35">
      <c r="A6269" s="189" t="str">
        <f t="shared" si="331"/>
        <v>Feb</v>
      </c>
      <c r="B6269" s="190" t="str">
        <f t="shared" si="332"/>
        <v>2024</v>
      </c>
      <c r="C6269" s="190" t="str">
        <f t="shared" si="333"/>
        <v>Feb-2024</v>
      </c>
      <c r="D6269" s="2">
        <v>45351</v>
      </c>
      <c r="E6269" t="s">
        <v>1264</v>
      </c>
      <c r="F6269" t="s">
        <v>1265</v>
      </c>
      <c r="G6269" t="s">
        <v>1266</v>
      </c>
      <c r="H6269" t="s">
        <v>668</v>
      </c>
      <c r="I6269" t="s">
        <v>1281</v>
      </c>
      <c r="J6269" t="s">
        <v>1282</v>
      </c>
      <c r="K6269" t="s">
        <v>1292</v>
      </c>
      <c r="L6269" t="s">
        <v>1293</v>
      </c>
      <c r="M6269" t="s">
        <v>1294</v>
      </c>
      <c r="N6269" t="s">
        <v>920</v>
      </c>
      <c r="O6269">
        <v>1385</v>
      </c>
    </row>
    <row r="6270" spans="1:15" x14ac:dyDescent="0.35">
      <c r="A6270" s="189" t="str">
        <f t="shared" si="331"/>
        <v>Feb</v>
      </c>
      <c r="B6270" s="190" t="str">
        <f t="shared" si="332"/>
        <v>2024</v>
      </c>
      <c r="C6270" s="190" t="str">
        <f t="shared" si="333"/>
        <v>Feb-2024</v>
      </c>
      <c r="D6270" s="2">
        <v>45351</v>
      </c>
      <c r="E6270" t="s">
        <v>1264</v>
      </c>
      <c r="F6270" t="s">
        <v>1265</v>
      </c>
      <c r="G6270" t="s">
        <v>1266</v>
      </c>
      <c r="H6270" t="s">
        <v>668</v>
      </c>
      <c r="I6270" t="s">
        <v>1281</v>
      </c>
      <c r="J6270" t="s">
        <v>1282</v>
      </c>
      <c r="K6270" t="s">
        <v>1292</v>
      </c>
      <c r="L6270" t="s">
        <v>1293</v>
      </c>
      <c r="M6270" t="s">
        <v>1294</v>
      </c>
      <c r="N6270" t="s">
        <v>922</v>
      </c>
      <c r="O6270">
        <v>560</v>
      </c>
    </row>
    <row r="6271" spans="1:15" x14ac:dyDescent="0.35">
      <c r="A6271" s="189" t="str">
        <f t="shared" si="331"/>
        <v>Feb</v>
      </c>
      <c r="B6271" s="190" t="str">
        <f t="shared" si="332"/>
        <v>2024</v>
      </c>
      <c r="C6271" s="190" t="str">
        <f t="shared" si="333"/>
        <v>Feb-2024</v>
      </c>
      <c r="D6271" s="2">
        <v>45351</v>
      </c>
      <c r="E6271" t="s">
        <v>1264</v>
      </c>
      <c r="F6271" t="s">
        <v>1265</v>
      </c>
      <c r="G6271" t="s">
        <v>1266</v>
      </c>
      <c r="H6271" t="s">
        <v>668</v>
      </c>
      <c r="I6271" t="s">
        <v>1281</v>
      </c>
      <c r="J6271" t="s">
        <v>1282</v>
      </c>
      <c r="K6271" t="s">
        <v>1292</v>
      </c>
      <c r="L6271" t="s">
        <v>1293</v>
      </c>
      <c r="M6271" t="s">
        <v>1294</v>
      </c>
      <c r="N6271" t="s">
        <v>921</v>
      </c>
      <c r="O6271">
        <v>770</v>
      </c>
    </row>
    <row r="6272" spans="1:15" x14ac:dyDescent="0.35">
      <c r="A6272" s="189" t="str">
        <f t="shared" si="331"/>
        <v>Feb</v>
      </c>
      <c r="B6272" s="190" t="str">
        <f t="shared" si="332"/>
        <v>2024</v>
      </c>
      <c r="C6272" s="190" t="str">
        <f t="shared" si="333"/>
        <v>Feb-2024</v>
      </c>
      <c r="D6272" s="2">
        <v>45351</v>
      </c>
      <c r="E6272" t="s">
        <v>1264</v>
      </c>
      <c r="F6272" t="s">
        <v>1265</v>
      </c>
      <c r="G6272" t="s">
        <v>1266</v>
      </c>
      <c r="H6272" t="s">
        <v>668</v>
      </c>
      <c r="I6272" t="s">
        <v>1281</v>
      </c>
      <c r="J6272" t="s">
        <v>1282</v>
      </c>
      <c r="K6272" t="s">
        <v>1295</v>
      </c>
      <c r="L6272" t="s">
        <v>1296</v>
      </c>
      <c r="M6272" t="s">
        <v>1297</v>
      </c>
      <c r="N6272" t="s">
        <v>1528</v>
      </c>
      <c r="O6272" t="s">
        <v>958</v>
      </c>
    </row>
    <row r="6273" spans="1:15" x14ac:dyDescent="0.35">
      <c r="A6273" s="189" t="str">
        <f t="shared" si="331"/>
        <v>Feb</v>
      </c>
      <c r="B6273" s="190" t="str">
        <f t="shared" si="332"/>
        <v>2024</v>
      </c>
      <c r="C6273" s="190" t="str">
        <f t="shared" si="333"/>
        <v>Feb-2024</v>
      </c>
      <c r="D6273" s="2">
        <v>45351</v>
      </c>
      <c r="E6273" t="s">
        <v>1264</v>
      </c>
      <c r="F6273" t="s">
        <v>1265</v>
      </c>
      <c r="G6273" t="s">
        <v>1266</v>
      </c>
      <c r="H6273" t="s">
        <v>668</v>
      </c>
      <c r="I6273" t="s">
        <v>1281</v>
      </c>
      <c r="J6273" t="s">
        <v>1282</v>
      </c>
      <c r="K6273" t="s">
        <v>1295</v>
      </c>
      <c r="L6273" t="s">
        <v>1296</v>
      </c>
      <c r="M6273" t="s">
        <v>1297</v>
      </c>
      <c r="N6273" t="s">
        <v>1529</v>
      </c>
      <c r="O6273" t="s">
        <v>958</v>
      </c>
    </row>
    <row r="6274" spans="1:15" x14ac:dyDescent="0.35">
      <c r="A6274" s="189" t="str">
        <f t="shared" si="331"/>
        <v>Feb</v>
      </c>
      <c r="B6274" s="190" t="str">
        <f t="shared" si="332"/>
        <v>2024</v>
      </c>
      <c r="C6274" s="190" t="str">
        <f t="shared" si="333"/>
        <v>Feb-2024</v>
      </c>
      <c r="D6274" s="2">
        <v>45351</v>
      </c>
      <c r="E6274" t="s">
        <v>1264</v>
      </c>
      <c r="F6274" t="s">
        <v>1265</v>
      </c>
      <c r="G6274" t="s">
        <v>1266</v>
      </c>
      <c r="H6274" t="s">
        <v>668</v>
      </c>
      <c r="I6274" t="s">
        <v>1281</v>
      </c>
      <c r="J6274" t="s">
        <v>1282</v>
      </c>
      <c r="K6274" t="s">
        <v>1295</v>
      </c>
      <c r="L6274" t="s">
        <v>1296</v>
      </c>
      <c r="M6274" t="s">
        <v>1297</v>
      </c>
      <c r="N6274" t="s">
        <v>919</v>
      </c>
      <c r="O6274">
        <v>420</v>
      </c>
    </row>
    <row r="6275" spans="1:15" x14ac:dyDescent="0.35">
      <c r="A6275" s="189" t="str">
        <f t="shared" si="331"/>
        <v>Feb</v>
      </c>
      <c r="B6275" s="190" t="str">
        <f t="shared" si="332"/>
        <v>2024</v>
      </c>
      <c r="C6275" s="190" t="str">
        <f t="shared" si="333"/>
        <v>Feb-2024</v>
      </c>
      <c r="D6275" s="2">
        <v>45351</v>
      </c>
      <c r="E6275" t="s">
        <v>1264</v>
      </c>
      <c r="F6275" t="s">
        <v>1265</v>
      </c>
      <c r="G6275" t="s">
        <v>1266</v>
      </c>
      <c r="H6275" t="s">
        <v>668</v>
      </c>
      <c r="I6275" t="s">
        <v>1281</v>
      </c>
      <c r="J6275" t="s">
        <v>1282</v>
      </c>
      <c r="K6275" t="s">
        <v>1295</v>
      </c>
      <c r="L6275" t="s">
        <v>1296</v>
      </c>
      <c r="M6275" t="s">
        <v>1297</v>
      </c>
      <c r="N6275" t="s">
        <v>920</v>
      </c>
      <c r="O6275">
        <v>2050</v>
      </c>
    </row>
    <row r="6276" spans="1:15" x14ac:dyDescent="0.35">
      <c r="A6276" s="189" t="str">
        <f t="shared" si="331"/>
        <v>Feb</v>
      </c>
      <c r="B6276" s="190" t="str">
        <f t="shared" si="332"/>
        <v>2024</v>
      </c>
      <c r="C6276" s="190" t="str">
        <f t="shared" si="333"/>
        <v>Feb-2024</v>
      </c>
      <c r="D6276" s="2">
        <v>45351</v>
      </c>
      <c r="E6276" t="s">
        <v>1264</v>
      </c>
      <c r="F6276" t="s">
        <v>1265</v>
      </c>
      <c r="G6276" t="s">
        <v>1266</v>
      </c>
      <c r="H6276" t="s">
        <v>668</v>
      </c>
      <c r="I6276" t="s">
        <v>1281</v>
      </c>
      <c r="J6276" t="s">
        <v>1282</v>
      </c>
      <c r="K6276" t="s">
        <v>1295</v>
      </c>
      <c r="L6276" t="s">
        <v>1296</v>
      </c>
      <c r="M6276" t="s">
        <v>1297</v>
      </c>
      <c r="N6276" t="s">
        <v>922</v>
      </c>
      <c r="O6276">
        <v>415</v>
      </c>
    </row>
    <row r="6277" spans="1:15" x14ac:dyDescent="0.35">
      <c r="A6277" s="189" t="str">
        <f t="shared" si="331"/>
        <v>Feb</v>
      </c>
      <c r="B6277" s="190" t="str">
        <f t="shared" si="332"/>
        <v>2024</v>
      </c>
      <c r="C6277" s="190" t="str">
        <f t="shared" si="333"/>
        <v>Feb-2024</v>
      </c>
      <c r="D6277" s="2">
        <v>45351</v>
      </c>
      <c r="E6277" t="s">
        <v>1264</v>
      </c>
      <c r="F6277" t="s">
        <v>1265</v>
      </c>
      <c r="G6277" t="s">
        <v>1266</v>
      </c>
      <c r="H6277" t="s">
        <v>668</v>
      </c>
      <c r="I6277" t="s">
        <v>1281</v>
      </c>
      <c r="J6277" t="s">
        <v>1282</v>
      </c>
      <c r="K6277" t="s">
        <v>1295</v>
      </c>
      <c r="L6277" t="s">
        <v>1296</v>
      </c>
      <c r="M6277" t="s">
        <v>1297</v>
      </c>
      <c r="N6277" t="s">
        <v>921</v>
      </c>
      <c r="O6277">
        <v>1340</v>
      </c>
    </row>
    <row r="6278" spans="1:15" x14ac:dyDescent="0.35">
      <c r="A6278" s="189" t="str">
        <f t="shared" si="331"/>
        <v>Feb</v>
      </c>
      <c r="B6278" s="190" t="str">
        <f t="shared" si="332"/>
        <v>2024</v>
      </c>
      <c r="C6278" s="190" t="str">
        <f t="shared" si="333"/>
        <v>Feb-2024</v>
      </c>
      <c r="D6278" s="2">
        <v>45351</v>
      </c>
      <c r="E6278" t="s">
        <v>1264</v>
      </c>
      <c r="F6278" t="s">
        <v>1265</v>
      </c>
      <c r="G6278" t="s">
        <v>1266</v>
      </c>
      <c r="H6278" t="s">
        <v>668</v>
      </c>
      <c r="I6278" t="s">
        <v>1281</v>
      </c>
      <c r="J6278" t="s">
        <v>1282</v>
      </c>
      <c r="K6278" t="s">
        <v>1298</v>
      </c>
      <c r="L6278" t="s">
        <v>1299</v>
      </c>
      <c r="M6278" t="s">
        <v>1300</v>
      </c>
      <c r="N6278" t="s">
        <v>1528</v>
      </c>
      <c r="O6278" t="s">
        <v>958</v>
      </c>
    </row>
    <row r="6279" spans="1:15" x14ac:dyDescent="0.35">
      <c r="A6279" s="189" t="str">
        <f t="shared" si="331"/>
        <v>Feb</v>
      </c>
      <c r="B6279" s="190" t="str">
        <f t="shared" si="332"/>
        <v>2024</v>
      </c>
      <c r="C6279" s="190" t="str">
        <f t="shared" si="333"/>
        <v>Feb-2024</v>
      </c>
      <c r="D6279" s="2">
        <v>45351</v>
      </c>
      <c r="E6279" t="s">
        <v>1264</v>
      </c>
      <c r="F6279" t="s">
        <v>1265</v>
      </c>
      <c r="G6279" t="s">
        <v>1266</v>
      </c>
      <c r="H6279" t="s">
        <v>668</v>
      </c>
      <c r="I6279" t="s">
        <v>1281</v>
      </c>
      <c r="J6279" t="s">
        <v>1282</v>
      </c>
      <c r="K6279" t="s">
        <v>1298</v>
      </c>
      <c r="L6279" t="s">
        <v>1299</v>
      </c>
      <c r="M6279" t="s">
        <v>1300</v>
      </c>
      <c r="N6279" t="s">
        <v>1529</v>
      </c>
      <c r="O6279" t="s">
        <v>958</v>
      </c>
    </row>
    <row r="6280" spans="1:15" x14ac:dyDescent="0.35">
      <c r="A6280" s="189" t="str">
        <f t="shared" ref="A6280:A6343" si="334">TEXT(D6280,"mmm")</f>
        <v>Feb</v>
      </c>
      <c r="B6280" s="190" t="str">
        <f t="shared" ref="B6280:B6343" si="335">TEXT(D6280,"yyyy")</f>
        <v>2024</v>
      </c>
      <c r="C6280" s="190" t="str">
        <f t="shared" ref="C6280:C6343" si="336">_xlfn.CONCAT(A6280&amp;"-"&amp;B6280)</f>
        <v>Feb-2024</v>
      </c>
      <c r="D6280" s="2">
        <v>45351</v>
      </c>
      <c r="E6280" t="s">
        <v>1264</v>
      </c>
      <c r="F6280" t="s">
        <v>1265</v>
      </c>
      <c r="G6280" t="s">
        <v>1266</v>
      </c>
      <c r="H6280" t="s">
        <v>668</v>
      </c>
      <c r="I6280" t="s">
        <v>1281</v>
      </c>
      <c r="J6280" t="s">
        <v>1282</v>
      </c>
      <c r="K6280" t="s">
        <v>1298</v>
      </c>
      <c r="L6280" t="s">
        <v>1299</v>
      </c>
      <c r="M6280" t="s">
        <v>1300</v>
      </c>
      <c r="N6280" t="s">
        <v>919</v>
      </c>
      <c r="O6280">
        <v>565</v>
      </c>
    </row>
    <row r="6281" spans="1:15" x14ac:dyDescent="0.35">
      <c r="A6281" s="189" t="str">
        <f t="shared" si="334"/>
        <v>Feb</v>
      </c>
      <c r="B6281" s="190" t="str">
        <f t="shared" si="335"/>
        <v>2024</v>
      </c>
      <c r="C6281" s="190" t="str">
        <f t="shared" si="336"/>
        <v>Feb-2024</v>
      </c>
      <c r="D6281" s="2">
        <v>45351</v>
      </c>
      <c r="E6281" t="s">
        <v>1264</v>
      </c>
      <c r="F6281" t="s">
        <v>1265</v>
      </c>
      <c r="G6281" t="s">
        <v>1266</v>
      </c>
      <c r="H6281" t="s">
        <v>668</v>
      </c>
      <c r="I6281" t="s">
        <v>1281</v>
      </c>
      <c r="J6281" t="s">
        <v>1282</v>
      </c>
      <c r="K6281" t="s">
        <v>1298</v>
      </c>
      <c r="L6281" t="s">
        <v>1299</v>
      </c>
      <c r="M6281" t="s">
        <v>1300</v>
      </c>
      <c r="N6281" t="s">
        <v>920</v>
      </c>
      <c r="O6281">
        <v>1730</v>
      </c>
    </row>
    <row r="6282" spans="1:15" x14ac:dyDescent="0.35">
      <c r="A6282" s="189" t="str">
        <f t="shared" si="334"/>
        <v>Feb</v>
      </c>
      <c r="B6282" s="190" t="str">
        <f t="shared" si="335"/>
        <v>2024</v>
      </c>
      <c r="C6282" s="190" t="str">
        <f t="shared" si="336"/>
        <v>Feb-2024</v>
      </c>
      <c r="D6282" s="2">
        <v>45351</v>
      </c>
      <c r="E6282" t="s">
        <v>1264</v>
      </c>
      <c r="F6282" t="s">
        <v>1265</v>
      </c>
      <c r="G6282" t="s">
        <v>1266</v>
      </c>
      <c r="H6282" t="s">
        <v>668</v>
      </c>
      <c r="I6282" t="s">
        <v>1281</v>
      </c>
      <c r="J6282" t="s">
        <v>1282</v>
      </c>
      <c r="K6282" t="s">
        <v>1298</v>
      </c>
      <c r="L6282" t="s">
        <v>1299</v>
      </c>
      <c r="M6282" t="s">
        <v>1300</v>
      </c>
      <c r="N6282" t="s">
        <v>922</v>
      </c>
      <c r="O6282">
        <v>2075</v>
      </c>
    </row>
    <row r="6283" spans="1:15" x14ac:dyDescent="0.35">
      <c r="A6283" s="189" t="str">
        <f t="shared" si="334"/>
        <v>Feb</v>
      </c>
      <c r="B6283" s="190" t="str">
        <f t="shared" si="335"/>
        <v>2024</v>
      </c>
      <c r="C6283" s="190" t="str">
        <f t="shared" si="336"/>
        <v>Feb-2024</v>
      </c>
      <c r="D6283" s="2">
        <v>45351</v>
      </c>
      <c r="E6283" t="s">
        <v>1264</v>
      </c>
      <c r="F6283" t="s">
        <v>1265</v>
      </c>
      <c r="G6283" t="s">
        <v>1266</v>
      </c>
      <c r="H6283" t="s">
        <v>668</v>
      </c>
      <c r="I6283" t="s">
        <v>1281</v>
      </c>
      <c r="J6283" t="s">
        <v>1282</v>
      </c>
      <c r="K6283" t="s">
        <v>1298</v>
      </c>
      <c r="L6283" t="s">
        <v>1299</v>
      </c>
      <c r="M6283" t="s">
        <v>1300</v>
      </c>
      <c r="N6283" t="s">
        <v>921</v>
      </c>
      <c r="O6283">
        <v>2165</v>
      </c>
    </row>
    <row r="6284" spans="1:15" x14ac:dyDescent="0.35">
      <c r="A6284" s="189" t="str">
        <f t="shared" si="334"/>
        <v>Feb</v>
      </c>
      <c r="B6284" s="190" t="str">
        <f t="shared" si="335"/>
        <v>2024</v>
      </c>
      <c r="C6284" s="190" t="str">
        <f t="shared" si="336"/>
        <v>Feb-2024</v>
      </c>
      <c r="D6284" s="2">
        <v>45351</v>
      </c>
      <c r="E6284" t="s">
        <v>1264</v>
      </c>
      <c r="F6284" t="s">
        <v>1265</v>
      </c>
      <c r="G6284" t="s">
        <v>1266</v>
      </c>
      <c r="H6284" t="s">
        <v>668</v>
      </c>
      <c r="I6284" t="s">
        <v>1281</v>
      </c>
      <c r="J6284" t="s">
        <v>1282</v>
      </c>
      <c r="K6284" t="s">
        <v>1301</v>
      </c>
      <c r="L6284" t="s">
        <v>1302</v>
      </c>
      <c r="M6284" t="s">
        <v>1303</v>
      </c>
      <c r="N6284" t="s">
        <v>1528</v>
      </c>
      <c r="O6284" t="s">
        <v>958</v>
      </c>
    </row>
    <row r="6285" spans="1:15" x14ac:dyDescent="0.35">
      <c r="A6285" s="189" t="str">
        <f t="shared" si="334"/>
        <v>Feb</v>
      </c>
      <c r="B6285" s="190" t="str">
        <f t="shared" si="335"/>
        <v>2024</v>
      </c>
      <c r="C6285" s="190" t="str">
        <f t="shared" si="336"/>
        <v>Feb-2024</v>
      </c>
      <c r="D6285" s="2">
        <v>45351</v>
      </c>
      <c r="E6285" t="s">
        <v>1264</v>
      </c>
      <c r="F6285" t="s">
        <v>1265</v>
      </c>
      <c r="G6285" t="s">
        <v>1266</v>
      </c>
      <c r="H6285" t="s">
        <v>668</v>
      </c>
      <c r="I6285" t="s">
        <v>1281</v>
      </c>
      <c r="J6285" t="s">
        <v>1282</v>
      </c>
      <c r="K6285" t="s">
        <v>1301</v>
      </c>
      <c r="L6285" t="s">
        <v>1302</v>
      </c>
      <c r="M6285" t="s">
        <v>1303</v>
      </c>
      <c r="N6285" t="s">
        <v>1529</v>
      </c>
      <c r="O6285" t="s">
        <v>958</v>
      </c>
    </row>
    <row r="6286" spans="1:15" x14ac:dyDescent="0.35">
      <c r="A6286" s="189" t="str">
        <f t="shared" si="334"/>
        <v>Feb</v>
      </c>
      <c r="B6286" s="190" t="str">
        <f t="shared" si="335"/>
        <v>2024</v>
      </c>
      <c r="C6286" s="190" t="str">
        <f t="shared" si="336"/>
        <v>Feb-2024</v>
      </c>
      <c r="D6286" s="2">
        <v>45351</v>
      </c>
      <c r="E6286" t="s">
        <v>1264</v>
      </c>
      <c r="F6286" t="s">
        <v>1265</v>
      </c>
      <c r="G6286" t="s">
        <v>1266</v>
      </c>
      <c r="H6286" t="s">
        <v>668</v>
      </c>
      <c r="I6286" t="s">
        <v>1281</v>
      </c>
      <c r="J6286" t="s">
        <v>1282</v>
      </c>
      <c r="K6286" t="s">
        <v>1301</v>
      </c>
      <c r="L6286" t="s">
        <v>1302</v>
      </c>
      <c r="M6286" t="s">
        <v>1303</v>
      </c>
      <c r="N6286" t="s">
        <v>919</v>
      </c>
      <c r="O6286">
        <v>570</v>
      </c>
    </row>
    <row r="6287" spans="1:15" x14ac:dyDescent="0.35">
      <c r="A6287" s="189" t="str">
        <f t="shared" si="334"/>
        <v>Feb</v>
      </c>
      <c r="B6287" s="190" t="str">
        <f t="shared" si="335"/>
        <v>2024</v>
      </c>
      <c r="C6287" s="190" t="str">
        <f t="shared" si="336"/>
        <v>Feb-2024</v>
      </c>
      <c r="D6287" s="2">
        <v>45351</v>
      </c>
      <c r="E6287" t="s">
        <v>1264</v>
      </c>
      <c r="F6287" t="s">
        <v>1265</v>
      </c>
      <c r="G6287" t="s">
        <v>1266</v>
      </c>
      <c r="H6287" t="s">
        <v>668</v>
      </c>
      <c r="I6287" t="s">
        <v>1281</v>
      </c>
      <c r="J6287" t="s">
        <v>1282</v>
      </c>
      <c r="K6287" t="s">
        <v>1301</v>
      </c>
      <c r="L6287" t="s">
        <v>1302</v>
      </c>
      <c r="M6287" t="s">
        <v>1303</v>
      </c>
      <c r="N6287" t="s">
        <v>920</v>
      </c>
      <c r="O6287">
        <v>1460</v>
      </c>
    </row>
    <row r="6288" spans="1:15" x14ac:dyDescent="0.35">
      <c r="A6288" s="189" t="str">
        <f t="shared" si="334"/>
        <v>Feb</v>
      </c>
      <c r="B6288" s="190" t="str">
        <f t="shared" si="335"/>
        <v>2024</v>
      </c>
      <c r="C6288" s="190" t="str">
        <f t="shared" si="336"/>
        <v>Feb-2024</v>
      </c>
      <c r="D6288" s="2">
        <v>45351</v>
      </c>
      <c r="E6288" t="s">
        <v>1264</v>
      </c>
      <c r="F6288" t="s">
        <v>1265</v>
      </c>
      <c r="G6288" t="s">
        <v>1266</v>
      </c>
      <c r="H6288" t="s">
        <v>668</v>
      </c>
      <c r="I6288" t="s">
        <v>1281</v>
      </c>
      <c r="J6288" t="s">
        <v>1282</v>
      </c>
      <c r="K6288" t="s">
        <v>1301</v>
      </c>
      <c r="L6288" t="s">
        <v>1302</v>
      </c>
      <c r="M6288" t="s">
        <v>1303</v>
      </c>
      <c r="N6288" t="s">
        <v>922</v>
      </c>
      <c r="O6288">
        <v>1705</v>
      </c>
    </row>
    <row r="6289" spans="1:15" x14ac:dyDescent="0.35">
      <c r="A6289" s="189" t="str">
        <f t="shared" si="334"/>
        <v>Feb</v>
      </c>
      <c r="B6289" s="190" t="str">
        <f t="shared" si="335"/>
        <v>2024</v>
      </c>
      <c r="C6289" s="190" t="str">
        <f t="shared" si="336"/>
        <v>Feb-2024</v>
      </c>
      <c r="D6289" s="2">
        <v>45351</v>
      </c>
      <c r="E6289" t="s">
        <v>1264</v>
      </c>
      <c r="F6289" t="s">
        <v>1265</v>
      </c>
      <c r="G6289" t="s">
        <v>1266</v>
      </c>
      <c r="H6289" t="s">
        <v>668</v>
      </c>
      <c r="I6289" t="s">
        <v>1281</v>
      </c>
      <c r="J6289" t="s">
        <v>1282</v>
      </c>
      <c r="K6289" t="s">
        <v>1301</v>
      </c>
      <c r="L6289" t="s">
        <v>1302</v>
      </c>
      <c r="M6289" t="s">
        <v>1303</v>
      </c>
      <c r="N6289" t="s">
        <v>921</v>
      </c>
      <c r="O6289">
        <v>2020</v>
      </c>
    </row>
    <row r="6290" spans="1:15" x14ac:dyDescent="0.35">
      <c r="A6290" s="189" t="str">
        <f t="shared" si="334"/>
        <v>Feb</v>
      </c>
      <c r="B6290" s="190" t="str">
        <f t="shared" si="335"/>
        <v>2024</v>
      </c>
      <c r="C6290" s="190" t="str">
        <f t="shared" si="336"/>
        <v>Feb-2024</v>
      </c>
      <c r="D6290" s="2">
        <v>45351</v>
      </c>
      <c r="E6290" t="s">
        <v>1264</v>
      </c>
      <c r="F6290" t="s">
        <v>1265</v>
      </c>
      <c r="G6290" t="s">
        <v>1266</v>
      </c>
      <c r="H6290" t="s">
        <v>668</v>
      </c>
      <c r="I6290" t="s">
        <v>1281</v>
      </c>
      <c r="J6290" t="s">
        <v>1282</v>
      </c>
      <c r="K6290" t="s">
        <v>1304</v>
      </c>
      <c r="L6290" t="s">
        <v>1305</v>
      </c>
      <c r="M6290" t="s">
        <v>1306</v>
      </c>
      <c r="N6290" t="s">
        <v>1528</v>
      </c>
      <c r="O6290" t="s">
        <v>958</v>
      </c>
    </row>
    <row r="6291" spans="1:15" x14ac:dyDescent="0.35">
      <c r="A6291" s="189" t="str">
        <f t="shared" si="334"/>
        <v>Feb</v>
      </c>
      <c r="B6291" s="190" t="str">
        <f t="shared" si="335"/>
        <v>2024</v>
      </c>
      <c r="C6291" s="190" t="str">
        <f t="shared" si="336"/>
        <v>Feb-2024</v>
      </c>
      <c r="D6291" s="2">
        <v>45351</v>
      </c>
      <c r="E6291" t="s">
        <v>1264</v>
      </c>
      <c r="F6291" t="s">
        <v>1265</v>
      </c>
      <c r="G6291" t="s">
        <v>1266</v>
      </c>
      <c r="H6291" t="s">
        <v>668</v>
      </c>
      <c r="I6291" t="s">
        <v>1281</v>
      </c>
      <c r="J6291" t="s">
        <v>1282</v>
      </c>
      <c r="K6291" t="s">
        <v>1304</v>
      </c>
      <c r="L6291" t="s">
        <v>1305</v>
      </c>
      <c r="M6291" t="s">
        <v>1306</v>
      </c>
      <c r="N6291" t="s">
        <v>1529</v>
      </c>
      <c r="O6291" t="s">
        <v>958</v>
      </c>
    </row>
    <row r="6292" spans="1:15" x14ac:dyDescent="0.35">
      <c r="A6292" s="189" t="str">
        <f t="shared" si="334"/>
        <v>Feb</v>
      </c>
      <c r="B6292" s="190" t="str">
        <f t="shared" si="335"/>
        <v>2024</v>
      </c>
      <c r="C6292" s="190" t="str">
        <f t="shared" si="336"/>
        <v>Feb-2024</v>
      </c>
      <c r="D6292" s="2">
        <v>45351</v>
      </c>
      <c r="E6292" t="s">
        <v>1264</v>
      </c>
      <c r="F6292" t="s">
        <v>1265</v>
      </c>
      <c r="G6292" t="s">
        <v>1266</v>
      </c>
      <c r="H6292" t="s">
        <v>668</v>
      </c>
      <c r="I6292" t="s">
        <v>1281</v>
      </c>
      <c r="J6292" t="s">
        <v>1282</v>
      </c>
      <c r="K6292" t="s">
        <v>1304</v>
      </c>
      <c r="L6292" t="s">
        <v>1305</v>
      </c>
      <c r="M6292" t="s">
        <v>1306</v>
      </c>
      <c r="N6292" t="s">
        <v>919</v>
      </c>
      <c r="O6292">
        <v>150</v>
      </c>
    </row>
    <row r="6293" spans="1:15" x14ac:dyDescent="0.35">
      <c r="A6293" s="189" t="str">
        <f t="shared" si="334"/>
        <v>Feb</v>
      </c>
      <c r="B6293" s="190" t="str">
        <f t="shared" si="335"/>
        <v>2024</v>
      </c>
      <c r="C6293" s="190" t="str">
        <f t="shared" si="336"/>
        <v>Feb-2024</v>
      </c>
      <c r="D6293" s="2">
        <v>45351</v>
      </c>
      <c r="E6293" t="s">
        <v>1264</v>
      </c>
      <c r="F6293" t="s">
        <v>1265</v>
      </c>
      <c r="G6293" t="s">
        <v>1266</v>
      </c>
      <c r="H6293" t="s">
        <v>668</v>
      </c>
      <c r="I6293" t="s">
        <v>1281</v>
      </c>
      <c r="J6293" t="s">
        <v>1282</v>
      </c>
      <c r="K6293" t="s">
        <v>1304</v>
      </c>
      <c r="L6293" t="s">
        <v>1305</v>
      </c>
      <c r="M6293" t="s">
        <v>1306</v>
      </c>
      <c r="N6293" t="s">
        <v>920</v>
      </c>
      <c r="O6293">
        <v>955</v>
      </c>
    </row>
    <row r="6294" spans="1:15" x14ac:dyDescent="0.35">
      <c r="A6294" s="189" t="str">
        <f t="shared" si="334"/>
        <v>Feb</v>
      </c>
      <c r="B6294" s="190" t="str">
        <f t="shared" si="335"/>
        <v>2024</v>
      </c>
      <c r="C6294" s="190" t="str">
        <f t="shared" si="336"/>
        <v>Feb-2024</v>
      </c>
      <c r="D6294" s="2">
        <v>45351</v>
      </c>
      <c r="E6294" t="s">
        <v>1264</v>
      </c>
      <c r="F6294" t="s">
        <v>1265</v>
      </c>
      <c r="G6294" t="s">
        <v>1266</v>
      </c>
      <c r="H6294" t="s">
        <v>668</v>
      </c>
      <c r="I6294" t="s">
        <v>1281</v>
      </c>
      <c r="J6294" t="s">
        <v>1282</v>
      </c>
      <c r="K6294" t="s">
        <v>1304</v>
      </c>
      <c r="L6294" t="s">
        <v>1305</v>
      </c>
      <c r="M6294" t="s">
        <v>1306</v>
      </c>
      <c r="N6294" t="s">
        <v>922</v>
      </c>
      <c r="O6294">
        <v>335</v>
      </c>
    </row>
    <row r="6295" spans="1:15" x14ac:dyDescent="0.35">
      <c r="A6295" s="189" t="str">
        <f t="shared" si="334"/>
        <v>Feb</v>
      </c>
      <c r="B6295" s="190" t="str">
        <f t="shared" si="335"/>
        <v>2024</v>
      </c>
      <c r="C6295" s="190" t="str">
        <f t="shared" si="336"/>
        <v>Feb-2024</v>
      </c>
      <c r="D6295" s="2">
        <v>45351</v>
      </c>
      <c r="E6295" t="s">
        <v>1264</v>
      </c>
      <c r="F6295" t="s">
        <v>1265</v>
      </c>
      <c r="G6295" t="s">
        <v>1266</v>
      </c>
      <c r="H6295" t="s">
        <v>668</v>
      </c>
      <c r="I6295" t="s">
        <v>1281</v>
      </c>
      <c r="J6295" t="s">
        <v>1282</v>
      </c>
      <c r="K6295" t="s">
        <v>1304</v>
      </c>
      <c r="L6295" t="s">
        <v>1305</v>
      </c>
      <c r="M6295" t="s">
        <v>1306</v>
      </c>
      <c r="N6295" t="s">
        <v>921</v>
      </c>
      <c r="O6295">
        <v>675</v>
      </c>
    </row>
    <row r="6296" spans="1:15" x14ac:dyDescent="0.35">
      <c r="A6296" s="189" t="str">
        <f t="shared" si="334"/>
        <v>Feb</v>
      </c>
      <c r="B6296" s="190" t="str">
        <f t="shared" si="335"/>
        <v>2024</v>
      </c>
      <c r="C6296" s="190" t="str">
        <f t="shared" si="336"/>
        <v>Feb-2024</v>
      </c>
      <c r="D6296" s="2">
        <v>45351</v>
      </c>
      <c r="E6296" t="s">
        <v>1264</v>
      </c>
      <c r="F6296" t="s">
        <v>1265</v>
      </c>
      <c r="G6296" t="s">
        <v>1266</v>
      </c>
      <c r="H6296" t="s">
        <v>682</v>
      </c>
      <c r="I6296" t="s">
        <v>1307</v>
      </c>
      <c r="J6296" t="s">
        <v>1308</v>
      </c>
      <c r="K6296" t="s">
        <v>1309</v>
      </c>
      <c r="L6296" t="s">
        <v>1310</v>
      </c>
      <c r="M6296" t="s">
        <v>1311</v>
      </c>
      <c r="N6296" t="s">
        <v>1528</v>
      </c>
      <c r="O6296" t="s">
        <v>958</v>
      </c>
    </row>
    <row r="6297" spans="1:15" x14ac:dyDescent="0.35">
      <c r="A6297" s="189" t="str">
        <f t="shared" si="334"/>
        <v>Feb</v>
      </c>
      <c r="B6297" s="190" t="str">
        <f t="shared" si="335"/>
        <v>2024</v>
      </c>
      <c r="C6297" s="190" t="str">
        <f t="shared" si="336"/>
        <v>Feb-2024</v>
      </c>
      <c r="D6297" s="2">
        <v>45351</v>
      </c>
      <c r="E6297" t="s">
        <v>1264</v>
      </c>
      <c r="F6297" t="s">
        <v>1265</v>
      </c>
      <c r="G6297" t="s">
        <v>1266</v>
      </c>
      <c r="H6297" t="s">
        <v>682</v>
      </c>
      <c r="I6297" t="s">
        <v>1307</v>
      </c>
      <c r="J6297" t="s">
        <v>1308</v>
      </c>
      <c r="K6297" t="s">
        <v>1309</v>
      </c>
      <c r="L6297" t="s">
        <v>1310</v>
      </c>
      <c r="M6297" t="s">
        <v>1311</v>
      </c>
      <c r="N6297" t="s">
        <v>1529</v>
      </c>
      <c r="O6297" t="s">
        <v>958</v>
      </c>
    </row>
    <row r="6298" spans="1:15" x14ac:dyDescent="0.35">
      <c r="A6298" s="189" t="str">
        <f t="shared" si="334"/>
        <v>Feb</v>
      </c>
      <c r="B6298" s="190" t="str">
        <f t="shared" si="335"/>
        <v>2024</v>
      </c>
      <c r="C6298" s="190" t="str">
        <f t="shared" si="336"/>
        <v>Feb-2024</v>
      </c>
      <c r="D6298" s="2">
        <v>45351</v>
      </c>
      <c r="E6298" t="s">
        <v>1264</v>
      </c>
      <c r="F6298" t="s">
        <v>1265</v>
      </c>
      <c r="G6298" t="s">
        <v>1266</v>
      </c>
      <c r="H6298" t="s">
        <v>682</v>
      </c>
      <c r="I6298" t="s">
        <v>1307</v>
      </c>
      <c r="J6298" t="s">
        <v>1308</v>
      </c>
      <c r="K6298" t="s">
        <v>1309</v>
      </c>
      <c r="L6298" t="s">
        <v>1310</v>
      </c>
      <c r="M6298" t="s">
        <v>1311</v>
      </c>
      <c r="N6298" t="s">
        <v>919</v>
      </c>
      <c r="O6298">
        <v>10</v>
      </c>
    </row>
    <row r="6299" spans="1:15" x14ac:dyDescent="0.35">
      <c r="A6299" s="189" t="str">
        <f t="shared" si="334"/>
        <v>Feb</v>
      </c>
      <c r="B6299" s="190" t="str">
        <f t="shared" si="335"/>
        <v>2024</v>
      </c>
      <c r="C6299" s="190" t="str">
        <f t="shared" si="336"/>
        <v>Feb-2024</v>
      </c>
      <c r="D6299" s="2">
        <v>45351</v>
      </c>
      <c r="E6299" t="s">
        <v>1264</v>
      </c>
      <c r="F6299" t="s">
        <v>1265</v>
      </c>
      <c r="G6299" t="s">
        <v>1266</v>
      </c>
      <c r="H6299" t="s">
        <v>682</v>
      </c>
      <c r="I6299" t="s">
        <v>1307</v>
      </c>
      <c r="J6299" t="s">
        <v>1308</v>
      </c>
      <c r="K6299" t="s">
        <v>1309</v>
      </c>
      <c r="L6299" t="s">
        <v>1310</v>
      </c>
      <c r="M6299" t="s">
        <v>1311</v>
      </c>
      <c r="N6299" t="s">
        <v>920</v>
      </c>
      <c r="O6299">
        <v>1290</v>
      </c>
    </row>
    <row r="6300" spans="1:15" x14ac:dyDescent="0.35">
      <c r="A6300" s="189" t="str">
        <f t="shared" si="334"/>
        <v>Feb</v>
      </c>
      <c r="B6300" s="190" t="str">
        <f t="shared" si="335"/>
        <v>2024</v>
      </c>
      <c r="C6300" s="190" t="str">
        <f t="shared" si="336"/>
        <v>Feb-2024</v>
      </c>
      <c r="D6300" s="2">
        <v>45351</v>
      </c>
      <c r="E6300" t="s">
        <v>1264</v>
      </c>
      <c r="F6300" t="s">
        <v>1265</v>
      </c>
      <c r="G6300" t="s">
        <v>1266</v>
      </c>
      <c r="H6300" t="s">
        <v>682</v>
      </c>
      <c r="I6300" t="s">
        <v>1307</v>
      </c>
      <c r="J6300" t="s">
        <v>1308</v>
      </c>
      <c r="K6300" t="s">
        <v>1309</v>
      </c>
      <c r="L6300" t="s">
        <v>1310</v>
      </c>
      <c r="M6300" t="s">
        <v>1311</v>
      </c>
      <c r="N6300" t="s">
        <v>922</v>
      </c>
      <c r="O6300">
        <v>465</v>
      </c>
    </row>
    <row r="6301" spans="1:15" x14ac:dyDescent="0.35">
      <c r="A6301" s="189" t="str">
        <f t="shared" si="334"/>
        <v>Feb</v>
      </c>
      <c r="B6301" s="190" t="str">
        <f t="shared" si="335"/>
        <v>2024</v>
      </c>
      <c r="C6301" s="190" t="str">
        <f t="shared" si="336"/>
        <v>Feb-2024</v>
      </c>
      <c r="D6301" s="2">
        <v>45351</v>
      </c>
      <c r="E6301" t="s">
        <v>1264</v>
      </c>
      <c r="F6301" t="s">
        <v>1265</v>
      </c>
      <c r="G6301" t="s">
        <v>1266</v>
      </c>
      <c r="H6301" t="s">
        <v>682</v>
      </c>
      <c r="I6301" t="s">
        <v>1307</v>
      </c>
      <c r="J6301" t="s">
        <v>1308</v>
      </c>
      <c r="K6301" t="s">
        <v>1309</v>
      </c>
      <c r="L6301" t="s">
        <v>1310</v>
      </c>
      <c r="M6301" t="s">
        <v>1311</v>
      </c>
      <c r="N6301" t="s">
        <v>921</v>
      </c>
      <c r="O6301">
        <v>1520</v>
      </c>
    </row>
    <row r="6302" spans="1:15" x14ac:dyDescent="0.35">
      <c r="A6302" s="189" t="str">
        <f t="shared" si="334"/>
        <v>Feb</v>
      </c>
      <c r="B6302" s="190" t="str">
        <f t="shared" si="335"/>
        <v>2024</v>
      </c>
      <c r="C6302" s="190" t="str">
        <f t="shared" si="336"/>
        <v>Feb-2024</v>
      </c>
      <c r="D6302" s="2">
        <v>45351</v>
      </c>
      <c r="E6302" t="s">
        <v>1264</v>
      </c>
      <c r="F6302" t="s">
        <v>1265</v>
      </c>
      <c r="G6302" t="s">
        <v>1266</v>
      </c>
      <c r="H6302" t="s">
        <v>682</v>
      </c>
      <c r="I6302" t="s">
        <v>1307</v>
      </c>
      <c r="J6302" t="s">
        <v>1308</v>
      </c>
      <c r="K6302" t="s">
        <v>1312</v>
      </c>
      <c r="L6302" t="s">
        <v>1313</v>
      </c>
      <c r="M6302" t="s">
        <v>1314</v>
      </c>
      <c r="N6302" t="s">
        <v>1528</v>
      </c>
      <c r="O6302" t="s">
        <v>958</v>
      </c>
    </row>
    <row r="6303" spans="1:15" x14ac:dyDescent="0.35">
      <c r="A6303" s="189" t="str">
        <f t="shared" si="334"/>
        <v>Feb</v>
      </c>
      <c r="B6303" s="190" t="str">
        <f t="shared" si="335"/>
        <v>2024</v>
      </c>
      <c r="C6303" s="190" t="str">
        <f t="shared" si="336"/>
        <v>Feb-2024</v>
      </c>
      <c r="D6303" s="2">
        <v>45351</v>
      </c>
      <c r="E6303" t="s">
        <v>1264</v>
      </c>
      <c r="F6303" t="s">
        <v>1265</v>
      </c>
      <c r="G6303" t="s">
        <v>1266</v>
      </c>
      <c r="H6303" t="s">
        <v>682</v>
      </c>
      <c r="I6303" t="s">
        <v>1307</v>
      </c>
      <c r="J6303" t="s">
        <v>1308</v>
      </c>
      <c r="K6303" t="s">
        <v>1312</v>
      </c>
      <c r="L6303" t="s">
        <v>1313</v>
      </c>
      <c r="M6303" t="s">
        <v>1314</v>
      </c>
      <c r="N6303" t="s">
        <v>1529</v>
      </c>
      <c r="O6303" t="s">
        <v>958</v>
      </c>
    </row>
    <row r="6304" spans="1:15" x14ac:dyDescent="0.35">
      <c r="A6304" s="189" t="str">
        <f t="shared" si="334"/>
        <v>Feb</v>
      </c>
      <c r="B6304" s="190" t="str">
        <f t="shared" si="335"/>
        <v>2024</v>
      </c>
      <c r="C6304" s="190" t="str">
        <f t="shared" si="336"/>
        <v>Feb-2024</v>
      </c>
      <c r="D6304" s="2">
        <v>45351</v>
      </c>
      <c r="E6304" t="s">
        <v>1264</v>
      </c>
      <c r="F6304" t="s">
        <v>1265</v>
      </c>
      <c r="G6304" t="s">
        <v>1266</v>
      </c>
      <c r="H6304" t="s">
        <v>682</v>
      </c>
      <c r="I6304" t="s">
        <v>1307</v>
      </c>
      <c r="J6304" t="s">
        <v>1308</v>
      </c>
      <c r="K6304" t="s">
        <v>1312</v>
      </c>
      <c r="L6304" t="s">
        <v>1313</v>
      </c>
      <c r="M6304" t="s">
        <v>1314</v>
      </c>
      <c r="N6304" t="s">
        <v>919</v>
      </c>
      <c r="O6304">
        <v>60</v>
      </c>
    </row>
    <row r="6305" spans="1:15" x14ac:dyDescent="0.35">
      <c r="A6305" s="189" t="str">
        <f t="shared" si="334"/>
        <v>Feb</v>
      </c>
      <c r="B6305" s="190" t="str">
        <f t="shared" si="335"/>
        <v>2024</v>
      </c>
      <c r="C6305" s="190" t="str">
        <f t="shared" si="336"/>
        <v>Feb-2024</v>
      </c>
      <c r="D6305" s="2">
        <v>45351</v>
      </c>
      <c r="E6305" t="s">
        <v>1264</v>
      </c>
      <c r="F6305" t="s">
        <v>1265</v>
      </c>
      <c r="G6305" t="s">
        <v>1266</v>
      </c>
      <c r="H6305" t="s">
        <v>682</v>
      </c>
      <c r="I6305" t="s">
        <v>1307</v>
      </c>
      <c r="J6305" t="s">
        <v>1308</v>
      </c>
      <c r="K6305" t="s">
        <v>1312</v>
      </c>
      <c r="L6305" t="s">
        <v>1313</v>
      </c>
      <c r="M6305" t="s">
        <v>1314</v>
      </c>
      <c r="N6305" t="s">
        <v>920</v>
      </c>
      <c r="O6305">
        <v>625</v>
      </c>
    </row>
    <row r="6306" spans="1:15" x14ac:dyDescent="0.35">
      <c r="A6306" s="189" t="str">
        <f t="shared" si="334"/>
        <v>Feb</v>
      </c>
      <c r="B6306" s="190" t="str">
        <f t="shared" si="335"/>
        <v>2024</v>
      </c>
      <c r="C6306" s="190" t="str">
        <f t="shared" si="336"/>
        <v>Feb-2024</v>
      </c>
      <c r="D6306" s="2">
        <v>45351</v>
      </c>
      <c r="E6306" t="s">
        <v>1264</v>
      </c>
      <c r="F6306" t="s">
        <v>1265</v>
      </c>
      <c r="G6306" t="s">
        <v>1266</v>
      </c>
      <c r="H6306" t="s">
        <v>682</v>
      </c>
      <c r="I6306" t="s">
        <v>1307</v>
      </c>
      <c r="J6306" t="s">
        <v>1308</v>
      </c>
      <c r="K6306" t="s">
        <v>1312</v>
      </c>
      <c r="L6306" t="s">
        <v>1313</v>
      </c>
      <c r="M6306" t="s">
        <v>1314</v>
      </c>
      <c r="N6306" t="s">
        <v>922</v>
      </c>
      <c r="O6306">
        <v>650</v>
      </c>
    </row>
    <row r="6307" spans="1:15" x14ac:dyDescent="0.35">
      <c r="A6307" s="189" t="str">
        <f t="shared" si="334"/>
        <v>Feb</v>
      </c>
      <c r="B6307" s="190" t="str">
        <f t="shared" si="335"/>
        <v>2024</v>
      </c>
      <c r="C6307" s="190" t="str">
        <f t="shared" si="336"/>
        <v>Feb-2024</v>
      </c>
      <c r="D6307" s="2">
        <v>45351</v>
      </c>
      <c r="E6307" t="s">
        <v>1264</v>
      </c>
      <c r="F6307" t="s">
        <v>1265</v>
      </c>
      <c r="G6307" t="s">
        <v>1266</v>
      </c>
      <c r="H6307" t="s">
        <v>682</v>
      </c>
      <c r="I6307" t="s">
        <v>1307</v>
      </c>
      <c r="J6307" t="s">
        <v>1308</v>
      </c>
      <c r="K6307" t="s">
        <v>1312</v>
      </c>
      <c r="L6307" t="s">
        <v>1313</v>
      </c>
      <c r="M6307" t="s">
        <v>1314</v>
      </c>
      <c r="N6307" t="s">
        <v>921</v>
      </c>
      <c r="O6307">
        <v>720</v>
      </c>
    </row>
    <row r="6308" spans="1:15" x14ac:dyDescent="0.35">
      <c r="A6308" s="189" t="str">
        <f t="shared" si="334"/>
        <v>Feb</v>
      </c>
      <c r="B6308" s="190" t="str">
        <f t="shared" si="335"/>
        <v>2024</v>
      </c>
      <c r="C6308" s="190" t="str">
        <f t="shared" si="336"/>
        <v>Feb-2024</v>
      </c>
      <c r="D6308" s="2">
        <v>45351</v>
      </c>
      <c r="E6308" t="s">
        <v>1264</v>
      </c>
      <c r="F6308" t="s">
        <v>1265</v>
      </c>
      <c r="G6308" t="s">
        <v>1266</v>
      </c>
      <c r="H6308" t="s">
        <v>682</v>
      </c>
      <c r="I6308" t="s">
        <v>1307</v>
      </c>
      <c r="J6308" t="s">
        <v>1308</v>
      </c>
      <c r="K6308" t="s">
        <v>1315</v>
      </c>
      <c r="L6308" t="s">
        <v>1316</v>
      </c>
      <c r="M6308" t="s">
        <v>1317</v>
      </c>
      <c r="N6308" t="s">
        <v>1528</v>
      </c>
      <c r="O6308" t="s">
        <v>958</v>
      </c>
    </row>
    <row r="6309" spans="1:15" x14ac:dyDescent="0.35">
      <c r="A6309" s="189" t="str">
        <f t="shared" si="334"/>
        <v>Feb</v>
      </c>
      <c r="B6309" s="190" t="str">
        <f t="shared" si="335"/>
        <v>2024</v>
      </c>
      <c r="C6309" s="190" t="str">
        <f t="shared" si="336"/>
        <v>Feb-2024</v>
      </c>
      <c r="D6309" s="2">
        <v>45351</v>
      </c>
      <c r="E6309" t="s">
        <v>1264</v>
      </c>
      <c r="F6309" t="s">
        <v>1265</v>
      </c>
      <c r="G6309" t="s">
        <v>1266</v>
      </c>
      <c r="H6309" t="s">
        <v>682</v>
      </c>
      <c r="I6309" t="s">
        <v>1307</v>
      </c>
      <c r="J6309" t="s">
        <v>1308</v>
      </c>
      <c r="K6309" t="s">
        <v>1315</v>
      </c>
      <c r="L6309" t="s">
        <v>1316</v>
      </c>
      <c r="M6309" t="s">
        <v>1317</v>
      </c>
      <c r="N6309" t="s">
        <v>1529</v>
      </c>
      <c r="O6309" t="s">
        <v>958</v>
      </c>
    </row>
    <row r="6310" spans="1:15" x14ac:dyDescent="0.35">
      <c r="A6310" s="189" t="str">
        <f t="shared" si="334"/>
        <v>Feb</v>
      </c>
      <c r="B6310" s="190" t="str">
        <f t="shared" si="335"/>
        <v>2024</v>
      </c>
      <c r="C6310" s="190" t="str">
        <f t="shared" si="336"/>
        <v>Feb-2024</v>
      </c>
      <c r="D6310" s="2">
        <v>45351</v>
      </c>
      <c r="E6310" t="s">
        <v>1264</v>
      </c>
      <c r="F6310" t="s">
        <v>1265</v>
      </c>
      <c r="G6310" t="s">
        <v>1266</v>
      </c>
      <c r="H6310" t="s">
        <v>682</v>
      </c>
      <c r="I6310" t="s">
        <v>1307</v>
      </c>
      <c r="J6310" t="s">
        <v>1308</v>
      </c>
      <c r="K6310" t="s">
        <v>1315</v>
      </c>
      <c r="L6310" t="s">
        <v>1316</v>
      </c>
      <c r="M6310" t="s">
        <v>1317</v>
      </c>
      <c r="N6310" t="s">
        <v>919</v>
      </c>
      <c r="O6310">
        <v>40</v>
      </c>
    </row>
    <row r="6311" spans="1:15" x14ac:dyDescent="0.35">
      <c r="A6311" s="189" t="str">
        <f t="shared" si="334"/>
        <v>Feb</v>
      </c>
      <c r="B6311" s="190" t="str">
        <f t="shared" si="335"/>
        <v>2024</v>
      </c>
      <c r="C6311" s="190" t="str">
        <f t="shared" si="336"/>
        <v>Feb-2024</v>
      </c>
      <c r="D6311" s="2">
        <v>45351</v>
      </c>
      <c r="E6311" t="s">
        <v>1264</v>
      </c>
      <c r="F6311" t="s">
        <v>1265</v>
      </c>
      <c r="G6311" t="s">
        <v>1266</v>
      </c>
      <c r="H6311" t="s">
        <v>682</v>
      </c>
      <c r="I6311" t="s">
        <v>1307</v>
      </c>
      <c r="J6311" t="s">
        <v>1308</v>
      </c>
      <c r="K6311" t="s">
        <v>1315</v>
      </c>
      <c r="L6311" t="s">
        <v>1316</v>
      </c>
      <c r="M6311" t="s">
        <v>1317</v>
      </c>
      <c r="N6311" t="s">
        <v>920</v>
      </c>
      <c r="O6311">
        <v>505</v>
      </c>
    </row>
    <row r="6312" spans="1:15" x14ac:dyDescent="0.35">
      <c r="A6312" s="189" t="str">
        <f t="shared" si="334"/>
        <v>Feb</v>
      </c>
      <c r="B6312" s="190" t="str">
        <f t="shared" si="335"/>
        <v>2024</v>
      </c>
      <c r="C6312" s="190" t="str">
        <f t="shared" si="336"/>
        <v>Feb-2024</v>
      </c>
      <c r="D6312" s="2">
        <v>45351</v>
      </c>
      <c r="E6312" t="s">
        <v>1264</v>
      </c>
      <c r="F6312" t="s">
        <v>1265</v>
      </c>
      <c r="G6312" t="s">
        <v>1266</v>
      </c>
      <c r="H6312" t="s">
        <v>682</v>
      </c>
      <c r="I6312" t="s">
        <v>1307</v>
      </c>
      <c r="J6312" t="s">
        <v>1308</v>
      </c>
      <c r="K6312" t="s">
        <v>1315</v>
      </c>
      <c r="L6312" t="s">
        <v>1316</v>
      </c>
      <c r="M6312" t="s">
        <v>1317</v>
      </c>
      <c r="N6312" t="s">
        <v>922</v>
      </c>
      <c r="O6312">
        <v>420</v>
      </c>
    </row>
    <row r="6313" spans="1:15" x14ac:dyDescent="0.35">
      <c r="A6313" s="189" t="str">
        <f t="shared" si="334"/>
        <v>Feb</v>
      </c>
      <c r="B6313" s="190" t="str">
        <f t="shared" si="335"/>
        <v>2024</v>
      </c>
      <c r="C6313" s="190" t="str">
        <f t="shared" si="336"/>
        <v>Feb-2024</v>
      </c>
      <c r="D6313" s="2">
        <v>45351</v>
      </c>
      <c r="E6313" t="s">
        <v>1264</v>
      </c>
      <c r="F6313" t="s">
        <v>1265</v>
      </c>
      <c r="G6313" t="s">
        <v>1266</v>
      </c>
      <c r="H6313" t="s">
        <v>682</v>
      </c>
      <c r="I6313" t="s">
        <v>1307</v>
      </c>
      <c r="J6313" t="s">
        <v>1308</v>
      </c>
      <c r="K6313" t="s">
        <v>1315</v>
      </c>
      <c r="L6313" t="s">
        <v>1316</v>
      </c>
      <c r="M6313" t="s">
        <v>1317</v>
      </c>
      <c r="N6313" t="s">
        <v>921</v>
      </c>
      <c r="O6313">
        <v>525</v>
      </c>
    </row>
    <row r="6314" spans="1:15" x14ac:dyDescent="0.35">
      <c r="A6314" s="189" t="str">
        <f t="shared" si="334"/>
        <v>Feb</v>
      </c>
      <c r="B6314" s="190" t="str">
        <f t="shared" si="335"/>
        <v>2024</v>
      </c>
      <c r="C6314" s="190" t="str">
        <f t="shared" si="336"/>
        <v>Feb-2024</v>
      </c>
      <c r="D6314" s="2">
        <v>45351</v>
      </c>
      <c r="E6314" t="s">
        <v>1264</v>
      </c>
      <c r="F6314" t="s">
        <v>1265</v>
      </c>
      <c r="G6314" t="s">
        <v>1266</v>
      </c>
      <c r="H6314" t="s">
        <v>682</v>
      </c>
      <c r="I6314" t="s">
        <v>1307</v>
      </c>
      <c r="J6314" t="s">
        <v>1308</v>
      </c>
      <c r="K6314" t="s">
        <v>1318</v>
      </c>
      <c r="L6314" t="s">
        <v>1319</v>
      </c>
      <c r="M6314" t="s">
        <v>1320</v>
      </c>
      <c r="N6314" t="s">
        <v>1528</v>
      </c>
      <c r="O6314" t="s">
        <v>958</v>
      </c>
    </row>
    <row r="6315" spans="1:15" x14ac:dyDescent="0.35">
      <c r="A6315" s="189" t="str">
        <f t="shared" si="334"/>
        <v>Feb</v>
      </c>
      <c r="B6315" s="190" t="str">
        <f t="shared" si="335"/>
        <v>2024</v>
      </c>
      <c r="C6315" s="190" t="str">
        <f t="shared" si="336"/>
        <v>Feb-2024</v>
      </c>
      <c r="D6315" s="2">
        <v>45351</v>
      </c>
      <c r="E6315" t="s">
        <v>1264</v>
      </c>
      <c r="F6315" t="s">
        <v>1265</v>
      </c>
      <c r="G6315" t="s">
        <v>1266</v>
      </c>
      <c r="H6315" t="s">
        <v>682</v>
      </c>
      <c r="I6315" t="s">
        <v>1307</v>
      </c>
      <c r="J6315" t="s">
        <v>1308</v>
      </c>
      <c r="K6315" t="s">
        <v>1318</v>
      </c>
      <c r="L6315" t="s">
        <v>1319</v>
      </c>
      <c r="M6315" t="s">
        <v>1320</v>
      </c>
      <c r="N6315" t="s">
        <v>1529</v>
      </c>
      <c r="O6315" t="s">
        <v>958</v>
      </c>
    </row>
    <row r="6316" spans="1:15" x14ac:dyDescent="0.35">
      <c r="A6316" s="189" t="str">
        <f t="shared" si="334"/>
        <v>Feb</v>
      </c>
      <c r="B6316" s="190" t="str">
        <f t="shared" si="335"/>
        <v>2024</v>
      </c>
      <c r="C6316" s="190" t="str">
        <f t="shared" si="336"/>
        <v>Feb-2024</v>
      </c>
      <c r="D6316" s="2">
        <v>45351</v>
      </c>
      <c r="E6316" t="s">
        <v>1264</v>
      </c>
      <c r="F6316" t="s">
        <v>1265</v>
      </c>
      <c r="G6316" t="s">
        <v>1266</v>
      </c>
      <c r="H6316" t="s">
        <v>682</v>
      </c>
      <c r="I6316" t="s">
        <v>1307</v>
      </c>
      <c r="J6316" t="s">
        <v>1308</v>
      </c>
      <c r="K6316" t="s">
        <v>1318</v>
      </c>
      <c r="L6316" t="s">
        <v>1319</v>
      </c>
      <c r="M6316" t="s">
        <v>1320</v>
      </c>
      <c r="N6316" t="s">
        <v>919</v>
      </c>
      <c r="O6316">
        <v>10</v>
      </c>
    </row>
    <row r="6317" spans="1:15" x14ac:dyDescent="0.35">
      <c r="A6317" s="189" t="str">
        <f t="shared" si="334"/>
        <v>Feb</v>
      </c>
      <c r="B6317" s="190" t="str">
        <f t="shared" si="335"/>
        <v>2024</v>
      </c>
      <c r="C6317" s="190" t="str">
        <f t="shared" si="336"/>
        <v>Feb-2024</v>
      </c>
      <c r="D6317" s="2">
        <v>45351</v>
      </c>
      <c r="E6317" t="s">
        <v>1264</v>
      </c>
      <c r="F6317" t="s">
        <v>1265</v>
      </c>
      <c r="G6317" t="s">
        <v>1266</v>
      </c>
      <c r="H6317" t="s">
        <v>682</v>
      </c>
      <c r="I6317" t="s">
        <v>1307</v>
      </c>
      <c r="J6317" t="s">
        <v>1308</v>
      </c>
      <c r="K6317" t="s">
        <v>1318</v>
      </c>
      <c r="L6317" t="s">
        <v>1319</v>
      </c>
      <c r="M6317" t="s">
        <v>1320</v>
      </c>
      <c r="N6317" t="s">
        <v>920</v>
      </c>
      <c r="O6317">
        <v>235</v>
      </c>
    </row>
    <row r="6318" spans="1:15" x14ac:dyDescent="0.35">
      <c r="A6318" s="189" t="str">
        <f t="shared" si="334"/>
        <v>Feb</v>
      </c>
      <c r="B6318" s="190" t="str">
        <f t="shared" si="335"/>
        <v>2024</v>
      </c>
      <c r="C6318" s="190" t="str">
        <f t="shared" si="336"/>
        <v>Feb-2024</v>
      </c>
      <c r="D6318" s="2">
        <v>45351</v>
      </c>
      <c r="E6318" t="s">
        <v>1264</v>
      </c>
      <c r="F6318" t="s">
        <v>1265</v>
      </c>
      <c r="G6318" t="s">
        <v>1266</v>
      </c>
      <c r="H6318" t="s">
        <v>682</v>
      </c>
      <c r="I6318" t="s">
        <v>1307</v>
      </c>
      <c r="J6318" t="s">
        <v>1308</v>
      </c>
      <c r="K6318" t="s">
        <v>1318</v>
      </c>
      <c r="L6318" t="s">
        <v>1319</v>
      </c>
      <c r="M6318" t="s">
        <v>1320</v>
      </c>
      <c r="N6318" t="s">
        <v>922</v>
      </c>
      <c r="O6318">
        <v>590</v>
      </c>
    </row>
    <row r="6319" spans="1:15" x14ac:dyDescent="0.35">
      <c r="A6319" s="189" t="str">
        <f t="shared" si="334"/>
        <v>Feb</v>
      </c>
      <c r="B6319" s="190" t="str">
        <f t="shared" si="335"/>
        <v>2024</v>
      </c>
      <c r="C6319" s="190" t="str">
        <f t="shared" si="336"/>
        <v>Feb-2024</v>
      </c>
      <c r="D6319" s="2">
        <v>45351</v>
      </c>
      <c r="E6319" t="s">
        <v>1264</v>
      </c>
      <c r="F6319" t="s">
        <v>1265</v>
      </c>
      <c r="G6319" t="s">
        <v>1266</v>
      </c>
      <c r="H6319" t="s">
        <v>682</v>
      </c>
      <c r="I6319" t="s">
        <v>1307</v>
      </c>
      <c r="J6319" t="s">
        <v>1308</v>
      </c>
      <c r="K6319" t="s">
        <v>1318</v>
      </c>
      <c r="L6319" t="s">
        <v>1319</v>
      </c>
      <c r="M6319" t="s">
        <v>1320</v>
      </c>
      <c r="N6319" t="s">
        <v>921</v>
      </c>
      <c r="O6319">
        <v>675</v>
      </c>
    </row>
    <row r="6320" spans="1:15" x14ac:dyDescent="0.35">
      <c r="A6320" s="189" t="str">
        <f t="shared" si="334"/>
        <v>Feb</v>
      </c>
      <c r="B6320" s="190" t="str">
        <f t="shared" si="335"/>
        <v>2024</v>
      </c>
      <c r="C6320" s="190" t="str">
        <f t="shared" si="336"/>
        <v>Feb-2024</v>
      </c>
      <c r="D6320" s="2">
        <v>45351</v>
      </c>
      <c r="E6320" t="s">
        <v>1264</v>
      </c>
      <c r="F6320" t="s">
        <v>1265</v>
      </c>
      <c r="G6320" t="s">
        <v>1266</v>
      </c>
      <c r="H6320" t="s">
        <v>682</v>
      </c>
      <c r="I6320" t="s">
        <v>1307</v>
      </c>
      <c r="J6320" t="s">
        <v>1308</v>
      </c>
      <c r="K6320" t="s">
        <v>1321</v>
      </c>
      <c r="L6320" t="s">
        <v>1322</v>
      </c>
      <c r="M6320" t="s">
        <v>1323</v>
      </c>
      <c r="N6320" t="s">
        <v>1528</v>
      </c>
      <c r="O6320" t="s">
        <v>958</v>
      </c>
    </row>
    <row r="6321" spans="1:15" x14ac:dyDescent="0.35">
      <c r="A6321" s="189" t="str">
        <f t="shared" si="334"/>
        <v>Feb</v>
      </c>
      <c r="B6321" s="190" t="str">
        <f t="shared" si="335"/>
        <v>2024</v>
      </c>
      <c r="C6321" s="190" t="str">
        <f t="shared" si="336"/>
        <v>Feb-2024</v>
      </c>
      <c r="D6321" s="2">
        <v>45351</v>
      </c>
      <c r="E6321" t="s">
        <v>1264</v>
      </c>
      <c r="F6321" t="s">
        <v>1265</v>
      </c>
      <c r="G6321" t="s">
        <v>1266</v>
      </c>
      <c r="H6321" t="s">
        <v>682</v>
      </c>
      <c r="I6321" t="s">
        <v>1307</v>
      </c>
      <c r="J6321" t="s">
        <v>1308</v>
      </c>
      <c r="K6321" t="s">
        <v>1321</v>
      </c>
      <c r="L6321" t="s">
        <v>1322</v>
      </c>
      <c r="M6321" t="s">
        <v>1323</v>
      </c>
      <c r="N6321" t="s">
        <v>1529</v>
      </c>
      <c r="O6321" t="s">
        <v>958</v>
      </c>
    </row>
    <row r="6322" spans="1:15" x14ac:dyDescent="0.35">
      <c r="A6322" s="189" t="str">
        <f t="shared" si="334"/>
        <v>Feb</v>
      </c>
      <c r="B6322" s="190" t="str">
        <f t="shared" si="335"/>
        <v>2024</v>
      </c>
      <c r="C6322" s="190" t="str">
        <f t="shared" si="336"/>
        <v>Feb-2024</v>
      </c>
      <c r="D6322" s="2">
        <v>45351</v>
      </c>
      <c r="E6322" t="s">
        <v>1264</v>
      </c>
      <c r="F6322" t="s">
        <v>1265</v>
      </c>
      <c r="G6322" t="s">
        <v>1266</v>
      </c>
      <c r="H6322" t="s">
        <v>682</v>
      </c>
      <c r="I6322" t="s">
        <v>1307</v>
      </c>
      <c r="J6322" t="s">
        <v>1308</v>
      </c>
      <c r="K6322" t="s">
        <v>1321</v>
      </c>
      <c r="L6322" t="s">
        <v>1322</v>
      </c>
      <c r="M6322" t="s">
        <v>1323</v>
      </c>
      <c r="N6322" t="s">
        <v>919</v>
      </c>
      <c r="O6322">
        <v>45</v>
      </c>
    </row>
    <row r="6323" spans="1:15" x14ac:dyDescent="0.35">
      <c r="A6323" s="189" t="str">
        <f t="shared" si="334"/>
        <v>Feb</v>
      </c>
      <c r="B6323" s="190" t="str">
        <f t="shared" si="335"/>
        <v>2024</v>
      </c>
      <c r="C6323" s="190" t="str">
        <f t="shared" si="336"/>
        <v>Feb-2024</v>
      </c>
      <c r="D6323" s="2">
        <v>45351</v>
      </c>
      <c r="E6323" t="s">
        <v>1264</v>
      </c>
      <c r="F6323" t="s">
        <v>1265</v>
      </c>
      <c r="G6323" t="s">
        <v>1266</v>
      </c>
      <c r="H6323" t="s">
        <v>682</v>
      </c>
      <c r="I6323" t="s">
        <v>1307</v>
      </c>
      <c r="J6323" t="s">
        <v>1308</v>
      </c>
      <c r="K6323" t="s">
        <v>1321</v>
      </c>
      <c r="L6323" t="s">
        <v>1322</v>
      </c>
      <c r="M6323" t="s">
        <v>1323</v>
      </c>
      <c r="N6323" t="s">
        <v>920</v>
      </c>
      <c r="O6323">
        <v>775</v>
      </c>
    </row>
    <row r="6324" spans="1:15" x14ac:dyDescent="0.35">
      <c r="A6324" s="189" t="str">
        <f t="shared" si="334"/>
        <v>Feb</v>
      </c>
      <c r="B6324" s="190" t="str">
        <f t="shared" si="335"/>
        <v>2024</v>
      </c>
      <c r="C6324" s="190" t="str">
        <f t="shared" si="336"/>
        <v>Feb-2024</v>
      </c>
      <c r="D6324" s="2">
        <v>45351</v>
      </c>
      <c r="E6324" t="s">
        <v>1264</v>
      </c>
      <c r="F6324" t="s">
        <v>1265</v>
      </c>
      <c r="G6324" t="s">
        <v>1266</v>
      </c>
      <c r="H6324" t="s">
        <v>682</v>
      </c>
      <c r="I6324" t="s">
        <v>1307</v>
      </c>
      <c r="J6324" t="s">
        <v>1308</v>
      </c>
      <c r="K6324" t="s">
        <v>1321</v>
      </c>
      <c r="L6324" t="s">
        <v>1322</v>
      </c>
      <c r="M6324" t="s">
        <v>1323</v>
      </c>
      <c r="N6324" t="s">
        <v>922</v>
      </c>
      <c r="O6324">
        <v>255</v>
      </c>
    </row>
    <row r="6325" spans="1:15" x14ac:dyDescent="0.35">
      <c r="A6325" s="189" t="str">
        <f t="shared" si="334"/>
        <v>Feb</v>
      </c>
      <c r="B6325" s="190" t="str">
        <f t="shared" si="335"/>
        <v>2024</v>
      </c>
      <c r="C6325" s="190" t="str">
        <f t="shared" si="336"/>
        <v>Feb-2024</v>
      </c>
      <c r="D6325" s="2">
        <v>45351</v>
      </c>
      <c r="E6325" t="s">
        <v>1264</v>
      </c>
      <c r="F6325" t="s">
        <v>1265</v>
      </c>
      <c r="G6325" t="s">
        <v>1266</v>
      </c>
      <c r="H6325" t="s">
        <v>682</v>
      </c>
      <c r="I6325" t="s">
        <v>1307</v>
      </c>
      <c r="J6325" t="s">
        <v>1308</v>
      </c>
      <c r="K6325" t="s">
        <v>1321</v>
      </c>
      <c r="L6325" t="s">
        <v>1322</v>
      </c>
      <c r="M6325" t="s">
        <v>1323</v>
      </c>
      <c r="N6325" t="s">
        <v>921</v>
      </c>
      <c r="O6325">
        <v>655</v>
      </c>
    </row>
    <row r="6326" spans="1:15" x14ac:dyDescent="0.35">
      <c r="A6326" s="189" t="str">
        <f t="shared" si="334"/>
        <v>Feb</v>
      </c>
      <c r="B6326" s="190" t="str">
        <f t="shared" si="335"/>
        <v>2024</v>
      </c>
      <c r="C6326" s="190" t="str">
        <f t="shared" si="336"/>
        <v>Feb-2024</v>
      </c>
      <c r="D6326" s="2">
        <v>45351</v>
      </c>
      <c r="E6326" t="s">
        <v>1264</v>
      </c>
      <c r="F6326" t="s">
        <v>1265</v>
      </c>
      <c r="G6326" t="s">
        <v>1266</v>
      </c>
      <c r="H6326" t="s">
        <v>682</v>
      </c>
      <c r="I6326" t="s">
        <v>1307</v>
      </c>
      <c r="J6326" t="s">
        <v>1308</v>
      </c>
      <c r="K6326" t="s">
        <v>1324</v>
      </c>
      <c r="L6326" t="s">
        <v>1325</v>
      </c>
      <c r="M6326" t="s">
        <v>1326</v>
      </c>
      <c r="N6326" t="s">
        <v>1528</v>
      </c>
      <c r="O6326" t="s">
        <v>958</v>
      </c>
    </row>
    <row r="6327" spans="1:15" x14ac:dyDescent="0.35">
      <c r="A6327" s="189" t="str">
        <f t="shared" si="334"/>
        <v>Feb</v>
      </c>
      <c r="B6327" s="190" t="str">
        <f t="shared" si="335"/>
        <v>2024</v>
      </c>
      <c r="C6327" s="190" t="str">
        <f t="shared" si="336"/>
        <v>Feb-2024</v>
      </c>
      <c r="D6327" s="2">
        <v>45351</v>
      </c>
      <c r="E6327" t="s">
        <v>1264</v>
      </c>
      <c r="F6327" t="s">
        <v>1265</v>
      </c>
      <c r="G6327" t="s">
        <v>1266</v>
      </c>
      <c r="H6327" t="s">
        <v>682</v>
      </c>
      <c r="I6327" t="s">
        <v>1307</v>
      </c>
      <c r="J6327" t="s">
        <v>1308</v>
      </c>
      <c r="K6327" t="s">
        <v>1324</v>
      </c>
      <c r="L6327" t="s">
        <v>1325</v>
      </c>
      <c r="M6327" t="s">
        <v>1326</v>
      </c>
      <c r="N6327" t="s">
        <v>1529</v>
      </c>
      <c r="O6327" t="s">
        <v>958</v>
      </c>
    </row>
    <row r="6328" spans="1:15" x14ac:dyDescent="0.35">
      <c r="A6328" s="189" t="str">
        <f t="shared" si="334"/>
        <v>Feb</v>
      </c>
      <c r="B6328" s="190" t="str">
        <f t="shared" si="335"/>
        <v>2024</v>
      </c>
      <c r="C6328" s="190" t="str">
        <f t="shared" si="336"/>
        <v>Feb-2024</v>
      </c>
      <c r="D6328" s="2">
        <v>45351</v>
      </c>
      <c r="E6328" t="s">
        <v>1264</v>
      </c>
      <c r="F6328" t="s">
        <v>1265</v>
      </c>
      <c r="G6328" t="s">
        <v>1266</v>
      </c>
      <c r="H6328" t="s">
        <v>682</v>
      </c>
      <c r="I6328" t="s">
        <v>1307</v>
      </c>
      <c r="J6328" t="s">
        <v>1308</v>
      </c>
      <c r="K6328" t="s">
        <v>1324</v>
      </c>
      <c r="L6328" t="s">
        <v>1325</v>
      </c>
      <c r="M6328" t="s">
        <v>1326</v>
      </c>
      <c r="N6328" t="s">
        <v>919</v>
      </c>
      <c r="O6328">
        <v>215</v>
      </c>
    </row>
    <row r="6329" spans="1:15" x14ac:dyDescent="0.35">
      <c r="A6329" s="189" t="str">
        <f t="shared" si="334"/>
        <v>Feb</v>
      </c>
      <c r="B6329" s="190" t="str">
        <f t="shared" si="335"/>
        <v>2024</v>
      </c>
      <c r="C6329" s="190" t="str">
        <f t="shared" si="336"/>
        <v>Feb-2024</v>
      </c>
      <c r="D6329" s="2">
        <v>45351</v>
      </c>
      <c r="E6329" t="s">
        <v>1264</v>
      </c>
      <c r="F6329" t="s">
        <v>1265</v>
      </c>
      <c r="G6329" t="s">
        <v>1266</v>
      </c>
      <c r="H6329" t="s">
        <v>682</v>
      </c>
      <c r="I6329" t="s">
        <v>1307</v>
      </c>
      <c r="J6329" t="s">
        <v>1308</v>
      </c>
      <c r="K6329" t="s">
        <v>1324</v>
      </c>
      <c r="L6329" t="s">
        <v>1325</v>
      </c>
      <c r="M6329" t="s">
        <v>1326</v>
      </c>
      <c r="N6329" t="s">
        <v>920</v>
      </c>
      <c r="O6329">
        <v>2255</v>
      </c>
    </row>
    <row r="6330" spans="1:15" x14ac:dyDescent="0.35">
      <c r="A6330" s="189" t="str">
        <f t="shared" si="334"/>
        <v>Feb</v>
      </c>
      <c r="B6330" s="190" t="str">
        <f t="shared" si="335"/>
        <v>2024</v>
      </c>
      <c r="C6330" s="190" t="str">
        <f t="shared" si="336"/>
        <v>Feb-2024</v>
      </c>
      <c r="D6330" s="2">
        <v>45351</v>
      </c>
      <c r="E6330" t="s">
        <v>1264</v>
      </c>
      <c r="F6330" t="s">
        <v>1265</v>
      </c>
      <c r="G6330" t="s">
        <v>1266</v>
      </c>
      <c r="H6330" t="s">
        <v>682</v>
      </c>
      <c r="I6330" t="s">
        <v>1307</v>
      </c>
      <c r="J6330" t="s">
        <v>1308</v>
      </c>
      <c r="K6330" t="s">
        <v>1324</v>
      </c>
      <c r="L6330" t="s">
        <v>1325</v>
      </c>
      <c r="M6330" t="s">
        <v>1326</v>
      </c>
      <c r="N6330" t="s">
        <v>922</v>
      </c>
      <c r="O6330">
        <v>1170</v>
      </c>
    </row>
    <row r="6331" spans="1:15" x14ac:dyDescent="0.35">
      <c r="A6331" s="189" t="str">
        <f t="shared" si="334"/>
        <v>Feb</v>
      </c>
      <c r="B6331" s="190" t="str">
        <f t="shared" si="335"/>
        <v>2024</v>
      </c>
      <c r="C6331" s="190" t="str">
        <f t="shared" si="336"/>
        <v>Feb-2024</v>
      </c>
      <c r="D6331" s="2">
        <v>45351</v>
      </c>
      <c r="E6331" t="s">
        <v>1264</v>
      </c>
      <c r="F6331" t="s">
        <v>1265</v>
      </c>
      <c r="G6331" t="s">
        <v>1266</v>
      </c>
      <c r="H6331" t="s">
        <v>682</v>
      </c>
      <c r="I6331" t="s">
        <v>1307</v>
      </c>
      <c r="J6331" t="s">
        <v>1308</v>
      </c>
      <c r="K6331" t="s">
        <v>1324</v>
      </c>
      <c r="L6331" t="s">
        <v>1325</v>
      </c>
      <c r="M6331" t="s">
        <v>1326</v>
      </c>
      <c r="N6331" t="s">
        <v>921</v>
      </c>
      <c r="O6331">
        <v>1855</v>
      </c>
    </row>
    <row r="6332" spans="1:15" x14ac:dyDescent="0.35">
      <c r="A6332" s="189" t="str">
        <f t="shared" si="334"/>
        <v>Feb</v>
      </c>
      <c r="B6332" s="190" t="str">
        <f t="shared" si="335"/>
        <v>2024</v>
      </c>
      <c r="C6332" s="190" t="str">
        <f t="shared" si="336"/>
        <v>Feb-2024</v>
      </c>
      <c r="D6332" s="2">
        <v>45351</v>
      </c>
      <c r="E6332" t="s">
        <v>1264</v>
      </c>
      <c r="F6332" t="s">
        <v>1265</v>
      </c>
      <c r="G6332" t="s">
        <v>1266</v>
      </c>
      <c r="H6332" t="s">
        <v>695</v>
      </c>
      <c r="I6332" t="s">
        <v>1327</v>
      </c>
      <c r="J6332" t="s">
        <v>1328</v>
      </c>
      <c r="K6332" t="s">
        <v>1329</v>
      </c>
      <c r="L6332" t="s">
        <v>1330</v>
      </c>
      <c r="M6332" t="s">
        <v>1331</v>
      </c>
      <c r="N6332" t="s">
        <v>1528</v>
      </c>
      <c r="O6332" t="s">
        <v>958</v>
      </c>
    </row>
    <row r="6333" spans="1:15" x14ac:dyDescent="0.35">
      <c r="A6333" s="189" t="str">
        <f t="shared" si="334"/>
        <v>Feb</v>
      </c>
      <c r="B6333" s="190" t="str">
        <f t="shared" si="335"/>
        <v>2024</v>
      </c>
      <c r="C6333" s="190" t="str">
        <f t="shared" si="336"/>
        <v>Feb-2024</v>
      </c>
      <c r="D6333" s="2">
        <v>45351</v>
      </c>
      <c r="E6333" t="s">
        <v>1264</v>
      </c>
      <c r="F6333" t="s">
        <v>1265</v>
      </c>
      <c r="G6333" t="s">
        <v>1266</v>
      </c>
      <c r="H6333" t="s">
        <v>695</v>
      </c>
      <c r="I6333" t="s">
        <v>1327</v>
      </c>
      <c r="J6333" t="s">
        <v>1328</v>
      </c>
      <c r="K6333" t="s">
        <v>1329</v>
      </c>
      <c r="L6333" t="s">
        <v>1330</v>
      </c>
      <c r="M6333" t="s">
        <v>1331</v>
      </c>
      <c r="N6333" t="s">
        <v>1529</v>
      </c>
      <c r="O6333" t="s">
        <v>958</v>
      </c>
    </row>
    <row r="6334" spans="1:15" x14ac:dyDescent="0.35">
      <c r="A6334" s="189" t="str">
        <f t="shared" si="334"/>
        <v>Feb</v>
      </c>
      <c r="B6334" s="190" t="str">
        <f t="shared" si="335"/>
        <v>2024</v>
      </c>
      <c r="C6334" s="190" t="str">
        <f t="shared" si="336"/>
        <v>Feb-2024</v>
      </c>
      <c r="D6334" s="2">
        <v>45351</v>
      </c>
      <c r="E6334" t="s">
        <v>1264</v>
      </c>
      <c r="F6334" t="s">
        <v>1265</v>
      </c>
      <c r="G6334" t="s">
        <v>1266</v>
      </c>
      <c r="H6334" t="s">
        <v>695</v>
      </c>
      <c r="I6334" t="s">
        <v>1327</v>
      </c>
      <c r="J6334" t="s">
        <v>1328</v>
      </c>
      <c r="K6334" t="s">
        <v>1329</v>
      </c>
      <c r="L6334" t="s">
        <v>1330</v>
      </c>
      <c r="M6334" t="s">
        <v>1331</v>
      </c>
      <c r="N6334" t="s">
        <v>919</v>
      </c>
      <c r="O6334">
        <v>105</v>
      </c>
    </row>
    <row r="6335" spans="1:15" x14ac:dyDescent="0.35">
      <c r="A6335" s="189" t="str">
        <f t="shared" si="334"/>
        <v>Feb</v>
      </c>
      <c r="B6335" s="190" t="str">
        <f t="shared" si="335"/>
        <v>2024</v>
      </c>
      <c r="C6335" s="190" t="str">
        <f t="shared" si="336"/>
        <v>Feb-2024</v>
      </c>
      <c r="D6335" s="2">
        <v>45351</v>
      </c>
      <c r="E6335" t="s">
        <v>1264</v>
      </c>
      <c r="F6335" t="s">
        <v>1265</v>
      </c>
      <c r="G6335" t="s">
        <v>1266</v>
      </c>
      <c r="H6335" t="s">
        <v>695</v>
      </c>
      <c r="I6335" t="s">
        <v>1327</v>
      </c>
      <c r="J6335" t="s">
        <v>1328</v>
      </c>
      <c r="K6335" t="s">
        <v>1329</v>
      </c>
      <c r="L6335" t="s">
        <v>1330</v>
      </c>
      <c r="M6335" t="s">
        <v>1331</v>
      </c>
      <c r="N6335" t="s">
        <v>920</v>
      </c>
      <c r="O6335">
        <v>420</v>
      </c>
    </row>
    <row r="6336" spans="1:15" x14ac:dyDescent="0.35">
      <c r="A6336" s="189" t="str">
        <f t="shared" si="334"/>
        <v>Feb</v>
      </c>
      <c r="B6336" s="190" t="str">
        <f t="shared" si="335"/>
        <v>2024</v>
      </c>
      <c r="C6336" s="190" t="str">
        <f t="shared" si="336"/>
        <v>Feb-2024</v>
      </c>
      <c r="D6336" s="2">
        <v>45351</v>
      </c>
      <c r="E6336" t="s">
        <v>1264</v>
      </c>
      <c r="F6336" t="s">
        <v>1265</v>
      </c>
      <c r="G6336" t="s">
        <v>1266</v>
      </c>
      <c r="H6336" t="s">
        <v>695</v>
      </c>
      <c r="I6336" t="s">
        <v>1327</v>
      </c>
      <c r="J6336" t="s">
        <v>1328</v>
      </c>
      <c r="K6336" t="s">
        <v>1329</v>
      </c>
      <c r="L6336" t="s">
        <v>1330</v>
      </c>
      <c r="M6336" t="s">
        <v>1331</v>
      </c>
      <c r="N6336" t="s">
        <v>922</v>
      </c>
      <c r="O6336">
        <v>875</v>
      </c>
    </row>
    <row r="6337" spans="1:15" x14ac:dyDescent="0.35">
      <c r="A6337" s="189" t="str">
        <f t="shared" si="334"/>
        <v>Feb</v>
      </c>
      <c r="B6337" s="190" t="str">
        <f t="shared" si="335"/>
        <v>2024</v>
      </c>
      <c r="C6337" s="190" t="str">
        <f t="shared" si="336"/>
        <v>Feb-2024</v>
      </c>
      <c r="D6337" s="2">
        <v>45351</v>
      </c>
      <c r="E6337" t="s">
        <v>1264</v>
      </c>
      <c r="F6337" t="s">
        <v>1265</v>
      </c>
      <c r="G6337" t="s">
        <v>1266</v>
      </c>
      <c r="H6337" t="s">
        <v>695</v>
      </c>
      <c r="I6337" t="s">
        <v>1327</v>
      </c>
      <c r="J6337" t="s">
        <v>1328</v>
      </c>
      <c r="K6337" t="s">
        <v>1329</v>
      </c>
      <c r="L6337" t="s">
        <v>1330</v>
      </c>
      <c r="M6337" t="s">
        <v>1331</v>
      </c>
      <c r="N6337" t="s">
        <v>921</v>
      </c>
      <c r="O6337">
        <v>380</v>
      </c>
    </row>
    <row r="6338" spans="1:15" x14ac:dyDescent="0.35">
      <c r="A6338" s="189" t="str">
        <f t="shared" si="334"/>
        <v>Feb</v>
      </c>
      <c r="B6338" s="190" t="str">
        <f t="shared" si="335"/>
        <v>2024</v>
      </c>
      <c r="C6338" s="190" t="str">
        <f t="shared" si="336"/>
        <v>Feb-2024</v>
      </c>
      <c r="D6338" s="2">
        <v>45351</v>
      </c>
      <c r="E6338" t="s">
        <v>1264</v>
      </c>
      <c r="F6338" t="s">
        <v>1265</v>
      </c>
      <c r="G6338" t="s">
        <v>1266</v>
      </c>
      <c r="H6338" t="s">
        <v>695</v>
      </c>
      <c r="I6338" t="s">
        <v>1327</v>
      </c>
      <c r="J6338" t="s">
        <v>1328</v>
      </c>
      <c r="K6338" t="s">
        <v>1332</v>
      </c>
      <c r="L6338" t="s">
        <v>1333</v>
      </c>
      <c r="M6338" t="s">
        <v>1334</v>
      </c>
      <c r="N6338" t="s">
        <v>1528</v>
      </c>
      <c r="O6338" t="s">
        <v>958</v>
      </c>
    </row>
    <row r="6339" spans="1:15" x14ac:dyDescent="0.35">
      <c r="A6339" s="189" t="str">
        <f t="shared" si="334"/>
        <v>Feb</v>
      </c>
      <c r="B6339" s="190" t="str">
        <f t="shared" si="335"/>
        <v>2024</v>
      </c>
      <c r="C6339" s="190" t="str">
        <f t="shared" si="336"/>
        <v>Feb-2024</v>
      </c>
      <c r="D6339" s="2">
        <v>45351</v>
      </c>
      <c r="E6339" t="s">
        <v>1264</v>
      </c>
      <c r="F6339" t="s">
        <v>1265</v>
      </c>
      <c r="G6339" t="s">
        <v>1266</v>
      </c>
      <c r="H6339" t="s">
        <v>695</v>
      </c>
      <c r="I6339" t="s">
        <v>1327</v>
      </c>
      <c r="J6339" t="s">
        <v>1328</v>
      </c>
      <c r="K6339" t="s">
        <v>1332</v>
      </c>
      <c r="L6339" t="s">
        <v>1333</v>
      </c>
      <c r="M6339" t="s">
        <v>1334</v>
      </c>
      <c r="N6339" t="s">
        <v>1529</v>
      </c>
      <c r="O6339" t="s">
        <v>958</v>
      </c>
    </row>
    <row r="6340" spans="1:15" x14ac:dyDescent="0.35">
      <c r="A6340" s="189" t="str">
        <f t="shared" si="334"/>
        <v>Feb</v>
      </c>
      <c r="B6340" s="190" t="str">
        <f t="shared" si="335"/>
        <v>2024</v>
      </c>
      <c r="C6340" s="190" t="str">
        <f t="shared" si="336"/>
        <v>Feb-2024</v>
      </c>
      <c r="D6340" s="2">
        <v>45351</v>
      </c>
      <c r="E6340" t="s">
        <v>1264</v>
      </c>
      <c r="F6340" t="s">
        <v>1265</v>
      </c>
      <c r="G6340" t="s">
        <v>1266</v>
      </c>
      <c r="H6340" t="s">
        <v>695</v>
      </c>
      <c r="I6340" t="s">
        <v>1327</v>
      </c>
      <c r="J6340" t="s">
        <v>1328</v>
      </c>
      <c r="K6340" t="s">
        <v>1332</v>
      </c>
      <c r="L6340" t="s">
        <v>1333</v>
      </c>
      <c r="M6340" t="s">
        <v>1334</v>
      </c>
      <c r="N6340" t="s">
        <v>919</v>
      </c>
      <c r="O6340">
        <v>145</v>
      </c>
    </row>
    <row r="6341" spans="1:15" x14ac:dyDescent="0.35">
      <c r="A6341" s="189" t="str">
        <f t="shared" si="334"/>
        <v>Feb</v>
      </c>
      <c r="B6341" s="190" t="str">
        <f t="shared" si="335"/>
        <v>2024</v>
      </c>
      <c r="C6341" s="190" t="str">
        <f t="shared" si="336"/>
        <v>Feb-2024</v>
      </c>
      <c r="D6341" s="2">
        <v>45351</v>
      </c>
      <c r="E6341" t="s">
        <v>1264</v>
      </c>
      <c r="F6341" t="s">
        <v>1265</v>
      </c>
      <c r="G6341" t="s">
        <v>1266</v>
      </c>
      <c r="H6341" t="s">
        <v>695</v>
      </c>
      <c r="I6341" t="s">
        <v>1327</v>
      </c>
      <c r="J6341" t="s">
        <v>1328</v>
      </c>
      <c r="K6341" t="s">
        <v>1332</v>
      </c>
      <c r="L6341" t="s">
        <v>1333</v>
      </c>
      <c r="M6341" t="s">
        <v>1334</v>
      </c>
      <c r="N6341" t="s">
        <v>920</v>
      </c>
      <c r="O6341">
        <v>755</v>
      </c>
    </row>
    <row r="6342" spans="1:15" x14ac:dyDescent="0.35">
      <c r="A6342" s="189" t="str">
        <f t="shared" si="334"/>
        <v>Feb</v>
      </c>
      <c r="B6342" s="190" t="str">
        <f t="shared" si="335"/>
        <v>2024</v>
      </c>
      <c r="C6342" s="190" t="str">
        <f t="shared" si="336"/>
        <v>Feb-2024</v>
      </c>
      <c r="D6342" s="2">
        <v>45351</v>
      </c>
      <c r="E6342" t="s">
        <v>1264</v>
      </c>
      <c r="F6342" t="s">
        <v>1265</v>
      </c>
      <c r="G6342" t="s">
        <v>1266</v>
      </c>
      <c r="H6342" t="s">
        <v>695</v>
      </c>
      <c r="I6342" t="s">
        <v>1327</v>
      </c>
      <c r="J6342" t="s">
        <v>1328</v>
      </c>
      <c r="K6342" t="s">
        <v>1332</v>
      </c>
      <c r="L6342" t="s">
        <v>1333</v>
      </c>
      <c r="M6342" t="s">
        <v>1334</v>
      </c>
      <c r="N6342" t="s">
        <v>922</v>
      </c>
      <c r="O6342">
        <v>1115</v>
      </c>
    </row>
    <row r="6343" spans="1:15" x14ac:dyDescent="0.35">
      <c r="A6343" s="189" t="str">
        <f t="shared" si="334"/>
        <v>Feb</v>
      </c>
      <c r="B6343" s="190" t="str">
        <f t="shared" si="335"/>
        <v>2024</v>
      </c>
      <c r="C6343" s="190" t="str">
        <f t="shared" si="336"/>
        <v>Feb-2024</v>
      </c>
      <c r="D6343" s="2">
        <v>45351</v>
      </c>
      <c r="E6343" t="s">
        <v>1264</v>
      </c>
      <c r="F6343" t="s">
        <v>1265</v>
      </c>
      <c r="G6343" t="s">
        <v>1266</v>
      </c>
      <c r="H6343" t="s">
        <v>695</v>
      </c>
      <c r="I6343" t="s">
        <v>1327</v>
      </c>
      <c r="J6343" t="s">
        <v>1328</v>
      </c>
      <c r="K6343" t="s">
        <v>1332</v>
      </c>
      <c r="L6343" t="s">
        <v>1333</v>
      </c>
      <c r="M6343" t="s">
        <v>1334</v>
      </c>
      <c r="N6343" t="s">
        <v>921</v>
      </c>
      <c r="O6343">
        <v>1010</v>
      </c>
    </row>
    <row r="6344" spans="1:15" x14ac:dyDescent="0.35">
      <c r="A6344" s="189" t="str">
        <f t="shared" ref="A6344:A6361" si="337">TEXT(D6344,"mmm")</f>
        <v>Feb</v>
      </c>
      <c r="B6344" s="190" t="str">
        <f t="shared" ref="B6344:B6361" si="338">TEXT(D6344,"yyyy")</f>
        <v>2024</v>
      </c>
      <c r="C6344" s="190" t="str">
        <f t="shared" ref="C6344:C6361" si="339">_xlfn.CONCAT(A6344&amp;"-"&amp;B6344)</f>
        <v>Feb-2024</v>
      </c>
      <c r="D6344" s="2">
        <v>45351</v>
      </c>
      <c r="E6344" t="s">
        <v>1264</v>
      </c>
      <c r="F6344" t="s">
        <v>1265</v>
      </c>
      <c r="G6344" t="s">
        <v>1266</v>
      </c>
      <c r="H6344" t="s">
        <v>695</v>
      </c>
      <c r="I6344" t="s">
        <v>1327</v>
      </c>
      <c r="J6344" t="s">
        <v>1328</v>
      </c>
      <c r="K6344" t="s">
        <v>1335</v>
      </c>
      <c r="L6344" t="s">
        <v>1336</v>
      </c>
      <c r="M6344" t="s">
        <v>1337</v>
      </c>
      <c r="N6344" t="s">
        <v>1528</v>
      </c>
      <c r="O6344" t="s">
        <v>958</v>
      </c>
    </row>
    <row r="6345" spans="1:15" x14ac:dyDescent="0.35">
      <c r="A6345" s="189" t="str">
        <f t="shared" si="337"/>
        <v>Feb</v>
      </c>
      <c r="B6345" s="190" t="str">
        <f t="shared" si="338"/>
        <v>2024</v>
      </c>
      <c r="C6345" s="190" t="str">
        <f t="shared" si="339"/>
        <v>Feb-2024</v>
      </c>
      <c r="D6345" s="2">
        <v>45351</v>
      </c>
      <c r="E6345" t="s">
        <v>1264</v>
      </c>
      <c r="F6345" t="s">
        <v>1265</v>
      </c>
      <c r="G6345" t="s">
        <v>1266</v>
      </c>
      <c r="H6345" t="s">
        <v>695</v>
      </c>
      <c r="I6345" t="s">
        <v>1327</v>
      </c>
      <c r="J6345" t="s">
        <v>1328</v>
      </c>
      <c r="K6345" t="s">
        <v>1335</v>
      </c>
      <c r="L6345" t="s">
        <v>1336</v>
      </c>
      <c r="M6345" t="s">
        <v>1337</v>
      </c>
      <c r="N6345" t="s">
        <v>1529</v>
      </c>
      <c r="O6345" t="s">
        <v>958</v>
      </c>
    </row>
    <row r="6346" spans="1:15" x14ac:dyDescent="0.35">
      <c r="A6346" s="189" t="str">
        <f t="shared" si="337"/>
        <v>Feb</v>
      </c>
      <c r="B6346" s="190" t="str">
        <f t="shared" si="338"/>
        <v>2024</v>
      </c>
      <c r="C6346" s="190" t="str">
        <f t="shared" si="339"/>
        <v>Feb-2024</v>
      </c>
      <c r="D6346" s="2">
        <v>45351</v>
      </c>
      <c r="E6346" t="s">
        <v>1264</v>
      </c>
      <c r="F6346" t="s">
        <v>1265</v>
      </c>
      <c r="G6346" t="s">
        <v>1266</v>
      </c>
      <c r="H6346" t="s">
        <v>695</v>
      </c>
      <c r="I6346" t="s">
        <v>1327</v>
      </c>
      <c r="J6346" t="s">
        <v>1328</v>
      </c>
      <c r="K6346" t="s">
        <v>1335</v>
      </c>
      <c r="L6346" t="s">
        <v>1336</v>
      </c>
      <c r="M6346" t="s">
        <v>1337</v>
      </c>
      <c r="N6346" t="s">
        <v>919</v>
      </c>
      <c r="O6346">
        <v>500</v>
      </c>
    </row>
    <row r="6347" spans="1:15" x14ac:dyDescent="0.35">
      <c r="A6347" s="189" t="str">
        <f t="shared" si="337"/>
        <v>Feb</v>
      </c>
      <c r="B6347" s="190" t="str">
        <f t="shared" si="338"/>
        <v>2024</v>
      </c>
      <c r="C6347" s="190" t="str">
        <f t="shared" si="339"/>
        <v>Feb-2024</v>
      </c>
      <c r="D6347" s="2">
        <v>45351</v>
      </c>
      <c r="E6347" t="s">
        <v>1264</v>
      </c>
      <c r="F6347" t="s">
        <v>1265</v>
      </c>
      <c r="G6347" t="s">
        <v>1266</v>
      </c>
      <c r="H6347" t="s">
        <v>695</v>
      </c>
      <c r="I6347" t="s">
        <v>1327</v>
      </c>
      <c r="J6347" t="s">
        <v>1328</v>
      </c>
      <c r="K6347" t="s">
        <v>1335</v>
      </c>
      <c r="L6347" t="s">
        <v>1336</v>
      </c>
      <c r="M6347" t="s">
        <v>1337</v>
      </c>
      <c r="N6347" t="s">
        <v>920</v>
      </c>
      <c r="O6347">
        <v>2090</v>
      </c>
    </row>
    <row r="6348" spans="1:15" x14ac:dyDescent="0.35">
      <c r="A6348" s="189" t="str">
        <f t="shared" si="337"/>
        <v>Feb</v>
      </c>
      <c r="B6348" s="190" t="str">
        <f t="shared" si="338"/>
        <v>2024</v>
      </c>
      <c r="C6348" s="190" t="str">
        <f t="shared" si="339"/>
        <v>Feb-2024</v>
      </c>
      <c r="D6348" s="2">
        <v>45351</v>
      </c>
      <c r="E6348" t="s">
        <v>1264</v>
      </c>
      <c r="F6348" t="s">
        <v>1265</v>
      </c>
      <c r="G6348" t="s">
        <v>1266</v>
      </c>
      <c r="H6348" t="s">
        <v>695</v>
      </c>
      <c r="I6348" t="s">
        <v>1327</v>
      </c>
      <c r="J6348" t="s">
        <v>1328</v>
      </c>
      <c r="K6348" t="s">
        <v>1335</v>
      </c>
      <c r="L6348" t="s">
        <v>1336</v>
      </c>
      <c r="M6348" t="s">
        <v>1337</v>
      </c>
      <c r="N6348" t="s">
        <v>922</v>
      </c>
      <c r="O6348">
        <v>2315</v>
      </c>
    </row>
    <row r="6349" spans="1:15" x14ac:dyDescent="0.35">
      <c r="A6349" s="189" t="str">
        <f t="shared" si="337"/>
        <v>Feb</v>
      </c>
      <c r="B6349" s="190" t="str">
        <f t="shared" si="338"/>
        <v>2024</v>
      </c>
      <c r="C6349" s="190" t="str">
        <f t="shared" si="339"/>
        <v>Feb-2024</v>
      </c>
      <c r="D6349" s="2">
        <v>45351</v>
      </c>
      <c r="E6349" t="s">
        <v>1264</v>
      </c>
      <c r="F6349" t="s">
        <v>1265</v>
      </c>
      <c r="G6349" t="s">
        <v>1266</v>
      </c>
      <c r="H6349" t="s">
        <v>695</v>
      </c>
      <c r="I6349" t="s">
        <v>1327</v>
      </c>
      <c r="J6349" t="s">
        <v>1328</v>
      </c>
      <c r="K6349" t="s">
        <v>1335</v>
      </c>
      <c r="L6349" t="s">
        <v>1336</v>
      </c>
      <c r="M6349" t="s">
        <v>1337</v>
      </c>
      <c r="N6349" t="s">
        <v>921</v>
      </c>
      <c r="O6349">
        <v>1710</v>
      </c>
    </row>
    <row r="6350" spans="1:15" x14ac:dyDescent="0.35">
      <c r="A6350" s="189" t="str">
        <f t="shared" si="337"/>
        <v>Feb</v>
      </c>
      <c r="B6350" s="190" t="str">
        <f t="shared" si="338"/>
        <v>2024</v>
      </c>
      <c r="C6350" s="190" t="str">
        <f t="shared" si="339"/>
        <v>Feb-2024</v>
      </c>
      <c r="D6350" s="2">
        <v>45351</v>
      </c>
      <c r="E6350" t="s">
        <v>1264</v>
      </c>
      <c r="F6350" t="s">
        <v>1265</v>
      </c>
      <c r="G6350" t="s">
        <v>1266</v>
      </c>
      <c r="H6350" t="s">
        <v>695</v>
      </c>
      <c r="I6350" t="s">
        <v>1327</v>
      </c>
      <c r="J6350" t="s">
        <v>1328</v>
      </c>
      <c r="K6350" t="s">
        <v>1338</v>
      </c>
      <c r="L6350" t="s">
        <v>1339</v>
      </c>
      <c r="M6350" t="s">
        <v>1340</v>
      </c>
      <c r="N6350" t="s">
        <v>1528</v>
      </c>
      <c r="O6350" t="s">
        <v>958</v>
      </c>
    </row>
    <row r="6351" spans="1:15" x14ac:dyDescent="0.35">
      <c r="A6351" s="189" t="str">
        <f t="shared" si="337"/>
        <v>Feb</v>
      </c>
      <c r="B6351" s="190" t="str">
        <f t="shared" si="338"/>
        <v>2024</v>
      </c>
      <c r="C6351" s="190" t="str">
        <f t="shared" si="339"/>
        <v>Feb-2024</v>
      </c>
      <c r="D6351" s="2">
        <v>45351</v>
      </c>
      <c r="E6351" t="s">
        <v>1264</v>
      </c>
      <c r="F6351" t="s">
        <v>1265</v>
      </c>
      <c r="G6351" t="s">
        <v>1266</v>
      </c>
      <c r="H6351" t="s">
        <v>695</v>
      </c>
      <c r="I6351" t="s">
        <v>1327</v>
      </c>
      <c r="J6351" t="s">
        <v>1328</v>
      </c>
      <c r="K6351" t="s">
        <v>1338</v>
      </c>
      <c r="L6351" t="s">
        <v>1339</v>
      </c>
      <c r="M6351" t="s">
        <v>1340</v>
      </c>
      <c r="N6351" t="s">
        <v>1529</v>
      </c>
      <c r="O6351" t="s">
        <v>958</v>
      </c>
    </row>
    <row r="6352" spans="1:15" x14ac:dyDescent="0.35">
      <c r="A6352" s="189" t="str">
        <f t="shared" si="337"/>
        <v>Feb</v>
      </c>
      <c r="B6352" s="190" t="str">
        <f t="shared" si="338"/>
        <v>2024</v>
      </c>
      <c r="C6352" s="190" t="str">
        <f t="shared" si="339"/>
        <v>Feb-2024</v>
      </c>
      <c r="D6352" s="2">
        <v>45351</v>
      </c>
      <c r="E6352" t="s">
        <v>1264</v>
      </c>
      <c r="F6352" t="s">
        <v>1265</v>
      </c>
      <c r="G6352" t="s">
        <v>1266</v>
      </c>
      <c r="H6352" t="s">
        <v>695</v>
      </c>
      <c r="I6352" t="s">
        <v>1327</v>
      </c>
      <c r="J6352" t="s">
        <v>1328</v>
      </c>
      <c r="K6352" t="s">
        <v>1338</v>
      </c>
      <c r="L6352" t="s">
        <v>1339</v>
      </c>
      <c r="M6352" t="s">
        <v>1340</v>
      </c>
      <c r="N6352" t="s">
        <v>919</v>
      </c>
      <c r="O6352">
        <v>765</v>
      </c>
    </row>
    <row r="6353" spans="1:15" x14ac:dyDescent="0.35">
      <c r="A6353" s="189" t="str">
        <f t="shared" si="337"/>
        <v>Feb</v>
      </c>
      <c r="B6353" s="190" t="str">
        <f t="shared" si="338"/>
        <v>2024</v>
      </c>
      <c r="C6353" s="190" t="str">
        <f t="shared" si="339"/>
        <v>Feb-2024</v>
      </c>
      <c r="D6353" s="2">
        <v>45351</v>
      </c>
      <c r="E6353" t="s">
        <v>1264</v>
      </c>
      <c r="F6353" t="s">
        <v>1265</v>
      </c>
      <c r="G6353" t="s">
        <v>1266</v>
      </c>
      <c r="H6353" t="s">
        <v>695</v>
      </c>
      <c r="I6353" t="s">
        <v>1327</v>
      </c>
      <c r="J6353" t="s">
        <v>1328</v>
      </c>
      <c r="K6353" t="s">
        <v>1338</v>
      </c>
      <c r="L6353" t="s">
        <v>1339</v>
      </c>
      <c r="M6353" t="s">
        <v>1340</v>
      </c>
      <c r="N6353" t="s">
        <v>920</v>
      </c>
      <c r="O6353">
        <v>1130</v>
      </c>
    </row>
    <row r="6354" spans="1:15" x14ac:dyDescent="0.35">
      <c r="A6354" s="189" t="str">
        <f t="shared" si="337"/>
        <v>Feb</v>
      </c>
      <c r="B6354" s="190" t="str">
        <f t="shared" si="338"/>
        <v>2024</v>
      </c>
      <c r="C6354" s="190" t="str">
        <f t="shared" si="339"/>
        <v>Feb-2024</v>
      </c>
      <c r="D6354" s="2">
        <v>45351</v>
      </c>
      <c r="E6354" t="s">
        <v>1264</v>
      </c>
      <c r="F6354" t="s">
        <v>1265</v>
      </c>
      <c r="G6354" t="s">
        <v>1266</v>
      </c>
      <c r="H6354" t="s">
        <v>695</v>
      </c>
      <c r="I6354" t="s">
        <v>1327</v>
      </c>
      <c r="J6354" t="s">
        <v>1328</v>
      </c>
      <c r="K6354" t="s">
        <v>1338</v>
      </c>
      <c r="L6354" t="s">
        <v>1339</v>
      </c>
      <c r="M6354" t="s">
        <v>1340</v>
      </c>
      <c r="N6354" t="s">
        <v>922</v>
      </c>
      <c r="O6354">
        <v>1855</v>
      </c>
    </row>
    <row r="6355" spans="1:15" x14ac:dyDescent="0.35">
      <c r="A6355" s="189" t="str">
        <f t="shared" si="337"/>
        <v>Feb</v>
      </c>
      <c r="B6355" s="190" t="str">
        <f t="shared" si="338"/>
        <v>2024</v>
      </c>
      <c r="C6355" s="190" t="str">
        <f t="shared" si="339"/>
        <v>Feb-2024</v>
      </c>
      <c r="D6355" s="2">
        <v>45351</v>
      </c>
      <c r="E6355" t="s">
        <v>1264</v>
      </c>
      <c r="F6355" t="s">
        <v>1265</v>
      </c>
      <c r="G6355" t="s">
        <v>1266</v>
      </c>
      <c r="H6355" t="s">
        <v>695</v>
      </c>
      <c r="I6355" t="s">
        <v>1327</v>
      </c>
      <c r="J6355" t="s">
        <v>1328</v>
      </c>
      <c r="K6355" t="s">
        <v>1338</v>
      </c>
      <c r="L6355" t="s">
        <v>1339</v>
      </c>
      <c r="M6355" t="s">
        <v>1340</v>
      </c>
      <c r="N6355" t="s">
        <v>921</v>
      </c>
      <c r="O6355">
        <v>1655</v>
      </c>
    </row>
    <row r="6356" spans="1:15" x14ac:dyDescent="0.35">
      <c r="A6356" s="189" t="str">
        <f t="shared" si="337"/>
        <v>Feb</v>
      </c>
      <c r="B6356" s="190" t="str">
        <f t="shared" si="338"/>
        <v>2024</v>
      </c>
      <c r="C6356" s="190" t="str">
        <f t="shared" si="339"/>
        <v>Feb-2024</v>
      </c>
      <c r="D6356" s="2">
        <v>45351</v>
      </c>
      <c r="E6356" t="s">
        <v>1264</v>
      </c>
      <c r="F6356" t="s">
        <v>1265</v>
      </c>
      <c r="G6356" t="s">
        <v>1266</v>
      </c>
      <c r="H6356" t="s">
        <v>695</v>
      </c>
      <c r="I6356" t="s">
        <v>1327</v>
      </c>
      <c r="J6356" t="s">
        <v>1328</v>
      </c>
      <c r="K6356" t="s">
        <v>1341</v>
      </c>
      <c r="L6356" t="s">
        <v>1342</v>
      </c>
      <c r="M6356" t="s">
        <v>1343</v>
      </c>
      <c r="N6356" t="s">
        <v>1528</v>
      </c>
      <c r="O6356" t="s">
        <v>958</v>
      </c>
    </row>
    <row r="6357" spans="1:15" x14ac:dyDescent="0.35">
      <c r="A6357" s="189" t="str">
        <f t="shared" si="337"/>
        <v>Feb</v>
      </c>
      <c r="B6357" s="190" t="str">
        <f t="shared" si="338"/>
        <v>2024</v>
      </c>
      <c r="C6357" s="190" t="str">
        <f t="shared" si="339"/>
        <v>Feb-2024</v>
      </c>
      <c r="D6357" s="2">
        <v>45351</v>
      </c>
      <c r="E6357" t="s">
        <v>1264</v>
      </c>
      <c r="F6357" t="s">
        <v>1265</v>
      </c>
      <c r="G6357" t="s">
        <v>1266</v>
      </c>
      <c r="H6357" t="s">
        <v>695</v>
      </c>
      <c r="I6357" t="s">
        <v>1327</v>
      </c>
      <c r="J6357" t="s">
        <v>1328</v>
      </c>
      <c r="K6357" t="s">
        <v>1341</v>
      </c>
      <c r="L6357" t="s">
        <v>1342</v>
      </c>
      <c r="M6357" t="s">
        <v>1343</v>
      </c>
      <c r="N6357" t="s">
        <v>1529</v>
      </c>
      <c r="O6357" t="s">
        <v>958</v>
      </c>
    </row>
    <row r="6358" spans="1:15" x14ac:dyDescent="0.35">
      <c r="A6358" s="189" t="str">
        <f t="shared" si="337"/>
        <v>Feb</v>
      </c>
      <c r="B6358" s="190" t="str">
        <f t="shared" si="338"/>
        <v>2024</v>
      </c>
      <c r="C6358" s="190" t="str">
        <f t="shared" si="339"/>
        <v>Feb-2024</v>
      </c>
      <c r="D6358" s="2">
        <v>45351</v>
      </c>
      <c r="E6358" t="s">
        <v>1264</v>
      </c>
      <c r="F6358" t="s">
        <v>1265</v>
      </c>
      <c r="G6358" t="s">
        <v>1266</v>
      </c>
      <c r="H6358" t="s">
        <v>695</v>
      </c>
      <c r="I6358" t="s">
        <v>1327</v>
      </c>
      <c r="J6358" t="s">
        <v>1328</v>
      </c>
      <c r="K6358" t="s">
        <v>1341</v>
      </c>
      <c r="L6358" t="s">
        <v>1342</v>
      </c>
      <c r="M6358" t="s">
        <v>1343</v>
      </c>
      <c r="N6358" t="s">
        <v>919</v>
      </c>
      <c r="O6358">
        <v>430</v>
      </c>
    </row>
    <row r="6359" spans="1:15" x14ac:dyDescent="0.35">
      <c r="A6359" s="189" t="str">
        <f t="shared" si="337"/>
        <v>Feb</v>
      </c>
      <c r="B6359" s="190" t="str">
        <f t="shared" si="338"/>
        <v>2024</v>
      </c>
      <c r="C6359" s="190" t="str">
        <f t="shared" si="339"/>
        <v>Feb-2024</v>
      </c>
      <c r="D6359" s="2">
        <v>45351</v>
      </c>
      <c r="E6359" t="s">
        <v>1264</v>
      </c>
      <c r="F6359" t="s">
        <v>1265</v>
      </c>
      <c r="G6359" t="s">
        <v>1266</v>
      </c>
      <c r="H6359" t="s">
        <v>695</v>
      </c>
      <c r="I6359" t="s">
        <v>1327</v>
      </c>
      <c r="J6359" t="s">
        <v>1328</v>
      </c>
      <c r="K6359" t="s">
        <v>1341</v>
      </c>
      <c r="L6359" t="s">
        <v>1342</v>
      </c>
      <c r="M6359" t="s">
        <v>1343</v>
      </c>
      <c r="N6359" t="s">
        <v>920</v>
      </c>
      <c r="O6359">
        <v>965</v>
      </c>
    </row>
    <row r="6360" spans="1:15" x14ac:dyDescent="0.35">
      <c r="A6360" s="189" t="str">
        <f t="shared" si="337"/>
        <v>Feb</v>
      </c>
      <c r="B6360" s="190" t="str">
        <f t="shared" si="338"/>
        <v>2024</v>
      </c>
      <c r="C6360" s="190" t="str">
        <f t="shared" si="339"/>
        <v>Feb-2024</v>
      </c>
      <c r="D6360" s="2">
        <v>45351</v>
      </c>
      <c r="E6360" t="s">
        <v>1264</v>
      </c>
      <c r="F6360" t="s">
        <v>1265</v>
      </c>
      <c r="G6360" t="s">
        <v>1266</v>
      </c>
      <c r="H6360" t="s">
        <v>695</v>
      </c>
      <c r="I6360" t="s">
        <v>1327</v>
      </c>
      <c r="J6360" t="s">
        <v>1328</v>
      </c>
      <c r="K6360" t="s">
        <v>1341</v>
      </c>
      <c r="L6360" t="s">
        <v>1342</v>
      </c>
      <c r="M6360" t="s">
        <v>1343</v>
      </c>
      <c r="N6360" t="s">
        <v>922</v>
      </c>
      <c r="O6360">
        <v>1100</v>
      </c>
    </row>
    <row r="6361" spans="1:15" x14ac:dyDescent="0.35">
      <c r="A6361" s="189" t="str">
        <f t="shared" si="337"/>
        <v>Feb</v>
      </c>
      <c r="B6361" s="190" t="str">
        <f t="shared" si="338"/>
        <v>2024</v>
      </c>
      <c r="C6361" s="190" t="str">
        <f t="shared" si="339"/>
        <v>Feb-2024</v>
      </c>
      <c r="D6361" s="2">
        <v>45351</v>
      </c>
      <c r="E6361" t="s">
        <v>1264</v>
      </c>
      <c r="F6361" t="s">
        <v>1265</v>
      </c>
      <c r="G6361" t="s">
        <v>1266</v>
      </c>
      <c r="H6361" t="s">
        <v>695</v>
      </c>
      <c r="I6361" t="s">
        <v>1327</v>
      </c>
      <c r="J6361" t="s">
        <v>1328</v>
      </c>
      <c r="K6361" t="s">
        <v>1341</v>
      </c>
      <c r="L6361" t="s">
        <v>1342</v>
      </c>
      <c r="M6361" t="s">
        <v>1343</v>
      </c>
      <c r="N6361" t="s">
        <v>921</v>
      </c>
      <c r="O6361">
        <v>990</v>
      </c>
    </row>
    <row r="6362" spans="1:15" x14ac:dyDescent="0.35">
      <c r="A6362" s="189" t="str">
        <f t="shared" ref="A6362:A6425" si="340">TEXT(D6362,"mmm")</f>
        <v>Jan</v>
      </c>
      <c r="B6362" s="190" t="str">
        <f t="shared" ref="B6362:B6425" si="341">TEXT(D6362,"yyyy")</f>
        <v>2024</v>
      </c>
      <c r="C6362" s="190" t="str">
        <f t="shared" ref="C6362:C6425" si="342">_xlfn.CONCAT(A6362&amp;"-"&amp;B6362)</f>
        <v>Jan-2024</v>
      </c>
      <c r="D6362" s="2">
        <v>45322</v>
      </c>
      <c r="E6362" t="s">
        <v>912</v>
      </c>
      <c r="F6362" t="s">
        <v>913</v>
      </c>
      <c r="G6362" t="s">
        <v>95</v>
      </c>
      <c r="H6362" t="s">
        <v>654</v>
      </c>
      <c r="I6362" t="s">
        <v>914</v>
      </c>
      <c r="J6362" t="s">
        <v>915</v>
      </c>
      <c r="K6362" t="s">
        <v>916</v>
      </c>
      <c r="L6362" t="s">
        <v>917</v>
      </c>
      <c r="M6362" t="s">
        <v>918</v>
      </c>
      <c r="N6362" t="s">
        <v>1528</v>
      </c>
      <c r="O6362" t="s">
        <v>958</v>
      </c>
    </row>
    <row r="6363" spans="1:15" x14ac:dyDescent="0.35">
      <c r="A6363" s="189" t="str">
        <f t="shared" si="340"/>
        <v>Jan</v>
      </c>
      <c r="B6363" s="190" t="str">
        <f t="shared" si="341"/>
        <v>2024</v>
      </c>
      <c r="C6363" s="190" t="str">
        <f t="shared" si="342"/>
        <v>Jan-2024</v>
      </c>
      <c r="D6363" s="2">
        <v>45322</v>
      </c>
      <c r="E6363" t="s">
        <v>912</v>
      </c>
      <c r="F6363" t="s">
        <v>913</v>
      </c>
      <c r="G6363" t="s">
        <v>95</v>
      </c>
      <c r="H6363" t="s">
        <v>654</v>
      </c>
      <c r="I6363" t="s">
        <v>914</v>
      </c>
      <c r="J6363" t="s">
        <v>915</v>
      </c>
      <c r="K6363" t="s">
        <v>916</v>
      </c>
      <c r="L6363" t="s">
        <v>917</v>
      </c>
      <c r="M6363" t="s">
        <v>918</v>
      </c>
      <c r="N6363" t="s">
        <v>1529</v>
      </c>
      <c r="O6363" t="s">
        <v>958</v>
      </c>
    </row>
    <row r="6364" spans="1:15" x14ac:dyDescent="0.35">
      <c r="A6364" s="189" t="str">
        <f t="shared" si="340"/>
        <v>Jan</v>
      </c>
      <c r="B6364" s="190" t="str">
        <f t="shared" si="341"/>
        <v>2024</v>
      </c>
      <c r="C6364" s="190" t="str">
        <f t="shared" si="342"/>
        <v>Jan-2024</v>
      </c>
      <c r="D6364" s="2">
        <v>45322</v>
      </c>
      <c r="E6364" t="s">
        <v>912</v>
      </c>
      <c r="F6364" t="s">
        <v>913</v>
      </c>
      <c r="G6364" t="s">
        <v>95</v>
      </c>
      <c r="H6364" t="s">
        <v>654</v>
      </c>
      <c r="I6364" t="s">
        <v>914</v>
      </c>
      <c r="J6364" t="s">
        <v>915</v>
      </c>
      <c r="K6364" t="s">
        <v>916</v>
      </c>
      <c r="L6364" t="s">
        <v>917</v>
      </c>
      <c r="M6364" t="s">
        <v>918</v>
      </c>
      <c r="N6364" t="s">
        <v>919</v>
      </c>
      <c r="O6364">
        <v>785</v>
      </c>
    </row>
    <row r="6365" spans="1:15" x14ac:dyDescent="0.35">
      <c r="A6365" s="189" t="str">
        <f t="shared" si="340"/>
        <v>Jan</v>
      </c>
      <c r="B6365" s="190" t="str">
        <f t="shared" si="341"/>
        <v>2024</v>
      </c>
      <c r="C6365" s="190" t="str">
        <f t="shared" si="342"/>
        <v>Jan-2024</v>
      </c>
      <c r="D6365" s="2">
        <v>45322</v>
      </c>
      <c r="E6365" t="s">
        <v>912</v>
      </c>
      <c r="F6365" t="s">
        <v>913</v>
      </c>
      <c r="G6365" t="s">
        <v>95</v>
      </c>
      <c r="H6365" t="s">
        <v>654</v>
      </c>
      <c r="I6365" t="s">
        <v>914</v>
      </c>
      <c r="J6365" t="s">
        <v>915</v>
      </c>
      <c r="K6365" t="s">
        <v>916</v>
      </c>
      <c r="L6365" t="s">
        <v>917</v>
      </c>
      <c r="M6365" t="s">
        <v>918</v>
      </c>
      <c r="N6365" t="s">
        <v>920</v>
      </c>
      <c r="O6365">
        <v>6750</v>
      </c>
    </row>
    <row r="6366" spans="1:15" x14ac:dyDescent="0.35">
      <c r="A6366" s="189" t="str">
        <f t="shared" si="340"/>
        <v>Jan</v>
      </c>
      <c r="B6366" s="190" t="str">
        <f t="shared" si="341"/>
        <v>2024</v>
      </c>
      <c r="C6366" s="190" t="str">
        <f t="shared" si="342"/>
        <v>Jan-2024</v>
      </c>
      <c r="D6366" s="2">
        <v>45322</v>
      </c>
      <c r="E6366" t="s">
        <v>912</v>
      </c>
      <c r="F6366" t="s">
        <v>913</v>
      </c>
      <c r="G6366" t="s">
        <v>95</v>
      </c>
      <c r="H6366" t="s">
        <v>654</v>
      </c>
      <c r="I6366" t="s">
        <v>914</v>
      </c>
      <c r="J6366" t="s">
        <v>915</v>
      </c>
      <c r="K6366" t="s">
        <v>916</v>
      </c>
      <c r="L6366" t="s">
        <v>917</v>
      </c>
      <c r="M6366" t="s">
        <v>918</v>
      </c>
      <c r="N6366" t="s">
        <v>922</v>
      </c>
      <c r="O6366">
        <v>1470</v>
      </c>
    </row>
    <row r="6367" spans="1:15" x14ac:dyDescent="0.35">
      <c r="A6367" s="189" t="str">
        <f t="shared" si="340"/>
        <v>Jan</v>
      </c>
      <c r="B6367" s="190" t="str">
        <f t="shared" si="341"/>
        <v>2024</v>
      </c>
      <c r="C6367" s="190" t="str">
        <f t="shared" si="342"/>
        <v>Jan-2024</v>
      </c>
      <c r="D6367" s="2">
        <v>45322</v>
      </c>
      <c r="E6367" t="s">
        <v>912</v>
      </c>
      <c r="F6367" t="s">
        <v>913</v>
      </c>
      <c r="G6367" t="s">
        <v>95</v>
      </c>
      <c r="H6367" t="s">
        <v>654</v>
      </c>
      <c r="I6367" t="s">
        <v>914</v>
      </c>
      <c r="J6367" t="s">
        <v>915</v>
      </c>
      <c r="K6367" t="s">
        <v>916</v>
      </c>
      <c r="L6367" t="s">
        <v>917</v>
      </c>
      <c r="M6367" t="s">
        <v>918</v>
      </c>
      <c r="N6367" t="s">
        <v>921</v>
      </c>
      <c r="O6367">
        <v>1885</v>
      </c>
    </row>
    <row r="6368" spans="1:15" x14ac:dyDescent="0.35">
      <c r="A6368" s="189" t="str">
        <f t="shared" si="340"/>
        <v>Jan</v>
      </c>
      <c r="B6368" s="190" t="str">
        <f t="shared" si="341"/>
        <v>2024</v>
      </c>
      <c r="C6368" s="190" t="str">
        <f t="shared" si="342"/>
        <v>Jan-2024</v>
      </c>
      <c r="D6368" s="2">
        <v>45322</v>
      </c>
      <c r="E6368" t="s">
        <v>912</v>
      </c>
      <c r="F6368" t="s">
        <v>913</v>
      </c>
      <c r="G6368" t="s">
        <v>95</v>
      </c>
      <c r="H6368" t="s">
        <v>651</v>
      </c>
      <c r="I6368" t="s">
        <v>924</v>
      </c>
      <c r="J6368" t="s">
        <v>925</v>
      </c>
      <c r="K6368" t="s">
        <v>926</v>
      </c>
      <c r="L6368" t="s">
        <v>927</v>
      </c>
      <c r="M6368" t="s">
        <v>928</v>
      </c>
      <c r="N6368" t="s">
        <v>1528</v>
      </c>
      <c r="O6368" t="s">
        <v>958</v>
      </c>
    </row>
    <row r="6369" spans="1:15" x14ac:dyDescent="0.35">
      <c r="A6369" s="189" t="str">
        <f t="shared" si="340"/>
        <v>Jan</v>
      </c>
      <c r="B6369" s="190" t="str">
        <f t="shared" si="341"/>
        <v>2024</v>
      </c>
      <c r="C6369" s="190" t="str">
        <f t="shared" si="342"/>
        <v>Jan-2024</v>
      </c>
      <c r="D6369" s="2">
        <v>45322</v>
      </c>
      <c r="E6369" t="s">
        <v>912</v>
      </c>
      <c r="F6369" t="s">
        <v>913</v>
      </c>
      <c r="G6369" t="s">
        <v>95</v>
      </c>
      <c r="H6369" t="s">
        <v>651</v>
      </c>
      <c r="I6369" t="s">
        <v>924</v>
      </c>
      <c r="J6369" t="s">
        <v>925</v>
      </c>
      <c r="K6369" t="s">
        <v>926</v>
      </c>
      <c r="L6369" t="s">
        <v>927</v>
      </c>
      <c r="M6369" t="s">
        <v>928</v>
      </c>
      <c r="N6369" t="s">
        <v>1529</v>
      </c>
      <c r="O6369" t="s">
        <v>958</v>
      </c>
    </row>
    <row r="6370" spans="1:15" x14ac:dyDescent="0.35">
      <c r="A6370" s="189" t="str">
        <f t="shared" si="340"/>
        <v>Jan</v>
      </c>
      <c r="B6370" s="190" t="str">
        <f t="shared" si="341"/>
        <v>2024</v>
      </c>
      <c r="C6370" s="190" t="str">
        <f t="shared" si="342"/>
        <v>Jan-2024</v>
      </c>
      <c r="D6370" s="2">
        <v>45322</v>
      </c>
      <c r="E6370" t="s">
        <v>912</v>
      </c>
      <c r="F6370" t="s">
        <v>913</v>
      </c>
      <c r="G6370" t="s">
        <v>95</v>
      </c>
      <c r="H6370" t="s">
        <v>651</v>
      </c>
      <c r="I6370" t="s">
        <v>924</v>
      </c>
      <c r="J6370" t="s">
        <v>925</v>
      </c>
      <c r="K6370" t="s">
        <v>926</v>
      </c>
      <c r="L6370" t="s">
        <v>927</v>
      </c>
      <c r="M6370" t="s">
        <v>928</v>
      </c>
      <c r="N6370" t="s">
        <v>919</v>
      </c>
      <c r="O6370">
        <v>1065</v>
      </c>
    </row>
    <row r="6371" spans="1:15" x14ac:dyDescent="0.35">
      <c r="A6371" s="189" t="str">
        <f t="shared" si="340"/>
        <v>Jan</v>
      </c>
      <c r="B6371" s="190" t="str">
        <f t="shared" si="341"/>
        <v>2024</v>
      </c>
      <c r="C6371" s="190" t="str">
        <f t="shared" si="342"/>
        <v>Jan-2024</v>
      </c>
      <c r="D6371" s="2">
        <v>45322</v>
      </c>
      <c r="E6371" t="s">
        <v>912</v>
      </c>
      <c r="F6371" t="s">
        <v>913</v>
      </c>
      <c r="G6371" t="s">
        <v>95</v>
      </c>
      <c r="H6371" t="s">
        <v>651</v>
      </c>
      <c r="I6371" t="s">
        <v>924</v>
      </c>
      <c r="J6371" t="s">
        <v>925</v>
      </c>
      <c r="K6371" t="s">
        <v>926</v>
      </c>
      <c r="L6371" t="s">
        <v>927</v>
      </c>
      <c r="M6371" t="s">
        <v>928</v>
      </c>
      <c r="N6371" t="s">
        <v>920</v>
      </c>
      <c r="O6371">
        <v>4295</v>
      </c>
    </row>
    <row r="6372" spans="1:15" x14ac:dyDescent="0.35">
      <c r="A6372" s="189" t="str">
        <f t="shared" si="340"/>
        <v>Jan</v>
      </c>
      <c r="B6372" s="190" t="str">
        <f t="shared" si="341"/>
        <v>2024</v>
      </c>
      <c r="C6372" s="190" t="str">
        <f t="shared" si="342"/>
        <v>Jan-2024</v>
      </c>
      <c r="D6372" s="2">
        <v>45322</v>
      </c>
      <c r="E6372" t="s">
        <v>912</v>
      </c>
      <c r="F6372" t="s">
        <v>913</v>
      </c>
      <c r="G6372" t="s">
        <v>95</v>
      </c>
      <c r="H6372" t="s">
        <v>651</v>
      </c>
      <c r="I6372" t="s">
        <v>924</v>
      </c>
      <c r="J6372" t="s">
        <v>925</v>
      </c>
      <c r="K6372" t="s">
        <v>926</v>
      </c>
      <c r="L6372" t="s">
        <v>927</v>
      </c>
      <c r="M6372" t="s">
        <v>928</v>
      </c>
      <c r="N6372" t="s">
        <v>922</v>
      </c>
      <c r="O6372">
        <v>1885</v>
      </c>
    </row>
    <row r="6373" spans="1:15" x14ac:dyDescent="0.35">
      <c r="A6373" s="189" t="str">
        <f t="shared" si="340"/>
        <v>Jan</v>
      </c>
      <c r="B6373" s="190" t="str">
        <f t="shared" si="341"/>
        <v>2024</v>
      </c>
      <c r="C6373" s="190" t="str">
        <f t="shared" si="342"/>
        <v>Jan-2024</v>
      </c>
      <c r="D6373" s="2">
        <v>45322</v>
      </c>
      <c r="E6373" t="s">
        <v>912</v>
      </c>
      <c r="F6373" t="s">
        <v>913</v>
      </c>
      <c r="G6373" t="s">
        <v>95</v>
      </c>
      <c r="H6373" t="s">
        <v>651</v>
      </c>
      <c r="I6373" t="s">
        <v>924</v>
      </c>
      <c r="J6373" t="s">
        <v>925</v>
      </c>
      <c r="K6373" t="s">
        <v>926</v>
      </c>
      <c r="L6373" t="s">
        <v>927</v>
      </c>
      <c r="M6373" t="s">
        <v>928</v>
      </c>
      <c r="N6373" t="s">
        <v>921</v>
      </c>
      <c r="O6373">
        <v>1175</v>
      </c>
    </row>
    <row r="6374" spans="1:15" x14ac:dyDescent="0.35">
      <c r="A6374" s="189" t="str">
        <f t="shared" si="340"/>
        <v>Jan</v>
      </c>
      <c r="B6374" s="190" t="str">
        <f t="shared" si="341"/>
        <v>2024</v>
      </c>
      <c r="C6374" s="190" t="str">
        <f t="shared" si="342"/>
        <v>Jan-2024</v>
      </c>
      <c r="D6374" s="2">
        <v>45322</v>
      </c>
      <c r="E6374" t="s">
        <v>912</v>
      </c>
      <c r="F6374" t="s">
        <v>913</v>
      </c>
      <c r="G6374" t="s">
        <v>95</v>
      </c>
      <c r="H6374" t="s">
        <v>652</v>
      </c>
      <c r="I6374" t="s">
        <v>934</v>
      </c>
      <c r="J6374" t="s">
        <v>932</v>
      </c>
      <c r="K6374" t="s">
        <v>935</v>
      </c>
      <c r="L6374" t="s">
        <v>936</v>
      </c>
      <c r="M6374" t="s">
        <v>937</v>
      </c>
      <c r="N6374" t="s">
        <v>1528</v>
      </c>
      <c r="O6374" t="s">
        <v>958</v>
      </c>
    </row>
    <row r="6375" spans="1:15" x14ac:dyDescent="0.35">
      <c r="A6375" s="189" t="str">
        <f t="shared" si="340"/>
        <v>Jan</v>
      </c>
      <c r="B6375" s="190" t="str">
        <f t="shared" si="341"/>
        <v>2024</v>
      </c>
      <c r="C6375" s="190" t="str">
        <f t="shared" si="342"/>
        <v>Jan-2024</v>
      </c>
      <c r="D6375" s="2">
        <v>45322</v>
      </c>
      <c r="E6375" t="s">
        <v>912</v>
      </c>
      <c r="F6375" t="s">
        <v>913</v>
      </c>
      <c r="G6375" t="s">
        <v>95</v>
      </c>
      <c r="H6375" t="s">
        <v>652</v>
      </c>
      <c r="I6375" t="s">
        <v>934</v>
      </c>
      <c r="J6375" t="s">
        <v>932</v>
      </c>
      <c r="K6375" t="s">
        <v>935</v>
      </c>
      <c r="L6375" t="s">
        <v>936</v>
      </c>
      <c r="M6375" t="s">
        <v>937</v>
      </c>
      <c r="N6375" t="s">
        <v>1529</v>
      </c>
      <c r="O6375" t="s">
        <v>958</v>
      </c>
    </row>
    <row r="6376" spans="1:15" x14ac:dyDescent="0.35">
      <c r="A6376" s="189" t="str">
        <f t="shared" si="340"/>
        <v>Jan</v>
      </c>
      <c r="B6376" s="190" t="str">
        <f t="shared" si="341"/>
        <v>2024</v>
      </c>
      <c r="C6376" s="190" t="str">
        <f t="shared" si="342"/>
        <v>Jan-2024</v>
      </c>
      <c r="D6376" s="2">
        <v>45322</v>
      </c>
      <c r="E6376" t="s">
        <v>912</v>
      </c>
      <c r="F6376" t="s">
        <v>913</v>
      </c>
      <c r="G6376" t="s">
        <v>95</v>
      </c>
      <c r="H6376" t="s">
        <v>652</v>
      </c>
      <c r="I6376" t="s">
        <v>934</v>
      </c>
      <c r="J6376" t="s">
        <v>932</v>
      </c>
      <c r="K6376" t="s">
        <v>935</v>
      </c>
      <c r="L6376" t="s">
        <v>936</v>
      </c>
      <c r="M6376" t="s">
        <v>937</v>
      </c>
      <c r="N6376" t="s">
        <v>919</v>
      </c>
      <c r="O6376">
        <v>420</v>
      </c>
    </row>
    <row r="6377" spans="1:15" x14ac:dyDescent="0.35">
      <c r="A6377" s="189" t="str">
        <f t="shared" si="340"/>
        <v>Jan</v>
      </c>
      <c r="B6377" s="190" t="str">
        <f t="shared" si="341"/>
        <v>2024</v>
      </c>
      <c r="C6377" s="190" t="str">
        <f t="shared" si="342"/>
        <v>Jan-2024</v>
      </c>
      <c r="D6377" s="2">
        <v>45322</v>
      </c>
      <c r="E6377" t="s">
        <v>912</v>
      </c>
      <c r="F6377" t="s">
        <v>913</v>
      </c>
      <c r="G6377" t="s">
        <v>95</v>
      </c>
      <c r="H6377" t="s">
        <v>652</v>
      </c>
      <c r="I6377" t="s">
        <v>934</v>
      </c>
      <c r="J6377" t="s">
        <v>932</v>
      </c>
      <c r="K6377" t="s">
        <v>935</v>
      </c>
      <c r="L6377" t="s">
        <v>936</v>
      </c>
      <c r="M6377" t="s">
        <v>937</v>
      </c>
      <c r="N6377" t="s">
        <v>920</v>
      </c>
      <c r="O6377">
        <v>5235</v>
      </c>
    </row>
    <row r="6378" spans="1:15" x14ac:dyDescent="0.35">
      <c r="A6378" s="189" t="str">
        <f t="shared" si="340"/>
        <v>Jan</v>
      </c>
      <c r="B6378" s="190" t="str">
        <f t="shared" si="341"/>
        <v>2024</v>
      </c>
      <c r="C6378" s="190" t="str">
        <f t="shared" si="342"/>
        <v>Jan-2024</v>
      </c>
      <c r="D6378" s="2">
        <v>45322</v>
      </c>
      <c r="E6378" t="s">
        <v>912</v>
      </c>
      <c r="F6378" t="s">
        <v>913</v>
      </c>
      <c r="G6378" t="s">
        <v>95</v>
      </c>
      <c r="H6378" t="s">
        <v>652</v>
      </c>
      <c r="I6378" t="s">
        <v>934</v>
      </c>
      <c r="J6378" t="s">
        <v>932</v>
      </c>
      <c r="K6378" t="s">
        <v>935</v>
      </c>
      <c r="L6378" t="s">
        <v>936</v>
      </c>
      <c r="M6378" t="s">
        <v>937</v>
      </c>
      <c r="N6378" t="s">
        <v>922</v>
      </c>
      <c r="O6378">
        <v>1370</v>
      </c>
    </row>
    <row r="6379" spans="1:15" x14ac:dyDescent="0.35">
      <c r="A6379" s="189" t="str">
        <f t="shared" si="340"/>
        <v>Jan</v>
      </c>
      <c r="B6379" s="190" t="str">
        <f t="shared" si="341"/>
        <v>2024</v>
      </c>
      <c r="C6379" s="190" t="str">
        <f t="shared" si="342"/>
        <v>Jan-2024</v>
      </c>
      <c r="D6379" s="2">
        <v>45322</v>
      </c>
      <c r="E6379" t="s">
        <v>912</v>
      </c>
      <c r="F6379" t="s">
        <v>913</v>
      </c>
      <c r="G6379" t="s">
        <v>95</v>
      </c>
      <c r="H6379" t="s">
        <v>652</v>
      </c>
      <c r="I6379" t="s">
        <v>934</v>
      </c>
      <c r="J6379" t="s">
        <v>932</v>
      </c>
      <c r="K6379" t="s">
        <v>935</v>
      </c>
      <c r="L6379" t="s">
        <v>936</v>
      </c>
      <c r="M6379" t="s">
        <v>937</v>
      </c>
      <c r="N6379" t="s">
        <v>921</v>
      </c>
      <c r="O6379">
        <v>1710</v>
      </c>
    </row>
    <row r="6380" spans="1:15" x14ac:dyDescent="0.35">
      <c r="A6380" s="189" t="str">
        <f t="shared" si="340"/>
        <v>Jan</v>
      </c>
      <c r="B6380" s="190" t="str">
        <f t="shared" si="341"/>
        <v>2024</v>
      </c>
      <c r="C6380" s="190" t="str">
        <f t="shared" si="342"/>
        <v>Jan-2024</v>
      </c>
      <c r="D6380" s="2">
        <v>45322</v>
      </c>
      <c r="E6380" t="s">
        <v>912</v>
      </c>
      <c r="F6380" t="s">
        <v>913</v>
      </c>
      <c r="G6380" t="s">
        <v>95</v>
      </c>
      <c r="H6380" t="s">
        <v>653</v>
      </c>
      <c r="I6380" t="s">
        <v>939</v>
      </c>
      <c r="J6380" t="s">
        <v>933</v>
      </c>
      <c r="K6380" t="s">
        <v>940</v>
      </c>
      <c r="L6380" t="s">
        <v>941</v>
      </c>
      <c r="M6380" t="s">
        <v>942</v>
      </c>
      <c r="N6380" t="s">
        <v>1528</v>
      </c>
      <c r="O6380" t="s">
        <v>958</v>
      </c>
    </row>
    <row r="6381" spans="1:15" x14ac:dyDescent="0.35">
      <c r="A6381" s="189" t="str">
        <f t="shared" si="340"/>
        <v>Jan</v>
      </c>
      <c r="B6381" s="190" t="str">
        <f t="shared" si="341"/>
        <v>2024</v>
      </c>
      <c r="C6381" s="190" t="str">
        <f t="shared" si="342"/>
        <v>Jan-2024</v>
      </c>
      <c r="D6381" s="2">
        <v>45322</v>
      </c>
      <c r="E6381" t="s">
        <v>912</v>
      </c>
      <c r="F6381" t="s">
        <v>913</v>
      </c>
      <c r="G6381" t="s">
        <v>95</v>
      </c>
      <c r="H6381" t="s">
        <v>653</v>
      </c>
      <c r="I6381" t="s">
        <v>939</v>
      </c>
      <c r="J6381" t="s">
        <v>933</v>
      </c>
      <c r="K6381" t="s">
        <v>940</v>
      </c>
      <c r="L6381" t="s">
        <v>941</v>
      </c>
      <c r="M6381" t="s">
        <v>942</v>
      </c>
      <c r="N6381" t="s">
        <v>1529</v>
      </c>
      <c r="O6381" t="s">
        <v>958</v>
      </c>
    </row>
    <row r="6382" spans="1:15" x14ac:dyDescent="0.35">
      <c r="A6382" s="189" t="str">
        <f t="shared" si="340"/>
        <v>Jan</v>
      </c>
      <c r="B6382" s="190" t="str">
        <f t="shared" si="341"/>
        <v>2024</v>
      </c>
      <c r="C6382" s="190" t="str">
        <f t="shared" si="342"/>
        <v>Jan-2024</v>
      </c>
      <c r="D6382" s="2">
        <v>45322</v>
      </c>
      <c r="E6382" t="s">
        <v>912</v>
      </c>
      <c r="F6382" t="s">
        <v>913</v>
      </c>
      <c r="G6382" t="s">
        <v>95</v>
      </c>
      <c r="H6382" t="s">
        <v>653</v>
      </c>
      <c r="I6382" t="s">
        <v>939</v>
      </c>
      <c r="J6382" t="s">
        <v>933</v>
      </c>
      <c r="K6382" t="s">
        <v>940</v>
      </c>
      <c r="L6382" t="s">
        <v>941</v>
      </c>
      <c r="M6382" t="s">
        <v>942</v>
      </c>
      <c r="N6382" t="s">
        <v>919</v>
      </c>
      <c r="O6382">
        <v>1135</v>
      </c>
    </row>
    <row r="6383" spans="1:15" x14ac:dyDescent="0.35">
      <c r="A6383" s="189" t="str">
        <f t="shared" si="340"/>
        <v>Jan</v>
      </c>
      <c r="B6383" s="190" t="str">
        <f t="shared" si="341"/>
        <v>2024</v>
      </c>
      <c r="C6383" s="190" t="str">
        <f t="shared" si="342"/>
        <v>Jan-2024</v>
      </c>
      <c r="D6383" s="2">
        <v>45322</v>
      </c>
      <c r="E6383" t="s">
        <v>912</v>
      </c>
      <c r="F6383" t="s">
        <v>913</v>
      </c>
      <c r="G6383" t="s">
        <v>95</v>
      </c>
      <c r="H6383" t="s">
        <v>653</v>
      </c>
      <c r="I6383" t="s">
        <v>939</v>
      </c>
      <c r="J6383" t="s">
        <v>933</v>
      </c>
      <c r="K6383" t="s">
        <v>940</v>
      </c>
      <c r="L6383" t="s">
        <v>941</v>
      </c>
      <c r="M6383" t="s">
        <v>942</v>
      </c>
      <c r="N6383" t="s">
        <v>920</v>
      </c>
      <c r="O6383">
        <v>4325</v>
      </c>
    </row>
    <row r="6384" spans="1:15" x14ac:dyDescent="0.35">
      <c r="A6384" s="189" t="str">
        <f t="shared" si="340"/>
        <v>Jan</v>
      </c>
      <c r="B6384" s="190" t="str">
        <f t="shared" si="341"/>
        <v>2024</v>
      </c>
      <c r="C6384" s="190" t="str">
        <f t="shared" si="342"/>
        <v>Jan-2024</v>
      </c>
      <c r="D6384" s="2">
        <v>45322</v>
      </c>
      <c r="E6384" t="s">
        <v>912</v>
      </c>
      <c r="F6384" t="s">
        <v>913</v>
      </c>
      <c r="G6384" t="s">
        <v>95</v>
      </c>
      <c r="H6384" t="s">
        <v>653</v>
      </c>
      <c r="I6384" t="s">
        <v>939</v>
      </c>
      <c r="J6384" t="s">
        <v>933</v>
      </c>
      <c r="K6384" t="s">
        <v>940</v>
      </c>
      <c r="L6384" t="s">
        <v>941</v>
      </c>
      <c r="M6384" t="s">
        <v>942</v>
      </c>
      <c r="N6384" t="s">
        <v>922</v>
      </c>
      <c r="O6384">
        <v>5835</v>
      </c>
    </row>
    <row r="6385" spans="1:15" x14ac:dyDescent="0.35">
      <c r="A6385" s="189" t="str">
        <f t="shared" si="340"/>
        <v>Jan</v>
      </c>
      <c r="B6385" s="190" t="str">
        <f t="shared" si="341"/>
        <v>2024</v>
      </c>
      <c r="C6385" s="190" t="str">
        <f t="shared" si="342"/>
        <v>Jan-2024</v>
      </c>
      <c r="D6385" s="2">
        <v>45322</v>
      </c>
      <c r="E6385" t="s">
        <v>912</v>
      </c>
      <c r="F6385" t="s">
        <v>913</v>
      </c>
      <c r="G6385" t="s">
        <v>95</v>
      </c>
      <c r="H6385" t="s">
        <v>653</v>
      </c>
      <c r="I6385" t="s">
        <v>939</v>
      </c>
      <c r="J6385" t="s">
        <v>933</v>
      </c>
      <c r="K6385" t="s">
        <v>940</v>
      </c>
      <c r="L6385" t="s">
        <v>941</v>
      </c>
      <c r="M6385" t="s">
        <v>942</v>
      </c>
      <c r="N6385" t="s">
        <v>921</v>
      </c>
      <c r="O6385">
        <v>1405</v>
      </c>
    </row>
    <row r="6386" spans="1:15" x14ac:dyDescent="0.35">
      <c r="A6386" s="189" t="str">
        <f t="shared" si="340"/>
        <v>Jan</v>
      </c>
      <c r="B6386" s="190" t="str">
        <f t="shared" si="341"/>
        <v>2024</v>
      </c>
      <c r="C6386" s="190" t="str">
        <f t="shared" si="342"/>
        <v>Jan-2024</v>
      </c>
      <c r="D6386" s="2">
        <v>45322</v>
      </c>
      <c r="E6386" t="s">
        <v>912</v>
      </c>
      <c r="F6386" t="s">
        <v>913</v>
      </c>
      <c r="G6386" t="s">
        <v>95</v>
      </c>
      <c r="H6386" t="s">
        <v>656</v>
      </c>
      <c r="I6386" t="s">
        <v>946</v>
      </c>
      <c r="J6386" t="s">
        <v>938</v>
      </c>
      <c r="K6386" t="s">
        <v>947</v>
      </c>
      <c r="L6386" t="s">
        <v>948</v>
      </c>
      <c r="M6386" t="s">
        <v>949</v>
      </c>
      <c r="N6386" t="s">
        <v>1528</v>
      </c>
      <c r="O6386" t="s">
        <v>958</v>
      </c>
    </row>
    <row r="6387" spans="1:15" x14ac:dyDescent="0.35">
      <c r="A6387" s="189" t="str">
        <f t="shared" si="340"/>
        <v>Jan</v>
      </c>
      <c r="B6387" s="190" t="str">
        <f t="shared" si="341"/>
        <v>2024</v>
      </c>
      <c r="C6387" s="190" t="str">
        <f t="shared" si="342"/>
        <v>Jan-2024</v>
      </c>
      <c r="D6387" s="2">
        <v>45322</v>
      </c>
      <c r="E6387" t="s">
        <v>912</v>
      </c>
      <c r="F6387" t="s">
        <v>913</v>
      </c>
      <c r="G6387" t="s">
        <v>95</v>
      </c>
      <c r="H6387" t="s">
        <v>656</v>
      </c>
      <c r="I6387" t="s">
        <v>946</v>
      </c>
      <c r="J6387" t="s">
        <v>938</v>
      </c>
      <c r="K6387" t="s">
        <v>947</v>
      </c>
      <c r="L6387" t="s">
        <v>948</v>
      </c>
      <c r="M6387" t="s">
        <v>949</v>
      </c>
      <c r="N6387" t="s">
        <v>1529</v>
      </c>
      <c r="O6387" t="s">
        <v>958</v>
      </c>
    </row>
    <row r="6388" spans="1:15" x14ac:dyDescent="0.35">
      <c r="A6388" s="189" t="str">
        <f t="shared" si="340"/>
        <v>Jan</v>
      </c>
      <c r="B6388" s="190" t="str">
        <f t="shared" si="341"/>
        <v>2024</v>
      </c>
      <c r="C6388" s="190" t="str">
        <f t="shared" si="342"/>
        <v>Jan-2024</v>
      </c>
      <c r="D6388" s="2">
        <v>45322</v>
      </c>
      <c r="E6388" t="s">
        <v>912</v>
      </c>
      <c r="F6388" t="s">
        <v>913</v>
      </c>
      <c r="G6388" t="s">
        <v>95</v>
      </c>
      <c r="H6388" t="s">
        <v>656</v>
      </c>
      <c r="I6388" t="s">
        <v>946</v>
      </c>
      <c r="J6388" t="s">
        <v>938</v>
      </c>
      <c r="K6388" t="s">
        <v>947</v>
      </c>
      <c r="L6388" t="s">
        <v>948</v>
      </c>
      <c r="M6388" t="s">
        <v>949</v>
      </c>
      <c r="N6388" t="s">
        <v>919</v>
      </c>
      <c r="O6388">
        <v>1195</v>
      </c>
    </row>
    <row r="6389" spans="1:15" x14ac:dyDescent="0.35">
      <c r="A6389" s="189" t="str">
        <f t="shared" si="340"/>
        <v>Jan</v>
      </c>
      <c r="B6389" s="190" t="str">
        <f t="shared" si="341"/>
        <v>2024</v>
      </c>
      <c r="C6389" s="190" t="str">
        <f t="shared" si="342"/>
        <v>Jan-2024</v>
      </c>
      <c r="D6389" s="2">
        <v>45322</v>
      </c>
      <c r="E6389" t="s">
        <v>912</v>
      </c>
      <c r="F6389" t="s">
        <v>913</v>
      </c>
      <c r="G6389" t="s">
        <v>95</v>
      </c>
      <c r="H6389" t="s">
        <v>656</v>
      </c>
      <c r="I6389" t="s">
        <v>946</v>
      </c>
      <c r="J6389" t="s">
        <v>938</v>
      </c>
      <c r="K6389" t="s">
        <v>947</v>
      </c>
      <c r="L6389" t="s">
        <v>948</v>
      </c>
      <c r="M6389" t="s">
        <v>949</v>
      </c>
      <c r="N6389" t="s">
        <v>920</v>
      </c>
      <c r="O6389">
        <v>6270</v>
      </c>
    </row>
    <row r="6390" spans="1:15" x14ac:dyDescent="0.35">
      <c r="A6390" s="189" t="str">
        <f t="shared" si="340"/>
        <v>Jan</v>
      </c>
      <c r="B6390" s="190" t="str">
        <f t="shared" si="341"/>
        <v>2024</v>
      </c>
      <c r="C6390" s="190" t="str">
        <f t="shared" si="342"/>
        <v>Jan-2024</v>
      </c>
      <c r="D6390" s="2">
        <v>45322</v>
      </c>
      <c r="E6390" t="s">
        <v>912</v>
      </c>
      <c r="F6390" t="s">
        <v>913</v>
      </c>
      <c r="G6390" t="s">
        <v>95</v>
      </c>
      <c r="H6390" t="s">
        <v>656</v>
      </c>
      <c r="I6390" t="s">
        <v>946</v>
      </c>
      <c r="J6390" t="s">
        <v>938</v>
      </c>
      <c r="K6390" t="s">
        <v>947</v>
      </c>
      <c r="L6390" t="s">
        <v>948</v>
      </c>
      <c r="M6390" t="s">
        <v>949</v>
      </c>
      <c r="N6390" t="s">
        <v>922</v>
      </c>
      <c r="O6390">
        <v>1155</v>
      </c>
    </row>
    <row r="6391" spans="1:15" x14ac:dyDescent="0.35">
      <c r="A6391" s="189" t="str">
        <f t="shared" si="340"/>
        <v>Jan</v>
      </c>
      <c r="B6391" s="190" t="str">
        <f t="shared" si="341"/>
        <v>2024</v>
      </c>
      <c r="C6391" s="190" t="str">
        <f t="shared" si="342"/>
        <v>Jan-2024</v>
      </c>
      <c r="D6391" s="2">
        <v>45322</v>
      </c>
      <c r="E6391" t="s">
        <v>912</v>
      </c>
      <c r="F6391" t="s">
        <v>913</v>
      </c>
      <c r="G6391" t="s">
        <v>95</v>
      </c>
      <c r="H6391" t="s">
        <v>656</v>
      </c>
      <c r="I6391" t="s">
        <v>946</v>
      </c>
      <c r="J6391" t="s">
        <v>938</v>
      </c>
      <c r="K6391" t="s">
        <v>947</v>
      </c>
      <c r="L6391" t="s">
        <v>948</v>
      </c>
      <c r="M6391" t="s">
        <v>949</v>
      </c>
      <c r="N6391" t="s">
        <v>921</v>
      </c>
      <c r="O6391">
        <v>1960</v>
      </c>
    </row>
    <row r="6392" spans="1:15" x14ac:dyDescent="0.35">
      <c r="A6392" s="189" t="str">
        <f t="shared" si="340"/>
        <v>Jan</v>
      </c>
      <c r="B6392" s="190" t="str">
        <f t="shared" si="341"/>
        <v>2024</v>
      </c>
      <c r="C6392" s="190" t="str">
        <f t="shared" si="342"/>
        <v>Jan-2024</v>
      </c>
      <c r="D6392" s="2">
        <v>45322</v>
      </c>
      <c r="E6392" t="s">
        <v>950</v>
      </c>
      <c r="F6392" t="s">
        <v>951</v>
      </c>
      <c r="G6392" t="s">
        <v>952</v>
      </c>
      <c r="H6392" t="s">
        <v>671</v>
      </c>
      <c r="I6392" t="s">
        <v>953</v>
      </c>
      <c r="J6392" t="s">
        <v>954</v>
      </c>
      <c r="K6392" t="s">
        <v>955</v>
      </c>
      <c r="L6392" t="s">
        <v>956</v>
      </c>
      <c r="M6392" t="s">
        <v>957</v>
      </c>
      <c r="N6392" t="s">
        <v>1528</v>
      </c>
      <c r="O6392" t="s">
        <v>958</v>
      </c>
    </row>
    <row r="6393" spans="1:15" x14ac:dyDescent="0.35">
      <c r="A6393" s="189" t="str">
        <f t="shared" si="340"/>
        <v>Jan</v>
      </c>
      <c r="B6393" s="190" t="str">
        <f t="shared" si="341"/>
        <v>2024</v>
      </c>
      <c r="C6393" s="190" t="str">
        <f t="shared" si="342"/>
        <v>Jan-2024</v>
      </c>
      <c r="D6393" s="2">
        <v>45322</v>
      </c>
      <c r="E6393" t="s">
        <v>950</v>
      </c>
      <c r="F6393" t="s">
        <v>951</v>
      </c>
      <c r="G6393" t="s">
        <v>952</v>
      </c>
      <c r="H6393" t="s">
        <v>671</v>
      </c>
      <c r="I6393" t="s">
        <v>953</v>
      </c>
      <c r="J6393" t="s">
        <v>954</v>
      </c>
      <c r="K6393" t="s">
        <v>955</v>
      </c>
      <c r="L6393" t="s">
        <v>956</v>
      </c>
      <c r="M6393" t="s">
        <v>957</v>
      </c>
      <c r="N6393" t="s">
        <v>1529</v>
      </c>
      <c r="O6393" t="s">
        <v>958</v>
      </c>
    </row>
    <row r="6394" spans="1:15" x14ac:dyDescent="0.35">
      <c r="A6394" s="189" t="str">
        <f t="shared" si="340"/>
        <v>Jan</v>
      </c>
      <c r="B6394" s="190" t="str">
        <f t="shared" si="341"/>
        <v>2024</v>
      </c>
      <c r="C6394" s="190" t="str">
        <f t="shared" si="342"/>
        <v>Jan-2024</v>
      </c>
      <c r="D6394" s="2">
        <v>45322</v>
      </c>
      <c r="E6394" t="s">
        <v>950</v>
      </c>
      <c r="F6394" t="s">
        <v>951</v>
      </c>
      <c r="G6394" t="s">
        <v>952</v>
      </c>
      <c r="H6394" t="s">
        <v>671</v>
      </c>
      <c r="I6394" t="s">
        <v>953</v>
      </c>
      <c r="J6394" t="s">
        <v>954</v>
      </c>
      <c r="K6394" t="s">
        <v>955</v>
      </c>
      <c r="L6394" t="s">
        <v>956</v>
      </c>
      <c r="M6394" t="s">
        <v>957</v>
      </c>
      <c r="N6394" t="s">
        <v>919</v>
      </c>
      <c r="O6394">
        <v>415</v>
      </c>
    </row>
    <row r="6395" spans="1:15" x14ac:dyDescent="0.35">
      <c r="A6395" s="189" t="str">
        <f t="shared" si="340"/>
        <v>Jan</v>
      </c>
      <c r="B6395" s="190" t="str">
        <f t="shared" si="341"/>
        <v>2024</v>
      </c>
      <c r="C6395" s="190" t="str">
        <f t="shared" si="342"/>
        <v>Jan-2024</v>
      </c>
      <c r="D6395" s="2">
        <v>45322</v>
      </c>
      <c r="E6395" t="s">
        <v>950</v>
      </c>
      <c r="F6395" t="s">
        <v>951</v>
      </c>
      <c r="G6395" t="s">
        <v>952</v>
      </c>
      <c r="H6395" t="s">
        <v>671</v>
      </c>
      <c r="I6395" t="s">
        <v>953</v>
      </c>
      <c r="J6395" t="s">
        <v>954</v>
      </c>
      <c r="K6395" t="s">
        <v>955</v>
      </c>
      <c r="L6395" t="s">
        <v>956</v>
      </c>
      <c r="M6395" t="s">
        <v>957</v>
      </c>
      <c r="N6395" t="s">
        <v>920</v>
      </c>
      <c r="O6395">
        <v>5585</v>
      </c>
    </row>
    <row r="6396" spans="1:15" x14ac:dyDescent="0.35">
      <c r="A6396" s="189" t="str">
        <f t="shared" si="340"/>
        <v>Jan</v>
      </c>
      <c r="B6396" s="190" t="str">
        <f t="shared" si="341"/>
        <v>2024</v>
      </c>
      <c r="C6396" s="190" t="str">
        <f t="shared" si="342"/>
        <v>Jan-2024</v>
      </c>
      <c r="D6396" s="2">
        <v>45322</v>
      </c>
      <c r="E6396" t="s">
        <v>950</v>
      </c>
      <c r="F6396" t="s">
        <v>951</v>
      </c>
      <c r="G6396" t="s">
        <v>952</v>
      </c>
      <c r="H6396" t="s">
        <v>671</v>
      </c>
      <c r="I6396" t="s">
        <v>953</v>
      </c>
      <c r="J6396" t="s">
        <v>954</v>
      </c>
      <c r="K6396" t="s">
        <v>955</v>
      </c>
      <c r="L6396" t="s">
        <v>956</v>
      </c>
      <c r="M6396" t="s">
        <v>957</v>
      </c>
      <c r="N6396" t="s">
        <v>922</v>
      </c>
      <c r="O6396">
        <v>1910</v>
      </c>
    </row>
    <row r="6397" spans="1:15" x14ac:dyDescent="0.35">
      <c r="A6397" s="189" t="str">
        <f t="shared" si="340"/>
        <v>Jan</v>
      </c>
      <c r="B6397" s="190" t="str">
        <f t="shared" si="341"/>
        <v>2024</v>
      </c>
      <c r="C6397" s="190" t="str">
        <f t="shared" si="342"/>
        <v>Jan-2024</v>
      </c>
      <c r="D6397" s="2">
        <v>45322</v>
      </c>
      <c r="E6397" t="s">
        <v>950</v>
      </c>
      <c r="F6397" t="s">
        <v>951</v>
      </c>
      <c r="G6397" t="s">
        <v>952</v>
      </c>
      <c r="H6397" t="s">
        <v>671</v>
      </c>
      <c r="I6397" t="s">
        <v>953</v>
      </c>
      <c r="J6397" t="s">
        <v>954</v>
      </c>
      <c r="K6397" t="s">
        <v>955</v>
      </c>
      <c r="L6397" t="s">
        <v>956</v>
      </c>
      <c r="M6397" t="s">
        <v>957</v>
      </c>
      <c r="N6397" t="s">
        <v>921</v>
      </c>
      <c r="O6397">
        <v>4260</v>
      </c>
    </row>
    <row r="6398" spans="1:15" x14ac:dyDescent="0.35">
      <c r="A6398" s="189" t="str">
        <f t="shared" si="340"/>
        <v>Jan</v>
      </c>
      <c r="B6398" s="190" t="str">
        <f t="shared" si="341"/>
        <v>2024</v>
      </c>
      <c r="C6398" s="190" t="str">
        <f t="shared" si="342"/>
        <v>Jan-2024</v>
      </c>
      <c r="D6398" s="2">
        <v>45322</v>
      </c>
      <c r="E6398" t="s">
        <v>950</v>
      </c>
      <c r="F6398" t="s">
        <v>951</v>
      </c>
      <c r="G6398" t="s">
        <v>952</v>
      </c>
      <c r="H6398" t="s">
        <v>683</v>
      </c>
      <c r="I6398" t="s">
        <v>959</v>
      </c>
      <c r="J6398" t="s">
        <v>960</v>
      </c>
      <c r="K6398" t="s">
        <v>961</v>
      </c>
      <c r="L6398" t="s">
        <v>962</v>
      </c>
      <c r="M6398" t="s">
        <v>963</v>
      </c>
      <c r="N6398" t="s">
        <v>1528</v>
      </c>
      <c r="O6398" t="s">
        <v>958</v>
      </c>
    </row>
    <row r="6399" spans="1:15" x14ac:dyDescent="0.35">
      <c r="A6399" s="189" t="str">
        <f t="shared" si="340"/>
        <v>Jan</v>
      </c>
      <c r="B6399" s="190" t="str">
        <f t="shared" si="341"/>
        <v>2024</v>
      </c>
      <c r="C6399" s="190" t="str">
        <f t="shared" si="342"/>
        <v>Jan-2024</v>
      </c>
      <c r="D6399" s="2">
        <v>45322</v>
      </c>
      <c r="E6399" t="s">
        <v>950</v>
      </c>
      <c r="F6399" t="s">
        <v>951</v>
      </c>
      <c r="G6399" t="s">
        <v>952</v>
      </c>
      <c r="H6399" t="s">
        <v>683</v>
      </c>
      <c r="I6399" t="s">
        <v>959</v>
      </c>
      <c r="J6399" t="s">
        <v>960</v>
      </c>
      <c r="K6399" t="s">
        <v>961</v>
      </c>
      <c r="L6399" t="s">
        <v>962</v>
      </c>
      <c r="M6399" t="s">
        <v>963</v>
      </c>
      <c r="N6399" t="s">
        <v>1529</v>
      </c>
      <c r="O6399" t="s">
        <v>958</v>
      </c>
    </row>
    <row r="6400" spans="1:15" x14ac:dyDescent="0.35">
      <c r="A6400" s="189" t="str">
        <f t="shared" si="340"/>
        <v>Jan</v>
      </c>
      <c r="B6400" s="190" t="str">
        <f t="shared" si="341"/>
        <v>2024</v>
      </c>
      <c r="C6400" s="190" t="str">
        <f t="shared" si="342"/>
        <v>Jan-2024</v>
      </c>
      <c r="D6400" s="2">
        <v>45322</v>
      </c>
      <c r="E6400" t="s">
        <v>950</v>
      </c>
      <c r="F6400" t="s">
        <v>951</v>
      </c>
      <c r="G6400" t="s">
        <v>952</v>
      </c>
      <c r="H6400" t="s">
        <v>683</v>
      </c>
      <c r="I6400" t="s">
        <v>959</v>
      </c>
      <c r="J6400" t="s">
        <v>960</v>
      </c>
      <c r="K6400" t="s">
        <v>961</v>
      </c>
      <c r="L6400" t="s">
        <v>962</v>
      </c>
      <c r="M6400" t="s">
        <v>963</v>
      </c>
      <c r="N6400" t="s">
        <v>919</v>
      </c>
      <c r="O6400">
        <v>425</v>
      </c>
    </row>
    <row r="6401" spans="1:15" x14ac:dyDescent="0.35">
      <c r="A6401" s="189" t="str">
        <f t="shared" si="340"/>
        <v>Jan</v>
      </c>
      <c r="B6401" s="190" t="str">
        <f t="shared" si="341"/>
        <v>2024</v>
      </c>
      <c r="C6401" s="190" t="str">
        <f t="shared" si="342"/>
        <v>Jan-2024</v>
      </c>
      <c r="D6401" s="2">
        <v>45322</v>
      </c>
      <c r="E6401" t="s">
        <v>950</v>
      </c>
      <c r="F6401" t="s">
        <v>951</v>
      </c>
      <c r="G6401" t="s">
        <v>952</v>
      </c>
      <c r="H6401" t="s">
        <v>683</v>
      </c>
      <c r="I6401" t="s">
        <v>959</v>
      </c>
      <c r="J6401" t="s">
        <v>960</v>
      </c>
      <c r="K6401" t="s">
        <v>961</v>
      </c>
      <c r="L6401" t="s">
        <v>962</v>
      </c>
      <c r="M6401" t="s">
        <v>963</v>
      </c>
      <c r="N6401" t="s">
        <v>920</v>
      </c>
      <c r="O6401">
        <v>3725</v>
      </c>
    </row>
    <row r="6402" spans="1:15" x14ac:dyDescent="0.35">
      <c r="A6402" s="189" t="str">
        <f t="shared" si="340"/>
        <v>Jan</v>
      </c>
      <c r="B6402" s="190" t="str">
        <f t="shared" si="341"/>
        <v>2024</v>
      </c>
      <c r="C6402" s="190" t="str">
        <f t="shared" si="342"/>
        <v>Jan-2024</v>
      </c>
      <c r="D6402" s="2">
        <v>45322</v>
      </c>
      <c r="E6402" t="s">
        <v>950</v>
      </c>
      <c r="F6402" t="s">
        <v>951</v>
      </c>
      <c r="G6402" t="s">
        <v>952</v>
      </c>
      <c r="H6402" t="s">
        <v>683</v>
      </c>
      <c r="I6402" t="s">
        <v>959</v>
      </c>
      <c r="J6402" t="s">
        <v>960</v>
      </c>
      <c r="K6402" t="s">
        <v>961</v>
      </c>
      <c r="L6402" t="s">
        <v>962</v>
      </c>
      <c r="M6402" t="s">
        <v>963</v>
      </c>
      <c r="N6402" t="s">
        <v>922</v>
      </c>
      <c r="O6402">
        <v>1290</v>
      </c>
    </row>
    <row r="6403" spans="1:15" x14ac:dyDescent="0.35">
      <c r="A6403" s="189" t="str">
        <f t="shared" si="340"/>
        <v>Jan</v>
      </c>
      <c r="B6403" s="190" t="str">
        <f t="shared" si="341"/>
        <v>2024</v>
      </c>
      <c r="C6403" s="190" t="str">
        <f t="shared" si="342"/>
        <v>Jan-2024</v>
      </c>
      <c r="D6403" s="2">
        <v>45322</v>
      </c>
      <c r="E6403" t="s">
        <v>950</v>
      </c>
      <c r="F6403" t="s">
        <v>951</v>
      </c>
      <c r="G6403" t="s">
        <v>952</v>
      </c>
      <c r="H6403" t="s">
        <v>683</v>
      </c>
      <c r="I6403" t="s">
        <v>959</v>
      </c>
      <c r="J6403" t="s">
        <v>960</v>
      </c>
      <c r="K6403" t="s">
        <v>961</v>
      </c>
      <c r="L6403" t="s">
        <v>962</v>
      </c>
      <c r="M6403" t="s">
        <v>963</v>
      </c>
      <c r="N6403" t="s">
        <v>921</v>
      </c>
      <c r="O6403">
        <v>2890</v>
      </c>
    </row>
    <row r="6404" spans="1:15" x14ac:dyDescent="0.35">
      <c r="A6404" s="189" t="str">
        <f t="shared" si="340"/>
        <v>Jan</v>
      </c>
      <c r="B6404" s="190" t="str">
        <f t="shared" si="341"/>
        <v>2024</v>
      </c>
      <c r="C6404" s="190" t="str">
        <f t="shared" si="342"/>
        <v>Jan-2024</v>
      </c>
      <c r="D6404" s="2">
        <v>45322</v>
      </c>
      <c r="E6404" t="s">
        <v>950</v>
      </c>
      <c r="F6404" t="s">
        <v>951</v>
      </c>
      <c r="G6404" t="s">
        <v>952</v>
      </c>
      <c r="H6404" t="s">
        <v>685</v>
      </c>
      <c r="I6404" t="s">
        <v>964</v>
      </c>
      <c r="J6404" t="s">
        <v>965</v>
      </c>
      <c r="K6404" t="s">
        <v>966</v>
      </c>
      <c r="L6404" t="s">
        <v>967</v>
      </c>
      <c r="M6404" t="s">
        <v>968</v>
      </c>
      <c r="N6404" t="s">
        <v>1528</v>
      </c>
      <c r="O6404" t="s">
        <v>958</v>
      </c>
    </row>
    <row r="6405" spans="1:15" x14ac:dyDescent="0.35">
      <c r="A6405" s="189" t="str">
        <f t="shared" si="340"/>
        <v>Jan</v>
      </c>
      <c r="B6405" s="190" t="str">
        <f t="shared" si="341"/>
        <v>2024</v>
      </c>
      <c r="C6405" s="190" t="str">
        <f t="shared" si="342"/>
        <v>Jan-2024</v>
      </c>
      <c r="D6405" s="2">
        <v>45322</v>
      </c>
      <c r="E6405" t="s">
        <v>950</v>
      </c>
      <c r="F6405" t="s">
        <v>951</v>
      </c>
      <c r="G6405" t="s">
        <v>952</v>
      </c>
      <c r="H6405" t="s">
        <v>685</v>
      </c>
      <c r="I6405" t="s">
        <v>964</v>
      </c>
      <c r="J6405" t="s">
        <v>965</v>
      </c>
      <c r="K6405" t="s">
        <v>966</v>
      </c>
      <c r="L6405" t="s">
        <v>967</v>
      </c>
      <c r="M6405" t="s">
        <v>968</v>
      </c>
      <c r="N6405" t="s">
        <v>1529</v>
      </c>
      <c r="O6405" t="s">
        <v>958</v>
      </c>
    </row>
    <row r="6406" spans="1:15" x14ac:dyDescent="0.35">
      <c r="A6406" s="189" t="str">
        <f t="shared" si="340"/>
        <v>Jan</v>
      </c>
      <c r="B6406" s="190" t="str">
        <f t="shared" si="341"/>
        <v>2024</v>
      </c>
      <c r="C6406" s="190" t="str">
        <f t="shared" si="342"/>
        <v>Jan-2024</v>
      </c>
      <c r="D6406" s="2">
        <v>45322</v>
      </c>
      <c r="E6406" t="s">
        <v>950</v>
      </c>
      <c r="F6406" t="s">
        <v>951</v>
      </c>
      <c r="G6406" t="s">
        <v>952</v>
      </c>
      <c r="H6406" t="s">
        <v>685</v>
      </c>
      <c r="I6406" t="s">
        <v>964</v>
      </c>
      <c r="J6406" t="s">
        <v>965</v>
      </c>
      <c r="K6406" t="s">
        <v>966</v>
      </c>
      <c r="L6406" t="s">
        <v>967</v>
      </c>
      <c r="M6406" t="s">
        <v>968</v>
      </c>
      <c r="N6406" t="s">
        <v>919</v>
      </c>
      <c r="O6406">
        <v>220</v>
      </c>
    </row>
    <row r="6407" spans="1:15" x14ac:dyDescent="0.35">
      <c r="A6407" s="189" t="str">
        <f t="shared" si="340"/>
        <v>Jan</v>
      </c>
      <c r="B6407" s="190" t="str">
        <f t="shared" si="341"/>
        <v>2024</v>
      </c>
      <c r="C6407" s="190" t="str">
        <f t="shared" si="342"/>
        <v>Jan-2024</v>
      </c>
      <c r="D6407" s="2">
        <v>45322</v>
      </c>
      <c r="E6407" t="s">
        <v>950</v>
      </c>
      <c r="F6407" t="s">
        <v>951</v>
      </c>
      <c r="G6407" t="s">
        <v>952</v>
      </c>
      <c r="H6407" t="s">
        <v>685</v>
      </c>
      <c r="I6407" t="s">
        <v>964</v>
      </c>
      <c r="J6407" t="s">
        <v>965</v>
      </c>
      <c r="K6407" t="s">
        <v>966</v>
      </c>
      <c r="L6407" t="s">
        <v>967</v>
      </c>
      <c r="M6407" t="s">
        <v>968</v>
      </c>
      <c r="N6407" t="s">
        <v>920</v>
      </c>
      <c r="O6407">
        <v>3035</v>
      </c>
    </row>
    <row r="6408" spans="1:15" x14ac:dyDescent="0.35">
      <c r="A6408" s="189" t="str">
        <f t="shared" si="340"/>
        <v>Jan</v>
      </c>
      <c r="B6408" s="190" t="str">
        <f t="shared" si="341"/>
        <v>2024</v>
      </c>
      <c r="C6408" s="190" t="str">
        <f t="shared" si="342"/>
        <v>Jan-2024</v>
      </c>
      <c r="D6408" s="2">
        <v>45322</v>
      </c>
      <c r="E6408" t="s">
        <v>950</v>
      </c>
      <c r="F6408" t="s">
        <v>951</v>
      </c>
      <c r="G6408" t="s">
        <v>952</v>
      </c>
      <c r="H6408" t="s">
        <v>685</v>
      </c>
      <c r="I6408" t="s">
        <v>964</v>
      </c>
      <c r="J6408" t="s">
        <v>965</v>
      </c>
      <c r="K6408" t="s">
        <v>966</v>
      </c>
      <c r="L6408" t="s">
        <v>967</v>
      </c>
      <c r="M6408" t="s">
        <v>968</v>
      </c>
      <c r="N6408" t="s">
        <v>922</v>
      </c>
      <c r="O6408">
        <v>1085</v>
      </c>
    </row>
    <row r="6409" spans="1:15" x14ac:dyDescent="0.35">
      <c r="A6409" s="189" t="str">
        <f t="shared" si="340"/>
        <v>Jan</v>
      </c>
      <c r="B6409" s="190" t="str">
        <f t="shared" si="341"/>
        <v>2024</v>
      </c>
      <c r="C6409" s="190" t="str">
        <f t="shared" si="342"/>
        <v>Jan-2024</v>
      </c>
      <c r="D6409" s="2">
        <v>45322</v>
      </c>
      <c r="E6409" t="s">
        <v>950</v>
      </c>
      <c r="F6409" t="s">
        <v>951</v>
      </c>
      <c r="G6409" t="s">
        <v>952</v>
      </c>
      <c r="H6409" t="s">
        <v>685</v>
      </c>
      <c r="I6409" t="s">
        <v>964</v>
      </c>
      <c r="J6409" t="s">
        <v>965</v>
      </c>
      <c r="K6409" t="s">
        <v>966</v>
      </c>
      <c r="L6409" t="s">
        <v>967</v>
      </c>
      <c r="M6409" t="s">
        <v>968</v>
      </c>
      <c r="N6409" t="s">
        <v>921</v>
      </c>
      <c r="O6409">
        <v>2075</v>
      </c>
    </row>
    <row r="6410" spans="1:15" x14ac:dyDescent="0.35">
      <c r="A6410" s="189" t="str">
        <f t="shared" si="340"/>
        <v>Jan</v>
      </c>
      <c r="B6410" s="190" t="str">
        <f t="shared" si="341"/>
        <v>2024</v>
      </c>
      <c r="C6410" s="190" t="str">
        <f t="shared" si="342"/>
        <v>Jan-2024</v>
      </c>
      <c r="D6410" s="2">
        <v>45322</v>
      </c>
      <c r="E6410" t="s">
        <v>950</v>
      </c>
      <c r="F6410" t="s">
        <v>951</v>
      </c>
      <c r="G6410" t="s">
        <v>952</v>
      </c>
      <c r="H6410" t="s">
        <v>687</v>
      </c>
      <c r="I6410" t="s">
        <v>969</v>
      </c>
      <c r="J6410" t="s">
        <v>970</v>
      </c>
      <c r="K6410" t="s">
        <v>971</v>
      </c>
      <c r="L6410" t="s">
        <v>972</v>
      </c>
      <c r="M6410" t="s">
        <v>973</v>
      </c>
      <c r="N6410" t="s">
        <v>1528</v>
      </c>
      <c r="O6410" t="s">
        <v>958</v>
      </c>
    </row>
    <row r="6411" spans="1:15" x14ac:dyDescent="0.35">
      <c r="A6411" s="189" t="str">
        <f t="shared" si="340"/>
        <v>Jan</v>
      </c>
      <c r="B6411" s="190" t="str">
        <f t="shared" si="341"/>
        <v>2024</v>
      </c>
      <c r="C6411" s="190" t="str">
        <f t="shared" si="342"/>
        <v>Jan-2024</v>
      </c>
      <c r="D6411" s="2">
        <v>45322</v>
      </c>
      <c r="E6411" t="s">
        <v>950</v>
      </c>
      <c r="F6411" t="s">
        <v>951</v>
      </c>
      <c r="G6411" t="s">
        <v>952</v>
      </c>
      <c r="H6411" t="s">
        <v>687</v>
      </c>
      <c r="I6411" t="s">
        <v>969</v>
      </c>
      <c r="J6411" t="s">
        <v>970</v>
      </c>
      <c r="K6411" t="s">
        <v>971</v>
      </c>
      <c r="L6411" t="s">
        <v>972</v>
      </c>
      <c r="M6411" t="s">
        <v>973</v>
      </c>
      <c r="N6411" t="s">
        <v>1529</v>
      </c>
      <c r="O6411" t="s">
        <v>958</v>
      </c>
    </row>
    <row r="6412" spans="1:15" x14ac:dyDescent="0.35">
      <c r="A6412" s="189" t="str">
        <f t="shared" si="340"/>
        <v>Jan</v>
      </c>
      <c r="B6412" s="190" t="str">
        <f t="shared" si="341"/>
        <v>2024</v>
      </c>
      <c r="C6412" s="190" t="str">
        <f t="shared" si="342"/>
        <v>Jan-2024</v>
      </c>
      <c r="D6412" s="2">
        <v>45322</v>
      </c>
      <c r="E6412" t="s">
        <v>950</v>
      </c>
      <c r="F6412" t="s">
        <v>951</v>
      </c>
      <c r="G6412" t="s">
        <v>952</v>
      </c>
      <c r="H6412" t="s">
        <v>687</v>
      </c>
      <c r="I6412" t="s">
        <v>969</v>
      </c>
      <c r="J6412" t="s">
        <v>970</v>
      </c>
      <c r="K6412" t="s">
        <v>971</v>
      </c>
      <c r="L6412" t="s">
        <v>972</v>
      </c>
      <c r="M6412" t="s">
        <v>973</v>
      </c>
      <c r="N6412" t="s">
        <v>919</v>
      </c>
      <c r="O6412">
        <v>730</v>
      </c>
    </row>
    <row r="6413" spans="1:15" x14ac:dyDescent="0.35">
      <c r="A6413" s="189" t="str">
        <f t="shared" si="340"/>
        <v>Jan</v>
      </c>
      <c r="B6413" s="190" t="str">
        <f t="shared" si="341"/>
        <v>2024</v>
      </c>
      <c r="C6413" s="190" t="str">
        <f t="shared" si="342"/>
        <v>Jan-2024</v>
      </c>
      <c r="D6413" s="2">
        <v>45322</v>
      </c>
      <c r="E6413" t="s">
        <v>950</v>
      </c>
      <c r="F6413" t="s">
        <v>951</v>
      </c>
      <c r="G6413" t="s">
        <v>952</v>
      </c>
      <c r="H6413" t="s">
        <v>687</v>
      </c>
      <c r="I6413" t="s">
        <v>969</v>
      </c>
      <c r="J6413" t="s">
        <v>970</v>
      </c>
      <c r="K6413" t="s">
        <v>971</v>
      </c>
      <c r="L6413" t="s">
        <v>972</v>
      </c>
      <c r="M6413" t="s">
        <v>973</v>
      </c>
      <c r="N6413" t="s">
        <v>920</v>
      </c>
      <c r="O6413">
        <v>3095</v>
      </c>
    </row>
    <row r="6414" spans="1:15" x14ac:dyDescent="0.35">
      <c r="A6414" s="189" t="str">
        <f t="shared" si="340"/>
        <v>Jan</v>
      </c>
      <c r="B6414" s="190" t="str">
        <f t="shared" si="341"/>
        <v>2024</v>
      </c>
      <c r="C6414" s="190" t="str">
        <f t="shared" si="342"/>
        <v>Jan-2024</v>
      </c>
      <c r="D6414" s="2">
        <v>45322</v>
      </c>
      <c r="E6414" t="s">
        <v>950</v>
      </c>
      <c r="F6414" t="s">
        <v>951</v>
      </c>
      <c r="G6414" t="s">
        <v>952</v>
      </c>
      <c r="H6414" t="s">
        <v>687</v>
      </c>
      <c r="I6414" t="s">
        <v>969</v>
      </c>
      <c r="J6414" t="s">
        <v>970</v>
      </c>
      <c r="K6414" t="s">
        <v>971</v>
      </c>
      <c r="L6414" t="s">
        <v>972</v>
      </c>
      <c r="M6414" t="s">
        <v>973</v>
      </c>
      <c r="N6414" t="s">
        <v>922</v>
      </c>
      <c r="O6414">
        <v>445</v>
      </c>
    </row>
    <row r="6415" spans="1:15" x14ac:dyDescent="0.35">
      <c r="A6415" s="189" t="str">
        <f t="shared" si="340"/>
        <v>Jan</v>
      </c>
      <c r="B6415" s="190" t="str">
        <f t="shared" si="341"/>
        <v>2024</v>
      </c>
      <c r="C6415" s="190" t="str">
        <f t="shared" si="342"/>
        <v>Jan-2024</v>
      </c>
      <c r="D6415" s="2">
        <v>45322</v>
      </c>
      <c r="E6415" t="s">
        <v>950</v>
      </c>
      <c r="F6415" t="s">
        <v>951</v>
      </c>
      <c r="G6415" t="s">
        <v>952</v>
      </c>
      <c r="H6415" t="s">
        <v>687</v>
      </c>
      <c r="I6415" t="s">
        <v>969</v>
      </c>
      <c r="J6415" t="s">
        <v>970</v>
      </c>
      <c r="K6415" t="s">
        <v>971</v>
      </c>
      <c r="L6415" t="s">
        <v>972</v>
      </c>
      <c r="M6415" t="s">
        <v>973</v>
      </c>
      <c r="N6415" t="s">
        <v>921</v>
      </c>
      <c r="O6415">
        <v>1260</v>
      </c>
    </row>
    <row r="6416" spans="1:15" x14ac:dyDescent="0.35">
      <c r="A6416" s="189" t="str">
        <f t="shared" si="340"/>
        <v>Jan</v>
      </c>
      <c r="B6416" s="190" t="str">
        <f t="shared" si="341"/>
        <v>2024</v>
      </c>
      <c r="C6416" s="190" t="str">
        <f t="shared" si="342"/>
        <v>Jan-2024</v>
      </c>
      <c r="D6416" s="2">
        <v>45322</v>
      </c>
      <c r="E6416" t="s">
        <v>950</v>
      </c>
      <c r="F6416" t="s">
        <v>951</v>
      </c>
      <c r="G6416" t="s">
        <v>952</v>
      </c>
      <c r="H6416" t="s">
        <v>689</v>
      </c>
      <c r="I6416" t="s">
        <v>974</v>
      </c>
      <c r="J6416" t="s">
        <v>975</v>
      </c>
      <c r="K6416" t="s">
        <v>976</v>
      </c>
      <c r="L6416" t="s">
        <v>977</v>
      </c>
      <c r="M6416" t="s">
        <v>978</v>
      </c>
      <c r="N6416" t="s">
        <v>1528</v>
      </c>
      <c r="O6416" t="s">
        <v>958</v>
      </c>
    </row>
    <row r="6417" spans="1:15" x14ac:dyDescent="0.35">
      <c r="A6417" s="189" t="str">
        <f t="shared" si="340"/>
        <v>Jan</v>
      </c>
      <c r="B6417" s="190" t="str">
        <f t="shared" si="341"/>
        <v>2024</v>
      </c>
      <c r="C6417" s="190" t="str">
        <f t="shared" si="342"/>
        <v>Jan-2024</v>
      </c>
      <c r="D6417" s="2">
        <v>45322</v>
      </c>
      <c r="E6417" t="s">
        <v>950</v>
      </c>
      <c r="F6417" t="s">
        <v>951</v>
      </c>
      <c r="G6417" t="s">
        <v>952</v>
      </c>
      <c r="H6417" t="s">
        <v>689</v>
      </c>
      <c r="I6417" t="s">
        <v>974</v>
      </c>
      <c r="J6417" t="s">
        <v>975</v>
      </c>
      <c r="K6417" t="s">
        <v>976</v>
      </c>
      <c r="L6417" t="s">
        <v>977</v>
      </c>
      <c r="M6417" t="s">
        <v>978</v>
      </c>
      <c r="N6417" t="s">
        <v>1529</v>
      </c>
      <c r="O6417" t="s">
        <v>958</v>
      </c>
    </row>
    <row r="6418" spans="1:15" x14ac:dyDescent="0.35">
      <c r="A6418" s="189" t="str">
        <f t="shared" si="340"/>
        <v>Jan</v>
      </c>
      <c r="B6418" s="190" t="str">
        <f t="shared" si="341"/>
        <v>2024</v>
      </c>
      <c r="C6418" s="190" t="str">
        <f t="shared" si="342"/>
        <v>Jan-2024</v>
      </c>
      <c r="D6418" s="2">
        <v>45322</v>
      </c>
      <c r="E6418" t="s">
        <v>950</v>
      </c>
      <c r="F6418" t="s">
        <v>951</v>
      </c>
      <c r="G6418" t="s">
        <v>952</v>
      </c>
      <c r="H6418" t="s">
        <v>689</v>
      </c>
      <c r="I6418" t="s">
        <v>974</v>
      </c>
      <c r="J6418" t="s">
        <v>975</v>
      </c>
      <c r="K6418" t="s">
        <v>976</v>
      </c>
      <c r="L6418" t="s">
        <v>977</v>
      </c>
      <c r="M6418" t="s">
        <v>978</v>
      </c>
      <c r="N6418" t="s">
        <v>919</v>
      </c>
      <c r="O6418">
        <v>555</v>
      </c>
    </row>
    <row r="6419" spans="1:15" x14ac:dyDescent="0.35">
      <c r="A6419" s="189" t="str">
        <f t="shared" si="340"/>
        <v>Jan</v>
      </c>
      <c r="B6419" s="190" t="str">
        <f t="shared" si="341"/>
        <v>2024</v>
      </c>
      <c r="C6419" s="190" t="str">
        <f t="shared" si="342"/>
        <v>Jan-2024</v>
      </c>
      <c r="D6419" s="2">
        <v>45322</v>
      </c>
      <c r="E6419" t="s">
        <v>950</v>
      </c>
      <c r="F6419" t="s">
        <v>951</v>
      </c>
      <c r="G6419" t="s">
        <v>952</v>
      </c>
      <c r="H6419" t="s">
        <v>689</v>
      </c>
      <c r="I6419" t="s">
        <v>974</v>
      </c>
      <c r="J6419" t="s">
        <v>975</v>
      </c>
      <c r="K6419" t="s">
        <v>976</v>
      </c>
      <c r="L6419" t="s">
        <v>977</v>
      </c>
      <c r="M6419" t="s">
        <v>978</v>
      </c>
      <c r="N6419" t="s">
        <v>920</v>
      </c>
      <c r="O6419">
        <v>3420</v>
      </c>
    </row>
    <row r="6420" spans="1:15" x14ac:dyDescent="0.35">
      <c r="A6420" s="189" t="str">
        <f t="shared" si="340"/>
        <v>Jan</v>
      </c>
      <c r="B6420" s="190" t="str">
        <f t="shared" si="341"/>
        <v>2024</v>
      </c>
      <c r="C6420" s="190" t="str">
        <f t="shared" si="342"/>
        <v>Jan-2024</v>
      </c>
      <c r="D6420" s="2">
        <v>45322</v>
      </c>
      <c r="E6420" t="s">
        <v>950</v>
      </c>
      <c r="F6420" t="s">
        <v>951</v>
      </c>
      <c r="G6420" t="s">
        <v>952</v>
      </c>
      <c r="H6420" t="s">
        <v>689</v>
      </c>
      <c r="I6420" t="s">
        <v>974</v>
      </c>
      <c r="J6420" t="s">
        <v>975</v>
      </c>
      <c r="K6420" t="s">
        <v>976</v>
      </c>
      <c r="L6420" t="s">
        <v>977</v>
      </c>
      <c r="M6420" t="s">
        <v>978</v>
      </c>
      <c r="N6420" t="s">
        <v>922</v>
      </c>
      <c r="O6420">
        <v>305</v>
      </c>
    </row>
    <row r="6421" spans="1:15" x14ac:dyDescent="0.35">
      <c r="A6421" s="189" t="str">
        <f t="shared" si="340"/>
        <v>Jan</v>
      </c>
      <c r="B6421" s="190" t="str">
        <f t="shared" si="341"/>
        <v>2024</v>
      </c>
      <c r="C6421" s="190" t="str">
        <f t="shared" si="342"/>
        <v>Jan-2024</v>
      </c>
      <c r="D6421" s="2">
        <v>45322</v>
      </c>
      <c r="E6421" t="s">
        <v>950</v>
      </c>
      <c r="F6421" t="s">
        <v>951</v>
      </c>
      <c r="G6421" t="s">
        <v>952</v>
      </c>
      <c r="H6421" t="s">
        <v>689</v>
      </c>
      <c r="I6421" t="s">
        <v>974</v>
      </c>
      <c r="J6421" t="s">
        <v>975</v>
      </c>
      <c r="K6421" t="s">
        <v>976</v>
      </c>
      <c r="L6421" t="s">
        <v>977</v>
      </c>
      <c r="M6421" t="s">
        <v>978</v>
      </c>
      <c r="N6421" t="s">
        <v>921</v>
      </c>
      <c r="O6421">
        <v>1600</v>
      </c>
    </row>
    <row r="6422" spans="1:15" x14ac:dyDescent="0.35">
      <c r="A6422" s="189" t="str">
        <f t="shared" si="340"/>
        <v>Jan</v>
      </c>
      <c r="B6422" s="190" t="str">
        <f t="shared" si="341"/>
        <v>2024</v>
      </c>
      <c r="C6422" s="190" t="str">
        <f t="shared" si="342"/>
        <v>Jan-2024</v>
      </c>
      <c r="D6422" s="2">
        <v>45322</v>
      </c>
      <c r="E6422" t="s">
        <v>950</v>
      </c>
      <c r="F6422" t="s">
        <v>951</v>
      </c>
      <c r="G6422" t="s">
        <v>952</v>
      </c>
      <c r="H6422" t="s">
        <v>693</v>
      </c>
      <c r="I6422" t="s">
        <v>979</v>
      </c>
      <c r="J6422" t="s">
        <v>980</v>
      </c>
      <c r="K6422" t="s">
        <v>981</v>
      </c>
      <c r="L6422" t="s">
        <v>982</v>
      </c>
      <c r="M6422" t="s">
        <v>983</v>
      </c>
      <c r="N6422" t="s">
        <v>1528</v>
      </c>
      <c r="O6422" t="s">
        <v>958</v>
      </c>
    </row>
    <row r="6423" spans="1:15" x14ac:dyDescent="0.35">
      <c r="A6423" s="189" t="str">
        <f t="shared" si="340"/>
        <v>Jan</v>
      </c>
      <c r="B6423" s="190" t="str">
        <f t="shared" si="341"/>
        <v>2024</v>
      </c>
      <c r="C6423" s="190" t="str">
        <f t="shared" si="342"/>
        <v>Jan-2024</v>
      </c>
      <c r="D6423" s="2">
        <v>45322</v>
      </c>
      <c r="E6423" t="s">
        <v>950</v>
      </c>
      <c r="F6423" t="s">
        <v>951</v>
      </c>
      <c r="G6423" t="s">
        <v>952</v>
      </c>
      <c r="H6423" t="s">
        <v>693</v>
      </c>
      <c r="I6423" t="s">
        <v>979</v>
      </c>
      <c r="J6423" t="s">
        <v>980</v>
      </c>
      <c r="K6423" t="s">
        <v>981</v>
      </c>
      <c r="L6423" t="s">
        <v>982</v>
      </c>
      <c r="M6423" t="s">
        <v>983</v>
      </c>
      <c r="N6423" t="s">
        <v>1529</v>
      </c>
      <c r="O6423" t="s">
        <v>958</v>
      </c>
    </row>
    <row r="6424" spans="1:15" x14ac:dyDescent="0.35">
      <c r="A6424" s="189" t="str">
        <f t="shared" si="340"/>
        <v>Jan</v>
      </c>
      <c r="B6424" s="190" t="str">
        <f t="shared" si="341"/>
        <v>2024</v>
      </c>
      <c r="C6424" s="190" t="str">
        <f t="shared" si="342"/>
        <v>Jan-2024</v>
      </c>
      <c r="D6424" s="2">
        <v>45322</v>
      </c>
      <c r="E6424" t="s">
        <v>950</v>
      </c>
      <c r="F6424" t="s">
        <v>951</v>
      </c>
      <c r="G6424" t="s">
        <v>952</v>
      </c>
      <c r="H6424" t="s">
        <v>693</v>
      </c>
      <c r="I6424" t="s">
        <v>979</v>
      </c>
      <c r="J6424" t="s">
        <v>980</v>
      </c>
      <c r="K6424" t="s">
        <v>981</v>
      </c>
      <c r="L6424" t="s">
        <v>982</v>
      </c>
      <c r="M6424" t="s">
        <v>983</v>
      </c>
      <c r="N6424" t="s">
        <v>919</v>
      </c>
      <c r="O6424">
        <v>1010</v>
      </c>
    </row>
    <row r="6425" spans="1:15" x14ac:dyDescent="0.35">
      <c r="A6425" s="189" t="str">
        <f t="shared" si="340"/>
        <v>Jan</v>
      </c>
      <c r="B6425" s="190" t="str">
        <f t="shared" si="341"/>
        <v>2024</v>
      </c>
      <c r="C6425" s="190" t="str">
        <f t="shared" si="342"/>
        <v>Jan-2024</v>
      </c>
      <c r="D6425" s="2">
        <v>45322</v>
      </c>
      <c r="E6425" t="s">
        <v>950</v>
      </c>
      <c r="F6425" t="s">
        <v>951</v>
      </c>
      <c r="G6425" t="s">
        <v>952</v>
      </c>
      <c r="H6425" t="s">
        <v>693</v>
      </c>
      <c r="I6425" t="s">
        <v>979</v>
      </c>
      <c r="J6425" t="s">
        <v>980</v>
      </c>
      <c r="K6425" t="s">
        <v>981</v>
      </c>
      <c r="L6425" t="s">
        <v>982</v>
      </c>
      <c r="M6425" t="s">
        <v>983</v>
      </c>
      <c r="N6425" t="s">
        <v>920</v>
      </c>
      <c r="O6425">
        <v>4765</v>
      </c>
    </row>
    <row r="6426" spans="1:15" x14ac:dyDescent="0.35">
      <c r="A6426" s="189" t="str">
        <f t="shared" ref="A6426:A6489" si="343">TEXT(D6426,"mmm")</f>
        <v>Jan</v>
      </c>
      <c r="B6426" s="190" t="str">
        <f t="shared" ref="B6426:B6489" si="344">TEXT(D6426,"yyyy")</f>
        <v>2024</v>
      </c>
      <c r="C6426" s="190" t="str">
        <f t="shared" ref="C6426:C6489" si="345">_xlfn.CONCAT(A6426&amp;"-"&amp;B6426)</f>
        <v>Jan-2024</v>
      </c>
      <c r="D6426" s="2">
        <v>45322</v>
      </c>
      <c r="E6426" t="s">
        <v>950</v>
      </c>
      <c r="F6426" t="s">
        <v>951</v>
      </c>
      <c r="G6426" t="s">
        <v>952</v>
      </c>
      <c r="H6426" t="s">
        <v>693</v>
      </c>
      <c r="I6426" t="s">
        <v>979</v>
      </c>
      <c r="J6426" t="s">
        <v>980</v>
      </c>
      <c r="K6426" t="s">
        <v>981</v>
      </c>
      <c r="L6426" t="s">
        <v>982</v>
      </c>
      <c r="M6426" t="s">
        <v>983</v>
      </c>
      <c r="N6426" t="s">
        <v>922</v>
      </c>
      <c r="O6426">
        <v>530</v>
      </c>
    </row>
    <row r="6427" spans="1:15" x14ac:dyDescent="0.35">
      <c r="A6427" s="189" t="str">
        <f t="shared" si="343"/>
        <v>Jan</v>
      </c>
      <c r="B6427" s="190" t="str">
        <f t="shared" si="344"/>
        <v>2024</v>
      </c>
      <c r="C6427" s="190" t="str">
        <f t="shared" si="345"/>
        <v>Jan-2024</v>
      </c>
      <c r="D6427" s="2">
        <v>45322</v>
      </c>
      <c r="E6427" t="s">
        <v>950</v>
      </c>
      <c r="F6427" t="s">
        <v>951</v>
      </c>
      <c r="G6427" t="s">
        <v>952</v>
      </c>
      <c r="H6427" t="s">
        <v>693</v>
      </c>
      <c r="I6427" t="s">
        <v>979</v>
      </c>
      <c r="J6427" t="s">
        <v>980</v>
      </c>
      <c r="K6427" t="s">
        <v>981</v>
      </c>
      <c r="L6427" t="s">
        <v>982</v>
      </c>
      <c r="M6427" t="s">
        <v>983</v>
      </c>
      <c r="N6427" t="s">
        <v>921</v>
      </c>
      <c r="O6427">
        <v>1975</v>
      </c>
    </row>
    <row r="6428" spans="1:15" x14ac:dyDescent="0.35">
      <c r="A6428" s="189" t="str">
        <f t="shared" si="343"/>
        <v>Jan</v>
      </c>
      <c r="B6428" s="190" t="str">
        <f t="shared" si="344"/>
        <v>2024</v>
      </c>
      <c r="C6428" s="190" t="str">
        <f t="shared" si="345"/>
        <v>Jan-2024</v>
      </c>
      <c r="D6428" s="2">
        <v>45322</v>
      </c>
      <c r="E6428" t="s">
        <v>950</v>
      </c>
      <c r="F6428" t="s">
        <v>951</v>
      </c>
      <c r="G6428" t="s">
        <v>952</v>
      </c>
      <c r="H6428" t="s">
        <v>694</v>
      </c>
      <c r="I6428" t="s">
        <v>984</v>
      </c>
      <c r="J6428" t="s">
        <v>985</v>
      </c>
      <c r="K6428" t="s">
        <v>986</v>
      </c>
      <c r="L6428" t="s">
        <v>987</v>
      </c>
      <c r="M6428" t="s">
        <v>988</v>
      </c>
      <c r="N6428" t="s">
        <v>1528</v>
      </c>
      <c r="O6428" t="s">
        <v>958</v>
      </c>
    </row>
    <row r="6429" spans="1:15" x14ac:dyDescent="0.35">
      <c r="A6429" s="189" t="str">
        <f t="shared" si="343"/>
        <v>Jan</v>
      </c>
      <c r="B6429" s="190" t="str">
        <f t="shared" si="344"/>
        <v>2024</v>
      </c>
      <c r="C6429" s="190" t="str">
        <f t="shared" si="345"/>
        <v>Jan-2024</v>
      </c>
      <c r="D6429" s="2">
        <v>45322</v>
      </c>
      <c r="E6429" t="s">
        <v>950</v>
      </c>
      <c r="F6429" t="s">
        <v>951</v>
      </c>
      <c r="G6429" t="s">
        <v>952</v>
      </c>
      <c r="H6429" t="s">
        <v>694</v>
      </c>
      <c r="I6429" t="s">
        <v>984</v>
      </c>
      <c r="J6429" t="s">
        <v>985</v>
      </c>
      <c r="K6429" t="s">
        <v>986</v>
      </c>
      <c r="L6429" t="s">
        <v>987</v>
      </c>
      <c r="M6429" t="s">
        <v>988</v>
      </c>
      <c r="N6429" t="s">
        <v>1529</v>
      </c>
      <c r="O6429" t="s">
        <v>958</v>
      </c>
    </row>
    <row r="6430" spans="1:15" x14ac:dyDescent="0.35">
      <c r="A6430" s="189" t="str">
        <f t="shared" si="343"/>
        <v>Jan</v>
      </c>
      <c r="B6430" s="190" t="str">
        <f t="shared" si="344"/>
        <v>2024</v>
      </c>
      <c r="C6430" s="190" t="str">
        <f t="shared" si="345"/>
        <v>Jan-2024</v>
      </c>
      <c r="D6430" s="2">
        <v>45322</v>
      </c>
      <c r="E6430" t="s">
        <v>950</v>
      </c>
      <c r="F6430" t="s">
        <v>951</v>
      </c>
      <c r="G6430" t="s">
        <v>952</v>
      </c>
      <c r="H6430" t="s">
        <v>694</v>
      </c>
      <c r="I6430" t="s">
        <v>984</v>
      </c>
      <c r="J6430" t="s">
        <v>985</v>
      </c>
      <c r="K6430" t="s">
        <v>986</v>
      </c>
      <c r="L6430" t="s">
        <v>987</v>
      </c>
      <c r="M6430" t="s">
        <v>988</v>
      </c>
      <c r="N6430" t="s">
        <v>919</v>
      </c>
      <c r="O6430">
        <v>450</v>
      </c>
    </row>
    <row r="6431" spans="1:15" x14ac:dyDescent="0.35">
      <c r="A6431" s="189" t="str">
        <f t="shared" si="343"/>
        <v>Jan</v>
      </c>
      <c r="B6431" s="190" t="str">
        <f t="shared" si="344"/>
        <v>2024</v>
      </c>
      <c r="C6431" s="190" t="str">
        <f t="shared" si="345"/>
        <v>Jan-2024</v>
      </c>
      <c r="D6431" s="2">
        <v>45322</v>
      </c>
      <c r="E6431" t="s">
        <v>950</v>
      </c>
      <c r="F6431" t="s">
        <v>951</v>
      </c>
      <c r="G6431" t="s">
        <v>952</v>
      </c>
      <c r="H6431" t="s">
        <v>694</v>
      </c>
      <c r="I6431" t="s">
        <v>984</v>
      </c>
      <c r="J6431" t="s">
        <v>985</v>
      </c>
      <c r="K6431" t="s">
        <v>986</v>
      </c>
      <c r="L6431" t="s">
        <v>987</v>
      </c>
      <c r="M6431" t="s">
        <v>988</v>
      </c>
      <c r="N6431" t="s">
        <v>920</v>
      </c>
      <c r="O6431">
        <v>3080</v>
      </c>
    </row>
    <row r="6432" spans="1:15" x14ac:dyDescent="0.35">
      <c r="A6432" s="189" t="str">
        <f t="shared" si="343"/>
        <v>Jan</v>
      </c>
      <c r="B6432" s="190" t="str">
        <f t="shared" si="344"/>
        <v>2024</v>
      </c>
      <c r="C6432" s="190" t="str">
        <f t="shared" si="345"/>
        <v>Jan-2024</v>
      </c>
      <c r="D6432" s="2">
        <v>45322</v>
      </c>
      <c r="E6432" t="s">
        <v>950</v>
      </c>
      <c r="F6432" t="s">
        <v>951</v>
      </c>
      <c r="G6432" t="s">
        <v>952</v>
      </c>
      <c r="H6432" t="s">
        <v>694</v>
      </c>
      <c r="I6432" t="s">
        <v>984</v>
      </c>
      <c r="J6432" t="s">
        <v>985</v>
      </c>
      <c r="K6432" t="s">
        <v>986</v>
      </c>
      <c r="L6432" t="s">
        <v>987</v>
      </c>
      <c r="M6432" t="s">
        <v>988</v>
      </c>
      <c r="N6432" t="s">
        <v>922</v>
      </c>
      <c r="O6432">
        <v>1990</v>
      </c>
    </row>
    <row r="6433" spans="1:15" x14ac:dyDescent="0.35">
      <c r="A6433" s="189" t="str">
        <f t="shared" si="343"/>
        <v>Jan</v>
      </c>
      <c r="B6433" s="190" t="str">
        <f t="shared" si="344"/>
        <v>2024</v>
      </c>
      <c r="C6433" s="190" t="str">
        <f t="shared" si="345"/>
        <v>Jan-2024</v>
      </c>
      <c r="D6433" s="2">
        <v>45322</v>
      </c>
      <c r="E6433" t="s">
        <v>950</v>
      </c>
      <c r="F6433" t="s">
        <v>951</v>
      </c>
      <c r="G6433" t="s">
        <v>952</v>
      </c>
      <c r="H6433" t="s">
        <v>694</v>
      </c>
      <c r="I6433" t="s">
        <v>984</v>
      </c>
      <c r="J6433" t="s">
        <v>985</v>
      </c>
      <c r="K6433" t="s">
        <v>986</v>
      </c>
      <c r="L6433" t="s">
        <v>987</v>
      </c>
      <c r="M6433" t="s">
        <v>988</v>
      </c>
      <c r="N6433" t="s">
        <v>921</v>
      </c>
      <c r="O6433">
        <v>2870</v>
      </c>
    </row>
    <row r="6434" spans="1:15" x14ac:dyDescent="0.35">
      <c r="A6434" s="189" t="str">
        <f t="shared" si="343"/>
        <v>Jan</v>
      </c>
      <c r="B6434" s="190" t="str">
        <f t="shared" si="344"/>
        <v>2024</v>
      </c>
      <c r="C6434" s="190" t="str">
        <f t="shared" si="345"/>
        <v>Jan-2024</v>
      </c>
      <c r="D6434" s="2">
        <v>45322</v>
      </c>
      <c r="E6434" t="s">
        <v>989</v>
      </c>
      <c r="F6434" t="s">
        <v>990</v>
      </c>
      <c r="G6434" t="s">
        <v>991</v>
      </c>
      <c r="H6434" t="s">
        <v>674</v>
      </c>
      <c r="I6434" t="s">
        <v>992</v>
      </c>
      <c r="J6434" t="s">
        <v>993</v>
      </c>
      <c r="K6434" t="s">
        <v>994</v>
      </c>
      <c r="L6434" t="s">
        <v>995</v>
      </c>
      <c r="M6434" t="s">
        <v>996</v>
      </c>
      <c r="N6434" t="s">
        <v>1528</v>
      </c>
      <c r="O6434" t="s">
        <v>958</v>
      </c>
    </row>
    <row r="6435" spans="1:15" x14ac:dyDescent="0.35">
      <c r="A6435" s="189" t="str">
        <f t="shared" si="343"/>
        <v>Jan</v>
      </c>
      <c r="B6435" s="190" t="str">
        <f t="shared" si="344"/>
        <v>2024</v>
      </c>
      <c r="C6435" s="190" t="str">
        <f t="shared" si="345"/>
        <v>Jan-2024</v>
      </c>
      <c r="D6435" s="2">
        <v>45322</v>
      </c>
      <c r="E6435" t="s">
        <v>989</v>
      </c>
      <c r="F6435" t="s">
        <v>990</v>
      </c>
      <c r="G6435" t="s">
        <v>991</v>
      </c>
      <c r="H6435" t="s">
        <v>674</v>
      </c>
      <c r="I6435" t="s">
        <v>992</v>
      </c>
      <c r="J6435" t="s">
        <v>993</v>
      </c>
      <c r="K6435" t="s">
        <v>994</v>
      </c>
      <c r="L6435" t="s">
        <v>995</v>
      </c>
      <c r="M6435" t="s">
        <v>996</v>
      </c>
      <c r="N6435" t="s">
        <v>1529</v>
      </c>
      <c r="O6435" t="s">
        <v>958</v>
      </c>
    </row>
    <row r="6436" spans="1:15" x14ac:dyDescent="0.35">
      <c r="A6436" s="189" t="str">
        <f t="shared" si="343"/>
        <v>Jan</v>
      </c>
      <c r="B6436" s="190" t="str">
        <f t="shared" si="344"/>
        <v>2024</v>
      </c>
      <c r="C6436" s="190" t="str">
        <f t="shared" si="345"/>
        <v>Jan-2024</v>
      </c>
      <c r="D6436" s="2">
        <v>45322</v>
      </c>
      <c r="E6436" t="s">
        <v>989</v>
      </c>
      <c r="F6436" t="s">
        <v>990</v>
      </c>
      <c r="G6436" t="s">
        <v>991</v>
      </c>
      <c r="H6436" t="s">
        <v>674</v>
      </c>
      <c r="I6436" t="s">
        <v>992</v>
      </c>
      <c r="J6436" t="s">
        <v>993</v>
      </c>
      <c r="K6436" t="s">
        <v>994</v>
      </c>
      <c r="L6436" t="s">
        <v>995</v>
      </c>
      <c r="M6436" t="s">
        <v>996</v>
      </c>
      <c r="N6436" t="s">
        <v>919</v>
      </c>
      <c r="O6436">
        <v>1315</v>
      </c>
    </row>
    <row r="6437" spans="1:15" x14ac:dyDescent="0.35">
      <c r="A6437" s="189" t="str">
        <f t="shared" si="343"/>
        <v>Jan</v>
      </c>
      <c r="B6437" s="190" t="str">
        <f t="shared" si="344"/>
        <v>2024</v>
      </c>
      <c r="C6437" s="190" t="str">
        <f t="shared" si="345"/>
        <v>Jan-2024</v>
      </c>
      <c r="D6437" s="2">
        <v>45322</v>
      </c>
      <c r="E6437" t="s">
        <v>989</v>
      </c>
      <c r="F6437" t="s">
        <v>990</v>
      </c>
      <c r="G6437" t="s">
        <v>991</v>
      </c>
      <c r="H6437" t="s">
        <v>674</v>
      </c>
      <c r="I6437" t="s">
        <v>992</v>
      </c>
      <c r="J6437" t="s">
        <v>993</v>
      </c>
      <c r="K6437" t="s">
        <v>994</v>
      </c>
      <c r="L6437" t="s">
        <v>995</v>
      </c>
      <c r="M6437" t="s">
        <v>996</v>
      </c>
      <c r="N6437" t="s">
        <v>920</v>
      </c>
      <c r="O6437">
        <v>8270</v>
      </c>
    </row>
    <row r="6438" spans="1:15" x14ac:dyDescent="0.35">
      <c r="A6438" s="189" t="str">
        <f t="shared" si="343"/>
        <v>Jan</v>
      </c>
      <c r="B6438" s="190" t="str">
        <f t="shared" si="344"/>
        <v>2024</v>
      </c>
      <c r="C6438" s="190" t="str">
        <f t="shared" si="345"/>
        <v>Jan-2024</v>
      </c>
      <c r="D6438" s="2">
        <v>45322</v>
      </c>
      <c r="E6438" t="s">
        <v>989</v>
      </c>
      <c r="F6438" t="s">
        <v>990</v>
      </c>
      <c r="G6438" t="s">
        <v>991</v>
      </c>
      <c r="H6438" t="s">
        <v>674</v>
      </c>
      <c r="I6438" t="s">
        <v>992</v>
      </c>
      <c r="J6438" t="s">
        <v>993</v>
      </c>
      <c r="K6438" t="s">
        <v>994</v>
      </c>
      <c r="L6438" t="s">
        <v>995</v>
      </c>
      <c r="M6438" t="s">
        <v>996</v>
      </c>
      <c r="N6438" t="s">
        <v>922</v>
      </c>
      <c r="O6438">
        <v>1450</v>
      </c>
    </row>
    <row r="6439" spans="1:15" x14ac:dyDescent="0.35">
      <c r="A6439" s="189" t="str">
        <f t="shared" si="343"/>
        <v>Jan</v>
      </c>
      <c r="B6439" s="190" t="str">
        <f t="shared" si="344"/>
        <v>2024</v>
      </c>
      <c r="C6439" s="190" t="str">
        <f t="shared" si="345"/>
        <v>Jan-2024</v>
      </c>
      <c r="D6439" s="2">
        <v>45322</v>
      </c>
      <c r="E6439" t="s">
        <v>989</v>
      </c>
      <c r="F6439" t="s">
        <v>990</v>
      </c>
      <c r="G6439" t="s">
        <v>991</v>
      </c>
      <c r="H6439" t="s">
        <v>674</v>
      </c>
      <c r="I6439" t="s">
        <v>992</v>
      </c>
      <c r="J6439" t="s">
        <v>993</v>
      </c>
      <c r="K6439" t="s">
        <v>994</v>
      </c>
      <c r="L6439" t="s">
        <v>995</v>
      </c>
      <c r="M6439" t="s">
        <v>996</v>
      </c>
      <c r="N6439" t="s">
        <v>921</v>
      </c>
      <c r="O6439">
        <v>4365</v>
      </c>
    </row>
    <row r="6440" spans="1:15" x14ac:dyDescent="0.35">
      <c r="A6440" s="189" t="str">
        <f t="shared" si="343"/>
        <v>Jan</v>
      </c>
      <c r="B6440" s="190" t="str">
        <f t="shared" si="344"/>
        <v>2024</v>
      </c>
      <c r="C6440" s="190" t="str">
        <f t="shared" si="345"/>
        <v>Jan-2024</v>
      </c>
      <c r="D6440" s="2">
        <v>45322</v>
      </c>
      <c r="E6440" t="s">
        <v>989</v>
      </c>
      <c r="F6440" t="s">
        <v>990</v>
      </c>
      <c r="G6440" t="s">
        <v>991</v>
      </c>
      <c r="H6440" t="s">
        <v>678</v>
      </c>
      <c r="I6440" t="s">
        <v>997</v>
      </c>
      <c r="J6440" t="s">
        <v>998</v>
      </c>
      <c r="K6440" t="s">
        <v>999</v>
      </c>
      <c r="L6440" t="s">
        <v>1000</v>
      </c>
      <c r="M6440" t="s">
        <v>1001</v>
      </c>
      <c r="N6440" t="s">
        <v>1528</v>
      </c>
      <c r="O6440" t="s">
        <v>958</v>
      </c>
    </row>
    <row r="6441" spans="1:15" x14ac:dyDescent="0.35">
      <c r="A6441" s="189" t="str">
        <f t="shared" si="343"/>
        <v>Jan</v>
      </c>
      <c r="B6441" s="190" t="str">
        <f t="shared" si="344"/>
        <v>2024</v>
      </c>
      <c r="C6441" s="190" t="str">
        <f t="shared" si="345"/>
        <v>Jan-2024</v>
      </c>
      <c r="D6441" s="2">
        <v>45322</v>
      </c>
      <c r="E6441" t="s">
        <v>989</v>
      </c>
      <c r="F6441" t="s">
        <v>990</v>
      </c>
      <c r="G6441" t="s">
        <v>991</v>
      </c>
      <c r="H6441" t="s">
        <v>678</v>
      </c>
      <c r="I6441" t="s">
        <v>997</v>
      </c>
      <c r="J6441" t="s">
        <v>998</v>
      </c>
      <c r="K6441" t="s">
        <v>999</v>
      </c>
      <c r="L6441" t="s">
        <v>1000</v>
      </c>
      <c r="M6441" t="s">
        <v>1001</v>
      </c>
      <c r="N6441" t="s">
        <v>1529</v>
      </c>
      <c r="O6441" t="s">
        <v>958</v>
      </c>
    </row>
    <row r="6442" spans="1:15" x14ac:dyDescent="0.35">
      <c r="A6442" s="189" t="str">
        <f t="shared" si="343"/>
        <v>Jan</v>
      </c>
      <c r="B6442" s="190" t="str">
        <f t="shared" si="344"/>
        <v>2024</v>
      </c>
      <c r="C6442" s="190" t="str">
        <f t="shared" si="345"/>
        <v>Jan-2024</v>
      </c>
      <c r="D6442" s="2">
        <v>45322</v>
      </c>
      <c r="E6442" t="s">
        <v>989</v>
      </c>
      <c r="F6442" t="s">
        <v>990</v>
      </c>
      <c r="G6442" t="s">
        <v>991</v>
      </c>
      <c r="H6442" t="s">
        <v>678</v>
      </c>
      <c r="I6442" t="s">
        <v>997</v>
      </c>
      <c r="J6442" t="s">
        <v>998</v>
      </c>
      <c r="K6442" t="s">
        <v>999</v>
      </c>
      <c r="L6442" t="s">
        <v>1000</v>
      </c>
      <c r="M6442" t="s">
        <v>1001</v>
      </c>
      <c r="N6442" t="s">
        <v>919</v>
      </c>
      <c r="O6442">
        <v>830</v>
      </c>
    </row>
    <row r="6443" spans="1:15" x14ac:dyDescent="0.35">
      <c r="A6443" s="189" t="str">
        <f t="shared" si="343"/>
        <v>Jan</v>
      </c>
      <c r="B6443" s="190" t="str">
        <f t="shared" si="344"/>
        <v>2024</v>
      </c>
      <c r="C6443" s="190" t="str">
        <f t="shared" si="345"/>
        <v>Jan-2024</v>
      </c>
      <c r="D6443" s="2">
        <v>45322</v>
      </c>
      <c r="E6443" t="s">
        <v>989</v>
      </c>
      <c r="F6443" t="s">
        <v>990</v>
      </c>
      <c r="G6443" t="s">
        <v>991</v>
      </c>
      <c r="H6443" t="s">
        <v>678</v>
      </c>
      <c r="I6443" t="s">
        <v>997</v>
      </c>
      <c r="J6443" t="s">
        <v>998</v>
      </c>
      <c r="K6443" t="s">
        <v>999</v>
      </c>
      <c r="L6443" t="s">
        <v>1000</v>
      </c>
      <c r="M6443" t="s">
        <v>1001</v>
      </c>
      <c r="N6443" t="s">
        <v>920</v>
      </c>
      <c r="O6443">
        <v>3250</v>
      </c>
    </row>
    <row r="6444" spans="1:15" x14ac:dyDescent="0.35">
      <c r="A6444" s="189" t="str">
        <f t="shared" si="343"/>
        <v>Jan</v>
      </c>
      <c r="B6444" s="190" t="str">
        <f t="shared" si="344"/>
        <v>2024</v>
      </c>
      <c r="C6444" s="190" t="str">
        <f t="shared" si="345"/>
        <v>Jan-2024</v>
      </c>
      <c r="D6444" s="2">
        <v>45322</v>
      </c>
      <c r="E6444" t="s">
        <v>989</v>
      </c>
      <c r="F6444" t="s">
        <v>990</v>
      </c>
      <c r="G6444" t="s">
        <v>991</v>
      </c>
      <c r="H6444" t="s">
        <v>678</v>
      </c>
      <c r="I6444" t="s">
        <v>997</v>
      </c>
      <c r="J6444" t="s">
        <v>998</v>
      </c>
      <c r="K6444" t="s">
        <v>999</v>
      </c>
      <c r="L6444" t="s">
        <v>1000</v>
      </c>
      <c r="M6444" t="s">
        <v>1001</v>
      </c>
      <c r="N6444" t="s">
        <v>922</v>
      </c>
      <c r="O6444">
        <v>620</v>
      </c>
    </row>
    <row r="6445" spans="1:15" x14ac:dyDescent="0.35">
      <c r="A6445" s="189" t="str">
        <f t="shared" si="343"/>
        <v>Jan</v>
      </c>
      <c r="B6445" s="190" t="str">
        <f t="shared" si="344"/>
        <v>2024</v>
      </c>
      <c r="C6445" s="190" t="str">
        <f t="shared" si="345"/>
        <v>Jan-2024</v>
      </c>
      <c r="D6445" s="2">
        <v>45322</v>
      </c>
      <c r="E6445" t="s">
        <v>989</v>
      </c>
      <c r="F6445" t="s">
        <v>990</v>
      </c>
      <c r="G6445" t="s">
        <v>991</v>
      </c>
      <c r="H6445" t="s">
        <v>678</v>
      </c>
      <c r="I6445" t="s">
        <v>997</v>
      </c>
      <c r="J6445" t="s">
        <v>998</v>
      </c>
      <c r="K6445" t="s">
        <v>999</v>
      </c>
      <c r="L6445" t="s">
        <v>1000</v>
      </c>
      <c r="M6445" t="s">
        <v>1001</v>
      </c>
      <c r="N6445" t="s">
        <v>921</v>
      </c>
      <c r="O6445">
        <v>1295</v>
      </c>
    </row>
    <row r="6446" spans="1:15" x14ac:dyDescent="0.35">
      <c r="A6446" s="189" t="str">
        <f t="shared" si="343"/>
        <v>Jan</v>
      </c>
      <c r="B6446" s="190" t="str">
        <f t="shared" si="344"/>
        <v>2024</v>
      </c>
      <c r="C6446" s="190" t="str">
        <f t="shared" si="345"/>
        <v>Jan-2024</v>
      </c>
      <c r="D6446" s="2">
        <v>45322</v>
      </c>
      <c r="E6446" t="s">
        <v>989</v>
      </c>
      <c r="F6446" t="s">
        <v>990</v>
      </c>
      <c r="G6446" t="s">
        <v>991</v>
      </c>
      <c r="H6446" t="s">
        <v>679</v>
      </c>
      <c r="I6446" t="s">
        <v>1002</v>
      </c>
      <c r="J6446" t="s">
        <v>1003</v>
      </c>
      <c r="K6446" t="s">
        <v>1004</v>
      </c>
      <c r="L6446" t="s">
        <v>1005</v>
      </c>
      <c r="M6446" t="s">
        <v>1006</v>
      </c>
      <c r="N6446" t="s">
        <v>1528</v>
      </c>
      <c r="O6446" t="s">
        <v>958</v>
      </c>
    </row>
    <row r="6447" spans="1:15" x14ac:dyDescent="0.35">
      <c r="A6447" s="189" t="str">
        <f t="shared" si="343"/>
        <v>Jan</v>
      </c>
      <c r="B6447" s="190" t="str">
        <f t="shared" si="344"/>
        <v>2024</v>
      </c>
      <c r="C6447" s="190" t="str">
        <f t="shared" si="345"/>
        <v>Jan-2024</v>
      </c>
      <c r="D6447" s="2">
        <v>45322</v>
      </c>
      <c r="E6447" t="s">
        <v>989</v>
      </c>
      <c r="F6447" t="s">
        <v>990</v>
      </c>
      <c r="G6447" t="s">
        <v>991</v>
      </c>
      <c r="H6447" t="s">
        <v>679</v>
      </c>
      <c r="I6447" t="s">
        <v>1002</v>
      </c>
      <c r="J6447" t="s">
        <v>1003</v>
      </c>
      <c r="K6447" t="s">
        <v>1004</v>
      </c>
      <c r="L6447" t="s">
        <v>1005</v>
      </c>
      <c r="M6447" t="s">
        <v>1006</v>
      </c>
      <c r="N6447" t="s">
        <v>1529</v>
      </c>
      <c r="O6447" t="s">
        <v>958</v>
      </c>
    </row>
    <row r="6448" spans="1:15" x14ac:dyDescent="0.35">
      <c r="A6448" s="189" t="str">
        <f t="shared" si="343"/>
        <v>Jan</v>
      </c>
      <c r="B6448" s="190" t="str">
        <f t="shared" si="344"/>
        <v>2024</v>
      </c>
      <c r="C6448" s="190" t="str">
        <f t="shared" si="345"/>
        <v>Jan-2024</v>
      </c>
      <c r="D6448" s="2">
        <v>45322</v>
      </c>
      <c r="E6448" t="s">
        <v>989</v>
      </c>
      <c r="F6448" t="s">
        <v>990</v>
      </c>
      <c r="G6448" t="s">
        <v>991</v>
      </c>
      <c r="H6448" t="s">
        <v>679</v>
      </c>
      <c r="I6448" t="s">
        <v>1002</v>
      </c>
      <c r="J6448" t="s">
        <v>1003</v>
      </c>
      <c r="K6448" t="s">
        <v>1004</v>
      </c>
      <c r="L6448" t="s">
        <v>1005</v>
      </c>
      <c r="M6448" t="s">
        <v>1006</v>
      </c>
      <c r="N6448" t="s">
        <v>919</v>
      </c>
      <c r="O6448">
        <v>125</v>
      </c>
    </row>
    <row r="6449" spans="1:15" x14ac:dyDescent="0.35">
      <c r="A6449" s="189" t="str">
        <f t="shared" si="343"/>
        <v>Jan</v>
      </c>
      <c r="B6449" s="190" t="str">
        <f t="shared" si="344"/>
        <v>2024</v>
      </c>
      <c r="C6449" s="190" t="str">
        <f t="shared" si="345"/>
        <v>Jan-2024</v>
      </c>
      <c r="D6449" s="2">
        <v>45322</v>
      </c>
      <c r="E6449" t="s">
        <v>989</v>
      </c>
      <c r="F6449" t="s">
        <v>990</v>
      </c>
      <c r="G6449" t="s">
        <v>991</v>
      </c>
      <c r="H6449" t="s">
        <v>679</v>
      </c>
      <c r="I6449" t="s">
        <v>1002</v>
      </c>
      <c r="J6449" t="s">
        <v>1003</v>
      </c>
      <c r="K6449" t="s">
        <v>1004</v>
      </c>
      <c r="L6449" t="s">
        <v>1005</v>
      </c>
      <c r="M6449" t="s">
        <v>1006</v>
      </c>
      <c r="N6449" t="s">
        <v>920</v>
      </c>
      <c r="O6449">
        <v>780</v>
      </c>
    </row>
    <row r="6450" spans="1:15" x14ac:dyDescent="0.35">
      <c r="A6450" s="189" t="str">
        <f t="shared" si="343"/>
        <v>Jan</v>
      </c>
      <c r="B6450" s="190" t="str">
        <f t="shared" si="344"/>
        <v>2024</v>
      </c>
      <c r="C6450" s="190" t="str">
        <f t="shared" si="345"/>
        <v>Jan-2024</v>
      </c>
      <c r="D6450" s="2">
        <v>45322</v>
      </c>
      <c r="E6450" t="s">
        <v>989</v>
      </c>
      <c r="F6450" t="s">
        <v>990</v>
      </c>
      <c r="G6450" t="s">
        <v>991</v>
      </c>
      <c r="H6450" t="s">
        <v>679</v>
      </c>
      <c r="I6450" t="s">
        <v>1002</v>
      </c>
      <c r="J6450" t="s">
        <v>1003</v>
      </c>
      <c r="K6450" t="s">
        <v>1004</v>
      </c>
      <c r="L6450" t="s">
        <v>1005</v>
      </c>
      <c r="M6450" t="s">
        <v>1006</v>
      </c>
      <c r="N6450" t="s">
        <v>922</v>
      </c>
      <c r="O6450">
        <v>440</v>
      </c>
    </row>
    <row r="6451" spans="1:15" x14ac:dyDescent="0.35">
      <c r="A6451" s="189" t="str">
        <f t="shared" si="343"/>
        <v>Jan</v>
      </c>
      <c r="B6451" s="190" t="str">
        <f t="shared" si="344"/>
        <v>2024</v>
      </c>
      <c r="C6451" s="190" t="str">
        <f t="shared" si="345"/>
        <v>Jan-2024</v>
      </c>
      <c r="D6451" s="2">
        <v>45322</v>
      </c>
      <c r="E6451" t="s">
        <v>989</v>
      </c>
      <c r="F6451" t="s">
        <v>990</v>
      </c>
      <c r="G6451" t="s">
        <v>991</v>
      </c>
      <c r="H6451" t="s">
        <v>679</v>
      </c>
      <c r="I6451" t="s">
        <v>1002</v>
      </c>
      <c r="J6451" t="s">
        <v>1003</v>
      </c>
      <c r="K6451" t="s">
        <v>1004</v>
      </c>
      <c r="L6451" t="s">
        <v>1005</v>
      </c>
      <c r="M6451" t="s">
        <v>1006</v>
      </c>
      <c r="N6451" t="s">
        <v>921</v>
      </c>
      <c r="O6451">
        <v>615</v>
      </c>
    </row>
    <row r="6452" spans="1:15" x14ac:dyDescent="0.35">
      <c r="A6452" s="189" t="str">
        <f t="shared" si="343"/>
        <v>Jan</v>
      </c>
      <c r="B6452" s="190" t="str">
        <f t="shared" si="344"/>
        <v>2024</v>
      </c>
      <c r="C6452" s="190" t="str">
        <f t="shared" si="345"/>
        <v>Jan-2024</v>
      </c>
      <c r="D6452" s="2">
        <v>45322</v>
      </c>
      <c r="E6452" t="s">
        <v>989</v>
      </c>
      <c r="F6452" t="s">
        <v>990</v>
      </c>
      <c r="G6452" t="s">
        <v>991</v>
      </c>
      <c r="H6452" t="s">
        <v>679</v>
      </c>
      <c r="I6452" t="s">
        <v>1002</v>
      </c>
      <c r="J6452" t="s">
        <v>1003</v>
      </c>
      <c r="K6452" t="s">
        <v>1007</v>
      </c>
      <c r="L6452" t="s">
        <v>1008</v>
      </c>
      <c r="M6452" t="s">
        <v>1009</v>
      </c>
      <c r="N6452" t="s">
        <v>1528</v>
      </c>
      <c r="O6452" t="s">
        <v>958</v>
      </c>
    </row>
    <row r="6453" spans="1:15" x14ac:dyDescent="0.35">
      <c r="A6453" s="189" t="str">
        <f t="shared" si="343"/>
        <v>Jan</v>
      </c>
      <c r="B6453" s="190" t="str">
        <f t="shared" si="344"/>
        <v>2024</v>
      </c>
      <c r="C6453" s="190" t="str">
        <f t="shared" si="345"/>
        <v>Jan-2024</v>
      </c>
      <c r="D6453" s="2">
        <v>45322</v>
      </c>
      <c r="E6453" t="s">
        <v>989</v>
      </c>
      <c r="F6453" t="s">
        <v>990</v>
      </c>
      <c r="G6453" t="s">
        <v>991</v>
      </c>
      <c r="H6453" t="s">
        <v>679</v>
      </c>
      <c r="I6453" t="s">
        <v>1002</v>
      </c>
      <c r="J6453" t="s">
        <v>1003</v>
      </c>
      <c r="K6453" t="s">
        <v>1007</v>
      </c>
      <c r="L6453" t="s">
        <v>1008</v>
      </c>
      <c r="M6453" t="s">
        <v>1009</v>
      </c>
      <c r="N6453" t="s">
        <v>1529</v>
      </c>
      <c r="O6453" t="s">
        <v>958</v>
      </c>
    </row>
    <row r="6454" spans="1:15" x14ac:dyDescent="0.35">
      <c r="A6454" s="189" t="str">
        <f t="shared" si="343"/>
        <v>Jan</v>
      </c>
      <c r="B6454" s="190" t="str">
        <f t="shared" si="344"/>
        <v>2024</v>
      </c>
      <c r="C6454" s="190" t="str">
        <f t="shared" si="345"/>
        <v>Jan-2024</v>
      </c>
      <c r="D6454" s="2">
        <v>45322</v>
      </c>
      <c r="E6454" t="s">
        <v>989</v>
      </c>
      <c r="F6454" t="s">
        <v>990</v>
      </c>
      <c r="G6454" t="s">
        <v>991</v>
      </c>
      <c r="H6454" t="s">
        <v>679</v>
      </c>
      <c r="I6454" t="s">
        <v>1002</v>
      </c>
      <c r="J6454" t="s">
        <v>1003</v>
      </c>
      <c r="K6454" t="s">
        <v>1007</v>
      </c>
      <c r="L6454" t="s">
        <v>1008</v>
      </c>
      <c r="M6454" t="s">
        <v>1009</v>
      </c>
      <c r="N6454" t="s">
        <v>919</v>
      </c>
      <c r="O6454">
        <v>980</v>
      </c>
    </row>
    <row r="6455" spans="1:15" x14ac:dyDescent="0.35">
      <c r="A6455" s="189" t="str">
        <f t="shared" si="343"/>
        <v>Jan</v>
      </c>
      <c r="B6455" s="190" t="str">
        <f t="shared" si="344"/>
        <v>2024</v>
      </c>
      <c r="C6455" s="190" t="str">
        <f t="shared" si="345"/>
        <v>Jan-2024</v>
      </c>
      <c r="D6455" s="2">
        <v>45322</v>
      </c>
      <c r="E6455" t="s">
        <v>989</v>
      </c>
      <c r="F6455" t="s">
        <v>990</v>
      </c>
      <c r="G6455" t="s">
        <v>991</v>
      </c>
      <c r="H6455" t="s">
        <v>679</v>
      </c>
      <c r="I6455" t="s">
        <v>1002</v>
      </c>
      <c r="J6455" t="s">
        <v>1003</v>
      </c>
      <c r="K6455" t="s">
        <v>1007</v>
      </c>
      <c r="L6455" t="s">
        <v>1008</v>
      </c>
      <c r="M6455" t="s">
        <v>1009</v>
      </c>
      <c r="N6455" t="s">
        <v>920</v>
      </c>
      <c r="O6455">
        <v>3425</v>
      </c>
    </row>
    <row r="6456" spans="1:15" x14ac:dyDescent="0.35">
      <c r="A6456" s="189" t="str">
        <f t="shared" si="343"/>
        <v>Jan</v>
      </c>
      <c r="B6456" s="190" t="str">
        <f t="shared" si="344"/>
        <v>2024</v>
      </c>
      <c r="C6456" s="190" t="str">
        <f t="shared" si="345"/>
        <v>Jan-2024</v>
      </c>
      <c r="D6456" s="2">
        <v>45322</v>
      </c>
      <c r="E6456" t="s">
        <v>989</v>
      </c>
      <c r="F6456" t="s">
        <v>990</v>
      </c>
      <c r="G6456" t="s">
        <v>991</v>
      </c>
      <c r="H6456" t="s">
        <v>679</v>
      </c>
      <c r="I6456" t="s">
        <v>1002</v>
      </c>
      <c r="J6456" t="s">
        <v>1003</v>
      </c>
      <c r="K6456" t="s">
        <v>1007</v>
      </c>
      <c r="L6456" t="s">
        <v>1008</v>
      </c>
      <c r="M6456" t="s">
        <v>1009</v>
      </c>
      <c r="N6456" t="s">
        <v>922</v>
      </c>
      <c r="O6456">
        <v>2325</v>
      </c>
    </row>
    <row r="6457" spans="1:15" x14ac:dyDescent="0.35">
      <c r="A6457" s="189" t="str">
        <f t="shared" si="343"/>
        <v>Jan</v>
      </c>
      <c r="B6457" s="190" t="str">
        <f t="shared" si="344"/>
        <v>2024</v>
      </c>
      <c r="C6457" s="190" t="str">
        <f t="shared" si="345"/>
        <v>Jan-2024</v>
      </c>
      <c r="D6457" s="2">
        <v>45322</v>
      </c>
      <c r="E6457" t="s">
        <v>989</v>
      </c>
      <c r="F6457" t="s">
        <v>990</v>
      </c>
      <c r="G6457" t="s">
        <v>991</v>
      </c>
      <c r="H6457" t="s">
        <v>679</v>
      </c>
      <c r="I6457" t="s">
        <v>1002</v>
      </c>
      <c r="J6457" t="s">
        <v>1003</v>
      </c>
      <c r="K6457" t="s">
        <v>1007</v>
      </c>
      <c r="L6457" t="s">
        <v>1008</v>
      </c>
      <c r="M6457" t="s">
        <v>1009</v>
      </c>
      <c r="N6457" t="s">
        <v>921</v>
      </c>
      <c r="O6457">
        <v>2965</v>
      </c>
    </row>
    <row r="6458" spans="1:15" x14ac:dyDescent="0.35">
      <c r="A6458" s="189" t="str">
        <f t="shared" si="343"/>
        <v>Jan</v>
      </c>
      <c r="B6458" s="190" t="str">
        <f t="shared" si="344"/>
        <v>2024</v>
      </c>
      <c r="C6458" s="190" t="str">
        <f t="shared" si="345"/>
        <v>Jan-2024</v>
      </c>
      <c r="D6458" s="2">
        <v>45322</v>
      </c>
      <c r="E6458" t="s">
        <v>989</v>
      </c>
      <c r="F6458" t="s">
        <v>990</v>
      </c>
      <c r="G6458" t="s">
        <v>991</v>
      </c>
      <c r="H6458" t="s">
        <v>679</v>
      </c>
      <c r="I6458" t="s">
        <v>1002</v>
      </c>
      <c r="J6458" t="s">
        <v>1003</v>
      </c>
      <c r="K6458" t="s">
        <v>1010</v>
      </c>
      <c r="L6458" t="s">
        <v>1011</v>
      </c>
      <c r="M6458" t="s">
        <v>1012</v>
      </c>
      <c r="N6458" t="s">
        <v>1528</v>
      </c>
      <c r="O6458" t="s">
        <v>958</v>
      </c>
    </row>
    <row r="6459" spans="1:15" x14ac:dyDescent="0.35">
      <c r="A6459" s="189" t="str">
        <f t="shared" si="343"/>
        <v>Jan</v>
      </c>
      <c r="B6459" s="190" t="str">
        <f t="shared" si="344"/>
        <v>2024</v>
      </c>
      <c r="C6459" s="190" t="str">
        <f t="shared" si="345"/>
        <v>Jan-2024</v>
      </c>
      <c r="D6459" s="2">
        <v>45322</v>
      </c>
      <c r="E6459" t="s">
        <v>989</v>
      </c>
      <c r="F6459" t="s">
        <v>990</v>
      </c>
      <c r="G6459" t="s">
        <v>991</v>
      </c>
      <c r="H6459" t="s">
        <v>679</v>
      </c>
      <c r="I6459" t="s">
        <v>1002</v>
      </c>
      <c r="J6459" t="s">
        <v>1003</v>
      </c>
      <c r="K6459" t="s">
        <v>1010</v>
      </c>
      <c r="L6459" t="s">
        <v>1011</v>
      </c>
      <c r="M6459" t="s">
        <v>1012</v>
      </c>
      <c r="N6459" t="s">
        <v>1529</v>
      </c>
      <c r="O6459" t="s">
        <v>958</v>
      </c>
    </row>
    <row r="6460" spans="1:15" x14ac:dyDescent="0.35">
      <c r="A6460" s="189" t="str">
        <f t="shared" si="343"/>
        <v>Jan</v>
      </c>
      <c r="B6460" s="190" t="str">
        <f t="shared" si="344"/>
        <v>2024</v>
      </c>
      <c r="C6460" s="190" t="str">
        <f t="shared" si="345"/>
        <v>Jan-2024</v>
      </c>
      <c r="D6460" s="2">
        <v>45322</v>
      </c>
      <c r="E6460" t="s">
        <v>989</v>
      </c>
      <c r="F6460" t="s">
        <v>990</v>
      </c>
      <c r="G6460" t="s">
        <v>991</v>
      </c>
      <c r="H6460" t="s">
        <v>679</v>
      </c>
      <c r="I6460" t="s">
        <v>1002</v>
      </c>
      <c r="J6460" t="s">
        <v>1003</v>
      </c>
      <c r="K6460" t="s">
        <v>1010</v>
      </c>
      <c r="L6460" t="s">
        <v>1011</v>
      </c>
      <c r="M6460" t="s">
        <v>1012</v>
      </c>
      <c r="N6460" t="s">
        <v>919</v>
      </c>
      <c r="O6460">
        <v>780</v>
      </c>
    </row>
    <row r="6461" spans="1:15" x14ac:dyDescent="0.35">
      <c r="A6461" s="189" t="str">
        <f t="shared" si="343"/>
        <v>Jan</v>
      </c>
      <c r="B6461" s="190" t="str">
        <f t="shared" si="344"/>
        <v>2024</v>
      </c>
      <c r="C6461" s="190" t="str">
        <f t="shared" si="345"/>
        <v>Jan-2024</v>
      </c>
      <c r="D6461" s="2">
        <v>45322</v>
      </c>
      <c r="E6461" t="s">
        <v>989</v>
      </c>
      <c r="F6461" t="s">
        <v>990</v>
      </c>
      <c r="G6461" t="s">
        <v>991</v>
      </c>
      <c r="H6461" t="s">
        <v>679</v>
      </c>
      <c r="I6461" t="s">
        <v>1002</v>
      </c>
      <c r="J6461" t="s">
        <v>1003</v>
      </c>
      <c r="K6461" t="s">
        <v>1010</v>
      </c>
      <c r="L6461" t="s">
        <v>1011</v>
      </c>
      <c r="M6461" t="s">
        <v>1012</v>
      </c>
      <c r="N6461" t="s">
        <v>920</v>
      </c>
      <c r="O6461">
        <v>3030</v>
      </c>
    </row>
    <row r="6462" spans="1:15" x14ac:dyDescent="0.35">
      <c r="A6462" s="189" t="str">
        <f t="shared" si="343"/>
        <v>Jan</v>
      </c>
      <c r="B6462" s="190" t="str">
        <f t="shared" si="344"/>
        <v>2024</v>
      </c>
      <c r="C6462" s="190" t="str">
        <f t="shared" si="345"/>
        <v>Jan-2024</v>
      </c>
      <c r="D6462" s="2">
        <v>45322</v>
      </c>
      <c r="E6462" t="s">
        <v>989</v>
      </c>
      <c r="F6462" t="s">
        <v>990</v>
      </c>
      <c r="G6462" t="s">
        <v>991</v>
      </c>
      <c r="H6462" t="s">
        <v>679</v>
      </c>
      <c r="I6462" t="s">
        <v>1002</v>
      </c>
      <c r="J6462" t="s">
        <v>1003</v>
      </c>
      <c r="K6462" t="s">
        <v>1010</v>
      </c>
      <c r="L6462" t="s">
        <v>1011</v>
      </c>
      <c r="M6462" t="s">
        <v>1012</v>
      </c>
      <c r="N6462" t="s">
        <v>922</v>
      </c>
      <c r="O6462">
        <v>1210</v>
      </c>
    </row>
    <row r="6463" spans="1:15" x14ac:dyDescent="0.35">
      <c r="A6463" s="189" t="str">
        <f t="shared" si="343"/>
        <v>Jan</v>
      </c>
      <c r="B6463" s="190" t="str">
        <f t="shared" si="344"/>
        <v>2024</v>
      </c>
      <c r="C6463" s="190" t="str">
        <f t="shared" si="345"/>
        <v>Jan-2024</v>
      </c>
      <c r="D6463" s="2">
        <v>45322</v>
      </c>
      <c r="E6463" t="s">
        <v>989</v>
      </c>
      <c r="F6463" t="s">
        <v>990</v>
      </c>
      <c r="G6463" t="s">
        <v>991</v>
      </c>
      <c r="H6463" t="s">
        <v>679</v>
      </c>
      <c r="I6463" t="s">
        <v>1002</v>
      </c>
      <c r="J6463" t="s">
        <v>1003</v>
      </c>
      <c r="K6463" t="s">
        <v>1010</v>
      </c>
      <c r="L6463" t="s">
        <v>1011</v>
      </c>
      <c r="M6463" t="s">
        <v>1012</v>
      </c>
      <c r="N6463" t="s">
        <v>921</v>
      </c>
      <c r="O6463">
        <v>1445</v>
      </c>
    </row>
    <row r="6464" spans="1:15" x14ac:dyDescent="0.35">
      <c r="A6464" s="189" t="str">
        <f t="shared" si="343"/>
        <v>Jan</v>
      </c>
      <c r="B6464" s="190" t="str">
        <f t="shared" si="344"/>
        <v>2024</v>
      </c>
      <c r="C6464" s="190" t="str">
        <f t="shared" si="345"/>
        <v>Jan-2024</v>
      </c>
      <c r="D6464" s="2">
        <v>45322</v>
      </c>
      <c r="E6464" t="s">
        <v>989</v>
      </c>
      <c r="F6464" t="s">
        <v>990</v>
      </c>
      <c r="G6464" t="s">
        <v>991</v>
      </c>
      <c r="H6464" t="s">
        <v>686</v>
      </c>
      <c r="I6464" t="s">
        <v>1013</v>
      </c>
      <c r="J6464" t="s">
        <v>1014</v>
      </c>
      <c r="K6464" t="s">
        <v>1015</v>
      </c>
      <c r="L6464" t="s">
        <v>1016</v>
      </c>
      <c r="M6464" t="s">
        <v>1017</v>
      </c>
      <c r="N6464" t="s">
        <v>1528</v>
      </c>
      <c r="O6464" t="s">
        <v>958</v>
      </c>
    </row>
    <row r="6465" spans="1:15" x14ac:dyDescent="0.35">
      <c r="A6465" s="189" t="str">
        <f t="shared" si="343"/>
        <v>Jan</v>
      </c>
      <c r="B6465" s="190" t="str">
        <f t="shared" si="344"/>
        <v>2024</v>
      </c>
      <c r="C6465" s="190" t="str">
        <f t="shared" si="345"/>
        <v>Jan-2024</v>
      </c>
      <c r="D6465" s="2">
        <v>45322</v>
      </c>
      <c r="E6465" t="s">
        <v>989</v>
      </c>
      <c r="F6465" t="s">
        <v>990</v>
      </c>
      <c r="G6465" t="s">
        <v>991</v>
      </c>
      <c r="H6465" t="s">
        <v>686</v>
      </c>
      <c r="I6465" t="s">
        <v>1013</v>
      </c>
      <c r="J6465" t="s">
        <v>1014</v>
      </c>
      <c r="K6465" t="s">
        <v>1015</v>
      </c>
      <c r="L6465" t="s">
        <v>1016</v>
      </c>
      <c r="M6465" t="s">
        <v>1017</v>
      </c>
      <c r="N6465" t="s">
        <v>1529</v>
      </c>
      <c r="O6465" t="s">
        <v>958</v>
      </c>
    </row>
    <row r="6466" spans="1:15" x14ac:dyDescent="0.35">
      <c r="A6466" s="189" t="str">
        <f t="shared" si="343"/>
        <v>Jan</v>
      </c>
      <c r="B6466" s="190" t="str">
        <f t="shared" si="344"/>
        <v>2024</v>
      </c>
      <c r="C6466" s="190" t="str">
        <f t="shared" si="345"/>
        <v>Jan-2024</v>
      </c>
      <c r="D6466" s="2">
        <v>45322</v>
      </c>
      <c r="E6466" t="s">
        <v>989</v>
      </c>
      <c r="F6466" t="s">
        <v>990</v>
      </c>
      <c r="G6466" t="s">
        <v>991</v>
      </c>
      <c r="H6466" t="s">
        <v>686</v>
      </c>
      <c r="I6466" t="s">
        <v>1013</v>
      </c>
      <c r="J6466" t="s">
        <v>1014</v>
      </c>
      <c r="K6466" t="s">
        <v>1015</v>
      </c>
      <c r="L6466" t="s">
        <v>1016</v>
      </c>
      <c r="M6466" t="s">
        <v>1017</v>
      </c>
      <c r="N6466" t="s">
        <v>919</v>
      </c>
      <c r="O6466">
        <v>170</v>
      </c>
    </row>
    <row r="6467" spans="1:15" x14ac:dyDescent="0.35">
      <c r="A6467" s="189" t="str">
        <f t="shared" si="343"/>
        <v>Jan</v>
      </c>
      <c r="B6467" s="190" t="str">
        <f t="shared" si="344"/>
        <v>2024</v>
      </c>
      <c r="C6467" s="190" t="str">
        <f t="shared" si="345"/>
        <v>Jan-2024</v>
      </c>
      <c r="D6467" s="2">
        <v>45322</v>
      </c>
      <c r="E6467" t="s">
        <v>989</v>
      </c>
      <c r="F6467" t="s">
        <v>990</v>
      </c>
      <c r="G6467" t="s">
        <v>991</v>
      </c>
      <c r="H6467" t="s">
        <v>686</v>
      </c>
      <c r="I6467" t="s">
        <v>1013</v>
      </c>
      <c r="J6467" t="s">
        <v>1014</v>
      </c>
      <c r="K6467" t="s">
        <v>1015</v>
      </c>
      <c r="L6467" t="s">
        <v>1016</v>
      </c>
      <c r="M6467" t="s">
        <v>1017</v>
      </c>
      <c r="N6467" t="s">
        <v>920</v>
      </c>
      <c r="O6467">
        <v>810</v>
      </c>
    </row>
    <row r="6468" spans="1:15" x14ac:dyDescent="0.35">
      <c r="A6468" s="189" t="str">
        <f t="shared" si="343"/>
        <v>Jan</v>
      </c>
      <c r="B6468" s="190" t="str">
        <f t="shared" si="344"/>
        <v>2024</v>
      </c>
      <c r="C6468" s="190" t="str">
        <f t="shared" si="345"/>
        <v>Jan-2024</v>
      </c>
      <c r="D6468" s="2">
        <v>45322</v>
      </c>
      <c r="E6468" t="s">
        <v>989</v>
      </c>
      <c r="F6468" t="s">
        <v>990</v>
      </c>
      <c r="G6468" t="s">
        <v>991</v>
      </c>
      <c r="H6468" t="s">
        <v>686</v>
      </c>
      <c r="I6468" t="s">
        <v>1013</v>
      </c>
      <c r="J6468" t="s">
        <v>1014</v>
      </c>
      <c r="K6468" t="s">
        <v>1015</v>
      </c>
      <c r="L6468" t="s">
        <v>1016</v>
      </c>
      <c r="M6468" t="s">
        <v>1017</v>
      </c>
      <c r="N6468" t="s">
        <v>922</v>
      </c>
      <c r="O6468">
        <v>185</v>
      </c>
    </row>
    <row r="6469" spans="1:15" x14ac:dyDescent="0.35">
      <c r="A6469" s="189" t="str">
        <f t="shared" si="343"/>
        <v>Jan</v>
      </c>
      <c r="B6469" s="190" t="str">
        <f t="shared" si="344"/>
        <v>2024</v>
      </c>
      <c r="C6469" s="190" t="str">
        <f t="shared" si="345"/>
        <v>Jan-2024</v>
      </c>
      <c r="D6469" s="2">
        <v>45322</v>
      </c>
      <c r="E6469" t="s">
        <v>989</v>
      </c>
      <c r="F6469" t="s">
        <v>990</v>
      </c>
      <c r="G6469" t="s">
        <v>991</v>
      </c>
      <c r="H6469" t="s">
        <v>686</v>
      </c>
      <c r="I6469" t="s">
        <v>1013</v>
      </c>
      <c r="J6469" t="s">
        <v>1014</v>
      </c>
      <c r="K6469" t="s">
        <v>1015</v>
      </c>
      <c r="L6469" t="s">
        <v>1016</v>
      </c>
      <c r="M6469" t="s">
        <v>1017</v>
      </c>
      <c r="N6469" t="s">
        <v>921</v>
      </c>
      <c r="O6469">
        <v>365</v>
      </c>
    </row>
    <row r="6470" spans="1:15" x14ac:dyDescent="0.35">
      <c r="A6470" s="189" t="str">
        <f t="shared" si="343"/>
        <v>Jan</v>
      </c>
      <c r="B6470" s="190" t="str">
        <f t="shared" si="344"/>
        <v>2024</v>
      </c>
      <c r="C6470" s="190" t="str">
        <f t="shared" si="345"/>
        <v>Jan-2024</v>
      </c>
      <c r="D6470" s="2">
        <v>45322</v>
      </c>
      <c r="E6470" t="s">
        <v>989</v>
      </c>
      <c r="F6470" t="s">
        <v>990</v>
      </c>
      <c r="G6470" t="s">
        <v>991</v>
      </c>
      <c r="H6470" t="s">
        <v>686</v>
      </c>
      <c r="I6470" t="s">
        <v>1013</v>
      </c>
      <c r="J6470" t="s">
        <v>1014</v>
      </c>
      <c r="K6470" t="s">
        <v>1018</v>
      </c>
      <c r="L6470" t="s">
        <v>1019</v>
      </c>
      <c r="M6470" t="s">
        <v>1020</v>
      </c>
      <c r="N6470" t="s">
        <v>1528</v>
      </c>
      <c r="O6470" t="s">
        <v>958</v>
      </c>
    </row>
    <row r="6471" spans="1:15" x14ac:dyDescent="0.35">
      <c r="A6471" s="189" t="str">
        <f t="shared" si="343"/>
        <v>Jan</v>
      </c>
      <c r="B6471" s="190" t="str">
        <f t="shared" si="344"/>
        <v>2024</v>
      </c>
      <c r="C6471" s="190" t="str">
        <f t="shared" si="345"/>
        <v>Jan-2024</v>
      </c>
      <c r="D6471" s="2">
        <v>45322</v>
      </c>
      <c r="E6471" t="s">
        <v>989</v>
      </c>
      <c r="F6471" t="s">
        <v>990</v>
      </c>
      <c r="G6471" t="s">
        <v>991</v>
      </c>
      <c r="H6471" t="s">
        <v>686</v>
      </c>
      <c r="I6471" t="s">
        <v>1013</v>
      </c>
      <c r="J6471" t="s">
        <v>1014</v>
      </c>
      <c r="K6471" t="s">
        <v>1018</v>
      </c>
      <c r="L6471" t="s">
        <v>1019</v>
      </c>
      <c r="M6471" t="s">
        <v>1020</v>
      </c>
      <c r="N6471" t="s">
        <v>1529</v>
      </c>
      <c r="O6471" t="s">
        <v>958</v>
      </c>
    </row>
    <row r="6472" spans="1:15" x14ac:dyDescent="0.35">
      <c r="A6472" s="189" t="str">
        <f t="shared" si="343"/>
        <v>Jan</v>
      </c>
      <c r="B6472" s="190" t="str">
        <f t="shared" si="344"/>
        <v>2024</v>
      </c>
      <c r="C6472" s="190" t="str">
        <f t="shared" si="345"/>
        <v>Jan-2024</v>
      </c>
      <c r="D6472" s="2">
        <v>45322</v>
      </c>
      <c r="E6472" t="s">
        <v>989</v>
      </c>
      <c r="F6472" t="s">
        <v>990</v>
      </c>
      <c r="G6472" t="s">
        <v>991</v>
      </c>
      <c r="H6472" t="s">
        <v>686</v>
      </c>
      <c r="I6472" t="s">
        <v>1013</v>
      </c>
      <c r="J6472" t="s">
        <v>1014</v>
      </c>
      <c r="K6472" t="s">
        <v>1018</v>
      </c>
      <c r="L6472" t="s">
        <v>1019</v>
      </c>
      <c r="M6472" t="s">
        <v>1020</v>
      </c>
      <c r="N6472" t="s">
        <v>919</v>
      </c>
      <c r="O6472">
        <v>1710</v>
      </c>
    </row>
    <row r="6473" spans="1:15" x14ac:dyDescent="0.35">
      <c r="A6473" s="189" t="str">
        <f t="shared" si="343"/>
        <v>Jan</v>
      </c>
      <c r="B6473" s="190" t="str">
        <f t="shared" si="344"/>
        <v>2024</v>
      </c>
      <c r="C6473" s="190" t="str">
        <f t="shared" si="345"/>
        <v>Jan-2024</v>
      </c>
      <c r="D6473" s="2">
        <v>45322</v>
      </c>
      <c r="E6473" t="s">
        <v>989</v>
      </c>
      <c r="F6473" t="s">
        <v>990</v>
      </c>
      <c r="G6473" t="s">
        <v>991</v>
      </c>
      <c r="H6473" t="s">
        <v>686</v>
      </c>
      <c r="I6473" t="s">
        <v>1013</v>
      </c>
      <c r="J6473" t="s">
        <v>1014</v>
      </c>
      <c r="K6473" t="s">
        <v>1018</v>
      </c>
      <c r="L6473" t="s">
        <v>1019</v>
      </c>
      <c r="M6473" t="s">
        <v>1020</v>
      </c>
      <c r="N6473" t="s">
        <v>920</v>
      </c>
      <c r="O6473">
        <v>7200</v>
      </c>
    </row>
    <row r="6474" spans="1:15" x14ac:dyDescent="0.35">
      <c r="A6474" s="189" t="str">
        <f t="shared" si="343"/>
        <v>Jan</v>
      </c>
      <c r="B6474" s="190" t="str">
        <f t="shared" si="344"/>
        <v>2024</v>
      </c>
      <c r="C6474" s="190" t="str">
        <f t="shared" si="345"/>
        <v>Jan-2024</v>
      </c>
      <c r="D6474" s="2">
        <v>45322</v>
      </c>
      <c r="E6474" t="s">
        <v>989</v>
      </c>
      <c r="F6474" t="s">
        <v>990</v>
      </c>
      <c r="G6474" t="s">
        <v>991</v>
      </c>
      <c r="H6474" t="s">
        <v>686</v>
      </c>
      <c r="I6474" t="s">
        <v>1013</v>
      </c>
      <c r="J6474" t="s">
        <v>1014</v>
      </c>
      <c r="K6474" t="s">
        <v>1018</v>
      </c>
      <c r="L6474" t="s">
        <v>1019</v>
      </c>
      <c r="M6474" t="s">
        <v>1020</v>
      </c>
      <c r="N6474" t="s">
        <v>922</v>
      </c>
      <c r="O6474">
        <v>2160</v>
      </c>
    </row>
    <row r="6475" spans="1:15" x14ac:dyDescent="0.35">
      <c r="A6475" s="189" t="str">
        <f t="shared" si="343"/>
        <v>Jan</v>
      </c>
      <c r="B6475" s="190" t="str">
        <f t="shared" si="344"/>
        <v>2024</v>
      </c>
      <c r="C6475" s="190" t="str">
        <f t="shared" si="345"/>
        <v>Jan-2024</v>
      </c>
      <c r="D6475" s="2">
        <v>45322</v>
      </c>
      <c r="E6475" t="s">
        <v>989</v>
      </c>
      <c r="F6475" t="s">
        <v>990</v>
      </c>
      <c r="G6475" t="s">
        <v>991</v>
      </c>
      <c r="H6475" t="s">
        <v>686</v>
      </c>
      <c r="I6475" t="s">
        <v>1013</v>
      </c>
      <c r="J6475" t="s">
        <v>1014</v>
      </c>
      <c r="K6475" t="s">
        <v>1018</v>
      </c>
      <c r="L6475" t="s">
        <v>1019</v>
      </c>
      <c r="M6475" t="s">
        <v>1020</v>
      </c>
      <c r="N6475" t="s">
        <v>921</v>
      </c>
      <c r="O6475">
        <v>4540</v>
      </c>
    </row>
    <row r="6476" spans="1:15" x14ac:dyDescent="0.35">
      <c r="A6476" s="189" t="str">
        <f t="shared" si="343"/>
        <v>Jan</v>
      </c>
      <c r="B6476" s="190" t="str">
        <f t="shared" si="344"/>
        <v>2024</v>
      </c>
      <c r="C6476" s="190" t="str">
        <f t="shared" si="345"/>
        <v>Jan-2024</v>
      </c>
      <c r="D6476" s="2">
        <v>45322</v>
      </c>
      <c r="E6476" t="s">
        <v>989</v>
      </c>
      <c r="F6476" t="s">
        <v>990</v>
      </c>
      <c r="G6476" t="s">
        <v>991</v>
      </c>
      <c r="H6476" t="s">
        <v>690</v>
      </c>
      <c r="I6476" t="s">
        <v>1021</v>
      </c>
      <c r="J6476" t="s">
        <v>1022</v>
      </c>
      <c r="K6476" t="s">
        <v>1023</v>
      </c>
      <c r="L6476" t="s">
        <v>1024</v>
      </c>
      <c r="M6476" t="s">
        <v>1025</v>
      </c>
      <c r="N6476" t="s">
        <v>1528</v>
      </c>
      <c r="O6476" t="s">
        <v>958</v>
      </c>
    </row>
    <row r="6477" spans="1:15" x14ac:dyDescent="0.35">
      <c r="A6477" s="189" t="str">
        <f t="shared" si="343"/>
        <v>Jan</v>
      </c>
      <c r="B6477" s="190" t="str">
        <f t="shared" si="344"/>
        <v>2024</v>
      </c>
      <c r="C6477" s="190" t="str">
        <f t="shared" si="345"/>
        <v>Jan-2024</v>
      </c>
      <c r="D6477" s="2">
        <v>45322</v>
      </c>
      <c r="E6477" t="s">
        <v>989</v>
      </c>
      <c r="F6477" t="s">
        <v>990</v>
      </c>
      <c r="G6477" t="s">
        <v>991</v>
      </c>
      <c r="H6477" t="s">
        <v>690</v>
      </c>
      <c r="I6477" t="s">
        <v>1021</v>
      </c>
      <c r="J6477" t="s">
        <v>1022</v>
      </c>
      <c r="K6477" t="s">
        <v>1023</v>
      </c>
      <c r="L6477" t="s">
        <v>1024</v>
      </c>
      <c r="M6477" t="s">
        <v>1025</v>
      </c>
      <c r="N6477" t="s">
        <v>1529</v>
      </c>
      <c r="O6477" t="s">
        <v>958</v>
      </c>
    </row>
    <row r="6478" spans="1:15" x14ac:dyDescent="0.35">
      <c r="A6478" s="189" t="str">
        <f t="shared" si="343"/>
        <v>Jan</v>
      </c>
      <c r="B6478" s="190" t="str">
        <f t="shared" si="344"/>
        <v>2024</v>
      </c>
      <c r="C6478" s="190" t="str">
        <f t="shared" si="345"/>
        <v>Jan-2024</v>
      </c>
      <c r="D6478" s="2">
        <v>45322</v>
      </c>
      <c r="E6478" t="s">
        <v>989</v>
      </c>
      <c r="F6478" t="s">
        <v>990</v>
      </c>
      <c r="G6478" t="s">
        <v>991</v>
      </c>
      <c r="H6478" t="s">
        <v>690</v>
      </c>
      <c r="I6478" t="s">
        <v>1021</v>
      </c>
      <c r="J6478" t="s">
        <v>1022</v>
      </c>
      <c r="K6478" t="s">
        <v>1023</v>
      </c>
      <c r="L6478" t="s">
        <v>1024</v>
      </c>
      <c r="M6478" t="s">
        <v>1025</v>
      </c>
      <c r="N6478" t="s">
        <v>919</v>
      </c>
      <c r="O6478">
        <v>875</v>
      </c>
    </row>
    <row r="6479" spans="1:15" x14ac:dyDescent="0.35">
      <c r="A6479" s="189" t="str">
        <f t="shared" si="343"/>
        <v>Jan</v>
      </c>
      <c r="B6479" s="190" t="str">
        <f t="shared" si="344"/>
        <v>2024</v>
      </c>
      <c r="C6479" s="190" t="str">
        <f t="shared" si="345"/>
        <v>Jan-2024</v>
      </c>
      <c r="D6479" s="2">
        <v>45322</v>
      </c>
      <c r="E6479" t="s">
        <v>989</v>
      </c>
      <c r="F6479" t="s">
        <v>990</v>
      </c>
      <c r="G6479" t="s">
        <v>991</v>
      </c>
      <c r="H6479" t="s">
        <v>690</v>
      </c>
      <c r="I6479" t="s">
        <v>1021</v>
      </c>
      <c r="J6479" t="s">
        <v>1022</v>
      </c>
      <c r="K6479" t="s">
        <v>1023</v>
      </c>
      <c r="L6479" t="s">
        <v>1024</v>
      </c>
      <c r="M6479" t="s">
        <v>1025</v>
      </c>
      <c r="N6479" t="s">
        <v>920</v>
      </c>
      <c r="O6479">
        <v>3210</v>
      </c>
    </row>
    <row r="6480" spans="1:15" x14ac:dyDescent="0.35">
      <c r="A6480" s="189" t="str">
        <f t="shared" si="343"/>
        <v>Jan</v>
      </c>
      <c r="B6480" s="190" t="str">
        <f t="shared" si="344"/>
        <v>2024</v>
      </c>
      <c r="C6480" s="190" t="str">
        <f t="shared" si="345"/>
        <v>Jan-2024</v>
      </c>
      <c r="D6480" s="2">
        <v>45322</v>
      </c>
      <c r="E6480" t="s">
        <v>989</v>
      </c>
      <c r="F6480" t="s">
        <v>990</v>
      </c>
      <c r="G6480" t="s">
        <v>991</v>
      </c>
      <c r="H6480" t="s">
        <v>690</v>
      </c>
      <c r="I6480" t="s">
        <v>1021</v>
      </c>
      <c r="J6480" t="s">
        <v>1022</v>
      </c>
      <c r="K6480" t="s">
        <v>1023</v>
      </c>
      <c r="L6480" t="s">
        <v>1024</v>
      </c>
      <c r="M6480" t="s">
        <v>1025</v>
      </c>
      <c r="N6480" t="s">
        <v>922</v>
      </c>
      <c r="O6480">
        <v>385</v>
      </c>
    </row>
    <row r="6481" spans="1:15" x14ac:dyDescent="0.35">
      <c r="A6481" s="189" t="str">
        <f t="shared" si="343"/>
        <v>Jan</v>
      </c>
      <c r="B6481" s="190" t="str">
        <f t="shared" si="344"/>
        <v>2024</v>
      </c>
      <c r="C6481" s="190" t="str">
        <f t="shared" si="345"/>
        <v>Jan-2024</v>
      </c>
      <c r="D6481" s="2">
        <v>45322</v>
      </c>
      <c r="E6481" t="s">
        <v>989</v>
      </c>
      <c r="F6481" t="s">
        <v>990</v>
      </c>
      <c r="G6481" t="s">
        <v>991</v>
      </c>
      <c r="H6481" t="s">
        <v>690</v>
      </c>
      <c r="I6481" t="s">
        <v>1021</v>
      </c>
      <c r="J6481" t="s">
        <v>1022</v>
      </c>
      <c r="K6481" t="s">
        <v>1023</v>
      </c>
      <c r="L6481" t="s">
        <v>1024</v>
      </c>
      <c r="M6481" t="s">
        <v>1025</v>
      </c>
      <c r="N6481" t="s">
        <v>921</v>
      </c>
      <c r="O6481">
        <v>1585</v>
      </c>
    </row>
    <row r="6482" spans="1:15" x14ac:dyDescent="0.35">
      <c r="A6482" s="189" t="str">
        <f t="shared" si="343"/>
        <v>Jan</v>
      </c>
      <c r="B6482" s="190" t="str">
        <f t="shared" si="344"/>
        <v>2024</v>
      </c>
      <c r="C6482" s="190" t="str">
        <f t="shared" si="345"/>
        <v>Jan-2024</v>
      </c>
      <c r="D6482" s="2">
        <v>45322</v>
      </c>
      <c r="E6482" t="s">
        <v>989</v>
      </c>
      <c r="F6482" t="s">
        <v>990</v>
      </c>
      <c r="G6482" t="s">
        <v>991</v>
      </c>
      <c r="H6482" t="s">
        <v>690</v>
      </c>
      <c r="I6482" t="s">
        <v>1021</v>
      </c>
      <c r="J6482" t="s">
        <v>1022</v>
      </c>
      <c r="K6482" t="s">
        <v>1026</v>
      </c>
      <c r="L6482" t="s">
        <v>1027</v>
      </c>
      <c r="M6482" t="s">
        <v>1028</v>
      </c>
      <c r="N6482" t="s">
        <v>1528</v>
      </c>
      <c r="O6482" t="s">
        <v>958</v>
      </c>
    </row>
    <row r="6483" spans="1:15" x14ac:dyDescent="0.35">
      <c r="A6483" s="189" t="str">
        <f t="shared" si="343"/>
        <v>Jan</v>
      </c>
      <c r="B6483" s="190" t="str">
        <f t="shared" si="344"/>
        <v>2024</v>
      </c>
      <c r="C6483" s="190" t="str">
        <f t="shared" si="345"/>
        <v>Jan-2024</v>
      </c>
      <c r="D6483" s="2">
        <v>45322</v>
      </c>
      <c r="E6483" t="s">
        <v>989</v>
      </c>
      <c r="F6483" t="s">
        <v>990</v>
      </c>
      <c r="G6483" t="s">
        <v>991</v>
      </c>
      <c r="H6483" t="s">
        <v>690</v>
      </c>
      <c r="I6483" t="s">
        <v>1021</v>
      </c>
      <c r="J6483" t="s">
        <v>1022</v>
      </c>
      <c r="K6483" t="s">
        <v>1026</v>
      </c>
      <c r="L6483" t="s">
        <v>1027</v>
      </c>
      <c r="M6483" t="s">
        <v>1028</v>
      </c>
      <c r="N6483" t="s">
        <v>1529</v>
      </c>
      <c r="O6483" t="s">
        <v>958</v>
      </c>
    </row>
    <row r="6484" spans="1:15" x14ac:dyDescent="0.35">
      <c r="A6484" s="189" t="str">
        <f t="shared" si="343"/>
        <v>Jan</v>
      </c>
      <c r="B6484" s="190" t="str">
        <f t="shared" si="344"/>
        <v>2024</v>
      </c>
      <c r="C6484" s="190" t="str">
        <f t="shared" si="345"/>
        <v>Jan-2024</v>
      </c>
      <c r="D6484" s="2">
        <v>45322</v>
      </c>
      <c r="E6484" t="s">
        <v>989</v>
      </c>
      <c r="F6484" t="s">
        <v>990</v>
      </c>
      <c r="G6484" t="s">
        <v>991</v>
      </c>
      <c r="H6484" t="s">
        <v>690</v>
      </c>
      <c r="I6484" t="s">
        <v>1021</v>
      </c>
      <c r="J6484" t="s">
        <v>1022</v>
      </c>
      <c r="K6484" t="s">
        <v>1026</v>
      </c>
      <c r="L6484" t="s">
        <v>1027</v>
      </c>
      <c r="M6484" t="s">
        <v>1028</v>
      </c>
      <c r="N6484" t="s">
        <v>919</v>
      </c>
      <c r="O6484">
        <v>470</v>
      </c>
    </row>
    <row r="6485" spans="1:15" x14ac:dyDescent="0.35">
      <c r="A6485" s="189" t="str">
        <f t="shared" si="343"/>
        <v>Jan</v>
      </c>
      <c r="B6485" s="190" t="str">
        <f t="shared" si="344"/>
        <v>2024</v>
      </c>
      <c r="C6485" s="190" t="str">
        <f t="shared" si="345"/>
        <v>Jan-2024</v>
      </c>
      <c r="D6485" s="2">
        <v>45322</v>
      </c>
      <c r="E6485" t="s">
        <v>989</v>
      </c>
      <c r="F6485" t="s">
        <v>990</v>
      </c>
      <c r="G6485" t="s">
        <v>991</v>
      </c>
      <c r="H6485" t="s">
        <v>690</v>
      </c>
      <c r="I6485" t="s">
        <v>1021</v>
      </c>
      <c r="J6485" t="s">
        <v>1022</v>
      </c>
      <c r="K6485" t="s">
        <v>1026</v>
      </c>
      <c r="L6485" t="s">
        <v>1027</v>
      </c>
      <c r="M6485" t="s">
        <v>1028</v>
      </c>
      <c r="N6485" t="s">
        <v>920</v>
      </c>
      <c r="O6485">
        <v>2525</v>
      </c>
    </row>
    <row r="6486" spans="1:15" x14ac:dyDescent="0.35">
      <c r="A6486" s="189" t="str">
        <f t="shared" si="343"/>
        <v>Jan</v>
      </c>
      <c r="B6486" s="190" t="str">
        <f t="shared" si="344"/>
        <v>2024</v>
      </c>
      <c r="C6486" s="190" t="str">
        <f t="shared" si="345"/>
        <v>Jan-2024</v>
      </c>
      <c r="D6486" s="2">
        <v>45322</v>
      </c>
      <c r="E6486" t="s">
        <v>989</v>
      </c>
      <c r="F6486" t="s">
        <v>990</v>
      </c>
      <c r="G6486" t="s">
        <v>991</v>
      </c>
      <c r="H6486" t="s">
        <v>690</v>
      </c>
      <c r="I6486" t="s">
        <v>1021</v>
      </c>
      <c r="J6486" t="s">
        <v>1022</v>
      </c>
      <c r="K6486" t="s">
        <v>1026</v>
      </c>
      <c r="L6486" t="s">
        <v>1027</v>
      </c>
      <c r="M6486" t="s">
        <v>1028</v>
      </c>
      <c r="N6486" t="s">
        <v>922</v>
      </c>
      <c r="O6486">
        <v>255</v>
      </c>
    </row>
    <row r="6487" spans="1:15" x14ac:dyDescent="0.35">
      <c r="A6487" s="189" t="str">
        <f t="shared" si="343"/>
        <v>Jan</v>
      </c>
      <c r="B6487" s="190" t="str">
        <f t="shared" si="344"/>
        <v>2024</v>
      </c>
      <c r="C6487" s="190" t="str">
        <f t="shared" si="345"/>
        <v>Jan-2024</v>
      </c>
      <c r="D6487" s="2">
        <v>45322</v>
      </c>
      <c r="E6487" t="s">
        <v>989</v>
      </c>
      <c r="F6487" t="s">
        <v>990</v>
      </c>
      <c r="G6487" t="s">
        <v>991</v>
      </c>
      <c r="H6487" t="s">
        <v>690</v>
      </c>
      <c r="I6487" t="s">
        <v>1021</v>
      </c>
      <c r="J6487" t="s">
        <v>1022</v>
      </c>
      <c r="K6487" t="s">
        <v>1026</v>
      </c>
      <c r="L6487" t="s">
        <v>1027</v>
      </c>
      <c r="M6487" t="s">
        <v>1028</v>
      </c>
      <c r="N6487" t="s">
        <v>921</v>
      </c>
      <c r="O6487">
        <v>1230</v>
      </c>
    </row>
    <row r="6488" spans="1:15" x14ac:dyDescent="0.35">
      <c r="A6488" s="189" t="str">
        <f t="shared" si="343"/>
        <v>Jan</v>
      </c>
      <c r="B6488" s="190" t="str">
        <f t="shared" si="344"/>
        <v>2024</v>
      </c>
      <c r="C6488" s="190" t="str">
        <f t="shared" si="345"/>
        <v>Jan-2024</v>
      </c>
      <c r="D6488" s="2">
        <v>45322</v>
      </c>
      <c r="E6488" t="s">
        <v>989</v>
      </c>
      <c r="F6488" t="s">
        <v>990</v>
      </c>
      <c r="G6488" t="s">
        <v>991</v>
      </c>
      <c r="H6488" t="s">
        <v>690</v>
      </c>
      <c r="I6488" t="s">
        <v>1021</v>
      </c>
      <c r="J6488" t="s">
        <v>1022</v>
      </c>
      <c r="K6488" t="s">
        <v>1029</v>
      </c>
      <c r="L6488" t="s">
        <v>1030</v>
      </c>
      <c r="M6488" t="s">
        <v>1031</v>
      </c>
      <c r="N6488" t="s">
        <v>1528</v>
      </c>
      <c r="O6488" t="s">
        <v>958</v>
      </c>
    </row>
    <row r="6489" spans="1:15" x14ac:dyDescent="0.35">
      <c r="A6489" s="189" t="str">
        <f t="shared" si="343"/>
        <v>Jan</v>
      </c>
      <c r="B6489" s="190" t="str">
        <f t="shared" si="344"/>
        <v>2024</v>
      </c>
      <c r="C6489" s="190" t="str">
        <f t="shared" si="345"/>
        <v>Jan-2024</v>
      </c>
      <c r="D6489" s="2">
        <v>45322</v>
      </c>
      <c r="E6489" t="s">
        <v>989</v>
      </c>
      <c r="F6489" t="s">
        <v>990</v>
      </c>
      <c r="G6489" t="s">
        <v>991</v>
      </c>
      <c r="H6489" t="s">
        <v>690</v>
      </c>
      <c r="I6489" t="s">
        <v>1021</v>
      </c>
      <c r="J6489" t="s">
        <v>1022</v>
      </c>
      <c r="K6489" t="s">
        <v>1029</v>
      </c>
      <c r="L6489" t="s">
        <v>1030</v>
      </c>
      <c r="M6489" t="s">
        <v>1031</v>
      </c>
      <c r="N6489" t="s">
        <v>1529</v>
      </c>
      <c r="O6489" t="s">
        <v>958</v>
      </c>
    </row>
    <row r="6490" spans="1:15" x14ac:dyDescent="0.35">
      <c r="A6490" s="189" t="str">
        <f t="shared" ref="A6490:A6553" si="346">TEXT(D6490,"mmm")</f>
        <v>Jan</v>
      </c>
      <c r="B6490" s="190" t="str">
        <f t="shared" ref="B6490:B6553" si="347">TEXT(D6490,"yyyy")</f>
        <v>2024</v>
      </c>
      <c r="C6490" s="190" t="str">
        <f t="shared" ref="C6490:C6553" si="348">_xlfn.CONCAT(A6490&amp;"-"&amp;B6490)</f>
        <v>Jan-2024</v>
      </c>
      <c r="D6490" s="2">
        <v>45322</v>
      </c>
      <c r="E6490" t="s">
        <v>989</v>
      </c>
      <c r="F6490" t="s">
        <v>990</v>
      </c>
      <c r="G6490" t="s">
        <v>991</v>
      </c>
      <c r="H6490" t="s">
        <v>690</v>
      </c>
      <c r="I6490" t="s">
        <v>1021</v>
      </c>
      <c r="J6490" t="s">
        <v>1022</v>
      </c>
      <c r="K6490" t="s">
        <v>1029</v>
      </c>
      <c r="L6490" t="s">
        <v>1030</v>
      </c>
      <c r="M6490" t="s">
        <v>1031</v>
      </c>
      <c r="N6490" t="s">
        <v>919</v>
      </c>
      <c r="O6490">
        <v>525</v>
      </c>
    </row>
    <row r="6491" spans="1:15" x14ac:dyDescent="0.35">
      <c r="A6491" s="189" t="str">
        <f t="shared" si="346"/>
        <v>Jan</v>
      </c>
      <c r="B6491" s="190" t="str">
        <f t="shared" si="347"/>
        <v>2024</v>
      </c>
      <c r="C6491" s="190" t="str">
        <f t="shared" si="348"/>
        <v>Jan-2024</v>
      </c>
      <c r="D6491" s="2">
        <v>45322</v>
      </c>
      <c r="E6491" t="s">
        <v>989</v>
      </c>
      <c r="F6491" t="s">
        <v>990</v>
      </c>
      <c r="G6491" t="s">
        <v>991</v>
      </c>
      <c r="H6491" t="s">
        <v>690</v>
      </c>
      <c r="I6491" t="s">
        <v>1021</v>
      </c>
      <c r="J6491" t="s">
        <v>1022</v>
      </c>
      <c r="K6491" t="s">
        <v>1029</v>
      </c>
      <c r="L6491" t="s">
        <v>1030</v>
      </c>
      <c r="M6491" t="s">
        <v>1031</v>
      </c>
      <c r="N6491" t="s">
        <v>920</v>
      </c>
      <c r="O6491">
        <v>2465</v>
      </c>
    </row>
    <row r="6492" spans="1:15" x14ac:dyDescent="0.35">
      <c r="A6492" s="189" t="str">
        <f t="shared" si="346"/>
        <v>Jan</v>
      </c>
      <c r="B6492" s="190" t="str">
        <f t="shared" si="347"/>
        <v>2024</v>
      </c>
      <c r="C6492" s="190" t="str">
        <f t="shared" si="348"/>
        <v>Jan-2024</v>
      </c>
      <c r="D6492" s="2">
        <v>45322</v>
      </c>
      <c r="E6492" t="s">
        <v>989</v>
      </c>
      <c r="F6492" t="s">
        <v>990</v>
      </c>
      <c r="G6492" t="s">
        <v>991</v>
      </c>
      <c r="H6492" t="s">
        <v>690</v>
      </c>
      <c r="I6492" t="s">
        <v>1021</v>
      </c>
      <c r="J6492" t="s">
        <v>1022</v>
      </c>
      <c r="K6492" t="s">
        <v>1029</v>
      </c>
      <c r="L6492" t="s">
        <v>1030</v>
      </c>
      <c r="M6492" t="s">
        <v>1031</v>
      </c>
      <c r="N6492" t="s">
        <v>922</v>
      </c>
      <c r="O6492">
        <v>300</v>
      </c>
    </row>
    <row r="6493" spans="1:15" x14ac:dyDescent="0.35">
      <c r="A6493" s="189" t="str">
        <f t="shared" si="346"/>
        <v>Jan</v>
      </c>
      <c r="B6493" s="190" t="str">
        <f t="shared" si="347"/>
        <v>2024</v>
      </c>
      <c r="C6493" s="190" t="str">
        <f t="shared" si="348"/>
        <v>Jan-2024</v>
      </c>
      <c r="D6493" s="2">
        <v>45322</v>
      </c>
      <c r="E6493" t="s">
        <v>989</v>
      </c>
      <c r="F6493" t="s">
        <v>990</v>
      </c>
      <c r="G6493" t="s">
        <v>991</v>
      </c>
      <c r="H6493" t="s">
        <v>690</v>
      </c>
      <c r="I6493" t="s">
        <v>1021</v>
      </c>
      <c r="J6493" t="s">
        <v>1022</v>
      </c>
      <c r="K6493" t="s">
        <v>1029</v>
      </c>
      <c r="L6493" t="s">
        <v>1030</v>
      </c>
      <c r="M6493" t="s">
        <v>1031</v>
      </c>
      <c r="N6493" t="s">
        <v>921</v>
      </c>
      <c r="O6493">
        <v>625</v>
      </c>
    </row>
    <row r="6494" spans="1:15" x14ac:dyDescent="0.35">
      <c r="A6494" s="189" t="str">
        <f t="shared" si="346"/>
        <v>Jan</v>
      </c>
      <c r="B6494" s="190" t="str">
        <f t="shared" si="347"/>
        <v>2024</v>
      </c>
      <c r="C6494" s="190" t="str">
        <f t="shared" si="348"/>
        <v>Jan-2024</v>
      </c>
      <c r="D6494" s="2">
        <v>45322</v>
      </c>
      <c r="E6494" t="s">
        <v>989</v>
      </c>
      <c r="F6494" t="s">
        <v>990</v>
      </c>
      <c r="G6494" t="s">
        <v>991</v>
      </c>
      <c r="H6494" t="s">
        <v>697</v>
      </c>
      <c r="I6494" t="s">
        <v>1032</v>
      </c>
      <c r="J6494" t="s">
        <v>1033</v>
      </c>
      <c r="K6494" t="s">
        <v>1034</v>
      </c>
      <c r="L6494" t="s">
        <v>1035</v>
      </c>
      <c r="M6494" t="s">
        <v>1036</v>
      </c>
      <c r="N6494" t="s">
        <v>1528</v>
      </c>
      <c r="O6494" t="s">
        <v>958</v>
      </c>
    </row>
    <row r="6495" spans="1:15" x14ac:dyDescent="0.35">
      <c r="A6495" s="189" t="str">
        <f t="shared" si="346"/>
        <v>Jan</v>
      </c>
      <c r="B6495" s="190" t="str">
        <f t="shared" si="347"/>
        <v>2024</v>
      </c>
      <c r="C6495" s="190" t="str">
        <f t="shared" si="348"/>
        <v>Jan-2024</v>
      </c>
      <c r="D6495" s="2">
        <v>45322</v>
      </c>
      <c r="E6495" t="s">
        <v>989</v>
      </c>
      <c r="F6495" t="s">
        <v>990</v>
      </c>
      <c r="G6495" t="s">
        <v>991</v>
      </c>
      <c r="H6495" t="s">
        <v>697</v>
      </c>
      <c r="I6495" t="s">
        <v>1032</v>
      </c>
      <c r="J6495" t="s">
        <v>1033</v>
      </c>
      <c r="K6495" t="s">
        <v>1034</v>
      </c>
      <c r="L6495" t="s">
        <v>1035</v>
      </c>
      <c r="M6495" t="s">
        <v>1036</v>
      </c>
      <c r="N6495" t="s">
        <v>1529</v>
      </c>
      <c r="O6495" t="s">
        <v>958</v>
      </c>
    </row>
    <row r="6496" spans="1:15" x14ac:dyDescent="0.35">
      <c r="A6496" s="189" t="str">
        <f t="shared" si="346"/>
        <v>Jan</v>
      </c>
      <c r="B6496" s="190" t="str">
        <f t="shared" si="347"/>
        <v>2024</v>
      </c>
      <c r="C6496" s="190" t="str">
        <f t="shared" si="348"/>
        <v>Jan-2024</v>
      </c>
      <c r="D6496" s="2">
        <v>45322</v>
      </c>
      <c r="E6496" t="s">
        <v>989</v>
      </c>
      <c r="F6496" t="s">
        <v>990</v>
      </c>
      <c r="G6496" t="s">
        <v>991</v>
      </c>
      <c r="H6496" t="s">
        <v>697</v>
      </c>
      <c r="I6496" t="s">
        <v>1032</v>
      </c>
      <c r="J6496" t="s">
        <v>1033</v>
      </c>
      <c r="K6496" t="s">
        <v>1034</v>
      </c>
      <c r="L6496" t="s">
        <v>1035</v>
      </c>
      <c r="M6496" t="s">
        <v>1036</v>
      </c>
      <c r="N6496" t="s">
        <v>919</v>
      </c>
      <c r="O6496">
        <v>985</v>
      </c>
    </row>
    <row r="6497" spans="1:15" x14ac:dyDescent="0.35">
      <c r="A6497" s="189" t="str">
        <f t="shared" si="346"/>
        <v>Jan</v>
      </c>
      <c r="B6497" s="190" t="str">
        <f t="shared" si="347"/>
        <v>2024</v>
      </c>
      <c r="C6497" s="190" t="str">
        <f t="shared" si="348"/>
        <v>Jan-2024</v>
      </c>
      <c r="D6497" s="2">
        <v>45322</v>
      </c>
      <c r="E6497" t="s">
        <v>989</v>
      </c>
      <c r="F6497" t="s">
        <v>990</v>
      </c>
      <c r="G6497" t="s">
        <v>991</v>
      </c>
      <c r="H6497" t="s">
        <v>697</v>
      </c>
      <c r="I6497" t="s">
        <v>1032</v>
      </c>
      <c r="J6497" t="s">
        <v>1033</v>
      </c>
      <c r="K6497" t="s">
        <v>1034</v>
      </c>
      <c r="L6497" t="s">
        <v>1035</v>
      </c>
      <c r="M6497" t="s">
        <v>1036</v>
      </c>
      <c r="N6497" t="s">
        <v>920</v>
      </c>
      <c r="O6497">
        <v>5930</v>
      </c>
    </row>
    <row r="6498" spans="1:15" x14ac:dyDescent="0.35">
      <c r="A6498" s="189" t="str">
        <f t="shared" si="346"/>
        <v>Jan</v>
      </c>
      <c r="B6498" s="190" t="str">
        <f t="shared" si="347"/>
        <v>2024</v>
      </c>
      <c r="C6498" s="190" t="str">
        <f t="shared" si="348"/>
        <v>Jan-2024</v>
      </c>
      <c r="D6498" s="2">
        <v>45322</v>
      </c>
      <c r="E6498" t="s">
        <v>989</v>
      </c>
      <c r="F6498" t="s">
        <v>990</v>
      </c>
      <c r="G6498" t="s">
        <v>991</v>
      </c>
      <c r="H6498" t="s">
        <v>697</v>
      </c>
      <c r="I6498" t="s">
        <v>1032</v>
      </c>
      <c r="J6498" t="s">
        <v>1033</v>
      </c>
      <c r="K6498" t="s">
        <v>1034</v>
      </c>
      <c r="L6498" t="s">
        <v>1035</v>
      </c>
      <c r="M6498" t="s">
        <v>1036</v>
      </c>
      <c r="N6498" t="s">
        <v>922</v>
      </c>
      <c r="O6498">
        <v>585</v>
      </c>
    </row>
    <row r="6499" spans="1:15" x14ac:dyDescent="0.35">
      <c r="A6499" s="189" t="str">
        <f t="shared" si="346"/>
        <v>Jan</v>
      </c>
      <c r="B6499" s="190" t="str">
        <f t="shared" si="347"/>
        <v>2024</v>
      </c>
      <c r="C6499" s="190" t="str">
        <f t="shared" si="348"/>
        <v>Jan-2024</v>
      </c>
      <c r="D6499" s="2">
        <v>45322</v>
      </c>
      <c r="E6499" t="s">
        <v>989</v>
      </c>
      <c r="F6499" t="s">
        <v>990</v>
      </c>
      <c r="G6499" t="s">
        <v>991</v>
      </c>
      <c r="H6499" t="s">
        <v>697</v>
      </c>
      <c r="I6499" t="s">
        <v>1032</v>
      </c>
      <c r="J6499" t="s">
        <v>1033</v>
      </c>
      <c r="K6499" t="s">
        <v>1034</v>
      </c>
      <c r="L6499" t="s">
        <v>1035</v>
      </c>
      <c r="M6499" t="s">
        <v>1036</v>
      </c>
      <c r="N6499" t="s">
        <v>921</v>
      </c>
      <c r="O6499">
        <v>2600</v>
      </c>
    </row>
    <row r="6500" spans="1:15" x14ac:dyDescent="0.35">
      <c r="A6500" s="189" t="str">
        <f t="shared" si="346"/>
        <v>Jan</v>
      </c>
      <c r="B6500" s="190" t="str">
        <f t="shared" si="347"/>
        <v>2024</v>
      </c>
      <c r="C6500" s="190" t="str">
        <f t="shared" si="348"/>
        <v>Jan-2024</v>
      </c>
      <c r="D6500" s="2">
        <v>45322</v>
      </c>
      <c r="E6500" t="s">
        <v>1037</v>
      </c>
      <c r="F6500" t="s">
        <v>1038</v>
      </c>
      <c r="G6500" t="s">
        <v>1039</v>
      </c>
      <c r="H6500" t="s">
        <v>664</v>
      </c>
      <c r="I6500" t="s">
        <v>1040</v>
      </c>
      <c r="J6500" t="s">
        <v>1041</v>
      </c>
      <c r="K6500" t="s">
        <v>1042</v>
      </c>
      <c r="L6500" t="s">
        <v>1043</v>
      </c>
      <c r="M6500" t="s">
        <v>1044</v>
      </c>
      <c r="N6500" t="s">
        <v>1528</v>
      </c>
      <c r="O6500" t="s">
        <v>958</v>
      </c>
    </row>
    <row r="6501" spans="1:15" x14ac:dyDescent="0.35">
      <c r="A6501" s="189" t="str">
        <f t="shared" si="346"/>
        <v>Jan</v>
      </c>
      <c r="B6501" s="190" t="str">
        <f t="shared" si="347"/>
        <v>2024</v>
      </c>
      <c r="C6501" s="190" t="str">
        <f t="shared" si="348"/>
        <v>Jan-2024</v>
      </c>
      <c r="D6501" s="2">
        <v>45322</v>
      </c>
      <c r="E6501" t="s">
        <v>1037</v>
      </c>
      <c r="F6501" t="s">
        <v>1038</v>
      </c>
      <c r="G6501" t="s">
        <v>1039</v>
      </c>
      <c r="H6501" t="s">
        <v>664</v>
      </c>
      <c r="I6501" t="s">
        <v>1040</v>
      </c>
      <c r="J6501" t="s">
        <v>1041</v>
      </c>
      <c r="K6501" t="s">
        <v>1042</v>
      </c>
      <c r="L6501" t="s">
        <v>1043</v>
      </c>
      <c r="M6501" t="s">
        <v>1044</v>
      </c>
      <c r="N6501" t="s">
        <v>1529</v>
      </c>
      <c r="O6501" t="s">
        <v>958</v>
      </c>
    </row>
    <row r="6502" spans="1:15" x14ac:dyDescent="0.35">
      <c r="A6502" s="189" t="str">
        <f t="shared" si="346"/>
        <v>Jan</v>
      </c>
      <c r="B6502" s="190" t="str">
        <f t="shared" si="347"/>
        <v>2024</v>
      </c>
      <c r="C6502" s="190" t="str">
        <f t="shared" si="348"/>
        <v>Jan-2024</v>
      </c>
      <c r="D6502" s="2">
        <v>45322</v>
      </c>
      <c r="E6502" t="s">
        <v>1037</v>
      </c>
      <c r="F6502" t="s">
        <v>1038</v>
      </c>
      <c r="G6502" t="s">
        <v>1039</v>
      </c>
      <c r="H6502" t="s">
        <v>664</v>
      </c>
      <c r="I6502" t="s">
        <v>1040</v>
      </c>
      <c r="J6502" t="s">
        <v>1041</v>
      </c>
      <c r="K6502" t="s">
        <v>1042</v>
      </c>
      <c r="L6502" t="s">
        <v>1043</v>
      </c>
      <c r="M6502" t="s">
        <v>1044</v>
      </c>
      <c r="N6502" t="s">
        <v>919</v>
      </c>
      <c r="O6502">
        <v>1095</v>
      </c>
    </row>
    <row r="6503" spans="1:15" x14ac:dyDescent="0.35">
      <c r="A6503" s="189" t="str">
        <f t="shared" si="346"/>
        <v>Jan</v>
      </c>
      <c r="B6503" s="190" t="str">
        <f t="shared" si="347"/>
        <v>2024</v>
      </c>
      <c r="C6503" s="190" t="str">
        <f t="shared" si="348"/>
        <v>Jan-2024</v>
      </c>
      <c r="D6503" s="2">
        <v>45322</v>
      </c>
      <c r="E6503" t="s">
        <v>1037</v>
      </c>
      <c r="F6503" t="s">
        <v>1038</v>
      </c>
      <c r="G6503" t="s">
        <v>1039</v>
      </c>
      <c r="H6503" t="s">
        <v>664</v>
      </c>
      <c r="I6503" t="s">
        <v>1040</v>
      </c>
      <c r="J6503" t="s">
        <v>1041</v>
      </c>
      <c r="K6503" t="s">
        <v>1042</v>
      </c>
      <c r="L6503" t="s">
        <v>1043</v>
      </c>
      <c r="M6503" t="s">
        <v>1044</v>
      </c>
      <c r="N6503" t="s">
        <v>920</v>
      </c>
      <c r="O6503">
        <v>3505</v>
      </c>
    </row>
    <row r="6504" spans="1:15" x14ac:dyDescent="0.35">
      <c r="A6504" s="189" t="str">
        <f t="shared" si="346"/>
        <v>Jan</v>
      </c>
      <c r="B6504" s="190" t="str">
        <f t="shared" si="347"/>
        <v>2024</v>
      </c>
      <c r="C6504" s="190" t="str">
        <f t="shared" si="348"/>
        <v>Jan-2024</v>
      </c>
      <c r="D6504" s="2">
        <v>45322</v>
      </c>
      <c r="E6504" t="s">
        <v>1037</v>
      </c>
      <c r="F6504" t="s">
        <v>1038</v>
      </c>
      <c r="G6504" t="s">
        <v>1039</v>
      </c>
      <c r="H6504" t="s">
        <v>664</v>
      </c>
      <c r="I6504" t="s">
        <v>1040</v>
      </c>
      <c r="J6504" t="s">
        <v>1041</v>
      </c>
      <c r="K6504" t="s">
        <v>1042</v>
      </c>
      <c r="L6504" t="s">
        <v>1043</v>
      </c>
      <c r="M6504" t="s">
        <v>1044</v>
      </c>
      <c r="N6504" t="s">
        <v>922</v>
      </c>
      <c r="O6504">
        <v>600</v>
      </c>
    </row>
    <row r="6505" spans="1:15" x14ac:dyDescent="0.35">
      <c r="A6505" s="189" t="str">
        <f t="shared" si="346"/>
        <v>Jan</v>
      </c>
      <c r="B6505" s="190" t="str">
        <f t="shared" si="347"/>
        <v>2024</v>
      </c>
      <c r="C6505" s="190" t="str">
        <f t="shared" si="348"/>
        <v>Jan-2024</v>
      </c>
      <c r="D6505" s="2">
        <v>45322</v>
      </c>
      <c r="E6505" t="s">
        <v>1037</v>
      </c>
      <c r="F6505" t="s">
        <v>1038</v>
      </c>
      <c r="G6505" t="s">
        <v>1039</v>
      </c>
      <c r="H6505" t="s">
        <v>664</v>
      </c>
      <c r="I6505" t="s">
        <v>1040</v>
      </c>
      <c r="J6505" t="s">
        <v>1041</v>
      </c>
      <c r="K6505" t="s">
        <v>1042</v>
      </c>
      <c r="L6505" t="s">
        <v>1043</v>
      </c>
      <c r="M6505" t="s">
        <v>1044</v>
      </c>
      <c r="N6505" t="s">
        <v>921</v>
      </c>
      <c r="O6505">
        <v>1800</v>
      </c>
    </row>
    <row r="6506" spans="1:15" x14ac:dyDescent="0.35">
      <c r="A6506" s="189" t="str">
        <f t="shared" si="346"/>
        <v>Jan</v>
      </c>
      <c r="B6506" s="190" t="str">
        <f t="shared" si="347"/>
        <v>2024</v>
      </c>
      <c r="C6506" s="190" t="str">
        <f t="shared" si="348"/>
        <v>Jan-2024</v>
      </c>
      <c r="D6506" s="2">
        <v>45322</v>
      </c>
      <c r="E6506" t="s">
        <v>1037</v>
      </c>
      <c r="F6506" t="s">
        <v>1038</v>
      </c>
      <c r="G6506" t="s">
        <v>1039</v>
      </c>
      <c r="H6506" t="s">
        <v>667</v>
      </c>
      <c r="I6506" t="s">
        <v>1045</v>
      </c>
      <c r="J6506" t="s">
        <v>1046</v>
      </c>
      <c r="K6506" t="s">
        <v>1047</v>
      </c>
      <c r="L6506" t="s">
        <v>1048</v>
      </c>
      <c r="M6506" t="s">
        <v>1049</v>
      </c>
      <c r="N6506" t="s">
        <v>1528</v>
      </c>
      <c r="O6506" t="s">
        <v>958</v>
      </c>
    </row>
    <row r="6507" spans="1:15" x14ac:dyDescent="0.35">
      <c r="A6507" s="189" t="str">
        <f t="shared" si="346"/>
        <v>Jan</v>
      </c>
      <c r="B6507" s="190" t="str">
        <f t="shared" si="347"/>
        <v>2024</v>
      </c>
      <c r="C6507" s="190" t="str">
        <f t="shared" si="348"/>
        <v>Jan-2024</v>
      </c>
      <c r="D6507" s="2">
        <v>45322</v>
      </c>
      <c r="E6507" t="s">
        <v>1037</v>
      </c>
      <c r="F6507" t="s">
        <v>1038</v>
      </c>
      <c r="G6507" t="s">
        <v>1039</v>
      </c>
      <c r="H6507" t="s">
        <v>667</v>
      </c>
      <c r="I6507" t="s">
        <v>1045</v>
      </c>
      <c r="J6507" t="s">
        <v>1046</v>
      </c>
      <c r="K6507" t="s">
        <v>1047</v>
      </c>
      <c r="L6507" t="s">
        <v>1048</v>
      </c>
      <c r="M6507" t="s">
        <v>1049</v>
      </c>
      <c r="N6507" t="s">
        <v>1529</v>
      </c>
      <c r="O6507" t="s">
        <v>958</v>
      </c>
    </row>
    <row r="6508" spans="1:15" x14ac:dyDescent="0.35">
      <c r="A6508" s="189" t="str">
        <f t="shared" si="346"/>
        <v>Jan</v>
      </c>
      <c r="B6508" s="190" t="str">
        <f t="shared" si="347"/>
        <v>2024</v>
      </c>
      <c r="C6508" s="190" t="str">
        <f t="shared" si="348"/>
        <v>Jan-2024</v>
      </c>
      <c r="D6508" s="2">
        <v>45322</v>
      </c>
      <c r="E6508" t="s">
        <v>1037</v>
      </c>
      <c r="F6508" t="s">
        <v>1038</v>
      </c>
      <c r="G6508" t="s">
        <v>1039</v>
      </c>
      <c r="H6508" t="s">
        <v>667</v>
      </c>
      <c r="I6508" t="s">
        <v>1045</v>
      </c>
      <c r="J6508" t="s">
        <v>1046</v>
      </c>
      <c r="K6508" t="s">
        <v>1047</v>
      </c>
      <c r="L6508" t="s">
        <v>1048</v>
      </c>
      <c r="M6508" t="s">
        <v>1049</v>
      </c>
      <c r="N6508" t="s">
        <v>919</v>
      </c>
      <c r="O6508">
        <v>520</v>
      </c>
    </row>
    <row r="6509" spans="1:15" x14ac:dyDescent="0.35">
      <c r="A6509" s="189" t="str">
        <f t="shared" si="346"/>
        <v>Jan</v>
      </c>
      <c r="B6509" s="190" t="str">
        <f t="shared" si="347"/>
        <v>2024</v>
      </c>
      <c r="C6509" s="190" t="str">
        <f t="shared" si="348"/>
        <v>Jan-2024</v>
      </c>
      <c r="D6509" s="2">
        <v>45322</v>
      </c>
      <c r="E6509" t="s">
        <v>1037</v>
      </c>
      <c r="F6509" t="s">
        <v>1038</v>
      </c>
      <c r="G6509" t="s">
        <v>1039</v>
      </c>
      <c r="H6509" t="s">
        <v>667</v>
      </c>
      <c r="I6509" t="s">
        <v>1045</v>
      </c>
      <c r="J6509" t="s">
        <v>1046</v>
      </c>
      <c r="K6509" t="s">
        <v>1047</v>
      </c>
      <c r="L6509" t="s">
        <v>1048</v>
      </c>
      <c r="M6509" t="s">
        <v>1049</v>
      </c>
      <c r="N6509" t="s">
        <v>920</v>
      </c>
      <c r="O6509">
        <v>4400</v>
      </c>
    </row>
    <row r="6510" spans="1:15" x14ac:dyDescent="0.35">
      <c r="A6510" s="189" t="str">
        <f t="shared" si="346"/>
        <v>Jan</v>
      </c>
      <c r="B6510" s="190" t="str">
        <f t="shared" si="347"/>
        <v>2024</v>
      </c>
      <c r="C6510" s="190" t="str">
        <f t="shared" si="348"/>
        <v>Jan-2024</v>
      </c>
      <c r="D6510" s="2">
        <v>45322</v>
      </c>
      <c r="E6510" t="s">
        <v>1037</v>
      </c>
      <c r="F6510" t="s">
        <v>1038</v>
      </c>
      <c r="G6510" t="s">
        <v>1039</v>
      </c>
      <c r="H6510" t="s">
        <v>667</v>
      </c>
      <c r="I6510" t="s">
        <v>1045</v>
      </c>
      <c r="J6510" t="s">
        <v>1046</v>
      </c>
      <c r="K6510" t="s">
        <v>1047</v>
      </c>
      <c r="L6510" t="s">
        <v>1048</v>
      </c>
      <c r="M6510" t="s">
        <v>1049</v>
      </c>
      <c r="N6510" t="s">
        <v>922</v>
      </c>
      <c r="O6510">
        <v>1600</v>
      </c>
    </row>
    <row r="6511" spans="1:15" x14ac:dyDescent="0.35">
      <c r="A6511" s="189" t="str">
        <f t="shared" si="346"/>
        <v>Jan</v>
      </c>
      <c r="B6511" s="190" t="str">
        <f t="shared" si="347"/>
        <v>2024</v>
      </c>
      <c r="C6511" s="190" t="str">
        <f t="shared" si="348"/>
        <v>Jan-2024</v>
      </c>
      <c r="D6511" s="2">
        <v>45322</v>
      </c>
      <c r="E6511" t="s">
        <v>1037</v>
      </c>
      <c r="F6511" t="s">
        <v>1038</v>
      </c>
      <c r="G6511" t="s">
        <v>1039</v>
      </c>
      <c r="H6511" t="s">
        <v>667</v>
      </c>
      <c r="I6511" t="s">
        <v>1045</v>
      </c>
      <c r="J6511" t="s">
        <v>1046</v>
      </c>
      <c r="K6511" t="s">
        <v>1047</v>
      </c>
      <c r="L6511" t="s">
        <v>1048</v>
      </c>
      <c r="M6511" t="s">
        <v>1049</v>
      </c>
      <c r="N6511" t="s">
        <v>921</v>
      </c>
      <c r="O6511">
        <v>2500</v>
      </c>
    </row>
    <row r="6512" spans="1:15" x14ac:dyDescent="0.35">
      <c r="A6512" s="189" t="str">
        <f t="shared" si="346"/>
        <v>Jan</v>
      </c>
      <c r="B6512" s="190" t="str">
        <f t="shared" si="347"/>
        <v>2024</v>
      </c>
      <c r="C6512" s="190" t="str">
        <f t="shared" si="348"/>
        <v>Jan-2024</v>
      </c>
      <c r="D6512" s="2">
        <v>45322</v>
      </c>
      <c r="E6512" t="s">
        <v>1037</v>
      </c>
      <c r="F6512" t="s">
        <v>1038</v>
      </c>
      <c r="G6512" t="s">
        <v>1039</v>
      </c>
      <c r="H6512" t="s">
        <v>669</v>
      </c>
      <c r="I6512" t="s">
        <v>1050</v>
      </c>
      <c r="J6512" t="s">
        <v>1051</v>
      </c>
      <c r="K6512" t="s">
        <v>1052</v>
      </c>
      <c r="L6512" t="s">
        <v>1053</v>
      </c>
      <c r="M6512" t="s">
        <v>1054</v>
      </c>
      <c r="N6512" t="s">
        <v>1528</v>
      </c>
      <c r="O6512" t="s">
        <v>958</v>
      </c>
    </row>
    <row r="6513" spans="1:15" x14ac:dyDescent="0.35">
      <c r="A6513" s="189" t="str">
        <f t="shared" si="346"/>
        <v>Jan</v>
      </c>
      <c r="B6513" s="190" t="str">
        <f t="shared" si="347"/>
        <v>2024</v>
      </c>
      <c r="C6513" s="190" t="str">
        <f t="shared" si="348"/>
        <v>Jan-2024</v>
      </c>
      <c r="D6513" s="2">
        <v>45322</v>
      </c>
      <c r="E6513" t="s">
        <v>1037</v>
      </c>
      <c r="F6513" t="s">
        <v>1038</v>
      </c>
      <c r="G6513" t="s">
        <v>1039</v>
      </c>
      <c r="H6513" t="s">
        <v>669</v>
      </c>
      <c r="I6513" t="s">
        <v>1050</v>
      </c>
      <c r="J6513" t="s">
        <v>1051</v>
      </c>
      <c r="K6513" t="s">
        <v>1052</v>
      </c>
      <c r="L6513" t="s">
        <v>1053</v>
      </c>
      <c r="M6513" t="s">
        <v>1054</v>
      </c>
      <c r="N6513" t="s">
        <v>1529</v>
      </c>
      <c r="O6513" t="s">
        <v>958</v>
      </c>
    </row>
    <row r="6514" spans="1:15" x14ac:dyDescent="0.35">
      <c r="A6514" s="189" t="str">
        <f t="shared" si="346"/>
        <v>Jan</v>
      </c>
      <c r="B6514" s="190" t="str">
        <f t="shared" si="347"/>
        <v>2024</v>
      </c>
      <c r="C6514" s="190" t="str">
        <f t="shared" si="348"/>
        <v>Jan-2024</v>
      </c>
      <c r="D6514" s="2">
        <v>45322</v>
      </c>
      <c r="E6514" t="s">
        <v>1037</v>
      </c>
      <c r="F6514" t="s">
        <v>1038</v>
      </c>
      <c r="G6514" t="s">
        <v>1039</v>
      </c>
      <c r="H6514" t="s">
        <v>669</v>
      </c>
      <c r="I6514" t="s">
        <v>1050</v>
      </c>
      <c r="J6514" t="s">
        <v>1051</v>
      </c>
      <c r="K6514" t="s">
        <v>1052</v>
      </c>
      <c r="L6514" t="s">
        <v>1053</v>
      </c>
      <c r="M6514" t="s">
        <v>1054</v>
      </c>
      <c r="N6514" t="s">
        <v>919</v>
      </c>
      <c r="O6514">
        <v>500</v>
      </c>
    </row>
    <row r="6515" spans="1:15" x14ac:dyDescent="0.35">
      <c r="A6515" s="189" t="str">
        <f t="shared" si="346"/>
        <v>Jan</v>
      </c>
      <c r="B6515" s="190" t="str">
        <f t="shared" si="347"/>
        <v>2024</v>
      </c>
      <c r="C6515" s="190" t="str">
        <f t="shared" si="348"/>
        <v>Jan-2024</v>
      </c>
      <c r="D6515" s="2">
        <v>45322</v>
      </c>
      <c r="E6515" t="s">
        <v>1037</v>
      </c>
      <c r="F6515" t="s">
        <v>1038</v>
      </c>
      <c r="G6515" t="s">
        <v>1039</v>
      </c>
      <c r="H6515" t="s">
        <v>669</v>
      </c>
      <c r="I6515" t="s">
        <v>1050</v>
      </c>
      <c r="J6515" t="s">
        <v>1051</v>
      </c>
      <c r="K6515" t="s">
        <v>1052</v>
      </c>
      <c r="L6515" t="s">
        <v>1053</v>
      </c>
      <c r="M6515" t="s">
        <v>1054</v>
      </c>
      <c r="N6515" t="s">
        <v>920</v>
      </c>
      <c r="O6515">
        <v>5000</v>
      </c>
    </row>
    <row r="6516" spans="1:15" x14ac:dyDescent="0.35">
      <c r="A6516" s="189" t="str">
        <f t="shared" si="346"/>
        <v>Jan</v>
      </c>
      <c r="B6516" s="190" t="str">
        <f t="shared" si="347"/>
        <v>2024</v>
      </c>
      <c r="C6516" s="190" t="str">
        <f t="shared" si="348"/>
        <v>Jan-2024</v>
      </c>
      <c r="D6516" s="2">
        <v>45322</v>
      </c>
      <c r="E6516" t="s">
        <v>1037</v>
      </c>
      <c r="F6516" t="s">
        <v>1038</v>
      </c>
      <c r="G6516" t="s">
        <v>1039</v>
      </c>
      <c r="H6516" t="s">
        <v>669</v>
      </c>
      <c r="I6516" t="s">
        <v>1050</v>
      </c>
      <c r="J6516" t="s">
        <v>1051</v>
      </c>
      <c r="K6516" t="s">
        <v>1052</v>
      </c>
      <c r="L6516" t="s">
        <v>1053</v>
      </c>
      <c r="M6516" t="s">
        <v>1054</v>
      </c>
      <c r="N6516" t="s">
        <v>922</v>
      </c>
      <c r="O6516">
        <v>1640</v>
      </c>
    </row>
    <row r="6517" spans="1:15" x14ac:dyDescent="0.35">
      <c r="A6517" s="189" t="str">
        <f t="shared" si="346"/>
        <v>Jan</v>
      </c>
      <c r="B6517" s="190" t="str">
        <f t="shared" si="347"/>
        <v>2024</v>
      </c>
      <c r="C6517" s="190" t="str">
        <f t="shared" si="348"/>
        <v>Jan-2024</v>
      </c>
      <c r="D6517" s="2">
        <v>45322</v>
      </c>
      <c r="E6517" t="s">
        <v>1037</v>
      </c>
      <c r="F6517" t="s">
        <v>1038</v>
      </c>
      <c r="G6517" t="s">
        <v>1039</v>
      </c>
      <c r="H6517" t="s">
        <v>669</v>
      </c>
      <c r="I6517" t="s">
        <v>1050</v>
      </c>
      <c r="J6517" t="s">
        <v>1051</v>
      </c>
      <c r="K6517" t="s">
        <v>1052</v>
      </c>
      <c r="L6517" t="s">
        <v>1053</v>
      </c>
      <c r="M6517" t="s">
        <v>1054</v>
      </c>
      <c r="N6517" t="s">
        <v>921</v>
      </c>
      <c r="O6517">
        <v>3340</v>
      </c>
    </row>
    <row r="6518" spans="1:15" x14ac:dyDescent="0.35">
      <c r="A6518" s="189" t="str">
        <f t="shared" si="346"/>
        <v>Jan</v>
      </c>
      <c r="B6518" s="190" t="str">
        <f t="shared" si="347"/>
        <v>2024</v>
      </c>
      <c r="C6518" s="190" t="str">
        <f t="shared" si="348"/>
        <v>Jan-2024</v>
      </c>
      <c r="D6518" s="2">
        <v>45322</v>
      </c>
      <c r="E6518" t="s">
        <v>1037</v>
      </c>
      <c r="F6518" t="s">
        <v>1038</v>
      </c>
      <c r="G6518" t="s">
        <v>1039</v>
      </c>
      <c r="H6518" t="s">
        <v>672</v>
      </c>
      <c r="I6518" t="s">
        <v>1055</v>
      </c>
      <c r="J6518" t="s">
        <v>1056</v>
      </c>
      <c r="K6518" t="s">
        <v>1057</v>
      </c>
      <c r="L6518" t="s">
        <v>1058</v>
      </c>
      <c r="M6518" t="s">
        <v>1059</v>
      </c>
      <c r="N6518" t="s">
        <v>1528</v>
      </c>
      <c r="O6518" t="s">
        <v>958</v>
      </c>
    </row>
    <row r="6519" spans="1:15" x14ac:dyDescent="0.35">
      <c r="A6519" s="189" t="str">
        <f t="shared" si="346"/>
        <v>Jan</v>
      </c>
      <c r="B6519" s="190" t="str">
        <f t="shared" si="347"/>
        <v>2024</v>
      </c>
      <c r="C6519" s="190" t="str">
        <f t="shared" si="348"/>
        <v>Jan-2024</v>
      </c>
      <c r="D6519" s="2">
        <v>45322</v>
      </c>
      <c r="E6519" t="s">
        <v>1037</v>
      </c>
      <c r="F6519" t="s">
        <v>1038</v>
      </c>
      <c r="G6519" t="s">
        <v>1039</v>
      </c>
      <c r="H6519" t="s">
        <v>672</v>
      </c>
      <c r="I6519" t="s">
        <v>1055</v>
      </c>
      <c r="J6519" t="s">
        <v>1056</v>
      </c>
      <c r="K6519" t="s">
        <v>1057</v>
      </c>
      <c r="L6519" t="s">
        <v>1058</v>
      </c>
      <c r="M6519" t="s">
        <v>1059</v>
      </c>
      <c r="N6519" t="s">
        <v>1529</v>
      </c>
      <c r="O6519" t="s">
        <v>958</v>
      </c>
    </row>
    <row r="6520" spans="1:15" x14ac:dyDescent="0.35">
      <c r="A6520" s="189" t="str">
        <f t="shared" si="346"/>
        <v>Jan</v>
      </c>
      <c r="B6520" s="190" t="str">
        <f t="shared" si="347"/>
        <v>2024</v>
      </c>
      <c r="C6520" s="190" t="str">
        <f t="shared" si="348"/>
        <v>Jan-2024</v>
      </c>
      <c r="D6520" s="2">
        <v>45322</v>
      </c>
      <c r="E6520" t="s">
        <v>1037</v>
      </c>
      <c r="F6520" t="s">
        <v>1038</v>
      </c>
      <c r="G6520" t="s">
        <v>1039</v>
      </c>
      <c r="H6520" t="s">
        <v>672</v>
      </c>
      <c r="I6520" t="s">
        <v>1055</v>
      </c>
      <c r="J6520" t="s">
        <v>1056</v>
      </c>
      <c r="K6520" t="s">
        <v>1057</v>
      </c>
      <c r="L6520" t="s">
        <v>1058</v>
      </c>
      <c r="M6520" t="s">
        <v>1059</v>
      </c>
      <c r="N6520" t="s">
        <v>919</v>
      </c>
      <c r="O6520">
        <v>160</v>
      </c>
    </row>
    <row r="6521" spans="1:15" x14ac:dyDescent="0.35">
      <c r="A6521" s="189" t="str">
        <f t="shared" si="346"/>
        <v>Jan</v>
      </c>
      <c r="B6521" s="190" t="str">
        <f t="shared" si="347"/>
        <v>2024</v>
      </c>
      <c r="C6521" s="190" t="str">
        <f t="shared" si="348"/>
        <v>Jan-2024</v>
      </c>
      <c r="D6521" s="2">
        <v>45322</v>
      </c>
      <c r="E6521" t="s">
        <v>1037</v>
      </c>
      <c r="F6521" t="s">
        <v>1038</v>
      </c>
      <c r="G6521" t="s">
        <v>1039</v>
      </c>
      <c r="H6521" t="s">
        <v>672</v>
      </c>
      <c r="I6521" t="s">
        <v>1055</v>
      </c>
      <c r="J6521" t="s">
        <v>1056</v>
      </c>
      <c r="K6521" t="s">
        <v>1057</v>
      </c>
      <c r="L6521" t="s">
        <v>1058</v>
      </c>
      <c r="M6521" t="s">
        <v>1059</v>
      </c>
      <c r="N6521" t="s">
        <v>920</v>
      </c>
      <c r="O6521">
        <v>3495</v>
      </c>
    </row>
    <row r="6522" spans="1:15" x14ac:dyDescent="0.35">
      <c r="A6522" s="189" t="str">
        <f t="shared" si="346"/>
        <v>Jan</v>
      </c>
      <c r="B6522" s="190" t="str">
        <f t="shared" si="347"/>
        <v>2024</v>
      </c>
      <c r="C6522" s="190" t="str">
        <f t="shared" si="348"/>
        <v>Jan-2024</v>
      </c>
      <c r="D6522" s="2">
        <v>45322</v>
      </c>
      <c r="E6522" t="s">
        <v>1037</v>
      </c>
      <c r="F6522" t="s">
        <v>1038</v>
      </c>
      <c r="G6522" t="s">
        <v>1039</v>
      </c>
      <c r="H6522" t="s">
        <v>672</v>
      </c>
      <c r="I6522" t="s">
        <v>1055</v>
      </c>
      <c r="J6522" t="s">
        <v>1056</v>
      </c>
      <c r="K6522" t="s">
        <v>1057</v>
      </c>
      <c r="L6522" t="s">
        <v>1058</v>
      </c>
      <c r="M6522" t="s">
        <v>1059</v>
      </c>
      <c r="N6522" t="s">
        <v>922</v>
      </c>
      <c r="O6522">
        <v>1590</v>
      </c>
    </row>
    <row r="6523" spans="1:15" x14ac:dyDescent="0.35">
      <c r="A6523" s="189" t="str">
        <f t="shared" si="346"/>
        <v>Jan</v>
      </c>
      <c r="B6523" s="190" t="str">
        <f t="shared" si="347"/>
        <v>2024</v>
      </c>
      <c r="C6523" s="190" t="str">
        <f t="shared" si="348"/>
        <v>Jan-2024</v>
      </c>
      <c r="D6523" s="2">
        <v>45322</v>
      </c>
      <c r="E6523" t="s">
        <v>1037</v>
      </c>
      <c r="F6523" t="s">
        <v>1038</v>
      </c>
      <c r="G6523" t="s">
        <v>1039</v>
      </c>
      <c r="H6523" t="s">
        <v>672</v>
      </c>
      <c r="I6523" t="s">
        <v>1055</v>
      </c>
      <c r="J6523" t="s">
        <v>1056</v>
      </c>
      <c r="K6523" t="s">
        <v>1057</v>
      </c>
      <c r="L6523" t="s">
        <v>1058</v>
      </c>
      <c r="M6523" t="s">
        <v>1059</v>
      </c>
      <c r="N6523" t="s">
        <v>921</v>
      </c>
      <c r="O6523">
        <v>3165</v>
      </c>
    </row>
    <row r="6524" spans="1:15" x14ac:dyDescent="0.35">
      <c r="A6524" s="189" t="str">
        <f t="shared" si="346"/>
        <v>Jan</v>
      </c>
      <c r="B6524" s="190" t="str">
        <f t="shared" si="347"/>
        <v>2024</v>
      </c>
      <c r="C6524" s="190" t="str">
        <f t="shared" si="348"/>
        <v>Jan-2024</v>
      </c>
      <c r="D6524" s="2">
        <v>45322</v>
      </c>
      <c r="E6524" t="s">
        <v>1037</v>
      </c>
      <c r="F6524" t="s">
        <v>1038</v>
      </c>
      <c r="G6524" t="s">
        <v>1039</v>
      </c>
      <c r="H6524" t="s">
        <v>673</v>
      </c>
      <c r="I6524" t="s">
        <v>1060</v>
      </c>
      <c r="J6524" t="s">
        <v>1061</v>
      </c>
      <c r="K6524" t="s">
        <v>1062</v>
      </c>
      <c r="L6524" t="s">
        <v>1063</v>
      </c>
      <c r="M6524" t="s">
        <v>1064</v>
      </c>
      <c r="N6524" t="s">
        <v>1528</v>
      </c>
      <c r="O6524" t="s">
        <v>958</v>
      </c>
    </row>
    <row r="6525" spans="1:15" x14ac:dyDescent="0.35">
      <c r="A6525" s="189" t="str">
        <f t="shared" si="346"/>
        <v>Jan</v>
      </c>
      <c r="B6525" s="190" t="str">
        <f t="shared" si="347"/>
        <v>2024</v>
      </c>
      <c r="C6525" s="190" t="str">
        <f t="shared" si="348"/>
        <v>Jan-2024</v>
      </c>
      <c r="D6525" s="2">
        <v>45322</v>
      </c>
      <c r="E6525" t="s">
        <v>1037</v>
      </c>
      <c r="F6525" t="s">
        <v>1038</v>
      </c>
      <c r="G6525" t="s">
        <v>1039</v>
      </c>
      <c r="H6525" t="s">
        <v>673</v>
      </c>
      <c r="I6525" t="s">
        <v>1060</v>
      </c>
      <c r="J6525" t="s">
        <v>1061</v>
      </c>
      <c r="K6525" t="s">
        <v>1062</v>
      </c>
      <c r="L6525" t="s">
        <v>1063</v>
      </c>
      <c r="M6525" t="s">
        <v>1064</v>
      </c>
      <c r="N6525" t="s">
        <v>1529</v>
      </c>
      <c r="O6525" t="s">
        <v>958</v>
      </c>
    </row>
    <row r="6526" spans="1:15" x14ac:dyDescent="0.35">
      <c r="A6526" s="189" t="str">
        <f t="shared" si="346"/>
        <v>Jan</v>
      </c>
      <c r="B6526" s="190" t="str">
        <f t="shared" si="347"/>
        <v>2024</v>
      </c>
      <c r="C6526" s="190" t="str">
        <f t="shared" si="348"/>
        <v>Jan-2024</v>
      </c>
      <c r="D6526" s="2">
        <v>45322</v>
      </c>
      <c r="E6526" t="s">
        <v>1037</v>
      </c>
      <c r="F6526" t="s">
        <v>1038</v>
      </c>
      <c r="G6526" t="s">
        <v>1039</v>
      </c>
      <c r="H6526" t="s">
        <v>673</v>
      </c>
      <c r="I6526" t="s">
        <v>1060</v>
      </c>
      <c r="J6526" t="s">
        <v>1061</v>
      </c>
      <c r="K6526" t="s">
        <v>1062</v>
      </c>
      <c r="L6526" t="s">
        <v>1063</v>
      </c>
      <c r="M6526" t="s">
        <v>1064</v>
      </c>
      <c r="N6526" t="s">
        <v>919</v>
      </c>
      <c r="O6526">
        <v>105</v>
      </c>
    </row>
    <row r="6527" spans="1:15" x14ac:dyDescent="0.35">
      <c r="A6527" s="189" t="str">
        <f t="shared" si="346"/>
        <v>Jan</v>
      </c>
      <c r="B6527" s="190" t="str">
        <f t="shared" si="347"/>
        <v>2024</v>
      </c>
      <c r="C6527" s="190" t="str">
        <f t="shared" si="348"/>
        <v>Jan-2024</v>
      </c>
      <c r="D6527" s="2">
        <v>45322</v>
      </c>
      <c r="E6527" t="s">
        <v>1037</v>
      </c>
      <c r="F6527" t="s">
        <v>1038</v>
      </c>
      <c r="G6527" t="s">
        <v>1039</v>
      </c>
      <c r="H6527" t="s">
        <v>673</v>
      </c>
      <c r="I6527" t="s">
        <v>1060</v>
      </c>
      <c r="J6527" t="s">
        <v>1061</v>
      </c>
      <c r="K6527" t="s">
        <v>1062</v>
      </c>
      <c r="L6527" t="s">
        <v>1063</v>
      </c>
      <c r="M6527" t="s">
        <v>1064</v>
      </c>
      <c r="N6527" t="s">
        <v>920</v>
      </c>
      <c r="O6527">
        <v>1615</v>
      </c>
    </row>
    <row r="6528" spans="1:15" x14ac:dyDescent="0.35">
      <c r="A6528" s="189" t="str">
        <f t="shared" si="346"/>
        <v>Jan</v>
      </c>
      <c r="B6528" s="190" t="str">
        <f t="shared" si="347"/>
        <v>2024</v>
      </c>
      <c r="C6528" s="190" t="str">
        <f t="shared" si="348"/>
        <v>Jan-2024</v>
      </c>
      <c r="D6528" s="2">
        <v>45322</v>
      </c>
      <c r="E6528" t="s">
        <v>1037</v>
      </c>
      <c r="F6528" t="s">
        <v>1038</v>
      </c>
      <c r="G6528" t="s">
        <v>1039</v>
      </c>
      <c r="H6528" t="s">
        <v>673</v>
      </c>
      <c r="I6528" t="s">
        <v>1060</v>
      </c>
      <c r="J6528" t="s">
        <v>1061</v>
      </c>
      <c r="K6528" t="s">
        <v>1062</v>
      </c>
      <c r="L6528" t="s">
        <v>1063</v>
      </c>
      <c r="M6528" t="s">
        <v>1064</v>
      </c>
      <c r="N6528" t="s">
        <v>922</v>
      </c>
      <c r="O6528">
        <v>630</v>
      </c>
    </row>
    <row r="6529" spans="1:15" x14ac:dyDescent="0.35">
      <c r="A6529" s="189" t="str">
        <f t="shared" si="346"/>
        <v>Jan</v>
      </c>
      <c r="B6529" s="190" t="str">
        <f t="shared" si="347"/>
        <v>2024</v>
      </c>
      <c r="C6529" s="190" t="str">
        <f t="shared" si="348"/>
        <v>Jan-2024</v>
      </c>
      <c r="D6529" s="2">
        <v>45322</v>
      </c>
      <c r="E6529" t="s">
        <v>1037</v>
      </c>
      <c r="F6529" t="s">
        <v>1038</v>
      </c>
      <c r="G6529" t="s">
        <v>1039</v>
      </c>
      <c r="H6529" t="s">
        <v>673</v>
      </c>
      <c r="I6529" t="s">
        <v>1060</v>
      </c>
      <c r="J6529" t="s">
        <v>1061</v>
      </c>
      <c r="K6529" t="s">
        <v>1062</v>
      </c>
      <c r="L6529" t="s">
        <v>1063</v>
      </c>
      <c r="M6529" t="s">
        <v>1064</v>
      </c>
      <c r="N6529" t="s">
        <v>921</v>
      </c>
      <c r="O6529">
        <v>1020</v>
      </c>
    </row>
    <row r="6530" spans="1:15" x14ac:dyDescent="0.35">
      <c r="A6530" s="189" t="str">
        <f t="shared" si="346"/>
        <v>Jan</v>
      </c>
      <c r="B6530" s="190" t="str">
        <f t="shared" si="347"/>
        <v>2024</v>
      </c>
      <c r="C6530" s="190" t="str">
        <f t="shared" si="348"/>
        <v>Jan-2024</v>
      </c>
      <c r="D6530" s="2">
        <v>45322</v>
      </c>
      <c r="E6530" t="s">
        <v>1037</v>
      </c>
      <c r="F6530" t="s">
        <v>1038</v>
      </c>
      <c r="G6530" t="s">
        <v>1039</v>
      </c>
      <c r="H6530" t="s">
        <v>673</v>
      </c>
      <c r="I6530" t="s">
        <v>1060</v>
      </c>
      <c r="J6530" t="s">
        <v>1061</v>
      </c>
      <c r="K6530" t="s">
        <v>1065</v>
      </c>
      <c r="L6530" t="s">
        <v>1066</v>
      </c>
      <c r="M6530" t="s">
        <v>1067</v>
      </c>
      <c r="N6530" t="s">
        <v>1528</v>
      </c>
      <c r="O6530" t="s">
        <v>958</v>
      </c>
    </row>
    <row r="6531" spans="1:15" x14ac:dyDescent="0.35">
      <c r="A6531" s="189" t="str">
        <f t="shared" si="346"/>
        <v>Jan</v>
      </c>
      <c r="B6531" s="190" t="str">
        <f t="shared" si="347"/>
        <v>2024</v>
      </c>
      <c r="C6531" s="190" t="str">
        <f t="shared" si="348"/>
        <v>Jan-2024</v>
      </c>
      <c r="D6531" s="2">
        <v>45322</v>
      </c>
      <c r="E6531" t="s">
        <v>1037</v>
      </c>
      <c r="F6531" t="s">
        <v>1038</v>
      </c>
      <c r="G6531" t="s">
        <v>1039</v>
      </c>
      <c r="H6531" t="s">
        <v>673</v>
      </c>
      <c r="I6531" t="s">
        <v>1060</v>
      </c>
      <c r="J6531" t="s">
        <v>1061</v>
      </c>
      <c r="K6531" t="s">
        <v>1065</v>
      </c>
      <c r="L6531" t="s">
        <v>1066</v>
      </c>
      <c r="M6531" t="s">
        <v>1067</v>
      </c>
      <c r="N6531" t="s">
        <v>1529</v>
      </c>
      <c r="O6531" t="s">
        <v>958</v>
      </c>
    </row>
    <row r="6532" spans="1:15" x14ac:dyDescent="0.35">
      <c r="A6532" s="189" t="str">
        <f t="shared" si="346"/>
        <v>Jan</v>
      </c>
      <c r="B6532" s="190" t="str">
        <f t="shared" si="347"/>
        <v>2024</v>
      </c>
      <c r="C6532" s="190" t="str">
        <f t="shared" si="348"/>
        <v>Jan-2024</v>
      </c>
      <c r="D6532" s="2">
        <v>45322</v>
      </c>
      <c r="E6532" t="s">
        <v>1037</v>
      </c>
      <c r="F6532" t="s">
        <v>1038</v>
      </c>
      <c r="G6532" t="s">
        <v>1039</v>
      </c>
      <c r="H6532" t="s">
        <v>673</v>
      </c>
      <c r="I6532" t="s">
        <v>1060</v>
      </c>
      <c r="J6532" t="s">
        <v>1061</v>
      </c>
      <c r="K6532" t="s">
        <v>1065</v>
      </c>
      <c r="L6532" t="s">
        <v>1066</v>
      </c>
      <c r="M6532" t="s">
        <v>1067</v>
      </c>
      <c r="N6532" t="s">
        <v>919</v>
      </c>
      <c r="O6532">
        <v>45</v>
      </c>
    </row>
    <row r="6533" spans="1:15" x14ac:dyDescent="0.35">
      <c r="A6533" s="189" t="str">
        <f t="shared" si="346"/>
        <v>Jan</v>
      </c>
      <c r="B6533" s="190" t="str">
        <f t="shared" si="347"/>
        <v>2024</v>
      </c>
      <c r="C6533" s="190" t="str">
        <f t="shared" si="348"/>
        <v>Jan-2024</v>
      </c>
      <c r="D6533" s="2">
        <v>45322</v>
      </c>
      <c r="E6533" t="s">
        <v>1037</v>
      </c>
      <c r="F6533" t="s">
        <v>1038</v>
      </c>
      <c r="G6533" t="s">
        <v>1039</v>
      </c>
      <c r="H6533" t="s">
        <v>673</v>
      </c>
      <c r="I6533" t="s">
        <v>1060</v>
      </c>
      <c r="J6533" t="s">
        <v>1061</v>
      </c>
      <c r="K6533" t="s">
        <v>1065</v>
      </c>
      <c r="L6533" t="s">
        <v>1066</v>
      </c>
      <c r="M6533" t="s">
        <v>1067</v>
      </c>
      <c r="N6533" t="s">
        <v>920</v>
      </c>
      <c r="O6533">
        <v>880</v>
      </c>
    </row>
    <row r="6534" spans="1:15" x14ac:dyDescent="0.35">
      <c r="A6534" s="189" t="str">
        <f t="shared" si="346"/>
        <v>Jan</v>
      </c>
      <c r="B6534" s="190" t="str">
        <f t="shared" si="347"/>
        <v>2024</v>
      </c>
      <c r="C6534" s="190" t="str">
        <f t="shared" si="348"/>
        <v>Jan-2024</v>
      </c>
      <c r="D6534" s="2">
        <v>45322</v>
      </c>
      <c r="E6534" t="s">
        <v>1037</v>
      </c>
      <c r="F6534" t="s">
        <v>1038</v>
      </c>
      <c r="G6534" t="s">
        <v>1039</v>
      </c>
      <c r="H6534" t="s">
        <v>673</v>
      </c>
      <c r="I6534" t="s">
        <v>1060</v>
      </c>
      <c r="J6534" t="s">
        <v>1061</v>
      </c>
      <c r="K6534" t="s">
        <v>1065</v>
      </c>
      <c r="L6534" t="s">
        <v>1066</v>
      </c>
      <c r="M6534" t="s">
        <v>1067</v>
      </c>
      <c r="N6534" t="s">
        <v>922</v>
      </c>
      <c r="O6534">
        <v>680</v>
      </c>
    </row>
    <row r="6535" spans="1:15" x14ac:dyDescent="0.35">
      <c r="A6535" s="189" t="str">
        <f t="shared" si="346"/>
        <v>Jan</v>
      </c>
      <c r="B6535" s="190" t="str">
        <f t="shared" si="347"/>
        <v>2024</v>
      </c>
      <c r="C6535" s="190" t="str">
        <f t="shared" si="348"/>
        <v>Jan-2024</v>
      </c>
      <c r="D6535" s="2">
        <v>45322</v>
      </c>
      <c r="E6535" t="s">
        <v>1037</v>
      </c>
      <c r="F6535" t="s">
        <v>1038</v>
      </c>
      <c r="G6535" t="s">
        <v>1039</v>
      </c>
      <c r="H6535" t="s">
        <v>673</v>
      </c>
      <c r="I6535" t="s">
        <v>1060</v>
      </c>
      <c r="J6535" t="s">
        <v>1061</v>
      </c>
      <c r="K6535" t="s">
        <v>1065</v>
      </c>
      <c r="L6535" t="s">
        <v>1066</v>
      </c>
      <c r="M6535" t="s">
        <v>1067</v>
      </c>
      <c r="N6535" t="s">
        <v>921</v>
      </c>
      <c r="O6535">
        <v>845</v>
      </c>
    </row>
    <row r="6536" spans="1:15" x14ac:dyDescent="0.35">
      <c r="A6536" s="189" t="str">
        <f t="shared" si="346"/>
        <v>Jan</v>
      </c>
      <c r="B6536" s="190" t="str">
        <f t="shared" si="347"/>
        <v>2024</v>
      </c>
      <c r="C6536" s="190" t="str">
        <f t="shared" si="348"/>
        <v>Jan-2024</v>
      </c>
      <c r="D6536" s="2">
        <v>45322</v>
      </c>
      <c r="E6536" t="s">
        <v>1037</v>
      </c>
      <c r="F6536" t="s">
        <v>1038</v>
      </c>
      <c r="G6536" t="s">
        <v>1039</v>
      </c>
      <c r="H6536" t="s">
        <v>673</v>
      </c>
      <c r="I6536" t="s">
        <v>1060</v>
      </c>
      <c r="J6536" t="s">
        <v>1061</v>
      </c>
      <c r="K6536" t="s">
        <v>1068</v>
      </c>
      <c r="L6536" t="s">
        <v>1069</v>
      </c>
      <c r="M6536" t="s">
        <v>1070</v>
      </c>
      <c r="N6536" t="s">
        <v>1528</v>
      </c>
      <c r="O6536" t="s">
        <v>958</v>
      </c>
    </row>
    <row r="6537" spans="1:15" x14ac:dyDescent="0.35">
      <c r="A6537" s="189" t="str">
        <f t="shared" si="346"/>
        <v>Jan</v>
      </c>
      <c r="B6537" s="190" t="str">
        <f t="shared" si="347"/>
        <v>2024</v>
      </c>
      <c r="C6537" s="190" t="str">
        <f t="shared" si="348"/>
        <v>Jan-2024</v>
      </c>
      <c r="D6537" s="2">
        <v>45322</v>
      </c>
      <c r="E6537" t="s">
        <v>1037</v>
      </c>
      <c r="F6537" t="s">
        <v>1038</v>
      </c>
      <c r="G6537" t="s">
        <v>1039</v>
      </c>
      <c r="H6537" t="s">
        <v>673</v>
      </c>
      <c r="I6537" t="s">
        <v>1060</v>
      </c>
      <c r="J6537" t="s">
        <v>1061</v>
      </c>
      <c r="K6537" t="s">
        <v>1068</v>
      </c>
      <c r="L6537" t="s">
        <v>1069</v>
      </c>
      <c r="M6537" t="s">
        <v>1070</v>
      </c>
      <c r="N6537" t="s">
        <v>1529</v>
      </c>
      <c r="O6537" t="s">
        <v>958</v>
      </c>
    </row>
    <row r="6538" spans="1:15" x14ac:dyDescent="0.35">
      <c r="A6538" s="189" t="str">
        <f t="shared" si="346"/>
        <v>Jan</v>
      </c>
      <c r="B6538" s="190" t="str">
        <f t="shared" si="347"/>
        <v>2024</v>
      </c>
      <c r="C6538" s="190" t="str">
        <f t="shared" si="348"/>
        <v>Jan-2024</v>
      </c>
      <c r="D6538" s="2">
        <v>45322</v>
      </c>
      <c r="E6538" t="s">
        <v>1037</v>
      </c>
      <c r="F6538" t="s">
        <v>1038</v>
      </c>
      <c r="G6538" t="s">
        <v>1039</v>
      </c>
      <c r="H6538" t="s">
        <v>673</v>
      </c>
      <c r="I6538" t="s">
        <v>1060</v>
      </c>
      <c r="J6538" t="s">
        <v>1061</v>
      </c>
      <c r="K6538" t="s">
        <v>1068</v>
      </c>
      <c r="L6538" t="s">
        <v>1069</v>
      </c>
      <c r="M6538" t="s">
        <v>1070</v>
      </c>
      <c r="N6538" t="s">
        <v>919</v>
      </c>
      <c r="O6538">
        <v>85</v>
      </c>
    </row>
    <row r="6539" spans="1:15" x14ac:dyDescent="0.35">
      <c r="A6539" s="189" t="str">
        <f t="shared" si="346"/>
        <v>Jan</v>
      </c>
      <c r="B6539" s="190" t="str">
        <f t="shared" si="347"/>
        <v>2024</v>
      </c>
      <c r="C6539" s="190" t="str">
        <f t="shared" si="348"/>
        <v>Jan-2024</v>
      </c>
      <c r="D6539" s="2">
        <v>45322</v>
      </c>
      <c r="E6539" t="s">
        <v>1037</v>
      </c>
      <c r="F6539" t="s">
        <v>1038</v>
      </c>
      <c r="G6539" t="s">
        <v>1039</v>
      </c>
      <c r="H6539" t="s">
        <v>673</v>
      </c>
      <c r="I6539" t="s">
        <v>1060</v>
      </c>
      <c r="J6539" t="s">
        <v>1061</v>
      </c>
      <c r="K6539" t="s">
        <v>1068</v>
      </c>
      <c r="L6539" t="s">
        <v>1069</v>
      </c>
      <c r="M6539" t="s">
        <v>1070</v>
      </c>
      <c r="N6539" t="s">
        <v>920</v>
      </c>
      <c r="O6539">
        <v>1665</v>
      </c>
    </row>
    <row r="6540" spans="1:15" x14ac:dyDescent="0.35">
      <c r="A6540" s="189" t="str">
        <f t="shared" si="346"/>
        <v>Jan</v>
      </c>
      <c r="B6540" s="190" t="str">
        <f t="shared" si="347"/>
        <v>2024</v>
      </c>
      <c r="C6540" s="190" t="str">
        <f t="shared" si="348"/>
        <v>Jan-2024</v>
      </c>
      <c r="D6540" s="2">
        <v>45322</v>
      </c>
      <c r="E6540" t="s">
        <v>1037</v>
      </c>
      <c r="F6540" t="s">
        <v>1038</v>
      </c>
      <c r="G6540" t="s">
        <v>1039</v>
      </c>
      <c r="H6540" t="s">
        <v>673</v>
      </c>
      <c r="I6540" t="s">
        <v>1060</v>
      </c>
      <c r="J6540" t="s">
        <v>1061</v>
      </c>
      <c r="K6540" t="s">
        <v>1068</v>
      </c>
      <c r="L6540" t="s">
        <v>1069</v>
      </c>
      <c r="M6540" t="s">
        <v>1070</v>
      </c>
      <c r="N6540" t="s">
        <v>922</v>
      </c>
      <c r="O6540">
        <v>570</v>
      </c>
    </row>
    <row r="6541" spans="1:15" x14ac:dyDescent="0.35">
      <c r="A6541" s="189" t="str">
        <f t="shared" si="346"/>
        <v>Jan</v>
      </c>
      <c r="B6541" s="190" t="str">
        <f t="shared" si="347"/>
        <v>2024</v>
      </c>
      <c r="C6541" s="190" t="str">
        <f t="shared" si="348"/>
        <v>Jan-2024</v>
      </c>
      <c r="D6541" s="2">
        <v>45322</v>
      </c>
      <c r="E6541" t="s">
        <v>1037</v>
      </c>
      <c r="F6541" t="s">
        <v>1038</v>
      </c>
      <c r="G6541" t="s">
        <v>1039</v>
      </c>
      <c r="H6541" t="s">
        <v>673</v>
      </c>
      <c r="I6541" t="s">
        <v>1060</v>
      </c>
      <c r="J6541" t="s">
        <v>1061</v>
      </c>
      <c r="K6541" t="s">
        <v>1068</v>
      </c>
      <c r="L6541" t="s">
        <v>1069</v>
      </c>
      <c r="M6541" t="s">
        <v>1070</v>
      </c>
      <c r="N6541" t="s">
        <v>921</v>
      </c>
      <c r="O6541">
        <v>1085</v>
      </c>
    </row>
    <row r="6542" spans="1:15" x14ac:dyDescent="0.35">
      <c r="A6542" s="189" t="str">
        <f t="shared" si="346"/>
        <v>Jan</v>
      </c>
      <c r="B6542" s="190" t="str">
        <f t="shared" si="347"/>
        <v>2024</v>
      </c>
      <c r="C6542" s="190" t="str">
        <f t="shared" si="348"/>
        <v>Jan-2024</v>
      </c>
      <c r="D6542" s="2">
        <v>45322</v>
      </c>
      <c r="E6542" t="s">
        <v>1037</v>
      </c>
      <c r="F6542" t="s">
        <v>1038</v>
      </c>
      <c r="G6542" t="s">
        <v>1039</v>
      </c>
      <c r="H6542" t="s">
        <v>677</v>
      </c>
      <c r="I6542" t="s">
        <v>1071</v>
      </c>
      <c r="J6542" t="s">
        <v>1072</v>
      </c>
      <c r="K6542" t="s">
        <v>1073</v>
      </c>
      <c r="L6542" t="s">
        <v>1074</v>
      </c>
      <c r="M6542" t="s">
        <v>1075</v>
      </c>
      <c r="N6542" t="s">
        <v>1528</v>
      </c>
      <c r="O6542" t="s">
        <v>958</v>
      </c>
    </row>
    <row r="6543" spans="1:15" x14ac:dyDescent="0.35">
      <c r="A6543" s="189" t="str">
        <f t="shared" si="346"/>
        <v>Jan</v>
      </c>
      <c r="B6543" s="190" t="str">
        <f t="shared" si="347"/>
        <v>2024</v>
      </c>
      <c r="C6543" s="190" t="str">
        <f t="shared" si="348"/>
        <v>Jan-2024</v>
      </c>
      <c r="D6543" s="2">
        <v>45322</v>
      </c>
      <c r="E6543" t="s">
        <v>1037</v>
      </c>
      <c r="F6543" t="s">
        <v>1038</v>
      </c>
      <c r="G6543" t="s">
        <v>1039</v>
      </c>
      <c r="H6543" t="s">
        <v>677</v>
      </c>
      <c r="I6543" t="s">
        <v>1071</v>
      </c>
      <c r="J6543" t="s">
        <v>1072</v>
      </c>
      <c r="K6543" t="s">
        <v>1073</v>
      </c>
      <c r="L6543" t="s">
        <v>1074</v>
      </c>
      <c r="M6543" t="s">
        <v>1075</v>
      </c>
      <c r="N6543" t="s">
        <v>1529</v>
      </c>
      <c r="O6543" t="s">
        <v>958</v>
      </c>
    </row>
    <row r="6544" spans="1:15" x14ac:dyDescent="0.35">
      <c r="A6544" s="189" t="str">
        <f t="shared" si="346"/>
        <v>Jan</v>
      </c>
      <c r="B6544" s="190" t="str">
        <f t="shared" si="347"/>
        <v>2024</v>
      </c>
      <c r="C6544" s="190" t="str">
        <f t="shared" si="348"/>
        <v>Jan-2024</v>
      </c>
      <c r="D6544" s="2">
        <v>45322</v>
      </c>
      <c r="E6544" t="s">
        <v>1037</v>
      </c>
      <c r="F6544" t="s">
        <v>1038</v>
      </c>
      <c r="G6544" t="s">
        <v>1039</v>
      </c>
      <c r="H6544" t="s">
        <v>677</v>
      </c>
      <c r="I6544" t="s">
        <v>1071</v>
      </c>
      <c r="J6544" t="s">
        <v>1072</v>
      </c>
      <c r="K6544" t="s">
        <v>1073</v>
      </c>
      <c r="L6544" t="s">
        <v>1074</v>
      </c>
      <c r="M6544" t="s">
        <v>1075</v>
      </c>
      <c r="N6544" t="s">
        <v>919</v>
      </c>
      <c r="O6544">
        <v>130</v>
      </c>
    </row>
    <row r="6545" spans="1:15" x14ac:dyDescent="0.35">
      <c r="A6545" s="189" t="str">
        <f t="shared" si="346"/>
        <v>Jan</v>
      </c>
      <c r="B6545" s="190" t="str">
        <f t="shared" si="347"/>
        <v>2024</v>
      </c>
      <c r="C6545" s="190" t="str">
        <f t="shared" si="348"/>
        <v>Jan-2024</v>
      </c>
      <c r="D6545" s="2">
        <v>45322</v>
      </c>
      <c r="E6545" t="s">
        <v>1037</v>
      </c>
      <c r="F6545" t="s">
        <v>1038</v>
      </c>
      <c r="G6545" t="s">
        <v>1039</v>
      </c>
      <c r="H6545" t="s">
        <v>677</v>
      </c>
      <c r="I6545" t="s">
        <v>1071</v>
      </c>
      <c r="J6545" t="s">
        <v>1072</v>
      </c>
      <c r="K6545" t="s">
        <v>1073</v>
      </c>
      <c r="L6545" t="s">
        <v>1074</v>
      </c>
      <c r="M6545" t="s">
        <v>1075</v>
      </c>
      <c r="N6545" t="s">
        <v>920</v>
      </c>
      <c r="O6545">
        <v>695</v>
      </c>
    </row>
    <row r="6546" spans="1:15" x14ac:dyDescent="0.35">
      <c r="A6546" s="189" t="str">
        <f t="shared" si="346"/>
        <v>Jan</v>
      </c>
      <c r="B6546" s="190" t="str">
        <f t="shared" si="347"/>
        <v>2024</v>
      </c>
      <c r="C6546" s="190" t="str">
        <f t="shared" si="348"/>
        <v>Jan-2024</v>
      </c>
      <c r="D6546" s="2">
        <v>45322</v>
      </c>
      <c r="E6546" t="s">
        <v>1037</v>
      </c>
      <c r="F6546" t="s">
        <v>1038</v>
      </c>
      <c r="G6546" t="s">
        <v>1039</v>
      </c>
      <c r="H6546" t="s">
        <v>677</v>
      </c>
      <c r="I6546" t="s">
        <v>1071</v>
      </c>
      <c r="J6546" t="s">
        <v>1072</v>
      </c>
      <c r="K6546" t="s">
        <v>1073</v>
      </c>
      <c r="L6546" t="s">
        <v>1074</v>
      </c>
      <c r="M6546" t="s">
        <v>1075</v>
      </c>
      <c r="N6546" t="s">
        <v>922</v>
      </c>
      <c r="O6546">
        <v>65</v>
      </c>
    </row>
    <row r="6547" spans="1:15" x14ac:dyDescent="0.35">
      <c r="A6547" s="189" t="str">
        <f t="shared" si="346"/>
        <v>Jan</v>
      </c>
      <c r="B6547" s="190" t="str">
        <f t="shared" si="347"/>
        <v>2024</v>
      </c>
      <c r="C6547" s="190" t="str">
        <f t="shared" si="348"/>
        <v>Jan-2024</v>
      </c>
      <c r="D6547" s="2">
        <v>45322</v>
      </c>
      <c r="E6547" t="s">
        <v>1037</v>
      </c>
      <c r="F6547" t="s">
        <v>1038</v>
      </c>
      <c r="G6547" t="s">
        <v>1039</v>
      </c>
      <c r="H6547" t="s">
        <v>677</v>
      </c>
      <c r="I6547" t="s">
        <v>1071</v>
      </c>
      <c r="J6547" t="s">
        <v>1072</v>
      </c>
      <c r="K6547" t="s">
        <v>1073</v>
      </c>
      <c r="L6547" t="s">
        <v>1074</v>
      </c>
      <c r="M6547" t="s">
        <v>1075</v>
      </c>
      <c r="N6547" t="s">
        <v>921</v>
      </c>
      <c r="O6547">
        <v>510</v>
      </c>
    </row>
    <row r="6548" spans="1:15" x14ac:dyDescent="0.35">
      <c r="A6548" s="189" t="str">
        <f t="shared" si="346"/>
        <v>Jan</v>
      </c>
      <c r="B6548" s="190" t="str">
        <f t="shared" si="347"/>
        <v>2024</v>
      </c>
      <c r="C6548" s="190" t="str">
        <f t="shared" si="348"/>
        <v>Jan-2024</v>
      </c>
      <c r="D6548" s="2">
        <v>45322</v>
      </c>
      <c r="E6548" t="s">
        <v>1037</v>
      </c>
      <c r="F6548" t="s">
        <v>1038</v>
      </c>
      <c r="G6548" t="s">
        <v>1039</v>
      </c>
      <c r="H6548" t="s">
        <v>677</v>
      </c>
      <c r="I6548" t="s">
        <v>1071</v>
      </c>
      <c r="J6548" t="s">
        <v>1072</v>
      </c>
      <c r="K6548" t="s">
        <v>1076</v>
      </c>
      <c r="L6548" t="s">
        <v>1077</v>
      </c>
      <c r="M6548" t="s">
        <v>1078</v>
      </c>
      <c r="N6548" t="s">
        <v>1528</v>
      </c>
      <c r="O6548" t="s">
        <v>958</v>
      </c>
    </row>
    <row r="6549" spans="1:15" x14ac:dyDescent="0.35">
      <c r="A6549" s="189" t="str">
        <f t="shared" si="346"/>
        <v>Jan</v>
      </c>
      <c r="B6549" s="190" t="str">
        <f t="shared" si="347"/>
        <v>2024</v>
      </c>
      <c r="C6549" s="190" t="str">
        <f t="shared" si="348"/>
        <v>Jan-2024</v>
      </c>
      <c r="D6549" s="2">
        <v>45322</v>
      </c>
      <c r="E6549" t="s">
        <v>1037</v>
      </c>
      <c r="F6549" t="s">
        <v>1038</v>
      </c>
      <c r="G6549" t="s">
        <v>1039</v>
      </c>
      <c r="H6549" t="s">
        <v>677</v>
      </c>
      <c r="I6549" t="s">
        <v>1071</v>
      </c>
      <c r="J6549" t="s">
        <v>1072</v>
      </c>
      <c r="K6549" t="s">
        <v>1076</v>
      </c>
      <c r="L6549" t="s">
        <v>1077</v>
      </c>
      <c r="M6549" t="s">
        <v>1078</v>
      </c>
      <c r="N6549" t="s">
        <v>1529</v>
      </c>
      <c r="O6549" t="s">
        <v>958</v>
      </c>
    </row>
    <row r="6550" spans="1:15" x14ac:dyDescent="0.35">
      <c r="A6550" s="189" t="str">
        <f t="shared" si="346"/>
        <v>Jan</v>
      </c>
      <c r="B6550" s="190" t="str">
        <f t="shared" si="347"/>
        <v>2024</v>
      </c>
      <c r="C6550" s="190" t="str">
        <f t="shared" si="348"/>
        <v>Jan-2024</v>
      </c>
      <c r="D6550" s="2">
        <v>45322</v>
      </c>
      <c r="E6550" t="s">
        <v>1037</v>
      </c>
      <c r="F6550" t="s">
        <v>1038</v>
      </c>
      <c r="G6550" t="s">
        <v>1039</v>
      </c>
      <c r="H6550" t="s">
        <v>677</v>
      </c>
      <c r="I6550" t="s">
        <v>1071</v>
      </c>
      <c r="J6550" t="s">
        <v>1072</v>
      </c>
      <c r="K6550" t="s">
        <v>1076</v>
      </c>
      <c r="L6550" t="s">
        <v>1077</v>
      </c>
      <c r="M6550" t="s">
        <v>1078</v>
      </c>
      <c r="N6550" t="s">
        <v>919</v>
      </c>
      <c r="O6550">
        <v>80</v>
      </c>
    </row>
    <row r="6551" spans="1:15" x14ac:dyDescent="0.35">
      <c r="A6551" s="189" t="str">
        <f t="shared" si="346"/>
        <v>Jan</v>
      </c>
      <c r="B6551" s="190" t="str">
        <f t="shared" si="347"/>
        <v>2024</v>
      </c>
      <c r="C6551" s="190" t="str">
        <f t="shared" si="348"/>
        <v>Jan-2024</v>
      </c>
      <c r="D6551" s="2">
        <v>45322</v>
      </c>
      <c r="E6551" t="s">
        <v>1037</v>
      </c>
      <c r="F6551" t="s">
        <v>1038</v>
      </c>
      <c r="G6551" t="s">
        <v>1039</v>
      </c>
      <c r="H6551" t="s">
        <v>677</v>
      </c>
      <c r="I6551" t="s">
        <v>1071</v>
      </c>
      <c r="J6551" t="s">
        <v>1072</v>
      </c>
      <c r="K6551" t="s">
        <v>1076</v>
      </c>
      <c r="L6551" t="s">
        <v>1077</v>
      </c>
      <c r="M6551" t="s">
        <v>1078</v>
      </c>
      <c r="N6551" t="s">
        <v>920</v>
      </c>
      <c r="O6551">
        <v>650</v>
      </c>
    </row>
    <row r="6552" spans="1:15" x14ac:dyDescent="0.35">
      <c r="A6552" s="189" t="str">
        <f t="shared" si="346"/>
        <v>Jan</v>
      </c>
      <c r="B6552" s="190" t="str">
        <f t="shared" si="347"/>
        <v>2024</v>
      </c>
      <c r="C6552" s="190" t="str">
        <f t="shared" si="348"/>
        <v>Jan-2024</v>
      </c>
      <c r="D6552" s="2">
        <v>45322</v>
      </c>
      <c r="E6552" t="s">
        <v>1037</v>
      </c>
      <c r="F6552" t="s">
        <v>1038</v>
      </c>
      <c r="G6552" t="s">
        <v>1039</v>
      </c>
      <c r="H6552" t="s">
        <v>677</v>
      </c>
      <c r="I6552" t="s">
        <v>1071</v>
      </c>
      <c r="J6552" t="s">
        <v>1072</v>
      </c>
      <c r="K6552" t="s">
        <v>1076</v>
      </c>
      <c r="L6552" t="s">
        <v>1077</v>
      </c>
      <c r="M6552" t="s">
        <v>1078</v>
      </c>
      <c r="N6552" t="s">
        <v>922</v>
      </c>
      <c r="O6552">
        <v>35</v>
      </c>
    </row>
    <row r="6553" spans="1:15" x14ac:dyDescent="0.35">
      <c r="A6553" s="189" t="str">
        <f t="shared" si="346"/>
        <v>Jan</v>
      </c>
      <c r="B6553" s="190" t="str">
        <f t="shared" si="347"/>
        <v>2024</v>
      </c>
      <c r="C6553" s="190" t="str">
        <f t="shared" si="348"/>
        <v>Jan-2024</v>
      </c>
      <c r="D6553" s="2">
        <v>45322</v>
      </c>
      <c r="E6553" t="s">
        <v>1037</v>
      </c>
      <c r="F6553" t="s">
        <v>1038</v>
      </c>
      <c r="G6553" t="s">
        <v>1039</v>
      </c>
      <c r="H6553" t="s">
        <v>677</v>
      </c>
      <c r="I6553" t="s">
        <v>1071</v>
      </c>
      <c r="J6553" t="s">
        <v>1072</v>
      </c>
      <c r="K6553" t="s">
        <v>1076</v>
      </c>
      <c r="L6553" t="s">
        <v>1077</v>
      </c>
      <c r="M6553" t="s">
        <v>1078</v>
      </c>
      <c r="N6553" t="s">
        <v>921</v>
      </c>
      <c r="O6553">
        <v>455</v>
      </c>
    </row>
    <row r="6554" spans="1:15" x14ac:dyDescent="0.35">
      <c r="A6554" s="189" t="str">
        <f t="shared" ref="A6554:A6617" si="349">TEXT(D6554,"mmm")</f>
        <v>Jan</v>
      </c>
      <c r="B6554" s="190" t="str">
        <f t="shared" ref="B6554:B6617" si="350">TEXT(D6554,"yyyy")</f>
        <v>2024</v>
      </c>
      <c r="C6554" s="190" t="str">
        <f t="shared" ref="C6554:C6617" si="351">_xlfn.CONCAT(A6554&amp;"-"&amp;B6554)</f>
        <v>Jan-2024</v>
      </c>
      <c r="D6554" s="2">
        <v>45322</v>
      </c>
      <c r="E6554" t="s">
        <v>1037</v>
      </c>
      <c r="F6554" t="s">
        <v>1038</v>
      </c>
      <c r="G6554" t="s">
        <v>1039</v>
      </c>
      <c r="H6554" t="s">
        <v>677</v>
      </c>
      <c r="I6554" t="s">
        <v>1071</v>
      </c>
      <c r="J6554" t="s">
        <v>1072</v>
      </c>
      <c r="K6554" t="s">
        <v>1079</v>
      </c>
      <c r="L6554" t="s">
        <v>1080</v>
      </c>
      <c r="M6554" t="s">
        <v>1081</v>
      </c>
      <c r="N6554" t="s">
        <v>1528</v>
      </c>
      <c r="O6554" t="s">
        <v>958</v>
      </c>
    </row>
    <row r="6555" spans="1:15" x14ac:dyDescent="0.35">
      <c r="A6555" s="189" t="str">
        <f t="shared" si="349"/>
        <v>Jan</v>
      </c>
      <c r="B6555" s="190" t="str">
        <f t="shared" si="350"/>
        <v>2024</v>
      </c>
      <c r="C6555" s="190" t="str">
        <f t="shared" si="351"/>
        <v>Jan-2024</v>
      </c>
      <c r="D6555" s="2">
        <v>45322</v>
      </c>
      <c r="E6555" t="s">
        <v>1037</v>
      </c>
      <c r="F6555" t="s">
        <v>1038</v>
      </c>
      <c r="G6555" t="s">
        <v>1039</v>
      </c>
      <c r="H6555" t="s">
        <v>677</v>
      </c>
      <c r="I6555" t="s">
        <v>1071</v>
      </c>
      <c r="J6555" t="s">
        <v>1072</v>
      </c>
      <c r="K6555" t="s">
        <v>1079</v>
      </c>
      <c r="L6555" t="s">
        <v>1080</v>
      </c>
      <c r="M6555" t="s">
        <v>1081</v>
      </c>
      <c r="N6555" t="s">
        <v>1529</v>
      </c>
      <c r="O6555" t="s">
        <v>958</v>
      </c>
    </row>
    <row r="6556" spans="1:15" x14ac:dyDescent="0.35">
      <c r="A6556" s="189" t="str">
        <f t="shared" si="349"/>
        <v>Jan</v>
      </c>
      <c r="B6556" s="190" t="str">
        <f t="shared" si="350"/>
        <v>2024</v>
      </c>
      <c r="C6556" s="190" t="str">
        <f t="shared" si="351"/>
        <v>Jan-2024</v>
      </c>
      <c r="D6556" s="2">
        <v>45322</v>
      </c>
      <c r="E6556" t="s">
        <v>1037</v>
      </c>
      <c r="F6556" t="s">
        <v>1038</v>
      </c>
      <c r="G6556" t="s">
        <v>1039</v>
      </c>
      <c r="H6556" t="s">
        <v>677</v>
      </c>
      <c r="I6556" t="s">
        <v>1071</v>
      </c>
      <c r="J6556" t="s">
        <v>1072</v>
      </c>
      <c r="K6556" t="s">
        <v>1079</v>
      </c>
      <c r="L6556" t="s">
        <v>1080</v>
      </c>
      <c r="M6556" t="s">
        <v>1081</v>
      </c>
      <c r="N6556" t="s">
        <v>919</v>
      </c>
      <c r="O6556">
        <v>320</v>
      </c>
    </row>
    <row r="6557" spans="1:15" x14ac:dyDescent="0.35">
      <c r="A6557" s="189" t="str">
        <f t="shared" si="349"/>
        <v>Jan</v>
      </c>
      <c r="B6557" s="190" t="str">
        <f t="shared" si="350"/>
        <v>2024</v>
      </c>
      <c r="C6557" s="190" t="str">
        <f t="shared" si="351"/>
        <v>Jan-2024</v>
      </c>
      <c r="D6557" s="2">
        <v>45322</v>
      </c>
      <c r="E6557" t="s">
        <v>1037</v>
      </c>
      <c r="F6557" t="s">
        <v>1038</v>
      </c>
      <c r="G6557" t="s">
        <v>1039</v>
      </c>
      <c r="H6557" t="s">
        <v>677</v>
      </c>
      <c r="I6557" t="s">
        <v>1071</v>
      </c>
      <c r="J6557" t="s">
        <v>1072</v>
      </c>
      <c r="K6557" t="s">
        <v>1079</v>
      </c>
      <c r="L6557" t="s">
        <v>1080</v>
      </c>
      <c r="M6557" t="s">
        <v>1081</v>
      </c>
      <c r="N6557" t="s">
        <v>920</v>
      </c>
      <c r="O6557">
        <v>640</v>
      </c>
    </row>
    <row r="6558" spans="1:15" x14ac:dyDescent="0.35">
      <c r="A6558" s="189" t="str">
        <f t="shared" si="349"/>
        <v>Jan</v>
      </c>
      <c r="B6558" s="190" t="str">
        <f t="shared" si="350"/>
        <v>2024</v>
      </c>
      <c r="C6558" s="190" t="str">
        <f t="shared" si="351"/>
        <v>Jan-2024</v>
      </c>
      <c r="D6558" s="2">
        <v>45322</v>
      </c>
      <c r="E6558" t="s">
        <v>1037</v>
      </c>
      <c r="F6558" t="s">
        <v>1038</v>
      </c>
      <c r="G6558" t="s">
        <v>1039</v>
      </c>
      <c r="H6558" t="s">
        <v>677</v>
      </c>
      <c r="I6558" t="s">
        <v>1071</v>
      </c>
      <c r="J6558" t="s">
        <v>1072</v>
      </c>
      <c r="K6558" t="s">
        <v>1079</v>
      </c>
      <c r="L6558" t="s">
        <v>1080</v>
      </c>
      <c r="M6558" t="s">
        <v>1081</v>
      </c>
      <c r="N6558" t="s">
        <v>922</v>
      </c>
      <c r="O6558">
        <v>890</v>
      </c>
    </row>
    <row r="6559" spans="1:15" x14ac:dyDescent="0.35">
      <c r="A6559" s="189" t="str">
        <f t="shared" si="349"/>
        <v>Jan</v>
      </c>
      <c r="B6559" s="190" t="str">
        <f t="shared" si="350"/>
        <v>2024</v>
      </c>
      <c r="C6559" s="190" t="str">
        <f t="shared" si="351"/>
        <v>Jan-2024</v>
      </c>
      <c r="D6559" s="2">
        <v>45322</v>
      </c>
      <c r="E6559" t="s">
        <v>1037</v>
      </c>
      <c r="F6559" t="s">
        <v>1038</v>
      </c>
      <c r="G6559" t="s">
        <v>1039</v>
      </c>
      <c r="H6559" t="s">
        <v>677</v>
      </c>
      <c r="I6559" t="s">
        <v>1071</v>
      </c>
      <c r="J6559" t="s">
        <v>1072</v>
      </c>
      <c r="K6559" t="s">
        <v>1079</v>
      </c>
      <c r="L6559" t="s">
        <v>1080</v>
      </c>
      <c r="M6559" t="s">
        <v>1081</v>
      </c>
      <c r="N6559" t="s">
        <v>921</v>
      </c>
      <c r="O6559">
        <v>725</v>
      </c>
    </row>
    <row r="6560" spans="1:15" x14ac:dyDescent="0.35">
      <c r="A6560" s="189" t="str">
        <f t="shared" si="349"/>
        <v>Jan</v>
      </c>
      <c r="B6560" s="190" t="str">
        <f t="shared" si="350"/>
        <v>2024</v>
      </c>
      <c r="C6560" s="190" t="str">
        <f t="shared" si="351"/>
        <v>Jan-2024</v>
      </c>
      <c r="D6560" s="2">
        <v>45322</v>
      </c>
      <c r="E6560" t="s">
        <v>1037</v>
      </c>
      <c r="F6560" t="s">
        <v>1038</v>
      </c>
      <c r="G6560" t="s">
        <v>1039</v>
      </c>
      <c r="H6560" t="s">
        <v>677</v>
      </c>
      <c r="I6560" t="s">
        <v>1071</v>
      </c>
      <c r="J6560" t="s">
        <v>1072</v>
      </c>
      <c r="K6560" t="s">
        <v>1082</v>
      </c>
      <c r="L6560" t="s">
        <v>1083</v>
      </c>
      <c r="M6560" t="s">
        <v>1084</v>
      </c>
      <c r="N6560" t="s">
        <v>1528</v>
      </c>
      <c r="O6560" t="s">
        <v>958</v>
      </c>
    </row>
    <row r="6561" spans="1:15" x14ac:dyDescent="0.35">
      <c r="A6561" s="189" t="str">
        <f t="shared" si="349"/>
        <v>Jan</v>
      </c>
      <c r="B6561" s="190" t="str">
        <f t="shared" si="350"/>
        <v>2024</v>
      </c>
      <c r="C6561" s="190" t="str">
        <f t="shared" si="351"/>
        <v>Jan-2024</v>
      </c>
      <c r="D6561" s="2">
        <v>45322</v>
      </c>
      <c r="E6561" t="s">
        <v>1037</v>
      </c>
      <c r="F6561" t="s">
        <v>1038</v>
      </c>
      <c r="G6561" t="s">
        <v>1039</v>
      </c>
      <c r="H6561" t="s">
        <v>677</v>
      </c>
      <c r="I6561" t="s">
        <v>1071</v>
      </c>
      <c r="J6561" t="s">
        <v>1072</v>
      </c>
      <c r="K6561" t="s">
        <v>1082</v>
      </c>
      <c r="L6561" t="s">
        <v>1083</v>
      </c>
      <c r="M6561" t="s">
        <v>1084</v>
      </c>
      <c r="N6561" t="s">
        <v>1529</v>
      </c>
      <c r="O6561" t="s">
        <v>958</v>
      </c>
    </row>
    <row r="6562" spans="1:15" x14ac:dyDescent="0.35">
      <c r="A6562" s="189" t="str">
        <f t="shared" si="349"/>
        <v>Jan</v>
      </c>
      <c r="B6562" s="190" t="str">
        <f t="shared" si="350"/>
        <v>2024</v>
      </c>
      <c r="C6562" s="190" t="str">
        <f t="shared" si="351"/>
        <v>Jan-2024</v>
      </c>
      <c r="D6562" s="2">
        <v>45322</v>
      </c>
      <c r="E6562" t="s">
        <v>1037</v>
      </c>
      <c r="F6562" t="s">
        <v>1038</v>
      </c>
      <c r="G6562" t="s">
        <v>1039</v>
      </c>
      <c r="H6562" t="s">
        <v>677</v>
      </c>
      <c r="I6562" t="s">
        <v>1071</v>
      </c>
      <c r="J6562" t="s">
        <v>1072</v>
      </c>
      <c r="K6562" t="s">
        <v>1082</v>
      </c>
      <c r="L6562" t="s">
        <v>1083</v>
      </c>
      <c r="M6562" t="s">
        <v>1084</v>
      </c>
      <c r="N6562" t="s">
        <v>919</v>
      </c>
      <c r="O6562">
        <v>110</v>
      </c>
    </row>
    <row r="6563" spans="1:15" x14ac:dyDescent="0.35">
      <c r="A6563" s="189" t="str">
        <f t="shared" si="349"/>
        <v>Jan</v>
      </c>
      <c r="B6563" s="190" t="str">
        <f t="shared" si="350"/>
        <v>2024</v>
      </c>
      <c r="C6563" s="190" t="str">
        <f t="shared" si="351"/>
        <v>Jan-2024</v>
      </c>
      <c r="D6563" s="2">
        <v>45322</v>
      </c>
      <c r="E6563" t="s">
        <v>1037</v>
      </c>
      <c r="F6563" t="s">
        <v>1038</v>
      </c>
      <c r="G6563" t="s">
        <v>1039</v>
      </c>
      <c r="H6563" t="s">
        <v>677</v>
      </c>
      <c r="I6563" t="s">
        <v>1071</v>
      </c>
      <c r="J6563" t="s">
        <v>1072</v>
      </c>
      <c r="K6563" t="s">
        <v>1082</v>
      </c>
      <c r="L6563" t="s">
        <v>1083</v>
      </c>
      <c r="M6563" t="s">
        <v>1084</v>
      </c>
      <c r="N6563" t="s">
        <v>920</v>
      </c>
      <c r="O6563">
        <v>1265</v>
      </c>
    </row>
    <row r="6564" spans="1:15" x14ac:dyDescent="0.35">
      <c r="A6564" s="189" t="str">
        <f t="shared" si="349"/>
        <v>Jan</v>
      </c>
      <c r="B6564" s="190" t="str">
        <f t="shared" si="350"/>
        <v>2024</v>
      </c>
      <c r="C6564" s="190" t="str">
        <f t="shared" si="351"/>
        <v>Jan-2024</v>
      </c>
      <c r="D6564" s="2">
        <v>45322</v>
      </c>
      <c r="E6564" t="s">
        <v>1037</v>
      </c>
      <c r="F6564" t="s">
        <v>1038</v>
      </c>
      <c r="G6564" t="s">
        <v>1039</v>
      </c>
      <c r="H6564" t="s">
        <v>677</v>
      </c>
      <c r="I6564" t="s">
        <v>1071</v>
      </c>
      <c r="J6564" t="s">
        <v>1072</v>
      </c>
      <c r="K6564" t="s">
        <v>1082</v>
      </c>
      <c r="L6564" t="s">
        <v>1083</v>
      </c>
      <c r="M6564" t="s">
        <v>1084</v>
      </c>
      <c r="N6564" t="s">
        <v>922</v>
      </c>
      <c r="O6564">
        <v>165</v>
      </c>
    </row>
    <row r="6565" spans="1:15" x14ac:dyDescent="0.35">
      <c r="A6565" s="189" t="str">
        <f t="shared" si="349"/>
        <v>Jan</v>
      </c>
      <c r="B6565" s="190" t="str">
        <f t="shared" si="350"/>
        <v>2024</v>
      </c>
      <c r="C6565" s="190" t="str">
        <f t="shared" si="351"/>
        <v>Jan-2024</v>
      </c>
      <c r="D6565" s="2">
        <v>45322</v>
      </c>
      <c r="E6565" t="s">
        <v>1037</v>
      </c>
      <c r="F6565" t="s">
        <v>1038</v>
      </c>
      <c r="G6565" t="s">
        <v>1039</v>
      </c>
      <c r="H6565" t="s">
        <v>677</v>
      </c>
      <c r="I6565" t="s">
        <v>1071</v>
      </c>
      <c r="J6565" t="s">
        <v>1072</v>
      </c>
      <c r="K6565" t="s">
        <v>1082</v>
      </c>
      <c r="L6565" t="s">
        <v>1083</v>
      </c>
      <c r="M6565" t="s">
        <v>1084</v>
      </c>
      <c r="N6565" t="s">
        <v>921</v>
      </c>
      <c r="O6565">
        <v>610</v>
      </c>
    </row>
    <row r="6566" spans="1:15" x14ac:dyDescent="0.35">
      <c r="A6566" s="189" t="str">
        <f t="shared" si="349"/>
        <v>Jan</v>
      </c>
      <c r="B6566" s="190" t="str">
        <f t="shared" si="350"/>
        <v>2024</v>
      </c>
      <c r="C6566" s="190" t="str">
        <f t="shared" si="351"/>
        <v>Jan-2024</v>
      </c>
      <c r="D6566" s="2">
        <v>45322</v>
      </c>
      <c r="E6566" t="s">
        <v>1037</v>
      </c>
      <c r="F6566" t="s">
        <v>1038</v>
      </c>
      <c r="G6566" t="s">
        <v>1039</v>
      </c>
      <c r="H6566" t="s">
        <v>677</v>
      </c>
      <c r="I6566" t="s">
        <v>1071</v>
      </c>
      <c r="J6566" t="s">
        <v>1072</v>
      </c>
      <c r="K6566" t="s">
        <v>1085</v>
      </c>
      <c r="L6566" t="s">
        <v>1086</v>
      </c>
      <c r="M6566" t="s">
        <v>1087</v>
      </c>
      <c r="N6566" t="s">
        <v>1528</v>
      </c>
      <c r="O6566" t="s">
        <v>958</v>
      </c>
    </row>
    <row r="6567" spans="1:15" x14ac:dyDescent="0.35">
      <c r="A6567" s="189" t="str">
        <f t="shared" si="349"/>
        <v>Jan</v>
      </c>
      <c r="B6567" s="190" t="str">
        <f t="shared" si="350"/>
        <v>2024</v>
      </c>
      <c r="C6567" s="190" t="str">
        <f t="shared" si="351"/>
        <v>Jan-2024</v>
      </c>
      <c r="D6567" s="2">
        <v>45322</v>
      </c>
      <c r="E6567" t="s">
        <v>1037</v>
      </c>
      <c r="F6567" t="s">
        <v>1038</v>
      </c>
      <c r="G6567" t="s">
        <v>1039</v>
      </c>
      <c r="H6567" t="s">
        <v>677</v>
      </c>
      <c r="I6567" t="s">
        <v>1071</v>
      </c>
      <c r="J6567" t="s">
        <v>1072</v>
      </c>
      <c r="K6567" t="s">
        <v>1085</v>
      </c>
      <c r="L6567" t="s">
        <v>1086</v>
      </c>
      <c r="M6567" t="s">
        <v>1087</v>
      </c>
      <c r="N6567" t="s">
        <v>1529</v>
      </c>
      <c r="O6567" t="s">
        <v>958</v>
      </c>
    </row>
    <row r="6568" spans="1:15" x14ac:dyDescent="0.35">
      <c r="A6568" s="189" t="str">
        <f t="shared" si="349"/>
        <v>Jan</v>
      </c>
      <c r="B6568" s="190" t="str">
        <f t="shared" si="350"/>
        <v>2024</v>
      </c>
      <c r="C6568" s="190" t="str">
        <f t="shared" si="351"/>
        <v>Jan-2024</v>
      </c>
      <c r="D6568" s="2">
        <v>45322</v>
      </c>
      <c r="E6568" t="s">
        <v>1037</v>
      </c>
      <c r="F6568" t="s">
        <v>1038</v>
      </c>
      <c r="G6568" t="s">
        <v>1039</v>
      </c>
      <c r="H6568" t="s">
        <v>677</v>
      </c>
      <c r="I6568" t="s">
        <v>1071</v>
      </c>
      <c r="J6568" t="s">
        <v>1072</v>
      </c>
      <c r="K6568" t="s">
        <v>1085</v>
      </c>
      <c r="L6568" t="s">
        <v>1086</v>
      </c>
      <c r="M6568" t="s">
        <v>1087</v>
      </c>
      <c r="N6568" t="s">
        <v>919</v>
      </c>
      <c r="O6568">
        <v>100</v>
      </c>
    </row>
    <row r="6569" spans="1:15" x14ac:dyDescent="0.35">
      <c r="A6569" s="189" t="str">
        <f t="shared" si="349"/>
        <v>Jan</v>
      </c>
      <c r="B6569" s="190" t="str">
        <f t="shared" si="350"/>
        <v>2024</v>
      </c>
      <c r="C6569" s="190" t="str">
        <f t="shared" si="351"/>
        <v>Jan-2024</v>
      </c>
      <c r="D6569" s="2">
        <v>45322</v>
      </c>
      <c r="E6569" t="s">
        <v>1037</v>
      </c>
      <c r="F6569" t="s">
        <v>1038</v>
      </c>
      <c r="G6569" t="s">
        <v>1039</v>
      </c>
      <c r="H6569" t="s">
        <v>677</v>
      </c>
      <c r="I6569" t="s">
        <v>1071</v>
      </c>
      <c r="J6569" t="s">
        <v>1072</v>
      </c>
      <c r="K6569" t="s">
        <v>1085</v>
      </c>
      <c r="L6569" t="s">
        <v>1086</v>
      </c>
      <c r="M6569" t="s">
        <v>1087</v>
      </c>
      <c r="N6569" t="s">
        <v>920</v>
      </c>
      <c r="O6569">
        <v>805</v>
      </c>
    </row>
    <row r="6570" spans="1:15" x14ac:dyDescent="0.35">
      <c r="A6570" s="189" t="str">
        <f t="shared" si="349"/>
        <v>Jan</v>
      </c>
      <c r="B6570" s="190" t="str">
        <f t="shared" si="350"/>
        <v>2024</v>
      </c>
      <c r="C6570" s="190" t="str">
        <f t="shared" si="351"/>
        <v>Jan-2024</v>
      </c>
      <c r="D6570" s="2">
        <v>45322</v>
      </c>
      <c r="E6570" t="s">
        <v>1037</v>
      </c>
      <c r="F6570" t="s">
        <v>1038</v>
      </c>
      <c r="G6570" t="s">
        <v>1039</v>
      </c>
      <c r="H6570" t="s">
        <v>677</v>
      </c>
      <c r="I6570" t="s">
        <v>1071</v>
      </c>
      <c r="J6570" t="s">
        <v>1072</v>
      </c>
      <c r="K6570" t="s">
        <v>1085</v>
      </c>
      <c r="L6570" t="s">
        <v>1086</v>
      </c>
      <c r="M6570" t="s">
        <v>1087</v>
      </c>
      <c r="N6570" t="s">
        <v>922</v>
      </c>
      <c r="O6570">
        <v>115</v>
      </c>
    </row>
    <row r="6571" spans="1:15" x14ac:dyDescent="0.35">
      <c r="A6571" s="189" t="str">
        <f t="shared" si="349"/>
        <v>Jan</v>
      </c>
      <c r="B6571" s="190" t="str">
        <f t="shared" si="350"/>
        <v>2024</v>
      </c>
      <c r="C6571" s="190" t="str">
        <f t="shared" si="351"/>
        <v>Jan-2024</v>
      </c>
      <c r="D6571" s="2">
        <v>45322</v>
      </c>
      <c r="E6571" t="s">
        <v>1037</v>
      </c>
      <c r="F6571" t="s">
        <v>1038</v>
      </c>
      <c r="G6571" t="s">
        <v>1039</v>
      </c>
      <c r="H6571" t="s">
        <v>677</v>
      </c>
      <c r="I6571" t="s">
        <v>1071</v>
      </c>
      <c r="J6571" t="s">
        <v>1072</v>
      </c>
      <c r="K6571" t="s">
        <v>1085</v>
      </c>
      <c r="L6571" t="s">
        <v>1086</v>
      </c>
      <c r="M6571" t="s">
        <v>1087</v>
      </c>
      <c r="N6571" t="s">
        <v>921</v>
      </c>
      <c r="O6571">
        <v>410</v>
      </c>
    </row>
    <row r="6572" spans="1:15" x14ac:dyDescent="0.35">
      <c r="A6572" s="189" t="str">
        <f t="shared" si="349"/>
        <v>Jan</v>
      </c>
      <c r="B6572" s="190" t="str">
        <f t="shared" si="350"/>
        <v>2024</v>
      </c>
      <c r="C6572" s="190" t="str">
        <f t="shared" si="351"/>
        <v>Jan-2024</v>
      </c>
      <c r="D6572" s="2">
        <v>45322</v>
      </c>
      <c r="E6572" t="s">
        <v>1037</v>
      </c>
      <c r="F6572" t="s">
        <v>1038</v>
      </c>
      <c r="G6572" t="s">
        <v>1039</v>
      </c>
      <c r="H6572" t="s">
        <v>677</v>
      </c>
      <c r="I6572" t="s">
        <v>1071</v>
      </c>
      <c r="J6572" t="s">
        <v>1072</v>
      </c>
      <c r="K6572" t="s">
        <v>1088</v>
      </c>
      <c r="L6572" t="s">
        <v>1089</v>
      </c>
      <c r="M6572" t="s">
        <v>1090</v>
      </c>
      <c r="N6572" t="s">
        <v>1528</v>
      </c>
      <c r="O6572" t="s">
        <v>958</v>
      </c>
    </row>
    <row r="6573" spans="1:15" x14ac:dyDescent="0.35">
      <c r="A6573" s="189" t="str">
        <f t="shared" si="349"/>
        <v>Jan</v>
      </c>
      <c r="B6573" s="190" t="str">
        <f t="shared" si="350"/>
        <v>2024</v>
      </c>
      <c r="C6573" s="190" t="str">
        <f t="shared" si="351"/>
        <v>Jan-2024</v>
      </c>
      <c r="D6573" s="2">
        <v>45322</v>
      </c>
      <c r="E6573" t="s">
        <v>1037</v>
      </c>
      <c r="F6573" t="s">
        <v>1038</v>
      </c>
      <c r="G6573" t="s">
        <v>1039</v>
      </c>
      <c r="H6573" t="s">
        <v>677</v>
      </c>
      <c r="I6573" t="s">
        <v>1071</v>
      </c>
      <c r="J6573" t="s">
        <v>1072</v>
      </c>
      <c r="K6573" t="s">
        <v>1088</v>
      </c>
      <c r="L6573" t="s">
        <v>1089</v>
      </c>
      <c r="M6573" t="s">
        <v>1090</v>
      </c>
      <c r="N6573" t="s">
        <v>1529</v>
      </c>
      <c r="O6573" t="s">
        <v>958</v>
      </c>
    </row>
    <row r="6574" spans="1:15" x14ac:dyDescent="0.35">
      <c r="A6574" s="189" t="str">
        <f t="shared" si="349"/>
        <v>Jan</v>
      </c>
      <c r="B6574" s="190" t="str">
        <f t="shared" si="350"/>
        <v>2024</v>
      </c>
      <c r="C6574" s="190" t="str">
        <f t="shared" si="351"/>
        <v>Jan-2024</v>
      </c>
      <c r="D6574" s="2">
        <v>45322</v>
      </c>
      <c r="E6574" t="s">
        <v>1037</v>
      </c>
      <c r="F6574" t="s">
        <v>1038</v>
      </c>
      <c r="G6574" t="s">
        <v>1039</v>
      </c>
      <c r="H6574" t="s">
        <v>677</v>
      </c>
      <c r="I6574" t="s">
        <v>1071</v>
      </c>
      <c r="J6574" t="s">
        <v>1072</v>
      </c>
      <c r="K6574" t="s">
        <v>1088</v>
      </c>
      <c r="L6574" t="s">
        <v>1089</v>
      </c>
      <c r="M6574" t="s">
        <v>1090</v>
      </c>
      <c r="N6574" t="s">
        <v>919</v>
      </c>
      <c r="O6574">
        <v>135</v>
      </c>
    </row>
    <row r="6575" spans="1:15" x14ac:dyDescent="0.35">
      <c r="A6575" s="189" t="str">
        <f t="shared" si="349"/>
        <v>Jan</v>
      </c>
      <c r="B6575" s="190" t="str">
        <f t="shared" si="350"/>
        <v>2024</v>
      </c>
      <c r="C6575" s="190" t="str">
        <f t="shared" si="351"/>
        <v>Jan-2024</v>
      </c>
      <c r="D6575" s="2">
        <v>45322</v>
      </c>
      <c r="E6575" t="s">
        <v>1037</v>
      </c>
      <c r="F6575" t="s">
        <v>1038</v>
      </c>
      <c r="G6575" t="s">
        <v>1039</v>
      </c>
      <c r="H6575" t="s">
        <v>677</v>
      </c>
      <c r="I6575" t="s">
        <v>1071</v>
      </c>
      <c r="J6575" t="s">
        <v>1072</v>
      </c>
      <c r="K6575" t="s">
        <v>1088</v>
      </c>
      <c r="L6575" t="s">
        <v>1089</v>
      </c>
      <c r="M6575" t="s">
        <v>1090</v>
      </c>
      <c r="N6575" t="s">
        <v>920</v>
      </c>
      <c r="O6575">
        <v>800</v>
      </c>
    </row>
    <row r="6576" spans="1:15" x14ac:dyDescent="0.35">
      <c r="A6576" s="189" t="str">
        <f t="shared" si="349"/>
        <v>Jan</v>
      </c>
      <c r="B6576" s="190" t="str">
        <f t="shared" si="350"/>
        <v>2024</v>
      </c>
      <c r="C6576" s="190" t="str">
        <f t="shared" si="351"/>
        <v>Jan-2024</v>
      </c>
      <c r="D6576" s="2">
        <v>45322</v>
      </c>
      <c r="E6576" t="s">
        <v>1037</v>
      </c>
      <c r="F6576" t="s">
        <v>1038</v>
      </c>
      <c r="G6576" t="s">
        <v>1039</v>
      </c>
      <c r="H6576" t="s">
        <v>677</v>
      </c>
      <c r="I6576" t="s">
        <v>1071</v>
      </c>
      <c r="J6576" t="s">
        <v>1072</v>
      </c>
      <c r="K6576" t="s">
        <v>1088</v>
      </c>
      <c r="L6576" t="s">
        <v>1089</v>
      </c>
      <c r="M6576" t="s">
        <v>1090</v>
      </c>
      <c r="N6576" t="s">
        <v>922</v>
      </c>
      <c r="O6576">
        <v>1230</v>
      </c>
    </row>
    <row r="6577" spans="1:15" x14ac:dyDescent="0.35">
      <c r="A6577" s="189" t="str">
        <f t="shared" si="349"/>
        <v>Jan</v>
      </c>
      <c r="B6577" s="190" t="str">
        <f t="shared" si="350"/>
        <v>2024</v>
      </c>
      <c r="C6577" s="190" t="str">
        <f t="shared" si="351"/>
        <v>Jan-2024</v>
      </c>
      <c r="D6577" s="2">
        <v>45322</v>
      </c>
      <c r="E6577" t="s">
        <v>1037</v>
      </c>
      <c r="F6577" t="s">
        <v>1038</v>
      </c>
      <c r="G6577" t="s">
        <v>1039</v>
      </c>
      <c r="H6577" t="s">
        <v>677</v>
      </c>
      <c r="I6577" t="s">
        <v>1071</v>
      </c>
      <c r="J6577" t="s">
        <v>1072</v>
      </c>
      <c r="K6577" t="s">
        <v>1088</v>
      </c>
      <c r="L6577" t="s">
        <v>1089</v>
      </c>
      <c r="M6577" t="s">
        <v>1090</v>
      </c>
      <c r="N6577" t="s">
        <v>921</v>
      </c>
      <c r="O6577">
        <v>855</v>
      </c>
    </row>
    <row r="6578" spans="1:15" x14ac:dyDescent="0.35">
      <c r="A6578" s="189" t="str">
        <f t="shared" si="349"/>
        <v>Jan</v>
      </c>
      <c r="B6578" s="190" t="str">
        <f t="shared" si="350"/>
        <v>2024</v>
      </c>
      <c r="C6578" s="190" t="str">
        <f t="shared" si="351"/>
        <v>Jan-2024</v>
      </c>
      <c r="D6578" s="2">
        <v>45322</v>
      </c>
      <c r="E6578" t="s">
        <v>1037</v>
      </c>
      <c r="F6578" t="s">
        <v>1038</v>
      </c>
      <c r="G6578" t="s">
        <v>1039</v>
      </c>
      <c r="H6578" t="s">
        <v>680</v>
      </c>
      <c r="I6578" t="s">
        <v>1091</v>
      </c>
      <c r="J6578" t="s">
        <v>1092</v>
      </c>
      <c r="K6578" t="s">
        <v>1093</v>
      </c>
      <c r="L6578" t="s">
        <v>1094</v>
      </c>
      <c r="M6578" t="s">
        <v>1095</v>
      </c>
      <c r="N6578" t="s">
        <v>1528</v>
      </c>
      <c r="O6578" t="s">
        <v>958</v>
      </c>
    </row>
    <row r="6579" spans="1:15" x14ac:dyDescent="0.35">
      <c r="A6579" s="189" t="str">
        <f t="shared" si="349"/>
        <v>Jan</v>
      </c>
      <c r="B6579" s="190" t="str">
        <f t="shared" si="350"/>
        <v>2024</v>
      </c>
      <c r="C6579" s="190" t="str">
        <f t="shared" si="351"/>
        <v>Jan-2024</v>
      </c>
      <c r="D6579" s="2">
        <v>45322</v>
      </c>
      <c r="E6579" t="s">
        <v>1037</v>
      </c>
      <c r="F6579" t="s">
        <v>1038</v>
      </c>
      <c r="G6579" t="s">
        <v>1039</v>
      </c>
      <c r="H6579" t="s">
        <v>680</v>
      </c>
      <c r="I6579" t="s">
        <v>1091</v>
      </c>
      <c r="J6579" t="s">
        <v>1092</v>
      </c>
      <c r="K6579" t="s">
        <v>1093</v>
      </c>
      <c r="L6579" t="s">
        <v>1094</v>
      </c>
      <c r="M6579" t="s">
        <v>1095</v>
      </c>
      <c r="N6579" t="s">
        <v>1529</v>
      </c>
      <c r="O6579" t="s">
        <v>958</v>
      </c>
    </row>
    <row r="6580" spans="1:15" x14ac:dyDescent="0.35">
      <c r="A6580" s="189" t="str">
        <f t="shared" si="349"/>
        <v>Jan</v>
      </c>
      <c r="B6580" s="190" t="str">
        <f t="shared" si="350"/>
        <v>2024</v>
      </c>
      <c r="C6580" s="190" t="str">
        <f t="shared" si="351"/>
        <v>Jan-2024</v>
      </c>
      <c r="D6580" s="2">
        <v>45322</v>
      </c>
      <c r="E6580" t="s">
        <v>1037</v>
      </c>
      <c r="F6580" t="s">
        <v>1038</v>
      </c>
      <c r="G6580" t="s">
        <v>1039</v>
      </c>
      <c r="H6580" t="s">
        <v>680</v>
      </c>
      <c r="I6580" t="s">
        <v>1091</v>
      </c>
      <c r="J6580" t="s">
        <v>1092</v>
      </c>
      <c r="K6580" t="s">
        <v>1093</v>
      </c>
      <c r="L6580" t="s">
        <v>1094</v>
      </c>
      <c r="M6580" t="s">
        <v>1095</v>
      </c>
      <c r="N6580" t="s">
        <v>919</v>
      </c>
      <c r="O6580">
        <v>690</v>
      </c>
    </row>
    <row r="6581" spans="1:15" x14ac:dyDescent="0.35">
      <c r="A6581" s="189" t="str">
        <f t="shared" si="349"/>
        <v>Jan</v>
      </c>
      <c r="B6581" s="190" t="str">
        <f t="shared" si="350"/>
        <v>2024</v>
      </c>
      <c r="C6581" s="190" t="str">
        <f t="shared" si="351"/>
        <v>Jan-2024</v>
      </c>
      <c r="D6581" s="2">
        <v>45322</v>
      </c>
      <c r="E6581" t="s">
        <v>1037</v>
      </c>
      <c r="F6581" t="s">
        <v>1038</v>
      </c>
      <c r="G6581" t="s">
        <v>1039</v>
      </c>
      <c r="H6581" t="s">
        <v>680</v>
      </c>
      <c r="I6581" t="s">
        <v>1091</v>
      </c>
      <c r="J6581" t="s">
        <v>1092</v>
      </c>
      <c r="K6581" t="s">
        <v>1093</v>
      </c>
      <c r="L6581" t="s">
        <v>1094</v>
      </c>
      <c r="M6581" t="s">
        <v>1095</v>
      </c>
      <c r="N6581" t="s">
        <v>920</v>
      </c>
      <c r="O6581">
        <v>2740</v>
      </c>
    </row>
    <row r="6582" spans="1:15" x14ac:dyDescent="0.35">
      <c r="A6582" s="189" t="str">
        <f t="shared" si="349"/>
        <v>Jan</v>
      </c>
      <c r="B6582" s="190" t="str">
        <f t="shared" si="350"/>
        <v>2024</v>
      </c>
      <c r="C6582" s="190" t="str">
        <f t="shared" si="351"/>
        <v>Jan-2024</v>
      </c>
      <c r="D6582" s="2">
        <v>45322</v>
      </c>
      <c r="E6582" t="s">
        <v>1037</v>
      </c>
      <c r="F6582" t="s">
        <v>1038</v>
      </c>
      <c r="G6582" t="s">
        <v>1039</v>
      </c>
      <c r="H6582" t="s">
        <v>680</v>
      </c>
      <c r="I6582" t="s">
        <v>1091</v>
      </c>
      <c r="J6582" t="s">
        <v>1092</v>
      </c>
      <c r="K6582" t="s">
        <v>1093</v>
      </c>
      <c r="L6582" t="s">
        <v>1094</v>
      </c>
      <c r="M6582" t="s">
        <v>1095</v>
      </c>
      <c r="N6582" t="s">
        <v>922</v>
      </c>
      <c r="O6582">
        <v>260</v>
      </c>
    </row>
    <row r="6583" spans="1:15" x14ac:dyDescent="0.35">
      <c r="A6583" s="189" t="str">
        <f t="shared" si="349"/>
        <v>Jan</v>
      </c>
      <c r="B6583" s="190" t="str">
        <f t="shared" si="350"/>
        <v>2024</v>
      </c>
      <c r="C6583" s="190" t="str">
        <f t="shared" si="351"/>
        <v>Jan-2024</v>
      </c>
      <c r="D6583" s="2">
        <v>45322</v>
      </c>
      <c r="E6583" t="s">
        <v>1037</v>
      </c>
      <c r="F6583" t="s">
        <v>1038</v>
      </c>
      <c r="G6583" t="s">
        <v>1039</v>
      </c>
      <c r="H6583" t="s">
        <v>680</v>
      </c>
      <c r="I6583" t="s">
        <v>1091</v>
      </c>
      <c r="J6583" t="s">
        <v>1092</v>
      </c>
      <c r="K6583" t="s">
        <v>1093</v>
      </c>
      <c r="L6583" t="s">
        <v>1094</v>
      </c>
      <c r="M6583" t="s">
        <v>1095</v>
      </c>
      <c r="N6583" t="s">
        <v>921</v>
      </c>
      <c r="O6583">
        <v>1150</v>
      </c>
    </row>
    <row r="6584" spans="1:15" x14ac:dyDescent="0.35">
      <c r="A6584" s="189" t="str">
        <f t="shared" si="349"/>
        <v>Jan</v>
      </c>
      <c r="B6584" s="190" t="str">
        <f t="shared" si="350"/>
        <v>2024</v>
      </c>
      <c r="C6584" s="190" t="str">
        <f t="shared" si="351"/>
        <v>Jan-2024</v>
      </c>
      <c r="D6584" s="2">
        <v>45322</v>
      </c>
      <c r="E6584" t="s">
        <v>1037</v>
      </c>
      <c r="F6584" t="s">
        <v>1038</v>
      </c>
      <c r="G6584" t="s">
        <v>1039</v>
      </c>
      <c r="H6584" t="s">
        <v>684</v>
      </c>
      <c r="I6584" t="s">
        <v>1096</v>
      </c>
      <c r="J6584" t="s">
        <v>1097</v>
      </c>
      <c r="K6584" t="s">
        <v>1098</v>
      </c>
      <c r="L6584" t="s">
        <v>1099</v>
      </c>
      <c r="M6584" t="s">
        <v>1100</v>
      </c>
      <c r="N6584" t="s">
        <v>1528</v>
      </c>
      <c r="O6584" t="s">
        <v>958</v>
      </c>
    </row>
    <row r="6585" spans="1:15" x14ac:dyDescent="0.35">
      <c r="A6585" s="189" t="str">
        <f t="shared" si="349"/>
        <v>Jan</v>
      </c>
      <c r="B6585" s="190" t="str">
        <f t="shared" si="350"/>
        <v>2024</v>
      </c>
      <c r="C6585" s="190" t="str">
        <f t="shared" si="351"/>
        <v>Jan-2024</v>
      </c>
      <c r="D6585" s="2">
        <v>45322</v>
      </c>
      <c r="E6585" t="s">
        <v>1037</v>
      </c>
      <c r="F6585" t="s">
        <v>1038</v>
      </c>
      <c r="G6585" t="s">
        <v>1039</v>
      </c>
      <c r="H6585" t="s">
        <v>684</v>
      </c>
      <c r="I6585" t="s">
        <v>1096</v>
      </c>
      <c r="J6585" t="s">
        <v>1097</v>
      </c>
      <c r="K6585" t="s">
        <v>1098</v>
      </c>
      <c r="L6585" t="s">
        <v>1099</v>
      </c>
      <c r="M6585" t="s">
        <v>1100</v>
      </c>
      <c r="N6585" t="s">
        <v>1529</v>
      </c>
      <c r="O6585" t="s">
        <v>958</v>
      </c>
    </row>
    <row r="6586" spans="1:15" x14ac:dyDescent="0.35">
      <c r="A6586" s="189" t="str">
        <f t="shared" si="349"/>
        <v>Jan</v>
      </c>
      <c r="B6586" s="190" t="str">
        <f t="shared" si="350"/>
        <v>2024</v>
      </c>
      <c r="C6586" s="190" t="str">
        <f t="shared" si="351"/>
        <v>Jan-2024</v>
      </c>
      <c r="D6586" s="2">
        <v>45322</v>
      </c>
      <c r="E6586" t="s">
        <v>1037</v>
      </c>
      <c r="F6586" t="s">
        <v>1038</v>
      </c>
      <c r="G6586" t="s">
        <v>1039</v>
      </c>
      <c r="H6586" t="s">
        <v>684</v>
      </c>
      <c r="I6586" t="s">
        <v>1096</v>
      </c>
      <c r="J6586" t="s">
        <v>1097</v>
      </c>
      <c r="K6586" t="s">
        <v>1098</v>
      </c>
      <c r="L6586" t="s">
        <v>1099</v>
      </c>
      <c r="M6586" t="s">
        <v>1100</v>
      </c>
      <c r="N6586" t="s">
        <v>919</v>
      </c>
      <c r="O6586">
        <v>280</v>
      </c>
    </row>
    <row r="6587" spans="1:15" x14ac:dyDescent="0.35">
      <c r="A6587" s="189" t="str">
        <f t="shared" si="349"/>
        <v>Jan</v>
      </c>
      <c r="B6587" s="190" t="str">
        <f t="shared" si="350"/>
        <v>2024</v>
      </c>
      <c r="C6587" s="190" t="str">
        <f t="shared" si="351"/>
        <v>Jan-2024</v>
      </c>
      <c r="D6587" s="2">
        <v>45322</v>
      </c>
      <c r="E6587" t="s">
        <v>1037</v>
      </c>
      <c r="F6587" t="s">
        <v>1038</v>
      </c>
      <c r="G6587" t="s">
        <v>1039</v>
      </c>
      <c r="H6587" t="s">
        <v>684</v>
      </c>
      <c r="I6587" t="s">
        <v>1096</v>
      </c>
      <c r="J6587" t="s">
        <v>1097</v>
      </c>
      <c r="K6587" t="s">
        <v>1098</v>
      </c>
      <c r="L6587" t="s">
        <v>1099</v>
      </c>
      <c r="M6587" t="s">
        <v>1100</v>
      </c>
      <c r="N6587" t="s">
        <v>920</v>
      </c>
      <c r="O6587">
        <v>2240</v>
      </c>
    </row>
    <row r="6588" spans="1:15" x14ac:dyDescent="0.35">
      <c r="A6588" s="189" t="str">
        <f t="shared" si="349"/>
        <v>Jan</v>
      </c>
      <c r="B6588" s="190" t="str">
        <f t="shared" si="350"/>
        <v>2024</v>
      </c>
      <c r="C6588" s="190" t="str">
        <f t="shared" si="351"/>
        <v>Jan-2024</v>
      </c>
      <c r="D6588" s="2">
        <v>45322</v>
      </c>
      <c r="E6588" t="s">
        <v>1037</v>
      </c>
      <c r="F6588" t="s">
        <v>1038</v>
      </c>
      <c r="G6588" t="s">
        <v>1039</v>
      </c>
      <c r="H6588" t="s">
        <v>684</v>
      </c>
      <c r="I6588" t="s">
        <v>1096</v>
      </c>
      <c r="J6588" t="s">
        <v>1097</v>
      </c>
      <c r="K6588" t="s">
        <v>1098</v>
      </c>
      <c r="L6588" t="s">
        <v>1099</v>
      </c>
      <c r="M6588" t="s">
        <v>1100</v>
      </c>
      <c r="N6588" t="s">
        <v>922</v>
      </c>
      <c r="O6588">
        <v>1495</v>
      </c>
    </row>
    <row r="6589" spans="1:15" x14ac:dyDescent="0.35">
      <c r="A6589" s="189" t="str">
        <f t="shared" si="349"/>
        <v>Jan</v>
      </c>
      <c r="B6589" s="190" t="str">
        <f t="shared" si="350"/>
        <v>2024</v>
      </c>
      <c r="C6589" s="190" t="str">
        <f t="shared" si="351"/>
        <v>Jan-2024</v>
      </c>
      <c r="D6589" s="2">
        <v>45322</v>
      </c>
      <c r="E6589" t="s">
        <v>1037</v>
      </c>
      <c r="F6589" t="s">
        <v>1038</v>
      </c>
      <c r="G6589" t="s">
        <v>1039</v>
      </c>
      <c r="H6589" t="s">
        <v>684</v>
      </c>
      <c r="I6589" t="s">
        <v>1096</v>
      </c>
      <c r="J6589" t="s">
        <v>1097</v>
      </c>
      <c r="K6589" t="s">
        <v>1098</v>
      </c>
      <c r="L6589" t="s">
        <v>1099</v>
      </c>
      <c r="M6589" t="s">
        <v>1100</v>
      </c>
      <c r="N6589" t="s">
        <v>921</v>
      </c>
      <c r="O6589">
        <v>1890</v>
      </c>
    </row>
    <row r="6590" spans="1:15" x14ac:dyDescent="0.35">
      <c r="A6590" s="189" t="str">
        <f t="shared" si="349"/>
        <v>Jan</v>
      </c>
      <c r="B6590" s="190" t="str">
        <f t="shared" si="350"/>
        <v>2024</v>
      </c>
      <c r="C6590" s="190" t="str">
        <f t="shared" si="351"/>
        <v>Jan-2024</v>
      </c>
      <c r="D6590" s="2">
        <v>45322</v>
      </c>
      <c r="E6590" t="s">
        <v>1037</v>
      </c>
      <c r="F6590" t="s">
        <v>1038</v>
      </c>
      <c r="G6590" t="s">
        <v>1039</v>
      </c>
      <c r="H6590" t="s">
        <v>688</v>
      </c>
      <c r="I6590" t="s">
        <v>1101</v>
      </c>
      <c r="J6590" t="s">
        <v>1102</v>
      </c>
      <c r="K6590" t="s">
        <v>1103</v>
      </c>
      <c r="L6590" t="s">
        <v>1104</v>
      </c>
      <c r="M6590" t="s">
        <v>1105</v>
      </c>
      <c r="N6590" t="s">
        <v>1528</v>
      </c>
      <c r="O6590" t="s">
        <v>958</v>
      </c>
    </row>
    <row r="6591" spans="1:15" x14ac:dyDescent="0.35">
      <c r="A6591" s="189" t="str">
        <f t="shared" si="349"/>
        <v>Jan</v>
      </c>
      <c r="B6591" s="190" t="str">
        <f t="shared" si="350"/>
        <v>2024</v>
      </c>
      <c r="C6591" s="190" t="str">
        <f t="shared" si="351"/>
        <v>Jan-2024</v>
      </c>
      <c r="D6591" s="2">
        <v>45322</v>
      </c>
      <c r="E6591" t="s">
        <v>1037</v>
      </c>
      <c r="F6591" t="s">
        <v>1038</v>
      </c>
      <c r="G6591" t="s">
        <v>1039</v>
      </c>
      <c r="H6591" t="s">
        <v>688</v>
      </c>
      <c r="I6591" t="s">
        <v>1101</v>
      </c>
      <c r="J6591" t="s">
        <v>1102</v>
      </c>
      <c r="K6591" t="s">
        <v>1103</v>
      </c>
      <c r="L6591" t="s">
        <v>1104</v>
      </c>
      <c r="M6591" t="s">
        <v>1105</v>
      </c>
      <c r="N6591" t="s">
        <v>1529</v>
      </c>
      <c r="O6591" t="s">
        <v>958</v>
      </c>
    </row>
    <row r="6592" spans="1:15" x14ac:dyDescent="0.35">
      <c r="A6592" s="189" t="str">
        <f t="shared" si="349"/>
        <v>Jan</v>
      </c>
      <c r="B6592" s="190" t="str">
        <f t="shared" si="350"/>
        <v>2024</v>
      </c>
      <c r="C6592" s="190" t="str">
        <f t="shared" si="351"/>
        <v>Jan-2024</v>
      </c>
      <c r="D6592" s="2">
        <v>45322</v>
      </c>
      <c r="E6592" t="s">
        <v>1037</v>
      </c>
      <c r="F6592" t="s">
        <v>1038</v>
      </c>
      <c r="G6592" t="s">
        <v>1039</v>
      </c>
      <c r="H6592" t="s">
        <v>688</v>
      </c>
      <c r="I6592" t="s">
        <v>1101</v>
      </c>
      <c r="J6592" t="s">
        <v>1102</v>
      </c>
      <c r="K6592" t="s">
        <v>1103</v>
      </c>
      <c r="L6592" t="s">
        <v>1104</v>
      </c>
      <c r="M6592" t="s">
        <v>1105</v>
      </c>
      <c r="N6592" t="s">
        <v>919</v>
      </c>
      <c r="O6592">
        <v>105</v>
      </c>
    </row>
    <row r="6593" spans="1:15" x14ac:dyDescent="0.35">
      <c r="A6593" s="189" t="str">
        <f t="shared" si="349"/>
        <v>Jan</v>
      </c>
      <c r="B6593" s="190" t="str">
        <f t="shared" si="350"/>
        <v>2024</v>
      </c>
      <c r="C6593" s="190" t="str">
        <f t="shared" si="351"/>
        <v>Jan-2024</v>
      </c>
      <c r="D6593" s="2">
        <v>45322</v>
      </c>
      <c r="E6593" t="s">
        <v>1037</v>
      </c>
      <c r="F6593" t="s">
        <v>1038</v>
      </c>
      <c r="G6593" t="s">
        <v>1039</v>
      </c>
      <c r="H6593" t="s">
        <v>688</v>
      </c>
      <c r="I6593" t="s">
        <v>1101</v>
      </c>
      <c r="J6593" t="s">
        <v>1102</v>
      </c>
      <c r="K6593" t="s">
        <v>1103</v>
      </c>
      <c r="L6593" t="s">
        <v>1104</v>
      </c>
      <c r="M6593" t="s">
        <v>1105</v>
      </c>
      <c r="N6593" t="s">
        <v>920</v>
      </c>
      <c r="O6593">
        <v>530</v>
      </c>
    </row>
    <row r="6594" spans="1:15" x14ac:dyDescent="0.35">
      <c r="A6594" s="189" t="str">
        <f t="shared" si="349"/>
        <v>Jan</v>
      </c>
      <c r="B6594" s="190" t="str">
        <f t="shared" si="350"/>
        <v>2024</v>
      </c>
      <c r="C6594" s="190" t="str">
        <f t="shared" si="351"/>
        <v>Jan-2024</v>
      </c>
      <c r="D6594" s="2">
        <v>45322</v>
      </c>
      <c r="E6594" t="s">
        <v>1037</v>
      </c>
      <c r="F6594" t="s">
        <v>1038</v>
      </c>
      <c r="G6594" t="s">
        <v>1039</v>
      </c>
      <c r="H6594" t="s">
        <v>688</v>
      </c>
      <c r="I6594" t="s">
        <v>1101</v>
      </c>
      <c r="J6594" t="s">
        <v>1102</v>
      </c>
      <c r="K6594" t="s">
        <v>1103</v>
      </c>
      <c r="L6594" t="s">
        <v>1104</v>
      </c>
      <c r="M6594" t="s">
        <v>1105</v>
      </c>
      <c r="N6594" t="s">
        <v>922</v>
      </c>
      <c r="O6594">
        <v>275</v>
      </c>
    </row>
    <row r="6595" spans="1:15" x14ac:dyDescent="0.35">
      <c r="A6595" s="189" t="str">
        <f t="shared" si="349"/>
        <v>Jan</v>
      </c>
      <c r="B6595" s="190" t="str">
        <f t="shared" si="350"/>
        <v>2024</v>
      </c>
      <c r="C6595" s="190" t="str">
        <f t="shared" si="351"/>
        <v>Jan-2024</v>
      </c>
      <c r="D6595" s="2">
        <v>45322</v>
      </c>
      <c r="E6595" t="s">
        <v>1037</v>
      </c>
      <c r="F6595" t="s">
        <v>1038</v>
      </c>
      <c r="G6595" t="s">
        <v>1039</v>
      </c>
      <c r="H6595" t="s">
        <v>688</v>
      </c>
      <c r="I6595" t="s">
        <v>1101</v>
      </c>
      <c r="J6595" t="s">
        <v>1102</v>
      </c>
      <c r="K6595" t="s">
        <v>1103</v>
      </c>
      <c r="L6595" t="s">
        <v>1104</v>
      </c>
      <c r="M6595" t="s">
        <v>1105</v>
      </c>
      <c r="N6595" t="s">
        <v>921</v>
      </c>
      <c r="O6595">
        <v>450</v>
      </c>
    </row>
    <row r="6596" spans="1:15" x14ac:dyDescent="0.35">
      <c r="A6596" s="189" t="str">
        <f t="shared" si="349"/>
        <v>Jan</v>
      </c>
      <c r="B6596" s="190" t="str">
        <f t="shared" si="350"/>
        <v>2024</v>
      </c>
      <c r="C6596" s="190" t="str">
        <f t="shared" si="351"/>
        <v>Jan-2024</v>
      </c>
      <c r="D6596" s="2">
        <v>45322</v>
      </c>
      <c r="E6596" t="s">
        <v>1037</v>
      </c>
      <c r="F6596" t="s">
        <v>1038</v>
      </c>
      <c r="G6596" t="s">
        <v>1039</v>
      </c>
      <c r="H6596" t="s">
        <v>688</v>
      </c>
      <c r="I6596" t="s">
        <v>1101</v>
      </c>
      <c r="J6596" t="s">
        <v>1102</v>
      </c>
      <c r="K6596" t="s">
        <v>1106</v>
      </c>
      <c r="L6596" t="s">
        <v>1107</v>
      </c>
      <c r="M6596" t="s">
        <v>1108</v>
      </c>
      <c r="N6596" t="s">
        <v>1528</v>
      </c>
      <c r="O6596" t="s">
        <v>958</v>
      </c>
    </row>
    <row r="6597" spans="1:15" x14ac:dyDescent="0.35">
      <c r="A6597" s="189" t="str">
        <f t="shared" si="349"/>
        <v>Jan</v>
      </c>
      <c r="B6597" s="190" t="str">
        <f t="shared" si="350"/>
        <v>2024</v>
      </c>
      <c r="C6597" s="190" t="str">
        <f t="shared" si="351"/>
        <v>Jan-2024</v>
      </c>
      <c r="D6597" s="2">
        <v>45322</v>
      </c>
      <c r="E6597" t="s">
        <v>1037</v>
      </c>
      <c r="F6597" t="s">
        <v>1038</v>
      </c>
      <c r="G6597" t="s">
        <v>1039</v>
      </c>
      <c r="H6597" t="s">
        <v>688</v>
      </c>
      <c r="I6597" t="s">
        <v>1101</v>
      </c>
      <c r="J6597" t="s">
        <v>1102</v>
      </c>
      <c r="K6597" t="s">
        <v>1106</v>
      </c>
      <c r="L6597" t="s">
        <v>1107</v>
      </c>
      <c r="M6597" t="s">
        <v>1108</v>
      </c>
      <c r="N6597" t="s">
        <v>1529</v>
      </c>
      <c r="O6597" t="s">
        <v>958</v>
      </c>
    </row>
    <row r="6598" spans="1:15" x14ac:dyDescent="0.35">
      <c r="A6598" s="189" t="str">
        <f t="shared" si="349"/>
        <v>Jan</v>
      </c>
      <c r="B6598" s="190" t="str">
        <f t="shared" si="350"/>
        <v>2024</v>
      </c>
      <c r="C6598" s="190" t="str">
        <f t="shared" si="351"/>
        <v>Jan-2024</v>
      </c>
      <c r="D6598" s="2">
        <v>45322</v>
      </c>
      <c r="E6598" t="s">
        <v>1037</v>
      </c>
      <c r="F6598" t="s">
        <v>1038</v>
      </c>
      <c r="G6598" t="s">
        <v>1039</v>
      </c>
      <c r="H6598" t="s">
        <v>688</v>
      </c>
      <c r="I6598" t="s">
        <v>1101</v>
      </c>
      <c r="J6598" t="s">
        <v>1102</v>
      </c>
      <c r="K6598" t="s">
        <v>1106</v>
      </c>
      <c r="L6598" t="s">
        <v>1107</v>
      </c>
      <c r="M6598" t="s">
        <v>1108</v>
      </c>
      <c r="N6598" t="s">
        <v>919</v>
      </c>
      <c r="O6598">
        <v>840</v>
      </c>
    </row>
    <row r="6599" spans="1:15" x14ac:dyDescent="0.35">
      <c r="A6599" s="189" t="str">
        <f t="shared" si="349"/>
        <v>Jan</v>
      </c>
      <c r="B6599" s="190" t="str">
        <f t="shared" si="350"/>
        <v>2024</v>
      </c>
      <c r="C6599" s="190" t="str">
        <f t="shared" si="351"/>
        <v>Jan-2024</v>
      </c>
      <c r="D6599" s="2">
        <v>45322</v>
      </c>
      <c r="E6599" t="s">
        <v>1037</v>
      </c>
      <c r="F6599" t="s">
        <v>1038</v>
      </c>
      <c r="G6599" t="s">
        <v>1039</v>
      </c>
      <c r="H6599" t="s">
        <v>688</v>
      </c>
      <c r="I6599" t="s">
        <v>1101</v>
      </c>
      <c r="J6599" t="s">
        <v>1102</v>
      </c>
      <c r="K6599" t="s">
        <v>1106</v>
      </c>
      <c r="L6599" t="s">
        <v>1107</v>
      </c>
      <c r="M6599" t="s">
        <v>1108</v>
      </c>
      <c r="N6599" t="s">
        <v>920</v>
      </c>
      <c r="O6599">
        <v>3400</v>
      </c>
    </row>
    <row r="6600" spans="1:15" x14ac:dyDescent="0.35">
      <c r="A6600" s="189" t="str">
        <f t="shared" si="349"/>
        <v>Jan</v>
      </c>
      <c r="B6600" s="190" t="str">
        <f t="shared" si="350"/>
        <v>2024</v>
      </c>
      <c r="C6600" s="190" t="str">
        <f t="shared" si="351"/>
        <v>Jan-2024</v>
      </c>
      <c r="D6600" s="2">
        <v>45322</v>
      </c>
      <c r="E6600" t="s">
        <v>1037</v>
      </c>
      <c r="F6600" t="s">
        <v>1038</v>
      </c>
      <c r="G6600" t="s">
        <v>1039</v>
      </c>
      <c r="H6600" t="s">
        <v>688</v>
      </c>
      <c r="I6600" t="s">
        <v>1101</v>
      </c>
      <c r="J6600" t="s">
        <v>1102</v>
      </c>
      <c r="K6600" t="s">
        <v>1106</v>
      </c>
      <c r="L6600" t="s">
        <v>1107</v>
      </c>
      <c r="M6600" t="s">
        <v>1108</v>
      </c>
      <c r="N6600" t="s">
        <v>922</v>
      </c>
      <c r="O6600">
        <v>2280</v>
      </c>
    </row>
    <row r="6601" spans="1:15" x14ac:dyDescent="0.35">
      <c r="A6601" s="189" t="str">
        <f t="shared" si="349"/>
        <v>Jan</v>
      </c>
      <c r="B6601" s="190" t="str">
        <f t="shared" si="350"/>
        <v>2024</v>
      </c>
      <c r="C6601" s="190" t="str">
        <f t="shared" si="351"/>
        <v>Jan-2024</v>
      </c>
      <c r="D6601" s="2">
        <v>45322</v>
      </c>
      <c r="E6601" t="s">
        <v>1037</v>
      </c>
      <c r="F6601" t="s">
        <v>1038</v>
      </c>
      <c r="G6601" t="s">
        <v>1039</v>
      </c>
      <c r="H6601" t="s">
        <v>688</v>
      </c>
      <c r="I6601" t="s">
        <v>1101</v>
      </c>
      <c r="J6601" t="s">
        <v>1102</v>
      </c>
      <c r="K6601" t="s">
        <v>1106</v>
      </c>
      <c r="L6601" t="s">
        <v>1107</v>
      </c>
      <c r="M6601" t="s">
        <v>1108</v>
      </c>
      <c r="N6601" t="s">
        <v>921</v>
      </c>
      <c r="O6601">
        <v>2920</v>
      </c>
    </row>
    <row r="6602" spans="1:15" x14ac:dyDescent="0.35">
      <c r="A6602" s="189" t="str">
        <f t="shared" si="349"/>
        <v>Jan</v>
      </c>
      <c r="B6602" s="190" t="str">
        <f t="shared" si="350"/>
        <v>2024</v>
      </c>
      <c r="C6602" s="190" t="str">
        <f t="shared" si="351"/>
        <v>Jan-2024</v>
      </c>
      <c r="D6602" s="2">
        <v>45322</v>
      </c>
      <c r="E6602" t="s">
        <v>1037</v>
      </c>
      <c r="F6602" t="s">
        <v>1038</v>
      </c>
      <c r="G6602" t="s">
        <v>1039</v>
      </c>
      <c r="H6602" t="s">
        <v>691</v>
      </c>
      <c r="I6602" t="s">
        <v>1109</v>
      </c>
      <c r="J6602" t="s">
        <v>1110</v>
      </c>
      <c r="K6602" t="s">
        <v>1111</v>
      </c>
      <c r="L6602" t="s">
        <v>1112</v>
      </c>
      <c r="M6602" t="s">
        <v>1113</v>
      </c>
      <c r="N6602" t="s">
        <v>1528</v>
      </c>
      <c r="O6602" t="s">
        <v>958</v>
      </c>
    </row>
    <row r="6603" spans="1:15" x14ac:dyDescent="0.35">
      <c r="A6603" s="189" t="str">
        <f t="shared" si="349"/>
        <v>Jan</v>
      </c>
      <c r="B6603" s="190" t="str">
        <f t="shared" si="350"/>
        <v>2024</v>
      </c>
      <c r="C6603" s="190" t="str">
        <f t="shared" si="351"/>
        <v>Jan-2024</v>
      </c>
      <c r="D6603" s="2">
        <v>45322</v>
      </c>
      <c r="E6603" t="s">
        <v>1037</v>
      </c>
      <c r="F6603" t="s">
        <v>1038</v>
      </c>
      <c r="G6603" t="s">
        <v>1039</v>
      </c>
      <c r="H6603" t="s">
        <v>691</v>
      </c>
      <c r="I6603" t="s">
        <v>1109</v>
      </c>
      <c r="J6603" t="s">
        <v>1110</v>
      </c>
      <c r="K6603" t="s">
        <v>1111</v>
      </c>
      <c r="L6603" t="s">
        <v>1112</v>
      </c>
      <c r="M6603" t="s">
        <v>1113</v>
      </c>
      <c r="N6603" t="s">
        <v>1529</v>
      </c>
      <c r="O6603" t="s">
        <v>958</v>
      </c>
    </row>
    <row r="6604" spans="1:15" x14ac:dyDescent="0.35">
      <c r="A6604" s="189" t="str">
        <f t="shared" si="349"/>
        <v>Jan</v>
      </c>
      <c r="B6604" s="190" t="str">
        <f t="shared" si="350"/>
        <v>2024</v>
      </c>
      <c r="C6604" s="190" t="str">
        <f t="shared" si="351"/>
        <v>Jan-2024</v>
      </c>
      <c r="D6604" s="2">
        <v>45322</v>
      </c>
      <c r="E6604" t="s">
        <v>1037</v>
      </c>
      <c r="F6604" t="s">
        <v>1038</v>
      </c>
      <c r="G6604" t="s">
        <v>1039</v>
      </c>
      <c r="H6604" t="s">
        <v>691</v>
      </c>
      <c r="I6604" t="s">
        <v>1109</v>
      </c>
      <c r="J6604" t="s">
        <v>1110</v>
      </c>
      <c r="K6604" t="s">
        <v>1111</v>
      </c>
      <c r="L6604" t="s">
        <v>1112</v>
      </c>
      <c r="M6604" t="s">
        <v>1113</v>
      </c>
      <c r="N6604" t="s">
        <v>919</v>
      </c>
      <c r="O6604">
        <v>810</v>
      </c>
    </row>
    <row r="6605" spans="1:15" x14ac:dyDescent="0.35">
      <c r="A6605" s="189" t="str">
        <f t="shared" si="349"/>
        <v>Jan</v>
      </c>
      <c r="B6605" s="190" t="str">
        <f t="shared" si="350"/>
        <v>2024</v>
      </c>
      <c r="C6605" s="190" t="str">
        <f t="shared" si="351"/>
        <v>Jan-2024</v>
      </c>
      <c r="D6605" s="2">
        <v>45322</v>
      </c>
      <c r="E6605" t="s">
        <v>1037</v>
      </c>
      <c r="F6605" t="s">
        <v>1038</v>
      </c>
      <c r="G6605" t="s">
        <v>1039</v>
      </c>
      <c r="H6605" t="s">
        <v>691</v>
      </c>
      <c r="I6605" t="s">
        <v>1109</v>
      </c>
      <c r="J6605" t="s">
        <v>1110</v>
      </c>
      <c r="K6605" t="s">
        <v>1111</v>
      </c>
      <c r="L6605" t="s">
        <v>1112</v>
      </c>
      <c r="M6605" t="s">
        <v>1113</v>
      </c>
      <c r="N6605" t="s">
        <v>920</v>
      </c>
      <c r="O6605">
        <v>4030</v>
      </c>
    </row>
    <row r="6606" spans="1:15" x14ac:dyDescent="0.35">
      <c r="A6606" s="189" t="str">
        <f t="shared" si="349"/>
        <v>Jan</v>
      </c>
      <c r="B6606" s="190" t="str">
        <f t="shared" si="350"/>
        <v>2024</v>
      </c>
      <c r="C6606" s="190" t="str">
        <f t="shared" si="351"/>
        <v>Jan-2024</v>
      </c>
      <c r="D6606" s="2">
        <v>45322</v>
      </c>
      <c r="E6606" t="s">
        <v>1037</v>
      </c>
      <c r="F6606" t="s">
        <v>1038</v>
      </c>
      <c r="G6606" t="s">
        <v>1039</v>
      </c>
      <c r="H6606" t="s">
        <v>691</v>
      </c>
      <c r="I6606" t="s">
        <v>1109</v>
      </c>
      <c r="J6606" t="s">
        <v>1110</v>
      </c>
      <c r="K6606" t="s">
        <v>1111</v>
      </c>
      <c r="L6606" t="s">
        <v>1112</v>
      </c>
      <c r="M6606" t="s">
        <v>1113</v>
      </c>
      <c r="N6606" t="s">
        <v>922</v>
      </c>
      <c r="O6606">
        <v>2330</v>
      </c>
    </row>
    <row r="6607" spans="1:15" x14ac:dyDescent="0.35">
      <c r="A6607" s="189" t="str">
        <f t="shared" si="349"/>
        <v>Jan</v>
      </c>
      <c r="B6607" s="190" t="str">
        <f t="shared" si="350"/>
        <v>2024</v>
      </c>
      <c r="C6607" s="190" t="str">
        <f t="shared" si="351"/>
        <v>Jan-2024</v>
      </c>
      <c r="D6607" s="2">
        <v>45322</v>
      </c>
      <c r="E6607" t="s">
        <v>1037</v>
      </c>
      <c r="F6607" t="s">
        <v>1038</v>
      </c>
      <c r="G6607" t="s">
        <v>1039</v>
      </c>
      <c r="H6607" t="s">
        <v>691</v>
      </c>
      <c r="I6607" t="s">
        <v>1109</v>
      </c>
      <c r="J6607" t="s">
        <v>1110</v>
      </c>
      <c r="K6607" t="s">
        <v>1111</v>
      </c>
      <c r="L6607" t="s">
        <v>1112</v>
      </c>
      <c r="M6607" t="s">
        <v>1113</v>
      </c>
      <c r="N6607" t="s">
        <v>921</v>
      </c>
      <c r="O6607">
        <v>2405</v>
      </c>
    </row>
    <row r="6608" spans="1:15" x14ac:dyDescent="0.35">
      <c r="A6608" s="189" t="str">
        <f t="shared" si="349"/>
        <v>Jan</v>
      </c>
      <c r="B6608" s="190" t="str">
        <f t="shared" si="350"/>
        <v>2024</v>
      </c>
      <c r="C6608" s="190" t="str">
        <f t="shared" si="351"/>
        <v>Jan-2024</v>
      </c>
      <c r="D6608" s="2">
        <v>45322</v>
      </c>
      <c r="E6608" t="s">
        <v>1037</v>
      </c>
      <c r="F6608" t="s">
        <v>1038</v>
      </c>
      <c r="G6608" t="s">
        <v>1039</v>
      </c>
      <c r="H6608" t="s">
        <v>696</v>
      </c>
      <c r="I6608" t="s">
        <v>1114</v>
      </c>
      <c r="J6608" t="s">
        <v>1115</v>
      </c>
      <c r="K6608" t="s">
        <v>1116</v>
      </c>
      <c r="L6608" t="s">
        <v>1117</v>
      </c>
      <c r="M6608" t="s">
        <v>1118</v>
      </c>
      <c r="N6608" t="s">
        <v>1528</v>
      </c>
      <c r="O6608" t="s">
        <v>958</v>
      </c>
    </row>
    <row r="6609" spans="1:15" x14ac:dyDescent="0.35">
      <c r="A6609" s="189" t="str">
        <f t="shared" si="349"/>
        <v>Jan</v>
      </c>
      <c r="B6609" s="190" t="str">
        <f t="shared" si="350"/>
        <v>2024</v>
      </c>
      <c r="C6609" s="190" t="str">
        <f t="shared" si="351"/>
        <v>Jan-2024</v>
      </c>
      <c r="D6609" s="2">
        <v>45322</v>
      </c>
      <c r="E6609" t="s">
        <v>1037</v>
      </c>
      <c r="F6609" t="s">
        <v>1038</v>
      </c>
      <c r="G6609" t="s">
        <v>1039</v>
      </c>
      <c r="H6609" t="s">
        <v>696</v>
      </c>
      <c r="I6609" t="s">
        <v>1114</v>
      </c>
      <c r="J6609" t="s">
        <v>1115</v>
      </c>
      <c r="K6609" t="s">
        <v>1116</v>
      </c>
      <c r="L6609" t="s">
        <v>1117</v>
      </c>
      <c r="M6609" t="s">
        <v>1118</v>
      </c>
      <c r="N6609" t="s">
        <v>1529</v>
      </c>
      <c r="O6609" t="s">
        <v>958</v>
      </c>
    </row>
    <row r="6610" spans="1:15" x14ac:dyDescent="0.35">
      <c r="A6610" s="189" t="str">
        <f t="shared" si="349"/>
        <v>Jan</v>
      </c>
      <c r="B6610" s="190" t="str">
        <f t="shared" si="350"/>
        <v>2024</v>
      </c>
      <c r="C6610" s="190" t="str">
        <f t="shared" si="351"/>
        <v>Jan-2024</v>
      </c>
      <c r="D6610" s="2">
        <v>45322</v>
      </c>
      <c r="E6610" t="s">
        <v>1037</v>
      </c>
      <c r="F6610" t="s">
        <v>1038</v>
      </c>
      <c r="G6610" t="s">
        <v>1039</v>
      </c>
      <c r="H6610" t="s">
        <v>696</v>
      </c>
      <c r="I6610" t="s">
        <v>1114</v>
      </c>
      <c r="J6610" t="s">
        <v>1115</v>
      </c>
      <c r="K6610" t="s">
        <v>1116</v>
      </c>
      <c r="L6610" t="s">
        <v>1117</v>
      </c>
      <c r="M6610" t="s">
        <v>1118</v>
      </c>
      <c r="N6610" t="s">
        <v>919</v>
      </c>
      <c r="O6610">
        <v>605</v>
      </c>
    </row>
    <row r="6611" spans="1:15" x14ac:dyDescent="0.35">
      <c r="A6611" s="189" t="str">
        <f t="shared" si="349"/>
        <v>Jan</v>
      </c>
      <c r="B6611" s="190" t="str">
        <f t="shared" si="350"/>
        <v>2024</v>
      </c>
      <c r="C6611" s="190" t="str">
        <f t="shared" si="351"/>
        <v>Jan-2024</v>
      </c>
      <c r="D6611" s="2">
        <v>45322</v>
      </c>
      <c r="E6611" t="s">
        <v>1037</v>
      </c>
      <c r="F6611" t="s">
        <v>1038</v>
      </c>
      <c r="G6611" t="s">
        <v>1039</v>
      </c>
      <c r="H6611" t="s">
        <v>696</v>
      </c>
      <c r="I6611" t="s">
        <v>1114</v>
      </c>
      <c r="J6611" t="s">
        <v>1115</v>
      </c>
      <c r="K6611" t="s">
        <v>1116</v>
      </c>
      <c r="L6611" t="s">
        <v>1117</v>
      </c>
      <c r="M6611" t="s">
        <v>1118</v>
      </c>
      <c r="N6611" t="s">
        <v>920</v>
      </c>
      <c r="O6611">
        <v>3910</v>
      </c>
    </row>
    <row r="6612" spans="1:15" x14ac:dyDescent="0.35">
      <c r="A6612" s="189" t="str">
        <f t="shared" si="349"/>
        <v>Jan</v>
      </c>
      <c r="B6612" s="190" t="str">
        <f t="shared" si="350"/>
        <v>2024</v>
      </c>
      <c r="C6612" s="190" t="str">
        <f t="shared" si="351"/>
        <v>Jan-2024</v>
      </c>
      <c r="D6612" s="2">
        <v>45322</v>
      </c>
      <c r="E6612" t="s">
        <v>1037</v>
      </c>
      <c r="F6612" t="s">
        <v>1038</v>
      </c>
      <c r="G6612" t="s">
        <v>1039</v>
      </c>
      <c r="H6612" t="s">
        <v>696</v>
      </c>
      <c r="I6612" t="s">
        <v>1114</v>
      </c>
      <c r="J6612" t="s">
        <v>1115</v>
      </c>
      <c r="K6612" t="s">
        <v>1116</v>
      </c>
      <c r="L6612" t="s">
        <v>1117</v>
      </c>
      <c r="M6612" t="s">
        <v>1118</v>
      </c>
      <c r="N6612" t="s">
        <v>922</v>
      </c>
      <c r="O6612">
        <v>660</v>
      </c>
    </row>
    <row r="6613" spans="1:15" x14ac:dyDescent="0.35">
      <c r="A6613" s="189" t="str">
        <f t="shared" si="349"/>
        <v>Jan</v>
      </c>
      <c r="B6613" s="190" t="str">
        <f t="shared" si="350"/>
        <v>2024</v>
      </c>
      <c r="C6613" s="190" t="str">
        <f t="shared" si="351"/>
        <v>Jan-2024</v>
      </c>
      <c r="D6613" s="2">
        <v>45322</v>
      </c>
      <c r="E6613" t="s">
        <v>1037</v>
      </c>
      <c r="F6613" t="s">
        <v>1038</v>
      </c>
      <c r="G6613" t="s">
        <v>1039</v>
      </c>
      <c r="H6613" t="s">
        <v>696</v>
      </c>
      <c r="I6613" t="s">
        <v>1114</v>
      </c>
      <c r="J6613" t="s">
        <v>1115</v>
      </c>
      <c r="K6613" t="s">
        <v>1116</v>
      </c>
      <c r="L6613" t="s">
        <v>1117</v>
      </c>
      <c r="M6613" t="s">
        <v>1118</v>
      </c>
      <c r="N6613" t="s">
        <v>921</v>
      </c>
      <c r="O6613">
        <v>2080</v>
      </c>
    </row>
    <row r="6614" spans="1:15" x14ac:dyDescent="0.35">
      <c r="A6614" s="189" t="str">
        <f t="shared" si="349"/>
        <v>Jan</v>
      </c>
      <c r="B6614" s="190" t="str">
        <f t="shared" si="350"/>
        <v>2024</v>
      </c>
      <c r="C6614" s="190" t="str">
        <f t="shared" si="351"/>
        <v>Jan-2024</v>
      </c>
      <c r="D6614" s="2">
        <v>45322</v>
      </c>
      <c r="E6614" t="s">
        <v>1119</v>
      </c>
      <c r="F6614" t="s">
        <v>1570</v>
      </c>
      <c r="G6614" t="s">
        <v>1120</v>
      </c>
      <c r="H6614" t="s">
        <v>665</v>
      </c>
      <c r="I6614" t="s">
        <v>1121</v>
      </c>
      <c r="J6614" t="s">
        <v>1122</v>
      </c>
      <c r="K6614" t="s">
        <v>1123</v>
      </c>
      <c r="L6614" t="s">
        <v>1124</v>
      </c>
      <c r="M6614" t="s">
        <v>1125</v>
      </c>
      <c r="N6614" t="s">
        <v>1528</v>
      </c>
      <c r="O6614" t="s">
        <v>958</v>
      </c>
    </row>
    <row r="6615" spans="1:15" x14ac:dyDescent="0.35">
      <c r="A6615" s="189" t="str">
        <f t="shared" si="349"/>
        <v>Jan</v>
      </c>
      <c r="B6615" s="190" t="str">
        <f t="shared" si="350"/>
        <v>2024</v>
      </c>
      <c r="C6615" s="190" t="str">
        <f t="shared" si="351"/>
        <v>Jan-2024</v>
      </c>
      <c r="D6615" s="2">
        <v>45322</v>
      </c>
      <c r="E6615" t="s">
        <v>1119</v>
      </c>
      <c r="F6615" t="s">
        <v>1570</v>
      </c>
      <c r="G6615" t="s">
        <v>1120</v>
      </c>
      <c r="H6615" t="s">
        <v>665</v>
      </c>
      <c r="I6615" t="s">
        <v>1121</v>
      </c>
      <c r="J6615" t="s">
        <v>1122</v>
      </c>
      <c r="K6615" t="s">
        <v>1123</v>
      </c>
      <c r="L6615" t="s">
        <v>1124</v>
      </c>
      <c r="M6615" t="s">
        <v>1125</v>
      </c>
      <c r="N6615" t="s">
        <v>1529</v>
      </c>
      <c r="O6615" t="s">
        <v>958</v>
      </c>
    </row>
    <row r="6616" spans="1:15" x14ac:dyDescent="0.35">
      <c r="A6616" s="189" t="str">
        <f t="shared" si="349"/>
        <v>Jan</v>
      </c>
      <c r="B6616" s="190" t="str">
        <f t="shared" si="350"/>
        <v>2024</v>
      </c>
      <c r="C6616" s="190" t="str">
        <f t="shared" si="351"/>
        <v>Jan-2024</v>
      </c>
      <c r="D6616" s="2">
        <v>45322</v>
      </c>
      <c r="E6616" t="s">
        <v>1119</v>
      </c>
      <c r="F6616" t="s">
        <v>1570</v>
      </c>
      <c r="G6616" t="s">
        <v>1120</v>
      </c>
      <c r="H6616" t="s">
        <v>665</v>
      </c>
      <c r="I6616" t="s">
        <v>1121</v>
      </c>
      <c r="J6616" t="s">
        <v>1122</v>
      </c>
      <c r="K6616" t="s">
        <v>1123</v>
      </c>
      <c r="L6616" t="s">
        <v>1124</v>
      </c>
      <c r="M6616" t="s">
        <v>1125</v>
      </c>
      <c r="N6616" t="s">
        <v>919</v>
      </c>
      <c r="O6616">
        <v>150</v>
      </c>
    </row>
    <row r="6617" spans="1:15" x14ac:dyDescent="0.35">
      <c r="A6617" s="189" t="str">
        <f t="shared" si="349"/>
        <v>Jan</v>
      </c>
      <c r="B6617" s="190" t="str">
        <f t="shared" si="350"/>
        <v>2024</v>
      </c>
      <c r="C6617" s="190" t="str">
        <f t="shared" si="351"/>
        <v>Jan-2024</v>
      </c>
      <c r="D6617" s="2">
        <v>45322</v>
      </c>
      <c r="E6617" t="s">
        <v>1119</v>
      </c>
      <c r="F6617" t="s">
        <v>1570</v>
      </c>
      <c r="G6617" t="s">
        <v>1120</v>
      </c>
      <c r="H6617" t="s">
        <v>665</v>
      </c>
      <c r="I6617" t="s">
        <v>1121</v>
      </c>
      <c r="J6617" t="s">
        <v>1122</v>
      </c>
      <c r="K6617" t="s">
        <v>1123</v>
      </c>
      <c r="L6617" t="s">
        <v>1124</v>
      </c>
      <c r="M6617" t="s">
        <v>1125</v>
      </c>
      <c r="N6617" t="s">
        <v>920</v>
      </c>
      <c r="O6617">
        <v>520</v>
      </c>
    </row>
    <row r="6618" spans="1:15" x14ac:dyDescent="0.35">
      <c r="A6618" s="189" t="str">
        <f t="shared" ref="A6618:A6681" si="352">TEXT(D6618,"mmm")</f>
        <v>Jan</v>
      </c>
      <c r="B6618" s="190" t="str">
        <f t="shared" ref="B6618:B6681" si="353">TEXT(D6618,"yyyy")</f>
        <v>2024</v>
      </c>
      <c r="C6618" s="190" t="str">
        <f t="shared" ref="C6618:C6681" si="354">_xlfn.CONCAT(A6618&amp;"-"&amp;B6618)</f>
        <v>Jan-2024</v>
      </c>
      <c r="D6618" s="2">
        <v>45322</v>
      </c>
      <c r="E6618" t="s">
        <v>1119</v>
      </c>
      <c r="F6618" t="s">
        <v>1570</v>
      </c>
      <c r="G6618" t="s">
        <v>1120</v>
      </c>
      <c r="H6618" t="s">
        <v>665</v>
      </c>
      <c r="I6618" t="s">
        <v>1121</v>
      </c>
      <c r="J6618" t="s">
        <v>1122</v>
      </c>
      <c r="K6618" t="s">
        <v>1123</v>
      </c>
      <c r="L6618" t="s">
        <v>1124</v>
      </c>
      <c r="M6618" t="s">
        <v>1125</v>
      </c>
      <c r="N6618" t="s">
        <v>922</v>
      </c>
      <c r="O6618">
        <v>1590</v>
      </c>
    </row>
    <row r="6619" spans="1:15" x14ac:dyDescent="0.35">
      <c r="A6619" s="189" t="str">
        <f t="shared" si="352"/>
        <v>Jan</v>
      </c>
      <c r="B6619" s="190" t="str">
        <f t="shared" si="353"/>
        <v>2024</v>
      </c>
      <c r="C6619" s="190" t="str">
        <f t="shared" si="354"/>
        <v>Jan-2024</v>
      </c>
      <c r="D6619" s="2">
        <v>45322</v>
      </c>
      <c r="E6619" t="s">
        <v>1119</v>
      </c>
      <c r="F6619" t="s">
        <v>1570</v>
      </c>
      <c r="G6619" t="s">
        <v>1120</v>
      </c>
      <c r="H6619" t="s">
        <v>665</v>
      </c>
      <c r="I6619" t="s">
        <v>1121</v>
      </c>
      <c r="J6619" t="s">
        <v>1122</v>
      </c>
      <c r="K6619" t="s">
        <v>1123</v>
      </c>
      <c r="L6619" t="s">
        <v>1124</v>
      </c>
      <c r="M6619" t="s">
        <v>1125</v>
      </c>
      <c r="N6619" t="s">
        <v>921</v>
      </c>
      <c r="O6619">
        <v>1200</v>
      </c>
    </row>
    <row r="6620" spans="1:15" x14ac:dyDescent="0.35">
      <c r="A6620" s="189" t="str">
        <f t="shared" si="352"/>
        <v>Jan</v>
      </c>
      <c r="B6620" s="190" t="str">
        <f t="shared" si="353"/>
        <v>2024</v>
      </c>
      <c r="C6620" s="190" t="str">
        <f t="shared" si="354"/>
        <v>Jan-2024</v>
      </c>
      <c r="D6620" s="2">
        <v>45322</v>
      </c>
      <c r="E6620" t="s">
        <v>1119</v>
      </c>
      <c r="F6620" t="s">
        <v>1570</v>
      </c>
      <c r="G6620" t="s">
        <v>1120</v>
      </c>
      <c r="H6620" t="s">
        <v>665</v>
      </c>
      <c r="I6620" t="s">
        <v>1121</v>
      </c>
      <c r="J6620" t="s">
        <v>1122</v>
      </c>
      <c r="K6620" t="s">
        <v>1126</v>
      </c>
      <c r="L6620" t="s">
        <v>1127</v>
      </c>
      <c r="M6620" t="s">
        <v>1128</v>
      </c>
      <c r="N6620" t="s">
        <v>1528</v>
      </c>
      <c r="O6620" t="s">
        <v>958</v>
      </c>
    </row>
    <row r="6621" spans="1:15" x14ac:dyDescent="0.35">
      <c r="A6621" s="189" t="str">
        <f t="shared" si="352"/>
        <v>Jan</v>
      </c>
      <c r="B6621" s="190" t="str">
        <f t="shared" si="353"/>
        <v>2024</v>
      </c>
      <c r="C6621" s="190" t="str">
        <f t="shared" si="354"/>
        <v>Jan-2024</v>
      </c>
      <c r="D6621" s="2">
        <v>45322</v>
      </c>
      <c r="E6621" t="s">
        <v>1119</v>
      </c>
      <c r="F6621" t="s">
        <v>1570</v>
      </c>
      <c r="G6621" t="s">
        <v>1120</v>
      </c>
      <c r="H6621" t="s">
        <v>665</v>
      </c>
      <c r="I6621" t="s">
        <v>1121</v>
      </c>
      <c r="J6621" t="s">
        <v>1122</v>
      </c>
      <c r="K6621" t="s">
        <v>1126</v>
      </c>
      <c r="L6621" t="s">
        <v>1127</v>
      </c>
      <c r="M6621" t="s">
        <v>1128</v>
      </c>
      <c r="N6621" t="s">
        <v>1529</v>
      </c>
      <c r="O6621" t="s">
        <v>958</v>
      </c>
    </row>
    <row r="6622" spans="1:15" x14ac:dyDescent="0.35">
      <c r="A6622" s="189" t="str">
        <f t="shared" si="352"/>
        <v>Jan</v>
      </c>
      <c r="B6622" s="190" t="str">
        <f t="shared" si="353"/>
        <v>2024</v>
      </c>
      <c r="C6622" s="190" t="str">
        <f t="shared" si="354"/>
        <v>Jan-2024</v>
      </c>
      <c r="D6622" s="2">
        <v>45322</v>
      </c>
      <c r="E6622" t="s">
        <v>1119</v>
      </c>
      <c r="F6622" t="s">
        <v>1570</v>
      </c>
      <c r="G6622" t="s">
        <v>1120</v>
      </c>
      <c r="H6622" t="s">
        <v>665</v>
      </c>
      <c r="I6622" t="s">
        <v>1121</v>
      </c>
      <c r="J6622" t="s">
        <v>1122</v>
      </c>
      <c r="K6622" t="s">
        <v>1126</v>
      </c>
      <c r="L6622" t="s">
        <v>1127</v>
      </c>
      <c r="M6622" t="s">
        <v>1128</v>
      </c>
      <c r="N6622" t="s">
        <v>919</v>
      </c>
      <c r="O6622">
        <v>30</v>
      </c>
    </row>
    <row r="6623" spans="1:15" x14ac:dyDescent="0.35">
      <c r="A6623" s="189" t="str">
        <f t="shared" si="352"/>
        <v>Jan</v>
      </c>
      <c r="B6623" s="190" t="str">
        <f t="shared" si="353"/>
        <v>2024</v>
      </c>
      <c r="C6623" s="190" t="str">
        <f t="shared" si="354"/>
        <v>Jan-2024</v>
      </c>
      <c r="D6623" s="2">
        <v>45322</v>
      </c>
      <c r="E6623" t="s">
        <v>1119</v>
      </c>
      <c r="F6623" t="s">
        <v>1570</v>
      </c>
      <c r="G6623" t="s">
        <v>1120</v>
      </c>
      <c r="H6623" t="s">
        <v>665</v>
      </c>
      <c r="I6623" t="s">
        <v>1121</v>
      </c>
      <c r="J6623" t="s">
        <v>1122</v>
      </c>
      <c r="K6623" t="s">
        <v>1126</v>
      </c>
      <c r="L6623" t="s">
        <v>1127</v>
      </c>
      <c r="M6623" t="s">
        <v>1128</v>
      </c>
      <c r="N6623" t="s">
        <v>920</v>
      </c>
      <c r="O6623">
        <v>245</v>
      </c>
    </row>
    <row r="6624" spans="1:15" x14ac:dyDescent="0.35">
      <c r="A6624" s="189" t="str">
        <f t="shared" si="352"/>
        <v>Jan</v>
      </c>
      <c r="B6624" s="190" t="str">
        <f t="shared" si="353"/>
        <v>2024</v>
      </c>
      <c r="C6624" s="190" t="str">
        <f t="shared" si="354"/>
        <v>Jan-2024</v>
      </c>
      <c r="D6624" s="2">
        <v>45322</v>
      </c>
      <c r="E6624" t="s">
        <v>1119</v>
      </c>
      <c r="F6624" t="s">
        <v>1570</v>
      </c>
      <c r="G6624" t="s">
        <v>1120</v>
      </c>
      <c r="H6624" t="s">
        <v>665</v>
      </c>
      <c r="I6624" t="s">
        <v>1121</v>
      </c>
      <c r="J6624" t="s">
        <v>1122</v>
      </c>
      <c r="K6624" t="s">
        <v>1126</v>
      </c>
      <c r="L6624" t="s">
        <v>1127</v>
      </c>
      <c r="M6624" t="s">
        <v>1128</v>
      </c>
      <c r="N6624" t="s">
        <v>922</v>
      </c>
      <c r="O6624">
        <v>510</v>
      </c>
    </row>
    <row r="6625" spans="1:15" x14ac:dyDescent="0.35">
      <c r="A6625" s="189" t="str">
        <f t="shared" si="352"/>
        <v>Jan</v>
      </c>
      <c r="B6625" s="190" t="str">
        <f t="shared" si="353"/>
        <v>2024</v>
      </c>
      <c r="C6625" s="190" t="str">
        <f t="shared" si="354"/>
        <v>Jan-2024</v>
      </c>
      <c r="D6625" s="2">
        <v>45322</v>
      </c>
      <c r="E6625" t="s">
        <v>1119</v>
      </c>
      <c r="F6625" t="s">
        <v>1570</v>
      </c>
      <c r="G6625" t="s">
        <v>1120</v>
      </c>
      <c r="H6625" t="s">
        <v>665</v>
      </c>
      <c r="I6625" t="s">
        <v>1121</v>
      </c>
      <c r="J6625" t="s">
        <v>1122</v>
      </c>
      <c r="K6625" t="s">
        <v>1126</v>
      </c>
      <c r="L6625" t="s">
        <v>1127</v>
      </c>
      <c r="M6625" t="s">
        <v>1128</v>
      </c>
      <c r="N6625" t="s">
        <v>921</v>
      </c>
      <c r="O6625">
        <v>305</v>
      </c>
    </row>
    <row r="6626" spans="1:15" x14ac:dyDescent="0.35">
      <c r="A6626" s="189" t="str">
        <f t="shared" si="352"/>
        <v>Jan</v>
      </c>
      <c r="B6626" s="190" t="str">
        <f t="shared" si="353"/>
        <v>2024</v>
      </c>
      <c r="C6626" s="190" t="str">
        <f t="shared" si="354"/>
        <v>Jan-2024</v>
      </c>
      <c r="D6626" s="2">
        <v>45322</v>
      </c>
      <c r="E6626" t="s">
        <v>1119</v>
      </c>
      <c r="F6626" t="s">
        <v>1570</v>
      </c>
      <c r="G6626" t="s">
        <v>1120</v>
      </c>
      <c r="H6626" t="s">
        <v>665</v>
      </c>
      <c r="I6626" t="s">
        <v>1121</v>
      </c>
      <c r="J6626" t="s">
        <v>1122</v>
      </c>
      <c r="K6626" t="s">
        <v>1129</v>
      </c>
      <c r="L6626" t="s">
        <v>1130</v>
      </c>
      <c r="M6626" t="s">
        <v>1131</v>
      </c>
      <c r="N6626" t="s">
        <v>1528</v>
      </c>
      <c r="O6626" t="s">
        <v>958</v>
      </c>
    </row>
    <row r="6627" spans="1:15" x14ac:dyDescent="0.35">
      <c r="A6627" s="189" t="str">
        <f t="shared" si="352"/>
        <v>Jan</v>
      </c>
      <c r="B6627" s="190" t="str">
        <f t="shared" si="353"/>
        <v>2024</v>
      </c>
      <c r="C6627" s="190" t="str">
        <f t="shared" si="354"/>
        <v>Jan-2024</v>
      </c>
      <c r="D6627" s="2">
        <v>45322</v>
      </c>
      <c r="E6627" t="s">
        <v>1119</v>
      </c>
      <c r="F6627" t="s">
        <v>1570</v>
      </c>
      <c r="G6627" t="s">
        <v>1120</v>
      </c>
      <c r="H6627" t="s">
        <v>665</v>
      </c>
      <c r="I6627" t="s">
        <v>1121</v>
      </c>
      <c r="J6627" t="s">
        <v>1122</v>
      </c>
      <c r="K6627" t="s">
        <v>1129</v>
      </c>
      <c r="L6627" t="s">
        <v>1130</v>
      </c>
      <c r="M6627" t="s">
        <v>1131</v>
      </c>
      <c r="N6627" t="s">
        <v>1529</v>
      </c>
      <c r="O6627" t="s">
        <v>958</v>
      </c>
    </row>
    <row r="6628" spans="1:15" x14ac:dyDescent="0.35">
      <c r="A6628" s="189" t="str">
        <f t="shared" si="352"/>
        <v>Jan</v>
      </c>
      <c r="B6628" s="190" t="str">
        <f t="shared" si="353"/>
        <v>2024</v>
      </c>
      <c r="C6628" s="190" t="str">
        <f t="shared" si="354"/>
        <v>Jan-2024</v>
      </c>
      <c r="D6628" s="2">
        <v>45322</v>
      </c>
      <c r="E6628" t="s">
        <v>1119</v>
      </c>
      <c r="F6628" t="s">
        <v>1570</v>
      </c>
      <c r="G6628" t="s">
        <v>1120</v>
      </c>
      <c r="H6628" t="s">
        <v>665</v>
      </c>
      <c r="I6628" t="s">
        <v>1121</v>
      </c>
      <c r="J6628" t="s">
        <v>1122</v>
      </c>
      <c r="K6628" t="s">
        <v>1129</v>
      </c>
      <c r="L6628" t="s">
        <v>1130</v>
      </c>
      <c r="M6628" t="s">
        <v>1131</v>
      </c>
      <c r="N6628" t="s">
        <v>919</v>
      </c>
      <c r="O6628">
        <v>120</v>
      </c>
    </row>
    <row r="6629" spans="1:15" x14ac:dyDescent="0.35">
      <c r="A6629" s="189" t="str">
        <f t="shared" si="352"/>
        <v>Jan</v>
      </c>
      <c r="B6629" s="190" t="str">
        <f t="shared" si="353"/>
        <v>2024</v>
      </c>
      <c r="C6629" s="190" t="str">
        <f t="shared" si="354"/>
        <v>Jan-2024</v>
      </c>
      <c r="D6629" s="2">
        <v>45322</v>
      </c>
      <c r="E6629" t="s">
        <v>1119</v>
      </c>
      <c r="F6629" t="s">
        <v>1570</v>
      </c>
      <c r="G6629" t="s">
        <v>1120</v>
      </c>
      <c r="H6629" t="s">
        <v>665</v>
      </c>
      <c r="I6629" t="s">
        <v>1121</v>
      </c>
      <c r="J6629" t="s">
        <v>1122</v>
      </c>
      <c r="K6629" t="s">
        <v>1129</v>
      </c>
      <c r="L6629" t="s">
        <v>1130</v>
      </c>
      <c r="M6629" t="s">
        <v>1131</v>
      </c>
      <c r="N6629" t="s">
        <v>920</v>
      </c>
      <c r="O6629">
        <v>630</v>
      </c>
    </row>
    <row r="6630" spans="1:15" x14ac:dyDescent="0.35">
      <c r="A6630" s="189" t="str">
        <f t="shared" si="352"/>
        <v>Jan</v>
      </c>
      <c r="B6630" s="190" t="str">
        <f t="shared" si="353"/>
        <v>2024</v>
      </c>
      <c r="C6630" s="190" t="str">
        <f t="shared" si="354"/>
        <v>Jan-2024</v>
      </c>
      <c r="D6630" s="2">
        <v>45322</v>
      </c>
      <c r="E6630" t="s">
        <v>1119</v>
      </c>
      <c r="F6630" t="s">
        <v>1570</v>
      </c>
      <c r="G6630" t="s">
        <v>1120</v>
      </c>
      <c r="H6630" t="s">
        <v>665</v>
      </c>
      <c r="I6630" t="s">
        <v>1121</v>
      </c>
      <c r="J6630" t="s">
        <v>1122</v>
      </c>
      <c r="K6630" t="s">
        <v>1129</v>
      </c>
      <c r="L6630" t="s">
        <v>1130</v>
      </c>
      <c r="M6630" t="s">
        <v>1131</v>
      </c>
      <c r="N6630" t="s">
        <v>922</v>
      </c>
      <c r="O6630">
        <v>760</v>
      </c>
    </row>
    <row r="6631" spans="1:15" x14ac:dyDescent="0.35">
      <c r="A6631" s="189" t="str">
        <f t="shared" si="352"/>
        <v>Jan</v>
      </c>
      <c r="B6631" s="190" t="str">
        <f t="shared" si="353"/>
        <v>2024</v>
      </c>
      <c r="C6631" s="190" t="str">
        <f t="shared" si="354"/>
        <v>Jan-2024</v>
      </c>
      <c r="D6631" s="2">
        <v>45322</v>
      </c>
      <c r="E6631" t="s">
        <v>1119</v>
      </c>
      <c r="F6631" t="s">
        <v>1570</v>
      </c>
      <c r="G6631" t="s">
        <v>1120</v>
      </c>
      <c r="H6631" t="s">
        <v>665</v>
      </c>
      <c r="I6631" t="s">
        <v>1121</v>
      </c>
      <c r="J6631" t="s">
        <v>1122</v>
      </c>
      <c r="K6631" t="s">
        <v>1129</v>
      </c>
      <c r="L6631" t="s">
        <v>1130</v>
      </c>
      <c r="M6631" t="s">
        <v>1131</v>
      </c>
      <c r="N6631" t="s">
        <v>921</v>
      </c>
      <c r="O6631">
        <v>590</v>
      </c>
    </row>
    <row r="6632" spans="1:15" x14ac:dyDescent="0.35">
      <c r="A6632" s="189" t="str">
        <f t="shared" si="352"/>
        <v>Jan</v>
      </c>
      <c r="B6632" s="190" t="str">
        <f t="shared" si="353"/>
        <v>2024</v>
      </c>
      <c r="C6632" s="190" t="str">
        <f t="shared" si="354"/>
        <v>Jan-2024</v>
      </c>
      <c r="D6632" s="2">
        <v>45322</v>
      </c>
      <c r="E6632" t="s">
        <v>1119</v>
      </c>
      <c r="F6632" t="s">
        <v>1570</v>
      </c>
      <c r="G6632" t="s">
        <v>1120</v>
      </c>
      <c r="H6632" t="s">
        <v>665</v>
      </c>
      <c r="I6632" t="s">
        <v>1121</v>
      </c>
      <c r="J6632" t="s">
        <v>1122</v>
      </c>
      <c r="K6632" t="s">
        <v>1132</v>
      </c>
      <c r="L6632" t="s">
        <v>1133</v>
      </c>
      <c r="M6632" t="s">
        <v>1134</v>
      </c>
      <c r="N6632" t="s">
        <v>1528</v>
      </c>
      <c r="O6632" t="s">
        <v>958</v>
      </c>
    </row>
    <row r="6633" spans="1:15" x14ac:dyDescent="0.35">
      <c r="A6633" s="189" t="str">
        <f t="shared" si="352"/>
        <v>Jan</v>
      </c>
      <c r="B6633" s="190" t="str">
        <f t="shared" si="353"/>
        <v>2024</v>
      </c>
      <c r="C6633" s="190" t="str">
        <f t="shared" si="354"/>
        <v>Jan-2024</v>
      </c>
      <c r="D6633" s="2">
        <v>45322</v>
      </c>
      <c r="E6633" t="s">
        <v>1119</v>
      </c>
      <c r="F6633" t="s">
        <v>1570</v>
      </c>
      <c r="G6633" t="s">
        <v>1120</v>
      </c>
      <c r="H6633" t="s">
        <v>665</v>
      </c>
      <c r="I6633" t="s">
        <v>1121</v>
      </c>
      <c r="J6633" t="s">
        <v>1122</v>
      </c>
      <c r="K6633" t="s">
        <v>1132</v>
      </c>
      <c r="L6633" t="s">
        <v>1133</v>
      </c>
      <c r="M6633" t="s">
        <v>1134</v>
      </c>
      <c r="N6633" t="s">
        <v>1529</v>
      </c>
      <c r="O6633" t="s">
        <v>958</v>
      </c>
    </row>
    <row r="6634" spans="1:15" x14ac:dyDescent="0.35">
      <c r="A6634" s="189" t="str">
        <f t="shared" si="352"/>
        <v>Jan</v>
      </c>
      <c r="B6634" s="190" t="str">
        <f t="shared" si="353"/>
        <v>2024</v>
      </c>
      <c r="C6634" s="190" t="str">
        <f t="shared" si="354"/>
        <v>Jan-2024</v>
      </c>
      <c r="D6634" s="2">
        <v>45322</v>
      </c>
      <c r="E6634" t="s">
        <v>1119</v>
      </c>
      <c r="F6634" t="s">
        <v>1570</v>
      </c>
      <c r="G6634" t="s">
        <v>1120</v>
      </c>
      <c r="H6634" t="s">
        <v>665</v>
      </c>
      <c r="I6634" t="s">
        <v>1121</v>
      </c>
      <c r="J6634" t="s">
        <v>1122</v>
      </c>
      <c r="K6634" t="s">
        <v>1132</v>
      </c>
      <c r="L6634" t="s">
        <v>1133</v>
      </c>
      <c r="M6634" t="s">
        <v>1134</v>
      </c>
      <c r="N6634" t="s">
        <v>919</v>
      </c>
      <c r="O6634">
        <v>30</v>
      </c>
    </row>
    <row r="6635" spans="1:15" x14ac:dyDescent="0.35">
      <c r="A6635" s="189" t="str">
        <f t="shared" si="352"/>
        <v>Jan</v>
      </c>
      <c r="B6635" s="190" t="str">
        <f t="shared" si="353"/>
        <v>2024</v>
      </c>
      <c r="C6635" s="190" t="str">
        <f t="shared" si="354"/>
        <v>Jan-2024</v>
      </c>
      <c r="D6635" s="2">
        <v>45322</v>
      </c>
      <c r="E6635" t="s">
        <v>1119</v>
      </c>
      <c r="F6635" t="s">
        <v>1570</v>
      </c>
      <c r="G6635" t="s">
        <v>1120</v>
      </c>
      <c r="H6635" t="s">
        <v>665</v>
      </c>
      <c r="I6635" t="s">
        <v>1121</v>
      </c>
      <c r="J6635" t="s">
        <v>1122</v>
      </c>
      <c r="K6635" t="s">
        <v>1132</v>
      </c>
      <c r="L6635" t="s">
        <v>1133</v>
      </c>
      <c r="M6635" t="s">
        <v>1134</v>
      </c>
      <c r="N6635" t="s">
        <v>920</v>
      </c>
      <c r="O6635">
        <v>160</v>
      </c>
    </row>
    <row r="6636" spans="1:15" x14ac:dyDescent="0.35">
      <c r="A6636" s="189" t="str">
        <f t="shared" si="352"/>
        <v>Jan</v>
      </c>
      <c r="B6636" s="190" t="str">
        <f t="shared" si="353"/>
        <v>2024</v>
      </c>
      <c r="C6636" s="190" t="str">
        <f t="shared" si="354"/>
        <v>Jan-2024</v>
      </c>
      <c r="D6636" s="2">
        <v>45322</v>
      </c>
      <c r="E6636" t="s">
        <v>1119</v>
      </c>
      <c r="F6636" t="s">
        <v>1570</v>
      </c>
      <c r="G6636" t="s">
        <v>1120</v>
      </c>
      <c r="H6636" t="s">
        <v>665</v>
      </c>
      <c r="I6636" t="s">
        <v>1121</v>
      </c>
      <c r="J6636" t="s">
        <v>1122</v>
      </c>
      <c r="K6636" t="s">
        <v>1132</v>
      </c>
      <c r="L6636" t="s">
        <v>1133</v>
      </c>
      <c r="M6636" t="s">
        <v>1134</v>
      </c>
      <c r="N6636" t="s">
        <v>922</v>
      </c>
      <c r="O6636">
        <v>1410</v>
      </c>
    </row>
    <row r="6637" spans="1:15" x14ac:dyDescent="0.35">
      <c r="A6637" s="189" t="str">
        <f t="shared" si="352"/>
        <v>Jan</v>
      </c>
      <c r="B6637" s="190" t="str">
        <f t="shared" si="353"/>
        <v>2024</v>
      </c>
      <c r="C6637" s="190" t="str">
        <f t="shared" si="354"/>
        <v>Jan-2024</v>
      </c>
      <c r="D6637" s="2">
        <v>45322</v>
      </c>
      <c r="E6637" t="s">
        <v>1119</v>
      </c>
      <c r="F6637" t="s">
        <v>1570</v>
      </c>
      <c r="G6637" t="s">
        <v>1120</v>
      </c>
      <c r="H6637" t="s">
        <v>665</v>
      </c>
      <c r="I6637" t="s">
        <v>1121</v>
      </c>
      <c r="J6637" t="s">
        <v>1122</v>
      </c>
      <c r="K6637" t="s">
        <v>1132</v>
      </c>
      <c r="L6637" t="s">
        <v>1133</v>
      </c>
      <c r="M6637" t="s">
        <v>1134</v>
      </c>
      <c r="N6637" t="s">
        <v>921</v>
      </c>
      <c r="O6637">
        <v>515</v>
      </c>
    </row>
    <row r="6638" spans="1:15" x14ac:dyDescent="0.35">
      <c r="A6638" s="189" t="str">
        <f t="shared" si="352"/>
        <v>Jan</v>
      </c>
      <c r="B6638" s="190" t="str">
        <f t="shared" si="353"/>
        <v>2024</v>
      </c>
      <c r="C6638" s="190" t="str">
        <f t="shared" si="354"/>
        <v>Jan-2024</v>
      </c>
      <c r="D6638" s="2">
        <v>45322</v>
      </c>
      <c r="E6638" t="s">
        <v>1119</v>
      </c>
      <c r="F6638" t="s">
        <v>1570</v>
      </c>
      <c r="G6638" t="s">
        <v>1120</v>
      </c>
      <c r="H6638" t="s">
        <v>665</v>
      </c>
      <c r="I6638" t="s">
        <v>1121</v>
      </c>
      <c r="J6638" t="s">
        <v>1122</v>
      </c>
      <c r="K6638" t="s">
        <v>1135</v>
      </c>
      <c r="L6638" t="s">
        <v>1136</v>
      </c>
      <c r="M6638" t="s">
        <v>1137</v>
      </c>
      <c r="N6638" t="s">
        <v>1528</v>
      </c>
      <c r="O6638" t="s">
        <v>958</v>
      </c>
    </row>
    <row r="6639" spans="1:15" x14ac:dyDescent="0.35">
      <c r="A6639" s="189" t="str">
        <f t="shared" si="352"/>
        <v>Jan</v>
      </c>
      <c r="B6639" s="190" t="str">
        <f t="shared" si="353"/>
        <v>2024</v>
      </c>
      <c r="C6639" s="190" t="str">
        <f t="shared" si="354"/>
        <v>Jan-2024</v>
      </c>
      <c r="D6639" s="2">
        <v>45322</v>
      </c>
      <c r="E6639" t="s">
        <v>1119</v>
      </c>
      <c r="F6639" t="s">
        <v>1570</v>
      </c>
      <c r="G6639" t="s">
        <v>1120</v>
      </c>
      <c r="H6639" t="s">
        <v>665</v>
      </c>
      <c r="I6639" t="s">
        <v>1121</v>
      </c>
      <c r="J6639" t="s">
        <v>1122</v>
      </c>
      <c r="K6639" t="s">
        <v>1135</v>
      </c>
      <c r="L6639" t="s">
        <v>1136</v>
      </c>
      <c r="M6639" t="s">
        <v>1137</v>
      </c>
      <c r="N6639" t="s">
        <v>1529</v>
      </c>
      <c r="O6639" t="s">
        <v>958</v>
      </c>
    </row>
    <row r="6640" spans="1:15" x14ac:dyDescent="0.35">
      <c r="A6640" s="189" t="str">
        <f t="shared" si="352"/>
        <v>Jan</v>
      </c>
      <c r="B6640" s="190" t="str">
        <f t="shared" si="353"/>
        <v>2024</v>
      </c>
      <c r="C6640" s="190" t="str">
        <f t="shared" si="354"/>
        <v>Jan-2024</v>
      </c>
      <c r="D6640" s="2">
        <v>45322</v>
      </c>
      <c r="E6640" t="s">
        <v>1119</v>
      </c>
      <c r="F6640" t="s">
        <v>1570</v>
      </c>
      <c r="G6640" t="s">
        <v>1120</v>
      </c>
      <c r="H6640" t="s">
        <v>665</v>
      </c>
      <c r="I6640" t="s">
        <v>1121</v>
      </c>
      <c r="J6640" t="s">
        <v>1122</v>
      </c>
      <c r="K6640" t="s">
        <v>1135</v>
      </c>
      <c r="L6640" t="s">
        <v>1136</v>
      </c>
      <c r="M6640" t="s">
        <v>1137</v>
      </c>
      <c r="N6640" t="s">
        <v>919</v>
      </c>
      <c r="O6640">
        <v>115</v>
      </c>
    </row>
    <row r="6641" spans="1:15" x14ac:dyDescent="0.35">
      <c r="A6641" s="189" t="str">
        <f t="shared" si="352"/>
        <v>Jan</v>
      </c>
      <c r="B6641" s="190" t="str">
        <f t="shared" si="353"/>
        <v>2024</v>
      </c>
      <c r="C6641" s="190" t="str">
        <f t="shared" si="354"/>
        <v>Jan-2024</v>
      </c>
      <c r="D6641" s="2">
        <v>45322</v>
      </c>
      <c r="E6641" t="s">
        <v>1119</v>
      </c>
      <c r="F6641" t="s">
        <v>1570</v>
      </c>
      <c r="G6641" t="s">
        <v>1120</v>
      </c>
      <c r="H6641" t="s">
        <v>665</v>
      </c>
      <c r="I6641" t="s">
        <v>1121</v>
      </c>
      <c r="J6641" t="s">
        <v>1122</v>
      </c>
      <c r="K6641" t="s">
        <v>1135</v>
      </c>
      <c r="L6641" t="s">
        <v>1136</v>
      </c>
      <c r="M6641" t="s">
        <v>1137</v>
      </c>
      <c r="N6641" t="s">
        <v>920</v>
      </c>
      <c r="O6641">
        <v>170</v>
      </c>
    </row>
    <row r="6642" spans="1:15" x14ac:dyDescent="0.35">
      <c r="A6642" s="189" t="str">
        <f t="shared" si="352"/>
        <v>Jan</v>
      </c>
      <c r="B6642" s="190" t="str">
        <f t="shared" si="353"/>
        <v>2024</v>
      </c>
      <c r="C6642" s="190" t="str">
        <f t="shared" si="354"/>
        <v>Jan-2024</v>
      </c>
      <c r="D6642" s="2">
        <v>45322</v>
      </c>
      <c r="E6642" t="s">
        <v>1119</v>
      </c>
      <c r="F6642" t="s">
        <v>1570</v>
      </c>
      <c r="G6642" t="s">
        <v>1120</v>
      </c>
      <c r="H6642" t="s">
        <v>665</v>
      </c>
      <c r="I6642" t="s">
        <v>1121</v>
      </c>
      <c r="J6642" t="s">
        <v>1122</v>
      </c>
      <c r="K6642" t="s">
        <v>1135</v>
      </c>
      <c r="L6642" t="s">
        <v>1136</v>
      </c>
      <c r="M6642" t="s">
        <v>1137</v>
      </c>
      <c r="N6642" t="s">
        <v>922</v>
      </c>
      <c r="O6642">
        <v>1135</v>
      </c>
    </row>
    <row r="6643" spans="1:15" x14ac:dyDescent="0.35">
      <c r="A6643" s="189" t="str">
        <f t="shared" si="352"/>
        <v>Jan</v>
      </c>
      <c r="B6643" s="190" t="str">
        <f t="shared" si="353"/>
        <v>2024</v>
      </c>
      <c r="C6643" s="190" t="str">
        <f t="shared" si="354"/>
        <v>Jan-2024</v>
      </c>
      <c r="D6643" s="2">
        <v>45322</v>
      </c>
      <c r="E6643" t="s">
        <v>1119</v>
      </c>
      <c r="F6643" t="s">
        <v>1570</v>
      </c>
      <c r="G6643" t="s">
        <v>1120</v>
      </c>
      <c r="H6643" t="s">
        <v>665</v>
      </c>
      <c r="I6643" t="s">
        <v>1121</v>
      </c>
      <c r="J6643" t="s">
        <v>1122</v>
      </c>
      <c r="K6643" t="s">
        <v>1135</v>
      </c>
      <c r="L6643" t="s">
        <v>1136</v>
      </c>
      <c r="M6643" t="s">
        <v>1137</v>
      </c>
      <c r="N6643" t="s">
        <v>921</v>
      </c>
      <c r="O6643">
        <v>650</v>
      </c>
    </row>
    <row r="6644" spans="1:15" x14ac:dyDescent="0.35">
      <c r="A6644" s="189" t="str">
        <f t="shared" si="352"/>
        <v>Jan</v>
      </c>
      <c r="B6644" s="190" t="str">
        <f t="shared" si="353"/>
        <v>2024</v>
      </c>
      <c r="C6644" s="190" t="str">
        <f t="shared" si="354"/>
        <v>Jan-2024</v>
      </c>
      <c r="D6644" s="2">
        <v>45322</v>
      </c>
      <c r="E6644" t="s">
        <v>1119</v>
      </c>
      <c r="F6644" t="s">
        <v>1570</v>
      </c>
      <c r="G6644" t="s">
        <v>1120</v>
      </c>
      <c r="H6644" t="s">
        <v>666</v>
      </c>
      <c r="I6644" t="s">
        <v>1138</v>
      </c>
      <c r="J6644" t="s">
        <v>1139</v>
      </c>
      <c r="K6644" t="s">
        <v>1140</v>
      </c>
      <c r="L6644" t="s">
        <v>1141</v>
      </c>
      <c r="M6644" t="s">
        <v>1142</v>
      </c>
      <c r="N6644" t="s">
        <v>1528</v>
      </c>
      <c r="O6644" t="s">
        <v>958</v>
      </c>
    </row>
    <row r="6645" spans="1:15" x14ac:dyDescent="0.35">
      <c r="A6645" s="189" t="str">
        <f t="shared" si="352"/>
        <v>Jan</v>
      </c>
      <c r="B6645" s="190" t="str">
        <f t="shared" si="353"/>
        <v>2024</v>
      </c>
      <c r="C6645" s="190" t="str">
        <f t="shared" si="354"/>
        <v>Jan-2024</v>
      </c>
      <c r="D6645" s="2">
        <v>45322</v>
      </c>
      <c r="E6645" t="s">
        <v>1119</v>
      </c>
      <c r="F6645" t="s">
        <v>1570</v>
      </c>
      <c r="G6645" t="s">
        <v>1120</v>
      </c>
      <c r="H6645" t="s">
        <v>666</v>
      </c>
      <c r="I6645" t="s">
        <v>1138</v>
      </c>
      <c r="J6645" t="s">
        <v>1139</v>
      </c>
      <c r="K6645" t="s">
        <v>1140</v>
      </c>
      <c r="L6645" t="s">
        <v>1141</v>
      </c>
      <c r="M6645" t="s">
        <v>1142</v>
      </c>
      <c r="N6645" t="s">
        <v>1529</v>
      </c>
      <c r="O6645" t="s">
        <v>958</v>
      </c>
    </row>
    <row r="6646" spans="1:15" x14ac:dyDescent="0.35">
      <c r="A6646" s="189" t="str">
        <f t="shared" si="352"/>
        <v>Jan</v>
      </c>
      <c r="B6646" s="190" t="str">
        <f t="shared" si="353"/>
        <v>2024</v>
      </c>
      <c r="C6646" s="190" t="str">
        <f t="shared" si="354"/>
        <v>Jan-2024</v>
      </c>
      <c r="D6646" s="2">
        <v>45322</v>
      </c>
      <c r="E6646" t="s">
        <v>1119</v>
      </c>
      <c r="F6646" t="s">
        <v>1570</v>
      </c>
      <c r="G6646" t="s">
        <v>1120</v>
      </c>
      <c r="H6646" t="s">
        <v>666</v>
      </c>
      <c r="I6646" t="s">
        <v>1138</v>
      </c>
      <c r="J6646" t="s">
        <v>1139</v>
      </c>
      <c r="K6646" t="s">
        <v>1140</v>
      </c>
      <c r="L6646" t="s">
        <v>1141</v>
      </c>
      <c r="M6646" t="s">
        <v>1142</v>
      </c>
      <c r="N6646" t="s">
        <v>919</v>
      </c>
      <c r="O6646">
        <v>315</v>
      </c>
    </row>
    <row r="6647" spans="1:15" x14ac:dyDescent="0.35">
      <c r="A6647" s="189" t="str">
        <f t="shared" si="352"/>
        <v>Jan</v>
      </c>
      <c r="B6647" s="190" t="str">
        <f t="shared" si="353"/>
        <v>2024</v>
      </c>
      <c r="C6647" s="190" t="str">
        <f t="shared" si="354"/>
        <v>Jan-2024</v>
      </c>
      <c r="D6647" s="2">
        <v>45322</v>
      </c>
      <c r="E6647" t="s">
        <v>1119</v>
      </c>
      <c r="F6647" t="s">
        <v>1570</v>
      </c>
      <c r="G6647" t="s">
        <v>1120</v>
      </c>
      <c r="H6647" t="s">
        <v>666</v>
      </c>
      <c r="I6647" t="s">
        <v>1138</v>
      </c>
      <c r="J6647" t="s">
        <v>1139</v>
      </c>
      <c r="K6647" t="s">
        <v>1140</v>
      </c>
      <c r="L6647" t="s">
        <v>1141</v>
      </c>
      <c r="M6647" t="s">
        <v>1142</v>
      </c>
      <c r="N6647" t="s">
        <v>920</v>
      </c>
      <c r="O6647">
        <v>1965</v>
      </c>
    </row>
    <row r="6648" spans="1:15" x14ac:dyDescent="0.35">
      <c r="A6648" s="189" t="str">
        <f t="shared" si="352"/>
        <v>Jan</v>
      </c>
      <c r="B6648" s="190" t="str">
        <f t="shared" si="353"/>
        <v>2024</v>
      </c>
      <c r="C6648" s="190" t="str">
        <f t="shared" si="354"/>
        <v>Jan-2024</v>
      </c>
      <c r="D6648" s="2">
        <v>45322</v>
      </c>
      <c r="E6648" t="s">
        <v>1119</v>
      </c>
      <c r="F6648" t="s">
        <v>1570</v>
      </c>
      <c r="G6648" t="s">
        <v>1120</v>
      </c>
      <c r="H6648" t="s">
        <v>666</v>
      </c>
      <c r="I6648" t="s">
        <v>1138</v>
      </c>
      <c r="J6648" t="s">
        <v>1139</v>
      </c>
      <c r="K6648" t="s">
        <v>1140</v>
      </c>
      <c r="L6648" t="s">
        <v>1141</v>
      </c>
      <c r="M6648" t="s">
        <v>1142</v>
      </c>
      <c r="N6648" t="s">
        <v>922</v>
      </c>
      <c r="O6648">
        <v>2715</v>
      </c>
    </row>
    <row r="6649" spans="1:15" x14ac:dyDescent="0.35">
      <c r="A6649" s="189" t="str">
        <f t="shared" si="352"/>
        <v>Jan</v>
      </c>
      <c r="B6649" s="190" t="str">
        <f t="shared" si="353"/>
        <v>2024</v>
      </c>
      <c r="C6649" s="190" t="str">
        <f t="shared" si="354"/>
        <v>Jan-2024</v>
      </c>
      <c r="D6649" s="2">
        <v>45322</v>
      </c>
      <c r="E6649" t="s">
        <v>1119</v>
      </c>
      <c r="F6649" t="s">
        <v>1570</v>
      </c>
      <c r="G6649" t="s">
        <v>1120</v>
      </c>
      <c r="H6649" t="s">
        <v>666</v>
      </c>
      <c r="I6649" t="s">
        <v>1138</v>
      </c>
      <c r="J6649" t="s">
        <v>1139</v>
      </c>
      <c r="K6649" t="s">
        <v>1140</v>
      </c>
      <c r="L6649" t="s">
        <v>1141</v>
      </c>
      <c r="M6649" t="s">
        <v>1142</v>
      </c>
      <c r="N6649" t="s">
        <v>921</v>
      </c>
      <c r="O6649">
        <v>2360</v>
      </c>
    </row>
    <row r="6650" spans="1:15" x14ac:dyDescent="0.35">
      <c r="A6650" s="189" t="str">
        <f t="shared" si="352"/>
        <v>Jan</v>
      </c>
      <c r="B6650" s="190" t="str">
        <f t="shared" si="353"/>
        <v>2024</v>
      </c>
      <c r="C6650" s="190" t="str">
        <f t="shared" si="354"/>
        <v>Jan-2024</v>
      </c>
      <c r="D6650" s="2">
        <v>45322</v>
      </c>
      <c r="E6650" t="s">
        <v>1119</v>
      </c>
      <c r="F6650" t="s">
        <v>1570</v>
      </c>
      <c r="G6650" t="s">
        <v>1120</v>
      </c>
      <c r="H6650" t="s">
        <v>670</v>
      </c>
      <c r="I6650" t="s">
        <v>1143</v>
      </c>
      <c r="J6650" t="s">
        <v>1144</v>
      </c>
      <c r="K6650" t="s">
        <v>1145</v>
      </c>
      <c r="L6650" t="s">
        <v>1146</v>
      </c>
      <c r="M6650" t="s">
        <v>1147</v>
      </c>
      <c r="N6650" t="s">
        <v>1528</v>
      </c>
      <c r="O6650" t="s">
        <v>958</v>
      </c>
    </row>
    <row r="6651" spans="1:15" x14ac:dyDescent="0.35">
      <c r="A6651" s="189" t="str">
        <f t="shared" si="352"/>
        <v>Jan</v>
      </c>
      <c r="B6651" s="190" t="str">
        <f t="shared" si="353"/>
        <v>2024</v>
      </c>
      <c r="C6651" s="190" t="str">
        <f t="shared" si="354"/>
        <v>Jan-2024</v>
      </c>
      <c r="D6651" s="2">
        <v>45322</v>
      </c>
      <c r="E6651" t="s">
        <v>1119</v>
      </c>
      <c r="F6651" t="s">
        <v>1570</v>
      </c>
      <c r="G6651" t="s">
        <v>1120</v>
      </c>
      <c r="H6651" t="s">
        <v>670</v>
      </c>
      <c r="I6651" t="s">
        <v>1143</v>
      </c>
      <c r="J6651" t="s">
        <v>1144</v>
      </c>
      <c r="K6651" t="s">
        <v>1145</v>
      </c>
      <c r="L6651" t="s">
        <v>1146</v>
      </c>
      <c r="M6651" t="s">
        <v>1147</v>
      </c>
      <c r="N6651" t="s">
        <v>1529</v>
      </c>
      <c r="O6651" t="s">
        <v>958</v>
      </c>
    </row>
    <row r="6652" spans="1:15" x14ac:dyDescent="0.35">
      <c r="A6652" s="189" t="str">
        <f t="shared" si="352"/>
        <v>Jan</v>
      </c>
      <c r="B6652" s="190" t="str">
        <f t="shared" si="353"/>
        <v>2024</v>
      </c>
      <c r="C6652" s="190" t="str">
        <f t="shared" si="354"/>
        <v>Jan-2024</v>
      </c>
      <c r="D6652" s="2">
        <v>45322</v>
      </c>
      <c r="E6652" t="s">
        <v>1119</v>
      </c>
      <c r="F6652" t="s">
        <v>1570</v>
      </c>
      <c r="G6652" t="s">
        <v>1120</v>
      </c>
      <c r="H6652" t="s">
        <v>670</v>
      </c>
      <c r="I6652" t="s">
        <v>1143</v>
      </c>
      <c r="J6652" t="s">
        <v>1144</v>
      </c>
      <c r="K6652" t="s">
        <v>1145</v>
      </c>
      <c r="L6652" t="s">
        <v>1146</v>
      </c>
      <c r="M6652" t="s">
        <v>1147</v>
      </c>
      <c r="N6652" t="s">
        <v>919</v>
      </c>
      <c r="O6652">
        <v>190</v>
      </c>
    </row>
    <row r="6653" spans="1:15" x14ac:dyDescent="0.35">
      <c r="A6653" s="189" t="str">
        <f t="shared" si="352"/>
        <v>Jan</v>
      </c>
      <c r="B6653" s="190" t="str">
        <f t="shared" si="353"/>
        <v>2024</v>
      </c>
      <c r="C6653" s="190" t="str">
        <f t="shared" si="354"/>
        <v>Jan-2024</v>
      </c>
      <c r="D6653" s="2">
        <v>45322</v>
      </c>
      <c r="E6653" t="s">
        <v>1119</v>
      </c>
      <c r="F6653" t="s">
        <v>1570</v>
      </c>
      <c r="G6653" t="s">
        <v>1120</v>
      </c>
      <c r="H6653" t="s">
        <v>670</v>
      </c>
      <c r="I6653" t="s">
        <v>1143</v>
      </c>
      <c r="J6653" t="s">
        <v>1144</v>
      </c>
      <c r="K6653" t="s">
        <v>1145</v>
      </c>
      <c r="L6653" t="s">
        <v>1146</v>
      </c>
      <c r="M6653" t="s">
        <v>1147</v>
      </c>
      <c r="N6653" t="s">
        <v>920</v>
      </c>
      <c r="O6653">
        <v>1420</v>
      </c>
    </row>
    <row r="6654" spans="1:15" x14ac:dyDescent="0.35">
      <c r="A6654" s="189" t="str">
        <f t="shared" si="352"/>
        <v>Jan</v>
      </c>
      <c r="B6654" s="190" t="str">
        <f t="shared" si="353"/>
        <v>2024</v>
      </c>
      <c r="C6654" s="190" t="str">
        <f t="shared" si="354"/>
        <v>Jan-2024</v>
      </c>
      <c r="D6654" s="2">
        <v>45322</v>
      </c>
      <c r="E6654" t="s">
        <v>1119</v>
      </c>
      <c r="F6654" t="s">
        <v>1570</v>
      </c>
      <c r="G6654" t="s">
        <v>1120</v>
      </c>
      <c r="H6654" t="s">
        <v>670</v>
      </c>
      <c r="I6654" t="s">
        <v>1143</v>
      </c>
      <c r="J6654" t="s">
        <v>1144</v>
      </c>
      <c r="K6654" t="s">
        <v>1145</v>
      </c>
      <c r="L6654" t="s">
        <v>1146</v>
      </c>
      <c r="M6654" t="s">
        <v>1147</v>
      </c>
      <c r="N6654" t="s">
        <v>922</v>
      </c>
      <c r="O6654">
        <v>760</v>
      </c>
    </row>
    <row r="6655" spans="1:15" x14ac:dyDescent="0.35">
      <c r="A6655" s="189" t="str">
        <f t="shared" si="352"/>
        <v>Jan</v>
      </c>
      <c r="B6655" s="190" t="str">
        <f t="shared" si="353"/>
        <v>2024</v>
      </c>
      <c r="C6655" s="190" t="str">
        <f t="shared" si="354"/>
        <v>Jan-2024</v>
      </c>
      <c r="D6655" s="2">
        <v>45322</v>
      </c>
      <c r="E6655" t="s">
        <v>1119</v>
      </c>
      <c r="F6655" t="s">
        <v>1570</v>
      </c>
      <c r="G6655" t="s">
        <v>1120</v>
      </c>
      <c r="H6655" t="s">
        <v>670</v>
      </c>
      <c r="I6655" t="s">
        <v>1143</v>
      </c>
      <c r="J6655" t="s">
        <v>1144</v>
      </c>
      <c r="K6655" t="s">
        <v>1145</v>
      </c>
      <c r="L6655" t="s">
        <v>1146</v>
      </c>
      <c r="M6655" t="s">
        <v>1147</v>
      </c>
      <c r="N6655" t="s">
        <v>921</v>
      </c>
      <c r="O6655">
        <v>1385</v>
      </c>
    </row>
    <row r="6656" spans="1:15" x14ac:dyDescent="0.35">
      <c r="A6656" s="189" t="str">
        <f t="shared" si="352"/>
        <v>Jan</v>
      </c>
      <c r="B6656" s="190" t="str">
        <f t="shared" si="353"/>
        <v>2024</v>
      </c>
      <c r="C6656" s="190" t="str">
        <f t="shared" si="354"/>
        <v>Jan-2024</v>
      </c>
      <c r="D6656" s="2">
        <v>45322</v>
      </c>
      <c r="E6656" t="s">
        <v>1119</v>
      </c>
      <c r="F6656" t="s">
        <v>1570</v>
      </c>
      <c r="G6656" t="s">
        <v>1120</v>
      </c>
      <c r="H6656" t="s">
        <v>670</v>
      </c>
      <c r="I6656" t="s">
        <v>1143</v>
      </c>
      <c r="J6656" t="s">
        <v>1144</v>
      </c>
      <c r="K6656" t="s">
        <v>1148</v>
      </c>
      <c r="L6656" t="s">
        <v>1149</v>
      </c>
      <c r="M6656" t="s">
        <v>1150</v>
      </c>
      <c r="N6656" t="s">
        <v>1528</v>
      </c>
      <c r="O6656" t="s">
        <v>958</v>
      </c>
    </row>
    <row r="6657" spans="1:15" x14ac:dyDescent="0.35">
      <c r="A6657" s="189" t="str">
        <f t="shared" si="352"/>
        <v>Jan</v>
      </c>
      <c r="B6657" s="190" t="str">
        <f t="shared" si="353"/>
        <v>2024</v>
      </c>
      <c r="C6657" s="190" t="str">
        <f t="shared" si="354"/>
        <v>Jan-2024</v>
      </c>
      <c r="D6657" s="2">
        <v>45322</v>
      </c>
      <c r="E6657" t="s">
        <v>1119</v>
      </c>
      <c r="F6657" t="s">
        <v>1570</v>
      </c>
      <c r="G6657" t="s">
        <v>1120</v>
      </c>
      <c r="H6657" t="s">
        <v>670</v>
      </c>
      <c r="I6657" t="s">
        <v>1143</v>
      </c>
      <c r="J6657" t="s">
        <v>1144</v>
      </c>
      <c r="K6657" t="s">
        <v>1148</v>
      </c>
      <c r="L6657" t="s">
        <v>1149</v>
      </c>
      <c r="M6657" t="s">
        <v>1150</v>
      </c>
      <c r="N6657" t="s">
        <v>1529</v>
      </c>
      <c r="O6657" t="s">
        <v>958</v>
      </c>
    </row>
    <row r="6658" spans="1:15" x14ac:dyDescent="0.35">
      <c r="A6658" s="189" t="str">
        <f t="shared" si="352"/>
        <v>Jan</v>
      </c>
      <c r="B6658" s="190" t="str">
        <f t="shared" si="353"/>
        <v>2024</v>
      </c>
      <c r="C6658" s="190" t="str">
        <f t="shared" si="354"/>
        <v>Jan-2024</v>
      </c>
      <c r="D6658" s="2">
        <v>45322</v>
      </c>
      <c r="E6658" t="s">
        <v>1119</v>
      </c>
      <c r="F6658" t="s">
        <v>1570</v>
      </c>
      <c r="G6658" t="s">
        <v>1120</v>
      </c>
      <c r="H6658" t="s">
        <v>670</v>
      </c>
      <c r="I6658" t="s">
        <v>1143</v>
      </c>
      <c r="J6658" t="s">
        <v>1144</v>
      </c>
      <c r="K6658" t="s">
        <v>1148</v>
      </c>
      <c r="L6658" t="s">
        <v>1149</v>
      </c>
      <c r="M6658" t="s">
        <v>1150</v>
      </c>
      <c r="N6658" t="s">
        <v>919</v>
      </c>
      <c r="O6658">
        <v>235</v>
      </c>
    </row>
    <row r="6659" spans="1:15" x14ac:dyDescent="0.35">
      <c r="A6659" s="189" t="str">
        <f t="shared" si="352"/>
        <v>Jan</v>
      </c>
      <c r="B6659" s="190" t="str">
        <f t="shared" si="353"/>
        <v>2024</v>
      </c>
      <c r="C6659" s="190" t="str">
        <f t="shared" si="354"/>
        <v>Jan-2024</v>
      </c>
      <c r="D6659" s="2">
        <v>45322</v>
      </c>
      <c r="E6659" t="s">
        <v>1119</v>
      </c>
      <c r="F6659" t="s">
        <v>1570</v>
      </c>
      <c r="G6659" t="s">
        <v>1120</v>
      </c>
      <c r="H6659" t="s">
        <v>670</v>
      </c>
      <c r="I6659" t="s">
        <v>1143</v>
      </c>
      <c r="J6659" t="s">
        <v>1144</v>
      </c>
      <c r="K6659" t="s">
        <v>1148</v>
      </c>
      <c r="L6659" t="s">
        <v>1149</v>
      </c>
      <c r="M6659" t="s">
        <v>1150</v>
      </c>
      <c r="N6659" t="s">
        <v>920</v>
      </c>
      <c r="O6659">
        <v>2125</v>
      </c>
    </row>
    <row r="6660" spans="1:15" x14ac:dyDescent="0.35">
      <c r="A6660" s="189" t="str">
        <f t="shared" si="352"/>
        <v>Jan</v>
      </c>
      <c r="B6660" s="190" t="str">
        <f t="shared" si="353"/>
        <v>2024</v>
      </c>
      <c r="C6660" s="190" t="str">
        <f t="shared" si="354"/>
        <v>Jan-2024</v>
      </c>
      <c r="D6660" s="2">
        <v>45322</v>
      </c>
      <c r="E6660" t="s">
        <v>1119</v>
      </c>
      <c r="F6660" t="s">
        <v>1570</v>
      </c>
      <c r="G6660" t="s">
        <v>1120</v>
      </c>
      <c r="H6660" t="s">
        <v>670</v>
      </c>
      <c r="I6660" t="s">
        <v>1143</v>
      </c>
      <c r="J6660" t="s">
        <v>1144</v>
      </c>
      <c r="K6660" t="s">
        <v>1148</v>
      </c>
      <c r="L6660" t="s">
        <v>1149</v>
      </c>
      <c r="M6660" t="s">
        <v>1150</v>
      </c>
      <c r="N6660" t="s">
        <v>922</v>
      </c>
      <c r="O6660">
        <v>305</v>
      </c>
    </row>
    <row r="6661" spans="1:15" x14ac:dyDescent="0.35">
      <c r="A6661" s="189" t="str">
        <f t="shared" si="352"/>
        <v>Jan</v>
      </c>
      <c r="B6661" s="190" t="str">
        <f t="shared" si="353"/>
        <v>2024</v>
      </c>
      <c r="C6661" s="190" t="str">
        <f t="shared" si="354"/>
        <v>Jan-2024</v>
      </c>
      <c r="D6661" s="2">
        <v>45322</v>
      </c>
      <c r="E6661" t="s">
        <v>1119</v>
      </c>
      <c r="F6661" t="s">
        <v>1570</v>
      </c>
      <c r="G6661" t="s">
        <v>1120</v>
      </c>
      <c r="H6661" t="s">
        <v>670</v>
      </c>
      <c r="I6661" t="s">
        <v>1143</v>
      </c>
      <c r="J6661" t="s">
        <v>1144</v>
      </c>
      <c r="K6661" t="s">
        <v>1148</v>
      </c>
      <c r="L6661" t="s">
        <v>1149</v>
      </c>
      <c r="M6661" t="s">
        <v>1150</v>
      </c>
      <c r="N6661" t="s">
        <v>921</v>
      </c>
      <c r="O6661">
        <v>1200</v>
      </c>
    </row>
    <row r="6662" spans="1:15" x14ac:dyDescent="0.35">
      <c r="A6662" s="189" t="str">
        <f t="shared" si="352"/>
        <v>Jan</v>
      </c>
      <c r="B6662" s="190" t="str">
        <f t="shared" si="353"/>
        <v>2024</v>
      </c>
      <c r="C6662" s="190" t="str">
        <f t="shared" si="354"/>
        <v>Jan-2024</v>
      </c>
      <c r="D6662" s="2">
        <v>45322</v>
      </c>
      <c r="E6662" t="s">
        <v>1119</v>
      </c>
      <c r="F6662" t="s">
        <v>1570</v>
      </c>
      <c r="G6662" t="s">
        <v>1120</v>
      </c>
      <c r="H6662" t="s">
        <v>670</v>
      </c>
      <c r="I6662" t="s">
        <v>1143</v>
      </c>
      <c r="J6662" t="s">
        <v>1144</v>
      </c>
      <c r="K6662" t="s">
        <v>1151</v>
      </c>
      <c r="L6662" t="s">
        <v>1152</v>
      </c>
      <c r="M6662" t="s">
        <v>1153</v>
      </c>
      <c r="N6662" t="s">
        <v>1528</v>
      </c>
      <c r="O6662" t="s">
        <v>958</v>
      </c>
    </row>
    <row r="6663" spans="1:15" x14ac:dyDescent="0.35">
      <c r="A6663" s="189" t="str">
        <f t="shared" si="352"/>
        <v>Jan</v>
      </c>
      <c r="B6663" s="190" t="str">
        <f t="shared" si="353"/>
        <v>2024</v>
      </c>
      <c r="C6663" s="190" t="str">
        <f t="shared" si="354"/>
        <v>Jan-2024</v>
      </c>
      <c r="D6663" s="2">
        <v>45322</v>
      </c>
      <c r="E6663" t="s">
        <v>1119</v>
      </c>
      <c r="F6663" t="s">
        <v>1570</v>
      </c>
      <c r="G6663" t="s">
        <v>1120</v>
      </c>
      <c r="H6663" t="s">
        <v>670</v>
      </c>
      <c r="I6663" t="s">
        <v>1143</v>
      </c>
      <c r="J6663" t="s">
        <v>1144</v>
      </c>
      <c r="K6663" t="s">
        <v>1151</v>
      </c>
      <c r="L6663" t="s">
        <v>1152</v>
      </c>
      <c r="M6663" t="s">
        <v>1153</v>
      </c>
      <c r="N6663" t="s">
        <v>1529</v>
      </c>
      <c r="O6663" t="s">
        <v>958</v>
      </c>
    </row>
    <row r="6664" spans="1:15" x14ac:dyDescent="0.35">
      <c r="A6664" s="189" t="str">
        <f t="shared" si="352"/>
        <v>Jan</v>
      </c>
      <c r="B6664" s="190" t="str">
        <f t="shared" si="353"/>
        <v>2024</v>
      </c>
      <c r="C6664" s="190" t="str">
        <f t="shared" si="354"/>
        <v>Jan-2024</v>
      </c>
      <c r="D6664" s="2">
        <v>45322</v>
      </c>
      <c r="E6664" t="s">
        <v>1119</v>
      </c>
      <c r="F6664" t="s">
        <v>1570</v>
      </c>
      <c r="G6664" t="s">
        <v>1120</v>
      </c>
      <c r="H6664" t="s">
        <v>670</v>
      </c>
      <c r="I6664" t="s">
        <v>1143</v>
      </c>
      <c r="J6664" t="s">
        <v>1144</v>
      </c>
      <c r="K6664" t="s">
        <v>1151</v>
      </c>
      <c r="L6664" t="s">
        <v>1152</v>
      </c>
      <c r="M6664" t="s">
        <v>1153</v>
      </c>
      <c r="N6664" t="s">
        <v>919</v>
      </c>
      <c r="O6664">
        <v>90</v>
      </c>
    </row>
    <row r="6665" spans="1:15" x14ac:dyDescent="0.35">
      <c r="A6665" s="189" t="str">
        <f t="shared" si="352"/>
        <v>Jan</v>
      </c>
      <c r="B6665" s="190" t="str">
        <f t="shared" si="353"/>
        <v>2024</v>
      </c>
      <c r="C6665" s="190" t="str">
        <f t="shared" si="354"/>
        <v>Jan-2024</v>
      </c>
      <c r="D6665" s="2">
        <v>45322</v>
      </c>
      <c r="E6665" t="s">
        <v>1119</v>
      </c>
      <c r="F6665" t="s">
        <v>1570</v>
      </c>
      <c r="G6665" t="s">
        <v>1120</v>
      </c>
      <c r="H6665" t="s">
        <v>670</v>
      </c>
      <c r="I6665" t="s">
        <v>1143</v>
      </c>
      <c r="J6665" t="s">
        <v>1144</v>
      </c>
      <c r="K6665" t="s">
        <v>1151</v>
      </c>
      <c r="L6665" t="s">
        <v>1152</v>
      </c>
      <c r="M6665" t="s">
        <v>1153</v>
      </c>
      <c r="N6665" t="s">
        <v>920</v>
      </c>
      <c r="O6665">
        <v>1210</v>
      </c>
    </row>
    <row r="6666" spans="1:15" x14ac:dyDescent="0.35">
      <c r="A6666" s="189" t="str">
        <f t="shared" si="352"/>
        <v>Jan</v>
      </c>
      <c r="B6666" s="190" t="str">
        <f t="shared" si="353"/>
        <v>2024</v>
      </c>
      <c r="C6666" s="190" t="str">
        <f t="shared" si="354"/>
        <v>Jan-2024</v>
      </c>
      <c r="D6666" s="2">
        <v>45322</v>
      </c>
      <c r="E6666" t="s">
        <v>1119</v>
      </c>
      <c r="F6666" t="s">
        <v>1570</v>
      </c>
      <c r="G6666" t="s">
        <v>1120</v>
      </c>
      <c r="H6666" t="s">
        <v>670</v>
      </c>
      <c r="I6666" t="s">
        <v>1143</v>
      </c>
      <c r="J6666" t="s">
        <v>1144</v>
      </c>
      <c r="K6666" t="s">
        <v>1151</v>
      </c>
      <c r="L6666" t="s">
        <v>1152</v>
      </c>
      <c r="M6666" t="s">
        <v>1153</v>
      </c>
      <c r="N6666" t="s">
        <v>922</v>
      </c>
      <c r="O6666">
        <v>345</v>
      </c>
    </row>
    <row r="6667" spans="1:15" x14ac:dyDescent="0.35">
      <c r="A6667" s="189" t="str">
        <f t="shared" si="352"/>
        <v>Jan</v>
      </c>
      <c r="B6667" s="190" t="str">
        <f t="shared" si="353"/>
        <v>2024</v>
      </c>
      <c r="C6667" s="190" t="str">
        <f t="shared" si="354"/>
        <v>Jan-2024</v>
      </c>
      <c r="D6667" s="2">
        <v>45322</v>
      </c>
      <c r="E6667" t="s">
        <v>1119</v>
      </c>
      <c r="F6667" t="s">
        <v>1570</v>
      </c>
      <c r="G6667" t="s">
        <v>1120</v>
      </c>
      <c r="H6667" t="s">
        <v>670</v>
      </c>
      <c r="I6667" t="s">
        <v>1143</v>
      </c>
      <c r="J6667" t="s">
        <v>1144</v>
      </c>
      <c r="K6667" t="s">
        <v>1151</v>
      </c>
      <c r="L6667" t="s">
        <v>1152</v>
      </c>
      <c r="M6667" t="s">
        <v>1153</v>
      </c>
      <c r="N6667" t="s">
        <v>921</v>
      </c>
      <c r="O6667">
        <v>745</v>
      </c>
    </row>
    <row r="6668" spans="1:15" x14ac:dyDescent="0.35">
      <c r="A6668" s="189" t="str">
        <f t="shared" si="352"/>
        <v>Jan</v>
      </c>
      <c r="B6668" s="190" t="str">
        <f t="shared" si="353"/>
        <v>2024</v>
      </c>
      <c r="C6668" s="190" t="str">
        <f t="shared" si="354"/>
        <v>Jan-2024</v>
      </c>
      <c r="D6668" s="2">
        <v>45322</v>
      </c>
      <c r="E6668" t="s">
        <v>1119</v>
      </c>
      <c r="F6668" t="s">
        <v>1570</v>
      </c>
      <c r="G6668" t="s">
        <v>1120</v>
      </c>
      <c r="H6668" t="s">
        <v>675</v>
      </c>
      <c r="I6668" t="s">
        <v>1154</v>
      </c>
      <c r="J6668" t="s">
        <v>1155</v>
      </c>
      <c r="K6668" t="s">
        <v>1156</v>
      </c>
      <c r="L6668" t="s">
        <v>1157</v>
      </c>
      <c r="M6668" t="s">
        <v>1158</v>
      </c>
      <c r="N6668" t="s">
        <v>1528</v>
      </c>
      <c r="O6668" t="s">
        <v>958</v>
      </c>
    </row>
    <row r="6669" spans="1:15" x14ac:dyDescent="0.35">
      <c r="A6669" s="189" t="str">
        <f t="shared" si="352"/>
        <v>Jan</v>
      </c>
      <c r="B6669" s="190" t="str">
        <f t="shared" si="353"/>
        <v>2024</v>
      </c>
      <c r="C6669" s="190" t="str">
        <f t="shared" si="354"/>
        <v>Jan-2024</v>
      </c>
      <c r="D6669" s="2">
        <v>45322</v>
      </c>
      <c r="E6669" t="s">
        <v>1119</v>
      </c>
      <c r="F6669" t="s">
        <v>1570</v>
      </c>
      <c r="G6669" t="s">
        <v>1120</v>
      </c>
      <c r="H6669" t="s">
        <v>675</v>
      </c>
      <c r="I6669" t="s">
        <v>1154</v>
      </c>
      <c r="J6669" t="s">
        <v>1155</v>
      </c>
      <c r="K6669" t="s">
        <v>1156</v>
      </c>
      <c r="L6669" t="s">
        <v>1157</v>
      </c>
      <c r="M6669" t="s">
        <v>1158</v>
      </c>
      <c r="N6669" t="s">
        <v>1529</v>
      </c>
      <c r="O6669" t="s">
        <v>958</v>
      </c>
    </row>
    <row r="6670" spans="1:15" x14ac:dyDescent="0.35">
      <c r="A6670" s="189" t="str">
        <f t="shared" si="352"/>
        <v>Jan</v>
      </c>
      <c r="B6670" s="190" t="str">
        <f t="shared" si="353"/>
        <v>2024</v>
      </c>
      <c r="C6670" s="190" t="str">
        <f t="shared" si="354"/>
        <v>Jan-2024</v>
      </c>
      <c r="D6670" s="2">
        <v>45322</v>
      </c>
      <c r="E6670" t="s">
        <v>1119</v>
      </c>
      <c r="F6670" t="s">
        <v>1570</v>
      </c>
      <c r="G6670" t="s">
        <v>1120</v>
      </c>
      <c r="H6670" t="s">
        <v>675</v>
      </c>
      <c r="I6670" t="s">
        <v>1154</v>
      </c>
      <c r="J6670" t="s">
        <v>1155</v>
      </c>
      <c r="K6670" t="s">
        <v>1156</v>
      </c>
      <c r="L6670" t="s">
        <v>1157</v>
      </c>
      <c r="M6670" t="s">
        <v>1158</v>
      </c>
      <c r="N6670" t="s">
        <v>919</v>
      </c>
      <c r="O6670">
        <v>320</v>
      </c>
    </row>
    <row r="6671" spans="1:15" x14ac:dyDescent="0.35">
      <c r="A6671" s="189" t="str">
        <f t="shared" si="352"/>
        <v>Jan</v>
      </c>
      <c r="B6671" s="190" t="str">
        <f t="shared" si="353"/>
        <v>2024</v>
      </c>
      <c r="C6671" s="190" t="str">
        <f t="shared" si="354"/>
        <v>Jan-2024</v>
      </c>
      <c r="D6671" s="2">
        <v>45322</v>
      </c>
      <c r="E6671" t="s">
        <v>1119</v>
      </c>
      <c r="F6671" t="s">
        <v>1570</v>
      </c>
      <c r="G6671" t="s">
        <v>1120</v>
      </c>
      <c r="H6671" t="s">
        <v>675</v>
      </c>
      <c r="I6671" t="s">
        <v>1154</v>
      </c>
      <c r="J6671" t="s">
        <v>1155</v>
      </c>
      <c r="K6671" t="s">
        <v>1156</v>
      </c>
      <c r="L6671" t="s">
        <v>1157</v>
      </c>
      <c r="M6671" t="s">
        <v>1158</v>
      </c>
      <c r="N6671" t="s">
        <v>920</v>
      </c>
      <c r="O6671">
        <v>1375</v>
      </c>
    </row>
    <row r="6672" spans="1:15" x14ac:dyDescent="0.35">
      <c r="A6672" s="189" t="str">
        <f t="shared" si="352"/>
        <v>Jan</v>
      </c>
      <c r="B6672" s="190" t="str">
        <f t="shared" si="353"/>
        <v>2024</v>
      </c>
      <c r="C6672" s="190" t="str">
        <f t="shared" si="354"/>
        <v>Jan-2024</v>
      </c>
      <c r="D6672" s="2">
        <v>45322</v>
      </c>
      <c r="E6672" t="s">
        <v>1119</v>
      </c>
      <c r="F6672" t="s">
        <v>1570</v>
      </c>
      <c r="G6672" t="s">
        <v>1120</v>
      </c>
      <c r="H6672" t="s">
        <v>675</v>
      </c>
      <c r="I6672" t="s">
        <v>1154</v>
      </c>
      <c r="J6672" t="s">
        <v>1155</v>
      </c>
      <c r="K6672" t="s">
        <v>1156</v>
      </c>
      <c r="L6672" t="s">
        <v>1157</v>
      </c>
      <c r="M6672" t="s">
        <v>1158</v>
      </c>
      <c r="N6672" t="s">
        <v>922</v>
      </c>
      <c r="O6672">
        <v>1730</v>
      </c>
    </row>
    <row r="6673" spans="1:15" x14ac:dyDescent="0.35">
      <c r="A6673" s="189" t="str">
        <f t="shared" si="352"/>
        <v>Jan</v>
      </c>
      <c r="B6673" s="190" t="str">
        <f t="shared" si="353"/>
        <v>2024</v>
      </c>
      <c r="C6673" s="190" t="str">
        <f t="shared" si="354"/>
        <v>Jan-2024</v>
      </c>
      <c r="D6673" s="2">
        <v>45322</v>
      </c>
      <c r="E6673" t="s">
        <v>1119</v>
      </c>
      <c r="F6673" t="s">
        <v>1570</v>
      </c>
      <c r="G6673" t="s">
        <v>1120</v>
      </c>
      <c r="H6673" t="s">
        <v>675</v>
      </c>
      <c r="I6673" t="s">
        <v>1154</v>
      </c>
      <c r="J6673" t="s">
        <v>1155</v>
      </c>
      <c r="K6673" t="s">
        <v>1156</v>
      </c>
      <c r="L6673" t="s">
        <v>1157</v>
      </c>
      <c r="M6673" t="s">
        <v>1158</v>
      </c>
      <c r="N6673" t="s">
        <v>921</v>
      </c>
      <c r="O6673">
        <v>1325</v>
      </c>
    </row>
    <row r="6674" spans="1:15" x14ac:dyDescent="0.35">
      <c r="A6674" s="189" t="str">
        <f t="shared" si="352"/>
        <v>Jan</v>
      </c>
      <c r="B6674" s="190" t="str">
        <f t="shared" si="353"/>
        <v>2024</v>
      </c>
      <c r="C6674" s="190" t="str">
        <f t="shared" si="354"/>
        <v>Jan-2024</v>
      </c>
      <c r="D6674" s="2">
        <v>45322</v>
      </c>
      <c r="E6674" t="s">
        <v>1119</v>
      </c>
      <c r="F6674" t="s">
        <v>1570</v>
      </c>
      <c r="G6674" t="s">
        <v>1120</v>
      </c>
      <c r="H6674" t="s">
        <v>675</v>
      </c>
      <c r="I6674" t="s">
        <v>1154</v>
      </c>
      <c r="J6674" t="s">
        <v>1155</v>
      </c>
      <c r="K6674" t="s">
        <v>1159</v>
      </c>
      <c r="L6674" t="s">
        <v>1160</v>
      </c>
      <c r="M6674" t="s">
        <v>1161</v>
      </c>
      <c r="N6674" t="s">
        <v>1528</v>
      </c>
      <c r="O6674" t="s">
        <v>958</v>
      </c>
    </row>
    <row r="6675" spans="1:15" x14ac:dyDescent="0.35">
      <c r="A6675" s="189" t="str">
        <f t="shared" si="352"/>
        <v>Jan</v>
      </c>
      <c r="B6675" s="190" t="str">
        <f t="shared" si="353"/>
        <v>2024</v>
      </c>
      <c r="C6675" s="190" t="str">
        <f t="shared" si="354"/>
        <v>Jan-2024</v>
      </c>
      <c r="D6675" s="2">
        <v>45322</v>
      </c>
      <c r="E6675" t="s">
        <v>1119</v>
      </c>
      <c r="F6675" t="s">
        <v>1570</v>
      </c>
      <c r="G6675" t="s">
        <v>1120</v>
      </c>
      <c r="H6675" t="s">
        <v>675</v>
      </c>
      <c r="I6675" t="s">
        <v>1154</v>
      </c>
      <c r="J6675" t="s">
        <v>1155</v>
      </c>
      <c r="K6675" t="s">
        <v>1159</v>
      </c>
      <c r="L6675" t="s">
        <v>1160</v>
      </c>
      <c r="M6675" t="s">
        <v>1161</v>
      </c>
      <c r="N6675" t="s">
        <v>1529</v>
      </c>
      <c r="O6675" t="s">
        <v>958</v>
      </c>
    </row>
    <row r="6676" spans="1:15" x14ac:dyDescent="0.35">
      <c r="A6676" s="189" t="str">
        <f t="shared" si="352"/>
        <v>Jan</v>
      </c>
      <c r="B6676" s="190" t="str">
        <f t="shared" si="353"/>
        <v>2024</v>
      </c>
      <c r="C6676" s="190" t="str">
        <f t="shared" si="354"/>
        <v>Jan-2024</v>
      </c>
      <c r="D6676" s="2">
        <v>45322</v>
      </c>
      <c r="E6676" t="s">
        <v>1119</v>
      </c>
      <c r="F6676" t="s">
        <v>1570</v>
      </c>
      <c r="G6676" t="s">
        <v>1120</v>
      </c>
      <c r="H6676" t="s">
        <v>675</v>
      </c>
      <c r="I6676" t="s">
        <v>1154</v>
      </c>
      <c r="J6676" t="s">
        <v>1155</v>
      </c>
      <c r="K6676" t="s">
        <v>1159</v>
      </c>
      <c r="L6676" t="s">
        <v>1160</v>
      </c>
      <c r="M6676" t="s">
        <v>1161</v>
      </c>
      <c r="N6676" t="s">
        <v>919</v>
      </c>
      <c r="O6676">
        <v>395</v>
      </c>
    </row>
    <row r="6677" spans="1:15" x14ac:dyDescent="0.35">
      <c r="A6677" s="189" t="str">
        <f t="shared" si="352"/>
        <v>Jan</v>
      </c>
      <c r="B6677" s="190" t="str">
        <f t="shared" si="353"/>
        <v>2024</v>
      </c>
      <c r="C6677" s="190" t="str">
        <f t="shared" si="354"/>
        <v>Jan-2024</v>
      </c>
      <c r="D6677" s="2">
        <v>45322</v>
      </c>
      <c r="E6677" t="s">
        <v>1119</v>
      </c>
      <c r="F6677" t="s">
        <v>1570</v>
      </c>
      <c r="G6677" t="s">
        <v>1120</v>
      </c>
      <c r="H6677" t="s">
        <v>675</v>
      </c>
      <c r="I6677" t="s">
        <v>1154</v>
      </c>
      <c r="J6677" t="s">
        <v>1155</v>
      </c>
      <c r="K6677" t="s">
        <v>1159</v>
      </c>
      <c r="L6677" t="s">
        <v>1160</v>
      </c>
      <c r="M6677" t="s">
        <v>1161</v>
      </c>
      <c r="N6677" t="s">
        <v>920</v>
      </c>
      <c r="O6677">
        <v>2530</v>
      </c>
    </row>
    <row r="6678" spans="1:15" x14ac:dyDescent="0.35">
      <c r="A6678" s="189" t="str">
        <f t="shared" si="352"/>
        <v>Jan</v>
      </c>
      <c r="B6678" s="190" t="str">
        <f t="shared" si="353"/>
        <v>2024</v>
      </c>
      <c r="C6678" s="190" t="str">
        <f t="shared" si="354"/>
        <v>Jan-2024</v>
      </c>
      <c r="D6678" s="2">
        <v>45322</v>
      </c>
      <c r="E6678" t="s">
        <v>1119</v>
      </c>
      <c r="F6678" t="s">
        <v>1570</v>
      </c>
      <c r="G6678" t="s">
        <v>1120</v>
      </c>
      <c r="H6678" t="s">
        <v>675</v>
      </c>
      <c r="I6678" t="s">
        <v>1154</v>
      </c>
      <c r="J6678" t="s">
        <v>1155</v>
      </c>
      <c r="K6678" t="s">
        <v>1159</v>
      </c>
      <c r="L6678" t="s">
        <v>1160</v>
      </c>
      <c r="M6678" t="s">
        <v>1161</v>
      </c>
      <c r="N6678" t="s">
        <v>922</v>
      </c>
      <c r="O6678">
        <v>480</v>
      </c>
    </row>
    <row r="6679" spans="1:15" x14ac:dyDescent="0.35">
      <c r="A6679" s="189" t="str">
        <f t="shared" si="352"/>
        <v>Jan</v>
      </c>
      <c r="B6679" s="190" t="str">
        <f t="shared" si="353"/>
        <v>2024</v>
      </c>
      <c r="C6679" s="190" t="str">
        <f t="shared" si="354"/>
        <v>Jan-2024</v>
      </c>
      <c r="D6679" s="2">
        <v>45322</v>
      </c>
      <c r="E6679" t="s">
        <v>1119</v>
      </c>
      <c r="F6679" t="s">
        <v>1570</v>
      </c>
      <c r="G6679" t="s">
        <v>1120</v>
      </c>
      <c r="H6679" t="s">
        <v>675</v>
      </c>
      <c r="I6679" t="s">
        <v>1154</v>
      </c>
      <c r="J6679" t="s">
        <v>1155</v>
      </c>
      <c r="K6679" t="s">
        <v>1159</v>
      </c>
      <c r="L6679" t="s">
        <v>1160</v>
      </c>
      <c r="M6679" t="s">
        <v>1161</v>
      </c>
      <c r="N6679" t="s">
        <v>921</v>
      </c>
      <c r="O6679">
        <v>1320</v>
      </c>
    </row>
    <row r="6680" spans="1:15" x14ac:dyDescent="0.35">
      <c r="A6680" s="189" t="str">
        <f t="shared" si="352"/>
        <v>Jan</v>
      </c>
      <c r="B6680" s="190" t="str">
        <f t="shared" si="353"/>
        <v>2024</v>
      </c>
      <c r="C6680" s="190" t="str">
        <f t="shared" si="354"/>
        <v>Jan-2024</v>
      </c>
      <c r="D6680" s="2">
        <v>45322</v>
      </c>
      <c r="E6680" t="s">
        <v>1119</v>
      </c>
      <c r="F6680" t="s">
        <v>1570</v>
      </c>
      <c r="G6680" t="s">
        <v>1120</v>
      </c>
      <c r="H6680" t="s">
        <v>675</v>
      </c>
      <c r="I6680" t="s">
        <v>1154</v>
      </c>
      <c r="J6680" t="s">
        <v>1155</v>
      </c>
      <c r="K6680" t="s">
        <v>1162</v>
      </c>
      <c r="L6680" t="s">
        <v>1163</v>
      </c>
      <c r="M6680" t="s">
        <v>1164</v>
      </c>
      <c r="N6680" t="s">
        <v>1528</v>
      </c>
      <c r="O6680" t="s">
        <v>958</v>
      </c>
    </row>
    <row r="6681" spans="1:15" x14ac:dyDescent="0.35">
      <c r="A6681" s="189" t="str">
        <f t="shared" si="352"/>
        <v>Jan</v>
      </c>
      <c r="B6681" s="190" t="str">
        <f t="shared" si="353"/>
        <v>2024</v>
      </c>
      <c r="C6681" s="190" t="str">
        <f t="shared" si="354"/>
        <v>Jan-2024</v>
      </c>
      <c r="D6681" s="2">
        <v>45322</v>
      </c>
      <c r="E6681" t="s">
        <v>1119</v>
      </c>
      <c r="F6681" t="s">
        <v>1570</v>
      </c>
      <c r="G6681" t="s">
        <v>1120</v>
      </c>
      <c r="H6681" t="s">
        <v>675</v>
      </c>
      <c r="I6681" t="s">
        <v>1154</v>
      </c>
      <c r="J6681" t="s">
        <v>1155</v>
      </c>
      <c r="K6681" t="s">
        <v>1162</v>
      </c>
      <c r="L6681" t="s">
        <v>1163</v>
      </c>
      <c r="M6681" t="s">
        <v>1164</v>
      </c>
      <c r="N6681" t="s">
        <v>1529</v>
      </c>
      <c r="O6681" t="s">
        <v>958</v>
      </c>
    </row>
    <row r="6682" spans="1:15" x14ac:dyDescent="0.35">
      <c r="A6682" s="189" t="str">
        <f t="shared" ref="A6682:A6745" si="355">TEXT(D6682,"mmm")</f>
        <v>Jan</v>
      </c>
      <c r="B6682" s="190" t="str">
        <f t="shared" ref="B6682:B6745" si="356">TEXT(D6682,"yyyy")</f>
        <v>2024</v>
      </c>
      <c r="C6682" s="190" t="str">
        <f t="shared" ref="C6682:C6745" si="357">_xlfn.CONCAT(A6682&amp;"-"&amp;B6682)</f>
        <v>Jan-2024</v>
      </c>
      <c r="D6682" s="2">
        <v>45322</v>
      </c>
      <c r="E6682" t="s">
        <v>1119</v>
      </c>
      <c r="F6682" t="s">
        <v>1570</v>
      </c>
      <c r="G6682" t="s">
        <v>1120</v>
      </c>
      <c r="H6682" t="s">
        <v>675</v>
      </c>
      <c r="I6682" t="s">
        <v>1154</v>
      </c>
      <c r="J6682" t="s">
        <v>1155</v>
      </c>
      <c r="K6682" t="s">
        <v>1162</v>
      </c>
      <c r="L6682" t="s">
        <v>1163</v>
      </c>
      <c r="M6682" t="s">
        <v>1164</v>
      </c>
      <c r="N6682" t="s">
        <v>919</v>
      </c>
      <c r="O6682">
        <v>180</v>
      </c>
    </row>
    <row r="6683" spans="1:15" x14ac:dyDescent="0.35">
      <c r="A6683" s="189" t="str">
        <f t="shared" si="355"/>
        <v>Jan</v>
      </c>
      <c r="B6683" s="190" t="str">
        <f t="shared" si="356"/>
        <v>2024</v>
      </c>
      <c r="C6683" s="190" t="str">
        <f t="shared" si="357"/>
        <v>Jan-2024</v>
      </c>
      <c r="D6683" s="2">
        <v>45322</v>
      </c>
      <c r="E6683" t="s">
        <v>1119</v>
      </c>
      <c r="F6683" t="s">
        <v>1570</v>
      </c>
      <c r="G6683" t="s">
        <v>1120</v>
      </c>
      <c r="H6683" t="s">
        <v>675</v>
      </c>
      <c r="I6683" t="s">
        <v>1154</v>
      </c>
      <c r="J6683" t="s">
        <v>1155</v>
      </c>
      <c r="K6683" t="s">
        <v>1162</v>
      </c>
      <c r="L6683" t="s">
        <v>1163</v>
      </c>
      <c r="M6683" t="s">
        <v>1164</v>
      </c>
      <c r="N6683" t="s">
        <v>920</v>
      </c>
      <c r="O6683">
        <v>775</v>
      </c>
    </row>
    <row r="6684" spans="1:15" x14ac:dyDescent="0.35">
      <c r="A6684" s="189" t="str">
        <f t="shared" si="355"/>
        <v>Jan</v>
      </c>
      <c r="B6684" s="190" t="str">
        <f t="shared" si="356"/>
        <v>2024</v>
      </c>
      <c r="C6684" s="190" t="str">
        <f t="shared" si="357"/>
        <v>Jan-2024</v>
      </c>
      <c r="D6684" s="2">
        <v>45322</v>
      </c>
      <c r="E6684" t="s">
        <v>1119</v>
      </c>
      <c r="F6684" t="s">
        <v>1570</v>
      </c>
      <c r="G6684" t="s">
        <v>1120</v>
      </c>
      <c r="H6684" t="s">
        <v>675</v>
      </c>
      <c r="I6684" t="s">
        <v>1154</v>
      </c>
      <c r="J6684" t="s">
        <v>1155</v>
      </c>
      <c r="K6684" t="s">
        <v>1162</v>
      </c>
      <c r="L6684" t="s">
        <v>1163</v>
      </c>
      <c r="M6684" t="s">
        <v>1164</v>
      </c>
      <c r="N6684" t="s">
        <v>922</v>
      </c>
      <c r="O6684">
        <v>1070</v>
      </c>
    </row>
    <row r="6685" spans="1:15" x14ac:dyDescent="0.35">
      <c r="A6685" s="189" t="str">
        <f t="shared" si="355"/>
        <v>Jan</v>
      </c>
      <c r="B6685" s="190" t="str">
        <f t="shared" si="356"/>
        <v>2024</v>
      </c>
      <c r="C6685" s="190" t="str">
        <f t="shared" si="357"/>
        <v>Jan-2024</v>
      </c>
      <c r="D6685" s="2">
        <v>45322</v>
      </c>
      <c r="E6685" t="s">
        <v>1119</v>
      </c>
      <c r="F6685" t="s">
        <v>1570</v>
      </c>
      <c r="G6685" t="s">
        <v>1120</v>
      </c>
      <c r="H6685" t="s">
        <v>675</v>
      </c>
      <c r="I6685" t="s">
        <v>1154</v>
      </c>
      <c r="J6685" t="s">
        <v>1155</v>
      </c>
      <c r="K6685" t="s">
        <v>1162</v>
      </c>
      <c r="L6685" t="s">
        <v>1163</v>
      </c>
      <c r="M6685" t="s">
        <v>1164</v>
      </c>
      <c r="N6685" t="s">
        <v>921</v>
      </c>
      <c r="O6685">
        <v>970</v>
      </c>
    </row>
    <row r="6686" spans="1:15" x14ac:dyDescent="0.35">
      <c r="A6686" s="189" t="str">
        <f t="shared" si="355"/>
        <v>Jan</v>
      </c>
      <c r="B6686" s="190" t="str">
        <f t="shared" si="356"/>
        <v>2024</v>
      </c>
      <c r="C6686" s="190" t="str">
        <f t="shared" si="357"/>
        <v>Jan-2024</v>
      </c>
      <c r="D6686" s="2">
        <v>45322</v>
      </c>
      <c r="E6686" t="s">
        <v>1119</v>
      </c>
      <c r="F6686" t="s">
        <v>1570</v>
      </c>
      <c r="G6686" t="s">
        <v>1120</v>
      </c>
      <c r="H6686" t="s">
        <v>676</v>
      </c>
      <c r="I6686" t="s">
        <v>1165</v>
      </c>
      <c r="J6686" t="s">
        <v>1166</v>
      </c>
      <c r="K6686" t="s">
        <v>1167</v>
      </c>
      <c r="L6686" t="s">
        <v>1168</v>
      </c>
      <c r="M6686" t="s">
        <v>1169</v>
      </c>
      <c r="N6686" t="s">
        <v>1528</v>
      </c>
      <c r="O6686" t="s">
        <v>958</v>
      </c>
    </row>
    <row r="6687" spans="1:15" x14ac:dyDescent="0.35">
      <c r="A6687" s="189" t="str">
        <f t="shared" si="355"/>
        <v>Jan</v>
      </c>
      <c r="B6687" s="190" t="str">
        <f t="shared" si="356"/>
        <v>2024</v>
      </c>
      <c r="C6687" s="190" t="str">
        <f t="shared" si="357"/>
        <v>Jan-2024</v>
      </c>
      <c r="D6687" s="2">
        <v>45322</v>
      </c>
      <c r="E6687" t="s">
        <v>1119</v>
      </c>
      <c r="F6687" t="s">
        <v>1570</v>
      </c>
      <c r="G6687" t="s">
        <v>1120</v>
      </c>
      <c r="H6687" t="s">
        <v>676</v>
      </c>
      <c r="I6687" t="s">
        <v>1165</v>
      </c>
      <c r="J6687" t="s">
        <v>1166</v>
      </c>
      <c r="K6687" t="s">
        <v>1167</v>
      </c>
      <c r="L6687" t="s">
        <v>1168</v>
      </c>
      <c r="M6687" t="s">
        <v>1169</v>
      </c>
      <c r="N6687" t="s">
        <v>1529</v>
      </c>
      <c r="O6687" t="s">
        <v>958</v>
      </c>
    </row>
    <row r="6688" spans="1:15" x14ac:dyDescent="0.35">
      <c r="A6688" s="189" t="str">
        <f t="shared" si="355"/>
        <v>Jan</v>
      </c>
      <c r="B6688" s="190" t="str">
        <f t="shared" si="356"/>
        <v>2024</v>
      </c>
      <c r="C6688" s="190" t="str">
        <f t="shared" si="357"/>
        <v>Jan-2024</v>
      </c>
      <c r="D6688" s="2">
        <v>45322</v>
      </c>
      <c r="E6688" t="s">
        <v>1119</v>
      </c>
      <c r="F6688" t="s">
        <v>1570</v>
      </c>
      <c r="G6688" t="s">
        <v>1120</v>
      </c>
      <c r="H6688" t="s">
        <v>676</v>
      </c>
      <c r="I6688" t="s">
        <v>1165</v>
      </c>
      <c r="J6688" t="s">
        <v>1166</v>
      </c>
      <c r="K6688" t="s">
        <v>1167</v>
      </c>
      <c r="L6688" t="s">
        <v>1168</v>
      </c>
      <c r="M6688" t="s">
        <v>1169</v>
      </c>
      <c r="N6688" t="s">
        <v>919</v>
      </c>
      <c r="O6688">
        <v>200</v>
      </c>
    </row>
    <row r="6689" spans="1:15" x14ac:dyDescent="0.35">
      <c r="A6689" s="189" t="str">
        <f t="shared" si="355"/>
        <v>Jan</v>
      </c>
      <c r="B6689" s="190" t="str">
        <f t="shared" si="356"/>
        <v>2024</v>
      </c>
      <c r="C6689" s="190" t="str">
        <f t="shared" si="357"/>
        <v>Jan-2024</v>
      </c>
      <c r="D6689" s="2">
        <v>45322</v>
      </c>
      <c r="E6689" t="s">
        <v>1119</v>
      </c>
      <c r="F6689" t="s">
        <v>1570</v>
      </c>
      <c r="G6689" t="s">
        <v>1120</v>
      </c>
      <c r="H6689" t="s">
        <v>676</v>
      </c>
      <c r="I6689" t="s">
        <v>1165</v>
      </c>
      <c r="J6689" t="s">
        <v>1166</v>
      </c>
      <c r="K6689" t="s">
        <v>1167</v>
      </c>
      <c r="L6689" t="s">
        <v>1168</v>
      </c>
      <c r="M6689" t="s">
        <v>1169</v>
      </c>
      <c r="N6689" t="s">
        <v>920</v>
      </c>
      <c r="O6689">
        <v>5015</v>
      </c>
    </row>
    <row r="6690" spans="1:15" x14ac:dyDescent="0.35">
      <c r="A6690" s="189" t="str">
        <f t="shared" si="355"/>
        <v>Jan</v>
      </c>
      <c r="B6690" s="190" t="str">
        <f t="shared" si="356"/>
        <v>2024</v>
      </c>
      <c r="C6690" s="190" t="str">
        <f t="shared" si="357"/>
        <v>Jan-2024</v>
      </c>
      <c r="D6690" s="2">
        <v>45322</v>
      </c>
      <c r="E6690" t="s">
        <v>1119</v>
      </c>
      <c r="F6690" t="s">
        <v>1570</v>
      </c>
      <c r="G6690" t="s">
        <v>1120</v>
      </c>
      <c r="H6690" t="s">
        <v>676</v>
      </c>
      <c r="I6690" t="s">
        <v>1165</v>
      </c>
      <c r="J6690" t="s">
        <v>1166</v>
      </c>
      <c r="K6690" t="s">
        <v>1167</v>
      </c>
      <c r="L6690" t="s">
        <v>1168</v>
      </c>
      <c r="M6690" t="s">
        <v>1169</v>
      </c>
      <c r="N6690" t="s">
        <v>922</v>
      </c>
      <c r="O6690">
        <v>1910</v>
      </c>
    </row>
    <row r="6691" spans="1:15" x14ac:dyDescent="0.35">
      <c r="A6691" s="189" t="str">
        <f t="shared" si="355"/>
        <v>Jan</v>
      </c>
      <c r="B6691" s="190" t="str">
        <f t="shared" si="356"/>
        <v>2024</v>
      </c>
      <c r="C6691" s="190" t="str">
        <f t="shared" si="357"/>
        <v>Jan-2024</v>
      </c>
      <c r="D6691" s="2">
        <v>45322</v>
      </c>
      <c r="E6691" t="s">
        <v>1119</v>
      </c>
      <c r="F6691" t="s">
        <v>1570</v>
      </c>
      <c r="G6691" t="s">
        <v>1120</v>
      </c>
      <c r="H6691" t="s">
        <v>676</v>
      </c>
      <c r="I6691" t="s">
        <v>1165</v>
      </c>
      <c r="J6691" t="s">
        <v>1166</v>
      </c>
      <c r="K6691" t="s">
        <v>1167</v>
      </c>
      <c r="L6691" t="s">
        <v>1168</v>
      </c>
      <c r="M6691" t="s">
        <v>1169</v>
      </c>
      <c r="N6691" t="s">
        <v>921</v>
      </c>
      <c r="O6691">
        <v>4210</v>
      </c>
    </row>
    <row r="6692" spans="1:15" x14ac:dyDescent="0.35">
      <c r="A6692" s="189" t="str">
        <f t="shared" si="355"/>
        <v>Jan</v>
      </c>
      <c r="B6692" s="190" t="str">
        <f t="shared" si="356"/>
        <v>2024</v>
      </c>
      <c r="C6692" s="190" t="str">
        <f t="shared" si="357"/>
        <v>Jan-2024</v>
      </c>
      <c r="D6692" s="2">
        <v>45322</v>
      </c>
      <c r="E6692" t="s">
        <v>1119</v>
      </c>
      <c r="F6692" t="s">
        <v>1570</v>
      </c>
      <c r="G6692" t="s">
        <v>1120</v>
      </c>
      <c r="H6692" t="s">
        <v>692</v>
      </c>
      <c r="I6692" t="s">
        <v>1170</v>
      </c>
      <c r="J6692" t="s">
        <v>1171</v>
      </c>
      <c r="K6692" t="s">
        <v>1172</v>
      </c>
      <c r="L6692" t="s">
        <v>1173</v>
      </c>
      <c r="M6692" t="s">
        <v>1174</v>
      </c>
      <c r="N6692" t="s">
        <v>1528</v>
      </c>
      <c r="O6692" t="s">
        <v>958</v>
      </c>
    </row>
    <row r="6693" spans="1:15" x14ac:dyDescent="0.35">
      <c r="A6693" s="189" t="str">
        <f t="shared" si="355"/>
        <v>Jan</v>
      </c>
      <c r="B6693" s="190" t="str">
        <f t="shared" si="356"/>
        <v>2024</v>
      </c>
      <c r="C6693" s="190" t="str">
        <f t="shared" si="357"/>
        <v>Jan-2024</v>
      </c>
      <c r="D6693" s="2">
        <v>45322</v>
      </c>
      <c r="E6693" t="s">
        <v>1119</v>
      </c>
      <c r="F6693" t="s">
        <v>1570</v>
      </c>
      <c r="G6693" t="s">
        <v>1120</v>
      </c>
      <c r="H6693" t="s">
        <v>692</v>
      </c>
      <c r="I6693" t="s">
        <v>1170</v>
      </c>
      <c r="J6693" t="s">
        <v>1171</v>
      </c>
      <c r="K6693" t="s">
        <v>1172</v>
      </c>
      <c r="L6693" t="s">
        <v>1173</v>
      </c>
      <c r="M6693" t="s">
        <v>1174</v>
      </c>
      <c r="N6693" t="s">
        <v>1529</v>
      </c>
      <c r="O6693" t="s">
        <v>958</v>
      </c>
    </row>
    <row r="6694" spans="1:15" x14ac:dyDescent="0.35">
      <c r="A6694" s="189" t="str">
        <f t="shared" si="355"/>
        <v>Jan</v>
      </c>
      <c r="B6694" s="190" t="str">
        <f t="shared" si="356"/>
        <v>2024</v>
      </c>
      <c r="C6694" s="190" t="str">
        <f t="shared" si="357"/>
        <v>Jan-2024</v>
      </c>
      <c r="D6694" s="2">
        <v>45322</v>
      </c>
      <c r="E6694" t="s">
        <v>1119</v>
      </c>
      <c r="F6694" t="s">
        <v>1570</v>
      </c>
      <c r="G6694" t="s">
        <v>1120</v>
      </c>
      <c r="H6694" t="s">
        <v>692</v>
      </c>
      <c r="I6694" t="s">
        <v>1170</v>
      </c>
      <c r="J6694" t="s">
        <v>1171</v>
      </c>
      <c r="K6694" t="s">
        <v>1172</v>
      </c>
      <c r="L6694" t="s">
        <v>1173</v>
      </c>
      <c r="M6694" t="s">
        <v>1174</v>
      </c>
      <c r="N6694" t="s">
        <v>919</v>
      </c>
      <c r="O6694">
        <v>490</v>
      </c>
    </row>
    <row r="6695" spans="1:15" x14ac:dyDescent="0.35">
      <c r="A6695" s="189" t="str">
        <f t="shared" si="355"/>
        <v>Jan</v>
      </c>
      <c r="B6695" s="190" t="str">
        <f t="shared" si="356"/>
        <v>2024</v>
      </c>
      <c r="C6695" s="190" t="str">
        <f t="shared" si="357"/>
        <v>Jan-2024</v>
      </c>
      <c r="D6695" s="2">
        <v>45322</v>
      </c>
      <c r="E6695" t="s">
        <v>1119</v>
      </c>
      <c r="F6695" t="s">
        <v>1570</v>
      </c>
      <c r="G6695" t="s">
        <v>1120</v>
      </c>
      <c r="H6695" t="s">
        <v>692</v>
      </c>
      <c r="I6695" t="s">
        <v>1170</v>
      </c>
      <c r="J6695" t="s">
        <v>1171</v>
      </c>
      <c r="K6695" t="s">
        <v>1172</v>
      </c>
      <c r="L6695" t="s">
        <v>1173</v>
      </c>
      <c r="M6695" t="s">
        <v>1174</v>
      </c>
      <c r="N6695" t="s">
        <v>920</v>
      </c>
      <c r="O6695">
        <v>2160</v>
      </c>
    </row>
    <row r="6696" spans="1:15" x14ac:dyDescent="0.35">
      <c r="A6696" s="189" t="str">
        <f t="shared" si="355"/>
        <v>Jan</v>
      </c>
      <c r="B6696" s="190" t="str">
        <f t="shared" si="356"/>
        <v>2024</v>
      </c>
      <c r="C6696" s="190" t="str">
        <f t="shared" si="357"/>
        <v>Jan-2024</v>
      </c>
      <c r="D6696" s="2">
        <v>45322</v>
      </c>
      <c r="E6696" t="s">
        <v>1119</v>
      </c>
      <c r="F6696" t="s">
        <v>1570</v>
      </c>
      <c r="G6696" t="s">
        <v>1120</v>
      </c>
      <c r="H6696" t="s">
        <v>692</v>
      </c>
      <c r="I6696" t="s">
        <v>1170</v>
      </c>
      <c r="J6696" t="s">
        <v>1171</v>
      </c>
      <c r="K6696" t="s">
        <v>1172</v>
      </c>
      <c r="L6696" t="s">
        <v>1173</v>
      </c>
      <c r="M6696" t="s">
        <v>1174</v>
      </c>
      <c r="N6696" t="s">
        <v>922</v>
      </c>
      <c r="O6696">
        <v>1870</v>
      </c>
    </row>
    <row r="6697" spans="1:15" x14ac:dyDescent="0.35">
      <c r="A6697" s="189" t="str">
        <f t="shared" si="355"/>
        <v>Jan</v>
      </c>
      <c r="B6697" s="190" t="str">
        <f t="shared" si="356"/>
        <v>2024</v>
      </c>
      <c r="C6697" s="190" t="str">
        <f t="shared" si="357"/>
        <v>Jan-2024</v>
      </c>
      <c r="D6697" s="2">
        <v>45322</v>
      </c>
      <c r="E6697" t="s">
        <v>1119</v>
      </c>
      <c r="F6697" t="s">
        <v>1570</v>
      </c>
      <c r="G6697" t="s">
        <v>1120</v>
      </c>
      <c r="H6697" t="s">
        <v>692</v>
      </c>
      <c r="I6697" t="s">
        <v>1170</v>
      </c>
      <c r="J6697" t="s">
        <v>1171</v>
      </c>
      <c r="K6697" t="s">
        <v>1172</v>
      </c>
      <c r="L6697" t="s">
        <v>1173</v>
      </c>
      <c r="M6697" t="s">
        <v>1174</v>
      </c>
      <c r="N6697" t="s">
        <v>921</v>
      </c>
      <c r="O6697">
        <v>2290</v>
      </c>
    </row>
    <row r="6698" spans="1:15" x14ac:dyDescent="0.35">
      <c r="A6698" s="189" t="str">
        <f t="shared" si="355"/>
        <v>Jan</v>
      </c>
      <c r="B6698" s="190" t="str">
        <f t="shared" si="356"/>
        <v>2024</v>
      </c>
      <c r="C6698" s="190" t="str">
        <f t="shared" si="357"/>
        <v>Jan-2024</v>
      </c>
      <c r="D6698" s="2">
        <v>45322</v>
      </c>
      <c r="E6698" t="s">
        <v>1175</v>
      </c>
      <c r="F6698" t="s">
        <v>1571</v>
      </c>
      <c r="G6698" t="s">
        <v>1176</v>
      </c>
      <c r="H6698" t="s">
        <v>662</v>
      </c>
      <c r="I6698" t="s">
        <v>1177</v>
      </c>
      <c r="J6698" t="s">
        <v>1178</v>
      </c>
      <c r="K6698" t="s">
        <v>1179</v>
      </c>
      <c r="L6698" t="s">
        <v>1180</v>
      </c>
      <c r="M6698" t="s">
        <v>1181</v>
      </c>
      <c r="N6698" t="s">
        <v>1528</v>
      </c>
      <c r="O6698" t="s">
        <v>958</v>
      </c>
    </row>
    <row r="6699" spans="1:15" x14ac:dyDescent="0.35">
      <c r="A6699" s="189" t="str">
        <f t="shared" si="355"/>
        <v>Jan</v>
      </c>
      <c r="B6699" s="190" t="str">
        <f t="shared" si="356"/>
        <v>2024</v>
      </c>
      <c r="C6699" s="190" t="str">
        <f t="shared" si="357"/>
        <v>Jan-2024</v>
      </c>
      <c r="D6699" s="2">
        <v>45322</v>
      </c>
      <c r="E6699" t="s">
        <v>1175</v>
      </c>
      <c r="F6699" t="s">
        <v>1571</v>
      </c>
      <c r="G6699" t="s">
        <v>1176</v>
      </c>
      <c r="H6699" t="s">
        <v>662</v>
      </c>
      <c r="I6699" t="s">
        <v>1177</v>
      </c>
      <c r="J6699" t="s">
        <v>1178</v>
      </c>
      <c r="K6699" t="s">
        <v>1179</v>
      </c>
      <c r="L6699" t="s">
        <v>1180</v>
      </c>
      <c r="M6699" t="s">
        <v>1181</v>
      </c>
      <c r="N6699" t="s">
        <v>1529</v>
      </c>
      <c r="O6699" t="s">
        <v>958</v>
      </c>
    </row>
    <row r="6700" spans="1:15" x14ac:dyDescent="0.35">
      <c r="A6700" s="189" t="str">
        <f t="shared" si="355"/>
        <v>Jan</v>
      </c>
      <c r="B6700" s="190" t="str">
        <f t="shared" si="356"/>
        <v>2024</v>
      </c>
      <c r="C6700" s="190" t="str">
        <f t="shared" si="357"/>
        <v>Jan-2024</v>
      </c>
      <c r="D6700" s="2">
        <v>45322</v>
      </c>
      <c r="E6700" t="s">
        <v>1175</v>
      </c>
      <c r="F6700" t="s">
        <v>1571</v>
      </c>
      <c r="G6700" t="s">
        <v>1176</v>
      </c>
      <c r="H6700" t="s">
        <v>662</v>
      </c>
      <c r="I6700" t="s">
        <v>1177</v>
      </c>
      <c r="J6700" t="s">
        <v>1178</v>
      </c>
      <c r="K6700" t="s">
        <v>1179</v>
      </c>
      <c r="L6700" t="s">
        <v>1180</v>
      </c>
      <c r="M6700" t="s">
        <v>1181</v>
      </c>
      <c r="N6700" t="s">
        <v>919</v>
      </c>
      <c r="O6700">
        <v>100</v>
      </c>
    </row>
    <row r="6701" spans="1:15" x14ac:dyDescent="0.35">
      <c r="A6701" s="189" t="str">
        <f t="shared" si="355"/>
        <v>Jan</v>
      </c>
      <c r="B6701" s="190" t="str">
        <f t="shared" si="356"/>
        <v>2024</v>
      </c>
      <c r="C6701" s="190" t="str">
        <f t="shared" si="357"/>
        <v>Jan-2024</v>
      </c>
      <c r="D6701" s="2">
        <v>45322</v>
      </c>
      <c r="E6701" t="s">
        <v>1175</v>
      </c>
      <c r="F6701" t="s">
        <v>1571</v>
      </c>
      <c r="G6701" t="s">
        <v>1176</v>
      </c>
      <c r="H6701" t="s">
        <v>662</v>
      </c>
      <c r="I6701" t="s">
        <v>1177</v>
      </c>
      <c r="J6701" t="s">
        <v>1178</v>
      </c>
      <c r="K6701" t="s">
        <v>1179</v>
      </c>
      <c r="L6701" t="s">
        <v>1180</v>
      </c>
      <c r="M6701" t="s">
        <v>1181</v>
      </c>
      <c r="N6701" t="s">
        <v>920</v>
      </c>
      <c r="O6701">
        <v>545</v>
      </c>
    </row>
    <row r="6702" spans="1:15" x14ac:dyDescent="0.35">
      <c r="A6702" s="189" t="str">
        <f t="shared" si="355"/>
        <v>Jan</v>
      </c>
      <c r="B6702" s="190" t="str">
        <f t="shared" si="356"/>
        <v>2024</v>
      </c>
      <c r="C6702" s="190" t="str">
        <f t="shared" si="357"/>
        <v>Jan-2024</v>
      </c>
      <c r="D6702" s="2">
        <v>45322</v>
      </c>
      <c r="E6702" t="s">
        <v>1175</v>
      </c>
      <c r="F6702" t="s">
        <v>1571</v>
      </c>
      <c r="G6702" t="s">
        <v>1176</v>
      </c>
      <c r="H6702" t="s">
        <v>662</v>
      </c>
      <c r="I6702" t="s">
        <v>1177</v>
      </c>
      <c r="J6702" t="s">
        <v>1178</v>
      </c>
      <c r="K6702" t="s">
        <v>1179</v>
      </c>
      <c r="L6702" t="s">
        <v>1180</v>
      </c>
      <c r="M6702" t="s">
        <v>1181</v>
      </c>
      <c r="N6702" t="s">
        <v>922</v>
      </c>
      <c r="O6702">
        <v>245</v>
      </c>
    </row>
    <row r="6703" spans="1:15" x14ac:dyDescent="0.35">
      <c r="A6703" s="189" t="str">
        <f t="shared" si="355"/>
        <v>Jan</v>
      </c>
      <c r="B6703" s="190" t="str">
        <f t="shared" si="356"/>
        <v>2024</v>
      </c>
      <c r="C6703" s="190" t="str">
        <f t="shared" si="357"/>
        <v>Jan-2024</v>
      </c>
      <c r="D6703" s="2">
        <v>45322</v>
      </c>
      <c r="E6703" t="s">
        <v>1175</v>
      </c>
      <c r="F6703" t="s">
        <v>1571</v>
      </c>
      <c r="G6703" t="s">
        <v>1176</v>
      </c>
      <c r="H6703" t="s">
        <v>662</v>
      </c>
      <c r="I6703" t="s">
        <v>1177</v>
      </c>
      <c r="J6703" t="s">
        <v>1178</v>
      </c>
      <c r="K6703" t="s">
        <v>1179</v>
      </c>
      <c r="L6703" t="s">
        <v>1180</v>
      </c>
      <c r="M6703" t="s">
        <v>1181</v>
      </c>
      <c r="N6703" t="s">
        <v>921</v>
      </c>
      <c r="O6703">
        <v>215</v>
      </c>
    </row>
    <row r="6704" spans="1:15" x14ac:dyDescent="0.35">
      <c r="A6704" s="189" t="str">
        <f t="shared" si="355"/>
        <v>Jan</v>
      </c>
      <c r="B6704" s="190" t="str">
        <f t="shared" si="356"/>
        <v>2024</v>
      </c>
      <c r="C6704" s="190" t="str">
        <f t="shared" si="357"/>
        <v>Jan-2024</v>
      </c>
      <c r="D6704" s="2">
        <v>45322</v>
      </c>
      <c r="E6704" t="s">
        <v>1175</v>
      </c>
      <c r="F6704" t="s">
        <v>1571</v>
      </c>
      <c r="G6704" t="s">
        <v>1176</v>
      </c>
      <c r="H6704" t="s">
        <v>662</v>
      </c>
      <c r="I6704" t="s">
        <v>1177</v>
      </c>
      <c r="J6704" t="s">
        <v>1178</v>
      </c>
      <c r="K6704" t="s">
        <v>1182</v>
      </c>
      <c r="L6704" t="s">
        <v>1183</v>
      </c>
      <c r="M6704" t="s">
        <v>1184</v>
      </c>
      <c r="N6704" t="s">
        <v>1528</v>
      </c>
      <c r="O6704" t="s">
        <v>958</v>
      </c>
    </row>
    <row r="6705" spans="1:15" x14ac:dyDescent="0.35">
      <c r="A6705" s="189" t="str">
        <f t="shared" si="355"/>
        <v>Jan</v>
      </c>
      <c r="B6705" s="190" t="str">
        <f t="shared" si="356"/>
        <v>2024</v>
      </c>
      <c r="C6705" s="190" t="str">
        <f t="shared" si="357"/>
        <v>Jan-2024</v>
      </c>
      <c r="D6705" s="2">
        <v>45322</v>
      </c>
      <c r="E6705" t="s">
        <v>1175</v>
      </c>
      <c r="F6705" t="s">
        <v>1571</v>
      </c>
      <c r="G6705" t="s">
        <v>1176</v>
      </c>
      <c r="H6705" t="s">
        <v>662</v>
      </c>
      <c r="I6705" t="s">
        <v>1177</v>
      </c>
      <c r="J6705" t="s">
        <v>1178</v>
      </c>
      <c r="K6705" t="s">
        <v>1182</v>
      </c>
      <c r="L6705" t="s">
        <v>1183</v>
      </c>
      <c r="M6705" t="s">
        <v>1184</v>
      </c>
      <c r="N6705" t="s">
        <v>1529</v>
      </c>
      <c r="O6705" t="s">
        <v>958</v>
      </c>
    </row>
    <row r="6706" spans="1:15" x14ac:dyDescent="0.35">
      <c r="A6706" s="189" t="str">
        <f t="shared" si="355"/>
        <v>Jan</v>
      </c>
      <c r="B6706" s="190" t="str">
        <f t="shared" si="356"/>
        <v>2024</v>
      </c>
      <c r="C6706" s="190" t="str">
        <f t="shared" si="357"/>
        <v>Jan-2024</v>
      </c>
      <c r="D6706" s="2">
        <v>45322</v>
      </c>
      <c r="E6706" t="s">
        <v>1175</v>
      </c>
      <c r="F6706" t="s">
        <v>1571</v>
      </c>
      <c r="G6706" t="s">
        <v>1176</v>
      </c>
      <c r="H6706" t="s">
        <v>662</v>
      </c>
      <c r="I6706" t="s">
        <v>1177</v>
      </c>
      <c r="J6706" t="s">
        <v>1178</v>
      </c>
      <c r="K6706" t="s">
        <v>1182</v>
      </c>
      <c r="L6706" t="s">
        <v>1183</v>
      </c>
      <c r="M6706" t="s">
        <v>1184</v>
      </c>
      <c r="N6706" t="s">
        <v>919</v>
      </c>
      <c r="O6706">
        <v>195</v>
      </c>
    </row>
    <row r="6707" spans="1:15" x14ac:dyDescent="0.35">
      <c r="A6707" s="189" t="str">
        <f t="shared" si="355"/>
        <v>Jan</v>
      </c>
      <c r="B6707" s="190" t="str">
        <f t="shared" si="356"/>
        <v>2024</v>
      </c>
      <c r="C6707" s="190" t="str">
        <f t="shared" si="357"/>
        <v>Jan-2024</v>
      </c>
      <c r="D6707" s="2">
        <v>45322</v>
      </c>
      <c r="E6707" t="s">
        <v>1175</v>
      </c>
      <c r="F6707" t="s">
        <v>1571</v>
      </c>
      <c r="G6707" t="s">
        <v>1176</v>
      </c>
      <c r="H6707" t="s">
        <v>662</v>
      </c>
      <c r="I6707" t="s">
        <v>1177</v>
      </c>
      <c r="J6707" t="s">
        <v>1178</v>
      </c>
      <c r="K6707" t="s">
        <v>1182</v>
      </c>
      <c r="L6707" t="s">
        <v>1183</v>
      </c>
      <c r="M6707" t="s">
        <v>1184</v>
      </c>
      <c r="N6707" t="s">
        <v>920</v>
      </c>
      <c r="O6707">
        <v>730</v>
      </c>
    </row>
    <row r="6708" spans="1:15" x14ac:dyDescent="0.35">
      <c r="A6708" s="189" t="str">
        <f t="shared" si="355"/>
        <v>Jan</v>
      </c>
      <c r="B6708" s="190" t="str">
        <f t="shared" si="356"/>
        <v>2024</v>
      </c>
      <c r="C6708" s="190" t="str">
        <f t="shared" si="357"/>
        <v>Jan-2024</v>
      </c>
      <c r="D6708" s="2">
        <v>45322</v>
      </c>
      <c r="E6708" t="s">
        <v>1175</v>
      </c>
      <c r="F6708" t="s">
        <v>1571</v>
      </c>
      <c r="G6708" t="s">
        <v>1176</v>
      </c>
      <c r="H6708" t="s">
        <v>662</v>
      </c>
      <c r="I6708" t="s">
        <v>1177</v>
      </c>
      <c r="J6708" t="s">
        <v>1178</v>
      </c>
      <c r="K6708" t="s">
        <v>1182</v>
      </c>
      <c r="L6708" t="s">
        <v>1183</v>
      </c>
      <c r="M6708" t="s">
        <v>1184</v>
      </c>
      <c r="N6708" t="s">
        <v>922</v>
      </c>
      <c r="O6708">
        <v>220</v>
      </c>
    </row>
    <row r="6709" spans="1:15" x14ac:dyDescent="0.35">
      <c r="A6709" s="189" t="str">
        <f t="shared" si="355"/>
        <v>Jan</v>
      </c>
      <c r="B6709" s="190" t="str">
        <f t="shared" si="356"/>
        <v>2024</v>
      </c>
      <c r="C6709" s="190" t="str">
        <f t="shared" si="357"/>
        <v>Jan-2024</v>
      </c>
      <c r="D6709" s="2">
        <v>45322</v>
      </c>
      <c r="E6709" t="s">
        <v>1175</v>
      </c>
      <c r="F6709" t="s">
        <v>1571</v>
      </c>
      <c r="G6709" t="s">
        <v>1176</v>
      </c>
      <c r="H6709" t="s">
        <v>662</v>
      </c>
      <c r="I6709" t="s">
        <v>1177</v>
      </c>
      <c r="J6709" t="s">
        <v>1178</v>
      </c>
      <c r="K6709" t="s">
        <v>1182</v>
      </c>
      <c r="L6709" t="s">
        <v>1183</v>
      </c>
      <c r="M6709" t="s">
        <v>1184</v>
      </c>
      <c r="N6709" t="s">
        <v>921</v>
      </c>
      <c r="O6709">
        <v>435</v>
      </c>
    </row>
    <row r="6710" spans="1:15" x14ac:dyDescent="0.35">
      <c r="A6710" s="189" t="str">
        <f t="shared" si="355"/>
        <v>Jan</v>
      </c>
      <c r="B6710" s="190" t="str">
        <f t="shared" si="356"/>
        <v>2024</v>
      </c>
      <c r="C6710" s="190" t="str">
        <f t="shared" si="357"/>
        <v>Jan-2024</v>
      </c>
      <c r="D6710" s="2">
        <v>45322</v>
      </c>
      <c r="E6710" t="s">
        <v>1175</v>
      </c>
      <c r="F6710" t="s">
        <v>1571</v>
      </c>
      <c r="G6710" t="s">
        <v>1176</v>
      </c>
      <c r="H6710" t="s">
        <v>662</v>
      </c>
      <c r="I6710" t="s">
        <v>1177</v>
      </c>
      <c r="J6710" t="s">
        <v>1178</v>
      </c>
      <c r="K6710" t="s">
        <v>1185</v>
      </c>
      <c r="L6710" t="s">
        <v>1186</v>
      </c>
      <c r="M6710" t="s">
        <v>1187</v>
      </c>
      <c r="N6710" t="s">
        <v>1528</v>
      </c>
      <c r="O6710" t="s">
        <v>958</v>
      </c>
    </row>
    <row r="6711" spans="1:15" x14ac:dyDescent="0.35">
      <c r="A6711" s="189" t="str">
        <f t="shared" si="355"/>
        <v>Jan</v>
      </c>
      <c r="B6711" s="190" t="str">
        <f t="shared" si="356"/>
        <v>2024</v>
      </c>
      <c r="C6711" s="190" t="str">
        <f t="shared" si="357"/>
        <v>Jan-2024</v>
      </c>
      <c r="D6711" s="2">
        <v>45322</v>
      </c>
      <c r="E6711" t="s">
        <v>1175</v>
      </c>
      <c r="F6711" t="s">
        <v>1571</v>
      </c>
      <c r="G6711" t="s">
        <v>1176</v>
      </c>
      <c r="H6711" t="s">
        <v>662</v>
      </c>
      <c r="I6711" t="s">
        <v>1177</v>
      </c>
      <c r="J6711" t="s">
        <v>1178</v>
      </c>
      <c r="K6711" t="s">
        <v>1185</v>
      </c>
      <c r="L6711" t="s">
        <v>1186</v>
      </c>
      <c r="M6711" t="s">
        <v>1187</v>
      </c>
      <c r="N6711" t="s">
        <v>1529</v>
      </c>
      <c r="O6711" t="s">
        <v>958</v>
      </c>
    </row>
    <row r="6712" spans="1:15" x14ac:dyDescent="0.35">
      <c r="A6712" s="189" t="str">
        <f t="shared" si="355"/>
        <v>Jan</v>
      </c>
      <c r="B6712" s="190" t="str">
        <f t="shared" si="356"/>
        <v>2024</v>
      </c>
      <c r="C6712" s="190" t="str">
        <f t="shared" si="357"/>
        <v>Jan-2024</v>
      </c>
      <c r="D6712" s="2">
        <v>45322</v>
      </c>
      <c r="E6712" t="s">
        <v>1175</v>
      </c>
      <c r="F6712" t="s">
        <v>1571</v>
      </c>
      <c r="G6712" t="s">
        <v>1176</v>
      </c>
      <c r="H6712" t="s">
        <v>662</v>
      </c>
      <c r="I6712" t="s">
        <v>1177</v>
      </c>
      <c r="J6712" t="s">
        <v>1178</v>
      </c>
      <c r="K6712" t="s">
        <v>1185</v>
      </c>
      <c r="L6712" t="s">
        <v>1186</v>
      </c>
      <c r="M6712" t="s">
        <v>1187</v>
      </c>
      <c r="N6712" t="s">
        <v>919</v>
      </c>
      <c r="O6712">
        <v>40</v>
      </c>
    </row>
    <row r="6713" spans="1:15" x14ac:dyDescent="0.35">
      <c r="A6713" s="189" t="str">
        <f t="shared" si="355"/>
        <v>Jan</v>
      </c>
      <c r="B6713" s="190" t="str">
        <f t="shared" si="356"/>
        <v>2024</v>
      </c>
      <c r="C6713" s="190" t="str">
        <f t="shared" si="357"/>
        <v>Jan-2024</v>
      </c>
      <c r="D6713" s="2">
        <v>45322</v>
      </c>
      <c r="E6713" t="s">
        <v>1175</v>
      </c>
      <c r="F6713" t="s">
        <v>1571</v>
      </c>
      <c r="G6713" t="s">
        <v>1176</v>
      </c>
      <c r="H6713" t="s">
        <v>662</v>
      </c>
      <c r="I6713" t="s">
        <v>1177</v>
      </c>
      <c r="J6713" t="s">
        <v>1178</v>
      </c>
      <c r="K6713" t="s">
        <v>1185</v>
      </c>
      <c r="L6713" t="s">
        <v>1186</v>
      </c>
      <c r="M6713" t="s">
        <v>1187</v>
      </c>
      <c r="N6713" t="s">
        <v>920</v>
      </c>
      <c r="O6713">
        <v>785</v>
      </c>
    </row>
    <row r="6714" spans="1:15" x14ac:dyDescent="0.35">
      <c r="A6714" s="189" t="str">
        <f t="shared" si="355"/>
        <v>Jan</v>
      </c>
      <c r="B6714" s="190" t="str">
        <f t="shared" si="356"/>
        <v>2024</v>
      </c>
      <c r="C6714" s="190" t="str">
        <f t="shared" si="357"/>
        <v>Jan-2024</v>
      </c>
      <c r="D6714" s="2">
        <v>45322</v>
      </c>
      <c r="E6714" t="s">
        <v>1175</v>
      </c>
      <c r="F6714" t="s">
        <v>1571</v>
      </c>
      <c r="G6714" t="s">
        <v>1176</v>
      </c>
      <c r="H6714" t="s">
        <v>662</v>
      </c>
      <c r="I6714" t="s">
        <v>1177</v>
      </c>
      <c r="J6714" t="s">
        <v>1178</v>
      </c>
      <c r="K6714" t="s">
        <v>1185</v>
      </c>
      <c r="L6714" t="s">
        <v>1186</v>
      </c>
      <c r="M6714" t="s">
        <v>1187</v>
      </c>
      <c r="N6714" t="s">
        <v>922</v>
      </c>
      <c r="O6714">
        <v>200</v>
      </c>
    </row>
    <row r="6715" spans="1:15" x14ac:dyDescent="0.35">
      <c r="A6715" s="189" t="str">
        <f t="shared" si="355"/>
        <v>Jan</v>
      </c>
      <c r="B6715" s="190" t="str">
        <f t="shared" si="356"/>
        <v>2024</v>
      </c>
      <c r="C6715" s="190" t="str">
        <f t="shared" si="357"/>
        <v>Jan-2024</v>
      </c>
      <c r="D6715" s="2">
        <v>45322</v>
      </c>
      <c r="E6715" t="s">
        <v>1175</v>
      </c>
      <c r="F6715" t="s">
        <v>1571</v>
      </c>
      <c r="G6715" t="s">
        <v>1176</v>
      </c>
      <c r="H6715" t="s">
        <v>662</v>
      </c>
      <c r="I6715" t="s">
        <v>1177</v>
      </c>
      <c r="J6715" t="s">
        <v>1178</v>
      </c>
      <c r="K6715" t="s">
        <v>1185</v>
      </c>
      <c r="L6715" t="s">
        <v>1186</v>
      </c>
      <c r="M6715" t="s">
        <v>1187</v>
      </c>
      <c r="N6715" t="s">
        <v>921</v>
      </c>
      <c r="O6715">
        <v>690</v>
      </c>
    </row>
    <row r="6716" spans="1:15" x14ac:dyDescent="0.35">
      <c r="A6716" s="189" t="str">
        <f t="shared" si="355"/>
        <v>Jan</v>
      </c>
      <c r="B6716" s="190" t="str">
        <f t="shared" si="356"/>
        <v>2024</v>
      </c>
      <c r="C6716" s="190" t="str">
        <f t="shared" si="357"/>
        <v>Jan-2024</v>
      </c>
      <c r="D6716" s="2">
        <v>45322</v>
      </c>
      <c r="E6716" t="s">
        <v>1175</v>
      </c>
      <c r="F6716" t="s">
        <v>1571</v>
      </c>
      <c r="G6716" t="s">
        <v>1176</v>
      </c>
      <c r="H6716" t="s">
        <v>662</v>
      </c>
      <c r="I6716" t="s">
        <v>1177</v>
      </c>
      <c r="J6716" t="s">
        <v>1178</v>
      </c>
      <c r="K6716" t="s">
        <v>1188</v>
      </c>
      <c r="L6716" t="s">
        <v>1189</v>
      </c>
      <c r="M6716" t="s">
        <v>1190</v>
      </c>
      <c r="N6716" t="s">
        <v>1528</v>
      </c>
      <c r="O6716" t="s">
        <v>958</v>
      </c>
    </row>
    <row r="6717" spans="1:15" x14ac:dyDescent="0.35">
      <c r="A6717" s="189" t="str">
        <f t="shared" si="355"/>
        <v>Jan</v>
      </c>
      <c r="B6717" s="190" t="str">
        <f t="shared" si="356"/>
        <v>2024</v>
      </c>
      <c r="C6717" s="190" t="str">
        <f t="shared" si="357"/>
        <v>Jan-2024</v>
      </c>
      <c r="D6717" s="2">
        <v>45322</v>
      </c>
      <c r="E6717" t="s">
        <v>1175</v>
      </c>
      <c r="F6717" t="s">
        <v>1571</v>
      </c>
      <c r="G6717" t="s">
        <v>1176</v>
      </c>
      <c r="H6717" t="s">
        <v>662</v>
      </c>
      <c r="I6717" t="s">
        <v>1177</v>
      </c>
      <c r="J6717" t="s">
        <v>1178</v>
      </c>
      <c r="K6717" t="s">
        <v>1188</v>
      </c>
      <c r="L6717" t="s">
        <v>1189</v>
      </c>
      <c r="M6717" t="s">
        <v>1190</v>
      </c>
      <c r="N6717" t="s">
        <v>1529</v>
      </c>
      <c r="O6717" t="s">
        <v>958</v>
      </c>
    </row>
    <row r="6718" spans="1:15" x14ac:dyDescent="0.35">
      <c r="A6718" s="189" t="str">
        <f t="shared" si="355"/>
        <v>Jan</v>
      </c>
      <c r="B6718" s="190" t="str">
        <f t="shared" si="356"/>
        <v>2024</v>
      </c>
      <c r="C6718" s="190" t="str">
        <f t="shared" si="357"/>
        <v>Jan-2024</v>
      </c>
      <c r="D6718" s="2">
        <v>45322</v>
      </c>
      <c r="E6718" t="s">
        <v>1175</v>
      </c>
      <c r="F6718" t="s">
        <v>1571</v>
      </c>
      <c r="G6718" t="s">
        <v>1176</v>
      </c>
      <c r="H6718" t="s">
        <v>662</v>
      </c>
      <c r="I6718" t="s">
        <v>1177</v>
      </c>
      <c r="J6718" t="s">
        <v>1178</v>
      </c>
      <c r="K6718" t="s">
        <v>1188</v>
      </c>
      <c r="L6718" t="s">
        <v>1189</v>
      </c>
      <c r="M6718" t="s">
        <v>1190</v>
      </c>
      <c r="N6718" t="s">
        <v>919</v>
      </c>
      <c r="O6718">
        <v>260</v>
      </c>
    </row>
    <row r="6719" spans="1:15" x14ac:dyDescent="0.35">
      <c r="A6719" s="189" t="str">
        <f t="shared" si="355"/>
        <v>Jan</v>
      </c>
      <c r="B6719" s="190" t="str">
        <f t="shared" si="356"/>
        <v>2024</v>
      </c>
      <c r="C6719" s="190" t="str">
        <f t="shared" si="357"/>
        <v>Jan-2024</v>
      </c>
      <c r="D6719" s="2">
        <v>45322</v>
      </c>
      <c r="E6719" t="s">
        <v>1175</v>
      </c>
      <c r="F6719" t="s">
        <v>1571</v>
      </c>
      <c r="G6719" t="s">
        <v>1176</v>
      </c>
      <c r="H6719" t="s">
        <v>662</v>
      </c>
      <c r="I6719" t="s">
        <v>1177</v>
      </c>
      <c r="J6719" t="s">
        <v>1178</v>
      </c>
      <c r="K6719" t="s">
        <v>1188</v>
      </c>
      <c r="L6719" t="s">
        <v>1189</v>
      </c>
      <c r="M6719" t="s">
        <v>1190</v>
      </c>
      <c r="N6719" t="s">
        <v>920</v>
      </c>
      <c r="O6719">
        <v>1205</v>
      </c>
    </row>
    <row r="6720" spans="1:15" x14ac:dyDescent="0.35">
      <c r="A6720" s="189" t="str">
        <f t="shared" si="355"/>
        <v>Jan</v>
      </c>
      <c r="B6720" s="190" t="str">
        <f t="shared" si="356"/>
        <v>2024</v>
      </c>
      <c r="C6720" s="190" t="str">
        <f t="shared" si="357"/>
        <v>Jan-2024</v>
      </c>
      <c r="D6720" s="2">
        <v>45322</v>
      </c>
      <c r="E6720" t="s">
        <v>1175</v>
      </c>
      <c r="F6720" t="s">
        <v>1571</v>
      </c>
      <c r="G6720" t="s">
        <v>1176</v>
      </c>
      <c r="H6720" t="s">
        <v>662</v>
      </c>
      <c r="I6720" t="s">
        <v>1177</v>
      </c>
      <c r="J6720" t="s">
        <v>1178</v>
      </c>
      <c r="K6720" t="s">
        <v>1188</v>
      </c>
      <c r="L6720" t="s">
        <v>1189</v>
      </c>
      <c r="M6720" t="s">
        <v>1190</v>
      </c>
      <c r="N6720" t="s">
        <v>922</v>
      </c>
      <c r="O6720">
        <v>585</v>
      </c>
    </row>
    <row r="6721" spans="1:15" x14ac:dyDescent="0.35">
      <c r="A6721" s="189" t="str">
        <f t="shared" si="355"/>
        <v>Jan</v>
      </c>
      <c r="B6721" s="190" t="str">
        <f t="shared" si="356"/>
        <v>2024</v>
      </c>
      <c r="C6721" s="190" t="str">
        <f t="shared" si="357"/>
        <v>Jan-2024</v>
      </c>
      <c r="D6721" s="2">
        <v>45322</v>
      </c>
      <c r="E6721" t="s">
        <v>1175</v>
      </c>
      <c r="F6721" t="s">
        <v>1571</v>
      </c>
      <c r="G6721" t="s">
        <v>1176</v>
      </c>
      <c r="H6721" t="s">
        <v>662</v>
      </c>
      <c r="I6721" t="s">
        <v>1177</v>
      </c>
      <c r="J6721" t="s">
        <v>1178</v>
      </c>
      <c r="K6721" t="s">
        <v>1188</v>
      </c>
      <c r="L6721" t="s">
        <v>1189</v>
      </c>
      <c r="M6721" t="s">
        <v>1190</v>
      </c>
      <c r="N6721" t="s">
        <v>921</v>
      </c>
      <c r="O6721">
        <v>1005</v>
      </c>
    </row>
    <row r="6722" spans="1:15" x14ac:dyDescent="0.35">
      <c r="A6722" s="189" t="str">
        <f t="shared" si="355"/>
        <v>Jan</v>
      </c>
      <c r="B6722" s="190" t="str">
        <f t="shared" si="356"/>
        <v>2024</v>
      </c>
      <c r="C6722" s="190" t="str">
        <f t="shared" si="357"/>
        <v>Jan-2024</v>
      </c>
      <c r="D6722" s="2">
        <v>45322</v>
      </c>
      <c r="E6722" t="s">
        <v>1175</v>
      </c>
      <c r="F6722" t="s">
        <v>1571</v>
      </c>
      <c r="G6722" t="s">
        <v>1176</v>
      </c>
      <c r="H6722" t="s">
        <v>662</v>
      </c>
      <c r="I6722" t="s">
        <v>1177</v>
      </c>
      <c r="J6722" t="s">
        <v>1178</v>
      </c>
      <c r="K6722" t="s">
        <v>1191</v>
      </c>
      <c r="L6722" t="s">
        <v>1192</v>
      </c>
      <c r="M6722" t="s">
        <v>1193</v>
      </c>
      <c r="N6722" t="s">
        <v>1528</v>
      </c>
      <c r="O6722" t="s">
        <v>958</v>
      </c>
    </row>
    <row r="6723" spans="1:15" x14ac:dyDescent="0.35">
      <c r="A6723" s="189" t="str">
        <f t="shared" si="355"/>
        <v>Jan</v>
      </c>
      <c r="B6723" s="190" t="str">
        <f t="shared" si="356"/>
        <v>2024</v>
      </c>
      <c r="C6723" s="190" t="str">
        <f t="shared" si="357"/>
        <v>Jan-2024</v>
      </c>
      <c r="D6723" s="2">
        <v>45322</v>
      </c>
      <c r="E6723" t="s">
        <v>1175</v>
      </c>
      <c r="F6723" t="s">
        <v>1571</v>
      </c>
      <c r="G6723" t="s">
        <v>1176</v>
      </c>
      <c r="H6723" t="s">
        <v>662</v>
      </c>
      <c r="I6723" t="s">
        <v>1177</v>
      </c>
      <c r="J6723" t="s">
        <v>1178</v>
      </c>
      <c r="K6723" t="s">
        <v>1191</v>
      </c>
      <c r="L6723" t="s">
        <v>1192</v>
      </c>
      <c r="M6723" t="s">
        <v>1193</v>
      </c>
      <c r="N6723" t="s">
        <v>1529</v>
      </c>
      <c r="O6723" t="s">
        <v>958</v>
      </c>
    </row>
    <row r="6724" spans="1:15" x14ac:dyDescent="0.35">
      <c r="A6724" s="189" t="str">
        <f t="shared" si="355"/>
        <v>Jan</v>
      </c>
      <c r="B6724" s="190" t="str">
        <f t="shared" si="356"/>
        <v>2024</v>
      </c>
      <c r="C6724" s="190" t="str">
        <f t="shared" si="357"/>
        <v>Jan-2024</v>
      </c>
      <c r="D6724" s="2">
        <v>45322</v>
      </c>
      <c r="E6724" t="s">
        <v>1175</v>
      </c>
      <c r="F6724" t="s">
        <v>1571</v>
      </c>
      <c r="G6724" t="s">
        <v>1176</v>
      </c>
      <c r="H6724" t="s">
        <v>662</v>
      </c>
      <c r="I6724" t="s">
        <v>1177</v>
      </c>
      <c r="J6724" t="s">
        <v>1178</v>
      </c>
      <c r="K6724" t="s">
        <v>1191</v>
      </c>
      <c r="L6724" t="s">
        <v>1192</v>
      </c>
      <c r="M6724" t="s">
        <v>1193</v>
      </c>
      <c r="N6724" t="s">
        <v>919</v>
      </c>
      <c r="O6724">
        <v>135</v>
      </c>
    </row>
    <row r="6725" spans="1:15" x14ac:dyDescent="0.35">
      <c r="A6725" s="189" t="str">
        <f t="shared" si="355"/>
        <v>Jan</v>
      </c>
      <c r="B6725" s="190" t="str">
        <f t="shared" si="356"/>
        <v>2024</v>
      </c>
      <c r="C6725" s="190" t="str">
        <f t="shared" si="357"/>
        <v>Jan-2024</v>
      </c>
      <c r="D6725" s="2">
        <v>45322</v>
      </c>
      <c r="E6725" t="s">
        <v>1175</v>
      </c>
      <c r="F6725" t="s">
        <v>1571</v>
      </c>
      <c r="G6725" t="s">
        <v>1176</v>
      </c>
      <c r="H6725" t="s">
        <v>662</v>
      </c>
      <c r="I6725" t="s">
        <v>1177</v>
      </c>
      <c r="J6725" t="s">
        <v>1178</v>
      </c>
      <c r="K6725" t="s">
        <v>1191</v>
      </c>
      <c r="L6725" t="s">
        <v>1192</v>
      </c>
      <c r="M6725" t="s">
        <v>1193</v>
      </c>
      <c r="N6725" t="s">
        <v>920</v>
      </c>
      <c r="O6725">
        <v>850</v>
      </c>
    </row>
    <row r="6726" spans="1:15" x14ac:dyDescent="0.35">
      <c r="A6726" s="189" t="str">
        <f t="shared" si="355"/>
        <v>Jan</v>
      </c>
      <c r="B6726" s="190" t="str">
        <f t="shared" si="356"/>
        <v>2024</v>
      </c>
      <c r="C6726" s="190" t="str">
        <f t="shared" si="357"/>
        <v>Jan-2024</v>
      </c>
      <c r="D6726" s="2">
        <v>45322</v>
      </c>
      <c r="E6726" t="s">
        <v>1175</v>
      </c>
      <c r="F6726" t="s">
        <v>1571</v>
      </c>
      <c r="G6726" t="s">
        <v>1176</v>
      </c>
      <c r="H6726" t="s">
        <v>662</v>
      </c>
      <c r="I6726" t="s">
        <v>1177</v>
      </c>
      <c r="J6726" t="s">
        <v>1178</v>
      </c>
      <c r="K6726" t="s">
        <v>1191</v>
      </c>
      <c r="L6726" t="s">
        <v>1192</v>
      </c>
      <c r="M6726" t="s">
        <v>1193</v>
      </c>
      <c r="N6726" t="s">
        <v>922</v>
      </c>
      <c r="O6726">
        <v>195</v>
      </c>
    </row>
    <row r="6727" spans="1:15" x14ac:dyDescent="0.35">
      <c r="A6727" s="189" t="str">
        <f t="shared" si="355"/>
        <v>Jan</v>
      </c>
      <c r="B6727" s="190" t="str">
        <f t="shared" si="356"/>
        <v>2024</v>
      </c>
      <c r="C6727" s="190" t="str">
        <f t="shared" si="357"/>
        <v>Jan-2024</v>
      </c>
      <c r="D6727" s="2">
        <v>45322</v>
      </c>
      <c r="E6727" t="s">
        <v>1175</v>
      </c>
      <c r="F6727" t="s">
        <v>1571</v>
      </c>
      <c r="G6727" t="s">
        <v>1176</v>
      </c>
      <c r="H6727" t="s">
        <v>662</v>
      </c>
      <c r="I6727" t="s">
        <v>1177</v>
      </c>
      <c r="J6727" t="s">
        <v>1178</v>
      </c>
      <c r="K6727" t="s">
        <v>1191</v>
      </c>
      <c r="L6727" t="s">
        <v>1192</v>
      </c>
      <c r="M6727" t="s">
        <v>1193</v>
      </c>
      <c r="N6727" t="s">
        <v>921</v>
      </c>
      <c r="O6727">
        <v>555</v>
      </c>
    </row>
    <row r="6728" spans="1:15" x14ac:dyDescent="0.35">
      <c r="A6728" s="189" t="str">
        <f t="shared" si="355"/>
        <v>Jan</v>
      </c>
      <c r="B6728" s="190" t="str">
        <f t="shared" si="356"/>
        <v>2024</v>
      </c>
      <c r="C6728" s="190" t="str">
        <f t="shared" si="357"/>
        <v>Jan-2024</v>
      </c>
      <c r="D6728" s="2">
        <v>45322</v>
      </c>
      <c r="E6728" t="s">
        <v>1175</v>
      </c>
      <c r="F6728" t="s">
        <v>1571</v>
      </c>
      <c r="G6728" t="s">
        <v>1176</v>
      </c>
      <c r="H6728" t="s">
        <v>662</v>
      </c>
      <c r="I6728" t="s">
        <v>1177</v>
      </c>
      <c r="J6728" t="s">
        <v>1178</v>
      </c>
      <c r="K6728" t="s">
        <v>1194</v>
      </c>
      <c r="L6728" t="s">
        <v>1195</v>
      </c>
      <c r="M6728" t="s">
        <v>1196</v>
      </c>
      <c r="N6728" t="s">
        <v>1528</v>
      </c>
      <c r="O6728" t="s">
        <v>958</v>
      </c>
    </row>
    <row r="6729" spans="1:15" x14ac:dyDescent="0.35">
      <c r="A6729" s="189" t="str">
        <f t="shared" si="355"/>
        <v>Jan</v>
      </c>
      <c r="B6729" s="190" t="str">
        <f t="shared" si="356"/>
        <v>2024</v>
      </c>
      <c r="C6729" s="190" t="str">
        <f t="shared" si="357"/>
        <v>Jan-2024</v>
      </c>
      <c r="D6729" s="2">
        <v>45322</v>
      </c>
      <c r="E6729" t="s">
        <v>1175</v>
      </c>
      <c r="F6729" t="s">
        <v>1571</v>
      </c>
      <c r="G6729" t="s">
        <v>1176</v>
      </c>
      <c r="H6729" t="s">
        <v>662</v>
      </c>
      <c r="I6729" t="s">
        <v>1177</v>
      </c>
      <c r="J6729" t="s">
        <v>1178</v>
      </c>
      <c r="K6729" t="s">
        <v>1194</v>
      </c>
      <c r="L6729" t="s">
        <v>1195</v>
      </c>
      <c r="M6729" t="s">
        <v>1196</v>
      </c>
      <c r="N6729" t="s">
        <v>1529</v>
      </c>
      <c r="O6729" t="s">
        <v>958</v>
      </c>
    </row>
    <row r="6730" spans="1:15" x14ac:dyDescent="0.35">
      <c r="A6730" s="189" t="str">
        <f t="shared" si="355"/>
        <v>Jan</v>
      </c>
      <c r="B6730" s="190" t="str">
        <f t="shared" si="356"/>
        <v>2024</v>
      </c>
      <c r="C6730" s="190" t="str">
        <f t="shared" si="357"/>
        <v>Jan-2024</v>
      </c>
      <c r="D6730" s="2">
        <v>45322</v>
      </c>
      <c r="E6730" t="s">
        <v>1175</v>
      </c>
      <c r="F6730" t="s">
        <v>1571</v>
      </c>
      <c r="G6730" t="s">
        <v>1176</v>
      </c>
      <c r="H6730" t="s">
        <v>662</v>
      </c>
      <c r="I6730" t="s">
        <v>1177</v>
      </c>
      <c r="J6730" t="s">
        <v>1178</v>
      </c>
      <c r="K6730" t="s">
        <v>1194</v>
      </c>
      <c r="L6730" t="s">
        <v>1195</v>
      </c>
      <c r="M6730" t="s">
        <v>1196</v>
      </c>
      <c r="N6730" t="s">
        <v>919</v>
      </c>
      <c r="O6730">
        <v>335</v>
      </c>
    </row>
    <row r="6731" spans="1:15" x14ac:dyDescent="0.35">
      <c r="A6731" s="189" t="str">
        <f t="shared" si="355"/>
        <v>Jan</v>
      </c>
      <c r="B6731" s="190" t="str">
        <f t="shared" si="356"/>
        <v>2024</v>
      </c>
      <c r="C6731" s="190" t="str">
        <f t="shared" si="357"/>
        <v>Jan-2024</v>
      </c>
      <c r="D6731" s="2">
        <v>45322</v>
      </c>
      <c r="E6731" t="s">
        <v>1175</v>
      </c>
      <c r="F6731" t="s">
        <v>1571</v>
      </c>
      <c r="G6731" t="s">
        <v>1176</v>
      </c>
      <c r="H6731" t="s">
        <v>662</v>
      </c>
      <c r="I6731" t="s">
        <v>1177</v>
      </c>
      <c r="J6731" t="s">
        <v>1178</v>
      </c>
      <c r="K6731" t="s">
        <v>1194</v>
      </c>
      <c r="L6731" t="s">
        <v>1195</v>
      </c>
      <c r="M6731" t="s">
        <v>1196</v>
      </c>
      <c r="N6731" t="s">
        <v>920</v>
      </c>
      <c r="O6731">
        <v>2340</v>
      </c>
    </row>
    <row r="6732" spans="1:15" x14ac:dyDescent="0.35">
      <c r="A6732" s="189" t="str">
        <f t="shared" si="355"/>
        <v>Jan</v>
      </c>
      <c r="B6732" s="190" t="str">
        <f t="shared" si="356"/>
        <v>2024</v>
      </c>
      <c r="C6732" s="190" t="str">
        <f t="shared" si="357"/>
        <v>Jan-2024</v>
      </c>
      <c r="D6732" s="2">
        <v>45322</v>
      </c>
      <c r="E6732" t="s">
        <v>1175</v>
      </c>
      <c r="F6732" t="s">
        <v>1571</v>
      </c>
      <c r="G6732" t="s">
        <v>1176</v>
      </c>
      <c r="H6732" t="s">
        <v>662</v>
      </c>
      <c r="I6732" t="s">
        <v>1177</v>
      </c>
      <c r="J6732" t="s">
        <v>1178</v>
      </c>
      <c r="K6732" t="s">
        <v>1194</v>
      </c>
      <c r="L6732" t="s">
        <v>1195</v>
      </c>
      <c r="M6732" t="s">
        <v>1196</v>
      </c>
      <c r="N6732" t="s">
        <v>922</v>
      </c>
      <c r="O6732">
        <v>135</v>
      </c>
    </row>
    <row r="6733" spans="1:15" x14ac:dyDescent="0.35">
      <c r="A6733" s="189" t="str">
        <f t="shared" si="355"/>
        <v>Jan</v>
      </c>
      <c r="B6733" s="190" t="str">
        <f t="shared" si="356"/>
        <v>2024</v>
      </c>
      <c r="C6733" s="190" t="str">
        <f t="shared" si="357"/>
        <v>Jan-2024</v>
      </c>
      <c r="D6733" s="2">
        <v>45322</v>
      </c>
      <c r="E6733" t="s">
        <v>1175</v>
      </c>
      <c r="F6733" t="s">
        <v>1571</v>
      </c>
      <c r="G6733" t="s">
        <v>1176</v>
      </c>
      <c r="H6733" t="s">
        <v>662</v>
      </c>
      <c r="I6733" t="s">
        <v>1177</v>
      </c>
      <c r="J6733" t="s">
        <v>1178</v>
      </c>
      <c r="K6733" t="s">
        <v>1194</v>
      </c>
      <c r="L6733" t="s">
        <v>1195</v>
      </c>
      <c r="M6733" t="s">
        <v>1196</v>
      </c>
      <c r="N6733" t="s">
        <v>921</v>
      </c>
      <c r="O6733">
        <v>1000</v>
      </c>
    </row>
    <row r="6734" spans="1:15" x14ac:dyDescent="0.35">
      <c r="A6734" s="189" t="str">
        <f t="shared" si="355"/>
        <v>Jan</v>
      </c>
      <c r="B6734" s="190" t="str">
        <f t="shared" si="356"/>
        <v>2024</v>
      </c>
      <c r="C6734" s="190" t="str">
        <f t="shared" si="357"/>
        <v>Jan-2024</v>
      </c>
      <c r="D6734" s="2">
        <v>45322</v>
      </c>
      <c r="E6734" t="s">
        <v>1175</v>
      </c>
      <c r="F6734" t="s">
        <v>1571</v>
      </c>
      <c r="G6734" t="s">
        <v>1176</v>
      </c>
      <c r="H6734" t="s">
        <v>662</v>
      </c>
      <c r="I6734" t="s">
        <v>1177</v>
      </c>
      <c r="J6734" t="s">
        <v>1178</v>
      </c>
      <c r="K6734" t="s">
        <v>1197</v>
      </c>
      <c r="L6734" t="s">
        <v>1198</v>
      </c>
      <c r="M6734" t="s">
        <v>1199</v>
      </c>
      <c r="N6734" t="s">
        <v>1528</v>
      </c>
      <c r="O6734" t="s">
        <v>958</v>
      </c>
    </row>
    <row r="6735" spans="1:15" x14ac:dyDescent="0.35">
      <c r="A6735" s="189" t="str">
        <f t="shared" si="355"/>
        <v>Jan</v>
      </c>
      <c r="B6735" s="190" t="str">
        <f t="shared" si="356"/>
        <v>2024</v>
      </c>
      <c r="C6735" s="190" t="str">
        <f t="shared" si="357"/>
        <v>Jan-2024</v>
      </c>
      <c r="D6735" s="2">
        <v>45322</v>
      </c>
      <c r="E6735" t="s">
        <v>1175</v>
      </c>
      <c r="F6735" t="s">
        <v>1571</v>
      </c>
      <c r="G6735" t="s">
        <v>1176</v>
      </c>
      <c r="H6735" t="s">
        <v>662</v>
      </c>
      <c r="I6735" t="s">
        <v>1177</v>
      </c>
      <c r="J6735" t="s">
        <v>1178</v>
      </c>
      <c r="K6735" t="s">
        <v>1197</v>
      </c>
      <c r="L6735" t="s">
        <v>1198</v>
      </c>
      <c r="M6735" t="s">
        <v>1199</v>
      </c>
      <c r="N6735" t="s">
        <v>1529</v>
      </c>
      <c r="O6735" t="s">
        <v>958</v>
      </c>
    </row>
    <row r="6736" spans="1:15" x14ac:dyDescent="0.35">
      <c r="A6736" s="189" t="str">
        <f t="shared" si="355"/>
        <v>Jan</v>
      </c>
      <c r="B6736" s="190" t="str">
        <f t="shared" si="356"/>
        <v>2024</v>
      </c>
      <c r="C6736" s="190" t="str">
        <f t="shared" si="357"/>
        <v>Jan-2024</v>
      </c>
      <c r="D6736" s="2">
        <v>45322</v>
      </c>
      <c r="E6736" t="s">
        <v>1175</v>
      </c>
      <c r="F6736" t="s">
        <v>1571</v>
      </c>
      <c r="G6736" t="s">
        <v>1176</v>
      </c>
      <c r="H6736" t="s">
        <v>662</v>
      </c>
      <c r="I6736" t="s">
        <v>1177</v>
      </c>
      <c r="J6736" t="s">
        <v>1178</v>
      </c>
      <c r="K6736" t="s">
        <v>1197</v>
      </c>
      <c r="L6736" t="s">
        <v>1198</v>
      </c>
      <c r="M6736" t="s">
        <v>1199</v>
      </c>
      <c r="N6736" t="s">
        <v>919</v>
      </c>
      <c r="O6736">
        <v>110</v>
      </c>
    </row>
    <row r="6737" spans="1:15" x14ac:dyDescent="0.35">
      <c r="A6737" s="189" t="str">
        <f t="shared" si="355"/>
        <v>Jan</v>
      </c>
      <c r="B6737" s="190" t="str">
        <f t="shared" si="356"/>
        <v>2024</v>
      </c>
      <c r="C6737" s="190" t="str">
        <f t="shared" si="357"/>
        <v>Jan-2024</v>
      </c>
      <c r="D6737" s="2">
        <v>45322</v>
      </c>
      <c r="E6737" t="s">
        <v>1175</v>
      </c>
      <c r="F6737" t="s">
        <v>1571</v>
      </c>
      <c r="G6737" t="s">
        <v>1176</v>
      </c>
      <c r="H6737" t="s">
        <v>662</v>
      </c>
      <c r="I6737" t="s">
        <v>1177</v>
      </c>
      <c r="J6737" t="s">
        <v>1178</v>
      </c>
      <c r="K6737" t="s">
        <v>1197</v>
      </c>
      <c r="L6737" t="s">
        <v>1198</v>
      </c>
      <c r="M6737" t="s">
        <v>1199</v>
      </c>
      <c r="N6737" t="s">
        <v>920</v>
      </c>
      <c r="O6737">
        <v>570</v>
      </c>
    </row>
    <row r="6738" spans="1:15" x14ac:dyDescent="0.35">
      <c r="A6738" s="189" t="str">
        <f t="shared" si="355"/>
        <v>Jan</v>
      </c>
      <c r="B6738" s="190" t="str">
        <f t="shared" si="356"/>
        <v>2024</v>
      </c>
      <c r="C6738" s="190" t="str">
        <f t="shared" si="357"/>
        <v>Jan-2024</v>
      </c>
      <c r="D6738" s="2">
        <v>45322</v>
      </c>
      <c r="E6738" t="s">
        <v>1175</v>
      </c>
      <c r="F6738" t="s">
        <v>1571</v>
      </c>
      <c r="G6738" t="s">
        <v>1176</v>
      </c>
      <c r="H6738" t="s">
        <v>662</v>
      </c>
      <c r="I6738" t="s">
        <v>1177</v>
      </c>
      <c r="J6738" t="s">
        <v>1178</v>
      </c>
      <c r="K6738" t="s">
        <v>1197</v>
      </c>
      <c r="L6738" t="s">
        <v>1198</v>
      </c>
      <c r="M6738" t="s">
        <v>1199</v>
      </c>
      <c r="N6738" t="s">
        <v>922</v>
      </c>
      <c r="O6738">
        <v>130</v>
      </c>
    </row>
    <row r="6739" spans="1:15" x14ac:dyDescent="0.35">
      <c r="A6739" s="189" t="str">
        <f t="shared" si="355"/>
        <v>Jan</v>
      </c>
      <c r="B6739" s="190" t="str">
        <f t="shared" si="356"/>
        <v>2024</v>
      </c>
      <c r="C6739" s="190" t="str">
        <f t="shared" si="357"/>
        <v>Jan-2024</v>
      </c>
      <c r="D6739" s="2">
        <v>45322</v>
      </c>
      <c r="E6739" t="s">
        <v>1175</v>
      </c>
      <c r="F6739" t="s">
        <v>1571</v>
      </c>
      <c r="G6739" t="s">
        <v>1176</v>
      </c>
      <c r="H6739" t="s">
        <v>662</v>
      </c>
      <c r="I6739" t="s">
        <v>1177</v>
      </c>
      <c r="J6739" t="s">
        <v>1178</v>
      </c>
      <c r="K6739" t="s">
        <v>1197</v>
      </c>
      <c r="L6739" t="s">
        <v>1198</v>
      </c>
      <c r="M6739" t="s">
        <v>1199</v>
      </c>
      <c r="N6739" t="s">
        <v>921</v>
      </c>
      <c r="O6739">
        <v>400</v>
      </c>
    </row>
    <row r="6740" spans="1:15" x14ac:dyDescent="0.35">
      <c r="A6740" s="189" t="str">
        <f t="shared" si="355"/>
        <v>Jan</v>
      </c>
      <c r="B6740" s="190" t="str">
        <f t="shared" si="356"/>
        <v>2024</v>
      </c>
      <c r="C6740" s="190" t="str">
        <f t="shared" si="357"/>
        <v>Jan-2024</v>
      </c>
      <c r="D6740" s="2">
        <v>45322</v>
      </c>
      <c r="E6740" t="s">
        <v>1175</v>
      </c>
      <c r="F6740" t="s">
        <v>1571</v>
      </c>
      <c r="G6740" t="s">
        <v>1176</v>
      </c>
      <c r="H6740" t="s">
        <v>662</v>
      </c>
      <c r="I6740" t="s">
        <v>1177</v>
      </c>
      <c r="J6740" t="s">
        <v>1178</v>
      </c>
      <c r="K6740" t="s">
        <v>1200</v>
      </c>
      <c r="L6740" t="s">
        <v>1201</v>
      </c>
      <c r="M6740" t="s">
        <v>1202</v>
      </c>
      <c r="N6740" t="s">
        <v>1528</v>
      </c>
      <c r="O6740" t="s">
        <v>958</v>
      </c>
    </row>
    <row r="6741" spans="1:15" x14ac:dyDescent="0.35">
      <c r="A6741" s="189" t="str">
        <f t="shared" si="355"/>
        <v>Jan</v>
      </c>
      <c r="B6741" s="190" t="str">
        <f t="shared" si="356"/>
        <v>2024</v>
      </c>
      <c r="C6741" s="190" t="str">
        <f t="shared" si="357"/>
        <v>Jan-2024</v>
      </c>
      <c r="D6741" s="2">
        <v>45322</v>
      </c>
      <c r="E6741" t="s">
        <v>1175</v>
      </c>
      <c r="F6741" t="s">
        <v>1571</v>
      </c>
      <c r="G6741" t="s">
        <v>1176</v>
      </c>
      <c r="H6741" t="s">
        <v>662</v>
      </c>
      <c r="I6741" t="s">
        <v>1177</v>
      </c>
      <c r="J6741" t="s">
        <v>1178</v>
      </c>
      <c r="K6741" t="s">
        <v>1200</v>
      </c>
      <c r="L6741" t="s">
        <v>1201</v>
      </c>
      <c r="M6741" t="s">
        <v>1202</v>
      </c>
      <c r="N6741" t="s">
        <v>1529</v>
      </c>
      <c r="O6741" t="s">
        <v>958</v>
      </c>
    </row>
    <row r="6742" spans="1:15" x14ac:dyDescent="0.35">
      <c r="A6742" s="189" t="str">
        <f t="shared" si="355"/>
        <v>Jan</v>
      </c>
      <c r="B6742" s="190" t="str">
        <f t="shared" si="356"/>
        <v>2024</v>
      </c>
      <c r="C6742" s="190" t="str">
        <f t="shared" si="357"/>
        <v>Jan-2024</v>
      </c>
      <c r="D6742" s="2">
        <v>45322</v>
      </c>
      <c r="E6742" t="s">
        <v>1175</v>
      </c>
      <c r="F6742" t="s">
        <v>1571</v>
      </c>
      <c r="G6742" t="s">
        <v>1176</v>
      </c>
      <c r="H6742" t="s">
        <v>662</v>
      </c>
      <c r="I6742" t="s">
        <v>1177</v>
      </c>
      <c r="J6742" t="s">
        <v>1178</v>
      </c>
      <c r="K6742" t="s">
        <v>1200</v>
      </c>
      <c r="L6742" t="s">
        <v>1201</v>
      </c>
      <c r="M6742" t="s">
        <v>1202</v>
      </c>
      <c r="N6742" t="s">
        <v>919</v>
      </c>
      <c r="O6742">
        <v>290</v>
      </c>
    </row>
    <row r="6743" spans="1:15" x14ac:dyDescent="0.35">
      <c r="A6743" s="189" t="str">
        <f t="shared" si="355"/>
        <v>Jan</v>
      </c>
      <c r="B6743" s="190" t="str">
        <f t="shared" si="356"/>
        <v>2024</v>
      </c>
      <c r="C6743" s="190" t="str">
        <f t="shared" si="357"/>
        <v>Jan-2024</v>
      </c>
      <c r="D6743" s="2">
        <v>45322</v>
      </c>
      <c r="E6743" t="s">
        <v>1175</v>
      </c>
      <c r="F6743" t="s">
        <v>1571</v>
      </c>
      <c r="G6743" t="s">
        <v>1176</v>
      </c>
      <c r="H6743" t="s">
        <v>662</v>
      </c>
      <c r="I6743" t="s">
        <v>1177</v>
      </c>
      <c r="J6743" t="s">
        <v>1178</v>
      </c>
      <c r="K6743" t="s">
        <v>1200</v>
      </c>
      <c r="L6743" t="s">
        <v>1201</v>
      </c>
      <c r="M6743" t="s">
        <v>1202</v>
      </c>
      <c r="N6743" t="s">
        <v>920</v>
      </c>
      <c r="O6743">
        <v>1095</v>
      </c>
    </row>
    <row r="6744" spans="1:15" x14ac:dyDescent="0.35">
      <c r="A6744" s="189" t="str">
        <f t="shared" si="355"/>
        <v>Jan</v>
      </c>
      <c r="B6744" s="190" t="str">
        <f t="shared" si="356"/>
        <v>2024</v>
      </c>
      <c r="C6744" s="190" t="str">
        <f t="shared" si="357"/>
        <v>Jan-2024</v>
      </c>
      <c r="D6744" s="2">
        <v>45322</v>
      </c>
      <c r="E6744" t="s">
        <v>1175</v>
      </c>
      <c r="F6744" t="s">
        <v>1571</v>
      </c>
      <c r="G6744" t="s">
        <v>1176</v>
      </c>
      <c r="H6744" t="s">
        <v>662</v>
      </c>
      <c r="I6744" t="s">
        <v>1177</v>
      </c>
      <c r="J6744" t="s">
        <v>1178</v>
      </c>
      <c r="K6744" t="s">
        <v>1200</v>
      </c>
      <c r="L6744" t="s">
        <v>1201</v>
      </c>
      <c r="M6744" t="s">
        <v>1202</v>
      </c>
      <c r="N6744" t="s">
        <v>922</v>
      </c>
      <c r="O6744">
        <v>310</v>
      </c>
    </row>
    <row r="6745" spans="1:15" x14ac:dyDescent="0.35">
      <c r="A6745" s="189" t="str">
        <f t="shared" si="355"/>
        <v>Jan</v>
      </c>
      <c r="B6745" s="190" t="str">
        <f t="shared" si="356"/>
        <v>2024</v>
      </c>
      <c r="C6745" s="190" t="str">
        <f t="shared" si="357"/>
        <v>Jan-2024</v>
      </c>
      <c r="D6745" s="2">
        <v>45322</v>
      </c>
      <c r="E6745" t="s">
        <v>1175</v>
      </c>
      <c r="F6745" t="s">
        <v>1571</v>
      </c>
      <c r="G6745" t="s">
        <v>1176</v>
      </c>
      <c r="H6745" t="s">
        <v>662</v>
      </c>
      <c r="I6745" t="s">
        <v>1177</v>
      </c>
      <c r="J6745" t="s">
        <v>1178</v>
      </c>
      <c r="K6745" t="s">
        <v>1200</v>
      </c>
      <c r="L6745" t="s">
        <v>1201</v>
      </c>
      <c r="M6745" t="s">
        <v>1202</v>
      </c>
      <c r="N6745" t="s">
        <v>921</v>
      </c>
      <c r="O6745">
        <v>605</v>
      </c>
    </row>
    <row r="6746" spans="1:15" x14ac:dyDescent="0.35">
      <c r="A6746" s="189" t="str">
        <f t="shared" ref="A6746:A6809" si="358">TEXT(D6746,"mmm")</f>
        <v>Jan</v>
      </c>
      <c r="B6746" s="190" t="str">
        <f t="shared" ref="B6746:B6809" si="359">TEXT(D6746,"yyyy")</f>
        <v>2024</v>
      </c>
      <c r="C6746" s="190" t="str">
        <f t="shared" ref="C6746:C6809" si="360">_xlfn.CONCAT(A6746&amp;"-"&amp;B6746)</f>
        <v>Jan-2024</v>
      </c>
      <c r="D6746" s="2">
        <v>45322</v>
      </c>
      <c r="E6746" t="s">
        <v>1175</v>
      </c>
      <c r="F6746" t="s">
        <v>1571</v>
      </c>
      <c r="G6746" t="s">
        <v>1176</v>
      </c>
      <c r="H6746" t="s">
        <v>681</v>
      </c>
      <c r="I6746" t="s">
        <v>1203</v>
      </c>
      <c r="J6746" t="s">
        <v>1204</v>
      </c>
      <c r="K6746" t="s">
        <v>1205</v>
      </c>
      <c r="L6746" t="s">
        <v>1206</v>
      </c>
      <c r="M6746" t="s">
        <v>1207</v>
      </c>
      <c r="N6746" t="s">
        <v>1528</v>
      </c>
      <c r="O6746" t="s">
        <v>958</v>
      </c>
    </row>
    <row r="6747" spans="1:15" x14ac:dyDescent="0.35">
      <c r="A6747" s="189" t="str">
        <f t="shared" si="358"/>
        <v>Jan</v>
      </c>
      <c r="B6747" s="190" t="str">
        <f t="shared" si="359"/>
        <v>2024</v>
      </c>
      <c r="C6747" s="190" t="str">
        <f t="shared" si="360"/>
        <v>Jan-2024</v>
      </c>
      <c r="D6747" s="2">
        <v>45322</v>
      </c>
      <c r="E6747" t="s">
        <v>1175</v>
      </c>
      <c r="F6747" t="s">
        <v>1571</v>
      </c>
      <c r="G6747" t="s">
        <v>1176</v>
      </c>
      <c r="H6747" t="s">
        <v>681</v>
      </c>
      <c r="I6747" t="s">
        <v>1203</v>
      </c>
      <c r="J6747" t="s">
        <v>1204</v>
      </c>
      <c r="K6747" t="s">
        <v>1205</v>
      </c>
      <c r="L6747" t="s">
        <v>1206</v>
      </c>
      <c r="M6747" t="s">
        <v>1207</v>
      </c>
      <c r="N6747" t="s">
        <v>1529</v>
      </c>
      <c r="O6747" t="s">
        <v>958</v>
      </c>
    </row>
    <row r="6748" spans="1:15" x14ac:dyDescent="0.35">
      <c r="A6748" s="189" t="str">
        <f t="shared" si="358"/>
        <v>Jan</v>
      </c>
      <c r="B6748" s="190" t="str">
        <f t="shared" si="359"/>
        <v>2024</v>
      </c>
      <c r="C6748" s="190" t="str">
        <f t="shared" si="360"/>
        <v>Jan-2024</v>
      </c>
      <c r="D6748" s="2">
        <v>45322</v>
      </c>
      <c r="E6748" t="s">
        <v>1175</v>
      </c>
      <c r="F6748" t="s">
        <v>1571</v>
      </c>
      <c r="G6748" t="s">
        <v>1176</v>
      </c>
      <c r="H6748" t="s">
        <v>681</v>
      </c>
      <c r="I6748" t="s">
        <v>1203</v>
      </c>
      <c r="J6748" t="s">
        <v>1204</v>
      </c>
      <c r="K6748" t="s">
        <v>1205</v>
      </c>
      <c r="L6748" t="s">
        <v>1206</v>
      </c>
      <c r="M6748" t="s">
        <v>1207</v>
      </c>
      <c r="N6748" t="s">
        <v>919</v>
      </c>
      <c r="O6748">
        <v>305</v>
      </c>
    </row>
    <row r="6749" spans="1:15" x14ac:dyDescent="0.35">
      <c r="A6749" s="189" t="str">
        <f t="shared" si="358"/>
        <v>Jan</v>
      </c>
      <c r="B6749" s="190" t="str">
        <f t="shared" si="359"/>
        <v>2024</v>
      </c>
      <c r="C6749" s="190" t="str">
        <f t="shared" si="360"/>
        <v>Jan-2024</v>
      </c>
      <c r="D6749" s="2">
        <v>45322</v>
      </c>
      <c r="E6749" t="s">
        <v>1175</v>
      </c>
      <c r="F6749" t="s">
        <v>1571</v>
      </c>
      <c r="G6749" t="s">
        <v>1176</v>
      </c>
      <c r="H6749" t="s">
        <v>681</v>
      </c>
      <c r="I6749" t="s">
        <v>1203</v>
      </c>
      <c r="J6749" t="s">
        <v>1204</v>
      </c>
      <c r="K6749" t="s">
        <v>1205</v>
      </c>
      <c r="L6749" t="s">
        <v>1206</v>
      </c>
      <c r="M6749" t="s">
        <v>1207</v>
      </c>
      <c r="N6749" t="s">
        <v>920</v>
      </c>
      <c r="O6749">
        <v>1485</v>
      </c>
    </row>
    <row r="6750" spans="1:15" x14ac:dyDescent="0.35">
      <c r="A6750" s="189" t="str">
        <f t="shared" si="358"/>
        <v>Jan</v>
      </c>
      <c r="B6750" s="190" t="str">
        <f t="shared" si="359"/>
        <v>2024</v>
      </c>
      <c r="C6750" s="190" t="str">
        <f t="shared" si="360"/>
        <v>Jan-2024</v>
      </c>
      <c r="D6750" s="2">
        <v>45322</v>
      </c>
      <c r="E6750" t="s">
        <v>1175</v>
      </c>
      <c r="F6750" t="s">
        <v>1571</v>
      </c>
      <c r="G6750" t="s">
        <v>1176</v>
      </c>
      <c r="H6750" t="s">
        <v>681</v>
      </c>
      <c r="I6750" t="s">
        <v>1203</v>
      </c>
      <c r="J6750" t="s">
        <v>1204</v>
      </c>
      <c r="K6750" t="s">
        <v>1205</v>
      </c>
      <c r="L6750" t="s">
        <v>1206</v>
      </c>
      <c r="M6750" t="s">
        <v>1207</v>
      </c>
      <c r="N6750" t="s">
        <v>922</v>
      </c>
      <c r="O6750">
        <v>170</v>
      </c>
    </row>
    <row r="6751" spans="1:15" x14ac:dyDescent="0.35">
      <c r="A6751" s="189" t="str">
        <f t="shared" si="358"/>
        <v>Jan</v>
      </c>
      <c r="B6751" s="190" t="str">
        <f t="shared" si="359"/>
        <v>2024</v>
      </c>
      <c r="C6751" s="190" t="str">
        <f t="shared" si="360"/>
        <v>Jan-2024</v>
      </c>
      <c r="D6751" s="2">
        <v>45322</v>
      </c>
      <c r="E6751" t="s">
        <v>1175</v>
      </c>
      <c r="F6751" t="s">
        <v>1571</v>
      </c>
      <c r="G6751" t="s">
        <v>1176</v>
      </c>
      <c r="H6751" t="s">
        <v>681</v>
      </c>
      <c r="I6751" t="s">
        <v>1203</v>
      </c>
      <c r="J6751" t="s">
        <v>1204</v>
      </c>
      <c r="K6751" t="s">
        <v>1205</v>
      </c>
      <c r="L6751" t="s">
        <v>1206</v>
      </c>
      <c r="M6751" t="s">
        <v>1207</v>
      </c>
      <c r="N6751" t="s">
        <v>921</v>
      </c>
      <c r="O6751">
        <v>480</v>
      </c>
    </row>
    <row r="6752" spans="1:15" x14ac:dyDescent="0.35">
      <c r="A6752" s="189" t="str">
        <f t="shared" si="358"/>
        <v>Jan</v>
      </c>
      <c r="B6752" s="190" t="str">
        <f t="shared" si="359"/>
        <v>2024</v>
      </c>
      <c r="C6752" s="190" t="str">
        <f t="shared" si="360"/>
        <v>Jan-2024</v>
      </c>
      <c r="D6752" s="2">
        <v>45322</v>
      </c>
      <c r="E6752" t="s">
        <v>1175</v>
      </c>
      <c r="F6752" t="s">
        <v>1571</v>
      </c>
      <c r="G6752" t="s">
        <v>1176</v>
      </c>
      <c r="H6752" t="s">
        <v>681</v>
      </c>
      <c r="I6752" t="s">
        <v>1203</v>
      </c>
      <c r="J6752" t="s">
        <v>1204</v>
      </c>
      <c r="K6752" t="s">
        <v>1208</v>
      </c>
      <c r="L6752" t="s">
        <v>1209</v>
      </c>
      <c r="M6752" t="s">
        <v>1210</v>
      </c>
      <c r="N6752" t="s">
        <v>1528</v>
      </c>
      <c r="O6752" t="s">
        <v>958</v>
      </c>
    </row>
    <row r="6753" spans="1:15" x14ac:dyDescent="0.35">
      <c r="A6753" s="189" t="str">
        <f t="shared" si="358"/>
        <v>Jan</v>
      </c>
      <c r="B6753" s="190" t="str">
        <f t="shared" si="359"/>
        <v>2024</v>
      </c>
      <c r="C6753" s="190" t="str">
        <f t="shared" si="360"/>
        <v>Jan-2024</v>
      </c>
      <c r="D6753" s="2">
        <v>45322</v>
      </c>
      <c r="E6753" t="s">
        <v>1175</v>
      </c>
      <c r="F6753" t="s">
        <v>1571</v>
      </c>
      <c r="G6753" t="s">
        <v>1176</v>
      </c>
      <c r="H6753" t="s">
        <v>681</v>
      </c>
      <c r="I6753" t="s">
        <v>1203</v>
      </c>
      <c r="J6753" t="s">
        <v>1204</v>
      </c>
      <c r="K6753" t="s">
        <v>1208</v>
      </c>
      <c r="L6753" t="s">
        <v>1209</v>
      </c>
      <c r="M6753" t="s">
        <v>1210</v>
      </c>
      <c r="N6753" t="s">
        <v>1529</v>
      </c>
      <c r="O6753" t="s">
        <v>958</v>
      </c>
    </row>
    <row r="6754" spans="1:15" x14ac:dyDescent="0.35">
      <c r="A6754" s="189" t="str">
        <f t="shared" si="358"/>
        <v>Jan</v>
      </c>
      <c r="B6754" s="190" t="str">
        <f t="shared" si="359"/>
        <v>2024</v>
      </c>
      <c r="C6754" s="190" t="str">
        <f t="shared" si="360"/>
        <v>Jan-2024</v>
      </c>
      <c r="D6754" s="2">
        <v>45322</v>
      </c>
      <c r="E6754" t="s">
        <v>1175</v>
      </c>
      <c r="F6754" t="s">
        <v>1571</v>
      </c>
      <c r="G6754" t="s">
        <v>1176</v>
      </c>
      <c r="H6754" t="s">
        <v>681</v>
      </c>
      <c r="I6754" t="s">
        <v>1203</v>
      </c>
      <c r="J6754" t="s">
        <v>1204</v>
      </c>
      <c r="K6754" t="s">
        <v>1208</v>
      </c>
      <c r="L6754" t="s">
        <v>1209</v>
      </c>
      <c r="M6754" t="s">
        <v>1210</v>
      </c>
      <c r="N6754" t="s">
        <v>919</v>
      </c>
      <c r="O6754">
        <v>95</v>
      </c>
    </row>
    <row r="6755" spans="1:15" x14ac:dyDescent="0.35">
      <c r="A6755" s="189" t="str">
        <f t="shared" si="358"/>
        <v>Jan</v>
      </c>
      <c r="B6755" s="190" t="str">
        <f t="shared" si="359"/>
        <v>2024</v>
      </c>
      <c r="C6755" s="190" t="str">
        <f t="shared" si="360"/>
        <v>Jan-2024</v>
      </c>
      <c r="D6755" s="2">
        <v>45322</v>
      </c>
      <c r="E6755" t="s">
        <v>1175</v>
      </c>
      <c r="F6755" t="s">
        <v>1571</v>
      </c>
      <c r="G6755" t="s">
        <v>1176</v>
      </c>
      <c r="H6755" t="s">
        <v>681</v>
      </c>
      <c r="I6755" t="s">
        <v>1203</v>
      </c>
      <c r="J6755" t="s">
        <v>1204</v>
      </c>
      <c r="K6755" t="s">
        <v>1208</v>
      </c>
      <c r="L6755" t="s">
        <v>1209</v>
      </c>
      <c r="M6755" t="s">
        <v>1210</v>
      </c>
      <c r="N6755" t="s">
        <v>920</v>
      </c>
      <c r="O6755">
        <v>1245</v>
      </c>
    </row>
    <row r="6756" spans="1:15" x14ac:dyDescent="0.35">
      <c r="A6756" s="189" t="str">
        <f t="shared" si="358"/>
        <v>Jan</v>
      </c>
      <c r="B6756" s="190" t="str">
        <f t="shared" si="359"/>
        <v>2024</v>
      </c>
      <c r="C6756" s="190" t="str">
        <f t="shared" si="360"/>
        <v>Jan-2024</v>
      </c>
      <c r="D6756" s="2">
        <v>45322</v>
      </c>
      <c r="E6756" t="s">
        <v>1175</v>
      </c>
      <c r="F6756" t="s">
        <v>1571</v>
      </c>
      <c r="G6756" t="s">
        <v>1176</v>
      </c>
      <c r="H6756" t="s">
        <v>681</v>
      </c>
      <c r="I6756" t="s">
        <v>1203</v>
      </c>
      <c r="J6756" t="s">
        <v>1204</v>
      </c>
      <c r="K6756" t="s">
        <v>1208</v>
      </c>
      <c r="L6756" t="s">
        <v>1209</v>
      </c>
      <c r="M6756" t="s">
        <v>1210</v>
      </c>
      <c r="N6756" t="s">
        <v>922</v>
      </c>
      <c r="O6756">
        <v>40</v>
      </c>
    </row>
    <row r="6757" spans="1:15" x14ac:dyDescent="0.35">
      <c r="A6757" s="189" t="str">
        <f t="shared" si="358"/>
        <v>Jan</v>
      </c>
      <c r="B6757" s="190" t="str">
        <f t="shared" si="359"/>
        <v>2024</v>
      </c>
      <c r="C6757" s="190" t="str">
        <f t="shared" si="360"/>
        <v>Jan-2024</v>
      </c>
      <c r="D6757" s="2">
        <v>45322</v>
      </c>
      <c r="E6757" t="s">
        <v>1175</v>
      </c>
      <c r="F6757" t="s">
        <v>1571</v>
      </c>
      <c r="G6757" t="s">
        <v>1176</v>
      </c>
      <c r="H6757" t="s">
        <v>681</v>
      </c>
      <c r="I6757" t="s">
        <v>1203</v>
      </c>
      <c r="J6757" t="s">
        <v>1204</v>
      </c>
      <c r="K6757" t="s">
        <v>1208</v>
      </c>
      <c r="L6757" t="s">
        <v>1209</v>
      </c>
      <c r="M6757" t="s">
        <v>1210</v>
      </c>
      <c r="N6757" t="s">
        <v>921</v>
      </c>
      <c r="O6757">
        <v>480</v>
      </c>
    </row>
    <row r="6758" spans="1:15" x14ac:dyDescent="0.35">
      <c r="A6758" s="189" t="str">
        <f t="shared" si="358"/>
        <v>Jan</v>
      </c>
      <c r="B6758" s="190" t="str">
        <f t="shared" si="359"/>
        <v>2024</v>
      </c>
      <c r="C6758" s="190" t="str">
        <f t="shared" si="360"/>
        <v>Jan-2024</v>
      </c>
      <c r="D6758" s="2">
        <v>45322</v>
      </c>
      <c r="E6758" t="s">
        <v>1175</v>
      </c>
      <c r="F6758" t="s">
        <v>1571</v>
      </c>
      <c r="G6758" t="s">
        <v>1176</v>
      </c>
      <c r="H6758" t="s">
        <v>681</v>
      </c>
      <c r="I6758" t="s">
        <v>1203</v>
      </c>
      <c r="J6758" t="s">
        <v>1204</v>
      </c>
      <c r="K6758" t="s">
        <v>1211</v>
      </c>
      <c r="L6758" t="s">
        <v>1212</v>
      </c>
      <c r="M6758" t="s">
        <v>1213</v>
      </c>
      <c r="N6758" t="s">
        <v>1528</v>
      </c>
      <c r="O6758" t="s">
        <v>958</v>
      </c>
    </row>
    <row r="6759" spans="1:15" x14ac:dyDescent="0.35">
      <c r="A6759" s="189" t="str">
        <f t="shared" si="358"/>
        <v>Jan</v>
      </c>
      <c r="B6759" s="190" t="str">
        <f t="shared" si="359"/>
        <v>2024</v>
      </c>
      <c r="C6759" s="190" t="str">
        <f t="shared" si="360"/>
        <v>Jan-2024</v>
      </c>
      <c r="D6759" s="2">
        <v>45322</v>
      </c>
      <c r="E6759" t="s">
        <v>1175</v>
      </c>
      <c r="F6759" t="s">
        <v>1571</v>
      </c>
      <c r="G6759" t="s">
        <v>1176</v>
      </c>
      <c r="H6759" t="s">
        <v>681</v>
      </c>
      <c r="I6759" t="s">
        <v>1203</v>
      </c>
      <c r="J6759" t="s">
        <v>1204</v>
      </c>
      <c r="K6759" t="s">
        <v>1211</v>
      </c>
      <c r="L6759" t="s">
        <v>1212</v>
      </c>
      <c r="M6759" t="s">
        <v>1213</v>
      </c>
      <c r="N6759" t="s">
        <v>1529</v>
      </c>
      <c r="O6759" t="s">
        <v>958</v>
      </c>
    </row>
    <row r="6760" spans="1:15" x14ac:dyDescent="0.35">
      <c r="A6760" s="189" t="str">
        <f t="shared" si="358"/>
        <v>Jan</v>
      </c>
      <c r="B6760" s="190" t="str">
        <f t="shared" si="359"/>
        <v>2024</v>
      </c>
      <c r="C6760" s="190" t="str">
        <f t="shared" si="360"/>
        <v>Jan-2024</v>
      </c>
      <c r="D6760" s="2">
        <v>45322</v>
      </c>
      <c r="E6760" t="s">
        <v>1175</v>
      </c>
      <c r="F6760" t="s">
        <v>1571</v>
      </c>
      <c r="G6760" t="s">
        <v>1176</v>
      </c>
      <c r="H6760" t="s">
        <v>681</v>
      </c>
      <c r="I6760" t="s">
        <v>1203</v>
      </c>
      <c r="J6760" t="s">
        <v>1204</v>
      </c>
      <c r="K6760" t="s">
        <v>1211</v>
      </c>
      <c r="L6760" t="s">
        <v>1212</v>
      </c>
      <c r="M6760" t="s">
        <v>1213</v>
      </c>
      <c r="N6760" t="s">
        <v>919</v>
      </c>
      <c r="O6760">
        <v>100</v>
      </c>
    </row>
    <row r="6761" spans="1:15" x14ac:dyDescent="0.35">
      <c r="A6761" s="189" t="str">
        <f t="shared" si="358"/>
        <v>Jan</v>
      </c>
      <c r="B6761" s="190" t="str">
        <f t="shared" si="359"/>
        <v>2024</v>
      </c>
      <c r="C6761" s="190" t="str">
        <f t="shared" si="360"/>
        <v>Jan-2024</v>
      </c>
      <c r="D6761" s="2">
        <v>45322</v>
      </c>
      <c r="E6761" t="s">
        <v>1175</v>
      </c>
      <c r="F6761" t="s">
        <v>1571</v>
      </c>
      <c r="G6761" t="s">
        <v>1176</v>
      </c>
      <c r="H6761" t="s">
        <v>681</v>
      </c>
      <c r="I6761" t="s">
        <v>1203</v>
      </c>
      <c r="J6761" t="s">
        <v>1204</v>
      </c>
      <c r="K6761" t="s">
        <v>1211</v>
      </c>
      <c r="L6761" t="s">
        <v>1212</v>
      </c>
      <c r="M6761" t="s">
        <v>1213</v>
      </c>
      <c r="N6761" t="s">
        <v>920</v>
      </c>
      <c r="O6761">
        <v>905</v>
      </c>
    </row>
    <row r="6762" spans="1:15" x14ac:dyDescent="0.35">
      <c r="A6762" s="189" t="str">
        <f t="shared" si="358"/>
        <v>Jan</v>
      </c>
      <c r="B6762" s="190" t="str">
        <f t="shared" si="359"/>
        <v>2024</v>
      </c>
      <c r="C6762" s="190" t="str">
        <f t="shared" si="360"/>
        <v>Jan-2024</v>
      </c>
      <c r="D6762" s="2">
        <v>45322</v>
      </c>
      <c r="E6762" t="s">
        <v>1175</v>
      </c>
      <c r="F6762" t="s">
        <v>1571</v>
      </c>
      <c r="G6762" t="s">
        <v>1176</v>
      </c>
      <c r="H6762" t="s">
        <v>681</v>
      </c>
      <c r="I6762" t="s">
        <v>1203</v>
      </c>
      <c r="J6762" t="s">
        <v>1204</v>
      </c>
      <c r="K6762" t="s">
        <v>1211</v>
      </c>
      <c r="L6762" t="s">
        <v>1212</v>
      </c>
      <c r="M6762" t="s">
        <v>1213</v>
      </c>
      <c r="N6762" t="s">
        <v>922</v>
      </c>
      <c r="O6762">
        <v>395</v>
      </c>
    </row>
    <row r="6763" spans="1:15" x14ac:dyDescent="0.35">
      <c r="A6763" s="189" t="str">
        <f t="shared" si="358"/>
        <v>Jan</v>
      </c>
      <c r="B6763" s="190" t="str">
        <f t="shared" si="359"/>
        <v>2024</v>
      </c>
      <c r="C6763" s="190" t="str">
        <f t="shared" si="360"/>
        <v>Jan-2024</v>
      </c>
      <c r="D6763" s="2">
        <v>45322</v>
      </c>
      <c r="E6763" t="s">
        <v>1175</v>
      </c>
      <c r="F6763" t="s">
        <v>1571</v>
      </c>
      <c r="G6763" t="s">
        <v>1176</v>
      </c>
      <c r="H6763" t="s">
        <v>681</v>
      </c>
      <c r="I6763" t="s">
        <v>1203</v>
      </c>
      <c r="J6763" t="s">
        <v>1204</v>
      </c>
      <c r="K6763" t="s">
        <v>1211</v>
      </c>
      <c r="L6763" t="s">
        <v>1212</v>
      </c>
      <c r="M6763" t="s">
        <v>1213</v>
      </c>
      <c r="N6763" t="s">
        <v>921</v>
      </c>
      <c r="O6763">
        <v>535</v>
      </c>
    </row>
    <row r="6764" spans="1:15" x14ac:dyDescent="0.35">
      <c r="A6764" s="189" t="str">
        <f t="shared" si="358"/>
        <v>Jan</v>
      </c>
      <c r="B6764" s="190" t="str">
        <f t="shared" si="359"/>
        <v>2024</v>
      </c>
      <c r="C6764" s="190" t="str">
        <f t="shared" si="360"/>
        <v>Jan-2024</v>
      </c>
      <c r="D6764" s="2">
        <v>45322</v>
      </c>
      <c r="E6764" t="s">
        <v>1175</v>
      </c>
      <c r="F6764" t="s">
        <v>1571</v>
      </c>
      <c r="G6764" t="s">
        <v>1176</v>
      </c>
      <c r="H6764" t="s">
        <v>681</v>
      </c>
      <c r="I6764" t="s">
        <v>1203</v>
      </c>
      <c r="J6764" t="s">
        <v>1204</v>
      </c>
      <c r="K6764" t="s">
        <v>1214</v>
      </c>
      <c r="L6764" t="s">
        <v>1215</v>
      </c>
      <c r="M6764" t="s">
        <v>1216</v>
      </c>
      <c r="N6764" t="s">
        <v>1528</v>
      </c>
      <c r="O6764" t="s">
        <v>958</v>
      </c>
    </row>
    <row r="6765" spans="1:15" x14ac:dyDescent="0.35">
      <c r="A6765" s="189" t="str">
        <f t="shared" si="358"/>
        <v>Jan</v>
      </c>
      <c r="B6765" s="190" t="str">
        <f t="shared" si="359"/>
        <v>2024</v>
      </c>
      <c r="C6765" s="190" t="str">
        <f t="shared" si="360"/>
        <v>Jan-2024</v>
      </c>
      <c r="D6765" s="2">
        <v>45322</v>
      </c>
      <c r="E6765" t="s">
        <v>1175</v>
      </c>
      <c r="F6765" t="s">
        <v>1571</v>
      </c>
      <c r="G6765" t="s">
        <v>1176</v>
      </c>
      <c r="H6765" t="s">
        <v>681</v>
      </c>
      <c r="I6765" t="s">
        <v>1203</v>
      </c>
      <c r="J6765" t="s">
        <v>1204</v>
      </c>
      <c r="K6765" t="s">
        <v>1214</v>
      </c>
      <c r="L6765" t="s">
        <v>1215</v>
      </c>
      <c r="M6765" t="s">
        <v>1216</v>
      </c>
      <c r="N6765" t="s">
        <v>1529</v>
      </c>
      <c r="O6765" t="s">
        <v>958</v>
      </c>
    </row>
    <row r="6766" spans="1:15" x14ac:dyDescent="0.35">
      <c r="A6766" s="189" t="str">
        <f t="shared" si="358"/>
        <v>Jan</v>
      </c>
      <c r="B6766" s="190" t="str">
        <f t="shared" si="359"/>
        <v>2024</v>
      </c>
      <c r="C6766" s="190" t="str">
        <f t="shared" si="360"/>
        <v>Jan-2024</v>
      </c>
      <c r="D6766" s="2">
        <v>45322</v>
      </c>
      <c r="E6766" t="s">
        <v>1175</v>
      </c>
      <c r="F6766" t="s">
        <v>1571</v>
      </c>
      <c r="G6766" t="s">
        <v>1176</v>
      </c>
      <c r="H6766" t="s">
        <v>681</v>
      </c>
      <c r="I6766" t="s">
        <v>1203</v>
      </c>
      <c r="J6766" t="s">
        <v>1204</v>
      </c>
      <c r="K6766" t="s">
        <v>1214</v>
      </c>
      <c r="L6766" t="s">
        <v>1215</v>
      </c>
      <c r="M6766" t="s">
        <v>1216</v>
      </c>
      <c r="N6766" t="s">
        <v>919</v>
      </c>
      <c r="O6766">
        <v>190</v>
      </c>
    </row>
    <row r="6767" spans="1:15" x14ac:dyDescent="0.35">
      <c r="A6767" s="189" t="str">
        <f t="shared" si="358"/>
        <v>Jan</v>
      </c>
      <c r="B6767" s="190" t="str">
        <f t="shared" si="359"/>
        <v>2024</v>
      </c>
      <c r="C6767" s="190" t="str">
        <f t="shared" si="360"/>
        <v>Jan-2024</v>
      </c>
      <c r="D6767" s="2">
        <v>45322</v>
      </c>
      <c r="E6767" t="s">
        <v>1175</v>
      </c>
      <c r="F6767" t="s">
        <v>1571</v>
      </c>
      <c r="G6767" t="s">
        <v>1176</v>
      </c>
      <c r="H6767" t="s">
        <v>681</v>
      </c>
      <c r="I6767" t="s">
        <v>1203</v>
      </c>
      <c r="J6767" t="s">
        <v>1204</v>
      </c>
      <c r="K6767" t="s">
        <v>1214</v>
      </c>
      <c r="L6767" t="s">
        <v>1215</v>
      </c>
      <c r="M6767" t="s">
        <v>1216</v>
      </c>
      <c r="N6767" t="s">
        <v>920</v>
      </c>
      <c r="O6767">
        <v>945</v>
      </c>
    </row>
    <row r="6768" spans="1:15" x14ac:dyDescent="0.35">
      <c r="A6768" s="189" t="str">
        <f t="shared" si="358"/>
        <v>Jan</v>
      </c>
      <c r="B6768" s="190" t="str">
        <f t="shared" si="359"/>
        <v>2024</v>
      </c>
      <c r="C6768" s="190" t="str">
        <f t="shared" si="360"/>
        <v>Jan-2024</v>
      </c>
      <c r="D6768" s="2">
        <v>45322</v>
      </c>
      <c r="E6768" t="s">
        <v>1175</v>
      </c>
      <c r="F6768" t="s">
        <v>1571</v>
      </c>
      <c r="G6768" t="s">
        <v>1176</v>
      </c>
      <c r="H6768" t="s">
        <v>681</v>
      </c>
      <c r="I6768" t="s">
        <v>1203</v>
      </c>
      <c r="J6768" t="s">
        <v>1204</v>
      </c>
      <c r="K6768" t="s">
        <v>1214</v>
      </c>
      <c r="L6768" t="s">
        <v>1215</v>
      </c>
      <c r="M6768" t="s">
        <v>1216</v>
      </c>
      <c r="N6768" t="s">
        <v>922</v>
      </c>
      <c r="O6768">
        <v>160</v>
      </c>
    </row>
    <row r="6769" spans="1:15" x14ac:dyDescent="0.35">
      <c r="A6769" s="189" t="str">
        <f t="shared" si="358"/>
        <v>Jan</v>
      </c>
      <c r="B6769" s="190" t="str">
        <f t="shared" si="359"/>
        <v>2024</v>
      </c>
      <c r="C6769" s="190" t="str">
        <f t="shared" si="360"/>
        <v>Jan-2024</v>
      </c>
      <c r="D6769" s="2">
        <v>45322</v>
      </c>
      <c r="E6769" t="s">
        <v>1175</v>
      </c>
      <c r="F6769" t="s">
        <v>1571</v>
      </c>
      <c r="G6769" t="s">
        <v>1176</v>
      </c>
      <c r="H6769" t="s">
        <v>681</v>
      </c>
      <c r="I6769" t="s">
        <v>1203</v>
      </c>
      <c r="J6769" t="s">
        <v>1204</v>
      </c>
      <c r="K6769" t="s">
        <v>1214</v>
      </c>
      <c r="L6769" t="s">
        <v>1215</v>
      </c>
      <c r="M6769" t="s">
        <v>1216</v>
      </c>
      <c r="N6769" t="s">
        <v>921</v>
      </c>
      <c r="O6769">
        <v>550</v>
      </c>
    </row>
    <row r="6770" spans="1:15" x14ac:dyDescent="0.35">
      <c r="A6770" s="189" t="str">
        <f t="shared" si="358"/>
        <v>Jan</v>
      </c>
      <c r="B6770" s="190" t="str">
        <f t="shared" si="359"/>
        <v>2024</v>
      </c>
      <c r="C6770" s="190" t="str">
        <f t="shared" si="360"/>
        <v>Jan-2024</v>
      </c>
      <c r="D6770" s="2">
        <v>45322</v>
      </c>
      <c r="E6770" t="s">
        <v>1175</v>
      </c>
      <c r="F6770" t="s">
        <v>1571</v>
      </c>
      <c r="G6770" t="s">
        <v>1176</v>
      </c>
      <c r="H6770" t="s">
        <v>681</v>
      </c>
      <c r="I6770" t="s">
        <v>1203</v>
      </c>
      <c r="J6770" t="s">
        <v>1204</v>
      </c>
      <c r="K6770" t="s">
        <v>1217</v>
      </c>
      <c r="L6770" t="s">
        <v>1218</v>
      </c>
      <c r="M6770" t="s">
        <v>1219</v>
      </c>
      <c r="N6770" t="s">
        <v>1528</v>
      </c>
      <c r="O6770" t="s">
        <v>958</v>
      </c>
    </row>
    <row r="6771" spans="1:15" x14ac:dyDescent="0.35">
      <c r="A6771" s="189" t="str">
        <f t="shared" si="358"/>
        <v>Jan</v>
      </c>
      <c r="B6771" s="190" t="str">
        <f t="shared" si="359"/>
        <v>2024</v>
      </c>
      <c r="C6771" s="190" t="str">
        <f t="shared" si="360"/>
        <v>Jan-2024</v>
      </c>
      <c r="D6771" s="2">
        <v>45322</v>
      </c>
      <c r="E6771" t="s">
        <v>1175</v>
      </c>
      <c r="F6771" t="s">
        <v>1571</v>
      </c>
      <c r="G6771" t="s">
        <v>1176</v>
      </c>
      <c r="H6771" t="s">
        <v>681</v>
      </c>
      <c r="I6771" t="s">
        <v>1203</v>
      </c>
      <c r="J6771" t="s">
        <v>1204</v>
      </c>
      <c r="K6771" t="s">
        <v>1217</v>
      </c>
      <c r="L6771" t="s">
        <v>1218</v>
      </c>
      <c r="M6771" t="s">
        <v>1219</v>
      </c>
      <c r="N6771" t="s">
        <v>1529</v>
      </c>
      <c r="O6771" t="s">
        <v>958</v>
      </c>
    </row>
    <row r="6772" spans="1:15" x14ac:dyDescent="0.35">
      <c r="A6772" s="189" t="str">
        <f t="shared" si="358"/>
        <v>Jan</v>
      </c>
      <c r="B6772" s="190" t="str">
        <f t="shared" si="359"/>
        <v>2024</v>
      </c>
      <c r="C6772" s="190" t="str">
        <f t="shared" si="360"/>
        <v>Jan-2024</v>
      </c>
      <c r="D6772" s="2">
        <v>45322</v>
      </c>
      <c r="E6772" t="s">
        <v>1175</v>
      </c>
      <c r="F6772" t="s">
        <v>1571</v>
      </c>
      <c r="G6772" t="s">
        <v>1176</v>
      </c>
      <c r="H6772" t="s">
        <v>681</v>
      </c>
      <c r="I6772" t="s">
        <v>1203</v>
      </c>
      <c r="J6772" t="s">
        <v>1204</v>
      </c>
      <c r="K6772" t="s">
        <v>1217</v>
      </c>
      <c r="L6772" t="s">
        <v>1218</v>
      </c>
      <c r="M6772" t="s">
        <v>1219</v>
      </c>
      <c r="N6772" t="s">
        <v>919</v>
      </c>
      <c r="O6772">
        <v>160</v>
      </c>
    </row>
    <row r="6773" spans="1:15" x14ac:dyDescent="0.35">
      <c r="A6773" s="189" t="str">
        <f t="shared" si="358"/>
        <v>Jan</v>
      </c>
      <c r="B6773" s="190" t="str">
        <f t="shared" si="359"/>
        <v>2024</v>
      </c>
      <c r="C6773" s="190" t="str">
        <f t="shared" si="360"/>
        <v>Jan-2024</v>
      </c>
      <c r="D6773" s="2">
        <v>45322</v>
      </c>
      <c r="E6773" t="s">
        <v>1175</v>
      </c>
      <c r="F6773" t="s">
        <v>1571</v>
      </c>
      <c r="G6773" t="s">
        <v>1176</v>
      </c>
      <c r="H6773" t="s">
        <v>681</v>
      </c>
      <c r="I6773" t="s">
        <v>1203</v>
      </c>
      <c r="J6773" t="s">
        <v>1204</v>
      </c>
      <c r="K6773" t="s">
        <v>1217</v>
      </c>
      <c r="L6773" t="s">
        <v>1218</v>
      </c>
      <c r="M6773" t="s">
        <v>1219</v>
      </c>
      <c r="N6773" t="s">
        <v>920</v>
      </c>
      <c r="O6773">
        <v>1080</v>
      </c>
    </row>
    <row r="6774" spans="1:15" x14ac:dyDescent="0.35">
      <c r="A6774" s="189" t="str">
        <f t="shared" si="358"/>
        <v>Jan</v>
      </c>
      <c r="B6774" s="190" t="str">
        <f t="shared" si="359"/>
        <v>2024</v>
      </c>
      <c r="C6774" s="190" t="str">
        <f t="shared" si="360"/>
        <v>Jan-2024</v>
      </c>
      <c r="D6774" s="2">
        <v>45322</v>
      </c>
      <c r="E6774" t="s">
        <v>1175</v>
      </c>
      <c r="F6774" t="s">
        <v>1571</v>
      </c>
      <c r="G6774" t="s">
        <v>1176</v>
      </c>
      <c r="H6774" t="s">
        <v>681</v>
      </c>
      <c r="I6774" t="s">
        <v>1203</v>
      </c>
      <c r="J6774" t="s">
        <v>1204</v>
      </c>
      <c r="K6774" t="s">
        <v>1217</v>
      </c>
      <c r="L6774" t="s">
        <v>1218</v>
      </c>
      <c r="M6774" t="s">
        <v>1219</v>
      </c>
      <c r="N6774" t="s">
        <v>922</v>
      </c>
      <c r="O6774">
        <v>120</v>
      </c>
    </row>
    <row r="6775" spans="1:15" x14ac:dyDescent="0.35">
      <c r="A6775" s="189" t="str">
        <f t="shared" si="358"/>
        <v>Jan</v>
      </c>
      <c r="B6775" s="190" t="str">
        <f t="shared" si="359"/>
        <v>2024</v>
      </c>
      <c r="C6775" s="190" t="str">
        <f t="shared" si="360"/>
        <v>Jan-2024</v>
      </c>
      <c r="D6775" s="2">
        <v>45322</v>
      </c>
      <c r="E6775" t="s">
        <v>1175</v>
      </c>
      <c r="F6775" t="s">
        <v>1571</v>
      </c>
      <c r="G6775" t="s">
        <v>1176</v>
      </c>
      <c r="H6775" t="s">
        <v>681</v>
      </c>
      <c r="I6775" t="s">
        <v>1203</v>
      </c>
      <c r="J6775" t="s">
        <v>1204</v>
      </c>
      <c r="K6775" t="s">
        <v>1217</v>
      </c>
      <c r="L6775" t="s">
        <v>1218</v>
      </c>
      <c r="M6775" t="s">
        <v>1219</v>
      </c>
      <c r="N6775" t="s">
        <v>921</v>
      </c>
      <c r="O6775">
        <v>655</v>
      </c>
    </row>
    <row r="6776" spans="1:15" x14ac:dyDescent="0.35">
      <c r="A6776" s="189" t="str">
        <f t="shared" si="358"/>
        <v>Jan</v>
      </c>
      <c r="B6776" s="190" t="str">
        <f t="shared" si="359"/>
        <v>2024</v>
      </c>
      <c r="C6776" s="190" t="str">
        <f t="shared" si="360"/>
        <v>Jan-2024</v>
      </c>
      <c r="D6776" s="2">
        <v>45322</v>
      </c>
      <c r="E6776" t="s">
        <v>1175</v>
      </c>
      <c r="F6776" t="s">
        <v>1571</v>
      </c>
      <c r="G6776" t="s">
        <v>1176</v>
      </c>
      <c r="H6776" t="s">
        <v>681</v>
      </c>
      <c r="I6776" t="s">
        <v>1203</v>
      </c>
      <c r="J6776" t="s">
        <v>1204</v>
      </c>
      <c r="K6776" t="s">
        <v>1220</v>
      </c>
      <c r="L6776" t="s">
        <v>1221</v>
      </c>
      <c r="M6776" t="s">
        <v>1222</v>
      </c>
      <c r="N6776" t="s">
        <v>1528</v>
      </c>
      <c r="O6776" t="s">
        <v>958</v>
      </c>
    </row>
    <row r="6777" spans="1:15" x14ac:dyDescent="0.35">
      <c r="A6777" s="189" t="str">
        <f t="shared" si="358"/>
        <v>Jan</v>
      </c>
      <c r="B6777" s="190" t="str">
        <f t="shared" si="359"/>
        <v>2024</v>
      </c>
      <c r="C6777" s="190" t="str">
        <f t="shared" si="360"/>
        <v>Jan-2024</v>
      </c>
      <c r="D6777" s="2">
        <v>45322</v>
      </c>
      <c r="E6777" t="s">
        <v>1175</v>
      </c>
      <c r="F6777" t="s">
        <v>1571</v>
      </c>
      <c r="G6777" t="s">
        <v>1176</v>
      </c>
      <c r="H6777" t="s">
        <v>681</v>
      </c>
      <c r="I6777" t="s">
        <v>1203</v>
      </c>
      <c r="J6777" t="s">
        <v>1204</v>
      </c>
      <c r="K6777" t="s">
        <v>1220</v>
      </c>
      <c r="L6777" t="s">
        <v>1221</v>
      </c>
      <c r="M6777" t="s">
        <v>1222</v>
      </c>
      <c r="N6777" t="s">
        <v>1529</v>
      </c>
      <c r="O6777" t="s">
        <v>958</v>
      </c>
    </row>
    <row r="6778" spans="1:15" x14ac:dyDescent="0.35">
      <c r="A6778" s="189" t="str">
        <f t="shared" si="358"/>
        <v>Jan</v>
      </c>
      <c r="B6778" s="190" t="str">
        <f t="shared" si="359"/>
        <v>2024</v>
      </c>
      <c r="C6778" s="190" t="str">
        <f t="shared" si="360"/>
        <v>Jan-2024</v>
      </c>
      <c r="D6778" s="2">
        <v>45322</v>
      </c>
      <c r="E6778" t="s">
        <v>1175</v>
      </c>
      <c r="F6778" t="s">
        <v>1571</v>
      </c>
      <c r="G6778" t="s">
        <v>1176</v>
      </c>
      <c r="H6778" t="s">
        <v>681</v>
      </c>
      <c r="I6778" t="s">
        <v>1203</v>
      </c>
      <c r="J6778" t="s">
        <v>1204</v>
      </c>
      <c r="K6778" t="s">
        <v>1220</v>
      </c>
      <c r="L6778" t="s">
        <v>1221</v>
      </c>
      <c r="M6778" t="s">
        <v>1222</v>
      </c>
      <c r="N6778" t="s">
        <v>919</v>
      </c>
      <c r="O6778">
        <v>175</v>
      </c>
    </row>
    <row r="6779" spans="1:15" x14ac:dyDescent="0.35">
      <c r="A6779" s="189" t="str">
        <f t="shared" si="358"/>
        <v>Jan</v>
      </c>
      <c r="B6779" s="190" t="str">
        <f t="shared" si="359"/>
        <v>2024</v>
      </c>
      <c r="C6779" s="190" t="str">
        <f t="shared" si="360"/>
        <v>Jan-2024</v>
      </c>
      <c r="D6779" s="2">
        <v>45322</v>
      </c>
      <c r="E6779" t="s">
        <v>1175</v>
      </c>
      <c r="F6779" t="s">
        <v>1571</v>
      </c>
      <c r="G6779" t="s">
        <v>1176</v>
      </c>
      <c r="H6779" t="s">
        <v>681</v>
      </c>
      <c r="I6779" t="s">
        <v>1203</v>
      </c>
      <c r="J6779" t="s">
        <v>1204</v>
      </c>
      <c r="K6779" t="s">
        <v>1220</v>
      </c>
      <c r="L6779" t="s">
        <v>1221</v>
      </c>
      <c r="M6779" t="s">
        <v>1222</v>
      </c>
      <c r="N6779" t="s">
        <v>920</v>
      </c>
      <c r="O6779">
        <v>1610</v>
      </c>
    </row>
    <row r="6780" spans="1:15" x14ac:dyDescent="0.35">
      <c r="A6780" s="189" t="str">
        <f t="shared" si="358"/>
        <v>Jan</v>
      </c>
      <c r="B6780" s="190" t="str">
        <f t="shared" si="359"/>
        <v>2024</v>
      </c>
      <c r="C6780" s="190" t="str">
        <f t="shared" si="360"/>
        <v>Jan-2024</v>
      </c>
      <c r="D6780" s="2">
        <v>45322</v>
      </c>
      <c r="E6780" t="s">
        <v>1175</v>
      </c>
      <c r="F6780" t="s">
        <v>1571</v>
      </c>
      <c r="G6780" t="s">
        <v>1176</v>
      </c>
      <c r="H6780" t="s">
        <v>681</v>
      </c>
      <c r="I6780" t="s">
        <v>1203</v>
      </c>
      <c r="J6780" t="s">
        <v>1204</v>
      </c>
      <c r="K6780" t="s">
        <v>1220</v>
      </c>
      <c r="L6780" t="s">
        <v>1221</v>
      </c>
      <c r="M6780" t="s">
        <v>1222</v>
      </c>
      <c r="N6780" t="s">
        <v>922</v>
      </c>
      <c r="O6780">
        <v>440</v>
      </c>
    </row>
    <row r="6781" spans="1:15" x14ac:dyDescent="0.35">
      <c r="A6781" s="189" t="str">
        <f t="shared" si="358"/>
        <v>Jan</v>
      </c>
      <c r="B6781" s="190" t="str">
        <f t="shared" si="359"/>
        <v>2024</v>
      </c>
      <c r="C6781" s="190" t="str">
        <f t="shared" si="360"/>
        <v>Jan-2024</v>
      </c>
      <c r="D6781" s="2">
        <v>45322</v>
      </c>
      <c r="E6781" t="s">
        <v>1175</v>
      </c>
      <c r="F6781" t="s">
        <v>1571</v>
      </c>
      <c r="G6781" t="s">
        <v>1176</v>
      </c>
      <c r="H6781" t="s">
        <v>681</v>
      </c>
      <c r="I6781" t="s">
        <v>1203</v>
      </c>
      <c r="J6781" t="s">
        <v>1204</v>
      </c>
      <c r="K6781" t="s">
        <v>1220</v>
      </c>
      <c r="L6781" t="s">
        <v>1221</v>
      </c>
      <c r="M6781" t="s">
        <v>1222</v>
      </c>
      <c r="N6781" t="s">
        <v>921</v>
      </c>
      <c r="O6781">
        <v>935</v>
      </c>
    </row>
    <row r="6782" spans="1:15" x14ac:dyDescent="0.35">
      <c r="A6782" s="189" t="str">
        <f t="shared" si="358"/>
        <v>Jan</v>
      </c>
      <c r="B6782" s="190" t="str">
        <f t="shared" si="359"/>
        <v>2024</v>
      </c>
      <c r="C6782" s="190" t="str">
        <f t="shared" si="360"/>
        <v>Jan-2024</v>
      </c>
      <c r="D6782" s="2">
        <v>45322</v>
      </c>
      <c r="E6782" t="s">
        <v>1175</v>
      </c>
      <c r="F6782" t="s">
        <v>1571</v>
      </c>
      <c r="G6782" t="s">
        <v>1176</v>
      </c>
      <c r="H6782" t="s">
        <v>681</v>
      </c>
      <c r="I6782" t="s">
        <v>1203</v>
      </c>
      <c r="J6782" t="s">
        <v>1204</v>
      </c>
      <c r="K6782" t="s">
        <v>1223</v>
      </c>
      <c r="L6782" t="s">
        <v>1224</v>
      </c>
      <c r="M6782" t="s">
        <v>1225</v>
      </c>
      <c r="N6782" t="s">
        <v>1528</v>
      </c>
      <c r="O6782" t="s">
        <v>958</v>
      </c>
    </row>
    <row r="6783" spans="1:15" x14ac:dyDescent="0.35">
      <c r="A6783" s="189" t="str">
        <f t="shared" si="358"/>
        <v>Jan</v>
      </c>
      <c r="B6783" s="190" t="str">
        <f t="shared" si="359"/>
        <v>2024</v>
      </c>
      <c r="C6783" s="190" t="str">
        <f t="shared" si="360"/>
        <v>Jan-2024</v>
      </c>
      <c r="D6783" s="2">
        <v>45322</v>
      </c>
      <c r="E6783" t="s">
        <v>1175</v>
      </c>
      <c r="F6783" t="s">
        <v>1571</v>
      </c>
      <c r="G6783" t="s">
        <v>1176</v>
      </c>
      <c r="H6783" t="s">
        <v>681</v>
      </c>
      <c r="I6783" t="s">
        <v>1203</v>
      </c>
      <c r="J6783" t="s">
        <v>1204</v>
      </c>
      <c r="K6783" t="s">
        <v>1223</v>
      </c>
      <c r="L6783" t="s">
        <v>1224</v>
      </c>
      <c r="M6783" t="s">
        <v>1225</v>
      </c>
      <c r="N6783" t="s">
        <v>1529</v>
      </c>
      <c r="O6783" t="s">
        <v>958</v>
      </c>
    </row>
    <row r="6784" spans="1:15" x14ac:dyDescent="0.35">
      <c r="A6784" s="189" t="str">
        <f t="shared" si="358"/>
        <v>Jan</v>
      </c>
      <c r="B6784" s="190" t="str">
        <f t="shared" si="359"/>
        <v>2024</v>
      </c>
      <c r="C6784" s="190" t="str">
        <f t="shared" si="360"/>
        <v>Jan-2024</v>
      </c>
      <c r="D6784" s="2">
        <v>45322</v>
      </c>
      <c r="E6784" t="s">
        <v>1175</v>
      </c>
      <c r="F6784" t="s">
        <v>1571</v>
      </c>
      <c r="G6784" t="s">
        <v>1176</v>
      </c>
      <c r="H6784" t="s">
        <v>681</v>
      </c>
      <c r="I6784" t="s">
        <v>1203</v>
      </c>
      <c r="J6784" t="s">
        <v>1204</v>
      </c>
      <c r="K6784" t="s">
        <v>1223</v>
      </c>
      <c r="L6784" t="s">
        <v>1224</v>
      </c>
      <c r="M6784" t="s">
        <v>1225</v>
      </c>
      <c r="N6784" t="s">
        <v>919</v>
      </c>
      <c r="O6784">
        <v>55</v>
      </c>
    </row>
    <row r="6785" spans="1:15" x14ac:dyDescent="0.35">
      <c r="A6785" s="189" t="str">
        <f t="shared" si="358"/>
        <v>Jan</v>
      </c>
      <c r="B6785" s="190" t="str">
        <f t="shared" si="359"/>
        <v>2024</v>
      </c>
      <c r="C6785" s="190" t="str">
        <f t="shared" si="360"/>
        <v>Jan-2024</v>
      </c>
      <c r="D6785" s="2">
        <v>45322</v>
      </c>
      <c r="E6785" t="s">
        <v>1175</v>
      </c>
      <c r="F6785" t="s">
        <v>1571</v>
      </c>
      <c r="G6785" t="s">
        <v>1176</v>
      </c>
      <c r="H6785" t="s">
        <v>681</v>
      </c>
      <c r="I6785" t="s">
        <v>1203</v>
      </c>
      <c r="J6785" t="s">
        <v>1204</v>
      </c>
      <c r="K6785" t="s">
        <v>1223</v>
      </c>
      <c r="L6785" t="s">
        <v>1224</v>
      </c>
      <c r="M6785" t="s">
        <v>1225</v>
      </c>
      <c r="N6785" t="s">
        <v>920</v>
      </c>
      <c r="O6785">
        <v>760</v>
      </c>
    </row>
    <row r="6786" spans="1:15" x14ac:dyDescent="0.35">
      <c r="A6786" s="189" t="str">
        <f t="shared" si="358"/>
        <v>Jan</v>
      </c>
      <c r="B6786" s="190" t="str">
        <f t="shared" si="359"/>
        <v>2024</v>
      </c>
      <c r="C6786" s="190" t="str">
        <f t="shared" si="360"/>
        <v>Jan-2024</v>
      </c>
      <c r="D6786" s="2">
        <v>45322</v>
      </c>
      <c r="E6786" t="s">
        <v>1175</v>
      </c>
      <c r="F6786" t="s">
        <v>1571</v>
      </c>
      <c r="G6786" t="s">
        <v>1176</v>
      </c>
      <c r="H6786" t="s">
        <v>681</v>
      </c>
      <c r="I6786" t="s">
        <v>1203</v>
      </c>
      <c r="J6786" t="s">
        <v>1204</v>
      </c>
      <c r="K6786" t="s">
        <v>1223</v>
      </c>
      <c r="L6786" t="s">
        <v>1224</v>
      </c>
      <c r="M6786" t="s">
        <v>1225</v>
      </c>
      <c r="N6786" t="s">
        <v>922</v>
      </c>
      <c r="O6786">
        <v>330</v>
      </c>
    </row>
    <row r="6787" spans="1:15" x14ac:dyDescent="0.35">
      <c r="A6787" s="189" t="str">
        <f t="shared" si="358"/>
        <v>Jan</v>
      </c>
      <c r="B6787" s="190" t="str">
        <f t="shared" si="359"/>
        <v>2024</v>
      </c>
      <c r="C6787" s="190" t="str">
        <f t="shared" si="360"/>
        <v>Jan-2024</v>
      </c>
      <c r="D6787" s="2">
        <v>45322</v>
      </c>
      <c r="E6787" t="s">
        <v>1175</v>
      </c>
      <c r="F6787" t="s">
        <v>1571</v>
      </c>
      <c r="G6787" t="s">
        <v>1176</v>
      </c>
      <c r="H6787" t="s">
        <v>681</v>
      </c>
      <c r="I6787" t="s">
        <v>1203</v>
      </c>
      <c r="J6787" t="s">
        <v>1204</v>
      </c>
      <c r="K6787" t="s">
        <v>1223</v>
      </c>
      <c r="L6787" t="s">
        <v>1224</v>
      </c>
      <c r="M6787" t="s">
        <v>1225</v>
      </c>
      <c r="N6787" t="s">
        <v>921</v>
      </c>
      <c r="O6787">
        <v>620</v>
      </c>
    </row>
    <row r="6788" spans="1:15" x14ac:dyDescent="0.35">
      <c r="A6788" s="189" t="str">
        <f t="shared" si="358"/>
        <v>Jan</v>
      </c>
      <c r="B6788" s="190" t="str">
        <f t="shared" si="359"/>
        <v>2024</v>
      </c>
      <c r="C6788" s="190" t="str">
        <f t="shared" si="360"/>
        <v>Jan-2024</v>
      </c>
      <c r="D6788" s="2">
        <v>45322</v>
      </c>
      <c r="E6788" t="s">
        <v>1175</v>
      </c>
      <c r="F6788" t="s">
        <v>1571</v>
      </c>
      <c r="G6788" t="s">
        <v>1176</v>
      </c>
      <c r="H6788" t="s">
        <v>681</v>
      </c>
      <c r="I6788" t="s">
        <v>1203</v>
      </c>
      <c r="J6788" t="s">
        <v>1204</v>
      </c>
      <c r="K6788" t="s">
        <v>1226</v>
      </c>
      <c r="L6788" t="s">
        <v>1227</v>
      </c>
      <c r="M6788" t="s">
        <v>1228</v>
      </c>
      <c r="N6788" t="s">
        <v>1528</v>
      </c>
      <c r="O6788" t="s">
        <v>958</v>
      </c>
    </row>
    <row r="6789" spans="1:15" x14ac:dyDescent="0.35">
      <c r="A6789" s="189" t="str">
        <f t="shared" si="358"/>
        <v>Jan</v>
      </c>
      <c r="B6789" s="190" t="str">
        <f t="shared" si="359"/>
        <v>2024</v>
      </c>
      <c r="C6789" s="190" t="str">
        <f t="shared" si="360"/>
        <v>Jan-2024</v>
      </c>
      <c r="D6789" s="2">
        <v>45322</v>
      </c>
      <c r="E6789" t="s">
        <v>1175</v>
      </c>
      <c r="F6789" t="s">
        <v>1571</v>
      </c>
      <c r="G6789" t="s">
        <v>1176</v>
      </c>
      <c r="H6789" t="s">
        <v>681</v>
      </c>
      <c r="I6789" t="s">
        <v>1203</v>
      </c>
      <c r="J6789" t="s">
        <v>1204</v>
      </c>
      <c r="K6789" t="s">
        <v>1226</v>
      </c>
      <c r="L6789" t="s">
        <v>1227</v>
      </c>
      <c r="M6789" t="s">
        <v>1228</v>
      </c>
      <c r="N6789" t="s">
        <v>1529</v>
      </c>
      <c r="O6789" t="s">
        <v>958</v>
      </c>
    </row>
    <row r="6790" spans="1:15" x14ac:dyDescent="0.35">
      <c r="A6790" s="189" t="str">
        <f t="shared" si="358"/>
        <v>Jan</v>
      </c>
      <c r="B6790" s="190" t="str">
        <f t="shared" si="359"/>
        <v>2024</v>
      </c>
      <c r="C6790" s="190" t="str">
        <f t="shared" si="360"/>
        <v>Jan-2024</v>
      </c>
      <c r="D6790" s="2">
        <v>45322</v>
      </c>
      <c r="E6790" t="s">
        <v>1175</v>
      </c>
      <c r="F6790" t="s">
        <v>1571</v>
      </c>
      <c r="G6790" t="s">
        <v>1176</v>
      </c>
      <c r="H6790" t="s">
        <v>681</v>
      </c>
      <c r="I6790" t="s">
        <v>1203</v>
      </c>
      <c r="J6790" t="s">
        <v>1204</v>
      </c>
      <c r="K6790" t="s">
        <v>1226</v>
      </c>
      <c r="L6790" t="s">
        <v>1227</v>
      </c>
      <c r="M6790" t="s">
        <v>1228</v>
      </c>
      <c r="N6790" t="s">
        <v>919</v>
      </c>
      <c r="O6790">
        <v>125</v>
      </c>
    </row>
    <row r="6791" spans="1:15" x14ac:dyDescent="0.35">
      <c r="A6791" s="189" t="str">
        <f t="shared" si="358"/>
        <v>Jan</v>
      </c>
      <c r="B6791" s="190" t="str">
        <f t="shared" si="359"/>
        <v>2024</v>
      </c>
      <c r="C6791" s="190" t="str">
        <f t="shared" si="360"/>
        <v>Jan-2024</v>
      </c>
      <c r="D6791" s="2">
        <v>45322</v>
      </c>
      <c r="E6791" t="s">
        <v>1175</v>
      </c>
      <c r="F6791" t="s">
        <v>1571</v>
      </c>
      <c r="G6791" t="s">
        <v>1176</v>
      </c>
      <c r="H6791" t="s">
        <v>681</v>
      </c>
      <c r="I6791" t="s">
        <v>1203</v>
      </c>
      <c r="J6791" t="s">
        <v>1204</v>
      </c>
      <c r="K6791" t="s">
        <v>1226</v>
      </c>
      <c r="L6791" t="s">
        <v>1227</v>
      </c>
      <c r="M6791" t="s">
        <v>1228</v>
      </c>
      <c r="N6791" t="s">
        <v>920</v>
      </c>
      <c r="O6791">
        <v>1125</v>
      </c>
    </row>
    <row r="6792" spans="1:15" x14ac:dyDescent="0.35">
      <c r="A6792" s="189" t="str">
        <f t="shared" si="358"/>
        <v>Jan</v>
      </c>
      <c r="B6792" s="190" t="str">
        <f t="shared" si="359"/>
        <v>2024</v>
      </c>
      <c r="C6792" s="190" t="str">
        <f t="shared" si="360"/>
        <v>Jan-2024</v>
      </c>
      <c r="D6792" s="2">
        <v>45322</v>
      </c>
      <c r="E6792" t="s">
        <v>1175</v>
      </c>
      <c r="F6792" t="s">
        <v>1571</v>
      </c>
      <c r="G6792" t="s">
        <v>1176</v>
      </c>
      <c r="H6792" t="s">
        <v>681</v>
      </c>
      <c r="I6792" t="s">
        <v>1203</v>
      </c>
      <c r="J6792" t="s">
        <v>1204</v>
      </c>
      <c r="K6792" t="s">
        <v>1226</v>
      </c>
      <c r="L6792" t="s">
        <v>1227</v>
      </c>
      <c r="M6792" t="s">
        <v>1228</v>
      </c>
      <c r="N6792" t="s">
        <v>922</v>
      </c>
      <c r="O6792">
        <v>140</v>
      </c>
    </row>
    <row r="6793" spans="1:15" x14ac:dyDescent="0.35">
      <c r="A6793" s="189" t="str">
        <f t="shared" si="358"/>
        <v>Jan</v>
      </c>
      <c r="B6793" s="190" t="str">
        <f t="shared" si="359"/>
        <v>2024</v>
      </c>
      <c r="C6793" s="190" t="str">
        <f t="shared" si="360"/>
        <v>Jan-2024</v>
      </c>
      <c r="D6793" s="2">
        <v>45322</v>
      </c>
      <c r="E6793" t="s">
        <v>1175</v>
      </c>
      <c r="F6793" t="s">
        <v>1571</v>
      </c>
      <c r="G6793" t="s">
        <v>1176</v>
      </c>
      <c r="H6793" t="s">
        <v>681</v>
      </c>
      <c r="I6793" t="s">
        <v>1203</v>
      </c>
      <c r="J6793" t="s">
        <v>1204</v>
      </c>
      <c r="K6793" t="s">
        <v>1226</v>
      </c>
      <c r="L6793" t="s">
        <v>1227</v>
      </c>
      <c r="M6793" t="s">
        <v>1228</v>
      </c>
      <c r="N6793" t="s">
        <v>921</v>
      </c>
      <c r="O6793">
        <v>525</v>
      </c>
    </row>
    <row r="6794" spans="1:15" x14ac:dyDescent="0.35">
      <c r="A6794" s="189" t="str">
        <f t="shared" si="358"/>
        <v>Jan</v>
      </c>
      <c r="B6794" s="190" t="str">
        <f t="shared" si="359"/>
        <v>2024</v>
      </c>
      <c r="C6794" s="190" t="str">
        <f t="shared" si="360"/>
        <v>Jan-2024</v>
      </c>
      <c r="D6794" s="2">
        <v>45322</v>
      </c>
      <c r="E6794" t="s">
        <v>1175</v>
      </c>
      <c r="F6794" t="s">
        <v>1571</v>
      </c>
      <c r="G6794" t="s">
        <v>1176</v>
      </c>
      <c r="H6794" t="s">
        <v>681</v>
      </c>
      <c r="I6794" t="s">
        <v>1203</v>
      </c>
      <c r="J6794" t="s">
        <v>1204</v>
      </c>
      <c r="K6794" t="s">
        <v>1229</v>
      </c>
      <c r="L6794" t="s">
        <v>1230</v>
      </c>
      <c r="M6794" t="s">
        <v>1231</v>
      </c>
      <c r="N6794" t="s">
        <v>1528</v>
      </c>
      <c r="O6794" t="s">
        <v>958</v>
      </c>
    </row>
    <row r="6795" spans="1:15" x14ac:dyDescent="0.35">
      <c r="A6795" s="189" t="str">
        <f t="shared" si="358"/>
        <v>Jan</v>
      </c>
      <c r="B6795" s="190" t="str">
        <f t="shared" si="359"/>
        <v>2024</v>
      </c>
      <c r="C6795" s="190" t="str">
        <f t="shared" si="360"/>
        <v>Jan-2024</v>
      </c>
      <c r="D6795" s="2">
        <v>45322</v>
      </c>
      <c r="E6795" t="s">
        <v>1175</v>
      </c>
      <c r="F6795" t="s">
        <v>1571</v>
      </c>
      <c r="G6795" t="s">
        <v>1176</v>
      </c>
      <c r="H6795" t="s">
        <v>681</v>
      </c>
      <c r="I6795" t="s">
        <v>1203</v>
      </c>
      <c r="J6795" t="s">
        <v>1204</v>
      </c>
      <c r="K6795" t="s">
        <v>1229</v>
      </c>
      <c r="L6795" t="s">
        <v>1230</v>
      </c>
      <c r="M6795" t="s">
        <v>1231</v>
      </c>
      <c r="N6795" t="s">
        <v>1529</v>
      </c>
      <c r="O6795" t="s">
        <v>958</v>
      </c>
    </row>
    <row r="6796" spans="1:15" x14ac:dyDescent="0.35">
      <c r="A6796" s="189" t="str">
        <f t="shared" si="358"/>
        <v>Jan</v>
      </c>
      <c r="B6796" s="190" t="str">
        <f t="shared" si="359"/>
        <v>2024</v>
      </c>
      <c r="C6796" s="190" t="str">
        <f t="shared" si="360"/>
        <v>Jan-2024</v>
      </c>
      <c r="D6796" s="2">
        <v>45322</v>
      </c>
      <c r="E6796" t="s">
        <v>1175</v>
      </c>
      <c r="F6796" t="s">
        <v>1571</v>
      </c>
      <c r="G6796" t="s">
        <v>1176</v>
      </c>
      <c r="H6796" t="s">
        <v>681</v>
      </c>
      <c r="I6796" t="s">
        <v>1203</v>
      </c>
      <c r="J6796" t="s">
        <v>1204</v>
      </c>
      <c r="K6796" t="s">
        <v>1229</v>
      </c>
      <c r="L6796" t="s">
        <v>1230</v>
      </c>
      <c r="M6796" t="s">
        <v>1231</v>
      </c>
      <c r="N6796" t="s">
        <v>919</v>
      </c>
      <c r="O6796">
        <v>270</v>
      </c>
    </row>
    <row r="6797" spans="1:15" x14ac:dyDescent="0.35">
      <c r="A6797" s="189" t="str">
        <f t="shared" si="358"/>
        <v>Jan</v>
      </c>
      <c r="B6797" s="190" t="str">
        <f t="shared" si="359"/>
        <v>2024</v>
      </c>
      <c r="C6797" s="190" t="str">
        <f t="shared" si="360"/>
        <v>Jan-2024</v>
      </c>
      <c r="D6797" s="2">
        <v>45322</v>
      </c>
      <c r="E6797" t="s">
        <v>1175</v>
      </c>
      <c r="F6797" t="s">
        <v>1571</v>
      </c>
      <c r="G6797" t="s">
        <v>1176</v>
      </c>
      <c r="H6797" t="s">
        <v>681</v>
      </c>
      <c r="I6797" t="s">
        <v>1203</v>
      </c>
      <c r="J6797" t="s">
        <v>1204</v>
      </c>
      <c r="K6797" t="s">
        <v>1229</v>
      </c>
      <c r="L6797" t="s">
        <v>1230</v>
      </c>
      <c r="M6797" t="s">
        <v>1231</v>
      </c>
      <c r="N6797" t="s">
        <v>920</v>
      </c>
      <c r="O6797">
        <v>1260</v>
      </c>
    </row>
    <row r="6798" spans="1:15" x14ac:dyDescent="0.35">
      <c r="A6798" s="189" t="str">
        <f t="shared" si="358"/>
        <v>Jan</v>
      </c>
      <c r="B6798" s="190" t="str">
        <f t="shared" si="359"/>
        <v>2024</v>
      </c>
      <c r="C6798" s="190" t="str">
        <f t="shared" si="360"/>
        <v>Jan-2024</v>
      </c>
      <c r="D6798" s="2">
        <v>45322</v>
      </c>
      <c r="E6798" t="s">
        <v>1175</v>
      </c>
      <c r="F6798" t="s">
        <v>1571</v>
      </c>
      <c r="G6798" t="s">
        <v>1176</v>
      </c>
      <c r="H6798" t="s">
        <v>681</v>
      </c>
      <c r="I6798" t="s">
        <v>1203</v>
      </c>
      <c r="J6798" t="s">
        <v>1204</v>
      </c>
      <c r="K6798" t="s">
        <v>1229</v>
      </c>
      <c r="L6798" t="s">
        <v>1230</v>
      </c>
      <c r="M6798" t="s">
        <v>1231</v>
      </c>
      <c r="N6798" t="s">
        <v>922</v>
      </c>
      <c r="O6798">
        <v>635</v>
      </c>
    </row>
    <row r="6799" spans="1:15" x14ac:dyDescent="0.35">
      <c r="A6799" s="189" t="str">
        <f t="shared" si="358"/>
        <v>Jan</v>
      </c>
      <c r="B6799" s="190" t="str">
        <f t="shared" si="359"/>
        <v>2024</v>
      </c>
      <c r="C6799" s="190" t="str">
        <f t="shared" si="360"/>
        <v>Jan-2024</v>
      </c>
      <c r="D6799" s="2">
        <v>45322</v>
      </c>
      <c r="E6799" t="s">
        <v>1175</v>
      </c>
      <c r="F6799" t="s">
        <v>1571</v>
      </c>
      <c r="G6799" t="s">
        <v>1176</v>
      </c>
      <c r="H6799" t="s">
        <v>681</v>
      </c>
      <c r="I6799" t="s">
        <v>1203</v>
      </c>
      <c r="J6799" t="s">
        <v>1204</v>
      </c>
      <c r="K6799" t="s">
        <v>1229</v>
      </c>
      <c r="L6799" t="s">
        <v>1230</v>
      </c>
      <c r="M6799" t="s">
        <v>1231</v>
      </c>
      <c r="N6799" t="s">
        <v>921</v>
      </c>
      <c r="O6799">
        <v>825</v>
      </c>
    </row>
    <row r="6800" spans="1:15" x14ac:dyDescent="0.35">
      <c r="A6800" s="189" t="str">
        <f t="shared" si="358"/>
        <v>Jan</v>
      </c>
      <c r="B6800" s="190" t="str">
        <f t="shared" si="359"/>
        <v>2024</v>
      </c>
      <c r="C6800" s="190" t="str">
        <f t="shared" si="360"/>
        <v>Jan-2024</v>
      </c>
      <c r="D6800" s="2">
        <v>45322</v>
      </c>
      <c r="E6800" t="s">
        <v>1175</v>
      </c>
      <c r="F6800" t="s">
        <v>1571</v>
      </c>
      <c r="G6800" t="s">
        <v>1176</v>
      </c>
      <c r="H6800" t="s">
        <v>681</v>
      </c>
      <c r="I6800" t="s">
        <v>1203</v>
      </c>
      <c r="J6800" t="s">
        <v>1204</v>
      </c>
      <c r="K6800" t="s">
        <v>1232</v>
      </c>
      <c r="L6800" t="s">
        <v>1233</v>
      </c>
      <c r="M6800" t="s">
        <v>1234</v>
      </c>
      <c r="N6800" t="s">
        <v>1528</v>
      </c>
      <c r="O6800" t="s">
        <v>958</v>
      </c>
    </row>
    <row r="6801" spans="1:15" x14ac:dyDescent="0.35">
      <c r="A6801" s="189" t="str">
        <f t="shared" si="358"/>
        <v>Jan</v>
      </c>
      <c r="B6801" s="190" t="str">
        <f t="shared" si="359"/>
        <v>2024</v>
      </c>
      <c r="C6801" s="190" t="str">
        <f t="shared" si="360"/>
        <v>Jan-2024</v>
      </c>
      <c r="D6801" s="2">
        <v>45322</v>
      </c>
      <c r="E6801" t="s">
        <v>1175</v>
      </c>
      <c r="F6801" t="s">
        <v>1571</v>
      </c>
      <c r="G6801" t="s">
        <v>1176</v>
      </c>
      <c r="H6801" t="s">
        <v>681</v>
      </c>
      <c r="I6801" t="s">
        <v>1203</v>
      </c>
      <c r="J6801" t="s">
        <v>1204</v>
      </c>
      <c r="K6801" t="s">
        <v>1232</v>
      </c>
      <c r="L6801" t="s">
        <v>1233</v>
      </c>
      <c r="M6801" t="s">
        <v>1234</v>
      </c>
      <c r="N6801" t="s">
        <v>1529</v>
      </c>
      <c r="O6801" t="s">
        <v>958</v>
      </c>
    </row>
    <row r="6802" spans="1:15" x14ac:dyDescent="0.35">
      <c r="A6802" s="189" t="str">
        <f t="shared" si="358"/>
        <v>Jan</v>
      </c>
      <c r="B6802" s="190" t="str">
        <f t="shared" si="359"/>
        <v>2024</v>
      </c>
      <c r="C6802" s="190" t="str">
        <f t="shared" si="360"/>
        <v>Jan-2024</v>
      </c>
      <c r="D6802" s="2">
        <v>45322</v>
      </c>
      <c r="E6802" t="s">
        <v>1175</v>
      </c>
      <c r="F6802" t="s">
        <v>1571</v>
      </c>
      <c r="G6802" t="s">
        <v>1176</v>
      </c>
      <c r="H6802" t="s">
        <v>681</v>
      </c>
      <c r="I6802" t="s">
        <v>1203</v>
      </c>
      <c r="J6802" t="s">
        <v>1204</v>
      </c>
      <c r="K6802" t="s">
        <v>1232</v>
      </c>
      <c r="L6802" t="s">
        <v>1233</v>
      </c>
      <c r="M6802" t="s">
        <v>1234</v>
      </c>
      <c r="N6802" t="s">
        <v>919</v>
      </c>
      <c r="O6802">
        <v>265</v>
      </c>
    </row>
    <row r="6803" spans="1:15" x14ac:dyDescent="0.35">
      <c r="A6803" s="189" t="str">
        <f t="shared" si="358"/>
        <v>Jan</v>
      </c>
      <c r="B6803" s="190" t="str">
        <f t="shared" si="359"/>
        <v>2024</v>
      </c>
      <c r="C6803" s="190" t="str">
        <f t="shared" si="360"/>
        <v>Jan-2024</v>
      </c>
      <c r="D6803" s="2">
        <v>45322</v>
      </c>
      <c r="E6803" t="s">
        <v>1175</v>
      </c>
      <c r="F6803" t="s">
        <v>1571</v>
      </c>
      <c r="G6803" t="s">
        <v>1176</v>
      </c>
      <c r="H6803" t="s">
        <v>681</v>
      </c>
      <c r="I6803" t="s">
        <v>1203</v>
      </c>
      <c r="J6803" t="s">
        <v>1204</v>
      </c>
      <c r="K6803" t="s">
        <v>1232</v>
      </c>
      <c r="L6803" t="s">
        <v>1233</v>
      </c>
      <c r="M6803" t="s">
        <v>1234</v>
      </c>
      <c r="N6803" t="s">
        <v>920</v>
      </c>
      <c r="O6803">
        <v>1445</v>
      </c>
    </row>
    <row r="6804" spans="1:15" x14ac:dyDescent="0.35">
      <c r="A6804" s="189" t="str">
        <f t="shared" si="358"/>
        <v>Jan</v>
      </c>
      <c r="B6804" s="190" t="str">
        <f t="shared" si="359"/>
        <v>2024</v>
      </c>
      <c r="C6804" s="190" t="str">
        <f t="shared" si="360"/>
        <v>Jan-2024</v>
      </c>
      <c r="D6804" s="2">
        <v>45322</v>
      </c>
      <c r="E6804" t="s">
        <v>1175</v>
      </c>
      <c r="F6804" t="s">
        <v>1571</v>
      </c>
      <c r="G6804" t="s">
        <v>1176</v>
      </c>
      <c r="H6804" t="s">
        <v>681</v>
      </c>
      <c r="I6804" t="s">
        <v>1203</v>
      </c>
      <c r="J6804" t="s">
        <v>1204</v>
      </c>
      <c r="K6804" t="s">
        <v>1232</v>
      </c>
      <c r="L6804" t="s">
        <v>1233</v>
      </c>
      <c r="M6804" t="s">
        <v>1234</v>
      </c>
      <c r="N6804" t="s">
        <v>922</v>
      </c>
      <c r="O6804">
        <v>540</v>
      </c>
    </row>
    <row r="6805" spans="1:15" x14ac:dyDescent="0.35">
      <c r="A6805" s="189" t="str">
        <f t="shared" si="358"/>
        <v>Jan</v>
      </c>
      <c r="B6805" s="190" t="str">
        <f t="shared" si="359"/>
        <v>2024</v>
      </c>
      <c r="C6805" s="190" t="str">
        <f t="shared" si="360"/>
        <v>Jan-2024</v>
      </c>
      <c r="D6805" s="2">
        <v>45322</v>
      </c>
      <c r="E6805" t="s">
        <v>1175</v>
      </c>
      <c r="F6805" t="s">
        <v>1571</v>
      </c>
      <c r="G6805" t="s">
        <v>1176</v>
      </c>
      <c r="H6805" t="s">
        <v>681</v>
      </c>
      <c r="I6805" t="s">
        <v>1203</v>
      </c>
      <c r="J6805" t="s">
        <v>1204</v>
      </c>
      <c r="K6805" t="s">
        <v>1232</v>
      </c>
      <c r="L6805" t="s">
        <v>1233</v>
      </c>
      <c r="M6805" t="s">
        <v>1234</v>
      </c>
      <c r="N6805" t="s">
        <v>921</v>
      </c>
      <c r="O6805">
        <v>580</v>
      </c>
    </row>
    <row r="6806" spans="1:15" x14ac:dyDescent="0.35">
      <c r="A6806" s="189" t="str">
        <f t="shared" si="358"/>
        <v>Jan</v>
      </c>
      <c r="B6806" s="190" t="str">
        <f t="shared" si="359"/>
        <v>2024</v>
      </c>
      <c r="C6806" s="190" t="str">
        <f t="shared" si="360"/>
        <v>Jan-2024</v>
      </c>
      <c r="D6806" s="2">
        <v>45322</v>
      </c>
      <c r="E6806" t="s">
        <v>1175</v>
      </c>
      <c r="F6806" t="s">
        <v>1571</v>
      </c>
      <c r="G6806" t="s">
        <v>1176</v>
      </c>
      <c r="H6806" t="s">
        <v>698</v>
      </c>
      <c r="I6806" t="s">
        <v>1235</v>
      </c>
      <c r="J6806" t="s">
        <v>1236</v>
      </c>
      <c r="K6806" t="s">
        <v>1237</v>
      </c>
      <c r="L6806" t="s">
        <v>1238</v>
      </c>
      <c r="M6806" t="s">
        <v>1239</v>
      </c>
      <c r="N6806" t="s">
        <v>1528</v>
      </c>
      <c r="O6806" t="s">
        <v>958</v>
      </c>
    </row>
    <row r="6807" spans="1:15" x14ac:dyDescent="0.35">
      <c r="A6807" s="189" t="str">
        <f t="shared" si="358"/>
        <v>Jan</v>
      </c>
      <c r="B6807" s="190" t="str">
        <f t="shared" si="359"/>
        <v>2024</v>
      </c>
      <c r="C6807" s="190" t="str">
        <f t="shared" si="360"/>
        <v>Jan-2024</v>
      </c>
      <c r="D6807" s="2">
        <v>45322</v>
      </c>
      <c r="E6807" t="s">
        <v>1175</v>
      </c>
      <c r="F6807" t="s">
        <v>1571</v>
      </c>
      <c r="G6807" t="s">
        <v>1176</v>
      </c>
      <c r="H6807" t="s">
        <v>698</v>
      </c>
      <c r="I6807" t="s">
        <v>1235</v>
      </c>
      <c r="J6807" t="s">
        <v>1236</v>
      </c>
      <c r="K6807" t="s">
        <v>1237</v>
      </c>
      <c r="L6807" t="s">
        <v>1238</v>
      </c>
      <c r="M6807" t="s">
        <v>1239</v>
      </c>
      <c r="N6807" t="s">
        <v>1529</v>
      </c>
      <c r="O6807" t="s">
        <v>958</v>
      </c>
    </row>
    <row r="6808" spans="1:15" x14ac:dyDescent="0.35">
      <c r="A6808" s="189" t="str">
        <f t="shared" si="358"/>
        <v>Jan</v>
      </c>
      <c r="B6808" s="190" t="str">
        <f t="shared" si="359"/>
        <v>2024</v>
      </c>
      <c r="C6808" s="190" t="str">
        <f t="shared" si="360"/>
        <v>Jan-2024</v>
      </c>
      <c r="D6808" s="2">
        <v>45322</v>
      </c>
      <c r="E6808" t="s">
        <v>1175</v>
      </c>
      <c r="F6808" t="s">
        <v>1571</v>
      </c>
      <c r="G6808" t="s">
        <v>1176</v>
      </c>
      <c r="H6808" t="s">
        <v>698</v>
      </c>
      <c r="I6808" t="s">
        <v>1235</v>
      </c>
      <c r="J6808" t="s">
        <v>1236</v>
      </c>
      <c r="K6808" t="s">
        <v>1237</v>
      </c>
      <c r="L6808" t="s">
        <v>1238</v>
      </c>
      <c r="M6808" t="s">
        <v>1239</v>
      </c>
      <c r="N6808" t="s">
        <v>919</v>
      </c>
      <c r="O6808">
        <v>40</v>
      </c>
    </row>
    <row r="6809" spans="1:15" x14ac:dyDescent="0.35">
      <c r="A6809" s="189" t="str">
        <f t="shared" si="358"/>
        <v>Jan</v>
      </c>
      <c r="B6809" s="190" t="str">
        <f t="shared" si="359"/>
        <v>2024</v>
      </c>
      <c r="C6809" s="190" t="str">
        <f t="shared" si="360"/>
        <v>Jan-2024</v>
      </c>
      <c r="D6809" s="2">
        <v>45322</v>
      </c>
      <c r="E6809" t="s">
        <v>1175</v>
      </c>
      <c r="F6809" t="s">
        <v>1571</v>
      </c>
      <c r="G6809" t="s">
        <v>1176</v>
      </c>
      <c r="H6809" t="s">
        <v>698</v>
      </c>
      <c r="I6809" t="s">
        <v>1235</v>
      </c>
      <c r="J6809" t="s">
        <v>1236</v>
      </c>
      <c r="K6809" t="s">
        <v>1237</v>
      </c>
      <c r="L6809" t="s">
        <v>1238</v>
      </c>
      <c r="M6809" t="s">
        <v>1239</v>
      </c>
      <c r="N6809" t="s">
        <v>920</v>
      </c>
      <c r="O6809">
        <v>660</v>
      </c>
    </row>
    <row r="6810" spans="1:15" x14ac:dyDescent="0.35">
      <c r="A6810" s="189" t="str">
        <f t="shared" ref="A6810:A6873" si="361">TEXT(D6810,"mmm")</f>
        <v>Jan</v>
      </c>
      <c r="B6810" s="190" t="str">
        <f t="shared" ref="B6810:B6873" si="362">TEXT(D6810,"yyyy")</f>
        <v>2024</v>
      </c>
      <c r="C6810" s="190" t="str">
        <f t="shared" ref="C6810:C6873" si="363">_xlfn.CONCAT(A6810&amp;"-"&amp;B6810)</f>
        <v>Jan-2024</v>
      </c>
      <c r="D6810" s="2">
        <v>45322</v>
      </c>
      <c r="E6810" t="s">
        <v>1175</v>
      </c>
      <c r="F6810" t="s">
        <v>1571</v>
      </c>
      <c r="G6810" t="s">
        <v>1176</v>
      </c>
      <c r="H6810" t="s">
        <v>698</v>
      </c>
      <c r="I6810" t="s">
        <v>1235</v>
      </c>
      <c r="J6810" t="s">
        <v>1236</v>
      </c>
      <c r="K6810" t="s">
        <v>1237</v>
      </c>
      <c r="L6810" t="s">
        <v>1238</v>
      </c>
      <c r="M6810" t="s">
        <v>1239</v>
      </c>
      <c r="N6810" t="s">
        <v>922</v>
      </c>
      <c r="O6810">
        <v>45</v>
      </c>
    </row>
    <row r="6811" spans="1:15" x14ac:dyDescent="0.35">
      <c r="A6811" s="189" t="str">
        <f t="shared" si="361"/>
        <v>Jan</v>
      </c>
      <c r="B6811" s="190" t="str">
        <f t="shared" si="362"/>
        <v>2024</v>
      </c>
      <c r="C6811" s="190" t="str">
        <f t="shared" si="363"/>
        <v>Jan-2024</v>
      </c>
      <c r="D6811" s="2">
        <v>45322</v>
      </c>
      <c r="E6811" t="s">
        <v>1175</v>
      </c>
      <c r="F6811" t="s">
        <v>1571</v>
      </c>
      <c r="G6811" t="s">
        <v>1176</v>
      </c>
      <c r="H6811" t="s">
        <v>698</v>
      </c>
      <c r="I6811" t="s">
        <v>1235</v>
      </c>
      <c r="J6811" t="s">
        <v>1236</v>
      </c>
      <c r="K6811" t="s">
        <v>1237</v>
      </c>
      <c r="L6811" t="s">
        <v>1238</v>
      </c>
      <c r="M6811" t="s">
        <v>1239</v>
      </c>
      <c r="N6811" t="s">
        <v>921</v>
      </c>
      <c r="O6811">
        <v>255</v>
      </c>
    </row>
    <row r="6812" spans="1:15" x14ac:dyDescent="0.35">
      <c r="A6812" s="189" t="str">
        <f t="shared" si="361"/>
        <v>Jan</v>
      </c>
      <c r="B6812" s="190" t="str">
        <f t="shared" si="362"/>
        <v>2024</v>
      </c>
      <c r="C6812" s="190" t="str">
        <f t="shared" si="363"/>
        <v>Jan-2024</v>
      </c>
      <c r="D6812" s="2">
        <v>45322</v>
      </c>
      <c r="E6812" t="s">
        <v>1175</v>
      </c>
      <c r="F6812" t="s">
        <v>1571</v>
      </c>
      <c r="G6812" t="s">
        <v>1176</v>
      </c>
      <c r="H6812" t="s">
        <v>698</v>
      </c>
      <c r="I6812" t="s">
        <v>1235</v>
      </c>
      <c r="J6812" t="s">
        <v>1236</v>
      </c>
      <c r="K6812" t="s">
        <v>1240</v>
      </c>
      <c r="L6812" t="s">
        <v>1241</v>
      </c>
      <c r="M6812" t="s">
        <v>1242</v>
      </c>
      <c r="N6812" t="s">
        <v>1528</v>
      </c>
      <c r="O6812" t="s">
        <v>958</v>
      </c>
    </row>
    <row r="6813" spans="1:15" x14ac:dyDescent="0.35">
      <c r="A6813" s="189" t="str">
        <f t="shared" si="361"/>
        <v>Jan</v>
      </c>
      <c r="B6813" s="190" t="str">
        <f t="shared" si="362"/>
        <v>2024</v>
      </c>
      <c r="C6813" s="190" t="str">
        <f t="shared" si="363"/>
        <v>Jan-2024</v>
      </c>
      <c r="D6813" s="2">
        <v>45322</v>
      </c>
      <c r="E6813" t="s">
        <v>1175</v>
      </c>
      <c r="F6813" t="s">
        <v>1571</v>
      </c>
      <c r="G6813" t="s">
        <v>1176</v>
      </c>
      <c r="H6813" t="s">
        <v>698</v>
      </c>
      <c r="I6813" t="s">
        <v>1235</v>
      </c>
      <c r="J6813" t="s">
        <v>1236</v>
      </c>
      <c r="K6813" t="s">
        <v>1240</v>
      </c>
      <c r="L6813" t="s">
        <v>1241</v>
      </c>
      <c r="M6813" t="s">
        <v>1242</v>
      </c>
      <c r="N6813" t="s">
        <v>1529</v>
      </c>
      <c r="O6813" t="s">
        <v>958</v>
      </c>
    </row>
    <row r="6814" spans="1:15" x14ac:dyDescent="0.35">
      <c r="A6814" s="189" t="str">
        <f t="shared" si="361"/>
        <v>Jan</v>
      </c>
      <c r="B6814" s="190" t="str">
        <f t="shared" si="362"/>
        <v>2024</v>
      </c>
      <c r="C6814" s="190" t="str">
        <f t="shared" si="363"/>
        <v>Jan-2024</v>
      </c>
      <c r="D6814" s="2">
        <v>45322</v>
      </c>
      <c r="E6814" t="s">
        <v>1175</v>
      </c>
      <c r="F6814" t="s">
        <v>1571</v>
      </c>
      <c r="G6814" t="s">
        <v>1176</v>
      </c>
      <c r="H6814" t="s">
        <v>698</v>
      </c>
      <c r="I6814" t="s">
        <v>1235</v>
      </c>
      <c r="J6814" t="s">
        <v>1236</v>
      </c>
      <c r="K6814" t="s">
        <v>1240</v>
      </c>
      <c r="L6814" t="s">
        <v>1241</v>
      </c>
      <c r="M6814" t="s">
        <v>1242</v>
      </c>
      <c r="N6814" t="s">
        <v>919</v>
      </c>
      <c r="O6814">
        <v>130</v>
      </c>
    </row>
    <row r="6815" spans="1:15" x14ac:dyDescent="0.35">
      <c r="A6815" s="189" t="str">
        <f t="shared" si="361"/>
        <v>Jan</v>
      </c>
      <c r="B6815" s="190" t="str">
        <f t="shared" si="362"/>
        <v>2024</v>
      </c>
      <c r="C6815" s="190" t="str">
        <f t="shared" si="363"/>
        <v>Jan-2024</v>
      </c>
      <c r="D6815" s="2">
        <v>45322</v>
      </c>
      <c r="E6815" t="s">
        <v>1175</v>
      </c>
      <c r="F6815" t="s">
        <v>1571</v>
      </c>
      <c r="G6815" t="s">
        <v>1176</v>
      </c>
      <c r="H6815" t="s">
        <v>698</v>
      </c>
      <c r="I6815" t="s">
        <v>1235</v>
      </c>
      <c r="J6815" t="s">
        <v>1236</v>
      </c>
      <c r="K6815" t="s">
        <v>1240</v>
      </c>
      <c r="L6815" t="s">
        <v>1241</v>
      </c>
      <c r="M6815" t="s">
        <v>1242</v>
      </c>
      <c r="N6815" t="s">
        <v>920</v>
      </c>
      <c r="O6815">
        <v>620</v>
      </c>
    </row>
    <row r="6816" spans="1:15" x14ac:dyDescent="0.35">
      <c r="A6816" s="189" t="str">
        <f t="shared" si="361"/>
        <v>Jan</v>
      </c>
      <c r="B6816" s="190" t="str">
        <f t="shared" si="362"/>
        <v>2024</v>
      </c>
      <c r="C6816" s="190" t="str">
        <f t="shared" si="363"/>
        <v>Jan-2024</v>
      </c>
      <c r="D6816" s="2">
        <v>45322</v>
      </c>
      <c r="E6816" t="s">
        <v>1175</v>
      </c>
      <c r="F6816" t="s">
        <v>1571</v>
      </c>
      <c r="G6816" t="s">
        <v>1176</v>
      </c>
      <c r="H6816" t="s">
        <v>698</v>
      </c>
      <c r="I6816" t="s">
        <v>1235</v>
      </c>
      <c r="J6816" t="s">
        <v>1236</v>
      </c>
      <c r="K6816" t="s">
        <v>1240</v>
      </c>
      <c r="L6816" t="s">
        <v>1241</v>
      </c>
      <c r="M6816" t="s">
        <v>1242</v>
      </c>
      <c r="N6816" t="s">
        <v>922</v>
      </c>
      <c r="O6816">
        <v>80</v>
      </c>
    </row>
    <row r="6817" spans="1:15" x14ac:dyDescent="0.35">
      <c r="A6817" s="189" t="str">
        <f t="shared" si="361"/>
        <v>Jan</v>
      </c>
      <c r="B6817" s="190" t="str">
        <f t="shared" si="362"/>
        <v>2024</v>
      </c>
      <c r="C6817" s="190" t="str">
        <f t="shared" si="363"/>
        <v>Jan-2024</v>
      </c>
      <c r="D6817" s="2">
        <v>45322</v>
      </c>
      <c r="E6817" t="s">
        <v>1175</v>
      </c>
      <c r="F6817" t="s">
        <v>1571</v>
      </c>
      <c r="G6817" t="s">
        <v>1176</v>
      </c>
      <c r="H6817" t="s">
        <v>698</v>
      </c>
      <c r="I6817" t="s">
        <v>1235</v>
      </c>
      <c r="J6817" t="s">
        <v>1236</v>
      </c>
      <c r="K6817" t="s">
        <v>1240</v>
      </c>
      <c r="L6817" t="s">
        <v>1241</v>
      </c>
      <c r="M6817" t="s">
        <v>1242</v>
      </c>
      <c r="N6817" t="s">
        <v>921</v>
      </c>
      <c r="O6817">
        <v>205</v>
      </c>
    </row>
    <row r="6818" spans="1:15" x14ac:dyDescent="0.35">
      <c r="A6818" s="189" t="str">
        <f t="shared" si="361"/>
        <v>Jan</v>
      </c>
      <c r="B6818" s="190" t="str">
        <f t="shared" si="362"/>
        <v>2024</v>
      </c>
      <c r="C6818" s="190" t="str">
        <f t="shared" si="363"/>
        <v>Jan-2024</v>
      </c>
      <c r="D6818" s="2">
        <v>45322</v>
      </c>
      <c r="E6818" t="s">
        <v>1175</v>
      </c>
      <c r="F6818" t="s">
        <v>1571</v>
      </c>
      <c r="G6818" t="s">
        <v>1176</v>
      </c>
      <c r="H6818" t="s">
        <v>698</v>
      </c>
      <c r="I6818" t="s">
        <v>1235</v>
      </c>
      <c r="J6818" t="s">
        <v>1236</v>
      </c>
      <c r="K6818" t="s">
        <v>1243</v>
      </c>
      <c r="L6818" t="s">
        <v>1244</v>
      </c>
      <c r="M6818" t="s">
        <v>1245</v>
      </c>
      <c r="N6818" t="s">
        <v>1528</v>
      </c>
      <c r="O6818" t="s">
        <v>958</v>
      </c>
    </row>
    <row r="6819" spans="1:15" x14ac:dyDescent="0.35">
      <c r="A6819" s="189" t="str">
        <f t="shared" si="361"/>
        <v>Jan</v>
      </c>
      <c r="B6819" s="190" t="str">
        <f t="shared" si="362"/>
        <v>2024</v>
      </c>
      <c r="C6819" s="190" t="str">
        <f t="shared" si="363"/>
        <v>Jan-2024</v>
      </c>
      <c r="D6819" s="2">
        <v>45322</v>
      </c>
      <c r="E6819" t="s">
        <v>1175</v>
      </c>
      <c r="F6819" t="s">
        <v>1571</v>
      </c>
      <c r="G6819" t="s">
        <v>1176</v>
      </c>
      <c r="H6819" t="s">
        <v>698</v>
      </c>
      <c r="I6819" t="s">
        <v>1235</v>
      </c>
      <c r="J6819" t="s">
        <v>1236</v>
      </c>
      <c r="K6819" t="s">
        <v>1243</v>
      </c>
      <c r="L6819" t="s">
        <v>1244</v>
      </c>
      <c r="M6819" t="s">
        <v>1245</v>
      </c>
      <c r="N6819" t="s">
        <v>1529</v>
      </c>
      <c r="O6819" t="s">
        <v>958</v>
      </c>
    </row>
    <row r="6820" spans="1:15" x14ac:dyDescent="0.35">
      <c r="A6820" s="189" t="str">
        <f t="shared" si="361"/>
        <v>Jan</v>
      </c>
      <c r="B6820" s="190" t="str">
        <f t="shared" si="362"/>
        <v>2024</v>
      </c>
      <c r="C6820" s="190" t="str">
        <f t="shared" si="363"/>
        <v>Jan-2024</v>
      </c>
      <c r="D6820" s="2">
        <v>45322</v>
      </c>
      <c r="E6820" t="s">
        <v>1175</v>
      </c>
      <c r="F6820" t="s">
        <v>1571</v>
      </c>
      <c r="G6820" t="s">
        <v>1176</v>
      </c>
      <c r="H6820" t="s">
        <v>698</v>
      </c>
      <c r="I6820" t="s">
        <v>1235</v>
      </c>
      <c r="J6820" t="s">
        <v>1236</v>
      </c>
      <c r="K6820" t="s">
        <v>1243</v>
      </c>
      <c r="L6820" t="s">
        <v>1244</v>
      </c>
      <c r="M6820" t="s">
        <v>1245</v>
      </c>
      <c r="N6820" t="s">
        <v>919</v>
      </c>
      <c r="O6820">
        <v>110</v>
      </c>
    </row>
    <row r="6821" spans="1:15" x14ac:dyDescent="0.35">
      <c r="A6821" s="189" t="str">
        <f t="shared" si="361"/>
        <v>Jan</v>
      </c>
      <c r="B6821" s="190" t="str">
        <f t="shared" si="362"/>
        <v>2024</v>
      </c>
      <c r="C6821" s="190" t="str">
        <f t="shared" si="363"/>
        <v>Jan-2024</v>
      </c>
      <c r="D6821" s="2">
        <v>45322</v>
      </c>
      <c r="E6821" t="s">
        <v>1175</v>
      </c>
      <c r="F6821" t="s">
        <v>1571</v>
      </c>
      <c r="G6821" t="s">
        <v>1176</v>
      </c>
      <c r="H6821" t="s">
        <v>698</v>
      </c>
      <c r="I6821" t="s">
        <v>1235</v>
      </c>
      <c r="J6821" t="s">
        <v>1236</v>
      </c>
      <c r="K6821" t="s">
        <v>1243</v>
      </c>
      <c r="L6821" t="s">
        <v>1244</v>
      </c>
      <c r="M6821" t="s">
        <v>1245</v>
      </c>
      <c r="N6821" t="s">
        <v>920</v>
      </c>
      <c r="O6821">
        <v>730</v>
      </c>
    </row>
    <row r="6822" spans="1:15" x14ac:dyDescent="0.35">
      <c r="A6822" s="189" t="str">
        <f t="shared" si="361"/>
        <v>Jan</v>
      </c>
      <c r="B6822" s="190" t="str">
        <f t="shared" si="362"/>
        <v>2024</v>
      </c>
      <c r="C6822" s="190" t="str">
        <f t="shared" si="363"/>
        <v>Jan-2024</v>
      </c>
      <c r="D6822" s="2">
        <v>45322</v>
      </c>
      <c r="E6822" t="s">
        <v>1175</v>
      </c>
      <c r="F6822" t="s">
        <v>1571</v>
      </c>
      <c r="G6822" t="s">
        <v>1176</v>
      </c>
      <c r="H6822" t="s">
        <v>698</v>
      </c>
      <c r="I6822" t="s">
        <v>1235</v>
      </c>
      <c r="J6822" t="s">
        <v>1236</v>
      </c>
      <c r="K6822" t="s">
        <v>1243</v>
      </c>
      <c r="L6822" t="s">
        <v>1244</v>
      </c>
      <c r="M6822" t="s">
        <v>1245</v>
      </c>
      <c r="N6822" t="s">
        <v>922</v>
      </c>
      <c r="O6822">
        <v>80</v>
      </c>
    </row>
    <row r="6823" spans="1:15" x14ac:dyDescent="0.35">
      <c r="A6823" s="189" t="str">
        <f t="shared" si="361"/>
        <v>Jan</v>
      </c>
      <c r="B6823" s="190" t="str">
        <f t="shared" si="362"/>
        <v>2024</v>
      </c>
      <c r="C6823" s="190" t="str">
        <f t="shared" si="363"/>
        <v>Jan-2024</v>
      </c>
      <c r="D6823" s="2">
        <v>45322</v>
      </c>
      <c r="E6823" t="s">
        <v>1175</v>
      </c>
      <c r="F6823" t="s">
        <v>1571</v>
      </c>
      <c r="G6823" t="s">
        <v>1176</v>
      </c>
      <c r="H6823" t="s">
        <v>698</v>
      </c>
      <c r="I6823" t="s">
        <v>1235</v>
      </c>
      <c r="J6823" t="s">
        <v>1236</v>
      </c>
      <c r="K6823" t="s">
        <v>1243</v>
      </c>
      <c r="L6823" t="s">
        <v>1244</v>
      </c>
      <c r="M6823" t="s">
        <v>1245</v>
      </c>
      <c r="N6823" t="s">
        <v>921</v>
      </c>
      <c r="O6823">
        <v>300</v>
      </c>
    </row>
    <row r="6824" spans="1:15" x14ac:dyDescent="0.35">
      <c r="A6824" s="189" t="str">
        <f t="shared" si="361"/>
        <v>Jan</v>
      </c>
      <c r="B6824" s="190" t="str">
        <f t="shared" si="362"/>
        <v>2024</v>
      </c>
      <c r="C6824" s="190" t="str">
        <f t="shared" si="363"/>
        <v>Jan-2024</v>
      </c>
      <c r="D6824" s="2">
        <v>45322</v>
      </c>
      <c r="E6824" t="s">
        <v>1175</v>
      </c>
      <c r="F6824" t="s">
        <v>1571</v>
      </c>
      <c r="G6824" t="s">
        <v>1176</v>
      </c>
      <c r="H6824" t="s">
        <v>698</v>
      </c>
      <c r="I6824" t="s">
        <v>1235</v>
      </c>
      <c r="J6824" t="s">
        <v>1236</v>
      </c>
      <c r="K6824" t="s">
        <v>1246</v>
      </c>
      <c r="L6824" t="s">
        <v>1247</v>
      </c>
      <c r="M6824" t="s">
        <v>1248</v>
      </c>
      <c r="N6824" t="s">
        <v>1528</v>
      </c>
      <c r="O6824" t="s">
        <v>958</v>
      </c>
    </row>
    <row r="6825" spans="1:15" x14ac:dyDescent="0.35">
      <c r="A6825" s="189" t="str">
        <f t="shared" si="361"/>
        <v>Jan</v>
      </c>
      <c r="B6825" s="190" t="str">
        <f t="shared" si="362"/>
        <v>2024</v>
      </c>
      <c r="C6825" s="190" t="str">
        <f t="shared" si="363"/>
        <v>Jan-2024</v>
      </c>
      <c r="D6825" s="2">
        <v>45322</v>
      </c>
      <c r="E6825" t="s">
        <v>1175</v>
      </c>
      <c r="F6825" t="s">
        <v>1571</v>
      </c>
      <c r="G6825" t="s">
        <v>1176</v>
      </c>
      <c r="H6825" t="s">
        <v>698</v>
      </c>
      <c r="I6825" t="s">
        <v>1235</v>
      </c>
      <c r="J6825" t="s">
        <v>1236</v>
      </c>
      <c r="K6825" t="s">
        <v>1246</v>
      </c>
      <c r="L6825" t="s">
        <v>1247</v>
      </c>
      <c r="M6825" t="s">
        <v>1248</v>
      </c>
      <c r="N6825" t="s">
        <v>1529</v>
      </c>
      <c r="O6825" t="s">
        <v>958</v>
      </c>
    </row>
    <row r="6826" spans="1:15" x14ac:dyDescent="0.35">
      <c r="A6826" s="189" t="str">
        <f t="shared" si="361"/>
        <v>Jan</v>
      </c>
      <c r="B6826" s="190" t="str">
        <f t="shared" si="362"/>
        <v>2024</v>
      </c>
      <c r="C6826" s="190" t="str">
        <f t="shared" si="363"/>
        <v>Jan-2024</v>
      </c>
      <c r="D6826" s="2">
        <v>45322</v>
      </c>
      <c r="E6826" t="s">
        <v>1175</v>
      </c>
      <c r="F6826" t="s">
        <v>1571</v>
      </c>
      <c r="G6826" t="s">
        <v>1176</v>
      </c>
      <c r="H6826" t="s">
        <v>698</v>
      </c>
      <c r="I6826" t="s">
        <v>1235</v>
      </c>
      <c r="J6826" t="s">
        <v>1236</v>
      </c>
      <c r="K6826" t="s">
        <v>1246</v>
      </c>
      <c r="L6826" t="s">
        <v>1247</v>
      </c>
      <c r="M6826" t="s">
        <v>1248</v>
      </c>
      <c r="N6826" t="s">
        <v>919</v>
      </c>
      <c r="O6826">
        <v>330</v>
      </c>
    </row>
    <row r="6827" spans="1:15" x14ac:dyDescent="0.35">
      <c r="A6827" s="189" t="str">
        <f t="shared" si="361"/>
        <v>Jan</v>
      </c>
      <c r="B6827" s="190" t="str">
        <f t="shared" si="362"/>
        <v>2024</v>
      </c>
      <c r="C6827" s="190" t="str">
        <f t="shared" si="363"/>
        <v>Jan-2024</v>
      </c>
      <c r="D6827" s="2">
        <v>45322</v>
      </c>
      <c r="E6827" t="s">
        <v>1175</v>
      </c>
      <c r="F6827" t="s">
        <v>1571</v>
      </c>
      <c r="G6827" t="s">
        <v>1176</v>
      </c>
      <c r="H6827" t="s">
        <v>698</v>
      </c>
      <c r="I6827" t="s">
        <v>1235</v>
      </c>
      <c r="J6827" t="s">
        <v>1236</v>
      </c>
      <c r="K6827" t="s">
        <v>1246</v>
      </c>
      <c r="L6827" t="s">
        <v>1247</v>
      </c>
      <c r="M6827" t="s">
        <v>1248</v>
      </c>
      <c r="N6827" t="s">
        <v>920</v>
      </c>
      <c r="O6827">
        <v>870</v>
      </c>
    </row>
    <row r="6828" spans="1:15" x14ac:dyDescent="0.35">
      <c r="A6828" s="189" t="str">
        <f t="shared" si="361"/>
        <v>Jan</v>
      </c>
      <c r="B6828" s="190" t="str">
        <f t="shared" si="362"/>
        <v>2024</v>
      </c>
      <c r="C6828" s="190" t="str">
        <f t="shared" si="363"/>
        <v>Jan-2024</v>
      </c>
      <c r="D6828" s="2">
        <v>45322</v>
      </c>
      <c r="E6828" t="s">
        <v>1175</v>
      </c>
      <c r="F6828" t="s">
        <v>1571</v>
      </c>
      <c r="G6828" t="s">
        <v>1176</v>
      </c>
      <c r="H6828" t="s">
        <v>698</v>
      </c>
      <c r="I6828" t="s">
        <v>1235</v>
      </c>
      <c r="J6828" t="s">
        <v>1236</v>
      </c>
      <c r="K6828" t="s">
        <v>1246</v>
      </c>
      <c r="L6828" t="s">
        <v>1247</v>
      </c>
      <c r="M6828" t="s">
        <v>1248</v>
      </c>
      <c r="N6828" t="s">
        <v>922</v>
      </c>
      <c r="O6828">
        <v>85</v>
      </c>
    </row>
    <row r="6829" spans="1:15" x14ac:dyDescent="0.35">
      <c r="A6829" s="189" t="str">
        <f t="shared" si="361"/>
        <v>Jan</v>
      </c>
      <c r="B6829" s="190" t="str">
        <f t="shared" si="362"/>
        <v>2024</v>
      </c>
      <c r="C6829" s="190" t="str">
        <f t="shared" si="363"/>
        <v>Jan-2024</v>
      </c>
      <c r="D6829" s="2">
        <v>45322</v>
      </c>
      <c r="E6829" t="s">
        <v>1175</v>
      </c>
      <c r="F6829" t="s">
        <v>1571</v>
      </c>
      <c r="G6829" t="s">
        <v>1176</v>
      </c>
      <c r="H6829" t="s">
        <v>698</v>
      </c>
      <c r="I6829" t="s">
        <v>1235</v>
      </c>
      <c r="J6829" t="s">
        <v>1236</v>
      </c>
      <c r="K6829" t="s">
        <v>1246</v>
      </c>
      <c r="L6829" t="s">
        <v>1247</v>
      </c>
      <c r="M6829" t="s">
        <v>1248</v>
      </c>
      <c r="N6829" t="s">
        <v>921</v>
      </c>
      <c r="O6829">
        <v>485</v>
      </c>
    </row>
    <row r="6830" spans="1:15" x14ac:dyDescent="0.35">
      <c r="A6830" s="189" t="str">
        <f t="shared" si="361"/>
        <v>Jan</v>
      </c>
      <c r="B6830" s="190" t="str">
        <f t="shared" si="362"/>
        <v>2024</v>
      </c>
      <c r="C6830" s="190" t="str">
        <f t="shared" si="363"/>
        <v>Jan-2024</v>
      </c>
      <c r="D6830" s="2">
        <v>45322</v>
      </c>
      <c r="E6830" t="s">
        <v>1175</v>
      </c>
      <c r="F6830" t="s">
        <v>1571</v>
      </c>
      <c r="G6830" t="s">
        <v>1176</v>
      </c>
      <c r="H6830" t="s">
        <v>698</v>
      </c>
      <c r="I6830" t="s">
        <v>1235</v>
      </c>
      <c r="J6830" t="s">
        <v>1236</v>
      </c>
      <c r="K6830" t="s">
        <v>1249</v>
      </c>
      <c r="L6830" t="s">
        <v>1250</v>
      </c>
      <c r="M6830" t="s">
        <v>1251</v>
      </c>
      <c r="N6830" t="s">
        <v>1528</v>
      </c>
      <c r="O6830" t="s">
        <v>958</v>
      </c>
    </row>
    <row r="6831" spans="1:15" x14ac:dyDescent="0.35">
      <c r="A6831" s="189" t="str">
        <f t="shared" si="361"/>
        <v>Jan</v>
      </c>
      <c r="B6831" s="190" t="str">
        <f t="shared" si="362"/>
        <v>2024</v>
      </c>
      <c r="C6831" s="190" t="str">
        <f t="shared" si="363"/>
        <v>Jan-2024</v>
      </c>
      <c r="D6831" s="2">
        <v>45322</v>
      </c>
      <c r="E6831" t="s">
        <v>1175</v>
      </c>
      <c r="F6831" t="s">
        <v>1571</v>
      </c>
      <c r="G6831" t="s">
        <v>1176</v>
      </c>
      <c r="H6831" t="s">
        <v>698</v>
      </c>
      <c r="I6831" t="s">
        <v>1235</v>
      </c>
      <c r="J6831" t="s">
        <v>1236</v>
      </c>
      <c r="K6831" t="s">
        <v>1249</v>
      </c>
      <c r="L6831" t="s">
        <v>1250</v>
      </c>
      <c r="M6831" t="s">
        <v>1251</v>
      </c>
      <c r="N6831" t="s">
        <v>1529</v>
      </c>
      <c r="O6831" t="s">
        <v>958</v>
      </c>
    </row>
    <row r="6832" spans="1:15" x14ac:dyDescent="0.35">
      <c r="A6832" s="189" t="str">
        <f t="shared" si="361"/>
        <v>Jan</v>
      </c>
      <c r="B6832" s="190" t="str">
        <f t="shared" si="362"/>
        <v>2024</v>
      </c>
      <c r="C6832" s="190" t="str">
        <f t="shared" si="363"/>
        <v>Jan-2024</v>
      </c>
      <c r="D6832" s="2">
        <v>45322</v>
      </c>
      <c r="E6832" t="s">
        <v>1175</v>
      </c>
      <c r="F6832" t="s">
        <v>1571</v>
      </c>
      <c r="G6832" t="s">
        <v>1176</v>
      </c>
      <c r="H6832" t="s">
        <v>698</v>
      </c>
      <c r="I6832" t="s">
        <v>1235</v>
      </c>
      <c r="J6832" t="s">
        <v>1236</v>
      </c>
      <c r="K6832" t="s">
        <v>1249</v>
      </c>
      <c r="L6832" t="s">
        <v>1250</v>
      </c>
      <c r="M6832" t="s">
        <v>1251</v>
      </c>
      <c r="N6832" t="s">
        <v>919</v>
      </c>
      <c r="O6832">
        <v>85</v>
      </c>
    </row>
    <row r="6833" spans="1:15" x14ac:dyDescent="0.35">
      <c r="A6833" s="189" t="str">
        <f t="shared" si="361"/>
        <v>Jan</v>
      </c>
      <c r="B6833" s="190" t="str">
        <f t="shared" si="362"/>
        <v>2024</v>
      </c>
      <c r="C6833" s="190" t="str">
        <f t="shared" si="363"/>
        <v>Jan-2024</v>
      </c>
      <c r="D6833" s="2">
        <v>45322</v>
      </c>
      <c r="E6833" t="s">
        <v>1175</v>
      </c>
      <c r="F6833" t="s">
        <v>1571</v>
      </c>
      <c r="G6833" t="s">
        <v>1176</v>
      </c>
      <c r="H6833" t="s">
        <v>698</v>
      </c>
      <c r="I6833" t="s">
        <v>1235</v>
      </c>
      <c r="J6833" t="s">
        <v>1236</v>
      </c>
      <c r="K6833" t="s">
        <v>1249</v>
      </c>
      <c r="L6833" t="s">
        <v>1250</v>
      </c>
      <c r="M6833" t="s">
        <v>1251</v>
      </c>
      <c r="N6833" t="s">
        <v>920</v>
      </c>
      <c r="O6833">
        <v>955</v>
      </c>
    </row>
    <row r="6834" spans="1:15" x14ac:dyDescent="0.35">
      <c r="A6834" s="189" t="str">
        <f t="shared" si="361"/>
        <v>Jan</v>
      </c>
      <c r="B6834" s="190" t="str">
        <f t="shared" si="362"/>
        <v>2024</v>
      </c>
      <c r="C6834" s="190" t="str">
        <f t="shared" si="363"/>
        <v>Jan-2024</v>
      </c>
      <c r="D6834" s="2">
        <v>45322</v>
      </c>
      <c r="E6834" t="s">
        <v>1175</v>
      </c>
      <c r="F6834" t="s">
        <v>1571</v>
      </c>
      <c r="G6834" t="s">
        <v>1176</v>
      </c>
      <c r="H6834" t="s">
        <v>698</v>
      </c>
      <c r="I6834" t="s">
        <v>1235</v>
      </c>
      <c r="J6834" t="s">
        <v>1236</v>
      </c>
      <c r="K6834" t="s">
        <v>1249</v>
      </c>
      <c r="L6834" t="s">
        <v>1250</v>
      </c>
      <c r="M6834" t="s">
        <v>1251</v>
      </c>
      <c r="N6834" t="s">
        <v>922</v>
      </c>
      <c r="O6834">
        <v>280</v>
      </c>
    </row>
    <row r="6835" spans="1:15" x14ac:dyDescent="0.35">
      <c r="A6835" s="189" t="str">
        <f t="shared" si="361"/>
        <v>Jan</v>
      </c>
      <c r="B6835" s="190" t="str">
        <f t="shared" si="362"/>
        <v>2024</v>
      </c>
      <c r="C6835" s="190" t="str">
        <f t="shared" si="363"/>
        <v>Jan-2024</v>
      </c>
      <c r="D6835" s="2">
        <v>45322</v>
      </c>
      <c r="E6835" t="s">
        <v>1175</v>
      </c>
      <c r="F6835" t="s">
        <v>1571</v>
      </c>
      <c r="G6835" t="s">
        <v>1176</v>
      </c>
      <c r="H6835" t="s">
        <v>698</v>
      </c>
      <c r="I6835" t="s">
        <v>1235</v>
      </c>
      <c r="J6835" t="s">
        <v>1236</v>
      </c>
      <c r="K6835" t="s">
        <v>1249</v>
      </c>
      <c r="L6835" t="s">
        <v>1250</v>
      </c>
      <c r="M6835" t="s">
        <v>1251</v>
      </c>
      <c r="N6835" t="s">
        <v>921</v>
      </c>
      <c r="O6835">
        <v>570</v>
      </c>
    </row>
    <row r="6836" spans="1:15" x14ac:dyDescent="0.35">
      <c r="A6836" s="189" t="str">
        <f t="shared" si="361"/>
        <v>Jan</v>
      </c>
      <c r="B6836" s="190" t="str">
        <f t="shared" si="362"/>
        <v>2024</v>
      </c>
      <c r="C6836" s="190" t="str">
        <f t="shared" si="363"/>
        <v>Jan-2024</v>
      </c>
      <c r="D6836" s="2">
        <v>45322</v>
      </c>
      <c r="E6836" t="s">
        <v>1175</v>
      </c>
      <c r="F6836" t="s">
        <v>1571</v>
      </c>
      <c r="G6836" t="s">
        <v>1176</v>
      </c>
      <c r="H6836" t="s">
        <v>698</v>
      </c>
      <c r="I6836" t="s">
        <v>1235</v>
      </c>
      <c r="J6836" t="s">
        <v>1236</v>
      </c>
      <c r="K6836" t="s">
        <v>1252</v>
      </c>
      <c r="L6836" t="s">
        <v>1253</v>
      </c>
      <c r="M6836" t="s">
        <v>1254</v>
      </c>
      <c r="N6836" t="s">
        <v>1528</v>
      </c>
      <c r="O6836" t="s">
        <v>958</v>
      </c>
    </row>
    <row r="6837" spans="1:15" x14ac:dyDescent="0.35">
      <c r="A6837" s="189" t="str">
        <f t="shared" si="361"/>
        <v>Jan</v>
      </c>
      <c r="B6837" s="190" t="str">
        <f t="shared" si="362"/>
        <v>2024</v>
      </c>
      <c r="C6837" s="190" t="str">
        <f t="shared" si="363"/>
        <v>Jan-2024</v>
      </c>
      <c r="D6837" s="2">
        <v>45322</v>
      </c>
      <c r="E6837" t="s">
        <v>1175</v>
      </c>
      <c r="F6837" t="s">
        <v>1571</v>
      </c>
      <c r="G6837" t="s">
        <v>1176</v>
      </c>
      <c r="H6837" t="s">
        <v>698</v>
      </c>
      <c r="I6837" t="s">
        <v>1235</v>
      </c>
      <c r="J6837" t="s">
        <v>1236</v>
      </c>
      <c r="K6837" t="s">
        <v>1252</v>
      </c>
      <c r="L6837" t="s">
        <v>1253</v>
      </c>
      <c r="M6837" t="s">
        <v>1254</v>
      </c>
      <c r="N6837" t="s">
        <v>1529</v>
      </c>
      <c r="O6837" t="s">
        <v>958</v>
      </c>
    </row>
    <row r="6838" spans="1:15" x14ac:dyDescent="0.35">
      <c r="A6838" s="189" t="str">
        <f t="shared" si="361"/>
        <v>Jan</v>
      </c>
      <c r="B6838" s="190" t="str">
        <f t="shared" si="362"/>
        <v>2024</v>
      </c>
      <c r="C6838" s="190" t="str">
        <f t="shared" si="363"/>
        <v>Jan-2024</v>
      </c>
      <c r="D6838" s="2">
        <v>45322</v>
      </c>
      <c r="E6838" t="s">
        <v>1175</v>
      </c>
      <c r="F6838" t="s">
        <v>1571</v>
      </c>
      <c r="G6838" t="s">
        <v>1176</v>
      </c>
      <c r="H6838" t="s">
        <v>698</v>
      </c>
      <c r="I6838" t="s">
        <v>1235</v>
      </c>
      <c r="J6838" t="s">
        <v>1236</v>
      </c>
      <c r="K6838" t="s">
        <v>1252</v>
      </c>
      <c r="L6838" t="s">
        <v>1253</v>
      </c>
      <c r="M6838" t="s">
        <v>1254</v>
      </c>
      <c r="N6838" t="s">
        <v>919</v>
      </c>
      <c r="O6838">
        <v>210</v>
      </c>
    </row>
    <row r="6839" spans="1:15" x14ac:dyDescent="0.35">
      <c r="A6839" s="189" t="str">
        <f t="shared" si="361"/>
        <v>Jan</v>
      </c>
      <c r="B6839" s="190" t="str">
        <f t="shared" si="362"/>
        <v>2024</v>
      </c>
      <c r="C6839" s="190" t="str">
        <f t="shared" si="363"/>
        <v>Jan-2024</v>
      </c>
      <c r="D6839" s="2">
        <v>45322</v>
      </c>
      <c r="E6839" t="s">
        <v>1175</v>
      </c>
      <c r="F6839" t="s">
        <v>1571</v>
      </c>
      <c r="G6839" t="s">
        <v>1176</v>
      </c>
      <c r="H6839" t="s">
        <v>698</v>
      </c>
      <c r="I6839" t="s">
        <v>1235</v>
      </c>
      <c r="J6839" t="s">
        <v>1236</v>
      </c>
      <c r="K6839" t="s">
        <v>1252</v>
      </c>
      <c r="L6839" t="s">
        <v>1253</v>
      </c>
      <c r="M6839" t="s">
        <v>1254</v>
      </c>
      <c r="N6839" t="s">
        <v>920</v>
      </c>
      <c r="O6839">
        <v>755</v>
      </c>
    </row>
    <row r="6840" spans="1:15" x14ac:dyDescent="0.35">
      <c r="A6840" s="189" t="str">
        <f t="shared" si="361"/>
        <v>Jan</v>
      </c>
      <c r="B6840" s="190" t="str">
        <f t="shared" si="362"/>
        <v>2024</v>
      </c>
      <c r="C6840" s="190" t="str">
        <f t="shared" si="363"/>
        <v>Jan-2024</v>
      </c>
      <c r="D6840" s="2">
        <v>45322</v>
      </c>
      <c r="E6840" t="s">
        <v>1175</v>
      </c>
      <c r="F6840" t="s">
        <v>1571</v>
      </c>
      <c r="G6840" t="s">
        <v>1176</v>
      </c>
      <c r="H6840" t="s">
        <v>698</v>
      </c>
      <c r="I6840" t="s">
        <v>1235</v>
      </c>
      <c r="J6840" t="s">
        <v>1236</v>
      </c>
      <c r="K6840" t="s">
        <v>1252</v>
      </c>
      <c r="L6840" t="s">
        <v>1253</v>
      </c>
      <c r="M6840" t="s">
        <v>1254</v>
      </c>
      <c r="N6840" t="s">
        <v>922</v>
      </c>
      <c r="O6840">
        <v>350</v>
      </c>
    </row>
    <row r="6841" spans="1:15" x14ac:dyDescent="0.35">
      <c r="A6841" s="189" t="str">
        <f t="shared" si="361"/>
        <v>Jan</v>
      </c>
      <c r="B6841" s="190" t="str">
        <f t="shared" si="362"/>
        <v>2024</v>
      </c>
      <c r="C6841" s="190" t="str">
        <f t="shared" si="363"/>
        <v>Jan-2024</v>
      </c>
      <c r="D6841" s="2">
        <v>45322</v>
      </c>
      <c r="E6841" t="s">
        <v>1175</v>
      </c>
      <c r="F6841" t="s">
        <v>1571</v>
      </c>
      <c r="G6841" t="s">
        <v>1176</v>
      </c>
      <c r="H6841" t="s">
        <v>698</v>
      </c>
      <c r="I6841" t="s">
        <v>1235</v>
      </c>
      <c r="J6841" t="s">
        <v>1236</v>
      </c>
      <c r="K6841" t="s">
        <v>1252</v>
      </c>
      <c r="L6841" t="s">
        <v>1253</v>
      </c>
      <c r="M6841" t="s">
        <v>1254</v>
      </c>
      <c r="N6841" t="s">
        <v>921</v>
      </c>
      <c r="O6841">
        <v>730</v>
      </c>
    </row>
    <row r="6842" spans="1:15" x14ac:dyDescent="0.35">
      <c r="A6842" s="189" t="str">
        <f t="shared" si="361"/>
        <v>Jan</v>
      </c>
      <c r="B6842" s="190" t="str">
        <f t="shared" si="362"/>
        <v>2024</v>
      </c>
      <c r="C6842" s="190" t="str">
        <f t="shared" si="363"/>
        <v>Jan-2024</v>
      </c>
      <c r="D6842" s="2">
        <v>45322</v>
      </c>
      <c r="E6842" t="s">
        <v>1175</v>
      </c>
      <c r="F6842" t="s">
        <v>1571</v>
      </c>
      <c r="G6842" t="s">
        <v>1176</v>
      </c>
      <c r="H6842" t="s">
        <v>698</v>
      </c>
      <c r="I6842" t="s">
        <v>1235</v>
      </c>
      <c r="J6842" t="s">
        <v>1236</v>
      </c>
      <c r="K6842" t="s">
        <v>1255</v>
      </c>
      <c r="L6842" t="s">
        <v>1256</v>
      </c>
      <c r="M6842" t="s">
        <v>1257</v>
      </c>
      <c r="N6842" t="s">
        <v>1528</v>
      </c>
      <c r="O6842" t="s">
        <v>958</v>
      </c>
    </row>
    <row r="6843" spans="1:15" x14ac:dyDescent="0.35">
      <c r="A6843" s="189" t="str">
        <f t="shared" si="361"/>
        <v>Jan</v>
      </c>
      <c r="B6843" s="190" t="str">
        <f t="shared" si="362"/>
        <v>2024</v>
      </c>
      <c r="C6843" s="190" t="str">
        <f t="shared" si="363"/>
        <v>Jan-2024</v>
      </c>
      <c r="D6843" s="2">
        <v>45322</v>
      </c>
      <c r="E6843" t="s">
        <v>1175</v>
      </c>
      <c r="F6843" t="s">
        <v>1571</v>
      </c>
      <c r="G6843" t="s">
        <v>1176</v>
      </c>
      <c r="H6843" t="s">
        <v>698</v>
      </c>
      <c r="I6843" t="s">
        <v>1235</v>
      </c>
      <c r="J6843" t="s">
        <v>1236</v>
      </c>
      <c r="K6843" t="s">
        <v>1255</v>
      </c>
      <c r="L6843" t="s">
        <v>1256</v>
      </c>
      <c r="M6843" t="s">
        <v>1257</v>
      </c>
      <c r="N6843" t="s">
        <v>1529</v>
      </c>
      <c r="O6843" t="s">
        <v>958</v>
      </c>
    </row>
    <row r="6844" spans="1:15" x14ac:dyDescent="0.35">
      <c r="A6844" s="189" t="str">
        <f t="shared" si="361"/>
        <v>Jan</v>
      </c>
      <c r="B6844" s="190" t="str">
        <f t="shared" si="362"/>
        <v>2024</v>
      </c>
      <c r="C6844" s="190" t="str">
        <f t="shared" si="363"/>
        <v>Jan-2024</v>
      </c>
      <c r="D6844" s="2">
        <v>45322</v>
      </c>
      <c r="E6844" t="s">
        <v>1175</v>
      </c>
      <c r="F6844" t="s">
        <v>1571</v>
      </c>
      <c r="G6844" t="s">
        <v>1176</v>
      </c>
      <c r="H6844" t="s">
        <v>698</v>
      </c>
      <c r="I6844" t="s">
        <v>1235</v>
      </c>
      <c r="J6844" t="s">
        <v>1236</v>
      </c>
      <c r="K6844" t="s">
        <v>1255</v>
      </c>
      <c r="L6844" t="s">
        <v>1256</v>
      </c>
      <c r="M6844" t="s">
        <v>1257</v>
      </c>
      <c r="N6844" t="s">
        <v>919</v>
      </c>
      <c r="O6844">
        <v>230</v>
      </c>
    </row>
    <row r="6845" spans="1:15" x14ac:dyDescent="0.35">
      <c r="A6845" s="189" t="str">
        <f t="shared" si="361"/>
        <v>Jan</v>
      </c>
      <c r="B6845" s="190" t="str">
        <f t="shared" si="362"/>
        <v>2024</v>
      </c>
      <c r="C6845" s="190" t="str">
        <f t="shared" si="363"/>
        <v>Jan-2024</v>
      </c>
      <c r="D6845" s="2">
        <v>45322</v>
      </c>
      <c r="E6845" t="s">
        <v>1175</v>
      </c>
      <c r="F6845" t="s">
        <v>1571</v>
      </c>
      <c r="G6845" t="s">
        <v>1176</v>
      </c>
      <c r="H6845" t="s">
        <v>698</v>
      </c>
      <c r="I6845" t="s">
        <v>1235</v>
      </c>
      <c r="J6845" t="s">
        <v>1236</v>
      </c>
      <c r="K6845" t="s">
        <v>1255</v>
      </c>
      <c r="L6845" t="s">
        <v>1256</v>
      </c>
      <c r="M6845" t="s">
        <v>1257</v>
      </c>
      <c r="N6845" t="s">
        <v>920</v>
      </c>
      <c r="O6845">
        <v>1665</v>
      </c>
    </row>
    <row r="6846" spans="1:15" x14ac:dyDescent="0.35">
      <c r="A6846" s="189" t="str">
        <f t="shared" si="361"/>
        <v>Jan</v>
      </c>
      <c r="B6846" s="190" t="str">
        <f t="shared" si="362"/>
        <v>2024</v>
      </c>
      <c r="C6846" s="190" t="str">
        <f t="shared" si="363"/>
        <v>Jan-2024</v>
      </c>
      <c r="D6846" s="2">
        <v>45322</v>
      </c>
      <c r="E6846" t="s">
        <v>1175</v>
      </c>
      <c r="F6846" t="s">
        <v>1571</v>
      </c>
      <c r="G6846" t="s">
        <v>1176</v>
      </c>
      <c r="H6846" t="s">
        <v>698</v>
      </c>
      <c r="I6846" t="s">
        <v>1235</v>
      </c>
      <c r="J6846" t="s">
        <v>1236</v>
      </c>
      <c r="K6846" t="s">
        <v>1255</v>
      </c>
      <c r="L6846" t="s">
        <v>1256</v>
      </c>
      <c r="M6846" t="s">
        <v>1257</v>
      </c>
      <c r="N6846" t="s">
        <v>922</v>
      </c>
      <c r="O6846">
        <v>375</v>
      </c>
    </row>
    <row r="6847" spans="1:15" x14ac:dyDescent="0.35">
      <c r="A6847" s="189" t="str">
        <f t="shared" si="361"/>
        <v>Jan</v>
      </c>
      <c r="B6847" s="190" t="str">
        <f t="shared" si="362"/>
        <v>2024</v>
      </c>
      <c r="C6847" s="190" t="str">
        <f t="shared" si="363"/>
        <v>Jan-2024</v>
      </c>
      <c r="D6847" s="2">
        <v>45322</v>
      </c>
      <c r="E6847" t="s">
        <v>1175</v>
      </c>
      <c r="F6847" t="s">
        <v>1571</v>
      </c>
      <c r="G6847" t="s">
        <v>1176</v>
      </c>
      <c r="H6847" t="s">
        <v>698</v>
      </c>
      <c r="I6847" t="s">
        <v>1235</v>
      </c>
      <c r="J6847" t="s">
        <v>1236</v>
      </c>
      <c r="K6847" t="s">
        <v>1255</v>
      </c>
      <c r="L6847" t="s">
        <v>1256</v>
      </c>
      <c r="M6847" t="s">
        <v>1257</v>
      </c>
      <c r="N6847" t="s">
        <v>921</v>
      </c>
      <c r="O6847">
        <v>1010</v>
      </c>
    </row>
    <row r="6848" spans="1:15" x14ac:dyDescent="0.35">
      <c r="A6848" s="189" t="str">
        <f t="shared" si="361"/>
        <v>Jan</v>
      </c>
      <c r="B6848" s="190" t="str">
        <f t="shared" si="362"/>
        <v>2024</v>
      </c>
      <c r="C6848" s="190" t="str">
        <f t="shared" si="363"/>
        <v>Jan-2024</v>
      </c>
      <c r="D6848" s="2">
        <v>45322</v>
      </c>
      <c r="E6848" t="s">
        <v>1175</v>
      </c>
      <c r="F6848" t="s">
        <v>1571</v>
      </c>
      <c r="G6848" t="s">
        <v>1176</v>
      </c>
      <c r="H6848" t="s">
        <v>698</v>
      </c>
      <c r="I6848" t="s">
        <v>1235</v>
      </c>
      <c r="J6848" t="s">
        <v>1236</v>
      </c>
      <c r="K6848" t="s">
        <v>1258</v>
      </c>
      <c r="L6848" t="s">
        <v>1259</v>
      </c>
      <c r="M6848" t="s">
        <v>1260</v>
      </c>
      <c r="N6848" t="s">
        <v>1528</v>
      </c>
      <c r="O6848" t="s">
        <v>958</v>
      </c>
    </row>
    <row r="6849" spans="1:15" x14ac:dyDescent="0.35">
      <c r="A6849" s="189" t="str">
        <f t="shared" si="361"/>
        <v>Jan</v>
      </c>
      <c r="B6849" s="190" t="str">
        <f t="shared" si="362"/>
        <v>2024</v>
      </c>
      <c r="C6849" s="190" t="str">
        <f t="shared" si="363"/>
        <v>Jan-2024</v>
      </c>
      <c r="D6849" s="2">
        <v>45322</v>
      </c>
      <c r="E6849" t="s">
        <v>1175</v>
      </c>
      <c r="F6849" t="s">
        <v>1571</v>
      </c>
      <c r="G6849" t="s">
        <v>1176</v>
      </c>
      <c r="H6849" t="s">
        <v>698</v>
      </c>
      <c r="I6849" t="s">
        <v>1235</v>
      </c>
      <c r="J6849" t="s">
        <v>1236</v>
      </c>
      <c r="K6849" t="s">
        <v>1258</v>
      </c>
      <c r="L6849" t="s">
        <v>1259</v>
      </c>
      <c r="M6849" t="s">
        <v>1260</v>
      </c>
      <c r="N6849" t="s">
        <v>1529</v>
      </c>
      <c r="O6849" t="s">
        <v>958</v>
      </c>
    </row>
    <row r="6850" spans="1:15" x14ac:dyDescent="0.35">
      <c r="A6850" s="189" t="str">
        <f t="shared" si="361"/>
        <v>Jan</v>
      </c>
      <c r="B6850" s="190" t="str">
        <f t="shared" si="362"/>
        <v>2024</v>
      </c>
      <c r="C6850" s="190" t="str">
        <f t="shared" si="363"/>
        <v>Jan-2024</v>
      </c>
      <c r="D6850" s="2">
        <v>45322</v>
      </c>
      <c r="E6850" t="s">
        <v>1175</v>
      </c>
      <c r="F6850" t="s">
        <v>1571</v>
      </c>
      <c r="G6850" t="s">
        <v>1176</v>
      </c>
      <c r="H6850" t="s">
        <v>698</v>
      </c>
      <c r="I6850" t="s">
        <v>1235</v>
      </c>
      <c r="J6850" t="s">
        <v>1236</v>
      </c>
      <c r="K6850" t="s">
        <v>1258</v>
      </c>
      <c r="L6850" t="s">
        <v>1259</v>
      </c>
      <c r="M6850" t="s">
        <v>1260</v>
      </c>
      <c r="N6850" t="s">
        <v>919</v>
      </c>
      <c r="O6850">
        <v>1240</v>
      </c>
    </row>
    <row r="6851" spans="1:15" x14ac:dyDescent="0.35">
      <c r="A6851" s="189" t="str">
        <f t="shared" si="361"/>
        <v>Jan</v>
      </c>
      <c r="B6851" s="190" t="str">
        <f t="shared" si="362"/>
        <v>2024</v>
      </c>
      <c r="C6851" s="190" t="str">
        <f t="shared" si="363"/>
        <v>Jan-2024</v>
      </c>
      <c r="D6851" s="2">
        <v>45322</v>
      </c>
      <c r="E6851" t="s">
        <v>1175</v>
      </c>
      <c r="F6851" t="s">
        <v>1571</v>
      </c>
      <c r="G6851" t="s">
        <v>1176</v>
      </c>
      <c r="H6851" t="s">
        <v>698</v>
      </c>
      <c r="I6851" t="s">
        <v>1235</v>
      </c>
      <c r="J6851" t="s">
        <v>1236</v>
      </c>
      <c r="K6851" t="s">
        <v>1258</v>
      </c>
      <c r="L6851" t="s">
        <v>1259</v>
      </c>
      <c r="M6851" t="s">
        <v>1260</v>
      </c>
      <c r="N6851" t="s">
        <v>920</v>
      </c>
      <c r="O6851">
        <v>3735</v>
      </c>
    </row>
    <row r="6852" spans="1:15" x14ac:dyDescent="0.35">
      <c r="A6852" s="189" t="str">
        <f t="shared" si="361"/>
        <v>Jan</v>
      </c>
      <c r="B6852" s="190" t="str">
        <f t="shared" si="362"/>
        <v>2024</v>
      </c>
      <c r="C6852" s="190" t="str">
        <f t="shared" si="363"/>
        <v>Jan-2024</v>
      </c>
      <c r="D6852" s="2">
        <v>45322</v>
      </c>
      <c r="E6852" t="s">
        <v>1175</v>
      </c>
      <c r="F6852" t="s">
        <v>1571</v>
      </c>
      <c r="G6852" t="s">
        <v>1176</v>
      </c>
      <c r="H6852" t="s">
        <v>698</v>
      </c>
      <c r="I6852" t="s">
        <v>1235</v>
      </c>
      <c r="J6852" t="s">
        <v>1236</v>
      </c>
      <c r="K6852" t="s">
        <v>1258</v>
      </c>
      <c r="L6852" t="s">
        <v>1259</v>
      </c>
      <c r="M6852" t="s">
        <v>1260</v>
      </c>
      <c r="N6852" t="s">
        <v>922</v>
      </c>
      <c r="O6852">
        <v>965</v>
      </c>
    </row>
    <row r="6853" spans="1:15" x14ac:dyDescent="0.35">
      <c r="A6853" s="189" t="str">
        <f t="shared" si="361"/>
        <v>Jan</v>
      </c>
      <c r="B6853" s="190" t="str">
        <f t="shared" si="362"/>
        <v>2024</v>
      </c>
      <c r="C6853" s="190" t="str">
        <f t="shared" si="363"/>
        <v>Jan-2024</v>
      </c>
      <c r="D6853" s="2">
        <v>45322</v>
      </c>
      <c r="E6853" t="s">
        <v>1175</v>
      </c>
      <c r="F6853" t="s">
        <v>1571</v>
      </c>
      <c r="G6853" t="s">
        <v>1176</v>
      </c>
      <c r="H6853" t="s">
        <v>698</v>
      </c>
      <c r="I6853" t="s">
        <v>1235</v>
      </c>
      <c r="J6853" t="s">
        <v>1236</v>
      </c>
      <c r="K6853" t="s">
        <v>1258</v>
      </c>
      <c r="L6853" t="s">
        <v>1259</v>
      </c>
      <c r="M6853" t="s">
        <v>1260</v>
      </c>
      <c r="N6853" t="s">
        <v>921</v>
      </c>
      <c r="O6853">
        <v>1865</v>
      </c>
    </row>
    <row r="6854" spans="1:15" x14ac:dyDescent="0.35">
      <c r="A6854" s="189" t="str">
        <f t="shared" si="361"/>
        <v>Jan</v>
      </c>
      <c r="B6854" s="190" t="str">
        <f t="shared" si="362"/>
        <v>2024</v>
      </c>
      <c r="C6854" s="190" t="str">
        <f t="shared" si="363"/>
        <v>Jan-2024</v>
      </c>
      <c r="D6854" s="2">
        <v>45322</v>
      </c>
      <c r="E6854" t="s">
        <v>1175</v>
      </c>
      <c r="F6854" t="s">
        <v>1571</v>
      </c>
      <c r="G6854" t="s">
        <v>1176</v>
      </c>
      <c r="H6854" t="s">
        <v>698</v>
      </c>
      <c r="I6854" t="s">
        <v>1235</v>
      </c>
      <c r="J6854" t="s">
        <v>1236</v>
      </c>
      <c r="K6854" t="s">
        <v>1261</v>
      </c>
      <c r="L6854" t="s">
        <v>1262</v>
      </c>
      <c r="M6854" t="s">
        <v>1263</v>
      </c>
      <c r="N6854" t="s">
        <v>1528</v>
      </c>
      <c r="O6854" t="s">
        <v>958</v>
      </c>
    </row>
    <row r="6855" spans="1:15" x14ac:dyDescent="0.35">
      <c r="A6855" s="189" t="str">
        <f t="shared" si="361"/>
        <v>Jan</v>
      </c>
      <c r="B6855" s="190" t="str">
        <f t="shared" si="362"/>
        <v>2024</v>
      </c>
      <c r="C6855" s="190" t="str">
        <f t="shared" si="363"/>
        <v>Jan-2024</v>
      </c>
      <c r="D6855" s="2">
        <v>45322</v>
      </c>
      <c r="E6855" t="s">
        <v>1175</v>
      </c>
      <c r="F6855" t="s">
        <v>1571</v>
      </c>
      <c r="G6855" t="s">
        <v>1176</v>
      </c>
      <c r="H6855" t="s">
        <v>698</v>
      </c>
      <c r="I6855" t="s">
        <v>1235</v>
      </c>
      <c r="J6855" t="s">
        <v>1236</v>
      </c>
      <c r="K6855" t="s">
        <v>1261</v>
      </c>
      <c r="L6855" t="s">
        <v>1262</v>
      </c>
      <c r="M6855" t="s">
        <v>1263</v>
      </c>
      <c r="N6855" t="s">
        <v>1529</v>
      </c>
      <c r="O6855" t="s">
        <v>958</v>
      </c>
    </row>
    <row r="6856" spans="1:15" x14ac:dyDescent="0.35">
      <c r="A6856" s="189" t="str">
        <f t="shared" si="361"/>
        <v>Jan</v>
      </c>
      <c r="B6856" s="190" t="str">
        <f t="shared" si="362"/>
        <v>2024</v>
      </c>
      <c r="C6856" s="190" t="str">
        <f t="shared" si="363"/>
        <v>Jan-2024</v>
      </c>
      <c r="D6856" s="2">
        <v>45322</v>
      </c>
      <c r="E6856" t="s">
        <v>1175</v>
      </c>
      <c r="F6856" t="s">
        <v>1571</v>
      </c>
      <c r="G6856" t="s">
        <v>1176</v>
      </c>
      <c r="H6856" t="s">
        <v>698</v>
      </c>
      <c r="I6856" t="s">
        <v>1235</v>
      </c>
      <c r="J6856" t="s">
        <v>1236</v>
      </c>
      <c r="K6856" t="s">
        <v>1261</v>
      </c>
      <c r="L6856" t="s">
        <v>1262</v>
      </c>
      <c r="M6856" t="s">
        <v>1263</v>
      </c>
      <c r="N6856" t="s">
        <v>919</v>
      </c>
      <c r="O6856">
        <v>320</v>
      </c>
    </row>
    <row r="6857" spans="1:15" x14ac:dyDescent="0.35">
      <c r="A6857" s="189" t="str">
        <f t="shared" si="361"/>
        <v>Jan</v>
      </c>
      <c r="B6857" s="190" t="str">
        <f t="shared" si="362"/>
        <v>2024</v>
      </c>
      <c r="C6857" s="190" t="str">
        <f t="shared" si="363"/>
        <v>Jan-2024</v>
      </c>
      <c r="D6857" s="2">
        <v>45322</v>
      </c>
      <c r="E6857" t="s">
        <v>1175</v>
      </c>
      <c r="F6857" t="s">
        <v>1571</v>
      </c>
      <c r="G6857" t="s">
        <v>1176</v>
      </c>
      <c r="H6857" t="s">
        <v>698</v>
      </c>
      <c r="I6857" t="s">
        <v>1235</v>
      </c>
      <c r="J6857" t="s">
        <v>1236</v>
      </c>
      <c r="K6857" t="s">
        <v>1261</v>
      </c>
      <c r="L6857" t="s">
        <v>1262</v>
      </c>
      <c r="M6857" t="s">
        <v>1263</v>
      </c>
      <c r="N6857" t="s">
        <v>920</v>
      </c>
      <c r="O6857">
        <v>1760</v>
      </c>
    </row>
    <row r="6858" spans="1:15" x14ac:dyDescent="0.35">
      <c r="A6858" s="189" t="str">
        <f t="shared" si="361"/>
        <v>Jan</v>
      </c>
      <c r="B6858" s="190" t="str">
        <f t="shared" si="362"/>
        <v>2024</v>
      </c>
      <c r="C6858" s="190" t="str">
        <f t="shared" si="363"/>
        <v>Jan-2024</v>
      </c>
      <c r="D6858" s="2">
        <v>45322</v>
      </c>
      <c r="E6858" t="s">
        <v>1175</v>
      </c>
      <c r="F6858" t="s">
        <v>1571</v>
      </c>
      <c r="G6858" t="s">
        <v>1176</v>
      </c>
      <c r="H6858" t="s">
        <v>698</v>
      </c>
      <c r="I6858" t="s">
        <v>1235</v>
      </c>
      <c r="J6858" t="s">
        <v>1236</v>
      </c>
      <c r="K6858" t="s">
        <v>1261</v>
      </c>
      <c r="L6858" t="s">
        <v>1262</v>
      </c>
      <c r="M6858" t="s">
        <v>1263</v>
      </c>
      <c r="N6858" t="s">
        <v>922</v>
      </c>
      <c r="O6858">
        <v>315</v>
      </c>
    </row>
    <row r="6859" spans="1:15" x14ac:dyDescent="0.35">
      <c r="A6859" s="189" t="str">
        <f t="shared" si="361"/>
        <v>Jan</v>
      </c>
      <c r="B6859" s="190" t="str">
        <f t="shared" si="362"/>
        <v>2024</v>
      </c>
      <c r="C6859" s="190" t="str">
        <f t="shared" si="363"/>
        <v>Jan-2024</v>
      </c>
      <c r="D6859" s="2">
        <v>45322</v>
      </c>
      <c r="E6859" t="s">
        <v>1175</v>
      </c>
      <c r="F6859" t="s">
        <v>1571</v>
      </c>
      <c r="G6859" t="s">
        <v>1176</v>
      </c>
      <c r="H6859" t="s">
        <v>698</v>
      </c>
      <c r="I6859" t="s">
        <v>1235</v>
      </c>
      <c r="J6859" t="s">
        <v>1236</v>
      </c>
      <c r="K6859" t="s">
        <v>1261</v>
      </c>
      <c r="L6859" t="s">
        <v>1262</v>
      </c>
      <c r="M6859" t="s">
        <v>1263</v>
      </c>
      <c r="N6859" t="s">
        <v>921</v>
      </c>
      <c r="O6859">
        <v>885</v>
      </c>
    </row>
    <row r="6860" spans="1:15" x14ac:dyDescent="0.35">
      <c r="A6860" s="189" t="str">
        <f t="shared" si="361"/>
        <v>Jan</v>
      </c>
      <c r="B6860" s="190" t="str">
        <f t="shared" si="362"/>
        <v>2024</v>
      </c>
      <c r="C6860" s="190" t="str">
        <f t="shared" si="363"/>
        <v>Jan-2024</v>
      </c>
      <c r="D6860" s="2">
        <v>45322</v>
      </c>
      <c r="E6860" t="s">
        <v>1264</v>
      </c>
      <c r="F6860" t="s">
        <v>1265</v>
      </c>
      <c r="G6860" t="s">
        <v>1266</v>
      </c>
      <c r="H6860" t="s">
        <v>663</v>
      </c>
      <c r="I6860" t="s">
        <v>1267</v>
      </c>
      <c r="J6860" t="s">
        <v>1268</v>
      </c>
      <c r="K6860" t="s">
        <v>1269</v>
      </c>
      <c r="L6860" t="s">
        <v>1270</v>
      </c>
      <c r="M6860" t="s">
        <v>1271</v>
      </c>
      <c r="N6860" t="s">
        <v>1528</v>
      </c>
      <c r="O6860" t="s">
        <v>958</v>
      </c>
    </row>
    <row r="6861" spans="1:15" x14ac:dyDescent="0.35">
      <c r="A6861" s="189" t="str">
        <f t="shared" si="361"/>
        <v>Jan</v>
      </c>
      <c r="B6861" s="190" t="str">
        <f t="shared" si="362"/>
        <v>2024</v>
      </c>
      <c r="C6861" s="190" t="str">
        <f t="shared" si="363"/>
        <v>Jan-2024</v>
      </c>
      <c r="D6861" s="2">
        <v>45322</v>
      </c>
      <c r="E6861" t="s">
        <v>1264</v>
      </c>
      <c r="F6861" t="s">
        <v>1265</v>
      </c>
      <c r="G6861" t="s">
        <v>1266</v>
      </c>
      <c r="H6861" t="s">
        <v>663</v>
      </c>
      <c r="I6861" t="s">
        <v>1267</v>
      </c>
      <c r="J6861" t="s">
        <v>1268</v>
      </c>
      <c r="K6861" t="s">
        <v>1269</v>
      </c>
      <c r="L6861" t="s">
        <v>1270</v>
      </c>
      <c r="M6861" t="s">
        <v>1271</v>
      </c>
      <c r="N6861" t="s">
        <v>1529</v>
      </c>
      <c r="O6861" t="s">
        <v>958</v>
      </c>
    </row>
    <row r="6862" spans="1:15" x14ac:dyDescent="0.35">
      <c r="A6862" s="189" t="str">
        <f t="shared" si="361"/>
        <v>Jan</v>
      </c>
      <c r="B6862" s="190" t="str">
        <f t="shared" si="362"/>
        <v>2024</v>
      </c>
      <c r="C6862" s="190" t="str">
        <f t="shared" si="363"/>
        <v>Jan-2024</v>
      </c>
      <c r="D6862" s="2">
        <v>45322</v>
      </c>
      <c r="E6862" t="s">
        <v>1264</v>
      </c>
      <c r="F6862" t="s">
        <v>1265</v>
      </c>
      <c r="G6862" t="s">
        <v>1266</v>
      </c>
      <c r="H6862" t="s">
        <v>663</v>
      </c>
      <c r="I6862" t="s">
        <v>1267</v>
      </c>
      <c r="J6862" t="s">
        <v>1268</v>
      </c>
      <c r="K6862" t="s">
        <v>1269</v>
      </c>
      <c r="L6862" t="s">
        <v>1270</v>
      </c>
      <c r="M6862" t="s">
        <v>1271</v>
      </c>
      <c r="N6862" t="s">
        <v>919</v>
      </c>
      <c r="O6862">
        <v>55</v>
      </c>
    </row>
    <row r="6863" spans="1:15" x14ac:dyDescent="0.35">
      <c r="A6863" s="189" t="str">
        <f t="shared" si="361"/>
        <v>Jan</v>
      </c>
      <c r="B6863" s="190" t="str">
        <f t="shared" si="362"/>
        <v>2024</v>
      </c>
      <c r="C6863" s="190" t="str">
        <f t="shared" si="363"/>
        <v>Jan-2024</v>
      </c>
      <c r="D6863" s="2">
        <v>45322</v>
      </c>
      <c r="E6863" t="s">
        <v>1264</v>
      </c>
      <c r="F6863" t="s">
        <v>1265</v>
      </c>
      <c r="G6863" t="s">
        <v>1266</v>
      </c>
      <c r="H6863" t="s">
        <v>663</v>
      </c>
      <c r="I6863" t="s">
        <v>1267</v>
      </c>
      <c r="J6863" t="s">
        <v>1268</v>
      </c>
      <c r="K6863" t="s">
        <v>1269</v>
      </c>
      <c r="L6863" t="s">
        <v>1270</v>
      </c>
      <c r="M6863" t="s">
        <v>1271</v>
      </c>
      <c r="N6863" t="s">
        <v>920</v>
      </c>
      <c r="O6863">
        <v>680</v>
      </c>
    </row>
    <row r="6864" spans="1:15" x14ac:dyDescent="0.35">
      <c r="A6864" s="189" t="str">
        <f t="shared" si="361"/>
        <v>Jan</v>
      </c>
      <c r="B6864" s="190" t="str">
        <f t="shared" si="362"/>
        <v>2024</v>
      </c>
      <c r="C6864" s="190" t="str">
        <f t="shared" si="363"/>
        <v>Jan-2024</v>
      </c>
      <c r="D6864" s="2">
        <v>45322</v>
      </c>
      <c r="E6864" t="s">
        <v>1264</v>
      </c>
      <c r="F6864" t="s">
        <v>1265</v>
      </c>
      <c r="G6864" t="s">
        <v>1266</v>
      </c>
      <c r="H6864" t="s">
        <v>663</v>
      </c>
      <c r="I6864" t="s">
        <v>1267</v>
      </c>
      <c r="J6864" t="s">
        <v>1268</v>
      </c>
      <c r="K6864" t="s">
        <v>1269</v>
      </c>
      <c r="L6864" t="s">
        <v>1270</v>
      </c>
      <c r="M6864" t="s">
        <v>1271</v>
      </c>
      <c r="N6864" t="s">
        <v>922</v>
      </c>
      <c r="O6864">
        <v>805</v>
      </c>
    </row>
    <row r="6865" spans="1:15" x14ac:dyDescent="0.35">
      <c r="A6865" s="189" t="str">
        <f t="shared" si="361"/>
        <v>Jan</v>
      </c>
      <c r="B6865" s="190" t="str">
        <f t="shared" si="362"/>
        <v>2024</v>
      </c>
      <c r="C6865" s="190" t="str">
        <f t="shared" si="363"/>
        <v>Jan-2024</v>
      </c>
      <c r="D6865" s="2">
        <v>45322</v>
      </c>
      <c r="E6865" t="s">
        <v>1264</v>
      </c>
      <c r="F6865" t="s">
        <v>1265</v>
      </c>
      <c r="G6865" t="s">
        <v>1266</v>
      </c>
      <c r="H6865" t="s">
        <v>663</v>
      </c>
      <c r="I6865" t="s">
        <v>1267</v>
      </c>
      <c r="J6865" t="s">
        <v>1268</v>
      </c>
      <c r="K6865" t="s">
        <v>1269</v>
      </c>
      <c r="L6865" t="s">
        <v>1270</v>
      </c>
      <c r="M6865" t="s">
        <v>1271</v>
      </c>
      <c r="N6865" t="s">
        <v>921</v>
      </c>
      <c r="O6865">
        <v>760</v>
      </c>
    </row>
    <row r="6866" spans="1:15" x14ac:dyDescent="0.35">
      <c r="A6866" s="189" t="str">
        <f t="shared" si="361"/>
        <v>Jan</v>
      </c>
      <c r="B6866" s="190" t="str">
        <f t="shared" si="362"/>
        <v>2024</v>
      </c>
      <c r="C6866" s="190" t="str">
        <f t="shared" si="363"/>
        <v>Jan-2024</v>
      </c>
      <c r="D6866" s="2">
        <v>45322</v>
      </c>
      <c r="E6866" t="s">
        <v>1264</v>
      </c>
      <c r="F6866" t="s">
        <v>1265</v>
      </c>
      <c r="G6866" t="s">
        <v>1266</v>
      </c>
      <c r="H6866" t="s">
        <v>663</v>
      </c>
      <c r="I6866" t="s">
        <v>1267</v>
      </c>
      <c r="J6866" t="s">
        <v>1268</v>
      </c>
      <c r="K6866" t="s">
        <v>1272</v>
      </c>
      <c r="L6866" t="s">
        <v>1273</v>
      </c>
      <c r="M6866" t="s">
        <v>1274</v>
      </c>
      <c r="N6866" t="s">
        <v>1528</v>
      </c>
      <c r="O6866" t="s">
        <v>958</v>
      </c>
    </row>
    <row r="6867" spans="1:15" x14ac:dyDescent="0.35">
      <c r="A6867" s="189" t="str">
        <f t="shared" si="361"/>
        <v>Jan</v>
      </c>
      <c r="B6867" s="190" t="str">
        <f t="shared" si="362"/>
        <v>2024</v>
      </c>
      <c r="C6867" s="190" t="str">
        <f t="shared" si="363"/>
        <v>Jan-2024</v>
      </c>
      <c r="D6867" s="2">
        <v>45322</v>
      </c>
      <c r="E6867" t="s">
        <v>1264</v>
      </c>
      <c r="F6867" t="s">
        <v>1265</v>
      </c>
      <c r="G6867" t="s">
        <v>1266</v>
      </c>
      <c r="H6867" t="s">
        <v>663</v>
      </c>
      <c r="I6867" t="s">
        <v>1267</v>
      </c>
      <c r="J6867" t="s">
        <v>1268</v>
      </c>
      <c r="K6867" t="s">
        <v>1272</v>
      </c>
      <c r="L6867" t="s">
        <v>1273</v>
      </c>
      <c r="M6867" t="s">
        <v>1274</v>
      </c>
      <c r="N6867" t="s">
        <v>1529</v>
      </c>
      <c r="O6867" t="s">
        <v>958</v>
      </c>
    </row>
    <row r="6868" spans="1:15" x14ac:dyDescent="0.35">
      <c r="A6868" s="189" t="str">
        <f t="shared" si="361"/>
        <v>Jan</v>
      </c>
      <c r="B6868" s="190" t="str">
        <f t="shared" si="362"/>
        <v>2024</v>
      </c>
      <c r="C6868" s="190" t="str">
        <f t="shared" si="363"/>
        <v>Jan-2024</v>
      </c>
      <c r="D6868" s="2">
        <v>45322</v>
      </c>
      <c r="E6868" t="s">
        <v>1264</v>
      </c>
      <c r="F6868" t="s">
        <v>1265</v>
      </c>
      <c r="G6868" t="s">
        <v>1266</v>
      </c>
      <c r="H6868" t="s">
        <v>663</v>
      </c>
      <c r="I6868" t="s">
        <v>1267</v>
      </c>
      <c r="J6868" t="s">
        <v>1268</v>
      </c>
      <c r="K6868" t="s">
        <v>1272</v>
      </c>
      <c r="L6868" t="s">
        <v>1273</v>
      </c>
      <c r="M6868" t="s">
        <v>1274</v>
      </c>
      <c r="N6868" t="s">
        <v>919</v>
      </c>
      <c r="O6868">
        <v>135</v>
      </c>
    </row>
    <row r="6869" spans="1:15" x14ac:dyDescent="0.35">
      <c r="A6869" s="189" t="str">
        <f t="shared" si="361"/>
        <v>Jan</v>
      </c>
      <c r="B6869" s="190" t="str">
        <f t="shared" si="362"/>
        <v>2024</v>
      </c>
      <c r="C6869" s="190" t="str">
        <f t="shared" si="363"/>
        <v>Jan-2024</v>
      </c>
      <c r="D6869" s="2">
        <v>45322</v>
      </c>
      <c r="E6869" t="s">
        <v>1264</v>
      </c>
      <c r="F6869" t="s">
        <v>1265</v>
      </c>
      <c r="G6869" t="s">
        <v>1266</v>
      </c>
      <c r="H6869" t="s">
        <v>663</v>
      </c>
      <c r="I6869" t="s">
        <v>1267</v>
      </c>
      <c r="J6869" t="s">
        <v>1268</v>
      </c>
      <c r="K6869" t="s">
        <v>1272</v>
      </c>
      <c r="L6869" t="s">
        <v>1273</v>
      </c>
      <c r="M6869" t="s">
        <v>1274</v>
      </c>
      <c r="N6869" t="s">
        <v>920</v>
      </c>
      <c r="O6869">
        <v>720</v>
      </c>
    </row>
    <row r="6870" spans="1:15" x14ac:dyDescent="0.35">
      <c r="A6870" s="189" t="str">
        <f t="shared" si="361"/>
        <v>Jan</v>
      </c>
      <c r="B6870" s="190" t="str">
        <f t="shared" si="362"/>
        <v>2024</v>
      </c>
      <c r="C6870" s="190" t="str">
        <f t="shared" si="363"/>
        <v>Jan-2024</v>
      </c>
      <c r="D6870" s="2">
        <v>45322</v>
      </c>
      <c r="E6870" t="s">
        <v>1264</v>
      </c>
      <c r="F6870" t="s">
        <v>1265</v>
      </c>
      <c r="G6870" t="s">
        <v>1266</v>
      </c>
      <c r="H6870" t="s">
        <v>663</v>
      </c>
      <c r="I6870" t="s">
        <v>1267</v>
      </c>
      <c r="J6870" t="s">
        <v>1268</v>
      </c>
      <c r="K6870" t="s">
        <v>1272</v>
      </c>
      <c r="L6870" t="s">
        <v>1273</v>
      </c>
      <c r="M6870" t="s">
        <v>1274</v>
      </c>
      <c r="N6870" t="s">
        <v>922</v>
      </c>
      <c r="O6870">
        <v>1205</v>
      </c>
    </row>
    <row r="6871" spans="1:15" x14ac:dyDescent="0.35">
      <c r="A6871" s="189" t="str">
        <f t="shared" si="361"/>
        <v>Jan</v>
      </c>
      <c r="B6871" s="190" t="str">
        <f t="shared" si="362"/>
        <v>2024</v>
      </c>
      <c r="C6871" s="190" t="str">
        <f t="shared" si="363"/>
        <v>Jan-2024</v>
      </c>
      <c r="D6871" s="2">
        <v>45322</v>
      </c>
      <c r="E6871" t="s">
        <v>1264</v>
      </c>
      <c r="F6871" t="s">
        <v>1265</v>
      </c>
      <c r="G6871" t="s">
        <v>1266</v>
      </c>
      <c r="H6871" t="s">
        <v>663</v>
      </c>
      <c r="I6871" t="s">
        <v>1267</v>
      </c>
      <c r="J6871" t="s">
        <v>1268</v>
      </c>
      <c r="K6871" t="s">
        <v>1272</v>
      </c>
      <c r="L6871" t="s">
        <v>1273</v>
      </c>
      <c r="M6871" t="s">
        <v>1274</v>
      </c>
      <c r="N6871" t="s">
        <v>921</v>
      </c>
      <c r="O6871">
        <v>800</v>
      </c>
    </row>
    <row r="6872" spans="1:15" x14ac:dyDescent="0.35">
      <c r="A6872" s="189" t="str">
        <f t="shared" si="361"/>
        <v>Jan</v>
      </c>
      <c r="B6872" s="190" t="str">
        <f t="shared" si="362"/>
        <v>2024</v>
      </c>
      <c r="C6872" s="190" t="str">
        <f t="shared" si="363"/>
        <v>Jan-2024</v>
      </c>
      <c r="D6872" s="2">
        <v>45322</v>
      </c>
      <c r="E6872" t="s">
        <v>1264</v>
      </c>
      <c r="F6872" t="s">
        <v>1265</v>
      </c>
      <c r="G6872" t="s">
        <v>1266</v>
      </c>
      <c r="H6872" t="s">
        <v>663</v>
      </c>
      <c r="I6872" t="s">
        <v>1267</v>
      </c>
      <c r="J6872" t="s">
        <v>1268</v>
      </c>
      <c r="K6872" t="s">
        <v>1275</v>
      </c>
      <c r="L6872" t="s">
        <v>1276</v>
      </c>
      <c r="M6872" t="s">
        <v>1277</v>
      </c>
      <c r="N6872" t="s">
        <v>1528</v>
      </c>
      <c r="O6872" t="s">
        <v>958</v>
      </c>
    </row>
    <row r="6873" spans="1:15" x14ac:dyDescent="0.35">
      <c r="A6873" s="189" t="str">
        <f t="shared" si="361"/>
        <v>Jan</v>
      </c>
      <c r="B6873" s="190" t="str">
        <f t="shared" si="362"/>
        <v>2024</v>
      </c>
      <c r="C6873" s="190" t="str">
        <f t="shared" si="363"/>
        <v>Jan-2024</v>
      </c>
      <c r="D6873" s="2">
        <v>45322</v>
      </c>
      <c r="E6873" t="s">
        <v>1264</v>
      </c>
      <c r="F6873" t="s">
        <v>1265</v>
      </c>
      <c r="G6873" t="s">
        <v>1266</v>
      </c>
      <c r="H6873" t="s">
        <v>663</v>
      </c>
      <c r="I6873" t="s">
        <v>1267</v>
      </c>
      <c r="J6873" t="s">
        <v>1268</v>
      </c>
      <c r="K6873" t="s">
        <v>1275</v>
      </c>
      <c r="L6873" t="s">
        <v>1276</v>
      </c>
      <c r="M6873" t="s">
        <v>1277</v>
      </c>
      <c r="N6873" t="s">
        <v>1529</v>
      </c>
      <c r="O6873" t="s">
        <v>958</v>
      </c>
    </row>
    <row r="6874" spans="1:15" x14ac:dyDescent="0.35">
      <c r="A6874" s="189" t="str">
        <f t="shared" ref="A6874:A6937" si="364">TEXT(D6874,"mmm")</f>
        <v>Jan</v>
      </c>
      <c r="B6874" s="190" t="str">
        <f t="shared" ref="B6874:B6937" si="365">TEXT(D6874,"yyyy")</f>
        <v>2024</v>
      </c>
      <c r="C6874" s="190" t="str">
        <f t="shared" ref="C6874:C6937" si="366">_xlfn.CONCAT(A6874&amp;"-"&amp;B6874)</f>
        <v>Jan-2024</v>
      </c>
      <c r="D6874" s="2">
        <v>45322</v>
      </c>
      <c r="E6874" t="s">
        <v>1264</v>
      </c>
      <c r="F6874" t="s">
        <v>1265</v>
      </c>
      <c r="G6874" t="s">
        <v>1266</v>
      </c>
      <c r="H6874" t="s">
        <v>663</v>
      </c>
      <c r="I6874" t="s">
        <v>1267</v>
      </c>
      <c r="J6874" t="s">
        <v>1268</v>
      </c>
      <c r="K6874" t="s">
        <v>1275</v>
      </c>
      <c r="L6874" t="s">
        <v>1276</v>
      </c>
      <c r="M6874" t="s">
        <v>1277</v>
      </c>
      <c r="N6874" t="s">
        <v>919</v>
      </c>
      <c r="O6874">
        <v>115</v>
      </c>
    </row>
    <row r="6875" spans="1:15" x14ac:dyDescent="0.35">
      <c r="A6875" s="189" t="str">
        <f t="shared" si="364"/>
        <v>Jan</v>
      </c>
      <c r="B6875" s="190" t="str">
        <f t="shared" si="365"/>
        <v>2024</v>
      </c>
      <c r="C6875" s="190" t="str">
        <f t="shared" si="366"/>
        <v>Jan-2024</v>
      </c>
      <c r="D6875" s="2">
        <v>45322</v>
      </c>
      <c r="E6875" t="s">
        <v>1264</v>
      </c>
      <c r="F6875" t="s">
        <v>1265</v>
      </c>
      <c r="G6875" t="s">
        <v>1266</v>
      </c>
      <c r="H6875" t="s">
        <v>663</v>
      </c>
      <c r="I6875" t="s">
        <v>1267</v>
      </c>
      <c r="J6875" t="s">
        <v>1268</v>
      </c>
      <c r="K6875" t="s">
        <v>1275</v>
      </c>
      <c r="L6875" t="s">
        <v>1276</v>
      </c>
      <c r="M6875" t="s">
        <v>1277</v>
      </c>
      <c r="N6875" t="s">
        <v>920</v>
      </c>
      <c r="O6875">
        <v>630</v>
      </c>
    </row>
    <row r="6876" spans="1:15" x14ac:dyDescent="0.35">
      <c r="A6876" s="189" t="str">
        <f t="shared" si="364"/>
        <v>Jan</v>
      </c>
      <c r="B6876" s="190" t="str">
        <f t="shared" si="365"/>
        <v>2024</v>
      </c>
      <c r="C6876" s="190" t="str">
        <f t="shared" si="366"/>
        <v>Jan-2024</v>
      </c>
      <c r="D6876" s="2">
        <v>45322</v>
      </c>
      <c r="E6876" t="s">
        <v>1264</v>
      </c>
      <c r="F6876" t="s">
        <v>1265</v>
      </c>
      <c r="G6876" t="s">
        <v>1266</v>
      </c>
      <c r="H6876" t="s">
        <v>663</v>
      </c>
      <c r="I6876" t="s">
        <v>1267</v>
      </c>
      <c r="J6876" t="s">
        <v>1268</v>
      </c>
      <c r="K6876" t="s">
        <v>1275</v>
      </c>
      <c r="L6876" t="s">
        <v>1276</v>
      </c>
      <c r="M6876" t="s">
        <v>1277</v>
      </c>
      <c r="N6876" t="s">
        <v>922</v>
      </c>
      <c r="O6876">
        <v>1305</v>
      </c>
    </row>
    <row r="6877" spans="1:15" x14ac:dyDescent="0.35">
      <c r="A6877" s="189" t="str">
        <f t="shared" si="364"/>
        <v>Jan</v>
      </c>
      <c r="B6877" s="190" t="str">
        <f t="shared" si="365"/>
        <v>2024</v>
      </c>
      <c r="C6877" s="190" t="str">
        <f t="shared" si="366"/>
        <v>Jan-2024</v>
      </c>
      <c r="D6877" s="2">
        <v>45322</v>
      </c>
      <c r="E6877" t="s">
        <v>1264</v>
      </c>
      <c r="F6877" t="s">
        <v>1265</v>
      </c>
      <c r="G6877" t="s">
        <v>1266</v>
      </c>
      <c r="H6877" t="s">
        <v>663</v>
      </c>
      <c r="I6877" t="s">
        <v>1267</v>
      </c>
      <c r="J6877" t="s">
        <v>1268</v>
      </c>
      <c r="K6877" t="s">
        <v>1275</v>
      </c>
      <c r="L6877" t="s">
        <v>1276</v>
      </c>
      <c r="M6877" t="s">
        <v>1277</v>
      </c>
      <c r="N6877" t="s">
        <v>921</v>
      </c>
      <c r="O6877">
        <v>805</v>
      </c>
    </row>
    <row r="6878" spans="1:15" x14ac:dyDescent="0.35">
      <c r="A6878" s="189" t="str">
        <f t="shared" si="364"/>
        <v>Jan</v>
      </c>
      <c r="B6878" s="190" t="str">
        <f t="shared" si="365"/>
        <v>2024</v>
      </c>
      <c r="C6878" s="190" t="str">
        <f t="shared" si="366"/>
        <v>Jan-2024</v>
      </c>
      <c r="D6878" s="2">
        <v>45322</v>
      </c>
      <c r="E6878" t="s">
        <v>1264</v>
      </c>
      <c r="F6878" t="s">
        <v>1265</v>
      </c>
      <c r="G6878" t="s">
        <v>1266</v>
      </c>
      <c r="H6878" t="s">
        <v>663</v>
      </c>
      <c r="I6878" t="s">
        <v>1267</v>
      </c>
      <c r="J6878" t="s">
        <v>1268</v>
      </c>
      <c r="K6878" t="s">
        <v>1278</v>
      </c>
      <c r="L6878" t="s">
        <v>1279</v>
      </c>
      <c r="M6878" t="s">
        <v>1280</v>
      </c>
      <c r="N6878" t="s">
        <v>1528</v>
      </c>
      <c r="O6878" t="s">
        <v>958</v>
      </c>
    </row>
    <row r="6879" spans="1:15" x14ac:dyDescent="0.35">
      <c r="A6879" s="189" t="str">
        <f t="shared" si="364"/>
        <v>Jan</v>
      </c>
      <c r="B6879" s="190" t="str">
        <f t="shared" si="365"/>
        <v>2024</v>
      </c>
      <c r="C6879" s="190" t="str">
        <f t="shared" si="366"/>
        <v>Jan-2024</v>
      </c>
      <c r="D6879" s="2">
        <v>45322</v>
      </c>
      <c r="E6879" t="s">
        <v>1264</v>
      </c>
      <c r="F6879" t="s">
        <v>1265</v>
      </c>
      <c r="G6879" t="s">
        <v>1266</v>
      </c>
      <c r="H6879" t="s">
        <v>663</v>
      </c>
      <c r="I6879" t="s">
        <v>1267</v>
      </c>
      <c r="J6879" t="s">
        <v>1268</v>
      </c>
      <c r="K6879" t="s">
        <v>1278</v>
      </c>
      <c r="L6879" t="s">
        <v>1279</v>
      </c>
      <c r="M6879" t="s">
        <v>1280</v>
      </c>
      <c r="N6879" t="s">
        <v>1529</v>
      </c>
      <c r="O6879" t="s">
        <v>958</v>
      </c>
    </row>
    <row r="6880" spans="1:15" x14ac:dyDescent="0.35">
      <c r="A6880" s="189" t="str">
        <f t="shared" si="364"/>
        <v>Jan</v>
      </c>
      <c r="B6880" s="190" t="str">
        <f t="shared" si="365"/>
        <v>2024</v>
      </c>
      <c r="C6880" s="190" t="str">
        <f t="shared" si="366"/>
        <v>Jan-2024</v>
      </c>
      <c r="D6880" s="2">
        <v>45322</v>
      </c>
      <c r="E6880" t="s">
        <v>1264</v>
      </c>
      <c r="F6880" t="s">
        <v>1265</v>
      </c>
      <c r="G6880" t="s">
        <v>1266</v>
      </c>
      <c r="H6880" t="s">
        <v>663</v>
      </c>
      <c r="I6880" t="s">
        <v>1267</v>
      </c>
      <c r="J6880" t="s">
        <v>1268</v>
      </c>
      <c r="K6880" t="s">
        <v>1278</v>
      </c>
      <c r="L6880" t="s">
        <v>1279</v>
      </c>
      <c r="M6880" t="s">
        <v>1280</v>
      </c>
      <c r="N6880" t="s">
        <v>919</v>
      </c>
      <c r="O6880">
        <v>580</v>
      </c>
    </row>
    <row r="6881" spans="1:15" x14ac:dyDescent="0.35">
      <c r="A6881" s="189" t="str">
        <f t="shared" si="364"/>
        <v>Jan</v>
      </c>
      <c r="B6881" s="190" t="str">
        <f t="shared" si="365"/>
        <v>2024</v>
      </c>
      <c r="C6881" s="190" t="str">
        <f t="shared" si="366"/>
        <v>Jan-2024</v>
      </c>
      <c r="D6881" s="2">
        <v>45322</v>
      </c>
      <c r="E6881" t="s">
        <v>1264</v>
      </c>
      <c r="F6881" t="s">
        <v>1265</v>
      </c>
      <c r="G6881" t="s">
        <v>1266</v>
      </c>
      <c r="H6881" t="s">
        <v>663</v>
      </c>
      <c r="I6881" t="s">
        <v>1267</v>
      </c>
      <c r="J6881" t="s">
        <v>1268</v>
      </c>
      <c r="K6881" t="s">
        <v>1278</v>
      </c>
      <c r="L6881" t="s">
        <v>1279</v>
      </c>
      <c r="M6881" t="s">
        <v>1280</v>
      </c>
      <c r="N6881" t="s">
        <v>920</v>
      </c>
      <c r="O6881">
        <v>2190</v>
      </c>
    </row>
    <row r="6882" spans="1:15" x14ac:dyDescent="0.35">
      <c r="A6882" s="189" t="str">
        <f t="shared" si="364"/>
        <v>Jan</v>
      </c>
      <c r="B6882" s="190" t="str">
        <f t="shared" si="365"/>
        <v>2024</v>
      </c>
      <c r="C6882" s="190" t="str">
        <f t="shared" si="366"/>
        <v>Jan-2024</v>
      </c>
      <c r="D6882" s="2">
        <v>45322</v>
      </c>
      <c r="E6882" t="s">
        <v>1264</v>
      </c>
      <c r="F6882" t="s">
        <v>1265</v>
      </c>
      <c r="G6882" t="s">
        <v>1266</v>
      </c>
      <c r="H6882" t="s">
        <v>663</v>
      </c>
      <c r="I6882" t="s">
        <v>1267</v>
      </c>
      <c r="J6882" t="s">
        <v>1268</v>
      </c>
      <c r="K6882" t="s">
        <v>1278</v>
      </c>
      <c r="L6882" t="s">
        <v>1279</v>
      </c>
      <c r="M6882" t="s">
        <v>1280</v>
      </c>
      <c r="N6882" t="s">
        <v>922</v>
      </c>
      <c r="O6882">
        <v>715</v>
      </c>
    </row>
    <row r="6883" spans="1:15" x14ac:dyDescent="0.35">
      <c r="A6883" s="189" t="str">
        <f t="shared" si="364"/>
        <v>Jan</v>
      </c>
      <c r="B6883" s="190" t="str">
        <f t="shared" si="365"/>
        <v>2024</v>
      </c>
      <c r="C6883" s="190" t="str">
        <f t="shared" si="366"/>
        <v>Jan-2024</v>
      </c>
      <c r="D6883" s="2">
        <v>45322</v>
      </c>
      <c r="E6883" t="s">
        <v>1264</v>
      </c>
      <c r="F6883" t="s">
        <v>1265</v>
      </c>
      <c r="G6883" t="s">
        <v>1266</v>
      </c>
      <c r="H6883" t="s">
        <v>663</v>
      </c>
      <c r="I6883" t="s">
        <v>1267</v>
      </c>
      <c r="J6883" t="s">
        <v>1268</v>
      </c>
      <c r="K6883" t="s">
        <v>1278</v>
      </c>
      <c r="L6883" t="s">
        <v>1279</v>
      </c>
      <c r="M6883" t="s">
        <v>1280</v>
      </c>
      <c r="N6883" t="s">
        <v>921</v>
      </c>
      <c r="O6883">
        <v>1245</v>
      </c>
    </row>
    <row r="6884" spans="1:15" x14ac:dyDescent="0.35">
      <c r="A6884" s="189" t="str">
        <f t="shared" si="364"/>
        <v>Jan</v>
      </c>
      <c r="B6884" s="190" t="str">
        <f t="shared" si="365"/>
        <v>2024</v>
      </c>
      <c r="C6884" s="190" t="str">
        <f t="shared" si="366"/>
        <v>Jan-2024</v>
      </c>
      <c r="D6884" s="2">
        <v>45322</v>
      </c>
      <c r="E6884" t="s">
        <v>1264</v>
      </c>
      <c r="F6884" t="s">
        <v>1265</v>
      </c>
      <c r="G6884" t="s">
        <v>1266</v>
      </c>
      <c r="H6884" t="s">
        <v>668</v>
      </c>
      <c r="I6884" t="s">
        <v>1281</v>
      </c>
      <c r="J6884" t="s">
        <v>1282</v>
      </c>
      <c r="K6884" t="s">
        <v>1283</v>
      </c>
      <c r="L6884" t="s">
        <v>1284</v>
      </c>
      <c r="M6884" t="s">
        <v>1285</v>
      </c>
      <c r="N6884" t="s">
        <v>1528</v>
      </c>
      <c r="O6884" t="s">
        <v>958</v>
      </c>
    </row>
    <row r="6885" spans="1:15" x14ac:dyDescent="0.35">
      <c r="A6885" s="189" t="str">
        <f t="shared" si="364"/>
        <v>Jan</v>
      </c>
      <c r="B6885" s="190" t="str">
        <f t="shared" si="365"/>
        <v>2024</v>
      </c>
      <c r="C6885" s="190" t="str">
        <f t="shared" si="366"/>
        <v>Jan-2024</v>
      </c>
      <c r="D6885" s="2">
        <v>45322</v>
      </c>
      <c r="E6885" t="s">
        <v>1264</v>
      </c>
      <c r="F6885" t="s">
        <v>1265</v>
      </c>
      <c r="G6885" t="s">
        <v>1266</v>
      </c>
      <c r="H6885" t="s">
        <v>668</v>
      </c>
      <c r="I6885" t="s">
        <v>1281</v>
      </c>
      <c r="J6885" t="s">
        <v>1282</v>
      </c>
      <c r="K6885" t="s">
        <v>1283</v>
      </c>
      <c r="L6885" t="s">
        <v>1284</v>
      </c>
      <c r="M6885" t="s">
        <v>1285</v>
      </c>
      <c r="N6885" t="s">
        <v>1529</v>
      </c>
      <c r="O6885" t="s">
        <v>958</v>
      </c>
    </row>
    <row r="6886" spans="1:15" x14ac:dyDescent="0.35">
      <c r="A6886" s="189" t="str">
        <f t="shared" si="364"/>
        <v>Jan</v>
      </c>
      <c r="B6886" s="190" t="str">
        <f t="shared" si="365"/>
        <v>2024</v>
      </c>
      <c r="C6886" s="190" t="str">
        <f t="shared" si="366"/>
        <v>Jan-2024</v>
      </c>
      <c r="D6886" s="2">
        <v>45322</v>
      </c>
      <c r="E6886" t="s">
        <v>1264</v>
      </c>
      <c r="F6886" t="s">
        <v>1265</v>
      </c>
      <c r="G6886" t="s">
        <v>1266</v>
      </c>
      <c r="H6886" t="s">
        <v>668</v>
      </c>
      <c r="I6886" t="s">
        <v>1281</v>
      </c>
      <c r="J6886" t="s">
        <v>1282</v>
      </c>
      <c r="K6886" t="s">
        <v>1283</v>
      </c>
      <c r="L6886" t="s">
        <v>1284</v>
      </c>
      <c r="M6886" t="s">
        <v>1285</v>
      </c>
      <c r="N6886" t="s">
        <v>919</v>
      </c>
      <c r="O6886">
        <v>165</v>
      </c>
    </row>
    <row r="6887" spans="1:15" x14ac:dyDescent="0.35">
      <c r="A6887" s="189" t="str">
        <f t="shared" si="364"/>
        <v>Jan</v>
      </c>
      <c r="B6887" s="190" t="str">
        <f t="shared" si="365"/>
        <v>2024</v>
      </c>
      <c r="C6887" s="190" t="str">
        <f t="shared" si="366"/>
        <v>Jan-2024</v>
      </c>
      <c r="D6887" s="2">
        <v>45322</v>
      </c>
      <c r="E6887" t="s">
        <v>1264</v>
      </c>
      <c r="F6887" t="s">
        <v>1265</v>
      </c>
      <c r="G6887" t="s">
        <v>1266</v>
      </c>
      <c r="H6887" t="s">
        <v>668</v>
      </c>
      <c r="I6887" t="s">
        <v>1281</v>
      </c>
      <c r="J6887" t="s">
        <v>1282</v>
      </c>
      <c r="K6887" t="s">
        <v>1283</v>
      </c>
      <c r="L6887" t="s">
        <v>1284</v>
      </c>
      <c r="M6887" t="s">
        <v>1285</v>
      </c>
      <c r="N6887" t="s">
        <v>920</v>
      </c>
      <c r="O6887">
        <v>1725</v>
      </c>
    </row>
    <row r="6888" spans="1:15" x14ac:dyDescent="0.35">
      <c r="A6888" s="189" t="str">
        <f t="shared" si="364"/>
        <v>Jan</v>
      </c>
      <c r="B6888" s="190" t="str">
        <f t="shared" si="365"/>
        <v>2024</v>
      </c>
      <c r="C6888" s="190" t="str">
        <f t="shared" si="366"/>
        <v>Jan-2024</v>
      </c>
      <c r="D6888" s="2">
        <v>45322</v>
      </c>
      <c r="E6888" t="s">
        <v>1264</v>
      </c>
      <c r="F6888" t="s">
        <v>1265</v>
      </c>
      <c r="G6888" t="s">
        <v>1266</v>
      </c>
      <c r="H6888" t="s">
        <v>668</v>
      </c>
      <c r="I6888" t="s">
        <v>1281</v>
      </c>
      <c r="J6888" t="s">
        <v>1282</v>
      </c>
      <c r="K6888" t="s">
        <v>1283</v>
      </c>
      <c r="L6888" t="s">
        <v>1284</v>
      </c>
      <c r="M6888" t="s">
        <v>1285</v>
      </c>
      <c r="N6888" t="s">
        <v>922</v>
      </c>
      <c r="O6888">
        <v>480</v>
      </c>
    </row>
    <row r="6889" spans="1:15" x14ac:dyDescent="0.35">
      <c r="A6889" s="189" t="str">
        <f t="shared" si="364"/>
        <v>Jan</v>
      </c>
      <c r="B6889" s="190" t="str">
        <f t="shared" si="365"/>
        <v>2024</v>
      </c>
      <c r="C6889" s="190" t="str">
        <f t="shared" si="366"/>
        <v>Jan-2024</v>
      </c>
      <c r="D6889" s="2">
        <v>45322</v>
      </c>
      <c r="E6889" t="s">
        <v>1264</v>
      </c>
      <c r="F6889" t="s">
        <v>1265</v>
      </c>
      <c r="G6889" t="s">
        <v>1266</v>
      </c>
      <c r="H6889" t="s">
        <v>668</v>
      </c>
      <c r="I6889" t="s">
        <v>1281</v>
      </c>
      <c r="J6889" t="s">
        <v>1282</v>
      </c>
      <c r="K6889" t="s">
        <v>1283</v>
      </c>
      <c r="L6889" t="s">
        <v>1284</v>
      </c>
      <c r="M6889" t="s">
        <v>1285</v>
      </c>
      <c r="N6889" t="s">
        <v>921</v>
      </c>
      <c r="O6889">
        <v>1205</v>
      </c>
    </row>
    <row r="6890" spans="1:15" x14ac:dyDescent="0.35">
      <c r="A6890" s="189" t="str">
        <f t="shared" si="364"/>
        <v>Jan</v>
      </c>
      <c r="B6890" s="190" t="str">
        <f t="shared" si="365"/>
        <v>2024</v>
      </c>
      <c r="C6890" s="190" t="str">
        <f t="shared" si="366"/>
        <v>Jan-2024</v>
      </c>
      <c r="D6890" s="2">
        <v>45322</v>
      </c>
      <c r="E6890" t="s">
        <v>1264</v>
      </c>
      <c r="F6890" t="s">
        <v>1265</v>
      </c>
      <c r="G6890" t="s">
        <v>1266</v>
      </c>
      <c r="H6890" t="s">
        <v>668</v>
      </c>
      <c r="I6890" t="s">
        <v>1281</v>
      </c>
      <c r="J6890" t="s">
        <v>1282</v>
      </c>
      <c r="K6890" t="s">
        <v>1286</v>
      </c>
      <c r="L6890" t="s">
        <v>1287</v>
      </c>
      <c r="M6890" t="s">
        <v>1288</v>
      </c>
      <c r="N6890" t="s">
        <v>1528</v>
      </c>
      <c r="O6890" t="s">
        <v>958</v>
      </c>
    </row>
    <row r="6891" spans="1:15" x14ac:dyDescent="0.35">
      <c r="A6891" s="189" t="str">
        <f t="shared" si="364"/>
        <v>Jan</v>
      </c>
      <c r="B6891" s="190" t="str">
        <f t="shared" si="365"/>
        <v>2024</v>
      </c>
      <c r="C6891" s="190" t="str">
        <f t="shared" si="366"/>
        <v>Jan-2024</v>
      </c>
      <c r="D6891" s="2">
        <v>45322</v>
      </c>
      <c r="E6891" t="s">
        <v>1264</v>
      </c>
      <c r="F6891" t="s">
        <v>1265</v>
      </c>
      <c r="G6891" t="s">
        <v>1266</v>
      </c>
      <c r="H6891" t="s">
        <v>668</v>
      </c>
      <c r="I6891" t="s">
        <v>1281</v>
      </c>
      <c r="J6891" t="s">
        <v>1282</v>
      </c>
      <c r="K6891" t="s">
        <v>1286</v>
      </c>
      <c r="L6891" t="s">
        <v>1287</v>
      </c>
      <c r="M6891" t="s">
        <v>1288</v>
      </c>
      <c r="N6891" t="s">
        <v>1529</v>
      </c>
      <c r="O6891" t="s">
        <v>958</v>
      </c>
    </row>
    <row r="6892" spans="1:15" x14ac:dyDescent="0.35">
      <c r="A6892" s="189" t="str">
        <f t="shared" si="364"/>
        <v>Jan</v>
      </c>
      <c r="B6892" s="190" t="str">
        <f t="shared" si="365"/>
        <v>2024</v>
      </c>
      <c r="C6892" s="190" t="str">
        <f t="shared" si="366"/>
        <v>Jan-2024</v>
      </c>
      <c r="D6892" s="2">
        <v>45322</v>
      </c>
      <c r="E6892" t="s">
        <v>1264</v>
      </c>
      <c r="F6892" t="s">
        <v>1265</v>
      </c>
      <c r="G6892" t="s">
        <v>1266</v>
      </c>
      <c r="H6892" t="s">
        <v>668</v>
      </c>
      <c r="I6892" t="s">
        <v>1281</v>
      </c>
      <c r="J6892" t="s">
        <v>1282</v>
      </c>
      <c r="K6892" t="s">
        <v>1286</v>
      </c>
      <c r="L6892" t="s">
        <v>1287</v>
      </c>
      <c r="M6892" t="s">
        <v>1288</v>
      </c>
      <c r="N6892" t="s">
        <v>919</v>
      </c>
      <c r="O6892">
        <v>20</v>
      </c>
    </row>
    <row r="6893" spans="1:15" x14ac:dyDescent="0.35">
      <c r="A6893" s="189" t="str">
        <f t="shared" si="364"/>
        <v>Jan</v>
      </c>
      <c r="B6893" s="190" t="str">
        <f t="shared" si="365"/>
        <v>2024</v>
      </c>
      <c r="C6893" s="190" t="str">
        <f t="shared" si="366"/>
        <v>Jan-2024</v>
      </c>
      <c r="D6893" s="2">
        <v>45322</v>
      </c>
      <c r="E6893" t="s">
        <v>1264</v>
      </c>
      <c r="F6893" t="s">
        <v>1265</v>
      </c>
      <c r="G6893" t="s">
        <v>1266</v>
      </c>
      <c r="H6893" t="s">
        <v>668</v>
      </c>
      <c r="I6893" t="s">
        <v>1281</v>
      </c>
      <c r="J6893" t="s">
        <v>1282</v>
      </c>
      <c r="K6893" t="s">
        <v>1286</v>
      </c>
      <c r="L6893" t="s">
        <v>1287</v>
      </c>
      <c r="M6893" t="s">
        <v>1288</v>
      </c>
      <c r="N6893" t="s">
        <v>920</v>
      </c>
      <c r="O6893">
        <v>715</v>
      </c>
    </row>
    <row r="6894" spans="1:15" x14ac:dyDescent="0.35">
      <c r="A6894" s="189" t="str">
        <f t="shared" si="364"/>
        <v>Jan</v>
      </c>
      <c r="B6894" s="190" t="str">
        <f t="shared" si="365"/>
        <v>2024</v>
      </c>
      <c r="C6894" s="190" t="str">
        <f t="shared" si="366"/>
        <v>Jan-2024</v>
      </c>
      <c r="D6894" s="2">
        <v>45322</v>
      </c>
      <c r="E6894" t="s">
        <v>1264</v>
      </c>
      <c r="F6894" t="s">
        <v>1265</v>
      </c>
      <c r="G6894" t="s">
        <v>1266</v>
      </c>
      <c r="H6894" t="s">
        <v>668</v>
      </c>
      <c r="I6894" t="s">
        <v>1281</v>
      </c>
      <c r="J6894" t="s">
        <v>1282</v>
      </c>
      <c r="K6894" t="s">
        <v>1286</v>
      </c>
      <c r="L6894" t="s">
        <v>1287</v>
      </c>
      <c r="M6894" t="s">
        <v>1288</v>
      </c>
      <c r="N6894" t="s">
        <v>922</v>
      </c>
      <c r="O6894">
        <v>210</v>
      </c>
    </row>
    <row r="6895" spans="1:15" x14ac:dyDescent="0.35">
      <c r="A6895" s="189" t="str">
        <f t="shared" si="364"/>
        <v>Jan</v>
      </c>
      <c r="B6895" s="190" t="str">
        <f t="shared" si="365"/>
        <v>2024</v>
      </c>
      <c r="C6895" s="190" t="str">
        <f t="shared" si="366"/>
        <v>Jan-2024</v>
      </c>
      <c r="D6895" s="2">
        <v>45322</v>
      </c>
      <c r="E6895" t="s">
        <v>1264</v>
      </c>
      <c r="F6895" t="s">
        <v>1265</v>
      </c>
      <c r="G6895" t="s">
        <v>1266</v>
      </c>
      <c r="H6895" t="s">
        <v>668</v>
      </c>
      <c r="I6895" t="s">
        <v>1281</v>
      </c>
      <c r="J6895" t="s">
        <v>1282</v>
      </c>
      <c r="K6895" t="s">
        <v>1286</v>
      </c>
      <c r="L6895" t="s">
        <v>1287</v>
      </c>
      <c r="M6895" t="s">
        <v>1288</v>
      </c>
      <c r="N6895" t="s">
        <v>921</v>
      </c>
      <c r="O6895">
        <v>575</v>
      </c>
    </row>
    <row r="6896" spans="1:15" x14ac:dyDescent="0.35">
      <c r="A6896" s="189" t="str">
        <f t="shared" si="364"/>
        <v>Jan</v>
      </c>
      <c r="B6896" s="190" t="str">
        <f t="shared" si="365"/>
        <v>2024</v>
      </c>
      <c r="C6896" s="190" t="str">
        <f t="shared" si="366"/>
        <v>Jan-2024</v>
      </c>
      <c r="D6896" s="2">
        <v>45322</v>
      </c>
      <c r="E6896" t="s">
        <v>1264</v>
      </c>
      <c r="F6896" t="s">
        <v>1265</v>
      </c>
      <c r="G6896" t="s">
        <v>1266</v>
      </c>
      <c r="H6896" t="s">
        <v>668</v>
      </c>
      <c r="I6896" t="s">
        <v>1281</v>
      </c>
      <c r="J6896" t="s">
        <v>1282</v>
      </c>
      <c r="K6896" t="s">
        <v>1289</v>
      </c>
      <c r="L6896" t="s">
        <v>1290</v>
      </c>
      <c r="M6896" t="s">
        <v>1291</v>
      </c>
      <c r="N6896" t="s">
        <v>1528</v>
      </c>
      <c r="O6896" t="s">
        <v>958</v>
      </c>
    </row>
    <row r="6897" spans="1:15" x14ac:dyDescent="0.35">
      <c r="A6897" s="189" t="str">
        <f t="shared" si="364"/>
        <v>Jan</v>
      </c>
      <c r="B6897" s="190" t="str">
        <f t="shared" si="365"/>
        <v>2024</v>
      </c>
      <c r="C6897" s="190" t="str">
        <f t="shared" si="366"/>
        <v>Jan-2024</v>
      </c>
      <c r="D6897" s="2">
        <v>45322</v>
      </c>
      <c r="E6897" t="s">
        <v>1264</v>
      </c>
      <c r="F6897" t="s">
        <v>1265</v>
      </c>
      <c r="G6897" t="s">
        <v>1266</v>
      </c>
      <c r="H6897" t="s">
        <v>668</v>
      </c>
      <c r="I6897" t="s">
        <v>1281</v>
      </c>
      <c r="J6897" t="s">
        <v>1282</v>
      </c>
      <c r="K6897" t="s">
        <v>1289</v>
      </c>
      <c r="L6897" t="s">
        <v>1290</v>
      </c>
      <c r="M6897" t="s">
        <v>1291</v>
      </c>
      <c r="N6897" t="s">
        <v>1529</v>
      </c>
      <c r="O6897" t="s">
        <v>958</v>
      </c>
    </row>
    <row r="6898" spans="1:15" x14ac:dyDescent="0.35">
      <c r="A6898" s="189" t="str">
        <f t="shared" si="364"/>
        <v>Jan</v>
      </c>
      <c r="B6898" s="190" t="str">
        <f t="shared" si="365"/>
        <v>2024</v>
      </c>
      <c r="C6898" s="190" t="str">
        <f t="shared" si="366"/>
        <v>Jan-2024</v>
      </c>
      <c r="D6898" s="2">
        <v>45322</v>
      </c>
      <c r="E6898" t="s">
        <v>1264</v>
      </c>
      <c r="F6898" t="s">
        <v>1265</v>
      </c>
      <c r="G6898" t="s">
        <v>1266</v>
      </c>
      <c r="H6898" t="s">
        <v>668</v>
      </c>
      <c r="I6898" t="s">
        <v>1281</v>
      </c>
      <c r="J6898" t="s">
        <v>1282</v>
      </c>
      <c r="K6898" t="s">
        <v>1289</v>
      </c>
      <c r="L6898" t="s">
        <v>1290</v>
      </c>
      <c r="M6898" t="s">
        <v>1291</v>
      </c>
      <c r="N6898" t="s">
        <v>919</v>
      </c>
      <c r="O6898">
        <v>110</v>
      </c>
    </row>
    <row r="6899" spans="1:15" x14ac:dyDescent="0.35">
      <c r="A6899" s="189" t="str">
        <f t="shared" si="364"/>
        <v>Jan</v>
      </c>
      <c r="B6899" s="190" t="str">
        <f t="shared" si="365"/>
        <v>2024</v>
      </c>
      <c r="C6899" s="190" t="str">
        <f t="shared" si="366"/>
        <v>Jan-2024</v>
      </c>
      <c r="D6899" s="2">
        <v>45322</v>
      </c>
      <c r="E6899" t="s">
        <v>1264</v>
      </c>
      <c r="F6899" t="s">
        <v>1265</v>
      </c>
      <c r="G6899" t="s">
        <v>1266</v>
      </c>
      <c r="H6899" t="s">
        <v>668</v>
      </c>
      <c r="I6899" t="s">
        <v>1281</v>
      </c>
      <c r="J6899" t="s">
        <v>1282</v>
      </c>
      <c r="K6899" t="s">
        <v>1289</v>
      </c>
      <c r="L6899" t="s">
        <v>1290</v>
      </c>
      <c r="M6899" t="s">
        <v>1291</v>
      </c>
      <c r="N6899" t="s">
        <v>920</v>
      </c>
      <c r="O6899">
        <v>745</v>
      </c>
    </row>
    <row r="6900" spans="1:15" x14ac:dyDescent="0.35">
      <c r="A6900" s="189" t="str">
        <f t="shared" si="364"/>
        <v>Jan</v>
      </c>
      <c r="B6900" s="190" t="str">
        <f t="shared" si="365"/>
        <v>2024</v>
      </c>
      <c r="C6900" s="190" t="str">
        <f t="shared" si="366"/>
        <v>Jan-2024</v>
      </c>
      <c r="D6900" s="2">
        <v>45322</v>
      </c>
      <c r="E6900" t="s">
        <v>1264</v>
      </c>
      <c r="F6900" t="s">
        <v>1265</v>
      </c>
      <c r="G6900" t="s">
        <v>1266</v>
      </c>
      <c r="H6900" t="s">
        <v>668</v>
      </c>
      <c r="I6900" t="s">
        <v>1281</v>
      </c>
      <c r="J6900" t="s">
        <v>1282</v>
      </c>
      <c r="K6900" t="s">
        <v>1289</v>
      </c>
      <c r="L6900" t="s">
        <v>1290</v>
      </c>
      <c r="M6900" t="s">
        <v>1291</v>
      </c>
      <c r="N6900" t="s">
        <v>922</v>
      </c>
      <c r="O6900">
        <v>510</v>
      </c>
    </row>
    <row r="6901" spans="1:15" x14ac:dyDescent="0.35">
      <c r="A6901" s="189" t="str">
        <f t="shared" si="364"/>
        <v>Jan</v>
      </c>
      <c r="B6901" s="190" t="str">
        <f t="shared" si="365"/>
        <v>2024</v>
      </c>
      <c r="C6901" s="190" t="str">
        <f t="shared" si="366"/>
        <v>Jan-2024</v>
      </c>
      <c r="D6901" s="2">
        <v>45322</v>
      </c>
      <c r="E6901" t="s">
        <v>1264</v>
      </c>
      <c r="F6901" t="s">
        <v>1265</v>
      </c>
      <c r="G6901" t="s">
        <v>1266</v>
      </c>
      <c r="H6901" t="s">
        <v>668</v>
      </c>
      <c r="I6901" t="s">
        <v>1281</v>
      </c>
      <c r="J6901" t="s">
        <v>1282</v>
      </c>
      <c r="K6901" t="s">
        <v>1289</v>
      </c>
      <c r="L6901" t="s">
        <v>1290</v>
      </c>
      <c r="M6901" t="s">
        <v>1291</v>
      </c>
      <c r="N6901" t="s">
        <v>921</v>
      </c>
      <c r="O6901">
        <v>1015</v>
      </c>
    </row>
    <row r="6902" spans="1:15" x14ac:dyDescent="0.35">
      <c r="A6902" s="189" t="str">
        <f t="shared" si="364"/>
        <v>Jan</v>
      </c>
      <c r="B6902" s="190" t="str">
        <f t="shared" si="365"/>
        <v>2024</v>
      </c>
      <c r="C6902" s="190" t="str">
        <f t="shared" si="366"/>
        <v>Jan-2024</v>
      </c>
      <c r="D6902" s="2">
        <v>45322</v>
      </c>
      <c r="E6902" t="s">
        <v>1264</v>
      </c>
      <c r="F6902" t="s">
        <v>1265</v>
      </c>
      <c r="G6902" t="s">
        <v>1266</v>
      </c>
      <c r="H6902" t="s">
        <v>668</v>
      </c>
      <c r="I6902" t="s">
        <v>1281</v>
      </c>
      <c r="J6902" t="s">
        <v>1282</v>
      </c>
      <c r="K6902" t="s">
        <v>1292</v>
      </c>
      <c r="L6902" t="s">
        <v>1293</v>
      </c>
      <c r="M6902" t="s">
        <v>1294</v>
      </c>
      <c r="N6902" t="s">
        <v>1528</v>
      </c>
      <c r="O6902" t="s">
        <v>958</v>
      </c>
    </row>
    <row r="6903" spans="1:15" x14ac:dyDescent="0.35">
      <c r="A6903" s="189" t="str">
        <f t="shared" si="364"/>
        <v>Jan</v>
      </c>
      <c r="B6903" s="190" t="str">
        <f t="shared" si="365"/>
        <v>2024</v>
      </c>
      <c r="C6903" s="190" t="str">
        <f t="shared" si="366"/>
        <v>Jan-2024</v>
      </c>
      <c r="D6903" s="2">
        <v>45322</v>
      </c>
      <c r="E6903" t="s">
        <v>1264</v>
      </c>
      <c r="F6903" t="s">
        <v>1265</v>
      </c>
      <c r="G6903" t="s">
        <v>1266</v>
      </c>
      <c r="H6903" t="s">
        <v>668</v>
      </c>
      <c r="I6903" t="s">
        <v>1281</v>
      </c>
      <c r="J6903" t="s">
        <v>1282</v>
      </c>
      <c r="K6903" t="s">
        <v>1292</v>
      </c>
      <c r="L6903" t="s">
        <v>1293</v>
      </c>
      <c r="M6903" t="s">
        <v>1294</v>
      </c>
      <c r="N6903" t="s">
        <v>1529</v>
      </c>
      <c r="O6903" t="s">
        <v>958</v>
      </c>
    </row>
    <row r="6904" spans="1:15" x14ac:dyDescent="0.35">
      <c r="A6904" s="189" t="str">
        <f t="shared" si="364"/>
        <v>Jan</v>
      </c>
      <c r="B6904" s="190" t="str">
        <f t="shared" si="365"/>
        <v>2024</v>
      </c>
      <c r="C6904" s="190" t="str">
        <f t="shared" si="366"/>
        <v>Jan-2024</v>
      </c>
      <c r="D6904" s="2">
        <v>45322</v>
      </c>
      <c r="E6904" t="s">
        <v>1264</v>
      </c>
      <c r="F6904" t="s">
        <v>1265</v>
      </c>
      <c r="G6904" t="s">
        <v>1266</v>
      </c>
      <c r="H6904" t="s">
        <v>668</v>
      </c>
      <c r="I6904" t="s">
        <v>1281</v>
      </c>
      <c r="J6904" t="s">
        <v>1282</v>
      </c>
      <c r="K6904" t="s">
        <v>1292</v>
      </c>
      <c r="L6904" t="s">
        <v>1293</v>
      </c>
      <c r="M6904" t="s">
        <v>1294</v>
      </c>
      <c r="N6904" t="s">
        <v>919</v>
      </c>
      <c r="O6904">
        <v>190</v>
      </c>
    </row>
    <row r="6905" spans="1:15" x14ac:dyDescent="0.35">
      <c r="A6905" s="189" t="str">
        <f t="shared" si="364"/>
        <v>Jan</v>
      </c>
      <c r="B6905" s="190" t="str">
        <f t="shared" si="365"/>
        <v>2024</v>
      </c>
      <c r="C6905" s="190" t="str">
        <f t="shared" si="366"/>
        <v>Jan-2024</v>
      </c>
      <c r="D6905" s="2">
        <v>45322</v>
      </c>
      <c r="E6905" t="s">
        <v>1264</v>
      </c>
      <c r="F6905" t="s">
        <v>1265</v>
      </c>
      <c r="G6905" t="s">
        <v>1266</v>
      </c>
      <c r="H6905" t="s">
        <v>668</v>
      </c>
      <c r="I6905" t="s">
        <v>1281</v>
      </c>
      <c r="J6905" t="s">
        <v>1282</v>
      </c>
      <c r="K6905" t="s">
        <v>1292</v>
      </c>
      <c r="L6905" t="s">
        <v>1293</v>
      </c>
      <c r="M6905" t="s">
        <v>1294</v>
      </c>
      <c r="N6905" t="s">
        <v>920</v>
      </c>
      <c r="O6905">
        <v>1380</v>
      </c>
    </row>
    <row r="6906" spans="1:15" x14ac:dyDescent="0.35">
      <c r="A6906" s="189" t="str">
        <f t="shared" si="364"/>
        <v>Jan</v>
      </c>
      <c r="B6906" s="190" t="str">
        <f t="shared" si="365"/>
        <v>2024</v>
      </c>
      <c r="C6906" s="190" t="str">
        <f t="shared" si="366"/>
        <v>Jan-2024</v>
      </c>
      <c r="D6906" s="2">
        <v>45322</v>
      </c>
      <c r="E6906" t="s">
        <v>1264</v>
      </c>
      <c r="F6906" t="s">
        <v>1265</v>
      </c>
      <c r="G6906" t="s">
        <v>1266</v>
      </c>
      <c r="H6906" t="s">
        <v>668</v>
      </c>
      <c r="I6906" t="s">
        <v>1281</v>
      </c>
      <c r="J6906" t="s">
        <v>1282</v>
      </c>
      <c r="K6906" t="s">
        <v>1292</v>
      </c>
      <c r="L6906" t="s">
        <v>1293</v>
      </c>
      <c r="M6906" t="s">
        <v>1294</v>
      </c>
      <c r="N6906" t="s">
        <v>922</v>
      </c>
      <c r="O6906">
        <v>565</v>
      </c>
    </row>
    <row r="6907" spans="1:15" x14ac:dyDescent="0.35">
      <c r="A6907" s="189" t="str">
        <f t="shared" si="364"/>
        <v>Jan</v>
      </c>
      <c r="B6907" s="190" t="str">
        <f t="shared" si="365"/>
        <v>2024</v>
      </c>
      <c r="C6907" s="190" t="str">
        <f t="shared" si="366"/>
        <v>Jan-2024</v>
      </c>
      <c r="D6907" s="2">
        <v>45322</v>
      </c>
      <c r="E6907" t="s">
        <v>1264</v>
      </c>
      <c r="F6907" t="s">
        <v>1265</v>
      </c>
      <c r="G6907" t="s">
        <v>1266</v>
      </c>
      <c r="H6907" t="s">
        <v>668</v>
      </c>
      <c r="I6907" t="s">
        <v>1281</v>
      </c>
      <c r="J6907" t="s">
        <v>1282</v>
      </c>
      <c r="K6907" t="s">
        <v>1292</v>
      </c>
      <c r="L6907" t="s">
        <v>1293</v>
      </c>
      <c r="M6907" t="s">
        <v>1294</v>
      </c>
      <c r="N6907" t="s">
        <v>921</v>
      </c>
      <c r="O6907">
        <v>815</v>
      </c>
    </row>
    <row r="6908" spans="1:15" x14ac:dyDescent="0.35">
      <c r="A6908" s="189" t="str">
        <f t="shared" si="364"/>
        <v>Jan</v>
      </c>
      <c r="B6908" s="190" t="str">
        <f t="shared" si="365"/>
        <v>2024</v>
      </c>
      <c r="C6908" s="190" t="str">
        <f t="shared" si="366"/>
        <v>Jan-2024</v>
      </c>
      <c r="D6908" s="2">
        <v>45322</v>
      </c>
      <c r="E6908" t="s">
        <v>1264</v>
      </c>
      <c r="F6908" t="s">
        <v>1265</v>
      </c>
      <c r="G6908" t="s">
        <v>1266</v>
      </c>
      <c r="H6908" t="s">
        <v>668</v>
      </c>
      <c r="I6908" t="s">
        <v>1281</v>
      </c>
      <c r="J6908" t="s">
        <v>1282</v>
      </c>
      <c r="K6908" t="s">
        <v>1295</v>
      </c>
      <c r="L6908" t="s">
        <v>1296</v>
      </c>
      <c r="M6908" t="s">
        <v>1297</v>
      </c>
      <c r="N6908" t="s">
        <v>1528</v>
      </c>
      <c r="O6908" t="s">
        <v>958</v>
      </c>
    </row>
    <row r="6909" spans="1:15" x14ac:dyDescent="0.35">
      <c r="A6909" s="189" t="str">
        <f t="shared" si="364"/>
        <v>Jan</v>
      </c>
      <c r="B6909" s="190" t="str">
        <f t="shared" si="365"/>
        <v>2024</v>
      </c>
      <c r="C6909" s="190" t="str">
        <f t="shared" si="366"/>
        <v>Jan-2024</v>
      </c>
      <c r="D6909" s="2">
        <v>45322</v>
      </c>
      <c r="E6909" t="s">
        <v>1264</v>
      </c>
      <c r="F6909" t="s">
        <v>1265</v>
      </c>
      <c r="G6909" t="s">
        <v>1266</v>
      </c>
      <c r="H6909" t="s">
        <v>668</v>
      </c>
      <c r="I6909" t="s">
        <v>1281</v>
      </c>
      <c r="J6909" t="s">
        <v>1282</v>
      </c>
      <c r="K6909" t="s">
        <v>1295</v>
      </c>
      <c r="L6909" t="s">
        <v>1296</v>
      </c>
      <c r="M6909" t="s">
        <v>1297</v>
      </c>
      <c r="N6909" t="s">
        <v>1529</v>
      </c>
      <c r="O6909" t="s">
        <v>958</v>
      </c>
    </row>
    <row r="6910" spans="1:15" x14ac:dyDescent="0.35">
      <c r="A6910" s="189" t="str">
        <f t="shared" si="364"/>
        <v>Jan</v>
      </c>
      <c r="B6910" s="190" t="str">
        <f t="shared" si="365"/>
        <v>2024</v>
      </c>
      <c r="C6910" s="190" t="str">
        <f t="shared" si="366"/>
        <v>Jan-2024</v>
      </c>
      <c r="D6910" s="2">
        <v>45322</v>
      </c>
      <c r="E6910" t="s">
        <v>1264</v>
      </c>
      <c r="F6910" t="s">
        <v>1265</v>
      </c>
      <c r="G6910" t="s">
        <v>1266</v>
      </c>
      <c r="H6910" t="s">
        <v>668</v>
      </c>
      <c r="I6910" t="s">
        <v>1281</v>
      </c>
      <c r="J6910" t="s">
        <v>1282</v>
      </c>
      <c r="K6910" t="s">
        <v>1295</v>
      </c>
      <c r="L6910" t="s">
        <v>1296</v>
      </c>
      <c r="M6910" t="s">
        <v>1297</v>
      </c>
      <c r="N6910" t="s">
        <v>919</v>
      </c>
      <c r="O6910">
        <v>415</v>
      </c>
    </row>
    <row r="6911" spans="1:15" x14ac:dyDescent="0.35">
      <c r="A6911" s="189" t="str">
        <f t="shared" si="364"/>
        <v>Jan</v>
      </c>
      <c r="B6911" s="190" t="str">
        <f t="shared" si="365"/>
        <v>2024</v>
      </c>
      <c r="C6911" s="190" t="str">
        <f t="shared" si="366"/>
        <v>Jan-2024</v>
      </c>
      <c r="D6911" s="2">
        <v>45322</v>
      </c>
      <c r="E6911" t="s">
        <v>1264</v>
      </c>
      <c r="F6911" t="s">
        <v>1265</v>
      </c>
      <c r="G6911" t="s">
        <v>1266</v>
      </c>
      <c r="H6911" t="s">
        <v>668</v>
      </c>
      <c r="I6911" t="s">
        <v>1281</v>
      </c>
      <c r="J6911" t="s">
        <v>1282</v>
      </c>
      <c r="K6911" t="s">
        <v>1295</v>
      </c>
      <c r="L6911" t="s">
        <v>1296</v>
      </c>
      <c r="M6911" t="s">
        <v>1297</v>
      </c>
      <c r="N6911" t="s">
        <v>920</v>
      </c>
      <c r="O6911">
        <v>2050</v>
      </c>
    </row>
    <row r="6912" spans="1:15" x14ac:dyDescent="0.35">
      <c r="A6912" s="189" t="str">
        <f t="shared" si="364"/>
        <v>Jan</v>
      </c>
      <c r="B6912" s="190" t="str">
        <f t="shared" si="365"/>
        <v>2024</v>
      </c>
      <c r="C6912" s="190" t="str">
        <f t="shared" si="366"/>
        <v>Jan-2024</v>
      </c>
      <c r="D6912" s="2">
        <v>45322</v>
      </c>
      <c r="E6912" t="s">
        <v>1264</v>
      </c>
      <c r="F6912" t="s">
        <v>1265</v>
      </c>
      <c r="G6912" t="s">
        <v>1266</v>
      </c>
      <c r="H6912" t="s">
        <v>668</v>
      </c>
      <c r="I6912" t="s">
        <v>1281</v>
      </c>
      <c r="J6912" t="s">
        <v>1282</v>
      </c>
      <c r="K6912" t="s">
        <v>1295</v>
      </c>
      <c r="L6912" t="s">
        <v>1296</v>
      </c>
      <c r="M6912" t="s">
        <v>1297</v>
      </c>
      <c r="N6912" t="s">
        <v>922</v>
      </c>
      <c r="O6912">
        <v>405</v>
      </c>
    </row>
    <row r="6913" spans="1:15" x14ac:dyDescent="0.35">
      <c r="A6913" s="189" t="str">
        <f t="shared" si="364"/>
        <v>Jan</v>
      </c>
      <c r="B6913" s="190" t="str">
        <f t="shared" si="365"/>
        <v>2024</v>
      </c>
      <c r="C6913" s="190" t="str">
        <f t="shared" si="366"/>
        <v>Jan-2024</v>
      </c>
      <c r="D6913" s="2">
        <v>45322</v>
      </c>
      <c r="E6913" t="s">
        <v>1264</v>
      </c>
      <c r="F6913" t="s">
        <v>1265</v>
      </c>
      <c r="G6913" t="s">
        <v>1266</v>
      </c>
      <c r="H6913" t="s">
        <v>668</v>
      </c>
      <c r="I6913" t="s">
        <v>1281</v>
      </c>
      <c r="J6913" t="s">
        <v>1282</v>
      </c>
      <c r="K6913" t="s">
        <v>1295</v>
      </c>
      <c r="L6913" t="s">
        <v>1296</v>
      </c>
      <c r="M6913" t="s">
        <v>1297</v>
      </c>
      <c r="N6913" t="s">
        <v>921</v>
      </c>
      <c r="O6913">
        <v>1340</v>
      </c>
    </row>
    <row r="6914" spans="1:15" x14ac:dyDescent="0.35">
      <c r="A6914" s="189" t="str">
        <f t="shared" si="364"/>
        <v>Jan</v>
      </c>
      <c r="B6914" s="190" t="str">
        <f t="shared" si="365"/>
        <v>2024</v>
      </c>
      <c r="C6914" s="190" t="str">
        <f t="shared" si="366"/>
        <v>Jan-2024</v>
      </c>
      <c r="D6914" s="2">
        <v>45322</v>
      </c>
      <c r="E6914" t="s">
        <v>1264</v>
      </c>
      <c r="F6914" t="s">
        <v>1265</v>
      </c>
      <c r="G6914" t="s">
        <v>1266</v>
      </c>
      <c r="H6914" t="s">
        <v>668</v>
      </c>
      <c r="I6914" t="s">
        <v>1281</v>
      </c>
      <c r="J6914" t="s">
        <v>1282</v>
      </c>
      <c r="K6914" t="s">
        <v>1298</v>
      </c>
      <c r="L6914" t="s">
        <v>1299</v>
      </c>
      <c r="M6914" t="s">
        <v>1300</v>
      </c>
      <c r="N6914" t="s">
        <v>1528</v>
      </c>
      <c r="O6914" t="s">
        <v>958</v>
      </c>
    </row>
    <row r="6915" spans="1:15" x14ac:dyDescent="0.35">
      <c r="A6915" s="189" t="str">
        <f t="shared" si="364"/>
        <v>Jan</v>
      </c>
      <c r="B6915" s="190" t="str">
        <f t="shared" si="365"/>
        <v>2024</v>
      </c>
      <c r="C6915" s="190" t="str">
        <f t="shared" si="366"/>
        <v>Jan-2024</v>
      </c>
      <c r="D6915" s="2">
        <v>45322</v>
      </c>
      <c r="E6915" t="s">
        <v>1264</v>
      </c>
      <c r="F6915" t="s">
        <v>1265</v>
      </c>
      <c r="G6915" t="s">
        <v>1266</v>
      </c>
      <c r="H6915" t="s">
        <v>668</v>
      </c>
      <c r="I6915" t="s">
        <v>1281</v>
      </c>
      <c r="J6915" t="s">
        <v>1282</v>
      </c>
      <c r="K6915" t="s">
        <v>1298</v>
      </c>
      <c r="L6915" t="s">
        <v>1299</v>
      </c>
      <c r="M6915" t="s">
        <v>1300</v>
      </c>
      <c r="N6915" t="s">
        <v>1529</v>
      </c>
      <c r="O6915" t="s">
        <v>958</v>
      </c>
    </row>
    <row r="6916" spans="1:15" x14ac:dyDescent="0.35">
      <c r="A6916" s="189" t="str">
        <f t="shared" si="364"/>
        <v>Jan</v>
      </c>
      <c r="B6916" s="190" t="str">
        <f t="shared" si="365"/>
        <v>2024</v>
      </c>
      <c r="C6916" s="190" t="str">
        <f t="shared" si="366"/>
        <v>Jan-2024</v>
      </c>
      <c r="D6916" s="2">
        <v>45322</v>
      </c>
      <c r="E6916" t="s">
        <v>1264</v>
      </c>
      <c r="F6916" t="s">
        <v>1265</v>
      </c>
      <c r="G6916" t="s">
        <v>1266</v>
      </c>
      <c r="H6916" t="s">
        <v>668</v>
      </c>
      <c r="I6916" t="s">
        <v>1281</v>
      </c>
      <c r="J6916" t="s">
        <v>1282</v>
      </c>
      <c r="K6916" t="s">
        <v>1298</v>
      </c>
      <c r="L6916" t="s">
        <v>1299</v>
      </c>
      <c r="M6916" t="s">
        <v>1300</v>
      </c>
      <c r="N6916" t="s">
        <v>919</v>
      </c>
      <c r="O6916">
        <v>545</v>
      </c>
    </row>
    <row r="6917" spans="1:15" x14ac:dyDescent="0.35">
      <c r="A6917" s="189" t="str">
        <f t="shared" si="364"/>
        <v>Jan</v>
      </c>
      <c r="B6917" s="190" t="str">
        <f t="shared" si="365"/>
        <v>2024</v>
      </c>
      <c r="C6917" s="190" t="str">
        <f t="shared" si="366"/>
        <v>Jan-2024</v>
      </c>
      <c r="D6917" s="2">
        <v>45322</v>
      </c>
      <c r="E6917" t="s">
        <v>1264</v>
      </c>
      <c r="F6917" t="s">
        <v>1265</v>
      </c>
      <c r="G6917" t="s">
        <v>1266</v>
      </c>
      <c r="H6917" t="s">
        <v>668</v>
      </c>
      <c r="I6917" t="s">
        <v>1281</v>
      </c>
      <c r="J6917" t="s">
        <v>1282</v>
      </c>
      <c r="K6917" t="s">
        <v>1298</v>
      </c>
      <c r="L6917" t="s">
        <v>1299</v>
      </c>
      <c r="M6917" t="s">
        <v>1300</v>
      </c>
      <c r="N6917" t="s">
        <v>920</v>
      </c>
      <c r="O6917">
        <v>1740</v>
      </c>
    </row>
    <row r="6918" spans="1:15" x14ac:dyDescent="0.35">
      <c r="A6918" s="189" t="str">
        <f t="shared" si="364"/>
        <v>Jan</v>
      </c>
      <c r="B6918" s="190" t="str">
        <f t="shared" si="365"/>
        <v>2024</v>
      </c>
      <c r="C6918" s="190" t="str">
        <f t="shared" si="366"/>
        <v>Jan-2024</v>
      </c>
      <c r="D6918" s="2">
        <v>45322</v>
      </c>
      <c r="E6918" t="s">
        <v>1264</v>
      </c>
      <c r="F6918" t="s">
        <v>1265</v>
      </c>
      <c r="G6918" t="s">
        <v>1266</v>
      </c>
      <c r="H6918" t="s">
        <v>668</v>
      </c>
      <c r="I6918" t="s">
        <v>1281</v>
      </c>
      <c r="J6918" t="s">
        <v>1282</v>
      </c>
      <c r="K6918" t="s">
        <v>1298</v>
      </c>
      <c r="L6918" t="s">
        <v>1299</v>
      </c>
      <c r="M6918" t="s">
        <v>1300</v>
      </c>
      <c r="N6918" t="s">
        <v>922</v>
      </c>
      <c r="O6918">
        <v>2060</v>
      </c>
    </row>
    <row r="6919" spans="1:15" x14ac:dyDescent="0.35">
      <c r="A6919" s="189" t="str">
        <f t="shared" si="364"/>
        <v>Jan</v>
      </c>
      <c r="B6919" s="190" t="str">
        <f t="shared" si="365"/>
        <v>2024</v>
      </c>
      <c r="C6919" s="190" t="str">
        <f t="shared" si="366"/>
        <v>Jan-2024</v>
      </c>
      <c r="D6919" s="2">
        <v>45322</v>
      </c>
      <c r="E6919" t="s">
        <v>1264</v>
      </c>
      <c r="F6919" t="s">
        <v>1265</v>
      </c>
      <c r="G6919" t="s">
        <v>1266</v>
      </c>
      <c r="H6919" t="s">
        <v>668</v>
      </c>
      <c r="I6919" t="s">
        <v>1281</v>
      </c>
      <c r="J6919" t="s">
        <v>1282</v>
      </c>
      <c r="K6919" t="s">
        <v>1298</v>
      </c>
      <c r="L6919" t="s">
        <v>1299</v>
      </c>
      <c r="M6919" t="s">
        <v>1300</v>
      </c>
      <c r="N6919" t="s">
        <v>921</v>
      </c>
      <c r="O6919">
        <v>2190</v>
      </c>
    </row>
    <row r="6920" spans="1:15" x14ac:dyDescent="0.35">
      <c r="A6920" s="189" t="str">
        <f t="shared" si="364"/>
        <v>Jan</v>
      </c>
      <c r="B6920" s="190" t="str">
        <f t="shared" si="365"/>
        <v>2024</v>
      </c>
      <c r="C6920" s="190" t="str">
        <f t="shared" si="366"/>
        <v>Jan-2024</v>
      </c>
      <c r="D6920" s="2">
        <v>45322</v>
      </c>
      <c r="E6920" t="s">
        <v>1264</v>
      </c>
      <c r="F6920" t="s">
        <v>1265</v>
      </c>
      <c r="G6920" t="s">
        <v>1266</v>
      </c>
      <c r="H6920" t="s">
        <v>668</v>
      </c>
      <c r="I6920" t="s">
        <v>1281</v>
      </c>
      <c r="J6920" t="s">
        <v>1282</v>
      </c>
      <c r="K6920" t="s">
        <v>1301</v>
      </c>
      <c r="L6920" t="s">
        <v>1302</v>
      </c>
      <c r="M6920" t="s">
        <v>1303</v>
      </c>
      <c r="N6920" t="s">
        <v>1528</v>
      </c>
      <c r="O6920" t="s">
        <v>958</v>
      </c>
    </row>
    <row r="6921" spans="1:15" x14ac:dyDescent="0.35">
      <c r="A6921" s="189" t="str">
        <f t="shared" si="364"/>
        <v>Jan</v>
      </c>
      <c r="B6921" s="190" t="str">
        <f t="shared" si="365"/>
        <v>2024</v>
      </c>
      <c r="C6921" s="190" t="str">
        <f t="shared" si="366"/>
        <v>Jan-2024</v>
      </c>
      <c r="D6921" s="2">
        <v>45322</v>
      </c>
      <c r="E6921" t="s">
        <v>1264</v>
      </c>
      <c r="F6921" t="s">
        <v>1265</v>
      </c>
      <c r="G6921" t="s">
        <v>1266</v>
      </c>
      <c r="H6921" t="s">
        <v>668</v>
      </c>
      <c r="I6921" t="s">
        <v>1281</v>
      </c>
      <c r="J6921" t="s">
        <v>1282</v>
      </c>
      <c r="K6921" t="s">
        <v>1301</v>
      </c>
      <c r="L6921" t="s">
        <v>1302</v>
      </c>
      <c r="M6921" t="s">
        <v>1303</v>
      </c>
      <c r="N6921" t="s">
        <v>1529</v>
      </c>
      <c r="O6921" t="s">
        <v>958</v>
      </c>
    </row>
    <row r="6922" spans="1:15" x14ac:dyDescent="0.35">
      <c r="A6922" s="189" t="str">
        <f t="shared" si="364"/>
        <v>Jan</v>
      </c>
      <c r="B6922" s="190" t="str">
        <f t="shared" si="365"/>
        <v>2024</v>
      </c>
      <c r="C6922" s="190" t="str">
        <f t="shared" si="366"/>
        <v>Jan-2024</v>
      </c>
      <c r="D6922" s="2">
        <v>45322</v>
      </c>
      <c r="E6922" t="s">
        <v>1264</v>
      </c>
      <c r="F6922" t="s">
        <v>1265</v>
      </c>
      <c r="G6922" t="s">
        <v>1266</v>
      </c>
      <c r="H6922" t="s">
        <v>668</v>
      </c>
      <c r="I6922" t="s">
        <v>1281</v>
      </c>
      <c r="J6922" t="s">
        <v>1282</v>
      </c>
      <c r="K6922" t="s">
        <v>1301</v>
      </c>
      <c r="L6922" t="s">
        <v>1302</v>
      </c>
      <c r="M6922" t="s">
        <v>1303</v>
      </c>
      <c r="N6922" t="s">
        <v>919</v>
      </c>
      <c r="O6922">
        <v>605</v>
      </c>
    </row>
    <row r="6923" spans="1:15" x14ac:dyDescent="0.35">
      <c r="A6923" s="189" t="str">
        <f t="shared" si="364"/>
        <v>Jan</v>
      </c>
      <c r="B6923" s="190" t="str">
        <f t="shared" si="365"/>
        <v>2024</v>
      </c>
      <c r="C6923" s="190" t="str">
        <f t="shared" si="366"/>
        <v>Jan-2024</v>
      </c>
      <c r="D6923" s="2">
        <v>45322</v>
      </c>
      <c r="E6923" t="s">
        <v>1264</v>
      </c>
      <c r="F6923" t="s">
        <v>1265</v>
      </c>
      <c r="G6923" t="s">
        <v>1266</v>
      </c>
      <c r="H6923" t="s">
        <v>668</v>
      </c>
      <c r="I6923" t="s">
        <v>1281</v>
      </c>
      <c r="J6923" t="s">
        <v>1282</v>
      </c>
      <c r="K6923" t="s">
        <v>1301</v>
      </c>
      <c r="L6923" t="s">
        <v>1302</v>
      </c>
      <c r="M6923" t="s">
        <v>1303</v>
      </c>
      <c r="N6923" t="s">
        <v>920</v>
      </c>
      <c r="O6923">
        <v>1480</v>
      </c>
    </row>
    <row r="6924" spans="1:15" x14ac:dyDescent="0.35">
      <c r="A6924" s="189" t="str">
        <f t="shared" si="364"/>
        <v>Jan</v>
      </c>
      <c r="B6924" s="190" t="str">
        <f t="shared" si="365"/>
        <v>2024</v>
      </c>
      <c r="C6924" s="190" t="str">
        <f t="shared" si="366"/>
        <v>Jan-2024</v>
      </c>
      <c r="D6924" s="2">
        <v>45322</v>
      </c>
      <c r="E6924" t="s">
        <v>1264</v>
      </c>
      <c r="F6924" t="s">
        <v>1265</v>
      </c>
      <c r="G6924" t="s">
        <v>1266</v>
      </c>
      <c r="H6924" t="s">
        <v>668</v>
      </c>
      <c r="I6924" t="s">
        <v>1281</v>
      </c>
      <c r="J6924" t="s">
        <v>1282</v>
      </c>
      <c r="K6924" t="s">
        <v>1301</v>
      </c>
      <c r="L6924" t="s">
        <v>1302</v>
      </c>
      <c r="M6924" t="s">
        <v>1303</v>
      </c>
      <c r="N6924" t="s">
        <v>922</v>
      </c>
      <c r="O6924">
        <v>1695</v>
      </c>
    </row>
    <row r="6925" spans="1:15" x14ac:dyDescent="0.35">
      <c r="A6925" s="189" t="str">
        <f t="shared" si="364"/>
        <v>Jan</v>
      </c>
      <c r="B6925" s="190" t="str">
        <f t="shared" si="365"/>
        <v>2024</v>
      </c>
      <c r="C6925" s="190" t="str">
        <f t="shared" si="366"/>
        <v>Jan-2024</v>
      </c>
      <c r="D6925" s="2">
        <v>45322</v>
      </c>
      <c r="E6925" t="s">
        <v>1264</v>
      </c>
      <c r="F6925" t="s">
        <v>1265</v>
      </c>
      <c r="G6925" t="s">
        <v>1266</v>
      </c>
      <c r="H6925" t="s">
        <v>668</v>
      </c>
      <c r="I6925" t="s">
        <v>1281</v>
      </c>
      <c r="J6925" t="s">
        <v>1282</v>
      </c>
      <c r="K6925" t="s">
        <v>1301</v>
      </c>
      <c r="L6925" t="s">
        <v>1302</v>
      </c>
      <c r="M6925" t="s">
        <v>1303</v>
      </c>
      <c r="N6925" t="s">
        <v>921</v>
      </c>
      <c r="O6925">
        <v>2040</v>
      </c>
    </row>
    <row r="6926" spans="1:15" x14ac:dyDescent="0.35">
      <c r="A6926" s="189" t="str">
        <f t="shared" si="364"/>
        <v>Jan</v>
      </c>
      <c r="B6926" s="190" t="str">
        <f t="shared" si="365"/>
        <v>2024</v>
      </c>
      <c r="C6926" s="190" t="str">
        <f t="shared" si="366"/>
        <v>Jan-2024</v>
      </c>
      <c r="D6926" s="2">
        <v>45322</v>
      </c>
      <c r="E6926" t="s">
        <v>1264</v>
      </c>
      <c r="F6926" t="s">
        <v>1265</v>
      </c>
      <c r="G6926" t="s">
        <v>1266</v>
      </c>
      <c r="H6926" t="s">
        <v>668</v>
      </c>
      <c r="I6926" t="s">
        <v>1281</v>
      </c>
      <c r="J6926" t="s">
        <v>1282</v>
      </c>
      <c r="K6926" t="s">
        <v>1304</v>
      </c>
      <c r="L6926" t="s">
        <v>1305</v>
      </c>
      <c r="M6926" t="s">
        <v>1306</v>
      </c>
      <c r="N6926" t="s">
        <v>1528</v>
      </c>
      <c r="O6926" t="s">
        <v>958</v>
      </c>
    </row>
    <row r="6927" spans="1:15" x14ac:dyDescent="0.35">
      <c r="A6927" s="189" t="str">
        <f t="shared" si="364"/>
        <v>Jan</v>
      </c>
      <c r="B6927" s="190" t="str">
        <f t="shared" si="365"/>
        <v>2024</v>
      </c>
      <c r="C6927" s="190" t="str">
        <f t="shared" si="366"/>
        <v>Jan-2024</v>
      </c>
      <c r="D6927" s="2">
        <v>45322</v>
      </c>
      <c r="E6927" t="s">
        <v>1264</v>
      </c>
      <c r="F6927" t="s">
        <v>1265</v>
      </c>
      <c r="G6927" t="s">
        <v>1266</v>
      </c>
      <c r="H6927" t="s">
        <v>668</v>
      </c>
      <c r="I6927" t="s">
        <v>1281</v>
      </c>
      <c r="J6927" t="s">
        <v>1282</v>
      </c>
      <c r="K6927" t="s">
        <v>1304</v>
      </c>
      <c r="L6927" t="s">
        <v>1305</v>
      </c>
      <c r="M6927" t="s">
        <v>1306</v>
      </c>
      <c r="N6927" t="s">
        <v>1529</v>
      </c>
      <c r="O6927" t="s">
        <v>958</v>
      </c>
    </row>
    <row r="6928" spans="1:15" x14ac:dyDescent="0.35">
      <c r="A6928" s="189" t="str">
        <f t="shared" si="364"/>
        <v>Jan</v>
      </c>
      <c r="B6928" s="190" t="str">
        <f t="shared" si="365"/>
        <v>2024</v>
      </c>
      <c r="C6928" s="190" t="str">
        <f t="shared" si="366"/>
        <v>Jan-2024</v>
      </c>
      <c r="D6928" s="2">
        <v>45322</v>
      </c>
      <c r="E6928" t="s">
        <v>1264</v>
      </c>
      <c r="F6928" t="s">
        <v>1265</v>
      </c>
      <c r="G6928" t="s">
        <v>1266</v>
      </c>
      <c r="H6928" t="s">
        <v>668</v>
      </c>
      <c r="I6928" t="s">
        <v>1281</v>
      </c>
      <c r="J6928" t="s">
        <v>1282</v>
      </c>
      <c r="K6928" t="s">
        <v>1304</v>
      </c>
      <c r="L6928" t="s">
        <v>1305</v>
      </c>
      <c r="M6928" t="s">
        <v>1306</v>
      </c>
      <c r="N6928" t="s">
        <v>919</v>
      </c>
      <c r="O6928">
        <v>160</v>
      </c>
    </row>
    <row r="6929" spans="1:15" x14ac:dyDescent="0.35">
      <c r="A6929" s="189" t="str">
        <f t="shared" si="364"/>
        <v>Jan</v>
      </c>
      <c r="B6929" s="190" t="str">
        <f t="shared" si="365"/>
        <v>2024</v>
      </c>
      <c r="C6929" s="190" t="str">
        <f t="shared" si="366"/>
        <v>Jan-2024</v>
      </c>
      <c r="D6929" s="2">
        <v>45322</v>
      </c>
      <c r="E6929" t="s">
        <v>1264</v>
      </c>
      <c r="F6929" t="s">
        <v>1265</v>
      </c>
      <c r="G6929" t="s">
        <v>1266</v>
      </c>
      <c r="H6929" t="s">
        <v>668</v>
      </c>
      <c r="I6929" t="s">
        <v>1281</v>
      </c>
      <c r="J6929" t="s">
        <v>1282</v>
      </c>
      <c r="K6929" t="s">
        <v>1304</v>
      </c>
      <c r="L6929" t="s">
        <v>1305</v>
      </c>
      <c r="M6929" t="s">
        <v>1306</v>
      </c>
      <c r="N6929" t="s">
        <v>920</v>
      </c>
      <c r="O6929">
        <v>965</v>
      </c>
    </row>
    <row r="6930" spans="1:15" x14ac:dyDescent="0.35">
      <c r="A6930" s="189" t="str">
        <f t="shared" si="364"/>
        <v>Jan</v>
      </c>
      <c r="B6930" s="190" t="str">
        <f t="shared" si="365"/>
        <v>2024</v>
      </c>
      <c r="C6930" s="190" t="str">
        <f t="shared" si="366"/>
        <v>Jan-2024</v>
      </c>
      <c r="D6930" s="2">
        <v>45322</v>
      </c>
      <c r="E6930" t="s">
        <v>1264</v>
      </c>
      <c r="F6930" t="s">
        <v>1265</v>
      </c>
      <c r="G6930" t="s">
        <v>1266</v>
      </c>
      <c r="H6930" t="s">
        <v>668</v>
      </c>
      <c r="I6930" t="s">
        <v>1281</v>
      </c>
      <c r="J6930" t="s">
        <v>1282</v>
      </c>
      <c r="K6930" t="s">
        <v>1304</v>
      </c>
      <c r="L6930" t="s">
        <v>1305</v>
      </c>
      <c r="M6930" t="s">
        <v>1306</v>
      </c>
      <c r="N6930" t="s">
        <v>922</v>
      </c>
      <c r="O6930">
        <v>330</v>
      </c>
    </row>
    <row r="6931" spans="1:15" x14ac:dyDescent="0.35">
      <c r="A6931" s="189" t="str">
        <f t="shared" si="364"/>
        <v>Jan</v>
      </c>
      <c r="B6931" s="190" t="str">
        <f t="shared" si="365"/>
        <v>2024</v>
      </c>
      <c r="C6931" s="190" t="str">
        <f t="shared" si="366"/>
        <v>Jan-2024</v>
      </c>
      <c r="D6931" s="2">
        <v>45322</v>
      </c>
      <c r="E6931" t="s">
        <v>1264</v>
      </c>
      <c r="F6931" t="s">
        <v>1265</v>
      </c>
      <c r="G6931" t="s">
        <v>1266</v>
      </c>
      <c r="H6931" t="s">
        <v>668</v>
      </c>
      <c r="I6931" t="s">
        <v>1281</v>
      </c>
      <c r="J6931" t="s">
        <v>1282</v>
      </c>
      <c r="K6931" t="s">
        <v>1304</v>
      </c>
      <c r="L6931" t="s">
        <v>1305</v>
      </c>
      <c r="M6931" t="s">
        <v>1306</v>
      </c>
      <c r="N6931" t="s">
        <v>921</v>
      </c>
      <c r="O6931">
        <v>670</v>
      </c>
    </row>
    <row r="6932" spans="1:15" x14ac:dyDescent="0.35">
      <c r="A6932" s="189" t="str">
        <f t="shared" si="364"/>
        <v>Jan</v>
      </c>
      <c r="B6932" s="190" t="str">
        <f t="shared" si="365"/>
        <v>2024</v>
      </c>
      <c r="C6932" s="190" t="str">
        <f t="shared" si="366"/>
        <v>Jan-2024</v>
      </c>
      <c r="D6932" s="2">
        <v>45322</v>
      </c>
      <c r="E6932" t="s">
        <v>1264</v>
      </c>
      <c r="F6932" t="s">
        <v>1265</v>
      </c>
      <c r="G6932" t="s">
        <v>1266</v>
      </c>
      <c r="H6932" t="s">
        <v>682</v>
      </c>
      <c r="I6932" t="s">
        <v>1307</v>
      </c>
      <c r="J6932" t="s">
        <v>1308</v>
      </c>
      <c r="K6932" t="s">
        <v>1309</v>
      </c>
      <c r="L6932" t="s">
        <v>1310</v>
      </c>
      <c r="M6932" t="s">
        <v>1311</v>
      </c>
      <c r="N6932" t="s">
        <v>1528</v>
      </c>
      <c r="O6932" t="s">
        <v>958</v>
      </c>
    </row>
    <row r="6933" spans="1:15" x14ac:dyDescent="0.35">
      <c r="A6933" s="189" t="str">
        <f t="shared" si="364"/>
        <v>Jan</v>
      </c>
      <c r="B6933" s="190" t="str">
        <f t="shared" si="365"/>
        <v>2024</v>
      </c>
      <c r="C6933" s="190" t="str">
        <f t="shared" si="366"/>
        <v>Jan-2024</v>
      </c>
      <c r="D6933" s="2">
        <v>45322</v>
      </c>
      <c r="E6933" t="s">
        <v>1264</v>
      </c>
      <c r="F6933" t="s">
        <v>1265</v>
      </c>
      <c r="G6933" t="s">
        <v>1266</v>
      </c>
      <c r="H6933" t="s">
        <v>682</v>
      </c>
      <c r="I6933" t="s">
        <v>1307</v>
      </c>
      <c r="J6933" t="s">
        <v>1308</v>
      </c>
      <c r="K6933" t="s">
        <v>1309</v>
      </c>
      <c r="L6933" t="s">
        <v>1310</v>
      </c>
      <c r="M6933" t="s">
        <v>1311</v>
      </c>
      <c r="N6933" t="s">
        <v>1529</v>
      </c>
      <c r="O6933" t="s">
        <v>958</v>
      </c>
    </row>
    <row r="6934" spans="1:15" x14ac:dyDescent="0.35">
      <c r="A6934" s="189" t="str">
        <f t="shared" si="364"/>
        <v>Jan</v>
      </c>
      <c r="B6934" s="190" t="str">
        <f t="shared" si="365"/>
        <v>2024</v>
      </c>
      <c r="C6934" s="190" t="str">
        <f t="shared" si="366"/>
        <v>Jan-2024</v>
      </c>
      <c r="D6934" s="2">
        <v>45322</v>
      </c>
      <c r="E6934" t="s">
        <v>1264</v>
      </c>
      <c r="F6934" t="s">
        <v>1265</v>
      </c>
      <c r="G6934" t="s">
        <v>1266</v>
      </c>
      <c r="H6934" t="s">
        <v>682</v>
      </c>
      <c r="I6934" t="s">
        <v>1307</v>
      </c>
      <c r="J6934" t="s">
        <v>1308</v>
      </c>
      <c r="K6934" t="s">
        <v>1309</v>
      </c>
      <c r="L6934" t="s">
        <v>1310</v>
      </c>
      <c r="M6934" t="s">
        <v>1311</v>
      </c>
      <c r="N6934" t="s">
        <v>919</v>
      </c>
      <c r="O6934">
        <v>15</v>
      </c>
    </row>
    <row r="6935" spans="1:15" x14ac:dyDescent="0.35">
      <c r="A6935" s="189" t="str">
        <f t="shared" si="364"/>
        <v>Jan</v>
      </c>
      <c r="B6935" s="190" t="str">
        <f t="shared" si="365"/>
        <v>2024</v>
      </c>
      <c r="C6935" s="190" t="str">
        <f t="shared" si="366"/>
        <v>Jan-2024</v>
      </c>
      <c r="D6935" s="2">
        <v>45322</v>
      </c>
      <c r="E6935" t="s">
        <v>1264</v>
      </c>
      <c r="F6935" t="s">
        <v>1265</v>
      </c>
      <c r="G6935" t="s">
        <v>1266</v>
      </c>
      <c r="H6935" t="s">
        <v>682</v>
      </c>
      <c r="I6935" t="s">
        <v>1307</v>
      </c>
      <c r="J6935" t="s">
        <v>1308</v>
      </c>
      <c r="K6935" t="s">
        <v>1309</v>
      </c>
      <c r="L6935" t="s">
        <v>1310</v>
      </c>
      <c r="M6935" t="s">
        <v>1311</v>
      </c>
      <c r="N6935" t="s">
        <v>920</v>
      </c>
      <c r="O6935">
        <v>1295</v>
      </c>
    </row>
    <row r="6936" spans="1:15" x14ac:dyDescent="0.35">
      <c r="A6936" s="189" t="str">
        <f t="shared" si="364"/>
        <v>Jan</v>
      </c>
      <c r="B6936" s="190" t="str">
        <f t="shared" si="365"/>
        <v>2024</v>
      </c>
      <c r="C6936" s="190" t="str">
        <f t="shared" si="366"/>
        <v>Jan-2024</v>
      </c>
      <c r="D6936" s="2">
        <v>45322</v>
      </c>
      <c r="E6936" t="s">
        <v>1264</v>
      </c>
      <c r="F6936" t="s">
        <v>1265</v>
      </c>
      <c r="G6936" t="s">
        <v>1266</v>
      </c>
      <c r="H6936" t="s">
        <v>682</v>
      </c>
      <c r="I6936" t="s">
        <v>1307</v>
      </c>
      <c r="J6936" t="s">
        <v>1308</v>
      </c>
      <c r="K6936" t="s">
        <v>1309</v>
      </c>
      <c r="L6936" t="s">
        <v>1310</v>
      </c>
      <c r="M6936" t="s">
        <v>1311</v>
      </c>
      <c r="N6936" t="s">
        <v>922</v>
      </c>
      <c r="O6936">
        <v>480</v>
      </c>
    </row>
    <row r="6937" spans="1:15" x14ac:dyDescent="0.35">
      <c r="A6937" s="189" t="str">
        <f t="shared" si="364"/>
        <v>Jan</v>
      </c>
      <c r="B6937" s="190" t="str">
        <f t="shared" si="365"/>
        <v>2024</v>
      </c>
      <c r="C6937" s="190" t="str">
        <f t="shared" si="366"/>
        <v>Jan-2024</v>
      </c>
      <c r="D6937" s="2">
        <v>45322</v>
      </c>
      <c r="E6937" t="s">
        <v>1264</v>
      </c>
      <c r="F6937" t="s">
        <v>1265</v>
      </c>
      <c r="G6937" t="s">
        <v>1266</v>
      </c>
      <c r="H6937" t="s">
        <v>682</v>
      </c>
      <c r="I6937" t="s">
        <v>1307</v>
      </c>
      <c r="J6937" t="s">
        <v>1308</v>
      </c>
      <c r="K6937" t="s">
        <v>1309</v>
      </c>
      <c r="L6937" t="s">
        <v>1310</v>
      </c>
      <c r="M6937" t="s">
        <v>1311</v>
      </c>
      <c r="N6937" t="s">
        <v>921</v>
      </c>
      <c r="O6937">
        <v>1510</v>
      </c>
    </row>
    <row r="6938" spans="1:15" x14ac:dyDescent="0.35">
      <c r="A6938" s="189" t="str">
        <f t="shared" ref="A6938:A7001" si="367">TEXT(D6938,"mmm")</f>
        <v>Jan</v>
      </c>
      <c r="B6938" s="190" t="str">
        <f t="shared" ref="B6938:B7001" si="368">TEXT(D6938,"yyyy")</f>
        <v>2024</v>
      </c>
      <c r="C6938" s="190" t="str">
        <f t="shared" ref="C6938:C7001" si="369">_xlfn.CONCAT(A6938&amp;"-"&amp;B6938)</f>
        <v>Jan-2024</v>
      </c>
      <c r="D6938" s="2">
        <v>45322</v>
      </c>
      <c r="E6938" t="s">
        <v>1264</v>
      </c>
      <c r="F6938" t="s">
        <v>1265</v>
      </c>
      <c r="G6938" t="s">
        <v>1266</v>
      </c>
      <c r="H6938" t="s">
        <v>682</v>
      </c>
      <c r="I6938" t="s">
        <v>1307</v>
      </c>
      <c r="J6938" t="s">
        <v>1308</v>
      </c>
      <c r="K6938" t="s">
        <v>1312</v>
      </c>
      <c r="L6938" t="s">
        <v>1313</v>
      </c>
      <c r="M6938" t="s">
        <v>1314</v>
      </c>
      <c r="N6938" t="s">
        <v>1528</v>
      </c>
      <c r="O6938" t="s">
        <v>958</v>
      </c>
    </row>
    <row r="6939" spans="1:15" x14ac:dyDescent="0.35">
      <c r="A6939" s="189" t="str">
        <f t="shared" si="367"/>
        <v>Jan</v>
      </c>
      <c r="B6939" s="190" t="str">
        <f t="shared" si="368"/>
        <v>2024</v>
      </c>
      <c r="C6939" s="190" t="str">
        <f t="shared" si="369"/>
        <v>Jan-2024</v>
      </c>
      <c r="D6939" s="2">
        <v>45322</v>
      </c>
      <c r="E6939" t="s">
        <v>1264</v>
      </c>
      <c r="F6939" t="s">
        <v>1265</v>
      </c>
      <c r="G6939" t="s">
        <v>1266</v>
      </c>
      <c r="H6939" t="s">
        <v>682</v>
      </c>
      <c r="I6939" t="s">
        <v>1307</v>
      </c>
      <c r="J6939" t="s">
        <v>1308</v>
      </c>
      <c r="K6939" t="s">
        <v>1312</v>
      </c>
      <c r="L6939" t="s">
        <v>1313</v>
      </c>
      <c r="M6939" t="s">
        <v>1314</v>
      </c>
      <c r="N6939" t="s">
        <v>1529</v>
      </c>
      <c r="O6939" t="s">
        <v>958</v>
      </c>
    </row>
    <row r="6940" spans="1:15" x14ac:dyDescent="0.35">
      <c r="A6940" s="189" t="str">
        <f t="shared" si="367"/>
        <v>Jan</v>
      </c>
      <c r="B6940" s="190" t="str">
        <f t="shared" si="368"/>
        <v>2024</v>
      </c>
      <c r="C6940" s="190" t="str">
        <f t="shared" si="369"/>
        <v>Jan-2024</v>
      </c>
      <c r="D6940" s="2">
        <v>45322</v>
      </c>
      <c r="E6940" t="s">
        <v>1264</v>
      </c>
      <c r="F6940" t="s">
        <v>1265</v>
      </c>
      <c r="G6940" t="s">
        <v>1266</v>
      </c>
      <c r="H6940" t="s">
        <v>682</v>
      </c>
      <c r="I6940" t="s">
        <v>1307</v>
      </c>
      <c r="J6940" t="s">
        <v>1308</v>
      </c>
      <c r="K6940" t="s">
        <v>1312</v>
      </c>
      <c r="L6940" t="s">
        <v>1313</v>
      </c>
      <c r="M6940" t="s">
        <v>1314</v>
      </c>
      <c r="N6940" t="s">
        <v>919</v>
      </c>
      <c r="O6940">
        <v>55</v>
      </c>
    </row>
    <row r="6941" spans="1:15" x14ac:dyDescent="0.35">
      <c r="A6941" s="189" t="str">
        <f t="shared" si="367"/>
        <v>Jan</v>
      </c>
      <c r="B6941" s="190" t="str">
        <f t="shared" si="368"/>
        <v>2024</v>
      </c>
      <c r="C6941" s="190" t="str">
        <f t="shared" si="369"/>
        <v>Jan-2024</v>
      </c>
      <c r="D6941" s="2">
        <v>45322</v>
      </c>
      <c r="E6941" t="s">
        <v>1264</v>
      </c>
      <c r="F6941" t="s">
        <v>1265</v>
      </c>
      <c r="G6941" t="s">
        <v>1266</v>
      </c>
      <c r="H6941" t="s">
        <v>682</v>
      </c>
      <c r="I6941" t="s">
        <v>1307</v>
      </c>
      <c r="J6941" t="s">
        <v>1308</v>
      </c>
      <c r="K6941" t="s">
        <v>1312</v>
      </c>
      <c r="L6941" t="s">
        <v>1313</v>
      </c>
      <c r="M6941" t="s">
        <v>1314</v>
      </c>
      <c r="N6941" t="s">
        <v>920</v>
      </c>
      <c r="O6941">
        <v>630</v>
      </c>
    </row>
    <row r="6942" spans="1:15" x14ac:dyDescent="0.35">
      <c r="A6942" s="189" t="str">
        <f t="shared" si="367"/>
        <v>Jan</v>
      </c>
      <c r="B6942" s="190" t="str">
        <f t="shared" si="368"/>
        <v>2024</v>
      </c>
      <c r="C6942" s="190" t="str">
        <f t="shared" si="369"/>
        <v>Jan-2024</v>
      </c>
      <c r="D6942" s="2">
        <v>45322</v>
      </c>
      <c r="E6942" t="s">
        <v>1264</v>
      </c>
      <c r="F6942" t="s">
        <v>1265</v>
      </c>
      <c r="G6942" t="s">
        <v>1266</v>
      </c>
      <c r="H6942" t="s">
        <v>682</v>
      </c>
      <c r="I6942" t="s">
        <v>1307</v>
      </c>
      <c r="J6942" t="s">
        <v>1308</v>
      </c>
      <c r="K6942" t="s">
        <v>1312</v>
      </c>
      <c r="L6942" t="s">
        <v>1313</v>
      </c>
      <c r="M6942" t="s">
        <v>1314</v>
      </c>
      <c r="N6942" t="s">
        <v>922</v>
      </c>
      <c r="O6942">
        <v>655</v>
      </c>
    </row>
    <row r="6943" spans="1:15" x14ac:dyDescent="0.35">
      <c r="A6943" s="189" t="str">
        <f t="shared" si="367"/>
        <v>Jan</v>
      </c>
      <c r="B6943" s="190" t="str">
        <f t="shared" si="368"/>
        <v>2024</v>
      </c>
      <c r="C6943" s="190" t="str">
        <f t="shared" si="369"/>
        <v>Jan-2024</v>
      </c>
      <c r="D6943" s="2">
        <v>45322</v>
      </c>
      <c r="E6943" t="s">
        <v>1264</v>
      </c>
      <c r="F6943" t="s">
        <v>1265</v>
      </c>
      <c r="G6943" t="s">
        <v>1266</v>
      </c>
      <c r="H6943" t="s">
        <v>682</v>
      </c>
      <c r="I6943" t="s">
        <v>1307</v>
      </c>
      <c r="J6943" t="s">
        <v>1308</v>
      </c>
      <c r="K6943" t="s">
        <v>1312</v>
      </c>
      <c r="L6943" t="s">
        <v>1313</v>
      </c>
      <c r="M6943" t="s">
        <v>1314</v>
      </c>
      <c r="N6943" t="s">
        <v>921</v>
      </c>
      <c r="O6943">
        <v>720</v>
      </c>
    </row>
    <row r="6944" spans="1:15" x14ac:dyDescent="0.35">
      <c r="A6944" s="189" t="str">
        <f t="shared" si="367"/>
        <v>Jan</v>
      </c>
      <c r="B6944" s="190" t="str">
        <f t="shared" si="368"/>
        <v>2024</v>
      </c>
      <c r="C6944" s="190" t="str">
        <f t="shared" si="369"/>
        <v>Jan-2024</v>
      </c>
      <c r="D6944" s="2">
        <v>45322</v>
      </c>
      <c r="E6944" t="s">
        <v>1264</v>
      </c>
      <c r="F6944" t="s">
        <v>1265</v>
      </c>
      <c r="G6944" t="s">
        <v>1266</v>
      </c>
      <c r="H6944" t="s">
        <v>682</v>
      </c>
      <c r="I6944" t="s">
        <v>1307</v>
      </c>
      <c r="J6944" t="s">
        <v>1308</v>
      </c>
      <c r="K6944" t="s">
        <v>1315</v>
      </c>
      <c r="L6944" t="s">
        <v>1316</v>
      </c>
      <c r="M6944" t="s">
        <v>1317</v>
      </c>
      <c r="N6944" t="s">
        <v>1528</v>
      </c>
      <c r="O6944" t="s">
        <v>958</v>
      </c>
    </row>
    <row r="6945" spans="1:15" x14ac:dyDescent="0.35">
      <c r="A6945" s="189" t="str">
        <f t="shared" si="367"/>
        <v>Jan</v>
      </c>
      <c r="B6945" s="190" t="str">
        <f t="shared" si="368"/>
        <v>2024</v>
      </c>
      <c r="C6945" s="190" t="str">
        <f t="shared" si="369"/>
        <v>Jan-2024</v>
      </c>
      <c r="D6945" s="2">
        <v>45322</v>
      </c>
      <c r="E6945" t="s">
        <v>1264</v>
      </c>
      <c r="F6945" t="s">
        <v>1265</v>
      </c>
      <c r="G6945" t="s">
        <v>1266</v>
      </c>
      <c r="H6945" t="s">
        <v>682</v>
      </c>
      <c r="I6945" t="s">
        <v>1307</v>
      </c>
      <c r="J6945" t="s">
        <v>1308</v>
      </c>
      <c r="K6945" t="s">
        <v>1315</v>
      </c>
      <c r="L6945" t="s">
        <v>1316</v>
      </c>
      <c r="M6945" t="s">
        <v>1317</v>
      </c>
      <c r="N6945" t="s">
        <v>1529</v>
      </c>
      <c r="O6945" t="s">
        <v>958</v>
      </c>
    </row>
    <row r="6946" spans="1:15" x14ac:dyDescent="0.35">
      <c r="A6946" s="189" t="str">
        <f t="shared" si="367"/>
        <v>Jan</v>
      </c>
      <c r="B6946" s="190" t="str">
        <f t="shared" si="368"/>
        <v>2024</v>
      </c>
      <c r="C6946" s="190" t="str">
        <f t="shared" si="369"/>
        <v>Jan-2024</v>
      </c>
      <c r="D6946" s="2">
        <v>45322</v>
      </c>
      <c r="E6946" t="s">
        <v>1264</v>
      </c>
      <c r="F6946" t="s">
        <v>1265</v>
      </c>
      <c r="G6946" t="s">
        <v>1266</v>
      </c>
      <c r="H6946" t="s">
        <v>682</v>
      </c>
      <c r="I6946" t="s">
        <v>1307</v>
      </c>
      <c r="J6946" t="s">
        <v>1308</v>
      </c>
      <c r="K6946" t="s">
        <v>1315</v>
      </c>
      <c r="L6946" t="s">
        <v>1316</v>
      </c>
      <c r="M6946" t="s">
        <v>1317</v>
      </c>
      <c r="N6946" t="s">
        <v>919</v>
      </c>
      <c r="O6946">
        <v>40</v>
      </c>
    </row>
    <row r="6947" spans="1:15" x14ac:dyDescent="0.35">
      <c r="A6947" s="189" t="str">
        <f t="shared" si="367"/>
        <v>Jan</v>
      </c>
      <c r="B6947" s="190" t="str">
        <f t="shared" si="368"/>
        <v>2024</v>
      </c>
      <c r="C6947" s="190" t="str">
        <f t="shared" si="369"/>
        <v>Jan-2024</v>
      </c>
      <c r="D6947" s="2">
        <v>45322</v>
      </c>
      <c r="E6947" t="s">
        <v>1264</v>
      </c>
      <c r="F6947" t="s">
        <v>1265</v>
      </c>
      <c r="G6947" t="s">
        <v>1266</v>
      </c>
      <c r="H6947" t="s">
        <v>682</v>
      </c>
      <c r="I6947" t="s">
        <v>1307</v>
      </c>
      <c r="J6947" t="s">
        <v>1308</v>
      </c>
      <c r="K6947" t="s">
        <v>1315</v>
      </c>
      <c r="L6947" t="s">
        <v>1316</v>
      </c>
      <c r="M6947" t="s">
        <v>1317</v>
      </c>
      <c r="N6947" t="s">
        <v>920</v>
      </c>
      <c r="O6947">
        <v>510</v>
      </c>
    </row>
    <row r="6948" spans="1:15" x14ac:dyDescent="0.35">
      <c r="A6948" s="189" t="str">
        <f t="shared" si="367"/>
        <v>Jan</v>
      </c>
      <c r="B6948" s="190" t="str">
        <f t="shared" si="368"/>
        <v>2024</v>
      </c>
      <c r="C6948" s="190" t="str">
        <f t="shared" si="369"/>
        <v>Jan-2024</v>
      </c>
      <c r="D6948" s="2">
        <v>45322</v>
      </c>
      <c r="E6948" t="s">
        <v>1264</v>
      </c>
      <c r="F6948" t="s">
        <v>1265</v>
      </c>
      <c r="G6948" t="s">
        <v>1266</v>
      </c>
      <c r="H6948" t="s">
        <v>682</v>
      </c>
      <c r="I6948" t="s">
        <v>1307</v>
      </c>
      <c r="J6948" t="s">
        <v>1308</v>
      </c>
      <c r="K6948" t="s">
        <v>1315</v>
      </c>
      <c r="L6948" t="s">
        <v>1316</v>
      </c>
      <c r="M6948" t="s">
        <v>1317</v>
      </c>
      <c r="N6948" t="s">
        <v>922</v>
      </c>
      <c r="O6948">
        <v>425</v>
      </c>
    </row>
    <row r="6949" spans="1:15" x14ac:dyDescent="0.35">
      <c r="A6949" s="189" t="str">
        <f t="shared" si="367"/>
        <v>Jan</v>
      </c>
      <c r="B6949" s="190" t="str">
        <f t="shared" si="368"/>
        <v>2024</v>
      </c>
      <c r="C6949" s="190" t="str">
        <f t="shared" si="369"/>
        <v>Jan-2024</v>
      </c>
      <c r="D6949" s="2">
        <v>45322</v>
      </c>
      <c r="E6949" t="s">
        <v>1264</v>
      </c>
      <c r="F6949" t="s">
        <v>1265</v>
      </c>
      <c r="G6949" t="s">
        <v>1266</v>
      </c>
      <c r="H6949" t="s">
        <v>682</v>
      </c>
      <c r="I6949" t="s">
        <v>1307</v>
      </c>
      <c r="J6949" t="s">
        <v>1308</v>
      </c>
      <c r="K6949" t="s">
        <v>1315</v>
      </c>
      <c r="L6949" t="s">
        <v>1316</v>
      </c>
      <c r="M6949" t="s">
        <v>1317</v>
      </c>
      <c r="N6949" t="s">
        <v>921</v>
      </c>
      <c r="O6949">
        <v>530</v>
      </c>
    </row>
    <row r="6950" spans="1:15" x14ac:dyDescent="0.35">
      <c r="A6950" s="189" t="str">
        <f t="shared" si="367"/>
        <v>Jan</v>
      </c>
      <c r="B6950" s="190" t="str">
        <f t="shared" si="368"/>
        <v>2024</v>
      </c>
      <c r="C6950" s="190" t="str">
        <f t="shared" si="369"/>
        <v>Jan-2024</v>
      </c>
      <c r="D6950" s="2">
        <v>45322</v>
      </c>
      <c r="E6950" t="s">
        <v>1264</v>
      </c>
      <c r="F6950" t="s">
        <v>1265</v>
      </c>
      <c r="G6950" t="s">
        <v>1266</v>
      </c>
      <c r="H6950" t="s">
        <v>682</v>
      </c>
      <c r="I6950" t="s">
        <v>1307</v>
      </c>
      <c r="J6950" t="s">
        <v>1308</v>
      </c>
      <c r="K6950" t="s">
        <v>1318</v>
      </c>
      <c r="L6950" t="s">
        <v>1319</v>
      </c>
      <c r="M6950" t="s">
        <v>1320</v>
      </c>
      <c r="N6950" t="s">
        <v>1528</v>
      </c>
      <c r="O6950" t="s">
        <v>958</v>
      </c>
    </row>
    <row r="6951" spans="1:15" x14ac:dyDescent="0.35">
      <c r="A6951" s="189" t="str">
        <f t="shared" si="367"/>
        <v>Jan</v>
      </c>
      <c r="B6951" s="190" t="str">
        <f t="shared" si="368"/>
        <v>2024</v>
      </c>
      <c r="C6951" s="190" t="str">
        <f t="shared" si="369"/>
        <v>Jan-2024</v>
      </c>
      <c r="D6951" s="2">
        <v>45322</v>
      </c>
      <c r="E6951" t="s">
        <v>1264</v>
      </c>
      <c r="F6951" t="s">
        <v>1265</v>
      </c>
      <c r="G6951" t="s">
        <v>1266</v>
      </c>
      <c r="H6951" t="s">
        <v>682</v>
      </c>
      <c r="I6951" t="s">
        <v>1307</v>
      </c>
      <c r="J6951" t="s">
        <v>1308</v>
      </c>
      <c r="K6951" t="s">
        <v>1318</v>
      </c>
      <c r="L6951" t="s">
        <v>1319</v>
      </c>
      <c r="M6951" t="s">
        <v>1320</v>
      </c>
      <c r="N6951" t="s">
        <v>1529</v>
      </c>
      <c r="O6951" t="s">
        <v>958</v>
      </c>
    </row>
    <row r="6952" spans="1:15" x14ac:dyDescent="0.35">
      <c r="A6952" s="189" t="str">
        <f t="shared" si="367"/>
        <v>Jan</v>
      </c>
      <c r="B6952" s="190" t="str">
        <f t="shared" si="368"/>
        <v>2024</v>
      </c>
      <c r="C6952" s="190" t="str">
        <f t="shared" si="369"/>
        <v>Jan-2024</v>
      </c>
      <c r="D6952" s="2">
        <v>45322</v>
      </c>
      <c r="E6952" t="s">
        <v>1264</v>
      </c>
      <c r="F6952" t="s">
        <v>1265</v>
      </c>
      <c r="G6952" t="s">
        <v>1266</v>
      </c>
      <c r="H6952" t="s">
        <v>682</v>
      </c>
      <c r="I6952" t="s">
        <v>1307</v>
      </c>
      <c r="J6952" t="s">
        <v>1308</v>
      </c>
      <c r="K6952" t="s">
        <v>1318</v>
      </c>
      <c r="L6952" t="s">
        <v>1319</v>
      </c>
      <c r="M6952" t="s">
        <v>1320</v>
      </c>
      <c r="N6952" t="s">
        <v>919</v>
      </c>
      <c r="O6952">
        <v>10</v>
      </c>
    </row>
    <row r="6953" spans="1:15" x14ac:dyDescent="0.35">
      <c r="A6953" s="189" t="str">
        <f t="shared" si="367"/>
        <v>Jan</v>
      </c>
      <c r="B6953" s="190" t="str">
        <f t="shared" si="368"/>
        <v>2024</v>
      </c>
      <c r="C6953" s="190" t="str">
        <f t="shared" si="369"/>
        <v>Jan-2024</v>
      </c>
      <c r="D6953" s="2">
        <v>45322</v>
      </c>
      <c r="E6953" t="s">
        <v>1264</v>
      </c>
      <c r="F6953" t="s">
        <v>1265</v>
      </c>
      <c r="G6953" t="s">
        <v>1266</v>
      </c>
      <c r="H6953" t="s">
        <v>682</v>
      </c>
      <c r="I6953" t="s">
        <v>1307</v>
      </c>
      <c r="J6953" t="s">
        <v>1308</v>
      </c>
      <c r="K6953" t="s">
        <v>1318</v>
      </c>
      <c r="L6953" t="s">
        <v>1319</v>
      </c>
      <c r="M6953" t="s">
        <v>1320</v>
      </c>
      <c r="N6953" t="s">
        <v>920</v>
      </c>
      <c r="O6953">
        <v>240</v>
      </c>
    </row>
    <row r="6954" spans="1:15" x14ac:dyDescent="0.35">
      <c r="A6954" s="189" t="str">
        <f t="shared" si="367"/>
        <v>Jan</v>
      </c>
      <c r="B6954" s="190" t="str">
        <f t="shared" si="368"/>
        <v>2024</v>
      </c>
      <c r="C6954" s="190" t="str">
        <f t="shared" si="369"/>
        <v>Jan-2024</v>
      </c>
      <c r="D6954" s="2">
        <v>45322</v>
      </c>
      <c r="E6954" t="s">
        <v>1264</v>
      </c>
      <c r="F6954" t="s">
        <v>1265</v>
      </c>
      <c r="G6954" t="s">
        <v>1266</v>
      </c>
      <c r="H6954" t="s">
        <v>682</v>
      </c>
      <c r="I6954" t="s">
        <v>1307</v>
      </c>
      <c r="J6954" t="s">
        <v>1308</v>
      </c>
      <c r="K6954" t="s">
        <v>1318</v>
      </c>
      <c r="L6954" t="s">
        <v>1319</v>
      </c>
      <c r="M6954" t="s">
        <v>1320</v>
      </c>
      <c r="N6954" t="s">
        <v>922</v>
      </c>
      <c r="O6954">
        <v>600</v>
      </c>
    </row>
    <row r="6955" spans="1:15" x14ac:dyDescent="0.35">
      <c r="A6955" s="189" t="str">
        <f t="shared" si="367"/>
        <v>Jan</v>
      </c>
      <c r="B6955" s="190" t="str">
        <f t="shared" si="368"/>
        <v>2024</v>
      </c>
      <c r="C6955" s="190" t="str">
        <f t="shared" si="369"/>
        <v>Jan-2024</v>
      </c>
      <c r="D6955" s="2">
        <v>45322</v>
      </c>
      <c r="E6955" t="s">
        <v>1264</v>
      </c>
      <c r="F6955" t="s">
        <v>1265</v>
      </c>
      <c r="G6955" t="s">
        <v>1266</v>
      </c>
      <c r="H6955" t="s">
        <v>682</v>
      </c>
      <c r="I6955" t="s">
        <v>1307</v>
      </c>
      <c r="J6955" t="s">
        <v>1308</v>
      </c>
      <c r="K6955" t="s">
        <v>1318</v>
      </c>
      <c r="L6955" t="s">
        <v>1319</v>
      </c>
      <c r="M6955" t="s">
        <v>1320</v>
      </c>
      <c r="N6955" t="s">
        <v>921</v>
      </c>
      <c r="O6955">
        <v>660</v>
      </c>
    </row>
    <row r="6956" spans="1:15" x14ac:dyDescent="0.35">
      <c r="A6956" s="189" t="str">
        <f t="shared" si="367"/>
        <v>Jan</v>
      </c>
      <c r="B6956" s="190" t="str">
        <f t="shared" si="368"/>
        <v>2024</v>
      </c>
      <c r="C6956" s="190" t="str">
        <f t="shared" si="369"/>
        <v>Jan-2024</v>
      </c>
      <c r="D6956" s="2">
        <v>45322</v>
      </c>
      <c r="E6956" t="s">
        <v>1264</v>
      </c>
      <c r="F6956" t="s">
        <v>1265</v>
      </c>
      <c r="G6956" t="s">
        <v>1266</v>
      </c>
      <c r="H6956" t="s">
        <v>682</v>
      </c>
      <c r="I6956" t="s">
        <v>1307</v>
      </c>
      <c r="J6956" t="s">
        <v>1308</v>
      </c>
      <c r="K6956" t="s">
        <v>1321</v>
      </c>
      <c r="L6956" t="s">
        <v>1322</v>
      </c>
      <c r="M6956" t="s">
        <v>1323</v>
      </c>
      <c r="N6956" t="s">
        <v>1528</v>
      </c>
      <c r="O6956" t="s">
        <v>958</v>
      </c>
    </row>
    <row r="6957" spans="1:15" x14ac:dyDescent="0.35">
      <c r="A6957" s="189" t="str">
        <f t="shared" si="367"/>
        <v>Jan</v>
      </c>
      <c r="B6957" s="190" t="str">
        <f t="shared" si="368"/>
        <v>2024</v>
      </c>
      <c r="C6957" s="190" t="str">
        <f t="shared" si="369"/>
        <v>Jan-2024</v>
      </c>
      <c r="D6957" s="2">
        <v>45322</v>
      </c>
      <c r="E6957" t="s">
        <v>1264</v>
      </c>
      <c r="F6957" t="s">
        <v>1265</v>
      </c>
      <c r="G6957" t="s">
        <v>1266</v>
      </c>
      <c r="H6957" t="s">
        <v>682</v>
      </c>
      <c r="I6957" t="s">
        <v>1307</v>
      </c>
      <c r="J6957" t="s">
        <v>1308</v>
      </c>
      <c r="K6957" t="s">
        <v>1321</v>
      </c>
      <c r="L6957" t="s">
        <v>1322</v>
      </c>
      <c r="M6957" t="s">
        <v>1323</v>
      </c>
      <c r="N6957" t="s">
        <v>1529</v>
      </c>
      <c r="O6957" t="s">
        <v>958</v>
      </c>
    </row>
    <row r="6958" spans="1:15" x14ac:dyDescent="0.35">
      <c r="A6958" s="189" t="str">
        <f t="shared" si="367"/>
        <v>Jan</v>
      </c>
      <c r="B6958" s="190" t="str">
        <f t="shared" si="368"/>
        <v>2024</v>
      </c>
      <c r="C6958" s="190" t="str">
        <f t="shared" si="369"/>
        <v>Jan-2024</v>
      </c>
      <c r="D6958" s="2">
        <v>45322</v>
      </c>
      <c r="E6958" t="s">
        <v>1264</v>
      </c>
      <c r="F6958" t="s">
        <v>1265</v>
      </c>
      <c r="G6958" t="s">
        <v>1266</v>
      </c>
      <c r="H6958" t="s">
        <v>682</v>
      </c>
      <c r="I6958" t="s">
        <v>1307</v>
      </c>
      <c r="J6958" t="s">
        <v>1308</v>
      </c>
      <c r="K6958" t="s">
        <v>1321</v>
      </c>
      <c r="L6958" t="s">
        <v>1322</v>
      </c>
      <c r="M6958" t="s">
        <v>1323</v>
      </c>
      <c r="N6958" t="s">
        <v>919</v>
      </c>
      <c r="O6958">
        <v>45</v>
      </c>
    </row>
    <row r="6959" spans="1:15" x14ac:dyDescent="0.35">
      <c r="A6959" s="189" t="str">
        <f t="shared" si="367"/>
        <v>Jan</v>
      </c>
      <c r="B6959" s="190" t="str">
        <f t="shared" si="368"/>
        <v>2024</v>
      </c>
      <c r="C6959" s="190" t="str">
        <f t="shared" si="369"/>
        <v>Jan-2024</v>
      </c>
      <c r="D6959" s="2">
        <v>45322</v>
      </c>
      <c r="E6959" t="s">
        <v>1264</v>
      </c>
      <c r="F6959" t="s">
        <v>1265</v>
      </c>
      <c r="G6959" t="s">
        <v>1266</v>
      </c>
      <c r="H6959" t="s">
        <v>682</v>
      </c>
      <c r="I6959" t="s">
        <v>1307</v>
      </c>
      <c r="J6959" t="s">
        <v>1308</v>
      </c>
      <c r="K6959" t="s">
        <v>1321</v>
      </c>
      <c r="L6959" t="s">
        <v>1322</v>
      </c>
      <c r="M6959" t="s">
        <v>1323</v>
      </c>
      <c r="N6959" t="s">
        <v>920</v>
      </c>
      <c r="O6959">
        <v>780</v>
      </c>
    </row>
    <row r="6960" spans="1:15" x14ac:dyDescent="0.35">
      <c r="A6960" s="189" t="str">
        <f t="shared" si="367"/>
        <v>Jan</v>
      </c>
      <c r="B6960" s="190" t="str">
        <f t="shared" si="368"/>
        <v>2024</v>
      </c>
      <c r="C6960" s="190" t="str">
        <f t="shared" si="369"/>
        <v>Jan-2024</v>
      </c>
      <c r="D6960" s="2">
        <v>45322</v>
      </c>
      <c r="E6960" t="s">
        <v>1264</v>
      </c>
      <c r="F6960" t="s">
        <v>1265</v>
      </c>
      <c r="G6960" t="s">
        <v>1266</v>
      </c>
      <c r="H6960" t="s">
        <v>682</v>
      </c>
      <c r="I6960" t="s">
        <v>1307</v>
      </c>
      <c r="J6960" t="s">
        <v>1308</v>
      </c>
      <c r="K6960" t="s">
        <v>1321</v>
      </c>
      <c r="L6960" t="s">
        <v>1322</v>
      </c>
      <c r="M6960" t="s">
        <v>1323</v>
      </c>
      <c r="N6960" t="s">
        <v>922</v>
      </c>
      <c r="O6960">
        <v>245</v>
      </c>
    </row>
    <row r="6961" spans="1:15" x14ac:dyDescent="0.35">
      <c r="A6961" s="189" t="str">
        <f t="shared" si="367"/>
        <v>Jan</v>
      </c>
      <c r="B6961" s="190" t="str">
        <f t="shared" si="368"/>
        <v>2024</v>
      </c>
      <c r="C6961" s="190" t="str">
        <f t="shared" si="369"/>
        <v>Jan-2024</v>
      </c>
      <c r="D6961" s="2">
        <v>45322</v>
      </c>
      <c r="E6961" t="s">
        <v>1264</v>
      </c>
      <c r="F6961" t="s">
        <v>1265</v>
      </c>
      <c r="G6961" t="s">
        <v>1266</v>
      </c>
      <c r="H6961" t="s">
        <v>682</v>
      </c>
      <c r="I6961" t="s">
        <v>1307</v>
      </c>
      <c r="J6961" t="s">
        <v>1308</v>
      </c>
      <c r="K6961" t="s">
        <v>1321</v>
      </c>
      <c r="L6961" t="s">
        <v>1322</v>
      </c>
      <c r="M6961" t="s">
        <v>1323</v>
      </c>
      <c r="N6961" t="s">
        <v>921</v>
      </c>
      <c r="O6961">
        <v>645</v>
      </c>
    </row>
    <row r="6962" spans="1:15" x14ac:dyDescent="0.35">
      <c r="A6962" s="189" t="str">
        <f t="shared" si="367"/>
        <v>Jan</v>
      </c>
      <c r="B6962" s="190" t="str">
        <f t="shared" si="368"/>
        <v>2024</v>
      </c>
      <c r="C6962" s="190" t="str">
        <f t="shared" si="369"/>
        <v>Jan-2024</v>
      </c>
      <c r="D6962" s="2">
        <v>45322</v>
      </c>
      <c r="E6962" t="s">
        <v>1264</v>
      </c>
      <c r="F6962" t="s">
        <v>1265</v>
      </c>
      <c r="G6962" t="s">
        <v>1266</v>
      </c>
      <c r="H6962" t="s">
        <v>682</v>
      </c>
      <c r="I6962" t="s">
        <v>1307</v>
      </c>
      <c r="J6962" t="s">
        <v>1308</v>
      </c>
      <c r="K6962" t="s">
        <v>1324</v>
      </c>
      <c r="L6962" t="s">
        <v>1325</v>
      </c>
      <c r="M6962" t="s">
        <v>1326</v>
      </c>
      <c r="N6962" t="s">
        <v>1528</v>
      </c>
      <c r="O6962" t="s">
        <v>958</v>
      </c>
    </row>
    <row r="6963" spans="1:15" x14ac:dyDescent="0.35">
      <c r="A6963" s="189" t="str">
        <f t="shared" si="367"/>
        <v>Jan</v>
      </c>
      <c r="B6963" s="190" t="str">
        <f t="shared" si="368"/>
        <v>2024</v>
      </c>
      <c r="C6963" s="190" t="str">
        <f t="shared" si="369"/>
        <v>Jan-2024</v>
      </c>
      <c r="D6963" s="2">
        <v>45322</v>
      </c>
      <c r="E6963" t="s">
        <v>1264</v>
      </c>
      <c r="F6963" t="s">
        <v>1265</v>
      </c>
      <c r="G6963" t="s">
        <v>1266</v>
      </c>
      <c r="H6963" t="s">
        <v>682</v>
      </c>
      <c r="I6963" t="s">
        <v>1307</v>
      </c>
      <c r="J6963" t="s">
        <v>1308</v>
      </c>
      <c r="K6963" t="s">
        <v>1324</v>
      </c>
      <c r="L6963" t="s">
        <v>1325</v>
      </c>
      <c r="M6963" t="s">
        <v>1326</v>
      </c>
      <c r="N6963" t="s">
        <v>1529</v>
      </c>
      <c r="O6963" t="s">
        <v>958</v>
      </c>
    </row>
    <row r="6964" spans="1:15" x14ac:dyDescent="0.35">
      <c r="A6964" s="189" t="str">
        <f t="shared" si="367"/>
        <v>Jan</v>
      </c>
      <c r="B6964" s="190" t="str">
        <f t="shared" si="368"/>
        <v>2024</v>
      </c>
      <c r="C6964" s="190" t="str">
        <f t="shared" si="369"/>
        <v>Jan-2024</v>
      </c>
      <c r="D6964" s="2">
        <v>45322</v>
      </c>
      <c r="E6964" t="s">
        <v>1264</v>
      </c>
      <c r="F6964" t="s">
        <v>1265</v>
      </c>
      <c r="G6964" t="s">
        <v>1266</v>
      </c>
      <c r="H6964" t="s">
        <v>682</v>
      </c>
      <c r="I6964" t="s">
        <v>1307</v>
      </c>
      <c r="J6964" t="s">
        <v>1308</v>
      </c>
      <c r="K6964" t="s">
        <v>1324</v>
      </c>
      <c r="L6964" t="s">
        <v>1325</v>
      </c>
      <c r="M6964" t="s">
        <v>1326</v>
      </c>
      <c r="N6964" t="s">
        <v>919</v>
      </c>
      <c r="O6964">
        <v>270</v>
      </c>
    </row>
    <row r="6965" spans="1:15" x14ac:dyDescent="0.35">
      <c r="A6965" s="189" t="str">
        <f t="shared" si="367"/>
        <v>Jan</v>
      </c>
      <c r="B6965" s="190" t="str">
        <f t="shared" si="368"/>
        <v>2024</v>
      </c>
      <c r="C6965" s="190" t="str">
        <f t="shared" si="369"/>
        <v>Jan-2024</v>
      </c>
      <c r="D6965" s="2">
        <v>45322</v>
      </c>
      <c r="E6965" t="s">
        <v>1264</v>
      </c>
      <c r="F6965" t="s">
        <v>1265</v>
      </c>
      <c r="G6965" t="s">
        <v>1266</v>
      </c>
      <c r="H6965" t="s">
        <v>682</v>
      </c>
      <c r="I6965" t="s">
        <v>1307</v>
      </c>
      <c r="J6965" t="s">
        <v>1308</v>
      </c>
      <c r="K6965" t="s">
        <v>1324</v>
      </c>
      <c r="L6965" t="s">
        <v>1325</v>
      </c>
      <c r="M6965" t="s">
        <v>1326</v>
      </c>
      <c r="N6965" t="s">
        <v>920</v>
      </c>
      <c r="O6965">
        <v>2245</v>
      </c>
    </row>
    <row r="6966" spans="1:15" x14ac:dyDescent="0.35">
      <c r="A6966" s="189" t="str">
        <f t="shared" si="367"/>
        <v>Jan</v>
      </c>
      <c r="B6966" s="190" t="str">
        <f t="shared" si="368"/>
        <v>2024</v>
      </c>
      <c r="C6966" s="190" t="str">
        <f t="shared" si="369"/>
        <v>Jan-2024</v>
      </c>
      <c r="D6966" s="2">
        <v>45322</v>
      </c>
      <c r="E6966" t="s">
        <v>1264</v>
      </c>
      <c r="F6966" t="s">
        <v>1265</v>
      </c>
      <c r="G6966" t="s">
        <v>1266</v>
      </c>
      <c r="H6966" t="s">
        <v>682</v>
      </c>
      <c r="I6966" t="s">
        <v>1307</v>
      </c>
      <c r="J6966" t="s">
        <v>1308</v>
      </c>
      <c r="K6966" t="s">
        <v>1324</v>
      </c>
      <c r="L6966" t="s">
        <v>1325</v>
      </c>
      <c r="M6966" t="s">
        <v>1326</v>
      </c>
      <c r="N6966" t="s">
        <v>922</v>
      </c>
      <c r="O6966">
        <v>1195</v>
      </c>
    </row>
    <row r="6967" spans="1:15" x14ac:dyDescent="0.35">
      <c r="A6967" s="189" t="str">
        <f t="shared" si="367"/>
        <v>Jan</v>
      </c>
      <c r="B6967" s="190" t="str">
        <f t="shared" si="368"/>
        <v>2024</v>
      </c>
      <c r="C6967" s="190" t="str">
        <f t="shared" si="369"/>
        <v>Jan-2024</v>
      </c>
      <c r="D6967" s="2">
        <v>45322</v>
      </c>
      <c r="E6967" t="s">
        <v>1264</v>
      </c>
      <c r="F6967" t="s">
        <v>1265</v>
      </c>
      <c r="G6967" t="s">
        <v>1266</v>
      </c>
      <c r="H6967" t="s">
        <v>682</v>
      </c>
      <c r="I6967" t="s">
        <v>1307</v>
      </c>
      <c r="J6967" t="s">
        <v>1308</v>
      </c>
      <c r="K6967" t="s">
        <v>1324</v>
      </c>
      <c r="L6967" t="s">
        <v>1325</v>
      </c>
      <c r="M6967" t="s">
        <v>1326</v>
      </c>
      <c r="N6967" t="s">
        <v>921</v>
      </c>
      <c r="O6967">
        <v>1785</v>
      </c>
    </row>
    <row r="6968" spans="1:15" x14ac:dyDescent="0.35">
      <c r="A6968" s="189" t="str">
        <f t="shared" si="367"/>
        <v>Jan</v>
      </c>
      <c r="B6968" s="190" t="str">
        <f t="shared" si="368"/>
        <v>2024</v>
      </c>
      <c r="C6968" s="190" t="str">
        <f t="shared" si="369"/>
        <v>Jan-2024</v>
      </c>
      <c r="D6968" s="2">
        <v>45322</v>
      </c>
      <c r="E6968" t="s">
        <v>1264</v>
      </c>
      <c r="F6968" t="s">
        <v>1265</v>
      </c>
      <c r="G6968" t="s">
        <v>1266</v>
      </c>
      <c r="H6968" t="s">
        <v>695</v>
      </c>
      <c r="I6968" t="s">
        <v>1327</v>
      </c>
      <c r="J6968" t="s">
        <v>1328</v>
      </c>
      <c r="K6968" t="s">
        <v>1329</v>
      </c>
      <c r="L6968" t="s">
        <v>1330</v>
      </c>
      <c r="M6968" t="s">
        <v>1331</v>
      </c>
      <c r="N6968" t="s">
        <v>1528</v>
      </c>
      <c r="O6968" t="s">
        <v>958</v>
      </c>
    </row>
    <row r="6969" spans="1:15" x14ac:dyDescent="0.35">
      <c r="A6969" s="189" t="str">
        <f t="shared" si="367"/>
        <v>Jan</v>
      </c>
      <c r="B6969" s="190" t="str">
        <f t="shared" si="368"/>
        <v>2024</v>
      </c>
      <c r="C6969" s="190" t="str">
        <f t="shared" si="369"/>
        <v>Jan-2024</v>
      </c>
      <c r="D6969" s="2">
        <v>45322</v>
      </c>
      <c r="E6969" t="s">
        <v>1264</v>
      </c>
      <c r="F6969" t="s">
        <v>1265</v>
      </c>
      <c r="G6969" t="s">
        <v>1266</v>
      </c>
      <c r="H6969" t="s">
        <v>695</v>
      </c>
      <c r="I6969" t="s">
        <v>1327</v>
      </c>
      <c r="J6969" t="s">
        <v>1328</v>
      </c>
      <c r="K6969" t="s">
        <v>1329</v>
      </c>
      <c r="L6969" t="s">
        <v>1330</v>
      </c>
      <c r="M6969" t="s">
        <v>1331</v>
      </c>
      <c r="N6969" t="s">
        <v>1529</v>
      </c>
      <c r="O6969" t="s">
        <v>958</v>
      </c>
    </row>
    <row r="6970" spans="1:15" x14ac:dyDescent="0.35">
      <c r="A6970" s="189" t="str">
        <f t="shared" si="367"/>
        <v>Jan</v>
      </c>
      <c r="B6970" s="190" t="str">
        <f t="shared" si="368"/>
        <v>2024</v>
      </c>
      <c r="C6970" s="190" t="str">
        <f t="shared" si="369"/>
        <v>Jan-2024</v>
      </c>
      <c r="D6970" s="2">
        <v>45322</v>
      </c>
      <c r="E6970" t="s">
        <v>1264</v>
      </c>
      <c r="F6970" t="s">
        <v>1265</v>
      </c>
      <c r="G6970" t="s">
        <v>1266</v>
      </c>
      <c r="H6970" t="s">
        <v>695</v>
      </c>
      <c r="I6970" t="s">
        <v>1327</v>
      </c>
      <c r="J6970" t="s">
        <v>1328</v>
      </c>
      <c r="K6970" t="s">
        <v>1329</v>
      </c>
      <c r="L6970" t="s">
        <v>1330</v>
      </c>
      <c r="M6970" t="s">
        <v>1331</v>
      </c>
      <c r="N6970" t="s">
        <v>919</v>
      </c>
      <c r="O6970">
        <v>100</v>
      </c>
    </row>
    <row r="6971" spans="1:15" x14ac:dyDescent="0.35">
      <c r="A6971" s="189" t="str">
        <f t="shared" si="367"/>
        <v>Jan</v>
      </c>
      <c r="B6971" s="190" t="str">
        <f t="shared" si="368"/>
        <v>2024</v>
      </c>
      <c r="C6971" s="190" t="str">
        <f t="shared" si="369"/>
        <v>Jan-2024</v>
      </c>
      <c r="D6971" s="2">
        <v>45322</v>
      </c>
      <c r="E6971" t="s">
        <v>1264</v>
      </c>
      <c r="F6971" t="s">
        <v>1265</v>
      </c>
      <c r="G6971" t="s">
        <v>1266</v>
      </c>
      <c r="H6971" t="s">
        <v>695</v>
      </c>
      <c r="I6971" t="s">
        <v>1327</v>
      </c>
      <c r="J6971" t="s">
        <v>1328</v>
      </c>
      <c r="K6971" t="s">
        <v>1329</v>
      </c>
      <c r="L6971" t="s">
        <v>1330</v>
      </c>
      <c r="M6971" t="s">
        <v>1331</v>
      </c>
      <c r="N6971" t="s">
        <v>920</v>
      </c>
      <c r="O6971">
        <v>415</v>
      </c>
    </row>
    <row r="6972" spans="1:15" x14ac:dyDescent="0.35">
      <c r="A6972" s="189" t="str">
        <f t="shared" si="367"/>
        <v>Jan</v>
      </c>
      <c r="B6972" s="190" t="str">
        <f t="shared" si="368"/>
        <v>2024</v>
      </c>
      <c r="C6972" s="190" t="str">
        <f t="shared" si="369"/>
        <v>Jan-2024</v>
      </c>
      <c r="D6972" s="2">
        <v>45322</v>
      </c>
      <c r="E6972" t="s">
        <v>1264</v>
      </c>
      <c r="F6972" t="s">
        <v>1265</v>
      </c>
      <c r="G6972" t="s">
        <v>1266</v>
      </c>
      <c r="H6972" t="s">
        <v>695</v>
      </c>
      <c r="I6972" t="s">
        <v>1327</v>
      </c>
      <c r="J6972" t="s">
        <v>1328</v>
      </c>
      <c r="K6972" t="s">
        <v>1329</v>
      </c>
      <c r="L6972" t="s">
        <v>1330</v>
      </c>
      <c r="M6972" t="s">
        <v>1331</v>
      </c>
      <c r="N6972" t="s">
        <v>922</v>
      </c>
      <c r="O6972">
        <v>875</v>
      </c>
    </row>
    <row r="6973" spans="1:15" x14ac:dyDescent="0.35">
      <c r="A6973" s="189" t="str">
        <f t="shared" si="367"/>
        <v>Jan</v>
      </c>
      <c r="B6973" s="190" t="str">
        <f t="shared" si="368"/>
        <v>2024</v>
      </c>
      <c r="C6973" s="190" t="str">
        <f t="shared" si="369"/>
        <v>Jan-2024</v>
      </c>
      <c r="D6973" s="2">
        <v>45322</v>
      </c>
      <c r="E6973" t="s">
        <v>1264</v>
      </c>
      <c r="F6973" t="s">
        <v>1265</v>
      </c>
      <c r="G6973" t="s">
        <v>1266</v>
      </c>
      <c r="H6973" t="s">
        <v>695</v>
      </c>
      <c r="I6973" t="s">
        <v>1327</v>
      </c>
      <c r="J6973" t="s">
        <v>1328</v>
      </c>
      <c r="K6973" t="s">
        <v>1329</v>
      </c>
      <c r="L6973" t="s">
        <v>1330</v>
      </c>
      <c r="M6973" t="s">
        <v>1331</v>
      </c>
      <c r="N6973" t="s">
        <v>921</v>
      </c>
      <c r="O6973">
        <v>390</v>
      </c>
    </row>
    <row r="6974" spans="1:15" x14ac:dyDescent="0.35">
      <c r="A6974" s="189" t="str">
        <f t="shared" si="367"/>
        <v>Jan</v>
      </c>
      <c r="B6974" s="190" t="str">
        <f t="shared" si="368"/>
        <v>2024</v>
      </c>
      <c r="C6974" s="190" t="str">
        <f t="shared" si="369"/>
        <v>Jan-2024</v>
      </c>
      <c r="D6974" s="2">
        <v>45322</v>
      </c>
      <c r="E6974" t="s">
        <v>1264</v>
      </c>
      <c r="F6974" t="s">
        <v>1265</v>
      </c>
      <c r="G6974" t="s">
        <v>1266</v>
      </c>
      <c r="H6974" t="s">
        <v>695</v>
      </c>
      <c r="I6974" t="s">
        <v>1327</v>
      </c>
      <c r="J6974" t="s">
        <v>1328</v>
      </c>
      <c r="K6974" t="s">
        <v>1332</v>
      </c>
      <c r="L6974" t="s">
        <v>1333</v>
      </c>
      <c r="M6974" t="s">
        <v>1334</v>
      </c>
      <c r="N6974" t="s">
        <v>1528</v>
      </c>
      <c r="O6974" t="s">
        <v>958</v>
      </c>
    </row>
    <row r="6975" spans="1:15" x14ac:dyDescent="0.35">
      <c r="A6975" s="189" t="str">
        <f t="shared" si="367"/>
        <v>Jan</v>
      </c>
      <c r="B6975" s="190" t="str">
        <f t="shared" si="368"/>
        <v>2024</v>
      </c>
      <c r="C6975" s="190" t="str">
        <f t="shared" si="369"/>
        <v>Jan-2024</v>
      </c>
      <c r="D6975" s="2">
        <v>45322</v>
      </c>
      <c r="E6975" t="s">
        <v>1264</v>
      </c>
      <c r="F6975" t="s">
        <v>1265</v>
      </c>
      <c r="G6975" t="s">
        <v>1266</v>
      </c>
      <c r="H6975" t="s">
        <v>695</v>
      </c>
      <c r="I6975" t="s">
        <v>1327</v>
      </c>
      <c r="J6975" t="s">
        <v>1328</v>
      </c>
      <c r="K6975" t="s">
        <v>1332</v>
      </c>
      <c r="L6975" t="s">
        <v>1333</v>
      </c>
      <c r="M6975" t="s">
        <v>1334</v>
      </c>
      <c r="N6975" t="s">
        <v>1529</v>
      </c>
      <c r="O6975" t="s">
        <v>958</v>
      </c>
    </row>
    <row r="6976" spans="1:15" x14ac:dyDescent="0.35">
      <c r="A6976" s="189" t="str">
        <f t="shared" si="367"/>
        <v>Jan</v>
      </c>
      <c r="B6976" s="190" t="str">
        <f t="shared" si="368"/>
        <v>2024</v>
      </c>
      <c r="C6976" s="190" t="str">
        <f t="shared" si="369"/>
        <v>Jan-2024</v>
      </c>
      <c r="D6976" s="2">
        <v>45322</v>
      </c>
      <c r="E6976" t="s">
        <v>1264</v>
      </c>
      <c r="F6976" t="s">
        <v>1265</v>
      </c>
      <c r="G6976" t="s">
        <v>1266</v>
      </c>
      <c r="H6976" t="s">
        <v>695</v>
      </c>
      <c r="I6976" t="s">
        <v>1327</v>
      </c>
      <c r="J6976" t="s">
        <v>1328</v>
      </c>
      <c r="K6976" t="s">
        <v>1332</v>
      </c>
      <c r="L6976" t="s">
        <v>1333</v>
      </c>
      <c r="M6976" t="s">
        <v>1334</v>
      </c>
      <c r="N6976" t="s">
        <v>919</v>
      </c>
      <c r="O6976">
        <v>145</v>
      </c>
    </row>
    <row r="6977" spans="1:15" x14ac:dyDescent="0.35">
      <c r="A6977" s="189" t="str">
        <f t="shared" si="367"/>
        <v>Jan</v>
      </c>
      <c r="B6977" s="190" t="str">
        <f t="shared" si="368"/>
        <v>2024</v>
      </c>
      <c r="C6977" s="190" t="str">
        <f t="shared" si="369"/>
        <v>Jan-2024</v>
      </c>
      <c r="D6977" s="2">
        <v>45322</v>
      </c>
      <c r="E6977" t="s">
        <v>1264</v>
      </c>
      <c r="F6977" t="s">
        <v>1265</v>
      </c>
      <c r="G6977" t="s">
        <v>1266</v>
      </c>
      <c r="H6977" t="s">
        <v>695</v>
      </c>
      <c r="I6977" t="s">
        <v>1327</v>
      </c>
      <c r="J6977" t="s">
        <v>1328</v>
      </c>
      <c r="K6977" t="s">
        <v>1332</v>
      </c>
      <c r="L6977" t="s">
        <v>1333</v>
      </c>
      <c r="M6977" t="s">
        <v>1334</v>
      </c>
      <c r="N6977" t="s">
        <v>920</v>
      </c>
      <c r="O6977">
        <v>760</v>
      </c>
    </row>
    <row r="6978" spans="1:15" x14ac:dyDescent="0.35">
      <c r="A6978" s="189" t="str">
        <f t="shared" si="367"/>
        <v>Jan</v>
      </c>
      <c r="B6978" s="190" t="str">
        <f t="shared" si="368"/>
        <v>2024</v>
      </c>
      <c r="C6978" s="190" t="str">
        <f t="shared" si="369"/>
        <v>Jan-2024</v>
      </c>
      <c r="D6978" s="2">
        <v>45322</v>
      </c>
      <c r="E6978" t="s">
        <v>1264</v>
      </c>
      <c r="F6978" t="s">
        <v>1265</v>
      </c>
      <c r="G6978" t="s">
        <v>1266</v>
      </c>
      <c r="H6978" t="s">
        <v>695</v>
      </c>
      <c r="I6978" t="s">
        <v>1327</v>
      </c>
      <c r="J6978" t="s">
        <v>1328</v>
      </c>
      <c r="K6978" t="s">
        <v>1332</v>
      </c>
      <c r="L6978" t="s">
        <v>1333</v>
      </c>
      <c r="M6978" t="s">
        <v>1334</v>
      </c>
      <c r="N6978" t="s">
        <v>922</v>
      </c>
      <c r="O6978">
        <v>1100</v>
      </c>
    </row>
    <row r="6979" spans="1:15" x14ac:dyDescent="0.35">
      <c r="A6979" s="189" t="str">
        <f t="shared" si="367"/>
        <v>Jan</v>
      </c>
      <c r="B6979" s="190" t="str">
        <f t="shared" si="368"/>
        <v>2024</v>
      </c>
      <c r="C6979" s="190" t="str">
        <f t="shared" si="369"/>
        <v>Jan-2024</v>
      </c>
      <c r="D6979" s="2">
        <v>45322</v>
      </c>
      <c r="E6979" t="s">
        <v>1264</v>
      </c>
      <c r="F6979" t="s">
        <v>1265</v>
      </c>
      <c r="G6979" t="s">
        <v>1266</v>
      </c>
      <c r="H6979" t="s">
        <v>695</v>
      </c>
      <c r="I6979" t="s">
        <v>1327</v>
      </c>
      <c r="J6979" t="s">
        <v>1328</v>
      </c>
      <c r="K6979" t="s">
        <v>1332</v>
      </c>
      <c r="L6979" t="s">
        <v>1333</v>
      </c>
      <c r="M6979" t="s">
        <v>1334</v>
      </c>
      <c r="N6979" t="s">
        <v>921</v>
      </c>
      <c r="O6979">
        <v>1010</v>
      </c>
    </row>
    <row r="6980" spans="1:15" x14ac:dyDescent="0.35">
      <c r="A6980" s="189" t="str">
        <f t="shared" si="367"/>
        <v>Jan</v>
      </c>
      <c r="B6980" s="190" t="str">
        <f t="shared" si="368"/>
        <v>2024</v>
      </c>
      <c r="C6980" s="190" t="str">
        <f t="shared" si="369"/>
        <v>Jan-2024</v>
      </c>
      <c r="D6980" s="2">
        <v>45322</v>
      </c>
      <c r="E6980" t="s">
        <v>1264</v>
      </c>
      <c r="F6980" t="s">
        <v>1265</v>
      </c>
      <c r="G6980" t="s">
        <v>1266</v>
      </c>
      <c r="H6980" t="s">
        <v>695</v>
      </c>
      <c r="I6980" t="s">
        <v>1327</v>
      </c>
      <c r="J6980" t="s">
        <v>1328</v>
      </c>
      <c r="K6980" t="s">
        <v>1335</v>
      </c>
      <c r="L6980" t="s">
        <v>1336</v>
      </c>
      <c r="M6980" t="s">
        <v>1337</v>
      </c>
      <c r="N6980" t="s">
        <v>1528</v>
      </c>
      <c r="O6980" t="s">
        <v>958</v>
      </c>
    </row>
    <row r="6981" spans="1:15" x14ac:dyDescent="0.35">
      <c r="A6981" s="189" t="str">
        <f t="shared" si="367"/>
        <v>Jan</v>
      </c>
      <c r="B6981" s="190" t="str">
        <f t="shared" si="368"/>
        <v>2024</v>
      </c>
      <c r="C6981" s="190" t="str">
        <f t="shared" si="369"/>
        <v>Jan-2024</v>
      </c>
      <c r="D6981" s="2">
        <v>45322</v>
      </c>
      <c r="E6981" t="s">
        <v>1264</v>
      </c>
      <c r="F6981" t="s">
        <v>1265</v>
      </c>
      <c r="G6981" t="s">
        <v>1266</v>
      </c>
      <c r="H6981" t="s">
        <v>695</v>
      </c>
      <c r="I6981" t="s">
        <v>1327</v>
      </c>
      <c r="J6981" t="s">
        <v>1328</v>
      </c>
      <c r="K6981" t="s">
        <v>1335</v>
      </c>
      <c r="L6981" t="s">
        <v>1336</v>
      </c>
      <c r="M6981" t="s">
        <v>1337</v>
      </c>
      <c r="N6981" t="s">
        <v>1529</v>
      </c>
      <c r="O6981" t="s">
        <v>958</v>
      </c>
    </row>
    <row r="6982" spans="1:15" x14ac:dyDescent="0.35">
      <c r="A6982" s="189" t="str">
        <f t="shared" si="367"/>
        <v>Jan</v>
      </c>
      <c r="B6982" s="190" t="str">
        <f t="shared" si="368"/>
        <v>2024</v>
      </c>
      <c r="C6982" s="190" t="str">
        <f t="shared" si="369"/>
        <v>Jan-2024</v>
      </c>
      <c r="D6982" s="2">
        <v>45322</v>
      </c>
      <c r="E6982" t="s">
        <v>1264</v>
      </c>
      <c r="F6982" t="s">
        <v>1265</v>
      </c>
      <c r="G6982" t="s">
        <v>1266</v>
      </c>
      <c r="H6982" t="s">
        <v>695</v>
      </c>
      <c r="I6982" t="s">
        <v>1327</v>
      </c>
      <c r="J6982" t="s">
        <v>1328</v>
      </c>
      <c r="K6982" t="s">
        <v>1335</v>
      </c>
      <c r="L6982" t="s">
        <v>1336</v>
      </c>
      <c r="M6982" t="s">
        <v>1337</v>
      </c>
      <c r="N6982" t="s">
        <v>919</v>
      </c>
      <c r="O6982">
        <v>485</v>
      </c>
    </row>
    <row r="6983" spans="1:15" x14ac:dyDescent="0.35">
      <c r="A6983" s="189" t="str">
        <f t="shared" si="367"/>
        <v>Jan</v>
      </c>
      <c r="B6983" s="190" t="str">
        <f t="shared" si="368"/>
        <v>2024</v>
      </c>
      <c r="C6983" s="190" t="str">
        <f t="shared" si="369"/>
        <v>Jan-2024</v>
      </c>
      <c r="D6983" s="2">
        <v>45322</v>
      </c>
      <c r="E6983" t="s">
        <v>1264</v>
      </c>
      <c r="F6983" t="s">
        <v>1265</v>
      </c>
      <c r="G6983" t="s">
        <v>1266</v>
      </c>
      <c r="H6983" t="s">
        <v>695</v>
      </c>
      <c r="I6983" t="s">
        <v>1327</v>
      </c>
      <c r="J6983" t="s">
        <v>1328</v>
      </c>
      <c r="K6983" t="s">
        <v>1335</v>
      </c>
      <c r="L6983" t="s">
        <v>1336</v>
      </c>
      <c r="M6983" t="s">
        <v>1337</v>
      </c>
      <c r="N6983" t="s">
        <v>920</v>
      </c>
      <c r="O6983">
        <v>2125</v>
      </c>
    </row>
    <row r="6984" spans="1:15" x14ac:dyDescent="0.35">
      <c r="A6984" s="189" t="str">
        <f t="shared" si="367"/>
        <v>Jan</v>
      </c>
      <c r="B6984" s="190" t="str">
        <f t="shared" si="368"/>
        <v>2024</v>
      </c>
      <c r="C6984" s="190" t="str">
        <f t="shared" si="369"/>
        <v>Jan-2024</v>
      </c>
      <c r="D6984" s="2">
        <v>45322</v>
      </c>
      <c r="E6984" t="s">
        <v>1264</v>
      </c>
      <c r="F6984" t="s">
        <v>1265</v>
      </c>
      <c r="G6984" t="s">
        <v>1266</v>
      </c>
      <c r="H6984" t="s">
        <v>695</v>
      </c>
      <c r="I6984" t="s">
        <v>1327</v>
      </c>
      <c r="J6984" t="s">
        <v>1328</v>
      </c>
      <c r="K6984" t="s">
        <v>1335</v>
      </c>
      <c r="L6984" t="s">
        <v>1336</v>
      </c>
      <c r="M6984" t="s">
        <v>1337</v>
      </c>
      <c r="N6984" t="s">
        <v>922</v>
      </c>
      <c r="O6984">
        <v>2275</v>
      </c>
    </row>
    <row r="6985" spans="1:15" x14ac:dyDescent="0.35">
      <c r="A6985" s="189" t="str">
        <f t="shared" si="367"/>
        <v>Jan</v>
      </c>
      <c r="B6985" s="190" t="str">
        <f t="shared" si="368"/>
        <v>2024</v>
      </c>
      <c r="C6985" s="190" t="str">
        <f t="shared" si="369"/>
        <v>Jan-2024</v>
      </c>
      <c r="D6985" s="2">
        <v>45322</v>
      </c>
      <c r="E6985" t="s">
        <v>1264</v>
      </c>
      <c r="F6985" t="s">
        <v>1265</v>
      </c>
      <c r="G6985" t="s">
        <v>1266</v>
      </c>
      <c r="H6985" t="s">
        <v>695</v>
      </c>
      <c r="I6985" t="s">
        <v>1327</v>
      </c>
      <c r="J6985" t="s">
        <v>1328</v>
      </c>
      <c r="K6985" t="s">
        <v>1335</v>
      </c>
      <c r="L6985" t="s">
        <v>1336</v>
      </c>
      <c r="M6985" t="s">
        <v>1337</v>
      </c>
      <c r="N6985" t="s">
        <v>921</v>
      </c>
      <c r="O6985">
        <v>1710</v>
      </c>
    </row>
    <row r="6986" spans="1:15" x14ac:dyDescent="0.35">
      <c r="A6986" s="189" t="str">
        <f t="shared" si="367"/>
        <v>Jan</v>
      </c>
      <c r="B6986" s="190" t="str">
        <f t="shared" si="368"/>
        <v>2024</v>
      </c>
      <c r="C6986" s="190" t="str">
        <f t="shared" si="369"/>
        <v>Jan-2024</v>
      </c>
      <c r="D6986" s="2">
        <v>45322</v>
      </c>
      <c r="E6986" t="s">
        <v>1264</v>
      </c>
      <c r="F6986" t="s">
        <v>1265</v>
      </c>
      <c r="G6986" t="s">
        <v>1266</v>
      </c>
      <c r="H6986" t="s">
        <v>695</v>
      </c>
      <c r="I6986" t="s">
        <v>1327</v>
      </c>
      <c r="J6986" t="s">
        <v>1328</v>
      </c>
      <c r="K6986" t="s">
        <v>1338</v>
      </c>
      <c r="L6986" t="s">
        <v>1339</v>
      </c>
      <c r="M6986" t="s">
        <v>1340</v>
      </c>
      <c r="N6986" t="s">
        <v>1528</v>
      </c>
      <c r="O6986" t="s">
        <v>958</v>
      </c>
    </row>
    <row r="6987" spans="1:15" x14ac:dyDescent="0.35">
      <c r="A6987" s="189" t="str">
        <f t="shared" si="367"/>
        <v>Jan</v>
      </c>
      <c r="B6987" s="190" t="str">
        <f t="shared" si="368"/>
        <v>2024</v>
      </c>
      <c r="C6987" s="190" t="str">
        <f t="shared" si="369"/>
        <v>Jan-2024</v>
      </c>
      <c r="D6987" s="2">
        <v>45322</v>
      </c>
      <c r="E6987" t="s">
        <v>1264</v>
      </c>
      <c r="F6987" t="s">
        <v>1265</v>
      </c>
      <c r="G6987" t="s">
        <v>1266</v>
      </c>
      <c r="H6987" t="s">
        <v>695</v>
      </c>
      <c r="I6987" t="s">
        <v>1327</v>
      </c>
      <c r="J6987" t="s">
        <v>1328</v>
      </c>
      <c r="K6987" t="s">
        <v>1338</v>
      </c>
      <c r="L6987" t="s">
        <v>1339</v>
      </c>
      <c r="M6987" t="s">
        <v>1340</v>
      </c>
      <c r="N6987" t="s">
        <v>1529</v>
      </c>
      <c r="O6987" t="s">
        <v>958</v>
      </c>
    </row>
    <row r="6988" spans="1:15" x14ac:dyDescent="0.35">
      <c r="A6988" s="189" t="str">
        <f t="shared" si="367"/>
        <v>Jan</v>
      </c>
      <c r="B6988" s="190" t="str">
        <f t="shared" si="368"/>
        <v>2024</v>
      </c>
      <c r="C6988" s="190" t="str">
        <f t="shared" si="369"/>
        <v>Jan-2024</v>
      </c>
      <c r="D6988" s="2">
        <v>45322</v>
      </c>
      <c r="E6988" t="s">
        <v>1264</v>
      </c>
      <c r="F6988" t="s">
        <v>1265</v>
      </c>
      <c r="G6988" t="s">
        <v>1266</v>
      </c>
      <c r="H6988" t="s">
        <v>695</v>
      </c>
      <c r="I6988" t="s">
        <v>1327</v>
      </c>
      <c r="J6988" t="s">
        <v>1328</v>
      </c>
      <c r="K6988" t="s">
        <v>1338</v>
      </c>
      <c r="L6988" t="s">
        <v>1339</v>
      </c>
      <c r="M6988" t="s">
        <v>1340</v>
      </c>
      <c r="N6988" t="s">
        <v>919</v>
      </c>
      <c r="O6988">
        <v>795</v>
      </c>
    </row>
    <row r="6989" spans="1:15" x14ac:dyDescent="0.35">
      <c r="A6989" s="189" t="str">
        <f t="shared" si="367"/>
        <v>Jan</v>
      </c>
      <c r="B6989" s="190" t="str">
        <f t="shared" si="368"/>
        <v>2024</v>
      </c>
      <c r="C6989" s="190" t="str">
        <f t="shared" si="369"/>
        <v>Jan-2024</v>
      </c>
      <c r="D6989" s="2">
        <v>45322</v>
      </c>
      <c r="E6989" t="s">
        <v>1264</v>
      </c>
      <c r="F6989" t="s">
        <v>1265</v>
      </c>
      <c r="G6989" t="s">
        <v>1266</v>
      </c>
      <c r="H6989" t="s">
        <v>695</v>
      </c>
      <c r="I6989" t="s">
        <v>1327</v>
      </c>
      <c r="J6989" t="s">
        <v>1328</v>
      </c>
      <c r="K6989" t="s">
        <v>1338</v>
      </c>
      <c r="L6989" t="s">
        <v>1339</v>
      </c>
      <c r="M6989" t="s">
        <v>1340</v>
      </c>
      <c r="N6989" t="s">
        <v>920</v>
      </c>
      <c r="O6989">
        <v>1145</v>
      </c>
    </row>
    <row r="6990" spans="1:15" x14ac:dyDescent="0.35">
      <c r="A6990" s="189" t="str">
        <f t="shared" si="367"/>
        <v>Jan</v>
      </c>
      <c r="B6990" s="190" t="str">
        <f t="shared" si="368"/>
        <v>2024</v>
      </c>
      <c r="C6990" s="190" t="str">
        <f t="shared" si="369"/>
        <v>Jan-2024</v>
      </c>
      <c r="D6990" s="2">
        <v>45322</v>
      </c>
      <c r="E6990" t="s">
        <v>1264</v>
      </c>
      <c r="F6990" t="s">
        <v>1265</v>
      </c>
      <c r="G6990" t="s">
        <v>1266</v>
      </c>
      <c r="H6990" t="s">
        <v>695</v>
      </c>
      <c r="I6990" t="s">
        <v>1327</v>
      </c>
      <c r="J6990" t="s">
        <v>1328</v>
      </c>
      <c r="K6990" t="s">
        <v>1338</v>
      </c>
      <c r="L6990" t="s">
        <v>1339</v>
      </c>
      <c r="M6990" t="s">
        <v>1340</v>
      </c>
      <c r="N6990" t="s">
        <v>922</v>
      </c>
      <c r="O6990">
        <v>1855</v>
      </c>
    </row>
    <row r="6991" spans="1:15" x14ac:dyDescent="0.35">
      <c r="A6991" s="189" t="str">
        <f t="shared" si="367"/>
        <v>Jan</v>
      </c>
      <c r="B6991" s="190" t="str">
        <f t="shared" si="368"/>
        <v>2024</v>
      </c>
      <c r="C6991" s="190" t="str">
        <f t="shared" si="369"/>
        <v>Jan-2024</v>
      </c>
      <c r="D6991" s="2">
        <v>45322</v>
      </c>
      <c r="E6991" t="s">
        <v>1264</v>
      </c>
      <c r="F6991" t="s">
        <v>1265</v>
      </c>
      <c r="G6991" t="s">
        <v>1266</v>
      </c>
      <c r="H6991" t="s">
        <v>695</v>
      </c>
      <c r="I6991" t="s">
        <v>1327</v>
      </c>
      <c r="J6991" t="s">
        <v>1328</v>
      </c>
      <c r="K6991" t="s">
        <v>1338</v>
      </c>
      <c r="L6991" t="s">
        <v>1339</v>
      </c>
      <c r="M6991" t="s">
        <v>1340</v>
      </c>
      <c r="N6991" t="s">
        <v>921</v>
      </c>
      <c r="O6991">
        <v>1685</v>
      </c>
    </row>
    <row r="6992" spans="1:15" x14ac:dyDescent="0.35">
      <c r="A6992" s="189" t="str">
        <f t="shared" si="367"/>
        <v>Jan</v>
      </c>
      <c r="B6992" s="190" t="str">
        <f t="shared" si="368"/>
        <v>2024</v>
      </c>
      <c r="C6992" s="190" t="str">
        <f t="shared" si="369"/>
        <v>Jan-2024</v>
      </c>
      <c r="D6992" s="2">
        <v>45322</v>
      </c>
      <c r="E6992" t="s">
        <v>1264</v>
      </c>
      <c r="F6992" t="s">
        <v>1265</v>
      </c>
      <c r="G6992" t="s">
        <v>1266</v>
      </c>
      <c r="H6992" t="s">
        <v>695</v>
      </c>
      <c r="I6992" t="s">
        <v>1327</v>
      </c>
      <c r="J6992" t="s">
        <v>1328</v>
      </c>
      <c r="K6992" t="s">
        <v>1341</v>
      </c>
      <c r="L6992" t="s">
        <v>1342</v>
      </c>
      <c r="M6992" t="s">
        <v>1343</v>
      </c>
      <c r="N6992" t="s">
        <v>1528</v>
      </c>
      <c r="O6992" t="s">
        <v>958</v>
      </c>
    </row>
    <row r="6993" spans="1:15" x14ac:dyDescent="0.35">
      <c r="A6993" s="189" t="str">
        <f t="shared" si="367"/>
        <v>Jan</v>
      </c>
      <c r="B6993" s="190" t="str">
        <f t="shared" si="368"/>
        <v>2024</v>
      </c>
      <c r="C6993" s="190" t="str">
        <f t="shared" si="369"/>
        <v>Jan-2024</v>
      </c>
      <c r="D6993" s="2">
        <v>45322</v>
      </c>
      <c r="E6993" t="s">
        <v>1264</v>
      </c>
      <c r="F6993" t="s">
        <v>1265</v>
      </c>
      <c r="G6993" t="s">
        <v>1266</v>
      </c>
      <c r="H6993" t="s">
        <v>695</v>
      </c>
      <c r="I6993" t="s">
        <v>1327</v>
      </c>
      <c r="J6993" t="s">
        <v>1328</v>
      </c>
      <c r="K6993" t="s">
        <v>1341</v>
      </c>
      <c r="L6993" t="s">
        <v>1342</v>
      </c>
      <c r="M6993" t="s">
        <v>1343</v>
      </c>
      <c r="N6993" t="s">
        <v>1529</v>
      </c>
      <c r="O6993" t="s">
        <v>958</v>
      </c>
    </row>
    <row r="6994" spans="1:15" x14ac:dyDescent="0.35">
      <c r="A6994" s="189" t="str">
        <f t="shared" si="367"/>
        <v>Jan</v>
      </c>
      <c r="B6994" s="190" t="str">
        <f t="shared" si="368"/>
        <v>2024</v>
      </c>
      <c r="C6994" s="190" t="str">
        <f t="shared" si="369"/>
        <v>Jan-2024</v>
      </c>
      <c r="D6994" s="2">
        <v>45322</v>
      </c>
      <c r="E6994" t="s">
        <v>1264</v>
      </c>
      <c r="F6994" t="s">
        <v>1265</v>
      </c>
      <c r="G6994" t="s">
        <v>1266</v>
      </c>
      <c r="H6994" t="s">
        <v>695</v>
      </c>
      <c r="I6994" t="s">
        <v>1327</v>
      </c>
      <c r="J6994" t="s">
        <v>1328</v>
      </c>
      <c r="K6994" t="s">
        <v>1341</v>
      </c>
      <c r="L6994" t="s">
        <v>1342</v>
      </c>
      <c r="M6994" t="s">
        <v>1343</v>
      </c>
      <c r="N6994" t="s">
        <v>919</v>
      </c>
      <c r="O6994">
        <v>380</v>
      </c>
    </row>
    <row r="6995" spans="1:15" x14ac:dyDescent="0.35">
      <c r="A6995" s="189" t="str">
        <f t="shared" si="367"/>
        <v>Jan</v>
      </c>
      <c r="B6995" s="190" t="str">
        <f t="shared" si="368"/>
        <v>2024</v>
      </c>
      <c r="C6995" s="190" t="str">
        <f t="shared" si="369"/>
        <v>Jan-2024</v>
      </c>
      <c r="D6995" s="2">
        <v>45322</v>
      </c>
      <c r="E6995" t="s">
        <v>1264</v>
      </c>
      <c r="F6995" t="s">
        <v>1265</v>
      </c>
      <c r="G6995" t="s">
        <v>1266</v>
      </c>
      <c r="H6995" t="s">
        <v>695</v>
      </c>
      <c r="I6995" t="s">
        <v>1327</v>
      </c>
      <c r="J6995" t="s">
        <v>1328</v>
      </c>
      <c r="K6995" t="s">
        <v>1341</v>
      </c>
      <c r="L6995" t="s">
        <v>1342</v>
      </c>
      <c r="M6995" t="s">
        <v>1343</v>
      </c>
      <c r="N6995" t="s">
        <v>920</v>
      </c>
      <c r="O6995">
        <v>975</v>
      </c>
    </row>
    <row r="6996" spans="1:15" x14ac:dyDescent="0.35">
      <c r="A6996" s="189" t="str">
        <f t="shared" si="367"/>
        <v>Jan</v>
      </c>
      <c r="B6996" s="190" t="str">
        <f t="shared" si="368"/>
        <v>2024</v>
      </c>
      <c r="C6996" s="190" t="str">
        <f t="shared" si="369"/>
        <v>Jan-2024</v>
      </c>
      <c r="D6996" s="2">
        <v>45322</v>
      </c>
      <c r="E6996" t="s">
        <v>1264</v>
      </c>
      <c r="F6996" t="s">
        <v>1265</v>
      </c>
      <c r="G6996" t="s">
        <v>1266</v>
      </c>
      <c r="H6996" t="s">
        <v>695</v>
      </c>
      <c r="I6996" t="s">
        <v>1327</v>
      </c>
      <c r="J6996" t="s">
        <v>1328</v>
      </c>
      <c r="K6996" t="s">
        <v>1341</v>
      </c>
      <c r="L6996" t="s">
        <v>1342</v>
      </c>
      <c r="M6996" t="s">
        <v>1343</v>
      </c>
      <c r="N6996" t="s">
        <v>922</v>
      </c>
      <c r="O6996">
        <v>1090</v>
      </c>
    </row>
    <row r="6997" spans="1:15" x14ac:dyDescent="0.35">
      <c r="A6997" s="189" t="str">
        <f t="shared" si="367"/>
        <v>Jan</v>
      </c>
      <c r="B6997" s="190" t="str">
        <f t="shared" si="368"/>
        <v>2024</v>
      </c>
      <c r="C6997" s="190" t="str">
        <f t="shared" si="369"/>
        <v>Jan-2024</v>
      </c>
      <c r="D6997" s="2">
        <v>45322</v>
      </c>
      <c r="E6997" t="s">
        <v>1264</v>
      </c>
      <c r="F6997" t="s">
        <v>1265</v>
      </c>
      <c r="G6997" t="s">
        <v>1266</v>
      </c>
      <c r="H6997" t="s">
        <v>695</v>
      </c>
      <c r="I6997" t="s">
        <v>1327</v>
      </c>
      <c r="J6997" t="s">
        <v>1328</v>
      </c>
      <c r="K6997" t="s">
        <v>1341</v>
      </c>
      <c r="L6997" t="s">
        <v>1342</v>
      </c>
      <c r="M6997" t="s">
        <v>1343</v>
      </c>
      <c r="N6997" t="s">
        <v>921</v>
      </c>
      <c r="O6997">
        <v>1025</v>
      </c>
    </row>
    <row r="6998" spans="1:15" x14ac:dyDescent="0.35">
      <c r="A6998" s="189" t="str">
        <f t="shared" si="367"/>
        <v>Dec</v>
      </c>
      <c r="B6998" s="190" t="str">
        <f t="shared" si="368"/>
        <v>2023</v>
      </c>
      <c r="C6998" s="190" t="str">
        <f t="shared" si="369"/>
        <v>Dec-2023</v>
      </c>
      <c r="D6998" s="2">
        <v>45291</v>
      </c>
      <c r="E6998" t="s">
        <v>912</v>
      </c>
      <c r="F6998" t="s">
        <v>913</v>
      </c>
      <c r="G6998" t="s">
        <v>95</v>
      </c>
      <c r="H6998" t="s">
        <v>654</v>
      </c>
      <c r="I6998" t="s">
        <v>914</v>
      </c>
      <c r="J6998" t="s">
        <v>915</v>
      </c>
      <c r="K6998" t="s">
        <v>916</v>
      </c>
      <c r="L6998" t="s">
        <v>917</v>
      </c>
      <c r="M6998" t="s">
        <v>918</v>
      </c>
      <c r="N6998" t="s">
        <v>1528</v>
      </c>
      <c r="O6998" t="s">
        <v>958</v>
      </c>
    </row>
    <row r="6999" spans="1:15" x14ac:dyDescent="0.35">
      <c r="A6999" s="189" t="str">
        <f t="shared" si="367"/>
        <v>Dec</v>
      </c>
      <c r="B6999" s="190" t="str">
        <f t="shared" si="368"/>
        <v>2023</v>
      </c>
      <c r="C6999" s="190" t="str">
        <f t="shared" si="369"/>
        <v>Dec-2023</v>
      </c>
      <c r="D6999" s="2">
        <v>45291</v>
      </c>
      <c r="E6999" t="s">
        <v>912</v>
      </c>
      <c r="F6999" t="s">
        <v>913</v>
      </c>
      <c r="G6999" t="s">
        <v>95</v>
      </c>
      <c r="H6999" t="s">
        <v>654</v>
      </c>
      <c r="I6999" t="s">
        <v>914</v>
      </c>
      <c r="J6999" t="s">
        <v>915</v>
      </c>
      <c r="K6999" t="s">
        <v>916</v>
      </c>
      <c r="L6999" t="s">
        <v>917</v>
      </c>
      <c r="M6999" t="s">
        <v>918</v>
      </c>
      <c r="N6999" t="s">
        <v>1529</v>
      </c>
      <c r="O6999" t="s">
        <v>958</v>
      </c>
    </row>
    <row r="7000" spans="1:15" x14ac:dyDescent="0.35">
      <c r="A7000" s="189" t="str">
        <f t="shared" si="367"/>
        <v>Dec</v>
      </c>
      <c r="B7000" s="190" t="str">
        <f t="shared" si="368"/>
        <v>2023</v>
      </c>
      <c r="C7000" s="190" t="str">
        <f t="shared" si="369"/>
        <v>Dec-2023</v>
      </c>
      <c r="D7000" s="2">
        <v>45291</v>
      </c>
      <c r="E7000" t="s">
        <v>912</v>
      </c>
      <c r="F7000" t="s">
        <v>913</v>
      </c>
      <c r="G7000" t="s">
        <v>95</v>
      </c>
      <c r="H7000" t="s">
        <v>654</v>
      </c>
      <c r="I7000" t="s">
        <v>914</v>
      </c>
      <c r="J7000" t="s">
        <v>915</v>
      </c>
      <c r="K7000" t="s">
        <v>916</v>
      </c>
      <c r="L7000" t="s">
        <v>917</v>
      </c>
      <c r="M7000" t="s">
        <v>918</v>
      </c>
      <c r="N7000" t="s">
        <v>919</v>
      </c>
      <c r="O7000">
        <v>820</v>
      </c>
    </row>
    <row r="7001" spans="1:15" x14ac:dyDescent="0.35">
      <c r="A7001" s="189" t="str">
        <f t="shared" si="367"/>
        <v>Dec</v>
      </c>
      <c r="B7001" s="190" t="str">
        <f t="shared" si="368"/>
        <v>2023</v>
      </c>
      <c r="C7001" s="190" t="str">
        <f t="shared" si="369"/>
        <v>Dec-2023</v>
      </c>
      <c r="D7001" s="2">
        <v>45291</v>
      </c>
      <c r="E7001" t="s">
        <v>912</v>
      </c>
      <c r="F7001" t="s">
        <v>913</v>
      </c>
      <c r="G7001" t="s">
        <v>95</v>
      </c>
      <c r="H7001" t="s">
        <v>654</v>
      </c>
      <c r="I7001" t="s">
        <v>914</v>
      </c>
      <c r="J7001" t="s">
        <v>915</v>
      </c>
      <c r="K7001" t="s">
        <v>916</v>
      </c>
      <c r="L7001" t="s">
        <v>917</v>
      </c>
      <c r="M7001" t="s">
        <v>918</v>
      </c>
      <c r="N7001" t="s">
        <v>920</v>
      </c>
      <c r="O7001">
        <v>6755</v>
      </c>
    </row>
    <row r="7002" spans="1:15" x14ac:dyDescent="0.35">
      <c r="A7002" s="189" t="str">
        <f t="shared" ref="A7002:A7065" si="370">TEXT(D7002,"mmm")</f>
        <v>Dec</v>
      </c>
      <c r="B7002" s="190" t="str">
        <f t="shared" ref="B7002:B7065" si="371">TEXT(D7002,"yyyy")</f>
        <v>2023</v>
      </c>
      <c r="C7002" s="190" t="str">
        <f t="shared" ref="C7002:C7065" si="372">_xlfn.CONCAT(A7002&amp;"-"&amp;B7002)</f>
        <v>Dec-2023</v>
      </c>
      <c r="D7002" s="2">
        <v>45291</v>
      </c>
      <c r="E7002" t="s">
        <v>912</v>
      </c>
      <c r="F7002" t="s">
        <v>913</v>
      </c>
      <c r="G7002" t="s">
        <v>95</v>
      </c>
      <c r="H7002" t="s">
        <v>654</v>
      </c>
      <c r="I7002" t="s">
        <v>914</v>
      </c>
      <c r="J7002" t="s">
        <v>915</v>
      </c>
      <c r="K7002" t="s">
        <v>916</v>
      </c>
      <c r="L7002" t="s">
        <v>917</v>
      </c>
      <c r="M7002" t="s">
        <v>918</v>
      </c>
      <c r="N7002" t="s">
        <v>922</v>
      </c>
      <c r="O7002">
        <v>1470</v>
      </c>
    </row>
    <row r="7003" spans="1:15" x14ac:dyDescent="0.35">
      <c r="A7003" s="189" t="str">
        <f t="shared" si="370"/>
        <v>Dec</v>
      </c>
      <c r="B7003" s="190" t="str">
        <f t="shared" si="371"/>
        <v>2023</v>
      </c>
      <c r="C7003" s="190" t="str">
        <f t="shared" si="372"/>
        <v>Dec-2023</v>
      </c>
      <c r="D7003" s="2">
        <v>45291</v>
      </c>
      <c r="E7003" t="s">
        <v>912</v>
      </c>
      <c r="F7003" t="s">
        <v>913</v>
      </c>
      <c r="G7003" t="s">
        <v>95</v>
      </c>
      <c r="H7003" t="s">
        <v>654</v>
      </c>
      <c r="I7003" t="s">
        <v>914</v>
      </c>
      <c r="J7003" t="s">
        <v>915</v>
      </c>
      <c r="K7003" t="s">
        <v>916</v>
      </c>
      <c r="L7003" t="s">
        <v>917</v>
      </c>
      <c r="M7003" t="s">
        <v>918</v>
      </c>
      <c r="N7003" t="s">
        <v>921</v>
      </c>
      <c r="O7003">
        <v>1865</v>
      </c>
    </row>
    <row r="7004" spans="1:15" x14ac:dyDescent="0.35">
      <c r="A7004" s="189" t="str">
        <f t="shared" si="370"/>
        <v>Dec</v>
      </c>
      <c r="B7004" s="190" t="str">
        <f t="shared" si="371"/>
        <v>2023</v>
      </c>
      <c r="C7004" s="190" t="str">
        <f t="shared" si="372"/>
        <v>Dec-2023</v>
      </c>
      <c r="D7004" s="2">
        <v>45291</v>
      </c>
      <c r="E7004" t="s">
        <v>912</v>
      </c>
      <c r="F7004" t="s">
        <v>913</v>
      </c>
      <c r="G7004" t="s">
        <v>95</v>
      </c>
      <c r="H7004" t="s">
        <v>651</v>
      </c>
      <c r="I7004" t="s">
        <v>924</v>
      </c>
      <c r="J7004" t="s">
        <v>925</v>
      </c>
      <c r="K7004" t="s">
        <v>926</v>
      </c>
      <c r="L7004" t="s">
        <v>927</v>
      </c>
      <c r="M7004" t="s">
        <v>928</v>
      </c>
      <c r="N7004" t="s">
        <v>1528</v>
      </c>
      <c r="O7004" t="s">
        <v>958</v>
      </c>
    </row>
    <row r="7005" spans="1:15" x14ac:dyDescent="0.35">
      <c r="A7005" s="189" t="str">
        <f t="shared" si="370"/>
        <v>Dec</v>
      </c>
      <c r="B7005" s="190" t="str">
        <f t="shared" si="371"/>
        <v>2023</v>
      </c>
      <c r="C7005" s="190" t="str">
        <f t="shared" si="372"/>
        <v>Dec-2023</v>
      </c>
      <c r="D7005" s="2">
        <v>45291</v>
      </c>
      <c r="E7005" t="s">
        <v>912</v>
      </c>
      <c r="F7005" t="s">
        <v>913</v>
      </c>
      <c r="G7005" t="s">
        <v>95</v>
      </c>
      <c r="H7005" t="s">
        <v>651</v>
      </c>
      <c r="I7005" t="s">
        <v>924</v>
      </c>
      <c r="J7005" t="s">
        <v>925</v>
      </c>
      <c r="K7005" t="s">
        <v>926</v>
      </c>
      <c r="L7005" t="s">
        <v>927</v>
      </c>
      <c r="M7005" t="s">
        <v>928</v>
      </c>
      <c r="N7005" t="s">
        <v>1529</v>
      </c>
      <c r="O7005" t="s">
        <v>958</v>
      </c>
    </row>
    <row r="7006" spans="1:15" x14ac:dyDescent="0.35">
      <c r="A7006" s="189" t="str">
        <f t="shared" si="370"/>
        <v>Dec</v>
      </c>
      <c r="B7006" s="190" t="str">
        <f t="shared" si="371"/>
        <v>2023</v>
      </c>
      <c r="C7006" s="190" t="str">
        <f t="shared" si="372"/>
        <v>Dec-2023</v>
      </c>
      <c r="D7006" s="2">
        <v>45291</v>
      </c>
      <c r="E7006" t="s">
        <v>912</v>
      </c>
      <c r="F7006" t="s">
        <v>913</v>
      </c>
      <c r="G7006" t="s">
        <v>95</v>
      </c>
      <c r="H7006" t="s">
        <v>651</v>
      </c>
      <c r="I7006" t="s">
        <v>924</v>
      </c>
      <c r="J7006" t="s">
        <v>925</v>
      </c>
      <c r="K7006" t="s">
        <v>926</v>
      </c>
      <c r="L7006" t="s">
        <v>927</v>
      </c>
      <c r="M7006" t="s">
        <v>928</v>
      </c>
      <c r="N7006" t="s">
        <v>919</v>
      </c>
      <c r="O7006">
        <v>1085</v>
      </c>
    </row>
    <row r="7007" spans="1:15" x14ac:dyDescent="0.35">
      <c r="A7007" s="189" t="str">
        <f t="shared" si="370"/>
        <v>Dec</v>
      </c>
      <c r="B7007" s="190" t="str">
        <f t="shared" si="371"/>
        <v>2023</v>
      </c>
      <c r="C7007" s="190" t="str">
        <f t="shared" si="372"/>
        <v>Dec-2023</v>
      </c>
      <c r="D7007" s="2">
        <v>45291</v>
      </c>
      <c r="E7007" t="s">
        <v>912</v>
      </c>
      <c r="F7007" t="s">
        <v>913</v>
      </c>
      <c r="G7007" t="s">
        <v>95</v>
      </c>
      <c r="H7007" t="s">
        <v>651</v>
      </c>
      <c r="I7007" t="s">
        <v>924</v>
      </c>
      <c r="J7007" t="s">
        <v>925</v>
      </c>
      <c r="K7007" t="s">
        <v>926</v>
      </c>
      <c r="L7007" t="s">
        <v>927</v>
      </c>
      <c r="M7007" t="s">
        <v>928</v>
      </c>
      <c r="N7007" t="s">
        <v>920</v>
      </c>
      <c r="O7007">
        <v>4320</v>
      </c>
    </row>
    <row r="7008" spans="1:15" x14ac:dyDescent="0.35">
      <c r="A7008" s="189" t="str">
        <f t="shared" si="370"/>
        <v>Dec</v>
      </c>
      <c r="B7008" s="190" t="str">
        <f t="shared" si="371"/>
        <v>2023</v>
      </c>
      <c r="C7008" s="190" t="str">
        <f t="shared" si="372"/>
        <v>Dec-2023</v>
      </c>
      <c r="D7008" s="2">
        <v>45291</v>
      </c>
      <c r="E7008" t="s">
        <v>912</v>
      </c>
      <c r="F7008" t="s">
        <v>913</v>
      </c>
      <c r="G7008" t="s">
        <v>95</v>
      </c>
      <c r="H7008" t="s">
        <v>651</v>
      </c>
      <c r="I7008" t="s">
        <v>924</v>
      </c>
      <c r="J7008" t="s">
        <v>925</v>
      </c>
      <c r="K7008" t="s">
        <v>926</v>
      </c>
      <c r="L7008" t="s">
        <v>927</v>
      </c>
      <c r="M7008" t="s">
        <v>928</v>
      </c>
      <c r="N7008" t="s">
        <v>922</v>
      </c>
      <c r="O7008">
        <v>1870</v>
      </c>
    </row>
    <row r="7009" spans="1:15" x14ac:dyDescent="0.35">
      <c r="A7009" s="189" t="str">
        <f t="shared" si="370"/>
        <v>Dec</v>
      </c>
      <c r="B7009" s="190" t="str">
        <f t="shared" si="371"/>
        <v>2023</v>
      </c>
      <c r="C7009" s="190" t="str">
        <f t="shared" si="372"/>
        <v>Dec-2023</v>
      </c>
      <c r="D7009" s="2">
        <v>45291</v>
      </c>
      <c r="E7009" t="s">
        <v>912</v>
      </c>
      <c r="F7009" t="s">
        <v>913</v>
      </c>
      <c r="G7009" t="s">
        <v>95</v>
      </c>
      <c r="H7009" t="s">
        <v>651</v>
      </c>
      <c r="I7009" t="s">
        <v>924</v>
      </c>
      <c r="J7009" t="s">
        <v>925</v>
      </c>
      <c r="K7009" t="s">
        <v>926</v>
      </c>
      <c r="L7009" t="s">
        <v>927</v>
      </c>
      <c r="M7009" t="s">
        <v>928</v>
      </c>
      <c r="N7009" t="s">
        <v>921</v>
      </c>
      <c r="O7009">
        <v>1170</v>
      </c>
    </row>
    <row r="7010" spans="1:15" x14ac:dyDescent="0.35">
      <c r="A7010" s="189" t="str">
        <f t="shared" si="370"/>
        <v>Dec</v>
      </c>
      <c r="B7010" s="190" t="str">
        <f t="shared" si="371"/>
        <v>2023</v>
      </c>
      <c r="C7010" s="190" t="str">
        <f t="shared" si="372"/>
        <v>Dec-2023</v>
      </c>
      <c r="D7010" s="2">
        <v>45291</v>
      </c>
      <c r="E7010" t="s">
        <v>912</v>
      </c>
      <c r="F7010" t="s">
        <v>913</v>
      </c>
      <c r="G7010" t="s">
        <v>95</v>
      </c>
      <c r="H7010" t="s">
        <v>652</v>
      </c>
      <c r="I7010" t="s">
        <v>934</v>
      </c>
      <c r="J7010" t="s">
        <v>932</v>
      </c>
      <c r="K7010" t="s">
        <v>935</v>
      </c>
      <c r="L7010" t="s">
        <v>936</v>
      </c>
      <c r="M7010" t="s">
        <v>937</v>
      </c>
      <c r="N7010" t="s">
        <v>1528</v>
      </c>
      <c r="O7010" t="s">
        <v>958</v>
      </c>
    </row>
    <row r="7011" spans="1:15" x14ac:dyDescent="0.35">
      <c r="A7011" s="189" t="str">
        <f t="shared" si="370"/>
        <v>Dec</v>
      </c>
      <c r="B7011" s="190" t="str">
        <f t="shared" si="371"/>
        <v>2023</v>
      </c>
      <c r="C7011" s="190" t="str">
        <f t="shared" si="372"/>
        <v>Dec-2023</v>
      </c>
      <c r="D7011" s="2">
        <v>45291</v>
      </c>
      <c r="E7011" t="s">
        <v>912</v>
      </c>
      <c r="F7011" t="s">
        <v>913</v>
      </c>
      <c r="G7011" t="s">
        <v>95</v>
      </c>
      <c r="H7011" t="s">
        <v>652</v>
      </c>
      <c r="I7011" t="s">
        <v>934</v>
      </c>
      <c r="J7011" t="s">
        <v>932</v>
      </c>
      <c r="K7011" t="s">
        <v>935</v>
      </c>
      <c r="L7011" t="s">
        <v>936</v>
      </c>
      <c r="M7011" t="s">
        <v>937</v>
      </c>
      <c r="N7011" t="s">
        <v>1529</v>
      </c>
      <c r="O7011" t="s">
        <v>958</v>
      </c>
    </row>
    <row r="7012" spans="1:15" x14ac:dyDescent="0.35">
      <c r="A7012" s="189" t="str">
        <f t="shared" si="370"/>
        <v>Dec</v>
      </c>
      <c r="B7012" s="190" t="str">
        <f t="shared" si="371"/>
        <v>2023</v>
      </c>
      <c r="C7012" s="190" t="str">
        <f t="shared" si="372"/>
        <v>Dec-2023</v>
      </c>
      <c r="D7012" s="2">
        <v>45291</v>
      </c>
      <c r="E7012" t="s">
        <v>912</v>
      </c>
      <c r="F7012" t="s">
        <v>913</v>
      </c>
      <c r="G7012" t="s">
        <v>95</v>
      </c>
      <c r="H7012" t="s">
        <v>652</v>
      </c>
      <c r="I7012" t="s">
        <v>934</v>
      </c>
      <c r="J7012" t="s">
        <v>932</v>
      </c>
      <c r="K7012" t="s">
        <v>935</v>
      </c>
      <c r="L7012" t="s">
        <v>936</v>
      </c>
      <c r="M7012" t="s">
        <v>937</v>
      </c>
      <c r="N7012" t="s">
        <v>919</v>
      </c>
      <c r="O7012">
        <v>425</v>
      </c>
    </row>
    <row r="7013" spans="1:15" x14ac:dyDescent="0.35">
      <c r="A7013" s="189" t="str">
        <f t="shared" si="370"/>
        <v>Dec</v>
      </c>
      <c r="B7013" s="190" t="str">
        <f t="shared" si="371"/>
        <v>2023</v>
      </c>
      <c r="C7013" s="190" t="str">
        <f t="shared" si="372"/>
        <v>Dec-2023</v>
      </c>
      <c r="D7013" s="2">
        <v>45291</v>
      </c>
      <c r="E7013" t="s">
        <v>912</v>
      </c>
      <c r="F7013" t="s">
        <v>913</v>
      </c>
      <c r="G7013" t="s">
        <v>95</v>
      </c>
      <c r="H7013" t="s">
        <v>652</v>
      </c>
      <c r="I7013" t="s">
        <v>934</v>
      </c>
      <c r="J7013" t="s">
        <v>932</v>
      </c>
      <c r="K7013" t="s">
        <v>935</v>
      </c>
      <c r="L7013" t="s">
        <v>936</v>
      </c>
      <c r="M7013" t="s">
        <v>937</v>
      </c>
      <c r="N7013" t="s">
        <v>920</v>
      </c>
      <c r="O7013">
        <v>5250</v>
      </c>
    </row>
    <row r="7014" spans="1:15" x14ac:dyDescent="0.35">
      <c r="A7014" s="189" t="str">
        <f t="shared" si="370"/>
        <v>Dec</v>
      </c>
      <c r="B7014" s="190" t="str">
        <f t="shared" si="371"/>
        <v>2023</v>
      </c>
      <c r="C7014" s="190" t="str">
        <f t="shared" si="372"/>
        <v>Dec-2023</v>
      </c>
      <c r="D7014" s="2">
        <v>45291</v>
      </c>
      <c r="E7014" t="s">
        <v>912</v>
      </c>
      <c r="F7014" t="s">
        <v>913</v>
      </c>
      <c r="G7014" t="s">
        <v>95</v>
      </c>
      <c r="H7014" t="s">
        <v>652</v>
      </c>
      <c r="I7014" t="s">
        <v>934</v>
      </c>
      <c r="J7014" t="s">
        <v>932</v>
      </c>
      <c r="K7014" t="s">
        <v>935</v>
      </c>
      <c r="L7014" t="s">
        <v>936</v>
      </c>
      <c r="M7014" t="s">
        <v>937</v>
      </c>
      <c r="N7014" t="s">
        <v>922</v>
      </c>
      <c r="O7014">
        <v>1375</v>
      </c>
    </row>
    <row r="7015" spans="1:15" x14ac:dyDescent="0.35">
      <c r="A7015" s="189" t="str">
        <f t="shared" si="370"/>
        <v>Dec</v>
      </c>
      <c r="B7015" s="190" t="str">
        <f t="shared" si="371"/>
        <v>2023</v>
      </c>
      <c r="C7015" s="190" t="str">
        <f t="shared" si="372"/>
        <v>Dec-2023</v>
      </c>
      <c r="D7015" s="2">
        <v>45291</v>
      </c>
      <c r="E7015" t="s">
        <v>912</v>
      </c>
      <c r="F7015" t="s">
        <v>913</v>
      </c>
      <c r="G7015" t="s">
        <v>95</v>
      </c>
      <c r="H7015" t="s">
        <v>652</v>
      </c>
      <c r="I7015" t="s">
        <v>934</v>
      </c>
      <c r="J7015" t="s">
        <v>932</v>
      </c>
      <c r="K7015" t="s">
        <v>935</v>
      </c>
      <c r="L7015" t="s">
        <v>936</v>
      </c>
      <c r="M7015" t="s">
        <v>937</v>
      </c>
      <c r="N7015" t="s">
        <v>921</v>
      </c>
      <c r="O7015">
        <v>1730</v>
      </c>
    </row>
    <row r="7016" spans="1:15" x14ac:dyDescent="0.35">
      <c r="A7016" s="189" t="str">
        <f t="shared" si="370"/>
        <v>Dec</v>
      </c>
      <c r="B7016" s="190" t="str">
        <f t="shared" si="371"/>
        <v>2023</v>
      </c>
      <c r="C7016" s="190" t="str">
        <f t="shared" si="372"/>
        <v>Dec-2023</v>
      </c>
      <c r="D7016" s="2">
        <v>45291</v>
      </c>
      <c r="E7016" t="s">
        <v>912</v>
      </c>
      <c r="F7016" t="s">
        <v>913</v>
      </c>
      <c r="G7016" t="s">
        <v>95</v>
      </c>
      <c r="H7016" t="s">
        <v>653</v>
      </c>
      <c r="I7016" t="s">
        <v>939</v>
      </c>
      <c r="J7016" t="s">
        <v>933</v>
      </c>
      <c r="K7016" t="s">
        <v>940</v>
      </c>
      <c r="L7016" t="s">
        <v>941</v>
      </c>
      <c r="M7016" t="s">
        <v>942</v>
      </c>
      <c r="N7016" t="s">
        <v>1528</v>
      </c>
      <c r="O7016" t="s">
        <v>958</v>
      </c>
    </row>
    <row r="7017" spans="1:15" x14ac:dyDescent="0.35">
      <c r="A7017" s="189" t="str">
        <f t="shared" si="370"/>
        <v>Dec</v>
      </c>
      <c r="B7017" s="190" t="str">
        <f t="shared" si="371"/>
        <v>2023</v>
      </c>
      <c r="C7017" s="190" t="str">
        <f t="shared" si="372"/>
        <v>Dec-2023</v>
      </c>
      <c r="D7017" s="2">
        <v>45291</v>
      </c>
      <c r="E7017" t="s">
        <v>912</v>
      </c>
      <c r="F7017" t="s">
        <v>913</v>
      </c>
      <c r="G7017" t="s">
        <v>95</v>
      </c>
      <c r="H7017" t="s">
        <v>653</v>
      </c>
      <c r="I7017" t="s">
        <v>939</v>
      </c>
      <c r="J7017" t="s">
        <v>933</v>
      </c>
      <c r="K7017" t="s">
        <v>940</v>
      </c>
      <c r="L7017" t="s">
        <v>941</v>
      </c>
      <c r="M7017" t="s">
        <v>942</v>
      </c>
      <c r="N7017" t="s">
        <v>1529</v>
      </c>
      <c r="O7017" t="s">
        <v>958</v>
      </c>
    </row>
    <row r="7018" spans="1:15" x14ac:dyDescent="0.35">
      <c r="A7018" s="189" t="str">
        <f t="shared" si="370"/>
        <v>Dec</v>
      </c>
      <c r="B7018" s="190" t="str">
        <f t="shared" si="371"/>
        <v>2023</v>
      </c>
      <c r="C7018" s="190" t="str">
        <f t="shared" si="372"/>
        <v>Dec-2023</v>
      </c>
      <c r="D7018" s="2">
        <v>45291</v>
      </c>
      <c r="E7018" t="s">
        <v>912</v>
      </c>
      <c r="F7018" t="s">
        <v>913</v>
      </c>
      <c r="G7018" t="s">
        <v>95</v>
      </c>
      <c r="H7018" t="s">
        <v>653</v>
      </c>
      <c r="I7018" t="s">
        <v>939</v>
      </c>
      <c r="J7018" t="s">
        <v>933</v>
      </c>
      <c r="K7018" t="s">
        <v>940</v>
      </c>
      <c r="L7018" t="s">
        <v>941</v>
      </c>
      <c r="M7018" t="s">
        <v>942</v>
      </c>
      <c r="N7018" t="s">
        <v>919</v>
      </c>
      <c r="O7018">
        <v>1095</v>
      </c>
    </row>
    <row r="7019" spans="1:15" x14ac:dyDescent="0.35">
      <c r="A7019" s="189" t="str">
        <f t="shared" si="370"/>
        <v>Dec</v>
      </c>
      <c r="B7019" s="190" t="str">
        <f t="shared" si="371"/>
        <v>2023</v>
      </c>
      <c r="C7019" s="190" t="str">
        <f t="shared" si="372"/>
        <v>Dec-2023</v>
      </c>
      <c r="D7019" s="2">
        <v>45291</v>
      </c>
      <c r="E7019" t="s">
        <v>912</v>
      </c>
      <c r="F7019" t="s">
        <v>913</v>
      </c>
      <c r="G7019" t="s">
        <v>95</v>
      </c>
      <c r="H7019" t="s">
        <v>653</v>
      </c>
      <c r="I7019" t="s">
        <v>939</v>
      </c>
      <c r="J7019" t="s">
        <v>933</v>
      </c>
      <c r="K7019" t="s">
        <v>940</v>
      </c>
      <c r="L7019" t="s">
        <v>941</v>
      </c>
      <c r="M7019" t="s">
        <v>942</v>
      </c>
      <c r="N7019" t="s">
        <v>920</v>
      </c>
      <c r="O7019">
        <v>4395</v>
      </c>
    </row>
    <row r="7020" spans="1:15" x14ac:dyDescent="0.35">
      <c r="A7020" s="189" t="str">
        <f t="shared" si="370"/>
        <v>Dec</v>
      </c>
      <c r="B7020" s="190" t="str">
        <f t="shared" si="371"/>
        <v>2023</v>
      </c>
      <c r="C7020" s="190" t="str">
        <f t="shared" si="372"/>
        <v>Dec-2023</v>
      </c>
      <c r="D7020" s="2">
        <v>45291</v>
      </c>
      <c r="E7020" t="s">
        <v>912</v>
      </c>
      <c r="F7020" t="s">
        <v>913</v>
      </c>
      <c r="G7020" t="s">
        <v>95</v>
      </c>
      <c r="H7020" t="s">
        <v>653</v>
      </c>
      <c r="I7020" t="s">
        <v>939</v>
      </c>
      <c r="J7020" t="s">
        <v>933</v>
      </c>
      <c r="K7020" t="s">
        <v>940</v>
      </c>
      <c r="L7020" t="s">
        <v>941</v>
      </c>
      <c r="M7020" t="s">
        <v>942</v>
      </c>
      <c r="N7020" t="s">
        <v>922</v>
      </c>
      <c r="O7020">
        <v>5840</v>
      </c>
    </row>
    <row r="7021" spans="1:15" x14ac:dyDescent="0.35">
      <c r="A7021" s="189" t="str">
        <f t="shared" si="370"/>
        <v>Dec</v>
      </c>
      <c r="B7021" s="190" t="str">
        <f t="shared" si="371"/>
        <v>2023</v>
      </c>
      <c r="C7021" s="190" t="str">
        <f t="shared" si="372"/>
        <v>Dec-2023</v>
      </c>
      <c r="D7021" s="2">
        <v>45291</v>
      </c>
      <c r="E7021" t="s">
        <v>912</v>
      </c>
      <c r="F7021" t="s">
        <v>913</v>
      </c>
      <c r="G7021" t="s">
        <v>95</v>
      </c>
      <c r="H7021" t="s">
        <v>653</v>
      </c>
      <c r="I7021" t="s">
        <v>939</v>
      </c>
      <c r="J7021" t="s">
        <v>933</v>
      </c>
      <c r="K7021" t="s">
        <v>940</v>
      </c>
      <c r="L7021" t="s">
        <v>941</v>
      </c>
      <c r="M7021" t="s">
        <v>942</v>
      </c>
      <c r="N7021" t="s">
        <v>921</v>
      </c>
      <c r="O7021">
        <v>1490</v>
      </c>
    </row>
    <row r="7022" spans="1:15" x14ac:dyDescent="0.35">
      <c r="A7022" s="189" t="str">
        <f t="shared" si="370"/>
        <v>Dec</v>
      </c>
      <c r="B7022" s="190" t="str">
        <f t="shared" si="371"/>
        <v>2023</v>
      </c>
      <c r="C7022" s="190" t="str">
        <f t="shared" si="372"/>
        <v>Dec-2023</v>
      </c>
      <c r="D7022" s="2">
        <v>45291</v>
      </c>
      <c r="E7022" t="s">
        <v>912</v>
      </c>
      <c r="F7022" t="s">
        <v>913</v>
      </c>
      <c r="G7022" t="s">
        <v>95</v>
      </c>
      <c r="H7022" t="s">
        <v>656</v>
      </c>
      <c r="I7022" t="s">
        <v>946</v>
      </c>
      <c r="J7022" t="s">
        <v>938</v>
      </c>
      <c r="K7022" t="s">
        <v>947</v>
      </c>
      <c r="L7022" t="s">
        <v>948</v>
      </c>
      <c r="M7022" t="s">
        <v>949</v>
      </c>
      <c r="N7022" t="s">
        <v>1528</v>
      </c>
      <c r="O7022" t="s">
        <v>958</v>
      </c>
    </row>
    <row r="7023" spans="1:15" x14ac:dyDescent="0.35">
      <c r="A7023" s="189" t="str">
        <f t="shared" si="370"/>
        <v>Dec</v>
      </c>
      <c r="B7023" s="190" t="str">
        <f t="shared" si="371"/>
        <v>2023</v>
      </c>
      <c r="C7023" s="190" t="str">
        <f t="shared" si="372"/>
        <v>Dec-2023</v>
      </c>
      <c r="D7023" s="2">
        <v>45291</v>
      </c>
      <c r="E7023" t="s">
        <v>912</v>
      </c>
      <c r="F7023" t="s">
        <v>913</v>
      </c>
      <c r="G7023" t="s">
        <v>95</v>
      </c>
      <c r="H7023" t="s">
        <v>656</v>
      </c>
      <c r="I7023" t="s">
        <v>946</v>
      </c>
      <c r="J7023" t="s">
        <v>938</v>
      </c>
      <c r="K7023" t="s">
        <v>947</v>
      </c>
      <c r="L7023" t="s">
        <v>948</v>
      </c>
      <c r="M7023" t="s">
        <v>949</v>
      </c>
      <c r="N7023" t="s">
        <v>1529</v>
      </c>
      <c r="O7023" t="s">
        <v>958</v>
      </c>
    </row>
    <row r="7024" spans="1:15" x14ac:dyDescent="0.35">
      <c r="A7024" s="189" t="str">
        <f t="shared" si="370"/>
        <v>Dec</v>
      </c>
      <c r="B7024" s="190" t="str">
        <f t="shared" si="371"/>
        <v>2023</v>
      </c>
      <c r="C7024" s="190" t="str">
        <f t="shared" si="372"/>
        <v>Dec-2023</v>
      </c>
      <c r="D7024" s="2">
        <v>45291</v>
      </c>
      <c r="E7024" t="s">
        <v>912</v>
      </c>
      <c r="F7024" t="s">
        <v>913</v>
      </c>
      <c r="G7024" t="s">
        <v>95</v>
      </c>
      <c r="H7024" t="s">
        <v>656</v>
      </c>
      <c r="I7024" t="s">
        <v>946</v>
      </c>
      <c r="J7024" t="s">
        <v>938</v>
      </c>
      <c r="K7024" t="s">
        <v>947</v>
      </c>
      <c r="L7024" t="s">
        <v>948</v>
      </c>
      <c r="M7024" t="s">
        <v>949</v>
      </c>
      <c r="N7024" t="s">
        <v>919</v>
      </c>
      <c r="O7024">
        <v>1195</v>
      </c>
    </row>
    <row r="7025" spans="1:15" x14ac:dyDescent="0.35">
      <c r="A7025" s="189" t="str">
        <f t="shared" si="370"/>
        <v>Dec</v>
      </c>
      <c r="B7025" s="190" t="str">
        <f t="shared" si="371"/>
        <v>2023</v>
      </c>
      <c r="C7025" s="190" t="str">
        <f t="shared" si="372"/>
        <v>Dec-2023</v>
      </c>
      <c r="D7025" s="2">
        <v>45291</v>
      </c>
      <c r="E7025" t="s">
        <v>912</v>
      </c>
      <c r="F7025" t="s">
        <v>913</v>
      </c>
      <c r="G7025" t="s">
        <v>95</v>
      </c>
      <c r="H7025" t="s">
        <v>656</v>
      </c>
      <c r="I7025" t="s">
        <v>946</v>
      </c>
      <c r="J7025" t="s">
        <v>938</v>
      </c>
      <c r="K7025" t="s">
        <v>947</v>
      </c>
      <c r="L7025" t="s">
        <v>948</v>
      </c>
      <c r="M7025" t="s">
        <v>949</v>
      </c>
      <c r="N7025" t="s">
        <v>920</v>
      </c>
      <c r="O7025">
        <v>6305</v>
      </c>
    </row>
    <row r="7026" spans="1:15" x14ac:dyDescent="0.35">
      <c r="A7026" s="189" t="str">
        <f t="shared" si="370"/>
        <v>Dec</v>
      </c>
      <c r="B7026" s="190" t="str">
        <f t="shared" si="371"/>
        <v>2023</v>
      </c>
      <c r="C7026" s="190" t="str">
        <f t="shared" si="372"/>
        <v>Dec-2023</v>
      </c>
      <c r="D7026" s="2">
        <v>45291</v>
      </c>
      <c r="E7026" t="s">
        <v>912</v>
      </c>
      <c r="F7026" t="s">
        <v>913</v>
      </c>
      <c r="G7026" t="s">
        <v>95</v>
      </c>
      <c r="H7026" t="s">
        <v>656</v>
      </c>
      <c r="I7026" t="s">
        <v>946</v>
      </c>
      <c r="J7026" t="s">
        <v>938</v>
      </c>
      <c r="K7026" t="s">
        <v>947</v>
      </c>
      <c r="L7026" t="s">
        <v>948</v>
      </c>
      <c r="M7026" t="s">
        <v>949</v>
      </c>
      <c r="N7026" t="s">
        <v>922</v>
      </c>
      <c r="O7026">
        <v>1150</v>
      </c>
    </row>
    <row r="7027" spans="1:15" x14ac:dyDescent="0.35">
      <c r="A7027" s="189" t="str">
        <f t="shared" si="370"/>
        <v>Dec</v>
      </c>
      <c r="B7027" s="190" t="str">
        <f t="shared" si="371"/>
        <v>2023</v>
      </c>
      <c r="C7027" s="190" t="str">
        <f t="shared" si="372"/>
        <v>Dec-2023</v>
      </c>
      <c r="D7027" s="2">
        <v>45291</v>
      </c>
      <c r="E7027" t="s">
        <v>912</v>
      </c>
      <c r="F7027" t="s">
        <v>913</v>
      </c>
      <c r="G7027" t="s">
        <v>95</v>
      </c>
      <c r="H7027" t="s">
        <v>656</v>
      </c>
      <c r="I7027" t="s">
        <v>946</v>
      </c>
      <c r="J7027" t="s">
        <v>938</v>
      </c>
      <c r="K7027" t="s">
        <v>947</v>
      </c>
      <c r="L7027" t="s">
        <v>948</v>
      </c>
      <c r="M7027" t="s">
        <v>949</v>
      </c>
      <c r="N7027" t="s">
        <v>921</v>
      </c>
      <c r="O7027">
        <v>1990</v>
      </c>
    </row>
    <row r="7028" spans="1:15" x14ac:dyDescent="0.35">
      <c r="A7028" s="189" t="str">
        <f t="shared" si="370"/>
        <v>Dec</v>
      </c>
      <c r="B7028" s="190" t="str">
        <f t="shared" si="371"/>
        <v>2023</v>
      </c>
      <c r="C7028" s="190" t="str">
        <f t="shared" si="372"/>
        <v>Dec-2023</v>
      </c>
      <c r="D7028" s="2">
        <v>45291</v>
      </c>
      <c r="E7028" t="s">
        <v>950</v>
      </c>
      <c r="F7028" t="s">
        <v>951</v>
      </c>
      <c r="G7028" t="s">
        <v>952</v>
      </c>
      <c r="H7028" t="s">
        <v>671</v>
      </c>
      <c r="I7028" t="s">
        <v>953</v>
      </c>
      <c r="J7028" t="s">
        <v>954</v>
      </c>
      <c r="K7028" t="s">
        <v>955</v>
      </c>
      <c r="L7028" t="s">
        <v>956</v>
      </c>
      <c r="M7028" t="s">
        <v>957</v>
      </c>
      <c r="N7028" t="s">
        <v>1528</v>
      </c>
      <c r="O7028" t="s">
        <v>958</v>
      </c>
    </row>
    <row r="7029" spans="1:15" x14ac:dyDescent="0.35">
      <c r="A7029" s="189" t="str">
        <f t="shared" si="370"/>
        <v>Dec</v>
      </c>
      <c r="B7029" s="190" t="str">
        <f t="shared" si="371"/>
        <v>2023</v>
      </c>
      <c r="C7029" s="190" t="str">
        <f t="shared" si="372"/>
        <v>Dec-2023</v>
      </c>
      <c r="D7029" s="2">
        <v>45291</v>
      </c>
      <c r="E7029" t="s">
        <v>950</v>
      </c>
      <c r="F7029" t="s">
        <v>951</v>
      </c>
      <c r="G7029" t="s">
        <v>952</v>
      </c>
      <c r="H7029" t="s">
        <v>671</v>
      </c>
      <c r="I7029" t="s">
        <v>953</v>
      </c>
      <c r="J7029" t="s">
        <v>954</v>
      </c>
      <c r="K7029" t="s">
        <v>955</v>
      </c>
      <c r="L7029" t="s">
        <v>956</v>
      </c>
      <c r="M7029" t="s">
        <v>957</v>
      </c>
      <c r="N7029" t="s">
        <v>1529</v>
      </c>
      <c r="O7029" t="s">
        <v>958</v>
      </c>
    </row>
    <row r="7030" spans="1:15" x14ac:dyDescent="0.35">
      <c r="A7030" s="189" t="str">
        <f t="shared" si="370"/>
        <v>Dec</v>
      </c>
      <c r="B7030" s="190" t="str">
        <f t="shared" si="371"/>
        <v>2023</v>
      </c>
      <c r="C7030" s="190" t="str">
        <f t="shared" si="372"/>
        <v>Dec-2023</v>
      </c>
      <c r="D7030" s="2">
        <v>45291</v>
      </c>
      <c r="E7030" t="s">
        <v>950</v>
      </c>
      <c r="F7030" t="s">
        <v>951</v>
      </c>
      <c r="G7030" t="s">
        <v>952</v>
      </c>
      <c r="H7030" t="s">
        <v>671</v>
      </c>
      <c r="I7030" t="s">
        <v>953</v>
      </c>
      <c r="J7030" t="s">
        <v>954</v>
      </c>
      <c r="K7030" t="s">
        <v>955</v>
      </c>
      <c r="L7030" t="s">
        <v>956</v>
      </c>
      <c r="M7030" t="s">
        <v>957</v>
      </c>
      <c r="N7030" t="s">
        <v>919</v>
      </c>
      <c r="O7030">
        <v>350</v>
      </c>
    </row>
    <row r="7031" spans="1:15" x14ac:dyDescent="0.35">
      <c r="A7031" s="189" t="str">
        <f t="shared" si="370"/>
        <v>Dec</v>
      </c>
      <c r="B7031" s="190" t="str">
        <f t="shared" si="371"/>
        <v>2023</v>
      </c>
      <c r="C7031" s="190" t="str">
        <f t="shared" si="372"/>
        <v>Dec-2023</v>
      </c>
      <c r="D7031" s="2">
        <v>45291</v>
      </c>
      <c r="E7031" t="s">
        <v>950</v>
      </c>
      <c r="F7031" t="s">
        <v>951</v>
      </c>
      <c r="G7031" t="s">
        <v>952</v>
      </c>
      <c r="H7031" t="s">
        <v>671</v>
      </c>
      <c r="I7031" t="s">
        <v>953</v>
      </c>
      <c r="J7031" t="s">
        <v>954</v>
      </c>
      <c r="K7031" t="s">
        <v>955</v>
      </c>
      <c r="L7031" t="s">
        <v>956</v>
      </c>
      <c r="M7031" t="s">
        <v>957</v>
      </c>
      <c r="N7031" t="s">
        <v>920</v>
      </c>
      <c r="O7031">
        <v>5650</v>
      </c>
    </row>
    <row r="7032" spans="1:15" x14ac:dyDescent="0.35">
      <c r="A7032" s="189" t="str">
        <f t="shared" si="370"/>
        <v>Dec</v>
      </c>
      <c r="B7032" s="190" t="str">
        <f t="shared" si="371"/>
        <v>2023</v>
      </c>
      <c r="C7032" s="190" t="str">
        <f t="shared" si="372"/>
        <v>Dec-2023</v>
      </c>
      <c r="D7032" s="2">
        <v>45291</v>
      </c>
      <c r="E7032" t="s">
        <v>950</v>
      </c>
      <c r="F7032" t="s">
        <v>951</v>
      </c>
      <c r="G7032" t="s">
        <v>952</v>
      </c>
      <c r="H7032" t="s">
        <v>671</v>
      </c>
      <c r="I7032" t="s">
        <v>953</v>
      </c>
      <c r="J7032" t="s">
        <v>954</v>
      </c>
      <c r="K7032" t="s">
        <v>955</v>
      </c>
      <c r="L7032" t="s">
        <v>956</v>
      </c>
      <c r="M7032" t="s">
        <v>957</v>
      </c>
      <c r="N7032" t="s">
        <v>922</v>
      </c>
      <c r="O7032">
        <v>1835</v>
      </c>
    </row>
    <row r="7033" spans="1:15" x14ac:dyDescent="0.35">
      <c r="A7033" s="189" t="str">
        <f t="shared" si="370"/>
        <v>Dec</v>
      </c>
      <c r="B7033" s="190" t="str">
        <f t="shared" si="371"/>
        <v>2023</v>
      </c>
      <c r="C7033" s="190" t="str">
        <f t="shared" si="372"/>
        <v>Dec-2023</v>
      </c>
      <c r="D7033" s="2">
        <v>45291</v>
      </c>
      <c r="E7033" t="s">
        <v>950</v>
      </c>
      <c r="F7033" t="s">
        <v>951</v>
      </c>
      <c r="G7033" t="s">
        <v>952</v>
      </c>
      <c r="H7033" t="s">
        <v>671</v>
      </c>
      <c r="I7033" t="s">
        <v>953</v>
      </c>
      <c r="J7033" t="s">
        <v>954</v>
      </c>
      <c r="K7033" t="s">
        <v>955</v>
      </c>
      <c r="L7033" t="s">
        <v>956</v>
      </c>
      <c r="M7033" t="s">
        <v>957</v>
      </c>
      <c r="N7033" t="s">
        <v>921</v>
      </c>
      <c r="O7033">
        <v>4325</v>
      </c>
    </row>
    <row r="7034" spans="1:15" x14ac:dyDescent="0.35">
      <c r="A7034" s="189" t="str">
        <f t="shared" si="370"/>
        <v>Dec</v>
      </c>
      <c r="B7034" s="190" t="str">
        <f t="shared" si="371"/>
        <v>2023</v>
      </c>
      <c r="C7034" s="190" t="str">
        <f t="shared" si="372"/>
        <v>Dec-2023</v>
      </c>
      <c r="D7034" s="2">
        <v>45291</v>
      </c>
      <c r="E7034" t="s">
        <v>950</v>
      </c>
      <c r="F7034" t="s">
        <v>951</v>
      </c>
      <c r="G7034" t="s">
        <v>952</v>
      </c>
      <c r="H7034" t="s">
        <v>683</v>
      </c>
      <c r="I7034" t="s">
        <v>959</v>
      </c>
      <c r="J7034" t="s">
        <v>960</v>
      </c>
      <c r="K7034" t="s">
        <v>961</v>
      </c>
      <c r="L7034" t="s">
        <v>962</v>
      </c>
      <c r="M7034" t="s">
        <v>963</v>
      </c>
      <c r="N7034" t="s">
        <v>1528</v>
      </c>
      <c r="O7034" t="s">
        <v>958</v>
      </c>
    </row>
    <row r="7035" spans="1:15" x14ac:dyDescent="0.35">
      <c r="A7035" s="189" t="str">
        <f t="shared" si="370"/>
        <v>Dec</v>
      </c>
      <c r="B7035" s="190" t="str">
        <f t="shared" si="371"/>
        <v>2023</v>
      </c>
      <c r="C7035" s="190" t="str">
        <f t="shared" si="372"/>
        <v>Dec-2023</v>
      </c>
      <c r="D7035" s="2">
        <v>45291</v>
      </c>
      <c r="E7035" t="s">
        <v>950</v>
      </c>
      <c r="F7035" t="s">
        <v>951</v>
      </c>
      <c r="G7035" t="s">
        <v>952</v>
      </c>
      <c r="H7035" t="s">
        <v>683</v>
      </c>
      <c r="I7035" t="s">
        <v>959</v>
      </c>
      <c r="J7035" t="s">
        <v>960</v>
      </c>
      <c r="K7035" t="s">
        <v>961</v>
      </c>
      <c r="L7035" t="s">
        <v>962</v>
      </c>
      <c r="M7035" t="s">
        <v>963</v>
      </c>
      <c r="N7035" t="s">
        <v>1529</v>
      </c>
      <c r="O7035" t="s">
        <v>958</v>
      </c>
    </row>
    <row r="7036" spans="1:15" x14ac:dyDescent="0.35">
      <c r="A7036" s="189" t="str">
        <f t="shared" si="370"/>
        <v>Dec</v>
      </c>
      <c r="B7036" s="190" t="str">
        <f t="shared" si="371"/>
        <v>2023</v>
      </c>
      <c r="C7036" s="190" t="str">
        <f t="shared" si="372"/>
        <v>Dec-2023</v>
      </c>
      <c r="D7036" s="2">
        <v>45291</v>
      </c>
      <c r="E7036" t="s">
        <v>950</v>
      </c>
      <c r="F7036" t="s">
        <v>951</v>
      </c>
      <c r="G7036" t="s">
        <v>952</v>
      </c>
      <c r="H7036" t="s">
        <v>683</v>
      </c>
      <c r="I7036" t="s">
        <v>959</v>
      </c>
      <c r="J7036" t="s">
        <v>960</v>
      </c>
      <c r="K7036" t="s">
        <v>961</v>
      </c>
      <c r="L7036" t="s">
        <v>962</v>
      </c>
      <c r="M7036" t="s">
        <v>963</v>
      </c>
      <c r="N7036" t="s">
        <v>919</v>
      </c>
      <c r="O7036">
        <v>430</v>
      </c>
    </row>
    <row r="7037" spans="1:15" x14ac:dyDescent="0.35">
      <c r="A7037" s="189" t="str">
        <f t="shared" si="370"/>
        <v>Dec</v>
      </c>
      <c r="B7037" s="190" t="str">
        <f t="shared" si="371"/>
        <v>2023</v>
      </c>
      <c r="C7037" s="190" t="str">
        <f t="shared" si="372"/>
        <v>Dec-2023</v>
      </c>
      <c r="D7037" s="2">
        <v>45291</v>
      </c>
      <c r="E7037" t="s">
        <v>950</v>
      </c>
      <c r="F7037" t="s">
        <v>951</v>
      </c>
      <c r="G7037" t="s">
        <v>952</v>
      </c>
      <c r="H7037" t="s">
        <v>683</v>
      </c>
      <c r="I7037" t="s">
        <v>959</v>
      </c>
      <c r="J7037" t="s">
        <v>960</v>
      </c>
      <c r="K7037" t="s">
        <v>961</v>
      </c>
      <c r="L7037" t="s">
        <v>962</v>
      </c>
      <c r="M7037" t="s">
        <v>963</v>
      </c>
      <c r="N7037" t="s">
        <v>920</v>
      </c>
      <c r="O7037">
        <v>3695</v>
      </c>
    </row>
    <row r="7038" spans="1:15" x14ac:dyDescent="0.35">
      <c r="A7038" s="189" t="str">
        <f t="shared" si="370"/>
        <v>Dec</v>
      </c>
      <c r="B7038" s="190" t="str">
        <f t="shared" si="371"/>
        <v>2023</v>
      </c>
      <c r="C7038" s="190" t="str">
        <f t="shared" si="372"/>
        <v>Dec-2023</v>
      </c>
      <c r="D7038" s="2">
        <v>45291</v>
      </c>
      <c r="E7038" t="s">
        <v>950</v>
      </c>
      <c r="F7038" t="s">
        <v>951</v>
      </c>
      <c r="G7038" t="s">
        <v>952</v>
      </c>
      <c r="H7038" t="s">
        <v>683</v>
      </c>
      <c r="I7038" t="s">
        <v>959</v>
      </c>
      <c r="J7038" t="s">
        <v>960</v>
      </c>
      <c r="K7038" t="s">
        <v>961</v>
      </c>
      <c r="L7038" t="s">
        <v>962</v>
      </c>
      <c r="M7038" t="s">
        <v>963</v>
      </c>
      <c r="N7038" t="s">
        <v>922</v>
      </c>
      <c r="O7038">
        <v>1260</v>
      </c>
    </row>
    <row r="7039" spans="1:15" x14ac:dyDescent="0.35">
      <c r="A7039" s="189" t="str">
        <f t="shared" si="370"/>
        <v>Dec</v>
      </c>
      <c r="B7039" s="190" t="str">
        <f t="shared" si="371"/>
        <v>2023</v>
      </c>
      <c r="C7039" s="190" t="str">
        <f t="shared" si="372"/>
        <v>Dec-2023</v>
      </c>
      <c r="D7039" s="2">
        <v>45291</v>
      </c>
      <c r="E7039" t="s">
        <v>950</v>
      </c>
      <c r="F7039" t="s">
        <v>951</v>
      </c>
      <c r="G7039" t="s">
        <v>952</v>
      </c>
      <c r="H7039" t="s">
        <v>683</v>
      </c>
      <c r="I7039" t="s">
        <v>959</v>
      </c>
      <c r="J7039" t="s">
        <v>960</v>
      </c>
      <c r="K7039" t="s">
        <v>961</v>
      </c>
      <c r="L7039" t="s">
        <v>962</v>
      </c>
      <c r="M7039" t="s">
        <v>963</v>
      </c>
      <c r="N7039" t="s">
        <v>921</v>
      </c>
      <c r="O7039">
        <v>2915</v>
      </c>
    </row>
    <row r="7040" spans="1:15" x14ac:dyDescent="0.35">
      <c r="A7040" s="189" t="str">
        <f t="shared" si="370"/>
        <v>Dec</v>
      </c>
      <c r="B7040" s="190" t="str">
        <f t="shared" si="371"/>
        <v>2023</v>
      </c>
      <c r="C7040" s="190" t="str">
        <f t="shared" si="372"/>
        <v>Dec-2023</v>
      </c>
      <c r="D7040" s="2">
        <v>45291</v>
      </c>
      <c r="E7040" t="s">
        <v>950</v>
      </c>
      <c r="F7040" t="s">
        <v>951</v>
      </c>
      <c r="G7040" t="s">
        <v>952</v>
      </c>
      <c r="H7040" t="s">
        <v>685</v>
      </c>
      <c r="I7040" t="s">
        <v>964</v>
      </c>
      <c r="J7040" t="s">
        <v>965</v>
      </c>
      <c r="K7040" t="s">
        <v>966</v>
      </c>
      <c r="L7040" t="s">
        <v>967</v>
      </c>
      <c r="M7040" t="s">
        <v>968</v>
      </c>
      <c r="N7040" t="s">
        <v>1528</v>
      </c>
      <c r="O7040" t="s">
        <v>958</v>
      </c>
    </row>
    <row r="7041" spans="1:15" x14ac:dyDescent="0.35">
      <c r="A7041" s="189" t="str">
        <f t="shared" si="370"/>
        <v>Dec</v>
      </c>
      <c r="B7041" s="190" t="str">
        <f t="shared" si="371"/>
        <v>2023</v>
      </c>
      <c r="C7041" s="190" t="str">
        <f t="shared" si="372"/>
        <v>Dec-2023</v>
      </c>
      <c r="D7041" s="2">
        <v>45291</v>
      </c>
      <c r="E7041" t="s">
        <v>950</v>
      </c>
      <c r="F7041" t="s">
        <v>951</v>
      </c>
      <c r="G7041" t="s">
        <v>952</v>
      </c>
      <c r="H7041" t="s">
        <v>685</v>
      </c>
      <c r="I7041" t="s">
        <v>964</v>
      </c>
      <c r="J7041" t="s">
        <v>965</v>
      </c>
      <c r="K7041" t="s">
        <v>966</v>
      </c>
      <c r="L7041" t="s">
        <v>967</v>
      </c>
      <c r="M7041" t="s">
        <v>968</v>
      </c>
      <c r="N7041" t="s">
        <v>1529</v>
      </c>
      <c r="O7041" t="s">
        <v>958</v>
      </c>
    </row>
    <row r="7042" spans="1:15" x14ac:dyDescent="0.35">
      <c r="A7042" s="189" t="str">
        <f t="shared" si="370"/>
        <v>Dec</v>
      </c>
      <c r="B7042" s="190" t="str">
        <f t="shared" si="371"/>
        <v>2023</v>
      </c>
      <c r="C7042" s="190" t="str">
        <f t="shared" si="372"/>
        <v>Dec-2023</v>
      </c>
      <c r="D7042" s="2">
        <v>45291</v>
      </c>
      <c r="E7042" t="s">
        <v>950</v>
      </c>
      <c r="F7042" t="s">
        <v>951</v>
      </c>
      <c r="G7042" t="s">
        <v>952</v>
      </c>
      <c r="H7042" t="s">
        <v>685</v>
      </c>
      <c r="I7042" t="s">
        <v>964</v>
      </c>
      <c r="J7042" t="s">
        <v>965</v>
      </c>
      <c r="K7042" t="s">
        <v>966</v>
      </c>
      <c r="L7042" t="s">
        <v>967</v>
      </c>
      <c r="M7042" t="s">
        <v>968</v>
      </c>
      <c r="N7042" t="s">
        <v>919</v>
      </c>
      <c r="O7042">
        <v>205</v>
      </c>
    </row>
    <row r="7043" spans="1:15" x14ac:dyDescent="0.35">
      <c r="A7043" s="189" t="str">
        <f t="shared" si="370"/>
        <v>Dec</v>
      </c>
      <c r="B7043" s="190" t="str">
        <f t="shared" si="371"/>
        <v>2023</v>
      </c>
      <c r="C7043" s="190" t="str">
        <f t="shared" si="372"/>
        <v>Dec-2023</v>
      </c>
      <c r="D7043" s="2">
        <v>45291</v>
      </c>
      <c r="E7043" t="s">
        <v>950</v>
      </c>
      <c r="F7043" t="s">
        <v>951</v>
      </c>
      <c r="G7043" t="s">
        <v>952</v>
      </c>
      <c r="H7043" t="s">
        <v>685</v>
      </c>
      <c r="I7043" t="s">
        <v>964</v>
      </c>
      <c r="J7043" t="s">
        <v>965</v>
      </c>
      <c r="K7043" t="s">
        <v>966</v>
      </c>
      <c r="L7043" t="s">
        <v>967</v>
      </c>
      <c r="M7043" t="s">
        <v>968</v>
      </c>
      <c r="N7043" t="s">
        <v>920</v>
      </c>
      <c r="O7043">
        <v>3050</v>
      </c>
    </row>
    <row r="7044" spans="1:15" x14ac:dyDescent="0.35">
      <c r="A7044" s="189" t="str">
        <f t="shared" si="370"/>
        <v>Dec</v>
      </c>
      <c r="B7044" s="190" t="str">
        <f t="shared" si="371"/>
        <v>2023</v>
      </c>
      <c r="C7044" s="190" t="str">
        <f t="shared" si="372"/>
        <v>Dec-2023</v>
      </c>
      <c r="D7044" s="2">
        <v>45291</v>
      </c>
      <c r="E7044" t="s">
        <v>950</v>
      </c>
      <c r="F7044" t="s">
        <v>951</v>
      </c>
      <c r="G7044" t="s">
        <v>952</v>
      </c>
      <c r="H7044" t="s">
        <v>685</v>
      </c>
      <c r="I7044" t="s">
        <v>964</v>
      </c>
      <c r="J7044" t="s">
        <v>965</v>
      </c>
      <c r="K7044" t="s">
        <v>966</v>
      </c>
      <c r="L7044" t="s">
        <v>967</v>
      </c>
      <c r="M7044" t="s">
        <v>968</v>
      </c>
      <c r="N7044" t="s">
        <v>922</v>
      </c>
      <c r="O7044">
        <v>1085</v>
      </c>
    </row>
    <row r="7045" spans="1:15" x14ac:dyDescent="0.35">
      <c r="A7045" s="189" t="str">
        <f t="shared" si="370"/>
        <v>Dec</v>
      </c>
      <c r="B7045" s="190" t="str">
        <f t="shared" si="371"/>
        <v>2023</v>
      </c>
      <c r="C7045" s="190" t="str">
        <f t="shared" si="372"/>
        <v>Dec-2023</v>
      </c>
      <c r="D7045" s="2">
        <v>45291</v>
      </c>
      <c r="E7045" t="s">
        <v>950</v>
      </c>
      <c r="F7045" t="s">
        <v>951</v>
      </c>
      <c r="G7045" t="s">
        <v>952</v>
      </c>
      <c r="H7045" t="s">
        <v>685</v>
      </c>
      <c r="I7045" t="s">
        <v>964</v>
      </c>
      <c r="J7045" t="s">
        <v>965</v>
      </c>
      <c r="K7045" t="s">
        <v>966</v>
      </c>
      <c r="L7045" t="s">
        <v>967</v>
      </c>
      <c r="M7045" t="s">
        <v>968</v>
      </c>
      <c r="N7045" t="s">
        <v>921</v>
      </c>
      <c r="O7045">
        <v>2115</v>
      </c>
    </row>
    <row r="7046" spans="1:15" x14ac:dyDescent="0.35">
      <c r="A7046" s="189" t="str">
        <f t="shared" si="370"/>
        <v>Dec</v>
      </c>
      <c r="B7046" s="190" t="str">
        <f t="shared" si="371"/>
        <v>2023</v>
      </c>
      <c r="C7046" s="190" t="str">
        <f t="shared" si="372"/>
        <v>Dec-2023</v>
      </c>
      <c r="D7046" s="2">
        <v>45291</v>
      </c>
      <c r="E7046" t="s">
        <v>950</v>
      </c>
      <c r="F7046" t="s">
        <v>951</v>
      </c>
      <c r="G7046" t="s">
        <v>952</v>
      </c>
      <c r="H7046" t="s">
        <v>687</v>
      </c>
      <c r="I7046" t="s">
        <v>969</v>
      </c>
      <c r="J7046" t="s">
        <v>970</v>
      </c>
      <c r="K7046" t="s">
        <v>971</v>
      </c>
      <c r="L7046" t="s">
        <v>972</v>
      </c>
      <c r="M7046" t="s">
        <v>973</v>
      </c>
      <c r="N7046" t="s">
        <v>1528</v>
      </c>
      <c r="O7046" t="s">
        <v>958</v>
      </c>
    </row>
    <row r="7047" spans="1:15" x14ac:dyDescent="0.35">
      <c r="A7047" s="189" t="str">
        <f t="shared" si="370"/>
        <v>Dec</v>
      </c>
      <c r="B7047" s="190" t="str">
        <f t="shared" si="371"/>
        <v>2023</v>
      </c>
      <c r="C7047" s="190" t="str">
        <f t="shared" si="372"/>
        <v>Dec-2023</v>
      </c>
      <c r="D7047" s="2">
        <v>45291</v>
      </c>
      <c r="E7047" t="s">
        <v>950</v>
      </c>
      <c r="F7047" t="s">
        <v>951</v>
      </c>
      <c r="G7047" t="s">
        <v>952</v>
      </c>
      <c r="H7047" t="s">
        <v>687</v>
      </c>
      <c r="I7047" t="s">
        <v>969</v>
      </c>
      <c r="J7047" t="s">
        <v>970</v>
      </c>
      <c r="K7047" t="s">
        <v>971</v>
      </c>
      <c r="L7047" t="s">
        <v>972</v>
      </c>
      <c r="M7047" t="s">
        <v>973</v>
      </c>
      <c r="N7047" t="s">
        <v>1529</v>
      </c>
      <c r="O7047" t="s">
        <v>958</v>
      </c>
    </row>
    <row r="7048" spans="1:15" x14ac:dyDescent="0.35">
      <c r="A7048" s="189" t="str">
        <f t="shared" si="370"/>
        <v>Dec</v>
      </c>
      <c r="B7048" s="190" t="str">
        <f t="shared" si="371"/>
        <v>2023</v>
      </c>
      <c r="C7048" s="190" t="str">
        <f t="shared" si="372"/>
        <v>Dec-2023</v>
      </c>
      <c r="D7048" s="2">
        <v>45291</v>
      </c>
      <c r="E7048" t="s">
        <v>950</v>
      </c>
      <c r="F7048" t="s">
        <v>951</v>
      </c>
      <c r="G7048" t="s">
        <v>952</v>
      </c>
      <c r="H7048" t="s">
        <v>687</v>
      </c>
      <c r="I7048" t="s">
        <v>969</v>
      </c>
      <c r="J7048" t="s">
        <v>970</v>
      </c>
      <c r="K7048" t="s">
        <v>971</v>
      </c>
      <c r="L7048" t="s">
        <v>972</v>
      </c>
      <c r="M7048" t="s">
        <v>973</v>
      </c>
      <c r="N7048" t="s">
        <v>919</v>
      </c>
      <c r="O7048">
        <v>755</v>
      </c>
    </row>
    <row r="7049" spans="1:15" x14ac:dyDescent="0.35">
      <c r="A7049" s="189" t="str">
        <f t="shared" si="370"/>
        <v>Dec</v>
      </c>
      <c r="B7049" s="190" t="str">
        <f t="shared" si="371"/>
        <v>2023</v>
      </c>
      <c r="C7049" s="190" t="str">
        <f t="shared" si="372"/>
        <v>Dec-2023</v>
      </c>
      <c r="D7049" s="2">
        <v>45291</v>
      </c>
      <c r="E7049" t="s">
        <v>950</v>
      </c>
      <c r="F7049" t="s">
        <v>951</v>
      </c>
      <c r="G7049" t="s">
        <v>952</v>
      </c>
      <c r="H7049" t="s">
        <v>687</v>
      </c>
      <c r="I7049" t="s">
        <v>969</v>
      </c>
      <c r="J7049" t="s">
        <v>970</v>
      </c>
      <c r="K7049" t="s">
        <v>971</v>
      </c>
      <c r="L7049" t="s">
        <v>972</v>
      </c>
      <c r="M7049" t="s">
        <v>973</v>
      </c>
      <c r="N7049" t="s">
        <v>920</v>
      </c>
      <c r="O7049">
        <v>3120</v>
      </c>
    </row>
    <row r="7050" spans="1:15" x14ac:dyDescent="0.35">
      <c r="A7050" s="189" t="str">
        <f t="shared" si="370"/>
        <v>Dec</v>
      </c>
      <c r="B7050" s="190" t="str">
        <f t="shared" si="371"/>
        <v>2023</v>
      </c>
      <c r="C7050" s="190" t="str">
        <f t="shared" si="372"/>
        <v>Dec-2023</v>
      </c>
      <c r="D7050" s="2">
        <v>45291</v>
      </c>
      <c r="E7050" t="s">
        <v>950</v>
      </c>
      <c r="F7050" t="s">
        <v>951</v>
      </c>
      <c r="G7050" t="s">
        <v>952</v>
      </c>
      <c r="H7050" t="s">
        <v>687</v>
      </c>
      <c r="I7050" t="s">
        <v>969</v>
      </c>
      <c r="J7050" t="s">
        <v>970</v>
      </c>
      <c r="K7050" t="s">
        <v>971</v>
      </c>
      <c r="L7050" t="s">
        <v>972</v>
      </c>
      <c r="M7050" t="s">
        <v>973</v>
      </c>
      <c r="N7050" t="s">
        <v>922</v>
      </c>
      <c r="O7050">
        <v>440</v>
      </c>
    </row>
    <row r="7051" spans="1:15" x14ac:dyDescent="0.35">
      <c r="A7051" s="189" t="str">
        <f t="shared" si="370"/>
        <v>Dec</v>
      </c>
      <c r="B7051" s="190" t="str">
        <f t="shared" si="371"/>
        <v>2023</v>
      </c>
      <c r="C7051" s="190" t="str">
        <f t="shared" si="372"/>
        <v>Dec-2023</v>
      </c>
      <c r="D7051" s="2">
        <v>45291</v>
      </c>
      <c r="E7051" t="s">
        <v>950</v>
      </c>
      <c r="F7051" t="s">
        <v>951</v>
      </c>
      <c r="G7051" t="s">
        <v>952</v>
      </c>
      <c r="H7051" t="s">
        <v>687</v>
      </c>
      <c r="I7051" t="s">
        <v>969</v>
      </c>
      <c r="J7051" t="s">
        <v>970</v>
      </c>
      <c r="K7051" t="s">
        <v>971</v>
      </c>
      <c r="L7051" t="s">
        <v>972</v>
      </c>
      <c r="M7051" t="s">
        <v>973</v>
      </c>
      <c r="N7051" t="s">
        <v>921</v>
      </c>
      <c r="O7051">
        <v>1260</v>
      </c>
    </row>
    <row r="7052" spans="1:15" x14ac:dyDescent="0.35">
      <c r="A7052" s="189" t="str">
        <f t="shared" si="370"/>
        <v>Dec</v>
      </c>
      <c r="B7052" s="190" t="str">
        <f t="shared" si="371"/>
        <v>2023</v>
      </c>
      <c r="C7052" s="190" t="str">
        <f t="shared" si="372"/>
        <v>Dec-2023</v>
      </c>
      <c r="D7052" s="2">
        <v>45291</v>
      </c>
      <c r="E7052" t="s">
        <v>950</v>
      </c>
      <c r="F7052" t="s">
        <v>951</v>
      </c>
      <c r="G7052" t="s">
        <v>952</v>
      </c>
      <c r="H7052" t="s">
        <v>689</v>
      </c>
      <c r="I7052" t="s">
        <v>974</v>
      </c>
      <c r="J7052" t="s">
        <v>975</v>
      </c>
      <c r="K7052" t="s">
        <v>976</v>
      </c>
      <c r="L7052" t="s">
        <v>977</v>
      </c>
      <c r="M7052" t="s">
        <v>978</v>
      </c>
      <c r="N7052" t="s">
        <v>1528</v>
      </c>
      <c r="O7052" t="s">
        <v>958</v>
      </c>
    </row>
    <row r="7053" spans="1:15" x14ac:dyDescent="0.35">
      <c r="A7053" s="189" t="str">
        <f t="shared" si="370"/>
        <v>Dec</v>
      </c>
      <c r="B7053" s="190" t="str">
        <f t="shared" si="371"/>
        <v>2023</v>
      </c>
      <c r="C7053" s="190" t="str">
        <f t="shared" si="372"/>
        <v>Dec-2023</v>
      </c>
      <c r="D7053" s="2">
        <v>45291</v>
      </c>
      <c r="E7053" t="s">
        <v>950</v>
      </c>
      <c r="F7053" t="s">
        <v>951</v>
      </c>
      <c r="G7053" t="s">
        <v>952</v>
      </c>
      <c r="H7053" t="s">
        <v>689</v>
      </c>
      <c r="I7053" t="s">
        <v>974</v>
      </c>
      <c r="J7053" t="s">
        <v>975</v>
      </c>
      <c r="K7053" t="s">
        <v>976</v>
      </c>
      <c r="L7053" t="s">
        <v>977</v>
      </c>
      <c r="M7053" t="s">
        <v>978</v>
      </c>
      <c r="N7053" t="s">
        <v>1529</v>
      </c>
      <c r="O7053" t="s">
        <v>958</v>
      </c>
    </row>
    <row r="7054" spans="1:15" x14ac:dyDescent="0.35">
      <c r="A7054" s="189" t="str">
        <f t="shared" si="370"/>
        <v>Dec</v>
      </c>
      <c r="B7054" s="190" t="str">
        <f t="shared" si="371"/>
        <v>2023</v>
      </c>
      <c r="C7054" s="190" t="str">
        <f t="shared" si="372"/>
        <v>Dec-2023</v>
      </c>
      <c r="D7054" s="2">
        <v>45291</v>
      </c>
      <c r="E7054" t="s">
        <v>950</v>
      </c>
      <c r="F7054" t="s">
        <v>951</v>
      </c>
      <c r="G7054" t="s">
        <v>952</v>
      </c>
      <c r="H7054" t="s">
        <v>689</v>
      </c>
      <c r="I7054" t="s">
        <v>974</v>
      </c>
      <c r="J7054" t="s">
        <v>975</v>
      </c>
      <c r="K7054" t="s">
        <v>976</v>
      </c>
      <c r="L7054" t="s">
        <v>977</v>
      </c>
      <c r="M7054" t="s">
        <v>978</v>
      </c>
      <c r="N7054" t="s">
        <v>919</v>
      </c>
      <c r="O7054">
        <v>560</v>
      </c>
    </row>
    <row r="7055" spans="1:15" x14ac:dyDescent="0.35">
      <c r="A7055" s="189" t="str">
        <f t="shared" si="370"/>
        <v>Dec</v>
      </c>
      <c r="B7055" s="190" t="str">
        <f t="shared" si="371"/>
        <v>2023</v>
      </c>
      <c r="C7055" s="190" t="str">
        <f t="shared" si="372"/>
        <v>Dec-2023</v>
      </c>
      <c r="D7055" s="2">
        <v>45291</v>
      </c>
      <c r="E7055" t="s">
        <v>950</v>
      </c>
      <c r="F7055" t="s">
        <v>951</v>
      </c>
      <c r="G7055" t="s">
        <v>952</v>
      </c>
      <c r="H7055" t="s">
        <v>689</v>
      </c>
      <c r="I7055" t="s">
        <v>974</v>
      </c>
      <c r="J7055" t="s">
        <v>975</v>
      </c>
      <c r="K7055" t="s">
        <v>976</v>
      </c>
      <c r="L7055" t="s">
        <v>977</v>
      </c>
      <c r="M7055" t="s">
        <v>978</v>
      </c>
      <c r="N7055" t="s">
        <v>920</v>
      </c>
      <c r="O7055">
        <v>3420</v>
      </c>
    </row>
    <row r="7056" spans="1:15" x14ac:dyDescent="0.35">
      <c r="A7056" s="189" t="str">
        <f t="shared" si="370"/>
        <v>Dec</v>
      </c>
      <c r="B7056" s="190" t="str">
        <f t="shared" si="371"/>
        <v>2023</v>
      </c>
      <c r="C7056" s="190" t="str">
        <f t="shared" si="372"/>
        <v>Dec-2023</v>
      </c>
      <c r="D7056" s="2">
        <v>45291</v>
      </c>
      <c r="E7056" t="s">
        <v>950</v>
      </c>
      <c r="F7056" t="s">
        <v>951</v>
      </c>
      <c r="G7056" t="s">
        <v>952</v>
      </c>
      <c r="H7056" t="s">
        <v>689</v>
      </c>
      <c r="I7056" t="s">
        <v>974</v>
      </c>
      <c r="J7056" t="s">
        <v>975</v>
      </c>
      <c r="K7056" t="s">
        <v>976</v>
      </c>
      <c r="L7056" t="s">
        <v>977</v>
      </c>
      <c r="M7056" t="s">
        <v>978</v>
      </c>
      <c r="N7056" t="s">
        <v>922</v>
      </c>
      <c r="O7056">
        <v>295</v>
      </c>
    </row>
    <row r="7057" spans="1:15" x14ac:dyDescent="0.35">
      <c r="A7057" s="189" t="str">
        <f t="shared" si="370"/>
        <v>Dec</v>
      </c>
      <c r="B7057" s="190" t="str">
        <f t="shared" si="371"/>
        <v>2023</v>
      </c>
      <c r="C7057" s="190" t="str">
        <f t="shared" si="372"/>
        <v>Dec-2023</v>
      </c>
      <c r="D7057" s="2">
        <v>45291</v>
      </c>
      <c r="E7057" t="s">
        <v>950</v>
      </c>
      <c r="F7057" t="s">
        <v>951</v>
      </c>
      <c r="G7057" t="s">
        <v>952</v>
      </c>
      <c r="H7057" t="s">
        <v>689</v>
      </c>
      <c r="I7057" t="s">
        <v>974</v>
      </c>
      <c r="J7057" t="s">
        <v>975</v>
      </c>
      <c r="K7057" t="s">
        <v>976</v>
      </c>
      <c r="L7057" t="s">
        <v>977</v>
      </c>
      <c r="M7057" t="s">
        <v>978</v>
      </c>
      <c r="N7057" t="s">
        <v>921</v>
      </c>
      <c r="O7057">
        <v>1550</v>
      </c>
    </row>
    <row r="7058" spans="1:15" x14ac:dyDescent="0.35">
      <c r="A7058" s="189" t="str">
        <f t="shared" si="370"/>
        <v>Dec</v>
      </c>
      <c r="B7058" s="190" t="str">
        <f t="shared" si="371"/>
        <v>2023</v>
      </c>
      <c r="C7058" s="190" t="str">
        <f t="shared" si="372"/>
        <v>Dec-2023</v>
      </c>
      <c r="D7058" s="2">
        <v>45291</v>
      </c>
      <c r="E7058" t="s">
        <v>950</v>
      </c>
      <c r="F7058" t="s">
        <v>951</v>
      </c>
      <c r="G7058" t="s">
        <v>952</v>
      </c>
      <c r="H7058" t="s">
        <v>693</v>
      </c>
      <c r="I7058" t="s">
        <v>979</v>
      </c>
      <c r="J7058" t="s">
        <v>980</v>
      </c>
      <c r="K7058" t="s">
        <v>981</v>
      </c>
      <c r="L7058" t="s">
        <v>982</v>
      </c>
      <c r="M7058" t="s">
        <v>983</v>
      </c>
      <c r="N7058" t="s">
        <v>1528</v>
      </c>
      <c r="O7058" t="s">
        <v>958</v>
      </c>
    </row>
    <row r="7059" spans="1:15" x14ac:dyDescent="0.35">
      <c r="A7059" s="189" t="str">
        <f t="shared" si="370"/>
        <v>Dec</v>
      </c>
      <c r="B7059" s="190" t="str">
        <f t="shared" si="371"/>
        <v>2023</v>
      </c>
      <c r="C7059" s="190" t="str">
        <f t="shared" si="372"/>
        <v>Dec-2023</v>
      </c>
      <c r="D7059" s="2">
        <v>45291</v>
      </c>
      <c r="E7059" t="s">
        <v>950</v>
      </c>
      <c r="F7059" t="s">
        <v>951</v>
      </c>
      <c r="G7059" t="s">
        <v>952</v>
      </c>
      <c r="H7059" t="s">
        <v>693</v>
      </c>
      <c r="I7059" t="s">
        <v>979</v>
      </c>
      <c r="J7059" t="s">
        <v>980</v>
      </c>
      <c r="K7059" t="s">
        <v>981</v>
      </c>
      <c r="L7059" t="s">
        <v>982</v>
      </c>
      <c r="M7059" t="s">
        <v>983</v>
      </c>
      <c r="N7059" t="s">
        <v>1529</v>
      </c>
      <c r="O7059" t="s">
        <v>958</v>
      </c>
    </row>
    <row r="7060" spans="1:15" x14ac:dyDescent="0.35">
      <c r="A7060" s="189" t="str">
        <f t="shared" si="370"/>
        <v>Dec</v>
      </c>
      <c r="B7060" s="190" t="str">
        <f t="shared" si="371"/>
        <v>2023</v>
      </c>
      <c r="C7060" s="190" t="str">
        <f t="shared" si="372"/>
        <v>Dec-2023</v>
      </c>
      <c r="D7060" s="2">
        <v>45291</v>
      </c>
      <c r="E7060" t="s">
        <v>950</v>
      </c>
      <c r="F7060" t="s">
        <v>951</v>
      </c>
      <c r="G7060" t="s">
        <v>952</v>
      </c>
      <c r="H7060" t="s">
        <v>693</v>
      </c>
      <c r="I7060" t="s">
        <v>979</v>
      </c>
      <c r="J7060" t="s">
        <v>980</v>
      </c>
      <c r="K7060" t="s">
        <v>981</v>
      </c>
      <c r="L7060" t="s">
        <v>982</v>
      </c>
      <c r="M7060" t="s">
        <v>983</v>
      </c>
      <c r="N7060" t="s">
        <v>919</v>
      </c>
      <c r="O7060">
        <v>1015</v>
      </c>
    </row>
    <row r="7061" spans="1:15" x14ac:dyDescent="0.35">
      <c r="A7061" s="189" t="str">
        <f t="shared" si="370"/>
        <v>Dec</v>
      </c>
      <c r="B7061" s="190" t="str">
        <f t="shared" si="371"/>
        <v>2023</v>
      </c>
      <c r="C7061" s="190" t="str">
        <f t="shared" si="372"/>
        <v>Dec-2023</v>
      </c>
      <c r="D7061" s="2">
        <v>45291</v>
      </c>
      <c r="E7061" t="s">
        <v>950</v>
      </c>
      <c r="F7061" t="s">
        <v>951</v>
      </c>
      <c r="G7061" t="s">
        <v>952</v>
      </c>
      <c r="H7061" t="s">
        <v>693</v>
      </c>
      <c r="I7061" t="s">
        <v>979</v>
      </c>
      <c r="J7061" t="s">
        <v>980</v>
      </c>
      <c r="K7061" t="s">
        <v>981</v>
      </c>
      <c r="L7061" t="s">
        <v>982</v>
      </c>
      <c r="M7061" t="s">
        <v>983</v>
      </c>
      <c r="N7061" t="s">
        <v>920</v>
      </c>
      <c r="O7061">
        <v>4775</v>
      </c>
    </row>
    <row r="7062" spans="1:15" x14ac:dyDescent="0.35">
      <c r="A7062" s="189" t="str">
        <f t="shared" si="370"/>
        <v>Dec</v>
      </c>
      <c r="B7062" s="190" t="str">
        <f t="shared" si="371"/>
        <v>2023</v>
      </c>
      <c r="C7062" s="190" t="str">
        <f t="shared" si="372"/>
        <v>Dec-2023</v>
      </c>
      <c r="D7062" s="2">
        <v>45291</v>
      </c>
      <c r="E7062" t="s">
        <v>950</v>
      </c>
      <c r="F7062" t="s">
        <v>951</v>
      </c>
      <c r="G7062" t="s">
        <v>952</v>
      </c>
      <c r="H7062" t="s">
        <v>693</v>
      </c>
      <c r="I7062" t="s">
        <v>979</v>
      </c>
      <c r="J7062" t="s">
        <v>980</v>
      </c>
      <c r="K7062" t="s">
        <v>981</v>
      </c>
      <c r="L7062" t="s">
        <v>982</v>
      </c>
      <c r="M7062" t="s">
        <v>983</v>
      </c>
      <c r="N7062" t="s">
        <v>922</v>
      </c>
      <c r="O7062">
        <v>535</v>
      </c>
    </row>
    <row r="7063" spans="1:15" x14ac:dyDescent="0.35">
      <c r="A7063" s="189" t="str">
        <f t="shared" si="370"/>
        <v>Dec</v>
      </c>
      <c r="B7063" s="190" t="str">
        <f t="shared" si="371"/>
        <v>2023</v>
      </c>
      <c r="C7063" s="190" t="str">
        <f t="shared" si="372"/>
        <v>Dec-2023</v>
      </c>
      <c r="D7063" s="2">
        <v>45291</v>
      </c>
      <c r="E7063" t="s">
        <v>950</v>
      </c>
      <c r="F7063" t="s">
        <v>951</v>
      </c>
      <c r="G7063" t="s">
        <v>952</v>
      </c>
      <c r="H7063" t="s">
        <v>693</v>
      </c>
      <c r="I7063" t="s">
        <v>979</v>
      </c>
      <c r="J7063" t="s">
        <v>980</v>
      </c>
      <c r="K7063" t="s">
        <v>981</v>
      </c>
      <c r="L7063" t="s">
        <v>982</v>
      </c>
      <c r="M7063" t="s">
        <v>983</v>
      </c>
      <c r="N7063" t="s">
        <v>921</v>
      </c>
      <c r="O7063">
        <v>2005</v>
      </c>
    </row>
    <row r="7064" spans="1:15" x14ac:dyDescent="0.35">
      <c r="A7064" s="189" t="str">
        <f t="shared" si="370"/>
        <v>Dec</v>
      </c>
      <c r="B7064" s="190" t="str">
        <f t="shared" si="371"/>
        <v>2023</v>
      </c>
      <c r="C7064" s="190" t="str">
        <f t="shared" si="372"/>
        <v>Dec-2023</v>
      </c>
      <c r="D7064" s="2">
        <v>45291</v>
      </c>
      <c r="E7064" t="s">
        <v>950</v>
      </c>
      <c r="F7064" t="s">
        <v>951</v>
      </c>
      <c r="G7064" t="s">
        <v>952</v>
      </c>
      <c r="H7064" t="s">
        <v>694</v>
      </c>
      <c r="I7064" t="s">
        <v>984</v>
      </c>
      <c r="J7064" t="s">
        <v>985</v>
      </c>
      <c r="K7064" t="s">
        <v>986</v>
      </c>
      <c r="L7064" t="s">
        <v>987</v>
      </c>
      <c r="M7064" t="s">
        <v>988</v>
      </c>
      <c r="N7064" t="s">
        <v>1528</v>
      </c>
      <c r="O7064" t="s">
        <v>958</v>
      </c>
    </row>
    <row r="7065" spans="1:15" x14ac:dyDescent="0.35">
      <c r="A7065" s="189" t="str">
        <f t="shared" si="370"/>
        <v>Dec</v>
      </c>
      <c r="B7065" s="190" t="str">
        <f t="shared" si="371"/>
        <v>2023</v>
      </c>
      <c r="C7065" s="190" t="str">
        <f t="shared" si="372"/>
        <v>Dec-2023</v>
      </c>
      <c r="D7065" s="2">
        <v>45291</v>
      </c>
      <c r="E7065" t="s">
        <v>950</v>
      </c>
      <c r="F7065" t="s">
        <v>951</v>
      </c>
      <c r="G7065" t="s">
        <v>952</v>
      </c>
      <c r="H7065" t="s">
        <v>694</v>
      </c>
      <c r="I7065" t="s">
        <v>984</v>
      </c>
      <c r="J7065" t="s">
        <v>985</v>
      </c>
      <c r="K7065" t="s">
        <v>986</v>
      </c>
      <c r="L7065" t="s">
        <v>987</v>
      </c>
      <c r="M7065" t="s">
        <v>988</v>
      </c>
      <c r="N7065" t="s">
        <v>1529</v>
      </c>
      <c r="O7065" t="s">
        <v>958</v>
      </c>
    </row>
    <row r="7066" spans="1:15" x14ac:dyDescent="0.35">
      <c r="A7066" s="189" t="str">
        <f t="shared" ref="A7066:A7129" si="373">TEXT(D7066,"mmm")</f>
        <v>Dec</v>
      </c>
      <c r="B7066" s="190" t="str">
        <f t="shared" ref="B7066:B7129" si="374">TEXT(D7066,"yyyy")</f>
        <v>2023</v>
      </c>
      <c r="C7066" s="190" t="str">
        <f t="shared" ref="C7066:C7129" si="375">_xlfn.CONCAT(A7066&amp;"-"&amp;B7066)</f>
        <v>Dec-2023</v>
      </c>
      <c r="D7066" s="2">
        <v>45291</v>
      </c>
      <c r="E7066" t="s">
        <v>950</v>
      </c>
      <c r="F7066" t="s">
        <v>951</v>
      </c>
      <c r="G7066" t="s">
        <v>952</v>
      </c>
      <c r="H7066" t="s">
        <v>694</v>
      </c>
      <c r="I7066" t="s">
        <v>984</v>
      </c>
      <c r="J7066" t="s">
        <v>985</v>
      </c>
      <c r="K7066" t="s">
        <v>986</v>
      </c>
      <c r="L7066" t="s">
        <v>987</v>
      </c>
      <c r="M7066" t="s">
        <v>988</v>
      </c>
      <c r="N7066" t="s">
        <v>919</v>
      </c>
      <c r="O7066">
        <v>440</v>
      </c>
    </row>
    <row r="7067" spans="1:15" x14ac:dyDescent="0.35">
      <c r="A7067" s="189" t="str">
        <f t="shared" si="373"/>
        <v>Dec</v>
      </c>
      <c r="B7067" s="190" t="str">
        <f t="shared" si="374"/>
        <v>2023</v>
      </c>
      <c r="C7067" s="190" t="str">
        <f t="shared" si="375"/>
        <v>Dec-2023</v>
      </c>
      <c r="D7067" s="2">
        <v>45291</v>
      </c>
      <c r="E7067" t="s">
        <v>950</v>
      </c>
      <c r="F7067" t="s">
        <v>951</v>
      </c>
      <c r="G7067" t="s">
        <v>952</v>
      </c>
      <c r="H7067" t="s">
        <v>694</v>
      </c>
      <c r="I7067" t="s">
        <v>984</v>
      </c>
      <c r="J7067" t="s">
        <v>985</v>
      </c>
      <c r="K7067" t="s">
        <v>986</v>
      </c>
      <c r="L7067" t="s">
        <v>987</v>
      </c>
      <c r="M7067" t="s">
        <v>988</v>
      </c>
      <c r="N7067" t="s">
        <v>920</v>
      </c>
      <c r="O7067">
        <v>3080</v>
      </c>
    </row>
    <row r="7068" spans="1:15" x14ac:dyDescent="0.35">
      <c r="A7068" s="189" t="str">
        <f t="shared" si="373"/>
        <v>Dec</v>
      </c>
      <c r="B7068" s="190" t="str">
        <f t="shared" si="374"/>
        <v>2023</v>
      </c>
      <c r="C7068" s="190" t="str">
        <f t="shared" si="375"/>
        <v>Dec-2023</v>
      </c>
      <c r="D7068" s="2">
        <v>45291</v>
      </c>
      <c r="E7068" t="s">
        <v>950</v>
      </c>
      <c r="F7068" t="s">
        <v>951</v>
      </c>
      <c r="G7068" t="s">
        <v>952</v>
      </c>
      <c r="H7068" t="s">
        <v>694</v>
      </c>
      <c r="I7068" t="s">
        <v>984</v>
      </c>
      <c r="J7068" t="s">
        <v>985</v>
      </c>
      <c r="K7068" t="s">
        <v>986</v>
      </c>
      <c r="L7068" t="s">
        <v>987</v>
      </c>
      <c r="M7068" t="s">
        <v>988</v>
      </c>
      <c r="N7068" t="s">
        <v>922</v>
      </c>
      <c r="O7068">
        <v>1985</v>
      </c>
    </row>
    <row r="7069" spans="1:15" x14ac:dyDescent="0.35">
      <c r="A7069" s="189" t="str">
        <f t="shared" si="373"/>
        <v>Dec</v>
      </c>
      <c r="B7069" s="190" t="str">
        <f t="shared" si="374"/>
        <v>2023</v>
      </c>
      <c r="C7069" s="190" t="str">
        <f t="shared" si="375"/>
        <v>Dec-2023</v>
      </c>
      <c r="D7069" s="2">
        <v>45291</v>
      </c>
      <c r="E7069" t="s">
        <v>950</v>
      </c>
      <c r="F7069" t="s">
        <v>951</v>
      </c>
      <c r="G7069" t="s">
        <v>952</v>
      </c>
      <c r="H7069" t="s">
        <v>694</v>
      </c>
      <c r="I7069" t="s">
        <v>984</v>
      </c>
      <c r="J7069" t="s">
        <v>985</v>
      </c>
      <c r="K7069" t="s">
        <v>986</v>
      </c>
      <c r="L7069" t="s">
        <v>987</v>
      </c>
      <c r="M7069" t="s">
        <v>988</v>
      </c>
      <c r="N7069" t="s">
        <v>921</v>
      </c>
      <c r="O7069">
        <v>2895</v>
      </c>
    </row>
    <row r="7070" spans="1:15" x14ac:dyDescent="0.35">
      <c r="A7070" s="189" t="str">
        <f t="shared" si="373"/>
        <v>Dec</v>
      </c>
      <c r="B7070" s="190" t="str">
        <f t="shared" si="374"/>
        <v>2023</v>
      </c>
      <c r="C7070" s="190" t="str">
        <f t="shared" si="375"/>
        <v>Dec-2023</v>
      </c>
      <c r="D7070" s="2">
        <v>45291</v>
      </c>
      <c r="E7070" t="s">
        <v>989</v>
      </c>
      <c r="F7070" t="s">
        <v>990</v>
      </c>
      <c r="G7070" t="s">
        <v>991</v>
      </c>
      <c r="H7070" t="s">
        <v>674</v>
      </c>
      <c r="I7070" t="s">
        <v>992</v>
      </c>
      <c r="J7070" t="s">
        <v>993</v>
      </c>
      <c r="K7070" t="s">
        <v>994</v>
      </c>
      <c r="L7070" t="s">
        <v>995</v>
      </c>
      <c r="M7070" t="s">
        <v>996</v>
      </c>
      <c r="N7070" t="s">
        <v>1528</v>
      </c>
      <c r="O7070" t="s">
        <v>958</v>
      </c>
    </row>
    <row r="7071" spans="1:15" x14ac:dyDescent="0.35">
      <c r="A7071" s="189" t="str">
        <f t="shared" si="373"/>
        <v>Dec</v>
      </c>
      <c r="B7071" s="190" t="str">
        <f t="shared" si="374"/>
        <v>2023</v>
      </c>
      <c r="C7071" s="190" t="str">
        <f t="shared" si="375"/>
        <v>Dec-2023</v>
      </c>
      <c r="D7071" s="2">
        <v>45291</v>
      </c>
      <c r="E7071" t="s">
        <v>989</v>
      </c>
      <c r="F7071" t="s">
        <v>990</v>
      </c>
      <c r="G7071" t="s">
        <v>991</v>
      </c>
      <c r="H7071" t="s">
        <v>674</v>
      </c>
      <c r="I7071" t="s">
        <v>992</v>
      </c>
      <c r="J7071" t="s">
        <v>993</v>
      </c>
      <c r="K7071" t="s">
        <v>994</v>
      </c>
      <c r="L7071" t="s">
        <v>995</v>
      </c>
      <c r="M7071" t="s">
        <v>996</v>
      </c>
      <c r="N7071" t="s">
        <v>1529</v>
      </c>
      <c r="O7071" t="s">
        <v>958</v>
      </c>
    </row>
    <row r="7072" spans="1:15" x14ac:dyDescent="0.35">
      <c r="A7072" s="189" t="str">
        <f t="shared" si="373"/>
        <v>Dec</v>
      </c>
      <c r="B7072" s="190" t="str">
        <f t="shared" si="374"/>
        <v>2023</v>
      </c>
      <c r="C7072" s="190" t="str">
        <f t="shared" si="375"/>
        <v>Dec-2023</v>
      </c>
      <c r="D7072" s="2">
        <v>45291</v>
      </c>
      <c r="E7072" t="s">
        <v>989</v>
      </c>
      <c r="F7072" t="s">
        <v>990</v>
      </c>
      <c r="G7072" t="s">
        <v>991</v>
      </c>
      <c r="H7072" t="s">
        <v>674</v>
      </c>
      <c r="I7072" t="s">
        <v>992</v>
      </c>
      <c r="J7072" t="s">
        <v>993</v>
      </c>
      <c r="K7072" t="s">
        <v>994</v>
      </c>
      <c r="L7072" t="s">
        <v>995</v>
      </c>
      <c r="M7072" t="s">
        <v>996</v>
      </c>
      <c r="N7072" t="s">
        <v>919</v>
      </c>
      <c r="O7072">
        <v>1315</v>
      </c>
    </row>
    <row r="7073" spans="1:15" x14ac:dyDescent="0.35">
      <c r="A7073" s="189" t="str">
        <f t="shared" si="373"/>
        <v>Dec</v>
      </c>
      <c r="B7073" s="190" t="str">
        <f t="shared" si="374"/>
        <v>2023</v>
      </c>
      <c r="C7073" s="190" t="str">
        <f t="shared" si="375"/>
        <v>Dec-2023</v>
      </c>
      <c r="D7073" s="2">
        <v>45291</v>
      </c>
      <c r="E7073" t="s">
        <v>989</v>
      </c>
      <c r="F7073" t="s">
        <v>990</v>
      </c>
      <c r="G7073" t="s">
        <v>991</v>
      </c>
      <c r="H7073" t="s">
        <v>674</v>
      </c>
      <c r="I7073" t="s">
        <v>992</v>
      </c>
      <c r="J7073" t="s">
        <v>993</v>
      </c>
      <c r="K7073" t="s">
        <v>994</v>
      </c>
      <c r="L7073" t="s">
        <v>995</v>
      </c>
      <c r="M7073" t="s">
        <v>996</v>
      </c>
      <c r="N7073" t="s">
        <v>920</v>
      </c>
      <c r="O7073">
        <v>8345</v>
      </c>
    </row>
    <row r="7074" spans="1:15" x14ac:dyDescent="0.35">
      <c r="A7074" s="189" t="str">
        <f t="shared" si="373"/>
        <v>Dec</v>
      </c>
      <c r="B7074" s="190" t="str">
        <f t="shared" si="374"/>
        <v>2023</v>
      </c>
      <c r="C7074" s="190" t="str">
        <f t="shared" si="375"/>
        <v>Dec-2023</v>
      </c>
      <c r="D7074" s="2">
        <v>45291</v>
      </c>
      <c r="E7074" t="s">
        <v>989</v>
      </c>
      <c r="F7074" t="s">
        <v>990</v>
      </c>
      <c r="G7074" t="s">
        <v>991</v>
      </c>
      <c r="H7074" t="s">
        <v>674</v>
      </c>
      <c r="I7074" t="s">
        <v>992</v>
      </c>
      <c r="J7074" t="s">
        <v>993</v>
      </c>
      <c r="K7074" t="s">
        <v>994</v>
      </c>
      <c r="L7074" t="s">
        <v>995</v>
      </c>
      <c r="M7074" t="s">
        <v>996</v>
      </c>
      <c r="N7074" t="s">
        <v>922</v>
      </c>
      <c r="O7074">
        <v>1415</v>
      </c>
    </row>
    <row r="7075" spans="1:15" x14ac:dyDescent="0.35">
      <c r="A7075" s="189" t="str">
        <f t="shared" si="373"/>
        <v>Dec</v>
      </c>
      <c r="B7075" s="190" t="str">
        <f t="shared" si="374"/>
        <v>2023</v>
      </c>
      <c r="C7075" s="190" t="str">
        <f t="shared" si="375"/>
        <v>Dec-2023</v>
      </c>
      <c r="D7075" s="2">
        <v>45291</v>
      </c>
      <c r="E7075" t="s">
        <v>989</v>
      </c>
      <c r="F7075" t="s">
        <v>990</v>
      </c>
      <c r="G7075" t="s">
        <v>991</v>
      </c>
      <c r="H7075" t="s">
        <v>674</v>
      </c>
      <c r="I7075" t="s">
        <v>992</v>
      </c>
      <c r="J7075" t="s">
        <v>993</v>
      </c>
      <c r="K7075" t="s">
        <v>994</v>
      </c>
      <c r="L7075" t="s">
        <v>995</v>
      </c>
      <c r="M7075" t="s">
        <v>996</v>
      </c>
      <c r="N7075" t="s">
        <v>921</v>
      </c>
      <c r="O7075">
        <v>4415</v>
      </c>
    </row>
    <row r="7076" spans="1:15" x14ac:dyDescent="0.35">
      <c r="A7076" s="189" t="str">
        <f t="shared" si="373"/>
        <v>Dec</v>
      </c>
      <c r="B7076" s="190" t="str">
        <f t="shared" si="374"/>
        <v>2023</v>
      </c>
      <c r="C7076" s="190" t="str">
        <f t="shared" si="375"/>
        <v>Dec-2023</v>
      </c>
      <c r="D7076" s="2">
        <v>45291</v>
      </c>
      <c r="E7076" t="s">
        <v>989</v>
      </c>
      <c r="F7076" t="s">
        <v>990</v>
      </c>
      <c r="G7076" t="s">
        <v>991</v>
      </c>
      <c r="H7076" t="s">
        <v>678</v>
      </c>
      <c r="I7076" t="s">
        <v>997</v>
      </c>
      <c r="J7076" t="s">
        <v>998</v>
      </c>
      <c r="K7076" t="s">
        <v>999</v>
      </c>
      <c r="L7076" t="s">
        <v>1000</v>
      </c>
      <c r="M7076" t="s">
        <v>1001</v>
      </c>
      <c r="N7076" t="s">
        <v>1528</v>
      </c>
      <c r="O7076" t="s">
        <v>958</v>
      </c>
    </row>
    <row r="7077" spans="1:15" x14ac:dyDescent="0.35">
      <c r="A7077" s="189" t="str">
        <f t="shared" si="373"/>
        <v>Dec</v>
      </c>
      <c r="B7077" s="190" t="str">
        <f t="shared" si="374"/>
        <v>2023</v>
      </c>
      <c r="C7077" s="190" t="str">
        <f t="shared" si="375"/>
        <v>Dec-2023</v>
      </c>
      <c r="D7077" s="2">
        <v>45291</v>
      </c>
      <c r="E7077" t="s">
        <v>989</v>
      </c>
      <c r="F7077" t="s">
        <v>990</v>
      </c>
      <c r="G7077" t="s">
        <v>991</v>
      </c>
      <c r="H7077" t="s">
        <v>678</v>
      </c>
      <c r="I7077" t="s">
        <v>997</v>
      </c>
      <c r="J7077" t="s">
        <v>998</v>
      </c>
      <c r="K7077" t="s">
        <v>999</v>
      </c>
      <c r="L7077" t="s">
        <v>1000</v>
      </c>
      <c r="M7077" t="s">
        <v>1001</v>
      </c>
      <c r="N7077" t="s">
        <v>1529</v>
      </c>
      <c r="O7077" t="s">
        <v>958</v>
      </c>
    </row>
    <row r="7078" spans="1:15" x14ac:dyDescent="0.35">
      <c r="A7078" s="189" t="str">
        <f t="shared" si="373"/>
        <v>Dec</v>
      </c>
      <c r="B7078" s="190" t="str">
        <f t="shared" si="374"/>
        <v>2023</v>
      </c>
      <c r="C7078" s="190" t="str">
        <f t="shared" si="375"/>
        <v>Dec-2023</v>
      </c>
      <c r="D7078" s="2">
        <v>45291</v>
      </c>
      <c r="E7078" t="s">
        <v>989</v>
      </c>
      <c r="F7078" t="s">
        <v>990</v>
      </c>
      <c r="G7078" t="s">
        <v>991</v>
      </c>
      <c r="H7078" t="s">
        <v>678</v>
      </c>
      <c r="I7078" t="s">
        <v>997</v>
      </c>
      <c r="J7078" t="s">
        <v>998</v>
      </c>
      <c r="K7078" t="s">
        <v>999</v>
      </c>
      <c r="L7078" t="s">
        <v>1000</v>
      </c>
      <c r="M7078" t="s">
        <v>1001</v>
      </c>
      <c r="N7078" t="s">
        <v>919</v>
      </c>
      <c r="O7078">
        <v>840</v>
      </c>
    </row>
    <row r="7079" spans="1:15" x14ac:dyDescent="0.35">
      <c r="A7079" s="189" t="str">
        <f t="shared" si="373"/>
        <v>Dec</v>
      </c>
      <c r="B7079" s="190" t="str">
        <f t="shared" si="374"/>
        <v>2023</v>
      </c>
      <c r="C7079" s="190" t="str">
        <f t="shared" si="375"/>
        <v>Dec-2023</v>
      </c>
      <c r="D7079" s="2">
        <v>45291</v>
      </c>
      <c r="E7079" t="s">
        <v>989</v>
      </c>
      <c r="F7079" t="s">
        <v>990</v>
      </c>
      <c r="G7079" t="s">
        <v>991</v>
      </c>
      <c r="H7079" t="s">
        <v>678</v>
      </c>
      <c r="I7079" t="s">
        <v>997</v>
      </c>
      <c r="J7079" t="s">
        <v>998</v>
      </c>
      <c r="K7079" t="s">
        <v>999</v>
      </c>
      <c r="L7079" t="s">
        <v>1000</v>
      </c>
      <c r="M7079" t="s">
        <v>1001</v>
      </c>
      <c r="N7079" t="s">
        <v>920</v>
      </c>
      <c r="O7079">
        <v>3280</v>
      </c>
    </row>
    <row r="7080" spans="1:15" x14ac:dyDescent="0.35">
      <c r="A7080" s="189" t="str">
        <f t="shared" si="373"/>
        <v>Dec</v>
      </c>
      <c r="B7080" s="190" t="str">
        <f t="shared" si="374"/>
        <v>2023</v>
      </c>
      <c r="C7080" s="190" t="str">
        <f t="shared" si="375"/>
        <v>Dec-2023</v>
      </c>
      <c r="D7080" s="2">
        <v>45291</v>
      </c>
      <c r="E7080" t="s">
        <v>989</v>
      </c>
      <c r="F7080" t="s">
        <v>990</v>
      </c>
      <c r="G7080" t="s">
        <v>991</v>
      </c>
      <c r="H7080" t="s">
        <v>678</v>
      </c>
      <c r="I7080" t="s">
        <v>997</v>
      </c>
      <c r="J7080" t="s">
        <v>998</v>
      </c>
      <c r="K7080" t="s">
        <v>999</v>
      </c>
      <c r="L7080" t="s">
        <v>1000</v>
      </c>
      <c r="M7080" t="s">
        <v>1001</v>
      </c>
      <c r="N7080" t="s">
        <v>922</v>
      </c>
      <c r="O7080">
        <v>615</v>
      </c>
    </row>
    <row r="7081" spans="1:15" x14ac:dyDescent="0.35">
      <c r="A7081" s="189" t="str">
        <f t="shared" si="373"/>
        <v>Dec</v>
      </c>
      <c r="B7081" s="190" t="str">
        <f t="shared" si="374"/>
        <v>2023</v>
      </c>
      <c r="C7081" s="190" t="str">
        <f t="shared" si="375"/>
        <v>Dec-2023</v>
      </c>
      <c r="D7081" s="2">
        <v>45291</v>
      </c>
      <c r="E7081" t="s">
        <v>989</v>
      </c>
      <c r="F7081" t="s">
        <v>990</v>
      </c>
      <c r="G7081" t="s">
        <v>991</v>
      </c>
      <c r="H7081" t="s">
        <v>678</v>
      </c>
      <c r="I7081" t="s">
        <v>997</v>
      </c>
      <c r="J7081" t="s">
        <v>998</v>
      </c>
      <c r="K7081" t="s">
        <v>999</v>
      </c>
      <c r="L7081" t="s">
        <v>1000</v>
      </c>
      <c r="M7081" t="s">
        <v>1001</v>
      </c>
      <c r="N7081" t="s">
        <v>921</v>
      </c>
      <c r="O7081">
        <v>1325</v>
      </c>
    </row>
    <row r="7082" spans="1:15" x14ac:dyDescent="0.35">
      <c r="A7082" s="189" t="str">
        <f t="shared" si="373"/>
        <v>Dec</v>
      </c>
      <c r="B7082" s="190" t="str">
        <f t="shared" si="374"/>
        <v>2023</v>
      </c>
      <c r="C7082" s="190" t="str">
        <f t="shared" si="375"/>
        <v>Dec-2023</v>
      </c>
      <c r="D7082" s="2">
        <v>45291</v>
      </c>
      <c r="E7082" t="s">
        <v>989</v>
      </c>
      <c r="F7082" t="s">
        <v>990</v>
      </c>
      <c r="G7082" t="s">
        <v>991</v>
      </c>
      <c r="H7082" t="s">
        <v>679</v>
      </c>
      <c r="I7082" t="s">
        <v>1002</v>
      </c>
      <c r="J7082" t="s">
        <v>1003</v>
      </c>
      <c r="K7082" t="s">
        <v>1004</v>
      </c>
      <c r="L7082" t="s">
        <v>1005</v>
      </c>
      <c r="M7082" t="s">
        <v>1006</v>
      </c>
      <c r="N7082" t="s">
        <v>1528</v>
      </c>
      <c r="O7082" t="s">
        <v>958</v>
      </c>
    </row>
    <row r="7083" spans="1:15" x14ac:dyDescent="0.35">
      <c r="A7083" s="189" t="str">
        <f t="shared" si="373"/>
        <v>Dec</v>
      </c>
      <c r="B7083" s="190" t="str">
        <f t="shared" si="374"/>
        <v>2023</v>
      </c>
      <c r="C7083" s="190" t="str">
        <f t="shared" si="375"/>
        <v>Dec-2023</v>
      </c>
      <c r="D7083" s="2">
        <v>45291</v>
      </c>
      <c r="E7083" t="s">
        <v>989</v>
      </c>
      <c r="F7083" t="s">
        <v>990</v>
      </c>
      <c r="G7083" t="s">
        <v>991</v>
      </c>
      <c r="H7083" t="s">
        <v>679</v>
      </c>
      <c r="I7083" t="s">
        <v>1002</v>
      </c>
      <c r="J7083" t="s">
        <v>1003</v>
      </c>
      <c r="K7083" t="s">
        <v>1004</v>
      </c>
      <c r="L7083" t="s">
        <v>1005</v>
      </c>
      <c r="M7083" t="s">
        <v>1006</v>
      </c>
      <c r="N7083" t="s">
        <v>1529</v>
      </c>
      <c r="O7083" t="s">
        <v>958</v>
      </c>
    </row>
    <row r="7084" spans="1:15" x14ac:dyDescent="0.35">
      <c r="A7084" s="189" t="str">
        <f t="shared" si="373"/>
        <v>Dec</v>
      </c>
      <c r="B7084" s="190" t="str">
        <f t="shared" si="374"/>
        <v>2023</v>
      </c>
      <c r="C7084" s="190" t="str">
        <f t="shared" si="375"/>
        <v>Dec-2023</v>
      </c>
      <c r="D7084" s="2">
        <v>45291</v>
      </c>
      <c r="E7084" t="s">
        <v>989</v>
      </c>
      <c r="F7084" t="s">
        <v>990</v>
      </c>
      <c r="G7084" t="s">
        <v>991</v>
      </c>
      <c r="H7084" t="s">
        <v>679</v>
      </c>
      <c r="I7084" t="s">
        <v>1002</v>
      </c>
      <c r="J7084" t="s">
        <v>1003</v>
      </c>
      <c r="K7084" t="s">
        <v>1004</v>
      </c>
      <c r="L7084" t="s">
        <v>1005</v>
      </c>
      <c r="M7084" t="s">
        <v>1006</v>
      </c>
      <c r="N7084" t="s">
        <v>919</v>
      </c>
      <c r="O7084">
        <v>135</v>
      </c>
    </row>
    <row r="7085" spans="1:15" x14ac:dyDescent="0.35">
      <c r="A7085" s="189" t="str">
        <f t="shared" si="373"/>
        <v>Dec</v>
      </c>
      <c r="B7085" s="190" t="str">
        <f t="shared" si="374"/>
        <v>2023</v>
      </c>
      <c r="C7085" s="190" t="str">
        <f t="shared" si="375"/>
        <v>Dec-2023</v>
      </c>
      <c r="D7085" s="2">
        <v>45291</v>
      </c>
      <c r="E7085" t="s">
        <v>989</v>
      </c>
      <c r="F7085" t="s">
        <v>990</v>
      </c>
      <c r="G7085" t="s">
        <v>991</v>
      </c>
      <c r="H7085" t="s">
        <v>679</v>
      </c>
      <c r="I7085" t="s">
        <v>1002</v>
      </c>
      <c r="J7085" t="s">
        <v>1003</v>
      </c>
      <c r="K7085" t="s">
        <v>1004</v>
      </c>
      <c r="L7085" t="s">
        <v>1005</v>
      </c>
      <c r="M7085" t="s">
        <v>1006</v>
      </c>
      <c r="N7085" t="s">
        <v>920</v>
      </c>
      <c r="O7085">
        <v>810</v>
      </c>
    </row>
    <row r="7086" spans="1:15" x14ac:dyDescent="0.35">
      <c r="A7086" s="189" t="str">
        <f t="shared" si="373"/>
        <v>Dec</v>
      </c>
      <c r="B7086" s="190" t="str">
        <f t="shared" si="374"/>
        <v>2023</v>
      </c>
      <c r="C7086" s="190" t="str">
        <f t="shared" si="375"/>
        <v>Dec-2023</v>
      </c>
      <c r="D7086" s="2">
        <v>45291</v>
      </c>
      <c r="E7086" t="s">
        <v>989</v>
      </c>
      <c r="F7086" t="s">
        <v>990</v>
      </c>
      <c r="G7086" t="s">
        <v>991</v>
      </c>
      <c r="H7086" t="s">
        <v>679</v>
      </c>
      <c r="I7086" t="s">
        <v>1002</v>
      </c>
      <c r="J7086" t="s">
        <v>1003</v>
      </c>
      <c r="K7086" t="s">
        <v>1004</v>
      </c>
      <c r="L7086" t="s">
        <v>1005</v>
      </c>
      <c r="M7086" t="s">
        <v>1006</v>
      </c>
      <c r="N7086" t="s">
        <v>922</v>
      </c>
      <c r="O7086">
        <v>440</v>
      </c>
    </row>
    <row r="7087" spans="1:15" x14ac:dyDescent="0.35">
      <c r="A7087" s="189" t="str">
        <f t="shared" si="373"/>
        <v>Dec</v>
      </c>
      <c r="B7087" s="190" t="str">
        <f t="shared" si="374"/>
        <v>2023</v>
      </c>
      <c r="C7087" s="190" t="str">
        <f t="shared" si="375"/>
        <v>Dec-2023</v>
      </c>
      <c r="D7087" s="2">
        <v>45291</v>
      </c>
      <c r="E7087" t="s">
        <v>989</v>
      </c>
      <c r="F7087" t="s">
        <v>990</v>
      </c>
      <c r="G7087" t="s">
        <v>991</v>
      </c>
      <c r="H7087" t="s">
        <v>679</v>
      </c>
      <c r="I7087" t="s">
        <v>1002</v>
      </c>
      <c r="J7087" t="s">
        <v>1003</v>
      </c>
      <c r="K7087" t="s">
        <v>1004</v>
      </c>
      <c r="L7087" t="s">
        <v>1005</v>
      </c>
      <c r="M7087" t="s">
        <v>1006</v>
      </c>
      <c r="N7087" t="s">
        <v>921</v>
      </c>
      <c r="O7087">
        <v>605</v>
      </c>
    </row>
    <row r="7088" spans="1:15" x14ac:dyDescent="0.35">
      <c r="A7088" s="189" t="str">
        <f t="shared" si="373"/>
        <v>Dec</v>
      </c>
      <c r="B7088" s="190" t="str">
        <f t="shared" si="374"/>
        <v>2023</v>
      </c>
      <c r="C7088" s="190" t="str">
        <f t="shared" si="375"/>
        <v>Dec-2023</v>
      </c>
      <c r="D7088" s="2">
        <v>45291</v>
      </c>
      <c r="E7088" t="s">
        <v>989</v>
      </c>
      <c r="F7088" t="s">
        <v>990</v>
      </c>
      <c r="G7088" t="s">
        <v>991</v>
      </c>
      <c r="H7088" t="s">
        <v>679</v>
      </c>
      <c r="I7088" t="s">
        <v>1002</v>
      </c>
      <c r="J7088" t="s">
        <v>1003</v>
      </c>
      <c r="K7088" t="s">
        <v>1007</v>
      </c>
      <c r="L7088" t="s">
        <v>1008</v>
      </c>
      <c r="M7088" t="s">
        <v>1009</v>
      </c>
      <c r="N7088" t="s">
        <v>1528</v>
      </c>
      <c r="O7088" t="s">
        <v>958</v>
      </c>
    </row>
    <row r="7089" spans="1:15" x14ac:dyDescent="0.35">
      <c r="A7089" s="189" t="str">
        <f t="shared" si="373"/>
        <v>Dec</v>
      </c>
      <c r="B7089" s="190" t="str">
        <f t="shared" si="374"/>
        <v>2023</v>
      </c>
      <c r="C7089" s="190" t="str">
        <f t="shared" si="375"/>
        <v>Dec-2023</v>
      </c>
      <c r="D7089" s="2">
        <v>45291</v>
      </c>
      <c r="E7089" t="s">
        <v>989</v>
      </c>
      <c r="F7089" t="s">
        <v>990</v>
      </c>
      <c r="G7089" t="s">
        <v>991</v>
      </c>
      <c r="H7089" t="s">
        <v>679</v>
      </c>
      <c r="I7089" t="s">
        <v>1002</v>
      </c>
      <c r="J7089" t="s">
        <v>1003</v>
      </c>
      <c r="K7089" t="s">
        <v>1007</v>
      </c>
      <c r="L7089" t="s">
        <v>1008</v>
      </c>
      <c r="M7089" t="s">
        <v>1009</v>
      </c>
      <c r="N7089" t="s">
        <v>1529</v>
      </c>
      <c r="O7089" t="s">
        <v>958</v>
      </c>
    </row>
    <row r="7090" spans="1:15" x14ac:dyDescent="0.35">
      <c r="A7090" s="189" t="str">
        <f t="shared" si="373"/>
        <v>Dec</v>
      </c>
      <c r="B7090" s="190" t="str">
        <f t="shared" si="374"/>
        <v>2023</v>
      </c>
      <c r="C7090" s="190" t="str">
        <f t="shared" si="375"/>
        <v>Dec-2023</v>
      </c>
      <c r="D7090" s="2">
        <v>45291</v>
      </c>
      <c r="E7090" t="s">
        <v>989</v>
      </c>
      <c r="F7090" t="s">
        <v>990</v>
      </c>
      <c r="G7090" t="s">
        <v>991</v>
      </c>
      <c r="H7090" t="s">
        <v>679</v>
      </c>
      <c r="I7090" t="s">
        <v>1002</v>
      </c>
      <c r="J7090" t="s">
        <v>1003</v>
      </c>
      <c r="K7090" t="s">
        <v>1007</v>
      </c>
      <c r="L7090" t="s">
        <v>1008</v>
      </c>
      <c r="M7090" t="s">
        <v>1009</v>
      </c>
      <c r="N7090" t="s">
        <v>919</v>
      </c>
      <c r="O7090">
        <v>1010</v>
      </c>
    </row>
    <row r="7091" spans="1:15" x14ac:dyDescent="0.35">
      <c r="A7091" s="189" t="str">
        <f t="shared" si="373"/>
        <v>Dec</v>
      </c>
      <c r="B7091" s="190" t="str">
        <f t="shared" si="374"/>
        <v>2023</v>
      </c>
      <c r="C7091" s="190" t="str">
        <f t="shared" si="375"/>
        <v>Dec-2023</v>
      </c>
      <c r="D7091" s="2">
        <v>45291</v>
      </c>
      <c r="E7091" t="s">
        <v>989</v>
      </c>
      <c r="F7091" t="s">
        <v>990</v>
      </c>
      <c r="G7091" t="s">
        <v>991</v>
      </c>
      <c r="H7091" t="s">
        <v>679</v>
      </c>
      <c r="I7091" t="s">
        <v>1002</v>
      </c>
      <c r="J7091" t="s">
        <v>1003</v>
      </c>
      <c r="K7091" t="s">
        <v>1007</v>
      </c>
      <c r="L7091" t="s">
        <v>1008</v>
      </c>
      <c r="M7091" t="s">
        <v>1009</v>
      </c>
      <c r="N7091" t="s">
        <v>920</v>
      </c>
      <c r="O7091">
        <v>3495</v>
      </c>
    </row>
    <row r="7092" spans="1:15" x14ac:dyDescent="0.35">
      <c r="A7092" s="189" t="str">
        <f t="shared" si="373"/>
        <v>Dec</v>
      </c>
      <c r="B7092" s="190" t="str">
        <f t="shared" si="374"/>
        <v>2023</v>
      </c>
      <c r="C7092" s="190" t="str">
        <f t="shared" si="375"/>
        <v>Dec-2023</v>
      </c>
      <c r="D7092" s="2">
        <v>45291</v>
      </c>
      <c r="E7092" t="s">
        <v>989</v>
      </c>
      <c r="F7092" t="s">
        <v>990</v>
      </c>
      <c r="G7092" t="s">
        <v>991</v>
      </c>
      <c r="H7092" t="s">
        <v>679</v>
      </c>
      <c r="I7092" t="s">
        <v>1002</v>
      </c>
      <c r="J7092" t="s">
        <v>1003</v>
      </c>
      <c r="K7092" t="s">
        <v>1007</v>
      </c>
      <c r="L7092" t="s">
        <v>1008</v>
      </c>
      <c r="M7092" t="s">
        <v>1009</v>
      </c>
      <c r="N7092" t="s">
        <v>922</v>
      </c>
      <c r="O7092">
        <v>2300</v>
      </c>
    </row>
    <row r="7093" spans="1:15" x14ac:dyDescent="0.35">
      <c r="A7093" s="189" t="str">
        <f t="shared" si="373"/>
        <v>Dec</v>
      </c>
      <c r="B7093" s="190" t="str">
        <f t="shared" si="374"/>
        <v>2023</v>
      </c>
      <c r="C7093" s="190" t="str">
        <f t="shared" si="375"/>
        <v>Dec-2023</v>
      </c>
      <c r="D7093" s="2">
        <v>45291</v>
      </c>
      <c r="E7093" t="s">
        <v>989</v>
      </c>
      <c r="F7093" t="s">
        <v>990</v>
      </c>
      <c r="G7093" t="s">
        <v>991</v>
      </c>
      <c r="H7093" t="s">
        <v>679</v>
      </c>
      <c r="I7093" t="s">
        <v>1002</v>
      </c>
      <c r="J7093" t="s">
        <v>1003</v>
      </c>
      <c r="K7093" t="s">
        <v>1007</v>
      </c>
      <c r="L7093" t="s">
        <v>1008</v>
      </c>
      <c r="M7093" t="s">
        <v>1009</v>
      </c>
      <c r="N7093" t="s">
        <v>921</v>
      </c>
      <c r="O7093">
        <v>2950</v>
      </c>
    </row>
    <row r="7094" spans="1:15" x14ac:dyDescent="0.35">
      <c r="A7094" s="189" t="str">
        <f t="shared" si="373"/>
        <v>Dec</v>
      </c>
      <c r="B7094" s="190" t="str">
        <f t="shared" si="374"/>
        <v>2023</v>
      </c>
      <c r="C7094" s="190" t="str">
        <f t="shared" si="375"/>
        <v>Dec-2023</v>
      </c>
      <c r="D7094" s="2">
        <v>45291</v>
      </c>
      <c r="E7094" t="s">
        <v>989</v>
      </c>
      <c r="F7094" t="s">
        <v>990</v>
      </c>
      <c r="G7094" t="s">
        <v>991</v>
      </c>
      <c r="H7094" t="s">
        <v>679</v>
      </c>
      <c r="I7094" t="s">
        <v>1002</v>
      </c>
      <c r="J7094" t="s">
        <v>1003</v>
      </c>
      <c r="K7094" t="s">
        <v>1010</v>
      </c>
      <c r="L7094" t="s">
        <v>1011</v>
      </c>
      <c r="M7094" t="s">
        <v>1012</v>
      </c>
      <c r="N7094" t="s">
        <v>1528</v>
      </c>
      <c r="O7094" t="s">
        <v>958</v>
      </c>
    </row>
    <row r="7095" spans="1:15" x14ac:dyDescent="0.35">
      <c r="A7095" s="189" t="str">
        <f t="shared" si="373"/>
        <v>Dec</v>
      </c>
      <c r="B7095" s="190" t="str">
        <f t="shared" si="374"/>
        <v>2023</v>
      </c>
      <c r="C7095" s="190" t="str">
        <f t="shared" si="375"/>
        <v>Dec-2023</v>
      </c>
      <c r="D7095" s="2">
        <v>45291</v>
      </c>
      <c r="E7095" t="s">
        <v>989</v>
      </c>
      <c r="F7095" t="s">
        <v>990</v>
      </c>
      <c r="G7095" t="s">
        <v>991</v>
      </c>
      <c r="H7095" t="s">
        <v>679</v>
      </c>
      <c r="I7095" t="s">
        <v>1002</v>
      </c>
      <c r="J7095" t="s">
        <v>1003</v>
      </c>
      <c r="K7095" t="s">
        <v>1010</v>
      </c>
      <c r="L7095" t="s">
        <v>1011</v>
      </c>
      <c r="M7095" t="s">
        <v>1012</v>
      </c>
      <c r="N7095" t="s">
        <v>1529</v>
      </c>
      <c r="O7095" t="s">
        <v>958</v>
      </c>
    </row>
    <row r="7096" spans="1:15" x14ac:dyDescent="0.35">
      <c r="A7096" s="189" t="str">
        <f t="shared" si="373"/>
        <v>Dec</v>
      </c>
      <c r="B7096" s="190" t="str">
        <f t="shared" si="374"/>
        <v>2023</v>
      </c>
      <c r="C7096" s="190" t="str">
        <f t="shared" si="375"/>
        <v>Dec-2023</v>
      </c>
      <c r="D7096" s="2">
        <v>45291</v>
      </c>
      <c r="E7096" t="s">
        <v>989</v>
      </c>
      <c r="F7096" t="s">
        <v>990</v>
      </c>
      <c r="G7096" t="s">
        <v>991</v>
      </c>
      <c r="H7096" t="s">
        <v>679</v>
      </c>
      <c r="I7096" t="s">
        <v>1002</v>
      </c>
      <c r="J7096" t="s">
        <v>1003</v>
      </c>
      <c r="K7096" t="s">
        <v>1010</v>
      </c>
      <c r="L7096" t="s">
        <v>1011</v>
      </c>
      <c r="M7096" t="s">
        <v>1012</v>
      </c>
      <c r="N7096" t="s">
        <v>919</v>
      </c>
      <c r="O7096">
        <v>780</v>
      </c>
    </row>
    <row r="7097" spans="1:15" x14ac:dyDescent="0.35">
      <c r="A7097" s="189" t="str">
        <f t="shared" si="373"/>
        <v>Dec</v>
      </c>
      <c r="B7097" s="190" t="str">
        <f t="shared" si="374"/>
        <v>2023</v>
      </c>
      <c r="C7097" s="190" t="str">
        <f t="shared" si="375"/>
        <v>Dec-2023</v>
      </c>
      <c r="D7097" s="2">
        <v>45291</v>
      </c>
      <c r="E7097" t="s">
        <v>989</v>
      </c>
      <c r="F7097" t="s">
        <v>990</v>
      </c>
      <c r="G7097" t="s">
        <v>991</v>
      </c>
      <c r="H7097" t="s">
        <v>679</v>
      </c>
      <c r="I7097" t="s">
        <v>1002</v>
      </c>
      <c r="J7097" t="s">
        <v>1003</v>
      </c>
      <c r="K7097" t="s">
        <v>1010</v>
      </c>
      <c r="L7097" t="s">
        <v>1011</v>
      </c>
      <c r="M7097" t="s">
        <v>1012</v>
      </c>
      <c r="N7097" t="s">
        <v>920</v>
      </c>
      <c r="O7097">
        <v>3055</v>
      </c>
    </row>
    <row r="7098" spans="1:15" x14ac:dyDescent="0.35">
      <c r="A7098" s="189" t="str">
        <f t="shared" si="373"/>
        <v>Dec</v>
      </c>
      <c r="B7098" s="190" t="str">
        <f t="shared" si="374"/>
        <v>2023</v>
      </c>
      <c r="C7098" s="190" t="str">
        <f t="shared" si="375"/>
        <v>Dec-2023</v>
      </c>
      <c r="D7098" s="2">
        <v>45291</v>
      </c>
      <c r="E7098" t="s">
        <v>989</v>
      </c>
      <c r="F7098" t="s">
        <v>990</v>
      </c>
      <c r="G7098" t="s">
        <v>991</v>
      </c>
      <c r="H7098" t="s">
        <v>679</v>
      </c>
      <c r="I7098" t="s">
        <v>1002</v>
      </c>
      <c r="J7098" t="s">
        <v>1003</v>
      </c>
      <c r="K7098" t="s">
        <v>1010</v>
      </c>
      <c r="L7098" t="s">
        <v>1011</v>
      </c>
      <c r="M7098" t="s">
        <v>1012</v>
      </c>
      <c r="N7098" t="s">
        <v>922</v>
      </c>
      <c r="O7098">
        <v>1220</v>
      </c>
    </row>
    <row r="7099" spans="1:15" x14ac:dyDescent="0.35">
      <c r="A7099" s="189" t="str">
        <f t="shared" si="373"/>
        <v>Dec</v>
      </c>
      <c r="B7099" s="190" t="str">
        <f t="shared" si="374"/>
        <v>2023</v>
      </c>
      <c r="C7099" s="190" t="str">
        <f t="shared" si="375"/>
        <v>Dec-2023</v>
      </c>
      <c r="D7099" s="2">
        <v>45291</v>
      </c>
      <c r="E7099" t="s">
        <v>989</v>
      </c>
      <c r="F7099" t="s">
        <v>990</v>
      </c>
      <c r="G7099" t="s">
        <v>991</v>
      </c>
      <c r="H7099" t="s">
        <v>679</v>
      </c>
      <c r="I7099" t="s">
        <v>1002</v>
      </c>
      <c r="J7099" t="s">
        <v>1003</v>
      </c>
      <c r="K7099" t="s">
        <v>1010</v>
      </c>
      <c r="L7099" t="s">
        <v>1011</v>
      </c>
      <c r="M7099" t="s">
        <v>1012</v>
      </c>
      <c r="N7099" t="s">
        <v>921</v>
      </c>
      <c r="O7099">
        <v>1430</v>
      </c>
    </row>
    <row r="7100" spans="1:15" x14ac:dyDescent="0.35">
      <c r="A7100" s="189" t="str">
        <f t="shared" si="373"/>
        <v>Dec</v>
      </c>
      <c r="B7100" s="190" t="str">
        <f t="shared" si="374"/>
        <v>2023</v>
      </c>
      <c r="C7100" s="190" t="str">
        <f t="shared" si="375"/>
        <v>Dec-2023</v>
      </c>
      <c r="D7100" s="2">
        <v>45291</v>
      </c>
      <c r="E7100" t="s">
        <v>989</v>
      </c>
      <c r="F7100" t="s">
        <v>990</v>
      </c>
      <c r="G7100" t="s">
        <v>991</v>
      </c>
      <c r="H7100" t="s">
        <v>686</v>
      </c>
      <c r="I7100" t="s">
        <v>1013</v>
      </c>
      <c r="J7100" t="s">
        <v>1014</v>
      </c>
      <c r="K7100" t="s">
        <v>1015</v>
      </c>
      <c r="L7100" t="s">
        <v>1016</v>
      </c>
      <c r="M7100" t="s">
        <v>1017</v>
      </c>
      <c r="N7100" t="s">
        <v>1528</v>
      </c>
      <c r="O7100" t="s">
        <v>958</v>
      </c>
    </row>
    <row r="7101" spans="1:15" x14ac:dyDescent="0.35">
      <c r="A7101" s="189" t="str">
        <f t="shared" si="373"/>
        <v>Dec</v>
      </c>
      <c r="B7101" s="190" t="str">
        <f t="shared" si="374"/>
        <v>2023</v>
      </c>
      <c r="C7101" s="190" t="str">
        <f t="shared" si="375"/>
        <v>Dec-2023</v>
      </c>
      <c r="D7101" s="2">
        <v>45291</v>
      </c>
      <c r="E7101" t="s">
        <v>989</v>
      </c>
      <c r="F7101" t="s">
        <v>990</v>
      </c>
      <c r="G7101" t="s">
        <v>991</v>
      </c>
      <c r="H7101" t="s">
        <v>686</v>
      </c>
      <c r="I7101" t="s">
        <v>1013</v>
      </c>
      <c r="J7101" t="s">
        <v>1014</v>
      </c>
      <c r="K7101" t="s">
        <v>1015</v>
      </c>
      <c r="L7101" t="s">
        <v>1016</v>
      </c>
      <c r="M7101" t="s">
        <v>1017</v>
      </c>
      <c r="N7101" t="s">
        <v>1529</v>
      </c>
      <c r="O7101" t="s">
        <v>958</v>
      </c>
    </row>
    <row r="7102" spans="1:15" x14ac:dyDescent="0.35">
      <c r="A7102" s="189" t="str">
        <f t="shared" si="373"/>
        <v>Dec</v>
      </c>
      <c r="B7102" s="190" t="str">
        <f t="shared" si="374"/>
        <v>2023</v>
      </c>
      <c r="C7102" s="190" t="str">
        <f t="shared" si="375"/>
        <v>Dec-2023</v>
      </c>
      <c r="D7102" s="2">
        <v>45291</v>
      </c>
      <c r="E7102" t="s">
        <v>989</v>
      </c>
      <c r="F7102" t="s">
        <v>990</v>
      </c>
      <c r="G7102" t="s">
        <v>991</v>
      </c>
      <c r="H7102" t="s">
        <v>686</v>
      </c>
      <c r="I7102" t="s">
        <v>1013</v>
      </c>
      <c r="J7102" t="s">
        <v>1014</v>
      </c>
      <c r="K7102" t="s">
        <v>1015</v>
      </c>
      <c r="L7102" t="s">
        <v>1016</v>
      </c>
      <c r="M7102" t="s">
        <v>1017</v>
      </c>
      <c r="N7102" t="s">
        <v>919</v>
      </c>
      <c r="O7102">
        <v>160</v>
      </c>
    </row>
    <row r="7103" spans="1:15" x14ac:dyDescent="0.35">
      <c r="A7103" s="189" t="str">
        <f t="shared" si="373"/>
        <v>Dec</v>
      </c>
      <c r="B7103" s="190" t="str">
        <f t="shared" si="374"/>
        <v>2023</v>
      </c>
      <c r="C7103" s="190" t="str">
        <f t="shared" si="375"/>
        <v>Dec-2023</v>
      </c>
      <c r="D7103" s="2">
        <v>45291</v>
      </c>
      <c r="E7103" t="s">
        <v>989</v>
      </c>
      <c r="F7103" t="s">
        <v>990</v>
      </c>
      <c r="G7103" t="s">
        <v>991</v>
      </c>
      <c r="H7103" t="s">
        <v>686</v>
      </c>
      <c r="I7103" t="s">
        <v>1013</v>
      </c>
      <c r="J7103" t="s">
        <v>1014</v>
      </c>
      <c r="K7103" t="s">
        <v>1015</v>
      </c>
      <c r="L7103" t="s">
        <v>1016</v>
      </c>
      <c r="M7103" t="s">
        <v>1017</v>
      </c>
      <c r="N7103" t="s">
        <v>920</v>
      </c>
      <c r="O7103">
        <v>845</v>
      </c>
    </row>
    <row r="7104" spans="1:15" x14ac:dyDescent="0.35">
      <c r="A7104" s="189" t="str">
        <f t="shared" si="373"/>
        <v>Dec</v>
      </c>
      <c r="B7104" s="190" t="str">
        <f t="shared" si="374"/>
        <v>2023</v>
      </c>
      <c r="C7104" s="190" t="str">
        <f t="shared" si="375"/>
        <v>Dec-2023</v>
      </c>
      <c r="D7104" s="2">
        <v>45291</v>
      </c>
      <c r="E7104" t="s">
        <v>989</v>
      </c>
      <c r="F7104" t="s">
        <v>990</v>
      </c>
      <c r="G7104" t="s">
        <v>991</v>
      </c>
      <c r="H7104" t="s">
        <v>686</v>
      </c>
      <c r="I7104" t="s">
        <v>1013</v>
      </c>
      <c r="J7104" t="s">
        <v>1014</v>
      </c>
      <c r="K7104" t="s">
        <v>1015</v>
      </c>
      <c r="L7104" t="s">
        <v>1016</v>
      </c>
      <c r="M7104" t="s">
        <v>1017</v>
      </c>
      <c r="N7104" t="s">
        <v>922</v>
      </c>
      <c r="O7104">
        <v>170</v>
      </c>
    </row>
    <row r="7105" spans="1:15" x14ac:dyDescent="0.35">
      <c r="A7105" s="189" t="str">
        <f t="shared" si="373"/>
        <v>Dec</v>
      </c>
      <c r="B7105" s="190" t="str">
        <f t="shared" si="374"/>
        <v>2023</v>
      </c>
      <c r="C7105" s="190" t="str">
        <f t="shared" si="375"/>
        <v>Dec-2023</v>
      </c>
      <c r="D7105" s="2">
        <v>45291</v>
      </c>
      <c r="E7105" t="s">
        <v>989</v>
      </c>
      <c r="F7105" t="s">
        <v>990</v>
      </c>
      <c r="G7105" t="s">
        <v>991</v>
      </c>
      <c r="H7105" t="s">
        <v>686</v>
      </c>
      <c r="I7105" t="s">
        <v>1013</v>
      </c>
      <c r="J7105" t="s">
        <v>1014</v>
      </c>
      <c r="K7105" t="s">
        <v>1015</v>
      </c>
      <c r="L7105" t="s">
        <v>1016</v>
      </c>
      <c r="M7105" t="s">
        <v>1017</v>
      </c>
      <c r="N7105" t="s">
        <v>921</v>
      </c>
      <c r="O7105">
        <v>375</v>
      </c>
    </row>
    <row r="7106" spans="1:15" x14ac:dyDescent="0.35">
      <c r="A7106" s="189" t="str">
        <f t="shared" si="373"/>
        <v>Dec</v>
      </c>
      <c r="B7106" s="190" t="str">
        <f t="shared" si="374"/>
        <v>2023</v>
      </c>
      <c r="C7106" s="190" t="str">
        <f t="shared" si="375"/>
        <v>Dec-2023</v>
      </c>
      <c r="D7106" s="2">
        <v>45291</v>
      </c>
      <c r="E7106" t="s">
        <v>989</v>
      </c>
      <c r="F7106" t="s">
        <v>990</v>
      </c>
      <c r="G7106" t="s">
        <v>991</v>
      </c>
      <c r="H7106" t="s">
        <v>686</v>
      </c>
      <c r="I7106" t="s">
        <v>1013</v>
      </c>
      <c r="J7106" t="s">
        <v>1014</v>
      </c>
      <c r="K7106" t="s">
        <v>1018</v>
      </c>
      <c r="L7106" t="s">
        <v>1019</v>
      </c>
      <c r="M7106" t="s">
        <v>1020</v>
      </c>
      <c r="N7106" t="s">
        <v>1528</v>
      </c>
      <c r="O7106" t="s">
        <v>958</v>
      </c>
    </row>
    <row r="7107" spans="1:15" x14ac:dyDescent="0.35">
      <c r="A7107" s="189" t="str">
        <f t="shared" si="373"/>
        <v>Dec</v>
      </c>
      <c r="B7107" s="190" t="str">
        <f t="shared" si="374"/>
        <v>2023</v>
      </c>
      <c r="C7107" s="190" t="str">
        <f t="shared" si="375"/>
        <v>Dec-2023</v>
      </c>
      <c r="D7107" s="2">
        <v>45291</v>
      </c>
      <c r="E7107" t="s">
        <v>989</v>
      </c>
      <c r="F7107" t="s">
        <v>990</v>
      </c>
      <c r="G7107" t="s">
        <v>991</v>
      </c>
      <c r="H7107" t="s">
        <v>686</v>
      </c>
      <c r="I7107" t="s">
        <v>1013</v>
      </c>
      <c r="J7107" t="s">
        <v>1014</v>
      </c>
      <c r="K7107" t="s">
        <v>1018</v>
      </c>
      <c r="L7107" t="s">
        <v>1019</v>
      </c>
      <c r="M7107" t="s">
        <v>1020</v>
      </c>
      <c r="N7107" t="s">
        <v>1529</v>
      </c>
      <c r="O7107" t="s">
        <v>958</v>
      </c>
    </row>
    <row r="7108" spans="1:15" x14ac:dyDescent="0.35">
      <c r="A7108" s="189" t="str">
        <f t="shared" si="373"/>
        <v>Dec</v>
      </c>
      <c r="B7108" s="190" t="str">
        <f t="shared" si="374"/>
        <v>2023</v>
      </c>
      <c r="C7108" s="190" t="str">
        <f t="shared" si="375"/>
        <v>Dec-2023</v>
      </c>
      <c r="D7108" s="2">
        <v>45291</v>
      </c>
      <c r="E7108" t="s">
        <v>989</v>
      </c>
      <c r="F7108" t="s">
        <v>990</v>
      </c>
      <c r="G7108" t="s">
        <v>991</v>
      </c>
      <c r="H7108" t="s">
        <v>686</v>
      </c>
      <c r="I7108" t="s">
        <v>1013</v>
      </c>
      <c r="J7108" t="s">
        <v>1014</v>
      </c>
      <c r="K7108" t="s">
        <v>1018</v>
      </c>
      <c r="L7108" t="s">
        <v>1019</v>
      </c>
      <c r="M7108" t="s">
        <v>1020</v>
      </c>
      <c r="N7108" t="s">
        <v>919</v>
      </c>
      <c r="O7108">
        <v>1725</v>
      </c>
    </row>
    <row r="7109" spans="1:15" x14ac:dyDescent="0.35">
      <c r="A7109" s="189" t="str">
        <f t="shared" si="373"/>
        <v>Dec</v>
      </c>
      <c r="B7109" s="190" t="str">
        <f t="shared" si="374"/>
        <v>2023</v>
      </c>
      <c r="C7109" s="190" t="str">
        <f t="shared" si="375"/>
        <v>Dec-2023</v>
      </c>
      <c r="D7109" s="2">
        <v>45291</v>
      </c>
      <c r="E7109" t="s">
        <v>989</v>
      </c>
      <c r="F7109" t="s">
        <v>990</v>
      </c>
      <c r="G7109" t="s">
        <v>991</v>
      </c>
      <c r="H7109" t="s">
        <v>686</v>
      </c>
      <c r="I7109" t="s">
        <v>1013</v>
      </c>
      <c r="J7109" t="s">
        <v>1014</v>
      </c>
      <c r="K7109" t="s">
        <v>1018</v>
      </c>
      <c r="L7109" t="s">
        <v>1019</v>
      </c>
      <c r="M7109" t="s">
        <v>1020</v>
      </c>
      <c r="N7109" t="s">
        <v>920</v>
      </c>
      <c r="O7109">
        <v>7295</v>
      </c>
    </row>
    <row r="7110" spans="1:15" x14ac:dyDescent="0.35">
      <c r="A7110" s="189" t="str">
        <f t="shared" si="373"/>
        <v>Dec</v>
      </c>
      <c r="B7110" s="190" t="str">
        <f t="shared" si="374"/>
        <v>2023</v>
      </c>
      <c r="C7110" s="190" t="str">
        <f t="shared" si="375"/>
        <v>Dec-2023</v>
      </c>
      <c r="D7110" s="2">
        <v>45291</v>
      </c>
      <c r="E7110" t="s">
        <v>989</v>
      </c>
      <c r="F7110" t="s">
        <v>990</v>
      </c>
      <c r="G7110" t="s">
        <v>991</v>
      </c>
      <c r="H7110" t="s">
        <v>686</v>
      </c>
      <c r="I7110" t="s">
        <v>1013</v>
      </c>
      <c r="J7110" t="s">
        <v>1014</v>
      </c>
      <c r="K7110" t="s">
        <v>1018</v>
      </c>
      <c r="L7110" t="s">
        <v>1019</v>
      </c>
      <c r="M7110" t="s">
        <v>1020</v>
      </c>
      <c r="N7110" t="s">
        <v>922</v>
      </c>
      <c r="O7110">
        <v>2125</v>
      </c>
    </row>
    <row r="7111" spans="1:15" x14ac:dyDescent="0.35">
      <c r="A7111" s="189" t="str">
        <f t="shared" si="373"/>
        <v>Dec</v>
      </c>
      <c r="B7111" s="190" t="str">
        <f t="shared" si="374"/>
        <v>2023</v>
      </c>
      <c r="C7111" s="190" t="str">
        <f t="shared" si="375"/>
        <v>Dec-2023</v>
      </c>
      <c r="D7111" s="2">
        <v>45291</v>
      </c>
      <c r="E7111" t="s">
        <v>989</v>
      </c>
      <c r="F7111" t="s">
        <v>990</v>
      </c>
      <c r="G7111" t="s">
        <v>991</v>
      </c>
      <c r="H7111" t="s">
        <v>686</v>
      </c>
      <c r="I7111" t="s">
        <v>1013</v>
      </c>
      <c r="J7111" t="s">
        <v>1014</v>
      </c>
      <c r="K7111" t="s">
        <v>1018</v>
      </c>
      <c r="L7111" t="s">
        <v>1019</v>
      </c>
      <c r="M7111" t="s">
        <v>1020</v>
      </c>
      <c r="N7111" t="s">
        <v>921</v>
      </c>
      <c r="O7111">
        <v>4585</v>
      </c>
    </row>
    <row r="7112" spans="1:15" x14ac:dyDescent="0.35">
      <c r="A7112" s="189" t="str">
        <f t="shared" si="373"/>
        <v>Dec</v>
      </c>
      <c r="B7112" s="190" t="str">
        <f t="shared" si="374"/>
        <v>2023</v>
      </c>
      <c r="C7112" s="190" t="str">
        <f t="shared" si="375"/>
        <v>Dec-2023</v>
      </c>
      <c r="D7112" s="2">
        <v>45291</v>
      </c>
      <c r="E7112" t="s">
        <v>989</v>
      </c>
      <c r="F7112" t="s">
        <v>990</v>
      </c>
      <c r="G7112" t="s">
        <v>991</v>
      </c>
      <c r="H7112" t="s">
        <v>690</v>
      </c>
      <c r="I7112" t="s">
        <v>1021</v>
      </c>
      <c r="J7112" t="s">
        <v>1022</v>
      </c>
      <c r="K7112" t="s">
        <v>1023</v>
      </c>
      <c r="L7112" t="s">
        <v>1024</v>
      </c>
      <c r="M7112" t="s">
        <v>1025</v>
      </c>
      <c r="N7112" t="s">
        <v>1528</v>
      </c>
      <c r="O7112" t="s">
        <v>958</v>
      </c>
    </row>
    <row r="7113" spans="1:15" x14ac:dyDescent="0.35">
      <c r="A7113" s="189" t="str">
        <f t="shared" si="373"/>
        <v>Dec</v>
      </c>
      <c r="B7113" s="190" t="str">
        <f t="shared" si="374"/>
        <v>2023</v>
      </c>
      <c r="C7113" s="190" t="str">
        <f t="shared" si="375"/>
        <v>Dec-2023</v>
      </c>
      <c r="D7113" s="2">
        <v>45291</v>
      </c>
      <c r="E7113" t="s">
        <v>989</v>
      </c>
      <c r="F7113" t="s">
        <v>990</v>
      </c>
      <c r="G7113" t="s">
        <v>991</v>
      </c>
      <c r="H7113" t="s">
        <v>690</v>
      </c>
      <c r="I7113" t="s">
        <v>1021</v>
      </c>
      <c r="J7113" t="s">
        <v>1022</v>
      </c>
      <c r="K7113" t="s">
        <v>1023</v>
      </c>
      <c r="L7113" t="s">
        <v>1024</v>
      </c>
      <c r="M7113" t="s">
        <v>1025</v>
      </c>
      <c r="N7113" t="s">
        <v>1529</v>
      </c>
      <c r="O7113" t="s">
        <v>958</v>
      </c>
    </row>
    <row r="7114" spans="1:15" x14ac:dyDescent="0.35">
      <c r="A7114" s="189" t="str">
        <f t="shared" si="373"/>
        <v>Dec</v>
      </c>
      <c r="B7114" s="190" t="str">
        <f t="shared" si="374"/>
        <v>2023</v>
      </c>
      <c r="C7114" s="190" t="str">
        <f t="shared" si="375"/>
        <v>Dec-2023</v>
      </c>
      <c r="D7114" s="2">
        <v>45291</v>
      </c>
      <c r="E7114" t="s">
        <v>989</v>
      </c>
      <c r="F7114" t="s">
        <v>990</v>
      </c>
      <c r="G7114" t="s">
        <v>991</v>
      </c>
      <c r="H7114" t="s">
        <v>690</v>
      </c>
      <c r="I7114" t="s">
        <v>1021</v>
      </c>
      <c r="J7114" t="s">
        <v>1022</v>
      </c>
      <c r="K7114" t="s">
        <v>1023</v>
      </c>
      <c r="L7114" t="s">
        <v>1024</v>
      </c>
      <c r="M7114" t="s">
        <v>1025</v>
      </c>
      <c r="N7114" t="s">
        <v>919</v>
      </c>
      <c r="O7114">
        <v>890</v>
      </c>
    </row>
    <row r="7115" spans="1:15" x14ac:dyDescent="0.35">
      <c r="A7115" s="189" t="str">
        <f t="shared" si="373"/>
        <v>Dec</v>
      </c>
      <c r="B7115" s="190" t="str">
        <f t="shared" si="374"/>
        <v>2023</v>
      </c>
      <c r="C7115" s="190" t="str">
        <f t="shared" si="375"/>
        <v>Dec-2023</v>
      </c>
      <c r="D7115" s="2">
        <v>45291</v>
      </c>
      <c r="E7115" t="s">
        <v>989</v>
      </c>
      <c r="F7115" t="s">
        <v>990</v>
      </c>
      <c r="G7115" t="s">
        <v>991</v>
      </c>
      <c r="H7115" t="s">
        <v>690</v>
      </c>
      <c r="I7115" t="s">
        <v>1021</v>
      </c>
      <c r="J7115" t="s">
        <v>1022</v>
      </c>
      <c r="K7115" t="s">
        <v>1023</v>
      </c>
      <c r="L7115" t="s">
        <v>1024</v>
      </c>
      <c r="M7115" t="s">
        <v>1025</v>
      </c>
      <c r="N7115" t="s">
        <v>920</v>
      </c>
      <c r="O7115">
        <v>3220</v>
      </c>
    </row>
    <row r="7116" spans="1:15" x14ac:dyDescent="0.35">
      <c r="A7116" s="189" t="str">
        <f t="shared" si="373"/>
        <v>Dec</v>
      </c>
      <c r="B7116" s="190" t="str">
        <f t="shared" si="374"/>
        <v>2023</v>
      </c>
      <c r="C7116" s="190" t="str">
        <f t="shared" si="375"/>
        <v>Dec-2023</v>
      </c>
      <c r="D7116" s="2">
        <v>45291</v>
      </c>
      <c r="E7116" t="s">
        <v>989</v>
      </c>
      <c r="F7116" t="s">
        <v>990</v>
      </c>
      <c r="G7116" t="s">
        <v>991</v>
      </c>
      <c r="H7116" t="s">
        <v>690</v>
      </c>
      <c r="I7116" t="s">
        <v>1021</v>
      </c>
      <c r="J7116" t="s">
        <v>1022</v>
      </c>
      <c r="K7116" t="s">
        <v>1023</v>
      </c>
      <c r="L7116" t="s">
        <v>1024</v>
      </c>
      <c r="M7116" t="s">
        <v>1025</v>
      </c>
      <c r="N7116" t="s">
        <v>922</v>
      </c>
      <c r="O7116">
        <v>380</v>
      </c>
    </row>
    <row r="7117" spans="1:15" x14ac:dyDescent="0.35">
      <c r="A7117" s="189" t="str">
        <f t="shared" si="373"/>
        <v>Dec</v>
      </c>
      <c r="B7117" s="190" t="str">
        <f t="shared" si="374"/>
        <v>2023</v>
      </c>
      <c r="C7117" s="190" t="str">
        <f t="shared" si="375"/>
        <v>Dec-2023</v>
      </c>
      <c r="D7117" s="2">
        <v>45291</v>
      </c>
      <c r="E7117" t="s">
        <v>989</v>
      </c>
      <c r="F7117" t="s">
        <v>990</v>
      </c>
      <c r="G7117" t="s">
        <v>991</v>
      </c>
      <c r="H7117" t="s">
        <v>690</v>
      </c>
      <c r="I7117" t="s">
        <v>1021</v>
      </c>
      <c r="J7117" t="s">
        <v>1022</v>
      </c>
      <c r="K7117" t="s">
        <v>1023</v>
      </c>
      <c r="L7117" t="s">
        <v>1024</v>
      </c>
      <c r="M7117" t="s">
        <v>1025</v>
      </c>
      <c r="N7117" t="s">
        <v>921</v>
      </c>
      <c r="O7117">
        <v>1560</v>
      </c>
    </row>
    <row r="7118" spans="1:15" x14ac:dyDescent="0.35">
      <c r="A7118" s="189" t="str">
        <f t="shared" si="373"/>
        <v>Dec</v>
      </c>
      <c r="B7118" s="190" t="str">
        <f t="shared" si="374"/>
        <v>2023</v>
      </c>
      <c r="C7118" s="190" t="str">
        <f t="shared" si="375"/>
        <v>Dec-2023</v>
      </c>
      <c r="D7118" s="2">
        <v>45291</v>
      </c>
      <c r="E7118" t="s">
        <v>989</v>
      </c>
      <c r="F7118" t="s">
        <v>990</v>
      </c>
      <c r="G7118" t="s">
        <v>991</v>
      </c>
      <c r="H7118" t="s">
        <v>690</v>
      </c>
      <c r="I7118" t="s">
        <v>1021</v>
      </c>
      <c r="J7118" t="s">
        <v>1022</v>
      </c>
      <c r="K7118" t="s">
        <v>1026</v>
      </c>
      <c r="L7118" t="s">
        <v>1027</v>
      </c>
      <c r="M7118" t="s">
        <v>1028</v>
      </c>
      <c r="N7118" t="s">
        <v>1528</v>
      </c>
      <c r="O7118" t="s">
        <v>958</v>
      </c>
    </row>
    <row r="7119" spans="1:15" x14ac:dyDescent="0.35">
      <c r="A7119" s="189" t="str">
        <f t="shared" si="373"/>
        <v>Dec</v>
      </c>
      <c r="B7119" s="190" t="str">
        <f t="shared" si="374"/>
        <v>2023</v>
      </c>
      <c r="C7119" s="190" t="str">
        <f t="shared" si="375"/>
        <v>Dec-2023</v>
      </c>
      <c r="D7119" s="2">
        <v>45291</v>
      </c>
      <c r="E7119" t="s">
        <v>989</v>
      </c>
      <c r="F7119" t="s">
        <v>990</v>
      </c>
      <c r="G7119" t="s">
        <v>991</v>
      </c>
      <c r="H7119" t="s">
        <v>690</v>
      </c>
      <c r="I7119" t="s">
        <v>1021</v>
      </c>
      <c r="J7119" t="s">
        <v>1022</v>
      </c>
      <c r="K7119" t="s">
        <v>1026</v>
      </c>
      <c r="L7119" t="s">
        <v>1027</v>
      </c>
      <c r="M7119" t="s">
        <v>1028</v>
      </c>
      <c r="N7119" t="s">
        <v>1529</v>
      </c>
      <c r="O7119" t="s">
        <v>958</v>
      </c>
    </row>
    <row r="7120" spans="1:15" x14ac:dyDescent="0.35">
      <c r="A7120" s="189" t="str">
        <f t="shared" si="373"/>
        <v>Dec</v>
      </c>
      <c r="B7120" s="190" t="str">
        <f t="shared" si="374"/>
        <v>2023</v>
      </c>
      <c r="C7120" s="190" t="str">
        <f t="shared" si="375"/>
        <v>Dec-2023</v>
      </c>
      <c r="D7120" s="2">
        <v>45291</v>
      </c>
      <c r="E7120" t="s">
        <v>989</v>
      </c>
      <c r="F7120" t="s">
        <v>990</v>
      </c>
      <c r="G7120" t="s">
        <v>991</v>
      </c>
      <c r="H7120" t="s">
        <v>690</v>
      </c>
      <c r="I7120" t="s">
        <v>1021</v>
      </c>
      <c r="J7120" t="s">
        <v>1022</v>
      </c>
      <c r="K7120" t="s">
        <v>1026</v>
      </c>
      <c r="L7120" t="s">
        <v>1027</v>
      </c>
      <c r="M7120" t="s">
        <v>1028</v>
      </c>
      <c r="N7120" t="s">
        <v>919</v>
      </c>
      <c r="O7120">
        <v>525</v>
      </c>
    </row>
    <row r="7121" spans="1:15" x14ac:dyDescent="0.35">
      <c r="A7121" s="189" t="str">
        <f t="shared" si="373"/>
        <v>Dec</v>
      </c>
      <c r="B7121" s="190" t="str">
        <f t="shared" si="374"/>
        <v>2023</v>
      </c>
      <c r="C7121" s="190" t="str">
        <f t="shared" si="375"/>
        <v>Dec-2023</v>
      </c>
      <c r="D7121" s="2">
        <v>45291</v>
      </c>
      <c r="E7121" t="s">
        <v>989</v>
      </c>
      <c r="F7121" t="s">
        <v>990</v>
      </c>
      <c r="G7121" t="s">
        <v>991</v>
      </c>
      <c r="H7121" t="s">
        <v>690</v>
      </c>
      <c r="I7121" t="s">
        <v>1021</v>
      </c>
      <c r="J7121" t="s">
        <v>1022</v>
      </c>
      <c r="K7121" t="s">
        <v>1026</v>
      </c>
      <c r="L7121" t="s">
        <v>1027</v>
      </c>
      <c r="M7121" t="s">
        <v>1028</v>
      </c>
      <c r="N7121" t="s">
        <v>920</v>
      </c>
      <c r="O7121">
        <v>2555</v>
      </c>
    </row>
    <row r="7122" spans="1:15" x14ac:dyDescent="0.35">
      <c r="A7122" s="189" t="str">
        <f t="shared" si="373"/>
        <v>Dec</v>
      </c>
      <c r="B7122" s="190" t="str">
        <f t="shared" si="374"/>
        <v>2023</v>
      </c>
      <c r="C7122" s="190" t="str">
        <f t="shared" si="375"/>
        <v>Dec-2023</v>
      </c>
      <c r="D7122" s="2">
        <v>45291</v>
      </c>
      <c r="E7122" t="s">
        <v>989</v>
      </c>
      <c r="F7122" t="s">
        <v>990</v>
      </c>
      <c r="G7122" t="s">
        <v>991</v>
      </c>
      <c r="H7122" t="s">
        <v>690</v>
      </c>
      <c r="I7122" t="s">
        <v>1021</v>
      </c>
      <c r="J7122" t="s">
        <v>1022</v>
      </c>
      <c r="K7122" t="s">
        <v>1026</v>
      </c>
      <c r="L7122" t="s">
        <v>1027</v>
      </c>
      <c r="M7122" t="s">
        <v>1028</v>
      </c>
      <c r="N7122" t="s">
        <v>922</v>
      </c>
      <c r="O7122">
        <v>250</v>
      </c>
    </row>
    <row r="7123" spans="1:15" x14ac:dyDescent="0.35">
      <c r="A7123" s="189" t="str">
        <f t="shared" si="373"/>
        <v>Dec</v>
      </c>
      <c r="B7123" s="190" t="str">
        <f t="shared" si="374"/>
        <v>2023</v>
      </c>
      <c r="C7123" s="190" t="str">
        <f t="shared" si="375"/>
        <v>Dec-2023</v>
      </c>
      <c r="D7123" s="2">
        <v>45291</v>
      </c>
      <c r="E7123" t="s">
        <v>989</v>
      </c>
      <c r="F7123" t="s">
        <v>990</v>
      </c>
      <c r="G7123" t="s">
        <v>991</v>
      </c>
      <c r="H7123" t="s">
        <v>690</v>
      </c>
      <c r="I7123" t="s">
        <v>1021</v>
      </c>
      <c r="J7123" t="s">
        <v>1022</v>
      </c>
      <c r="K7123" t="s">
        <v>1026</v>
      </c>
      <c r="L7123" t="s">
        <v>1027</v>
      </c>
      <c r="M7123" t="s">
        <v>1028</v>
      </c>
      <c r="N7123" t="s">
        <v>921</v>
      </c>
      <c r="O7123">
        <v>1205</v>
      </c>
    </row>
    <row r="7124" spans="1:15" x14ac:dyDescent="0.35">
      <c r="A7124" s="189" t="str">
        <f t="shared" si="373"/>
        <v>Dec</v>
      </c>
      <c r="B7124" s="190" t="str">
        <f t="shared" si="374"/>
        <v>2023</v>
      </c>
      <c r="C7124" s="190" t="str">
        <f t="shared" si="375"/>
        <v>Dec-2023</v>
      </c>
      <c r="D7124" s="2">
        <v>45291</v>
      </c>
      <c r="E7124" t="s">
        <v>989</v>
      </c>
      <c r="F7124" t="s">
        <v>990</v>
      </c>
      <c r="G7124" t="s">
        <v>991</v>
      </c>
      <c r="H7124" t="s">
        <v>690</v>
      </c>
      <c r="I7124" t="s">
        <v>1021</v>
      </c>
      <c r="J7124" t="s">
        <v>1022</v>
      </c>
      <c r="K7124" t="s">
        <v>1029</v>
      </c>
      <c r="L7124" t="s">
        <v>1030</v>
      </c>
      <c r="M7124" t="s">
        <v>1031</v>
      </c>
      <c r="N7124" t="s">
        <v>1528</v>
      </c>
      <c r="O7124" t="s">
        <v>958</v>
      </c>
    </row>
    <row r="7125" spans="1:15" x14ac:dyDescent="0.35">
      <c r="A7125" s="189" t="str">
        <f t="shared" si="373"/>
        <v>Dec</v>
      </c>
      <c r="B7125" s="190" t="str">
        <f t="shared" si="374"/>
        <v>2023</v>
      </c>
      <c r="C7125" s="190" t="str">
        <f t="shared" si="375"/>
        <v>Dec-2023</v>
      </c>
      <c r="D7125" s="2">
        <v>45291</v>
      </c>
      <c r="E7125" t="s">
        <v>989</v>
      </c>
      <c r="F7125" t="s">
        <v>990</v>
      </c>
      <c r="G7125" t="s">
        <v>991</v>
      </c>
      <c r="H7125" t="s">
        <v>690</v>
      </c>
      <c r="I7125" t="s">
        <v>1021</v>
      </c>
      <c r="J7125" t="s">
        <v>1022</v>
      </c>
      <c r="K7125" t="s">
        <v>1029</v>
      </c>
      <c r="L7125" t="s">
        <v>1030</v>
      </c>
      <c r="M7125" t="s">
        <v>1031</v>
      </c>
      <c r="N7125" t="s">
        <v>1529</v>
      </c>
      <c r="O7125" t="s">
        <v>958</v>
      </c>
    </row>
    <row r="7126" spans="1:15" x14ac:dyDescent="0.35">
      <c r="A7126" s="189" t="str">
        <f t="shared" si="373"/>
        <v>Dec</v>
      </c>
      <c r="B7126" s="190" t="str">
        <f t="shared" si="374"/>
        <v>2023</v>
      </c>
      <c r="C7126" s="190" t="str">
        <f t="shared" si="375"/>
        <v>Dec-2023</v>
      </c>
      <c r="D7126" s="2">
        <v>45291</v>
      </c>
      <c r="E7126" t="s">
        <v>989</v>
      </c>
      <c r="F7126" t="s">
        <v>990</v>
      </c>
      <c r="G7126" t="s">
        <v>991</v>
      </c>
      <c r="H7126" t="s">
        <v>690</v>
      </c>
      <c r="I7126" t="s">
        <v>1021</v>
      </c>
      <c r="J7126" t="s">
        <v>1022</v>
      </c>
      <c r="K7126" t="s">
        <v>1029</v>
      </c>
      <c r="L7126" t="s">
        <v>1030</v>
      </c>
      <c r="M7126" t="s">
        <v>1031</v>
      </c>
      <c r="N7126" t="s">
        <v>919</v>
      </c>
      <c r="O7126">
        <v>540</v>
      </c>
    </row>
    <row r="7127" spans="1:15" x14ac:dyDescent="0.35">
      <c r="A7127" s="189" t="str">
        <f t="shared" si="373"/>
        <v>Dec</v>
      </c>
      <c r="B7127" s="190" t="str">
        <f t="shared" si="374"/>
        <v>2023</v>
      </c>
      <c r="C7127" s="190" t="str">
        <f t="shared" si="375"/>
        <v>Dec-2023</v>
      </c>
      <c r="D7127" s="2">
        <v>45291</v>
      </c>
      <c r="E7127" t="s">
        <v>989</v>
      </c>
      <c r="F7127" t="s">
        <v>990</v>
      </c>
      <c r="G7127" t="s">
        <v>991</v>
      </c>
      <c r="H7127" t="s">
        <v>690</v>
      </c>
      <c r="I7127" t="s">
        <v>1021</v>
      </c>
      <c r="J7127" t="s">
        <v>1022</v>
      </c>
      <c r="K7127" t="s">
        <v>1029</v>
      </c>
      <c r="L7127" t="s">
        <v>1030</v>
      </c>
      <c r="M7127" t="s">
        <v>1031</v>
      </c>
      <c r="N7127" t="s">
        <v>920</v>
      </c>
      <c r="O7127">
        <v>2465</v>
      </c>
    </row>
    <row r="7128" spans="1:15" x14ac:dyDescent="0.35">
      <c r="A7128" s="189" t="str">
        <f t="shared" si="373"/>
        <v>Dec</v>
      </c>
      <c r="B7128" s="190" t="str">
        <f t="shared" si="374"/>
        <v>2023</v>
      </c>
      <c r="C7128" s="190" t="str">
        <f t="shared" si="375"/>
        <v>Dec-2023</v>
      </c>
      <c r="D7128" s="2">
        <v>45291</v>
      </c>
      <c r="E7128" t="s">
        <v>989</v>
      </c>
      <c r="F7128" t="s">
        <v>990</v>
      </c>
      <c r="G7128" t="s">
        <v>991</v>
      </c>
      <c r="H7128" t="s">
        <v>690</v>
      </c>
      <c r="I7128" t="s">
        <v>1021</v>
      </c>
      <c r="J7128" t="s">
        <v>1022</v>
      </c>
      <c r="K7128" t="s">
        <v>1029</v>
      </c>
      <c r="L7128" t="s">
        <v>1030</v>
      </c>
      <c r="M7128" t="s">
        <v>1031</v>
      </c>
      <c r="N7128" t="s">
        <v>922</v>
      </c>
      <c r="O7128">
        <v>290</v>
      </c>
    </row>
    <row r="7129" spans="1:15" x14ac:dyDescent="0.35">
      <c r="A7129" s="189" t="str">
        <f t="shared" si="373"/>
        <v>Dec</v>
      </c>
      <c r="B7129" s="190" t="str">
        <f t="shared" si="374"/>
        <v>2023</v>
      </c>
      <c r="C7129" s="190" t="str">
        <f t="shared" si="375"/>
        <v>Dec-2023</v>
      </c>
      <c r="D7129" s="2">
        <v>45291</v>
      </c>
      <c r="E7129" t="s">
        <v>989</v>
      </c>
      <c r="F7129" t="s">
        <v>990</v>
      </c>
      <c r="G7129" t="s">
        <v>991</v>
      </c>
      <c r="H7129" t="s">
        <v>690</v>
      </c>
      <c r="I7129" t="s">
        <v>1021</v>
      </c>
      <c r="J7129" t="s">
        <v>1022</v>
      </c>
      <c r="K7129" t="s">
        <v>1029</v>
      </c>
      <c r="L7129" t="s">
        <v>1030</v>
      </c>
      <c r="M7129" t="s">
        <v>1031</v>
      </c>
      <c r="N7129" t="s">
        <v>921</v>
      </c>
      <c r="O7129">
        <v>635</v>
      </c>
    </row>
    <row r="7130" spans="1:15" x14ac:dyDescent="0.35">
      <c r="A7130" s="189" t="str">
        <f t="shared" ref="A7130:A7193" si="376">TEXT(D7130,"mmm")</f>
        <v>Dec</v>
      </c>
      <c r="B7130" s="190" t="str">
        <f t="shared" ref="B7130:B7193" si="377">TEXT(D7130,"yyyy")</f>
        <v>2023</v>
      </c>
      <c r="C7130" s="190" t="str">
        <f t="shared" ref="C7130:C7193" si="378">_xlfn.CONCAT(A7130&amp;"-"&amp;B7130)</f>
        <v>Dec-2023</v>
      </c>
      <c r="D7130" s="2">
        <v>45291</v>
      </c>
      <c r="E7130" t="s">
        <v>989</v>
      </c>
      <c r="F7130" t="s">
        <v>990</v>
      </c>
      <c r="G7130" t="s">
        <v>991</v>
      </c>
      <c r="H7130" t="s">
        <v>697</v>
      </c>
      <c r="I7130" t="s">
        <v>1032</v>
      </c>
      <c r="J7130" t="s">
        <v>1033</v>
      </c>
      <c r="K7130" t="s">
        <v>1034</v>
      </c>
      <c r="L7130" t="s">
        <v>1035</v>
      </c>
      <c r="M7130" t="s">
        <v>1036</v>
      </c>
      <c r="N7130" t="s">
        <v>1528</v>
      </c>
      <c r="O7130" t="s">
        <v>958</v>
      </c>
    </row>
    <row r="7131" spans="1:15" x14ac:dyDescent="0.35">
      <c r="A7131" s="189" t="str">
        <f t="shared" si="376"/>
        <v>Dec</v>
      </c>
      <c r="B7131" s="190" t="str">
        <f t="shared" si="377"/>
        <v>2023</v>
      </c>
      <c r="C7131" s="190" t="str">
        <f t="shared" si="378"/>
        <v>Dec-2023</v>
      </c>
      <c r="D7131" s="2">
        <v>45291</v>
      </c>
      <c r="E7131" t="s">
        <v>989</v>
      </c>
      <c r="F7131" t="s">
        <v>990</v>
      </c>
      <c r="G7131" t="s">
        <v>991</v>
      </c>
      <c r="H7131" t="s">
        <v>697</v>
      </c>
      <c r="I7131" t="s">
        <v>1032</v>
      </c>
      <c r="J7131" t="s">
        <v>1033</v>
      </c>
      <c r="K7131" t="s">
        <v>1034</v>
      </c>
      <c r="L7131" t="s">
        <v>1035</v>
      </c>
      <c r="M7131" t="s">
        <v>1036</v>
      </c>
      <c r="N7131" t="s">
        <v>1529</v>
      </c>
      <c r="O7131" t="s">
        <v>958</v>
      </c>
    </row>
    <row r="7132" spans="1:15" x14ac:dyDescent="0.35">
      <c r="A7132" s="189" t="str">
        <f t="shared" si="376"/>
        <v>Dec</v>
      </c>
      <c r="B7132" s="190" t="str">
        <f t="shared" si="377"/>
        <v>2023</v>
      </c>
      <c r="C7132" s="190" t="str">
        <f t="shared" si="378"/>
        <v>Dec-2023</v>
      </c>
      <c r="D7132" s="2">
        <v>45291</v>
      </c>
      <c r="E7132" t="s">
        <v>989</v>
      </c>
      <c r="F7132" t="s">
        <v>990</v>
      </c>
      <c r="G7132" t="s">
        <v>991</v>
      </c>
      <c r="H7132" t="s">
        <v>697</v>
      </c>
      <c r="I7132" t="s">
        <v>1032</v>
      </c>
      <c r="J7132" t="s">
        <v>1033</v>
      </c>
      <c r="K7132" t="s">
        <v>1034</v>
      </c>
      <c r="L7132" t="s">
        <v>1035</v>
      </c>
      <c r="M7132" t="s">
        <v>1036</v>
      </c>
      <c r="N7132" t="s">
        <v>919</v>
      </c>
      <c r="O7132">
        <v>1000</v>
      </c>
    </row>
    <row r="7133" spans="1:15" x14ac:dyDescent="0.35">
      <c r="A7133" s="189" t="str">
        <f t="shared" si="376"/>
        <v>Dec</v>
      </c>
      <c r="B7133" s="190" t="str">
        <f t="shared" si="377"/>
        <v>2023</v>
      </c>
      <c r="C7133" s="190" t="str">
        <f t="shared" si="378"/>
        <v>Dec-2023</v>
      </c>
      <c r="D7133" s="2">
        <v>45291</v>
      </c>
      <c r="E7133" t="s">
        <v>989</v>
      </c>
      <c r="F7133" t="s">
        <v>990</v>
      </c>
      <c r="G7133" t="s">
        <v>991</v>
      </c>
      <c r="H7133" t="s">
        <v>697</v>
      </c>
      <c r="I7133" t="s">
        <v>1032</v>
      </c>
      <c r="J7133" t="s">
        <v>1033</v>
      </c>
      <c r="K7133" t="s">
        <v>1034</v>
      </c>
      <c r="L7133" t="s">
        <v>1035</v>
      </c>
      <c r="M7133" t="s">
        <v>1036</v>
      </c>
      <c r="N7133" t="s">
        <v>920</v>
      </c>
      <c r="O7133">
        <v>5930</v>
      </c>
    </row>
    <row r="7134" spans="1:15" x14ac:dyDescent="0.35">
      <c r="A7134" s="189" t="str">
        <f t="shared" si="376"/>
        <v>Dec</v>
      </c>
      <c r="B7134" s="190" t="str">
        <f t="shared" si="377"/>
        <v>2023</v>
      </c>
      <c r="C7134" s="190" t="str">
        <f t="shared" si="378"/>
        <v>Dec-2023</v>
      </c>
      <c r="D7134" s="2">
        <v>45291</v>
      </c>
      <c r="E7134" t="s">
        <v>989</v>
      </c>
      <c r="F7134" t="s">
        <v>990</v>
      </c>
      <c r="G7134" t="s">
        <v>991</v>
      </c>
      <c r="H7134" t="s">
        <v>697</v>
      </c>
      <c r="I7134" t="s">
        <v>1032</v>
      </c>
      <c r="J7134" t="s">
        <v>1033</v>
      </c>
      <c r="K7134" t="s">
        <v>1034</v>
      </c>
      <c r="L7134" t="s">
        <v>1035</v>
      </c>
      <c r="M7134" t="s">
        <v>1036</v>
      </c>
      <c r="N7134" t="s">
        <v>922</v>
      </c>
      <c r="O7134">
        <v>585</v>
      </c>
    </row>
    <row r="7135" spans="1:15" x14ac:dyDescent="0.35">
      <c r="A7135" s="189" t="str">
        <f t="shared" si="376"/>
        <v>Dec</v>
      </c>
      <c r="B7135" s="190" t="str">
        <f t="shared" si="377"/>
        <v>2023</v>
      </c>
      <c r="C7135" s="190" t="str">
        <f t="shared" si="378"/>
        <v>Dec-2023</v>
      </c>
      <c r="D7135" s="2">
        <v>45291</v>
      </c>
      <c r="E7135" t="s">
        <v>989</v>
      </c>
      <c r="F7135" t="s">
        <v>990</v>
      </c>
      <c r="G7135" t="s">
        <v>991</v>
      </c>
      <c r="H7135" t="s">
        <v>697</v>
      </c>
      <c r="I7135" t="s">
        <v>1032</v>
      </c>
      <c r="J7135" t="s">
        <v>1033</v>
      </c>
      <c r="K7135" t="s">
        <v>1034</v>
      </c>
      <c r="L7135" t="s">
        <v>1035</v>
      </c>
      <c r="M7135" t="s">
        <v>1036</v>
      </c>
      <c r="N7135" t="s">
        <v>921</v>
      </c>
      <c r="O7135">
        <v>2610</v>
      </c>
    </row>
    <row r="7136" spans="1:15" x14ac:dyDescent="0.35">
      <c r="A7136" s="189" t="str">
        <f t="shared" si="376"/>
        <v>Dec</v>
      </c>
      <c r="B7136" s="190" t="str">
        <f t="shared" si="377"/>
        <v>2023</v>
      </c>
      <c r="C7136" s="190" t="str">
        <f t="shared" si="378"/>
        <v>Dec-2023</v>
      </c>
      <c r="D7136" s="2">
        <v>45291</v>
      </c>
      <c r="E7136" t="s">
        <v>1037</v>
      </c>
      <c r="F7136" t="s">
        <v>1038</v>
      </c>
      <c r="G7136" t="s">
        <v>1039</v>
      </c>
      <c r="H7136" t="s">
        <v>664</v>
      </c>
      <c r="I7136" t="s">
        <v>1040</v>
      </c>
      <c r="J7136" t="s">
        <v>1041</v>
      </c>
      <c r="K7136" t="s">
        <v>1042</v>
      </c>
      <c r="L7136" t="s">
        <v>1043</v>
      </c>
      <c r="M7136" t="s">
        <v>1044</v>
      </c>
      <c r="N7136" t="s">
        <v>1528</v>
      </c>
      <c r="O7136" t="s">
        <v>958</v>
      </c>
    </row>
    <row r="7137" spans="1:15" x14ac:dyDescent="0.35">
      <c r="A7137" s="189" t="str">
        <f t="shared" si="376"/>
        <v>Dec</v>
      </c>
      <c r="B7137" s="190" t="str">
        <f t="shared" si="377"/>
        <v>2023</v>
      </c>
      <c r="C7137" s="190" t="str">
        <f t="shared" si="378"/>
        <v>Dec-2023</v>
      </c>
      <c r="D7137" s="2">
        <v>45291</v>
      </c>
      <c r="E7137" t="s">
        <v>1037</v>
      </c>
      <c r="F7137" t="s">
        <v>1038</v>
      </c>
      <c r="G7137" t="s">
        <v>1039</v>
      </c>
      <c r="H7137" t="s">
        <v>664</v>
      </c>
      <c r="I7137" t="s">
        <v>1040</v>
      </c>
      <c r="J7137" t="s">
        <v>1041</v>
      </c>
      <c r="K7137" t="s">
        <v>1042</v>
      </c>
      <c r="L7137" t="s">
        <v>1043</v>
      </c>
      <c r="M7137" t="s">
        <v>1044</v>
      </c>
      <c r="N7137" t="s">
        <v>1529</v>
      </c>
      <c r="O7137" t="s">
        <v>958</v>
      </c>
    </row>
    <row r="7138" spans="1:15" x14ac:dyDescent="0.35">
      <c r="A7138" s="189" t="str">
        <f t="shared" si="376"/>
        <v>Dec</v>
      </c>
      <c r="B7138" s="190" t="str">
        <f t="shared" si="377"/>
        <v>2023</v>
      </c>
      <c r="C7138" s="190" t="str">
        <f t="shared" si="378"/>
        <v>Dec-2023</v>
      </c>
      <c r="D7138" s="2">
        <v>45291</v>
      </c>
      <c r="E7138" t="s">
        <v>1037</v>
      </c>
      <c r="F7138" t="s">
        <v>1038</v>
      </c>
      <c r="G7138" t="s">
        <v>1039</v>
      </c>
      <c r="H7138" t="s">
        <v>664</v>
      </c>
      <c r="I7138" t="s">
        <v>1040</v>
      </c>
      <c r="J7138" t="s">
        <v>1041</v>
      </c>
      <c r="K7138" t="s">
        <v>1042</v>
      </c>
      <c r="L7138" t="s">
        <v>1043</v>
      </c>
      <c r="M7138" t="s">
        <v>1044</v>
      </c>
      <c r="N7138" t="s">
        <v>919</v>
      </c>
      <c r="O7138">
        <v>1110</v>
      </c>
    </row>
    <row r="7139" spans="1:15" x14ac:dyDescent="0.35">
      <c r="A7139" s="189" t="str">
        <f t="shared" si="376"/>
        <v>Dec</v>
      </c>
      <c r="B7139" s="190" t="str">
        <f t="shared" si="377"/>
        <v>2023</v>
      </c>
      <c r="C7139" s="190" t="str">
        <f t="shared" si="378"/>
        <v>Dec-2023</v>
      </c>
      <c r="D7139" s="2">
        <v>45291</v>
      </c>
      <c r="E7139" t="s">
        <v>1037</v>
      </c>
      <c r="F7139" t="s">
        <v>1038</v>
      </c>
      <c r="G7139" t="s">
        <v>1039</v>
      </c>
      <c r="H7139" t="s">
        <v>664</v>
      </c>
      <c r="I7139" t="s">
        <v>1040</v>
      </c>
      <c r="J7139" t="s">
        <v>1041</v>
      </c>
      <c r="K7139" t="s">
        <v>1042</v>
      </c>
      <c r="L7139" t="s">
        <v>1043</v>
      </c>
      <c r="M7139" t="s">
        <v>1044</v>
      </c>
      <c r="N7139" t="s">
        <v>920</v>
      </c>
      <c r="O7139">
        <v>3500</v>
      </c>
    </row>
    <row r="7140" spans="1:15" x14ac:dyDescent="0.35">
      <c r="A7140" s="189" t="str">
        <f t="shared" si="376"/>
        <v>Dec</v>
      </c>
      <c r="B7140" s="190" t="str">
        <f t="shared" si="377"/>
        <v>2023</v>
      </c>
      <c r="C7140" s="190" t="str">
        <f t="shared" si="378"/>
        <v>Dec-2023</v>
      </c>
      <c r="D7140" s="2">
        <v>45291</v>
      </c>
      <c r="E7140" t="s">
        <v>1037</v>
      </c>
      <c r="F7140" t="s">
        <v>1038</v>
      </c>
      <c r="G7140" t="s">
        <v>1039</v>
      </c>
      <c r="H7140" t="s">
        <v>664</v>
      </c>
      <c r="I7140" t="s">
        <v>1040</v>
      </c>
      <c r="J7140" t="s">
        <v>1041</v>
      </c>
      <c r="K7140" t="s">
        <v>1042</v>
      </c>
      <c r="L7140" t="s">
        <v>1043</v>
      </c>
      <c r="M7140" t="s">
        <v>1044</v>
      </c>
      <c r="N7140" t="s">
        <v>922</v>
      </c>
      <c r="O7140">
        <v>600</v>
      </c>
    </row>
    <row r="7141" spans="1:15" x14ac:dyDescent="0.35">
      <c r="A7141" s="189" t="str">
        <f t="shared" si="376"/>
        <v>Dec</v>
      </c>
      <c r="B7141" s="190" t="str">
        <f t="shared" si="377"/>
        <v>2023</v>
      </c>
      <c r="C7141" s="190" t="str">
        <f t="shared" si="378"/>
        <v>Dec-2023</v>
      </c>
      <c r="D7141" s="2">
        <v>45291</v>
      </c>
      <c r="E7141" t="s">
        <v>1037</v>
      </c>
      <c r="F7141" t="s">
        <v>1038</v>
      </c>
      <c r="G7141" t="s">
        <v>1039</v>
      </c>
      <c r="H7141" t="s">
        <v>664</v>
      </c>
      <c r="I7141" t="s">
        <v>1040</v>
      </c>
      <c r="J7141" t="s">
        <v>1041</v>
      </c>
      <c r="K7141" t="s">
        <v>1042</v>
      </c>
      <c r="L7141" t="s">
        <v>1043</v>
      </c>
      <c r="M7141" t="s">
        <v>1044</v>
      </c>
      <c r="N7141" t="s">
        <v>921</v>
      </c>
      <c r="O7141">
        <v>1795</v>
      </c>
    </row>
    <row r="7142" spans="1:15" x14ac:dyDescent="0.35">
      <c r="A7142" s="189" t="str">
        <f t="shared" si="376"/>
        <v>Dec</v>
      </c>
      <c r="B7142" s="190" t="str">
        <f t="shared" si="377"/>
        <v>2023</v>
      </c>
      <c r="C7142" s="190" t="str">
        <f t="shared" si="378"/>
        <v>Dec-2023</v>
      </c>
      <c r="D7142" s="2">
        <v>45291</v>
      </c>
      <c r="E7142" t="s">
        <v>1037</v>
      </c>
      <c r="F7142" t="s">
        <v>1038</v>
      </c>
      <c r="G7142" t="s">
        <v>1039</v>
      </c>
      <c r="H7142" t="s">
        <v>667</v>
      </c>
      <c r="I7142" t="s">
        <v>1045</v>
      </c>
      <c r="J7142" t="s">
        <v>1046</v>
      </c>
      <c r="K7142" t="s">
        <v>1047</v>
      </c>
      <c r="L7142" t="s">
        <v>1048</v>
      </c>
      <c r="M7142" t="s">
        <v>1049</v>
      </c>
      <c r="N7142" t="s">
        <v>1528</v>
      </c>
      <c r="O7142" t="s">
        <v>958</v>
      </c>
    </row>
    <row r="7143" spans="1:15" x14ac:dyDescent="0.35">
      <c r="A7143" s="189" t="str">
        <f t="shared" si="376"/>
        <v>Dec</v>
      </c>
      <c r="B7143" s="190" t="str">
        <f t="shared" si="377"/>
        <v>2023</v>
      </c>
      <c r="C7143" s="190" t="str">
        <f t="shared" si="378"/>
        <v>Dec-2023</v>
      </c>
      <c r="D7143" s="2">
        <v>45291</v>
      </c>
      <c r="E7143" t="s">
        <v>1037</v>
      </c>
      <c r="F7143" t="s">
        <v>1038</v>
      </c>
      <c r="G7143" t="s">
        <v>1039</v>
      </c>
      <c r="H7143" t="s">
        <v>667</v>
      </c>
      <c r="I7143" t="s">
        <v>1045</v>
      </c>
      <c r="J7143" t="s">
        <v>1046</v>
      </c>
      <c r="K7143" t="s">
        <v>1047</v>
      </c>
      <c r="L7143" t="s">
        <v>1048</v>
      </c>
      <c r="M7143" t="s">
        <v>1049</v>
      </c>
      <c r="N7143" t="s">
        <v>1529</v>
      </c>
      <c r="O7143" t="s">
        <v>958</v>
      </c>
    </row>
    <row r="7144" spans="1:15" x14ac:dyDescent="0.35">
      <c r="A7144" s="189" t="str">
        <f t="shared" si="376"/>
        <v>Dec</v>
      </c>
      <c r="B7144" s="190" t="str">
        <f t="shared" si="377"/>
        <v>2023</v>
      </c>
      <c r="C7144" s="190" t="str">
        <f t="shared" si="378"/>
        <v>Dec-2023</v>
      </c>
      <c r="D7144" s="2">
        <v>45291</v>
      </c>
      <c r="E7144" t="s">
        <v>1037</v>
      </c>
      <c r="F7144" t="s">
        <v>1038</v>
      </c>
      <c r="G7144" t="s">
        <v>1039</v>
      </c>
      <c r="H7144" t="s">
        <v>667</v>
      </c>
      <c r="I7144" t="s">
        <v>1045</v>
      </c>
      <c r="J7144" t="s">
        <v>1046</v>
      </c>
      <c r="K7144" t="s">
        <v>1047</v>
      </c>
      <c r="L7144" t="s">
        <v>1048</v>
      </c>
      <c r="M7144" t="s">
        <v>1049</v>
      </c>
      <c r="N7144" t="s">
        <v>919</v>
      </c>
      <c r="O7144">
        <v>525</v>
      </c>
    </row>
    <row r="7145" spans="1:15" x14ac:dyDescent="0.35">
      <c r="A7145" s="189" t="str">
        <f t="shared" si="376"/>
        <v>Dec</v>
      </c>
      <c r="B7145" s="190" t="str">
        <f t="shared" si="377"/>
        <v>2023</v>
      </c>
      <c r="C7145" s="190" t="str">
        <f t="shared" si="378"/>
        <v>Dec-2023</v>
      </c>
      <c r="D7145" s="2">
        <v>45291</v>
      </c>
      <c r="E7145" t="s">
        <v>1037</v>
      </c>
      <c r="F7145" t="s">
        <v>1038</v>
      </c>
      <c r="G7145" t="s">
        <v>1039</v>
      </c>
      <c r="H7145" t="s">
        <v>667</v>
      </c>
      <c r="I7145" t="s">
        <v>1045</v>
      </c>
      <c r="J7145" t="s">
        <v>1046</v>
      </c>
      <c r="K7145" t="s">
        <v>1047</v>
      </c>
      <c r="L7145" t="s">
        <v>1048</v>
      </c>
      <c r="M7145" t="s">
        <v>1049</v>
      </c>
      <c r="N7145" t="s">
        <v>920</v>
      </c>
      <c r="O7145">
        <v>4420</v>
      </c>
    </row>
    <row r="7146" spans="1:15" x14ac:dyDescent="0.35">
      <c r="A7146" s="189" t="str">
        <f t="shared" si="376"/>
        <v>Dec</v>
      </c>
      <c r="B7146" s="190" t="str">
        <f t="shared" si="377"/>
        <v>2023</v>
      </c>
      <c r="C7146" s="190" t="str">
        <f t="shared" si="378"/>
        <v>Dec-2023</v>
      </c>
      <c r="D7146" s="2">
        <v>45291</v>
      </c>
      <c r="E7146" t="s">
        <v>1037</v>
      </c>
      <c r="F7146" t="s">
        <v>1038</v>
      </c>
      <c r="G7146" t="s">
        <v>1039</v>
      </c>
      <c r="H7146" t="s">
        <v>667</v>
      </c>
      <c r="I7146" t="s">
        <v>1045</v>
      </c>
      <c r="J7146" t="s">
        <v>1046</v>
      </c>
      <c r="K7146" t="s">
        <v>1047</v>
      </c>
      <c r="L7146" t="s">
        <v>1048</v>
      </c>
      <c r="M7146" t="s">
        <v>1049</v>
      </c>
      <c r="N7146" t="s">
        <v>922</v>
      </c>
      <c r="O7146">
        <v>1605</v>
      </c>
    </row>
    <row r="7147" spans="1:15" x14ac:dyDescent="0.35">
      <c r="A7147" s="189" t="str">
        <f t="shared" si="376"/>
        <v>Dec</v>
      </c>
      <c r="B7147" s="190" t="str">
        <f t="shared" si="377"/>
        <v>2023</v>
      </c>
      <c r="C7147" s="190" t="str">
        <f t="shared" si="378"/>
        <v>Dec-2023</v>
      </c>
      <c r="D7147" s="2">
        <v>45291</v>
      </c>
      <c r="E7147" t="s">
        <v>1037</v>
      </c>
      <c r="F7147" t="s">
        <v>1038</v>
      </c>
      <c r="G7147" t="s">
        <v>1039</v>
      </c>
      <c r="H7147" t="s">
        <v>667</v>
      </c>
      <c r="I7147" t="s">
        <v>1045</v>
      </c>
      <c r="J7147" t="s">
        <v>1046</v>
      </c>
      <c r="K7147" t="s">
        <v>1047</v>
      </c>
      <c r="L7147" t="s">
        <v>1048</v>
      </c>
      <c r="M7147" t="s">
        <v>1049</v>
      </c>
      <c r="N7147" t="s">
        <v>921</v>
      </c>
      <c r="O7147">
        <v>2555</v>
      </c>
    </row>
    <row r="7148" spans="1:15" x14ac:dyDescent="0.35">
      <c r="A7148" s="189" t="str">
        <f t="shared" si="376"/>
        <v>Dec</v>
      </c>
      <c r="B7148" s="190" t="str">
        <f t="shared" si="377"/>
        <v>2023</v>
      </c>
      <c r="C7148" s="190" t="str">
        <f t="shared" si="378"/>
        <v>Dec-2023</v>
      </c>
      <c r="D7148" s="2">
        <v>45291</v>
      </c>
      <c r="E7148" t="s">
        <v>1037</v>
      </c>
      <c r="F7148" t="s">
        <v>1038</v>
      </c>
      <c r="G7148" t="s">
        <v>1039</v>
      </c>
      <c r="H7148" t="s">
        <v>669</v>
      </c>
      <c r="I7148" t="s">
        <v>1050</v>
      </c>
      <c r="J7148" t="s">
        <v>1051</v>
      </c>
      <c r="K7148" t="s">
        <v>1052</v>
      </c>
      <c r="L7148" t="s">
        <v>1053</v>
      </c>
      <c r="M7148" t="s">
        <v>1054</v>
      </c>
      <c r="N7148" t="s">
        <v>1528</v>
      </c>
      <c r="O7148" t="s">
        <v>958</v>
      </c>
    </row>
    <row r="7149" spans="1:15" x14ac:dyDescent="0.35">
      <c r="A7149" s="189" t="str">
        <f t="shared" si="376"/>
        <v>Dec</v>
      </c>
      <c r="B7149" s="190" t="str">
        <f t="shared" si="377"/>
        <v>2023</v>
      </c>
      <c r="C7149" s="190" t="str">
        <f t="shared" si="378"/>
        <v>Dec-2023</v>
      </c>
      <c r="D7149" s="2">
        <v>45291</v>
      </c>
      <c r="E7149" t="s">
        <v>1037</v>
      </c>
      <c r="F7149" t="s">
        <v>1038</v>
      </c>
      <c r="G7149" t="s">
        <v>1039</v>
      </c>
      <c r="H7149" t="s">
        <v>669</v>
      </c>
      <c r="I7149" t="s">
        <v>1050</v>
      </c>
      <c r="J7149" t="s">
        <v>1051</v>
      </c>
      <c r="K7149" t="s">
        <v>1052</v>
      </c>
      <c r="L7149" t="s">
        <v>1053</v>
      </c>
      <c r="M7149" t="s">
        <v>1054</v>
      </c>
      <c r="N7149" t="s">
        <v>1529</v>
      </c>
      <c r="O7149" t="s">
        <v>958</v>
      </c>
    </row>
    <row r="7150" spans="1:15" x14ac:dyDescent="0.35">
      <c r="A7150" s="189" t="str">
        <f t="shared" si="376"/>
        <v>Dec</v>
      </c>
      <c r="B7150" s="190" t="str">
        <f t="shared" si="377"/>
        <v>2023</v>
      </c>
      <c r="C7150" s="190" t="str">
        <f t="shared" si="378"/>
        <v>Dec-2023</v>
      </c>
      <c r="D7150" s="2">
        <v>45291</v>
      </c>
      <c r="E7150" t="s">
        <v>1037</v>
      </c>
      <c r="F7150" t="s">
        <v>1038</v>
      </c>
      <c r="G7150" t="s">
        <v>1039</v>
      </c>
      <c r="H7150" t="s">
        <v>669</v>
      </c>
      <c r="I7150" t="s">
        <v>1050</v>
      </c>
      <c r="J7150" t="s">
        <v>1051</v>
      </c>
      <c r="K7150" t="s">
        <v>1052</v>
      </c>
      <c r="L7150" t="s">
        <v>1053</v>
      </c>
      <c r="M7150" t="s">
        <v>1054</v>
      </c>
      <c r="N7150" t="s">
        <v>919</v>
      </c>
      <c r="O7150">
        <v>490</v>
      </c>
    </row>
    <row r="7151" spans="1:15" x14ac:dyDescent="0.35">
      <c r="A7151" s="189" t="str">
        <f t="shared" si="376"/>
        <v>Dec</v>
      </c>
      <c r="B7151" s="190" t="str">
        <f t="shared" si="377"/>
        <v>2023</v>
      </c>
      <c r="C7151" s="190" t="str">
        <f t="shared" si="378"/>
        <v>Dec-2023</v>
      </c>
      <c r="D7151" s="2">
        <v>45291</v>
      </c>
      <c r="E7151" t="s">
        <v>1037</v>
      </c>
      <c r="F7151" t="s">
        <v>1038</v>
      </c>
      <c r="G7151" t="s">
        <v>1039</v>
      </c>
      <c r="H7151" t="s">
        <v>669</v>
      </c>
      <c r="I7151" t="s">
        <v>1050</v>
      </c>
      <c r="J7151" t="s">
        <v>1051</v>
      </c>
      <c r="K7151" t="s">
        <v>1052</v>
      </c>
      <c r="L7151" t="s">
        <v>1053</v>
      </c>
      <c r="M7151" t="s">
        <v>1054</v>
      </c>
      <c r="N7151" t="s">
        <v>920</v>
      </c>
      <c r="O7151">
        <v>5050</v>
      </c>
    </row>
    <row r="7152" spans="1:15" x14ac:dyDescent="0.35">
      <c r="A7152" s="189" t="str">
        <f t="shared" si="376"/>
        <v>Dec</v>
      </c>
      <c r="B7152" s="190" t="str">
        <f t="shared" si="377"/>
        <v>2023</v>
      </c>
      <c r="C7152" s="190" t="str">
        <f t="shared" si="378"/>
        <v>Dec-2023</v>
      </c>
      <c r="D7152" s="2">
        <v>45291</v>
      </c>
      <c r="E7152" t="s">
        <v>1037</v>
      </c>
      <c r="F7152" t="s">
        <v>1038</v>
      </c>
      <c r="G7152" t="s">
        <v>1039</v>
      </c>
      <c r="H7152" t="s">
        <v>669</v>
      </c>
      <c r="I7152" t="s">
        <v>1050</v>
      </c>
      <c r="J7152" t="s">
        <v>1051</v>
      </c>
      <c r="K7152" t="s">
        <v>1052</v>
      </c>
      <c r="L7152" t="s">
        <v>1053</v>
      </c>
      <c r="M7152" t="s">
        <v>1054</v>
      </c>
      <c r="N7152" t="s">
        <v>922</v>
      </c>
      <c r="O7152">
        <v>1655</v>
      </c>
    </row>
    <row r="7153" spans="1:15" x14ac:dyDescent="0.35">
      <c r="A7153" s="189" t="str">
        <f t="shared" si="376"/>
        <v>Dec</v>
      </c>
      <c r="B7153" s="190" t="str">
        <f t="shared" si="377"/>
        <v>2023</v>
      </c>
      <c r="C7153" s="190" t="str">
        <f t="shared" si="378"/>
        <v>Dec-2023</v>
      </c>
      <c r="D7153" s="2">
        <v>45291</v>
      </c>
      <c r="E7153" t="s">
        <v>1037</v>
      </c>
      <c r="F7153" t="s">
        <v>1038</v>
      </c>
      <c r="G7153" t="s">
        <v>1039</v>
      </c>
      <c r="H7153" t="s">
        <v>669</v>
      </c>
      <c r="I7153" t="s">
        <v>1050</v>
      </c>
      <c r="J7153" t="s">
        <v>1051</v>
      </c>
      <c r="K7153" t="s">
        <v>1052</v>
      </c>
      <c r="L7153" t="s">
        <v>1053</v>
      </c>
      <c r="M7153" t="s">
        <v>1054</v>
      </c>
      <c r="N7153" t="s">
        <v>921</v>
      </c>
      <c r="O7153">
        <v>3360</v>
      </c>
    </row>
    <row r="7154" spans="1:15" x14ac:dyDescent="0.35">
      <c r="A7154" s="189" t="str">
        <f t="shared" si="376"/>
        <v>Dec</v>
      </c>
      <c r="B7154" s="190" t="str">
        <f t="shared" si="377"/>
        <v>2023</v>
      </c>
      <c r="C7154" s="190" t="str">
        <f t="shared" si="378"/>
        <v>Dec-2023</v>
      </c>
      <c r="D7154" s="2">
        <v>45291</v>
      </c>
      <c r="E7154" t="s">
        <v>1037</v>
      </c>
      <c r="F7154" t="s">
        <v>1038</v>
      </c>
      <c r="G7154" t="s">
        <v>1039</v>
      </c>
      <c r="H7154" t="s">
        <v>672</v>
      </c>
      <c r="I7154" t="s">
        <v>1055</v>
      </c>
      <c r="J7154" t="s">
        <v>1056</v>
      </c>
      <c r="K7154" t="s">
        <v>1057</v>
      </c>
      <c r="L7154" t="s">
        <v>1058</v>
      </c>
      <c r="M7154" t="s">
        <v>1059</v>
      </c>
      <c r="N7154" t="s">
        <v>1528</v>
      </c>
      <c r="O7154" t="s">
        <v>958</v>
      </c>
    </row>
    <row r="7155" spans="1:15" x14ac:dyDescent="0.35">
      <c r="A7155" s="189" t="str">
        <f t="shared" si="376"/>
        <v>Dec</v>
      </c>
      <c r="B7155" s="190" t="str">
        <f t="shared" si="377"/>
        <v>2023</v>
      </c>
      <c r="C7155" s="190" t="str">
        <f t="shared" si="378"/>
        <v>Dec-2023</v>
      </c>
      <c r="D7155" s="2">
        <v>45291</v>
      </c>
      <c r="E7155" t="s">
        <v>1037</v>
      </c>
      <c r="F7155" t="s">
        <v>1038</v>
      </c>
      <c r="G7155" t="s">
        <v>1039</v>
      </c>
      <c r="H7155" t="s">
        <v>672</v>
      </c>
      <c r="I7155" t="s">
        <v>1055</v>
      </c>
      <c r="J7155" t="s">
        <v>1056</v>
      </c>
      <c r="K7155" t="s">
        <v>1057</v>
      </c>
      <c r="L7155" t="s">
        <v>1058</v>
      </c>
      <c r="M7155" t="s">
        <v>1059</v>
      </c>
      <c r="N7155" t="s">
        <v>1529</v>
      </c>
      <c r="O7155" t="s">
        <v>958</v>
      </c>
    </row>
    <row r="7156" spans="1:15" x14ac:dyDescent="0.35">
      <c r="A7156" s="189" t="str">
        <f t="shared" si="376"/>
        <v>Dec</v>
      </c>
      <c r="B7156" s="190" t="str">
        <f t="shared" si="377"/>
        <v>2023</v>
      </c>
      <c r="C7156" s="190" t="str">
        <f t="shared" si="378"/>
        <v>Dec-2023</v>
      </c>
      <c r="D7156" s="2">
        <v>45291</v>
      </c>
      <c r="E7156" t="s">
        <v>1037</v>
      </c>
      <c r="F7156" t="s">
        <v>1038</v>
      </c>
      <c r="G7156" t="s">
        <v>1039</v>
      </c>
      <c r="H7156" t="s">
        <v>672</v>
      </c>
      <c r="I7156" t="s">
        <v>1055</v>
      </c>
      <c r="J7156" t="s">
        <v>1056</v>
      </c>
      <c r="K7156" t="s">
        <v>1057</v>
      </c>
      <c r="L7156" t="s">
        <v>1058</v>
      </c>
      <c r="M7156" t="s">
        <v>1059</v>
      </c>
      <c r="N7156" t="s">
        <v>919</v>
      </c>
      <c r="O7156">
        <v>145</v>
      </c>
    </row>
    <row r="7157" spans="1:15" x14ac:dyDescent="0.35">
      <c r="A7157" s="189" t="str">
        <f t="shared" si="376"/>
        <v>Dec</v>
      </c>
      <c r="B7157" s="190" t="str">
        <f t="shared" si="377"/>
        <v>2023</v>
      </c>
      <c r="C7157" s="190" t="str">
        <f t="shared" si="378"/>
        <v>Dec-2023</v>
      </c>
      <c r="D7157" s="2">
        <v>45291</v>
      </c>
      <c r="E7157" t="s">
        <v>1037</v>
      </c>
      <c r="F7157" t="s">
        <v>1038</v>
      </c>
      <c r="G7157" t="s">
        <v>1039</v>
      </c>
      <c r="H7157" t="s">
        <v>672</v>
      </c>
      <c r="I7157" t="s">
        <v>1055</v>
      </c>
      <c r="J7157" t="s">
        <v>1056</v>
      </c>
      <c r="K7157" t="s">
        <v>1057</v>
      </c>
      <c r="L7157" t="s">
        <v>1058</v>
      </c>
      <c r="M7157" t="s">
        <v>1059</v>
      </c>
      <c r="N7157" t="s">
        <v>920</v>
      </c>
      <c r="O7157">
        <v>3515</v>
      </c>
    </row>
    <row r="7158" spans="1:15" x14ac:dyDescent="0.35">
      <c r="A7158" s="189" t="str">
        <f t="shared" si="376"/>
        <v>Dec</v>
      </c>
      <c r="B7158" s="190" t="str">
        <f t="shared" si="377"/>
        <v>2023</v>
      </c>
      <c r="C7158" s="190" t="str">
        <f t="shared" si="378"/>
        <v>Dec-2023</v>
      </c>
      <c r="D7158" s="2">
        <v>45291</v>
      </c>
      <c r="E7158" t="s">
        <v>1037</v>
      </c>
      <c r="F7158" t="s">
        <v>1038</v>
      </c>
      <c r="G7158" t="s">
        <v>1039</v>
      </c>
      <c r="H7158" t="s">
        <v>672</v>
      </c>
      <c r="I7158" t="s">
        <v>1055</v>
      </c>
      <c r="J7158" t="s">
        <v>1056</v>
      </c>
      <c r="K7158" t="s">
        <v>1057</v>
      </c>
      <c r="L7158" t="s">
        <v>1058</v>
      </c>
      <c r="M7158" t="s">
        <v>1059</v>
      </c>
      <c r="N7158" t="s">
        <v>922</v>
      </c>
      <c r="O7158">
        <v>1570</v>
      </c>
    </row>
    <row r="7159" spans="1:15" x14ac:dyDescent="0.35">
      <c r="A7159" s="189" t="str">
        <f t="shared" si="376"/>
        <v>Dec</v>
      </c>
      <c r="B7159" s="190" t="str">
        <f t="shared" si="377"/>
        <v>2023</v>
      </c>
      <c r="C7159" s="190" t="str">
        <f t="shared" si="378"/>
        <v>Dec-2023</v>
      </c>
      <c r="D7159" s="2">
        <v>45291</v>
      </c>
      <c r="E7159" t="s">
        <v>1037</v>
      </c>
      <c r="F7159" t="s">
        <v>1038</v>
      </c>
      <c r="G7159" t="s">
        <v>1039</v>
      </c>
      <c r="H7159" t="s">
        <v>672</v>
      </c>
      <c r="I7159" t="s">
        <v>1055</v>
      </c>
      <c r="J7159" t="s">
        <v>1056</v>
      </c>
      <c r="K7159" t="s">
        <v>1057</v>
      </c>
      <c r="L7159" t="s">
        <v>1058</v>
      </c>
      <c r="M7159" t="s">
        <v>1059</v>
      </c>
      <c r="N7159" t="s">
        <v>921</v>
      </c>
      <c r="O7159">
        <v>3180</v>
      </c>
    </row>
    <row r="7160" spans="1:15" x14ac:dyDescent="0.35">
      <c r="A7160" s="189" t="str">
        <f t="shared" si="376"/>
        <v>Dec</v>
      </c>
      <c r="B7160" s="190" t="str">
        <f t="shared" si="377"/>
        <v>2023</v>
      </c>
      <c r="C7160" s="190" t="str">
        <f t="shared" si="378"/>
        <v>Dec-2023</v>
      </c>
      <c r="D7160" s="2">
        <v>45291</v>
      </c>
      <c r="E7160" t="s">
        <v>1037</v>
      </c>
      <c r="F7160" t="s">
        <v>1038</v>
      </c>
      <c r="G7160" t="s">
        <v>1039</v>
      </c>
      <c r="H7160" t="s">
        <v>673</v>
      </c>
      <c r="I7160" t="s">
        <v>1060</v>
      </c>
      <c r="J7160" t="s">
        <v>1061</v>
      </c>
      <c r="K7160" t="s">
        <v>1062</v>
      </c>
      <c r="L7160" t="s">
        <v>1063</v>
      </c>
      <c r="M7160" t="s">
        <v>1064</v>
      </c>
      <c r="N7160" t="s">
        <v>1528</v>
      </c>
      <c r="O7160" t="s">
        <v>958</v>
      </c>
    </row>
    <row r="7161" spans="1:15" x14ac:dyDescent="0.35">
      <c r="A7161" s="189" t="str">
        <f t="shared" si="376"/>
        <v>Dec</v>
      </c>
      <c r="B7161" s="190" t="str">
        <f t="shared" si="377"/>
        <v>2023</v>
      </c>
      <c r="C7161" s="190" t="str">
        <f t="shared" si="378"/>
        <v>Dec-2023</v>
      </c>
      <c r="D7161" s="2">
        <v>45291</v>
      </c>
      <c r="E7161" t="s">
        <v>1037</v>
      </c>
      <c r="F7161" t="s">
        <v>1038</v>
      </c>
      <c r="G7161" t="s">
        <v>1039</v>
      </c>
      <c r="H7161" t="s">
        <v>673</v>
      </c>
      <c r="I7161" t="s">
        <v>1060</v>
      </c>
      <c r="J7161" t="s">
        <v>1061</v>
      </c>
      <c r="K7161" t="s">
        <v>1062</v>
      </c>
      <c r="L7161" t="s">
        <v>1063</v>
      </c>
      <c r="M7161" t="s">
        <v>1064</v>
      </c>
      <c r="N7161" t="s">
        <v>1529</v>
      </c>
      <c r="O7161" t="s">
        <v>958</v>
      </c>
    </row>
    <row r="7162" spans="1:15" x14ac:dyDescent="0.35">
      <c r="A7162" s="189" t="str">
        <f t="shared" si="376"/>
        <v>Dec</v>
      </c>
      <c r="B7162" s="190" t="str">
        <f t="shared" si="377"/>
        <v>2023</v>
      </c>
      <c r="C7162" s="190" t="str">
        <f t="shared" si="378"/>
        <v>Dec-2023</v>
      </c>
      <c r="D7162" s="2">
        <v>45291</v>
      </c>
      <c r="E7162" t="s">
        <v>1037</v>
      </c>
      <c r="F7162" t="s">
        <v>1038</v>
      </c>
      <c r="G7162" t="s">
        <v>1039</v>
      </c>
      <c r="H7162" t="s">
        <v>673</v>
      </c>
      <c r="I7162" t="s">
        <v>1060</v>
      </c>
      <c r="J7162" t="s">
        <v>1061</v>
      </c>
      <c r="K7162" t="s">
        <v>1062</v>
      </c>
      <c r="L7162" t="s">
        <v>1063</v>
      </c>
      <c r="M7162" t="s">
        <v>1064</v>
      </c>
      <c r="N7162" t="s">
        <v>919</v>
      </c>
      <c r="O7162">
        <v>100</v>
      </c>
    </row>
    <row r="7163" spans="1:15" x14ac:dyDescent="0.35">
      <c r="A7163" s="189" t="str">
        <f t="shared" si="376"/>
        <v>Dec</v>
      </c>
      <c r="B7163" s="190" t="str">
        <f t="shared" si="377"/>
        <v>2023</v>
      </c>
      <c r="C7163" s="190" t="str">
        <f t="shared" si="378"/>
        <v>Dec-2023</v>
      </c>
      <c r="D7163" s="2">
        <v>45291</v>
      </c>
      <c r="E7163" t="s">
        <v>1037</v>
      </c>
      <c r="F7163" t="s">
        <v>1038</v>
      </c>
      <c r="G7163" t="s">
        <v>1039</v>
      </c>
      <c r="H7163" t="s">
        <v>673</v>
      </c>
      <c r="I7163" t="s">
        <v>1060</v>
      </c>
      <c r="J7163" t="s">
        <v>1061</v>
      </c>
      <c r="K7163" t="s">
        <v>1062</v>
      </c>
      <c r="L7163" t="s">
        <v>1063</v>
      </c>
      <c r="M7163" t="s">
        <v>1064</v>
      </c>
      <c r="N7163" t="s">
        <v>920</v>
      </c>
      <c r="O7163">
        <v>1660</v>
      </c>
    </row>
    <row r="7164" spans="1:15" x14ac:dyDescent="0.35">
      <c r="A7164" s="189" t="str">
        <f t="shared" si="376"/>
        <v>Dec</v>
      </c>
      <c r="B7164" s="190" t="str">
        <f t="shared" si="377"/>
        <v>2023</v>
      </c>
      <c r="C7164" s="190" t="str">
        <f t="shared" si="378"/>
        <v>Dec-2023</v>
      </c>
      <c r="D7164" s="2">
        <v>45291</v>
      </c>
      <c r="E7164" t="s">
        <v>1037</v>
      </c>
      <c r="F7164" t="s">
        <v>1038</v>
      </c>
      <c r="G7164" t="s">
        <v>1039</v>
      </c>
      <c r="H7164" t="s">
        <v>673</v>
      </c>
      <c r="I7164" t="s">
        <v>1060</v>
      </c>
      <c r="J7164" t="s">
        <v>1061</v>
      </c>
      <c r="K7164" t="s">
        <v>1062</v>
      </c>
      <c r="L7164" t="s">
        <v>1063</v>
      </c>
      <c r="M7164" t="s">
        <v>1064</v>
      </c>
      <c r="N7164" t="s">
        <v>922</v>
      </c>
      <c r="O7164">
        <v>605</v>
      </c>
    </row>
    <row r="7165" spans="1:15" x14ac:dyDescent="0.35">
      <c r="A7165" s="189" t="str">
        <f t="shared" si="376"/>
        <v>Dec</v>
      </c>
      <c r="B7165" s="190" t="str">
        <f t="shared" si="377"/>
        <v>2023</v>
      </c>
      <c r="C7165" s="190" t="str">
        <f t="shared" si="378"/>
        <v>Dec-2023</v>
      </c>
      <c r="D7165" s="2">
        <v>45291</v>
      </c>
      <c r="E7165" t="s">
        <v>1037</v>
      </c>
      <c r="F7165" t="s">
        <v>1038</v>
      </c>
      <c r="G7165" t="s">
        <v>1039</v>
      </c>
      <c r="H7165" t="s">
        <v>673</v>
      </c>
      <c r="I7165" t="s">
        <v>1060</v>
      </c>
      <c r="J7165" t="s">
        <v>1061</v>
      </c>
      <c r="K7165" t="s">
        <v>1062</v>
      </c>
      <c r="L7165" t="s">
        <v>1063</v>
      </c>
      <c r="M7165" t="s">
        <v>1064</v>
      </c>
      <c r="N7165" t="s">
        <v>921</v>
      </c>
      <c r="O7165">
        <v>1025</v>
      </c>
    </row>
    <row r="7166" spans="1:15" x14ac:dyDescent="0.35">
      <c r="A7166" s="189" t="str">
        <f t="shared" si="376"/>
        <v>Dec</v>
      </c>
      <c r="B7166" s="190" t="str">
        <f t="shared" si="377"/>
        <v>2023</v>
      </c>
      <c r="C7166" s="190" t="str">
        <f t="shared" si="378"/>
        <v>Dec-2023</v>
      </c>
      <c r="D7166" s="2">
        <v>45291</v>
      </c>
      <c r="E7166" t="s">
        <v>1037</v>
      </c>
      <c r="F7166" t="s">
        <v>1038</v>
      </c>
      <c r="G7166" t="s">
        <v>1039</v>
      </c>
      <c r="H7166" t="s">
        <v>673</v>
      </c>
      <c r="I7166" t="s">
        <v>1060</v>
      </c>
      <c r="J7166" t="s">
        <v>1061</v>
      </c>
      <c r="K7166" t="s">
        <v>1065</v>
      </c>
      <c r="L7166" t="s">
        <v>1066</v>
      </c>
      <c r="M7166" t="s">
        <v>1067</v>
      </c>
      <c r="N7166" t="s">
        <v>1528</v>
      </c>
      <c r="O7166" t="s">
        <v>958</v>
      </c>
    </row>
    <row r="7167" spans="1:15" x14ac:dyDescent="0.35">
      <c r="A7167" s="189" t="str">
        <f t="shared" si="376"/>
        <v>Dec</v>
      </c>
      <c r="B7167" s="190" t="str">
        <f t="shared" si="377"/>
        <v>2023</v>
      </c>
      <c r="C7167" s="190" t="str">
        <f t="shared" si="378"/>
        <v>Dec-2023</v>
      </c>
      <c r="D7167" s="2">
        <v>45291</v>
      </c>
      <c r="E7167" t="s">
        <v>1037</v>
      </c>
      <c r="F7167" t="s">
        <v>1038</v>
      </c>
      <c r="G7167" t="s">
        <v>1039</v>
      </c>
      <c r="H7167" t="s">
        <v>673</v>
      </c>
      <c r="I7167" t="s">
        <v>1060</v>
      </c>
      <c r="J7167" t="s">
        <v>1061</v>
      </c>
      <c r="K7167" t="s">
        <v>1065</v>
      </c>
      <c r="L7167" t="s">
        <v>1066</v>
      </c>
      <c r="M7167" t="s">
        <v>1067</v>
      </c>
      <c r="N7167" t="s">
        <v>1529</v>
      </c>
      <c r="O7167" t="s">
        <v>958</v>
      </c>
    </row>
    <row r="7168" spans="1:15" x14ac:dyDescent="0.35">
      <c r="A7168" s="189" t="str">
        <f t="shared" si="376"/>
        <v>Dec</v>
      </c>
      <c r="B7168" s="190" t="str">
        <f t="shared" si="377"/>
        <v>2023</v>
      </c>
      <c r="C7168" s="190" t="str">
        <f t="shared" si="378"/>
        <v>Dec-2023</v>
      </c>
      <c r="D7168" s="2">
        <v>45291</v>
      </c>
      <c r="E7168" t="s">
        <v>1037</v>
      </c>
      <c r="F7168" t="s">
        <v>1038</v>
      </c>
      <c r="G7168" t="s">
        <v>1039</v>
      </c>
      <c r="H7168" t="s">
        <v>673</v>
      </c>
      <c r="I7168" t="s">
        <v>1060</v>
      </c>
      <c r="J7168" t="s">
        <v>1061</v>
      </c>
      <c r="K7168" t="s">
        <v>1065</v>
      </c>
      <c r="L7168" t="s">
        <v>1066</v>
      </c>
      <c r="M7168" t="s">
        <v>1067</v>
      </c>
      <c r="N7168" t="s">
        <v>919</v>
      </c>
      <c r="O7168">
        <v>40</v>
      </c>
    </row>
    <row r="7169" spans="1:15" x14ac:dyDescent="0.35">
      <c r="A7169" s="189" t="str">
        <f t="shared" si="376"/>
        <v>Dec</v>
      </c>
      <c r="B7169" s="190" t="str">
        <f t="shared" si="377"/>
        <v>2023</v>
      </c>
      <c r="C7169" s="190" t="str">
        <f t="shared" si="378"/>
        <v>Dec-2023</v>
      </c>
      <c r="D7169" s="2">
        <v>45291</v>
      </c>
      <c r="E7169" t="s">
        <v>1037</v>
      </c>
      <c r="F7169" t="s">
        <v>1038</v>
      </c>
      <c r="G7169" t="s">
        <v>1039</v>
      </c>
      <c r="H7169" t="s">
        <v>673</v>
      </c>
      <c r="I7169" t="s">
        <v>1060</v>
      </c>
      <c r="J7169" t="s">
        <v>1061</v>
      </c>
      <c r="K7169" t="s">
        <v>1065</v>
      </c>
      <c r="L7169" t="s">
        <v>1066</v>
      </c>
      <c r="M7169" t="s">
        <v>1067</v>
      </c>
      <c r="N7169" t="s">
        <v>920</v>
      </c>
      <c r="O7169">
        <v>890</v>
      </c>
    </row>
    <row r="7170" spans="1:15" x14ac:dyDescent="0.35">
      <c r="A7170" s="189" t="str">
        <f t="shared" si="376"/>
        <v>Dec</v>
      </c>
      <c r="B7170" s="190" t="str">
        <f t="shared" si="377"/>
        <v>2023</v>
      </c>
      <c r="C7170" s="190" t="str">
        <f t="shared" si="378"/>
        <v>Dec-2023</v>
      </c>
      <c r="D7170" s="2">
        <v>45291</v>
      </c>
      <c r="E7170" t="s">
        <v>1037</v>
      </c>
      <c r="F7170" t="s">
        <v>1038</v>
      </c>
      <c r="G7170" t="s">
        <v>1039</v>
      </c>
      <c r="H7170" t="s">
        <v>673</v>
      </c>
      <c r="I7170" t="s">
        <v>1060</v>
      </c>
      <c r="J7170" t="s">
        <v>1061</v>
      </c>
      <c r="K7170" t="s">
        <v>1065</v>
      </c>
      <c r="L7170" t="s">
        <v>1066</v>
      </c>
      <c r="M7170" t="s">
        <v>1067</v>
      </c>
      <c r="N7170" t="s">
        <v>922</v>
      </c>
      <c r="O7170">
        <v>665</v>
      </c>
    </row>
    <row r="7171" spans="1:15" x14ac:dyDescent="0.35">
      <c r="A7171" s="189" t="str">
        <f t="shared" si="376"/>
        <v>Dec</v>
      </c>
      <c r="B7171" s="190" t="str">
        <f t="shared" si="377"/>
        <v>2023</v>
      </c>
      <c r="C7171" s="190" t="str">
        <f t="shared" si="378"/>
        <v>Dec-2023</v>
      </c>
      <c r="D7171" s="2">
        <v>45291</v>
      </c>
      <c r="E7171" t="s">
        <v>1037</v>
      </c>
      <c r="F7171" t="s">
        <v>1038</v>
      </c>
      <c r="G7171" t="s">
        <v>1039</v>
      </c>
      <c r="H7171" t="s">
        <v>673</v>
      </c>
      <c r="I7171" t="s">
        <v>1060</v>
      </c>
      <c r="J7171" t="s">
        <v>1061</v>
      </c>
      <c r="K7171" t="s">
        <v>1065</v>
      </c>
      <c r="L7171" t="s">
        <v>1066</v>
      </c>
      <c r="M7171" t="s">
        <v>1067</v>
      </c>
      <c r="N7171" t="s">
        <v>921</v>
      </c>
      <c r="O7171">
        <v>870</v>
      </c>
    </row>
    <row r="7172" spans="1:15" x14ac:dyDescent="0.35">
      <c r="A7172" s="189" t="str">
        <f t="shared" si="376"/>
        <v>Dec</v>
      </c>
      <c r="B7172" s="190" t="str">
        <f t="shared" si="377"/>
        <v>2023</v>
      </c>
      <c r="C7172" s="190" t="str">
        <f t="shared" si="378"/>
        <v>Dec-2023</v>
      </c>
      <c r="D7172" s="2">
        <v>45291</v>
      </c>
      <c r="E7172" t="s">
        <v>1037</v>
      </c>
      <c r="F7172" t="s">
        <v>1038</v>
      </c>
      <c r="G7172" t="s">
        <v>1039</v>
      </c>
      <c r="H7172" t="s">
        <v>673</v>
      </c>
      <c r="I7172" t="s">
        <v>1060</v>
      </c>
      <c r="J7172" t="s">
        <v>1061</v>
      </c>
      <c r="K7172" t="s">
        <v>1068</v>
      </c>
      <c r="L7172" t="s">
        <v>1069</v>
      </c>
      <c r="M7172" t="s">
        <v>1070</v>
      </c>
      <c r="N7172" t="s">
        <v>1528</v>
      </c>
      <c r="O7172" t="s">
        <v>958</v>
      </c>
    </row>
    <row r="7173" spans="1:15" x14ac:dyDescent="0.35">
      <c r="A7173" s="189" t="str">
        <f t="shared" si="376"/>
        <v>Dec</v>
      </c>
      <c r="B7173" s="190" t="str">
        <f t="shared" si="377"/>
        <v>2023</v>
      </c>
      <c r="C7173" s="190" t="str">
        <f t="shared" si="378"/>
        <v>Dec-2023</v>
      </c>
      <c r="D7173" s="2">
        <v>45291</v>
      </c>
      <c r="E7173" t="s">
        <v>1037</v>
      </c>
      <c r="F7173" t="s">
        <v>1038</v>
      </c>
      <c r="G7173" t="s">
        <v>1039</v>
      </c>
      <c r="H7173" t="s">
        <v>673</v>
      </c>
      <c r="I7173" t="s">
        <v>1060</v>
      </c>
      <c r="J7173" t="s">
        <v>1061</v>
      </c>
      <c r="K7173" t="s">
        <v>1068</v>
      </c>
      <c r="L7173" t="s">
        <v>1069</v>
      </c>
      <c r="M7173" t="s">
        <v>1070</v>
      </c>
      <c r="N7173" t="s">
        <v>1529</v>
      </c>
      <c r="O7173" t="s">
        <v>958</v>
      </c>
    </row>
    <row r="7174" spans="1:15" x14ac:dyDescent="0.35">
      <c r="A7174" s="189" t="str">
        <f t="shared" si="376"/>
        <v>Dec</v>
      </c>
      <c r="B7174" s="190" t="str">
        <f t="shared" si="377"/>
        <v>2023</v>
      </c>
      <c r="C7174" s="190" t="str">
        <f t="shared" si="378"/>
        <v>Dec-2023</v>
      </c>
      <c r="D7174" s="2">
        <v>45291</v>
      </c>
      <c r="E7174" t="s">
        <v>1037</v>
      </c>
      <c r="F7174" t="s">
        <v>1038</v>
      </c>
      <c r="G7174" t="s">
        <v>1039</v>
      </c>
      <c r="H7174" t="s">
        <v>673</v>
      </c>
      <c r="I7174" t="s">
        <v>1060</v>
      </c>
      <c r="J7174" t="s">
        <v>1061</v>
      </c>
      <c r="K7174" t="s">
        <v>1068</v>
      </c>
      <c r="L7174" t="s">
        <v>1069</v>
      </c>
      <c r="M7174" t="s">
        <v>1070</v>
      </c>
      <c r="N7174" t="s">
        <v>919</v>
      </c>
      <c r="O7174">
        <v>90</v>
      </c>
    </row>
    <row r="7175" spans="1:15" x14ac:dyDescent="0.35">
      <c r="A7175" s="189" t="str">
        <f t="shared" si="376"/>
        <v>Dec</v>
      </c>
      <c r="B7175" s="190" t="str">
        <f t="shared" si="377"/>
        <v>2023</v>
      </c>
      <c r="C7175" s="190" t="str">
        <f t="shared" si="378"/>
        <v>Dec-2023</v>
      </c>
      <c r="D7175" s="2">
        <v>45291</v>
      </c>
      <c r="E7175" t="s">
        <v>1037</v>
      </c>
      <c r="F7175" t="s">
        <v>1038</v>
      </c>
      <c r="G7175" t="s">
        <v>1039</v>
      </c>
      <c r="H7175" t="s">
        <v>673</v>
      </c>
      <c r="I7175" t="s">
        <v>1060</v>
      </c>
      <c r="J7175" t="s">
        <v>1061</v>
      </c>
      <c r="K7175" t="s">
        <v>1068</v>
      </c>
      <c r="L7175" t="s">
        <v>1069</v>
      </c>
      <c r="M7175" t="s">
        <v>1070</v>
      </c>
      <c r="N7175" t="s">
        <v>920</v>
      </c>
      <c r="O7175">
        <v>1705</v>
      </c>
    </row>
    <row r="7176" spans="1:15" x14ac:dyDescent="0.35">
      <c r="A7176" s="189" t="str">
        <f t="shared" si="376"/>
        <v>Dec</v>
      </c>
      <c r="B7176" s="190" t="str">
        <f t="shared" si="377"/>
        <v>2023</v>
      </c>
      <c r="C7176" s="190" t="str">
        <f t="shared" si="378"/>
        <v>Dec-2023</v>
      </c>
      <c r="D7176" s="2">
        <v>45291</v>
      </c>
      <c r="E7176" t="s">
        <v>1037</v>
      </c>
      <c r="F7176" t="s">
        <v>1038</v>
      </c>
      <c r="G7176" t="s">
        <v>1039</v>
      </c>
      <c r="H7176" t="s">
        <v>673</v>
      </c>
      <c r="I7176" t="s">
        <v>1060</v>
      </c>
      <c r="J7176" t="s">
        <v>1061</v>
      </c>
      <c r="K7176" t="s">
        <v>1068</v>
      </c>
      <c r="L7176" t="s">
        <v>1069</v>
      </c>
      <c r="M7176" t="s">
        <v>1070</v>
      </c>
      <c r="N7176" t="s">
        <v>922</v>
      </c>
      <c r="O7176">
        <v>560</v>
      </c>
    </row>
    <row r="7177" spans="1:15" x14ac:dyDescent="0.35">
      <c r="A7177" s="189" t="str">
        <f t="shared" si="376"/>
        <v>Dec</v>
      </c>
      <c r="B7177" s="190" t="str">
        <f t="shared" si="377"/>
        <v>2023</v>
      </c>
      <c r="C7177" s="190" t="str">
        <f t="shared" si="378"/>
        <v>Dec-2023</v>
      </c>
      <c r="D7177" s="2">
        <v>45291</v>
      </c>
      <c r="E7177" t="s">
        <v>1037</v>
      </c>
      <c r="F7177" t="s">
        <v>1038</v>
      </c>
      <c r="G7177" t="s">
        <v>1039</v>
      </c>
      <c r="H7177" t="s">
        <v>673</v>
      </c>
      <c r="I7177" t="s">
        <v>1060</v>
      </c>
      <c r="J7177" t="s">
        <v>1061</v>
      </c>
      <c r="K7177" t="s">
        <v>1068</v>
      </c>
      <c r="L7177" t="s">
        <v>1069</v>
      </c>
      <c r="M7177" t="s">
        <v>1070</v>
      </c>
      <c r="N7177" t="s">
        <v>921</v>
      </c>
      <c r="O7177">
        <v>1115</v>
      </c>
    </row>
    <row r="7178" spans="1:15" x14ac:dyDescent="0.35">
      <c r="A7178" s="189" t="str">
        <f t="shared" si="376"/>
        <v>Dec</v>
      </c>
      <c r="B7178" s="190" t="str">
        <f t="shared" si="377"/>
        <v>2023</v>
      </c>
      <c r="C7178" s="190" t="str">
        <f t="shared" si="378"/>
        <v>Dec-2023</v>
      </c>
      <c r="D7178" s="2">
        <v>45291</v>
      </c>
      <c r="E7178" t="s">
        <v>1037</v>
      </c>
      <c r="F7178" t="s">
        <v>1038</v>
      </c>
      <c r="G7178" t="s">
        <v>1039</v>
      </c>
      <c r="H7178" t="s">
        <v>677</v>
      </c>
      <c r="I7178" t="s">
        <v>1071</v>
      </c>
      <c r="J7178" t="s">
        <v>1072</v>
      </c>
      <c r="K7178" t="s">
        <v>1073</v>
      </c>
      <c r="L7178" t="s">
        <v>1074</v>
      </c>
      <c r="M7178" t="s">
        <v>1075</v>
      </c>
      <c r="N7178" t="s">
        <v>1528</v>
      </c>
      <c r="O7178" t="s">
        <v>958</v>
      </c>
    </row>
    <row r="7179" spans="1:15" x14ac:dyDescent="0.35">
      <c r="A7179" s="189" t="str">
        <f t="shared" si="376"/>
        <v>Dec</v>
      </c>
      <c r="B7179" s="190" t="str">
        <f t="shared" si="377"/>
        <v>2023</v>
      </c>
      <c r="C7179" s="190" t="str">
        <f t="shared" si="378"/>
        <v>Dec-2023</v>
      </c>
      <c r="D7179" s="2">
        <v>45291</v>
      </c>
      <c r="E7179" t="s">
        <v>1037</v>
      </c>
      <c r="F7179" t="s">
        <v>1038</v>
      </c>
      <c r="G7179" t="s">
        <v>1039</v>
      </c>
      <c r="H7179" t="s">
        <v>677</v>
      </c>
      <c r="I7179" t="s">
        <v>1071</v>
      </c>
      <c r="J7179" t="s">
        <v>1072</v>
      </c>
      <c r="K7179" t="s">
        <v>1073</v>
      </c>
      <c r="L7179" t="s">
        <v>1074</v>
      </c>
      <c r="M7179" t="s">
        <v>1075</v>
      </c>
      <c r="N7179" t="s">
        <v>1529</v>
      </c>
      <c r="O7179" t="s">
        <v>958</v>
      </c>
    </row>
    <row r="7180" spans="1:15" x14ac:dyDescent="0.35">
      <c r="A7180" s="189" t="str">
        <f t="shared" si="376"/>
        <v>Dec</v>
      </c>
      <c r="B7180" s="190" t="str">
        <f t="shared" si="377"/>
        <v>2023</v>
      </c>
      <c r="C7180" s="190" t="str">
        <f t="shared" si="378"/>
        <v>Dec-2023</v>
      </c>
      <c r="D7180" s="2">
        <v>45291</v>
      </c>
      <c r="E7180" t="s">
        <v>1037</v>
      </c>
      <c r="F7180" t="s">
        <v>1038</v>
      </c>
      <c r="G7180" t="s">
        <v>1039</v>
      </c>
      <c r="H7180" t="s">
        <v>677</v>
      </c>
      <c r="I7180" t="s">
        <v>1071</v>
      </c>
      <c r="J7180" t="s">
        <v>1072</v>
      </c>
      <c r="K7180" t="s">
        <v>1073</v>
      </c>
      <c r="L7180" t="s">
        <v>1074</v>
      </c>
      <c r="M7180" t="s">
        <v>1075</v>
      </c>
      <c r="N7180" t="s">
        <v>919</v>
      </c>
      <c r="O7180">
        <v>135</v>
      </c>
    </row>
    <row r="7181" spans="1:15" x14ac:dyDescent="0.35">
      <c r="A7181" s="189" t="str">
        <f t="shared" si="376"/>
        <v>Dec</v>
      </c>
      <c r="B7181" s="190" t="str">
        <f t="shared" si="377"/>
        <v>2023</v>
      </c>
      <c r="C7181" s="190" t="str">
        <f t="shared" si="378"/>
        <v>Dec-2023</v>
      </c>
      <c r="D7181" s="2">
        <v>45291</v>
      </c>
      <c r="E7181" t="s">
        <v>1037</v>
      </c>
      <c r="F7181" t="s">
        <v>1038</v>
      </c>
      <c r="G7181" t="s">
        <v>1039</v>
      </c>
      <c r="H7181" t="s">
        <v>677</v>
      </c>
      <c r="I7181" t="s">
        <v>1071</v>
      </c>
      <c r="J7181" t="s">
        <v>1072</v>
      </c>
      <c r="K7181" t="s">
        <v>1073</v>
      </c>
      <c r="L7181" t="s">
        <v>1074</v>
      </c>
      <c r="M7181" t="s">
        <v>1075</v>
      </c>
      <c r="N7181" t="s">
        <v>920</v>
      </c>
      <c r="O7181">
        <v>690</v>
      </c>
    </row>
    <row r="7182" spans="1:15" x14ac:dyDescent="0.35">
      <c r="A7182" s="189" t="str">
        <f t="shared" si="376"/>
        <v>Dec</v>
      </c>
      <c r="B7182" s="190" t="str">
        <f t="shared" si="377"/>
        <v>2023</v>
      </c>
      <c r="C7182" s="190" t="str">
        <f t="shared" si="378"/>
        <v>Dec-2023</v>
      </c>
      <c r="D7182" s="2">
        <v>45291</v>
      </c>
      <c r="E7182" t="s">
        <v>1037</v>
      </c>
      <c r="F7182" t="s">
        <v>1038</v>
      </c>
      <c r="G7182" t="s">
        <v>1039</v>
      </c>
      <c r="H7182" t="s">
        <v>677</v>
      </c>
      <c r="I7182" t="s">
        <v>1071</v>
      </c>
      <c r="J7182" t="s">
        <v>1072</v>
      </c>
      <c r="K7182" t="s">
        <v>1073</v>
      </c>
      <c r="L7182" t="s">
        <v>1074</v>
      </c>
      <c r="M7182" t="s">
        <v>1075</v>
      </c>
      <c r="N7182" t="s">
        <v>922</v>
      </c>
      <c r="O7182">
        <v>70</v>
      </c>
    </row>
    <row r="7183" spans="1:15" x14ac:dyDescent="0.35">
      <c r="A7183" s="189" t="str">
        <f t="shared" si="376"/>
        <v>Dec</v>
      </c>
      <c r="B7183" s="190" t="str">
        <f t="shared" si="377"/>
        <v>2023</v>
      </c>
      <c r="C7183" s="190" t="str">
        <f t="shared" si="378"/>
        <v>Dec-2023</v>
      </c>
      <c r="D7183" s="2">
        <v>45291</v>
      </c>
      <c r="E7183" t="s">
        <v>1037</v>
      </c>
      <c r="F7183" t="s">
        <v>1038</v>
      </c>
      <c r="G7183" t="s">
        <v>1039</v>
      </c>
      <c r="H7183" t="s">
        <v>677</v>
      </c>
      <c r="I7183" t="s">
        <v>1071</v>
      </c>
      <c r="J7183" t="s">
        <v>1072</v>
      </c>
      <c r="K7183" t="s">
        <v>1073</v>
      </c>
      <c r="L7183" t="s">
        <v>1074</v>
      </c>
      <c r="M7183" t="s">
        <v>1075</v>
      </c>
      <c r="N7183" t="s">
        <v>921</v>
      </c>
      <c r="O7183">
        <v>515</v>
      </c>
    </row>
    <row r="7184" spans="1:15" x14ac:dyDescent="0.35">
      <c r="A7184" s="189" t="str">
        <f t="shared" si="376"/>
        <v>Dec</v>
      </c>
      <c r="B7184" s="190" t="str">
        <f t="shared" si="377"/>
        <v>2023</v>
      </c>
      <c r="C7184" s="190" t="str">
        <f t="shared" si="378"/>
        <v>Dec-2023</v>
      </c>
      <c r="D7184" s="2">
        <v>45291</v>
      </c>
      <c r="E7184" t="s">
        <v>1037</v>
      </c>
      <c r="F7184" t="s">
        <v>1038</v>
      </c>
      <c r="G7184" t="s">
        <v>1039</v>
      </c>
      <c r="H7184" t="s">
        <v>677</v>
      </c>
      <c r="I7184" t="s">
        <v>1071</v>
      </c>
      <c r="J7184" t="s">
        <v>1072</v>
      </c>
      <c r="K7184" t="s">
        <v>1076</v>
      </c>
      <c r="L7184" t="s">
        <v>1077</v>
      </c>
      <c r="M7184" t="s">
        <v>1078</v>
      </c>
      <c r="N7184" t="s">
        <v>1528</v>
      </c>
      <c r="O7184" t="s">
        <v>958</v>
      </c>
    </row>
    <row r="7185" spans="1:15" x14ac:dyDescent="0.35">
      <c r="A7185" s="189" t="str">
        <f t="shared" si="376"/>
        <v>Dec</v>
      </c>
      <c r="B7185" s="190" t="str">
        <f t="shared" si="377"/>
        <v>2023</v>
      </c>
      <c r="C7185" s="190" t="str">
        <f t="shared" si="378"/>
        <v>Dec-2023</v>
      </c>
      <c r="D7185" s="2">
        <v>45291</v>
      </c>
      <c r="E7185" t="s">
        <v>1037</v>
      </c>
      <c r="F7185" t="s">
        <v>1038</v>
      </c>
      <c r="G7185" t="s">
        <v>1039</v>
      </c>
      <c r="H7185" t="s">
        <v>677</v>
      </c>
      <c r="I7185" t="s">
        <v>1071</v>
      </c>
      <c r="J7185" t="s">
        <v>1072</v>
      </c>
      <c r="K7185" t="s">
        <v>1076</v>
      </c>
      <c r="L7185" t="s">
        <v>1077</v>
      </c>
      <c r="M7185" t="s">
        <v>1078</v>
      </c>
      <c r="N7185" t="s">
        <v>1529</v>
      </c>
      <c r="O7185" t="s">
        <v>958</v>
      </c>
    </row>
    <row r="7186" spans="1:15" x14ac:dyDescent="0.35">
      <c r="A7186" s="189" t="str">
        <f t="shared" si="376"/>
        <v>Dec</v>
      </c>
      <c r="B7186" s="190" t="str">
        <f t="shared" si="377"/>
        <v>2023</v>
      </c>
      <c r="C7186" s="190" t="str">
        <f t="shared" si="378"/>
        <v>Dec-2023</v>
      </c>
      <c r="D7186" s="2">
        <v>45291</v>
      </c>
      <c r="E7186" t="s">
        <v>1037</v>
      </c>
      <c r="F7186" t="s">
        <v>1038</v>
      </c>
      <c r="G7186" t="s">
        <v>1039</v>
      </c>
      <c r="H7186" t="s">
        <v>677</v>
      </c>
      <c r="I7186" t="s">
        <v>1071</v>
      </c>
      <c r="J7186" t="s">
        <v>1072</v>
      </c>
      <c r="K7186" t="s">
        <v>1076</v>
      </c>
      <c r="L7186" t="s">
        <v>1077</v>
      </c>
      <c r="M7186" t="s">
        <v>1078</v>
      </c>
      <c r="N7186" t="s">
        <v>919</v>
      </c>
      <c r="O7186">
        <v>70</v>
      </c>
    </row>
    <row r="7187" spans="1:15" x14ac:dyDescent="0.35">
      <c r="A7187" s="189" t="str">
        <f t="shared" si="376"/>
        <v>Dec</v>
      </c>
      <c r="B7187" s="190" t="str">
        <f t="shared" si="377"/>
        <v>2023</v>
      </c>
      <c r="C7187" s="190" t="str">
        <f t="shared" si="378"/>
        <v>Dec-2023</v>
      </c>
      <c r="D7187" s="2">
        <v>45291</v>
      </c>
      <c r="E7187" t="s">
        <v>1037</v>
      </c>
      <c r="F7187" t="s">
        <v>1038</v>
      </c>
      <c r="G7187" t="s">
        <v>1039</v>
      </c>
      <c r="H7187" t="s">
        <v>677</v>
      </c>
      <c r="I7187" t="s">
        <v>1071</v>
      </c>
      <c r="J7187" t="s">
        <v>1072</v>
      </c>
      <c r="K7187" t="s">
        <v>1076</v>
      </c>
      <c r="L7187" t="s">
        <v>1077</v>
      </c>
      <c r="M7187" t="s">
        <v>1078</v>
      </c>
      <c r="N7187" t="s">
        <v>920</v>
      </c>
      <c r="O7187">
        <v>645</v>
      </c>
    </row>
    <row r="7188" spans="1:15" x14ac:dyDescent="0.35">
      <c r="A7188" s="189" t="str">
        <f t="shared" si="376"/>
        <v>Dec</v>
      </c>
      <c r="B7188" s="190" t="str">
        <f t="shared" si="377"/>
        <v>2023</v>
      </c>
      <c r="C7188" s="190" t="str">
        <f t="shared" si="378"/>
        <v>Dec-2023</v>
      </c>
      <c r="D7188" s="2">
        <v>45291</v>
      </c>
      <c r="E7188" t="s">
        <v>1037</v>
      </c>
      <c r="F7188" t="s">
        <v>1038</v>
      </c>
      <c r="G7188" t="s">
        <v>1039</v>
      </c>
      <c r="H7188" t="s">
        <v>677</v>
      </c>
      <c r="I7188" t="s">
        <v>1071</v>
      </c>
      <c r="J7188" t="s">
        <v>1072</v>
      </c>
      <c r="K7188" t="s">
        <v>1076</v>
      </c>
      <c r="L7188" t="s">
        <v>1077</v>
      </c>
      <c r="M7188" t="s">
        <v>1078</v>
      </c>
      <c r="N7188" t="s">
        <v>922</v>
      </c>
      <c r="O7188">
        <v>35</v>
      </c>
    </row>
    <row r="7189" spans="1:15" x14ac:dyDescent="0.35">
      <c r="A7189" s="189" t="str">
        <f t="shared" si="376"/>
        <v>Dec</v>
      </c>
      <c r="B7189" s="190" t="str">
        <f t="shared" si="377"/>
        <v>2023</v>
      </c>
      <c r="C7189" s="190" t="str">
        <f t="shared" si="378"/>
        <v>Dec-2023</v>
      </c>
      <c r="D7189" s="2">
        <v>45291</v>
      </c>
      <c r="E7189" t="s">
        <v>1037</v>
      </c>
      <c r="F7189" t="s">
        <v>1038</v>
      </c>
      <c r="G7189" t="s">
        <v>1039</v>
      </c>
      <c r="H7189" t="s">
        <v>677</v>
      </c>
      <c r="I7189" t="s">
        <v>1071</v>
      </c>
      <c r="J7189" t="s">
        <v>1072</v>
      </c>
      <c r="K7189" t="s">
        <v>1076</v>
      </c>
      <c r="L7189" t="s">
        <v>1077</v>
      </c>
      <c r="M7189" t="s">
        <v>1078</v>
      </c>
      <c r="N7189" t="s">
        <v>921</v>
      </c>
      <c r="O7189">
        <v>460</v>
      </c>
    </row>
    <row r="7190" spans="1:15" x14ac:dyDescent="0.35">
      <c r="A7190" s="189" t="str">
        <f t="shared" si="376"/>
        <v>Dec</v>
      </c>
      <c r="B7190" s="190" t="str">
        <f t="shared" si="377"/>
        <v>2023</v>
      </c>
      <c r="C7190" s="190" t="str">
        <f t="shared" si="378"/>
        <v>Dec-2023</v>
      </c>
      <c r="D7190" s="2">
        <v>45291</v>
      </c>
      <c r="E7190" t="s">
        <v>1037</v>
      </c>
      <c r="F7190" t="s">
        <v>1038</v>
      </c>
      <c r="G7190" t="s">
        <v>1039</v>
      </c>
      <c r="H7190" t="s">
        <v>677</v>
      </c>
      <c r="I7190" t="s">
        <v>1071</v>
      </c>
      <c r="J7190" t="s">
        <v>1072</v>
      </c>
      <c r="K7190" t="s">
        <v>1079</v>
      </c>
      <c r="L7190" t="s">
        <v>1080</v>
      </c>
      <c r="M7190" t="s">
        <v>1081</v>
      </c>
      <c r="N7190" t="s">
        <v>1528</v>
      </c>
      <c r="O7190" t="s">
        <v>958</v>
      </c>
    </row>
    <row r="7191" spans="1:15" x14ac:dyDescent="0.35">
      <c r="A7191" s="189" t="str">
        <f t="shared" si="376"/>
        <v>Dec</v>
      </c>
      <c r="B7191" s="190" t="str">
        <f t="shared" si="377"/>
        <v>2023</v>
      </c>
      <c r="C7191" s="190" t="str">
        <f t="shared" si="378"/>
        <v>Dec-2023</v>
      </c>
      <c r="D7191" s="2">
        <v>45291</v>
      </c>
      <c r="E7191" t="s">
        <v>1037</v>
      </c>
      <c r="F7191" t="s">
        <v>1038</v>
      </c>
      <c r="G7191" t="s">
        <v>1039</v>
      </c>
      <c r="H7191" t="s">
        <v>677</v>
      </c>
      <c r="I7191" t="s">
        <v>1071</v>
      </c>
      <c r="J7191" t="s">
        <v>1072</v>
      </c>
      <c r="K7191" t="s">
        <v>1079</v>
      </c>
      <c r="L7191" t="s">
        <v>1080</v>
      </c>
      <c r="M7191" t="s">
        <v>1081</v>
      </c>
      <c r="N7191" t="s">
        <v>1529</v>
      </c>
      <c r="O7191" t="s">
        <v>958</v>
      </c>
    </row>
    <row r="7192" spans="1:15" x14ac:dyDescent="0.35">
      <c r="A7192" s="189" t="str">
        <f t="shared" si="376"/>
        <v>Dec</v>
      </c>
      <c r="B7192" s="190" t="str">
        <f t="shared" si="377"/>
        <v>2023</v>
      </c>
      <c r="C7192" s="190" t="str">
        <f t="shared" si="378"/>
        <v>Dec-2023</v>
      </c>
      <c r="D7192" s="2">
        <v>45291</v>
      </c>
      <c r="E7192" t="s">
        <v>1037</v>
      </c>
      <c r="F7192" t="s">
        <v>1038</v>
      </c>
      <c r="G7192" t="s">
        <v>1039</v>
      </c>
      <c r="H7192" t="s">
        <v>677</v>
      </c>
      <c r="I7192" t="s">
        <v>1071</v>
      </c>
      <c r="J7192" t="s">
        <v>1072</v>
      </c>
      <c r="K7192" t="s">
        <v>1079</v>
      </c>
      <c r="L7192" t="s">
        <v>1080</v>
      </c>
      <c r="M7192" t="s">
        <v>1081</v>
      </c>
      <c r="N7192" t="s">
        <v>919</v>
      </c>
      <c r="O7192">
        <v>325</v>
      </c>
    </row>
    <row r="7193" spans="1:15" x14ac:dyDescent="0.35">
      <c r="A7193" s="189" t="str">
        <f t="shared" si="376"/>
        <v>Dec</v>
      </c>
      <c r="B7193" s="190" t="str">
        <f t="shared" si="377"/>
        <v>2023</v>
      </c>
      <c r="C7193" s="190" t="str">
        <f t="shared" si="378"/>
        <v>Dec-2023</v>
      </c>
      <c r="D7193" s="2">
        <v>45291</v>
      </c>
      <c r="E7193" t="s">
        <v>1037</v>
      </c>
      <c r="F7193" t="s">
        <v>1038</v>
      </c>
      <c r="G7193" t="s">
        <v>1039</v>
      </c>
      <c r="H7193" t="s">
        <v>677</v>
      </c>
      <c r="I7193" t="s">
        <v>1071</v>
      </c>
      <c r="J7193" t="s">
        <v>1072</v>
      </c>
      <c r="K7193" t="s">
        <v>1079</v>
      </c>
      <c r="L7193" t="s">
        <v>1080</v>
      </c>
      <c r="M7193" t="s">
        <v>1081</v>
      </c>
      <c r="N7193" t="s">
        <v>920</v>
      </c>
      <c r="O7193">
        <v>670</v>
      </c>
    </row>
    <row r="7194" spans="1:15" x14ac:dyDescent="0.35">
      <c r="A7194" s="189" t="str">
        <f t="shared" ref="A7194:A7257" si="379">TEXT(D7194,"mmm")</f>
        <v>Dec</v>
      </c>
      <c r="B7194" s="190" t="str">
        <f t="shared" ref="B7194:B7257" si="380">TEXT(D7194,"yyyy")</f>
        <v>2023</v>
      </c>
      <c r="C7194" s="190" t="str">
        <f t="shared" ref="C7194:C7257" si="381">_xlfn.CONCAT(A7194&amp;"-"&amp;B7194)</f>
        <v>Dec-2023</v>
      </c>
      <c r="D7194" s="2">
        <v>45291</v>
      </c>
      <c r="E7194" t="s">
        <v>1037</v>
      </c>
      <c r="F7194" t="s">
        <v>1038</v>
      </c>
      <c r="G7194" t="s">
        <v>1039</v>
      </c>
      <c r="H7194" t="s">
        <v>677</v>
      </c>
      <c r="I7194" t="s">
        <v>1071</v>
      </c>
      <c r="J7194" t="s">
        <v>1072</v>
      </c>
      <c r="K7194" t="s">
        <v>1079</v>
      </c>
      <c r="L7194" t="s">
        <v>1080</v>
      </c>
      <c r="M7194" t="s">
        <v>1081</v>
      </c>
      <c r="N7194" t="s">
        <v>922</v>
      </c>
      <c r="O7194">
        <v>895</v>
      </c>
    </row>
    <row r="7195" spans="1:15" x14ac:dyDescent="0.35">
      <c r="A7195" s="189" t="str">
        <f t="shared" si="379"/>
        <v>Dec</v>
      </c>
      <c r="B7195" s="190" t="str">
        <f t="shared" si="380"/>
        <v>2023</v>
      </c>
      <c r="C7195" s="190" t="str">
        <f t="shared" si="381"/>
        <v>Dec-2023</v>
      </c>
      <c r="D7195" s="2">
        <v>45291</v>
      </c>
      <c r="E7195" t="s">
        <v>1037</v>
      </c>
      <c r="F7195" t="s">
        <v>1038</v>
      </c>
      <c r="G7195" t="s">
        <v>1039</v>
      </c>
      <c r="H7195" t="s">
        <v>677</v>
      </c>
      <c r="I7195" t="s">
        <v>1071</v>
      </c>
      <c r="J7195" t="s">
        <v>1072</v>
      </c>
      <c r="K7195" t="s">
        <v>1079</v>
      </c>
      <c r="L7195" t="s">
        <v>1080</v>
      </c>
      <c r="M7195" t="s">
        <v>1081</v>
      </c>
      <c r="N7195" t="s">
        <v>921</v>
      </c>
      <c r="O7195">
        <v>735</v>
      </c>
    </row>
    <row r="7196" spans="1:15" x14ac:dyDescent="0.35">
      <c r="A7196" s="189" t="str">
        <f t="shared" si="379"/>
        <v>Dec</v>
      </c>
      <c r="B7196" s="190" t="str">
        <f t="shared" si="380"/>
        <v>2023</v>
      </c>
      <c r="C7196" s="190" t="str">
        <f t="shared" si="381"/>
        <v>Dec-2023</v>
      </c>
      <c r="D7196" s="2">
        <v>45291</v>
      </c>
      <c r="E7196" t="s">
        <v>1037</v>
      </c>
      <c r="F7196" t="s">
        <v>1038</v>
      </c>
      <c r="G7196" t="s">
        <v>1039</v>
      </c>
      <c r="H7196" t="s">
        <v>677</v>
      </c>
      <c r="I7196" t="s">
        <v>1071</v>
      </c>
      <c r="J7196" t="s">
        <v>1072</v>
      </c>
      <c r="K7196" t="s">
        <v>1082</v>
      </c>
      <c r="L7196" t="s">
        <v>1083</v>
      </c>
      <c r="M7196" t="s">
        <v>1084</v>
      </c>
      <c r="N7196" t="s">
        <v>1528</v>
      </c>
      <c r="O7196" t="s">
        <v>958</v>
      </c>
    </row>
    <row r="7197" spans="1:15" x14ac:dyDescent="0.35">
      <c r="A7197" s="189" t="str">
        <f t="shared" si="379"/>
        <v>Dec</v>
      </c>
      <c r="B7197" s="190" t="str">
        <f t="shared" si="380"/>
        <v>2023</v>
      </c>
      <c r="C7197" s="190" t="str">
        <f t="shared" si="381"/>
        <v>Dec-2023</v>
      </c>
      <c r="D7197" s="2">
        <v>45291</v>
      </c>
      <c r="E7197" t="s">
        <v>1037</v>
      </c>
      <c r="F7197" t="s">
        <v>1038</v>
      </c>
      <c r="G7197" t="s">
        <v>1039</v>
      </c>
      <c r="H7197" t="s">
        <v>677</v>
      </c>
      <c r="I7197" t="s">
        <v>1071</v>
      </c>
      <c r="J7197" t="s">
        <v>1072</v>
      </c>
      <c r="K7197" t="s">
        <v>1082</v>
      </c>
      <c r="L7197" t="s">
        <v>1083</v>
      </c>
      <c r="M7197" t="s">
        <v>1084</v>
      </c>
      <c r="N7197" t="s">
        <v>1529</v>
      </c>
      <c r="O7197" t="s">
        <v>958</v>
      </c>
    </row>
    <row r="7198" spans="1:15" x14ac:dyDescent="0.35">
      <c r="A7198" s="189" t="str">
        <f t="shared" si="379"/>
        <v>Dec</v>
      </c>
      <c r="B7198" s="190" t="str">
        <f t="shared" si="380"/>
        <v>2023</v>
      </c>
      <c r="C7198" s="190" t="str">
        <f t="shared" si="381"/>
        <v>Dec-2023</v>
      </c>
      <c r="D7198" s="2">
        <v>45291</v>
      </c>
      <c r="E7198" t="s">
        <v>1037</v>
      </c>
      <c r="F7198" t="s">
        <v>1038</v>
      </c>
      <c r="G7198" t="s">
        <v>1039</v>
      </c>
      <c r="H7198" t="s">
        <v>677</v>
      </c>
      <c r="I7198" t="s">
        <v>1071</v>
      </c>
      <c r="J7198" t="s">
        <v>1072</v>
      </c>
      <c r="K7198" t="s">
        <v>1082</v>
      </c>
      <c r="L7198" t="s">
        <v>1083</v>
      </c>
      <c r="M7198" t="s">
        <v>1084</v>
      </c>
      <c r="N7198" t="s">
        <v>919</v>
      </c>
      <c r="O7198">
        <v>105</v>
      </c>
    </row>
    <row r="7199" spans="1:15" x14ac:dyDescent="0.35">
      <c r="A7199" s="189" t="str">
        <f t="shared" si="379"/>
        <v>Dec</v>
      </c>
      <c r="B7199" s="190" t="str">
        <f t="shared" si="380"/>
        <v>2023</v>
      </c>
      <c r="C7199" s="190" t="str">
        <f t="shared" si="381"/>
        <v>Dec-2023</v>
      </c>
      <c r="D7199" s="2">
        <v>45291</v>
      </c>
      <c r="E7199" t="s">
        <v>1037</v>
      </c>
      <c r="F7199" t="s">
        <v>1038</v>
      </c>
      <c r="G7199" t="s">
        <v>1039</v>
      </c>
      <c r="H7199" t="s">
        <v>677</v>
      </c>
      <c r="I7199" t="s">
        <v>1071</v>
      </c>
      <c r="J7199" t="s">
        <v>1072</v>
      </c>
      <c r="K7199" t="s">
        <v>1082</v>
      </c>
      <c r="L7199" t="s">
        <v>1083</v>
      </c>
      <c r="M7199" t="s">
        <v>1084</v>
      </c>
      <c r="N7199" t="s">
        <v>920</v>
      </c>
      <c r="O7199">
        <v>1275</v>
      </c>
    </row>
    <row r="7200" spans="1:15" x14ac:dyDescent="0.35">
      <c r="A7200" s="189" t="str">
        <f t="shared" si="379"/>
        <v>Dec</v>
      </c>
      <c r="B7200" s="190" t="str">
        <f t="shared" si="380"/>
        <v>2023</v>
      </c>
      <c r="C7200" s="190" t="str">
        <f t="shared" si="381"/>
        <v>Dec-2023</v>
      </c>
      <c r="D7200" s="2">
        <v>45291</v>
      </c>
      <c r="E7200" t="s">
        <v>1037</v>
      </c>
      <c r="F7200" t="s">
        <v>1038</v>
      </c>
      <c r="G7200" t="s">
        <v>1039</v>
      </c>
      <c r="H7200" t="s">
        <v>677</v>
      </c>
      <c r="I7200" t="s">
        <v>1071</v>
      </c>
      <c r="J7200" t="s">
        <v>1072</v>
      </c>
      <c r="K7200" t="s">
        <v>1082</v>
      </c>
      <c r="L7200" t="s">
        <v>1083</v>
      </c>
      <c r="M7200" t="s">
        <v>1084</v>
      </c>
      <c r="N7200" t="s">
        <v>922</v>
      </c>
      <c r="O7200">
        <v>170</v>
      </c>
    </row>
    <row r="7201" spans="1:15" x14ac:dyDescent="0.35">
      <c r="A7201" s="189" t="str">
        <f t="shared" si="379"/>
        <v>Dec</v>
      </c>
      <c r="B7201" s="190" t="str">
        <f t="shared" si="380"/>
        <v>2023</v>
      </c>
      <c r="C7201" s="190" t="str">
        <f t="shared" si="381"/>
        <v>Dec-2023</v>
      </c>
      <c r="D7201" s="2">
        <v>45291</v>
      </c>
      <c r="E7201" t="s">
        <v>1037</v>
      </c>
      <c r="F7201" t="s">
        <v>1038</v>
      </c>
      <c r="G7201" t="s">
        <v>1039</v>
      </c>
      <c r="H7201" t="s">
        <v>677</v>
      </c>
      <c r="I7201" t="s">
        <v>1071</v>
      </c>
      <c r="J7201" t="s">
        <v>1072</v>
      </c>
      <c r="K7201" t="s">
        <v>1082</v>
      </c>
      <c r="L7201" t="s">
        <v>1083</v>
      </c>
      <c r="M7201" t="s">
        <v>1084</v>
      </c>
      <c r="N7201" t="s">
        <v>921</v>
      </c>
      <c r="O7201">
        <v>615</v>
      </c>
    </row>
    <row r="7202" spans="1:15" x14ac:dyDescent="0.35">
      <c r="A7202" s="189" t="str">
        <f t="shared" si="379"/>
        <v>Dec</v>
      </c>
      <c r="B7202" s="190" t="str">
        <f t="shared" si="380"/>
        <v>2023</v>
      </c>
      <c r="C7202" s="190" t="str">
        <f t="shared" si="381"/>
        <v>Dec-2023</v>
      </c>
      <c r="D7202" s="2">
        <v>45291</v>
      </c>
      <c r="E7202" t="s">
        <v>1037</v>
      </c>
      <c r="F7202" t="s">
        <v>1038</v>
      </c>
      <c r="G7202" t="s">
        <v>1039</v>
      </c>
      <c r="H7202" t="s">
        <v>677</v>
      </c>
      <c r="I7202" t="s">
        <v>1071</v>
      </c>
      <c r="J7202" t="s">
        <v>1072</v>
      </c>
      <c r="K7202" t="s">
        <v>1085</v>
      </c>
      <c r="L7202" t="s">
        <v>1086</v>
      </c>
      <c r="M7202" t="s">
        <v>1087</v>
      </c>
      <c r="N7202" t="s">
        <v>1528</v>
      </c>
      <c r="O7202" t="s">
        <v>958</v>
      </c>
    </row>
    <row r="7203" spans="1:15" x14ac:dyDescent="0.35">
      <c r="A7203" s="189" t="str">
        <f t="shared" si="379"/>
        <v>Dec</v>
      </c>
      <c r="B7203" s="190" t="str">
        <f t="shared" si="380"/>
        <v>2023</v>
      </c>
      <c r="C7203" s="190" t="str">
        <f t="shared" si="381"/>
        <v>Dec-2023</v>
      </c>
      <c r="D7203" s="2">
        <v>45291</v>
      </c>
      <c r="E7203" t="s">
        <v>1037</v>
      </c>
      <c r="F7203" t="s">
        <v>1038</v>
      </c>
      <c r="G7203" t="s">
        <v>1039</v>
      </c>
      <c r="H7203" t="s">
        <v>677</v>
      </c>
      <c r="I7203" t="s">
        <v>1071</v>
      </c>
      <c r="J7203" t="s">
        <v>1072</v>
      </c>
      <c r="K7203" t="s">
        <v>1085</v>
      </c>
      <c r="L7203" t="s">
        <v>1086</v>
      </c>
      <c r="M7203" t="s">
        <v>1087</v>
      </c>
      <c r="N7203" t="s">
        <v>1529</v>
      </c>
      <c r="O7203" t="s">
        <v>958</v>
      </c>
    </row>
    <row r="7204" spans="1:15" x14ac:dyDescent="0.35">
      <c r="A7204" s="189" t="str">
        <f t="shared" si="379"/>
        <v>Dec</v>
      </c>
      <c r="B7204" s="190" t="str">
        <f t="shared" si="380"/>
        <v>2023</v>
      </c>
      <c r="C7204" s="190" t="str">
        <f t="shared" si="381"/>
        <v>Dec-2023</v>
      </c>
      <c r="D7204" s="2">
        <v>45291</v>
      </c>
      <c r="E7204" t="s">
        <v>1037</v>
      </c>
      <c r="F7204" t="s">
        <v>1038</v>
      </c>
      <c r="G7204" t="s">
        <v>1039</v>
      </c>
      <c r="H7204" t="s">
        <v>677</v>
      </c>
      <c r="I7204" t="s">
        <v>1071</v>
      </c>
      <c r="J7204" t="s">
        <v>1072</v>
      </c>
      <c r="K7204" t="s">
        <v>1085</v>
      </c>
      <c r="L7204" t="s">
        <v>1086</v>
      </c>
      <c r="M7204" t="s">
        <v>1087</v>
      </c>
      <c r="N7204" t="s">
        <v>919</v>
      </c>
      <c r="O7204">
        <v>105</v>
      </c>
    </row>
    <row r="7205" spans="1:15" x14ac:dyDescent="0.35">
      <c r="A7205" s="189" t="str">
        <f t="shared" si="379"/>
        <v>Dec</v>
      </c>
      <c r="B7205" s="190" t="str">
        <f t="shared" si="380"/>
        <v>2023</v>
      </c>
      <c r="C7205" s="190" t="str">
        <f t="shared" si="381"/>
        <v>Dec-2023</v>
      </c>
      <c r="D7205" s="2">
        <v>45291</v>
      </c>
      <c r="E7205" t="s">
        <v>1037</v>
      </c>
      <c r="F7205" t="s">
        <v>1038</v>
      </c>
      <c r="G7205" t="s">
        <v>1039</v>
      </c>
      <c r="H7205" t="s">
        <v>677</v>
      </c>
      <c r="I7205" t="s">
        <v>1071</v>
      </c>
      <c r="J7205" t="s">
        <v>1072</v>
      </c>
      <c r="K7205" t="s">
        <v>1085</v>
      </c>
      <c r="L7205" t="s">
        <v>1086</v>
      </c>
      <c r="M7205" t="s">
        <v>1087</v>
      </c>
      <c r="N7205" t="s">
        <v>920</v>
      </c>
      <c r="O7205">
        <v>815</v>
      </c>
    </row>
    <row r="7206" spans="1:15" x14ac:dyDescent="0.35">
      <c r="A7206" s="189" t="str">
        <f t="shared" si="379"/>
        <v>Dec</v>
      </c>
      <c r="B7206" s="190" t="str">
        <f t="shared" si="380"/>
        <v>2023</v>
      </c>
      <c r="C7206" s="190" t="str">
        <f t="shared" si="381"/>
        <v>Dec-2023</v>
      </c>
      <c r="D7206" s="2">
        <v>45291</v>
      </c>
      <c r="E7206" t="s">
        <v>1037</v>
      </c>
      <c r="F7206" t="s">
        <v>1038</v>
      </c>
      <c r="G7206" t="s">
        <v>1039</v>
      </c>
      <c r="H7206" t="s">
        <v>677</v>
      </c>
      <c r="I7206" t="s">
        <v>1071</v>
      </c>
      <c r="J7206" t="s">
        <v>1072</v>
      </c>
      <c r="K7206" t="s">
        <v>1085</v>
      </c>
      <c r="L7206" t="s">
        <v>1086</v>
      </c>
      <c r="M7206" t="s">
        <v>1087</v>
      </c>
      <c r="N7206" t="s">
        <v>922</v>
      </c>
      <c r="O7206">
        <v>120</v>
      </c>
    </row>
    <row r="7207" spans="1:15" x14ac:dyDescent="0.35">
      <c r="A7207" s="189" t="str">
        <f t="shared" si="379"/>
        <v>Dec</v>
      </c>
      <c r="B7207" s="190" t="str">
        <f t="shared" si="380"/>
        <v>2023</v>
      </c>
      <c r="C7207" s="190" t="str">
        <f t="shared" si="381"/>
        <v>Dec-2023</v>
      </c>
      <c r="D7207" s="2">
        <v>45291</v>
      </c>
      <c r="E7207" t="s">
        <v>1037</v>
      </c>
      <c r="F7207" t="s">
        <v>1038</v>
      </c>
      <c r="G7207" t="s">
        <v>1039</v>
      </c>
      <c r="H7207" t="s">
        <v>677</v>
      </c>
      <c r="I7207" t="s">
        <v>1071</v>
      </c>
      <c r="J7207" t="s">
        <v>1072</v>
      </c>
      <c r="K7207" t="s">
        <v>1085</v>
      </c>
      <c r="L7207" t="s">
        <v>1086</v>
      </c>
      <c r="M7207" t="s">
        <v>1087</v>
      </c>
      <c r="N7207" t="s">
        <v>921</v>
      </c>
      <c r="O7207">
        <v>405</v>
      </c>
    </row>
    <row r="7208" spans="1:15" x14ac:dyDescent="0.35">
      <c r="A7208" s="189" t="str">
        <f t="shared" si="379"/>
        <v>Dec</v>
      </c>
      <c r="B7208" s="190" t="str">
        <f t="shared" si="380"/>
        <v>2023</v>
      </c>
      <c r="C7208" s="190" t="str">
        <f t="shared" si="381"/>
        <v>Dec-2023</v>
      </c>
      <c r="D7208" s="2">
        <v>45291</v>
      </c>
      <c r="E7208" t="s">
        <v>1037</v>
      </c>
      <c r="F7208" t="s">
        <v>1038</v>
      </c>
      <c r="G7208" t="s">
        <v>1039</v>
      </c>
      <c r="H7208" t="s">
        <v>677</v>
      </c>
      <c r="I7208" t="s">
        <v>1071</v>
      </c>
      <c r="J7208" t="s">
        <v>1072</v>
      </c>
      <c r="K7208" t="s">
        <v>1088</v>
      </c>
      <c r="L7208" t="s">
        <v>1089</v>
      </c>
      <c r="M7208" t="s">
        <v>1090</v>
      </c>
      <c r="N7208" t="s">
        <v>1528</v>
      </c>
      <c r="O7208" t="s">
        <v>958</v>
      </c>
    </row>
    <row r="7209" spans="1:15" x14ac:dyDescent="0.35">
      <c r="A7209" s="189" t="str">
        <f t="shared" si="379"/>
        <v>Dec</v>
      </c>
      <c r="B7209" s="190" t="str">
        <f t="shared" si="380"/>
        <v>2023</v>
      </c>
      <c r="C7209" s="190" t="str">
        <f t="shared" si="381"/>
        <v>Dec-2023</v>
      </c>
      <c r="D7209" s="2">
        <v>45291</v>
      </c>
      <c r="E7209" t="s">
        <v>1037</v>
      </c>
      <c r="F7209" t="s">
        <v>1038</v>
      </c>
      <c r="G7209" t="s">
        <v>1039</v>
      </c>
      <c r="H7209" t="s">
        <v>677</v>
      </c>
      <c r="I7209" t="s">
        <v>1071</v>
      </c>
      <c r="J7209" t="s">
        <v>1072</v>
      </c>
      <c r="K7209" t="s">
        <v>1088</v>
      </c>
      <c r="L7209" t="s">
        <v>1089</v>
      </c>
      <c r="M7209" t="s">
        <v>1090</v>
      </c>
      <c r="N7209" t="s">
        <v>1529</v>
      </c>
      <c r="O7209" t="s">
        <v>958</v>
      </c>
    </row>
    <row r="7210" spans="1:15" x14ac:dyDescent="0.35">
      <c r="A7210" s="189" t="str">
        <f t="shared" si="379"/>
        <v>Dec</v>
      </c>
      <c r="B7210" s="190" t="str">
        <f t="shared" si="380"/>
        <v>2023</v>
      </c>
      <c r="C7210" s="190" t="str">
        <f t="shared" si="381"/>
        <v>Dec-2023</v>
      </c>
      <c r="D7210" s="2">
        <v>45291</v>
      </c>
      <c r="E7210" t="s">
        <v>1037</v>
      </c>
      <c r="F7210" t="s">
        <v>1038</v>
      </c>
      <c r="G7210" t="s">
        <v>1039</v>
      </c>
      <c r="H7210" t="s">
        <v>677</v>
      </c>
      <c r="I7210" t="s">
        <v>1071</v>
      </c>
      <c r="J7210" t="s">
        <v>1072</v>
      </c>
      <c r="K7210" t="s">
        <v>1088</v>
      </c>
      <c r="L7210" t="s">
        <v>1089</v>
      </c>
      <c r="M7210" t="s">
        <v>1090</v>
      </c>
      <c r="N7210" t="s">
        <v>919</v>
      </c>
      <c r="O7210">
        <v>125</v>
      </c>
    </row>
    <row r="7211" spans="1:15" x14ac:dyDescent="0.35">
      <c r="A7211" s="189" t="str">
        <f t="shared" si="379"/>
        <v>Dec</v>
      </c>
      <c r="B7211" s="190" t="str">
        <f t="shared" si="380"/>
        <v>2023</v>
      </c>
      <c r="C7211" s="190" t="str">
        <f t="shared" si="381"/>
        <v>Dec-2023</v>
      </c>
      <c r="D7211" s="2">
        <v>45291</v>
      </c>
      <c r="E7211" t="s">
        <v>1037</v>
      </c>
      <c r="F7211" t="s">
        <v>1038</v>
      </c>
      <c r="G7211" t="s">
        <v>1039</v>
      </c>
      <c r="H7211" t="s">
        <v>677</v>
      </c>
      <c r="I7211" t="s">
        <v>1071</v>
      </c>
      <c r="J7211" t="s">
        <v>1072</v>
      </c>
      <c r="K7211" t="s">
        <v>1088</v>
      </c>
      <c r="L7211" t="s">
        <v>1089</v>
      </c>
      <c r="M7211" t="s">
        <v>1090</v>
      </c>
      <c r="N7211" t="s">
        <v>920</v>
      </c>
      <c r="O7211">
        <v>805</v>
      </c>
    </row>
    <row r="7212" spans="1:15" x14ac:dyDescent="0.35">
      <c r="A7212" s="189" t="str">
        <f t="shared" si="379"/>
        <v>Dec</v>
      </c>
      <c r="B7212" s="190" t="str">
        <f t="shared" si="380"/>
        <v>2023</v>
      </c>
      <c r="C7212" s="190" t="str">
        <f t="shared" si="381"/>
        <v>Dec-2023</v>
      </c>
      <c r="D7212" s="2">
        <v>45291</v>
      </c>
      <c r="E7212" t="s">
        <v>1037</v>
      </c>
      <c r="F7212" t="s">
        <v>1038</v>
      </c>
      <c r="G7212" t="s">
        <v>1039</v>
      </c>
      <c r="H7212" t="s">
        <v>677</v>
      </c>
      <c r="I7212" t="s">
        <v>1071</v>
      </c>
      <c r="J7212" t="s">
        <v>1072</v>
      </c>
      <c r="K7212" t="s">
        <v>1088</v>
      </c>
      <c r="L7212" t="s">
        <v>1089</v>
      </c>
      <c r="M7212" t="s">
        <v>1090</v>
      </c>
      <c r="N7212" t="s">
        <v>922</v>
      </c>
      <c r="O7212">
        <v>1220</v>
      </c>
    </row>
    <row r="7213" spans="1:15" x14ac:dyDescent="0.35">
      <c r="A7213" s="189" t="str">
        <f t="shared" si="379"/>
        <v>Dec</v>
      </c>
      <c r="B7213" s="190" t="str">
        <f t="shared" si="380"/>
        <v>2023</v>
      </c>
      <c r="C7213" s="190" t="str">
        <f t="shared" si="381"/>
        <v>Dec-2023</v>
      </c>
      <c r="D7213" s="2">
        <v>45291</v>
      </c>
      <c r="E7213" t="s">
        <v>1037</v>
      </c>
      <c r="F7213" t="s">
        <v>1038</v>
      </c>
      <c r="G7213" t="s">
        <v>1039</v>
      </c>
      <c r="H7213" t="s">
        <v>677</v>
      </c>
      <c r="I7213" t="s">
        <v>1071</v>
      </c>
      <c r="J7213" t="s">
        <v>1072</v>
      </c>
      <c r="K7213" t="s">
        <v>1088</v>
      </c>
      <c r="L7213" t="s">
        <v>1089</v>
      </c>
      <c r="M7213" t="s">
        <v>1090</v>
      </c>
      <c r="N7213" t="s">
        <v>921</v>
      </c>
      <c r="O7213">
        <v>860</v>
      </c>
    </row>
    <row r="7214" spans="1:15" x14ac:dyDescent="0.35">
      <c r="A7214" s="189" t="str">
        <f t="shared" si="379"/>
        <v>Dec</v>
      </c>
      <c r="B7214" s="190" t="str">
        <f t="shared" si="380"/>
        <v>2023</v>
      </c>
      <c r="C7214" s="190" t="str">
        <f t="shared" si="381"/>
        <v>Dec-2023</v>
      </c>
      <c r="D7214" s="2">
        <v>45291</v>
      </c>
      <c r="E7214" t="s">
        <v>1037</v>
      </c>
      <c r="F7214" t="s">
        <v>1038</v>
      </c>
      <c r="G7214" t="s">
        <v>1039</v>
      </c>
      <c r="H7214" t="s">
        <v>680</v>
      </c>
      <c r="I7214" t="s">
        <v>1091</v>
      </c>
      <c r="J7214" t="s">
        <v>1092</v>
      </c>
      <c r="K7214" t="s">
        <v>1093</v>
      </c>
      <c r="L7214" t="s">
        <v>1094</v>
      </c>
      <c r="M7214" t="s">
        <v>1095</v>
      </c>
      <c r="N7214" t="s">
        <v>1528</v>
      </c>
      <c r="O7214" t="s">
        <v>958</v>
      </c>
    </row>
    <row r="7215" spans="1:15" x14ac:dyDescent="0.35">
      <c r="A7215" s="189" t="str">
        <f t="shared" si="379"/>
        <v>Dec</v>
      </c>
      <c r="B7215" s="190" t="str">
        <f t="shared" si="380"/>
        <v>2023</v>
      </c>
      <c r="C7215" s="190" t="str">
        <f t="shared" si="381"/>
        <v>Dec-2023</v>
      </c>
      <c r="D7215" s="2">
        <v>45291</v>
      </c>
      <c r="E7215" t="s">
        <v>1037</v>
      </c>
      <c r="F7215" t="s">
        <v>1038</v>
      </c>
      <c r="G7215" t="s">
        <v>1039</v>
      </c>
      <c r="H7215" t="s">
        <v>680</v>
      </c>
      <c r="I7215" t="s">
        <v>1091</v>
      </c>
      <c r="J7215" t="s">
        <v>1092</v>
      </c>
      <c r="K7215" t="s">
        <v>1093</v>
      </c>
      <c r="L7215" t="s">
        <v>1094</v>
      </c>
      <c r="M7215" t="s">
        <v>1095</v>
      </c>
      <c r="N7215" t="s">
        <v>1529</v>
      </c>
      <c r="O7215" t="s">
        <v>958</v>
      </c>
    </row>
    <row r="7216" spans="1:15" x14ac:dyDescent="0.35">
      <c r="A7216" s="189" t="str">
        <f t="shared" si="379"/>
        <v>Dec</v>
      </c>
      <c r="B7216" s="190" t="str">
        <f t="shared" si="380"/>
        <v>2023</v>
      </c>
      <c r="C7216" s="190" t="str">
        <f t="shared" si="381"/>
        <v>Dec-2023</v>
      </c>
      <c r="D7216" s="2">
        <v>45291</v>
      </c>
      <c r="E7216" t="s">
        <v>1037</v>
      </c>
      <c r="F7216" t="s">
        <v>1038</v>
      </c>
      <c r="G7216" t="s">
        <v>1039</v>
      </c>
      <c r="H7216" t="s">
        <v>680</v>
      </c>
      <c r="I7216" t="s">
        <v>1091</v>
      </c>
      <c r="J7216" t="s">
        <v>1092</v>
      </c>
      <c r="K7216" t="s">
        <v>1093</v>
      </c>
      <c r="L7216" t="s">
        <v>1094</v>
      </c>
      <c r="M7216" t="s">
        <v>1095</v>
      </c>
      <c r="N7216" t="s">
        <v>919</v>
      </c>
      <c r="O7216">
        <v>705</v>
      </c>
    </row>
    <row r="7217" spans="1:15" x14ac:dyDescent="0.35">
      <c r="A7217" s="189" t="str">
        <f t="shared" si="379"/>
        <v>Dec</v>
      </c>
      <c r="B7217" s="190" t="str">
        <f t="shared" si="380"/>
        <v>2023</v>
      </c>
      <c r="C7217" s="190" t="str">
        <f t="shared" si="381"/>
        <v>Dec-2023</v>
      </c>
      <c r="D7217" s="2">
        <v>45291</v>
      </c>
      <c r="E7217" t="s">
        <v>1037</v>
      </c>
      <c r="F7217" t="s">
        <v>1038</v>
      </c>
      <c r="G7217" t="s">
        <v>1039</v>
      </c>
      <c r="H7217" t="s">
        <v>680</v>
      </c>
      <c r="I7217" t="s">
        <v>1091</v>
      </c>
      <c r="J7217" t="s">
        <v>1092</v>
      </c>
      <c r="K7217" t="s">
        <v>1093</v>
      </c>
      <c r="L7217" t="s">
        <v>1094</v>
      </c>
      <c r="M7217" t="s">
        <v>1095</v>
      </c>
      <c r="N7217" t="s">
        <v>920</v>
      </c>
      <c r="O7217">
        <v>2710</v>
      </c>
    </row>
    <row r="7218" spans="1:15" x14ac:dyDescent="0.35">
      <c r="A7218" s="189" t="str">
        <f t="shared" si="379"/>
        <v>Dec</v>
      </c>
      <c r="B7218" s="190" t="str">
        <f t="shared" si="380"/>
        <v>2023</v>
      </c>
      <c r="C7218" s="190" t="str">
        <f t="shared" si="381"/>
        <v>Dec-2023</v>
      </c>
      <c r="D7218" s="2">
        <v>45291</v>
      </c>
      <c r="E7218" t="s">
        <v>1037</v>
      </c>
      <c r="F7218" t="s">
        <v>1038</v>
      </c>
      <c r="G7218" t="s">
        <v>1039</v>
      </c>
      <c r="H7218" t="s">
        <v>680</v>
      </c>
      <c r="I7218" t="s">
        <v>1091</v>
      </c>
      <c r="J7218" t="s">
        <v>1092</v>
      </c>
      <c r="K7218" t="s">
        <v>1093</v>
      </c>
      <c r="L7218" t="s">
        <v>1094</v>
      </c>
      <c r="M7218" t="s">
        <v>1095</v>
      </c>
      <c r="N7218" t="s">
        <v>922</v>
      </c>
      <c r="O7218">
        <v>250</v>
      </c>
    </row>
    <row r="7219" spans="1:15" x14ac:dyDescent="0.35">
      <c r="A7219" s="189" t="str">
        <f t="shared" si="379"/>
        <v>Dec</v>
      </c>
      <c r="B7219" s="190" t="str">
        <f t="shared" si="380"/>
        <v>2023</v>
      </c>
      <c r="C7219" s="190" t="str">
        <f t="shared" si="381"/>
        <v>Dec-2023</v>
      </c>
      <c r="D7219" s="2">
        <v>45291</v>
      </c>
      <c r="E7219" t="s">
        <v>1037</v>
      </c>
      <c r="F7219" t="s">
        <v>1038</v>
      </c>
      <c r="G7219" t="s">
        <v>1039</v>
      </c>
      <c r="H7219" t="s">
        <v>680</v>
      </c>
      <c r="I7219" t="s">
        <v>1091</v>
      </c>
      <c r="J7219" t="s">
        <v>1092</v>
      </c>
      <c r="K7219" t="s">
        <v>1093</v>
      </c>
      <c r="L7219" t="s">
        <v>1094</v>
      </c>
      <c r="M7219" t="s">
        <v>1095</v>
      </c>
      <c r="N7219" t="s">
        <v>921</v>
      </c>
      <c r="O7219">
        <v>1170</v>
      </c>
    </row>
    <row r="7220" spans="1:15" x14ac:dyDescent="0.35">
      <c r="A7220" s="189" t="str">
        <f t="shared" si="379"/>
        <v>Dec</v>
      </c>
      <c r="B7220" s="190" t="str">
        <f t="shared" si="380"/>
        <v>2023</v>
      </c>
      <c r="C7220" s="190" t="str">
        <f t="shared" si="381"/>
        <v>Dec-2023</v>
      </c>
      <c r="D7220" s="2">
        <v>45291</v>
      </c>
      <c r="E7220" t="s">
        <v>1037</v>
      </c>
      <c r="F7220" t="s">
        <v>1038</v>
      </c>
      <c r="G7220" t="s">
        <v>1039</v>
      </c>
      <c r="H7220" t="s">
        <v>684</v>
      </c>
      <c r="I7220" t="s">
        <v>1096</v>
      </c>
      <c r="J7220" t="s">
        <v>1097</v>
      </c>
      <c r="K7220" t="s">
        <v>1098</v>
      </c>
      <c r="L7220" t="s">
        <v>1099</v>
      </c>
      <c r="M7220" t="s">
        <v>1100</v>
      </c>
      <c r="N7220" t="s">
        <v>1528</v>
      </c>
      <c r="O7220" t="s">
        <v>958</v>
      </c>
    </row>
    <row r="7221" spans="1:15" x14ac:dyDescent="0.35">
      <c r="A7221" s="189" t="str">
        <f t="shared" si="379"/>
        <v>Dec</v>
      </c>
      <c r="B7221" s="190" t="str">
        <f t="shared" si="380"/>
        <v>2023</v>
      </c>
      <c r="C7221" s="190" t="str">
        <f t="shared" si="381"/>
        <v>Dec-2023</v>
      </c>
      <c r="D7221" s="2">
        <v>45291</v>
      </c>
      <c r="E7221" t="s">
        <v>1037</v>
      </c>
      <c r="F7221" t="s">
        <v>1038</v>
      </c>
      <c r="G7221" t="s">
        <v>1039</v>
      </c>
      <c r="H7221" t="s">
        <v>684</v>
      </c>
      <c r="I7221" t="s">
        <v>1096</v>
      </c>
      <c r="J7221" t="s">
        <v>1097</v>
      </c>
      <c r="K7221" t="s">
        <v>1098</v>
      </c>
      <c r="L7221" t="s">
        <v>1099</v>
      </c>
      <c r="M7221" t="s">
        <v>1100</v>
      </c>
      <c r="N7221" t="s">
        <v>1529</v>
      </c>
      <c r="O7221" t="s">
        <v>958</v>
      </c>
    </row>
    <row r="7222" spans="1:15" x14ac:dyDescent="0.35">
      <c r="A7222" s="189" t="str">
        <f t="shared" si="379"/>
        <v>Dec</v>
      </c>
      <c r="B7222" s="190" t="str">
        <f t="shared" si="380"/>
        <v>2023</v>
      </c>
      <c r="C7222" s="190" t="str">
        <f t="shared" si="381"/>
        <v>Dec-2023</v>
      </c>
      <c r="D7222" s="2">
        <v>45291</v>
      </c>
      <c r="E7222" t="s">
        <v>1037</v>
      </c>
      <c r="F7222" t="s">
        <v>1038</v>
      </c>
      <c r="G7222" t="s">
        <v>1039</v>
      </c>
      <c r="H7222" t="s">
        <v>684</v>
      </c>
      <c r="I7222" t="s">
        <v>1096</v>
      </c>
      <c r="J7222" t="s">
        <v>1097</v>
      </c>
      <c r="K7222" t="s">
        <v>1098</v>
      </c>
      <c r="L7222" t="s">
        <v>1099</v>
      </c>
      <c r="M7222" t="s">
        <v>1100</v>
      </c>
      <c r="N7222" t="s">
        <v>919</v>
      </c>
      <c r="O7222">
        <v>275</v>
      </c>
    </row>
    <row r="7223" spans="1:15" x14ac:dyDescent="0.35">
      <c r="A7223" s="189" t="str">
        <f t="shared" si="379"/>
        <v>Dec</v>
      </c>
      <c r="B7223" s="190" t="str">
        <f t="shared" si="380"/>
        <v>2023</v>
      </c>
      <c r="C7223" s="190" t="str">
        <f t="shared" si="381"/>
        <v>Dec-2023</v>
      </c>
      <c r="D7223" s="2">
        <v>45291</v>
      </c>
      <c r="E7223" t="s">
        <v>1037</v>
      </c>
      <c r="F7223" t="s">
        <v>1038</v>
      </c>
      <c r="G7223" t="s">
        <v>1039</v>
      </c>
      <c r="H7223" t="s">
        <v>684</v>
      </c>
      <c r="I7223" t="s">
        <v>1096</v>
      </c>
      <c r="J7223" t="s">
        <v>1097</v>
      </c>
      <c r="K7223" t="s">
        <v>1098</v>
      </c>
      <c r="L7223" t="s">
        <v>1099</v>
      </c>
      <c r="M7223" t="s">
        <v>1100</v>
      </c>
      <c r="N7223" t="s">
        <v>920</v>
      </c>
      <c r="O7223">
        <v>2275</v>
      </c>
    </row>
    <row r="7224" spans="1:15" x14ac:dyDescent="0.35">
      <c r="A7224" s="189" t="str">
        <f t="shared" si="379"/>
        <v>Dec</v>
      </c>
      <c r="B7224" s="190" t="str">
        <f t="shared" si="380"/>
        <v>2023</v>
      </c>
      <c r="C7224" s="190" t="str">
        <f t="shared" si="381"/>
        <v>Dec-2023</v>
      </c>
      <c r="D7224" s="2">
        <v>45291</v>
      </c>
      <c r="E7224" t="s">
        <v>1037</v>
      </c>
      <c r="F7224" t="s">
        <v>1038</v>
      </c>
      <c r="G7224" t="s">
        <v>1039</v>
      </c>
      <c r="H7224" t="s">
        <v>684</v>
      </c>
      <c r="I7224" t="s">
        <v>1096</v>
      </c>
      <c r="J7224" t="s">
        <v>1097</v>
      </c>
      <c r="K7224" t="s">
        <v>1098</v>
      </c>
      <c r="L7224" t="s">
        <v>1099</v>
      </c>
      <c r="M7224" t="s">
        <v>1100</v>
      </c>
      <c r="N7224" t="s">
        <v>922</v>
      </c>
      <c r="O7224">
        <v>1505</v>
      </c>
    </row>
    <row r="7225" spans="1:15" x14ac:dyDescent="0.35">
      <c r="A7225" s="189" t="str">
        <f t="shared" si="379"/>
        <v>Dec</v>
      </c>
      <c r="B7225" s="190" t="str">
        <f t="shared" si="380"/>
        <v>2023</v>
      </c>
      <c r="C7225" s="190" t="str">
        <f t="shared" si="381"/>
        <v>Dec-2023</v>
      </c>
      <c r="D7225" s="2">
        <v>45291</v>
      </c>
      <c r="E7225" t="s">
        <v>1037</v>
      </c>
      <c r="F7225" t="s">
        <v>1038</v>
      </c>
      <c r="G7225" t="s">
        <v>1039</v>
      </c>
      <c r="H7225" t="s">
        <v>684</v>
      </c>
      <c r="I7225" t="s">
        <v>1096</v>
      </c>
      <c r="J7225" t="s">
        <v>1097</v>
      </c>
      <c r="K7225" t="s">
        <v>1098</v>
      </c>
      <c r="L7225" t="s">
        <v>1099</v>
      </c>
      <c r="M7225" t="s">
        <v>1100</v>
      </c>
      <c r="N7225" t="s">
        <v>921</v>
      </c>
      <c r="O7225">
        <v>1895</v>
      </c>
    </row>
    <row r="7226" spans="1:15" x14ac:dyDescent="0.35">
      <c r="A7226" s="189" t="str">
        <f t="shared" si="379"/>
        <v>Dec</v>
      </c>
      <c r="B7226" s="190" t="str">
        <f t="shared" si="380"/>
        <v>2023</v>
      </c>
      <c r="C7226" s="190" t="str">
        <f t="shared" si="381"/>
        <v>Dec-2023</v>
      </c>
      <c r="D7226" s="2">
        <v>45291</v>
      </c>
      <c r="E7226" t="s">
        <v>1037</v>
      </c>
      <c r="F7226" t="s">
        <v>1038</v>
      </c>
      <c r="G7226" t="s">
        <v>1039</v>
      </c>
      <c r="H7226" t="s">
        <v>688</v>
      </c>
      <c r="I7226" t="s">
        <v>1101</v>
      </c>
      <c r="J7226" t="s">
        <v>1102</v>
      </c>
      <c r="K7226" t="s">
        <v>1103</v>
      </c>
      <c r="L7226" t="s">
        <v>1104</v>
      </c>
      <c r="M7226" t="s">
        <v>1105</v>
      </c>
      <c r="N7226" t="s">
        <v>1528</v>
      </c>
      <c r="O7226" t="s">
        <v>958</v>
      </c>
    </row>
    <row r="7227" spans="1:15" x14ac:dyDescent="0.35">
      <c r="A7227" s="189" t="str">
        <f t="shared" si="379"/>
        <v>Dec</v>
      </c>
      <c r="B7227" s="190" t="str">
        <f t="shared" si="380"/>
        <v>2023</v>
      </c>
      <c r="C7227" s="190" t="str">
        <f t="shared" si="381"/>
        <v>Dec-2023</v>
      </c>
      <c r="D7227" s="2">
        <v>45291</v>
      </c>
      <c r="E7227" t="s">
        <v>1037</v>
      </c>
      <c r="F7227" t="s">
        <v>1038</v>
      </c>
      <c r="G7227" t="s">
        <v>1039</v>
      </c>
      <c r="H7227" t="s">
        <v>688</v>
      </c>
      <c r="I7227" t="s">
        <v>1101</v>
      </c>
      <c r="J7227" t="s">
        <v>1102</v>
      </c>
      <c r="K7227" t="s">
        <v>1103</v>
      </c>
      <c r="L7227" t="s">
        <v>1104</v>
      </c>
      <c r="M7227" t="s">
        <v>1105</v>
      </c>
      <c r="N7227" t="s">
        <v>1529</v>
      </c>
      <c r="O7227" t="s">
        <v>958</v>
      </c>
    </row>
    <row r="7228" spans="1:15" x14ac:dyDescent="0.35">
      <c r="A7228" s="189" t="str">
        <f t="shared" si="379"/>
        <v>Dec</v>
      </c>
      <c r="B7228" s="190" t="str">
        <f t="shared" si="380"/>
        <v>2023</v>
      </c>
      <c r="C7228" s="190" t="str">
        <f t="shared" si="381"/>
        <v>Dec-2023</v>
      </c>
      <c r="D7228" s="2">
        <v>45291</v>
      </c>
      <c r="E7228" t="s">
        <v>1037</v>
      </c>
      <c r="F7228" t="s">
        <v>1038</v>
      </c>
      <c r="G7228" t="s">
        <v>1039</v>
      </c>
      <c r="H7228" t="s">
        <v>688</v>
      </c>
      <c r="I7228" t="s">
        <v>1101</v>
      </c>
      <c r="J7228" t="s">
        <v>1102</v>
      </c>
      <c r="K7228" t="s">
        <v>1103</v>
      </c>
      <c r="L7228" t="s">
        <v>1104</v>
      </c>
      <c r="M7228" t="s">
        <v>1105</v>
      </c>
      <c r="N7228" t="s">
        <v>919</v>
      </c>
      <c r="O7228">
        <v>100</v>
      </c>
    </row>
    <row r="7229" spans="1:15" x14ac:dyDescent="0.35">
      <c r="A7229" s="189" t="str">
        <f t="shared" si="379"/>
        <v>Dec</v>
      </c>
      <c r="B7229" s="190" t="str">
        <f t="shared" si="380"/>
        <v>2023</v>
      </c>
      <c r="C7229" s="190" t="str">
        <f t="shared" si="381"/>
        <v>Dec-2023</v>
      </c>
      <c r="D7229" s="2">
        <v>45291</v>
      </c>
      <c r="E7229" t="s">
        <v>1037</v>
      </c>
      <c r="F7229" t="s">
        <v>1038</v>
      </c>
      <c r="G7229" t="s">
        <v>1039</v>
      </c>
      <c r="H7229" t="s">
        <v>688</v>
      </c>
      <c r="I7229" t="s">
        <v>1101</v>
      </c>
      <c r="J7229" t="s">
        <v>1102</v>
      </c>
      <c r="K7229" t="s">
        <v>1103</v>
      </c>
      <c r="L7229" t="s">
        <v>1104</v>
      </c>
      <c r="M7229" t="s">
        <v>1105</v>
      </c>
      <c r="N7229" t="s">
        <v>920</v>
      </c>
      <c r="O7229">
        <v>550</v>
      </c>
    </row>
    <row r="7230" spans="1:15" x14ac:dyDescent="0.35">
      <c r="A7230" s="189" t="str">
        <f t="shared" si="379"/>
        <v>Dec</v>
      </c>
      <c r="B7230" s="190" t="str">
        <f t="shared" si="380"/>
        <v>2023</v>
      </c>
      <c r="C7230" s="190" t="str">
        <f t="shared" si="381"/>
        <v>Dec-2023</v>
      </c>
      <c r="D7230" s="2">
        <v>45291</v>
      </c>
      <c r="E7230" t="s">
        <v>1037</v>
      </c>
      <c r="F7230" t="s">
        <v>1038</v>
      </c>
      <c r="G7230" t="s">
        <v>1039</v>
      </c>
      <c r="H7230" t="s">
        <v>688</v>
      </c>
      <c r="I7230" t="s">
        <v>1101</v>
      </c>
      <c r="J7230" t="s">
        <v>1102</v>
      </c>
      <c r="K7230" t="s">
        <v>1103</v>
      </c>
      <c r="L7230" t="s">
        <v>1104</v>
      </c>
      <c r="M7230" t="s">
        <v>1105</v>
      </c>
      <c r="N7230" t="s">
        <v>922</v>
      </c>
      <c r="O7230">
        <v>255</v>
      </c>
    </row>
    <row r="7231" spans="1:15" x14ac:dyDescent="0.35">
      <c r="A7231" s="189" t="str">
        <f t="shared" si="379"/>
        <v>Dec</v>
      </c>
      <c r="B7231" s="190" t="str">
        <f t="shared" si="380"/>
        <v>2023</v>
      </c>
      <c r="C7231" s="190" t="str">
        <f t="shared" si="381"/>
        <v>Dec-2023</v>
      </c>
      <c r="D7231" s="2">
        <v>45291</v>
      </c>
      <c r="E7231" t="s">
        <v>1037</v>
      </c>
      <c r="F7231" t="s">
        <v>1038</v>
      </c>
      <c r="G7231" t="s">
        <v>1039</v>
      </c>
      <c r="H7231" t="s">
        <v>688</v>
      </c>
      <c r="I7231" t="s">
        <v>1101</v>
      </c>
      <c r="J7231" t="s">
        <v>1102</v>
      </c>
      <c r="K7231" t="s">
        <v>1103</v>
      </c>
      <c r="L7231" t="s">
        <v>1104</v>
      </c>
      <c r="M7231" t="s">
        <v>1105</v>
      </c>
      <c r="N7231" t="s">
        <v>921</v>
      </c>
      <c r="O7231">
        <v>440</v>
      </c>
    </row>
    <row r="7232" spans="1:15" x14ac:dyDescent="0.35">
      <c r="A7232" s="189" t="str">
        <f t="shared" si="379"/>
        <v>Dec</v>
      </c>
      <c r="B7232" s="190" t="str">
        <f t="shared" si="380"/>
        <v>2023</v>
      </c>
      <c r="C7232" s="190" t="str">
        <f t="shared" si="381"/>
        <v>Dec-2023</v>
      </c>
      <c r="D7232" s="2">
        <v>45291</v>
      </c>
      <c r="E7232" t="s">
        <v>1037</v>
      </c>
      <c r="F7232" t="s">
        <v>1038</v>
      </c>
      <c r="G7232" t="s">
        <v>1039</v>
      </c>
      <c r="H7232" t="s">
        <v>688</v>
      </c>
      <c r="I7232" t="s">
        <v>1101</v>
      </c>
      <c r="J7232" t="s">
        <v>1102</v>
      </c>
      <c r="K7232" t="s">
        <v>1106</v>
      </c>
      <c r="L7232" t="s">
        <v>1107</v>
      </c>
      <c r="M7232" t="s">
        <v>1108</v>
      </c>
      <c r="N7232" t="s">
        <v>1528</v>
      </c>
      <c r="O7232" t="s">
        <v>958</v>
      </c>
    </row>
    <row r="7233" spans="1:15" x14ac:dyDescent="0.35">
      <c r="A7233" s="189" t="str">
        <f t="shared" si="379"/>
        <v>Dec</v>
      </c>
      <c r="B7233" s="190" t="str">
        <f t="shared" si="380"/>
        <v>2023</v>
      </c>
      <c r="C7233" s="190" t="str">
        <f t="shared" si="381"/>
        <v>Dec-2023</v>
      </c>
      <c r="D7233" s="2">
        <v>45291</v>
      </c>
      <c r="E7233" t="s">
        <v>1037</v>
      </c>
      <c r="F7233" t="s">
        <v>1038</v>
      </c>
      <c r="G7233" t="s">
        <v>1039</v>
      </c>
      <c r="H7233" t="s">
        <v>688</v>
      </c>
      <c r="I7233" t="s">
        <v>1101</v>
      </c>
      <c r="J7233" t="s">
        <v>1102</v>
      </c>
      <c r="K7233" t="s">
        <v>1106</v>
      </c>
      <c r="L7233" t="s">
        <v>1107</v>
      </c>
      <c r="M7233" t="s">
        <v>1108</v>
      </c>
      <c r="N7233" t="s">
        <v>1529</v>
      </c>
      <c r="O7233" t="s">
        <v>958</v>
      </c>
    </row>
    <row r="7234" spans="1:15" x14ac:dyDescent="0.35">
      <c r="A7234" s="189" t="str">
        <f t="shared" si="379"/>
        <v>Dec</v>
      </c>
      <c r="B7234" s="190" t="str">
        <f t="shared" si="380"/>
        <v>2023</v>
      </c>
      <c r="C7234" s="190" t="str">
        <f t="shared" si="381"/>
        <v>Dec-2023</v>
      </c>
      <c r="D7234" s="2">
        <v>45291</v>
      </c>
      <c r="E7234" t="s">
        <v>1037</v>
      </c>
      <c r="F7234" t="s">
        <v>1038</v>
      </c>
      <c r="G7234" t="s">
        <v>1039</v>
      </c>
      <c r="H7234" t="s">
        <v>688</v>
      </c>
      <c r="I7234" t="s">
        <v>1101</v>
      </c>
      <c r="J7234" t="s">
        <v>1102</v>
      </c>
      <c r="K7234" t="s">
        <v>1106</v>
      </c>
      <c r="L7234" t="s">
        <v>1107</v>
      </c>
      <c r="M7234" t="s">
        <v>1108</v>
      </c>
      <c r="N7234" t="s">
        <v>919</v>
      </c>
      <c r="O7234">
        <v>890</v>
      </c>
    </row>
    <row r="7235" spans="1:15" x14ac:dyDescent="0.35">
      <c r="A7235" s="189" t="str">
        <f t="shared" si="379"/>
        <v>Dec</v>
      </c>
      <c r="B7235" s="190" t="str">
        <f t="shared" si="380"/>
        <v>2023</v>
      </c>
      <c r="C7235" s="190" t="str">
        <f t="shared" si="381"/>
        <v>Dec-2023</v>
      </c>
      <c r="D7235" s="2">
        <v>45291</v>
      </c>
      <c r="E7235" t="s">
        <v>1037</v>
      </c>
      <c r="F7235" t="s">
        <v>1038</v>
      </c>
      <c r="G7235" t="s">
        <v>1039</v>
      </c>
      <c r="H7235" t="s">
        <v>688</v>
      </c>
      <c r="I7235" t="s">
        <v>1101</v>
      </c>
      <c r="J7235" t="s">
        <v>1102</v>
      </c>
      <c r="K7235" t="s">
        <v>1106</v>
      </c>
      <c r="L7235" t="s">
        <v>1107</v>
      </c>
      <c r="M7235" t="s">
        <v>1108</v>
      </c>
      <c r="N7235" t="s">
        <v>920</v>
      </c>
      <c r="O7235">
        <v>3450</v>
      </c>
    </row>
    <row r="7236" spans="1:15" x14ac:dyDescent="0.35">
      <c r="A7236" s="189" t="str">
        <f t="shared" si="379"/>
        <v>Dec</v>
      </c>
      <c r="B7236" s="190" t="str">
        <f t="shared" si="380"/>
        <v>2023</v>
      </c>
      <c r="C7236" s="190" t="str">
        <f t="shared" si="381"/>
        <v>Dec-2023</v>
      </c>
      <c r="D7236" s="2">
        <v>45291</v>
      </c>
      <c r="E7236" t="s">
        <v>1037</v>
      </c>
      <c r="F7236" t="s">
        <v>1038</v>
      </c>
      <c r="G7236" t="s">
        <v>1039</v>
      </c>
      <c r="H7236" t="s">
        <v>688</v>
      </c>
      <c r="I7236" t="s">
        <v>1101</v>
      </c>
      <c r="J7236" t="s">
        <v>1102</v>
      </c>
      <c r="K7236" t="s">
        <v>1106</v>
      </c>
      <c r="L7236" t="s">
        <v>1107</v>
      </c>
      <c r="M7236" t="s">
        <v>1108</v>
      </c>
      <c r="N7236" t="s">
        <v>922</v>
      </c>
      <c r="O7236">
        <v>2245</v>
      </c>
    </row>
    <row r="7237" spans="1:15" x14ac:dyDescent="0.35">
      <c r="A7237" s="189" t="str">
        <f t="shared" si="379"/>
        <v>Dec</v>
      </c>
      <c r="B7237" s="190" t="str">
        <f t="shared" si="380"/>
        <v>2023</v>
      </c>
      <c r="C7237" s="190" t="str">
        <f t="shared" si="381"/>
        <v>Dec-2023</v>
      </c>
      <c r="D7237" s="2">
        <v>45291</v>
      </c>
      <c r="E7237" t="s">
        <v>1037</v>
      </c>
      <c r="F7237" t="s">
        <v>1038</v>
      </c>
      <c r="G7237" t="s">
        <v>1039</v>
      </c>
      <c r="H7237" t="s">
        <v>688</v>
      </c>
      <c r="I7237" t="s">
        <v>1101</v>
      </c>
      <c r="J7237" t="s">
        <v>1102</v>
      </c>
      <c r="K7237" t="s">
        <v>1106</v>
      </c>
      <c r="L7237" t="s">
        <v>1107</v>
      </c>
      <c r="M7237" t="s">
        <v>1108</v>
      </c>
      <c r="N7237" t="s">
        <v>921</v>
      </c>
      <c r="O7237">
        <v>2955</v>
      </c>
    </row>
    <row r="7238" spans="1:15" x14ac:dyDescent="0.35">
      <c r="A7238" s="189" t="str">
        <f t="shared" si="379"/>
        <v>Dec</v>
      </c>
      <c r="B7238" s="190" t="str">
        <f t="shared" si="380"/>
        <v>2023</v>
      </c>
      <c r="C7238" s="190" t="str">
        <f t="shared" si="381"/>
        <v>Dec-2023</v>
      </c>
      <c r="D7238" s="2">
        <v>45291</v>
      </c>
      <c r="E7238" t="s">
        <v>1037</v>
      </c>
      <c r="F7238" t="s">
        <v>1038</v>
      </c>
      <c r="G7238" t="s">
        <v>1039</v>
      </c>
      <c r="H7238" t="s">
        <v>691</v>
      </c>
      <c r="I7238" t="s">
        <v>1109</v>
      </c>
      <c r="J7238" t="s">
        <v>1110</v>
      </c>
      <c r="K7238" t="s">
        <v>1111</v>
      </c>
      <c r="L7238" t="s">
        <v>1112</v>
      </c>
      <c r="M7238" t="s">
        <v>1113</v>
      </c>
      <c r="N7238" t="s">
        <v>1528</v>
      </c>
      <c r="O7238" t="s">
        <v>958</v>
      </c>
    </row>
    <row r="7239" spans="1:15" x14ac:dyDescent="0.35">
      <c r="A7239" s="189" t="str">
        <f t="shared" si="379"/>
        <v>Dec</v>
      </c>
      <c r="B7239" s="190" t="str">
        <f t="shared" si="380"/>
        <v>2023</v>
      </c>
      <c r="C7239" s="190" t="str">
        <f t="shared" si="381"/>
        <v>Dec-2023</v>
      </c>
      <c r="D7239" s="2">
        <v>45291</v>
      </c>
      <c r="E7239" t="s">
        <v>1037</v>
      </c>
      <c r="F7239" t="s">
        <v>1038</v>
      </c>
      <c r="G7239" t="s">
        <v>1039</v>
      </c>
      <c r="H7239" t="s">
        <v>691</v>
      </c>
      <c r="I7239" t="s">
        <v>1109</v>
      </c>
      <c r="J7239" t="s">
        <v>1110</v>
      </c>
      <c r="K7239" t="s">
        <v>1111</v>
      </c>
      <c r="L7239" t="s">
        <v>1112</v>
      </c>
      <c r="M7239" t="s">
        <v>1113</v>
      </c>
      <c r="N7239" t="s">
        <v>1529</v>
      </c>
      <c r="O7239" t="s">
        <v>958</v>
      </c>
    </row>
    <row r="7240" spans="1:15" x14ac:dyDescent="0.35">
      <c r="A7240" s="189" t="str">
        <f t="shared" si="379"/>
        <v>Dec</v>
      </c>
      <c r="B7240" s="190" t="str">
        <f t="shared" si="380"/>
        <v>2023</v>
      </c>
      <c r="C7240" s="190" t="str">
        <f t="shared" si="381"/>
        <v>Dec-2023</v>
      </c>
      <c r="D7240" s="2">
        <v>45291</v>
      </c>
      <c r="E7240" t="s">
        <v>1037</v>
      </c>
      <c r="F7240" t="s">
        <v>1038</v>
      </c>
      <c r="G7240" t="s">
        <v>1039</v>
      </c>
      <c r="H7240" t="s">
        <v>691</v>
      </c>
      <c r="I7240" t="s">
        <v>1109</v>
      </c>
      <c r="J7240" t="s">
        <v>1110</v>
      </c>
      <c r="K7240" t="s">
        <v>1111</v>
      </c>
      <c r="L7240" t="s">
        <v>1112</v>
      </c>
      <c r="M7240" t="s">
        <v>1113</v>
      </c>
      <c r="N7240" t="s">
        <v>919</v>
      </c>
      <c r="O7240">
        <v>795</v>
      </c>
    </row>
    <row r="7241" spans="1:15" x14ac:dyDescent="0.35">
      <c r="A7241" s="189" t="str">
        <f t="shared" si="379"/>
        <v>Dec</v>
      </c>
      <c r="B7241" s="190" t="str">
        <f t="shared" si="380"/>
        <v>2023</v>
      </c>
      <c r="C7241" s="190" t="str">
        <f t="shared" si="381"/>
        <v>Dec-2023</v>
      </c>
      <c r="D7241" s="2">
        <v>45291</v>
      </c>
      <c r="E7241" t="s">
        <v>1037</v>
      </c>
      <c r="F7241" t="s">
        <v>1038</v>
      </c>
      <c r="G7241" t="s">
        <v>1039</v>
      </c>
      <c r="H7241" t="s">
        <v>691</v>
      </c>
      <c r="I7241" t="s">
        <v>1109</v>
      </c>
      <c r="J7241" t="s">
        <v>1110</v>
      </c>
      <c r="K7241" t="s">
        <v>1111</v>
      </c>
      <c r="L7241" t="s">
        <v>1112</v>
      </c>
      <c r="M7241" t="s">
        <v>1113</v>
      </c>
      <c r="N7241" t="s">
        <v>920</v>
      </c>
      <c r="O7241">
        <v>4040</v>
      </c>
    </row>
    <row r="7242" spans="1:15" x14ac:dyDescent="0.35">
      <c r="A7242" s="189" t="str">
        <f t="shared" si="379"/>
        <v>Dec</v>
      </c>
      <c r="B7242" s="190" t="str">
        <f t="shared" si="380"/>
        <v>2023</v>
      </c>
      <c r="C7242" s="190" t="str">
        <f t="shared" si="381"/>
        <v>Dec-2023</v>
      </c>
      <c r="D7242" s="2">
        <v>45291</v>
      </c>
      <c r="E7242" t="s">
        <v>1037</v>
      </c>
      <c r="F7242" t="s">
        <v>1038</v>
      </c>
      <c r="G7242" t="s">
        <v>1039</v>
      </c>
      <c r="H7242" t="s">
        <v>691</v>
      </c>
      <c r="I7242" t="s">
        <v>1109</v>
      </c>
      <c r="J7242" t="s">
        <v>1110</v>
      </c>
      <c r="K7242" t="s">
        <v>1111</v>
      </c>
      <c r="L7242" t="s">
        <v>1112</v>
      </c>
      <c r="M7242" t="s">
        <v>1113</v>
      </c>
      <c r="N7242" t="s">
        <v>922</v>
      </c>
      <c r="O7242">
        <v>2325</v>
      </c>
    </row>
    <row r="7243" spans="1:15" x14ac:dyDescent="0.35">
      <c r="A7243" s="189" t="str">
        <f t="shared" si="379"/>
        <v>Dec</v>
      </c>
      <c r="B7243" s="190" t="str">
        <f t="shared" si="380"/>
        <v>2023</v>
      </c>
      <c r="C7243" s="190" t="str">
        <f t="shared" si="381"/>
        <v>Dec-2023</v>
      </c>
      <c r="D7243" s="2">
        <v>45291</v>
      </c>
      <c r="E7243" t="s">
        <v>1037</v>
      </c>
      <c r="F7243" t="s">
        <v>1038</v>
      </c>
      <c r="G7243" t="s">
        <v>1039</v>
      </c>
      <c r="H7243" t="s">
        <v>691</v>
      </c>
      <c r="I7243" t="s">
        <v>1109</v>
      </c>
      <c r="J7243" t="s">
        <v>1110</v>
      </c>
      <c r="K7243" t="s">
        <v>1111</v>
      </c>
      <c r="L7243" t="s">
        <v>1112</v>
      </c>
      <c r="M7243" t="s">
        <v>1113</v>
      </c>
      <c r="N7243" t="s">
        <v>921</v>
      </c>
      <c r="O7243">
        <v>2475</v>
      </c>
    </row>
    <row r="7244" spans="1:15" x14ac:dyDescent="0.35">
      <c r="A7244" s="189" t="str">
        <f t="shared" si="379"/>
        <v>Dec</v>
      </c>
      <c r="B7244" s="190" t="str">
        <f t="shared" si="380"/>
        <v>2023</v>
      </c>
      <c r="C7244" s="190" t="str">
        <f t="shared" si="381"/>
        <v>Dec-2023</v>
      </c>
      <c r="D7244" s="2">
        <v>45291</v>
      </c>
      <c r="E7244" t="s">
        <v>1037</v>
      </c>
      <c r="F7244" t="s">
        <v>1038</v>
      </c>
      <c r="G7244" t="s">
        <v>1039</v>
      </c>
      <c r="H7244" t="s">
        <v>696</v>
      </c>
      <c r="I7244" t="s">
        <v>1114</v>
      </c>
      <c r="J7244" t="s">
        <v>1115</v>
      </c>
      <c r="K7244" t="s">
        <v>1116</v>
      </c>
      <c r="L7244" t="s">
        <v>1117</v>
      </c>
      <c r="M7244" t="s">
        <v>1118</v>
      </c>
      <c r="N7244" t="s">
        <v>1528</v>
      </c>
      <c r="O7244" t="s">
        <v>958</v>
      </c>
    </row>
    <row r="7245" spans="1:15" x14ac:dyDescent="0.35">
      <c r="A7245" s="189" t="str">
        <f t="shared" si="379"/>
        <v>Dec</v>
      </c>
      <c r="B7245" s="190" t="str">
        <f t="shared" si="380"/>
        <v>2023</v>
      </c>
      <c r="C7245" s="190" t="str">
        <f t="shared" si="381"/>
        <v>Dec-2023</v>
      </c>
      <c r="D7245" s="2">
        <v>45291</v>
      </c>
      <c r="E7245" t="s">
        <v>1037</v>
      </c>
      <c r="F7245" t="s">
        <v>1038</v>
      </c>
      <c r="G7245" t="s">
        <v>1039</v>
      </c>
      <c r="H7245" t="s">
        <v>696</v>
      </c>
      <c r="I7245" t="s">
        <v>1114</v>
      </c>
      <c r="J7245" t="s">
        <v>1115</v>
      </c>
      <c r="K7245" t="s">
        <v>1116</v>
      </c>
      <c r="L7245" t="s">
        <v>1117</v>
      </c>
      <c r="M7245" t="s">
        <v>1118</v>
      </c>
      <c r="N7245" t="s">
        <v>1529</v>
      </c>
      <c r="O7245" t="s">
        <v>958</v>
      </c>
    </row>
    <row r="7246" spans="1:15" x14ac:dyDescent="0.35">
      <c r="A7246" s="189" t="str">
        <f t="shared" si="379"/>
        <v>Dec</v>
      </c>
      <c r="B7246" s="190" t="str">
        <f t="shared" si="380"/>
        <v>2023</v>
      </c>
      <c r="C7246" s="190" t="str">
        <f t="shared" si="381"/>
        <v>Dec-2023</v>
      </c>
      <c r="D7246" s="2">
        <v>45291</v>
      </c>
      <c r="E7246" t="s">
        <v>1037</v>
      </c>
      <c r="F7246" t="s">
        <v>1038</v>
      </c>
      <c r="G7246" t="s">
        <v>1039</v>
      </c>
      <c r="H7246" t="s">
        <v>696</v>
      </c>
      <c r="I7246" t="s">
        <v>1114</v>
      </c>
      <c r="J7246" t="s">
        <v>1115</v>
      </c>
      <c r="K7246" t="s">
        <v>1116</v>
      </c>
      <c r="L7246" t="s">
        <v>1117</v>
      </c>
      <c r="M7246" t="s">
        <v>1118</v>
      </c>
      <c r="N7246" t="s">
        <v>919</v>
      </c>
      <c r="O7246">
        <v>605</v>
      </c>
    </row>
    <row r="7247" spans="1:15" x14ac:dyDescent="0.35">
      <c r="A7247" s="189" t="str">
        <f t="shared" si="379"/>
        <v>Dec</v>
      </c>
      <c r="B7247" s="190" t="str">
        <f t="shared" si="380"/>
        <v>2023</v>
      </c>
      <c r="C7247" s="190" t="str">
        <f t="shared" si="381"/>
        <v>Dec-2023</v>
      </c>
      <c r="D7247" s="2">
        <v>45291</v>
      </c>
      <c r="E7247" t="s">
        <v>1037</v>
      </c>
      <c r="F7247" t="s">
        <v>1038</v>
      </c>
      <c r="G7247" t="s">
        <v>1039</v>
      </c>
      <c r="H7247" t="s">
        <v>696</v>
      </c>
      <c r="I7247" t="s">
        <v>1114</v>
      </c>
      <c r="J7247" t="s">
        <v>1115</v>
      </c>
      <c r="K7247" t="s">
        <v>1116</v>
      </c>
      <c r="L7247" t="s">
        <v>1117</v>
      </c>
      <c r="M7247" t="s">
        <v>1118</v>
      </c>
      <c r="N7247" t="s">
        <v>920</v>
      </c>
      <c r="O7247">
        <v>3955</v>
      </c>
    </row>
    <row r="7248" spans="1:15" x14ac:dyDescent="0.35">
      <c r="A7248" s="189" t="str">
        <f t="shared" si="379"/>
        <v>Dec</v>
      </c>
      <c r="B7248" s="190" t="str">
        <f t="shared" si="380"/>
        <v>2023</v>
      </c>
      <c r="C7248" s="190" t="str">
        <f t="shared" si="381"/>
        <v>Dec-2023</v>
      </c>
      <c r="D7248" s="2">
        <v>45291</v>
      </c>
      <c r="E7248" t="s">
        <v>1037</v>
      </c>
      <c r="F7248" t="s">
        <v>1038</v>
      </c>
      <c r="G7248" t="s">
        <v>1039</v>
      </c>
      <c r="H7248" t="s">
        <v>696</v>
      </c>
      <c r="I7248" t="s">
        <v>1114</v>
      </c>
      <c r="J7248" t="s">
        <v>1115</v>
      </c>
      <c r="K7248" t="s">
        <v>1116</v>
      </c>
      <c r="L7248" t="s">
        <v>1117</v>
      </c>
      <c r="M7248" t="s">
        <v>1118</v>
      </c>
      <c r="N7248" t="s">
        <v>922</v>
      </c>
      <c r="O7248">
        <v>640</v>
      </c>
    </row>
    <row r="7249" spans="1:15" x14ac:dyDescent="0.35">
      <c r="A7249" s="189" t="str">
        <f t="shared" si="379"/>
        <v>Dec</v>
      </c>
      <c r="B7249" s="190" t="str">
        <f t="shared" si="380"/>
        <v>2023</v>
      </c>
      <c r="C7249" s="190" t="str">
        <f t="shared" si="381"/>
        <v>Dec-2023</v>
      </c>
      <c r="D7249" s="2">
        <v>45291</v>
      </c>
      <c r="E7249" t="s">
        <v>1037</v>
      </c>
      <c r="F7249" t="s">
        <v>1038</v>
      </c>
      <c r="G7249" t="s">
        <v>1039</v>
      </c>
      <c r="H7249" t="s">
        <v>696</v>
      </c>
      <c r="I7249" t="s">
        <v>1114</v>
      </c>
      <c r="J7249" t="s">
        <v>1115</v>
      </c>
      <c r="K7249" t="s">
        <v>1116</v>
      </c>
      <c r="L7249" t="s">
        <v>1117</v>
      </c>
      <c r="M7249" t="s">
        <v>1118</v>
      </c>
      <c r="N7249" t="s">
        <v>921</v>
      </c>
      <c r="O7249">
        <v>2095</v>
      </c>
    </row>
    <row r="7250" spans="1:15" x14ac:dyDescent="0.35">
      <c r="A7250" s="189" t="str">
        <f t="shared" si="379"/>
        <v>Dec</v>
      </c>
      <c r="B7250" s="190" t="str">
        <f t="shared" si="380"/>
        <v>2023</v>
      </c>
      <c r="C7250" s="190" t="str">
        <f t="shared" si="381"/>
        <v>Dec-2023</v>
      </c>
      <c r="D7250" s="2">
        <v>45291</v>
      </c>
      <c r="E7250" t="s">
        <v>1119</v>
      </c>
      <c r="F7250" t="s">
        <v>1570</v>
      </c>
      <c r="G7250" t="s">
        <v>1120</v>
      </c>
      <c r="H7250" t="s">
        <v>665</v>
      </c>
      <c r="I7250" t="s">
        <v>1121</v>
      </c>
      <c r="J7250" t="s">
        <v>1122</v>
      </c>
      <c r="K7250" t="s">
        <v>1123</v>
      </c>
      <c r="L7250" t="s">
        <v>1124</v>
      </c>
      <c r="M7250" t="s">
        <v>1125</v>
      </c>
      <c r="N7250" t="s">
        <v>1528</v>
      </c>
      <c r="O7250" t="s">
        <v>958</v>
      </c>
    </row>
    <row r="7251" spans="1:15" x14ac:dyDescent="0.35">
      <c r="A7251" s="189" t="str">
        <f t="shared" si="379"/>
        <v>Dec</v>
      </c>
      <c r="B7251" s="190" t="str">
        <f t="shared" si="380"/>
        <v>2023</v>
      </c>
      <c r="C7251" s="190" t="str">
        <f t="shared" si="381"/>
        <v>Dec-2023</v>
      </c>
      <c r="D7251" s="2">
        <v>45291</v>
      </c>
      <c r="E7251" t="s">
        <v>1119</v>
      </c>
      <c r="F7251" t="s">
        <v>1570</v>
      </c>
      <c r="G7251" t="s">
        <v>1120</v>
      </c>
      <c r="H7251" t="s">
        <v>665</v>
      </c>
      <c r="I7251" t="s">
        <v>1121</v>
      </c>
      <c r="J7251" t="s">
        <v>1122</v>
      </c>
      <c r="K7251" t="s">
        <v>1123</v>
      </c>
      <c r="L7251" t="s">
        <v>1124</v>
      </c>
      <c r="M7251" t="s">
        <v>1125</v>
      </c>
      <c r="N7251" t="s">
        <v>1529</v>
      </c>
      <c r="O7251" t="s">
        <v>958</v>
      </c>
    </row>
    <row r="7252" spans="1:15" x14ac:dyDescent="0.35">
      <c r="A7252" s="189" t="str">
        <f t="shared" si="379"/>
        <v>Dec</v>
      </c>
      <c r="B7252" s="190" t="str">
        <f t="shared" si="380"/>
        <v>2023</v>
      </c>
      <c r="C7252" s="190" t="str">
        <f t="shared" si="381"/>
        <v>Dec-2023</v>
      </c>
      <c r="D7252" s="2">
        <v>45291</v>
      </c>
      <c r="E7252" t="s">
        <v>1119</v>
      </c>
      <c r="F7252" t="s">
        <v>1570</v>
      </c>
      <c r="G7252" t="s">
        <v>1120</v>
      </c>
      <c r="H7252" t="s">
        <v>665</v>
      </c>
      <c r="I7252" t="s">
        <v>1121</v>
      </c>
      <c r="J7252" t="s">
        <v>1122</v>
      </c>
      <c r="K7252" t="s">
        <v>1123</v>
      </c>
      <c r="L7252" t="s">
        <v>1124</v>
      </c>
      <c r="M7252" t="s">
        <v>1125</v>
      </c>
      <c r="N7252" t="s">
        <v>919</v>
      </c>
      <c r="O7252">
        <v>145</v>
      </c>
    </row>
    <row r="7253" spans="1:15" x14ac:dyDescent="0.35">
      <c r="A7253" s="189" t="str">
        <f t="shared" si="379"/>
        <v>Dec</v>
      </c>
      <c r="B7253" s="190" t="str">
        <f t="shared" si="380"/>
        <v>2023</v>
      </c>
      <c r="C7253" s="190" t="str">
        <f t="shared" si="381"/>
        <v>Dec-2023</v>
      </c>
      <c r="D7253" s="2">
        <v>45291</v>
      </c>
      <c r="E7253" t="s">
        <v>1119</v>
      </c>
      <c r="F7253" t="s">
        <v>1570</v>
      </c>
      <c r="G7253" t="s">
        <v>1120</v>
      </c>
      <c r="H7253" t="s">
        <v>665</v>
      </c>
      <c r="I7253" t="s">
        <v>1121</v>
      </c>
      <c r="J7253" t="s">
        <v>1122</v>
      </c>
      <c r="K7253" t="s">
        <v>1123</v>
      </c>
      <c r="L7253" t="s">
        <v>1124</v>
      </c>
      <c r="M7253" t="s">
        <v>1125</v>
      </c>
      <c r="N7253" t="s">
        <v>920</v>
      </c>
      <c r="O7253">
        <v>520</v>
      </c>
    </row>
    <row r="7254" spans="1:15" x14ac:dyDescent="0.35">
      <c r="A7254" s="189" t="str">
        <f t="shared" si="379"/>
        <v>Dec</v>
      </c>
      <c r="B7254" s="190" t="str">
        <f t="shared" si="380"/>
        <v>2023</v>
      </c>
      <c r="C7254" s="190" t="str">
        <f t="shared" si="381"/>
        <v>Dec-2023</v>
      </c>
      <c r="D7254" s="2">
        <v>45291</v>
      </c>
      <c r="E7254" t="s">
        <v>1119</v>
      </c>
      <c r="F7254" t="s">
        <v>1570</v>
      </c>
      <c r="G7254" t="s">
        <v>1120</v>
      </c>
      <c r="H7254" t="s">
        <v>665</v>
      </c>
      <c r="I7254" t="s">
        <v>1121</v>
      </c>
      <c r="J7254" t="s">
        <v>1122</v>
      </c>
      <c r="K7254" t="s">
        <v>1123</v>
      </c>
      <c r="L7254" t="s">
        <v>1124</v>
      </c>
      <c r="M7254" t="s">
        <v>1125</v>
      </c>
      <c r="N7254" t="s">
        <v>922</v>
      </c>
      <c r="O7254">
        <v>1585</v>
      </c>
    </row>
    <row r="7255" spans="1:15" x14ac:dyDescent="0.35">
      <c r="A7255" s="189" t="str">
        <f t="shared" si="379"/>
        <v>Dec</v>
      </c>
      <c r="B7255" s="190" t="str">
        <f t="shared" si="380"/>
        <v>2023</v>
      </c>
      <c r="C7255" s="190" t="str">
        <f t="shared" si="381"/>
        <v>Dec-2023</v>
      </c>
      <c r="D7255" s="2">
        <v>45291</v>
      </c>
      <c r="E7255" t="s">
        <v>1119</v>
      </c>
      <c r="F7255" t="s">
        <v>1570</v>
      </c>
      <c r="G7255" t="s">
        <v>1120</v>
      </c>
      <c r="H7255" t="s">
        <v>665</v>
      </c>
      <c r="I7255" t="s">
        <v>1121</v>
      </c>
      <c r="J7255" t="s">
        <v>1122</v>
      </c>
      <c r="K7255" t="s">
        <v>1123</v>
      </c>
      <c r="L7255" t="s">
        <v>1124</v>
      </c>
      <c r="M7255" t="s">
        <v>1125</v>
      </c>
      <c r="N7255" t="s">
        <v>921</v>
      </c>
      <c r="O7255">
        <v>1185</v>
      </c>
    </row>
    <row r="7256" spans="1:15" x14ac:dyDescent="0.35">
      <c r="A7256" s="189" t="str">
        <f t="shared" si="379"/>
        <v>Dec</v>
      </c>
      <c r="B7256" s="190" t="str">
        <f t="shared" si="380"/>
        <v>2023</v>
      </c>
      <c r="C7256" s="190" t="str">
        <f t="shared" si="381"/>
        <v>Dec-2023</v>
      </c>
      <c r="D7256" s="2">
        <v>45291</v>
      </c>
      <c r="E7256" t="s">
        <v>1119</v>
      </c>
      <c r="F7256" t="s">
        <v>1570</v>
      </c>
      <c r="G7256" t="s">
        <v>1120</v>
      </c>
      <c r="H7256" t="s">
        <v>665</v>
      </c>
      <c r="I7256" t="s">
        <v>1121</v>
      </c>
      <c r="J7256" t="s">
        <v>1122</v>
      </c>
      <c r="K7256" t="s">
        <v>1126</v>
      </c>
      <c r="L7256" t="s">
        <v>1127</v>
      </c>
      <c r="M7256" t="s">
        <v>1128</v>
      </c>
      <c r="N7256" t="s">
        <v>1528</v>
      </c>
      <c r="O7256" t="s">
        <v>958</v>
      </c>
    </row>
    <row r="7257" spans="1:15" x14ac:dyDescent="0.35">
      <c r="A7257" s="189" t="str">
        <f t="shared" si="379"/>
        <v>Dec</v>
      </c>
      <c r="B7257" s="190" t="str">
        <f t="shared" si="380"/>
        <v>2023</v>
      </c>
      <c r="C7257" s="190" t="str">
        <f t="shared" si="381"/>
        <v>Dec-2023</v>
      </c>
      <c r="D7257" s="2">
        <v>45291</v>
      </c>
      <c r="E7257" t="s">
        <v>1119</v>
      </c>
      <c r="F7257" t="s">
        <v>1570</v>
      </c>
      <c r="G7257" t="s">
        <v>1120</v>
      </c>
      <c r="H7257" t="s">
        <v>665</v>
      </c>
      <c r="I7257" t="s">
        <v>1121</v>
      </c>
      <c r="J7257" t="s">
        <v>1122</v>
      </c>
      <c r="K7257" t="s">
        <v>1126</v>
      </c>
      <c r="L7257" t="s">
        <v>1127</v>
      </c>
      <c r="M7257" t="s">
        <v>1128</v>
      </c>
      <c r="N7257" t="s">
        <v>1529</v>
      </c>
      <c r="O7257" t="s">
        <v>958</v>
      </c>
    </row>
    <row r="7258" spans="1:15" x14ac:dyDescent="0.35">
      <c r="A7258" s="189" t="str">
        <f t="shared" ref="A7258:A7321" si="382">TEXT(D7258,"mmm")</f>
        <v>Dec</v>
      </c>
      <c r="B7258" s="190" t="str">
        <f t="shared" ref="B7258:B7321" si="383">TEXT(D7258,"yyyy")</f>
        <v>2023</v>
      </c>
      <c r="C7258" s="190" t="str">
        <f t="shared" ref="C7258:C7321" si="384">_xlfn.CONCAT(A7258&amp;"-"&amp;B7258)</f>
        <v>Dec-2023</v>
      </c>
      <c r="D7258" s="2">
        <v>45291</v>
      </c>
      <c r="E7258" t="s">
        <v>1119</v>
      </c>
      <c r="F7258" t="s">
        <v>1570</v>
      </c>
      <c r="G7258" t="s">
        <v>1120</v>
      </c>
      <c r="H7258" t="s">
        <v>665</v>
      </c>
      <c r="I7258" t="s">
        <v>1121</v>
      </c>
      <c r="J7258" t="s">
        <v>1122</v>
      </c>
      <c r="K7258" t="s">
        <v>1126</v>
      </c>
      <c r="L7258" t="s">
        <v>1127</v>
      </c>
      <c r="M7258" t="s">
        <v>1128</v>
      </c>
      <c r="N7258" t="s">
        <v>919</v>
      </c>
      <c r="O7258">
        <v>35</v>
      </c>
    </row>
    <row r="7259" spans="1:15" x14ac:dyDescent="0.35">
      <c r="A7259" s="189" t="str">
        <f t="shared" si="382"/>
        <v>Dec</v>
      </c>
      <c r="B7259" s="190" t="str">
        <f t="shared" si="383"/>
        <v>2023</v>
      </c>
      <c r="C7259" s="190" t="str">
        <f t="shared" si="384"/>
        <v>Dec-2023</v>
      </c>
      <c r="D7259" s="2">
        <v>45291</v>
      </c>
      <c r="E7259" t="s">
        <v>1119</v>
      </c>
      <c r="F7259" t="s">
        <v>1570</v>
      </c>
      <c r="G7259" t="s">
        <v>1120</v>
      </c>
      <c r="H7259" t="s">
        <v>665</v>
      </c>
      <c r="I7259" t="s">
        <v>1121</v>
      </c>
      <c r="J7259" t="s">
        <v>1122</v>
      </c>
      <c r="K7259" t="s">
        <v>1126</v>
      </c>
      <c r="L7259" t="s">
        <v>1127</v>
      </c>
      <c r="M7259" t="s">
        <v>1128</v>
      </c>
      <c r="N7259" t="s">
        <v>920</v>
      </c>
      <c r="O7259">
        <v>240</v>
      </c>
    </row>
    <row r="7260" spans="1:15" x14ac:dyDescent="0.35">
      <c r="A7260" s="189" t="str">
        <f t="shared" si="382"/>
        <v>Dec</v>
      </c>
      <c r="B7260" s="190" t="str">
        <f t="shared" si="383"/>
        <v>2023</v>
      </c>
      <c r="C7260" s="190" t="str">
        <f t="shared" si="384"/>
        <v>Dec-2023</v>
      </c>
      <c r="D7260" s="2">
        <v>45291</v>
      </c>
      <c r="E7260" t="s">
        <v>1119</v>
      </c>
      <c r="F7260" t="s">
        <v>1570</v>
      </c>
      <c r="G7260" t="s">
        <v>1120</v>
      </c>
      <c r="H7260" t="s">
        <v>665</v>
      </c>
      <c r="I7260" t="s">
        <v>1121</v>
      </c>
      <c r="J7260" t="s">
        <v>1122</v>
      </c>
      <c r="K7260" t="s">
        <v>1126</v>
      </c>
      <c r="L7260" t="s">
        <v>1127</v>
      </c>
      <c r="M7260" t="s">
        <v>1128</v>
      </c>
      <c r="N7260" t="s">
        <v>922</v>
      </c>
      <c r="O7260">
        <v>505</v>
      </c>
    </row>
    <row r="7261" spans="1:15" x14ac:dyDescent="0.35">
      <c r="A7261" s="189" t="str">
        <f t="shared" si="382"/>
        <v>Dec</v>
      </c>
      <c r="B7261" s="190" t="str">
        <f t="shared" si="383"/>
        <v>2023</v>
      </c>
      <c r="C7261" s="190" t="str">
        <f t="shared" si="384"/>
        <v>Dec-2023</v>
      </c>
      <c r="D7261" s="2">
        <v>45291</v>
      </c>
      <c r="E7261" t="s">
        <v>1119</v>
      </c>
      <c r="F7261" t="s">
        <v>1570</v>
      </c>
      <c r="G7261" t="s">
        <v>1120</v>
      </c>
      <c r="H7261" t="s">
        <v>665</v>
      </c>
      <c r="I7261" t="s">
        <v>1121</v>
      </c>
      <c r="J7261" t="s">
        <v>1122</v>
      </c>
      <c r="K7261" t="s">
        <v>1126</v>
      </c>
      <c r="L7261" t="s">
        <v>1127</v>
      </c>
      <c r="M7261" t="s">
        <v>1128</v>
      </c>
      <c r="N7261" t="s">
        <v>921</v>
      </c>
      <c r="O7261">
        <v>305</v>
      </c>
    </row>
    <row r="7262" spans="1:15" x14ac:dyDescent="0.35">
      <c r="A7262" s="189" t="str">
        <f t="shared" si="382"/>
        <v>Dec</v>
      </c>
      <c r="B7262" s="190" t="str">
        <f t="shared" si="383"/>
        <v>2023</v>
      </c>
      <c r="C7262" s="190" t="str">
        <f t="shared" si="384"/>
        <v>Dec-2023</v>
      </c>
      <c r="D7262" s="2">
        <v>45291</v>
      </c>
      <c r="E7262" t="s">
        <v>1119</v>
      </c>
      <c r="F7262" t="s">
        <v>1570</v>
      </c>
      <c r="G7262" t="s">
        <v>1120</v>
      </c>
      <c r="H7262" t="s">
        <v>665</v>
      </c>
      <c r="I7262" t="s">
        <v>1121</v>
      </c>
      <c r="J7262" t="s">
        <v>1122</v>
      </c>
      <c r="K7262" t="s">
        <v>1129</v>
      </c>
      <c r="L7262" t="s">
        <v>1130</v>
      </c>
      <c r="M7262" t="s">
        <v>1131</v>
      </c>
      <c r="N7262" t="s">
        <v>1528</v>
      </c>
      <c r="O7262" t="s">
        <v>958</v>
      </c>
    </row>
    <row r="7263" spans="1:15" x14ac:dyDescent="0.35">
      <c r="A7263" s="189" t="str">
        <f t="shared" si="382"/>
        <v>Dec</v>
      </c>
      <c r="B7263" s="190" t="str">
        <f t="shared" si="383"/>
        <v>2023</v>
      </c>
      <c r="C7263" s="190" t="str">
        <f t="shared" si="384"/>
        <v>Dec-2023</v>
      </c>
      <c r="D7263" s="2">
        <v>45291</v>
      </c>
      <c r="E7263" t="s">
        <v>1119</v>
      </c>
      <c r="F7263" t="s">
        <v>1570</v>
      </c>
      <c r="G7263" t="s">
        <v>1120</v>
      </c>
      <c r="H7263" t="s">
        <v>665</v>
      </c>
      <c r="I7263" t="s">
        <v>1121</v>
      </c>
      <c r="J7263" t="s">
        <v>1122</v>
      </c>
      <c r="K7263" t="s">
        <v>1129</v>
      </c>
      <c r="L7263" t="s">
        <v>1130</v>
      </c>
      <c r="M7263" t="s">
        <v>1131</v>
      </c>
      <c r="N7263" t="s">
        <v>1529</v>
      </c>
      <c r="O7263" t="s">
        <v>958</v>
      </c>
    </row>
    <row r="7264" spans="1:15" x14ac:dyDescent="0.35">
      <c r="A7264" s="189" t="str">
        <f t="shared" si="382"/>
        <v>Dec</v>
      </c>
      <c r="B7264" s="190" t="str">
        <f t="shared" si="383"/>
        <v>2023</v>
      </c>
      <c r="C7264" s="190" t="str">
        <f t="shared" si="384"/>
        <v>Dec-2023</v>
      </c>
      <c r="D7264" s="2">
        <v>45291</v>
      </c>
      <c r="E7264" t="s">
        <v>1119</v>
      </c>
      <c r="F7264" t="s">
        <v>1570</v>
      </c>
      <c r="G7264" t="s">
        <v>1120</v>
      </c>
      <c r="H7264" t="s">
        <v>665</v>
      </c>
      <c r="I7264" t="s">
        <v>1121</v>
      </c>
      <c r="J7264" t="s">
        <v>1122</v>
      </c>
      <c r="K7264" t="s">
        <v>1129</v>
      </c>
      <c r="L7264" t="s">
        <v>1130</v>
      </c>
      <c r="M7264" t="s">
        <v>1131</v>
      </c>
      <c r="N7264" t="s">
        <v>919</v>
      </c>
      <c r="O7264">
        <v>105</v>
      </c>
    </row>
    <row r="7265" spans="1:15" x14ac:dyDescent="0.35">
      <c r="A7265" s="189" t="str">
        <f t="shared" si="382"/>
        <v>Dec</v>
      </c>
      <c r="B7265" s="190" t="str">
        <f t="shared" si="383"/>
        <v>2023</v>
      </c>
      <c r="C7265" s="190" t="str">
        <f t="shared" si="384"/>
        <v>Dec-2023</v>
      </c>
      <c r="D7265" s="2">
        <v>45291</v>
      </c>
      <c r="E7265" t="s">
        <v>1119</v>
      </c>
      <c r="F7265" t="s">
        <v>1570</v>
      </c>
      <c r="G7265" t="s">
        <v>1120</v>
      </c>
      <c r="H7265" t="s">
        <v>665</v>
      </c>
      <c r="I7265" t="s">
        <v>1121</v>
      </c>
      <c r="J7265" t="s">
        <v>1122</v>
      </c>
      <c r="K7265" t="s">
        <v>1129</v>
      </c>
      <c r="L7265" t="s">
        <v>1130</v>
      </c>
      <c r="M7265" t="s">
        <v>1131</v>
      </c>
      <c r="N7265" t="s">
        <v>920</v>
      </c>
      <c r="O7265">
        <v>645</v>
      </c>
    </row>
    <row r="7266" spans="1:15" x14ac:dyDescent="0.35">
      <c r="A7266" s="189" t="str">
        <f t="shared" si="382"/>
        <v>Dec</v>
      </c>
      <c r="B7266" s="190" t="str">
        <f t="shared" si="383"/>
        <v>2023</v>
      </c>
      <c r="C7266" s="190" t="str">
        <f t="shared" si="384"/>
        <v>Dec-2023</v>
      </c>
      <c r="D7266" s="2">
        <v>45291</v>
      </c>
      <c r="E7266" t="s">
        <v>1119</v>
      </c>
      <c r="F7266" t="s">
        <v>1570</v>
      </c>
      <c r="G7266" t="s">
        <v>1120</v>
      </c>
      <c r="H7266" t="s">
        <v>665</v>
      </c>
      <c r="I7266" t="s">
        <v>1121</v>
      </c>
      <c r="J7266" t="s">
        <v>1122</v>
      </c>
      <c r="K7266" t="s">
        <v>1129</v>
      </c>
      <c r="L7266" t="s">
        <v>1130</v>
      </c>
      <c r="M7266" t="s">
        <v>1131</v>
      </c>
      <c r="N7266" t="s">
        <v>922</v>
      </c>
      <c r="O7266">
        <v>745</v>
      </c>
    </row>
    <row r="7267" spans="1:15" x14ac:dyDescent="0.35">
      <c r="A7267" s="189" t="str">
        <f t="shared" si="382"/>
        <v>Dec</v>
      </c>
      <c r="B7267" s="190" t="str">
        <f t="shared" si="383"/>
        <v>2023</v>
      </c>
      <c r="C7267" s="190" t="str">
        <f t="shared" si="384"/>
        <v>Dec-2023</v>
      </c>
      <c r="D7267" s="2">
        <v>45291</v>
      </c>
      <c r="E7267" t="s">
        <v>1119</v>
      </c>
      <c r="F7267" t="s">
        <v>1570</v>
      </c>
      <c r="G7267" t="s">
        <v>1120</v>
      </c>
      <c r="H7267" t="s">
        <v>665</v>
      </c>
      <c r="I7267" t="s">
        <v>1121</v>
      </c>
      <c r="J7267" t="s">
        <v>1122</v>
      </c>
      <c r="K7267" t="s">
        <v>1129</v>
      </c>
      <c r="L7267" t="s">
        <v>1130</v>
      </c>
      <c r="M7267" t="s">
        <v>1131</v>
      </c>
      <c r="N7267" t="s">
        <v>921</v>
      </c>
      <c r="O7267">
        <v>605</v>
      </c>
    </row>
    <row r="7268" spans="1:15" x14ac:dyDescent="0.35">
      <c r="A7268" s="189" t="str">
        <f t="shared" si="382"/>
        <v>Dec</v>
      </c>
      <c r="B7268" s="190" t="str">
        <f t="shared" si="383"/>
        <v>2023</v>
      </c>
      <c r="C7268" s="190" t="str">
        <f t="shared" si="384"/>
        <v>Dec-2023</v>
      </c>
      <c r="D7268" s="2">
        <v>45291</v>
      </c>
      <c r="E7268" t="s">
        <v>1119</v>
      </c>
      <c r="F7268" t="s">
        <v>1570</v>
      </c>
      <c r="G7268" t="s">
        <v>1120</v>
      </c>
      <c r="H7268" t="s">
        <v>665</v>
      </c>
      <c r="I7268" t="s">
        <v>1121</v>
      </c>
      <c r="J7268" t="s">
        <v>1122</v>
      </c>
      <c r="K7268" t="s">
        <v>1132</v>
      </c>
      <c r="L7268" t="s">
        <v>1133</v>
      </c>
      <c r="M7268" t="s">
        <v>1134</v>
      </c>
      <c r="N7268" t="s">
        <v>1528</v>
      </c>
      <c r="O7268" t="s">
        <v>958</v>
      </c>
    </row>
    <row r="7269" spans="1:15" x14ac:dyDescent="0.35">
      <c r="A7269" s="189" t="str">
        <f t="shared" si="382"/>
        <v>Dec</v>
      </c>
      <c r="B7269" s="190" t="str">
        <f t="shared" si="383"/>
        <v>2023</v>
      </c>
      <c r="C7269" s="190" t="str">
        <f t="shared" si="384"/>
        <v>Dec-2023</v>
      </c>
      <c r="D7269" s="2">
        <v>45291</v>
      </c>
      <c r="E7269" t="s">
        <v>1119</v>
      </c>
      <c r="F7269" t="s">
        <v>1570</v>
      </c>
      <c r="G7269" t="s">
        <v>1120</v>
      </c>
      <c r="H7269" t="s">
        <v>665</v>
      </c>
      <c r="I7269" t="s">
        <v>1121</v>
      </c>
      <c r="J7269" t="s">
        <v>1122</v>
      </c>
      <c r="K7269" t="s">
        <v>1132</v>
      </c>
      <c r="L7269" t="s">
        <v>1133</v>
      </c>
      <c r="M7269" t="s">
        <v>1134</v>
      </c>
      <c r="N7269" t="s">
        <v>1529</v>
      </c>
      <c r="O7269" t="s">
        <v>958</v>
      </c>
    </row>
    <row r="7270" spans="1:15" x14ac:dyDescent="0.35">
      <c r="A7270" s="189" t="str">
        <f t="shared" si="382"/>
        <v>Dec</v>
      </c>
      <c r="B7270" s="190" t="str">
        <f t="shared" si="383"/>
        <v>2023</v>
      </c>
      <c r="C7270" s="190" t="str">
        <f t="shared" si="384"/>
        <v>Dec-2023</v>
      </c>
      <c r="D7270" s="2">
        <v>45291</v>
      </c>
      <c r="E7270" t="s">
        <v>1119</v>
      </c>
      <c r="F7270" t="s">
        <v>1570</v>
      </c>
      <c r="G7270" t="s">
        <v>1120</v>
      </c>
      <c r="H7270" t="s">
        <v>665</v>
      </c>
      <c r="I7270" t="s">
        <v>1121</v>
      </c>
      <c r="J7270" t="s">
        <v>1122</v>
      </c>
      <c r="K7270" t="s">
        <v>1132</v>
      </c>
      <c r="L7270" t="s">
        <v>1133</v>
      </c>
      <c r="M7270" t="s">
        <v>1134</v>
      </c>
      <c r="N7270" t="s">
        <v>919</v>
      </c>
      <c r="O7270">
        <v>35</v>
      </c>
    </row>
    <row r="7271" spans="1:15" x14ac:dyDescent="0.35">
      <c r="A7271" s="189" t="str">
        <f t="shared" si="382"/>
        <v>Dec</v>
      </c>
      <c r="B7271" s="190" t="str">
        <f t="shared" si="383"/>
        <v>2023</v>
      </c>
      <c r="C7271" s="190" t="str">
        <f t="shared" si="384"/>
        <v>Dec-2023</v>
      </c>
      <c r="D7271" s="2">
        <v>45291</v>
      </c>
      <c r="E7271" t="s">
        <v>1119</v>
      </c>
      <c r="F7271" t="s">
        <v>1570</v>
      </c>
      <c r="G7271" t="s">
        <v>1120</v>
      </c>
      <c r="H7271" t="s">
        <v>665</v>
      </c>
      <c r="I7271" t="s">
        <v>1121</v>
      </c>
      <c r="J7271" t="s">
        <v>1122</v>
      </c>
      <c r="K7271" t="s">
        <v>1132</v>
      </c>
      <c r="L7271" t="s">
        <v>1133</v>
      </c>
      <c r="M7271" t="s">
        <v>1134</v>
      </c>
      <c r="N7271" t="s">
        <v>920</v>
      </c>
      <c r="O7271">
        <v>160</v>
      </c>
    </row>
    <row r="7272" spans="1:15" x14ac:dyDescent="0.35">
      <c r="A7272" s="189" t="str">
        <f t="shared" si="382"/>
        <v>Dec</v>
      </c>
      <c r="B7272" s="190" t="str">
        <f t="shared" si="383"/>
        <v>2023</v>
      </c>
      <c r="C7272" s="190" t="str">
        <f t="shared" si="384"/>
        <v>Dec-2023</v>
      </c>
      <c r="D7272" s="2">
        <v>45291</v>
      </c>
      <c r="E7272" t="s">
        <v>1119</v>
      </c>
      <c r="F7272" t="s">
        <v>1570</v>
      </c>
      <c r="G7272" t="s">
        <v>1120</v>
      </c>
      <c r="H7272" t="s">
        <v>665</v>
      </c>
      <c r="I7272" t="s">
        <v>1121</v>
      </c>
      <c r="J7272" t="s">
        <v>1122</v>
      </c>
      <c r="K7272" t="s">
        <v>1132</v>
      </c>
      <c r="L7272" t="s">
        <v>1133</v>
      </c>
      <c r="M7272" t="s">
        <v>1134</v>
      </c>
      <c r="N7272" t="s">
        <v>922</v>
      </c>
      <c r="O7272">
        <v>1395</v>
      </c>
    </row>
    <row r="7273" spans="1:15" x14ac:dyDescent="0.35">
      <c r="A7273" s="189" t="str">
        <f t="shared" si="382"/>
        <v>Dec</v>
      </c>
      <c r="B7273" s="190" t="str">
        <f t="shared" si="383"/>
        <v>2023</v>
      </c>
      <c r="C7273" s="190" t="str">
        <f t="shared" si="384"/>
        <v>Dec-2023</v>
      </c>
      <c r="D7273" s="2">
        <v>45291</v>
      </c>
      <c r="E7273" t="s">
        <v>1119</v>
      </c>
      <c r="F7273" t="s">
        <v>1570</v>
      </c>
      <c r="G7273" t="s">
        <v>1120</v>
      </c>
      <c r="H7273" t="s">
        <v>665</v>
      </c>
      <c r="I7273" t="s">
        <v>1121</v>
      </c>
      <c r="J7273" t="s">
        <v>1122</v>
      </c>
      <c r="K7273" t="s">
        <v>1132</v>
      </c>
      <c r="L7273" t="s">
        <v>1133</v>
      </c>
      <c r="M7273" t="s">
        <v>1134</v>
      </c>
      <c r="N7273" t="s">
        <v>921</v>
      </c>
      <c r="O7273">
        <v>525</v>
      </c>
    </row>
    <row r="7274" spans="1:15" x14ac:dyDescent="0.35">
      <c r="A7274" s="189" t="str">
        <f t="shared" si="382"/>
        <v>Dec</v>
      </c>
      <c r="B7274" s="190" t="str">
        <f t="shared" si="383"/>
        <v>2023</v>
      </c>
      <c r="C7274" s="190" t="str">
        <f t="shared" si="384"/>
        <v>Dec-2023</v>
      </c>
      <c r="D7274" s="2">
        <v>45291</v>
      </c>
      <c r="E7274" t="s">
        <v>1119</v>
      </c>
      <c r="F7274" t="s">
        <v>1570</v>
      </c>
      <c r="G7274" t="s">
        <v>1120</v>
      </c>
      <c r="H7274" t="s">
        <v>665</v>
      </c>
      <c r="I7274" t="s">
        <v>1121</v>
      </c>
      <c r="J7274" t="s">
        <v>1122</v>
      </c>
      <c r="K7274" t="s">
        <v>1135</v>
      </c>
      <c r="L7274" t="s">
        <v>1136</v>
      </c>
      <c r="M7274" t="s">
        <v>1137</v>
      </c>
      <c r="N7274" t="s">
        <v>1528</v>
      </c>
      <c r="O7274" t="s">
        <v>958</v>
      </c>
    </row>
    <row r="7275" spans="1:15" x14ac:dyDescent="0.35">
      <c r="A7275" s="189" t="str">
        <f t="shared" si="382"/>
        <v>Dec</v>
      </c>
      <c r="B7275" s="190" t="str">
        <f t="shared" si="383"/>
        <v>2023</v>
      </c>
      <c r="C7275" s="190" t="str">
        <f t="shared" si="384"/>
        <v>Dec-2023</v>
      </c>
      <c r="D7275" s="2">
        <v>45291</v>
      </c>
      <c r="E7275" t="s">
        <v>1119</v>
      </c>
      <c r="F7275" t="s">
        <v>1570</v>
      </c>
      <c r="G7275" t="s">
        <v>1120</v>
      </c>
      <c r="H7275" t="s">
        <v>665</v>
      </c>
      <c r="I7275" t="s">
        <v>1121</v>
      </c>
      <c r="J7275" t="s">
        <v>1122</v>
      </c>
      <c r="K7275" t="s">
        <v>1135</v>
      </c>
      <c r="L7275" t="s">
        <v>1136</v>
      </c>
      <c r="M7275" t="s">
        <v>1137</v>
      </c>
      <c r="N7275" t="s">
        <v>1529</v>
      </c>
      <c r="O7275" t="s">
        <v>958</v>
      </c>
    </row>
    <row r="7276" spans="1:15" x14ac:dyDescent="0.35">
      <c r="A7276" s="189" t="str">
        <f t="shared" si="382"/>
        <v>Dec</v>
      </c>
      <c r="B7276" s="190" t="str">
        <f t="shared" si="383"/>
        <v>2023</v>
      </c>
      <c r="C7276" s="190" t="str">
        <f t="shared" si="384"/>
        <v>Dec-2023</v>
      </c>
      <c r="D7276" s="2">
        <v>45291</v>
      </c>
      <c r="E7276" t="s">
        <v>1119</v>
      </c>
      <c r="F7276" t="s">
        <v>1570</v>
      </c>
      <c r="G7276" t="s">
        <v>1120</v>
      </c>
      <c r="H7276" t="s">
        <v>665</v>
      </c>
      <c r="I7276" t="s">
        <v>1121</v>
      </c>
      <c r="J7276" t="s">
        <v>1122</v>
      </c>
      <c r="K7276" t="s">
        <v>1135</v>
      </c>
      <c r="L7276" t="s">
        <v>1136</v>
      </c>
      <c r="M7276" t="s">
        <v>1137</v>
      </c>
      <c r="N7276" t="s">
        <v>919</v>
      </c>
      <c r="O7276">
        <v>120</v>
      </c>
    </row>
    <row r="7277" spans="1:15" x14ac:dyDescent="0.35">
      <c r="A7277" s="189" t="str">
        <f t="shared" si="382"/>
        <v>Dec</v>
      </c>
      <c r="B7277" s="190" t="str">
        <f t="shared" si="383"/>
        <v>2023</v>
      </c>
      <c r="C7277" s="190" t="str">
        <f t="shared" si="384"/>
        <v>Dec-2023</v>
      </c>
      <c r="D7277" s="2">
        <v>45291</v>
      </c>
      <c r="E7277" t="s">
        <v>1119</v>
      </c>
      <c r="F7277" t="s">
        <v>1570</v>
      </c>
      <c r="G7277" t="s">
        <v>1120</v>
      </c>
      <c r="H7277" t="s">
        <v>665</v>
      </c>
      <c r="I7277" t="s">
        <v>1121</v>
      </c>
      <c r="J7277" t="s">
        <v>1122</v>
      </c>
      <c r="K7277" t="s">
        <v>1135</v>
      </c>
      <c r="L7277" t="s">
        <v>1136</v>
      </c>
      <c r="M7277" t="s">
        <v>1137</v>
      </c>
      <c r="N7277" t="s">
        <v>920</v>
      </c>
      <c r="O7277">
        <v>180</v>
      </c>
    </row>
    <row r="7278" spans="1:15" x14ac:dyDescent="0.35">
      <c r="A7278" s="189" t="str">
        <f t="shared" si="382"/>
        <v>Dec</v>
      </c>
      <c r="B7278" s="190" t="str">
        <f t="shared" si="383"/>
        <v>2023</v>
      </c>
      <c r="C7278" s="190" t="str">
        <f t="shared" si="384"/>
        <v>Dec-2023</v>
      </c>
      <c r="D7278" s="2">
        <v>45291</v>
      </c>
      <c r="E7278" t="s">
        <v>1119</v>
      </c>
      <c r="F7278" t="s">
        <v>1570</v>
      </c>
      <c r="G7278" t="s">
        <v>1120</v>
      </c>
      <c r="H7278" t="s">
        <v>665</v>
      </c>
      <c r="I7278" t="s">
        <v>1121</v>
      </c>
      <c r="J7278" t="s">
        <v>1122</v>
      </c>
      <c r="K7278" t="s">
        <v>1135</v>
      </c>
      <c r="L7278" t="s">
        <v>1136</v>
      </c>
      <c r="M7278" t="s">
        <v>1137</v>
      </c>
      <c r="N7278" t="s">
        <v>922</v>
      </c>
      <c r="O7278">
        <v>1130</v>
      </c>
    </row>
    <row r="7279" spans="1:15" x14ac:dyDescent="0.35">
      <c r="A7279" s="189" t="str">
        <f t="shared" si="382"/>
        <v>Dec</v>
      </c>
      <c r="B7279" s="190" t="str">
        <f t="shared" si="383"/>
        <v>2023</v>
      </c>
      <c r="C7279" s="190" t="str">
        <f t="shared" si="384"/>
        <v>Dec-2023</v>
      </c>
      <c r="D7279" s="2">
        <v>45291</v>
      </c>
      <c r="E7279" t="s">
        <v>1119</v>
      </c>
      <c r="F7279" t="s">
        <v>1570</v>
      </c>
      <c r="G7279" t="s">
        <v>1120</v>
      </c>
      <c r="H7279" t="s">
        <v>665</v>
      </c>
      <c r="I7279" t="s">
        <v>1121</v>
      </c>
      <c r="J7279" t="s">
        <v>1122</v>
      </c>
      <c r="K7279" t="s">
        <v>1135</v>
      </c>
      <c r="L7279" t="s">
        <v>1136</v>
      </c>
      <c r="M7279" t="s">
        <v>1137</v>
      </c>
      <c r="N7279" t="s">
        <v>921</v>
      </c>
      <c r="O7279">
        <v>655</v>
      </c>
    </row>
    <row r="7280" spans="1:15" x14ac:dyDescent="0.35">
      <c r="A7280" s="189" t="str">
        <f t="shared" si="382"/>
        <v>Dec</v>
      </c>
      <c r="B7280" s="190" t="str">
        <f t="shared" si="383"/>
        <v>2023</v>
      </c>
      <c r="C7280" s="190" t="str">
        <f t="shared" si="384"/>
        <v>Dec-2023</v>
      </c>
      <c r="D7280" s="2">
        <v>45291</v>
      </c>
      <c r="E7280" t="s">
        <v>1119</v>
      </c>
      <c r="F7280" t="s">
        <v>1570</v>
      </c>
      <c r="G7280" t="s">
        <v>1120</v>
      </c>
      <c r="H7280" t="s">
        <v>666</v>
      </c>
      <c r="I7280" t="s">
        <v>1138</v>
      </c>
      <c r="J7280" t="s">
        <v>1139</v>
      </c>
      <c r="K7280" t="s">
        <v>1140</v>
      </c>
      <c r="L7280" t="s">
        <v>1141</v>
      </c>
      <c r="M7280" t="s">
        <v>1142</v>
      </c>
      <c r="N7280" t="s">
        <v>1528</v>
      </c>
      <c r="O7280" t="s">
        <v>958</v>
      </c>
    </row>
    <row r="7281" spans="1:15" x14ac:dyDescent="0.35">
      <c r="A7281" s="189" t="str">
        <f t="shared" si="382"/>
        <v>Dec</v>
      </c>
      <c r="B7281" s="190" t="str">
        <f t="shared" si="383"/>
        <v>2023</v>
      </c>
      <c r="C7281" s="190" t="str">
        <f t="shared" si="384"/>
        <v>Dec-2023</v>
      </c>
      <c r="D7281" s="2">
        <v>45291</v>
      </c>
      <c r="E7281" t="s">
        <v>1119</v>
      </c>
      <c r="F7281" t="s">
        <v>1570</v>
      </c>
      <c r="G7281" t="s">
        <v>1120</v>
      </c>
      <c r="H7281" t="s">
        <v>666</v>
      </c>
      <c r="I7281" t="s">
        <v>1138</v>
      </c>
      <c r="J7281" t="s">
        <v>1139</v>
      </c>
      <c r="K7281" t="s">
        <v>1140</v>
      </c>
      <c r="L7281" t="s">
        <v>1141</v>
      </c>
      <c r="M7281" t="s">
        <v>1142</v>
      </c>
      <c r="N7281" t="s">
        <v>1529</v>
      </c>
      <c r="O7281" t="s">
        <v>958</v>
      </c>
    </row>
    <row r="7282" spans="1:15" x14ac:dyDescent="0.35">
      <c r="A7282" s="189" t="str">
        <f t="shared" si="382"/>
        <v>Dec</v>
      </c>
      <c r="B7282" s="190" t="str">
        <f t="shared" si="383"/>
        <v>2023</v>
      </c>
      <c r="C7282" s="190" t="str">
        <f t="shared" si="384"/>
        <v>Dec-2023</v>
      </c>
      <c r="D7282" s="2">
        <v>45291</v>
      </c>
      <c r="E7282" t="s">
        <v>1119</v>
      </c>
      <c r="F7282" t="s">
        <v>1570</v>
      </c>
      <c r="G7282" t="s">
        <v>1120</v>
      </c>
      <c r="H7282" t="s">
        <v>666</v>
      </c>
      <c r="I7282" t="s">
        <v>1138</v>
      </c>
      <c r="J7282" t="s">
        <v>1139</v>
      </c>
      <c r="K7282" t="s">
        <v>1140</v>
      </c>
      <c r="L7282" t="s">
        <v>1141</v>
      </c>
      <c r="M7282" t="s">
        <v>1142</v>
      </c>
      <c r="N7282" t="s">
        <v>919</v>
      </c>
      <c r="O7282">
        <v>320</v>
      </c>
    </row>
    <row r="7283" spans="1:15" x14ac:dyDescent="0.35">
      <c r="A7283" s="189" t="str">
        <f t="shared" si="382"/>
        <v>Dec</v>
      </c>
      <c r="B7283" s="190" t="str">
        <f t="shared" si="383"/>
        <v>2023</v>
      </c>
      <c r="C7283" s="190" t="str">
        <f t="shared" si="384"/>
        <v>Dec-2023</v>
      </c>
      <c r="D7283" s="2">
        <v>45291</v>
      </c>
      <c r="E7283" t="s">
        <v>1119</v>
      </c>
      <c r="F7283" t="s">
        <v>1570</v>
      </c>
      <c r="G7283" t="s">
        <v>1120</v>
      </c>
      <c r="H7283" t="s">
        <v>666</v>
      </c>
      <c r="I7283" t="s">
        <v>1138</v>
      </c>
      <c r="J7283" t="s">
        <v>1139</v>
      </c>
      <c r="K7283" t="s">
        <v>1140</v>
      </c>
      <c r="L7283" t="s">
        <v>1141</v>
      </c>
      <c r="M7283" t="s">
        <v>1142</v>
      </c>
      <c r="N7283" t="s">
        <v>920</v>
      </c>
      <c r="O7283">
        <v>2000</v>
      </c>
    </row>
    <row r="7284" spans="1:15" x14ac:dyDescent="0.35">
      <c r="A7284" s="189" t="str">
        <f t="shared" si="382"/>
        <v>Dec</v>
      </c>
      <c r="B7284" s="190" t="str">
        <f t="shared" si="383"/>
        <v>2023</v>
      </c>
      <c r="C7284" s="190" t="str">
        <f t="shared" si="384"/>
        <v>Dec-2023</v>
      </c>
      <c r="D7284" s="2">
        <v>45291</v>
      </c>
      <c r="E7284" t="s">
        <v>1119</v>
      </c>
      <c r="F7284" t="s">
        <v>1570</v>
      </c>
      <c r="G7284" t="s">
        <v>1120</v>
      </c>
      <c r="H7284" t="s">
        <v>666</v>
      </c>
      <c r="I7284" t="s">
        <v>1138</v>
      </c>
      <c r="J7284" t="s">
        <v>1139</v>
      </c>
      <c r="K7284" t="s">
        <v>1140</v>
      </c>
      <c r="L7284" t="s">
        <v>1141</v>
      </c>
      <c r="M7284" t="s">
        <v>1142</v>
      </c>
      <c r="N7284" t="s">
        <v>922</v>
      </c>
      <c r="O7284">
        <v>2710</v>
      </c>
    </row>
    <row r="7285" spans="1:15" x14ac:dyDescent="0.35">
      <c r="A7285" s="189" t="str">
        <f t="shared" si="382"/>
        <v>Dec</v>
      </c>
      <c r="B7285" s="190" t="str">
        <f t="shared" si="383"/>
        <v>2023</v>
      </c>
      <c r="C7285" s="190" t="str">
        <f t="shared" si="384"/>
        <v>Dec-2023</v>
      </c>
      <c r="D7285" s="2">
        <v>45291</v>
      </c>
      <c r="E7285" t="s">
        <v>1119</v>
      </c>
      <c r="F7285" t="s">
        <v>1570</v>
      </c>
      <c r="G7285" t="s">
        <v>1120</v>
      </c>
      <c r="H7285" t="s">
        <v>666</v>
      </c>
      <c r="I7285" t="s">
        <v>1138</v>
      </c>
      <c r="J7285" t="s">
        <v>1139</v>
      </c>
      <c r="K7285" t="s">
        <v>1140</v>
      </c>
      <c r="L7285" t="s">
        <v>1141</v>
      </c>
      <c r="M7285" t="s">
        <v>1142</v>
      </c>
      <c r="N7285" t="s">
        <v>921</v>
      </c>
      <c r="O7285">
        <v>2365</v>
      </c>
    </row>
    <row r="7286" spans="1:15" x14ac:dyDescent="0.35">
      <c r="A7286" s="189" t="str">
        <f t="shared" si="382"/>
        <v>Dec</v>
      </c>
      <c r="B7286" s="190" t="str">
        <f t="shared" si="383"/>
        <v>2023</v>
      </c>
      <c r="C7286" s="190" t="str">
        <f t="shared" si="384"/>
        <v>Dec-2023</v>
      </c>
      <c r="D7286" s="2">
        <v>45291</v>
      </c>
      <c r="E7286" t="s">
        <v>1119</v>
      </c>
      <c r="F7286" t="s">
        <v>1570</v>
      </c>
      <c r="G7286" t="s">
        <v>1120</v>
      </c>
      <c r="H7286" t="s">
        <v>670</v>
      </c>
      <c r="I7286" t="s">
        <v>1143</v>
      </c>
      <c r="J7286" t="s">
        <v>1144</v>
      </c>
      <c r="K7286" t="s">
        <v>1145</v>
      </c>
      <c r="L7286" t="s">
        <v>1146</v>
      </c>
      <c r="M7286" t="s">
        <v>1147</v>
      </c>
      <c r="N7286" t="s">
        <v>1528</v>
      </c>
      <c r="O7286" t="s">
        <v>958</v>
      </c>
    </row>
    <row r="7287" spans="1:15" x14ac:dyDescent="0.35">
      <c r="A7287" s="189" t="str">
        <f t="shared" si="382"/>
        <v>Dec</v>
      </c>
      <c r="B7287" s="190" t="str">
        <f t="shared" si="383"/>
        <v>2023</v>
      </c>
      <c r="C7287" s="190" t="str">
        <f t="shared" si="384"/>
        <v>Dec-2023</v>
      </c>
      <c r="D7287" s="2">
        <v>45291</v>
      </c>
      <c r="E7287" t="s">
        <v>1119</v>
      </c>
      <c r="F7287" t="s">
        <v>1570</v>
      </c>
      <c r="G7287" t="s">
        <v>1120</v>
      </c>
      <c r="H7287" t="s">
        <v>670</v>
      </c>
      <c r="I7287" t="s">
        <v>1143</v>
      </c>
      <c r="J7287" t="s">
        <v>1144</v>
      </c>
      <c r="K7287" t="s">
        <v>1145</v>
      </c>
      <c r="L7287" t="s">
        <v>1146</v>
      </c>
      <c r="M7287" t="s">
        <v>1147</v>
      </c>
      <c r="N7287" t="s">
        <v>1529</v>
      </c>
      <c r="O7287" t="s">
        <v>958</v>
      </c>
    </row>
    <row r="7288" spans="1:15" x14ac:dyDescent="0.35">
      <c r="A7288" s="189" t="str">
        <f t="shared" si="382"/>
        <v>Dec</v>
      </c>
      <c r="B7288" s="190" t="str">
        <f t="shared" si="383"/>
        <v>2023</v>
      </c>
      <c r="C7288" s="190" t="str">
        <f t="shared" si="384"/>
        <v>Dec-2023</v>
      </c>
      <c r="D7288" s="2">
        <v>45291</v>
      </c>
      <c r="E7288" t="s">
        <v>1119</v>
      </c>
      <c r="F7288" t="s">
        <v>1570</v>
      </c>
      <c r="G7288" t="s">
        <v>1120</v>
      </c>
      <c r="H7288" t="s">
        <v>670</v>
      </c>
      <c r="I7288" t="s">
        <v>1143</v>
      </c>
      <c r="J7288" t="s">
        <v>1144</v>
      </c>
      <c r="K7288" t="s">
        <v>1145</v>
      </c>
      <c r="L7288" t="s">
        <v>1146</v>
      </c>
      <c r="M7288" t="s">
        <v>1147</v>
      </c>
      <c r="N7288" t="s">
        <v>919</v>
      </c>
      <c r="O7288">
        <v>200</v>
      </c>
    </row>
    <row r="7289" spans="1:15" x14ac:dyDescent="0.35">
      <c r="A7289" s="189" t="str">
        <f t="shared" si="382"/>
        <v>Dec</v>
      </c>
      <c r="B7289" s="190" t="str">
        <f t="shared" si="383"/>
        <v>2023</v>
      </c>
      <c r="C7289" s="190" t="str">
        <f t="shared" si="384"/>
        <v>Dec-2023</v>
      </c>
      <c r="D7289" s="2">
        <v>45291</v>
      </c>
      <c r="E7289" t="s">
        <v>1119</v>
      </c>
      <c r="F7289" t="s">
        <v>1570</v>
      </c>
      <c r="G7289" t="s">
        <v>1120</v>
      </c>
      <c r="H7289" t="s">
        <v>670</v>
      </c>
      <c r="I7289" t="s">
        <v>1143</v>
      </c>
      <c r="J7289" t="s">
        <v>1144</v>
      </c>
      <c r="K7289" t="s">
        <v>1145</v>
      </c>
      <c r="L7289" t="s">
        <v>1146</v>
      </c>
      <c r="M7289" t="s">
        <v>1147</v>
      </c>
      <c r="N7289" t="s">
        <v>920</v>
      </c>
      <c r="O7289">
        <v>1415</v>
      </c>
    </row>
    <row r="7290" spans="1:15" x14ac:dyDescent="0.35">
      <c r="A7290" s="189" t="str">
        <f t="shared" si="382"/>
        <v>Dec</v>
      </c>
      <c r="B7290" s="190" t="str">
        <f t="shared" si="383"/>
        <v>2023</v>
      </c>
      <c r="C7290" s="190" t="str">
        <f t="shared" si="384"/>
        <v>Dec-2023</v>
      </c>
      <c r="D7290" s="2">
        <v>45291</v>
      </c>
      <c r="E7290" t="s">
        <v>1119</v>
      </c>
      <c r="F7290" t="s">
        <v>1570</v>
      </c>
      <c r="G7290" t="s">
        <v>1120</v>
      </c>
      <c r="H7290" t="s">
        <v>670</v>
      </c>
      <c r="I7290" t="s">
        <v>1143</v>
      </c>
      <c r="J7290" t="s">
        <v>1144</v>
      </c>
      <c r="K7290" t="s">
        <v>1145</v>
      </c>
      <c r="L7290" t="s">
        <v>1146</v>
      </c>
      <c r="M7290" t="s">
        <v>1147</v>
      </c>
      <c r="N7290" t="s">
        <v>922</v>
      </c>
      <c r="O7290">
        <v>765</v>
      </c>
    </row>
    <row r="7291" spans="1:15" x14ac:dyDescent="0.35">
      <c r="A7291" s="189" t="str">
        <f t="shared" si="382"/>
        <v>Dec</v>
      </c>
      <c r="B7291" s="190" t="str">
        <f t="shared" si="383"/>
        <v>2023</v>
      </c>
      <c r="C7291" s="190" t="str">
        <f t="shared" si="384"/>
        <v>Dec-2023</v>
      </c>
      <c r="D7291" s="2">
        <v>45291</v>
      </c>
      <c r="E7291" t="s">
        <v>1119</v>
      </c>
      <c r="F7291" t="s">
        <v>1570</v>
      </c>
      <c r="G7291" t="s">
        <v>1120</v>
      </c>
      <c r="H7291" t="s">
        <v>670</v>
      </c>
      <c r="I7291" t="s">
        <v>1143</v>
      </c>
      <c r="J7291" t="s">
        <v>1144</v>
      </c>
      <c r="K7291" t="s">
        <v>1145</v>
      </c>
      <c r="L7291" t="s">
        <v>1146</v>
      </c>
      <c r="M7291" t="s">
        <v>1147</v>
      </c>
      <c r="N7291" t="s">
        <v>921</v>
      </c>
      <c r="O7291">
        <v>1400</v>
      </c>
    </row>
    <row r="7292" spans="1:15" x14ac:dyDescent="0.35">
      <c r="A7292" s="189" t="str">
        <f t="shared" si="382"/>
        <v>Dec</v>
      </c>
      <c r="B7292" s="190" t="str">
        <f t="shared" si="383"/>
        <v>2023</v>
      </c>
      <c r="C7292" s="190" t="str">
        <f t="shared" si="384"/>
        <v>Dec-2023</v>
      </c>
      <c r="D7292" s="2">
        <v>45291</v>
      </c>
      <c r="E7292" t="s">
        <v>1119</v>
      </c>
      <c r="F7292" t="s">
        <v>1570</v>
      </c>
      <c r="G7292" t="s">
        <v>1120</v>
      </c>
      <c r="H7292" t="s">
        <v>670</v>
      </c>
      <c r="I7292" t="s">
        <v>1143</v>
      </c>
      <c r="J7292" t="s">
        <v>1144</v>
      </c>
      <c r="K7292" t="s">
        <v>1148</v>
      </c>
      <c r="L7292" t="s">
        <v>1149</v>
      </c>
      <c r="M7292" t="s">
        <v>1150</v>
      </c>
      <c r="N7292" t="s">
        <v>1528</v>
      </c>
      <c r="O7292" t="s">
        <v>958</v>
      </c>
    </row>
    <row r="7293" spans="1:15" x14ac:dyDescent="0.35">
      <c r="A7293" s="189" t="str">
        <f t="shared" si="382"/>
        <v>Dec</v>
      </c>
      <c r="B7293" s="190" t="str">
        <f t="shared" si="383"/>
        <v>2023</v>
      </c>
      <c r="C7293" s="190" t="str">
        <f t="shared" si="384"/>
        <v>Dec-2023</v>
      </c>
      <c r="D7293" s="2">
        <v>45291</v>
      </c>
      <c r="E7293" t="s">
        <v>1119</v>
      </c>
      <c r="F7293" t="s">
        <v>1570</v>
      </c>
      <c r="G7293" t="s">
        <v>1120</v>
      </c>
      <c r="H7293" t="s">
        <v>670</v>
      </c>
      <c r="I7293" t="s">
        <v>1143</v>
      </c>
      <c r="J7293" t="s">
        <v>1144</v>
      </c>
      <c r="K7293" t="s">
        <v>1148</v>
      </c>
      <c r="L7293" t="s">
        <v>1149</v>
      </c>
      <c r="M7293" t="s">
        <v>1150</v>
      </c>
      <c r="N7293" t="s">
        <v>1529</v>
      </c>
      <c r="O7293" t="s">
        <v>958</v>
      </c>
    </row>
    <row r="7294" spans="1:15" x14ac:dyDescent="0.35">
      <c r="A7294" s="189" t="str">
        <f t="shared" si="382"/>
        <v>Dec</v>
      </c>
      <c r="B7294" s="190" t="str">
        <f t="shared" si="383"/>
        <v>2023</v>
      </c>
      <c r="C7294" s="190" t="str">
        <f t="shared" si="384"/>
        <v>Dec-2023</v>
      </c>
      <c r="D7294" s="2">
        <v>45291</v>
      </c>
      <c r="E7294" t="s">
        <v>1119</v>
      </c>
      <c r="F7294" t="s">
        <v>1570</v>
      </c>
      <c r="G7294" t="s">
        <v>1120</v>
      </c>
      <c r="H7294" t="s">
        <v>670</v>
      </c>
      <c r="I7294" t="s">
        <v>1143</v>
      </c>
      <c r="J7294" t="s">
        <v>1144</v>
      </c>
      <c r="K7294" t="s">
        <v>1148</v>
      </c>
      <c r="L7294" t="s">
        <v>1149</v>
      </c>
      <c r="M7294" t="s">
        <v>1150</v>
      </c>
      <c r="N7294" t="s">
        <v>919</v>
      </c>
      <c r="O7294">
        <v>235</v>
      </c>
    </row>
    <row r="7295" spans="1:15" x14ac:dyDescent="0.35">
      <c r="A7295" s="189" t="str">
        <f t="shared" si="382"/>
        <v>Dec</v>
      </c>
      <c r="B7295" s="190" t="str">
        <f t="shared" si="383"/>
        <v>2023</v>
      </c>
      <c r="C7295" s="190" t="str">
        <f t="shared" si="384"/>
        <v>Dec-2023</v>
      </c>
      <c r="D7295" s="2">
        <v>45291</v>
      </c>
      <c r="E7295" t="s">
        <v>1119</v>
      </c>
      <c r="F7295" t="s">
        <v>1570</v>
      </c>
      <c r="G7295" t="s">
        <v>1120</v>
      </c>
      <c r="H7295" t="s">
        <v>670</v>
      </c>
      <c r="I7295" t="s">
        <v>1143</v>
      </c>
      <c r="J7295" t="s">
        <v>1144</v>
      </c>
      <c r="K7295" t="s">
        <v>1148</v>
      </c>
      <c r="L7295" t="s">
        <v>1149</v>
      </c>
      <c r="M7295" t="s">
        <v>1150</v>
      </c>
      <c r="N7295" t="s">
        <v>920</v>
      </c>
      <c r="O7295">
        <v>2130</v>
      </c>
    </row>
    <row r="7296" spans="1:15" x14ac:dyDescent="0.35">
      <c r="A7296" s="189" t="str">
        <f t="shared" si="382"/>
        <v>Dec</v>
      </c>
      <c r="B7296" s="190" t="str">
        <f t="shared" si="383"/>
        <v>2023</v>
      </c>
      <c r="C7296" s="190" t="str">
        <f t="shared" si="384"/>
        <v>Dec-2023</v>
      </c>
      <c r="D7296" s="2">
        <v>45291</v>
      </c>
      <c r="E7296" t="s">
        <v>1119</v>
      </c>
      <c r="F7296" t="s">
        <v>1570</v>
      </c>
      <c r="G7296" t="s">
        <v>1120</v>
      </c>
      <c r="H7296" t="s">
        <v>670</v>
      </c>
      <c r="I7296" t="s">
        <v>1143</v>
      </c>
      <c r="J7296" t="s">
        <v>1144</v>
      </c>
      <c r="K7296" t="s">
        <v>1148</v>
      </c>
      <c r="L7296" t="s">
        <v>1149</v>
      </c>
      <c r="M7296" t="s">
        <v>1150</v>
      </c>
      <c r="N7296" t="s">
        <v>922</v>
      </c>
      <c r="O7296">
        <v>295</v>
      </c>
    </row>
    <row r="7297" spans="1:15" x14ac:dyDescent="0.35">
      <c r="A7297" s="189" t="str">
        <f t="shared" si="382"/>
        <v>Dec</v>
      </c>
      <c r="B7297" s="190" t="str">
        <f t="shared" si="383"/>
        <v>2023</v>
      </c>
      <c r="C7297" s="190" t="str">
        <f t="shared" si="384"/>
        <v>Dec-2023</v>
      </c>
      <c r="D7297" s="2">
        <v>45291</v>
      </c>
      <c r="E7297" t="s">
        <v>1119</v>
      </c>
      <c r="F7297" t="s">
        <v>1570</v>
      </c>
      <c r="G7297" t="s">
        <v>1120</v>
      </c>
      <c r="H7297" t="s">
        <v>670</v>
      </c>
      <c r="I7297" t="s">
        <v>1143</v>
      </c>
      <c r="J7297" t="s">
        <v>1144</v>
      </c>
      <c r="K7297" t="s">
        <v>1148</v>
      </c>
      <c r="L7297" t="s">
        <v>1149</v>
      </c>
      <c r="M7297" t="s">
        <v>1150</v>
      </c>
      <c r="N7297" t="s">
        <v>921</v>
      </c>
      <c r="O7297">
        <v>1205</v>
      </c>
    </row>
    <row r="7298" spans="1:15" x14ac:dyDescent="0.35">
      <c r="A7298" s="189" t="str">
        <f t="shared" si="382"/>
        <v>Dec</v>
      </c>
      <c r="B7298" s="190" t="str">
        <f t="shared" si="383"/>
        <v>2023</v>
      </c>
      <c r="C7298" s="190" t="str">
        <f t="shared" si="384"/>
        <v>Dec-2023</v>
      </c>
      <c r="D7298" s="2">
        <v>45291</v>
      </c>
      <c r="E7298" t="s">
        <v>1119</v>
      </c>
      <c r="F7298" t="s">
        <v>1570</v>
      </c>
      <c r="G7298" t="s">
        <v>1120</v>
      </c>
      <c r="H7298" t="s">
        <v>670</v>
      </c>
      <c r="I7298" t="s">
        <v>1143</v>
      </c>
      <c r="J7298" t="s">
        <v>1144</v>
      </c>
      <c r="K7298" t="s">
        <v>1151</v>
      </c>
      <c r="L7298" t="s">
        <v>1152</v>
      </c>
      <c r="M7298" t="s">
        <v>1153</v>
      </c>
      <c r="N7298" t="s">
        <v>1528</v>
      </c>
      <c r="O7298" t="s">
        <v>958</v>
      </c>
    </row>
    <row r="7299" spans="1:15" x14ac:dyDescent="0.35">
      <c r="A7299" s="189" t="str">
        <f t="shared" si="382"/>
        <v>Dec</v>
      </c>
      <c r="B7299" s="190" t="str">
        <f t="shared" si="383"/>
        <v>2023</v>
      </c>
      <c r="C7299" s="190" t="str">
        <f t="shared" si="384"/>
        <v>Dec-2023</v>
      </c>
      <c r="D7299" s="2">
        <v>45291</v>
      </c>
      <c r="E7299" t="s">
        <v>1119</v>
      </c>
      <c r="F7299" t="s">
        <v>1570</v>
      </c>
      <c r="G7299" t="s">
        <v>1120</v>
      </c>
      <c r="H7299" t="s">
        <v>670</v>
      </c>
      <c r="I7299" t="s">
        <v>1143</v>
      </c>
      <c r="J7299" t="s">
        <v>1144</v>
      </c>
      <c r="K7299" t="s">
        <v>1151</v>
      </c>
      <c r="L7299" t="s">
        <v>1152</v>
      </c>
      <c r="M7299" t="s">
        <v>1153</v>
      </c>
      <c r="N7299" t="s">
        <v>1529</v>
      </c>
      <c r="O7299" t="s">
        <v>958</v>
      </c>
    </row>
    <row r="7300" spans="1:15" x14ac:dyDescent="0.35">
      <c r="A7300" s="189" t="str">
        <f t="shared" si="382"/>
        <v>Dec</v>
      </c>
      <c r="B7300" s="190" t="str">
        <f t="shared" si="383"/>
        <v>2023</v>
      </c>
      <c r="C7300" s="190" t="str">
        <f t="shared" si="384"/>
        <v>Dec-2023</v>
      </c>
      <c r="D7300" s="2">
        <v>45291</v>
      </c>
      <c r="E7300" t="s">
        <v>1119</v>
      </c>
      <c r="F7300" t="s">
        <v>1570</v>
      </c>
      <c r="G7300" t="s">
        <v>1120</v>
      </c>
      <c r="H7300" t="s">
        <v>670</v>
      </c>
      <c r="I7300" t="s">
        <v>1143</v>
      </c>
      <c r="J7300" t="s">
        <v>1144</v>
      </c>
      <c r="K7300" t="s">
        <v>1151</v>
      </c>
      <c r="L7300" t="s">
        <v>1152</v>
      </c>
      <c r="M7300" t="s">
        <v>1153</v>
      </c>
      <c r="N7300" t="s">
        <v>919</v>
      </c>
      <c r="O7300">
        <v>95</v>
      </c>
    </row>
    <row r="7301" spans="1:15" x14ac:dyDescent="0.35">
      <c r="A7301" s="189" t="str">
        <f t="shared" si="382"/>
        <v>Dec</v>
      </c>
      <c r="B7301" s="190" t="str">
        <f t="shared" si="383"/>
        <v>2023</v>
      </c>
      <c r="C7301" s="190" t="str">
        <f t="shared" si="384"/>
        <v>Dec-2023</v>
      </c>
      <c r="D7301" s="2">
        <v>45291</v>
      </c>
      <c r="E7301" t="s">
        <v>1119</v>
      </c>
      <c r="F7301" t="s">
        <v>1570</v>
      </c>
      <c r="G7301" t="s">
        <v>1120</v>
      </c>
      <c r="H7301" t="s">
        <v>670</v>
      </c>
      <c r="I7301" t="s">
        <v>1143</v>
      </c>
      <c r="J7301" t="s">
        <v>1144</v>
      </c>
      <c r="K7301" t="s">
        <v>1151</v>
      </c>
      <c r="L7301" t="s">
        <v>1152</v>
      </c>
      <c r="M7301" t="s">
        <v>1153</v>
      </c>
      <c r="N7301" t="s">
        <v>920</v>
      </c>
      <c r="O7301">
        <v>1215</v>
      </c>
    </row>
    <row r="7302" spans="1:15" x14ac:dyDescent="0.35">
      <c r="A7302" s="189" t="str">
        <f t="shared" si="382"/>
        <v>Dec</v>
      </c>
      <c r="B7302" s="190" t="str">
        <f t="shared" si="383"/>
        <v>2023</v>
      </c>
      <c r="C7302" s="190" t="str">
        <f t="shared" si="384"/>
        <v>Dec-2023</v>
      </c>
      <c r="D7302" s="2">
        <v>45291</v>
      </c>
      <c r="E7302" t="s">
        <v>1119</v>
      </c>
      <c r="F7302" t="s">
        <v>1570</v>
      </c>
      <c r="G7302" t="s">
        <v>1120</v>
      </c>
      <c r="H7302" t="s">
        <v>670</v>
      </c>
      <c r="I7302" t="s">
        <v>1143</v>
      </c>
      <c r="J7302" t="s">
        <v>1144</v>
      </c>
      <c r="K7302" t="s">
        <v>1151</v>
      </c>
      <c r="L7302" t="s">
        <v>1152</v>
      </c>
      <c r="M7302" t="s">
        <v>1153</v>
      </c>
      <c r="N7302" t="s">
        <v>922</v>
      </c>
      <c r="O7302">
        <v>340</v>
      </c>
    </row>
    <row r="7303" spans="1:15" x14ac:dyDescent="0.35">
      <c r="A7303" s="189" t="str">
        <f t="shared" si="382"/>
        <v>Dec</v>
      </c>
      <c r="B7303" s="190" t="str">
        <f t="shared" si="383"/>
        <v>2023</v>
      </c>
      <c r="C7303" s="190" t="str">
        <f t="shared" si="384"/>
        <v>Dec-2023</v>
      </c>
      <c r="D7303" s="2">
        <v>45291</v>
      </c>
      <c r="E7303" t="s">
        <v>1119</v>
      </c>
      <c r="F7303" t="s">
        <v>1570</v>
      </c>
      <c r="G7303" t="s">
        <v>1120</v>
      </c>
      <c r="H7303" t="s">
        <v>670</v>
      </c>
      <c r="I7303" t="s">
        <v>1143</v>
      </c>
      <c r="J7303" t="s">
        <v>1144</v>
      </c>
      <c r="K7303" t="s">
        <v>1151</v>
      </c>
      <c r="L7303" t="s">
        <v>1152</v>
      </c>
      <c r="M7303" t="s">
        <v>1153</v>
      </c>
      <c r="N7303" t="s">
        <v>921</v>
      </c>
      <c r="O7303">
        <v>745</v>
      </c>
    </row>
    <row r="7304" spans="1:15" x14ac:dyDescent="0.35">
      <c r="A7304" s="189" t="str">
        <f t="shared" si="382"/>
        <v>Dec</v>
      </c>
      <c r="B7304" s="190" t="str">
        <f t="shared" si="383"/>
        <v>2023</v>
      </c>
      <c r="C7304" s="190" t="str">
        <f t="shared" si="384"/>
        <v>Dec-2023</v>
      </c>
      <c r="D7304" s="2">
        <v>45291</v>
      </c>
      <c r="E7304" t="s">
        <v>1119</v>
      </c>
      <c r="F7304" t="s">
        <v>1570</v>
      </c>
      <c r="G7304" t="s">
        <v>1120</v>
      </c>
      <c r="H7304" t="s">
        <v>675</v>
      </c>
      <c r="I7304" t="s">
        <v>1154</v>
      </c>
      <c r="J7304" t="s">
        <v>1155</v>
      </c>
      <c r="K7304" t="s">
        <v>1156</v>
      </c>
      <c r="L7304" t="s">
        <v>1157</v>
      </c>
      <c r="M7304" t="s">
        <v>1158</v>
      </c>
      <c r="N7304" t="s">
        <v>1528</v>
      </c>
      <c r="O7304" t="s">
        <v>958</v>
      </c>
    </row>
    <row r="7305" spans="1:15" x14ac:dyDescent="0.35">
      <c r="A7305" s="189" t="str">
        <f t="shared" si="382"/>
        <v>Dec</v>
      </c>
      <c r="B7305" s="190" t="str">
        <f t="shared" si="383"/>
        <v>2023</v>
      </c>
      <c r="C7305" s="190" t="str">
        <f t="shared" si="384"/>
        <v>Dec-2023</v>
      </c>
      <c r="D7305" s="2">
        <v>45291</v>
      </c>
      <c r="E7305" t="s">
        <v>1119</v>
      </c>
      <c r="F7305" t="s">
        <v>1570</v>
      </c>
      <c r="G7305" t="s">
        <v>1120</v>
      </c>
      <c r="H7305" t="s">
        <v>675</v>
      </c>
      <c r="I7305" t="s">
        <v>1154</v>
      </c>
      <c r="J7305" t="s">
        <v>1155</v>
      </c>
      <c r="K7305" t="s">
        <v>1156</v>
      </c>
      <c r="L7305" t="s">
        <v>1157</v>
      </c>
      <c r="M7305" t="s">
        <v>1158</v>
      </c>
      <c r="N7305" t="s">
        <v>1529</v>
      </c>
      <c r="O7305" t="s">
        <v>958</v>
      </c>
    </row>
    <row r="7306" spans="1:15" x14ac:dyDescent="0.35">
      <c r="A7306" s="189" t="str">
        <f t="shared" si="382"/>
        <v>Dec</v>
      </c>
      <c r="B7306" s="190" t="str">
        <f t="shared" si="383"/>
        <v>2023</v>
      </c>
      <c r="C7306" s="190" t="str">
        <f t="shared" si="384"/>
        <v>Dec-2023</v>
      </c>
      <c r="D7306" s="2">
        <v>45291</v>
      </c>
      <c r="E7306" t="s">
        <v>1119</v>
      </c>
      <c r="F7306" t="s">
        <v>1570</v>
      </c>
      <c r="G7306" t="s">
        <v>1120</v>
      </c>
      <c r="H7306" t="s">
        <v>675</v>
      </c>
      <c r="I7306" t="s">
        <v>1154</v>
      </c>
      <c r="J7306" t="s">
        <v>1155</v>
      </c>
      <c r="K7306" t="s">
        <v>1156</v>
      </c>
      <c r="L7306" t="s">
        <v>1157</v>
      </c>
      <c r="M7306" t="s">
        <v>1158</v>
      </c>
      <c r="N7306" t="s">
        <v>919</v>
      </c>
      <c r="O7306">
        <v>320</v>
      </c>
    </row>
    <row r="7307" spans="1:15" x14ac:dyDescent="0.35">
      <c r="A7307" s="189" t="str">
        <f t="shared" si="382"/>
        <v>Dec</v>
      </c>
      <c r="B7307" s="190" t="str">
        <f t="shared" si="383"/>
        <v>2023</v>
      </c>
      <c r="C7307" s="190" t="str">
        <f t="shared" si="384"/>
        <v>Dec-2023</v>
      </c>
      <c r="D7307" s="2">
        <v>45291</v>
      </c>
      <c r="E7307" t="s">
        <v>1119</v>
      </c>
      <c r="F7307" t="s">
        <v>1570</v>
      </c>
      <c r="G7307" t="s">
        <v>1120</v>
      </c>
      <c r="H7307" t="s">
        <v>675</v>
      </c>
      <c r="I7307" t="s">
        <v>1154</v>
      </c>
      <c r="J7307" t="s">
        <v>1155</v>
      </c>
      <c r="K7307" t="s">
        <v>1156</v>
      </c>
      <c r="L7307" t="s">
        <v>1157</v>
      </c>
      <c r="M7307" t="s">
        <v>1158</v>
      </c>
      <c r="N7307" t="s">
        <v>920</v>
      </c>
      <c r="O7307">
        <v>1385</v>
      </c>
    </row>
    <row r="7308" spans="1:15" x14ac:dyDescent="0.35">
      <c r="A7308" s="189" t="str">
        <f t="shared" si="382"/>
        <v>Dec</v>
      </c>
      <c r="B7308" s="190" t="str">
        <f t="shared" si="383"/>
        <v>2023</v>
      </c>
      <c r="C7308" s="190" t="str">
        <f t="shared" si="384"/>
        <v>Dec-2023</v>
      </c>
      <c r="D7308" s="2">
        <v>45291</v>
      </c>
      <c r="E7308" t="s">
        <v>1119</v>
      </c>
      <c r="F7308" t="s">
        <v>1570</v>
      </c>
      <c r="G7308" t="s">
        <v>1120</v>
      </c>
      <c r="H7308" t="s">
        <v>675</v>
      </c>
      <c r="I7308" t="s">
        <v>1154</v>
      </c>
      <c r="J7308" t="s">
        <v>1155</v>
      </c>
      <c r="K7308" t="s">
        <v>1156</v>
      </c>
      <c r="L7308" t="s">
        <v>1157</v>
      </c>
      <c r="M7308" t="s">
        <v>1158</v>
      </c>
      <c r="N7308" t="s">
        <v>922</v>
      </c>
      <c r="O7308">
        <v>1760</v>
      </c>
    </row>
    <row r="7309" spans="1:15" x14ac:dyDescent="0.35">
      <c r="A7309" s="189" t="str">
        <f t="shared" si="382"/>
        <v>Dec</v>
      </c>
      <c r="B7309" s="190" t="str">
        <f t="shared" si="383"/>
        <v>2023</v>
      </c>
      <c r="C7309" s="190" t="str">
        <f t="shared" si="384"/>
        <v>Dec-2023</v>
      </c>
      <c r="D7309" s="2">
        <v>45291</v>
      </c>
      <c r="E7309" t="s">
        <v>1119</v>
      </c>
      <c r="F7309" t="s">
        <v>1570</v>
      </c>
      <c r="G7309" t="s">
        <v>1120</v>
      </c>
      <c r="H7309" t="s">
        <v>675</v>
      </c>
      <c r="I7309" t="s">
        <v>1154</v>
      </c>
      <c r="J7309" t="s">
        <v>1155</v>
      </c>
      <c r="K7309" t="s">
        <v>1156</v>
      </c>
      <c r="L7309" t="s">
        <v>1157</v>
      </c>
      <c r="M7309" t="s">
        <v>1158</v>
      </c>
      <c r="N7309" t="s">
        <v>921</v>
      </c>
      <c r="O7309">
        <v>1355</v>
      </c>
    </row>
    <row r="7310" spans="1:15" x14ac:dyDescent="0.35">
      <c r="A7310" s="189" t="str">
        <f t="shared" si="382"/>
        <v>Dec</v>
      </c>
      <c r="B7310" s="190" t="str">
        <f t="shared" si="383"/>
        <v>2023</v>
      </c>
      <c r="C7310" s="190" t="str">
        <f t="shared" si="384"/>
        <v>Dec-2023</v>
      </c>
      <c r="D7310" s="2">
        <v>45291</v>
      </c>
      <c r="E7310" t="s">
        <v>1119</v>
      </c>
      <c r="F7310" t="s">
        <v>1570</v>
      </c>
      <c r="G7310" t="s">
        <v>1120</v>
      </c>
      <c r="H7310" t="s">
        <v>675</v>
      </c>
      <c r="I7310" t="s">
        <v>1154</v>
      </c>
      <c r="J7310" t="s">
        <v>1155</v>
      </c>
      <c r="K7310" t="s">
        <v>1159</v>
      </c>
      <c r="L7310" t="s">
        <v>1160</v>
      </c>
      <c r="M7310" t="s">
        <v>1161</v>
      </c>
      <c r="N7310" t="s">
        <v>1528</v>
      </c>
      <c r="O7310" t="s">
        <v>958</v>
      </c>
    </row>
    <row r="7311" spans="1:15" x14ac:dyDescent="0.35">
      <c r="A7311" s="189" t="str">
        <f t="shared" si="382"/>
        <v>Dec</v>
      </c>
      <c r="B7311" s="190" t="str">
        <f t="shared" si="383"/>
        <v>2023</v>
      </c>
      <c r="C7311" s="190" t="str">
        <f t="shared" si="384"/>
        <v>Dec-2023</v>
      </c>
      <c r="D7311" s="2">
        <v>45291</v>
      </c>
      <c r="E7311" t="s">
        <v>1119</v>
      </c>
      <c r="F7311" t="s">
        <v>1570</v>
      </c>
      <c r="G7311" t="s">
        <v>1120</v>
      </c>
      <c r="H7311" t="s">
        <v>675</v>
      </c>
      <c r="I7311" t="s">
        <v>1154</v>
      </c>
      <c r="J7311" t="s">
        <v>1155</v>
      </c>
      <c r="K7311" t="s">
        <v>1159</v>
      </c>
      <c r="L7311" t="s">
        <v>1160</v>
      </c>
      <c r="M7311" t="s">
        <v>1161</v>
      </c>
      <c r="N7311" t="s">
        <v>1529</v>
      </c>
      <c r="O7311" t="s">
        <v>958</v>
      </c>
    </row>
    <row r="7312" spans="1:15" x14ac:dyDescent="0.35">
      <c r="A7312" s="189" t="str">
        <f t="shared" si="382"/>
        <v>Dec</v>
      </c>
      <c r="B7312" s="190" t="str">
        <f t="shared" si="383"/>
        <v>2023</v>
      </c>
      <c r="C7312" s="190" t="str">
        <f t="shared" si="384"/>
        <v>Dec-2023</v>
      </c>
      <c r="D7312" s="2">
        <v>45291</v>
      </c>
      <c r="E7312" t="s">
        <v>1119</v>
      </c>
      <c r="F7312" t="s">
        <v>1570</v>
      </c>
      <c r="G7312" t="s">
        <v>1120</v>
      </c>
      <c r="H7312" t="s">
        <v>675</v>
      </c>
      <c r="I7312" t="s">
        <v>1154</v>
      </c>
      <c r="J7312" t="s">
        <v>1155</v>
      </c>
      <c r="K7312" t="s">
        <v>1159</v>
      </c>
      <c r="L7312" t="s">
        <v>1160</v>
      </c>
      <c r="M7312" t="s">
        <v>1161</v>
      </c>
      <c r="N7312" t="s">
        <v>919</v>
      </c>
      <c r="O7312">
        <v>395</v>
      </c>
    </row>
    <row r="7313" spans="1:15" x14ac:dyDescent="0.35">
      <c r="A7313" s="189" t="str">
        <f t="shared" si="382"/>
        <v>Dec</v>
      </c>
      <c r="B7313" s="190" t="str">
        <f t="shared" si="383"/>
        <v>2023</v>
      </c>
      <c r="C7313" s="190" t="str">
        <f t="shared" si="384"/>
        <v>Dec-2023</v>
      </c>
      <c r="D7313" s="2">
        <v>45291</v>
      </c>
      <c r="E7313" t="s">
        <v>1119</v>
      </c>
      <c r="F7313" t="s">
        <v>1570</v>
      </c>
      <c r="G7313" t="s">
        <v>1120</v>
      </c>
      <c r="H7313" t="s">
        <v>675</v>
      </c>
      <c r="I7313" t="s">
        <v>1154</v>
      </c>
      <c r="J7313" t="s">
        <v>1155</v>
      </c>
      <c r="K7313" t="s">
        <v>1159</v>
      </c>
      <c r="L7313" t="s">
        <v>1160</v>
      </c>
      <c r="M7313" t="s">
        <v>1161</v>
      </c>
      <c r="N7313" t="s">
        <v>920</v>
      </c>
      <c r="O7313">
        <v>2560</v>
      </c>
    </row>
    <row r="7314" spans="1:15" x14ac:dyDescent="0.35">
      <c r="A7314" s="189" t="str">
        <f t="shared" si="382"/>
        <v>Dec</v>
      </c>
      <c r="B7314" s="190" t="str">
        <f t="shared" si="383"/>
        <v>2023</v>
      </c>
      <c r="C7314" s="190" t="str">
        <f t="shared" si="384"/>
        <v>Dec-2023</v>
      </c>
      <c r="D7314" s="2">
        <v>45291</v>
      </c>
      <c r="E7314" t="s">
        <v>1119</v>
      </c>
      <c r="F7314" t="s">
        <v>1570</v>
      </c>
      <c r="G7314" t="s">
        <v>1120</v>
      </c>
      <c r="H7314" t="s">
        <v>675</v>
      </c>
      <c r="I7314" t="s">
        <v>1154</v>
      </c>
      <c r="J7314" t="s">
        <v>1155</v>
      </c>
      <c r="K7314" t="s">
        <v>1159</v>
      </c>
      <c r="L7314" t="s">
        <v>1160</v>
      </c>
      <c r="M7314" t="s">
        <v>1161</v>
      </c>
      <c r="N7314" t="s">
        <v>922</v>
      </c>
      <c r="O7314">
        <v>470</v>
      </c>
    </row>
    <row r="7315" spans="1:15" x14ac:dyDescent="0.35">
      <c r="A7315" s="189" t="str">
        <f t="shared" si="382"/>
        <v>Dec</v>
      </c>
      <c r="B7315" s="190" t="str">
        <f t="shared" si="383"/>
        <v>2023</v>
      </c>
      <c r="C7315" s="190" t="str">
        <f t="shared" si="384"/>
        <v>Dec-2023</v>
      </c>
      <c r="D7315" s="2">
        <v>45291</v>
      </c>
      <c r="E7315" t="s">
        <v>1119</v>
      </c>
      <c r="F7315" t="s">
        <v>1570</v>
      </c>
      <c r="G7315" t="s">
        <v>1120</v>
      </c>
      <c r="H7315" t="s">
        <v>675</v>
      </c>
      <c r="I7315" t="s">
        <v>1154</v>
      </c>
      <c r="J7315" t="s">
        <v>1155</v>
      </c>
      <c r="K7315" t="s">
        <v>1159</v>
      </c>
      <c r="L7315" t="s">
        <v>1160</v>
      </c>
      <c r="M7315" t="s">
        <v>1161</v>
      </c>
      <c r="N7315" t="s">
        <v>921</v>
      </c>
      <c r="O7315">
        <v>1340</v>
      </c>
    </row>
    <row r="7316" spans="1:15" x14ac:dyDescent="0.35">
      <c r="A7316" s="189" t="str">
        <f t="shared" si="382"/>
        <v>Dec</v>
      </c>
      <c r="B7316" s="190" t="str">
        <f t="shared" si="383"/>
        <v>2023</v>
      </c>
      <c r="C7316" s="190" t="str">
        <f t="shared" si="384"/>
        <v>Dec-2023</v>
      </c>
      <c r="D7316" s="2">
        <v>45291</v>
      </c>
      <c r="E7316" t="s">
        <v>1119</v>
      </c>
      <c r="F7316" t="s">
        <v>1570</v>
      </c>
      <c r="G7316" t="s">
        <v>1120</v>
      </c>
      <c r="H7316" t="s">
        <v>675</v>
      </c>
      <c r="I7316" t="s">
        <v>1154</v>
      </c>
      <c r="J7316" t="s">
        <v>1155</v>
      </c>
      <c r="K7316" t="s">
        <v>1162</v>
      </c>
      <c r="L7316" t="s">
        <v>1163</v>
      </c>
      <c r="M7316" t="s">
        <v>1164</v>
      </c>
      <c r="N7316" t="s">
        <v>1528</v>
      </c>
      <c r="O7316" t="s">
        <v>958</v>
      </c>
    </row>
    <row r="7317" spans="1:15" x14ac:dyDescent="0.35">
      <c r="A7317" s="189" t="str">
        <f t="shared" si="382"/>
        <v>Dec</v>
      </c>
      <c r="B7317" s="190" t="str">
        <f t="shared" si="383"/>
        <v>2023</v>
      </c>
      <c r="C7317" s="190" t="str">
        <f t="shared" si="384"/>
        <v>Dec-2023</v>
      </c>
      <c r="D7317" s="2">
        <v>45291</v>
      </c>
      <c r="E7317" t="s">
        <v>1119</v>
      </c>
      <c r="F7317" t="s">
        <v>1570</v>
      </c>
      <c r="G7317" t="s">
        <v>1120</v>
      </c>
      <c r="H7317" t="s">
        <v>675</v>
      </c>
      <c r="I7317" t="s">
        <v>1154</v>
      </c>
      <c r="J7317" t="s">
        <v>1155</v>
      </c>
      <c r="K7317" t="s">
        <v>1162</v>
      </c>
      <c r="L7317" t="s">
        <v>1163</v>
      </c>
      <c r="M7317" t="s">
        <v>1164</v>
      </c>
      <c r="N7317" t="s">
        <v>1529</v>
      </c>
      <c r="O7317" t="s">
        <v>958</v>
      </c>
    </row>
    <row r="7318" spans="1:15" x14ac:dyDescent="0.35">
      <c r="A7318" s="189" t="str">
        <f t="shared" si="382"/>
        <v>Dec</v>
      </c>
      <c r="B7318" s="190" t="str">
        <f t="shared" si="383"/>
        <v>2023</v>
      </c>
      <c r="C7318" s="190" t="str">
        <f t="shared" si="384"/>
        <v>Dec-2023</v>
      </c>
      <c r="D7318" s="2">
        <v>45291</v>
      </c>
      <c r="E7318" t="s">
        <v>1119</v>
      </c>
      <c r="F7318" t="s">
        <v>1570</v>
      </c>
      <c r="G7318" t="s">
        <v>1120</v>
      </c>
      <c r="H7318" t="s">
        <v>675</v>
      </c>
      <c r="I7318" t="s">
        <v>1154</v>
      </c>
      <c r="J7318" t="s">
        <v>1155</v>
      </c>
      <c r="K7318" t="s">
        <v>1162</v>
      </c>
      <c r="L7318" t="s">
        <v>1163</v>
      </c>
      <c r="M7318" t="s">
        <v>1164</v>
      </c>
      <c r="N7318" t="s">
        <v>919</v>
      </c>
      <c r="O7318">
        <v>170</v>
      </c>
    </row>
    <row r="7319" spans="1:15" x14ac:dyDescent="0.35">
      <c r="A7319" s="189" t="str">
        <f t="shared" si="382"/>
        <v>Dec</v>
      </c>
      <c r="B7319" s="190" t="str">
        <f t="shared" si="383"/>
        <v>2023</v>
      </c>
      <c r="C7319" s="190" t="str">
        <f t="shared" si="384"/>
        <v>Dec-2023</v>
      </c>
      <c r="D7319" s="2">
        <v>45291</v>
      </c>
      <c r="E7319" t="s">
        <v>1119</v>
      </c>
      <c r="F7319" t="s">
        <v>1570</v>
      </c>
      <c r="G7319" t="s">
        <v>1120</v>
      </c>
      <c r="H7319" t="s">
        <v>675</v>
      </c>
      <c r="I7319" t="s">
        <v>1154</v>
      </c>
      <c r="J7319" t="s">
        <v>1155</v>
      </c>
      <c r="K7319" t="s">
        <v>1162</v>
      </c>
      <c r="L7319" t="s">
        <v>1163</v>
      </c>
      <c r="M7319" t="s">
        <v>1164</v>
      </c>
      <c r="N7319" t="s">
        <v>920</v>
      </c>
      <c r="O7319">
        <v>790</v>
      </c>
    </row>
    <row r="7320" spans="1:15" x14ac:dyDescent="0.35">
      <c r="A7320" s="189" t="str">
        <f t="shared" si="382"/>
        <v>Dec</v>
      </c>
      <c r="B7320" s="190" t="str">
        <f t="shared" si="383"/>
        <v>2023</v>
      </c>
      <c r="C7320" s="190" t="str">
        <f t="shared" si="384"/>
        <v>Dec-2023</v>
      </c>
      <c r="D7320" s="2">
        <v>45291</v>
      </c>
      <c r="E7320" t="s">
        <v>1119</v>
      </c>
      <c r="F7320" t="s">
        <v>1570</v>
      </c>
      <c r="G7320" t="s">
        <v>1120</v>
      </c>
      <c r="H7320" t="s">
        <v>675</v>
      </c>
      <c r="I7320" t="s">
        <v>1154</v>
      </c>
      <c r="J7320" t="s">
        <v>1155</v>
      </c>
      <c r="K7320" t="s">
        <v>1162</v>
      </c>
      <c r="L7320" t="s">
        <v>1163</v>
      </c>
      <c r="M7320" t="s">
        <v>1164</v>
      </c>
      <c r="N7320" t="s">
        <v>922</v>
      </c>
      <c r="O7320">
        <v>1060</v>
      </c>
    </row>
    <row r="7321" spans="1:15" x14ac:dyDescent="0.35">
      <c r="A7321" s="189" t="str">
        <f t="shared" si="382"/>
        <v>Dec</v>
      </c>
      <c r="B7321" s="190" t="str">
        <f t="shared" si="383"/>
        <v>2023</v>
      </c>
      <c r="C7321" s="190" t="str">
        <f t="shared" si="384"/>
        <v>Dec-2023</v>
      </c>
      <c r="D7321" s="2">
        <v>45291</v>
      </c>
      <c r="E7321" t="s">
        <v>1119</v>
      </c>
      <c r="F7321" t="s">
        <v>1570</v>
      </c>
      <c r="G7321" t="s">
        <v>1120</v>
      </c>
      <c r="H7321" t="s">
        <v>675</v>
      </c>
      <c r="I7321" t="s">
        <v>1154</v>
      </c>
      <c r="J7321" t="s">
        <v>1155</v>
      </c>
      <c r="K7321" t="s">
        <v>1162</v>
      </c>
      <c r="L7321" t="s">
        <v>1163</v>
      </c>
      <c r="M7321" t="s">
        <v>1164</v>
      </c>
      <c r="N7321" t="s">
        <v>921</v>
      </c>
      <c r="O7321">
        <v>980</v>
      </c>
    </row>
    <row r="7322" spans="1:15" x14ac:dyDescent="0.35">
      <c r="A7322" s="189" t="str">
        <f t="shared" ref="A7322:A7385" si="385">TEXT(D7322,"mmm")</f>
        <v>Dec</v>
      </c>
      <c r="B7322" s="190" t="str">
        <f t="shared" ref="B7322:B7385" si="386">TEXT(D7322,"yyyy")</f>
        <v>2023</v>
      </c>
      <c r="C7322" s="190" t="str">
        <f t="shared" ref="C7322:C7385" si="387">_xlfn.CONCAT(A7322&amp;"-"&amp;B7322)</f>
        <v>Dec-2023</v>
      </c>
      <c r="D7322" s="2">
        <v>45291</v>
      </c>
      <c r="E7322" t="s">
        <v>1119</v>
      </c>
      <c r="F7322" t="s">
        <v>1570</v>
      </c>
      <c r="G7322" t="s">
        <v>1120</v>
      </c>
      <c r="H7322" t="s">
        <v>676</v>
      </c>
      <c r="I7322" t="s">
        <v>1165</v>
      </c>
      <c r="J7322" t="s">
        <v>1166</v>
      </c>
      <c r="K7322" t="s">
        <v>1167</v>
      </c>
      <c r="L7322" t="s">
        <v>1168</v>
      </c>
      <c r="M7322" t="s">
        <v>1169</v>
      </c>
      <c r="N7322" t="s">
        <v>1528</v>
      </c>
      <c r="O7322" t="s">
        <v>958</v>
      </c>
    </row>
    <row r="7323" spans="1:15" x14ac:dyDescent="0.35">
      <c r="A7323" s="189" t="str">
        <f t="shared" si="385"/>
        <v>Dec</v>
      </c>
      <c r="B7323" s="190" t="str">
        <f t="shared" si="386"/>
        <v>2023</v>
      </c>
      <c r="C7323" s="190" t="str">
        <f t="shared" si="387"/>
        <v>Dec-2023</v>
      </c>
      <c r="D7323" s="2">
        <v>45291</v>
      </c>
      <c r="E7323" t="s">
        <v>1119</v>
      </c>
      <c r="F7323" t="s">
        <v>1570</v>
      </c>
      <c r="G7323" t="s">
        <v>1120</v>
      </c>
      <c r="H7323" t="s">
        <v>676</v>
      </c>
      <c r="I7323" t="s">
        <v>1165</v>
      </c>
      <c r="J7323" t="s">
        <v>1166</v>
      </c>
      <c r="K7323" t="s">
        <v>1167</v>
      </c>
      <c r="L7323" t="s">
        <v>1168</v>
      </c>
      <c r="M7323" t="s">
        <v>1169</v>
      </c>
      <c r="N7323" t="s">
        <v>1529</v>
      </c>
      <c r="O7323" t="s">
        <v>958</v>
      </c>
    </row>
    <row r="7324" spans="1:15" x14ac:dyDescent="0.35">
      <c r="A7324" s="189" t="str">
        <f t="shared" si="385"/>
        <v>Dec</v>
      </c>
      <c r="B7324" s="190" t="str">
        <f t="shared" si="386"/>
        <v>2023</v>
      </c>
      <c r="C7324" s="190" t="str">
        <f t="shared" si="387"/>
        <v>Dec-2023</v>
      </c>
      <c r="D7324" s="2">
        <v>45291</v>
      </c>
      <c r="E7324" t="s">
        <v>1119</v>
      </c>
      <c r="F7324" t="s">
        <v>1570</v>
      </c>
      <c r="G7324" t="s">
        <v>1120</v>
      </c>
      <c r="H7324" t="s">
        <v>676</v>
      </c>
      <c r="I7324" t="s">
        <v>1165</v>
      </c>
      <c r="J7324" t="s">
        <v>1166</v>
      </c>
      <c r="K7324" t="s">
        <v>1167</v>
      </c>
      <c r="L7324" t="s">
        <v>1168</v>
      </c>
      <c r="M7324" t="s">
        <v>1169</v>
      </c>
      <c r="N7324" t="s">
        <v>919</v>
      </c>
      <c r="O7324">
        <v>225</v>
      </c>
    </row>
    <row r="7325" spans="1:15" x14ac:dyDescent="0.35">
      <c r="A7325" s="189" t="str">
        <f t="shared" si="385"/>
        <v>Dec</v>
      </c>
      <c r="B7325" s="190" t="str">
        <f t="shared" si="386"/>
        <v>2023</v>
      </c>
      <c r="C7325" s="190" t="str">
        <f t="shared" si="387"/>
        <v>Dec-2023</v>
      </c>
      <c r="D7325" s="2">
        <v>45291</v>
      </c>
      <c r="E7325" t="s">
        <v>1119</v>
      </c>
      <c r="F7325" t="s">
        <v>1570</v>
      </c>
      <c r="G7325" t="s">
        <v>1120</v>
      </c>
      <c r="H7325" t="s">
        <v>676</v>
      </c>
      <c r="I7325" t="s">
        <v>1165</v>
      </c>
      <c r="J7325" t="s">
        <v>1166</v>
      </c>
      <c r="K7325" t="s">
        <v>1167</v>
      </c>
      <c r="L7325" t="s">
        <v>1168</v>
      </c>
      <c r="M7325" t="s">
        <v>1169</v>
      </c>
      <c r="N7325" t="s">
        <v>920</v>
      </c>
      <c r="O7325">
        <v>5000</v>
      </c>
    </row>
    <row r="7326" spans="1:15" x14ac:dyDescent="0.35">
      <c r="A7326" s="189" t="str">
        <f t="shared" si="385"/>
        <v>Dec</v>
      </c>
      <c r="B7326" s="190" t="str">
        <f t="shared" si="386"/>
        <v>2023</v>
      </c>
      <c r="C7326" s="190" t="str">
        <f t="shared" si="387"/>
        <v>Dec-2023</v>
      </c>
      <c r="D7326" s="2">
        <v>45291</v>
      </c>
      <c r="E7326" t="s">
        <v>1119</v>
      </c>
      <c r="F7326" t="s">
        <v>1570</v>
      </c>
      <c r="G7326" t="s">
        <v>1120</v>
      </c>
      <c r="H7326" t="s">
        <v>676</v>
      </c>
      <c r="I7326" t="s">
        <v>1165</v>
      </c>
      <c r="J7326" t="s">
        <v>1166</v>
      </c>
      <c r="K7326" t="s">
        <v>1167</v>
      </c>
      <c r="L7326" t="s">
        <v>1168</v>
      </c>
      <c r="M7326" t="s">
        <v>1169</v>
      </c>
      <c r="N7326" t="s">
        <v>922</v>
      </c>
      <c r="O7326">
        <v>1910</v>
      </c>
    </row>
    <row r="7327" spans="1:15" x14ac:dyDescent="0.35">
      <c r="A7327" s="189" t="str">
        <f t="shared" si="385"/>
        <v>Dec</v>
      </c>
      <c r="B7327" s="190" t="str">
        <f t="shared" si="386"/>
        <v>2023</v>
      </c>
      <c r="C7327" s="190" t="str">
        <f t="shared" si="387"/>
        <v>Dec-2023</v>
      </c>
      <c r="D7327" s="2">
        <v>45291</v>
      </c>
      <c r="E7327" t="s">
        <v>1119</v>
      </c>
      <c r="F7327" t="s">
        <v>1570</v>
      </c>
      <c r="G7327" t="s">
        <v>1120</v>
      </c>
      <c r="H7327" t="s">
        <v>676</v>
      </c>
      <c r="I7327" t="s">
        <v>1165</v>
      </c>
      <c r="J7327" t="s">
        <v>1166</v>
      </c>
      <c r="K7327" t="s">
        <v>1167</v>
      </c>
      <c r="L7327" t="s">
        <v>1168</v>
      </c>
      <c r="M7327" t="s">
        <v>1169</v>
      </c>
      <c r="N7327" t="s">
        <v>921</v>
      </c>
      <c r="O7327">
        <v>4220</v>
      </c>
    </row>
    <row r="7328" spans="1:15" x14ac:dyDescent="0.35">
      <c r="A7328" s="189" t="str">
        <f t="shared" si="385"/>
        <v>Dec</v>
      </c>
      <c r="B7328" s="190" t="str">
        <f t="shared" si="386"/>
        <v>2023</v>
      </c>
      <c r="C7328" s="190" t="str">
        <f t="shared" si="387"/>
        <v>Dec-2023</v>
      </c>
      <c r="D7328" s="2">
        <v>45291</v>
      </c>
      <c r="E7328" t="s">
        <v>1119</v>
      </c>
      <c r="F7328" t="s">
        <v>1570</v>
      </c>
      <c r="G7328" t="s">
        <v>1120</v>
      </c>
      <c r="H7328" t="s">
        <v>692</v>
      </c>
      <c r="I7328" t="s">
        <v>1170</v>
      </c>
      <c r="J7328" t="s">
        <v>1171</v>
      </c>
      <c r="K7328" t="s">
        <v>1172</v>
      </c>
      <c r="L7328" t="s">
        <v>1173</v>
      </c>
      <c r="M7328" t="s">
        <v>1174</v>
      </c>
      <c r="N7328" t="s">
        <v>1528</v>
      </c>
      <c r="O7328" t="s">
        <v>958</v>
      </c>
    </row>
    <row r="7329" spans="1:15" x14ac:dyDescent="0.35">
      <c r="A7329" s="189" t="str">
        <f t="shared" si="385"/>
        <v>Dec</v>
      </c>
      <c r="B7329" s="190" t="str">
        <f t="shared" si="386"/>
        <v>2023</v>
      </c>
      <c r="C7329" s="190" t="str">
        <f t="shared" si="387"/>
        <v>Dec-2023</v>
      </c>
      <c r="D7329" s="2">
        <v>45291</v>
      </c>
      <c r="E7329" t="s">
        <v>1119</v>
      </c>
      <c r="F7329" t="s">
        <v>1570</v>
      </c>
      <c r="G7329" t="s">
        <v>1120</v>
      </c>
      <c r="H7329" t="s">
        <v>692</v>
      </c>
      <c r="I7329" t="s">
        <v>1170</v>
      </c>
      <c r="J7329" t="s">
        <v>1171</v>
      </c>
      <c r="K7329" t="s">
        <v>1172</v>
      </c>
      <c r="L7329" t="s">
        <v>1173</v>
      </c>
      <c r="M7329" t="s">
        <v>1174</v>
      </c>
      <c r="N7329" t="s">
        <v>1529</v>
      </c>
      <c r="O7329" t="s">
        <v>958</v>
      </c>
    </row>
    <row r="7330" spans="1:15" x14ac:dyDescent="0.35">
      <c r="A7330" s="189" t="str">
        <f t="shared" si="385"/>
        <v>Dec</v>
      </c>
      <c r="B7330" s="190" t="str">
        <f t="shared" si="386"/>
        <v>2023</v>
      </c>
      <c r="C7330" s="190" t="str">
        <f t="shared" si="387"/>
        <v>Dec-2023</v>
      </c>
      <c r="D7330" s="2">
        <v>45291</v>
      </c>
      <c r="E7330" t="s">
        <v>1119</v>
      </c>
      <c r="F7330" t="s">
        <v>1570</v>
      </c>
      <c r="G7330" t="s">
        <v>1120</v>
      </c>
      <c r="H7330" t="s">
        <v>692</v>
      </c>
      <c r="I7330" t="s">
        <v>1170</v>
      </c>
      <c r="J7330" t="s">
        <v>1171</v>
      </c>
      <c r="K7330" t="s">
        <v>1172</v>
      </c>
      <c r="L7330" t="s">
        <v>1173</v>
      </c>
      <c r="M7330" t="s">
        <v>1174</v>
      </c>
      <c r="N7330" t="s">
        <v>919</v>
      </c>
      <c r="O7330">
        <v>500</v>
      </c>
    </row>
    <row r="7331" spans="1:15" x14ac:dyDescent="0.35">
      <c r="A7331" s="189" t="str">
        <f t="shared" si="385"/>
        <v>Dec</v>
      </c>
      <c r="B7331" s="190" t="str">
        <f t="shared" si="386"/>
        <v>2023</v>
      </c>
      <c r="C7331" s="190" t="str">
        <f t="shared" si="387"/>
        <v>Dec-2023</v>
      </c>
      <c r="D7331" s="2">
        <v>45291</v>
      </c>
      <c r="E7331" t="s">
        <v>1119</v>
      </c>
      <c r="F7331" t="s">
        <v>1570</v>
      </c>
      <c r="G7331" t="s">
        <v>1120</v>
      </c>
      <c r="H7331" t="s">
        <v>692</v>
      </c>
      <c r="I7331" t="s">
        <v>1170</v>
      </c>
      <c r="J7331" t="s">
        <v>1171</v>
      </c>
      <c r="K7331" t="s">
        <v>1172</v>
      </c>
      <c r="L7331" t="s">
        <v>1173</v>
      </c>
      <c r="M7331" t="s">
        <v>1174</v>
      </c>
      <c r="N7331" t="s">
        <v>920</v>
      </c>
      <c r="O7331">
        <v>2190</v>
      </c>
    </row>
    <row r="7332" spans="1:15" x14ac:dyDescent="0.35">
      <c r="A7332" s="189" t="str">
        <f t="shared" si="385"/>
        <v>Dec</v>
      </c>
      <c r="B7332" s="190" t="str">
        <f t="shared" si="386"/>
        <v>2023</v>
      </c>
      <c r="C7332" s="190" t="str">
        <f t="shared" si="387"/>
        <v>Dec-2023</v>
      </c>
      <c r="D7332" s="2">
        <v>45291</v>
      </c>
      <c r="E7332" t="s">
        <v>1119</v>
      </c>
      <c r="F7332" t="s">
        <v>1570</v>
      </c>
      <c r="G7332" t="s">
        <v>1120</v>
      </c>
      <c r="H7332" t="s">
        <v>692</v>
      </c>
      <c r="I7332" t="s">
        <v>1170</v>
      </c>
      <c r="J7332" t="s">
        <v>1171</v>
      </c>
      <c r="K7332" t="s">
        <v>1172</v>
      </c>
      <c r="L7332" t="s">
        <v>1173</v>
      </c>
      <c r="M7332" t="s">
        <v>1174</v>
      </c>
      <c r="N7332" t="s">
        <v>922</v>
      </c>
      <c r="O7332">
        <v>1840</v>
      </c>
    </row>
    <row r="7333" spans="1:15" x14ac:dyDescent="0.35">
      <c r="A7333" s="189" t="str">
        <f t="shared" si="385"/>
        <v>Dec</v>
      </c>
      <c r="B7333" s="190" t="str">
        <f t="shared" si="386"/>
        <v>2023</v>
      </c>
      <c r="C7333" s="190" t="str">
        <f t="shared" si="387"/>
        <v>Dec-2023</v>
      </c>
      <c r="D7333" s="2">
        <v>45291</v>
      </c>
      <c r="E7333" t="s">
        <v>1119</v>
      </c>
      <c r="F7333" t="s">
        <v>1570</v>
      </c>
      <c r="G7333" t="s">
        <v>1120</v>
      </c>
      <c r="H7333" t="s">
        <v>692</v>
      </c>
      <c r="I7333" t="s">
        <v>1170</v>
      </c>
      <c r="J7333" t="s">
        <v>1171</v>
      </c>
      <c r="K7333" t="s">
        <v>1172</v>
      </c>
      <c r="L7333" t="s">
        <v>1173</v>
      </c>
      <c r="M7333" t="s">
        <v>1174</v>
      </c>
      <c r="N7333" t="s">
        <v>921</v>
      </c>
      <c r="O7333">
        <v>2255</v>
      </c>
    </row>
    <row r="7334" spans="1:15" x14ac:dyDescent="0.35">
      <c r="A7334" s="189" t="str">
        <f t="shared" si="385"/>
        <v>Dec</v>
      </c>
      <c r="B7334" s="190" t="str">
        <f t="shared" si="386"/>
        <v>2023</v>
      </c>
      <c r="C7334" s="190" t="str">
        <f t="shared" si="387"/>
        <v>Dec-2023</v>
      </c>
      <c r="D7334" s="2">
        <v>45291</v>
      </c>
      <c r="E7334" t="s">
        <v>1175</v>
      </c>
      <c r="F7334" t="s">
        <v>1571</v>
      </c>
      <c r="G7334" t="s">
        <v>1176</v>
      </c>
      <c r="H7334" t="s">
        <v>662</v>
      </c>
      <c r="I7334" t="s">
        <v>1177</v>
      </c>
      <c r="J7334" t="s">
        <v>1178</v>
      </c>
      <c r="K7334" t="s">
        <v>1179</v>
      </c>
      <c r="L7334" t="s">
        <v>1180</v>
      </c>
      <c r="M7334" t="s">
        <v>1181</v>
      </c>
      <c r="N7334" t="s">
        <v>1528</v>
      </c>
      <c r="O7334" t="s">
        <v>958</v>
      </c>
    </row>
    <row r="7335" spans="1:15" x14ac:dyDescent="0.35">
      <c r="A7335" s="189" t="str">
        <f t="shared" si="385"/>
        <v>Dec</v>
      </c>
      <c r="B7335" s="190" t="str">
        <f t="shared" si="386"/>
        <v>2023</v>
      </c>
      <c r="C7335" s="190" t="str">
        <f t="shared" si="387"/>
        <v>Dec-2023</v>
      </c>
      <c r="D7335" s="2">
        <v>45291</v>
      </c>
      <c r="E7335" t="s">
        <v>1175</v>
      </c>
      <c r="F7335" t="s">
        <v>1571</v>
      </c>
      <c r="G7335" t="s">
        <v>1176</v>
      </c>
      <c r="H7335" t="s">
        <v>662</v>
      </c>
      <c r="I7335" t="s">
        <v>1177</v>
      </c>
      <c r="J7335" t="s">
        <v>1178</v>
      </c>
      <c r="K7335" t="s">
        <v>1179</v>
      </c>
      <c r="L7335" t="s">
        <v>1180</v>
      </c>
      <c r="M7335" t="s">
        <v>1181</v>
      </c>
      <c r="N7335" t="s">
        <v>1529</v>
      </c>
      <c r="O7335" t="s">
        <v>958</v>
      </c>
    </row>
    <row r="7336" spans="1:15" x14ac:dyDescent="0.35">
      <c r="A7336" s="189" t="str">
        <f t="shared" si="385"/>
        <v>Dec</v>
      </c>
      <c r="B7336" s="190" t="str">
        <f t="shared" si="386"/>
        <v>2023</v>
      </c>
      <c r="C7336" s="190" t="str">
        <f t="shared" si="387"/>
        <v>Dec-2023</v>
      </c>
      <c r="D7336" s="2">
        <v>45291</v>
      </c>
      <c r="E7336" t="s">
        <v>1175</v>
      </c>
      <c r="F7336" t="s">
        <v>1571</v>
      </c>
      <c r="G7336" t="s">
        <v>1176</v>
      </c>
      <c r="H7336" t="s">
        <v>662</v>
      </c>
      <c r="I7336" t="s">
        <v>1177</v>
      </c>
      <c r="J7336" t="s">
        <v>1178</v>
      </c>
      <c r="K7336" t="s">
        <v>1179</v>
      </c>
      <c r="L7336" t="s">
        <v>1180</v>
      </c>
      <c r="M7336" t="s">
        <v>1181</v>
      </c>
      <c r="N7336" t="s">
        <v>919</v>
      </c>
      <c r="O7336">
        <v>105</v>
      </c>
    </row>
    <row r="7337" spans="1:15" x14ac:dyDescent="0.35">
      <c r="A7337" s="189" t="str">
        <f t="shared" si="385"/>
        <v>Dec</v>
      </c>
      <c r="B7337" s="190" t="str">
        <f t="shared" si="386"/>
        <v>2023</v>
      </c>
      <c r="C7337" s="190" t="str">
        <f t="shared" si="387"/>
        <v>Dec-2023</v>
      </c>
      <c r="D7337" s="2">
        <v>45291</v>
      </c>
      <c r="E7337" t="s">
        <v>1175</v>
      </c>
      <c r="F7337" t="s">
        <v>1571</v>
      </c>
      <c r="G7337" t="s">
        <v>1176</v>
      </c>
      <c r="H7337" t="s">
        <v>662</v>
      </c>
      <c r="I7337" t="s">
        <v>1177</v>
      </c>
      <c r="J7337" t="s">
        <v>1178</v>
      </c>
      <c r="K7337" t="s">
        <v>1179</v>
      </c>
      <c r="L7337" t="s">
        <v>1180</v>
      </c>
      <c r="M7337" t="s">
        <v>1181</v>
      </c>
      <c r="N7337" t="s">
        <v>920</v>
      </c>
      <c r="O7337">
        <v>560</v>
      </c>
    </row>
    <row r="7338" spans="1:15" x14ac:dyDescent="0.35">
      <c r="A7338" s="189" t="str">
        <f t="shared" si="385"/>
        <v>Dec</v>
      </c>
      <c r="B7338" s="190" t="str">
        <f t="shared" si="386"/>
        <v>2023</v>
      </c>
      <c r="C7338" s="190" t="str">
        <f t="shared" si="387"/>
        <v>Dec-2023</v>
      </c>
      <c r="D7338" s="2">
        <v>45291</v>
      </c>
      <c r="E7338" t="s">
        <v>1175</v>
      </c>
      <c r="F7338" t="s">
        <v>1571</v>
      </c>
      <c r="G7338" t="s">
        <v>1176</v>
      </c>
      <c r="H7338" t="s">
        <v>662</v>
      </c>
      <c r="I7338" t="s">
        <v>1177</v>
      </c>
      <c r="J7338" t="s">
        <v>1178</v>
      </c>
      <c r="K7338" t="s">
        <v>1179</v>
      </c>
      <c r="L7338" t="s">
        <v>1180</v>
      </c>
      <c r="M7338" t="s">
        <v>1181</v>
      </c>
      <c r="N7338" t="s">
        <v>922</v>
      </c>
      <c r="O7338">
        <v>240</v>
      </c>
    </row>
    <row r="7339" spans="1:15" x14ac:dyDescent="0.35">
      <c r="A7339" s="189" t="str">
        <f t="shared" si="385"/>
        <v>Dec</v>
      </c>
      <c r="B7339" s="190" t="str">
        <f t="shared" si="386"/>
        <v>2023</v>
      </c>
      <c r="C7339" s="190" t="str">
        <f t="shared" si="387"/>
        <v>Dec-2023</v>
      </c>
      <c r="D7339" s="2">
        <v>45291</v>
      </c>
      <c r="E7339" t="s">
        <v>1175</v>
      </c>
      <c r="F7339" t="s">
        <v>1571</v>
      </c>
      <c r="G7339" t="s">
        <v>1176</v>
      </c>
      <c r="H7339" t="s">
        <v>662</v>
      </c>
      <c r="I7339" t="s">
        <v>1177</v>
      </c>
      <c r="J7339" t="s">
        <v>1178</v>
      </c>
      <c r="K7339" t="s">
        <v>1179</v>
      </c>
      <c r="L7339" t="s">
        <v>1180</v>
      </c>
      <c r="M7339" t="s">
        <v>1181</v>
      </c>
      <c r="N7339" t="s">
        <v>921</v>
      </c>
      <c r="O7339">
        <v>215</v>
      </c>
    </row>
    <row r="7340" spans="1:15" x14ac:dyDescent="0.35">
      <c r="A7340" s="189" t="str">
        <f t="shared" si="385"/>
        <v>Dec</v>
      </c>
      <c r="B7340" s="190" t="str">
        <f t="shared" si="386"/>
        <v>2023</v>
      </c>
      <c r="C7340" s="190" t="str">
        <f t="shared" si="387"/>
        <v>Dec-2023</v>
      </c>
      <c r="D7340" s="2">
        <v>45291</v>
      </c>
      <c r="E7340" t="s">
        <v>1175</v>
      </c>
      <c r="F7340" t="s">
        <v>1571</v>
      </c>
      <c r="G7340" t="s">
        <v>1176</v>
      </c>
      <c r="H7340" t="s">
        <v>662</v>
      </c>
      <c r="I7340" t="s">
        <v>1177</v>
      </c>
      <c r="J7340" t="s">
        <v>1178</v>
      </c>
      <c r="K7340" t="s">
        <v>1182</v>
      </c>
      <c r="L7340" t="s">
        <v>1183</v>
      </c>
      <c r="M7340" t="s">
        <v>1184</v>
      </c>
      <c r="N7340" t="s">
        <v>1528</v>
      </c>
      <c r="O7340" t="s">
        <v>958</v>
      </c>
    </row>
    <row r="7341" spans="1:15" x14ac:dyDescent="0.35">
      <c r="A7341" s="189" t="str">
        <f t="shared" si="385"/>
        <v>Dec</v>
      </c>
      <c r="B7341" s="190" t="str">
        <f t="shared" si="386"/>
        <v>2023</v>
      </c>
      <c r="C7341" s="190" t="str">
        <f t="shared" si="387"/>
        <v>Dec-2023</v>
      </c>
      <c r="D7341" s="2">
        <v>45291</v>
      </c>
      <c r="E7341" t="s">
        <v>1175</v>
      </c>
      <c r="F7341" t="s">
        <v>1571</v>
      </c>
      <c r="G7341" t="s">
        <v>1176</v>
      </c>
      <c r="H7341" t="s">
        <v>662</v>
      </c>
      <c r="I7341" t="s">
        <v>1177</v>
      </c>
      <c r="J7341" t="s">
        <v>1178</v>
      </c>
      <c r="K7341" t="s">
        <v>1182</v>
      </c>
      <c r="L7341" t="s">
        <v>1183</v>
      </c>
      <c r="M7341" t="s">
        <v>1184</v>
      </c>
      <c r="N7341" t="s">
        <v>1529</v>
      </c>
      <c r="O7341" t="s">
        <v>958</v>
      </c>
    </row>
    <row r="7342" spans="1:15" x14ac:dyDescent="0.35">
      <c r="A7342" s="189" t="str">
        <f t="shared" si="385"/>
        <v>Dec</v>
      </c>
      <c r="B7342" s="190" t="str">
        <f t="shared" si="386"/>
        <v>2023</v>
      </c>
      <c r="C7342" s="190" t="str">
        <f t="shared" si="387"/>
        <v>Dec-2023</v>
      </c>
      <c r="D7342" s="2">
        <v>45291</v>
      </c>
      <c r="E7342" t="s">
        <v>1175</v>
      </c>
      <c r="F7342" t="s">
        <v>1571</v>
      </c>
      <c r="G7342" t="s">
        <v>1176</v>
      </c>
      <c r="H7342" t="s">
        <v>662</v>
      </c>
      <c r="I7342" t="s">
        <v>1177</v>
      </c>
      <c r="J7342" t="s">
        <v>1178</v>
      </c>
      <c r="K7342" t="s">
        <v>1182</v>
      </c>
      <c r="L7342" t="s">
        <v>1183</v>
      </c>
      <c r="M7342" t="s">
        <v>1184</v>
      </c>
      <c r="N7342" t="s">
        <v>919</v>
      </c>
      <c r="O7342">
        <v>195</v>
      </c>
    </row>
    <row r="7343" spans="1:15" x14ac:dyDescent="0.35">
      <c r="A7343" s="189" t="str">
        <f t="shared" si="385"/>
        <v>Dec</v>
      </c>
      <c r="B7343" s="190" t="str">
        <f t="shared" si="386"/>
        <v>2023</v>
      </c>
      <c r="C7343" s="190" t="str">
        <f t="shared" si="387"/>
        <v>Dec-2023</v>
      </c>
      <c r="D7343" s="2">
        <v>45291</v>
      </c>
      <c r="E7343" t="s">
        <v>1175</v>
      </c>
      <c r="F7343" t="s">
        <v>1571</v>
      </c>
      <c r="G7343" t="s">
        <v>1176</v>
      </c>
      <c r="H7343" t="s">
        <v>662</v>
      </c>
      <c r="I7343" t="s">
        <v>1177</v>
      </c>
      <c r="J7343" t="s">
        <v>1178</v>
      </c>
      <c r="K7343" t="s">
        <v>1182</v>
      </c>
      <c r="L7343" t="s">
        <v>1183</v>
      </c>
      <c r="M7343" t="s">
        <v>1184</v>
      </c>
      <c r="N7343" t="s">
        <v>920</v>
      </c>
      <c r="O7343">
        <v>725</v>
      </c>
    </row>
    <row r="7344" spans="1:15" x14ac:dyDescent="0.35">
      <c r="A7344" s="189" t="str">
        <f t="shared" si="385"/>
        <v>Dec</v>
      </c>
      <c r="B7344" s="190" t="str">
        <f t="shared" si="386"/>
        <v>2023</v>
      </c>
      <c r="C7344" s="190" t="str">
        <f t="shared" si="387"/>
        <v>Dec-2023</v>
      </c>
      <c r="D7344" s="2">
        <v>45291</v>
      </c>
      <c r="E7344" t="s">
        <v>1175</v>
      </c>
      <c r="F7344" t="s">
        <v>1571</v>
      </c>
      <c r="G7344" t="s">
        <v>1176</v>
      </c>
      <c r="H7344" t="s">
        <v>662</v>
      </c>
      <c r="I7344" t="s">
        <v>1177</v>
      </c>
      <c r="J7344" t="s">
        <v>1178</v>
      </c>
      <c r="K7344" t="s">
        <v>1182</v>
      </c>
      <c r="L7344" t="s">
        <v>1183</v>
      </c>
      <c r="M7344" t="s">
        <v>1184</v>
      </c>
      <c r="N7344" t="s">
        <v>922</v>
      </c>
      <c r="O7344">
        <v>220</v>
      </c>
    </row>
    <row r="7345" spans="1:15" x14ac:dyDescent="0.35">
      <c r="A7345" s="189" t="str">
        <f t="shared" si="385"/>
        <v>Dec</v>
      </c>
      <c r="B7345" s="190" t="str">
        <f t="shared" si="386"/>
        <v>2023</v>
      </c>
      <c r="C7345" s="190" t="str">
        <f t="shared" si="387"/>
        <v>Dec-2023</v>
      </c>
      <c r="D7345" s="2">
        <v>45291</v>
      </c>
      <c r="E7345" t="s">
        <v>1175</v>
      </c>
      <c r="F7345" t="s">
        <v>1571</v>
      </c>
      <c r="G7345" t="s">
        <v>1176</v>
      </c>
      <c r="H7345" t="s">
        <v>662</v>
      </c>
      <c r="I7345" t="s">
        <v>1177</v>
      </c>
      <c r="J7345" t="s">
        <v>1178</v>
      </c>
      <c r="K7345" t="s">
        <v>1182</v>
      </c>
      <c r="L7345" t="s">
        <v>1183</v>
      </c>
      <c r="M7345" t="s">
        <v>1184</v>
      </c>
      <c r="N7345" t="s">
        <v>921</v>
      </c>
      <c r="O7345">
        <v>435</v>
      </c>
    </row>
    <row r="7346" spans="1:15" x14ac:dyDescent="0.35">
      <c r="A7346" s="189" t="str">
        <f t="shared" si="385"/>
        <v>Dec</v>
      </c>
      <c r="B7346" s="190" t="str">
        <f t="shared" si="386"/>
        <v>2023</v>
      </c>
      <c r="C7346" s="190" t="str">
        <f t="shared" si="387"/>
        <v>Dec-2023</v>
      </c>
      <c r="D7346" s="2">
        <v>45291</v>
      </c>
      <c r="E7346" t="s">
        <v>1175</v>
      </c>
      <c r="F7346" t="s">
        <v>1571</v>
      </c>
      <c r="G7346" t="s">
        <v>1176</v>
      </c>
      <c r="H7346" t="s">
        <v>662</v>
      </c>
      <c r="I7346" t="s">
        <v>1177</v>
      </c>
      <c r="J7346" t="s">
        <v>1178</v>
      </c>
      <c r="K7346" t="s">
        <v>1185</v>
      </c>
      <c r="L7346" t="s">
        <v>1186</v>
      </c>
      <c r="M7346" t="s">
        <v>1187</v>
      </c>
      <c r="N7346" t="s">
        <v>1528</v>
      </c>
      <c r="O7346" t="s">
        <v>958</v>
      </c>
    </row>
    <row r="7347" spans="1:15" x14ac:dyDescent="0.35">
      <c r="A7347" s="189" t="str">
        <f t="shared" si="385"/>
        <v>Dec</v>
      </c>
      <c r="B7347" s="190" t="str">
        <f t="shared" si="386"/>
        <v>2023</v>
      </c>
      <c r="C7347" s="190" t="str">
        <f t="shared" si="387"/>
        <v>Dec-2023</v>
      </c>
      <c r="D7347" s="2">
        <v>45291</v>
      </c>
      <c r="E7347" t="s">
        <v>1175</v>
      </c>
      <c r="F7347" t="s">
        <v>1571</v>
      </c>
      <c r="G7347" t="s">
        <v>1176</v>
      </c>
      <c r="H7347" t="s">
        <v>662</v>
      </c>
      <c r="I7347" t="s">
        <v>1177</v>
      </c>
      <c r="J7347" t="s">
        <v>1178</v>
      </c>
      <c r="K7347" t="s">
        <v>1185</v>
      </c>
      <c r="L7347" t="s">
        <v>1186</v>
      </c>
      <c r="M7347" t="s">
        <v>1187</v>
      </c>
      <c r="N7347" t="s">
        <v>1529</v>
      </c>
      <c r="O7347" t="s">
        <v>958</v>
      </c>
    </row>
    <row r="7348" spans="1:15" x14ac:dyDescent="0.35">
      <c r="A7348" s="189" t="str">
        <f t="shared" si="385"/>
        <v>Dec</v>
      </c>
      <c r="B7348" s="190" t="str">
        <f t="shared" si="386"/>
        <v>2023</v>
      </c>
      <c r="C7348" s="190" t="str">
        <f t="shared" si="387"/>
        <v>Dec-2023</v>
      </c>
      <c r="D7348" s="2">
        <v>45291</v>
      </c>
      <c r="E7348" t="s">
        <v>1175</v>
      </c>
      <c r="F7348" t="s">
        <v>1571</v>
      </c>
      <c r="G7348" t="s">
        <v>1176</v>
      </c>
      <c r="H7348" t="s">
        <v>662</v>
      </c>
      <c r="I7348" t="s">
        <v>1177</v>
      </c>
      <c r="J7348" t="s">
        <v>1178</v>
      </c>
      <c r="K7348" t="s">
        <v>1185</v>
      </c>
      <c r="L7348" t="s">
        <v>1186</v>
      </c>
      <c r="M7348" t="s">
        <v>1187</v>
      </c>
      <c r="N7348" t="s">
        <v>919</v>
      </c>
      <c r="O7348">
        <v>45</v>
      </c>
    </row>
    <row r="7349" spans="1:15" x14ac:dyDescent="0.35">
      <c r="A7349" s="189" t="str">
        <f t="shared" si="385"/>
        <v>Dec</v>
      </c>
      <c r="B7349" s="190" t="str">
        <f t="shared" si="386"/>
        <v>2023</v>
      </c>
      <c r="C7349" s="190" t="str">
        <f t="shared" si="387"/>
        <v>Dec-2023</v>
      </c>
      <c r="D7349" s="2">
        <v>45291</v>
      </c>
      <c r="E7349" t="s">
        <v>1175</v>
      </c>
      <c r="F7349" t="s">
        <v>1571</v>
      </c>
      <c r="G7349" t="s">
        <v>1176</v>
      </c>
      <c r="H7349" t="s">
        <v>662</v>
      </c>
      <c r="I7349" t="s">
        <v>1177</v>
      </c>
      <c r="J7349" t="s">
        <v>1178</v>
      </c>
      <c r="K7349" t="s">
        <v>1185</v>
      </c>
      <c r="L7349" t="s">
        <v>1186</v>
      </c>
      <c r="M7349" t="s">
        <v>1187</v>
      </c>
      <c r="N7349" t="s">
        <v>920</v>
      </c>
      <c r="O7349">
        <v>770</v>
      </c>
    </row>
    <row r="7350" spans="1:15" x14ac:dyDescent="0.35">
      <c r="A7350" s="189" t="str">
        <f t="shared" si="385"/>
        <v>Dec</v>
      </c>
      <c r="B7350" s="190" t="str">
        <f t="shared" si="386"/>
        <v>2023</v>
      </c>
      <c r="C7350" s="190" t="str">
        <f t="shared" si="387"/>
        <v>Dec-2023</v>
      </c>
      <c r="D7350" s="2">
        <v>45291</v>
      </c>
      <c r="E7350" t="s">
        <v>1175</v>
      </c>
      <c r="F7350" t="s">
        <v>1571</v>
      </c>
      <c r="G7350" t="s">
        <v>1176</v>
      </c>
      <c r="H7350" t="s">
        <v>662</v>
      </c>
      <c r="I7350" t="s">
        <v>1177</v>
      </c>
      <c r="J7350" t="s">
        <v>1178</v>
      </c>
      <c r="K7350" t="s">
        <v>1185</v>
      </c>
      <c r="L7350" t="s">
        <v>1186</v>
      </c>
      <c r="M7350" t="s">
        <v>1187</v>
      </c>
      <c r="N7350" t="s">
        <v>922</v>
      </c>
      <c r="O7350">
        <v>195</v>
      </c>
    </row>
    <row r="7351" spans="1:15" x14ac:dyDescent="0.35">
      <c r="A7351" s="189" t="str">
        <f t="shared" si="385"/>
        <v>Dec</v>
      </c>
      <c r="B7351" s="190" t="str">
        <f t="shared" si="386"/>
        <v>2023</v>
      </c>
      <c r="C7351" s="190" t="str">
        <f t="shared" si="387"/>
        <v>Dec-2023</v>
      </c>
      <c r="D7351" s="2">
        <v>45291</v>
      </c>
      <c r="E7351" t="s">
        <v>1175</v>
      </c>
      <c r="F7351" t="s">
        <v>1571</v>
      </c>
      <c r="G7351" t="s">
        <v>1176</v>
      </c>
      <c r="H7351" t="s">
        <v>662</v>
      </c>
      <c r="I7351" t="s">
        <v>1177</v>
      </c>
      <c r="J7351" t="s">
        <v>1178</v>
      </c>
      <c r="K7351" t="s">
        <v>1185</v>
      </c>
      <c r="L7351" t="s">
        <v>1186</v>
      </c>
      <c r="M7351" t="s">
        <v>1187</v>
      </c>
      <c r="N7351" t="s">
        <v>921</v>
      </c>
      <c r="O7351">
        <v>690</v>
      </c>
    </row>
    <row r="7352" spans="1:15" x14ac:dyDescent="0.35">
      <c r="A7352" s="189" t="str">
        <f t="shared" si="385"/>
        <v>Dec</v>
      </c>
      <c r="B7352" s="190" t="str">
        <f t="shared" si="386"/>
        <v>2023</v>
      </c>
      <c r="C7352" s="190" t="str">
        <f t="shared" si="387"/>
        <v>Dec-2023</v>
      </c>
      <c r="D7352" s="2">
        <v>45291</v>
      </c>
      <c r="E7352" t="s">
        <v>1175</v>
      </c>
      <c r="F7352" t="s">
        <v>1571</v>
      </c>
      <c r="G7352" t="s">
        <v>1176</v>
      </c>
      <c r="H7352" t="s">
        <v>662</v>
      </c>
      <c r="I7352" t="s">
        <v>1177</v>
      </c>
      <c r="J7352" t="s">
        <v>1178</v>
      </c>
      <c r="K7352" t="s">
        <v>1188</v>
      </c>
      <c r="L7352" t="s">
        <v>1189</v>
      </c>
      <c r="M7352" t="s">
        <v>1190</v>
      </c>
      <c r="N7352" t="s">
        <v>1528</v>
      </c>
      <c r="O7352" t="s">
        <v>958</v>
      </c>
    </row>
    <row r="7353" spans="1:15" x14ac:dyDescent="0.35">
      <c r="A7353" s="189" t="str">
        <f t="shared" si="385"/>
        <v>Dec</v>
      </c>
      <c r="B7353" s="190" t="str">
        <f t="shared" si="386"/>
        <v>2023</v>
      </c>
      <c r="C7353" s="190" t="str">
        <f t="shared" si="387"/>
        <v>Dec-2023</v>
      </c>
      <c r="D7353" s="2">
        <v>45291</v>
      </c>
      <c r="E7353" t="s">
        <v>1175</v>
      </c>
      <c r="F7353" t="s">
        <v>1571</v>
      </c>
      <c r="G7353" t="s">
        <v>1176</v>
      </c>
      <c r="H7353" t="s">
        <v>662</v>
      </c>
      <c r="I7353" t="s">
        <v>1177</v>
      </c>
      <c r="J7353" t="s">
        <v>1178</v>
      </c>
      <c r="K7353" t="s">
        <v>1188</v>
      </c>
      <c r="L7353" t="s">
        <v>1189</v>
      </c>
      <c r="M7353" t="s">
        <v>1190</v>
      </c>
      <c r="N7353" t="s">
        <v>1529</v>
      </c>
      <c r="O7353" t="s">
        <v>958</v>
      </c>
    </row>
    <row r="7354" spans="1:15" x14ac:dyDescent="0.35">
      <c r="A7354" s="189" t="str">
        <f t="shared" si="385"/>
        <v>Dec</v>
      </c>
      <c r="B7354" s="190" t="str">
        <f t="shared" si="386"/>
        <v>2023</v>
      </c>
      <c r="C7354" s="190" t="str">
        <f t="shared" si="387"/>
        <v>Dec-2023</v>
      </c>
      <c r="D7354" s="2">
        <v>45291</v>
      </c>
      <c r="E7354" t="s">
        <v>1175</v>
      </c>
      <c r="F7354" t="s">
        <v>1571</v>
      </c>
      <c r="G7354" t="s">
        <v>1176</v>
      </c>
      <c r="H7354" t="s">
        <v>662</v>
      </c>
      <c r="I7354" t="s">
        <v>1177</v>
      </c>
      <c r="J7354" t="s">
        <v>1178</v>
      </c>
      <c r="K7354" t="s">
        <v>1188</v>
      </c>
      <c r="L7354" t="s">
        <v>1189</v>
      </c>
      <c r="M7354" t="s">
        <v>1190</v>
      </c>
      <c r="N7354" t="s">
        <v>919</v>
      </c>
      <c r="O7354">
        <v>275</v>
      </c>
    </row>
    <row r="7355" spans="1:15" x14ac:dyDescent="0.35">
      <c r="A7355" s="189" t="str">
        <f t="shared" si="385"/>
        <v>Dec</v>
      </c>
      <c r="B7355" s="190" t="str">
        <f t="shared" si="386"/>
        <v>2023</v>
      </c>
      <c r="C7355" s="190" t="str">
        <f t="shared" si="387"/>
        <v>Dec-2023</v>
      </c>
      <c r="D7355" s="2">
        <v>45291</v>
      </c>
      <c r="E7355" t="s">
        <v>1175</v>
      </c>
      <c r="F7355" t="s">
        <v>1571</v>
      </c>
      <c r="G7355" t="s">
        <v>1176</v>
      </c>
      <c r="H7355" t="s">
        <v>662</v>
      </c>
      <c r="I7355" t="s">
        <v>1177</v>
      </c>
      <c r="J7355" t="s">
        <v>1178</v>
      </c>
      <c r="K7355" t="s">
        <v>1188</v>
      </c>
      <c r="L7355" t="s">
        <v>1189</v>
      </c>
      <c r="M7355" t="s">
        <v>1190</v>
      </c>
      <c r="N7355" t="s">
        <v>920</v>
      </c>
      <c r="O7355">
        <v>1235</v>
      </c>
    </row>
    <row r="7356" spans="1:15" x14ac:dyDescent="0.35">
      <c r="A7356" s="189" t="str">
        <f t="shared" si="385"/>
        <v>Dec</v>
      </c>
      <c r="B7356" s="190" t="str">
        <f t="shared" si="386"/>
        <v>2023</v>
      </c>
      <c r="C7356" s="190" t="str">
        <f t="shared" si="387"/>
        <v>Dec-2023</v>
      </c>
      <c r="D7356" s="2">
        <v>45291</v>
      </c>
      <c r="E7356" t="s">
        <v>1175</v>
      </c>
      <c r="F7356" t="s">
        <v>1571</v>
      </c>
      <c r="G7356" t="s">
        <v>1176</v>
      </c>
      <c r="H7356" t="s">
        <v>662</v>
      </c>
      <c r="I7356" t="s">
        <v>1177</v>
      </c>
      <c r="J7356" t="s">
        <v>1178</v>
      </c>
      <c r="K7356" t="s">
        <v>1188</v>
      </c>
      <c r="L7356" t="s">
        <v>1189</v>
      </c>
      <c r="M7356" t="s">
        <v>1190</v>
      </c>
      <c r="N7356" t="s">
        <v>922</v>
      </c>
      <c r="O7356">
        <v>580</v>
      </c>
    </row>
    <row r="7357" spans="1:15" x14ac:dyDescent="0.35">
      <c r="A7357" s="189" t="str">
        <f t="shared" si="385"/>
        <v>Dec</v>
      </c>
      <c r="B7357" s="190" t="str">
        <f t="shared" si="386"/>
        <v>2023</v>
      </c>
      <c r="C7357" s="190" t="str">
        <f t="shared" si="387"/>
        <v>Dec-2023</v>
      </c>
      <c r="D7357" s="2">
        <v>45291</v>
      </c>
      <c r="E7357" t="s">
        <v>1175</v>
      </c>
      <c r="F7357" t="s">
        <v>1571</v>
      </c>
      <c r="G7357" t="s">
        <v>1176</v>
      </c>
      <c r="H7357" t="s">
        <v>662</v>
      </c>
      <c r="I7357" t="s">
        <v>1177</v>
      </c>
      <c r="J7357" t="s">
        <v>1178</v>
      </c>
      <c r="K7357" t="s">
        <v>1188</v>
      </c>
      <c r="L7357" t="s">
        <v>1189</v>
      </c>
      <c r="M7357" t="s">
        <v>1190</v>
      </c>
      <c r="N7357" t="s">
        <v>921</v>
      </c>
      <c r="O7357">
        <v>995</v>
      </c>
    </row>
    <row r="7358" spans="1:15" x14ac:dyDescent="0.35">
      <c r="A7358" s="189" t="str">
        <f t="shared" si="385"/>
        <v>Dec</v>
      </c>
      <c r="B7358" s="190" t="str">
        <f t="shared" si="386"/>
        <v>2023</v>
      </c>
      <c r="C7358" s="190" t="str">
        <f t="shared" si="387"/>
        <v>Dec-2023</v>
      </c>
      <c r="D7358" s="2">
        <v>45291</v>
      </c>
      <c r="E7358" t="s">
        <v>1175</v>
      </c>
      <c r="F7358" t="s">
        <v>1571</v>
      </c>
      <c r="G7358" t="s">
        <v>1176</v>
      </c>
      <c r="H7358" t="s">
        <v>662</v>
      </c>
      <c r="I7358" t="s">
        <v>1177</v>
      </c>
      <c r="J7358" t="s">
        <v>1178</v>
      </c>
      <c r="K7358" t="s">
        <v>1191</v>
      </c>
      <c r="L7358" t="s">
        <v>1192</v>
      </c>
      <c r="M7358" t="s">
        <v>1193</v>
      </c>
      <c r="N7358" t="s">
        <v>1528</v>
      </c>
      <c r="O7358" t="s">
        <v>958</v>
      </c>
    </row>
    <row r="7359" spans="1:15" x14ac:dyDescent="0.35">
      <c r="A7359" s="189" t="str">
        <f t="shared" si="385"/>
        <v>Dec</v>
      </c>
      <c r="B7359" s="190" t="str">
        <f t="shared" si="386"/>
        <v>2023</v>
      </c>
      <c r="C7359" s="190" t="str">
        <f t="shared" si="387"/>
        <v>Dec-2023</v>
      </c>
      <c r="D7359" s="2">
        <v>45291</v>
      </c>
      <c r="E7359" t="s">
        <v>1175</v>
      </c>
      <c r="F7359" t="s">
        <v>1571</v>
      </c>
      <c r="G7359" t="s">
        <v>1176</v>
      </c>
      <c r="H7359" t="s">
        <v>662</v>
      </c>
      <c r="I7359" t="s">
        <v>1177</v>
      </c>
      <c r="J7359" t="s">
        <v>1178</v>
      </c>
      <c r="K7359" t="s">
        <v>1191</v>
      </c>
      <c r="L7359" t="s">
        <v>1192</v>
      </c>
      <c r="M7359" t="s">
        <v>1193</v>
      </c>
      <c r="N7359" t="s">
        <v>1529</v>
      </c>
      <c r="O7359" t="s">
        <v>958</v>
      </c>
    </row>
    <row r="7360" spans="1:15" x14ac:dyDescent="0.35">
      <c r="A7360" s="189" t="str">
        <f t="shared" si="385"/>
        <v>Dec</v>
      </c>
      <c r="B7360" s="190" t="str">
        <f t="shared" si="386"/>
        <v>2023</v>
      </c>
      <c r="C7360" s="190" t="str">
        <f t="shared" si="387"/>
        <v>Dec-2023</v>
      </c>
      <c r="D7360" s="2">
        <v>45291</v>
      </c>
      <c r="E7360" t="s">
        <v>1175</v>
      </c>
      <c r="F7360" t="s">
        <v>1571</v>
      </c>
      <c r="G7360" t="s">
        <v>1176</v>
      </c>
      <c r="H7360" t="s">
        <v>662</v>
      </c>
      <c r="I7360" t="s">
        <v>1177</v>
      </c>
      <c r="J7360" t="s">
        <v>1178</v>
      </c>
      <c r="K7360" t="s">
        <v>1191</v>
      </c>
      <c r="L7360" t="s">
        <v>1192</v>
      </c>
      <c r="M7360" t="s">
        <v>1193</v>
      </c>
      <c r="N7360" t="s">
        <v>919</v>
      </c>
      <c r="O7360">
        <v>140</v>
      </c>
    </row>
    <row r="7361" spans="1:15" x14ac:dyDescent="0.35">
      <c r="A7361" s="189" t="str">
        <f t="shared" si="385"/>
        <v>Dec</v>
      </c>
      <c r="B7361" s="190" t="str">
        <f t="shared" si="386"/>
        <v>2023</v>
      </c>
      <c r="C7361" s="190" t="str">
        <f t="shared" si="387"/>
        <v>Dec-2023</v>
      </c>
      <c r="D7361" s="2">
        <v>45291</v>
      </c>
      <c r="E7361" t="s">
        <v>1175</v>
      </c>
      <c r="F7361" t="s">
        <v>1571</v>
      </c>
      <c r="G7361" t="s">
        <v>1176</v>
      </c>
      <c r="H7361" t="s">
        <v>662</v>
      </c>
      <c r="I7361" t="s">
        <v>1177</v>
      </c>
      <c r="J7361" t="s">
        <v>1178</v>
      </c>
      <c r="K7361" t="s">
        <v>1191</v>
      </c>
      <c r="L7361" t="s">
        <v>1192</v>
      </c>
      <c r="M7361" t="s">
        <v>1193</v>
      </c>
      <c r="N7361" t="s">
        <v>920</v>
      </c>
      <c r="O7361">
        <v>860</v>
      </c>
    </row>
    <row r="7362" spans="1:15" x14ac:dyDescent="0.35">
      <c r="A7362" s="189" t="str">
        <f t="shared" si="385"/>
        <v>Dec</v>
      </c>
      <c r="B7362" s="190" t="str">
        <f t="shared" si="386"/>
        <v>2023</v>
      </c>
      <c r="C7362" s="190" t="str">
        <f t="shared" si="387"/>
        <v>Dec-2023</v>
      </c>
      <c r="D7362" s="2">
        <v>45291</v>
      </c>
      <c r="E7362" t="s">
        <v>1175</v>
      </c>
      <c r="F7362" t="s">
        <v>1571</v>
      </c>
      <c r="G7362" t="s">
        <v>1176</v>
      </c>
      <c r="H7362" t="s">
        <v>662</v>
      </c>
      <c r="I7362" t="s">
        <v>1177</v>
      </c>
      <c r="J7362" t="s">
        <v>1178</v>
      </c>
      <c r="K7362" t="s">
        <v>1191</v>
      </c>
      <c r="L7362" t="s">
        <v>1192</v>
      </c>
      <c r="M7362" t="s">
        <v>1193</v>
      </c>
      <c r="N7362" t="s">
        <v>922</v>
      </c>
      <c r="O7362">
        <v>205</v>
      </c>
    </row>
    <row r="7363" spans="1:15" x14ac:dyDescent="0.35">
      <c r="A7363" s="189" t="str">
        <f t="shared" si="385"/>
        <v>Dec</v>
      </c>
      <c r="B7363" s="190" t="str">
        <f t="shared" si="386"/>
        <v>2023</v>
      </c>
      <c r="C7363" s="190" t="str">
        <f t="shared" si="387"/>
        <v>Dec-2023</v>
      </c>
      <c r="D7363" s="2">
        <v>45291</v>
      </c>
      <c r="E7363" t="s">
        <v>1175</v>
      </c>
      <c r="F7363" t="s">
        <v>1571</v>
      </c>
      <c r="G7363" t="s">
        <v>1176</v>
      </c>
      <c r="H7363" t="s">
        <v>662</v>
      </c>
      <c r="I7363" t="s">
        <v>1177</v>
      </c>
      <c r="J7363" t="s">
        <v>1178</v>
      </c>
      <c r="K7363" t="s">
        <v>1191</v>
      </c>
      <c r="L7363" t="s">
        <v>1192</v>
      </c>
      <c r="M7363" t="s">
        <v>1193</v>
      </c>
      <c r="N7363" t="s">
        <v>921</v>
      </c>
      <c r="O7363">
        <v>535</v>
      </c>
    </row>
    <row r="7364" spans="1:15" x14ac:dyDescent="0.35">
      <c r="A7364" s="189" t="str">
        <f t="shared" si="385"/>
        <v>Dec</v>
      </c>
      <c r="B7364" s="190" t="str">
        <f t="shared" si="386"/>
        <v>2023</v>
      </c>
      <c r="C7364" s="190" t="str">
        <f t="shared" si="387"/>
        <v>Dec-2023</v>
      </c>
      <c r="D7364" s="2">
        <v>45291</v>
      </c>
      <c r="E7364" t="s">
        <v>1175</v>
      </c>
      <c r="F7364" t="s">
        <v>1571</v>
      </c>
      <c r="G7364" t="s">
        <v>1176</v>
      </c>
      <c r="H7364" t="s">
        <v>662</v>
      </c>
      <c r="I7364" t="s">
        <v>1177</v>
      </c>
      <c r="J7364" t="s">
        <v>1178</v>
      </c>
      <c r="K7364" t="s">
        <v>1194</v>
      </c>
      <c r="L7364" t="s">
        <v>1195</v>
      </c>
      <c r="M7364" t="s">
        <v>1196</v>
      </c>
      <c r="N7364" t="s">
        <v>1528</v>
      </c>
      <c r="O7364" t="s">
        <v>958</v>
      </c>
    </row>
    <row r="7365" spans="1:15" x14ac:dyDescent="0.35">
      <c r="A7365" s="189" t="str">
        <f t="shared" si="385"/>
        <v>Dec</v>
      </c>
      <c r="B7365" s="190" t="str">
        <f t="shared" si="386"/>
        <v>2023</v>
      </c>
      <c r="C7365" s="190" t="str">
        <f t="shared" si="387"/>
        <v>Dec-2023</v>
      </c>
      <c r="D7365" s="2">
        <v>45291</v>
      </c>
      <c r="E7365" t="s">
        <v>1175</v>
      </c>
      <c r="F7365" t="s">
        <v>1571</v>
      </c>
      <c r="G7365" t="s">
        <v>1176</v>
      </c>
      <c r="H7365" t="s">
        <v>662</v>
      </c>
      <c r="I7365" t="s">
        <v>1177</v>
      </c>
      <c r="J7365" t="s">
        <v>1178</v>
      </c>
      <c r="K7365" t="s">
        <v>1194</v>
      </c>
      <c r="L7365" t="s">
        <v>1195</v>
      </c>
      <c r="M7365" t="s">
        <v>1196</v>
      </c>
      <c r="N7365" t="s">
        <v>1529</v>
      </c>
      <c r="O7365" t="s">
        <v>958</v>
      </c>
    </row>
    <row r="7366" spans="1:15" x14ac:dyDescent="0.35">
      <c r="A7366" s="189" t="str">
        <f t="shared" si="385"/>
        <v>Dec</v>
      </c>
      <c r="B7366" s="190" t="str">
        <f t="shared" si="386"/>
        <v>2023</v>
      </c>
      <c r="C7366" s="190" t="str">
        <f t="shared" si="387"/>
        <v>Dec-2023</v>
      </c>
      <c r="D7366" s="2">
        <v>45291</v>
      </c>
      <c r="E7366" t="s">
        <v>1175</v>
      </c>
      <c r="F7366" t="s">
        <v>1571</v>
      </c>
      <c r="G7366" t="s">
        <v>1176</v>
      </c>
      <c r="H7366" t="s">
        <v>662</v>
      </c>
      <c r="I7366" t="s">
        <v>1177</v>
      </c>
      <c r="J7366" t="s">
        <v>1178</v>
      </c>
      <c r="K7366" t="s">
        <v>1194</v>
      </c>
      <c r="L7366" t="s">
        <v>1195</v>
      </c>
      <c r="M7366" t="s">
        <v>1196</v>
      </c>
      <c r="N7366" t="s">
        <v>919</v>
      </c>
      <c r="O7366">
        <v>340</v>
      </c>
    </row>
    <row r="7367" spans="1:15" x14ac:dyDescent="0.35">
      <c r="A7367" s="189" t="str">
        <f t="shared" si="385"/>
        <v>Dec</v>
      </c>
      <c r="B7367" s="190" t="str">
        <f t="shared" si="386"/>
        <v>2023</v>
      </c>
      <c r="C7367" s="190" t="str">
        <f t="shared" si="387"/>
        <v>Dec-2023</v>
      </c>
      <c r="D7367" s="2">
        <v>45291</v>
      </c>
      <c r="E7367" t="s">
        <v>1175</v>
      </c>
      <c r="F7367" t="s">
        <v>1571</v>
      </c>
      <c r="G7367" t="s">
        <v>1176</v>
      </c>
      <c r="H7367" t="s">
        <v>662</v>
      </c>
      <c r="I7367" t="s">
        <v>1177</v>
      </c>
      <c r="J7367" t="s">
        <v>1178</v>
      </c>
      <c r="K7367" t="s">
        <v>1194</v>
      </c>
      <c r="L7367" t="s">
        <v>1195</v>
      </c>
      <c r="M7367" t="s">
        <v>1196</v>
      </c>
      <c r="N7367" t="s">
        <v>920</v>
      </c>
      <c r="O7367">
        <v>2370</v>
      </c>
    </row>
    <row r="7368" spans="1:15" x14ac:dyDescent="0.35">
      <c r="A7368" s="189" t="str">
        <f t="shared" si="385"/>
        <v>Dec</v>
      </c>
      <c r="B7368" s="190" t="str">
        <f t="shared" si="386"/>
        <v>2023</v>
      </c>
      <c r="C7368" s="190" t="str">
        <f t="shared" si="387"/>
        <v>Dec-2023</v>
      </c>
      <c r="D7368" s="2">
        <v>45291</v>
      </c>
      <c r="E7368" t="s">
        <v>1175</v>
      </c>
      <c r="F7368" t="s">
        <v>1571</v>
      </c>
      <c r="G7368" t="s">
        <v>1176</v>
      </c>
      <c r="H7368" t="s">
        <v>662</v>
      </c>
      <c r="I7368" t="s">
        <v>1177</v>
      </c>
      <c r="J7368" t="s">
        <v>1178</v>
      </c>
      <c r="K7368" t="s">
        <v>1194</v>
      </c>
      <c r="L7368" t="s">
        <v>1195</v>
      </c>
      <c r="M7368" t="s">
        <v>1196</v>
      </c>
      <c r="N7368" t="s">
        <v>922</v>
      </c>
      <c r="O7368">
        <v>135</v>
      </c>
    </row>
    <row r="7369" spans="1:15" x14ac:dyDescent="0.35">
      <c r="A7369" s="189" t="str">
        <f t="shared" si="385"/>
        <v>Dec</v>
      </c>
      <c r="B7369" s="190" t="str">
        <f t="shared" si="386"/>
        <v>2023</v>
      </c>
      <c r="C7369" s="190" t="str">
        <f t="shared" si="387"/>
        <v>Dec-2023</v>
      </c>
      <c r="D7369" s="2">
        <v>45291</v>
      </c>
      <c r="E7369" t="s">
        <v>1175</v>
      </c>
      <c r="F7369" t="s">
        <v>1571</v>
      </c>
      <c r="G7369" t="s">
        <v>1176</v>
      </c>
      <c r="H7369" t="s">
        <v>662</v>
      </c>
      <c r="I7369" t="s">
        <v>1177</v>
      </c>
      <c r="J7369" t="s">
        <v>1178</v>
      </c>
      <c r="K7369" t="s">
        <v>1194</v>
      </c>
      <c r="L7369" t="s">
        <v>1195</v>
      </c>
      <c r="M7369" t="s">
        <v>1196</v>
      </c>
      <c r="N7369" t="s">
        <v>921</v>
      </c>
      <c r="O7369">
        <v>1005</v>
      </c>
    </row>
    <row r="7370" spans="1:15" x14ac:dyDescent="0.35">
      <c r="A7370" s="189" t="str">
        <f t="shared" si="385"/>
        <v>Dec</v>
      </c>
      <c r="B7370" s="190" t="str">
        <f t="shared" si="386"/>
        <v>2023</v>
      </c>
      <c r="C7370" s="190" t="str">
        <f t="shared" si="387"/>
        <v>Dec-2023</v>
      </c>
      <c r="D7370" s="2">
        <v>45291</v>
      </c>
      <c r="E7370" t="s">
        <v>1175</v>
      </c>
      <c r="F7370" t="s">
        <v>1571</v>
      </c>
      <c r="G7370" t="s">
        <v>1176</v>
      </c>
      <c r="H7370" t="s">
        <v>662</v>
      </c>
      <c r="I7370" t="s">
        <v>1177</v>
      </c>
      <c r="J7370" t="s">
        <v>1178</v>
      </c>
      <c r="K7370" t="s">
        <v>1197</v>
      </c>
      <c r="L7370" t="s">
        <v>1198</v>
      </c>
      <c r="M7370" t="s">
        <v>1199</v>
      </c>
      <c r="N7370" t="s">
        <v>1528</v>
      </c>
      <c r="O7370" t="s">
        <v>958</v>
      </c>
    </row>
    <row r="7371" spans="1:15" x14ac:dyDescent="0.35">
      <c r="A7371" s="189" t="str">
        <f t="shared" si="385"/>
        <v>Dec</v>
      </c>
      <c r="B7371" s="190" t="str">
        <f t="shared" si="386"/>
        <v>2023</v>
      </c>
      <c r="C7371" s="190" t="str">
        <f t="shared" si="387"/>
        <v>Dec-2023</v>
      </c>
      <c r="D7371" s="2">
        <v>45291</v>
      </c>
      <c r="E7371" t="s">
        <v>1175</v>
      </c>
      <c r="F7371" t="s">
        <v>1571</v>
      </c>
      <c r="G7371" t="s">
        <v>1176</v>
      </c>
      <c r="H7371" t="s">
        <v>662</v>
      </c>
      <c r="I7371" t="s">
        <v>1177</v>
      </c>
      <c r="J7371" t="s">
        <v>1178</v>
      </c>
      <c r="K7371" t="s">
        <v>1197</v>
      </c>
      <c r="L7371" t="s">
        <v>1198</v>
      </c>
      <c r="M7371" t="s">
        <v>1199</v>
      </c>
      <c r="N7371" t="s">
        <v>1529</v>
      </c>
      <c r="O7371" t="s">
        <v>958</v>
      </c>
    </row>
    <row r="7372" spans="1:15" x14ac:dyDescent="0.35">
      <c r="A7372" s="189" t="str">
        <f t="shared" si="385"/>
        <v>Dec</v>
      </c>
      <c r="B7372" s="190" t="str">
        <f t="shared" si="386"/>
        <v>2023</v>
      </c>
      <c r="C7372" s="190" t="str">
        <f t="shared" si="387"/>
        <v>Dec-2023</v>
      </c>
      <c r="D7372" s="2">
        <v>45291</v>
      </c>
      <c r="E7372" t="s">
        <v>1175</v>
      </c>
      <c r="F7372" t="s">
        <v>1571</v>
      </c>
      <c r="G7372" t="s">
        <v>1176</v>
      </c>
      <c r="H7372" t="s">
        <v>662</v>
      </c>
      <c r="I7372" t="s">
        <v>1177</v>
      </c>
      <c r="J7372" t="s">
        <v>1178</v>
      </c>
      <c r="K7372" t="s">
        <v>1197</v>
      </c>
      <c r="L7372" t="s">
        <v>1198</v>
      </c>
      <c r="M7372" t="s">
        <v>1199</v>
      </c>
      <c r="N7372" t="s">
        <v>919</v>
      </c>
      <c r="O7372">
        <v>110</v>
      </c>
    </row>
    <row r="7373" spans="1:15" x14ac:dyDescent="0.35">
      <c r="A7373" s="189" t="str">
        <f t="shared" si="385"/>
        <v>Dec</v>
      </c>
      <c r="B7373" s="190" t="str">
        <f t="shared" si="386"/>
        <v>2023</v>
      </c>
      <c r="C7373" s="190" t="str">
        <f t="shared" si="387"/>
        <v>Dec-2023</v>
      </c>
      <c r="D7373" s="2">
        <v>45291</v>
      </c>
      <c r="E7373" t="s">
        <v>1175</v>
      </c>
      <c r="F7373" t="s">
        <v>1571</v>
      </c>
      <c r="G7373" t="s">
        <v>1176</v>
      </c>
      <c r="H7373" t="s">
        <v>662</v>
      </c>
      <c r="I7373" t="s">
        <v>1177</v>
      </c>
      <c r="J7373" t="s">
        <v>1178</v>
      </c>
      <c r="K7373" t="s">
        <v>1197</v>
      </c>
      <c r="L7373" t="s">
        <v>1198</v>
      </c>
      <c r="M7373" t="s">
        <v>1199</v>
      </c>
      <c r="N7373" t="s">
        <v>920</v>
      </c>
      <c r="O7373">
        <v>580</v>
      </c>
    </row>
    <row r="7374" spans="1:15" x14ac:dyDescent="0.35">
      <c r="A7374" s="189" t="str">
        <f t="shared" si="385"/>
        <v>Dec</v>
      </c>
      <c r="B7374" s="190" t="str">
        <f t="shared" si="386"/>
        <v>2023</v>
      </c>
      <c r="C7374" s="190" t="str">
        <f t="shared" si="387"/>
        <v>Dec-2023</v>
      </c>
      <c r="D7374" s="2">
        <v>45291</v>
      </c>
      <c r="E7374" t="s">
        <v>1175</v>
      </c>
      <c r="F7374" t="s">
        <v>1571</v>
      </c>
      <c r="G7374" t="s">
        <v>1176</v>
      </c>
      <c r="H7374" t="s">
        <v>662</v>
      </c>
      <c r="I7374" t="s">
        <v>1177</v>
      </c>
      <c r="J7374" t="s">
        <v>1178</v>
      </c>
      <c r="K7374" t="s">
        <v>1197</v>
      </c>
      <c r="L7374" t="s">
        <v>1198</v>
      </c>
      <c r="M7374" t="s">
        <v>1199</v>
      </c>
      <c r="N7374" t="s">
        <v>922</v>
      </c>
      <c r="O7374">
        <v>130</v>
      </c>
    </row>
    <row r="7375" spans="1:15" x14ac:dyDescent="0.35">
      <c r="A7375" s="189" t="str">
        <f t="shared" si="385"/>
        <v>Dec</v>
      </c>
      <c r="B7375" s="190" t="str">
        <f t="shared" si="386"/>
        <v>2023</v>
      </c>
      <c r="C7375" s="190" t="str">
        <f t="shared" si="387"/>
        <v>Dec-2023</v>
      </c>
      <c r="D7375" s="2">
        <v>45291</v>
      </c>
      <c r="E7375" t="s">
        <v>1175</v>
      </c>
      <c r="F7375" t="s">
        <v>1571</v>
      </c>
      <c r="G7375" t="s">
        <v>1176</v>
      </c>
      <c r="H7375" t="s">
        <v>662</v>
      </c>
      <c r="I7375" t="s">
        <v>1177</v>
      </c>
      <c r="J7375" t="s">
        <v>1178</v>
      </c>
      <c r="K7375" t="s">
        <v>1197</v>
      </c>
      <c r="L7375" t="s">
        <v>1198</v>
      </c>
      <c r="M7375" t="s">
        <v>1199</v>
      </c>
      <c r="N7375" t="s">
        <v>921</v>
      </c>
      <c r="O7375">
        <v>390</v>
      </c>
    </row>
    <row r="7376" spans="1:15" x14ac:dyDescent="0.35">
      <c r="A7376" s="189" t="str">
        <f t="shared" si="385"/>
        <v>Dec</v>
      </c>
      <c r="B7376" s="190" t="str">
        <f t="shared" si="386"/>
        <v>2023</v>
      </c>
      <c r="C7376" s="190" t="str">
        <f t="shared" si="387"/>
        <v>Dec-2023</v>
      </c>
      <c r="D7376" s="2">
        <v>45291</v>
      </c>
      <c r="E7376" t="s">
        <v>1175</v>
      </c>
      <c r="F7376" t="s">
        <v>1571</v>
      </c>
      <c r="G7376" t="s">
        <v>1176</v>
      </c>
      <c r="H7376" t="s">
        <v>662</v>
      </c>
      <c r="I7376" t="s">
        <v>1177</v>
      </c>
      <c r="J7376" t="s">
        <v>1178</v>
      </c>
      <c r="K7376" t="s">
        <v>1200</v>
      </c>
      <c r="L7376" t="s">
        <v>1201</v>
      </c>
      <c r="M7376" t="s">
        <v>1202</v>
      </c>
      <c r="N7376" t="s">
        <v>1528</v>
      </c>
      <c r="O7376" t="s">
        <v>958</v>
      </c>
    </row>
    <row r="7377" spans="1:15" x14ac:dyDescent="0.35">
      <c r="A7377" s="189" t="str">
        <f t="shared" si="385"/>
        <v>Dec</v>
      </c>
      <c r="B7377" s="190" t="str">
        <f t="shared" si="386"/>
        <v>2023</v>
      </c>
      <c r="C7377" s="190" t="str">
        <f t="shared" si="387"/>
        <v>Dec-2023</v>
      </c>
      <c r="D7377" s="2">
        <v>45291</v>
      </c>
      <c r="E7377" t="s">
        <v>1175</v>
      </c>
      <c r="F7377" t="s">
        <v>1571</v>
      </c>
      <c r="G7377" t="s">
        <v>1176</v>
      </c>
      <c r="H7377" t="s">
        <v>662</v>
      </c>
      <c r="I7377" t="s">
        <v>1177</v>
      </c>
      <c r="J7377" t="s">
        <v>1178</v>
      </c>
      <c r="K7377" t="s">
        <v>1200</v>
      </c>
      <c r="L7377" t="s">
        <v>1201</v>
      </c>
      <c r="M7377" t="s">
        <v>1202</v>
      </c>
      <c r="N7377" t="s">
        <v>1529</v>
      </c>
      <c r="O7377" t="s">
        <v>958</v>
      </c>
    </row>
    <row r="7378" spans="1:15" x14ac:dyDescent="0.35">
      <c r="A7378" s="189" t="str">
        <f t="shared" si="385"/>
        <v>Dec</v>
      </c>
      <c r="B7378" s="190" t="str">
        <f t="shared" si="386"/>
        <v>2023</v>
      </c>
      <c r="C7378" s="190" t="str">
        <f t="shared" si="387"/>
        <v>Dec-2023</v>
      </c>
      <c r="D7378" s="2">
        <v>45291</v>
      </c>
      <c r="E7378" t="s">
        <v>1175</v>
      </c>
      <c r="F7378" t="s">
        <v>1571</v>
      </c>
      <c r="G7378" t="s">
        <v>1176</v>
      </c>
      <c r="H7378" t="s">
        <v>662</v>
      </c>
      <c r="I7378" t="s">
        <v>1177</v>
      </c>
      <c r="J7378" t="s">
        <v>1178</v>
      </c>
      <c r="K7378" t="s">
        <v>1200</v>
      </c>
      <c r="L7378" t="s">
        <v>1201</v>
      </c>
      <c r="M7378" t="s">
        <v>1202</v>
      </c>
      <c r="N7378" t="s">
        <v>919</v>
      </c>
      <c r="O7378">
        <v>295</v>
      </c>
    </row>
    <row r="7379" spans="1:15" x14ac:dyDescent="0.35">
      <c r="A7379" s="189" t="str">
        <f t="shared" si="385"/>
        <v>Dec</v>
      </c>
      <c r="B7379" s="190" t="str">
        <f t="shared" si="386"/>
        <v>2023</v>
      </c>
      <c r="C7379" s="190" t="str">
        <f t="shared" si="387"/>
        <v>Dec-2023</v>
      </c>
      <c r="D7379" s="2">
        <v>45291</v>
      </c>
      <c r="E7379" t="s">
        <v>1175</v>
      </c>
      <c r="F7379" t="s">
        <v>1571</v>
      </c>
      <c r="G7379" t="s">
        <v>1176</v>
      </c>
      <c r="H7379" t="s">
        <v>662</v>
      </c>
      <c r="I7379" t="s">
        <v>1177</v>
      </c>
      <c r="J7379" t="s">
        <v>1178</v>
      </c>
      <c r="K7379" t="s">
        <v>1200</v>
      </c>
      <c r="L7379" t="s">
        <v>1201</v>
      </c>
      <c r="M7379" t="s">
        <v>1202</v>
      </c>
      <c r="N7379" t="s">
        <v>920</v>
      </c>
      <c r="O7379">
        <v>1120</v>
      </c>
    </row>
    <row r="7380" spans="1:15" x14ac:dyDescent="0.35">
      <c r="A7380" s="189" t="str">
        <f t="shared" si="385"/>
        <v>Dec</v>
      </c>
      <c r="B7380" s="190" t="str">
        <f t="shared" si="386"/>
        <v>2023</v>
      </c>
      <c r="C7380" s="190" t="str">
        <f t="shared" si="387"/>
        <v>Dec-2023</v>
      </c>
      <c r="D7380" s="2">
        <v>45291</v>
      </c>
      <c r="E7380" t="s">
        <v>1175</v>
      </c>
      <c r="F7380" t="s">
        <v>1571</v>
      </c>
      <c r="G7380" t="s">
        <v>1176</v>
      </c>
      <c r="H7380" t="s">
        <v>662</v>
      </c>
      <c r="I7380" t="s">
        <v>1177</v>
      </c>
      <c r="J7380" t="s">
        <v>1178</v>
      </c>
      <c r="K7380" t="s">
        <v>1200</v>
      </c>
      <c r="L7380" t="s">
        <v>1201</v>
      </c>
      <c r="M7380" t="s">
        <v>1202</v>
      </c>
      <c r="N7380" t="s">
        <v>922</v>
      </c>
      <c r="O7380">
        <v>310</v>
      </c>
    </row>
    <row r="7381" spans="1:15" x14ac:dyDescent="0.35">
      <c r="A7381" s="189" t="str">
        <f t="shared" si="385"/>
        <v>Dec</v>
      </c>
      <c r="B7381" s="190" t="str">
        <f t="shared" si="386"/>
        <v>2023</v>
      </c>
      <c r="C7381" s="190" t="str">
        <f t="shared" si="387"/>
        <v>Dec-2023</v>
      </c>
      <c r="D7381" s="2">
        <v>45291</v>
      </c>
      <c r="E7381" t="s">
        <v>1175</v>
      </c>
      <c r="F7381" t="s">
        <v>1571</v>
      </c>
      <c r="G7381" t="s">
        <v>1176</v>
      </c>
      <c r="H7381" t="s">
        <v>662</v>
      </c>
      <c r="I7381" t="s">
        <v>1177</v>
      </c>
      <c r="J7381" t="s">
        <v>1178</v>
      </c>
      <c r="K7381" t="s">
        <v>1200</v>
      </c>
      <c r="L7381" t="s">
        <v>1201</v>
      </c>
      <c r="M7381" t="s">
        <v>1202</v>
      </c>
      <c r="N7381" t="s">
        <v>921</v>
      </c>
      <c r="O7381">
        <v>605</v>
      </c>
    </row>
    <row r="7382" spans="1:15" x14ac:dyDescent="0.35">
      <c r="A7382" s="189" t="str">
        <f t="shared" si="385"/>
        <v>Dec</v>
      </c>
      <c r="B7382" s="190" t="str">
        <f t="shared" si="386"/>
        <v>2023</v>
      </c>
      <c r="C7382" s="190" t="str">
        <f t="shared" si="387"/>
        <v>Dec-2023</v>
      </c>
      <c r="D7382" s="2">
        <v>45291</v>
      </c>
      <c r="E7382" t="s">
        <v>1175</v>
      </c>
      <c r="F7382" t="s">
        <v>1571</v>
      </c>
      <c r="G7382" t="s">
        <v>1176</v>
      </c>
      <c r="H7382" t="s">
        <v>681</v>
      </c>
      <c r="I7382" t="s">
        <v>1203</v>
      </c>
      <c r="J7382" t="s">
        <v>1204</v>
      </c>
      <c r="K7382" t="s">
        <v>1205</v>
      </c>
      <c r="L7382" t="s">
        <v>1206</v>
      </c>
      <c r="M7382" t="s">
        <v>1207</v>
      </c>
      <c r="N7382" t="s">
        <v>1528</v>
      </c>
      <c r="O7382" t="s">
        <v>958</v>
      </c>
    </row>
    <row r="7383" spans="1:15" x14ac:dyDescent="0.35">
      <c r="A7383" s="189" t="str">
        <f t="shared" si="385"/>
        <v>Dec</v>
      </c>
      <c r="B7383" s="190" t="str">
        <f t="shared" si="386"/>
        <v>2023</v>
      </c>
      <c r="C7383" s="190" t="str">
        <f t="shared" si="387"/>
        <v>Dec-2023</v>
      </c>
      <c r="D7383" s="2">
        <v>45291</v>
      </c>
      <c r="E7383" t="s">
        <v>1175</v>
      </c>
      <c r="F7383" t="s">
        <v>1571</v>
      </c>
      <c r="G7383" t="s">
        <v>1176</v>
      </c>
      <c r="H7383" t="s">
        <v>681</v>
      </c>
      <c r="I7383" t="s">
        <v>1203</v>
      </c>
      <c r="J7383" t="s">
        <v>1204</v>
      </c>
      <c r="K7383" t="s">
        <v>1205</v>
      </c>
      <c r="L7383" t="s">
        <v>1206</v>
      </c>
      <c r="M7383" t="s">
        <v>1207</v>
      </c>
      <c r="N7383" t="s">
        <v>1529</v>
      </c>
      <c r="O7383" t="s">
        <v>958</v>
      </c>
    </row>
    <row r="7384" spans="1:15" x14ac:dyDescent="0.35">
      <c r="A7384" s="189" t="str">
        <f t="shared" si="385"/>
        <v>Dec</v>
      </c>
      <c r="B7384" s="190" t="str">
        <f t="shared" si="386"/>
        <v>2023</v>
      </c>
      <c r="C7384" s="190" t="str">
        <f t="shared" si="387"/>
        <v>Dec-2023</v>
      </c>
      <c r="D7384" s="2">
        <v>45291</v>
      </c>
      <c r="E7384" t="s">
        <v>1175</v>
      </c>
      <c r="F7384" t="s">
        <v>1571</v>
      </c>
      <c r="G7384" t="s">
        <v>1176</v>
      </c>
      <c r="H7384" t="s">
        <v>681</v>
      </c>
      <c r="I7384" t="s">
        <v>1203</v>
      </c>
      <c r="J7384" t="s">
        <v>1204</v>
      </c>
      <c r="K7384" t="s">
        <v>1205</v>
      </c>
      <c r="L7384" t="s">
        <v>1206</v>
      </c>
      <c r="M7384" t="s">
        <v>1207</v>
      </c>
      <c r="N7384" t="s">
        <v>919</v>
      </c>
      <c r="O7384">
        <v>325</v>
      </c>
    </row>
    <row r="7385" spans="1:15" x14ac:dyDescent="0.35">
      <c r="A7385" s="189" t="str">
        <f t="shared" si="385"/>
        <v>Dec</v>
      </c>
      <c r="B7385" s="190" t="str">
        <f t="shared" si="386"/>
        <v>2023</v>
      </c>
      <c r="C7385" s="190" t="str">
        <f t="shared" si="387"/>
        <v>Dec-2023</v>
      </c>
      <c r="D7385" s="2">
        <v>45291</v>
      </c>
      <c r="E7385" t="s">
        <v>1175</v>
      </c>
      <c r="F7385" t="s">
        <v>1571</v>
      </c>
      <c r="G7385" t="s">
        <v>1176</v>
      </c>
      <c r="H7385" t="s">
        <v>681</v>
      </c>
      <c r="I7385" t="s">
        <v>1203</v>
      </c>
      <c r="J7385" t="s">
        <v>1204</v>
      </c>
      <c r="K7385" t="s">
        <v>1205</v>
      </c>
      <c r="L7385" t="s">
        <v>1206</v>
      </c>
      <c r="M7385" t="s">
        <v>1207</v>
      </c>
      <c r="N7385" t="s">
        <v>920</v>
      </c>
      <c r="O7385">
        <v>1480</v>
      </c>
    </row>
    <row r="7386" spans="1:15" x14ac:dyDescent="0.35">
      <c r="A7386" s="189" t="str">
        <f t="shared" ref="A7386:A7449" si="388">TEXT(D7386,"mmm")</f>
        <v>Dec</v>
      </c>
      <c r="B7386" s="190" t="str">
        <f t="shared" ref="B7386:B7449" si="389">TEXT(D7386,"yyyy")</f>
        <v>2023</v>
      </c>
      <c r="C7386" s="190" t="str">
        <f t="shared" ref="C7386:C7449" si="390">_xlfn.CONCAT(A7386&amp;"-"&amp;B7386)</f>
        <v>Dec-2023</v>
      </c>
      <c r="D7386" s="2">
        <v>45291</v>
      </c>
      <c r="E7386" t="s">
        <v>1175</v>
      </c>
      <c r="F7386" t="s">
        <v>1571</v>
      </c>
      <c r="G7386" t="s">
        <v>1176</v>
      </c>
      <c r="H7386" t="s">
        <v>681</v>
      </c>
      <c r="I7386" t="s">
        <v>1203</v>
      </c>
      <c r="J7386" t="s">
        <v>1204</v>
      </c>
      <c r="K7386" t="s">
        <v>1205</v>
      </c>
      <c r="L7386" t="s">
        <v>1206</v>
      </c>
      <c r="M7386" t="s">
        <v>1207</v>
      </c>
      <c r="N7386" t="s">
        <v>922</v>
      </c>
      <c r="O7386">
        <v>175</v>
      </c>
    </row>
    <row r="7387" spans="1:15" x14ac:dyDescent="0.35">
      <c r="A7387" s="189" t="str">
        <f t="shared" si="388"/>
        <v>Dec</v>
      </c>
      <c r="B7387" s="190" t="str">
        <f t="shared" si="389"/>
        <v>2023</v>
      </c>
      <c r="C7387" s="190" t="str">
        <f t="shared" si="390"/>
        <v>Dec-2023</v>
      </c>
      <c r="D7387" s="2">
        <v>45291</v>
      </c>
      <c r="E7387" t="s">
        <v>1175</v>
      </c>
      <c r="F7387" t="s">
        <v>1571</v>
      </c>
      <c r="G7387" t="s">
        <v>1176</v>
      </c>
      <c r="H7387" t="s">
        <v>681</v>
      </c>
      <c r="I7387" t="s">
        <v>1203</v>
      </c>
      <c r="J7387" t="s">
        <v>1204</v>
      </c>
      <c r="K7387" t="s">
        <v>1205</v>
      </c>
      <c r="L7387" t="s">
        <v>1206</v>
      </c>
      <c r="M7387" t="s">
        <v>1207</v>
      </c>
      <c r="N7387" t="s">
        <v>921</v>
      </c>
      <c r="O7387">
        <v>465</v>
      </c>
    </row>
    <row r="7388" spans="1:15" x14ac:dyDescent="0.35">
      <c r="A7388" s="189" t="str">
        <f t="shared" si="388"/>
        <v>Dec</v>
      </c>
      <c r="B7388" s="190" t="str">
        <f t="shared" si="389"/>
        <v>2023</v>
      </c>
      <c r="C7388" s="190" t="str">
        <f t="shared" si="390"/>
        <v>Dec-2023</v>
      </c>
      <c r="D7388" s="2">
        <v>45291</v>
      </c>
      <c r="E7388" t="s">
        <v>1175</v>
      </c>
      <c r="F7388" t="s">
        <v>1571</v>
      </c>
      <c r="G7388" t="s">
        <v>1176</v>
      </c>
      <c r="H7388" t="s">
        <v>681</v>
      </c>
      <c r="I7388" t="s">
        <v>1203</v>
      </c>
      <c r="J7388" t="s">
        <v>1204</v>
      </c>
      <c r="K7388" t="s">
        <v>1208</v>
      </c>
      <c r="L7388" t="s">
        <v>1209</v>
      </c>
      <c r="M7388" t="s">
        <v>1210</v>
      </c>
      <c r="N7388" t="s">
        <v>1528</v>
      </c>
      <c r="O7388" t="s">
        <v>958</v>
      </c>
    </row>
    <row r="7389" spans="1:15" x14ac:dyDescent="0.35">
      <c r="A7389" s="189" t="str">
        <f t="shared" si="388"/>
        <v>Dec</v>
      </c>
      <c r="B7389" s="190" t="str">
        <f t="shared" si="389"/>
        <v>2023</v>
      </c>
      <c r="C7389" s="190" t="str">
        <f t="shared" si="390"/>
        <v>Dec-2023</v>
      </c>
      <c r="D7389" s="2">
        <v>45291</v>
      </c>
      <c r="E7389" t="s">
        <v>1175</v>
      </c>
      <c r="F7389" t="s">
        <v>1571</v>
      </c>
      <c r="G7389" t="s">
        <v>1176</v>
      </c>
      <c r="H7389" t="s">
        <v>681</v>
      </c>
      <c r="I7389" t="s">
        <v>1203</v>
      </c>
      <c r="J7389" t="s">
        <v>1204</v>
      </c>
      <c r="K7389" t="s">
        <v>1208</v>
      </c>
      <c r="L7389" t="s">
        <v>1209</v>
      </c>
      <c r="M7389" t="s">
        <v>1210</v>
      </c>
      <c r="N7389" t="s">
        <v>1529</v>
      </c>
      <c r="O7389" t="s">
        <v>958</v>
      </c>
    </row>
    <row r="7390" spans="1:15" x14ac:dyDescent="0.35">
      <c r="A7390" s="189" t="str">
        <f t="shared" si="388"/>
        <v>Dec</v>
      </c>
      <c r="B7390" s="190" t="str">
        <f t="shared" si="389"/>
        <v>2023</v>
      </c>
      <c r="C7390" s="190" t="str">
        <f t="shared" si="390"/>
        <v>Dec-2023</v>
      </c>
      <c r="D7390" s="2">
        <v>45291</v>
      </c>
      <c r="E7390" t="s">
        <v>1175</v>
      </c>
      <c r="F7390" t="s">
        <v>1571</v>
      </c>
      <c r="G7390" t="s">
        <v>1176</v>
      </c>
      <c r="H7390" t="s">
        <v>681</v>
      </c>
      <c r="I7390" t="s">
        <v>1203</v>
      </c>
      <c r="J7390" t="s">
        <v>1204</v>
      </c>
      <c r="K7390" t="s">
        <v>1208</v>
      </c>
      <c r="L7390" t="s">
        <v>1209</v>
      </c>
      <c r="M7390" t="s">
        <v>1210</v>
      </c>
      <c r="N7390" t="s">
        <v>919</v>
      </c>
      <c r="O7390">
        <v>110</v>
      </c>
    </row>
    <row r="7391" spans="1:15" x14ac:dyDescent="0.35">
      <c r="A7391" s="189" t="str">
        <f t="shared" si="388"/>
        <v>Dec</v>
      </c>
      <c r="B7391" s="190" t="str">
        <f t="shared" si="389"/>
        <v>2023</v>
      </c>
      <c r="C7391" s="190" t="str">
        <f t="shared" si="390"/>
        <v>Dec-2023</v>
      </c>
      <c r="D7391" s="2">
        <v>45291</v>
      </c>
      <c r="E7391" t="s">
        <v>1175</v>
      </c>
      <c r="F7391" t="s">
        <v>1571</v>
      </c>
      <c r="G7391" t="s">
        <v>1176</v>
      </c>
      <c r="H7391" t="s">
        <v>681</v>
      </c>
      <c r="I7391" t="s">
        <v>1203</v>
      </c>
      <c r="J7391" t="s">
        <v>1204</v>
      </c>
      <c r="K7391" t="s">
        <v>1208</v>
      </c>
      <c r="L7391" t="s">
        <v>1209</v>
      </c>
      <c r="M7391" t="s">
        <v>1210</v>
      </c>
      <c r="N7391" t="s">
        <v>920</v>
      </c>
      <c r="O7391">
        <v>1250</v>
      </c>
    </row>
    <row r="7392" spans="1:15" x14ac:dyDescent="0.35">
      <c r="A7392" s="189" t="str">
        <f t="shared" si="388"/>
        <v>Dec</v>
      </c>
      <c r="B7392" s="190" t="str">
        <f t="shared" si="389"/>
        <v>2023</v>
      </c>
      <c r="C7392" s="190" t="str">
        <f t="shared" si="390"/>
        <v>Dec-2023</v>
      </c>
      <c r="D7392" s="2">
        <v>45291</v>
      </c>
      <c r="E7392" t="s">
        <v>1175</v>
      </c>
      <c r="F7392" t="s">
        <v>1571</v>
      </c>
      <c r="G7392" t="s">
        <v>1176</v>
      </c>
      <c r="H7392" t="s">
        <v>681</v>
      </c>
      <c r="I7392" t="s">
        <v>1203</v>
      </c>
      <c r="J7392" t="s">
        <v>1204</v>
      </c>
      <c r="K7392" t="s">
        <v>1208</v>
      </c>
      <c r="L7392" t="s">
        <v>1209</v>
      </c>
      <c r="M7392" t="s">
        <v>1210</v>
      </c>
      <c r="N7392" t="s">
        <v>922</v>
      </c>
      <c r="O7392">
        <v>35</v>
      </c>
    </row>
    <row r="7393" spans="1:15" x14ac:dyDescent="0.35">
      <c r="A7393" s="189" t="str">
        <f t="shared" si="388"/>
        <v>Dec</v>
      </c>
      <c r="B7393" s="190" t="str">
        <f t="shared" si="389"/>
        <v>2023</v>
      </c>
      <c r="C7393" s="190" t="str">
        <f t="shared" si="390"/>
        <v>Dec-2023</v>
      </c>
      <c r="D7393" s="2">
        <v>45291</v>
      </c>
      <c r="E7393" t="s">
        <v>1175</v>
      </c>
      <c r="F7393" t="s">
        <v>1571</v>
      </c>
      <c r="G7393" t="s">
        <v>1176</v>
      </c>
      <c r="H7393" t="s">
        <v>681</v>
      </c>
      <c r="I7393" t="s">
        <v>1203</v>
      </c>
      <c r="J7393" t="s">
        <v>1204</v>
      </c>
      <c r="K7393" t="s">
        <v>1208</v>
      </c>
      <c r="L7393" t="s">
        <v>1209</v>
      </c>
      <c r="M7393" t="s">
        <v>1210</v>
      </c>
      <c r="N7393" t="s">
        <v>921</v>
      </c>
      <c r="O7393">
        <v>485</v>
      </c>
    </row>
    <row r="7394" spans="1:15" x14ac:dyDescent="0.35">
      <c r="A7394" s="189" t="str">
        <f t="shared" si="388"/>
        <v>Dec</v>
      </c>
      <c r="B7394" s="190" t="str">
        <f t="shared" si="389"/>
        <v>2023</v>
      </c>
      <c r="C7394" s="190" t="str">
        <f t="shared" si="390"/>
        <v>Dec-2023</v>
      </c>
      <c r="D7394" s="2">
        <v>45291</v>
      </c>
      <c r="E7394" t="s">
        <v>1175</v>
      </c>
      <c r="F7394" t="s">
        <v>1571</v>
      </c>
      <c r="G7394" t="s">
        <v>1176</v>
      </c>
      <c r="H7394" t="s">
        <v>681</v>
      </c>
      <c r="I7394" t="s">
        <v>1203</v>
      </c>
      <c r="J7394" t="s">
        <v>1204</v>
      </c>
      <c r="K7394" t="s">
        <v>1211</v>
      </c>
      <c r="L7394" t="s">
        <v>1212</v>
      </c>
      <c r="M7394" t="s">
        <v>1213</v>
      </c>
      <c r="N7394" t="s">
        <v>1528</v>
      </c>
      <c r="O7394" t="s">
        <v>958</v>
      </c>
    </row>
    <row r="7395" spans="1:15" x14ac:dyDescent="0.35">
      <c r="A7395" s="189" t="str">
        <f t="shared" si="388"/>
        <v>Dec</v>
      </c>
      <c r="B7395" s="190" t="str">
        <f t="shared" si="389"/>
        <v>2023</v>
      </c>
      <c r="C7395" s="190" t="str">
        <f t="shared" si="390"/>
        <v>Dec-2023</v>
      </c>
      <c r="D7395" s="2">
        <v>45291</v>
      </c>
      <c r="E7395" t="s">
        <v>1175</v>
      </c>
      <c r="F7395" t="s">
        <v>1571</v>
      </c>
      <c r="G7395" t="s">
        <v>1176</v>
      </c>
      <c r="H7395" t="s">
        <v>681</v>
      </c>
      <c r="I7395" t="s">
        <v>1203</v>
      </c>
      <c r="J7395" t="s">
        <v>1204</v>
      </c>
      <c r="K7395" t="s">
        <v>1211</v>
      </c>
      <c r="L7395" t="s">
        <v>1212</v>
      </c>
      <c r="M7395" t="s">
        <v>1213</v>
      </c>
      <c r="N7395" t="s">
        <v>1529</v>
      </c>
      <c r="O7395" t="s">
        <v>958</v>
      </c>
    </row>
    <row r="7396" spans="1:15" x14ac:dyDescent="0.35">
      <c r="A7396" s="189" t="str">
        <f t="shared" si="388"/>
        <v>Dec</v>
      </c>
      <c r="B7396" s="190" t="str">
        <f t="shared" si="389"/>
        <v>2023</v>
      </c>
      <c r="C7396" s="190" t="str">
        <f t="shared" si="390"/>
        <v>Dec-2023</v>
      </c>
      <c r="D7396" s="2">
        <v>45291</v>
      </c>
      <c r="E7396" t="s">
        <v>1175</v>
      </c>
      <c r="F7396" t="s">
        <v>1571</v>
      </c>
      <c r="G7396" t="s">
        <v>1176</v>
      </c>
      <c r="H7396" t="s">
        <v>681</v>
      </c>
      <c r="I7396" t="s">
        <v>1203</v>
      </c>
      <c r="J7396" t="s">
        <v>1204</v>
      </c>
      <c r="K7396" t="s">
        <v>1211</v>
      </c>
      <c r="L7396" t="s">
        <v>1212</v>
      </c>
      <c r="M7396" t="s">
        <v>1213</v>
      </c>
      <c r="N7396" t="s">
        <v>919</v>
      </c>
      <c r="O7396">
        <v>105</v>
      </c>
    </row>
    <row r="7397" spans="1:15" x14ac:dyDescent="0.35">
      <c r="A7397" s="189" t="str">
        <f t="shared" si="388"/>
        <v>Dec</v>
      </c>
      <c r="B7397" s="190" t="str">
        <f t="shared" si="389"/>
        <v>2023</v>
      </c>
      <c r="C7397" s="190" t="str">
        <f t="shared" si="390"/>
        <v>Dec-2023</v>
      </c>
      <c r="D7397" s="2">
        <v>45291</v>
      </c>
      <c r="E7397" t="s">
        <v>1175</v>
      </c>
      <c r="F7397" t="s">
        <v>1571</v>
      </c>
      <c r="G7397" t="s">
        <v>1176</v>
      </c>
      <c r="H7397" t="s">
        <v>681</v>
      </c>
      <c r="I7397" t="s">
        <v>1203</v>
      </c>
      <c r="J7397" t="s">
        <v>1204</v>
      </c>
      <c r="K7397" t="s">
        <v>1211</v>
      </c>
      <c r="L7397" t="s">
        <v>1212</v>
      </c>
      <c r="M7397" t="s">
        <v>1213</v>
      </c>
      <c r="N7397" t="s">
        <v>920</v>
      </c>
      <c r="O7397">
        <v>915</v>
      </c>
    </row>
    <row r="7398" spans="1:15" x14ac:dyDescent="0.35">
      <c r="A7398" s="189" t="str">
        <f t="shared" si="388"/>
        <v>Dec</v>
      </c>
      <c r="B7398" s="190" t="str">
        <f t="shared" si="389"/>
        <v>2023</v>
      </c>
      <c r="C7398" s="190" t="str">
        <f t="shared" si="390"/>
        <v>Dec-2023</v>
      </c>
      <c r="D7398" s="2">
        <v>45291</v>
      </c>
      <c r="E7398" t="s">
        <v>1175</v>
      </c>
      <c r="F7398" t="s">
        <v>1571</v>
      </c>
      <c r="G7398" t="s">
        <v>1176</v>
      </c>
      <c r="H7398" t="s">
        <v>681</v>
      </c>
      <c r="I7398" t="s">
        <v>1203</v>
      </c>
      <c r="J7398" t="s">
        <v>1204</v>
      </c>
      <c r="K7398" t="s">
        <v>1211</v>
      </c>
      <c r="L7398" t="s">
        <v>1212</v>
      </c>
      <c r="M7398" t="s">
        <v>1213</v>
      </c>
      <c r="N7398" t="s">
        <v>922</v>
      </c>
      <c r="O7398">
        <v>385</v>
      </c>
    </row>
    <row r="7399" spans="1:15" x14ac:dyDescent="0.35">
      <c r="A7399" s="189" t="str">
        <f t="shared" si="388"/>
        <v>Dec</v>
      </c>
      <c r="B7399" s="190" t="str">
        <f t="shared" si="389"/>
        <v>2023</v>
      </c>
      <c r="C7399" s="190" t="str">
        <f t="shared" si="390"/>
        <v>Dec-2023</v>
      </c>
      <c r="D7399" s="2">
        <v>45291</v>
      </c>
      <c r="E7399" t="s">
        <v>1175</v>
      </c>
      <c r="F7399" t="s">
        <v>1571</v>
      </c>
      <c r="G7399" t="s">
        <v>1176</v>
      </c>
      <c r="H7399" t="s">
        <v>681</v>
      </c>
      <c r="I7399" t="s">
        <v>1203</v>
      </c>
      <c r="J7399" t="s">
        <v>1204</v>
      </c>
      <c r="K7399" t="s">
        <v>1211</v>
      </c>
      <c r="L7399" t="s">
        <v>1212</v>
      </c>
      <c r="M7399" t="s">
        <v>1213</v>
      </c>
      <c r="N7399" t="s">
        <v>921</v>
      </c>
      <c r="O7399">
        <v>530</v>
      </c>
    </row>
    <row r="7400" spans="1:15" x14ac:dyDescent="0.35">
      <c r="A7400" s="189" t="str">
        <f t="shared" si="388"/>
        <v>Dec</v>
      </c>
      <c r="B7400" s="190" t="str">
        <f t="shared" si="389"/>
        <v>2023</v>
      </c>
      <c r="C7400" s="190" t="str">
        <f t="shared" si="390"/>
        <v>Dec-2023</v>
      </c>
      <c r="D7400" s="2">
        <v>45291</v>
      </c>
      <c r="E7400" t="s">
        <v>1175</v>
      </c>
      <c r="F7400" t="s">
        <v>1571</v>
      </c>
      <c r="G7400" t="s">
        <v>1176</v>
      </c>
      <c r="H7400" t="s">
        <v>681</v>
      </c>
      <c r="I7400" t="s">
        <v>1203</v>
      </c>
      <c r="J7400" t="s">
        <v>1204</v>
      </c>
      <c r="K7400" t="s">
        <v>1214</v>
      </c>
      <c r="L7400" t="s">
        <v>1215</v>
      </c>
      <c r="M7400" t="s">
        <v>1216</v>
      </c>
      <c r="N7400" t="s">
        <v>1528</v>
      </c>
      <c r="O7400" t="s">
        <v>958</v>
      </c>
    </row>
    <row r="7401" spans="1:15" x14ac:dyDescent="0.35">
      <c r="A7401" s="189" t="str">
        <f t="shared" si="388"/>
        <v>Dec</v>
      </c>
      <c r="B7401" s="190" t="str">
        <f t="shared" si="389"/>
        <v>2023</v>
      </c>
      <c r="C7401" s="190" t="str">
        <f t="shared" si="390"/>
        <v>Dec-2023</v>
      </c>
      <c r="D7401" s="2">
        <v>45291</v>
      </c>
      <c r="E7401" t="s">
        <v>1175</v>
      </c>
      <c r="F7401" t="s">
        <v>1571</v>
      </c>
      <c r="G7401" t="s">
        <v>1176</v>
      </c>
      <c r="H7401" t="s">
        <v>681</v>
      </c>
      <c r="I7401" t="s">
        <v>1203</v>
      </c>
      <c r="J7401" t="s">
        <v>1204</v>
      </c>
      <c r="K7401" t="s">
        <v>1214</v>
      </c>
      <c r="L7401" t="s">
        <v>1215</v>
      </c>
      <c r="M7401" t="s">
        <v>1216</v>
      </c>
      <c r="N7401" t="s">
        <v>1529</v>
      </c>
      <c r="O7401" t="s">
        <v>958</v>
      </c>
    </row>
    <row r="7402" spans="1:15" x14ac:dyDescent="0.35">
      <c r="A7402" s="189" t="str">
        <f t="shared" si="388"/>
        <v>Dec</v>
      </c>
      <c r="B7402" s="190" t="str">
        <f t="shared" si="389"/>
        <v>2023</v>
      </c>
      <c r="C7402" s="190" t="str">
        <f t="shared" si="390"/>
        <v>Dec-2023</v>
      </c>
      <c r="D7402" s="2">
        <v>45291</v>
      </c>
      <c r="E7402" t="s">
        <v>1175</v>
      </c>
      <c r="F7402" t="s">
        <v>1571</v>
      </c>
      <c r="G7402" t="s">
        <v>1176</v>
      </c>
      <c r="H7402" t="s">
        <v>681</v>
      </c>
      <c r="I7402" t="s">
        <v>1203</v>
      </c>
      <c r="J7402" t="s">
        <v>1204</v>
      </c>
      <c r="K7402" t="s">
        <v>1214</v>
      </c>
      <c r="L7402" t="s">
        <v>1215</v>
      </c>
      <c r="M7402" t="s">
        <v>1216</v>
      </c>
      <c r="N7402" t="s">
        <v>919</v>
      </c>
      <c r="O7402">
        <v>190</v>
      </c>
    </row>
    <row r="7403" spans="1:15" x14ac:dyDescent="0.35">
      <c r="A7403" s="189" t="str">
        <f t="shared" si="388"/>
        <v>Dec</v>
      </c>
      <c r="B7403" s="190" t="str">
        <f t="shared" si="389"/>
        <v>2023</v>
      </c>
      <c r="C7403" s="190" t="str">
        <f t="shared" si="390"/>
        <v>Dec-2023</v>
      </c>
      <c r="D7403" s="2">
        <v>45291</v>
      </c>
      <c r="E7403" t="s">
        <v>1175</v>
      </c>
      <c r="F7403" t="s">
        <v>1571</v>
      </c>
      <c r="G7403" t="s">
        <v>1176</v>
      </c>
      <c r="H7403" t="s">
        <v>681</v>
      </c>
      <c r="I7403" t="s">
        <v>1203</v>
      </c>
      <c r="J7403" t="s">
        <v>1204</v>
      </c>
      <c r="K7403" t="s">
        <v>1214</v>
      </c>
      <c r="L7403" t="s">
        <v>1215</v>
      </c>
      <c r="M7403" t="s">
        <v>1216</v>
      </c>
      <c r="N7403" t="s">
        <v>920</v>
      </c>
      <c r="O7403">
        <v>955</v>
      </c>
    </row>
    <row r="7404" spans="1:15" x14ac:dyDescent="0.35">
      <c r="A7404" s="189" t="str">
        <f t="shared" si="388"/>
        <v>Dec</v>
      </c>
      <c r="B7404" s="190" t="str">
        <f t="shared" si="389"/>
        <v>2023</v>
      </c>
      <c r="C7404" s="190" t="str">
        <f t="shared" si="390"/>
        <v>Dec-2023</v>
      </c>
      <c r="D7404" s="2">
        <v>45291</v>
      </c>
      <c r="E7404" t="s">
        <v>1175</v>
      </c>
      <c r="F7404" t="s">
        <v>1571</v>
      </c>
      <c r="G7404" t="s">
        <v>1176</v>
      </c>
      <c r="H7404" t="s">
        <v>681</v>
      </c>
      <c r="I7404" t="s">
        <v>1203</v>
      </c>
      <c r="J7404" t="s">
        <v>1204</v>
      </c>
      <c r="K7404" t="s">
        <v>1214</v>
      </c>
      <c r="L7404" t="s">
        <v>1215</v>
      </c>
      <c r="M7404" t="s">
        <v>1216</v>
      </c>
      <c r="N7404" t="s">
        <v>922</v>
      </c>
      <c r="O7404">
        <v>160</v>
      </c>
    </row>
    <row r="7405" spans="1:15" x14ac:dyDescent="0.35">
      <c r="A7405" s="189" t="str">
        <f t="shared" si="388"/>
        <v>Dec</v>
      </c>
      <c r="B7405" s="190" t="str">
        <f t="shared" si="389"/>
        <v>2023</v>
      </c>
      <c r="C7405" s="190" t="str">
        <f t="shared" si="390"/>
        <v>Dec-2023</v>
      </c>
      <c r="D7405" s="2">
        <v>45291</v>
      </c>
      <c r="E7405" t="s">
        <v>1175</v>
      </c>
      <c r="F7405" t="s">
        <v>1571</v>
      </c>
      <c r="G7405" t="s">
        <v>1176</v>
      </c>
      <c r="H7405" t="s">
        <v>681</v>
      </c>
      <c r="I7405" t="s">
        <v>1203</v>
      </c>
      <c r="J7405" t="s">
        <v>1204</v>
      </c>
      <c r="K7405" t="s">
        <v>1214</v>
      </c>
      <c r="L7405" t="s">
        <v>1215</v>
      </c>
      <c r="M7405" t="s">
        <v>1216</v>
      </c>
      <c r="N7405" t="s">
        <v>921</v>
      </c>
      <c r="O7405">
        <v>545</v>
      </c>
    </row>
    <row r="7406" spans="1:15" x14ac:dyDescent="0.35">
      <c r="A7406" s="189" t="str">
        <f t="shared" si="388"/>
        <v>Dec</v>
      </c>
      <c r="B7406" s="190" t="str">
        <f t="shared" si="389"/>
        <v>2023</v>
      </c>
      <c r="C7406" s="190" t="str">
        <f t="shared" si="390"/>
        <v>Dec-2023</v>
      </c>
      <c r="D7406" s="2">
        <v>45291</v>
      </c>
      <c r="E7406" t="s">
        <v>1175</v>
      </c>
      <c r="F7406" t="s">
        <v>1571</v>
      </c>
      <c r="G7406" t="s">
        <v>1176</v>
      </c>
      <c r="H7406" t="s">
        <v>681</v>
      </c>
      <c r="I7406" t="s">
        <v>1203</v>
      </c>
      <c r="J7406" t="s">
        <v>1204</v>
      </c>
      <c r="K7406" t="s">
        <v>1217</v>
      </c>
      <c r="L7406" t="s">
        <v>1218</v>
      </c>
      <c r="M7406" t="s">
        <v>1219</v>
      </c>
      <c r="N7406" t="s">
        <v>1528</v>
      </c>
      <c r="O7406" t="s">
        <v>958</v>
      </c>
    </row>
    <row r="7407" spans="1:15" x14ac:dyDescent="0.35">
      <c r="A7407" s="189" t="str">
        <f t="shared" si="388"/>
        <v>Dec</v>
      </c>
      <c r="B7407" s="190" t="str">
        <f t="shared" si="389"/>
        <v>2023</v>
      </c>
      <c r="C7407" s="190" t="str">
        <f t="shared" si="390"/>
        <v>Dec-2023</v>
      </c>
      <c r="D7407" s="2">
        <v>45291</v>
      </c>
      <c r="E7407" t="s">
        <v>1175</v>
      </c>
      <c r="F7407" t="s">
        <v>1571</v>
      </c>
      <c r="G7407" t="s">
        <v>1176</v>
      </c>
      <c r="H7407" t="s">
        <v>681</v>
      </c>
      <c r="I7407" t="s">
        <v>1203</v>
      </c>
      <c r="J7407" t="s">
        <v>1204</v>
      </c>
      <c r="K7407" t="s">
        <v>1217</v>
      </c>
      <c r="L7407" t="s">
        <v>1218</v>
      </c>
      <c r="M7407" t="s">
        <v>1219</v>
      </c>
      <c r="N7407" t="s">
        <v>1529</v>
      </c>
      <c r="O7407" t="s">
        <v>958</v>
      </c>
    </row>
    <row r="7408" spans="1:15" x14ac:dyDescent="0.35">
      <c r="A7408" s="189" t="str">
        <f t="shared" si="388"/>
        <v>Dec</v>
      </c>
      <c r="B7408" s="190" t="str">
        <f t="shared" si="389"/>
        <v>2023</v>
      </c>
      <c r="C7408" s="190" t="str">
        <f t="shared" si="390"/>
        <v>Dec-2023</v>
      </c>
      <c r="D7408" s="2">
        <v>45291</v>
      </c>
      <c r="E7408" t="s">
        <v>1175</v>
      </c>
      <c r="F7408" t="s">
        <v>1571</v>
      </c>
      <c r="G7408" t="s">
        <v>1176</v>
      </c>
      <c r="H7408" t="s">
        <v>681</v>
      </c>
      <c r="I7408" t="s">
        <v>1203</v>
      </c>
      <c r="J7408" t="s">
        <v>1204</v>
      </c>
      <c r="K7408" t="s">
        <v>1217</v>
      </c>
      <c r="L7408" t="s">
        <v>1218</v>
      </c>
      <c r="M7408" t="s">
        <v>1219</v>
      </c>
      <c r="N7408" t="s">
        <v>919</v>
      </c>
      <c r="O7408">
        <v>165</v>
      </c>
    </row>
    <row r="7409" spans="1:15" x14ac:dyDescent="0.35">
      <c r="A7409" s="189" t="str">
        <f t="shared" si="388"/>
        <v>Dec</v>
      </c>
      <c r="B7409" s="190" t="str">
        <f t="shared" si="389"/>
        <v>2023</v>
      </c>
      <c r="C7409" s="190" t="str">
        <f t="shared" si="390"/>
        <v>Dec-2023</v>
      </c>
      <c r="D7409" s="2">
        <v>45291</v>
      </c>
      <c r="E7409" t="s">
        <v>1175</v>
      </c>
      <c r="F7409" t="s">
        <v>1571</v>
      </c>
      <c r="G7409" t="s">
        <v>1176</v>
      </c>
      <c r="H7409" t="s">
        <v>681</v>
      </c>
      <c r="I7409" t="s">
        <v>1203</v>
      </c>
      <c r="J7409" t="s">
        <v>1204</v>
      </c>
      <c r="K7409" t="s">
        <v>1217</v>
      </c>
      <c r="L7409" t="s">
        <v>1218</v>
      </c>
      <c r="M7409" t="s">
        <v>1219</v>
      </c>
      <c r="N7409" t="s">
        <v>920</v>
      </c>
      <c r="O7409">
        <v>1085</v>
      </c>
    </row>
    <row r="7410" spans="1:15" x14ac:dyDescent="0.35">
      <c r="A7410" s="189" t="str">
        <f t="shared" si="388"/>
        <v>Dec</v>
      </c>
      <c r="B7410" s="190" t="str">
        <f t="shared" si="389"/>
        <v>2023</v>
      </c>
      <c r="C7410" s="190" t="str">
        <f t="shared" si="390"/>
        <v>Dec-2023</v>
      </c>
      <c r="D7410" s="2">
        <v>45291</v>
      </c>
      <c r="E7410" t="s">
        <v>1175</v>
      </c>
      <c r="F7410" t="s">
        <v>1571</v>
      </c>
      <c r="G7410" t="s">
        <v>1176</v>
      </c>
      <c r="H7410" t="s">
        <v>681</v>
      </c>
      <c r="I7410" t="s">
        <v>1203</v>
      </c>
      <c r="J7410" t="s">
        <v>1204</v>
      </c>
      <c r="K7410" t="s">
        <v>1217</v>
      </c>
      <c r="L7410" t="s">
        <v>1218</v>
      </c>
      <c r="M7410" t="s">
        <v>1219</v>
      </c>
      <c r="N7410" t="s">
        <v>922</v>
      </c>
      <c r="O7410">
        <v>115</v>
      </c>
    </row>
    <row r="7411" spans="1:15" x14ac:dyDescent="0.35">
      <c r="A7411" s="189" t="str">
        <f t="shared" si="388"/>
        <v>Dec</v>
      </c>
      <c r="B7411" s="190" t="str">
        <f t="shared" si="389"/>
        <v>2023</v>
      </c>
      <c r="C7411" s="190" t="str">
        <f t="shared" si="390"/>
        <v>Dec-2023</v>
      </c>
      <c r="D7411" s="2">
        <v>45291</v>
      </c>
      <c r="E7411" t="s">
        <v>1175</v>
      </c>
      <c r="F7411" t="s">
        <v>1571</v>
      </c>
      <c r="G7411" t="s">
        <v>1176</v>
      </c>
      <c r="H7411" t="s">
        <v>681</v>
      </c>
      <c r="I7411" t="s">
        <v>1203</v>
      </c>
      <c r="J7411" t="s">
        <v>1204</v>
      </c>
      <c r="K7411" t="s">
        <v>1217</v>
      </c>
      <c r="L7411" t="s">
        <v>1218</v>
      </c>
      <c r="M7411" t="s">
        <v>1219</v>
      </c>
      <c r="N7411" t="s">
        <v>921</v>
      </c>
      <c r="O7411">
        <v>650</v>
      </c>
    </row>
    <row r="7412" spans="1:15" x14ac:dyDescent="0.35">
      <c r="A7412" s="189" t="str">
        <f t="shared" si="388"/>
        <v>Dec</v>
      </c>
      <c r="B7412" s="190" t="str">
        <f t="shared" si="389"/>
        <v>2023</v>
      </c>
      <c r="C7412" s="190" t="str">
        <f t="shared" si="390"/>
        <v>Dec-2023</v>
      </c>
      <c r="D7412" s="2">
        <v>45291</v>
      </c>
      <c r="E7412" t="s">
        <v>1175</v>
      </c>
      <c r="F7412" t="s">
        <v>1571</v>
      </c>
      <c r="G7412" t="s">
        <v>1176</v>
      </c>
      <c r="H7412" t="s">
        <v>681</v>
      </c>
      <c r="I7412" t="s">
        <v>1203</v>
      </c>
      <c r="J7412" t="s">
        <v>1204</v>
      </c>
      <c r="K7412" t="s">
        <v>1220</v>
      </c>
      <c r="L7412" t="s">
        <v>1221</v>
      </c>
      <c r="M7412" t="s">
        <v>1222</v>
      </c>
      <c r="N7412" t="s">
        <v>1528</v>
      </c>
      <c r="O7412" t="s">
        <v>958</v>
      </c>
    </row>
    <row r="7413" spans="1:15" x14ac:dyDescent="0.35">
      <c r="A7413" s="189" t="str">
        <f t="shared" si="388"/>
        <v>Dec</v>
      </c>
      <c r="B7413" s="190" t="str">
        <f t="shared" si="389"/>
        <v>2023</v>
      </c>
      <c r="C7413" s="190" t="str">
        <f t="shared" si="390"/>
        <v>Dec-2023</v>
      </c>
      <c r="D7413" s="2">
        <v>45291</v>
      </c>
      <c r="E7413" t="s">
        <v>1175</v>
      </c>
      <c r="F7413" t="s">
        <v>1571</v>
      </c>
      <c r="G7413" t="s">
        <v>1176</v>
      </c>
      <c r="H7413" t="s">
        <v>681</v>
      </c>
      <c r="I7413" t="s">
        <v>1203</v>
      </c>
      <c r="J7413" t="s">
        <v>1204</v>
      </c>
      <c r="K7413" t="s">
        <v>1220</v>
      </c>
      <c r="L7413" t="s">
        <v>1221</v>
      </c>
      <c r="M7413" t="s">
        <v>1222</v>
      </c>
      <c r="N7413" t="s">
        <v>1529</v>
      </c>
      <c r="O7413" t="s">
        <v>958</v>
      </c>
    </row>
    <row r="7414" spans="1:15" x14ac:dyDescent="0.35">
      <c r="A7414" s="189" t="str">
        <f t="shared" si="388"/>
        <v>Dec</v>
      </c>
      <c r="B7414" s="190" t="str">
        <f t="shared" si="389"/>
        <v>2023</v>
      </c>
      <c r="C7414" s="190" t="str">
        <f t="shared" si="390"/>
        <v>Dec-2023</v>
      </c>
      <c r="D7414" s="2">
        <v>45291</v>
      </c>
      <c r="E7414" t="s">
        <v>1175</v>
      </c>
      <c r="F7414" t="s">
        <v>1571</v>
      </c>
      <c r="G7414" t="s">
        <v>1176</v>
      </c>
      <c r="H7414" t="s">
        <v>681</v>
      </c>
      <c r="I7414" t="s">
        <v>1203</v>
      </c>
      <c r="J7414" t="s">
        <v>1204</v>
      </c>
      <c r="K7414" t="s">
        <v>1220</v>
      </c>
      <c r="L7414" t="s">
        <v>1221</v>
      </c>
      <c r="M7414" t="s">
        <v>1222</v>
      </c>
      <c r="N7414" t="s">
        <v>919</v>
      </c>
      <c r="O7414">
        <v>165</v>
      </c>
    </row>
    <row r="7415" spans="1:15" x14ac:dyDescent="0.35">
      <c r="A7415" s="189" t="str">
        <f t="shared" si="388"/>
        <v>Dec</v>
      </c>
      <c r="B7415" s="190" t="str">
        <f t="shared" si="389"/>
        <v>2023</v>
      </c>
      <c r="C7415" s="190" t="str">
        <f t="shared" si="390"/>
        <v>Dec-2023</v>
      </c>
      <c r="D7415" s="2">
        <v>45291</v>
      </c>
      <c r="E7415" t="s">
        <v>1175</v>
      </c>
      <c r="F7415" t="s">
        <v>1571</v>
      </c>
      <c r="G7415" t="s">
        <v>1176</v>
      </c>
      <c r="H7415" t="s">
        <v>681</v>
      </c>
      <c r="I7415" t="s">
        <v>1203</v>
      </c>
      <c r="J7415" t="s">
        <v>1204</v>
      </c>
      <c r="K7415" t="s">
        <v>1220</v>
      </c>
      <c r="L7415" t="s">
        <v>1221</v>
      </c>
      <c r="M7415" t="s">
        <v>1222</v>
      </c>
      <c r="N7415" t="s">
        <v>920</v>
      </c>
      <c r="O7415">
        <v>1620</v>
      </c>
    </row>
    <row r="7416" spans="1:15" x14ac:dyDescent="0.35">
      <c r="A7416" s="189" t="str">
        <f t="shared" si="388"/>
        <v>Dec</v>
      </c>
      <c r="B7416" s="190" t="str">
        <f t="shared" si="389"/>
        <v>2023</v>
      </c>
      <c r="C7416" s="190" t="str">
        <f t="shared" si="390"/>
        <v>Dec-2023</v>
      </c>
      <c r="D7416" s="2">
        <v>45291</v>
      </c>
      <c r="E7416" t="s">
        <v>1175</v>
      </c>
      <c r="F7416" t="s">
        <v>1571</v>
      </c>
      <c r="G7416" t="s">
        <v>1176</v>
      </c>
      <c r="H7416" t="s">
        <v>681</v>
      </c>
      <c r="I7416" t="s">
        <v>1203</v>
      </c>
      <c r="J7416" t="s">
        <v>1204</v>
      </c>
      <c r="K7416" t="s">
        <v>1220</v>
      </c>
      <c r="L7416" t="s">
        <v>1221</v>
      </c>
      <c r="M7416" t="s">
        <v>1222</v>
      </c>
      <c r="N7416" t="s">
        <v>922</v>
      </c>
      <c r="O7416">
        <v>395</v>
      </c>
    </row>
    <row r="7417" spans="1:15" x14ac:dyDescent="0.35">
      <c r="A7417" s="189" t="str">
        <f t="shared" si="388"/>
        <v>Dec</v>
      </c>
      <c r="B7417" s="190" t="str">
        <f t="shared" si="389"/>
        <v>2023</v>
      </c>
      <c r="C7417" s="190" t="str">
        <f t="shared" si="390"/>
        <v>Dec-2023</v>
      </c>
      <c r="D7417" s="2">
        <v>45291</v>
      </c>
      <c r="E7417" t="s">
        <v>1175</v>
      </c>
      <c r="F7417" t="s">
        <v>1571</v>
      </c>
      <c r="G7417" t="s">
        <v>1176</v>
      </c>
      <c r="H7417" t="s">
        <v>681</v>
      </c>
      <c r="I7417" t="s">
        <v>1203</v>
      </c>
      <c r="J7417" t="s">
        <v>1204</v>
      </c>
      <c r="K7417" t="s">
        <v>1220</v>
      </c>
      <c r="L7417" t="s">
        <v>1221</v>
      </c>
      <c r="M7417" t="s">
        <v>1222</v>
      </c>
      <c r="N7417" t="s">
        <v>921</v>
      </c>
      <c r="O7417">
        <v>955</v>
      </c>
    </row>
    <row r="7418" spans="1:15" x14ac:dyDescent="0.35">
      <c r="A7418" s="189" t="str">
        <f t="shared" si="388"/>
        <v>Dec</v>
      </c>
      <c r="B7418" s="190" t="str">
        <f t="shared" si="389"/>
        <v>2023</v>
      </c>
      <c r="C7418" s="190" t="str">
        <f t="shared" si="390"/>
        <v>Dec-2023</v>
      </c>
      <c r="D7418" s="2">
        <v>45291</v>
      </c>
      <c r="E7418" t="s">
        <v>1175</v>
      </c>
      <c r="F7418" t="s">
        <v>1571</v>
      </c>
      <c r="G7418" t="s">
        <v>1176</v>
      </c>
      <c r="H7418" t="s">
        <v>681</v>
      </c>
      <c r="I7418" t="s">
        <v>1203</v>
      </c>
      <c r="J7418" t="s">
        <v>1204</v>
      </c>
      <c r="K7418" t="s">
        <v>1223</v>
      </c>
      <c r="L7418" t="s">
        <v>1224</v>
      </c>
      <c r="M7418" t="s">
        <v>1225</v>
      </c>
      <c r="N7418" t="s">
        <v>1528</v>
      </c>
      <c r="O7418" t="s">
        <v>958</v>
      </c>
    </row>
    <row r="7419" spans="1:15" x14ac:dyDescent="0.35">
      <c r="A7419" s="189" t="str">
        <f t="shared" si="388"/>
        <v>Dec</v>
      </c>
      <c r="B7419" s="190" t="str">
        <f t="shared" si="389"/>
        <v>2023</v>
      </c>
      <c r="C7419" s="190" t="str">
        <f t="shared" si="390"/>
        <v>Dec-2023</v>
      </c>
      <c r="D7419" s="2">
        <v>45291</v>
      </c>
      <c r="E7419" t="s">
        <v>1175</v>
      </c>
      <c r="F7419" t="s">
        <v>1571</v>
      </c>
      <c r="G7419" t="s">
        <v>1176</v>
      </c>
      <c r="H7419" t="s">
        <v>681</v>
      </c>
      <c r="I7419" t="s">
        <v>1203</v>
      </c>
      <c r="J7419" t="s">
        <v>1204</v>
      </c>
      <c r="K7419" t="s">
        <v>1223</v>
      </c>
      <c r="L7419" t="s">
        <v>1224</v>
      </c>
      <c r="M7419" t="s">
        <v>1225</v>
      </c>
      <c r="N7419" t="s">
        <v>1529</v>
      </c>
      <c r="O7419" t="s">
        <v>958</v>
      </c>
    </row>
    <row r="7420" spans="1:15" x14ac:dyDescent="0.35">
      <c r="A7420" s="189" t="str">
        <f t="shared" si="388"/>
        <v>Dec</v>
      </c>
      <c r="B7420" s="190" t="str">
        <f t="shared" si="389"/>
        <v>2023</v>
      </c>
      <c r="C7420" s="190" t="str">
        <f t="shared" si="390"/>
        <v>Dec-2023</v>
      </c>
      <c r="D7420" s="2">
        <v>45291</v>
      </c>
      <c r="E7420" t="s">
        <v>1175</v>
      </c>
      <c r="F7420" t="s">
        <v>1571</v>
      </c>
      <c r="G7420" t="s">
        <v>1176</v>
      </c>
      <c r="H7420" t="s">
        <v>681</v>
      </c>
      <c r="I7420" t="s">
        <v>1203</v>
      </c>
      <c r="J7420" t="s">
        <v>1204</v>
      </c>
      <c r="K7420" t="s">
        <v>1223</v>
      </c>
      <c r="L7420" t="s">
        <v>1224</v>
      </c>
      <c r="M7420" t="s">
        <v>1225</v>
      </c>
      <c r="N7420" t="s">
        <v>919</v>
      </c>
      <c r="O7420">
        <v>60</v>
      </c>
    </row>
    <row r="7421" spans="1:15" x14ac:dyDescent="0.35">
      <c r="A7421" s="189" t="str">
        <f t="shared" si="388"/>
        <v>Dec</v>
      </c>
      <c r="B7421" s="190" t="str">
        <f t="shared" si="389"/>
        <v>2023</v>
      </c>
      <c r="C7421" s="190" t="str">
        <f t="shared" si="390"/>
        <v>Dec-2023</v>
      </c>
      <c r="D7421" s="2">
        <v>45291</v>
      </c>
      <c r="E7421" t="s">
        <v>1175</v>
      </c>
      <c r="F7421" t="s">
        <v>1571</v>
      </c>
      <c r="G7421" t="s">
        <v>1176</v>
      </c>
      <c r="H7421" t="s">
        <v>681</v>
      </c>
      <c r="I7421" t="s">
        <v>1203</v>
      </c>
      <c r="J7421" t="s">
        <v>1204</v>
      </c>
      <c r="K7421" t="s">
        <v>1223</v>
      </c>
      <c r="L7421" t="s">
        <v>1224</v>
      </c>
      <c r="M7421" t="s">
        <v>1225</v>
      </c>
      <c r="N7421" t="s">
        <v>920</v>
      </c>
      <c r="O7421">
        <v>765</v>
      </c>
    </row>
    <row r="7422" spans="1:15" x14ac:dyDescent="0.35">
      <c r="A7422" s="189" t="str">
        <f t="shared" si="388"/>
        <v>Dec</v>
      </c>
      <c r="B7422" s="190" t="str">
        <f t="shared" si="389"/>
        <v>2023</v>
      </c>
      <c r="C7422" s="190" t="str">
        <f t="shared" si="390"/>
        <v>Dec-2023</v>
      </c>
      <c r="D7422" s="2">
        <v>45291</v>
      </c>
      <c r="E7422" t="s">
        <v>1175</v>
      </c>
      <c r="F7422" t="s">
        <v>1571</v>
      </c>
      <c r="G7422" t="s">
        <v>1176</v>
      </c>
      <c r="H7422" t="s">
        <v>681</v>
      </c>
      <c r="I7422" t="s">
        <v>1203</v>
      </c>
      <c r="J7422" t="s">
        <v>1204</v>
      </c>
      <c r="K7422" t="s">
        <v>1223</v>
      </c>
      <c r="L7422" t="s">
        <v>1224</v>
      </c>
      <c r="M7422" t="s">
        <v>1225</v>
      </c>
      <c r="N7422" t="s">
        <v>922</v>
      </c>
      <c r="O7422">
        <v>330</v>
      </c>
    </row>
    <row r="7423" spans="1:15" x14ac:dyDescent="0.35">
      <c r="A7423" s="189" t="str">
        <f t="shared" si="388"/>
        <v>Dec</v>
      </c>
      <c r="B7423" s="190" t="str">
        <f t="shared" si="389"/>
        <v>2023</v>
      </c>
      <c r="C7423" s="190" t="str">
        <f t="shared" si="390"/>
        <v>Dec-2023</v>
      </c>
      <c r="D7423" s="2">
        <v>45291</v>
      </c>
      <c r="E7423" t="s">
        <v>1175</v>
      </c>
      <c r="F7423" t="s">
        <v>1571</v>
      </c>
      <c r="G7423" t="s">
        <v>1176</v>
      </c>
      <c r="H7423" t="s">
        <v>681</v>
      </c>
      <c r="I7423" t="s">
        <v>1203</v>
      </c>
      <c r="J7423" t="s">
        <v>1204</v>
      </c>
      <c r="K7423" t="s">
        <v>1223</v>
      </c>
      <c r="L7423" t="s">
        <v>1224</v>
      </c>
      <c r="M7423" t="s">
        <v>1225</v>
      </c>
      <c r="N7423" t="s">
        <v>921</v>
      </c>
      <c r="O7423">
        <v>620</v>
      </c>
    </row>
    <row r="7424" spans="1:15" x14ac:dyDescent="0.35">
      <c r="A7424" s="189" t="str">
        <f t="shared" si="388"/>
        <v>Dec</v>
      </c>
      <c r="B7424" s="190" t="str">
        <f t="shared" si="389"/>
        <v>2023</v>
      </c>
      <c r="C7424" s="190" t="str">
        <f t="shared" si="390"/>
        <v>Dec-2023</v>
      </c>
      <c r="D7424" s="2">
        <v>45291</v>
      </c>
      <c r="E7424" t="s">
        <v>1175</v>
      </c>
      <c r="F7424" t="s">
        <v>1571</v>
      </c>
      <c r="G7424" t="s">
        <v>1176</v>
      </c>
      <c r="H7424" t="s">
        <v>681</v>
      </c>
      <c r="I7424" t="s">
        <v>1203</v>
      </c>
      <c r="J7424" t="s">
        <v>1204</v>
      </c>
      <c r="K7424" t="s">
        <v>1226</v>
      </c>
      <c r="L7424" t="s">
        <v>1227</v>
      </c>
      <c r="M7424" t="s">
        <v>1228</v>
      </c>
      <c r="N7424" t="s">
        <v>1528</v>
      </c>
      <c r="O7424" t="s">
        <v>958</v>
      </c>
    </row>
    <row r="7425" spans="1:15" x14ac:dyDescent="0.35">
      <c r="A7425" s="189" t="str">
        <f t="shared" si="388"/>
        <v>Dec</v>
      </c>
      <c r="B7425" s="190" t="str">
        <f t="shared" si="389"/>
        <v>2023</v>
      </c>
      <c r="C7425" s="190" t="str">
        <f t="shared" si="390"/>
        <v>Dec-2023</v>
      </c>
      <c r="D7425" s="2">
        <v>45291</v>
      </c>
      <c r="E7425" t="s">
        <v>1175</v>
      </c>
      <c r="F7425" t="s">
        <v>1571</v>
      </c>
      <c r="G7425" t="s">
        <v>1176</v>
      </c>
      <c r="H7425" t="s">
        <v>681</v>
      </c>
      <c r="I7425" t="s">
        <v>1203</v>
      </c>
      <c r="J7425" t="s">
        <v>1204</v>
      </c>
      <c r="K7425" t="s">
        <v>1226</v>
      </c>
      <c r="L7425" t="s">
        <v>1227</v>
      </c>
      <c r="M7425" t="s">
        <v>1228</v>
      </c>
      <c r="N7425" t="s">
        <v>1529</v>
      </c>
      <c r="O7425" t="s">
        <v>958</v>
      </c>
    </row>
    <row r="7426" spans="1:15" x14ac:dyDescent="0.35">
      <c r="A7426" s="189" t="str">
        <f t="shared" si="388"/>
        <v>Dec</v>
      </c>
      <c r="B7426" s="190" t="str">
        <f t="shared" si="389"/>
        <v>2023</v>
      </c>
      <c r="C7426" s="190" t="str">
        <f t="shared" si="390"/>
        <v>Dec-2023</v>
      </c>
      <c r="D7426" s="2">
        <v>45291</v>
      </c>
      <c r="E7426" t="s">
        <v>1175</v>
      </c>
      <c r="F7426" t="s">
        <v>1571</v>
      </c>
      <c r="G7426" t="s">
        <v>1176</v>
      </c>
      <c r="H7426" t="s">
        <v>681</v>
      </c>
      <c r="I7426" t="s">
        <v>1203</v>
      </c>
      <c r="J7426" t="s">
        <v>1204</v>
      </c>
      <c r="K7426" t="s">
        <v>1226</v>
      </c>
      <c r="L7426" t="s">
        <v>1227</v>
      </c>
      <c r="M7426" t="s">
        <v>1228</v>
      </c>
      <c r="N7426" t="s">
        <v>919</v>
      </c>
      <c r="O7426">
        <v>130</v>
      </c>
    </row>
    <row r="7427" spans="1:15" x14ac:dyDescent="0.35">
      <c r="A7427" s="189" t="str">
        <f t="shared" si="388"/>
        <v>Dec</v>
      </c>
      <c r="B7427" s="190" t="str">
        <f t="shared" si="389"/>
        <v>2023</v>
      </c>
      <c r="C7427" s="190" t="str">
        <f t="shared" si="390"/>
        <v>Dec-2023</v>
      </c>
      <c r="D7427" s="2">
        <v>45291</v>
      </c>
      <c r="E7427" t="s">
        <v>1175</v>
      </c>
      <c r="F7427" t="s">
        <v>1571</v>
      </c>
      <c r="G7427" t="s">
        <v>1176</v>
      </c>
      <c r="H7427" t="s">
        <v>681</v>
      </c>
      <c r="I7427" t="s">
        <v>1203</v>
      </c>
      <c r="J7427" t="s">
        <v>1204</v>
      </c>
      <c r="K7427" t="s">
        <v>1226</v>
      </c>
      <c r="L7427" t="s">
        <v>1227</v>
      </c>
      <c r="M7427" t="s">
        <v>1228</v>
      </c>
      <c r="N7427" t="s">
        <v>920</v>
      </c>
      <c r="O7427">
        <v>1135</v>
      </c>
    </row>
    <row r="7428" spans="1:15" x14ac:dyDescent="0.35">
      <c r="A7428" s="189" t="str">
        <f t="shared" si="388"/>
        <v>Dec</v>
      </c>
      <c r="B7428" s="190" t="str">
        <f t="shared" si="389"/>
        <v>2023</v>
      </c>
      <c r="C7428" s="190" t="str">
        <f t="shared" si="390"/>
        <v>Dec-2023</v>
      </c>
      <c r="D7428" s="2">
        <v>45291</v>
      </c>
      <c r="E7428" t="s">
        <v>1175</v>
      </c>
      <c r="F7428" t="s">
        <v>1571</v>
      </c>
      <c r="G7428" t="s">
        <v>1176</v>
      </c>
      <c r="H7428" t="s">
        <v>681</v>
      </c>
      <c r="I7428" t="s">
        <v>1203</v>
      </c>
      <c r="J7428" t="s">
        <v>1204</v>
      </c>
      <c r="K7428" t="s">
        <v>1226</v>
      </c>
      <c r="L7428" t="s">
        <v>1227</v>
      </c>
      <c r="M7428" t="s">
        <v>1228</v>
      </c>
      <c r="N7428" t="s">
        <v>922</v>
      </c>
      <c r="O7428">
        <v>145</v>
      </c>
    </row>
    <row r="7429" spans="1:15" x14ac:dyDescent="0.35">
      <c r="A7429" s="189" t="str">
        <f t="shared" si="388"/>
        <v>Dec</v>
      </c>
      <c r="B7429" s="190" t="str">
        <f t="shared" si="389"/>
        <v>2023</v>
      </c>
      <c r="C7429" s="190" t="str">
        <f t="shared" si="390"/>
        <v>Dec-2023</v>
      </c>
      <c r="D7429" s="2">
        <v>45291</v>
      </c>
      <c r="E7429" t="s">
        <v>1175</v>
      </c>
      <c r="F7429" t="s">
        <v>1571</v>
      </c>
      <c r="G7429" t="s">
        <v>1176</v>
      </c>
      <c r="H7429" t="s">
        <v>681</v>
      </c>
      <c r="I7429" t="s">
        <v>1203</v>
      </c>
      <c r="J7429" t="s">
        <v>1204</v>
      </c>
      <c r="K7429" t="s">
        <v>1226</v>
      </c>
      <c r="L7429" t="s">
        <v>1227</v>
      </c>
      <c r="M7429" t="s">
        <v>1228</v>
      </c>
      <c r="N7429" t="s">
        <v>921</v>
      </c>
      <c r="O7429">
        <v>525</v>
      </c>
    </row>
    <row r="7430" spans="1:15" x14ac:dyDescent="0.35">
      <c r="A7430" s="189" t="str">
        <f t="shared" si="388"/>
        <v>Dec</v>
      </c>
      <c r="B7430" s="190" t="str">
        <f t="shared" si="389"/>
        <v>2023</v>
      </c>
      <c r="C7430" s="190" t="str">
        <f t="shared" si="390"/>
        <v>Dec-2023</v>
      </c>
      <c r="D7430" s="2">
        <v>45291</v>
      </c>
      <c r="E7430" t="s">
        <v>1175</v>
      </c>
      <c r="F7430" t="s">
        <v>1571</v>
      </c>
      <c r="G7430" t="s">
        <v>1176</v>
      </c>
      <c r="H7430" t="s">
        <v>681</v>
      </c>
      <c r="I7430" t="s">
        <v>1203</v>
      </c>
      <c r="J7430" t="s">
        <v>1204</v>
      </c>
      <c r="K7430" t="s">
        <v>1229</v>
      </c>
      <c r="L7430" t="s">
        <v>1230</v>
      </c>
      <c r="M7430" t="s">
        <v>1231</v>
      </c>
      <c r="N7430" t="s">
        <v>1528</v>
      </c>
      <c r="O7430" t="s">
        <v>958</v>
      </c>
    </row>
    <row r="7431" spans="1:15" x14ac:dyDescent="0.35">
      <c r="A7431" s="189" t="str">
        <f t="shared" si="388"/>
        <v>Dec</v>
      </c>
      <c r="B7431" s="190" t="str">
        <f t="shared" si="389"/>
        <v>2023</v>
      </c>
      <c r="C7431" s="190" t="str">
        <f t="shared" si="390"/>
        <v>Dec-2023</v>
      </c>
      <c r="D7431" s="2">
        <v>45291</v>
      </c>
      <c r="E7431" t="s">
        <v>1175</v>
      </c>
      <c r="F7431" t="s">
        <v>1571</v>
      </c>
      <c r="G7431" t="s">
        <v>1176</v>
      </c>
      <c r="H7431" t="s">
        <v>681</v>
      </c>
      <c r="I7431" t="s">
        <v>1203</v>
      </c>
      <c r="J7431" t="s">
        <v>1204</v>
      </c>
      <c r="K7431" t="s">
        <v>1229</v>
      </c>
      <c r="L7431" t="s">
        <v>1230</v>
      </c>
      <c r="M7431" t="s">
        <v>1231</v>
      </c>
      <c r="N7431" t="s">
        <v>1529</v>
      </c>
      <c r="O7431" t="s">
        <v>958</v>
      </c>
    </row>
    <row r="7432" spans="1:15" x14ac:dyDescent="0.35">
      <c r="A7432" s="189" t="str">
        <f t="shared" si="388"/>
        <v>Dec</v>
      </c>
      <c r="B7432" s="190" t="str">
        <f t="shared" si="389"/>
        <v>2023</v>
      </c>
      <c r="C7432" s="190" t="str">
        <f t="shared" si="390"/>
        <v>Dec-2023</v>
      </c>
      <c r="D7432" s="2">
        <v>45291</v>
      </c>
      <c r="E7432" t="s">
        <v>1175</v>
      </c>
      <c r="F7432" t="s">
        <v>1571</v>
      </c>
      <c r="G7432" t="s">
        <v>1176</v>
      </c>
      <c r="H7432" t="s">
        <v>681</v>
      </c>
      <c r="I7432" t="s">
        <v>1203</v>
      </c>
      <c r="J7432" t="s">
        <v>1204</v>
      </c>
      <c r="K7432" t="s">
        <v>1229</v>
      </c>
      <c r="L7432" t="s">
        <v>1230</v>
      </c>
      <c r="M7432" t="s">
        <v>1231</v>
      </c>
      <c r="N7432" t="s">
        <v>919</v>
      </c>
      <c r="O7432">
        <v>265</v>
      </c>
    </row>
    <row r="7433" spans="1:15" x14ac:dyDescent="0.35">
      <c r="A7433" s="189" t="str">
        <f t="shared" si="388"/>
        <v>Dec</v>
      </c>
      <c r="B7433" s="190" t="str">
        <f t="shared" si="389"/>
        <v>2023</v>
      </c>
      <c r="C7433" s="190" t="str">
        <f t="shared" si="390"/>
        <v>Dec-2023</v>
      </c>
      <c r="D7433" s="2">
        <v>45291</v>
      </c>
      <c r="E7433" t="s">
        <v>1175</v>
      </c>
      <c r="F7433" t="s">
        <v>1571</v>
      </c>
      <c r="G7433" t="s">
        <v>1176</v>
      </c>
      <c r="H7433" t="s">
        <v>681</v>
      </c>
      <c r="I7433" t="s">
        <v>1203</v>
      </c>
      <c r="J7433" t="s">
        <v>1204</v>
      </c>
      <c r="K7433" t="s">
        <v>1229</v>
      </c>
      <c r="L7433" t="s">
        <v>1230</v>
      </c>
      <c r="M7433" t="s">
        <v>1231</v>
      </c>
      <c r="N7433" t="s">
        <v>920</v>
      </c>
      <c r="O7433">
        <v>1280</v>
      </c>
    </row>
    <row r="7434" spans="1:15" x14ac:dyDescent="0.35">
      <c r="A7434" s="189" t="str">
        <f t="shared" si="388"/>
        <v>Dec</v>
      </c>
      <c r="B7434" s="190" t="str">
        <f t="shared" si="389"/>
        <v>2023</v>
      </c>
      <c r="C7434" s="190" t="str">
        <f t="shared" si="390"/>
        <v>Dec-2023</v>
      </c>
      <c r="D7434" s="2">
        <v>45291</v>
      </c>
      <c r="E7434" t="s">
        <v>1175</v>
      </c>
      <c r="F7434" t="s">
        <v>1571</v>
      </c>
      <c r="G7434" t="s">
        <v>1176</v>
      </c>
      <c r="H7434" t="s">
        <v>681</v>
      </c>
      <c r="I7434" t="s">
        <v>1203</v>
      </c>
      <c r="J7434" t="s">
        <v>1204</v>
      </c>
      <c r="K7434" t="s">
        <v>1229</v>
      </c>
      <c r="L7434" t="s">
        <v>1230</v>
      </c>
      <c r="M7434" t="s">
        <v>1231</v>
      </c>
      <c r="N7434" t="s">
        <v>922</v>
      </c>
      <c r="O7434">
        <v>625</v>
      </c>
    </row>
    <row r="7435" spans="1:15" x14ac:dyDescent="0.35">
      <c r="A7435" s="189" t="str">
        <f t="shared" si="388"/>
        <v>Dec</v>
      </c>
      <c r="B7435" s="190" t="str">
        <f t="shared" si="389"/>
        <v>2023</v>
      </c>
      <c r="C7435" s="190" t="str">
        <f t="shared" si="390"/>
        <v>Dec-2023</v>
      </c>
      <c r="D7435" s="2">
        <v>45291</v>
      </c>
      <c r="E7435" t="s">
        <v>1175</v>
      </c>
      <c r="F7435" t="s">
        <v>1571</v>
      </c>
      <c r="G7435" t="s">
        <v>1176</v>
      </c>
      <c r="H7435" t="s">
        <v>681</v>
      </c>
      <c r="I7435" t="s">
        <v>1203</v>
      </c>
      <c r="J7435" t="s">
        <v>1204</v>
      </c>
      <c r="K7435" t="s">
        <v>1229</v>
      </c>
      <c r="L7435" t="s">
        <v>1230</v>
      </c>
      <c r="M7435" t="s">
        <v>1231</v>
      </c>
      <c r="N7435" t="s">
        <v>921</v>
      </c>
      <c r="O7435">
        <v>830</v>
      </c>
    </row>
    <row r="7436" spans="1:15" x14ac:dyDescent="0.35">
      <c r="A7436" s="189" t="str">
        <f t="shared" si="388"/>
        <v>Dec</v>
      </c>
      <c r="B7436" s="190" t="str">
        <f t="shared" si="389"/>
        <v>2023</v>
      </c>
      <c r="C7436" s="190" t="str">
        <f t="shared" si="390"/>
        <v>Dec-2023</v>
      </c>
      <c r="D7436" s="2">
        <v>45291</v>
      </c>
      <c r="E7436" t="s">
        <v>1175</v>
      </c>
      <c r="F7436" t="s">
        <v>1571</v>
      </c>
      <c r="G7436" t="s">
        <v>1176</v>
      </c>
      <c r="H7436" t="s">
        <v>681</v>
      </c>
      <c r="I7436" t="s">
        <v>1203</v>
      </c>
      <c r="J7436" t="s">
        <v>1204</v>
      </c>
      <c r="K7436" t="s">
        <v>1232</v>
      </c>
      <c r="L7436" t="s">
        <v>1233</v>
      </c>
      <c r="M7436" t="s">
        <v>1234</v>
      </c>
      <c r="N7436" t="s">
        <v>1528</v>
      </c>
      <c r="O7436" t="s">
        <v>958</v>
      </c>
    </row>
    <row r="7437" spans="1:15" x14ac:dyDescent="0.35">
      <c r="A7437" s="189" t="str">
        <f t="shared" si="388"/>
        <v>Dec</v>
      </c>
      <c r="B7437" s="190" t="str">
        <f t="shared" si="389"/>
        <v>2023</v>
      </c>
      <c r="C7437" s="190" t="str">
        <f t="shared" si="390"/>
        <v>Dec-2023</v>
      </c>
      <c r="D7437" s="2">
        <v>45291</v>
      </c>
      <c r="E7437" t="s">
        <v>1175</v>
      </c>
      <c r="F7437" t="s">
        <v>1571</v>
      </c>
      <c r="G7437" t="s">
        <v>1176</v>
      </c>
      <c r="H7437" t="s">
        <v>681</v>
      </c>
      <c r="I7437" t="s">
        <v>1203</v>
      </c>
      <c r="J7437" t="s">
        <v>1204</v>
      </c>
      <c r="K7437" t="s">
        <v>1232</v>
      </c>
      <c r="L7437" t="s">
        <v>1233</v>
      </c>
      <c r="M7437" t="s">
        <v>1234</v>
      </c>
      <c r="N7437" t="s">
        <v>1529</v>
      </c>
      <c r="O7437" t="s">
        <v>958</v>
      </c>
    </row>
    <row r="7438" spans="1:15" x14ac:dyDescent="0.35">
      <c r="A7438" s="189" t="str">
        <f t="shared" si="388"/>
        <v>Dec</v>
      </c>
      <c r="B7438" s="190" t="str">
        <f t="shared" si="389"/>
        <v>2023</v>
      </c>
      <c r="C7438" s="190" t="str">
        <f t="shared" si="390"/>
        <v>Dec-2023</v>
      </c>
      <c r="D7438" s="2">
        <v>45291</v>
      </c>
      <c r="E7438" t="s">
        <v>1175</v>
      </c>
      <c r="F7438" t="s">
        <v>1571</v>
      </c>
      <c r="G7438" t="s">
        <v>1176</v>
      </c>
      <c r="H7438" t="s">
        <v>681</v>
      </c>
      <c r="I7438" t="s">
        <v>1203</v>
      </c>
      <c r="J7438" t="s">
        <v>1204</v>
      </c>
      <c r="K7438" t="s">
        <v>1232</v>
      </c>
      <c r="L7438" t="s">
        <v>1233</v>
      </c>
      <c r="M7438" t="s">
        <v>1234</v>
      </c>
      <c r="N7438" t="s">
        <v>919</v>
      </c>
      <c r="O7438">
        <v>250</v>
      </c>
    </row>
    <row r="7439" spans="1:15" x14ac:dyDescent="0.35">
      <c r="A7439" s="189" t="str">
        <f t="shared" si="388"/>
        <v>Dec</v>
      </c>
      <c r="B7439" s="190" t="str">
        <f t="shared" si="389"/>
        <v>2023</v>
      </c>
      <c r="C7439" s="190" t="str">
        <f t="shared" si="390"/>
        <v>Dec-2023</v>
      </c>
      <c r="D7439" s="2">
        <v>45291</v>
      </c>
      <c r="E7439" t="s">
        <v>1175</v>
      </c>
      <c r="F7439" t="s">
        <v>1571</v>
      </c>
      <c r="G7439" t="s">
        <v>1176</v>
      </c>
      <c r="H7439" t="s">
        <v>681</v>
      </c>
      <c r="I7439" t="s">
        <v>1203</v>
      </c>
      <c r="J7439" t="s">
        <v>1204</v>
      </c>
      <c r="K7439" t="s">
        <v>1232</v>
      </c>
      <c r="L7439" t="s">
        <v>1233</v>
      </c>
      <c r="M7439" t="s">
        <v>1234</v>
      </c>
      <c r="N7439" t="s">
        <v>920</v>
      </c>
      <c r="O7439">
        <v>1430</v>
      </c>
    </row>
    <row r="7440" spans="1:15" x14ac:dyDescent="0.35">
      <c r="A7440" s="189" t="str">
        <f t="shared" si="388"/>
        <v>Dec</v>
      </c>
      <c r="B7440" s="190" t="str">
        <f t="shared" si="389"/>
        <v>2023</v>
      </c>
      <c r="C7440" s="190" t="str">
        <f t="shared" si="390"/>
        <v>Dec-2023</v>
      </c>
      <c r="D7440" s="2">
        <v>45291</v>
      </c>
      <c r="E7440" t="s">
        <v>1175</v>
      </c>
      <c r="F7440" t="s">
        <v>1571</v>
      </c>
      <c r="G7440" t="s">
        <v>1176</v>
      </c>
      <c r="H7440" t="s">
        <v>681</v>
      </c>
      <c r="I7440" t="s">
        <v>1203</v>
      </c>
      <c r="J7440" t="s">
        <v>1204</v>
      </c>
      <c r="K7440" t="s">
        <v>1232</v>
      </c>
      <c r="L7440" t="s">
        <v>1233</v>
      </c>
      <c r="M7440" t="s">
        <v>1234</v>
      </c>
      <c r="N7440" t="s">
        <v>922</v>
      </c>
      <c r="O7440">
        <v>550</v>
      </c>
    </row>
    <row r="7441" spans="1:15" x14ac:dyDescent="0.35">
      <c r="A7441" s="189" t="str">
        <f t="shared" si="388"/>
        <v>Dec</v>
      </c>
      <c r="B7441" s="190" t="str">
        <f t="shared" si="389"/>
        <v>2023</v>
      </c>
      <c r="C7441" s="190" t="str">
        <f t="shared" si="390"/>
        <v>Dec-2023</v>
      </c>
      <c r="D7441" s="2">
        <v>45291</v>
      </c>
      <c r="E7441" t="s">
        <v>1175</v>
      </c>
      <c r="F7441" t="s">
        <v>1571</v>
      </c>
      <c r="G7441" t="s">
        <v>1176</v>
      </c>
      <c r="H7441" t="s">
        <v>681</v>
      </c>
      <c r="I7441" t="s">
        <v>1203</v>
      </c>
      <c r="J7441" t="s">
        <v>1204</v>
      </c>
      <c r="K7441" t="s">
        <v>1232</v>
      </c>
      <c r="L7441" t="s">
        <v>1233</v>
      </c>
      <c r="M7441" t="s">
        <v>1234</v>
      </c>
      <c r="N7441" t="s">
        <v>921</v>
      </c>
      <c r="O7441">
        <v>585</v>
      </c>
    </row>
    <row r="7442" spans="1:15" x14ac:dyDescent="0.35">
      <c r="A7442" s="189" t="str">
        <f t="shared" si="388"/>
        <v>Dec</v>
      </c>
      <c r="B7442" s="190" t="str">
        <f t="shared" si="389"/>
        <v>2023</v>
      </c>
      <c r="C7442" s="190" t="str">
        <f t="shared" si="390"/>
        <v>Dec-2023</v>
      </c>
      <c r="D7442" s="2">
        <v>45291</v>
      </c>
      <c r="E7442" t="s">
        <v>1175</v>
      </c>
      <c r="F7442" t="s">
        <v>1571</v>
      </c>
      <c r="G7442" t="s">
        <v>1176</v>
      </c>
      <c r="H7442" t="s">
        <v>698</v>
      </c>
      <c r="I7442" t="s">
        <v>1235</v>
      </c>
      <c r="J7442" t="s">
        <v>1236</v>
      </c>
      <c r="K7442" t="s">
        <v>1237</v>
      </c>
      <c r="L7442" t="s">
        <v>1238</v>
      </c>
      <c r="M7442" t="s">
        <v>1239</v>
      </c>
      <c r="N7442" t="s">
        <v>1528</v>
      </c>
      <c r="O7442" t="s">
        <v>958</v>
      </c>
    </row>
    <row r="7443" spans="1:15" x14ac:dyDescent="0.35">
      <c r="A7443" s="189" t="str">
        <f t="shared" si="388"/>
        <v>Dec</v>
      </c>
      <c r="B7443" s="190" t="str">
        <f t="shared" si="389"/>
        <v>2023</v>
      </c>
      <c r="C7443" s="190" t="str">
        <f t="shared" si="390"/>
        <v>Dec-2023</v>
      </c>
      <c r="D7443" s="2">
        <v>45291</v>
      </c>
      <c r="E7443" t="s">
        <v>1175</v>
      </c>
      <c r="F7443" t="s">
        <v>1571</v>
      </c>
      <c r="G7443" t="s">
        <v>1176</v>
      </c>
      <c r="H7443" t="s">
        <v>698</v>
      </c>
      <c r="I7443" t="s">
        <v>1235</v>
      </c>
      <c r="J7443" t="s">
        <v>1236</v>
      </c>
      <c r="K7443" t="s">
        <v>1237</v>
      </c>
      <c r="L7443" t="s">
        <v>1238</v>
      </c>
      <c r="M7443" t="s">
        <v>1239</v>
      </c>
      <c r="N7443" t="s">
        <v>1529</v>
      </c>
      <c r="O7443" t="s">
        <v>958</v>
      </c>
    </row>
    <row r="7444" spans="1:15" x14ac:dyDescent="0.35">
      <c r="A7444" s="189" t="str">
        <f t="shared" si="388"/>
        <v>Dec</v>
      </c>
      <c r="B7444" s="190" t="str">
        <f t="shared" si="389"/>
        <v>2023</v>
      </c>
      <c r="C7444" s="190" t="str">
        <f t="shared" si="390"/>
        <v>Dec-2023</v>
      </c>
      <c r="D7444" s="2">
        <v>45291</v>
      </c>
      <c r="E7444" t="s">
        <v>1175</v>
      </c>
      <c r="F7444" t="s">
        <v>1571</v>
      </c>
      <c r="G7444" t="s">
        <v>1176</v>
      </c>
      <c r="H7444" t="s">
        <v>698</v>
      </c>
      <c r="I7444" t="s">
        <v>1235</v>
      </c>
      <c r="J7444" t="s">
        <v>1236</v>
      </c>
      <c r="K7444" t="s">
        <v>1237</v>
      </c>
      <c r="L7444" t="s">
        <v>1238</v>
      </c>
      <c r="M7444" t="s">
        <v>1239</v>
      </c>
      <c r="N7444" t="s">
        <v>919</v>
      </c>
      <c r="O7444">
        <v>45</v>
      </c>
    </row>
    <row r="7445" spans="1:15" x14ac:dyDescent="0.35">
      <c r="A7445" s="189" t="str">
        <f t="shared" si="388"/>
        <v>Dec</v>
      </c>
      <c r="B7445" s="190" t="str">
        <f t="shared" si="389"/>
        <v>2023</v>
      </c>
      <c r="C7445" s="190" t="str">
        <f t="shared" si="390"/>
        <v>Dec-2023</v>
      </c>
      <c r="D7445" s="2">
        <v>45291</v>
      </c>
      <c r="E7445" t="s">
        <v>1175</v>
      </c>
      <c r="F7445" t="s">
        <v>1571</v>
      </c>
      <c r="G7445" t="s">
        <v>1176</v>
      </c>
      <c r="H7445" t="s">
        <v>698</v>
      </c>
      <c r="I7445" t="s">
        <v>1235</v>
      </c>
      <c r="J7445" t="s">
        <v>1236</v>
      </c>
      <c r="K7445" t="s">
        <v>1237</v>
      </c>
      <c r="L7445" t="s">
        <v>1238</v>
      </c>
      <c r="M7445" t="s">
        <v>1239</v>
      </c>
      <c r="N7445" t="s">
        <v>920</v>
      </c>
      <c r="O7445">
        <v>655</v>
      </c>
    </row>
    <row r="7446" spans="1:15" x14ac:dyDescent="0.35">
      <c r="A7446" s="189" t="str">
        <f t="shared" si="388"/>
        <v>Dec</v>
      </c>
      <c r="B7446" s="190" t="str">
        <f t="shared" si="389"/>
        <v>2023</v>
      </c>
      <c r="C7446" s="190" t="str">
        <f t="shared" si="390"/>
        <v>Dec-2023</v>
      </c>
      <c r="D7446" s="2">
        <v>45291</v>
      </c>
      <c r="E7446" t="s">
        <v>1175</v>
      </c>
      <c r="F7446" t="s">
        <v>1571</v>
      </c>
      <c r="G7446" t="s">
        <v>1176</v>
      </c>
      <c r="H7446" t="s">
        <v>698</v>
      </c>
      <c r="I7446" t="s">
        <v>1235</v>
      </c>
      <c r="J7446" t="s">
        <v>1236</v>
      </c>
      <c r="K7446" t="s">
        <v>1237</v>
      </c>
      <c r="L7446" t="s">
        <v>1238</v>
      </c>
      <c r="M7446" t="s">
        <v>1239</v>
      </c>
      <c r="N7446" t="s">
        <v>922</v>
      </c>
      <c r="O7446">
        <v>45</v>
      </c>
    </row>
    <row r="7447" spans="1:15" x14ac:dyDescent="0.35">
      <c r="A7447" s="189" t="str">
        <f t="shared" si="388"/>
        <v>Dec</v>
      </c>
      <c r="B7447" s="190" t="str">
        <f t="shared" si="389"/>
        <v>2023</v>
      </c>
      <c r="C7447" s="190" t="str">
        <f t="shared" si="390"/>
        <v>Dec-2023</v>
      </c>
      <c r="D7447" s="2">
        <v>45291</v>
      </c>
      <c r="E7447" t="s">
        <v>1175</v>
      </c>
      <c r="F7447" t="s">
        <v>1571</v>
      </c>
      <c r="G7447" t="s">
        <v>1176</v>
      </c>
      <c r="H7447" t="s">
        <v>698</v>
      </c>
      <c r="I7447" t="s">
        <v>1235</v>
      </c>
      <c r="J7447" t="s">
        <v>1236</v>
      </c>
      <c r="K7447" t="s">
        <v>1237</v>
      </c>
      <c r="L7447" t="s">
        <v>1238</v>
      </c>
      <c r="M7447" t="s">
        <v>1239</v>
      </c>
      <c r="N7447" t="s">
        <v>921</v>
      </c>
      <c r="O7447">
        <v>260</v>
      </c>
    </row>
    <row r="7448" spans="1:15" x14ac:dyDescent="0.35">
      <c r="A7448" s="189" t="str">
        <f t="shared" si="388"/>
        <v>Dec</v>
      </c>
      <c r="B7448" s="190" t="str">
        <f t="shared" si="389"/>
        <v>2023</v>
      </c>
      <c r="C7448" s="190" t="str">
        <f t="shared" si="390"/>
        <v>Dec-2023</v>
      </c>
      <c r="D7448" s="2">
        <v>45291</v>
      </c>
      <c r="E7448" t="s">
        <v>1175</v>
      </c>
      <c r="F7448" t="s">
        <v>1571</v>
      </c>
      <c r="G7448" t="s">
        <v>1176</v>
      </c>
      <c r="H7448" t="s">
        <v>698</v>
      </c>
      <c r="I7448" t="s">
        <v>1235</v>
      </c>
      <c r="J7448" t="s">
        <v>1236</v>
      </c>
      <c r="K7448" t="s">
        <v>1240</v>
      </c>
      <c r="L7448" t="s">
        <v>1241</v>
      </c>
      <c r="M7448" t="s">
        <v>1242</v>
      </c>
      <c r="N7448" t="s">
        <v>1528</v>
      </c>
      <c r="O7448" t="s">
        <v>958</v>
      </c>
    </row>
    <row r="7449" spans="1:15" x14ac:dyDescent="0.35">
      <c r="A7449" s="189" t="str">
        <f t="shared" si="388"/>
        <v>Dec</v>
      </c>
      <c r="B7449" s="190" t="str">
        <f t="shared" si="389"/>
        <v>2023</v>
      </c>
      <c r="C7449" s="190" t="str">
        <f t="shared" si="390"/>
        <v>Dec-2023</v>
      </c>
      <c r="D7449" s="2">
        <v>45291</v>
      </c>
      <c r="E7449" t="s">
        <v>1175</v>
      </c>
      <c r="F7449" t="s">
        <v>1571</v>
      </c>
      <c r="G7449" t="s">
        <v>1176</v>
      </c>
      <c r="H7449" t="s">
        <v>698</v>
      </c>
      <c r="I7449" t="s">
        <v>1235</v>
      </c>
      <c r="J7449" t="s">
        <v>1236</v>
      </c>
      <c r="K7449" t="s">
        <v>1240</v>
      </c>
      <c r="L7449" t="s">
        <v>1241</v>
      </c>
      <c r="M7449" t="s">
        <v>1242</v>
      </c>
      <c r="N7449" t="s">
        <v>1529</v>
      </c>
      <c r="O7449" t="s">
        <v>958</v>
      </c>
    </row>
    <row r="7450" spans="1:15" x14ac:dyDescent="0.35">
      <c r="A7450" s="189" t="str">
        <f t="shared" ref="A7450:A7513" si="391">TEXT(D7450,"mmm")</f>
        <v>Dec</v>
      </c>
      <c r="B7450" s="190" t="str">
        <f t="shared" ref="B7450:B7513" si="392">TEXT(D7450,"yyyy")</f>
        <v>2023</v>
      </c>
      <c r="C7450" s="190" t="str">
        <f t="shared" ref="C7450:C7513" si="393">_xlfn.CONCAT(A7450&amp;"-"&amp;B7450)</f>
        <v>Dec-2023</v>
      </c>
      <c r="D7450" s="2">
        <v>45291</v>
      </c>
      <c r="E7450" t="s">
        <v>1175</v>
      </c>
      <c r="F7450" t="s">
        <v>1571</v>
      </c>
      <c r="G7450" t="s">
        <v>1176</v>
      </c>
      <c r="H7450" t="s">
        <v>698</v>
      </c>
      <c r="I7450" t="s">
        <v>1235</v>
      </c>
      <c r="J7450" t="s">
        <v>1236</v>
      </c>
      <c r="K7450" t="s">
        <v>1240</v>
      </c>
      <c r="L7450" t="s">
        <v>1241</v>
      </c>
      <c r="M7450" t="s">
        <v>1242</v>
      </c>
      <c r="N7450" t="s">
        <v>919</v>
      </c>
      <c r="O7450">
        <v>135</v>
      </c>
    </row>
    <row r="7451" spans="1:15" x14ac:dyDescent="0.35">
      <c r="A7451" s="189" t="str">
        <f t="shared" si="391"/>
        <v>Dec</v>
      </c>
      <c r="B7451" s="190" t="str">
        <f t="shared" si="392"/>
        <v>2023</v>
      </c>
      <c r="C7451" s="190" t="str">
        <f t="shared" si="393"/>
        <v>Dec-2023</v>
      </c>
      <c r="D7451" s="2">
        <v>45291</v>
      </c>
      <c r="E7451" t="s">
        <v>1175</v>
      </c>
      <c r="F7451" t="s">
        <v>1571</v>
      </c>
      <c r="G7451" t="s">
        <v>1176</v>
      </c>
      <c r="H7451" t="s">
        <v>698</v>
      </c>
      <c r="I7451" t="s">
        <v>1235</v>
      </c>
      <c r="J7451" t="s">
        <v>1236</v>
      </c>
      <c r="K7451" t="s">
        <v>1240</v>
      </c>
      <c r="L7451" t="s">
        <v>1241</v>
      </c>
      <c r="M7451" t="s">
        <v>1242</v>
      </c>
      <c r="N7451" t="s">
        <v>920</v>
      </c>
      <c r="O7451">
        <v>615</v>
      </c>
    </row>
    <row r="7452" spans="1:15" x14ac:dyDescent="0.35">
      <c r="A7452" s="189" t="str">
        <f t="shared" si="391"/>
        <v>Dec</v>
      </c>
      <c r="B7452" s="190" t="str">
        <f t="shared" si="392"/>
        <v>2023</v>
      </c>
      <c r="C7452" s="190" t="str">
        <f t="shared" si="393"/>
        <v>Dec-2023</v>
      </c>
      <c r="D7452" s="2">
        <v>45291</v>
      </c>
      <c r="E7452" t="s">
        <v>1175</v>
      </c>
      <c r="F7452" t="s">
        <v>1571</v>
      </c>
      <c r="G7452" t="s">
        <v>1176</v>
      </c>
      <c r="H7452" t="s">
        <v>698</v>
      </c>
      <c r="I7452" t="s">
        <v>1235</v>
      </c>
      <c r="J7452" t="s">
        <v>1236</v>
      </c>
      <c r="K7452" t="s">
        <v>1240</v>
      </c>
      <c r="L7452" t="s">
        <v>1241</v>
      </c>
      <c r="M7452" t="s">
        <v>1242</v>
      </c>
      <c r="N7452" t="s">
        <v>922</v>
      </c>
      <c r="O7452">
        <v>80</v>
      </c>
    </row>
    <row r="7453" spans="1:15" x14ac:dyDescent="0.35">
      <c r="A7453" s="189" t="str">
        <f t="shared" si="391"/>
        <v>Dec</v>
      </c>
      <c r="B7453" s="190" t="str">
        <f t="shared" si="392"/>
        <v>2023</v>
      </c>
      <c r="C7453" s="190" t="str">
        <f t="shared" si="393"/>
        <v>Dec-2023</v>
      </c>
      <c r="D7453" s="2">
        <v>45291</v>
      </c>
      <c r="E7453" t="s">
        <v>1175</v>
      </c>
      <c r="F7453" t="s">
        <v>1571</v>
      </c>
      <c r="G7453" t="s">
        <v>1176</v>
      </c>
      <c r="H7453" t="s">
        <v>698</v>
      </c>
      <c r="I7453" t="s">
        <v>1235</v>
      </c>
      <c r="J7453" t="s">
        <v>1236</v>
      </c>
      <c r="K7453" t="s">
        <v>1240</v>
      </c>
      <c r="L7453" t="s">
        <v>1241</v>
      </c>
      <c r="M7453" t="s">
        <v>1242</v>
      </c>
      <c r="N7453" t="s">
        <v>921</v>
      </c>
      <c r="O7453">
        <v>210</v>
      </c>
    </row>
    <row r="7454" spans="1:15" x14ac:dyDescent="0.35">
      <c r="A7454" s="189" t="str">
        <f t="shared" si="391"/>
        <v>Dec</v>
      </c>
      <c r="B7454" s="190" t="str">
        <f t="shared" si="392"/>
        <v>2023</v>
      </c>
      <c r="C7454" s="190" t="str">
        <f t="shared" si="393"/>
        <v>Dec-2023</v>
      </c>
      <c r="D7454" s="2">
        <v>45291</v>
      </c>
      <c r="E7454" t="s">
        <v>1175</v>
      </c>
      <c r="F7454" t="s">
        <v>1571</v>
      </c>
      <c r="G7454" t="s">
        <v>1176</v>
      </c>
      <c r="H7454" t="s">
        <v>698</v>
      </c>
      <c r="I7454" t="s">
        <v>1235</v>
      </c>
      <c r="J7454" t="s">
        <v>1236</v>
      </c>
      <c r="K7454" t="s">
        <v>1243</v>
      </c>
      <c r="L7454" t="s">
        <v>1244</v>
      </c>
      <c r="M7454" t="s">
        <v>1245</v>
      </c>
      <c r="N7454" t="s">
        <v>1528</v>
      </c>
      <c r="O7454" t="s">
        <v>958</v>
      </c>
    </row>
    <row r="7455" spans="1:15" x14ac:dyDescent="0.35">
      <c r="A7455" s="189" t="str">
        <f t="shared" si="391"/>
        <v>Dec</v>
      </c>
      <c r="B7455" s="190" t="str">
        <f t="shared" si="392"/>
        <v>2023</v>
      </c>
      <c r="C7455" s="190" t="str">
        <f t="shared" si="393"/>
        <v>Dec-2023</v>
      </c>
      <c r="D7455" s="2">
        <v>45291</v>
      </c>
      <c r="E7455" t="s">
        <v>1175</v>
      </c>
      <c r="F7455" t="s">
        <v>1571</v>
      </c>
      <c r="G7455" t="s">
        <v>1176</v>
      </c>
      <c r="H7455" t="s">
        <v>698</v>
      </c>
      <c r="I7455" t="s">
        <v>1235</v>
      </c>
      <c r="J7455" t="s">
        <v>1236</v>
      </c>
      <c r="K7455" t="s">
        <v>1243</v>
      </c>
      <c r="L7455" t="s">
        <v>1244</v>
      </c>
      <c r="M7455" t="s">
        <v>1245</v>
      </c>
      <c r="N7455" t="s">
        <v>1529</v>
      </c>
      <c r="O7455" t="s">
        <v>958</v>
      </c>
    </row>
    <row r="7456" spans="1:15" x14ac:dyDescent="0.35">
      <c r="A7456" s="189" t="str">
        <f t="shared" si="391"/>
        <v>Dec</v>
      </c>
      <c r="B7456" s="190" t="str">
        <f t="shared" si="392"/>
        <v>2023</v>
      </c>
      <c r="C7456" s="190" t="str">
        <f t="shared" si="393"/>
        <v>Dec-2023</v>
      </c>
      <c r="D7456" s="2">
        <v>45291</v>
      </c>
      <c r="E7456" t="s">
        <v>1175</v>
      </c>
      <c r="F7456" t="s">
        <v>1571</v>
      </c>
      <c r="G7456" t="s">
        <v>1176</v>
      </c>
      <c r="H7456" t="s">
        <v>698</v>
      </c>
      <c r="I7456" t="s">
        <v>1235</v>
      </c>
      <c r="J7456" t="s">
        <v>1236</v>
      </c>
      <c r="K7456" t="s">
        <v>1243</v>
      </c>
      <c r="L7456" t="s">
        <v>1244</v>
      </c>
      <c r="M7456" t="s">
        <v>1245</v>
      </c>
      <c r="N7456" t="s">
        <v>919</v>
      </c>
      <c r="O7456">
        <v>95</v>
      </c>
    </row>
    <row r="7457" spans="1:15" x14ac:dyDescent="0.35">
      <c r="A7457" s="189" t="str">
        <f t="shared" si="391"/>
        <v>Dec</v>
      </c>
      <c r="B7457" s="190" t="str">
        <f t="shared" si="392"/>
        <v>2023</v>
      </c>
      <c r="C7457" s="190" t="str">
        <f t="shared" si="393"/>
        <v>Dec-2023</v>
      </c>
      <c r="D7457" s="2">
        <v>45291</v>
      </c>
      <c r="E7457" t="s">
        <v>1175</v>
      </c>
      <c r="F7457" t="s">
        <v>1571</v>
      </c>
      <c r="G7457" t="s">
        <v>1176</v>
      </c>
      <c r="H7457" t="s">
        <v>698</v>
      </c>
      <c r="I7457" t="s">
        <v>1235</v>
      </c>
      <c r="J7457" t="s">
        <v>1236</v>
      </c>
      <c r="K7457" t="s">
        <v>1243</v>
      </c>
      <c r="L7457" t="s">
        <v>1244</v>
      </c>
      <c r="M7457" t="s">
        <v>1245</v>
      </c>
      <c r="N7457" t="s">
        <v>920</v>
      </c>
      <c r="O7457">
        <v>760</v>
      </c>
    </row>
    <row r="7458" spans="1:15" x14ac:dyDescent="0.35">
      <c r="A7458" s="189" t="str">
        <f t="shared" si="391"/>
        <v>Dec</v>
      </c>
      <c r="B7458" s="190" t="str">
        <f t="shared" si="392"/>
        <v>2023</v>
      </c>
      <c r="C7458" s="190" t="str">
        <f t="shared" si="393"/>
        <v>Dec-2023</v>
      </c>
      <c r="D7458" s="2">
        <v>45291</v>
      </c>
      <c r="E7458" t="s">
        <v>1175</v>
      </c>
      <c r="F7458" t="s">
        <v>1571</v>
      </c>
      <c r="G7458" t="s">
        <v>1176</v>
      </c>
      <c r="H7458" t="s">
        <v>698</v>
      </c>
      <c r="I7458" t="s">
        <v>1235</v>
      </c>
      <c r="J7458" t="s">
        <v>1236</v>
      </c>
      <c r="K7458" t="s">
        <v>1243</v>
      </c>
      <c r="L7458" t="s">
        <v>1244</v>
      </c>
      <c r="M7458" t="s">
        <v>1245</v>
      </c>
      <c r="N7458" t="s">
        <v>922</v>
      </c>
      <c r="O7458">
        <v>80</v>
      </c>
    </row>
    <row r="7459" spans="1:15" x14ac:dyDescent="0.35">
      <c r="A7459" s="189" t="str">
        <f t="shared" si="391"/>
        <v>Dec</v>
      </c>
      <c r="B7459" s="190" t="str">
        <f t="shared" si="392"/>
        <v>2023</v>
      </c>
      <c r="C7459" s="190" t="str">
        <f t="shared" si="393"/>
        <v>Dec-2023</v>
      </c>
      <c r="D7459" s="2">
        <v>45291</v>
      </c>
      <c r="E7459" t="s">
        <v>1175</v>
      </c>
      <c r="F7459" t="s">
        <v>1571</v>
      </c>
      <c r="G7459" t="s">
        <v>1176</v>
      </c>
      <c r="H7459" t="s">
        <v>698</v>
      </c>
      <c r="I7459" t="s">
        <v>1235</v>
      </c>
      <c r="J7459" t="s">
        <v>1236</v>
      </c>
      <c r="K7459" t="s">
        <v>1243</v>
      </c>
      <c r="L7459" t="s">
        <v>1244</v>
      </c>
      <c r="M7459" t="s">
        <v>1245</v>
      </c>
      <c r="N7459" t="s">
        <v>921</v>
      </c>
      <c r="O7459">
        <v>300</v>
      </c>
    </row>
    <row r="7460" spans="1:15" x14ac:dyDescent="0.35">
      <c r="A7460" s="189" t="str">
        <f t="shared" si="391"/>
        <v>Dec</v>
      </c>
      <c r="B7460" s="190" t="str">
        <f t="shared" si="392"/>
        <v>2023</v>
      </c>
      <c r="C7460" s="190" t="str">
        <f t="shared" si="393"/>
        <v>Dec-2023</v>
      </c>
      <c r="D7460" s="2">
        <v>45291</v>
      </c>
      <c r="E7460" t="s">
        <v>1175</v>
      </c>
      <c r="F7460" t="s">
        <v>1571</v>
      </c>
      <c r="G7460" t="s">
        <v>1176</v>
      </c>
      <c r="H7460" t="s">
        <v>698</v>
      </c>
      <c r="I7460" t="s">
        <v>1235</v>
      </c>
      <c r="J7460" t="s">
        <v>1236</v>
      </c>
      <c r="K7460" t="s">
        <v>1246</v>
      </c>
      <c r="L7460" t="s">
        <v>1247</v>
      </c>
      <c r="M7460" t="s">
        <v>1248</v>
      </c>
      <c r="N7460" t="s">
        <v>1528</v>
      </c>
      <c r="O7460" t="s">
        <v>958</v>
      </c>
    </row>
    <row r="7461" spans="1:15" x14ac:dyDescent="0.35">
      <c r="A7461" s="189" t="str">
        <f t="shared" si="391"/>
        <v>Dec</v>
      </c>
      <c r="B7461" s="190" t="str">
        <f t="shared" si="392"/>
        <v>2023</v>
      </c>
      <c r="C7461" s="190" t="str">
        <f t="shared" si="393"/>
        <v>Dec-2023</v>
      </c>
      <c r="D7461" s="2">
        <v>45291</v>
      </c>
      <c r="E7461" t="s">
        <v>1175</v>
      </c>
      <c r="F7461" t="s">
        <v>1571</v>
      </c>
      <c r="G7461" t="s">
        <v>1176</v>
      </c>
      <c r="H7461" t="s">
        <v>698</v>
      </c>
      <c r="I7461" t="s">
        <v>1235</v>
      </c>
      <c r="J7461" t="s">
        <v>1236</v>
      </c>
      <c r="K7461" t="s">
        <v>1246</v>
      </c>
      <c r="L7461" t="s">
        <v>1247</v>
      </c>
      <c r="M7461" t="s">
        <v>1248</v>
      </c>
      <c r="N7461" t="s">
        <v>1529</v>
      </c>
      <c r="O7461" t="s">
        <v>958</v>
      </c>
    </row>
    <row r="7462" spans="1:15" x14ac:dyDescent="0.35">
      <c r="A7462" s="189" t="str">
        <f t="shared" si="391"/>
        <v>Dec</v>
      </c>
      <c r="B7462" s="190" t="str">
        <f t="shared" si="392"/>
        <v>2023</v>
      </c>
      <c r="C7462" s="190" t="str">
        <f t="shared" si="393"/>
        <v>Dec-2023</v>
      </c>
      <c r="D7462" s="2">
        <v>45291</v>
      </c>
      <c r="E7462" t="s">
        <v>1175</v>
      </c>
      <c r="F7462" t="s">
        <v>1571</v>
      </c>
      <c r="G7462" t="s">
        <v>1176</v>
      </c>
      <c r="H7462" t="s">
        <v>698</v>
      </c>
      <c r="I7462" t="s">
        <v>1235</v>
      </c>
      <c r="J7462" t="s">
        <v>1236</v>
      </c>
      <c r="K7462" t="s">
        <v>1246</v>
      </c>
      <c r="L7462" t="s">
        <v>1247</v>
      </c>
      <c r="M7462" t="s">
        <v>1248</v>
      </c>
      <c r="N7462" t="s">
        <v>919</v>
      </c>
      <c r="O7462">
        <v>345</v>
      </c>
    </row>
    <row r="7463" spans="1:15" x14ac:dyDescent="0.35">
      <c r="A7463" s="189" t="str">
        <f t="shared" si="391"/>
        <v>Dec</v>
      </c>
      <c r="B7463" s="190" t="str">
        <f t="shared" si="392"/>
        <v>2023</v>
      </c>
      <c r="C7463" s="190" t="str">
        <f t="shared" si="393"/>
        <v>Dec-2023</v>
      </c>
      <c r="D7463" s="2">
        <v>45291</v>
      </c>
      <c r="E7463" t="s">
        <v>1175</v>
      </c>
      <c r="F7463" t="s">
        <v>1571</v>
      </c>
      <c r="G7463" t="s">
        <v>1176</v>
      </c>
      <c r="H7463" t="s">
        <v>698</v>
      </c>
      <c r="I7463" t="s">
        <v>1235</v>
      </c>
      <c r="J7463" t="s">
        <v>1236</v>
      </c>
      <c r="K7463" t="s">
        <v>1246</v>
      </c>
      <c r="L7463" t="s">
        <v>1247</v>
      </c>
      <c r="M7463" t="s">
        <v>1248</v>
      </c>
      <c r="N7463" t="s">
        <v>920</v>
      </c>
      <c r="O7463">
        <v>855</v>
      </c>
    </row>
    <row r="7464" spans="1:15" x14ac:dyDescent="0.35">
      <c r="A7464" s="189" t="str">
        <f t="shared" si="391"/>
        <v>Dec</v>
      </c>
      <c r="B7464" s="190" t="str">
        <f t="shared" si="392"/>
        <v>2023</v>
      </c>
      <c r="C7464" s="190" t="str">
        <f t="shared" si="393"/>
        <v>Dec-2023</v>
      </c>
      <c r="D7464" s="2">
        <v>45291</v>
      </c>
      <c r="E7464" t="s">
        <v>1175</v>
      </c>
      <c r="F7464" t="s">
        <v>1571</v>
      </c>
      <c r="G7464" t="s">
        <v>1176</v>
      </c>
      <c r="H7464" t="s">
        <v>698</v>
      </c>
      <c r="I7464" t="s">
        <v>1235</v>
      </c>
      <c r="J7464" t="s">
        <v>1236</v>
      </c>
      <c r="K7464" t="s">
        <v>1246</v>
      </c>
      <c r="L7464" t="s">
        <v>1247</v>
      </c>
      <c r="M7464" t="s">
        <v>1248</v>
      </c>
      <c r="N7464" t="s">
        <v>922</v>
      </c>
      <c r="O7464">
        <v>80</v>
      </c>
    </row>
    <row r="7465" spans="1:15" x14ac:dyDescent="0.35">
      <c r="A7465" s="189" t="str">
        <f t="shared" si="391"/>
        <v>Dec</v>
      </c>
      <c r="B7465" s="190" t="str">
        <f t="shared" si="392"/>
        <v>2023</v>
      </c>
      <c r="C7465" s="190" t="str">
        <f t="shared" si="393"/>
        <v>Dec-2023</v>
      </c>
      <c r="D7465" s="2">
        <v>45291</v>
      </c>
      <c r="E7465" t="s">
        <v>1175</v>
      </c>
      <c r="F7465" t="s">
        <v>1571</v>
      </c>
      <c r="G7465" t="s">
        <v>1176</v>
      </c>
      <c r="H7465" t="s">
        <v>698</v>
      </c>
      <c r="I7465" t="s">
        <v>1235</v>
      </c>
      <c r="J7465" t="s">
        <v>1236</v>
      </c>
      <c r="K7465" t="s">
        <v>1246</v>
      </c>
      <c r="L7465" t="s">
        <v>1247</v>
      </c>
      <c r="M7465" t="s">
        <v>1248</v>
      </c>
      <c r="N7465" t="s">
        <v>921</v>
      </c>
      <c r="O7465">
        <v>480</v>
      </c>
    </row>
    <row r="7466" spans="1:15" x14ac:dyDescent="0.35">
      <c r="A7466" s="189" t="str">
        <f t="shared" si="391"/>
        <v>Dec</v>
      </c>
      <c r="B7466" s="190" t="str">
        <f t="shared" si="392"/>
        <v>2023</v>
      </c>
      <c r="C7466" s="190" t="str">
        <f t="shared" si="393"/>
        <v>Dec-2023</v>
      </c>
      <c r="D7466" s="2">
        <v>45291</v>
      </c>
      <c r="E7466" t="s">
        <v>1175</v>
      </c>
      <c r="F7466" t="s">
        <v>1571</v>
      </c>
      <c r="G7466" t="s">
        <v>1176</v>
      </c>
      <c r="H7466" t="s">
        <v>698</v>
      </c>
      <c r="I7466" t="s">
        <v>1235</v>
      </c>
      <c r="J7466" t="s">
        <v>1236</v>
      </c>
      <c r="K7466" t="s">
        <v>1249</v>
      </c>
      <c r="L7466" t="s">
        <v>1250</v>
      </c>
      <c r="M7466" t="s">
        <v>1251</v>
      </c>
      <c r="N7466" t="s">
        <v>1528</v>
      </c>
      <c r="O7466" t="s">
        <v>958</v>
      </c>
    </row>
    <row r="7467" spans="1:15" x14ac:dyDescent="0.35">
      <c r="A7467" s="189" t="str">
        <f t="shared" si="391"/>
        <v>Dec</v>
      </c>
      <c r="B7467" s="190" t="str">
        <f t="shared" si="392"/>
        <v>2023</v>
      </c>
      <c r="C7467" s="190" t="str">
        <f t="shared" si="393"/>
        <v>Dec-2023</v>
      </c>
      <c r="D7467" s="2">
        <v>45291</v>
      </c>
      <c r="E7467" t="s">
        <v>1175</v>
      </c>
      <c r="F7467" t="s">
        <v>1571</v>
      </c>
      <c r="G7467" t="s">
        <v>1176</v>
      </c>
      <c r="H7467" t="s">
        <v>698</v>
      </c>
      <c r="I7467" t="s">
        <v>1235</v>
      </c>
      <c r="J7467" t="s">
        <v>1236</v>
      </c>
      <c r="K7467" t="s">
        <v>1249</v>
      </c>
      <c r="L7467" t="s">
        <v>1250</v>
      </c>
      <c r="M7467" t="s">
        <v>1251</v>
      </c>
      <c r="N7467" t="s">
        <v>1529</v>
      </c>
      <c r="O7467" t="s">
        <v>958</v>
      </c>
    </row>
    <row r="7468" spans="1:15" x14ac:dyDescent="0.35">
      <c r="A7468" s="189" t="str">
        <f t="shared" si="391"/>
        <v>Dec</v>
      </c>
      <c r="B7468" s="190" t="str">
        <f t="shared" si="392"/>
        <v>2023</v>
      </c>
      <c r="C7468" s="190" t="str">
        <f t="shared" si="393"/>
        <v>Dec-2023</v>
      </c>
      <c r="D7468" s="2">
        <v>45291</v>
      </c>
      <c r="E7468" t="s">
        <v>1175</v>
      </c>
      <c r="F7468" t="s">
        <v>1571</v>
      </c>
      <c r="G7468" t="s">
        <v>1176</v>
      </c>
      <c r="H7468" t="s">
        <v>698</v>
      </c>
      <c r="I7468" t="s">
        <v>1235</v>
      </c>
      <c r="J7468" t="s">
        <v>1236</v>
      </c>
      <c r="K7468" t="s">
        <v>1249</v>
      </c>
      <c r="L7468" t="s">
        <v>1250</v>
      </c>
      <c r="M7468" t="s">
        <v>1251</v>
      </c>
      <c r="N7468" t="s">
        <v>919</v>
      </c>
      <c r="O7468">
        <v>65</v>
      </c>
    </row>
    <row r="7469" spans="1:15" x14ac:dyDescent="0.35">
      <c r="A7469" s="189" t="str">
        <f t="shared" si="391"/>
        <v>Dec</v>
      </c>
      <c r="B7469" s="190" t="str">
        <f t="shared" si="392"/>
        <v>2023</v>
      </c>
      <c r="C7469" s="190" t="str">
        <f t="shared" si="393"/>
        <v>Dec-2023</v>
      </c>
      <c r="D7469" s="2">
        <v>45291</v>
      </c>
      <c r="E7469" t="s">
        <v>1175</v>
      </c>
      <c r="F7469" t="s">
        <v>1571</v>
      </c>
      <c r="G7469" t="s">
        <v>1176</v>
      </c>
      <c r="H7469" t="s">
        <v>698</v>
      </c>
      <c r="I7469" t="s">
        <v>1235</v>
      </c>
      <c r="J7469" t="s">
        <v>1236</v>
      </c>
      <c r="K7469" t="s">
        <v>1249</v>
      </c>
      <c r="L7469" t="s">
        <v>1250</v>
      </c>
      <c r="M7469" t="s">
        <v>1251</v>
      </c>
      <c r="N7469" t="s">
        <v>920</v>
      </c>
      <c r="O7469">
        <v>960</v>
      </c>
    </row>
    <row r="7470" spans="1:15" x14ac:dyDescent="0.35">
      <c r="A7470" s="189" t="str">
        <f t="shared" si="391"/>
        <v>Dec</v>
      </c>
      <c r="B7470" s="190" t="str">
        <f t="shared" si="392"/>
        <v>2023</v>
      </c>
      <c r="C7470" s="190" t="str">
        <f t="shared" si="393"/>
        <v>Dec-2023</v>
      </c>
      <c r="D7470" s="2">
        <v>45291</v>
      </c>
      <c r="E7470" t="s">
        <v>1175</v>
      </c>
      <c r="F7470" t="s">
        <v>1571</v>
      </c>
      <c r="G7470" t="s">
        <v>1176</v>
      </c>
      <c r="H7470" t="s">
        <v>698</v>
      </c>
      <c r="I7470" t="s">
        <v>1235</v>
      </c>
      <c r="J7470" t="s">
        <v>1236</v>
      </c>
      <c r="K7470" t="s">
        <v>1249</v>
      </c>
      <c r="L7470" t="s">
        <v>1250</v>
      </c>
      <c r="M7470" t="s">
        <v>1251</v>
      </c>
      <c r="N7470" t="s">
        <v>922</v>
      </c>
      <c r="O7470">
        <v>270</v>
      </c>
    </row>
    <row r="7471" spans="1:15" x14ac:dyDescent="0.35">
      <c r="A7471" s="189" t="str">
        <f t="shared" si="391"/>
        <v>Dec</v>
      </c>
      <c r="B7471" s="190" t="str">
        <f t="shared" si="392"/>
        <v>2023</v>
      </c>
      <c r="C7471" s="190" t="str">
        <f t="shared" si="393"/>
        <v>Dec-2023</v>
      </c>
      <c r="D7471" s="2">
        <v>45291</v>
      </c>
      <c r="E7471" t="s">
        <v>1175</v>
      </c>
      <c r="F7471" t="s">
        <v>1571</v>
      </c>
      <c r="G7471" t="s">
        <v>1176</v>
      </c>
      <c r="H7471" t="s">
        <v>698</v>
      </c>
      <c r="I7471" t="s">
        <v>1235</v>
      </c>
      <c r="J7471" t="s">
        <v>1236</v>
      </c>
      <c r="K7471" t="s">
        <v>1249</v>
      </c>
      <c r="L7471" t="s">
        <v>1250</v>
      </c>
      <c r="M7471" t="s">
        <v>1251</v>
      </c>
      <c r="N7471" t="s">
        <v>921</v>
      </c>
      <c r="O7471">
        <v>590</v>
      </c>
    </row>
    <row r="7472" spans="1:15" x14ac:dyDescent="0.35">
      <c r="A7472" s="189" t="str">
        <f t="shared" si="391"/>
        <v>Dec</v>
      </c>
      <c r="B7472" s="190" t="str">
        <f t="shared" si="392"/>
        <v>2023</v>
      </c>
      <c r="C7472" s="190" t="str">
        <f t="shared" si="393"/>
        <v>Dec-2023</v>
      </c>
      <c r="D7472" s="2">
        <v>45291</v>
      </c>
      <c r="E7472" t="s">
        <v>1175</v>
      </c>
      <c r="F7472" t="s">
        <v>1571</v>
      </c>
      <c r="G7472" t="s">
        <v>1176</v>
      </c>
      <c r="H7472" t="s">
        <v>698</v>
      </c>
      <c r="I7472" t="s">
        <v>1235</v>
      </c>
      <c r="J7472" t="s">
        <v>1236</v>
      </c>
      <c r="K7472" t="s">
        <v>1252</v>
      </c>
      <c r="L7472" t="s">
        <v>1253</v>
      </c>
      <c r="M7472" t="s">
        <v>1254</v>
      </c>
      <c r="N7472" t="s">
        <v>1528</v>
      </c>
      <c r="O7472" t="s">
        <v>958</v>
      </c>
    </row>
    <row r="7473" spans="1:15" x14ac:dyDescent="0.35">
      <c r="A7473" s="189" t="str">
        <f t="shared" si="391"/>
        <v>Dec</v>
      </c>
      <c r="B7473" s="190" t="str">
        <f t="shared" si="392"/>
        <v>2023</v>
      </c>
      <c r="C7473" s="190" t="str">
        <f t="shared" si="393"/>
        <v>Dec-2023</v>
      </c>
      <c r="D7473" s="2">
        <v>45291</v>
      </c>
      <c r="E7473" t="s">
        <v>1175</v>
      </c>
      <c r="F7473" t="s">
        <v>1571</v>
      </c>
      <c r="G7473" t="s">
        <v>1176</v>
      </c>
      <c r="H7473" t="s">
        <v>698</v>
      </c>
      <c r="I7473" t="s">
        <v>1235</v>
      </c>
      <c r="J7473" t="s">
        <v>1236</v>
      </c>
      <c r="K7473" t="s">
        <v>1252</v>
      </c>
      <c r="L7473" t="s">
        <v>1253</v>
      </c>
      <c r="M7473" t="s">
        <v>1254</v>
      </c>
      <c r="N7473" t="s">
        <v>1529</v>
      </c>
      <c r="O7473" t="s">
        <v>958</v>
      </c>
    </row>
    <row r="7474" spans="1:15" x14ac:dyDescent="0.35">
      <c r="A7474" s="189" t="str">
        <f t="shared" si="391"/>
        <v>Dec</v>
      </c>
      <c r="B7474" s="190" t="str">
        <f t="shared" si="392"/>
        <v>2023</v>
      </c>
      <c r="C7474" s="190" t="str">
        <f t="shared" si="393"/>
        <v>Dec-2023</v>
      </c>
      <c r="D7474" s="2">
        <v>45291</v>
      </c>
      <c r="E7474" t="s">
        <v>1175</v>
      </c>
      <c r="F7474" t="s">
        <v>1571</v>
      </c>
      <c r="G7474" t="s">
        <v>1176</v>
      </c>
      <c r="H7474" t="s">
        <v>698</v>
      </c>
      <c r="I7474" t="s">
        <v>1235</v>
      </c>
      <c r="J7474" t="s">
        <v>1236</v>
      </c>
      <c r="K7474" t="s">
        <v>1252</v>
      </c>
      <c r="L7474" t="s">
        <v>1253</v>
      </c>
      <c r="M7474" t="s">
        <v>1254</v>
      </c>
      <c r="N7474" t="s">
        <v>919</v>
      </c>
      <c r="O7474">
        <v>235</v>
      </c>
    </row>
    <row r="7475" spans="1:15" x14ac:dyDescent="0.35">
      <c r="A7475" s="189" t="str">
        <f t="shared" si="391"/>
        <v>Dec</v>
      </c>
      <c r="B7475" s="190" t="str">
        <f t="shared" si="392"/>
        <v>2023</v>
      </c>
      <c r="C7475" s="190" t="str">
        <f t="shared" si="393"/>
        <v>Dec-2023</v>
      </c>
      <c r="D7475" s="2">
        <v>45291</v>
      </c>
      <c r="E7475" t="s">
        <v>1175</v>
      </c>
      <c r="F7475" t="s">
        <v>1571</v>
      </c>
      <c r="G7475" t="s">
        <v>1176</v>
      </c>
      <c r="H7475" t="s">
        <v>698</v>
      </c>
      <c r="I7475" t="s">
        <v>1235</v>
      </c>
      <c r="J7475" t="s">
        <v>1236</v>
      </c>
      <c r="K7475" t="s">
        <v>1252</v>
      </c>
      <c r="L7475" t="s">
        <v>1253</v>
      </c>
      <c r="M7475" t="s">
        <v>1254</v>
      </c>
      <c r="N7475" t="s">
        <v>920</v>
      </c>
      <c r="O7475">
        <v>750</v>
      </c>
    </row>
    <row r="7476" spans="1:15" x14ac:dyDescent="0.35">
      <c r="A7476" s="189" t="str">
        <f t="shared" si="391"/>
        <v>Dec</v>
      </c>
      <c r="B7476" s="190" t="str">
        <f t="shared" si="392"/>
        <v>2023</v>
      </c>
      <c r="C7476" s="190" t="str">
        <f t="shared" si="393"/>
        <v>Dec-2023</v>
      </c>
      <c r="D7476" s="2">
        <v>45291</v>
      </c>
      <c r="E7476" t="s">
        <v>1175</v>
      </c>
      <c r="F7476" t="s">
        <v>1571</v>
      </c>
      <c r="G7476" t="s">
        <v>1176</v>
      </c>
      <c r="H7476" t="s">
        <v>698</v>
      </c>
      <c r="I7476" t="s">
        <v>1235</v>
      </c>
      <c r="J7476" t="s">
        <v>1236</v>
      </c>
      <c r="K7476" t="s">
        <v>1252</v>
      </c>
      <c r="L7476" t="s">
        <v>1253</v>
      </c>
      <c r="M7476" t="s">
        <v>1254</v>
      </c>
      <c r="N7476" t="s">
        <v>922</v>
      </c>
      <c r="O7476">
        <v>365</v>
      </c>
    </row>
    <row r="7477" spans="1:15" x14ac:dyDescent="0.35">
      <c r="A7477" s="189" t="str">
        <f t="shared" si="391"/>
        <v>Dec</v>
      </c>
      <c r="B7477" s="190" t="str">
        <f t="shared" si="392"/>
        <v>2023</v>
      </c>
      <c r="C7477" s="190" t="str">
        <f t="shared" si="393"/>
        <v>Dec-2023</v>
      </c>
      <c r="D7477" s="2">
        <v>45291</v>
      </c>
      <c r="E7477" t="s">
        <v>1175</v>
      </c>
      <c r="F7477" t="s">
        <v>1571</v>
      </c>
      <c r="G7477" t="s">
        <v>1176</v>
      </c>
      <c r="H7477" t="s">
        <v>698</v>
      </c>
      <c r="I7477" t="s">
        <v>1235</v>
      </c>
      <c r="J7477" t="s">
        <v>1236</v>
      </c>
      <c r="K7477" t="s">
        <v>1252</v>
      </c>
      <c r="L7477" t="s">
        <v>1253</v>
      </c>
      <c r="M7477" t="s">
        <v>1254</v>
      </c>
      <c r="N7477" t="s">
        <v>921</v>
      </c>
      <c r="O7477">
        <v>695</v>
      </c>
    </row>
    <row r="7478" spans="1:15" x14ac:dyDescent="0.35">
      <c r="A7478" s="189" t="str">
        <f t="shared" si="391"/>
        <v>Dec</v>
      </c>
      <c r="B7478" s="190" t="str">
        <f t="shared" si="392"/>
        <v>2023</v>
      </c>
      <c r="C7478" s="190" t="str">
        <f t="shared" si="393"/>
        <v>Dec-2023</v>
      </c>
      <c r="D7478" s="2">
        <v>45291</v>
      </c>
      <c r="E7478" t="s">
        <v>1175</v>
      </c>
      <c r="F7478" t="s">
        <v>1571</v>
      </c>
      <c r="G7478" t="s">
        <v>1176</v>
      </c>
      <c r="H7478" t="s">
        <v>698</v>
      </c>
      <c r="I7478" t="s">
        <v>1235</v>
      </c>
      <c r="J7478" t="s">
        <v>1236</v>
      </c>
      <c r="K7478" t="s">
        <v>1255</v>
      </c>
      <c r="L7478" t="s">
        <v>1256</v>
      </c>
      <c r="M7478" t="s">
        <v>1257</v>
      </c>
      <c r="N7478" t="s">
        <v>1528</v>
      </c>
      <c r="O7478" t="s">
        <v>958</v>
      </c>
    </row>
    <row r="7479" spans="1:15" x14ac:dyDescent="0.35">
      <c r="A7479" s="189" t="str">
        <f t="shared" si="391"/>
        <v>Dec</v>
      </c>
      <c r="B7479" s="190" t="str">
        <f t="shared" si="392"/>
        <v>2023</v>
      </c>
      <c r="C7479" s="190" t="str">
        <f t="shared" si="393"/>
        <v>Dec-2023</v>
      </c>
      <c r="D7479" s="2">
        <v>45291</v>
      </c>
      <c r="E7479" t="s">
        <v>1175</v>
      </c>
      <c r="F7479" t="s">
        <v>1571</v>
      </c>
      <c r="G7479" t="s">
        <v>1176</v>
      </c>
      <c r="H7479" t="s">
        <v>698</v>
      </c>
      <c r="I7479" t="s">
        <v>1235</v>
      </c>
      <c r="J7479" t="s">
        <v>1236</v>
      </c>
      <c r="K7479" t="s">
        <v>1255</v>
      </c>
      <c r="L7479" t="s">
        <v>1256</v>
      </c>
      <c r="M7479" t="s">
        <v>1257</v>
      </c>
      <c r="N7479" t="s">
        <v>1529</v>
      </c>
      <c r="O7479" t="s">
        <v>958</v>
      </c>
    </row>
    <row r="7480" spans="1:15" x14ac:dyDescent="0.35">
      <c r="A7480" s="189" t="str">
        <f t="shared" si="391"/>
        <v>Dec</v>
      </c>
      <c r="B7480" s="190" t="str">
        <f t="shared" si="392"/>
        <v>2023</v>
      </c>
      <c r="C7480" s="190" t="str">
        <f t="shared" si="393"/>
        <v>Dec-2023</v>
      </c>
      <c r="D7480" s="2">
        <v>45291</v>
      </c>
      <c r="E7480" t="s">
        <v>1175</v>
      </c>
      <c r="F7480" t="s">
        <v>1571</v>
      </c>
      <c r="G7480" t="s">
        <v>1176</v>
      </c>
      <c r="H7480" t="s">
        <v>698</v>
      </c>
      <c r="I7480" t="s">
        <v>1235</v>
      </c>
      <c r="J7480" t="s">
        <v>1236</v>
      </c>
      <c r="K7480" t="s">
        <v>1255</v>
      </c>
      <c r="L7480" t="s">
        <v>1256</v>
      </c>
      <c r="M7480" t="s">
        <v>1257</v>
      </c>
      <c r="N7480" t="s">
        <v>919</v>
      </c>
      <c r="O7480">
        <v>200</v>
      </c>
    </row>
    <row r="7481" spans="1:15" x14ac:dyDescent="0.35">
      <c r="A7481" s="189" t="str">
        <f t="shared" si="391"/>
        <v>Dec</v>
      </c>
      <c r="B7481" s="190" t="str">
        <f t="shared" si="392"/>
        <v>2023</v>
      </c>
      <c r="C7481" s="190" t="str">
        <f t="shared" si="393"/>
        <v>Dec-2023</v>
      </c>
      <c r="D7481" s="2">
        <v>45291</v>
      </c>
      <c r="E7481" t="s">
        <v>1175</v>
      </c>
      <c r="F7481" t="s">
        <v>1571</v>
      </c>
      <c r="G7481" t="s">
        <v>1176</v>
      </c>
      <c r="H7481" t="s">
        <v>698</v>
      </c>
      <c r="I7481" t="s">
        <v>1235</v>
      </c>
      <c r="J7481" t="s">
        <v>1236</v>
      </c>
      <c r="K7481" t="s">
        <v>1255</v>
      </c>
      <c r="L7481" t="s">
        <v>1256</v>
      </c>
      <c r="M7481" t="s">
        <v>1257</v>
      </c>
      <c r="N7481" t="s">
        <v>920</v>
      </c>
      <c r="O7481">
        <v>1680</v>
      </c>
    </row>
    <row r="7482" spans="1:15" x14ac:dyDescent="0.35">
      <c r="A7482" s="189" t="str">
        <f t="shared" si="391"/>
        <v>Dec</v>
      </c>
      <c r="B7482" s="190" t="str">
        <f t="shared" si="392"/>
        <v>2023</v>
      </c>
      <c r="C7482" s="190" t="str">
        <f t="shared" si="393"/>
        <v>Dec-2023</v>
      </c>
      <c r="D7482" s="2">
        <v>45291</v>
      </c>
      <c r="E7482" t="s">
        <v>1175</v>
      </c>
      <c r="F7482" t="s">
        <v>1571</v>
      </c>
      <c r="G7482" t="s">
        <v>1176</v>
      </c>
      <c r="H7482" t="s">
        <v>698</v>
      </c>
      <c r="I7482" t="s">
        <v>1235</v>
      </c>
      <c r="J7482" t="s">
        <v>1236</v>
      </c>
      <c r="K7482" t="s">
        <v>1255</v>
      </c>
      <c r="L7482" t="s">
        <v>1256</v>
      </c>
      <c r="M7482" t="s">
        <v>1257</v>
      </c>
      <c r="N7482" t="s">
        <v>922</v>
      </c>
      <c r="O7482">
        <v>375</v>
      </c>
    </row>
    <row r="7483" spans="1:15" x14ac:dyDescent="0.35">
      <c r="A7483" s="189" t="str">
        <f t="shared" si="391"/>
        <v>Dec</v>
      </c>
      <c r="B7483" s="190" t="str">
        <f t="shared" si="392"/>
        <v>2023</v>
      </c>
      <c r="C7483" s="190" t="str">
        <f t="shared" si="393"/>
        <v>Dec-2023</v>
      </c>
      <c r="D7483" s="2">
        <v>45291</v>
      </c>
      <c r="E7483" t="s">
        <v>1175</v>
      </c>
      <c r="F7483" t="s">
        <v>1571</v>
      </c>
      <c r="G7483" t="s">
        <v>1176</v>
      </c>
      <c r="H7483" t="s">
        <v>698</v>
      </c>
      <c r="I7483" t="s">
        <v>1235</v>
      </c>
      <c r="J7483" t="s">
        <v>1236</v>
      </c>
      <c r="K7483" t="s">
        <v>1255</v>
      </c>
      <c r="L7483" t="s">
        <v>1256</v>
      </c>
      <c r="M7483" t="s">
        <v>1257</v>
      </c>
      <c r="N7483" t="s">
        <v>921</v>
      </c>
      <c r="O7483">
        <v>1040</v>
      </c>
    </row>
    <row r="7484" spans="1:15" x14ac:dyDescent="0.35">
      <c r="A7484" s="189" t="str">
        <f t="shared" si="391"/>
        <v>Dec</v>
      </c>
      <c r="B7484" s="190" t="str">
        <f t="shared" si="392"/>
        <v>2023</v>
      </c>
      <c r="C7484" s="190" t="str">
        <f t="shared" si="393"/>
        <v>Dec-2023</v>
      </c>
      <c r="D7484" s="2">
        <v>45291</v>
      </c>
      <c r="E7484" t="s">
        <v>1175</v>
      </c>
      <c r="F7484" t="s">
        <v>1571</v>
      </c>
      <c r="G7484" t="s">
        <v>1176</v>
      </c>
      <c r="H7484" t="s">
        <v>698</v>
      </c>
      <c r="I7484" t="s">
        <v>1235</v>
      </c>
      <c r="J7484" t="s">
        <v>1236</v>
      </c>
      <c r="K7484" t="s">
        <v>1258</v>
      </c>
      <c r="L7484" t="s">
        <v>1259</v>
      </c>
      <c r="M7484" t="s">
        <v>1260</v>
      </c>
      <c r="N7484" t="s">
        <v>1528</v>
      </c>
      <c r="O7484" t="s">
        <v>958</v>
      </c>
    </row>
    <row r="7485" spans="1:15" x14ac:dyDescent="0.35">
      <c r="A7485" s="189" t="str">
        <f t="shared" si="391"/>
        <v>Dec</v>
      </c>
      <c r="B7485" s="190" t="str">
        <f t="shared" si="392"/>
        <v>2023</v>
      </c>
      <c r="C7485" s="190" t="str">
        <f t="shared" si="393"/>
        <v>Dec-2023</v>
      </c>
      <c r="D7485" s="2">
        <v>45291</v>
      </c>
      <c r="E7485" t="s">
        <v>1175</v>
      </c>
      <c r="F7485" t="s">
        <v>1571</v>
      </c>
      <c r="G7485" t="s">
        <v>1176</v>
      </c>
      <c r="H7485" t="s">
        <v>698</v>
      </c>
      <c r="I7485" t="s">
        <v>1235</v>
      </c>
      <c r="J7485" t="s">
        <v>1236</v>
      </c>
      <c r="K7485" t="s">
        <v>1258</v>
      </c>
      <c r="L7485" t="s">
        <v>1259</v>
      </c>
      <c r="M7485" t="s">
        <v>1260</v>
      </c>
      <c r="N7485" t="s">
        <v>1529</v>
      </c>
      <c r="O7485" t="s">
        <v>958</v>
      </c>
    </row>
    <row r="7486" spans="1:15" x14ac:dyDescent="0.35">
      <c r="A7486" s="189" t="str">
        <f t="shared" si="391"/>
        <v>Dec</v>
      </c>
      <c r="B7486" s="190" t="str">
        <f t="shared" si="392"/>
        <v>2023</v>
      </c>
      <c r="C7486" s="190" t="str">
        <f t="shared" si="393"/>
        <v>Dec-2023</v>
      </c>
      <c r="D7486" s="2">
        <v>45291</v>
      </c>
      <c r="E7486" t="s">
        <v>1175</v>
      </c>
      <c r="F7486" t="s">
        <v>1571</v>
      </c>
      <c r="G7486" t="s">
        <v>1176</v>
      </c>
      <c r="H7486" t="s">
        <v>698</v>
      </c>
      <c r="I7486" t="s">
        <v>1235</v>
      </c>
      <c r="J7486" t="s">
        <v>1236</v>
      </c>
      <c r="K7486" t="s">
        <v>1258</v>
      </c>
      <c r="L7486" t="s">
        <v>1259</v>
      </c>
      <c r="M7486" t="s">
        <v>1260</v>
      </c>
      <c r="N7486" t="s">
        <v>919</v>
      </c>
      <c r="O7486">
        <v>1255</v>
      </c>
    </row>
    <row r="7487" spans="1:15" x14ac:dyDescent="0.35">
      <c r="A7487" s="189" t="str">
        <f t="shared" si="391"/>
        <v>Dec</v>
      </c>
      <c r="B7487" s="190" t="str">
        <f t="shared" si="392"/>
        <v>2023</v>
      </c>
      <c r="C7487" s="190" t="str">
        <f t="shared" si="393"/>
        <v>Dec-2023</v>
      </c>
      <c r="D7487" s="2">
        <v>45291</v>
      </c>
      <c r="E7487" t="s">
        <v>1175</v>
      </c>
      <c r="F7487" t="s">
        <v>1571</v>
      </c>
      <c r="G7487" t="s">
        <v>1176</v>
      </c>
      <c r="H7487" t="s">
        <v>698</v>
      </c>
      <c r="I7487" t="s">
        <v>1235</v>
      </c>
      <c r="J7487" t="s">
        <v>1236</v>
      </c>
      <c r="K7487" t="s">
        <v>1258</v>
      </c>
      <c r="L7487" t="s">
        <v>1259</v>
      </c>
      <c r="M7487" t="s">
        <v>1260</v>
      </c>
      <c r="N7487" t="s">
        <v>920</v>
      </c>
      <c r="O7487">
        <v>3725</v>
      </c>
    </row>
    <row r="7488" spans="1:15" x14ac:dyDescent="0.35">
      <c r="A7488" s="189" t="str">
        <f t="shared" si="391"/>
        <v>Dec</v>
      </c>
      <c r="B7488" s="190" t="str">
        <f t="shared" si="392"/>
        <v>2023</v>
      </c>
      <c r="C7488" s="190" t="str">
        <f t="shared" si="393"/>
        <v>Dec-2023</v>
      </c>
      <c r="D7488" s="2">
        <v>45291</v>
      </c>
      <c r="E7488" t="s">
        <v>1175</v>
      </c>
      <c r="F7488" t="s">
        <v>1571</v>
      </c>
      <c r="G7488" t="s">
        <v>1176</v>
      </c>
      <c r="H7488" t="s">
        <v>698</v>
      </c>
      <c r="I7488" t="s">
        <v>1235</v>
      </c>
      <c r="J7488" t="s">
        <v>1236</v>
      </c>
      <c r="K7488" t="s">
        <v>1258</v>
      </c>
      <c r="L7488" t="s">
        <v>1259</v>
      </c>
      <c r="M7488" t="s">
        <v>1260</v>
      </c>
      <c r="N7488" t="s">
        <v>922</v>
      </c>
      <c r="O7488">
        <v>980</v>
      </c>
    </row>
    <row r="7489" spans="1:15" x14ac:dyDescent="0.35">
      <c r="A7489" s="189" t="str">
        <f t="shared" si="391"/>
        <v>Dec</v>
      </c>
      <c r="B7489" s="190" t="str">
        <f t="shared" si="392"/>
        <v>2023</v>
      </c>
      <c r="C7489" s="190" t="str">
        <f t="shared" si="393"/>
        <v>Dec-2023</v>
      </c>
      <c r="D7489" s="2">
        <v>45291</v>
      </c>
      <c r="E7489" t="s">
        <v>1175</v>
      </c>
      <c r="F7489" t="s">
        <v>1571</v>
      </c>
      <c r="G7489" t="s">
        <v>1176</v>
      </c>
      <c r="H7489" t="s">
        <v>698</v>
      </c>
      <c r="I7489" t="s">
        <v>1235</v>
      </c>
      <c r="J7489" t="s">
        <v>1236</v>
      </c>
      <c r="K7489" t="s">
        <v>1258</v>
      </c>
      <c r="L7489" t="s">
        <v>1259</v>
      </c>
      <c r="M7489" t="s">
        <v>1260</v>
      </c>
      <c r="N7489" t="s">
        <v>921</v>
      </c>
      <c r="O7489">
        <v>1840</v>
      </c>
    </row>
    <row r="7490" spans="1:15" x14ac:dyDescent="0.35">
      <c r="A7490" s="189" t="str">
        <f t="shared" si="391"/>
        <v>Dec</v>
      </c>
      <c r="B7490" s="190" t="str">
        <f t="shared" si="392"/>
        <v>2023</v>
      </c>
      <c r="C7490" s="190" t="str">
        <f t="shared" si="393"/>
        <v>Dec-2023</v>
      </c>
      <c r="D7490" s="2">
        <v>45291</v>
      </c>
      <c r="E7490" t="s">
        <v>1175</v>
      </c>
      <c r="F7490" t="s">
        <v>1571</v>
      </c>
      <c r="G7490" t="s">
        <v>1176</v>
      </c>
      <c r="H7490" t="s">
        <v>698</v>
      </c>
      <c r="I7490" t="s">
        <v>1235</v>
      </c>
      <c r="J7490" t="s">
        <v>1236</v>
      </c>
      <c r="K7490" t="s">
        <v>1261</v>
      </c>
      <c r="L7490" t="s">
        <v>1262</v>
      </c>
      <c r="M7490" t="s">
        <v>1263</v>
      </c>
      <c r="N7490" t="s">
        <v>1528</v>
      </c>
      <c r="O7490" t="s">
        <v>958</v>
      </c>
    </row>
    <row r="7491" spans="1:15" x14ac:dyDescent="0.35">
      <c r="A7491" s="189" t="str">
        <f t="shared" si="391"/>
        <v>Dec</v>
      </c>
      <c r="B7491" s="190" t="str">
        <f t="shared" si="392"/>
        <v>2023</v>
      </c>
      <c r="C7491" s="190" t="str">
        <f t="shared" si="393"/>
        <v>Dec-2023</v>
      </c>
      <c r="D7491" s="2">
        <v>45291</v>
      </c>
      <c r="E7491" t="s">
        <v>1175</v>
      </c>
      <c r="F7491" t="s">
        <v>1571</v>
      </c>
      <c r="G7491" t="s">
        <v>1176</v>
      </c>
      <c r="H7491" t="s">
        <v>698</v>
      </c>
      <c r="I7491" t="s">
        <v>1235</v>
      </c>
      <c r="J7491" t="s">
        <v>1236</v>
      </c>
      <c r="K7491" t="s">
        <v>1261</v>
      </c>
      <c r="L7491" t="s">
        <v>1262</v>
      </c>
      <c r="M7491" t="s">
        <v>1263</v>
      </c>
      <c r="N7491" t="s">
        <v>1529</v>
      </c>
      <c r="O7491" t="s">
        <v>958</v>
      </c>
    </row>
    <row r="7492" spans="1:15" x14ac:dyDescent="0.35">
      <c r="A7492" s="189" t="str">
        <f t="shared" si="391"/>
        <v>Dec</v>
      </c>
      <c r="B7492" s="190" t="str">
        <f t="shared" si="392"/>
        <v>2023</v>
      </c>
      <c r="C7492" s="190" t="str">
        <f t="shared" si="393"/>
        <v>Dec-2023</v>
      </c>
      <c r="D7492" s="2">
        <v>45291</v>
      </c>
      <c r="E7492" t="s">
        <v>1175</v>
      </c>
      <c r="F7492" t="s">
        <v>1571</v>
      </c>
      <c r="G7492" t="s">
        <v>1176</v>
      </c>
      <c r="H7492" t="s">
        <v>698</v>
      </c>
      <c r="I7492" t="s">
        <v>1235</v>
      </c>
      <c r="J7492" t="s">
        <v>1236</v>
      </c>
      <c r="K7492" t="s">
        <v>1261</v>
      </c>
      <c r="L7492" t="s">
        <v>1262</v>
      </c>
      <c r="M7492" t="s">
        <v>1263</v>
      </c>
      <c r="N7492" t="s">
        <v>919</v>
      </c>
      <c r="O7492">
        <v>335</v>
      </c>
    </row>
    <row r="7493" spans="1:15" x14ac:dyDescent="0.35">
      <c r="A7493" s="189" t="str">
        <f t="shared" si="391"/>
        <v>Dec</v>
      </c>
      <c r="B7493" s="190" t="str">
        <f t="shared" si="392"/>
        <v>2023</v>
      </c>
      <c r="C7493" s="190" t="str">
        <f t="shared" si="393"/>
        <v>Dec-2023</v>
      </c>
      <c r="D7493" s="2">
        <v>45291</v>
      </c>
      <c r="E7493" t="s">
        <v>1175</v>
      </c>
      <c r="F7493" t="s">
        <v>1571</v>
      </c>
      <c r="G7493" t="s">
        <v>1176</v>
      </c>
      <c r="H7493" t="s">
        <v>698</v>
      </c>
      <c r="I7493" t="s">
        <v>1235</v>
      </c>
      <c r="J7493" t="s">
        <v>1236</v>
      </c>
      <c r="K7493" t="s">
        <v>1261</v>
      </c>
      <c r="L7493" t="s">
        <v>1262</v>
      </c>
      <c r="M7493" t="s">
        <v>1263</v>
      </c>
      <c r="N7493" t="s">
        <v>920</v>
      </c>
      <c r="O7493">
        <v>1770</v>
      </c>
    </row>
    <row r="7494" spans="1:15" x14ac:dyDescent="0.35">
      <c r="A7494" s="189" t="str">
        <f t="shared" si="391"/>
        <v>Dec</v>
      </c>
      <c r="B7494" s="190" t="str">
        <f t="shared" si="392"/>
        <v>2023</v>
      </c>
      <c r="C7494" s="190" t="str">
        <f t="shared" si="393"/>
        <v>Dec-2023</v>
      </c>
      <c r="D7494" s="2">
        <v>45291</v>
      </c>
      <c r="E7494" t="s">
        <v>1175</v>
      </c>
      <c r="F7494" t="s">
        <v>1571</v>
      </c>
      <c r="G7494" t="s">
        <v>1176</v>
      </c>
      <c r="H7494" t="s">
        <v>698</v>
      </c>
      <c r="I7494" t="s">
        <v>1235</v>
      </c>
      <c r="J7494" t="s">
        <v>1236</v>
      </c>
      <c r="K7494" t="s">
        <v>1261</v>
      </c>
      <c r="L7494" t="s">
        <v>1262</v>
      </c>
      <c r="M7494" t="s">
        <v>1263</v>
      </c>
      <c r="N7494" t="s">
        <v>922</v>
      </c>
      <c r="O7494">
        <v>300</v>
      </c>
    </row>
    <row r="7495" spans="1:15" x14ac:dyDescent="0.35">
      <c r="A7495" s="189" t="str">
        <f t="shared" si="391"/>
        <v>Dec</v>
      </c>
      <c r="B7495" s="190" t="str">
        <f t="shared" si="392"/>
        <v>2023</v>
      </c>
      <c r="C7495" s="190" t="str">
        <f t="shared" si="393"/>
        <v>Dec-2023</v>
      </c>
      <c r="D7495" s="2">
        <v>45291</v>
      </c>
      <c r="E7495" t="s">
        <v>1175</v>
      </c>
      <c r="F7495" t="s">
        <v>1571</v>
      </c>
      <c r="G7495" t="s">
        <v>1176</v>
      </c>
      <c r="H7495" t="s">
        <v>698</v>
      </c>
      <c r="I7495" t="s">
        <v>1235</v>
      </c>
      <c r="J7495" t="s">
        <v>1236</v>
      </c>
      <c r="K7495" t="s">
        <v>1261</v>
      </c>
      <c r="L7495" t="s">
        <v>1262</v>
      </c>
      <c r="M7495" t="s">
        <v>1263</v>
      </c>
      <c r="N7495" t="s">
        <v>921</v>
      </c>
      <c r="O7495">
        <v>880</v>
      </c>
    </row>
    <row r="7496" spans="1:15" x14ac:dyDescent="0.35">
      <c r="A7496" s="189" t="str">
        <f t="shared" si="391"/>
        <v>Dec</v>
      </c>
      <c r="B7496" s="190" t="str">
        <f t="shared" si="392"/>
        <v>2023</v>
      </c>
      <c r="C7496" s="190" t="str">
        <f t="shared" si="393"/>
        <v>Dec-2023</v>
      </c>
      <c r="D7496" s="2">
        <v>45291</v>
      </c>
      <c r="E7496" t="s">
        <v>1264</v>
      </c>
      <c r="F7496" t="s">
        <v>1265</v>
      </c>
      <c r="G7496" t="s">
        <v>1266</v>
      </c>
      <c r="H7496" t="s">
        <v>663</v>
      </c>
      <c r="I7496" t="s">
        <v>1267</v>
      </c>
      <c r="J7496" t="s">
        <v>1268</v>
      </c>
      <c r="K7496" t="s">
        <v>1269</v>
      </c>
      <c r="L7496" t="s">
        <v>1270</v>
      </c>
      <c r="M7496" t="s">
        <v>1271</v>
      </c>
      <c r="N7496" t="s">
        <v>1528</v>
      </c>
      <c r="O7496" t="s">
        <v>958</v>
      </c>
    </row>
    <row r="7497" spans="1:15" x14ac:dyDescent="0.35">
      <c r="A7497" s="189" t="str">
        <f t="shared" si="391"/>
        <v>Dec</v>
      </c>
      <c r="B7497" s="190" t="str">
        <f t="shared" si="392"/>
        <v>2023</v>
      </c>
      <c r="C7497" s="190" t="str">
        <f t="shared" si="393"/>
        <v>Dec-2023</v>
      </c>
      <c r="D7497" s="2">
        <v>45291</v>
      </c>
      <c r="E7497" t="s">
        <v>1264</v>
      </c>
      <c r="F7497" t="s">
        <v>1265</v>
      </c>
      <c r="G7497" t="s">
        <v>1266</v>
      </c>
      <c r="H7497" t="s">
        <v>663</v>
      </c>
      <c r="I7497" t="s">
        <v>1267</v>
      </c>
      <c r="J7497" t="s">
        <v>1268</v>
      </c>
      <c r="K7497" t="s">
        <v>1269</v>
      </c>
      <c r="L7497" t="s">
        <v>1270</v>
      </c>
      <c r="M7497" t="s">
        <v>1271</v>
      </c>
      <c r="N7497" t="s">
        <v>1529</v>
      </c>
      <c r="O7497" t="s">
        <v>958</v>
      </c>
    </row>
    <row r="7498" spans="1:15" x14ac:dyDescent="0.35">
      <c r="A7498" s="189" t="str">
        <f t="shared" si="391"/>
        <v>Dec</v>
      </c>
      <c r="B7498" s="190" t="str">
        <f t="shared" si="392"/>
        <v>2023</v>
      </c>
      <c r="C7498" s="190" t="str">
        <f t="shared" si="393"/>
        <v>Dec-2023</v>
      </c>
      <c r="D7498" s="2">
        <v>45291</v>
      </c>
      <c r="E7498" t="s">
        <v>1264</v>
      </c>
      <c r="F7498" t="s">
        <v>1265</v>
      </c>
      <c r="G7498" t="s">
        <v>1266</v>
      </c>
      <c r="H7498" t="s">
        <v>663</v>
      </c>
      <c r="I7498" t="s">
        <v>1267</v>
      </c>
      <c r="J7498" t="s">
        <v>1268</v>
      </c>
      <c r="K7498" t="s">
        <v>1269</v>
      </c>
      <c r="L7498" t="s">
        <v>1270</v>
      </c>
      <c r="M7498" t="s">
        <v>1271</v>
      </c>
      <c r="N7498" t="s">
        <v>919</v>
      </c>
      <c r="O7498">
        <v>60</v>
      </c>
    </row>
    <row r="7499" spans="1:15" x14ac:dyDescent="0.35">
      <c r="A7499" s="189" t="str">
        <f t="shared" si="391"/>
        <v>Dec</v>
      </c>
      <c r="B7499" s="190" t="str">
        <f t="shared" si="392"/>
        <v>2023</v>
      </c>
      <c r="C7499" s="190" t="str">
        <f t="shared" si="393"/>
        <v>Dec-2023</v>
      </c>
      <c r="D7499" s="2">
        <v>45291</v>
      </c>
      <c r="E7499" t="s">
        <v>1264</v>
      </c>
      <c r="F7499" t="s">
        <v>1265</v>
      </c>
      <c r="G7499" t="s">
        <v>1266</v>
      </c>
      <c r="H7499" t="s">
        <v>663</v>
      </c>
      <c r="I7499" t="s">
        <v>1267</v>
      </c>
      <c r="J7499" t="s">
        <v>1268</v>
      </c>
      <c r="K7499" t="s">
        <v>1269</v>
      </c>
      <c r="L7499" t="s">
        <v>1270</v>
      </c>
      <c r="M7499" t="s">
        <v>1271</v>
      </c>
      <c r="N7499" t="s">
        <v>920</v>
      </c>
      <c r="O7499">
        <v>690</v>
      </c>
    </row>
    <row r="7500" spans="1:15" x14ac:dyDescent="0.35">
      <c r="A7500" s="189" t="str">
        <f t="shared" si="391"/>
        <v>Dec</v>
      </c>
      <c r="B7500" s="190" t="str">
        <f t="shared" si="392"/>
        <v>2023</v>
      </c>
      <c r="C7500" s="190" t="str">
        <f t="shared" si="393"/>
        <v>Dec-2023</v>
      </c>
      <c r="D7500" s="2">
        <v>45291</v>
      </c>
      <c r="E7500" t="s">
        <v>1264</v>
      </c>
      <c r="F7500" t="s">
        <v>1265</v>
      </c>
      <c r="G7500" t="s">
        <v>1266</v>
      </c>
      <c r="H7500" t="s">
        <v>663</v>
      </c>
      <c r="I7500" t="s">
        <v>1267</v>
      </c>
      <c r="J7500" t="s">
        <v>1268</v>
      </c>
      <c r="K7500" t="s">
        <v>1269</v>
      </c>
      <c r="L7500" t="s">
        <v>1270</v>
      </c>
      <c r="M7500" t="s">
        <v>1271</v>
      </c>
      <c r="N7500" t="s">
        <v>922</v>
      </c>
      <c r="O7500">
        <v>790</v>
      </c>
    </row>
    <row r="7501" spans="1:15" x14ac:dyDescent="0.35">
      <c r="A7501" s="189" t="str">
        <f t="shared" si="391"/>
        <v>Dec</v>
      </c>
      <c r="B7501" s="190" t="str">
        <f t="shared" si="392"/>
        <v>2023</v>
      </c>
      <c r="C7501" s="190" t="str">
        <f t="shared" si="393"/>
        <v>Dec-2023</v>
      </c>
      <c r="D7501" s="2">
        <v>45291</v>
      </c>
      <c r="E7501" t="s">
        <v>1264</v>
      </c>
      <c r="F7501" t="s">
        <v>1265</v>
      </c>
      <c r="G7501" t="s">
        <v>1266</v>
      </c>
      <c r="H7501" t="s">
        <v>663</v>
      </c>
      <c r="I7501" t="s">
        <v>1267</v>
      </c>
      <c r="J7501" t="s">
        <v>1268</v>
      </c>
      <c r="K7501" t="s">
        <v>1269</v>
      </c>
      <c r="L7501" t="s">
        <v>1270</v>
      </c>
      <c r="M7501" t="s">
        <v>1271</v>
      </c>
      <c r="N7501" t="s">
        <v>921</v>
      </c>
      <c r="O7501">
        <v>780</v>
      </c>
    </row>
    <row r="7502" spans="1:15" x14ac:dyDescent="0.35">
      <c r="A7502" s="189" t="str">
        <f t="shared" si="391"/>
        <v>Dec</v>
      </c>
      <c r="B7502" s="190" t="str">
        <f t="shared" si="392"/>
        <v>2023</v>
      </c>
      <c r="C7502" s="190" t="str">
        <f t="shared" si="393"/>
        <v>Dec-2023</v>
      </c>
      <c r="D7502" s="2">
        <v>45291</v>
      </c>
      <c r="E7502" t="s">
        <v>1264</v>
      </c>
      <c r="F7502" t="s">
        <v>1265</v>
      </c>
      <c r="G7502" t="s">
        <v>1266</v>
      </c>
      <c r="H7502" t="s">
        <v>663</v>
      </c>
      <c r="I7502" t="s">
        <v>1267</v>
      </c>
      <c r="J7502" t="s">
        <v>1268</v>
      </c>
      <c r="K7502" t="s">
        <v>1272</v>
      </c>
      <c r="L7502" t="s">
        <v>1273</v>
      </c>
      <c r="M7502" t="s">
        <v>1274</v>
      </c>
      <c r="N7502" t="s">
        <v>1528</v>
      </c>
      <c r="O7502" t="s">
        <v>958</v>
      </c>
    </row>
    <row r="7503" spans="1:15" x14ac:dyDescent="0.35">
      <c r="A7503" s="189" t="str">
        <f t="shared" si="391"/>
        <v>Dec</v>
      </c>
      <c r="B7503" s="190" t="str">
        <f t="shared" si="392"/>
        <v>2023</v>
      </c>
      <c r="C7503" s="190" t="str">
        <f t="shared" si="393"/>
        <v>Dec-2023</v>
      </c>
      <c r="D7503" s="2">
        <v>45291</v>
      </c>
      <c r="E7503" t="s">
        <v>1264</v>
      </c>
      <c r="F7503" t="s">
        <v>1265</v>
      </c>
      <c r="G7503" t="s">
        <v>1266</v>
      </c>
      <c r="H7503" t="s">
        <v>663</v>
      </c>
      <c r="I7503" t="s">
        <v>1267</v>
      </c>
      <c r="J7503" t="s">
        <v>1268</v>
      </c>
      <c r="K7503" t="s">
        <v>1272</v>
      </c>
      <c r="L7503" t="s">
        <v>1273</v>
      </c>
      <c r="M7503" t="s">
        <v>1274</v>
      </c>
      <c r="N7503" t="s">
        <v>1529</v>
      </c>
      <c r="O7503" t="s">
        <v>958</v>
      </c>
    </row>
    <row r="7504" spans="1:15" x14ac:dyDescent="0.35">
      <c r="A7504" s="189" t="str">
        <f t="shared" si="391"/>
        <v>Dec</v>
      </c>
      <c r="B7504" s="190" t="str">
        <f t="shared" si="392"/>
        <v>2023</v>
      </c>
      <c r="C7504" s="190" t="str">
        <f t="shared" si="393"/>
        <v>Dec-2023</v>
      </c>
      <c r="D7504" s="2">
        <v>45291</v>
      </c>
      <c r="E7504" t="s">
        <v>1264</v>
      </c>
      <c r="F7504" t="s">
        <v>1265</v>
      </c>
      <c r="G7504" t="s">
        <v>1266</v>
      </c>
      <c r="H7504" t="s">
        <v>663</v>
      </c>
      <c r="I7504" t="s">
        <v>1267</v>
      </c>
      <c r="J7504" t="s">
        <v>1268</v>
      </c>
      <c r="K7504" t="s">
        <v>1272</v>
      </c>
      <c r="L7504" t="s">
        <v>1273</v>
      </c>
      <c r="M7504" t="s">
        <v>1274</v>
      </c>
      <c r="N7504" t="s">
        <v>919</v>
      </c>
      <c r="O7504">
        <v>130</v>
      </c>
    </row>
    <row r="7505" spans="1:15" x14ac:dyDescent="0.35">
      <c r="A7505" s="189" t="str">
        <f t="shared" si="391"/>
        <v>Dec</v>
      </c>
      <c r="B7505" s="190" t="str">
        <f t="shared" si="392"/>
        <v>2023</v>
      </c>
      <c r="C7505" s="190" t="str">
        <f t="shared" si="393"/>
        <v>Dec-2023</v>
      </c>
      <c r="D7505" s="2">
        <v>45291</v>
      </c>
      <c r="E7505" t="s">
        <v>1264</v>
      </c>
      <c r="F7505" t="s">
        <v>1265</v>
      </c>
      <c r="G7505" t="s">
        <v>1266</v>
      </c>
      <c r="H7505" t="s">
        <v>663</v>
      </c>
      <c r="I7505" t="s">
        <v>1267</v>
      </c>
      <c r="J7505" t="s">
        <v>1268</v>
      </c>
      <c r="K7505" t="s">
        <v>1272</v>
      </c>
      <c r="L7505" t="s">
        <v>1273</v>
      </c>
      <c r="M7505" t="s">
        <v>1274</v>
      </c>
      <c r="N7505" t="s">
        <v>920</v>
      </c>
      <c r="O7505">
        <v>740</v>
      </c>
    </row>
    <row r="7506" spans="1:15" x14ac:dyDescent="0.35">
      <c r="A7506" s="189" t="str">
        <f t="shared" si="391"/>
        <v>Dec</v>
      </c>
      <c r="B7506" s="190" t="str">
        <f t="shared" si="392"/>
        <v>2023</v>
      </c>
      <c r="C7506" s="190" t="str">
        <f t="shared" si="393"/>
        <v>Dec-2023</v>
      </c>
      <c r="D7506" s="2">
        <v>45291</v>
      </c>
      <c r="E7506" t="s">
        <v>1264</v>
      </c>
      <c r="F7506" t="s">
        <v>1265</v>
      </c>
      <c r="G7506" t="s">
        <v>1266</v>
      </c>
      <c r="H7506" t="s">
        <v>663</v>
      </c>
      <c r="I7506" t="s">
        <v>1267</v>
      </c>
      <c r="J7506" t="s">
        <v>1268</v>
      </c>
      <c r="K7506" t="s">
        <v>1272</v>
      </c>
      <c r="L7506" t="s">
        <v>1273</v>
      </c>
      <c r="M7506" t="s">
        <v>1274</v>
      </c>
      <c r="N7506" t="s">
        <v>922</v>
      </c>
      <c r="O7506">
        <v>1220</v>
      </c>
    </row>
    <row r="7507" spans="1:15" x14ac:dyDescent="0.35">
      <c r="A7507" s="189" t="str">
        <f t="shared" si="391"/>
        <v>Dec</v>
      </c>
      <c r="B7507" s="190" t="str">
        <f t="shared" si="392"/>
        <v>2023</v>
      </c>
      <c r="C7507" s="190" t="str">
        <f t="shared" si="393"/>
        <v>Dec-2023</v>
      </c>
      <c r="D7507" s="2">
        <v>45291</v>
      </c>
      <c r="E7507" t="s">
        <v>1264</v>
      </c>
      <c r="F7507" t="s">
        <v>1265</v>
      </c>
      <c r="G7507" t="s">
        <v>1266</v>
      </c>
      <c r="H7507" t="s">
        <v>663</v>
      </c>
      <c r="I7507" t="s">
        <v>1267</v>
      </c>
      <c r="J7507" t="s">
        <v>1268</v>
      </c>
      <c r="K7507" t="s">
        <v>1272</v>
      </c>
      <c r="L7507" t="s">
        <v>1273</v>
      </c>
      <c r="M7507" t="s">
        <v>1274</v>
      </c>
      <c r="N7507" t="s">
        <v>921</v>
      </c>
      <c r="O7507">
        <v>800</v>
      </c>
    </row>
    <row r="7508" spans="1:15" x14ac:dyDescent="0.35">
      <c r="A7508" s="189" t="str">
        <f t="shared" si="391"/>
        <v>Dec</v>
      </c>
      <c r="B7508" s="190" t="str">
        <f t="shared" si="392"/>
        <v>2023</v>
      </c>
      <c r="C7508" s="190" t="str">
        <f t="shared" si="393"/>
        <v>Dec-2023</v>
      </c>
      <c r="D7508" s="2">
        <v>45291</v>
      </c>
      <c r="E7508" t="s">
        <v>1264</v>
      </c>
      <c r="F7508" t="s">
        <v>1265</v>
      </c>
      <c r="G7508" t="s">
        <v>1266</v>
      </c>
      <c r="H7508" t="s">
        <v>663</v>
      </c>
      <c r="I7508" t="s">
        <v>1267</v>
      </c>
      <c r="J7508" t="s">
        <v>1268</v>
      </c>
      <c r="K7508" t="s">
        <v>1275</v>
      </c>
      <c r="L7508" t="s">
        <v>1276</v>
      </c>
      <c r="M7508" t="s">
        <v>1277</v>
      </c>
      <c r="N7508" t="s">
        <v>1528</v>
      </c>
      <c r="O7508" t="s">
        <v>958</v>
      </c>
    </row>
    <row r="7509" spans="1:15" x14ac:dyDescent="0.35">
      <c r="A7509" s="189" t="str">
        <f t="shared" si="391"/>
        <v>Dec</v>
      </c>
      <c r="B7509" s="190" t="str">
        <f t="shared" si="392"/>
        <v>2023</v>
      </c>
      <c r="C7509" s="190" t="str">
        <f t="shared" si="393"/>
        <v>Dec-2023</v>
      </c>
      <c r="D7509" s="2">
        <v>45291</v>
      </c>
      <c r="E7509" t="s">
        <v>1264</v>
      </c>
      <c r="F7509" t="s">
        <v>1265</v>
      </c>
      <c r="G7509" t="s">
        <v>1266</v>
      </c>
      <c r="H7509" t="s">
        <v>663</v>
      </c>
      <c r="I7509" t="s">
        <v>1267</v>
      </c>
      <c r="J7509" t="s">
        <v>1268</v>
      </c>
      <c r="K7509" t="s">
        <v>1275</v>
      </c>
      <c r="L7509" t="s">
        <v>1276</v>
      </c>
      <c r="M7509" t="s">
        <v>1277</v>
      </c>
      <c r="N7509" t="s">
        <v>1529</v>
      </c>
      <c r="O7509" t="s">
        <v>958</v>
      </c>
    </row>
    <row r="7510" spans="1:15" x14ac:dyDescent="0.35">
      <c r="A7510" s="189" t="str">
        <f t="shared" si="391"/>
        <v>Dec</v>
      </c>
      <c r="B7510" s="190" t="str">
        <f t="shared" si="392"/>
        <v>2023</v>
      </c>
      <c r="C7510" s="190" t="str">
        <f t="shared" si="393"/>
        <v>Dec-2023</v>
      </c>
      <c r="D7510" s="2">
        <v>45291</v>
      </c>
      <c r="E7510" t="s">
        <v>1264</v>
      </c>
      <c r="F7510" t="s">
        <v>1265</v>
      </c>
      <c r="G7510" t="s">
        <v>1266</v>
      </c>
      <c r="H7510" t="s">
        <v>663</v>
      </c>
      <c r="I7510" t="s">
        <v>1267</v>
      </c>
      <c r="J7510" t="s">
        <v>1268</v>
      </c>
      <c r="K7510" t="s">
        <v>1275</v>
      </c>
      <c r="L7510" t="s">
        <v>1276</v>
      </c>
      <c r="M7510" t="s">
        <v>1277</v>
      </c>
      <c r="N7510" t="s">
        <v>919</v>
      </c>
      <c r="O7510">
        <v>95</v>
      </c>
    </row>
    <row r="7511" spans="1:15" x14ac:dyDescent="0.35">
      <c r="A7511" s="189" t="str">
        <f t="shared" si="391"/>
        <v>Dec</v>
      </c>
      <c r="B7511" s="190" t="str">
        <f t="shared" si="392"/>
        <v>2023</v>
      </c>
      <c r="C7511" s="190" t="str">
        <f t="shared" si="393"/>
        <v>Dec-2023</v>
      </c>
      <c r="D7511" s="2">
        <v>45291</v>
      </c>
      <c r="E7511" t="s">
        <v>1264</v>
      </c>
      <c r="F7511" t="s">
        <v>1265</v>
      </c>
      <c r="G7511" t="s">
        <v>1266</v>
      </c>
      <c r="H7511" t="s">
        <v>663</v>
      </c>
      <c r="I7511" t="s">
        <v>1267</v>
      </c>
      <c r="J7511" t="s">
        <v>1268</v>
      </c>
      <c r="K7511" t="s">
        <v>1275</v>
      </c>
      <c r="L7511" t="s">
        <v>1276</v>
      </c>
      <c r="M7511" t="s">
        <v>1277</v>
      </c>
      <c r="N7511" t="s">
        <v>920</v>
      </c>
      <c r="O7511">
        <v>615</v>
      </c>
    </row>
    <row r="7512" spans="1:15" x14ac:dyDescent="0.35">
      <c r="A7512" s="189" t="str">
        <f t="shared" si="391"/>
        <v>Dec</v>
      </c>
      <c r="B7512" s="190" t="str">
        <f t="shared" si="392"/>
        <v>2023</v>
      </c>
      <c r="C7512" s="190" t="str">
        <f t="shared" si="393"/>
        <v>Dec-2023</v>
      </c>
      <c r="D7512" s="2">
        <v>45291</v>
      </c>
      <c r="E7512" t="s">
        <v>1264</v>
      </c>
      <c r="F7512" t="s">
        <v>1265</v>
      </c>
      <c r="G7512" t="s">
        <v>1266</v>
      </c>
      <c r="H7512" t="s">
        <v>663</v>
      </c>
      <c r="I7512" t="s">
        <v>1267</v>
      </c>
      <c r="J7512" t="s">
        <v>1268</v>
      </c>
      <c r="K7512" t="s">
        <v>1275</v>
      </c>
      <c r="L7512" t="s">
        <v>1276</v>
      </c>
      <c r="M7512" t="s">
        <v>1277</v>
      </c>
      <c r="N7512" t="s">
        <v>922</v>
      </c>
      <c r="O7512">
        <v>1300</v>
      </c>
    </row>
    <row r="7513" spans="1:15" x14ac:dyDescent="0.35">
      <c r="A7513" s="189" t="str">
        <f t="shared" si="391"/>
        <v>Dec</v>
      </c>
      <c r="B7513" s="190" t="str">
        <f t="shared" si="392"/>
        <v>2023</v>
      </c>
      <c r="C7513" s="190" t="str">
        <f t="shared" si="393"/>
        <v>Dec-2023</v>
      </c>
      <c r="D7513" s="2">
        <v>45291</v>
      </c>
      <c r="E7513" t="s">
        <v>1264</v>
      </c>
      <c r="F7513" t="s">
        <v>1265</v>
      </c>
      <c r="G7513" t="s">
        <v>1266</v>
      </c>
      <c r="H7513" t="s">
        <v>663</v>
      </c>
      <c r="I7513" t="s">
        <v>1267</v>
      </c>
      <c r="J7513" t="s">
        <v>1268</v>
      </c>
      <c r="K7513" t="s">
        <v>1275</v>
      </c>
      <c r="L7513" t="s">
        <v>1276</v>
      </c>
      <c r="M7513" t="s">
        <v>1277</v>
      </c>
      <c r="N7513" t="s">
        <v>921</v>
      </c>
      <c r="O7513">
        <v>815</v>
      </c>
    </row>
    <row r="7514" spans="1:15" x14ac:dyDescent="0.35">
      <c r="A7514" s="189" t="str">
        <f t="shared" ref="A7514:A7577" si="394">TEXT(D7514,"mmm")</f>
        <v>Dec</v>
      </c>
      <c r="B7514" s="190" t="str">
        <f t="shared" ref="B7514:B7577" si="395">TEXT(D7514,"yyyy")</f>
        <v>2023</v>
      </c>
      <c r="C7514" s="190" t="str">
        <f t="shared" ref="C7514:C7577" si="396">_xlfn.CONCAT(A7514&amp;"-"&amp;B7514)</f>
        <v>Dec-2023</v>
      </c>
      <c r="D7514" s="2">
        <v>45291</v>
      </c>
      <c r="E7514" t="s">
        <v>1264</v>
      </c>
      <c r="F7514" t="s">
        <v>1265</v>
      </c>
      <c r="G7514" t="s">
        <v>1266</v>
      </c>
      <c r="H7514" t="s">
        <v>663</v>
      </c>
      <c r="I7514" t="s">
        <v>1267</v>
      </c>
      <c r="J7514" t="s">
        <v>1268</v>
      </c>
      <c r="K7514" t="s">
        <v>1278</v>
      </c>
      <c r="L7514" t="s">
        <v>1279</v>
      </c>
      <c r="M7514" t="s">
        <v>1280</v>
      </c>
      <c r="N7514" t="s">
        <v>1528</v>
      </c>
      <c r="O7514" t="s">
        <v>958</v>
      </c>
    </row>
    <row r="7515" spans="1:15" x14ac:dyDescent="0.35">
      <c r="A7515" s="189" t="str">
        <f t="shared" si="394"/>
        <v>Dec</v>
      </c>
      <c r="B7515" s="190" t="str">
        <f t="shared" si="395"/>
        <v>2023</v>
      </c>
      <c r="C7515" s="190" t="str">
        <f t="shared" si="396"/>
        <v>Dec-2023</v>
      </c>
      <c r="D7515" s="2">
        <v>45291</v>
      </c>
      <c r="E7515" t="s">
        <v>1264</v>
      </c>
      <c r="F7515" t="s">
        <v>1265</v>
      </c>
      <c r="G7515" t="s">
        <v>1266</v>
      </c>
      <c r="H7515" t="s">
        <v>663</v>
      </c>
      <c r="I7515" t="s">
        <v>1267</v>
      </c>
      <c r="J7515" t="s">
        <v>1268</v>
      </c>
      <c r="K7515" t="s">
        <v>1278</v>
      </c>
      <c r="L7515" t="s">
        <v>1279</v>
      </c>
      <c r="M7515" t="s">
        <v>1280</v>
      </c>
      <c r="N7515" t="s">
        <v>1529</v>
      </c>
      <c r="O7515" t="s">
        <v>958</v>
      </c>
    </row>
    <row r="7516" spans="1:15" x14ac:dyDescent="0.35">
      <c r="A7516" s="189" t="str">
        <f t="shared" si="394"/>
        <v>Dec</v>
      </c>
      <c r="B7516" s="190" t="str">
        <f t="shared" si="395"/>
        <v>2023</v>
      </c>
      <c r="C7516" s="190" t="str">
        <f t="shared" si="396"/>
        <v>Dec-2023</v>
      </c>
      <c r="D7516" s="2">
        <v>45291</v>
      </c>
      <c r="E7516" t="s">
        <v>1264</v>
      </c>
      <c r="F7516" t="s">
        <v>1265</v>
      </c>
      <c r="G7516" t="s">
        <v>1266</v>
      </c>
      <c r="H7516" t="s">
        <v>663</v>
      </c>
      <c r="I7516" t="s">
        <v>1267</v>
      </c>
      <c r="J7516" t="s">
        <v>1268</v>
      </c>
      <c r="K7516" t="s">
        <v>1278</v>
      </c>
      <c r="L7516" t="s">
        <v>1279</v>
      </c>
      <c r="M7516" t="s">
        <v>1280</v>
      </c>
      <c r="N7516" t="s">
        <v>919</v>
      </c>
      <c r="O7516">
        <v>580</v>
      </c>
    </row>
    <row r="7517" spans="1:15" x14ac:dyDescent="0.35">
      <c r="A7517" s="189" t="str">
        <f t="shared" si="394"/>
        <v>Dec</v>
      </c>
      <c r="B7517" s="190" t="str">
        <f t="shared" si="395"/>
        <v>2023</v>
      </c>
      <c r="C7517" s="190" t="str">
        <f t="shared" si="396"/>
        <v>Dec-2023</v>
      </c>
      <c r="D7517" s="2">
        <v>45291</v>
      </c>
      <c r="E7517" t="s">
        <v>1264</v>
      </c>
      <c r="F7517" t="s">
        <v>1265</v>
      </c>
      <c r="G7517" t="s">
        <v>1266</v>
      </c>
      <c r="H7517" t="s">
        <v>663</v>
      </c>
      <c r="I7517" t="s">
        <v>1267</v>
      </c>
      <c r="J7517" t="s">
        <v>1268</v>
      </c>
      <c r="K7517" t="s">
        <v>1278</v>
      </c>
      <c r="L7517" t="s">
        <v>1279</v>
      </c>
      <c r="M7517" t="s">
        <v>1280</v>
      </c>
      <c r="N7517" t="s">
        <v>920</v>
      </c>
      <c r="O7517">
        <v>2185</v>
      </c>
    </row>
    <row r="7518" spans="1:15" x14ac:dyDescent="0.35">
      <c r="A7518" s="189" t="str">
        <f t="shared" si="394"/>
        <v>Dec</v>
      </c>
      <c r="B7518" s="190" t="str">
        <f t="shared" si="395"/>
        <v>2023</v>
      </c>
      <c r="C7518" s="190" t="str">
        <f t="shared" si="396"/>
        <v>Dec-2023</v>
      </c>
      <c r="D7518" s="2">
        <v>45291</v>
      </c>
      <c r="E7518" t="s">
        <v>1264</v>
      </c>
      <c r="F7518" t="s">
        <v>1265</v>
      </c>
      <c r="G7518" t="s">
        <v>1266</v>
      </c>
      <c r="H7518" t="s">
        <v>663</v>
      </c>
      <c r="I7518" t="s">
        <v>1267</v>
      </c>
      <c r="J7518" t="s">
        <v>1268</v>
      </c>
      <c r="K7518" t="s">
        <v>1278</v>
      </c>
      <c r="L7518" t="s">
        <v>1279</v>
      </c>
      <c r="M7518" t="s">
        <v>1280</v>
      </c>
      <c r="N7518" t="s">
        <v>922</v>
      </c>
      <c r="O7518">
        <v>715</v>
      </c>
    </row>
    <row r="7519" spans="1:15" x14ac:dyDescent="0.35">
      <c r="A7519" s="189" t="str">
        <f t="shared" si="394"/>
        <v>Dec</v>
      </c>
      <c r="B7519" s="190" t="str">
        <f t="shared" si="395"/>
        <v>2023</v>
      </c>
      <c r="C7519" s="190" t="str">
        <f t="shared" si="396"/>
        <v>Dec-2023</v>
      </c>
      <c r="D7519" s="2">
        <v>45291</v>
      </c>
      <c r="E7519" t="s">
        <v>1264</v>
      </c>
      <c r="F7519" t="s">
        <v>1265</v>
      </c>
      <c r="G7519" t="s">
        <v>1266</v>
      </c>
      <c r="H7519" t="s">
        <v>663</v>
      </c>
      <c r="I7519" t="s">
        <v>1267</v>
      </c>
      <c r="J7519" t="s">
        <v>1268</v>
      </c>
      <c r="K7519" t="s">
        <v>1278</v>
      </c>
      <c r="L7519" t="s">
        <v>1279</v>
      </c>
      <c r="M7519" t="s">
        <v>1280</v>
      </c>
      <c r="N7519" t="s">
        <v>921</v>
      </c>
      <c r="O7519">
        <v>1255</v>
      </c>
    </row>
    <row r="7520" spans="1:15" x14ac:dyDescent="0.35">
      <c r="A7520" s="189" t="str">
        <f t="shared" si="394"/>
        <v>Dec</v>
      </c>
      <c r="B7520" s="190" t="str">
        <f t="shared" si="395"/>
        <v>2023</v>
      </c>
      <c r="C7520" s="190" t="str">
        <f t="shared" si="396"/>
        <v>Dec-2023</v>
      </c>
      <c r="D7520" s="2">
        <v>45291</v>
      </c>
      <c r="E7520" t="s">
        <v>1264</v>
      </c>
      <c r="F7520" t="s">
        <v>1265</v>
      </c>
      <c r="G7520" t="s">
        <v>1266</v>
      </c>
      <c r="H7520" t="s">
        <v>668</v>
      </c>
      <c r="I7520" t="s">
        <v>1281</v>
      </c>
      <c r="J7520" t="s">
        <v>1282</v>
      </c>
      <c r="K7520" t="s">
        <v>1283</v>
      </c>
      <c r="L7520" t="s">
        <v>1284</v>
      </c>
      <c r="M7520" t="s">
        <v>1285</v>
      </c>
      <c r="N7520" t="s">
        <v>1528</v>
      </c>
      <c r="O7520" t="s">
        <v>958</v>
      </c>
    </row>
    <row r="7521" spans="1:15" x14ac:dyDescent="0.35">
      <c r="A7521" s="189" t="str">
        <f t="shared" si="394"/>
        <v>Dec</v>
      </c>
      <c r="B7521" s="190" t="str">
        <f t="shared" si="395"/>
        <v>2023</v>
      </c>
      <c r="C7521" s="190" t="str">
        <f t="shared" si="396"/>
        <v>Dec-2023</v>
      </c>
      <c r="D7521" s="2">
        <v>45291</v>
      </c>
      <c r="E7521" t="s">
        <v>1264</v>
      </c>
      <c r="F7521" t="s">
        <v>1265</v>
      </c>
      <c r="G7521" t="s">
        <v>1266</v>
      </c>
      <c r="H7521" t="s">
        <v>668</v>
      </c>
      <c r="I7521" t="s">
        <v>1281</v>
      </c>
      <c r="J7521" t="s">
        <v>1282</v>
      </c>
      <c r="K7521" t="s">
        <v>1283</v>
      </c>
      <c r="L7521" t="s">
        <v>1284</v>
      </c>
      <c r="M7521" t="s">
        <v>1285</v>
      </c>
      <c r="N7521" t="s">
        <v>1529</v>
      </c>
      <c r="O7521" t="s">
        <v>958</v>
      </c>
    </row>
    <row r="7522" spans="1:15" x14ac:dyDescent="0.35">
      <c r="A7522" s="189" t="str">
        <f t="shared" si="394"/>
        <v>Dec</v>
      </c>
      <c r="B7522" s="190" t="str">
        <f t="shared" si="395"/>
        <v>2023</v>
      </c>
      <c r="C7522" s="190" t="str">
        <f t="shared" si="396"/>
        <v>Dec-2023</v>
      </c>
      <c r="D7522" s="2">
        <v>45291</v>
      </c>
      <c r="E7522" t="s">
        <v>1264</v>
      </c>
      <c r="F7522" t="s">
        <v>1265</v>
      </c>
      <c r="G7522" t="s">
        <v>1266</v>
      </c>
      <c r="H7522" t="s">
        <v>668</v>
      </c>
      <c r="I7522" t="s">
        <v>1281</v>
      </c>
      <c r="J7522" t="s">
        <v>1282</v>
      </c>
      <c r="K7522" t="s">
        <v>1283</v>
      </c>
      <c r="L7522" t="s">
        <v>1284</v>
      </c>
      <c r="M7522" t="s">
        <v>1285</v>
      </c>
      <c r="N7522" t="s">
        <v>919</v>
      </c>
      <c r="O7522">
        <v>160</v>
      </c>
    </row>
    <row r="7523" spans="1:15" x14ac:dyDescent="0.35">
      <c r="A7523" s="189" t="str">
        <f t="shared" si="394"/>
        <v>Dec</v>
      </c>
      <c r="B7523" s="190" t="str">
        <f t="shared" si="395"/>
        <v>2023</v>
      </c>
      <c r="C7523" s="190" t="str">
        <f t="shared" si="396"/>
        <v>Dec-2023</v>
      </c>
      <c r="D7523" s="2">
        <v>45291</v>
      </c>
      <c r="E7523" t="s">
        <v>1264</v>
      </c>
      <c r="F7523" t="s">
        <v>1265</v>
      </c>
      <c r="G7523" t="s">
        <v>1266</v>
      </c>
      <c r="H7523" t="s">
        <v>668</v>
      </c>
      <c r="I7523" t="s">
        <v>1281</v>
      </c>
      <c r="J7523" t="s">
        <v>1282</v>
      </c>
      <c r="K7523" t="s">
        <v>1283</v>
      </c>
      <c r="L7523" t="s">
        <v>1284</v>
      </c>
      <c r="M7523" t="s">
        <v>1285</v>
      </c>
      <c r="N7523" t="s">
        <v>920</v>
      </c>
      <c r="O7523">
        <v>1750</v>
      </c>
    </row>
    <row r="7524" spans="1:15" x14ac:dyDescent="0.35">
      <c r="A7524" s="189" t="str">
        <f t="shared" si="394"/>
        <v>Dec</v>
      </c>
      <c r="B7524" s="190" t="str">
        <f t="shared" si="395"/>
        <v>2023</v>
      </c>
      <c r="C7524" s="190" t="str">
        <f t="shared" si="396"/>
        <v>Dec-2023</v>
      </c>
      <c r="D7524" s="2">
        <v>45291</v>
      </c>
      <c r="E7524" t="s">
        <v>1264</v>
      </c>
      <c r="F7524" t="s">
        <v>1265</v>
      </c>
      <c r="G7524" t="s">
        <v>1266</v>
      </c>
      <c r="H7524" t="s">
        <v>668</v>
      </c>
      <c r="I7524" t="s">
        <v>1281</v>
      </c>
      <c r="J7524" t="s">
        <v>1282</v>
      </c>
      <c r="K7524" t="s">
        <v>1283</v>
      </c>
      <c r="L7524" t="s">
        <v>1284</v>
      </c>
      <c r="M7524" t="s">
        <v>1285</v>
      </c>
      <c r="N7524" t="s">
        <v>922</v>
      </c>
      <c r="O7524">
        <v>470</v>
      </c>
    </row>
    <row r="7525" spans="1:15" x14ac:dyDescent="0.35">
      <c r="A7525" s="189" t="str">
        <f t="shared" si="394"/>
        <v>Dec</v>
      </c>
      <c r="B7525" s="190" t="str">
        <f t="shared" si="395"/>
        <v>2023</v>
      </c>
      <c r="C7525" s="190" t="str">
        <f t="shared" si="396"/>
        <v>Dec-2023</v>
      </c>
      <c r="D7525" s="2">
        <v>45291</v>
      </c>
      <c r="E7525" t="s">
        <v>1264</v>
      </c>
      <c r="F7525" t="s">
        <v>1265</v>
      </c>
      <c r="G7525" t="s">
        <v>1266</v>
      </c>
      <c r="H7525" t="s">
        <v>668</v>
      </c>
      <c r="I7525" t="s">
        <v>1281</v>
      </c>
      <c r="J7525" t="s">
        <v>1282</v>
      </c>
      <c r="K7525" t="s">
        <v>1283</v>
      </c>
      <c r="L7525" t="s">
        <v>1284</v>
      </c>
      <c r="M7525" t="s">
        <v>1285</v>
      </c>
      <c r="N7525" t="s">
        <v>921</v>
      </c>
      <c r="O7525">
        <v>1210</v>
      </c>
    </row>
    <row r="7526" spans="1:15" x14ac:dyDescent="0.35">
      <c r="A7526" s="189" t="str">
        <f t="shared" si="394"/>
        <v>Dec</v>
      </c>
      <c r="B7526" s="190" t="str">
        <f t="shared" si="395"/>
        <v>2023</v>
      </c>
      <c r="C7526" s="190" t="str">
        <f t="shared" si="396"/>
        <v>Dec-2023</v>
      </c>
      <c r="D7526" s="2">
        <v>45291</v>
      </c>
      <c r="E7526" t="s">
        <v>1264</v>
      </c>
      <c r="F7526" t="s">
        <v>1265</v>
      </c>
      <c r="G7526" t="s">
        <v>1266</v>
      </c>
      <c r="H7526" t="s">
        <v>668</v>
      </c>
      <c r="I7526" t="s">
        <v>1281</v>
      </c>
      <c r="J7526" t="s">
        <v>1282</v>
      </c>
      <c r="K7526" t="s">
        <v>1286</v>
      </c>
      <c r="L7526" t="s">
        <v>1287</v>
      </c>
      <c r="M7526" t="s">
        <v>1288</v>
      </c>
      <c r="N7526" t="s">
        <v>1528</v>
      </c>
      <c r="O7526" t="s">
        <v>958</v>
      </c>
    </row>
    <row r="7527" spans="1:15" x14ac:dyDescent="0.35">
      <c r="A7527" s="189" t="str">
        <f t="shared" si="394"/>
        <v>Dec</v>
      </c>
      <c r="B7527" s="190" t="str">
        <f t="shared" si="395"/>
        <v>2023</v>
      </c>
      <c r="C7527" s="190" t="str">
        <f t="shared" si="396"/>
        <v>Dec-2023</v>
      </c>
      <c r="D7527" s="2">
        <v>45291</v>
      </c>
      <c r="E7527" t="s">
        <v>1264</v>
      </c>
      <c r="F7527" t="s">
        <v>1265</v>
      </c>
      <c r="G7527" t="s">
        <v>1266</v>
      </c>
      <c r="H7527" t="s">
        <v>668</v>
      </c>
      <c r="I7527" t="s">
        <v>1281</v>
      </c>
      <c r="J7527" t="s">
        <v>1282</v>
      </c>
      <c r="K7527" t="s">
        <v>1286</v>
      </c>
      <c r="L7527" t="s">
        <v>1287</v>
      </c>
      <c r="M7527" t="s">
        <v>1288</v>
      </c>
      <c r="N7527" t="s">
        <v>1529</v>
      </c>
      <c r="O7527" t="s">
        <v>958</v>
      </c>
    </row>
    <row r="7528" spans="1:15" x14ac:dyDescent="0.35">
      <c r="A7528" s="189" t="str">
        <f t="shared" si="394"/>
        <v>Dec</v>
      </c>
      <c r="B7528" s="190" t="str">
        <f t="shared" si="395"/>
        <v>2023</v>
      </c>
      <c r="C7528" s="190" t="str">
        <f t="shared" si="396"/>
        <v>Dec-2023</v>
      </c>
      <c r="D7528" s="2">
        <v>45291</v>
      </c>
      <c r="E7528" t="s">
        <v>1264</v>
      </c>
      <c r="F7528" t="s">
        <v>1265</v>
      </c>
      <c r="G7528" t="s">
        <v>1266</v>
      </c>
      <c r="H7528" t="s">
        <v>668</v>
      </c>
      <c r="I7528" t="s">
        <v>1281</v>
      </c>
      <c r="J7528" t="s">
        <v>1282</v>
      </c>
      <c r="K7528" t="s">
        <v>1286</v>
      </c>
      <c r="L7528" t="s">
        <v>1287</v>
      </c>
      <c r="M7528" t="s">
        <v>1288</v>
      </c>
      <c r="N7528" t="s">
        <v>919</v>
      </c>
      <c r="O7528">
        <v>15</v>
      </c>
    </row>
    <row r="7529" spans="1:15" x14ac:dyDescent="0.35">
      <c r="A7529" s="189" t="str">
        <f t="shared" si="394"/>
        <v>Dec</v>
      </c>
      <c r="B7529" s="190" t="str">
        <f t="shared" si="395"/>
        <v>2023</v>
      </c>
      <c r="C7529" s="190" t="str">
        <f t="shared" si="396"/>
        <v>Dec-2023</v>
      </c>
      <c r="D7529" s="2">
        <v>45291</v>
      </c>
      <c r="E7529" t="s">
        <v>1264</v>
      </c>
      <c r="F7529" t="s">
        <v>1265</v>
      </c>
      <c r="G7529" t="s">
        <v>1266</v>
      </c>
      <c r="H7529" t="s">
        <v>668</v>
      </c>
      <c r="I7529" t="s">
        <v>1281</v>
      </c>
      <c r="J7529" t="s">
        <v>1282</v>
      </c>
      <c r="K7529" t="s">
        <v>1286</v>
      </c>
      <c r="L7529" t="s">
        <v>1287</v>
      </c>
      <c r="M7529" t="s">
        <v>1288</v>
      </c>
      <c r="N7529" t="s">
        <v>920</v>
      </c>
      <c r="O7529">
        <v>715</v>
      </c>
    </row>
    <row r="7530" spans="1:15" x14ac:dyDescent="0.35">
      <c r="A7530" s="189" t="str">
        <f t="shared" si="394"/>
        <v>Dec</v>
      </c>
      <c r="B7530" s="190" t="str">
        <f t="shared" si="395"/>
        <v>2023</v>
      </c>
      <c r="C7530" s="190" t="str">
        <f t="shared" si="396"/>
        <v>Dec-2023</v>
      </c>
      <c r="D7530" s="2">
        <v>45291</v>
      </c>
      <c r="E7530" t="s">
        <v>1264</v>
      </c>
      <c r="F7530" t="s">
        <v>1265</v>
      </c>
      <c r="G7530" t="s">
        <v>1266</v>
      </c>
      <c r="H7530" t="s">
        <v>668</v>
      </c>
      <c r="I7530" t="s">
        <v>1281</v>
      </c>
      <c r="J7530" t="s">
        <v>1282</v>
      </c>
      <c r="K7530" t="s">
        <v>1286</v>
      </c>
      <c r="L7530" t="s">
        <v>1287</v>
      </c>
      <c r="M7530" t="s">
        <v>1288</v>
      </c>
      <c r="N7530" t="s">
        <v>922</v>
      </c>
      <c r="O7530">
        <v>215</v>
      </c>
    </row>
    <row r="7531" spans="1:15" x14ac:dyDescent="0.35">
      <c r="A7531" s="189" t="str">
        <f t="shared" si="394"/>
        <v>Dec</v>
      </c>
      <c r="B7531" s="190" t="str">
        <f t="shared" si="395"/>
        <v>2023</v>
      </c>
      <c r="C7531" s="190" t="str">
        <f t="shared" si="396"/>
        <v>Dec-2023</v>
      </c>
      <c r="D7531" s="2">
        <v>45291</v>
      </c>
      <c r="E7531" t="s">
        <v>1264</v>
      </c>
      <c r="F7531" t="s">
        <v>1265</v>
      </c>
      <c r="G7531" t="s">
        <v>1266</v>
      </c>
      <c r="H7531" t="s">
        <v>668</v>
      </c>
      <c r="I7531" t="s">
        <v>1281</v>
      </c>
      <c r="J7531" t="s">
        <v>1282</v>
      </c>
      <c r="K7531" t="s">
        <v>1286</v>
      </c>
      <c r="L7531" t="s">
        <v>1287</v>
      </c>
      <c r="M7531" t="s">
        <v>1288</v>
      </c>
      <c r="N7531" t="s">
        <v>921</v>
      </c>
      <c r="O7531">
        <v>570</v>
      </c>
    </row>
    <row r="7532" spans="1:15" x14ac:dyDescent="0.35">
      <c r="A7532" s="189" t="str">
        <f t="shared" si="394"/>
        <v>Dec</v>
      </c>
      <c r="B7532" s="190" t="str">
        <f t="shared" si="395"/>
        <v>2023</v>
      </c>
      <c r="C7532" s="190" t="str">
        <f t="shared" si="396"/>
        <v>Dec-2023</v>
      </c>
      <c r="D7532" s="2">
        <v>45291</v>
      </c>
      <c r="E7532" t="s">
        <v>1264</v>
      </c>
      <c r="F7532" t="s">
        <v>1265</v>
      </c>
      <c r="G7532" t="s">
        <v>1266</v>
      </c>
      <c r="H7532" t="s">
        <v>668</v>
      </c>
      <c r="I7532" t="s">
        <v>1281</v>
      </c>
      <c r="J7532" t="s">
        <v>1282</v>
      </c>
      <c r="K7532" t="s">
        <v>1289</v>
      </c>
      <c r="L7532" t="s">
        <v>1290</v>
      </c>
      <c r="M7532" t="s">
        <v>1291</v>
      </c>
      <c r="N7532" t="s">
        <v>1528</v>
      </c>
      <c r="O7532" t="s">
        <v>958</v>
      </c>
    </row>
    <row r="7533" spans="1:15" x14ac:dyDescent="0.35">
      <c r="A7533" s="189" t="str">
        <f t="shared" si="394"/>
        <v>Dec</v>
      </c>
      <c r="B7533" s="190" t="str">
        <f t="shared" si="395"/>
        <v>2023</v>
      </c>
      <c r="C7533" s="190" t="str">
        <f t="shared" si="396"/>
        <v>Dec-2023</v>
      </c>
      <c r="D7533" s="2">
        <v>45291</v>
      </c>
      <c r="E7533" t="s">
        <v>1264</v>
      </c>
      <c r="F7533" t="s">
        <v>1265</v>
      </c>
      <c r="G7533" t="s">
        <v>1266</v>
      </c>
      <c r="H7533" t="s">
        <v>668</v>
      </c>
      <c r="I7533" t="s">
        <v>1281</v>
      </c>
      <c r="J7533" t="s">
        <v>1282</v>
      </c>
      <c r="K7533" t="s">
        <v>1289</v>
      </c>
      <c r="L7533" t="s">
        <v>1290</v>
      </c>
      <c r="M7533" t="s">
        <v>1291</v>
      </c>
      <c r="N7533" t="s">
        <v>1529</v>
      </c>
      <c r="O7533" t="s">
        <v>958</v>
      </c>
    </row>
    <row r="7534" spans="1:15" x14ac:dyDescent="0.35">
      <c r="A7534" s="189" t="str">
        <f t="shared" si="394"/>
        <v>Dec</v>
      </c>
      <c r="B7534" s="190" t="str">
        <f t="shared" si="395"/>
        <v>2023</v>
      </c>
      <c r="C7534" s="190" t="str">
        <f t="shared" si="396"/>
        <v>Dec-2023</v>
      </c>
      <c r="D7534" s="2">
        <v>45291</v>
      </c>
      <c r="E7534" t="s">
        <v>1264</v>
      </c>
      <c r="F7534" t="s">
        <v>1265</v>
      </c>
      <c r="G7534" t="s">
        <v>1266</v>
      </c>
      <c r="H7534" t="s">
        <v>668</v>
      </c>
      <c r="I7534" t="s">
        <v>1281</v>
      </c>
      <c r="J7534" t="s">
        <v>1282</v>
      </c>
      <c r="K7534" t="s">
        <v>1289</v>
      </c>
      <c r="L7534" t="s">
        <v>1290</v>
      </c>
      <c r="M7534" t="s">
        <v>1291</v>
      </c>
      <c r="N7534" t="s">
        <v>919</v>
      </c>
      <c r="O7534">
        <v>115</v>
      </c>
    </row>
    <row r="7535" spans="1:15" x14ac:dyDescent="0.35">
      <c r="A7535" s="189" t="str">
        <f t="shared" si="394"/>
        <v>Dec</v>
      </c>
      <c r="B7535" s="190" t="str">
        <f t="shared" si="395"/>
        <v>2023</v>
      </c>
      <c r="C7535" s="190" t="str">
        <f t="shared" si="396"/>
        <v>Dec-2023</v>
      </c>
      <c r="D7535" s="2">
        <v>45291</v>
      </c>
      <c r="E7535" t="s">
        <v>1264</v>
      </c>
      <c r="F7535" t="s">
        <v>1265</v>
      </c>
      <c r="G7535" t="s">
        <v>1266</v>
      </c>
      <c r="H7535" t="s">
        <v>668</v>
      </c>
      <c r="I7535" t="s">
        <v>1281</v>
      </c>
      <c r="J7535" t="s">
        <v>1282</v>
      </c>
      <c r="K7535" t="s">
        <v>1289</v>
      </c>
      <c r="L7535" t="s">
        <v>1290</v>
      </c>
      <c r="M7535" t="s">
        <v>1291</v>
      </c>
      <c r="N7535" t="s">
        <v>920</v>
      </c>
      <c r="O7535">
        <v>745</v>
      </c>
    </row>
    <row r="7536" spans="1:15" x14ac:dyDescent="0.35">
      <c r="A7536" s="189" t="str">
        <f t="shared" si="394"/>
        <v>Dec</v>
      </c>
      <c r="B7536" s="190" t="str">
        <f t="shared" si="395"/>
        <v>2023</v>
      </c>
      <c r="C7536" s="190" t="str">
        <f t="shared" si="396"/>
        <v>Dec-2023</v>
      </c>
      <c r="D7536" s="2">
        <v>45291</v>
      </c>
      <c r="E7536" t="s">
        <v>1264</v>
      </c>
      <c r="F7536" t="s">
        <v>1265</v>
      </c>
      <c r="G7536" t="s">
        <v>1266</v>
      </c>
      <c r="H7536" t="s">
        <v>668</v>
      </c>
      <c r="I7536" t="s">
        <v>1281</v>
      </c>
      <c r="J7536" t="s">
        <v>1282</v>
      </c>
      <c r="K7536" t="s">
        <v>1289</v>
      </c>
      <c r="L7536" t="s">
        <v>1290</v>
      </c>
      <c r="M7536" t="s">
        <v>1291</v>
      </c>
      <c r="N7536" t="s">
        <v>922</v>
      </c>
      <c r="O7536">
        <v>510</v>
      </c>
    </row>
    <row r="7537" spans="1:15" x14ac:dyDescent="0.35">
      <c r="A7537" s="189" t="str">
        <f t="shared" si="394"/>
        <v>Dec</v>
      </c>
      <c r="B7537" s="190" t="str">
        <f t="shared" si="395"/>
        <v>2023</v>
      </c>
      <c r="C7537" s="190" t="str">
        <f t="shared" si="396"/>
        <v>Dec-2023</v>
      </c>
      <c r="D7537" s="2">
        <v>45291</v>
      </c>
      <c r="E7537" t="s">
        <v>1264</v>
      </c>
      <c r="F7537" t="s">
        <v>1265</v>
      </c>
      <c r="G7537" t="s">
        <v>1266</v>
      </c>
      <c r="H7537" t="s">
        <v>668</v>
      </c>
      <c r="I7537" t="s">
        <v>1281</v>
      </c>
      <c r="J7537" t="s">
        <v>1282</v>
      </c>
      <c r="K7537" t="s">
        <v>1289</v>
      </c>
      <c r="L7537" t="s">
        <v>1290</v>
      </c>
      <c r="M7537" t="s">
        <v>1291</v>
      </c>
      <c r="N7537" t="s">
        <v>921</v>
      </c>
      <c r="O7537">
        <v>1000</v>
      </c>
    </row>
    <row r="7538" spans="1:15" x14ac:dyDescent="0.35">
      <c r="A7538" s="189" t="str">
        <f t="shared" si="394"/>
        <v>Dec</v>
      </c>
      <c r="B7538" s="190" t="str">
        <f t="shared" si="395"/>
        <v>2023</v>
      </c>
      <c r="C7538" s="190" t="str">
        <f t="shared" si="396"/>
        <v>Dec-2023</v>
      </c>
      <c r="D7538" s="2">
        <v>45291</v>
      </c>
      <c r="E7538" t="s">
        <v>1264</v>
      </c>
      <c r="F7538" t="s">
        <v>1265</v>
      </c>
      <c r="G7538" t="s">
        <v>1266</v>
      </c>
      <c r="H7538" t="s">
        <v>668</v>
      </c>
      <c r="I7538" t="s">
        <v>1281</v>
      </c>
      <c r="J7538" t="s">
        <v>1282</v>
      </c>
      <c r="K7538" t="s">
        <v>1292</v>
      </c>
      <c r="L7538" t="s">
        <v>1293</v>
      </c>
      <c r="M7538" t="s">
        <v>1294</v>
      </c>
      <c r="N7538" t="s">
        <v>1528</v>
      </c>
      <c r="O7538" t="s">
        <v>958</v>
      </c>
    </row>
    <row r="7539" spans="1:15" x14ac:dyDescent="0.35">
      <c r="A7539" s="189" t="str">
        <f t="shared" si="394"/>
        <v>Dec</v>
      </c>
      <c r="B7539" s="190" t="str">
        <f t="shared" si="395"/>
        <v>2023</v>
      </c>
      <c r="C7539" s="190" t="str">
        <f t="shared" si="396"/>
        <v>Dec-2023</v>
      </c>
      <c r="D7539" s="2">
        <v>45291</v>
      </c>
      <c r="E7539" t="s">
        <v>1264</v>
      </c>
      <c r="F7539" t="s">
        <v>1265</v>
      </c>
      <c r="G7539" t="s">
        <v>1266</v>
      </c>
      <c r="H7539" t="s">
        <v>668</v>
      </c>
      <c r="I7539" t="s">
        <v>1281</v>
      </c>
      <c r="J7539" t="s">
        <v>1282</v>
      </c>
      <c r="K7539" t="s">
        <v>1292</v>
      </c>
      <c r="L7539" t="s">
        <v>1293</v>
      </c>
      <c r="M7539" t="s">
        <v>1294</v>
      </c>
      <c r="N7539" t="s">
        <v>1529</v>
      </c>
      <c r="O7539" t="s">
        <v>958</v>
      </c>
    </row>
    <row r="7540" spans="1:15" x14ac:dyDescent="0.35">
      <c r="A7540" s="189" t="str">
        <f t="shared" si="394"/>
        <v>Dec</v>
      </c>
      <c r="B7540" s="190" t="str">
        <f t="shared" si="395"/>
        <v>2023</v>
      </c>
      <c r="C7540" s="190" t="str">
        <f t="shared" si="396"/>
        <v>Dec-2023</v>
      </c>
      <c r="D7540" s="2">
        <v>45291</v>
      </c>
      <c r="E7540" t="s">
        <v>1264</v>
      </c>
      <c r="F7540" t="s">
        <v>1265</v>
      </c>
      <c r="G7540" t="s">
        <v>1266</v>
      </c>
      <c r="H7540" t="s">
        <v>668</v>
      </c>
      <c r="I7540" t="s">
        <v>1281</v>
      </c>
      <c r="J7540" t="s">
        <v>1282</v>
      </c>
      <c r="K7540" t="s">
        <v>1292</v>
      </c>
      <c r="L7540" t="s">
        <v>1293</v>
      </c>
      <c r="M7540" t="s">
        <v>1294</v>
      </c>
      <c r="N7540" t="s">
        <v>919</v>
      </c>
      <c r="O7540">
        <v>165</v>
      </c>
    </row>
    <row r="7541" spans="1:15" x14ac:dyDescent="0.35">
      <c r="A7541" s="189" t="str">
        <f t="shared" si="394"/>
        <v>Dec</v>
      </c>
      <c r="B7541" s="190" t="str">
        <f t="shared" si="395"/>
        <v>2023</v>
      </c>
      <c r="C7541" s="190" t="str">
        <f t="shared" si="396"/>
        <v>Dec-2023</v>
      </c>
      <c r="D7541" s="2">
        <v>45291</v>
      </c>
      <c r="E7541" t="s">
        <v>1264</v>
      </c>
      <c r="F7541" t="s">
        <v>1265</v>
      </c>
      <c r="G7541" t="s">
        <v>1266</v>
      </c>
      <c r="H7541" t="s">
        <v>668</v>
      </c>
      <c r="I7541" t="s">
        <v>1281</v>
      </c>
      <c r="J7541" t="s">
        <v>1282</v>
      </c>
      <c r="K7541" t="s">
        <v>1292</v>
      </c>
      <c r="L7541" t="s">
        <v>1293</v>
      </c>
      <c r="M7541" t="s">
        <v>1294</v>
      </c>
      <c r="N7541" t="s">
        <v>920</v>
      </c>
      <c r="O7541">
        <v>1405</v>
      </c>
    </row>
    <row r="7542" spans="1:15" x14ac:dyDescent="0.35">
      <c r="A7542" s="189" t="str">
        <f t="shared" si="394"/>
        <v>Dec</v>
      </c>
      <c r="B7542" s="190" t="str">
        <f t="shared" si="395"/>
        <v>2023</v>
      </c>
      <c r="C7542" s="190" t="str">
        <f t="shared" si="396"/>
        <v>Dec-2023</v>
      </c>
      <c r="D7542" s="2">
        <v>45291</v>
      </c>
      <c r="E7542" t="s">
        <v>1264</v>
      </c>
      <c r="F7542" t="s">
        <v>1265</v>
      </c>
      <c r="G7542" t="s">
        <v>1266</v>
      </c>
      <c r="H7542" t="s">
        <v>668</v>
      </c>
      <c r="I7542" t="s">
        <v>1281</v>
      </c>
      <c r="J7542" t="s">
        <v>1282</v>
      </c>
      <c r="K7542" t="s">
        <v>1292</v>
      </c>
      <c r="L7542" t="s">
        <v>1293</v>
      </c>
      <c r="M7542" t="s">
        <v>1294</v>
      </c>
      <c r="N7542" t="s">
        <v>922</v>
      </c>
      <c r="O7542">
        <v>575</v>
      </c>
    </row>
    <row r="7543" spans="1:15" x14ac:dyDescent="0.35">
      <c r="A7543" s="189" t="str">
        <f t="shared" si="394"/>
        <v>Dec</v>
      </c>
      <c r="B7543" s="190" t="str">
        <f t="shared" si="395"/>
        <v>2023</v>
      </c>
      <c r="C7543" s="190" t="str">
        <f t="shared" si="396"/>
        <v>Dec-2023</v>
      </c>
      <c r="D7543" s="2">
        <v>45291</v>
      </c>
      <c r="E7543" t="s">
        <v>1264</v>
      </c>
      <c r="F7543" t="s">
        <v>1265</v>
      </c>
      <c r="G7543" t="s">
        <v>1266</v>
      </c>
      <c r="H7543" t="s">
        <v>668</v>
      </c>
      <c r="I7543" t="s">
        <v>1281</v>
      </c>
      <c r="J7543" t="s">
        <v>1282</v>
      </c>
      <c r="K7543" t="s">
        <v>1292</v>
      </c>
      <c r="L7543" t="s">
        <v>1293</v>
      </c>
      <c r="M7543" t="s">
        <v>1294</v>
      </c>
      <c r="N7543" t="s">
        <v>921</v>
      </c>
      <c r="O7543">
        <v>830</v>
      </c>
    </row>
    <row r="7544" spans="1:15" x14ac:dyDescent="0.35">
      <c r="A7544" s="189" t="str">
        <f t="shared" si="394"/>
        <v>Dec</v>
      </c>
      <c r="B7544" s="190" t="str">
        <f t="shared" si="395"/>
        <v>2023</v>
      </c>
      <c r="C7544" s="190" t="str">
        <f t="shared" si="396"/>
        <v>Dec-2023</v>
      </c>
      <c r="D7544" s="2">
        <v>45291</v>
      </c>
      <c r="E7544" t="s">
        <v>1264</v>
      </c>
      <c r="F7544" t="s">
        <v>1265</v>
      </c>
      <c r="G7544" t="s">
        <v>1266</v>
      </c>
      <c r="H7544" t="s">
        <v>668</v>
      </c>
      <c r="I7544" t="s">
        <v>1281</v>
      </c>
      <c r="J7544" t="s">
        <v>1282</v>
      </c>
      <c r="K7544" t="s">
        <v>1295</v>
      </c>
      <c r="L7544" t="s">
        <v>1296</v>
      </c>
      <c r="M7544" t="s">
        <v>1297</v>
      </c>
      <c r="N7544" t="s">
        <v>1528</v>
      </c>
      <c r="O7544" t="s">
        <v>958</v>
      </c>
    </row>
    <row r="7545" spans="1:15" x14ac:dyDescent="0.35">
      <c r="A7545" s="189" t="str">
        <f t="shared" si="394"/>
        <v>Dec</v>
      </c>
      <c r="B7545" s="190" t="str">
        <f t="shared" si="395"/>
        <v>2023</v>
      </c>
      <c r="C7545" s="190" t="str">
        <f t="shared" si="396"/>
        <v>Dec-2023</v>
      </c>
      <c r="D7545" s="2">
        <v>45291</v>
      </c>
      <c r="E7545" t="s">
        <v>1264</v>
      </c>
      <c r="F7545" t="s">
        <v>1265</v>
      </c>
      <c r="G7545" t="s">
        <v>1266</v>
      </c>
      <c r="H7545" t="s">
        <v>668</v>
      </c>
      <c r="I7545" t="s">
        <v>1281</v>
      </c>
      <c r="J7545" t="s">
        <v>1282</v>
      </c>
      <c r="K7545" t="s">
        <v>1295</v>
      </c>
      <c r="L7545" t="s">
        <v>1296</v>
      </c>
      <c r="M7545" t="s">
        <v>1297</v>
      </c>
      <c r="N7545" t="s">
        <v>1529</v>
      </c>
      <c r="O7545" t="s">
        <v>958</v>
      </c>
    </row>
    <row r="7546" spans="1:15" x14ac:dyDescent="0.35">
      <c r="A7546" s="189" t="str">
        <f t="shared" si="394"/>
        <v>Dec</v>
      </c>
      <c r="B7546" s="190" t="str">
        <f t="shared" si="395"/>
        <v>2023</v>
      </c>
      <c r="C7546" s="190" t="str">
        <f t="shared" si="396"/>
        <v>Dec-2023</v>
      </c>
      <c r="D7546" s="2">
        <v>45291</v>
      </c>
      <c r="E7546" t="s">
        <v>1264</v>
      </c>
      <c r="F7546" t="s">
        <v>1265</v>
      </c>
      <c r="G7546" t="s">
        <v>1266</v>
      </c>
      <c r="H7546" t="s">
        <v>668</v>
      </c>
      <c r="I7546" t="s">
        <v>1281</v>
      </c>
      <c r="J7546" t="s">
        <v>1282</v>
      </c>
      <c r="K7546" t="s">
        <v>1295</v>
      </c>
      <c r="L7546" t="s">
        <v>1296</v>
      </c>
      <c r="M7546" t="s">
        <v>1297</v>
      </c>
      <c r="N7546" t="s">
        <v>919</v>
      </c>
      <c r="O7546">
        <v>410</v>
      </c>
    </row>
    <row r="7547" spans="1:15" x14ac:dyDescent="0.35">
      <c r="A7547" s="189" t="str">
        <f t="shared" si="394"/>
        <v>Dec</v>
      </c>
      <c r="B7547" s="190" t="str">
        <f t="shared" si="395"/>
        <v>2023</v>
      </c>
      <c r="C7547" s="190" t="str">
        <f t="shared" si="396"/>
        <v>Dec-2023</v>
      </c>
      <c r="D7547" s="2">
        <v>45291</v>
      </c>
      <c r="E7547" t="s">
        <v>1264</v>
      </c>
      <c r="F7547" t="s">
        <v>1265</v>
      </c>
      <c r="G7547" t="s">
        <v>1266</v>
      </c>
      <c r="H7547" t="s">
        <v>668</v>
      </c>
      <c r="I7547" t="s">
        <v>1281</v>
      </c>
      <c r="J7547" t="s">
        <v>1282</v>
      </c>
      <c r="K7547" t="s">
        <v>1295</v>
      </c>
      <c r="L7547" t="s">
        <v>1296</v>
      </c>
      <c r="M7547" t="s">
        <v>1297</v>
      </c>
      <c r="N7547" t="s">
        <v>920</v>
      </c>
      <c r="O7547">
        <v>2070</v>
      </c>
    </row>
    <row r="7548" spans="1:15" x14ac:dyDescent="0.35">
      <c r="A7548" s="189" t="str">
        <f t="shared" si="394"/>
        <v>Dec</v>
      </c>
      <c r="B7548" s="190" t="str">
        <f t="shared" si="395"/>
        <v>2023</v>
      </c>
      <c r="C7548" s="190" t="str">
        <f t="shared" si="396"/>
        <v>Dec-2023</v>
      </c>
      <c r="D7548" s="2">
        <v>45291</v>
      </c>
      <c r="E7548" t="s">
        <v>1264</v>
      </c>
      <c r="F7548" t="s">
        <v>1265</v>
      </c>
      <c r="G7548" t="s">
        <v>1266</v>
      </c>
      <c r="H7548" t="s">
        <v>668</v>
      </c>
      <c r="I7548" t="s">
        <v>1281</v>
      </c>
      <c r="J7548" t="s">
        <v>1282</v>
      </c>
      <c r="K7548" t="s">
        <v>1295</v>
      </c>
      <c r="L7548" t="s">
        <v>1296</v>
      </c>
      <c r="M7548" t="s">
        <v>1297</v>
      </c>
      <c r="N7548" t="s">
        <v>922</v>
      </c>
      <c r="O7548">
        <v>380</v>
      </c>
    </row>
    <row r="7549" spans="1:15" x14ac:dyDescent="0.35">
      <c r="A7549" s="189" t="str">
        <f t="shared" si="394"/>
        <v>Dec</v>
      </c>
      <c r="B7549" s="190" t="str">
        <f t="shared" si="395"/>
        <v>2023</v>
      </c>
      <c r="C7549" s="190" t="str">
        <f t="shared" si="396"/>
        <v>Dec-2023</v>
      </c>
      <c r="D7549" s="2">
        <v>45291</v>
      </c>
      <c r="E7549" t="s">
        <v>1264</v>
      </c>
      <c r="F7549" t="s">
        <v>1265</v>
      </c>
      <c r="G7549" t="s">
        <v>1266</v>
      </c>
      <c r="H7549" t="s">
        <v>668</v>
      </c>
      <c r="I7549" t="s">
        <v>1281</v>
      </c>
      <c r="J7549" t="s">
        <v>1282</v>
      </c>
      <c r="K7549" t="s">
        <v>1295</v>
      </c>
      <c r="L7549" t="s">
        <v>1296</v>
      </c>
      <c r="M7549" t="s">
        <v>1297</v>
      </c>
      <c r="N7549" t="s">
        <v>921</v>
      </c>
      <c r="O7549">
        <v>1375</v>
      </c>
    </row>
    <row r="7550" spans="1:15" x14ac:dyDescent="0.35">
      <c r="A7550" s="189" t="str">
        <f t="shared" si="394"/>
        <v>Dec</v>
      </c>
      <c r="B7550" s="190" t="str">
        <f t="shared" si="395"/>
        <v>2023</v>
      </c>
      <c r="C7550" s="190" t="str">
        <f t="shared" si="396"/>
        <v>Dec-2023</v>
      </c>
      <c r="D7550" s="2">
        <v>45291</v>
      </c>
      <c r="E7550" t="s">
        <v>1264</v>
      </c>
      <c r="F7550" t="s">
        <v>1265</v>
      </c>
      <c r="G7550" t="s">
        <v>1266</v>
      </c>
      <c r="H7550" t="s">
        <v>668</v>
      </c>
      <c r="I7550" t="s">
        <v>1281</v>
      </c>
      <c r="J7550" t="s">
        <v>1282</v>
      </c>
      <c r="K7550" t="s">
        <v>1298</v>
      </c>
      <c r="L7550" t="s">
        <v>1299</v>
      </c>
      <c r="M7550" t="s">
        <v>1300</v>
      </c>
      <c r="N7550" t="s">
        <v>1528</v>
      </c>
      <c r="O7550" t="s">
        <v>958</v>
      </c>
    </row>
    <row r="7551" spans="1:15" x14ac:dyDescent="0.35">
      <c r="A7551" s="189" t="str">
        <f t="shared" si="394"/>
        <v>Dec</v>
      </c>
      <c r="B7551" s="190" t="str">
        <f t="shared" si="395"/>
        <v>2023</v>
      </c>
      <c r="C7551" s="190" t="str">
        <f t="shared" si="396"/>
        <v>Dec-2023</v>
      </c>
      <c r="D7551" s="2">
        <v>45291</v>
      </c>
      <c r="E7551" t="s">
        <v>1264</v>
      </c>
      <c r="F7551" t="s">
        <v>1265</v>
      </c>
      <c r="G7551" t="s">
        <v>1266</v>
      </c>
      <c r="H7551" t="s">
        <v>668</v>
      </c>
      <c r="I7551" t="s">
        <v>1281</v>
      </c>
      <c r="J7551" t="s">
        <v>1282</v>
      </c>
      <c r="K7551" t="s">
        <v>1298</v>
      </c>
      <c r="L7551" t="s">
        <v>1299</v>
      </c>
      <c r="M7551" t="s">
        <v>1300</v>
      </c>
      <c r="N7551" t="s">
        <v>1529</v>
      </c>
      <c r="O7551" t="s">
        <v>958</v>
      </c>
    </row>
    <row r="7552" spans="1:15" x14ac:dyDescent="0.35">
      <c r="A7552" s="189" t="str">
        <f t="shared" si="394"/>
        <v>Dec</v>
      </c>
      <c r="B7552" s="190" t="str">
        <f t="shared" si="395"/>
        <v>2023</v>
      </c>
      <c r="C7552" s="190" t="str">
        <f t="shared" si="396"/>
        <v>Dec-2023</v>
      </c>
      <c r="D7552" s="2">
        <v>45291</v>
      </c>
      <c r="E7552" t="s">
        <v>1264</v>
      </c>
      <c r="F7552" t="s">
        <v>1265</v>
      </c>
      <c r="G7552" t="s">
        <v>1266</v>
      </c>
      <c r="H7552" t="s">
        <v>668</v>
      </c>
      <c r="I7552" t="s">
        <v>1281</v>
      </c>
      <c r="J7552" t="s">
        <v>1282</v>
      </c>
      <c r="K7552" t="s">
        <v>1298</v>
      </c>
      <c r="L7552" t="s">
        <v>1299</v>
      </c>
      <c r="M7552" t="s">
        <v>1300</v>
      </c>
      <c r="N7552" t="s">
        <v>919</v>
      </c>
      <c r="O7552">
        <v>550</v>
      </c>
    </row>
    <row r="7553" spans="1:15" x14ac:dyDescent="0.35">
      <c r="A7553" s="189" t="str">
        <f t="shared" si="394"/>
        <v>Dec</v>
      </c>
      <c r="B7553" s="190" t="str">
        <f t="shared" si="395"/>
        <v>2023</v>
      </c>
      <c r="C7553" s="190" t="str">
        <f t="shared" si="396"/>
        <v>Dec-2023</v>
      </c>
      <c r="D7553" s="2">
        <v>45291</v>
      </c>
      <c r="E7553" t="s">
        <v>1264</v>
      </c>
      <c r="F7553" t="s">
        <v>1265</v>
      </c>
      <c r="G7553" t="s">
        <v>1266</v>
      </c>
      <c r="H7553" t="s">
        <v>668</v>
      </c>
      <c r="I7553" t="s">
        <v>1281</v>
      </c>
      <c r="J7553" t="s">
        <v>1282</v>
      </c>
      <c r="K7553" t="s">
        <v>1298</v>
      </c>
      <c r="L7553" t="s">
        <v>1299</v>
      </c>
      <c r="M7553" t="s">
        <v>1300</v>
      </c>
      <c r="N7553" t="s">
        <v>920</v>
      </c>
      <c r="O7553">
        <v>1745</v>
      </c>
    </row>
    <row r="7554" spans="1:15" x14ac:dyDescent="0.35">
      <c r="A7554" s="189" t="str">
        <f t="shared" si="394"/>
        <v>Dec</v>
      </c>
      <c r="B7554" s="190" t="str">
        <f t="shared" si="395"/>
        <v>2023</v>
      </c>
      <c r="C7554" s="190" t="str">
        <f t="shared" si="396"/>
        <v>Dec-2023</v>
      </c>
      <c r="D7554" s="2">
        <v>45291</v>
      </c>
      <c r="E7554" t="s">
        <v>1264</v>
      </c>
      <c r="F7554" t="s">
        <v>1265</v>
      </c>
      <c r="G7554" t="s">
        <v>1266</v>
      </c>
      <c r="H7554" t="s">
        <v>668</v>
      </c>
      <c r="I7554" t="s">
        <v>1281</v>
      </c>
      <c r="J7554" t="s">
        <v>1282</v>
      </c>
      <c r="K7554" t="s">
        <v>1298</v>
      </c>
      <c r="L7554" t="s">
        <v>1299</v>
      </c>
      <c r="M7554" t="s">
        <v>1300</v>
      </c>
      <c r="N7554" t="s">
        <v>922</v>
      </c>
      <c r="O7554">
        <v>2070</v>
      </c>
    </row>
    <row r="7555" spans="1:15" x14ac:dyDescent="0.35">
      <c r="A7555" s="189" t="str">
        <f t="shared" si="394"/>
        <v>Dec</v>
      </c>
      <c r="B7555" s="190" t="str">
        <f t="shared" si="395"/>
        <v>2023</v>
      </c>
      <c r="C7555" s="190" t="str">
        <f t="shared" si="396"/>
        <v>Dec-2023</v>
      </c>
      <c r="D7555" s="2">
        <v>45291</v>
      </c>
      <c r="E7555" t="s">
        <v>1264</v>
      </c>
      <c r="F7555" t="s">
        <v>1265</v>
      </c>
      <c r="G7555" t="s">
        <v>1266</v>
      </c>
      <c r="H7555" t="s">
        <v>668</v>
      </c>
      <c r="I7555" t="s">
        <v>1281</v>
      </c>
      <c r="J7555" t="s">
        <v>1282</v>
      </c>
      <c r="K7555" t="s">
        <v>1298</v>
      </c>
      <c r="L7555" t="s">
        <v>1299</v>
      </c>
      <c r="M7555" t="s">
        <v>1300</v>
      </c>
      <c r="N7555" t="s">
        <v>921</v>
      </c>
      <c r="O7555">
        <v>2190</v>
      </c>
    </row>
    <row r="7556" spans="1:15" x14ac:dyDescent="0.35">
      <c r="A7556" s="189" t="str">
        <f t="shared" si="394"/>
        <v>Dec</v>
      </c>
      <c r="B7556" s="190" t="str">
        <f t="shared" si="395"/>
        <v>2023</v>
      </c>
      <c r="C7556" s="190" t="str">
        <f t="shared" si="396"/>
        <v>Dec-2023</v>
      </c>
      <c r="D7556" s="2">
        <v>45291</v>
      </c>
      <c r="E7556" t="s">
        <v>1264</v>
      </c>
      <c r="F7556" t="s">
        <v>1265</v>
      </c>
      <c r="G7556" t="s">
        <v>1266</v>
      </c>
      <c r="H7556" t="s">
        <v>668</v>
      </c>
      <c r="I7556" t="s">
        <v>1281</v>
      </c>
      <c r="J7556" t="s">
        <v>1282</v>
      </c>
      <c r="K7556" t="s">
        <v>1301</v>
      </c>
      <c r="L7556" t="s">
        <v>1302</v>
      </c>
      <c r="M7556" t="s">
        <v>1303</v>
      </c>
      <c r="N7556" t="s">
        <v>1528</v>
      </c>
      <c r="O7556" t="s">
        <v>958</v>
      </c>
    </row>
    <row r="7557" spans="1:15" x14ac:dyDescent="0.35">
      <c r="A7557" s="189" t="str">
        <f t="shared" si="394"/>
        <v>Dec</v>
      </c>
      <c r="B7557" s="190" t="str">
        <f t="shared" si="395"/>
        <v>2023</v>
      </c>
      <c r="C7557" s="190" t="str">
        <f t="shared" si="396"/>
        <v>Dec-2023</v>
      </c>
      <c r="D7557" s="2">
        <v>45291</v>
      </c>
      <c r="E7557" t="s">
        <v>1264</v>
      </c>
      <c r="F7557" t="s">
        <v>1265</v>
      </c>
      <c r="G7557" t="s">
        <v>1266</v>
      </c>
      <c r="H7557" t="s">
        <v>668</v>
      </c>
      <c r="I7557" t="s">
        <v>1281</v>
      </c>
      <c r="J7557" t="s">
        <v>1282</v>
      </c>
      <c r="K7557" t="s">
        <v>1301</v>
      </c>
      <c r="L7557" t="s">
        <v>1302</v>
      </c>
      <c r="M7557" t="s">
        <v>1303</v>
      </c>
      <c r="N7557" t="s">
        <v>1529</v>
      </c>
      <c r="O7557" t="s">
        <v>958</v>
      </c>
    </row>
    <row r="7558" spans="1:15" x14ac:dyDescent="0.35">
      <c r="A7558" s="189" t="str">
        <f t="shared" si="394"/>
        <v>Dec</v>
      </c>
      <c r="B7558" s="190" t="str">
        <f t="shared" si="395"/>
        <v>2023</v>
      </c>
      <c r="C7558" s="190" t="str">
        <f t="shared" si="396"/>
        <v>Dec-2023</v>
      </c>
      <c r="D7558" s="2">
        <v>45291</v>
      </c>
      <c r="E7558" t="s">
        <v>1264</v>
      </c>
      <c r="F7558" t="s">
        <v>1265</v>
      </c>
      <c r="G7558" t="s">
        <v>1266</v>
      </c>
      <c r="H7558" t="s">
        <v>668</v>
      </c>
      <c r="I7558" t="s">
        <v>1281</v>
      </c>
      <c r="J7558" t="s">
        <v>1282</v>
      </c>
      <c r="K7558" t="s">
        <v>1301</v>
      </c>
      <c r="L7558" t="s">
        <v>1302</v>
      </c>
      <c r="M7558" t="s">
        <v>1303</v>
      </c>
      <c r="N7558" t="s">
        <v>919</v>
      </c>
      <c r="O7558">
        <v>540</v>
      </c>
    </row>
    <row r="7559" spans="1:15" x14ac:dyDescent="0.35">
      <c r="A7559" s="189" t="str">
        <f t="shared" si="394"/>
        <v>Dec</v>
      </c>
      <c r="B7559" s="190" t="str">
        <f t="shared" si="395"/>
        <v>2023</v>
      </c>
      <c r="C7559" s="190" t="str">
        <f t="shared" si="396"/>
        <v>Dec-2023</v>
      </c>
      <c r="D7559" s="2">
        <v>45291</v>
      </c>
      <c r="E7559" t="s">
        <v>1264</v>
      </c>
      <c r="F7559" t="s">
        <v>1265</v>
      </c>
      <c r="G7559" t="s">
        <v>1266</v>
      </c>
      <c r="H7559" t="s">
        <v>668</v>
      </c>
      <c r="I7559" t="s">
        <v>1281</v>
      </c>
      <c r="J7559" t="s">
        <v>1282</v>
      </c>
      <c r="K7559" t="s">
        <v>1301</v>
      </c>
      <c r="L7559" t="s">
        <v>1302</v>
      </c>
      <c r="M7559" t="s">
        <v>1303</v>
      </c>
      <c r="N7559" t="s">
        <v>920</v>
      </c>
      <c r="O7559">
        <v>1505</v>
      </c>
    </row>
    <row r="7560" spans="1:15" x14ac:dyDescent="0.35">
      <c r="A7560" s="189" t="str">
        <f t="shared" si="394"/>
        <v>Dec</v>
      </c>
      <c r="B7560" s="190" t="str">
        <f t="shared" si="395"/>
        <v>2023</v>
      </c>
      <c r="C7560" s="190" t="str">
        <f t="shared" si="396"/>
        <v>Dec-2023</v>
      </c>
      <c r="D7560" s="2">
        <v>45291</v>
      </c>
      <c r="E7560" t="s">
        <v>1264</v>
      </c>
      <c r="F7560" t="s">
        <v>1265</v>
      </c>
      <c r="G7560" t="s">
        <v>1266</v>
      </c>
      <c r="H7560" t="s">
        <v>668</v>
      </c>
      <c r="I7560" t="s">
        <v>1281</v>
      </c>
      <c r="J7560" t="s">
        <v>1282</v>
      </c>
      <c r="K7560" t="s">
        <v>1301</v>
      </c>
      <c r="L7560" t="s">
        <v>1302</v>
      </c>
      <c r="M7560" t="s">
        <v>1303</v>
      </c>
      <c r="N7560" t="s">
        <v>922</v>
      </c>
      <c r="O7560">
        <v>1705</v>
      </c>
    </row>
    <row r="7561" spans="1:15" x14ac:dyDescent="0.35">
      <c r="A7561" s="189" t="str">
        <f t="shared" si="394"/>
        <v>Dec</v>
      </c>
      <c r="B7561" s="190" t="str">
        <f t="shared" si="395"/>
        <v>2023</v>
      </c>
      <c r="C7561" s="190" t="str">
        <f t="shared" si="396"/>
        <v>Dec-2023</v>
      </c>
      <c r="D7561" s="2">
        <v>45291</v>
      </c>
      <c r="E7561" t="s">
        <v>1264</v>
      </c>
      <c r="F7561" t="s">
        <v>1265</v>
      </c>
      <c r="G7561" t="s">
        <v>1266</v>
      </c>
      <c r="H7561" t="s">
        <v>668</v>
      </c>
      <c r="I7561" t="s">
        <v>1281</v>
      </c>
      <c r="J7561" t="s">
        <v>1282</v>
      </c>
      <c r="K7561" t="s">
        <v>1301</v>
      </c>
      <c r="L7561" t="s">
        <v>1302</v>
      </c>
      <c r="M7561" t="s">
        <v>1303</v>
      </c>
      <c r="N7561" t="s">
        <v>921</v>
      </c>
      <c r="O7561">
        <v>2030</v>
      </c>
    </row>
    <row r="7562" spans="1:15" x14ac:dyDescent="0.35">
      <c r="A7562" s="189" t="str">
        <f t="shared" si="394"/>
        <v>Dec</v>
      </c>
      <c r="B7562" s="190" t="str">
        <f t="shared" si="395"/>
        <v>2023</v>
      </c>
      <c r="C7562" s="190" t="str">
        <f t="shared" si="396"/>
        <v>Dec-2023</v>
      </c>
      <c r="D7562" s="2">
        <v>45291</v>
      </c>
      <c r="E7562" t="s">
        <v>1264</v>
      </c>
      <c r="F7562" t="s">
        <v>1265</v>
      </c>
      <c r="G7562" t="s">
        <v>1266</v>
      </c>
      <c r="H7562" t="s">
        <v>668</v>
      </c>
      <c r="I7562" t="s">
        <v>1281</v>
      </c>
      <c r="J7562" t="s">
        <v>1282</v>
      </c>
      <c r="K7562" t="s">
        <v>1304</v>
      </c>
      <c r="L7562" t="s">
        <v>1305</v>
      </c>
      <c r="M7562" t="s">
        <v>1306</v>
      </c>
      <c r="N7562" t="s">
        <v>1528</v>
      </c>
      <c r="O7562" t="s">
        <v>958</v>
      </c>
    </row>
    <row r="7563" spans="1:15" x14ac:dyDescent="0.35">
      <c r="A7563" s="189" t="str">
        <f t="shared" si="394"/>
        <v>Dec</v>
      </c>
      <c r="B7563" s="190" t="str">
        <f t="shared" si="395"/>
        <v>2023</v>
      </c>
      <c r="C7563" s="190" t="str">
        <f t="shared" si="396"/>
        <v>Dec-2023</v>
      </c>
      <c r="D7563" s="2">
        <v>45291</v>
      </c>
      <c r="E7563" t="s">
        <v>1264</v>
      </c>
      <c r="F7563" t="s">
        <v>1265</v>
      </c>
      <c r="G7563" t="s">
        <v>1266</v>
      </c>
      <c r="H7563" t="s">
        <v>668</v>
      </c>
      <c r="I7563" t="s">
        <v>1281</v>
      </c>
      <c r="J7563" t="s">
        <v>1282</v>
      </c>
      <c r="K7563" t="s">
        <v>1304</v>
      </c>
      <c r="L7563" t="s">
        <v>1305</v>
      </c>
      <c r="M7563" t="s">
        <v>1306</v>
      </c>
      <c r="N7563" t="s">
        <v>1529</v>
      </c>
      <c r="O7563" t="s">
        <v>958</v>
      </c>
    </row>
    <row r="7564" spans="1:15" x14ac:dyDescent="0.35">
      <c r="A7564" s="189" t="str">
        <f t="shared" si="394"/>
        <v>Dec</v>
      </c>
      <c r="B7564" s="190" t="str">
        <f t="shared" si="395"/>
        <v>2023</v>
      </c>
      <c r="C7564" s="190" t="str">
        <f t="shared" si="396"/>
        <v>Dec-2023</v>
      </c>
      <c r="D7564" s="2">
        <v>45291</v>
      </c>
      <c r="E7564" t="s">
        <v>1264</v>
      </c>
      <c r="F7564" t="s">
        <v>1265</v>
      </c>
      <c r="G7564" t="s">
        <v>1266</v>
      </c>
      <c r="H7564" t="s">
        <v>668</v>
      </c>
      <c r="I7564" t="s">
        <v>1281</v>
      </c>
      <c r="J7564" t="s">
        <v>1282</v>
      </c>
      <c r="K7564" t="s">
        <v>1304</v>
      </c>
      <c r="L7564" t="s">
        <v>1305</v>
      </c>
      <c r="M7564" t="s">
        <v>1306</v>
      </c>
      <c r="N7564" t="s">
        <v>919</v>
      </c>
      <c r="O7564">
        <v>165</v>
      </c>
    </row>
    <row r="7565" spans="1:15" x14ac:dyDescent="0.35">
      <c r="A7565" s="189" t="str">
        <f t="shared" si="394"/>
        <v>Dec</v>
      </c>
      <c r="B7565" s="190" t="str">
        <f t="shared" si="395"/>
        <v>2023</v>
      </c>
      <c r="C7565" s="190" t="str">
        <f t="shared" si="396"/>
        <v>Dec-2023</v>
      </c>
      <c r="D7565" s="2">
        <v>45291</v>
      </c>
      <c r="E7565" t="s">
        <v>1264</v>
      </c>
      <c r="F7565" t="s">
        <v>1265</v>
      </c>
      <c r="G7565" t="s">
        <v>1266</v>
      </c>
      <c r="H7565" t="s">
        <v>668</v>
      </c>
      <c r="I7565" t="s">
        <v>1281</v>
      </c>
      <c r="J7565" t="s">
        <v>1282</v>
      </c>
      <c r="K7565" t="s">
        <v>1304</v>
      </c>
      <c r="L7565" t="s">
        <v>1305</v>
      </c>
      <c r="M7565" t="s">
        <v>1306</v>
      </c>
      <c r="N7565" t="s">
        <v>920</v>
      </c>
      <c r="O7565">
        <v>985</v>
      </c>
    </row>
    <row r="7566" spans="1:15" x14ac:dyDescent="0.35">
      <c r="A7566" s="189" t="str">
        <f t="shared" si="394"/>
        <v>Dec</v>
      </c>
      <c r="B7566" s="190" t="str">
        <f t="shared" si="395"/>
        <v>2023</v>
      </c>
      <c r="C7566" s="190" t="str">
        <f t="shared" si="396"/>
        <v>Dec-2023</v>
      </c>
      <c r="D7566" s="2">
        <v>45291</v>
      </c>
      <c r="E7566" t="s">
        <v>1264</v>
      </c>
      <c r="F7566" t="s">
        <v>1265</v>
      </c>
      <c r="G7566" t="s">
        <v>1266</v>
      </c>
      <c r="H7566" t="s">
        <v>668</v>
      </c>
      <c r="I7566" t="s">
        <v>1281</v>
      </c>
      <c r="J7566" t="s">
        <v>1282</v>
      </c>
      <c r="K7566" t="s">
        <v>1304</v>
      </c>
      <c r="L7566" t="s">
        <v>1305</v>
      </c>
      <c r="M7566" t="s">
        <v>1306</v>
      </c>
      <c r="N7566" t="s">
        <v>922</v>
      </c>
      <c r="O7566">
        <v>325</v>
      </c>
    </row>
    <row r="7567" spans="1:15" x14ac:dyDescent="0.35">
      <c r="A7567" s="189" t="str">
        <f t="shared" si="394"/>
        <v>Dec</v>
      </c>
      <c r="B7567" s="190" t="str">
        <f t="shared" si="395"/>
        <v>2023</v>
      </c>
      <c r="C7567" s="190" t="str">
        <f t="shared" si="396"/>
        <v>Dec-2023</v>
      </c>
      <c r="D7567" s="2">
        <v>45291</v>
      </c>
      <c r="E7567" t="s">
        <v>1264</v>
      </c>
      <c r="F7567" t="s">
        <v>1265</v>
      </c>
      <c r="G7567" t="s">
        <v>1266</v>
      </c>
      <c r="H7567" t="s">
        <v>668</v>
      </c>
      <c r="I7567" t="s">
        <v>1281</v>
      </c>
      <c r="J7567" t="s">
        <v>1282</v>
      </c>
      <c r="K7567" t="s">
        <v>1304</v>
      </c>
      <c r="L7567" t="s">
        <v>1305</v>
      </c>
      <c r="M7567" t="s">
        <v>1306</v>
      </c>
      <c r="N7567" t="s">
        <v>921</v>
      </c>
      <c r="O7567">
        <v>670</v>
      </c>
    </row>
    <row r="7568" spans="1:15" x14ac:dyDescent="0.35">
      <c r="A7568" s="189" t="str">
        <f t="shared" si="394"/>
        <v>Dec</v>
      </c>
      <c r="B7568" s="190" t="str">
        <f t="shared" si="395"/>
        <v>2023</v>
      </c>
      <c r="C7568" s="190" t="str">
        <f t="shared" si="396"/>
        <v>Dec-2023</v>
      </c>
      <c r="D7568" s="2">
        <v>45291</v>
      </c>
      <c r="E7568" t="s">
        <v>1264</v>
      </c>
      <c r="F7568" t="s">
        <v>1265</v>
      </c>
      <c r="G7568" t="s">
        <v>1266</v>
      </c>
      <c r="H7568" t="s">
        <v>682</v>
      </c>
      <c r="I7568" t="s">
        <v>1307</v>
      </c>
      <c r="J7568" t="s">
        <v>1308</v>
      </c>
      <c r="K7568" t="s">
        <v>1309</v>
      </c>
      <c r="L7568" t="s">
        <v>1310</v>
      </c>
      <c r="M7568" t="s">
        <v>1311</v>
      </c>
      <c r="N7568" t="s">
        <v>1528</v>
      </c>
      <c r="O7568" t="s">
        <v>958</v>
      </c>
    </row>
    <row r="7569" spans="1:15" x14ac:dyDescent="0.35">
      <c r="A7569" s="189" t="str">
        <f t="shared" si="394"/>
        <v>Dec</v>
      </c>
      <c r="B7569" s="190" t="str">
        <f t="shared" si="395"/>
        <v>2023</v>
      </c>
      <c r="C7569" s="190" t="str">
        <f t="shared" si="396"/>
        <v>Dec-2023</v>
      </c>
      <c r="D7569" s="2">
        <v>45291</v>
      </c>
      <c r="E7569" t="s">
        <v>1264</v>
      </c>
      <c r="F7569" t="s">
        <v>1265</v>
      </c>
      <c r="G7569" t="s">
        <v>1266</v>
      </c>
      <c r="H7569" t="s">
        <v>682</v>
      </c>
      <c r="I7569" t="s">
        <v>1307</v>
      </c>
      <c r="J7569" t="s">
        <v>1308</v>
      </c>
      <c r="K7569" t="s">
        <v>1309</v>
      </c>
      <c r="L7569" t="s">
        <v>1310</v>
      </c>
      <c r="M7569" t="s">
        <v>1311</v>
      </c>
      <c r="N7569" t="s">
        <v>1529</v>
      </c>
      <c r="O7569" t="s">
        <v>958</v>
      </c>
    </row>
    <row r="7570" spans="1:15" x14ac:dyDescent="0.35">
      <c r="A7570" s="189" t="str">
        <f t="shared" si="394"/>
        <v>Dec</v>
      </c>
      <c r="B7570" s="190" t="str">
        <f t="shared" si="395"/>
        <v>2023</v>
      </c>
      <c r="C7570" s="190" t="str">
        <f t="shared" si="396"/>
        <v>Dec-2023</v>
      </c>
      <c r="D7570" s="2">
        <v>45291</v>
      </c>
      <c r="E7570" t="s">
        <v>1264</v>
      </c>
      <c r="F7570" t="s">
        <v>1265</v>
      </c>
      <c r="G7570" t="s">
        <v>1266</v>
      </c>
      <c r="H7570" t="s">
        <v>682</v>
      </c>
      <c r="I7570" t="s">
        <v>1307</v>
      </c>
      <c r="J7570" t="s">
        <v>1308</v>
      </c>
      <c r="K7570" t="s">
        <v>1309</v>
      </c>
      <c r="L7570" t="s">
        <v>1310</v>
      </c>
      <c r="M7570" t="s">
        <v>1311</v>
      </c>
      <c r="N7570" t="s">
        <v>919</v>
      </c>
      <c r="O7570">
        <v>20</v>
      </c>
    </row>
    <row r="7571" spans="1:15" x14ac:dyDescent="0.35">
      <c r="A7571" s="189" t="str">
        <f t="shared" si="394"/>
        <v>Dec</v>
      </c>
      <c r="B7571" s="190" t="str">
        <f t="shared" si="395"/>
        <v>2023</v>
      </c>
      <c r="C7571" s="190" t="str">
        <f t="shared" si="396"/>
        <v>Dec-2023</v>
      </c>
      <c r="D7571" s="2">
        <v>45291</v>
      </c>
      <c r="E7571" t="s">
        <v>1264</v>
      </c>
      <c r="F7571" t="s">
        <v>1265</v>
      </c>
      <c r="G7571" t="s">
        <v>1266</v>
      </c>
      <c r="H7571" t="s">
        <v>682</v>
      </c>
      <c r="I7571" t="s">
        <v>1307</v>
      </c>
      <c r="J7571" t="s">
        <v>1308</v>
      </c>
      <c r="K7571" t="s">
        <v>1309</v>
      </c>
      <c r="L7571" t="s">
        <v>1310</v>
      </c>
      <c r="M7571" t="s">
        <v>1311</v>
      </c>
      <c r="N7571" t="s">
        <v>920</v>
      </c>
      <c r="O7571">
        <v>1310</v>
      </c>
    </row>
    <row r="7572" spans="1:15" x14ac:dyDescent="0.35">
      <c r="A7572" s="189" t="str">
        <f t="shared" si="394"/>
        <v>Dec</v>
      </c>
      <c r="B7572" s="190" t="str">
        <f t="shared" si="395"/>
        <v>2023</v>
      </c>
      <c r="C7572" s="190" t="str">
        <f t="shared" si="396"/>
        <v>Dec-2023</v>
      </c>
      <c r="D7572" s="2">
        <v>45291</v>
      </c>
      <c r="E7572" t="s">
        <v>1264</v>
      </c>
      <c r="F7572" t="s">
        <v>1265</v>
      </c>
      <c r="G7572" t="s">
        <v>1266</v>
      </c>
      <c r="H7572" t="s">
        <v>682</v>
      </c>
      <c r="I7572" t="s">
        <v>1307</v>
      </c>
      <c r="J7572" t="s">
        <v>1308</v>
      </c>
      <c r="K7572" t="s">
        <v>1309</v>
      </c>
      <c r="L7572" t="s">
        <v>1310</v>
      </c>
      <c r="M7572" t="s">
        <v>1311</v>
      </c>
      <c r="N7572" t="s">
        <v>922</v>
      </c>
      <c r="O7572">
        <v>490</v>
      </c>
    </row>
    <row r="7573" spans="1:15" x14ac:dyDescent="0.35">
      <c r="A7573" s="189" t="str">
        <f t="shared" si="394"/>
        <v>Dec</v>
      </c>
      <c r="B7573" s="190" t="str">
        <f t="shared" si="395"/>
        <v>2023</v>
      </c>
      <c r="C7573" s="190" t="str">
        <f t="shared" si="396"/>
        <v>Dec-2023</v>
      </c>
      <c r="D7573" s="2">
        <v>45291</v>
      </c>
      <c r="E7573" t="s">
        <v>1264</v>
      </c>
      <c r="F7573" t="s">
        <v>1265</v>
      </c>
      <c r="G7573" t="s">
        <v>1266</v>
      </c>
      <c r="H7573" t="s">
        <v>682</v>
      </c>
      <c r="I7573" t="s">
        <v>1307</v>
      </c>
      <c r="J7573" t="s">
        <v>1308</v>
      </c>
      <c r="K7573" t="s">
        <v>1309</v>
      </c>
      <c r="L7573" t="s">
        <v>1310</v>
      </c>
      <c r="M7573" t="s">
        <v>1311</v>
      </c>
      <c r="N7573" t="s">
        <v>921</v>
      </c>
      <c r="O7573">
        <v>1510</v>
      </c>
    </row>
    <row r="7574" spans="1:15" x14ac:dyDescent="0.35">
      <c r="A7574" s="189" t="str">
        <f t="shared" si="394"/>
        <v>Dec</v>
      </c>
      <c r="B7574" s="190" t="str">
        <f t="shared" si="395"/>
        <v>2023</v>
      </c>
      <c r="C7574" s="190" t="str">
        <f t="shared" si="396"/>
        <v>Dec-2023</v>
      </c>
      <c r="D7574" s="2">
        <v>45291</v>
      </c>
      <c r="E7574" t="s">
        <v>1264</v>
      </c>
      <c r="F7574" t="s">
        <v>1265</v>
      </c>
      <c r="G7574" t="s">
        <v>1266</v>
      </c>
      <c r="H7574" t="s">
        <v>682</v>
      </c>
      <c r="I7574" t="s">
        <v>1307</v>
      </c>
      <c r="J7574" t="s">
        <v>1308</v>
      </c>
      <c r="K7574" t="s">
        <v>1312</v>
      </c>
      <c r="L7574" t="s">
        <v>1313</v>
      </c>
      <c r="M7574" t="s">
        <v>1314</v>
      </c>
      <c r="N7574" t="s">
        <v>1528</v>
      </c>
      <c r="O7574" t="s">
        <v>958</v>
      </c>
    </row>
    <row r="7575" spans="1:15" x14ac:dyDescent="0.35">
      <c r="A7575" s="189" t="str">
        <f t="shared" si="394"/>
        <v>Dec</v>
      </c>
      <c r="B7575" s="190" t="str">
        <f t="shared" si="395"/>
        <v>2023</v>
      </c>
      <c r="C7575" s="190" t="str">
        <f t="shared" si="396"/>
        <v>Dec-2023</v>
      </c>
      <c r="D7575" s="2">
        <v>45291</v>
      </c>
      <c r="E7575" t="s">
        <v>1264</v>
      </c>
      <c r="F7575" t="s">
        <v>1265</v>
      </c>
      <c r="G7575" t="s">
        <v>1266</v>
      </c>
      <c r="H7575" t="s">
        <v>682</v>
      </c>
      <c r="I7575" t="s">
        <v>1307</v>
      </c>
      <c r="J7575" t="s">
        <v>1308</v>
      </c>
      <c r="K7575" t="s">
        <v>1312</v>
      </c>
      <c r="L7575" t="s">
        <v>1313</v>
      </c>
      <c r="M7575" t="s">
        <v>1314</v>
      </c>
      <c r="N7575" t="s">
        <v>1529</v>
      </c>
      <c r="O7575" t="s">
        <v>958</v>
      </c>
    </row>
    <row r="7576" spans="1:15" x14ac:dyDescent="0.35">
      <c r="A7576" s="189" t="str">
        <f t="shared" si="394"/>
        <v>Dec</v>
      </c>
      <c r="B7576" s="190" t="str">
        <f t="shared" si="395"/>
        <v>2023</v>
      </c>
      <c r="C7576" s="190" t="str">
        <f t="shared" si="396"/>
        <v>Dec-2023</v>
      </c>
      <c r="D7576" s="2">
        <v>45291</v>
      </c>
      <c r="E7576" t="s">
        <v>1264</v>
      </c>
      <c r="F7576" t="s">
        <v>1265</v>
      </c>
      <c r="G7576" t="s">
        <v>1266</v>
      </c>
      <c r="H7576" t="s">
        <v>682</v>
      </c>
      <c r="I7576" t="s">
        <v>1307</v>
      </c>
      <c r="J7576" t="s">
        <v>1308</v>
      </c>
      <c r="K7576" t="s">
        <v>1312</v>
      </c>
      <c r="L7576" t="s">
        <v>1313</v>
      </c>
      <c r="M7576" t="s">
        <v>1314</v>
      </c>
      <c r="N7576" t="s">
        <v>919</v>
      </c>
      <c r="O7576">
        <v>50</v>
      </c>
    </row>
    <row r="7577" spans="1:15" x14ac:dyDescent="0.35">
      <c r="A7577" s="189" t="str">
        <f t="shared" si="394"/>
        <v>Dec</v>
      </c>
      <c r="B7577" s="190" t="str">
        <f t="shared" si="395"/>
        <v>2023</v>
      </c>
      <c r="C7577" s="190" t="str">
        <f t="shared" si="396"/>
        <v>Dec-2023</v>
      </c>
      <c r="D7577" s="2">
        <v>45291</v>
      </c>
      <c r="E7577" t="s">
        <v>1264</v>
      </c>
      <c r="F7577" t="s">
        <v>1265</v>
      </c>
      <c r="G7577" t="s">
        <v>1266</v>
      </c>
      <c r="H7577" t="s">
        <v>682</v>
      </c>
      <c r="I7577" t="s">
        <v>1307</v>
      </c>
      <c r="J7577" t="s">
        <v>1308</v>
      </c>
      <c r="K7577" t="s">
        <v>1312</v>
      </c>
      <c r="L7577" t="s">
        <v>1313</v>
      </c>
      <c r="M7577" t="s">
        <v>1314</v>
      </c>
      <c r="N7577" t="s">
        <v>920</v>
      </c>
      <c r="O7577">
        <v>645</v>
      </c>
    </row>
    <row r="7578" spans="1:15" x14ac:dyDescent="0.35">
      <c r="A7578" s="189" t="str">
        <f t="shared" ref="A7578:A7641" si="397">TEXT(D7578,"mmm")</f>
        <v>Dec</v>
      </c>
      <c r="B7578" s="190" t="str">
        <f t="shared" ref="B7578:B7641" si="398">TEXT(D7578,"yyyy")</f>
        <v>2023</v>
      </c>
      <c r="C7578" s="190" t="str">
        <f t="shared" ref="C7578:C7641" si="399">_xlfn.CONCAT(A7578&amp;"-"&amp;B7578)</f>
        <v>Dec-2023</v>
      </c>
      <c r="D7578" s="2">
        <v>45291</v>
      </c>
      <c r="E7578" t="s">
        <v>1264</v>
      </c>
      <c r="F7578" t="s">
        <v>1265</v>
      </c>
      <c r="G7578" t="s">
        <v>1266</v>
      </c>
      <c r="H7578" t="s">
        <v>682</v>
      </c>
      <c r="I7578" t="s">
        <v>1307</v>
      </c>
      <c r="J7578" t="s">
        <v>1308</v>
      </c>
      <c r="K7578" t="s">
        <v>1312</v>
      </c>
      <c r="L7578" t="s">
        <v>1313</v>
      </c>
      <c r="M7578" t="s">
        <v>1314</v>
      </c>
      <c r="N7578" t="s">
        <v>922</v>
      </c>
      <c r="O7578">
        <v>655</v>
      </c>
    </row>
    <row r="7579" spans="1:15" x14ac:dyDescent="0.35">
      <c r="A7579" s="189" t="str">
        <f t="shared" si="397"/>
        <v>Dec</v>
      </c>
      <c r="B7579" s="190" t="str">
        <f t="shared" si="398"/>
        <v>2023</v>
      </c>
      <c r="C7579" s="190" t="str">
        <f t="shared" si="399"/>
        <v>Dec-2023</v>
      </c>
      <c r="D7579" s="2">
        <v>45291</v>
      </c>
      <c r="E7579" t="s">
        <v>1264</v>
      </c>
      <c r="F7579" t="s">
        <v>1265</v>
      </c>
      <c r="G7579" t="s">
        <v>1266</v>
      </c>
      <c r="H7579" t="s">
        <v>682</v>
      </c>
      <c r="I7579" t="s">
        <v>1307</v>
      </c>
      <c r="J7579" t="s">
        <v>1308</v>
      </c>
      <c r="K7579" t="s">
        <v>1312</v>
      </c>
      <c r="L7579" t="s">
        <v>1313</v>
      </c>
      <c r="M7579" t="s">
        <v>1314</v>
      </c>
      <c r="N7579" t="s">
        <v>921</v>
      </c>
      <c r="O7579">
        <v>735</v>
      </c>
    </row>
    <row r="7580" spans="1:15" x14ac:dyDescent="0.35">
      <c r="A7580" s="189" t="str">
        <f t="shared" si="397"/>
        <v>Dec</v>
      </c>
      <c r="B7580" s="190" t="str">
        <f t="shared" si="398"/>
        <v>2023</v>
      </c>
      <c r="C7580" s="190" t="str">
        <f t="shared" si="399"/>
        <v>Dec-2023</v>
      </c>
      <c r="D7580" s="2">
        <v>45291</v>
      </c>
      <c r="E7580" t="s">
        <v>1264</v>
      </c>
      <c r="F7580" t="s">
        <v>1265</v>
      </c>
      <c r="G7580" t="s">
        <v>1266</v>
      </c>
      <c r="H7580" t="s">
        <v>682</v>
      </c>
      <c r="I7580" t="s">
        <v>1307</v>
      </c>
      <c r="J7580" t="s">
        <v>1308</v>
      </c>
      <c r="K7580" t="s">
        <v>1315</v>
      </c>
      <c r="L7580" t="s">
        <v>1316</v>
      </c>
      <c r="M7580" t="s">
        <v>1317</v>
      </c>
      <c r="N7580" t="s">
        <v>1528</v>
      </c>
      <c r="O7580" t="s">
        <v>958</v>
      </c>
    </row>
    <row r="7581" spans="1:15" x14ac:dyDescent="0.35">
      <c r="A7581" s="189" t="str">
        <f t="shared" si="397"/>
        <v>Dec</v>
      </c>
      <c r="B7581" s="190" t="str">
        <f t="shared" si="398"/>
        <v>2023</v>
      </c>
      <c r="C7581" s="190" t="str">
        <f t="shared" si="399"/>
        <v>Dec-2023</v>
      </c>
      <c r="D7581" s="2">
        <v>45291</v>
      </c>
      <c r="E7581" t="s">
        <v>1264</v>
      </c>
      <c r="F7581" t="s">
        <v>1265</v>
      </c>
      <c r="G7581" t="s">
        <v>1266</v>
      </c>
      <c r="H7581" t="s">
        <v>682</v>
      </c>
      <c r="I7581" t="s">
        <v>1307</v>
      </c>
      <c r="J7581" t="s">
        <v>1308</v>
      </c>
      <c r="K7581" t="s">
        <v>1315</v>
      </c>
      <c r="L7581" t="s">
        <v>1316</v>
      </c>
      <c r="M7581" t="s">
        <v>1317</v>
      </c>
      <c r="N7581" t="s">
        <v>1529</v>
      </c>
      <c r="O7581" t="s">
        <v>958</v>
      </c>
    </row>
    <row r="7582" spans="1:15" x14ac:dyDescent="0.35">
      <c r="A7582" s="189" t="str">
        <f t="shared" si="397"/>
        <v>Dec</v>
      </c>
      <c r="B7582" s="190" t="str">
        <f t="shared" si="398"/>
        <v>2023</v>
      </c>
      <c r="C7582" s="190" t="str">
        <f t="shared" si="399"/>
        <v>Dec-2023</v>
      </c>
      <c r="D7582" s="2">
        <v>45291</v>
      </c>
      <c r="E7582" t="s">
        <v>1264</v>
      </c>
      <c r="F7582" t="s">
        <v>1265</v>
      </c>
      <c r="G7582" t="s">
        <v>1266</v>
      </c>
      <c r="H7582" t="s">
        <v>682</v>
      </c>
      <c r="I7582" t="s">
        <v>1307</v>
      </c>
      <c r="J7582" t="s">
        <v>1308</v>
      </c>
      <c r="K7582" t="s">
        <v>1315</v>
      </c>
      <c r="L7582" t="s">
        <v>1316</v>
      </c>
      <c r="M7582" t="s">
        <v>1317</v>
      </c>
      <c r="N7582" t="s">
        <v>919</v>
      </c>
      <c r="O7582">
        <v>45</v>
      </c>
    </row>
    <row r="7583" spans="1:15" x14ac:dyDescent="0.35">
      <c r="A7583" s="189" t="str">
        <f t="shared" si="397"/>
        <v>Dec</v>
      </c>
      <c r="B7583" s="190" t="str">
        <f t="shared" si="398"/>
        <v>2023</v>
      </c>
      <c r="C7583" s="190" t="str">
        <f t="shared" si="399"/>
        <v>Dec-2023</v>
      </c>
      <c r="D7583" s="2">
        <v>45291</v>
      </c>
      <c r="E7583" t="s">
        <v>1264</v>
      </c>
      <c r="F7583" t="s">
        <v>1265</v>
      </c>
      <c r="G7583" t="s">
        <v>1266</v>
      </c>
      <c r="H7583" t="s">
        <v>682</v>
      </c>
      <c r="I7583" t="s">
        <v>1307</v>
      </c>
      <c r="J7583" t="s">
        <v>1308</v>
      </c>
      <c r="K7583" t="s">
        <v>1315</v>
      </c>
      <c r="L7583" t="s">
        <v>1316</v>
      </c>
      <c r="M7583" t="s">
        <v>1317</v>
      </c>
      <c r="N7583" t="s">
        <v>920</v>
      </c>
      <c r="O7583">
        <v>515</v>
      </c>
    </row>
    <row r="7584" spans="1:15" x14ac:dyDescent="0.35">
      <c r="A7584" s="189" t="str">
        <f t="shared" si="397"/>
        <v>Dec</v>
      </c>
      <c r="B7584" s="190" t="str">
        <f t="shared" si="398"/>
        <v>2023</v>
      </c>
      <c r="C7584" s="190" t="str">
        <f t="shared" si="399"/>
        <v>Dec-2023</v>
      </c>
      <c r="D7584" s="2">
        <v>45291</v>
      </c>
      <c r="E7584" t="s">
        <v>1264</v>
      </c>
      <c r="F7584" t="s">
        <v>1265</v>
      </c>
      <c r="G7584" t="s">
        <v>1266</v>
      </c>
      <c r="H7584" t="s">
        <v>682</v>
      </c>
      <c r="I7584" t="s">
        <v>1307</v>
      </c>
      <c r="J7584" t="s">
        <v>1308</v>
      </c>
      <c r="K7584" t="s">
        <v>1315</v>
      </c>
      <c r="L7584" t="s">
        <v>1316</v>
      </c>
      <c r="M7584" t="s">
        <v>1317</v>
      </c>
      <c r="N7584" t="s">
        <v>922</v>
      </c>
      <c r="O7584">
        <v>430</v>
      </c>
    </row>
    <row r="7585" spans="1:15" x14ac:dyDescent="0.35">
      <c r="A7585" s="189" t="str">
        <f t="shared" si="397"/>
        <v>Dec</v>
      </c>
      <c r="B7585" s="190" t="str">
        <f t="shared" si="398"/>
        <v>2023</v>
      </c>
      <c r="C7585" s="190" t="str">
        <f t="shared" si="399"/>
        <v>Dec-2023</v>
      </c>
      <c r="D7585" s="2">
        <v>45291</v>
      </c>
      <c r="E7585" t="s">
        <v>1264</v>
      </c>
      <c r="F7585" t="s">
        <v>1265</v>
      </c>
      <c r="G7585" t="s">
        <v>1266</v>
      </c>
      <c r="H7585" t="s">
        <v>682</v>
      </c>
      <c r="I7585" t="s">
        <v>1307</v>
      </c>
      <c r="J7585" t="s">
        <v>1308</v>
      </c>
      <c r="K7585" t="s">
        <v>1315</v>
      </c>
      <c r="L7585" t="s">
        <v>1316</v>
      </c>
      <c r="M7585" t="s">
        <v>1317</v>
      </c>
      <c r="N7585" t="s">
        <v>921</v>
      </c>
      <c r="O7585">
        <v>520</v>
      </c>
    </row>
    <row r="7586" spans="1:15" x14ac:dyDescent="0.35">
      <c r="A7586" s="189" t="str">
        <f t="shared" si="397"/>
        <v>Dec</v>
      </c>
      <c r="B7586" s="190" t="str">
        <f t="shared" si="398"/>
        <v>2023</v>
      </c>
      <c r="C7586" s="190" t="str">
        <f t="shared" si="399"/>
        <v>Dec-2023</v>
      </c>
      <c r="D7586" s="2">
        <v>45291</v>
      </c>
      <c r="E7586" t="s">
        <v>1264</v>
      </c>
      <c r="F7586" t="s">
        <v>1265</v>
      </c>
      <c r="G7586" t="s">
        <v>1266</v>
      </c>
      <c r="H7586" t="s">
        <v>682</v>
      </c>
      <c r="I7586" t="s">
        <v>1307</v>
      </c>
      <c r="J7586" t="s">
        <v>1308</v>
      </c>
      <c r="K7586" t="s">
        <v>1318</v>
      </c>
      <c r="L7586" t="s">
        <v>1319</v>
      </c>
      <c r="M7586" t="s">
        <v>1320</v>
      </c>
      <c r="N7586" t="s">
        <v>1528</v>
      </c>
      <c r="O7586" t="s">
        <v>958</v>
      </c>
    </row>
    <row r="7587" spans="1:15" x14ac:dyDescent="0.35">
      <c r="A7587" s="189" t="str">
        <f t="shared" si="397"/>
        <v>Dec</v>
      </c>
      <c r="B7587" s="190" t="str">
        <f t="shared" si="398"/>
        <v>2023</v>
      </c>
      <c r="C7587" s="190" t="str">
        <f t="shared" si="399"/>
        <v>Dec-2023</v>
      </c>
      <c r="D7587" s="2">
        <v>45291</v>
      </c>
      <c r="E7587" t="s">
        <v>1264</v>
      </c>
      <c r="F7587" t="s">
        <v>1265</v>
      </c>
      <c r="G7587" t="s">
        <v>1266</v>
      </c>
      <c r="H7587" t="s">
        <v>682</v>
      </c>
      <c r="I7587" t="s">
        <v>1307</v>
      </c>
      <c r="J7587" t="s">
        <v>1308</v>
      </c>
      <c r="K7587" t="s">
        <v>1318</v>
      </c>
      <c r="L7587" t="s">
        <v>1319</v>
      </c>
      <c r="M7587" t="s">
        <v>1320</v>
      </c>
      <c r="N7587" t="s">
        <v>1529</v>
      </c>
      <c r="O7587" t="s">
        <v>958</v>
      </c>
    </row>
    <row r="7588" spans="1:15" x14ac:dyDescent="0.35">
      <c r="A7588" s="189" t="str">
        <f t="shared" si="397"/>
        <v>Dec</v>
      </c>
      <c r="B7588" s="190" t="str">
        <f t="shared" si="398"/>
        <v>2023</v>
      </c>
      <c r="C7588" s="190" t="str">
        <f t="shared" si="399"/>
        <v>Dec-2023</v>
      </c>
      <c r="D7588" s="2">
        <v>45291</v>
      </c>
      <c r="E7588" t="s">
        <v>1264</v>
      </c>
      <c r="F7588" t="s">
        <v>1265</v>
      </c>
      <c r="G7588" t="s">
        <v>1266</v>
      </c>
      <c r="H7588" t="s">
        <v>682</v>
      </c>
      <c r="I7588" t="s">
        <v>1307</v>
      </c>
      <c r="J7588" t="s">
        <v>1308</v>
      </c>
      <c r="K7588" t="s">
        <v>1318</v>
      </c>
      <c r="L7588" t="s">
        <v>1319</v>
      </c>
      <c r="M7588" t="s">
        <v>1320</v>
      </c>
      <c r="N7588" t="s">
        <v>919</v>
      </c>
      <c r="O7588">
        <v>10</v>
      </c>
    </row>
    <row r="7589" spans="1:15" x14ac:dyDescent="0.35">
      <c r="A7589" s="189" t="str">
        <f t="shared" si="397"/>
        <v>Dec</v>
      </c>
      <c r="B7589" s="190" t="str">
        <f t="shared" si="398"/>
        <v>2023</v>
      </c>
      <c r="C7589" s="190" t="str">
        <f t="shared" si="399"/>
        <v>Dec-2023</v>
      </c>
      <c r="D7589" s="2">
        <v>45291</v>
      </c>
      <c r="E7589" t="s">
        <v>1264</v>
      </c>
      <c r="F7589" t="s">
        <v>1265</v>
      </c>
      <c r="G7589" t="s">
        <v>1266</v>
      </c>
      <c r="H7589" t="s">
        <v>682</v>
      </c>
      <c r="I7589" t="s">
        <v>1307</v>
      </c>
      <c r="J7589" t="s">
        <v>1308</v>
      </c>
      <c r="K7589" t="s">
        <v>1318</v>
      </c>
      <c r="L7589" t="s">
        <v>1319</v>
      </c>
      <c r="M7589" t="s">
        <v>1320</v>
      </c>
      <c r="N7589" t="s">
        <v>920</v>
      </c>
      <c r="O7589">
        <v>250</v>
      </c>
    </row>
    <row r="7590" spans="1:15" x14ac:dyDescent="0.35">
      <c r="A7590" s="189" t="str">
        <f t="shared" si="397"/>
        <v>Dec</v>
      </c>
      <c r="B7590" s="190" t="str">
        <f t="shared" si="398"/>
        <v>2023</v>
      </c>
      <c r="C7590" s="190" t="str">
        <f t="shared" si="399"/>
        <v>Dec-2023</v>
      </c>
      <c r="D7590" s="2">
        <v>45291</v>
      </c>
      <c r="E7590" t="s">
        <v>1264</v>
      </c>
      <c r="F7590" t="s">
        <v>1265</v>
      </c>
      <c r="G7590" t="s">
        <v>1266</v>
      </c>
      <c r="H7590" t="s">
        <v>682</v>
      </c>
      <c r="I7590" t="s">
        <v>1307</v>
      </c>
      <c r="J7590" t="s">
        <v>1308</v>
      </c>
      <c r="K7590" t="s">
        <v>1318</v>
      </c>
      <c r="L7590" t="s">
        <v>1319</v>
      </c>
      <c r="M7590" t="s">
        <v>1320</v>
      </c>
      <c r="N7590" t="s">
        <v>922</v>
      </c>
      <c r="O7590">
        <v>590</v>
      </c>
    </row>
    <row r="7591" spans="1:15" x14ac:dyDescent="0.35">
      <c r="A7591" s="189" t="str">
        <f t="shared" si="397"/>
        <v>Dec</v>
      </c>
      <c r="B7591" s="190" t="str">
        <f t="shared" si="398"/>
        <v>2023</v>
      </c>
      <c r="C7591" s="190" t="str">
        <f t="shared" si="399"/>
        <v>Dec-2023</v>
      </c>
      <c r="D7591" s="2">
        <v>45291</v>
      </c>
      <c r="E7591" t="s">
        <v>1264</v>
      </c>
      <c r="F7591" t="s">
        <v>1265</v>
      </c>
      <c r="G7591" t="s">
        <v>1266</v>
      </c>
      <c r="H7591" t="s">
        <v>682</v>
      </c>
      <c r="I7591" t="s">
        <v>1307</v>
      </c>
      <c r="J7591" t="s">
        <v>1308</v>
      </c>
      <c r="K7591" t="s">
        <v>1318</v>
      </c>
      <c r="L7591" t="s">
        <v>1319</v>
      </c>
      <c r="M7591" t="s">
        <v>1320</v>
      </c>
      <c r="N7591" t="s">
        <v>921</v>
      </c>
      <c r="O7591">
        <v>660</v>
      </c>
    </row>
    <row r="7592" spans="1:15" x14ac:dyDescent="0.35">
      <c r="A7592" s="189" t="str">
        <f t="shared" si="397"/>
        <v>Dec</v>
      </c>
      <c r="B7592" s="190" t="str">
        <f t="shared" si="398"/>
        <v>2023</v>
      </c>
      <c r="C7592" s="190" t="str">
        <f t="shared" si="399"/>
        <v>Dec-2023</v>
      </c>
      <c r="D7592" s="2">
        <v>45291</v>
      </c>
      <c r="E7592" t="s">
        <v>1264</v>
      </c>
      <c r="F7592" t="s">
        <v>1265</v>
      </c>
      <c r="G7592" t="s">
        <v>1266</v>
      </c>
      <c r="H7592" t="s">
        <v>682</v>
      </c>
      <c r="I7592" t="s">
        <v>1307</v>
      </c>
      <c r="J7592" t="s">
        <v>1308</v>
      </c>
      <c r="K7592" t="s">
        <v>1321</v>
      </c>
      <c r="L7592" t="s">
        <v>1322</v>
      </c>
      <c r="M7592" t="s">
        <v>1323</v>
      </c>
      <c r="N7592" t="s">
        <v>1528</v>
      </c>
      <c r="O7592" t="s">
        <v>958</v>
      </c>
    </row>
    <row r="7593" spans="1:15" x14ac:dyDescent="0.35">
      <c r="A7593" s="189" t="str">
        <f t="shared" si="397"/>
        <v>Dec</v>
      </c>
      <c r="B7593" s="190" t="str">
        <f t="shared" si="398"/>
        <v>2023</v>
      </c>
      <c r="C7593" s="190" t="str">
        <f t="shared" si="399"/>
        <v>Dec-2023</v>
      </c>
      <c r="D7593" s="2">
        <v>45291</v>
      </c>
      <c r="E7593" t="s">
        <v>1264</v>
      </c>
      <c r="F7593" t="s">
        <v>1265</v>
      </c>
      <c r="G7593" t="s">
        <v>1266</v>
      </c>
      <c r="H7593" t="s">
        <v>682</v>
      </c>
      <c r="I7593" t="s">
        <v>1307</v>
      </c>
      <c r="J7593" t="s">
        <v>1308</v>
      </c>
      <c r="K7593" t="s">
        <v>1321</v>
      </c>
      <c r="L7593" t="s">
        <v>1322</v>
      </c>
      <c r="M7593" t="s">
        <v>1323</v>
      </c>
      <c r="N7593" t="s">
        <v>1529</v>
      </c>
      <c r="O7593" t="s">
        <v>958</v>
      </c>
    </row>
    <row r="7594" spans="1:15" x14ac:dyDescent="0.35">
      <c r="A7594" s="189" t="str">
        <f t="shared" si="397"/>
        <v>Dec</v>
      </c>
      <c r="B7594" s="190" t="str">
        <f t="shared" si="398"/>
        <v>2023</v>
      </c>
      <c r="C7594" s="190" t="str">
        <f t="shared" si="399"/>
        <v>Dec-2023</v>
      </c>
      <c r="D7594" s="2">
        <v>45291</v>
      </c>
      <c r="E7594" t="s">
        <v>1264</v>
      </c>
      <c r="F7594" t="s">
        <v>1265</v>
      </c>
      <c r="G7594" t="s">
        <v>1266</v>
      </c>
      <c r="H7594" t="s">
        <v>682</v>
      </c>
      <c r="I7594" t="s">
        <v>1307</v>
      </c>
      <c r="J7594" t="s">
        <v>1308</v>
      </c>
      <c r="K7594" t="s">
        <v>1321</v>
      </c>
      <c r="L7594" t="s">
        <v>1322</v>
      </c>
      <c r="M7594" t="s">
        <v>1323</v>
      </c>
      <c r="N7594" t="s">
        <v>919</v>
      </c>
      <c r="O7594">
        <v>45</v>
      </c>
    </row>
    <row r="7595" spans="1:15" x14ac:dyDescent="0.35">
      <c r="A7595" s="189" t="str">
        <f t="shared" si="397"/>
        <v>Dec</v>
      </c>
      <c r="B7595" s="190" t="str">
        <f t="shared" si="398"/>
        <v>2023</v>
      </c>
      <c r="C7595" s="190" t="str">
        <f t="shared" si="399"/>
        <v>Dec-2023</v>
      </c>
      <c r="D7595" s="2">
        <v>45291</v>
      </c>
      <c r="E7595" t="s">
        <v>1264</v>
      </c>
      <c r="F7595" t="s">
        <v>1265</v>
      </c>
      <c r="G7595" t="s">
        <v>1266</v>
      </c>
      <c r="H7595" t="s">
        <v>682</v>
      </c>
      <c r="I7595" t="s">
        <v>1307</v>
      </c>
      <c r="J7595" t="s">
        <v>1308</v>
      </c>
      <c r="K7595" t="s">
        <v>1321</v>
      </c>
      <c r="L7595" t="s">
        <v>1322</v>
      </c>
      <c r="M7595" t="s">
        <v>1323</v>
      </c>
      <c r="N7595" t="s">
        <v>920</v>
      </c>
      <c r="O7595">
        <v>790</v>
      </c>
    </row>
    <row r="7596" spans="1:15" x14ac:dyDescent="0.35">
      <c r="A7596" s="189" t="str">
        <f t="shared" si="397"/>
        <v>Dec</v>
      </c>
      <c r="B7596" s="190" t="str">
        <f t="shared" si="398"/>
        <v>2023</v>
      </c>
      <c r="C7596" s="190" t="str">
        <f t="shared" si="399"/>
        <v>Dec-2023</v>
      </c>
      <c r="D7596" s="2">
        <v>45291</v>
      </c>
      <c r="E7596" t="s">
        <v>1264</v>
      </c>
      <c r="F7596" t="s">
        <v>1265</v>
      </c>
      <c r="G7596" t="s">
        <v>1266</v>
      </c>
      <c r="H7596" t="s">
        <v>682</v>
      </c>
      <c r="I7596" t="s">
        <v>1307</v>
      </c>
      <c r="J7596" t="s">
        <v>1308</v>
      </c>
      <c r="K7596" t="s">
        <v>1321</v>
      </c>
      <c r="L7596" t="s">
        <v>1322</v>
      </c>
      <c r="M7596" t="s">
        <v>1323</v>
      </c>
      <c r="N7596" t="s">
        <v>922</v>
      </c>
      <c r="O7596">
        <v>240</v>
      </c>
    </row>
    <row r="7597" spans="1:15" x14ac:dyDescent="0.35">
      <c r="A7597" s="189" t="str">
        <f t="shared" si="397"/>
        <v>Dec</v>
      </c>
      <c r="B7597" s="190" t="str">
        <f t="shared" si="398"/>
        <v>2023</v>
      </c>
      <c r="C7597" s="190" t="str">
        <f t="shared" si="399"/>
        <v>Dec-2023</v>
      </c>
      <c r="D7597" s="2">
        <v>45291</v>
      </c>
      <c r="E7597" t="s">
        <v>1264</v>
      </c>
      <c r="F7597" t="s">
        <v>1265</v>
      </c>
      <c r="G7597" t="s">
        <v>1266</v>
      </c>
      <c r="H7597" t="s">
        <v>682</v>
      </c>
      <c r="I7597" t="s">
        <v>1307</v>
      </c>
      <c r="J7597" t="s">
        <v>1308</v>
      </c>
      <c r="K7597" t="s">
        <v>1321</v>
      </c>
      <c r="L7597" t="s">
        <v>1322</v>
      </c>
      <c r="M7597" t="s">
        <v>1323</v>
      </c>
      <c r="N7597" t="s">
        <v>921</v>
      </c>
      <c r="O7597">
        <v>660</v>
      </c>
    </row>
    <row r="7598" spans="1:15" x14ac:dyDescent="0.35">
      <c r="A7598" s="189" t="str">
        <f t="shared" si="397"/>
        <v>Dec</v>
      </c>
      <c r="B7598" s="190" t="str">
        <f t="shared" si="398"/>
        <v>2023</v>
      </c>
      <c r="C7598" s="190" t="str">
        <f t="shared" si="399"/>
        <v>Dec-2023</v>
      </c>
      <c r="D7598" s="2">
        <v>45291</v>
      </c>
      <c r="E7598" t="s">
        <v>1264</v>
      </c>
      <c r="F7598" t="s">
        <v>1265</v>
      </c>
      <c r="G7598" t="s">
        <v>1266</v>
      </c>
      <c r="H7598" t="s">
        <v>682</v>
      </c>
      <c r="I7598" t="s">
        <v>1307</v>
      </c>
      <c r="J7598" t="s">
        <v>1308</v>
      </c>
      <c r="K7598" t="s">
        <v>1324</v>
      </c>
      <c r="L7598" t="s">
        <v>1325</v>
      </c>
      <c r="M7598" t="s">
        <v>1326</v>
      </c>
      <c r="N7598" t="s">
        <v>1528</v>
      </c>
      <c r="O7598" t="s">
        <v>958</v>
      </c>
    </row>
    <row r="7599" spans="1:15" x14ac:dyDescent="0.35">
      <c r="A7599" s="189" t="str">
        <f t="shared" si="397"/>
        <v>Dec</v>
      </c>
      <c r="B7599" s="190" t="str">
        <f t="shared" si="398"/>
        <v>2023</v>
      </c>
      <c r="C7599" s="190" t="str">
        <f t="shared" si="399"/>
        <v>Dec-2023</v>
      </c>
      <c r="D7599" s="2">
        <v>45291</v>
      </c>
      <c r="E7599" t="s">
        <v>1264</v>
      </c>
      <c r="F7599" t="s">
        <v>1265</v>
      </c>
      <c r="G7599" t="s">
        <v>1266</v>
      </c>
      <c r="H7599" t="s">
        <v>682</v>
      </c>
      <c r="I7599" t="s">
        <v>1307</v>
      </c>
      <c r="J7599" t="s">
        <v>1308</v>
      </c>
      <c r="K7599" t="s">
        <v>1324</v>
      </c>
      <c r="L7599" t="s">
        <v>1325</v>
      </c>
      <c r="M7599" t="s">
        <v>1326</v>
      </c>
      <c r="N7599" t="s">
        <v>1529</v>
      </c>
      <c r="O7599" t="s">
        <v>958</v>
      </c>
    </row>
    <row r="7600" spans="1:15" x14ac:dyDescent="0.35">
      <c r="A7600" s="189" t="str">
        <f t="shared" si="397"/>
        <v>Dec</v>
      </c>
      <c r="B7600" s="190" t="str">
        <f t="shared" si="398"/>
        <v>2023</v>
      </c>
      <c r="C7600" s="190" t="str">
        <f t="shared" si="399"/>
        <v>Dec-2023</v>
      </c>
      <c r="D7600" s="2">
        <v>45291</v>
      </c>
      <c r="E7600" t="s">
        <v>1264</v>
      </c>
      <c r="F7600" t="s">
        <v>1265</v>
      </c>
      <c r="G7600" t="s">
        <v>1266</v>
      </c>
      <c r="H7600" t="s">
        <v>682</v>
      </c>
      <c r="I7600" t="s">
        <v>1307</v>
      </c>
      <c r="J7600" t="s">
        <v>1308</v>
      </c>
      <c r="K7600" t="s">
        <v>1324</v>
      </c>
      <c r="L7600" t="s">
        <v>1325</v>
      </c>
      <c r="M7600" t="s">
        <v>1326</v>
      </c>
      <c r="N7600" t="s">
        <v>919</v>
      </c>
      <c r="O7600">
        <v>300</v>
      </c>
    </row>
    <row r="7601" spans="1:15" x14ac:dyDescent="0.35">
      <c r="A7601" s="189" t="str">
        <f t="shared" si="397"/>
        <v>Dec</v>
      </c>
      <c r="B7601" s="190" t="str">
        <f t="shared" si="398"/>
        <v>2023</v>
      </c>
      <c r="C7601" s="190" t="str">
        <f t="shared" si="399"/>
        <v>Dec-2023</v>
      </c>
      <c r="D7601" s="2">
        <v>45291</v>
      </c>
      <c r="E7601" t="s">
        <v>1264</v>
      </c>
      <c r="F7601" t="s">
        <v>1265</v>
      </c>
      <c r="G7601" t="s">
        <v>1266</v>
      </c>
      <c r="H7601" t="s">
        <v>682</v>
      </c>
      <c r="I7601" t="s">
        <v>1307</v>
      </c>
      <c r="J7601" t="s">
        <v>1308</v>
      </c>
      <c r="K7601" t="s">
        <v>1324</v>
      </c>
      <c r="L7601" t="s">
        <v>1325</v>
      </c>
      <c r="M7601" t="s">
        <v>1326</v>
      </c>
      <c r="N7601" t="s">
        <v>920</v>
      </c>
      <c r="O7601">
        <v>2245</v>
      </c>
    </row>
    <row r="7602" spans="1:15" x14ac:dyDescent="0.35">
      <c r="A7602" s="189" t="str">
        <f t="shared" si="397"/>
        <v>Dec</v>
      </c>
      <c r="B7602" s="190" t="str">
        <f t="shared" si="398"/>
        <v>2023</v>
      </c>
      <c r="C7602" s="190" t="str">
        <f t="shared" si="399"/>
        <v>Dec-2023</v>
      </c>
      <c r="D7602" s="2">
        <v>45291</v>
      </c>
      <c r="E7602" t="s">
        <v>1264</v>
      </c>
      <c r="F7602" t="s">
        <v>1265</v>
      </c>
      <c r="G7602" t="s">
        <v>1266</v>
      </c>
      <c r="H7602" t="s">
        <v>682</v>
      </c>
      <c r="I7602" t="s">
        <v>1307</v>
      </c>
      <c r="J7602" t="s">
        <v>1308</v>
      </c>
      <c r="K7602" t="s">
        <v>1324</v>
      </c>
      <c r="L7602" t="s">
        <v>1325</v>
      </c>
      <c r="M7602" t="s">
        <v>1326</v>
      </c>
      <c r="N7602" t="s">
        <v>922</v>
      </c>
      <c r="O7602">
        <v>1225</v>
      </c>
    </row>
    <row r="7603" spans="1:15" x14ac:dyDescent="0.35">
      <c r="A7603" s="189" t="str">
        <f t="shared" si="397"/>
        <v>Dec</v>
      </c>
      <c r="B7603" s="190" t="str">
        <f t="shared" si="398"/>
        <v>2023</v>
      </c>
      <c r="C7603" s="190" t="str">
        <f t="shared" si="399"/>
        <v>Dec-2023</v>
      </c>
      <c r="D7603" s="2">
        <v>45291</v>
      </c>
      <c r="E7603" t="s">
        <v>1264</v>
      </c>
      <c r="F7603" t="s">
        <v>1265</v>
      </c>
      <c r="G7603" t="s">
        <v>1266</v>
      </c>
      <c r="H7603" t="s">
        <v>682</v>
      </c>
      <c r="I7603" t="s">
        <v>1307</v>
      </c>
      <c r="J7603" t="s">
        <v>1308</v>
      </c>
      <c r="K7603" t="s">
        <v>1324</v>
      </c>
      <c r="L7603" t="s">
        <v>1325</v>
      </c>
      <c r="M7603" t="s">
        <v>1326</v>
      </c>
      <c r="N7603" t="s">
        <v>921</v>
      </c>
      <c r="O7603">
        <v>1740</v>
      </c>
    </row>
    <row r="7604" spans="1:15" x14ac:dyDescent="0.35">
      <c r="A7604" s="189" t="str">
        <f t="shared" si="397"/>
        <v>Dec</v>
      </c>
      <c r="B7604" s="190" t="str">
        <f t="shared" si="398"/>
        <v>2023</v>
      </c>
      <c r="C7604" s="190" t="str">
        <f t="shared" si="399"/>
        <v>Dec-2023</v>
      </c>
      <c r="D7604" s="2">
        <v>45291</v>
      </c>
      <c r="E7604" t="s">
        <v>1264</v>
      </c>
      <c r="F7604" t="s">
        <v>1265</v>
      </c>
      <c r="G7604" t="s">
        <v>1266</v>
      </c>
      <c r="H7604" t="s">
        <v>695</v>
      </c>
      <c r="I7604" t="s">
        <v>1327</v>
      </c>
      <c r="J7604" t="s">
        <v>1328</v>
      </c>
      <c r="K7604" t="s">
        <v>1329</v>
      </c>
      <c r="L7604" t="s">
        <v>1330</v>
      </c>
      <c r="M7604" t="s">
        <v>1331</v>
      </c>
      <c r="N7604" t="s">
        <v>1528</v>
      </c>
      <c r="O7604" t="s">
        <v>958</v>
      </c>
    </row>
    <row r="7605" spans="1:15" x14ac:dyDescent="0.35">
      <c r="A7605" s="189" t="str">
        <f t="shared" si="397"/>
        <v>Dec</v>
      </c>
      <c r="B7605" s="190" t="str">
        <f t="shared" si="398"/>
        <v>2023</v>
      </c>
      <c r="C7605" s="190" t="str">
        <f t="shared" si="399"/>
        <v>Dec-2023</v>
      </c>
      <c r="D7605" s="2">
        <v>45291</v>
      </c>
      <c r="E7605" t="s">
        <v>1264</v>
      </c>
      <c r="F7605" t="s">
        <v>1265</v>
      </c>
      <c r="G7605" t="s">
        <v>1266</v>
      </c>
      <c r="H7605" t="s">
        <v>695</v>
      </c>
      <c r="I7605" t="s">
        <v>1327</v>
      </c>
      <c r="J7605" t="s">
        <v>1328</v>
      </c>
      <c r="K7605" t="s">
        <v>1329</v>
      </c>
      <c r="L7605" t="s">
        <v>1330</v>
      </c>
      <c r="M7605" t="s">
        <v>1331</v>
      </c>
      <c r="N7605" t="s">
        <v>1529</v>
      </c>
      <c r="O7605" t="s">
        <v>958</v>
      </c>
    </row>
    <row r="7606" spans="1:15" x14ac:dyDescent="0.35">
      <c r="A7606" s="189" t="str">
        <f t="shared" si="397"/>
        <v>Dec</v>
      </c>
      <c r="B7606" s="190" t="str">
        <f t="shared" si="398"/>
        <v>2023</v>
      </c>
      <c r="C7606" s="190" t="str">
        <f t="shared" si="399"/>
        <v>Dec-2023</v>
      </c>
      <c r="D7606" s="2">
        <v>45291</v>
      </c>
      <c r="E7606" t="s">
        <v>1264</v>
      </c>
      <c r="F7606" t="s">
        <v>1265</v>
      </c>
      <c r="G7606" t="s">
        <v>1266</v>
      </c>
      <c r="H7606" t="s">
        <v>695</v>
      </c>
      <c r="I7606" t="s">
        <v>1327</v>
      </c>
      <c r="J7606" t="s">
        <v>1328</v>
      </c>
      <c r="K7606" t="s">
        <v>1329</v>
      </c>
      <c r="L7606" t="s">
        <v>1330</v>
      </c>
      <c r="M7606" t="s">
        <v>1331</v>
      </c>
      <c r="N7606" t="s">
        <v>919</v>
      </c>
      <c r="O7606">
        <v>95</v>
      </c>
    </row>
    <row r="7607" spans="1:15" x14ac:dyDescent="0.35">
      <c r="A7607" s="189" t="str">
        <f t="shared" si="397"/>
        <v>Dec</v>
      </c>
      <c r="B7607" s="190" t="str">
        <f t="shared" si="398"/>
        <v>2023</v>
      </c>
      <c r="C7607" s="190" t="str">
        <f t="shared" si="399"/>
        <v>Dec-2023</v>
      </c>
      <c r="D7607" s="2">
        <v>45291</v>
      </c>
      <c r="E7607" t="s">
        <v>1264</v>
      </c>
      <c r="F7607" t="s">
        <v>1265</v>
      </c>
      <c r="G7607" t="s">
        <v>1266</v>
      </c>
      <c r="H7607" t="s">
        <v>695</v>
      </c>
      <c r="I7607" t="s">
        <v>1327</v>
      </c>
      <c r="J7607" t="s">
        <v>1328</v>
      </c>
      <c r="K7607" t="s">
        <v>1329</v>
      </c>
      <c r="L7607" t="s">
        <v>1330</v>
      </c>
      <c r="M7607" t="s">
        <v>1331</v>
      </c>
      <c r="N7607" t="s">
        <v>920</v>
      </c>
      <c r="O7607">
        <v>420</v>
      </c>
    </row>
    <row r="7608" spans="1:15" x14ac:dyDescent="0.35">
      <c r="A7608" s="189" t="str">
        <f t="shared" si="397"/>
        <v>Dec</v>
      </c>
      <c r="B7608" s="190" t="str">
        <f t="shared" si="398"/>
        <v>2023</v>
      </c>
      <c r="C7608" s="190" t="str">
        <f t="shared" si="399"/>
        <v>Dec-2023</v>
      </c>
      <c r="D7608" s="2">
        <v>45291</v>
      </c>
      <c r="E7608" t="s">
        <v>1264</v>
      </c>
      <c r="F7608" t="s">
        <v>1265</v>
      </c>
      <c r="G7608" t="s">
        <v>1266</v>
      </c>
      <c r="H7608" t="s">
        <v>695</v>
      </c>
      <c r="I7608" t="s">
        <v>1327</v>
      </c>
      <c r="J7608" t="s">
        <v>1328</v>
      </c>
      <c r="K7608" t="s">
        <v>1329</v>
      </c>
      <c r="L7608" t="s">
        <v>1330</v>
      </c>
      <c r="M7608" t="s">
        <v>1331</v>
      </c>
      <c r="N7608" t="s">
        <v>922</v>
      </c>
      <c r="O7608">
        <v>880</v>
      </c>
    </row>
    <row r="7609" spans="1:15" x14ac:dyDescent="0.35">
      <c r="A7609" s="189" t="str">
        <f t="shared" si="397"/>
        <v>Dec</v>
      </c>
      <c r="B7609" s="190" t="str">
        <f t="shared" si="398"/>
        <v>2023</v>
      </c>
      <c r="C7609" s="190" t="str">
        <f t="shared" si="399"/>
        <v>Dec-2023</v>
      </c>
      <c r="D7609" s="2">
        <v>45291</v>
      </c>
      <c r="E7609" t="s">
        <v>1264</v>
      </c>
      <c r="F7609" t="s">
        <v>1265</v>
      </c>
      <c r="G7609" t="s">
        <v>1266</v>
      </c>
      <c r="H7609" t="s">
        <v>695</v>
      </c>
      <c r="I7609" t="s">
        <v>1327</v>
      </c>
      <c r="J7609" t="s">
        <v>1328</v>
      </c>
      <c r="K7609" t="s">
        <v>1329</v>
      </c>
      <c r="L7609" t="s">
        <v>1330</v>
      </c>
      <c r="M7609" t="s">
        <v>1331</v>
      </c>
      <c r="N7609" t="s">
        <v>921</v>
      </c>
      <c r="O7609">
        <v>395</v>
      </c>
    </row>
    <row r="7610" spans="1:15" x14ac:dyDescent="0.35">
      <c r="A7610" s="189" t="str">
        <f t="shared" si="397"/>
        <v>Dec</v>
      </c>
      <c r="B7610" s="190" t="str">
        <f t="shared" si="398"/>
        <v>2023</v>
      </c>
      <c r="C7610" s="190" t="str">
        <f t="shared" si="399"/>
        <v>Dec-2023</v>
      </c>
      <c r="D7610" s="2">
        <v>45291</v>
      </c>
      <c r="E7610" t="s">
        <v>1264</v>
      </c>
      <c r="F7610" t="s">
        <v>1265</v>
      </c>
      <c r="G7610" t="s">
        <v>1266</v>
      </c>
      <c r="H7610" t="s">
        <v>695</v>
      </c>
      <c r="I7610" t="s">
        <v>1327</v>
      </c>
      <c r="J7610" t="s">
        <v>1328</v>
      </c>
      <c r="K7610" t="s">
        <v>1332</v>
      </c>
      <c r="L7610" t="s">
        <v>1333</v>
      </c>
      <c r="M7610" t="s">
        <v>1334</v>
      </c>
      <c r="N7610" t="s">
        <v>1528</v>
      </c>
      <c r="O7610" t="s">
        <v>958</v>
      </c>
    </row>
    <row r="7611" spans="1:15" x14ac:dyDescent="0.35">
      <c r="A7611" s="189" t="str">
        <f t="shared" si="397"/>
        <v>Dec</v>
      </c>
      <c r="B7611" s="190" t="str">
        <f t="shared" si="398"/>
        <v>2023</v>
      </c>
      <c r="C7611" s="190" t="str">
        <f t="shared" si="399"/>
        <v>Dec-2023</v>
      </c>
      <c r="D7611" s="2">
        <v>45291</v>
      </c>
      <c r="E7611" t="s">
        <v>1264</v>
      </c>
      <c r="F7611" t="s">
        <v>1265</v>
      </c>
      <c r="G7611" t="s">
        <v>1266</v>
      </c>
      <c r="H7611" t="s">
        <v>695</v>
      </c>
      <c r="I7611" t="s">
        <v>1327</v>
      </c>
      <c r="J7611" t="s">
        <v>1328</v>
      </c>
      <c r="K7611" t="s">
        <v>1332</v>
      </c>
      <c r="L7611" t="s">
        <v>1333</v>
      </c>
      <c r="M7611" t="s">
        <v>1334</v>
      </c>
      <c r="N7611" t="s">
        <v>1529</v>
      </c>
      <c r="O7611" t="s">
        <v>958</v>
      </c>
    </row>
    <row r="7612" spans="1:15" x14ac:dyDescent="0.35">
      <c r="A7612" s="189" t="str">
        <f t="shared" si="397"/>
        <v>Dec</v>
      </c>
      <c r="B7612" s="190" t="str">
        <f t="shared" si="398"/>
        <v>2023</v>
      </c>
      <c r="C7612" s="190" t="str">
        <f t="shared" si="399"/>
        <v>Dec-2023</v>
      </c>
      <c r="D7612" s="2">
        <v>45291</v>
      </c>
      <c r="E7612" t="s">
        <v>1264</v>
      </c>
      <c r="F7612" t="s">
        <v>1265</v>
      </c>
      <c r="G7612" t="s">
        <v>1266</v>
      </c>
      <c r="H7612" t="s">
        <v>695</v>
      </c>
      <c r="I7612" t="s">
        <v>1327</v>
      </c>
      <c r="J7612" t="s">
        <v>1328</v>
      </c>
      <c r="K7612" t="s">
        <v>1332</v>
      </c>
      <c r="L7612" t="s">
        <v>1333</v>
      </c>
      <c r="M7612" t="s">
        <v>1334</v>
      </c>
      <c r="N7612" t="s">
        <v>919</v>
      </c>
      <c r="O7612">
        <v>165</v>
      </c>
    </row>
    <row r="7613" spans="1:15" x14ac:dyDescent="0.35">
      <c r="A7613" s="189" t="str">
        <f t="shared" si="397"/>
        <v>Dec</v>
      </c>
      <c r="B7613" s="190" t="str">
        <f t="shared" si="398"/>
        <v>2023</v>
      </c>
      <c r="C7613" s="190" t="str">
        <f t="shared" si="399"/>
        <v>Dec-2023</v>
      </c>
      <c r="D7613" s="2">
        <v>45291</v>
      </c>
      <c r="E7613" t="s">
        <v>1264</v>
      </c>
      <c r="F7613" t="s">
        <v>1265</v>
      </c>
      <c r="G7613" t="s">
        <v>1266</v>
      </c>
      <c r="H7613" t="s">
        <v>695</v>
      </c>
      <c r="I7613" t="s">
        <v>1327</v>
      </c>
      <c r="J7613" t="s">
        <v>1328</v>
      </c>
      <c r="K7613" t="s">
        <v>1332</v>
      </c>
      <c r="L7613" t="s">
        <v>1333</v>
      </c>
      <c r="M7613" t="s">
        <v>1334</v>
      </c>
      <c r="N7613" t="s">
        <v>920</v>
      </c>
      <c r="O7613">
        <v>775</v>
      </c>
    </row>
    <row r="7614" spans="1:15" x14ac:dyDescent="0.35">
      <c r="A7614" s="189" t="str">
        <f t="shared" si="397"/>
        <v>Dec</v>
      </c>
      <c r="B7614" s="190" t="str">
        <f t="shared" si="398"/>
        <v>2023</v>
      </c>
      <c r="C7614" s="190" t="str">
        <f t="shared" si="399"/>
        <v>Dec-2023</v>
      </c>
      <c r="D7614" s="2">
        <v>45291</v>
      </c>
      <c r="E7614" t="s">
        <v>1264</v>
      </c>
      <c r="F7614" t="s">
        <v>1265</v>
      </c>
      <c r="G7614" t="s">
        <v>1266</v>
      </c>
      <c r="H7614" t="s">
        <v>695</v>
      </c>
      <c r="I7614" t="s">
        <v>1327</v>
      </c>
      <c r="J7614" t="s">
        <v>1328</v>
      </c>
      <c r="K7614" t="s">
        <v>1332</v>
      </c>
      <c r="L7614" t="s">
        <v>1333</v>
      </c>
      <c r="M7614" t="s">
        <v>1334</v>
      </c>
      <c r="N7614" t="s">
        <v>922</v>
      </c>
      <c r="O7614">
        <v>1090</v>
      </c>
    </row>
    <row r="7615" spans="1:15" x14ac:dyDescent="0.35">
      <c r="A7615" s="189" t="str">
        <f t="shared" si="397"/>
        <v>Dec</v>
      </c>
      <c r="B7615" s="190" t="str">
        <f t="shared" si="398"/>
        <v>2023</v>
      </c>
      <c r="C7615" s="190" t="str">
        <f t="shared" si="399"/>
        <v>Dec-2023</v>
      </c>
      <c r="D7615" s="2">
        <v>45291</v>
      </c>
      <c r="E7615" t="s">
        <v>1264</v>
      </c>
      <c r="F7615" t="s">
        <v>1265</v>
      </c>
      <c r="G7615" t="s">
        <v>1266</v>
      </c>
      <c r="H7615" t="s">
        <v>695</v>
      </c>
      <c r="I7615" t="s">
        <v>1327</v>
      </c>
      <c r="J7615" t="s">
        <v>1328</v>
      </c>
      <c r="K7615" t="s">
        <v>1332</v>
      </c>
      <c r="L7615" t="s">
        <v>1333</v>
      </c>
      <c r="M7615" t="s">
        <v>1334</v>
      </c>
      <c r="N7615" t="s">
        <v>921</v>
      </c>
      <c r="O7615">
        <v>990</v>
      </c>
    </row>
    <row r="7616" spans="1:15" x14ac:dyDescent="0.35">
      <c r="A7616" s="189" t="str">
        <f t="shared" si="397"/>
        <v>Dec</v>
      </c>
      <c r="B7616" s="190" t="str">
        <f t="shared" si="398"/>
        <v>2023</v>
      </c>
      <c r="C7616" s="190" t="str">
        <f t="shared" si="399"/>
        <v>Dec-2023</v>
      </c>
      <c r="D7616" s="2">
        <v>45291</v>
      </c>
      <c r="E7616" t="s">
        <v>1264</v>
      </c>
      <c r="F7616" t="s">
        <v>1265</v>
      </c>
      <c r="G7616" t="s">
        <v>1266</v>
      </c>
      <c r="H7616" t="s">
        <v>695</v>
      </c>
      <c r="I7616" t="s">
        <v>1327</v>
      </c>
      <c r="J7616" t="s">
        <v>1328</v>
      </c>
      <c r="K7616" t="s">
        <v>1335</v>
      </c>
      <c r="L7616" t="s">
        <v>1336</v>
      </c>
      <c r="M7616" t="s">
        <v>1337</v>
      </c>
      <c r="N7616" t="s">
        <v>1528</v>
      </c>
      <c r="O7616" t="s">
        <v>958</v>
      </c>
    </row>
    <row r="7617" spans="1:15" x14ac:dyDescent="0.35">
      <c r="A7617" s="189" t="str">
        <f t="shared" si="397"/>
        <v>Dec</v>
      </c>
      <c r="B7617" s="190" t="str">
        <f t="shared" si="398"/>
        <v>2023</v>
      </c>
      <c r="C7617" s="190" t="str">
        <f t="shared" si="399"/>
        <v>Dec-2023</v>
      </c>
      <c r="D7617" s="2">
        <v>45291</v>
      </c>
      <c r="E7617" t="s">
        <v>1264</v>
      </c>
      <c r="F7617" t="s">
        <v>1265</v>
      </c>
      <c r="G7617" t="s">
        <v>1266</v>
      </c>
      <c r="H7617" t="s">
        <v>695</v>
      </c>
      <c r="I7617" t="s">
        <v>1327</v>
      </c>
      <c r="J7617" t="s">
        <v>1328</v>
      </c>
      <c r="K7617" t="s">
        <v>1335</v>
      </c>
      <c r="L7617" t="s">
        <v>1336</v>
      </c>
      <c r="M7617" t="s">
        <v>1337</v>
      </c>
      <c r="N7617" t="s">
        <v>1529</v>
      </c>
      <c r="O7617" t="s">
        <v>958</v>
      </c>
    </row>
    <row r="7618" spans="1:15" x14ac:dyDescent="0.35">
      <c r="A7618" s="189" t="str">
        <f t="shared" si="397"/>
        <v>Dec</v>
      </c>
      <c r="B7618" s="190" t="str">
        <f t="shared" si="398"/>
        <v>2023</v>
      </c>
      <c r="C7618" s="190" t="str">
        <f t="shared" si="399"/>
        <v>Dec-2023</v>
      </c>
      <c r="D7618" s="2">
        <v>45291</v>
      </c>
      <c r="E7618" t="s">
        <v>1264</v>
      </c>
      <c r="F7618" t="s">
        <v>1265</v>
      </c>
      <c r="G7618" t="s">
        <v>1266</v>
      </c>
      <c r="H7618" t="s">
        <v>695</v>
      </c>
      <c r="I7618" t="s">
        <v>1327</v>
      </c>
      <c r="J7618" t="s">
        <v>1328</v>
      </c>
      <c r="K7618" t="s">
        <v>1335</v>
      </c>
      <c r="L7618" t="s">
        <v>1336</v>
      </c>
      <c r="M7618" t="s">
        <v>1337</v>
      </c>
      <c r="N7618" t="s">
        <v>919</v>
      </c>
      <c r="O7618">
        <v>510</v>
      </c>
    </row>
    <row r="7619" spans="1:15" x14ac:dyDescent="0.35">
      <c r="A7619" s="189" t="str">
        <f t="shared" si="397"/>
        <v>Dec</v>
      </c>
      <c r="B7619" s="190" t="str">
        <f t="shared" si="398"/>
        <v>2023</v>
      </c>
      <c r="C7619" s="190" t="str">
        <f t="shared" si="399"/>
        <v>Dec-2023</v>
      </c>
      <c r="D7619" s="2">
        <v>45291</v>
      </c>
      <c r="E7619" t="s">
        <v>1264</v>
      </c>
      <c r="F7619" t="s">
        <v>1265</v>
      </c>
      <c r="G7619" t="s">
        <v>1266</v>
      </c>
      <c r="H7619" t="s">
        <v>695</v>
      </c>
      <c r="I7619" t="s">
        <v>1327</v>
      </c>
      <c r="J7619" t="s">
        <v>1328</v>
      </c>
      <c r="K7619" t="s">
        <v>1335</v>
      </c>
      <c r="L7619" t="s">
        <v>1336</v>
      </c>
      <c r="M7619" t="s">
        <v>1337</v>
      </c>
      <c r="N7619" t="s">
        <v>920</v>
      </c>
      <c r="O7619">
        <v>2135</v>
      </c>
    </row>
    <row r="7620" spans="1:15" x14ac:dyDescent="0.35">
      <c r="A7620" s="189" t="str">
        <f t="shared" si="397"/>
        <v>Dec</v>
      </c>
      <c r="B7620" s="190" t="str">
        <f t="shared" si="398"/>
        <v>2023</v>
      </c>
      <c r="C7620" s="190" t="str">
        <f t="shared" si="399"/>
        <v>Dec-2023</v>
      </c>
      <c r="D7620" s="2">
        <v>45291</v>
      </c>
      <c r="E7620" t="s">
        <v>1264</v>
      </c>
      <c r="F7620" t="s">
        <v>1265</v>
      </c>
      <c r="G7620" t="s">
        <v>1266</v>
      </c>
      <c r="H7620" t="s">
        <v>695</v>
      </c>
      <c r="I7620" t="s">
        <v>1327</v>
      </c>
      <c r="J7620" t="s">
        <v>1328</v>
      </c>
      <c r="K7620" t="s">
        <v>1335</v>
      </c>
      <c r="L7620" t="s">
        <v>1336</v>
      </c>
      <c r="M7620" t="s">
        <v>1337</v>
      </c>
      <c r="N7620" t="s">
        <v>922</v>
      </c>
      <c r="O7620">
        <v>2240</v>
      </c>
    </row>
    <row r="7621" spans="1:15" x14ac:dyDescent="0.35">
      <c r="A7621" s="189" t="str">
        <f t="shared" si="397"/>
        <v>Dec</v>
      </c>
      <c r="B7621" s="190" t="str">
        <f t="shared" si="398"/>
        <v>2023</v>
      </c>
      <c r="C7621" s="190" t="str">
        <f t="shared" si="399"/>
        <v>Dec-2023</v>
      </c>
      <c r="D7621" s="2">
        <v>45291</v>
      </c>
      <c r="E7621" t="s">
        <v>1264</v>
      </c>
      <c r="F7621" t="s">
        <v>1265</v>
      </c>
      <c r="G7621" t="s">
        <v>1266</v>
      </c>
      <c r="H7621" t="s">
        <v>695</v>
      </c>
      <c r="I7621" t="s">
        <v>1327</v>
      </c>
      <c r="J7621" t="s">
        <v>1328</v>
      </c>
      <c r="K7621" t="s">
        <v>1335</v>
      </c>
      <c r="L7621" t="s">
        <v>1336</v>
      </c>
      <c r="M7621" t="s">
        <v>1337</v>
      </c>
      <c r="N7621" t="s">
        <v>921</v>
      </c>
      <c r="O7621">
        <v>1690</v>
      </c>
    </row>
    <row r="7622" spans="1:15" x14ac:dyDescent="0.35">
      <c r="A7622" s="189" t="str">
        <f t="shared" si="397"/>
        <v>Dec</v>
      </c>
      <c r="B7622" s="190" t="str">
        <f t="shared" si="398"/>
        <v>2023</v>
      </c>
      <c r="C7622" s="190" t="str">
        <f t="shared" si="399"/>
        <v>Dec-2023</v>
      </c>
      <c r="D7622" s="2">
        <v>45291</v>
      </c>
      <c r="E7622" t="s">
        <v>1264</v>
      </c>
      <c r="F7622" t="s">
        <v>1265</v>
      </c>
      <c r="G7622" t="s">
        <v>1266</v>
      </c>
      <c r="H7622" t="s">
        <v>695</v>
      </c>
      <c r="I7622" t="s">
        <v>1327</v>
      </c>
      <c r="J7622" t="s">
        <v>1328</v>
      </c>
      <c r="K7622" t="s">
        <v>1338</v>
      </c>
      <c r="L7622" t="s">
        <v>1339</v>
      </c>
      <c r="M7622" t="s">
        <v>1340</v>
      </c>
      <c r="N7622" t="s">
        <v>1528</v>
      </c>
      <c r="O7622" t="s">
        <v>958</v>
      </c>
    </row>
    <row r="7623" spans="1:15" x14ac:dyDescent="0.35">
      <c r="A7623" s="189" t="str">
        <f t="shared" si="397"/>
        <v>Dec</v>
      </c>
      <c r="B7623" s="190" t="str">
        <f t="shared" si="398"/>
        <v>2023</v>
      </c>
      <c r="C7623" s="190" t="str">
        <f t="shared" si="399"/>
        <v>Dec-2023</v>
      </c>
      <c r="D7623" s="2">
        <v>45291</v>
      </c>
      <c r="E7623" t="s">
        <v>1264</v>
      </c>
      <c r="F7623" t="s">
        <v>1265</v>
      </c>
      <c r="G7623" t="s">
        <v>1266</v>
      </c>
      <c r="H7623" t="s">
        <v>695</v>
      </c>
      <c r="I7623" t="s">
        <v>1327</v>
      </c>
      <c r="J7623" t="s">
        <v>1328</v>
      </c>
      <c r="K7623" t="s">
        <v>1338</v>
      </c>
      <c r="L7623" t="s">
        <v>1339</v>
      </c>
      <c r="M7623" t="s">
        <v>1340</v>
      </c>
      <c r="N7623" t="s">
        <v>1529</v>
      </c>
      <c r="O7623" t="s">
        <v>958</v>
      </c>
    </row>
    <row r="7624" spans="1:15" x14ac:dyDescent="0.35">
      <c r="A7624" s="189" t="str">
        <f t="shared" si="397"/>
        <v>Dec</v>
      </c>
      <c r="B7624" s="190" t="str">
        <f t="shared" si="398"/>
        <v>2023</v>
      </c>
      <c r="C7624" s="190" t="str">
        <f t="shared" si="399"/>
        <v>Dec-2023</v>
      </c>
      <c r="D7624" s="2">
        <v>45291</v>
      </c>
      <c r="E7624" t="s">
        <v>1264</v>
      </c>
      <c r="F7624" t="s">
        <v>1265</v>
      </c>
      <c r="G7624" t="s">
        <v>1266</v>
      </c>
      <c r="H7624" t="s">
        <v>695</v>
      </c>
      <c r="I7624" t="s">
        <v>1327</v>
      </c>
      <c r="J7624" t="s">
        <v>1328</v>
      </c>
      <c r="K7624" t="s">
        <v>1338</v>
      </c>
      <c r="L7624" t="s">
        <v>1339</v>
      </c>
      <c r="M7624" t="s">
        <v>1340</v>
      </c>
      <c r="N7624" t="s">
        <v>919</v>
      </c>
      <c r="O7624">
        <v>765</v>
      </c>
    </row>
    <row r="7625" spans="1:15" x14ac:dyDescent="0.35">
      <c r="A7625" s="189" t="str">
        <f t="shared" si="397"/>
        <v>Dec</v>
      </c>
      <c r="B7625" s="190" t="str">
        <f t="shared" si="398"/>
        <v>2023</v>
      </c>
      <c r="C7625" s="190" t="str">
        <f t="shared" si="399"/>
        <v>Dec-2023</v>
      </c>
      <c r="D7625" s="2">
        <v>45291</v>
      </c>
      <c r="E7625" t="s">
        <v>1264</v>
      </c>
      <c r="F7625" t="s">
        <v>1265</v>
      </c>
      <c r="G7625" t="s">
        <v>1266</v>
      </c>
      <c r="H7625" t="s">
        <v>695</v>
      </c>
      <c r="I7625" t="s">
        <v>1327</v>
      </c>
      <c r="J7625" t="s">
        <v>1328</v>
      </c>
      <c r="K7625" t="s">
        <v>1338</v>
      </c>
      <c r="L7625" t="s">
        <v>1339</v>
      </c>
      <c r="M7625" t="s">
        <v>1340</v>
      </c>
      <c r="N7625" t="s">
        <v>920</v>
      </c>
      <c r="O7625">
        <v>1165</v>
      </c>
    </row>
    <row r="7626" spans="1:15" x14ac:dyDescent="0.35">
      <c r="A7626" s="189" t="str">
        <f t="shared" si="397"/>
        <v>Dec</v>
      </c>
      <c r="B7626" s="190" t="str">
        <f t="shared" si="398"/>
        <v>2023</v>
      </c>
      <c r="C7626" s="190" t="str">
        <f t="shared" si="399"/>
        <v>Dec-2023</v>
      </c>
      <c r="D7626" s="2">
        <v>45291</v>
      </c>
      <c r="E7626" t="s">
        <v>1264</v>
      </c>
      <c r="F7626" t="s">
        <v>1265</v>
      </c>
      <c r="G7626" t="s">
        <v>1266</v>
      </c>
      <c r="H7626" t="s">
        <v>695</v>
      </c>
      <c r="I7626" t="s">
        <v>1327</v>
      </c>
      <c r="J7626" t="s">
        <v>1328</v>
      </c>
      <c r="K7626" t="s">
        <v>1338</v>
      </c>
      <c r="L7626" t="s">
        <v>1339</v>
      </c>
      <c r="M7626" t="s">
        <v>1340</v>
      </c>
      <c r="N7626" t="s">
        <v>922</v>
      </c>
      <c r="O7626">
        <v>1850</v>
      </c>
    </row>
    <row r="7627" spans="1:15" x14ac:dyDescent="0.35">
      <c r="A7627" s="189" t="str">
        <f t="shared" si="397"/>
        <v>Dec</v>
      </c>
      <c r="B7627" s="190" t="str">
        <f t="shared" si="398"/>
        <v>2023</v>
      </c>
      <c r="C7627" s="190" t="str">
        <f t="shared" si="399"/>
        <v>Dec-2023</v>
      </c>
      <c r="D7627" s="2">
        <v>45291</v>
      </c>
      <c r="E7627" t="s">
        <v>1264</v>
      </c>
      <c r="F7627" t="s">
        <v>1265</v>
      </c>
      <c r="G7627" t="s">
        <v>1266</v>
      </c>
      <c r="H7627" t="s">
        <v>695</v>
      </c>
      <c r="I7627" t="s">
        <v>1327</v>
      </c>
      <c r="J7627" t="s">
        <v>1328</v>
      </c>
      <c r="K7627" t="s">
        <v>1338</v>
      </c>
      <c r="L7627" t="s">
        <v>1339</v>
      </c>
      <c r="M7627" t="s">
        <v>1340</v>
      </c>
      <c r="N7627" t="s">
        <v>921</v>
      </c>
      <c r="O7627">
        <v>1725</v>
      </c>
    </row>
    <row r="7628" spans="1:15" x14ac:dyDescent="0.35">
      <c r="A7628" s="189" t="str">
        <f t="shared" si="397"/>
        <v>Dec</v>
      </c>
      <c r="B7628" s="190" t="str">
        <f t="shared" si="398"/>
        <v>2023</v>
      </c>
      <c r="C7628" s="190" t="str">
        <f t="shared" si="399"/>
        <v>Dec-2023</v>
      </c>
      <c r="D7628" s="2">
        <v>45291</v>
      </c>
      <c r="E7628" t="s">
        <v>1264</v>
      </c>
      <c r="F7628" t="s">
        <v>1265</v>
      </c>
      <c r="G7628" t="s">
        <v>1266</v>
      </c>
      <c r="H7628" t="s">
        <v>695</v>
      </c>
      <c r="I7628" t="s">
        <v>1327</v>
      </c>
      <c r="J7628" t="s">
        <v>1328</v>
      </c>
      <c r="K7628" t="s">
        <v>1341</v>
      </c>
      <c r="L7628" t="s">
        <v>1342</v>
      </c>
      <c r="M7628" t="s">
        <v>1343</v>
      </c>
      <c r="N7628" t="s">
        <v>1528</v>
      </c>
      <c r="O7628" t="s">
        <v>958</v>
      </c>
    </row>
    <row r="7629" spans="1:15" x14ac:dyDescent="0.35">
      <c r="A7629" s="189" t="str">
        <f t="shared" si="397"/>
        <v>Dec</v>
      </c>
      <c r="B7629" s="190" t="str">
        <f t="shared" si="398"/>
        <v>2023</v>
      </c>
      <c r="C7629" s="190" t="str">
        <f t="shared" si="399"/>
        <v>Dec-2023</v>
      </c>
      <c r="D7629" s="2">
        <v>45291</v>
      </c>
      <c r="E7629" t="s">
        <v>1264</v>
      </c>
      <c r="F7629" t="s">
        <v>1265</v>
      </c>
      <c r="G7629" t="s">
        <v>1266</v>
      </c>
      <c r="H7629" t="s">
        <v>695</v>
      </c>
      <c r="I7629" t="s">
        <v>1327</v>
      </c>
      <c r="J7629" t="s">
        <v>1328</v>
      </c>
      <c r="K7629" t="s">
        <v>1341</v>
      </c>
      <c r="L7629" t="s">
        <v>1342</v>
      </c>
      <c r="M7629" t="s">
        <v>1343</v>
      </c>
      <c r="N7629" t="s">
        <v>1529</v>
      </c>
      <c r="O7629" t="s">
        <v>958</v>
      </c>
    </row>
    <row r="7630" spans="1:15" x14ac:dyDescent="0.35">
      <c r="A7630" s="189" t="str">
        <f t="shared" si="397"/>
        <v>Dec</v>
      </c>
      <c r="B7630" s="190" t="str">
        <f t="shared" si="398"/>
        <v>2023</v>
      </c>
      <c r="C7630" s="190" t="str">
        <f t="shared" si="399"/>
        <v>Dec-2023</v>
      </c>
      <c r="D7630" s="2">
        <v>45291</v>
      </c>
      <c r="E7630" t="s">
        <v>1264</v>
      </c>
      <c r="F7630" t="s">
        <v>1265</v>
      </c>
      <c r="G7630" t="s">
        <v>1266</v>
      </c>
      <c r="H7630" t="s">
        <v>695</v>
      </c>
      <c r="I7630" t="s">
        <v>1327</v>
      </c>
      <c r="J7630" t="s">
        <v>1328</v>
      </c>
      <c r="K7630" t="s">
        <v>1341</v>
      </c>
      <c r="L7630" t="s">
        <v>1342</v>
      </c>
      <c r="M7630" t="s">
        <v>1343</v>
      </c>
      <c r="N7630" t="s">
        <v>919</v>
      </c>
      <c r="O7630">
        <v>345</v>
      </c>
    </row>
    <row r="7631" spans="1:15" x14ac:dyDescent="0.35">
      <c r="A7631" s="189" t="str">
        <f t="shared" si="397"/>
        <v>Dec</v>
      </c>
      <c r="B7631" s="190" t="str">
        <f t="shared" si="398"/>
        <v>2023</v>
      </c>
      <c r="C7631" s="190" t="str">
        <f t="shared" si="399"/>
        <v>Dec-2023</v>
      </c>
      <c r="D7631" s="2">
        <v>45291</v>
      </c>
      <c r="E7631" t="s">
        <v>1264</v>
      </c>
      <c r="F7631" t="s">
        <v>1265</v>
      </c>
      <c r="G7631" t="s">
        <v>1266</v>
      </c>
      <c r="H7631" t="s">
        <v>695</v>
      </c>
      <c r="I7631" t="s">
        <v>1327</v>
      </c>
      <c r="J7631" t="s">
        <v>1328</v>
      </c>
      <c r="K7631" t="s">
        <v>1341</v>
      </c>
      <c r="L7631" t="s">
        <v>1342</v>
      </c>
      <c r="M7631" t="s">
        <v>1343</v>
      </c>
      <c r="N7631" t="s">
        <v>920</v>
      </c>
      <c r="O7631">
        <v>980</v>
      </c>
    </row>
    <row r="7632" spans="1:15" x14ac:dyDescent="0.35">
      <c r="A7632" s="189" t="str">
        <f t="shared" si="397"/>
        <v>Dec</v>
      </c>
      <c r="B7632" s="190" t="str">
        <f t="shared" si="398"/>
        <v>2023</v>
      </c>
      <c r="C7632" s="190" t="str">
        <f t="shared" si="399"/>
        <v>Dec-2023</v>
      </c>
      <c r="D7632" s="2">
        <v>45291</v>
      </c>
      <c r="E7632" t="s">
        <v>1264</v>
      </c>
      <c r="F7632" t="s">
        <v>1265</v>
      </c>
      <c r="G7632" t="s">
        <v>1266</v>
      </c>
      <c r="H7632" t="s">
        <v>695</v>
      </c>
      <c r="I7632" t="s">
        <v>1327</v>
      </c>
      <c r="J7632" t="s">
        <v>1328</v>
      </c>
      <c r="K7632" t="s">
        <v>1341</v>
      </c>
      <c r="L7632" t="s">
        <v>1342</v>
      </c>
      <c r="M7632" t="s">
        <v>1343</v>
      </c>
      <c r="N7632" t="s">
        <v>922</v>
      </c>
      <c r="O7632">
        <v>1090</v>
      </c>
    </row>
    <row r="7633" spans="1:15" x14ac:dyDescent="0.35">
      <c r="A7633" s="189" t="str">
        <f t="shared" si="397"/>
        <v>Dec</v>
      </c>
      <c r="B7633" s="190" t="str">
        <f t="shared" si="398"/>
        <v>2023</v>
      </c>
      <c r="C7633" s="190" t="str">
        <f t="shared" si="399"/>
        <v>Dec-2023</v>
      </c>
      <c r="D7633" s="2">
        <v>45291</v>
      </c>
      <c r="E7633" t="s">
        <v>1264</v>
      </c>
      <c r="F7633" t="s">
        <v>1265</v>
      </c>
      <c r="G7633" t="s">
        <v>1266</v>
      </c>
      <c r="H7633" t="s">
        <v>695</v>
      </c>
      <c r="I7633" t="s">
        <v>1327</v>
      </c>
      <c r="J7633" t="s">
        <v>1328</v>
      </c>
      <c r="K7633" t="s">
        <v>1341</v>
      </c>
      <c r="L7633" t="s">
        <v>1342</v>
      </c>
      <c r="M7633" t="s">
        <v>1343</v>
      </c>
      <c r="N7633" t="s">
        <v>921</v>
      </c>
      <c r="O7633">
        <v>1045</v>
      </c>
    </row>
    <row r="7634" spans="1:15" x14ac:dyDescent="0.35">
      <c r="A7634" s="189" t="str">
        <f t="shared" si="397"/>
        <v>Nov</v>
      </c>
      <c r="B7634" s="190" t="str">
        <f t="shared" si="398"/>
        <v>2023</v>
      </c>
      <c r="C7634" s="190" t="str">
        <f t="shared" si="399"/>
        <v>Nov-2023</v>
      </c>
      <c r="D7634" s="2">
        <v>45260</v>
      </c>
      <c r="E7634" t="s">
        <v>912</v>
      </c>
      <c r="F7634" t="s">
        <v>913</v>
      </c>
      <c r="G7634" t="s">
        <v>95</v>
      </c>
      <c r="H7634" t="s">
        <v>654</v>
      </c>
      <c r="I7634" t="s">
        <v>914</v>
      </c>
      <c r="J7634" t="s">
        <v>915</v>
      </c>
      <c r="K7634" t="s">
        <v>916</v>
      </c>
      <c r="L7634" t="s">
        <v>917</v>
      </c>
      <c r="M7634" t="s">
        <v>918</v>
      </c>
      <c r="N7634" t="s">
        <v>1528</v>
      </c>
      <c r="O7634" t="s">
        <v>958</v>
      </c>
    </row>
    <row r="7635" spans="1:15" x14ac:dyDescent="0.35">
      <c r="A7635" s="189" t="str">
        <f t="shared" si="397"/>
        <v>Nov</v>
      </c>
      <c r="B7635" s="190" t="str">
        <f t="shared" si="398"/>
        <v>2023</v>
      </c>
      <c r="C7635" s="190" t="str">
        <f t="shared" si="399"/>
        <v>Nov-2023</v>
      </c>
      <c r="D7635" s="2">
        <v>45260</v>
      </c>
      <c r="E7635" t="s">
        <v>912</v>
      </c>
      <c r="F7635" t="s">
        <v>913</v>
      </c>
      <c r="G7635" t="s">
        <v>95</v>
      </c>
      <c r="H7635" t="s">
        <v>654</v>
      </c>
      <c r="I7635" t="s">
        <v>914</v>
      </c>
      <c r="J7635" t="s">
        <v>915</v>
      </c>
      <c r="K7635" t="s">
        <v>916</v>
      </c>
      <c r="L7635" t="s">
        <v>917</v>
      </c>
      <c r="M7635" t="s">
        <v>918</v>
      </c>
      <c r="N7635" t="s">
        <v>1529</v>
      </c>
      <c r="O7635" t="s">
        <v>958</v>
      </c>
    </row>
    <row r="7636" spans="1:15" x14ac:dyDescent="0.35">
      <c r="A7636" s="189" t="str">
        <f t="shared" si="397"/>
        <v>Nov</v>
      </c>
      <c r="B7636" s="190" t="str">
        <f t="shared" si="398"/>
        <v>2023</v>
      </c>
      <c r="C7636" s="190" t="str">
        <f t="shared" si="399"/>
        <v>Nov-2023</v>
      </c>
      <c r="D7636" s="2">
        <v>45260</v>
      </c>
      <c r="E7636" t="s">
        <v>912</v>
      </c>
      <c r="F7636" t="s">
        <v>913</v>
      </c>
      <c r="G7636" t="s">
        <v>95</v>
      </c>
      <c r="H7636" t="s">
        <v>654</v>
      </c>
      <c r="I7636" t="s">
        <v>914</v>
      </c>
      <c r="J7636" t="s">
        <v>915</v>
      </c>
      <c r="K7636" t="s">
        <v>916</v>
      </c>
      <c r="L7636" t="s">
        <v>917</v>
      </c>
      <c r="M7636" t="s">
        <v>918</v>
      </c>
      <c r="N7636" t="s">
        <v>919</v>
      </c>
      <c r="O7636">
        <v>815</v>
      </c>
    </row>
    <row r="7637" spans="1:15" x14ac:dyDescent="0.35">
      <c r="A7637" s="189" t="str">
        <f t="shared" si="397"/>
        <v>Nov</v>
      </c>
      <c r="B7637" s="190" t="str">
        <f t="shared" si="398"/>
        <v>2023</v>
      </c>
      <c r="C7637" s="190" t="str">
        <f t="shared" si="399"/>
        <v>Nov-2023</v>
      </c>
      <c r="D7637" s="2">
        <v>45260</v>
      </c>
      <c r="E7637" t="s">
        <v>912</v>
      </c>
      <c r="F7637" t="s">
        <v>913</v>
      </c>
      <c r="G7637" t="s">
        <v>95</v>
      </c>
      <c r="H7637" t="s">
        <v>654</v>
      </c>
      <c r="I7637" t="s">
        <v>914</v>
      </c>
      <c r="J7637" t="s">
        <v>915</v>
      </c>
      <c r="K7637" t="s">
        <v>916</v>
      </c>
      <c r="L7637" t="s">
        <v>917</v>
      </c>
      <c r="M7637" t="s">
        <v>918</v>
      </c>
      <c r="N7637" t="s">
        <v>920</v>
      </c>
      <c r="O7637">
        <v>6730</v>
      </c>
    </row>
    <row r="7638" spans="1:15" x14ac:dyDescent="0.35">
      <c r="A7638" s="189" t="str">
        <f t="shared" si="397"/>
        <v>Nov</v>
      </c>
      <c r="B7638" s="190" t="str">
        <f t="shared" si="398"/>
        <v>2023</v>
      </c>
      <c r="C7638" s="190" t="str">
        <f t="shared" si="399"/>
        <v>Nov-2023</v>
      </c>
      <c r="D7638" s="2">
        <v>45260</v>
      </c>
      <c r="E7638" t="s">
        <v>912</v>
      </c>
      <c r="F7638" t="s">
        <v>913</v>
      </c>
      <c r="G7638" t="s">
        <v>95</v>
      </c>
      <c r="H7638" t="s">
        <v>654</v>
      </c>
      <c r="I7638" t="s">
        <v>914</v>
      </c>
      <c r="J7638" t="s">
        <v>915</v>
      </c>
      <c r="K7638" t="s">
        <v>916</v>
      </c>
      <c r="L7638" t="s">
        <v>917</v>
      </c>
      <c r="M7638" t="s">
        <v>918</v>
      </c>
      <c r="N7638" t="s">
        <v>922</v>
      </c>
      <c r="O7638">
        <v>1460</v>
      </c>
    </row>
    <row r="7639" spans="1:15" x14ac:dyDescent="0.35">
      <c r="A7639" s="189" t="str">
        <f t="shared" si="397"/>
        <v>Nov</v>
      </c>
      <c r="B7639" s="190" t="str">
        <f t="shared" si="398"/>
        <v>2023</v>
      </c>
      <c r="C7639" s="190" t="str">
        <f t="shared" si="399"/>
        <v>Nov-2023</v>
      </c>
      <c r="D7639" s="2">
        <v>45260</v>
      </c>
      <c r="E7639" t="s">
        <v>912</v>
      </c>
      <c r="F7639" t="s">
        <v>913</v>
      </c>
      <c r="G7639" t="s">
        <v>95</v>
      </c>
      <c r="H7639" t="s">
        <v>654</v>
      </c>
      <c r="I7639" t="s">
        <v>914</v>
      </c>
      <c r="J7639" t="s">
        <v>915</v>
      </c>
      <c r="K7639" t="s">
        <v>916</v>
      </c>
      <c r="L7639" t="s">
        <v>917</v>
      </c>
      <c r="M7639" t="s">
        <v>918</v>
      </c>
      <c r="N7639" t="s">
        <v>921</v>
      </c>
      <c r="O7639">
        <v>1850</v>
      </c>
    </row>
    <row r="7640" spans="1:15" x14ac:dyDescent="0.35">
      <c r="A7640" s="189" t="str">
        <f t="shared" si="397"/>
        <v>Nov</v>
      </c>
      <c r="B7640" s="190" t="str">
        <f t="shared" si="398"/>
        <v>2023</v>
      </c>
      <c r="C7640" s="190" t="str">
        <f t="shared" si="399"/>
        <v>Nov-2023</v>
      </c>
      <c r="D7640" s="2">
        <v>45260</v>
      </c>
      <c r="E7640" t="s">
        <v>912</v>
      </c>
      <c r="F7640" t="s">
        <v>913</v>
      </c>
      <c r="G7640" t="s">
        <v>95</v>
      </c>
      <c r="H7640" t="s">
        <v>651</v>
      </c>
      <c r="I7640" t="s">
        <v>924</v>
      </c>
      <c r="J7640" t="s">
        <v>925</v>
      </c>
      <c r="K7640" t="s">
        <v>926</v>
      </c>
      <c r="L7640" t="s">
        <v>927</v>
      </c>
      <c r="M7640" t="s">
        <v>928</v>
      </c>
      <c r="N7640" t="s">
        <v>1528</v>
      </c>
      <c r="O7640" t="s">
        <v>958</v>
      </c>
    </row>
    <row r="7641" spans="1:15" x14ac:dyDescent="0.35">
      <c r="A7641" s="189" t="str">
        <f t="shared" si="397"/>
        <v>Nov</v>
      </c>
      <c r="B7641" s="190" t="str">
        <f t="shared" si="398"/>
        <v>2023</v>
      </c>
      <c r="C7641" s="190" t="str">
        <f t="shared" si="399"/>
        <v>Nov-2023</v>
      </c>
      <c r="D7641" s="2">
        <v>45260</v>
      </c>
      <c r="E7641" t="s">
        <v>912</v>
      </c>
      <c r="F7641" t="s">
        <v>913</v>
      </c>
      <c r="G7641" t="s">
        <v>95</v>
      </c>
      <c r="H7641" t="s">
        <v>651</v>
      </c>
      <c r="I7641" t="s">
        <v>924</v>
      </c>
      <c r="J7641" t="s">
        <v>925</v>
      </c>
      <c r="K7641" t="s">
        <v>926</v>
      </c>
      <c r="L7641" t="s">
        <v>927</v>
      </c>
      <c r="M7641" t="s">
        <v>928</v>
      </c>
      <c r="N7641" t="s">
        <v>1529</v>
      </c>
      <c r="O7641" t="s">
        <v>958</v>
      </c>
    </row>
    <row r="7642" spans="1:15" x14ac:dyDescent="0.35">
      <c r="A7642" s="189" t="str">
        <f t="shared" ref="A7642:A7705" si="400">TEXT(D7642,"mmm")</f>
        <v>Nov</v>
      </c>
      <c r="B7642" s="190" t="str">
        <f t="shared" ref="B7642:B7705" si="401">TEXT(D7642,"yyyy")</f>
        <v>2023</v>
      </c>
      <c r="C7642" s="190" t="str">
        <f t="shared" ref="C7642:C7705" si="402">_xlfn.CONCAT(A7642&amp;"-"&amp;B7642)</f>
        <v>Nov-2023</v>
      </c>
      <c r="D7642" s="2">
        <v>45260</v>
      </c>
      <c r="E7642" t="s">
        <v>912</v>
      </c>
      <c r="F7642" t="s">
        <v>913</v>
      </c>
      <c r="G7642" t="s">
        <v>95</v>
      </c>
      <c r="H7642" t="s">
        <v>651</v>
      </c>
      <c r="I7642" t="s">
        <v>924</v>
      </c>
      <c r="J7642" t="s">
        <v>925</v>
      </c>
      <c r="K7642" t="s">
        <v>926</v>
      </c>
      <c r="L7642" t="s">
        <v>927</v>
      </c>
      <c r="M7642" t="s">
        <v>928</v>
      </c>
      <c r="N7642" t="s">
        <v>919</v>
      </c>
      <c r="O7642">
        <v>1075</v>
      </c>
    </row>
    <row r="7643" spans="1:15" x14ac:dyDescent="0.35">
      <c r="A7643" s="189" t="str">
        <f t="shared" si="400"/>
        <v>Nov</v>
      </c>
      <c r="B7643" s="190" t="str">
        <f t="shared" si="401"/>
        <v>2023</v>
      </c>
      <c r="C7643" s="190" t="str">
        <f t="shared" si="402"/>
        <v>Nov-2023</v>
      </c>
      <c r="D7643" s="2">
        <v>45260</v>
      </c>
      <c r="E7643" t="s">
        <v>912</v>
      </c>
      <c r="F7643" t="s">
        <v>913</v>
      </c>
      <c r="G7643" t="s">
        <v>95</v>
      </c>
      <c r="H7643" t="s">
        <v>651</v>
      </c>
      <c r="I7643" t="s">
        <v>924</v>
      </c>
      <c r="J7643" t="s">
        <v>925</v>
      </c>
      <c r="K7643" t="s">
        <v>926</v>
      </c>
      <c r="L7643" t="s">
        <v>927</v>
      </c>
      <c r="M7643" t="s">
        <v>928</v>
      </c>
      <c r="N7643" t="s">
        <v>920</v>
      </c>
      <c r="O7643">
        <v>4355</v>
      </c>
    </row>
    <row r="7644" spans="1:15" x14ac:dyDescent="0.35">
      <c r="A7644" s="189" t="str">
        <f t="shared" si="400"/>
        <v>Nov</v>
      </c>
      <c r="B7644" s="190" t="str">
        <f t="shared" si="401"/>
        <v>2023</v>
      </c>
      <c r="C7644" s="190" t="str">
        <f t="shared" si="402"/>
        <v>Nov-2023</v>
      </c>
      <c r="D7644" s="2">
        <v>45260</v>
      </c>
      <c r="E7644" t="s">
        <v>912</v>
      </c>
      <c r="F7644" t="s">
        <v>913</v>
      </c>
      <c r="G7644" t="s">
        <v>95</v>
      </c>
      <c r="H7644" t="s">
        <v>651</v>
      </c>
      <c r="I7644" t="s">
        <v>924</v>
      </c>
      <c r="J7644" t="s">
        <v>925</v>
      </c>
      <c r="K7644" t="s">
        <v>926</v>
      </c>
      <c r="L7644" t="s">
        <v>927</v>
      </c>
      <c r="M7644" t="s">
        <v>928</v>
      </c>
      <c r="N7644" t="s">
        <v>922</v>
      </c>
      <c r="O7644">
        <v>1895</v>
      </c>
    </row>
    <row r="7645" spans="1:15" x14ac:dyDescent="0.35">
      <c r="A7645" s="189" t="str">
        <f t="shared" si="400"/>
        <v>Nov</v>
      </c>
      <c r="B7645" s="190" t="str">
        <f t="shared" si="401"/>
        <v>2023</v>
      </c>
      <c r="C7645" s="190" t="str">
        <f t="shared" si="402"/>
        <v>Nov-2023</v>
      </c>
      <c r="D7645" s="2">
        <v>45260</v>
      </c>
      <c r="E7645" t="s">
        <v>912</v>
      </c>
      <c r="F7645" t="s">
        <v>913</v>
      </c>
      <c r="G7645" t="s">
        <v>95</v>
      </c>
      <c r="H7645" t="s">
        <v>651</v>
      </c>
      <c r="I7645" t="s">
        <v>924</v>
      </c>
      <c r="J7645" t="s">
        <v>925</v>
      </c>
      <c r="K7645" t="s">
        <v>926</v>
      </c>
      <c r="L7645" t="s">
        <v>927</v>
      </c>
      <c r="M7645" t="s">
        <v>928</v>
      </c>
      <c r="N7645" t="s">
        <v>921</v>
      </c>
      <c r="O7645">
        <v>1165</v>
      </c>
    </row>
    <row r="7646" spans="1:15" x14ac:dyDescent="0.35">
      <c r="A7646" s="189" t="str">
        <f t="shared" si="400"/>
        <v>Nov</v>
      </c>
      <c r="B7646" s="190" t="str">
        <f t="shared" si="401"/>
        <v>2023</v>
      </c>
      <c r="C7646" s="190" t="str">
        <f t="shared" si="402"/>
        <v>Nov-2023</v>
      </c>
      <c r="D7646" s="2">
        <v>45260</v>
      </c>
      <c r="E7646" t="s">
        <v>912</v>
      </c>
      <c r="F7646" t="s">
        <v>913</v>
      </c>
      <c r="G7646" t="s">
        <v>95</v>
      </c>
      <c r="H7646" t="s">
        <v>652</v>
      </c>
      <c r="I7646" t="s">
        <v>934</v>
      </c>
      <c r="J7646" t="s">
        <v>932</v>
      </c>
      <c r="K7646" t="s">
        <v>935</v>
      </c>
      <c r="L7646" t="s">
        <v>936</v>
      </c>
      <c r="M7646" t="s">
        <v>937</v>
      </c>
      <c r="N7646" t="s">
        <v>1528</v>
      </c>
      <c r="O7646" t="s">
        <v>958</v>
      </c>
    </row>
    <row r="7647" spans="1:15" x14ac:dyDescent="0.35">
      <c r="A7647" s="189" t="str">
        <f t="shared" si="400"/>
        <v>Nov</v>
      </c>
      <c r="B7647" s="190" t="str">
        <f t="shared" si="401"/>
        <v>2023</v>
      </c>
      <c r="C7647" s="190" t="str">
        <f t="shared" si="402"/>
        <v>Nov-2023</v>
      </c>
      <c r="D7647" s="2">
        <v>45260</v>
      </c>
      <c r="E7647" t="s">
        <v>912</v>
      </c>
      <c r="F7647" t="s">
        <v>913</v>
      </c>
      <c r="G7647" t="s">
        <v>95</v>
      </c>
      <c r="H7647" t="s">
        <v>652</v>
      </c>
      <c r="I7647" t="s">
        <v>934</v>
      </c>
      <c r="J7647" t="s">
        <v>932</v>
      </c>
      <c r="K7647" t="s">
        <v>935</v>
      </c>
      <c r="L7647" t="s">
        <v>936</v>
      </c>
      <c r="M7647" t="s">
        <v>937</v>
      </c>
      <c r="N7647" t="s">
        <v>1529</v>
      </c>
      <c r="O7647" t="s">
        <v>958</v>
      </c>
    </row>
    <row r="7648" spans="1:15" x14ac:dyDescent="0.35">
      <c r="A7648" s="189" t="str">
        <f t="shared" si="400"/>
        <v>Nov</v>
      </c>
      <c r="B7648" s="190" t="str">
        <f t="shared" si="401"/>
        <v>2023</v>
      </c>
      <c r="C7648" s="190" t="str">
        <f t="shared" si="402"/>
        <v>Nov-2023</v>
      </c>
      <c r="D7648" s="2">
        <v>45260</v>
      </c>
      <c r="E7648" t="s">
        <v>912</v>
      </c>
      <c r="F7648" t="s">
        <v>913</v>
      </c>
      <c r="G7648" t="s">
        <v>95</v>
      </c>
      <c r="H7648" t="s">
        <v>652</v>
      </c>
      <c r="I7648" t="s">
        <v>934</v>
      </c>
      <c r="J7648" t="s">
        <v>932</v>
      </c>
      <c r="K7648" t="s">
        <v>935</v>
      </c>
      <c r="L7648" t="s">
        <v>936</v>
      </c>
      <c r="M7648" t="s">
        <v>937</v>
      </c>
      <c r="N7648" t="s">
        <v>919</v>
      </c>
      <c r="O7648">
        <v>425</v>
      </c>
    </row>
    <row r="7649" spans="1:15" x14ac:dyDescent="0.35">
      <c r="A7649" s="189" t="str">
        <f t="shared" si="400"/>
        <v>Nov</v>
      </c>
      <c r="B7649" s="190" t="str">
        <f t="shared" si="401"/>
        <v>2023</v>
      </c>
      <c r="C7649" s="190" t="str">
        <f t="shared" si="402"/>
        <v>Nov-2023</v>
      </c>
      <c r="D7649" s="2">
        <v>45260</v>
      </c>
      <c r="E7649" t="s">
        <v>912</v>
      </c>
      <c r="F7649" t="s">
        <v>913</v>
      </c>
      <c r="G7649" t="s">
        <v>95</v>
      </c>
      <c r="H7649" t="s">
        <v>652</v>
      </c>
      <c r="I7649" t="s">
        <v>934</v>
      </c>
      <c r="J7649" t="s">
        <v>932</v>
      </c>
      <c r="K7649" t="s">
        <v>935</v>
      </c>
      <c r="L7649" t="s">
        <v>936</v>
      </c>
      <c r="M7649" t="s">
        <v>937</v>
      </c>
      <c r="N7649" t="s">
        <v>920</v>
      </c>
      <c r="O7649">
        <v>5215</v>
      </c>
    </row>
    <row r="7650" spans="1:15" x14ac:dyDescent="0.35">
      <c r="A7650" s="189" t="str">
        <f t="shared" si="400"/>
        <v>Nov</v>
      </c>
      <c r="B7650" s="190" t="str">
        <f t="shared" si="401"/>
        <v>2023</v>
      </c>
      <c r="C7650" s="190" t="str">
        <f t="shared" si="402"/>
        <v>Nov-2023</v>
      </c>
      <c r="D7650" s="2">
        <v>45260</v>
      </c>
      <c r="E7650" t="s">
        <v>912</v>
      </c>
      <c r="F7650" t="s">
        <v>913</v>
      </c>
      <c r="G7650" t="s">
        <v>95</v>
      </c>
      <c r="H7650" t="s">
        <v>652</v>
      </c>
      <c r="I7650" t="s">
        <v>934</v>
      </c>
      <c r="J7650" t="s">
        <v>932</v>
      </c>
      <c r="K7650" t="s">
        <v>935</v>
      </c>
      <c r="L7650" t="s">
        <v>936</v>
      </c>
      <c r="M7650" t="s">
        <v>937</v>
      </c>
      <c r="N7650" t="s">
        <v>922</v>
      </c>
      <c r="O7650">
        <v>1385</v>
      </c>
    </row>
    <row r="7651" spans="1:15" x14ac:dyDescent="0.35">
      <c r="A7651" s="189" t="str">
        <f t="shared" si="400"/>
        <v>Nov</v>
      </c>
      <c r="B7651" s="190" t="str">
        <f t="shared" si="401"/>
        <v>2023</v>
      </c>
      <c r="C7651" s="190" t="str">
        <f t="shared" si="402"/>
        <v>Nov-2023</v>
      </c>
      <c r="D7651" s="2">
        <v>45260</v>
      </c>
      <c r="E7651" t="s">
        <v>912</v>
      </c>
      <c r="F7651" t="s">
        <v>913</v>
      </c>
      <c r="G7651" t="s">
        <v>95</v>
      </c>
      <c r="H7651" t="s">
        <v>652</v>
      </c>
      <c r="I7651" t="s">
        <v>934</v>
      </c>
      <c r="J7651" t="s">
        <v>932</v>
      </c>
      <c r="K7651" t="s">
        <v>935</v>
      </c>
      <c r="L7651" t="s">
        <v>936</v>
      </c>
      <c r="M7651" t="s">
        <v>937</v>
      </c>
      <c r="N7651" t="s">
        <v>921</v>
      </c>
      <c r="O7651">
        <v>1740</v>
      </c>
    </row>
    <row r="7652" spans="1:15" x14ac:dyDescent="0.35">
      <c r="A7652" s="189" t="str">
        <f t="shared" si="400"/>
        <v>Nov</v>
      </c>
      <c r="B7652" s="190" t="str">
        <f t="shared" si="401"/>
        <v>2023</v>
      </c>
      <c r="C7652" s="190" t="str">
        <f t="shared" si="402"/>
        <v>Nov-2023</v>
      </c>
      <c r="D7652" s="2">
        <v>45260</v>
      </c>
      <c r="E7652" t="s">
        <v>912</v>
      </c>
      <c r="F7652" t="s">
        <v>913</v>
      </c>
      <c r="G7652" t="s">
        <v>95</v>
      </c>
      <c r="H7652" t="s">
        <v>653</v>
      </c>
      <c r="I7652" t="s">
        <v>939</v>
      </c>
      <c r="J7652" t="s">
        <v>933</v>
      </c>
      <c r="K7652" t="s">
        <v>940</v>
      </c>
      <c r="L7652" t="s">
        <v>941</v>
      </c>
      <c r="M7652" t="s">
        <v>942</v>
      </c>
      <c r="N7652" t="s">
        <v>1528</v>
      </c>
      <c r="O7652" t="s">
        <v>958</v>
      </c>
    </row>
    <row r="7653" spans="1:15" x14ac:dyDescent="0.35">
      <c r="A7653" s="189" t="str">
        <f t="shared" si="400"/>
        <v>Nov</v>
      </c>
      <c r="B7653" s="190" t="str">
        <f t="shared" si="401"/>
        <v>2023</v>
      </c>
      <c r="C7653" s="190" t="str">
        <f t="shared" si="402"/>
        <v>Nov-2023</v>
      </c>
      <c r="D7653" s="2">
        <v>45260</v>
      </c>
      <c r="E7653" t="s">
        <v>912</v>
      </c>
      <c r="F7653" t="s">
        <v>913</v>
      </c>
      <c r="G7653" t="s">
        <v>95</v>
      </c>
      <c r="H7653" t="s">
        <v>653</v>
      </c>
      <c r="I7653" t="s">
        <v>939</v>
      </c>
      <c r="J7653" t="s">
        <v>933</v>
      </c>
      <c r="K7653" t="s">
        <v>940</v>
      </c>
      <c r="L7653" t="s">
        <v>941</v>
      </c>
      <c r="M7653" t="s">
        <v>942</v>
      </c>
      <c r="N7653" t="s">
        <v>1529</v>
      </c>
      <c r="O7653" t="s">
        <v>958</v>
      </c>
    </row>
    <row r="7654" spans="1:15" x14ac:dyDescent="0.35">
      <c r="A7654" s="189" t="str">
        <f t="shared" si="400"/>
        <v>Nov</v>
      </c>
      <c r="B7654" s="190" t="str">
        <f t="shared" si="401"/>
        <v>2023</v>
      </c>
      <c r="C7654" s="190" t="str">
        <f t="shared" si="402"/>
        <v>Nov-2023</v>
      </c>
      <c r="D7654" s="2">
        <v>45260</v>
      </c>
      <c r="E7654" t="s">
        <v>912</v>
      </c>
      <c r="F7654" t="s">
        <v>913</v>
      </c>
      <c r="G7654" t="s">
        <v>95</v>
      </c>
      <c r="H7654" t="s">
        <v>653</v>
      </c>
      <c r="I7654" t="s">
        <v>939</v>
      </c>
      <c r="J7654" t="s">
        <v>933</v>
      </c>
      <c r="K7654" t="s">
        <v>940</v>
      </c>
      <c r="L7654" t="s">
        <v>941</v>
      </c>
      <c r="M7654" t="s">
        <v>942</v>
      </c>
      <c r="N7654" t="s">
        <v>919</v>
      </c>
      <c r="O7654">
        <v>1070</v>
      </c>
    </row>
    <row r="7655" spans="1:15" x14ac:dyDescent="0.35">
      <c r="A7655" s="189" t="str">
        <f t="shared" si="400"/>
        <v>Nov</v>
      </c>
      <c r="B7655" s="190" t="str">
        <f t="shared" si="401"/>
        <v>2023</v>
      </c>
      <c r="C7655" s="190" t="str">
        <f t="shared" si="402"/>
        <v>Nov-2023</v>
      </c>
      <c r="D7655" s="2">
        <v>45260</v>
      </c>
      <c r="E7655" t="s">
        <v>912</v>
      </c>
      <c r="F7655" t="s">
        <v>913</v>
      </c>
      <c r="G7655" t="s">
        <v>95</v>
      </c>
      <c r="H7655" t="s">
        <v>653</v>
      </c>
      <c r="I7655" t="s">
        <v>939</v>
      </c>
      <c r="J7655" t="s">
        <v>933</v>
      </c>
      <c r="K7655" t="s">
        <v>940</v>
      </c>
      <c r="L7655" t="s">
        <v>941</v>
      </c>
      <c r="M7655" t="s">
        <v>942</v>
      </c>
      <c r="N7655" t="s">
        <v>920</v>
      </c>
      <c r="O7655">
        <v>4425</v>
      </c>
    </row>
    <row r="7656" spans="1:15" x14ac:dyDescent="0.35">
      <c r="A7656" s="189" t="str">
        <f t="shared" si="400"/>
        <v>Nov</v>
      </c>
      <c r="B7656" s="190" t="str">
        <f t="shared" si="401"/>
        <v>2023</v>
      </c>
      <c r="C7656" s="190" t="str">
        <f t="shared" si="402"/>
        <v>Nov-2023</v>
      </c>
      <c r="D7656" s="2">
        <v>45260</v>
      </c>
      <c r="E7656" t="s">
        <v>912</v>
      </c>
      <c r="F7656" t="s">
        <v>913</v>
      </c>
      <c r="G7656" t="s">
        <v>95</v>
      </c>
      <c r="H7656" t="s">
        <v>653</v>
      </c>
      <c r="I7656" t="s">
        <v>939</v>
      </c>
      <c r="J7656" t="s">
        <v>933</v>
      </c>
      <c r="K7656" t="s">
        <v>940</v>
      </c>
      <c r="L7656" t="s">
        <v>941</v>
      </c>
      <c r="M7656" t="s">
        <v>942</v>
      </c>
      <c r="N7656" t="s">
        <v>922</v>
      </c>
      <c r="O7656">
        <v>5865</v>
      </c>
    </row>
    <row r="7657" spans="1:15" x14ac:dyDescent="0.35">
      <c r="A7657" s="189" t="str">
        <f t="shared" si="400"/>
        <v>Nov</v>
      </c>
      <c r="B7657" s="190" t="str">
        <f t="shared" si="401"/>
        <v>2023</v>
      </c>
      <c r="C7657" s="190" t="str">
        <f t="shared" si="402"/>
        <v>Nov-2023</v>
      </c>
      <c r="D7657" s="2">
        <v>45260</v>
      </c>
      <c r="E7657" t="s">
        <v>912</v>
      </c>
      <c r="F7657" t="s">
        <v>913</v>
      </c>
      <c r="G7657" t="s">
        <v>95</v>
      </c>
      <c r="H7657" t="s">
        <v>653</v>
      </c>
      <c r="I7657" t="s">
        <v>939</v>
      </c>
      <c r="J7657" t="s">
        <v>933</v>
      </c>
      <c r="K7657" t="s">
        <v>940</v>
      </c>
      <c r="L7657" t="s">
        <v>941</v>
      </c>
      <c r="M7657" t="s">
        <v>942</v>
      </c>
      <c r="N7657" t="s">
        <v>921</v>
      </c>
      <c r="O7657">
        <v>1520</v>
      </c>
    </row>
    <row r="7658" spans="1:15" x14ac:dyDescent="0.35">
      <c r="A7658" s="189" t="str">
        <f t="shared" si="400"/>
        <v>Nov</v>
      </c>
      <c r="B7658" s="190" t="str">
        <f t="shared" si="401"/>
        <v>2023</v>
      </c>
      <c r="C7658" s="190" t="str">
        <f t="shared" si="402"/>
        <v>Nov-2023</v>
      </c>
      <c r="D7658" s="2">
        <v>45260</v>
      </c>
      <c r="E7658" t="s">
        <v>912</v>
      </c>
      <c r="F7658" t="s">
        <v>913</v>
      </c>
      <c r="G7658" t="s">
        <v>95</v>
      </c>
      <c r="H7658" t="s">
        <v>656</v>
      </c>
      <c r="I7658" t="s">
        <v>946</v>
      </c>
      <c r="J7658" t="s">
        <v>938</v>
      </c>
      <c r="K7658" t="s">
        <v>947</v>
      </c>
      <c r="L7658" t="s">
        <v>948</v>
      </c>
      <c r="M7658" t="s">
        <v>949</v>
      </c>
      <c r="N7658" t="s">
        <v>1528</v>
      </c>
      <c r="O7658" t="s">
        <v>958</v>
      </c>
    </row>
    <row r="7659" spans="1:15" x14ac:dyDescent="0.35">
      <c r="A7659" s="189" t="str">
        <f t="shared" si="400"/>
        <v>Nov</v>
      </c>
      <c r="B7659" s="190" t="str">
        <f t="shared" si="401"/>
        <v>2023</v>
      </c>
      <c r="C7659" s="190" t="str">
        <f t="shared" si="402"/>
        <v>Nov-2023</v>
      </c>
      <c r="D7659" s="2">
        <v>45260</v>
      </c>
      <c r="E7659" t="s">
        <v>912</v>
      </c>
      <c r="F7659" t="s">
        <v>913</v>
      </c>
      <c r="G7659" t="s">
        <v>95</v>
      </c>
      <c r="H7659" t="s">
        <v>656</v>
      </c>
      <c r="I7659" t="s">
        <v>946</v>
      </c>
      <c r="J7659" t="s">
        <v>938</v>
      </c>
      <c r="K7659" t="s">
        <v>947</v>
      </c>
      <c r="L7659" t="s">
        <v>948</v>
      </c>
      <c r="M7659" t="s">
        <v>949</v>
      </c>
      <c r="N7659" t="s">
        <v>1529</v>
      </c>
      <c r="O7659" t="s">
        <v>958</v>
      </c>
    </row>
    <row r="7660" spans="1:15" x14ac:dyDescent="0.35">
      <c r="A7660" s="189" t="str">
        <f t="shared" si="400"/>
        <v>Nov</v>
      </c>
      <c r="B7660" s="190" t="str">
        <f t="shared" si="401"/>
        <v>2023</v>
      </c>
      <c r="C7660" s="190" t="str">
        <f t="shared" si="402"/>
        <v>Nov-2023</v>
      </c>
      <c r="D7660" s="2">
        <v>45260</v>
      </c>
      <c r="E7660" t="s">
        <v>912</v>
      </c>
      <c r="F7660" t="s">
        <v>913</v>
      </c>
      <c r="G7660" t="s">
        <v>95</v>
      </c>
      <c r="H7660" t="s">
        <v>656</v>
      </c>
      <c r="I7660" t="s">
        <v>946</v>
      </c>
      <c r="J7660" t="s">
        <v>938</v>
      </c>
      <c r="K7660" t="s">
        <v>947</v>
      </c>
      <c r="L7660" t="s">
        <v>948</v>
      </c>
      <c r="M7660" t="s">
        <v>949</v>
      </c>
      <c r="N7660" t="s">
        <v>919</v>
      </c>
      <c r="O7660">
        <v>1205</v>
      </c>
    </row>
    <row r="7661" spans="1:15" x14ac:dyDescent="0.35">
      <c r="A7661" s="189" t="str">
        <f t="shared" si="400"/>
        <v>Nov</v>
      </c>
      <c r="B7661" s="190" t="str">
        <f t="shared" si="401"/>
        <v>2023</v>
      </c>
      <c r="C7661" s="190" t="str">
        <f t="shared" si="402"/>
        <v>Nov-2023</v>
      </c>
      <c r="D7661" s="2">
        <v>45260</v>
      </c>
      <c r="E7661" t="s">
        <v>912</v>
      </c>
      <c r="F7661" t="s">
        <v>913</v>
      </c>
      <c r="G7661" t="s">
        <v>95</v>
      </c>
      <c r="H7661" t="s">
        <v>656</v>
      </c>
      <c r="I7661" t="s">
        <v>946</v>
      </c>
      <c r="J7661" t="s">
        <v>938</v>
      </c>
      <c r="K7661" t="s">
        <v>947</v>
      </c>
      <c r="L7661" t="s">
        <v>948</v>
      </c>
      <c r="M7661" t="s">
        <v>949</v>
      </c>
      <c r="N7661" t="s">
        <v>920</v>
      </c>
      <c r="O7661">
        <v>6255</v>
      </c>
    </row>
    <row r="7662" spans="1:15" x14ac:dyDescent="0.35">
      <c r="A7662" s="189" t="str">
        <f t="shared" si="400"/>
        <v>Nov</v>
      </c>
      <c r="B7662" s="190" t="str">
        <f t="shared" si="401"/>
        <v>2023</v>
      </c>
      <c r="C7662" s="190" t="str">
        <f t="shared" si="402"/>
        <v>Nov-2023</v>
      </c>
      <c r="D7662" s="2">
        <v>45260</v>
      </c>
      <c r="E7662" t="s">
        <v>912</v>
      </c>
      <c r="F7662" t="s">
        <v>913</v>
      </c>
      <c r="G7662" t="s">
        <v>95</v>
      </c>
      <c r="H7662" t="s">
        <v>656</v>
      </c>
      <c r="I7662" t="s">
        <v>946</v>
      </c>
      <c r="J7662" t="s">
        <v>938</v>
      </c>
      <c r="K7662" t="s">
        <v>947</v>
      </c>
      <c r="L7662" t="s">
        <v>948</v>
      </c>
      <c r="M7662" t="s">
        <v>949</v>
      </c>
      <c r="N7662" t="s">
        <v>922</v>
      </c>
      <c r="O7662">
        <v>1150</v>
      </c>
    </row>
    <row r="7663" spans="1:15" x14ac:dyDescent="0.35">
      <c r="A7663" s="189" t="str">
        <f t="shared" si="400"/>
        <v>Nov</v>
      </c>
      <c r="B7663" s="190" t="str">
        <f t="shared" si="401"/>
        <v>2023</v>
      </c>
      <c r="C7663" s="190" t="str">
        <f t="shared" si="402"/>
        <v>Nov-2023</v>
      </c>
      <c r="D7663" s="2">
        <v>45260</v>
      </c>
      <c r="E7663" t="s">
        <v>912</v>
      </c>
      <c r="F7663" t="s">
        <v>913</v>
      </c>
      <c r="G7663" t="s">
        <v>95</v>
      </c>
      <c r="H7663" t="s">
        <v>656</v>
      </c>
      <c r="I7663" t="s">
        <v>946</v>
      </c>
      <c r="J7663" t="s">
        <v>938</v>
      </c>
      <c r="K7663" t="s">
        <v>947</v>
      </c>
      <c r="L7663" t="s">
        <v>948</v>
      </c>
      <c r="M7663" t="s">
        <v>949</v>
      </c>
      <c r="N7663" t="s">
        <v>921</v>
      </c>
      <c r="O7663">
        <v>1975</v>
      </c>
    </row>
    <row r="7664" spans="1:15" x14ac:dyDescent="0.35">
      <c r="A7664" s="189" t="str">
        <f t="shared" si="400"/>
        <v>Nov</v>
      </c>
      <c r="B7664" s="190" t="str">
        <f t="shared" si="401"/>
        <v>2023</v>
      </c>
      <c r="C7664" s="190" t="str">
        <f t="shared" si="402"/>
        <v>Nov-2023</v>
      </c>
      <c r="D7664" s="2">
        <v>45260</v>
      </c>
      <c r="E7664" t="s">
        <v>950</v>
      </c>
      <c r="F7664" t="s">
        <v>951</v>
      </c>
      <c r="G7664" t="s">
        <v>952</v>
      </c>
      <c r="H7664" t="s">
        <v>671</v>
      </c>
      <c r="I7664" t="s">
        <v>953</v>
      </c>
      <c r="J7664" t="s">
        <v>954</v>
      </c>
      <c r="K7664" t="s">
        <v>955</v>
      </c>
      <c r="L7664" t="s">
        <v>956</v>
      </c>
      <c r="M7664" t="s">
        <v>957</v>
      </c>
      <c r="N7664" t="s">
        <v>1528</v>
      </c>
      <c r="O7664" t="s">
        <v>958</v>
      </c>
    </row>
    <row r="7665" spans="1:15" x14ac:dyDescent="0.35">
      <c r="A7665" s="189" t="str">
        <f t="shared" si="400"/>
        <v>Nov</v>
      </c>
      <c r="B7665" s="190" t="str">
        <f t="shared" si="401"/>
        <v>2023</v>
      </c>
      <c r="C7665" s="190" t="str">
        <f t="shared" si="402"/>
        <v>Nov-2023</v>
      </c>
      <c r="D7665" s="2">
        <v>45260</v>
      </c>
      <c r="E7665" t="s">
        <v>950</v>
      </c>
      <c r="F7665" t="s">
        <v>951</v>
      </c>
      <c r="G7665" t="s">
        <v>952</v>
      </c>
      <c r="H7665" t="s">
        <v>671</v>
      </c>
      <c r="I7665" t="s">
        <v>953</v>
      </c>
      <c r="J7665" t="s">
        <v>954</v>
      </c>
      <c r="K7665" t="s">
        <v>955</v>
      </c>
      <c r="L7665" t="s">
        <v>956</v>
      </c>
      <c r="M7665" t="s">
        <v>957</v>
      </c>
      <c r="N7665" t="s">
        <v>1529</v>
      </c>
      <c r="O7665" t="s">
        <v>958</v>
      </c>
    </row>
    <row r="7666" spans="1:15" x14ac:dyDescent="0.35">
      <c r="A7666" s="189" t="str">
        <f t="shared" si="400"/>
        <v>Nov</v>
      </c>
      <c r="B7666" s="190" t="str">
        <f t="shared" si="401"/>
        <v>2023</v>
      </c>
      <c r="C7666" s="190" t="str">
        <f t="shared" si="402"/>
        <v>Nov-2023</v>
      </c>
      <c r="D7666" s="2">
        <v>45260</v>
      </c>
      <c r="E7666" t="s">
        <v>950</v>
      </c>
      <c r="F7666" t="s">
        <v>951</v>
      </c>
      <c r="G7666" t="s">
        <v>952</v>
      </c>
      <c r="H7666" t="s">
        <v>671</v>
      </c>
      <c r="I7666" t="s">
        <v>953</v>
      </c>
      <c r="J7666" t="s">
        <v>954</v>
      </c>
      <c r="K7666" t="s">
        <v>955</v>
      </c>
      <c r="L7666" t="s">
        <v>956</v>
      </c>
      <c r="M7666" t="s">
        <v>957</v>
      </c>
      <c r="N7666" t="s">
        <v>919</v>
      </c>
      <c r="O7666">
        <v>390</v>
      </c>
    </row>
    <row r="7667" spans="1:15" x14ac:dyDescent="0.35">
      <c r="A7667" s="189" t="str">
        <f t="shared" si="400"/>
        <v>Nov</v>
      </c>
      <c r="B7667" s="190" t="str">
        <f t="shared" si="401"/>
        <v>2023</v>
      </c>
      <c r="C7667" s="190" t="str">
        <f t="shared" si="402"/>
        <v>Nov-2023</v>
      </c>
      <c r="D7667" s="2">
        <v>45260</v>
      </c>
      <c r="E7667" t="s">
        <v>950</v>
      </c>
      <c r="F7667" t="s">
        <v>951</v>
      </c>
      <c r="G7667" t="s">
        <v>952</v>
      </c>
      <c r="H7667" t="s">
        <v>671</v>
      </c>
      <c r="I7667" t="s">
        <v>953</v>
      </c>
      <c r="J7667" t="s">
        <v>954</v>
      </c>
      <c r="K7667" t="s">
        <v>955</v>
      </c>
      <c r="L7667" t="s">
        <v>956</v>
      </c>
      <c r="M7667" t="s">
        <v>957</v>
      </c>
      <c r="N7667" t="s">
        <v>920</v>
      </c>
      <c r="O7667">
        <v>5615</v>
      </c>
    </row>
    <row r="7668" spans="1:15" x14ac:dyDescent="0.35">
      <c r="A7668" s="189" t="str">
        <f t="shared" si="400"/>
        <v>Nov</v>
      </c>
      <c r="B7668" s="190" t="str">
        <f t="shared" si="401"/>
        <v>2023</v>
      </c>
      <c r="C7668" s="190" t="str">
        <f t="shared" si="402"/>
        <v>Nov-2023</v>
      </c>
      <c r="D7668" s="2">
        <v>45260</v>
      </c>
      <c r="E7668" t="s">
        <v>950</v>
      </c>
      <c r="F7668" t="s">
        <v>951</v>
      </c>
      <c r="G7668" t="s">
        <v>952</v>
      </c>
      <c r="H7668" t="s">
        <v>671</v>
      </c>
      <c r="I7668" t="s">
        <v>953</v>
      </c>
      <c r="J7668" t="s">
        <v>954</v>
      </c>
      <c r="K7668" t="s">
        <v>955</v>
      </c>
      <c r="L7668" t="s">
        <v>956</v>
      </c>
      <c r="M7668" t="s">
        <v>957</v>
      </c>
      <c r="N7668" t="s">
        <v>922</v>
      </c>
      <c r="O7668">
        <v>1835</v>
      </c>
    </row>
    <row r="7669" spans="1:15" x14ac:dyDescent="0.35">
      <c r="A7669" s="189" t="str">
        <f t="shared" si="400"/>
        <v>Nov</v>
      </c>
      <c r="B7669" s="190" t="str">
        <f t="shared" si="401"/>
        <v>2023</v>
      </c>
      <c r="C7669" s="190" t="str">
        <f t="shared" si="402"/>
        <v>Nov-2023</v>
      </c>
      <c r="D7669" s="2">
        <v>45260</v>
      </c>
      <c r="E7669" t="s">
        <v>950</v>
      </c>
      <c r="F7669" t="s">
        <v>951</v>
      </c>
      <c r="G7669" t="s">
        <v>952</v>
      </c>
      <c r="H7669" t="s">
        <v>671</v>
      </c>
      <c r="I7669" t="s">
        <v>953</v>
      </c>
      <c r="J7669" t="s">
        <v>954</v>
      </c>
      <c r="K7669" t="s">
        <v>955</v>
      </c>
      <c r="L7669" t="s">
        <v>956</v>
      </c>
      <c r="M7669" t="s">
        <v>957</v>
      </c>
      <c r="N7669" t="s">
        <v>921</v>
      </c>
      <c r="O7669">
        <v>4380</v>
      </c>
    </row>
    <row r="7670" spans="1:15" x14ac:dyDescent="0.35">
      <c r="A7670" s="189" t="str">
        <f t="shared" si="400"/>
        <v>Nov</v>
      </c>
      <c r="B7670" s="190" t="str">
        <f t="shared" si="401"/>
        <v>2023</v>
      </c>
      <c r="C7670" s="190" t="str">
        <f t="shared" si="402"/>
        <v>Nov-2023</v>
      </c>
      <c r="D7670" s="2">
        <v>45260</v>
      </c>
      <c r="E7670" t="s">
        <v>950</v>
      </c>
      <c r="F7670" t="s">
        <v>951</v>
      </c>
      <c r="G7670" t="s">
        <v>952</v>
      </c>
      <c r="H7670" t="s">
        <v>683</v>
      </c>
      <c r="I7670" t="s">
        <v>959</v>
      </c>
      <c r="J7670" t="s">
        <v>960</v>
      </c>
      <c r="K7670" t="s">
        <v>961</v>
      </c>
      <c r="L7670" t="s">
        <v>962</v>
      </c>
      <c r="M7670" t="s">
        <v>963</v>
      </c>
      <c r="N7670" t="s">
        <v>1528</v>
      </c>
      <c r="O7670" t="s">
        <v>958</v>
      </c>
    </row>
    <row r="7671" spans="1:15" x14ac:dyDescent="0.35">
      <c r="A7671" s="189" t="str">
        <f t="shared" si="400"/>
        <v>Nov</v>
      </c>
      <c r="B7671" s="190" t="str">
        <f t="shared" si="401"/>
        <v>2023</v>
      </c>
      <c r="C7671" s="190" t="str">
        <f t="shared" si="402"/>
        <v>Nov-2023</v>
      </c>
      <c r="D7671" s="2">
        <v>45260</v>
      </c>
      <c r="E7671" t="s">
        <v>950</v>
      </c>
      <c r="F7671" t="s">
        <v>951</v>
      </c>
      <c r="G7671" t="s">
        <v>952</v>
      </c>
      <c r="H7671" t="s">
        <v>683</v>
      </c>
      <c r="I7671" t="s">
        <v>959</v>
      </c>
      <c r="J7671" t="s">
        <v>960</v>
      </c>
      <c r="K7671" t="s">
        <v>961</v>
      </c>
      <c r="L7671" t="s">
        <v>962</v>
      </c>
      <c r="M7671" t="s">
        <v>963</v>
      </c>
      <c r="N7671" t="s">
        <v>1529</v>
      </c>
      <c r="O7671" t="s">
        <v>958</v>
      </c>
    </row>
    <row r="7672" spans="1:15" x14ac:dyDescent="0.35">
      <c r="A7672" s="189" t="str">
        <f t="shared" si="400"/>
        <v>Nov</v>
      </c>
      <c r="B7672" s="190" t="str">
        <f t="shared" si="401"/>
        <v>2023</v>
      </c>
      <c r="C7672" s="190" t="str">
        <f t="shared" si="402"/>
        <v>Nov-2023</v>
      </c>
      <c r="D7672" s="2">
        <v>45260</v>
      </c>
      <c r="E7672" t="s">
        <v>950</v>
      </c>
      <c r="F7672" t="s">
        <v>951</v>
      </c>
      <c r="G7672" t="s">
        <v>952</v>
      </c>
      <c r="H7672" t="s">
        <v>683</v>
      </c>
      <c r="I7672" t="s">
        <v>959</v>
      </c>
      <c r="J7672" t="s">
        <v>960</v>
      </c>
      <c r="K7672" t="s">
        <v>961</v>
      </c>
      <c r="L7672" t="s">
        <v>962</v>
      </c>
      <c r="M7672" t="s">
        <v>963</v>
      </c>
      <c r="N7672" t="s">
        <v>919</v>
      </c>
      <c r="O7672">
        <v>460</v>
      </c>
    </row>
    <row r="7673" spans="1:15" x14ac:dyDescent="0.35">
      <c r="A7673" s="189" t="str">
        <f t="shared" si="400"/>
        <v>Nov</v>
      </c>
      <c r="B7673" s="190" t="str">
        <f t="shared" si="401"/>
        <v>2023</v>
      </c>
      <c r="C7673" s="190" t="str">
        <f t="shared" si="402"/>
        <v>Nov-2023</v>
      </c>
      <c r="D7673" s="2">
        <v>45260</v>
      </c>
      <c r="E7673" t="s">
        <v>950</v>
      </c>
      <c r="F7673" t="s">
        <v>951</v>
      </c>
      <c r="G7673" t="s">
        <v>952</v>
      </c>
      <c r="H7673" t="s">
        <v>683</v>
      </c>
      <c r="I7673" t="s">
        <v>959</v>
      </c>
      <c r="J7673" t="s">
        <v>960</v>
      </c>
      <c r="K7673" t="s">
        <v>961</v>
      </c>
      <c r="L7673" t="s">
        <v>962</v>
      </c>
      <c r="M7673" t="s">
        <v>963</v>
      </c>
      <c r="N7673" t="s">
        <v>920</v>
      </c>
      <c r="O7673">
        <v>3665</v>
      </c>
    </row>
    <row r="7674" spans="1:15" x14ac:dyDescent="0.35">
      <c r="A7674" s="189" t="str">
        <f t="shared" si="400"/>
        <v>Nov</v>
      </c>
      <c r="B7674" s="190" t="str">
        <f t="shared" si="401"/>
        <v>2023</v>
      </c>
      <c r="C7674" s="190" t="str">
        <f t="shared" si="402"/>
        <v>Nov-2023</v>
      </c>
      <c r="D7674" s="2">
        <v>45260</v>
      </c>
      <c r="E7674" t="s">
        <v>950</v>
      </c>
      <c r="F7674" t="s">
        <v>951</v>
      </c>
      <c r="G7674" t="s">
        <v>952</v>
      </c>
      <c r="H7674" t="s">
        <v>683</v>
      </c>
      <c r="I7674" t="s">
        <v>959</v>
      </c>
      <c r="J7674" t="s">
        <v>960</v>
      </c>
      <c r="K7674" t="s">
        <v>961</v>
      </c>
      <c r="L7674" t="s">
        <v>962</v>
      </c>
      <c r="M7674" t="s">
        <v>963</v>
      </c>
      <c r="N7674" t="s">
        <v>922</v>
      </c>
      <c r="O7674">
        <v>1260</v>
      </c>
    </row>
    <row r="7675" spans="1:15" x14ac:dyDescent="0.35">
      <c r="A7675" s="189" t="str">
        <f t="shared" si="400"/>
        <v>Nov</v>
      </c>
      <c r="B7675" s="190" t="str">
        <f t="shared" si="401"/>
        <v>2023</v>
      </c>
      <c r="C7675" s="190" t="str">
        <f t="shared" si="402"/>
        <v>Nov-2023</v>
      </c>
      <c r="D7675" s="2">
        <v>45260</v>
      </c>
      <c r="E7675" t="s">
        <v>950</v>
      </c>
      <c r="F7675" t="s">
        <v>951</v>
      </c>
      <c r="G7675" t="s">
        <v>952</v>
      </c>
      <c r="H7675" t="s">
        <v>683</v>
      </c>
      <c r="I7675" t="s">
        <v>959</v>
      </c>
      <c r="J7675" t="s">
        <v>960</v>
      </c>
      <c r="K7675" t="s">
        <v>961</v>
      </c>
      <c r="L7675" t="s">
        <v>962</v>
      </c>
      <c r="M7675" t="s">
        <v>963</v>
      </c>
      <c r="N7675" t="s">
        <v>921</v>
      </c>
      <c r="O7675">
        <v>2910</v>
      </c>
    </row>
    <row r="7676" spans="1:15" x14ac:dyDescent="0.35">
      <c r="A7676" s="189" t="str">
        <f t="shared" si="400"/>
        <v>Nov</v>
      </c>
      <c r="B7676" s="190" t="str">
        <f t="shared" si="401"/>
        <v>2023</v>
      </c>
      <c r="C7676" s="190" t="str">
        <f t="shared" si="402"/>
        <v>Nov-2023</v>
      </c>
      <c r="D7676" s="2">
        <v>45260</v>
      </c>
      <c r="E7676" t="s">
        <v>950</v>
      </c>
      <c r="F7676" t="s">
        <v>951</v>
      </c>
      <c r="G7676" t="s">
        <v>952</v>
      </c>
      <c r="H7676" t="s">
        <v>685</v>
      </c>
      <c r="I7676" t="s">
        <v>964</v>
      </c>
      <c r="J7676" t="s">
        <v>965</v>
      </c>
      <c r="K7676" t="s">
        <v>966</v>
      </c>
      <c r="L7676" t="s">
        <v>967</v>
      </c>
      <c r="M7676" t="s">
        <v>968</v>
      </c>
      <c r="N7676" t="s">
        <v>1528</v>
      </c>
      <c r="O7676" t="s">
        <v>958</v>
      </c>
    </row>
    <row r="7677" spans="1:15" x14ac:dyDescent="0.35">
      <c r="A7677" s="189" t="str">
        <f t="shared" si="400"/>
        <v>Nov</v>
      </c>
      <c r="B7677" s="190" t="str">
        <f t="shared" si="401"/>
        <v>2023</v>
      </c>
      <c r="C7677" s="190" t="str">
        <f t="shared" si="402"/>
        <v>Nov-2023</v>
      </c>
      <c r="D7677" s="2">
        <v>45260</v>
      </c>
      <c r="E7677" t="s">
        <v>950</v>
      </c>
      <c r="F7677" t="s">
        <v>951</v>
      </c>
      <c r="G7677" t="s">
        <v>952</v>
      </c>
      <c r="H7677" t="s">
        <v>685</v>
      </c>
      <c r="I7677" t="s">
        <v>964</v>
      </c>
      <c r="J7677" t="s">
        <v>965</v>
      </c>
      <c r="K7677" t="s">
        <v>966</v>
      </c>
      <c r="L7677" t="s">
        <v>967</v>
      </c>
      <c r="M7677" t="s">
        <v>968</v>
      </c>
      <c r="N7677" t="s">
        <v>1529</v>
      </c>
      <c r="O7677" t="s">
        <v>958</v>
      </c>
    </row>
    <row r="7678" spans="1:15" x14ac:dyDescent="0.35">
      <c r="A7678" s="189" t="str">
        <f t="shared" si="400"/>
        <v>Nov</v>
      </c>
      <c r="B7678" s="190" t="str">
        <f t="shared" si="401"/>
        <v>2023</v>
      </c>
      <c r="C7678" s="190" t="str">
        <f t="shared" si="402"/>
        <v>Nov-2023</v>
      </c>
      <c r="D7678" s="2">
        <v>45260</v>
      </c>
      <c r="E7678" t="s">
        <v>950</v>
      </c>
      <c r="F7678" t="s">
        <v>951</v>
      </c>
      <c r="G7678" t="s">
        <v>952</v>
      </c>
      <c r="H7678" t="s">
        <v>685</v>
      </c>
      <c r="I7678" t="s">
        <v>964</v>
      </c>
      <c r="J7678" t="s">
        <v>965</v>
      </c>
      <c r="K7678" t="s">
        <v>966</v>
      </c>
      <c r="L7678" t="s">
        <v>967</v>
      </c>
      <c r="M7678" t="s">
        <v>968</v>
      </c>
      <c r="N7678" t="s">
        <v>919</v>
      </c>
      <c r="O7678">
        <v>200</v>
      </c>
    </row>
    <row r="7679" spans="1:15" x14ac:dyDescent="0.35">
      <c r="A7679" s="189" t="str">
        <f t="shared" si="400"/>
        <v>Nov</v>
      </c>
      <c r="B7679" s="190" t="str">
        <f t="shared" si="401"/>
        <v>2023</v>
      </c>
      <c r="C7679" s="190" t="str">
        <f t="shared" si="402"/>
        <v>Nov-2023</v>
      </c>
      <c r="D7679" s="2">
        <v>45260</v>
      </c>
      <c r="E7679" t="s">
        <v>950</v>
      </c>
      <c r="F7679" t="s">
        <v>951</v>
      </c>
      <c r="G7679" t="s">
        <v>952</v>
      </c>
      <c r="H7679" t="s">
        <v>685</v>
      </c>
      <c r="I7679" t="s">
        <v>964</v>
      </c>
      <c r="J7679" t="s">
        <v>965</v>
      </c>
      <c r="K7679" t="s">
        <v>966</v>
      </c>
      <c r="L7679" t="s">
        <v>967</v>
      </c>
      <c r="M7679" t="s">
        <v>968</v>
      </c>
      <c r="N7679" t="s">
        <v>920</v>
      </c>
      <c r="O7679">
        <v>3070</v>
      </c>
    </row>
    <row r="7680" spans="1:15" x14ac:dyDescent="0.35">
      <c r="A7680" s="189" t="str">
        <f t="shared" si="400"/>
        <v>Nov</v>
      </c>
      <c r="B7680" s="190" t="str">
        <f t="shared" si="401"/>
        <v>2023</v>
      </c>
      <c r="C7680" s="190" t="str">
        <f t="shared" si="402"/>
        <v>Nov-2023</v>
      </c>
      <c r="D7680" s="2">
        <v>45260</v>
      </c>
      <c r="E7680" t="s">
        <v>950</v>
      </c>
      <c r="F7680" t="s">
        <v>951</v>
      </c>
      <c r="G7680" t="s">
        <v>952</v>
      </c>
      <c r="H7680" t="s">
        <v>685</v>
      </c>
      <c r="I7680" t="s">
        <v>964</v>
      </c>
      <c r="J7680" t="s">
        <v>965</v>
      </c>
      <c r="K7680" t="s">
        <v>966</v>
      </c>
      <c r="L7680" t="s">
        <v>967</v>
      </c>
      <c r="M7680" t="s">
        <v>968</v>
      </c>
      <c r="N7680" t="s">
        <v>922</v>
      </c>
      <c r="O7680">
        <v>1070</v>
      </c>
    </row>
    <row r="7681" spans="1:15" x14ac:dyDescent="0.35">
      <c r="A7681" s="189" t="str">
        <f t="shared" si="400"/>
        <v>Nov</v>
      </c>
      <c r="B7681" s="190" t="str">
        <f t="shared" si="401"/>
        <v>2023</v>
      </c>
      <c r="C7681" s="190" t="str">
        <f t="shared" si="402"/>
        <v>Nov-2023</v>
      </c>
      <c r="D7681" s="2">
        <v>45260</v>
      </c>
      <c r="E7681" t="s">
        <v>950</v>
      </c>
      <c r="F7681" t="s">
        <v>951</v>
      </c>
      <c r="G7681" t="s">
        <v>952</v>
      </c>
      <c r="H7681" t="s">
        <v>685</v>
      </c>
      <c r="I7681" t="s">
        <v>964</v>
      </c>
      <c r="J7681" t="s">
        <v>965</v>
      </c>
      <c r="K7681" t="s">
        <v>966</v>
      </c>
      <c r="L7681" t="s">
        <v>967</v>
      </c>
      <c r="M7681" t="s">
        <v>968</v>
      </c>
      <c r="N7681" t="s">
        <v>921</v>
      </c>
      <c r="O7681">
        <v>2130</v>
      </c>
    </row>
    <row r="7682" spans="1:15" x14ac:dyDescent="0.35">
      <c r="A7682" s="189" t="str">
        <f t="shared" si="400"/>
        <v>Nov</v>
      </c>
      <c r="B7682" s="190" t="str">
        <f t="shared" si="401"/>
        <v>2023</v>
      </c>
      <c r="C7682" s="190" t="str">
        <f t="shared" si="402"/>
        <v>Nov-2023</v>
      </c>
      <c r="D7682" s="2">
        <v>45260</v>
      </c>
      <c r="E7682" t="s">
        <v>950</v>
      </c>
      <c r="F7682" t="s">
        <v>951</v>
      </c>
      <c r="G7682" t="s">
        <v>952</v>
      </c>
      <c r="H7682" t="s">
        <v>687</v>
      </c>
      <c r="I7682" t="s">
        <v>969</v>
      </c>
      <c r="J7682" t="s">
        <v>970</v>
      </c>
      <c r="K7682" t="s">
        <v>971</v>
      </c>
      <c r="L7682" t="s">
        <v>972</v>
      </c>
      <c r="M7682" t="s">
        <v>973</v>
      </c>
      <c r="N7682" t="s">
        <v>1528</v>
      </c>
      <c r="O7682" t="s">
        <v>958</v>
      </c>
    </row>
    <row r="7683" spans="1:15" x14ac:dyDescent="0.35">
      <c r="A7683" s="189" t="str">
        <f t="shared" si="400"/>
        <v>Nov</v>
      </c>
      <c r="B7683" s="190" t="str">
        <f t="shared" si="401"/>
        <v>2023</v>
      </c>
      <c r="C7683" s="190" t="str">
        <f t="shared" si="402"/>
        <v>Nov-2023</v>
      </c>
      <c r="D7683" s="2">
        <v>45260</v>
      </c>
      <c r="E7683" t="s">
        <v>950</v>
      </c>
      <c r="F7683" t="s">
        <v>951</v>
      </c>
      <c r="G7683" t="s">
        <v>952</v>
      </c>
      <c r="H7683" t="s">
        <v>687</v>
      </c>
      <c r="I7683" t="s">
        <v>969</v>
      </c>
      <c r="J7683" t="s">
        <v>970</v>
      </c>
      <c r="K7683" t="s">
        <v>971</v>
      </c>
      <c r="L7683" t="s">
        <v>972</v>
      </c>
      <c r="M7683" t="s">
        <v>973</v>
      </c>
      <c r="N7683" t="s">
        <v>1529</v>
      </c>
      <c r="O7683" t="s">
        <v>958</v>
      </c>
    </row>
    <row r="7684" spans="1:15" x14ac:dyDescent="0.35">
      <c r="A7684" s="189" t="str">
        <f t="shared" si="400"/>
        <v>Nov</v>
      </c>
      <c r="B7684" s="190" t="str">
        <f t="shared" si="401"/>
        <v>2023</v>
      </c>
      <c r="C7684" s="190" t="str">
        <f t="shared" si="402"/>
        <v>Nov-2023</v>
      </c>
      <c r="D7684" s="2">
        <v>45260</v>
      </c>
      <c r="E7684" t="s">
        <v>950</v>
      </c>
      <c r="F7684" t="s">
        <v>951</v>
      </c>
      <c r="G7684" t="s">
        <v>952</v>
      </c>
      <c r="H7684" t="s">
        <v>687</v>
      </c>
      <c r="I7684" t="s">
        <v>969</v>
      </c>
      <c r="J7684" t="s">
        <v>970</v>
      </c>
      <c r="K7684" t="s">
        <v>971</v>
      </c>
      <c r="L7684" t="s">
        <v>972</v>
      </c>
      <c r="M7684" t="s">
        <v>973</v>
      </c>
      <c r="N7684" t="s">
        <v>919</v>
      </c>
      <c r="O7684">
        <v>755</v>
      </c>
    </row>
    <row r="7685" spans="1:15" x14ac:dyDescent="0.35">
      <c r="A7685" s="189" t="str">
        <f t="shared" si="400"/>
        <v>Nov</v>
      </c>
      <c r="B7685" s="190" t="str">
        <f t="shared" si="401"/>
        <v>2023</v>
      </c>
      <c r="C7685" s="190" t="str">
        <f t="shared" si="402"/>
        <v>Nov-2023</v>
      </c>
      <c r="D7685" s="2">
        <v>45260</v>
      </c>
      <c r="E7685" t="s">
        <v>950</v>
      </c>
      <c r="F7685" t="s">
        <v>951</v>
      </c>
      <c r="G7685" t="s">
        <v>952</v>
      </c>
      <c r="H7685" t="s">
        <v>687</v>
      </c>
      <c r="I7685" t="s">
        <v>969</v>
      </c>
      <c r="J7685" t="s">
        <v>970</v>
      </c>
      <c r="K7685" t="s">
        <v>971</v>
      </c>
      <c r="L7685" t="s">
        <v>972</v>
      </c>
      <c r="M7685" t="s">
        <v>973</v>
      </c>
      <c r="N7685" t="s">
        <v>920</v>
      </c>
      <c r="O7685">
        <v>3135</v>
      </c>
    </row>
    <row r="7686" spans="1:15" x14ac:dyDescent="0.35">
      <c r="A7686" s="189" t="str">
        <f t="shared" si="400"/>
        <v>Nov</v>
      </c>
      <c r="B7686" s="190" t="str">
        <f t="shared" si="401"/>
        <v>2023</v>
      </c>
      <c r="C7686" s="190" t="str">
        <f t="shared" si="402"/>
        <v>Nov-2023</v>
      </c>
      <c r="D7686" s="2">
        <v>45260</v>
      </c>
      <c r="E7686" t="s">
        <v>950</v>
      </c>
      <c r="F7686" t="s">
        <v>951</v>
      </c>
      <c r="G7686" t="s">
        <v>952</v>
      </c>
      <c r="H7686" t="s">
        <v>687</v>
      </c>
      <c r="I7686" t="s">
        <v>969</v>
      </c>
      <c r="J7686" t="s">
        <v>970</v>
      </c>
      <c r="K7686" t="s">
        <v>971</v>
      </c>
      <c r="L7686" t="s">
        <v>972</v>
      </c>
      <c r="M7686" t="s">
        <v>973</v>
      </c>
      <c r="N7686" t="s">
        <v>922</v>
      </c>
      <c r="O7686">
        <v>445</v>
      </c>
    </row>
    <row r="7687" spans="1:15" x14ac:dyDescent="0.35">
      <c r="A7687" s="189" t="str">
        <f t="shared" si="400"/>
        <v>Nov</v>
      </c>
      <c r="B7687" s="190" t="str">
        <f t="shared" si="401"/>
        <v>2023</v>
      </c>
      <c r="C7687" s="190" t="str">
        <f t="shared" si="402"/>
        <v>Nov-2023</v>
      </c>
      <c r="D7687" s="2">
        <v>45260</v>
      </c>
      <c r="E7687" t="s">
        <v>950</v>
      </c>
      <c r="F7687" t="s">
        <v>951</v>
      </c>
      <c r="G7687" t="s">
        <v>952</v>
      </c>
      <c r="H7687" t="s">
        <v>687</v>
      </c>
      <c r="I7687" t="s">
        <v>969</v>
      </c>
      <c r="J7687" t="s">
        <v>970</v>
      </c>
      <c r="K7687" t="s">
        <v>971</v>
      </c>
      <c r="L7687" t="s">
        <v>972</v>
      </c>
      <c r="M7687" t="s">
        <v>973</v>
      </c>
      <c r="N7687" t="s">
        <v>921</v>
      </c>
      <c r="O7687">
        <v>1280</v>
      </c>
    </row>
    <row r="7688" spans="1:15" x14ac:dyDescent="0.35">
      <c r="A7688" s="189" t="str">
        <f t="shared" si="400"/>
        <v>Nov</v>
      </c>
      <c r="B7688" s="190" t="str">
        <f t="shared" si="401"/>
        <v>2023</v>
      </c>
      <c r="C7688" s="190" t="str">
        <f t="shared" si="402"/>
        <v>Nov-2023</v>
      </c>
      <c r="D7688" s="2">
        <v>45260</v>
      </c>
      <c r="E7688" t="s">
        <v>950</v>
      </c>
      <c r="F7688" t="s">
        <v>951</v>
      </c>
      <c r="G7688" t="s">
        <v>952</v>
      </c>
      <c r="H7688" t="s">
        <v>689</v>
      </c>
      <c r="I7688" t="s">
        <v>974</v>
      </c>
      <c r="J7688" t="s">
        <v>975</v>
      </c>
      <c r="K7688" t="s">
        <v>976</v>
      </c>
      <c r="L7688" t="s">
        <v>977</v>
      </c>
      <c r="M7688" t="s">
        <v>978</v>
      </c>
      <c r="N7688" t="s">
        <v>1528</v>
      </c>
      <c r="O7688" t="s">
        <v>958</v>
      </c>
    </row>
    <row r="7689" spans="1:15" x14ac:dyDescent="0.35">
      <c r="A7689" s="189" t="str">
        <f t="shared" si="400"/>
        <v>Nov</v>
      </c>
      <c r="B7689" s="190" t="str">
        <f t="shared" si="401"/>
        <v>2023</v>
      </c>
      <c r="C7689" s="190" t="str">
        <f t="shared" si="402"/>
        <v>Nov-2023</v>
      </c>
      <c r="D7689" s="2">
        <v>45260</v>
      </c>
      <c r="E7689" t="s">
        <v>950</v>
      </c>
      <c r="F7689" t="s">
        <v>951</v>
      </c>
      <c r="G7689" t="s">
        <v>952</v>
      </c>
      <c r="H7689" t="s">
        <v>689</v>
      </c>
      <c r="I7689" t="s">
        <v>974</v>
      </c>
      <c r="J7689" t="s">
        <v>975</v>
      </c>
      <c r="K7689" t="s">
        <v>976</v>
      </c>
      <c r="L7689" t="s">
        <v>977</v>
      </c>
      <c r="M7689" t="s">
        <v>978</v>
      </c>
      <c r="N7689" t="s">
        <v>1529</v>
      </c>
      <c r="O7689" t="s">
        <v>958</v>
      </c>
    </row>
    <row r="7690" spans="1:15" x14ac:dyDescent="0.35">
      <c r="A7690" s="189" t="str">
        <f t="shared" si="400"/>
        <v>Nov</v>
      </c>
      <c r="B7690" s="190" t="str">
        <f t="shared" si="401"/>
        <v>2023</v>
      </c>
      <c r="C7690" s="190" t="str">
        <f t="shared" si="402"/>
        <v>Nov-2023</v>
      </c>
      <c r="D7690" s="2">
        <v>45260</v>
      </c>
      <c r="E7690" t="s">
        <v>950</v>
      </c>
      <c r="F7690" t="s">
        <v>951</v>
      </c>
      <c r="G7690" t="s">
        <v>952</v>
      </c>
      <c r="H7690" t="s">
        <v>689</v>
      </c>
      <c r="I7690" t="s">
        <v>974</v>
      </c>
      <c r="J7690" t="s">
        <v>975</v>
      </c>
      <c r="K7690" t="s">
        <v>976</v>
      </c>
      <c r="L7690" t="s">
        <v>977</v>
      </c>
      <c r="M7690" t="s">
        <v>978</v>
      </c>
      <c r="N7690" t="s">
        <v>919</v>
      </c>
      <c r="O7690">
        <v>575</v>
      </c>
    </row>
    <row r="7691" spans="1:15" x14ac:dyDescent="0.35">
      <c r="A7691" s="189" t="str">
        <f t="shared" si="400"/>
        <v>Nov</v>
      </c>
      <c r="B7691" s="190" t="str">
        <f t="shared" si="401"/>
        <v>2023</v>
      </c>
      <c r="C7691" s="190" t="str">
        <f t="shared" si="402"/>
        <v>Nov-2023</v>
      </c>
      <c r="D7691" s="2">
        <v>45260</v>
      </c>
      <c r="E7691" t="s">
        <v>950</v>
      </c>
      <c r="F7691" t="s">
        <v>951</v>
      </c>
      <c r="G7691" t="s">
        <v>952</v>
      </c>
      <c r="H7691" t="s">
        <v>689</v>
      </c>
      <c r="I7691" t="s">
        <v>974</v>
      </c>
      <c r="J7691" t="s">
        <v>975</v>
      </c>
      <c r="K7691" t="s">
        <v>976</v>
      </c>
      <c r="L7691" t="s">
        <v>977</v>
      </c>
      <c r="M7691" t="s">
        <v>978</v>
      </c>
      <c r="N7691" t="s">
        <v>920</v>
      </c>
      <c r="O7691">
        <v>3395</v>
      </c>
    </row>
    <row r="7692" spans="1:15" x14ac:dyDescent="0.35">
      <c r="A7692" s="189" t="str">
        <f t="shared" si="400"/>
        <v>Nov</v>
      </c>
      <c r="B7692" s="190" t="str">
        <f t="shared" si="401"/>
        <v>2023</v>
      </c>
      <c r="C7692" s="190" t="str">
        <f t="shared" si="402"/>
        <v>Nov-2023</v>
      </c>
      <c r="D7692" s="2">
        <v>45260</v>
      </c>
      <c r="E7692" t="s">
        <v>950</v>
      </c>
      <c r="F7692" t="s">
        <v>951</v>
      </c>
      <c r="G7692" t="s">
        <v>952</v>
      </c>
      <c r="H7692" t="s">
        <v>689</v>
      </c>
      <c r="I7692" t="s">
        <v>974</v>
      </c>
      <c r="J7692" t="s">
        <v>975</v>
      </c>
      <c r="K7692" t="s">
        <v>976</v>
      </c>
      <c r="L7692" t="s">
        <v>977</v>
      </c>
      <c r="M7692" t="s">
        <v>978</v>
      </c>
      <c r="N7692" t="s">
        <v>922</v>
      </c>
      <c r="O7692">
        <v>290</v>
      </c>
    </row>
    <row r="7693" spans="1:15" x14ac:dyDescent="0.35">
      <c r="A7693" s="189" t="str">
        <f t="shared" si="400"/>
        <v>Nov</v>
      </c>
      <c r="B7693" s="190" t="str">
        <f t="shared" si="401"/>
        <v>2023</v>
      </c>
      <c r="C7693" s="190" t="str">
        <f t="shared" si="402"/>
        <v>Nov-2023</v>
      </c>
      <c r="D7693" s="2">
        <v>45260</v>
      </c>
      <c r="E7693" t="s">
        <v>950</v>
      </c>
      <c r="F7693" t="s">
        <v>951</v>
      </c>
      <c r="G7693" t="s">
        <v>952</v>
      </c>
      <c r="H7693" t="s">
        <v>689</v>
      </c>
      <c r="I7693" t="s">
        <v>974</v>
      </c>
      <c r="J7693" t="s">
        <v>975</v>
      </c>
      <c r="K7693" t="s">
        <v>976</v>
      </c>
      <c r="L7693" t="s">
        <v>977</v>
      </c>
      <c r="M7693" t="s">
        <v>978</v>
      </c>
      <c r="N7693" t="s">
        <v>921</v>
      </c>
      <c r="O7693">
        <v>1575</v>
      </c>
    </row>
    <row r="7694" spans="1:15" x14ac:dyDescent="0.35">
      <c r="A7694" s="189" t="str">
        <f t="shared" si="400"/>
        <v>Nov</v>
      </c>
      <c r="B7694" s="190" t="str">
        <f t="shared" si="401"/>
        <v>2023</v>
      </c>
      <c r="C7694" s="190" t="str">
        <f t="shared" si="402"/>
        <v>Nov-2023</v>
      </c>
      <c r="D7694" s="2">
        <v>45260</v>
      </c>
      <c r="E7694" t="s">
        <v>950</v>
      </c>
      <c r="F7694" t="s">
        <v>951</v>
      </c>
      <c r="G7694" t="s">
        <v>952</v>
      </c>
      <c r="H7694" t="s">
        <v>693</v>
      </c>
      <c r="I7694" t="s">
        <v>979</v>
      </c>
      <c r="J7694" t="s">
        <v>980</v>
      </c>
      <c r="K7694" t="s">
        <v>981</v>
      </c>
      <c r="L7694" t="s">
        <v>982</v>
      </c>
      <c r="M7694" t="s">
        <v>983</v>
      </c>
      <c r="N7694" t="s">
        <v>1528</v>
      </c>
      <c r="O7694" t="s">
        <v>958</v>
      </c>
    </row>
    <row r="7695" spans="1:15" x14ac:dyDescent="0.35">
      <c r="A7695" s="189" t="str">
        <f t="shared" si="400"/>
        <v>Nov</v>
      </c>
      <c r="B7695" s="190" t="str">
        <f t="shared" si="401"/>
        <v>2023</v>
      </c>
      <c r="C7695" s="190" t="str">
        <f t="shared" si="402"/>
        <v>Nov-2023</v>
      </c>
      <c r="D7695" s="2">
        <v>45260</v>
      </c>
      <c r="E7695" t="s">
        <v>950</v>
      </c>
      <c r="F7695" t="s">
        <v>951</v>
      </c>
      <c r="G7695" t="s">
        <v>952</v>
      </c>
      <c r="H7695" t="s">
        <v>693</v>
      </c>
      <c r="I7695" t="s">
        <v>979</v>
      </c>
      <c r="J7695" t="s">
        <v>980</v>
      </c>
      <c r="K7695" t="s">
        <v>981</v>
      </c>
      <c r="L7695" t="s">
        <v>982</v>
      </c>
      <c r="M7695" t="s">
        <v>983</v>
      </c>
      <c r="N7695" t="s">
        <v>1529</v>
      </c>
      <c r="O7695" t="s">
        <v>958</v>
      </c>
    </row>
    <row r="7696" spans="1:15" x14ac:dyDescent="0.35">
      <c r="A7696" s="189" t="str">
        <f t="shared" si="400"/>
        <v>Nov</v>
      </c>
      <c r="B7696" s="190" t="str">
        <f t="shared" si="401"/>
        <v>2023</v>
      </c>
      <c r="C7696" s="190" t="str">
        <f t="shared" si="402"/>
        <v>Nov-2023</v>
      </c>
      <c r="D7696" s="2">
        <v>45260</v>
      </c>
      <c r="E7696" t="s">
        <v>950</v>
      </c>
      <c r="F7696" t="s">
        <v>951</v>
      </c>
      <c r="G7696" t="s">
        <v>952</v>
      </c>
      <c r="H7696" t="s">
        <v>693</v>
      </c>
      <c r="I7696" t="s">
        <v>979</v>
      </c>
      <c r="J7696" t="s">
        <v>980</v>
      </c>
      <c r="K7696" t="s">
        <v>981</v>
      </c>
      <c r="L7696" t="s">
        <v>982</v>
      </c>
      <c r="M7696" t="s">
        <v>983</v>
      </c>
      <c r="N7696" t="s">
        <v>919</v>
      </c>
      <c r="O7696">
        <v>1015</v>
      </c>
    </row>
    <row r="7697" spans="1:15" x14ac:dyDescent="0.35">
      <c r="A7697" s="189" t="str">
        <f t="shared" si="400"/>
        <v>Nov</v>
      </c>
      <c r="B7697" s="190" t="str">
        <f t="shared" si="401"/>
        <v>2023</v>
      </c>
      <c r="C7697" s="190" t="str">
        <f t="shared" si="402"/>
        <v>Nov-2023</v>
      </c>
      <c r="D7697" s="2">
        <v>45260</v>
      </c>
      <c r="E7697" t="s">
        <v>950</v>
      </c>
      <c r="F7697" t="s">
        <v>951</v>
      </c>
      <c r="G7697" t="s">
        <v>952</v>
      </c>
      <c r="H7697" t="s">
        <v>693</v>
      </c>
      <c r="I7697" t="s">
        <v>979</v>
      </c>
      <c r="J7697" t="s">
        <v>980</v>
      </c>
      <c r="K7697" t="s">
        <v>981</v>
      </c>
      <c r="L7697" t="s">
        <v>982</v>
      </c>
      <c r="M7697" t="s">
        <v>983</v>
      </c>
      <c r="N7697" t="s">
        <v>920</v>
      </c>
      <c r="O7697">
        <v>4750</v>
      </c>
    </row>
    <row r="7698" spans="1:15" x14ac:dyDescent="0.35">
      <c r="A7698" s="189" t="str">
        <f t="shared" si="400"/>
        <v>Nov</v>
      </c>
      <c r="B7698" s="190" t="str">
        <f t="shared" si="401"/>
        <v>2023</v>
      </c>
      <c r="C7698" s="190" t="str">
        <f t="shared" si="402"/>
        <v>Nov-2023</v>
      </c>
      <c r="D7698" s="2">
        <v>45260</v>
      </c>
      <c r="E7698" t="s">
        <v>950</v>
      </c>
      <c r="F7698" t="s">
        <v>951</v>
      </c>
      <c r="G7698" t="s">
        <v>952</v>
      </c>
      <c r="H7698" t="s">
        <v>693</v>
      </c>
      <c r="I7698" t="s">
        <v>979</v>
      </c>
      <c r="J7698" t="s">
        <v>980</v>
      </c>
      <c r="K7698" t="s">
        <v>981</v>
      </c>
      <c r="L7698" t="s">
        <v>982</v>
      </c>
      <c r="M7698" t="s">
        <v>983</v>
      </c>
      <c r="N7698" t="s">
        <v>922</v>
      </c>
      <c r="O7698">
        <v>530</v>
      </c>
    </row>
    <row r="7699" spans="1:15" x14ac:dyDescent="0.35">
      <c r="A7699" s="189" t="str">
        <f t="shared" si="400"/>
        <v>Nov</v>
      </c>
      <c r="B7699" s="190" t="str">
        <f t="shared" si="401"/>
        <v>2023</v>
      </c>
      <c r="C7699" s="190" t="str">
        <f t="shared" si="402"/>
        <v>Nov-2023</v>
      </c>
      <c r="D7699" s="2">
        <v>45260</v>
      </c>
      <c r="E7699" t="s">
        <v>950</v>
      </c>
      <c r="F7699" t="s">
        <v>951</v>
      </c>
      <c r="G7699" t="s">
        <v>952</v>
      </c>
      <c r="H7699" t="s">
        <v>693</v>
      </c>
      <c r="I7699" t="s">
        <v>979</v>
      </c>
      <c r="J7699" t="s">
        <v>980</v>
      </c>
      <c r="K7699" t="s">
        <v>981</v>
      </c>
      <c r="L7699" t="s">
        <v>982</v>
      </c>
      <c r="M7699" t="s">
        <v>983</v>
      </c>
      <c r="N7699" t="s">
        <v>921</v>
      </c>
      <c r="O7699">
        <v>2005</v>
      </c>
    </row>
    <row r="7700" spans="1:15" x14ac:dyDescent="0.35">
      <c r="A7700" s="189" t="str">
        <f t="shared" si="400"/>
        <v>Nov</v>
      </c>
      <c r="B7700" s="190" t="str">
        <f t="shared" si="401"/>
        <v>2023</v>
      </c>
      <c r="C7700" s="190" t="str">
        <f t="shared" si="402"/>
        <v>Nov-2023</v>
      </c>
      <c r="D7700" s="2">
        <v>45260</v>
      </c>
      <c r="E7700" t="s">
        <v>950</v>
      </c>
      <c r="F7700" t="s">
        <v>951</v>
      </c>
      <c r="G7700" t="s">
        <v>952</v>
      </c>
      <c r="H7700" t="s">
        <v>694</v>
      </c>
      <c r="I7700" t="s">
        <v>984</v>
      </c>
      <c r="J7700" t="s">
        <v>985</v>
      </c>
      <c r="K7700" t="s">
        <v>986</v>
      </c>
      <c r="L7700" t="s">
        <v>987</v>
      </c>
      <c r="M7700" t="s">
        <v>988</v>
      </c>
      <c r="N7700" t="s">
        <v>1528</v>
      </c>
      <c r="O7700" t="s">
        <v>958</v>
      </c>
    </row>
    <row r="7701" spans="1:15" x14ac:dyDescent="0.35">
      <c r="A7701" s="189" t="str">
        <f t="shared" si="400"/>
        <v>Nov</v>
      </c>
      <c r="B7701" s="190" t="str">
        <f t="shared" si="401"/>
        <v>2023</v>
      </c>
      <c r="C7701" s="190" t="str">
        <f t="shared" si="402"/>
        <v>Nov-2023</v>
      </c>
      <c r="D7701" s="2">
        <v>45260</v>
      </c>
      <c r="E7701" t="s">
        <v>950</v>
      </c>
      <c r="F7701" t="s">
        <v>951</v>
      </c>
      <c r="G7701" t="s">
        <v>952</v>
      </c>
      <c r="H7701" t="s">
        <v>694</v>
      </c>
      <c r="I7701" t="s">
        <v>984</v>
      </c>
      <c r="J7701" t="s">
        <v>985</v>
      </c>
      <c r="K7701" t="s">
        <v>986</v>
      </c>
      <c r="L7701" t="s">
        <v>987</v>
      </c>
      <c r="M7701" t="s">
        <v>988</v>
      </c>
      <c r="N7701" t="s">
        <v>1529</v>
      </c>
      <c r="O7701" t="s">
        <v>958</v>
      </c>
    </row>
    <row r="7702" spans="1:15" x14ac:dyDescent="0.35">
      <c r="A7702" s="189" t="str">
        <f t="shared" si="400"/>
        <v>Nov</v>
      </c>
      <c r="B7702" s="190" t="str">
        <f t="shared" si="401"/>
        <v>2023</v>
      </c>
      <c r="C7702" s="190" t="str">
        <f t="shared" si="402"/>
        <v>Nov-2023</v>
      </c>
      <c r="D7702" s="2">
        <v>45260</v>
      </c>
      <c r="E7702" t="s">
        <v>950</v>
      </c>
      <c r="F7702" t="s">
        <v>951</v>
      </c>
      <c r="G7702" t="s">
        <v>952</v>
      </c>
      <c r="H7702" t="s">
        <v>694</v>
      </c>
      <c r="I7702" t="s">
        <v>984</v>
      </c>
      <c r="J7702" t="s">
        <v>985</v>
      </c>
      <c r="K7702" t="s">
        <v>986</v>
      </c>
      <c r="L7702" t="s">
        <v>987</v>
      </c>
      <c r="M7702" t="s">
        <v>988</v>
      </c>
      <c r="N7702" t="s">
        <v>919</v>
      </c>
      <c r="O7702">
        <v>430</v>
      </c>
    </row>
    <row r="7703" spans="1:15" x14ac:dyDescent="0.35">
      <c r="A7703" s="189" t="str">
        <f t="shared" si="400"/>
        <v>Nov</v>
      </c>
      <c r="B7703" s="190" t="str">
        <f t="shared" si="401"/>
        <v>2023</v>
      </c>
      <c r="C7703" s="190" t="str">
        <f t="shared" si="402"/>
        <v>Nov-2023</v>
      </c>
      <c r="D7703" s="2">
        <v>45260</v>
      </c>
      <c r="E7703" t="s">
        <v>950</v>
      </c>
      <c r="F7703" t="s">
        <v>951</v>
      </c>
      <c r="G7703" t="s">
        <v>952</v>
      </c>
      <c r="H7703" t="s">
        <v>694</v>
      </c>
      <c r="I7703" t="s">
        <v>984</v>
      </c>
      <c r="J7703" t="s">
        <v>985</v>
      </c>
      <c r="K7703" t="s">
        <v>986</v>
      </c>
      <c r="L7703" t="s">
        <v>987</v>
      </c>
      <c r="M7703" t="s">
        <v>988</v>
      </c>
      <c r="N7703" t="s">
        <v>920</v>
      </c>
      <c r="O7703">
        <v>3070</v>
      </c>
    </row>
    <row r="7704" spans="1:15" x14ac:dyDescent="0.35">
      <c r="A7704" s="189" t="str">
        <f t="shared" si="400"/>
        <v>Nov</v>
      </c>
      <c r="B7704" s="190" t="str">
        <f t="shared" si="401"/>
        <v>2023</v>
      </c>
      <c r="C7704" s="190" t="str">
        <f t="shared" si="402"/>
        <v>Nov-2023</v>
      </c>
      <c r="D7704" s="2">
        <v>45260</v>
      </c>
      <c r="E7704" t="s">
        <v>950</v>
      </c>
      <c r="F7704" t="s">
        <v>951</v>
      </c>
      <c r="G7704" t="s">
        <v>952</v>
      </c>
      <c r="H7704" t="s">
        <v>694</v>
      </c>
      <c r="I7704" t="s">
        <v>984</v>
      </c>
      <c r="J7704" t="s">
        <v>985</v>
      </c>
      <c r="K7704" t="s">
        <v>986</v>
      </c>
      <c r="L7704" t="s">
        <v>987</v>
      </c>
      <c r="M7704" t="s">
        <v>988</v>
      </c>
      <c r="N7704" t="s">
        <v>922</v>
      </c>
      <c r="O7704">
        <v>1990</v>
      </c>
    </row>
    <row r="7705" spans="1:15" x14ac:dyDescent="0.35">
      <c r="A7705" s="189" t="str">
        <f t="shared" si="400"/>
        <v>Nov</v>
      </c>
      <c r="B7705" s="190" t="str">
        <f t="shared" si="401"/>
        <v>2023</v>
      </c>
      <c r="C7705" s="190" t="str">
        <f t="shared" si="402"/>
        <v>Nov-2023</v>
      </c>
      <c r="D7705" s="2">
        <v>45260</v>
      </c>
      <c r="E7705" t="s">
        <v>950</v>
      </c>
      <c r="F7705" t="s">
        <v>951</v>
      </c>
      <c r="G7705" t="s">
        <v>952</v>
      </c>
      <c r="H7705" t="s">
        <v>694</v>
      </c>
      <c r="I7705" t="s">
        <v>984</v>
      </c>
      <c r="J7705" t="s">
        <v>985</v>
      </c>
      <c r="K7705" t="s">
        <v>986</v>
      </c>
      <c r="L7705" t="s">
        <v>987</v>
      </c>
      <c r="M7705" t="s">
        <v>988</v>
      </c>
      <c r="N7705" t="s">
        <v>921</v>
      </c>
      <c r="O7705">
        <v>2875</v>
      </c>
    </row>
    <row r="7706" spans="1:15" x14ac:dyDescent="0.35">
      <c r="A7706" s="189" t="str">
        <f t="shared" ref="A7706:A7769" si="403">TEXT(D7706,"mmm")</f>
        <v>Nov</v>
      </c>
      <c r="B7706" s="190" t="str">
        <f t="shared" ref="B7706:B7769" si="404">TEXT(D7706,"yyyy")</f>
        <v>2023</v>
      </c>
      <c r="C7706" s="190" t="str">
        <f t="shared" ref="C7706:C7769" si="405">_xlfn.CONCAT(A7706&amp;"-"&amp;B7706)</f>
        <v>Nov-2023</v>
      </c>
      <c r="D7706" s="2">
        <v>45260</v>
      </c>
      <c r="E7706" t="s">
        <v>989</v>
      </c>
      <c r="F7706" t="s">
        <v>990</v>
      </c>
      <c r="G7706" t="s">
        <v>991</v>
      </c>
      <c r="H7706" t="s">
        <v>674</v>
      </c>
      <c r="I7706" t="s">
        <v>992</v>
      </c>
      <c r="J7706" t="s">
        <v>993</v>
      </c>
      <c r="K7706" t="s">
        <v>994</v>
      </c>
      <c r="L7706" t="s">
        <v>995</v>
      </c>
      <c r="M7706" t="s">
        <v>996</v>
      </c>
      <c r="N7706" t="s">
        <v>1528</v>
      </c>
      <c r="O7706" t="s">
        <v>958</v>
      </c>
    </row>
    <row r="7707" spans="1:15" x14ac:dyDescent="0.35">
      <c r="A7707" s="189" t="str">
        <f t="shared" si="403"/>
        <v>Nov</v>
      </c>
      <c r="B7707" s="190" t="str">
        <f t="shared" si="404"/>
        <v>2023</v>
      </c>
      <c r="C7707" s="190" t="str">
        <f t="shared" si="405"/>
        <v>Nov-2023</v>
      </c>
      <c r="D7707" s="2">
        <v>45260</v>
      </c>
      <c r="E7707" t="s">
        <v>989</v>
      </c>
      <c r="F7707" t="s">
        <v>990</v>
      </c>
      <c r="G7707" t="s">
        <v>991</v>
      </c>
      <c r="H7707" t="s">
        <v>674</v>
      </c>
      <c r="I7707" t="s">
        <v>992</v>
      </c>
      <c r="J7707" t="s">
        <v>993</v>
      </c>
      <c r="K7707" t="s">
        <v>994</v>
      </c>
      <c r="L7707" t="s">
        <v>995</v>
      </c>
      <c r="M7707" t="s">
        <v>996</v>
      </c>
      <c r="N7707" t="s">
        <v>1529</v>
      </c>
      <c r="O7707" t="s">
        <v>958</v>
      </c>
    </row>
    <row r="7708" spans="1:15" x14ac:dyDescent="0.35">
      <c r="A7708" s="189" t="str">
        <f t="shared" si="403"/>
        <v>Nov</v>
      </c>
      <c r="B7708" s="190" t="str">
        <f t="shared" si="404"/>
        <v>2023</v>
      </c>
      <c r="C7708" s="190" t="str">
        <f t="shared" si="405"/>
        <v>Nov-2023</v>
      </c>
      <c r="D7708" s="2">
        <v>45260</v>
      </c>
      <c r="E7708" t="s">
        <v>989</v>
      </c>
      <c r="F7708" t="s">
        <v>990</v>
      </c>
      <c r="G7708" t="s">
        <v>991</v>
      </c>
      <c r="H7708" t="s">
        <v>674</v>
      </c>
      <c r="I7708" t="s">
        <v>992</v>
      </c>
      <c r="J7708" t="s">
        <v>993</v>
      </c>
      <c r="K7708" t="s">
        <v>994</v>
      </c>
      <c r="L7708" t="s">
        <v>995</v>
      </c>
      <c r="M7708" t="s">
        <v>996</v>
      </c>
      <c r="N7708" t="s">
        <v>919</v>
      </c>
      <c r="O7708">
        <v>1355</v>
      </c>
    </row>
    <row r="7709" spans="1:15" x14ac:dyDescent="0.35">
      <c r="A7709" s="189" t="str">
        <f t="shared" si="403"/>
        <v>Nov</v>
      </c>
      <c r="B7709" s="190" t="str">
        <f t="shared" si="404"/>
        <v>2023</v>
      </c>
      <c r="C7709" s="190" t="str">
        <f t="shared" si="405"/>
        <v>Nov-2023</v>
      </c>
      <c r="D7709" s="2">
        <v>45260</v>
      </c>
      <c r="E7709" t="s">
        <v>989</v>
      </c>
      <c r="F7709" t="s">
        <v>990</v>
      </c>
      <c r="G7709" t="s">
        <v>991</v>
      </c>
      <c r="H7709" t="s">
        <v>674</v>
      </c>
      <c r="I7709" t="s">
        <v>992</v>
      </c>
      <c r="J7709" t="s">
        <v>993</v>
      </c>
      <c r="K7709" t="s">
        <v>994</v>
      </c>
      <c r="L7709" t="s">
        <v>995</v>
      </c>
      <c r="M7709" t="s">
        <v>996</v>
      </c>
      <c r="N7709" t="s">
        <v>920</v>
      </c>
      <c r="O7709">
        <v>8330</v>
      </c>
    </row>
    <row r="7710" spans="1:15" x14ac:dyDescent="0.35">
      <c r="A7710" s="189" t="str">
        <f t="shared" si="403"/>
        <v>Nov</v>
      </c>
      <c r="B7710" s="190" t="str">
        <f t="shared" si="404"/>
        <v>2023</v>
      </c>
      <c r="C7710" s="190" t="str">
        <f t="shared" si="405"/>
        <v>Nov-2023</v>
      </c>
      <c r="D7710" s="2">
        <v>45260</v>
      </c>
      <c r="E7710" t="s">
        <v>989</v>
      </c>
      <c r="F7710" t="s">
        <v>990</v>
      </c>
      <c r="G7710" t="s">
        <v>991</v>
      </c>
      <c r="H7710" t="s">
        <v>674</v>
      </c>
      <c r="I7710" t="s">
        <v>992</v>
      </c>
      <c r="J7710" t="s">
        <v>993</v>
      </c>
      <c r="K7710" t="s">
        <v>994</v>
      </c>
      <c r="L7710" t="s">
        <v>995</v>
      </c>
      <c r="M7710" t="s">
        <v>996</v>
      </c>
      <c r="N7710" t="s">
        <v>922</v>
      </c>
      <c r="O7710">
        <v>1400</v>
      </c>
    </row>
    <row r="7711" spans="1:15" x14ac:dyDescent="0.35">
      <c r="A7711" s="189" t="str">
        <f t="shared" si="403"/>
        <v>Nov</v>
      </c>
      <c r="B7711" s="190" t="str">
        <f t="shared" si="404"/>
        <v>2023</v>
      </c>
      <c r="C7711" s="190" t="str">
        <f t="shared" si="405"/>
        <v>Nov-2023</v>
      </c>
      <c r="D7711" s="2">
        <v>45260</v>
      </c>
      <c r="E7711" t="s">
        <v>989</v>
      </c>
      <c r="F7711" t="s">
        <v>990</v>
      </c>
      <c r="G7711" t="s">
        <v>991</v>
      </c>
      <c r="H7711" t="s">
        <v>674</v>
      </c>
      <c r="I7711" t="s">
        <v>992</v>
      </c>
      <c r="J7711" t="s">
        <v>993</v>
      </c>
      <c r="K7711" t="s">
        <v>994</v>
      </c>
      <c r="L7711" t="s">
        <v>995</v>
      </c>
      <c r="M7711" t="s">
        <v>996</v>
      </c>
      <c r="N7711" t="s">
        <v>921</v>
      </c>
      <c r="O7711">
        <v>4440</v>
      </c>
    </row>
    <row r="7712" spans="1:15" x14ac:dyDescent="0.35">
      <c r="A7712" s="189" t="str">
        <f t="shared" si="403"/>
        <v>Nov</v>
      </c>
      <c r="B7712" s="190" t="str">
        <f t="shared" si="404"/>
        <v>2023</v>
      </c>
      <c r="C7712" s="190" t="str">
        <f t="shared" si="405"/>
        <v>Nov-2023</v>
      </c>
      <c r="D7712" s="2">
        <v>45260</v>
      </c>
      <c r="E7712" t="s">
        <v>989</v>
      </c>
      <c r="F7712" t="s">
        <v>990</v>
      </c>
      <c r="G7712" t="s">
        <v>991</v>
      </c>
      <c r="H7712" t="s">
        <v>678</v>
      </c>
      <c r="I7712" t="s">
        <v>997</v>
      </c>
      <c r="J7712" t="s">
        <v>998</v>
      </c>
      <c r="K7712" t="s">
        <v>999</v>
      </c>
      <c r="L7712" t="s">
        <v>1000</v>
      </c>
      <c r="M7712" t="s">
        <v>1001</v>
      </c>
      <c r="N7712" t="s">
        <v>1528</v>
      </c>
      <c r="O7712" t="s">
        <v>958</v>
      </c>
    </row>
    <row r="7713" spans="1:15" x14ac:dyDescent="0.35">
      <c r="A7713" s="189" t="str">
        <f t="shared" si="403"/>
        <v>Nov</v>
      </c>
      <c r="B7713" s="190" t="str">
        <f t="shared" si="404"/>
        <v>2023</v>
      </c>
      <c r="C7713" s="190" t="str">
        <f t="shared" si="405"/>
        <v>Nov-2023</v>
      </c>
      <c r="D7713" s="2">
        <v>45260</v>
      </c>
      <c r="E7713" t="s">
        <v>989</v>
      </c>
      <c r="F7713" t="s">
        <v>990</v>
      </c>
      <c r="G7713" t="s">
        <v>991</v>
      </c>
      <c r="H7713" t="s">
        <v>678</v>
      </c>
      <c r="I7713" t="s">
        <v>997</v>
      </c>
      <c r="J7713" t="s">
        <v>998</v>
      </c>
      <c r="K7713" t="s">
        <v>999</v>
      </c>
      <c r="L7713" t="s">
        <v>1000</v>
      </c>
      <c r="M7713" t="s">
        <v>1001</v>
      </c>
      <c r="N7713" t="s">
        <v>1529</v>
      </c>
      <c r="O7713" t="s">
        <v>958</v>
      </c>
    </row>
    <row r="7714" spans="1:15" x14ac:dyDescent="0.35">
      <c r="A7714" s="189" t="str">
        <f t="shared" si="403"/>
        <v>Nov</v>
      </c>
      <c r="B7714" s="190" t="str">
        <f t="shared" si="404"/>
        <v>2023</v>
      </c>
      <c r="C7714" s="190" t="str">
        <f t="shared" si="405"/>
        <v>Nov-2023</v>
      </c>
      <c r="D7714" s="2">
        <v>45260</v>
      </c>
      <c r="E7714" t="s">
        <v>989</v>
      </c>
      <c r="F7714" t="s">
        <v>990</v>
      </c>
      <c r="G7714" t="s">
        <v>991</v>
      </c>
      <c r="H7714" t="s">
        <v>678</v>
      </c>
      <c r="I7714" t="s">
        <v>997</v>
      </c>
      <c r="J7714" t="s">
        <v>998</v>
      </c>
      <c r="K7714" t="s">
        <v>999</v>
      </c>
      <c r="L7714" t="s">
        <v>1000</v>
      </c>
      <c r="M7714" t="s">
        <v>1001</v>
      </c>
      <c r="N7714" t="s">
        <v>919</v>
      </c>
      <c r="O7714">
        <v>850</v>
      </c>
    </row>
    <row r="7715" spans="1:15" x14ac:dyDescent="0.35">
      <c r="A7715" s="189" t="str">
        <f t="shared" si="403"/>
        <v>Nov</v>
      </c>
      <c r="B7715" s="190" t="str">
        <f t="shared" si="404"/>
        <v>2023</v>
      </c>
      <c r="C7715" s="190" t="str">
        <f t="shared" si="405"/>
        <v>Nov-2023</v>
      </c>
      <c r="D7715" s="2">
        <v>45260</v>
      </c>
      <c r="E7715" t="s">
        <v>989</v>
      </c>
      <c r="F7715" t="s">
        <v>990</v>
      </c>
      <c r="G7715" t="s">
        <v>991</v>
      </c>
      <c r="H7715" t="s">
        <v>678</v>
      </c>
      <c r="I7715" t="s">
        <v>997</v>
      </c>
      <c r="J7715" t="s">
        <v>998</v>
      </c>
      <c r="K7715" t="s">
        <v>999</v>
      </c>
      <c r="L7715" t="s">
        <v>1000</v>
      </c>
      <c r="M7715" t="s">
        <v>1001</v>
      </c>
      <c r="N7715" t="s">
        <v>920</v>
      </c>
      <c r="O7715">
        <v>3250</v>
      </c>
    </row>
    <row r="7716" spans="1:15" x14ac:dyDescent="0.35">
      <c r="A7716" s="189" t="str">
        <f t="shared" si="403"/>
        <v>Nov</v>
      </c>
      <c r="B7716" s="190" t="str">
        <f t="shared" si="404"/>
        <v>2023</v>
      </c>
      <c r="C7716" s="190" t="str">
        <f t="shared" si="405"/>
        <v>Nov-2023</v>
      </c>
      <c r="D7716" s="2">
        <v>45260</v>
      </c>
      <c r="E7716" t="s">
        <v>989</v>
      </c>
      <c r="F7716" t="s">
        <v>990</v>
      </c>
      <c r="G7716" t="s">
        <v>991</v>
      </c>
      <c r="H7716" t="s">
        <v>678</v>
      </c>
      <c r="I7716" t="s">
        <v>997</v>
      </c>
      <c r="J7716" t="s">
        <v>998</v>
      </c>
      <c r="K7716" t="s">
        <v>999</v>
      </c>
      <c r="L7716" t="s">
        <v>1000</v>
      </c>
      <c r="M7716" t="s">
        <v>1001</v>
      </c>
      <c r="N7716" t="s">
        <v>922</v>
      </c>
      <c r="O7716">
        <v>615</v>
      </c>
    </row>
    <row r="7717" spans="1:15" x14ac:dyDescent="0.35">
      <c r="A7717" s="189" t="str">
        <f t="shared" si="403"/>
        <v>Nov</v>
      </c>
      <c r="B7717" s="190" t="str">
        <f t="shared" si="404"/>
        <v>2023</v>
      </c>
      <c r="C7717" s="190" t="str">
        <f t="shared" si="405"/>
        <v>Nov-2023</v>
      </c>
      <c r="D7717" s="2">
        <v>45260</v>
      </c>
      <c r="E7717" t="s">
        <v>989</v>
      </c>
      <c r="F7717" t="s">
        <v>990</v>
      </c>
      <c r="G7717" t="s">
        <v>991</v>
      </c>
      <c r="H7717" t="s">
        <v>678</v>
      </c>
      <c r="I7717" t="s">
        <v>997</v>
      </c>
      <c r="J7717" t="s">
        <v>998</v>
      </c>
      <c r="K7717" t="s">
        <v>999</v>
      </c>
      <c r="L7717" t="s">
        <v>1000</v>
      </c>
      <c r="M7717" t="s">
        <v>1001</v>
      </c>
      <c r="N7717" t="s">
        <v>921</v>
      </c>
      <c r="O7717">
        <v>1320</v>
      </c>
    </row>
    <row r="7718" spans="1:15" x14ac:dyDescent="0.35">
      <c r="A7718" s="189" t="str">
        <f t="shared" si="403"/>
        <v>Nov</v>
      </c>
      <c r="B7718" s="190" t="str">
        <f t="shared" si="404"/>
        <v>2023</v>
      </c>
      <c r="C7718" s="190" t="str">
        <f t="shared" si="405"/>
        <v>Nov-2023</v>
      </c>
      <c r="D7718" s="2">
        <v>45260</v>
      </c>
      <c r="E7718" t="s">
        <v>989</v>
      </c>
      <c r="F7718" t="s">
        <v>990</v>
      </c>
      <c r="G7718" t="s">
        <v>991</v>
      </c>
      <c r="H7718" t="s">
        <v>679</v>
      </c>
      <c r="I7718" t="s">
        <v>1002</v>
      </c>
      <c r="J7718" t="s">
        <v>1003</v>
      </c>
      <c r="K7718" t="s">
        <v>1004</v>
      </c>
      <c r="L7718" t="s">
        <v>1005</v>
      </c>
      <c r="M7718" t="s">
        <v>1006</v>
      </c>
      <c r="N7718" t="s">
        <v>1528</v>
      </c>
      <c r="O7718" t="s">
        <v>958</v>
      </c>
    </row>
    <row r="7719" spans="1:15" x14ac:dyDescent="0.35">
      <c r="A7719" s="189" t="str">
        <f t="shared" si="403"/>
        <v>Nov</v>
      </c>
      <c r="B7719" s="190" t="str">
        <f t="shared" si="404"/>
        <v>2023</v>
      </c>
      <c r="C7719" s="190" t="str">
        <f t="shared" si="405"/>
        <v>Nov-2023</v>
      </c>
      <c r="D7719" s="2">
        <v>45260</v>
      </c>
      <c r="E7719" t="s">
        <v>989</v>
      </c>
      <c r="F7719" t="s">
        <v>990</v>
      </c>
      <c r="G7719" t="s">
        <v>991</v>
      </c>
      <c r="H7719" t="s">
        <v>679</v>
      </c>
      <c r="I7719" t="s">
        <v>1002</v>
      </c>
      <c r="J7719" t="s">
        <v>1003</v>
      </c>
      <c r="K7719" t="s">
        <v>1004</v>
      </c>
      <c r="L7719" t="s">
        <v>1005</v>
      </c>
      <c r="M7719" t="s">
        <v>1006</v>
      </c>
      <c r="N7719" t="s">
        <v>1529</v>
      </c>
      <c r="O7719" t="s">
        <v>958</v>
      </c>
    </row>
    <row r="7720" spans="1:15" x14ac:dyDescent="0.35">
      <c r="A7720" s="189" t="str">
        <f t="shared" si="403"/>
        <v>Nov</v>
      </c>
      <c r="B7720" s="190" t="str">
        <f t="shared" si="404"/>
        <v>2023</v>
      </c>
      <c r="C7720" s="190" t="str">
        <f t="shared" si="405"/>
        <v>Nov-2023</v>
      </c>
      <c r="D7720" s="2">
        <v>45260</v>
      </c>
      <c r="E7720" t="s">
        <v>989</v>
      </c>
      <c r="F7720" t="s">
        <v>990</v>
      </c>
      <c r="G7720" t="s">
        <v>991</v>
      </c>
      <c r="H7720" t="s">
        <v>679</v>
      </c>
      <c r="I7720" t="s">
        <v>1002</v>
      </c>
      <c r="J7720" t="s">
        <v>1003</v>
      </c>
      <c r="K7720" t="s">
        <v>1004</v>
      </c>
      <c r="L7720" t="s">
        <v>1005</v>
      </c>
      <c r="M7720" t="s">
        <v>1006</v>
      </c>
      <c r="N7720" t="s">
        <v>919</v>
      </c>
      <c r="O7720">
        <v>150</v>
      </c>
    </row>
    <row r="7721" spans="1:15" x14ac:dyDescent="0.35">
      <c r="A7721" s="189" t="str">
        <f t="shared" si="403"/>
        <v>Nov</v>
      </c>
      <c r="B7721" s="190" t="str">
        <f t="shared" si="404"/>
        <v>2023</v>
      </c>
      <c r="C7721" s="190" t="str">
        <f t="shared" si="405"/>
        <v>Nov-2023</v>
      </c>
      <c r="D7721" s="2">
        <v>45260</v>
      </c>
      <c r="E7721" t="s">
        <v>989</v>
      </c>
      <c r="F7721" t="s">
        <v>990</v>
      </c>
      <c r="G7721" t="s">
        <v>991</v>
      </c>
      <c r="H7721" t="s">
        <v>679</v>
      </c>
      <c r="I7721" t="s">
        <v>1002</v>
      </c>
      <c r="J7721" t="s">
        <v>1003</v>
      </c>
      <c r="K7721" t="s">
        <v>1004</v>
      </c>
      <c r="L7721" t="s">
        <v>1005</v>
      </c>
      <c r="M7721" t="s">
        <v>1006</v>
      </c>
      <c r="N7721" t="s">
        <v>920</v>
      </c>
      <c r="O7721">
        <v>825</v>
      </c>
    </row>
    <row r="7722" spans="1:15" x14ac:dyDescent="0.35">
      <c r="A7722" s="189" t="str">
        <f t="shared" si="403"/>
        <v>Nov</v>
      </c>
      <c r="B7722" s="190" t="str">
        <f t="shared" si="404"/>
        <v>2023</v>
      </c>
      <c r="C7722" s="190" t="str">
        <f t="shared" si="405"/>
        <v>Nov-2023</v>
      </c>
      <c r="D7722" s="2">
        <v>45260</v>
      </c>
      <c r="E7722" t="s">
        <v>989</v>
      </c>
      <c r="F7722" t="s">
        <v>990</v>
      </c>
      <c r="G7722" t="s">
        <v>991</v>
      </c>
      <c r="H7722" t="s">
        <v>679</v>
      </c>
      <c r="I7722" t="s">
        <v>1002</v>
      </c>
      <c r="J7722" t="s">
        <v>1003</v>
      </c>
      <c r="K7722" t="s">
        <v>1004</v>
      </c>
      <c r="L7722" t="s">
        <v>1005</v>
      </c>
      <c r="M7722" t="s">
        <v>1006</v>
      </c>
      <c r="N7722" t="s">
        <v>922</v>
      </c>
      <c r="O7722">
        <v>445</v>
      </c>
    </row>
    <row r="7723" spans="1:15" x14ac:dyDescent="0.35">
      <c r="A7723" s="189" t="str">
        <f t="shared" si="403"/>
        <v>Nov</v>
      </c>
      <c r="B7723" s="190" t="str">
        <f t="shared" si="404"/>
        <v>2023</v>
      </c>
      <c r="C7723" s="190" t="str">
        <f t="shared" si="405"/>
        <v>Nov-2023</v>
      </c>
      <c r="D7723" s="2">
        <v>45260</v>
      </c>
      <c r="E7723" t="s">
        <v>989</v>
      </c>
      <c r="F7723" t="s">
        <v>990</v>
      </c>
      <c r="G7723" t="s">
        <v>991</v>
      </c>
      <c r="H7723" t="s">
        <v>679</v>
      </c>
      <c r="I7723" t="s">
        <v>1002</v>
      </c>
      <c r="J7723" t="s">
        <v>1003</v>
      </c>
      <c r="K7723" t="s">
        <v>1004</v>
      </c>
      <c r="L7723" t="s">
        <v>1005</v>
      </c>
      <c r="M7723" t="s">
        <v>1006</v>
      </c>
      <c r="N7723" t="s">
        <v>921</v>
      </c>
      <c r="O7723">
        <v>600</v>
      </c>
    </row>
    <row r="7724" spans="1:15" x14ac:dyDescent="0.35">
      <c r="A7724" s="189" t="str">
        <f t="shared" si="403"/>
        <v>Nov</v>
      </c>
      <c r="B7724" s="190" t="str">
        <f t="shared" si="404"/>
        <v>2023</v>
      </c>
      <c r="C7724" s="190" t="str">
        <f t="shared" si="405"/>
        <v>Nov-2023</v>
      </c>
      <c r="D7724" s="2">
        <v>45260</v>
      </c>
      <c r="E7724" t="s">
        <v>989</v>
      </c>
      <c r="F7724" t="s">
        <v>990</v>
      </c>
      <c r="G7724" t="s">
        <v>991</v>
      </c>
      <c r="H7724" t="s">
        <v>679</v>
      </c>
      <c r="I7724" t="s">
        <v>1002</v>
      </c>
      <c r="J7724" t="s">
        <v>1003</v>
      </c>
      <c r="K7724" t="s">
        <v>1007</v>
      </c>
      <c r="L7724" t="s">
        <v>1008</v>
      </c>
      <c r="M7724" t="s">
        <v>1009</v>
      </c>
      <c r="N7724" t="s">
        <v>1528</v>
      </c>
      <c r="O7724" t="s">
        <v>958</v>
      </c>
    </row>
    <row r="7725" spans="1:15" x14ac:dyDescent="0.35">
      <c r="A7725" s="189" t="str">
        <f t="shared" si="403"/>
        <v>Nov</v>
      </c>
      <c r="B7725" s="190" t="str">
        <f t="shared" si="404"/>
        <v>2023</v>
      </c>
      <c r="C7725" s="190" t="str">
        <f t="shared" si="405"/>
        <v>Nov-2023</v>
      </c>
      <c r="D7725" s="2">
        <v>45260</v>
      </c>
      <c r="E7725" t="s">
        <v>989</v>
      </c>
      <c r="F7725" t="s">
        <v>990</v>
      </c>
      <c r="G7725" t="s">
        <v>991</v>
      </c>
      <c r="H7725" t="s">
        <v>679</v>
      </c>
      <c r="I7725" t="s">
        <v>1002</v>
      </c>
      <c r="J7725" t="s">
        <v>1003</v>
      </c>
      <c r="K7725" t="s">
        <v>1007</v>
      </c>
      <c r="L7725" t="s">
        <v>1008</v>
      </c>
      <c r="M7725" t="s">
        <v>1009</v>
      </c>
      <c r="N7725" t="s">
        <v>1529</v>
      </c>
      <c r="O7725" t="s">
        <v>958</v>
      </c>
    </row>
    <row r="7726" spans="1:15" x14ac:dyDescent="0.35">
      <c r="A7726" s="189" t="str">
        <f t="shared" si="403"/>
        <v>Nov</v>
      </c>
      <c r="B7726" s="190" t="str">
        <f t="shared" si="404"/>
        <v>2023</v>
      </c>
      <c r="C7726" s="190" t="str">
        <f t="shared" si="405"/>
        <v>Nov-2023</v>
      </c>
      <c r="D7726" s="2">
        <v>45260</v>
      </c>
      <c r="E7726" t="s">
        <v>989</v>
      </c>
      <c r="F7726" t="s">
        <v>990</v>
      </c>
      <c r="G7726" t="s">
        <v>991</v>
      </c>
      <c r="H7726" t="s">
        <v>679</v>
      </c>
      <c r="I7726" t="s">
        <v>1002</v>
      </c>
      <c r="J7726" t="s">
        <v>1003</v>
      </c>
      <c r="K7726" t="s">
        <v>1007</v>
      </c>
      <c r="L7726" t="s">
        <v>1008</v>
      </c>
      <c r="M7726" t="s">
        <v>1009</v>
      </c>
      <c r="N7726" t="s">
        <v>919</v>
      </c>
      <c r="O7726">
        <v>1025</v>
      </c>
    </row>
    <row r="7727" spans="1:15" x14ac:dyDescent="0.35">
      <c r="A7727" s="189" t="str">
        <f t="shared" si="403"/>
        <v>Nov</v>
      </c>
      <c r="B7727" s="190" t="str">
        <f t="shared" si="404"/>
        <v>2023</v>
      </c>
      <c r="C7727" s="190" t="str">
        <f t="shared" si="405"/>
        <v>Nov-2023</v>
      </c>
      <c r="D7727" s="2">
        <v>45260</v>
      </c>
      <c r="E7727" t="s">
        <v>989</v>
      </c>
      <c r="F7727" t="s">
        <v>990</v>
      </c>
      <c r="G7727" t="s">
        <v>991</v>
      </c>
      <c r="H7727" t="s">
        <v>679</v>
      </c>
      <c r="I7727" t="s">
        <v>1002</v>
      </c>
      <c r="J7727" t="s">
        <v>1003</v>
      </c>
      <c r="K7727" t="s">
        <v>1007</v>
      </c>
      <c r="L7727" t="s">
        <v>1008</v>
      </c>
      <c r="M7727" t="s">
        <v>1009</v>
      </c>
      <c r="N7727" t="s">
        <v>920</v>
      </c>
      <c r="O7727">
        <v>3500</v>
      </c>
    </row>
    <row r="7728" spans="1:15" x14ac:dyDescent="0.35">
      <c r="A7728" s="189" t="str">
        <f t="shared" si="403"/>
        <v>Nov</v>
      </c>
      <c r="B7728" s="190" t="str">
        <f t="shared" si="404"/>
        <v>2023</v>
      </c>
      <c r="C7728" s="190" t="str">
        <f t="shared" si="405"/>
        <v>Nov-2023</v>
      </c>
      <c r="D7728" s="2">
        <v>45260</v>
      </c>
      <c r="E7728" t="s">
        <v>989</v>
      </c>
      <c r="F7728" t="s">
        <v>990</v>
      </c>
      <c r="G7728" t="s">
        <v>991</v>
      </c>
      <c r="H7728" t="s">
        <v>679</v>
      </c>
      <c r="I7728" t="s">
        <v>1002</v>
      </c>
      <c r="J7728" t="s">
        <v>1003</v>
      </c>
      <c r="K7728" t="s">
        <v>1007</v>
      </c>
      <c r="L7728" t="s">
        <v>1008</v>
      </c>
      <c r="M7728" t="s">
        <v>1009</v>
      </c>
      <c r="N7728" t="s">
        <v>922</v>
      </c>
      <c r="O7728">
        <v>2290</v>
      </c>
    </row>
    <row r="7729" spans="1:15" x14ac:dyDescent="0.35">
      <c r="A7729" s="189" t="str">
        <f t="shared" si="403"/>
        <v>Nov</v>
      </c>
      <c r="B7729" s="190" t="str">
        <f t="shared" si="404"/>
        <v>2023</v>
      </c>
      <c r="C7729" s="190" t="str">
        <f t="shared" si="405"/>
        <v>Nov-2023</v>
      </c>
      <c r="D7729" s="2">
        <v>45260</v>
      </c>
      <c r="E7729" t="s">
        <v>989</v>
      </c>
      <c r="F7729" t="s">
        <v>990</v>
      </c>
      <c r="G7729" t="s">
        <v>991</v>
      </c>
      <c r="H7729" t="s">
        <v>679</v>
      </c>
      <c r="I7729" t="s">
        <v>1002</v>
      </c>
      <c r="J7729" t="s">
        <v>1003</v>
      </c>
      <c r="K7729" t="s">
        <v>1007</v>
      </c>
      <c r="L7729" t="s">
        <v>1008</v>
      </c>
      <c r="M7729" t="s">
        <v>1009</v>
      </c>
      <c r="N7729" t="s">
        <v>921</v>
      </c>
      <c r="O7729">
        <v>2970</v>
      </c>
    </row>
    <row r="7730" spans="1:15" x14ac:dyDescent="0.35">
      <c r="A7730" s="189" t="str">
        <f t="shared" si="403"/>
        <v>Nov</v>
      </c>
      <c r="B7730" s="190" t="str">
        <f t="shared" si="404"/>
        <v>2023</v>
      </c>
      <c r="C7730" s="190" t="str">
        <f t="shared" si="405"/>
        <v>Nov-2023</v>
      </c>
      <c r="D7730" s="2">
        <v>45260</v>
      </c>
      <c r="E7730" t="s">
        <v>989</v>
      </c>
      <c r="F7730" t="s">
        <v>990</v>
      </c>
      <c r="G7730" t="s">
        <v>991</v>
      </c>
      <c r="H7730" t="s">
        <v>679</v>
      </c>
      <c r="I7730" t="s">
        <v>1002</v>
      </c>
      <c r="J7730" t="s">
        <v>1003</v>
      </c>
      <c r="K7730" t="s">
        <v>1010</v>
      </c>
      <c r="L7730" t="s">
        <v>1011</v>
      </c>
      <c r="M7730" t="s">
        <v>1012</v>
      </c>
      <c r="N7730" t="s">
        <v>1528</v>
      </c>
      <c r="O7730" t="s">
        <v>958</v>
      </c>
    </row>
    <row r="7731" spans="1:15" x14ac:dyDescent="0.35">
      <c r="A7731" s="189" t="str">
        <f t="shared" si="403"/>
        <v>Nov</v>
      </c>
      <c r="B7731" s="190" t="str">
        <f t="shared" si="404"/>
        <v>2023</v>
      </c>
      <c r="C7731" s="190" t="str">
        <f t="shared" si="405"/>
        <v>Nov-2023</v>
      </c>
      <c r="D7731" s="2">
        <v>45260</v>
      </c>
      <c r="E7731" t="s">
        <v>989</v>
      </c>
      <c r="F7731" t="s">
        <v>990</v>
      </c>
      <c r="G7731" t="s">
        <v>991</v>
      </c>
      <c r="H7731" t="s">
        <v>679</v>
      </c>
      <c r="I7731" t="s">
        <v>1002</v>
      </c>
      <c r="J7731" t="s">
        <v>1003</v>
      </c>
      <c r="K7731" t="s">
        <v>1010</v>
      </c>
      <c r="L7731" t="s">
        <v>1011</v>
      </c>
      <c r="M7731" t="s">
        <v>1012</v>
      </c>
      <c r="N7731" t="s">
        <v>1529</v>
      </c>
      <c r="O7731" t="s">
        <v>958</v>
      </c>
    </row>
    <row r="7732" spans="1:15" x14ac:dyDescent="0.35">
      <c r="A7732" s="189" t="str">
        <f t="shared" si="403"/>
        <v>Nov</v>
      </c>
      <c r="B7732" s="190" t="str">
        <f t="shared" si="404"/>
        <v>2023</v>
      </c>
      <c r="C7732" s="190" t="str">
        <f t="shared" si="405"/>
        <v>Nov-2023</v>
      </c>
      <c r="D7732" s="2">
        <v>45260</v>
      </c>
      <c r="E7732" t="s">
        <v>989</v>
      </c>
      <c r="F7732" t="s">
        <v>990</v>
      </c>
      <c r="G7732" t="s">
        <v>991</v>
      </c>
      <c r="H7732" t="s">
        <v>679</v>
      </c>
      <c r="I7732" t="s">
        <v>1002</v>
      </c>
      <c r="J7732" t="s">
        <v>1003</v>
      </c>
      <c r="K7732" t="s">
        <v>1010</v>
      </c>
      <c r="L7732" t="s">
        <v>1011</v>
      </c>
      <c r="M7732" t="s">
        <v>1012</v>
      </c>
      <c r="N7732" t="s">
        <v>919</v>
      </c>
      <c r="O7732">
        <v>795</v>
      </c>
    </row>
    <row r="7733" spans="1:15" x14ac:dyDescent="0.35">
      <c r="A7733" s="189" t="str">
        <f t="shared" si="403"/>
        <v>Nov</v>
      </c>
      <c r="B7733" s="190" t="str">
        <f t="shared" si="404"/>
        <v>2023</v>
      </c>
      <c r="C7733" s="190" t="str">
        <f t="shared" si="405"/>
        <v>Nov-2023</v>
      </c>
      <c r="D7733" s="2">
        <v>45260</v>
      </c>
      <c r="E7733" t="s">
        <v>989</v>
      </c>
      <c r="F7733" t="s">
        <v>990</v>
      </c>
      <c r="G7733" t="s">
        <v>991</v>
      </c>
      <c r="H7733" t="s">
        <v>679</v>
      </c>
      <c r="I7733" t="s">
        <v>1002</v>
      </c>
      <c r="J7733" t="s">
        <v>1003</v>
      </c>
      <c r="K7733" t="s">
        <v>1010</v>
      </c>
      <c r="L7733" t="s">
        <v>1011</v>
      </c>
      <c r="M7733" t="s">
        <v>1012</v>
      </c>
      <c r="N7733" t="s">
        <v>920</v>
      </c>
      <c r="O7733">
        <v>3065</v>
      </c>
    </row>
    <row r="7734" spans="1:15" x14ac:dyDescent="0.35">
      <c r="A7734" s="189" t="str">
        <f t="shared" si="403"/>
        <v>Nov</v>
      </c>
      <c r="B7734" s="190" t="str">
        <f t="shared" si="404"/>
        <v>2023</v>
      </c>
      <c r="C7734" s="190" t="str">
        <f t="shared" si="405"/>
        <v>Nov-2023</v>
      </c>
      <c r="D7734" s="2">
        <v>45260</v>
      </c>
      <c r="E7734" t="s">
        <v>989</v>
      </c>
      <c r="F7734" t="s">
        <v>990</v>
      </c>
      <c r="G7734" t="s">
        <v>991</v>
      </c>
      <c r="H7734" t="s">
        <v>679</v>
      </c>
      <c r="I7734" t="s">
        <v>1002</v>
      </c>
      <c r="J7734" t="s">
        <v>1003</v>
      </c>
      <c r="K7734" t="s">
        <v>1010</v>
      </c>
      <c r="L7734" t="s">
        <v>1011</v>
      </c>
      <c r="M7734" t="s">
        <v>1012</v>
      </c>
      <c r="N7734" t="s">
        <v>922</v>
      </c>
      <c r="O7734">
        <v>1210</v>
      </c>
    </row>
    <row r="7735" spans="1:15" x14ac:dyDescent="0.35">
      <c r="A7735" s="189" t="str">
        <f t="shared" si="403"/>
        <v>Nov</v>
      </c>
      <c r="B7735" s="190" t="str">
        <f t="shared" si="404"/>
        <v>2023</v>
      </c>
      <c r="C7735" s="190" t="str">
        <f t="shared" si="405"/>
        <v>Nov-2023</v>
      </c>
      <c r="D7735" s="2">
        <v>45260</v>
      </c>
      <c r="E7735" t="s">
        <v>989</v>
      </c>
      <c r="F7735" t="s">
        <v>990</v>
      </c>
      <c r="G7735" t="s">
        <v>991</v>
      </c>
      <c r="H7735" t="s">
        <v>679</v>
      </c>
      <c r="I7735" t="s">
        <v>1002</v>
      </c>
      <c r="J7735" t="s">
        <v>1003</v>
      </c>
      <c r="K7735" t="s">
        <v>1010</v>
      </c>
      <c r="L7735" t="s">
        <v>1011</v>
      </c>
      <c r="M7735" t="s">
        <v>1012</v>
      </c>
      <c r="N7735" t="s">
        <v>921</v>
      </c>
      <c r="O7735">
        <v>1430</v>
      </c>
    </row>
    <row r="7736" spans="1:15" x14ac:dyDescent="0.35">
      <c r="A7736" s="189" t="str">
        <f t="shared" si="403"/>
        <v>Nov</v>
      </c>
      <c r="B7736" s="190" t="str">
        <f t="shared" si="404"/>
        <v>2023</v>
      </c>
      <c r="C7736" s="190" t="str">
        <f t="shared" si="405"/>
        <v>Nov-2023</v>
      </c>
      <c r="D7736" s="2">
        <v>45260</v>
      </c>
      <c r="E7736" t="s">
        <v>989</v>
      </c>
      <c r="F7736" t="s">
        <v>990</v>
      </c>
      <c r="G7736" t="s">
        <v>991</v>
      </c>
      <c r="H7736" t="s">
        <v>686</v>
      </c>
      <c r="I7736" t="s">
        <v>1013</v>
      </c>
      <c r="J7736" t="s">
        <v>1014</v>
      </c>
      <c r="K7736" t="s">
        <v>1015</v>
      </c>
      <c r="L7736" t="s">
        <v>1016</v>
      </c>
      <c r="M7736" t="s">
        <v>1017</v>
      </c>
      <c r="N7736" t="s">
        <v>1528</v>
      </c>
      <c r="O7736" t="s">
        <v>958</v>
      </c>
    </row>
    <row r="7737" spans="1:15" x14ac:dyDescent="0.35">
      <c r="A7737" s="189" t="str">
        <f t="shared" si="403"/>
        <v>Nov</v>
      </c>
      <c r="B7737" s="190" t="str">
        <f t="shared" si="404"/>
        <v>2023</v>
      </c>
      <c r="C7737" s="190" t="str">
        <f t="shared" si="405"/>
        <v>Nov-2023</v>
      </c>
      <c r="D7737" s="2">
        <v>45260</v>
      </c>
      <c r="E7737" t="s">
        <v>989</v>
      </c>
      <c r="F7737" t="s">
        <v>990</v>
      </c>
      <c r="G7737" t="s">
        <v>991</v>
      </c>
      <c r="H7737" t="s">
        <v>686</v>
      </c>
      <c r="I7737" t="s">
        <v>1013</v>
      </c>
      <c r="J7737" t="s">
        <v>1014</v>
      </c>
      <c r="K7737" t="s">
        <v>1015</v>
      </c>
      <c r="L7737" t="s">
        <v>1016</v>
      </c>
      <c r="M7737" t="s">
        <v>1017</v>
      </c>
      <c r="N7737" t="s">
        <v>1529</v>
      </c>
      <c r="O7737" t="s">
        <v>958</v>
      </c>
    </row>
    <row r="7738" spans="1:15" x14ac:dyDescent="0.35">
      <c r="A7738" s="189" t="str">
        <f t="shared" si="403"/>
        <v>Nov</v>
      </c>
      <c r="B7738" s="190" t="str">
        <f t="shared" si="404"/>
        <v>2023</v>
      </c>
      <c r="C7738" s="190" t="str">
        <f t="shared" si="405"/>
        <v>Nov-2023</v>
      </c>
      <c r="D7738" s="2">
        <v>45260</v>
      </c>
      <c r="E7738" t="s">
        <v>989</v>
      </c>
      <c r="F7738" t="s">
        <v>990</v>
      </c>
      <c r="G7738" t="s">
        <v>991</v>
      </c>
      <c r="H7738" t="s">
        <v>686</v>
      </c>
      <c r="I7738" t="s">
        <v>1013</v>
      </c>
      <c r="J7738" t="s">
        <v>1014</v>
      </c>
      <c r="K7738" t="s">
        <v>1015</v>
      </c>
      <c r="L7738" t="s">
        <v>1016</v>
      </c>
      <c r="M7738" t="s">
        <v>1017</v>
      </c>
      <c r="N7738" t="s">
        <v>919</v>
      </c>
      <c r="O7738">
        <v>150</v>
      </c>
    </row>
    <row r="7739" spans="1:15" x14ac:dyDescent="0.35">
      <c r="A7739" s="189" t="str">
        <f t="shared" si="403"/>
        <v>Nov</v>
      </c>
      <c r="B7739" s="190" t="str">
        <f t="shared" si="404"/>
        <v>2023</v>
      </c>
      <c r="C7739" s="190" t="str">
        <f t="shared" si="405"/>
        <v>Nov-2023</v>
      </c>
      <c r="D7739" s="2">
        <v>45260</v>
      </c>
      <c r="E7739" t="s">
        <v>989</v>
      </c>
      <c r="F7739" t="s">
        <v>990</v>
      </c>
      <c r="G7739" t="s">
        <v>991</v>
      </c>
      <c r="H7739" t="s">
        <v>686</v>
      </c>
      <c r="I7739" t="s">
        <v>1013</v>
      </c>
      <c r="J7739" t="s">
        <v>1014</v>
      </c>
      <c r="K7739" t="s">
        <v>1015</v>
      </c>
      <c r="L7739" t="s">
        <v>1016</v>
      </c>
      <c r="M7739" t="s">
        <v>1017</v>
      </c>
      <c r="N7739" t="s">
        <v>920</v>
      </c>
      <c r="O7739">
        <v>870</v>
      </c>
    </row>
    <row r="7740" spans="1:15" x14ac:dyDescent="0.35">
      <c r="A7740" s="189" t="str">
        <f t="shared" si="403"/>
        <v>Nov</v>
      </c>
      <c r="B7740" s="190" t="str">
        <f t="shared" si="404"/>
        <v>2023</v>
      </c>
      <c r="C7740" s="190" t="str">
        <f t="shared" si="405"/>
        <v>Nov-2023</v>
      </c>
      <c r="D7740" s="2">
        <v>45260</v>
      </c>
      <c r="E7740" t="s">
        <v>989</v>
      </c>
      <c r="F7740" t="s">
        <v>990</v>
      </c>
      <c r="G7740" t="s">
        <v>991</v>
      </c>
      <c r="H7740" t="s">
        <v>686</v>
      </c>
      <c r="I7740" t="s">
        <v>1013</v>
      </c>
      <c r="J7740" t="s">
        <v>1014</v>
      </c>
      <c r="K7740" t="s">
        <v>1015</v>
      </c>
      <c r="L7740" t="s">
        <v>1016</v>
      </c>
      <c r="M7740" t="s">
        <v>1017</v>
      </c>
      <c r="N7740" t="s">
        <v>922</v>
      </c>
      <c r="O7740">
        <v>135</v>
      </c>
    </row>
    <row r="7741" spans="1:15" x14ac:dyDescent="0.35">
      <c r="A7741" s="189" t="str">
        <f t="shared" si="403"/>
        <v>Nov</v>
      </c>
      <c r="B7741" s="190" t="str">
        <f t="shared" si="404"/>
        <v>2023</v>
      </c>
      <c r="C7741" s="190" t="str">
        <f t="shared" si="405"/>
        <v>Nov-2023</v>
      </c>
      <c r="D7741" s="2">
        <v>45260</v>
      </c>
      <c r="E7741" t="s">
        <v>989</v>
      </c>
      <c r="F7741" t="s">
        <v>990</v>
      </c>
      <c r="G7741" t="s">
        <v>991</v>
      </c>
      <c r="H7741" t="s">
        <v>686</v>
      </c>
      <c r="I7741" t="s">
        <v>1013</v>
      </c>
      <c r="J7741" t="s">
        <v>1014</v>
      </c>
      <c r="K7741" t="s">
        <v>1015</v>
      </c>
      <c r="L7741" t="s">
        <v>1016</v>
      </c>
      <c r="M7741" t="s">
        <v>1017</v>
      </c>
      <c r="N7741" t="s">
        <v>921</v>
      </c>
      <c r="O7741">
        <v>375</v>
      </c>
    </row>
    <row r="7742" spans="1:15" x14ac:dyDescent="0.35">
      <c r="A7742" s="189" t="str">
        <f t="shared" si="403"/>
        <v>Nov</v>
      </c>
      <c r="B7742" s="190" t="str">
        <f t="shared" si="404"/>
        <v>2023</v>
      </c>
      <c r="C7742" s="190" t="str">
        <f t="shared" si="405"/>
        <v>Nov-2023</v>
      </c>
      <c r="D7742" s="2">
        <v>45260</v>
      </c>
      <c r="E7742" t="s">
        <v>989</v>
      </c>
      <c r="F7742" t="s">
        <v>990</v>
      </c>
      <c r="G7742" t="s">
        <v>991</v>
      </c>
      <c r="H7742" t="s">
        <v>686</v>
      </c>
      <c r="I7742" t="s">
        <v>1013</v>
      </c>
      <c r="J7742" t="s">
        <v>1014</v>
      </c>
      <c r="K7742" t="s">
        <v>1018</v>
      </c>
      <c r="L7742" t="s">
        <v>1019</v>
      </c>
      <c r="M7742" t="s">
        <v>1020</v>
      </c>
      <c r="N7742" t="s">
        <v>1528</v>
      </c>
      <c r="O7742" t="s">
        <v>958</v>
      </c>
    </row>
    <row r="7743" spans="1:15" x14ac:dyDescent="0.35">
      <c r="A7743" s="189" t="str">
        <f t="shared" si="403"/>
        <v>Nov</v>
      </c>
      <c r="B7743" s="190" t="str">
        <f t="shared" si="404"/>
        <v>2023</v>
      </c>
      <c r="C7743" s="190" t="str">
        <f t="shared" si="405"/>
        <v>Nov-2023</v>
      </c>
      <c r="D7743" s="2">
        <v>45260</v>
      </c>
      <c r="E7743" t="s">
        <v>989</v>
      </c>
      <c r="F7743" t="s">
        <v>990</v>
      </c>
      <c r="G7743" t="s">
        <v>991</v>
      </c>
      <c r="H7743" t="s">
        <v>686</v>
      </c>
      <c r="I7743" t="s">
        <v>1013</v>
      </c>
      <c r="J7743" t="s">
        <v>1014</v>
      </c>
      <c r="K7743" t="s">
        <v>1018</v>
      </c>
      <c r="L7743" t="s">
        <v>1019</v>
      </c>
      <c r="M7743" t="s">
        <v>1020</v>
      </c>
      <c r="N7743" t="s">
        <v>1529</v>
      </c>
      <c r="O7743" t="s">
        <v>958</v>
      </c>
    </row>
    <row r="7744" spans="1:15" x14ac:dyDescent="0.35">
      <c r="A7744" s="189" t="str">
        <f t="shared" si="403"/>
        <v>Nov</v>
      </c>
      <c r="B7744" s="190" t="str">
        <f t="shared" si="404"/>
        <v>2023</v>
      </c>
      <c r="C7744" s="190" t="str">
        <f t="shared" si="405"/>
        <v>Nov-2023</v>
      </c>
      <c r="D7744" s="2">
        <v>45260</v>
      </c>
      <c r="E7744" t="s">
        <v>989</v>
      </c>
      <c r="F7744" t="s">
        <v>990</v>
      </c>
      <c r="G7744" t="s">
        <v>991</v>
      </c>
      <c r="H7744" t="s">
        <v>686</v>
      </c>
      <c r="I7744" t="s">
        <v>1013</v>
      </c>
      <c r="J7744" t="s">
        <v>1014</v>
      </c>
      <c r="K7744" t="s">
        <v>1018</v>
      </c>
      <c r="L7744" t="s">
        <v>1019</v>
      </c>
      <c r="M7744" t="s">
        <v>1020</v>
      </c>
      <c r="N7744" t="s">
        <v>919</v>
      </c>
      <c r="O7744">
        <v>1740</v>
      </c>
    </row>
    <row r="7745" spans="1:15" x14ac:dyDescent="0.35">
      <c r="A7745" s="189" t="str">
        <f t="shared" si="403"/>
        <v>Nov</v>
      </c>
      <c r="B7745" s="190" t="str">
        <f t="shared" si="404"/>
        <v>2023</v>
      </c>
      <c r="C7745" s="190" t="str">
        <f t="shared" si="405"/>
        <v>Nov-2023</v>
      </c>
      <c r="D7745" s="2">
        <v>45260</v>
      </c>
      <c r="E7745" t="s">
        <v>989</v>
      </c>
      <c r="F7745" t="s">
        <v>990</v>
      </c>
      <c r="G7745" t="s">
        <v>991</v>
      </c>
      <c r="H7745" t="s">
        <v>686</v>
      </c>
      <c r="I7745" t="s">
        <v>1013</v>
      </c>
      <c r="J7745" t="s">
        <v>1014</v>
      </c>
      <c r="K7745" t="s">
        <v>1018</v>
      </c>
      <c r="L7745" t="s">
        <v>1019</v>
      </c>
      <c r="M7745" t="s">
        <v>1020</v>
      </c>
      <c r="N7745" t="s">
        <v>920</v>
      </c>
      <c r="O7745">
        <v>7280</v>
      </c>
    </row>
    <row r="7746" spans="1:15" x14ac:dyDescent="0.35">
      <c r="A7746" s="189" t="str">
        <f t="shared" si="403"/>
        <v>Nov</v>
      </c>
      <c r="B7746" s="190" t="str">
        <f t="shared" si="404"/>
        <v>2023</v>
      </c>
      <c r="C7746" s="190" t="str">
        <f t="shared" si="405"/>
        <v>Nov-2023</v>
      </c>
      <c r="D7746" s="2">
        <v>45260</v>
      </c>
      <c r="E7746" t="s">
        <v>989</v>
      </c>
      <c r="F7746" t="s">
        <v>990</v>
      </c>
      <c r="G7746" t="s">
        <v>991</v>
      </c>
      <c r="H7746" t="s">
        <v>686</v>
      </c>
      <c r="I7746" t="s">
        <v>1013</v>
      </c>
      <c r="J7746" t="s">
        <v>1014</v>
      </c>
      <c r="K7746" t="s">
        <v>1018</v>
      </c>
      <c r="L7746" t="s">
        <v>1019</v>
      </c>
      <c r="M7746" t="s">
        <v>1020</v>
      </c>
      <c r="N7746" t="s">
        <v>922</v>
      </c>
      <c r="O7746">
        <v>2065</v>
      </c>
    </row>
    <row r="7747" spans="1:15" x14ac:dyDescent="0.35">
      <c r="A7747" s="189" t="str">
        <f t="shared" si="403"/>
        <v>Nov</v>
      </c>
      <c r="B7747" s="190" t="str">
        <f t="shared" si="404"/>
        <v>2023</v>
      </c>
      <c r="C7747" s="190" t="str">
        <f t="shared" si="405"/>
        <v>Nov-2023</v>
      </c>
      <c r="D7747" s="2">
        <v>45260</v>
      </c>
      <c r="E7747" t="s">
        <v>989</v>
      </c>
      <c r="F7747" t="s">
        <v>990</v>
      </c>
      <c r="G7747" t="s">
        <v>991</v>
      </c>
      <c r="H7747" t="s">
        <v>686</v>
      </c>
      <c r="I7747" t="s">
        <v>1013</v>
      </c>
      <c r="J7747" t="s">
        <v>1014</v>
      </c>
      <c r="K7747" t="s">
        <v>1018</v>
      </c>
      <c r="L7747" t="s">
        <v>1019</v>
      </c>
      <c r="M7747" t="s">
        <v>1020</v>
      </c>
      <c r="N7747" t="s">
        <v>921</v>
      </c>
      <c r="O7747">
        <v>4585</v>
      </c>
    </row>
    <row r="7748" spans="1:15" x14ac:dyDescent="0.35">
      <c r="A7748" s="189" t="str">
        <f t="shared" si="403"/>
        <v>Nov</v>
      </c>
      <c r="B7748" s="190" t="str">
        <f t="shared" si="404"/>
        <v>2023</v>
      </c>
      <c r="C7748" s="190" t="str">
        <f t="shared" si="405"/>
        <v>Nov-2023</v>
      </c>
      <c r="D7748" s="2">
        <v>45260</v>
      </c>
      <c r="E7748" t="s">
        <v>989</v>
      </c>
      <c r="F7748" t="s">
        <v>990</v>
      </c>
      <c r="G7748" t="s">
        <v>991</v>
      </c>
      <c r="H7748" t="s">
        <v>690</v>
      </c>
      <c r="I7748" t="s">
        <v>1021</v>
      </c>
      <c r="J7748" t="s">
        <v>1022</v>
      </c>
      <c r="K7748" t="s">
        <v>1023</v>
      </c>
      <c r="L7748" t="s">
        <v>1024</v>
      </c>
      <c r="M7748" t="s">
        <v>1025</v>
      </c>
      <c r="N7748" t="s">
        <v>1528</v>
      </c>
      <c r="O7748" t="s">
        <v>958</v>
      </c>
    </row>
    <row r="7749" spans="1:15" x14ac:dyDescent="0.35">
      <c r="A7749" s="189" t="str">
        <f t="shared" si="403"/>
        <v>Nov</v>
      </c>
      <c r="B7749" s="190" t="str">
        <f t="shared" si="404"/>
        <v>2023</v>
      </c>
      <c r="C7749" s="190" t="str">
        <f t="shared" si="405"/>
        <v>Nov-2023</v>
      </c>
      <c r="D7749" s="2">
        <v>45260</v>
      </c>
      <c r="E7749" t="s">
        <v>989</v>
      </c>
      <c r="F7749" t="s">
        <v>990</v>
      </c>
      <c r="G7749" t="s">
        <v>991</v>
      </c>
      <c r="H7749" t="s">
        <v>690</v>
      </c>
      <c r="I7749" t="s">
        <v>1021</v>
      </c>
      <c r="J7749" t="s">
        <v>1022</v>
      </c>
      <c r="K7749" t="s">
        <v>1023</v>
      </c>
      <c r="L7749" t="s">
        <v>1024</v>
      </c>
      <c r="M7749" t="s">
        <v>1025</v>
      </c>
      <c r="N7749" t="s">
        <v>1529</v>
      </c>
      <c r="O7749" t="s">
        <v>958</v>
      </c>
    </row>
    <row r="7750" spans="1:15" x14ac:dyDescent="0.35">
      <c r="A7750" s="189" t="str">
        <f t="shared" si="403"/>
        <v>Nov</v>
      </c>
      <c r="B7750" s="190" t="str">
        <f t="shared" si="404"/>
        <v>2023</v>
      </c>
      <c r="C7750" s="190" t="str">
        <f t="shared" si="405"/>
        <v>Nov-2023</v>
      </c>
      <c r="D7750" s="2">
        <v>45260</v>
      </c>
      <c r="E7750" t="s">
        <v>989</v>
      </c>
      <c r="F7750" t="s">
        <v>990</v>
      </c>
      <c r="G7750" t="s">
        <v>991</v>
      </c>
      <c r="H7750" t="s">
        <v>690</v>
      </c>
      <c r="I7750" t="s">
        <v>1021</v>
      </c>
      <c r="J7750" t="s">
        <v>1022</v>
      </c>
      <c r="K7750" t="s">
        <v>1023</v>
      </c>
      <c r="L7750" t="s">
        <v>1024</v>
      </c>
      <c r="M7750" t="s">
        <v>1025</v>
      </c>
      <c r="N7750" t="s">
        <v>919</v>
      </c>
      <c r="O7750">
        <v>910</v>
      </c>
    </row>
    <row r="7751" spans="1:15" x14ac:dyDescent="0.35">
      <c r="A7751" s="189" t="str">
        <f t="shared" si="403"/>
        <v>Nov</v>
      </c>
      <c r="B7751" s="190" t="str">
        <f t="shared" si="404"/>
        <v>2023</v>
      </c>
      <c r="C7751" s="190" t="str">
        <f t="shared" si="405"/>
        <v>Nov-2023</v>
      </c>
      <c r="D7751" s="2">
        <v>45260</v>
      </c>
      <c r="E7751" t="s">
        <v>989</v>
      </c>
      <c r="F7751" t="s">
        <v>990</v>
      </c>
      <c r="G7751" t="s">
        <v>991</v>
      </c>
      <c r="H7751" t="s">
        <v>690</v>
      </c>
      <c r="I7751" t="s">
        <v>1021</v>
      </c>
      <c r="J7751" t="s">
        <v>1022</v>
      </c>
      <c r="K7751" t="s">
        <v>1023</v>
      </c>
      <c r="L7751" t="s">
        <v>1024</v>
      </c>
      <c r="M7751" t="s">
        <v>1025</v>
      </c>
      <c r="N7751" t="s">
        <v>920</v>
      </c>
      <c r="O7751">
        <v>3220</v>
      </c>
    </row>
    <row r="7752" spans="1:15" x14ac:dyDescent="0.35">
      <c r="A7752" s="189" t="str">
        <f t="shared" si="403"/>
        <v>Nov</v>
      </c>
      <c r="B7752" s="190" t="str">
        <f t="shared" si="404"/>
        <v>2023</v>
      </c>
      <c r="C7752" s="190" t="str">
        <f t="shared" si="405"/>
        <v>Nov-2023</v>
      </c>
      <c r="D7752" s="2">
        <v>45260</v>
      </c>
      <c r="E7752" t="s">
        <v>989</v>
      </c>
      <c r="F7752" t="s">
        <v>990</v>
      </c>
      <c r="G7752" t="s">
        <v>991</v>
      </c>
      <c r="H7752" t="s">
        <v>690</v>
      </c>
      <c r="I7752" t="s">
        <v>1021</v>
      </c>
      <c r="J7752" t="s">
        <v>1022</v>
      </c>
      <c r="K7752" t="s">
        <v>1023</v>
      </c>
      <c r="L7752" t="s">
        <v>1024</v>
      </c>
      <c r="M7752" t="s">
        <v>1025</v>
      </c>
      <c r="N7752" t="s">
        <v>922</v>
      </c>
      <c r="O7752">
        <v>395</v>
      </c>
    </row>
    <row r="7753" spans="1:15" x14ac:dyDescent="0.35">
      <c r="A7753" s="189" t="str">
        <f t="shared" si="403"/>
        <v>Nov</v>
      </c>
      <c r="B7753" s="190" t="str">
        <f t="shared" si="404"/>
        <v>2023</v>
      </c>
      <c r="C7753" s="190" t="str">
        <f t="shared" si="405"/>
        <v>Nov-2023</v>
      </c>
      <c r="D7753" s="2">
        <v>45260</v>
      </c>
      <c r="E7753" t="s">
        <v>989</v>
      </c>
      <c r="F7753" t="s">
        <v>990</v>
      </c>
      <c r="G7753" t="s">
        <v>991</v>
      </c>
      <c r="H7753" t="s">
        <v>690</v>
      </c>
      <c r="I7753" t="s">
        <v>1021</v>
      </c>
      <c r="J7753" t="s">
        <v>1022</v>
      </c>
      <c r="K7753" t="s">
        <v>1023</v>
      </c>
      <c r="L7753" t="s">
        <v>1024</v>
      </c>
      <c r="M7753" t="s">
        <v>1025</v>
      </c>
      <c r="N7753" t="s">
        <v>921</v>
      </c>
      <c r="O7753">
        <v>1555</v>
      </c>
    </row>
    <row r="7754" spans="1:15" x14ac:dyDescent="0.35">
      <c r="A7754" s="189" t="str">
        <f t="shared" si="403"/>
        <v>Nov</v>
      </c>
      <c r="B7754" s="190" t="str">
        <f t="shared" si="404"/>
        <v>2023</v>
      </c>
      <c r="C7754" s="190" t="str">
        <f t="shared" si="405"/>
        <v>Nov-2023</v>
      </c>
      <c r="D7754" s="2">
        <v>45260</v>
      </c>
      <c r="E7754" t="s">
        <v>989</v>
      </c>
      <c r="F7754" t="s">
        <v>990</v>
      </c>
      <c r="G7754" t="s">
        <v>991</v>
      </c>
      <c r="H7754" t="s">
        <v>690</v>
      </c>
      <c r="I7754" t="s">
        <v>1021</v>
      </c>
      <c r="J7754" t="s">
        <v>1022</v>
      </c>
      <c r="K7754" t="s">
        <v>1026</v>
      </c>
      <c r="L7754" t="s">
        <v>1027</v>
      </c>
      <c r="M7754" t="s">
        <v>1028</v>
      </c>
      <c r="N7754" t="s">
        <v>1528</v>
      </c>
      <c r="O7754" t="s">
        <v>958</v>
      </c>
    </row>
    <row r="7755" spans="1:15" x14ac:dyDescent="0.35">
      <c r="A7755" s="189" t="str">
        <f t="shared" si="403"/>
        <v>Nov</v>
      </c>
      <c r="B7755" s="190" t="str">
        <f t="shared" si="404"/>
        <v>2023</v>
      </c>
      <c r="C7755" s="190" t="str">
        <f t="shared" si="405"/>
        <v>Nov-2023</v>
      </c>
      <c r="D7755" s="2">
        <v>45260</v>
      </c>
      <c r="E7755" t="s">
        <v>989</v>
      </c>
      <c r="F7755" t="s">
        <v>990</v>
      </c>
      <c r="G7755" t="s">
        <v>991</v>
      </c>
      <c r="H7755" t="s">
        <v>690</v>
      </c>
      <c r="I7755" t="s">
        <v>1021</v>
      </c>
      <c r="J7755" t="s">
        <v>1022</v>
      </c>
      <c r="K7755" t="s">
        <v>1026</v>
      </c>
      <c r="L7755" t="s">
        <v>1027</v>
      </c>
      <c r="M7755" t="s">
        <v>1028</v>
      </c>
      <c r="N7755" t="s">
        <v>1529</v>
      </c>
      <c r="O7755" t="s">
        <v>958</v>
      </c>
    </row>
    <row r="7756" spans="1:15" x14ac:dyDescent="0.35">
      <c r="A7756" s="189" t="str">
        <f t="shared" si="403"/>
        <v>Nov</v>
      </c>
      <c r="B7756" s="190" t="str">
        <f t="shared" si="404"/>
        <v>2023</v>
      </c>
      <c r="C7756" s="190" t="str">
        <f t="shared" si="405"/>
        <v>Nov-2023</v>
      </c>
      <c r="D7756" s="2">
        <v>45260</v>
      </c>
      <c r="E7756" t="s">
        <v>989</v>
      </c>
      <c r="F7756" t="s">
        <v>990</v>
      </c>
      <c r="G7756" t="s">
        <v>991</v>
      </c>
      <c r="H7756" t="s">
        <v>690</v>
      </c>
      <c r="I7756" t="s">
        <v>1021</v>
      </c>
      <c r="J7756" t="s">
        <v>1022</v>
      </c>
      <c r="K7756" t="s">
        <v>1026</v>
      </c>
      <c r="L7756" t="s">
        <v>1027</v>
      </c>
      <c r="M7756" t="s">
        <v>1028</v>
      </c>
      <c r="N7756" t="s">
        <v>919</v>
      </c>
      <c r="O7756">
        <v>510</v>
      </c>
    </row>
    <row r="7757" spans="1:15" x14ac:dyDescent="0.35">
      <c r="A7757" s="189" t="str">
        <f t="shared" si="403"/>
        <v>Nov</v>
      </c>
      <c r="B7757" s="190" t="str">
        <f t="shared" si="404"/>
        <v>2023</v>
      </c>
      <c r="C7757" s="190" t="str">
        <f t="shared" si="405"/>
        <v>Nov-2023</v>
      </c>
      <c r="D7757" s="2">
        <v>45260</v>
      </c>
      <c r="E7757" t="s">
        <v>989</v>
      </c>
      <c r="F7757" t="s">
        <v>990</v>
      </c>
      <c r="G7757" t="s">
        <v>991</v>
      </c>
      <c r="H7757" t="s">
        <v>690</v>
      </c>
      <c r="I7757" t="s">
        <v>1021</v>
      </c>
      <c r="J7757" t="s">
        <v>1022</v>
      </c>
      <c r="K7757" t="s">
        <v>1026</v>
      </c>
      <c r="L7757" t="s">
        <v>1027</v>
      </c>
      <c r="M7757" t="s">
        <v>1028</v>
      </c>
      <c r="N7757" t="s">
        <v>920</v>
      </c>
      <c r="O7757">
        <v>2540</v>
      </c>
    </row>
    <row r="7758" spans="1:15" x14ac:dyDescent="0.35">
      <c r="A7758" s="189" t="str">
        <f t="shared" si="403"/>
        <v>Nov</v>
      </c>
      <c r="B7758" s="190" t="str">
        <f t="shared" si="404"/>
        <v>2023</v>
      </c>
      <c r="C7758" s="190" t="str">
        <f t="shared" si="405"/>
        <v>Nov-2023</v>
      </c>
      <c r="D7758" s="2">
        <v>45260</v>
      </c>
      <c r="E7758" t="s">
        <v>989</v>
      </c>
      <c r="F7758" t="s">
        <v>990</v>
      </c>
      <c r="G7758" t="s">
        <v>991</v>
      </c>
      <c r="H7758" t="s">
        <v>690</v>
      </c>
      <c r="I7758" t="s">
        <v>1021</v>
      </c>
      <c r="J7758" t="s">
        <v>1022</v>
      </c>
      <c r="K7758" t="s">
        <v>1026</v>
      </c>
      <c r="L7758" t="s">
        <v>1027</v>
      </c>
      <c r="M7758" t="s">
        <v>1028</v>
      </c>
      <c r="N7758" t="s">
        <v>922</v>
      </c>
      <c r="O7758">
        <v>235</v>
      </c>
    </row>
    <row r="7759" spans="1:15" x14ac:dyDescent="0.35">
      <c r="A7759" s="189" t="str">
        <f t="shared" si="403"/>
        <v>Nov</v>
      </c>
      <c r="B7759" s="190" t="str">
        <f t="shared" si="404"/>
        <v>2023</v>
      </c>
      <c r="C7759" s="190" t="str">
        <f t="shared" si="405"/>
        <v>Nov-2023</v>
      </c>
      <c r="D7759" s="2">
        <v>45260</v>
      </c>
      <c r="E7759" t="s">
        <v>989</v>
      </c>
      <c r="F7759" t="s">
        <v>990</v>
      </c>
      <c r="G7759" t="s">
        <v>991</v>
      </c>
      <c r="H7759" t="s">
        <v>690</v>
      </c>
      <c r="I7759" t="s">
        <v>1021</v>
      </c>
      <c r="J7759" t="s">
        <v>1022</v>
      </c>
      <c r="K7759" t="s">
        <v>1026</v>
      </c>
      <c r="L7759" t="s">
        <v>1027</v>
      </c>
      <c r="M7759" t="s">
        <v>1028</v>
      </c>
      <c r="N7759" t="s">
        <v>921</v>
      </c>
      <c r="O7759">
        <v>1220</v>
      </c>
    </row>
    <row r="7760" spans="1:15" x14ac:dyDescent="0.35">
      <c r="A7760" s="189" t="str">
        <f t="shared" si="403"/>
        <v>Nov</v>
      </c>
      <c r="B7760" s="190" t="str">
        <f t="shared" si="404"/>
        <v>2023</v>
      </c>
      <c r="C7760" s="190" t="str">
        <f t="shared" si="405"/>
        <v>Nov-2023</v>
      </c>
      <c r="D7760" s="2">
        <v>45260</v>
      </c>
      <c r="E7760" t="s">
        <v>989</v>
      </c>
      <c r="F7760" t="s">
        <v>990</v>
      </c>
      <c r="G7760" t="s">
        <v>991</v>
      </c>
      <c r="H7760" t="s">
        <v>690</v>
      </c>
      <c r="I7760" t="s">
        <v>1021</v>
      </c>
      <c r="J7760" t="s">
        <v>1022</v>
      </c>
      <c r="K7760" t="s">
        <v>1029</v>
      </c>
      <c r="L7760" t="s">
        <v>1030</v>
      </c>
      <c r="M7760" t="s">
        <v>1031</v>
      </c>
      <c r="N7760" t="s">
        <v>1528</v>
      </c>
      <c r="O7760" t="s">
        <v>958</v>
      </c>
    </row>
    <row r="7761" spans="1:15" x14ac:dyDescent="0.35">
      <c r="A7761" s="189" t="str">
        <f t="shared" si="403"/>
        <v>Nov</v>
      </c>
      <c r="B7761" s="190" t="str">
        <f t="shared" si="404"/>
        <v>2023</v>
      </c>
      <c r="C7761" s="190" t="str">
        <f t="shared" si="405"/>
        <v>Nov-2023</v>
      </c>
      <c r="D7761" s="2">
        <v>45260</v>
      </c>
      <c r="E7761" t="s">
        <v>989</v>
      </c>
      <c r="F7761" t="s">
        <v>990</v>
      </c>
      <c r="G7761" t="s">
        <v>991</v>
      </c>
      <c r="H7761" t="s">
        <v>690</v>
      </c>
      <c r="I7761" t="s">
        <v>1021</v>
      </c>
      <c r="J7761" t="s">
        <v>1022</v>
      </c>
      <c r="K7761" t="s">
        <v>1029</v>
      </c>
      <c r="L7761" t="s">
        <v>1030</v>
      </c>
      <c r="M7761" t="s">
        <v>1031</v>
      </c>
      <c r="N7761" t="s">
        <v>1529</v>
      </c>
      <c r="O7761" t="s">
        <v>958</v>
      </c>
    </row>
    <row r="7762" spans="1:15" x14ac:dyDescent="0.35">
      <c r="A7762" s="189" t="str">
        <f t="shared" si="403"/>
        <v>Nov</v>
      </c>
      <c r="B7762" s="190" t="str">
        <f t="shared" si="404"/>
        <v>2023</v>
      </c>
      <c r="C7762" s="190" t="str">
        <f t="shared" si="405"/>
        <v>Nov-2023</v>
      </c>
      <c r="D7762" s="2">
        <v>45260</v>
      </c>
      <c r="E7762" t="s">
        <v>989</v>
      </c>
      <c r="F7762" t="s">
        <v>990</v>
      </c>
      <c r="G7762" t="s">
        <v>991</v>
      </c>
      <c r="H7762" t="s">
        <v>690</v>
      </c>
      <c r="I7762" t="s">
        <v>1021</v>
      </c>
      <c r="J7762" t="s">
        <v>1022</v>
      </c>
      <c r="K7762" t="s">
        <v>1029</v>
      </c>
      <c r="L7762" t="s">
        <v>1030</v>
      </c>
      <c r="M7762" t="s">
        <v>1031</v>
      </c>
      <c r="N7762" t="s">
        <v>919</v>
      </c>
      <c r="O7762">
        <v>550</v>
      </c>
    </row>
    <row r="7763" spans="1:15" x14ac:dyDescent="0.35">
      <c r="A7763" s="189" t="str">
        <f t="shared" si="403"/>
        <v>Nov</v>
      </c>
      <c r="B7763" s="190" t="str">
        <f t="shared" si="404"/>
        <v>2023</v>
      </c>
      <c r="C7763" s="190" t="str">
        <f t="shared" si="405"/>
        <v>Nov-2023</v>
      </c>
      <c r="D7763" s="2">
        <v>45260</v>
      </c>
      <c r="E7763" t="s">
        <v>989</v>
      </c>
      <c r="F7763" t="s">
        <v>990</v>
      </c>
      <c r="G7763" t="s">
        <v>991</v>
      </c>
      <c r="H7763" t="s">
        <v>690</v>
      </c>
      <c r="I7763" t="s">
        <v>1021</v>
      </c>
      <c r="J7763" t="s">
        <v>1022</v>
      </c>
      <c r="K7763" t="s">
        <v>1029</v>
      </c>
      <c r="L7763" t="s">
        <v>1030</v>
      </c>
      <c r="M7763" t="s">
        <v>1031</v>
      </c>
      <c r="N7763" t="s">
        <v>920</v>
      </c>
      <c r="O7763">
        <v>2465</v>
      </c>
    </row>
    <row r="7764" spans="1:15" x14ac:dyDescent="0.35">
      <c r="A7764" s="189" t="str">
        <f t="shared" si="403"/>
        <v>Nov</v>
      </c>
      <c r="B7764" s="190" t="str">
        <f t="shared" si="404"/>
        <v>2023</v>
      </c>
      <c r="C7764" s="190" t="str">
        <f t="shared" si="405"/>
        <v>Nov-2023</v>
      </c>
      <c r="D7764" s="2">
        <v>45260</v>
      </c>
      <c r="E7764" t="s">
        <v>989</v>
      </c>
      <c r="F7764" t="s">
        <v>990</v>
      </c>
      <c r="G7764" t="s">
        <v>991</v>
      </c>
      <c r="H7764" t="s">
        <v>690</v>
      </c>
      <c r="I7764" t="s">
        <v>1021</v>
      </c>
      <c r="J7764" t="s">
        <v>1022</v>
      </c>
      <c r="K7764" t="s">
        <v>1029</v>
      </c>
      <c r="L7764" t="s">
        <v>1030</v>
      </c>
      <c r="M7764" t="s">
        <v>1031</v>
      </c>
      <c r="N7764" t="s">
        <v>922</v>
      </c>
      <c r="O7764">
        <v>290</v>
      </c>
    </row>
    <row r="7765" spans="1:15" x14ac:dyDescent="0.35">
      <c r="A7765" s="189" t="str">
        <f t="shared" si="403"/>
        <v>Nov</v>
      </c>
      <c r="B7765" s="190" t="str">
        <f t="shared" si="404"/>
        <v>2023</v>
      </c>
      <c r="C7765" s="190" t="str">
        <f t="shared" si="405"/>
        <v>Nov-2023</v>
      </c>
      <c r="D7765" s="2">
        <v>45260</v>
      </c>
      <c r="E7765" t="s">
        <v>989</v>
      </c>
      <c r="F7765" t="s">
        <v>990</v>
      </c>
      <c r="G7765" t="s">
        <v>991</v>
      </c>
      <c r="H7765" t="s">
        <v>690</v>
      </c>
      <c r="I7765" t="s">
        <v>1021</v>
      </c>
      <c r="J7765" t="s">
        <v>1022</v>
      </c>
      <c r="K7765" t="s">
        <v>1029</v>
      </c>
      <c r="L7765" t="s">
        <v>1030</v>
      </c>
      <c r="M7765" t="s">
        <v>1031</v>
      </c>
      <c r="N7765" t="s">
        <v>921</v>
      </c>
      <c r="O7765">
        <v>620</v>
      </c>
    </row>
    <row r="7766" spans="1:15" x14ac:dyDescent="0.35">
      <c r="A7766" s="189" t="str">
        <f t="shared" si="403"/>
        <v>Nov</v>
      </c>
      <c r="B7766" s="190" t="str">
        <f t="shared" si="404"/>
        <v>2023</v>
      </c>
      <c r="C7766" s="190" t="str">
        <f t="shared" si="405"/>
        <v>Nov-2023</v>
      </c>
      <c r="D7766" s="2">
        <v>45260</v>
      </c>
      <c r="E7766" t="s">
        <v>989</v>
      </c>
      <c r="F7766" t="s">
        <v>990</v>
      </c>
      <c r="G7766" t="s">
        <v>991</v>
      </c>
      <c r="H7766" t="s">
        <v>697</v>
      </c>
      <c r="I7766" t="s">
        <v>1032</v>
      </c>
      <c r="J7766" t="s">
        <v>1033</v>
      </c>
      <c r="K7766" t="s">
        <v>1034</v>
      </c>
      <c r="L7766" t="s">
        <v>1035</v>
      </c>
      <c r="M7766" t="s">
        <v>1036</v>
      </c>
      <c r="N7766" t="s">
        <v>1528</v>
      </c>
      <c r="O7766" t="s">
        <v>958</v>
      </c>
    </row>
    <row r="7767" spans="1:15" x14ac:dyDescent="0.35">
      <c r="A7767" s="189" t="str">
        <f t="shared" si="403"/>
        <v>Nov</v>
      </c>
      <c r="B7767" s="190" t="str">
        <f t="shared" si="404"/>
        <v>2023</v>
      </c>
      <c r="C7767" s="190" t="str">
        <f t="shared" si="405"/>
        <v>Nov-2023</v>
      </c>
      <c r="D7767" s="2">
        <v>45260</v>
      </c>
      <c r="E7767" t="s">
        <v>989</v>
      </c>
      <c r="F7767" t="s">
        <v>990</v>
      </c>
      <c r="G7767" t="s">
        <v>991</v>
      </c>
      <c r="H7767" t="s">
        <v>697</v>
      </c>
      <c r="I7767" t="s">
        <v>1032</v>
      </c>
      <c r="J7767" t="s">
        <v>1033</v>
      </c>
      <c r="K7767" t="s">
        <v>1034</v>
      </c>
      <c r="L7767" t="s">
        <v>1035</v>
      </c>
      <c r="M7767" t="s">
        <v>1036</v>
      </c>
      <c r="N7767" t="s">
        <v>1529</v>
      </c>
      <c r="O7767" t="s">
        <v>958</v>
      </c>
    </row>
    <row r="7768" spans="1:15" x14ac:dyDescent="0.35">
      <c r="A7768" s="189" t="str">
        <f t="shared" si="403"/>
        <v>Nov</v>
      </c>
      <c r="B7768" s="190" t="str">
        <f t="shared" si="404"/>
        <v>2023</v>
      </c>
      <c r="C7768" s="190" t="str">
        <f t="shared" si="405"/>
        <v>Nov-2023</v>
      </c>
      <c r="D7768" s="2">
        <v>45260</v>
      </c>
      <c r="E7768" t="s">
        <v>989</v>
      </c>
      <c r="F7768" t="s">
        <v>990</v>
      </c>
      <c r="G7768" t="s">
        <v>991</v>
      </c>
      <c r="H7768" t="s">
        <v>697</v>
      </c>
      <c r="I7768" t="s">
        <v>1032</v>
      </c>
      <c r="J7768" t="s">
        <v>1033</v>
      </c>
      <c r="K7768" t="s">
        <v>1034</v>
      </c>
      <c r="L7768" t="s">
        <v>1035</v>
      </c>
      <c r="M7768" t="s">
        <v>1036</v>
      </c>
      <c r="N7768" t="s">
        <v>919</v>
      </c>
      <c r="O7768">
        <v>995</v>
      </c>
    </row>
    <row r="7769" spans="1:15" x14ac:dyDescent="0.35">
      <c r="A7769" s="189" t="str">
        <f t="shared" si="403"/>
        <v>Nov</v>
      </c>
      <c r="B7769" s="190" t="str">
        <f t="shared" si="404"/>
        <v>2023</v>
      </c>
      <c r="C7769" s="190" t="str">
        <f t="shared" si="405"/>
        <v>Nov-2023</v>
      </c>
      <c r="D7769" s="2">
        <v>45260</v>
      </c>
      <c r="E7769" t="s">
        <v>989</v>
      </c>
      <c r="F7769" t="s">
        <v>990</v>
      </c>
      <c r="G7769" t="s">
        <v>991</v>
      </c>
      <c r="H7769" t="s">
        <v>697</v>
      </c>
      <c r="I7769" t="s">
        <v>1032</v>
      </c>
      <c r="J7769" t="s">
        <v>1033</v>
      </c>
      <c r="K7769" t="s">
        <v>1034</v>
      </c>
      <c r="L7769" t="s">
        <v>1035</v>
      </c>
      <c r="M7769" t="s">
        <v>1036</v>
      </c>
      <c r="N7769" t="s">
        <v>920</v>
      </c>
      <c r="O7769">
        <v>5900</v>
      </c>
    </row>
    <row r="7770" spans="1:15" x14ac:dyDescent="0.35">
      <c r="A7770" s="189" t="str">
        <f t="shared" ref="A7770:A7833" si="406">TEXT(D7770,"mmm")</f>
        <v>Nov</v>
      </c>
      <c r="B7770" s="190" t="str">
        <f t="shared" ref="B7770:B7833" si="407">TEXT(D7770,"yyyy")</f>
        <v>2023</v>
      </c>
      <c r="C7770" s="190" t="str">
        <f t="shared" ref="C7770:C7833" si="408">_xlfn.CONCAT(A7770&amp;"-"&amp;B7770)</f>
        <v>Nov-2023</v>
      </c>
      <c r="D7770" s="2">
        <v>45260</v>
      </c>
      <c r="E7770" t="s">
        <v>989</v>
      </c>
      <c r="F7770" t="s">
        <v>990</v>
      </c>
      <c r="G7770" t="s">
        <v>991</v>
      </c>
      <c r="H7770" t="s">
        <v>697</v>
      </c>
      <c r="I7770" t="s">
        <v>1032</v>
      </c>
      <c r="J7770" t="s">
        <v>1033</v>
      </c>
      <c r="K7770" t="s">
        <v>1034</v>
      </c>
      <c r="L7770" t="s">
        <v>1035</v>
      </c>
      <c r="M7770" t="s">
        <v>1036</v>
      </c>
      <c r="N7770" t="s">
        <v>922</v>
      </c>
      <c r="O7770">
        <v>595</v>
      </c>
    </row>
    <row r="7771" spans="1:15" x14ac:dyDescent="0.35">
      <c r="A7771" s="189" t="str">
        <f t="shared" si="406"/>
        <v>Nov</v>
      </c>
      <c r="B7771" s="190" t="str">
        <f t="shared" si="407"/>
        <v>2023</v>
      </c>
      <c r="C7771" s="190" t="str">
        <f t="shared" si="408"/>
        <v>Nov-2023</v>
      </c>
      <c r="D7771" s="2">
        <v>45260</v>
      </c>
      <c r="E7771" t="s">
        <v>989</v>
      </c>
      <c r="F7771" t="s">
        <v>990</v>
      </c>
      <c r="G7771" t="s">
        <v>991</v>
      </c>
      <c r="H7771" t="s">
        <v>697</v>
      </c>
      <c r="I7771" t="s">
        <v>1032</v>
      </c>
      <c r="J7771" t="s">
        <v>1033</v>
      </c>
      <c r="K7771" t="s">
        <v>1034</v>
      </c>
      <c r="L7771" t="s">
        <v>1035</v>
      </c>
      <c r="M7771" t="s">
        <v>1036</v>
      </c>
      <c r="N7771" t="s">
        <v>921</v>
      </c>
      <c r="O7771">
        <v>2620</v>
      </c>
    </row>
    <row r="7772" spans="1:15" x14ac:dyDescent="0.35">
      <c r="A7772" s="189" t="str">
        <f t="shared" si="406"/>
        <v>Nov</v>
      </c>
      <c r="B7772" s="190" t="str">
        <f t="shared" si="407"/>
        <v>2023</v>
      </c>
      <c r="C7772" s="190" t="str">
        <f t="shared" si="408"/>
        <v>Nov-2023</v>
      </c>
      <c r="D7772" s="2">
        <v>45260</v>
      </c>
      <c r="E7772" t="s">
        <v>1037</v>
      </c>
      <c r="F7772" t="s">
        <v>1038</v>
      </c>
      <c r="G7772" t="s">
        <v>1039</v>
      </c>
      <c r="H7772" t="s">
        <v>664</v>
      </c>
      <c r="I7772" t="s">
        <v>1040</v>
      </c>
      <c r="J7772" t="s">
        <v>1041</v>
      </c>
      <c r="K7772" t="s">
        <v>1042</v>
      </c>
      <c r="L7772" t="s">
        <v>1043</v>
      </c>
      <c r="M7772" t="s">
        <v>1044</v>
      </c>
      <c r="N7772" t="s">
        <v>1528</v>
      </c>
      <c r="O7772" t="s">
        <v>958</v>
      </c>
    </row>
    <row r="7773" spans="1:15" x14ac:dyDescent="0.35">
      <c r="A7773" s="189" t="str">
        <f t="shared" si="406"/>
        <v>Nov</v>
      </c>
      <c r="B7773" s="190" t="str">
        <f t="shared" si="407"/>
        <v>2023</v>
      </c>
      <c r="C7773" s="190" t="str">
        <f t="shared" si="408"/>
        <v>Nov-2023</v>
      </c>
      <c r="D7773" s="2">
        <v>45260</v>
      </c>
      <c r="E7773" t="s">
        <v>1037</v>
      </c>
      <c r="F7773" t="s">
        <v>1038</v>
      </c>
      <c r="G7773" t="s">
        <v>1039</v>
      </c>
      <c r="H7773" t="s">
        <v>664</v>
      </c>
      <c r="I7773" t="s">
        <v>1040</v>
      </c>
      <c r="J7773" t="s">
        <v>1041</v>
      </c>
      <c r="K7773" t="s">
        <v>1042</v>
      </c>
      <c r="L7773" t="s">
        <v>1043</v>
      </c>
      <c r="M7773" t="s">
        <v>1044</v>
      </c>
      <c r="N7773" t="s">
        <v>1529</v>
      </c>
      <c r="O7773" t="s">
        <v>958</v>
      </c>
    </row>
    <row r="7774" spans="1:15" x14ac:dyDescent="0.35">
      <c r="A7774" s="189" t="str">
        <f t="shared" si="406"/>
        <v>Nov</v>
      </c>
      <c r="B7774" s="190" t="str">
        <f t="shared" si="407"/>
        <v>2023</v>
      </c>
      <c r="C7774" s="190" t="str">
        <f t="shared" si="408"/>
        <v>Nov-2023</v>
      </c>
      <c r="D7774" s="2">
        <v>45260</v>
      </c>
      <c r="E7774" t="s">
        <v>1037</v>
      </c>
      <c r="F7774" t="s">
        <v>1038</v>
      </c>
      <c r="G7774" t="s">
        <v>1039</v>
      </c>
      <c r="H7774" t="s">
        <v>664</v>
      </c>
      <c r="I7774" t="s">
        <v>1040</v>
      </c>
      <c r="J7774" t="s">
        <v>1041</v>
      </c>
      <c r="K7774" t="s">
        <v>1042</v>
      </c>
      <c r="L7774" t="s">
        <v>1043</v>
      </c>
      <c r="M7774" t="s">
        <v>1044</v>
      </c>
      <c r="N7774" t="s">
        <v>919</v>
      </c>
      <c r="O7774">
        <v>1090</v>
      </c>
    </row>
    <row r="7775" spans="1:15" x14ac:dyDescent="0.35">
      <c r="A7775" s="189" t="str">
        <f t="shared" si="406"/>
        <v>Nov</v>
      </c>
      <c r="B7775" s="190" t="str">
        <f t="shared" si="407"/>
        <v>2023</v>
      </c>
      <c r="C7775" s="190" t="str">
        <f t="shared" si="408"/>
        <v>Nov-2023</v>
      </c>
      <c r="D7775" s="2">
        <v>45260</v>
      </c>
      <c r="E7775" t="s">
        <v>1037</v>
      </c>
      <c r="F7775" t="s">
        <v>1038</v>
      </c>
      <c r="G7775" t="s">
        <v>1039</v>
      </c>
      <c r="H7775" t="s">
        <v>664</v>
      </c>
      <c r="I7775" t="s">
        <v>1040</v>
      </c>
      <c r="J7775" t="s">
        <v>1041</v>
      </c>
      <c r="K7775" t="s">
        <v>1042</v>
      </c>
      <c r="L7775" t="s">
        <v>1043</v>
      </c>
      <c r="M7775" t="s">
        <v>1044</v>
      </c>
      <c r="N7775" t="s">
        <v>920</v>
      </c>
      <c r="O7775">
        <v>3505</v>
      </c>
    </row>
    <row r="7776" spans="1:15" x14ac:dyDescent="0.35">
      <c r="A7776" s="189" t="str">
        <f t="shared" si="406"/>
        <v>Nov</v>
      </c>
      <c r="B7776" s="190" t="str">
        <f t="shared" si="407"/>
        <v>2023</v>
      </c>
      <c r="C7776" s="190" t="str">
        <f t="shared" si="408"/>
        <v>Nov-2023</v>
      </c>
      <c r="D7776" s="2">
        <v>45260</v>
      </c>
      <c r="E7776" t="s">
        <v>1037</v>
      </c>
      <c r="F7776" t="s">
        <v>1038</v>
      </c>
      <c r="G7776" t="s">
        <v>1039</v>
      </c>
      <c r="H7776" t="s">
        <v>664</v>
      </c>
      <c r="I7776" t="s">
        <v>1040</v>
      </c>
      <c r="J7776" t="s">
        <v>1041</v>
      </c>
      <c r="K7776" t="s">
        <v>1042</v>
      </c>
      <c r="L7776" t="s">
        <v>1043</v>
      </c>
      <c r="M7776" t="s">
        <v>1044</v>
      </c>
      <c r="N7776" t="s">
        <v>922</v>
      </c>
      <c r="O7776">
        <v>590</v>
      </c>
    </row>
    <row r="7777" spans="1:15" x14ac:dyDescent="0.35">
      <c r="A7777" s="189" t="str">
        <f t="shared" si="406"/>
        <v>Nov</v>
      </c>
      <c r="B7777" s="190" t="str">
        <f t="shared" si="407"/>
        <v>2023</v>
      </c>
      <c r="C7777" s="190" t="str">
        <f t="shared" si="408"/>
        <v>Nov-2023</v>
      </c>
      <c r="D7777" s="2">
        <v>45260</v>
      </c>
      <c r="E7777" t="s">
        <v>1037</v>
      </c>
      <c r="F7777" t="s">
        <v>1038</v>
      </c>
      <c r="G7777" t="s">
        <v>1039</v>
      </c>
      <c r="H7777" t="s">
        <v>664</v>
      </c>
      <c r="I7777" t="s">
        <v>1040</v>
      </c>
      <c r="J7777" t="s">
        <v>1041</v>
      </c>
      <c r="K7777" t="s">
        <v>1042</v>
      </c>
      <c r="L7777" t="s">
        <v>1043</v>
      </c>
      <c r="M7777" t="s">
        <v>1044</v>
      </c>
      <c r="N7777" t="s">
        <v>921</v>
      </c>
      <c r="O7777">
        <v>1835</v>
      </c>
    </row>
    <row r="7778" spans="1:15" x14ac:dyDescent="0.35">
      <c r="A7778" s="189" t="str">
        <f t="shared" si="406"/>
        <v>Nov</v>
      </c>
      <c r="B7778" s="190" t="str">
        <f t="shared" si="407"/>
        <v>2023</v>
      </c>
      <c r="C7778" s="190" t="str">
        <f t="shared" si="408"/>
        <v>Nov-2023</v>
      </c>
      <c r="D7778" s="2">
        <v>45260</v>
      </c>
      <c r="E7778" t="s">
        <v>1037</v>
      </c>
      <c r="F7778" t="s">
        <v>1038</v>
      </c>
      <c r="G7778" t="s">
        <v>1039</v>
      </c>
      <c r="H7778" t="s">
        <v>667</v>
      </c>
      <c r="I7778" t="s">
        <v>1045</v>
      </c>
      <c r="J7778" t="s">
        <v>1046</v>
      </c>
      <c r="K7778" t="s">
        <v>1047</v>
      </c>
      <c r="L7778" t="s">
        <v>1048</v>
      </c>
      <c r="M7778" t="s">
        <v>1049</v>
      </c>
      <c r="N7778" t="s">
        <v>1528</v>
      </c>
      <c r="O7778" t="s">
        <v>958</v>
      </c>
    </row>
    <row r="7779" spans="1:15" x14ac:dyDescent="0.35">
      <c r="A7779" s="189" t="str">
        <f t="shared" si="406"/>
        <v>Nov</v>
      </c>
      <c r="B7779" s="190" t="str">
        <f t="shared" si="407"/>
        <v>2023</v>
      </c>
      <c r="C7779" s="190" t="str">
        <f t="shared" si="408"/>
        <v>Nov-2023</v>
      </c>
      <c r="D7779" s="2">
        <v>45260</v>
      </c>
      <c r="E7779" t="s">
        <v>1037</v>
      </c>
      <c r="F7779" t="s">
        <v>1038</v>
      </c>
      <c r="G7779" t="s">
        <v>1039</v>
      </c>
      <c r="H7779" t="s">
        <v>667</v>
      </c>
      <c r="I7779" t="s">
        <v>1045</v>
      </c>
      <c r="J7779" t="s">
        <v>1046</v>
      </c>
      <c r="K7779" t="s">
        <v>1047</v>
      </c>
      <c r="L7779" t="s">
        <v>1048</v>
      </c>
      <c r="M7779" t="s">
        <v>1049</v>
      </c>
      <c r="N7779" t="s">
        <v>1529</v>
      </c>
      <c r="O7779" t="s">
        <v>958</v>
      </c>
    </row>
    <row r="7780" spans="1:15" x14ac:dyDescent="0.35">
      <c r="A7780" s="189" t="str">
        <f t="shared" si="406"/>
        <v>Nov</v>
      </c>
      <c r="B7780" s="190" t="str">
        <f t="shared" si="407"/>
        <v>2023</v>
      </c>
      <c r="C7780" s="190" t="str">
        <f t="shared" si="408"/>
        <v>Nov-2023</v>
      </c>
      <c r="D7780" s="2">
        <v>45260</v>
      </c>
      <c r="E7780" t="s">
        <v>1037</v>
      </c>
      <c r="F7780" t="s">
        <v>1038</v>
      </c>
      <c r="G7780" t="s">
        <v>1039</v>
      </c>
      <c r="H7780" t="s">
        <v>667</v>
      </c>
      <c r="I7780" t="s">
        <v>1045</v>
      </c>
      <c r="J7780" t="s">
        <v>1046</v>
      </c>
      <c r="K7780" t="s">
        <v>1047</v>
      </c>
      <c r="L7780" t="s">
        <v>1048</v>
      </c>
      <c r="M7780" t="s">
        <v>1049</v>
      </c>
      <c r="N7780" t="s">
        <v>919</v>
      </c>
      <c r="O7780">
        <v>485</v>
      </c>
    </row>
    <row r="7781" spans="1:15" x14ac:dyDescent="0.35">
      <c r="A7781" s="189" t="str">
        <f t="shared" si="406"/>
        <v>Nov</v>
      </c>
      <c r="B7781" s="190" t="str">
        <f t="shared" si="407"/>
        <v>2023</v>
      </c>
      <c r="C7781" s="190" t="str">
        <f t="shared" si="408"/>
        <v>Nov-2023</v>
      </c>
      <c r="D7781" s="2">
        <v>45260</v>
      </c>
      <c r="E7781" t="s">
        <v>1037</v>
      </c>
      <c r="F7781" t="s">
        <v>1038</v>
      </c>
      <c r="G7781" t="s">
        <v>1039</v>
      </c>
      <c r="H7781" t="s">
        <v>667</v>
      </c>
      <c r="I7781" t="s">
        <v>1045</v>
      </c>
      <c r="J7781" t="s">
        <v>1046</v>
      </c>
      <c r="K7781" t="s">
        <v>1047</v>
      </c>
      <c r="L7781" t="s">
        <v>1048</v>
      </c>
      <c r="M7781" t="s">
        <v>1049</v>
      </c>
      <c r="N7781" t="s">
        <v>920</v>
      </c>
      <c r="O7781">
        <v>4400</v>
      </c>
    </row>
    <row r="7782" spans="1:15" x14ac:dyDescent="0.35">
      <c r="A7782" s="189" t="str">
        <f t="shared" si="406"/>
        <v>Nov</v>
      </c>
      <c r="B7782" s="190" t="str">
        <f t="shared" si="407"/>
        <v>2023</v>
      </c>
      <c r="C7782" s="190" t="str">
        <f t="shared" si="408"/>
        <v>Nov-2023</v>
      </c>
      <c r="D7782" s="2">
        <v>45260</v>
      </c>
      <c r="E7782" t="s">
        <v>1037</v>
      </c>
      <c r="F7782" t="s">
        <v>1038</v>
      </c>
      <c r="G7782" t="s">
        <v>1039</v>
      </c>
      <c r="H7782" t="s">
        <v>667</v>
      </c>
      <c r="I7782" t="s">
        <v>1045</v>
      </c>
      <c r="J7782" t="s">
        <v>1046</v>
      </c>
      <c r="K7782" t="s">
        <v>1047</v>
      </c>
      <c r="L7782" t="s">
        <v>1048</v>
      </c>
      <c r="M7782" t="s">
        <v>1049</v>
      </c>
      <c r="N7782" t="s">
        <v>922</v>
      </c>
      <c r="O7782">
        <v>1610</v>
      </c>
    </row>
    <row r="7783" spans="1:15" x14ac:dyDescent="0.35">
      <c r="A7783" s="189" t="str">
        <f t="shared" si="406"/>
        <v>Nov</v>
      </c>
      <c r="B7783" s="190" t="str">
        <f t="shared" si="407"/>
        <v>2023</v>
      </c>
      <c r="C7783" s="190" t="str">
        <f t="shared" si="408"/>
        <v>Nov-2023</v>
      </c>
      <c r="D7783" s="2">
        <v>45260</v>
      </c>
      <c r="E7783" t="s">
        <v>1037</v>
      </c>
      <c r="F7783" t="s">
        <v>1038</v>
      </c>
      <c r="G7783" t="s">
        <v>1039</v>
      </c>
      <c r="H7783" t="s">
        <v>667</v>
      </c>
      <c r="I7783" t="s">
        <v>1045</v>
      </c>
      <c r="J7783" t="s">
        <v>1046</v>
      </c>
      <c r="K7783" t="s">
        <v>1047</v>
      </c>
      <c r="L7783" t="s">
        <v>1048</v>
      </c>
      <c r="M7783" t="s">
        <v>1049</v>
      </c>
      <c r="N7783" t="s">
        <v>921</v>
      </c>
      <c r="O7783">
        <v>2575</v>
      </c>
    </row>
    <row r="7784" spans="1:15" x14ac:dyDescent="0.35">
      <c r="A7784" s="189" t="str">
        <f t="shared" si="406"/>
        <v>Nov</v>
      </c>
      <c r="B7784" s="190" t="str">
        <f t="shared" si="407"/>
        <v>2023</v>
      </c>
      <c r="C7784" s="190" t="str">
        <f t="shared" si="408"/>
        <v>Nov-2023</v>
      </c>
      <c r="D7784" s="2">
        <v>45260</v>
      </c>
      <c r="E7784" t="s">
        <v>1037</v>
      </c>
      <c r="F7784" t="s">
        <v>1038</v>
      </c>
      <c r="G7784" t="s">
        <v>1039</v>
      </c>
      <c r="H7784" t="s">
        <v>669</v>
      </c>
      <c r="I7784" t="s">
        <v>1050</v>
      </c>
      <c r="J7784" t="s">
        <v>1051</v>
      </c>
      <c r="K7784" t="s">
        <v>1052</v>
      </c>
      <c r="L7784" t="s">
        <v>1053</v>
      </c>
      <c r="M7784" t="s">
        <v>1054</v>
      </c>
      <c r="N7784" t="s">
        <v>1528</v>
      </c>
      <c r="O7784" t="s">
        <v>958</v>
      </c>
    </row>
    <row r="7785" spans="1:15" x14ac:dyDescent="0.35">
      <c r="A7785" s="189" t="str">
        <f t="shared" si="406"/>
        <v>Nov</v>
      </c>
      <c r="B7785" s="190" t="str">
        <f t="shared" si="407"/>
        <v>2023</v>
      </c>
      <c r="C7785" s="190" t="str">
        <f t="shared" si="408"/>
        <v>Nov-2023</v>
      </c>
      <c r="D7785" s="2">
        <v>45260</v>
      </c>
      <c r="E7785" t="s">
        <v>1037</v>
      </c>
      <c r="F7785" t="s">
        <v>1038</v>
      </c>
      <c r="G7785" t="s">
        <v>1039</v>
      </c>
      <c r="H7785" t="s">
        <v>669</v>
      </c>
      <c r="I7785" t="s">
        <v>1050</v>
      </c>
      <c r="J7785" t="s">
        <v>1051</v>
      </c>
      <c r="K7785" t="s">
        <v>1052</v>
      </c>
      <c r="L7785" t="s">
        <v>1053</v>
      </c>
      <c r="M7785" t="s">
        <v>1054</v>
      </c>
      <c r="N7785" t="s">
        <v>1529</v>
      </c>
      <c r="O7785" t="s">
        <v>958</v>
      </c>
    </row>
    <row r="7786" spans="1:15" x14ac:dyDescent="0.35">
      <c r="A7786" s="189" t="str">
        <f t="shared" si="406"/>
        <v>Nov</v>
      </c>
      <c r="B7786" s="190" t="str">
        <f t="shared" si="407"/>
        <v>2023</v>
      </c>
      <c r="C7786" s="190" t="str">
        <f t="shared" si="408"/>
        <v>Nov-2023</v>
      </c>
      <c r="D7786" s="2">
        <v>45260</v>
      </c>
      <c r="E7786" t="s">
        <v>1037</v>
      </c>
      <c r="F7786" t="s">
        <v>1038</v>
      </c>
      <c r="G7786" t="s">
        <v>1039</v>
      </c>
      <c r="H7786" t="s">
        <v>669</v>
      </c>
      <c r="I7786" t="s">
        <v>1050</v>
      </c>
      <c r="J7786" t="s">
        <v>1051</v>
      </c>
      <c r="K7786" t="s">
        <v>1052</v>
      </c>
      <c r="L7786" t="s">
        <v>1053</v>
      </c>
      <c r="M7786" t="s">
        <v>1054</v>
      </c>
      <c r="N7786" t="s">
        <v>919</v>
      </c>
      <c r="O7786">
        <v>500</v>
      </c>
    </row>
    <row r="7787" spans="1:15" x14ac:dyDescent="0.35">
      <c r="A7787" s="189" t="str">
        <f t="shared" si="406"/>
        <v>Nov</v>
      </c>
      <c r="B7787" s="190" t="str">
        <f t="shared" si="407"/>
        <v>2023</v>
      </c>
      <c r="C7787" s="190" t="str">
        <f t="shared" si="408"/>
        <v>Nov-2023</v>
      </c>
      <c r="D7787" s="2">
        <v>45260</v>
      </c>
      <c r="E7787" t="s">
        <v>1037</v>
      </c>
      <c r="F7787" t="s">
        <v>1038</v>
      </c>
      <c r="G7787" t="s">
        <v>1039</v>
      </c>
      <c r="H7787" t="s">
        <v>669</v>
      </c>
      <c r="I7787" t="s">
        <v>1050</v>
      </c>
      <c r="J7787" t="s">
        <v>1051</v>
      </c>
      <c r="K7787" t="s">
        <v>1052</v>
      </c>
      <c r="L7787" t="s">
        <v>1053</v>
      </c>
      <c r="M7787" t="s">
        <v>1054</v>
      </c>
      <c r="N7787" t="s">
        <v>920</v>
      </c>
      <c r="O7787">
        <v>5080</v>
      </c>
    </row>
    <row r="7788" spans="1:15" x14ac:dyDescent="0.35">
      <c r="A7788" s="189" t="str">
        <f t="shared" si="406"/>
        <v>Nov</v>
      </c>
      <c r="B7788" s="190" t="str">
        <f t="shared" si="407"/>
        <v>2023</v>
      </c>
      <c r="C7788" s="190" t="str">
        <f t="shared" si="408"/>
        <v>Nov-2023</v>
      </c>
      <c r="D7788" s="2">
        <v>45260</v>
      </c>
      <c r="E7788" t="s">
        <v>1037</v>
      </c>
      <c r="F7788" t="s">
        <v>1038</v>
      </c>
      <c r="G7788" t="s">
        <v>1039</v>
      </c>
      <c r="H7788" t="s">
        <v>669</v>
      </c>
      <c r="I7788" t="s">
        <v>1050</v>
      </c>
      <c r="J7788" t="s">
        <v>1051</v>
      </c>
      <c r="K7788" t="s">
        <v>1052</v>
      </c>
      <c r="L7788" t="s">
        <v>1053</v>
      </c>
      <c r="M7788" t="s">
        <v>1054</v>
      </c>
      <c r="N7788" t="s">
        <v>922</v>
      </c>
      <c r="O7788">
        <v>1660</v>
      </c>
    </row>
    <row r="7789" spans="1:15" x14ac:dyDescent="0.35">
      <c r="A7789" s="189" t="str">
        <f t="shared" si="406"/>
        <v>Nov</v>
      </c>
      <c r="B7789" s="190" t="str">
        <f t="shared" si="407"/>
        <v>2023</v>
      </c>
      <c r="C7789" s="190" t="str">
        <f t="shared" si="408"/>
        <v>Nov-2023</v>
      </c>
      <c r="D7789" s="2">
        <v>45260</v>
      </c>
      <c r="E7789" t="s">
        <v>1037</v>
      </c>
      <c r="F7789" t="s">
        <v>1038</v>
      </c>
      <c r="G7789" t="s">
        <v>1039</v>
      </c>
      <c r="H7789" t="s">
        <v>669</v>
      </c>
      <c r="I7789" t="s">
        <v>1050</v>
      </c>
      <c r="J7789" t="s">
        <v>1051</v>
      </c>
      <c r="K7789" t="s">
        <v>1052</v>
      </c>
      <c r="L7789" t="s">
        <v>1053</v>
      </c>
      <c r="M7789" t="s">
        <v>1054</v>
      </c>
      <c r="N7789" t="s">
        <v>921</v>
      </c>
      <c r="O7789">
        <v>3400</v>
      </c>
    </row>
    <row r="7790" spans="1:15" x14ac:dyDescent="0.35">
      <c r="A7790" s="189" t="str">
        <f t="shared" si="406"/>
        <v>Nov</v>
      </c>
      <c r="B7790" s="190" t="str">
        <f t="shared" si="407"/>
        <v>2023</v>
      </c>
      <c r="C7790" s="190" t="str">
        <f t="shared" si="408"/>
        <v>Nov-2023</v>
      </c>
      <c r="D7790" s="2">
        <v>45260</v>
      </c>
      <c r="E7790" t="s">
        <v>1037</v>
      </c>
      <c r="F7790" t="s">
        <v>1038</v>
      </c>
      <c r="G7790" t="s">
        <v>1039</v>
      </c>
      <c r="H7790" t="s">
        <v>672</v>
      </c>
      <c r="I7790" t="s">
        <v>1055</v>
      </c>
      <c r="J7790" t="s">
        <v>1056</v>
      </c>
      <c r="K7790" t="s">
        <v>1057</v>
      </c>
      <c r="L7790" t="s">
        <v>1058</v>
      </c>
      <c r="M7790" t="s">
        <v>1059</v>
      </c>
      <c r="N7790" t="s">
        <v>1528</v>
      </c>
      <c r="O7790" t="s">
        <v>958</v>
      </c>
    </row>
    <row r="7791" spans="1:15" x14ac:dyDescent="0.35">
      <c r="A7791" s="189" t="str">
        <f t="shared" si="406"/>
        <v>Nov</v>
      </c>
      <c r="B7791" s="190" t="str">
        <f t="shared" si="407"/>
        <v>2023</v>
      </c>
      <c r="C7791" s="190" t="str">
        <f t="shared" si="408"/>
        <v>Nov-2023</v>
      </c>
      <c r="D7791" s="2">
        <v>45260</v>
      </c>
      <c r="E7791" t="s">
        <v>1037</v>
      </c>
      <c r="F7791" t="s">
        <v>1038</v>
      </c>
      <c r="G7791" t="s">
        <v>1039</v>
      </c>
      <c r="H7791" t="s">
        <v>672</v>
      </c>
      <c r="I7791" t="s">
        <v>1055</v>
      </c>
      <c r="J7791" t="s">
        <v>1056</v>
      </c>
      <c r="K7791" t="s">
        <v>1057</v>
      </c>
      <c r="L7791" t="s">
        <v>1058</v>
      </c>
      <c r="M7791" t="s">
        <v>1059</v>
      </c>
      <c r="N7791" t="s">
        <v>1529</v>
      </c>
      <c r="O7791" t="s">
        <v>958</v>
      </c>
    </row>
    <row r="7792" spans="1:15" x14ac:dyDescent="0.35">
      <c r="A7792" s="189" t="str">
        <f t="shared" si="406"/>
        <v>Nov</v>
      </c>
      <c r="B7792" s="190" t="str">
        <f t="shared" si="407"/>
        <v>2023</v>
      </c>
      <c r="C7792" s="190" t="str">
        <f t="shared" si="408"/>
        <v>Nov-2023</v>
      </c>
      <c r="D7792" s="2">
        <v>45260</v>
      </c>
      <c r="E7792" t="s">
        <v>1037</v>
      </c>
      <c r="F7792" t="s">
        <v>1038</v>
      </c>
      <c r="G7792" t="s">
        <v>1039</v>
      </c>
      <c r="H7792" t="s">
        <v>672</v>
      </c>
      <c r="I7792" t="s">
        <v>1055</v>
      </c>
      <c r="J7792" t="s">
        <v>1056</v>
      </c>
      <c r="K7792" t="s">
        <v>1057</v>
      </c>
      <c r="L7792" t="s">
        <v>1058</v>
      </c>
      <c r="M7792" t="s">
        <v>1059</v>
      </c>
      <c r="N7792" t="s">
        <v>919</v>
      </c>
      <c r="O7792">
        <v>155</v>
      </c>
    </row>
    <row r="7793" spans="1:15" x14ac:dyDescent="0.35">
      <c r="A7793" s="189" t="str">
        <f t="shared" si="406"/>
        <v>Nov</v>
      </c>
      <c r="B7793" s="190" t="str">
        <f t="shared" si="407"/>
        <v>2023</v>
      </c>
      <c r="C7793" s="190" t="str">
        <f t="shared" si="408"/>
        <v>Nov-2023</v>
      </c>
      <c r="D7793" s="2">
        <v>45260</v>
      </c>
      <c r="E7793" t="s">
        <v>1037</v>
      </c>
      <c r="F7793" t="s">
        <v>1038</v>
      </c>
      <c r="G7793" t="s">
        <v>1039</v>
      </c>
      <c r="H7793" t="s">
        <v>672</v>
      </c>
      <c r="I7793" t="s">
        <v>1055</v>
      </c>
      <c r="J7793" t="s">
        <v>1056</v>
      </c>
      <c r="K7793" t="s">
        <v>1057</v>
      </c>
      <c r="L7793" t="s">
        <v>1058</v>
      </c>
      <c r="M7793" t="s">
        <v>1059</v>
      </c>
      <c r="N7793" t="s">
        <v>920</v>
      </c>
      <c r="O7793">
        <v>3515</v>
      </c>
    </row>
    <row r="7794" spans="1:15" x14ac:dyDescent="0.35">
      <c r="A7794" s="189" t="str">
        <f t="shared" si="406"/>
        <v>Nov</v>
      </c>
      <c r="B7794" s="190" t="str">
        <f t="shared" si="407"/>
        <v>2023</v>
      </c>
      <c r="C7794" s="190" t="str">
        <f t="shared" si="408"/>
        <v>Nov-2023</v>
      </c>
      <c r="D7794" s="2">
        <v>45260</v>
      </c>
      <c r="E7794" t="s">
        <v>1037</v>
      </c>
      <c r="F7794" t="s">
        <v>1038</v>
      </c>
      <c r="G7794" t="s">
        <v>1039</v>
      </c>
      <c r="H7794" t="s">
        <v>672</v>
      </c>
      <c r="I7794" t="s">
        <v>1055</v>
      </c>
      <c r="J7794" t="s">
        <v>1056</v>
      </c>
      <c r="K7794" t="s">
        <v>1057</v>
      </c>
      <c r="L7794" t="s">
        <v>1058</v>
      </c>
      <c r="M7794" t="s">
        <v>1059</v>
      </c>
      <c r="N7794" t="s">
        <v>922</v>
      </c>
      <c r="O7794">
        <v>1555</v>
      </c>
    </row>
    <row r="7795" spans="1:15" x14ac:dyDescent="0.35">
      <c r="A7795" s="189" t="str">
        <f t="shared" si="406"/>
        <v>Nov</v>
      </c>
      <c r="B7795" s="190" t="str">
        <f t="shared" si="407"/>
        <v>2023</v>
      </c>
      <c r="C7795" s="190" t="str">
        <f t="shared" si="408"/>
        <v>Nov-2023</v>
      </c>
      <c r="D7795" s="2">
        <v>45260</v>
      </c>
      <c r="E7795" t="s">
        <v>1037</v>
      </c>
      <c r="F7795" t="s">
        <v>1038</v>
      </c>
      <c r="G7795" t="s">
        <v>1039</v>
      </c>
      <c r="H7795" t="s">
        <v>672</v>
      </c>
      <c r="I7795" t="s">
        <v>1055</v>
      </c>
      <c r="J7795" t="s">
        <v>1056</v>
      </c>
      <c r="K7795" t="s">
        <v>1057</v>
      </c>
      <c r="L7795" t="s">
        <v>1058</v>
      </c>
      <c r="M7795" t="s">
        <v>1059</v>
      </c>
      <c r="N7795" t="s">
        <v>921</v>
      </c>
      <c r="O7795">
        <v>3145</v>
      </c>
    </row>
    <row r="7796" spans="1:15" x14ac:dyDescent="0.35">
      <c r="A7796" s="189" t="str">
        <f t="shared" si="406"/>
        <v>Nov</v>
      </c>
      <c r="B7796" s="190" t="str">
        <f t="shared" si="407"/>
        <v>2023</v>
      </c>
      <c r="C7796" s="190" t="str">
        <f t="shared" si="408"/>
        <v>Nov-2023</v>
      </c>
      <c r="D7796" s="2">
        <v>45260</v>
      </c>
      <c r="E7796" t="s">
        <v>1037</v>
      </c>
      <c r="F7796" t="s">
        <v>1038</v>
      </c>
      <c r="G7796" t="s">
        <v>1039</v>
      </c>
      <c r="H7796" t="s">
        <v>673</v>
      </c>
      <c r="I7796" t="s">
        <v>1060</v>
      </c>
      <c r="J7796" t="s">
        <v>1061</v>
      </c>
      <c r="K7796" t="s">
        <v>1062</v>
      </c>
      <c r="L7796" t="s">
        <v>1063</v>
      </c>
      <c r="M7796" t="s">
        <v>1064</v>
      </c>
      <c r="N7796" t="s">
        <v>1528</v>
      </c>
      <c r="O7796" t="s">
        <v>958</v>
      </c>
    </row>
    <row r="7797" spans="1:15" x14ac:dyDescent="0.35">
      <c r="A7797" s="189" t="str">
        <f t="shared" si="406"/>
        <v>Nov</v>
      </c>
      <c r="B7797" s="190" t="str">
        <f t="shared" si="407"/>
        <v>2023</v>
      </c>
      <c r="C7797" s="190" t="str">
        <f t="shared" si="408"/>
        <v>Nov-2023</v>
      </c>
      <c r="D7797" s="2">
        <v>45260</v>
      </c>
      <c r="E7797" t="s">
        <v>1037</v>
      </c>
      <c r="F7797" t="s">
        <v>1038</v>
      </c>
      <c r="G7797" t="s">
        <v>1039</v>
      </c>
      <c r="H7797" t="s">
        <v>673</v>
      </c>
      <c r="I7797" t="s">
        <v>1060</v>
      </c>
      <c r="J7797" t="s">
        <v>1061</v>
      </c>
      <c r="K7797" t="s">
        <v>1062</v>
      </c>
      <c r="L7797" t="s">
        <v>1063</v>
      </c>
      <c r="M7797" t="s">
        <v>1064</v>
      </c>
      <c r="N7797" t="s">
        <v>1529</v>
      </c>
      <c r="O7797" t="s">
        <v>958</v>
      </c>
    </row>
    <row r="7798" spans="1:15" x14ac:dyDescent="0.35">
      <c r="A7798" s="189" t="str">
        <f t="shared" si="406"/>
        <v>Nov</v>
      </c>
      <c r="B7798" s="190" t="str">
        <f t="shared" si="407"/>
        <v>2023</v>
      </c>
      <c r="C7798" s="190" t="str">
        <f t="shared" si="408"/>
        <v>Nov-2023</v>
      </c>
      <c r="D7798" s="2">
        <v>45260</v>
      </c>
      <c r="E7798" t="s">
        <v>1037</v>
      </c>
      <c r="F7798" t="s">
        <v>1038</v>
      </c>
      <c r="G7798" t="s">
        <v>1039</v>
      </c>
      <c r="H7798" t="s">
        <v>673</v>
      </c>
      <c r="I7798" t="s">
        <v>1060</v>
      </c>
      <c r="J7798" t="s">
        <v>1061</v>
      </c>
      <c r="K7798" t="s">
        <v>1062</v>
      </c>
      <c r="L7798" t="s">
        <v>1063</v>
      </c>
      <c r="M7798" t="s">
        <v>1064</v>
      </c>
      <c r="N7798" t="s">
        <v>919</v>
      </c>
      <c r="O7798">
        <v>95</v>
      </c>
    </row>
    <row r="7799" spans="1:15" x14ac:dyDescent="0.35">
      <c r="A7799" s="189" t="str">
        <f t="shared" si="406"/>
        <v>Nov</v>
      </c>
      <c r="B7799" s="190" t="str">
        <f t="shared" si="407"/>
        <v>2023</v>
      </c>
      <c r="C7799" s="190" t="str">
        <f t="shared" si="408"/>
        <v>Nov-2023</v>
      </c>
      <c r="D7799" s="2">
        <v>45260</v>
      </c>
      <c r="E7799" t="s">
        <v>1037</v>
      </c>
      <c r="F7799" t="s">
        <v>1038</v>
      </c>
      <c r="G7799" t="s">
        <v>1039</v>
      </c>
      <c r="H7799" t="s">
        <v>673</v>
      </c>
      <c r="I7799" t="s">
        <v>1060</v>
      </c>
      <c r="J7799" t="s">
        <v>1061</v>
      </c>
      <c r="K7799" t="s">
        <v>1062</v>
      </c>
      <c r="L7799" t="s">
        <v>1063</v>
      </c>
      <c r="M7799" t="s">
        <v>1064</v>
      </c>
      <c r="N7799" t="s">
        <v>920</v>
      </c>
      <c r="O7799">
        <v>1665</v>
      </c>
    </row>
    <row r="7800" spans="1:15" x14ac:dyDescent="0.35">
      <c r="A7800" s="189" t="str">
        <f t="shared" si="406"/>
        <v>Nov</v>
      </c>
      <c r="B7800" s="190" t="str">
        <f t="shared" si="407"/>
        <v>2023</v>
      </c>
      <c r="C7800" s="190" t="str">
        <f t="shared" si="408"/>
        <v>Nov-2023</v>
      </c>
      <c r="D7800" s="2">
        <v>45260</v>
      </c>
      <c r="E7800" t="s">
        <v>1037</v>
      </c>
      <c r="F7800" t="s">
        <v>1038</v>
      </c>
      <c r="G7800" t="s">
        <v>1039</v>
      </c>
      <c r="H7800" t="s">
        <v>673</v>
      </c>
      <c r="I7800" t="s">
        <v>1060</v>
      </c>
      <c r="J7800" t="s">
        <v>1061</v>
      </c>
      <c r="K7800" t="s">
        <v>1062</v>
      </c>
      <c r="L7800" t="s">
        <v>1063</v>
      </c>
      <c r="M7800" t="s">
        <v>1064</v>
      </c>
      <c r="N7800" t="s">
        <v>922</v>
      </c>
      <c r="O7800">
        <v>570</v>
      </c>
    </row>
    <row r="7801" spans="1:15" x14ac:dyDescent="0.35">
      <c r="A7801" s="189" t="str">
        <f t="shared" si="406"/>
        <v>Nov</v>
      </c>
      <c r="B7801" s="190" t="str">
        <f t="shared" si="407"/>
        <v>2023</v>
      </c>
      <c r="C7801" s="190" t="str">
        <f t="shared" si="408"/>
        <v>Nov-2023</v>
      </c>
      <c r="D7801" s="2">
        <v>45260</v>
      </c>
      <c r="E7801" t="s">
        <v>1037</v>
      </c>
      <c r="F7801" t="s">
        <v>1038</v>
      </c>
      <c r="G7801" t="s">
        <v>1039</v>
      </c>
      <c r="H7801" t="s">
        <v>673</v>
      </c>
      <c r="I7801" t="s">
        <v>1060</v>
      </c>
      <c r="J7801" t="s">
        <v>1061</v>
      </c>
      <c r="K7801" t="s">
        <v>1062</v>
      </c>
      <c r="L7801" t="s">
        <v>1063</v>
      </c>
      <c r="M7801" t="s">
        <v>1064</v>
      </c>
      <c r="N7801" t="s">
        <v>921</v>
      </c>
      <c r="O7801">
        <v>1040</v>
      </c>
    </row>
    <row r="7802" spans="1:15" x14ac:dyDescent="0.35">
      <c r="A7802" s="189" t="str">
        <f t="shared" si="406"/>
        <v>Nov</v>
      </c>
      <c r="B7802" s="190" t="str">
        <f t="shared" si="407"/>
        <v>2023</v>
      </c>
      <c r="C7802" s="190" t="str">
        <f t="shared" si="408"/>
        <v>Nov-2023</v>
      </c>
      <c r="D7802" s="2">
        <v>45260</v>
      </c>
      <c r="E7802" t="s">
        <v>1037</v>
      </c>
      <c r="F7802" t="s">
        <v>1038</v>
      </c>
      <c r="G7802" t="s">
        <v>1039</v>
      </c>
      <c r="H7802" t="s">
        <v>673</v>
      </c>
      <c r="I7802" t="s">
        <v>1060</v>
      </c>
      <c r="J7802" t="s">
        <v>1061</v>
      </c>
      <c r="K7802" t="s">
        <v>1065</v>
      </c>
      <c r="L7802" t="s">
        <v>1066</v>
      </c>
      <c r="M7802" t="s">
        <v>1067</v>
      </c>
      <c r="N7802" t="s">
        <v>1528</v>
      </c>
      <c r="O7802" t="s">
        <v>958</v>
      </c>
    </row>
    <row r="7803" spans="1:15" x14ac:dyDescent="0.35">
      <c r="A7803" s="189" t="str">
        <f t="shared" si="406"/>
        <v>Nov</v>
      </c>
      <c r="B7803" s="190" t="str">
        <f t="shared" si="407"/>
        <v>2023</v>
      </c>
      <c r="C7803" s="190" t="str">
        <f t="shared" si="408"/>
        <v>Nov-2023</v>
      </c>
      <c r="D7803" s="2">
        <v>45260</v>
      </c>
      <c r="E7803" t="s">
        <v>1037</v>
      </c>
      <c r="F7803" t="s">
        <v>1038</v>
      </c>
      <c r="G7803" t="s">
        <v>1039</v>
      </c>
      <c r="H7803" t="s">
        <v>673</v>
      </c>
      <c r="I7803" t="s">
        <v>1060</v>
      </c>
      <c r="J7803" t="s">
        <v>1061</v>
      </c>
      <c r="K7803" t="s">
        <v>1065</v>
      </c>
      <c r="L7803" t="s">
        <v>1066</v>
      </c>
      <c r="M7803" t="s">
        <v>1067</v>
      </c>
      <c r="N7803" t="s">
        <v>1529</v>
      </c>
      <c r="O7803" t="s">
        <v>958</v>
      </c>
    </row>
    <row r="7804" spans="1:15" x14ac:dyDescent="0.35">
      <c r="A7804" s="189" t="str">
        <f t="shared" si="406"/>
        <v>Nov</v>
      </c>
      <c r="B7804" s="190" t="str">
        <f t="shared" si="407"/>
        <v>2023</v>
      </c>
      <c r="C7804" s="190" t="str">
        <f t="shared" si="408"/>
        <v>Nov-2023</v>
      </c>
      <c r="D7804" s="2">
        <v>45260</v>
      </c>
      <c r="E7804" t="s">
        <v>1037</v>
      </c>
      <c r="F7804" t="s">
        <v>1038</v>
      </c>
      <c r="G7804" t="s">
        <v>1039</v>
      </c>
      <c r="H7804" t="s">
        <v>673</v>
      </c>
      <c r="I7804" t="s">
        <v>1060</v>
      </c>
      <c r="J7804" t="s">
        <v>1061</v>
      </c>
      <c r="K7804" t="s">
        <v>1065</v>
      </c>
      <c r="L7804" t="s">
        <v>1066</v>
      </c>
      <c r="M7804" t="s">
        <v>1067</v>
      </c>
      <c r="N7804" t="s">
        <v>919</v>
      </c>
      <c r="O7804">
        <v>45</v>
      </c>
    </row>
    <row r="7805" spans="1:15" x14ac:dyDescent="0.35">
      <c r="A7805" s="189" t="str">
        <f t="shared" si="406"/>
        <v>Nov</v>
      </c>
      <c r="B7805" s="190" t="str">
        <f t="shared" si="407"/>
        <v>2023</v>
      </c>
      <c r="C7805" s="190" t="str">
        <f t="shared" si="408"/>
        <v>Nov-2023</v>
      </c>
      <c r="D7805" s="2">
        <v>45260</v>
      </c>
      <c r="E7805" t="s">
        <v>1037</v>
      </c>
      <c r="F7805" t="s">
        <v>1038</v>
      </c>
      <c r="G7805" t="s">
        <v>1039</v>
      </c>
      <c r="H7805" t="s">
        <v>673</v>
      </c>
      <c r="I7805" t="s">
        <v>1060</v>
      </c>
      <c r="J7805" t="s">
        <v>1061</v>
      </c>
      <c r="K7805" t="s">
        <v>1065</v>
      </c>
      <c r="L7805" t="s">
        <v>1066</v>
      </c>
      <c r="M7805" t="s">
        <v>1067</v>
      </c>
      <c r="N7805" t="s">
        <v>920</v>
      </c>
      <c r="O7805">
        <v>885</v>
      </c>
    </row>
    <row r="7806" spans="1:15" x14ac:dyDescent="0.35">
      <c r="A7806" s="189" t="str">
        <f t="shared" si="406"/>
        <v>Nov</v>
      </c>
      <c r="B7806" s="190" t="str">
        <f t="shared" si="407"/>
        <v>2023</v>
      </c>
      <c r="C7806" s="190" t="str">
        <f t="shared" si="408"/>
        <v>Nov-2023</v>
      </c>
      <c r="D7806" s="2">
        <v>45260</v>
      </c>
      <c r="E7806" t="s">
        <v>1037</v>
      </c>
      <c r="F7806" t="s">
        <v>1038</v>
      </c>
      <c r="G7806" t="s">
        <v>1039</v>
      </c>
      <c r="H7806" t="s">
        <v>673</v>
      </c>
      <c r="I7806" t="s">
        <v>1060</v>
      </c>
      <c r="J7806" t="s">
        <v>1061</v>
      </c>
      <c r="K7806" t="s">
        <v>1065</v>
      </c>
      <c r="L7806" t="s">
        <v>1066</v>
      </c>
      <c r="M7806" t="s">
        <v>1067</v>
      </c>
      <c r="N7806" t="s">
        <v>922</v>
      </c>
      <c r="O7806">
        <v>650</v>
      </c>
    </row>
    <row r="7807" spans="1:15" x14ac:dyDescent="0.35">
      <c r="A7807" s="189" t="str">
        <f t="shared" si="406"/>
        <v>Nov</v>
      </c>
      <c r="B7807" s="190" t="str">
        <f t="shared" si="407"/>
        <v>2023</v>
      </c>
      <c r="C7807" s="190" t="str">
        <f t="shared" si="408"/>
        <v>Nov-2023</v>
      </c>
      <c r="D7807" s="2">
        <v>45260</v>
      </c>
      <c r="E7807" t="s">
        <v>1037</v>
      </c>
      <c r="F7807" t="s">
        <v>1038</v>
      </c>
      <c r="G7807" t="s">
        <v>1039</v>
      </c>
      <c r="H7807" t="s">
        <v>673</v>
      </c>
      <c r="I7807" t="s">
        <v>1060</v>
      </c>
      <c r="J7807" t="s">
        <v>1061</v>
      </c>
      <c r="K7807" t="s">
        <v>1065</v>
      </c>
      <c r="L7807" t="s">
        <v>1066</v>
      </c>
      <c r="M7807" t="s">
        <v>1067</v>
      </c>
      <c r="N7807" t="s">
        <v>921</v>
      </c>
      <c r="O7807">
        <v>860</v>
      </c>
    </row>
    <row r="7808" spans="1:15" x14ac:dyDescent="0.35">
      <c r="A7808" s="189" t="str">
        <f t="shared" si="406"/>
        <v>Nov</v>
      </c>
      <c r="B7808" s="190" t="str">
        <f t="shared" si="407"/>
        <v>2023</v>
      </c>
      <c r="C7808" s="190" t="str">
        <f t="shared" si="408"/>
        <v>Nov-2023</v>
      </c>
      <c r="D7808" s="2">
        <v>45260</v>
      </c>
      <c r="E7808" t="s">
        <v>1037</v>
      </c>
      <c r="F7808" t="s">
        <v>1038</v>
      </c>
      <c r="G7808" t="s">
        <v>1039</v>
      </c>
      <c r="H7808" t="s">
        <v>673</v>
      </c>
      <c r="I7808" t="s">
        <v>1060</v>
      </c>
      <c r="J7808" t="s">
        <v>1061</v>
      </c>
      <c r="K7808" t="s">
        <v>1068</v>
      </c>
      <c r="L7808" t="s">
        <v>1069</v>
      </c>
      <c r="M7808" t="s">
        <v>1070</v>
      </c>
      <c r="N7808" t="s">
        <v>1528</v>
      </c>
      <c r="O7808" t="s">
        <v>958</v>
      </c>
    </row>
    <row r="7809" spans="1:15" x14ac:dyDescent="0.35">
      <c r="A7809" s="189" t="str">
        <f t="shared" si="406"/>
        <v>Nov</v>
      </c>
      <c r="B7809" s="190" t="str">
        <f t="shared" si="407"/>
        <v>2023</v>
      </c>
      <c r="C7809" s="190" t="str">
        <f t="shared" si="408"/>
        <v>Nov-2023</v>
      </c>
      <c r="D7809" s="2">
        <v>45260</v>
      </c>
      <c r="E7809" t="s">
        <v>1037</v>
      </c>
      <c r="F7809" t="s">
        <v>1038</v>
      </c>
      <c r="G7809" t="s">
        <v>1039</v>
      </c>
      <c r="H7809" t="s">
        <v>673</v>
      </c>
      <c r="I7809" t="s">
        <v>1060</v>
      </c>
      <c r="J7809" t="s">
        <v>1061</v>
      </c>
      <c r="K7809" t="s">
        <v>1068</v>
      </c>
      <c r="L7809" t="s">
        <v>1069</v>
      </c>
      <c r="M7809" t="s">
        <v>1070</v>
      </c>
      <c r="N7809" t="s">
        <v>1529</v>
      </c>
      <c r="O7809" t="s">
        <v>958</v>
      </c>
    </row>
    <row r="7810" spans="1:15" x14ac:dyDescent="0.35">
      <c r="A7810" s="189" t="str">
        <f t="shared" si="406"/>
        <v>Nov</v>
      </c>
      <c r="B7810" s="190" t="str">
        <f t="shared" si="407"/>
        <v>2023</v>
      </c>
      <c r="C7810" s="190" t="str">
        <f t="shared" si="408"/>
        <v>Nov-2023</v>
      </c>
      <c r="D7810" s="2">
        <v>45260</v>
      </c>
      <c r="E7810" t="s">
        <v>1037</v>
      </c>
      <c r="F7810" t="s">
        <v>1038</v>
      </c>
      <c r="G7810" t="s">
        <v>1039</v>
      </c>
      <c r="H7810" t="s">
        <v>673</v>
      </c>
      <c r="I7810" t="s">
        <v>1060</v>
      </c>
      <c r="J7810" t="s">
        <v>1061</v>
      </c>
      <c r="K7810" t="s">
        <v>1068</v>
      </c>
      <c r="L7810" t="s">
        <v>1069</v>
      </c>
      <c r="M7810" t="s">
        <v>1070</v>
      </c>
      <c r="N7810" t="s">
        <v>919</v>
      </c>
      <c r="O7810">
        <v>90</v>
      </c>
    </row>
    <row r="7811" spans="1:15" x14ac:dyDescent="0.35">
      <c r="A7811" s="189" t="str">
        <f t="shared" si="406"/>
        <v>Nov</v>
      </c>
      <c r="B7811" s="190" t="str">
        <f t="shared" si="407"/>
        <v>2023</v>
      </c>
      <c r="C7811" s="190" t="str">
        <f t="shared" si="408"/>
        <v>Nov-2023</v>
      </c>
      <c r="D7811" s="2">
        <v>45260</v>
      </c>
      <c r="E7811" t="s">
        <v>1037</v>
      </c>
      <c r="F7811" t="s">
        <v>1038</v>
      </c>
      <c r="G7811" t="s">
        <v>1039</v>
      </c>
      <c r="H7811" t="s">
        <v>673</v>
      </c>
      <c r="I7811" t="s">
        <v>1060</v>
      </c>
      <c r="J7811" t="s">
        <v>1061</v>
      </c>
      <c r="K7811" t="s">
        <v>1068</v>
      </c>
      <c r="L7811" t="s">
        <v>1069</v>
      </c>
      <c r="M7811" t="s">
        <v>1070</v>
      </c>
      <c r="N7811" t="s">
        <v>920</v>
      </c>
      <c r="O7811">
        <v>1695</v>
      </c>
    </row>
    <row r="7812" spans="1:15" x14ac:dyDescent="0.35">
      <c r="A7812" s="189" t="str">
        <f t="shared" si="406"/>
        <v>Nov</v>
      </c>
      <c r="B7812" s="190" t="str">
        <f t="shared" si="407"/>
        <v>2023</v>
      </c>
      <c r="C7812" s="190" t="str">
        <f t="shared" si="408"/>
        <v>Nov-2023</v>
      </c>
      <c r="D7812" s="2">
        <v>45260</v>
      </c>
      <c r="E7812" t="s">
        <v>1037</v>
      </c>
      <c r="F7812" t="s">
        <v>1038</v>
      </c>
      <c r="G7812" t="s">
        <v>1039</v>
      </c>
      <c r="H7812" t="s">
        <v>673</v>
      </c>
      <c r="I7812" t="s">
        <v>1060</v>
      </c>
      <c r="J7812" t="s">
        <v>1061</v>
      </c>
      <c r="K7812" t="s">
        <v>1068</v>
      </c>
      <c r="L7812" t="s">
        <v>1069</v>
      </c>
      <c r="M7812" t="s">
        <v>1070</v>
      </c>
      <c r="N7812" t="s">
        <v>922</v>
      </c>
      <c r="O7812">
        <v>565</v>
      </c>
    </row>
    <row r="7813" spans="1:15" x14ac:dyDescent="0.35">
      <c r="A7813" s="189" t="str">
        <f t="shared" si="406"/>
        <v>Nov</v>
      </c>
      <c r="B7813" s="190" t="str">
        <f t="shared" si="407"/>
        <v>2023</v>
      </c>
      <c r="C7813" s="190" t="str">
        <f t="shared" si="408"/>
        <v>Nov-2023</v>
      </c>
      <c r="D7813" s="2">
        <v>45260</v>
      </c>
      <c r="E7813" t="s">
        <v>1037</v>
      </c>
      <c r="F7813" t="s">
        <v>1038</v>
      </c>
      <c r="G7813" t="s">
        <v>1039</v>
      </c>
      <c r="H7813" t="s">
        <v>673</v>
      </c>
      <c r="I7813" t="s">
        <v>1060</v>
      </c>
      <c r="J7813" t="s">
        <v>1061</v>
      </c>
      <c r="K7813" t="s">
        <v>1068</v>
      </c>
      <c r="L7813" t="s">
        <v>1069</v>
      </c>
      <c r="M7813" t="s">
        <v>1070</v>
      </c>
      <c r="N7813" t="s">
        <v>921</v>
      </c>
      <c r="O7813">
        <v>1115</v>
      </c>
    </row>
    <row r="7814" spans="1:15" x14ac:dyDescent="0.35">
      <c r="A7814" s="189" t="str">
        <f t="shared" si="406"/>
        <v>Nov</v>
      </c>
      <c r="B7814" s="190" t="str">
        <f t="shared" si="407"/>
        <v>2023</v>
      </c>
      <c r="C7814" s="190" t="str">
        <f t="shared" si="408"/>
        <v>Nov-2023</v>
      </c>
      <c r="D7814" s="2">
        <v>45260</v>
      </c>
      <c r="E7814" t="s">
        <v>1037</v>
      </c>
      <c r="F7814" t="s">
        <v>1038</v>
      </c>
      <c r="G7814" t="s">
        <v>1039</v>
      </c>
      <c r="H7814" t="s">
        <v>677</v>
      </c>
      <c r="I7814" t="s">
        <v>1071</v>
      </c>
      <c r="J7814" t="s">
        <v>1072</v>
      </c>
      <c r="K7814" t="s">
        <v>1073</v>
      </c>
      <c r="L7814" t="s">
        <v>1074</v>
      </c>
      <c r="M7814" t="s">
        <v>1075</v>
      </c>
      <c r="N7814" t="s">
        <v>1528</v>
      </c>
      <c r="O7814" t="s">
        <v>958</v>
      </c>
    </row>
    <row r="7815" spans="1:15" x14ac:dyDescent="0.35">
      <c r="A7815" s="189" t="str">
        <f t="shared" si="406"/>
        <v>Nov</v>
      </c>
      <c r="B7815" s="190" t="str">
        <f t="shared" si="407"/>
        <v>2023</v>
      </c>
      <c r="C7815" s="190" t="str">
        <f t="shared" si="408"/>
        <v>Nov-2023</v>
      </c>
      <c r="D7815" s="2">
        <v>45260</v>
      </c>
      <c r="E7815" t="s">
        <v>1037</v>
      </c>
      <c r="F7815" t="s">
        <v>1038</v>
      </c>
      <c r="G7815" t="s">
        <v>1039</v>
      </c>
      <c r="H7815" t="s">
        <v>677</v>
      </c>
      <c r="I7815" t="s">
        <v>1071</v>
      </c>
      <c r="J7815" t="s">
        <v>1072</v>
      </c>
      <c r="K7815" t="s">
        <v>1073</v>
      </c>
      <c r="L7815" t="s">
        <v>1074</v>
      </c>
      <c r="M7815" t="s">
        <v>1075</v>
      </c>
      <c r="N7815" t="s">
        <v>1529</v>
      </c>
      <c r="O7815" t="s">
        <v>958</v>
      </c>
    </row>
    <row r="7816" spans="1:15" x14ac:dyDescent="0.35">
      <c r="A7816" s="189" t="str">
        <f t="shared" si="406"/>
        <v>Nov</v>
      </c>
      <c r="B7816" s="190" t="str">
        <f t="shared" si="407"/>
        <v>2023</v>
      </c>
      <c r="C7816" s="190" t="str">
        <f t="shared" si="408"/>
        <v>Nov-2023</v>
      </c>
      <c r="D7816" s="2">
        <v>45260</v>
      </c>
      <c r="E7816" t="s">
        <v>1037</v>
      </c>
      <c r="F7816" t="s">
        <v>1038</v>
      </c>
      <c r="G7816" t="s">
        <v>1039</v>
      </c>
      <c r="H7816" t="s">
        <v>677</v>
      </c>
      <c r="I7816" t="s">
        <v>1071</v>
      </c>
      <c r="J7816" t="s">
        <v>1072</v>
      </c>
      <c r="K7816" t="s">
        <v>1073</v>
      </c>
      <c r="L7816" t="s">
        <v>1074</v>
      </c>
      <c r="M7816" t="s">
        <v>1075</v>
      </c>
      <c r="N7816" t="s">
        <v>919</v>
      </c>
      <c r="O7816">
        <v>140</v>
      </c>
    </row>
    <row r="7817" spans="1:15" x14ac:dyDescent="0.35">
      <c r="A7817" s="189" t="str">
        <f t="shared" si="406"/>
        <v>Nov</v>
      </c>
      <c r="B7817" s="190" t="str">
        <f t="shared" si="407"/>
        <v>2023</v>
      </c>
      <c r="C7817" s="190" t="str">
        <f t="shared" si="408"/>
        <v>Nov-2023</v>
      </c>
      <c r="D7817" s="2">
        <v>45260</v>
      </c>
      <c r="E7817" t="s">
        <v>1037</v>
      </c>
      <c r="F7817" t="s">
        <v>1038</v>
      </c>
      <c r="G7817" t="s">
        <v>1039</v>
      </c>
      <c r="H7817" t="s">
        <v>677</v>
      </c>
      <c r="I7817" t="s">
        <v>1071</v>
      </c>
      <c r="J7817" t="s">
        <v>1072</v>
      </c>
      <c r="K7817" t="s">
        <v>1073</v>
      </c>
      <c r="L7817" t="s">
        <v>1074</v>
      </c>
      <c r="M7817" t="s">
        <v>1075</v>
      </c>
      <c r="N7817" t="s">
        <v>920</v>
      </c>
      <c r="O7817">
        <v>680</v>
      </c>
    </row>
    <row r="7818" spans="1:15" x14ac:dyDescent="0.35">
      <c r="A7818" s="189" t="str">
        <f t="shared" si="406"/>
        <v>Nov</v>
      </c>
      <c r="B7818" s="190" t="str">
        <f t="shared" si="407"/>
        <v>2023</v>
      </c>
      <c r="C7818" s="190" t="str">
        <f t="shared" si="408"/>
        <v>Nov-2023</v>
      </c>
      <c r="D7818" s="2">
        <v>45260</v>
      </c>
      <c r="E7818" t="s">
        <v>1037</v>
      </c>
      <c r="F7818" t="s">
        <v>1038</v>
      </c>
      <c r="G7818" t="s">
        <v>1039</v>
      </c>
      <c r="H7818" t="s">
        <v>677</v>
      </c>
      <c r="I7818" t="s">
        <v>1071</v>
      </c>
      <c r="J7818" t="s">
        <v>1072</v>
      </c>
      <c r="K7818" t="s">
        <v>1073</v>
      </c>
      <c r="L7818" t="s">
        <v>1074</v>
      </c>
      <c r="M7818" t="s">
        <v>1075</v>
      </c>
      <c r="N7818" t="s">
        <v>922</v>
      </c>
      <c r="O7818">
        <v>70</v>
      </c>
    </row>
    <row r="7819" spans="1:15" x14ac:dyDescent="0.35">
      <c r="A7819" s="189" t="str">
        <f t="shared" si="406"/>
        <v>Nov</v>
      </c>
      <c r="B7819" s="190" t="str">
        <f t="shared" si="407"/>
        <v>2023</v>
      </c>
      <c r="C7819" s="190" t="str">
        <f t="shared" si="408"/>
        <v>Nov-2023</v>
      </c>
      <c r="D7819" s="2">
        <v>45260</v>
      </c>
      <c r="E7819" t="s">
        <v>1037</v>
      </c>
      <c r="F7819" t="s">
        <v>1038</v>
      </c>
      <c r="G7819" t="s">
        <v>1039</v>
      </c>
      <c r="H7819" t="s">
        <v>677</v>
      </c>
      <c r="I7819" t="s">
        <v>1071</v>
      </c>
      <c r="J7819" t="s">
        <v>1072</v>
      </c>
      <c r="K7819" t="s">
        <v>1073</v>
      </c>
      <c r="L7819" t="s">
        <v>1074</v>
      </c>
      <c r="M7819" t="s">
        <v>1075</v>
      </c>
      <c r="N7819" t="s">
        <v>921</v>
      </c>
      <c r="O7819">
        <v>500</v>
      </c>
    </row>
    <row r="7820" spans="1:15" x14ac:dyDescent="0.35">
      <c r="A7820" s="189" t="str">
        <f t="shared" si="406"/>
        <v>Nov</v>
      </c>
      <c r="B7820" s="190" t="str">
        <f t="shared" si="407"/>
        <v>2023</v>
      </c>
      <c r="C7820" s="190" t="str">
        <f t="shared" si="408"/>
        <v>Nov-2023</v>
      </c>
      <c r="D7820" s="2">
        <v>45260</v>
      </c>
      <c r="E7820" t="s">
        <v>1037</v>
      </c>
      <c r="F7820" t="s">
        <v>1038</v>
      </c>
      <c r="G7820" t="s">
        <v>1039</v>
      </c>
      <c r="H7820" t="s">
        <v>677</v>
      </c>
      <c r="I7820" t="s">
        <v>1071</v>
      </c>
      <c r="J7820" t="s">
        <v>1072</v>
      </c>
      <c r="K7820" t="s">
        <v>1076</v>
      </c>
      <c r="L7820" t="s">
        <v>1077</v>
      </c>
      <c r="M7820" t="s">
        <v>1078</v>
      </c>
      <c r="N7820" t="s">
        <v>1528</v>
      </c>
      <c r="O7820" t="s">
        <v>958</v>
      </c>
    </row>
    <row r="7821" spans="1:15" x14ac:dyDescent="0.35">
      <c r="A7821" s="189" t="str">
        <f t="shared" si="406"/>
        <v>Nov</v>
      </c>
      <c r="B7821" s="190" t="str">
        <f t="shared" si="407"/>
        <v>2023</v>
      </c>
      <c r="C7821" s="190" t="str">
        <f t="shared" si="408"/>
        <v>Nov-2023</v>
      </c>
      <c r="D7821" s="2">
        <v>45260</v>
      </c>
      <c r="E7821" t="s">
        <v>1037</v>
      </c>
      <c r="F7821" t="s">
        <v>1038</v>
      </c>
      <c r="G7821" t="s">
        <v>1039</v>
      </c>
      <c r="H7821" t="s">
        <v>677</v>
      </c>
      <c r="I7821" t="s">
        <v>1071</v>
      </c>
      <c r="J7821" t="s">
        <v>1072</v>
      </c>
      <c r="K7821" t="s">
        <v>1076</v>
      </c>
      <c r="L7821" t="s">
        <v>1077</v>
      </c>
      <c r="M7821" t="s">
        <v>1078</v>
      </c>
      <c r="N7821" t="s">
        <v>1529</v>
      </c>
      <c r="O7821" t="s">
        <v>958</v>
      </c>
    </row>
    <row r="7822" spans="1:15" x14ac:dyDescent="0.35">
      <c r="A7822" s="189" t="str">
        <f t="shared" si="406"/>
        <v>Nov</v>
      </c>
      <c r="B7822" s="190" t="str">
        <f t="shared" si="407"/>
        <v>2023</v>
      </c>
      <c r="C7822" s="190" t="str">
        <f t="shared" si="408"/>
        <v>Nov-2023</v>
      </c>
      <c r="D7822" s="2">
        <v>45260</v>
      </c>
      <c r="E7822" t="s">
        <v>1037</v>
      </c>
      <c r="F7822" t="s">
        <v>1038</v>
      </c>
      <c r="G7822" t="s">
        <v>1039</v>
      </c>
      <c r="H7822" t="s">
        <v>677</v>
      </c>
      <c r="I7822" t="s">
        <v>1071</v>
      </c>
      <c r="J7822" t="s">
        <v>1072</v>
      </c>
      <c r="K7822" t="s">
        <v>1076</v>
      </c>
      <c r="L7822" t="s">
        <v>1077</v>
      </c>
      <c r="M7822" t="s">
        <v>1078</v>
      </c>
      <c r="N7822" t="s">
        <v>919</v>
      </c>
      <c r="O7822">
        <v>70</v>
      </c>
    </row>
    <row r="7823" spans="1:15" x14ac:dyDescent="0.35">
      <c r="A7823" s="189" t="str">
        <f t="shared" si="406"/>
        <v>Nov</v>
      </c>
      <c r="B7823" s="190" t="str">
        <f t="shared" si="407"/>
        <v>2023</v>
      </c>
      <c r="C7823" s="190" t="str">
        <f t="shared" si="408"/>
        <v>Nov-2023</v>
      </c>
      <c r="D7823" s="2">
        <v>45260</v>
      </c>
      <c r="E7823" t="s">
        <v>1037</v>
      </c>
      <c r="F7823" t="s">
        <v>1038</v>
      </c>
      <c r="G7823" t="s">
        <v>1039</v>
      </c>
      <c r="H7823" t="s">
        <v>677</v>
      </c>
      <c r="I7823" t="s">
        <v>1071</v>
      </c>
      <c r="J7823" t="s">
        <v>1072</v>
      </c>
      <c r="K7823" t="s">
        <v>1076</v>
      </c>
      <c r="L7823" t="s">
        <v>1077</v>
      </c>
      <c r="M7823" t="s">
        <v>1078</v>
      </c>
      <c r="N7823" t="s">
        <v>920</v>
      </c>
      <c r="O7823">
        <v>635</v>
      </c>
    </row>
    <row r="7824" spans="1:15" x14ac:dyDescent="0.35">
      <c r="A7824" s="189" t="str">
        <f t="shared" si="406"/>
        <v>Nov</v>
      </c>
      <c r="B7824" s="190" t="str">
        <f t="shared" si="407"/>
        <v>2023</v>
      </c>
      <c r="C7824" s="190" t="str">
        <f t="shared" si="408"/>
        <v>Nov-2023</v>
      </c>
      <c r="D7824" s="2">
        <v>45260</v>
      </c>
      <c r="E7824" t="s">
        <v>1037</v>
      </c>
      <c r="F7824" t="s">
        <v>1038</v>
      </c>
      <c r="G7824" t="s">
        <v>1039</v>
      </c>
      <c r="H7824" t="s">
        <v>677</v>
      </c>
      <c r="I7824" t="s">
        <v>1071</v>
      </c>
      <c r="J7824" t="s">
        <v>1072</v>
      </c>
      <c r="K7824" t="s">
        <v>1076</v>
      </c>
      <c r="L7824" t="s">
        <v>1077</v>
      </c>
      <c r="M7824" t="s">
        <v>1078</v>
      </c>
      <c r="N7824" t="s">
        <v>922</v>
      </c>
      <c r="O7824">
        <v>40</v>
      </c>
    </row>
    <row r="7825" spans="1:15" x14ac:dyDescent="0.35">
      <c r="A7825" s="189" t="str">
        <f t="shared" si="406"/>
        <v>Nov</v>
      </c>
      <c r="B7825" s="190" t="str">
        <f t="shared" si="407"/>
        <v>2023</v>
      </c>
      <c r="C7825" s="190" t="str">
        <f t="shared" si="408"/>
        <v>Nov-2023</v>
      </c>
      <c r="D7825" s="2">
        <v>45260</v>
      </c>
      <c r="E7825" t="s">
        <v>1037</v>
      </c>
      <c r="F7825" t="s">
        <v>1038</v>
      </c>
      <c r="G7825" t="s">
        <v>1039</v>
      </c>
      <c r="H7825" t="s">
        <v>677</v>
      </c>
      <c r="I7825" t="s">
        <v>1071</v>
      </c>
      <c r="J7825" t="s">
        <v>1072</v>
      </c>
      <c r="K7825" t="s">
        <v>1076</v>
      </c>
      <c r="L7825" t="s">
        <v>1077</v>
      </c>
      <c r="M7825" t="s">
        <v>1078</v>
      </c>
      <c r="N7825" t="s">
        <v>921</v>
      </c>
      <c r="O7825">
        <v>470</v>
      </c>
    </row>
    <row r="7826" spans="1:15" x14ac:dyDescent="0.35">
      <c r="A7826" s="189" t="str">
        <f t="shared" si="406"/>
        <v>Nov</v>
      </c>
      <c r="B7826" s="190" t="str">
        <f t="shared" si="407"/>
        <v>2023</v>
      </c>
      <c r="C7826" s="190" t="str">
        <f t="shared" si="408"/>
        <v>Nov-2023</v>
      </c>
      <c r="D7826" s="2">
        <v>45260</v>
      </c>
      <c r="E7826" t="s">
        <v>1037</v>
      </c>
      <c r="F7826" t="s">
        <v>1038</v>
      </c>
      <c r="G7826" t="s">
        <v>1039</v>
      </c>
      <c r="H7826" t="s">
        <v>677</v>
      </c>
      <c r="I7826" t="s">
        <v>1071</v>
      </c>
      <c r="J7826" t="s">
        <v>1072</v>
      </c>
      <c r="K7826" t="s">
        <v>1079</v>
      </c>
      <c r="L7826" t="s">
        <v>1080</v>
      </c>
      <c r="M7826" t="s">
        <v>1081</v>
      </c>
      <c r="N7826" t="s">
        <v>1528</v>
      </c>
      <c r="O7826" t="s">
        <v>958</v>
      </c>
    </row>
    <row r="7827" spans="1:15" x14ac:dyDescent="0.35">
      <c r="A7827" s="189" t="str">
        <f t="shared" si="406"/>
        <v>Nov</v>
      </c>
      <c r="B7827" s="190" t="str">
        <f t="shared" si="407"/>
        <v>2023</v>
      </c>
      <c r="C7827" s="190" t="str">
        <f t="shared" si="408"/>
        <v>Nov-2023</v>
      </c>
      <c r="D7827" s="2">
        <v>45260</v>
      </c>
      <c r="E7827" t="s">
        <v>1037</v>
      </c>
      <c r="F7827" t="s">
        <v>1038</v>
      </c>
      <c r="G7827" t="s">
        <v>1039</v>
      </c>
      <c r="H7827" t="s">
        <v>677</v>
      </c>
      <c r="I7827" t="s">
        <v>1071</v>
      </c>
      <c r="J7827" t="s">
        <v>1072</v>
      </c>
      <c r="K7827" t="s">
        <v>1079</v>
      </c>
      <c r="L7827" t="s">
        <v>1080</v>
      </c>
      <c r="M7827" t="s">
        <v>1081</v>
      </c>
      <c r="N7827" t="s">
        <v>1529</v>
      </c>
      <c r="O7827" t="s">
        <v>958</v>
      </c>
    </row>
    <row r="7828" spans="1:15" x14ac:dyDescent="0.35">
      <c r="A7828" s="189" t="str">
        <f t="shared" si="406"/>
        <v>Nov</v>
      </c>
      <c r="B7828" s="190" t="str">
        <f t="shared" si="407"/>
        <v>2023</v>
      </c>
      <c r="C7828" s="190" t="str">
        <f t="shared" si="408"/>
        <v>Nov-2023</v>
      </c>
      <c r="D7828" s="2">
        <v>45260</v>
      </c>
      <c r="E7828" t="s">
        <v>1037</v>
      </c>
      <c r="F7828" t="s">
        <v>1038</v>
      </c>
      <c r="G7828" t="s">
        <v>1039</v>
      </c>
      <c r="H7828" t="s">
        <v>677</v>
      </c>
      <c r="I7828" t="s">
        <v>1071</v>
      </c>
      <c r="J7828" t="s">
        <v>1072</v>
      </c>
      <c r="K7828" t="s">
        <v>1079</v>
      </c>
      <c r="L7828" t="s">
        <v>1080</v>
      </c>
      <c r="M7828" t="s">
        <v>1081</v>
      </c>
      <c r="N7828" t="s">
        <v>919</v>
      </c>
      <c r="O7828">
        <v>330</v>
      </c>
    </row>
    <row r="7829" spans="1:15" x14ac:dyDescent="0.35">
      <c r="A7829" s="189" t="str">
        <f t="shared" si="406"/>
        <v>Nov</v>
      </c>
      <c r="B7829" s="190" t="str">
        <f t="shared" si="407"/>
        <v>2023</v>
      </c>
      <c r="C7829" s="190" t="str">
        <f t="shared" si="408"/>
        <v>Nov-2023</v>
      </c>
      <c r="D7829" s="2">
        <v>45260</v>
      </c>
      <c r="E7829" t="s">
        <v>1037</v>
      </c>
      <c r="F7829" t="s">
        <v>1038</v>
      </c>
      <c r="G7829" t="s">
        <v>1039</v>
      </c>
      <c r="H7829" t="s">
        <v>677</v>
      </c>
      <c r="I7829" t="s">
        <v>1071</v>
      </c>
      <c r="J7829" t="s">
        <v>1072</v>
      </c>
      <c r="K7829" t="s">
        <v>1079</v>
      </c>
      <c r="L7829" t="s">
        <v>1080</v>
      </c>
      <c r="M7829" t="s">
        <v>1081</v>
      </c>
      <c r="N7829" t="s">
        <v>920</v>
      </c>
      <c r="O7829">
        <v>660</v>
      </c>
    </row>
    <row r="7830" spans="1:15" x14ac:dyDescent="0.35">
      <c r="A7830" s="189" t="str">
        <f t="shared" si="406"/>
        <v>Nov</v>
      </c>
      <c r="B7830" s="190" t="str">
        <f t="shared" si="407"/>
        <v>2023</v>
      </c>
      <c r="C7830" s="190" t="str">
        <f t="shared" si="408"/>
        <v>Nov-2023</v>
      </c>
      <c r="D7830" s="2">
        <v>45260</v>
      </c>
      <c r="E7830" t="s">
        <v>1037</v>
      </c>
      <c r="F7830" t="s">
        <v>1038</v>
      </c>
      <c r="G7830" t="s">
        <v>1039</v>
      </c>
      <c r="H7830" t="s">
        <v>677</v>
      </c>
      <c r="I7830" t="s">
        <v>1071</v>
      </c>
      <c r="J7830" t="s">
        <v>1072</v>
      </c>
      <c r="K7830" t="s">
        <v>1079</v>
      </c>
      <c r="L7830" t="s">
        <v>1080</v>
      </c>
      <c r="M7830" t="s">
        <v>1081</v>
      </c>
      <c r="N7830" t="s">
        <v>922</v>
      </c>
      <c r="O7830">
        <v>880</v>
      </c>
    </row>
    <row r="7831" spans="1:15" x14ac:dyDescent="0.35">
      <c r="A7831" s="189" t="str">
        <f t="shared" si="406"/>
        <v>Nov</v>
      </c>
      <c r="B7831" s="190" t="str">
        <f t="shared" si="407"/>
        <v>2023</v>
      </c>
      <c r="C7831" s="190" t="str">
        <f t="shared" si="408"/>
        <v>Nov-2023</v>
      </c>
      <c r="D7831" s="2">
        <v>45260</v>
      </c>
      <c r="E7831" t="s">
        <v>1037</v>
      </c>
      <c r="F7831" t="s">
        <v>1038</v>
      </c>
      <c r="G7831" t="s">
        <v>1039</v>
      </c>
      <c r="H7831" t="s">
        <v>677</v>
      </c>
      <c r="I7831" t="s">
        <v>1071</v>
      </c>
      <c r="J7831" t="s">
        <v>1072</v>
      </c>
      <c r="K7831" t="s">
        <v>1079</v>
      </c>
      <c r="L7831" t="s">
        <v>1080</v>
      </c>
      <c r="M7831" t="s">
        <v>1081</v>
      </c>
      <c r="N7831" t="s">
        <v>921</v>
      </c>
      <c r="O7831">
        <v>750</v>
      </c>
    </row>
    <row r="7832" spans="1:15" x14ac:dyDescent="0.35">
      <c r="A7832" s="189" t="str">
        <f t="shared" si="406"/>
        <v>Nov</v>
      </c>
      <c r="B7832" s="190" t="str">
        <f t="shared" si="407"/>
        <v>2023</v>
      </c>
      <c r="C7832" s="190" t="str">
        <f t="shared" si="408"/>
        <v>Nov-2023</v>
      </c>
      <c r="D7832" s="2">
        <v>45260</v>
      </c>
      <c r="E7832" t="s">
        <v>1037</v>
      </c>
      <c r="F7832" t="s">
        <v>1038</v>
      </c>
      <c r="G7832" t="s">
        <v>1039</v>
      </c>
      <c r="H7832" t="s">
        <v>677</v>
      </c>
      <c r="I7832" t="s">
        <v>1071</v>
      </c>
      <c r="J7832" t="s">
        <v>1072</v>
      </c>
      <c r="K7832" t="s">
        <v>1082</v>
      </c>
      <c r="L7832" t="s">
        <v>1083</v>
      </c>
      <c r="M7832" t="s">
        <v>1084</v>
      </c>
      <c r="N7832" t="s">
        <v>1528</v>
      </c>
      <c r="O7832" t="s">
        <v>958</v>
      </c>
    </row>
    <row r="7833" spans="1:15" x14ac:dyDescent="0.35">
      <c r="A7833" s="189" t="str">
        <f t="shared" si="406"/>
        <v>Nov</v>
      </c>
      <c r="B7833" s="190" t="str">
        <f t="shared" si="407"/>
        <v>2023</v>
      </c>
      <c r="C7833" s="190" t="str">
        <f t="shared" si="408"/>
        <v>Nov-2023</v>
      </c>
      <c r="D7833" s="2">
        <v>45260</v>
      </c>
      <c r="E7833" t="s">
        <v>1037</v>
      </c>
      <c r="F7833" t="s">
        <v>1038</v>
      </c>
      <c r="G7833" t="s">
        <v>1039</v>
      </c>
      <c r="H7833" t="s">
        <v>677</v>
      </c>
      <c r="I7833" t="s">
        <v>1071</v>
      </c>
      <c r="J7833" t="s">
        <v>1072</v>
      </c>
      <c r="K7833" t="s">
        <v>1082</v>
      </c>
      <c r="L7833" t="s">
        <v>1083</v>
      </c>
      <c r="M7833" t="s">
        <v>1084</v>
      </c>
      <c r="N7833" t="s">
        <v>1529</v>
      </c>
      <c r="O7833" t="s">
        <v>958</v>
      </c>
    </row>
    <row r="7834" spans="1:15" x14ac:dyDescent="0.35">
      <c r="A7834" s="189" t="str">
        <f t="shared" ref="A7834:A7897" si="409">TEXT(D7834,"mmm")</f>
        <v>Nov</v>
      </c>
      <c r="B7834" s="190" t="str">
        <f t="shared" ref="B7834:B7897" si="410">TEXT(D7834,"yyyy")</f>
        <v>2023</v>
      </c>
      <c r="C7834" s="190" t="str">
        <f t="shared" ref="C7834:C7897" si="411">_xlfn.CONCAT(A7834&amp;"-"&amp;B7834)</f>
        <v>Nov-2023</v>
      </c>
      <c r="D7834" s="2">
        <v>45260</v>
      </c>
      <c r="E7834" t="s">
        <v>1037</v>
      </c>
      <c r="F7834" t="s">
        <v>1038</v>
      </c>
      <c r="G7834" t="s">
        <v>1039</v>
      </c>
      <c r="H7834" t="s">
        <v>677</v>
      </c>
      <c r="I7834" t="s">
        <v>1071</v>
      </c>
      <c r="J7834" t="s">
        <v>1072</v>
      </c>
      <c r="K7834" t="s">
        <v>1082</v>
      </c>
      <c r="L7834" t="s">
        <v>1083</v>
      </c>
      <c r="M7834" t="s">
        <v>1084</v>
      </c>
      <c r="N7834" t="s">
        <v>919</v>
      </c>
      <c r="O7834">
        <v>110</v>
      </c>
    </row>
    <row r="7835" spans="1:15" x14ac:dyDescent="0.35">
      <c r="A7835" s="189" t="str">
        <f t="shared" si="409"/>
        <v>Nov</v>
      </c>
      <c r="B7835" s="190" t="str">
        <f t="shared" si="410"/>
        <v>2023</v>
      </c>
      <c r="C7835" s="190" t="str">
        <f t="shared" si="411"/>
        <v>Nov-2023</v>
      </c>
      <c r="D7835" s="2">
        <v>45260</v>
      </c>
      <c r="E7835" t="s">
        <v>1037</v>
      </c>
      <c r="F7835" t="s">
        <v>1038</v>
      </c>
      <c r="G7835" t="s">
        <v>1039</v>
      </c>
      <c r="H7835" t="s">
        <v>677</v>
      </c>
      <c r="I7835" t="s">
        <v>1071</v>
      </c>
      <c r="J7835" t="s">
        <v>1072</v>
      </c>
      <c r="K7835" t="s">
        <v>1082</v>
      </c>
      <c r="L7835" t="s">
        <v>1083</v>
      </c>
      <c r="M7835" t="s">
        <v>1084</v>
      </c>
      <c r="N7835" t="s">
        <v>920</v>
      </c>
      <c r="O7835">
        <v>1280</v>
      </c>
    </row>
    <row r="7836" spans="1:15" x14ac:dyDescent="0.35">
      <c r="A7836" s="189" t="str">
        <f t="shared" si="409"/>
        <v>Nov</v>
      </c>
      <c r="B7836" s="190" t="str">
        <f t="shared" si="410"/>
        <v>2023</v>
      </c>
      <c r="C7836" s="190" t="str">
        <f t="shared" si="411"/>
        <v>Nov-2023</v>
      </c>
      <c r="D7836" s="2">
        <v>45260</v>
      </c>
      <c r="E7836" t="s">
        <v>1037</v>
      </c>
      <c r="F7836" t="s">
        <v>1038</v>
      </c>
      <c r="G7836" t="s">
        <v>1039</v>
      </c>
      <c r="H7836" t="s">
        <v>677</v>
      </c>
      <c r="I7836" t="s">
        <v>1071</v>
      </c>
      <c r="J7836" t="s">
        <v>1072</v>
      </c>
      <c r="K7836" t="s">
        <v>1082</v>
      </c>
      <c r="L7836" t="s">
        <v>1083</v>
      </c>
      <c r="M7836" t="s">
        <v>1084</v>
      </c>
      <c r="N7836" t="s">
        <v>922</v>
      </c>
      <c r="O7836">
        <v>165</v>
      </c>
    </row>
    <row r="7837" spans="1:15" x14ac:dyDescent="0.35">
      <c r="A7837" s="189" t="str">
        <f t="shared" si="409"/>
        <v>Nov</v>
      </c>
      <c r="B7837" s="190" t="str">
        <f t="shared" si="410"/>
        <v>2023</v>
      </c>
      <c r="C7837" s="190" t="str">
        <f t="shared" si="411"/>
        <v>Nov-2023</v>
      </c>
      <c r="D7837" s="2">
        <v>45260</v>
      </c>
      <c r="E7837" t="s">
        <v>1037</v>
      </c>
      <c r="F7837" t="s">
        <v>1038</v>
      </c>
      <c r="G7837" t="s">
        <v>1039</v>
      </c>
      <c r="H7837" t="s">
        <v>677</v>
      </c>
      <c r="I7837" t="s">
        <v>1071</v>
      </c>
      <c r="J7837" t="s">
        <v>1072</v>
      </c>
      <c r="K7837" t="s">
        <v>1082</v>
      </c>
      <c r="L7837" t="s">
        <v>1083</v>
      </c>
      <c r="M7837" t="s">
        <v>1084</v>
      </c>
      <c r="N7837" t="s">
        <v>921</v>
      </c>
      <c r="O7837">
        <v>625</v>
      </c>
    </row>
    <row r="7838" spans="1:15" x14ac:dyDescent="0.35">
      <c r="A7838" s="189" t="str">
        <f t="shared" si="409"/>
        <v>Nov</v>
      </c>
      <c r="B7838" s="190" t="str">
        <f t="shared" si="410"/>
        <v>2023</v>
      </c>
      <c r="C7838" s="190" t="str">
        <f t="shared" si="411"/>
        <v>Nov-2023</v>
      </c>
      <c r="D7838" s="2">
        <v>45260</v>
      </c>
      <c r="E7838" t="s">
        <v>1037</v>
      </c>
      <c r="F7838" t="s">
        <v>1038</v>
      </c>
      <c r="G7838" t="s">
        <v>1039</v>
      </c>
      <c r="H7838" t="s">
        <v>677</v>
      </c>
      <c r="I7838" t="s">
        <v>1071</v>
      </c>
      <c r="J7838" t="s">
        <v>1072</v>
      </c>
      <c r="K7838" t="s">
        <v>1085</v>
      </c>
      <c r="L7838" t="s">
        <v>1086</v>
      </c>
      <c r="M7838" t="s">
        <v>1087</v>
      </c>
      <c r="N7838" t="s">
        <v>1528</v>
      </c>
      <c r="O7838" t="s">
        <v>958</v>
      </c>
    </row>
    <row r="7839" spans="1:15" x14ac:dyDescent="0.35">
      <c r="A7839" s="189" t="str">
        <f t="shared" si="409"/>
        <v>Nov</v>
      </c>
      <c r="B7839" s="190" t="str">
        <f t="shared" si="410"/>
        <v>2023</v>
      </c>
      <c r="C7839" s="190" t="str">
        <f t="shared" si="411"/>
        <v>Nov-2023</v>
      </c>
      <c r="D7839" s="2">
        <v>45260</v>
      </c>
      <c r="E7839" t="s">
        <v>1037</v>
      </c>
      <c r="F7839" t="s">
        <v>1038</v>
      </c>
      <c r="G7839" t="s">
        <v>1039</v>
      </c>
      <c r="H7839" t="s">
        <v>677</v>
      </c>
      <c r="I7839" t="s">
        <v>1071</v>
      </c>
      <c r="J7839" t="s">
        <v>1072</v>
      </c>
      <c r="K7839" t="s">
        <v>1085</v>
      </c>
      <c r="L7839" t="s">
        <v>1086</v>
      </c>
      <c r="M7839" t="s">
        <v>1087</v>
      </c>
      <c r="N7839" t="s">
        <v>1529</v>
      </c>
      <c r="O7839" t="s">
        <v>958</v>
      </c>
    </row>
    <row r="7840" spans="1:15" x14ac:dyDescent="0.35">
      <c r="A7840" s="189" t="str">
        <f t="shared" si="409"/>
        <v>Nov</v>
      </c>
      <c r="B7840" s="190" t="str">
        <f t="shared" si="410"/>
        <v>2023</v>
      </c>
      <c r="C7840" s="190" t="str">
        <f t="shared" si="411"/>
        <v>Nov-2023</v>
      </c>
      <c r="D7840" s="2">
        <v>45260</v>
      </c>
      <c r="E7840" t="s">
        <v>1037</v>
      </c>
      <c r="F7840" t="s">
        <v>1038</v>
      </c>
      <c r="G7840" t="s">
        <v>1039</v>
      </c>
      <c r="H7840" t="s">
        <v>677</v>
      </c>
      <c r="I7840" t="s">
        <v>1071</v>
      </c>
      <c r="J7840" t="s">
        <v>1072</v>
      </c>
      <c r="K7840" t="s">
        <v>1085</v>
      </c>
      <c r="L7840" t="s">
        <v>1086</v>
      </c>
      <c r="M7840" t="s">
        <v>1087</v>
      </c>
      <c r="N7840" t="s">
        <v>919</v>
      </c>
      <c r="O7840">
        <v>110</v>
      </c>
    </row>
    <row r="7841" spans="1:15" x14ac:dyDescent="0.35">
      <c r="A7841" s="189" t="str">
        <f t="shared" si="409"/>
        <v>Nov</v>
      </c>
      <c r="B7841" s="190" t="str">
        <f t="shared" si="410"/>
        <v>2023</v>
      </c>
      <c r="C7841" s="190" t="str">
        <f t="shared" si="411"/>
        <v>Nov-2023</v>
      </c>
      <c r="D7841" s="2">
        <v>45260</v>
      </c>
      <c r="E7841" t="s">
        <v>1037</v>
      </c>
      <c r="F7841" t="s">
        <v>1038</v>
      </c>
      <c r="G7841" t="s">
        <v>1039</v>
      </c>
      <c r="H7841" t="s">
        <v>677</v>
      </c>
      <c r="I7841" t="s">
        <v>1071</v>
      </c>
      <c r="J7841" t="s">
        <v>1072</v>
      </c>
      <c r="K7841" t="s">
        <v>1085</v>
      </c>
      <c r="L7841" t="s">
        <v>1086</v>
      </c>
      <c r="M7841" t="s">
        <v>1087</v>
      </c>
      <c r="N7841" t="s">
        <v>920</v>
      </c>
      <c r="O7841">
        <v>805</v>
      </c>
    </row>
    <row r="7842" spans="1:15" x14ac:dyDescent="0.35">
      <c r="A7842" s="189" t="str">
        <f t="shared" si="409"/>
        <v>Nov</v>
      </c>
      <c r="B7842" s="190" t="str">
        <f t="shared" si="410"/>
        <v>2023</v>
      </c>
      <c r="C7842" s="190" t="str">
        <f t="shared" si="411"/>
        <v>Nov-2023</v>
      </c>
      <c r="D7842" s="2">
        <v>45260</v>
      </c>
      <c r="E7842" t="s">
        <v>1037</v>
      </c>
      <c r="F7842" t="s">
        <v>1038</v>
      </c>
      <c r="G7842" t="s">
        <v>1039</v>
      </c>
      <c r="H7842" t="s">
        <v>677</v>
      </c>
      <c r="I7842" t="s">
        <v>1071</v>
      </c>
      <c r="J7842" t="s">
        <v>1072</v>
      </c>
      <c r="K7842" t="s">
        <v>1085</v>
      </c>
      <c r="L7842" t="s">
        <v>1086</v>
      </c>
      <c r="M7842" t="s">
        <v>1087</v>
      </c>
      <c r="N7842" t="s">
        <v>922</v>
      </c>
      <c r="O7842">
        <v>120</v>
      </c>
    </row>
    <row r="7843" spans="1:15" x14ac:dyDescent="0.35">
      <c r="A7843" s="189" t="str">
        <f t="shared" si="409"/>
        <v>Nov</v>
      </c>
      <c r="B7843" s="190" t="str">
        <f t="shared" si="410"/>
        <v>2023</v>
      </c>
      <c r="C7843" s="190" t="str">
        <f t="shared" si="411"/>
        <v>Nov-2023</v>
      </c>
      <c r="D7843" s="2">
        <v>45260</v>
      </c>
      <c r="E7843" t="s">
        <v>1037</v>
      </c>
      <c r="F7843" t="s">
        <v>1038</v>
      </c>
      <c r="G7843" t="s">
        <v>1039</v>
      </c>
      <c r="H7843" t="s">
        <v>677</v>
      </c>
      <c r="I7843" t="s">
        <v>1071</v>
      </c>
      <c r="J7843" t="s">
        <v>1072</v>
      </c>
      <c r="K7843" t="s">
        <v>1085</v>
      </c>
      <c r="L7843" t="s">
        <v>1086</v>
      </c>
      <c r="M7843" t="s">
        <v>1087</v>
      </c>
      <c r="N7843" t="s">
        <v>921</v>
      </c>
      <c r="O7843">
        <v>410</v>
      </c>
    </row>
    <row r="7844" spans="1:15" x14ac:dyDescent="0.35">
      <c r="A7844" s="189" t="str">
        <f t="shared" si="409"/>
        <v>Nov</v>
      </c>
      <c r="B7844" s="190" t="str">
        <f t="shared" si="410"/>
        <v>2023</v>
      </c>
      <c r="C7844" s="190" t="str">
        <f t="shared" si="411"/>
        <v>Nov-2023</v>
      </c>
      <c r="D7844" s="2">
        <v>45260</v>
      </c>
      <c r="E7844" t="s">
        <v>1037</v>
      </c>
      <c r="F7844" t="s">
        <v>1038</v>
      </c>
      <c r="G7844" t="s">
        <v>1039</v>
      </c>
      <c r="H7844" t="s">
        <v>677</v>
      </c>
      <c r="I7844" t="s">
        <v>1071</v>
      </c>
      <c r="J7844" t="s">
        <v>1072</v>
      </c>
      <c r="K7844" t="s">
        <v>1088</v>
      </c>
      <c r="L7844" t="s">
        <v>1089</v>
      </c>
      <c r="M7844" t="s">
        <v>1090</v>
      </c>
      <c r="N7844" t="s">
        <v>1528</v>
      </c>
      <c r="O7844" t="s">
        <v>958</v>
      </c>
    </row>
    <row r="7845" spans="1:15" x14ac:dyDescent="0.35">
      <c r="A7845" s="189" t="str">
        <f t="shared" si="409"/>
        <v>Nov</v>
      </c>
      <c r="B7845" s="190" t="str">
        <f t="shared" si="410"/>
        <v>2023</v>
      </c>
      <c r="C7845" s="190" t="str">
        <f t="shared" si="411"/>
        <v>Nov-2023</v>
      </c>
      <c r="D7845" s="2">
        <v>45260</v>
      </c>
      <c r="E7845" t="s">
        <v>1037</v>
      </c>
      <c r="F7845" t="s">
        <v>1038</v>
      </c>
      <c r="G7845" t="s">
        <v>1039</v>
      </c>
      <c r="H7845" t="s">
        <v>677</v>
      </c>
      <c r="I7845" t="s">
        <v>1071</v>
      </c>
      <c r="J7845" t="s">
        <v>1072</v>
      </c>
      <c r="K7845" t="s">
        <v>1088</v>
      </c>
      <c r="L7845" t="s">
        <v>1089</v>
      </c>
      <c r="M7845" t="s">
        <v>1090</v>
      </c>
      <c r="N7845" t="s">
        <v>1529</v>
      </c>
      <c r="O7845" t="s">
        <v>958</v>
      </c>
    </row>
    <row r="7846" spans="1:15" x14ac:dyDescent="0.35">
      <c r="A7846" s="189" t="str">
        <f t="shared" si="409"/>
        <v>Nov</v>
      </c>
      <c r="B7846" s="190" t="str">
        <f t="shared" si="410"/>
        <v>2023</v>
      </c>
      <c r="C7846" s="190" t="str">
        <f t="shared" si="411"/>
        <v>Nov-2023</v>
      </c>
      <c r="D7846" s="2">
        <v>45260</v>
      </c>
      <c r="E7846" t="s">
        <v>1037</v>
      </c>
      <c r="F7846" t="s">
        <v>1038</v>
      </c>
      <c r="G7846" t="s">
        <v>1039</v>
      </c>
      <c r="H7846" t="s">
        <v>677</v>
      </c>
      <c r="I7846" t="s">
        <v>1071</v>
      </c>
      <c r="J7846" t="s">
        <v>1072</v>
      </c>
      <c r="K7846" t="s">
        <v>1088</v>
      </c>
      <c r="L7846" t="s">
        <v>1089</v>
      </c>
      <c r="M7846" t="s">
        <v>1090</v>
      </c>
      <c r="N7846" t="s">
        <v>919</v>
      </c>
      <c r="O7846">
        <v>125</v>
      </c>
    </row>
    <row r="7847" spans="1:15" x14ac:dyDescent="0.35">
      <c r="A7847" s="189" t="str">
        <f t="shared" si="409"/>
        <v>Nov</v>
      </c>
      <c r="B7847" s="190" t="str">
        <f t="shared" si="410"/>
        <v>2023</v>
      </c>
      <c r="C7847" s="190" t="str">
        <f t="shared" si="411"/>
        <v>Nov-2023</v>
      </c>
      <c r="D7847" s="2">
        <v>45260</v>
      </c>
      <c r="E7847" t="s">
        <v>1037</v>
      </c>
      <c r="F7847" t="s">
        <v>1038</v>
      </c>
      <c r="G7847" t="s">
        <v>1039</v>
      </c>
      <c r="H7847" t="s">
        <v>677</v>
      </c>
      <c r="I7847" t="s">
        <v>1071</v>
      </c>
      <c r="J7847" t="s">
        <v>1072</v>
      </c>
      <c r="K7847" t="s">
        <v>1088</v>
      </c>
      <c r="L7847" t="s">
        <v>1089</v>
      </c>
      <c r="M7847" t="s">
        <v>1090</v>
      </c>
      <c r="N7847" t="s">
        <v>920</v>
      </c>
      <c r="O7847">
        <v>810</v>
      </c>
    </row>
    <row r="7848" spans="1:15" x14ac:dyDescent="0.35">
      <c r="A7848" s="189" t="str">
        <f t="shared" si="409"/>
        <v>Nov</v>
      </c>
      <c r="B7848" s="190" t="str">
        <f t="shared" si="410"/>
        <v>2023</v>
      </c>
      <c r="C7848" s="190" t="str">
        <f t="shared" si="411"/>
        <v>Nov-2023</v>
      </c>
      <c r="D7848" s="2">
        <v>45260</v>
      </c>
      <c r="E7848" t="s">
        <v>1037</v>
      </c>
      <c r="F7848" t="s">
        <v>1038</v>
      </c>
      <c r="G7848" t="s">
        <v>1039</v>
      </c>
      <c r="H7848" t="s">
        <v>677</v>
      </c>
      <c r="I7848" t="s">
        <v>1071</v>
      </c>
      <c r="J7848" t="s">
        <v>1072</v>
      </c>
      <c r="K7848" t="s">
        <v>1088</v>
      </c>
      <c r="L7848" t="s">
        <v>1089</v>
      </c>
      <c r="M7848" t="s">
        <v>1090</v>
      </c>
      <c r="N7848" t="s">
        <v>922</v>
      </c>
      <c r="O7848">
        <v>1215</v>
      </c>
    </row>
    <row r="7849" spans="1:15" x14ac:dyDescent="0.35">
      <c r="A7849" s="189" t="str">
        <f t="shared" si="409"/>
        <v>Nov</v>
      </c>
      <c r="B7849" s="190" t="str">
        <f t="shared" si="410"/>
        <v>2023</v>
      </c>
      <c r="C7849" s="190" t="str">
        <f t="shared" si="411"/>
        <v>Nov-2023</v>
      </c>
      <c r="D7849" s="2">
        <v>45260</v>
      </c>
      <c r="E7849" t="s">
        <v>1037</v>
      </c>
      <c r="F7849" t="s">
        <v>1038</v>
      </c>
      <c r="G7849" t="s">
        <v>1039</v>
      </c>
      <c r="H7849" t="s">
        <v>677</v>
      </c>
      <c r="I7849" t="s">
        <v>1071</v>
      </c>
      <c r="J7849" t="s">
        <v>1072</v>
      </c>
      <c r="K7849" t="s">
        <v>1088</v>
      </c>
      <c r="L7849" t="s">
        <v>1089</v>
      </c>
      <c r="M7849" t="s">
        <v>1090</v>
      </c>
      <c r="N7849" t="s">
        <v>921</v>
      </c>
      <c r="O7849">
        <v>865</v>
      </c>
    </row>
    <row r="7850" spans="1:15" x14ac:dyDescent="0.35">
      <c r="A7850" s="189" t="str">
        <f t="shared" si="409"/>
        <v>Nov</v>
      </c>
      <c r="B7850" s="190" t="str">
        <f t="shared" si="410"/>
        <v>2023</v>
      </c>
      <c r="C7850" s="190" t="str">
        <f t="shared" si="411"/>
        <v>Nov-2023</v>
      </c>
      <c r="D7850" s="2">
        <v>45260</v>
      </c>
      <c r="E7850" t="s">
        <v>1037</v>
      </c>
      <c r="F7850" t="s">
        <v>1038</v>
      </c>
      <c r="G7850" t="s">
        <v>1039</v>
      </c>
      <c r="H7850" t="s">
        <v>680</v>
      </c>
      <c r="I7850" t="s">
        <v>1091</v>
      </c>
      <c r="J7850" t="s">
        <v>1092</v>
      </c>
      <c r="K7850" t="s">
        <v>1093</v>
      </c>
      <c r="L7850" t="s">
        <v>1094</v>
      </c>
      <c r="M7850" t="s">
        <v>1095</v>
      </c>
      <c r="N7850" t="s">
        <v>1528</v>
      </c>
      <c r="O7850" t="s">
        <v>958</v>
      </c>
    </row>
    <row r="7851" spans="1:15" x14ac:dyDescent="0.35">
      <c r="A7851" s="189" t="str">
        <f t="shared" si="409"/>
        <v>Nov</v>
      </c>
      <c r="B7851" s="190" t="str">
        <f t="shared" si="410"/>
        <v>2023</v>
      </c>
      <c r="C7851" s="190" t="str">
        <f t="shared" si="411"/>
        <v>Nov-2023</v>
      </c>
      <c r="D7851" s="2">
        <v>45260</v>
      </c>
      <c r="E7851" t="s">
        <v>1037</v>
      </c>
      <c r="F7851" t="s">
        <v>1038</v>
      </c>
      <c r="G7851" t="s">
        <v>1039</v>
      </c>
      <c r="H7851" t="s">
        <v>680</v>
      </c>
      <c r="I7851" t="s">
        <v>1091</v>
      </c>
      <c r="J7851" t="s">
        <v>1092</v>
      </c>
      <c r="K7851" t="s">
        <v>1093</v>
      </c>
      <c r="L7851" t="s">
        <v>1094</v>
      </c>
      <c r="M7851" t="s">
        <v>1095</v>
      </c>
      <c r="N7851" t="s">
        <v>1529</v>
      </c>
      <c r="O7851" t="s">
        <v>958</v>
      </c>
    </row>
    <row r="7852" spans="1:15" x14ac:dyDescent="0.35">
      <c r="A7852" s="189" t="str">
        <f t="shared" si="409"/>
        <v>Nov</v>
      </c>
      <c r="B7852" s="190" t="str">
        <f t="shared" si="410"/>
        <v>2023</v>
      </c>
      <c r="C7852" s="190" t="str">
        <f t="shared" si="411"/>
        <v>Nov-2023</v>
      </c>
      <c r="D7852" s="2">
        <v>45260</v>
      </c>
      <c r="E7852" t="s">
        <v>1037</v>
      </c>
      <c r="F7852" t="s">
        <v>1038</v>
      </c>
      <c r="G7852" t="s">
        <v>1039</v>
      </c>
      <c r="H7852" t="s">
        <v>680</v>
      </c>
      <c r="I7852" t="s">
        <v>1091</v>
      </c>
      <c r="J7852" t="s">
        <v>1092</v>
      </c>
      <c r="K7852" t="s">
        <v>1093</v>
      </c>
      <c r="L7852" t="s">
        <v>1094</v>
      </c>
      <c r="M7852" t="s">
        <v>1095</v>
      </c>
      <c r="N7852" t="s">
        <v>919</v>
      </c>
      <c r="O7852">
        <v>710</v>
      </c>
    </row>
    <row r="7853" spans="1:15" x14ac:dyDescent="0.35">
      <c r="A7853" s="189" t="str">
        <f t="shared" si="409"/>
        <v>Nov</v>
      </c>
      <c r="B7853" s="190" t="str">
        <f t="shared" si="410"/>
        <v>2023</v>
      </c>
      <c r="C7853" s="190" t="str">
        <f t="shared" si="411"/>
        <v>Nov-2023</v>
      </c>
      <c r="D7853" s="2">
        <v>45260</v>
      </c>
      <c r="E7853" t="s">
        <v>1037</v>
      </c>
      <c r="F7853" t="s">
        <v>1038</v>
      </c>
      <c r="G7853" t="s">
        <v>1039</v>
      </c>
      <c r="H7853" t="s">
        <v>680</v>
      </c>
      <c r="I7853" t="s">
        <v>1091</v>
      </c>
      <c r="J7853" t="s">
        <v>1092</v>
      </c>
      <c r="K7853" t="s">
        <v>1093</v>
      </c>
      <c r="L7853" t="s">
        <v>1094</v>
      </c>
      <c r="M7853" t="s">
        <v>1095</v>
      </c>
      <c r="N7853" t="s">
        <v>920</v>
      </c>
      <c r="O7853">
        <v>2705</v>
      </c>
    </row>
    <row r="7854" spans="1:15" x14ac:dyDescent="0.35">
      <c r="A7854" s="189" t="str">
        <f t="shared" si="409"/>
        <v>Nov</v>
      </c>
      <c r="B7854" s="190" t="str">
        <f t="shared" si="410"/>
        <v>2023</v>
      </c>
      <c r="C7854" s="190" t="str">
        <f t="shared" si="411"/>
        <v>Nov-2023</v>
      </c>
      <c r="D7854" s="2">
        <v>45260</v>
      </c>
      <c r="E7854" t="s">
        <v>1037</v>
      </c>
      <c r="F7854" t="s">
        <v>1038</v>
      </c>
      <c r="G7854" t="s">
        <v>1039</v>
      </c>
      <c r="H7854" t="s">
        <v>680</v>
      </c>
      <c r="I7854" t="s">
        <v>1091</v>
      </c>
      <c r="J7854" t="s">
        <v>1092</v>
      </c>
      <c r="K7854" t="s">
        <v>1093</v>
      </c>
      <c r="L7854" t="s">
        <v>1094</v>
      </c>
      <c r="M7854" t="s">
        <v>1095</v>
      </c>
      <c r="N7854" t="s">
        <v>922</v>
      </c>
      <c r="O7854">
        <v>255</v>
      </c>
    </row>
    <row r="7855" spans="1:15" x14ac:dyDescent="0.35">
      <c r="A7855" s="189" t="str">
        <f t="shared" si="409"/>
        <v>Nov</v>
      </c>
      <c r="B7855" s="190" t="str">
        <f t="shared" si="410"/>
        <v>2023</v>
      </c>
      <c r="C7855" s="190" t="str">
        <f t="shared" si="411"/>
        <v>Nov-2023</v>
      </c>
      <c r="D7855" s="2">
        <v>45260</v>
      </c>
      <c r="E7855" t="s">
        <v>1037</v>
      </c>
      <c r="F7855" t="s">
        <v>1038</v>
      </c>
      <c r="G7855" t="s">
        <v>1039</v>
      </c>
      <c r="H7855" t="s">
        <v>680</v>
      </c>
      <c r="I7855" t="s">
        <v>1091</v>
      </c>
      <c r="J7855" t="s">
        <v>1092</v>
      </c>
      <c r="K7855" t="s">
        <v>1093</v>
      </c>
      <c r="L7855" t="s">
        <v>1094</v>
      </c>
      <c r="M7855" t="s">
        <v>1095</v>
      </c>
      <c r="N7855" t="s">
        <v>921</v>
      </c>
      <c r="O7855">
        <v>1170</v>
      </c>
    </row>
    <row r="7856" spans="1:15" x14ac:dyDescent="0.35">
      <c r="A7856" s="189" t="str">
        <f t="shared" si="409"/>
        <v>Nov</v>
      </c>
      <c r="B7856" s="190" t="str">
        <f t="shared" si="410"/>
        <v>2023</v>
      </c>
      <c r="C7856" s="190" t="str">
        <f t="shared" si="411"/>
        <v>Nov-2023</v>
      </c>
      <c r="D7856" s="2">
        <v>45260</v>
      </c>
      <c r="E7856" t="s">
        <v>1037</v>
      </c>
      <c r="F7856" t="s">
        <v>1038</v>
      </c>
      <c r="G7856" t="s">
        <v>1039</v>
      </c>
      <c r="H7856" t="s">
        <v>684</v>
      </c>
      <c r="I7856" t="s">
        <v>1096</v>
      </c>
      <c r="J7856" t="s">
        <v>1097</v>
      </c>
      <c r="K7856" t="s">
        <v>1098</v>
      </c>
      <c r="L7856" t="s">
        <v>1099</v>
      </c>
      <c r="M7856" t="s">
        <v>1100</v>
      </c>
      <c r="N7856" t="s">
        <v>1528</v>
      </c>
      <c r="O7856" t="s">
        <v>958</v>
      </c>
    </row>
    <row r="7857" spans="1:15" x14ac:dyDescent="0.35">
      <c r="A7857" s="189" t="str">
        <f t="shared" si="409"/>
        <v>Nov</v>
      </c>
      <c r="B7857" s="190" t="str">
        <f t="shared" si="410"/>
        <v>2023</v>
      </c>
      <c r="C7857" s="190" t="str">
        <f t="shared" si="411"/>
        <v>Nov-2023</v>
      </c>
      <c r="D7857" s="2">
        <v>45260</v>
      </c>
      <c r="E7857" t="s">
        <v>1037</v>
      </c>
      <c r="F7857" t="s">
        <v>1038</v>
      </c>
      <c r="G7857" t="s">
        <v>1039</v>
      </c>
      <c r="H7857" t="s">
        <v>684</v>
      </c>
      <c r="I7857" t="s">
        <v>1096</v>
      </c>
      <c r="J7857" t="s">
        <v>1097</v>
      </c>
      <c r="K7857" t="s">
        <v>1098</v>
      </c>
      <c r="L7857" t="s">
        <v>1099</v>
      </c>
      <c r="M7857" t="s">
        <v>1100</v>
      </c>
      <c r="N7857" t="s">
        <v>1529</v>
      </c>
      <c r="O7857" t="s">
        <v>958</v>
      </c>
    </row>
    <row r="7858" spans="1:15" x14ac:dyDescent="0.35">
      <c r="A7858" s="189" t="str">
        <f t="shared" si="409"/>
        <v>Nov</v>
      </c>
      <c r="B7858" s="190" t="str">
        <f t="shared" si="410"/>
        <v>2023</v>
      </c>
      <c r="C7858" s="190" t="str">
        <f t="shared" si="411"/>
        <v>Nov-2023</v>
      </c>
      <c r="D7858" s="2">
        <v>45260</v>
      </c>
      <c r="E7858" t="s">
        <v>1037</v>
      </c>
      <c r="F7858" t="s">
        <v>1038</v>
      </c>
      <c r="G7858" t="s">
        <v>1039</v>
      </c>
      <c r="H7858" t="s">
        <v>684</v>
      </c>
      <c r="I7858" t="s">
        <v>1096</v>
      </c>
      <c r="J7858" t="s">
        <v>1097</v>
      </c>
      <c r="K7858" t="s">
        <v>1098</v>
      </c>
      <c r="L7858" t="s">
        <v>1099</v>
      </c>
      <c r="M7858" t="s">
        <v>1100</v>
      </c>
      <c r="N7858" t="s">
        <v>919</v>
      </c>
      <c r="O7858">
        <v>285</v>
      </c>
    </row>
    <row r="7859" spans="1:15" x14ac:dyDescent="0.35">
      <c r="A7859" s="189" t="str">
        <f t="shared" si="409"/>
        <v>Nov</v>
      </c>
      <c r="B7859" s="190" t="str">
        <f t="shared" si="410"/>
        <v>2023</v>
      </c>
      <c r="C7859" s="190" t="str">
        <f t="shared" si="411"/>
        <v>Nov-2023</v>
      </c>
      <c r="D7859" s="2">
        <v>45260</v>
      </c>
      <c r="E7859" t="s">
        <v>1037</v>
      </c>
      <c r="F7859" t="s">
        <v>1038</v>
      </c>
      <c r="G7859" t="s">
        <v>1039</v>
      </c>
      <c r="H7859" t="s">
        <v>684</v>
      </c>
      <c r="I7859" t="s">
        <v>1096</v>
      </c>
      <c r="J7859" t="s">
        <v>1097</v>
      </c>
      <c r="K7859" t="s">
        <v>1098</v>
      </c>
      <c r="L7859" t="s">
        <v>1099</v>
      </c>
      <c r="M7859" t="s">
        <v>1100</v>
      </c>
      <c r="N7859" t="s">
        <v>920</v>
      </c>
      <c r="O7859">
        <v>2270</v>
      </c>
    </row>
    <row r="7860" spans="1:15" x14ac:dyDescent="0.35">
      <c r="A7860" s="189" t="str">
        <f t="shared" si="409"/>
        <v>Nov</v>
      </c>
      <c r="B7860" s="190" t="str">
        <f t="shared" si="410"/>
        <v>2023</v>
      </c>
      <c r="C7860" s="190" t="str">
        <f t="shared" si="411"/>
        <v>Nov-2023</v>
      </c>
      <c r="D7860" s="2">
        <v>45260</v>
      </c>
      <c r="E7860" t="s">
        <v>1037</v>
      </c>
      <c r="F7860" t="s">
        <v>1038</v>
      </c>
      <c r="G7860" t="s">
        <v>1039</v>
      </c>
      <c r="H7860" t="s">
        <v>684</v>
      </c>
      <c r="I7860" t="s">
        <v>1096</v>
      </c>
      <c r="J7860" t="s">
        <v>1097</v>
      </c>
      <c r="K7860" t="s">
        <v>1098</v>
      </c>
      <c r="L7860" t="s">
        <v>1099</v>
      </c>
      <c r="M7860" t="s">
        <v>1100</v>
      </c>
      <c r="N7860" t="s">
        <v>922</v>
      </c>
      <c r="O7860">
        <v>1510</v>
      </c>
    </row>
    <row r="7861" spans="1:15" x14ac:dyDescent="0.35">
      <c r="A7861" s="189" t="str">
        <f t="shared" si="409"/>
        <v>Nov</v>
      </c>
      <c r="B7861" s="190" t="str">
        <f t="shared" si="410"/>
        <v>2023</v>
      </c>
      <c r="C7861" s="190" t="str">
        <f t="shared" si="411"/>
        <v>Nov-2023</v>
      </c>
      <c r="D7861" s="2">
        <v>45260</v>
      </c>
      <c r="E7861" t="s">
        <v>1037</v>
      </c>
      <c r="F7861" t="s">
        <v>1038</v>
      </c>
      <c r="G7861" t="s">
        <v>1039</v>
      </c>
      <c r="H7861" t="s">
        <v>684</v>
      </c>
      <c r="I7861" t="s">
        <v>1096</v>
      </c>
      <c r="J7861" t="s">
        <v>1097</v>
      </c>
      <c r="K7861" t="s">
        <v>1098</v>
      </c>
      <c r="L7861" t="s">
        <v>1099</v>
      </c>
      <c r="M7861" t="s">
        <v>1100</v>
      </c>
      <c r="N7861" t="s">
        <v>921</v>
      </c>
      <c r="O7861">
        <v>1895</v>
      </c>
    </row>
    <row r="7862" spans="1:15" x14ac:dyDescent="0.35">
      <c r="A7862" s="189" t="str">
        <f t="shared" si="409"/>
        <v>Nov</v>
      </c>
      <c r="B7862" s="190" t="str">
        <f t="shared" si="410"/>
        <v>2023</v>
      </c>
      <c r="C7862" s="190" t="str">
        <f t="shared" si="411"/>
        <v>Nov-2023</v>
      </c>
      <c r="D7862" s="2">
        <v>45260</v>
      </c>
      <c r="E7862" t="s">
        <v>1037</v>
      </c>
      <c r="F7862" t="s">
        <v>1038</v>
      </c>
      <c r="G7862" t="s">
        <v>1039</v>
      </c>
      <c r="H7862" t="s">
        <v>688</v>
      </c>
      <c r="I7862" t="s">
        <v>1101</v>
      </c>
      <c r="J7862" t="s">
        <v>1102</v>
      </c>
      <c r="K7862" t="s">
        <v>1103</v>
      </c>
      <c r="L7862" t="s">
        <v>1104</v>
      </c>
      <c r="M7862" t="s">
        <v>1105</v>
      </c>
      <c r="N7862" t="s">
        <v>1528</v>
      </c>
      <c r="O7862" t="s">
        <v>958</v>
      </c>
    </row>
    <row r="7863" spans="1:15" x14ac:dyDescent="0.35">
      <c r="A7863" s="189" t="str">
        <f t="shared" si="409"/>
        <v>Nov</v>
      </c>
      <c r="B7863" s="190" t="str">
        <f t="shared" si="410"/>
        <v>2023</v>
      </c>
      <c r="C7863" s="190" t="str">
        <f t="shared" si="411"/>
        <v>Nov-2023</v>
      </c>
      <c r="D7863" s="2">
        <v>45260</v>
      </c>
      <c r="E7863" t="s">
        <v>1037</v>
      </c>
      <c r="F7863" t="s">
        <v>1038</v>
      </c>
      <c r="G7863" t="s">
        <v>1039</v>
      </c>
      <c r="H7863" t="s">
        <v>688</v>
      </c>
      <c r="I7863" t="s">
        <v>1101</v>
      </c>
      <c r="J7863" t="s">
        <v>1102</v>
      </c>
      <c r="K7863" t="s">
        <v>1103</v>
      </c>
      <c r="L7863" t="s">
        <v>1104</v>
      </c>
      <c r="M7863" t="s">
        <v>1105</v>
      </c>
      <c r="N7863" t="s">
        <v>1529</v>
      </c>
      <c r="O7863" t="s">
        <v>958</v>
      </c>
    </row>
    <row r="7864" spans="1:15" x14ac:dyDescent="0.35">
      <c r="A7864" s="189" t="str">
        <f t="shared" si="409"/>
        <v>Nov</v>
      </c>
      <c r="B7864" s="190" t="str">
        <f t="shared" si="410"/>
        <v>2023</v>
      </c>
      <c r="C7864" s="190" t="str">
        <f t="shared" si="411"/>
        <v>Nov-2023</v>
      </c>
      <c r="D7864" s="2">
        <v>45260</v>
      </c>
      <c r="E7864" t="s">
        <v>1037</v>
      </c>
      <c r="F7864" t="s">
        <v>1038</v>
      </c>
      <c r="G7864" t="s">
        <v>1039</v>
      </c>
      <c r="H7864" t="s">
        <v>688</v>
      </c>
      <c r="I7864" t="s">
        <v>1101</v>
      </c>
      <c r="J7864" t="s">
        <v>1102</v>
      </c>
      <c r="K7864" t="s">
        <v>1103</v>
      </c>
      <c r="L7864" t="s">
        <v>1104</v>
      </c>
      <c r="M7864" t="s">
        <v>1105</v>
      </c>
      <c r="N7864" t="s">
        <v>919</v>
      </c>
      <c r="O7864">
        <v>100</v>
      </c>
    </row>
    <row r="7865" spans="1:15" x14ac:dyDescent="0.35">
      <c r="A7865" s="189" t="str">
        <f t="shared" si="409"/>
        <v>Nov</v>
      </c>
      <c r="B7865" s="190" t="str">
        <f t="shared" si="410"/>
        <v>2023</v>
      </c>
      <c r="C7865" s="190" t="str">
        <f t="shared" si="411"/>
        <v>Nov-2023</v>
      </c>
      <c r="D7865" s="2">
        <v>45260</v>
      </c>
      <c r="E7865" t="s">
        <v>1037</v>
      </c>
      <c r="F7865" t="s">
        <v>1038</v>
      </c>
      <c r="G7865" t="s">
        <v>1039</v>
      </c>
      <c r="H7865" t="s">
        <v>688</v>
      </c>
      <c r="I7865" t="s">
        <v>1101</v>
      </c>
      <c r="J7865" t="s">
        <v>1102</v>
      </c>
      <c r="K7865" t="s">
        <v>1103</v>
      </c>
      <c r="L7865" t="s">
        <v>1104</v>
      </c>
      <c r="M7865" t="s">
        <v>1105</v>
      </c>
      <c r="N7865" t="s">
        <v>920</v>
      </c>
      <c r="O7865">
        <v>545</v>
      </c>
    </row>
    <row r="7866" spans="1:15" x14ac:dyDescent="0.35">
      <c r="A7866" s="189" t="str">
        <f t="shared" si="409"/>
        <v>Nov</v>
      </c>
      <c r="B7866" s="190" t="str">
        <f t="shared" si="410"/>
        <v>2023</v>
      </c>
      <c r="C7866" s="190" t="str">
        <f t="shared" si="411"/>
        <v>Nov-2023</v>
      </c>
      <c r="D7866" s="2">
        <v>45260</v>
      </c>
      <c r="E7866" t="s">
        <v>1037</v>
      </c>
      <c r="F7866" t="s">
        <v>1038</v>
      </c>
      <c r="G7866" t="s">
        <v>1039</v>
      </c>
      <c r="H7866" t="s">
        <v>688</v>
      </c>
      <c r="I7866" t="s">
        <v>1101</v>
      </c>
      <c r="J7866" t="s">
        <v>1102</v>
      </c>
      <c r="K7866" t="s">
        <v>1103</v>
      </c>
      <c r="L7866" t="s">
        <v>1104</v>
      </c>
      <c r="M7866" t="s">
        <v>1105</v>
      </c>
      <c r="N7866" t="s">
        <v>922</v>
      </c>
      <c r="O7866">
        <v>245</v>
      </c>
    </row>
    <row r="7867" spans="1:15" x14ac:dyDescent="0.35">
      <c r="A7867" s="189" t="str">
        <f t="shared" si="409"/>
        <v>Nov</v>
      </c>
      <c r="B7867" s="190" t="str">
        <f t="shared" si="410"/>
        <v>2023</v>
      </c>
      <c r="C7867" s="190" t="str">
        <f t="shared" si="411"/>
        <v>Nov-2023</v>
      </c>
      <c r="D7867" s="2">
        <v>45260</v>
      </c>
      <c r="E7867" t="s">
        <v>1037</v>
      </c>
      <c r="F7867" t="s">
        <v>1038</v>
      </c>
      <c r="G7867" t="s">
        <v>1039</v>
      </c>
      <c r="H7867" t="s">
        <v>688</v>
      </c>
      <c r="I7867" t="s">
        <v>1101</v>
      </c>
      <c r="J7867" t="s">
        <v>1102</v>
      </c>
      <c r="K7867" t="s">
        <v>1103</v>
      </c>
      <c r="L7867" t="s">
        <v>1104</v>
      </c>
      <c r="M7867" t="s">
        <v>1105</v>
      </c>
      <c r="N7867" t="s">
        <v>921</v>
      </c>
      <c r="O7867">
        <v>435</v>
      </c>
    </row>
    <row r="7868" spans="1:15" x14ac:dyDescent="0.35">
      <c r="A7868" s="189" t="str">
        <f t="shared" si="409"/>
        <v>Nov</v>
      </c>
      <c r="B7868" s="190" t="str">
        <f t="shared" si="410"/>
        <v>2023</v>
      </c>
      <c r="C7868" s="190" t="str">
        <f t="shared" si="411"/>
        <v>Nov-2023</v>
      </c>
      <c r="D7868" s="2">
        <v>45260</v>
      </c>
      <c r="E7868" t="s">
        <v>1037</v>
      </c>
      <c r="F7868" t="s">
        <v>1038</v>
      </c>
      <c r="G7868" t="s">
        <v>1039</v>
      </c>
      <c r="H7868" t="s">
        <v>688</v>
      </c>
      <c r="I7868" t="s">
        <v>1101</v>
      </c>
      <c r="J7868" t="s">
        <v>1102</v>
      </c>
      <c r="K7868" t="s">
        <v>1106</v>
      </c>
      <c r="L7868" t="s">
        <v>1107</v>
      </c>
      <c r="M7868" t="s">
        <v>1108</v>
      </c>
      <c r="N7868" t="s">
        <v>1528</v>
      </c>
      <c r="O7868" t="s">
        <v>958</v>
      </c>
    </row>
    <row r="7869" spans="1:15" x14ac:dyDescent="0.35">
      <c r="A7869" s="189" t="str">
        <f t="shared" si="409"/>
        <v>Nov</v>
      </c>
      <c r="B7869" s="190" t="str">
        <f t="shared" si="410"/>
        <v>2023</v>
      </c>
      <c r="C7869" s="190" t="str">
        <f t="shared" si="411"/>
        <v>Nov-2023</v>
      </c>
      <c r="D7869" s="2">
        <v>45260</v>
      </c>
      <c r="E7869" t="s">
        <v>1037</v>
      </c>
      <c r="F7869" t="s">
        <v>1038</v>
      </c>
      <c r="G7869" t="s">
        <v>1039</v>
      </c>
      <c r="H7869" t="s">
        <v>688</v>
      </c>
      <c r="I7869" t="s">
        <v>1101</v>
      </c>
      <c r="J7869" t="s">
        <v>1102</v>
      </c>
      <c r="K7869" t="s">
        <v>1106</v>
      </c>
      <c r="L7869" t="s">
        <v>1107</v>
      </c>
      <c r="M7869" t="s">
        <v>1108</v>
      </c>
      <c r="N7869" t="s">
        <v>1529</v>
      </c>
      <c r="O7869" t="s">
        <v>958</v>
      </c>
    </row>
    <row r="7870" spans="1:15" x14ac:dyDescent="0.35">
      <c r="A7870" s="189" t="str">
        <f t="shared" si="409"/>
        <v>Nov</v>
      </c>
      <c r="B7870" s="190" t="str">
        <f t="shared" si="410"/>
        <v>2023</v>
      </c>
      <c r="C7870" s="190" t="str">
        <f t="shared" si="411"/>
        <v>Nov-2023</v>
      </c>
      <c r="D7870" s="2">
        <v>45260</v>
      </c>
      <c r="E7870" t="s">
        <v>1037</v>
      </c>
      <c r="F7870" t="s">
        <v>1038</v>
      </c>
      <c r="G7870" t="s">
        <v>1039</v>
      </c>
      <c r="H7870" t="s">
        <v>688</v>
      </c>
      <c r="I7870" t="s">
        <v>1101</v>
      </c>
      <c r="J7870" t="s">
        <v>1102</v>
      </c>
      <c r="K7870" t="s">
        <v>1106</v>
      </c>
      <c r="L7870" t="s">
        <v>1107</v>
      </c>
      <c r="M7870" t="s">
        <v>1108</v>
      </c>
      <c r="N7870" t="s">
        <v>919</v>
      </c>
      <c r="O7870">
        <v>895</v>
      </c>
    </row>
    <row r="7871" spans="1:15" x14ac:dyDescent="0.35">
      <c r="A7871" s="189" t="str">
        <f t="shared" si="409"/>
        <v>Nov</v>
      </c>
      <c r="B7871" s="190" t="str">
        <f t="shared" si="410"/>
        <v>2023</v>
      </c>
      <c r="C7871" s="190" t="str">
        <f t="shared" si="411"/>
        <v>Nov-2023</v>
      </c>
      <c r="D7871" s="2">
        <v>45260</v>
      </c>
      <c r="E7871" t="s">
        <v>1037</v>
      </c>
      <c r="F7871" t="s">
        <v>1038</v>
      </c>
      <c r="G7871" t="s">
        <v>1039</v>
      </c>
      <c r="H7871" t="s">
        <v>688</v>
      </c>
      <c r="I7871" t="s">
        <v>1101</v>
      </c>
      <c r="J7871" t="s">
        <v>1102</v>
      </c>
      <c r="K7871" t="s">
        <v>1106</v>
      </c>
      <c r="L7871" t="s">
        <v>1107</v>
      </c>
      <c r="M7871" t="s">
        <v>1108</v>
      </c>
      <c r="N7871" t="s">
        <v>920</v>
      </c>
      <c r="O7871">
        <v>3490</v>
      </c>
    </row>
    <row r="7872" spans="1:15" x14ac:dyDescent="0.35">
      <c r="A7872" s="189" t="str">
        <f t="shared" si="409"/>
        <v>Nov</v>
      </c>
      <c r="B7872" s="190" t="str">
        <f t="shared" si="410"/>
        <v>2023</v>
      </c>
      <c r="C7872" s="190" t="str">
        <f t="shared" si="411"/>
        <v>Nov-2023</v>
      </c>
      <c r="D7872" s="2">
        <v>45260</v>
      </c>
      <c r="E7872" t="s">
        <v>1037</v>
      </c>
      <c r="F7872" t="s">
        <v>1038</v>
      </c>
      <c r="G7872" t="s">
        <v>1039</v>
      </c>
      <c r="H7872" t="s">
        <v>688</v>
      </c>
      <c r="I7872" t="s">
        <v>1101</v>
      </c>
      <c r="J7872" t="s">
        <v>1102</v>
      </c>
      <c r="K7872" t="s">
        <v>1106</v>
      </c>
      <c r="L7872" t="s">
        <v>1107</v>
      </c>
      <c r="M7872" t="s">
        <v>1108</v>
      </c>
      <c r="N7872" t="s">
        <v>922</v>
      </c>
      <c r="O7872">
        <v>2215</v>
      </c>
    </row>
    <row r="7873" spans="1:15" x14ac:dyDescent="0.35">
      <c r="A7873" s="189" t="str">
        <f t="shared" si="409"/>
        <v>Nov</v>
      </c>
      <c r="B7873" s="190" t="str">
        <f t="shared" si="410"/>
        <v>2023</v>
      </c>
      <c r="C7873" s="190" t="str">
        <f t="shared" si="411"/>
        <v>Nov-2023</v>
      </c>
      <c r="D7873" s="2">
        <v>45260</v>
      </c>
      <c r="E7873" t="s">
        <v>1037</v>
      </c>
      <c r="F7873" t="s">
        <v>1038</v>
      </c>
      <c r="G7873" t="s">
        <v>1039</v>
      </c>
      <c r="H7873" t="s">
        <v>688</v>
      </c>
      <c r="I7873" t="s">
        <v>1101</v>
      </c>
      <c r="J7873" t="s">
        <v>1102</v>
      </c>
      <c r="K7873" t="s">
        <v>1106</v>
      </c>
      <c r="L7873" t="s">
        <v>1107</v>
      </c>
      <c r="M7873" t="s">
        <v>1108</v>
      </c>
      <c r="N7873" t="s">
        <v>921</v>
      </c>
      <c r="O7873">
        <v>2960</v>
      </c>
    </row>
    <row r="7874" spans="1:15" x14ac:dyDescent="0.35">
      <c r="A7874" s="189" t="str">
        <f t="shared" si="409"/>
        <v>Nov</v>
      </c>
      <c r="B7874" s="190" t="str">
        <f t="shared" si="410"/>
        <v>2023</v>
      </c>
      <c r="C7874" s="190" t="str">
        <f t="shared" si="411"/>
        <v>Nov-2023</v>
      </c>
      <c r="D7874" s="2">
        <v>45260</v>
      </c>
      <c r="E7874" t="s">
        <v>1037</v>
      </c>
      <c r="F7874" t="s">
        <v>1038</v>
      </c>
      <c r="G7874" t="s">
        <v>1039</v>
      </c>
      <c r="H7874" t="s">
        <v>691</v>
      </c>
      <c r="I7874" t="s">
        <v>1109</v>
      </c>
      <c r="J7874" t="s">
        <v>1110</v>
      </c>
      <c r="K7874" t="s">
        <v>1111</v>
      </c>
      <c r="L7874" t="s">
        <v>1112</v>
      </c>
      <c r="M7874" t="s">
        <v>1113</v>
      </c>
      <c r="N7874" t="s">
        <v>1528</v>
      </c>
      <c r="O7874" t="s">
        <v>958</v>
      </c>
    </row>
    <row r="7875" spans="1:15" x14ac:dyDescent="0.35">
      <c r="A7875" s="189" t="str">
        <f t="shared" si="409"/>
        <v>Nov</v>
      </c>
      <c r="B7875" s="190" t="str">
        <f t="shared" si="410"/>
        <v>2023</v>
      </c>
      <c r="C7875" s="190" t="str">
        <f t="shared" si="411"/>
        <v>Nov-2023</v>
      </c>
      <c r="D7875" s="2">
        <v>45260</v>
      </c>
      <c r="E7875" t="s">
        <v>1037</v>
      </c>
      <c r="F7875" t="s">
        <v>1038</v>
      </c>
      <c r="G7875" t="s">
        <v>1039</v>
      </c>
      <c r="H7875" t="s">
        <v>691</v>
      </c>
      <c r="I7875" t="s">
        <v>1109</v>
      </c>
      <c r="J7875" t="s">
        <v>1110</v>
      </c>
      <c r="K7875" t="s">
        <v>1111</v>
      </c>
      <c r="L7875" t="s">
        <v>1112</v>
      </c>
      <c r="M7875" t="s">
        <v>1113</v>
      </c>
      <c r="N7875" t="s">
        <v>1529</v>
      </c>
      <c r="O7875" t="s">
        <v>958</v>
      </c>
    </row>
    <row r="7876" spans="1:15" x14ac:dyDescent="0.35">
      <c r="A7876" s="189" t="str">
        <f t="shared" si="409"/>
        <v>Nov</v>
      </c>
      <c r="B7876" s="190" t="str">
        <f t="shared" si="410"/>
        <v>2023</v>
      </c>
      <c r="C7876" s="190" t="str">
        <f t="shared" si="411"/>
        <v>Nov-2023</v>
      </c>
      <c r="D7876" s="2">
        <v>45260</v>
      </c>
      <c r="E7876" t="s">
        <v>1037</v>
      </c>
      <c r="F7876" t="s">
        <v>1038</v>
      </c>
      <c r="G7876" t="s">
        <v>1039</v>
      </c>
      <c r="H7876" t="s">
        <v>691</v>
      </c>
      <c r="I7876" t="s">
        <v>1109</v>
      </c>
      <c r="J7876" t="s">
        <v>1110</v>
      </c>
      <c r="K7876" t="s">
        <v>1111</v>
      </c>
      <c r="L7876" t="s">
        <v>1112</v>
      </c>
      <c r="M7876" t="s">
        <v>1113</v>
      </c>
      <c r="N7876" t="s">
        <v>919</v>
      </c>
      <c r="O7876">
        <v>790</v>
      </c>
    </row>
    <row r="7877" spans="1:15" x14ac:dyDescent="0.35">
      <c r="A7877" s="189" t="str">
        <f t="shared" si="409"/>
        <v>Nov</v>
      </c>
      <c r="B7877" s="190" t="str">
        <f t="shared" si="410"/>
        <v>2023</v>
      </c>
      <c r="C7877" s="190" t="str">
        <f t="shared" si="411"/>
        <v>Nov-2023</v>
      </c>
      <c r="D7877" s="2">
        <v>45260</v>
      </c>
      <c r="E7877" t="s">
        <v>1037</v>
      </c>
      <c r="F7877" t="s">
        <v>1038</v>
      </c>
      <c r="G7877" t="s">
        <v>1039</v>
      </c>
      <c r="H7877" t="s">
        <v>691</v>
      </c>
      <c r="I7877" t="s">
        <v>1109</v>
      </c>
      <c r="J7877" t="s">
        <v>1110</v>
      </c>
      <c r="K7877" t="s">
        <v>1111</v>
      </c>
      <c r="L7877" t="s">
        <v>1112</v>
      </c>
      <c r="M7877" t="s">
        <v>1113</v>
      </c>
      <c r="N7877" t="s">
        <v>920</v>
      </c>
      <c r="O7877">
        <v>4095</v>
      </c>
    </row>
    <row r="7878" spans="1:15" x14ac:dyDescent="0.35">
      <c r="A7878" s="189" t="str">
        <f t="shared" si="409"/>
        <v>Nov</v>
      </c>
      <c r="B7878" s="190" t="str">
        <f t="shared" si="410"/>
        <v>2023</v>
      </c>
      <c r="C7878" s="190" t="str">
        <f t="shared" si="411"/>
        <v>Nov-2023</v>
      </c>
      <c r="D7878" s="2">
        <v>45260</v>
      </c>
      <c r="E7878" t="s">
        <v>1037</v>
      </c>
      <c r="F7878" t="s">
        <v>1038</v>
      </c>
      <c r="G7878" t="s">
        <v>1039</v>
      </c>
      <c r="H7878" t="s">
        <v>691</v>
      </c>
      <c r="I7878" t="s">
        <v>1109</v>
      </c>
      <c r="J7878" t="s">
        <v>1110</v>
      </c>
      <c r="K7878" t="s">
        <v>1111</v>
      </c>
      <c r="L7878" t="s">
        <v>1112</v>
      </c>
      <c r="M7878" t="s">
        <v>1113</v>
      </c>
      <c r="N7878" t="s">
        <v>922</v>
      </c>
      <c r="O7878">
        <v>2285</v>
      </c>
    </row>
    <row r="7879" spans="1:15" x14ac:dyDescent="0.35">
      <c r="A7879" s="189" t="str">
        <f t="shared" si="409"/>
        <v>Nov</v>
      </c>
      <c r="B7879" s="190" t="str">
        <f t="shared" si="410"/>
        <v>2023</v>
      </c>
      <c r="C7879" s="190" t="str">
        <f t="shared" si="411"/>
        <v>Nov-2023</v>
      </c>
      <c r="D7879" s="2">
        <v>45260</v>
      </c>
      <c r="E7879" t="s">
        <v>1037</v>
      </c>
      <c r="F7879" t="s">
        <v>1038</v>
      </c>
      <c r="G7879" t="s">
        <v>1039</v>
      </c>
      <c r="H7879" t="s">
        <v>691</v>
      </c>
      <c r="I7879" t="s">
        <v>1109</v>
      </c>
      <c r="J7879" t="s">
        <v>1110</v>
      </c>
      <c r="K7879" t="s">
        <v>1111</v>
      </c>
      <c r="L7879" t="s">
        <v>1112</v>
      </c>
      <c r="M7879" t="s">
        <v>1113</v>
      </c>
      <c r="N7879" t="s">
        <v>921</v>
      </c>
      <c r="O7879">
        <v>2525</v>
      </c>
    </row>
    <row r="7880" spans="1:15" x14ac:dyDescent="0.35">
      <c r="A7880" s="189" t="str">
        <f t="shared" si="409"/>
        <v>Nov</v>
      </c>
      <c r="B7880" s="190" t="str">
        <f t="shared" si="410"/>
        <v>2023</v>
      </c>
      <c r="C7880" s="190" t="str">
        <f t="shared" si="411"/>
        <v>Nov-2023</v>
      </c>
      <c r="D7880" s="2">
        <v>45260</v>
      </c>
      <c r="E7880" t="s">
        <v>1037</v>
      </c>
      <c r="F7880" t="s">
        <v>1038</v>
      </c>
      <c r="G7880" t="s">
        <v>1039</v>
      </c>
      <c r="H7880" t="s">
        <v>696</v>
      </c>
      <c r="I7880" t="s">
        <v>1114</v>
      </c>
      <c r="J7880" t="s">
        <v>1115</v>
      </c>
      <c r="K7880" t="s">
        <v>1116</v>
      </c>
      <c r="L7880" t="s">
        <v>1117</v>
      </c>
      <c r="M7880" t="s">
        <v>1118</v>
      </c>
      <c r="N7880" t="s">
        <v>1528</v>
      </c>
      <c r="O7880" t="s">
        <v>958</v>
      </c>
    </row>
    <row r="7881" spans="1:15" x14ac:dyDescent="0.35">
      <c r="A7881" s="189" t="str">
        <f t="shared" si="409"/>
        <v>Nov</v>
      </c>
      <c r="B7881" s="190" t="str">
        <f t="shared" si="410"/>
        <v>2023</v>
      </c>
      <c r="C7881" s="190" t="str">
        <f t="shared" si="411"/>
        <v>Nov-2023</v>
      </c>
      <c r="D7881" s="2">
        <v>45260</v>
      </c>
      <c r="E7881" t="s">
        <v>1037</v>
      </c>
      <c r="F7881" t="s">
        <v>1038</v>
      </c>
      <c r="G7881" t="s">
        <v>1039</v>
      </c>
      <c r="H7881" t="s">
        <v>696</v>
      </c>
      <c r="I7881" t="s">
        <v>1114</v>
      </c>
      <c r="J7881" t="s">
        <v>1115</v>
      </c>
      <c r="K7881" t="s">
        <v>1116</v>
      </c>
      <c r="L7881" t="s">
        <v>1117</v>
      </c>
      <c r="M7881" t="s">
        <v>1118</v>
      </c>
      <c r="N7881" t="s">
        <v>1529</v>
      </c>
      <c r="O7881" t="s">
        <v>958</v>
      </c>
    </row>
    <row r="7882" spans="1:15" x14ac:dyDescent="0.35">
      <c r="A7882" s="189" t="str">
        <f t="shared" si="409"/>
        <v>Nov</v>
      </c>
      <c r="B7882" s="190" t="str">
        <f t="shared" si="410"/>
        <v>2023</v>
      </c>
      <c r="C7882" s="190" t="str">
        <f t="shared" si="411"/>
        <v>Nov-2023</v>
      </c>
      <c r="D7882" s="2">
        <v>45260</v>
      </c>
      <c r="E7882" t="s">
        <v>1037</v>
      </c>
      <c r="F7882" t="s">
        <v>1038</v>
      </c>
      <c r="G7882" t="s">
        <v>1039</v>
      </c>
      <c r="H7882" t="s">
        <v>696</v>
      </c>
      <c r="I7882" t="s">
        <v>1114</v>
      </c>
      <c r="J7882" t="s">
        <v>1115</v>
      </c>
      <c r="K7882" t="s">
        <v>1116</v>
      </c>
      <c r="L7882" t="s">
        <v>1117</v>
      </c>
      <c r="M7882" t="s">
        <v>1118</v>
      </c>
      <c r="N7882" t="s">
        <v>919</v>
      </c>
      <c r="O7882">
        <v>615</v>
      </c>
    </row>
    <row r="7883" spans="1:15" x14ac:dyDescent="0.35">
      <c r="A7883" s="189" t="str">
        <f t="shared" si="409"/>
        <v>Nov</v>
      </c>
      <c r="B7883" s="190" t="str">
        <f t="shared" si="410"/>
        <v>2023</v>
      </c>
      <c r="C7883" s="190" t="str">
        <f t="shared" si="411"/>
        <v>Nov-2023</v>
      </c>
      <c r="D7883" s="2">
        <v>45260</v>
      </c>
      <c r="E7883" t="s">
        <v>1037</v>
      </c>
      <c r="F7883" t="s">
        <v>1038</v>
      </c>
      <c r="G7883" t="s">
        <v>1039</v>
      </c>
      <c r="H7883" t="s">
        <v>696</v>
      </c>
      <c r="I7883" t="s">
        <v>1114</v>
      </c>
      <c r="J7883" t="s">
        <v>1115</v>
      </c>
      <c r="K7883" t="s">
        <v>1116</v>
      </c>
      <c r="L7883" t="s">
        <v>1117</v>
      </c>
      <c r="M7883" t="s">
        <v>1118</v>
      </c>
      <c r="N7883" t="s">
        <v>920</v>
      </c>
      <c r="O7883">
        <v>3950</v>
      </c>
    </row>
    <row r="7884" spans="1:15" x14ac:dyDescent="0.35">
      <c r="A7884" s="189" t="str">
        <f t="shared" si="409"/>
        <v>Nov</v>
      </c>
      <c r="B7884" s="190" t="str">
        <f t="shared" si="410"/>
        <v>2023</v>
      </c>
      <c r="C7884" s="190" t="str">
        <f t="shared" si="411"/>
        <v>Nov-2023</v>
      </c>
      <c r="D7884" s="2">
        <v>45260</v>
      </c>
      <c r="E7884" t="s">
        <v>1037</v>
      </c>
      <c r="F7884" t="s">
        <v>1038</v>
      </c>
      <c r="G7884" t="s">
        <v>1039</v>
      </c>
      <c r="H7884" t="s">
        <v>696</v>
      </c>
      <c r="I7884" t="s">
        <v>1114</v>
      </c>
      <c r="J7884" t="s">
        <v>1115</v>
      </c>
      <c r="K7884" t="s">
        <v>1116</v>
      </c>
      <c r="L7884" t="s">
        <v>1117</v>
      </c>
      <c r="M7884" t="s">
        <v>1118</v>
      </c>
      <c r="N7884" t="s">
        <v>922</v>
      </c>
      <c r="O7884">
        <v>630</v>
      </c>
    </row>
    <row r="7885" spans="1:15" x14ac:dyDescent="0.35">
      <c r="A7885" s="189" t="str">
        <f t="shared" si="409"/>
        <v>Nov</v>
      </c>
      <c r="B7885" s="190" t="str">
        <f t="shared" si="410"/>
        <v>2023</v>
      </c>
      <c r="C7885" s="190" t="str">
        <f t="shared" si="411"/>
        <v>Nov-2023</v>
      </c>
      <c r="D7885" s="2">
        <v>45260</v>
      </c>
      <c r="E7885" t="s">
        <v>1037</v>
      </c>
      <c r="F7885" t="s">
        <v>1038</v>
      </c>
      <c r="G7885" t="s">
        <v>1039</v>
      </c>
      <c r="H7885" t="s">
        <v>696</v>
      </c>
      <c r="I7885" t="s">
        <v>1114</v>
      </c>
      <c r="J7885" t="s">
        <v>1115</v>
      </c>
      <c r="K7885" t="s">
        <v>1116</v>
      </c>
      <c r="L7885" t="s">
        <v>1117</v>
      </c>
      <c r="M7885" t="s">
        <v>1118</v>
      </c>
      <c r="N7885" t="s">
        <v>921</v>
      </c>
      <c r="O7885">
        <v>2095</v>
      </c>
    </row>
    <row r="7886" spans="1:15" x14ac:dyDescent="0.35">
      <c r="A7886" s="189" t="str">
        <f t="shared" si="409"/>
        <v>Nov</v>
      </c>
      <c r="B7886" s="190" t="str">
        <f t="shared" si="410"/>
        <v>2023</v>
      </c>
      <c r="C7886" s="190" t="str">
        <f t="shared" si="411"/>
        <v>Nov-2023</v>
      </c>
      <c r="D7886" s="2">
        <v>45260</v>
      </c>
      <c r="E7886" t="s">
        <v>1119</v>
      </c>
      <c r="F7886" t="s">
        <v>1570</v>
      </c>
      <c r="G7886" t="s">
        <v>1120</v>
      </c>
      <c r="H7886" t="s">
        <v>665</v>
      </c>
      <c r="I7886" t="s">
        <v>1121</v>
      </c>
      <c r="J7886" t="s">
        <v>1122</v>
      </c>
      <c r="K7886" t="s">
        <v>1123</v>
      </c>
      <c r="L7886" t="s">
        <v>1124</v>
      </c>
      <c r="M7886" t="s">
        <v>1125</v>
      </c>
      <c r="N7886" t="s">
        <v>1528</v>
      </c>
      <c r="O7886" t="s">
        <v>958</v>
      </c>
    </row>
    <row r="7887" spans="1:15" x14ac:dyDescent="0.35">
      <c r="A7887" s="189" t="str">
        <f t="shared" si="409"/>
        <v>Nov</v>
      </c>
      <c r="B7887" s="190" t="str">
        <f t="shared" si="410"/>
        <v>2023</v>
      </c>
      <c r="C7887" s="190" t="str">
        <f t="shared" si="411"/>
        <v>Nov-2023</v>
      </c>
      <c r="D7887" s="2">
        <v>45260</v>
      </c>
      <c r="E7887" t="s">
        <v>1119</v>
      </c>
      <c r="F7887" t="s">
        <v>1570</v>
      </c>
      <c r="G7887" t="s">
        <v>1120</v>
      </c>
      <c r="H7887" t="s">
        <v>665</v>
      </c>
      <c r="I7887" t="s">
        <v>1121</v>
      </c>
      <c r="J7887" t="s">
        <v>1122</v>
      </c>
      <c r="K7887" t="s">
        <v>1123</v>
      </c>
      <c r="L7887" t="s">
        <v>1124</v>
      </c>
      <c r="M7887" t="s">
        <v>1125</v>
      </c>
      <c r="N7887" t="s">
        <v>1529</v>
      </c>
      <c r="O7887" t="s">
        <v>958</v>
      </c>
    </row>
    <row r="7888" spans="1:15" x14ac:dyDescent="0.35">
      <c r="A7888" s="189" t="str">
        <f t="shared" si="409"/>
        <v>Nov</v>
      </c>
      <c r="B7888" s="190" t="str">
        <f t="shared" si="410"/>
        <v>2023</v>
      </c>
      <c r="C7888" s="190" t="str">
        <f t="shared" si="411"/>
        <v>Nov-2023</v>
      </c>
      <c r="D7888" s="2">
        <v>45260</v>
      </c>
      <c r="E7888" t="s">
        <v>1119</v>
      </c>
      <c r="F7888" t="s">
        <v>1570</v>
      </c>
      <c r="G7888" t="s">
        <v>1120</v>
      </c>
      <c r="H7888" t="s">
        <v>665</v>
      </c>
      <c r="I7888" t="s">
        <v>1121</v>
      </c>
      <c r="J7888" t="s">
        <v>1122</v>
      </c>
      <c r="K7888" t="s">
        <v>1123</v>
      </c>
      <c r="L7888" t="s">
        <v>1124</v>
      </c>
      <c r="M7888" t="s">
        <v>1125</v>
      </c>
      <c r="N7888" t="s">
        <v>919</v>
      </c>
      <c r="O7888">
        <v>150</v>
      </c>
    </row>
    <row r="7889" spans="1:15" x14ac:dyDescent="0.35">
      <c r="A7889" s="189" t="str">
        <f t="shared" si="409"/>
        <v>Nov</v>
      </c>
      <c r="B7889" s="190" t="str">
        <f t="shared" si="410"/>
        <v>2023</v>
      </c>
      <c r="C7889" s="190" t="str">
        <f t="shared" si="411"/>
        <v>Nov-2023</v>
      </c>
      <c r="D7889" s="2">
        <v>45260</v>
      </c>
      <c r="E7889" t="s">
        <v>1119</v>
      </c>
      <c r="F7889" t="s">
        <v>1570</v>
      </c>
      <c r="G7889" t="s">
        <v>1120</v>
      </c>
      <c r="H7889" t="s">
        <v>665</v>
      </c>
      <c r="I7889" t="s">
        <v>1121</v>
      </c>
      <c r="J7889" t="s">
        <v>1122</v>
      </c>
      <c r="K7889" t="s">
        <v>1123</v>
      </c>
      <c r="L7889" t="s">
        <v>1124</v>
      </c>
      <c r="M7889" t="s">
        <v>1125</v>
      </c>
      <c r="N7889" t="s">
        <v>920</v>
      </c>
      <c r="O7889">
        <v>525</v>
      </c>
    </row>
    <row r="7890" spans="1:15" x14ac:dyDescent="0.35">
      <c r="A7890" s="189" t="str">
        <f t="shared" si="409"/>
        <v>Nov</v>
      </c>
      <c r="B7890" s="190" t="str">
        <f t="shared" si="410"/>
        <v>2023</v>
      </c>
      <c r="C7890" s="190" t="str">
        <f t="shared" si="411"/>
        <v>Nov-2023</v>
      </c>
      <c r="D7890" s="2">
        <v>45260</v>
      </c>
      <c r="E7890" t="s">
        <v>1119</v>
      </c>
      <c r="F7890" t="s">
        <v>1570</v>
      </c>
      <c r="G7890" t="s">
        <v>1120</v>
      </c>
      <c r="H7890" t="s">
        <v>665</v>
      </c>
      <c r="I7890" t="s">
        <v>1121</v>
      </c>
      <c r="J7890" t="s">
        <v>1122</v>
      </c>
      <c r="K7890" t="s">
        <v>1123</v>
      </c>
      <c r="L7890" t="s">
        <v>1124</v>
      </c>
      <c r="M7890" t="s">
        <v>1125</v>
      </c>
      <c r="N7890" t="s">
        <v>922</v>
      </c>
      <c r="O7890">
        <v>1565</v>
      </c>
    </row>
    <row r="7891" spans="1:15" x14ac:dyDescent="0.35">
      <c r="A7891" s="189" t="str">
        <f t="shared" si="409"/>
        <v>Nov</v>
      </c>
      <c r="B7891" s="190" t="str">
        <f t="shared" si="410"/>
        <v>2023</v>
      </c>
      <c r="C7891" s="190" t="str">
        <f t="shared" si="411"/>
        <v>Nov-2023</v>
      </c>
      <c r="D7891" s="2">
        <v>45260</v>
      </c>
      <c r="E7891" t="s">
        <v>1119</v>
      </c>
      <c r="F7891" t="s">
        <v>1570</v>
      </c>
      <c r="G7891" t="s">
        <v>1120</v>
      </c>
      <c r="H7891" t="s">
        <v>665</v>
      </c>
      <c r="I7891" t="s">
        <v>1121</v>
      </c>
      <c r="J7891" t="s">
        <v>1122</v>
      </c>
      <c r="K7891" t="s">
        <v>1123</v>
      </c>
      <c r="L7891" t="s">
        <v>1124</v>
      </c>
      <c r="M7891" t="s">
        <v>1125</v>
      </c>
      <c r="N7891" t="s">
        <v>921</v>
      </c>
      <c r="O7891">
        <v>1185</v>
      </c>
    </row>
    <row r="7892" spans="1:15" x14ac:dyDescent="0.35">
      <c r="A7892" s="189" t="str">
        <f t="shared" si="409"/>
        <v>Nov</v>
      </c>
      <c r="B7892" s="190" t="str">
        <f t="shared" si="410"/>
        <v>2023</v>
      </c>
      <c r="C7892" s="190" t="str">
        <f t="shared" si="411"/>
        <v>Nov-2023</v>
      </c>
      <c r="D7892" s="2">
        <v>45260</v>
      </c>
      <c r="E7892" t="s">
        <v>1119</v>
      </c>
      <c r="F7892" t="s">
        <v>1570</v>
      </c>
      <c r="G7892" t="s">
        <v>1120</v>
      </c>
      <c r="H7892" t="s">
        <v>665</v>
      </c>
      <c r="I7892" t="s">
        <v>1121</v>
      </c>
      <c r="J7892" t="s">
        <v>1122</v>
      </c>
      <c r="K7892" t="s">
        <v>1126</v>
      </c>
      <c r="L7892" t="s">
        <v>1127</v>
      </c>
      <c r="M7892" t="s">
        <v>1128</v>
      </c>
      <c r="N7892" t="s">
        <v>1528</v>
      </c>
      <c r="O7892" t="s">
        <v>958</v>
      </c>
    </row>
    <row r="7893" spans="1:15" x14ac:dyDescent="0.35">
      <c r="A7893" s="189" t="str">
        <f t="shared" si="409"/>
        <v>Nov</v>
      </c>
      <c r="B7893" s="190" t="str">
        <f t="shared" si="410"/>
        <v>2023</v>
      </c>
      <c r="C7893" s="190" t="str">
        <f t="shared" si="411"/>
        <v>Nov-2023</v>
      </c>
      <c r="D7893" s="2">
        <v>45260</v>
      </c>
      <c r="E7893" t="s">
        <v>1119</v>
      </c>
      <c r="F7893" t="s">
        <v>1570</v>
      </c>
      <c r="G7893" t="s">
        <v>1120</v>
      </c>
      <c r="H7893" t="s">
        <v>665</v>
      </c>
      <c r="I7893" t="s">
        <v>1121</v>
      </c>
      <c r="J7893" t="s">
        <v>1122</v>
      </c>
      <c r="K7893" t="s">
        <v>1126</v>
      </c>
      <c r="L7893" t="s">
        <v>1127</v>
      </c>
      <c r="M7893" t="s">
        <v>1128</v>
      </c>
      <c r="N7893" t="s">
        <v>1529</v>
      </c>
      <c r="O7893" t="s">
        <v>958</v>
      </c>
    </row>
    <row r="7894" spans="1:15" x14ac:dyDescent="0.35">
      <c r="A7894" s="189" t="str">
        <f t="shared" si="409"/>
        <v>Nov</v>
      </c>
      <c r="B7894" s="190" t="str">
        <f t="shared" si="410"/>
        <v>2023</v>
      </c>
      <c r="C7894" s="190" t="str">
        <f t="shared" si="411"/>
        <v>Nov-2023</v>
      </c>
      <c r="D7894" s="2">
        <v>45260</v>
      </c>
      <c r="E7894" t="s">
        <v>1119</v>
      </c>
      <c r="F7894" t="s">
        <v>1570</v>
      </c>
      <c r="G7894" t="s">
        <v>1120</v>
      </c>
      <c r="H7894" t="s">
        <v>665</v>
      </c>
      <c r="I7894" t="s">
        <v>1121</v>
      </c>
      <c r="J7894" t="s">
        <v>1122</v>
      </c>
      <c r="K7894" t="s">
        <v>1126</v>
      </c>
      <c r="L7894" t="s">
        <v>1127</v>
      </c>
      <c r="M7894" t="s">
        <v>1128</v>
      </c>
      <c r="N7894" t="s">
        <v>919</v>
      </c>
      <c r="O7894">
        <v>40</v>
      </c>
    </row>
    <row r="7895" spans="1:15" x14ac:dyDescent="0.35">
      <c r="A7895" s="189" t="str">
        <f t="shared" si="409"/>
        <v>Nov</v>
      </c>
      <c r="B7895" s="190" t="str">
        <f t="shared" si="410"/>
        <v>2023</v>
      </c>
      <c r="C7895" s="190" t="str">
        <f t="shared" si="411"/>
        <v>Nov-2023</v>
      </c>
      <c r="D7895" s="2">
        <v>45260</v>
      </c>
      <c r="E7895" t="s">
        <v>1119</v>
      </c>
      <c r="F7895" t="s">
        <v>1570</v>
      </c>
      <c r="G7895" t="s">
        <v>1120</v>
      </c>
      <c r="H7895" t="s">
        <v>665</v>
      </c>
      <c r="I7895" t="s">
        <v>1121</v>
      </c>
      <c r="J7895" t="s">
        <v>1122</v>
      </c>
      <c r="K7895" t="s">
        <v>1126</v>
      </c>
      <c r="L7895" t="s">
        <v>1127</v>
      </c>
      <c r="M7895" t="s">
        <v>1128</v>
      </c>
      <c r="N7895" t="s">
        <v>920</v>
      </c>
      <c r="O7895">
        <v>255</v>
      </c>
    </row>
    <row r="7896" spans="1:15" x14ac:dyDescent="0.35">
      <c r="A7896" s="189" t="str">
        <f t="shared" si="409"/>
        <v>Nov</v>
      </c>
      <c r="B7896" s="190" t="str">
        <f t="shared" si="410"/>
        <v>2023</v>
      </c>
      <c r="C7896" s="190" t="str">
        <f t="shared" si="411"/>
        <v>Nov-2023</v>
      </c>
      <c r="D7896" s="2">
        <v>45260</v>
      </c>
      <c r="E7896" t="s">
        <v>1119</v>
      </c>
      <c r="F7896" t="s">
        <v>1570</v>
      </c>
      <c r="G7896" t="s">
        <v>1120</v>
      </c>
      <c r="H7896" t="s">
        <v>665</v>
      </c>
      <c r="I7896" t="s">
        <v>1121</v>
      </c>
      <c r="J7896" t="s">
        <v>1122</v>
      </c>
      <c r="K7896" t="s">
        <v>1126</v>
      </c>
      <c r="L7896" t="s">
        <v>1127</v>
      </c>
      <c r="M7896" t="s">
        <v>1128</v>
      </c>
      <c r="N7896" t="s">
        <v>922</v>
      </c>
      <c r="O7896">
        <v>500</v>
      </c>
    </row>
    <row r="7897" spans="1:15" x14ac:dyDescent="0.35">
      <c r="A7897" s="189" t="str">
        <f t="shared" si="409"/>
        <v>Nov</v>
      </c>
      <c r="B7897" s="190" t="str">
        <f t="shared" si="410"/>
        <v>2023</v>
      </c>
      <c r="C7897" s="190" t="str">
        <f t="shared" si="411"/>
        <v>Nov-2023</v>
      </c>
      <c r="D7897" s="2">
        <v>45260</v>
      </c>
      <c r="E7897" t="s">
        <v>1119</v>
      </c>
      <c r="F7897" t="s">
        <v>1570</v>
      </c>
      <c r="G7897" t="s">
        <v>1120</v>
      </c>
      <c r="H7897" t="s">
        <v>665</v>
      </c>
      <c r="I7897" t="s">
        <v>1121</v>
      </c>
      <c r="J7897" t="s">
        <v>1122</v>
      </c>
      <c r="K7897" t="s">
        <v>1126</v>
      </c>
      <c r="L7897" t="s">
        <v>1127</v>
      </c>
      <c r="M7897" t="s">
        <v>1128</v>
      </c>
      <c r="N7897" t="s">
        <v>921</v>
      </c>
      <c r="O7897">
        <v>305</v>
      </c>
    </row>
    <row r="7898" spans="1:15" x14ac:dyDescent="0.35">
      <c r="A7898" s="189" t="str">
        <f t="shared" ref="A7898:A7961" si="412">TEXT(D7898,"mmm")</f>
        <v>Nov</v>
      </c>
      <c r="B7898" s="190" t="str">
        <f t="shared" ref="B7898:B7961" si="413">TEXT(D7898,"yyyy")</f>
        <v>2023</v>
      </c>
      <c r="C7898" s="190" t="str">
        <f t="shared" ref="C7898:C7961" si="414">_xlfn.CONCAT(A7898&amp;"-"&amp;B7898)</f>
        <v>Nov-2023</v>
      </c>
      <c r="D7898" s="2">
        <v>45260</v>
      </c>
      <c r="E7898" t="s">
        <v>1119</v>
      </c>
      <c r="F7898" t="s">
        <v>1570</v>
      </c>
      <c r="G7898" t="s">
        <v>1120</v>
      </c>
      <c r="H7898" t="s">
        <v>665</v>
      </c>
      <c r="I7898" t="s">
        <v>1121</v>
      </c>
      <c r="J7898" t="s">
        <v>1122</v>
      </c>
      <c r="K7898" t="s">
        <v>1129</v>
      </c>
      <c r="L7898" t="s">
        <v>1130</v>
      </c>
      <c r="M7898" t="s">
        <v>1131</v>
      </c>
      <c r="N7898" t="s">
        <v>1528</v>
      </c>
      <c r="O7898" t="s">
        <v>958</v>
      </c>
    </row>
    <row r="7899" spans="1:15" x14ac:dyDescent="0.35">
      <c r="A7899" s="189" t="str">
        <f t="shared" si="412"/>
        <v>Nov</v>
      </c>
      <c r="B7899" s="190" t="str">
        <f t="shared" si="413"/>
        <v>2023</v>
      </c>
      <c r="C7899" s="190" t="str">
        <f t="shared" si="414"/>
        <v>Nov-2023</v>
      </c>
      <c r="D7899" s="2">
        <v>45260</v>
      </c>
      <c r="E7899" t="s">
        <v>1119</v>
      </c>
      <c r="F7899" t="s">
        <v>1570</v>
      </c>
      <c r="G7899" t="s">
        <v>1120</v>
      </c>
      <c r="H7899" t="s">
        <v>665</v>
      </c>
      <c r="I7899" t="s">
        <v>1121</v>
      </c>
      <c r="J7899" t="s">
        <v>1122</v>
      </c>
      <c r="K7899" t="s">
        <v>1129</v>
      </c>
      <c r="L7899" t="s">
        <v>1130</v>
      </c>
      <c r="M7899" t="s">
        <v>1131</v>
      </c>
      <c r="N7899" t="s">
        <v>1529</v>
      </c>
      <c r="O7899" t="s">
        <v>958</v>
      </c>
    </row>
    <row r="7900" spans="1:15" x14ac:dyDescent="0.35">
      <c r="A7900" s="189" t="str">
        <f t="shared" si="412"/>
        <v>Nov</v>
      </c>
      <c r="B7900" s="190" t="str">
        <f t="shared" si="413"/>
        <v>2023</v>
      </c>
      <c r="C7900" s="190" t="str">
        <f t="shared" si="414"/>
        <v>Nov-2023</v>
      </c>
      <c r="D7900" s="2">
        <v>45260</v>
      </c>
      <c r="E7900" t="s">
        <v>1119</v>
      </c>
      <c r="F7900" t="s">
        <v>1570</v>
      </c>
      <c r="G7900" t="s">
        <v>1120</v>
      </c>
      <c r="H7900" t="s">
        <v>665</v>
      </c>
      <c r="I7900" t="s">
        <v>1121</v>
      </c>
      <c r="J7900" t="s">
        <v>1122</v>
      </c>
      <c r="K7900" t="s">
        <v>1129</v>
      </c>
      <c r="L7900" t="s">
        <v>1130</v>
      </c>
      <c r="M7900" t="s">
        <v>1131</v>
      </c>
      <c r="N7900" t="s">
        <v>919</v>
      </c>
      <c r="O7900">
        <v>85</v>
      </c>
    </row>
    <row r="7901" spans="1:15" x14ac:dyDescent="0.35">
      <c r="A7901" s="189" t="str">
        <f t="shared" si="412"/>
        <v>Nov</v>
      </c>
      <c r="B7901" s="190" t="str">
        <f t="shared" si="413"/>
        <v>2023</v>
      </c>
      <c r="C7901" s="190" t="str">
        <f t="shared" si="414"/>
        <v>Nov-2023</v>
      </c>
      <c r="D7901" s="2">
        <v>45260</v>
      </c>
      <c r="E7901" t="s">
        <v>1119</v>
      </c>
      <c r="F7901" t="s">
        <v>1570</v>
      </c>
      <c r="G7901" t="s">
        <v>1120</v>
      </c>
      <c r="H7901" t="s">
        <v>665</v>
      </c>
      <c r="I7901" t="s">
        <v>1121</v>
      </c>
      <c r="J7901" t="s">
        <v>1122</v>
      </c>
      <c r="K7901" t="s">
        <v>1129</v>
      </c>
      <c r="L7901" t="s">
        <v>1130</v>
      </c>
      <c r="M7901" t="s">
        <v>1131</v>
      </c>
      <c r="N7901" t="s">
        <v>920</v>
      </c>
      <c r="O7901">
        <v>650</v>
      </c>
    </row>
    <row r="7902" spans="1:15" x14ac:dyDescent="0.35">
      <c r="A7902" s="189" t="str">
        <f t="shared" si="412"/>
        <v>Nov</v>
      </c>
      <c r="B7902" s="190" t="str">
        <f t="shared" si="413"/>
        <v>2023</v>
      </c>
      <c r="C7902" s="190" t="str">
        <f t="shared" si="414"/>
        <v>Nov-2023</v>
      </c>
      <c r="D7902" s="2">
        <v>45260</v>
      </c>
      <c r="E7902" t="s">
        <v>1119</v>
      </c>
      <c r="F7902" t="s">
        <v>1570</v>
      </c>
      <c r="G7902" t="s">
        <v>1120</v>
      </c>
      <c r="H7902" t="s">
        <v>665</v>
      </c>
      <c r="I7902" t="s">
        <v>1121</v>
      </c>
      <c r="J7902" t="s">
        <v>1122</v>
      </c>
      <c r="K7902" t="s">
        <v>1129</v>
      </c>
      <c r="L7902" t="s">
        <v>1130</v>
      </c>
      <c r="M7902" t="s">
        <v>1131</v>
      </c>
      <c r="N7902" t="s">
        <v>922</v>
      </c>
      <c r="O7902">
        <v>715</v>
      </c>
    </row>
    <row r="7903" spans="1:15" x14ac:dyDescent="0.35">
      <c r="A7903" s="189" t="str">
        <f t="shared" si="412"/>
        <v>Nov</v>
      </c>
      <c r="B7903" s="190" t="str">
        <f t="shared" si="413"/>
        <v>2023</v>
      </c>
      <c r="C7903" s="190" t="str">
        <f t="shared" si="414"/>
        <v>Nov-2023</v>
      </c>
      <c r="D7903" s="2">
        <v>45260</v>
      </c>
      <c r="E7903" t="s">
        <v>1119</v>
      </c>
      <c r="F7903" t="s">
        <v>1570</v>
      </c>
      <c r="G7903" t="s">
        <v>1120</v>
      </c>
      <c r="H7903" t="s">
        <v>665</v>
      </c>
      <c r="I7903" t="s">
        <v>1121</v>
      </c>
      <c r="J7903" t="s">
        <v>1122</v>
      </c>
      <c r="K7903" t="s">
        <v>1129</v>
      </c>
      <c r="L7903" t="s">
        <v>1130</v>
      </c>
      <c r="M7903" t="s">
        <v>1131</v>
      </c>
      <c r="N7903" t="s">
        <v>921</v>
      </c>
      <c r="O7903">
        <v>610</v>
      </c>
    </row>
    <row r="7904" spans="1:15" x14ac:dyDescent="0.35">
      <c r="A7904" s="189" t="str">
        <f t="shared" si="412"/>
        <v>Nov</v>
      </c>
      <c r="B7904" s="190" t="str">
        <f t="shared" si="413"/>
        <v>2023</v>
      </c>
      <c r="C7904" s="190" t="str">
        <f t="shared" si="414"/>
        <v>Nov-2023</v>
      </c>
      <c r="D7904" s="2">
        <v>45260</v>
      </c>
      <c r="E7904" t="s">
        <v>1119</v>
      </c>
      <c r="F7904" t="s">
        <v>1570</v>
      </c>
      <c r="G7904" t="s">
        <v>1120</v>
      </c>
      <c r="H7904" t="s">
        <v>665</v>
      </c>
      <c r="I7904" t="s">
        <v>1121</v>
      </c>
      <c r="J7904" t="s">
        <v>1122</v>
      </c>
      <c r="K7904" t="s">
        <v>1132</v>
      </c>
      <c r="L7904" t="s">
        <v>1133</v>
      </c>
      <c r="M7904" t="s">
        <v>1134</v>
      </c>
      <c r="N7904" t="s">
        <v>1528</v>
      </c>
      <c r="O7904" t="s">
        <v>958</v>
      </c>
    </row>
    <row r="7905" spans="1:15" x14ac:dyDescent="0.35">
      <c r="A7905" s="189" t="str">
        <f t="shared" si="412"/>
        <v>Nov</v>
      </c>
      <c r="B7905" s="190" t="str">
        <f t="shared" si="413"/>
        <v>2023</v>
      </c>
      <c r="C7905" s="190" t="str">
        <f t="shared" si="414"/>
        <v>Nov-2023</v>
      </c>
      <c r="D7905" s="2">
        <v>45260</v>
      </c>
      <c r="E7905" t="s">
        <v>1119</v>
      </c>
      <c r="F7905" t="s">
        <v>1570</v>
      </c>
      <c r="G7905" t="s">
        <v>1120</v>
      </c>
      <c r="H7905" t="s">
        <v>665</v>
      </c>
      <c r="I7905" t="s">
        <v>1121</v>
      </c>
      <c r="J7905" t="s">
        <v>1122</v>
      </c>
      <c r="K7905" t="s">
        <v>1132</v>
      </c>
      <c r="L7905" t="s">
        <v>1133</v>
      </c>
      <c r="M7905" t="s">
        <v>1134</v>
      </c>
      <c r="N7905" t="s">
        <v>1529</v>
      </c>
      <c r="O7905" t="s">
        <v>958</v>
      </c>
    </row>
    <row r="7906" spans="1:15" x14ac:dyDescent="0.35">
      <c r="A7906" s="189" t="str">
        <f t="shared" si="412"/>
        <v>Nov</v>
      </c>
      <c r="B7906" s="190" t="str">
        <f t="shared" si="413"/>
        <v>2023</v>
      </c>
      <c r="C7906" s="190" t="str">
        <f t="shared" si="414"/>
        <v>Nov-2023</v>
      </c>
      <c r="D7906" s="2">
        <v>45260</v>
      </c>
      <c r="E7906" t="s">
        <v>1119</v>
      </c>
      <c r="F7906" t="s">
        <v>1570</v>
      </c>
      <c r="G7906" t="s">
        <v>1120</v>
      </c>
      <c r="H7906" t="s">
        <v>665</v>
      </c>
      <c r="I7906" t="s">
        <v>1121</v>
      </c>
      <c r="J7906" t="s">
        <v>1122</v>
      </c>
      <c r="K7906" t="s">
        <v>1132</v>
      </c>
      <c r="L7906" t="s">
        <v>1133</v>
      </c>
      <c r="M7906" t="s">
        <v>1134</v>
      </c>
      <c r="N7906" t="s">
        <v>919</v>
      </c>
      <c r="O7906">
        <v>40</v>
      </c>
    </row>
    <row r="7907" spans="1:15" x14ac:dyDescent="0.35">
      <c r="A7907" s="189" t="str">
        <f t="shared" si="412"/>
        <v>Nov</v>
      </c>
      <c r="B7907" s="190" t="str">
        <f t="shared" si="413"/>
        <v>2023</v>
      </c>
      <c r="C7907" s="190" t="str">
        <f t="shared" si="414"/>
        <v>Nov-2023</v>
      </c>
      <c r="D7907" s="2">
        <v>45260</v>
      </c>
      <c r="E7907" t="s">
        <v>1119</v>
      </c>
      <c r="F7907" t="s">
        <v>1570</v>
      </c>
      <c r="G7907" t="s">
        <v>1120</v>
      </c>
      <c r="H7907" t="s">
        <v>665</v>
      </c>
      <c r="I7907" t="s">
        <v>1121</v>
      </c>
      <c r="J7907" t="s">
        <v>1122</v>
      </c>
      <c r="K7907" t="s">
        <v>1132</v>
      </c>
      <c r="L7907" t="s">
        <v>1133</v>
      </c>
      <c r="M7907" t="s">
        <v>1134</v>
      </c>
      <c r="N7907" t="s">
        <v>920</v>
      </c>
      <c r="O7907">
        <v>165</v>
      </c>
    </row>
    <row r="7908" spans="1:15" x14ac:dyDescent="0.35">
      <c r="A7908" s="189" t="str">
        <f t="shared" si="412"/>
        <v>Nov</v>
      </c>
      <c r="B7908" s="190" t="str">
        <f t="shared" si="413"/>
        <v>2023</v>
      </c>
      <c r="C7908" s="190" t="str">
        <f t="shared" si="414"/>
        <v>Nov-2023</v>
      </c>
      <c r="D7908" s="2">
        <v>45260</v>
      </c>
      <c r="E7908" t="s">
        <v>1119</v>
      </c>
      <c r="F7908" t="s">
        <v>1570</v>
      </c>
      <c r="G7908" t="s">
        <v>1120</v>
      </c>
      <c r="H7908" t="s">
        <v>665</v>
      </c>
      <c r="I7908" t="s">
        <v>1121</v>
      </c>
      <c r="J7908" t="s">
        <v>1122</v>
      </c>
      <c r="K7908" t="s">
        <v>1132</v>
      </c>
      <c r="L7908" t="s">
        <v>1133</v>
      </c>
      <c r="M7908" t="s">
        <v>1134</v>
      </c>
      <c r="N7908" t="s">
        <v>922</v>
      </c>
      <c r="O7908">
        <v>1385</v>
      </c>
    </row>
    <row r="7909" spans="1:15" x14ac:dyDescent="0.35">
      <c r="A7909" s="189" t="str">
        <f t="shared" si="412"/>
        <v>Nov</v>
      </c>
      <c r="B7909" s="190" t="str">
        <f t="shared" si="413"/>
        <v>2023</v>
      </c>
      <c r="C7909" s="190" t="str">
        <f t="shared" si="414"/>
        <v>Nov-2023</v>
      </c>
      <c r="D7909" s="2">
        <v>45260</v>
      </c>
      <c r="E7909" t="s">
        <v>1119</v>
      </c>
      <c r="F7909" t="s">
        <v>1570</v>
      </c>
      <c r="G7909" t="s">
        <v>1120</v>
      </c>
      <c r="H7909" t="s">
        <v>665</v>
      </c>
      <c r="I7909" t="s">
        <v>1121</v>
      </c>
      <c r="J7909" t="s">
        <v>1122</v>
      </c>
      <c r="K7909" t="s">
        <v>1132</v>
      </c>
      <c r="L7909" t="s">
        <v>1133</v>
      </c>
      <c r="M7909" t="s">
        <v>1134</v>
      </c>
      <c r="N7909" t="s">
        <v>921</v>
      </c>
      <c r="O7909">
        <v>500</v>
      </c>
    </row>
    <row r="7910" spans="1:15" x14ac:dyDescent="0.35">
      <c r="A7910" s="189" t="str">
        <f t="shared" si="412"/>
        <v>Nov</v>
      </c>
      <c r="B7910" s="190" t="str">
        <f t="shared" si="413"/>
        <v>2023</v>
      </c>
      <c r="C7910" s="190" t="str">
        <f t="shared" si="414"/>
        <v>Nov-2023</v>
      </c>
      <c r="D7910" s="2">
        <v>45260</v>
      </c>
      <c r="E7910" t="s">
        <v>1119</v>
      </c>
      <c r="F7910" t="s">
        <v>1570</v>
      </c>
      <c r="G7910" t="s">
        <v>1120</v>
      </c>
      <c r="H7910" t="s">
        <v>665</v>
      </c>
      <c r="I7910" t="s">
        <v>1121</v>
      </c>
      <c r="J7910" t="s">
        <v>1122</v>
      </c>
      <c r="K7910" t="s">
        <v>1135</v>
      </c>
      <c r="L7910" t="s">
        <v>1136</v>
      </c>
      <c r="M7910" t="s">
        <v>1137</v>
      </c>
      <c r="N7910" t="s">
        <v>1528</v>
      </c>
      <c r="O7910" t="s">
        <v>958</v>
      </c>
    </row>
    <row r="7911" spans="1:15" x14ac:dyDescent="0.35">
      <c r="A7911" s="189" t="str">
        <f t="shared" si="412"/>
        <v>Nov</v>
      </c>
      <c r="B7911" s="190" t="str">
        <f t="shared" si="413"/>
        <v>2023</v>
      </c>
      <c r="C7911" s="190" t="str">
        <f t="shared" si="414"/>
        <v>Nov-2023</v>
      </c>
      <c r="D7911" s="2">
        <v>45260</v>
      </c>
      <c r="E7911" t="s">
        <v>1119</v>
      </c>
      <c r="F7911" t="s">
        <v>1570</v>
      </c>
      <c r="G7911" t="s">
        <v>1120</v>
      </c>
      <c r="H7911" t="s">
        <v>665</v>
      </c>
      <c r="I7911" t="s">
        <v>1121</v>
      </c>
      <c r="J7911" t="s">
        <v>1122</v>
      </c>
      <c r="K7911" t="s">
        <v>1135</v>
      </c>
      <c r="L7911" t="s">
        <v>1136</v>
      </c>
      <c r="M7911" t="s">
        <v>1137</v>
      </c>
      <c r="N7911" t="s">
        <v>1529</v>
      </c>
      <c r="O7911" t="s">
        <v>958</v>
      </c>
    </row>
    <row r="7912" spans="1:15" x14ac:dyDescent="0.35">
      <c r="A7912" s="189" t="str">
        <f t="shared" si="412"/>
        <v>Nov</v>
      </c>
      <c r="B7912" s="190" t="str">
        <f t="shared" si="413"/>
        <v>2023</v>
      </c>
      <c r="C7912" s="190" t="str">
        <f t="shared" si="414"/>
        <v>Nov-2023</v>
      </c>
      <c r="D7912" s="2">
        <v>45260</v>
      </c>
      <c r="E7912" t="s">
        <v>1119</v>
      </c>
      <c r="F7912" t="s">
        <v>1570</v>
      </c>
      <c r="G7912" t="s">
        <v>1120</v>
      </c>
      <c r="H7912" t="s">
        <v>665</v>
      </c>
      <c r="I7912" t="s">
        <v>1121</v>
      </c>
      <c r="J7912" t="s">
        <v>1122</v>
      </c>
      <c r="K7912" t="s">
        <v>1135</v>
      </c>
      <c r="L7912" t="s">
        <v>1136</v>
      </c>
      <c r="M7912" t="s">
        <v>1137</v>
      </c>
      <c r="N7912" t="s">
        <v>919</v>
      </c>
      <c r="O7912">
        <v>120</v>
      </c>
    </row>
    <row r="7913" spans="1:15" x14ac:dyDescent="0.35">
      <c r="A7913" s="189" t="str">
        <f t="shared" si="412"/>
        <v>Nov</v>
      </c>
      <c r="B7913" s="190" t="str">
        <f t="shared" si="413"/>
        <v>2023</v>
      </c>
      <c r="C7913" s="190" t="str">
        <f t="shared" si="414"/>
        <v>Nov-2023</v>
      </c>
      <c r="D7913" s="2">
        <v>45260</v>
      </c>
      <c r="E7913" t="s">
        <v>1119</v>
      </c>
      <c r="F7913" t="s">
        <v>1570</v>
      </c>
      <c r="G7913" t="s">
        <v>1120</v>
      </c>
      <c r="H7913" t="s">
        <v>665</v>
      </c>
      <c r="I7913" t="s">
        <v>1121</v>
      </c>
      <c r="J7913" t="s">
        <v>1122</v>
      </c>
      <c r="K7913" t="s">
        <v>1135</v>
      </c>
      <c r="L7913" t="s">
        <v>1136</v>
      </c>
      <c r="M7913" t="s">
        <v>1137</v>
      </c>
      <c r="N7913" t="s">
        <v>920</v>
      </c>
      <c r="O7913">
        <v>190</v>
      </c>
    </row>
    <row r="7914" spans="1:15" x14ac:dyDescent="0.35">
      <c r="A7914" s="189" t="str">
        <f t="shared" si="412"/>
        <v>Nov</v>
      </c>
      <c r="B7914" s="190" t="str">
        <f t="shared" si="413"/>
        <v>2023</v>
      </c>
      <c r="C7914" s="190" t="str">
        <f t="shared" si="414"/>
        <v>Nov-2023</v>
      </c>
      <c r="D7914" s="2">
        <v>45260</v>
      </c>
      <c r="E7914" t="s">
        <v>1119</v>
      </c>
      <c r="F7914" t="s">
        <v>1570</v>
      </c>
      <c r="G7914" t="s">
        <v>1120</v>
      </c>
      <c r="H7914" t="s">
        <v>665</v>
      </c>
      <c r="I7914" t="s">
        <v>1121</v>
      </c>
      <c r="J7914" t="s">
        <v>1122</v>
      </c>
      <c r="K7914" t="s">
        <v>1135</v>
      </c>
      <c r="L7914" t="s">
        <v>1136</v>
      </c>
      <c r="M7914" t="s">
        <v>1137</v>
      </c>
      <c r="N7914" t="s">
        <v>922</v>
      </c>
      <c r="O7914">
        <v>1110</v>
      </c>
    </row>
    <row r="7915" spans="1:15" x14ac:dyDescent="0.35">
      <c r="A7915" s="189" t="str">
        <f t="shared" si="412"/>
        <v>Nov</v>
      </c>
      <c r="B7915" s="190" t="str">
        <f t="shared" si="413"/>
        <v>2023</v>
      </c>
      <c r="C7915" s="190" t="str">
        <f t="shared" si="414"/>
        <v>Nov-2023</v>
      </c>
      <c r="D7915" s="2">
        <v>45260</v>
      </c>
      <c r="E7915" t="s">
        <v>1119</v>
      </c>
      <c r="F7915" t="s">
        <v>1570</v>
      </c>
      <c r="G7915" t="s">
        <v>1120</v>
      </c>
      <c r="H7915" t="s">
        <v>665</v>
      </c>
      <c r="I7915" t="s">
        <v>1121</v>
      </c>
      <c r="J7915" t="s">
        <v>1122</v>
      </c>
      <c r="K7915" t="s">
        <v>1135</v>
      </c>
      <c r="L7915" t="s">
        <v>1136</v>
      </c>
      <c r="M7915" t="s">
        <v>1137</v>
      </c>
      <c r="N7915" t="s">
        <v>921</v>
      </c>
      <c r="O7915">
        <v>650</v>
      </c>
    </row>
    <row r="7916" spans="1:15" x14ac:dyDescent="0.35">
      <c r="A7916" s="189" t="str">
        <f t="shared" si="412"/>
        <v>Nov</v>
      </c>
      <c r="B7916" s="190" t="str">
        <f t="shared" si="413"/>
        <v>2023</v>
      </c>
      <c r="C7916" s="190" t="str">
        <f t="shared" si="414"/>
        <v>Nov-2023</v>
      </c>
      <c r="D7916" s="2">
        <v>45260</v>
      </c>
      <c r="E7916" t="s">
        <v>1119</v>
      </c>
      <c r="F7916" t="s">
        <v>1570</v>
      </c>
      <c r="G7916" t="s">
        <v>1120</v>
      </c>
      <c r="H7916" t="s">
        <v>666</v>
      </c>
      <c r="I7916" t="s">
        <v>1138</v>
      </c>
      <c r="J7916" t="s">
        <v>1139</v>
      </c>
      <c r="K7916" t="s">
        <v>1140</v>
      </c>
      <c r="L7916" t="s">
        <v>1141</v>
      </c>
      <c r="M7916" t="s">
        <v>1142</v>
      </c>
      <c r="N7916" t="s">
        <v>1528</v>
      </c>
      <c r="O7916" t="s">
        <v>958</v>
      </c>
    </row>
    <row r="7917" spans="1:15" x14ac:dyDescent="0.35">
      <c r="A7917" s="189" t="str">
        <f t="shared" si="412"/>
        <v>Nov</v>
      </c>
      <c r="B7917" s="190" t="str">
        <f t="shared" si="413"/>
        <v>2023</v>
      </c>
      <c r="C7917" s="190" t="str">
        <f t="shared" si="414"/>
        <v>Nov-2023</v>
      </c>
      <c r="D7917" s="2">
        <v>45260</v>
      </c>
      <c r="E7917" t="s">
        <v>1119</v>
      </c>
      <c r="F7917" t="s">
        <v>1570</v>
      </c>
      <c r="G7917" t="s">
        <v>1120</v>
      </c>
      <c r="H7917" t="s">
        <v>666</v>
      </c>
      <c r="I7917" t="s">
        <v>1138</v>
      </c>
      <c r="J7917" t="s">
        <v>1139</v>
      </c>
      <c r="K7917" t="s">
        <v>1140</v>
      </c>
      <c r="L7917" t="s">
        <v>1141</v>
      </c>
      <c r="M7917" t="s">
        <v>1142</v>
      </c>
      <c r="N7917" t="s">
        <v>1529</v>
      </c>
      <c r="O7917" t="s">
        <v>958</v>
      </c>
    </row>
    <row r="7918" spans="1:15" x14ac:dyDescent="0.35">
      <c r="A7918" s="189" t="str">
        <f t="shared" si="412"/>
        <v>Nov</v>
      </c>
      <c r="B7918" s="190" t="str">
        <f t="shared" si="413"/>
        <v>2023</v>
      </c>
      <c r="C7918" s="190" t="str">
        <f t="shared" si="414"/>
        <v>Nov-2023</v>
      </c>
      <c r="D7918" s="2">
        <v>45260</v>
      </c>
      <c r="E7918" t="s">
        <v>1119</v>
      </c>
      <c r="F7918" t="s">
        <v>1570</v>
      </c>
      <c r="G7918" t="s">
        <v>1120</v>
      </c>
      <c r="H7918" t="s">
        <v>666</v>
      </c>
      <c r="I7918" t="s">
        <v>1138</v>
      </c>
      <c r="J7918" t="s">
        <v>1139</v>
      </c>
      <c r="K7918" t="s">
        <v>1140</v>
      </c>
      <c r="L7918" t="s">
        <v>1141</v>
      </c>
      <c r="M7918" t="s">
        <v>1142</v>
      </c>
      <c r="N7918" t="s">
        <v>919</v>
      </c>
      <c r="O7918">
        <v>325</v>
      </c>
    </row>
    <row r="7919" spans="1:15" x14ac:dyDescent="0.35">
      <c r="A7919" s="189" t="str">
        <f t="shared" si="412"/>
        <v>Nov</v>
      </c>
      <c r="B7919" s="190" t="str">
        <f t="shared" si="413"/>
        <v>2023</v>
      </c>
      <c r="C7919" s="190" t="str">
        <f t="shared" si="414"/>
        <v>Nov-2023</v>
      </c>
      <c r="D7919" s="2">
        <v>45260</v>
      </c>
      <c r="E7919" t="s">
        <v>1119</v>
      </c>
      <c r="F7919" t="s">
        <v>1570</v>
      </c>
      <c r="G7919" t="s">
        <v>1120</v>
      </c>
      <c r="H7919" t="s">
        <v>666</v>
      </c>
      <c r="I7919" t="s">
        <v>1138</v>
      </c>
      <c r="J7919" t="s">
        <v>1139</v>
      </c>
      <c r="K7919" t="s">
        <v>1140</v>
      </c>
      <c r="L7919" t="s">
        <v>1141</v>
      </c>
      <c r="M7919" t="s">
        <v>1142</v>
      </c>
      <c r="N7919" t="s">
        <v>920</v>
      </c>
      <c r="O7919">
        <v>2010</v>
      </c>
    </row>
    <row r="7920" spans="1:15" x14ac:dyDescent="0.35">
      <c r="A7920" s="189" t="str">
        <f t="shared" si="412"/>
        <v>Nov</v>
      </c>
      <c r="B7920" s="190" t="str">
        <f t="shared" si="413"/>
        <v>2023</v>
      </c>
      <c r="C7920" s="190" t="str">
        <f t="shared" si="414"/>
        <v>Nov-2023</v>
      </c>
      <c r="D7920" s="2">
        <v>45260</v>
      </c>
      <c r="E7920" t="s">
        <v>1119</v>
      </c>
      <c r="F7920" t="s">
        <v>1570</v>
      </c>
      <c r="G7920" t="s">
        <v>1120</v>
      </c>
      <c r="H7920" t="s">
        <v>666</v>
      </c>
      <c r="I7920" t="s">
        <v>1138</v>
      </c>
      <c r="J7920" t="s">
        <v>1139</v>
      </c>
      <c r="K7920" t="s">
        <v>1140</v>
      </c>
      <c r="L7920" t="s">
        <v>1141</v>
      </c>
      <c r="M7920" t="s">
        <v>1142</v>
      </c>
      <c r="N7920" t="s">
        <v>922</v>
      </c>
      <c r="O7920">
        <v>2705</v>
      </c>
    </row>
    <row r="7921" spans="1:15" x14ac:dyDescent="0.35">
      <c r="A7921" s="189" t="str">
        <f t="shared" si="412"/>
        <v>Nov</v>
      </c>
      <c r="B7921" s="190" t="str">
        <f t="shared" si="413"/>
        <v>2023</v>
      </c>
      <c r="C7921" s="190" t="str">
        <f t="shared" si="414"/>
        <v>Nov-2023</v>
      </c>
      <c r="D7921" s="2">
        <v>45260</v>
      </c>
      <c r="E7921" t="s">
        <v>1119</v>
      </c>
      <c r="F7921" t="s">
        <v>1570</v>
      </c>
      <c r="G7921" t="s">
        <v>1120</v>
      </c>
      <c r="H7921" t="s">
        <v>666</v>
      </c>
      <c r="I7921" t="s">
        <v>1138</v>
      </c>
      <c r="J7921" t="s">
        <v>1139</v>
      </c>
      <c r="K7921" t="s">
        <v>1140</v>
      </c>
      <c r="L7921" t="s">
        <v>1141</v>
      </c>
      <c r="M7921" t="s">
        <v>1142</v>
      </c>
      <c r="N7921" t="s">
        <v>921</v>
      </c>
      <c r="O7921">
        <v>2380</v>
      </c>
    </row>
    <row r="7922" spans="1:15" x14ac:dyDescent="0.35">
      <c r="A7922" s="189" t="str">
        <f t="shared" si="412"/>
        <v>Nov</v>
      </c>
      <c r="B7922" s="190" t="str">
        <f t="shared" si="413"/>
        <v>2023</v>
      </c>
      <c r="C7922" s="190" t="str">
        <f t="shared" si="414"/>
        <v>Nov-2023</v>
      </c>
      <c r="D7922" s="2">
        <v>45260</v>
      </c>
      <c r="E7922" t="s">
        <v>1119</v>
      </c>
      <c r="F7922" t="s">
        <v>1570</v>
      </c>
      <c r="G7922" t="s">
        <v>1120</v>
      </c>
      <c r="H7922" t="s">
        <v>670</v>
      </c>
      <c r="I7922" t="s">
        <v>1143</v>
      </c>
      <c r="J7922" t="s">
        <v>1144</v>
      </c>
      <c r="K7922" t="s">
        <v>1145</v>
      </c>
      <c r="L7922" t="s">
        <v>1146</v>
      </c>
      <c r="M7922" t="s">
        <v>1147</v>
      </c>
      <c r="N7922" t="s">
        <v>1528</v>
      </c>
      <c r="O7922" t="s">
        <v>958</v>
      </c>
    </row>
    <row r="7923" spans="1:15" x14ac:dyDescent="0.35">
      <c r="A7923" s="189" t="str">
        <f t="shared" si="412"/>
        <v>Nov</v>
      </c>
      <c r="B7923" s="190" t="str">
        <f t="shared" si="413"/>
        <v>2023</v>
      </c>
      <c r="C7923" s="190" t="str">
        <f t="shared" si="414"/>
        <v>Nov-2023</v>
      </c>
      <c r="D7923" s="2">
        <v>45260</v>
      </c>
      <c r="E7923" t="s">
        <v>1119</v>
      </c>
      <c r="F7923" t="s">
        <v>1570</v>
      </c>
      <c r="G7923" t="s">
        <v>1120</v>
      </c>
      <c r="H7923" t="s">
        <v>670</v>
      </c>
      <c r="I7923" t="s">
        <v>1143</v>
      </c>
      <c r="J7923" t="s">
        <v>1144</v>
      </c>
      <c r="K7923" t="s">
        <v>1145</v>
      </c>
      <c r="L7923" t="s">
        <v>1146</v>
      </c>
      <c r="M7923" t="s">
        <v>1147</v>
      </c>
      <c r="N7923" t="s">
        <v>1529</v>
      </c>
      <c r="O7923" t="s">
        <v>958</v>
      </c>
    </row>
    <row r="7924" spans="1:15" x14ac:dyDescent="0.35">
      <c r="A7924" s="189" t="str">
        <f t="shared" si="412"/>
        <v>Nov</v>
      </c>
      <c r="B7924" s="190" t="str">
        <f t="shared" si="413"/>
        <v>2023</v>
      </c>
      <c r="C7924" s="190" t="str">
        <f t="shared" si="414"/>
        <v>Nov-2023</v>
      </c>
      <c r="D7924" s="2">
        <v>45260</v>
      </c>
      <c r="E7924" t="s">
        <v>1119</v>
      </c>
      <c r="F7924" t="s">
        <v>1570</v>
      </c>
      <c r="G7924" t="s">
        <v>1120</v>
      </c>
      <c r="H7924" t="s">
        <v>670</v>
      </c>
      <c r="I7924" t="s">
        <v>1143</v>
      </c>
      <c r="J7924" t="s">
        <v>1144</v>
      </c>
      <c r="K7924" t="s">
        <v>1145</v>
      </c>
      <c r="L7924" t="s">
        <v>1146</v>
      </c>
      <c r="M7924" t="s">
        <v>1147</v>
      </c>
      <c r="N7924" t="s">
        <v>919</v>
      </c>
      <c r="O7924">
        <v>240</v>
      </c>
    </row>
    <row r="7925" spans="1:15" x14ac:dyDescent="0.35">
      <c r="A7925" s="189" t="str">
        <f t="shared" si="412"/>
        <v>Nov</v>
      </c>
      <c r="B7925" s="190" t="str">
        <f t="shared" si="413"/>
        <v>2023</v>
      </c>
      <c r="C7925" s="190" t="str">
        <f t="shared" si="414"/>
        <v>Nov-2023</v>
      </c>
      <c r="D7925" s="2">
        <v>45260</v>
      </c>
      <c r="E7925" t="s">
        <v>1119</v>
      </c>
      <c r="F7925" t="s">
        <v>1570</v>
      </c>
      <c r="G7925" t="s">
        <v>1120</v>
      </c>
      <c r="H7925" t="s">
        <v>670</v>
      </c>
      <c r="I7925" t="s">
        <v>1143</v>
      </c>
      <c r="J7925" t="s">
        <v>1144</v>
      </c>
      <c r="K7925" t="s">
        <v>1145</v>
      </c>
      <c r="L7925" t="s">
        <v>1146</v>
      </c>
      <c r="M7925" t="s">
        <v>1147</v>
      </c>
      <c r="N7925" t="s">
        <v>920</v>
      </c>
      <c r="O7925">
        <v>1410</v>
      </c>
    </row>
    <row r="7926" spans="1:15" x14ac:dyDescent="0.35">
      <c r="A7926" s="189" t="str">
        <f t="shared" si="412"/>
        <v>Nov</v>
      </c>
      <c r="B7926" s="190" t="str">
        <f t="shared" si="413"/>
        <v>2023</v>
      </c>
      <c r="C7926" s="190" t="str">
        <f t="shared" si="414"/>
        <v>Nov-2023</v>
      </c>
      <c r="D7926" s="2">
        <v>45260</v>
      </c>
      <c r="E7926" t="s">
        <v>1119</v>
      </c>
      <c r="F7926" t="s">
        <v>1570</v>
      </c>
      <c r="G7926" t="s">
        <v>1120</v>
      </c>
      <c r="H7926" t="s">
        <v>670</v>
      </c>
      <c r="I7926" t="s">
        <v>1143</v>
      </c>
      <c r="J7926" t="s">
        <v>1144</v>
      </c>
      <c r="K7926" t="s">
        <v>1145</v>
      </c>
      <c r="L7926" t="s">
        <v>1146</v>
      </c>
      <c r="M7926" t="s">
        <v>1147</v>
      </c>
      <c r="N7926" t="s">
        <v>922</v>
      </c>
      <c r="O7926">
        <v>760</v>
      </c>
    </row>
    <row r="7927" spans="1:15" x14ac:dyDescent="0.35">
      <c r="A7927" s="189" t="str">
        <f t="shared" si="412"/>
        <v>Nov</v>
      </c>
      <c r="B7927" s="190" t="str">
        <f t="shared" si="413"/>
        <v>2023</v>
      </c>
      <c r="C7927" s="190" t="str">
        <f t="shared" si="414"/>
        <v>Nov-2023</v>
      </c>
      <c r="D7927" s="2">
        <v>45260</v>
      </c>
      <c r="E7927" t="s">
        <v>1119</v>
      </c>
      <c r="F7927" t="s">
        <v>1570</v>
      </c>
      <c r="G7927" t="s">
        <v>1120</v>
      </c>
      <c r="H7927" t="s">
        <v>670</v>
      </c>
      <c r="I7927" t="s">
        <v>1143</v>
      </c>
      <c r="J7927" t="s">
        <v>1144</v>
      </c>
      <c r="K7927" t="s">
        <v>1145</v>
      </c>
      <c r="L7927" t="s">
        <v>1146</v>
      </c>
      <c r="M7927" t="s">
        <v>1147</v>
      </c>
      <c r="N7927" t="s">
        <v>921</v>
      </c>
      <c r="O7927">
        <v>1360</v>
      </c>
    </row>
    <row r="7928" spans="1:15" x14ac:dyDescent="0.35">
      <c r="A7928" s="189" t="str">
        <f t="shared" si="412"/>
        <v>Nov</v>
      </c>
      <c r="B7928" s="190" t="str">
        <f t="shared" si="413"/>
        <v>2023</v>
      </c>
      <c r="C7928" s="190" t="str">
        <f t="shared" si="414"/>
        <v>Nov-2023</v>
      </c>
      <c r="D7928" s="2">
        <v>45260</v>
      </c>
      <c r="E7928" t="s">
        <v>1119</v>
      </c>
      <c r="F7928" t="s">
        <v>1570</v>
      </c>
      <c r="G7928" t="s">
        <v>1120</v>
      </c>
      <c r="H7928" t="s">
        <v>670</v>
      </c>
      <c r="I7928" t="s">
        <v>1143</v>
      </c>
      <c r="J7928" t="s">
        <v>1144</v>
      </c>
      <c r="K7928" t="s">
        <v>1148</v>
      </c>
      <c r="L7928" t="s">
        <v>1149</v>
      </c>
      <c r="M7928" t="s">
        <v>1150</v>
      </c>
      <c r="N7928" t="s">
        <v>1528</v>
      </c>
      <c r="O7928" t="s">
        <v>958</v>
      </c>
    </row>
    <row r="7929" spans="1:15" x14ac:dyDescent="0.35">
      <c r="A7929" s="189" t="str">
        <f t="shared" si="412"/>
        <v>Nov</v>
      </c>
      <c r="B7929" s="190" t="str">
        <f t="shared" si="413"/>
        <v>2023</v>
      </c>
      <c r="C7929" s="190" t="str">
        <f t="shared" si="414"/>
        <v>Nov-2023</v>
      </c>
      <c r="D7929" s="2">
        <v>45260</v>
      </c>
      <c r="E7929" t="s">
        <v>1119</v>
      </c>
      <c r="F7929" t="s">
        <v>1570</v>
      </c>
      <c r="G7929" t="s">
        <v>1120</v>
      </c>
      <c r="H7929" t="s">
        <v>670</v>
      </c>
      <c r="I7929" t="s">
        <v>1143</v>
      </c>
      <c r="J7929" t="s">
        <v>1144</v>
      </c>
      <c r="K7929" t="s">
        <v>1148</v>
      </c>
      <c r="L7929" t="s">
        <v>1149</v>
      </c>
      <c r="M7929" t="s">
        <v>1150</v>
      </c>
      <c r="N7929" t="s">
        <v>1529</v>
      </c>
      <c r="O7929" t="s">
        <v>958</v>
      </c>
    </row>
    <row r="7930" spans="1:15" x14ac:dyDescent="0.35">
      <c r="A7930" s="189" t="str">
        <f t="shared" si="412"/>
        <v>Nov</v>
      </c>
      <c r="B7930" s="190" t="str">
        <f t="shared" si="413"/>
        <v>2023</v>
      </c>
      <c r="C7930" s="190" t="str">
        <f t="shared" si="414"/>
        <v>Nov-2023</v>
      </c>
      <c r="D7930" s="2">
        <v>45260</v>
      </c>
      <c r="E7930" t="s">
        <v>1119</v>
      </c>
      <c r="F7930" t="s">
        <v>1570</v>
      </c>
      <c r="G7930" t="s">
        <v>1120</v>
      </c>
      <c r="H7930" t="s">
        <v>670</v>
      </c>
      <c r="I7930" t="s">
        <v>1143</v>
      </c>
      <c r="J7930" t="s">
        <v>1144</v>
      </c>
      <c r="K7930" t="s">
        <v>1148</v>
      </c>
      <c r="L7930" t="s">
        <v>1149</v>
      </c>
      <c r="M7930" t="s">
        <v>1150</v>
      </c>
      <c r="N7930" t="s">
        <v>919</v>
      </c>
      <c r="O7930">
        <v>230</v>
      </c>
    </row>
    <row r="7931" spans="1:15" x14ac:dyDescent="0.35">
      <c r="A7931" s="189" t="str">
        <f t="shared" si="412"/>
        <v>Nov</v>
      </c>
      <c r="B7931" s="190" t="str">
        <f t="shared" si="413"/>
        <v>2023</v>
      </c>
      <c r="C7931" s="190" t="str">
        <f t="shared" si="414"/>
        <v>Nov-2023</v>
      </c>
      <c r="D7931" s="2">
        <v>45260</v>
      </c>
      <c r="E7931" t="s">
        <v>1119</v>
      </c>
      <c r="F7931" t="s">
        <v>1570</v>
      </c>
      <c r="G7931" t="s">
        <v>1120</v>
      </c>
      <c r="H7931" t="s">
        <v>670</v>
      </c>
      <c r="I7931" t="s">
        <v>1143</v>
      </c>
      <c r="J7931" t="s">
        <v>1144</v>
      </c>
      <c r="K7931" t="s">
        <v>1148</v>
      </c>
      <c r="L7931" t="s">
        <v>1149</v>
      </c>
      <c r="M7931" t="s">
        <v>1150</v>
      </c>
      <c r="N7931" t="s">
        <v>920</v>
      </c>
      <c r="O7931">
        <v>2125</v>
      </c>
    </row>
    <row r="7932" spans="1:15" x14ac:dyDescent="0.35">
      <c r="A7932" s="189" t="str">
        <f t="shared" si="412"/>
        <v>Nov</v>
      </c>
      <c r="B7932" s="190" t="str">
        <f t="shared" si="413"/>
        <v>2023</v>
      </c>
      <c r="C7932" s="190" t="str">
        <f t="shared" si="414"/>
        <v>Nov-2023</v>
      </c>
      <c r="D7932" s="2">
        <v>45260</v>
      </c>
      <c r="E7932" t="s">
        <v>1119</v>
      </c>
      <c r="F7932" t="s">
        <v>1570</v>
      </c>
      <c r="G7932" t="s">
        <v>1120</v>
      </c>
      <c r="H7932" t="s">
        <v>670</v>
      </c>
      <c r="I7932" t="s">
        <v>1143</v>
      </c>
      <c r="J7932" t="s">
        <v>1144</v>
      </c>
      <c r="K7932" t="s">
        <v>1148</v>
      </c>
      <c r="L7932" t="s">
        <v>1149</v>
      </c>
      <c r="M7932" t="s">
        <v>1150</v>
      </c>
      <c r="N7932" t="s">
        <v>922</v>
      </c>
      <c r="O7932">
        <v>280</v>
      </c>
    </row>
    <row r="7933" spans="1:15" x14ac:dyDescent="0.35">
      <c r="A7933" s="189" t="str">
        <f t="shared" si="412"/>
        <v>Nov</v>
      </c>
      <c r="B7933" s="190" t="str">
        <f t="shared" si="413"/>
        <v>2023</v>
      </c>
      <c r="C7933" s="190" t="str">
        <f t="shared" si="414"/>
        <v>Nov-2023</v>
      </c>
      <c r="D7933" s="2">
        <v>45260</v>
      </c>
      <c r="E7933" t="s">
        <v>1119</v>
      </c>
      <c r="F7933" t="s">
        <v>1570</v>
      </c>
      <c r="G7933" t="s">
        <v>1120</v>
      </c>
      <c r="H7933" t="s">
        <v>670</v>
      </c>
      <c r="I7933" t="s">
        <v>1143</v>
      </c>
      <c r="J7933" t="s">
        <v>1144</v>
      </c>
      <c r="K7933" t="s">
        <v>1148</v>
      </c>
      <c r="L7933" t="s">
        <v>1149</v>
      </c>
      <c r="M7933" t="s">
        <v>1150</v>
      </c>
      <c r="N7933" t="s">
        <v>921</v>
      </c>
      <c r="O7933">
        <v>1210</v>
      </c>
    </row>
    <row r="7934" spans="1:15" x14ac:dyDescent="0.35">
      <c r="A7934" s="189" t="str">
        <f t="shared" si="412"/>
        <v>Nov</v>
      </c>
      <c r="B7934" s="190" t="str">
        <f t="shared" si="413"/>
        <v>2023</v>
      </c>
      <c r="C7934" s="190" t="str">
        <f t="shared" si="414"/>
        <v>Nov-2023</v>
      </c>
      <c r="D7934" s="2">
        <v>45260</v>
      </c>
      <c r="E7934" t="s">
        <v>1119</v>
      </c>
      <c r="F7934" t="s">
        <v>1570</v>
      </c>
      <c r="G7934" t="s">
        <v>1120</v>
      </c>
      <c r="H7934" t="s">
        <v>670</v>
      </c>
      <c r="I7934" t="s">
        <v>1143</v>
      </c>
      <c r="J7934" t="s">
        <v>1144</v>
      </c>
      <c r="K7934" t="s">
        <v>1151</v>
      </c>
      <c r="L7934" t="s">
        <v>1152</v>
      </c>
      <c r="M7934" t="s">
        <v>1153</v>
      </c>
      <c r="N7934" t="s">
        <v>1528</v>
      </c>
      <c r="O7934" t="s">
        <v>958</v>
      </c>
    </row>
    <row r="7935" spans="1:15" x14ac:dyDescent="0.35">
      <c r="A7935" s="189" t="str">
        <f t="shared" si="412"/>
        <v>Nov</v>
      </c>
      <c r="B7935" s="190" t="str">
        <f t="shared" si="413"/>
        <v>2023</v>
      </c>
      <c r="C7935" s="190" t="str">
        <f t="shared" si="414"/>
        <v>Nov-2023</v>
      </c>
      <c r="D7935" s="2">
        <v>45260</v>
      </c>
      <c r="E7935" t="s">
        <v>1119</v>
      </c>
      <c r="F7935" t="s">
        <v>1570</v>
      </c>
      <c r="G7935" t="s">
        <v>1120</v>
      </c>
      <c r="H7935" t="s">
        <v>670</v>
      </c>
      <c r="I7935" t="s">
        <v>1143</v>
      </c>
      <c r="J7935" t="s">
        <v>1144</v>
      </c>
      <c r="K7935" t="s">
        <v>1151</v>
      </c>
      <c r="L7935" t="s">
        <v>1152</v>
      </c>
      <c r="M7935" t="s">
        <v>1153</v>
      </c>
      <c r="N7935" t="s">
        <v>1529</v>
      </c>
      <c r="O7935" t="s">
        <v>958</v>
      </c>
    </row>
    <row r="7936" spans="1:15" x14ac:dyDescent="0.35">
      <c r="A7936" s="189" t="str">
        <f t="shared" si="412"/>
        <v>Nov</v>
      </c>
      <c r="B7936" s="190" t="str">
        <f t="shared" si="413"/>
        <v>2023</v>
      </c>
      <c r="C7936" s="190" t="str">
        <f t="shared" si="414"/>
        <v>Nov-2023</v>
      </c>
      <c r="D7936" s="2">
        <v>45260</v>
      </c>
      <c r="E7936" t="s">
        <v>1119</v>
      </c>
      <c r="F7936" t="s">
        <v>1570</v>
      </c>
      <c r="G7936" t="s">
        <v>1120</v>
      </c>
      <c r="H7936" t="s">
        <v>670</v>
      </c>
      <c r="I7936" t="s">
        <v>1143</v>
      </c>
      <c r="J7936" t="s">
        <v>1144</v>
      </c>
      <c r="K7936" t="s">
        <v>1151</v>
      </c>
      <c r="L7936" t="s">
        <v>1152</v>
      </c>
      <c r="M7936" t="s">
        <v>1153</v>
      </c>
      <c r="N7936" t="s">
        <v>919</v>
      </c>
      <c r="O7936">
        <v>90</v>
      </c>
    </row>
    <row r="7937" spans="1:15" x14ac:dyDescent="0.35">
      <c r="A7937" s="189" t="str">
        <f t="shared" si="412"/>
        <v>Nov</v>
      </c>
      <c r="B7937" s="190" t="str">
        <f t="shared" si="413"/>
        <v>2023</v>
      </c>
      <c r="C7937" s="190" t="str">
        <f t="shared" si="414"/>
        <v>Nov-2023</v>
      </c>
      <c r="D7937" s="2">
        <v>45260</v>
      </c>
      <c r="E7937" t="s">
        <v>1119</v>
      </c>
      <c r="F7937" t="s">
        <v>1570</v>
      </c>
      <c r="G7937" t="s">
        <v>1120</v>
      </c>
      <c r="H7937" t="s">
        <v>670</v>
      </c>
      <c r="I7937" t="s">
        <v>1143</v>
      </c>
      <c r="J7937" t="s">
        <v>1144</v>
      </c>
      <c r="K7937" t="s">
        <v>1151</v>
      </c>
      <c r="L7937" t="s">
        <v>1152</v>
      </c>
      <c r="M7937" t="s">
        <v>1153</v>
      </c>
      <c r="N7937" t="s">
        <v>920</v>
      </c>
      <c r="O7937">
        <v>1225</v>
      </c>
    </row>
    <row r="7938" spans="1:15" x14ac:dyDescent="0.35">
      <c r="A7938" s="189" t="str">
        <f t="shared" si="412"/>
        <v>Nov</v>
      </c>
      <c r="B7938" s="190" t="str">
        <f t="shared" si="413"/>
        <v>2023</v>
      </c>
      <c r="C7938" s="190" t="str">
        <f t="shared" si="414"/>
        <v>Nov-2023</v>
      </c>
      <c r="D7938" s="2">
        <v>45260</v>
      </c>
      <c r="E7938" t="s">
        <v>1119</v>
      </c>
      <c r="F7938" t="s">
        <v>1570</v>
      </c>
      <c r="G7938" t="s">
        <v>1120</v>
      </c>
      <c r="H7938" t="s">
        <v>670</v>
      </c>
      <c r="I7938" t="s">
        <v>1143</v>
      </c>
      <c r="J7938" t="s">
        <v>1144</v>
      </c>
      <c r="K7938" t="s">
        <v>1151</v>
      </c>
      <c r="L7938" t="s">
        <v>1152</v>
      </c>
      <c r="M7938" t="s">
        <v>1153</v>
      </c>
      <c r="N7938" t="s">
        <v>922</v>
      </c>
      <c r="O7938">
        <v>340</v>
      </c>
    </row>
    <row r="7939" spans="1:15" x14ac:dyDescent="0.35">
      <c r="A7939" s="189" t="str">
        <f t="shared" si="412"/>
        <v>Nov</v>
      </c>
      <c r="B7939" s="190" t="str">
        <f t="shared" si="413"/>
        <v>2023</v>
      </c>
      <c r="C7939" s="190" t="str">
        <f t="shared" si="414"/>
        <v>Nov-2023</v>
      </c>
      <c r="D7939" s="2">
        <v>45260</v>
      </c>
      <c r="E7939" t="s">
        <v>1119</v>
      </c>
      <c r="F7939" t="s">
        <v>1570</v>
      </c>
      <c r="G7939" t="s">
        <v>1120</v>
      </c>
      <c r="H7939" t="s">
        <v>670</v>
      </c>
      <c r="I7939" t="s">
        <v>1143</v>
      </c>
      <c r="J7939" t="s">
        <v>1144</v>
      </c>
      <c r="K7939" t="s">
        <v>1151</v>
      </c>
      <c r="L7939" t="s">
        <v>1152</v>
      </c>
      <c r="M7939" t="s">
        <v>1153</v>
      </c>
      <c r="N7939" t="s">
        <v>921</v>
      </c>
      <c r="O7939">
        <v>740</v>
      </c>
    </row>
    <row r="7940" spans="1:15" x14ac:dyDescent="0.35">
      <c r="A7940" s="189" t="str">
        <f t="shared" si="412"/>
        <v>Nov</v>
      </c>
      <c r="B7940" s="190" t="str">
        <f t="shared" si="413"/>
        <v>2023</v>
      </c>
      <c r="C7940" s="190" t="str">
        <f t="shared" si="414"/>
        <v>Nov-2023</v>
      </c>
      <c r="D7940" s="2">
        <v>45260</v>
      </c>
      <c r="E7940" t="s">
        <v>1119</v>
      </c>
      <c r="F7940" t="s">
        <v>1570</v>
      </c>
      <c r="G7940" t="s">
        <v>1120</v>
      </c>
      <c r="H7940" t="s">
        <v>675</v>
      </c>
      <c r="I7940" t="s">
        <v>1154</v>
      </c>
      <c r="J7940" t="s">
        <v>1155</v>
      </c>
      <c r="K7940" t="s">
        <v>1156</v>
      </c>
      <c r="L7940" t="s">
        <v>1157</v>
      </c>
      <c r="M7940" t="s">
        <v>1158</v>
      </c>
      <c r="N7940" t="s">
        <v>1528</v>
      </c>
      <c r="O7940" t="s">
        <v>958</v>
      </c>
    </row>
    <row r="7941" spans="1:15" x14ac:dyDescent="0.35">
      <c r="A7941" s="189" t="str">
        <f t="shared" si="412"/>
        <v>Nov</v>
      </c>
      <c r="B7941" s="190" t="str">
        <f t="shared" si="413"/>
        <v>2023</v>
      </c>
      <c r="C7941" s="190" t="str">
        <f t="shared" si="414"/>
        <v>Nov-2023</v>
      </c>
      <c r="D7941" s="2">
        <v>45260</v>
      </c>
      <c r="E7941" t="s">
        <v>1119</v>
      </c>
      <c r="F7941" t="s">
        <v>1570</v>
      </c>
      <c r="G7941" t="s">
        <v>1120</v>
      </c>
      <c r="H7941" t="s">
        <v>675</v>
      </c>
      <c r="I7941" t="s">
        <v>1154</v>
      </c>
      <c r="J7941" t="s">
        <v>1155</v>
      </c>
      <c r="K7941" t="s">
        <v>1156</v>
      </c>
      <c r="L7941" t="s">
        <v>1157</v>
      </c>
      <c r="M7941" t="s">
        <v>1158</v>
      </c>
      <c r="N7941" t="s">
        <v>1529</v>
      </c>
      <c r="O7941" t="s">
        <v>958</v>
      </c>
    </row>
    <row r="7942" spans="1:15" x14ac:dyDescent="0.35">
      <c r="A7942" s="189" t="str">
        <f t="shared" si="412"/>
        <v>Nov</v>
      </c>
      <c r="B7942" s="190" t="str">
        <f t="shared" si="413"/>
        <v>2023</v>
      </c>
      <c r="C7942" s="190" t="str">
        <f t="shared" si="414"/>
        <v>Nov-2023</v>
      </c>
      <c r="D7942" s="2">
        <v>45260</v>
      </c>
      <c r="E7942" t="s">
        <v>1119</v>
      </c>
      <c r="F7942" t="s">
        <v>1570</v>
      </c>
      <c r="G7942" t="s">
        <v>1120</v>
      </c>
      <c r="H7942" t="s">
        <v>675</v>
      </c>
      <c r="I7942" t="s">
        <v>1154</v>
      </c>
      <c r="J7942" t="s">
        <v>1155</v>
      </c>
      <c r="K7942" t="s">
        <v>1156</v>
      </c>
      <c r="L7942" t="s">
        <v>1157</v>
      </c>
      <c r="M7942" t="s">
        <v>1158</v>
      </c>
      <c r="N7942" t="s">
        <v>919</v>
      </c>
      <c r="O7942">
        <v>315</v>
      </c>
    </row>
    <row r="7943" spans="1:15" x14ac:dyDescent="0.35">
      <c r="A7943" s="189" t="str">
        <f t="shared" si="412"/>
        <v>Nov</v>
      </c>
      <c r="B7943" s="190" t="str">
        <f t="shared" si="413"/>
        <v>2023</v>
      </c>
      <c r="C7943" s="190" t="str">
        <f t="shared" si="414"/>
        <v>Nov-2023</v>
      </c>
      <c r="D7943" s="2">
        <v>45260</v>
      </c>
      <c r="E7943" t="s">
        <v>1119</v>
      </c>
      <c r="F7943" t="s">
        <v>1570</v>
      </c>
      <c r="G7943" t="s">
        <v>1120</v>
      </c>
      <c r="H7943" t="s">
        <v>675</v>
      </c>
      <c r="I7943" t="s">
        <v>1154</v>
      </c>
      <c r="J7943" t="s">
        <v>1155</v>
      </c>
      <c r="K7943" t="s">
        <v>1156</v>
      </c>
      <c r="L7943" t="s">
        <v>1157</v>
      </c>
      <c r="M7943" t="s">
        <v>1158</v>
      </c>
      <c r="N7943" t="s">
        <v>920</v>
      </c>
      <c r="O7943">
        <v>1385</v>
      </c>
    </row>
    <row r="7944" spans="1:15" x14ac:dyDescent="0.35">
      <c r="A7944" s="189" t="str">
        <f t="shared" si="412"/>
        <v>Nov</v>
      </c>
      <c r="B7944" s="190" t="str">
        <f t="shared" si="413"/>
        <v>2023</v>
      </c>
      <c r="C7944" s="190" t="str">
        <f t="shared" si="414"/>
        <v>Nov-2023</v>
      </c>
      <c r="D7944" s="2">
        <v>45260</v>
      </c>
      <c r="E7944" t="s">
        <v>1119</v>
      </c>
      <c r="F7944" t="s">
        <v>1570</v>
      </c>
      <c r="G7944" t="s">
        <v>1120</v>
      </c>
      <c r="H7944" t="s">
        <v>675</v>
      </c>
      <c r="I7944" t="s">
        <v>1154</v>
      </c>
      <c r="J7944" t="s">
        <v>1155</v>
      </c>
      <c r="K7944" t="s">
        <v>1156</v>
      </c>
      <c r="L7944" t="s">
        <v>1157</v>
      </c>
      <c r="M7944" t="s">
        <v>1158</v>
      </c>
      <c r="N7944" t="s">
        <v>922</v>
      </c>
      <c r="O7944">
        <v>1760</v>
      </c>
    </row>
    <row r="7945" spans="1:15" x14ac:dyDescent="0.35">
      <c r="A7945" s="189" t="str">
        <f t="shared" si="412"/>
        <v>Nov</v>
      </c>
      <c r="B7945" s="190" t="str">
        <f t="shared" si="413"/>
        <v>2023</v>
      </c>
      <c r="C7945" s="190" t="str">
        <f t="shared" si="414"/>
        <v>Nov-2023</v>
      </c>
      <c r="D7945" s="2">
        <v>45260</v>
      </c>
      <c r="E7945" t="s">
        <v>1119</v>
      </c>
      <c r="F7945" t="s">
        <v>1570</v>
      </c>
      <c r="G7945" t="s">
        <v>1120</v>
      </c>
      <c r="H7945" t="s">
        <v>675</v>
      </c>
      <c r="I7945" t="s">
        <v>1154</v>
      </c>
      <c r="J7945" t="s">
        <v>1155</v>
      </c>
      <c r="K7945" t="s">
        <v>1156</v>
      </c>
      <c r="L7945" t="s">
        <v>1157</v>
      </c>
      <c r="M7945" t="s">
        <v>1158</v>
      </c>
      <c r="N7945" t="s">
        <v>921</v>
      </c>
      <c r="O7945">
        <v>1360</v>
      </c>
    </row>
    <row r="7946" spans="1:15" x14ac:dyDescent="0.35">
      <c r="A7946" s="189" t="str">
        <f t="shared" si="412"/>
        <v>Nov</v>
      </c>
      <c r="B7946" s="190" t="str">
        <f t="shared" si="413"/>
        <v>2023</v>
      </c>
      <c r="C7946" s="190" t="str">
        <f t="shared" si="414"/>
        <v>Nov-2023</v>
      </c>
      <c r="D7946" s="2">
        <v>45260</v>
      </c>
      <c r="E7946" t="s">
        <v>1119</v>
      </c>
      <c r="F7946" t="s">
        <v>1570</v>
      </c>
      <c r="G7946" t="s">
        <v>1120</v>
      </c>
      <c r="H7946" t="s">
        <v>675</v>
      </c>
      <c r="I7946" t="s">
        <v>1154</v>
      </c>
      <c r="J7946" t="s">
        <v>1155</v>
      </c>
      <c r="K7946" t="s">
        <v>1159</v>
      </c>
      <c r="L7946" t="s">
        <v>1160</v>
      </c>
      <c r="M7946" t="s">
        <v>1161</v>
      </c>
      <c r="N7946" t="s">
        <v>1528</v>
      </c>
      <c r="O7946" t="s">
        <v>958</v>
      </c>
    </row>
    <row r="7947" spans="1:15" x14ac:dyDescent="0.35">
      <c r="A7947" s="189" t="str">
        <f t="shared" si="412"/>
        <v>Nov</v>
      </c>
      <c r="B7947" s="190" t="str">
        <f t="shared" si="413"/>
        <v>2023</v>
      </c>
      <c r="C7947" s="190" t="str">
        <f t="shared" si="414"/>
        <v>Nov-2023</v>
      </c>
      <c r="D7947" s="2">
        <v>45260</v>
      </c>
      <c r="E7947" t="s">
        <v>1119</v>
      </c>
      <c r="F7947" t="s">
        <v>1570</v>
      </c>
      <c r="G7947" t="s">
        <v>1120</v>
      </c>
      <c r="H7947" t="s">
        <v>675</v>
      </c>
      <c r="I7947" t="s">
        <v>1154</v>
      </c>
      <c r="J7947" t="s">
        <v>1155</v>
      </c>
      <c r="K7947" t="s">
        <v>1159</v>
      </c>
      <c r="L7947" t="s">
        <v>1160</v>
      </c>
      <c r="M7947" t="s">
        <v>1161</v>
      </c>
      <c r="N7947" t="s">
        <v>1529</v>
      </c>
      <c r="O7947" t="s">
        <v>958</v>
      </c>
    </row>
    <row r="7948" spans="1:15" x14ac:dyDescent="0.35">
      <c r="A7948" s="189" t="str">
        <f t="shared" si="412"/>
        <v>Nov</v>
      </c>
      <c r="B7948" s="190" t="str">
        <f t="shared" si="413"/>
        <v>2023</v>
      </c>
      <c r="C7948" s="190" t="str">
        <f t="shared" si="414"/>
        <v>Nov-2023</v>
      </c>
      <c r="D7948" s="2">
        <v>45260</v>
      </c>
      <c r="E7948" t="s">
        <v>1119</v>
      </c>
      <c r="F7948" t="s">
        <v>1570</v>
      </c>
      <c r="G7948" t="s">
        <v>1120</v>
      </c>
      <c r="H7948" t="s">
        <v>675</v>
      </c>
      <c r="I7948" t="s">
        <v>1154</v>
      </c>
      <c r="J7948" t="s">
        <v>1155</v>
      </c>
      <c r="K7948" t="s">
        <v>1159</v>
      </c>
      <c r="L7948" t="s">
        <v>1160</v>
      </c>
      <c r="M7948" t="s">
        <v>1161</v>
      </c>
      <c r="N7948" t="s">
        <v>919</v>
      </c>
      <c r="O7948">
        <v>395</v>
      </c>
    </row>
    <row r="7949" spans="1:15" x14ac:dyDescent="0.35">
      <c r="A7949" s="189" t="str">
        <f t="shared" si="412"/>
        <v>Nov</v>
      </c>
      <c r="B7949" s="190" t="str">
        <f t="shared" si="413"/>
        <v>2023</v>
      </c>
      <c r="C7949" s="190" t="str">
        <f t="shared" si="414"/>
        <v>Nov-2023</v>
      </c>
      <c r="D7949" s="2">
        <v>45260</v>
      </c>
      <c r="E7949" t="s">
        <v>1119</v>
      </c>
      <c r="F7949" t="s">
        <v>1570</v>
      </c>
      <c r="G7949" t="s">
        <v>1120</v>
      </c>
      <c r="H7949" t="s">
        <v>675</v>
      </c>
      <c r="I7949" t="s">
        <v>1154</v>
      </c>
      <c r="J7949" t="s">
        <v>1155</v>
      </c>
      <c r="K7949" t="s">
        <v>1159</v>
      </c>
      <c r="L7949" t="s">
        <v>1160</v>
      </c>
      <c r="M7949" t="s">
        <v>1161</v>
      </c>
      <c r="N7949" t="s">
        <v>920</v>
      </c>
      <c r="O7949">
        <v>2540</v>
      </c>
    </row>
    <row r="7950" spans="1:15" x14ac:dyDescent="0.35">
      <c r="A7950" s="189" t="str">
        <f t="shared" si="412"/>
        <v>Nov</v>
      </c>
      <c r="B7950" s="190" t="str">
        <f t="shared" si="413"/>
        <v>2023</v>
      </c>
      <c r="C7950" s="190" t="str">
        <f t="shared" si="414"/>
        <v>Nov-2023</v>
      </c>
      <c r="D7950" s="2">
        <v>45260</v>
      </c>
      <c r="E7950" t="s">
        <v>1119</v>
      </c>
      <c r="F7950" t="s">
        <v>1570</v>
      </c>
      <c r="G7950" t="s">
        <v>1120</v>
      </c>
      <c r="H7950" t="s">
        <v>675</v>
      </c>
      <c r="I7950" t="s">
        <v>1154</v>
      </c>
      <c r="J7950" t="s">
        <v>1155</v>
      </c>
      <c r="K7950" t="s">
        <v>1159</v>
      </c>
      <c r="L7950" t="s">
        <v>1160</v>
      </c>
      <c r="M7950" t="s">
        <v>1161</v>
      </c>
      <c r="N7950" t="s">
        <v>922</v>
      </c>
      <c r="O7950">
        <v>465</v>
      </c>
    </row>
    <row r="7951" spans="1:15" x14ac:dyDescent="0.35">
      <c r="A7951" s="189" t="str">
        <f t="shared" si="412"/>
        <v>Nov</v>
      </c>
      <c r="B7951" s="190" t="str">
        <f t="shared" si="413"/>
        <v>2023</v>
      </c>
      <c r="C7951" s="190" t="str">
        <f t="shared" si="414"/>
        <v>Nov-2023</v>
      </c>
      <c r="D7951" s="2">
        <v>45260</v>
      </c>
      <c r="E7951" t="s">
        <v>1119</v>
      </c>
      <c r="F7951" t="s">
        <v>1570</v>
      </c>
      <c r="G7951" t="s">
        <v>1120</v>
      </c>
      <c r="H7951" t="s">
        <v>675</v>
      </c>
      <c r="I7951" t="s">
        <v>1154</v>
      </c>
      <c r="J7951" t="s">
        <v>1155</v>
      </c>
      <c r="K7951" t="s">
        <v>1159</v>
      </c>
      <c r="L7951" t="s">
        <v>1160</v>
      </c>
      <c r="M7951" t="s">
        <v>1161</v>
      </c>
      <c r="N7951" t="s">
        <v>921</v>
      </c>
      <c r="O7951">
        <v>1335</v>
      </c>
    </row>
    <row r="7952" spans="1:15" x14ac:dyDescent="0.35">
      <c r="A7952" s="189" t="str">
        <f t="shared" si="412"/>
        <v>Nov</v>
      </c>
      <c r="B7952" s="190" t="str">
        <f t="shared" si="413"/>
        <v>2023</v>
      </c>
      <c r="C7952" s="190" t="str">
        <f t="shared" si="414"/>
        <v>Nov-2023</v>
      </c>
      <c r="D7952" s="2">
        <v>45260</v>
      </c>
      <c r="E7952" t="s">
        <v>1119</v>
      </c>
      <c r="F7952" t="s">
        <v>1570</v>
      </c>
      <c r="G7952" t="s">
        <v>1120</v>
      </c>
      <c r="H7952" t="s">
        <v>675</v>
      </c>
      <c r="I7952" t="s">
        <v>1154</v>
      </c>
      <c r="J7952" t="s">
        <v>1155</v>
      </c>
      <c r="K7952" t="s">
        <v>1162</v>
      </c>
      <c r="L7952" t="s">
        <v>1163</v>
      </c>
      <c r="M7952" t="s">
        <v>1164</v>
      </c>
      <c r="N7952" t="s">
        <v>1528</v>
      </c>
      <c r="O7952" t="s">
        <v>958</v>
      </c>
    </row>
    <row r="7953" spans="1:15" x14ac:dyDescent="0.35">
      <c r="A7953" s="189" t="str">
        <f t="shared" si="412"/>
        <v>Nov</v>
      </c>
      <c r="B7953" s="190" t="str">
        <f t="shared" si="413"/>
        <v>2023</v>
      </c>
      <c r="C7953" s="190" t="str">
        <f t="shared" si="414"/>
        <v>Nov-2023</v>
      </c>
      <c r="D7953" s="2">
        <v>45260</v>
      </c>
      <c r="E7953" t="s">
        <v>1119</v>
      </c>
      <c r="F7953" t="s">
        <v>1570</v>
      </c>
      <c r="G7953" t="s">
        <v>1120</v>
      </c>
      <c r="H7953" t="s">
        <v>675</v>
      </c>
      <c r="I7953" t="s">
        <v>1154</v>
      </c>
      <c r="J7953" t="s">
        <v>1155</v>
      </c>
      <c r="K7953" t="s">
        <v>1162</v>
      </c>
      <c r="L7953" t="s">
        <v>1163</v>
      </c>
      <c r="M7953" t="s">
        <v>1164</v>
      </c>
      <c r="N7953" t="s">
        <v>1529</v>
      </c>
      <c r="O7953" t="s">
        <v>958</v>
      </c>
    </row>
    <row r="7954" spans="1:15" x14ac:dyDescent="0.35">
      <c r="A7954" s="189" t="str">
        <f t="shared" si="412"/>
        <v>Nov</v>
      </c>
      <c r="B7954" s="190" t="str">
        <f t="shared" si="413"/>
        <v>2023</v>
      </c>
      <c r="C7954" s="190" t="str">
        <f t="shared" si="414"/>
        <v>Nov-2023</v>
      </c>
      <c r="D7954" s="2">
        <v>45260</v>
      </c>
      <c r="E7954" t="s">
        <v>1119</v>
      </c>
      <c r="F7954" t="s">
        <v>1570</v>
      </c>
      <c r="G7954" t="s">
        <v>1120</v>
      </c>
      <c r="H7954" t="s">
        <v>675</v>
      </c>
      <c r="I7954" t="s">
        <v>1154</v>
      </c>
      <c r="J7954" t="s">
        <v>1155</v>
      </c>
      <c r="K7954" t="s">
        <v>1162</v>
      </c>
      <c r="L7954" t="s">
        <v>1163</v>
      </c>
      <c r="M7954" t="s">
        <v>1164</v>
      </c>
      <c r="N7954" t="s">
        <v>919</v>
      </c>
      <c r="O7954">
        <v>170</v>
      </c>
    </row>
    <row r="7955" spans="1:15" x14ac:dyDescent="0.35">
      <c r="A7955" s="189" t="str">
        <f t="shared" si="412"/>
        <v>Nov</v>
      </c>
      <c r="B7955" s="190" t="str">
        <f t="shared" si="413"/>
        <v>2023</v>
      </c>
      <c r="C7955" s="190" t="str">
        <f t="shared" si="414"/>
        <v>Nov-2023</v>
      </c>
      <c r="D7955" s="2">
        <v>45260</v>
      </c>
      <c r="E7955" t="s">
        <v>1119</v>
      </c>
      <c r="F7955" t="s">
        <v>1570</v>
      </c>
      <c r="G7955" t="s">
        <v>1120</v>
      </c>
      <c r="H7955" t="s">
        <v>675</v>
      </c>
      <c r="I7955" t="s">
        <v>1154</v>
      </c>
      <c r="J7955" t="s">
        <v>1155</v>
      </c>
      <c r="K7955" t="s">
        <v>1162</v>
      </c>
      <c r="L7955" t="s">
        <v>1163</v>
      </c>
      <c r="M7955" t="s">
        <v>1164</v>
      </c>
      <c r="N7955" t="s">
        <v>920</v>
      </c>
      <c r="O7955">
        <v>800</v>
      </c>
    </row>
    <row r="7956" spans="1:15" x14ac:dyDescent="0.35">
      <c r="A7956" s="189" t="str">
        <f t="shared" si="412"/>
        <v>Nov</v>
      </c>
      <c r="B7956" s="190" t="str">
        <f t="shared" si="413"/>
        <v>2023</v>
      </c>
      <c r="C7956" s="190" t="str">
        <f t="shared" si="414"/>
        <v>Nov-2023</v>
      </c>
      <c r="D7956" s="2">
        <v>45260</v>
      </c>
      <c r="E7956" t="s">
        <v>1119</v>
      </c>
      <c r="F7956" t="s">
        <v>1570</v>
      </c>
      <c r="G7956" t="s">
        <v>1120</v>
      </c>
      <c r="H7956" t="s">
        <v>675</v>
      </c>
      <c r="I7956" t="s">
        <v>1154</v>
      </c>
      <c r="J7956" t="s">
        <v>1155</v>
      </c>
      <c r="K7956" t="s">
        <v>1162</v>
      </c>
      <c r="L7956" t="s">
        <v>1163</v>
      </c>
      <c r="M7956" t="s">
        <v>1164</v>
      </c>
      <c r="N7956" t="s">
        <v>922</v>
      </c>
      <c r="O7956">
        <v>1055</v>
      </c>
    </row>
    <row r="7957" spans="1:15" x14ac:dyDescent="0.35">
      <c r="A7957" s="189" t="str">
        <f t="shared" si="412"/>
        <v>Nov</v>
      </c>
      <c r="B7957" s="190" t="str">
        <f t="shared" si="413"/>
        <v>2023</v>
      </c>
      <c r="C7957" s="190" t="str">
        <f t="shared" si="414"/>
        <v>Nov-2023</v>
      </c>
      <c r="D7957" s="2">
        <v>45260</v>
      </c>
      <c r="E7957" t="s">
        <v>1119</v>
      </c>
      <c r="F7957" t="s">
        <v>1570</v>
      </c>
      <c r="G7957" t="s">
        <v>1120</v>
      </c>
      <c r="H7957" t="s">
        <v>675</v>
      </c>
      <c r="I7957" t="s">
        <v>1154</v>
      </c>
      <c r="J7957" t="s">
        <v>1155</v>
      </c>
      <c r="K7957" t="s">
        <v>1162</v>
      </c>
      <c r="L7957" t="s">
        <v>1163</v>
      </c>
      <c r="M7957" t="s">
        <v>1164</v>
      </c>
      <c r="N7957" t="s">
        <v>921</v>
      </c>
      <c r="O7957">
        <v>980</v>
      </c>
    </row>
    <row r="7958" spans="1:15" x14ac:dyDescent="0.35">
      <c r="A7958" s="189" t="str">
        <f t="shared" si="412"/>
        <v>Nov</v>
      </c>
      <c r="B7958" s="190" t="str">
        <f t="shared" si="413"/>
        <v>2023</v>
      </c>
      <c r="C7958" s="190" t="str">
        <f t="shared" si="414"/>
        <v>Nov-2023</v>
      </c>
      <c r="D7958" s="2">
        <v>45260</v>
      </c>
      <c r="E7958" t="s">
        <v>1119</v>
      </c>
      <c r="F7958" t="s">
        <v>1570</v>
      </c>
      <c r="G7958" t="s">
        <v>1120</v>
      </c>
      <c r="H7958" t="s">
        <v>676</v>
      </c>
      <c r="I7958" t="s">
        <v>1165</v>
      </c>
      <c r="J7958" t="s">
        <v>1166</v>
      </c>
      <c r="K7958" t="s">
        <v>1167</v>
      </c>
      <c r="L7958" t="s">
        <v>1168</v>
      </c>
      <c r="M7958" t="s">
        <v>1169</v>
      </c>
      <c r="N7958" t="s">
        <v>1528</v>
      </c>
      <c r="O7958" t="s">
        <v>958</v>
      </c>
    </row>
    <row r="7959" spans="1:15" x14ac:dyDescent="0.35">
      <c r="A7959" s="189" t="str">
        <f t="shared" si="412"/>
        <v>Nov</v>
      </c>
      <c r="B7959" s="190" t="str">
        <f t="shared" si="413"/>
        <v>2023</v>
      </c>
      <c r="C7959" s="190" t="str">
        <f t="shared" si="414"/>
        <v>Nov-2023</v>
      </c>
      <c r="D7959" s="2">
        <v>45260</v>
      </c>
      <c r="E7959" t="s">
        <v>1119</v>
      </c>
      <c r="F7959" t="s">
        <v>1570</v>
      </c>
      <c r="G7959" t="s">
        <v>1120</v>
      </c>
      <c r="H7959" t="s">
        <v>676</v>
      </c>
      <c r="I7959" t="s">
        <v>1165</v>
      </c>
      <c r="J7959" t="s">
        <v>1166</v>
      </c>
      <c r="K7959" t="s">
        <v>1167</v>
      </c>
      <c r="L7959" t="s">
        <v>1168</v>
      </c>
      <c r="M7959" t="s">
        <v>1169</v>
      </c>
      <c r="N7959" t="s">
        <v>1529</v>
      </c>
      <c r="O7959" t="s">
        <v>958</v>
      </c>
    </row>
    <row r="7960" spans="1:15" x14ac:dyDescent="0.35">
      <c r="A7960" s="189" t="str">
        <f t="shared" si="412"/>
        <v>Nov</v>
      </c>
      <c r="B7960" s="190" t="str">
        <f t="shared" si="413"/>
        <v>2023</v>
      </c>
      <c r="C7960" s="190" t="str">
        <f t="shared" si="414"/>
        <v>Nov-2023</v>
      </c>
      <c r="D7960" s="2">
        <v>45260</v>
      </c>
      <c r="E7960" t="s">
        <v>1119</v>
      </c>
      <c r="F7960" t="s">
        <v>1570</v>
      </c>
      <c r="G7960" t="s">
        <v>1120</v>
      </c>
      <c r="H7960" t="s">
        <v>676</v>
      </c>
      <c r="I7960" t="s">
        <v>1165</v>
      </c>
      <c r="J7960" t="s">
        <v>1166</v>
      </c>
      <c r="K7960" t="s">
        <v>1167</v>
      </c>
      <c r="L7960" t="s">
        <v>1168</v>
      </c>
      <c r="M7960" t="s">
        <v>1169</v>
      </c>
      <c r="N7960" t="s">
        <v>919</v>
      </c>
      <c r="O7960">
        <v>235</v>
      </c>
    </row>
    <row r="7961" spans="1:15" x14ac:dyDescent="0.35">
      <c r="A7961" s="189" t="str">
        <f t="shared" si="412"/>
        <v>Nov</v>
      </c>
      <c r="B7961" s="190" t="str">
        <f t="shared" si="413"/>
        <v>2023</v>
      </c>
      <c r="C7961" s="190" t="str">
        <f t="shared" si="414"/>
        <v>Nov-2023</v>
      </c>
      <c r="D7961" s="2">
        <v>45260</v>
      </c>
      <c r="E7961" t="s">
        <v>1119</v>
      </c>
      <c r="F7961" t="s">
        <v>1570</v>
      </c>
      <c r="G7961" t="s">
        <v>1120</v>
      </c>
      <c r="H7961" t="s">
        <v>676</v>
      </c>
      <c r="I7961" t="s">
        <v>1165</v>
      </c>
      <c r="J7961" t="s">
        <v>1166</v>
      </c>
      <c r="K7961" t="s">
        <v>1167</v>
      </c>
      <c r="L7961" t="s">
        <v>1168</v>
      </c>
      <c r="M7961" t="s">
        <v>1169</v>
      </c>
      <c r="N7961" t="s">
        <v>920</v>
      </c>
      <c r="O7961">
        <v>4960</v>
      </c>
    </row>
    <row r="7962" spans="1:15" x14ac:dyDescent="0.35">
      <c r="A7962" s="189" t="str">
        <f t="shared" ref="A7962:A8025" si="415">TEXT(D7962,"mmm")</f>
        <v>Nov</v>
      </c>
      <c r="B7962" s="190" t="str">
        <f t="shared" ref="B7962:B8025" si="416">TEXT(D7962,"yyyy")</f>
        <v>2023</v>
      </c>
      <c r="C7962" s="190" t="str">
        <f t="shared" ref="C7962:C8025" si="417">_xlfn.CONCAT(A7962&amp;"-"&amp;B7962)</f>
        <v>Nov-2023</v>
      </c>
      <c r="D7962" s="2">
        <v>45260</v>
      </c>
      <c r="E7962" t="s">
        <v>1119</v>
      </c>
      <c r="F7962" t="s">
        <v>1570</v>
      </c>
      <c r="G7962" t="s">
        <v>1120</v>
      </c>
      <c r="H7962" t="s">
        <v>676</v>
      </c>
      <c r="I7962" t="s">
        <v>1165</v>
      </c>
      <c r="J7962" t="s">
        <v>1166</v>
      </c>
      <c r="K7962" t="s">
        <v>1167</v>
      </c>
      <c r="L7962" t="s">
        <v>1168</v>
      </c>
      <c r="M7962" t="s">
        <v>1169</v>
      </c>
      <c r="N7962" t="s">
        <v>922</v>
      </c>
      <c r="O7962">
        <v>1900</v>
      </c>
    </row>
    <row r="7963" spans="1:15" x14ac:dyDescent="0.35">
      <c r="A7963" s="189" t="str">
        <f t="shared" si="415"/>
        <v>Nov</v>
      </c>
      <c r="B7963" s="190" t="str">
        <f t="shared" si="416"/>
        <v>2023</v>
      </c>
      <c r="C7963" s="190" t="str">
        <f t="shared" si="417"/>
        <v>Nov-2023</v>
      </c>
      <c r="D7963" s="2">
        <v>45260</v>
      </c>
      <c r="E7963" t="s">
        <v>1119</v>
      </c>
      <c r="F7963" t="s">
        <v>1570</v>
      </c>
      <c r="G7963" t="s">
        <v>1120</v>
      </c>
      <c r="H7963" t="s">
        <v>676</v>
      </c>
      <c r="I7963" t="s">
        <v>1165</v>
      </c>
      <c r="J7963" t="s">
        <v>1166</v>
      </c>
      <c r="K7963" t="s">
        <v>1167</v>
      </c>
      <c r="L7963" t="s">
        <v>1168</v>
      </c>
      <c r="M7963" t="s">
        <v>1169</v>
      </c>
      <c r="N7963" t="s">
        <v>921</v>
      </c>
      <c r="O7963">
        <v>4210</v>
      </c>
    </row>
    <row r="7964" spans="1:15" x14ac:dyDescent="0.35">
      <c r="A7964" s="189" t="str">
        <f t="shared" si="415"/>
        <v>Nov</v>
      </c>
      <c r="B7964" s="190" t="str">
        <f t="shared" si="416"/>
        <v>2023</v>
      </c>
      <c r="C7964" s="190" t="str">
        <f t="shared" si="417"/>
        <v>Nov-2023</v>
      </c>
      <c r="D7964" s="2">
        <v>45260</v>
      </c>
      <c r="E7964" t="s">
        <v>1119</v>
      </c>
      <c r="F7964" t="s">
        <v>1570</v>
      </c>
      <c r="G7964" t="s">
        <v>1120</v>
      </c>
      <c r="H7964" t="s">
        <v>692</v>
      </c>
      <c r="I7964" t="s">
        <v>1170</v>
      </c>
      <c r="J7964" t="s">
        <v>1171</v>
      </c>
      <c r="K7964" t="s">
        <v>1172</v>
      </c>
      <c r="L7964" t="s">
        <v>1173</v>
      </c>
      <c r="M7964" t="s">
        <v>1174</v>
      </c>
      <c r="N7964" t="s">
        <v>1528</v>
      </c>
      <c r="O7964" t="s">
        <v>958</v>
      </c>
    </row>
    <row r="7965" spans="1:15" x14ac:dyDescent="0.35">
      <c r="A7965" s="189" t="str">
        <f t="shared" si="415"/>
        <v>Nov</v>
      </c>
      <c r="B7965" s="190" t="str">
        <f t="shared" si="416"/>
        <v>2023</v>
      </c>
      <c r="C7965" s="190" t="str">
        <f t="shared" si="417"/>
        <v>Nov-2023</v>
      </c>
      <c r="D7965" s="2">
        <v>45260</v>
      </c>
      <c r="E7965" t="s">
        <v>1119</v>
      </c>
      <c r="F7965" t="s">
        <v>1570</v>
      </c>
      <c r="G7965" t="s">
        <v>1120</v>
      </c>
      <c r="H7965" t="s">
        <v>692</v>
      </c>
      <c r="I7965" t="s">
        <v>1170</v>
      </c>
      <c r="J7965" t="s">
        <v>1171</v>
      </c>
      <c r="K7965" t="s">
        <v>1172</v>
      </c>
      <c r="L7965" t="s">
        <v>1173</v>
      </c>
      <c r="M7965" t="s">
        <v>1174</v>
      </c>
      <c r="N7965" t="s">
        <v>1529</v>
      </c>
      <c r="O7965" t="s">
        <v>958</v>
      </c>
    </row>
    <row r="7966" spans="1:15" x14ac:dyDescent="0.35">
      <c r="A7966" s="189" t="str">
        <f t="shared" si="415"/>
        <v>Nov</v>
      </c>
      <c r="B7966" s="190" t="str">
        <f t="shared" si="416"/>
        <v>2023</v>
      </c>
      <c r="C7966" s="190" t="str">
        <f t="shared" si="417"/>
        <v>Nov-2023</v>
      </c>
      <c r="D7966" s="2">
        <v>45260</v>
      </c>
      <c r="E7966" t="s">
        <v>1119</v>
      </c>
      <c r="F7966" t="s">
        <v>1570</v>
      </c>
      <c r="G7966" t="s">
        <v>1120</v>
      </c>
      <c r="H7966" t="s">
        <v>692</v>
      </c>
      <c r="I7966" t="s">
        <v>1170</v>
      </c>
      <c r="J7966" t="s">
        <v>1171</v>
      </c>
      <c r="K7966" t="s">
        <v>1172</v>
      </c>
      <c r="L7966" t="s">
        <v>1173</v>
      </c>
      <c r="M7966" t="s">
        <v>1174</v>
      </c>
      <c r="N7966" t="s">
        <v>919</v>
      </c>
      <c r="O7966">
        <v>465</v>
      </c>
    </row>
    <row r="7967" spans="1:15" x14ac:dyDescent="0.35">
      <c r="A7967" s="189" t="str">
        <f t="shared" si="415"/>
        <v>Nov</v>
      </c>
      <c r="B7967" s="190" t="str">
        <f t="shared" si="416"/>
        <v>2023</v>
      </c>
      <c r="C7967" s="190" t="str">
        <f t="shared" si="417"/>
        <v>Nov-2023</v>
      </c>
      <c r="D7967" s="2">
        <v>45260</v>
      </c>
      <c r="E7967" t="s">
        <v>1119</v>
      </c>
      <c r="F7967" t="s">
        <v>1570</v>
      </c>
      <c r="G7967" t="s">
        <v>1120</v>
      </c>
      <c r="H7967" t="s">
        <v>692</v>
      </c>
      <c r="I7967" t="s">
        <v>1170</v>
      </c>
      <c r="J7967" t="s">
        <v>1171</v>
      </c>
      <c r="K7967" t="s">
        <v>1172</v>
      </c>
      <c r="L7967" t="s">
        <v>1173</v>
      </c>
      <c r="M7967" t="s">
        <v>1174</v>
      </c>
      <c r="N7967" t="s">
        <v>920</v>
      </c>
      <c r="O7967">
        <v>2185</v>
      </c>
    </row>
    <row r="7968" spans="1:15" x14ac:dyDescent="0.35">
      <c r="A7968" s="189" t="str">
        <f t="shared" si="415"/>
        <v>Nov</v>
      </c>
      <c r="B7968" s="190" t="str">
        <f t="shared" si="416"/>
        <v>2023</v>
      </c>
      <c r="C7968" s="190" t="str">
        <f t="shared" si="417"/>
        <v>Nov-2023</v>
      </c>
      <c r="D7968" s="2">
        <v>45260</v>
      </c>
      <c r="E7968" t="s">
        <v>1119</v>
      </c>
      <c r="F7968" t="s">
        <v>1570</v>
      </c>
      <c r="G7968" t="s">
        <v>1120</v>
      </c>
      <c r="H7968" t="s">
        <v>692</v>
      </c>
      <c r="I7968" t="s">
        <v>1170</v>
      </c>
      <c r="J7968" t="s">
        <v>1171</v>
      </c>
      <c r="K7968" t="s">
        <v>1172</v>
      </c>
      <c r="L7968" t="s">
        <v>1173</v>
      </c>
      <c r="M7968" t="s">
        <v>1174</v>
      </c>
      <c r="N7968" t="s">
        <v>922</v>
      </c>
      <c r="O7968">
        <v>1815</v>
      </c>
    </row>
    <row r="7969" spans="1:15" x14ac:dyDescent="0.35">
      <c r="A7969" s="189" t="str">
        <f t="shared" si="415"/>
        <v>Nov</v>
      </c>
      <c r="B7969" s="190" t="str">
        <f t="shared" si="416"/>
        <v>2023</v>
      </c>
      <c r="C7969" s="190" t="str">
        <f t="shared" si="417"/>
        <v>Nov-2023</v>
      </c>
      <c r="D7969" s="2">
        <v>45260</v>
      </c>
      <c r="E7969" t="s">
        <v>1119</v>
      </c>
      <c r="F7969" t="s">
        <v>1570</v>
      </c>
      <c r="G7969" t="s">
        <v>1120</v>
      </c>
      <c r="H7969" t="s">
        <v>692</v>
      </c>
      <c r="I7969" t="s">
        <v>1170</v>
      </c>
      <c r="J7969" t="s">
        <v>1171</v>
      </c>
      <c r="K7969" t="s">
        <v>1172</v>
      </c>
      <c r="L7969" t="s">
        <v>1173</v>
      </c>
      <c r="M7969" t="s">
        <v>1174</v>
      </c>
      <c r="N7969" t="s">
        <v>921</v>
      </c>
      <c r="O7969">
        <v>2270</v>
      </c>
    </row>
    <row r="7970" spans="1:15" x14ac:dyDescent="0.35">
      <c r="A7970" s="189" t="str">
        <f t="shared" si="415"/>
        <v>Nov</v>
      </c>
      <c r="B7970" s="190" t="str">
        <f t="shared" si="416"/>
        <v>2023</v>
      </c>
      <c r="C7970" s="190" t="str">
        <f t="shared" si="417"/>
        <v>Nov-2023</v>
      </c>
      <c r="D7970" s="2">
        <v>45260</v>
      </c>
      <c r="E7970" t="s">
        <v>1175</v>
      </c>
      <c r="F7970" t="s">
        <v>1571</v>
      </c>
      <c r="G7970" t="s">
        <v>1176</v>
      </c>
      <c r="H7970" t="s">
        <v>662</v>
      </c>
      <c r="I7970" t="s">
        <v>1177</v>
      </c>
      <c r="J7970" t="s">
        <v>1178</v>
      </c>
      <c r="K7970" t="s">
        <v>1179</v>
      </c>
      <c r="L7970" t="s">
        <v>1180</v>
      </c>
      <c r="M7970" t="s">
        <v>1181</v>
      </c>
      <c r="N7970" t="s">
        <v>1528</v>
      </c>
      <c r="O7970" t="s">
        <v>958</v>
      </c>
    </row>
    <row r="7971" spans="1:15" x14ac:dyDescent="0.35">
      <c r="A7971" s="189" t="str">
        <f t="shared" si="415"/>
        <v>Nov</v>
      </c>
      <c r="B7971" s="190" t="str">
        <f t="shared" si="416"/>
        <v>2023</v>
      </c>
      <c r="C7971" s="190" t="str">
        <f t="shared" si="417"/>
        <v>Nov-2023</v>
      </c>
      <c r="D7971" s="2">
        <v>45260</v>
      </c>
      <c r="E7971" t="s">
        <v>1175</v>
      </c>
      <c r="F7971" t="s">
        <v>1571</v>
      </c>
      <c r="G7971" t="s">
        <v>1176</v>
      </c>
      <c r="H7971" t="s">
        <v>662</v>
      </c>
      <c r="I7971" t="s">
        <v>1177</v>
      </c>
      <c r="J7971" t="s">
        <v>1178</v>
      </c>
      <c r="K7971" t="s">
        <v>1179</v>
      </c>
      <c r="L7971" t="s">
        <v>1180</v>
      </c>
      <c r="M7971" t="s">
        <v>1181</v>
      </c>
      <c r="N7971" t="s">
        <v>1529</v>
      </c>
      <c r="O7971" t="s">
        <v>958</v>
      </c>
    </row>
    <row r="7972" spans="1:15" x14ac:dyDescent="0.35">
      <c r="A7972" s="189" t="str">
        <f t="shared" si="415"/>
        <v>Nov</v>
      </c>
      <c r="B7972" s="190" t="str">
        <f t="shared" si="416"/>
        <v>2023</v>
      </c>
      <c r="C7972" s="190" t="str">
        <f t="shared" si="417"/>
        <v>Nov-2023</v>
      </c>
      <c r="D7972" s="2">
        <v>45260</v>
      </c>
      <c r="E7972" t="s">
        <v>1175</v>
      </c>
      <c r="F7972" t="s">
        <v>1571</v>
      </c>
      <c r="G7972" t="s">
        <v>1176</v>
      </c>
      <c r="H7972" t="s">
        <v>662</v>
      </c>
      <c r="I7972" t="s">
        <v>1177</v>
      </c>
      <c r="J7972" t="s">
        <v>1178</v>
      </c>
      <c r="K7972" t="s">
        <v>1179</v>
      </c>
      <c r="L7972" t="s">
        <v>1180</v>
      </c>
      <c r="M7972" t="s">
        <v>1181</v>
      </c>
      <c r="N7972" t="s">
        <v>919</v>
      </c>
      <c r="O7972">
        <v>105</v>
      </c>
    </row>
    <row r="7973" spans="1:15" x14ac:dyDescent="0.35">
      <c r="A7973" s="189" t="str">
        <f t="shared" si="415"/>
        <v>Nov</v>
      </c>
      <c r="B7973" s="190" t="str">
        <f t="shared" si="416"/>
        <v>2023</v>
      </c>
      <c r="C7973" s="190" t="str">
        <f t="shared" si="417"/>
        <v>Nov-2023</v>
      </c>
      <c r="D7973" s="2">
        <v>45260</v>
      </c>
      <c r="E7973" t="s">
        <v>1175</v>
      </c>
      <c r="F7973" t="s">
        <v>1571</v>
      </c>
      <c r="G7973" t="s">
        <v>1176</v>
      </c>
      <c r="H7973" t="s">
        <v>662</v>
      </c>
      <c r="I7973" t="s">
        <v>1177</v>
      </c>
      <c r="J7973" t="s">
        <v>1178</v>
      </c>
      <c r="K7973" t="s">
        <v>1179</v>
      </c>
      <c r="L7973" t="s">
        <v>1180</v>
      </c>
      <c r="M7973" t="s">
        <v>1181</v>
      </c>
      <c r="N7973" t="s">
        <v>920</v>
      </c>
      <c r="O7973">
        <v>560</v>
      </c>
    </row>
    <row r="7974" spans="1:15" x14ac:dyDescent="0.35">
      <c r="A7974" s="189" t="str">
        <f t="shared" si="415"/>
        <v>Nov</v>
      </c>
      <c r="B7974" s="190" t="str">
        <f t="shared" si="416"/>
        <v>2023</v>
      </c>
      <c r="C7974" s="190" t="str">
        <f t="shared" si="417"/>
        <v>Nov-2023</v>
      </c>
      <c r="D7974" s="2">
        <v>45260</v>
      </c>
      <c r="E7974" t="s">
        <v>1175</v>
      </c>
      <c r="F7974" t="s">
        <v>1571</v>
      </c>
      <c r="G7974" t="s">
        <v>1176</v>
      </c>
      <c r="H7974" t="s">
        <v>662</v>
      </c>
      <c r="I7974" t="s">
        <v>1177</v>
      </c>
      <c r="J7974" t="s">
        <v>1178</v>
      </c>
      <c r="K7974" t="s">
        <v>1179</v>
      </c>
      <c r="L7974" t="s">
        <v>1180</v>
      </c>
      <c r="M7974" t="s">
        <v>1181</v>
      </c>
      <c r="N7974" t="s">
        <v>922</v>
      </c>
      <c r="O7974">
        <v>240</v>
      </c>
    </row>
    <row r="7975" spans="1:15" x14ac:dyDescent="0.35">
      <c r="A7975" s="189" t="str">
        <f t="shared" si="415"/>
        <v>Nov</v>
      </c>
      <c r="B7975" s="190" t="str">
        <f t="shared" si="416"/>
        <v>2023</v>
      </c>
      <c r="C7975" s="190" t="str">
        <f t="shared" si="417"/>
        <v>Nov-2023</v>
      </c>
      <c r="D7975" s="2">
        <v>45260</v>
      </c>
      <c r="E7975" t="s">
        <v>1175</v>
      </c>
      <c r="F7975" t="s">
        <v>1571</v>
      </c>
      <c r="G7975" t="s">
        <v>1176</v>
      </c>
      <c r="H7975" t="s">
        <v>662</v>
      </c>
      <c r="I7975" t="s">
        <v>1177</v>
      </c>
      <c r="J7975" t="s">
        <v>1178</v>
      </c>
      <c r="K7975" t="s">
        <v>1179</v>
      </c>
      <c r="L7975" t="s">
        <v>1180</v>
      </c>
      <c r="M7975" t="s">
        <v>1181</v>
      </c>
      <c r="N7975" t="s">
        <v>921</v>
      </c>
      <c r="O7975">
        <v>220</v>
      </c>
    </row>
    <row r="7976" spans="1:15" x14ac:dyDescent="0.35">
      <c r="A7976" s="189" t="str">
        <f t="shared" si="415"/>
        <v>Nov</v>
      </c>
      <c r="B7976" s="190" t="str">
        <f t="shared" si="416"/>
        <v>2023</v>
      </c>
      <c r="C7976" s="190" t="str">
        <f t="shared" si="417"/>
        <v>Nov-2023</v>
      </c>
      <c r="D7976" s="2">
        <v>45260</v>
      </c>
      <c r="E7976" t="s">
        <v>1175</v>
      </c>
      <c r="F7976" t="s">
        <v>1571</v>
      </c>
      <c r="G7976" t="s">
        <v>1176</v>
      </c>
      <c r="H7976" t="s">
        <v>662</v>
      </c>
      <c r="I7976" t="s">
        <v>1177</v>
      </c>
      <c r="J7976" t="s">
        <v>1178</v>
      </c>
      <c r="K7976" t="s">
        <v>1182</v>
      </c>
      <c r="L7976" t="s">
        <v>1183</v>
      </c>
      <c r="M7976" t="s">
        <v>1184</v>
      </c>
      <c r="N7976" t="s">
        <v>1528</v>
      </c>
      <c r="O7976" t="s">
        <v>958</v>
      </c>
    </row>
    <row r="7977" spans="1:15" x14ac:dyDescent="0.35">
      <c r="A7977" s="189" t="str">
        <f t="shared" si="415"/>
        <v>Nov</v>
      </c>
      <c r="B7977" s="190" t="str">
        <f t="shared" si="416"/>
        <v>2023</v>
      </c>
      <c r="C7977" s="190" t="str">
        <f t="shared" si="417"/>
        <v>Nov-2023</v>
      </c>
      <c r="D7977" s="2">
        <v>45260</v>
      </c>
      <c r="E7977" t="s">
        <v>1175</v>
      </c>
      <c r="F7977" t="s">
        <v>1571</v>
      </c>
      <c r="G7977" t="s">
        <v>1176</v>
      </c>
      <c r="H7977" t="s">
        <v>662</v>
      </c>
      <c r="I7977" t="s">
        <v>1177</v>
      </c>
      <c r="J7977" t="s">
        <v>1178</v>
      </c>
      <c r="K7977" t="s">
        <v>1182</v>
      </c>
      <c r="L7977" t="s">
        <v>1183</v>
      </c>
      <c r="M7977" t="s">
        <v>1184</v>
      </c>
      <c r="N7977" t="s">
        <v>1529</v>
      </c>
      <c r="O7977" t="s">
        <v>958</v>
      </c>
    </row>
    <row r="7978" spans="1:15" x14ac:dyDescent="0.35">
      <c r="A7978" s="189" t="str">
        <f t="shared" si="415"/>
        <v>Nov</v>
      </c>
      <c r="B7978" s="190" t="str">
        <f t="shared" si="416"/>
        <v>2023</v>
      </c>
      <c r="C7978" s="190" t="str">
        <f t="shared" si="417"/>
        <v>Nov-2023</v>
      </c>
      <c r="D7978" s="2">
        <v>45260</v>
      </c>
      <c r="E7978" t="s">
        <v>1175</v>
      </c>
      <c r="F7978" t="s">
        <v>1571</v>
      </c>
      <c r="G7978" t="s">
        <v>1176</v>
      </c>
      <c r="H7978" t="s">
        <v>662</v>
      </c>
      <c r="I7978" t="s">
        <v>1177</v>
      </c>
      <c r="J7978" t="s">
        <v>1178</v>
      </c>
      <c r="K7978" t="s">
        <v>1182</v>
      </c>
      <c r="L7978" t="s">
        <v>1183</v>
      </c>
      <c r="M7978" t="s">
        <v>1184</v>
      </c>
      <c r="N7978" t="s">
        <v>919</v>
      </c>
      <c r="O7978">
        <v>190</v>
      </c>
    </row>
    <row r="7979" spans="1:15" x14ac:dyDescent="0.35">
      <c r="A7979" s="189" t="str">
        <f t="shared" si="415"/>
        <v>Nov</v>
      </c>
      <c r="B7979" s="190" t="str">
        <f t="shared" si="416"/>
        <v>2023</v>
      </c>
      <c r="C7979" s="190" t="str">
        <f t="shared" si="417"/>
        <v>Nov-2023</v>
      </c>
      <c r="D7979" s="2">
        <v>45260</v>
      </c>
      <c r="E7979" t="s">
        <v>1175</v>
      </c>
      <c r="F7979" t="s">
        <v>1571</v>
      </c>
      <c r="G7979" t="s">
        <v>1176</v>
      </c>
      <c r="H7979" t="s">
        <v>662</v>
      </c>
      <c r="I7979" t="s">
        <v>1177</v>
      </c>
      <c r="J7979" t="s">
        <v>1178</v>
      </c>
      <c r="K7979" t="s">
        <v>1182</v>
      </c>
      <c r="L7979" t="s">
        <v>1183</v>
      </c>
      <c r="M7979" t="s">
        <v>1184</v>
      </c>
      <c r="N7979" t="s">
        <v>920</v>
      </c>
      <c r="O7979">
        <v>720</v>
      </c>
    </row>
    <row r="7980" spans="1:15" x14ac:dyDescent="0.35">
      <c r="A7980" s="189" t="str">
        <f t="shared" si="415"/>
        <v>Nov</v>
      </c>
      <c r="B7980" s="190" t="str">
        <f t="shared" si="416"/>
        <v>2023</v>
      </c>
      <c r="C7980" s="190" t="str">
        <f t="shared" si="417"/>
        <v>Nov-2023</v>
      </c>
      <c r="D7980" s="2">
        <v>45260</v>
      </c>
      <c r="E7980" t="s">
        <v>1175</v>
      </c>
      <c r="F7980" t="s">
        <v>1571</v>
      </c>
      <c r="G7980" t="s">
        <v>1176</v>
      </c>
      <c r="H7980" t="s">
        <v>662</v>
      </c>
      <c r="I7980" t="s">
        <v>1177</v>
      </c>
      <c r="J7980" t="s">
        <v>1178</v>
      </c>
      <c r="K7980" t="s">
        <v>1182</v>
      </c>
      <c r="L7980" t="s">
        <v>1183</v>
      </c>
      <c r="M7980" t="s">
        <v>1184</v>
      </c>
      <c r="N7980" t="s">
        <v>922</v>
      </c>
      <c r="O7980">
        <v>220</v>
      </c>
    </row>
    <row r="7981" spans="1:15" x14ac:dyDescent="0.35">
      <c r="A7981" s="189" t="str">
        <f t="shared" si="415"/>
        <v>Nov</v>
      </c>
      <c r="B7981" s="190" t="str">
        <f t="shared" si="416"/>
        <v>2023</v>
      </c>
      <c r="C7981" s="190" t="str">
        <f t="shared" si="417"/>
        <v>Nov-2023</v>
      </c>
      <c r="D7981" s="2">
        <v>45260</v>
      </c>
      <c r="E7981" t="s">
        <v>1175</v>
      </c>
      <c r="F7981" t="s">
        <v>1571</v>
      </c>
      <c r="G7981" t="s">
        <v>1176</v>
      </c>
      <c r="H7981" t="s">
        <v>662</v>
      </c>
      <c r="I7981" t="s">
        <v>1177</v>
      </c>
      <c r="J7981" t="s">
        <v>1178</v>
      </c>
      <c r="K7981" t="s">
        <v>1182</v>
      </c>
      <c r="L7981" t="s">
        <v>1183</v>
      </c>
      <c r="M7981" t="s">
        <v>1184</v>
      </c>
      <c r="N7981" t="s">
        <v>921</v>
      </c>
      <c r="O7981">
        <v>440</v>
      </c>
    </row>
    <row r="7982" spans="1:15" x14ac:dyDescent="0.35">
      <c r="A7982" s="189" t="str">
        <f t="shared" si="415"/>
        <v>Nov</v>
      </c>
      <c r="B7982" s="190" t="str">
        <f t="shared" si="416"/>
        <v>2023</v>
      </c>
      <c r="C7982" s="190" t="str">
        <f t="shared" si="417"/>
        <v>Nov-2023</v>
      </c>
      <c r="D7982" s="2">
        <v>45260</v>
      </c>
      <c r="E7982" t="s">
        <v>1175</v>
      </c>
      <c r="F7982" t="s">
        <v>1571</v>
      </c>
      <c r="G7982" t="s">
        <v>1176</v>
      </c>
      <c r="H7982" t="s">
        <v>662</v>
      </c>
      <c r="I7982" t="s">
        <v>1177</v>
      </c>
      <c r="J7982" t="s">
        <v>1178</v>
      </c>
      <c r="K7982" t="s">
        <v>1185</v>
      </c>
      <c r="L7982" t="s">
        <v>1186</v>
      </c>
      <c r="M7982" t="s">
        <v>1187</v>
      </c>
      <c r="N7982" t="s">
        <v>1528</v>
      </c>
      <c r="O7982" t="s">
        <v>958</v>
      </c>
    </row>
    <row r="7983" spans="1:15" x14ac:dyDescent="0.35">
      <c r="A7983" s="189" t="str">
        <f t="shared" si="415"/>
        <v>Nov</v>
      </c>
      <c r="B7983" s="190" t="str">
        <f t="shared" si="416"/>
        <v>2023</v>
      </c>
      <c r="C7983" s="190" t="str">
        <f t="shared" si="417"/>
        <v>Nov-2023</v>
      </c>
      <c r="D7983" s="2">
        <v>45260</v>
      </c>
      <c r="E7983" t="s">
        <v>1175</v>
      </c>
      <c r="F7983" t="s">
        <v>1571</v>
      </c>
      <c r="G7983" t="s">
        <v>1176</v>
      </c>
      <c r="H7983" t="s">
        <v>662</v>
      </c>
      <c r="I7983" t="s">
        <v>1177</v>
      </c>
      <c r="J7983" t="s">
        <v>1178</v>
      </c>
      <c r="K7983" t="s">
        <v>1185</v>
      </c>
      <c r="L7983" t="s">
        <v>1186</v>
      </c>
      <c r="M7983" t="s">
        <v>1187</v>
      </c>
      <c r="N7983" t="s">
        <v>1529</v>
      </c>
      <c r="O7983" t="s">
        <v>958</v>
      </c>
    </row>
    <row r="7984" spans="1:15" x14ac:dyDescent="0.35">
      <c r="A7984" s="189" t="str">
        <f t="shared" si="415"/>
        <v>Nov</v>
      </c>
      <c r="B7984" s="190" t="str">
        <f t="shared" si="416"/>
        <v>2023</v>
      </c>
      <c r="C7984" s="190" t="str">
        <f t="shared" si="417"/>
        <v>Nov-2023</v>
      </c>
      <c r="D7984" s="2">
        <v>45260</v>
      </c>
      <c r="E7984" t="s">
        <v>1175</v>
      </c>
      <c r="F7984" t="s">
        <v>1571</v>
      </c>
      <c r="G7984" t="s">
        <v>1176</v>
      </c>
      <c r="H7984" t="s">
        <v>662</v>
      </c>
      <c r="I7984" t="s">
        <v>1177</v>
      </c>
      <c r="J7984" t="s">
        <v>1178</v>
      </c>
      <c r="K7984" t="s">
        <v>1185</v>
      </c>
      <c r="L7984" t="s">
        <v>1186</v>
      </c>
      <c r="M7984" t="s">
        <v>1187</v>
      </c>
      <c r="N7984" t="s">
        <v>919</v>
      </c>
      <c r="O7984">
        <v>35</v>
      </c>
    </row>
    <row r="7985" spans="1:15" x14ac:dyDescent="0.35">
      <c r="A7985" s="189" t="str">
        <f t="shared" si="415"/>
        <v>Nov</v>
      </c>
      <c r="B7985" s="190" t="str">
        <f t="shared" si="416"/>
        <v>2023</v>
      </c>
      <c r="C7985" s="190" t="str">
        <f t="shared" si="417"/>
        <v>Nov-2023</v>
      </c>
      <c r="D7985" s="2">
        <v>45260</v>
      </c>
      <c r="E7985" t="s">
        <v>1175</v>
      </c>
      <c r="F7985" t="s">
        <v>1571</v>
      </c>
      <c r="G7985" t="s">
        <v>1176</v>
      </c>
      <c r="H7985" t="s">
        <v>662</v>
      </c>
      <c r="I7985" t="s">
        <v>1177</v>
      </c>
      <c r="J7985" t="s">
        <v>1178</v>
      </c>
      <c r="K7985" t="s">
        <v>1185</v>
      </c>
      <c r="L7985" t="s">
        <v>1186</v>
      </c>
      <c r="M7985" t="s">
        <v>1187</v>
      </c>
      <c r="N7985" t="s">
        <v>920</v>
      </c>
      <c r="O7985">
        <v>765</v>
      </c>
    </row>
    <row r="7986" spans="1:15" x14ac:dyDescent="0.35">
      <c r="A7986" s="189" t="str">
        <f t="shared" si="415"/>
        <v>Nov</v>
      </c>
      <c r="B7986" s="190" t="str">
        <f t="shared" si="416"/>
        <v>2023</v>
      </c>
      <c r="C7986" s="190" t="str">
        <f t="shared" si="417"/>
        <v>Nov-2023</v>
      </c>
      <c r="D7986" s="2">
        <v>45260</v>
      </c>
      <c r="E7986" t="s">
        <v>1175</v>
      </c>
      <c r="F7986" t="s">
        <v>1571</v>
      </c>
      <c r="G7986" t="s">
        <v>1176</v>
      </c>
      <c r="H7986" t="s">
        <v>662</v>
      </c>
      <c r="I7986" t="s">
        <v>1177</v>
      </c>
      <c r="J7986" t="s">
        <v>1178</v>
      </c>
      <c r="K7986" t="s">
        <v>1185</v>
      </c>
      <c r="L7986" t="s">
        <v>1186</v>
      </c>
      <c r="M7986" t="s">
        <v>1187</v>
      </c>
      <c r="N7986" t="s">
        <v>922</v>
      </c>
      <c r="O7986">
        <v>190</v>
      </c>
    </row>
    <row r="7987" spans="1:15" x14ac:dyDescent="0.35">
      <c r="A7987" s="189" t="str">
        <f t="shared" si="415"/>
        <v>Nov</v>
      </c>
      <c r="B7987" s="190" t="str">
        <f t="shared" si="416"/>
        <v>2023</v>
      </c>
      <c r="C7987" s="190" t="str">
        <f t="shared" si="417"/>
        <v>Nov-2023</v>
      </c>
      <c r="D7987" s="2">
        <v>45260</v>
      </c>
      <c r="E7987" t="s">
        <v>1175</v>
      </c>
      <c r="F7987" t="s">
        <v>1571</v>
      </c>
      <c r="G7987" t="s">
        <v>1176</v>
      </c>
      <c r="H7987" t="s">
        <v>662</v>
      </c>
      <c r="I7987" t="s">
        <v>1177</v>
      </c>
      <c r="J7987" t="s">
        <v>1178</v>
      </c>
      <c r="K7987" t="s">
        <v>1185</v>
      </c>
      <c r="L7987" t="s">
        <v>1186</v>
      </c>
      <c r="M7987" t="s">
        <v>1187</v>
      </c>
      <c r="N7987" t="s">
        <v>921</v>
      </c>
      <c r="O7987">
        <v>710</v>
      </c>
    </row>
    <row r="7988" spans="1:15" x14ac:dyDescent="0.35">
      <c r="A7988" s="189" t="str">
        <f t="shared" si="415"/>
        <v>Nov</v>
      </c>
      <c r="B7988" s="190" t="str">
        <f t="shared" si="416"/>
        <v>2023</v>
      </c>
      <c r="C7988" s="190" t="str">
        <f t="shared" si="417"/>
        <v>Nov-2023</v>
      </c>
      <c r="D7988" s="2">
        <v>45260</v>
      </c>
      <c r="E7988" t="s">
        <v>1175</v>
      </c>
      <c r="F7988" t="s">
        <v>1571</v>
      </c>
      <c r="G7988" t="s">
        <v>1176</v>
      </c>
      <c r="H7988" t="s">
        <v>662</v>
      </c>
      <c r="I7988" t="s">
        <v>1177</v>
      </c>
      <c r="J7988" t="s">
        <v>1178</v>
      </c>
      <c r="K7988" t="s">
        <v>1188</v>
      </c>
      <c r="L7988" t="s">
        <v>1189</v>
      </c>
      <c r="M7988" t="s">
        <v>1190</v>
      </c>
      <c r="N7988" t="s">
        <v>1528</v>
      </c>
      <c r="O7988" t="s">
        <v>958</v>
      </c>
    </row>
    <row r="7989" spans="1:15" x14ac:dyDescent="0.35">
      <c r="A7989" s="189" t="str">
        <f t="shared" si="415"/>
        <v>Nov</v>
      </c>
      <c r="B7989" s="190" t="str">
        <f t="shared" si="416"/>
        <v>2023</v>
      </c>
      <c r="C7989" s="190" t="str">
        <f t="shared" si="417"/>
        <v>Nov-2023</v>
      </c>
      <c r="D7989" s="2">
        <v>45260</v>
      </c>
      <c r="E7989" t="s">
        <v>1175</v>
      </c>
      <c r="F7989" t="s">
        <v>1571</v>
      </c>
      <c r="G7989" t="s">
        <v>1176</v>
      </c>
      <c r="H7989" t="s">
        <v>662</v>
      </c>
      <c r="I7989" t="s">
        <v>1177</v>
      </c>
      <c r="J7989" t="s">
        <v>1178</v>
      </c>
      <c r="K7989" t="s">
        <v>1188</v>
      </c>
      <c r="L7989" t="s">
        <v>1189</v>
      </c>
      <c r="M7989" t="s">
        <v>1190</v>
      </c>
      <c r="N7989" t="s">
        <v>1529</v>
      </c>
      <c r="O7989" t="s">
        <v>958</v>
      </c>
    </row>
    <row r="7990" spans="1:15" x14ac:dyDescent="0.35">
      <c r="A7990" s="189" t="str">
        <f t="shared" si="415"/>
        <v>Nov</v>
      </c>
      <c r="B7990" s="190" t="str">
        <f t="shared" si="416"/>
        <v>2023</v>
      </c>
      <c r="C7990" s="190" t="str">
        <f t="shared" si="417"/>
        <v>Nov-2023</v>
      </c>
      <c r="D7990" s="2">
        <v>45260</v>
      </c>
      <c r="E7990" t="s">
        <v>1175</v>
      </c>
      <c r="F7990" t="s">
        <v>1571</v>
      </c>
      <c r="G7990" t="s">
        <v>1176</v>
      </c>
      <c r="H7990" t="s">
        <v>662</v>
      </c>
      <c r="I7990" t="s">
        <v>1177</v>
      </c>
      <c r="J7990" t="s">
        <v>1178</v>
      </c>
      <c r="K7990" t="s">
        <v>1188</v>
      </c>
      <c r="L7990" t="s">
        <v>1189</v>
      </c>
      <c r="M7990" t="s">
        <v>1190</v>
      </c>
      <c r="N7990" t="s">
        <v>919</v>
      </c>
      <c r="O7990">
        <v>290</v>
      </c>
    </row>
    <row r="7991" spans="1:15" x14ac:dyDescent="0.35">
      <c r="A7991" s="189" t="str">
        <f t="shared" si="415"/>
        <v>Nov</v>
      </c>
      <c r="B7991" s="190" t="str">
        <f t="shared" si="416"/>
        <v>2023</v>
      </c>
      <c r="C7991" s="190" t="str">
        <f t="shared" si="417"/>
        <v>Nov-2023</v>
      </c>
      <c r="D7991" s="2">
        <v>45260</v>
      </c>
      <c r="E7991" t="s">
        <v>1175</v>
      </c>
      <c r="F7991" t="s">
        <v>1571</v>
      </c>
      <c r="G7991" t="s">
        <v>1176</v>
      </c>
      <c r="H7991" t="s">
        <v>662</v>
      </c>
      <c r="I7991" t="s">
        <v>1177</v>
      </c>
      <c r="J7991" t="s">
        <v>1178</v>
      </c>
      <c r="K7991" t="s">
        <v>1188</v>
      </c>
      <c r="L7991" t="s">
        <v>1189</v>
      </c>
      <c r="M7991" t="s">
        <v>1190</v>
      </c>
      <c r="N7991" t="s">
        <v>920</v>
      </c>
      <c r="O7991">
        <v>1250</v>
      </c>
    </row>
    <row r="7992" spans="1:15" x14ac:dyDescent="0.35">
      <c r="A7992" s="189" t="str">
        <f t="shared" si="415"/>
        <v>Nov</v>
      </c>
      <c r="B7992" s="190" t="str">
        <f t="shared" si="416"/>
        <v>2023</v>
      </c>
      <c r="C7992" s="190" t="str">
        <f t="shared" si="417"/>
        <v>Nov-2023</v>
      </c>
      <c r="D7992" s="2">
        <v>45260</v>
      </c>
      <c r="E7992" t="s">
        <v>1175</v>
      </c>
      <c r="F7992" t="s">
        <v>1571</v>
      </c>
      <c r="G7992" t="s">
        <v>1176</v>
      </c>
      <c r="H7992" t="s">
        <v>662</v>
      </c>
      <c r="I7992" t="s">
        <v>1177</v>
      </c>
      <c r="J7992" t="s">
        <v>1178</v>
      </c>
      <c r="K7992" t="s">
        <v>1188</v>
      </c>
      <c r="L7992" t="s">
        <v>1189</v>
      </c>
      <c r="M7992" t="s">
        <v>1190</v>
      </c>
      <c r="N7992" t="s">
        <v>922</v>
      </c>
      <c r="O7992">
        <v>580</v>
      </c>
    </row>
    <row r="7993" spans="1:15" x14ac:dyDescent="0.35">
      <c r="A7993" s="189" t="str">
        <f t="shared" si="415"/>
        <v>Nov</v>
      </c>
      <c r="B7993" s="190" t="str">
        <f t="shared" si="416"/>
        <v>2023</v>
      </c>
      <c r="C7993" s="190" t="str">
        <f t="shared" si="417"/>
        <v>Nov-2023</v>
      </c>
      <c r="D7993" s="2">
        <v>45260</v>
      </c>
      <c r="E7993" t="s">
        <v>1175</v>
      </c>
      <c r="F7993" t="s">
        <v>1571</v>
      </c>
      <c r="G7993" t="s">
        <v>1176</v>
      </c>
      <c r="H7993" t="s">
        <v>662</v>
      </c>
      <c r="I7993" t="s">
        <v>1177</v>
      </c>
      <c r="J7993" t="s">
        <v>1178</v>
      </c>
      <c r="K7993" t="s">
        <v>1188</v>
      </c>
      <c r="L7993" t="s">
        <v>1189</v>
      </c>
      <c r="M7993" t="s">
        <v>1190</v>
      </c>
      <c r="N7993" t="s">
        <v>921</v>
      </c>
      <c r="O7993">
        <v>1015</v>
      </c>
    </row>
    <row r="7994" spans="1:15" x14ac:dyDescent="0.35">
      <c r="A7994" s="189" t="str">
        <f t="shared" si="415"/>
        <v>Nov</v>
      </c>
      <c r="B7994" s="190" t="str">
        <f t="shared" si="416"/>
        <v>2023</v>
      </c>
      <c r="C7994" s="190" t="str">
        <f t="shared" si="417"/>
        <v>Nov-2023</v>
      </c>
      <c r="D7994" s="2">
        <v>45260</v>
      </c>
      <c r="E7994" t="s">
        <v>1175</v>
      </c>
      <c r="F7994" t="s">
        <v>1571</v>
      </c>
      <c r="G7994" t="s">
        <v>1176</v>
      </c>
      <c r="H7994" t="s">
        <v>662</v>
      </c>
      <c r="I7994" t="s">
        <v>1177</v>
      </c>
      <c r="J7994" t="s">
        <v>1178</v>
      </c>
      <c r="K7994" t="s">
        <v>1191</v>
      </c>
      <c r="L7994" t="s">
        <v>1192</v>
      </c>
      <c r="M7994" t="s">
        <v>1193</v>
      </c>
      <c r="N7994" t="s">
        <v>1528</v>
      </c>
      <c r="O7994" t="s">
        <v>958</v>
      </c>
    </row>
    <row r="7995" spans="1:15" x14ac:dyDescent="0.35">
      <c r="A7995" s="189" t="str">
        <f t="shared" si="415"/>
        <v>Nov</v>
      </c>
      <c r="B7995" s="190" t="str">
        <f t="shared" si="416"/>
        <v>2023</v>
      </c>
      <c r="C7995" s="190" t="str">
        <f t="shared" si="417"/>
        <v>Nov-2023</v>
      </c>
      <c r="D7995" s="2">
        <v>45260</v>
      </c>
      <c r="E7995" t="s">
        <v>1175</v>
      </c>
      <c r="F7995" t="s">
        <v>1571</v>
      </c>
      <c r="G7995" t="s">
        <v>1176</v>
      </c>
      <c r="H7995" t="s">
        <v>662</v>
      </c>
      <c r="I7995" t="s">
        <v>1177</v>
      </c>
      <c r="J7995" t="s">
        <v>1178</v>
      </c>
      <c r="K7995" t="s">
        <v>1191</v>
      </c>
      <c r="L7995" t="s">
        <v>1192</v>
      </c>
      <c r="M7995" t="s">
        <v>1193</v>
      </c>
      <c r="N7995" t="s">
        <v>1529</v>
      </c>
      <c r="O7995" t="s">
        <v>958</v>
      </c>
    </row>
    <row r="7996" spans="1:15" x14ac:dyDescent="0.35">
      <c r="A7996" s="189" t="str">
        <f t="shared" si="415"/>
        <v>Nov</v>
      </c>
      <c r="B7996" s="190" t="str">
        <f t="shared" si="416"/>
        <v>2023</v>
      </c>
      <c r="C7996" s="190" t="str">
        <f t="shared" si="417"/>
        <v>Nov-2023</v>
      </c>
      <c r="D7996" s="2">
        <v>45260</v>
      </c>
      <c r="E7996" t="s">
        <v>1175</v>
      </c>
      <c r="F7996" t="s">
        <v>1571</v>
      </c>
      <c r="G7996" t="s">
        <v>1176</v>
      </c>
      <c r="H7996" t="s">
        <v>662</v>
      </c>
      <c r="I7996" t="s">
        <v>1177</v>
      </c>
      <c r="J7996" t="s">
        <v>1178</v>
      </c>
      <c r="K7996" t="s">
        <v>1191</v>
      </c>
      <c r="L7996" t="s">
        <v>1192</v>
      </c>
      <c r="M7996" t="s">
        <v>1193</v>
      </c>
      <c r="N7996" t="s">
        <v>919</v>
      </c>
      <c r="O7996">
        <v>140</v>
      </c>
    </row>
    <row r="7997" spans="1:15" x14ac:dyDescent="0.35">
      <c r="A7997" s="189" t="str">
        <f t="shared" si="415"/>
        <v>Nov</v>
      </c>
      <c r="B7997" s="190" t="str">
        <f t="shared" si="416"/>
        <v>2023</v>
      </c>
      <c r="C7997" s="190" t="str">
        <f t="shared" si="417"/>
        <v>Nov-2023</v>
      </c>
      <c r="D7997" s="2">
        <v>45260</v>
      </c>
      <c r="E7997" t="s">
        <v>1175</v>
      </c>
      <c r="F7997" t="s">
        <v>1571</v>
      </c>
      <c r="G7997" t="s">
        <v>1176</v>
      </c>
      <c r="H7997" t="s">
        <v>662</v>
      </c>
      <c r="I7997" t="s">
        <v>1177</v>
      </c>
      <c r="J7997" t="s">
        <v>1178</v>
      </c>
      <c r="K7997" t="s">
        <v>1191</v>
      </c>
      <c r="L7997" t="s">
        <v>1192</v>
      </c>
      <c r="M7997" t="s">
        <v>1193</v>
      </c>
      <c r="N7997" t="s">
        <v>920</v>
      </c>
      <c r="O7997">
        <v>860</v>
      </c>
    </row>
    <row r="7998" spans="1:15" x14ac:dyDescent="0.35">
      <c r="A7998" s="189" t="str">
        <f t="shared" si="415"/>
        <v>Nov</v>
      </c>
      <c r="B7998" s="190" t="str">
        <f t="shared" si="416"/>
        <v>2023</v>
      </c>
      <c r="C7998" s="190" t="str">
        <f t="shared" si="417"/>
        <v>Nov-2023</v>
      </c>
      <c r="D7998" s="2">
        <v>45260</v>
      </c>
      <c r="E7998" t="s">
        <v>1175</v>
      </c>
      <c r="F7998" t="s">
        <v>1571</v>
      </c>
      <c r="G7998" t="s">
        <v>1176</v>
      </c>
      <c r="H7998" t="s">
        <v>662</v>
      </c>
      <c r="I7998" t="s">
        <v>1177</v>
      </c>
      <c r="J7998" t="s">
        <v>1178</v>
      </c>
      <c r="K7998" t="s">
        <v>1191</v>
      </c>
      <c r="L7998" t="s">
        <v>1192</v>
      </c>
      <c r="M7998" t="s">
        <v>1193</v>
      </c>
      <c r="N7998" t="s">
        <v>922</v>
      </c>
      <c r="O7998">
        <v>205</v>
      </c>
    </row>
    <row r="7999" spans="1:15" x14ac:dyDescent="0.35">
      <c r="A7999" s="189" t="str">
        <f t="shared" si="415"/>
        <v>Nov</v>
      </c>
      <c r="B7999" s="190" t="str">
        <f t="shared" si="416"/>
        <v>2023</v>
      </c>
      <c r="C7999" s="190" t="str">
        <f t="shared" si="417"/>
        <v>Nov-2023</v>
      </c>
      <c r="D7999" s="2">
        <v>45260</v>
      </c>
      <c r="E7999" t="s">
        <v>1175</v>
      </c>
      <c r="F7999" t="s">
        <v>1571</v>
      </c>
      <c r="G7999" t="s">
        <v>1176</v>
      </c>
      <c r="H7999" t="s">
        <v>662</v>
      </c>
      <c r="I7999" t="s">
        <v>1177</v>
      </c>
      <c r="J7999" t="s">
        <v>1178</v>
      </c>
      <c r="K7999" t="s">
        <v>1191</v>
      </c>
      <c r="L7999" t="s">
        <v>1192</v>
      </c>
      <c r="M7999" t="s">
        <v>1193</v>
      </c>
      <c r="N7999" t="s">
        <v>921</v>
      </c>
      <c r="O7999">
        <v>535</v>
      </c>
    </row>
    <row r="8000" spans="1:15" x14ac:dyDescent="0.35">
      <c r="A8000" s="189" t="str">
        <f t="shared" si="415"/>
        <v>Nov</v>
      </c>
      <c r="B8000" s="190" t="str">
        <f t="shared" si="416"/>
        <v>2023</v>
      </c>
      <c r="C8000" s="190" t="str">
        <f t="shared" si="417"/>
        <v>Nov-2023</v>
      </c>
      <c r="D8000" s="2">
        <v>45260</v>
      </c>
      <c r="E8000" t="s">
        <v>1175</v>
      </c>
      <c r="F8000" t="s">
        <v>1571</v>
      </c>
      <c r="G8000" t="s">
        <v>1176</v>
      </c>
      <c r="H8000" t="s">
        <v>662</v>
      </c>
      <c r="I8000" t="s">
        <v>1177</v>
      </c>
      <c r="J8000" t="s">
        <v>1178</v>
      </c>
      <c r="K8000" t="s">
        <v>1194</v>
      </c>
      <c r="L8000" t="s">
        <v>1195</v>
      </c>
      <c r="M8000" t="s">
        <v>1196</v>
      </c>
      <c r="N8000" t="s">
        <v>1528</v>
      </c>
      <c r="O8000" t="s">
        <v>958</v>
      </c>
    </row>
    <row r="8001" spans="1:15" x14ac:dyDescent="0.35">
      <c r="A8001" s="189" t="str">
        <f t="shared" si="415"/>
        <v>Nov</v>
      </c>
      <c r="B8001" s="190" t="str">
        <f t="shared" si="416"/>
        <v>2023</v>
      </c>
      <c r="C8001" s="190" t="str">
        <f t="shared" si="417"/>
        <v>Nov-2023</v>
      </c>
      <c r="D8001" s="2">
        <v>45260</v>
      </c>
      <c r="E8001" t="s">
        <v>1175</v>
      </c>
      <c r="F8001" t="s">
        <v>1571</v>
      </c>
      <c r="G8001" t="s">
        <v>1176</v>
      </c>
      <c r="H8001" t="s">
        <v>662</v>
      </c>
      <c r="I8001" t="s">
        <v>1177</v>
      </c>
      <c r="J8001" t="s">
        <v>1178</v>
      </c>
      <c r="K8001" t="s">
        <v>1194</v>
      </c>
      <c r="L8001" t="s">
        <v>1195</v>
      </c>
      <c r="M8001" t="s">
        <v>1196</v>
      </c>
      <c r="N8001" t="s">
        <v>1529</v>
      </c>
      <c r="O8001" t="s">
        <v>958</v>
      </c>
    </row>
    <row r="8002" spans="1:15" x14ac:dyDescent="0.35">
      <c r="A8002" s="189" t="str">
        <f t="shared" si="415"/>
        <v>Nov</v>
      </c>
      <c r="B8002" s="190" t="str">
        <f t="shared" si="416"/>
        <v>2023</v>
      </c>
      <c r="C8002" s="190" t="str">
        <f t="shared" si="417"/>
        <v>Nov-2023</v>
      </c>
      <c r="D8002" s="2">
        <v>45260</v>
      </c>
      <c r="E8002" t="s">
        <v>1175</v>
      </c>
      <c r="F8002" t="s">
        <v>1571</v>
      </c>
      <c r="G8002" t="s">
        <v>1176</v>
      </c>
      <c r="H8002" t="s">
        <v>662</v>
      </c>
      <c r="I8002" t="s">
        <v>1177</v>
      </c>
      <c r="J8002" t="s">
        <v>1178</v>
      </c>
      <c r="K8002" t="s">
        <v>1194</v>
      </c>
      <c r="L8002" t="s">
        <v>1195</v>
      </c>
      <c r="M8002" t="s">
        <v>1196</v>
      </c>
      <c r="N8002" t="s">
        <v>919</v>
      </c>
      <c r="O8002">
        <v>340</v>
      </c>
    </row>
    <row r="8003" spans="1:15" x14ac:dyDescent="0.35">
      <c r="A8003" s="189" t="str">
        <f t="shared" si="415"/>
        <v>Nov</v>
      </c>
      <c r="B8003" s="190" t="str">
        <f t="shared" si="416"/>
        <v>2023</v>
      </c>
      <c r="C8003" s="190" t="str">
        <f t="shared" si="417"/>
        <v>Nov-2023</v>
      </c>
      <c r="D8003" s="2">
        <v>45260</v>
      </c>
      <c r="E8003" t="s">
        <v>1175</v>
      </c>
      <c r="F8003" t="s">
        <v>1571</v>
      </c>
      <c r="G8003" t="s">
        <v>1176</v>
      </c>
      <c r="H8003" t="s">
        <v>662</v>
      </c>
      <c r="I8003" t="s">
        <v>1177</v>
      </c>
      <c r="J8003" t="s">
        <v>1178</v>
      </c>
      <c r="K8003" t="s">
        <v>1194</v>
      </c>
      <c r="L8003" t="s">
        <v>1195</v>
      </c>
      <c r="M8003" t="s">
        <v>1196</v>
      </c>
      <c r="N8003" t="s">
        <v>920</v>
      </c>
      <c r="O8003">
        <v>2335</v>
      </c>
    </row>
    <row r="8004" spans="1:15" x14ac:dyDescent="0.35">
      <c r="A8004" s="189" t="str">
        <f t="shared" si="415"/>
        <v>Nov</v>
      </c>
      <c r="B8004" s="190" t="str">
        <f t="shared" si="416"/>
        <v>2023</v>
      </c>
      <c r="C8004" s="190" t="str">
        <f t="shared" si="417"/>
        <v>Nov-2023</v>
      </c>
      <c r="D8004" s="2">
        <v>45260</v>
      </c>
      <c r="E8004" t="s">
        <v>1175</v>
      </c>
      <c r="F8004" t="s">
        <v>1571</v>
      </c>
      <c r="G8004" t="s">
        <v>1176</v>
      </c>
      <c r="H8004" t="s">
        <v>662</v>
      </c>
      <c r="I8004" t="s">
        <v>1177</v>
      </c>
      <c r="J8004" t="s">
        <v>1178</v>
      </c>
      <c r="K8004" t="s">
        <v>1194</v>
      </c>
      <c r="L8004" t="s">
        <v>1195</v>
      </c>
      <c r="M8004" t="s">
        <v>1196</v>
      </c>
      <c r="N8004" t="s">
        <v>922</v>
      </c>
      <c r="O8004">
        <v>160</v>
      </c>
    </row>
    <row r="8005" spans="1:15" x14ac:dyDescent="0.35">
      <c r="A8005" s="189" t="str">
        <f t="shared" si="415"/>
        <v>Nov</v>
      </c>
      <c r="B8005" s="190" t="str">
        <f t="shared" si="416"/>
        <v>2023</v>
      </c>
      <c r="C8005" s="190" t="str">
        <f t="shared" si="417"/>
        <v>Nov-2023</v>
      </c>
      <c r="D8005" s="2">
        <v>45260</v>
      </c>
      <c r="E8005" t="s">
        <v>1175</v>
      </c>
      <c r="F8005" t="s">
        <v>1571</v>
      </c>
      <c r="G8005" t="s">
        <v>1176</v>
      </c>
      <c r="H8005" t="s">
        <v>662</v>
      </c>
      <c r="I8005" t="s">
        <v>1177</v>
      </c>
      <c r="J8005" t="s">
        <v>1178</v>
      </c>
      <c r="K8005" t="s">
        <v>1194</v>
      </c>
      <c r="L8005" t="s">
        <v>1195</v>
      </c>
      <c r="M8005" t="s">
        <v>1196</v>
      </c>
      <c r="N8005" t="s">
        <v>921</v>
      </c>
      <c r="O8005">
        <v>1025</v>
      </c>
    </row>
    <row r="8006" spans="1:15" x14ac:dyDescent="0.35">
      <c r="A8006" s="189" t="str">
        <f t="shared" si="415"/>
        <v>Nov</v>
      </c>
      <c r="B8006" s="190" t="str">
        <f t="shared" si="416"/>
        <v>2023</v>
      </c>
      <c r="C8006" s="190" t="str">
        <f t="shared" si="417"/>
        <v>Nov-2023</v>
      </c>
      <c r="D8006" s="2">
        <v>45260</v>
      </c>
      <c r="E8006" t="s">
        <v>1175</v>
      </c>
      <c r="F8006" t="s">
        <v>1571</v>
      </c>
      <c r="G8006" t="s">
        <v>1176</v>
      </c>
      <c r="H8006" t="s">
        <v>662</v>
      </c>
      <c r="I8006" t="s">
        <v>1177</v>
      </c>
      <c r="J8006" t="s">
        <v>1178</v>
      </c>
      <c r="K8006" t="s">
        <v>1197</v>
      </c>
      <c r="L8006" t="s">
        <v>1198</v>
      </c>
      <c r="M8006" t="s">
        <v>1199</v>
      </c>
      <c r="N8006" t="s">
        <v>1528</v>
      </c>
      <c r="O8006" t="s">
        <v>958</v>
      </c>
    </row>
    <row r="8007" spans="1:15" x14ac:dyDescent="0.35">
      <c r="A8007" s="189" t="str">
        <f t="shared" si="415"/>
        <v>Nov</v>
      </c>
      <c r="B8007" s="190" t="str">
        <f t="shared" si="416"/>
        <v>2023</v>
      </c>
      <c r="C8007" s="190" t="str">
        <f t="shared" si="417"/>
        <v>Nov-2023</v>
      </c>
      <c r="D8007" s="2">
        <v>45260</v>
      </c>
      <c r="E8007" t="s">
        <v>1175</v>
      </c>
      <c r="F8007" t="s">
        <v>1571</v>
      </c>
      <c r="G8007" t="s">
        <v>1176</v>
      </c>
      <c r="H8007" t="s">
        <v>662</v>
      </c>
      <c r="I8007" t="s">
        <v>1177</v>
      </c>
      <c r="J8007" t="s">
        <v>1178</v>
      </c>
      <c r="K8007" t="s">
        <v>1197</v>
      </c>
      <c r="L8007" t="s">
        <v>1198</v>
      </c>
      <c r="M8007" t="s">
        <v>1199</v>
      </c>
      <c r="N8007" t="s">
        <v>1529</v>
      </c>
      <c r="O8007" t="s">
        <v>958</v>
      </c>
    </row>
    <row r="8008" spans="1:15" x14ac:dyDescent="0.35">
      <c r="A8008" s="189" t="str">
        <f t="shared" si="415"/>
        <v>Nov</v>
      </c>
      <c r="B8008" s="190" t="str">
        <f t="shared" si="416"/>
        <v>2023</v>
      </c>
      <c r="C8008" s="190" t="str">
        <f t="shared" si="417"/>
        <v>Nov-2023</v>
      </c>
      <c r="D8008" s="2">
        <v>45260</v>
      </c>
      <c r="E8008" t="s">
        <v>1175</v>
      </c>
      <c r="F8008" t="s">
        <v>1571</v>
      </c>
      <c r="G8008" t="s">
        <v>1176</v>
      </c>
      <c r="H8008" t="s">
        <v>662</v>
      </c>
      <c r="I8008" t="s">
        <v>1177</v>
      </c>
      <c r="J8008" t="s">
        <v>1178</v>
      </c>
      <c r="K8008" t="s">
        <v>1197</v>
      </c>
      <c r="L8008" t="s">
        <v>1198</v>
      </c>
      <c r="M8008" t="s">
        <v>1199</v>
      </c>
      <c r="N8008" t="s">
        <v>919</v>
      </c>
      <c r="O8008">
        <v>130</v>
      </c>
    </row>
    <row r="8009" spans="1:15" x14ac:dyDescent="0.35">
      <c r="A8009" s="189" t="str">
        <f t="shared" si="415"/>
        <v>Nov</v>
      </c>
      <c r="B8009" s="190" t="str">
        <f t="shared" si="416"/>
        <v>2023</v>
      </c>
      <c r="C8009" s="190" t="str">
        <f t="shared" si="417"/>
        <v>Nov-2023</v>
      </c>
      <c r="D8009" s="2">
        <v>45260</v>
      </c>
      <c r="E8009" t="s">
        <v>1175</v>
      </c>
      <c r="F8009" t="s">
        <v>1571</v>
      </c>
      <c r="G8009" t="s">
        <v>1176</v>
      </c>
      <c r="H8009" t="s">
        <v>662</v>
      </c>
      <c r="I8009" t="s">
        <v>1177</v>
      </c>
      <c r="J8009" t="s">
        <v>1178</v>
      </c>
      <c r="K8009" t="s">
        <v>1197</v>
      </c>
      <c r="L8009" t="s">
        <v>1198</v>
      </c>
      <c r="M8009" t="s">
        <v>1199</v>
      </c>
      <c r="N8009" t="s">
        <v>920</v>
      </c>
      <c r="O8009">
        <v>590</v>
      </c>
    </row>
    <row r="8010" spans="1:15" x14ac:dyDescent="0.35">
      <c r="A8010" s="189" t="str">
        <f t="shared" si="415"/>
        <v>Nov</v>
      </c>
      <c r="B8010" s="190" t="str">
        <f t="shared" si="416"/>
        <v>2023</v>
      </c>
      <c r="C8010" s="190" t="str">
        <f t="shared" si="417"/>
        <v>Nov-2023</v>
      </c>
      <c r="D8010" s="2">
        <v>45260</v>
      </c>
      <c r="E8010" t="s">
        <v>1175</v>
      </c>
      <c r="F8010" t="s">
        <v>1571</v>
      </c>
      <c r="G8010" t="s">
        <v>1176</v>
      </c>
      <c r="H8010" t="s">
        <v>662</v>
      </c>
      <c r="I8010" t="s">
        <v>1177</v>
      </c>
      <c r="J8010" t="s">
        <v>1178</v>
      </c>
      <c r="K8010" t="s">
        <v>1197</v>
      </c>
      <c r="L8010" t="s">
        <v>1198</v>
      </c>
      <c r="M8010" t="s">
        <v>1199</v>
      </c>
      <c r="N8010" t="s">
        <v>922</v>
      </c>
      <c r="O8010">
        <v>140</v>
      </c>
    </row>
    <row r="8011" spans="1:15" x14ac:dyDescent="0.35">
      <c r="A8011" s="189" t="str">
        <f t="shared" si="415"/>
        <v>Nov</v>
      </c>
      <c r="B8011" s="190" t="str">
        <f t="shared" si="416"/>
        <v>2023</v>
      </c>
      <c r="C8011" s="190" t="str">
        <f t="shared" si="417"/>
        <v>Nov-2023</v>
      </c>
      <c r="D8011" s="2">
        <v>45260</v>
      </c>
      <c r="E8011" t="s">
        <v>1175</v>
      </c>
      <c r="F8011" t="s">
        <v>1571</v>
      </c>
      <c r="G8011" t="s">
        <v>1176</v>
      </c>
      <c r="H8011" t="s">
        <v>662</v>
      </c>
      <c r="I8011" t="s">
        <v>1177</v>
      </c>
      <c r="J8011" t="s">
        <v>1178</v>
      </c>
      <c r="K8011" t="s">
        <v>1197</v>
      </c>
      <c r="L8011" t="s">
        <v>1198</v>
      </c>
      <c r="M8011" t="s">
        <v>1199</v>
      </c>
      <c r="N8011" t="s">
        <v>921</v>
      </c>
      <c r="O8011">
        <v>365</v>
      </c>
    </row>
    <row r="8012" spans="1:15" x14ac:dyDescent="0.35">
      <c r="A8012" s="189" t="str">
        <f t="shared" si="415"/>
        <v>Nov</v>
      </c>
      <c r="B8012" s="190" t="str">
        <f t="shared" si="416"/>
        <v>2023</v>
      </c>
      <c r="C8012" s="190" t="str">
        <f t="shared" si="417"/>
        <v>Nov-2023</v>
      </c>
      <c r="D8012" s="2">
        <v>45260</v>
      </c>
      <c r="E8012" t="s">
        <v>1175</v>
      </c>
      <c r="F8012" t="s">
        <v>1571</v>
      </c>
      <c r="G8012" t="s">
        <v>1176</v>
      </c>
      <c r="H8012" t="s">
        <v>662</v>
      </c>
      <c r="I8012" t="s">
        <v>1177</v>
      </c>
      <c r="J8012" t="s">
        <v>1178</v>
      </c>
      <c r="K8012" t="s">
        <v>1200</v>
      </c>
      <c r="L8012" t="s">
        <v>1201</v>
      </c>
      <c r="M8012" t="s">
        <v>1202</v>
      </c>
      <c r="N8012" t="s">
        <v>1528</v>
      </c>
      <c r="O8012" t="s">
        <v>958</v>
      </c>
    </row>
    <row r="8013" spans="1:15" x14ac:dyDescent="0.35">
      <c r="A8013" s="189" t="str">
        <f t="shared" si="415"/>
        <v>Nov</v>
      </c>
      <c r="B8013" s="190" t="str">
        <f t="shared" si="416"/>
        <v>2023</v>
      </c>
      <c r="C8013" s="190" t="str">
        <f t="shared" si="417"/>
        <v>Nov-2023</v>
      </c>
      <c r="D8013" s="2">
        <v>45260</v>
      </c>
      <c r="E8013" t="s">
        <v>1175</v>
      </c>
      <c r="F8013" t="s">
        <v>1571</v>
      </c>
      <c r="G8013" t="s">
        <v>1176</v>
      </c>
      <c r="H8013" t="s">
        <v>662</v>
      </c>
      <c r="I8013" t="s">
        <v>1177</v>
      </c>
      <c r="J8013" t="s">
        <v>1178</v>
      </c>
      <c r="K8013" t="s">
        <v>1200</v>
      </c>
      <c r="L8013" t="s">
        <v>1201</v>
      </c>
      <c r="M8013" t="s">
        <v>1202</v>
      </c>
      <c r="N8013" t="s">
        <v>1529</v>
      </c>
      <c r="O8013" t="s">
        <v>958</v>
      </c>
    </row>
    <row r="8014" spans="1:15" x14ac:dyDescent="0.35">
      <c r="A8014" s="189" t="str">
        <f t="shared" si="415"/>
        <v>Nov</v>
      </c>
      <c r="B8014" s="190" t="str">
        <f t="shared" si="416"/>
        <v>2023</v>
      </c>
      <c r="C8014" s="190" t="str">
        <f t="shared" si="417"/>
        <v>Nov-2023</v>
      </c>
      <c r="D8014" s="2">
        <v>45260</v>
      </c>
      <c r="E8014" t="s">
        <v>1175</v>
      </c>
      <c r="F8014" t="s">
        <v>1571</v>
      </c>
      <c r="G8014" t="s">
        <v>1176</v>
      </c>
      <c r="H8014" t="s">
        <v>662</v>
      </c>
      <c r="I8014" t="s">
        <v>1177</v>
      </c>
      <c r="J8014" t="s">
        <v>1178</v>
      </c>
      <c r="K8014" t="s">
        <v>1200</v>
      </c>
      <c r="L8014" t="s">
        <v>1201</v>
      </c>
      <c r="M8014" t="s">
        <v>1202</v>
      </c>
      <c r="N8014" t="s">
        <v>919</v>
      </c>
      <c r="O8014">
        <v>300</v>
      </c>
    </row>
    <row r="8015" spans="1:15" x14ac:dyDescent="0.35">
      <c r="A8015" s="189" t="str">
        <f t="shared" si="415"/>
        <v>Nov</v>
      </c>
      <c r="B8015" s="190" t="str">
        <f t="shared" si="416"/>
        <v>2023</v>
      </c>
      <c r="C8015" s="190" t="str">
        <f t="shared" si="417"/>
        <v>Nov-2023</v>
      </c>
      <c r="D8015" s="2">
        <v>45260</v>
      </c>
      <c r="E8015" t="s">
        <v>1175</v>
      </c>
      <c r="F8015" t="s">
        <v>1571</v>
      </c>
      <c r="G8015" t="s">
        <v>1176</v>
      </c>
      <c r="H8015" t="s">
        <v>662</v>
      </c>
      <c r="I8015" t="s">
        <v>1177</v>
      </c>
      <c r="J8015" t="s">
        <v>1178</v>
      </c>
      <c r="K8015" t="s">
        <v>1200</v>
      </c>
      <c r="L8015" t="s">
        <v>1201</v>
      </c>
      <c r="M8015" t="s">
        <v>1202</v>
      </c>
      <c r="N8015" t="s">
        <v>920</v>
      </c>
      <c r="O8015">
        <v>1120</v>
      </c>
    </row>
    <row r="8016" spans="1:15" x14ac:dyDescent="0.35">
      <c r="A8016" s="189" t="str">
        <f t="shared" si="415"/>
        <v>Nov</v>
      </c>
      <c r="B8016" s="190" t="str">
        <f t="shared" si="416"/>
        <v>2023</v>
      </c>
      <c r="C8016" s="190" t="str">
        <f t="shared" si="417"/>
        <v>Nov-2023</v>
      </c>
      <c r="D8016" s="2">
        <v>45260</v>
      </c>
      <c r="E8016" t="s">
        <v>1175</v>
      </c>
      <c r="F8016" t="s">
        <v>1571</v>
      </c>
      <c r="G8016" t="s">
        <v>1176</v>
      </c>
      <c r="H8016" t="s">
        <v>662</v>
      </c>
      <c r="I8016" t="s">
        <v>1177</v>
      </c>
      <c r="J8016" t="s">
        <v>1178</v>
      </c>
      <c r="K8016" t="s">
        <v>1200</v>
      </c>
      <c r="L8016" t="s">
        <v>1201</v>
      </c>
      <c r="M8016" t="s">
        <v>1202</v>
      </c>
      <c r="N8016" t="s">
        <v>922</v>
      </c>
      <c r="O8016">
        <v>315</v>
      </c>
    </row>
    <row r="8017" spans="1:15" x14ac:dyDescent="0.35">
      <c r="A8017" s="189" t="str">
        <f t="shared" si="415"/>
        <v>Nov</v>
      </c>
      <c r="B8017" s="190" t="str">
        <f t="shared" si="416"/>
        <v>2023</v>
      </c>
      <c r="C8017" s="190" t="str">
        <f t="shared" si="417"/>
        <v>Nov-2023</v>
      </c>
      <c r="D8017" s="2">
        <v>45260</v>
      </c>
      <c r="E8017" t="s">
        <v>1175</v>
      </c>
      <c r="F8017" t="s">
        <v>1571</v>
      </c>
      <c r="G8017" t="s">
        <v>1176</v>
      </c>
      <c r="H8017" t="s">
        <v>662</v>
      </c>
      <c r="I8017" t="s">
        <v>1177</v>
      </c>
      <c r="J8017" t="s">
        <v>1178</v>
      </c>
      <c r="K8017" t="s">
        <v>1200</v>
      </c>
      <c r="L8017" t="s">
        <v>1201</v>
      </c>
      <c r="M8017" t="s">
        <v>1202</v>
      </c>
      <c r="N8017" t="s">
        <v>921</v>
      </c>
      <c r="O8017">
        <v>610</v>
      </c>
    </row>
    <row r="8018" spans="1:15" x14ac:dyDescent="0.35">
      <c r="A8018" s="189" t="str">
        <f t="shared" si="415"/>
        <v>Nov</v>
      </c>
      <c r="B8018" s="190" t="str">
        <f t="shared" si="416"/>
        <v>2023</v>
      </c>
      <c r="C8018" s="190" t="str">
        <f t="shared" si="417"/>
        <v>Nov-2023</v>
      </c>
      <c r="D8018" s="2">
        <v>45260</v>
      </c>
      <c r="E8018" t="s">
        <v>1175</v>
      </c>
      <c r="F8018" t="s">
        <v>1571</v>
      </c>
      <c r="G8018" t="s">
        <v>1176</v>
      </c>
      <c r="H8018" t="s">
        <v>681</v>
      </c>
      <c r="I8018" t="s">
        <v>1203</v>
      </c>
      <c r="J8018" t="s">
        <v>1204</v>
      </c>
      <c r="K8018" t="s">
        <v>1205</v>
      </c>
      <c r="L8018" t="s">
        <v>1206</v>
      </c>
      <c r="M8018" t="s">
        <v>1207</v>
      </c>
      <c r="N8018" t="s">
        <v>1528</v>
      </c>
      <c r="O8018" t="s">
        <v>958</v>
      </c>
    </row>
    <row r="8019" spans="1:15" x14ac:dyDescent="0.35">
      <c r="A8019" s="189" t="str">
        <f t="shared" si="415"/>
        <v>Nov</v>
      </c>
      <c r="B8019" s="190" t="str">
        <f t="shared" si="416"/>
        <v>2023</v>
      </c>
      <c r="C8019" s="190" t="str">
        <f t="shared" si="417"/>
        <v>Nov-2023</v>
      </c>
      <c r="D8019" s="2">
        <v>45260</v>
      </c>
      <c r="E8019" t="s">
        <v>1175</v>
      </c>
      <c r="F8019" t="s">
        <v>1571</v>
      </c>
      <c r="G8019" t="s">
        <v>1176</v>
      </c>
      <c r="H8019" t="s">
        <v>681</v>
      </c>
      <c r="I8019" t="s">
        <v>1203</v>
      </c>
      <c r="J8019" t="s">
        <v>1204</v>
      </c>
      <c r="K8019" t="s">
        <v>1205</v>
      </c>
      <c r="L8019" t="s">
        <v>1206</v>
      </c>
      <c r="M8019" t="s">
        <v>1207</v>
      </c>
      <c r="N8019" t="s">
        <v>1529</v>
      </c>
      <c r="O8019" t="s">
        <v>958</v>
      </c>
    </row>
    <row r="8020" spans="1:15" x14ac:dyDescent="0.35">
      <c r="A8020" s="189" t="str">
        <f t="shared" si="415"/>
        <v>Nov</v>
      </c>
      <c r="B8020" s="190" t="str">
        <f t="shared" si="416"/>
        <v>2023</v>
      </c>
      <c r="C8020" s="190" t="str">
        <f t="shared" si="417"/>
        <v>Nov-2023</v>
      </c>
      <c r="D8020" s="2">
        <v>45260</v>
      </c>
      <c r="E8020" t="s">
        <v>1175</v>
      </c>
      <c r="F8020" t="s">
        <v>1571</v>
      </c>
      <c r="G8020" t="s">
        <v>1176</v>
      </c>
      <c r="H8020" t="s">
        <v>681</v>
      </c>
      <c r="I8020" t="s">
        <v>1203</v>
      </c>
      <c r="J8020" t="s">
        <v>1204</v>
      </c>
      <c r="K8020" t="s">
        <v>1205</v>
      </c>
      <c r="L8020" t="s">
        <v>1206</v>
      </c>
      <c r="M8020" t="s">
        <v>1207</v>
      </c>
      <c r="N8020" t="s">
        <v>919</v>
      </c>
      <c r="O8020">
        <v>295</v>
      </c>
    </row>
    <row r="8021" spans="1:15" x14ac:dyDescent="0.35">
      <c r="A8021" s="189" t="str">
        <f t="shared" si="415"/>
        <v>Nov</v>
      </c>
      <c r="B8021" s="190" t="str">
        <f t="shared" si="416"/>
        <v>2023</v>
      </c>
      <c r="C8021" s="190" t="str">
        <f t="shared" si="417"/>
        <v>Nov-2023</v>
      </c>
      <c r="D8021" s="2">
        <v>45260</v>
      </c>
      <c r="E8021" t="s">
        <v>1175</v>
      </c>
      <c r="F8021" t="s">
        <v>1571</v>
      </c>
      <c r="G8021" t="s">
        <v>1176</v>
      </c>
      <c r="H8021" t="s">
        <v>681</v>
      </c>
      <c r="I8021" t="s">
        <v>1203</v>
      </c>
      <c r="J8021" t="s">
        <v>1204</v>
      </c>
      <c r="K8021" t="s">
        <v>1205</v>
      </c>
      <c r="L8021" t="s">
        <v>1206</v>
      </c>
      <c r="M8021" t="s">
        <v>1207</v>
      </c>
      <c r="N8021" t="s">
        <v>920</v>
      </c>
      <c r="O8021">
        <v>1480</v>
      </c>
    </row>
    <row r="8022" spans="1:15" x14ac:dyDescent="0.35">
      <c r="A8022" s="189" t="str">
        <f t="shared" si="415"/>
        <v>Nov</v>
      </c>
      <c r="B8022" s="190" t="str">
        <f t="shared" si="416"/>
        <v>2023</v>
      </c>
      <c r="C8022" s="190" t="str">
        <f t="shared" si="417"/>
        <v>Nov-2023</v>
      </c>
      <c r="D8022" s="2">
        <v>45260</v>
      </c>
      <c r="E8022" t="s">
        <v>1175</v>
      </c>
      <c r="F8022" t="s">
        <v>1571</v>
      </c>
      <c r="G8022" t="s">
        <v>1176</v>
      </c>
      <c r="H8022" t="s">
        <v>681</v>
      </c>
      <c r="I8022" t="s">
        <v>1203</v>
      </c>
      <c r="J8022" t="s">
        <v>1204</v>
      </c>
      <c r="K8022" t="s">
        <v>1205</v>
      </c>
      <c r="L8022" t="s">
        <v>1206</v>
      </c>
      <c r="M8022" t="s">
        <v>1207</v>
      </c>
      <c r="N8022" t="s">
        <v>922</v>
      </c>
      <c r="O8022">
        <v>185</v>
      </c>
    </row>
    <row r="8023" spans="1:15" x14ac:dyDescent="0.35">
      <c r="A8023" s="189" t="str">
        <f t="shared" si="415"/>
        <v>Nov</v>
      </c>
      <c r="B8023" s="190" t="str">
        <f t="shared" si="416"/>
        <v>2023</v>
      </c>
      <c r="C8023" s="190" t="str">
        <f t="shared" si="417"/>
        <v>Nov-2023</v>
      </c>
      <c r="D8023" s="2">
        <v>45260</v>
      </c>
      <c r="E8023" t="s">
        <v>1175</v>
      </c>
      <c r="F8023" t="s">
        <v>1571</v>
      </c>
      <c r="G8023" t="s">
        <v>1176</v>
      </c>
      <c r="H8023" t="s">
        <v>681</v>
      </c>
      <c r="I8023" t="s">
        <v>1203</v>
      </c>
      <c r="J8023" t="s">
        <v>1204</v>
      </c>
      <c r="K8023" t="s">
        <v>1205</v>
      </c>
      <c r="L8023" t="s">
        <v>1206</v>
      </c>
      <c r="M8023" t="s">
        <v>1207</v>
      </c>
      <c r="N8023" t="s">
        <v>921</v>
      </c>
      <c r="O8023">
        <v>490</v>
      </c>
    </row>
    <row r="8024" spans="1:15" x14ac:dyDescent="0.35">
      <c r="A8024" s="189" t="str">
        <f t="shared" si="415"/>
        <v>Nov</v>
      </c>
      <c r="B8024" s="190" t="str">
        <f t="shared" si="416"/>
        <v>2023</v>
      </c>
      <c r="C8024" s="190" t="str">
        <f t="shared" si="417"/>
        <v>Nov-2023</v>
      </c>
      <c r="D8024" s="2">
        <v>45260</v>
      </c>
      <c r="E8024" t="s">
        <v>1175</v>
      </c>
      <c r="F8024" t="s">
        <v>1571</v>
      </c>
      <c r="G8024" t="s">
        <v>1176</v>
      </c>
      <c r="H8024" t="s">
        <v>681</v>
      </c>
      <c r="I8024" t="s">
        <v>1203</v>
      </c>
      <c r="J8024" t="s">
        <v>1204</v>
      </c>
      <c r="K8024" t="s">
        <v>1208</v>
      </c>
      <c r="L8024" t="s">
        <v>1209</v>
      </c>
      <c r="M8024" t="s">
        <v>1210</v>
      </c>
      <c r="N8024" t="s">
        <v>1528</v>
      </c>
      <c r="O8024" t="s">
        <v>958</v>
      </c>
    </row>
    <row r="8025" spans="1:15" x14ac:dyDescent="0.35">
      <c r="A8025" s="189" t="str">
        <f t="shared" si="415"/>
        <v>Nov</v>
      </c>
      <c r="B8025" s="190" t="str">
        <f t="shared" si="416"/>
        <v>2023</v>
      </c>
      <c r="C8025" s="190" t="str">
        <f t="shared" si="417"/>
        <v>Nov-2023</v>
      </c>
      <c r="D8025" s="2">
        <v>45260</v>
      </c>
      <c r="E8025" t="s">
        <v>1175</v>
      </c>
      <c r="F8025" t="s">
        <v>1571</v>
      </c>
      <c r="G8025" t="s">
        <v>1176</v>
      </c>
      <c r="H8025" t="s">
        <v>681</v>
      </c>
      <c r="I8025" t="s">
        <v>1203</v>
      </c>
      <c r="J8025" t="s">
        <v>1204</v>
      </c>
      <c r="K8025" t="s">
        <v>1208</v>
      </c>
      <c r="L8025" t="s">
        <v>1209</v>
      </c>
      <c r="M8025" t="s">
        <v>1210</v>
      </c>
      <c r="N8025" t="s">
        <v>1529</v>
      </c>
      <c r="O8025" t="s">
        <v>958</v>
      </c>
    </row>
    <row r="8026" spans="1:15" x14ac:dyDescent="0.35">
      <c r="A8026" s="189" t="str">
        <f t="shared" ref="A8026:A8089" si="418">TEXT(D8026,"mmm")</f>
        <v>Nov</v>
      </c>
      <c r="B8026" s="190" t="str">
        <f t="shared" ref="B8026:B8089" si="419">TEXT(D8026,"yyyy")</f>
        <v>2023</v>
      </c>
      <c r="C8026" s="190" t="str">
        <f t="shared" ref="C8026:C8089" si="420">_xlfn.CONCAT(A8026&amp;"-"&amp;B8026)</f>
        <v>Nov-2023</v>
      </c>
      <c r="D8026" s="2">
        <v>45260</v>
      </c>
      <c r="E8026" t="s">
        <v>1175</v>
      </c>
      <c r="F8026" t="s">
        <v>1571</v>
      </c>
      <c r="G8026" t="s">
        <v>1176</v>
      </c>
      <c r="H8026" t="s">
        <v>681</v>
      </c>
      <c r="I8026" t="s">
        <v>1203</v>
      </c>
      <c r="J8026" t="s">
        <v>1204</v>
      </c>
      <c r="K8026" t="s">
        <v>1208</v>
      </c>
      <c r="L8026" t="s">
        <v>1209</v>
      </c>
      <c r="M8026" t="s">
        <v>1210</v>
      </c>
      <c r="N8026" t="s">
        <v>919</v>
      </c>
      <c r="O8026">
        <v>105</v>
      </c>
    </row>
    <row r="8027" spans="1:15" x14ac:dyDescent="0.35">
      <c r="A8027" s="189" t="str">
        <f t="shared" si="418"/>
        <v>Nov</v>
      </c>
      <c r="B8027" s="190" t="str">
        <f t="shared" si="419"/>
        <v>2023</v>
      </c>
      <c r="C8027" s="190" t="str">
        <f t="shared" si="420"/>
        <v>Nov-2023</v>
      </c>
      <c r="D8027" s="2">
        <v>45260</v>
      </c>
      <c r="E8027" t="s">
        <v>1175</v>
      </c>
      <c r="F8027" t="s">
        <v>1571</v>
      </c>
      <c r="G8027" t="s">
        <v>1176</v>
      </c>
      <c r="H8027" t="s">
        <v>681</v>
      </c>
      <c r="I8027" t="s">
        <v>1203</v>
      </c>
      <c r="J8027" t="s">
        <v>1204</v>
      </c>
      <c r="K8027" t="s">
        <v>1208</v>
      </c>
      <c r="L8027" t="s">
        <v>1209</v>
      </c>
      <c r="M8027" t="s">
        <v>1210</v>
      </c>
      <c r="N8027" t="s">
        <v>920</v>
      </c>
      <c r="O8027">
        <v>1250</v>
      </c>
    </row>
    <row r="8028" spans="1:15" x14ac:dyDescent="0.35">
      <c r="A8028" s="189" t="str">
        <f t="shared" si="418"/>
        <v>Nov</v>
      </c>
      <c r="B8028" s="190" t="str">
        <f t="shared" si="419"/>
        <v>2023</v>
      </c>
      <c r="C8028" s="190" t="str">
        <f t="shared" si="420"/>
        <v>Nov-2023</v>
      </c>
      <c r="D8028" s="2">
        <v>45260</v>
      </c>
      <c r="E8028" t="s">
        <v>1175</v>
      </c>
      <c r="F8028" t="s">
        <v>1571</v>
      </c>
      <c r="G8028" t="s">
        <v>1176</v>
      </c>
      <c r="H8028" t="s">
        <v>681</v>
      </c>
      <c r="I8028" t="s">
        <v>1203</v>
      </c>
      <c r="J8028" t="s">
        <v>1204</v>
      </c>
      <c r="K8028" t="s">
        <v>1208</v>
      </c>
      <c r="L8028" t="s">
        <v>1209</v>
      </c>
      <c r="M8028" t="s">
        <v>1210</v>
      </c>
      <c r="N8028" t="s">
        <v>922</v>
      </c>
      <c r="O8028">
        <v>35</v>
      </c>
    </row>
    <row r="8029" spans="1:15" x14ac:dyDescent="0.35">
      <c r="A8029" s="189" t="str">
        <f t="shared" si="418"/>
        <v>Nov</v>
      </c>
      <c r="B8029" s="190" t="str">
        <f t="shared" si="419"/>
        <v>2023</v>
      </c>
      <c r="C8029" s="190" t="str">
        <f t="shared" si="420"/>
        <v>Nov-2023</v>
      </c>
      <c r="D8029" s="2">
        <v>45260</v>
      </c>
      <c r="E8029" t="s">
        <v>1175</v>
      </c>
      <c r="F8029" t="s">
        <v>1571</v>
      </c>
      <c r="G8029" t="s">
        <v>1176</v>
      </c>
      <c r="H8029" t="s">
        <v>681</v>
      </c>
      <c r="I8029" t="s">
        <v>1203</v>
      </c>
      <c r="J8029" t="s">
        <v>1204</v>
      </c>
      <c r="K8029" t="s">
        <v>1208</v>
      </c>
      <c r="L8029" t="s">
        <v>1209</v>
      </c>
      <c r="M8029" t="s">
        <v>1210</v>
      </c>
      <c r="N8029" t="s">
        <v>921</v>
      </c>
      <c r="O8029">
        <v>485</v>
      </c>
    </row>
    <row r="8030" spans="1:15" x14ac:dyDescent="0.35">
      <c r="A8030" s="189" t="str">
        <f t="shared" si="418"/>
        <v>Nov</v>
      </c>
      <c r="B8030" s="190" t="str">
        <f t="shared" si="419"/>
        <v>2023</v>
      </c>
      <c r="C8030" s="190" t="str">
        <f t="shared" si="420"/>
        <v>Nov-2023</v>
      </c>
      <c r="D8030" s="2">
        <v>45260</v>
      </c>
      <c r="E8030" t="s">
        <v>1175</v>
      </c>
      <c r="F8030" t="s">
        <v>1571</v>
      </c>
      <c r="G8030" t="s">
        <v>1176</v>
      </c>
      <c r="H8030" t="s">
        <v>681</v>
      </c>
      <c r="I8030" t="s">
        <v>1203</v>
      </c>
      <c r="J8030" t="s">
        <v>1204</v>
      </c>
      <c r="K8030" t="s">
        <v>1211</v>
      </c>
      <c r="L8030" t="s">
        <v>1212</v>
      </c>
      <c r="M8030" t="s">
        <v>1213</v>
      </c>
      <c r="N8030" t="s">
        <v>1528</v>
      </c>
      <c r="O8030" t="s">
        <v>958</v>
      </c>
    </row>
    <row r="8031" spans="1:15" x14ac:dyDescent="0.35">
      <c r="A8031" s="189" t="str">
        <f t="shared" si="418"/>
        <v>Nov</v>
      </c>
      <c r="B8031" s="190" t="str">
        <f t="shared" si="419"/>
        <v>2023</v>
      </c>
      <c r="C8031" s="190" t="str">
        <f t="shared" si="420"/>
        <v>Nov-2023</v>
      </c>
      <c r="D8031" s="2">
        <v>45260</v>
      </c>
      <c r="E8031" t="s">
        <v>1175</v>
      </c>
      <c r="F8031" t="s">
        <v>1571</v>
      </c>
      <c r="G8031" t="s">
        <v>1176</v>
      </c>
      <c r="H8031" t="s">
        <v>681</v>
      </c>
      <c r="I8031" t="s">
        <v>1203</v>
      </c>
      <c r="J8031" t="s">
        <v>1204</v>
      </c>
      <c r="K8031" t="s">
        <v>1211</v>
      </c>
      <c r="L8031" t="s">
        <v>1212</v>
      </c>
      <c r="M8031" t="s">
        <v>1213</v>
      </c>
      <c r="N8031" t="s">
        <v>1529</v>
      </c>
      <c r="O8031" t="s">
        <v>958</v>
      </c>
    </row>
    <row r="8032" spans="1:15" x14ac:dyDescent="0.35">
      <c r="A8032" s="189" t="str">
        <f t="shared" si="418"/>
        <v>Nov</v>
      </c>
      <c r="B8032" s="190" t="str">
        <f t="shared" si="419"/>
        <v>2023</v>
      </c>
      <c r="C8032" s="190" t="str">
        <f t="shared" si="420"/>
        <v>Nov-2023</v>
      </c>
      <c r="D8032" s="2">
        <v>45260</v>
      </c>
      <c r="E8032" t="s">
        <v>1175</v>
      </c>
      <c r="F8032" t="s">
        <v>1571</v>
      </c>
      <c r="G8032" t="s">
        <v>1176</v>
      </c>
      <c r="H8032" t="s">
        <v>681</v>
      </c>
      <c r="I8032" t="s">
        <v>1203</v>
      </c>
      <c r="J8032" t="s">
        <v>1204</v>
      </c>
      <c r="K8032" t="s">
        <v>1211</v>
      </c>
      <c r="L8032" t="s">
        <v>1212</v>
      </c>
      <c r="M8032" t="s">
        <v>1213</v>
      </c>
      <c r="N8032" t="s">
        <v>919</v>
      </c>
      <c r="O8032">
        <v>115</v>
      </c>
    </row>
    <row r="8033" spans="1:15" x14ac:dyDescent="0.35">
      <c r="A8033" s="189" t="str">
        <f t="shared" si="418"/>
        <v>Nov</v>
      </c>
      <c r="B8033" s="190" t="str">
        <f t="shared" si="419"/>
        <v>2023</v>
      </c>
      <c r="C8033" s="190" t="str">
        <f t="shared" si="420"/>
        <v>Nov-2023</v>
      </c>
      <c r="D8033" s="2">
        <v>45260</v>
      </c>
      <c r="E8033" t="s">
        <v>1175</v>
      </c>
      <c r="F8033" t="s">
        <v>1571</v>
      </c>
      <c r="G8033" t="s">
        <v>1176</v>
      </c>
      <c r="H8033" t="s">
        <v>681</v>
      </c>
      <c r="I8033" t="s">
        <v>1203</v>
      </c>
      <c r="J8033" t="s">
        <v>1204</v>
      </c>
      <c r="K8033" t="s">
        <v>1211</v>
      </c>
      <c r="L8033" t="s">
        <v>1212</v>
      </c>
      <c r="M8033" t="s">
        <v>1213</v>
      </c>
      <c r="N8033" t="s">
        <v>920</v>
      </c>
      <c r="O8033">
        <v>900</v>
      </c>
    </row>
    <row r="8034" spans="1:15" x14ac:dyDescent="0.35">
      <c r="A8034" s="189" t="str">
        <f t="shared" si="418"/>
        <v>Nov</v>
      </c>
      <c r="B8034" s="190" t="str">
        <f t="shared" si="419"/>
        <v>2023</v>
      </c>
      <c r="C8034" s="190" t="str">
        <f t="shared" si="420"/>
        <v>Nov-2023</v>
      </c>
      <c r="D8034" s="2">
        <v>45260</v>
      </c>
      <c r="E8034" t="s">
        <v>1175</v>
      </c>
      <c r="F8034" t="s">
        <v>1571</v>
      </c>
      <c r="G8034" t="s">
        <v>1176</v>
      </c>
      <c r="H8034" t="s">
        <v>681</v>
      </c>
      <c r="I8034" t="s">
        <v>1203</v>
      </c>
      <c r="J8034" t="s">
        <v>1204</v>
      </c>
      <c r="K8034" t="s">
        <v>1211</v>
      </c>
      <c r="L8034" t="s">
        <v>1212</v>
      </c>
      <c r="M8034" t="s">
        <v>1213</v>
      </c>
      <c r="N8034" t="s">
        <v>922</v>
      </c>
      <c r="O8034">
        <v>390</v>
      </c>
    </row>
    <row r="8035" spans="1:15" x14ac:dyDescent="0.35">
      <c r="A8035" s="189" t="str">
        <f t="shared" si="418"/>
        <v>Nov</v>
      </c>
      <c r="B8035" s="190" t="str">
        <f t="shared" si="419"/>
        <v>2023</v>
      </c>
      <c r="C8035" s="190" t="str">
        <f t="shared" si="420"/>
        <v>Nov-2023</v>
      </c>
      <c r="D8035" s="2">
        <v>45260</v>
      </c>
      <c r="E8035" t="s">
        <v>1175</v>
      </c>
      <c r="F8035" t="s">
        <v>1571</v>
      </c>
      <c r="G8035" t="s">
        <v>1176</v>
      </c>
      <c r="H8035" t="s">
        <v>681</v>
      </c>
      <c r="I8035" t="s">
        <v>1203</v>
      </c>
      <c r="J8035" t="s">
        <v>1204</v>
      </c>
      <c r="K8035" t="s">
        <v>1211</v>
      </c>
      <c r="L8035" t="s">
        <v>1212</v>
      </c>
      <c r="M8035" t="s">
        <v>1213</v>
      </c>
      <c r="N8035" t="s">
        <v>921</v>
      </c>
      <c r="O8035">
        <v>540</v>
      </c>
    </row>
    <row r="8036" spans="1:15" x14ac:dyDescent="0.35">
      <c r="A8036" s="189" t="str">
        <f t="shared" si="418"/>
        <v>Nov</v>
      </c>
      <c r="B8036" s="190" t="str">
        <f t="shared" si="419"/>
        <v>2023</v>
      </c>
      <c r="C8036" s="190" t="str">
        <f t="shared" si="420"/>
        <v>Nov-2023</v>
      </c>
      <c r="D8036" s="2">
        <v>45260</v>
      </c>
      <c r="E8036" t="s">
        <v>1175</v>
      </c>
      <c r="F8036" t="s">
        <v>1571</v>
      </c>
      <c r="G8036" t="s">
        <v>1176</v>
      </c>
      <c r="H8036" t="s">
        <v>681</v>
      </c>
      <c r="I8036" t="s">
        <v>1203</v>
      </c>
      <c r="J8036" t="s">
        <v>1204</v>
      </c>
      <c r="K8036" t="s">
        <v>1214</v>
      </c>
      <c r="L8036" t="s">
        <v>1215</v>
      </c>
      <c r="M8036" t="s">
        <v>1216</v>
      </c>
      <c r="N8036" t="s">
        <v>1528</v>
      </c>
      <c r="O8036" t="s">
        <v>958</v>
      </c>
    </row>
    <row r="8037" spans="1:15" x14ac:dyDescent="0.35">
      <c r="A8037" s="189" t="str">
        <f t="shared" si="418"/>
        <v>Nov</v>
      </c>
      <c r="B8037" s="190" t="str">
        <f t="shared" si="419"/>
        <v>2023</v>
      </c>
      <c r="C8037" s="190" t="str">
        <f t="shared" si="420"/>
        <v>Nov-2023</v>
      </c>
      <c r="D8037" s="2">
        <v>45260</v>
      </c>
      <c r="E8037" t="s">
        <v>1175</v>
      </c>
      <c r="F8037" t="s">
        <v>1571</v>
      </c>
      <c r="G8037" t="s">
        <v>1176</v>
      </c>
      <c r="H8037" t="s">
        <v>681</v>
      </c>
      <c r="I8037" t="s">
        <v>1203</v>
      </c>
      <c r="J8037" t="s">
        <v>1204</v>
      </c>
      <c r="K8037" t="s">
        <v>1214</v>
      </c>
      <c r="L8037" t="s">
        <v>1215</v>
      </c>
      <c r="M8037" t="s">
        <v>1216</v>
      </c>
      <c r="N8037" t="s">
        <v>1529</v>
      </c>
      <c r="O8037" t="s">
        <v>958</v>
      </c>
    </row>
    <row r="8038" spans="1:15" x14ac:dyDescent="0.35">
      <c r="A8038" s="189" t="str">
        <f t="shared" si="418"/>
        <v>Nov</v>
      </c>
      <c r="B8038" s="190" t="str">
        <f t="shared" si="419"/>
        <v>2023</v>
      </c>
      <c r="C8038" s="190" t="str">
        <f t="shared" si="420"/>
        <v>Nov-2023</v>
      </c>
      <c r="D8038" s="2">
        <v>45260</v>
      </c>
      <c r="E8038" t="s">
        <v>1175</v>
      </c>
      <c r="F8038" t="s">
        <v>1571</v>
      </c>
      <c r="G8038" t="s">
        <v>1176</v>
      </c>
      <c r="H8038" t="s">
        <v>681</v>
      </c>
      <c r="I8038" t="s">
        <v>1203</v>
      </c>
      <c r="J8038" t="s">
        <v>1204</v>
      </c>
      <c r="K8038" t="s">
        <v>1214</v>
      </c>
      <c r="L8038" t="s">
        <v>1215</v>
      </c>
      <c r="M8038" t="s">
        <v>1216</v>
      </c>
      <c r="N8038" t="s">
        <v>919</v>
      </c>
      <c r="O8038">
        <v>190</v>
      </c>
    </row>
    <row r="8039" spans="1:15" x14ac:dyDescent="0.35">
      <c r="A8039" s="189" t="str">
        <f t="shared" si="418"/>
        <v>Nov</v>
      </c>
      <c r="B8039" s="190" t="str">
        <f t="shared" si="419"/>
        <v>2023</v>
      </c>
      <c r="C8039" s="190" t="str">
        <f t="shared" si="420"/>
        <v>Nov-2023</v>
      </c>
      <c r="D8039" s="2">
        <v>45260</v>
      </c>
      <c r="E8039" t="s">
        <v>1175</v>
      </c>
      <c r="F8039" t="s">
        <v>1571</v>
      </c>
      <c r="G8039" t="s">
        <v>1176</v>
      </c>
      <c r="H8039" t="s">
        <v>681</v>
      </c>
      <c r="I8039" t="s">
        <v>1203</v>
      </c>
      <c r="J8039" t="s">
        <v>1204</v>
      </c>
      <c r="K8039" t="s">
        <v>1214</v>
      </c>
      <c r="L8039" t="s">
        <v>1215</v>
      </c>
      <c r="M8039" t="s">
        <v>1216</v>
      </c>
      <c r="N8039" t="s">
        <v>920</v>
      </c>
      <c r="O8039">
        <v>945</v>
      </c>
    </row>
    <row r="8040" spans="1:15" x14ac:dyDescent="0.35">
      <c r="A8040" s="189" t="str">
        <f t="shared" si="418"/>
        <v>Nov</v>
      </c>
      <c r="B8040" s="190" t="str">
        <f t="shared" si="419"/>
        <v>2023</v>
      </c>
      <c r="C8040" s="190" t="str">
        <f t="shared" si="420"/>
        <v>Nov-2023</v>
      </c>
      <c r="D8040" s="2">
        <v>45260</v>
      </c>
      <c r="E8040" t="s">
        <v>1175</v>
      </c>
      <c r="F8040" t="s">
        <v>1571</v>
      </c>
      <c r="G8040" t="s">
        <v>1176</v>
      </c>
      <c r="H8040" t="s">
        <v>681</v>
      </c>
      <c r="I8040" t="s">
        <v>1203</v>
      </c>
      <c r="J8040" t="s">
        <v>1204</v>
      </c>
      <c r="K8040" t="s">
        <v>1214</v>
      </c>
      <c r="L8040" t="s">
        <v>1215</v>
      </c>
      <c r="M8040" t="s">
        <v>1216</v>
      </c>
      <c r="N8040" t="s">
        <v>922</v>
      </c>
      <c r="O8040">
        <v>155</v>
      </c>
    </row>
    <row r="8041" spans="1:15" x14ac:dyDescent="0.35">
      <c r="A8041" s="189" t="str">
        <f t="shared" si="418"/>
        <v>Nov</v>
      </c>
      <c r="B8041" s="190" t="str">
        <f t="shared" si="419"/>
        <v>2023</v>
      </c>
      <c r="C8041" s="190" t="str">
        <f t="shared" si="420"/>
        <v>Nov-2023</v>
      </c>
      <c r="D8041" s="2">
        <v>45260</v>
      </c>
      <c r="E8041" t="s">
        <v>1175</v>
      </c>
      <c r="F8041" t="s">
        <v>1571</v>
      </c>
      <c r="G8041" t="s">
        <v>1176</v>
      </c>
      <c r="H8041" t="s">
        <v>681</v>
      </c>
      <c r="I8041" t="s">
        <v>1203</v>
      </c>
      <c r="J8041" t="s">
        <v>1204</v>
      </c>
      <c r="K8041" t="s">
        <v>1214</v>
      </c>
      <c r="L8041" t="s">
        <v>1215</v>
      </c>
      <c r="M8041" t="s">
        <v>1216</v>
      </c>
      <c r="N8041" t="s">
        <v>921</v>
      </c>
      <c r="O8041">
        <v>555</v>
      </c>
    </row>
    <row r="8042" spans="1:15" x14ac:dyDescent="0.35">
      <c r="A8042" s="189" t="str">
        <f t="shared" si="418"/>
        <v>Nov</v>
      </c>
      <c r="B8042" s="190" t="str">
        <f t="shared" si="419"/>
        <v>2023</v>
      </c>
      <c r="C8042" s="190" t="str">
        <f t="shared" si="420"/>
        <v>Nov-2023</v>
      </c>
      <c r="D8042" s="2">
        <v>45260</v>
      </c>
      <c r="E8042" t="s">
        <v>1175</v>
      </c>
      <c r="F8042" t="s">
        <v>1571</v>
      </c>
      <c r="G8042" t="s">
        <v>1176</v>
      </c>
      <c r="H8042" t="s">
        <v>681</v>
      </c>
      <c r="I8042" t="s">
        <v>1203</v>
      </c>
      <c r="J8042" t="s">
        <v>1204</v>
      </c>
      <c r="K8042" t="s">
        <v>1217</v>
      </c>
      <c r="L8042" t="s">
        <v>1218</v>
      </c>
      <c r="M8042" t="s">
        <v>1219</v>
      </c>
      <c r="N8042" t="s">
        <v>1528</v>
      </c>
      <c r="O8042" t="s">
        <v>958</v>
      </c>
    </row>
    <row r="8043" spans="1:15" x14ac:dyDescent="0.35">
      <c r="A8043" s="189" t="str">
        <f t="shared" si="418"/>
        <v>Nov</v>
      </c>
      <c r="B8043" s="190" t="str">
        <f t="shared" si="419"/>
        <v>2023</v>
      </c>
      <c r="C8043" s="190" t="str">
        <f t="shared" si="420"/>
        <v>Nov-2023</v>
      </c>
      <c r="D8043" s="2">
        <v>45260</v>
      </c>
      <c r="E8043" t="s">
        <v>1175</v>
      </c>
      <c r="F8043" t="s">
        <v>1571</v>
      </c>
      <c r="G8043" t="s">
        <v>1176</v>
      </c>
      <c r="H8043" t="s">
        <v>681</v>
      </c>
      <c r="I8043" t="s">
        <v>1203</v>
      </c>
      <c r="J8043" t="s">
        <v>1204</v>
      </c>
      <c r="K8043" t="s">
        <v>1217</v>
      </c>
      <c r="L8043" t="s">
        <v>1218</v>
      </c>
      <c r="M8043" t="s">
        <v>1219</v>
      </c>
      <c r="N8043" t="s">
        <v>1529</v>
      </c>
      <c r="O8043" t="s">
        <v>958</v>
      </c>
    </row>
    <row r="8044" spans="1:15" x14ac:dyDescent="0.35">
      <c r="A8044" s="189" t="str">
        <f t="shared" si="418"/>
        <v>Nov</v>
      </c>
      <c r="B8044" s="190" t="str">
        <f t="shared" si="419"/>
        <v>2023</v>
      </c>
      <c r="C8044" s="190" t="str">
        <f t="shared" si="420"/>
        <v>Nov-2023</v>
      </c>
      <c r="D8044" s="2">
        <v>45260</v>
      </c>
      <c r="E8044" t="s">
        <v>1175</v>
      </c>
      <c r="F8044" t="s">
        <v>1571</v>
      </c>
      <c r="G8044" t="s">
        <v>1176</v>
      </c>
      <c r="H8044" t="s">
        <v>681</v>
      </c>
      <c r="I8044" t="s">
        <v>1203</v>
      </c>
      <c r="J8044" t="s">
        <v>1204</v>
      </c>
      <c r="K8044" t="s">
        <v>1217</v>
      </c>
      <c r="L8044" t="s">
        <v>1218</v>
      </c>
      <c r="M8044" t="s">
        <v>1219</v>
      </c>
      <c r="N8044" t="s">
        <v>919</v>
      </c>
      <c r="O8044">
        <v>175</v>
      </c>
    </row>
    <row r="8045" spans="1:15" x14ac:dyDescent="0.35">
      <c r="A8045" s="189" t="str">
        <f t="shared" si="418"/>
        <v>Nov</v>
      </c>
      <c r="B8045" s="190" t="str">
        <f t="shared" si="419"/>
        <v>2023</v>
      </c>
      <c r="C8045" s="190" t="str">
        <f t="shared" si="420"/>
        <v>Nov-2023</v>
      </c>
      <c r="D8045" s="2">
        <v>45260</v>
      </c>
      <c r="E8045" t="s">
        <v>1175</v>
      </c>
      <c r="F8045" t="s">
        <v>1571</v>
      </c>
      <c r="G8045" t="s">
        <v>1176</v>
      </c>
      <c r="H8045" t="s">
        <v>681</v>
      </c>
      <c r="I8045" t="s">
        <v>1203</v>
      </c>
      <c r="J8045" t="s">
        <v>1204</v>
      </c>
      <c r="K8045" t="s">
        <v>1217</v>
      </c>
      <c r="L8045" t="s">
        <v>1218</v>
      </c>
      <c r="M8045" t="s">
        <v>1219</v>
      </c>
      <c r="N8045" t="s">
        <v>920</v>
      </c>
      <c r="O8045">
        <v>1075</v>
      </c>
    </row>
    <row r="8046" spans="1:15" x14ac:dyDescent="0.35">
      <c r="A8046" s="189" t="str">
        <f t="shared" si="418"/>
        <v>Nov</v>
      </c>
      <c r="B8046" s="190" t="str">
        <f t="shared" si="419"/>
        <v>2023</v>
      </c>
      <c r="C8046" s="190" t="str">
        <f t="shared" si="420"/>
        <v>Nov-2023</v>
      </c>
      <c r="D8046" s="2">
        <v>45260</v>
      </c>
      <c r="E8046" t="s">
        <v>1175</v>
      </c>
      <c r="F8046" t="s">
        <v>1571</v>
      </c>
      <c r="G8046" t="s">
        <v>1176</v>
      </c>
      <c r="H8046" t="s">
        <v>681</v>
      </c>
      <c r="I8046" t="s">
        <v>1203</v>
      </c>
      <c r="J8046" t="s">
        <v>1204</v>
      </c>
      <c r="K8046" t="s">
        <v>1217</v>
      </c>
      <c r="L8046" t="s">
        <v>1218</v>
      </c>
      <c r="M8046" t="s">
        <v>1219</v>
      </c>
      <c r="N8046" t="s">
        <v>922</v>
      </c>
      <c r="O8046">
        <v>115</v>
      </c>
    </row>
    <row r="8047" spans="1:15" x14ac:dyDescent="0.35">
      <c r="A8047" s="189" t="str">
        <f t="shared" si="418"/>
        <v>Nov</v>
      </c>
      <c r="B8047" s="190" t="str">
        <f t="shared" si="419"/>
        <v>2023</v>
      </c>
      <c r="C8047" s="190" t="str">
        <f t="shared" si="420"/>
        <v>Nov-2023</v>
      </c>
      <c r="D8047" s="2">
        <v>45260</v>
      </c>
      <c r="E8047" t="s">
        <v>1175</v>
      </c>
      <c r="F8047" t="s">
        <v>1571</v>
      </c>
      <c r="G8047" t="s">
        <v>1176</v>
      </c>
      <c r="H8047" t="s">
        <v>681</v>
      </c>
      <c r="I8047" t="s">
        <v>1203</v>
      </c>
      <c r="J8047" t="s">
        <v>1204</v>
      </c>
      <c r="K8047" t="s">
        <v>1217</v>
      </c>
      <c r="L8047" t="s">
        <v>1218</v>
      </c>
      <c r="M8047" t="s">
        <v>1219</v>
      </c>
      <c r="N8047" t="s">
        <v>921</v>
      </c>
      <c r="O8047">
        <v>650</v>
      </c>
    </row>
    <row r="8048" spans="1:15" x14ac:dyDescent="0.35">
      <c r="A8048" s="189" t="str">
        <f t="shared" si="418"/>
        <v>Nov</v>
      </c>
      <c r="B8048" s="190" t="str">
        <f t="shared" si="419"/>
        <v>2023</v>
      </c>
      <c r="C8048" s="190" t="str">
        <f t="shared" si="420"/>
        <v>Nov-2023</v>
      </c>
      <c r="D8048" s="2">
        <v>45260</v>
      </c>
      <c r="E8048" t="s">
        <v>1175</v>
      </c>
      <c r="F8048" t="s">
        <v>1571</v>
      </c>
      <c r="G8048" t="s">
        <v>1176</v>
      </c>
      <c r="H8048" t="s">
        <v>681</v>
      </c>
      <c r="I8048" t="s">
        <v>1203</v>
      </c>
      <c r="J8048" t="s">
        <v>1204</v>
      </c>
      <c r="K8048" t="s">
        <v>1220</v>
      </c>
      <c r="L8048" t="s">
        <v>1221</v>
      </c>
      <c r="M8048" t="s">
        <v>1222</v>
      </c>
      <c r="N8048" t="s">
        <v>1528</v>
      </c>
      <c r="O8048" t="s">
        <v>958</v>
      </c>
    </row>
    <row r="8049" spans="1:15" x14ac:dyDescent="0.35">
      <c r="A8049" s="189" t="str">
        <f t="shared" si="418"/>
        <v>Nov</v>
      </c>
      <c r="B8049" s="190" t="str">
        <f t="shared" si="419"/>
        <v>2023</v>
      </c>
      <c r="C8049" s="190" t="str">
        <f t="shared" si="420"/>
        <v>Nov-2023</v>
      </c>
      <c r="D8049" s="2">
        <v>45260</v>
      </c>
      <c r="E8049" t="s">
        <v>1175</v>
      </c>
      <c r="F8049" t="s">
        <v>1571</v>
      </c>
      <c r="G8049" t="s">
        <v>1176</v>
      </c>
      <c r="H8049" t="s">
        <v>681</v>
      </c>
      <c r="I8049" t="s">
        <v>1203</v>
      </c>
      <c r="J8049" t="s">
        <v>1204</v>
      </c>
      <c r="K8049" t="s">
        <v>1220</v>
      </c>
      <c r="L8049" t="s">
        <v>1221</v>
      </c>
      <c r="M8049" t="s">
        <v>1222</v>
      </c>
      <c r="N8049" t="s">
        <v>1529</v>
      </c>
      <c r="O8049" t="s">
        <v>958</v>
      </c>
    </row>
    <row r="8050" spans="1:15" x14ac:dyDescent="0.35">
      <c r="A8050" s="189" t="str">
        <f t="shared" si="418"/>
        <v>Nov</v>
      </c>
      <c r="B8050" s="190" t="str">
        <f t="shared" si="419"/>
        <v>2023</v>
      </c>
      <c r="C8050" s="190" t="str">
        <f t="shared" si="420"/>
        <v>Nov-2023</v>
      </c>
      <c r="D8050" s="2">
        <v>45260</v>
      </c>
      <c r="E8050" t="s">
        <v>1175</v>
      </c>
      <c r="F8050" t="s">
        <v>1571</v>
      </c>
      <c r="G8050" t="s">
        <v>1176</v>
      </c>
      <c r="H8050" t="s">
        <v>681</v>
      </c>
      <c r="I8050" t="s">
        <v>1203</v>
      </c>
      <c r="J8050" t="s">
        <v>1204</v>
      </c>
      <c r="K8050" t="s">
        <v>1220</v>
      </c>
      <c r="L8050" t="s">
        <v>1221</v>
      </c>
      <c r="M8050" t="s">
        <v>1222</v>
      </c>
      <c r="N8050" t="s">
        <v>919</v>
      </c>
      <c r="O8050">
        <v>150</v>
      </c>
    </row>
    <row r="8051" spans="1:15" x14ac:dyDescent="0.35">
      <c r="A8051" s="189" t="str">
        <f t="shared" si="418"/>
        <v>Nov</v>
      </c>
      <c r="B8051" s="190" t="str">
        <f t="shared" si="419"/>
        <v>2023</v>
      </c>
      <c r="C8051" s="190" t="str">
        <f t="shared" si="420"/>
        <v>Nov-2023</v>
      </c>
      <c r="D8051" s="2">
        <v>45260</v>
      </c>
      <c r="E8051" t="s">
        <v>1175</v>
      </c>
      <c r="F8051" t="s">
        <v>1571</v>
      </c>
      <c r="G8051" t="s">
        <v>1176</v>
      </c>
      <c r="H8051" t="s">
        <v>681</v>
      </c>
      <c r="I8051" t="s">
        <v>1203</v>
      </c>
      <c r="J8051" t="s">
        <v>1204</v>
      </c>
      <c r="K8051" t="s">
        <v>1220</v>
      </c>
      <c r="L8051" t="s">
        <v>1221</v>
      </c>
      <c r="M8051" t="s">
        <v>1222</v>
      </c>
      <c r="N8051" t="s">
        <v>920</v>
      </c>
      <c r="O8051">
        <v>1620</v>
      </c>
    </row>
    <row r="8052" spans="1:15" x14ac:dyDescent="0.35">
      <c r="A8052" s="189" t="str">
        <f t="shared" si="418"/>
        <v>Nov</v>
      </c>
      <c r="B8052" s="190" t="str">
        <f t="shared" si="419"/>
        <v>2023</v>
      </c>
      <c r="C8052" s="190" t="str">
        <f t="shared" si="420"/>
        <v>Nov-2023</v>
      </c>
      <c r="D8052" s="2">
        <v>45260</v>
      </c>
      <c r="E8052" t="s">
        <v>1175</v>
      </c>
      <c r="F8052" t="s">
        <v>1571</v>
      </c>
      <c r="G8052" t="s">
        <v>1176</v>
      </c>
      <c r="H8052" t="s">
        <v>681</v>
      </c>
      <c r="I8052" t="s">
        <v>1203</v>
      </c>
      <c r="J8052" t="s">
        <v>1204</v>
      </c>
      <c r="K8052" t="s">
        <v>1220</v>
      </c>
      <c r="L8052" t="s">
        <v>1221</v>
      </c>
      <c r="M8052" t="s">
        <v>1222</v>
      </c>
      <c r="N8052" t="s">
        <v>922</v>
      </c>
      <c r="O8052">
        <v>370</v>
      </c>
    </row>
    <row r="8053" spans="1:15" x14ac:dyDescent="0.35">
      <c r="A8053" s="189" t="str">
        <f t="shared" si="418"/>
        <v>Nov</v>
      </c>
      <c r="B8053" s="190" t="str">
        <f t="shared" si="419"/>
        <v>2023</v>
      </c>
      <c r="C8053" s="190" t="str">
        <f t="shared" si="420"/>
        <v>Nov-2023</v>
      </c>
      <c r="D8053" s="2">
        <v>45260</v>
      </c>
      <c r="E8053" t="s">
        <v>1175</v>
      </c>
      <c r="F8053" t="s">
        <v>1571</v>
      </c>
      <c r="G8053" t="s">
        <v>1176</v>
      </c>
      <c r="H8053" t="s">
        <v>681</v>
      </c>
      <c r="I8053" t="s">
        <v>1203</v>
      </c>
      <c r="J8053" t="s">
        <v>1204</v>
      </c>
      <c r="K8053" t="s">
        <v>1220</v>
      </c>
      <c r="L8053" t="s">
        <v>1221</v>
      </c>
      <c r="M8053" t="s">
        <v>1222</v>
      </c>
      <c r="N8053" t="s">
        <v>921</v>
      </c>
      <c r="O8053">
        <v>965</v>
      </c>
    </row>
    <row r="8054" spans="1:15" x14ac:dyDescent="0.35">
      <c r="A8054" s="189" t="str">
        <f t="shared" si="418"/>
        <v>Nov</v>
      </c>
      <c r="B8054" s="190" t="str">
        <f t="shared" si="419"/>
        <v>2023</v>
      </c>
      <c r="C8054" s="190" t="str">
        <f t="shared" si="420"/>
        <v>Nov-2023</v>
      </c>
      <c r="D8054" s="2">
        <v>45260</v>
      </c>
      <c r="E8054" t="s">
        <v>1175</v>
      </c>
      <c r="F8054" t="s">
        <v>1571</v>
      </c>
      <c r="G8054" t="s">
        <v>1176</v>
      </c>
      <c r="H8054" t="s">
        <v>681</v>
      </c>
      <c r="I8054" t="s">
        <v>1203</v>
      </c>
      <c r="J8054" t="s">
        <v>1204</v>
      </c>
      <c r="K8054" t="s">
        <v>1223</v>
      </c>
      <c r="L8054" t="s">
        <v>1224</v>
      </c>
      <c r="M8054" t="s">
        <v>1225</v>
      </c>
      <c r="N8054" t="s">
        <v>1528</v>
      </c>
      <c r="O8054" t="s">
        <v>958</v>
      </c>
    </row>
    <row r="8055" spans="1:15" x14ac:dyDescent="0.35">
      <c r="A8055" s="189" t="str">
        <f t="shared" si="418"/>
        <v>Nov</v>
      </c>
      <c r="B8055" s="190" t="str">
        <f t="shared" si="419"/>
        <v>2023</v>
      </c>
      <c r="C8055" s="190" t="str">
        <f t="shared" si="420"/>
        <v>Nov-2023</v>
      </c>
      <c r="D8055" s="2">
        <v>45260</v>
      </c>
      <c r="E8055" t="s">
        <v>1175</v>
      </c>
      <c r="F8055" t="s">
        <v>1571</v>
      </c>
      <c r="G8055" t="s">
        <v>1176</v>
      </c>
      <c r="H8055" t="s">
        <v>681</v>
      </c>
      <c r="I8055" t="s">
        <v>1203</v>
      </c>
      <c r="J8055" t="s">
        <v>1204</v>
      </c>
      <c r="K8055" t="s">
        <v>1223</v>
      </c>
      <c r="L8055" t="s">
        <v>1224</v>
      </c>
      <c r="M8055" t="s">
        <v>1225</v>
      </c>
      <c r="N8055" t="s">
        <v>1529</v>
      </c>
      <c r="O8055" t="s">
        <v>958</v>
      </c>
    </row>
    <row r="8056" spans="1:15" x14ac:dyDescent="0.35">
      <c r="A8056" s="189" t="str">
        <f t="shared" si="418"/>
        <v>Nov</v>
      </c>
      <c r="B8056" s="190" t="str">
        <f t="shared" si="419"/>
        <v>2023</v>
      </c>
      <c r="C8056" s="190" t="str">
        <f t="shared" si="420"/>
        <v>Nov-2023</v>
      </c>
      <c r="D8056" s="2">
        <v>45260</v>
      </c>
      <c r="E8056" t="s">
        <v>1175</v>
      </c>
      <c r="F8056" t="s">
        <v>1571</v>
      </c>
      <c r="G8056" t="s">
        <v>1176</v>
      </c>
      <c r="H8056" t="s">
        <v>681</v>
      </c>
      <c r="I8056" t="s">
        <v>1203</v>
      </c>
      <c r="J8056" t="s">
        <v>1204</v>
      </c>
      <c r="K8056" t="s">
        <v>1223</v>
      </c>
      <c r="L8056" t="s">
        <v>1224</v>
      </c>
      <c r="M8056" t="s">
        <v>1225</v>
      </c>
      <c r="N8056" t="s">
        <v>919</v>
      </c>
      <c r="O8056">
        <v>60</v>
      </c>
    </row>
    <row r="8057" spans="1:15" x14ac:dyDescent="0.35">
      <c r="A8057" s="189" t="str">
        <f t="shared" si="418"/>
        <v>Nov</v>
      </c>
      <c r="B8057" s="190" t="str">
        <f t="shared" si="419"/>
        <v>2023</v>
      </c>
      <c r="C8057" s="190" t="str">
        <f t="shared" si="420"/>
        <v>Nov-2023</v>
      </c>
      <c r="D8057" s="2">
        <v>45260</v>
      </c>
      <c r="E8057" t="s">
        <v>1175</v>
      </c>
      <c r="F8057" t="s">
        <v>1571</v>
      </c>
      <c r="G8057" t="s">
        <v>1176</v>
      </c>
      <c r="H8057" t="s">
        <v>681</v>
      </c>
      <c r="I8057" t="s">
        <v>1203</v>
      </c>
      <c r="J8057" t="s">
        <v>1204</v>
      </c>
      <c r="K8057" t="s">
        <v>1223</v>
      </c>
      <c r="L8057" t="s">
        <v>1224</v>
      </c>
      <c r="M8057" t="s">
        <v>1225</v>
      </c>
      <c r="N8057" t="s">
        <v>920</v>
      </c>
      <c r="O8057">
        <v>780</v>
      </c>
    </row>
    <row r="8058" spans="1:15" x14ac:dyDescent="0.35">
      <c r="A8058" s="189" t="str">
        <f t="shared" si="418"/>
        <v>Nov</v>
      </c>
      <c r="B8058" s="190" t="str">
        <f t="shared" si="419"/>
        <v>2023</v>
      </c>
      <c r="C8058" s="190" t="str">
        <f t="shared" si="420"/>
        <v>Nov-2023</v>
      </c>
      <c r="D8058" s="2">
        <v>45260</v>
      </c>
      <c r="E8058" t="s">
        <v>1175</v>
      </c>
      <c r="F8058" t="s">
        <v>1571</v>
      </c>
      <c r="G8058" t="s">
        <v>1176</v>
      </c>
      <c r="H8058" t="s">
        <v>681</v>
      </c>
      <c r="I8058" t="s">
        <v>1203</v>
      </c>
      <c r="J8058" t="s">
        <v>1204</v>
      </c>
      <c r="K8058" t="s">
        <v>1223</v>
      </c>
      <c r="L8058" t="s">
        <v>1224</v>
      </c>
      <c r="M8058" t="s">
        <v>1225</v>
      </c>
      <c r="N8058" t="s">
        <v>922</v>
      </c>
      <c r="O8058">
        <v>310</v>
      </c>
    </row>
    <row r="8059" spans="1:15" x14ac:dyDescent="0.35">
      <c r="A8059" s="189" t="str">
        <f t="shared" si="418"/>
        <v>Nov</v>
      </c>
      <c r="B8059" s="190" t="str">
        <f t="shared" si="419"/>
        <v>2023</v>
      </c>
      <c r="C8059" s="190" t="str">
        <f t="shared" si="420"/>
        <v>Nov-2023</v>
      </c>
      <c r="D8059" s="2">
        <v>45260</v>
      </c>
      <c r="E8059" t="s">
        <v>1175</v>
      </c>
      <c r="F8059" t="s">
        <v>1571</v>
      </c>
      <c r="G8059" t="s">
        <v>1176</v>
      </c>
      <c r="H8059" t="s">
        <v>681</v>
      </c>
      <c r="I8059" t="s">
        <v>1203</v>
      </c>
      <c r="J8059" t="s">
        <v>1204</v>
      </c>
      <c r="K8059" t="s">
        <v>1223</v>
      </c>
      <c r="L8059" t="s">
        <v>1224</v>
      </c>
      <c r="M8059" t="s">
        <v>1225</v>
      </c>
      <c r="N8059" t="s">
        <v>921</v>
      </c>
      <c r="O8059">
        <v>620</v>
      </c>
    </row>
    <row r="8060" spans="1:15" x14ac:dyDescent="0.35">
      <c r="A8060" s="189" t="str">
        <f t="shared" si="418"/>
        <v>Nov</v>
      </c>
      <c r="B8060" s="190" t="str">
        <f t="shared" si="419"/>
        <v>2023</v>
      </c>
      <c r="C8060" s="190" t="str">
        <f t="shared" si="420"/>
        <v>Nov-2023</v>
      </c>
      <c r="D8060" s="2">
        <v>45260</v>
      </c>
      <c r="E8060" t="s">
        <v>1175</v>
      </c>
      <c r="F8060" t="s">
        <v>1571</v>
      </c>
      <c r="G8060" t="s">
        <v>1176</v>
      </c>
      <c r="H8060" t="s">
        <v>681</v>
      </c>
      <c r="I8060" t="s">
        <v>1203</v>
      </c>
      <c r="J8060" t="s">
        <v>1204</v>
      </c>
      <c r="K8060" t="s">
        <v>1226</v>
      </c>
      <c r="L8060" t="s">
        <v>1227</v>
      </c>
      <c r="M8060" t="s">
        <v>1228</v>
      </c>
      <c r="N8060" t="s">
        <v>1528</v>
      </c>
      <c r="O8060" t="s">
        <v>958</v>
      </c>
    </row>
    <row r="8061" spans="1:15" x14ac:dyDescent="0.35">
      <c r="A8061" s="189" t="str">
        <f t="shared" si="418"/>
        <v>Nov</v>
      </c>
      <c r="B8061" s="190" t="str">
        <f t="shared" si="419"/>
        <v>2023</v>
      </c>
      <c r="C8061" s="190" t="str">
        <f t="shared" si="420"/>
        <v>Nov-2023</v>
      </c>
      <c r="D8061" s="2">
        <v>45260</v>
      </c>
      <c r="E8061" t="s">
        <v>1175</v>
      </c>
      <c r="F8061" t="s">
        <v>1571</v>
      </c>
      <c r="G8061" t="s">
        <v>1176</v>
      </c>
      <c r="H8061" t="s">
        <v>681</v>
      </c>
      <c r="I8061" t="s">
        <v>1203</v>
      </c>
      <c r="J8061" t="s">
        <v>1204</v>
      </c>
      <c r="K8061" t="s">
        <v>1226</v>
      </c>
      <c r="L8061" t="s">
        <v>1227</v>
      </c>
      <c r="M8061" t="s">
        <v>1228</v>
      </c>
      <c r="N8061" t="s">
        <v>1529</v>
      </c>
      <c r="O8061" t="s">
        <v>958</v>
      </c>
    </row>
    <row r="8062" spans="1:15" x14ac:dyDescent="0.35">
      <c r="A8062" s="189" t="str">
        <f t="shared" si="418"/>
        <v>Nov</v>
      </c>
      <c r="B8062" s="190" t="str">
        <f t="shared" si="419"/>
        <v>2023</v>
      </c>
      <c r="C8062" s="190" t="str">
        <f t="shared" si="420"/>
        <v>Nov-2023</v>
      </c>
      <c r="D8062" s="2">
        <v>45260</v>
      </c>
      <c r="E8062" t="s">
        <v>1175</v>
      </c>
      <c r="F8062" t="s">
        <v>1571</v>
      </c>
      <c r="G8062" t="s">
        <v>1176</v>
      </c>
      <c r="H8062" t="s">
        <v>681</v>
      </c>
      <c r="I8062" t="s">
        <v>1203</v>
      </c>
      <c r="J8062" t="s">
        <v>1204</v>
      </c>
      <c r="K8062" t="s">
        <v>1226</v>
      </c>
      <c r="L8062" t="s">
        <v>1227</v>
      </c>
      <c r="M8062" t="s">
        <v>1228</v>
      </c>
      <c r="N8062" t="s">
        <v>919</v>
      </c>
      <c r="O8062">
        <v>130</v>
      </c>
    </row>
    <row r="8063" spans="1:15" x14ac:dyDescent="0.35">
      <c r="A8063" s="189" t="str">
        <f t="shared" si="418"/>
        <v>Nov</v>
      </c>
      <c r="B8063" s="190" t="str">
        <f t="shared" si="419"/>
        <v>2023</v>
      </c>
      <c r="C8063" s="190" t="str">
        <f t="shared" si="420"/>
        <v>Nov-2023</v>
      </c>
      <c r="D8063" s="2">
        <v>45260</v>
      </c>
      <c r="E8063" t="s">
        <v>1175</v>
      </c>
      <c r="F8063" t="s">
        <v>1571</v>
      </c>
      <c r="G8063" t="s">
        <v>1176</v>
      </c>
      <c r="H8063" t="s">
        <v>681</v>
      </c>
      <c r="I8063" t="s">
        <v>1203</v>
      </c>
      <c r="J8063" t="s">
        <v>1204</v>
      </c>
      <c r="K8063" t="s">
        <v>1226</v>
      </c>
      <c r="L8063" t="s">
        <v>1227</v>
      </c>
      <c r="M8063" t="s">
        <v>1228</v>
      </c>
      <c r="N8063" t="s">
        <v>920</v>
      </c>
      <c r="O8063">
        <v>1140</v>
      </c>
    </row>
    <row r="8064" spans="1:15" x14ac:dyDescent="0.35">
      <c r="A8064" s="189" t="str">
        <f t="shared" si="418"/>
        <v>Nov</v>
      </c>
      <c r="B8064" s="190" t="str">
        <f t="shared" si="419"/>
        <v>2023</v>
      </c>
      <c r="C8064" s="190" t="str">
        <f t="shared" si="420"/>
        <v>Nov-2023</v>
      </c>
      <c r="D8064" s="2">
        <v>45260</v>
      </c>
      <c r="E8064" t="s">
        <v>1175</v>
      </c>
      <c r="F8064" t="s">
        <v>1571</v>
      </c>
      <c r="G8064" t="s">
        <v>1176</v>
      </c>
      <c r="H8064" t="s">
        <v>681</v>
      </c>
      <c r="I8064" t="s">
        <v>1203</v>
      </c>
      <c r="J8064" t="s">
        <v>1204</v>
      </c>
      <c r="K8064" t="s">
        <v>1226</v>
      </c>
      <c r="L8064" t="s">
        <v>1227</v>
      </c>
      <c r="M8064" t="s">
        <v>1228</v>
      </c>
      <c r="N8064" t="s">
        <v>922</v>
      </c>
      <c r="O8064">
        <v>140</v>
      </c>
    </row>
    <row r="8065" spans="1:15" x14ac:dyDescent="0.35">
      <c r="A8065" s="189" t="str">
        <f t="shared" si="418"/>
        <v>Nov</v>
      </c>
      <c r="B8065" s="190" t="str">
        <f t="shared" si="419"/>
        <v>2023</v>
      </c>
      <c r="C8065" s="190" t="str">
        <f t="shared" si="420"/>
        <v>Nov-2023</v>
      </c>
      <c r="D8065" s="2">
        <v>45260</v>
      </c>
      <c r="E8065" t="s">
        <v>1175</v>
      </c>
      <c r="F8065" t="s">
        <v>1571</v>
      </c>
      <c r="G8065" t="s">
        <v>1176</v>
      </c>
      <c r="H8065" t="s">
        <v>681</v>
      </c>
      <c r="I8065" t="s">
        <v>1203</v>
      </c>
      <c r="J8065" t="s">
        <v>1204</v>
      </c>
      <c r="K8065" t="s">
        <v>1226</v>
      </c>
      <c r="L8065" t="s">
        <v>1227</v>
      </c>
      <c r="M8065" t="s">
        <v>1228</v>
      </c>
      <c r="N8065" t="s">
        <v>921</v>
      </c>
      <c r="O8065">
        <v>530</v>
      </c>
    </row>
    <row r="8066" spans="1:15" x14ac:dyDescent="0.35">
      <c r="A8066" s="189" t="str">
        <f t="shared" si="418"/>
        <v>Nov</v>
      </c>
      <c r="B8066" s="190" t="str">
        <f t="shared" si="419"/>
        <v>2023</v>
      </c>
      <c r="C8066" s="190" t="str">
        <f t="shared" si="420"/>
        <v>Nov-2023</v>
      </c>
      <c r="D8066" s="2">
        <v>45260</v>
      </c>
      <c r="E8066" t="s">
        <v>1175</v>
      </c>
      <c r="F8066" t="s">
        <v>1571</v>
      </c>
      <c r="G8066" t="s">
        <v>1176</v>
      </c>
      <c r="H8066" t="s">
        <v>681</v>
      </c>
      <c r="I8066" t="s">
        <v>1203</v>
      </c>
      <c r="J8066" t="s">
        <v>1204</v>
      </c>
      <c r="K8066" t="s">
        <v>1229</v>
      </c>
      <c r="L8066" t="s">
        <v>1230</v>
      </c>
      <c r="M8066" t="s">
        <v>1231</v>
      </c>
      <c r="N8066" t="s">
        <v>1528</v>
      </c>
      <c r="O8066" t="s">
        <v>958</v>
      </c>
    </row>
    <row r="8067" spans="1:15" x14ac:dyDescent="0.35">
      <c r="A8067" s="189" t="str">
        <f t="shared" si="418"/>
        <v>Nov</v>
      </c>
      <c r="B8067" s="190" t="str">
        <f t="shared" si="419"/>
        <v>2023</v>
      </c>
      <c r="C8067" s="190" t="str">
        <f t="shared" si="420"/>
        <v>Nov-2023</v>
      </c>
      <c r="D8067" s="2">
        <v>45260</v>
      </c>
      <c r="E8067" t="s">
        <v>1175</v>
      </c>
      <c r="F8067" t="s">
        <v>1571</v>
      </c>
      <c r="G8067" t="s">
        <v>1176</v>
      </c>
      <c r="H8067" t="s">
        <v>681</v>
      </c>
      <c r="I8067" t="s">
        <v>1203</v>
      </c>
      <c r="J8067" t="s">
        <v>1204</v>
      </c>
      <c r="K8067" t="s">
        <v>1229</v>
      </c>
      <c r="L8067" t="s">
        <v>1230</v>
      </c>
      <c r="M8067" t="s">
        <v>1231</v>
      </c>
      <c r="N8067" t="s">
        <v>1529</v>
      </c>
      <c r="O8067" t="s">
        <v>958</v>
      </c>
    </row>
    <row r="8068" spans="1:15" x14ac:dyDescent="0.35">
      <c r="A8068" s="189" t="str">
        <f t="shared" si="418"/>
        <v>Nov</v>
      </c>
      <c r="B8068" s="190" t="str">
        <f t="shared" si="419"/>
        <v>2023</v>
      </c>
      <c r="C8068" s="190" t="str">
        <f t="shared" si="420"/>
        <v>Nov-2023</v>
      </c>
      <c r="D8068" s="2">
        <v>45260</v>
      </c>
      <c r="E8068" t="s">
        <v>1175</v>
      </c>
      <c r="F8068" t="s">
        <v>1571</v>
      </c>
      <c r="G8068" t="s">
        <v>1176</v>
      </c>
      <c r="H8068" t="s">
        <v>681</v>
      </c>
      <c r="I8068" t="s">
        <v>1203</v>
      </c>
      <c r="J8068" t="s">
        <v>1204</v>
      </c>
      <c r="K8068" t="s">
        <v>1229</v>
      </c>
      <c r="L8068" t="s">
        <v>1230</v>
      </c>
      <c r="M8068" t="s">
        <v>1231</v>
      </c>
      <c r="N8068" t="s">
        <v>919</v>
      </c>
      <c r="O8068">
        <v>265</v>
      </c>
    </row>
    <row r="8069" spans="1:15" x14ac:dyDescent="0.35">
      <c r="A8069" s="189" t="str">
        <f t="shared" si="418"/>
        <v>Nov</v>
      </c>
      <c r="B8069" s="190" t="str">
        <f t="shared" si="419"/>
        <v>2023</v>
      </c>
      <c r="C8069" s="190" t="str">
        <f t="shared" si="420"/>
        <v>Nov-2023</v>
      </c>
      <c r="D8069" s="2">
        <v>45260</v>
      </c>
      <c r="E8069" t="s">
        <v>1175</v>
      </c>
      <c r="F8069" t="s">
        <v>1571</v>
      </c>
      <c r="G8069" t="s">
        <v>1176</v>
      </c>
      <c r="H8069" t="s">
        <v>681</v>
      </c>
      <c r="I8069" t="s">
        <v>1203</v>
      </c>
      <c r="J8069" t="s">
        <v>1204</v>
      </c>
      <c r="K8069" t="s">
        <v>1229</v>
      </c>
      <c r="L8069" t="s">
        <v>1230</v>
      </c>
      <c r="M8069" t="s">
        <v>1231</v>
      </c>
      <c r="N8069" t="s">
        <v>920</v>
      </c>
      <c r="O8069">
        <v>1265</v>
      </c>
    </row>
    <row r="8070" spans="1:15" x14ac:dyDescent="0.35">
      <c r="A8070" s="189" t="str">
        <f t="shared" si="418"/>
        <v>Nov</v>
      </c>
      <c r="B8070" s="190" t="str">
        <f t="shared" si="419"/>
        <v>2023</v>
      </c>
      <c r="C8070" s="190" t="str">
        <f t="shared" si="420"/>
        <v>Nov-2023</v>
      </c>
      <c r="D8070" s="2">
        <v>45260</v>
      </c>
      <c r="E8070" t="s">
        <v>1175</v>
      </c>
      <c r="F8070" t="s">
        <v>1571</v>
      </c>
      <c r="G8070" t="s">
        <v>1176</v>
      </c>
      <c r="H8070" t="s">
        <v>681</v>
      </c>
      <c r="I8070" t="s">
        <v>1203</v>
      </c>
      <c r="J8070" t="s">
        <v>1204</v>
      </c>
      <c r="K8070" t="s">
        <v>1229</v>
      </c>
      <c r="L8070" t="s">
        <v>1230</v>
      </c>
      <c r="M8070" t="s">
        <v>1231</v>
      </c>
      <c r="N8070" t="s">
        <v>922</v>
      </c>
      <c r="O8070">
        <v>620</v>
      </c>
    </row>
    <row r="8071" spans="1:15" x14ac:dyDescent="0.35">
      <c r="A8071" s="189" t="str">
        <f t="shared" si="418"/>
        <v>Nov</v>
      </c>
      <c r="B8071" s="190" t="str">
        <f t="shared" si="419"/>
        <v>2023</v>
      </c>
      <c r="C8071" s="190" t="str">
        <f t="shared" si="420"/>
        <v>Nov-2023</v>
      </c>
      <c r="D8071" s="2">
        <v>45260</v>
      </c>
      <c r="E8071" t="s">
        <v>1175</v>
      </c>
      <c r="F8071" t="s">
        <v>1571</v>
      </c>
      <c r="G8071" t="s">
        <v>1176</v>
      </c>
      <c r="H8071" t="s">
        <v>681</v>
      </c>
      <c r="I8071" t="s">
        <v>1203</v>
      </c>
      <c r="J8071" t="s">
        <v>1204</v>
      </c>
      <c r="K8071" t="s">
        <v>1229</v>
      </c>
      <c r="L8071" t="s">
        <v>1230</v>
      </c>
      <c r="M8071" t="s">
        <v>1231</v>
      </c>
      <c r="N8071" t="s">
        <v>921</v>
      </c>
      <c r="O8071">
        <v>840</v>
      </c>
    </row>
    <row r="8072" spans="1:15" x14ac:dyDescent="0.35">
      <c r="A8072" s="189" t="str">
        <f t="shared" si="418"/>
        <v>Nov</v>
      </c>
      <c r="B8072" s="190" t="str">
        <f t="shared" si="419"/>
        <v>2023</v>
      </c>
      <c r="C8072" s="190" t="str">
        <f t="shared" si="420"/>
        <v>Nov-2023</v>
      </c>
      <c r="D8072" s="2">
        <v>45260</v>
      </c>
      <c r="E8072" t="s">
        <v>1175</v>
      </c>
      <c r="F8072" t="s">
        <v>1571</v>
      </c>
      <c r="G8072" t="s">
        <v>1176</v>
      </c>
      <c r="H8072" t="s">
        <v>681</v>
      </c>
      <c r="I8072" t="s">
        <v>1203</v>
      </c>
      <c r="J8072" t="s">
        <v>1204</v>
      </c>
      <c r="K8072" t="s">
        <v>1232</v>
      </c>
      <c r="L8072" t="s">
        <v>1233</v>
      </c>
      <c r="M8072" t="s">
        <v>1234</v>
      </c>
      <c r="N8072" t="s">
        <v>1528</v>
      </c>
      <c r="O8072" t="s">
        <v>958</v>
      </c>
    </row>
    <row r="8073" spans="1:15" x14ac:dyDescent="0.35">
      <c r="A8073" s="189" t="str">
        <f t="shared" si="418"/>
        <v>Nov</v>
      </c>
      <c r="B8073" s="190" t="str">
        <f t="shared" si="419"/>
        <v>2023</v>
      </c>
      <c r="C8073" s="190" t="str">
        <f t="shared" si="420"/>
        <v>Nov-2023</v>
      </c>
      <c r="D8073" s="2">
        <v>45260</v>
      </c>
      <c r="E8073" t="s">
        <v>1175</v>
      </c>
      <c r="F8073" t="s">
        <v>1571</v>
      </c>
      <c r="G8073" t="s">
        <v>1176</v>
      </c>
      <c r="H8073" t="s">
        <v>681</v>
      </c>
      <c r="I8073" t="s">
        <v>1203</v>
      </c>
      <c r="J8073" t="s">
        <v>1204</v>
      </c>
      <c r="K8073" t="s">
        <v>1232</v>
      </c>
      <c r="L8073" t="s">
        <v>1233</v>
      </c>
      <c r="M8073" t="s">
        <v>1234</v>
      </c>
      <c r="N8073" t="s">
        <v>1529</v>
      </c>
      <c r="O8073" t="s">
        <v>958</v>
      </c>
    </row>
    <row r="8074" spans="1:15" x14ac:dyDescent="0.35">
      <c r="A8074" s="189" t="str">
        <f t="shared" si="418"/>
        <v>Nov</v>
      </c>
      <c r="B8074" s="190" t="str">
        <f t="shared" si="419"/>
        <v>2023</v>
      </c>
      <c r="C8074" s="190" t="str">
        <f t="shared" si="420"/>
        <v>Nov-2023</v>
      </c>
      <c r="D8074" s="2">
        <v>45260</v>
      </c>
      <c r="E8074" t="s">
        <v>1175</v>
      </c>
      <c r="F8074" t="s">
        <v>1571</v>
      </c>
      <c r="G8074" t="s">
        <v>1176</v>
      </c>
      <c r="H8074" t="s">
        <v>681</v>
      </c>
      <c r="I8074" t="s">
        <v>1203</v>
      </c>
      <c r="J8074" t="s">
        <v>1204</v>
      </c>
      <c r="K8074" t="s">
        <v>1232</v>
      </c>
      <c r="L8074" t="s">
        <v>1233</v>
      </c>
      <c r="M8074" t="s">
        <v>1234</v>
      </c>
      <c r="N8074" t="s">
        <v>919</v>
      </c>
      <c r="O8074">
        <v>250</v>
      </c>
    </row>
    <row r="8075" spans="1:15" x14ac:dyDescent="0.35">
      <c r="A8075" s="189" t="str">
        <f t="shared" si="418"/>
        <v>Nov</v>
      </c>
      <c r="B8075" s="190" t="str">
        <f t="shared" si="419"/>
        <v>2023</v>
      </c>
      <c r="C8075" s="190" t="str">
        <f t="shared" si="420"/>
        <v>Nov-2023</v>
      </c>
      <c r="D8075" s="2">
        <v>45260</v>
      </c>
      <c r="E8075" t="s">
        <v>1175</v>
      </c>
      <c r="F8075" t="s">
        <v>1571</v>
      </c>
      <c r="G8075" t="s">
        <v>1176</v>
      </c>
      <c r="H8075" t="s">
        <v>681</v>
      </c>
      <c r="I8075" t="s">
        <v>1203</v>
      </c>
      <c r="J8075" t="s">
        <v>1204</v>
      </c>
      <c r="K8075" t="s">
        <v>1232</v>
      </c>
      <c r="L8075" t="s">
        <v>1233</v>
      </c>
      <c r="M8075" t="s">
        <v>1234</v>
      </c>
      <c r="N8075" t="s">
        <v>920</v>
      </c>
      <c r="O8075">
        <v>1415</v>
      </c>
    </row>
    <row r="8076" spans="1:15" x14ac:dyDescent="0.35">
      <c r="A8076" s="189" t="str">
        <f t="shared" si="418"/>
        <v>Nov</v>
      </c>
      <c r="B8076" s="190" t="str">
        <f t="shared" si="419"/>
        <v>2023</v>
      </c>
      <c r="C8076" s="190" t="str">
        <f t="shared" si="420"/>
        <v>Nov-2023</v>
      </c>
      <c r="D8076" s="2">
        <v>45260</v>
      </c>
      <c r="E8076" t="s">
        <v>1175</v>
      </c>
      <c r="F8076" t="s">
        <v>1571</v>
      </c>
      <c r="G8076" t="s">
        <v>1176</v>
      </c>
      <c r="H8076" t="s">
        <v>681</v>
      </c>
      <c r="I8076" t="s">
        <v>1203</v>
      </c>
      <c r="J8076" t="s">
        <v>1204</v>
      </c>
      <c r="K8076" t="s">
        <v>1232</v>
      </c>
      <c r="L8076" t="s">
        <v>1233</v>
      </c>
      <c r="M8076" t="s">
        <v>1234</v>
      </c>
      <c r="N8076" t="s">
        <v>922</v>
      </c>
      <c r="O8076">
        <v>545</v>
      </c>
    </row>
    <row r="8077" spans="1:15" x14ac:dyDescent="0.35">
      <c r="A8077" s="189" t="str">
        <f t="shared" si="418"/>
        <v>Nov</v>
      </c>
      <c r="B8077" s="190" t="str">
        <f t="shared" si="419"/>
        <v>2023</v>
      </c>
      <c r="C8077" s="190" t="str">
        <f t="shared" si="420"/>
        <v>Nov-2023</v>
      </c>
      <c r="D8077" s="2">
        <v>45260</v>
      </c>
      <c r="E8077" t="s">
        <v>1175</v>
      </c>
      <c r="F8077" t="s">
        <v>1571</v>
      </c>
      <c r="G8077" t="s">
        <v>1176</v>
      </c>
      <c r="H8077" t="s">
        <v>681</v>
      </c>
      <c r="I8077" t="s">
        <v>1203</v>
      </c>
      <c r="J8077" t="s">
        <v>1204</v>
      </c>
      <c r="K8077" t="s">
        <v>1232</v>
      </c>
      <c r="L8077" t="s">
        <v>1233</v>
      </c>
      <c r="M8077" t="s">
        <v>1234</v>
      </c>
      <c r="N8077" t="s">
        <v>921</v>
      </c>
      <c r="O8077">
        <v>585</v>
      </c>
    </row>
    <row r="8078" spans="1:15" x14ac:dyDescent="0.35">
      <c r="A8078" s="189" t="str">
        <f t="shared" si="418"/>
        <v>Nov</v>
      </c>
      <c r="B8078" s="190" t="str">
        <f t="shared" si="419"/>
        <v>2023</v>
      </c>
      <c r="C8078" s="190" t="str">
        <f t="shared" si="420"/>
        <v>Nov-2023</v>
      </c>
      <c r="D8078" s="2">
        <v>45260</v>
      </c>
      <c r="E8078" t="s">
        <v>1175</v>
      </c>
      <c r="F8078" t="s">
        <v>1571</v>
      </c>
      <c r="G8078" t="s">
        <v>1176</v>
      </c>
      <c r="H8078" t="s">
        <v>698</v>
      </c>
      <c r="I8078" t="s">
        <v>1235</v>
      </c>
      <c r="J8078" t="s">
        <v>1236</v>
      </c>
      <c r="K8078" t="s">
        <v>1237</v>
      </c>
      <c r="L8078" t="s">
        <v>1238</v>
      </c>
      <c r="M8078" t="s">
        <v>1239</v>
      </c>
      <c r="N8078" t="s">
        <v>1528</v>
      </c>
      <c r="O8078" t="s">
        <v>958</v>
      </c>
    </row>
    <row r="8079" spans="1:15" x14ac:dyDescent="0.35">
      <c r="A8079" s="189" t="str">
        <f t="shared" si="418"/>
        <v>Nov</v>
      </c>
      <c r="B8079" s="190" t="str">
        <f t="shared" si="419"/>
        <v>2023</v>
      </c>
      <c r="C8079" s="190" t="str">
        <f t="shared" si="420"/>
        <v>Nov-2023</v>
      </c>
      <c r="D8079" s="2">
        <v>45260</v>
      </c>
      <c r="E8079" t="s">
        <v>1175</v>
      </c>
      <c r="F8079" t="s">
        <v>1571</v>
      </c>
      <c r="G8079" t="s">
        <v>1176</v>
      </c>
      <c r="H8079" t="s">
        <v>698</v>
      </c>
      <c r="I8079" t="s">
        <v>1235</v>
      </c>
      <c r="J8079" t="s">
        <v>1236</v>
      </c>
      <c r="K8079" t="s">
        <v>1237</v>
      </c>
      <c r="L8079" t="s">
        <v>1238</v>
      </c>
      <c r="M8079" t="s">
        <v>1239</v>
      </c>
      <c r="N8079" t="s">
        <v>1529</v>
      </c>
      <c r="O8079" t="s">
        <v>958</v>
      </c>
    </row>
    <row r="8080" spans="1:15" x14ac:dyDescent="0.35">
      <c r="A8080" s="189" t="str">
        <f t="shared" si="418"/>
        <v>Nov</v>
      </c>
      <c r="B8080" s="190" t="str">
        <f t="shared" si="419"/>
        <v>2023</v>
      </c>
      <c r="C8080" s="190" t="str">
        <f t="shared" si="420"/>
        <v>Nov-2023</v>
      </c>
      <c r="D8080" s="2">
        <v>45260</v>
      </c>
      <c r="E8080" t="s">
        <v>1175</v>
      </c>
      <c r="F8080" t="s">
        <v>1571</v>
      </c>
      <c r="G8080" t="s">
        <v>1176</v>
      </c>
      <c r="H8080" t="s">
        <v>698</v>
      </c>
      <c r="I8080" t="s">
        <v>1235</v>
      </c>
      <c r="J8080" t="s">
        <v>1236</v>
      </c>
      <c r="K8080" t="s">
        <v>1237</v>
      </c>
      <c r="L8080" t="s">
        <v>1238</v>
      </c>
      <c r="M8080" t="s">
        <v>1239</v>
      </c>
      <c r="N8080" t="s">
        <v>919</v>
      </c>
      <c r="O8080">
        <v>45</v>
      </c>
    </row>
    <row r="8081" spans="1:15" x14ac:dyDescent="0.35">
      <c r="A8081" s="189" t="str">
        <f t="shared" si="418"/>
        <v>Nov</v>
      </c>
      <c r="B8081" s="190" t="str">
        <f t="shared" si="419"/>
        <v>2023</v>
      </c>
      <c r="C8081" s="190" t="str">
        <f t="shared" si="420"/>
        <v>Nov-2023</v>
      </c>
      <c r="D8081" s="2">
        <v>45260</v>
      </c>
      <c r="E8081" t="s">
        <v>1175</v>
      </c>
      <c r="F8081" t="s">
        <v>1571</v>
      </c>
      <c r="G8081" t="s">
        <v>1176</v>
      </c>
      <c r="H8081" t="s">
        <v>698</v>
      </c>
      <c r="I8081" t="s">
        <v>1235</v>
      </c>
      <c r="J8081" t="s">
        <v>1236</v>
      </c>
      <c r="K8081" t="s">
        <v>1237</v>
      </c>
      <c r="L8081" t="s">
        <v>1238</v>
      </c>
      <c r="M8081" t="s">
        <v>1239</v>
      </c>
      <c r="N8081" t="s">
        <v>920</v>
      </c>
      <c r="O8081">
        <v>645</v>
      </c>
    </row>
    <row r="8082" spans="1:15" x14ac:dyDescent="0.35">
      <c r="A8082" s="189" t="str">
        <f t="shared" si="418"/>
        <v>Nov</v>
      </c>
      <c r="B8082" s="190" t="str">
        <f t="shared" si="419"/>
        <v>2023</v>
      </c>
      <c r="C8082" s="190" t="str">
        <f t="shared" si="420"/>
        <v>Nov-2023</v>
      </c>
      <c r="D8082" s="2">
        <v>45260</v>
      </c>
      <c r="E8082" t="s">
        <v>1175</v>
      </c>
      <c r="F8082" t="s">
        <v>1571</v>
      </c>
      <c r="G8082" t="s">
        <v>1176</v>
      </c>
      <c r="H8082" t="s">
        <v>698</v>
      </c>
      <c r="I8082" t="s">
        <v>1235</v>
      </c>
      <c r="J8082" t="s">
        <v>1236</v>
      </c>
      <c r="K8082" t="s">
        <v>1237</v>
      </c>
      <c r="L8082" t="s">
        <v>1238</v>
      </c>
      <c r="M8082" t="s">
        <v>1239</v>
      </c>
      <c r="N8082" t="s">
        <v>922</v>
      </c>
      <c r="O8082">
        <v>45</v>
      </c>
    </row>
    <row r="8083" spans="1:15" x14ac:dyDescent="0.35">
      <c r="A8083" s="189" t="str">
        <f t="shared" si="418"/>
        <v>Nov</v>
      </c>
      <c r="B8083" s="190" t="str">
        <f t="shared" si="419"/>
        <v>2023</v>
      </c>
      <c r="C8083" s="190" t="str">
        <f t="shared" si="420"/>
        <v>Nov-2023</v>
      </c>
      <c r="D8083" s="2">
        <v>45260</v>
      </c>
      <c r="E8083" t="s">
        <v>1175</v>
      </c>
      <c r="F8083" t="s">
        <v>1571</v>
      </c>
      <c r="G8083" t="s">
        <v>1176</v>
      </c>
      <c r="H8083" t="s">
        <v>698</v>
      </c>
      <c r="I8083" t="s">
        <v>1235</v>
      </c>
      <c r="J8083" t="s">
        <v>1236</v>
      </c>
      <c r="K8083" t="s">
        <v>1237</v>
      </c>
      <c r="L8083" t="s">
        <v>1238</v>
      </c>
      <c r="M8083" t="s">
        <v>1239</v>
      </c>
      <c r="N8083" t="s">
        <v>921</v>
      </c>
      <c r="O8083">
        <v>265</v>
      </c>
    </row>
    <row r="8084" spans="1:15" x14ac:dyDescent="0.35">
      <c r="A8084" s="189" t="str">
        <f t="shared" si="418"/>
        <v>Nov</v>
      </c>
      <c r="B8084" s="190" t="str">
        <f t="shared" si="419"/>
        <v>2023</v>
      </c>
      <c r="C8084" s="190" t="str">
        <f t="shared" si="420"/>
        <v>Nov-2023</v>
      </c>
      <c r="D8084" s="2">
        <v>45260</v>
      </c>
      <c r="E8084" t="s">
        <v>1175</v>
      </c>
      <c r="F8084" t="s">
        <v>1571</v>
      </c>
      <c r="G8084" t="s">
        <v>1176</v>
      </c>
      <c r="H8084" t="s">
        <v>698</v>
      </c>
      <c r="I8084" t="s">
        <v>1235</v>
      </c>
      <c r="J8084" t="s">
        <v>1236</v>
      </c>
      <c r="K8084" t="s">
        <v>1240</v>
      </c>
      <c r="L8084" t="s">
        <v>1241</v>
      </c>
      <c r="M8084" t="s">
        <v>1242</v>
      </c>
      <c r="N8084" t="s">
        <v>1528</v>
      </c>
      <c r="O8084" t="s">
        <v>958</v>
      </c>
    </row>
    <row r="8085" spans="1:15" x14ac:dyDescent="0.35">
      <c r="A8085" s="189" t="str">
        <f t="shared" si="418"/>
        <v>Nov</v>
      </c>
      <c r="B8085" s="190" t="str">
        <f t="shared" si="419"/>
        <v>2023</v>
      </c>
      <c r="C8085" s="190" t="str">
        <f t="shared" si="420"/>
        <v>Nov-2023</v>
      </c>
      <c r="D8085" s="2">
        <v>45260</v>
      </c>
      <c r="E8085" t="s">
        <v>1175</v>
      </c>
      <c r="F8085" t="s">
        <v>1571</v>
      </c>
      <c r="G8085" t="s">
        <v>1176</v>
      </c>
      <c r="H8085" t="s">
        <v>698</v>
      </c>
      <c r="I8085" t="s">
        <v>1235</v>
      </c>
      <c r="J8085" t="s">
        <v>1236</v>
      </c>
      <c r="K8085" t="s">
        <v>1240</v>
      </c>
      <c r="L8085" t="s">
        <v>1241</v>
      </c>
      <c r="M8085" t="s">
        <v>1242</v>
      </c>
      <c r="N8085" t="s">
        <v>1529</v>
      </c>
      <c r="O8085" t="s">
        <v>958</v>
      </c>
    </row>
    <row r="8086" spans="1:15" x14ac:dyDescent="0.35">
      <c r="A8086" s="189" t="str">
        <f t="shared" si="418"/>
        <v>Nov</v>
      </c>
      <c r="B8086" s="190" t="str">
        <f t="shared" si="419"/>
        <v>2023</v>
      </c>
      <c r="C8086" s="190" t="str">
        <f t="shared" si="420"/>
        <v>Nov-2023</v>
      </c>
      <c r="D8086" s="2">
        <v>45260</v>
      </c>
      <c r="E8086" t="s">
        <v>1175</v>
      </c>
      <c r="F8086" t="s">
        <v>1571</v>
      </c>
      <c r="G8086" t="s">
        <v>1176</v>
      </c>
      <c r="H8086" t="s">
        <v>698</v>
      </c>
      <c r="I8086" t="s">
        <v>1235</v>
      </c>
      <c r="J8086" t="s">
        <v>1236</v>
      </c>
      <c r="K8086" t="s">
        <v>1240</v>
      </c>
      <c r="L8086" t="s">
        <v>1241</v>
      </c>
      <c r="M8086" t="s">
        <v>1242</v>
      </c>
      <c r="N8086" t="s">
        <v>919</v>
      </c>
      <c r="O8086">
        <v>130</v>
      </c>
    </row>
    <row r="8087" spans="1:15" x14ac:dyDescent="0.35">
      <c r="A8087" s="189" t="str">
        <f t="shared" si="418"/>
        <v>Nov</v>
      </c>
      <c r="B8087" s="190" t="str">
        <f t="shared" si="419"/>
        <v>2023</v>
      </c>
      <c r="C8087" s="190" t="str">
        <f t="shared" si="420"/>
        <v>Nov-2023</v>
      </c>
      <c r="D8087" s="2">
        <v>45260</v>
      </c>
      <c r="E8087" t="s">
        <v>1175</v>
      </c>
      <c r="F8087" t="s">
        <v>1571</v>
      </c>
      <c r="G8087" t="s">
        <v>1176</v>
      </c>
      <c r="H8087" t="s">
        <v>698</v>
      </c>
      <c r="I8087" t="s">
        <v>1235</v>
      </c>
      <c r="J8087" t="s">
        <v>1236</v>
      </c>
      <c r="K8087" t="s">
        <v>1240</v>
      </c>
      <c r="L8087" t="s">
        <v>1241</v>
      </c>
      <c r="M8087" t="s">
        <v>1242</v>
      </c>
      <c r="N8087" t="s">
        <v>920</v>
      </c>
      <c r="O8087">
        <v>620</v>
      </c>
    </row>
    <row r="8088" spans="1:15" x14ac:dyDescent="0.35">
      <c r="A8088" s="189" t="str">
        <f t="shared" si="418"/>
        <v>Nov</v>
      </c>
      <c r="B8088" s="190" t="str">
        <f t="shared" si="419"/>
        <v>2023</v>
      </c>
      <c r="C8088" s="190" t="str">
        <f t="shared" si="420"/>
        <v>Nov-2023</v>
      </c>
      <c r="D8088" s="2">
        <v>45260</v>
      </c>
      <c r="E8088" t="s">
        <v>1175</v>
      </c>
      <c r="F8088" t="s">
        <v>1571</v>
      </c>
      <c r="G8088" t="s">
        <v>1176</v>
      </c>
      <c r="H8088" t="s">
        <v>698</v>
      </c>
      <c r="I8088" t="s">
        <v>1235</v>
      </c>
      <c r="J8088" t="s">
        <v>1236</v>
      </c>
      <c r="K8088" t="s">
        <v>1240</v>
      </c>
      <c r="L8088" t="s">
        <v>1241</v>
      </c>
      <c r="M8088" t="s">
        <v>1242</v>
      </c>
      <c r="N8088" t="s">
        <v>922</v>
      </c>
      <c r="O8088">
        <v>80</v>
      </c>
    </row>
    <row r="8089" spans="1:15" x14ac:dyDescent="0.35">
      <c r="A8089" s="189" t="str">
        <f t="shared" si="418"/>
        <v>Nov</v>
      </c>
      <c r="B8089" s="190" t="str">
        <f t="shared" si="419"/>
        <v>2023</v>
      </c>
      <c r="C8089" s="190" t="str">
        <f t="shared" si="420"/>
        <v>Nov-2023</v>
      </c>
      <c r="D8089" s="2">
        <v>45260</v>
      </c>
      <c r="E8089" t="s">
        <v>1175</v>
      </c>
      <c r="F8089" t="s">
        <v>1571</v>
      </c>
      <c r="G8089" t="s">
        <v>1176</v>
      </c>
      <c r="H8089" t="s">
        <v>698</v>
      </c>
      <c r="I8089" t="s">
        <v>1235</v>
      </c>
      <c r="J8089" t="s">
        <v>1236</v>
      </c>
      <c r="K8089" t="s">
        <v>1240</v>
      </c>
      <c r="L8089" t="s">
        <v>1241</v>
      </c>
      <c r="M8089" t="s">
        <v>1242</v>
      </c>
      <c r="N8089" t="s">
        <v>921</v>
      </c>
      <c r="O8089">
        <v>215</v>
      </c>
    </row>
    <row r="8090" spans="1:15" x14ac:dyDescent="0.35">
      <c r="A8090" s="189" t="str">
        <f t="shared" ref="A8090:A8153" si="421">TEXT(D8090,"mmm")</f>
        <v>Nov</v>
      </c>
      <c r="B8090" s="190" t="str">
        <f t="shared" ref="B8090:B8153" si="422">TEXT(D8090,"yyyy")</f>
        <v>2023</v>
      </c>
      <c r="C8090" s="190" t="str">
        <f t="shared" ref="C8090:C8153" si="423">_xlfn.CONCAT(A8090&amp;"-"&amp;B8090)</f>
        <v>Nov-2023</v>
      </c>
      <c r="D8090" s="2">
        <v>45260</v>
      </c>
      <c r="E8090" t="s">
        <v>1175</v>
      </c>
      <c r="F8090" t="s">
        <v>1571</v>
      </c>
      <c r="G8090" t="s">
        <v>1176</v>
      </c>
      <c r="H8090" t="s">
        <v>698</v>
      </c>
      <c r="I8090" t="s">
        <v>1235</v>
      </c>
      <c r="J8090" t="s">
        <v>1236</v>
      </c>
      <c r="K8090" t="s">
        <v>1243</v>
      </c>
      <c r="L8090" t="s">
        <v>1244</v>
      </c>
      <c r="M8090" t="s">
        <v>1245</v>
      </c>
      <c r="N8090" t="s">
        <v>1528</v>
      </c>
      <c r="O8090" t="s">
        <v>958</v>
      </c>
    </row>
    <row r="8091" spans="1:15" x14ac:dyDescent="0.35">
      <c r="A8091" s="189" t="str">
        <f t="shared" si="421"/>
        <v>Nov</v>
      </c>
      <c r="B8091" s="190" t="str">
        <f t="shared" si="422"/>
        <v>2023</v>
      </c>
      <c r="C8091" s="190" t="str">
        <f t="shared" si="423"/>
        <v>Nov-2023</v>
      </c>
      <c r="D8091" s="2">
        <v>45260</v>
      </c>
      <c r="E8091" t="s">
        <v>1175</v>
      </c>
      <c r="F8091" t="s">
        <v>1571</v>
      </c>
      <c r="G8091" t="s">
        <v>1176</v>
      </c>
      <c r="H8091" t="s">
        <v>698</v>
      </c>
      <c r="I8091" t="s">
        <v>1235</v>
      </c>
      <c r="J8091" t="s">
        <v>1236</v>
      </c>
      <c r="K8091" t="s">
        <v>1243</v>
      </c>
      <c r="L8091" t="s">
        <v>1244</v>
      </c>
      <c r="M8091" t="s">
        <v>1245</v>
      </c>
      <c r="N8091" t="s">
        <v>1529</v>
      </c>
      <c r="O8091" t="s">
        <v>958</v>
      </c>
    </row>
    <row r="8092" spans="1:15" x14ac:dyDescent="0.35">
      <c r="A8092" s="189" t="str">
        <f t="shared" si="421"/>
        <v>Nov</v>
      </c>
      <c r="B8092" s="190" t="str">
        <f t="shared" si="422"/>
        <v>2023</v>
      </c>
      <c r="C8092" s="190" t="str">
        <f t="shared" si="423"/>
        <v>Nov-2023</v>
      </c>
      <c r="D8092" s="2">
        <v>45260</v>
      </c>
      <c r="E8092" t="s">
        <v>1175</v>
      </c>
      <c r="F8092" t="s">
        <v>1571</v>
      </c>
      <c r="G8092" t="s">
        <v>1176</v>
      </c>
      <c r="H8092" t="s">
        <v>698</v>
      </c>
      <c r="I8092" t="s">
        <v>1235</v>
      </c>
      <c r="J8092" t="s">
        <v>1236</v>
      </c>
      <c r="K8092" t="s">
        <v>1243</v>
      </c>
      <c r="L8092" t="s">
        <v>1244</v>
      </c>
      <c r="M8092" t="s">
        <v>1245</v>
      </c>
      <c r="N8092" t="s">
        <v>919</v>
      </c>
      <c r="O8092">
        <v>110</v>
      </c>
    </row>
    <row r="8093" spans="1:15" x14ac:dyDescent="0.35">
      <c r="A8093" s="189" t="str">
        <f t="shared" si="421"/>
        <v>Nov</v>
      </c>
      <c r="B8093" s="190" t="str">
        <f t="shared" si="422"/>
        <v>2023</v>
      </c>
      <c r="C8093" s="190" t="str">
        <f t="shared" si="423"/>
        <v>Nov-2023</v>
      </c>
      <c r="D8093" s="2">
        <v>45260</v>
      </c>
      <c r="E8093" t="s">
        <v>1175</v>
      </c>
      <c r="F8093" t="s">
        <v>1571</v>
      </c>
      <c r="G8093" t="s">
        <v>1176</v>
      </c>
      <c r="H8093" t="s">
        <v>698</v>
      </c>
      <c r="I8093" t="s">
        <v>1235</v>
      </c>
      <c r="J8093" t="s">
        <v>1236</v>
      </c>
      <c r="K8093" t="s">
        <v>1243</v>
      </c>
      <c r="L8093" t="s">
        <v>1244</v>
      </c>
      <c r="M8093" t="s">
        <v>1245</v>
      </c>
      <c r="N8093" t="s">
        <v>920</v>
      </c>
      <c r="O8093">
        <v>770</v>
      </c>
    </row>
    <row r="8094" spans="1:15" x14ac:dyDescent="0.35">
      <c r="A8094" s="189" t="str">
        <f t="shared" si="421"/>
        <v>Nov</v>
      </c>
      <c r="B8094" s="190" t="str">
        <f t="shared" si="422"/>
        <v>2023</v>
      </c>
      <c r="C8094" s="190" t="str">
        <f t="shared" si="423"/>
        <v>Nov-2023</v>
      </c>
      <c r="D8094" s="2">
        <v>45260</v>
      </c>
      <c r="E8094" t="s">
        <v>1175</v>
      </c>
      <c r="F8094" t="s">
        <v>1571</v>
      </c>
      <c r="G8094" t="s">
        <v>1176</v>
      </c>
      <c r="H8094" t="s">
        <v>698</v>
      </c>
      <c r="I8094" t="s">
        <v>1235</v>
      </c>
      <c r="J8094" t="s">
        <v>1236</v>
      </c>
      <c r="K8094" t="s">
        <v>1243</v>
      </c>
      <c r="L8094" t="s">
        <v>1244</v>
      </c>
      <c r="M8094" t="s">
        <v>1245</v>
      </c>
      <c r="N8094" t="s">
        <v>922</v>
      </c>
      <c r="O8094">
        <v>80</v>
      </c>
    </row>
    <row r="8095" spans="1:15" x14ac:dyDescent="0.35">
      <c r="A8095" s="189" t="str">
        <f t="shared" si="421"/>
        <v>Nov</v>
      </c>
      <c r="B8095" s="190" t="str">
        <f t="shared" si="422"/>
        <v>2023</v>
      </c>
      <c r="C8095" s="190" t="str">
        <f t="shared" si="423"/>
        <v>Nov-2023</v>
      </c>
      <c r="D8095" s="2">
        <v>45260</v>
      </c>
      <c r="E8095" t="s">
        <v>1175</v>
      </c>
      <c r="F8095" t="s">
        <v>1571</v>
      </c>
      <c r="G8095" t="s">
        <v>1176</v>
      </c>
      <c r="H8095" t="s">
        <v>698</v>
      </c>
      <c r="I8095" t="s">
        <v>1235</v>
      </c>
      <c r="J8095" t="s">
        <v>1236</v>
      </c>
      <c r="K8095" t="s">
        <v>1243</v>
      </c>
      <c r="L8095" t="s">
        <v>1244</v>
      </c>
      <c r="M8095" t="s">
        <v>1245</v>
      </c>
      <c r="N8095" t="s">
        <v>921</v>
      </c>
      <c r="O8095">
        <v>295</v>
      </c>
    </row>
    <row r="8096" spans="1:15" x14ac:dyDescent="0.35">
      <c r="A8096" s="189" t="str">
        <f t="shared" si="421"/>
        <v>Nov</v>
      </c>
      <c r="B8096" s="190" t="str">
        <f t="shared" si="422"/>
        <v>2023</v>
      </c>
      <c r="C8096" s="190" t="str">
        <f t="shared" si="423"/>
        <v>Nov-2023</v>
      </c>
      <c r="D8096" s="2">
        <v>45260</v>
      </c>
      <c r="E8096" t="s">
        <v>1175</v>
      </c>
      <c r="F8096" t="s">
        <v>1571</v>
      </c>
      <c r="G8096" t="s">
        <v>1176</v>
      </c>
      <c r="H8096" t="s">
        <v>698</v>
      </c>
      <c r="I8096" t="s">
        <v>1235</v>
      </c>
      <c r="J8096" t="s">
        <v>1236</v>
      </c>
      <c r="K8096" t="s">
        <v>1246</v>
      </c>
      <c r="L8096" t="s">
        <v>1247</v>
      </c>
      <c r="M8096" t="s">
        <v>1248</v>
      </c>
      <c r="N8096" t="s">
        <v>1528</v>
      </c>
      <c r="O8096" t="s">
        <v>958</v>
      </c>
    </row>
    <row r="8097" spans="1:15" x14ac:dyDescent="0.35">
      <c r="A8097" s="189" t="str">
        <f t="shared" si="421"/>
        <v>Nov</v>
      </c>
      <c r="B8097" s="190" t="str">
        <f t="shared" si="422"/>
        <v>2023</v>
      </c>
      <c r="C8097" s="190" t="str">
        <f t="shared" si="423"/>
        <v>Nov-2023</v>
      </c>
      <c r="D8097" s="2">
        <v>45260</v>
      </c>
      <c r="E8097" t="s">
        <v>1175</v>
      </c>
      <c r="F8097" t="s">
        <v>1571</v>
      </c>
      <c r="G8097" t="s">
        <v>1176</v>
      </c>
      <c r="H8097" t="s">
        <v>698</v>
      </c>
      <c r="I8097" t="s">
        <v>1235</v>
      </c>
      <c r="J8097" t="s">
        <v>1236</v>
      </c>
      <c r="K8097" t="s">
        <v>1246</v>
      </c>
      <c r="L8097" t="s">
        <v>1247</v>
      </c>
      <c r="M8097" t="s">
        <v>1248</v>
      </c>
      <c r="N8097" t="s">
        <v>1529</v>
      </c>
      <c r="O8097" t="s">
        <v>958</v>
      </c>
    </row>
    <row r="8098" spans="1:15" x14ac:dyDescent="0.35">
      <c r="A8098" s="189" t="str">
        <f t="shared" si="421"/>
        <v>Nov</v>
      </c>
      <c r="B8098" s="190" t="str">
        <f t="shared" si="422"/>
        <v>2023</v>
      </c>
      <c r="C8098" s="190" t="str">
        <f t="shared" si="423"/>
        <v>Nov-2023</v>
      </c>
      <c r="D8098" s="2">
        <v>45260</v>
      </c>
      <c r="E8098" t="s">
        <v>1175</v>
      </c>
      <c r="F8098" t="s">
        <v>1571</v>
      </c>
      <c r="G8098" t="s">
        <v>1176</v>
      </c>
      <c r="H8098" t="s">
        <v>698</v>
      </c>
      <c r="I8098" t="s">
        <v>1235</v>
      </c>
      <c r="J8098" t="s">
        <v>1236</v>
      </c>
      <c r="K8098" t="s">
        <v>1246</v>
      </c>
      <c r="L8098" t="s">
        <v>1247</v>
      </c>
      <c r="M8098" t="s">
        <v>1248</v>
      </c>
      <c r="N8098" t="s">
        <v>919</v>
      </c>
      <c r="O8098">
        <v>340</v>
      </c>
    </row>
    <row r="8099" spans="1:15" x14ac:dyDescent="0.35">
      <c r="A8099" s="189" t="str">
        <f t="shared" si="421"/>
        <v>Nov</v>
      </c>
      <c r="B8099" s="190" t="str">
        <f t="shared" si="422"/>
        <v>2023</v>
      </c>
      <c r="C8099" s="190" t="str">
        <f t="shared" si="423"/>
        <v>Nov-2023</v>
      </c>
      <c r="D8099" s="2">
        <v>45260</v>
      </c>
      <c r="E8099" t="s">
        <v>1175</v>
      </c>
      <c r="F8099" t="s">
        <v>1571</v>
      </c>
      <c r="G8099" t="s">
        <v>1176</v>
      </c>
      <c r="H8099" t="s">
        <v>698</v>
      </c>
      <c r="I8099" t="s">
        <v>1235</v>
      </c>
      <c r="J8099" t="s">
        <v>1236</v>
      </c>
      <c r="K8099" t="s">
        <v>1246</v>
      </c>
      <c r="L8099" t="s">
        <v>1247</v>
      </c>
      <c r="M8099" t="s">
        <v>1248</v>
      </c>
      <c r="N8099" t="s">
        <v>920</v>
      </c>
      <c r="O8099">
        <v>870</v>
      </c>
    </row>
    <row r="8100" spans="1:15" x14ac:dyDescent="0.35">
      <c r="A8100" s="189" t="str">
        <f t="shared" si="421"/>
        <v>Nov</v>
      </c>
      <c r="B8100" s="190" t="str">
        <f t="shared" si="422"/>
        <v>2023</v>
      </c>
      <c r="C8100" s="190" t="str">
        <f t="shared" si="423"/>
        <v>Nov-2023</v>
      </c>
      <c r="D8100" s="2">
        <v>45260</v>
      </c>
      <c r="E8100" t="s">
        <v>1175</v>
      </c>
      <c r="F8100" t="s">
        <v>1571</v>
      </c>
      <c r="G8100" t="s">
        <v>1176</v>
      </c>
      <c r="H8100" t="s">
        <v>698</v>
      </c>
      <c r="I8100" t="s">
        <v>1235</v>
      </c>
      <c r="J8100" t="s">
        <v>1236</v>
      </c>
      <c r="K8100" t="s">
        <v>1246</v>
      </c>
      <c r="L8100" t="s">
        <v>1247</v>
      </c>
      <c r="M8100" t="s">
        <v>1248</v>
      </c>
      <c r="N8100" t="s">
        <v>922</v>
      </c>
      <c r="O8100">
        <v>80</v>
      </c>
    </row>
    <row r="8101" spans="1:15" x14ac:dyDescent="0.35">
      <c r="A8101" s="189" t="str">
        <f t="shared" si="421"/>
        <v>Nov</v>
      </c>
      <c r="B8101" s="190" t="str">
        <f t="shared" si="422"/>
        <v>2023</v>
      </c>
      <c r="C8101" s="190" t="str">
        <f t="shared" si="423"/>
        <v>Nov-2023</v>
      </c>
      <c r="D8101" s="2">
        <v>45260</v>
      </c>
      <c r="E8101" t="s">
        <v>1175</v>
      </c>
      <c r="F8101" t="s">
        <v>1571</v>
      </c>
      <c r="G8101" t="s">
        <v>1176</v>
      </c>
      <c r="H8101" t="s">
        <v>698</v>
      </c>
      <c r="I8101" t="s">
        <v>1235</v>
      </c>
      <c r="J8101" t="s">
        <v>1236</v>
      </c>
      <c r="K8101" t="s">
        <v>1246</v>
      </c>
      <c r="L8101" t="s">
        <v>1247</v>
      </c>
      <c r="M8101" t="s">
        <v>1248</v>
      </c>
      <c r="N8101" t="s">
        <v>921</v>
      </c>
      <c r="O8101">
        <v>475</v>
      </c>
    </row>
    <row r="8102" spans="1:15" x14ac:dyDescent="0.35">
      <c r="A8102" s="189" t="str">
        <f t="shared" si="421"/>
        <v>Nov</v>
      </c>
      <c r="B8102" s="190" t="str">
        <f t="shared" si="422"/>
        <v>2023</v>
      </c>
      <c r="C8102" s="190" t="str">
        <f t="shared" si="423"/>
        <v>Nov-2023</v>
      </c>
      <c r="D8102" s="2">
        <v>45260</v>
      </c>
      <c r="E8102" t="s">
        <v>1175</v>
      </c>
      <c r="F8102" t="s">
        <v>1571</v>
      </c>
      <c r="G8102" t="s">
        <v>1176</v>
      </c>
      <c r="H8102" t="s">
        <v>698</v>
      </c>
      <c r="I8102" t="s">
        <v>1235</v>
      </c>
      <c r="J8102" t="s">
        <v>1236</v>
      </c>
      <c r="K8102" t="s">
        <v>1249</v>
      </c>
      <c r="L8102" t="s">
        <v>1250</v>
      </c>
      <c r="M8102" t="s">
        <v>1251</v>
      </c>
      <c r="N8102" t="s">
        <v>1528</v>
      </c>
      <c r="O8102" t="s">
        <v>958</v>
      </c>
    </row>
    <row r="8103" spans="1:15" x14ac:dyDescent="0.35">
      <c r="A8103" s="189" t="str">
        <f t="shared" si="421"/>
        <v>Nov</v>
      </c>
      <c r="B8103" s="190" t="str">
        <f t="shared" si="422"/>
        <v>2023</v>
      </c>
      <c r="C8103" s="190" t="str">
        <f t="shared" si="423"/>
        <v>Nov-2023</v>
      </c>
      <c r="D8103" s="2">
        <v>45260</v>
      </c>
      <c r="E8103" t="s">
        <v>1175</v>
      </c>
      <c r="F8103" t="s">
        <v>1571</v>
      </c>
      <c r="G8103" t="s">
        <v>1176</v>
      </c>
      <c r="H8103" t="s">
        <v>698</v>
      </c>
      <c r="I8103" t="s">
        <v>1235</v>
      </c>
      <c r="J8103" t="s">
        <v>1236</v>
      </c>
      <c r="K8103" t="s">
        <v>1249</v>
      </c>
      <c r="L8103" t="s">
        <v>1250</v>
      </c>
      <c r="M8103" t="s">
        <v>1251</v>
      </c>
      <c r="N8103" t="s">
        <v>1529</v>
      </c>
      <c r="O8103" t="s">
        <v>958</v>
      </c>
    </row>
    <row r="8104" spans="1:15" x14ac:dyDescent="0.35">
      <c r="A8104" s="189" t="str">
        <f t="shared" si="421"/>
        <v>Nov</v>
      </c>
      <c r="B8104" s="190" t="str">
        <f t="shared" si="422"/>
        <v>2023</v>
      </c>
      <c r="C8104" s="190" t="str">
        <f t="shared" si="423"/>
        <v>Nov-2023</v>
      </c>
      <c r="D8104" s="2">
        <v>45260</v>
      </c>
      <c r="E8104" t="s">
        <v>1175</v>
      </c>
      <c r="F8104" t="s">
        <v>1571</v>
      </c>
      <c r="G8104" t="s">
        <v>1176</v>
      </c>
      <c r="H8104" t="s">
        <v>698</v>
      </c>
      <c r="I8104" t="s">
        <v>1235</v>
      </c>
      <c r="J8104" t="s">
        <v>1236</v>
      </c>
      <c r="K8104" t="s">
        <v>1249</v>
      </c>
      <c r="L8104" t="s">
        <v>1250</v>
      </c>
      <c r="M8104" t="s">
        <v>1251</v>
      </c>
      <c r="N8104" t="s">
        <v>919</v>
      </c>
      <c r="O8104">
        <v>70</v>
      </c>
    </row>
    <row r="8105" spans="1:15" x14ac:dyDescent="0.35">
      <c r="A8105" s="189" t="str">
        <f t="shared" si="421"/>
        <v>Nov</v>
      </c>
      <c r="B8105" s="190" t="str">
        <f t="shared" si="422"/>
        <v>2023</v>
      </c>
      <c r="C8105" s="190" t="str">
        <f t="shared" si="423"/>
        <v>Nov-2023</v>
      </c>
      <c r="D8105" s="2">
        <v>45260</v>
      </c>
      <c r="E8105" t="s">
        <v>1175</v>
      </c>
      <c r="F8105" t="s">
        <v>1571</v>
      </c>
      <c r="G8105" t="s">
        <v>1176</v>
      </c>
      <c r="H8105" t="s">
        <v>698</v>
      </c>
      <c r="I8105" t="s">
        <v>1235</v>
      </c>
      <c r="J8105" t="s">
        <v>1236</v>
      </c>
      <c r="K8105" t="s">
        <v>1249</v>
      </c>
      <c r="L8105" t="s">
        <v>1250</v>
      </c>
      <c r="M8105" t="s">
        <v>1251</v>
      </c>
      <c r="N8105" t="s">
        <v>920</v>
      </c>
      <c r="O8105">
        <v>970</v>
      </c>
    </row>
    <row r="8106" spans="1:15" x14ac:dyDescent="0.35">
      <c r="A8106" s="189" t="str">
        <f t="shared" si="421"/>
        <v>Nov</v>
      </c>
      <c r="B8106" s="190" t="str">
        <f t="shared" si="422"/>
        <v>2023</v>
      </c>
      <c r="C8106" s="190" t="str">
        <f t="shared" si="423"/>
        <v>Nov-2023</v>
      </c>
      <c r="D8106" s="2">
        <v>45260</v>
      </c>
      <c r="E8106" t="s">
        <v>1175</v>
      </c>
      <c r="F8106" t="s">
        <v>1571</v>
      </c>
      <c r="G8106" t="s">
        <v>1176</v>
      </c>
      <c r="H8106" t="s">
        <v>698</v>
      </c>
      <c r="I8106" t="s">
        <v>1235</v>
      </c>
      <c r="J8106" t="s">
        <v>1236</v>
      </c>
      <c r="K8106" t="s">
        <v>1249</v>
      </c>
      <c r="L8106" t="s">
        <v>1250</v>
      </c>
      <c r="M8106" t="s">
        <v>1251</v>
      </c>
      <c r="N8106" t="s">
        <v>922</v>
      </c>
      <c r="O8106">
        <v>265</v>
      </c>
    </row>
    <row r="8107" spans="1:15" x14ac:dyDescent="0.35">
      <c r="A8107" s="189" t="str">
        <f t="shared" si="421"/>
        <v>Nov</v>
      </c>
      <c r="B8107" s="190" t="str">
        <f t="shared" si="422"/>
        <v>2023</v>
      </c>
      <c r="C8107" s="190" t="str">
        <f t="shared" si="423"/>
        <v>Nov-2023</v>
      </c>
      <c r="D8107" s="2">
        <v>45260</v>
      </c>
      <c r="E8107" t="s">
        <v>1175</v>
      </c>
      <c r="F8107" t="s">
        <v>1571</v>
      </c>
      <c r="G8107" t="s">
        <v>1176</v>
      </c>
      <c r="H8107" t="s">
        <v>698</v>
      </c>
      <c r="I8107" t="s">
        <v>1235</v>
      </c>
      <c r="J8107" t="s">
        <v>1236</v>
      </c>
      <c r="K8107" t="s">
        <v>1249</v>
      </c>
      <c r="L8107" t="s">
        <v>1250</v>
      </c>
      <c r="M8107" t="s">
        <v>1251</v>
      </c>
      <c r="N8107" t="s">
        <v>921</v>
      </c>
      <c r="O8107">
        <v>590</v>
      </c>
    </row>
    <row r="8108" spans="1:15" x14ac:dyDescent="0.35">
      <c r="A8108" s="189" t="str">
        <f t="shared" si="421"/>
        <v>Nov</v>
      </c>
      <c r="B8108" s="190" t="str">
        <f t="shared" si="422"/>
        <v>2023</v>
      </c>
      <c r="C8108" s="190" t="str">
        <f t="shared" si="423"/>
        <v>Nov-2023</v>
      </c>
      <c r="D8108" s="2">
        <v>45260</v>
      </c>
      <c r="E8108" t="s">
        <v>1175</v>
      </c>
      <c r="F8108" t="s">
        <v>1571</v>
      </c>
      <c r="G8108" t="s">
        <v>1176</v>
      </c>
      <c r="H8108" t="s">
        <v>698</v>
      </c>
      <c r="I8108" t="s">
        <v>1235</v>
      </c>
      <c r="J8108" t="s">
        <v>1236</v>
      </c>
      <c r="K8108" t="s">
        <v>1252</v>
      </c>
      <c r="L8108" t="s">
        <v>1253</v>
      </c>
      <c r="M8108" t="s">
        <v>1254</v>
      </c>
      <c r="N8108" t="s">
        <v>1528</v>
      </c>
      <c r="O8108" t="s">
        <v>958</v>
      </c>
    </row>
    <row r="8109" spans="1:15" x14ac:dyDescent="0.35">
      <c r="A8109" s="189" t="str">
        <f t="shared" si="421"/>
        <v>Nov</v>
      </c>
      <c r="B8109" s="190" t="str">
        <f t="shared" si="422"/>
        <v>2023</v>
      </c>
      <c r="C8109" s="190" t="str">
        <f t="shared" si="423"/>
        <v>Nov-2023</v>
      </c>
      <c r="D8109" s="2">
        <v>45260</v>
      </c>
      <c r="E8109" t="s">
        <v>1175</v>
      </c>
      <c r="F8109" t="s">
        <v>1571</v>
      </c>
      <c r="G8109" t="s">
        <v>1176</v>
      </c>
      <c r="H8109" t="s">
        <v>698</v>
      </c>
      <c r="I8109" t="s">
        <v>1235</v>
      </c>
      <c r="J8109" t="s">
        <v>1236</v>
      </c>
      <c r="K8109" t="s">
        <v>1252</v>
      </c>
      <c r="L8109" t="s">
        <v>1253</v>
      </c>
      <c r="M8109" t="s">
        <v>1254</v>
      </c>
      <c r="N8109" t="s">
        <v>1529</v>
      </c>
      <c r="O8109" t="s">
        <v>958</v>
      </c>
    </row>
    <row r="8110" spans="1:15" x14ac:dyDescent="0.35">
      <c r="A8110" s="189" t="str">
        <f t="shared" si="421"/>
        <v>Nov</v>
      </c>
      <c r="B8110" s="190" t="str">
        <f t="shared" si="422"/>
        <v>2023</v>
      </c>
      <c r="C8110" s="190" t="str">
        <f t="shared" si="423"/>
        <v>Nov-2023</v>
      </c>
      <c r="D8110" s="2">
        <v>45260</v>
      </c>
      <c r="E8110" t="s">
        <v>1175</v>
      </c>
      <c r="F8110" t="s">
        <v>1571</v>
      </c>
      <c r="G8110" t="s">
        <v>1176</v>
      </c>
      <c r="H8110" t="s">
        <v>698</v>
      </c>
      <c r="I8110" t="s">
        <v>1235</v>
      </c>
      <c r="J8110" t="s">
        <v>1236</v>
      </c>
      <c r="K8110" t="s">
        <v>1252</v>
      </c>
      <c r="L8110" t="s">
        <v>1253</v>
      </c>
      <c r="M8110" t="s">
        <v>1254</v>
      </c>
      <c r="N8110" t="s">
        <v>919</v>
      </c>
      <c r="O8110">
        <v>220</v>
      </c>
    </row>
    <row r="8111" spans="1:15" x14ac:dyDescent="0.35">
      <c r="A8111" s="189" t="str">
        <f t="shared" si="421"/>
        <v>Nov</v>
      </c>
      <c r="B8111" s="190" t="str">
        <f t="shared" si="422"/>
        <v>2023</v>
      </c>
      <c r="C8111" s="190" t="str">
        <f t="shared" si="423"/>
        <v>Nov-2023</v>
      </c>
      <c r="D8111" s="2">
        <v>45260</v>
      </c>
      <c r="E8111" t="s">
        <v>1175</v>
      </c>
      <c r="F8111" t="s">
        <v>1571</v>
      </c>
      <c r="G8111" t="s">
        <v>1176</v>
      </c>
      <c r="H8111" t="s">
        <v>698</v>
      </c>
      <c r="I8111" t="s">
        <v>1235</v>
      </c>
      <c r="J8111" t="s">
        <v>1236</v>
      </c>
      <c r="K8111" t="s">
        <v>1252</v>
      </c>
      <c r="L8111" t="s">
        <v>1253</v>
      </c>
      <c r="M8111" t="s">
        <v>1254</v>
      </c>
      <c r="N8111" t="s">
        <v>920</v>
      </c>
      <c r="O8111">
        <v>750</v>
      </c>
    </row>
    <row r="8112" spans="1:15" x14ac:dyDescent="0.35">
      <c r="A8112" s="189" t="str">
        <f t="shared" si="421"/>
        <v>Nov</v>
      </c>
      <c r="B8112" s="190" t="str">
        <f t="shared" si="422"/>
        <v>2023</v>
      </c>
      <c r="C8112" s="190" t="str">
        <f t="shared" si="423"/>
        <v>Nov-2023</v>
      </c>
      <c r="D8112" s="2">
        <v>45260</v>
      </c>
      <c r="E8112" t="s">
        <v>1175</v>
      </c>
      <c r="F8112" t="s">
        <v>1571</v>
      </c>
      <c r="G8112" t="s">
        <v>1176</v>
      </c>
      <c r="H8112" t="s">
        <v>698</v>
      </c>
      <c r="I8112" t="s">
        <v>1235</v>
      </c>
      <c r="J8112" t="s">
        <v>1236</v>
      </c>
      <c r="K8112" t="s">
        <v>1252</v>
      </c>
      <c r="L8112" t="s">
        <v>1253</v>
      </c>
      <c r="M8112" t="s">
        <v>1254</v>
      </c>
      <c r="N8112" t="s">
        <v>922</v>
      </c>
      <c r="O8112">
        <v>360</v>
      </c>
    </row>
    <row r="8113" spans="1:15" x14ac:dyDescent="0.35">
      <c r="A8113" s="189" t="str">
        <f t="shared" si="421"/>
        <v>Nov</v>
      </c>
      <c r="B8113" s="190" t="str">
        <f t="shared" si="422"/>
        <v>2023</v>
      </c>
      <c r="C8113" s="190" t="str">
        <f t="shared" si="423"/>
        <v>Nov-2023</v>
      </c>
      <c r="D8113" s="2">
        <v>45260</v>
      </c>
      <c r="E8113" t="s">
        <v>1175</v>
      </c>
      <c r="F8113" t="s">
        <v>1571</v>
      </c>
      <c r="G8113" t="s">
        <v>1176</v>
      </c>
      <c r="H8113" t="s">
        <v>698</v>
      </c>
      <c r="I8113" t="s">
        <v>1235</v>
      </c>
      <c r="J8113" t="s">
        <v>1236</v>
      </c>
      <c r="K8113" t="s">
        <v>1252</v>
      </c>
      <c r="L8113" t="s">
        <v>1253</v>
      </c>
      <c r="M8113" t="s">
        <v>1254</v>
      </c>
      <c r="N8113" t="s">
        <v>921</v>
      </c>
      <c r="O8113">
        <v>725</v>
      </c>
    </row>
    <row r="8114" spans="1:15" x14ac:dyDescent="0.35">
      <c r="A8114" s="189" t="str">
        <f t="shared" si="421"/>
        <v>Nov</v>
      </c>
      <c r="B8114" s="190" t="str">
        <f t="shared" si="422"/>
        <v>2023</v>
      </c>
      <c r="C8114" s="190" t="str">
        <f t="shared" si="423"/>
        <v>Nov-2023</v>
      </c>
      <c r="D8114" s="2">
        <v>45260</v>
      </c>
      <c r="E8114" t="s">
        <v>1175</v>
      </c>
      <c r="F8114" t="s">
        <v>1571</v>
      </c>
      <c r="G8114" t="s">
        <v>1176</v>
      </c>
      <c r="H8114" t="s">
        <v>698</v>
      </c>
      <c r="I8114" t="s">
        <v>1235</v>
      </c>
      <c r="J8114" t="s">
        <v>1236</v>
      </c>
      <c r="K8114" t="s">
        <v>1255</v>
      </c>
      <c r="L8114" t="s">
        <v>1256</v>
      </c>
      <c r="M8114" t="s">
        <v>1257</v>
      </c>
      <c r="N8114" t="s">
        <v>1528</v>
      </c>
      <c r="O8114" t="s">
        <v>958</v>
      </c>
    </row>
    <row r="8115" spans="1:15" x14ac:dyDescent="0.35">
      <c r="A8115" s="189" t="str">
        <f t="shared" si="421"/>
        <v>Nov</v>
      </c>
      <c r="B8115" s="190" t="str">
        <f t="shared" si="422"/>
        <v>2023</v>
      </c>
      <c r="C8115" s="190" t="str">
        <f t="shared" si="423"/>
        <v>Nov-2023</v>
      </c>
      <c r="D8115" s="2">
        <v>45260</v>
      </c>
      <c r="E8115" t="s">
        <v>1175</v>
      </c>
      <c r="F8115" t="s">
        <v>1571</v>
      </c>
      <c r="G8115" t="s">
        <v>1176</v>
      </c>
      <c r="H8115" t="s">
        <v>698</v>
      </c>
      <c r="I8115" t="s">
        <v>1235</v>
      </c>
      <c r="J8115" t="s">
        <v>1236</v>
      </c>
      <c r="K8115" t="s">
        <v>1255</v>
      </c>
      <c r="L8115" t="s">
        <v>1256</v>
      </c>
      <c r="M8115" t="s">
        <v>1257</v>
      </c>
      <c r="N8115" t="s">
        <v>1529</v>
      </c>
      <c r="O8115" t="s">
        <v>958</v>
      </c>
    </row>
    <row r="8116" spans="1:15" x14ac:dyDescent="0.35">
      <c r="A8116" s="189" t="str">
        <f t="shared" si="421"/>
        <v>Nov</v>
      </c>
      <c r="B8116" s="190" t="str">
        <f t="shared" si="422"/>
        <v>2023</v>
      </c>
      <c r="C8116" s="190" t="str">
        <f t="shared" si="423"/>
        <v>Nov-2023</v>
      </c>
      <c r="D8116" s="2">
        <v>45260</v>
      </c>
      <c r="E8116" t="s">
        <v>1175</v>
      </c>
      <c r="F8116" t="s">
        <v>1571</v>
      </c>
      <c r="G8116" t="s">
        <v>1176</v>
      </c>
      <c r="H8116" t="s">
        <v>698</v>
      </c>
      <c r="I8116" t="s">
        <v>1235</v>
      </c>
      <c r="J8116" t="s">
        <v>1236</v>
      </c>
      <c r="K8116" t="s">
        <v>1255</v>
      </c>
      <c r="L8116" t="s">
        <v>1256</v>
      </c>
      <c r="M8116" t="s">
        <v>1257</v>
      </c>
      <c r="N8116" t="s">
        <v>919</v>
      </c>
      <c r="O8116">
        <v>230</v>
      </c>
    </row>
    <row r="8117" spans="1:15" x14ac:dyDescent="0.35">
      <c r="A8117" s="189" t="str">
        <f t="shared" si="421"/>
        <v>Nov</v>
      </c>
      <c r="B8117" s="190" t="str">
        <f t="shared" si="422"/>
        <v>2023</v>
      </c>
      <c r="C8117" s="190" t="str">
        <f t="shared" si="423"/>
        <v>Nov-2023</v>
      </c>
      <c r="D8117" s="2">
        <v>45260</v>
      </c>
      <c r="E8117" t="s">
        <v>1175</v>
      </c>
      <c r="F8117" t="s">
        <v>1571</v>
      </c>
      <c r="G8117" t="s">
        <v>1176</v>
      </c>
      <c r="H8117" t="s">
        <v>698</v>
      </c>
      <c r="I8117" t="s">
        <v>1235</v>
      </c>
      <c r="J8117" t="s">
        <v>1236</v>
      </c>
      <c r="K8117" t="s">
        <v>1255</v>
      </c>
      <c r="L8117" t="s">
        <v>1256</v>
      </c>
      <c r="M8117" t="s">
        <v>1257</v>
      </c>
      <c r="N8117" t="s">
        <v>920</v>
      </c>
      <c r="O8117">
        <v>1710</v>
      </c>
    </row>
    <row r="8118" spans="1:15" x14ac:dyDescent="0.35">
      <c r="A8118" s="189" t="str">
        <f t="shared" si="421"/>
        <v>Nov</v>
      </c>
      <c r="B8118" s="190" t="str">
        <f t="shared" si="422"/>
        <v>2023</v>
      </c>
      <c r="C8118" s="190" t="str">
        <f t="shared" si="423"/>
        <v>Nov-2023</v>
      </c>
      <c r="D8118" s="2">
        <v>45260</v>
      </c>
      <c r="E8118" t="s">
        <v>1175</v>
      </c>
      <c r="F8118" t="s">
        <v>1571</v>
      </c>
      <c r="G8118" t="s">
        <v>1176</v>
      </c>
      <c r="H8118" t="s">
        <v>698</v>
      </c>
      <c r="I8118" t="s">
        <v>1235</v>
      </c>
      <c r="J8118" t="s">
        <v>1236</v>
      </c>
      <c r="K8118" t="s">
        <v>1255</v>
      </c>
      <c r="L8118" t="s">
        <v>1256</v>
      </c>
      <c r="M8118" t="s">
        <v>1257</v>
      </c>
      <c r="N8118" t="s">
        <v>922</v>
      </c>
      <c r="O8118">
        <v>385</v>
      </c>
    </row>
    <row r="8119" spans="1:15" x14ac:dyDescent="0.35">
      <c r="A8119" s="189" t="str">
        <f t="shared" si="421"/>
        <v>Nov</v>
      </c>
      <c r="B8119" s="190" t="str">
        <f t="shared" si="422"/>
        <v>2023</v>
      </c>
      <c r="C8119" s="190" t="str">
        <f t="shared" si="423"/>
        <v>Nov-2023</v>
      </c>
      <c r="D8119" s="2">
        <v>45260</v>
      </c>
      <c r="E8119" t="s">
        <v>1175</v>
      </c>
      <c r="F8119" t="s">
        <v>1571</v>
      </c>
      <c r="G8119" t="s">
        <v>1176</v>
      </c>
      <c r="H8119" t="s">
        <v>698</v>
      </c>
      <c r="I8119" t="s">
        <v>1235</v>
      </c>
      <c r="J8119" t="s">
        <v>1236</v>
      </c>
      <c r="K8119" t="s">
        <v>1255</v>
      </c>
      <c r="L8119" t="s">
        <v>1256</v>
      </c>
      <c r="M8119" t="s">
        <v>1257</v>
      </c>
      <c r="N8119" t="s">
        <v>921</v>
      </c>
      <c r="O8119">
        <v>1005</v>
      </c>
    </row>
    <row r="8120" spans="1:15" x14ac:dyDescent="0.35">
      <c r="A8120" s="189" t="str">
        <f t="shared" si="421"/>
        <v>Nov</v>
      </c>
      <c r="B8120" s="190" t="str">
        <f t="shared" si="422"/>
        <v>2023</v>
      </c>
      <c r="C8120" s="190" t="str">
        <f t="shared" si="423"/>
        <v>Nov-2023</v>
      </c>
      <c r="D8120" s="2">
        <v>45260</v>
      </c>
      <c r="E8120" t="s">
        <v>1175</v>
      </c>
      <c r="F8120" t="s">
        <v>1571</v>
      </c>
      <c r="G8120" t="s">
        <v>1176</v>
      </c>
      <c r="H8120" t="s">
        <v>698</v>
      </c>
      <c r="I8120" t="s">
        <v>1235</v>
      </c>
      <c r="J8120" t="s">
        <v>1236</v>
      </c>
      <c r="K8120" t="s">
        <v>1258</v>
      </c>
      <c r="L8120" t="s">
        <v>1259</v>
      </c>
      <c r="M8120" t="s">
        <v>1260</v>
      </c>
      <c r="N8120" t="s">
        <v>1528</v>
      </c>
      <c r="O8120" t="s">
        <v>958</v>
      </c>
    </row>
    <row r="8121" spans="1:15" x14ac:dyDescent="0.35">
      <c r="A8121" s="189" t="str">
        <f t="shared" si="421"/>
        <v>Nov</v>
      </c>
      <c r="B8121" s="190" t="str">
        <f t="shared" si="422"/>
        <v>2023</v>
      </c>
      <c r="C8121" s="190" t="str">
        <f t="shared" si="423"/>
        <v>Nov-2023</v>
      </c>
      <c r="D8121" s="2">
        <v>45260</v>
      </c>
      <c r="E8121" t="s">
        <v>1175</v>
      </c>
      <c r="F8121" t="s">
        <v>1571</v>
      </c>
      <c r="G8121" t="s">
        <v>1176</v>
      </c>
      <c r="H8121" t="s">
        <v>698</v>
      </c>
      <c r="I8121" t="s">
        <v>1235</v>
      </c>
      <c r="J8121" t="s">
        <v>1236</v>
      </c>
      <c r="K8121" t="s">
        <v>1258</v>
      </c>
      <c r="L8121" t="s">
        <v>1259</v>
      </c>
      <c r="M8121" t="s">
        <v>1260</v>
      </c>
      <c r="N8121" t="s">
        <v>1529</v>
      </c>
      <c r="O8121" t="s">
        <v>958</v>
      </c>
    </row>
    <row r="8122" spans="1:15" x14ac:dyDescent="0.35">
      <c r="A8122" s="189" t="str">
        <f t="shared" si="421"/>
        <v>Nov</v>
      </c>
      <c r="B8122" s="190" t="str">
        <f t="shared" si="422"/>
        <v>2023</v>
      </c>
      <c r="C8122" s="190" t="str">
        <f t="shared" si="423"/>
        <v>Nov-2023</v>
      </c>
      <c r="D8122" s="2">
        <v>45260</v>
      </c>
      <c r="E8122" t="s">
        <v>1175</v>
      </c>
      <c r="F8122" t="s">
        <v>1571</v>
      </c>
      <c r="G8122" t="s">
        <v>1176</v>
      </c>
      <c r="H8122" t="s">
        <v>698</v>
      </c>
      <c r="I8122" t="s">
        <v>1235</v>
      </c>
      <c r="J8122" t="s">
        <v>1236</v>
      </c>
      <c r="K8122" t="s">
        <v>1258</v>
      </c>
      <c r="L8122" t="s">
        <v>1259</v>
      </c>
      <c r="M8122" t="s">
        <v>1260</v>
      </c>
      <c r="N8122" t="s">
        <v>919</v>
      </c>
      <c r="O8122">
        <v>1235</v>
      </c>
    </row>
    <row r="8123" spans="1:15" x14ac:dyDescent="0.35">
      <c r="A8123" s="189" t="str">
        <f t="shared" si="421"/>
        <v>Nov</v>
      </c>
      <c r="B8123" s="190" t="str">
        <f t="shared" si="422"/>
        <v>2023</v>
      </c>
      <c r="C8123" s="190" t="str">
        <f t="shared" si="423"/>
        <v>Nov-2023</v>
      </c>
      <c r="D8123" s="2">
        <v>45260</v>
      </c>
      <c r="E8123" t="s">
        <v>1175</v>
      </c>
      <c r="F8123" t="s">
        <v>1571</v>
      </c>
      <c r="G8123" t="s">
        <v>1176</v>
      </c>
      <c r="H8123" t="s">
        <v>698</v>
      </c>
      <c r="I8123" t="s">
        <v>1235</v>
      </c>
      <c r="J8123" t="s">
        <v>1236</v>
      </c>
      <c r="K8123" t="s">
        <v>1258</v>
      </c>
      <c r="L8123" t="s">
        <v>1259</v>
      </c>
      <c r="M8123" t="s">
        <v>1260</v>
      </c>
      <c r="N8123" t="s">
        <v>920</v>
      </c>
      <c r="O8123">
        <v>3750</v>
      </c>
    </row>
    <row r="8124" spans="1:15" x14ac:dyDescent="0.35">
      <c r="A8124" s="189" t="str">
        <f t="shared" si="421"/>
        <v>Nov</v>
      </c>
      <c r="B8124" s="190" t="str">
        <f t="shared" si="422"/>
        <v>2023</v>
      </c>
      <c r="C8124" s="190" t="str">
        <f t="shared" si="423"/>
        <v>Nov-2023</v>
      </c>
      <c r="D8124" s="2">
        <v>45260</v>
      </c>
      <c r="E8124" t="s">
        <v>1175</v>
      </c>
      <c r="F8124" t="s">
        <v>1571</v>
      </c>
      <c r="G8124" t="s">
        <v>1176</v>
      </c>
      <c r="H8124" t="s">
        <v>698</v>
      </c>
      <c r="I8124" t="s">
        <v>1235</v>
      </c>
      <c r="J8124" t="s">
        <v>1236</v>
      </c>
      <c r="K8124" t="s">
        <v>1258</v>
      </c>
      <c r="L8124" t="s">
        <v>1259</v>
      </c>
      <c r="M8124" t="s">
        <v>1260</v>
      </c>
      <c r="N8124" t="s">
        <v>922</v>
      </c>
      <c r="O8124">
        <v>985</v>
      </c>
    </row>
    <row r="8125" spans="1:15" x14ac:dyDescent="0.35">
      <c r="A8125" s="189" t="str">
        <f t="shared" si="421"/>
        <v>Nov</v>
      </c>
      <c r="B8125" s="190" t="str">
        <f t="shared" si="422"/>
        <v>2023</v>
      </c>
      <c r="C8125" s="190" t="str">
        <f t="shared" si="423"/>
        <v>Nov-2023</v>
      </c>
      <c r="D8125" s="2">
        <v>45260</v>
      </c>
      <c r="E8125" t="s">
        <v>1175</v>
      </c>
      <c r="F8125" t="s">
        <v>1571</v>
      </c>
      <c r="G8125" t="s">
        <v>1176</v>
      </c>
      <c r="H8125" t="s">
        <v>698</v>
      </c>
      <c r="I8125" t="s">
        <v>1235</v>
      </c>
      <c r="J8125" t="s">
        <v>1236</v>
      </c>
      <c r="K8125" t="s">
        <v>1258</v>
      </c>
      <c r="L8125" t="s">
        <v>1259</v>
      </c>
      <c r="M8125" t="s">
        <v>1260</v>
      </c>
      <c r="N8125" t="s">
        <v>921</v>
      </c>
      <c r="O8125">
        <v>1875</v>
      </c>
    </row>
    <row r="8126" spans="1:15" x14ac:dyDescent="0.35">
      <c r="A8126" s="189" t="str">
        <f t="shared" si="421"/>
        <v>Nov</v>
      </c>
      <c r="B8126" s="190" t="str">
        <f t="shared" si="422"/>
        <v>2023</v>
      </c>
      <c r="C8126" s="190" t="str">
        <f t="shared" si="423"/>
        <v>Nov-2023</v>
      </c>
      <c r="D8126" s="2">
        <v>45260</v>
      </c>
      <c r="E8126" t="s">
        <v>1175</v>
      </c>
      <c r="F8126" t="s">
        <v>1571</v>
      </c>
      <c r="G8126" t="s">
        <v>1176</v>
      </c>
      <c r="H8126" t="s">
        <v>698</v>
      </c>
      <c r="I8126" t="s">
        <v>1235</v>
      </c>
      <c r="J8126" t="s">
        <v>1236</v>
      </c>
      <c r="K8126" t="s">
        <v>1261</v>
      </c>
      <c r="L8126" t="s">
        <v>1262</v>
      </c>
      <c r="M8126" t="s">
        <v>1263</v>
      </c>
      <c r="N8126" t="s">
        <v>1528</v>
      </c>
      <c r="O8126" t="s">
        <v>958</v>
      </c>
    </row>
    <row r="8127" spans="1:15" x14ac:dyDescent="0.35">
      <c r="A8127" s="189" t="str">
        <f t="shared" si="421"/>
        <v>Nov</v>
      </c>
      <c r="B8127" s="190" t="str">
        <f t="shared" si="422"/>
        <v>2023</v>
      </c>
      <c r="C8127" s="190" t="str">
        <f t="shared" si="423"/>
        <v>Nov-2023</v>
      </c>
      <c r="D8127" s="2">
        <v>45260</v>
      </c>
      <c r="E8127" t="s">
        <v>1175</v>
      </c>
      <c r="F8127" t="s">
        <v>1571</v>
      </c>
      <c r="G8127" t="s">
        <v>1176</v>
      </c>
      <c r="H8127" t="s">
        <v>698</v>
      </c>
      <c r="I8127" t="s">
        <v>1235</v>
      </c>
      <c r="J8127" t="s">
        <v>1236</v>
      </c>
      <c r="K8127" t="s">
        <v>1261</v>
      </c>
      <c r="L8127" t="s">
        <v>1262</v>
      </c>
      <c r="M8127" t="s">
        <v>1263</v>
      </c>
      <c r="N8127" t="s">
        <v>1529</v>
      </c>
      <c r="O8127" t="s">
        <v>958</v>
      </c>
    </row>
    <row r="8128" spans="1:15" x14ac:dyDescent="0.35">
      <c r="A8128" s="189" t="str">
        <f t="shared" si="421"/>
        <v>Nov</v>
      </c>
      <c r="B8128" s="190" t="str">
        <f t="shared" si="422"/>
        <v>2023</v>
      </c>
      <c r="C8128" s="190" t="str">
        <f t="shared" si="423"/>
        <v>Nov-2023</v>
      </c>
      <c r="D8128" s="2">
        <v>45260</v>
      </c>
      <c r="E8128" t="s">
        <v>1175</v>
      </c>
      <c r="F8128" t="s">
        <v>1571</v>
      </c>
      <c r="G8128" t="s">
        <v>1176</v>
      </c>
      <c r="H8128" t="s">
        <v>698</v>
      </c>
      <c r="I8128" t="s">
        <v>1235</v>
      </c>
      <c r="J8128" t="s">
        <v>1236</v>
      </c>
      <c r="K8128" t="s">
        <v>1261</v>
      </c>
      <c r="L8128" t="s">
        <v>1262</v>
      </c>
      <c r="M8128" t="s">
        <v>1263</v>
      </c>
      <c r="N8128" t="s">
        <v>919</v>
      </c>
      <c r="O8128">
        <v>335</v>
      </c>
    </row>
    <row r="8129" spans="1:15" x14ac:dyDescent="0.35">
      <c r="A8129" s="189" t="str">
        <f t="shared" si="421"/>
        <v>Nov</v>
      </c>
      <c r="B8129" s="190" t="str">
        <f t="shared" si="422"/>
        <v>2023</v>
      </c>
      <c r="C8129" s="190" t="str">
        <f t="shared" si="423"/>
        <v>Nov-2023</v>
      </c>
      <c r="D8129" s="2">
        <v>45260</v>
      </c>
      <c r="E8129" t="s">
        <v>1175</v>
      </c>
      <c r="F8129" t="s">
        <v>1571</v>
      </c>
      <c r="G8129" t="s">
        <v>1176</v>
      </c>
      <c r="H8129" t="s">
        <v>698</v>
      </c>
      <c r="I8129" t="s">
        <v>1235</v>
      </c>
      <c r="J8129" t="s">
        <v>1236</v>
      </c>
      <c r="K8129" t="s">
        <v>1261</v>
      </c>
      <c r="L8129" t="s">
        <v>1262</v>
      </c>
      <c r="M8129" t="s">
        <v>1263</v>
      </c>
      <c r="N8129" t="s">
        <v>920</v>
      </c>
      <c r="O8129">
        <v>1765</v>
      </c>
    </row>
    <row r="8130" spans="1:15" x14ac:dyDescent="0.35">
      <c r="A8130" s="189" t="str">
        <f t="shared" si="421"/>
        <v>Nov</v>
      </c>
      <c r="B8130" s="190" t="str">
        <f t="shared" si="422"/>
        <v>2023</v>
      </c>
      <c r="C8130" s="190" t="str">
        <f t="shared" si="423"/>
        <v>Nov-2023</v>
      </c>
      <c r="D8130" s="2">
        <v>45260</v>
      </c>
      <c r="E8130" t="s">
        <v>1175</v>
      </c>
      <c r="F8130" t="s">
        <v>1571</v>
      </c>
      <c r="G8130" t="s">
        <v>1176</v>
      </c>
      <c r="H8130" t="s">
        <v>698</v>
      </c>
      <c r="I8130" t="s">
        <v>1235</v>
      </c>
      <c r="J8130" t="s">
        <v>1236</v>
      </c>
      <c r="K8130" t="s">
        <v>1261</v>
      </c>
      <c r="L8130" t="s">
        <v>1262</v>
      </c>
      <c r="M8130" t="s">
        <v>1263</v>
      </c>
      <c r="N8130" t="s">
        <v>922</v>
      </c>
      <c r="O8130">
        <v>300</v>
      </c>
    </row>
    <row r="8131" spans="1:15" x14ac:dyDescent="0.35">
      <c r="A8131" s="189" t="str">
        <f t="shared" si="421"/>
        <v>Nov</v>
      </c>
      <c r="B8131" s="190" t="str">
        <f t="shared" si="422"/>
        <v>2023</v>
      </c>
      <c r="C8131" s="190" t="str">
        <f t="shared" si="423"/>
        <v>Nov-2023</v>
      </c>
      <c r="D8131" s="2">
        <v>45260</v>
      </c>
      <c r="E8131" t="s">
        <v>1175</v>
      </c>
      <c r="F8131" t="s">
        <v>1571</v>
      </c>
      <c r="G8131" t="s">
        <v>1176</v>
      </c>
      <c r="H8131" t="s">
        <v>698</v>
      </c>
      <c r="I8131" t="s">
        <v>1235</v>
      </c>
      <c r="J8131" t="s">
        <v>1236</v>
      </c>
      <c r="K8131" t="s">
        <v>1261</v>
      </c>
      <c r="L8131" t="s">
        <v>1262</v>
      </c>
      <c r="M8131" t="s">
        <v>1263</v>
      </c>
      <c r="N8131" t="s">
        <v>921</v>
      </c>
      <c r="O8131">
        <v>880</v>
      </c>
    </row>
    <row r="8132" spans="1:15" x14ac:dyDescent="0.35">
      <c r="A8132" s="189" t="str">
        <f t="shared" si="421"/>
        <v>Nov</v>
      </c>
      <c r="B8132" s="190" t="str">
        <f t="shared" si="422"/>
        <v>2023</v>
      </c>
      <c r="C8132" s="190" t="str">
        <f t="shared" si="423"/>
        <v>Nov-2023</v>
      </c>
      <c r="D8132" s="2">
        <v>45260</v>
      </c>
      <c r="E8132" t="s">
        <v>1264</v>
      </c>
      <c r="F8132" t="s">
        <v>1265</v>
      </c>
      <c r="G8132" t="s">
        <v>1266</v>
      </c>
      <c r="H8132" t="s">
        <v>663</v>
      </c>
      <c r="I8132" t="s">
        <v>1267</v>
      </c>
      <c r="J8132" t="s">
        <v>1268</v>
      </c>
      <c r="K8132" t="s">
        <v>1269</v>
      </c>
      <c r="L8132" t="s">
        <v>1270</v>
      </c>
      <c r="M8132" t="s">
        <v>1271</v>
      </c>
      <c r="N8132" t="s">
        <v>1528</v>
      </c>
      <c r="O8132" t="s">
        <v>958</v>
      </c>
    </row>
    <row r="8133" spans="1:15" x14ac:dyDescent="0.35">
      <c r="A8133" s="189" t="str">
        <f t="shared" si="421"/>
        <v>Nov</v>
      </c>
      <c r="B8133" s="190" t="str">
        <f t="shared" si="422"/>
        <v>2023</v>
      </c>
      <c r="C8133" s="190" t="str">
        <f t="shared" si="423"/>
        <v>Nov-2023</v>
      </c>
      <c r="D8133" s="2">
        <v>45260</v>
      </c>
      <c r="E8133" t="s">
        <v>1264</v>
      </c>
      <c r="F8133" t="s">
        <v>1265</v>
      </c>
      <c r="G8133" t="s">
        <v>1266</v>
      </c>
      <c r="H8133" t="s">
        <v>663</v>
      </c>
      <c r="I8133" t="s">
        <v>1267</v>
      </c>
      <c r="J8133" t="s">
        <v>1268</v>
      </c>
      <c r="K8133" t="s">
        <v>1269</v>
      </c>
      <c r="L8133" t="s">
        <v>1270</v>
      </c>
      <c r="M8133" t="s">
        <v>1271</v>
      </c>
      <c r="N8133" t="s">
        <v>1529</v>
      </c>
      <c r="O8133" t="s">
        <v>958</v>
      </c>
    </row>
    <row r="8134" spans="1:15" x14ac:dyDescent="0.35">
      <c r="A8134" s="189" t="str">
        <f t="shared" si="421"/>
        <v>Nov</v>
      </c>
      <c r="B8134" s="190" t="str">
        <f t="shared" si="422"/>
        <v>2023</v>
      </c>
      <c r="C8134" s="190" t="str">
        <f t="shared" si="423"/>
        <v>Nov-2023</v>
      </c>
      <c r="D8134" s="2">
        <v>45260</v>
      </c>
      <c r="E8134" t="s">
        <v>1264</v>
      </c>
      <c r="F8134" t="s">
        <v>1265</v>
      </c>
      <c r="G8134" t="s">
        <v>1266</v>
      </c>
      <c r="H8134" t="s">
        <v>663</v>
      </c>
      <c r="I8134" t="s">
        <v>1267</v>
      </c>
      <c r="J8134" t="s">
        <v>1268</v>
      </c>
      <c r="K8134" t="s">
        <v>1269</v>
      </c>
      <c r="L8134" t="s">
        <v>1270</v>
      </c>
      <c r="M8134" t="s">
        <v>1271</v>
      </c>
      <c r="N8134" t="s">
        <v>919</v>
      </c>
      <c r="O8134">
        <v>60</v>
      </c>
    </row>
    <row r="8135" spans="1:15" x14ac:dyDescent="0.35">
      <c r="A8135" s="189" t="str">
        <f t="shared" si="421"/>
        <v>Nov</v>
      </c>
      <c r="B8135" s="190" t="str">
        <f t="shared" si="422"/>
        <v>2023</v>
      </c>
      <c r="C8135" s="190" t="str">
        <f t="shared" si="423"/>
        <v>Nov-2023</v>
      </c>
      <c r="D8135" s="2">
        <v>45260</v>
      </c>
      <c r="E8135" t="s">
        <v>1264</v>
      </c>
      <c r="F8135" t="s">
        <v>1265</v>
      </c>
      <c r="G8135" t="s">
        <v>1266</v>
      </c>
      <c r="H8135" t="s">
        <v>663</v>
      </c>
      <c r="I8135" t="s">
        <v>1267</v>
      </c>
      <c r="J8135" t="s">
        <v>1268</v>
      </c>
      <c r="K8135" t="s">
        <v>1269</v>
      </c>
      <c r="L8135" t="s">
        <v>1270</v>
      </c>
      <c r="M8135" t="s">
        <v>1271</v>
      </c>
      <c r="N8135" t="s">
        <v>920</v>
      </c>
      <c r="O8135">
        <v>685</v>
      </c>
    </row>
    <row r="8136" spans="1:15" x14ac:dyDescent="0.35">
      <c r="A8136" s="189" t="str">
        <f t="shared" si="421"/>
        <v>Nov</v>
      </c>
      <c r="B8136" s="190" t="str">
        <f t="shared" si="422"/>
        <v>2023</v>
      </c>
      <c r="C8136" s="190" t="str">
        <f t="shared" si="423"/>
        <v>Nov-2023</v>
      </c>
      <c r="D8136" s="2">
        <v>45260</v>
      </c>
      <c r="E8136" t="s">
        <v>1264</v>
      </c>
      <c r="F8136" t="s">
        <v>1265</v>
      </c>
      <c r="G8136" t="s">
        <v>1266</v>
      </c>
      <c r="H8136" t="s">
        <v>663</v>
      </c>
      <c r="I8136" t="s">
        <v>1267</v>
      </c>
      <c r="J8136" t="s">
        <v>1268</v>
      </c>
      <c r="K8136" t="s">
        <v>1269</v>
      </c>
      <c r="L8136" t="s">
        <v>1270</v>
      </c>
      <c r="M8136" t="s">
        <v>1271</v>
      </c>
      <c r="N8136" t="s">
        <v>922</v>
      </c>
      <c r="O8136">
        <v>785</v>
      </c>
    </row>
    <row r="8137" spans="1:15" x14ac:dyDescent="0.35">
      <c r="A8137" s="189" t="str">
        <f t="shared" si="421"/>
        <v>Nov</v>
      </c>
      <c r="B8137" s="190" t="str">
        <f t="shared" si="422"/>
        <v>2023</v>
      </c>
      <c r="C8137" s="190" t="str">
        <f t="shared" si="423"/>
        <v>Nov-2023</v>
      </c>
      <c r="D8137" s="2">
        <v>45260</v>
      </c>
      <c r="E8137" t="s">
        <v>1264</v>
      </c>
      <c r="F8137" t="s">
        <v>1265</v>
      </c>
      <c r="G8137" t="s">
        <v>1266</v>
      </c>
      <c r="H8137" t="s">
        <v>663</v>
      </c>
      <c r="I8137" t="s">
        <v>1267</v>
      </c>
      <c r="J8137" t="s">
        <v>1268</v>
      </c>
      <c r="K8137" t="s">
        <v>1269</v>
      </c>
      <c r="L8137" t="s">
        <v>1270</v>
      </c>
      <c r="M8137" t="s">
        <v>1271</v>
      </c>
      <c r="N8137" t="s">
        <v>921</v>
      </c>
      <c r="O8137">
        <v>800</v>
      </c>
    </row>
    <row r="8138" spans="1:15" x14ac:dyDescent="0.35">
      <c r="A8138" s="189" t="str">
        <f t="shared" si="421"/>
        <v>Nov</v>
      </c>
      <c r="B8138" s="190" t="str">
        <f t="shared" si="422"/>
        <v>2023</v>
      </c>
      <c r="C8138" s="190" t="str">
        <f t="shared" si="423"/>
        <v>Nov-2023</v>
      </c>
      <c r="D8138" s="2">
        <v>45260</v>
      </c>
      <c r="E8138" t="s">
        <v>1264</v>
      </c>
      <c r="F8138" t="s">
        <v>1265</v>
      </c>
      <c r="G8138" t="s">
        <v>1266</v>
      </c>
      <c r="H8138" t="s">
        <v>663</v>
      </c>
      <c r="I8138" t="s">
        <v>1267</v>
      </c>
      <c r="J8138" t="s">
        <v>1268</v>
      </c>
      <c r="K8138" t="s">
        <v>1272</v>
      </c>
      <c r="L8138" t="s">
        <v>1273</v>
      </c>
      <c r="M8138" t="s">
        <v>1274</v>
      </c>
      <c r="N8138" t="s">
        <v>1528</v>
      </c>
      <c r="O8138" t="s">
        <v>958</v>
      </c>
    </row>
    <row r="8139" spans="1:15" x14ac:dyDescent="0.35">
      <c r="A8139" s="189" t="str">
        <f t="shared" si="421"/>
        <v>Nov</v>
      </c>
      <c r="B8139" s="190" t="str">
        <f t="shared" si="422"/>
        <v>2023</v>
      </c>
      <c r="C8139" s="190" t="str">
        <f t="shared" si="423"/>
        <v>Nov-2023</v>
      </c>
      <c r="D8139" s="2">
        <v>45260</v>
      </c>
      <c r="E8139" t="s">
        <v>1264</v>
      </c>
      <c r="F8139" t="s">
        <v>1265</v>
      </c>
      <c r="G8139" t="s">
        <v>1266</v>
      </c>
      <c r="H8139" t="s">
        <v>663</v>
      </c>
      <c r="I8139" t="s">
        <v>1267</v>
      </c>
      <c r="J8139" t="s">
        <v>1268</v>
      </c>
      <c r="K8139" t="s">
        <v>1272</v>
      </c>
      <c r="L8139" t="s">
        <v>1273</v>
      </c>
      <c r="M8139" t="s">
        <v>1274</v>
      </c>
      <c r="N8139" t="s">
        <v>1529</v>
      </c>
      <c r="O8139" t="s">
        <v>958</v>
      </c>
    </row>
    <row r="8140" spans="1:15" x14ac:dyDescent="0.35">
      <c r="A8140" s="189" t="str">
        <f t="shared" si="421"/>
        <v>Nov</v>
      </c>
      <c r="B8140" s="190" t="str">
        <f t="shared" si="422"/>
        <v>2023</v>
      </c>
      <c r="C8140" s="190" t="str">
        <f t="shared" si="423"/>
        <v>Nov-2023</v>
      </c>
      <c r="D8140" s="2">
        <v>45260</v>
      </c>
      <c r="E8140" t="s">
        <v>1264</v>
      </c>
      <c r="F8140" t="s">
        <v>1265</v>
      </c>
      <c r="G8140" t="s">
        <v>1266</v>
      </c>
      <c r="H8140" t="s">
        <v>663</v>
      </c>
      <c r="I8140" t="s">
        <v>1267</v>
      </c>
      <c r="J8140" t="s">
        <v>1268</v>
      </c>
      <c r="K8140" t="s">
        <v>1272</v>
      </c>
      <c r="L8140" t="s">
        <v>1273</v>
      </c>
      <c r="M8140" t="s">
        <v>1274</v>
      </c>
      <c r="N8140" t="s">
        <v>919</v>
      </c>
      <c r="O8140">
        <v>140</v>
      </c>
    </row>
    <row r="8141" spans="1:15" x14ac:dyDescent="0.35">
      <c r="A8141" s="189" t="str">
        <f t="shared" si="421"/>
        <v>Nov</v>
      </c>
      <c r="B8141" s="190" t="str">
        <f t="shared" si="422"/>
        <v>2023</v>
      </c>
      <c r="C8141" s="190" t="str">
        <f t="shared" si="423"/>
        <v>Nov-2023</v>
      </c>
      <c r="D8141" s="2">
        <v>45260</v>
      </c>
      <c r="E8141" t="s">
        <v>1264</v>
      </c>
      <c r="F8141" t="s">
        <v>1265</v>
      </c>
      <c r="G8141" t="s">
        <v>1266</v>
      </c>
      <c r="H8141" t="s">
        <v>663</v>
      </c>
      <c r="I8141" t="s">
        <v>1267</v>
      </c>
      <c r="J8141" t="s">
        <v>1268</v>
      </c>
      <c r="K8141" t="s">
        <v>1272</v>
      </c>
      <c r="L8141" t="s">
        <v>1273</v>
      </c>
      <c r="M8141" t="s">
        <v>1274</v>
      </c>
      <c r="N8141" t="s">
        <v>920</v>
      </c>
      <c r="O8141">
        <v>745</v>
      </c>
    </row>
    <row r="8142" spans="1:15" x14ac:dyDescent="0.35">
      <c r="A8142" s="189" t="str">
        <f t="shared" si="421"/>
        <v>Nov</v>
      </c>
      <c r="B8142" s="190" t="str">
        <f t="shared" si="422"/>
        <v>2023</v>
      </c>
      <c r="C8142" s="190" t="str">
        <f t="shared" si="423"/>
        <v>Nov-2023</v>
      </c>
      <c r="D8142" s="2">
        <v>45260</v>
      </c>
      <c r="E8142" t="s">
        <v>1264</v>
      </c>
      <c r="F8142" t="s">
        <v>1265</v>
      </c>
      <c r="G8142" t="s">
        <v>1266</v>
      </c>
      <c r="H8142" t="s">
        <v>663</v>
      </c>
      <c r="I8142" t="s">
        <v>1267</v>
      </c>
      <c r="J8142" t="s">
        <v>1268</v>
      </c>
      <c r="K8142" t="s">
        <v>1272</v>
      </c>
      <c r="L8142" t="s">
        <v>1273</v>
      </c>
      <c r="M8142" t="s">
        <v>1274</v>
      </c>
      <c r="N8142" t="s">
        <v>922</v>
      </c>
      <c r="O8142">
        <v>1225</v>
      </c>
    </row>
    <row r="8143" spans="1:15" x14ac:dyDescent="0.35">
      <c r="A8143" s="189" t="str">
        <f t="shared" si="421"/>
        <v>Nov</v>
      </c>
      <c r="B8143" s="190" t="str">
        <f t="shared" si="422"/>
        <v>2023</v>
      </c>
      <c r="C8143" s="190" t="str">
        <f t="shared" si="423"/>
        <v>Nov-2023</v>
      </c>
      <c r="D8143" s="2">
        <v>45260</v>
      </c>
      <c r="E8143" t="s">
        <v>1264</v>
      </c>
      <c r="F8143" t="s">
        <v>1265</v>
      </c>
      <c r="G8143" t="s">
        <v>1266</v>
      </c>
      <c r="H8143" t="s">
        <v>663</v>
      </c>
      <c r="I8143" t="s">
        <v>1267</v>
      </c>
      <c r="J8143" t="s">
        <v>1268</v>
      </c>
      <c r="K8143" t="s">
        <v>1272</v>
      </c>
      <c r="L8143" t="s">
        <v>1273</v>
      </c>
      <c r="M8143" t="s">
        <v>1274</v>
      </c>
      <c r="N8143" t="s">
        <v>921</v>
      </c>
      <c r="O8143">
        <v>800</v>
      </c>
    </row>
    <row r="8144" spans="1:15" x14ac:dyDescent="0.35">
      <c r="A8144" s="189" t="str">
        <f t="shared" si="421"/>
        <v>Nov</v>
      </c>
      <c r="B8144" s="190" t="str">
        <f t="shared" si="422"/>
        <v>2023</v>
      </c>
      <c r="C8144" s="190" t="str">
        <f t="shared" si="423"/>
        <v>Nov-2023</v>
      </c>
      <c r="D8144" s="2">
        <v>45260</v>
      </c>
      <c r="E8144" t="s">
        <v>1264</v>
      </c>
      <c r="F8144" t="s">
        <v>1265</v>
      </c>
      <c r="G8144" t="s">
        <v>1266</v>
      </c>
      <c r="H8144" t="s">
        <v>663</v>
      </c>
      <c r="I8144" t="s">
        <v>1267</v>
      </c>
      <c r="J8144" t="s">
        <v>1268</v>
      </c>
      <c r="K8144" t="s">
        <v>1275</v>
      </c>
      <c r="L8144" t="s">
        <v>1276</v>
      </c>
      <c r="M8144" t="s">
        <v>1277</v>
      </c>
      <c r="N8144" t="s">
        <v>1528</v>
      </c>
      <c r="O8144" t="s">
        <v>958</v>
      </c>
    </row>
    <row r="8145" spans="1:15" x14ac:dyDescent="0.35">
      <c r="A8145" s="189" t="str">
        <f t="shared" si="421"/>
        <v>Nov</v>
      </c>
      <c r="B8145" s="190" t="str">
        <f t="shared" si="422"/>
        <v>2023</v>
      </c>
      <c r="C8145" s="190" t="str">
        <f t="shared" si="423"/>
        <v>Nov-2023</v>
      </c>
      <c r="D8145" s="2">
        <v>45260</v>
      </c>
      <c r="E8145" t="s">
        <v>1264</v>
      </c>
      <c r="F8145" t="s">
        <v>1265</v>
      </c>
      <c r="G8145" t="s">
        <v>1266</v>
      </c>
      <c r="H8145" t="s">
        <v>663</v>
      </c>
      <c r="I8145" t="s">
        <v>1267</v>
      </c>
      <c r="J8145" t="s">
        <v>1268</v>
      </c>
      <c r="K8145" t="s">
        <v>1275</v>
      </c>
      <c r="L8145" t="s">
        <v>1276</v>
      </c>
      <c r="M8145" t="s">
        <v>1277</v>
      </c>
      <c r="N8145" t="s">
        <v>1529</v>
      </c>
      <c r="O8145" t="s">
        <v>958</v>
      </c>
    </row>
    <row r="8146" spans="1:15" x14ac:dyDescent="0.35">
      <c r="A8146" s="189" t="str">
        <f t="shared" si="421"/>
        <v>Nov</v>
      </c>
      <c r="B8146" s="190" t="str">
        <f t="shared" si="422"/>
        <v>2023</v>
      </c>
      <c r="C8146" s="190" t="str">
        <f t="shared" si="423"/>
        <v>Nov-2023</v>
      </c>
      <c r="D8146" s="2">
        <v>45260</v>
      </c>
      <c r="E8146" t="s">
        <v>1264</v>
      </c>
      <c r="F8146" t="s">
        <v>1265</v>
      </c>
      <c r="G8146" t="s">
        <v>1266</v>
      </c>
      <c r="H8146" t="s">
        <v>663</v>
      </c>
      <c r="I8146" t="s">
        <v>1267</v>
      </c>
      <c r="J8146" t="s">
        <v>1268</v>
      </c>
      <c r="K8146" t="s">
        <v>1275</v>
      </c>
      <c r="L8146" t="s">
        <v>1276</v>
      </c>
      <c r="M8146" t="s">
        <v>1277</v>
      </c>
      <c r="N8146" t="s">
        <v>919</v>
      </c>
      <c r="O8146">
        <v>90</v>
      </c>
    </row>
    <row r="8147" spans="1:15" x14ac:dyDescent="0.35">
      <c r="A8147" s="189" t="str">
        <f t="shared" si="421"/>
        <v>Nov</v>
      </c>
      <c r="B8147" s="190" t="str">
        <f t="shared" si="422"/>
        <v>2023</v>
      </c>
      <c r="C8147" s="190" t="str">
        <f t="shared" si="423"/>
        <v>Nov-2023</v>
      </c>
      <c r="D8147" s="2">
        <v>45260</v>
      </c>
      <c r="E8147" t="s">
        <v>1264</v>
      </c>
      <c r="F8147" t="s">
        <v>1265</v>
      </c>
      <c r="G8147" t="s">
        <v>1266</v>
      </c>
      <c r="H8147" t="s">
        <v>663</v>
      </c>
      <c r="I8147" t="s">
        <v>1267</v>
      </c>
      <c r="J8147" t="s">
        <v>1268</v>
      </c>
      <c r="K8147" t="s">
        <v>1275</v>
      </c>
      <c r="L8147" t="s">
        <v>1276</v>
      </c>
      <c r="M8147" t="s">
        <v>1277</v>
      </c>
      <c r="N8147" t="s">
        <v>920</v>
      </c>
      <c r="O8147">
        <v>610</v>
      </c>
    </row>
    <row r="8148" spans="1:15" x14ac:dyDescent="0.35">
      <c r="A8148" s="189" t="str">
        <f t="shared" si="421"/>
        <v>Nov</v>
      </c>
      <c r="B8148" s="190" t="str">
        <f t="shared" si="422"/>
        <v>2023</v>
      </c>
      <c r="C8148" s="190" t="str">
        <f t="shared" si="423"/>
        <v>Nov-2023</v>
      </c>
      <c r="D8148" s="2">
        <v>45260</v>
      </c>
      <c r="E8148" t="s">
        <v>1264</v>
      </c>
      <c r="F8148" t="s">
        <v>1265</v>
      </c>
      <c r="G8148" t="s">
        <v>1266</v>
      </c>
      <c r="H8148" t="s">
        <v>663</v>
      </c>
      <c r="I8148" t="s">
        <v>1267</v>
      </c>
      <c r="J8148" t="s">
        <v>1268</v>
      </c>
      <c r="K8148" t="s">
        <v>1275</v>
      </c>
      <c r="L8148" t="s">
        <v>1276</v>
      </c>
      <c r="M8148" t="s">
        <v>1277</v>
      </c>
      <c r="N8148" t="s">
        <v>922</v>
      </c>
      <c r="O8148">
        <v>1310</v>
      </c>
    </row>
    <row r="8149" spans="1:15" x14ac:dyDescent="0.35">
      <c r="A8149" s="189" t="str">
        <f t="shared" si="421"/>
        <v>Nov</v>
      </c>
      <c r="B8149" s="190" t="str">
        <f t="shared" si="422"/>
        <v>2023</v>
      </c>
      <c r="C8149" s="190" t="str">
        <f t="shared" si="423"/>
        <v>Nov-2023</v>
      </c>
      <c r="D8149" s="2">
        <v>45260</v>
      </c>
      <c r="E8149" t="s">
        <v>1264</v>
      </c>
      <c r="F8149" t="s">
        <v>1265</v>
      </c>
      <c r="G8149" t="s">
        <v>1266</v>
      </c>
      <c r="H8149" t="s">
        <v>663</v>
      </c>
      <c r="I8149" t="s">
        <v>1267</v>
      </c>
      <c r="J8149" t="s">
        <v>1268</v>
      </c>
      <c r="K8149" t="s">
        <v>1275</v>
      </c>
      <c r="L8149" t="s">
        <v>1276</v>
      </c>
      <c r="M8149" t="s">
        <v>1277</v>
      </c>
      <c r="N8149" t="s">
        <v>921</v>
      </c>
      <c r="O8149">
        <v>815</v>
      </c>
    </row>
    <row r="8150" spans="1:15" x14ac:dyDescent="0.35">
      <c r="A8150" s="189" t="str">
        <f t="shared" si="421"/>
        <v>Nov</v>
      </c>
      <c r="B8150" s="190" t="str">
        <f t="shared" si="422"/>
        <v>2023</v>
      </c>
      <c r="C8150" s="190" t="str">
        <f t="shared" si="423"/>
        <v>Nov-2023</v>
      </c>
      <c r="D8150" s="2">
        <v>45260</v>
      </c>
      <c r="E8150" t="s">
        <v>1264</v>
      </c>
      <c r="F8150" t="s">
        <v>1265</v>
      </c>
      <c r="G8150" t="s">
        <v>1266</v>
      </c>
      <c r="H8150" t="s">
        <v>663</v>
      </c>
      <c r="I8150" t="s">
        <v>1267</v>
      </c>
      <c r="J8150" t="s">
        <v>1268</v>
      </c>
      <c r="K8150" t="s">
        <v>1278</v>
      </c>
      <c r="L8150" t="s">
        <v>1279</v>
      </c>
      <c r="M8150" t="s">
        <v>1280</v>
      </c>
      <c r="N8150" t="s">
        <v>1528</v>
      </c>
      <c r="O8150" t="s">
        <v>958</v>
      </c>
    </row>
    <row r="8151" spans="1:15" x14ac:dyDescent="0.35">
      <c r="A8151" s="189" t="str">
        <f t="shared" si="421"/>
        <v>Nov</v>
      </c>
      <c r="B8151" s="190" t="str">
        <f t="shared" si="422"/>
        <v>2023</v>
      </c>
      <c r="C8151" s="190" t="str">
        <f t="shared" si="423"/>
        <v>Nov-2023</v>
      </c>
      <c r="D8151" s="2">
        <v>45260</v>
      </c>
      <c r="E8151" t="s">
        <v>1264</v>
      </c>
      <c r="F8151" t="s">
        <v>1265</v>
      </c>
      <c r="G8151" t="s">
        <v>1266</v>
      </c>
      <c r="H8151" t="s">
        <v>663</v>
      </c>
      <c r="I8151" t="s">
        <v>1267</v>
      </c>
      <c r="J8151" t="s">
        <v>1268</v>
      </c>
      <c r="K8151" t="s">
        <v>1278</v>
      </c>
      <c r="L8151" t="s">
        <v>1279</v>
      </c>
      <c r="M8151" t="s">
        <v>1280</v>
      </c>
      <c r="N8151" t="s">
        <v>1529</v>
      </c>
      <c r="O8151" t="s">
        <v>958</v>
      </c>
    </row>
    <row r="8152" spans="1:15" x14ac:dyDescent="0.35">
      <c r="A8152" s="189" t="str">
        <f t="shared" si="421"/>
        <v>Nov</v>
      </c>
      <c r="B8152" s="190" t="str">
        <f t="shared" si="422"/>
        <v>2023</v>
      </c>
      <c r="C8152" s="190" t="str">
        <f t="shared" si="423"/>
        <v>Nov-2023</v>
      </c>
      <c r="D8152" s="2">
        <v>45260</v>
      </c>
      <c r="E8152" t="s">
        <v>1264</v>
      </c>
      <c r="F8152" t="s">
        <v>1265</v>
      </c>
      <c r="G8152" t="s">
        <v>1266</v>
      </c>
      <c r="H8152" t="s">
        <v>663</v>
      </c>
      <c r="I8152" t="s">
        <v>1267</v>
      </c>
      <c r="J8152" t="s">
        <v>1268</v>
      </c>
      <c r="K8152" t="s">
        <v>1278</v>
      </c>
      <c r="L8152" t="s">
        <v>1279</v>
      </c>
      <c r="M8152" t="s">
        <v>1280</v>
      </c>
      <c r="N8152" t="s">
        <v>919</v>
      </c>
      <c r="O8152">
        <v>580</v>
      </c>
    </row>
    <row r="8153" spans="1:15" x14ac:dyDescent="0.35">
      <c r="A8153" s="189" t="str">
        <f t="shared" si="421"/>
        <v>Nov</v>
      </c>
      <c r="B8153" s="190" t="str">
        <f t="shared" si="422"/>
        <v>2023</v>
      </c>
      <c r="C8153" s="190" t="str">
        <f t="shared" si="423"/>
        <v>Nov-2023</v>
      </c>
      <c r="D8153" s="2">
        <v>45260</v>
      </c>
      <c r="E8153" t="s">
        <v>1264</v>
      </c>
      <c r="F8153" t="s">
        <v>1265</v>
      </c>
      <c r="G8153" t="s">
        <v>1266</v>
      </c>
      <c r="H8153" t="s">
        <v>663</v>
      </c>
      <c r="I8153" t="s">
        <v>1267</v>
      </c>
      <c r="J8153" t="s">
        <v>1268</v>
      </c>
      <c r="K8153" t="s">
        <v>1278</v>
      </c>
      <c r="L8153" t="s">
        <v>1279</v>
      </c>
      <c r="M8153" t="s">
        <v>1280</v>
      </c>
      <c r="N8153" t="s">
        <v>920</v>
      </c>
      <c r="O8153">
        <v>2175</v>
      </c>
    </row>
    <row r="8154" spans="1:15" x14ac:dyDescent="0.35">
      <c r="A8154" s="189" t="str">
        <f t="shared" ref="A8154:A8217" si="424">TEXT(D8154,"mmm")</f>
        <v>Nov</v>
      </c>
      <c r="B8154" s="190" t="str">
        <f t="shared" ref="B8154:B8217" si="425">TEXT(D8154,"yyyy")</f>
        <v>2023</v>
      </c>
      <c r="C8154" s="190" t="str">
        <f t="shared" ref="C8154:C8217" si="426">_xlfn.CONCAT(A8154&amp;"-"&amp;B8154)</f>
        <v>Nov-2023</v>
      </c>
      <c r="D8154" s="2">
        <v>45260</v>
      </c>
      <c r="E8154" t="s">
        <v>1264</v>
      </c>
      <c r="F8154" t="s">
        <v>1265</v>
      </c>
      <c r="G8154" t="s">
        <v>1266</v>
      </c>
      <c r="H8154" t="s">
        <v>663</v>
      </c>
      <c r="I8154" t="s">
        <v>1267</v>
      </c>
      <c r="J8154" t="s">
        <v>1268</v>
      </c>
      <c r="K8154" t="s">
        <v>1278</v>
      </c>
      <c r="L8154" t="s">
        <v>1279</v>
      </c>
      <c r="M8154" t="s">
        <v>1280</v>
      </c>
      <c r="N8154" t="s">
        <v>922</v>
      </c>
      <c r="O8154">
        <v>710</v>
      </c>
    </row>
    <row r="8155" spans="1:15" x14ac:dyDescent="0.35">
      <c r="A8155" s="189" t="str">
        <f t="shared" si="424"/>
        <v>Nov</v>
      </c>
      <c r="B8155" s="190" t="str">
        <f t="shared" si="425"/>
        <v>2023</v>
      </c>
      <c r="C8155" s="190" t="str">
        <f t="shared" si="426"/>
        <v>Nov-2023</v>
      </c>
      <c r="D8155" s="2">
        <v>45260</v>
      </c>
      <c r="E8155" t="s">
        <v>1264</v>
      </c>
      <c r="F8155" t="s">
        <v>1265</v>
      </c>
      <c r="G8155" t="s">
        <v>1266</v>
      </c>
      <c r="H8155" t="s">
        <v>663</v>
      </c>
      <c r="I8155" t="s">
        <v>1267</v>
      </c>
      <c r="J8155" t="s">
        <v>1268</v>
      </c>
      <c r="K8155" t="s">
        <v>1278</v>
      </c>
      <c r="L8155" t="s">
        <v>1279</v>
      </c>
      <c r="M8155" t="s">
        <v>1280</v>
      </c>
      <c r="N8155" t="s">
        <v>921</v>
      </c>
      <c r="O8155">
        <v>1265</v>
      </c>
    </row>
    <row r="8156" spans="1:15" x14ac:dyDescent="0.35">
      <c r="A8156" s="189" t="str">
        <f t="shared" si="424"/>
        <v>Nov</v>
      </c>
      <c r="B8156" s="190" t="str">
        <f t="shared" si="425"/>
        <v>2023</v>
      </c>
      <c r="C8156" s="190" t="str">
        <f t="shared" si="426"/>
        <v>Nov-2023</v>
      </c>
      <c r="D8156" s="2">
        <v>45260</v>
      </c>
      <c r="E8156" t="s">
        <v>1264</v>
      </c>
      <c r="F8156" t="s">
        <v>1265</v>
      </c>
      <c r="G8156" t="s">
        <v>1266</v>
      </c>
      <c r="H8156" t="s">
        <v>668</v>
      </c>
      <c r="I8156" t="s">
        <v>1281</v>
      </c>
      <c r="J8156" t="s">
        <v>1282</v>
      </c>
      <c r="K8156" t="s">
        <v>1283</v>
      </c>
      <c r="L8156" t="s">
        <v>1284</v>
      </c>
      <c r="M8156" t="s">
        <v>1285</v>
      </c>
      <c r="N8156" t="s">
        <v>1528</v>
      </c>
      <c r="O8156" t="s">
        <v>958</v>
      </c>
    </row>
    <row r="8157" spans="1:15" x14ac:dyDescent="0.35">
      <c r="A8157" s="189" t="str">
        <f t="shared" si="424"/>
        <v>Nov</v>
      </c>
      <c r="B8157" s="190" t="str">
        <f t="shared" si="425"/>
        <v>2023</v>
      </c>
      <c r="C8157" s="190" t="str">
        <f t="shared" si="426"/>
        <v>Nov-2023</v>
      </c>
      <c r="D8157" s="2">
        <v>45260</v>
      </c>
      <c r="E8157" t="s">
        <v>1264</v>
      </c>
      <c r="F8157" t="s">
        <v>1265</v>
      </c>
      <c r="G8157" t="s">
        <v>1266</v>
      </c>
      <c r="H8157" t="s">
        <v>668</v>
      </c>
      <c r="I8157" t="s">
        <v>1281</v>
      </c>
      <c r="J8157" t="s">
        <v>1282</v>
      </c>
      <c r="K8157" t="s">
        <v>1283</v>
      </c>
      <c r="L8157" t="s">
        <v>1284</v>
      </c>
      <c r="M8157" t="s">
        <v>1285</v>
      </c>
      <c r="N8157" t="s">
        <v>1529</v>
      </c>
      <c r="O8157" t="s">
        <v>958</v>
      </c>
    </row>
    <row r="8158" spans="1:15" x14ac:dyDescent="0.35">
      <c r="A8158" s="189" t="str">
        <f t="shared" si="424"/>
        <v>Nov</v>
      </c>
      <c r="B8158" s="190" t="str">
        <f t="shared" si="425"/>
        <v>2023</v>
      </c>
      <c r="C8158" s="190" t="str">
        <f t="shared" si="426"/>
        <v>Nov-2023</v>
      </c>
      <c r="D8158" s="2">
        <v>45260</v>
      </c>
      <c r="E8158" t="s">
        <v>1264</v>
      </c>
      <c r="F8158" t="s">
        <v>1265</v>
      </c>
      <c r="G8158" t="s">
        <v>1266</v>
      </c>
      <c r="H8158" t="s">
        <v>668</v>
      </c>
      <c r="I8158" t="s">
        <v>1281</v>
      </c>
      <c r="J8158" t="s">
        <v>1282</v>
      </c>
      <c r="K8158" t="s">
        <v>1283</v>
      </c>
      <c r="L8158" t="s">
        <v>1284</v>
      </c>
      <c r="M8158" t="s">
        <v>1285</v>
      </c>
      <c r="N8158" t="s">
        <v>919</v>
      </c>
      <c r="O8158">
        <v>180</v>
      </c>
    </row>
    <row r="8159" spans="1:15" x14ac:dyDescent="0.35">
      <c r="A8159" s="189" t="str">
        <f t="shared" si="424"/>
        <v>Nov</v>
      </c>
      <c r="B8159" s="190" t="str">
        <f t="shared" si="425"/>
        <v>2023</v>
      </c>
      <c r="C8159" s="190" t="str">
        <f t="shared" si="426"/>
        <v>Nov-2023</v>
      </c>
      <c r="D8159" s="2">
        <v>45260</v>
      </c>
      <c r="E8159" t="s">
        <v>1264</v>
      </c>
      <c r="F8159" t="s">
        <v>1265</v>
      </c>
      <c r="G8159" t="s">
        <v>1266</v>
      </c>
      <c r="H8159" t="s">
        <v>668</v>
      </c>
      <c r="I8159" t="s">
        <v>1281</v>
      </c>
      <c r="J8159" t="s">
        <v>1282</v>
      </c>
      <c r="K8159" t="s">
        <v>1283</v>
      </c>
      <c r="L8159" t="s">
        <v>1284</v>
      </c>
      <c r="M8159" t="s">
        <v>1285</v>
      </c>
      <c r="N8159" t="s">
        <v>920</v>
      </c>
      <c r="O8159">
        <v>1740</v>
      </c>
    </row>
    <row r="8160" spans="1:15" x14ac:dyDescent="0.35">
      <c r="A8160" s="189" t="str">
        <f t="shared" si="424"/>
        <v>Nov</v>
      </c>
      <c r="B8160" s="190" t="str">
        <f t="shared" si="425"/>
        <v>2023</v>
      </c>
      <c r="C8160" s="190" t="str">
        <f t="shared" si="426"/>
        <v>Nov-2023</v>
      </c>
      <c r="D8160" s="2">
        <v>45260</v>
      </c>
      <c r="E8160" t="s">
        <v>1264</v>
      </c>
      <c r="F8160" t="s">
        <v>1265</v>
      </c>
      <c r="G8160" t="s">
        <v>1266</v>
      </c>
      <c r="H8160" t="s">
        <v>668</v>
      </c>
      <c r="I8160" t="s">
        <v>1281</v>
      </c>
      <c r="J8160" t="s">
        <v>1282</v>
      </c>
      <c r="K8160" t="s">
        <v>1283</v>
      </c>
      <c r="L8160" t="s">
        <v>1284</v>
      </c>
      <c r="M8160" t="s">
        <v>1285</v>
      </c>
      <c r="N8160" t="s">
        <v>922</v>
      </c>
      <c r="O8160">
        <v>465</v>
      </c>
    </row>
    <row r="8161" spans="1:15" x14ac:dyDescent="0.35">
      <c r="A8161" s="189" t="str">
        <f t="shared" si="424"/>
        <v>Nov</v>
      </c>
      <c r="B8161" s="190" t="str">
        <f t="shared" si="425"/>
        <v>2023</v>
      </c>
      <c r="C8161" s="190" t="str">
        <f t="shared" si="426"/>
        <v>Nov-2023</v>
      </c>
      <c r="D8161" s="2">
        <v>45260</v>
      </c>
      <c r="E8161" t="s">
        <v>1264</v>
      </c>
      <c r="F8161" t="s">
        <v>1265</v>
      </c>
      <c r="G8161" t="s">
        <v>1266</v>
      </c>
      <c r="H8161" t="s">
        <v>668</v>
      </c>
      <c r="I8161" t="s">
        <v>1281</v>
      </c>
      <c r="J8161" t="s">
        <v>1282</v>
      </c>
      <c r="K8161" t="s">
        <v>1283</v>
      </c>
      <c r="L8161" t="s">
        <v>1284</v>
      </c>
      <c r="M8161" t="s">
        <v>1285</v>
      </c>
      <c r="N8161" t="s">
        <v>921</v>
      </c>
      <c r="O8161">
        <v>1210</v>
      </c>
    </row>
    <row r="8162" spans="1:15" x14ac:dyDescent="0.35">
      <c r="A8162" s="189" t="str">
        <f t="shared" si="424"/>
        <v>Nov</v>
      </c>
      <c r="B8162" s="190" t="str">
        <f t="shared" si="425"/>
        <v>2023</v>
      </c>
      <c r="C8162" s="190" t="str">
        <f t="shared" si="426"/>
        <v>Nov-2023</v>
      </c>
      <c r="D8162" s="2">
        <v>45260</v>
      </c>
      <c r="E8162" t="s">
        <v>1264</v>
      </c>
      <c r="F8162" t="s">
        <v>1265</v>
      </c>
      <c r="G8162" t="s">
        <v>1266</v>
      </c>
      <c r="H8162" t="s">
        <v>668</v>
      </c>
      <c r="I8162" t="s">
        <v>1281</v>
      </c>
      <c r="J8162" t="s">
        <v>1282</v>
      </c>
      <c r="K8162" t="s">
        <v>1286</v>
      </c>
      <c r="L8162" t="s">
        <v>1287</v>
      </c>
      <c r="M8162" t="s">
        <v>1288</v>
      </c>
      <c r="N8162" t="s">
        <v>1528</v>
      </c>
      <c r="O8162" t="s">
        <v>958</v>
      </c>
    </row>
    <row r="8163" spans="1:15" x14ac:dyDescent="0.35">
      <c r="A8163" s="189" t="str">
        <f t="shared" si="424"/>
        <v>Nov</v>
      </c>
      <c r="B8163" s="190" t="str">
        <f t="shared" si="425"/>
        <v>2023</v>
      </c>
      <c r="C8163" s="190" t="str">
        <f t="shared" si="426"/>
        <v>Nov-2023</v>
      </c>
      <c r="D8163" s="2">
        <v>45260</v>
      </c>
      <c r="E8163" t="s">
        <v>1264</v>
      </c>
      <c r="F8163" t="s">
        <v>1265</v>
      </c>
      <c r="G8163" t="s">
        <v>1266</v>
      </c>
      <c r="H8163" t="s">
        <v>668</v>
      </c>
      <c r="I8163" t="s">
        <v>1281</v>
      </c>
      <c r="J8163" t="s">
        <v>1282</v>
      </c>
      <c r="K8163" t="s">
        <v>1286</v>
      </c>
      <c r="L8163" t="s">
        <v>1287</v>
      </c>
      <c r="M8163" t="s">
        <v>1288</v>
      </c>
      <c r="N8163" t="s">
        <v>1529</v>
      </c>
      <c r="O8163" t="s">
        <v>958</v>
      </c>
    </row>
    <row r="8164" spans="1:15" x14ac:dyDescent="0.35">
      <c r="A8164" s="189" t="str">
        <f t="shared" si="424"/>
        <v>Nov</v>
      </c>
      <c r="B8164" s="190" t="str">
        <f t="shared" si="425"/>
        <v>2023</v>
      </c>
      <c r="C8164" s="190" t="str">
        <f t="shared" si="426"/>
        <v>Nov-2023</v>
      </c>
      <c r="D8164" s="2">
        <v>45260</v>
      </c>
      <c r="E8164" t="s">
        <v>1264</v>
      </c>
      <c r="F8164" t="s">
        <v>1265</v>
      </c>
      <c r="G8164" t="s">
        <v>1266</v>
      </c>
      <c r="H8164" t="s">
        <v>668</v>
      </c>
      <c r="I8164" t="s">
        <v>1281</v>
      </c>
      <c r="J8164" t="s">
        <v>1282</v>
      </c>
      <c r="K8164" t="s">
        <v>1286</v>
      </c>
      <c r="L8164" t="s">
        <v>1287</v>
      </c>
      <c r="M8164" t="s">
        <v>1288</v>
      </c>
      <c r="N8164" t="s">
        <v>919</v>
      </c>
      <c r="O8164">
        <v>20</v>
      </c>
    </row>
    <row r="8165" spans="1:15" x14ac:dyDescent="0.35">
      <c r="A8165" s="189" t="str">
        <f t="shared" si="424"/>
        <v>Nov</v>
      </c>
      <c r="B8165" s="190" t="str">
        <f t="shared" si="425"/>
        <v>2023</v>
      </c>
      <c r="C8165" s="190" t="str">
        <f t="shared" si="426"/>
        <v>Nov-2023</v>
      </c>
      <c r="D8165" s="2">
        <v>45260</v>
      </c>
      <c r="E8165" t="s">
        <v>1264</v>
      </c>
      <c r="F8165" t="s">
        <v>1265</v>
      </c>
      <c r="G8165" t="s">
        <v>1266</v>
      </c>
      <c r="H8165" t="s">
        <v>668</v>
      </c>
      <c r="I8165" t="s">
        <v>1281</v>
      </c>
      <c r="J8165" t="s">
        <v>1282</v>
      </c>
      <c r="K8165" t="s">
        <v>1286</v>
      </c>
      <c r="L8165" t="s">
        <v>1287</v>
      </c>
      <c r="M8165" t="s">
        <v>1288</v>
      </c>
      <c r="N8165" t="s">
        <v>920</v>
      </c>
      <c r="O8165">
        <v>710</v>
      </c>
    </row>
    <row r="8166" spans="1:15" x14ac:dyDescent="0.35">
      <c r="A8166" s="189" t="str">
        <f t="shared" si="424"/>
        <v>Nov</v>
      </c>
      <c r="B8166" s="190" t="str">
        <f t="shared" si="425"/>
        <v>2023</v>
      </c>
      <c r="C8166" s="190" t="str">
        <f t="shared" si="426"/>
        <v>Nov-2023</v>
      </c>
      <c r="D8166" s="2">
        <v>45260</v>
      </c>
      <c r="E8166" t="s">
        <v>1264</v>
      </c>
      <c r="F8166" t="s">
        <v>1265</v>
      </c>
      <c r="G8166" t="s">
        <v>1266</v>
      </c>
      <c r="H8166" t="s">
        <v>668</v>
      </c>
      <c r="I8166" t="s">
        <v>1281</v>
      </c>
      <c r="J8166" t="s">
        <v>1282</v>
      </c>
      <c r="K8166" t="s">
        <v>1286</v>
      </c>
      <c r="L8166" t="s">
        <v>1287</v>
      </c>
      <c r="M8166" t="s">
        <v>1288</v>
      </c>
      <c r="N8166" t="s">
        <v>922</v>
      </c>
      <c r="O8166">
        <v>210</v>
      </c>
    </row>
    <row r="8167" spans="1:15" x14ac:dyDescent="0.35">
      <c r="A8167" s="189" t="str">
        <f t="shared" si="424"/>
        <v>Nov</v>
      </c>
      <c r="B8167" s="190" t="str">
        <f t="shared" si="425"/>
        <v>2023</v>
      </c>
      <c r="C8167" s="190" t="str">
        <f t="shared" si="426"/>
        <v>Nov-2023</v>
      </c>
      <c r="D8167" s="2">
        <v>45260</v>
      </c>
      <c r="E8167" t="s">
        <v>1264</v>
      </c>
      <c r="F8167" t="s">
        <v>1265</v>
      </c>
      <c r="G8167" t="s">
        <v>1266</v>
      </c>
      <c r="H8167" t="s">
        <v>668</v>
      </c>
      <c r="I8167" t="s">
        <v>1281</v>
      </c>
      <c r="J8167" t="s">
        <v>1282</v>
      </c>
      <c r="K8167" t="s">
        <v>1286</v>
      </c>
      <c r="L8167" t="s">
        <v>1287</v>
      </c>
      <c r="M8167" t="s">
        <v>1288</v>
      </c>
      <c r="N8167" t="s">
        <v>921</v>
      </c>
      <c r="O8167">
        <v>560</v>
      </c>
    </row>
    <row r="8168" spans="1:15" x14ac:dyDescent="0.35">
      <c r="A8168" s="189" t="str">
        <f t="shared" si="424"/>
        <v>Nov</v>
      </c>
      <c r="B8168" s="190" t="str">
        <f t="shared" si="425"/>
        <v>2023</v>
      </c>
      <c r="C8168" s="190" t="str">
        <f t="shared" si="426"/>
        <v>Nov-2023</v>
      </c>
      <c r="D8168" s="2">
        <v>45260</v>
      </c>
      <c r="E8168" t="s">
        <v>1264</v>
      </c>
      <c r="F8168" t="s">
        <v>1265</v>
      </c>
      <c r="G8168" t="s">
        <v>1266</v>
      </c>
      <c r="H8168" t="s">
        <v>668</v>
      </c>
      <c r="I8168" t="s">
        <v>1281</v>
      </c>
      <c r="J8168" t="s">
        <v>1282</v>
      </c>
      <c r="K8168" t="s">
        <v>1289</v>
      </c>
      <c r="L8168" t="s">
        <v>1290</v>
      </c>
      <c r="M8168" t="s">
        <v>1291</v>
      </c>
      <c r="N8168" t="s">
        <v>1528</v>
      </c>
      <c r="O8168" t="s">
        <v>958</v>
      </c>
    </row>
    <row r="8169" spans="1:15" x14ac:dyDescent="0.35">
      <c r="A8169" s="189" t="str">
        <f t="shared" si="424"/>
        <v>Nov</v>
      </c>
      <c r="B8169" s="190" t="str">
        <f t="shared" si="425"/>
        <v>2023</v>
      </c>
      <c r="C8169" s="190" t="str">
        <f t="shared" si="426"/>
        <v>Nov-2023</v>
      </c>
      <c r="D8169" s="2">
        <v>45260</v>
      </c>
      <c r="E8169" t="s">
        <v>1264</v>
      </c>
      <c r="F8169" t="s">
        <v>1265</v>
      </c>
      <c r="G8169" t="s">
        <v>1266</v>
      </c>
      <c r="H8169" t="s">
        <v>668</v>
      </c>
      <c r="I8169" t="s">
        <v>1281</v>
      </c>
      <c r="J8169" t="s">
        <v>1282</v>
      </c>
      <c r="K8169" t="s">
        <v>1289</v>
      </c>
      <c r="L8169" t="s">
        <v>1290</v>
      </c>
      <c r="M8169" t="s">
        <v>1291</v>
      </c>
      <c r="N8169" t="s">
        <v>1529</v>
      </c>
      <c r="O8169" t="s">
        <v>958</v>
      </c>
    </row>
    <row r="8170" spans="1:15" x14ac:dyDescent="0.35">
      <c r="A8170" s="189" t="str">
        <f t="shared" si="424"/>
        <v>Nov</v>
      </c>
      <c r="B8170" s="190" t="str">
        <f t="shared" si="425"/>
        <v>2023</v>
      </c>
      <c r="C8170" s="190" t="str">
        <f t="shared" si="426"/>
        <v>Nov-2023</v>
      </c>
      <c r="D8170" s="2">
        <v>45260</v>
      </c>
      <c r="E8170" t="s">
        <v>1264</v>
      </c>
      <c r="F8170" t="s">
        <v>1265</v>
      </c>
      <c r="G8170" t="s">
        <v>1266</v>
      </c>
      <c r="H8170" t="s">
        <v>668</v>
      </c>
      <c r="I8170" t="s">
        <v>1281</v>
      </c>
      <c r="J8170" t="s">
        <v>1282</v>
      </c>
      <c r="K8170" t="s">
        <v>1289</v>
      </c>
      <c r="L8170" t="s">
        <v>1290</v>
      </c>
      <c r="M8170" t="s">
        <v>1291</v>
      </c>
      <c r="N8170" t="s">
        <v>919</v>
      </c>
      <c r="O8170">
        <v>105</v>
      </c>
    </row>
    <row r="8171" spans="1:15" x14ac:dyDescent="0.35">
      <c r="A8171" s="189" t="str">
        <f t="shared" si="424"/>
        <v>Nov</v>
      </c>
      <c r="B8171" s="190" t="str">
        <f t="shared" si="425"/>
        <v>2023</v>
      </c>
      <c r="C8171" s="190" t="str">
        <f t="shared" si="426"/>
        <v>Nov-2023</v>
      </c>
      <c r="D8171" s="2">
        <v>45260</v>
      </c>
      <c r="E8171" t="s">
        <v>1264</v>
      </c>
      <c r="F8171" t="s">
        <v>1265</v>
      </c>
      <c r="G8171" t="s">
        <v>1266</v>
      </c>
      <c r="H8171" t="s">
        <v>668</v>
      </c>
      <c r="I8171" t="s">
        <v>1281</v>
      </c>
      <c r="J8171" t="s">
        <v>1282</v>
      </c>
      <c r="K8171" t="s">
        <v>1289</v>
      </c>
      <c r="L8171" t="s">
        <v>1290</v>
      </c>
      <c r="M8171" t="s">
        <v>1291</v>
      </c>
      <c r="N8171" t="s">
        <v>920</v>
      </c>
      <c r="O8171">
        <v>745</v>
      </c>
    </row>
    <row r="8172" spans="1:15" x14ac:dyDescent="0.35">
      <c r="A8172" s="189" t="str">
        <f t="shared" si="424"/>
        <v>Nov</v>
      </c>
      <c r="B8172" s="190" t="str">
        <f t="shared" si="425"/>
        <v>2023</v>
      </c>
      <c r="C8172" s="190" t="str">
        <f t="shared" si="426"/>
        <v>Nov-2023</v>
      </c>
      <c r="D8172" s="2">
        <v>45260</v>
      </c>
      <c r="E8172" t="s">
        <v>1264</v>
      </c>
      <c r="F8172" t="s">
        <v>1265</v>
      </c>
      <c r="G8172" t="s">
        <v>1266</v>
      </c>
      <c r="H8172" t="s">
        <v>668</v>
      </c>
      <c r="I8172" t="s">
        <v>1281</v>
      </c>
      <c r="J8172" t="s">
        <v>1282</v>
      </c>
      <c r="K8172" t="s">
        <v>1289</v>
      </c>
      <c r="L8172" t="s">
        <v>1290</v>
      </c>
      <c r="M8172" t="s">
        <v>1291</v>
      </c>
      <c r="N8172" t="s">
        <v>922</v>
      </c>
      <c r="O8172">
        <v>500</v>
      </c>
    </row>
    <row r="8173" spans="1:15" x14ac:dyDescent="0.35">
      <c r="A8173" s="189" t="str">
        <f t="shared" si="424"/>
        <v>Nov</v>
      </c>
      <c r="B8173" s="190" t="str">
        <f t="shared" si="425"/>
        <v>2023</v>
      </c>
      <c r="C8173" s="190" t="str">
        <f t="shared" si="426"/>
        <v>Nov-2023</v>
      </c>
      <c r="D8173" s="2">
        <v>45260</v>
      </c>
      <c r="E8173" t="s">
        <v>1264</v>
      </c>
      <c r="F8173" t="s">
        <v>1265</v>
      </c>
      <c r="G8173" t="s">
        <v>1266</v>
      </c>
      <c r="H8173" t="s">
        <v>668</v>
      </c>
      <c r="I8173" t="s">
        <v>1281</v>
      </c>
      <c r="J8173" t="s">
        <v>1282</v>
      </c>
      <c r="K8173" t="s">
        <v>1289</v>
      </c>
      <c r="L8173" t="s">
        <v>1290</v>
      </c>
      <c r="M8173" t="s">
        <v>1291</v>
      </c>
      <c r="N8173" t="s">
        <v>921</v>
      </c>
      <c r="O8173">
        <v>1015</v>
      </c>
    </row>
    <row r="8174" spans="1:15" x14ac:dyDescent="0.35">
      <c r="A8174" s="189" t="str">
        <f t="shared" si="424"/>
        <v>Nov</v>
      </c>
      <c r="B8174" s="190" t="str">
        <f t="shared" si="425"/>
        <v>2023</v>
      </c>
      <c r="C8174" s="190" t="str">
        <f t="shared" si="426"/>
        <v>Nov-2023</v>
      </c>
      <c r="D8174" s="2">
        <v>45260</v>
      </c>
      <c r="E8174" t="s">
        <v>1264</v>
      </c>
      <c r="F8174" t="s">
        <v>1265</v>
      </c>
      <c r="G8174" t="s">
        <v>1266</v>
      </c>
      <c r="H8174" t="s">
        <v>668</v>
      </c>
      <c r="I8174" t="s">
        <v>1281</v>
      </c>
      <c r="J8174" t="s">
        <v>1282</v>
      </c>
      <c r="K8174" t="s">
        <v>1292</v>
      </c>
      <c r="L8174" t="s">
        <v>1293</v>
      </c>
      <c r="M8174" t="s">
        <v>1294</v>
      </c>
      <c r="N8174" t="s">
        <v>1528</v>
      </c>
      <c r="O8174" t="s">
        <v>958</v>
      </c>
    </row>
    <row r="8175" spans="1:15" x14ac:dyDescent="0.35">
      <c r="A8175" s="189" t="str">
        <f t="shared" si="424"/>
        <v>Nov</v>
      </c>
      <c r="B8175" s="190" t="str">
        <f t="shared" si="425"/>
        <v>2023</v>
      </c>
      <c r="C8175" s="190" t="str">
        <f t="shared" si="426"/>
        <v>Nov-2023</v>
      </c>
      <c r="D8175" s="2">
        <v>45260</v>
      </c>
      <c r="E8175" t="s">
        <v>1264</v>
      </c>
      <c r="F8175" t="s">
        <v>1265</v>
      </c>
      <c r="G8175" t="s">
        <v>1266</v>
      </c>
      <c r="H8175" t="s">
        <v>668</v>
      </c>
      <c r="I8175" t="s">
        <v>1281</v>
      </c>
      <c r="J8175" t="s">
        <v>1282</v>
      </c>
      <c r="K8175" t="s">
        <v>1292</v>
      </c>
      <c r="L8175" t="s">
        <v>1293</v>
      </c>
      <c r="M8175" t="s">
        <v>1294</v>
      </c>
      <c r="N8175" t="s">
        <v>1529</v>
      </c>
      <c r="O8175" t="s">
        <v>958</v>
      </c>
    </row>
    <row r="8176" spans="1:15" x14ac:dyDescent="0.35">
      <c r="A8176" s="189" t="str">
        <f t="shared" si="424"/>
        <v>Nov</v>
      </c>
      <c r="B8176" s="190" t="str">
        <f t="shared" si="425"/>
        <v>2023</v>
      </c>
      <c r="C8176" s="190" t="str">
        <f t="shared" si="426"/>
        <v>Nov-2023</v>
      </c>
      <c r="D8176" s="2">
        <v>45260</v>
      </c>
      <c r="E8176" t="s">
        <v>1264</v>
      </c>
      <c r="F8176" t="s">
        <v>1265</v>
      </c>
      <c r="G8176" t="s">
        <v>1266</v>
      </c>
      <c r="H8176" t="s">
        <v>668</v>
      </c>
      <c r="I8176" t="s">
        <v>1281</v>
      </c>
      <c r="J8176" t="s">
        <v>1282</v>
      </c>
      <c r="K8176" t="s">
        <v>1292</v>
      </c>
      <c r="L8176" t="s">
        <v>1293</v>
      </c>
      <c r="M8176" t="s">
        <v>1294</v>
      </c>
      <c r="N8176" t="s">
        <v>919</v>
      </c>
      <c r="O8176">
        <v>165</v>
      </c>
    </row>
    <row r="8177" spans="1:15" x14ac:dyDescent="0.35">
      <c r="A8177" s="189" t="str">
        <f t="shared" si="424"/>
        <v>Nov</v>
      </c>
      <c r="B8177" s="190" t="str">
        <f t="shared" si="425"/>
        <v>2023</v>
      </c>
      <c r="C8177" s="190" t="str">
        <f t="shared" si="426"/>
        <v>Nov-2023</v>
      </c>
      <c r="D8177" s="2">
        <v>45260</v>
      </c>
      <c r="E8177" t="s">
        <v>1264</v>
      </c>
      <c r="F8177" t="s">
        <v>1265</v>
      </c>
      <c r="G8177" t="s">
        <v>1266</v>
      </c>
      <c r="H8177" t="s">
        <v>668</v>
      </c>
      <c r="I8177" t="s">
        <v>1281</v>
      </c>
      <c r="J8177" t="s">
        <v>1282</v>
      </c>
      <c r="K8177" t="s">
        <v>1292</v>
      </c>
      <c r="L8177" t="s">
        <v>1293</v>
      </c>
      <c r="M8177" t="s">
        <v>1294</v>
      </c>
      <c r="N8177" t="s">
        <v>920</v>
      </c>
      <c r="O8177">
        <v>1410</v>
      </c>
    </row>
    <row r="8178" spans="1:15" x14ac:dyDescent="0.35">
      <c r="A8178" s="189" t="str">
        <f t="shared" si="424"/>
        <v>Nov</v>
      </c>
      <c r="B8178" s="190" t="str">
        <f t="shared" si="425"/>
        <v>2023</v>
      </c>
      <c r="C8178" s="190" t="str">
        <f t="shared" si="426"/>
        <v>Nov-2023</v>
      </c>
      <c r="D8178" s="2">
        <v>45260</v>
      </c>
      <c r="E8178" t="s">
        <v>1264</v>
      </c>
      <c r="F8178" t="s">
        <v>1265</v>
      </c>
      <c r="G8178" t="s">
        <v>1266</v>
      </c>
      <c r="H8178" t="s">
        <v>668</v>
      </c>
      <c r="I8178" t="s">
        <v>1281</v>
      </c>
      <c r="J8178" t="s">
        <v>1282</v>
      </c>
      <c r="K8178" t="s">
        <v>1292</v>
      </c>
      <c r="L8178" t="s">
        <v>1293</v>
      </c>
      <c r="M8178" t="s">
        <v>1294</v>
      </c>
      <c r="N8178" t="s">
        <v>922</v>
      </c>
      <c r="O8178">
        <v>575</v>
      </c>
    </row>
    <row r="8179" spans="1:15" x14ac:dyDescent="0.35">
      <c r="A8179" s="189" t="str">
        <f t="shared" si="424"/>
        <v>Nov</v>
      </c>
      <c r="B8179" s="190" t="str">
        <f t="shared" si="425"/>
        <v>2023</v>
      </c>
      <c r="C8179" s="190" t="str">
        <f t="shared" si="426"/>
        <v>Nov-2023</v>
      </c>
      <c r="D8179" s="2">
        <v>45260</v>
      </c>
      <c r="E8179" t="s">
        <v>1264</v>
      </c>
      <c r="F8179" t="s">
        <v>1265</v>
      </c>
      <c r="G8179" t="s">
        <v>1266</v>
      </c>
      <c r="H8179" t="s">
        <v>668</v>
      </c>
      <c r="I8179" t="s">
        <v>1281</v>
      </c>
      <c r="J8179" t="s">
        <v>1282</v>
      </c>
      <c r="K8179" t="s">
        <v>1292</v>
      </c>
      <c r="L8179" t="s">
        <v>1293</v>
      </c>
      <c r="M8179" t="s">
        <v>1294</v>
      </c>
      <c r="N8179" t="s">
        <v>921</v>
      </c>
      <c r="O8179">
        <v>835</v>
      </c>
    </row>
    <row r="8180" spans="1:15" x14ac:dyDescent="0.35">
      <c r="A8180" s="189" t="str">
        <f t="shared" si="424"/>
        <v>Nov</v>
      </c>
      <c r="B8180" s="190" t="str">
        <f t="shared" si="425"/>
        <v>2023</v>
      </c>
      <c r="C8180" s="190" t="str">
        <f t="shared" si="426"/>
        <v>Nov-2023</v>
      </c>
      <c r="D8180" s="2">
        <v>45260</v>
      </c>
      <c r="E8180" t="s">
        <v>1264</v>
      </c>
      <c r="F8180" t="s">
        <v>1265</v>
      </c>
      <c r="G8180" t="s">
        <v>1266</v>
      </c>
      <c r="H8180" t="s">
        <v>668</v>
      </c>
      <c r="I8180" t="s">
        <v>1281</v>
      </c>
      <c r="J8180" t="s">
        <v>1282</v>
      </c>
      <c r="K8180" t="s">
        <v>1295</v>
      </c>
      <c r="L8180" t="s">
        <v>1296</v>
      </c>
      <c r="M8180" t="s">
        <v>1297</v>
      </c>
      <c r="N8180" t="s">
        <v>1528</v>
      </c>
      <c r="O8180" t="s">
        <v>958</v>
      </c>
    </row>
    <row r="8181" spans="1:15" x14ac:dyDescent="0.35">
      <c r="A8181" s="189" t="str">
        <f t="shared" si="424"/>
        <v>Nov</v>
      </c>
      <c r="B8181" s="190" t="str">
        <f t="shared" si="425"/>
        <v>2023</v>
      </c>
      <c r="C8181" s="190" t="str">
        <f t="shared" si="426"/>
        <v>Nov-2023</v>
      </c>
      <c r="D8181" s="2">
        <v>45260</v>
      </c>
      <c r="E8181" t="s">
        <v>1264</v>
      </c>
      <c r="F8181" t="s">
        <v>1265</v>
      </c>
      <c r="G8181" t="s">
        <v>1266</v>
      </c>
      <c r="H8181" t="s">
        <v>668</v>
      </c>
      <c r="I8181" t="s">
        <v>1281</v>
      </c>
      <c r="J8181" t="s">
        <v>1282</v>
      </c>
      <c r="K8181" t="s">
        <v>1295</v>
      </c>
      <c r="L8181" t="s">
        <v>1296</v>
      </c>
      <c r="M8181" t="s">
        <v>1297</v>
      </c>
      <c r="N8181" t="s">
        <v>1529</v>
      </c>
      <c r="O8181" t="s">
        <v>958</v>
      </c>
    </row>
    <row r="8182" spans="1:15" x14ac:dyDescent="0.35">
      <c r="A8182" s="189" t="str">
        <f t="shared" si="424"/>
        <v>Nov</v>
      </c>
      <c r="B8182" s="190" t="str">
        <f t="shared" si="425"/>
        <v>2023</v>
      </c>
      <c r="C8182" s="190" t="str">
        <f t="shared" si="426"/>
        <v>Nov-2023</v>
      </c>
      <c r="D8182" s="2">
        <v>45260</v>
      </c>
      <c r="E8182" t="s">
        <v>1264</v>
      </c>
      <c r="F8182" t="s">
        <v>1265</v>
      </c>
      <c r="G8182" t="s">
        <v>1266</v>
      </c>
      <c r="H8182" t="s">
        <v>668</v>
      </c>
      <c r="I8182" t="s">
        <v>1281</v>
      </c>
      <c r="J8182" t="s">
        <v>1282</v>
      </c>
      <c r="K8182" t="s">
        <v>1295</v>
      </c>
      <c r="L8182" t="s">
        <v>1296</v>
      </c>
      <c r="M8182" t="s">
        <v>1297</v>
      </c>
      <c r="N8182" t="s">
        <v>919</v>
      </c>
      <c r="O8182">
        <v>415</v>
      </c>
    </row>
    <row r="8183" spans="1:15" x14ac:dyDescent="0.35">
      <c r="A8183" s="189" t="str">
        <f t="shared" si="424"/>
        <v>Nov</v>
      </c>
      <c r="B8183" s="190" t="str">
        <f t="shared" si="425"/>
        <v>2023</v>
      </c>
      <c r="C8183" s="190" t="str">
        <f t="shared" si="426"/>
        <v>Nov-2023</v>
      </c>
      <c r="D8183" s="2">
        <v>45260</v>
      </c>
      <c r="E8183" t="s">
        <v>1264</v>
      </c>
      <c r="F8183" t="s">
        <v>1265</v>
      </c>
      <c r="G8183" t="s">
        <v>1266</v>
      </c>
      <c r="H8183" t="s">
        <v>668</v>
      </c>
      <c r="I8183" t="s">
        <v>1281</v>
      </c>
      <c r="J8183" t="s">
        <v>1282</v>
      </c>
      <c r="K8183" t="s">
        <v>1295</v>
      </c>
      <c r="L8183" t="s">
        <v>1296</v>
      </c>
      <c r="M8183" t="s">
        <v>1297</v>
      </c>
      <c r="N8183" t="s">
        <v>920</v>
      </c>
      <c r="O8183">
        <v>2070</v>
      </c>
    </row>
    <row r="8184" spans="1:15" x14ac:dyDescent="0.35">
      <c r="A8184" s="189" t="str">
        <f t="shared" si="424"/>
        <v>Nov</v>
      </c>
      <c r="B8184" s="190" t="str">
        <f t="shared" si="425"/>
        <v>2023</v>
      </c>
      <c r="C8184" s="190" t="str">
        <f t="shared" si="426"/>
        <v>Nov-2023</v>
      </c>
      <c r="D8184" s="2">
        <v>45260</v>
      </c>
      <c r="E8184" t="s">
        <v>1264</v>
      </c>
      <c r="F8184" t="s">
        <v>1265</v>
      </c>
      <c r="G8184" t="s">
        <v>1266</v>
      </c>
      <c r="H8184" t="s">
        <v>668</v>
      </c>
      <c r="I8184" t="s">
        <v>1281</v>
      </c>
      <c r="J8184" t="s">
        <v>1282</v>
      </c>
      <c r="K8184" t="s">
        <v>1295</v>
      </c>
      <c r="L8184" t="s">
        <v>1296</v>
      </c>
      <c r="M8184" t="s">
        <v>1297</v>
      </c>
      <c r="N8184" t="s">
        <v>922</v>
      </c>
      <c r="O8184">
        <v>365</v>
      </c>
    </row>
    <row r="8185" spans="1:15" x14ac:dyDescent="0.35">
      <c r="A8185" s="189" t="str">
        <f t="shared" si="424"/>
        <v>Nov</v>
      </c>
      <c r="B8185" s="190" t="str">
        <f t="shared" si="425"/>
        <v>2023</v>
      </c>
      <c r="C8185" s="190" t="str">
        <f t="shared" si="426"/>
        <v>Nov-2023</v>
      </c>
      <c r="D8185" s="2">
        <v>45260</v>
      </c>
      <c r="E8185" t="s">
        <v>1264</v>
      </c>
      <c r="F8185" t="s">
        <v>1265</v>
      </c>
      <c r="G8185" t="s">
        <v>1266</v>
      </c>
      <c r="H8185" t="s">
        <v>668</v>
      </c>
      <c r="I8185" t="s">
        <v>1281</v>
      </c>
      <c r="J8185" t="s">
        <v>1282</v>
      </c>
      <c r="K8185" t="s">
        <v>1295</v>
      </c>
      <c r="L8185" t="s">
        <v>1296</v>
      </c>
      <c r="M8185" t="s">
        <v>1297</v>
      </c>
      <c r="N8185" t="s">
        <v>921</v>
      </c>
      <c r="O8185">
        <v>1385</v>
      </c>
    </row>
    <row r="8186" spans="1:15" x14ac:dyDescent="0.35">
      <c r="A8186" s="189" t="str">
        <f t="shared" si="424"/>
        <v>Nov</v>
      </c>
      <c r="B8186" s="190" t="str">
        <f t="shared" si="425"/>
        <v>2023</v>
      </c>
      <c r="C8186" s="190" t="str">
        <f t="shared" si="426"/>
        <v>Nov-2023</v>
      </c>
      <c r="D8186" s="2">
        <v>45260</v>
      </c>
      <c r="E8186" t="s">
        <v>1264</v>
      </c>
      <c r="F8186" t="s">
        <v>1265</v>
      </c>
      <c r="G8186" t="s">
        <v>1266</v>
      </c>
      <c r="H8186" t="s">
        <v>668</v>
      </c>
      <c r="I8186" t="s">
        <v>1281</v>
      </c>
      <c r="J8186" t="s">
        <v>1282</v>
      </c>
      <c r="K8186" t="s">
        <v>1298</v>
      </c>
      <c r="L8186" t="s">
        <v>1299</v>
      </c>
      <c r="M8186" t="s">
        <v>1300</v>
      </c>
      <c r="N8186" t="s">
        <v>1528</v>
      </c>
      <c r="O8186" t="s">
        <v>958</v>
      </c>
    </row>
    <row r="8187" spans="1:15" x14ac:dyDescent="0.35">
      <c r="A8187" s="189" t="str">
        <f t="shared" si="424"/>
        <v>Nov</v>
      </c>
      <c r="B8187" s="190" t="str">
        <f t="shared" si="425"/>
        <v>2023</v>
      </c>
      <c r="C8187" s="190" t="str">
        <f t="shared" si="426"/>
        <v>Nov-2023</v>
      </c>
      <c r="D8187" s="2">
        <v>45260</v>
      </c>
      <c r="E8187" t="s">
        <v>1264</v>
      </c>
      <c r="F8187" t="s">
        <v>1265</v>
      </c>
      <c r="G8187" t="s">
        <v>1266</v>
      </c>
      <c r="H8187" t="s">
        <v>668</v>
      </c>
      <c r="I8187" t="s">
        <v>1281</v>
      </c>
      <c r="J8187" t="s">
        <v>1282</v>
      </c>
      <c r="K8187" t="s">
        <v>1298</v>
      </c>
      <c r="L8187" t="s">
        <v>1299</v>
      </c>
      <c r="M8187" t="s">
        <v>1300</v>
      </c>
      <c r="N8187" t="s">
        <v>1529</v>
      </c>
      <c r="O8187" t="s">
        <v>958</v>
      </c>
    </row>
    <row r="8188" spans="1:15" x14ac:dyDescent="0.35">
      <c r="A8188" s="189" t="str">
        <f t="shared" si="424"/>
        <v>Nov</v>
      </c>
      <c r="B8188" s="190" t="str">
        <f t="shared" si="425"/>
        <v>2023</v>
      </c>
      <c r="C8188" s="190" t="str">
        <f t="shared" si="426"/>
        <v>Nov-2023</v>
      </c>
      <c r="D8188" s="2">
        <v>45260</v>
      </c>
      <c r="E8188" t="s">
        <v>1264</v>
      </c>
      <c r="F8188" t="s">
        <v>1265</v>
      </c>
      <c r="G8188" t="s">
        <v>1266</v>
      </c>
      <c r="H8188" t="s">
        <v>668</v>
      </c>
      <c r="I8188" t="s">
        <v>1281</v>
      </c>
      <c r="J8188" t="s">
        <v>1282</v>
      </c>
      <c r="K8188" t="s">
        <v>1298</v>
      </c>
      <c r="L8188" t="s">
        <v>1299</v>
      </c>
      <c r="M8188" t="s">
        <v>1300</v>
      </c>
      <c r="N8188" t="s">
        <v>919</v>
      </c>
      <c r="O8188">
        <v>525</v>
      </c>
    </row>
    <row r="8189" spans="1:15" x14ac:dyDescent="0.35">
      <c r="A8189" s="189" t="str">
        <f t="shared" si="424"/>
        <v>Nov</v>
      </c>
      <c r="B8189" s="190" t="str">
        <f t="shared" si="425"/>
        <v>2023</v>
      </c>
      <c r="C8189" s="190" t="str">
        <f t="shared" si="426"/>
        <v>Nov-2023</v>
      </c>
      <c r="D8189" s="2">
        <v>45260</v>
      </c>
      <c r="E8189" t="s">
        <v>1264</v>
      </c>
      <c r="F8189" t="s">
        <v>1265</v>
      </c>
      <c r="G8189" t="s">
        <v>1266</v>
      </c>
      <c r="H8189" t="s">
        <v>668</v>
      </c>
      <c r="I8189" t="s">
        <v>1281</v>
      </c>
      <c r="J8189" t="s">
        <v>1282</v>
      </c>
      <c r="K8189" t="s">
        <v>1298</v>
      </c>
      <c r="L8189" t="s">
        <v>1299</v>
      </c>
      <c r="M8189" t="s">
        <v>1300</v>
      </c>
      <c r="N8189" t="s">
        <v>920</v>
      </c>
      <c r="O8189">
        <v>1740</v>
      </c>
    </row>
    <row r="8190" spans="1:15" x14ac:dyDescent="0.35">
      <c r="A8190" s="189" t="str">
        <f t="shared" si="424"/>
        <v>Nov</v>
      </c>
      <c r="B8190" s="190" t="str">
        <f t="shared" si="425"/>
        <v>2023</v>
      </c>
      <c r="C8190" s="190" t="str">
        <f t="shared" si="426"/>
        <v>Nov-2023</v>
      </c>
      <c r="D8190" s="2">
        <v>45260</v>
      </c>
      <c r="E8190" t="s">
        <v>1264</v>
      </c>
      <c r="F8190" t="s">
        <v>1265</v>
      </c>
      <c r="G8190" t="s">
        <v>1266</v>
      </c>
      <c r="H8190" t="s">
        <v>668</v>
      </c>
      <c r="I8190" t="s">
        <v>1281</v>
      </c>
      <c r="J8190" t="s">
        <v>1282</v>
      </c>
      <c r="K8190" t="s">
        <v>1298</v>
      </c>
      <c r="L8190" t="s">
        <v>1299</v>
      </c>
      <c r="M8190" t="s">
        <v>1300</v>
      </c>
      <c r="N8190" t="s">
        <v>922</v>
      </c>
      <c r="O8190">
        <v>2055</v>
      </c>
    </row>
    <row r="8191" spans="1:15" x14ac:dyDescent="0.35">
      <c r="A8191" s="189" t="str">
        <f t="shared" si="424"/>
        <v>Nov</v>
      </c>
      <c r="B8191" s="190" t="str">
        <f t="shared" si="425"/>
        <v>2023</v>
      </c>
      <c r="C8191" s="190" t="str">
        <f t="shared" si="426"/>
        <v>Nov-2023</v>
      </c>
      <c r="D8191" s="2">
        <v>45260</v>
      </c>
      <c r="E8191" t="s">
        <v>1264</v>
      </c>
      <c r="F8191" t="s">
        <v>1265</v>
      </c>
      <c r="G8191" t="s">
        <v>1266</v>
      </c>
      <c r="H8191" t="s">
        <v>668</v>
      </c>
      <c r="I8191" t="s">
        <v>1281</v>
      </c>
      <c r="J8191" t="s">
        <v>1282</v>
      </c>
      <c r="K8191" t="s">
        <v>1298</v>
      </c>
      <c r="L8191" t="s">
        <v>1299</v>
      </c>
      <c r="M8191" t="s">
        <v>1300</v>
      </c>
      <c r="N8191" t="s">
        <v>921</v>
      </c>
      <c r="O8191">
        <v>2220</v>
      </c>
    </row>
    <row r="8192" spans="1:15" x14ac:dyDescent="0.35">
      <c r="A8192" s="189" t="str">
        <f t="shared" si="424"/>
        <v>Nov</v>
      </c>
      <c r="B8192" s="190" t="str">
        <f t="shared" si="425"/>
        <v>2023</v>
      </c>
      <c r="C8192" s="190" t="str">
        <f t="shared" si="426"/>
        <v>Nov-2023</v>
      </c>
      <c r="D8192" s="2">
        <v>45260</v>
      </c>
      <c r="E8192" t="s">
        <v>1264</v>
      </c>
      <c r="F8192" t="s">
        <v>1265</v>
      </c>
      <c r="G8192" t="s">
        <v>1266</v>
      </c>
      <c r="H8192" t="s">
        <v>668</v>
      </c>
      <c r="I8192" t="s">
        <v>1281</v>
      </c>
      <c r="J8192" t="s">
        <v>1282</v>
      </c>
      <c r="K8192" t="s">
        <v>1301</v>
      </c>
      <c r="L8192" t="s">
        <v>1302</v>
      </c>
      <c r="M8192" t="s">
        <v>1303</v>
      </c>
      <c r="N8192" t="s">
        <v>1528</v>
      </c>
      <c r="O8192" t="s">
        <v>958</v>
      </c>
    </row>
    <row r="8193" spans="1:15" x14ac:dyDescent="0.35">
      <c r="A8193" s="189" t="str">
        <f t="shared" si="424"/>
        <v>Nov</v>
      </c>
      <c r="B8193" s="190" t="str">
        <f t="shared" si="425"/>
        <v>2023</v>
      </c>
      <c r="C8193" s="190" t="str">
        <f t="shared" si="426"/>
        <v>Nov-2023</v>
      </c>
      <c r="D8193" s="2">
        <v>45260</v>
      </c>
      <c r="E8193" t="s">
        <v>1264</v>
      </c>
      <c r="F8193" t="s">
        <v>1265</v>
      </c>
      <c r="G8193" t="s">
        <v>1266</v>
      </c>
      <c r="H8193" t="s">
        <v>668</v>
      </c>
      <c r="I8193" t="s">
        <v>1281</v>
      </c>
      <c r="J8193" t="s">
        <v>1282</v>
      </c>
      <c r="K8193" t="s">
        <v>1301</v>
      </c>
      <c r="L8193" t="s">
        <v>1302</v>
      </c>
      <c r="M8193" t="s">
        <v>1303</v>
      </c>
      <c r="N8193" t="s">
        <v>1529</v>
      </c>
      <c r="O8193" t="s">
        <v>958</v>
      </c>
    </row>
    <row r="8194" spans="1:15" x14ac:dyDescent="0.35">
      <c r="A8194" s="189" t="str">
        <f t="shared" si="424"/>
        <v>Nov</v>
      </c>
      <c r="B8194" s="190" t="str">
        <f t="shared" si="425"/>
        <v>2023</v>
      </c>
      <c r="C8194" s="190" t="str">
        <f t="shared" si="426"/>
        <v>Nov-2023</v>
      </c>
      <c r="D8194" s="2">
        <v>45260</v>
      </c>
      <c r="E8194" t="s">
        <v>1264</v>
      </c>
      <c r="F8194" t="s">
        <v>1265</v>
      </c>
      <c r="G8194" t="s">
        <v>1266</v>
      </c>
      <c r="H8194" t="s">
        <v>668</v>
      </c>
      <c r="I8194" t="s">
        <v>1281</v>
      </c>
      <c r="J8194" t="s">
        <v>1282</v>
      </c>
      <c r="K8194" t="s">
        <v>1301</v>
      </c>
      <c r="L8194" t="s">
        <v>1302</v>
      </c>
      <c r="M8194" t="s">
        <v>1303</v>
      </c>
      <c r="N8194" t="s">
        <v>919</v>
      </c>
      <c r="O8194">
        <v>530</v>
      </c>
    </row>
    <row r="8195" spans="1:15" x14ac:dyDescent="0.35">
      <c r="A8195" s="189" t="str">
        <f t="shared" si="424"/>
        <v>Nov</v>
      </c>
      <c r="B8195" s="190" t="str">
        <f t="shared" si="425"/>
        <v>2023</v>
      </c>
      <c r="C8195" s="190" t="str">
        <f t="shared" si="426"/>
        <v>Nov-2023</v>
      </c>
      <c r="D8195" s="2">
        <v>45260</v>
      </c>
      <c r="E8195" t="s">
        <v>1264</v>
      </c>
      <c r="F8195" t="s">
        <v>1265</v>
      </c>
      <c r="G8195" t="s">
        <v>1266</v>
      </c>
      <c r="H8195" t="s">
        <v>668</v>
      </c>
      <c r="I8195" t="s">
        <v>1281</v>
      </c>
      <c r="J8195" t="s">
        <v>1282</v>
      </c>
      <c r="K8195" t="s">
        <v>1301</v>
      </c>
      <c r="L8195" t="s">
        <v>1302</v>
      </c>
      <c r="M8195" t="s">
        <v>1303</v>
      </c>
      <c r="N8195" t="s">
        <v>920</v>
      </c>
      <c r="O8195">
        <v>1515</v>
      </c>
    </row>
    <row r="8196" spans="1:15" x14ac:dyDescent="0.35">
      <c r="A8196" s="189" t="str">
        <f t="shared" si="424"/>
        <v>Nov</v>
      </c>
      <c r="B8196" s="190" t="str">
        <f t="shared" si="425"/>
        <v>2023</v>
      </c>
      <c r="C8196" s="190" t="str">
        <f t="shared" si="426"/>
        <v>Nov-2023</v>
      </c>
      <c r="D8196" s="2">
        <v>45260</v>
      </c>
      <c r="E8196" t="s">
        <v>1264</v>
      </c>
      <c r="F8196" t="s">
        <v>1265</v>
      </c>
      <c r="G8196" t="s">
        <v>1266</v>
      </c>
      <c r="H8196" t="s">
        <v>668</v>
      </c>
      <c r="I8196" t="s">
        <v>1281</v>
      </c>
      <c r="J8196" t="s">
        <v>1282</v>
      </c>
      <c r="K8196" t="s">
        <v>1301</v>
      </c>
      <c r="L8196" t="s">
        <v>1302</v>
      </c>
      <c r="M8196" t="s">
        <v>1303</v>
      </c>
      <c r="N8196" t="s">
        <v>922</v>
      </c>
      <c r="O8196">
        <v>1715</v>
      </c>
    </row>
    <row r="8197" spans="1:15" x14ac:dyDescent="0.35">
      <c r="A8197" s="189" t="str">
        <f t="shared" si="424"/>
        <v>Nov</v>
      </c>
      <c r="B8197" s="190" t="str">
        <f t="shared" si="425"/>
        <v>2023</v>
      </c>
      <c r="C8197" s="190" t="str">
        <f t="shared" si="426"/>
        <v>Nov-2023</v>
      </c>
      <c r="D8197" s="2">
        <v>45260</v>
      </c>
      <c r="E8197" t="s">
        <v>1264</v>
      </c>
      <c r="F8197" t="s">
        <v>1265</v>
      </c>
      <c r="G8197" t="s">
        <v>1266</v>
      </c>
      <c r="H8197" t="s">
        <v>668</v>
      </c>
      <c r="I8197" t="s">
        <v>1281</v>
      </c>
      <c r="J8197" t="s">
        <v>1282</v>
      </c>
      <c r="K8197" t="s">
        <v>1301</v>
      </c>
      <c r="L8197" t="s">
        <v>1302</v>
      </c>
      <c r="M8197" t="s">
        <v>1303</v>
      </c>
      <c r="N8197" t="s">
        <v>921</v>
      </c>
      <c r="O8197">
        <v>2025</v>
      </c>
    </row>
    <row r="8198" spans="1:15" x14ac:dyDescent="0.35">
      <c r="A8198" s="189" t="str">
        <f t="shared" si="424"/>
        <v>Nov</v>
      </c>
      <c r="B8198" s="190" t="str">
        <f t="shared" si="425"/>
        <v>2023</v>
      </c>
      <c r="C8198" s="190" t="str">
        <f t="shared" si="426"/>
        <v>Nov-2023</v>
      </c>
      <c r="D8198" s="2">
        <v>45260</v>
      </c>
      <c r="E8198" t="s">
        <v>1264</v>
      </c>
      <c r="F8198" t="s">
        <v>1265</v>
      </c>
      <c r="G8198" t="s">
        <v>1266</v>
      </c>
      <c r="H8198" t="s">
        <v>668</v>
      </c>
      <c r="I8198" t="s">
        <v>1281</v>
      </c>
      <c r="J8198" t="s">
        <v>1282</v>
      </c>
      <c r="K8198" t="s">
        <v>1304</v>
      </c>
      <c r="L8198" t="s">
        <v>1305</v>
      </c>
      <c r="M8198" t="s">
        <v>1306</v>
      </c>
      <c r="N8198" t="s">
        <v>1528</v>
      </c>
      <c r="O8198" t="s">
        <v>958</v>
      </c>
    </row>
    <row r="8199" spans="1:15" x14ac:dyDescent="0.35">
      <c r="A8199" s="189" t="str">
        <f t="shared" si="424"/>
        <v>Nov</v>
      </c>
      <c r="B8199" s="190" t="str">
        <f t="shared" si="425"/>
        <v>2023</v>
      </c>
      <c r="C8199" s="190" t="str">
        <f t="shared" si="426"/>
        <v>Nov-2023</v>
      </c>
      <c r="D8199" s="2">
        <v>45260</v>
      </c>
      <c r="E8199" t="s">
        <v>1264</v>
      </c>
      <c r="F8199" t="s">
        <v>1265</v>
      </c>
      <c r="G8199" t="s">
        <v>1266</v>
      </c>
      <c r="H8199" t="s">
        <v>668</v>
      </c>
      <c r="I8199" t="s">
        <v>1281</v>
      </c>
      <c r="J8199" t="s">
        <v>1282</v>
      </c>
      <c r="K8199" t="s">
        <v>1304</v>
      </c>
      <c r="L8199" t="s">
        <v>1305</v>
      </c>
      <c r="M8199" t="s">
        <v>1306</v>
      </c>
      <c r="N8199" t="s">
        <v>1529</v>
      </c>
      <c r="O8199" t="s">
        <v>958</v>
      </c>
    </row>
    <row r="8200" spans="1:15" x14ac:dyDescent="0.35">
      <c r="A8200" s="189" t="str">
        <f t="shared" si="424"/>
        <v>Nov</v>
      </c>
      <c r="B8200" s="190" t="str">
        <f t="shared" si="425"/>
        <v>2023</v>
      </c>
      <c r="C8200" s="190" t="str">
        <f t="shared" si="426"/>
        <v>Nov-2023</v>
      </c>
      <c r="D8200" s="2">
        <v>45260</v>
      </c>
      <c r="E8200" t="s">
        <v>1264</v>
      </c>
      <c r="F8200" t="s">
        <v>1265</v>
      </c>
      <c r="G8200" t="s">
        <v>1266</v>
      </c>
      <c r="H8200" t="s">
        <v>668</v>
      </c>
      <c r="I8200" t="s">
        <v>1281</v>
      </c>
      <c r="J8200" t="s">
        <v>1282</v>
      </c>
      <c r="K8200" t="s">
        <v>1304</v>
      </c>
      <c r="L8200" t="s">
        <v>1305</v>
      </c>
      <c r="M8200" t="s">
        <v>1306</v>
      </c>
      <c r="N8200" t="s">
        <v>919</v>
      </c>
      <c r="O8200">
        <v>160</v>
      </c>
    </row>
    <row r="8201" spans="1:15" x14ac:dyDescent="0.35">
      <c r="A8201" s="189" t="str">
        <f t="shared" si="424"/>
        <v>Nov</v>
      </c>
      <c r="B8201" s="190" t="str">
        <f t="shared" si="425"/>
        <v>2023</v>
      </c>
      <c r="C8201" s="190" t="str">
        <f t="shared" si="426"/>
        <v>Nov-2023</v>
      </c>
      <c r="D8201" s="2">
        <v>45260</v>
      </c>
      <c r="E8201" t="s">
        <v>1264</v>
      </c>
      <c r="F8201" t="s">
        <v>1265</v>
      </c>
      <c r="G8201" t="s">
        <v>1266</v>
      </c>
      <c r="H8201" t="s">
        <v>668</v>
      </c>
      <c r="I8201" t="s">
        <v>1281</v>
      </c>
      <c r="J8201" t="s">
        <v>1282</v>
      </c>
      <c r="K8201" t="s">
        <v>1304</v>
      </c>
      <c r="L8201" t="s">
        <v>1305</v>
      </c>
      <c r="M8201" t="s">
        <v>1306</v>
      </c>
      <c r="N8201" t="s">
        <v>920</v>
      </c>
      <c r="O8201">
        <v>1010</v>
      </c>
    </row>
    <row r="8202" spans="1:15" x14ac:dyDescent="0.35">
      <c r="A8202" s="189" t="str">
        <f t="shared" si="424"/>
        <v>Nov</v>
      </c>
      <c r="B8202" s="190" t="str">
        <f t="shared" si="425"/>
        <v>2023</v>
      </c>
      <c r="C8202" s="190" t="str">
        <f t="shared" si="426"/>
        <v>Nov-2023</v>
      </c>
      <c r="D8202" s="2">
        <v>45260</v>
      </c>
      <c r="E8202" t="s">
        <v>1264</v>
      </c>
      <c r="F8202" t="s">
        <v>1265</v>
      </c>
      <c r="G8202" t="s">
        <v>1266</v>
      </c>
      <c r="H8202" t="s">
        <v>668</v>
      </c>
      <c r="I8202" t="s">
        <v>1281</v>
      </c>
      <c r="J8202" t="s">
        <v>1282</v>
      </c>
      <c r="K8202" t="s">
        <v>1304</v>
      </c>
      <c r="L8202" t="s">
        <v>1305</v>
      </c>
      <c r="M8202" t="s">
        <v>1306</v>
      </c>
      <c r="N8202" t="s">
        <v>922</v>
      </c>
      <c r="O8202">
        <v>320</v>
      </c>
    </row>
    <row r="8203" spans="1:15" x14ac:dyDescent="0.35">
      <c r="A8203" s="189" t="str">
        <f t="shared" si="424"/>
        <v>Nov</v>
      </c>
      <c r="B8203" s="190" t="str">
        <f t="shared" si="425"/>
        <v>2023</v>
      </c>
      <c r="C8203" s="190" t="str">
        <f t="shared" si="426"/>
        <v>Nov-2023</v>
      </c>
      <c r="D8203" s="2">
        <v>45260</v>
      </c>
      <c r="E8203" t="s">
        <v>1264</v>
      </c>
      <c r="F8203" t="s">
        <v>1265</v>
      </c>
      <c r="G8203" t="s">
        <v>1266</v>
      </c>
      <c r="H8203" t="s">
        <v>668</v>
      </c>
      <c r="I8203" t="s">
        <v>1281</v>
      </c>
      <c r="J8203" t="s">
        <v>1282</v>
      </c>
      <c r="K8203" t="s">
        <v>1304</v>
      </c>
      <c r="L8203" t="s">
        <v>1305</v>
      </c>
      <c r="M8203" t="s">
        <v>1306</v>
      </c>
      <c r="N8203" t="s">
        <v>921</v>
      </c>
      <c r="O8203">
        <v>675</v>
      </c>
    </row>
    <row r="8204" spans="1:15" x14ac:dyDescent="0.35">
      <c r="A8204" s="189" t="str">
        <f t="shared" si="424"/>
        <v>Nov</v>
      </c>
      <c r="B8204" s="190" t="str">
        <f t="shared" si="425"/>
        <v>2023</v>
      </c>
      <c r="C8204" s="190" t="str">
        <f t="shared" si="426"/>
        <v>Nov-2023</v>
      </c>
      <c r="D8204" s="2">
        <v>45260</v>
      </c>
      <c r="E8204" t="s">
        <v>1264</v>
      </c>
      <c r="F8204" t="s">
        <v>1265</v>
      </c>
      <c r="G8204" t="s">
        <v>1266</v>
      </c>
      <c r="H8204" t="s">
        <v>682</v>
      </c>
      <c r="I8204" t="s">
        <v>1307</v>
      </c>
      <c r="J8204" t="s">
        <v>1308</v>
      </c>
      <c r="K8204" t="s">
        <v>1309</v>
      </c>
      <c r="L8204" t="s">
        <v>1310</v>
      </c>
      <c r="M8204" t="s">
        <v>1311</v>
      </c>
      <c r="N8204" t="s">
        <v>1528</v>
      </c>
      <c r="O8204" t="s">
        <v>958</v>
      </c>
    </row>
    <row r="8205" spans="1:15" x14ac:dyDescent="0.35">
      <c r="A8205" s="189" t="str">
        <f t="shared" si="424"/>
        <v>Nov</v>
      </c>
      <c r="B8205" s="190" t="str">
        <f t="shared" si="425"/>
        <v>2023</v>
      </c>
      <c r="C8205" s="190" t="str">
        <f t="shared" si="426"/>
        <v>Nov-2023</v>
      </c>
      <c r="D8205" s="2">
        <v>45260</v>
      </c>
      <c r="E8205" t="s">
        <v>1264</v>
      </c>
      <c r="F8205" t="s">
        <v>1265</v>
      </c>
      <c r="G8205" t="s">
        <v>1266</v>
      </c>
      <c r="H8205" t="s">
        <v>682</v>
      </c>
      <c r="I8205" t="s">
        <v>1307</v>
      </c>
      <c r="J8205" t="s">
        <v>1308</v>
      </c>
      <c r="K8205" t="s">
        <v>1309</v>
      </c>
      <c r="L8205" t="s">
        <v>1310</v>
      </c>
      <c r="M8205" t="s">
        <v>1311</v>
      </c>
      <c r="N8205" t="s">
        <v>1529</v>
      </c>
      <c r="O8205" t="s">
        <v>958</v>
      </c>
    </row>
    <row r="8206" spans="1:15" x14ac:dyDescent="0.35">
      <c r="A8206" s="189" t="str">
        <f t="shared" si="424"/>
        <v>Nov</v>
      </c>
      <c r="B8206" s="190" t="str">
        <f t="shared" si="425"/>
        <v>2023</v>
      </c>
      <c r="C8206" s="190" t="str">
        <f t="shared" si="426"/>
        <v>Nov-2023</v>
      </c>
      <c r="D8206" s="2">
        <v>45260</v>
      </c>
      <c r="E8206" t="s">
        <v>1264</v>
      </c>
      <c r="F8206" t="s">
        <v>1265</v>
      </c>
      <c r="G8206" t="s">
        <v>1266</v>
      </c>
      <c r="H8206" t="s">
        <v>682</v>
      </c>
      <c r="I8206" t="s">
        <v>1307</v>
      </c>
      <c r="J8206" t="s">
        <v>1308</v>
      </c>
      <c r="K8206" t="s">
        <v>1309</v>
      </c>
      <c r="L8206" t="s">
        <v>1310</v>
      </c>
      <c r="M8206" t="s">
        <v>1311</v>
      </c>
      <c r="N8206" t="s">
        <v>919</v>
      </c>
      <c r="O8206">
        <v>20</v>
      </c>
    </row>
    <row r="8207" spans="1:15" x14ac:dyDescent="0.35">
      <c r="A8207" s="189" t="str">
        <f t="shared" si="424"/>
        <v>Nov</v>
      </c>
      <c r="B8207" s="190" t="str">
        <f t="shared" si="425"/>
        <v>2023</v>
      </c>
      <c r="C8207" s="190" t="str">
        <f t="shared" si="426"/>
        <v>Nov-2023</v>
      </c>
      <c r="D8207" s="2">
        <v>45260</v>
      </c>
      <c r="E8207" t="s">
        <v>1264</v>
      </c>
      <c r="F8207" t="s">
        <v>1265</v>
      </c>
      <c r="G8207" t="s">
        <v>1266</v>
      </c>
      <c r="H8207" t="s">
        <v>682</v>
      </c>
      <c r="I8207" t="s">
        <v>1307</v>
      </c>
      <c r="J8207" t="s">
        <v>1308</v>
      </c>
      <c r="K8207" t="s">
        <v>1309</v>
      </c>
      <c r="L8207" t="s">
        <v>1310</v>
      </c>
      <c r="M8207" t="s">
        <v>1311</v>
      </c>
      <c r="N8207" t="s">
        <v>920</v>
      </c>
      <c r="O8207">
        <v>1310</v>
      </c>
    </row>
    <row r="8208" spans="1:15" x14ac:dyDescent="0.35">
      <c r="A8208" s="189" t="str">
        <f t="shared" si="424"/>
        <v>Nov</v>
      </c>
      <c r="B8208" s="190" t="str">
        <f t="shared" si="425"/>
        <v>2023</v>
      </c>
      <c r="C8208" s="190" t="str">
        <f t="shared" si="426"/>
        <v>Nov-2023</v>
      </c>
      <c r="D8208" s="2">
        <v>45260</v>
      </c>
      <c r="E8208" t="s">
        <v>1264</v>
      </c>
      <c r="F8208" t="s">
        <v>1265</v>
      </c>
      <c r="G8208" t="s">
        <v>1266</v>
      </c>
      <c r="H8208" t="s">
        <v>682</v>
      </c>
      <c r="I8208" t="s">
        <v>1307</v>
      </c>
      <c r="J8208" t="s">
        <v>1308</v>
      </c>
      <c r="K8208" t="s">
        <v>1309</v>
      </c>
      <c r="L8208" t="s">
        <v>1310</v>
      </c>
      <c r="M8208" t="s">
        <v>1311</v>
      </c>
      <c r="N8208" t="s">
        <v>922</v>
      </c>
      <c r="O8208">
        <v>500</v>
      </c>
    </row>
    <row r="8209" spans="1:15" x14ac:dyDescent="0.35">
      <c r="A8209" s="189" t="str">
        <f t="shared" si="424"/>
        <v>Nov</v>
      </c>
      <c r="B8209" s="190" t="str">
        <f t="shared" si="425"/>
        <v>2023</v>
      </c>
      <c r="C8209" s="190" t="str">
        <f t="shared" si="426"/>
        <v>Nov-2023</v>
      </c>
      <c r="D8209" s="2">
        <v>45260</v>
      </c>
      <c r="E8209" t="s">
        <v>1264</v>
      </c>
      <c r="F8209" t="s">
        <v>1265</v>
      </c>
      <c r="G8209" t="s">
        <v>1266</v>
      </c>
      <c r="H8209" t="s">
        <v>682</v>
      </c>
      <c r="I8209" t="s">
        <v>1307</v>
      </c>
      <c r="J8209" t="s">
        <v>1308</v>
      </c>
      <c r="K8209" t="s">
        <v>1309</v>
      </c>
      <c r="L8209" t="s">
        <v>1310</v>
      </c>
      <c r="M8209" t="s">
        <v>1311</v>
      </c>
      <c r="N8209" t="s">
        <v>921</v>
      </c>
      <c r="O8209">
        <v>1515</v>
      </c>
    </row>
    <row r="8210" spans="1:15" x14ac:dyDescent="0.35">
      <c r="A8210" s="189" t="str">
        <f t="shared" si="424"/>
        <v>Nov</v>
      </c>
      <c r="B8210" s="190" t="str">
        <f t="shared" si="425"/>
        <v>2023</v>
      </c>
      <c r="C8210" s="190" t="str">
        <f t="shared" si="426"/>
        <v>Nov-2023</v>
      </c>
      <c r="D8210" s="2">
        <v>45260</v>
      </c>
      <c r="E8210" t="s">
        <v>1264</v>
      </c>
      <c r="F8210" t="s">
        <v>1265</v>
      </c>
      <c r="G8210" t="s">
        <v>1266</v>
      </c>
      <c r="H8210" t="s">
        <v>682</v>
      </c>
      <c r="I8210" t="s">
        <v>1307</v>
      </c>
      <c r="J8210" t="s">
        <v>1308</v>
      </c>
      <c r="K8210" t="s">
        <v>1312</v>
      </c>
      <c r="L8210" t="s">
        <v>1313</v>
      </c>
      <c r="M8210" t="s">
        <v>1314</v>
      </c>
      <c r="N8210" t="s">
        <v>1528</v>
      </c>
      <c r="O8210" t="s">
        <v>958</v>
      </c>
    </row>
    <row r="8211" spans="1:15" x14ac:dyDescent="0.35">
      <c r="A8211" s="189" t="str">
        <f t="shared" si="424"/>
        <v>Nov</v>
      </c>
      <c r="B8211" s="190" t="str">
        <f t="shared" si="425"/>
        <v>2023</v>
      </c>
      <c r="C8211" s="190" t="str">
        <f t="shared" si="426"/>
        <v>Nov-2023</v>
      </c>
      <c r="D8211" s="2">
        <v>45260</v>
      </c>
      <c r="E8211" t="s">
        <v>1264</v>
      </c>
      <c r="F8211" t="s">
        <v>1265</v>
      </c>
      <c r="G8211" t="s">
        <v>1266</v>
      </c>
      <c r="H8211" t="s">
        <v>682</v>
      </c>
      <c r="I8211" t="s">
        <v>1307</v>
      </c>
      <c r="J8211" t="s">
        <v>1308</v>
      </c>
      <c r="K8211" t="s">
        <v>1312</v>
      </c>
      <c r="L8211" t="s">
        <v>1313</v>
      </c>
      <c r="M8211" t="s">
        <v>1314</v>
      </c>
      <c r="N8211" t="s">
        <v>1529</v>
      </c>
      <c r="O8211" t="s">
        <v>958</v>
      </c>
    </row>
    <row r="8212" spans="1:15" x14ac:dyDescent="0.35">
      <c r="A8212" s="189" t="str">
        <f t="shared" si="424"/>
        <v>Nov</v>
      </c>
      <c r="B8212" s="190" t="str">
        <f t="shared" si="425"/>
        <v>2023</v>
      </c>
      <c r="C8212" s="190" t="str">
        <f t="shared" si="426"/>
        <v>Nov-2023</v>
      </c>
      <c r="D8212" s="2">
        <v>45260</v>
      </c>
      <c r="E8212" t="s">
        <v>1264</v>
      </c>
      <c r="F8212" t="s">
        <v>1265</v>
      </c>
      <c r="G8212" t="s">
        <v>1266</v>
      </c>
      <c r="H8212" t="s">
        <v>682</v>
      </c>
      <c r="I8212" t="s">
        <v>1307</v>
      </c>
      <c r="J8212" t="s">
        <v>1308</v>
      </c>
      <c r="K8212" t="s">
        <v>1312</v>
      </c>
      <c r="L8212" t="s">
        <v>1313</v>
      </c>
      <c r="M8212" t="s">
        <v>1314</v>
      </c>
      <c r="N8212" t="s">
        <v>919</v>
      </c>
      <c r="O8212">
        <v>45</v>
      </c>
    </row>
    <row r="8213" spans="1:15" x14ac:dyDescent="0.35">
      <c r="A8213" s="189" t="str">
        <f t="shared" si="424"/>
        <v>Nov</v>
      </c>
      <c r="B8213" s="190" t="str">
        <f t="shared" si="425"/>
        <v>2023</v>
      </c>
      <c r="C8213" s="190" t="str">
        <f t="shared" si="426"/>
        <v>Nov-2023</v>
      </c>
      <c r="D8213" s="2">
        <v>45260</v>
      </c>
      <c r="E8213" t="s">
        <v>1264</v>
      </c>
      <c r="F8213" t="s">
        <v>1265</v>
      </c>
      <c r="G8213" t="s">
        <v>1266</v>
      </c>
      <c r="H8213" t="s">
        <v>682</v>
      </c>
      <c r="I8213" t="s">
        <v>1307</v>
      </c>
      <c r="J8213" t="s">
        <v>1308</v>
      </c>
      <c r="K8213" t="s">
        <v>1312</v>
      </c>
      <c r="L8213" t="s">
        <v>1313</v>
      </c>
      <c r="M8213" t="s">
        <v>1314</v>
      </c>
      <c r="N8213" t="s">
        <v>920</v>
      </c>
      <c r="O8213">
        <v>635</v>
      </c>
    </row>
    <row r="8214" spans="1:15" x14ac:dyDescent="0.35">
      <c r="A8214" s="189" t="str">
        <f t="shared" si="424"/>
        <v>Nov</v>
      </c>
      <c r="B8214" s="190" t="str">
        <f t="shared" si="425"/>
        <v>2023</v>
      </c>
      <c r="C8214" s="190" t="str">
        <f t="shared" si="426"/>
        <v>Nov-2023</v>
      </c>
      <c r="D8214" s="2">
        <v>45260</v>
      </c>
      <c r="E8214" t="s">
        <v>1264</v>
      </c>
      <c r="F8214" t="s">
        <v>1265</v>
      </c>
      <c r="G8214" t="s">
        <v>1266</v>
      </c>
      <c r="H8214" t="s">
        <v>682</v>
      </c>
      <c r="I8214" t="s">
        <v>1307</v>
      </c>
      <c r="J8214" t="s">
        <v>1308</v>
      </c>
      <c r="K8214" t="s">
        <v>1312</v>
      </c>
      <c r="L8214" t="s">
        <v>1313</v>
      </c>
      <c r="M8214" t="s">
        <v>1314</v>
      </c>
      <c r="N8214" t="s">
        <v>922</v>
      </c>
      <c r="O8214">
        <v>660</v>
      </c>
    </row>
    <row r="8215" spans="1:15" x14ac:dyDescent="0.35">
      <c r="A8215" s="189" t="str">
        <f t="shared" si="424"/>
        <v>Nov</v>
      </c>
      <c r="B8215" s="190" t="str">
        <f t="shared" si="425"/>
        <v>2023</v>
      </c>
      <c r="C8215" s="190" t="str">
        <f t="shared" si="426"/>
        <v>Nov-2023</v>
      </c>
      <c r="D8215" s="2">
        <v>45260</v>
      </c>
      <c r="E8215" t="s">
        <v>1264</v>
      </c>
      <c r="F8215" t="s">
        <v>1265</v>
      </c>
      <c r="G8215" t="s">
        <v>1266</v>
      </c>
      <c r="H8215" t="s">
        <v>682</v>
      </c>
      <c r="I8215" t="s">
        <v>1307</v>
      </c>
      <c r="J8215" t="s">
        <v>1308</v>
      </c>
      <c r="K8215" t="s">
        <v>1312</v>
      </c>
      <c r="L8215" t="s">
        <v>1313</v>
      </c>
      <c r="M8215" t="s">
        <v>1314</v>
      </c>
      <c r="N8215" t="s">
        <v>921</v>
      </c>
      <c r="O8215">
        <v>745</v>
      </c>
    </row>
    <row r="8216" spans="1:15" x14ac:dyDescent="0.35">
      <c r="A8216" s="189" t="str">
        <f t="shared" si="424"/>
        <v>Nov</v>
      </c>
      <c r="B8216" s="190" t="str">
        <f t="shared" si="425"/>
        <v>2023</v>
      </c>
      <c r="C8216" s="190" t="str">
        <f t="shared" si="426"/>
        <v>Nov-2023</v>
      </c>
      <c r="D8216" s="2">
        <v>45260</v>
      </c>
      <c r="E8216" t="s">
        <v>1264</v>
      </c>
      <c r="F8216" t="s">
        <v>1265</v>
      </c>
      <c r="G8216" t="s">
        <v>1266</v>
      </c>
      <c r="H8216" t="s">
        <v>682</v>
      </c>
      <c r="I8216" t="s">
        <v>1307</v>
      </c>
      <c r="J8216" t="s">
        <v>1308</v>
      </c>
      <c r="K8216" t="s">
        <v>1315</v>
      </c>
      <c r="L8216" t="s">
        <v>1316</v>
      </c>
      <c r="M8216" t="s">
        <v>1317</v>
      </c>
      <c r="N8216" t="s">
        <v>1528</v>
      </c>
      <c r="O8216" t="s">
        <v>958</v>
      </c>
    </row>
    <row r="8217" spans="1:15" x14ac:dyDescent="0.35">
      <c r="A8217" s="189" t="str">
        <f t="shared" si="424"/>
        <v>Nov</v>
      </c>
      <c r="B8217" s="190" t="str">
        <f t="shared" si="425"/>
        <v>2023</v>
      </c>
      <c r="C8217" s="190" t="str">
        <f t="shared" si="426"/>
        <v>Nov-2023</v>
      </c>
      <c r="D8217" s="2">
        <v>45260</v>
      </c>
      <c r="E8217" t="s">
        <v>1264</v>
      </c>
      <c r="F8217" t="s">
        <v>1265</v>
      </c>
      <c r="G8217" t="s">
        <v>1266</v>
      </c>
      <c r="H8217" t="s">
        <v>682</v>
      </c>
      <c r="I8217" t="s">
        <v>1307</v>
      </c>
      <c r="J8217" t="s">
        <v>1308</v>
      </c>
      <c r="K8217" t="s">
        <v>1315</v>
      </c>
      <c r="L8217" t="s">
        <v>1316</v>
      </c>
      <c r="M8217" t="s">
        <v>1317</v>
      </c>
      <c r="N8217" t="s">
        <v>1529</v>
      </c>
      <c r="O8217" t="s">
        <v>958</v>
      </c>
    </row>
    <row r="8218" spans="1:15" x14ac:dyDescent="0.35">
      <c r="A8218" s="189" t="str">
        <f t="shared" ref="A8218:A8269" si="427">TEXT(D8218,"mmm")</f>
        <v>Nov</v>
      </c>
      <c r="B8218" s="190" t="str">
        <f t="shared" ref="B8218:B8269" si="428">TEXT(D8218,"yyyy")</f>
        <v>2023</v>
      </c>
      <c r="C8218" s="190" t="str">
        <f t="shared" ref="C8218:C8269" si="429">_xlfn.CONCAT(A8218&amp;"-"&amp;B8218)</f>
        <v>Nov-2023</v>
      </c>
      <c r="D8218" s="2">
        <v>45260</v>
      </c>
      <c r="E8218" t="s">
        <v>1264</v>
      </c>
      <c r="F8218" t="s">
        <v>1265</v>
      </c>
      <c r="G8218" t="s">
        <v>1266</v>
      </c>
      <c r="H8218" t="s">
        <v>682</v>
      </c>
      <c r="I8218" t="s">
        <v>1307</v>
      </c>
      <c r="J8218" t="s">
        <v>1308</v>
      </c>
      <c r="K8218" t="s">
        <v>1315</v>
      </c>
      <c r="L8218" t="s">
        <v>1316</v>
      </c>
      <c r="M8218" t="s">
        <v>1317</v>
      </c>
      <c r="N8218" t="s">
        <v>919</v>
      </c>
      <c r="O8218">
        <v>45</v>
      </c>
    </row>
    <row r="8219" spans="1:15" x14ac:dyDescent="0.35">
      <c r="A8219" s="189" t="str">
        <f t="shared" si="427"/>
        <v>Nov</v>
      </c>
      <c r="B8219" s="190" t="str">
        <f t="shared" si="428"/>
        <v>2023</v>
      </c>
      <c r="C8219" s="190" t="str">
        <f t="shared" si="429"/>
        <v>Nov-2023</v>
      </c>
      <c r="D8219" s="2">
        <v>45260</v>
      </c>
      <c r="E8219" t="s">
        <v>1264</v>
      </c>
      <c r="F8219" t="s">
        <v>1265</v>
      </c>
      <c r="G8219" t="s">
        <v>1266</v>
      </c>
      <c r="H8219" t="s">
        <v>682</v>
      </c>
      <c r="I8219" t="s">
        <v>1307</v>
      </c>
      <c r="J8219" t="s">
        <v>1308</v>
      </c>
      <c r="K8219" t="s">
        <v>1315</v>
      </c>
      <c r="L8219" t="s">
        <v>1316</v>
      </c>
      <c r="M8219" t="s">
        <v>1317</v>
      </c>
      <c r="N8219" t="s">
        <v>920</v>
      </c>
      <c r="O8219">
        <v>515</v>
      </c>
    </row>
    <row r="8220" spans="1:15" x14ac:dyDescent="0.35">
      <c r="A8220" s="189" t="str">
        <f t="shared" si="427"/>
        <v>Nov</v>
      </c>
      <c r="B8220" s="190" t="str">
        <f t="shared" si="428"/>
        <v>2023</v>
      </c>
      <c r="C8220" s="190" t="str">
        <f t="shared" si="429"/>
        <v>Nov-2023</v>
      </c>
      <c r="D8220" s="2">
        <v>45260</v>
      </c>
      <c r="E8220" t="s">
        <v>1264</v>
      </c>
      <c r="F8220" t="s">
        <v>1265</v>
      </c>
      <c r="G8220" t="s">
        <v>1266</v>
      </c>
      <c r="H8220" t="s">
        <v>682</v>
      </c>
      <c r="I8220" t="s">
        <v>1307</v>
      </c>
      <c r="J8220" t="s">
        <v>1308</v>
      </c>
      <c r="K8220" t="s">
        <v>1315</v>
      </c>
      <c r="L8220" t="s">
        <v>1316</v>
      </c>
      <c r="M8220" t="s">
        <v>1317</v>
      </c>
      <c r="N8220" t="s">
        <v>922</v>
      </c>
      <c r="O8220">
        <v>425</v>
      </c>
    </row>
    <row r="8221" spans="1:15" x14ac:dyDescent="0.35">
      <c r="A8221" s="189" t="str">
        <f t="shared" si="427"/>
        <v>Nov</v>
      </c>
      <c r="B8221" s="190" t="str">
        <f t="shared" si="428"/>
        <v>2023</v>
      </c>
      <c r="C8221" s="190" t="str">
        <f t="shared" si="429"/>
        <v>Nov-2023</v>
      </c>
      <c r="D8221" s="2">
        <v>45260</v>
      </c>
      <c r="E8221" t="s">
        <v>1264</v>
      </c>
      <c r="F8221" t="s">
        <v>1265</v>
      </c>
      <c r="G8221" t="s">
        <v>1266</v>
      </c>
      <c r="H8221" t="s">
        <v>682</v>
      </c>
      <c r="I8221" t="s">
        <v>1307</v>
      </c>
      <c r="J8221" t="s">
        <v>1308</v>
      </c>
      <c r="K8221" t="s">
        <v>1315</v>
      </c>
      <c r="L8221" t="s">
        <v>1316</v>
      </c>
      <c r="M8221" t="s">
        <v>1317</v>
      </c>
      <c r="N8221" t="s">
        <v>921</v>
      </c>
      <c r="O8221">
        <v>515</v>
      </c>
    </row>
    <row r="8222" spans="1:15" x14ac:dyDescent="0.35">
      <c r="A8222" s="189" t="str">
        <f t="shared" si="427"/>
        <v>Nov</v>
      </c>
      <c r="B8222" s="190" t="str">
        <f t="shared" si="428"/>
        <v>2023</v>
      </c>
      <c r="C8222" s="190" t="str">
        <f t="shared" si="429"/>
        <v>Nov-2023</v>
      </c>
      <c r="D8222" s="2">
        <v>45260</v>
      </c>
      <c r="E8222" t="s">
        <v>1264</v>
      </c>
      <c r="F8222" t="s">
        <v>1265</v>
      </c>
      <c r="G8222" t="s">
        <v>1266</v>
      </c>
      <c r="H8222" t="s">
        <v>682</v>
      </c>
      <c r="I8222" t="s">
        <v>1307</v>
      </c>
      <c r="J8222" t="s">
        <v>1308</v>
      </c>
      <c r="K8222" t="s">
        <v>1318</v>
      </c>
      <c r="L8222" t="s">
        <v>1319</v>
      </c>
      <c r="M8222" t="s">
        <v>1320</v>
      </c>
      <c r="N8222" t="s">
        <v>1528</v>
      </c>
      <c r="O8222" t="s">
        <v>958</v>
      </c>
    </row>
    <row r="8223" spans="1:15" x14ac:dyDescent="0.35">
      <c r="A8223" s="189" t="str">
        <f t="shared" si="427"/>
        <v>Nov</v>
      </c>
      <c r="B8223" s="190" t="str">
        <f t="shared" si="428"/>
        <v>2023</v>
      </c>
      <c r="C8223" s="190" t="str">
        <f t="shared" si="429"/>
        <v>Nov-2023</v>
      </c>
      <c r="D8223" s="2">
        <v>45260</v>
      </c>
      <c r="E8223" t="s">
        <v>1264</v>
      </c>
      <c r="F8223" t="s">
        <v>1265</v>
      </c>
      <c r="G8223" t="s">
        <v>1266</v>
      </c>
      <c r="H8223" t="s">
        <v>682</v>
      </c>
      <c r="I8223" t="s">
        <v>1307</v>
      </c>
      <c r="J8223" t="s">
        <v>1308</v>
      </c>
      <c r="K8223" t="s">
        <v>1318</v>
      </c>
      <c r="L8223" t="s">
        <v>1319</v>
      </c>
      <c r="M8223" t="s">
        <v>1320</v>
      </c>
      <c r="N8223" t="s">
        <v>1529</v>
      </c>
      <c r="O8223" t="s">
        <v>958</v>
      </c>
    </row>
    <row r="8224" spans="1:15" x14ac:dyDescent="0.35">
      <c r="A8224" s="189" t="str">
        <f t="shared" si="427"/>
        <v>Nov</v>
      </c>
      <c r="B8224" s="190" t="str">
        <f t="shared" si="428"/>
        <v>2023</v>
      </c>
      <c r="C8224" s="190" t="str">
        <f t="shared" si="429"/>
        <v>Nov-2023</v>
      </c>
      <c r="D8224" s="2">
        <v>45260</v>
      </c>
      <c r="E8224" t="s">
        <v>1264</v>
      </c>
      <c r="F8224" t="s">
        <v>1265</v>
      </c>
      <c r="G8224" t="s">
        <v>1266</v>
      </c>
      <c r="H8224" t="s">
        <v>682</v>
      </c>
      <c r="I8224" t="s">
        <v>1307</v>
      </c>
      <c r="J8224" t="s">
        <v>1308</v>
      </c>
      <c r="K8224" t="s">
        <v>1318</v>
      </c>
      <c r="L8224" t="s">
        <v>1319</v>
      </c>
      <c r="M8224" t="s">
        <v>1320</v>
      </c>
      <c r="N8224" t="s">
        <v>919</v>
      </c>
      <c r="O8224">
        <v>5</v>
      </c>
    </row>
    <row r="8225" spans="1:15" x14ac:dyDescent="0.35">
      <c r="A8225" s="189" t="str">
        <f t="shared" si="427"/>
        <v>Nov</v>
      </c>
      <c r="B8225" s="190" t="str">
        <f t="shared" si="428"/>
        <v>2023</v>
      </c>
      <c r="C8225" s="190" t="str">
        <f t="shared" si="429"/>
        <v>Nov-2023</v>
      </c>
      <c r="D8225" s="2">
        <v>45260</v>
      </c>
      <c r="E8225" t="s">
        <v>1264</v>
      </c>
      <c r="F8225" t="s">
        <v>1265</v>
      </c>
      <c r="G8225" t="s">
        <v>1266</v>
      </c>
      <c r="H8225" t="s">
        <v>682</v>
      </c>
      <c r="I8225" t="s">
        <v>1307</v>
      </c>
      <c r="J8225" t="s">
        <v>1308</v>
      </c>
      <c r="K8225" t="s">
        <v>1318</v>
      </c>
      <c r="L8225" t="s">
        <v>1319</v>
      </c>
      <c r="M8225" t="s">
        <v>1320</v>
      </c>
      <c r="N8225" t="s">
        <v>920</v>
      </c>
      <c r="O8225">
        <v>255</v>
      </c>
    </row>
    <row r="8226" spans="1:15" x14ac:dyDescent="0.35">
      <c r="A8226" s="189" t="str">
        <f t="shared" si="427"/>
        <v>Nov</v>
      </c>
      <c r="B8226" s="190" t="str">
        <f t="shared" si="428"/>
        <v>2023</v>
      </c>
      <c r="C8226" s="190" t="str">
        <f t="shared" si="429"/>
        <v>Nov-2023</v>
      </c>
      <c r="D8226" s="2">
        <v>45260</v>
      </c>
      <c r="E8226" t="s">
        <v>1264</v>
      </c>
      <c r="F8226" t="s">
        <v>1265</v>
      </c>
      <c r="G8226" t="s">
        <v>1266</v>
      </c>
      <c r="H8226" t="s">
        <v>682</v>
      </c>
      <c r="I8226" t="s">
        <v>1307</v>
      </c>
      <c r="J8226" t="s">
        <v>1308</v>
      </c>
      <c r="K8226" t="s">
        <v>1318</v>
      </c>
      <c r="L8226" t="s">
        <v>1319</v>
      </c>
      <c r="M8226" t="s">
        <v>1320</v>
      </c>
      <c r="N8226" t="s">
        <v>922</v>
      </c>
      <c r="O8226">
        <v>580</v>
      </c>
    </row>
    <row r="8227" spans="1:15" x14ac:dyDescent="0.35">
      <c r="A8227" s="189" t="str">
        <f t="shared" si="427"/>
        <v>Nov</v>
      </c>
      <c r="B8227" s="190" t="str">
        <f t="shared" si="428"/>
        <v>2023</v>
      </c>
      <c r="C8227" s="190" t="str">
        <f t="shared" si="429"/>
        <v>Nov-2023</v>
      </c>
      <c r="D8227" s="2">
        <v>45260</v>
      </c>
      <c r="E8227" t="s">
        <v>1264</v>
      </c>
      <c r="F8227" t="s">
        <v>1265</v>
      </c>
      <c r="G8227" t="s">
        <v>1266</v>
      </c>
      <c r="H8227" t="s">
        <v>682</v>
      </c>
      <c r="I8227" t="s">
        <v>1307</v>
      </c>
      <c r="J8227" t="s">
        <v>1308</v>
      </c>
      <c r="K8227" t="s">
        <v>1318</v>
      </c>
      <c r="L8227" t="s">
        <v>1319</v>
      </c>
      <c r="M8227" t="s">
        <v>1320</v>
      </c>
      <c r="N8227" t="s">
        <v>921</v>
      </c>
      <c r="O8227">
        <v>665</v>
      </c>
    </row>
    <row r="8228" spans="1:15" x14ac:dyDescent="0.35">
      <c r="A8228" s="189" t="str">
        <f t="shared" si="427"/>
        <v>Nov</v>
      </c>
      <c r="B8228" s="190" t="str">
        <f t="shared" si="428"/>
        <v>2023</v>
      </c>
      <c r="C8228" s="190" t="str">
        <f t="shared" si="429"/>
        <v>Nov-2023</v>
      </c>
      <c r="D8228" s="2">
        <v>45260</v>
      </c>
      <c r="E8228" t="s">
        <v>1264</v>
      </c>
      <c r="F8228" t="s">
        <v>1265</v>
      </c>
      <c r="G8228" t="s">
        <v>1266</v>
      </c>
      <c r="H8228" t="s">
        <v>682</v>
      </c>
      <c r="I8228" t="s">
        <v>1307</v>
      </c>
      <c r="J8228" t="s">
        <v>1308</v>
      </c>
      <c r="K8228" t="s">
        <v>1321</v>
      </c>
      <c r="L8228" t="s">
        <v>1322</v>
      </c>
      <c r="M8228" t="s">
        <v>1323</v>
      </c>
      <c r="N8228" t="s">
        <v>1528</v>
      </c>
      <c r="O8228" t="s">
        <v>958</v>
      </c>
    </row>
    <row r="8229" spans="1:15" x14ac:dyDescent="0.35">
      <c r="A8229" s="189" t="str">
        <f t="shared" si="427"/>
        <v>Nov</v>
      </c>
      <c r="B8229" s="190" t="str">
        <f t="shared" si="428"/>
        <v>2023</v>
      </c>
      <c r="C8229" s="190" t="str">
        <f t="shared" si="429"/>
        <v>Nov-2023</v>
      </c>
      <c r="D8229" s="2">
        <v>45260</v>
      </c>
      <c r="E8229" t="s">
        <v>1264</v>
      </c>
      <c r="F8229" t="s">
        <v>1265</v>
      </c>
      <c r="G8229" t="s">
        <v>1266</v>
      </c>
      <c r="H8229" t="s">
        <v>682</v>
      </c>
      <c r="I8229" t="s">
        <v>1307</v>
      </c>
      <c r="J8229" t="s">
        <v>1308</v>
      </c>
      <c r="K8229" t="s">
        <v>1321</v>
      </c>
      <c r="L8229" t="s">
        <v>1322</v>
      </c>
      <c r="M8229" t="s">
        <v>1323</v>
      </c>
      <c r="N8229" t="s">
        <v>1529</v>
      </c>
      <c r="O8229" t="s">
        <v>958</v>
      </c>
    </row>
    <row r="8230" spans="1:15" x14ac:dyDescent="0.35">
      <c r="A8230" s="189" t="str">
        <f t="shared" si="427"/>
        <v>Nov</v>
      </c>
      <c r="B8230" s="190" t="str">
        <f t="shared" si="428"/>
        <v>2023</v>
      </c>
      <c r="C8230" s="190" t="str">
        <f t="shared" si="429"/>
        <v>Nov-2023</v>
      </c>
      <c r="D8230" s="2">
        <v>45260</v>
      </c>
      <c r="E8230" t="s">
        <v>1264</v>
      </c>
      <c r="F8230" t="s">
        <v>1265</v>
      </c>
      <c r="G8230" t="s">
        <v>1266</v>
      </c>
      <c r="H8230" t="s">
        <v>682</v>
      </c>
      <c r="I8230" t="s">
        <v>1307</v>
      </c>
      <c r="J8230" t="s">
        <v>1308</v>
      </c>
      <c r="K8230" t="s">
        <v>1321</v>
      </c>
      <c r="L8230" t="s">
        <v>1322</v>
      </c>
      <c r="M8230" t="s">
        <v>1323</v>
      </c>
      <c r="N8230" t="s">
        <v>919</v>
      </c>
      <c r="O8230">
        <v>50</v>
      </c>
    </row>
    <row r="8231" spans="1:15" x14ac:dyDescent="0.35">
      <c r="A8231" s="189" t="str">
        <f t="shared" si="427"/>
        <v>Nov</v>
      </c>
      <c r="B8231" s="190" t="str">
        <f t="shared" si="428"/>
        <v>2023</v>
      </c>
      <c r="C8231" s="190" t="str">
        <f t="shared" si="429"/>
        <v>Nov-2023</v>
      </c>
      <c r="D8231" s="2">
        <v>45260</v>
      </c>
      <c r="E8231" t="s">
        <v>1264</v>
      </c>
      <c r="F8231" t="s">
        <v>1265</v>
      </c>
      <c r="G8231" t="s">
        <v>1266</v>
      </c>
      <c r="H8231" t="s">
        <v>682</v>
      </c>
      <c r="I8231" t="s">
        <v>1307</v>
      </c>
      <c r="J8231" t="s">
        <v>1308</v>
      </c>
      <c r="K8231" t="s">
        <v>1321</v>
      </c>
      <c r="L8231" t="s">
        <v>1322</v>
      </c>
      <c r="M8231" t="s">
        <v>1323</v>
      </c>
      <c r="N8231" t="s">
        <v>920</v>
      </c>
      <c r="O8231">
        <v>785</v>
      </c>
    </row>
    <row r="8232" spans="1:15" x14ac:dyDescent="0.35">
      <c r="A8232" s="189" t="str">
        <f t="shared" si="427"/>
        <v>Nov</v>
      </c>
      <c r="B8232" s="190" t="str">
        <f t="shared" si="428"/>
        <v>2023</v>
      </c>
      <c r="C8232" s="190" t="str">
        <f t="shared" si="429"/>
        <v>Nov-2023</v>
      </c>
      <c r="D8232" s="2">
        <v>45260</v>
      </c>
      <c r="E8232" t="s">
        <v>1264</v>
      </c>
      <c r="F8232" t="s">
        <v>1265</v>
      </c>
      <c r="G8232" t="s">
        <v>1266</v>
      </c>
      <c r="H8232" t="s">
        <v>682</v>
      </c>
      <c r="I8232" t="s">
        <v>1307</v>
      </c>
      <c r="J8232" t="s">
        <v>1308</v>
      </c>
      <c r="K8232" t="s">
        <v>1321</v>
      </c>
      <c r="L8232" t="s">
        <v>1322</v>
      </c>
      <c r="M8232" t="s">
        <v>1323</v>
      </c>
      <c r="N8232" t="s">
        <v>922</v>
      </c>
      <c r="O8232">
        <v>235</v>
      </c>
    </row>
    <row r="8233" spans="1:15" x14ac:dyDescent="0.35">
      <c r="A8233" s="189" t="str">
        <f t="shared" si="427"/>
        <v>Nov</v>
      </c>
      <c r="B8233" s="190" t="str">
        <f t="shared" si="428"/>
        <v>2023</v>
      </c>
      <c r="C8233" s="190" t="str">
        <f t="shared" si="429"/>
        <v>Nov-2023</v>
      </c>
      <c r="D8233" s="2">
        <v>45260</v>
      </c>
      <c r="E8233" t="s">
        <v>1264</v>
      </c>
      <c r="F8233" t="s">
        <v>1265</v>
      </c>
      <c r="G8233" t="s">
        <v>1266</v>
      </c>
      <c r="H8233" t="s">
        <v>682</v>
      </c>
      <c r="I8233" t="s">
        <v>1307</v>
      </c>
      <c r="J8233" t="s">
        <v>1308</v>
      </c>
      <c r="K8233" t="s">
        <v>1321</v>
      </c>
      <c r="L8233" t="s">
        <v>1322</v>
      </c>
      <c r="M8233" t="s">
        <v>1323</v>
      </c>
      <c r="N8233" t="s">
        <v>921</v>
      </c>
      <c r="O8233">
        <v>675</v>
      </c>
    </row>
    <row r="8234" spans="1:15" x14ac:dyDescent="0.35">
      <c r="A8234" s="189" t="str">
        <f t="shared" si="427"/>
        <v>Nov</v>
      </c>
      <c r="B8234" s="190" t="str">
        <f t="shared" si="428"/>
        <v>2023</v>
      </c>
      <c r="C8234" s="190" t="str">
        <f t="shared" si="429"/>
        <v>Nov-2023</v>
      </c>
      <c r="D8234" s="2">
        <v>45260</v>
      </c>
      <c r="E8234" t="s">
        <v>1264</v>
      </c>
      <c r="F8234" t="s">
        <v>1265</v>
      </c>
      <c r="G8234" t="s">
        <v>1266</v>
      </c>
      <c r="H8234" t="s">
        <v>682</v>
      </c>
      <c r="I8234" t="s">
        <v>1307</v>
      </c>
      <c r="J8234" t="s">
        <v>1308</v>
      </c>
      <c r="K8234" t="s">
        <v>1324</v>
      </c>
      <c r="L8234" t="s">
        <v>1325</v>
      </c>
      <c r="M8234" t="s">
        <v>1326</v>
      </c>
      <c r="N8234" t="s">
        <v>1528</v>
      </c>
      <c r="O8234" t="s">
        <v>958</v>
      </c>
    </row>
    <row r="8235" spans="1:15" x14ac:dyDescent="0.35">
      <c r="A8235" s="189" t="str">
        <f t="shared" si="427"/>
        <v>Nov</v>
      </c>
      <c r="B8235" s="190" t="str">
        <f t="shared" si="428"/>
        <v>2023</v>
      </c>
      <c r="C8235" s="190" t="str">
        <f t="shared" si="429"/>
        <v>Nov-2023</v>
      </c>
      <c r="D8235" s="2">
        <v>45260</v>
      </c>
      <c r="E8235" t="s">
        <v>1264</v>
      </c>
      <c r="F8235" t="s">
        <v>1265</v>
      </c>
      <c r="G8235" t="s">
        <v>1266</v>
      </c>
      <c r="H8235" t="s">
        <v>682</v>
      </c>
      <c r="I8235" t="s">
        <v>1307</v>
      </c>
      <c r="J8235" t="s">
        <v>1308</v>
      </c>
      <c r="K8235" t="s">
        <v>1324</v>
      </c>
      <c r="L8235" t="s">
        <v>1325</v>
      </c>
      <c r="M8235" t="s">
        <v>1326</v>
      </c>
      <c r="N8235" t="s">
        <v>1529</v>
      </c>
      <c r="O8235" t="s">
        <v>958</v>
      </c>
    </row>
    <row r="8236" spans="1:15" x14ac:dyDescent="0.35">
      <c r="A8236" s="189" t="str">
        <f t="shared" si="427"/>
        <v>Nov</v>
      </c>
      <c r="B8236" s="190" t="str">
        <f t="shared" si="428"/>
        <v>2023</v>
      </c>
      <c r="C8236" s="190" t="str">
        <f t="shared" si="429"/>
        <v>Nov-2023</v>
      </c>
      <c r="D8236" s="2">
        <v>45260</v>
      </c>
      <c r="E8236" t="s">
        <v>1264</v>
      </c>
      <c r="F8236" t="s">
        <v>1265</v>
      </c>
      <c r="G8236" t="s">
        <v>1266</v>
      </c>
      <c r="H8236" t="s">
        <v>682</v>
      </c>
      <c r="I8236" t="s">
        <v>1307</v>
      </c>
      <c r="J8236" t="s">
        <v>1308</v>
      </c>
      <c r="K8236" t="s">
        <v>1324</v>
      </c>
      <c r="L8236" t="s">
        <v>1325</v>
      </c>
      <c r="M8236" t="s">
        <v>1326</v>
      </c>
      <c r="N8236" t="s">
        <v>919</v>
      </c>
      <c r="O8236">
        <v>320</v>
      </c>
    </row>
    <row r="8237" spans="1:15" x14ac:dyDescent="0.35">
      <c r="A8237" s="189" t="str">
        <f t="shared" si="427"/>
        <v>Nov</v>
      </c>
      <c r="B8237" s="190" t="str">
        <f t="shared" si="428"/>
        <v>2023</v>
      </c>
      <c r="C8237" s="190" t="str">
        <f t="shared" si="429"/>
        <v>Nov-2023</v>
      </c>
      <c r="D8237" s="2">
        <v>45260</v>
      </c>
      <c r="E8237" t="s">
        <v>1264</v>
      </c>
      <c r="F8237" t="s">
        <v>1265</v>
      </c>
      <c r="G8237" t="s">
        <v>1266</v>
      </c>
      <c r="H8237" t="s">
        <v>682</v>
      </c>
      <c r="I8237" t="s">
        <v>1307</v>
      </c>
      <c r="J8237" t="s">
        <v>1308</v>
      </c>
      <c r="K8237" t="s">
        <v>1324</v>
      </c>
      <c r="L8237" t="s">
        <v>1325</v>
      </c>
      <c r="M8237" t="s">
        <v>1326</v>
      </c>
      <c r="N8237" t="s">
        <v>920</v>
      </c>
      <c r="O8237">
        <v>2245</v>
      </c>
    </row>
    <row r="8238" spans="1:15" x14ac:dyDescent="0.35">
      <c r="A8238" s="189" t="str">
        <f t="shared" si="427"/>
        <v>Nov</v>
      </c>
      <c r="B8238" s="190" t="str">
        <f t="shared" si="428"/>
        <v>2023</v>
      </c>
      <c r="C8238" s="190" t="str">
        <f t="shared" si="429"/>
        <v>Nov-2023</v>
      </c>
      <c r="D8238" s="2">
        <v>45260</v>
      </c>
      <c r="E8238" t="s">
        <v>1264</v>
      </c>
      <c r="F8238" t="s">
        <v>1265</v>
      </c>
      <c r="G8238" t="s">
        <v>1266</v>
      </c>
      <c r="H8238" t="s">
        <v>682</v>
      </c>
      <c r="I8238" t="s">
        <v>1307</v>
      </c>
      <c r="J8238" t="s">
        <v>1308</v>
      </c>
      <c r="K8238" t="s">
        <v>1324</v>
      </c>
      <c r="L8238" t="s">
        <v>1325</v>
      </c>
      <c r="M8238" t="s">
        <v>1326</v>
      </c>
      <c r="N8238" t="s">
        <v>922</v>
      </c>
      <c r="O8238">
        <v>1225</v>
      </c>
    </row>
    <row r="8239" spans="1:15" x14ac:dyDescent="0.35">
      <c r="A8239" s="189" t="str">
        <f t="shared" si="427"/>
        <v>Nov</v>
      </c>
      <c r="B8239" s="190" t="str">
        <f t="shared" si="428"/>
        <v>2023</v>
      </c>
      <c r="C8239" s="190" t="str">
        <f t="shared" si="429"/>
        <v>Nov-2023</v>
      </c>
      <c r="D8239" s="2">
        <v>45260</v>
      </c>
      <c r="E8239" t="s">
        <v>1264</v>
      </c>
      <c r="F8239" t="s">
        <v>1265</v>
      </c>
      <c r="G8239" t="s">
        <v>1266</v>
      </c>
      <c r="H8239" t="s">
        <v>682</v>
      </c>
      <c r="I8239" t="s">
        <v>1307</v>
      </c>
      <c r="J8239" t="s">
        <v>1308</v>
      </c>
      <c r="K8239" t="s">
        <v>1324</v>
      </c>
      <c r="L8239" t="s">
        <v>1325</v>
      </c>
      <c r="M8239" t="s">
        <v>1326</v>
      </c>
      <c r="N8239" t="s">
        <v>921</v>
      </c>
      <c r="O8239">
        <v>1725</v>
      </c>
    </row>
    <row r="8240" spans="1:15" x14ac:dyDescent="0.35">
      <c r="A8240" s="189" t="str">
        <f t="shared" si="427"/>
        <v>Nov</v>
      </c>
      <c r="B8240" s="190" t="str">
        <f t="shared" si="428"/>
        <v>2023</v>
      </c>
      <c r="C8240" s="190" t="str">
        <f t="shared" si="429"/>
        <v>Nov-2023</v>
      </c>
      <c r="D8240" s="2">
        <v>45260</v>
      </c>
      <c r="E8240" t="s">
        <v>1264</v>
      </c>
      <c r="F8240" t="s">
        <v>1265</v>
      </c>
      <c r="G8240" t="s">
        <v>1266</v>
      </c>
      <c r="H8240" t="s">
        <v>695</v>
      </c>
      <c r="I8240" t="s">
        <v>1327</v>
      </c>
      <c r="J8240" t="s">
        <v>1328</v>
      </c>
      <c r="K8240" t="s">
        <v>1329</v>
      </c>
      <c r="L8240" t="s">
        <v>1330</v>
      </c>
      <c r="M8240" t="s">
        <v>1331</v>
      </c>
      <c r="N8240" t="s">
        <v>1528</v>
      </c>
      <c r="O8240" t="s">
        <v>958</v>
      </c>
    </row>
    <row r="8241" spans="1:15" x14ac:dyDescent="0.35">
      <c r="A8241" s="189" t="str">
        <f t="shared" si="427"/>
        <v>Nov</v>
      </c>
      <c r="B8241" s="190" t="str">
        <f t="shared" si="428"/>
        <v>2023</v>
      </c>
      <c r="C8241" s="190" t="str">
        <f t="shared" si="429"/>
        <v>Nov-2023</v>
      </c>
      <c r="D8241" s="2">
        <v>45260</v>
      </c>
      <c r="E8241" t="s">
        <v>1264</v>
      </c>
      <c r="F8241" t="s">
        <v>1265</v>
      </c>
      <c r="G8241" t="s">
        <v>1266</v>
      </c>
      <c r="H8241" t="s">
        <v>695</v>
      </c>
      <c r="I8241" t="s">
        <v>1327</v>
      </c>
      <c r="J8241" t="s">
        <v>1328</v>
      </c>
      <c r="K8241" t="s">
        <v>1329</v>
      </c>
      <c r="L8241" t="s">
        <v>1330</v>
      </c>
      <c r="M8241" t="s">
        <v>1331</v>
      </c>
      <c r="N8241" t="s">
        <v>1529</v>
      </c>
      <c r="O8241" t="s">
        <v>958</v>
      </c>
    </row>
    <row r="8242" spans="1:15" x14ac:dyDescent="0.35">
      <c r="A8242" s="189" t="str">
        <f t="shared" si="427"/>
        <v>Nov</v>
      </c>
      <c r="B8242" s="190" t="str">
        <f t="shared" si="428"/>
        <v>2023</v>
      </c>
      <c r="C8242" s="190" t="str">
        <f t="shared" si="429"/>
        <v>Nov-2023</v>
      </c>
      <c r="D8242" s="2">
        <v>45260</v>
      </c>
      <c r="E8242" t="s">
        <v>1264</v>
      </c>
      <c r="F8242" t="s">
        <v>1265</v>
      </c>
      <c r="G8242" t="s">
        <v>1266</v>
      </c>
      <c r="H8242" t="s">
        <v>695</v>
      </c>
      <c r="I8242" t="s">
        <v>1327</v>
      </c>
      <c r="J8242" t="s">
        <v>1328</v>
      </c>
      <c r="K8242" t="s">
        <v>1329</v>
      </c>
      <c r="L8242" t="s">
        <v>1330</v>
      </c>
      <c r="M8242" t="s">
        <v>1331</v>
      </c>
      <c r="N8242" t="s">
        <v>919</v>
      </c>
      <c r="O8242">
        <v>100</v>
      </c>
    </row>
    <row r="8243" spans="1:15" x14ac:dyDescent="0.35">
      <c r="A8243" s="189" t="str">
        <f t="shared" si="427"/>
        <v>Nov</v>
      </c>
      <c r="B8243" s="190" t="str">
        <f t="shared" si="428"/>
        <v>2023</v>
      </c>
      <c r="C8243" s="190" t="str">
        <f t="shared" si="429"/>
        <v>Nov-2023</v>
      </c>
      <c r="D8243" s="2">
        <v>45260</v>
      </c>
      <c r="E8243" t="s">
        <v>1264</v>
      </c>
      <c r="F8243" t="s">
        <v>1265</v>
      </c>
      <c r="G8243" t="s">
        <v>1266</v>
      </c>
      <c r="H8243" t="s">
        <v>695</v>
      </c>
      <c r="I8243" t="s">
        <v>1327</v>
      </c>
      <c r="J8243" t="s">
        <v>1328</v>
      </c>
      <c r="K8243" t="s">
        <v>1329</v>
      </c>
      <c r="L8243" t="s">
        <v>1330</v>
      </c>
      <c r="M8243" t="s">
        <v>1331</v>
      </c>
      <c r="N8243" t="s">
        <v>920</v>
      </c>
      <c r="O8243">
        <v>410</v>
      </c>
    </row>
    <row r="8244" spans="1:15" x14ac:dyDescent="0.35">
      <c r="A8244" s="189" t="str">
        <f t="shared" si="427"/>
        <v>Nov</v>
      </c>
      <c r="B8244" s="190" t="str">
        <f t="shared" si="428"/>
        <v>2023</v>
      </c>
      <c r="C8244" s="190" t="str">
        <f t="shared" si="429"/>
        <v>Nov-2023</v>
      </c>
      <c r="D8244" s="2">
        <v>45260</v>
      </c>
      <c r="E8244" t="s">
        <v>1264</v>
      </c>
      <c r="F8244" t="s">
        <v>1265</v>
      </c>
      <c r="G8244" t="s">
        <v>1266</v>
      </c>
      <c r="H8244" t="s">
        <v>695</v>
      </c>
      <c r="I8244" t="s">
        <v>1327</v>
      </c>
      <c r="J8244" t="s">
        <v>1328</v>
      </c>
      <c r="K8244" t="s">
        <v>1329</v>
      </c>
      <c r="L8244" t="s">
        <v>1330</v>
      </c>
      <c r="M8244" t="s">
        <v>1331</v>
      </c>
      <c r="N8244" t="s">
        <v>922</v>
      </c>
      <c r="O8244">
        <v>875</v>
      </c>
    </row>
    <row r="8245" spans="1:15" x14ac:dyDescent="0.35">
      <c r="A8245" s="189" t="str">
        <f t="shared" si="427"/>
        <v>Nov</v>
      </c>
      <c r="B8245" s="190" t="str">
        <f t="shared" si="428"/>
        <v>2023</v>
      </c>
      <c r="C8245" s="190" t="str">
        <f t="shared" si="429"/>
        <v>Nov-2023</v>
      </c>
      <c r="D8245" s="2">
        <v>45260</v>
      </c>
      <c r="E8245" t="s">
        <v>1264</v>
      </c>
      <c r="F8245" t="s">
        <v>1265</v>
      </c>
      <c r="G8245" t="s">
        <v>1266</v>
      </c>
      <c r="H8245" t="s">
        <v>695</v>
      </c>
      <c r="I8245" t="s">
        <v>1327</v>
      </c>
      <c r="J8245" t="s">
        <v>1328</v>
      </c>
      <c r="K8245" t="s">
        <v>1329</v>
      </c>
      <c r="L8245" t="s">
        <v>1330</v>
      </c>
      <c r="M8245" t="s">
        <v>1331</v>
      </c>
      <c r="N8245" t="s">
        <v>921</v>
      </c>
      <c r="O8245">
        <v>390</v>
      </c>
    </row>
    <row r="8246" spans="1:15" x14ac:dyDescent="0.35">
      <c r="A8246" s="189" t="str">
        <f t="shared" si="427"/>
        <v>Nov</v>
      </c>
      <c r="B8246" s="190" t="str">
        <f t="shared" si="428"/>
        <v>2023</v>
      </c>
      <c r="C8246" s="190" t="str">
        <f t="shared" si="429"/>
        <v>Nov-2023</v>
      </c>
      <c r="D8246" s="2">
        <v>45260</v>
      </c>
      <c r="E8246" t="s">
        <v>1264</v>
      </c>
      <c r="F8246" t="s">
        <v>1265</v>
      </c>
      <c r="G8246" t="s">
        <v>1266</v>
      </c>
      <c r="H8246" t="s">
        <v>695</v>
      </c>
      <c r="I8246" t="s">
        <v>1327</v>
      </c>
      <c r="J8246" t="s">
        <v>1328</v>
      </c>
      <c r="K8246" t="s">
        <v>1332</v>
      </c>
      <c r="L8246" t="s">
        <v>1333</v>
      </c>
      <c r="M8246" t="s">
        <v>1334</v>
      </c>
      <c r="N8246" t="s">
        <v>1528</v>
      </c>
      <c r="O8246" t="s">
        <v>958</v>
      </c>
    </row>
    <row r="8247" spans="1:15" x14ac:dyDescent="0.35">
      <c r="A8247" s="189" t="str">
        <f t="shared" si="427"/>
        <v>Nov</v>
      </c>
      <c r="B8247" s="190" t="str">
        <f t="shared" si="428"/>
        <v>2023</v>
      </c>
      <c r="C8247" s="190" t="str">
        <f t="shared" si="429"/>
        <v>Nov-2023</v>
      </c>
      <c r="D8247" s="2">
        <v>45260</v>
      </c>
      <c r="E8247" t="s">
        <v>1264</v>
      </c>
      <c r="F8247" t="s">
        <v>1265</v>
      </c>
      <c r="G8247" t="s">
        <v>1266</v>
      </c>
      <c r="H8247" t="s">
        <v>695</v>
      </c>
      <c r="I8247" t="s">
        <v>1327</v>
      </c>
      <c r="J8247" t="s">
        <v>1328</v>
      </c>
      <c r="K8247" t="s">
        <v>1332</v>
      </c>
      <c r="L8247" t="s">
        <v>1333</v>
      </c>
      <c r="M8247" t="s">
        <v>1334</v>
      </c>
      <c r="N8247" t="s">
        <v>1529</v>
      </c>
      <c r="O8247" t="s">
        <v>958</v>
      </c>
    </row>
    <row r="8248" spans="1:15" x14ac:dyDescent="0.35">
      <c r="A8248" s="189" t="str">
        <f t="shared" si="427"/>
        <v>Nov</v>
      </c>
      <c r="B8248" s="190" t="str">
        <f t="shared" si="428"/>
        <v>2023</v>
      </c>
      <c r="C8248" s="190" t="str">
        <f t="shared" si="429"/>
        <v>Nov-2023</v>
      </c>
      <c r="D8248" s="2">
        <v>45260</v>
      </c>
      <c r="E8248" t="s">
        <v>1264</v>
      </c>
      <c r="F8248" t="s">
        <v>1265</v>
      </c>
      <c r="G8248" t="s">
        <v>1266</v>
      </c>
      <c r="H8248" t="s">
        <v>695</v>
      </c>
      <c r="I8248" t="s">
        <v>1327</v>
      </c>
      <c r="J8248" t="s">
        <v>1328</v>
      </c>
      <c r="K8248" t="s">
        <v>1332</v>
      </c>
      <c r="L8248" t="s">
        <v>1333</v>
      </c>
      <c r="M8248" t="s">
        <v>1334</v>
      </c>
      <c r="N8248" t="s">
        <v>919</v>
      </c>
      <c r="O8248">
        <v>175</v>
      </c>
    </row>
    <row r="8249" spans="1:15" x14ac:dyDescent="0.35">
      <c r="A8249" s="189" t="str">
        <f t="shared" si="427"/>
        <v>Nov</v>
      </c>
      <c r="B8249" s="190" t="str">
        <f t="shared" si="428"/>
        <v>2023</v>
      </c>
      <c r="C8249" s="190" t="str">
        <f t="shared" si="429"/>
        <v>Nov-2023</v>
      </c>
      <c r="D8249" s="2">
        <v>45260</v>
      </c>
      <c r="E8249" t="s">
        <v>1264</v>
      </c>
      <c r="F8249" t="s">
        <v>1265</v>
      </c>
      <c r="G8249" t="s">
        <v>1266</v>
      </c>
      <c r="H8249" t="s">
        <v>695</v>
      </c>
      <c r="I8249" t="s">
        <v>1327</v>
      </c>
      <c r="J8249" t="s">
        <v>1328</v>
      </c>
      <c r="K8249" t="s">
        <v>1332</v>
      </c>
      <c r="L8249" t="s">
        <v>1333</v>
      </c>
      <c r="M8249" t="s">
        <v>1334</v>
      </c>
      <c r="N8249" t="s">
        <v>920</v>
      </c>
      <c r="O8249">
        <v>770</v>
      </c>
    </row>
    <row r="8250" spans="1:15" x14ac:dyDescent="0.35">
      <c r="A8250" s="189" t="str">
        <f t="shared" si="427"/>
        <v>Nov</v>
      </c>
      <c r="B8250" s="190" t="str">
        <f t="shared" si="428"/>
        <v>2023</v>
      </c>
      <c r="C8250" s="190" t="str">
        <f t="shared" si="429"/>
        <v>Nov-2023</v>
      </c>
      <c r="D8250" s="2">
        <v>45260</v>
      </c>
      <c r="E8250" t="s">
        <v>1264</v>
      </c>
      <c r="F8250" t="s">
        <v>1265</v>
      </c>
      <c r="G8250" t="s">
        <v>1266</v>
      </c>
      <c r="H8250" t="s">
        <v>695</v>
      </c>
      <c r="I8250" t="s">
        <v>1327</v>
      </c>
      <c r="J8250" t="s">
        <v>1328</v>
      </c>
      <c r="K8250" t="s">
        <v>1332</v>
      </c>
      <c r="L8250" t="s">
        <v>1333</v>
      </c>
      <c r="M8250" t="s">
        <v>1334</v>
      </c>
      <c r="N8250" t="s">
        <v>922</v>
      </c>
      <c r="O8250">
        <v>1090</v>
      </c>
    </row>
    <row r="8251" spans="1:15" x14ac:dyDescent="0.35">
      <c r="A8251" s="189" t="str">
        <f t="shared" si="427"/>
        <v>Nov</v>
      </c>
      <c r="B8251" s="190" t="str">
        <f t="shared" si="428"/>
        <v>2023</v>
      </c>
      <c r="C8251" s="190" t="str">
        <f t="shared" si="429"/>
        <v>Nov-2023</v>
      </c>
      <c r="D8251" s="2">
        <v>45260</v>
      </c>
      <c r="E8251" t="s">
        <v>1264</v>
      </c>
      <c r="F8251" t="s">
        <v>1265</v>
      </c>
      <c r="G8251" t="s">
        <v>1266</v>
      </c>
      <c r="H8251" t="s">
        <v>695</v>
      </c>
      <c r="I8251" t="s">
        <v>1327</v>
      </c>
      <c r="J8251" t="s">
        <v>1328</v>
      </c>
      <c r="K8251" t="s">
        <v>1332</v>
      </c>
      <c r="L8251" t="s">
        <v>1333</v>
      </c>
      <c r="M8251" t="s">
        <v>1334</v>
      </c>
      <c r="N8251" t="s">
        <v>921</v>
      </c>
      <c r="O8251">
        <v>1000</v>
      </c>
    </row>
    <row r="8252" spans="1:15" x14ac:dyDescent="0.35">
      <c r="A8252" s="189" t="str">
        <f t="shared" si="427"/>
        <v>Nov</v>
      </c>
      <c r="B8252" s="190" t="str">
        <f t="shared" si="428"/>
        <v>2023</v>
      </c>
      <c r="C8252" s="190" t="str">
        <f t="shared" si="429"/>
        <v>Nov-2023</v>
      </c>
      <c r="D8252" s="2">
        <v>45260</v>
      </c>
      <c r="E8252" t="s">
        <v>1264</v>
      </c>
      <c r="F8252" t="s">
        <v>1265</v>
      </c>
      <c r="G8252" t="s">
        <v>1266</v>
      </c>
      <c r="H8252" t="s">
        <v>695</v>
      </c>
      <c r="I8252" t="s">
        <v>1327</v>
      </c>
      <c r="J8252" t="s">
        <v>1328</v>
      </c>
      <c r="K8252" t="s">
        <v>1335</v>
      </c>
      <c r="L8252" t="s">
        <v>1336</v>
      </c>
      <c r="M8252" t="s">
        <v>1337</v>
      </c>
      <c r="N8252" t="s">
        <v>1528</v>
      </c>
      <c r="O8252" t="s">
        <v>958</v>
      </c>
    </row>
    <row r="8253" spans="1:15" x14ac:dyDescent="0.35">
      <c r="A8253" s="189" t="str">
        <f t="shared" si="427"/>
        <v>Nov</v>
      </c>
      <c r="B8253" s="190" t="str">
        <f t="shared" si="428"/>
        <v>2023</v>
      </c>
      <c r="C8253" s="190" t="str">
        <f t="shared" si="429"/>
        <v>Nov-2023</v>
      </c>
      <c r="D8253" s="2">
        <v>45260</v>
      </c>
      <c r="E8253" t="s">
        <v>1264</v>
      </c>
      <c r="F8253" t="s">
        <v>1265</v>
      </c>
      <c r="G8253" t="s">
        <v>1266</v>
      </c>
      <c r="H8253" t="s">
        <v>695</v>
      </c>
      <c r="I8253" t="s">
        <v>1327</v>
      </c>
      <c r="J8253" t="s">
        <v>1328</v>
      </c>
      <c r="K8253" t="s">
        <v>1335</v>
      </c>
      <c r="L8253" t="s">
        <v>1336</v>
      </c>
      <c r="M8253" t="s">
        <v>1337</v>
      </c>
      <c r="N8253" t="s">
        <v>1529</v>
      </c>
      <c r="O8253" t="s">
        <v>958</v>
      </c>
    </row>
    <row r="8254" spans="1:15" x14ac:dyDescent="0.35">
      <c r="A8254" s="189" t="str">
        <f t="shared" si="427"/>
        <v>Nov</v>
      </c>
      <c r="B8254" s="190" t="str">
        <f t="shared" si="428"/>
        <v>2023</v>
      </c>
      <c r="C8254" s="190" t="str">
        <f t="shared" si="429"/>
        <v>Nov-2023</v>
      </c>
      <c r="D8254" s="2">
        <v>45260</v>
      </c>
      <c r="E8254" t="s">
        <v>1264</v>
      </c>
      <c r="F8254" t="s">
        <v>1265</v>
      </c>
      <c r="G8254" t="s">
        <v>1266</v>
      </c>
      <c r="H8254" t="s">
        <v>695</v>
      </c>
      <c r="I8254" t="s">
        <v>1327</v>
      </c>
      <c r="J8254" t="s">
        <v>1328</v>
      </c>
      <c r="K8254" t="s">
        <v>1335</v>
      </c>
      <c r="L8254" t="s">
        <v>1336</v>
      </c>
      <c r="M8254" t="s">
        <v>1337</v>
      </c>
      <c r="N8254" t="s">
        <v>919</v>
      </c>
      <c r="O8254">
        <v>525</v>
      </c>
    </row>
    <row r="8255" spans="1:15" x14ac:dyDescent="0.35">
      <c r="A8255" s="189" t="str">
        <f t="shared" si="427"/>
        <v>Nov</v>
      </c>
      <c r="B8255" s="190" t="str">
        <f t="shared" si="428"/>
        <v>2023</v>
      </c>
      <c r="C8255" s="190" t="str">
        <f t="shared" si="429"/>
        <v>Nov-2023</v>
      </c>
      <c r="D8255" s="2">
        <v>45260</v>
      </c>
      <c r="E8255" t="s">
        <v>1264</v>
      </c>
      <c r="F8255" t="s">
        <v>1265</v>
      </c>
      <c r="G8255" t="s">
        <v>1266</v>
      </c>
      <c r="H8255" t="s">
        <v>695</v>
      </c>
      <c r="I8255" t="s">
        <v>1327</v>
      </c>
      <c r="J8255" t="s">
        <v>1328</v>
      </c>
      <c r="K8255" t="s">
        <v>1335</v>
      </c>
      <c r="L8255" t="s">
        <v>1336</v>
      </c>
      <c r="M8255" t="s">
        <v>1337</v>
      </c>
      <c r="N8255" t="s">
        <v>920</v>
      </c>
      <c r="O8255">
        <v>2115</v>
      </c>
    </row>
    <row r="8256" spans="1:15" x14ac:dyDescent="0.35">
      <c r="A8256" s="189" t="str">
        <f t="shared" si="427"/>
        <v>Nov</v>
      </c>
      <c r="B8256" s="190" t="str">
        <f t="shared" si="428"/>
        <v>2023</v>
      </c>
      <c r="C8256" s="190" t="str">
        <f t="shared" si="429"/>
        <v>Nov-2023</v>
      </c>
      <c r="D8256" s="2">
        <v>45260</v>
      </c>
      <c r="E8256" t="s">
        <v>1264</v>
      </c>
      <c r="F8256" t="s">
        <v>1265</v>
      </c>
      <c r="G8256" t="s">
        <v>1266</v>
      </c>
      <c r="H8256" t="s">
        <v>695</v>
      </c>
      <c r="I8256" t="s">
        <v>1327</v>
      </c>
      <c r="J8256" t="s">
        <v>1328</v>
      </c>
      <c r="K8256" t="s">
        <v>1335</v>
      </c>
      <c r="L8256" t="s">
        <v>1336</v>
      </c>
      <c r="M8256" t="s">
        <v>1337</v>
      </c>
      <c r="N8256" t="s">
        <v>922</v>
      </c>
      <c r="O8256">
        <v>2225</v>
      </c>
    </row>
    <row r="8257" spans="1:15" x14ac:dyDescent="0.35">
      <c r="A8257" s="189" t="str">
        <f t="shared" si="427"/>
        <v>Nov</v>
      </c>
      <c r="B8257" s="190" t="str">
        <f t="shared" si="428"/>
        <v>2023</v>
      </c>
      <c r="C8257" s="190" t="str">
        <f t="shared" si="429"/>
        <v>Nov-2023</v>
      </c>
      <c r="D8257" s="2">
        <v>45260</v>
      </c>
      <c r="E8257" t="s">
        <v>1264</v>
      </c>
      <c r="F8257" t="s">
        <v>1265</v>
      </c>
      <c r="G8257" t="s">
        <v>1266</v>
      </c>
      <c r="H8257" t="s">
        <v>695</v>
      </c>
      <c r="I8257" t="s">
        <v>1327</v>
      </c>
      <c r="J8257" t="s">
        <v>1328</v>
      </c>
      <c r="K8257" t="s">
        <v>1335</v>
      </c>
      <c r="L8257" t="s">
        <v>1336</v>
      </c>
      <c r="M8257" t="s">
        <v>1337</v>
      </c>
      <c r="N8257" t="s">
        <v>921</v>
      </c>
      <c r="O8257">
        <v>1665</v>
      </c>
    </row>
    <row r="8258" spans="1:15" x14ac:dyDescent="0.35">
      <c r="A8258" s="189" t="str">
        <f t="shared" si="427"/>
        <v>Nov</v>
      </c>
      <c r="B8258" s="190" t="str">
        <f t="shared" si="428"/>
        <v>2023</v>
      </c>
      <c r="C8258" s="190" t="str">
        <f t="shared" si="429"/>
        <v>Nov-2023</v>
      </c>
      <c r="D8258" s="2">
        <v>45260</v>
      </c>
      <c r="E8258" t="s">
        <v>1264</v>
      </c>
      <c r="F8258" t="s">
        <v>1265</v>
      </c>
      <c r="G8258" t="s">
        <v>1266</v>
      </c>
      <c r="H8258" t="s">
        <v>695</v>
      </c>
      <c r="I8258" t="s">
        <v>1327</v>
      </c>
      <c r="J8258" t="s">
        <v>1328</v>
      </c>
      <c r="K8258" t="s">
        <v>1338</v>
      </c>
      <c r="L8258" t="s">
        <v>1339</v>
      </c>
      <c r="M8258" t="s">
        <v>1340</v>
      </c>
      <c r="N8258" t="s">
        <v>1528</v>
      </c>
      <c r="O8258" t="s">
        <v>958</v>
      </c>
    </row>
    <row r="8259" spans="1:15" x14ac:dyDescent="0.35">
      <c r="A8259" s="189" t="str">
        <f t="shared" si="427"/>
        <v>Nov</v>
      </c>
      <c r="B8259" s="190" t="str">
        <f t="shared" si="428"/>
        <v>2023</v>
      </c>
      <c r="C8259" s="190" t="str">
        <f t="shared" si="429"/>
        <v>Nov-2023</v>
      </c>
      <c r="D8259" s="2">
        <v>45260</v>
      </c>
      <c r="E8259" t="s">
        <v>1264</v>
      </c>
      <c r="F8259" t="s">
        <v>1265</v>
      </c>
      <c r="G8259" t="s">
        <v>1266</v>
      </c>
      <c r="H8259" t="s">
        <v>695</v>
      </c>
      <c r="I8259" t="s">
        <v>1327</v>
      </c>
      <c r="J8259" t="s">
        <v>1328</v>
      </c>
      <c r="K8259" t="s">
        <v>1338</v>
      </c>
      <c r="L8259" t="s">
        <v>1339</v>
      </c>
      <c r="M8259" t="s">
        <v>1340</v>
      </c>
      <c r="N8259" t="s">
        <v>1529</v>
      </c>
      <c r="O8259" t="s">
        <v>958</v>
      </c>
    </row>
    <row r="8260" spans="1:15" x14ac:dyDescent="0.35">
      <c r="A8260" s="189" t="str">
        <f t="shared" si="427"/>
        <v>Nov</v>
      </c>
      <c r="B8260" s="190" t="str">
        <f t="shared" si="428"/>
        <v>2023</v>
      </c>
      <c r="C8260" s="190" t="str">
        <f t="shared" si="429"/>
        <v>Nov-2023</v>
      </c>
      <c r="D8260" s="2">
        <v>45260</v>
      </c>
      <c r="E8260" t="s">
        <v>1264</v>
      </c>
      <c r="F8260" t="s">
        <v>1265</v>
      </c>
      <c r="G8260" t="s">
        <v>1266</v>
      </c>
      <c r="H8260" t="s">
        <v>695</v>
      </c>
      <c r="I8260" t="s">
        <v>1327</v>
      </c>
      <c r="J8260" t="s">
        <v>1328</v>
      </c>
      <c r="K8260" t="s">
        <v>1338</v>
      </c>
      <c r="L8260" t="s">
        <v>1339</v>
      </c>
      <c r="M8260" t="s">
        <v>1340</v>
      </c>
      <c r="N8260" t="s">
        <v>919</v>
      </c>
      <c r="O8260">
        <v>760</v>
      </c>
    </row>
    <row r="8261" spans="1:15" x14ac:dyDescent="0.35">
      <c r="A8261" s="189" t="str">
        <f t="shared" si="427"/>
        <v>Nov</v>
      </c>
      <c r="B8261" s="190" t="str">
        <f t="shared" si="428"/>
        <v>2023</v>
      </c>
      <c r="C8261" s="190" t="str">
        <f t="shared" si="429"/>
        <v>Nov-2023</v>
      </c>
      <c r="D8261" s="2">
        <v>45260</v>
      </c>
      <c r="E8261" t="s">
        <v>1264</v>
      </c>
      <c r="F8261" t="s">
        <v>1265</v>
      </c>
      <c r="G8261" t="s">
        <v>1266</v>
      </c>
      <c r="H8261" t="s">
        <v>695</v>
      </c>
      <c r="I8261" t="s">
        <v>1327</v>
      </c>
      <c r="J8261" t="s">
        <v>1328</v>
      </c>
      <c r="K8261" t="s">
        <v>1338</v>
      </c>
      <c r="L8261" t="s">
        <v>1339</v>
      </c>
      <c r="M8261" t="s">
        <v>1340</v>
      </c>
      <c r="N8261" t="s">
        <v>920</v>
      </c>
      <c r="O8261">
        <v>1195</v>
      </c>
    </row>
    <row r="8262" spans="1:15" x14ac:dyDescent="0.35">
      <c r="A8262" s="189" t="str">
        <f t="shared" si="427"/>
        <v>Nov</v>
      </c>
      <c r="B8262" s="190" t="str">
        <f t="shared" si="428"/>
        <v>2023</v>
      </c>
      <c r="C8262" s="190" t="str">
        <f t="shared" si="429"/>
        <v>Nov-2023</v>
      </c>
      <c r="D8262" s="2">
        <v>45260</v>
      </c>
      <c r="E8262" t="s">
        <v>1264</v>
      </c>
      <c r="F8262" t="s">
        <v>1265</v>
      </c>
      <c r="G8262" t="s">
        <v>1266</v>
      </c>
      <c r="H8262" t="s">
        <v>695</v>
      </c>
      <c r="I8262" t="s">
        <v>1327</v>
      </c>
      <c r="J8262" t="s">
        <v>1328</v>
      </c>
      <c r="K8262" t="s">
        <v>1338</v>
      </c>
      <c r="L8262" t="s">
        <v>1339</v>
      </c>
      <c r="M8262" t="s">
        <v>1340</v>
      </c>
      <c r="N8262" t="s">
        <v>922</v>
      </c>
      <c r="O8262">
        <v>1850</v>
      </c>
    </row>
    <row r="8263" spans="1:15" x14ac:dyDescent="0.35">
      <c r="A8263" s="189" t="str">
        <f t="shared" si="427"/>
        <v>Nov</v>
      </c>
      <c r="B8263" s="190" t="str">
        <f t="shared" si="428"/>
        <v>2023</v>
      </c>
      <c r="C8263" s="190" t="str">
        <f t="shared" si="429"/>
        <v>Nov-2023</v>
      </c>
      <c r="D8263" s="2">
        <v>45260</v>
      </c>
      <c r="E8263" t="s">
        <v>1264</v>
      </c>
      <c r="F8263" t="s">
        <v>1265</v>
      </c>
      <c r="G8263" t="s">
        <v>1266</v>
      </c>
      <c r="H8263" t="s">
        <v>695</v>
      </c>
      <c r="I8263" t="s">
        <v>1327</v>
      </c>
      <c r="J8263" t="s">
        <v>1328</v>
      </c>
      <c r="K8263" t="s">
        <v>1338</v>
      </c>
      <c r="L8263" t="s">
        <v>1339</v>
      </c>
      <c r="M8263" t="s">
        <v>1340</v>
      </c>
      <c r="N8263" t="s">
        <v>921</v>
      </c>
      <c r="O8263">
        <v>1735</v>
      </c>
    </row>
    <row r="8264" spans="1:15" x14ac:dyDescent="0.35">
      <c r="A8264" s="189" t="str">
        <f t="shared" si="427"/>
        <v>Nov</v>
      </c>
      <c r="B8264" s="190" t="str">
        <f t="shared" si="428"/>
        <v>2023</v>
      </c>
      <c r="C8264" s="190" t="str">
        <f t="shared" si="429"/>
        <v>Nov-2023</v>
      </c>
      <c r="D8264" s="2">
        <v>45260</v>
      </c>
      <c r="E8264" t="s">
        <v>1264</v>
      </c>
      <c r="F8264" t="s">
        <v>1265</v>
      </c>
      <c r="G8264" t="s">
        <v>1266</v>
      </c>
      <c r="H8264" t="s">
        <v>695</v>
      </c>
      <c r="I8264" t="s">
        <v>1327</v>
      </c>
      <c r="J8264" t="s">
        <v>1328</v>
      </c>
      <c r="K8264" t="s">
        <v>1341</v>
      </c>
      <c r="L8264" t="s">
        <v>1342</v>
      </c>
      <c r="M8264" t="s">
        <v>1343</v>
      </c>
      <c r="N8264" t="s">
        <v>1528</v>
      </c>
      <c r="O8264" t="s">
        <v>958</v>
      </c>
    </row>
    <row r="8265" spans="1:15" x14ac:dyDescent="0.35">
      <c r="A8265" s="189" t="str">
        <f t="shared" si="427"/>
        <v>Nov</v>
      </c>
      <c r="B8265" s="190" t="str">
        <f t="shared" si="428"/>
        <v>2023</v>
      </c>
      <c r="C8265" s="190" t="str">
        <f t="shared" si="429"/>
        <v>Nov-2023</v>
      </c>
      <c r="D8265" s="2">
        <v>45260</v>
      </c>
      <c r="E8265" t="s">
        <v>1264</v>
      </c>
      <c r="F8265" t="s">
        <v>1265</v>
      </c>
      <c r="G8265" t="s">
        <v>1266</v>
      </c>
      <c r="H8265" t="s">
        <v>695</v>
      </c>
      <c r="I8265" t="s">
        <v>1327</v>
      </c>
      <c r="J8265" t="s">
        <v>1328</v>
      </c>
      <c r="K8265" t="s">
        <v>1341</v>
      </c>
      <c r="L8265" t="s">
        <v>1342</v>
      </c>
      <c r="M8265" t="s">
        <v>1343</v>
      </c>
      <c r="N8265" t="s">
        <v>1529</v>
      </c>
      <c r="O8265" t="s">
        <v>958</v>
      </c>
    </row>
    <row r="8266" spans="1:15" x14ac:dyDescent="0.35">
      <c r="A8266" s="189" t="str">
        <f t="shared" si="427"/>
        <v>Nov</v>
      </c>
      <c r="B8266" s="190" t="str">
        <f t="shared" si="428"/>
        <v>2023</v>
      </c>
      <c r="C8266" s="190" t="str">
        <f t="shared" si="429"/>
        <v>Nov-2023</v>
      </c>
      <c r="D8266" s="2">
        <v>45260</v>
      </c>
      <c r="E8266" t="s">
        <v>1264</v>
      </c>
      <c r="F8266" t="s">
        <v>1265</v>
      </c>
      <c r="G8266" t="s">
        <v>1266</v>
      </c>
      <c r="H8266" t="s">
        <v>695</v>
      </c>
      <c r="I8266" t="s">
        <v>1327</v>
      </c>
      <c r="J8266" t="s">
        <v>1328</v>
      </c>
      <c r="K8266" t="s">
        <v>1341</v>
      </c>
      <c r="L8266" t="s">
        <v>1342</v>
      </c>
      <c r="M8266" t="s">
        <v>1343</v>
      </c>
      <c r="N8266" t="s">
        <v>919</v>
      </c>
      <c r="O8266">
        <v>345</v>
      </c>
    </row>
    <row r="8267" spans="1:15" x14ac:dyDescent="0.35">
      <c r="A8267" s="189" t="str">
        <f t="shared" si="427"/>
        <v>Nov</v>
      </c>
      <c r="B8267" s="190" t="str">
        <f t="shared" si="428"/>
        <v>2023</v>
      </c>
      <c r="C8267" s="190" t="str">
        <f t="shared" si="429"/>
        <v>Nov-2023</v>
      </c>
      <c r="D8267" s="2">
        <v>45260</v>
      </c>
      <c r="E8267" t="s">
        <v>1264</v>
      </c>
      <c r="F8267" t="s">
        <v>1265</v>
      </c>
      <c r="G8267" t="s">
        <v>1266</v>
      </c>
      <c r="H8267" t="s">
        <v>695</v>
      </c>
      <c r="I8267" t="s">
        <v>1327</v>
      </c>
      <c r="J8267" t="s">
        <v>1328</v>
      </c>
      <c r="K8267" t="s">
        <v>1341</v>
      </c>
      <c r="L8267" t="s">
        <v>1342</v>
      </c>
      <c r="M8267" t="s">
        <v>1343</v>
      </c>
      <c r="N8267" t="s">
        <v>920</v>
      </c>
      <c r="O8267">
        <v>975</v>
      </c>
    </row>
    <row r="8268" spans="1:15" x14ac:dyDescent="0.35">
      <c r="A8268" s="189" t="str">
        <f t="shared" si="427"/>
        <v>Nov</v>
      </c>
      <c r="B8268" s="190" t="str">
        <f t="shared" si="428"/>
        <v>2023</v>
      </c>
      <c r="C8268" s="190" t="str">
        <f t="shared" si="429"/>
        <v>Nov-2023</v>
      </c>
      <c r="D8268" s="2">
        <v>45260</v>
      </c>
      <c r="E8268" t="s">
        <v>1264</v>
      </c>
      <c r="F8268" t="s">
        <v>1265</v>
      </c>
      <c r="G8268" t="s">
        <v>1266</v>
      </c>
      <c r="H8268" t="s">
        <v>695</v>
      </c>
      <c r="I8268" t="s">
        <v>1327</v>
      </c>
      <c r="J8268" t="s">
        <v>1328</v>
      </c>
      <c r="K8268" t="s">
        <v>1341</v>
      </c>
      <c r="L8268" t="s">
        <v>1342</v>
      </c>
      <c r="M8268" t="s">
        <v>1343</v>
      </c>
      <c r="N8268" t="s">
        <v>922</v>
      </c>
      <c r="O8268">
        <v>1120</v>
      </c>
    </row>
    <row r="8269" spans="1:15" x14ac:dyDescent="0.35">
      <c r="A8269" s="189" t="str">
        <f t="shared" si="427"/>
        <v>Nov</v>
      </c>
      <c r="B8269" s="190" t="str">
        <f t="shared" si="428"/>
        <v>2023</v>
      </c>
      <c r="C8269" s="190" t="str">
        <f t="shared" si="429"/>
        <v>Nov-2023</v>
      </c>
      <c r="D8269" s="2">
        <v>45260</v>
      </c>
      <c r="E8269" t="s">
        <v>1264</v>
      </c>
      <c r="F8269" t="s">
        <v>1265</v>
      </c>
      <c r="G8269" t="s">
        <v>1266</v>
      </c>
      <c r="H8269" t="s">
        <v>695</v>
      </c>
      <c r="I8269" t="s">
        <v>1327</v>
      </c>
      <c r="J8269" t="s">
        <v>1328</v>
      </c>
      <c r="K8269" t="s">
        <v>1341</v>
      </c>
      <c r="L8269" t="s">
        <v>1342</v>
      </c>
      <c r="M8269" t="s">
        <v>1343</v>
      </c>
      <c r="N8269" t="s">
        <v>921</v>
      </c>
      <c r="O8269">
        <v>1045</v>
      </c>
    </row>
  </sheetData>
  <autoFilter ref="A1:O5301" xr:uid="{00000000-0001-0000-0200-000000000000}"/>
  <hyperlinks>
    <hyperlink ref="W74" r:id="rId2" display="https://digital.nhs.uk/data-and-information/publications/statistical/primary-care-dementia-data" xr:uid="{454C1C3F-B1F1-4060-95CB-0E6775A12743}"/>
    <hyperlink ref="Q19" r:id="rId3" display="https://digital.nhs.uk/data-and-information/publications/statistical/primary-care-dementia-data" xr:uid="{253F816F-BD47-4CC7-9200-8A6B867B7AA2}"/>
  </hyperlinks>
  <pageMargins left="0.7" right="0.7" top="0.75" bottom="0.75" header="0.3" footer="0.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26E63-AEA8-4EEC-A4E7-D8D03E5FDBFC}">
  <sheetPr codeName="Sheet28">
    <tabColor theme="7" tint="0.39997558519241921"/>
  </sheetPr>
  <dimension ref="A1:BP4499"/>
  <sheetViews>
    <sheetView topLeftCell="C33" zoomScaleNormal="100" workbookViewId="0">
      <selection activeCell="B1" sqref="B1:U2"/>
    </sheetView>
  </sheetViews>
  <sheetFormatPr defaultRowHeight="14.5" x14ac:dyDescent="0.35"/>
  <cols>
    <col min="1" max="1" width="20.26953125" bestFit="1" customWidth="1"/>
    <col min="2" max="2" width="20.26953125" customWidth="1"/>
    <col min="3" max="3" width="22.81640625" bestFit="1" customWidth="1"/>
    <col min="4" max="4" width="19.7265625" bestFit="1" customWidth="1"/>
    <col min="5" max="5" width="5.1796875" bestFit="1" customWidth="1"/>
    <col min="6" max="6" width="10.81640625" bestFit="1" customWidth="1"/>
    <col min="8" max="8" width="47" bestFit="1" customWidth="1"/>
    <col min="9" max="9" width="22.453125" customWidth="1"/>
    <col min="10" max="10" width="6.54296875" bestFit="1" customWidth="1"/>
    <col min="11" max="11" width="7" bestFit="1" customWidth="1"/>
    <col min="12" max="12" width="7.26953125" bestFit="1" customWidth="1"/>
    <col min="13" max="13" width="8.26953125" customWidth="1"/>
    <col min="14" max="14" width="7.81640625" customWidth="1"/>
    <col min="15" max="15" width="7.54296875" customWidth="1"/>
    <col min="16" max="16" width="7.26953125" customWidth="1"/>
    <col min="17" max="17" width="7.54296875" customWidth="1"/>
    <col min="18" max="18" width="7.81640625" customWidth="1"/>
    <col min="19" max="21" width="7.7265625" customWidth="1"/>
    <col min="22" max="22" width="7.81640625" customWidth="1"/>
    <col min="23" max="23" width="8.453125" customWidth="1"/>
    <col min="24" max="24" width="7.26953125" bestFit="1" customWidth="1"/>
    <col min="25" max="25" width="6.81640625" bestFit="1" customWidth="1"/>
    <col min="26" max="26" width="7.54296875" bestFit="1" customWidth="1"/>
    <col min="27" max="27" width="6.7265625" bestFit="1" customWidth="1"/>
    <col min="28" max="28" width="6.1796875" bestFit="1" customWidth="1"/>
    <col min="29" max="29" width="7.1796875" bestFit="1" customWidth="1"/>
    <col min="30" max="30" width="7" bestFit="1" customWidth="1"/>
    <col min="31" max="31" width="6.7265625" bestFit="1" customWidth="1"/>
    <col min="32" max="32" width="7.26953125" bestFit="1" customWidth="1"/>
    <col min="33" max="33" width="7" bestFit="1" customWidth="1"/>
    <col min="34" max="34" width="6.54296875" bestFit="1" customWidth="1"/>
    <col min="35" max="35" width="7" bestFit="1" customWidth="1"/>
    <col min="36" max="36" width="7.26953125" bestFit="1" customWidth="1"/>
    <col min="37" max="37" width="6.81640625" bestFit="1" customWidth="1"/>
    <col min="38" max="38" width="7.54296875" bestFit="1" customWidth="1"/>
    <col min="39" max="39" width="6.7265625" bestFit="1" customWidth="1"/>
    <col min="40" max="40" width="6.1796875" bestFit="1" customWidth="1"/>
    <col min="41" max="41" width="7.1796875" bestFit="1" customWidth="1"/>
    <col min="42" max="42" width="7" bestFit="1" customWidth="1"/>
    <col min="43" max="51" width="7.26953125" customWidth="1"/>
    <col min="52" max="53" width="7.453125" customWidth="1"/>
    <col min="54" max="57" width="8.54296875" customWidth="1"/>
    <col min="58" max="58" width="8.453125" customWidth="1"/>
    <col min="59" max="59" width="8.7265625" customWidth="1"/>
    <col min="60" max="60" width="7.81640625" customWidth="1"/>
    <col min="61" max="61" width="9.1796875" customWidth="1"/>
    <col min="62" max="62" width="10" customWidth="1"/>
    <col min="63" max="63" width="8.81640625" customWidth="1"/>
    <col min="64" max="64" width="9" customWidth="1"/>
    <col min="65" max="65" width="8.7265625" customWidth="1"/>
    <col min="66" max="66" width="8.453125" customWidth="1"/>
    <col min="67" max="67" width="9.1796875" customWidth="1"/>
    <col min="68" max="68" width="8.7265625" customWidth="1"/>
    <col min="69" max="155" width="16.26953125" bestFit="1" customWidth="1"/>
    <col min="156" max="156" width="11.26953125" bestFit="1" customWidth="1"/>
  </cols>
  <sheetData>
    <row r="1" spans="1:68" x14ac:dyDescent="0.35">
      <c r="A1" s="12" t="s">
        <v>184</v>
      </c>
      <c r="B1" s="12" t="s">
        <v>185</v>
      </c>
      <c r="C1" s="96" t="s">
        <v>186</v>
      </c>
      <c r="D1" t="s">
        <v>187</v>
      </c>
      <c r="E1" t="s">
        <v>188</v>
      </c>
      <c r="F1" t="s">
        <v>189</v>
      </c>
      <c r="H1" s="137" t="s">
        <v>190</v>
      </c>
      <c r="I1" s="75" t="s">
        <v>191</v>
      </c>
    </row>
    <row r="2" spans="1:68" x14ac:dyDescent="0.35">
      <c r="A2" t="s">
        <v>137</v>
      </c>
      <c r="B2" s="82" t="str">
        <f>TEXT(VALUE(C2),"mmm-yy")</f>
        <v>Jan-20</v>
      </c>
      <c r="C2" t="s">
        <v>192</v>
      </c>
      <c r="D2" t="s">
        <v>193</v>
      </c>
      <c r="E2" t="s">
        <v>108</v>
      </c>
      <c r="F2">
        <v>85</v>
      </c>
      <c r="H2" s="97" t="s">
        <v>194</v>
      </c>
      <c r="I2" t="s">
        <v>123</v>
      </c>
      <c r="J2" s="82">
        <v>43831</v>
      </c>
      <c r="K2" s="82">
        <v>43862</v>
      </c>
      <c r="L2" s="82">
        <v>43891</v>
      </c>
      <c r="M2" s="82">
        <v>43922</v>
      </c>
      <c r="N2" s="82">
        <v>43952</v>
      </c>
      <c r="O2" s="82">
        <v>43983</v>
      </c>
      <c r="P2" s="82">
        <v>44013</v>
      </c>
      <c r="Q2" s="82">
        <v>44044</v>
      </c>
      <c r="R2" s="82">
        <v>44075</v>
      </c>
      <c r="S2" s="82">
        <v>44105</v>
      </c>
      <c r="T2" s="82">
        <v>44136</v>
      </c>
      <c r="U2" s="82">
        <v>44166</v>
      </c>
      <c r="V2" s="82">
        <v>44197</v>
      </c>
      <c r="W2" s="82">
        <v>44228</v>
      </c>
      <c r="X2" s="82">
        <v>44256</v>
      </c>
      <c r="Y2" s="82">
        <v>44287</v>
      </c>
      <c r="Z2" s="82">
        <v>44317</v>
      </c>
      <c r="AA2" s="82">
        <v>44348</v>
      </c>
      <c r="AB2" s="82">
        <v>44378</v>
      </c>
      <c r="AC2" s="82">
        <v>44409</v>
      </c>
      <c r="AD2" s="82">
        <v>44440</v>
      </c>
      <c r="AE2" s="82">
        <v>44470</v>
      </c>
      <c r="AF2" s="82">
        <v>44501</v>
      </c>
      <c r="AG2" s="82">
        <v>44531</v>
      </c>
      <c r="AH2" s="82">
        <v>44562</v>
      </c>
      <c r="AI2" s="82">
        <v>44593</v>
      </c>
      <c r="AJ2" s="82">
        <v>44621</v>
      </c>
      <c r="AK2" s="82">
        <v>44652</v>
      </c>
      <c r="AL2" s="82">
        <v>44682</v>
      </c>
      <c r="AM2" s="82">
        <v>44713</v>
      </c>
      <c r="AN2" s="82">
        <v>44743</v>
      </c>
      <c r="AO2" s="82">
        <v>44774</v>
      </c>
      <c r="AP2" s="82">
        <v>44805</v>
      </c>
      <c r="AQ2" s="82">
        <v>44835</v>
      </c>
      <c r="AR2" s="82">
        <v>44866</v>
      </c>
      <c r="AS2" s="82">
        <v>44896</v>
      </c>
      <c r="AT2" s="82">
        <v>44927</v>
      </c>
      <c r="AU2" s="82">
        <v>44958</v>
      </c>
      <c r="AV2" s="82">
        <v>44986</v>
      </c>
      <c r="AW2" s="82">
        <v>45017</v>
      </c>
      <c r="AX2" s="82">
        <v>45047</v>
      </c>
      <c r="AY2" s="82">
        <v>45078</v>
      </c>
      <c r="AZ2" s="82">
        <v>45108</v>
      </c>
      <c r="BA2" s="82">
        <v>45139</v>
      </c>
      <c r="BB2" s="82">
        <v>45170</v>
      </c>
      <c r="BC2" s="82">
        <v>45200</v>
      </c>
      <c r="BD2" s="82">
        <v>45231</v>
      </c>
      <c r="BE2" s="82">
        <v>45261</v>
      </c>
      <c r="BF2" s="82">
        <v>45292</v>
      </c>
      <c r="BG2" s="82">
        <v>45323</v>
      </c>
      <c r="BH2" s="82">
        <v>45352</v>
      </c>
      <c r="BI2" s="82">
        <v>45383</v>
      </c>
      <c r="BJ2" s="82">
        <v>45413</v>
      </c>
      <c r="BK2" s="82">
        <v>45444</v>
      </c>
      <c r="BL2" s="82">
        <v>45474</v>
      </c>
      <c r="BM2" s="82">
        <v>45505</v>
      </c>
      <c r="BN2" s="82">
        <v>45536</v>
      </c>
      <c r="BO2" s="82">
        <v>45566</v>
      </c>
      <c r="BP2" s="82">
        <v>45597</v>
      </c>
    </row>
    <row r="3" spans="1:68" x14ac:dyDescent="0.35">
      <c r="A3" t="s">
        <v>143</v>
      </c>
      <c r="B3" s="82" t="str">
        <f t="shared" ref="B3:B66" si="0">TEXT(VALUE(C3),"mmm-yy")</f>
        <v>Jan-20</v>
      </c>
      <c r="C3" t="s">
        <v>192</v>
      </c>
      <c r="D3" t="s">
        <v>193</v>
      </c>
      <c r="E3" t="s">
        <v>106</v>
      </c>
      <c r="F3">
        <v>91</v>
      </c>
      <c r="I3" t="s">
        <v>195</v>
      </c>
    </row>
    <row r="4" spans="1:68" x14ac:dyDescent="0.35">
      <c r="A4" t="s">
        <v>152</v>
      </c>
      <c r="B4" s="82" t="str">
        <f t="shared" si="0"/>
        <v>Jan-20</v>
      </c>
      <c r="C4" t="s">
        <v>192</v>
      </c>
      <c r="D4" t="s">
        <v>193</v>
      </c>
      <c r="E4" t="s">
        <v>110</v>
      </c>
      <c r="F4">
        <v>178</v>
      </c>
      <c r="I4" t="s">
        <v>106</v>
      </c>
      <c r="J4">
        <f t="shared" ref="J4:S8" si="1">SUMIFS($F:$F,$B:$B,J$2,$E:$E,$I4)</f>
        <v>336</v>
      </c>
      <c r="K4">
        <f t="shared" si="1"/>
        <v>342</v>
      </c>
      <c r="L4">
        <f t="shared" si="1"/>
        <v>628</v>
      </c>
      <c r="M4">
        <f t="shared" si="1"/>
        <v>489</v>
      </c>
      <c r="N4">
        <f t="shared" si="1"/>
        <v>289</v>
      </c>
      <c r="O4">
        <f t="shared" si="1"/>
        <v>244</v>
      </c>
      <c r="P4">
        <f t="shared" si="1"/>
        <v>241</v>
      </c>
      <c r="Q4">
        <f t="shared" si="1"/>
        <v>314</v>
      </c>
      <c r="R4">
        <f t="shared" si="1"/>
        <v>271</v>
      </c>
      <c r="S4">
        <f t="shared" si="1"/>
        <v>219</v>
      </c>
      <c r="T4">
        <f t="shared" ref="T4:AC8" si="2">SUMIFS($F:$F,$B:$B,T$2,$E:$E,$I4)</f>
        <v>254</v>
      </c>
      <c r="U4">
        <f t="shared" si="2"/>
        <v>241</v>
      </c>
      <c r="V4">
        <f t="shared" si="2"/>
        <v>349</v>
      </c>
      <c r="W4">
        <f t="shared" si="2"/>
        <v>196</v>
      </c>
      <c r="X4">
        <f t="shared" si="2"/>
        <v>240</v>
      </c>
      <c r="Y4">
        <f t="shared" si="2"/>
        <v>254</v>
      </c>
      <c r="Z4">
        <f t="shared" si="2"/>
        <v>311</v>
      </c>
      <c r="AA4">
        <f t="shared" si="2"/>
        <v>249</v>
      </c>
      <c r="AB4">
        <f t="shared" si="2"/>
        <v>203</v>
      </c>
      <c r="AC4">
        <f t="shared" si="2"/>
        <v>303</v>
      </c>
      <c r="AD4">
        <f t="shared" ref="AD4:AM8" si="3">SUMIFS($F:$F,$B:$B,AD$2,$E:$E,$I4)</f>
        <v>246</v>
      </c>
      <c r="AE4">
        <f t="shared" si="3"/>
        <v>276</v>
      </c>
      <c r="AF4">
        <f t="shared" si="3"/>
        <v>272</v>
      </c>
      <c r="AG4">
        <f t="shared" si="3"/>
        <v>312</v>
      </c>
      <c r="AH4">
        <f t="shared" si="3"/>
        <v>452</v>
      </c>
      <c r="AI4">
        <f t="shared" si="3"/>
        <v>229</v>
      </c>
      <c r="AJ4">
        <f t="shared" si="3"/>
        <v>251</v>
      </c>
      <c r="AK4">
        <f t="shared" si="3"/>
        <v>312</v>
      </c>
      <c r="AL4">
        <f t="shared" si="3"/>
        <v>362</v>
      </c>
      <c r="AM4">
        <f t="shared" si="3"/>
        <v>317</v>
      </c>
      <c r="AN4">
        <f t="shared" ref="AN4:BD8" si="4">SUMIFS($F:$F,$B:$B,AN$2,$E:$E,$I4)</f>
        <v>431</v>
      </c>
      <c r="AO4">
        <f t="shared" si="4"/>
        <v>303</v>
      </c>
      <c r="AP4">
        <f t="shared" si="4"/>
        <v>262</v>
      </c>
      <c r="AQ4">
        <f t="shared" si="4"/>
        <v>386</v>
      </c>
      <c r="AR4">
        <f t="shared" si="4"/>
        <v>261</v>
      </c>
      <c r="AS4">
        <f t="shared" si="4"/>
        <v>408</v>
      </c>
      <c r="AT4">
        <f t="shared" si="4"/>
        <v>471</v>
      </c>
      <c r="AU4">
        <f t="shared" si="4"/>
        <v>275</v>
      </c>
      <c r="AV4">
        <f t="shared" si="4"/>
        <v>271</v>
      </c>
      <c r="AW4">
        <f t="shared" si="4"/>
        <v>352</v>
      </c>
      <c r="AX4">
        <f t="shared" si="4"/>
        <v>248</v>
      </c>
      <c r="AY4">
        <f t="shared" si="4"/>
        <v>237</v>
      </c>
      <c r="AZ4">
        <f t="shared" si="4"/>
        <v>293</v>
      </c>
      <c r="BA4">
        <f t="shared" si="4"/>
        <v>247</v>
      </c>
      <c r="BB4">
        <f t="shared" si="4"/>
        <v>246</v>
      </c>
      <c r="BC4">
        <f t="shared" si="4"/>
        <v>280</v>
      </c>
      <c r="BD4">
        <f t="shared" si="4"/>
        <v>259</v>
      </c>
      <c r="BE4">
        <f t="shared" ref="BD4:BP8" si="5">SUMIFS($F:$F,$B:$B,BE$2,$E:$E,$I4)</f>
        <v>413</v>
      </c>
      <c r="BF4">
        <f t="shared" si="5"/>
        <v>278</v>
      </c>
      <c r="BG4">
        <f t="shared" si="5"/>
        <v>251</v>
      </c>
      <c r="BH4">
        <f t="shared" si="5"/>
        <v>363</v>
      </c>
      <c r="BI4">
        <f t="shared" si="5"/>
        <v>283</v>
      </c>
      <c r="BJ4">
        <f t="shared" si="5"/>
        <v>320</v>
      </c>
      <c r="BK4">
        <f t="shared" si="5"/>
        <v>321</v>
      </c>
      <c r="BL4">
        <f t="shared" si="5"/>
        <v>292</v>
      </c>
      <c r="BM4">
        <f t="shared" si="5"/>
        <v>234</v>
      </c>
      <c r="BN4">
        <f t="shared" si="5"/>
        <v>301</v>
      </c>
      <c r="BO4">
        <f t="shared" si="5"/>
        <v>199</v>
      </c>
      <c r="BP4">
        <f t="shared" si="5"/>
        <v>343</v>
      </c>
    </row>
    <row r="5" spans="1:68" x14ac:dyDescent="0.35">
      <c r="A5" t="s">
        <v>163</v>
      </c>
      <c r="B5" s="82" t="str">
        <f t="shared" si="0"/>
        <v>Jan-20</v>
      </c>
      <c r="C5" t="s">
        <v>192</v>
      </c>
      <c r="D5" t="s">
        <v>193</v>
      </c>
      <c r="E5" t="s">
        <v>112</v>
      </c>
      <c r="F5">
        <v>133</v>
      </c>
      <c r="I5" t="s">
        <v>108</v>
      </c>
      <c r="J5">
        <f t="shared" si="1"/>
        <v>300</v>
      </c>
      <c r="K5">
        <f t="shared" si="1"/>
        <v>310</v>
      </c>
      <c r="L5">
        <f t="shared" si="1"/>
        <v>561</v>
      </c>
      <c r="M5">
        <f t="shared" si="1"/>
        <v>544</v>
      </c>
      <c r="N5">
        <f t="shared" si="1"/>
        <v>287</v>
      </c>
      <c r="O5">
        <f t="shared" si="1"/>
        <v>199</v>
      </c>
      <c r="P5">
        <f t="shared" si="1"/>
        <v>179</v>
      </c>
      <c r="Q5">
        <f t="shared" si="1"/>
        <v>238</v>
      </c>
      <c r="R5">
        <f t="shared" si="1"/>
        <v>174</v>
      </c>
      <c r="S5">
        <f t="shared" si="1"/>
        <v>206</v>
      </c>
      <c r="T5">
        <f t="shared" si="2"/>
        <v>268</v>
      </c>
      <c r="U5">
        <f t="shared" si="2"/>
        <v>244</v>
      </c>
      <c r="V5">
        <f t="shared" si="2"/>
        <v>346</v>
      </c>
      <c r="W5">
        <f t="shared" si="2"/>
        <v>190</v>
      </c>
      <c r="X5">
        <f t="shared" si="2"/>
        <v>218</v>
      </c>
      <c r="Y5">
        <f t="shared" si="2"/>
        <v>220</v>
      </c>
      <c r="Z5">
        <f t="shared" si="2"/>
        <v>291</v>
      </c>
      <c r="AA5">
        <f t="shared" si="2"/>
        <v>164</v>
      </c>
      <c r="AB5">
        <f t="shared" si="2"/>
        <v>180</v>
      </c>
      <c r="AC5">
        <f t="shared" si="2"/>
        <v>266</v>
      </c>
      <c r="AD5">
        <f t="shared" si="3"/>
        <v>207</v>
      </c>
      <c r="AE5">
        <f t="shared" si="3"/>
        <v>232</v>
      </c>
      <c r="AF5">
        <f t="shared" si="3"/>
        <v>199</v>
      </c>
      <c r="AG5">
        <f t="shared" si="3"/>
        <v>216</v>
      </c>
      <c r="AH5">
        <f t="shared" si="3"/>
        <v>352</v>
      </c>
      <c r="AI5">
        <f t="shared" si="3"/>
        <v>193</v>
      </c>
      <c r="AJ5">
        <f t="shared" si="3"/>
        <v>192</v>
      </c>
      <c r="AK5">
        <f t="shared" si="3"/>
        <v>240</v>
      </c>
      <c r="AL5">
        <f t="shared" si="3"/>
        <v>257</v>
      </c>
      <c r="AM5">
        <f t="shared" si="3"/>
        <v>276</v>
      </c>
      <c r="AN5">
        <f t="shared" si="4"/>
        <v>259</v>
      </c>
      <c r="AO5">
        <f t="shared" si="4"/>
        <v>270</v>
      </c>
      <c r="AP5">
        <f t="shared" si="4"/>
        <v>237</v>
      </c>
      <c r="AQ5">
        <f t="shared" si="4"/>
        <v>297</v>
      </c>
      <c r="AR5">
        <f t="shared" si="4"/>
        <v>243</v>
      </c>
      <c r="AS5">
        <f t="shared" si="4"/>
        <v>338</v>
      </c>
      <c r="AT5">
        <f t="shared" si="4"/>
        <v>355</v>
      </c>
      <c r="AU5">
        <f t="shared" si="4"/>
        <v>249</v>
      </c>
      <c r="AV5">
        <f t="shared" si="4"/>
        <v>260</v>
      </c>
      <c r="AW5">
        <f t="shared" si="4"/>
        <v>354</v>
      </c>
      <c r="AX5">
        <f t="shared" si="4"/>
        <v>282</v>
      </c>
      <c r="AY5">
        <f t="shared" si="4"/>
        <v>251</v>
      </c>
      <c r="AZ5">
        <f t="shared" si="4"/>
        <v>316</v>
      </c>
      <c r="BA5">
        <f t="shared" si="4"/>
        <v>270</v>
      </c>
      <c r="BB5">
        <f t="shared" si="4"/>
        <v>266</v>
      </c>
      <c r="BC5">
        <f t="shared" si="4"/>
        <v>301</v>
      </c>
      <c r="BD5">
        <f t="shared" si="5"/>
        <v>257</v>
      </c>
      <c r="BE5">
        <f t="shared" si="5"/>
        <v>444</v>
      </c>
      <c r="BF5">
        <f t="shared" si="5"/>
        <v>263</v>
      </c>
      <c r="BG5">
        <f t="shared" si="5"/>
        <v>182</v>
      </c>
      <c r="BH5">
        <f t="shared" si="5"/>
        <v>280</v>
      </c>
      <c r="BI5">
        <f t="shared" si="5"/>
        <v>190</v>
      </c>
      <c r="BJ5">
        <f t="shared" si="5"/>
        <v>232</v>
      </c>
      <c r="BK5">
        <f t="shared" si="5"/>
        <v>279</v>
      </c>
      <c r="BL5">
        <f t="shared" si="5"/>
        <v>195</v>
      </c>
      <c r="BM5">
        <f t="shared" si="5"/>
        <v>181</v>
      </c>
      <c r="BN5">
        <f t="shared" si="5"/>
        <v>214</v>
      </c>
      <c r="BO5">
        <f t="shared" si="5"/>
        <v>155</v>
      </c>
      <c r="BP5">
        <f t="shared" si="5"/>
        <v>342</v>
      </c>
    </row>
    <row r="6" spans="1:68" x14ac:dyDescent="0.35">
      <c r="A6" t="s">
        <v>170</v>
      </c>
      <c r="B6" s="82" t="str">
        <f t="shared" si="0"/>
        <v>Jan-20</v>
      </c>
      <c r="C6" t="s">
        <v>192</v>
      </c>
      <c r="D6" t="s">
        <v>193</v>
      </c>
      <c r="E6" t="s">
        <v>114</v>
      </c>
      <c r="F6">
        <v>99</v>
      </c>
      <c r="I6" t="s">
        <v>110</v>
      </c>
      <c r="J6">
        <f t="shared" si="1"/>
        <v>475</v>
      </c>
      <c r="K6">
        <f t="shared" si="1"/>
        <v>418</v>
      </c>
      <c r="L6">
        <f t="shared" si="1"/>
        <v>668</v>
      </c>
      <c r="M6">
        <f t="shared" si="1"/>
        <v>607</v>
      </c>
      <c r="N6">
        <f t="shared" si="1"/>
        <v>366</v>
      </c>
      <c r="O6">
        <f t="shared" si="1"/>
        <v>203</v>
      </c>
      <c r="P6">
        <f t="shared" si="1"/>
        <v>265</v>
      </c>
      <c r="Q6">
        <f t="shared" si="1"/>
        <v>387</v>
      </c>
      <c r="R6">
        <f t="shared" si="1"/>
        <v>237</v>
      </c>
      <c r="S6">
        <f t="shared" si="1"/>
        <v>233</v>
      </c>
      <c r="T6">
        <f t="shared" si="2"/>
        <v>318</v>
      </c>
      <c r="U6">
        <f t="shared" si="2"/>
        <v>333</v>
      </c>
      <c r="V6">
        <f t="shared" si="2"/>
        <v>454</v>
      </c>
      <c r="W6">
        <f t="shared" si="2"/>
        <v>241</v>
      </c>
      <c r="X6">
        <f t="shared" si="2"/>
        <v>206</v>
      </c>
      <c r="Y6">
        <f t="shared" si="2"/>
        <v>277</v>
      </c>
      <c r="Z6">
        <f t="shared" si="2"/>
        <v>400</v>
      </c>
      <c r="AA6">
        <f t="shared" si="2"/>
        <v>278</v>
      </c>
      <c r="AB6">
        <f t="shared" si="2"/>
        <v>278</v>
      </c>
      <c r="AC6">
        <f t="shared" si="2"/>
        <v>302</v>
      </c>
      <c r="AD6">
        <f t="shared" si="3"/>
        <v>280</v>
      </c>
      <c r="AE6">
        <f t="shared" si="3"/>
        <v>391</v>
      </c>
      <c r="AF6">
        <f t="shared" si="3"/>
        <v>252</v>
      </c>
      <c r="AG6">
        <f t="shared" si="3"/>
        <v>267</v>
      </c>
      <c r="AH6">
        <f t="shared" si="3"/>
        <v>406</v>
      </c>
      <c r="AI6">
        <f t="shared" si="3"/>
        <v>198</v>
      </c>
      <c r="AJ6">
        <f t="shared" si="3"/>
        <v>281</v>
      </c>
      <c r="AK6">
        <f t="shared" si="3"/>
        <v>352</v>
      </c>
      <c r="AL6">
        <f t="shared" si="3"/>
        <v>359</v>
      </c>
      <c r="AM6">
        <f t="shared" si="3"/>
        <v>373</v>
      </c>
      <c r="AN6">
        <f t="shared" si="4"/>
        <v>442</v>
      </c>
      <c r="AO6">
        <f t="shared" si="4"/>
        <v>359</v>
      </c>
      <c r="AP6">
        <f t="shared" si="4"/>
        <v>302</v>
      </c>
      <c r="AQ6">
        <f t="shared" si="4"/>
        <v>437</v>
      </c>
      <c r="AR6">
        <f t="shared" si="4"/>
        <v>355</v>
      </c>
      <c r="AS6">
        <f t="shared" si="4"/>
        <v>405</v>
      </c>
      <c r="AT6">
        <f t="shared" si="4"/>
        <v>487</v>
      </c>
      <c r="AU6">
        <f t="shared" si="4"/>
        <v>325</v>
      </c>
      <c r="AV6">
        <f t="shared" si="4"/>
        <v>368</v>
      </c>
      <c r="AW6">
        <f t="shared" si="4"/>
        <v>508</v>
      </c>
      <c r="AX6">
        <f t="shared" si="4"/>
        <v>366</v>
      </c>
      <c r="AY6">
        <f t="shared" si="4"/>
        <v>325</v>
      </c>
      <c r="AZ6">
        <f t="shared" si="4"/>
        <v>431</v>
      </c>
      <c r="BA6">
        <f t="shared" si="4"/>
        <v>291</v>
      </c>
      <c r="BB6">
        <f t="shared" si="4"/>
        <v>318</v>
      </c>
      <c r="BC6">
        <f t="shared" si="4"/>
        <v>374</v>
      </c>
      <c r="BD6">
        <f t="shared" si="5"/>
        <v>320</v>
      </c>
      <c r="BE6">
        <f t="shared" si="5"/>
        <v>538</v>
      </c>
      <c r="BF6">
        <f t="shared" si="5"/>
        <v>386</v>
      </c>
      <c r="BG6">
        <f t="shared" si="5"/>
        <v>348</v>
      </c>
      <c r="BH6">
        <f t="shared" si="5"/>
        <v>455</v>
      </c>
      <c r="BI6">
        <f t="shared" si="5"/>
        <v>320</v>
      </c>
      <c r="BJ6">
        <f t="shared" si="5"/>
        <v>345</v>
      </c>
      <c r="BK6">
        <f t="shared" si="5"/>
        <v>473</v>
      </c>
      <c r="BL6">
        <f t="shared" si="5"/>
        <v>382</v>
      </c>
      <c r="BM6">
        <f t="shared" si="5"/>
        <v>331</v>
      </c>
      <c r="BN6">
        <f t="shared" si="5"/>
        <v>449</v>
      </c>
      <c r="BO6">
        <f t="shared" si="5"/>
        <v>357</v>
      </c>
      <c r="BP6">
        <f t="shared" si="5"/>
        <v>407</v>
      </c>
    </row>
    <row r="7" spans="1:68" x14ac:dyDescent="0.35">
      <c r="A7" t="s">
        <v>137</v>
      </c>
      <c r="B7" s="82" t="str">
        <f t="shared" si="0"/>
        <v>Jan-20</v>
      </c>
      <c r="C7" t="s">
        <v>196</v>
      </c>
      <c r="D7" t="s">
        <v>197</v>
      </c>
      <c r="E7" t="s">
        <v>108</v>
      </c>
      <c r="F7">
        <v>72</v>
      </c>
      <c r="I7" t="s">
        <v>112</v>
      </c>
      <c r="J7">
        <f t="shared" si="1"/>
        <v>521</v>
      </c>
      <c r="K7">
        <f t="shared" si="1"/>
        <v>474</v>
      </c>
      <c r="L7">
        <f t="shared" si="1"/>
        <v>853</v>
      </c>
      <c r="M7">
        <f t="shared" si="1"/>
        <v>615</v>
      </c>
      <c r="N7">
        <f t="shared" si="1"/>
        <v>396</v>
      </c>
      <c r="O7">
        <f t="shared" si="1"/>
        <v>242</v>
      </c>
      <c r="P7">
        <f t="shared" si="1"/>
        <v>266</v>
      </c>
      <c r="Q7">
        <f t="shared" si="1"/>
        <v>365</v>
      </c>
      <c r="R7">
        <f t="shared" si="1"/>
        <v>298</v>
      </c>
      <c r="S7">
        <f t="shared" si="1"/>
        <v>317</v>
      </c>
      <c r="T7">
        <f t="shared" si="2"/>
        <v>399</v>
      </c>
      <c r="U7">
        <f t="shared" si="2"/>
        <v>390</v>
      </c>
      <c r="V7">
        <f t="shared" si="2"/>
        <v>490</v>
      </c>
      <c r="W7">
        <f t="shared" si="2"/>
        <v>266</v>
      </c>
      <c r="X7">
        <f t="shared" si="2"/>
        <v>260</v>
      </c>
      <c r="Y7">
        <f t="shared" si="2"/>
        <v>333</v>
      </c>
      <c r="Z7">
        <f t="shared" si="2"/>
        <v>420</v>
      </c>
      <c r="AA7">
        <f t="shared" si="2"/>
        <v>316</v>
      </c>
      <c r="AB7">
        <f t="shared" si="2"/>
        <v>274</v>
      </c>
      <c r="AC7">
        <f t="shared" si="2"/>
        <v>360</v>
      </c>
      <c r="AD7">
        <f t="shared" si="3"/>
        <v>368</v>
      </c>
      <c r="AE7">
        <f t="shared" si="3"/>
        <v>484</v>
      </c>
      <c r="AF7">
        <f t="shared" si="3"/>
        <v>277</v>
      </c>
      <c r="AG7">
        <f t="shared" si="3"/>
        <v>358</v>
      </c>
      <c r="AH7">
        <f t="shared" si="3"/>
        <v>450</v>
      </c>
      <c r="AI7">
        <f t="shared" si="3"/>
        <v>244</v>
      </c>
      <c r="AJ7">
        <f t="shared" si="3"/>
        <v>268</v>
      </c>
      <c r="AK7">
        <f t="shared" si="3"/>
        <v>390</v>
      </c>
      <c r="AL7">
        <f t="shared" si="3"/>
        <v>401</v>
      </c>
      <c r="AM7">
        <f t="shared" si="3"/>
        <v>398</v>
      </c>
      <c r="AN7">
        <f t="shared" si="4"/>
        <v>490</v>
      </c>
      <c r="AO7">
        <f t="shared" si="4"/>
        <v>331</v>
      </c>
      <c r="AP7">
        <f t="shared" si="4"/>
        <v>358</v>
      </c>
      <c r="AQ7">
        <f t="shared" si="4"/>
        <v>494</v>
      </c>
      <c r="AR7">
        <f t="shared" si="4"/>
        <v>354</v>
      </c>
      <c r="AS7">
        <f t="shared" si="4"/>
        <v>508</v>
      </c>
      <c r="AT7">
        <f t="shared" si="4"/>
        <v>592</v>
      </c>
      <c r="AU7">
        <f t="shared" si="4"/>
        <v>338</v>
      </c>
      <c r="AV7">
        <f t="shared" si="4"/>
        <v>329</v>
      </c>
      <c r="AW7">
        <f t="shared" si="4"/>
        <v>419</v>
      </c>
      <c r="AX7">
        <f t="shared" si="4"/>
        <v>372</v>
      </c>
      <c r="AY7">
        <f t="shared" si="4"/>
        <v>335</v>
      </c>
      <c r="AZ7">
        <f t="shared" si="4"/>
        <v>340</v>
      </c>
      <c r="BA7">
        <f t="shared" si="4"/>
        <v>286</v>
      </c>
      <c r="BB7">
        <f t="shared" si="4"/>
        <v>305</v>
      </c>
      <c r="BC7">
        <f t="shared" si="4"/>
        <v>441</v>
      </c>
      <c r="BD7">
        <f t="shared" si="5"/>
        <v>332</v>
      </c>
      <c r="BE7">
        <f t="shared" si="5"/>
        <v>507</v>
      </c>
      <c r="BF7">
        <f t="shared" si="5"/>
        <v>397</v>
      </c>
      <c r="BG7">
        <f t="shared" si="5"/>
        <v>371</v>
      </c>
      <c r="BH7">
        <f t="shared" si="5"/>
        <v>475</v>
      </c>
      <c r="BI7">
        <f t="shared" si="5"/>
        <v>527</v>
      </c>
      <c r="BJ7">
        <f t="shared" si="5"/>
        <v>450</v>
      </c>
      <c r="BK7">
        <f t="shared" si="5"/>
        <v>591</v>
      </c>
      <c r="BL7">
        <f t="shared" si="5"/>
        <v>469</v>
      </c>
      <c r="BM7">
        <f t="shared" si="5"/>
        <v>345</v>
      </c>
      <c r="BN7">
        <f t="shared" si="5"/>
        <v>528</v>
      </c>
      <c r="BO7">
        <f t="shared" si="5"/>
        <v>356</v>
      </c>
      <c r="BP7">
        <f t="shared" si="5"/>
        <v>465</v>
      </c>
    </row>
    <row r="8" spans="1:68" x14ac:dyDescent="0.35">
      <c r="A8" t="s">
        <v>143</v>
      </c>
      <c r="B8" s="82" t="str">
        <f t="shared" si="0"/>
        <v>Jan-20</v>
      </c>
      <c r="C8" t="s">
        <v>196</v>
      </c>
      <c r="D8" t="s">
        <v>197</v>
      </c>
      <c r="E8" t="s">
        <v>106</v>
      </c>
      <c r="F8">
        <v>78</v>
      </c>
      <c r="I8" t="s">
        <v>114</v>
      </c>
      <c r="J8">
        <f t="shared" si="1"/>
        <v>307</v>
      </c>
      <c r="K8">
        <f t="shared" si="1"/>
        <v>324</v>
      </c>
      <c r="L8">
        <f t="shared" si="1"/>
        <v>643</v>
      </c>
      <c r="M8">
        <f t="shared" si="1"/>
        <v>541</v>
      </c>
      <c r="N8">
        <f t="shared" si="1"/>
        <v>319</v>
      </c>
      <c r="O8">
        <f t="shared" si="1"/>
        <v>208</v>
      </c>
      <c r="P8">
        <f t="shared" si="1"/>
        <v>211</v>
      </c>
      <c r="Q8">
        <f t="shared" si="1"/>
        <v>264</v>
      </c>
      <c r="R8">
        <f t="shared" si="1"/>
        <v>204</v>
      </c>
      <c r="S8">
        <f t="shared" si="1"/>
        <v>228</v>
      </c>
      <c r="T8">
        <f t="shared" si="2"/>
        <v>274</v>
      </c>
      <c r="U8">
        <f t="shared" si="2"/>
        <v>223</v>
      </c>
      <c r="V8">
        <f t="shared" si="2"/>
        <v>348</v>
      </c>
      <c r="W8">
        <f t="shared" si="2"/>
        <v>243</v>
      </c>
      <c r="X8">
        <f t="shared" si="2"/>
        <v>224</v>
      </c>
      <c r="Y8">
        <f t="shared" si="2"/>
        <v>223</v>
      </c>
      <c r="Z8">
        <f t="shared" si="2"/>
        <v>266</v>
      </c>
      <c r="AA8">
        <f t="shared" si="2"/>
        <v>218</v>
      </c>
      <c r="AB8">
        <f t="shared" si="2"/>
        <v>179</v>
      </c>
      <c r="AC8">
        <f t="shared" si="2"/>
        <v>225</v>
      </c>
      <c r="AD8">
        <f t="shared" si="3"/>
        <v>74</v>
      </c>
      <c r="AE8">
        <f t="shared" si="3"/>
        <v>149</v>
      </c>
      <c r="AF8">
        <f t="shared" si="3"/>
        <v>189</v>
      </c>
      <c r="AG8">
        <f t="shared" si="3"/>
        <v>250</v>
      </c>
      <c r="AH8">
        <f t="shared" si="3"/>
        <v>301</v>
      </c>
      <c r="AI8">
        <f t="shared" si="3"/>
        <v>230</v>
      </c>
      <c r="AJ8">
        <f t="shared" si="3"/>
        <v>281</v>
      </c>
      <c r="AK8">
        <f t="shared" si="3"/>
        <v>335</v>
      </c>
      <c r="AL8">
        <f t="shared" si="3"/>
        <v>303</v>
      </c>
      <c r="AM8">
        <f t="shared" si="3"/>
        <v>331</v>
      </c>
      <c r="AN8">
        <f t="shared" si="4"/>
        <v>325</v>
      </c>
      <c r="AO8">
        <f t="shared" si="4"/>
        <v>255</v>
      </c>
      <c r="AP8">
        <f t="shared" si="4"/>
        <v>243</v>
      </c>
      <c r="AQ8">
        <f t="shared" si="4"/>
        <v>290</v>
      </c>
      <c r="AR8">
        <f t="shared" si="4"/>
        <v>279</v>
      </c>
      <c r="AS8">
        <f t="shared" si="4"/>
        <v>350</v>
      </c>
      <c r="AT8">
        <f t="shared" si="4"/>
        <v>414</v>
      </c>
      <c r="AU8">
        <f t="shared" si="4"/>
        <v>259</v>
      </c>
      <c r="AV8">
        <f t="shared" si="4"/>
        <v>259</v>
      </c>
      <c r="AW8">
        <f t="shared" si="4"/>
        <v>311</v>
      </c>
      <c r="AX8">
        <f t="shared" si="4"/>
        <v>266</v>
      </c>
      <c r="AY8">
        <f t="shared" si="4"/>
        <v>260</v>
      </c>
      <c r="AZ8">
        <f t="shared" si="4"/>
        <v>279</v>
      </c>
      <c r="BA8">
        <f t="shared" si="4"/>
        <v>200</v>
      </c>
      <c r="BB8">
        <f t="shared" si="4"/>
        <v>251</v>
      </c>
      <c r="BC8">
        <f t="shared" si="4"/>
        <v>321</v>
      </c>
      <c r="BD8">
        <f t="shared" si="5"/>
        <v>259</v>
      </c>
      <c r="BE8">
        <f t="shared" si="5"/>
        <v>409</v>
      </c>
      <c r="BF8">
        <f t="shared" si="5"/>
        <v>245</v>
      </c>
      <c r="BG8">
        <f t="shared" si="5"/>
        <v>320</v>
      </c>
      <c r="BH8">
        <f t="shared" si="5"/>
        <v>507</v>
      </c>
      <c r="BI8">
        <f t="shared" si="5"/>
        <v>369</v>
      </c>
      <c r="BJ8">
        <f t="shared" si="5"/>
        <v>358</v>
      </c>
      <c r="BK8">
        <f t="shared" si="5"/>
        <v>395</v>
      </c>
      <c r="BL8">
        <f t="shared" si="5"/>
        <v>264</v>
      </c>
      <c r="BM8">
        <f t="shared" si="5"/>
        <v>237</v>
      </c>
      <c r="BN8">
        <f t="shared" si="5"/>
        <v>340</v>
      </c>
      <c r="BO8">
        <f t="shared" si="5"/>
        <v>312</v>
      </c>
      <c r="BP8">
        <f t="shared" si="5"/>
        <v>319</v>
      </c>
    </row>
    <row r="9" spans="1:68" x14ac:dyDescent="0.35">
      <c r="A9" t="s">
        <v>152</v>
      </c>
      <c r="B9" s="82" t="str">
        <f t="shared" si="0"/>
        <v>Jan-20</v>
      </c>
      <c r="C9" t="s">
        <v>196</v>
      </c>
      <c r="D9" t="s">
        <v>197</v>
      </c>
      <c r="E9" t="s">
        <v>110</v>
      </c>
      <c r="F9">
        <v>98</v>
      </c>
      <c r="I9" t="s">
        <v>115</v>
      </c>
      <c r="J9">
        <f t="shared" ref="J9:AQ9" si="6">SUM(J4:J8)</f>
        <v>1939</v>
      </c>
      <c r="K9">
        <f t="shared" si="6"/>
        <v>1868</v>
      </c>
      <c r="L9">
        <f t="shared" si="6"/>
        <v>3353</v>
      </c>
      <c r="M9">
        <f t="shared" si="6"/>
        <v>2796</v>
      </c>
      <c r="N9">
        <f t="shared" si="6"/>
        <v>1657</v>
      </c>
      <c r="O9">
        <f t="shared" si="6"/>
        <v>1096</v>
      </c>
      <c r="P9">
        <f t="shared" si="6"/>
        <v>1162</v>
      </c>
      <c r="Q9">
        <f t="shared" si="6"/>
        <v>1568</v>
      </c>
      <c r="R9">
        <f t="shared" si="6"/>
        <v>1184</v>
      </c>
      <c r="S9">
        <f t="shared" si="6"/>
        <v>1203</v>
      </c>
      <c r="T9">
        <f t="shared" si="6"/>
        <v>1513</v>
      </c>
      <c r="U9">
        <f t="shared" si="6"/>
        <v>1431</v>
      </c>
      <c r="V9">
        <f t="shared" si="6"/>
        <v>1987</v>
      </c>
      <c r="W9">
        <f t="shared" si="6"/>
        <v>1136</v>
      </c>
      <c r="X9">
        <f t="shared" si="6"/>
        <v>1148</v>
      </c>
      <c r="Y9">
        <f t="shared" si="6"/>
        <v>1307</v>
      </c>
      <c r="Z9">
        <f t="shared" si="6"/>
        <v>1688</v>
      </c>
      <c r="AA9">
        <f t="shared" si="6"/>
        <v>1225</v>
      </c>
      <c r="AB9">
        <f t="shared" si="6"/>
        <v>1114</v>
      </c>
      <c r="AC9">
        <f t="shared" si="6"/>
        <v>1456</v>
      </c>
      <c r="AD9">
        <f t="shared" si="6"/>
        <v>1175</v>
      </c>
      <c r="AE9">
        <f t="shared" si="6"/>
        <v>1532</v>
      </c>
      <c r="AF9">
        <f t="shared" si="6"/>
        <v>1189</v>
      </c>
      <c r="AG9">
        <f t="shared" si="6"/>
        <v>1403</v>
      </c>
      <c r="AH9">
        <f t="shared" si="6"/>
        <v>1961</v>
      </c>
      <c r="AI9">
        <f t="shared" si="6"/>
        <v>1094</v>
      </c>
      <c r="AJ9">
        <f t="shared" si="6"/>
        <v>1273</v>
      </c>
      <c r="AK9">
        <f t="shared" si="6"/>
        <v>1629</v>
      </c>
      <c r="AL9">
        <f t="shared" si="6"/>
        <v>1682</v>
      </c>
      <c r="AM9">
        <f t="shared" si="6"/>
        <v>1695</v>
      </c>
      <c r="AN9">
        <f t="shared" si="6"/>
        <v>1947</v>
      </c>
      <c r="AO9">
        <f t="shared" si="6"/>
        <v>1518</v>
      </c>
      <c r="AP9">
        <f t="shared" si="6"/>
        <v>1402</v>
      </c>
      <c r="AQ9">
        <f t="shared" si="6"/>
        <v>1904</v>
      </c>
      <c r="AR9">
        <f t="shared" ref="AR9:AW9" si="7">SUM(AR4:AR8)</f>
        <v>1492</v>
      </c>
      <c r="AS9">
        <f t="shared" si="7"/>
        <v>2009</v>
      </c>
      <c r="AT9">
        <f t="shared" si="7"/>
        <v>2319</v>
      </c>
      <c r="AU9">
        <f t="shared" si="7"/>
        <v>1446</v>
      </c>
      <c r="AV9">
        <f t="shared" si="7"/>
        <v>1487</v>
      </c>
      <c r="AW9">
        <f t="shared" si="7"/>
        <v>1944</v>
      </c>
      <c r="AX9">
        <f t="shared" ref="AX9:AY9" si="8">SUM(AX4:AX8)</f>
        <v>1534</v>
      </c>
      <c r="AY9">
        <f t="shared" si="8"/>
        <v>1408</v>
      </c>
      <c r="AZ9">
        <f t="shared" ref="AZ9:BA9" si="9">SUM(AZ4:AZ8)</f>
        <v>1659</v>
      </c>
      <c r="BA9">
        <f t="shared" si="9"/>
        <v>1294</v>
      </c>
      <c r="BB9">
        <f t="shared" ref="BB9:BC9" si="10">SUM(BB4:BB8)</f>
        <v>1386</v>
      </c>
      <c r="BC9">
        <f t="shared" si="10"/>
        <v>1717</v>
      </c>
      <c r="BD9">
        <f t="shared" ref="BD9:BE9" si="11">SUM(BD4:BD8)</f>
        <v>1427</v>
      </c>
      <c r="BE9">
        <f t="shared" si="11"/>
        <v>2311</v>
      </c>
      <c r="BF9">
        <f t="shared" ref="BF9:BG9" si="12">SUM(BF4:BF8)</f>
        <v>1569</v>
      </c>
      <c r="BG9">
        <f t="shared" si="12"/>
        <v>1472</v>
      </c>
      <c r="BH9">
        <f t="shared" ref="BH9:BI9" si="13">SUM(BH4:BH8)</f>
        <v>2080</v>
      </c>
      <c r="BI9">
        <f t="shared" si="13"/>
        <v>1689</v>
      </c>
      <c r="BJ9">
        <f t="shared" ref="BJ9:BK9" si="14">SUM(BJ4:BJ8)</f>
        <v>1705</v>
      </c>
      <c r="BK9">
        <f t="shared" si="14"/>
        <v>2059</v>
      </c>
      <c r="BL9">
        <f t="shared" ref="BL9:BM9" si="15">SUM(BL4:BL8)</f>
        <v>1602</v>
      </c>
      <c r="BM9">
        <f t="shared" si="15"/>
        <v>1328</v>
      </c>
      <c r="BN9">
        <f t="shared" ref="BN9:BO9" si="16">SUM(BN4:BN8)</f>
        <v>1832</v>
      </c>
      <c r="BO9">
        <f t="shared" si="16"/>
        <v>1379</v>
      </c>
      <c r="BP9">
        <f t="shared" ref="BP9" si="17">SUM(BP4:BP8)</f>
        <v>1876</v>
      </c>
    </row>
    <row r="10" spans="1:68" x14ac:dyDescent="0.35">
      <c r="A10" t="s">
        <v>163</v>
      </c>
      <c r="B10" s="82" t="str">
        <f t="shared" si="0"/>
        <v>Jan-20</v>
      </c>
      <c r="C10" t="s">
        <v>196</v>
      </c>
      <c r="D10" t="s">
        <v>197</v>
      </c>
      <c r="E10" t="s">
        <v>112</v>
      </c>
      <c r="F10">
        <v>129</v>
      </c>
    </row>
    <row r="11" spans="1:68" x14ac:dyDescent="0.35">
      <c r="A11" t="s">
        <v>170</v>
      </c>
      <c r="B11" s="82" t="str">
        <f t="shared" si="0"/>
        <v>Jan-20</v>
      </c>
      <c r="C11" t="s">
        <v>196</v>
      </c>
      <c r="D11" t="s">
        <v>197</v>
      </c>
      <c r="E11" t="s">
        <v>114</v>
      </c>
      <c r="F11">
        <v>89</v>
      </c>
      <c r="H11" s="100" t="s">
        <v>198</v>
      </c>
      <c r="J11">
        <v>28</v>
      </c>
      <c r="K11">
        <v>28</v>
      </c>
      <c r="L11">
        <v>35</v>
      </c>
      <c r="M11">
        <v>28</v>
      </c>
      <c r="N11">
        <v>35</v>
      </c>
      <c r="O11">
        <v>28</v>
      </c>
      <c r="P11">
        <v>28</v>
      </c>
      <c r="Q11">
        <v>35</v>
      </c>
      <c r="R11">
        <v>28</v>
      </c>
      <c r="S11">
        <v>28</v>
      </c>
      <c r="T11">
        <v>35</v>
      </c>
      <c r="U11">
        <v>28</v>
      </c>
      <c r="V11">
        <v>35</v>
      </c>
      <c r="W11">
        <v>28</v>
      </c>
      <c r="X11">
        <v>28</v>
      </c>
      <c r="Y11">
        <v>28</v>
      </c>
      <c r="Z11">
        <v>35</v>
      </c>
      <c r="AA11">
        <v>28</v>
      </c>
      <c r="AB11">
        <v>28</v>
      </c>
      <c r="AC11">
        <v>35</v>
      </c>
      <c r="AD11">
        <v>28</v>
      </c>
      <c r="AE11">
        <v>35</v>
      </c>
      <c r="AF11">
        <v>28</v>
      </c>
      <c r="AG11">
        <v>28</v>
      </c>
      <c r="AH11">
        <v>35</v>
      </c>
      <c r="AI11">
        <v>28</v>
      </c>
      <c r="AJ11">
        <v>28</v>
      </c>
      <c r="AK11">
        <v>28</v>
      </c>
      <c r="AL11">
        <v>35</v>
      </c>
      <c r="AM11">
        <v>28</v>
      </c>
      <c r="AN11">
        <v>35</v>
      </c>
      <c r="AO11">
        <v>28</v>
      </c>
      <c r="AP11">
        <v>28</v>
      </c>
      <c r="AQ11">
        <v>35</v>
      </c>
      <c r="AR11">
        <v>28</v>
      </c>
      <c r="AS11">
        <v>28</v>
      </c>
      <c r="AT11">
        <v>35</v>
      </c>
      <c r="AU11">
        <v>28</v>
      </c>
      <c r="AV11">
        <v>28</v>
      </c>
      <c r="AW11">
        <v>35</v>
      </c>
      <c r="AX11">
        <v>28</v>
      </c>
      <c r="AY11">
        <v>28</v>
      </c>
      <c r="AZ11">
        <v>35</v>
      </c>
      <c r="BA11">
        <v>28</v>
      </c>
      <c r="BB11">
        <v>28</v>
      </c>
      <c r="BC11">
        <v>35</v>
      </c>
      <c r="BD11">
        <v>28</v>
      </c>
      <c r="BE11">
        <v>35</v>
      </c>
      <c r="BF11">
        <v>28</v>
      </c>
      <c r="BG11">
        <v>28</v>
      </c>
      <c r="BH11">
        <v>35</v>
      </c>
      <c r="BI11">
        <v>28</v>
      </c>
      <c r="BJ11">
        <v>28</v>
      </c>
      <c r="BK11">
        <v>28</v>
      </c>
      <c r="BL11">
        <v>35</v>
      </c>
      <c r="BM11">
        <v>28</v>
      </c>
      <c r="BN11">
        <v>35</v>
      </c>
      <c r="BO11">
        <v>28</v>
      </c>
      <c r="BP11">
        <v>28</v>
      </c>
    </row>
    <row r="12" spans="1:68" x14ac:dyDescent="0.35">
      <c r="A12" t="s">
        <v>137</v>
      </c>
      <c r="B12" s="82" t="str">
        <f t="shared" si="0"/>
        <v>Jan-20</v>
      </c>
      <c r="C12" t="s">
        <v>199</v>
      </c>
      <c r="D12" t="s">
        <v>200</v>
      </c>
      <c r="E12" t="s">
        <v>108</v>
      </c>
      <c r="F12">
        <v>71</v>
      </c>
      <c r="J12" s="82">
        <v>43831</v>
      </c>
      <c r="K12" s="82">
        <v>43862</v>
      </c>
      <c r="L12" s="82">
        <v>43891</v>
      </c>
      <c r="M12" s="82">
        <v>43922</v>
      </c>
      <c r="N12" s="82">
        <v>43952</v>
      </c>
      <c r="O12" s="82">
        <v>43983</v>
      </c>
      <c r="P12" s="82">
        <v>44013</v>
      </c>
      <c r="Q12" s="82">
        <v>44044</v>
      </c>
      <c r="R12" s="82">
        <v>44075</v>
      </c>
      <c r="S12" s="82">
        <v>44105</v>
      </c>
      <c r="T12" s="82">
        <v>44136</v>
      </c>
      <c r="U12" s="82">
        <v>44166</v>
      </c>
      <c r="V12" s="82">
        <v>44197</v>
      </c>
      <c r="W12" s="82">
        <v>44228</v>
      </c>
      <c r="X12" s="82">
        <v>44256</v>
      </c>
      <c r="Y12" s="82">
        <v>44287</v>
      </c>
      <c r="Z12" s="82">
        <v>44317</v>
      </c>
      <c r="AA12" s="82">
        <v>44348</v>
      </c>
      <c r="AB12" s="82">
        <v>44378</v>
      </c>
      <c r="AC12" s="82">
        <v>44409</v>
      </c>
      <c r="AD12" s="82">
        <v>44440</v>
      </c>
      <c r="AE12" s="82">
        <v>44470</v>
      </c>
      <c r="AF12" s="82">
        <v>44501</v>
      </c>
      <c r="AG12" s="82">
        <v>44531</v>
      </c>
      <c r="AH12" s="82">
        <v>44562</v>
      </c>
      <c r="AI12" s="82">
        <v>44593</v>
      </c>
      <c r="AJ12" s="82">
        <v>44621</v>
      </c>
      <c r="AK12" s="82">
        <v>44652</v>
      </c>
      <c r="AL12" s="82">
        <v>44682</v>
      </c>
      <c r="AM12" s="82">
        <v>44713</v>
      </c>
      <c r="AN12" s="82">
        <v>44743</v>
      </c>
      <c r="AO12" s="82">
        <v>44774</v>
      </c>
      <c r="AP12" s="82">
        <v>44805</v>
      </c>
      <c r="AQ12" s="82">
        <v>44835</v>
      </c>
      <c r="AR12" s="82">
        <v>44866</v>
      </c>
      <c r="AS12" s="82">
        <v>44896</v>
      </c>
      <c r="AT12" s="82">
        <v>44927</v>
      </c>
      <c r="AU12" s="82">
        <v>44958</v>
      </c>
      <c r="AV12" s="82">
        <v>44986</v>
      </c>
      <c r="AW12" s="82">
        <v>45017</v>
      </c>
      <c r="AX12" s="82">
        <v>45047</v>
      </c>
      <c r="AY12" s="82">
        <v>45078</v>
      </c>
      <c r="AZ12" s="82">
        <v>45108</v>
      </c>
      <c r="BA12" s="82">
        <v>45139</v>
      </c>
      <c r="BB12" s="82">
        <v>45170</v>
      </c>
      <c r="BC12" s="82">
        <v>45200</v>
      </c>
      <c r="BD12" s="82">
        <v>45231</v>
      </c>
      <c r="BE12" s="82">
        <v>45261</v>
      </c>
      <c r="BF12" s="82">
        <v>45292</v>
      </c>
      <c r="BG12" s="82">
        <v>45323</v>
      </c>
      <c r="BH12" s="82">
        <v>45352</v>
      </c>
      <c r="BI12" s="82">
        <v>45383</v>
      </c>
      <c r="BJ12" s="82">
        <v>45413</v>
      </c>
      <c r="BK12" s="82">
        <v>45444</v>
      </c>
      <c r="BL12" s="82">
        <v>45474</v>
      </c>
      <c r="BM12" s="82">
        <v>45505</v>
      </c>
      <c r="BN12" s="82">
        <v>45536</v>
      </c>
      <c r="BO12" s="82">
        <v>45566</v>
      </c>
      <c r="BP12" s="82">
        <v>45597</v>
      </c>
    </row>
    <row r="13" spans="1:68" x14ac:dyDescent="0.35">
      <c r="A13" t="s">
        <v>143</v>
      </c>
      <c r="B13" s="82" t="str">
        <f t="shared" si="0"/>
        <v>Jan-20</v>
      </c>
      <c r="C13" t="s">
        <v>199</v>
      </c>
      <c r="D13" t="s">
        <v>200</v>
      </c>
      <c r="E13" t="s">
        <v>106</v>
      </c>
      <c r="F13">
        <v>101</v>
      </c>
      <c r="I13" t="s">
        <v>106</v>
      </c>
      <c r="J13">
        <f t="shared" ref="J13:AQ13" si="18">J4/J$11</f>
        <v>12</v>
      </c>
      <c r="K13">
        <f t="shared" si="18"/>
        <v>12.214285714285714</v>
      </c>
      <c r="L13">
        <f t="shared" si="18"/>
        <v>17.942857142857143</v>
      </c>
      <c r="M13">
        <f t="shared" si="18"/>
        <v>17.464285714285715</v>
      </c>
      <c r="N13">
        <f t="shared" si="18"/>
        <v>8.257142857142858</v>
      </c>
      <c r="O13">
        <f t="shared" si="18"/>
        <v>8.7142857142857135</v>
      </c>
      <c r="P13">
        <f t="shared" si="18"/>
        <v>8.6071428571428577</v>
      </c>
      <c r="Q13">
        <f t="shared" si="18"/>
        <v>8.9714285714285715</v>
      </c>
      <c r="R13">
        <f t="shared" si="18"/>
        <v>9.6785714285714288</v>
      </c>
      <c r="S13">
        <f t="shared" si="18"/>
        <v>7.8214285714285712</v>
      </c>
      <c r="T13">
        <f t="shared" si="18"/>
        <v>7.2571428571428571</v>
      </c>
      <c r="U13">
        <f t="shared" si="18"/>
        <v>8.6071428571428577</v>
      </c>
      <c r="V13">
        <f t="shared" si="18"/>
        <v>9.9714285714285715</v>
      </c>
      <c r="W13">
        <f t="shared" si="18"/>
        <v>7</v>
      </c>
      <c r="X13">
        <f t="shared" si="18"/>
        <v>8.5714285714285712</v>
      </c>
      <c r="Y13">
        <f t="shared" si="18"/>
        <v>9.0714285714285712</v>
      </c>
      <c r="Z13">
        <f t="shared" si="18"/>
        <v>8.8857142857142861</v>
      </c>
      <c r="AA13">
        <f t="shared" si="18"/>
        <v>8.8928571428571423</v>
      </c>
      <c r="AB13">
        <f t="shared" si="18"/>
        <v>7.25</v>
      </c>
      <c r="AC13">
        <f t="shared" si="18"/>
        <v>8.6571428571428566</v>
      </c>
      <c r="AD13">
        <f t="shared" si="18"/>
        <v>8.7857142857142865</v>
      </c>
      <c r="AE13">
        <f t="shared" si="18"/>
        <v>7.8857142857142861</v>
      </c>
      <c r="AF13">
        <f t="shared" si="18"/>
        <v>9.7142857142857135</v>
      </c>
      <c r="AG13">
        <f t="shared" si="18"/>
        <v>11.142857142857142</v>
      </c>
      <c r="AH13">
        <f t="shared" si="18"/>
        <v>12.914285714285715</v>
      </c>
      <c r="AI13">
        <f t="shared" si="18"/>
        <v>8.1785714285714288</v>
      </c>
      <c r="AJ13">
        <f t="shared" si="18"/>
        <v>8.9642857142857135</v>
      </c>
      <c r="AK13">
        <f t="shared" si="18"/>
        <v>11.142857142857142</v>
      </c>
      <c r="AL13">
        <f t="shared" si="18"/>
        <v>10.342857142857143</v>
      </c>
      <c r="AM13">
        <f t="shared" si="18"/>
        <v>11.321428571428571</v>
      </c>
      <c r="AN13">
        <f t="shared" si="18"/>
        <v>12.314285714285715</v>
      </c>
      <c r="AO13">
        <f t="shared" si="18"/>
        <v>10.821428571428571</v>
      </c>
      <c r="AP13">
        <f t="shared" si="18"/>
        <v>9.3571428571428577</v>
      </c>
      <c r="AQ13" s="171">
        <f t="shared" si="18"/>
        <v>11.028571428571428</v>
      </c>
      <c r="AR13" s="171">
        <f t="shared" ref="AR13:AS18" si="19">AR4/AR$11</f>
        <v>9.3214285714285712</v>
      </c>
      <c r="AS13" s="171">
        <f t="shared" si="19"/>
        <v>14.571428571428571</v>
      </c>
      <c r="AT13" s="171">
        <f t="shared" ref="AT13:AU13" si="20">AT4/AT$11</f>
        <v>13.457142857142857</v>
      </c>
      <c r="AU13" s="171">
        <f t="shared" si="20"/>
        <v>9.8214285714285712</v>
      </c>
      <c r="AV13" s="171">
        <f t="shared" ref="AV13" si="21">AV4/AV$11</f>
        <v>9.6785714285714288</v>
      </c>
      <c r="AW13" s="171">
        <f t="shared" ref="AW13:BB13" si="22">AW4/AW$11</f>
        <v>10.057142857142857</v>
      </c>
      <c r="AX13" s="171">
        <f t="shared" si="22"/>
        <v>8.8571428571428577</v>
      </c>
      <c r="AY13" s="171">
        <f t="shared" si="22"/>
        <v>8.4642857142857135</v>
      </c>
      <c r="AZ13" s="171">
        <f t="shared" si="22"/>
        <v>8.3714285714285719</v>
      </c>
      <c r="BA13" s="171">
        <f t="shared" si="22"/>
        <v>8.8214285714285712</v>
      </c>
      <c r="BB13" s="171">
        <f t="shared" si="22"/>
        <v>8.7857142857142865</v>
      </c>
      <c r="BC13" s="171">
        <f t="shared" ref="BC13:BE13" si="23">BC4/BC$11</f>
        <v>8</v>
      </c>
      <c r="BD13" s="171">
        <f t="shared" si="23"/>
        <v>9.25</v>
      </c>
      <c r="BE13" s="171">
        <f t="shared" si="23"/>
        <v>11.8</v>
      </c>
      <c r="BF13" s="171">
        <f t="shared" ref="BF13" si="24">BF4/BF$11</f>
        <v>9.9285714285714288</v>
      </c>
      <c r="BG13" s="171">
        <f t="shared" ref="BG13:BL13" si="25">BG4/BG$11</f>
        <v>8.9642857142857135</v>
      </c>
      <c r="BH13" s="171">
        <f t="shared" si="25"/>
        <v>10.371428571428572</v>
      </c>
      <c r="BI13" s="171">
        <f t="shared" si="25"/>
        <v>10.107142857142858</v>
      </c>
      <c r="BJ13" s="171">
        <f t="shared" si="25"/>
        <v>11.428571428571429</v>
      </c>
      <c r="BK13" s="171">
        <f t="shared" si="25"/>
        <v>11.464285714285714</v>
      </c>
      <c r="BL13" s="171">
        <f t="shared" si="25"/>
        <v>8.3428571428571434</v>
      </c>
      <c r="BM13" s="171">
        <f t="shared" ref="BM13:BN13" si="26">BM4/BM$11</f>
        <v>8.3571428571428577</v>
      </c>
      <c r="BN13" s="171">
        <f t="shared" si="26"/>
        <v>8.6</v>
      </c>
      <c r="BO13" s="171">
        <f t="shared" ref="BO13:BP13" si="27">BO4/BO$11</f>
        <v>7.1071428571428568</v>
      </c>
      <c r="BP13" s="171">
        <f t="shared" si="27"/>
        <v>12.25</v>
      </c>
    </row>
    <row r="14" spans="1:68" x14ac:dyDescent="0.35">
      <c r="A14" t="s">
        <v>152</v>
      </c>
      <c r="B14" s="82" t="str">
        <f t="shared" si="0"/>
        <v>Jan-20</v>
      </c>
      <c r="C14" t="s">
        <v>199</v>
      </c>
      <c r="D14" t="s">
        <v>200</v>
      </c>
      <c r="E14" t="s">
        <v>110</v>
      </c>
      <c r="F14">
        <v>88</v>
      </c>
      <c r="I14" t="s">
        <v>108</v>
      </c>
      <c r="J14">
        <f t="shared" ref="J14:AQ14" si="28">J5/J$11</f>
        <v>10.714285714285714</v>
      </c>
      <c r="K14">
        <f t="shared" si="28"/>
        <v>11.071428571428571</v>
      </c>
      <c r="L14">
        <f t="shared" si="28"/>
        <v>16.028571428571428</v>
      </c>
      <c r="M14">
        <f t="shared" si="28"/>
        <v>19.428571428571427</v>
      </c>
      <c r="N14">
        <f t="shared" si="28"/>
        <v>8.1999999999999993</v>
      </c>
      <c r="O14">
        <f t="shared" si="28"/>
        <v>7.1071428571428568</v>
      </c>
      <c r="P14">
        <f t="shared" si="28"/>
        <v>6.3928571428571432</v>
      </c>
      <c r="Q14">
        <f t="shared" si="28"/>
        <v>6.8</v>
      </c>
      <c r="R14">
        <f t="shared" si="28"/>
        <v>6.2142857142857144</v>
      </c>
      <c r="S14">
        <f t="shared" si="28"/>
        <v>7.3571428571428568</v>
      </c>
      <c r="T14">
        <f t="shared" si="28"/>
        <v>7.6571428571428575</v>
      </c>
      <c r="U14">
        <f t="shared" si="28"/>
        <v>8.7142857142857135</v>
      </c>
      <c r="V14">
        <f t="shared" si="28"/>
        <v>9.8857142857142861</v>
      </c>
      <c r="W14">
        <f t="shared" si="28"/>
        <v>6.7857142857142856</v>
      </c>
      <c r="X14">
        <f t="shared" si="28"/>
        <v>7.7857142857142856</v>
      </c>
      <c r="Y14">
        <f t="shared" si="28"/>
        <v>7.8571428571428568</v>
      </c>
      <c r="Z14">
        <f t="shared" si="28"/>
        <v>8.3142857142857149</v>
      </c>
      <c r="AA14">
        <f t="shared" si="28"/>
        <v>5.8571428571428568</v>
      </c>
      <c r="AB14">
        <f t="shared" si="28"/>
        <v>6.4285714285714288</v>
      </c>
      <c r="AC14">
        <f t="shared" si="28"/>
        <v>7.6</v>
      </c>
      <c r="AD14">
        <f t="shared" si="28"/>
        <v>7.3928571428571432</v>
      </c>
      <c r="AE14">
        <f t="shared" si="28"/>
        <v>6.628571428571429</v>
      </c>
      <c r="AF14">
        <f t="shared" si="28"/>
        <v>7.1071428571428568</v>
      </c>
      <c r="AG14">
        <f t="shared" si="28"/>
        <v>7.7142857142857144</v>
      </c>
      <c r="AH14">
        <f t="shared" si="28"/>
        <v>10.057142857142857</v>
      </c>
      <c r="AI14">
        <f t="shared" si="28"/>
        <v>6.8928571428571432</v>
      </c>
      <c r="AJ14">
        <f t="shared" si="28"/>
        <v>6.8571428571428568</v>
      </c>
      <c r="AK14">
        <f t="shared" si="28"/>
        <v>8.5714285714285712</v>
      </c>
      <c r="AL14">
        <f t="shared" si="28"/>
        <v>7.3428571428571425</v>
      </c>
      <c r="AM14">
        <f t="shared" si="28"/>
        <v>9.8571428571428577</v>
      </c>
      <c r="AN14">
        <f t="shared" si="28"/>
        <v>7.4</v>
      </c>
      <c r="AO14">
        <f t="shared" si="28"/>
        <v>9.6428571428571423</v>
      </c>
      <c r="AP14">
        <f t="shared" si="28"/>
        <v>8.4642857142857135</v>
      </c>
      <c r="AQ14" s="171">
        <f t="shared" si="28"/>
        <v>8.4857142857142858</v>
      </c>
      <c r="AR14" s="171">
        <f t="shared" si="19"/>
        <v>8.6785714285714288</v>
      </c>
      <c r="AS14" s="171">
        <f t="shared" si="19"/>
        <v>12.071428571428571</v>
      </c>
      <c r="AT14" s="171">
        <f t="shared" ref="AT14:AU14" si="29">AT5/AT$11</f>
        <v>10.142857142857142</v>
      </c>
      <c r="AU14" s="171">
        <f t="shared" si="29"/>
        <v>8.8928571428571423</v>
      </c>
      <c r="AV14" s="171">
        <f t="shared" ref="AV14:AW14" si="30">AV5/AV$11</f>
        <v>9.2857142857142865</v>
      </c>
      <c r="AW14" s="171">
        <f t="shared" si="30"/>
        <v>10.114285714285714</v>
      </c>
      <c r="AX14" s="171">
        <f t="shared" ref="AX14:AY14" si="31">AX5/AX$11</f>
        <v>10.071428571428571</v>
      </c>
      <c r="AY14" s="171">
        <f t="shared" si="31"/>
        <v>8.9642857142857135</v>
      </c>
      <c r="AZ14" s="171">
        <f t="shared" ref="AZ14:BA14" si="32">AZ5/AZ$11</f>
        <v>9.0285714285714285</v>
      </c>
      <c r="BA14" s="171">
        <f t="shared" si="32"/>
        <v>9.6428571428571423</v>
      </c>
      <c r="BB14" s="171">
        <f t="shared" ref="BB14:BC14" si="33">BB5/BB$11</f>
        <v>9.5</v>
      </c>
      <c r="BC14" s="171">
        <f t="shared" si="33"/>
        <v>8.6</v>
      </c>
      <c r="BD14" s="171">
        <f t="shared" ref="BD14:BE14" si="34">BD5/BD$11</f>
        <v>9.1785714285714288</v>
      </c>
      <c r="BE14" s="171">
        <f t="shared" si="34"/>
        <v>12.685714285714285</v>
      </c>
      <c r="BF14" s="171">
        <f t="shared" ref="BF14:BG14" si="35">BF5/BF$11</f>
        <v>9.3928571428571423</v>
      </c>
      <c r="BG14" s="171">
        <f t="shared" si="35"/>
        <v>6.5</v>
      </c>
      <c r="BH14" s="171">
        <f t="shared" ref="BH14:BI14" si="36">BH5/BH$11</f>
        <v>8</v>
      </c>
      <c r="BI14" s="171">
        <f t="shared" si="36"/>
        <v>6.7857142857142856</v>
      </c>
      <c r="BJ14" s="171">
        <f t="shared" ref="BJ14:BK14" si="37">BJ5/BJ$11</f>
        <v>8.2857142857142865</v>
      </c>
      <c r="BK14" s="171">
        <f t="shared" si="37"/>
        <v>9.9642857142857135</v>
      </c>
      <c r="BL14" s="171">
        <f t="shared" ref="BL14:BM14" si="38">BL5/BL$11</f>
        <v>5.5714285714285712</v>
      </c>
      <c r="BM14" s="171">
        <f t="shared" si="38"/>
        <v>6.4642857142857144</v>
      </c>
      <c r="BN14" s="171">
        <f t="shared" ref="BN14:BO14" si="39">BN5/BN$11</f>
        <v>6.1142857142857139</v>
      </c>
      <c r="BO14" s="171">
        <f t="shared" si="39"/>
        <v>5.5357142857142856</v>
      </c>
      <c r="BP14" s="171">
        <f t="shared" ref="BP14" si="40">BP5/BP$11</f>
        <v>12.214285714285714</v>
      </c>
    </row>
    <row r="15" spans="1:68" x14ac:dyDescent="0.35">
      <c r="A15" t="s">
        <v>163</v>
      </c>
      <c r="B15" s="82" t="str">
        <f t="shared" si="0"/>
        <v>Jan-20</v>
      </c>
      <c r="C15" t="s">
        <v>199</v>
      </c>
      <c r="D15" t="s">
        <v>200</v>
      </c>
      <c r="E15" t="s">
        <v>112</v>
      </c>
      <c r="F15">
        <v>126</v>
      </c>
      <c r="I15" t="s">
        <v>110</v>
      </c>
      <c r="J15">
        <f t="shared" ref="J15:AQ15" si="41">J6/J$11</f>
        <v>16.964285714285715</v>
      </c>
      <c r="K15">
        <f t="shared" si="41"/>
        <v>14.928571428571429</v>
      </c>
      <c r="L15">
        <f t="shared" si="41"/>
        <v>19.085714285714285</v>
      </c>
      <c r="M15">
        <f t="shared" si="41"/>
        <v>21.678571428571427</v>
      </c>
      <c r="N15">
        <f t="shared" si="41"/>
        <v>10.457142857142857</v>
      </c>
      <c r="O15">
        <f t="shared" si="41"/>
        <v>7.25</v>
      </c>
      <c r="P15">
        <f t="shared" si="41"/>
        <v>9.4642857142857135</v>
      </c>
      <c r="Q15">
        <f t="shared" si="41"/>
        <v>11.057142857142857</v>
      </c>
      <c r="R15">
        <f t="shared" si="41"/>
        <v>8.4642857142857135</v>
      </c>
      <c r="S15">
        <f t="shared" si="41"/>
        <v>8.3214285714285712</v>
      </c>
      <c r="T15">
        <f t="shared" si="41"/>
        <v>9.0857142857142854</v>
      </c>
      <c r="U15">
        <f t="shared" si="41"/>
        <v>11.892857142857142</v>
      </c>
      <c r="V15">
        <f t="shared" si="41"/>
        <v>12.971428571428572</v>
      </c>
      <c r="W15">
        <f t="shared" si="41"/>
        <v>8.6071428571428577</v>
      </c>
      <c r="X15">
        <f t="shared" si="41"/>
        <v>7.3571428571428568</v>
      </c>
      <c r="Y15">
        <f t="shared" si="41"/>
        <v>9.8928571428571423</v>
      </c>
      <c r="Z15">
        <f t="shared" si="41"/>
        <v>11.428571428571429</v>
      </c>
      <c r="AA15">
        <f t="shared" si="41"/>
        <v>9.9285714285714288</v>
      </c>
      <c r="AB15">
        <f t="shared" si="41"/>
        <v>9.9285714285714288</v>
      </c>
      <c r="AC15">
        <f t="shared" si="41"/>
        <v>8.6285714285714281</v>
      </c>
      <c r="AD15">
        <f t="shared" si="41"/>
        <v>10</v>
      </c>
      <c r="AE15">
        <f t="shared" si="41"/>
        <v>11.171428571428571</v>
      </c>
      <c r="AF15">
        <f t="shared" si="41"/>
        <v>9</v>
      </c>
      <c r="AG15">
        <f t="shared" si="41"/>
        <v>9.5357142857142865</v>
      </c>
      <c r="AH15">
        <f t="shared" si="41"/>
        <v>11.6</v>
      </c>
      <c r="AI15">
        <f t="shared" si="41"/>
        <v>7.0714285714285712</v>
      </c>
      <c r="AJ15">
        <f t="shared" si="41"/>
        <v>10.035714285714286</v>
      </c>
      <c r="AK15">
        <f t="shared" si="41"/>
        <v>12.571428571428571</v>
      </c>
      <c r="AL15">
        <f t="shared" si="41"/>
        <v>10.257142857142858</v>
      </c>
      <c r="AM15">
        <f t="shared" si="41"/>
        <v>13.321428571428571</v>
      </c>
      <c r="AN15">
        <f t="shared" si="41"/>
        <v>12.628571428571428</v>
      </c>
      <c r="AO15">
        <f t="shared" si="41"/>
        <v>12.821428571428571</v>
      </c>
      <c r="AP15">
        <f t="shared" si="41"/>
        <v>10.785714285714286</v>
      </c>
      <c r="AQ15" s="171">
        <f t="shared" si="41"/>
        <v>12.485714285714286</v>
      </c>
      <c r="AR15" s="171">
        <f t="shared" si="19"/>
        <v>12.678571428571429</v>
      </c>
      <c r="AS15" s="171">
        <f t="shared" si="19"/>
        <v>14.464285714285714</v>
      </c>
      <c r="AT15" s="171">
        <f t="shared" ref="AT15:AU15" si="42">AT6/AT$11</f>
        <v>13.914285714285715</v>
      </c>
      <c r="AU15" s="171">
        <f t="shared" si="42"/>
        <v>11.607142857142858</v>
      </c>
      <c r="AV15" s="171">
        <f t="shared" ref="AV15:AW15" si="43">AV6/AV$11</f>
        <v>13.142857142857142</v>
      </c>
      <c r="AW15" s="171">
        <f t="shared" si="43"/>
        <v>14.514285714285714</v>
      </c>
      <c r="AX15" s="171">
        <f t="shared" ref="AX15:AY15" si="44">AX6/AX$11</f>
        <v>13.071428571428571</v>
      </c>
      <c r="AY15" s="171">
        <f t="shared" si="44"/>
        <v>11.607142857142858</v>
      </c>
      <c r="AZ15" s="171">
        <f t="shared" ref="AZ15:BA15" si="45">AZ6/AZ$11</f>
        <v>12.314285714285715</v>
      </c>
      <c r="BA15" s="171">
        <f t="shared" si="45"/>
        <v>10.392857142857142</v>
      </c>
      <c r="BB15" s="171">
        <f t="shared" ref="BB15:BC15" si="46">BB6/BB$11</f>
        <v>11.357142857142858</v>
      </c>
      <c r="BC15" s="171">
        <f t="shared" si="46"/>
        <v>10.685714285714285</v>
      </c>
      <c r="BD15" s="171">
        <f t="shared" ref="BD15:BE15" si="47">BD6/BD$11</f>
        <v>11.428571428571429</v>
      </c>
      <c r="BE15" s="171">
        <f t="shared" si="47"/>
        <v>15.371428571428572</v>
      </c>
      <c r="BF15" s="171">
        <f t="shared" ref="BF15:BG15" si="48">BF6/BF$11</f>
        <v>13.785714285714286</v>
      </c>
      <c r="BG15" s="171">
        <f t="shared" si="48"/>
        <v>12.428571428571429</v>
      </c>
      <c r="BH15" s="171">
        <f t="shared" ref="BH15:BI15" si="49">BH6/BH$11</f>
        <v>13</v>
      </c>
      <c r="BI15" s="171">
        <f t="shared" si="49"/>
        <v>11.428571428571429</v>
      </c>
      <c r="BJ15" s="171">
        <f t="shared" ref="BJ15:BK15" si="50">BJ6/BJ$11</f>
        <v>12.321428571428571</v>
      </c>
      <c r="BK15" s="171">
        <f t="shared" si="50"/>
        <v>16.892857142857142</v>
      </c>
      <c r="BL15" s="171">
        <f t="shared" ref="BL15:BM15" si="51">BL6/BL$11</f>
        <v>10.914285714285715</v>
      </c>
      <c r="BM15" s="171">
        <f t="shared" si="51"/>
        <v>11.821428571428571</v>
      </c>
      <c r="BN15" s="171">
        <f t="shared" ref="BN15:BO15" si="52">BN6/BN$11</f>
        <v>12.828571428571429</v>
      </c>
      <c r="BO15" s="171">
        <f t="shared" si="52"/>
        <v>12.75</v>
      </c>
      <c r="BP15" s="171">
        <f t="shared" ref="BP15" si="53">BP6/BP$11</f>
        <v>14.535714285714286</v>
      </c>
    </row>
    <row r="16" spans="1:68" x14ac:dyDescent="0.35">
      <c r="A16" t="s">
        <v>170</v>
      </c>
      <c r="B16" s="82" t="str">
        <f t="shared" si="0"/>
        <v>Jan-20</v>
      </c>
      <c r="C16" t="s">
        <v>199</v>
      </c>
      <c r="D16" t="s">
        <v>200</v>
      </c>
      <c r="E16" t="s">
        <v>114</v>
      </c>
      <c r="F16">
        <v>54</v>
      </c>
      <c r="I16" t="s">
        <v>112</v>
      </c>
      <c r="J16">
        <f t="shared" ref="J16:AQ16" si="54">J7/J$11</f>
        <v>18.607142857142858</v>
      </c>
      <c r="K16">
        <f t="shared" si="54"/>
        <v>16.928571428571427</v>
      </c>
      <c r="L16">
        <f t="shared" si="54"/>
        <v>24.37142857142857</v>
      </c>
      <c r="M16">
        <f t="shared" si="54"/>
        <v>21.964285714285715</v>
      </c>
      <c r="N16">
        <f t="shared" si="54"/>
        <v>11.314285714285715</v>
      </c>
      <c r="O16">
        <f t="shared" si="54"/>
        <v>8.6428571428571423</v>
      </c>
      <c r="P16">
        <f t="shared" si="54"/>
        <v>9.5</v>
      </c>
      <c r="Q16">
        <f t="shared" si="54"/>
        <v>10.428571428571429</v>
      </c>
      <c r="R16">
        <f t="shared" si="54"/>
        <v>10.642857142857142</v>
      </c>
      <c r="S16">
        <f t="shared" si="54"/>
        <v>11.321428571428571</v>
      </c>
      <c r="T16">
        <f t="shared" si="54"/>
        <v>11.4</v>
      </c>
      <c r="U16">
        <f t="shared" si="54"/>
        <v>13.928571428571429</v>
      </c>
      <c r="V16">
        <f t="shared" si="54"/>
        <v>14</v>
      </c>
      <c r="W16">
        <f t="shared" si="54"/>
        <v>9.5</v>
      </c>
      <c r="X16">
        <f t="shared" si="54"/>
        <v>9.2857142857142865</v>
      </c>
      <c r="Y16">
        <f t="shared" si="54"/>
        <v>11.892857142857142</v>
      </c>
      <c r="Z16">
        <f t="shared" si="54"/>
        <v>12</v>
      </c>
      <c r="AA16">
        <f t="shared" si="54"/>
        <v>11.285714285714286</v>
      </c>
      <c r="AB16">
        <f t="shared" si="54"/>
        <v>9.7857142857142865</v>
      </c>
      <c r="AC16">
        <f t="shared" si="54"/>
        <v>10.285714285714286</v>
      </c>
      <c r="AD16">
        <f t="shared" si="54"/>
        <v>13.142857142857142</v>
      </c>
      <c r="AE16">
        <f t="shared" si="54"/>
        <v>13.828571428571429</v>
      </c>
      <c r="AF16">
        <f t="shared" si="54"/>
        <v>9.8928571428571423</v>
      </c>
      <c r="AG16">
        <f t="shared" si="54"/>
        <v>12.785714285714286</v>
      </c>
      <c r="AH16">
        <f t="shared" si="54"/>
        <v>12.857142857142858</v>
      </c>
      <c r="AI16">
        <f t="shared" si="54"/>
        <v>8.7142857142857135</v>
      </c>
      <c r="AJ16">
        <f t="shared" si="54"/>
        <v>9.5714285714285712</v>
      </c>
      <c r="AK16">
        <f t="shared" si="54"/>
        <v>13.928571428571429</v>
      </c>
      <c r="AL16">
        <f t="shared" si="54"/>
        <v>11.457142857142857</v>
      </c>
      <c r="AM16">
        <f t="shared" si="54"/>
        <v>14.214285714285714</v>
      </c>
      <c r="AN16">
        <f t="shared" si="54"/>
        <v>14</v>
      </c>
      <c r="AO16">
        <f t="shared" si="54"/>
        <v>11.821428571428571</v>
      </c>
      <c r="AP16">
        <f t="shared" si="54"/>
        <v>12.785714285714286</v>
      </c>
      <c r="AQ16" s="171">
        <f t="shared" si="54"/>
        <v>14.114285714285714</v>
      </c>
      <c r="AR16" s="171">
        <f t="shared" si="19"/>
        <v>12.642857142857142</v>
      </c>
      <c r="AS16" s="171">
        <f t="shared" si="19"/>
        <v>18.142857142857142</v>
      </c>
      <c r="AT16" s="171">
        <f t="shared" ref="AT16:AU16" si="55">AT7/AT$11</f>
        <v>16.914285714285715</v>
      </c>
      <c r="AU16" s="171">
        <f t="shared" si="55"/>
        <v>12.071428571428571</v>
      </c>
      <c r="AV16" s="171">
        <f t="shared" ref="AV16:AW16" si="56">AV7/AV$11</f>
        <v>11.75</v>
      </c>
      <c r="AW16" s="171">
        <f t="shared" si="56"/>
        <v>11.971428571428572</v>
      </c>
      <c r="AX16" s="171">
        <f t="shared" ref="AX16:AY16" si="57">AX7/AX$11</f>
        <v>13.285714285714286</v>
      </c>
      <c r="AY16" s="171">
        <f t="shared" si="57"/>
        <v>11.964285714285714</v>
      </c>
      <c r="AZ16" s="171">
        <f t="shared" ref="AZ16:BA16" si="58">AZ7/AZ$11</f>
        <v>9.7142857142857135</v>
      </c>
      <c r="BA16" s="171">
        <f t="shared" si="58"/>
        <v>10.214285714285714</v>
      </c>
      <c r="BB16" s="171">
        <f t="shared" ref="BB16:BC16" si="59">BB7/BB$11</f>
        <v>10.892857142857142</v>
      </c>
      <c r="BC16" s="171">
        <f t="shared" si="59"/>
        <v>12.6</v>
      </c>
      <c r="BD16" s="171">
        <f t="shared" ref="BD16:BE16" si="60">BD7/BD$11</f>
        <v>11.857142857142858</v>
      </c>
      <c r="BE16" s="171">
        <f t="shared" si="60"/>
        <v>14.485714285714286</v>
      </c>
      <c r="BF16" s="171">
        <f t="shared" ref="BF16:BG16" si="61">BF7/BF$11</f>
        <v>14.178571428571429</v>
      </c>
      <c r="BG16" s="171">
        <f t="shared" si="61"/>
        <v>13.25</v>
      </c>
      <c r="BH16" s="171">
        <f t="shared" ref="BH16:BI16" si="62">BH7/BH$11</f>
        <v>13.571428571428571</v>
      </c>
      <c r="BI16" s="171">
        <f t="shared" si="62"/>
        <v>18.821428571428573</v>
      </c>
      <c r="BJ16" s="171">
        <f t="shared" ref="BJ16:BK16" si="63">BJ7/BJ$11</f>
        <v>16.071428571428573</v>
      </c>
      <c r="BK16" s="171">
        <f t="shared" si="63"/>
        <v>21.107142857142858</v>
      </c>
      <c r="BL16" s="171">
        <f t="shared" ref="BL16:BM16" si="64">BL7/BL$11</f>
        <v>13.4</v>
      </c>
      <c r="BM16" s="171">
        <f t="shared" si="64"/>
        <v>12.321428571428571</v>
      </c>
      <c r="BN16" s="171">
        <f t="shared" ref="BN16:BO16" si="65">BN7/BN$11</f>
        <v>15.085714285714285</v>
      </c>
      <c r="BO16" s="171">
        <f t="shared" si="65"/>
        <v>12.714285714285714</v>
      </c>
      <c r="BP16" s="171">
        <f t="shared" ref="BP16" si="66">BP7/BP$11</f>
        <v>16.607142857142858</v>
      </c>
    </row>
    <row r="17" spans="1:68" x14ac:dyDescent="0.35">
      <c r="A17" t="s">
        <v>137</v>
      </c>
      <c r="B17" s="82" t="str">
        <f t="shared" si="0"/>
        <v>Jan-20</v>
      </c>
      <c r="C17" t="s">
        <v>201</v>
      </c>
      <c r="D17" t="s">
        <v>202</v>
      </c>
      <c r="E17" t="s">
        <v>108</v>
      </c>
      <c r="F17">
        <v>72</v>
      </c>
      <c r="I17" t="s">
        <v>114</v>
      </c>
      <c r="J17">
        <f t="shared" ref="J17:AQ17" si="67">J8/J$11</f>
        <v>10.964285714285714</v>
      </c>
      <c r="K17">
        <f t="shared" si="67"/>
        <v>11.571428571428571</v>
      </c>
      <c r="L17">
        <f t="shared" si="67"/>
        <v>18.37142857142857</v>
      </c>
      <c r="M17">
        <f t="shared" si="67"/>
        <v>19.321428571428573</v>
      </c>
      <c r="N17">
        <f t="shared" si="67"/>
        <v>9.1142857142857139</v>
      </c>
      <c r="O17">
        <f t="shared" si="67"/>
        <v>7.4285714285714288</v>
      </c>
      <c r="P17">
        <f t="shared" si="67"/>
        <v>7.5357142857142856</v>
      </c>
      <c r="Q17">
        <f t="shared" si="67"/>
        <v>7.5428571428571427</v>
      </c>
      <c r="R17">
        <f t="shared" si="67"/>
        <v>7.2857142857142856</v>
      </c>
      <c r="S17">
        <f t="shared" si="67"/>
        <v>8.1428571428571423</v>
      </c>
      <c r="T17">
        <f t="shared" si="67"/>
        <v>7.8285714285714283</v>
      </c>
      <c r="U17">
        <f t="shared" si="67"/>
        <v>7.9642857142857144</v>
      </c>
      <c r="V17">
        <f t="shared" si="67"/>
        <v>9.9428571428571431</v>
      </c>
      <c r="W17">
        <f t="shared" si="67"/>
        <v>8.6785714285714288</v>
      </c>
      <c r="X17">
        <f t="shared" si="67"/>
        <v>8</v>
      </c>
      <c r="Y17">
        <f t="shared" si="67"/>
        <v>7.9642857142857144</v>
      </c>
      <c r="Z17">
        <f t="shared" si="67"/>
        <v>7.6</v>
      </c>
      <c r="AA17">
        <f t="shared" si="67"/>
        <v>7.7857142857142856</v>
      </c>
      <c r="AB17">
        <f t="shared" si="67"/>
        <v>6.3928571428571432</v>
      </c>
      <c r="AC17">
        <f t="shared" si="67"/>
        <v>6.4285714285714288</v>
      </c>
      <c r="AD17">
        <f t="shared" si="67"/>
        <v>2.6428571428571428</v>
      </c>
      <c r="AE17">
        <f t="shared" si="67"/>
        <v>4.2571428571428571</v>
      </c>
      <c r="AF17">
        <f t="shared" si="67"/>
        <v>6.75</v>
      </c>
      <c r="AG17">
        <f t="shared" si="67"/>
        <v>8.9285714285714288</v>
      </c>
      <c r="AH17">
        <f t="shared" si="67"/>
        <v>8.6</v>
      </c>
      <c r="AI17">
        <f t="shared" si="67"/>
        <v>8.2142857142857135</v>
      </c>
      <c r="AJ17">
        <f t="shared" si="67"/>
        <v>10.035714285714286</v>
      </c>
      <c r="AK17">
        <f t="shared" si="67"/>
        <v>11.964285714285714</v>
      </c>
      <c r="AL17">
        <f t="shared" si="67"/>
        <v>8.6571428571428566</v>
      </c>
      <c r="AM17">
        <f t="shared" si="67"/>
        <v>11.821428571428571</v>
      </c>
      <c r="AN17">
        <f t="shared" si="67"/>
        <v>9.2857142857142865</v>
      </c>
      <c r="AO17">
        <f t="shared" si="67"/>
        <v>9.1071428571428577</v>
      </c>
      <c r="AP17">
        <f t="shared" si="67"/>
        <v>8.6785714285714288</v>
      </c>
      <c r="AQ17" s="171">
        <f t="shared" si="67"/>
        <v>8.2857142857142865</v>
      </c>
      <c r="AR17" s="171">
        <f t="shared" si="19"/>
        <v>9.9642857142857135</v>
      </c>
      <c r="AS17" s="171">
        <f t="shared" si="19"/>
        <v>12.5</v>
      </c>
      <c r="AT17" s="171">
        <f t="shared" ref="AT17:AU17" si="68">AT8/AT$11</f>
        <v>11.828571428571429</v>
      </c>
      <c r="AU17" s="171">
        <f t="shared" si="68"/>
        <v>9.25</v>
      </c>
      <c r="AV17" s="171">
        <f t="shared" ref="AV17:AW17" si="69">AV8/AV$11</f>
        <v>9.25</v>
      </c>
      <c r="AW17" s="171">
        <f t="shared" si="69"/>
        <v>8.8857142857142861</v>
      </c>
      <c r="AX17" s="171">
        <f t="shared" ref="AX17:AY17" si="70">AX8/AX$11</f>
        <v>9.5</v>
      </c>
      <c r="AY17" s="171">
        <f t="shared" si="70"/>
        <v>9.2857142857142865</v>
      </c>
      <c r="AZ17" s="171">
        <f t="shared" ref="AZ17:BA17" si="71">AZ8/AZ$11</f>
        <v>7.9714285714285715</v>
      </c>
      <c r="BA17" s="171">
        <f t="shared" si="71"/>
        <v>7.1428571428571432</v>
      </c>
      <c r="BB17" s="171">
        <f t="shared" ref="BB17:BC17" si="72">BB8/BB$11</f>
        <v>8.9642857142857135</v>
      </c>
      <c r="BC17" s="171">
        <f t="shared" si="72"/>
        <v>9.1714285714285708</v>
      </c>
      <c r="BD17" s="171">
        <f t="shared" ref="BD17:BE17" si="73">BD8/BD$11</f>
        <v>9.25</v>
      </c>
      <c r="BE17" s="171">
        <f t="shared" si="73"/>
        <v>11.685714285714285</v>
      </c>
      <c r="BF17" s="171">
        <f t="shared" ref="BF17:BG17" si="74">BF8/BF$11</f>
        <v>8.75</v>
      </c>
      <c r="BG17" s="171">
        <f t="shared" si="74"/>
        <v>11.428571428571429</v>
      </c>
      <c r="BH17" s="171">
        <f t="shared" ref="BH17:BI17" si="75">BH8/BH$11</f>
        <v>14.485714285714286</v>
      </c>
      <c r="BI17" s="171">
        <f t="shared" si="75"/>
        <v>13.178571428571429</v>
      </c>
      <c r="BJ17" s="171">
        <f t="shared" ref="BJ17:BK17" si="76">BJ8/BJ$11</f>
        <v>12.785714285714286</v>
      </c>
      <c r="BK17" s="171">
        <f t="shared" si="76"/>
        <v>14.107142857142858</v>
      </c>
      <c r="BL17" s="171">
        <f t="shared" ref="BL17:BM17" si="77">BL8/BL$11</f>
        <v>7.5428571428571427</v>
      </c>
      <c r="BM17" s="171">
        <f t="shared" si="77"/>
        <v>8.4642857142857135</v>
      </c>
      <c r="BN17" s="171">
        <f t="shared" ref="BN17:BO17" si="78">BN8/BN$11</f>
        <v>9.7142857142857135</v>
      </c>
      <c r="BO17" s="171">
        <f t="shared" si="78"/>
        <v>11.142857142857142</v>
      </c>
      <c r="BP17" s="171">
        <f t="shared" ref="BP17" si="79">BP8/BP$11</f>
        <v>11.392857142857142</v>
      </c>
    </row>
    <row r="18" spans="1:68" x14ac:dyDescent="0.35">
      <c r="A18" t="s">
        <v>143</v>
      </c>
      <c r="B18" s="82" t="str">
        <f t="shared" si="0"/>
        <v>Jan-20</v>
      </c>
      <c r="C18" t="s">
        <v>201</v>
      </c>
      <c r="D18" t="s">
        <v>202</v>
      </c>
      <c r="E18" t="s">
        <v>106</v>
      </c>
      <c r="F18">
        <v>66</v>
      </c>
      <c r="I18" t="s">
        <v>115</v>
      </c>
      <c r="J18">
        <f t="shared" ref="J18:AQ18" si="80">J9/J$11</f>
        <v>69.25</v>
      </c>
      <c r="K18">
        <f t="shared" si="80"/>
        <v>66.714285714285708</v>
      </c>
      <c r="L18">
        <f t="shared" si="80"/>
        <v>95.8</v>
      </c>
      <c r="M18">
        <f t="shared" si="80"/>
        <v>99.857142857142861</v>
      </c>
      <c r="N18">
        <f t="shared" si="80"/>
        <v>47.342857142857142</v>
      </c>
      <c r="O18">
        <f t="shared" si="80"/>
        <v>39.142857142857146</v>
      </c>
      <c r="P18">
        <f t="shared" si="80"/>
        <v>41.5</v>
      </c>
      <c r="Q18">
        <f t="shared" si="80"/>
        <v>44.8</v>
      </c>
      <c r="R18">
        <f t="shared" si="80"/>
        <v>42.285714285714285</v>
      </c>
      <c r="S18">
        <f t="shared" si="80"/>
        <v>42.964285714285715</v>
      </c>
      <c r="T18">
        <f t="shared" si="80"/>
        <v>43.228571428571428</v>
      </c>
      <c r="U18">
        <f t="shared" si="80"/>
        <v>51.107142857142854</v>
      </c>
      <c r="V18">
        <f t="shared" si="80"/>
        <v>56.771428571428572</v>
      </c>
      <c r="W18">
        <f t="shared" si="80"/>
        <v>40.571428571428569</v>
      </c>
      <c r="X18">
        <f t="shared" si="80"/>
        <v>41</v>
      </c>
      <c r="Y18">
        <f t="shared" si="80"/>
        <v>46.678571428571431</v>
      </c>
      <c r="Z18">
        <f t="shared" si="80"/>
        <v>48.228571428571428</v>
      </c>
      <c r="AA18">
        <f t="shared" si="80"/>
        <v>43.75</v>
      </c>
      <c r="AB18">
        <f t="shared" si="80"/>
        <v>39.785714285714285</v>
      </c>
      <c r="AC18">
        <f t="shared" si="80"/>
        <v>41.6</v>
      </c>
      <c r="AD18">
        <f t="shared" si="80"/>
        <v>41.964285714285715</v>
      </c>
      <c r="AE18">
        <f t="shared" si="80"/>
        <v>43.771428571428572</v>
      </c>
      <c r="AF18">
        <f t="shared" si="80"/>
        <v>42.464285714285715</v>
      </c>
      <c r="AG18">
        <f t="shared" si="80"/>
        <v>50.107142857142854</v>
      </c>
      <c r="AH18">
        <f t="shared" si="80"/>
        <v>56.028571428571432</v>
      </c>
      <c r="AI18">
        <f t="shared" si="80"/>
        <v>39.071428571428569</v>
      </c>
      <c r="AJ18">
        <f t="shared" si="80"/>
        <v>45.464285714285715</v>
      </c>
      <c r="AK18">
        <f t="shared" si="80"/>
        <v>58.178571428571431</v>
      </c>
      <c r="AL18">
        <f t="shared" si="80"/>
        <v>48.057142857142857</v>
      </c>
      <c r="AM18">
        <f t="shared" si="80"/>
        <v>60.535714285714285</v>
      </c>
      <c r="AN18">
        <f t="shared" si="80"/>
        <v>55.628571428571426</v>
      </c>
      <c r="AO18">
        <f t="shared" si="80"/>
        <v>54.214285714285715</v>
      </c>
      <c r="AP18">
        <f t="shared" si="80"/>
        <v>50.071428571428569</v>
      </c>
      <c r="AQ18" s="171">
        <f t="shared" si="80"/>
        <v>54.4</v>
      </c>
      <c r="AR18" s="171">
        <f t="shared" si="19"/>
        <v>53.285714285714285</v>
      </c>
      <c r="AS18" s="171">
        <f t="shared" si="19"/>
        <v>71.75</v>
      </c>
      <c r="AT18" s="171">
        <f t="shared" ref="AT18:AU18" si="81">AT9/AT$11</f>
        <v>66.257142857142853</v>
      </c>
      <c r="AU18" s="171">
        <f t="shared" si="81"/>
        <v>51.642857142857146</v>
      </c>
      <c r="AV18" s="171">
        <f t="shared" ref="AV18:AW18" si="82">AV9/AV$11</f>
        <v>53.107142857142854</v>
      </c>
      <c r="AW18" s="171">
        <f t="shared" si="82"/>
        <v>55.542857142857144</v>
      </c>
      <c r="AX18" s="171">
        <f t="shared" ref="AX18:AY18" si="83">AX9/AX$11</f>
        <v>54.785714285714285</v>
      </c>
      <c r="AY18" s="171">
        <f t="shared" si="83"/>
        <v>50.285714285714285</v>
      </c>
      <c r="AZ18" s="171">
        <f t="shared" ref="AZ18:BA18" si="84">AZ9/AZ$11</f>
        <v>47.4</v>
      </c>
      <c r="BA18" s="171">
        <f t="shared" si="84"/>
        <v>46.214285714285715</v>
      </c>
      <c r="BB18" s="171">
        <f t="shared" ref="BB18:BC18" si="85">BB9/BB$11</f>
        <v>49.5</v>
      </c>
      <c r="BC18" s="171">
        <f t="shared" si="85"/>
        <v>49.057142857142857</v>
      </c>
      <c r="BD18" s="171">
        <f t="shared" ref="BD18:BE18" si="86">BD9/BD$11</f>
        <v>50.964285714285715</v>
      </c>
      <c r="BE18" s="171">
        <f t="shared" si="86"/>
        <v>66.028571428571425</v>
      </c>
      <c r="BF18" s="171">
        <f t="shared" ref="BF18:BG18" si="87">BF9/BF$11</f>
        <v>56.035714285714285</v>
      </c>
      <c r="BG18" s="171">
        <f t="shared" si="87"/>
        <v>52.571428571428569</v>
      </c>
      <c r="BH18" s="171">
        <f t="shared" ref="BH18:BI18" si="88">BH9/BH$11</f>
        <v>59.428571428571431</v>
      </c>
      <c r="BI18" s="171">
        <f t="shared" si="88"/>
        <v>60.321428571428569</v>
      </c>
      <c r="BJ18" s="171">
        <f t="shared" ref="BJ18:BK18" si="89">BJ9/BJ$11</f>
        <v>60.892857142857146</v>
      </c>
      <c r="BK18" s="171">
        <f t="shared" si="89"/>
        <v>73.535714285714292</v>
      </c>
      <c r="BL18" s="171">
        <f t="shared" ref="BL18:BM18" si="90">BL9/BL$11</f>
        <v>45.771428571428572</v>
      </c>
      <c r="BM18" s="171">
        <f t="shared" si="90"/>
        <v>47.428571428571431</v>
      </c>
      <c r="BN18" s="171">
        <f t="shared" ref="BN18:BO18" si="91">BN9/BN$11</f>
        <v>52.342857142857142</v>
      </c>
      <c r="BO18" s="171">
        <f t="shared" si="91"/>
        <v>49.25</v>
      </c>
      <c r="BP18" s="171">
        <f t="shared" ref="BP18" si="92">BP9/BP$11</f>
        <v>67</v>
      </c>
    </row>
    <row r="19" spans="1:68" x14ac:dyDescent="0.35">
      <c r="A19" t="s">
        <v>152</v>
      </c>
      <c r="B19" s="82" t="str">
        <f t="shared" si="0"/>
        <v>Jan-20</v>
      </c>
      <c r="C19" t="s">
        <v>201</v>
      </c>
      <c r="D19" t="s">
        <v>202</v>
      </c>
      <c r="E19" t="s">
        <v>110</v>
      </c>
      <c r="F19">
        <v>111</v>
      </c>
    </row>
    <row r="20" spans="1:68" x14ac:dyDescent="0.35">
      <c r="A20" t="s">
        <v>163</v>
      </c>
      <c r="B20" s="82" t="str">
        <f t="shared" si="0"/>
        <v>Jan-20</v>
      </c>
      <c r="C20" t="s">
        <v>201</v>
      </c>
      <c r="D20" t="s">
        <v>202</v>
      </c>
      <c r="E20" t="s">
        <v>112</v>
      </c>
      <c r="F20">
        <v>133</v>
      </c>
    </row>
    <row r="21" spans="1:68" x14ac:dyDescent="0.35">
      <c r="A21" t="s">
        <v>170</v>
      </c>
      <c r="B21" s="82" t="str">
        <f t="shared" si="0"/>
        <v>Jan-20</v>
      </c>
      <c r="C21" t="s">
        <v>201</v>
      </c>
      <c r="D21" t="s">
        <v>202</v>
      </c>
      <c r="E21" t="s">
        <v>114</v>
      </c>
      <c r="F21">
        <v>65</v>
      </c>
    </row>
    <row r="22" spans="1:68" x14ac:dyDescent="0.35">
      <c r="A22" t="s">
        <v>137</v>
      </c>
      <c r="B22" s="82" t="str">
        <f t="shared" si="0"/>
        <v>Feb-20</v>
      </c>
      <c r="C22" t="s">
        <v>203</v>
      </c>
      <c r="D22" t="s">
        <v>204</v>
      </c>
      <c r="E22" t="s">
        <v>108</v>
      </c>
      <c r="F22">
        <v>58</v>
      </c>
      <c r="H22" s="97" t="s">
        <v>205</v>
      </c>
      <c r="J22" s="82">
        <v>43831</v>
      </c>
      <c r="K22" s="82">
        <v>43862</v>
      </c>
      <c r="L22" s="82">
        <v>43891</v>
      </c>
      <c r="M22" s="82">
        <v>43922</v>
      </c>
      <c r="N22" s="82">
        <v>43952</v>
      </c>
      <c r="O22" s="82">
        <v>43983</v>
      </c>
      <c r="P22" s="82">
        <v>44013</v>
      </c>
      <c r="Q22" s="82">
        <v>44044</v>
      </c>
      <c r="R22" s="82">
        <v>44075</v>
      </c>
      <c r="S22" s="82">
        <v>44105</v>
      </c>
      <c r="T22" s="82">
        <v>44136</v>
      </c>
      <c r="U22" s="82">
        <v>44166</v>
      </c>
      <c r="V22" s="82">
        <v>44197</v>
      </c>
      <c r="W22" s="82">
        <v>44228</v>
      </c>
      <c r="X22" s="82">
        <v>44256</v>
      </c>
      <c r="Y22" s="82">
        <v>44287</v>
      </c>
      <c r="Z22" s="82">
        <v>44317</v>
      </c>
      <c r="AA22" s="82">
        <v>44348</v>
      </c>
      <c r="AB22" s="82">
        <v>44378</v>
      </c>
      <c r="AC22" s="82">
        <v>44409</v>
      </c>
      <c r="AD22" s="82">
        <v>44440</v>
      </c>
      <c r="AE22" s="82">
        <v>44470</v>
      </c>
      <c r="AF22" s="82">
        <v>44501</v>
      </c>
      <c r="AG22" s="82">
        <v>44531</v>
      </c>
      <c r="AH22" s="82">
        <v>44562</v>
      </c>
      <c r="AI22" s="82">
        <v>44593</v>
      </c>
      <c r="AJ22" s="82">
        <v>44621</v>
      </c>
      <c r="AK22" s="82">
        <v>44652</v>
      </c>
      <c r="AL22" s="82">
        <v>44682</v>
      </c>
      <c r="AM22" s="82">
        <v>44713</v>
      </c>
      <c r="AN22" s="82">
        <v>44743</v>
      </c>
      <c r="AO22" s="82">
        <v>44774</v>
      </c>
      <c r="AP22" s="82">
        <v>44805</v>
      </c>
      <c r="AQ22" s="82">
        <v>44835</v>
      </c>
      <c r="AR22" s="82">
        <v>44866</v>
      </c>
      <c r="AS22" s="82">
        <v>44896</v>
      </c>
      <c r="AT22" s="82">
        <v>44927</v>
      </c>
      <c r="AU22" s="82">
        <v>44958</v>
      </c>
      <c r="AV22" s="82">
        <v>44986</v>
      </c>
      <c r="AW22" s="82">
        <v>45017</v>
      </c>
      <c r="AX22" s="82">
        <v>45047</v>
      </c>
      <c r="AY22" s="82">
        <v>45078</v>
      </c>
      <c r="AZ22" s="82">
        <v>45108</v>
      </c>
      <c r="BA22" s="82">
        <v>45139</v>
      </c>
      <c r="BB22" s="82">
        <v>45170</v>
      </c>
      <c r="BC22" s="82">
        <v>45200</v>
      </c>
      <c r="BD22" s="82">
        <v>45231</v>
      </c>
      <c r="BE22" s="82">
        <v>45261</v>
      </c>
      <c r="BF22" s="82">
        <v>45292</v>
      </c>
      <c r="BG22" s="82">
        <v>45323</v>
      </c>
      <c r="BH22" s="82">
        <v>45352</v>
      </c>
      <c r="BI22" s="82">
        <v>45383</v>
      </c>
      <c r="BJ22" s="82">
        <v>45413</v>
      </c>
      <c r="BK22" s="82">
        <v>45444</v>
      </c>
      <c r="BL22" s="82">
        <v>45474</v>
      </c>
      <c r="BM22" s="82">
        <v>45505</v>
      </c>
      <c r="BN22" s="82">
        <v>45536</v>
      </c>
      <c r="BO22" s="82">
        <v>45566</v>
      </c>
      <c r="BP22" s="82">
        <v>45597</v>
      </c>
    </row>
    <row r="23" spans="1:68" x14ac:dyDescent="0.35">
      <c r="A23" t="s">
        <v>143</v>
      </c>
      <c r="B23" s="82" t="str">
        <f t="shared" si="0"/>
        <v>Feb-20</v>
      </c>
      <c r="C23" t="s">
        <v>203</v>
      </c>
      <c r="D23" t="s">
        <v>204</v>
      </c>
      <c r="E23" t="s">
        <v>106</v>
      </c>
      <c r="F23">
        <v>102</v>
      </c>
      <c r="I23" t="s">
        <v>106</v>
      </c>
      <c r="M23">
        <f>LASdata!E83</f>
        <v>15.966666666666665</v>
      </c>
      <c r="N23">
        <f>LASdata!F83</f>
        <v>10.774193548387096</v>
      </c>
      <c r="O23">
        <f>LASdata!G83</f>
        <v>9.9</v>
      </c>
      <c r="P23">
        <f>LASdata!H83</f>
        <v>11.838709677419356</v>
      </c>
      <c r="Q23">
        <f>LASdata!I83</f>
        <v>12.322580645161292</v>
      </c>
      <c r="R23">
        <f>LASdata!J83</f>
        <v>11.366666666666667</v>
      </c>
      <c r="S23">
        <f>LASdata!K83</f>
        <v>11.580645161290324</v>
      </c>
      <c r="T23">
        <f>LASdata!L83</f>
        <v>12.5</v>
      </c>
      <c r="U23">
        <f>LASdata!M83</f>
        <v>12.096774193548388</v>
      </c>
      <c r="V23">
        <f>LASdata!N83</f>
        <v>13.161290322580646</v>
      </c>
      <c r="W23">
        <f>LASdata!O83</f>
        <v>12.321428571428573</v>
      </c>
      <c r="X23">
        <f>LASdata!P83</f>
        <v>11.290322580645162</v>
      </c>
      <c r="Y23">
        <f>LASdata!Q83</f>
        <v>12.366666666666665</v>
      </c>
      <c r="Z23">
        <f>LASdata!R83</f>
        <v>11.451612903225806</v>
      </c>
      <c r="AA23">
        <f>LASdata!S83</f>
        <v>11.899999999999999</v>
      </c>
      <c r="AB23">
        <f>LASdata!T83</f>
        <v>12.064516129032258</v>
      </c>
      <c r="AC23">
        <f>LASdata!U83</f>
        <v>12.193548387096776</v>
      </c>
      <c r="AD23">
        <f>LASdata!V83</f>
        <v>11.766666666666667</v>
      </c>
      <c r="AE23">
        <f>LASdata!W83</f>
        <v>12.096774193548386</v>
      </c>
      <c r="AF23">
        <f>LASdata!X83</f>
        <v>13.866666666666664</v>
      </c>
      <c r="AG23">
        <f>LASdata!Y83</f>
        <v>12.999999999999998</v>
      </c>
      <c r="AH23">
        <f>LASdata!Z83</f>
        <v>12.67741935483871</v>
      </c>
      <c r="AI23">
        <f>LASdata!AA83</f>
        <v>13.928571428571427</v>
      </c>
      <c r="AJ23">
        <f>LASdata!AB83</f>
        <v>13.903225806451612</v>
      </c>
      <c r="AK23">
        <f>LASdata!AC83</f>
        <v>14.366666666666667</v>
      </c>
      <c r="AL23">
        <f>LASdata!AD83</f>
        <v>15.03225806451613</v>
      </c>
      <c r="AM23">
        <f>LASdata!AE83</f>
        <v>14.666666666666664</v>
      </c>
      <c r="AN23">
        <f>LASdata!AF83</f>
        <v>13.516129032258064</v>
      </c>
      <c r="AO23">
        <f>LASdata!AG83</f>
        <v>14.483870967741936</v>
      </c>
      <c r="AP23">
        <f>LASdata!AH83</f>
        <v>15.533333333333335</v>
      </c>
      <c r="AQ23" s="171">
        <f>LASdata!AI83</f>
        <v>15.483870967741938</v>
      </c>
      <c r="AR23" s="171">
        <f>LASdata!AJ83</f>
        <v>14.833333333333334</v>
      </c>
      <c r="AS23" s="171">
        <f>LASdata!AK83</f>
        <v>19.451612903225808</v>
      </c>
      <c r="AT23" s="171">
        <f>LASdata!AL83</f>
        <v>14.870967741935484</v>
      </c>
      <c r="AU23" s="171">
        <f>LASdata!AM83</f>
        <v>15.607142857142856</v>
      </c>
      <c r="AV23" s="171">
        <f>LASdata!AN83</f>
        <v>16.161290322580644</v>
      </c>
      <c r="AW23" s="171">
        <f>LASdata!AO83</f>
        <v>16.399999999999999</v>
      </c>
      <c r="AX23" s="171">
        <f>LASdata!AP83</f>
        <v>14.193548387096776</v>
      </c>
      <c r="AY23" s="171">
        <f>LASdata!AQ83</f>
        <v>15.066666666666668</v>
      </c>
      <c r="AZ23" s="171">
        <f>LASdata!AR83</f>
        <v>15.387096774193548</v>
      </c>
      <c r="BA23" s="171">
        <f>LASdata!AS83</f>
        <v>15.258064516129032</v>
      </c>
      <c r="BB23" s="171">
        <f>LASdata!AT83</f>
        <v>17.166666666666668</v>
      </c>
      <c r="BC23" s="171">
        <f>LASdata!AU83</f>
        <v>16.096774193548384</v>
      </c>
      <c r="BD23" s="171">
        <f>LASdata!AV83</f>
        <v>18.133333333333333</v>
      </c>
      <c r="BE23" s="171">
        <f>LASdata!AW83</f>
        <v>20.096774193548388</v>
      </c>
      <c r="BF23" s="171">
        <f>LASdata!AX83</f>
        <v>19.806451612903224</v>
      </c>
      <c r="BG23" s="171">
        <f>LASdata!AY83</f>
        <v>17.586206896551722</v>
      </c>
      <c r="BH23" s="171">
        <f>LASdata!AZ83</f>
        <v>18.032258064516128</v>
      </c>
      <c r="BI23" s="171">
        <f>LASdata!BA83</f>
        <v>19.933333333333334</v>
      </c>
      <c r="BJ23" s="171">
        <f>LASdata!BB83</f>
        <v>17.935483870967744</v>
      </c>
      <c r="BK23" s="171">
        <f>LASdata!BC83</f>
        <v>17.5</v>
      </c>
      <c r="BL23" s="171">
        <f>LASdata!BD83</f>
        <v>17.967741935483872</v>
      </c>
      <c r="BM23" s="171">
        <f>LASdata!BE83</f>
        <v>18.548387096774192</v>
      </c>
      <c r="BN23" s="171">
        <f>LASdata!BF83</f>
        <v>18.233333333333334</v>
      </c>
      <c r="BO23" s="171">
        <f>LASdata!BG83</f>
        <v>20.903225806451612</v>
      </c>
      <c r="BP23" s="171">
        <f>LASdata!BH83</f>
        <v>19.666666666666664</v>
      </c>
    </row>
    <row r="24" spans="1:68" x14ac:dyDescent="0.35">
      <c r="A24" t="s">
        <v>152</v>
      </c>
      <c r="B24" s="82" t="str">
        <f t="shared" si="0"/>
        <v>Feb-20</v>
      </c>
      <c r="C24" t="s">
        <v>203</v>
      </c>
      <c r="D24" t="s">
        <v>204</v>
      </c>
      <c r="E24" t="s">
        <v>110</v>
      </c>
      <c r="F24">
        <v>100</v>
      </c>
      <c r="I24" t="s">
        <v>108</v>
      </c>
      <c r="M24">
        <f>LASdata!E84</f>
        <v>17.533333333333335</v>
      </c>
      <c r="N24">
        <f>LASdata!F84</f>
        <v>11.129032258064516</v>
      </c>
      <c r="O24">
        <f>LASdata!G84</f>
        <v>10.100000000000001</v>
      </c>
      <c r="P24">
        <f>LASdata!H84</f>
        <v>10.70967741935484</v>
      </c>
      <c r="Q24">
        <f>LASdata!I84</f>
        <v>10.64516129032258</v>
      </c>
      <c r="R24">
        <f>LASdata!J84</f>
        <v>10.5</v>
      </c>
      <c r="S24">
        <f>LASdata!K84</f>
        <v>11.806451612903226</v>
      </c>
      <c r="T24">
        <f>LASdata!L84</f>
        <v>12.200000000000001</v>
      </c>
      <c r="U24">
        <f>LASdata!M84</f>
        <v>11.64516129032258</v>
      </c>
      <c r="V24">
        <f>LASdata!N84</f>
        <v>13.225806451612904</v>
      </c>
      <c r="W24">
        <f>LASdata!O84</f>
        <v>10.928571428571427</v>
      </c>
      <c r="X24">
        <f>LASdata!P84</f>
        <v>11.70967741935484</v>
      </c>
      <c r="Y24">
        <f>LASdata!Q84</f>
        <v>13.4</v>
      </c>
      <c r="Z24">
        <f>LASdata!R84</f>
        <v>12.387096774193548</v>
      </c>
      <c r="AA24">
        <f>LASdata!S84</f>
        <v>13.233333333333331</v>
      </c>
      <c r="AB24">
        <f>LASdata!T84</f>
        <v>12.483870967741936</v>
      </c>
      <c r="AC24">
        <f>LASdata!U84</f>
        <v>13.483870967741934</v>
      </c>
      <c r="AD24">
        <f>LASdata!V84</f>
        <v>12.499999999999998</v>
      </c>
      <c r="AE24">
        <f>LASdata!W84</f>
        <v>12.70967741935484</v>
      </c>
      <c r="AF24">
        <f>LASdata!X84</f>
        <v>12.866666666666665</v>
      </c>
      <c r="AG24">
        <f>LASdata!Y84</f>
        <v>12.935483870967742</v>
      </c>
      <c r="AH24">
        <f>LASdata!Z84</f>
        <v>12.967741935483872</v>
      </c>
      <c r="AI24">
        <f>LASdata!AA84</f>
        <v>12.821428571428571</v>
      </c>
      <c r="AJ24">
        <f>LASdata!AB84</f>
        <v>13.516129032258064</v>
      </c>
      <c r="AK24">
        <f>LASdata!AC84</f>
        <v>14.666666666666668</v>
      </c>
      <c r="AL24">
        <f>LASdata!AD84</f>
        <v>14.290322580645162</v>
      </c>
      <c r="AM24">
        <f>LASdata!AE84</f>
        <v>12.766666666666667</v>
      </c>
      <c r="AN24">
        <f>LASdata!AF84</f>
        <v>13.838709677419352</v>
      </c>
      <c r="AO24">
        <f>LASdata!AG84</f>
        <v>14.70967741935484</v>
      </c>
      <c r="AP24">
        <f>LASdata!AH84</f>
        <v>15.066666666666666</v>
      </c>
      <c r="AQ24" s="171">
        <f>LASdata!AI84</f>
        <v>13.35483870967742</v>
      </c>
      <c r="AR24" s="171">
        <f>LASdata!AJ84</f>
        <v>14.333333333333334</v>
      </c>
      <c r="AS24" s="171">
        <f>LASdata!AK84</f>
        <v>13.999999999999998</v>
      </c>
      <c r="AT24" s="171">
        <f>LASdata!AL84</f>
        <v>13.838709677419356</v>
      </c>
      <c r="AU24" s="171">
        <f>LASdata!AM84</f>
        <v>13.678571428571431</v>
      </c>
      <c r="AV24" s="171">
        <f>LASdata!AN84</f>
        <v>15.225806451612902</v>
      </c>
      <c r="AW24" s="171">
        <f>LASdata!AO84</f>
        <v>13.433333333333334</v>
      </c>
      <c r="AX24" s="171">
        <f>LASdata!AP84</f>
        <v>15.387096774193548</v>
      </c>
      <c r="AY24" s="171">
        <f>LASdata!AQ84</f>
        <v>14.666666666666668</v>
      </c>
      <c r="AZ24" s="171">
        <f>LASdata!AR84</f>
        <v>14.29032258064516</v>
      </c>
      <c r="BA24" s="171">
        <f>LASdata!AS84</f>
        <v>15.32258064516129</v>
      </c>
      <c r="BB24" s="171">
        <f>LASdata!AT84</f>
        <v>14.833333333333332</v>
      </c>
      <c r="BC24" s="171">
        <f>LASdata!AU84</f>
        <v>16.838709677419356</v>
      </c>
      <c r="BD24" s="171">
        <f>LASdata!AV84</f>
        <v>15.466666666666665</v>
      </c>
      <c r="BE24" s="171">
        <f>LASdata!AW84</f>
        <v>17.129032258064512</v>
      </c>
      <c r="BF24" s="171">
        <f>LASdata!AX84</f>
        <v>17.161290322580644</v>
      </c>
      <c r="BG24" s="171">
        <f>LASdata!AY84</f>
        <v>14.758620689655173</v>
      </c>
      <c r="BH24" s="171">
        <f>LASdata!AZ84</f>
        <v>15.870967741935484</v>
      </c>
      <c r="BI24" s="171">
        <f>LASdata!BA84</f>
        <v>14.033333333333333</v>
      </c>
      <c r="BJ24" s="171">
        <f>LASdata!BB84</f>
        <v>14.516129032258064</v>
      </c>
      <c r="BK24" s="171">
        <f>LASdata!BC84</f>
        <v>16.2</v>
      </c>
      <c r="BL24" s="171">
        <f>LASdata!BD84</f>
        <v>14.67741935483871</v>
      </c>
      <c r="BM24" s="171">
        <f>LASdata!BE84</f>
        <v>15.225806451612902</v>
      </c>
      <c r="BN24" s="171">
        <f>LASdata!BF84</f>
        <v>16</v>
      </c>
      <c r="BO24" s="171">
        <f>LASdata!BG84</f>
        <v>17.096774193548388</v>
      </c>
      <c r="BP24" s="171">
        <f>LASdata!BH84</f>
        <v>17.666666666666668</v>
      </c>
    </row>
    <row r="25" spans="1:68" x14ac:dyDescent="0.35">
      <c r="A25" t="s">
        <v>163</v>
      </c>
      <c r="B25" s="82" t="str">
        <f t="shared" si="0"/>
        <v>Feb-20</v>
      </c>
      <c r="C25" t="s">
        <v>203</v>
      </c>
      <c r="D25" t="s">
        <v>204</v>
      </c>
      <c r="E25" t="s">
        <v>112</v>
      </c>
      <c r="F25">
        <v>135</v>
      </c>
      <c r="I25" t="s">
        <v>110</v>
      </c>
      <c r="M25">
        <f>LASdata!E85</f>
        <v>25.9</v>
      </c>
      <c r="N25">
        <f>LASdata!F85</f>
        <v>14.741935483870968</v>
      </c>
      <c r="O25">
        <f>LASdata!G85</f>
        <v>14.566666666666668</v>
      </c>
      <c r="P25">
        <f>LASdata!H85</f>
        <v>17.35483870967742</v>
      </c>
      <c r="Q25">
        <f>LASdata!I85</f>
        <v>18.322580645161292</v>
      </c>
      <c r="R25">
        <f>LASdata!J85</f>
        <v>16.166666666666668</v>
      </c>
      <c r="S25">
        <f>LASdata!K85</f>
        <v>19.580645161290324</v>
      </c>
      <c r="T25">
        <f>LASdata!L85</f>
        <v>17.700000000000003</v>
      </c>
      <c r="U25">
        <f>LASdata!M85</f>
        <v>20.483870967741932</v>
      </c>
      <c r="V25">
        <f>LASdata!N85</f>
        <v>22.967741935483868</v>
      </c>
      <c r="W25">
        <f>LASdata!O85</f>
        <v>17.5</v>
      </c>
      <c r="X25">
        <f>LASdata!P85</f>
        <v>17</v>
      </c>
      <c r="Y25">
        <f>LASdata!Q85</f>
        <v>18.7</v>
      </c>
      <c r="Z25">
        <f>LASdata!R85</f>
        <v>20.548387096774192</v>
      </c>
      <c r="AA25">
        <f>LASdata!S85</f>
        <v>18.233333333333334</v>
      </c>
      <c r="AB25">
        <f>LASdata!T85</f>
        <v>18.612903225806452</v>
      </c>
      <c r="AC25">
        <f>LASdata!U85</f>
        <v>17.516129032258064</v>
      </c>
      <c r="AD25">
        <f>LASdata!V85</f>
        <v>18.900000000000002</v>
      </c>
      <c r="AE25">
        <f>LASdata!W85</f>
        <v>19.387096774193548</v>
      </c>
      <c r="AF25">
        <f>LASdata!X85</f>
        <v>17.733333333333331</v>
      </c>
      <c r="AG25">
        <f>LASdata!Y85</f>
        <v>19.838709677419356</v>
      </c>
      <c r="AH25">
        <f>LASdata!Z85</f>
        <v>19.193548387096776</v>
      </c>
      <c r="AI25">
        <f>LASdata!AA85</f>
        <v>18.428571428571427</v>
      </c>
      <c r="AJ25">
        <f>LASdata!AB85</f>
        <v>18.451612903225804</v>
      </c>
      <c r="AK25">
        <f>LASdata!AC85</f>
        <v>20.133333333333333</v>
      </c>
      <c r="AL25">
        <f>LASdata!AD85</f>
        <v>19.322580645161288</v>
      </c>
      <c r="AM25">
        <f>LASdata!AE85</f>
        <v>19.033333333333331</v>
      </c>
      <c r="AN25">
        <f>LASdata!AF85</f>
        <v>19.129032258064516</v>
      </c>
      <c r="AO25">
        <f>LASdata!AG85</f>
        <v>19.806451612903228</v>
      </c>
      <c r="AP25">
        <f>LASdata!AH85</f>
        <v>20.100000000000001</v>
      </c>
      <c r="AQ25" s="171">
        <f>LASdata!AI85</f>
        <v>21.451612903225808</v>
      </c>
      <c r="AR25" s="171">
        <f>LASdata!AJ85</f>
        <v>20.999999999999996</v>
      </c>
      <c r="AS25" s="171">
        <f>LASdata!AK85</f>
        <v>23.064516129032256</v>
      </c>
      <c r="AT25" s="171">
        <f>LASdata!AL85</f>
        <v>20</v>
      </c>
      <c r="AU25" s="171">
        <f>LASdata!AM85</f>
        <v>21.25</v>
      </c>
      <c r="AV25" s="171">
        <f>LASdata!AN85</f>
        <v>22.161290322580644</v>
      </c>
      <c r="AW25" s="171">
        <f>LASdata!AO85</f>
        <v>21.599999999999994</v>
      </c>
      <c r="AX25" s="171">
        <f>LASdata!AP85</f>
        <v>20.774193548387096</v>
      </c>
      <c r="AY25" s="171">
        <f>LASdata!AQ85</f>
        <v>21.5</v>
      </c>
      <c r="AZ25" s="171">
        <f>LASdata!AR85</f>
        <v>22.387096774193548</v>
      </c>
      <c r="BA25" s="171">
        <f>LASdata!AS85</f>
        <v>21.677419354838712</v>
      </c>
      <c r="BB25" s="171">
        <f>LASdata!AT85</f>
        <v>22.599999999999998</v>
      </c>
      <c r="BC25" s="171">
        <f>LASdata!AU85</f>
        <v>24.064516129032256</v>
      </c>
      <c r="BD25" s="171">
        <f>LASdata!AV85</f>
        <v>20.9</v>
      </c>
      <c r="BE25" s="171">
        <f>LASdata!AW85</f>
        <v>26</v>
      </c>
      <c r="BF25" s="171">
        <f>LASdata!AX85</f>
        <v>27.161290322580651</v>
      </c>
      <c r="BG25" s="171">
        <f>LASdata!AY85</f>
        <v>26.310344827586206</v>
      </c>
      <c r="BH25" s="171">
        <f>LASdata!AZ85</f>
        <v>23.548387096774192</v>
      </c>
      <c r="BI25" s="171">
        <f>LASdata!BA85</f>
        <v>22.133333333333333</v>
      </c>
      <c r="BJ25" s="171">
        <f>LASdata!BB85</f>
        <v>24.70967741935484</v>
      </c>
      <c r="BK25" s="171">
        <f>LASdata!BC85</f>
        <v>23.033333333333331</v>
      </c>
      <c r="BL25" s="171">
        <f>LASdata!BD85</f>
        <v>23.258064516129028</v>
      </c>
      <c r="BM25" s="171">
        <f>LASdata!BE85</f>
        <v>23.548387096774189</v>
      </c>
      <c r="BN25" s="171">
        <f>LASdata!BF85</f>
        <v>25.099999999999998</v>
      </c>
      <c r="BO25" s="171">
        <f>LASdata!BG85</f>
        <v>25.2258064516129</v>
      </c>
      <c r="BP25" s="171">
        <f>LASdata!BH85</f>
        <v>27.233333333333331</v>
      </c>
    </row>
    <row r="26" spans="1:68" x14ac:dyDescent="0.35">
      <c r="A26" t="s">
        <v>170</v>
      </c>
      <c r="B26" s="82" t="str">
        <f t="shared" si="0"/>
        <v>Feb-20</v>
      </c>
      <c r="C26" t="s">
        <v>203</v>
      </c>
      <c r="D26" t="s">
        <v>204</v>
      </c>
      <c r="E26" t="s">
        <v>114</v>
      </c>
      <c r="F26">
        <v>95</v>
      </c>
      <c r="I26" t="s">
        <v>112</v>
      </c>
      <c r="M26">
        <f>LASdata!E86</f>
        <v>22.333333333333332</v>
      </c>
      <c r="N26">
        <f>LASdata!F86</f>
        <v>14.548387096774192</v>
      </c>
      <c r="O26">
        <f>LASdata!G86</f>
        <v>12.366666666666665</v>
      </c>
      <c r="P26">
        <f>LASdata!H86</f>
        <v>14.935483870967742</v>
      </c>
      <c r="Q26">
        <f>LASdata!I86</f>
        <v>16.193548387096776</v>
      </c>
      <c r="R26">
        <f>LASdata!J86</f>
        <v>15.2</v>
      </c>
      <c r="S26">
        <f>LASdata!K86</f>
        <v>16.451612903225804</v>
      </c>
      <c r="T26">
        <f>LASdata!L86</f>
        <v>16.5</v>
      </c>
      <c r="U26">
        <f>LASdata!M86</f>
        <v>18.64516129032258</v>
      </c>
      <c r="V26">
        <f>LASdata!N86</f>
        <v>18.387096774193548</v>
      </c>
      <c r="W26">
        <f>LASdata!O86</f>
        <v>15.571428571428573</v>
      </c>
      <c r="X26">
        <f>LASdata!P86</f>
        <v>16.483870967741936</v>
      </c>
      <c r="Y26">
        <f>LASdata!Q86</f>
        <v>16.633333333333333</v>
      </c>
      <c r="Z26">
        <f>LASdata!R86</f>
        <v>19.322580645161288</v>
      </c>
      <c r="AA26">
        <f>LASdata!S86</f>
        <v>16.866666666666667</v>
      </c>
      <c r="AB26">
        <f>LASdata!T86</f>
        <v>17.161290322580644</v>
      </c>
      <c r="AC26">
        <f>LASdata!U86</f>
        <v>19.032258064516132</v>
      </c>
      <c r="AD26">
        <f>LASdata!V86</f>
        <v>17.433333333333337</v>
      </c>
      <c r="AE26">
        <f>LASdata!W86</f>
        <v>19</v>
      </c>
      <c r="AF26">
        <f>LASdata!X86</f>
        <v>19.633333333333336</v>
      </c>
      <c r="AG26">
        <f>LASdata!Y86</f>
        <v>18.838709677419356</v>
      </c>
      <c r="AH26">
        <f>LASdata!Z86</f>
        <v>19.096774193548388</v>
      </c>
      <c r="AI26">
        <f>LASdata!AA86</f>
        <v>19.642857142857142</v>
      </c>
      <c r="AJ26">
        <f>LASdata!AB86</f>
        <v>18.225806451612904</v>
      </c>
      <c r="AK26">
        <f>LASdata!AC86</f>
        <v>20.233333333333331</v>
      </c>
      <c r="AL26">
        <f>LASdata!AD86</f>
        <v>21.129032258064516</v>
      </c>
      <c r="AM26">
        <f>LASdata!AE86</f>
        <v>20.3</v>
      </c>
      <c r="AN26">
        <f>LASdata!AF86</f>
        <v>19.774193548387096</v>
      </c>
      <c r="AO26">
        <f>LASdata!AG86</f>
        <v>21.483870967741936</v>
      </c>
      <c r="AP26">
        <f>LASdata!AH86</f>
        <v>22.166666666666671</v>
      </c>
      <c r="AQ26" s="171">
        <f>LASdata!AI86</f>
        <v>17.516129032258064</v>
      </c>
      <c r="AR26" s="171">
        <f>LASdata!AJ86</f>
        <v>19.066666666666666</v>
      </c>
      <c r="AS26" s="171">
        <f>LASdata!AK86</f>
        <v>22.419354838709676</v>
      </c>
      <c r="AT26" s="171">
        <f>LASdata!AL86</f>
        <v>18.322580645161292</v>
      </c>
      <c r="AU26" s="171">
        <f>LASdata!AM86</f>
        <v>18.785714285714285</v>
      </c>
      <c r="AV26" s="171">
        <f>LASdata!AN86</f>
        <v>20.451612903225804</v>
      </c>
      <c r="AW26" s="171">
        <f>LASdata!AO86</f>
        <v>19.799999999999997</v>
      </c>
      <c r="AX26" s="171">
        <f>LASdata!AP86</f>
        <v>21.096774193548384</v>
      </c>
      <c r="AY26" s="171">
        <f>LASdata!AQ86</f>
        <v>18.766666666666669</v>
      </c>
      <c r="AZ26" s="171">
        <f>LASdata!AR86</f>
        <v>19.806451612903224</v>
      </c>
      <c r="BA26" s="171">
        <f>LASdata!AS86</f>
        <v>19.838709677419352</v>
      </c>
      <c r="BB26" s="171">
        <f>LASdata!AT86</f>
        <v>20.7</v>
      </c>
      <c r="BC26" s="171">
        <f>LASdata!AU86</f>
        <v>20.612903225806452</v>
      </c>
      <c r="BD26" s="171">
        <f>LASdata!AV86</f>
        <v>20.066666666666666</v>
      </c>
      <c r="BE26" s="171">
        <f>LASdata!AW86</f>
        <v>22.225806451612904</v>
      </c>
      <c r="BF26" s="171">
        <f>LASdata!AX86</f>
        <v>23.419354838709676</v>
      </c>
      <c r="BG26" s="171">
        <f>LASdata!AY86</f>
        <v>22.517241379310345</v>
      </c>
      <c r="BH26" s="171">
        <f>LASdata!AZ86</f>
        <v>20</v>
      </c>
      <c r="BI26" s="171">
        <f>LASdata!BA86</f>
        <v>21.1</v>
      </c>
      <c r="BJ26" s="171">
        <f>LASdata!BB86</f>
        <v>23.06451612903226</v>
      </c>
      <c r="BK26" s="171">
        <f>LASdata!BC86</f>
        <v>20.733333333333334</v>
      </c>
      <c r="BL26" s="171">
        <f>LASdata!BD86</f>
        <v>19.741935483870964</v>
      </c>
      <c r="BM26" s="171">
        <f>LASdata!BE86</f>
        <v>21.258064516129032</v>
      </c>
      <c r="BN26" s="171">
        <f>LASdata!BF86</f>
        <v>22.866666666666667</v>
      </c>
      <c r="BO26" s="171">
        <f>LASdata!BG86</f>
        <v>23.903225806451616</v>
      </c>
      <c r="BP26" s="171">
        <f>LASdata!BH86</f>
        <v>23.999999999999996</v>
      </c>
    </row>
    <row r="27" spans="1:68" x14ac:dyDescent="0.35">
      <c r="A27" t="s">
        <v>137</v>
      </c>
      <c r="B27" s="82" t="str">
        <f t="shared" si="0"/>
        <v>Feb-20</v>
      </c>
      <c r="C27" t="s">
        <v>206</v>
      </c>
      <c r="D27" t="s">
        <v>207</v>
      </c>
      <c r="E27" t="s">
        <v>108</v>
      </c>
      <c r="F27">
        <v>90</v>
      </c>
      <c r="I27" t="s">
        <v>114</v>
      </c>
      <c r="M27">
        <f>LASdata!E87</f>
        <v>18.466666666666669</v>
      </c>
      <c r="N27">
        <f>LASdata!F87</f>
        <v>11.516129032258064</v>
      </c>
      <c r="O27">
        <f>LASdata!G87</f>
        <v>11</v>
      </c>
      <c r="P27">
        <f>LASdata!H87</f>
        <v>13.193548387096774</v>
      </c>
      <c r="Q27">
        <f>LASdata!I87</f>
        <v>13.000000000000002</v>
      </c>
      <c r="R27">
        <f>LASdata!J87</f>
        <v>12.933333333333334</v>
      </c>
      <c r="S27">
        <f>LASdata!K87</f>
        <v>13.35483870967742</v>
      </c>
      <c r="T27">
        <f>LASdata!L87</f>
        <v>13.166666666666668</v>
      </c>
      <c r="U27">
        <f>LASdata!M87</f>
        <v>14.741935483870968</v>
      </c>
      <c r="V27">
        <f>LASdata!N87</f>
        <v>16.483870967741936</v>
      </c>
      <c r="W27">
        <f>LASdata!O87</f>
        <v>14.142857142857144</v>
      </c>
      <c r="X27">
        <f>LASdata!P87</f>
        <v>14.35483870967742</v>
      </c>
      <c r="Y27">
        <f>LASdata!Q87</f>
        <v>13.733333333333336</v>
      </c>
      <c r="Z27">
        <f>LASdata!R87</f>
        <v>14.516129032258064</v>
      </c>
      <c r="AA27">
        <f>LASdata!S87</f>
        <v>14.799999999999999</v>
      </c>
      <c r="AB27">
        <f>LASdata!T87</f>
        <v>14.096774193548386</v>
      </c>
      <c r="AC27">
        <f>LASdata!U87</f>
        <v>15.838709677419354</v>
      </c>
      <c r="AD27">
        <f>LASdata!V87</f>
        <v>15.066666666666666</v>
      </c>
      <c r="AE27">
        <f>LASdata!W87</f>
        <v>17.322580645161292</v>
      </c>
      <c r="AF27">
        <f>LASdata!X87</f>
        <v>16.333333333333332</v>
      </c>
      <c r="AG27">
        <f>LASdata!Y87</f>
        <v>16.12903225806452</v>
      </c>
      <c r="AH27">
        <f>LASdata!Z87</f>
        <v>16.032258064516128</v>
      </c>
      <c r="AI27">
        <f>LASdata!AA87</f>
        <v>15.999999999999998</v>
      </c>
      <c r="AJ27">
        <f>LASdata!AB87</f>
        <v>16.838709677419352</v>
      </c>
      <c r="AK27">
        <f>LASdata!AC87</f>
        <v>16.466666666666665</v>
      </c>
      <c r="AL27">
        <f>LASdata!AD87</f>
        <v>17.387096774193548</v>
      </c>
      <c r="AM27">
        <f>LASdata!AE87</f>
        <v>15.399999999999999</v>
      </c>
      <c r="AN27">
        <f>LASdata!AF87</f>
        <v>16.032258064516128</v>
      </c>
      <c r="AO27">
        <f>LASdata!AG87</f>
        <v>17.516129032258064</v>
      </c>
      <c r="AP27">
        <f>LASdata!AH87</f>
        <v>16.366666666666667</v>
      </c>
      <c r="AQ27" s="171">
        <f>LASdata!AI87</f>
        <v>18.70967741935484</v>
      </c>
      <c r="AR27" s="171">
        <f>LASdata!AJ87</f>
        <v>18.7</v>
      </c>
      <c r="AS27" s="171">
        <f>LASdata!AK87</f>
        <v>21.70967741935484</v>
      </c>
      <c r="AT27" s="171">
        <f>LASdata!AL87</f>
        <v>18.451612903225804</v>
      </c>
      <c r="AU27" s="171">
        <f>LASdata!AM87</f>
        <v>19.500000000000004</v>
      </c>
      <c r="AV27" s="171">
        <f>LASdata!AN87</f>
        <v>19.838709677419352</v>
      </c>
      <c r="AW27" s="171">
        <f>LASdata!AO87</f>
        <v>18.5</v>
      </c>
      <c r="AX27" s="171">
        <f>LASdata!AP87</f>
        <v>20.064516129032256</v>
      </c>
      <c r="AY27" s="171">
        <f>LASdata!AQ87</f>
        <v>18.400000000000002</v>
      </c>
      <c r="AZ27" s="171">
        <f>LASdata!AR87</f>
        <v>19.548387096774192</v>
      </c>
      <c r="BA27" s="171">
        <f>LASdata!AS87</f>
        <v>19.032258064516128</v>
      </c>
      <c r="BB27" s="171">
        <f>LASdata!AT87</f>
        <v>20.766666666666666</v>
      </c>
      <c r="BC27" s="171">
        <f>LASdata!AU87</f>
        <v>19.096774193548388</v>
      </c>
      <c r="BD27" s="171">
        <f>LASdata!AV87</f>
        <v>18.299999999999997</v>
      </c>
      <c r="BE27" s="171">
        <f>LASdata!AW87</f>
        <v>22.903225806451616</v>
      </c>
      <c r="BF27" s="171">
        <f>LASdata!AX87</f>
        <v>22.741935483870972</v>
      </c>
      <c r="BG27" s="171">
        <f>LASdata!AY87</f>
        <v>22.03448275862069</v>
      </c>
      <c r="BH27" s="171">
        <f>LASdata!AZ87</f>
        <v>20.870967741935484</v>
      </c>
      <c r="BI27" s="171">
        <f>LASdata!BA87</f>
        <v>21.43333333333333</v>
      </c>
      <c r="BJ27" s="171">
        <f>LASdata!BB87</f>
        <v>20.41935483870968</v>
      </c>
      <c r="BK27" s="171">
        <f>LASdata!BC87</f>
        <v>20</v>
      </c>
      <c r="BL27" s="171">
        <f>LASdata!BD87</f>
        <v>20.129032258064512</v>
      </c>
      <c r="BM27" s="171">
        <f>LASdata!BE87</f>
        <v>20.903225806451612</v>
      </c>
      <c r="BN27" s="171">
        <f>LASdata!BF87</f>
        <v>22.3</v>
      </c>
      <c r="BO27" s="171">
        <f>LASdata!BG87</f>
        <v>21.387096774193552</v>
      </c>
      <c r="BP27" s="171">
        <f>LASdata!BH87</f>
        <v>23</v>
      </c>
    </row>
    <row r="28" spans="1:68" x14ac:dyDescent="0.35">
      <c r="A28" t="s">
        <v>143</v>
      </c>
      <c r="B28" s="82" t="str">
        <f t="shared" si="0"/>
        <v>Feb-20</v>
      </c>
      <c r="C28" t="s">
        <v>206</v>
      </c>
      <c r="D28" t="s">
        <v>207</v>
      </c>
      <c r="E28" t="s">
        <v>106</v>
      </c>
      <c r="F28">
        <v>91</v>
      </c>
      <c r="BB28" s="171"/>
      <c r="BC28" s="171"/>
      <c r="BD28" s="171"/>
    </row>
    <row r="29" spans="1:68" x14ac:dyDescent="0.35">
      <c r="A29" t="s">
        <v>152</v>
      </c>
      <c r="B29" s="82" t="str">
        <f t="shared" si="0"/>
        <v>Feb-20</v>
      </c>
      <c r="C29" t="s">
        <v>206</v>
      </c>
      <c r="D29" t="s">
        <v>207</v>
      </c>
      <c r="E29" t="s">
        <v>110</v>
      </c>
      <c r="F29">
        <v>110</v>
      </c>
      <c r="H29" s="97" t="s">
        <v>208</v>
      </c>
      <c r="J29" s="82">
        <v>43831</v>
      </c>
      <c r="K29" s="82">
        <v>43862</v>
      </c>
      <c r="L29" s="82">
        <v>43891</v>
      </c>
      <c r="M29" s="82">
        <v>43922</v>
      </c>
      <c r="N29" s="82">
        <v>43952</v>
      </c>
      <c r="O29" s="82">
        <v>43983</v>
      </c>
      <c r="P29" s="82">
        <v>44013</v>
      </c>
      <c r="Q29" s="82">
        <v>44044</v>
      </c>
      <c r="R29" s="82">
        <v>44075</v>
      </c>
      <c r="S29" s="82">
        <v>44105</v>
      </c>
      <c r="T29" s="82">
        <v>44136</v>
      </c>
      <c r="U29" s="82">
        <v>44166</v>
      </c>
      <c r="V29" s="82">
        <v>44197</v>
      </c>
      <c r="W29" s="82">
        <v>44228</v>
      </c>
      <c r="X29" s="82">
        <v>44256</v>
      </c>
      <c r="Y29" s="82">
        <v>44287</v>
      </c>
      <c r="Z29" s="82">
        <v>44317</v>
      </c>
      <c r="AA29" s="82">
        <v>44348</v>
      </c>
      <c r="AB29" s="82">
        <v>44378</v>
      </c>
      <c r="AC29" s="82">
        <v>44409</v>
      </c>
      <c r="AD29" s="82">
        <v>44440</v>
      </c>
      <c r="AE29" s="82">
        <v>44470</v>
      </c>
      <c r="AF29" s="82">
        <v>44501</v>
      </c>
      <c r="AG29" s="82">
        <v>44531</v>
      </c>
      <c r="AH29" s="82">
        <v>44562</v>
      </c>
      <c r="AI29" s="82">
        <v>44593</v>
      </c>
      <c r="AJ29" s="82">
        <v>44621</v>
      </c>
      <c r="AK29" s="82">
        <v>44652</v>
      </c>
      <c r="AL29" s="82">
        <v>44682</v>
      </c>
      <c r="AM29" s="82">
        <v>44713</v>
      </c>
      <c r="AN29" s="82">
        <v>44743</v>
      </c>
      <c r="AO29" s="82">
        <v>44774</v>
      </c>
      <c r="AP29" s="82">
        <v>44805</v>
      </c>
      <c r="AQ29" s="82">
        <v>44835</v>
      </c>
      <c r="AR29" s="82">
        <v>44866</v>
      </c>
      <c r="AS29" s="82">
        <v>44896</v>
      </c>
      <c r="AT29" s="82">
        <v>44927</v>
      </c>
      <c r="AU29" s="82">
        <v>44958</v>
      </c>
      <c r="AV29" s="82">
        <v>44986</v>
      </c>
      <c r="AW29" s="82">
        <v>45017</v>
      </c>
      <c r="AX29" s="82">
        <v>45047</v>
      </c>
      <c r="AY29" s="82">
        <v>45078</v>
      </c>
      <c r="AZ29" s="82">
        <v>45108</v>
      </c>
      <c r="BA29" s="82">
        <v>45139</v>
      </c>
      <c r="BB29" s="82">
        <v>45170</v>
      </c>
      <c r="BC29" s="82">
        <v>45200</v>
      </c>
      <c r="BD29" s="82">
        <v>45231</v>
      </c>
      <c r="BE29" s="82">
        <v>45261</v>
      </c>
      <c r="BF29" s="82">
        <v>45292</v>
      </c>
      <c r="BG29" s="82">
        <v>45323</v>
      </c>
      <c r="BH29" s="82">
        <v>45352</v>
      </c>
      <c r="BI29" s="82">
        <v>45383</v>
      </c>
      <c r="BJ29" s="82">
        <v>45413</v>
      </c>
      <c r="BK29" s="82">
        <v>45444</v>
      </c>
      <c r="BL29" s="82">
        <v>45474</v>
      </c>
      <c r="BM29" s="82">
        <v>45505</v>
      </c>
      <c r="BN29" s="82">
        <v>45536</v>
      </c>
      <c r="BO29" s="82">
        <v>45566</v>
      </c>
      <c r="BP29" s="82">
        <v>45597</v>
      </c>
    </row>
    <row r="30" spans="1:68" x14ac:dyDescent="0.35">
      <c r="A30" t="s">
        <v>163</v>
      </c>
      <c r="B30" s="82" t="str">
        <f t="shared" si="0"/>
        <v>Feb-20</v>
      </c>
      <c r="C30" t="s">
        <v>206</v>
      </c>
      <c r="D30" t="s">
        <v>207</v>
      </c>
      <c r="E30" t="s">
        <v>112</v>
      </c>
      <c r="F30">
        <v>113</v>
      </c>
      <c r="I30" t="s">
        <v>106</v>
      </c>
      <c r="M30" s="65">
        <f>M13/M23</f>
        <v>1.0937966000596482</v>
      </c>
      <c r="N30" s="65">
        <f t="shared" ref="N30:AP30" si="93">N13/N23</f>
        <v>0.76638152266894799</v>
      </c>
      <c r="O30" s="65">
        <f t="shared" si="93"/>
        <v>0.88023088023088014</v>
      </c>
      <c r="P30" s="65">
        <f t="shared" si="93"/>
        <v>0.72703386531724401</v>
      </c>
      <c r="Q30" s="65">
        <f t="shared" si="93"/>
        <v>0.72804786836200441</v>
      </c>
      <c r="R30" s="65">
        <f t="shared" si="93"/>
        <v>0.85148722245496433</v>
      </c>
      <c r="S30" s="65">
        <f t="shared" si="93"/>
        <v>0.67538798249104648</v>
      </c>
      <c r="T30" s="65">
        <f t="shared" si="93"/>
        <v>0.58057142857142852</v>
      </c>
      <c r="U30" s="65">
        <f t="shared" si="93"/>
        <v>0.71152380952380956</v>
      </c>
      <c r="V30" s="65">
        <f t="shared" si="93"/>
        <v>0.75763305322128849</v>
      </c>
      <c r="W30" s="65">
        <f t="shared" si="93"/>
        <v>0.56811594202898541</v>
      </c>
      <c r="X30" s="65">
        <f t="shared" si="93"/>
        <v>0.75918367346938764</v>
      </c>
      <c r="Y30" s="65">
        <f t="shared" si="93"/>
        <v>0.73353869849826725</v>
      </c>
      <c r="Z30" s="65">
        <f t="shared" si="93"/>
        <v>0.77593561368209263</v>
      </c>
      <c r="AA30" s="65">
        <f t="shared" si="93"/>
        <v>0.74729891956782712</v>
      </c>
      <c r="AB30" s="65">
        <f t="shared" si="93"/>
        <v>0.60093582887700536</v>
      </c>
      <c r="AC30" s="65">
        <f t="shared" si="93"/>
        <v>0.70997732426303839</v>
      </c>
      <c r="AD30" s="65">
        <f t="shared" si="93"/>
        <v>0.74666127074059085</v>
      </c>
      <c r="AE30" s="65">
        <f t="shared" si="93"/>
        <v>0.6518857142857144</v>
      </c>
      <c r="AF30" s="65">
        <f t="shared" si="93"/>
        <v>0.70054945054945061</v>
      </c>
      <c r="AG30" s="65">
        <f t="shared" si="93"/>
        <v>0.85714285714285721</v>
      </c>
      <c r="AH30" s="65">
        <f t="shared" si="93"/>
        <v>1.0186841148673209</v>
      </c>
      <c r="AI30" s="65">
        <f t="shared" si="93"/>
        <v>0.58717948717948731</v>
      </c>
      <c r="AJ30" s="65">
        <f t="shared" si="93"/>
        <v>0.64476300961219757</v>
      </c>
      <c r="AK30" s="65">
        <f t="shared" si="93"/>
        <v>0.77560490553529993</v>
      </c>
      <c r="AL30" s="65">
        <f t="shared" si="93"/>
        <v>0.68804414469650521</v>
      </c>
      <c r="AM30" s="65">
        <f t="shared" si="93"/>
        <v>0.7719155844155845</v>
      </c>
      <c r="AN30" s="65">
        <f t="shared" si="93"/>
        <v>0.91108080463689067</v>
      </c>
      <c r="AO30" s="65">
        <f t="shared" si="93"/>
        <v>0.74713649379573654</v>
      </c>
      <c r="AP30" s="65">
        <f t="shared" si="93"/>
        <v>0.60239117106069895</v>
      </c>
      <c r="AQ30" s="65">
        <f t="shared" ref="AQ30:AV30" si="94">AQ13/AQ23</f>
        <v>0.71226190476190465</v>
      </c>
      <c r="AR30" s="65">
        <f t="shared" si="94"/>
        <v>0.62841091492776879</v>
      </c>
      <c r="AS30" s="65">
        <f t="shared" si="94"/>
        <v>0.74911158493248042</v>
      </c>
      <c r="AT30" s="65">
        <f t="shared" si="94"/>
        <v>0.90492717694453051</v>
      </c>
      <c r="AU30" s="65">
        <f t="shared" si="94"/>
        <v>0.62929061784897034</v>
      </c>
      <c r="AV30" s="65">
        <f t="shared" si="94"/>
        <v>0.59887368120901063</v>
      </c>
      <c r="AW30" s="65">
        <f t="shared" ref="AW30:BA30" si="95">AW13/AW23</f>
        <v>0.61324041811846697</v>
      </c>
      <c r="AX30" s="65">
        <f t="shared" si="95"/>
        <v>0.62402597402597404</v>
      </c>
      <c r="AY30" s="65">
        <f t="shared" si="95"/>
        <v>0.56178887484197204</v>
      </c>
      <c r="AZ30" s="65">
        <f t="shared" si="95"/>
        <v>0.54405510631925735</v>
      </c>
      <c r="BA30" s="65">
        <f t="shared" si="95"/>
        <v>0.57814859559045606</v>
      </c>
      <c r="BB30" s="65">
        <f>BB13/BB23</f>
        <v>0.51178918169209431</v>
      </c>
      <c r="BC30" s="65">
        <f>BC13/BC23</f>
        <v>0.49699398797595201</v>
      </c>
      <c r="BD30" s="65">
        <f t="shared" ref="BD30:BE30" si="96">BD13/BD23</f>
        <v>0.51011029411764708</v>
      </c>
      <c r="BE30" s="65">
        <f t="shared" si="96"/>
        <v>0.58715890850722308</v>
      </c>
      <c r="BF30" s="65">
        <f t="shared" ref="BF30:BG30" si="97">BF13/BF23</f>
        <v>0.50127966496044674</v>
      </c>
      <c r="BG30" s="65">
        <f t="shared" si="97"/>
        <v>0.50973389355742293</v>
      </c>
      <c r="BH30" s="65">
        <f t="shared" ref="BH30:BI30" si="98">BH13/BH23</f>
        <v>0.57515972399693338</v>
      </c>
      <c r="BI30" s="65">
        <f t="shared" si="98"/>
        <v>0.50704730052556146</v>
      </c>
      <c r="BJ30" s="65">
        <f t="shared" ref="BJ30:BK30" si="99">BJ13/BJ23</f>
        <v>0.63720452209660838</v>
      </c>
      <c r="BK30" s="65">
        <f t="shared" si="99"/>
        <v>0.6551020408163265</v>
      </c>
      <c r="BL30" s="65">
        <f t="shared" ref="BL30:BM30" si="100">BL13/BL23</f>
        <v>0.46432418568863815</v>
      </c>
      <c r="BM30" s="65">
        <f t="shared" si="100"/>
        <v>0.45055900621118017</v>
      </c>
      <c r="BN30" s="65">
        <f t="shared" ref="BN30:BO30" si="101">BN13/BN23</f>
        <v>0.47166361974405846</v>
      </c>
      <c r="BO30" s="65">
        <f t="shared" si="101"/>
        <v>0.34000220458553793</v>
      </c>
      <c r="BP30" s="65">
        <f t="shared" ref="BP30" si="102">BP13/BP23</f>
        <v>0.62288135593220351</v>
      </c>
    </row>
    <row r="31" spans="1:68" x14ac:dyDescent="0.35">
      <c r="A31" t="s">
        <v>170</v>
      </c>
      <c r="B31" s="82" t="str">
        <f t="shared" si="0"/>
        <v>Feb-20</v>
      </c>
      <c r="C31" t="s">
        <v>206</v>
      </c>
      <c r="D31" t="s">
        <v>207</v>
      </c>
      <c r="E31" t="s">
        <v>114</v>
      </c>
      <c r="F31">
        <v>83</v>
      </c>
      <c r="I31" t="s">
        <v>108</v>
      </c>
      <c r="M31" s="65">
        <f t="shared" ref="M31:AP31" si="103">M14/M24</f>
        <v>1.1080934274850622</v>
      </c>
      <c r="N31" s="65">
        <f t="shared" si="103"/>
        <v>0.73681159420289855</v>
      </c>
      <c r="O31" s="65">
        <f t="shared" si="103"/>
        <v>0.70367751060820349</v>
      </c>
      <c r="P31" s="65">
        <f t="shared" si="103"/>
        <v>0.59692340791738374</v>
      </c>
      <c r="Q31" s="65">
        <f t="shared" si="103"/>
        <v>0.63878787878787879</v>
      </c>
      <c r="R31" s="65">
        <f t="shared" si="103"/>
        <v>0.59183673469387754</v>
      </c>
      <c r="S31" s="65">
        <f t="shared" si="103"/>
        <v>0.62314597970335672</v>
      </c>
      <c r="T31" s="65">
        <f t="shared" si="103"/>
        <v>0.62763466042154559</v>
      </c>
      <c r="U31" s="65">
        <f t="shared" si="103"/>
        <v>0.74831816383062921</v>
      </c>
      <c r="V31" s="65">
        <f t="shared" si="103"/>
        <v>0.7474564459930314</v>
      </c>
      <c r="W31" s="65">
        <f t="shared" si="103"/>
        <v>0.62091503267973869</v>
      </c>
      <c r="X31" s="65">
        <f t="shared" si="103"/>
        <v>0.66489571035025574</v>
      </c>
      <c r="Y31" s="65">
        <f t="shared" si="103"/>
        <v>0.5863539445628998</v>
      </c>
      <c r="Z31" s="65">
        <f t="shared" si="103"/>
        <v>0.67120535714285723</v>
      </c>
      <c r="AA31" s="65">
        <f t="shared" si="103"/>
        <v>0.44260525368837716</v>
      </c>
      <c r="AB31" s="65">
        <f t="shared" si="103"/>
        <v>0.51495016611295685</v>
      </c>
      <c r="AC31" s="65">
        <f t="shared" si="103"/>
        <v>0.56363636363636371</v>
      </c>
      <c r="AD31" s="65">
        <f t="shared" si="103"/>
        <v>0.59142857142857153</v>
      </c>
      <c r="AE31" s="65">
        <f t="shared" si="103"/>
        <v>0.52153734590282808</v>
      </c>
      <c r="AF31" s="65">
        <f t="shared" si="103"/>
        <v>0.55236861584011843</v>
      </c>
      <c r="AG31" s="65">
        <f t="shared" si="103"/>
        <v>0.59636622728892053</v>
      </c>
      <c r="AH31" s="65">
        <f t="shared" si="103"/>
        <v>0.77555081734186204</v>
      </c>
      <c r="AI31" s="65">
        <f t="shared" si="103"/>
        <v>0.53760445682451252</v>
      </c>
      <c r="AJ31" s="65">
        <f t="shared" si="103"/>
        <v>0.50733037845209683</v>
      </c>
      <c r="AK31" s="65">
        <f t="shared" si="103"/>
        <v>0.58441558441558439</v>
      </c>
      <c r="AL31" s="65">
        <f t="shared" si="103"/>
        <v>0.51383424701709124</v>
      </c>
      <c r="AM31" s="65">
        <f t="shared" si="103"/>
        <v>0.77209996270048487</v>
      </c>
      <c r="AN31" s="65">
        <f t="shared" si="103"/>
        <v>0.53473193473193481</v>
      </c>
      <c r="AO31" s="65">
        <f t="shared" si="103"/>
        <v>0.65554511278195482</v>
      </c>
      <c r="AP31" s="65">
        <f t="shared" si="103"/>
        <v>0.56178887484197215</v>
      </c>
      <c r="AQ31" s="65">
        <f t="shared" ref="AQ31:AV31" si="104">AQ14/AQ24</f>
        <v>0.63540372670807455</v>
      </c>
      <c r="AR31" s="65">
        <f t="shared" si="104"/>
        <v>0.60548172757475083</v>
      </c>
      <c r="AS31" s="65">
        <f t="shared" si="104"/>
        <v>0.8622448979591838</v>
      </c>
      <c r="AT31" s="65">
        <f t="shared" si="104"/>
        <v>0.73293373293373287</v>
      </c>
      <c r="AU31" s="65">
        <f t="shared" si="104"/>
        <v>0.65013054830287198</v>
      </c>
      <c r="AV31" s="65">
        <f t="shared" si="104"/>
        <v>0.60986682808716719</v>
      </c>
      <c r="AW31" s="65">
        <f t="shared" ref="AW31:AX31" si="105">AW14/AW24</f>
        <v>0.7529244948599787</v>
      </c>
      <c r="AX31" s="65">
        <f t="shared" si="105"/>
        <v>0.65453728661275834</v>
      </c>
      <c r="AY31" s="65">
        <f t="shared" ref="AY31:AZ31" si="106">AY14/AY24</f>
        <v>0.61120129870129858</v>
      </c>
      <c r="AZ31" s="65">
        <f t="shared" si="106"/>
        <v>0.63179619477587878</v>
      </c>
      <c r="BA31" s="65">
        <f t="shared" ref="BA31:BB31" si="107">BA14/BA24</f>
        <v>0.62932330827067662</v>
      </c>
      <c r="BB31" s="65">
        <f t="shared" si="107"/>
        <v>0.6404494382022472</v>
      </c>
      <c r="BC31" s="65">
        <f t="shared" ref="BC31:BD31" si="108">BC14/BC24</f>
        <v>0.51072796934865894</v>
      </c>
      <c r="BD31" s="65">
        <f t="shared" si="108"/>
        <v>0.59344211822660109</v>
      </c>
      <c r="BE31" s="65">
        <f t="shared" ref="BE31:BF31" si="109">BE14/BE24</f>
        <v>0.74059725585149327</v>
      </c>
      <c r="BF31" s="65">
        <f t="shared" si="109"/>
        <v>0.54732814178302902</v>
      </c>
      <c r="BG31" s="65">
        <f t="shared" ref="BG31:BH31" si="110">BG14/BG24</f>
        <v>0.44042056074766356</v>
      </c>
      <c r="BH31" s="65">
        <f t="shared" si="110"/>
        <v>0.50406504065040647</v>
      </c>
      <c r="BI31" s="65">
        <f t="shared" ref="BI31:BJ31" si="111">BI14/BI24</f>
        <v>0.48354258568035291</v>
      </c>
      <c r="BJ31" s="65">
        <f t="shared" si="111"/>
        <v>0.57079365079365085</v>
      </c>
      <c r="BK31" s="65">
        <f t="shared" ref="BK31:BL31" si="112">BK14/BK24</f>
        <v>0.61507936507936511</v>
      </c>
      <c r="BL31" s="65">
        <f t="shared" si="112"/>
        <v>0.37959183673469388</v>
      </c>
      <c r="BM31" s="65">
        <f t="shared" ref="BM31:BN31" si="113">BM14/BM24</f>
        <v>0.42456113801452788</v>
      </c>
      <c r="BN31" s="65">
        <f t="shared" si="113"/>
        <v>0.38214285714285712</v>
      </c>
      <c r="BO31" s="65">
        <f t="shared" ref="BO31:BP31" si="114">BO14/BO24</f>
        <v>0.32378706199460916</v>
      </c>
      <c r="BP31" s="65">
        <f t="shared" si="114"/>
        <v>0.69137466307277617</v>
      </c>
    </row>
    <row r="32" spans="1:68" x14ac:dyDescent="0.35">
      <c r="A32" t="s">
        <v>137</v>
      </c>
      <c r="B32" s="82" t="str">
        <f t="shared" si="0"/>
        <v>Feb-20</v>
      </c>
      <c r="C32" t="s">
        <v>209</v>
      </c>
      <c r="D32" t="s">
        <v>210</v>
      </c>
      <c r="E32" t="s">
        <v>108</v>
      </c>
      <c r="F32">
        <v>86</v>
      </c>
      <c r="I32" t="s">
        <v>110</v>
      </c>
      <c r="M32" s="65">
        <f t="shared" ref="M32:AP32" si="115">M15/M25</f>
        <v>0.83701047986762267</v>
      </c>
      <c r="N32" s="65">
        <f t="shared" si="115"/>
        <v>0.70934667083463587</v>
      </c>
      <c r="O32" s="65">
        <f t="shared" si="115"/>
        <v>0.49771167048054915</v>
      </c>
      <c r="P32" s="65">
        <f t="shared" si="115"/>
        <v>0.54533988316516191</v>
      </c>
      <c r="Q32" s="65">
        <f t="shared" si="115"/>
        <v>0.60347082494969817</v>
      </c>
      <c r="R32" s="65">
        <f t="shared" si="115"/>
        <v>0.52356406480117812</v>
      </c>
      <c r="S32" s="65">
        <f t="shared" si="115"/>
        <v>0.42498234878795005</v>
      </c>
      <c r="T32" s="65">
        <f t="shared" si="115"/>
        <v>0.5133171912832929</v>
      </c>
      <c r="U32" s="65">
        <f t="shared" si="115"/>
        <v>0.5805961754780653</v>
      </c>
      <c r="V32" s="65">
        <f t="shared" si="115"/>
        <v>0.56476725521669346</v>
      </c>
      <c r="W32" s="65">
        <f t="shared" si="115"/>
        <v>0.49183673469387756</v>
      </c>
      <c r="X32" s="65">
        <f t="shared" si="115"/>
        <v>0.43277310924369744</v>
      </c>
      <c r="Y32" s="65">
        <f t="shared" si="115"/>
        <v>0.52902979373567605</v>
      </c>
      <c r="Z32" s="65">
        <f t="shared" si="115"/>
        <v>0.55617851536218887</v>
      </c>
      <c r="AA32" s="65">
        <f t="shared" si="115"/>
        <v>0.5445285975450509</v>
      </c>
      <c r="AB32" s="65">
        <f t="shared" si="115"/>
        <v>0.53342411487992081</v>
      </c>
      <c r="AC32" s="65">
        <f t="shared" si="115"/>
        <v>0.49260720862930807</v>
      </c>
      <c r="AD32" s="65">
        <f t="shared" si="115"/>
        <v>0.52910052910052907</v>
      </c>
      <c r="AE32" s="65">
        <f t="shared" si="115"/>
        <v>0.57623009270263847</v>
      </c>
      <c r="AF32" s="65">
        <f t="shared" si="115"/>
        <v>0.50751879699248126</v>
      </c>
      <c r="AG32" s="65">
        <f t="shared" si="115"/>
        <v>0.48066202090592336</v>
      </c>
      <c r="AH32" s="65">
        <f t="shared" si="115"/>
        <v>0.60436974789915965</v>
      </c>
      <c r="AI32" s="65">
        <f t="shared" si="115"/>
        <v>0.38372093023255816</v>
      </c>
      <c r="AJ32" s="65">
        <f t="shared" si="115"/>
        <v>0.54389360639360651</v>
      </c>
      <c r="AK32" s="65">
        <f t="shared" si="115"/>
        <v>0.62440870387890257</v>
      </c>
      <c r="AL32" s="65">
        <f t="shared" si="115"/>
        <v>0.53083710946816132</v>
      </c>
      <c r="AM32" s="65">
        <f t="shared" si="115"/>
        <v>0.69989992494370779</v>
      </c>
      <c r="AN32" s="65">
        <f t="shared" si="115"/>
        <v>0.66017827029631415</v>
      </c>
      <c r="AO32" s="65">
        <f t="shared" si="115"/>
        <v>0.64733597021870626</v>
      </c>
      <c r="AP32" s="65">
        <f t="shared" si="115"/>
        <v>0.53660270078180528</v>
      </c>
      <c r="AQ32" s="65">
        <f t="shared" ref="AQ32:AV32" si="116">AQ15/AQ25</f>
        <v>0.5820408163265306</v>
      </c>
      <c r="AR32" s="65">
        <f t="shared" si="116"/>
        <v>0.60374149659863952</v>
      </c>
      <c r="AS32" s="65">
        <f t="shared" si="116"/>
        <v>0.62712287712287718</v>
      </c>
      <c r="AT32" s="65">
        <f t="shared" si="116"/>
        <v>0.69571428571428573</v>
      </c>
      <c r="AU32" s="65">
        <f t="shared" si="116"/>
        <v>0.54621848739495804</v>
      </c>
      <c r="AV32" s="65">
        <f t="shared" si="116"/>
        <v>0.59305468912455817</v>
      </c>
      <c r="AW32" s="65">
        <f t="shared" ref="AW32:AX32" si="117">AW15/AW25</f>
        <v>0.67195767195767209</v>
      </c>
      <c r="AX32" s="65">
        <f t="shared" si="117"/>
        <v>0.62921472937000889</v>
      </c>
      <c r="AY32" s="65">
        <f t="shared" ref="AY32:AZ32" si="118">AY15/AY25</f>
        <v>0.53986710963455153</v>
      </c>
      <c r="AZ32" s="65">
        <f t="shared" si="118"/>
        <v>0.55006175380815159</v>
      </c>
      <c r="BA32" s="65">
        <f t="shared" ref="BA32:BB32" si="119">BA15/BA25</f>
        <v>0.47943239795918363</v>
      </c>
      <c r="BB32" s="65">
        <f t="shared" si="119"/>
        <v>0.50252844500632121</v>
      </c>
      <c r="BC32" s="65">
        <f t="shared" ref="BC32:BD32" si="120">BC15/BC25</f>
        <v>0.44404442742244349</v>
      </c>
      <c r="BD32" s="65">
        <f t="shared" si="120"/>
        <v>0.54682159945317843</v>
      </c>
      <c r="BE32" s="65">
        <f t="shared" ref="BE32:BF32" si="121">BE15/BE25</f>
        <v>0.59120879120879122</v>
      </c>
      <c r="BF32" s="65">
        <f t="shared" si="121"/>
        <v>0.50755005089921945</v>
      </c>
      <c r="BG32" s="65">
        <f t="shared" ref="BG32:BH32" si="122">BG15/BG25</f>
        <v>0.47238344879236099</v>
      </c>
      <c r="BH32" s="65">
        <f t="shared" si="122"/>
        <v>0.55205479452054795</v>
      </c>
      <c r="BI32" s="65">
        <f t="shared" ref="BI32:BJ32" si="123">BI15/BI25</f>
        <v>0.51635111876075734</v>
      </c>
      <c r="BJ32" s="65">
        <f t="shared" si="123"/>
        <v>0.49864789257739645</v>
      </c>
      <c r="BK32" s="65">
        <f t="shared" ref="BK32:BL32" si="124">BK15/BK25</f>
        <v>0.73340913789538975</v>
      </c>
      <c r="BL32" s="65">
        <f t="shared" si="124"/>
        <v>0.46926887259758282</v>
      </c>
      <c r="BM32" s="65">
        <f t="shared" ref="BM32:BN32" si="125">BM15/BM25</f>
        <v>0.5020058708414874</v>
      </c>
      <c r="BN32" s="65">
        <f t="shared" si="125"/>
        <v>0.51109846328969843</v>
      </c>
      <c r="BO32" s="65">
        <f t="shared" ref="BO32:BP32" si="126">BO15/BO25</f>
        <v>0.50543478260869568</v>
      </c>
      <c r="BP32" s="65">
        <f t="shared" si="126"/>
        <v>0.53374715859415989</v>
      </c>
    </row>
    <row r="33" spans="1:68" x14ac:dyDescent="0.35">
      <c r="A33" t="s">
        <v>143</v>
      </c>
      <c r="B33" s="82" t="str">
        <f t="shared" si="0"/>
        <v>Feb-20</v>
      </c>
      <c r="C33" t="s">
        <v>209</v>
      </c>
      <c r="D33" t="s">
        <v>210</v>
      </c>
      <c r="E33" t="s">
        <v>106</v>
      </c>
      <c r="F33">
        <v>84</v>
      </c>
      <c r="I33" t="s">
        <v>112</v>
      </c>
      <c r="M33" s="65">
        <f t="shared" ref="M33:AP33" si="127">M16/M26</f>
        <v>0.98347547974413652</v>
      </c>
      <c r="N33" s="65">
        <f t="shared" si="127"/>
        <v>0.77770034843205582</v>
      </c>
      <c r="O33" s="65">
        <f t="shared" si="127"/>
        <v>0.69888332691567201</v>
      </c>
      <c r="P33" s="65">
        <f t="shared" si="127"/>
        <v>0.63606911447084236</v>
      </c>
      <c r="Q33" s="65">
        <f t="shared" si="127"/>
        <v>0.64399544678429133</v>
      </c>
      <c r="R33" s="65">
        <f t="shared" si="127"/>
        <v>0.70018796992481203</v>
      </c>
      <c r="S33" s="65">
        <f t="shared" si="127"/>
        <v>0.68816526610644269</v>
      </c>
      <c r="T33" s="65">
        <f t="shared" si="127"/>
        <v>0.69090909090909092</v>
      </c>
      <c r="U33" s="65">
        <f t="shared" si="127"/>
        <v>0.74703410776075141</v>
      </c>
      <c r="V33" s="65">
        <f t="shared" si="127"/>
        <v>0.76140350877192986</v>
      </c>
      <c r="W33" s="65">
        <f t="shared" si="127"/>
        <v>0.61009174311926595</v>
      </c>
      <c r="X33" s="65">
        <f t="shared" si="127"/>
        <v>0.56332121889851838</v>
      </c>
      <c r="Y33" s="65">
        <f t="shared" si="127"/>
        <v>0.71500143143429717</v>
      </c>
      <c r="Z33" s="65">
        <f t="shared" si="127"/>
        <v>0.62103505843071793</v>
      </c>
      <c r="AA33" s="65">
        <f t="shared" si="127"/>
        <v>0.66911349520045171</v>
      </c>
      <c r="AB33" s="65">
        <f t="shared" si="127"/>
        <v>0.57022019334049412</v>
      </c>
      <c r="AC33" s="65">
        <f t="shared" si="127"/>
        <v>0.54043583535108952</v>
      </c>
      <c r="AD33" s="65">
        <f t="shared" si="127"/>
        <v>0.75389237913138463</v>
      </c>
      <c r="AE33" s="65">
        <f t="shared" si="127"/>
        <v>0.72781954887218048</v>
      </c>
      <c r="AF33" s="65">
        <f t="shared" si="127"/>
        <v>0.50388066941547405</v>
      </c>
      <c r="AG33" s="65">
        <f t="shared" si="127"/>
        <v>0.67869373776908026</v>
      </c>
      <c r="AH33" s="65">
        <f t="shared" si="127"/>
        <v>0.67326254826254828</v>
      </c>
      <c r="AI33" s="65">
        <f t="shared" si="127"/>
        <v>0.44363636363636361</v>
      </c>
      <c r="AJ33" s="65">
        <f t="shared" si="127"/>
        <v>0.525158027812895</v>
      </c>
      <c r="AK33" s="65">
        <f t="shared" si="127"/>
        <v>0.68839726994586969</v>
      </c>
      <c r="AL33" s="65">
        <f t="shared" si="127"/>
        <v>0.54224645583424214</v>
      </c>
      <c r="AM33" s="65">
        <f t="shared" si="127"/>
        <v>0.70021111893033072</v>
      </c>
      <c r="AN33" s="65">
        <f t="shared" si="127"/>
        <v>0.70799347471451879</v>
      </c>
      <c r="AO33" s="65">
        <f t="shared" si="127"/>
        <v>0.55024667524667525</v>
      </c>
      <c r="AP33" s="65">
        <f t="shared" si="127"/>
        <v>0.57679914070891503</v>
      </c>
      <c r="AQ33" s="65">
        <f t="shared" ref="AQ33:AV33" si="128">AQ16/AQ26</f>
        <v>0.80578795053933172</v>
      </c>
      <c r="AR33" s="65">
        <f t="shared" si="128"/>
        <v>0.66308691308691303</v>
      </c>
      <c r="AS33" s="65">
        <f t="shared" si="128"/>
        <v>0.80924974306269271</v>
      </c>
      <c r="AT33" s="65">
        <f t="shared" si="128"/>
        <v>0.92313883299798782</v>
      </c>
      <c r="AU33" s="65">
        <f t="shared" si="128"/>
        <v>0.64258555133079853</v>
      </c>
      <c r="AV33" s="65">
        <f t="shared" si="128"/>
        <v>0.57452681388012627</v>
      </c>
      <c r="AW33" s="65">
        <f t="shared" ref="AW33:AX33" si="129">AW16/AW26</f>
        <v>0.60461760461760472</v>
      </c>
      <c r="AX33" s="65">
        <f t="shared" si="129"/>
        <v>0.62975098296199228</v>
      </c>
      <c r="AY33" s="65">
        <f t="shared" ref="AY33:AZ33" si="130">AY16/AY26</f>
        <v>0.63752854605430076</v>
      </c>
      <c r="AZ33" s="65">
        <f t="shared" si="130"/>
        <v>0.49046067938576082</v>
      </c>
      <c r="BA33" s="65">
        <f t="shared" ref="BA33:BB33" si="131">BA16/BA26</f>
        <v>0.51486643437862956</v>
      </c>
      <c r="BB33" s="65">
        <f t="shared" si="131"/>
        <v>0.52622498274672191</v>
      </c>
      <c r="BC33" s="65">
        <f t="shared" ref="BC33:BD33" si="132">BC16/BC26</f>
        <v>0.61126760563380278</v>
      </c>
      <c r="BD33" s="65">
        <f t="shared" si="132"/>
        <v>0.59088751779781679</v>
      </c>
      <c r="BE33" s="65">
        <f t="shared" ref="BE33:BF33" si="133">BE16/BE26</f>
        <v>0.65175202156334233</v>
      </c>
      <c r="BF33" s="65">
        <f t="shared" si="133"/>
        <v>0.6054210940574577</v>
      </c>
      <c r="BG33" s="65">
        <f t="shared" ref="BG33:BH33" si="134">BG16/BG26</f>
        <v>0.58843797856049007</v>
      </c>
      <c r="BH33" s="65">
        <f t="shared" si="134"/>
        <v>0.6785714285714286</v>
      </c>
      <c r="BI33" s="65">
        <f t="shared" ref="BI33:BJ33" si="135">BI16/BI26</f>
        <v>0.89201083276912663</v>
      </c>
      <c r="BJ33" s="65">
        <f t="shared" si="135"/>
        <v>0.6968031968031968</v>
      </c>
      <c r="BK33" s="65">
        <f t="shared" ref="BK33:BL33" si="136">BK16/BK26</f>
        <v>1.0180293982544786</v>
      </c>
      <c r="BL33" s="65">
        <f t="shared" si="136"/>
        <v>0.67875816993464066</v>
      </c>
      <c r="BM33" s="65">
        <f t="shared" ref="BM33:BN33" si="137">BM16/BM26</f>
        <v>0.57961196618252764</v>
      </c>
      <c r="BN33" s="65">
        <f t="shared" si="137"/>
        <v>0.65972511453561011</v>
      </c>
      <c r="BO33" s="65">
        <f t="shared" ref="BO33:BP33" si="138">BO16/BO26</f>
        <v>0.53190668980142652</v>
      </c>
      <c r="BP33" s="65">
        <f t="shared" si="138"/>
        <v>0.69196428571428581</v>
      </c>
    </row>
    <row r="34" spans="1:68" x14ac:dyDescent="0.35">
      <c r="A34" t="s">
        <v>152</v>
      </c>
      <c r="B34" s="82" t="str">
        <f t="shared" si="0"/>
        <v>Feb-20</v>
      </c>
      <c r="C34" t="s">
        <v>209</v>
      </c>
      <c r="D34" t="s">
        <v>210</v>
      </c>
      <c r="E34" t="s">
        <v>110</v>
      </c>
      <c r="F34">
        <v>100</v>
      </c>
      <c r="I34" t="s">
        <v>114</v>
      </c>
      <c r="M34" s="65">
        <f t="shared" ref="M34:AP34" si="139">M17/M27</f>
        <v>1.0462867457452294</v>
      </c>
      <c r="N34" s="65">
        <f t="shared" si="139"/>
        <v>0.79143657462985195</v>
      </c>
      <c r="O34" s="65">
        <f t="shared" si="139"/>
        <v>0.67532467532467533</v>
      </c>
      <c r="P34" s="65">
        <f t="shared" si="139"/>
        <v>0.57116660845267198</v>
      </c>
      <c r="Q34" s="65">
        <f t="shared" si="139"/>
        <v>0.58021978021978016</v>
      </c>
      <c r="R34" s="65">
        <f t="shared" si="139"/>
        <v>0.56332842415316642</v>
      </c>
      <c r="S34" s="65">
        <f t="shared" si="139"/>
        <v>0.60973084886128359</v>
      </c>
      <c r="T34" s="65">
        <f t="shared" si="139"/>
        <v>0.59457504520795657</v>
      </c>
      <c r="U34" s="65">
        <f t="shared" si="139"/>
        <v>0.54024695217255392</v>
      </c>
      <c r="V34" s="65">
        <f t="shared" si="139"/>
        <v>0.60318702823595194</v>
      </c>
      <c r="W34" s="65">
        <f t="shared" si="139"/>
        <v>0.61363636363636365</v>
      </c>
      <c r="X34" s="65">
        <f t="shared" si="139"/>
        <v>0.55730337078651682</v>
      </c>
      <c r="Y34" s="65">
        <f t="shared" si="139"/>
        <v>0.5799237170596393</v>
      </c>
      <c r="Z34" s="65">
        <f t="shared" si="139"/>
        <v>0.52355555555555555</v>
      </c>
      <c r="AA34" s="65">
        <f t="shared" si="139"/>
        <v>0.52606177606177607</v>
      </c>
      <c r="AB34" s="65">
        <f t="shared" si="139"/>
        <v>0.45349787512258916</v>
      </c>
      <c r="AC34" s="65">
        <f t="shared" si="139"/>
        <v>0.40587721850450981</v>
      </c>
      <c r="AD34" s="65">
        <f t="shared" si="139"/>
        <v>0.17541087231352717</v>
      </c>
      <c r="AE34" s="65">
        <f t="shared" si="139"/>
        <v>0.24575685022612395</v>
      </c>
      <c r="AF34" s="65">
        <f t="shared" si="139"/>
        <v>0.41326530612244899</v>
      </c>
      <c r="AG34" s="65">
        <f t="shared" si="139"/>
        <v>0.55357142857142849</v>
      </c>
      <c r="AH34" s="65">
        <f t="shared" si="139"/>
        <v>0.53641851106639837</v>
      </c>
      <c r="AI34" s="65">
        <f t="shared" si="139"/>
        <v>0.51339285714285721</v>
      </c>
      <c r="AJ34" s="65">
        <f t="shared" si="139"/>
        <v>0.59599069512862635</v>
      </c>
      <c r="AK34" s="65">
        <f t="shared" si="139"/>
        <v>0.72657605552342397</v>
      </c>
      <c r="AL34" s="65">
        <f t="shared" si="139"/>
        <v>0.49790617545719584</v>
      </c>
      <c r="AM34" s="65">
        <f t="shared" si="139"/>
        <v>0.76762523191094623</v>
      </c>
      <c r="AN34" s="65">
        <f t="shared" si="139"/>
        <v>0.57918942224777248</v>
      </c>
      <c r="AO34" s="65">
        <f t="shared" si="139"/>
        <v>0.5199289660615628</v>
      </c>
      <c r="AP34" s="65">
        <f t="shared" si="139"/>
        <v>0.5302589467558918</v>
      </c>
      <c r="AQ34" s="65">
        <f t="shared" ref="AQ34:AV34" si="140">AQ17/AQ27</f>
        <v>0.44285714285714289</v>
      </c>
      <c r="AR34" s="65">
        <f t="shared" si="140"/>
        <v>0.53284950343773874</v>
      </c>
      <c r="AS34" s="65">
        <f t="shared" si="140"/>
        <v>0.57578008915304602</v>
      </c>
      <c r="AT34" s="65">
        <f t="shared" si="140"/>
        <v>0.64105894105894112</v>
      </c>
      <c r="AU34" s="65">
        <f t="shared" si="140"/>
        <v>0.47435897435897428</v>
      </c>
      <c r="AV34" s="65">
        <f t="shared" si="140"/>
        <v>0.46626016260162606</v>
      </c>
      <c r="AW34" s="65">
        <f t="shared" ref="AW34:AX34" si="141">AW17/AW27</f>
        <v>0.4803088803088803</v>
      </c>
      <c r="AX34" s="65">
        <f t="shared" si="141"/>
        <v>0.47347266881028943</v>
      </c>
      <c r="AY34" s="65">
        <f t="shared" ref="AY34:AZ34" si="142">AY17/AY27</f>
        <v>0.50465838509316774</v>
      </c>
      <c r="AZ34" s="65">
        <f t="shared" si="142"/>
        <v>0.40777934936350779</v>
      </c>
      <c r="BA34" s="65">
        <f t="shared" ref="BA34:BB34" si="143">BA17/BA27</f>
        <v>0.37530266343825669</v>
      </c>
      <c r="BB34" s="65">
        <f t="shared" si="143"/>
        <v>0.43166704884200868</v>
      </c>
      <c r="BC34" s="65">
        <f t="shared" ref="BC34:BD34" si="144">BC17/BC27</f>
        <v>0.48026061776061774</v>
      </c>
      <c r="BD34" s="65">
        <f t="shared" si="144"/>
        <v>0.50546448087431706</v>
      </c>
      <c r="BE34" s="65">
        <f t="shared" ref="BE34:BF34" si="145">BE17/BE27</f>
        <v>0.51022132796780673</v>
      </c>
      <c r="BF34" s="65">
        <f t="shared" si="145"/>
        <v>0.38475177304964531</v>
      </c>
      <c r="BG34" s="65">
        <f t="shared" ref="BG34:BH34" si="146">BG17/BG27</f>
        <v>0.51866756092108202</v>
      </c>
      <c r="BH34" s="65">
        <f t="shared" si="146"/>
        <v>0.69406049900640321</v>
      </c>
      <c r="BI34" s="65">
        <f t="shared" ref="BI34:BJ34" si="147">BI17/BI27</f>
        <v>0.61486336369695638</v>
      </c>
      <c r="BJ34" s="65">
        <f t="shared" si="147"/>
        <v>0.62615662378695547</v>
      </c>
      <c r="BK34" s="65">
        <f t="shared" ref="BK34:BL34" si="148">BK17/BK27</f>
        <v>0.7053571428571429</v>
      </c>
      <c r="BL34" s="65">
        <f t="shared" si="148"/>
        <v>0.37472527472527478</v>
      </c>
      <c r="BM34" s="65">
        <f t="shared" ref="BM34:BN34" si="149">BM17/BM27</f>
        <v>0.40492724867724866</v>
      </c>
      <c r="BN34" s="65">
        <f t="shared" si="149"/>
        <v>0.43561819346572705</v>
      </c>
      <c r="BO34" s="65">
        <f t="shared" ref="BO34:BP34" si="150">BO17/BO27</f>
        <v>0.52100840336134446</v>
      </c>
      <c r="BP34" s="65">
        <f t="shared" si="150"/>
        <v>0.49534161490683226</v>
      </c>
    </row>
    <row r="35" spans="1:68" x14ac:dyDescent="0.35">
      <c r="A35" t="s">
        <v>163</v>
      </c>
      <c r="B35" s="82" t="str">
        <f t="shared" si="0"/>
        <v>Feb-20</v>
      </c>
      <c r="C35" t="s">
        <v>209</v>
      </c>
      <c r="D35" t="s">
        <v>210</v>
      </c>
      <c r="E35" t="s">
        <v>112</v>
      </c>
      <c r="F35">
        <v>98</v>
      </c>
      <c r="BB35" s="65"/>
      <c r="BC35" s="65"/>
      <c r="BD35" s="65"/>
    </row>
    <row r="36" spans="1:68" x14ac:dyDescent="0.35">
      <c r="A36" t="s">
        <v>170</v>
      </c>
      <c r="B36" s="82" t="str">
        <f t="shared" si="0"/>
        <v>Feb-20</v>
      </c>
      <c r="C36" t="s">
        <v>209</v>
      </c>
      <c r="D36" t="s">
        <v>210</v>
      </c>
      <c r="E36" t="s">
        <v>114</v>
      </c>
      <c r="F36">
        <v>81</v>
      </c>
    </row>
    <row r="37" spans="1:68" x14ac:dyDescent="0.35">
      <c r="A37" t="s">
        <v>137</v>
      </c>
      <c r="B37" s="82" t="str">
        <f t="shared" si="0"/>
        <v>Feb-20</v>
      </c>
      <c r="C37" t="s">
        <v>211</v>
      </c>
      <c r="D37" t="s">
        <v>212</v>
      </c>
      <c r="E37" t="s">
        <v>108</v>
      </c>
      <c r="F37">
        <v>76</v>
      </c>
    </row>
    <row r="38" spans="1:68" x14ac:dyDescent="0.35">
      <c r="A38" t="s">
        <v>143</v>
      </c>
      <c r="B38" s="82" t="str">
        <f t="shared" si="0"/>
        <v>Feb-20</v>
      </c>
      <c r="C38" t="s">
        <v>211</v>
      </c>
      <c r="D38" t="s">
        <v>212</v>
      </c>
      <c r="E38" t="s">
        <v>106</v>
      </c>
      <c r="F38">
        <v>65</v>
      </c>
      <c r="H38" s="97" t="s">
        <v>213</v>
      </c>
      <c r="J38" s="82">
        <v>43831</v>
      </c>
      <c r="K38" s="82">
        <v>43862</v>
      </c>
      <c r="L38" s="82">
        <v>43891</v>
      </c>
      <c r="M38" s="82">
        <v>43922</v>
      </c>
      <c r="N38" s="82">
        <v>43952</v>
      </c>
      <c r="O38" s="82">
        <v>43983</v>
      </c>
      <c r="P38" s="82">
        <v>44013</v>
      </c>
      <c r="Q38" s="82">
        <v>44044</v>
      </c>
      <c r="R38" s="82">
        <v>44075</v>
      </c>
      <c r="S38" s="82">
        <v>44105</v>
      </c>
      <c r="T38" s="82">
        <v>44136</v>
      </c>
      <c r="U38" s="82">
        <v>44166</v>
      </c>
      <c r="V38" s="82">
        <v>44197</v>
      </c>
      <c r="W38" s="82">
        <v>44228</v>
      </c>
      <c r="X38" s="82">
        <v>44256</v>
      </c>
      <c r="Y38" s="82">
        <v>44287</v>
      </c>
      <c r="Z38" s="82">
        <v>44317</v>
      </c>
      <c r="AA38" s="82">
        <v>44348</v>
      </c>
      <c r="AB38" s="82">
        <v>44378</v>
      </c>
      <c r="AC38" s="82">
        <v>44409</v>
      </c>
      <c r="AD38" s="82">
        <v>44440</v>
      </c>
      <c r="AE38" s="82">
        <v>44470</v>
      </c>
      <c r="AF38" s="82">
        <v>44501</v>
      </c>
      <c r="AG38" s="82">
        <v>44531</v>
      </c>
      <c r="AH38" s="82">
        <v>44562</v>
      </c>
      <c r="AI38" s="82">
        <v>44593</v>
      </c>
      <c r="AJ38" s="82">
        <v>44621</v>
      </c>
      <c r="AK38" s="82">
        <v>44652</v>
      </c>
      <c r="AL38" s="82">
        <v>44682</v>
      </c>
      <c r="AM38" s="82">
        <v>44713</v>
      </c>
      <c r="AN38" s="82">
        <v>44743</v>
      </c>
      <c r="AO38" s="82">
        <v>44774</v>
      </c>
      <c r="AP38" s="82">
        <v>44805</v>
      </c>
      <c r="AQ38" s="82">
        <v>44835</v>
      </c>
      <c r="AR38" s="82">
        <v>44866</v>
      </c>
      <c r="AS38" s="82">
        <v>44896</v>
      </c>
      <c r="AT38" s="82">
        <v>44927</v>
      </c>
      <c r="AU38" s="82">
        <v>44958</v>
      </c>
      <c r="AV38" s="82">
        <v>44986</v>
      </c>
      <c r="AW38" s="82">
        <v>45017</v>
      </c>
      <c r="AX38" s="82">
        <v>45047</v>
      </c>
      <c r="AY38" s="82">
        <v>45078</v>
      </c>
      <c r="AZ38" s="82">
        <v>45108</v>
      </c>
      <c r="BA38" s="82">
        <v>45139</v>
      </c>
      <c r="BB38" s="82">
        <v>45170</v>
      </c>
      <c r="BC38" s="82">
        <v>45200</v>
      </c>
      <c r="BD38" s="82">
        <v>45231</v>
      </c>
      <c r="BE38" s="82">
        <v>45261</v>
      </c>
      <c r="BF38" s="82">
        <v>45292</v>
      </c>
      <c r="BG38" s="82">
        <v>45323</v>
      </c>
      <c r="BH38" s="82">
        <v>45352</v>
      </c>
      <c r="BI38" s="82">
        <v>45383</v>
      </c>
      <c r="BJ38" s="82">
        <v>45413</v>
      </c>
      <c r="BK38" s="82">
        <v>45444</v>
      </c>
      <c r="BL38" s="82">
        <v>45474</v>
      </c>
      <c r="BM38" s="82">
        <v>45505</v>
      </c>
      <c r="BN38" s="82">
        <v>45536</v>
      </c>
      <c r="BO38" s="82">
        <v>45566</v>
      </c>
      <c r="BP38" s="82">
        <v>45597</v>
      </c>
    </row>
    <row r="39" spans="1:68" x14ac:dyDescent="0.35">
      <c r="A39" t="s">
        <v>152</v>
      </c>
      <c r="B39" s="82" t="str">
        <f t="shared" si="0"/>
        <v>Feb-20</v>
      </c>
      <c r="C39" t="s">
        <v>211</v>
      </c>
      <c r="D39" t="s">
        <v>212</v>
      </c>
      <c r="E39" t="s">
        <v>110</v>
      </c>
      <c r="F39">
        <v>108</v>
      </c>
      <c r="I39" t="s">
        <v>106</v>
      </c>
      <c r="J39">
        <f>(J13/'Instructions and bed numbers'!$C$19)*1000</f>
        <v>2.047432178809077</v>
      </c>
      <c r="K39">
        <f>(K13/'Instructions and bed numbers'!$C$19)*1000</f>
        <v>2.0839934677163816</v>
      </c>
      <c r="L39">
        <f>(L13/'Instructions and bed numbers'!$C$19)*1000</f>
        <v>3.0613985911716677</v>
      </c>
      <c r="M39">
        <f>(M13/'Instructions and bed numbers'!$C$19)*1000</f>
        <v>2.9797450459453532</v>
      </c>
      <c r="N39">
        <f>(N13/'Instructions and bed numbers'!$C$19)*1000</f>
        <v>1.4088283325614839</v>
      </c>
      <c r="O39">
        <f>(O13/'Instructions and bed numbers'!$C$19)*1000</f>
        <v>1.4868257488970675</v>
      </c>
      <c r="P39">
        <f>(P13/'Instructions and bed numbers'!$C$19)*1000</f>
        <v>1.4685451044434155</v>
      </c>
      <c r="Q39">
        <f>(Q13/'Instructions and bed numbers'!$C$19)*1000</f>
        <v>1.5306992955858338</v>
      </c>
      <c r="R39">
        <f>(R13/'Instructions and bed numbers'!$C$19)*1000</f>
        <v>1.6513515489799402</v>
      </c>
      <c r="S39">
        <f>(S13/'Instructions and bed numbers'!$C$19)*1000</f>
        <v>1.3344870451166306</v>
      </c>
      <c r="T39">
        <f>(T13/'Instructions and bed numbers'!$C$19)*1000</f>
        <v>1.238208984327394</v>
      </c>
      <c r="U39">
        <f>(U13/'Instructions and bed numbers'!$C$19)*1000</f>
        <v>1.4685451044434155</v>
      </c>
      <c r="V39">
        <f>(V13/'Instructions and bed numbers'!$C$19)*1000</f>
        <v>1.7013186438199235</v>
      </c>
      <c r="W39">
        <f>(W13/'Instructions and bed numbers'!$C$19)*1000</f>
        <v>1.1943354376386282</v>
      </c>
      <c r="X39">
        <f>(X13/'Instructions and bed numbers'!$C$19)*1000</f>
        <v>1.4624515562921978</v>
      </c>
      <c r="Y39">
        <f>(Y13/'Instructions and bed numbers'!$C$19)*1000</f>
        <v>1.5477612304092425</v>
      </c>
      <c r="Z39">
        <f>(Z13/'Instructions and bed numbers'!$C$19)*1000</f>
        <v>1.5160747800229117</v>
      </c>
      <c r="AA39">
        <f>(AA13/'Instructions and bed numbers'!$C$19)*1000</f>
        <v>1.5172934896531551</v>
      </c>
      <c r="AB39">
        <f>(AB13/'Instructions and bed numbers'!$C$19)*1000</f>
        <v>1.2369902746971508</v>
      </c>
      <c r="AC39">
        <f>(AC13/'Instructions and bed numbers'!$C$19)*1000</f>
        <v>1.4770760718551197</v>
      </c>
      <c r="AD39">
        <f>(AD13/'Instructions and bed numbers'!$C$19)*1000</f>
        <v>1.4990128451995028</v>
      </c>
      <c r="AE39">
        <f>(AE13/'Instructions and bed numbers'!$C$19)*1000</f>
        <v>1.3454554317888221</v>
      </c>
      <c r="AF39">
        <f>(AF13/'Instructions and bed numbers'!$C$19)*1000</f>
        <v>1.6574450971311574</v>
      </c>
      <c r="AG39">
        <f>(AG13/'Instructions and bed numbers'!$C$19)*1000</f>
        <v>1.9011870231798571</v>
      </c>
      <c r="AH39">
        <f>(AH13/'Instructions and bed numbers'!$C$19)*1000</f>
        <v>2.2034270114802448</v>
      </c>
      <c r="AI39">
        <f>(AI13/'Instructions and bed numbers'!$C$19)*1000</f>
        <v>1.3954225266288056</v>
      </c>
      <c r="AJ39">
        <f>(AJ13/'Instructions and bed numbers'!$C$19)*1000</f>
        <v>1.52948058595559</v>
      </c>
      <c r="AK39">
        <f>(AK13/'Instructions and bed numbers'!$C$19)*1000</f>
        <v>1.9011870231798571</v>
      </c>
      <c r="AL39">
        <f>(AL13/'Instructions and bed numbers'!$C$19)*1000</f>
        <v>1.7646915445925855</v>
      </c>
      <c r="AM39">
        <f>(AM13/'Instructions and bed numbers'!$C$19)*1000</f>
        <v>1.9316547639359445</v>
      </c>
      <c r="AN39">
        <f>(AN13/'Instructions and bed numbers'!$C$19)*1000</f>
        <v>2.101055402539791</v>
      </c>
      <c r="AO39">
        <f>(AO13/'Instructions and bed numbers'!$C$19)*1000</f>
        <v>1.8463450898188996</v>
      </c>
      <c r="AP39">
        <f>(AP13/'Instructions and bed numbers'!$C$19)*1000</f>
        <v>1.5965096156189826</v>
      </c>
      <c r="AQ39" s="171">
        <f>(AQ13/'Instructions and bed numbers'!$C$19)*1000</f>
        <v>1.8816876690959612</v>
      </c>
      <c r="AR39" s="171">
        <f>(AR13/'Instructions and bed numbers'!$C$19)*1000</f>
        <v>1.5904160674677652</v>
      </c>
      <c r="AS39" s="171">
        <f>(AS13/'Instructions and bed numbers'!$C$19)*1000</f>
        <v>2.4861676456967361</v>
      </c>
      <c r="AT39" s="171">
        <f>(AT13/'Instructions and bed numbers'!$C$19)*1000</f>
        <v>2.2960489433787505</v>
      </c>
      <c r="AU39" s="171">
        <f>(AU13/'Instructions and bed numbers'!$C$19)*1000</f>
        <v>1.6757257415848099</v>
      </c>
      <c r="AV39" s="171">
        <f>(AV13/'Instructions and bed numbers'!$C$19)*1000</f>
        <v>1.6513515489799402</v>
      </c>
      <c r="AW39" s="171">
        <f>(AW13/'Instructions and bed numbers'!$C$19)*1000</f>
        <v>1.7159431593828454</v>
      </c>
      <c r="AX39" s="171">
        <f>(AX13/'Instructions and bed numbers'!$C$19)*1000</f>
        <v>1.5111999415019377</v>
      </c>
      <c r="AY39" s="171">
        <f>(AY13/'Instructions and bed numbers'!$C$19)*1000</f>
        <v>1.4441709118385453</v>
      </c>
      <c r="AZ39" s="171">
        <f>(AZ13/'Instructions and bed numbers'!$C$19)*1000</f>
        <v>1.42832768664538</v>
      </c>
      <c r="BA39" s="171">
        <f>(BA13/'Instructions and bed numbers'!$C$19)*1000</f>
        <v>1.5051063933507203</v>
      </c>
      <c r="BB39" s="171">
        <f>(BB13/'Instructions and bed numbers'!$C$19)*1000</f>
        <v>1.4990128451995028</v>
      </c>
      <c r="BC39" s="171">
        <f>(BC13/'Instructions and bed numbers'!$C$19)*1000</f>
        <v>1.364954785872718</v>
      </c>
      <c r="BD39" s="171">
        <f>(BD13/'Instructions and bed numbers'!$C$19)*1000</f>
        <v>1.5782289711653301</v>
      </c>
      <c r="BE39" s="171">
        <f>(BE13/'Instructions and bed numbers'!$C$19)*1000</f>
        <v>2.0133083091622592</v>
      </c>
      <c r="BF39" s="171">
        <f>(BF13/'Instructions and bed numbers'!$C$19)*1000</f>
        <v>1.6940063860384627</v>
      </c>
      <c r="BG39" s="171">
        <f>(BG13/'Instructions and bed numbers'!$C$19)*1000</f>
        <v>1.52948058595559</v>
      </c>
      <c r="BH39" s="171">
        <f>(BH13/'Instructions and bed numbers'!$C$19)*1000</f>
        <v>1.7695663831135595</v>
      </c>
      <c r="BI39" s="171">
        <f>(BI13/'Instructions and bed numbers'!$C$19)*1000</f>
        <v>1.72447412679455</v>
      </c>
      <c r="BJ39" s="171">
        <f>(BJ13/'Instructions and bed numbers'!$C$19)*1000</f>
        <v>1.9499354083895972</v>
      </c>
      <c r="BK39" s="171">
        <f>(BK13/'Instructions and bed numbers'!$C$19)*1000</f>
        <v>1.9560289565408142</v>
      </c>
      <c r="BL39" s="171">
        <f>(BL13/'Instructions and bed numbers'!$C$19)*1000</f>
        <v>1.423452848124406</v>
      </c>
      <c r="BM39" s="171">
        <f>(BM13/'Instructions and bed numbers'!$C$19)*1000</f>
        <v>1.425890267384893</v>
      </c>
      <c r="BN39" s="171">
        <f>(BN13/'Instructions and bed numbers'!$C$19)*1000</f>
        <v>1.4673263948131716</v>
      </c>
      <c r="BO39" s="171">
        <f>(BO13/'Instructions and bed numbers'!$C$19)*1000</f>
        <v>1.2126160820922807</v>
      </c>
      <c r="BP39" s="171">
        <f>(BP13/'Instructions and bed numbers'!$C$19)*1000</f>
        <v>2.0900870158675993</v>
      </c>
    </row>
    <row r="40" spans="1:68" x14ac:dyDescent="0.35">
      <c r="A40" t="s">
        <v>163</v>
      </c>
      <c r="B40" s="82" t="str">
        <f t="shared" si="0"/>
        <v>Feb-20</v>
      </c>
      <c r="C40" t="s">
        <v>211</v>
      </c>
      <c r="D40" t="s">
        <v>212</v>
      </c>
      <c r="E40" t="s">
        <v>112</v>
      </c>
      <c r="F40">
        <v>128</v>
      </c>
      <c r="I40" t="s">
        <v>108</v>
      </c>
      <c r="J40">
        <f>(J14/'Instructions and bed numbers'!$C$20)*1000</f>
        <v>1.5991471215351811</v>
      </c>
      <c r="K40">
        <f>(K14/'Instructions and bed numbers'!$C$20)*1000</f>
        <v>1.652452025586354</v>
      </c>
      <c r="L40">
        <f>(L14/'Instructions and bed numbers'!$C$20)*1000</f>
        <v>2.3923240938166312</v>
      </c>
      <c r="M40">
        <f>(M14/'Instructions and bed numbers'!$C$20)*1000</f>
        <v>2.8997867803837951</v>
      </c>
      <c r="N40">
        <f>(N14/'Instructions and bed numbers'!$C$20)*1000</f>
        <v>1.2238805970149251</v>
      </c>
      <c r="O40">
        <f>(O14/'Instructions and bed numbers'!$C$20)*1000</f>
        <v>1.0607675906183367</v>
      </c>
      <c r="P40">
        <f>(P14/'Instructions and bed numbers'!$C$20)*1000</f>
        <v>0.95415778251599148</v>
      </c>
      <c r="Q40">
        <f>(Q14/'Instructions and bed numbers'!$C$20)*1000</f>
        <v>1.0149253731343284</v>
      </c>
      <c r="R40">
        <f>(R14/'Instructions and bed numbers'!$C$20)*1000</f>
        <v>0.92750533049040518</v>
      </c>
      <c r="S40">
        <f>(S14/'Instructions and bed numbers'!$C$20)*1000</f>
        <v>1.0980810234541578</v>
      </c>
      <c r="T40">
        <f>(T14/'Instructions and bed numbers'!$C$20)*1000</f>
        <v>1.142857142857143</v>
      </c>
      <c r="U40">
        <f>(U14/'Instructions and bed numbers'!$C$20)*1000</f>
        <v>1.300639658848614</v>
      </c>
      <c r="V40">
        <f>(V14/'Instructions and bed numbers'!$C$20)*1000</f>
        <v>1.4754797441364607</v>
      </c>
      <c r="W40">
        <f>(W14/'Instructions and bed numbers'!$C$20)*1000</f>
        <v>1.0127931769722813</v>
      </c>
      <c r="X40">
        <f>(X14/'Instructions and bed numbers'!$C$20)*1000</f>
        <v>1.1620469083155651</v>
      </c>
      <c r="Y40">
        <f>(Y14/'Instructions and bed numbers'!$C$20)*1000</f>
        <v>1.1727078891257996</v>
      </c>
      <c r="Z40">
        <f>(Z14/'Instructions and bed numbers'!$C$20)*1000</f>
        <v>1.2409381663113006</v>
      </c>
      <c r="AA40">
        <f>(AA14/'Instructions and bed numbers'!$C$20)*1000</f>
        <v>0.87420042643923235</v>
      </c>
      <c r="AB40">
        <f>(AB14/'Instructions and bed numbers'!$C$20)*1000</f>
        <v>0.95948827292110872</v>
      </c>
      <c r="AC40">
        <f>(AC14/'Instructions and bed numbers'!$C$20)*1000</f>
        <v>1.1343283582089552</v>
      </c>
      <c r="AD40">
        <f>(AD14/'Instructions and bed numbers'!$C$20)*1000</f>
        <v>1.1034115138592751</v>
      </c>
      <c r="AE40">
        <f>(AE14/'Instructions and bed numbers'!$C$20)*1000</f>
        <v>0.98933901918976552</v>
      </c>
      <c r="AF40">
        <f>(AF14/'Instructions and bed numbers'!$C$20)*1000</f>
        <v>1.0607675906183367</v>
      </c>
      <c r="AG40">
        <f>(AG14/'Instructions and bed numbers'!$C$20)*1000</f>
        <v>1.1513859275053306</v>
      </c>
      <c r="AH40">
        <f>(AH14/'Instructions and bed numbers'!$C$20)*1000</f>
        <v>1.5010660980810235</v>
      </c>
      <c r="AI40">
        <f>(AI14/'Instructions and bed numbers'!$C$20)*1000</f>
        <v>1.0287846481876333</v>
      </c>
      <c r="AJ40">
        <f>(AJ14/'Instructions and bed numbers'!$C$20)*1000</f>
        <v>1.023454157782516</v>
      </c>
      <c r="AK40">
        <f>(AK14/'Instructions and bed numbers'!$C$20)*1000</f>
        <v>1.2793176972281448</v>
      </c>
      <c r="AL40">
        <f>(AL14/'Instructions and bed numbers'!$C$20)*1000</f>
        <v>1.095948827292111</v>
      </c>
      <c r="AM40">
        <f>(AM14/'Instructions and bed numbers'!$C$20)*1000</f>
        <v>1.471215351812367</v>
      </c>
      <c r="AN40">
        <f>(AN14/'Instructions and bed numbers'!$C$20)*1000</f>
        <v>1.1044776119402986</v>
      </c>
      <c r="AO40">
        <f>(AO14/'Instructions and bed numbers'!$C$20)*1000</f>
        <v>1.4392324093816631</v>
      </c>
      <c r="AP40">
        <f>(AP14/'Instructions and bed numbers'!$C$20)*1000</f>
        <v>1.2633262260127931</v>
      </c>
      <c r="AQ40" s="171">
        <f>(AQ14/'Instructions and bed numbers'!$C$20)*1000</f>
        <v>1.2665245202558635</v>
      </c>
      <c r="AR40" s="171">
        <f>(AR14/'Instructions and bed numbers'!$C$20)*1000</f>
        <v>1.295309168443497</v>
      </c>
      <c r="AS40" s="171">
        <f>(AS14/'Instructions and bed numbers'!$C$20)*1000</f>
        <v>1.8017057569296375</v>
      </c>
      <c r="AT40" s="171">
        <f>(AT14/'Instructions and bed numbers'!$C$20)*1000</f>
        <v>1.5138592750533049</v>
      </c>
      <c r="AU40" s="171">
        <f>(AU14/'Instructions and bed numbers'!$C$20)*1000</f>
        <v>1.3272921108742004</v>
      </c>
      <c r="AV40" s="171">
        <f>(AV14/'Instructions and bed numbers'!$C$20)*1000</f>
        <v>1.3859275053304905</v>
      </c>
      <c r="AW40" s="171">
        <f>(AW14/'Instructions and bed numbers'!$C$20)*1000</f>
        <v>1.5095948827292112</v>
      </c>
      <c r="AX40" s="171">
        <f>(AX14/'Instructions and bed numbers'!$C$20)*1000</f>
        <v>1.5031982942430704</v>
      </c>
      <c r="AY40" s="171">
        <f>(AY14/'Instructions and bed numbers'!$C$20)*1000</f>
        <v>1.3379530916844349</v>
      </c>
      <c r="AZ40" s="171">
        <f>(AZ14/'Instructions and bed numbers'!$C$20)*1000</f>
        <v>1.347547974413646</v>
      </c>
      <c r="BA40" s="171">
        <f>(BA14/'Instructions and bed numbers'!$C$20)*1000</f>
        <v>1.4392324093816631</v>
      </c>
      <c r="BB40" s="171">
        <f>(BB14/'Instructions and bed numbers'!$C$20)*1000</f>
        <v>1.4179104477611941</v>
      </c>
      <c r="BC40" s="171">
        <f>(BC14/'Instructions and bed numbers'!$C$20)*1000</f>
        <v>1.2835820895522387</v>
      </c>
      <c r="BD40" s="171">
        <f>(BD14/'Instructions and bed numbers'!$C$20)*1000</f>
        <v>1.3699360341151388</v>
      </c>
      <c r="BE40" s="171">
        <f>(BE14/'Instructions and bed numbers'!$C$20)*1000</f>
        <v>1.8933901918976546</v>
      </c>
      <c r="BF40" s="171">
        <f>(BF14/'Instructions and bed numbers'!$C$20)*1000</f>
        <v>1.401918976545842</v>
      </c>
      <c r="BG40" s="171">
        <f>(BG14/'Instructions and bed numbers'!$C$20)*1000</f>
        <v>0.9701492537313432</v>
      </c>
      <c r="BH40" s="171">
        <f>(BH14/'Instructions and bed numbers'!$C$20)*1000</f>
        <v>1.1940298507462688</v>
      </c>
      <c r="BI40" s="171">
        <f>(BI14/'Instructions and bed numbers'!$C$20)*1000</f>
        <v>1.0127931769722813</v>
      </c>
      <c r="BJ40" s="171">
        <f>(BJ14/'Instructions and bed numbers'!$C$20)*1000</f>
        <v>1.2366737739872069</v>
      </c>
      <c r="BK40" s="171">
        <f>(BK14/'Instructions and bed numbers'!$C$20)*1000</f>
        <v>1.4872068230277184</v>
      </c>
      <c r="BL40" s="171">
        <f>(BL14/'Instructions and bed numbers'!$C$20)*1000</f>
        <v>0.83155650319829422</v>
      </c>
      <c r="BM40" s="171">
        <f>(BM14/'Instructions and bed numbers'!$C$20)*1000</f>
        <v>0.96481876332622596</v>
      </c>
      <c r="BN40" s="171">
        <f>(BN14/'Instructions and bed numbers'!$C$20)*1000</f>
        <v>0.91257995735607678</v>
      </c>
      <c r="BO40" s="171">
        <f>(BO14/'Instructions and bed numbers'!$C$20)*1000</f>
        <v>0.82622601279317698</v>
      </c>
      <c r="BP40" s="171">
        <f>(BP14/'Instructions and bed numbers'!$C$20)*1000</f>
        <v>1.8230277185501065</v>
      </c>
    </row>
    <row r="41" spans="1:68" x14ac:dyDescent="0.35">
      <c r="A41" t="s">
        <v>170</v>
      </c>
      <c r="B41" s="82" t="str">
        <f t="shared" si="0"/>
        <v>Feb-20</v>
      </c>
      <c r="C41" t="s">
        <v>211</v>
      </c>
      <c r="D41" t="s">
        <v>212</v>
      </c>
      <c r="E41" t="s">
        <v>114</v>
      </c>
      <c r="F41">
        <v>65</v>
      </c>
      <c r="I41" t="s">
        <v>110</v>
      </c>
      <c r="J41">
        <f>(J15/'Instructions and bed numbers'!$C$21)*1000</f>
        <v>2.1303887623114046</v>
      </c>
      <c r="K41">
        <f>(K15/'Instructions and bed numbers'!$C$21)*1000</f>
        <v>1.8747421108340359</v>
      </c>
      <c r="L41">
        <f>(L15/'Instructions and bed numbers'!$C$21)*1000</f>
        <v>2.3967994833246622</v>
      </c>
      <c r="M41">
        <f>(M15/'Instructions and bed numbers'!$C$21)*1000</f>
        <v>2.7224125867853104</v>
      </c>
      <c r="N41">
        <f>(N15/'Instructions and bed numbers'!$C$21)*1000</f>
        <v>1.3132164833784827</v>
      </c>
      <c r="O41">
        <f>(O15/'Instructions and bed numbers'!$C$21)*1000</f>
        <v>0.91046088157729499</v>
      </c>
      <c r="P41">
        <f>(P15/'Instructions and bed numbers'!$C$21)*1000</f>
        <v>1.1885326779210992</v>
      </c>
      <c r="Q41">
        <f>(Q15/'Instructions and bed numbers'!$C$21)*1000</f>
        <v>1.3885649701297069</v>
      </c>
      <c r="R41">
        <f>(R15/'Instructions and bed numbers'!$C$21)*1000</f>
        <v>1.0629518666690585</v>
      </c>
      <c r="S41">
        <f>(S15/'Instructions and bed numbers'!$C$21)*1000</f>
        <v>1.04501175077591</v>
      </c>
      <c r="T41">
        <f>(T15/'Instructions and bed numbers'!$C$21)*1000</f>
        <v>1.1409913708042554</v>
      </c>
      <c r="U41">
        <f>(U15/'Instructions and bed numbers'!$C$21)*1000</f>
        <v>1.4935146481046266</v>
      </c>
      <c r="V41">
        <f>(V15/'Instructions and bed numbers'!$C$21)*1000</f>
        <v>1.6289625230978992</v>
      </c>
      <c r="W41">
        <f>(W15/'Instructions and bed numbers'!$C$21)*1000</f>
        <v>1.0808919825622074</v>
      </c>
      <c r="X41">
        <f>(X15/'Instructions and bed numbers'!$C$21)*1000</f>
        <v>0.92391596849715651</v>
      </c>
      <c r="Y41">
        <f>(Y15/'Instructions and bed numbers'!$C$21)*1000</f>
        <v>1.2423530256005455</v>
      </c>
      <c r="Z41">
        <f>(Z15/'Instructions and bed numbers'!$C$21)*1000</f>
        <v>1.4352092714518936</v>
      </c>
      <c r="AA41">
        <f>(AA15/'Instructions and bed numbers'!$C$21)*1000</f>
        <v>1.2468380545738325</v>
      </c>
      <c r="AB41">
        <f>(AB15/'Instructions and bed numbers'!$C$21)*1000</f>
        <v>1.2468380545738325</v>
      </c>
      <c r="AC41">
        <f>(AC15/'Instructions and bed numbers'!$C$21)*1000</f>
        <v>1.0835829999461795</v>
      </c>
      <c r="AD41">
        <f>(AD15/'Instructions and bed numbers'!$C$21)*1000</f>
        <v>1.2558081125204068</v>
      </c>
      <c r="AE41">
        <f>(AE15/'Instructions and bed numbers'!$C$21)*1000</f>
        <v>1.402917062844226</v>
      </c>
      <c r="AF41">
        <f>(AF15/'Instructions and bed numbers'!$C$21)*1000</f>
        <v>1.1302273012683663</v>
      </c>
      <c r="AG41">
        <f>(AG15/'Instructions and bed numbers'!$C$21)*1000</f>
        <v>1.197502735867674</v>
      </c>
      <c r="AH41">
        <f>(AH15/'Instructions and bed numbers'!$C$21)*1000</f>
        <v>1.4567374105236719</v>
      </c>
      <c r="AI41">
        <f>(AI15/'Instructions and bed numbers'!$C$21)*1000</f>
        <v>0.88803573671085911</v>
      </c>
      <c r="AJ41">
        <f>(AJ15/'Instructions and bed numbers'!$C$21)*1000</f>
        <v>1.2602931414936942</v>
      </c>
      <c r="AK41">
        <f>(AK15/'Instructions and bed numbers'!$C$21)*1000</f>
        <v>1.578730198597083</v>
      </c>
      <c r="AL41">
        <f>(AL15/'Instructions and bed numbers'!$C$21)*1000</f>
        <v>1.2881003211280746</v>
      </c>
      <c r="AM41">
        <f>(AM15/'Instructions and bed numbers'!$C$21)*1000</f>
        <v>1.6729158070361134</v>
      </c>
      <c r="AN41">
        <f>(AN15/'Instructions and bed numbers'!$C$21)*1000</f>
        <v>1.5859062449543424</v>
      </c>
      <c r="AO41">
        <f>(AO15/'Instructions and bed numbers'!$C$21)*1000</f>
        <v>1.6101254014100932</v>
      </c>
      <c r="AP41">
        <f>(AP15/'Instructions and bed numbers'!$C$21)*1000</f>
        <v>1.3544787499327247</v>
      </c>
      <c r="AQ41" s="171">
        <f>(AQ15/'Instructions and bed numbers'!$C$21)*1000</f>
        <v>1.5679661290611937</v>
      </c>
      <c r="AR41" s="171">
        <f>(AR15/'Instructions and bed numbers'!$C$21)*1000</f>
        <v>1.5921852855169443</v>
      </c>
      <c r="AS41" s="171">
        <f>(AS15/'Instructions and bed numbers'!$C$21)*1000</f>
        <v>1.8164367341813026</v>
      </c>
      <c r="AT41" s="171">
        <f>(AT15/'Instructions and bed numbers'!$C$21)*1000</f>
        <v>1.7473672879926803</v>
      </c>
      <c r="AU41" s="171">
        <f>(AU15/'Instructions and bed numbers'!$C$21)*1000</f>
        <v>1.4576344163183295</v>
      </c>
      <c r="AV41" s="171">
        <f>(AV15/'Instructions and bed numbers'!$C$21)*1000</f>
        <v>1.6504906621696775</v>
      </c>
      <c r="AW41" s="171">
        <f>(AW15/'Instructions and bed numbers'!$C$21)*1000</f>
        <v>1.8227157747439049</v>
      </c>
      <c r="AX41" s="171">
        <f>(AX15/'Instructions and bed numbers'!$C$21)*1000</f>
        <v>1.6415206042231032</v>
      </c>
      <c r="AY41" s="171">
        <f>(AY15/'Instructions and bed numbers'!$C$21)*1000</f>
        <v>1.4576344163183295</v>
      </c>
      <c r="AZ41" s="171">
        <f>(AZ15/'Instructions and bed numbers'!$C$21)*1000</f>
        <v>1.5464379899894154</v>
      </c>
      <c r="BA41" s="171">
        <f>(BA15/'Instructions and bed numbers'!$C$21)*1000</f>
        <v>1.3051434312265657</v>
      </c>
      <c r="BB41" s="171">
        <f>(BB15/'Instructions and bed numbers'!$C$21)*1000</f>
        <v>1.4262392135053192</v>
      </c>
      <c r="BC41" s="171">
        <f>(BC15/'Instructions and bed numbers'!$C$21)*1000</f>
        <v>1.3419206688075203</v>
      </c>
      <c r="BD41" s="171">
        <f>(BD15/'Instructions and bed numbers'!$C$21)*1000</f>
        <v>1.4352092714518936</v>
      </c>
      <c r="BE41" s="171">
        <f>(BE15/'Instructions and bed numbers'!$C$21)*1000</f>
        <v>1.9303564701027971</v>
      </c>
      <c r="BF41" s="171">
        <f>(BF15/'Instructions and bed numbers'!$C$21)*1000</f>
        <v>1.7312211836888467</v>
      </c>
      <c r="BG41" s="171">
        <f>(BG15/'Instructions and bed numbers'!$C$21)*1000</f>
        <v>1.5607900827039343</v>
      </c>
      <c r="BH41" s="171">
        <f>(BH15/'Instructions and bed numbers'!$C$21)*1000</f>
        <v>1.6325505462765291</v>
      </c>
      <c r="BI41" s="171">
        <f>(BI15/'Instructions and bed numbers'!$C$21)*1000</f>
        <v>1.4352092714518936</v>
      </c>
      <c r="BJ41" s="171">
        <f>(BJ15/'Instructions and bed numbers'!$C$21)*1000</f>
        <v>1.5473349957840727</v>
      </c>
      <c r="BK41" s="171">
        <f>(BK15/'Instructions and bed numbers'!$C$21)*1000</f>
        <v>2.1214187043648303</v>
      </c>
      <c r="BL41" s="171">
        <f>(BL15/'Instructions and bed numbers'!$C$21)*1000</f>
        <v>1.3706248542365584</v>
      </c>
      <c r="BM41" s="171">
        <f>(BM15/'Instructions and bed numbers'!$C$21)*1000</f>
        <v>1.4845445901580523</v>
      </c>
      <c r="BN41" s="171">
        <f>(BN15/'Instructions and bed numbers'!$C$21)*1000</f>
        <v>1.6110224072047505</v>
      </c>
      <c r="BO41" s="171">
        <f>(BO15/'Instructions and bed numbers'!$C$21)*1000</f>
        <v>1.6011553434635188</v>
      </c>
      <c r="BP41" s="171">
        <f>(BP15/'Instructions and bed numbers'!$C$21)*1000</f>
        <v>1.8254067921278774</v>
      </c>
    </row>
    <row r="42" spans="1:68" x14ac:dyDescent="0.35">
      <c r="A42" t="s">
        <v>137</v>
      </c>
      <c r="B42" s="82" t="str">
        <f t="shared" si="0"/>
        <v>Mar-20</v>
      </c>
      <c r="C42" t="s">
        <v>214</v>
      </c>
      <c r="D42" t="s">
        <v>215</v>
      </c>
      <c r="E42" t="s">
        <v>108</v>
      </c>
      <c r="F42">
        <v>79</v>
      </c>
      <c r="I42" t="s">
        <v>112</v>
      </c>
      <c r="J42">
        <f>(J16/'Instructions and bed numbers'!$C$22)*1000</f>
        <v>2.7271204539268439</v>
      </c>
      <c r="K42">
        <f>(K16/'Instructions and bed numbers'!$C$22)*1000</f>
        <v>2.4811038294843071</v>
      </c>
      <c r="L42">
        <f>(L16/'Instructions and bed numbers'!$C$22)*1000</f>
        <v>3.5719520110550445</v>
      </c>
      <c r="M42">
        <f>(M16/'Instructions and bed numbers'!$C$22)*1000</f>
        <v>3.2191537028119179</v>
      </c>
      <c r="N42">
        <f>(N16/'Instructions and bed numbers'!$C$22)*1000</f>
        <v>1.6582567366679928</v>
      </c>
      <c r="O42">
        <f>(O16/'Instructions and bed numbers'!$C$22)*1000</f>
        <v>1.2667238960658276</v>
      </c>
      <c r="P42">
        <f>(P16/'Instructions and bed numbers'!$C$22)*1000</f>
        <v>1.3923494064194637</v>
      </c>
      <c r="Q42">
        <f>(Q16/'Instructions and bed numbers'!$C$22)*1000</f>
        <v>1.5284437093025691</v>
      </c>
      <c r="R42">
        <f>(R16/'Instructions and bed numbers'!$C$22)*1000</f>
        <v>1.5598500868909779</v>
      </c>
      <c r="S42">
        <f>(S16/'Instructions and bed numbers'!$C$22)*1000</f>
        <v>1.6593036159209398</v>
      </c>
      <c r="T42">
        <f>(T16/'Instructions and bed numbers'!$C$22)*1000</f>
        <v>1.6708192877033563</v>
      </c>
      <c r="U42">
        <f>(U16/'Instructions and bed numbers'!$C$22)*1000</f>
        <v>2.041414543246582</v>
      </c>
      <c r="V42">
        <f>(V16/'Instructions and bed numbers'!$C$22)*1000</f>
        <v>2.0518833357760515</v>
      </c>
      <c r="W42">
        <f>(W16/'Instructions and bed numbers'!$C$22)*1000</f>
        <v>1.3923494064194637</v>
      </c>
      <c r="X42">
        <f>(X16/'Instructions and bed numbers'!$C$22)*1000</f>
        <v>1.3609430288310549</v>
      </c>
      <c r="Y42">
        <f>(Y16/'Instructions and bed numbers'!$C$22)*1000</f>
        <v>1.7430539561566969</v>
      </c>
      <c r="Z42">
        <f>(Z16/'Instructions and bed numbers'!$C$22)*1000</f>
        <v>1.7587571449509014</v>
      </c>
      <c r="AA42">
        <f>(AA16/'Instructions and bed numbers'!$C$22)*1000</f>
        <v>1.6540692196562048</v>
      </c>
      <c r="AB42">
        <f>(AB16/'Instructions and bed numbers'!$C$22)*1000</f>
        <v>1.4342245765373425</v>
      </c>
      <c r="AC42">
        <f>(AC16/'Instructions and bed numbers'!$C$22)*1000</f>
        <v>1.5075061242436298</v>
      </c>
      <c r="AD42">
        <f>(AD16/'Instructions and bed numbers'!$C$22)*1000</f>
        <v>1.9262578254224159</v>
      </c>
      <c r="AE42">
        <f>(AE16/'Instructions and bed numbers'!$C$22)*1000</f>
        <v>2.0267582337053245</v>
      </c>
      <c r="AF42">
        <f>(AF16/'Instructions and bed numbers'!$C$22)*1000</f>
        <v>1.4499277653315465</v>
      </c>
      <c r="AG42">
        <f>(AG16/'Instructions and bed numbers'!$C$22)*1000</f>
        <v>1.8739138627750676</v>
      </c>
      <c r="AH42">
        <f>(AH16/'Instructions and bed numbers'!$C$22)*1000</f>
        <v>1.8843826553045371</v>
      </c>
      <c r="AI42">
        <f>(AI16/'Instructions and bed numbers'!$C$22)*1000</f>
        <v>1.2771926885952973</v>
      </c>
      <c r="AJ42">
        <f>(AJ16/'Instructions and bed numbers'!$C$22)*1000</f>
        <v>1.4028181989489332</v>
      </c>
      <c r="AK42">
        <f>(AK16/'Instructions and bed numbers'!$C$22)*1000</f>
        <v>2.041414543246582</v>
      </c>
      <c r="AL42">
        <f>(AL16/'Instructions and bed numbers'!$C$22)*1000</f>
        <v>1.6791943217269318</v>
      </c>
      <c r="AM42">
        <f>(AM16/'Instructions and bed numbers'!$C$22)*1000</f>
        <v>2.0832897133644601</v>
      </c>
      <c r="AN42">
        <f>(AN16/'Instructions and bed numbers'!$C$22)*1000</f>
        <v>2.0518833357760515</v>
      </c>
      <c r="AO42">
        <f>(AO16/'Instructions and bed numbers'!$C$22)*1000</f>
        <v>1.7325851636272271</v>
      </c>
      <c r="AP42">
        <f>(AP16/'Instructions and bed numbers'!$C$22)*1000</f>
        <v>1.8739138627750676</v>
      </c>
      <c r="AQ42" s="171">
        <f>(AQ16/'Instructions and bed numbers'!$C$22)*1000</f>
        <v>2.068633403823203</v>
      </c>
      <c r="AR42" s="171">
        <f>(AR16/'Instructions and bed numbers'!$C$22)*1000</f>
        <v>1.8529762777161283</v>
      </c>
      <c r="AS42" s="171">
        <f>(AS16/'Instructions and bed numbers'!$C$22)*1000</f>
        <v>2.6590733024852913</v>
      </c>
      <c r="AT42" s="171">
        <f>(AT16/'Instructions and bed numbers'!$C$22)*1000</f>
        <v>2.4790100709784135</v>
      </c>
      <c r="AU42" s="171">
        <f>(AU16/'Instructions and bed numbers'!$C$22)*1000</f>
        <v>1.7692259374803709</v>
      </c>
      <c r="AV42" s="171">
        <f>(AV16/'Instructions and bed numbers'!$C$22)*1000</f>
        <v>1.7221163710977576</v>
      </c>
      <c r="AW42" s="171">
        <f>(AW16/'Instructions and bed numbers'!$C$22)*1000</f>
        <v>1.7545696279391136</v>
      </c>
      <c r="AX42" s="171">
        <f>(AX16/'Instructions and bed numbers'!$C$22)*1000</f>
        <v>1.9471954104813551</v>
      </c>
      <c r="AY42" s="171">
        <f>(AY16/'Instructions and bed numbers'!$C$22)*1000</f>
        <v>1.7535227486861664</v>
      </c>
      <c r="AZ42" s="171">
        <f>(AZ16/'Instructions and bed numbers'!$C$22)*1000</f>
        <v>1.4237557840078723</v>
      </c>
      <c r="BA42" s="171">
        <f>(BA16/'Instructions and bed numbers'!$C$22)*1000</f>
        <v>1.4970373317141599</v>
      </c>
      <c r="BB42" s="171">
        <f>(BB16/'Instructions and bed numbers'!$C$22)*1000</f>
        <v>1.5964908607441217</v>
      </c>
      <c r="BC42" s="171">
        <f>(BC16/'Instructions and bed numbers'!$C$22)*1000</f>
        <v>1.8466950021984465</v>
      </c>
      <c r="BD42" s="171">
        <f>(BD16/'Instructions and bed numbers'!$C$22)*1000</f>
        <v>1.7378195598919621</v>
      </c>
      <c r="BE42" s="171">
        <f>(BE16/'Instructions and bed numbers'!$C$22)*1000</f>
        <v>2.1230711249764451</v>
      </c>
      <c r="BF42" s="171">
        <f>(BF16/'Instructions and bed numbers'!$C$22)*1000</f>
        <v>2.078055317099726</v>
      </c>
      <c r="BG42" s="171">
        <f>(BG16/'Instructions and bed numbers'!$C$22)*1000</f>
        <v>1.9419610142166204</v>
      </c>
      <c r="BH42" s="171">
        <f>(BH16/'Instructions and bed numbers'!$C$22)*1000</f>
        <v>1.9890705805992335</v>
      </c>
      <c r="BI42" s="171">
        <f>(BI16/'Instructions and bed numbers'!$C$22)*1000</f>
        <v>2.7585268315152534</v>
      </c>
      <c r="BJ42" s="171">
        <f>(BJ16/'Instructions and bed numbers'!$C$22)*1000</f>
        <v>2.3554783191306718</v>
      </c>
      <c r="BK42" s="171">
        <f>(BK16/'Instructions and bed numbers'!$C$22)*1000</f>
        <v>3.0935281924582818</v>
      </c>
      <c r="BL42" s="171">
        <f>(BL16/'Instructions and bed numbers'!$C$22)*1000</f>
        <v>1.9639454785285066</v>
      </c>
      <c r="BM42" s="171">
        <f>(BM16/'Instructions and bed numbers'!$C$22)*1000</f>
        <v>1.8058667113335147</v>
      </c>
      <c r="BN42" s="171">
        <f>(BN16/'Instructions and bed numbers'!$C$22)*1000</f>
        <v>2.2110089822239902</v>
      </c>
      <c r="BO42" s="171">
        <f>(BO16/'Instructions and bed numbers'!$C$22)*1000</f>
        <v>1.8634450702455978</v>
      </c>
      <c r="BP42" s="171">
        <f>(BP16/'Instructions and bed numbers'!$C$22)*1000</f>
        <v>2.4339942631016935</v>
      </c>
    </row>
    <row r="43" spans="1:68" x14ac:dyDescent="0.35">
      <c r="A43" t="s">
        <v>143</v>
      </c>
      <c r="B43" s="82" t="str">
        <f t="shared" si="0"/>
        <v>Mar-20</v>
      </c>
      <c r="C43" t="s">
        <v>214</v>
      </c>
      <c r="D43" t="s">
        <v>215</v>
      </c>
      <c r="E43" t="s">
        <v>106</v>
      </c>
      <c r="F43">
        <v>94</v>
      </c>
      <c r="I43" t="s">
        <v>114</v>
      </c>
      <c r="J43">
        <f>(J17/'Instructions and bed numbers'!$C$23)*1000</f>
        <v>1.1464121407659675</v>
      </c>
      <c r="K43">
        <f>(K17/'Instructions and bed numbers'!$C$23)*1000</f>
        <v>1.2098942462806954</v>
      </c>
      <c r="L43">
        <f>(L17/'Instructions and bed numbers'!$C$23)*1000</f>
        <v>1.9208938280456471</v>
      </c>
      <c r="M43">
        <f>(M17/'Instructions and bed numbers'!$C$23)*1000</f>
        <v>2.0202246519686922</v>
      </c>
      <c r="N43">
        <f>(N17/'Instructions and bed numbers'!$C$23)*1000</f>
        <v>0.95297843102109092</v>
      </c>
      <c r="O43">
        <f>(O17/'Instructions and bed numbers'!$C$23)*1000</f>
        <v>0.77672223218019965</v>
      </c>
      <c r="P43">
        <f>(P17/'Instructions and bed numbers'!$C$23)*1000</f>
        <v>0.78792495668279861</v>
      </c>
      <c r="Q43">
        <f>(Q17/'Instructions and bed numbers'!$C$23)*1000</f>
        <v>0.78867180498297185</v>
      </c>
      <c r="R43">
        <f>(R17/'Instructions and bed numbers'!$C$23)*1000</f>
        <v>0.76178526617673414</v>
      </c>
      <c r="S43">
        <f>(S17/'Instructions and bed numbers'!$C$23)*1000</f>
        <v>0.85140706219752638</v>
      </c>
      <c r="T43">
        <f>(T17/'Instructions and bed numbers'!$C$23)*1000</f>
        <v>0.81854573698990252</v>
      </c>
      <c r="U43">
        <f>(U17/'Instructions and bed numbers'!$C$23)*1000</f>
        <v>0.83273585469319467</v>
      </c>
      <c r="V43">
        <f>(V17/'Instructions and bed numbers'!$C$23)*1000</f>
        <v>1.0396128338411903</v>
      </c>
      <c r="W43">
        <f>(W17/'Instructions and bed numbers'!$C$23)*1000</f>
        <v>0.90742068471052162</v>
      </c>
      <c r="X43">
        <f>(X17/'Instructions and bed numbers'!$C$23)*1000</f>
        <v>0.83647009619406099</v>
      </c>
      <c r="Y43">
        <f>(Y17/'Instructions and bed numbers'!$C$23)*1000</f>
        <v>0.83273585469319467</v>
      </c>
      <c r="Z43">
        <f>(Z17/'Instructions and bed numbers'!$C$23)*1000</f>
        <v>0.794646591384358</v>
      </c>
      <c r="AA43">
        <f>(AA17/'Instructions and bed numbers'!$C$23)*1000</f>
        <v>0.81406464718886307</v>
      </c>
      <c r="AB43">
        <f>(AB17/'Instructions and bed numbers'!$C$23)*1000</f>
        <v>0.6684292286550757</v>
      </c>
      <c r="AC43">
        <f>(AC17/'Instructions and bed numbers'!$C$23)*1000</f>
        <v>0.67216347015594202</v>
      </c>
      <c r="AD43">
        <f>(AD17/'Instructions and bed numbers'!$C$23)*1000</f>
        <v>0.27633387106410945</v>
      </c>
      <c r="AE43">
        <f>(AE17/'Instructions and bed numbers'!$C$23)*1000</f>
        <v>0.4451215869032682</v>
      </c>
      <c r="AF43">
        <f>(AF17/'Instructions and bed numbers'!$C$23)*1000</f>
        <v>0.70577164366373901</v>
      </c>
      <c r="AG43">
        <f>(AG17/'Instructions and bed numbers'!$C$23)*1000</f>
        <v>0.93356037521658608</v>
      </c>
      <c r="AH43">
        <f>(AH17/'Instructions and bed numbers'!$C$23)*1000</f>
        <v>0.89920535340861552</v>
      </c>
      <c r="AI43">
        <f>(AI17/'Instructions and bed numbers'!$C$23)*1000</f>
        <v>0.85887554519925902</v>
      </c>
      <c r="AJ43">
        <f>(AJ17/'Instructions and bed numbers'!$C$23)*1000</f>
        <v>1.0493218617434428</v>
      </c>
      <c r="AK43">
        <f>(AK17/'Instructions and bed numbers'!$C$23)*1000</f>
        <v>1.2509709027902252</v>
      </c>
      <c r="AL43">
        <f>(AL17/'Instructions and bed numbers'!$C$23)*1000</f>
        <v>0.90518013981000167</v>
      </c>
      <c r="AM43">
        <f>(AM17/'Instructions and bed numbers'!$C$23)*1000</f>
        <v>1.2360339367867599</v>
      </c>
      <c r="AN43">
        <f>(AN17/'Instructions and bed numbers'!$C$23)*1000</f>
        <v>0.9709027902252495</v>
      </c>
      <c r="AO43">
        <f>(AO17/'Instructions and bed numbers'!$C$23)*1000</f>
        <v>0.95223158272091779</v>
      </c>
      <c r="AP43">
        <f>(AP17/'Instructions and bed numbers'!$C$23)*1000</f>
        <v>0.90742068471052162</v>
      </c>
      <c r="AQ43" s="171">
        <f>(AQ17/'Instructions and bed numbers'!$C$23)*1000</f>
        <v>0.86634402820099188</v>
      </c>
      <c r="AR43" s="171">
        <f>(AR17/'Instructions and bed numbers'!$C$23)*1000</f>
        <v>1.0418533787417099</v>
      </c>
      <c r="AS43" s="171">
        <f>(AS17/'Instructions and bed numbers'!$C$23)*1000</f>
        <v>1.3069845253032204</v>
      </c>
      <c r="AT43" s="171">
        <f>(AT17/'Instructions and bed numbers'!$C$23)*1000</f>
        <v>1.2367807850869332</v>
      </c>
      <c r="AU43" s="171">
        <f>(AU17/'Instructions and bed numbers'!$C$23)*1000</f>
        <v>0.96716854872438307</v>
      </c>
      <c r="AV43" s="171">
        <f>(AV17/'Instructions and bed numbers'!$C$23)*1000</f>
        <v>0.96716854872438307</v>
      </c>
      <c r="AW43" s="171">
        <f>(AW17/'Instructions and bed numbers'!$C$23)*1000</f>
        <v>0.92907928541554641</v>
      </c>
      <c r="AX43" s="171">
        <f>(AX17/'Instructions and bed numbers'!$C$23)*1000</f>
        <v>0.99330823923044753</v>
      </c>
      <c r="AY43" s="171">
        <f>(AY17/'Instructions and bed numbers'!$C$23)*1000</f>
        <v>0.9709027902252495</v>
      </c>
      <c r="AZ43" s="171">
        <f>(AZ17/'Instructions and bed numbers'!$C$23)*1000</f>
        <v>0.83348270299336802</v>
      </c>
      <c r="BA43" s="171">
        <f>(BA17/'Instructions and bed numbers'!$C$23)*1000</f>
        <v>0.74684830017326886</v>
      </c>
      <c r="BB43" s="171">
        <f>(BB17/'Instructions and bed numbers'!$C$23)*1000</f>
        <v>0.93729461671745229</v>
      </c>
      <c r="BC43" s="171">
        <f>(BC17/'Instructions and bed numbers'!$C$23)*1000</f>
        <v>0.95895321742247708</v>
      </c>
      <c r="BD43" s="171">
        <f>(BD17/'Instructions and bed numbers'!$C$23)*1000</f>
        <v>0.96716854872438307</v>
      </c>
      <c r="BE43" s="171">
        <f>(BE17/'Instructions and bed numbers'!$C$23)*1000</f>
        <v>1.2218438190834677</v>
      </c>
      <c r="BF43" s="171">
        <f>(BF17/'Instructions and bed numbers'!$C$23)*1000</f>
        <v>0.91488916771225426</v>
      </c>
      <c r="BG43" s="171">
        <f>(BG17/'Instructions and bed numbers'!$C$23)*1000</f>
        <v>1.1949572802772301</v>
      </c>
      <c r="BH43" s="171">
        <f>(BH17/'Instructions and bed numbers'!$C$23)*1000</f>
        <v>1.5146083527513889</v>
      </c>
      <c r="BI43" s="171">
        <f>(BI17/'Instructions and bed numbers'!$C$23)*1000</f>
        <v>1.3779351138196809</v>
      </c>
      <c r="BJ43" s="171">
        <f>(BJ17/'Instructions and bed numbers'!$C$23)*1000</f>
        <v>1.3368584573101514</v>
      </c>
      <c r="BK43" s="171">
        <f>(BK17/'Instructions and bed numbers'!$C$23)*1000</f>
        <v>1.4750253928422059</v>
      </c>
      <c r="BL43" s="171">
        <f>(BL17/'Instructions and bed numbers'!$C$23)*1000</f>
        <v>0.78867180498297185</v>
      </c>
      <c r="BM43" s="171">
        <f>(BM17/'Instructions and bed numbers'!$C$23)*1000</f>
        <v>0.88501523570532348</v>
      </c>
      <c r="BN43" s="171">
        <f>(BN17/'Instructions and bed numbers'!$C$23)*1000</f>
        <v>1.0157136882356455</v>
      </c>
      <c r="BO43" s="171">
        <f>(BO17/'Instructions and bed numbers'!$C$23)*1000</f>
        <v>1.1650833482702991</v>
      </c>
      <c r="BP43" s="171">
        <f>(BP17/'Instructions and bed numbers'!$C$23)*1000</f>
        <v>1.1912230387763638</v>
      </c>
    </row>
    <row r="44" spans="1:68" x14ac:dyDescent="0.35">
      <c r="A44" t="s">
        <v>152</v>
      </c>
      <c r="B44" s="82" t="str">
        <f t="shared" si="0"/>
        <v>Mar-20</v>
      </c>
      <c r="C44" t="s">
        <v>214</v>
      </c>
      <c r="D44" t="s">
        <v>215</v>
      </c>
      <c r="E44" t="s">
        <v>110</v>
      </c>
      <c r="F44">
        <v>75</v>
      </c>
    </row>
    <row r="45" spans="1:68" x14ac:dyDescent="0.35">
      <c r="A45" t="s">
        <v>163</v>
      </c>
      <c r="B45" s="82" t="str">
        <f t="shared" si="0"/>
        <v>Mar-20</v>
      </c>
      <c r="C45" t="s">
        <v>214</v>
      </c>
      <c r="D45" t="s">
        <v>215</v>
      </c>
      <c r="E45" t="s">
        <v>112</v>
      </c>
      <c r="F45">
        <v>125</v>
      </c>
    </row>
    <row r="46" spans="1:68" x14ac:dyDescent="0.35">
      <c r="A46" t="s">
        <v>170</v>
      </c>
      <c r="B46" s="82" t="str">
        <f t="shared" si="0"/>
        <v>Mar-20</v>
      </c>
      <c r="C46" t="s">
        <v>214</v>
      </c>
      <c r="D46" t="s">
        <v>215</v>
      </c>
      <c r="E46" t="s">
        <v>114</v>
      </c>
      <c r="F46">
        <v>88</v>
      </c>
      <c r="BD46" s="66"/>
    </row>
    <row r="47" spans="1:68" x14ac:dyDescent="0.35">
      <c r="A47" t="s">
        <v>137</v>
      </c>
      <c r="B47" s="82" t="str">
        <f t="shared" si="0"/>
        <v>Mar-20</v>
      </c>
      <c r="C47" t="s">
        <v>216</v>
      </c>
      <c r="D47" t="s">
        <v>217</v>
      </c>
      <c r="E47" t="s">
        <v>108</v>
      </c>
      <c r="F47">
        <v>82</v>
      </c>
      <c r="BD47" s="66"/>
    </row>
    <row r="48" spans="1:68" x14ac:dyDescent="0.35">
      <c r="A48" t="s">
        <v>143</v>
      </c>
      <c r="B48" s="82" t="str">
        <f t="shared" si="0"/>
        <v>Mar-20</v>
      </c>
      <c r="C48" t="s">
        <v>216</v>
      </c>
      <c r="D48" t="s">
        <v>217</v>
      </c>
      <c r="E48" t="s">
        <v>106</v>
      </c>
      <c r="F48">
        <v>95</v>
      </c>
      <c r="I48" s="11" t="s">
        <v>182</v>
      </c>
      <c r="BD48" s="66"/>
    </row>
    <row r="49" spans="1:56" x14ac:dyDescent="0.35">
      <c r="A49" t="s">
        <v>152</v>
      </c>
      <c r="B49" s="82" t="str">
        <f t="shared" si="0"/>
        <v>Mar-20</v>
      </c>
      <c r="C49" t="s">
        <v>216</v>
      </c>
      <c r="D49" t="s">
        <v>217</v>
      </c>
      <c r="E49" t="s">
        <v>110</v>
      </c>
      <c r="F49">
        <v>102</v>
      </c>
      <c r="I49" s="97" t="s">
        <v>128</v>
      </c>
      <c r="J49" s="97" t="s">
        <v>129</v>
      </c>
      <c r="K49" s="116">
        <f>EOMONTH(L49,-2)+1</f>
        <v>45231</v>
      </c>
      <c r="L49" s="116">
        <f t="shared" ref="L49:U49" si="151">EOMONTH(M49,-2)+1</f>
        <v>45261</v>
      </c>
      <c r="M49" s="116">
        <f t="shared" si="151"/>
        <v>45292</v>
      </c>
      <c r="N49" s="116">
        <f t="shared" si="151"/>
        <v>45323</v>
      </c>
      <c r="O49" s="116">
        <f t="shared" si="151"/>
        <v>45352</v>
      </c>
      <c r="P49" s="116">
        <f t="shared" si="151"/>
        <v>45383</v>
      </c>
      <c r="Q49" s="116">
        <f t="shared" si="151"/>
        <v>45413</v>
      </c>
      <c r="R49" s="116">
        <f t="shared" si="151"/>
        <v>45444</v>
      </c>
      <c r="S49" s="116">
        <f t="shared" si="151"/>
        <v>45474</v>
      </c>
      <c r="T49" s="116">
        <f t="shared" si="151"/>
        <v>45505</v>
      </c>
      <c r="U49" s="116">
        <f t="shared" si="151"/>
        <v>45536</v>
      </c>
      <c r="V49" s="116">
        <f>EOMONTH(W49,-2)+1</f>
        <v>45566</v>
      </c>
      <c r="W49" s="116">
        <f>'Instructions and bed numbers'!$E$1</f>
        <v>45597</v>
      </c>
      <c r="X49" s="105" t="s">
        <v>130</v>
      </c>
      <c r="BD49" s="66"/>
    </row>
    <row r="50" spans="1:56" x14ac:dyDescent="0.35">
      <c r="A50" t="s">
        <v>163</v>
      </c>
      <c r="B50" s="82" t="str">
        <f t="shared" si="0"/>
        <v>Mar-20</v>
      </c>
      <c r="C50" t="s">
        <v>216</v>
      </c>
      <c r="D50" t="s">
        <v>217</v>
      </c>
      <c r="E50" t="s">
        <v>112</v>
      </c>
      <c r="F50">
        <v>150</v>
      </c>
      <c r="J50" s="97" t="s">
        <v>106</v>
      </c>
      <c r="K50" s="118">
        <f>INDEX($I$12:$CE$18,MATCH($J50,$I$12:$I$18,0),MATCH(K$49,$I$12:$CE$12,0))</f>
        <v>9.25</v>
      </c>
      <c r="L50" s="118">
        <f t="shared" ref="L50:W54" si="152">INDEX($I$12:$CE$18,MATCH($J50,$I$12:$I$18,0),MATCH(L$49,$I$12:$CE$12,0))</f>
        <v>11.8</v>
      </c>
      <c r="M50" s="118">
        <f t="shared" si="152"/>
        <v>9.9285714285714288</v>
      </c>
      <c r="N50" s="118">
        <f t="shared" si="152"/>
        <v>8.9642857142857135</v>
      </c>
      <c r="O50" s="118">
        <f t="shared" si="152"/>
        <v>10.371428571428572</v>
      </c>
      <c r="P50" s="118">
        <f t="shared" si="152"/>
        <v>10.107142857142858</v>
      </c>
      <c r="Q50" s="118">
        <f t="shared" si="152"/>
        <v>11.428571428571429</v>
      </c>
      <c r="R50" s="118">
        <f t="shared" si="152"/>
        <v>11.464285714285714</v>
      </c>
      <c r="S50" s="118">
        <f t="shared" si="152"/>
        <v>8.3428571428571434</v>
      </c>
      <c r="T50" s="118">
        <f t="shared" si="152"/>
        <v>8.3571428571428577</v>
      </c>
      <c r="U50" s="118">
        <f t="shared" si="152"/>
        <v>8.6</v>
      </c>
      <c r="V50" s="118">
        <f t="shared" si="152"/>
        <v>7.1071428571428568</v>
      </c>
      <c r="W50" s="118">
        <f t="shared" si="152"/>
        <v>12.25</v>
      </c>
      <c r="BD50" s="66"/>
    </row>
    <row r="51" spans="1:56" x14ac:dyDescent="0.35">
      <c r="A51" t="s">
        <v>170</v>
      </c>
      <c r="B51" s="82" t="str">
        <f t="shared" si="0"/>
        <v>Mar-20</v>
      </c>
      <c r="C51" t="s">
        <v>216</v>
      </c>
      <c r="D51" t="s">
        <v>217</v>
      </c>
      <c r="E51" t="s">
        <v>114</v>
      </c>
      <c r="F51">
        <v>105</v>
      </c>
      <c r="J51" s="97" t="s">
        <v>108</v>
      </c>
      <c r="K51" s="118">
        <f t="shared" ref="K51:K54" si="153">INDEX($I$12:$CE$18,MATCH($J51,$I$12:$I$18,0),MATCH(K$49,$I$12:$CE$12,0))</f>
        <v>9.1785714285714288</v>
      </c>
      <c r="L51" s="118">
        <f t="shared" si="152"/>
        <v>12.685714285714285</v>
      </c>
      <c r="M51" s="118">
        <f t="shared" si="152"/>
        <v>9.3928571428571423</v>
      </c>
      <c r="N51" s="118">
        <f t="shared" si="152"/>
        <v>6.5</v>
      </c>
      <c r="O51" s="118">
        <f t="shared" si="152"/>
        <v>8</v>
      </c>
      <c r="P51" s="118">
        <f t="shared" si="152"/>
        <v>6.7857142857142856</v>
      </c>
      <c r="Q51" s="118">
        <f t="shared" si="152"/>
        <v>8.2857142857142865</v>
      </c>
      <c r="R51" s="118">
        <f t="shared" si="152"/>
        <v>9.9642857142857135</v>
      </c>
      <c r="S51" s="118">
        <f t="shared" si="152"/>
        <v>5.5714285714285712</v>
      </c>
      <c r="T51" s="118">
        <f t="shared" si="152"/>
        <v>6.4642857142857144</v>
      </c>
      <c r="U51" s="118">
        <f t="shared" si="152"/>
        <v>6.1142857142857139</v>
      </c>
      <c r="V51" s="118">
        <f t="shared" si="152"/>
        <v>5.5357142857142856</v>
      </c>
      <c r="W51" s="118">
        <f t="shared" si="152"/>
        <v>12.214285714285714</v>
      </c>
      <c r="BD51" s="66"/>
    </row>
    <row r="52" spans="1:56" x14ac:dyDescent="0.35">
      <c r="A52" t="s">
        <v>137</v>
      </c>
      <c r="B52" s="82" t="str">
        <f t="shared" si="0"/>
        <v>Mar-20</v>
      </c>
      <c r="C52" t="s">
        <v>218</v>
      </c>
      <c r="D52" t="s">
        <v>219</v>
      </c>
      <c r="E52" t="s">
        <v>108</v>
      </c>
      <c r="F52">
        <v>97</v>
      </c>
      <c r="J52" s="97" t="s">
        <v>110</v>
      </c>
      <c r="K52" s="118">
        <f t="shared" si="153"/>
        <v>11.428571428571429</v>
      </c>
      <c r="L52" s="118">
        <f t="shared" si="152"/>
        <v>15.371428571428572</v>
      </c>
      <c r="M52" s="118">
        <f t="shared" si="152"/>
        <v>13.785714285714286</v>
      </c>
      <c r="N52" s="118">
        <f t="shared" si="152"/>
        <v>12.428571428571429</v>
      </c>
      <c r="O52" s="118">
        <f t="shared" si="152"/>
        <v>13</v>
      </c>
      <c r="P52" s="118">
        <f t="shared" si="152"/>
        <v>11.428571428571429</v>
      </c>
      <c r="Q52" s="118">
        <f t="shared" si="152"/>
        <v>12.321428571428571</v>
      </c>
      <c r="R52" s="118">
        <f t="shared" si="152"/>
        <v>16.892857142857142</v>
      </c>
      <c r="S52" s="118">
        <f t="shared" si="152"/>
        <v>10.914285714285715</v>
      </c>
      <c r="T52" s="118">
        <f t="shared" si="152"/>
        <v>11.821428571428571</v>
      </c>
      <c r="U52" s="118">
        <f t="shared" si="152"/>
        <v>12.828571428571429</v>
      </c>
      <c r="V52" s="118">
        <f t="shared" si="152"/>
        <v>12.75</v>
      </c>
      <c r="W52" s="118">
        <f t="shared" si="152"/>
        <v>14.535714285714286</v>
      </c>
    </row>
    <row r="53" spans="1:56" x14ac:dyDescent="0.35">
      <c r="A53" t="s">
        <v>143</v>
      </c>
      <c r="B53" s="82" t="str">
        <f t="shared" si="0"/>
        <v>Mar-20</v>
      </c>
      <c r="C53" t="s">
        <v>218</v>
      </c>
      <c r="D53" t="s">
        <v>219</v>
      </c>
      <c r="E53" t="s">
        <v>106</v>
      </c>
      <c r="F53">
        <v>125</v>
      </c>
      <c r="J53" s="97" t="s">
        <v>112</v>
      </c>
      <c r="K53" s="118">
        <f t="shared" si="153"/>
        <v>11.857142857142858</v>
      </c>
      <c r="L53" s="118">
        <f t="shared" si="152"/>
        <v>14.485714285714286</v>
      </c>
      <c r="M53" s="118">
        <f t="shared" si="152"/>
        <v>14.178571428571429</v>
      </c>
      <c r="N53" s="118">
        <f t="shared" si="152"/>
        <v>13.25</v>
      </c>
      <c r="O53" s="118">
        <f t="shared" si="152"/>
        <v>13.571428571428571</v>
      </c>
      <c r="P53" s="118">
        <f t="shared" si="152"/>
        <v>18.821428571428573</v>
      </c>
      <c r="Q53" s="118">
        <f t="shared" si="152"/>
        <v>16.071428571428573</v>
      </c>
      <c r="R53" s="118">
        <f t="shared" si="152"/>
        <v>21.107142857142858</v>
      </c>
      <c r="S53" s="118">
        <f t="shared" si="152"/>
        <v>13.4</v>
      </c>
      <c r="T53" s="118">
        <f t="shared" si="152"/>
        <v>12.321428571428571</v>
      </c>
      <c r="U53" s="118">
        <f t="shared" si="152"/>
        <v>15.085714285714285</v>
      </c>
      <c r="V53" s="118">
        <f t="shared" si="152"/>
        <v>12.714285714285714</v>
      </c>
      <c r="W53" s="118">
        <f t="shared" si="152"/>
        <v>16.607142857142858</v>
      </c>
    </row>
    <row r="54" spans="1:56" x14ac:dyDescent="0.35">
      <c r="A54" t="s">
        <v>152</v>
      </c>
      <c r="B54" s="82" t="str">
        <f t="shared" si="0"/>
        <v>Mar-20</v>
      </c>
      <c r="C54" t="s">
        <v>218</v>
      </c>
      <c r="D54" t="s">
        <v>219</v>
      </c>
      <c r="E54" t="s">
        <v>110</v>
      </c>
      <c r="F54">
        <v>118</v>
      </c>
      <c r="J54" s="97" t="s">
        <v>114</v>
      </c>
      <c r="K54" s="118">
        <f t="shared" si="153"/>
        <v>9.25</v>
      </c>
      <c r="L54" s="118">
        <f t="shared" si="152"/>
        <v>11.685714285714285</v>
      </c>
      <c r="M54" s="118">
        <f t="shared" si="152"/>
        <v>8.75</v>
      </c>
      <c r="N54" s="118">
        <f t="shared" si="152"/>
        <v>11.428571428571429</v>
      </c>
      <c r="O54" s="118">
        <f t="shared" si="152"/>
        <v>14.485714285714286</v>
      </c>
      <c r="P54" s="118">
        <f t="shared" si="152"/>
        <v>13.178571428571429</v>
      </c>
      <c r="Q54" s="118">
        <f t="shared" si="152"/>
        <v>12.785714285714286</v>
      </c>
      <c r="R54" s="118">
        <f t="shared" si="152"/>
        <v>14.107142857142858</v>
      </c>
      <c r="S54" s="118">
        <f t="shared" si="152"/>
        <v>7.5428571428571427</v>
      </c>
      <c r="T54" s="118">
        <f t="shared" si="152"/>
        <v>8.4642857142857135</v>
      </c>
      <c r="U54" s="118">
        <f t="shared" si="152"/>
        <v>9.7142857142857135</v>
      </c>
      <c r="V54" s="118">
        <f t="shared" si="152"/>
        <v>11.142857142857142</v>
      </c>
      <c r="W54" s="118">
        <f t="shared" si="152"/>
        <v>11.392857142857142</v>
      </c>
    </row>
    <row r="55" spans="1:56" x14ac:dyDescent="0.35">
      <c r="A55" t="s">
        <v>163</v>
      </c>
      <c r="B55" s="82" t="str">
        <f t="shared" si="0"/>
        <v>Mar-20</v>
      </c>
      <c r="C55" t="s">
        <v>218</v>
      </c>
      <c r="D55" t="s">
        <v>219</v>
      </c>
      <c r="E55" t="s">
        <v>112</v>
      </c>
      <c r="F55">
        <v>181</v>
      </c>
    </row>
    <row r="56" spans="1:56" x14ac:dyDescent="0.35">
      <c r="A56" t="s">
        <v>170</v>
      </c>
      <c r="B56" s="82" t="str">
        <f t="shared" si="0"/>
        <v>Mar-20</v>
      </c>
      <c r="C56" t="s">
        <v>218</v>
      </c>
      <c r="D56" t="s">
        <v>219</v>
      </c>
      <c r="E56" t="s">
        <v>114</v>
      </c>
      <c r="F56">
        <v>127</v>
      </c>
    </row>
    <row r="57" spans="1:56" x14ac:dyDescent="0.35">
      <c r="A57" t="s">
        <v>137</v>
      </c>
      <c r="B57" s="82" t="str">
        <f t="shared" si="0"/>
        <v>Mar-20</v>
      </c>
      <c r="C57" t="s">
        <v>220</v>
      </c>
      <c r="D57" t="s">
        <v>221</v>
      </c>
      <c r="E57" t="s">
        <v>108</v>
      </c>
      <c r="F57">
        <v>125</v>
      </c>
      <c r="I57" s="11" t="s">
        <v>208</v>
      </c>
    </row>
    <row r="58" spans="1:56" x14ac:dyDescent="0.35">
      <c r="A58" t="s">
        <v>143</v>
      </c>
      <c r="B58" s="82" t="str">
        <f t="shared" si="0"/>
        <v>Mar-20</v>
      </c>
      <c r="C58" t="s">
        <v>220</v>
      </c>
      <c r="D58" t="s">
        <v>221</v>
      </c>
      <c r="E58" t="s">
        <v>106</v>
      </c>
      <c r="F58">
        <v>120</v>
      </c>
      <c r="I58" s="97" t="s">
        <v>128</v>
      </c>
      <c r="J58" s="97" t="s">
        <v>129</v>
      </c>
      <c r="K58" s="116">
        <f t="shared" ref="K58:U58" si="154">EOMONTH(L58,-2)+1</f>
        <v>45231</v>
      </c>
      <c r="L58" s="116">
        <f t="shared" si="154"/>
        <v>45261</v>
      </c>
      <c r="M58" s="116">
        <f t="shared" si="154"/>
        <v>45292</v>
      </c>
      <c r="N58" s="116">
        <f t="shared" si="154"/>
        <v>45323</v>
      </c>
      <c r="O58" s="116">
        <f t="shared" si="154"/>
        <v>45352</v>
      </c>
      <c r="P58" s="116">
        <f t="shared" si="154"/>
        <v>45383</v>
      </c>
      <c r="Q58" s="116">
        <f t="shared" si="154"/>
        <v>45413</v>
      </c>
      <c r="R58" s="116">
        <f t="shared" si="154"/>
        <v>45444</v>
      </c>
      <c r="S58" s="116">
        <f t="shared" si="154"/>
        <v>45474</v>
      </c>
      <c r="T58" s="116">
        <f t="shared" si="154"/>
        <v>45505</v>
      </c>
      <c r="U58" s="116">
        <f t="shared" si="154"/>
        <v>45536</v>
      </c>
      <c r="V58" s="116">
        <f>EOMONTH(W58,-2)+1</f>
        <v>45566</v>
      </c>
      <c r="W58" s="116">
        <f>'Instructions and bed numbers'!$E$1</f>
        <v>45597</v>
      </c>
      <c r="X58" s="105" t="s">
        <v>130</v>
      </c>
    </row>
    <row r="59" spans="1:56" x14ac:dyDescent="0.35">
      <c r="A59" t="s">
        <v>152</v>
      </c>
      <c r="B59" s="82" t="str">
        <f t="shared" si="0"/>
        <v>Mar-20</v>
      </c>
      <c r="C59" t="s">
        <v>220</v>
      </c>
      <c r="D59" t="s">
        <v>221</v>
      </c>
      <c r="E59" t="s">
        <v>110</v>
      </c>
      <c r="F59">
        <v>178</v>
      </c>
      <c r="J59" s="97" t="s">
        <v>106</v>
      </c>
      <c r="K59" s="141">
        <f>INDEX($I$29:$CE$34,MATCH($J59,$I$29:$I$34,0),MATCH(K$58,$I$29:$CE$29,0))</f>
        <v>0.51011029411764708</v>
      </c>
      <c r="L59" s="141">
        <f t="shared" ref="L59:W63" si="155">INDEX($I$29:$CE$34,MATCH($J59,$I$29:$I$34,0),MATCH(L$58,$I$29:$CE$29,0))</f>
        <v>0.58715890850722308</v>
      </c>
      <c r="M59" s="141">
        <f t="shared" si="155"/>
        <v>0.50127966496044674</v>
      </c>
      <c r="N59" s="141">
        <f t="shared" si="155"/>
        <v>0.50973389355742293</v>
      </c>
      <c r="O59" s="141">
        <f t="shared" si="155"/>
        <v>0.57515972399693338</v>
      </c>
      <c r="P59" s="141">
        <f t="shared" si="155"/>
        <v>0.50704730052556146</v>
      </c>
      <c r="Q59" s="141">
        <f t="shared" si="155"/>
        <v>0.63720452209660838</v>
      </c>
      <c r="R59" s="141">
        <f t="shared" si="155"/>
        <v>0.6551020408163265</v>
      </c>
      <c r="S59" s="141">
        <f t="shared" si="155"/>
        <v>0.46432418568863815</v>
      </c>
      <c r="T59" s="141">
        <f t="shared" si="155"/>
        <v>0.45055900621118017</v>
      </c>
      <c r="U59" s="141">
        <f t="shared" si="155"/>
        <v>0.47166361974405846</v>
      </c>
      <c r="V59" s="141">
        <f t="shared" si="155"/>
        <v>0.34000220458553793</v>
      </c>
      <c r="W59" s="141">
        <f t="shared" si="155"/>
        <v>0.62288135593220351</v>
      </c>
    </row>
    <row r="60" spans="1:56" x14ac:dyDescent="0.35">
      <c r="A60" t="s">
        <v>163</v>
      </c>
      <c r="B60" s="82" t="str">
        <f t="shared" si="0"/>
        <v>Mar-20</v>
      </c>
      <c r="C60" t="s">
        <v>220</v>
      </c>
      <c r="D60" t="s">
        <v>221</v>
      </c>
      <c r="E60" t="s">
        <v>112</v>
      </c>
      <c r="F60">
        <v>204</v>
      </c>
      <c r="J60" s="97" t="s">
        <v>108</v>
      </c>
      <c r="K60" s="141">
        <f t="shared" ref="K60:K63" si="156">INDEX($I$29:$CE$34,MATCH($J60,$I$29:$I$34,0),MATCH(K$58,$I$29:$CE$29,0))</f>
        <v>0.59344211822660109</v>
      </c>
      <c r="L60" s="141">
        <f t="shared" si="155"/>
        <v>0.74059725585149327</v>
      </c>
      <c r="M60" s="141">
        <f t="shared" si="155"/>
        <v>0.54732814178302902</v>
      </c>
      <c r="N60" s="141">
        <f t="shared" si="155"/>
        <v>0.44042056074766356</v>
      </c>
      <c r="O60" s="141">
        <f t="shared" si="155"/>
        <v>0.50406504065040647</v>
      </c>
      <c r="P60" s="141">
        <f t="shared" si="155"/>
        <v>0.48354258568035291</v>
      </c>
      <c r="Q60" s="141">
        <f t="shared" si="155"/>
        <v>0.57079365079365085</v>
      </c>
      <c r="R60" s="141">
        <f t="shared" si="155"/>
        <v>0.61507936507936511</v>
      </c>
      <c r="S60" s="141">
        <f t="shared" si="155"/>
        <v>0.37959183673469388</v>
      </c>
      <c r="T60" s="141">
        <f t="shared" si="155"/>
        <v>0.42456113801452788</v>
      </c>
      <c r="U60" s="141">
        <f t="shared" si="155"/>
        <v>0.38214285714285712</v>
      </c>
      <c r="V60" s="141">
        <f t="shared" si="155"/>
        <v>0.32378706199460916</v>
      </c>
      <c r="W60" s="141">
        <f t="shared" si="155"/>
        <v>0.69137466307277617</v>
      </c>
    </row>
    <row r="61" spans="1:56" x14ac:dyDescent="0.35">
      <c r="A61" t="s">
        <v>170</v>
      </c>
      <c r="B61" s="82" t="str">
        <f t="shared" si="0"/>
        <v>Mar-20</v>
      </c>
      <c r="C61" t="s">
        <v>220</v>
      </c>
      <c r="D61" t="s">
        <v>221</v>
      </c>
      <c r="E61" t="s">
        <v>114</v>
      </c>
      <c r="F61">
        <v>151</v>
      </c>
      <c r="J61" s="97" t="s">
        <v>110</v>
      </c>
      <c r="K61" s="141">
        <f t="shared" si="156"/>
        <v>0.54682159945317843</v>
      </c>
      <c r="L61" s="141">
        <f t="shared" si="155"/>
        <v>0.59120879120879122</v>
      </c>
      <c r="M61" s="141">
        <f t="shared" si="155"/>
        <v>0.50755005089921945</v>
      </c>
      <c r="N61" s="141">
        <f t="shared" si="155"/>
        <v>0.47238344879236099</v>
      </c>
      <c r="O61" s="141">
        <f t="shared" si="155"/>
        <v>0.55205479452054795</v>
      </c>
      <c r="P61" s="141">
        <f t="shared" si="155"/>
        <v>0.51635111876075734</v>
      </c>
      <c r="Q61" s="141">
        <f t="shared" si="155"/>
        <v>0.49864789257739645</v>
      </c>
      <c r="R61" s="141">
        <f t="shared" si="155"/>
        <v>0.73340913789538975</v>
      </c>
      <c r="S61" s="141">
        <f t="shared" si="155"/>
        <v>0.46926887259758282</v>
      </c>
      <c r="T61" s="141">
        <f t="shared" si="155"/>
        <v>0.5020058708414874</v>
      </c>
      <c r="U61" s="141">
        <f t="shared" si="155"/>
        <v>0.51109846328969843</v>
      </c>
      <c r="V61" s="141">
        <f t="shared" si="155"/>
        <v>0.50543478260869568</v>
      </c>
      <c r="W61" s="141">
        <f t="shared" si="155"/>
        <v>0.53374715859415989</v>
      </c>
    </row>
    <row r="62" spans="1:56" x14ac:dyDescent="0.35">
      <c r="A62" t="s">
        <v>137</v>
      </c>
      <c r="B62" s="82" t="str">
        <f t="shared" si="0"/>
        <v>Mar-20</v>
      </c>
      <c r="C62" t="s">
        <v>222</v>
      </c>
      <c r="D62" t="s">
        <v>223</v>
      </c>
      <c r="E62" t="s">
        <v>108</v>
      </c>
      <c r="F62">
        <v>178</v>
      </c>
      <c r="J62" s="97" t="s">
        <v>112</v>
      </c>
      <c r="K62" s="141">
        <f t="shared" si="156"/>
        <v>0.59088751779781679</v>
      </c>
      <c r="L62" s="141">
        <f t="shared" si="155"/>
        <v>0.65175202156334233</v>
      </c>
      <c r="M62" s="141">
        <f t="shared" si="155"/>
        <v>0.6054210940574577</v>
      </c>
      <c r="N62" s="141">
        <f t="shared" si="155"/>
        <v>0.58843797856049007</v>
      </c>
      <c r="O62" s="141">
        <f t="shared" si="155"/>
        <v>0.6785714285714286</v>
      </c>
      <c r="P62" s="141">
        <f t="shared" si="155"/>
        <v>0.89201083276912663</v>
      </c>
      <c r="Q62" s="141">
        <f t="shared" si="155"/>
        <v>0.6968031968031968</v>
      </c>
      <c r="R62" s="141">
        <f t="shared" si="155"/>
        <v>1.0180293982544786</v>
      </c>
      <c r="S62" s="141">
        <f t="shared" si="155"/>
        <v>0.67875816993464066</v>
      </c>
      <c r="T62" s="141">
        <f t="shared" si="155"/>
        <v>0.57961196618252764</v>
      </c>
      <c r="U62" s="141">
        <f t="shared" si="155"/>
        <v>0.65972511453561011</v>
      </c>
      <c r="V62" s="141">
        <f t="shared" si="155"/>
        <v>0.53190668980142652</v>
      </c>
      <c r="W62" s="141">
        <f t="shared" si="155"/>
        <v>0.69196428571428581</v>
      </c>
    </row>
    <row r="63" spans="1:56" x14ac:dyDescent="0.35">
      <c r="A63" t="s">
        <v>143</v>
      </c>
      <c r="B63" s="82" t="str">
        <f t="shared" si="0"/>
        <v>Mar-20</v>
      </c>
      <c r="C63" t="s">
        <v>222</v>
      </c>
      <c r="D63" t="s">
        <v>223</v>
      </c>
      <c r="E63" t="s">
        <v>106</v>
      </c>
      <c r="F63">
        <v>194</v>
      </c>
      <c r="J63" s="97" t="s">
        <v>114</v>
      </c>
      <c r="K63" s="141">
        <f t="shared" si="156"/>
        <v>0.50546448087431706</v>
      </c>
      <c r="L63" s="141">
        <f t="shared" si="155"/>
        <v>0.51022132796780673</v>
      </c>
      <c r="M63" s="141">
        <f t="shared" si="155"/>
        <v>0.38475177304964531</v>
      </c>
      <c r="N63" s="141">
        <f t="shared" si="155"/>
        <v>0.51866756092108202</v>
      </c>
      <c r="O63" s="141">
        <f t="shared" si="155"/>
        <v>0.69406049900640321</v>
      </c>
      <c r="P63" s="141">
        <f t="shared" si="155"/>
        <v>0.61486336369695638</v>
      </c>
      <c r="Q63" s="141">
        <f t="shared" si="155"/>
        <v>0.62615662378695547</v>
      </c>
      <c r="R63" s="141">
        <f t="shared" si="155"/>
        <v>0.7053571428571429</v>
      </c>
      <c r="S63" s="141">
        <f t="shared" si="155"/>
        <v>0.37472527472527478</v>
      </c>
      <c r="T63" s="141">
        <f t="shared" si="155"/>
        <v>0.40492724867724866</v>
      </c>
      <c r="U63" s="141">
        <f t="shared" si="155"/>
        <v>0.43561819346572705</v>
      </c>
      <c r="V63" s="141">
        <f t="shared" si="155"/>
        <v>0.52100840336134446</v>
      </c>
      <c r="W63" s="141">
        <f t="shared" si="155"/>
        <v>0.49534161490683226</v>
      </c>
    </row>
    <row r="64" spans="1:56" x14ac:dyDescent="0.35">
      <c r="A64" t="s">
        <v>152</v>
      </c>
      <c r="B64" s="82" t="str">
        <f t="shared" si="0"/>
        <v>Mar-20</v>
      </c>
      <c r="C64" t="s">
        <v>222</v>
      </c>
      <c r="D64" t="s">
        <v>223</v>
      </c>
      <c r="E64" t="s">
        <v>110</v>
      </c>
      <c r="F64">
        <v>195</v>
      </c>
    </row>
    <row r="65" spans="1:24" x14ac:dyDescent="0.35">
      <c r="A65" t="s">
        <v>163</v>
      </c>
      <c r="B65" s="82" t="str">
        <f t="shared" si="0"/>
        <v>Mar-20</v>
      </c>
      <c r="C65" t="s">
        <v>222</v>
      </c>
      <c r="D65" t="s">
        <v>223</v>
      </c>
      <c r="E65" t="s">
        <v>112</v>
      </c>
      <c r="F65">
        <v>193</v>
      </c>
    </row>
    <row r="66" spans="1:24" x14ac:dyDescent="0.35">
      <c r="A66" t="s">
        <v>170</v>
      </c>
      <c r="B66" s="82" t="str">
        <f t="shared" si="0"/>
        <v>Mar-20</v>
      </c>
      <c r="C66" t="s">
        <v>222</v>
      </c>
      <c r="D66" t="s">
        <v>223</v>
      </c>
      <c r="E66" t="s">
        <v>114</v>
      </c>
      <c r="F66">
        <v>172</v>
      </c>
      <c r="I66" s="11" t="s">
        <v>183</v>
      </c>
    </row>
    <row r="67" spans="1:24" x14ac:dyDescent="0.35">
      <c r="A67" t="s">
        <v>137</v>
      </c>
      <c r="B67" s="82" t="str">
        <f t="shared" ref="B67:B130" si="157">TEXT(VALUE(C67),"mmm-yy")</f>
        <v>Apr-20</v>
      </c>
      <c r="C67" t="s">
        <v>224</v>
      </c>
      <c r="D67" t="s">
        <v>225</v>
      </c>
      <c r="E67" t="s">
        <v>108</v>
      </c>
      <c r="F67">
        <v>194</v>
      </c>
      <c r="I67" s="97" t="s">
        <v>128</v>
      </c>
      <c r="J67" s="97" t="s">
        <v>129</v>
      </c>
      <c r="K67" s="116">
        <f t="shared" ref="K67:U67" si="158">EOMONTH(L67,-2)+1</f>
        <v>45231</v>
      </c>
      <c r="L67" s="116">
        <f t="shared" si="158"/>
        <v>45261</v>
      </c>
      <c r="M67" s="116">
        <f t="shared" si="158"/>
        <v>45292</v>
      </c>
      <c r="N67" s="116">
        <f t="shared" si="158"/>
        <v>45323</v>
      </c>
      <c r="O67" s="116">
        <f t="shared" si="158"/>
        <v>45352</v>
      </c>
      <c r="P67" s="116">
        <f t="shared" si="158"/>
        <v>45383</v>
      </c>
      <c r="Q67" s="116">
        <f t="shared" si="158"/>
        <v>45413</v>
      </c>
      <c r="R67" s="116">
        <f t="shared" si="158"/>
        <v>45444</v>
      </c>
      <c r="S67" s="116">
        <f t="shared" si="158"/>
        <v>45474</v>
      </c>
      <c r="T67" s="116">
        <f t="shared" si="158"/>
        <v>45505</v>
      </c>
      <c r="U67" s="116">
        <f t="shared" si="158"/>
        <v>45536</v>
      </c>
      <c r="V67" s="116">
        <f>EOMONTH(W67,-2)+1</f>
        <v>45566</v>
      </c>
      <c r="W67" s="116">
        <f>'Instructions and bed numbers'!$E$1</f>
        <v>45597</v>
      </c>
      <c r="X67" s="105" t="s">
        <v>130</v>
      </c>
    </row>
    <row r="68" spans="1:24" x14ac:dyDescent="0.35">
      <c r="A68" t="s">
        <v>143</v>
      </c>
      <c r="B68" s="82" t="str">
        <f t="shared" si="157"/>
        <v>Apr-20</v>
      </c>
      <c r="C68" t="s">
        <v>224</v>
      </c>
      <c r="D68" t="s">
        <v>225</v>
      </c>
      <c r="E68" t="s">
        <v>106</v>
      </c>
      <c r="F68">
        <v>150</v>
      </c>
      <c r="J68" s="97" t="s">
        <v>106</v>
      </c>
      <c r="K68" s="118">
        <f>INDEX($I$38:$CE$43,MATCH($J68,$I$38:$I$43,0),MATCH(K$67,$I$38:$CE$38,0))</f>
        <v>1.5782289711653301</v>
      </c>
      <c r="L68" s="118">
        <f t="shared" ref="L68:W72" si="159">INDEX($I$38:$CE$43,MATCH($J68,$I$38:$I$43,0),MATCH(L$67,$I$38:$CE$38,0))</f>
        <v>2.0133083091622592</v>
      </c>
      <c r="M68" s="118">
        <f t="shared" si="159"/>
        <v>1.6940063860384627</v>
      </c>
      <c r="N68" s="118">
        <f t="shared" si="159"/>
        <v>1.52948058595559</v>
      </c>
      <c r="O68" s="118">
        <f t="shared" si="159"/>
        <v>1.7695663831135595</v>
      </c>
      <c r="P68" s="118">
        <f t="shared" si="159"/>
        <v>1.72447412679455</v>
      </c>
      <c r="Q68" s="118">
        <f t="shared" si="159"/>
        <v>1.9499354083895972</v>
      </c>
      <c r="R68" s="118">
        <f t="shared" si="159"/>
        <v>1.9560289565408142</v>
      </c>
      <c r="S68" s="118">
        <f t="shared" si="159"/>
        <v>1.423452848124406</v>
      </c>
      <c r="T68" s="118">
        <f t="shared" si="159"/>
        <v>1.425890267384893</v>
      </c>
      <c r="U68" s="118">
        <f t="shared" si="159"/>
        <v>1.4673263948131716</v>
      </c>
      <c r="V68" s="118">
        <f t="shared" si="159"/>
        <v>1.2126160820922807</v>
      </c>
      <c r="W68" s="118">
        <f t="shared" si="159"/>
        <v>2.0900870158675993</v>
      </c>
    </row>
    <row r="69" spans="1:24" x14ac:dyDescent="0.35">
      <c r="A69" t="s">
        <v>152</v>
      </c>
      <c r="B69" s="82" t="str">
        <f t="shared" si="157"/>
        <v>Apr-20</v>
      </c>
      <c r="C69" t="s">
        <v>224</v>
      </c>
      <c r="D69" t="s">
        <v>225</v>
      </c>
      <c r="E69" t="s">
        <v>110</v>
      </c>
      <c r="F69">
        <v>193</v>
      </c>
      <c r="J69" s="97" t="s">
        <v>108</v>
      </c>
      <c r="K69" s="118">
        <f t="shared" ref="K69:K72" si="160">INDEX($I$38:$CE$43,MATCH($J69,$I$38:$I$43,0),MATCH(K$67,$I$38:$CE$38,0))</f>
        <v>1.3699360341151388</v>
      </c>
      <c r="L69" s="118">
        <f t="shared" si="159"/>
        <v>1.8933901918976546</v>
      </c>
      <c r="M69" s="118">
        <f t="shared" si="159"/>
        <v>1.401918976545842</v>
      </c>
      <c r="N69" s="118">
        <f t="shared" si="159"/>
        <v>0.9701492537313432</v>
      </c>
      <c r="O69" s="118">
        <f t="shared" si="159"/>
        <v>1.1940298507462688</v>
      </c>
      <c r="P69" s="118">
        <f t="shared" si="159"/>
        <v>1.0127931769722813</v>
      </c>
      <c r="Q69" s="118">
        <f t="shared" si="159"/>
        <v>1.2366737739872069</v>
      </c>
      <c r="R69" s="118">
        <f t="shared" si="159"/>
        <v>1.4872068230277184</v>
      </c>
      <c r="S69" s="118">
        <f t="shared" si="159"/>
        <v>0.83155650319829422</v>
      </c>
      <c r="T69" s="118">
        <f t="shared" si="159"/>
        <v>0.96481876332622596</v>
      </c>
      <c r="U69" s="118">
        <f t="shared" si="159"/>
        <v>0.91257995735607678</v>
      </c>
      <c r="V69" s="118">
        <f t="shared" si="159"/>
        <v>0.82622601279317698</v>
      </c>
      <c r="W69" s="118">
        <f t="shared" si="159"/>
        <v>1.8230277185501065</v>
      </c>
    </row>
    <row r="70" spans="1:24" x14ac:dyDescent="0.35">
      <c r="A70" t="s">
        <v>163</v>
      </c>
      <c r="B70" s="82" t="str">
        <f t="shared" si="157"/>
        <v>Apr-20</v>
      </c>
      <c r="C70" t="s">
        <v>224</v>
      </c>
      <c r="D70" t="s">
        <v>225</v>
      </c>
      <c r="E70" t="s">
        <v>112</v>
      </c>
      <c r="F70">
        <v>187</v>
      </c>
      <c r="J70" s="97" t="s">
        <v>110</v>
      </c>
      <c r="K70" s="118">
        <f t="shared" si="160"/>
        <v>1.4352092714518936</v>
      </c>
      <c r="L70" s="118">
        <f t="shared" si="159"/>
        <v>1.9303564701027971</v>
      </c>
      <c r="M70" s="118">
        <f t="shared" si="159"/>
        <v>1.7312211836888467</v>
      </c>
      <c r="N70" s="118">
        <f t="shared" si="159"/>
        <v>1.5607900827039343</v>
      </c>
      <c r="O70" s="118">
        <f t="shared" si="159"/>
        <v>1.6325505462765291</v>
      </c>
      <c r="P70" s="118">
        <f t="shared" si="159"/>
        <v>1.4352092714518936</v>
      </c>
      <c r="Q70" s="118">
        <f t="shared" si="159"/>
        <v>1.5473349957840727</v>
      </c>
      <c r="R70" s="118">
        <f t="shared" si="159"/>
        <v>2.1214187043648303</v>
      </c>
      <c r="S70" s="118">
        <f t="shared" si="159"/>
        <v>1.3706248542365584</v>
      </c>
      <c r="T70" s="118">
        <f t="shared" si="159"/>
        <v>1.4845445901580523</v>
      </c>
      <c r="U70" s="118">
        <f t="shared" si="159"/>
        <v>1.6110224072047505</v>
      </c>
      <c r="V70" s="118">
        <f t="shared" si="159"/>
        <v>1.6011553434635188</v>
      </c>
      <c r="W70" s="118">
        <f t="shared" si="159"/>
        <v>1.8254067921278774</v>
      </c>
    </row>
    <row r="71" spans="1:24" x14ac:dyDescent="0.35">
      <c r="A71" t="s">
        <v>170</v>
      </c>
      <c r="B71" s="82" t="str">
        <f t="shared" si="157"/>
        <v>Apr-20</v>
      </c>
      <c r="C71" t="s">
        <v>224</v>
      </c>
      <c r="D71" t="s">
        <v>225</v>
      </c>
      <c r="E71" t="s">
        <v>114</v>
      </c>
      <c r="F71">
        <v>179</v>
      </c>
      <c r="J71" s="97" t="s">
        <v>112</v>
      </c>
      <c r="K71" s="118">
        <f t="shared" si="160"/>
        <v>1.7378195598919621</v>
      </c>
      <c r="L71" s="118">
        <f t="shared" si="159"/>
        <v>2.1230711249764451</v>
      </c>
      <c r="M71" s="118">
        <f t="shared" si="159"/>
        <v>2.078055317099726</v>
      </c>
      <c r="N71" s="118">
        <f t="shared" si="159"/>
        <v>1.9419610142166204</v>
      </c>
      <c r="O71" s="118">
        <f t="shared" si="159"/>
        <v>1.9890705805992335</v>
      </c>
      <c r="P71" s="118">
        <f t="shared" si="159"/>
        <v>2.7585268315152534</v>
      </c>
      <c r="Q71" s="118">
        <f t="shared" si="159"/>
        <v>2.3554783191306718</v>
      </c>
      <c r="R71" s="118">
        <f t="shared" si="159"/>
        <v>3.0935281924582818</v>
      </c>
      <c r="S71" s="118">
        <f t="shared" si="159"/>
        <v>1.9639454785285066</v>
      </c>
      <c r="T71" s="118">
        <f t="shared" si="159"/>
        <v>1.8058667113335147</v>
      </c>
      <c r="U71" s="118">
        <f t="shared" si="159"/>
        <v>2.2110089822239902</v>
      </c>
      <c r="V71" s="118">
        <f t="shared" si="159"/>
        <v>1.8634450702455978</v>
      </c>
      <c r="W71" s="118">
        <f t="shared" si="159"/>
        <v>2.4339942631016935</v>
      </c>
    </row>
    <row r="72" spans="1:24" x14ac:dyDescent="0.35">
      <c r="A72" t="s">
        <v>137</v>
      </c>
      <c r="B72" s="82" t="str">
        <f t="shared" si="157"/>
        <v>Apr-20</v>
      </c>
      <c r="C72" t="s">
        <v>226</v>
      </c>
      <c r="D72" t="s">
        <v>227</v>
      </c>
      <c r="E72" t="s">
        <v>108</v>
      </c>
      <c r="F72">
        <v>169</v>
      </c>
      <c r="J72" s="97" t="s">
        <v>114</v>
      </c>
      <c r="K72" s="118">
        <f t="shared" si="160"/>
        <v>0.96716854872438307</v>
      </c>
      <c r="L72" s="118">
        <f t="shared" si="159"/>
        <v>1.2218438190834677</v>
      </c>
      <c r="M72" s="118">
        <f t="shared" si="159"/>
        <v>0.91488916771225426</v>
      </c>
      <c r="N72" s="118">
        <f t="shared" si="159"/>
        <v>1.1949572802772301</v>
      </c>
      <c r="O72" s="118">
        <f t="shared" si="159"/>
        <v>1.5146083527513889</v>
      </c>
      <c r="P72" s="118">
        <f t="shared" si="159"/>
        <v>1.3779351138196809</v>
      </c>
      <c r="Q72" s="118">
        <f t="shared" si="159"/>
        <v>1.3368584573101514</v>
      </c>
      <c r="R72" s="118">
        <f t="shared" si="159"/>
        <v>1.4750253928422059</v>
      </c>
      <c r="S72" s="118">
        <f t="shared" si="159"/>
        <v>0.78867180498297185</v>
      </c>
      <c r="T72" s="118">
        <f t="shared" si="159"/>
        <v>0.88501523570532348</v>
      </c>
      <c r="U72" s="118">
        <f t="shared" si="159"/>
        <v>1.0157136882356455</v>
      </c>
      <c r="V72" s="118">
        <f t="shared" si="159"/>
        <v>1.1650833482702991</v>
      </c>
      <c r="W72" s="118">
        <f t="shared" si="159"/>
        <v>1.1912230387763638</v>
      </c>
    </row>
    <row r="73" spans="1:24" x14ac:dyDescent="0.35">
      <c r="A73" t="s">
        <v>143</v>
      </c>
      <c r="B73" s="82" t="str">
        <f t="shared" si="157"/>
        <v>Apr-20</v>
      </c>
      <c r="C73" t="s">
        <v>226</v>
      </c>
      <c r="D73" t="s">
        <v>227</v>
      </c>
      <c r="E73" t="s">
        <v>106</v>
      </c>
      <c r="F73">
        <v>136</v>
      </c>
    </row>
    <row r="74" spans="1:24" x14ac:dyDescent="0.35">
      <c r="A74" t="s">
        <v>152</v>
      </c>
      <c r="B74" s="82" t="str">
        <f t="shared" si="157"/>
        <v>Apr-20</v>
      </c>
      <c r="C74" t="s">
        <v>226</v>
      </c>
      <c r="D74" t="s">
        <v>227</v>
      </c>
      <c r="E74" t="s">
        <v>110</v>
      </c>
      <c r="F74">
        <v>176</v>
      </c>
    </row>
    <row r="75" spans="1:24" x14ac:dyDescent="0.35">
      <c r="A75" t="s">
        <v>163</v>
      </c>
      <c r="B75" s="82" t="str">
        <f t="shared" si="157"/>
        <v>Apr-20</v>
      </c>
      <c r="C75" t="s">
        <v>226</v>
      </c>
      <c r="D75" t="s">
        <v>227</v>
      </c>
      <c r="E75" t="s">
        <v>112</v>
      </c>
      <c r="F75">
        <v>167</v>
      </c>
    </row>
    <row r="76" spans="1:24" x14ac:dyDescent="0.35">
      <c r="A76" t="s">
        <v>170</v>
      </c>
      <c r="B76" s="82" t="str">
        <f t="shared" si="157"/>
        <v>Apr-20</v>
      </c>
      <c r="C76" t="s">
        <v>226</v>
      </c>
      <c r="D76" t="s">
        <v>227</v>
      </c>
      <c r="E76" t="s">
        <v>114</v>
      </c>
      <c r="F76">
        <v>174</v>
      </c>
    </row>
    <row r="77" spans="1:24" x14ac:dyDescent="0.35">
      <c r="A77" t="s">
        <v>137</v>
      </c>
      <c r="B77" s="82" t="str">
        <f t="shared" si="157"/>
        <v>Apr-20</v>
      </c>
      <c r="C77" t="s">
        <v>228</v>
      </c>
      <c r="D77" t="s">
        <v>229</v>
      </c>
      <c r="E77" t="s">
        <v>108</v>
      </c>
      <c r="F77">
        <v>100</v>
      </c>
    </row>
    <row r="78" spans="1:24" x14ac:dyDescent="0.35">
      <c r="A78" t="s">
        <v>143</v>
      </c>
      <c r="B78" s="82" t="str">
        <f t="shared" si="157"/>
        <v>Apr-20</v>
      </c>
      <c r="C78" t="s">
        <v>228</v>
      </c>
      <c r="D78" t="s">
        <v>229</v>
      </c>
      <c r="E78" t="s">
        <v>106</v>
      </c>
      <c r="F78">
        <v>113</v>
      </c>
    </row>
    <row r="79" spans="1:24" x14ac:dyDescent="0.35">
      <c r="A79" t="s">
        <v>152</v>
      </c>
      <c r="B79" s="82" t="str">
        <f t="shared" si="157"/>
        <v>Apr-20</v>
      </c>
      <c r="C79" t="s">
        <v>228</v>
      </c>
      <c r="D79" t="s">
        <v>229</v>
      </c>
      <c r="E79" t="s">
        <v>110</v>
      </c>
      <c r="F79">
        <v>131</v>
      </c>
    </row>
    <row r="80" spans="1:24" x14ac:dyDescent="0.35">
      <c r="A80" t="s">
        <v>163</v>
      </c>
      <c r="B80" s="82" t="str">
        <f t="shared" si="157"/>
        <v>Apr-20</v>
      </c>
      <c r="C80" t="s">
        <v>228</v>
      </c>
      <c r="D80" t="s">
        <v>229</v>
      </c>
      <c r="E80" t="s">
        <v>112</v>
      </c>
      <c r="F80">
        <v>123</v>
      </c>
    </row>
    <row r="81" spans="1:6" x14ac:dyDescent="0.35">
      <c r="A81" t="s">
        <v>170</v>
      </c>
      <c r="B81" s="82" t="str">
        <f t="shared" si="157"/>
        <v>Apr-20</v>
      </c>
      <c r="C81" t="s">
        <v>228</v>
      </c>
      <c r="D81" t="s">
        <v>229</v>
      </c>
      <c r="E81" t="s">
        <v>114</v>
      </c>
      <c r="F81">
        <v>115</v>
      </c>
    </row>
    <row r="82" spans="1:6" x14ac:dyDescent="0.35">
      <c r="A82" t="s">
        <v>137</v>
      </c>
      <c r="B82" s="82" t="str">
        <f t="shared" si="157"/>
        <v>Apr-20</v>
      </c>
      <c r="C82" t="s">
        <v>230</v>
      </c>
      <c r="D82" t="s">
        <v>231</v>
      </c>
      <c r="E82" t="s">
        <v>108</v>
      </c>
      <c r="F82">
        <v>81</v>
      </c>
    </row>
    <row r="83" spans="1:6" x14ac:dyDescent="0.35">
      <c r="A83" t="s">
        <v>143</v>
      </c>
      <c r="B83" s="82" t="str">
        <f t="shared" si="157"/>
        <v>Apr-20</v>
      </c>
      <c r="C83" t="s">
        <v>230</v>
      </c>
      <c r="D83" t="s">
        <v>231</v>
      </c>
      <c r="E83" t="s">
        <v>106</v>
      </c>
      <c r="F83">
        <v>90</v>
      </c>
    </row>
    <row r="84" spans="1:6" x14ac:dyDescent="0.35">
      <c r="A84" t="s">
        <v>152</v>
      </c>
      <c r="B84" s="82" t="str">
        <f t="shared" si="157"/>
        <v>Apr-20</v>
      </c>
      <c r="C84" t="s">
        <v>230</v>
      </c>
      <c r="D84" t="s">
        <v>231</v>
      </c>
      <c r="E84" t="s">
        <v>110</v>
      </c>
      <c r="F84">
        <v>107</v>
      </c>
    </row>
    <row r="85" spans="1:6" x14ac:dyDescent="0.35">
      <c r="A85" t="s">
        <v>163</v>
      </c>
      <c r="B85" s="82" t="str">
        <f t="shared" si="157"/>
        <v>Apr-20</v>
      </c>
      <c r="C85" t="s">
        <v>230</v>
      </c>
      <c r="D85" t="s">
        <v>231</v>
      </c>
      <c r="E85" t="s">
        <v>112</v>
      </c>
      <c r="F85">
        <v>138</v>
      </c>
    </row>
    <row r="86" spans="1:6" x14ac:dyDescent="0.35">
      <c r="A86" t="s">
        <v>170</v>
      </c>
      <c r="B86" s="82" t="str">
        <f t="shared" si="157"/>
        <v>Apr-20</v>
      </c>
      <c r="C86" t="s">
        <v>230</v>
      </c>
      <c r="D86" t="s">
        <v>231</v>
      </c>
      <c r="E86" t="s">
        <v>114</v>
      </c>
      <c r="F86">
        <v>73</v>
      </c>
    </row>
    <row r="87" spans="1:6" x14ac:dyDescent="0.35">
      <c r="A87" t="s">
        <v>137</v>
      </c>
      <c r="B87" s="82" t="str">
        <f t="shared" si="157"/>
        <v>May-20</v>
      </c>
      <c r="C87" t="s">
        <v>232</v>
      </c>
      <c r="D87" t="s">
        <v>233</v>
      </c>
      <c r="E87" t="s">
        <v>108</v>
      </c>
      <c r="F87">
        <v>80</v>
      </c>
    </row>
    <row r="88" spans="1:6" x14ac:dyDescent="0.35">
      <c r="A88" t="s">
        <v>143</v>
      </c>
      <c r="B88" s="82" t="str">
        <f t="shared" si="157"/>
        <v>May-20</v>
      </c>
      <c r="C88" t="s">
        <v>232</v>
      </c>
      <c r="D88" t="s">
        <v>233</v>
      </c>
      <c r="E88" t="s">
        <v>106</v>
      </c>
      <c r="F88">
        <v>53</v>
      </c>
    </row>
    <row r="89" spans="1:6" x14ac:dyDescent="0.35">
      <c r="A89" t="s">
        <v>152</v>
      </c>
      <c r="B89" s="82" t="str">
        <f t="shared" si="157"/>
        <v>May-20</v>
      </c>
      <c r="C89" t="s">
        <v>232</v>
      </c>
      <c r="D89" t="s">
        <v>233</v>
      </c>
      <c r="E89" t="s">
        <v>110</v>
      </c>
      <c r="F89">
        <v>69</v>
      </c>
    </row>
    <row r="90" spans="1:6" x14ac:dyDescent="0.35">
      <c r="A90" t="s">
        <v>163</v>
      </c>
      <c r="B90" s="82" t="str">
        <f t="shared" si="157"/>
        <v>May-20</v>
      </c>
      <c r="C90" t="s">
        <v>232</v>
      </c>
      <c r="D90" t="s">
        <v>233</v>
      </c>
      <c r="E90" t="s">
        <v>112</v>
      </c>
      <c r="F90">
        <v>84</v>
      </c>
    </row>
    <row r="91" spans="1:6" x14ac:dyDescent="0.35">
      <c r="A91" t="s">
        <v>170</v>
      </c>
      <c r="B91" s="82" t="str">
        <f t="shared" si="157"/>
        <v>May-20</v>
      </c>
      <c r="C91" t="s">
        <v>232</v>
      </c>
      <c r="D91" t="s">
        <v>233</v>
      </c>
      <c r="E91" t="s">
        <v>114</v>
      </c>
      <c r="F91">
        <v>61</v>
      </c>
    </row>
    <row r="92" spans="1:6" x14ac:dyDescent="0.35">
      <c r="A92" t="s">
        <v>137</v>
      </c>
      <c r="B92" s="82" t="str">
        <f t="shared" si="157"/>
        <v>May-20</v>
      </c>
      <c r="C92" t="s">
        <v>234</v>
      </c>
      <c r="D92" t="s">
        <v>235</v>
      </c>
      <c r="E92" t="s">
        <v>108</v>
      </c>
      <c r="F92">
        <v>52</v>
      </c>
    </row>
    <row r="93" spans="1:6" x14ac:dyDescent="0.35">
      <c r="A93" t="s">
        <v>143</v>
      </c>
      <c r="B93" s="82" t="str">
        <f t="shared" si="157"/>
        <v>May-20</v>
      </c>
      <c r="C93" t="s">
        <v>234</v>
      </c>
      <c r="D93" t="s">
        <v>235</v>
      </c>
      <c r="E93" t="s">
        <v>106</v>
      </c>
      <c r="F93">
        <v>72</v>
      </c>
    </row>
    <row r="94" spans="1:6" x14ac:dyDescent="0.35">
      <c r="A94" t="s">
        <v>152</v>
      </c>
      <c r="B94" s="82" t="str">
        <f t="shared" si="157"/>
        <v>May-20</v>
      </c>
      <c r="C94" t="s">
        <v>234</v>
      </c>
      <c r="D94" t="s">
        <v>235</v>
      </c>
      <c r="E94" t="s">
        <v>110</v>
      </c>
      <c r="F94">
        <v>74</v>
      </c>
    </row>
    <row r="95" spans="1:6" x14ac:dyDescent="0.35">
      <c r="A95" t="s">
        <v>163</v>
      </c>
      <c r="B95" s="82" t="str">
        <f t="shared" si="157"/>
        <v>May-20</v>
      </c>
      <c r="C95" t="s">
        <v>234</v>
      </c>
      <c r="D95" t="s">
        <v>235</v>
      </c>
      <c r="E95" t="s">
        <v>112</v>
      </c>
      <c r="F95">
        <v>92</v>
      </c>
    </row>
    <row r="96" spans="1:6" x14ac:dyDescent="0.35">
      <c r="A96" t="s">
        <v>170</v>
      </c>
      <c r="B96" s="82" t="str">
        <f t="shared" si="157"/>
        <v>May-20</v>
      </c>
      <c r="C96" t="s">
        <v>234</v>
      </c>
      <c r="D96" t="s">
        <v>235</v>
      </c>
      <c r="E96" t="s">
        <v>114</v>
      </c>
      <c r="F96">
        <v>80</v>
      </c>
    </row>
    <row r="97" spans="1:6" x14ac:dyDescent="0.35">
      <c r="A97" t="s">
        <v>137</v>
      </c>
      <c r="B97" s="82" t="str">
        <f t="shared" si="157"/>
        <v>May-20</v>
      </c>
      <c r="C97" t="s">
        <v>236</v>
      </c>
      <c r="D97" t="s">
        <v>237</v>
      </c>
      <c r="E97" t="s">
        <v>108</v>
      </c>
      <c r="F97">
        <v>62</v>
      </c>
    </row>
    <row r="98" spans="1:6" x14ac:dyDescent="0.35">
      <c r="A98" t="s">
        <v>143</v>
      </c>
      <c r="B98" s="82" t="str">
        <f t="shared" si="157"/>
        <v>May-20</v>
      </c>
      <c r="C98" t="s">
        <v>236</v>
      </c>
      <c r="D98" t="s">
        <v>237</v>
      </c>
      <c r="E98" t="s">
        <v>106</v>
      </c>
      <c r="F98">
        <v>37</v>
      </c>
    </row>
    <row r="99" spans="1:6" x14ac:dyDescent="0.35">
      <c r="A99" t="s">
        <v>152</v>
      </c>
      <c r="B99" s="82" t="str">
        <f t="shared" si="157"/>
        <v>May-20</v>
      </c>
      <c r="C99" t="s">
        <v>236</v>
      </c>
      <c r="D99" t="s">
        <v>237</v>
      </c>
      <c r="E99" t="s">
        <v>110</v>
      </c>
      <c r="F99">
        <v>62</v>
      </c>
    </row>
    <row r="100" spans="1:6" x14ac:dyDescent="0.35">
      <c r="A100" t="s">
        <v>163</v>
      </c>
      <c r="B100" s="82" t="str">
        <f t="shared" si="157"/>
        <v>May-20</v>
      </c>
      <c r="C100" t="s">
        <v>236</v>
      </c>
      <c r="D100" t="s">
        <v>237</v>
      </c>
      <c r="E100" t="s">
        <v>112</v>
      </c>
      <c r="F100">
        <v>75</v>
      </c>
    </row>
    <row r="101" spans="1:6" x14ac:dyDescent="0.35">
      <c r="A101" t="s">
        <v>170</v>
      </c>
      <c r="B101" s="82" t="str">
        <f t="shared" si="157"/>
        <v>May-20</v>
      </c>
      <c r="C101" t="s">
        <v>236</v>
      </c>
      <c r="D101" t="s">
        <v>237</v>
      </c>
      <c r="E101" t="s">
        <v>114</v>
      </c>
      <c r="F101">
        <v>60</v>
      </c>
    </row>
    <row r="102" spans="1:6" x14ac:dyDescent="0.35">
      <c r="A102" t="s">
        <v>137</v>
      </c>
      <c r="B102" s="82" t="str">
        <f t="shared" si="157"/>
        <v>May-20</v>
      </c>
      <c r="C102" t="s">
        <v>238</v>
      </c>
      <c r="D102" t="s">
        <v>239</v>
      </c>
      <c r="E102" t="s">
        <v>108</v>
      </c>
      <c r="F102">
        <v>47</v>
      </c>
    </row>
    <row r="103" spans="1:6" x14ac:dyDescent="0.35">
      <c r="A103" t="s">
        <v>143</v>
      </c>
      <c r="B103" s="82" t="str">
        <f t="shared" si="157"/>
        <v>May-20</v>
      </c>
      <c r="C103" t="s">
        <v>238</v>
      </c>
      <c r="D103" t="s">
        <v>239</v>
      </c>
      <c r="E103" t="s">
        <v>106</v>
      </c>
      <c r="F103">
        <v>67</v>
      </c>
    </row>
    <row r="104" spans="1:6" x14ac:dyDescent="0.35">
      <c r="A104" t="s">
        <v>152</v>
      </c>
      <c r="B104" s="82" t="str">
        <f t="shared" si="157"/>
        <v>May-20</v>
      </c>
      <c r="C104" t="s">
        <v>238</v>
      </c>
      <c r="D104" t="s">
        <v>239</v>
      </c>
      <c r="E104" t="s">
        <v>110</v>
      </c>
      <c r="F104">
        <v>88</v>
      </c>
    </row>
    <row r="105" spans="1:6" x14ac:dyDescent="0.35">
      <c r="A105" t="s">
        <v>163</v>
      </c>
      <c r="B105" s="82" t="str">
        <f t="shared" si="157"/>
        <v>May-20</v>
      </c>
      <c r="C105" t="s">
        <v>238</v>
      </c>
      <c r="D105" t="s">
        <v>239</v>
      </c>
      <c r="E105" t="s">
        <v>112</v>
      </c>
      <c r="F105">
        <v>55</v>
      </c>
    </row>
    <row r="106" spans="1:6" x14ac:dyDescent="0.35">
      <c r="A106" t="s">
        <v>170</v>
      </c>
      <c r="B106" s="82" t="str">
        <f t="shared" si="157"/>
        <v>May-20</v>
      </c>
      <c r="C106" t="s">
        <v>238</v>
      </c>
      <c r="D106" t="s">
        <v>239</v>
      </c>
      <c r="E106" t="s">
        <v>114</v>
      </c>
      <c r="F106">
        <v>65</v>
      </c>
    </row>
    <row r="107" spans="1:6" x14ac:dyDescent="0.35">
      <c r="A107" t="s">
        <v>137</v>
      </c>
      <c r="B107" s="82" t="str">
        <f t="shared" si="157"/>
        <v>May-20</v>
      </c>
      <c r="C107" t="s">
        <v>240</v>
      </c>
      <c r="D107" t="s">
        <v>241</v>
      </c>
      <c r="E107" t="s">
        <v>108</v>
      </c>
      <c r="F107">
        <v>46</v>
      </c>
    </row>
    <row r="108" spans="1:6" x14ac:dyDescent="0.35">
      <c r="A108" t="s">
        <v>143</v>
      </c>
      <c r="B108" s="82" t="str">
        <f t="shared" si="157"/>
        <v>May-20</v>
      </c>
      <c r="C108" t="s">
        <v>240</v>
      </c>
      <c r="D108" t="s">
        <v>241</v>
      </c>
      <c r="E108" t="s">
        <v>106</v>
      </c>
      <c r="F108">
        <v>60</v>
      </c>
    </row>
    <row r="109" spans="1:6" x14ac:dyDescent="0.35">
      <c r="A109" t="s">
        <v>152</v>
      </c>
      <c r="B109" s="82" t="str">
        <f t="shared" si="157"/>
        <v>May-20</v>
      </c>
      <c r="C109" t="s">
        <v>240</v>
      </c>
      <c r="D109" t="s">
        <v>241</v>
      </c>
      <c r="E109" t="s">
        <v>110</v>
      </c>
      <c r="F109">
        <v>73</v>
      </c>
    </row>
    <row r="110" spans="1:6" x14ac:dyDescent="0.35">
      <c r="A110" t="s">
        <v>163</v>
      </c>
      <c r="B110" s="82" t="str">
        <f t="shared" si="157"/>
        <v>May-20</v>
      </c>
      <c r="C110" t="s">
        <v>240</v>
      </c>
      <c r="D110" t="s">
        <v>241</v>
      </c>
      <c r="E110" t="s">
        <v>112</v>
      </c>
      <c r="F110">
        <v>90</v>
      </c>
    </row>
    <row r="111" spans="1:6" x14ac:dyDescent="0.35">
      <c r="A111" t="s">
        <v>170</v>
      </c>
      <c r="B111" s="82" t="str">
        <f t="shared" si="157"/>
        <v>May-20</v>
      </c>
      <c r="C111" t="s">
        <v>240</v>
      </c>
      <c r="D111" t="s">
        <v>241</v>
      </c>
      <c r="E111" t="s">
        <v>114</v>
      </c>
      <c r="F111">
        <v>53</v>
      </c>
    </row>
    <row r="112" spans="1:6" x14ac:dyDescent="0.35">
      <c r="A112" t="s">
        <v>137</v>
      </c>
      <c r="B112" s="82" t="str">
        <f t="shared" si="157"/>
        <v>Jun-20</v>
      </c>
      <c r="C112" t="s">
        <v>242</v>
      </c>
      <c r="D112" t="s">
        <v>243</v>
      </c>
      <c r="E112" t="s">
        <v>108</v>
      </c>
      <c r="F112">
        <v>54</v>
      </c>
    </row>
    <row r="113" spans="1:6" x14ac:dyDescent="0.35">
      <c r="A113" t="s">
        <v>143</v>
      </c>
      <c r="B113" s="82" t="str">
        <f t="shared" si="157"/>
        <v>Jun-20</v>
      </c>
      <c r="C113" t="s">
        <v>242</v>
      </c>
      <c r="D113" t="s">
        <v>243</v>
      </c>
      <c r="E113" t="s">
        <v>106</v>
      </c>
      <c r="F113">
        <v>76</v>
      </c>
    </row>
    <row r="114" spans="1:6" x14ac:dyDescent="0.35">
      <c r="A114" t="s">
        <v>152</v>
      </c>
      <c r="B114" s="82" t="str">
        <f t="shared" si="157"/>
        <v>Jun-20</v>
      </c>
      <c r="C114" t="s">
        <v>242</v>
      </c>
      <c r="D114" t="s">
        <v>243</v>
      </c>
      <c r="E114" t="s">
        <v>110</v>
      </c>
      <c r="F114">
        <v>42</v>
      </c>
    </row>
    <row r="115" spans="1:6" x14ac:dyDescent="0.35">
      <c r="A115" t="s">
        <v>163</v>
      </c>
      <c r="B115" s="82" t="str">
        <f t="shared" si="157"/>
        <v>Jun-20</v>
      </c>
      <c r="C115" t="s">
        <v>242</v>
      </c>
      <c r="D115" t="s">
        <v>243</v>
      </c>
      <c r="E115" t="s">
        <v>112</v>
      </c>
      <c r="F115">
        <v>64</v>
      </c>
    </row>
    <row r="116" spans="1:6" x14ac:dyDescent="0.35">
      <c r="A116" t="s">
        <v>170</v>
      </c>
      <c r="B116" s="82" t="str">
        <f t="shared" si="157"/>
        <v>Jun-20</v>
      </c>
      <c r="C116" t="s">
        <v>242</v>
      </c>
      <c r="D116" t="s">
        <v>243</v>
      </c>
      <c r="E116" t="s">
        <v>114</v>
      </c>
      <c r="F116">
        <v>58</v>
      </c>
    </row>
    <row r="117" spans="1:6" x14ac:dyDescent="0.35">
      <c r="A117" t="s">
        <v>137</v>
      </c>
      <c r="B117" s="82" t="str">
        <f t="shared" si="157"/>
        <v>Jun-20</v>
      </c>
      <c r="C117" t="s">
        <v>244</v>
      </c>
      <c r="D117" t="s">
        <v>245</v>
      </c>
      <c r="E117" t="s">
        <v>108</v>
      </c>
      <c r="F117">
        <v>47</v>
      </c>
    </row>
    <row r="118" spans="1:6" x14ac:dyDescent="0.35">
      <c r="A118" t="s">
        <v>143</v>
      </c>
      <c r="B118" s="82" t="str">
        <f t="shared" si="157"/>
        <v>Jun-20</v>
      </c>
      <c r="C118" t="s">
        <v>244</v>
      </c>
      <c r="D118" t="s">
        <v>245</v>
      </c>
      <c r="E118" t="s">
        <v>106</v>
      </c>
      <c r="F118">
        <v>44</v>
      </c>
    </row>
    <row r="119" spans="1:6" x14ac:dyDescent="0.35">
      <c r="A119" t="s">
        <v>152</v>
      </c>
      <c r="B119" s="82" t="str">
        <f t="shared" si="157"/>
        <v>Jun-20</v>
      </c>
      <c r="C119" t="s">
        <v>244</v>
      </c>
      <c r="D119" t="s">
        <v>245</v>
      </c>
      <c r="E119" t="s">
        <v>110</v>
      </c>
      <c r="F119">
        <v>56</v>
      </c>
    </row>
    <row r="120" spans="1:6" x14ac:dyDescent="0.35">
      <c r="A120" t="s">
        <v>163</v>
      </c>
      <c r="B120" s="82" t="str">
        <f t="shared" si="157"/>
        <v>Jun-20</v>
      </c>
      <c r="C120" t="s">
        <v>244</v>
      </c>
      <c r="D120" t="s">
        <v>245</v>
      </c>
      <c r="E120" t="s">
        <v>112</v>
      </c>
      <c r="F120">
        <v>54</v>
      </c>
    </row>
    <row r="121" spans="1:6" x14ac:dyDescent="0.35">
      <c r="A121" t="s">
        <v>170</v>
      </c>
      <c r="B121" s="82" t="str">
        <f t="shared" si="157"/>
        <v>Jun-20</v>
      </c>
      <c r="C121" t="s">
        <v>244</v>
      </c>
      <c r="D121" t="s">
        <v>245</v>
      </c>
      <c r="E121" t="s">
        <v>114</v>
      </c>
      <c r="F121">
        <v>40</v>
      </c>
    </row>
    <row r="122" spans="1:6" x14ac:dyDescent="0.35">
      <c r="A122" t="s">
        <v>137</v>
      </c>
      <c r="B122" s="82" t="str">
        <f t="shared" si="157"/>
        <v>Jun-20</v>
      </c>
      <c r="C122" t="s">
        <v>246</v>
      </c>
      <c r="D122" t="s">
        <v>247</v>
      </c>
      <c r="E122" t="s">
        <v>108</v>
      </c>
      <c r="F122">
        <v>41</v>
      </c>
    </row>
    <row r="123" spans="1:6" x14ac:dyDescent="0.35">
      <c r="A123" t="s">
        <v>143</v>
      </c>
      <c r="B123" s="82" t="str">
        <f t="shared" si="157"/>
        <v>Jun-20</v>
      </c>
      <c r="C123" t="s">
        <v>246</v>
      </c>
      <c r="D123" t="s">
        <v>247</v>
      </c>
      <c r="E123" t="s">
        <v>106</v>
      </c>
      <c r="F123">
        <v>60</v>
      </c>
    </row>
    <row r="124" spans="1:6" x14ac:dyDescent="0.35">
      <c r="A124" t="s">
        <v>152</v>
      </c>
      <c r="B124" s="82" t="str">
        <f t="shared" si="157"/>
        <v>Jun-20</v>
      </c>
      <c r="C124" t="s">
        <v>246</v>
      </c>
      <c r="D124" t="s">
        <v>247</v>
      </c>
      <c r="E124" t="s">
        <v>110</v>
      </c>
      <c r="F124">
        <v>59</v>
      </c>
    </row>
    <row r="125" spans="1:6" x14ac:dyDescent="0.35">
      <c r="A125" t="s">
        <v>163</v>
      </c>
      <c r="B125" s="82" t="str">
        <f t="shared" si="157"/>
        <v>Jun-20</v>
      </c>
      <c r="C125" t="s">
        <v>246</v>
      </c>
      <c r="D125" t="s">
        <v>247</v>
      </c>
      <c r="E125" t="s">
        <v>112</v>
      </c>
      <c r="F125">
        <v>71</v>
      </c>
    </row>
    <row r="126" spans="1:6" x14ac:dyDescent="0.35">
      <c r="A126" t="s">
        <v>170</v>
      </c>
      <c r="B126" s="82" t="str">
        <f t="shared" si="157"/>
        <v>Jun-20</v>
      </c>
      <c r="C126" t="s">
        <v>246</v>
      </c>
      <c r="D126" t="s">
        <v>247</v>
      </c>
      <c r="E126" t="s">
        <v>114</v>
      </c>
      <c r="F126">
        <v>55</v>
      </c>
    </row>
    <row r="127" spans="1:6" x14ac:dyDescent="0.35">
      <c r="A127" t="s">
        <v>137</v>
      </c>
      <c r="B127" s="82" t="str">
        <f t="shared" si="157"/>
        <v>Jun-20</v>
      </c>
      <c r="C127" t="s">
        <v>248</v>
      </c>
      <c r="D127" t="s">
        <v>249</v>
      </c>
      <c r="E127" t="s">
        <v>108</v>
      </c>
      <c r="F127">
        <v>57</v>
      </c>
    </row>
    <row r="128" spans="1:6" x14ac:dyDescent="0.35">
      <c r="A128" t="s">
        <v>143</v>
      </c>
      <c r="B128" s="82" t="str">
        <f t="shared" si="157"/>
        <v>Jun-20</v>
      </c>
      <c r="C128" t="s">
        <v>248</v>
      </c>
      <c r="D128" t="s">
        <v>249</v>
      </c>
      <c r="E128" t="s">
        <v>106</v>
      </c>
      <c r="F128">
        <v>64</v>
      </c>
    </row>
    <row r="129" spans="1:6" x14ac:dyDescent="0.35">
      <c r="A129" t="s">
        <v>152</v>
      </c>
      <c r="B129" s="82" t="str">
        <f t="shared" si="157"/>
        <v>Jun-20</v>
      </c>
      <c r="C129" t="s">
        <v>248</v>
      </c>
      <c r="D129" t="s">
        <v>249</v>
      </c>
      <c r="E129" t="s">
        <v>110</v>
      </c>
      <c r="F129">
        <v>46</v>
      </c>
    </row>
    <row r="130" spans="1:6" x14ac:dyDescent="0.35">
      <c r="A130" t="s">
        <v>163</v>
      </c>
      <c r="B130" s="82" t="str">
        <f t="shared" si="157"/>
        <v>Jun-20</v>
      </c>
      <c r="C130" t="s">
        <v>248</v>
      </c>
      <c r="D130" t="s">
        <v>249</v>
      </c>
      <c r="E130" t="s">
        <v>112</v>
      </c>
      <c r="F130">
        <v>53</v>
      </c>
    </row>
    <row r="131" spans="1:6" x14ac:dyDescent="0.35">
      <c r="A131" t="s">
        <v>170</v>
      </c>
      <c r="B131" s="82" t="str">
        <f t="shared" ref="B131:B194" si="161">TEXT(VALUE(C131),"mmm-yy")</f>
        <v>Jun-20</v>
      </c>
      <c r="C131" t="s">
        <v>248</v>
      </c>
      <c r="D131" t="s">
        <v>249</v>
      </c>
      <c r="E131" t="s">
        <v>114</v>
      </c>
      <c r="F131">
        <v>55</v>
      </c>
    </row>
    <row r="132" spans="1:6" x14ac:dyDescent="0.35">
      <c r="A132" t="s">
        <v>137</v>
      </c>
      <c r="B132" s="82" t="str">
        <f t="shared" si="161"/>
        <v>Jul-20</v>
      </c>
      <c r="C132" t="s">
        <v>250</v>
      </c>
      <c r="D132" t="s">
        <v>251</v>
      </c>
      <c r="E132" t="s">
        <v>108</v>
      </c>
      <c r="F132">
        <v>40</v>
      </c>
    </row>
    <row r="133" spans="1:6" x14ac:dyDescent="0.35">
      <c r="A133" t="s">
        <v>143</v>
      </c>
      <c r="B133" s="82" t="str">
        <f t="shared" si="161"/>
        <v>Jul-20</v>
      </c>
      <c r="C133" t="s">
        <v>250</v>
      </c>
      <c r="D133" t="s">
        <v>251</v>
      </c>
      <c r="E133" t="s">
        <v>106</v>
      </c>
      <c r="F133">
        <v>57</v>
      </c>
    </row>
    <row r="134" spans="1:6" x14ac:dyDescent="0.35">
      <c r="A134" t="s">
        <v>152</v>
      </c>
      <c r="B134" s="82" t="str">
        <f t="shared" si="161"/>
        <v>Jul-20</v>
      </c>
      <c r="C134" t="s">
        <v>250</v>
      </c>
      <c r="D134" t="s">
        <v>251</v>
      </c>
      <c r="E134" t="s">
        <v>110</v>
      </c>
      <c r="F134">
        <v>60</v>
      </c>
    </row>
    <row r="135" spans="1:6" x14ac:dyDescent="0.35">
      <c r="A135" t="s">
        <v>163</v>
      </c>
      <c r="B135" s="82" t="str">
        <f t="shared" si="161"/>
        <v>Jul-20</v>
      </c>
      <c r="C135" t="s">
        <v>250</v>
      </c>
      <c r="D135" t="s">
        <v>251</v>
      </c>
      <c r="E135" t="s">
        <v>112</v>
      </c>
      <c r="F135">
        <v>69</v>
      </c>
    </row>
    <row r="136" spans="1:6" x14ac:dyDescent="0.35">
      <c r="A136" t="s">
        <v>170</v>
      </c>
      <c r="B136" s="82" t="str">
        <f t="shared" si="161"/>
        <v>Jul-20</v>
      </c>
      <c r="C136" t="s">
        <v>250</v>
      </c>
      <c r="D136" t="s">
        <v>251</v>
      </c>
      <c r="E136" t="s">
        <v>114</v>
      </c>
      <c r="F136">
        <v>51</v>
      </c>
    </row>
    <row r="137" spans="1:6" x14ac:dyDescent="0.35">
      <c r="A137" t="s">
        <v>137</v>
      </c>
      <c r="B137" s="82" t="str">
        <f t="shared" si="161"/>
        <v>Jul-20</v>
      </c>
      <c r="C137" t="s">
        <v>252</v>
      </c>
      <c r="D137" t="s">
        <v>253</v>
      </c>
      <c r="E137" t="s">
        <v>108</v>
      </c>
      <c r="F137">
        <v>49</v>
      </c>
    </row>
    <row r="138" spans="1:6" x14ac:dyDescent="0.35">
      <c r="A138" t="s">
        <v>143</v>
      </c>
      <c r="B138" s="82" t="str">
        <f t="shared" si="161"/>
        <v>Jul-20</v>
      </c>
      <c r="C138" t="s">
        <v>252</v>
      </c>
      <c r="D138" t="s">
        <v>253</v>
      </c>
      <c r="E138" t="s">
        <v>106</v>
      </c>
      <c r="F138">
        <v>61</v>
      </c>
    </row>
    <row r="139" spans="1:6" x14ac:dyDescent="0.35">
      <c r="A139" t="s">
        <v>152</v>
      </c>
      <c r="B139" s="82" t="str">
        <f t="shared" si="161"/>
        <v>Jul-20</v>
      </c>
      <c r="C139" t="s">
        <v>252</v>
      </c>
      <c r="D139" t="s">
        <v>253</v>
      </c>
      <c r="E139" t="s">
        <v>110</v>
      </c>
      <c r="F139">
        <v>54</v>
      </c>
    </row>
    <row r="140" spans="1:6" x14ac:dyDescent="0.35">
      <c r="A140" t="s">
        <v>163</v>
      </c>
      <c r="B140" s="82" t="str">
        <f t="shared" si="161"/>
        <v>Jul-20</v>
      </c>
      <c r="C140" t="s">
        <v>252</v>
      </c>
      <c r="D140" t="s">
        <v>253</v>
      </c>
      <c r="E140" t="s">
        <v>112</v>
      </c>
      <c r="F140">
        <v>49</v>
      </c>
    </row>
    <row r="141" spans="1:6" x14ac:dyDescent="0.35">
      <c r="A141" t="s">
        <v>170</v>
      </c>
      <c r="B141" s="82" t="str">
        <f t="shared" si="161"/>
        <v>Jul-20</v>
      </c>
      <c r="C141" t="s">
        <v>252</v>
      </c>
      <c r="D141" t="s">
        <v>253</v>
      </c>
      <c r="E141" t="s">
        <v>114</v>
      </c>
      <c r="F141">
        <v>43</v>
      </c>
    </row>
    <row r="142" spans="1:6" x14ac:dyDescent="0.35">
      <c r="A142" t="s">
        <v>137</v>
      </c>
      <c r="B142" s="82" t="str">
        <f t="shared" si="161"/>
        <v>Jul-20</v>
      </c>
      <c r="C142" t="s">
        <v>254</v>
      </c>
      <c r="D142" t="s">
        <v>255</v>
      </c>
      <c r="E142" t="s">
        <v>108</v>
      </c>
      <c r="F142">
        <v>50</v>
      </c>
    </row>
    <row r="143" spans="1:6" x14ac:dyDescent="0.35">
      <c r="A143" t="s">
        <v>143</v>
      </c>
      <c r="B143" s="82" t="str">
        <f t="shared" si="161"/>
        <v>Jul-20</v>
      </c>
      <c r="C143" t="s">
        <v>254</v>
      </c>
      <c r="D143" t="s">
        <v>255</v>
      </c>
      <c r="E143" t="s">
        <v>106</v>
      </c>
      <c r="F143">
        <v>69</v>
      </c>
    </row>
    <row r="144" spans="1:6" x14ac:dyDescent="0.35">
      <c r="A144" t="s">
        <v>152</v>
      </c>
      <c r="B144" s="82" t="str">
        <f t="shared" si="161"/>
        <v>Jul-20</v>
      </c>
      <c r="C144" t="s">
        <v>254</v>
      </c>
      <c r="D144" t="s">
        <v>255</v>
      </c>
      <c r="E144" t="s">
        <v>110</v>
      </c>
      <c r="F144">
        <v>88</v>
      </c>
    </row>
    <row r="145" spans="1:6" x14ac:dyDescent="0.35">
      <c r="A145" t="s">
        <v>163</v>
      </c>
      <c r="B145" s="82" t="str">
        <f t="shared" si="161"/>
        <v>Jul-20</v>
      </c>
      <c r="C145" t="s">
        <v>254</v>
      </c>
      <c r="D145" t="s">
        <v>255</v>
      </c>
      <c r="E145" t="s">
        <v>112</v>
      </c>
      <c r="F145">
        <v>70</v>
      </c>
    </row>
    <row r="146" spans="1:6" x14ac:dyDescent="0.35">
      <c r="A146" t="s">
        <v>170</v>
      </c>
      <c r="B146" s="82" t="str">
        <f t="shared" si="161"/>
        <v>Jul-20</v>
      </c>
      <c r="C146" t="s">
        <v>254</v>
      </c>
      <c r="D146" t="s">
        <v>255</v>
      </c>
      <c r="E146" t="s">
        <v>114</v>
      </c>
      <c r="F146">
        <v>62</v>
      </c>
    </row>
    <row r="147" spans="1:6" x14ac:dyDescent="0.35">
      <c r="A147" t="s">
        <v>137</v>
      </c>
      <c r="B147" s="82" t="str">
        <f t="shared" si="161"/>
        <v>Jul-20</v>
      </c>
      <c r="C147" t="s">
        <v>256</v>
      </c>
      <c r="D147" t="s">
        <v>257</v>
      </c>
      <c r="E147" t="s">
        <v>108</v>
      </c>
      <c r="F147">
        <v>40</v>
      </c>
    </row>
    <row r="148" spans="1:6" x14ac:dyDescent="0.35">
      <c r="A148" t="s">
        <v>143</v>
      </c>
      <c r="B148" s="82" t="str">
        <f t="shared" si="161"/>
        <v>Jul-20</v>
      </c>
      <c r="C148" t="s">
        <v>256</v>
      </c>
      <c r="D148" t="s">
        <v>257</v>
      </c>
      <c r="E148" t="s">
        <v>106</v>
      </c>
      <c r="F148">
        <v>54</v>
      </c>
    </row>
    <row r="149" spans="1:6" x14ac:dyDescent="0.35">
      <c r="A149" t="s">
        <v>152</v>
      </c>
      <c r="B149" s="82" t="str">
        <f t="shared" si="161"/>
        <v>Jul-20</v>
      </c>
      <c r="C149" t="s">
        <v>256</v>
      </c>
      <c r="D149" t="s">
        <v>257</v>
      </c>
      <c r="E149" t="s">
        <v>110</v>
      </c>
      <c r="F149">
        <v>63</v>
      </c>
    </row>
    <row r="150" spans="1:6" x14ac:dyDescent="0.35">
      <c r="A150" t="s">
        <v>163</v>
      </c>
      <c r="B150" s="82" t="str">
        <f t="shared" si="161"/>
        <v>Jul-20</v>
      </c>
      <c r="C150" t="s">
        <v>256</v>
      </c>
      <c r="D150" t="s">
        <v>257</v>
      </c>
      <c r="E150" t="s">
        <v>112</v>
      </c>
      <c r="F150">
        <v>78</v>
      </c>
    </row>
    <row r="151" spans="1:6" x14ac:dyDescent="0.35">
      <c r="A151" t="s">
        <v>170</v>
      </c>
      <c r="B151" s="82" t="str">
        <f t="shared" si="161"/>
        <v>Jul-20</v>
      </c>
      <c r="C151" t="s">
        <v>256</v>
      </c>
      <c r="D151" t="s">
        <v>257</v>
      </c>
      <c r="E151" t="s">
        <v>114</v>
      </c>
      <c r="F151">
        <v>55</v>
      </c>
    </row>
    <row r="152" spans="1:6" x14ac:dyDescent="0.35">
      <c r="A152" t="s">
        <v>137</v>
      </c>
      <c r="B152" s="82" t="str">
        <f t="shared" si="161"/>
        <v>Aug-20</v>
      </c>
      <c r="C152" t="s">
        <v>258</v>
      </c>
      <c r="D152" t="s">
        <v>259</v>
      </c>
      <c r="E152" t="s">
        <v>108</v>
      </c>
      <c r="F152">
        <v>54</v>
      </c>
    </row>
    <row r="153" spans="1:6" x14ac:dyDescent="0.35">
      <c r="A153" t="s">
        <v>143</v>
      </c>
      <c r="B153" s="82" t="str">
        <f t="shared" si="161"/>
        <v>Aug-20</v>
      </c>
      <c r="C153" t="s">
        <v>258</v>
      </c>
      <c r="D153" t="s">
        <v>259</v>
      </c>
      <c r="E153" t="s">
        <v>106</v>
      </c>
      <c r="F153">
        <v>41</v>
      </c>
    </row>
    <row r="154" spans="1:6" x14ac:dyDescent="0.35">
      <c r="A154" t="s">
        <v>152</v>
      </c>
      <c r="B154" s="82" t="str">
        <f t="shared" si="161"/>
        <v>Aug-20</v>
      </c>
      <c r="C154" t="s">
        <v>258</v>
      </c>
      <c r="D154" t="s">
        <v>259</v>
      </c>
      <c r="E154" t="s">
        <v>110</v>
      </c>
      <c r="F154">
        <v>67</v>
      </c>
    </row>
    <row r="155" spans="1:6" x14ac:dyDescent="0.35">
      <c r="A155" t="s">
        <v>163</v>
      </c>
      <c r="B155" s="82" t="str">
        <f t="shared" si="161"/>
        <v>Aug-20</v>
      </c>
      <c r="C155" t="s">
        <v>258</v>
      </c>
      <c r="D155" t="s">
        <v>259</v>
      </c>
      <c r="E155" t="s">
        <v>112</v>
      </c>
      <c r="F155">
        <v>64</v>
      </c>
    </row>
    <row r="156" spans="1:6" x14ac:dyDescent="0.35">
      <c r="A156" t="s">
        <v>170</v>
      </c>
      <c r="B156" s="82" t="str">
        <f t="shared" si="161"/>
        <v>Aug-20</v>
      </c>
      <c r="C156" t="s">
        <v>258</v>
      </c>
      <c r="D156" t="s">
        <v>259</v>
      </c>
      <c r="E156" t="s">
        <v>114</v>
      </c>
      <c r="F156">
        <v>53</v>
      </c>
    </row>
    <row r="157" spans="1:6" x14ac:dyDescent="0.35">
      <c r="A157" t="s">
        <v>137</v>
      </c>
      <c r="B157" s="82" t="str">
        <f t="shared" si="161"/>
        <v>Aug-20</v>
      </c>
      <c r="C157" t="s">
        <v>260</v>
      </c>
      <c r="D157" t="s">
        <v>261</v>
      </c>
      <c r="E157" t="s">
        <v>108</v>
      </c>
      <c r="F157">
        <v>51</v>
      </c>
    </row>
    <row r="158" spans="1:6" x14ac:dyDescent="0.35">
      <c r="A158" t="s">
        <v>143</v>
      </c>
      <c r="B158" s="82" t="str">
        <f t="shared" si="161"/>
        <v>Aug-20</v>
      </c>
      <c r="C158" t="s">
        <v>260</v>
      </c>
      <c r="D158" t="s">
        <v>261</v>
      </c>
      <c r="E158" t="s">
        <v>106</v>
      </c>
      <c r="F158">
        <v>64</v>
      </c>
    </row>
    <row r="159" spans="1:6" x14ac:dyDescent="0.35">
      <c r="A159" t="s">
        <v>152</v>
      </c>
      <c r="B159" s="82" t="str">
        <f t="shared" si="161"/>
        <v>Aug-20</v>
      </c>
      <c r="C159" t="s">
        <v>260</v>
      </c>
      <c r="D159" t="s">
        <v>261</v>
      </c>
      <c r="E159" t="s">
        <v>110</v>
      </c>
      <c r="F159">
        <v>77</v>
      </c>
    </row>
    <row r="160" spans="1:6" x14ac:dyDescent="0.35">
      <c r="A160" t="s">
        <v>163</v>
      </c>
      <c r="B160" s="82" t="str">
        <f t="shared" si="161"/>
        <v>Aug-20</v>
      </c>
      <c r="C160" t="s">
        <v>260</v>
      </c>
      <c r="D160" t="s">
        <v>261</v>
      </c>
      <c r="E160" t="s">
        <v>112</v>
      </c>
      <c r="F160">
        <v>59</v>
      </c>
    </row>
    <row r="161" spans="1:6" x14ac:dyDescent="0.35">
      <c r="A161" t="s">
        <v>170</v>
      </c>
      <c r="B161" s="82" t="str">
        <f t="shared" si="161"/>
        <v>Aug-20</v>
      </c>
      <c r="C161" t="s">
        <v>260</v>
      </c>
      <c r="D161" t="s">
        <v>261</v>
      </c>
      <c r="E161" t="s">
        <v>114</v>
      </c>
      <c r="F161">
        <v>59</v>
      </c>
    </row>
    <row r="162" spans="1:6" x14ac:dyDescent="0.35">
      <c r="A162" t="s">
        <v>137</v>
      </c>
      <c r="B162" s="82" t="str">
        <f t="shared" si="161"/>
        <v>Aug-20</v>
      </c>
      <c r="C162" t="s">
        <v>262</v>
      </c>
      <c r="D162" t="s">
        <v>263</v>
      </c>
      <c r="E162" t="s">
        <v>108</v>
      </c>
      <c r="F162">
        <v>52</v>
      </c>
    </row>
    <row r="163" spans="1:6" x14ac:dyDescent="0.35">
      <c r="A163" t="s">
        <v>143</v>
      </c>
      <c r="B163" s="82" t="str">
        <f t="shared" si="161"/>
        <v>Aug-20</v>
      </c>
      <c r="C163" t="s">
        <v>262</v>
      </c>
      <c r="D163" t="s">
        <v>263</v>
      </c>
      <c r="E163" t="s">
        <v>106</v>
      </c>
      <c r="F163">
        <v>87</v>
      </c>
    </row>
    <row r="164" spans="1:6" x14ac:dyDescent="0.35">
      <c r="A164" t="s">
        <v>152</v>
      </c>
      <c r="B164" s="82" t="str">
        <f t="shared" si="161"/>
        <v>Aug-20</v>
      </c>
      <c r="C164" t="s">
        <v>262</v>
      </c>
      <c r="D164" t="s">
        <v>263</v>
      </c>
      <c r="E164" t="s">
        <v>110</v>
      </c>
      <c r="F164">
        <v>88</v>
      </c>
    </row>
    <row r="165" spans="1:6" x14ac:dyDescent="0.35">
      <c r="A165" t="s">
        <v>163</v>
      </c>
      <c r="B165" s="82" t="str">
        <f t="shared" si="161"/>
        <v>Aug-20</v>
      </c>
      <c r="C165" t="s">
        <v>262</v>
      </c>
      <c r="D165" t="s">
        <v>263</v>
      </c>
      <c r="E165" t="s">
        <v>112</v>
      </c>
      <c r="F165">
        <v>89</v>
      </c>
    </row>
    <row r="166" spans="1:6" x14ac:dyDescent="0.35">
      <c r="A166" t="s">
        <v>170</v>
      </c>
      <c r="B166" s="82" t="str">
        <f t="shared" si="161"/>
        <v>Aug-20</v>
      </c>
      <c r="C166" t="s">
        <v>262</v>
      </c>
      <c r="D166" t="s">
        <v>263</v>
      </c>
      <c r="E166" t="s">
        <v>114</v>
      </c>
      <c r="F166">
        <v>44</v>
      </c>
    </row>
    <row r="167" spans="1:6" x14ac:dyDescent="0.35">
      <c r="A167" t="s">
        <v>137</v>
      </c>
      <c r="B167" s="82" t="str">
        <f t="shared" si="161"/>
        <v>Aug-20</v>
      </c>
      <c r="C167" t="s">
        <v>264</v>
      </c>
      <c r="D167" t="s">
        <v>265</v>
      </c>
      <c r="E167" t="s">
        <v>108</v>
      </c>
      <c r="F167">
        <v>39</v>
      </c>
    </row>
    <row r="168" spans="1:6" x14ac:dyDescent="0.35">
      <c r="A168" t="s">
        <v>143</v>
      </c>
      <c r="B168" s="82" t="str">
        <f t="shared" si="161"/>
        <v>Aug-20</v>
      </c>
      <c r="C168" t="s">
        <v>264</v>
      </c>
      <c r="D168" t="s">
        <v>265</v>
      </c>
      <c r="E168" t="s">
        <v>106</v>
      </c>
      <c r="F168">
        <v>61</v>
      </c>
    </row>
    <row r="169" spans="1:6" x14ac:dyDescent="0.35">
      <c r="A169" t="s">
        <v>152</v>
      </c>
      <c r="B169" s="82" t="str">
        <f t="shared" si="161"/>
        <v>Aug-20</v>
      </c>
      <c r="C169" t="s">
        <v>264</v>
      </c>
      <c r="D169" t="s">
        <v>265</v>
      </c>
      <c r="E169" t="s">
        <v>110</v>
      </c>
      <c r="F169">
        <v>70</v>
      </c>
    </row>
    <row r="170" spans="1:6" x14ac:dyDescent="0.35">
      <c r="A170" t="s">
        <v>163</v>
      </c>
      <c r="B170" s="82" t="str">
        <f t="shared" si="161"/>
        <v>Aug-20</v>
      </c>
      <c r="C170" t="s">
        <v>264</v>
      </c>
      <c r="D170" t="s">
        <v>265</v>
      </c>
      <c r="E170" t="s">
        <v>112</v>
      </c>
      <c r="F170">
        <v>73</v>
      </c>
    </row>
    <row r="171" spans="1:6" x14ac:dyDescent="0.35">
      <c r="A171" t="s">
        <v>170</v>
      </c>
      <c r="B171" s="82" t="str">
        <f t="shared" si="161"/>
        <v>Aug-20</v>
      </c>
      <c r="C171" t="s">
        <v>264</v>
      </c>
      <c r="D171" t="s">
        <v>265</v>
      </c>
      <c r="E171" t="s">
        <v>114</v>
      </c>
      <c r="F171">
        <v>60</v>
      </c>
    </row>
    <row r="172" spans="1:6" x14ac:dyDescent="0.35">
      <c r="A172" t="s">
        <v>137</v>
      </c>
      <c r="B172" s="82" t="str">
        <f t="shared" si="161"/>
        <v>Aug-20</v>
      </c>
      <c r="C172" t="s">
        <v>266</v>
      </c>
      <c r="D172" t="s">
        <v>267</v>
      </c>
      <c r="E172" t="s">
        <v>108</v>
      </c>
      <c r="F172">
        <v>42</v>
      </c>
    </row>
    <row r="173" spans="1:6" x14ac:dyDescent="0.35">
      <c r="A173" t="s">
        <v>143</v>
      </c>
      <c r="B173" s="82" t="str">
        <f t="shared" si="161"/>
        <v>Aug-20</v>
      </c>
      <c r="C173" t="s">
        <v>266</v>
      </c>
      <c r="D173" t="s">
        <v>267</v>
      </c>
      <c r="E173" t="s">
        <v>106</v>
      </c>
      <c r="F173">
        <v>61</v>
      </c>
    </row>
    <row r="174" spans="1:6" x14ac:dyDescent="0.35">
      <c r="A174" t="s">
        <v>152</v>
      </c>
      <c r="B174" s="82" t="str">
        <f t="shared" si="161"/>
        <v>Aug-20</v>
      </c>
      <c r="C174" t="s">
        <v>266</v>
      </c>
      <c r="D174" t="s">
        <v>267</v>
      </c>
      <c r="E174" t="s">
        <v>110</v>
      </c>
      <c r="F174">
        <v>85</v>
      </c>
    </row>
    <row r="175" spans="1:6" x14ac:dyDescent="0.35">
      <c r="A175" t="s">
        <v>163</v>
      </c>
      <c r="B175" s="82" t="str">
        <f t="shared" si="161"/>
        <v>Aug-20</v>
      </c>
      <c r="C175" t="s">
        <v>266</v>
      </c>
      <c r="D175" t="s">
        <v>267</v>
      </c>
      <c r="E175" t="s">
        <v>112</v>
      </c>
      <c r="F175">
        <v>80</v>
      </c>
    </row>
    <row r="176" spans="1:6" x14ac:dyDescent="0.35">
      <c r="A176" t="s">
        <v>170</v>
      </c>
      <c r="B176" s="82" t="str">
        <f t="shared" si="161"/>
        <v>Aug-20</v>
      </c>
      <c r="C176" t="s">
        <v>266</v>
      </c>
      <c r="D176" t="s">
        <v>267</v>
      </c>
      <c r="E176" t="s">
        <v>114</v>
      </c>
      <c r="F176">
        <v>48</v>
      </c>
    </row>
    <row r="177" spans="1:6" x14ac:dyDescent="0.35">
      <c r="A177" t="s">
        <v>137</v>
      </c>
      <c r="B177" s="82" t="str">
        <f t="shared" si="161"/>
        <v>Sep-20</v>
      </c>
      <c r="C177" t="s">
        <v>268</v>
      </c>
      <c r="D177" t="s">
        <v>269</v>
      </c>
      <c r="E177" t="s">
        <v>108</v>
      </c>
      <c r="F177">
        <v>42</v>
      </c>
    </row>
    <row r="178" spans="1:6" x14ac:dyDescent="0.35">
      <c r="A178" t="s">
        <v>143</v>
      </c>
      <c r="B178" s="82" t="str">
        <f t="shared" si="161"/>
        <v>Sep-20</v>
      </c>
      <c r="C178" t="s">
        <v>268</v>
      </c>
      <c r="D178" t="s">
        <v>269</v>
      </c>
      <c r="E178" t="s">
        <v>106</v>
      </c>
      <c r="F178">
        <v>61</v>
      </c>
    </row>
    <row r="179" spans="1:6" x14ac:dyDescent="0.35">
      <c r="A179" t="s">
        <v>152</v>
      </c>
      <c r="B179" s="82" t="str">
        <f t="shared" si="161"/>
        <v>Sep-20</v>
      </c>
      <c r="C179" t="s">
        <v>268</v>
      </c>
      <c r="D179" t="s">
        <v>269</v>
      </c>
      <c r="E179" t="s">
        <v>110</v>
      </c>
      <c r="F179">
        <v>71</v>
      </c>
    </row>
    <row r="180" spans="1:6" x14ac:dyDescent="0.35">
      <c r="A180" t="s">
        <v>163</v>
      </c>
      <c r="B180" s="82" t="str">
        <f t="shared" si="161"/>
        <v>Sep-20</v>
      </c>
      <c r="C180" t="s">
        <v>268</v>
      </c>
      <c r="D180" t="s">
        <v>269</v>
      </c>
      <c r="E180" t="s">
        <v>112</v>
      </c>
      <c r="F180">
        <v>76</v>
      </c>
    </row>
    <row r="181" spans="1:6" x14ac:dyDescent="0.35">
      <c r="A181" t="s">
        <v>170</v>
      </c>
      <c r="B181" s="82" t="str">
        <f t="shared" si="161"/>
        <v>Sep-20</v>
      </c>
      <c r="C181" t="s">
        <v>268</v>
      </c>
      <c r="D181" t="s">
        <v>269</v>
      </c>
      <c r="E181" t="s">
        <v>114</v>
      </c>
      <c r="F181">
        <v>53</v>
      </c>
    </row>
    <row r="182" spans="1:6" x14ac:dyDescent="0.35">
      <c r="A182" t="s">
        <v>137</v>
      </c>
      <c r="B182" s="82" t="str">
        <f t="shared" si="161"/>
        <v>Sep-20</v>
      </c>
      <c r="C182" t="s">
        <v>270</v>
      </c>
      <c r="D182" t="s">
        <v>271</v>
      </c>
      <c r="E182" t="s">
        <v>108</v>
      </c>
      <c r="F182">
        <v>42</v>
      </c>
    </row>
    <row r="183" spans="1:6" x14ac:dyDescent="0.35">
      <c r="A183" t="s">
        <v>143</v>
      </c>
      <c r="B183" s="82" t="str">
        <f t="shared" si="161"/>
        <v>Sep-20</v>
      </c>
      <c r="C183" t="s">
        <v>270</v>
      </c>
      <c r="D183" t="s">
        <v>271</v>
      </c>
      <c r="E183" t="s">
        <v>106</v>
      </c>
      <c r="F183">
        <v>64</v>
      </c>
    </row>
    <row r="184" spans="1:6" x14ac:dyDescent="0.35">
      <c r="A184" t="s">
        <v>152</v>
      </c>
      <c r="B184" s="82" t="str">
        <f t="shared" si="161"/>
        <v>Sep-20</v>
      </c>
      <c r="C184" t="s">
        <v>270</v>
      </c>
      <c r="D184" t="s">
        <v>271</v>
      </c>
      <c r="E184" t="s">
        <v>110</v>
      </c>
      <c r="F184">
        <v>68</v>
      </c>
    </row>
    <row r="185" spans="1:6" x14ac:dyDescent="0.35">
      <c r="A185" t="s">
        <v>163</v>
      </c>
      <c r="B185" s="82" t="str">
        <f t="shared" si="161"/>
        <v>Sep-20</v>
      </c>
      <c r="C185" t="s">
        <v>270</v>
      </c>
      <c r="D185" t="s">
        <v>271</v>
      </c>
      <c r="E185" t="s">
        <v>112</v>
      </c>
      <c r="F185">
        <v>76</v>
      </c>
    </row>
    <row r="186" spans="1:6" x14ac:dyDescent="0.35">
      <c r="A186" t="s">
        <v>170</v>
      </c>
      <c r="B186" s="82" t="str">
        <f t="shared" si="161"/>
        <v>Sep-20</v>
      </c>
      <c r="C186" t="s">
        <v>270</v>
      </c>
      <c r="D186" t="s">
        <v>271</v>
      </c>
      <c r="E186" t="s">
        <v>114</v>
      </c>
      <c r="F186">
        <v>46</v>
      </c>
    </row>
    <row r="187" spans="1:6" x14ac:dyDescent="0.35">
      <c r="A187" t="s">
        <v>137</v>
      </c>
      <c r="B187" s="82" t="str">
        <f t="shared" si="161"/>
        <v>Sep-20</v>
      </c>
      <c r="C187" t="s">
        <v>272</v>
      </c>
      <c r="D187" t="s">
        <v>273</v>
      </c>
      <c r="E187" t="s">
        <v>108</v>
      </c>
      <c r="F187">
        <v>39</v>
      </c>
    </row>
    <row r="188" spans="1:6" x14ac:dyDescent="0.35">
      <c r="A188" t="s">
        <v>143</v>
      </c>
      <c r="B188" s="82" t="str">
        <f t="shared" si="161"/>
        <v>Sep-20</v>
      </c>
      <c r="C188" t="s">
        <v>272</v>
      </c>
      <c r="D188" t="s">
        <v>273</v>
      </c>
      <c r="E188" t="s">
        <v>106</v>
      </c>
      <c r="F188">
        <v>74</v>
      </c>
    </row>
    <row r="189" spans="1:6" x14ac:dyDescent="0.35">
      <c r="A189" t="s">
        <v>152</v>
      </c>
      <c r="B189" s="82" t="str">
        <f t="shared" si="161"/>
        <v>Sep-20</v>
      </c>
      <c r="C189" t="s">
        <v>272</v>
      </c>
      <c r="D189" t="s">
        <v>273</v>
      </c>
      <c r="E189" t="s">
        <v>110</v>
      </c>
      <c r="F189">
        <v>45</v>
      </c>
    </row>
    <row r="190" spans="1:6" x14ac:dyDescent="0.35">
      <c r="A190" t="s">
        <v>163</v>
      </c>
      <c r="B190" s="82" t="str">
        <f t="shared" si="161"/>
        <v>Sep-20</v>
      </c>
      <c r="C190" t="s">
        <v>272</v>
      </c>
      <c r="D190" t="s">
        <v>273</v>
      </c>
      <c r="E190" t="s">
        <v>112</v>
      </c>
      <c r="F190">
        <v>73</v>
      </c>
    </row>
    <row r="191" spans="1:6" x14ac:dyDescent="0.35">
      <c r="A191" t="s">
        <v>170</v>
      </c>
      <c r="B191" s="82" t="str">
        <f t="shared" si="161"/>
        <v>Sep-20</v>
      </c>
      <c r="C191" t="s">
        <v>272</v>
      </c>
      <c r="D191" t="s">
        <v>273</v>
      </c>
      <c r="E191" t="s">
        <v>114</v>
      </c>
      <c r="F191">
        <v>50</v>
      </c>
    </row>
    <row r="192" spans="1:6" x14ac:dyDescent="0.35">
      <c r="A192" t="s">
        <v>137</v>
      </c>
      <c r="B192" s="82" t="str">
        <f t="shared" si="161"/>
        <v>Sep-20</v>
      </c>
      <c r="C192" t="s">
        <v>274</v>
      </c>
      <c r="D192" t="s">
        <v>275</v>
      </c>
      <c r="E192" t="s">
        <v>108</v>
      </c>
      <c r="F192">
        <v>51</v>
      </c>
    </row>
    <row r="193" spans="1:6" x14ac:dyDescent="0.35">
      <c r="A193" t="s">
        <v>143</v>
      </c>
      <c r="B193" s="82" t="str">
        <f t="shared" si="161"/>
        <v>Sep-20</v>
      </c>
      <c r="C193" t="s">
        <v>274</v>
      </c>
      <c r="D193" t="s">
        <v>275</v>
      </c>
      <c r="E193" t="s">
        <v>106</v>
      </c>
      <c r="F193">
        <v>72</v>
      </c>
    </row>
    <row r="194" spans="1:6" x14ac:dyDescent="0.35">
      <c r="A194" t="s">
        <v>152</v>
      </c>
      <c r="B194" s="82" t="str">
        <f t="shared" si="161"/>
        <v>Sep-20</v>
      </c>
      <c r="C194" t="s">
        <v>274</v>
      </c>
      <c r="D194" t="s">
        <v>275</v>
      </c>
      <c r="E194" t="s">
        <v>110</v>
      </c>
      <c r="F194">
        <v>53</v>
      </c>
    </row>
    <row r="195" spans="1:6" x14ac:dyDescent="0.35">
      <c r="A195" t="s">
        <v>163</v>
      </c>
      <c r="B195" s="82" t="str">
        <f t="shared" ref="B195:B258" si="162">TEXT(VALUE(C195),"mmm-yy")</f>
        <v>Sep-20</v>
      </c>
      <c r="C195" t="s">
        <v>274</v>
      </c>
      <c r="D195" t="s">
        <v>275</v>
      </c>
      <c r="E195" t="s">
        <v>112</v>
      </c>
      <c r="F195">
        <v>73</v>
      </c>
    </row>
    <row r="196" spans="1:6" x14ac:dyDescent="0.35">
      <c r="A196" t="s">
        <v>170</v>
      </c>
      <c r="B196" s="82" t="str">
        <f t="shared" si="162"/>
        <v>Sep-20</v>
      </c>
      <c r="C196" t="s">
        <v>274</v>
      </c>
      <c r="D196" t="s">
        <v>275</v>
      </c>
      <c r="E196" t="s">
        <v>114</v>
      </c>
      <c r="F196">
        <v>55</v>
      </c>
    </row>
    <row r="197" spans="1:6" x14ac:dyDescent="0.35">
      <c r="A197" t="s">
        <v>137</v>
      </c>
      <c r="B197" s="82" t="str">
        <f t="shared" si="162"/>
        <v>Oct-20</v>
      </c>
      <c r="C197" t="s">
        <v>276</v>
      </c>
      <c r="D197" t="s">
        <v>277</v>
      </c>
      <c r="E197" t="s">
        <v>108</v>
      </c>
      <c r="F197">
        <v>50</v>
      </c>
    </row>
    <row r="198" spans="1:6" x14ac:dyDescent="0.35">
      <c r="A198" t="s">
        <v>143</v>
      </c>
      <c r="B198" s="82" t="str">
        <f t="shared" si="162"/>
        <v>Oct-20</v>
      </c>
      <c r="C198" t="s">
        <v>276</v>
      </c>
      <c r="D198" t="s">
        <v>277</v>
      </c>
      <c r="E198" t="s">
        <v>106</v>
      </c>
      <c r="F198">
        <v>74</v>
      </c>
    </row>
    <row r="199" spans="1:6" x14ac:dyDescent="0.35">
      <c r="A199" t="s">
        <v>152</v>
      </c>
      <c r="B199" s="82" t="str">
        <f t="shared" si="162"/>
        <v>Oct-20</v>
      </c>
      <c r="C199" t="s">
        <v>276</v>
      </c>
      <c r="D199" t="s">
        <v>277</v>
      </c>
      <c r="E199" t="s">
        <v>110</v>
      </c>
      <c r="F199">
        <v>74</v>
      </c>
    </row>
    <row r="200" spans="1:6" x14ac:dyDescent="0.35">
      <c r="A200" t="s">
        <v>163</v>
      </c>
      <c r="B200" s="82" t="str">
        <f t="shared" si="162"/>
        <v>Oct-20</v>
      </c>
      <c r="C200" t="s">
        <v>276</v>
      </c>
      <c r="D200" t="s">
        <v>277</v>
      </c>
      <c r="E200" t="s">
        <v>112</v>
      </c>
      <c r="F200">
        <v>76</v>
      </c>
    </row>
    <row r="201" spans="1:6" x14ac:dyDescent="0.35">
      <c r="A201" t="s">
        <v>170</v>
      </c>
      <c r="B201" s="82" t="str">
        <f t="shared" si="162"/>
        <v>Oct-20</v>
      </c>
      <c r="C201" t="s">
        <v>276</v>
      </c>
      <c r="D201" t="s">
        <v>277</v>
      </c>
      <c r="E201" t="s">
        <v>114</v>
      </c>
      <c r="F201">
        <v>45</v>
      </c>
    </row>
    <row r="202" spans="1:6" x14ac:dyDescent="0.35">
      <c r="A202" t="s">
        <v>137</v>
      </c>
      <c r="B202" s="82" t="str">
        <f t="shared" si="162"/>
        <v>Oct-20</v>
      </c>
      <c r="C202" t="s">
        <v>278</v>
      </c>
      <c r="D202" t="s">
        <v>279</v>
      </c>
      <c r="E202" t="s">
        <v>108</v>
      </c>
      <c r="F202">
        <v>52</v>
      </c>
    </row>
    <row r="203" spans="1:6" x14ac:dyDescent="0.35">
      <c r="A203" t="s">
        <v>143</v>
      </c>
      <c r="B203" s="82" t="str">
        <f t="shared" si="162"/>
        <v>Oct-20</v>
      </c>
      <c r="C203" t="s">
        <v>278</v>
      </c>
      <c r="D203" t="s">
        <v>279</v>
      </c>
      <c r="E203" t="s">
        <v>106</v>
      </c>
      <c r="F203">
        <v>53</v>
      </c>
    </row>
    <row r="204" spans="1:6" x14ac:dyDescent="0.35">
      <c r="A204" t="s">
        <v>152</v>
      </c>
      <c r="B204" s="82" t="str">
        <f t="shared" si="162"/>
        <v>Oct-20</v>
      </c>
      <c r="C204" t="s">
        <v>278</v>
      </c>
      <c r="D204" t="s">
        <v>279</v>
      </c>
      <c r="E204" t="s">
        <v>110</v>
      </c>
      <c r="F204">
        <v>65</v>
      </c>
    </row>
    <row r="205" spans="1:6" x14ac:dyDescent="0.35">
      <c r="A205" t="s">
        <v>163</v>
      </c>
      <c r="B205" s="82" t="str">
        <f t="shared" si="162"/>
        <v>Oct-20</v>
      </c>
      <c r="C205" t="s">
        <v>278</v>
      </c>
      <c r="D205" t="s">
        <v>279</v>
      </c>
      <c r="E205" t="s">
        <v>112</v>
      </c>
      <c r="F205">
        <v>71</v>
      </c>
    </row>
    <row r="206" spans="1:6" x14ac:dyDescent="0.35">
      <c r="A206" t="s">
        <v>170</v>
      </c>
      <c r="B206" s="82" t="str">
        <f t="shared" si="162"/>
        <v>Oct-20</v>
      </c>
      <c r="C206" t="s">
        <v>278</v>
      </c>
      <c r="D206" t="s">
        <v>279</v>
      </c>
      <c r="E206" t="s">
        <v>114</v>
      </c>
      <c r="F206">
        <v>52</v>
      </c>
    </row>
    <row r="207" spans="1:6" x14ac:dyDescent="0.35">
      <c r="A207" t="s">
        <v>137</v>
      </c>
      <c r="B207" s="82" t="str">
        <f t="shared" si="162"/>
        <v>Oct-20</v>
      </c>
      <c r="C207" t="s">
        <v>280</v>
      </c>
      <c r="D207" t="s">
        <v>281</v>
      </c>
      <c r="E207" t="s">
        <v>108</v>
      </c>
      <c r="F207">
        <v>58</v>
      </c>
    </row>
    <row r="208" spans="1:6" x14ac:dyDescent="0.35">
      <c r="A208" t="s">
        <v>143</v>
      </c>
      <c r="B208" s="82" t="str">
        <f t="shared" si="162"/>
        <v>Oct-20</v>
      </c>
      <c r="C208" t="s">
        <v>280</v>
      </c>
      <c r="D208" t="s">
        <v>281</v>
      </c>
      <c r="E208" t="s">
        <v>106</v>
      </c>
      <c r="F208">
        <v>49</v>
      </c>
    </row>
    <row r="209" spans="1:6" x14ac:dyDescent="0.35">
      <c r="A209" t="s">
        <v>152</v>
      </c>
      <c r="B209" s="82" t="str">
        <f t="shared" si="162"/>
        <v>Oct-20</v>
      </c>
      <c r="C209" t="s">
        <v>280</v>
      </c>
      <c r="D209" t="s">
        <v>281</v>
      </c>
      <c r="E209" t="s">
        <v>110</v>
      </c>
      <c r="F209">
        <v>50</v>
      </c>
    </row>
    <row r="210" spans="1:6" x14ac:dyDescent="0.35">
      <c r="A210" t="s">
        <v>163</v>
      </c>
      <c r="B210" s="82" t="str">
        <f t="shared" si="162"/>
        <v>Oct-20</v>
      </c>
      <c r="C210" t="s">
        <v>280</v>
      </c>
      <c r="D210" t="s">
        <v>281</v>
      </c>
      <c r="E210" t="s">
        <v>112</v>
      </c>
      <c r="F210">
        <v>92</v>
      </c>
    </row>
    <row r="211" spans="1:6" x14ac:dyDescent="0.35">
      <c r="A211" t="s">
        <v>170</v>
      </c>
      <c r="B211" s="82" t="str">
        <f t="shared" si="162"/>
        <v>Oct-20</v>
      </c>
      <c r="C211" t="s">
        <v>280</v>
      </c>
      <c r="D211" t="s">
        <v>281</v>
      </c>
      <c r="E211" t="s">
        <v>114</v>
      </c>
      <c r="F211">
        <v>66</v>
      </c>
    </row>
    <row r="212" spans="1:6" x14ac:dyDescent="0.35">
      <c r="A212" t="s">
        <v>137</v>
      </c>
      <c r="B212" s="82" t="str">
        <f t="shared" si="162"/>
        <v>Oct-20</v>
      </c>
      <c r="C212" t="s">
        <v>282</v>
      </c>
      <c r="D212" t="s">
        <v>283</v>
      </c>
      <c r="E212" t="s">
        <v>108</v>
      </c>
      <c r="F212">
        <v>46</v>
      </c>
    </row>
    <row r="213" spans="1:6" x14ac:dyDescent="0.35">
      <c r="A213" t="s">
        <v>143</v>
      </c>
      <c r="B213" s="82" t="str">
        <f t="shared" si="162"/>
        <v>Oct-20</v>
      </c>
      <c r="C213" t="s">
        <v>282</v>
      </c>
      <c r="D213" t="s">
        <v>283</v>
      </c>
      <c r="E213" t="s">
        <v>106</v>
      </c>
      <c r="F213">
        <v>43</v>
      </c>
    </row>
    <row r="214" spans="1:6" x14ac:dyDescent="0.35">
      <c r="A214" t="s">
        <v>152</v>
      </c>
      <c r="B214" s="82" t="str">
        <f t="shared" si="162"/>
        <v>Oct-20</v>
      </c>
      <c r="C214" t="s">
        <v>282</v>
      </c>
      <c r="D214" t="s">
        <v>283</v>
      </c>
      <c r="E214" t="s">
        <v>110</v>
      </c>
      <c r="F214">
        <v>44</v>
      </c>
    </row>
    <row r="215" spans="1:6" x14ac:dyDescent="0.35">
      <c r="A215" t="s">
        <v>163</v>
      </c>
      <c r="B215" s="82" t="str">
        <f t="shared" si="162"/>
        <v>Oct-20</v>
      </c>
      <c r="C215" t="s">
        <v>282</v>
      </c>
      <c r="D215" t="s">
        <v>283</v>
      </c>
      <c r="E215" t="s">
        <v>112</v>
      </c>
      <c r="F215">
        <v>78</v>
      </c>
    </row>
    <row r="216" spans="1:6" x14ac:dyDescent="0.35">
      <c r="A216" t="s">
        <v>170</v>
      </c>
      <c r="B216" s="82" t="str">
        <f t="shared" si="162"/>
        <v>Oct-20</v>
      </c>
      <c r="C216" t="s">
        <v>282</v>
      </c>
      <c r="D216" t="s">
        <v>283</v>
      </c>
      <c r="E216" t="s">
        <v>114</v>
      </c>
      <c r="F216">
        <v>65</v>
      </c>
    </row>
    <row r="217" spans="1:6" x14ac:dyDescent="0.35">
      <c r="A217" t="s">
        <v>137</v>
      </c>
      <c r="B217" s="82" t="str">
        <f t="shared" si="162"/>
        <v>Nov-20</v>
      </c>
      <c r="C217" t="s">
        <v>284</v>
      </c>
      <c r="D217" t="s">
        <v>285</v>
      </c>
      <c r="E217" t="s">
        <v>108</v>
      </c>
      <c r="F217">
        <v>44</v>
      </c>
    </row>
    <row r="218" spans="1:6" x14ac:dyDescent="0.35">
      <c r="A218" t="s">
        <v>143</v>
      </c>
      <c r="B218" s="82" t="str">
        <f t="shared" si="162"/>
        <v>Nov-20</v>
      </c>
      <c r="C218" t="s">
        <v>284</v>
      </c>
      <c r="D218" t="s">
        <v>285</v>
      </c>
      <c r="E218" t="s">
        <v>106</v>
      </c>
      <c r="F218">
        <v>50</v>
      </c>
    </row>
    <row r="219" spans="1:6" x14ac:dyDescent="0.35">
      <c r="A219" t="s">
        <v>152</v>
      </c>
      <c r="B219" s="82" t="str">
        <f t="shared" si="162"/>
        <v>Nov-20</v>
      </c>
      <c r="C219" t="s">
        <v>284</v>
      </c>
      <c r="D219" t="s">
        <v>285</v>
      </c>
      <c r="E219" t="s">
        <v>110</v>
      </c>
      <c r="F219">
        <v>65</v>
      </c>
    </row>
    <row r="220" spans="1:6" x14ac:dyDescent="0.35">
      <c r="A220" t="s">
        <v>163</v>
      </c>
      <c r="B220" s="82" t="str">
        <f t="shared" si="162"/>
        <v>Nov-20</v>
      </c>
      <c r="C220" t="s">
        <v>284</v>
      </c>
      <c r="D220" t="s">
        <v>285</v>
      </c>
      <c r="E220" t="s">
        <v>112</v>
      </c>
      <c r="F220">
        <v>79</v>
      </c>
    </row>
    <row r="221" spans="1:6" x14ac:dyDescent="0.35">
      <c r="A221" t="s">
        <v>170</v>
      </c>
      <c r="B221" s="82" t="str">
        <f t="shared" si="162"/>
        <v>Nov-20</v>
      </c>
      <c r="C221" t="s">
        <v>284</v>
      </c>
      <c r="D221" t="s">
        <v>285</v>
      </c>
      <c r="E221" t="s">
        <v>114</v>
      </c>
      <c r="F221">
        <v>56</v>
      </c>
    </row>
    <row r="222" spans="1:6" x14ac:dyDescent="0.35">
      <c r="A222" t="s">
        <v>137</v>
      </c>
      <c r="B222" s="82" t="str">
        <f t="shared" si="162"/>
        <v>Nov-20</v>
      </c>
      <c r="C222" t="s">
        <v>286</v>
      </c>
      <c r="D222" t="s">
        <v>287</v>
      </c>
      <c r="E222" t="s">
        <v>108</v>
      </c>
      <c r="F222">
        <v>58</v>
      </c>
    </row>
    <row r="223" spans="1:6" x14ac:dyDescent="0.35">
      <c r="A223" t="s">
        <v>143</v>
      </c>
      <c r="B223" s="82" t="str">
        <f t="shared" si="162"/>
        <v>Nov-20</v>
      </c>
      <c r="C223" t="s">
        <v>286</v>
      </c>
      <c r="D223" t="s">
        <v>287</v>
      </c>
      <c r="E223" t="s">
        <v>106</v>
      </c>
      <c r="F223">
        <v>57</v>
      </c>
    </row>
    <row r="224" spans="1:6" x14ac:dyDescent="0.35">
      <c r="A224" t="s">
        <v>152</v>
      </c>
      <c r="B224" s="82" t="str">
        <f t="shared" si="162"/>
        <v>Nov-20</v>
      </c>
      <c r="C224" t="s">
        <v>286</v>
      </c>
      <c r="D224" t="s">
        <v>287</v>
      </c>
      <c r="E224" t="s">
        <v>110</v>
      </c>
      <c r="F224">
        <v>64</v>
      </c>
    </row>
    <row r="225" spans="1:6" x14ac:dyDescent="0.35">
      <c r="A225" t="s">
        <v>163</v>
      </c>
      <c r="B225" s="82" t="str">
        <f t="shared" si="162"/>
        <v>Nov-20</v>
      </c>
      <c r="C225" t="s">
        <v>286</v>
      </c>
      <c r="D225" t="s">
        <v>287</v>
      </c>
      <c r="E225" t="s">
        <v>112</v>
      </c>
      <c r="F225">
        <v>78</v>
      </c>
    </row>
    <row r="226" spans="1:6" x14ac:dyDescent="0.35">
      <c r="A226" t="s">
        <v>170</v>
      </c>
      <c r="B226" s="82" t="str">
        <f t="shared" si="162"/>
        <v>Nov-20</v>
      </c>
      <c r="C226" t="s">
        <v>286</v>
      </c>
      <c r="D226" t="s">
        <v>287</v>
      </c>
      <c r="E226" t="s">
        <v>114</v>
      </c>
      <c r="F226">
        <v>52</v>
      </c>
    </row>
    <row r="227" spans="1:6" x14ac:dyDescent="0.35">
      <c r="A227" t="s">
        <v>137</v>
      </c>
      <c r="B227" s="82" t="str">
        <f t="shared" si="162"/>
        <v>Nov-20</v>
      </c>
      <c r="C227" t="s">
        <v>288</v>
      </c>
      <c r="D227" t="s">
        <v>289</v>
      </c>
      <c r="E227" t="s">
        <v>108</v>
      </c>
      <c r="F227">
        <v>62</v>
      </c>
    </row>
    <row r="228" spans="1:6" x14ac:dyDescent="0.35">
      <c r="A228" t="s">
        <v>143</v>
      </c>
      <c r="B228" s="82" t="str">
        <f t="shared" si="162"/>
        <v>Nov-20</v>
      </c>
      <c r="C228" t="s">
        <v>288</v>
      </c>
      <c r="D228" t="s">
        <v>289</v>
      </c>
      <c r="E228" t="s">
        <v>106</v>
      </c>
      <c r="F228">
        <v>54</v>
      </c>
    </row>
    <row r="229" spans="1:6" x14ac:dyDescent="0.35">
      <c r="A229" t="s">
        <v>152</v>
      </c>
      <c r="B229" s="82" t="str">
        <f t="shared" si="162"/>
        <v>Nov-20</v>
      </c>
      <c r="C229" t="s">
        <v>288</v>
      </c>
      <c r="D229" t="s">
        <v>289</v>
      </c>
      <c r="E229" t="s">
        <v>110</v>
      </c>
      <c r="F229">
        <v>71</v>
      </c>
    </row>
    <row r="230" spans="1:6" x14ac:dyDescent="0.35">
      <c r="A230" t="s">
        <v>163</v>
      </c>
      <c r="B230" s="82" t="str">
        <f t="shared" si="162"/>
        <v>Nov-20</v>
      </c>
      <c r="C230" t="s">
        <v>288</v>
      </c>
      <c r="D230" t="s">
        <v>289</v>
      </c>
      <c r="E230" t="s">
        <v>112</v>
      </c>
      <c r="F230">
        <v>92</v>
      </c>
    </row>
    <row r="231" spans="1:6" x14ac:dyDescent="0.35">
      <c r="A231" t="s">
        <v>170</v>
      </c>
      <c r="B231" s="82" t="str">
        <f t="shared" si="162"/>
        <v>Nov-20</v>
      </c>
      <c r="C231" t="s">
        <v>288</v>
      </c>
      <c r="D231" t="s">
        <v>289</v>
      </c>
      <c r="E231" t="s">
        <v>114</v>
      </c>
      <c r="F231">
        <v>48</v>
      </c>
    </row>
    <row r="232" spans="1:6" x14ac:dyDescent="0.35">
      <c r="A232" t="s">
        <v>137</v>
      </c>
      <c r="B232" s="82" t="str">
        <f t="shared" si="162"/>
        <v>Nov-20</v>
      </c>
      <c r="C232" t="s">
        <v>290</v>
      </c>
      <c r="D232" t="s">
        <v>291</v>
      </c>
      <c r="E232" t="s">
        <v>108</v>
      </c>
      <c r="F232">
        <v>52</v>
      </c>
    </row>
    <row r="233" spans="1:6" x14ac:dyDescent="0.35">
      <c r="A233" t="s">
        <v>143</v>
      </c>
      <c r="B233" s="82" t="str">
        <f t="shared" si="162"/>
        <v>Nov-20</v>
      </c>
      <c r="C233" t="s">
        <v>290</v>
      </c>
      <c r="D233" t="s">
        <v>291</v>
      </c>
      <c r="E233" t="s">
        <v>106</v>
      </c>
      <c r="F233">
        <v>46</v>
      </c>
    </row>
    <row r="234" spans="1:6" x14ac:dyDescent="0.35">
      <c r="A234" t="s">
        <v>152</v>
      </c>
      <c r="B234" s="82" t="str">
        <f t="shared" si="162"/>
        <v>Nov-20</v>
      </c>
      <c r="C234" t="s">
        <v>290</v>
      </c>
      <c r="D234" t="s">
        <v>291</v>
      </c>
      <c r="E234" t="s">
        <v>110</v>
      </c>
      <c r="F234">
        <v>55</v>
      </c>
    </row>
    <row r="235" spans="1:6" x14ac:dyDescent="0.35">
      <c r="A235" t="s">
        <v>163</v>
      </c>
      <c r="B235" s="82" t="str">
        <f t="shared" si="162"/>
        <v>Nov-20</v>
      </c>
      <c r="C235" t="s">
        <v>290</v>
      </c>
      <c r="D235" t="s">
        <v>291</v>
      </c>
      <c r="E235" t="s">
        <v>112</v>
      </c>
      <c r="F235">
        <v>77</v>
      </c>
    </row>
    <row r="236" spans="1:6" x14ac:dyDescent="0.35">
      <c r="A236" t="s">
        <v>170</v>
      </c>
      <c r="B236" s="82" t="str">
        <f t="shared" si="162"/>
        <v>Nov-20</v>
      </c>
      <c r="C236" t="s">
        <v>290</v>
      </c>
      <c r="D236" t="s">
        <v>291</v>
      </c>
      <c r="E236" t="s">
        <v>114</v>
      </c>
      <c r="F236">
        <v>57</v>
      </c>
    </row>
    <row r="237" spans="1:6" x14ac:dyDescent="0.35">
      <c r="A237" t="s">
        <v>137</v>
      </c>
      <c r="B237" s="82" t="str">
        <f t="shared" si="162"/>
        <v>Nov-20</v>
      </c>
      <c r="C237" t="s">
        <v>292</v>
      </c>
      <c r="D237" t="s">
        <v>293</v>
      </c>
      <c r="E237" t="s">
        <v>108</v>
      </c>
      <c r="F237">
        <v>52</v>
      </c>
    </row>
    <row r="238" spans="1:6" x14ac:dyDescent="0.35">
      <c r="A238" t="s">
        <v>143</v>
      </c>
      <c r="B238" s="82" t="str">
        <f t="shared" si="162"/>
        <v>Nov-20</v>
      </c>
      <c r="C238" t="s">
        <v>292</v>
      </c>
      <c r="D238" t="s">
        <v>293</v>
      </c>
      <c r="E238" t="s">
        <v>106</v>
      </c>
      <c r="F238">
        <v>47</v>
      </c>
    </row>
    <row r="239" spans="1:6" x14ac:dyDescent="0.35">
      <c r="A239" t="s">
        <v>152</v>
      </c>
      <c r="B239" s="82" t="str">
        <f t="shared" si="162"/>
        <v>Nov-20</v>
      </c>
      <c r="C239" t="s">
        <v>292</v>
      </c>
      <c r="D239" t="s">
        <v>293</v>
      </c>
      <c r="E239" t="s">
        <v>110</v>
      </c>
      <c r="F239">
        <v>63</v>
      </c>
    </row>
    <row r="240" spans="1:6" x14ac:dyDescent="0.35">
      <c r="A240" t="s">
        <v>163</v>
      </c>
      <c r="B240" s="82" t="str">
        <f t="shared" si="162"/>
        <v>Nov-20</v>
      </c>
      <c r="C240" t="s">
        <v>292</v>
      </c>
      <c r="D240" t="s">
        <v>293</v>
      </c>
      <c r="E240" t="s">
        <v>112</v>
      </c>
      <c r="F240">
        <v>73</v>
      </c>
    </row>
    <row r="241" spans="1:6" x14ac:dyDescent="0.35">
      <c r="A241" t="s">
        <v>170</v>
      </c>
      <c r="B241" s="82" t="str">
        <f t="shared" si="162"/>
        <v>Nov-20</v>
      </c>
      <c r="C241" t="s">
        <v>292</v>
      </c>
      <c r="D241" t="s">
        <v>293</v>
      </c>
      <c r="E241" t="s">
        <v>114</v>
      </c>
      <c r="F241">
        <v>61</v>
      </c>
    </row>
    <row r="242" spans="1:6" x14ac:dyDescent="0.35">
      <c r="A242" t="s">
        <v>137</v>
      </c>
      <c r="B242" s="82" t="str">
        <f t="shared" si="162"/>
        <v>Dec-20</v>
      </c>
      <c r="C242" t="s">
        <v>294</v>
      </c>
      <c r="D242" t="s">
        <v>295</v>
      </c>
      <c r="E242" t="s">
        <v>108</v>
      </c>
      <c r="F242">
        <v>53</v>
      </c>
    </row>
    <row r="243" spans="1:6" x14ac:dyDescent="0.35">
      <c r="A243" t="s">
        <v>143</v>
      </c>
      <c r="B243" s="82" t="str">
        <f t="shared" si="162"/>
        <v>Dec-20</v>
      </c>
      <c r="C243" t="s">
        <v>294</v>
      </c>
      <c r="D243" t="s">
        <v>295</v>
      </c>
      <c r="E243" t="s">
        <v>106</v>
      </c>
      <c r="F243">
        <v>62</v>
      </c>
    </row>
    <row r="244" spans="1:6" x14ac:dyDescent="0.35">
      <c r="A244" t="s">
        <v>152</v>
      </c>
      <c r="B244" s="82" t="str">
        <f t="shared" si="162"/>
        <v>Dec-20</v>
      </c>
      <c r="C244" t="s">
        <v>294</v>
      </c>
      <c r="D244" t="s">
        <v>295</v>
      </c>
      <c r="E244" t="s">
        <v>110</v>
      </c>
      <c r="F244">
        <v>56</v>
      </c>
    </row>
    <row r="245" spans="1:6" x14ac:dyDescent="0.35">
      <c r="A245" t="s">
        <v>163</v>
      </c>
      <c r="B245" s="82" t="str">
        <f t="shared" si="162"/>
        <v>Dec-20</v>
      </c>
      <c r="C245" t="s">
        <v>294</v>
      </c>
      <c r="D245" t="s">
        <v>295</v>
      </c>
      <c r="E245" t="s">
        <v>112</v>
      </c>
      <c r="F245">
        <v>76</v>
      </c>
    </row>
    <row r="246" spans="1:6" x14ac:dyDescent="0.35">
      <c r="A246" t="s">
        <v>170</v>
      </c>
      <c r="B246" s="82" t="str">
        <f t="shared" si="162"/>
        <v>Dec-20</v>
      </c>
      <c r="C246" t="s">
        <v>294</v>
      </c>
      <c r="D246" t="s">
        <v>295</v>
      </c>
      <c r="E246" t="s">
        <v>114</v>
      </c>
      <c r="F246">
        <v>49</v>
      </c>
    </row>
    <row r="247" spans="1:6" x14ac:dyDescent="0.35">
      <c r="A247" t="s">
        <v>137</v>
      </c>
      <c r="B247" s="82" t="str">
        <f t="shared" si="162"/>
        <v>Dec-20</v>
      </c>
      <c r="C247" t="s">
        <v>296</v>
      </c>
      <c r="D247" t="s">
        <v>297</v>
      </c>
      <c r="E247" t="s">
        <v>108</v>
      </c>
      <c r="F247">
        <v>58</v>
      </c>
    </row>
    <row r="248" spans="1:6" x14ac:dyDescent="0.35">
      <c r="A248" t="s">
        <v>143</v>
      </c>
      <c r="B248" s="82" t="str">
        <f t="shared" si="162"/>
        <v>Dec-20</v>
      </c>
      <c r="C248" t="s">
        <v>296</v>
      </c>
      <c r="D248" t="s">
        <v>297</v>
      </c>
      <c r="E248" t="s">
        <v>106</v>
      </c>
      <c r="F248">
        <v>65</v>
      </c>
    </row>
    <row r="249" spans="1:6" x14ac:dyDescent="0.35">
      <c r="A249" t="s">
        <v>152</v>
      </c>
      <c r="B249" s="82" t="str">
        <f t="shared" si="162"/>
        <v>Dec-20</v>
      </c>
      <c r="C249" t="s">
        <v>296</v>
      </c>
      <c r="D249" t="s">
        <v>297</v>
      </c>
      <c r="E249" t="s">
        <v>110</v>
      </c>
      <c r="F249">
        <v>79</v>
      </c>
    </row>
    <row r="250" spans="1:6" x14ac:dyDescent="0.35">
      <c r="A250" t="s">
        <v>163</v>
      </c>
      <c r="B250" s="82" t="str">
        <f t="shared" si="162"/>
        <v>Dec-20</v>
      </c>
      <c r="C250" t="s">
        <v>296</v>
      </c>
      <c r="D250" t="s">
        <v>297</v>
      </c>
      <c r="E250" t="s">
        <v>112</v>
      </c>
      <c r="F250">
        <v>77</v>
      </c>
    </row>
    <row r="251" spans="1:6" x14ac:dyDescent="0.35">
      <c r="A251" t="s">
        <v>170</v>
      </c>
      <c r="B251" s="82" t="str">
        <f t="shared" si="162"/>
        <v>Dec-20</v>
      </c>
      <c r="C251" t="s">
        <v>296</v>
      </c>
      <c r="D251" t="s">
        <v>297</v>
      </c>
      <c r="E251" t="s">
        <v>114</v>
      </c>
      <c r="F251">
        <v>51</v>
      </c>
    </row>
    <row r="252" spans="1:6" x14ac:dyDescent="0.35">
      <c r="A252" t="s">
        <v>137</v>
      </c>
      <c r="B252" s="82" t="str">
        <f t="shared" si="162"/>
        <v>Dec-20</v>
      </c>
      <c r="C252" t="s">
        <v>298</v>
      </c>
      <c r="D252" t="s">
        <v>299</v>
      </c>
      <c r="E252" t="s">
        <v>108</v>
      </c>
      <c r="F252">
        <v>66</v>
      </c>
    </row>
    <row r="253" spans="1:6" x14ac:dyDescent="0.35">
      <c r="A253" t="s">
        <v>143</v>
      </c>
      <c r="B253" s="82" t="str">
        <f t="shared" si="162"/>
        <v>Dec-20</v>
      </c>
      <c r="C253" t="s">
        <v>298</v>
      </c>
      <c r="D253" t="s">
        <v>299</v>
      </c>
      <c r="E253" t="s">
        <v>106</v>
      </c>
      <c r="F253">
        <v>42</v>
      </c>
    </row>
    <row r="254" spans="1:6" x14ac:dyDescent="0.35">
      <c r="A254" t="s">
        <v>152</v>
      </c>
      <c r="B254" s="82" t="str">
        <f t="shared" si="162"/>
        <v>Dec-20</v>
      </c>
      <c r="C254" t="s">
        <v>298</v>
      </c>
      <c r="D254" t="s">
        <v>299</v>
      </c>
      <c r="E254" t="s">
        <v>110</v>
      </c>
      <c r="F254">
        <v>90</v>
      </c>
    </row>
    <row r="255" spans="1:6" x14ac:dyDescent="0.35">
      <c r="A255" t="s">
        <v>163</v>
      </c>
      <c r="B255" s="82" t="str">
        <f t="shared" si="162"/>
        <v>Dec-20</v>
      </c>
      <c r="C255" t="s">
        <v>298</v>
      </c>
      <c r="D255" t="s">
        <v>299</v>
      </c>
      <c r="E255" t="s">
        <v>112</v>
      </c>
      <c r="F255">
        <v>94</v>
      </c>
    </row>
    <row r="256" spans="1:6" x14ac:dyDescent="0.35">
      <c r="A256" t="s">
        <v>170</v>
      </c>
      <c r="B256" s="82" t="str">
        <f t="shared" si="162"/>
        <v>Dec-20</v>
      </c>
      <c r="C256" t="s">
        <v>298</v>
      </c>
      <c r="D256" t="s">
        <v>299</v>
      </c>
      <c r="E256" t="s">
        <v>114</v>
      </c>
      <c r="F256">
        <v>52</v>
      </c>
    </row>
    <row r="257" spans="1:6" x14ac:dyDescent="0.35">
      <c r="A257" t="s">
        <v>137</v>
      </c>
      <c r="B257" s="82" t="str">
        <f t="shared" si="162"/>
        <v>Dec-20</v>
      </c>
      <c r="C257" t="s">
        <v>300</v>
      </c>
      <c r="D257" t="s">
        <v>301</v>
      </c>
      <c r="E257" t="s">
        <v>108</v>
      </c>
      <c r="F257">
        <v>67</v>
      </c>
    </row>
    <row r="258" spans="1:6" x14ac:dyDescent="0.35">
      <c r="A258" t="s">
        <v>143</v>
      </c>
      <c r="B258" s="82" t="str">
        <f t="shared" si="162"/>
        <v>Dec-20</v>
      </c>
      <c r="C258" t="s">
        <v>300</v>
      </c>
      <c r="D258" t="s">
        <v>301</v>
      </c>
      <c r="E258" t="s">
        <v>106</v>
      </c>
      <c r="F258">
        <v>72</v>
      </c>
    </row>
    <row r="259" spans="1:6" x14ac:dyDescent="0.35">
      <c r="A259" t="s">
        <v>152</v>
      </c>
      <c r="B259" s="82" t="str">
        <f t="shared" ref="B259:B322" si="163">TEXT(VALUE(C259),"mmm-yy")</f>
        <v>Dec-20</v>
      </c>
      <c r="C259" t="s">
        <v>300</v>
      </c>
      <c r="D259" t="s">
        <v>301</v>
      </c>
      <c r="E259" t="s">
        <v>110</v>
      </c>
      <c r="F259">
        <v>108</v>
      </c>
    </row>
    <row r="260" spans="1:6" x14ac:dyDescent="0.35">
      <c r="A260" t="s">
        <v>163</v>
      </c>
      <c r="B260" s="82" t="str">
        <f t="shared" si="163"/>
        <v>Dec-20</v>
      </c>
      <c r="C260" t="s">
        <v>300</v>
      </c>
      <c r="D260" t="s">
        <v>301</v>
      </c>
      <c r="E260" t="s">
        <v>112</v>
      </c>
      <c r="F260">
        <v>143</v>
      </c>
    </row>
    <row r="261" spans="1:6" x14ac:dyDescent="0.35">
      <c r="A261" t="s">
        <v>170</v>
      </c>
      <c r="B261" s="82" t="str">
        <f t="shared" si="163"/>
        <v>Dec-20</v>
      </c>
      <c r="C261" t="s">
        <v>300</v>
      </c>
      <c r="D261" t="s">
        <v>301</v>
      </c>
      <c r="E261" t="s">
        <v>114</v>
      </c>
      <c r="F261">
        <v>71</v>
      </c>
    </row>
    <row r="262" spans="1:6" x14ac:dyDescent="0.35">
      <c r="A262" t="s">
        <v>137</v>
      </c>
      <c r="B262" s="82" t="str">
        <f t="shared" si="163"/>
        <v>Jan-21</v>
      </c>
      <c r="C262" t="s">
        <v>302</v>
      </c>
      <c r="D262" t="s">
        <v>303</v>
      </c>
      <c r="E262" t="s">
        <v>108</v>
      </c>
      <c r="F262">
        <v>100</v>
      </c>
    </row>
    <row r="263" spans="1:6" x14ac:dyDescent="0.35">
      <c r="A263" t="s">
        <v>143</v>
      </c>
      <c r="B263" s="82" t="str">
        <f t="shared" si="163"/>
        <v>Jan-21</v>
      </c>
      <c r="C263" t="s">
        <v>302</v>
      </c>
      <c r="D263" t="s">
        <v>303</v>
      </c>
      <c r="E263" t="s">
        <v>106</v>
      </c>
      <c r="F263">
        <v>89</v>
      </c>
    </row>
    <row r="264" spans="1:6" x14ac:dyDescent="0.35">
      <c r="A264" t="s">
        <v>152</v>
      </c>
      <c r="B264" s="82" t="str">
        <f t="shared" si="163"/>
        <v>Jan-21</v>
      </c>
      <c r="C264" t="s">
        <v>302</v>
      </c>
      <c r="D264" t="s">
        <v>303</v>
      </c>
      <c r="E264" t="s">
        <v>110</v>
      </c>
      <c r="F264">
        <v>120</v>
      </c>
    </row>
    <row r="265" spans="1:6" x14ac:dyDescent="0.35">
      <c r="A265" t="s">
        <v>163</v>
      </c>
      <c r="B265" s="82" t="str">
        <f t="shared" si="163"/>
        <v>Jan-21</v>
      </c>
      <c r="C265" t="s">
        <v>302</v>
      </c>
      <c r="D265" t="s">
        <v>303</v>
      </c>
      <c r="E265" t="s">
        <v>112</v>
      </c>
      <c r="F265">
        <v>133</v>
      </c>
    </row>
    <row r="266" spans="1:6" x14ac:dyDescent="0.35">
      <c r="A266" t="s">
        <v>170</v>
      </c>
      <c r="B266" s="82" t="str">
        <f t="shared" si="163"/>
        <v>Jan-21</v>
      </c>
      <c r="C266" t="s">
        <v>302</v>
      </c>
      <c r="D266" t="s">
        <v>303</v>
      </c>
      <c r="E266" t="s">
        <v>114</v>
      </c>
      <c r="F266">
        <v>88</v>
      </c>
    </row>
    <row r="267" spans="1:6" x14ac:dyDescent="0.35">
      <c r="A267" t="s">
        <v>137</v>
      </c>
      <c r="B267" s="82" t="str">
        <f t="shared" si="163"/>
        <v>Jan-21</v>
      </c>
      <c r="C267" t="s">
        <v>304</v>
      </c>
      <c r="D267" t="s">
        <v>305</v>
      </c>
      <c r="E267" t="s">
        <v>108</v>
      </c>
      <c r="F267">
        <v>63</v>
      </c>
    </row>
    <row r="268" spans="1:6" x14ac:dyDescent="0.35">
      <c r="A268" t="s">
        <v>143</v>
      </c>
      <c r="B268" s="82" t="str">
        <f t="shared" si="163"/>
        <v>Jan-21</v>
      </c>
      <c r="C268" t="s">
        <v>304</v>
      </c>
      <c r="D268" t="s">
        <v>305</v>
      </c>
      <c r="E268" t="s">
        <v>106</v>
      </c>
      <c r="F268">
        <v>50</v>
      </c>
    </row>
    <row r="269" spans="1:6" x14ac:dyDescent="0.35">
      <c r="A269" t="s">
        <v>152</v>
      </c>
      <c r="B269" s="82" t="str">
        <f t="shared" si="163"/>
        <v>Jan-21</v>
      </c>
      <c r="C269" t="s">
        <v>304</v>
      </c>
      <c r="D269" t="s">
        <v>305</v>
      </c>
      <c r="E269" t="s">
        <v>110</v>
      </c>
      <c r="F269">
        <v>77</v>
      </c>
    </row>
    <row r="270" spans="1:6" x14ac:dyDescent="0.35">
      <c r="A270" t="s">
        <v>163</v>
      </c>
      <c r="B270" s="82" t="str">
        <f t="shared" si="163"/>
        <v>Jan-21</v>
      </c>
      <c r="C270" t="s">
        <v>304</v>
      </c>
      <c r="D270" t="s">
        <v>305</v>
      </c>
      <c r="E270" t="s">
        <v>112</v>
      </c>
      <c r="F270">
        <v>110</v>
      </c>
    </row>
    <row r="271" spans="1:6" x14ac:dyDescent="0.35">
      <c r="A271" t="s">
        <v>170</v>
      </c>
      <c r="B271" s="82" t="str">
        <f t="shared" si="163"/>
        <v>Jan-21</v>
      </c>
      <c r="C271" t="s">
        <v>304</v>
      </c>
      <c r="D271" t="s">
        <v>305</v>
      </c>
      <c r="E271" t="s">
        <v>114</v>
      </c>
      <c r="F271">
        <v>61</v>
      </c>
    </row>
    <row r="272" spans="1:6" x14ac:dyDescent="0.35">
      <c r="A272" t="s">
        <v>137</v>
      </c>
      <c r="B272" s="82" t="str">
        <f t="shared" si="163"/>
        <v>Jan-21</v>
      </c>
      <c r="C272" t="s">
        <v>306</v>
      </c>
      <c r="D272" t="s">
        <v>307</v>
      </c>
      <c r="E272" t="s">
        <v>108</v>
      </c>
      <c r="F272">
        <v>78</v>
      </c>
    </row>
    <row r="273" spans="1:6" x14ac:dyDescent="0.35">
      <c r="A273" t="s">
        <v>143</v>
      </c>
      <c r="B273" s="82" t="str">
        <f t="shared" si="163"/>
        <v>Jan-21</v>
      </c>
      <c r="C273" t="s">
        <v>306</v>
      </c>
      <c r="D273" t="s">
        <v>307</v>
      </c>
      <c r="E273" t="s">
        <v>106</v>
      </c>
      <c r="F273">
        <v>73</v>
      </c>
    </row>
    <row r="274" spans="1:6" x14ac:dyDescent="0.35">
      <c r="A274" t="s">
        <v>152</v>
      </c>
      <c r="B274" s="82" t="str">
        <f t="shared" si="163"/>
        <v>Jan-21</v>
      </c>
      <c r="C274" t="s">
        <v>306</v>
      </c>
      <c r="D274" t="s">
        <v>307</v>
      </c>
      <c r="E274" t="s">
        <v>110</v>
      </c>
      <c r="F274">
        <v>106</v>
      </c>
    </row>
    <row r="275" spans="1:6" x14ac:dyDescent="0.35">
      <c r="A275" t="s">
        <v>163</v>
      </c>
      <c r="B275" s="82" t="str">
        <f t="shared" si="163"/>
        <v>Jan-21</v>
      </c>
      <c r="C275" t="s">
        <v>306</v>
      </c>
      <c r="D275" t="s">
        <v>307</v>
      </c>
      <c r="E275" t="s">
        <v>112</v>
      </c>
      <c r="F275">
        <v>93</v>
      </c>
    </row>
    <row r="276" spans="1:6" x14ac:dyDescent="0.35">
      <c r="A276" t="s">
        <v>170</v>
      </c>
      <c r="B276" s="82" t="str">
        <f t="shared" si="163"/>
        <v>Jan-21</v>
      </c>
      <c r="C276" t="s">
        <v>306</v>
      </c>
      <c r="D276" t="s">
        <v>307</v>
      </c>
      <c r="E276" t="s">
        <v>114</v>
      </c>
      <c r="F276">
        <v>81</v>
      </c>
    </row>
    <row r="277" spans="1:6" x14ac:dyDescent="0.35">
      <c r="A277" t="s">
        <v>137</v>
      </c>
      <c r="B277" s="82" t="str">
        <f t="shared" si="163"/>
        <v>Jan-21</v>
      </c>
      <c r="C277" t="s">
        <v>308</v>
      </c>
      <c r="D277" t="s">
        <v>309</v>
      </c>
      <c r="E277" t="s">
        <v>108</v>
      </c>
      <c r="F277">
        <v>53</v>
      </c>
    </row>
    <row r="278" spans="1:6" x14ac:dyDescent="0.35">
      <c r="A278" t="s">
        <v>143</v>
      </c>
      <c r="B278" s="82" t="str">
        <f t="shared" si="163"/>
        <v>Jan-21</v>
      </c>
      <c r="C278" t="s">
        <v>308</v>
      </c>
      <c r="D278" t="s">
        <v>309</v>
      </c>
      <c r="E278" t="s">
        <v>106</v>
      </c>
      <c r="F278">
        <v>74</v>
      </c>
    </row>
    <row r="279" spans="1:6" x14ac:dyDescent="0.35">
      <c r="A279" t="s">
        <v>152</v>
      </c>
      <c r="B279" s="82" t="str">
        <f t="shared" si="163"/>
        <v>Jan-21</v>
      </c>
      <c r="C279" t="s">
        <v>308</v>
      </c>
      <c r="D279" t="s">
        <v>309</v>
      </c>
      <c r="E279" t="s">
        <v>110</v>
      </c>
      <c r="F279">
        <v>93</v>
      </c>
    </row>
    <row r="280" spans="1:6" x14ac:dyDescent="0.35">
      <c r="A280" t="s">
        <v>163</v>
      </c>
      <c r="B280" s="82" t="str">
        <f t="shared" si="163"/>
        <v>Jan-21</v>
      </c>
      <c r="C280" t="s">
        <v>308</v>
      </c>
      <c r="D280" t="s">
        <v>309</v>
      </c>
      <c r="E280" t="s">
        <v>112</v>
      </c>
      <c r="F280">
        <v>83</v>
      </c>
    </row>
    <row r="281" spans="1:6" x14ac:dyDescent="0.35">
      <c r="A281" t="s">
        <v>170</v>
      </c>
      <c r="B281" s="82" t="str">
        <f t="shared" si="163"/>
        <v>Jan-21</v>
      </c>
      <c r="C281" t="s">
        <v>308</v>
      </c>
      <c r="D281" t="s">
        <v>309</v>
      </c>
      <c r="E281" t="s">
        <v>114</v>
      </c>
      <c r="F281">
        <v>62</v>
      </c>
    </row>
    <row r="282" spans="1:6" x14ac:dyDescent="0.35">
      <c r="A282" t="s">
        <v>137</v>
      </c>
      <c r="B282" s="82" t="str">
        <f t="shared" si="163"/>
        <v>Jan-21</v>
      </c>
      <c r="C282" t="s">
        <v>310</v>
      </c>
      <c r="D282" t="s">
        <v>311</v>
      </c>
      <c r="E282" t="s">
        <v>108</v>
      </c>
      <c r="F282">
        <v>52</v>
      </c>
    </row>
    <row r="283" spans="1:6" x14ac:dyDescent="0.35">
      <c r="A283" t="s">
        <v>143</v>
      </c>
      <c r="B283" s="82" t="str">
        <f t="shared" si="163"/>
        <v>Jan-21</v>
      </c>
      <c r="C283" t="s">
        <v>310</v>
      </c>
      <c r="D283" t="s">
        <v>311</v>
      </c>
      <c r="E283" t="s">
        <v>106</v>
      </c>
      <c r="F283">
        <v>63</v>
      </c>
    </row>
    <row r="284" spans="1:6" x14ac:dyDescent="0.35">
      <c r="A284" t="s">
        <v>152</v>
      </c>
      <c r="B284" s="82" t="str">
        <f t="shared" si="163"/>
        <v>Jan-21</v>
      </c>
      <c r="C284" t="s">
        <v>310</v>
      </c>
      <c r="D284" t="s">
        <v>311</v>
      </c>
      <c r="E284" t="s">
        <v>110</v>
      </c>
      <c r="F284">
        <v>58</v>
      </c>
    </row>
    <row r="285" spans="1:6" x14ac:dyDescent="0.35">
      <c r="A285" t="s">
        <v>163</v>
      </c>
      <c r="B285" s="82" t="str">
        <f t="shared" si="163"/>
        <v>Jan-21</v>
      </c>
      <c r="C285" t="s">
        <v>310</v>
      </c>
      <c r="D285" t="s">
        <v>311</v>
      </c>
      <c r="E285" t="s">
        <v>112</v>
      </c>
      <c r="F285">
        <v>71</v>
      </c>
    </row>
    <row r="286" spans="1:6" x14ac:dyDescent="0.35">
      <c r="A286" t="s">
        <v>170</v>
      </c>
      <c r="B286" s="82" t="str">
        <f t="shared" si="163"/>
        <v>Jan-21</v>
      </c>
      <c r="C286" t="s">
        <v>310</v>
      </c>
      <c r="D286" t="s">
        <v>311</v>
      </c>
      <c r="E286" t="s">
        <v>114</v>
      </c>
      <c r="F286">
        <v>56</v>
      </c>
    </row>
    <row r="287" spans="1:6" x14ac:dyDescent="0.35">
      <c r="A287" t="s">
        <v>137</v>
      </c>
      <c r="B287" s="82" t="str">
        <f t="shared" si="163"/>
        <v>Feb-21</v>
      </c>
      <c r="C287" t="s">
        <v>312</v>
      </c>
      <c r="D287" t="s">
        <v>313</v>
      </c>
      <c r="E287" t="s">
        <v>108</v>
      </c>
      <c r="F287">
        <v>48</v>
      </c>
    </row>
    <row r="288" spans="1:6" x14ac:dyDescent="0.35">
      <c r="A288" t="s">
        <v>143</v>
      </c>
      <c r="B288" s="82" t="str">
        <f t="shared" si="163"/>
        <v>Feb-21</v>
      </c>
      <c r="C288" t="s">
        <v>312</v>
      </c>
      <c r="D288" t="s">
        <v>313</v>
      </c>
      <c r="E288" t="s">
        <v>106</v>
      </c>
      <c r="F288">
        <v>43</v>
      </c>
    </row>
    <row r="289" spans="1:6" x14ac:dyDescent="0.35">
      <c r="A289" t="s">
        <v>152</v>
      </c>
      <c r="B289" s="82" t="str">
        <f t="shared" si="163"/>
        <v>Feb-21</v>
      </c>
      <c r="C289" t="s">
        <v>312</v>
      </c>
      <c r="D289" t="s">
        <v>313</v>
      </c>
      <c r="E289" t="s">
        <v>110</v>
      </c>
      <c r="F289">
        <v>63</v>
      </c>
    </row>
    <row r="290" spans="1:6" x14ac:dyDescent="0.35">
      <c r="A290" t="s">
        <v>163</v>
      </c>
      <c r="B290" s="82" t="str">
        <f t="shared" si="163"/>
        <v>Feb-21</v>
      </c>
      <c r="C290" t="s">
        <v>312</v>
      </c>
      <c r="D290" t="s">
        <v>313</v>
      </c>
      <c r="E290" t="s">
        <v>112</v>
      </c>
      <c r="F290">
        <v>51</v>
      </c>
    </row>
    <row r="291" spans="1:6" x14ac:dyDescent="0.35">
      <c r="A291" t="s">
        <v>170</v>
      </c>
      <c r="B291" s="82" t="str">
        <f t="shared" si="163"/>
        <v>Feb-21</v>
      </c>
      <c r="C291" t="s">
        <v>312</v>
      </c>
      <c r="D291" t="s">
        <v>313</v>
      </c>
      <c r="E291" t="s">
        <v>114</v>
      </c>
      <c r="F291">
        <v>48</v>
      </c>
    </row>
    <row r="292" spans="1:6" x14ac:dyDescent="0.35">
      <c r="A292" t="s">
        <v>137</v>
      </c>
      <c r="B292" s="82" t="str">
        <f t="shared" si="163"/>
        <v>Feb-21</v>
      </c>
      <c r="C292" t="s">
        <v>314</v>
      </c>
      <c r="D292" t="s">
        <v>315</v>
      </c>
      <c r="E292" t="s">
        <v>108</v>
      </c>
      <c r="F292">
        <v>46</v>
      </c>
    </row>
    <row r="293" spans="1:6" x14ac:dyDescent="0.35">
      <c r="A293" t="s">
        <v>143</v>
      </c>
      <c r="B293" s="82" t="str">
        <f t="shared" si="163"/>
        <v>Feb-21</v>
      </c>
      <c r="C293" t="s">
        <v>314</v>
      </c>
      <c r="D293" t="s">
        <v>315</v>
      </c>
      <c r="E293" t="s">
        <v>106</v>
      </c>
      <c r="F293">
        <v>42</v>
      </c>
    </row>
    <row r="294" spans="1:6" x14ac:dyDescent="0.35">
      <c r="A294" t="s">
        <v>152</v>
      </c>
      <c r="B294" s="82" t="str">
        <f t="shared" si="163"/>
        <v>Feb-21</v>
      </c>
      <c r="C294" t="s">
        <v>314</v>
      </c>
      <c r="D294" t="s">
        <v>315</v>
      </c>
      <c r="E294" t="s">
        <v>110</v>
      </c>
      <c r="F294">
        <v>68</v>
      </c>
    </row>
    <row r="295" spans="1:6" x14ac:dyDescent="0.35">
      <c r="A295" t="s">
        <v>163</v>
      </c>
      <c r="B295" s="82" t="str">
        <f t="shared" si="163"/>
        <v>Feb-21</v>
      </c>
      <c r="C295" t="s">
        <v>314</v>
      </c>
      <c r="D295" t="s">
        <v>315</v>
      </c>
      <c r="E295" t="s">
        <v>112</v>
      </c>
      <c r="F295">
        <v>76</v>
      </c>
    </row>
    <row r="296" spans="1:6" x14ac:dyDescent="0.35">
      <c r="A296" t="s">
        <v>170</v>
      </c>
      <c r="B296" s="82" t="str">
        <f t="shared" si="163"/>
        <v>Feb-21</v>
      </c>
      <c r="C296" t="s">
        <v>314</v>
      </c>
      <c r="D296" t="s">
        <v>315</v>
      </c>
      <c r="E296" t="s">
        <v>114</v>
      </c>
      <c r="F296">
        <v>49</v>
      </c>
    </row>
    <row r="297" spans="1:6" x14ac:dyDescent="0.35">
      <c r="A297" t="s">
        <v>137</v>
      </c>
      <c r="B297" s="82" t="str">
        <f t="shared" si="163"/>
        <v>Feb-21</v>
      </c>
      <c r="C297" t="s">
        <v>316</v>
      </c>
      <c r="D297" t="s">
        <v>317</v>
      </c>
      <c r="E297" t="s">
        <v>108</v>
      </c>
      <c r="F297">
        <v>47</v>
      </c>
    </row>
    <row r="298" spans="1:6" x14ac:dyDescent="0.35">
      <c r="A298" t="s">
        <v>143</v>
      </c>
      <c r="B298" s="82" t="str">
        <f t="shared" si="163"/>
        <v>Feb-21</v>
      </c>
      <c r="C298" t="s">
        <v>316</v>
      </c>
      <c r="D298" t="s">
        <v>317</v>
      </c>
      <c r="E298" t="s">
        <v>106</v>
      </c>
      <c r="F298">
        <v>57</v>
      </c>
    </row>
    <row r="299" spans="1:6" x14ac:dyDescent="0.35">
      <c r="A299" t="s">
        <v>152</v>
      </c>
      <c r="B299" s="82" t="str">
        <f t="shared" si="163"/>
        <v>Feb-21</v>
      </c>
      <c r="C299" t="s">
        <v>316</v>
      </c>
      <c r="D299" t="s">
        <v>317</v>
      </c>
      <c r="E299" t="s">
        <v>110</v>
      </c>
      <c r="F299">
        <v>61</v>
      </c>
    </row>
    <row r="300" spans="1:6" x14ac:dyDescent="0.35">
      <c r="A300" t="s">
        <v>163</v>
      </c>
      <c r="B300" s="82" t="str">
        <f t="shared" si="163"/>
        <v>Feb-21</v>
      </c>
      <c r="C300" t="s">
        <v>316</v>
      </c>
      <c r="D300" t="s">
        <v>317</v>
      </c>
      <c r="E300" t="s">
        <v>112</v>
      </c>
      <c r="F300">
        <v>79</v>
      </c>
    </row>
    <row r="301" spans="1:6" x14ac:dyDescent="0.35">
      <c r="A301" t="s">
        <v>170</v>
      </c>
      <c r="B301" s="82" t="str">
        <f t="shared" si="163"/>
        <v>Feb-21</v>
      </c>
      <c r="C301" t="s">
        <v>316</v>
      </c>
      <c r="D301" t="s">
        <v>317</v>
      </c>
      <c r="E301" t="s">
        <v>114</v>
      </c>
      <c r="F301">
        <v>74</v>
      </c>
    </row>
    <row r="302" spans="1:6" x14ac:dyDescent="0.35">
      <c r="A302" t="s">
        <v>137</v>
      </c>
      <c r="B302" s="82" t="str">
        <f t="shared" si="163"/>
        <v>Feb-21</v>
      </c>
      <c r="C302" t="s">
        <v>318</v>
      </c>
      <c r="D302" t="s">
        <v>319</v>
      </c>
      <c r="E302" t="s">
        <v>108</v>
      </c>
      <c r="F302">
        <v>49</v>
      </c>
    </row>
    <row r="303" spans="1:6" x14ac:dyDescent="0.35">
      <c r="A303" t="s">
        <v>143</v>
      </c>
      <c r="B303" s="82" t="str">
        <f t="shared" si="163"/>
        <v>Feb-21</v>
      </c>
      <c r="C303" t="s">
        <v>318</v>
      </c>
      <c r="D303" t="s">
        <v>319</v>
      </c>
      <c r="E303" t="s">
        <v>106</v>
      </c>
      <c r="F303">
        <v>54</v>
      </c>
    </row>
    <row r="304" spans="1:6" x14ac:dyDescent="0.35">
      <c r="A304" t="s">
        <v>152</v>
      </c>
      <c r="B304" s="82" t="str">
        <f t="shared" si="163"/>
        <v>Feb-21</v>
      </c>
      <c r="C304" t="s">
        <v>318</v>
      </c>
      <c r="D304" t="s">
        <v>319</v>
      </c>
      <c r="E304" t="s">
        <v>110</v>
      </c>
      <c r="F304">
        <v>49</v>
      </c>
    </row>
    <row r="305" spans="1:6" x14ac:dyDescent="0.35">
      <c r="A305" t="s">
        <v>163</v>
      </c>
      <c r="B305" s="82" t="str">
        <f t="shared" si="163"/>
        <v>Feb-21</v>
      </c>
      <c r="C305" t="s">
        <v>318</v>
      </c>
      <c r="D305" t="s">
        <v>319</v>
      </c>
      <c r="E305" t="s">
        <v>112</v>
      </c>
      <c r="F305">
        <v>60</v>
      </c>
    </row>
    <row r="306" spans="1:6" x14ac:dyDescent="0.35">
      <c r="A306" t="s">
        <v>170</v>
      </c>
      <c r="B306" s="82" t="str">
        <f t="shared" si="163"/>
        <v>Feb-21</v>
      </c>
      <c r="C306" t="s">
        <v>318</v>
      </c>
      <c r="D306" t="s">
        <v>319</v>
      </c>
      <c r="E306" t="s">
        <v>114</v>
      </c>
      <c r="F306">
        <v>72</v>
      </c>
    </row>
    <row r="307" spans="1:6" x14ac:dyDescent="0.35">
      <c r="A307" t="s">
        <v>137</v>
      </c>
      <c r="B307" s="82" t="str">
        <f t="shared" si="163"/>
        <v>Mar-21</v>
      </c>
      <c r="C307" t="s">
        <v>320</v>
      </c>
      <c r="D307" t="s">
        <v>321</v>
      </c>
      <c r="E307" t="s">
        <v>108</v>
      </c>
      <c r="F307">
        <v>58</v>
      </c>
    </row>
    <row r="308" spans="1:6" x14ac:dyDescent="0.35">
      <c r="A308" t="s">
        <v>143</v>
      </c>
      <c r="B308" s="82" t="str">
        <f t="shared" si="163"/>
        <v>Mar-21</v>
      </c>
      <c r="C308" t="s">
        <v>320</v>
      </c>
      <c r="D308" t="s">
        <v>321</v>
      </c>
      <c r="E308" t="s">
        <v>106</v>
      </c>
      <c r="F308">
        <v>53</v>
      </c>
    </row>
    <row r="309" spans="1:6" x14ac:dyDescent="0.35">
      <c r="A309" t="s">
        <v>152</v>
      </c>
      <c r="B309" s="82" t="str">
        <f t="shared" si="163"/>
        <v>Mar-21</v>
      </c>
      <c r="C309" t="s">
        <v>320</v>
      </c>
      <c r="D309" t="s">
        <v>321</v>
      </c>
      <c r="E309" t="s">
        <v>110</v>
      </c>
      <c r="F309">
        <v>44</v>
      </c>
    </row>
    <row r="310" spans="1:6" x14ac:dyDescent="0.35">
      <c r="A310" t="s">
        <v>163</v>
      </c>
      <c r="B310" s="82" t="str">
        <f t="shared" si="163"/>
        <v>Mar-21</v>
      </c>
      <c r="C310" t="s">
        <v>320</v>
      </c>
      <c r="D310" t="s">
        <v>321</v>
      </c>
      <c r="E310" t="s">
        <v>112</v>
      </c>
      <c r="F310">
        <v>73</v>
      </c>
    </row>
    <row r="311" spans="1:6" x14ac:dyDescent="0.35">
      <c r="A311" t="s">
        <v>170</v>
      </c>
      <c r="B311" s="82" t="str">
        <f t="shared" si="163"/>
        <v>Mar-21</v>
      </c>
      <c r="C311" t="s">
        <v>320</v>
      </c>
      <c r="D311" t="s">
        <v>321</v>
      </c>
      <c r="E311" t="s">
        <v>114</v>
      </c>
      <c r="F311">
        <v>54</v>
      </c>
    </row>
    <row r="312" spans="1:6" x14ac:dyDescent="0.35">
      <c r="A312" t="s">
        <v>137</v>
      </c>
      <c r="B312" s="82" t="str">
        <f t="shared" si="163"/>
        <v>Mar-21</v>
      </c>
      <c r="C312" t="s">
        <v>322</v>
      </c>
      <c r="D312" t="s">
        <v>323</v>
      </c>
      <c r="E312" t="s">
        <v>108</v>
      </c>
      <c r="F312">
        <v>60</v>
      </c>
    </row>
    <row r="313" spans="1:6" x14ac:dyDescent="0.35">
      <c r="A313" t="s">
        <v>143</v>
      </c>
      <c r="B313" s="82" t="str">
        <f t="shared" si="163"/>
        <v>Mar-21</v>
      </c>
      <c r="C313" t="s">
        <v>322</v>
      </c>
      <c r="D313" t="s">
        <v>323</v>
      </c>
      <c r="E313" t="s">
        <v>106</v>
      </c>
      <c r="F313">
        <v>48</v>
      </c>
    </row>
    <row r="314" spans="1:6" x14ac:dyDescent="0.35">
      <c r="A314" t="s">
        <v>152</v>
      </c>
      <c r="B314" s="82" t="str">
        <f t="shared" si="163"/>
        <v>Mar-21</v>
      </c>
      <c r="C314" t="s">
        <v>322</v>
      </c>
      <c r="D314" t="s">
        <v>323</v>
      </c>
      <c r="E314" t="s">
        <v>110</v>
      </c>
      <c r="F314">
        <v>49</v>
      </c>
    </row>
    <row r="315" spans="1:6" x14ac:dyDescent="0.35">
      <c r="A315" t="s">
        <v>163</v>
      </c>
      <c r="B315" s="82" t="str">
        <f t="shared" si="163"/>
        <v>Mar-21</v>
      </c>
      <c r="C315" t="s">
        <v>322</v>
      </c>
      <c r="D315" t="s">
        <v>323</v>
      </c>
      <c r="E315" t="s">
        <v>112</v>
      </c>
      <c r="F315">
        <v>68</v>
      </c>
    </row>
    <row r="316" spans="1:6" x14ac:dyDescent="0.35">
      <c r="A316" t="s">
        <v>170</v>
      </c>
      <c r="B316" s="82" t="str">
        <f t="shared" si="163"/>
        <v>Mar-21</v>
      </c>
      <c r="C316" t="s">
        <v>322</v>
      </c>
      <c r="D316" t="s">
        <v>323</v>
      </c>
      <c r="E316" t="s">
        <v>114</v>
      </c>
      <c r="F316">
        <v>57</v>
      </c>
    </row>
    <row r="317" spans="1:6" x14ac:dyDescent="0.35">
      <c r="A317" t="s">
        <v>137</v>
      </c>
      <c r="B317" s="82" t="str">
        <f t="shared" si="163"/>
        <v>Mar-21</v>
      </c>
      <c r="C317" t="s">
        <v>324</v>
      </c>
      <c r="D317" t="s">
        <v>325</v>
      </c>
      <c r="E317" t="s">
        <v>108</v>
      </c>
      <c r="F317">
        <v>43</v>
      </c>
    </row>
    <row r="318" spans="1:6" x14ac:dyDescent="0.35">
      <c r="A318" t="s">
        <v>143</v>
      </c>
      <c r="B318" s="82" t="str">
        <f t="shared" si="163"/>
        <v>Mar-21</v>
      </c>
      <c r="C318" t="s">
        <v>324</v>
      </c>
      <c r="D318" t="s">
        <v>325</v>
      </c>
      <c r="E318" t="s">
        <v>106</v>
      </c>
      <c r="F318">
        <v>68</v>
      </c>
    </row>
    <row r="319" spans="1:6" x14ac:dyDescent="0.35">
      <c r="A319" t="s">
        <v>152</v>
      </c>
      <c r="B319" s="82" t="str">
        <f t="shared" si="163"/>
        <v>Mar-21</v>
      </c>
      <c r="C319" t="s">
        <v>324</v>
      </c>
      <c r="D319" t="s">
        <v>325</v>
      </c>
      <c r="E319" t="s">
        <v>110</v>
      </c>
      <c r="F319">
        <v>63</v>
      </c>
    </row>
    <row r="320" spans="1:6" x14ac:dyDescent="0.35">
      <c r="A320" t="s">
        <v>163</v>
      </c>
      <c r="B320" s="82" t="str">
        <f t="shared" si="163"/>
        <v>Mar-21</v>
      </c>
      <c r="C320" t="s">
        <v>324</v>
      </c>
      <c r="D320" t="s">
        <v>325</v>
      </c>
      <c r="E320" t="s">
        <v>112</v>
      </c>
      <c r="F320">
        <v>67</v>
      </c>
    </row>
    <row r="321" spans="1:6" x14ac:dyDescent="0.35">
      <c r="A321" t="s">
        <v>170</v>
      </c>
      <c r="B321" s="82" t="str">
        <f t="shared" si="163"/>
        <v>Mar-21</v>
      </c>
      <c r="C321" t="s">
        <v>324</v>
      </c>
      <c r="D321" t="s">
        <v>325</v>
      </c>
      <c r="E321" t="s">
        <v>114</v>
      </c>
      <c r="F321">
        <v>55</v>
      </c>
    </row>
    <row r="322" spans="1:6" x14ac:dyDescent="0.35">
      <c r="A322" t="s">
        <v>137</v>
      </c>
      <c r="B322" s="82" t="str">
        <f t="shared" si="163"/>
        <v>Mar-21</v>
      </c>
      <c r="C322" t="s">
        <v>326</v>
      </c>
      <c r="D322" t="s">
        <v>327</v>
      </c>
      <c r="E322" t="s">
        <v>108</v>
      </c>
      <c r="F322">
        <v>57</v>
      </c>
    </row>
    <row r="323" spans="1:6" x14ac:dyDescent="0.35">
      <c r="A323" t="s">
        <v>143</v>
      </c>
      <c r="B323" s="82" t="str">
        <f t="shared" ref="B323:B386" si="164">TEXT(VALUE(C323),"mmm-yy")</f>
        <v>Mar-21</v>
      </c>
      <c r="C323" t="s">
        <v>326</v>
      </c>
      <c r="D323" t="s">
        <v>327</v>
      </c>
      <c r="E323" t="s">
        <v>106</v>
      </c>
      <c r="F323">
        <v>71</v>
      </c>
    </row>
    <row r="324" spans="1:6" x14ac:dyDescent="0.35">
      <c r="A324" t="s">
        <v>152</v>
      </c>
      <c r="B324" s="82" t="str">
        <f t="shared" si="164"/>
        <v>Mar-21</v>
      </c>
      <c r="C324" t="s">
        <v>326</v>
      </c>
      <c r="D324" t="s">
        <v>327</v>
      </c>
      <c r="E324" t="s">
        <v>110</v>
      </c>
      <c r="F324">
        <v>50</v>
      </c>
    </row>
    <row r="325" spans="1:6" x14ac:dyDescent="0.35">
      <c r="A325" t="s">
        <v>163</v>
      </c>
      <c r="B325" s="82" t="str">
        <f t="shared" si="164"/>
        <v>Mar-21</v>
      </c>
      <c r="C325" t="s">
        <v>326</v>
      </c>
      <c r="D325" t="s">
        <v>327</v>
      </c>
      <c r="E325" t="s">
        <v>112</v>
      </c>
      <c r="F325">
        <v>52</v>
      </c>
    </row>
    <row r="326" spans="1:6" x14ac:dyDescent="0.35">
      <c r="A326" t="s">
        <v>170</v>
      </c>
      <c r="B326" s="82" t="str">
        <f t="shared" si="164"/>
        <v>Mar-21</v>
      </c>
      <c r="C326" t="s">
        <v>326</v>
      </c>
      <c r="D326" t="s">
        <v>327</v>
      </c>
      <c r="E326" t="s">
        <v>114</v>
      </c>
      <c r="F326">
        <v>58</v>
      </c>
    </row>
    <row r="327" spans="1:6" x14ac:dyDescent="0.35">
      <c r="A327" t="s">
        <v>137</v>
      </c>
      <c r="B327" s="82" t="str">
        <f t="shared" si="164"/>
        <v>Apr-21</v>
      </c>
      <c r="C327" t="s">
        <v>328</v>
      </c>
      <c r="D327" t="s">
        <v>329</v>
      </c>
      <c r="E327" t="s">
        <v>108</v>
      </c>
      <c r="F327">
        <v>76</v>
      </c>
    </row>
    <row r="328" spans="1:6" x14ac:dyDescent="0.35">
      <c r="A328" t="s">
        <v>143</v>
      </c>
      <c r="B328" s="82" t="str">
        <f t="shared" si="164"/>
        <v>Apr-21</v>
      </c>
      <c r="C328" t="s">
        <v>328</v>
      </c>
      <c r="D328" t="s">
        <v>329</v>
      </c>
      <c r="E328" t="s">
        <v>106</v>
      </c>
      <c r="F328">
        <v>69</v>
      </c>
    </row>
    <row r="329" spans="1:6" x14ac:dyDescent="0.35">
      <c r="A329" t="s">
        <v>152</v>
      </c>
      <c r="B329" s="82" t="str">
        <f t="shared" si="164"/>
        <v>Apr-21</v>
      </c>
      <c r="C329" t="s">
        <v>328</v>
      </c>
      <c r="D329" t="s">
        <v>329</v>
      </c>
      <c r="E329" t="s">
        <v>110</v>
      </c>
      <c r="F329">
        <v>87</v>
      </c>
    </row>
    <row r="330" spans="1:6" x14ac:dyDescent="0.35">
      <c r="A330" t="s">
        <v>163</v>
      </c>
      <c r="B330" s="82" t="str">
        <f t="shared" si="164"/>
        <v>Apr-21</v>
      </c>
      <c r="C330" t="s">
        <v>328</v>
      </c>
      <c r="D330" t="s">
        <v>329</v>
      </c>
      <c r="E330" t="s">
        <v>112</v>
      </c>
      <c r="F330">
        <v>101</v>
      </c>
    </row>
    <row r="331" spans="1:6" x14ac:dyDescent="0.35">
      <c r="A331" t="s">
        <v>170</v>
      </c>
      <c r="B331" s="82" t="str">
        <f t="shared" si="164"/>
        <v>Apr-21</v>
      </c>
      <c r="C331" t="s">
        <v>328</v>
      </c>
      <c r="D331" t="s">
        <v>329</v>
      </c>
      <c r="E331" t="s">
        <v>114</v>
      </c>
      <c r="F331">
        <v>83</v>
      </c>
    </row>
    <row r="332" spans="1:6" x14ac:dyDescent="0.35">
      <c r="A332" t="s">
        <v>137</v>
      </c>
      <c r="B332" s="82" t="str">
        <f t="shared" si="164"/>
        <v>Apr-21</v>
      </c>
      <c r="C332" t="s">
        <v>330</v>
      </c>
      <c r="D332" t="s">
        <v>331</v>
      </c>
      <c r="E332" t="s">
        <v>108</v>
      </c>
      <c r="F332">
        <v>62</v>
      </c>
    </row>
    <row r="333" spans="1:6" x14ac:dyDescent="0.35">
      <c r="A333" t="s">
        <v>143</v>
      </c>
      <c r="B333" s="82" t="str">
        <f t="shared" si="164"/>
        <v>Apr-21</v>
      </c>
      <c r="C333" t="s">
        <v>330</v>
      </c>
      <c r="D333" t="s">
        <v>331</v>
      </c>
      <c r="E333" t="s">
        <v>106</v>
      </c>
      <c r="F333">
        <v>61</v>
      </c>
    </row>
    <row r="334" spans="1:6" x14ac:dyDescent="0.35">
      <c r="A334" t="s">
        <v>152</v>
      </c>
      <c r="B334" s="82" t="str">
        <f t="shared" si="164"/>
        <v>Apr-21</v>
      </c>
      <c r="C334" t="s">
        <v>330</v>
      </c>
      <c r="D334" t="s">
        <v>331</v>
      </c>
      <c r="E334" t="s">
        <v>110</v>
      </c>
      <c r="F334">
        <v>56</v>
      </c>
    </row>
    <row r="335" spans="1:6" x14ac:dyDescent="0.35">
      <c r="A335" t="s">
        <v>163</v>
      </c>
      <c r="B335" s="82" t="str">
        <f t="shared" si="164"/>
        <v>Apr-21</v>
      </c>
      <c r="C335" t="s">
        <v>330</v>
      </c>
      <c r="D335" t="s">
        <v>331</v>
      </c>
      <c r="E335" t="s">
        <v>112</v>
      </c>
      <c r="F335">
        <v>91</v>
      </c>
    </row>
    <row r="336" spans="1:6" x14ac:dyDescent="0.35">
      <c r="A336" t="s">
        <v>170</v>
      </c>
      <c r="B336" s="82" t="str">
        <f t="shared" si="164"/>
        <v>Apr-21</v>
      </c>
      <c r="C336" t="s">
        <v>330</v>
      </c>
      <c r="D336" t="s">
        <v>331</v>
      </c>
      <c r="E336" t="s">
        <v>114</v>
      </c>
      <c r="F336">
        <v>47</v>
      </c>
    </row>
    <row r="337" spans="1:6" x14ac:dyDescent="0.35">
      <c r="A337" t="s">
        <v>137</v>
      </c>
      <c r="B337" s="82" t="str">
        <f t="shared" si="164"/>
        <v>Apr-21</v>
      </c>
      <c r="C337" t="s">
        <v>332</v>
      </c>
      <c r="D337" t="s">
        <v>333</v>
      </c>
      <c r="E337" t="s">
        <v>108</v>
      </c>
      <c r="F337">
        <v>44</v>
      </c>
    </row>
    <row r="338" spans="1:6" x14ac:dyDescent="0.35">
      <c r="A338" t="s">
        <v>143</v>
      </c>
      <c r="B338" s="82" t="str">
        <f t="shared" si="164"/>
        <v>Apr-21</v>
      </c>
      <c r="C338" t="s">
        <v>332</v>
      </c>
      <c r="D338" t="s">
        <v>333</v>
      </c>
      <c r="E338" t="s">
        <v>106</v>
      </c>
      <c r="F338">
        <v>65</v>
      </c>
    </row>
    <row r="339" spans="1:6" x14ac:dyDescent="0.35">
      <c r="A339" t="s">
        <v>152</v>
      </c>
      <c r="B339" s="82" t="str">
        <f t="shared" si="164"/>
        <v>Apr-21</v>
      </c>
      <c r="C339" t="s">
        <v>332</v>
      </c>
      <c r="D339" t="s">
        <v>333</v>
      </c>
      <c r="E339" t="s">
        <v>110</v>
      </c>
      <c r="F339">
        <v>77</v>
      </c>
    </row>
    <row r="340" spans="1:6" x14ac:dyDescent="0.35">
      <c r="A340" t="s">
        <v>163</v>
      </c>
      <c r="B340" s="82" t="str">
        <f t="shared" si="164"/>
        <v>Apr-21</v>
      </c>
      <c r="C340" t="s">
        <v>332</v>
      </c>
      <c r="D340" t="s">
        <v>333</v>
      </c>
      <c r="E340" t="s">
        <v>112</v>
      </c>
      <c r="F340">
        <v>65</v>
      </c>
    </row>
    <row r="341" spans="1:6" x14ac:dyDescent="0.35">
      <c r="A341" t="s">
        <v>170</v>
      </c>
      <c r="B341" s="82" t="str">
        <f t="shared" si="164"/>
        <v>Apr-21</v>
      </c>
      <c r="C341" t="s">
        <v>332</v>
      </c>
      <c r="D341" t="s">
        <v>333</v>
      </c>
      <c r="E341" t="s">
        <v>114</v>
      </c>
      <c r="F341">
        <v>54</v>
      </c>
    </row>
    <row r="342" spans="1:6" x14ac:dyDescent="0.35">
      <c r="A342" t="s">
        <v>137</v>
      </c>
      <c r="B342" s="82" t="str">
        <f t="shared" si="164"/>
        <v>Apr-21</v>
      </c>
      <c r="C342" t="s">
        <v>334</v>
      </c>
      <c r="D342" t="s">
        <v>335</v>
      </c>
      <c r="E342" t="s">
        <v>108</v>
      </c>
      <c r="F342">
        <v>38</v>
      </c>
    </row>
    <row r="343" spans="1:6" x14ac:dyDescent="0.35">
      <c r="A343" t="s">
        <v>143</v>
      </c>
      <c r="B343" s="82" t="str">
        <f t="shared" si="164"/>
        <v>Apr-21</v>
      </c>
      <c r="C343" t="s">
        <v>334</v>
      </c>
      <c r="D343" t="s">
        <v>335</v>
      </c>
      <c r="E343" t="s">
        <v>106</v>
      </c>
      <c r="F343">
        <v>59</v>
      </c>
    </row>
    <row r="344" spans="1:6" x14ac:dyDescent="0.35">
      <c r="A344" t="s">
        <v>152</v>
      </c>
      <c r="B344" s="82" t="str">
        <f t="shared" si="164"/>
        <v>Apr-21</v>
      </c>
      <c r="C344" t="s">
        <v>334</v>
      </c>
      <c r="D344" t="s">
        <v>335</v>
      </c>
      <c r="E344" t="s">
        <v>110</v>
      </c>
      <c r="F344">
        <v>57</v>
      </c>
    </row>
    <row r="345" spans="1:6" x14ac:dyDescent="0.35">
      <c r="A345" t="s">
        <v>163</v>
      </c>
      <c r="B345" s="82" t="str">
        <f t="shared" si="164"/>
        <v>Apr-21</v>
      </c>
      <c r="C345" t="s">
        <v>334</v>
      </c>
      <c r="D345" t="s">
        <v>335</v>
      </c>
      <c r="E345" t="s">
        <v>112</v>
      </c>
      <c r="F345">
        <v>76</v>
      </c>
    </row>
    <row r="346" spans="1:6" x14ac:dyDescent="0.35">
      <c r="A346" t="s">
        <v>170</v>
      </c>
      <c r="B346" s="82" t="str">
        <f t="shared" si="164"/>
        <v>Apr-21</v>
      </c>
      <c r="C346" t="s">
        <v>334</v>
      </c>
      <c r="D346" t="s">
        <v>335</v>
      </c>
      <c r="E346" t="s">
        <v>114</v>
      </c>
      <c r="F346">
        <v>39</v>
      </c>
    </row>
    <row r="347" spans="1:6" x14ac:dyDescent="0.35">
      <c r="A347" t="s">
        <v>137</v>
      </c>
      <c r="B347" s="82" t="str">
        <f t="shared" si="164"/>
        <v>May-21</v>
      </c>
      <c r="C347" t="s">
        <v>336</v>
      </c>
      <c r="D347" t="s">
        <v>337</v>
      </c>
      <c r="E347" t="s">
        <v>108</v>
      </c>
      <c r="F347">
        <v>53</v>
      </c>
    </row>
    <row r="348" spans="1:6" x14ac:dyDescent="0.35">
      <c r="A348" t="s">
        <v>143</v>
      </c>
      <c r="B348" s="82" t="str">
        <f t="shared" si="164"/>
        <v>May-21</v>
      </c>
      <c r="C348" t="s">
        <v>336</v>
      </c>
      <c r="D348" t="s">
        <v>337</v>
      </c>
      <c r="E348" t="s">
        <v>106</v>
      </c>
      <c r="F348">
        <v>55</v>
      </c>
    </row>
    <row r="349" spans="1:6" x14ac:dyDescent="0.35">
      <c r="A349" t="s">
        <v>152</v>
      </c>
      <c r="B349" s="82" t="str">
        <f t="shared" si="164"/>
        <v>May-21</v>
      </c>
      <c r="C349" t="s">
        <v>336</v>
      </c>
      <c r="D349" t="s">
        <v>337</v>
      </c>
      <c r="E349" t="s">
        <v>110</v>
      </c>
      <c r="F349">
        <v>74</v>
      </c>
    </row>
    <row r="350" spans="1:6" x14ac:dyDescent="0.35">
      <c r="A350" t="s">
        <v>163</v>
      </c>
      <c r="B350" s="82" t="str">
        <f t="shared" si="164"/>
        <v>May-21</v>
      </c>
      <c r="C350" t="s">
        <v>336</v>
      </c>
      <c r="D350" t="s">
        <v>337</v>
      </c>
      <c r="E350" t="s">
        <v>112</v>
      </c>
      <c r="F350">
        <v>83</v>
      </c>
    </row>
    <row r="351" spans="1:6" x14ac:dyDescent="0.35">
      <c r="A351" t="s">
        <v>170</v>
      </c>
      <c r="B351" s="82" t="str">
        <f t="shared" si="164"/>
        <v>May-21</v>
      </c>
      <c r="C351" t="s">
        <v>336</v>
      </c>
      <c r="D351" t="s">
        <v>337</v>
      </c>
      <c r="E351" t="s">
        <v>114</v>
      </c>
      <c r="F351">
        <v>52</v>
      </c>
    </row>
    <row r="352" spans="1:6" x14ac:dyDescent="0.35">
      <c r="A352" t="s">
        <v>137</v>
      </c>
      <c r="B352" s="82" t="str">
        <f t="shared" si="164"/>
        <v>May-21</v>
      </c>
      <c r="C352" t="s">
        <v>338</v>
      </c>
      <c r="D352" t="s">
        <v>339</v>
      </c>
      <c r="E352" t="s">
        <v>108</v>
      </c>
      <c r="F352">
        <v>74</v>
      </c>
    </row>
    <row r="353" spans="1:6" x14ac:dyDescent="0.35">
      <c r="A353" t="s">
        <v>143</v>
      </c>
      <c r="B353" s="82" t="str">
        <f t="shared" si="164"/>
        <v>May-21</v>
      </c>
      <c r="C353" t="s">
        <v>338</v>
      </c>
      <c r="D353" t="s">
        <v>339</v>
      </c>
      <c r="E353" t="s">
        <v>106</v>
      </c>
      <c r="F353">
        <v>76</v>
      </c>
    </row>
    <row r="354" spans="1:6" x14ac:dyDescent="0.35">
      <c r="A354" t="s">
        <v>152</v>
      </c>
      <c r="B354" s="82" t="str">
        <f t="shared" si="164"/>
        <v>May-21</v>
      </c>
      <c r="C354" t="s">
        <v>338</v>
      </c>
      <c r="D354" t="s">
        <v>339</v>
      </c>
      <c r="E354" t="s">
        <v>110</v>
      </c>
      <c r="F354">
        <v>99</v>
      </c>
    </row>
    <row r="355" spans="1:6" x14ac:dyDescent="0.35">
      <c r="A355" t="s">
        <v>163</v>
      </c>
      <c r="B355" s="82" t="str">
        <f t="shared" si="164"/>
        <v>May-21</v>
      </c>
      <c r="C355" t="s">
        <v>338</v>
      </c>
      <c r="D355" t="s">
        <v>339</v>
      </c>
      <c r="E355" t="s">
        <v>112</v>
      </c>
      <c r="F355">
        <v>80</v>
      </c>
    </row>
    <row r="356" spans="1:6" x14ac:dyDescent="0.35">
      <c r="A356" t="s">
        <v>170</v>
      </c>
      <c r="B356" s="82" t="str">
        <f t="shared" si="164"/>
        <v>May-21</v>
      </c>
      <c r="C356" t="s">
        <v>338</v>
      </c>
      <c r="D356" t="s">
        <v>339</v>
      </c>
      <c r="E356" t="s">
        <v>114</v>
      </c>
      <c r="F356">
        <v>72</v>
      </c>
    </row>
    <row r="357" spans="1:6" x14ac:dyDescent="0.35">
      <c r="A357" t="s">
        <v>137</v>
      </c>
      <c r="B357" s="82" t="str">
        <f t="shared" si="164"/>
        <v>May-21</v>
      </c>
      <c r="C357" t="s">
        <v>340</v>
      </c>
      <c r="D357" t="s">
        <v>341</v>
      </c>
      <c r="E357" t="s">
        <v>108</v>
      </c>
      <c r="F357">
        <v>50</v>
      </c>
    </row>
    <row r="358" spans="1:6" x14ac:dyDescent="0.35">
      <c r="A358" t="s">
        <v>143</v>
      </c>
      <c r="B358" s="82" t="str">
        <f t="shared" si="164"/>
        <v>May-21</v>
      </c>
      <c r="C358" t="s">
        <v>340</v>
      </c>
      <c r="D358" t="s">
        <v>341</v>
      </c>
      <c r="E358" t="s">
        <v>106</v>
      </c>
      <c r="F358">
        <v>69</v>
      </c>
    </row>
    <row r="359" spans="1:6" x14ac:dyDescent="0.35">
      <c r="A359" t="s">
        <v>152</v>
      </c>
      <c r="B359" s="82" t="str">
        <f t="shared" si="164"/>
        <v>May-21</v>
      </c>
      <c r="C359" t="s">
        <v>340</v>
      </c>
      <c r="D359" t="s">
        <v>341</v>
      </c>
      <c r="E359" t="s">
        <v>110</v>
      </c>
      <c r="F359">
        <v>75</v>
      </c>
    </row>
    <row r="360" spans="1:6" x14ac:dyDescent="0.35">
      <c r="A360" t="s">
        <v>163</v>
      </c>
      <c r="B360" s="82" t="str">
        <f t="shared" si="164"/>
        <v>May-21</v>
      </c>
      <c r="C360" t="s">
        <v>340</v>
      </c>
      <c r="D360" t="s">
        <v>341</v>
      </c>
      <c r="E360" t="s">
        <v>112</v>
      </c>
      <c r="F360">
        <v>82</v>
      </c>
    </row>
    <row r="361" spans="1:6" x14ac:dyDescent="0.35">
      <c r="A361" t="s">
        <v>170</v>
      </c>
      <c r="B361" s="82" t="str">
        <f t="shared" si="164"/>
        <v>May-21</v>
      </c>
      <c r="C361" t="s">
        <v>340</v>
      </c>
      <c r="D361" t="s">
        <v>341</v>
      </c>
      <c r="E361" t="s">
        <v>114</v>
      </c>
      <c r="F361">
        <v>49</v>
      </c>
    </row>
    <row r="362" spans="1:6" x14ac:dyDescent="0.35">
      <c r="A362" t="s">
        <v>137</v>
      </c>
      <c r="B362" s="82" t="str">
        <f t="shared" si="164"/>
        <v>May-21</v>
      </c>
      <c r="C362" t="s">
        <v>342</v>
      </c>
      <c r="D362" t="s">
        <v>343</v>
      </c>
      <c r="E362" t="s">
        <v>108</v>
      </c>
      <c r="F362">
        <v>56</v>
      </c>
    </row>
    <row r="363" spans="1:6" x14ac:dyDescent="0.35">
      <c r="A363" t="s">
        <v>143</v>
      </c>
      <c r="B363" s="82" t="str">
        <f t="shared" si="164"/>
        <v>May-21</v>
      </c>
      <c r="C363" t="s">
        <v>342</v>
      </c>
      <c r="D363" t="s">
        <v>343</v>
      </c>
      <c r="E363" t="s">
        <v>106</v>
      </c>
      <c r="F363">
        <v>44</v>
      </c>
    </row>
    <row r="364" spans="1:6" x14ac:dyDescent="0.35">
      <c r="A364" t="s">
        <v>152</v>
      </c>
      <c r="B364" s="82" t="str">
        <f t="shared" si="164"/>
        <v>May-21</v>
      </c>
      <c r="C364" t="s">
        <v>342</v>
      </c>
      <c r="D364" t="s">
        <v>343</v>
      </c>
      <c r="E364" t="s">
        <v>110</v>
      </c>
      <c r="F364">
        <v>62</v>
      </c>
    </row>
    <row r="365" spans="1:6" x14ac:dyDescent="0.35">
      <c r="A365" t="s">
        <v>163</v>
      </c>
      <c r="B365" s="82" t="str">
        <f t="shared" si="164"/>
        <v>May-21</v>
      </c>
      <c r="C365" t="s">
        <v>342</v>
      </c>
      <c r="D365" t="s">
        <v>343</v>
      </c>
      <c r="E365" t="s">
        <v>112</v>
      </c>
      <c r="F365">
        <v>73</v>
      </c>
    </row>
    <row r="366" spans="1:6" x14ac:dyDescent="0.35">
      <c r="A366" t="s">
        <v>170</v>
      </c>
      <c r="B366" s="82" t="str">
        <f t="shared" si="164"/>
        <v>May-21</v>
      </c>
      <c r="C366" t="s">
        <v>342</v>
      </c>
      <c r="D366" t="s">
        <v>343</v>
      </c>
      <c r="E366" t="s">
        <v>114</v>
      </c>
      <c r="F366">
        <v>41</v>
      </c>
    </row>
    <row r="367" spans="1:6" x14ac:dyDescent="0.35">
      <c r="A367" t="s">
        <v>137</v>
      </c>
      <c r="B367" s="82" t="str">
        <f t="shared" si="164"/>
        <v>May-21</v>
      </c>
      <c r="C367" t="s">
        <v>344</v>
      </c>
      <c r="D367" t="s">
        <v>345</v>
      </c>
      <c r="E367" t="s">
        <v>108</v>
      </c>
      <c r="F367">
        <v>58</v>
      </c>
    </row>
    <row r="368" spans="1:6" x14ac:dyDescent="0.35">
      <c r="A368" t="s">
        <v>143</v>
      </c>
      <c r="B368" s="82" t="str">
        <f t="shared" si="164"/>
        <v>May-21</v>
      </c>
      <c r="C368" t="s">
        <v>344</v>
      </c>
      <c r="D368" t="s">
        <v>345</v>
      </c>
      <c r="E368" t="s">
        <v>106</v>
      </c>
      <c r="F368">
        <v>67</v>
      </c>
    </row>
    <row r="369" spans="1:6" x14ac:dyDescent="0.35">
      <c r="A369" t="s">
        <v>152</v>
      </c>
      <c r="B369" s="82" t="str">
        <f t="shared" si="164"/>
        <v>May-21</v>
      </c>
      <c r="C369" t="s">
        <v>344</v>
      </c>
      <c r="D369" t="s">
        <v>345</v>
      </c>
      <c r="E369" t="s">
        <v>110</v>
      </c>
      <c r="F369">
        <v>90</v>
      </c>
    </row>
    <row r="370" spans="1:6" x14ac:dyDescent="0.35">
      <c r="A370" t="s">
        <v>163</v>
      </c>
      <c r="B370" s="82" t="str">
        <f t="shared" si="164"/>
        <v>May-21</v>
      </c>
      <c r="C370" t="s">
        <v>344</v>
      </c>
      <c r="D370" t="s">
        <v>345</v>
      </c>
      <c r="E370" t="s">
        <v>112</v>
      </c>
      <c r="F370">
        <v>102</v>
      </c>
    </row>
    <row r="371" spans="1:6" x14ac:dyDescent="0.35">
      <c r="A371" t="s">
        <v>170</v>
      </c>
      <c r="B371" s="82" t="str">
        <f t="shared" si="164"/>
        <v>May-21</v>
      </c>
      <c r="C371" t="s">
        <v>344</v>
      </c>
      <c r="D371" t="s">
        <v>345</v>
      </c>
      <c r="E371" t="s">
        <v>114</v>
      </c>
      <c r="F371">
        <v>52</v>
      </c>
    </row>
    <row r="372" spans="1:6" x14ac:dyDescent="0.35">
      <c r="A372" t="s">
        <v>137</v>
      </c>
      <c r="B372" s="82" t="str">
        <f t="shared" si="164"/>
        <v>Jun-21</v>
      </c>
      <c r="C372" t="s">
        <v>346</v>
      </c>
      <c r="D372" t="s">
        <v>347</v>
      </c>
      <c r="E372" t="s">
        <v>108</v>
      </c>
      <c r="F372">
        <v>52</v>
      </c>
    </row>
    <row r="373" spans="1:6" x14ac:dyDescent="0.35">
      <c r="A373" t="s">
        <v>143</v>
      </c>
      <c r="B373" s="82" t="str">
        <f t="shared" si="164"/>
        <v>Jun-21</v>
      </c>
      <c r="C373" t="s">
        <v>346</v>
      </c>
      <c r="D373" t="s">
        <v>347</v>
      </c>
      <c r="E373" t="s">
        <v>106</v>
      </c>
      <c r="F373">
        <v>62</v>
      </c>
    </row>
    <row r="374" spans="1:6" x14ac:dyDescent="0.35">
      <c r="A374" t="s">
        <v>152</v>
      </c>
      <c r="B374" s="82" t="str">
        <f t="shared" si="164"/>
        <v>Jun-21</v>
      </c>
      <c r="C374" t="s">
        <v>346</v>
      </c>
      <c r="D374" t="s">
        <v>347</v>
      </c>
      <c r="E374" t="s">
        <v>110</v>
      </c>
      <c r="F374">
        <v>51</v>
      </c>
    </row>
    <row r="375" spans="1:6" x14ac:dyDescent="0.35">
      <c r="A375" t="s">
        <v>163</v>
      </c>
      <c r="B375" s="82" t="str">
        <f t="shared" si="164"/>
        <v>Jun-21</v>
      </c>
      <c r="C375" t="s">
        <v>346</v>
      </c>
      <c r="D375" t="s">
        <v>347</v>
      </c>
      <c r="E375" t="s">
        <v>112</v>
      </c>
      <c r="F375">
        <v>72</v>
      </c>
    </row>
    <row r="376" spans="1:6" x14ac:dyDescent="0.35">
      <c r="A376" t="s">
        <v>170</v>
      </c>
      <c r="B376" s="82" t="str">
        <f t="shared" si="164"/>
        <v>Jun-21</v>
      </c>
      <c r="C376" t="s">
        <v>346</v>
      </c>
      <c r="D376" t="s">
        <v>347</v>
      </c>
      <c r="E376" t="s">
        <v>114</v>
      </c>
      <c r="F376">
        <v>64</v>
      </c>
    </row>
    <row r="377" spans="1:6" x14ac:dyDescent="0.35">
      <c r="A377" t="s">
        <v>137</v>
      </c>
      <c r="B377" s="82" t="str">
        <f t="shared" si="164"/>
        <v>Jun-21</v>
      </c>
      <c r="C377" t="s">
        <v>348</v>
      </c>
      <c r="D377" t="s">
        <v>349</v>
      </c>
      <c r="E377" t="s">
        <v>108</v>
      </c>
      <c r="F377">
        <v>37</v>
      </c>
    </row>
    <row r="378" spans="1:6" x14ac:dyDescent="0.35">
      <c r="A378" t="s">
        <v>143</v>
      </c>
      <c r="B378" s="82" t="str">
        <f t="shared" si="164"/>
        <v>Jun-21</v>
      </c>
      <c r="C378" t="s">
        <v>348</v>
      </c>
      <c r="D378" t="s">
        <v>349</v>
      </c>
      <c r="E378" t="s">
        <v>106</v>
      </c>
      <c r="F378">
        <v>52</v>
      </c>
    </row>
    <row r="379" spans="1:6" x14ac:dyDescent="0.35">
      <c r="A379" t="s">
        <v>152</v>
      </c>
      <c r="B379" s="82" t="str">
        <f t="shared" si="164"/>
        <v>Jun-21</v>
      </c>
      <c r="C379" t="s">
        <v>348</v>
      </c>
      <c r="D379" t="s">
        <v>349</v>
      </c>
      <c r="E379" t="s">
        <v>110</v>
      </c>
      <c r="F379">
        <v>77</v>
      </c>
    </row>
    <row r="380" spans="1:6" x14ac:dyDescent="0.35">
      <c r="A380" t="s">
        <v>163</v>
      </c>
      <c r="B380" s="82" t="str">
        <f t="shared" si="164"/>
        <v>Jun-21</v>
      </c>
      <c r="C380" t="s">
        <v>348</v>
      </c>
      <c r="D380" t="s">
        <v>349</v>
      </c>
      <c r="E380" t="s">
        <v>112</v>
      </c>
      <c r="F380">
        <v>88</v>
      </c>
    </row>
    <row r="381" spans="1:6" x14ac:dyDescent="0.35">
      <c r="A381" t="s">
        <v>170</v>
      </c>
      <c r="B381" s="82" t="str">
        <f t="shared" si="164"/>
        <v>Jun-21</v>
      </c>
      <c r="C381" t="s">
        <v>348</v>
      </c>
      <c r="D381" t="s">
        <v>349</v>
      </c>
      <c r="E381" t="s">
        <v>114</v>
      </c>
      <c r="F381">
        <v>48</v>
      </c>
    </row>
    <row r="382" spans="1:6" x14ac:dyDescent="0.35">
      <c r="A382" t="s">
        <v>137</v>
      </c>
      <c r="B382" s="82" t="str">
        <f t="shared" si="164"/>
        <v>Jun-21</v>
      </c>
      <c r="C382" t="s">
        <v>350</v>
      </c>
      <c r="D382" t="s">
        <v>351</v>
      </c>
      <c r="E382" t="s">
        <v>108</v>
      </c>
      <c r="F382">
        <v>41</v>
      </c>
    </row>
    <row r="383" spans="1:6" x14ac:dyDescent="0.35">
      <c r="A383" t="s">
        <v>143</v>
      </c>
      <c r="B383" s="82" t="str">
        <f t="shared" si="164"/>
        <v>Jun-21</v>
      </c>
      <c r="C383" t="s">
        <v>350</v>
      </c>
      <c r="D383" t="s">
        <v>351</v>
      </c>
      <c r="E383" t="s">
        <v>106</v>
      </c>
      <c r="F383">
        <v>69</v>
      </c>
    </row>
    <row r="384" spans="1:6" x14ac:dyDescent="0.35">
      <c r="A384" t="s">
        <v>152</v>
      </c>
      <c r="B384" s="82" t="str">
        <f t="shared" si="164"/>
        <v>Jun-21</v>
      </c>
      <c r="C384" t="s">
        <v>350</v>
      </c>
      <c r="D384" t="s">
        <v>351</v>
      </c>
      <c r="E384" t="s">
        <v>110</v>
      </c>
      <c r="F384">
        <v>68</v>
      </c>
    </row>
    <row r="385" spans="1:6" x14ac:dyDescent="0.35">
      <c r="A385" t="s">
        <v>163</v>
      </c>
      <c r="B385" s="82" t="str">
        <f t="shared" si="164"/>
        <v>Jun-21</v>
      </c>
      <c r="C385" t="s">
        <v>350</v>
      </c>
      <c r="D385" t="s">
        <v>351</v>
      </c>
      <c r="E385" t="s">
        <v>112</v>
      </c>
      <c r="F385">
        <v>80</v>
      </c>
    </row>
    <row r="386" spans="1:6" x14ac:dyDescent="0.35">
      <c r="A386" t="s">
        <v>170</v>
      </c>
      <c r="B386" s="82" t="str">
        <f t="shared" si="164"/>
        <v>Jun-21</v>
      </c>
      <c r="C386" t="s">
        <v>350</v>
      </c>
      <c r="D386" t="s">
        <v>351</v>
      </c>
      <c r="E386" t="s">
        <v>114</v>
      </c>
      <c r="F386">
        <v>49</v>
      </c>
    </row>
    <row r="387" spans="1:6" x14ac:dyDescent="0.35">
      <c r="A387" t="s">
        <v>137</v>
      </c>
      <c r="B387" s="82" t="str">
        <f t="shared" ref="B387:B450" si="165">TEXT(VALUE(C387),"mmm-yy")</f>
        <v>Jun-21</v>
      </c>
      <c r="C387" t="s">
        <v>352</v>
      </c>
      <c r="D387" t="s">
        <v>353</v>
      </c>
      <c r="E387" t="s">
        <v>108</v>
      </c>
      <c r="F387">
        <v>34</v>
      </c>
    </row>
    <row r="388" spans="1:6" x14ac:dyDescent="0.35">
      <c r="A388" t="s">
        <v>143</v>
      </c>
      <c r="B388" s="82" t="str">
        <f t="shared" si="165"/>
        <v>Jun-21</v>
      </c>
      <c r="C388" t="s">
        <v>352</v>
      </c>
      <c r="D388" t="s">
        <v>353</v>
      </c>
      <c r="E388" t="s">
        <v>106</v>
      </c>
      <c r="F388">
        <v>66</v>
      </c>
    </row>
    <row r="389" spans="1:6" x14ac:dyDescent="0.35">
      <c r="A389" t="s">
        <v>152</v>
      </c>
      <c r="B389" s="82" t="str">
        <f t="shared" si="165"/>
        <v>Jun-21</v>
      </c>
      <c r="C389" t="s">
        <v>352</v>
      </c>
      <c r="D389" t="s">
        <v>353</v>
      </c>
      <c r="E389" t="s">
        <v>110</v>
      </c>
      <c r="F389">
        <v>82</v>
      </c>
    </row>
    <row r="390" spans="1:6" x14ac:dyDescent="0.35">
      <c r="A390" t="s">
        <v>163</v>
      </c>
      <c r="B390" s="82" t="str">
        <f t="shared" si="165"/>
        <v>Jun-21</v>
      </c>
      <c r="C390" t="s">
        <v>352</v>
      </c>
      <c r="D390" t="s">
        <v>353</v>
      </c>
      <c r="E390" t="s">
        <v>112</v>
      </c>
      <c r="F390">
        <v>76</v>
      </c>
    </row>
    <row r="391" spans="1:6" x14ac:dyDescent="0.35">
      <c r="A391" t="s">
        <v>170</v>
      </c>
      <c r="B391" s="82" t="str">
        <f t="shared" si="165"/>
        <v>Jun-21</v>
      </c>
      <c r="C391" t="s">
        <v>352</v>
      </c>
      <c r="D391" t="s">
        <v>353</v>
      </c>
      <c r="E391" t="s">
        <v>114</v>
      </c>
      <c r="F391">
        <v>57</v>
      </c>
    </row>
    <row r="392" spans="1:6" x14ac:dyDescent="0.35">
      <c r="A392" t="s">
        <v>137</v>
      </c>
      <c r="B392" s="82" t="str">
        <f t="shared" si="165"/>
        <v>Jul-21</v>
      </c>
      <c r="C392" t="s">
        <v>354</v>
      </c>
      <c r="D392" t="s">
        <v>355</v>
      </c>
      <c r="E392" t="s">
        <v>108</v>
      </c>
      <c r="F392">
        <v>46</v>
      </c>
    </row>
    <row r="393" spans="1:6" x14ac:dyDescent="0.35">
      <c r="A393" t="s">
        <v>143</v>
      </c>
      <c r="B393" s="82" t="str">
        <f t="shared" si="165"/>
        <v>Jul-21</v>
      </c>
      <c r="C393" t="s">
        <v>354</v>
      </c>
      <c r="D393" t="s">
        <v>355</v>
      </c>
      <c r="E393" t="s">
        <v>106</v>
      </c>
      <c r="F393">
        <v>54</v>
      </c>
    </row>
    <row r="394" spans="1:6" x14ac:dyDescent="0.35">
      <c r="A394" t="s">
        <v>152</v>
      </c>
      <c r="B394" s="82" t="str">
        <f t="shared" si="165"/>
        <v>Jul-21</v>
      </c>
      <c r="C394" t="s">
        <v>354</v>
      </c>
      <c r="D394" t="s">
        <v>355</v>
      </c>
      <c r="E394" t="s">
        <v>110</v>
      </c>
      <c r="F394">
        <v>66</v>
      </c>
    </row>
    <row r="395" spans="1:6" x14ac:dyDescent="0.35">
      <c r="A395" t="s">
        <v>163</v>
      </c>
      <c r="B395" s="82" t="str">
        <f t="shared" si="165"/>
        <v>Jul-21</v>
      </c>
      <c r="C395" t="s">
        <v>354</v>
      </c>
      <c r="D395" t="s">
        <v>355</v>
      </c>
      <c r="E395" t="s">
        <v>112</v>
      </c>
      <c r="F395">
        <v>56</v>
      </c>
    </row>
    <row r="396" spans="1:6" x14ac:dyDescent="0.35">
      <c r="A396" t="s">
        <v>170</v>
      </c>
      <c r="B396" s="82" t="str">
        <f t="shared" si="165"/>
        <v>Jul-21</v>
      </c>
      <c r="C396" t="s">
        <v>354</v>
      </c>
      <c r="D396" t="s">
        <v>355</v>
      </c>
      <c r="E396" t="s">
        <v>114</v>
      </c>
      <c r="F396">
        <v>37</v>
      </c>
    </row>
    <row r="397" spans="1:6" x14ac:dyDescent="0.35">
      <c r="A397" t="s">
        <v>137</v>
      </c>
      <c r="B397" s="82" t="str">
        <f t="shared" si="165"/>
        <v>Jul-21</v>
      </c>
      <c r="C397" t="s">
        <v>356</v>
      </c>
      <c r="D397" t="s">
        <v>357</v>
      </c>
      <c r="E397" t="s">
        <v>108</v>
      </c>
      <c r="F397">
        <v>35</v>
      </c>
    </row>
    <row r="398" spans="1:6" x14ac:dyDescent="0.35">
      <c r="A398" t="s">
        <v>143</v>
      </c>
      <c r="B398" s="82" t="str">
        <f t="shared" si="165"/>
        <v>Jul-21</v>
      </c>
      <c r="C398" t="s">
        <v>356</v>
      </c>
      <c r="D398" t="s">
        <v>357</v>
      </c>
      <c r="E398" t="s">
        <v>106</v>
      </c>
      <c r="F398">
        <v>53</v>
      </c>
    </row>
    <row r="399" spans="1:6" x14ac:dyDescent="0.35">
      <c r="A399" t="s">
        <v>152</v>
      </c>
      <c r="B399" s="82" t="str">
        <f t="shared" si="165"/>
        <v>Jul-21</v>
      </c>
      <c r="C399" t="s">
        <v>356</v>
      </c>
      <c r="D399" t="s">
        <v>357</v>
      </c>
      <c r="E399" t="s">
        <v>110</v>
      </c>
      <c r="F399">
        <v>68</v>
      </c>
    </row>
    <row r="400" spans="1:6" x14ac:dyDescent="0.35">
      <c r="A400" t="s">
        <v>163</v>
      </c>
      <c r="B400" s="82" t="str">
        <f t="shared" si="165"/>
        <v>Jul-21</v>
      </c>
      <c r="C400" t="s">
        <v>356</v>
      </c>
      <c r="D400" t="s">
        <v>357</v>
      </c>
      <c r="E400" t="s">
        <v>112</v>
      </c>
      <c r="F400">
        <v>66</v>
      </c>
    </row>
    <row r="401" spans="1:6" x14ac:dyDescent="0.35">
      <c r="A401" t="s">
        <v>170</v>
      </c>
      <c r="B401" s="82" t="str">
        <f t="shared" si="165"/>
        <v>Jul-21</v>
      </c>
      <c r="C401" t="s">
        <v>356</v>
      </c>
      <c r="D401" t="s">
        <v>357</v>
      </c>
      <c r="E401" t="s">
        <v>114</v>
      </c>
      <c r="F401">
        <v>40</v>
      </c>
    </row>
    <row r="402" spans="1:6" x14ac:dyDescent="0.35">
      <c r="A402" t="s">
        <v>137</v>
      </c>
      <c r="B402" s="82" t="str">
        <f t="shared" si="165"/>
        <v>Jul-21</v>
      </c>
      <c r="C402" t="s">
        <v>358</v>
      </c>
      <c r="D402" t="s">
        <v>359</v>
      </c>
      <c r="E402" t="s">
        <v>108</v>
      </c>
      <c r="F402">
        <v>46</v>
      </c>
    </row>
    <row r="403" spans="1:6" x14ac:dyDescent="0.35">
      <c r="A403" t="s">
        <v>143</v>
      </c>
      <c r="B403" s="82" t="str">
        <f t="shared" si="165"/>
        <v>Jul-21</v>
      </c>
      <c r="C403" t="s">
        <v>358</v>
      </c>
      <c r="D403" t="s">
        <v>359</v>
      </c>
      <c r="E403" t="s">
        <v>106</v>
      </c>
      <c r="F403">
        <v>33</v>
      </c>
    </row>
    <row r="404" spans="1:6" x14ac:dyDescent="0.35">
      <c r="A404" t="s">
        <v>152</v>
      </c>
      <c r="B404" s="82" t="str">
        <f t="shared" si="165"/>
        <v>Jul-21</v>
      </c>
      <c r="C404" t="s">
        <v>358</v>
      </c>
      <c r="D404" t="s">
        <v>359</v>
      </c>
      <c r="E404" t="s">
        <v>110</v>
      </c>
      <c r="F404">
        <v>66</v>
      </c>
    </row>
    <row r="405" spans="1:6" x14ac:dyDescent="0.35">
      <c r="A405" t="s">
        <v>163</v>
      </c>
      <c r="B405" s="82" t="str">
        <f t="shared" si="165"/>
        <v>Jul-21</v>
      </c>
      <c r="C405" t="s">
        <v>358</v>
      </c>
      <c r="D405" t="s">
        <v>359</v>
      </c>
      <c r="E405" t="s">
        <v>112</v>
      </c>
      <c r="F405">
        <v>76</v>
      </c>
    </row>
    <row r="406" spans="1:6" x14ac:dyDescent="0.35">
      <c r="A406" t="s">
        <v>170</v>
      </c>
      <c r="B406" s="82" t="str">
        <f t="shared" si="165"/>
        <v>Jul-21</v>
      </c>
      <c r="C406" t="s">
        <v>358</v>
      </c>
      <c r="D406" t="s">
        <v>359</v>
      </c>
      <c r="E406" t="s">
        <v>114</v>
      </c>
      <c r="F406">
        <v>53</v>
      </c>
    </row>
    <row r="407" spans="1:6" x14ac:dyDescent="0.35">
      <c r="A407" t="s">
        <v>137</v>
      </c>
      <c r="B407" s="82" t="str">
        <f t="shared" si="165"/>
        <v>Jul-21</v>
      </c>
      <c r="C407" t="s">
        <v>360</v>
      </c>
      <c r="D407" t="s">
        <v>361</v>
      </c>
      <c r="E407" t="s">
        <v>108</v>
      </c>
      <c r="F407">
        <v>53</v>
      </c>
    </row>
    <row r="408" spans="1:6" x14ac:dyDescent="0.35">
      <c r="A408" t="s">
        <v>143</v>
      </c>
      <c r="B408" s="82" t="str">
        <f t="shared" si="165"/>
        <v>Jul-21</v>
      </c>
      <c r="C408" t="s">
        <v>360</v>
      </c>
      <c r="D408" t="s">
        <v>361</v>
      </c>
      <c r="E408" t="s">
        <v>106</v>
      </c>
      <c r="F408">
        <v>63</v>
      </c>
    </row>
    <row r="409" spans="1:6" x14ac:dyDescent="0.35">
      <c r="A409" t="s">
        <v>152</v>
      </c>
      <c r="B409" s="82" t="str">
        <f t="shared" si="165"/>
        <v>Jul-21</v>
      </c>
      <c r="C409" t="s">
        <v>360</v>
      </c>
      <c r="D409" t="s">
        <v>361</v>
      </c>
      <c r="E409" t="s">
        <v>110</v>
      </c>
      <c r="F409">
        <v>78</v>
      </c>
    </row>
    <row r="410" spans="1:6" x14ac:dyDescent="0.35">
      <c r="A410" t="s">
        <v>163</v>
      </c>
      <c r="B410" s="82" t="str">
        <f t="shared" si="165"/>
        <v>Jul-21</v>
      </c>
      <c r="C410" t="s">
        <v>360</v>
      </c>
      <c r="D410" t="s">
        <v>361</v>
      </c>
      <c r="E410" t="s">
        <v>112</v>
      </c>
      <c r="F410">
        <v>76</v>
      </c>
    </row>
    <row r="411" spans="1:6" x14ac:dyDescent="0.35">
      <c r="A411" t="s">
        <v>170</v>
      </c>
      <c r="B411" s="82" t="str">
        <f t="shared" si="165"/>
        <v>Jul-21</v>
      </c>
      <c r="C411" t="s">
        <v>360</v>
      </c>
      <c r="D411" t="s">
        <v>361</v>
      </c>
      <c r="E411" t="s">
        <v>114</v>
      </c>
      <c r="F411">
        <v>49</v>
      </c>
    </row>
    <row r="412" spans="1:6" x14ac:dyDescent="0.35">
      <c r="A412" t="s">
        <v>137</v>
      </c>
      <c r="B412" s="82" t="str">
        <f t="shared" si="165"/>
        <v>Aug-21</v>
      </c>
      <c r="C412" t="s">
        <v>362</v>
      </c>
      <c r="D412" t="s">
        <v>363</v>
      </c>
      <c r="E412" t="s">
        <v>108</v>
      </c>
      <c r="F412">
        <v>61</v>
      </c>
    </row>
    <row r="413" spans="1:6" x14ac:dyDescent="0.35">
      <c r="A413" t="s">
        <v>143</v>
      </c>
      <c r="B413" s="82" t="str">
        <f t="shared" si="165"/>
        <v>Aug-21</v>
      </c>
      <c r="C413" t="s">
        <v>362</v>
      </c>
      <c r="D413" t="s">
        <v>363</v>
      </c>
      <c r="E413" t="s">
        <v>106</v>
      </c>
      <c r="F413">
        <v>58</v>
      </c>
    </row>
    <row r="414" spans="1:6" x14ac:dyDescent="0.35">
      <c r="A414" t="s">
        <v>152</v>
      </c>
      <c r="B414" s="82" t="str">
        <f t="shared" si="165"/>
        <v>Aug-21</v>
      </c>
      <c r="C414" t="s">
        <v>362</v>
      </c>
      <c r="D414" t="s">
        <v>363</v>
      </c>
      <c r="E414" t="s">
        <v>110</v>
      </c>
      <c r="F414">
        <v>65</v>
      </c>
    </row>
    <row r="415" spans="1:6" x14ac:dyDescent="0.35">
      <c r="A415" t="s">
        <v>163</v>
      </c>
      <c r="B415" s="82" t="str">
        <f t="shared" si="165"/>
        <v>Aug-21</v>
      </c>
      <c r="C415" t="s">
        <v>362</v>
      </c>
      <c r="D415" t="s">
        <v>363</v>
      </c>
      <c r="E415" t="s">
        <v>112</v>
      </c>
      <c r="F415">
        <v>75</v>
      </c>
    </row>
    <row r="416" spans="1:6" x14ac:dyDescent="0.35">
      <c r="A416" t="s">
        <v>170</v>
      </c>
      <c r="B416" s="82" t="str">
        <f t="shared" si="165"/>
        <v>Aug-21</v>
      </c>
      <c r="C416" t="s">
        <v>362</v>
      </c>
      <c r="D416" t="s">
        <v>363</v>
      </c>
      <c r="E416" t="s">
        <v>114</v>
      </c>
      <c r="F416">
        <v>48</v>
      </c>
    </row>
    <row r="417" spans="1:6" x14ac:dyDescent="0.35">
      <c r="A417" t="s">
        <v>137</v>
      </c>
      <c r="B417" s="82" t="str">
        <f t="shared" si="165"/>
        <v>Aug-21</v>
      </c>
      <c r="C417" t="s">
        <v>364</v>
      </c>
      <c r="D417" t="s">
        <v>365</v>
      </c>
      <c r="E417" t="s">
        <v>108</v>
      </c>
      <c r="F417">
        <v>47</v>
      </c>
    </row>
    <row r="418" spans="1:6" x14ac:dyDescent="0.35">
      <c r="A418" t="s">
        <v>143</v>
      </c>
      <c r="B418" s="82" t="str">
        <f t="shared" si="165"/>
        <v>Aug-21</v>
      </c>
      <c r="C418" t="s">
        <v>364</v>
      </c>
      <c r="D418" t="s">
        <v>365</v>
      </c>
      <c r="E418" t="s">
        <v>106</v>
      </c>
      <c r="F418">
        <v>62</v>
      </c>
    </row>
    <row r="419" spans="1:6" x14ac:dyDescent="0.35">
      <c r="A419" t="s">
        <v>152</v>
      </c>
      <c r="B419" s="82" t="str">
        <f t="shared" si="165"/>
        <v>Aug-21</v>
      </c>
      <c r="C419" t="s">
        <v>364</v>
      </c>
      <c r="D419" t="s">
        <v>365</v>
      </c>
      <c r="E419" t="s">
        <v>110</v>
      </c>
      <c r="F419">
        <v>67</v>
      </c>
    </row>
    <row r="420" spans="1:6" x14ac:dyDescent="0.35">
      <c r="A420" t="s">
        <v>163</v>
      </c>
      <c r="B420" s="82" t="str">
        <f t="shared" si="165"/>
        <v>Aug-21</v>
      </c>
      <c r="C420" t="s">
        <v>364</v>
      </c>
      <c r="D420" t="s">
        <v>365</v>
      </c>
      <c r="E420" t="s">
        <v>112</v>
      </c>
      <c r="F420">
        <v>74</v>
      </c>
    </row>
    <row r="421" spans="1:6" x14ac:dyDescent="0.35">
      <c r="A421" t="s">
        <v>170</v>
      </c>
      <c r="B421" s="82" t="str">
        <f t="shared" si="165"/>
        <v>Aug-21</v>
      </c>
      <c r="C421" t="s">
        <v>364</v>
      </c>
      <c r="D421" t="s">
        <v>365</v>
      </c>
      <c r="E421" t="s">
        <v>114</v>
      </c>
      <c r="F421">
        <v>36</v>
      </c>
    </row>
    <row r="422" spans="1:6" x14ac:dyDescent="0.35">
      <c r="A422" t="s">
        <v>137</v>
      </c>
      <c r="B422" s="82" t="str">
        <f t="shared" si="165"/>
        <v>Aug-21</v>
      </c>
      <c r="C422" t="s">
        <v>366</v>
      </c>
      <c r="D422" t="s">
        <v>367</v>
      </c>
      <c r="E422" t="s">
        <v>108</v>
      </c>
      <c r="F422">
        <v>58</v>
      </c>
    </row>
    <row r="423" spans="1:6" x14ac:dyDescent="0.35">
      <c r="A423" t="s">
        <v>143</v>
      </c>
      <c r="B423" s="82" t="str">
        <f t="shared" si="165"/>
        <v>Aug-21</v>
      </c>
      <c r="C423" t="s">
        <v>366</v>
      </c>
      <c r="D423" t="s">
        <v>367</v>
      </c>
      <c r="E423" t="s">
        <v>106</v>
      </c>
      <c r="F423">
        <v>66</v>
      </c>
    </row>
    <row r="424" spans="1:6" x14ac:dyDescent="0.35">
      <c r="A424" t="s">
        <v>152</v>
      </c>
      <c r="B424" s="82" t="str">
        <f t="shared" si="165"/>
        <v>Aug-21</v>
      </c>
      <c r="C424" t="s">
        <v>366</v>
      </c>
      <c r="D424" t="s">
        <v>367</v>
      </c>
      <c r="E424" t="s">
        <v>110</v>
      </c>
      <c r="F424">
        <v>61</v>
      </c>
    </row>
    <row r="425" spans="1:6" x14ac:dyDescent="0.35">
      <c r="A425" t="s">
        <v>163</v>
      </c>
      <c r="B425" s="82" t="str">
        <f t="shared" si="165"/>
        <v>Aug-21</v>
      </c>
      <c r="C425" t="s">
        <v>366</v>
      </c>
      <c r="D425" t="s">
        <v>367</v>
      </c>
      <c r="E425" t="s">
        <v>112</v>
      </c>
      <c r="F425">
        <v>79</v>
      </c>
    </row>
    <row r="426" spans="1:6" x14ac:dyDescent="0.35">
      <c r="A426" t="s">
        <v>170</v>
      </c>
      <c r="B426" s="82" t="str">
        <f t="shared" si="165"/>
        <v>Aug-21</v>
      </c>
      <c r="C426" t="s">
        <v>366</v>
      </c>
      <c r="D426" t="s">
        <v>367</v>
      </c>
      <c r="E426" t="s">
        <v>114</v>
      </c>
      <c r="F426">
        <v>49</v>
      </c>
    </row>
    <row r="427" spans="1:6" x14ac:dyDescent="0.35">
      <c r="A427" t="s">
        <v>137</v>
      </c>
      <c r="B427" s="82" t="str">
        <f t="shared" si="165"/>
        <v>Aug-21</v>
      </c>
      <c r="C427" t="s">
        <v>368</v>
      </c>
      <c r="D427" t="s">
        <v>369</v>
      </c>
      <c r="E427" t="s">
        <v>108</v>
      </c>
      <c r="F427">
        <v>42</v>
      </c>
    </row>
    <row r="428" spans="1:6" x14ac:dyDescent="0.35">
      <c r="A428" t="s">
        <v>143</v>
      </c>
      <c r="B428" s="82" t="str">
        <f t="shared" si="165"/>
        <v>Aug-21</v>
      </c>
      <c r="C428" t="s">
        <v>368</v>
      </c>
      <c r="D428" t="s">
        <v>369</v>
      </c>
      <c r="E428" t="s">
        <v>106</v>
      </c>
      <c r="F428">
        <v>67</v>
      </c>
    </row>
    <row r="429" spans="1:6" x14ac:dyDescent="0.35">
      <c r="A429" t="s">
        <v>152</v>
      </c>
      <c r="B429" s="82" t="str">
        <f t="shared" si="165"/>
        <v>Aug-21</v>
      </c>
      <c r="C429" t="s">
        <v>368</v>
      </c>
      <c r="D429" t="s">
        <v>369</v>
      </c>
      <c r="E429" t="s">
        <v>110</v>
      </c>
      <c r="F429">
        <v>42</v>
      </c>
    </row>
    <row r="430" spans="1:6" x14ac:dyDescent="0.35">
      <c r="A430" t="s">
        <v>163</v>
      </c>
      <c r="B430" s="82" t="str">
        <f t="shared" si="165"/>
        <v>Aug-21</v>
      </c>
      <c r="C430" t="s">
        <v>368</v>
      </c>
      <c r="D430" t="s">
        <v>369</v>
      </c>
      <c r="E430" t="s">
        <v>112</v>
      </c>
      <c r="F430">
        <v>57</v>
      </c>
    </row>
    <row r="431" spans="1:6" x14ac:dyDescent="0.35">
      <c r="A431" t="s">
        <v>170</v>
      </c>
      <c r="B431" s="82" t="str">
        <f t="shared" si="165"/>
        <v>Aug-21</v>
      </c>
      <c r="C431" t="s">
        <v>368</v>
      </c>
      <c r="D431" t="s">
        <v>369</v>
      </c>
      <c r="E431" t="s">
        <v>114</v>
      </c>
      <c r="F431">
        <v>51</v>
      </c>
    </row>
    <row r="432" spans="1:6" x14ac:dyDescent="0.35">
      <c r="A432" t="s">
        <v>137</v>
      </c>
      <c r="B432" s="82" t="str">
        <f t="shared" si="165"/>
        <v>Aug-21</v>
      </c>
      <c r="C432" t="s">
        <v>370</v>
      </c>
      <c r="D432" t="s">
        <v>371</v>
      </c>
      <c r="E432" t="s">
        <v>108</v>
      </c>
      <c r="F432">
        <v>58</v>
      </c>
    </row>
    <row r="433" spans="1:6" x14ac:dyDescent="0.35">
      <c r="A433" t="s">
        <v>143</v>
      </c>
      <c r="B433" s="82" t="str">
        <f t="shared" si="165"/>
        <v>Aug-21</v>
      </c>
      <c r="C433" t="s">
        <v>370</v>
      </c>
      <c r="D433" t="s">
        <v>371</v>
      </c>
      <c r="E433" t="s">
        <v>106</v>
      </c>
      <c r="F433">
        <v>50</v>
      </c>
    </row>
    <row r="434" spans="1:6" x14ac:dyDescent="0.35">
      <c r="A434" t="s">
        <v>152</v>
      </c>
      <c r="B434" s="82" t="str">
        <f t="shared" si="165"/>
        <v>Aug-21</v>
      </c>
      <c r="C434" t="s">
        <v>370</v>
      </c>
      <c r="D434" t="s">
        <v>371</v>
      </c>
      <c r="E434" t="s">
        <v>110</v>
      </c>
      <c r="F434">
        <v>67</v>
      </c>
    </row>
    <row r="435" spans="1:6" x14ac:dyDescent="0.35">
      <c r="A435" t="s">
        <v>163</v>
      </c>
      <c r="B435" s="82" t="str">
        <f t="shared" si="165"/>
        <v>Aug-21</v>
      </c>
      <c r="C435" t="s">
        <v>370</v>
      </c>
      <c r="D435" t="s">
        <v>371</v>
      </c>
      <c r="E435" t="s">
        <v>112</v>
      </c>
      <c r="F435">
        <v>75</v>
      </c>
    </row>
    <row r="436" spans="1:6" x14ac:dyDescent="0.35">
      <c r="A436" t="s">
        <v>170</v>
      </c>
      <c r="B436" s="82" t="str">
        <f t="shared" si="165"/>
        <v>Aug-21</v>
      </c>
      <c r="C436" t="s">
        <v>370</v>
      </c>
      <c r="D436" t="s">
        <v>371</v>
      </c>
      <c r="E436" t="s">
        <v>114</v>
      </c>
      <c r="F436">
        <v>41</v>
      </c>
    </row>
    <row r="437" spans="1:6" x14ac:dyDescent="0.35">
      <c r="A437" t="s">
        <v>137</v>
      </c>
      <c r="B437" s="82" t="str">
        <f t="shared" si="165"/>
        <v>Sep-21</v>
      </c>
      <c r="C437" t="s">
        <v>372</v>
      </c>
      <c r="D437" t="s">
        <v>373</v>
      </c>
      <c r="E437" t="s">
        <v>108</v>
      </c>
      <c r="F437">
        <v>56</v>
      </c>
    </row>
    <row r="438" spans="1:6" x14ac:dyDescent="0.35">
      <c r="A438" t="s">
        <v>143</v>
      </c>
      <c r="B438" s="82" t="str">
        <f t="shared" si="165"/>
        <v>Sep-21</v>
      </c>
      <c r="C438" t="s">
        <v>372</v>
      </c>
      <c r="D438" t="s">
        <v>373</v>
      </c>
      <c r="E438" t="s">
        <v>106</v>
      </c>
      <c r="F438">
        <v>73</v>
      </c>
    </row>
    <row r="439" spans="1:6" x14ac:dyDescent="0.35">
      <c r="A439" t="s">
        <v>152</v>
      </c>
      <c r="B439" s="82" t="str">
        <f t="shared" si="165"/>
        <v>Sep-21</v>
      </c>
      <c r="C439" t="s">
        <v>372</v>
      </c>
      <c r="D439" t="s">
        <v>373</v>
      </c>
      <c r="E439" t="s">
        <v>110</v>
      </c>
      <c r="F439">
        <v>66</v>
      </c>
    </row>
    <row r="440" spans="1:6" x14ac:dyDescent="0.35">
      <c r="A440" t="s">
        <v>163</v>
      </c>
      <c r="B440" s="82" t="str">
        <f t="shared" si="165"/>
        <v>Sep-21</v>
      </c>
      <c r="C440" t="s">
        <v>372</v>
      </c>
      <c r="D440" t="s">
        <v>373</v>
      </c>
      <c r="E440" t="s">
        <v>112</v>
      </c>
      <c r="F440">
        <v>60</v>
      </c>
    </row>
    <row r="441" spans="1:6" x14ac:dyDescent="0.35">
      <c r="A441" t="s">
        <v>170</v>
      </c>
      <c r="B441" s="82" t="str">
        <f t="shared" si="165"/>
        <v>Sep-21</v>
      </c>
      <c r="C441" t="s">
        <v>372</v>
      </c>
      <c r="D441" t="s">
        <v>373</v>
      </c>
      <c r="E441" t="s">
        <v>114</v>
      </c>
      <c r="F441">
        <v>62</v>
      </c>
    </row>
    <row r="442" spans="1:6" x14ac:dyDescent="0.35">
      <c r="A442" t="s">
        <v>137</v>
      </c>
      <c r="B442" s="82" t="str">
        <f t="shared" si="165"/>
        <v>Sep-21</v>
      </c>
      <c r="C442" t="s">
        <v>374</v>
      </c>
      <c r="D442" t="s">
        <v>375</v>
      </c>
      <c r="E442" t="s">
        <v>108</v>
      </c>
      <c r="F442">
        <v>53</v>
      </c>
    </row>
    <row r="443" spans="1:6" x14ac:dyDescent="0.35">
      <c r="A443" t="s">
        <v>143</v>
      </c>
      <c r="B443" s="82" t="str">
        <f t="shared" si="165"/>
        <v>Sep-21</v>
      </c>
      <c r="C443" t="s">
        <v>374</v>
      </c>
      <c r="D443" t="s">
        <v>375</v>
      </c>
      <c r="E443" t="s">
        <v>106</v>
      </c>
      <c r="F443">
        <v>66</v>
      </c>
    </row>
    <row r="444" spans="1:6" x14ac:dyDescent="0.35">
      <c r="A444" t="s">
        <v>152</v>
      </c>
      <c r="B444" s="82" t="str">
        <f t="shared" si="165"/>
        <v>Sep-21</v>
      </c>
      <c r="C444" t="s">
        <v>374</v>
      </c>
      <c r="D444" t="s">
        <v>375</v>
      </c>
      <c r="E444" t="s">
        <v>110</v>
      </c>
      <c r="F444">
        <v>71</v>
      </c>
    </row>
    <row r="445" spans="1:6" x14ac:dyDescent="0.35">
      <c r="A445" t="s">
        <v>163</v>
      </c>
      <c r="B445" s="82" t="str">
        <f t="shared" si="165"/>
        <v>Sep-21</v>
      </c>
      <c r="C445" t="s">
        <v>374</v>
      </c>
      <c r="D445" t="s">
        <v>375</v>
      </c>
      <c r="E445" t="s">
        <v>112</v>
      </c>
      <c r="F445">
        <v>116</v>
      </c>
    </row>
    <row r="446" spans="1:6" x14ac:dyDescent="0.35">
      <c r="A446" t="s">
        <v>170</v>
      </c>
      <c r="B446" s="82" t="str">
        <f t="shared" si="165"/>
        <v>Sep-21</v>
      </c>
      <c r="C446" t="s">
        <v>374</v>
      </c>
      <c r="D446" t="s">
        <v>375</v>
      </c>
      <c r="E446" t="s">
        <v>114</v>
      </c>
      <c r="F446">
        <v>9</v>
      </c>
    </row>
    <row r="447" spans="1:6" x14ac:dyDescent="0.35">
      <c r="A447" t="s">
        <v>137</v>
      </c>
      <c r="B447" s="82" t="str">
        <f t="shared" si="165"/>
        <v>Sep-21</v>
      </c>
      <c r="C447" t="s">
        <v>376</v>
      </c>
      <c r="D447" t="s">
        <v>377</v>
      </c>
      <c r="E447" t="s">
        <v>108</v>
      </c>
      <c r="F447">
        <v>50</v>
      </c>
    </row>
    <row r="448" spans="1:6" x14ac:dyDescent="0.35">
      <c r="A448" t="s">
        <v>143</v>
      </c>
      <c r="B448" s="82" t="str">
        <f t="shared" si="165"/>
        <v>Sep-21</v>
      </c>
      <c r="C448" t="s">
        <v>376</v>
      </c>
      <c r="D448" t="s">
        <v>377</v>
      </c>
      <c r="E448" t="s">
        <v>106</v>
      </c>
      <c r="F448">
        <v>49</v>
      </c>
    </row>
    <row r="449" spans="1:6" x14ac:dyDescent="0.35">
      <c r="A449" t="s">
        <v>152</v>
      </c>
      <c r="B449" s="82" t="str">
        <f t="shared" si="165"/>
        <v>Sep-21</v>
      </c>
      <c r="C449" t="s">
        <v>376</v>
      </c>
      <c r="D449" t="s">
        <v>377</v>
      </c>
      <c r="E449" t="s">
        <v>110</v>
      </c>
      <c r="F449">
        <v>82</v>
      </c>
    </row>
    <row r="450" spans="1:6" x14ac:dyDescent="0.35">
      <c r="A450" t="s">
        <v>163</v>
      </c>
      <c r="B450" s="82" t="str">
        <f t="shared" si="165"/>
        <v>Sep-21</v>
      </c>
      <c r="C450" t="s">
        <v>376</v>
      </c>
      <c r="D450" t="s">
        <v>377</v>
      </c>
      <c r="E450" t="s">
        <v>112</v>
      </c>
      <c r="F450">
        <v>100</v>
      </c>
    </row>
    <row r="451" spans="1:6" x14ac:dyDescent="0.35">
      <c r="A451" t="s">
        <v>170</v>
      </c>
      <c r="B451" s="82" t="str">
        <f t="shared" ref="B451:B514" si="166">TEXT(VALUE(C451),"mmm-yy")</f>
        <v>Sep-21</v>
      </c>
      <c r="C451" t="s">
        <v>376</v>
      </c>
      <c r="D451" t="s">
        <v>377</v>
      </c>
      <c r="E451" t="s">
        <v>114</v>
      </c>
      <c r="F451">
        <v>1</v>
      </c>
    </row>
    <row r="452" spans="1:6" x14ac:dyDescent="0.35">
      <c r="A452" t="s">
        <v>137</v>
      </c>
      <c r="B452" s="82" t="str">
        <f t="shared" si="166"/>
        <v>Sep-21</v>
      </c>
      <c r="C452" t="s">
        <v>378</v>
      </c>
      <c r="D452" t="s">
        <v>379</v>
      </c>
      <c r="E452" t="s">
        <v>108</v>
      </c>
      <c r="F452">
        <v>48</v>
      </c>
    </row>
    <row r="453" spans="1:6" x14ac:dyDescent="0.35">
      <c r="A453" t="s">
        <v>143</v>
      </c>
      <c r="B453" s="82" t="str">
        <f t="shared" si="166"/>
        <v>Sep-21</v>
      </c>
      <c r="C453" t="s">
        <v>378</v>
      </c>
      <c r="D453" t="s">
        <v>379</v>
      </c>
      <c r="E453" t="s">
        <v>106</v>
      </c>
      <c r="F453">
        <v>58</v>
      </c>
    </row>
    <row r="454" spans="1:6" x14ac:dyDescent="0.35">
      <c r="A454" t="s">
        <v>152</v>
      </c>
      <c r="B454" s="82" t="str">
        <f t="shared" si="166"/>
        <v>Sep-21</v>
      </c>
      <c r="C454" t="s">
        <v>378</v>
      </c>
      <c r="D454" t="s">
        <v>379</v>
      </c>
      <c r="E454" t="s">
        <v>110</v>
      </c>
      <c r="F454">
        <v>61</v>
      </c>
    </row>
    <row r="455" spans="1:6" x14ac:dyDescent="0.35">
      <c r="A455" t="s">
        <v>163</v>
      </c>
      <c r="B455" s="82" t="str">
        <f t="shared" si="166"/>
        <v>Sep-21</v>
      </c>
      <c r="C455" t="s">
        <v>378</v>
      </c>
      <c r="D455" t="s">
        <v>379</v>
      </c>
      <c r="E455" t="s">
        <v>112</v>
      </c>
      <c r="F455">
        <v>92</v>
      </c>
    </row>
    <row r="456" spans="1:6" x14ac:dyDescent="0.35">
      <c r="A456" t="s">
        <v>170</v>
      </c>
      <c r="B456" s="82" t="str">
        <f t="shared" si="166"/>
        <v>Sep-21</v>
      </c>
      <c r="C456" t="s">
        <v>378</v>
      </c>
      <c r="D456" t="s">
        <v>379</v>
      </c>
      <c r="E456" t="s">
        <v>114</v>
      </c>
      <c r="F456">
        <v>2</v>
      </c>
    </row>
    <row r="457" spans="1:6" x14ac:dyDescent="0.35">
      <c r="A457" t="s">
        <v>137</v>
      </c>
      <c r="B457" s="82" t="str">
        <f t="shared" si="166"/>
        <v>Oct-21</v>
      </c>
      <c r="C457" t="s">
        <v>380</v>
      </c>
      <c r="D457" t="s">
        <v>381</v>
      </c>
      <c r="E457" t="s">
        <v>108</v>
      </c>
      <c r="F457">
        <v>40</v>
      </c>
    </row>
    <row r="458" spans="1:6" x14ac:dyDescent="0.35">
      <c r="A458" t="s">
        <v>143</v>
      </c>
      <c r="B458" s="82" t="str">
        <f t="shared" si="166"/>
        <v>Oct-21</v>
      </c>
      <c r="C458" t="s">
        <v>380</v>
      </c>
      <c r="D458" t="s">
        <v>381</v>
      </c>
      <c r="E458" t="s">
        <v>106</v>
      </c>
      <c r="F458">
        <v>48</v>
      </c>
    </row>
    <row r="459" spans="1:6" x14ac:dyDescent="0.35">
      <c r="A459" t="s">
        <v>152</v>
      </c>
      <c r="B459" s="82" t="str">
        <f t="shared" si="166"/>
        <v>Oct-21</v>
      </c>
      <c r="C459" t="s">
        <v>380</v>
      </c>
      <c r="D459" t="s">
        <v>381</v>
      </c>
      <c r="E459" t="s">
        <v>110</v>
      </c>
      <c r="F459">
        <v>76</v>
      </c>
    </row>
    <row r="460" spans="1:6" x14ac:dyDescent="0.35">
      <c r="A460" t="s">
        <v>163</v>
      </c>
      <c r="B460" s="82" t="str">
        <f t="shared" si="166"/>
        <v>Oct-21</v>
      </c>
      <c r="C460" t="s">
        <v>380</v>
      </c>
      <c r="D460" t="s">
        <v>381</v>
      </c>
      <c r="E460" t="s">
        <v>112</v>
      </c>
      <c r="F460">
        <v>121</v>
      </c>
    </row>
    <row r="461" spans="1:6" x14ac:dyDescent="0.35">
      <c r="A461" t="s">
        <v>137</v>
      </c>
      <c r="B461" s="82" t="str">
        <f t="shared" si="166"/>
        <v>Oct-21</v>
      </c>
      <c r="C461" t="s">
        <v>382</v>
      </c>
      <c r="D461" t="s">
        <v>383</v>
      </c>
      <c r="E461" t="s">
        <v>108</v>
      </c>
      <c r="F461">
        <v>47</v>
      </c>
    </row>
    <row r="462" spans="1:6" x14ac:dyDescent="0.35">
      <c r="A462" t="s">
        <v>143</v>
      </c>
      <c r="B462" s="82" t="str">
        <f t="shared" si="166"/>
        <v>Oct-21</v>
      </c>
      <c r="C462" t="s">
        <v>382</v>
      </c>
      <c r="D462" t="s">
        <v>383</v>
      </c>
      <c r="E462" t="s">
        <v>106</v>
      </c>
      <c r="F462">
        <v>60</v>
      </c>
    </row>
    <row r="463" spans="1:6" x14ac:dyDescent="0.35">
      <c r="A463" t="s">
        <v>152</v>
      </c>
      <c r="B463" s="82" t="str">
        <f t="shared" si="166"/>
        <v>Oct-21</v>
      </c>
      <c r="C463" t="s">
        <v>382</v>
      </c>
      <c r="D463" t="s">
        <v>383</v>
      </c>
      <c r="E463" t="s">
        <v>110</v>
      </c>
      <c r="F463">
        <v>78</v>
      </c>
    </row>
    <row r="464" spans="1:6" x14ac:dyDescent="0.35">
      <c r="A464" t="s">
        <v>163</v>
      </c>
      <c r="B464" s="82" t="str">
        <f t="shared" si="166"/>
        <v>Oct-21</v>
      </c>
      <c r="C464" t="s">
        <v>382</v>
      </c>
      <c r="D464" t="s">
        <v>383</v>
      </c>
      <c r="E464" t="s">
        <v>112</v>
      </c>
      <c r="F464">
        <v>101</v>
      </c>
    </row>
    <row r="465" spans="1:6" x14ac:dyDescent="0.35">
      <c r="A465" t="s">
        <v>137</v>
      </c>
      <c r="B465" s="82" t="str">
        <f t="shared" si="166"/>
        <v>Oct-21</v>
      </c>
      <c r="C465" t="s">
        <v>384</v>
      </c>
      <c r="D465" t="s">
        <v>385</v>
      </c>
      <c r="E465" t="s">
        <v>108</v>
      </c>
      <c r="F465">
        <v>57</v>
      </c>
    </row>
    <row r="466" spans="1:6" x14ac:dyDescent="0.35">
      <c r="A466" t="s">
        <v>143</v>
      </c>
      <c r="B466" s="82" t="str">
        <f t="shared" si="166"/>
        <v>Oct-21</v>
      </c>
      <c r="C466" t="s">
        <v>384</v>
      </c>
      <c r="D466" t="s">
        <v>385</v>
      </c>
      <c r="E466" t="s">
        <v>106</v>
      </c>
      <c r="F466">
        <v>51</v>
      </c>
    </row>
    <row r="467" spans="1:6" x14ac:dyDescent="0.35">
      <c r="A467" t="s">
        <v>152</v>
      </c>
      <c r="B467" s="82" t="str">
        <f t="shared" si="166"/>
        <v>Oct-21</v>
      </c>
      <c r="C467" t="s">
        <v>384</v>
      </c>
      <c r="D467" t="s">
        <v>385</v>
      </c>
      <c r="E467" t="s">
        <v>110</v>
      </c>
      <c r="F467">
        <v>83</v>
      </c>
    </row>
    <row r="468" spans="1:6" x14ac:dyDescent="0.35">
      <c r="A468" t="s">
        <v>163</v>
      </c>
      <c r="B468" s="82" t="str">
        <f t="shared" si="166"/>
        <v>Oct-21</v>
      </c>
      <c r="C468" t="s">
        <v>384</v>
      </c>
      <c r="D468" t="s">
        <v>385</v>
      </c>
      <c r="E468" t="s">
        <v>112</v>
      </c>
      <c r="F468">
        <v>81</v>
      </c>
    </row>
    <row r="469" spans="1:6" x14ac:dyDescent="0.35">
      <c r="A469" t="s">
        <v>170</v>
      </c>
      <c r="B469" s="82" t="str">
        <f t="shared" si="166"/>
        <v>Oct-21</v>
      </c>
      <c r="C469" t="s">
        <v>384</v>
      </c>
      <c r="D469" t="s">
        <v>385</v>
      </c>
      <c r="E469" t="s">
        <v>114</v>
      </c>
      <c r="F469">
        <v>53</v>
      </c>
    </row>
    <row r="470" spans="1:6" x14ac:dyDescent="0.35">
      <c r="A470" t="s">
        <v>137</v>
      </c>
      <c r="B470" s="82" t="str">
        <f t="shared" si="166"/>
        <v>Oct-21</v>
      </c>
      <c r="C470" t="s">
        <v>386</v>
      </c>
      <c r="D470" t="s">
        <v>387</v>
      </c>
      <c r="E470" t="s">
        <v>108</v>
      </c>
      <c r="F470">
        <v>39</v>
      </c>
    </row>
    <row r="471" spans="1:6" x14ac:dyDescent="0.35">
      <c r="A471" t="s">
        <v>143</v>
      </c>
      <c r="B471" s="82" t="str">
        <f t="shared" si="166"/>
        <v>Oct-21</v>
      </c>
      <c r="C471" t="s">
        <v>386</v>
      </c>
      <c r="D471" t="s">
        <v>387</v>
      </c>
      <c r="E471" t="s">
        <v>106</v>
      </c>
      <c r="F471">
        <v>56</v>
      </c>
    </row>
    <row r="472" spans="1:6" x14ac:dyDescent="0.35">
      <c r="A472" t="s">
        <v>152</v>
      </c>
      <c r="B472" s="82" t="str">
        <f t="shared" si="166"/>
        <v>Oct-21</v>
      </c>
      <c r="C472" t="s">
        <v>386</v>
      </c>
      <c r="D472" t="s">
        <v>387</v>
      </c>
      <c r="E472" t="s">
        <v>110</v>
      </c>
      <c r="F472">
        <v>79</v>
      </c>
    </row>
    <row r="473" spans="1:6" x14ac:dyDescent="0.35">
      <c r="A473" t="s">
        <v>163</v>
      </c>
      <c r="B473" s="82" t="str">
        <f t="shared" si="166"/>
        <v>Oct-21</v>
      </c>
      <c r="C473" t="s">
        <v>386</v>
      </c>
      <c r="D473" t="s">
        <v>387</v>
      </c>
      <c r="E473" t="s">
        <v>112</v>
      </c>
      <c r="F473">
        <v>82</v>
      </c>
    </row>
    <row r="474" spans="1:6" x14ac:dyDescent="0.35">
      <c r="A474" t="s">
        <v>170</v>
      </c>
      <c r="B474" s="82" t="str">
        <f t="shared" si="166"/>
        <v>Oct-21</v>
      </c>
      <c r="C474" t="s">
        <v>386</v>
      </c>
      <c r="D474" t="s">
        <v>387</v>
      </c>
      <c r="E474" t="s">
        <v>114</v>
      </c>
      <c r="F474">
        <v>41</v>
      </c>
    </row>
    <row r="475" spans="1:6" x14ac:dyDescent="0.35">
      <c r="A475" t="s">
        <v>137</v>
      </c>
      <c r="B475" s="82" t="str">
        <f t="shared" si="166"/>
        <v>Oct-21</v>
      </c>
      <c r="C475" t="s">
        <v>388</v>
      </c>
      <c r="D475" t="s">
        <v>389</v>
      </c>
      <c r="E475" t="s">
        <v>108</v>
      </c>
      <c r="F475">
        <v>49</v>
      </c>
    </row>
    <row r="476" spans="1:6" x14ac:dyDescent="0.35">
      <c r="A476" t="s">
        <v>143</v>
      </c>
      <c r="B476" s="82" t="str">
        <f t="shared" si="166"/>
        <v>Oct-21</v>
      </c>
      <c r="C476" t="s">
        <v>388</v>
      </c>
      <c r="D476" t="s">
        <v>389</v>
      </c>
      <c r="E476" t="s">
        <v>106</v>
      </c>
      <c r="F476">
        <v>61</v>
      </c>
    </row>
    <row r="477" spans="1:6" x14ac:dyDescent="0.35">
      <c r="A477" t="s">
        <v>152</v>
      </c>
      <c r="B477" s="82" t="str">
        <f t="shared" si="166"/>
        <v>Oct-21</v>
      </c>
      <c r="C477" t="s">
        <v>388</v>
      </c>
      <c r="D477" t="s">
        <v>389</v>
      </c>
      <c r="E477" t="s">
        <v>110</v>
      </c>
      <c r="F477">
        <v>75</v>
      </c>
    </row>
    <row r="478" spans="1:6" x14ac:dyDescent="0.35">
      <c r="A478" t="s">
        <v>163</v>
      </c>
      <c r="B478" s="82" t="str">
        <f t="shared" si="166"/>
        <v>Oct-21</v>
      </c>
      <c r="C478" t="s">
        <v>388</v>
      </c>
      <c r="D478" t="s">
        <v>389</v>
      </c>
      <c r="E478" t="s">
        <v>112</v>
      </c>
      <c r="F478">
        <v>99</v>
      </c>
    </row>
    <row r="479" spans="1:6" x14ac:dyDescent="0.35">
      <c r="A479" t="s">
        <v>170</v>
      </c>
      <c r="B479" s="82" t="str">
        <f t="shared" si="166"/>
        <v>Oct-21</v>
      </c>
      <c r="C479" t="s">
        <v>388</v>
      </c>
      <c r="D479" t="s">
        <v>389</v>
      </c>
      <c r="E479" t="s">
        <v>114</v>
      </c>
      <c r="F479">
        <v>55</v>
      </c>
    </row>
    <row r="480" spans="1:6" x14ac:dyDescent="0.35">
      <c r="A480" t="s">
        <v>137</v>
      </c>
      <c r="B480" s="82" t="str">
        <f t="shared" si="166"/>
        <v>Nov-21</v>
      </c>
      <c r="C480" t="s">
        <v>390</v>
      </c>
      <c r="D480" t="s">
        <v>391</v>
      </c>
      <c r="E480" t="s">
        <v>108</v>
      </c>
      <c r="F480">
        <v>62</v>
      </c>
    </row>
    <row r="481" spans="1:6" x14ac:dyDescent="0.35">
      <c r="A481" t="s">
        <v>143</v>
      </c>
      <c r="B481" s="82" t="str">
        <f t="shared" si="166"/>
        <v>Nov-21</v>
      </c>
      <c r="C481" t="s">
        <v>390</v>
      </c>
      <c r="D481" t="s">
        <v>391</v>
      </c>
      <c r="E481" t="s">
        <v>106</v>
      </c>
      <c r="F481">
        <v>70</v>
      </c>
    </row>
    <row r="482" spans="1:6" x14ac:dyDescent="0.35">
      <c r="A482" t="s">
        <v>152</v>
      </c>
      <c r="B482" s="82" t="str">
        <f t="shared" si="166"/>
        <v>Nov-21</v>
      </c>
      <c r="C482" t="s">
        <v>390</v>
      </c>
      <c r="D482" t="s">
        <v>391</v>
      </c>
      <c r="E482" t="s">
        <v>110</v>
      </c>
      <c r="F482">
        <v>71</v>
      </c>
    </row>
    <row r="483" spans="1:6" x14ac:dyDescent="0.35">
      <c r="A483" t="s">
        <v>163</v>
      </c>
      <c r="B483" s="82" t="str">
        <f t="shared" si="166"/>
        <v>Nov-21</v>
      </c>
      <c r="C483" t="s">
        <v>390</v>
      </c>
      <c r="D483" t="s">
        <v>391</v>
      </c>
      <c r="E483" t="s">
        <v>112</v>
      </c>
      <c r="F483">
        <v>68</v>
      </c>
    </row>
    <row r="484" spans="1:6" x14ac:dyDescent="0.35">
      <c r="A484" t="s">
        <v>170</v>
      </c>
      <c r="B484" s="82" t="str">
        <f t="shared" si="166"/>
        <v>Nov-21</v>
      </c>
      <c r="C484" t="s">
        <v>390</v>
      </c>
      <c r="D484" t="s">
        <v>391</v>
      </c>
      <c r="E484" t="s">
        <v>114</v>
      </c>
      <c r="F484">
        <v>53</v>
      </c>
    </row>
    <row r="485" spans="1:6" x14ac:dyDescent="0.35">
      <c r="A485" t="s">
        <v>137</v>
      </c>
      <c r="B485" s="82" t="str">
        <f t="shared" si="166"/>
        <v>Nov-21</v>
      </c>
      <c r="C485" t="s">
        <v>392</v>
      </c>
      <c r="D485" t="s">
        <v>393</v>
      </c>
      <c r="E485" t="s">
        <v>108</v>
      </c>
      <c r="F485">
        <v>43</v>
      </c>
    </row>
    <row r="486" spans="1:6" x14ac:dyDescent="0.35">
      <c r="A486" t="s">
        <v>143</v>
      </c>
      <c r="B486" s="82" t="str">
        <f t="shared" si="166"/>
        <v>Nov-21</v>
      </c>
      <c r="C486" t="s">
        <v>392</v>
      </c>
      <c r="D486" t="s">
        <v>393</v>
      </c>
      <c r="E486" t="s">
        <v>106</v>
      </c>
      <c r="F486">
        <v>60</v>
      </c>
    </row>
    <row r="487" spans="1:6" x14ac:dyDescent="0.35">
      <c r="A487" t="s">
        <v>152</v>
      </c>
      <c r="B487" s="82" t="str">
        <f t="shared" si="166"/>
        <v>Nov-21</v>
      </c>
      <c r="C487" t="s">
        <v>392</v>
      </c>
      <c r="D487" t="s">
        <v>393</v>
      </c>
      <c r="E487" t="s">
        <v>110</v>
      </c>
      <c r="F487">
        <v>46</v>
      </c>
    </row>
    <row r="488" spans="1:6" x14ac:dyDescent="0.35">
      <c r="A488" t="s">
        <v>163</v>
      </c>
      <c r="B488" s="82" t="str">
        <f t="shared" si="166"/>
        <v>Nov-21</v>
      </c>
      <c r="C488" t="s">
        <v>392</v>
      </c>
      <c r="D488" t="s">
        <v>393</v>
      </c>
      <c r="E488" t="s">
        <v>112</v>
      </c>
      <c r="F488">
        <v>73</v>
      </c>
    </row>
    <row r="489" spans="1:6" x14ac:dyDescent="0.35">
      <c r="A489" t="s">
        <v>170</v>
      </c>
      <c r="B489" s="82" t="str">
        <f t="shared" si="166"/>
        <v>Nov-21</v>
      </c>
      <c r="C489" t="s">
        <v>392</v>
      </c>
      <c r="D489" t="s">
        <v>393</v>
      </c>
      <c r="E489" t="s">
        <v>114</v>
      </c>
      <c r="F489">
        <v>47</v>
      </c>
    </row>
    <row r="490" spans="1:6" x14ac:dyDescent="0.35">
      <c r="A490" t="s">
        <v>137</v>
      </c>
      <c r="B490" s="82" t="str">
        <f t="shared" si="166"/>
        <v>Nov-21</v>
      </c>
      <c r="C490" t="s">
        <v>394</v>
      </c>
      <c r="D490" t="s">
        <v>395</v>
      </c>
      <c r="E490" t="s">
        <v>108</v>
      </c>
      <c r="F490">
        <v>43</v>
      </c>
    </row>
    <row r="491" spans="1:6" x14ac:dyDescent="0.35">
      <c r="A491" t="s">
        <v>143</v>
      </c>
      <c r="B491" s="82" t="str">
        <f t="shared" si="166"/>
        <v>Nov-21</v>
      </c>
      <c r="C491" t="s">
        <v>394</v>
      </c>
      <c r="D491" t="s">
        <v>395</v>
      </c>
      <c r="E491" t="s">
        <v>106</v>
      </c>
      <c r="F491">
        <v>82</v>
      </c>
    </row>
    <row r="492" spans="1:6" x14ac:dyDescent="0.35">
      <c r="A492" t="s">
        <v>152</v>
      </c>
      <c r="B492" s="82" t="str">
        <f t="shared" si="166"/>
        <v>Nov-21</v>
      </c>
      <c r="C492" t="s">
        <v>394</v>
      </c>
      <c r="D492" t="s">
        <v>395</v>
      </c>
      <c r="E492" t="s">
        <v>110</v>
      </c>
      <c r="F492">
        <v>64</v>
      </c>
    </row>
    <row r="493" spans="1:6" x14ac:dyDescent="0.35">
      <c r="A493" t="s">
        <v>163</v>
      </c>
      <c r="B493" s="82" t="str">
        <f t="shared" si="166"/>
        <v>Nov-21</v>
      </c>
      <c r="C493" t="s">
        <v>394</v>
      </c>
      <c r="D493" t="s">
        <v>395</v>
      </c>
      <c r="E493" t="s">
        <v>112</v>
      </c>
      <c r="F493">
        <v>64</v>
      </c>
    </row>
    <row r="494" spans="1:6" x14ac:dyDescent="0.35">
      <c r="A494" t="s">
        <v>170</v>
      </c>
      <c r="B494" s="82" t="str">
        <f t="shared" si="166"/>
        <v>Nov-21</v>
      </c>
      <c r="C494" t="s">
        <v>394</v>
      </c>
      <c r="D494" t="s">
        <v>395</v>
      </c>
      <c r="E494" t="s">
        <v>114</v>
      </c>
      <c r="F494">
        <v>37</v>
      </c>
    </row>
    <row r="495" spans="1:6" x14ac:dyDescent="0.35">
      <c r="A495" t="s">
        <v>137</v>
      </c>
      <c r="B495" s="82" t="str">
        <f t="shared" si="166"/>
        <v>Nov-21</v>
      </c>
      <c r="C495" t="s">
        <v>396</v>
      </c>
      <c r="D495" t="s">
        <v>397</v>
      </c>
      <c r="E495" t="s">
        <v>108</v>
      </c>
      <c r="F495">
        <v>51</v>
      </c>
    </row>
    <row r="496" spans="1:6" x14ac:dyDescent="0.35">
      <c r="A496" t="s">
        <v>143</v>
      </c>
      <c r="B496" s="82" t="str">
        <f t="shared" si="166"/>
        <v>Nov-21</v>
      </c>
      <c r="C496" t="s">
        <v>396</v>
      </c>
      <c r="D496" t="s">
        <v>397</v>
      </c>
      <c r="E496" t="s">
        <v>106</v>
      </c>
      <c r="F496">
        <v>60</v>
      </c>
    </row>
    <row r="497" spans="1:6" x14ac:dyDescent="0.35">
      <c r="A497" t="s">
        <v>152</v>
      </c>
      <c r="B497" s="82" t="str">
        <f t="shared" si="166"/>
        <v>Nov-21</v>
      </c>
      <c r="C497" t="s">
        <v>396</v>
      </c>
      <c r="D497" t="s">
        <v>397</v>
      </c>
      <c r="E497" t="s">
        <v>110</v>
      </c>
      <c r="F497">
        <v>71</v>
      </c>
    </row>
    <row r="498" spans="1:6" x14ac:dyDescent="0.35">
      <c r="A498" t="s">
        <v>163</v>
      </c>
      <c r="B498" s="82" t="str">
        <f t="shared" si="166"/>
        <v>Nov-21</v>
      </c>
      <c r="C498" t="s">
        <v>396</v>
      </c>
      <c r="D498" t="s">
        <v>397</v>
      </c>
      <c r="E498" t="s">
        <v>112</v>
      </c>
      <c r="F498">
        <v>72</v>
      </c>
    </row>
    <row r="499" spans="1:6" x14ac:dyDescent="0.35">
      <c r="A499" t="s">
        <v>170</v>
      </c>
      <c r="B499" s="82" t="str">
        <f t="shared" si="166"/>
        <v>Nov-21</v>
      </c>
      <c r="C499" t="s">
        <v>396</v>
      </c>
      <c r="D499" t="s">
        <v>397</v>
      </c>
      <c r="E499" t="s">
        <v>114</v>
      </c>
      <c r="F499">
        <v>52</v>
      </c>
    </row>
    <row r="500" spans="1:6" x14ac:dyDescent="0.35">
      <c r="A500" t="s">
        <v>137</v>
      </c>
      <c r="B500" s="82" t="str">
        <f t="shared" si="166"/>
        <v>Dec-21</v>
      </c>
      <c r="C500" t="s">
        <v>398</v>
      </c>
      <c r="D500" t="s">
        <v>399</v>
      </c>
      <c r="E500" t="s">
        <v>108</v>
      </c>
      <c r="F500">
        <v>52</v>
      </c>
    </row>
    <row r="501" spans="1:6" x14ac:dyDescent="0.35">
      <c r="A501" t="s">
        <v>143</v>
      </c>
      <c r="B501" s="82" t="str">
        <f t="shared" si="166"/>
        <v>Dec-21</v>
      </c>
      <c r="C501" t="s">
        <v>398</v>
      </c>
      <c r="D501" t="s">
        <v>399</v>
      </c>
      <c r="E501" t="s">
        <v>106</v>
      </c>
      <c r="F501">
        <v>65</v>
      </c>
    </row>
    <row r="502" spans="1:6" x14ac:dyDescent="0.35">
      <c r="A502" t="s">
        <v>152</v>
      </c>
      <c r="B502" s="82" t="str">
        <f t="shared" si="166"/>
        <v>Dec-21</v>
      </c>
      <c r="C502" t="s">
        <v>398</v>
      </c>
      <c r="D502" t="s">
        <v>399</v>
      </c>
      <c r="E502" t="s">
        <v>110</v>
      </c>
      <c r="F502">
        <v>71</v>
      </c>
    </row>
    <row r="503" spans="1:6" x14ac:dyDescent="0.35">
      <c r="A503" t="s">
        <v>163</v>
      </c>
      <c r="B503" s="82" t="str">
        <f t="shared" si="166"/>
        <v>Dec-21</v>
      </c>
      <c r="C503" t="s">
        <v>398</v>
      </c>
      <c r="D503" t="s">
        <v>399</v>
      </c>
      <c r="E503" t="s">
        <v>112</v>
      </c>
      <c r="F503">
        <v>73</v>
      </c>
    </row>
    <row r="504" spans="1:6" x14ac:dyDescent="0.35">
      <c r="A504" t="s">
        <v>170</v>
      </c>
      <c r="B504" s="82" t="str">
        <f t="shared" si="166"/>
        <v>Dec-21</v>
      </c>
      <c r="C504" t="s">
        <v>398</v>
      </c>
      <c r="D504" t="s">
        <v>399</v>
      </c>
      <c r="E504" t="s">
        <v>114</v>
      </c>
      <c r="F504">
        <v>53</v>
      </c>
    </row>
    <row r="505" spans="1:6" x14ac:dyDescent="0.35">
      <c r="A505" t="s">
        <v>137</v>
      </c>
      <c r="B505" s="82" t="str">
        <f t="shared" si="166"/>
        <v>Dec-21</v>
      </c>
      <c r="C505" t="s">
        <v>400</v>
      </c>
      <c r="D505" t="s">
        <v>401</v>
      </c>
      <c r="E505" t="s">
        <v>108</v>
      </c>
      <c r="F505">
        <v>53</v>
      </c>
    </row>
    <row r="506" spans="1:6" x14ac:dyDescent="0.35">
      <c r="A506" t="s">
        <v>143</v>
      </c>
      <c r="B506" s="82" t="str">
        <f t="shared" si="166"/>
        <v>Dec-21</v>
      </c>
      <c r="C506" t="s">
        <v>400</v>
      </c>
      <c r="D506" t="s">
        <v>401</v>
      </c>
      <c r="E506" t="s">
        <v>106</v>
      </c>
      <c r="F506">
        <v>79</v>
      </c>
    </row>
    <row r="507" spans="1:6" x14ac:dyDescent="0.35">
      <c r="A507" t="s">
        <v>152</v>
      </c>
      <c r="B507" s="82" t="str">
        <f t="shared" si="166"/>
        <v>Dec-21</v>
      </c>
      <c r="C507" t="s">
        <v>400</v>
      </c>
      <c r="D507" t="s">
        <v>401</v>
      </c>
      <c r="E507" t="s">
        <v>110</v>
      </c>
      <c r="F507">
        <v>62</v>
      </c>
    </row>
    <row r="508" spans="1:6" x14ac:dyDescent="0.35">
      <c r="A508" t="s">
        <v>163</v>
      </c>
      <c r="B508" s="82" t="str">
        <f t="shared" si="166"/>
        <v>Dec-21</v>
      </c>
      <c r="C508" t="s">
        <v>400</v>
      </c>
      <c r="D508" t="s">
        <v>401</v>
      </c>
      <c r="E508" t="s">
        <v>112</v>
      </c>
      <c r="F508">
        <v>88</v>
      </c>
    </row>
    <row r="509" spans="1:6" x14ac:dyDescent="0.35">
      <c r="A509" t="s">
        <v>170</v>
      </c>
      <c r="B509" s="82" t="str">
        <f t="shared" si="166"/>
        <v>Dec-21</v>
      </c>
      <c r="C509" t="s">
        <v>400</v>
      </c>
      <c r="D509" t="s">
        <v>401</v>
      </c>
      <c r="E509" t="s">
        <v>114</v>
      </c>
      <c r="F509">
        <v>54</v>
      </c>
    </row>
    <row r="510" spans="1:6" x14ac:dyDescent="0.35">
      <c r="A510" t="s">
        <v>137</v>
      </c>
      <c r="B510" s="82" t="str">
        <f t="shared" si="166"/>
        <v>Dec-21</v>
      </c>
      <c r="C510" t="s">
        <v>402</v>
      </c>
      <c r="D510" t="s">
        <v>403</v>
      </c>
      <c r="E510" t="s">
        <v>108</v>
      </c>
      <c r="F510">
        <v>53</v>
      </c>
    </row>
    <row r="511" spans="1:6" x14ac:dyDescent="0.35">
      <c r="A511" t="s">
        <v>143</v>
      </c>
      <c r="B511" s="82" t="str">
        <f t="shared" si="166"/>
        <v>Dec-21</v>
      </c>
      <c r="C511" t="s">
        <v>402</v>
      </c>
      <c r="D511" t="s">
        <v>403</v>
      </c>
      <c r="E511" t="s">
        <v>106</v>
      </c>
      <c r="F511">
        <v>94</v>
      </c>
    </row>
    <row r="512" spans="1:6" x14ac:dyDescent="0.35">
      <c r="A512" t="s">
        <v>152</v>
      </c>
      <c r="B512" s="82" t="str">
        <f t="shared" si="166"/>
        <v>Dec-21</v>
      </c>
      <c r="C512" t="s">
        <v>402</v>
      </c>
      <c r="D512" t="s">
        <v>403</v>
      </c>
      <c r="E512" t="s">
        <v>110</v>
      </c>
      <c r="F512">
        <v>70</v>
      </c>
    </row>
    <row r="513" spans="1:6" x14ac:dyDescent="0.35">
      <c r="A513" t="s">
        <v>163</v>
      </c>
      <c r="B513" s="82" t="str">
        <f t="shared" si="166"/>
        <v>Dec-21</v>
      </c>
      <c r="C513" t="s">
        <v>402</v>
      </c>
      <c r="D513" t="s">
        <v>403</v>
      </c>
      <c r="E513" t="s">
        <v>112</v>
      </c>
      <c r="F513">
        <v>98</v>
      </c>
    </row>
    <row r="514" spans="1:6" x14ac:dyDescent="0.35">
      <c r="A514" t="s">
        <v>170</v>
      </c>
      <c r="B514" s="82" t="str">
        <f t="shared" si="166"/>
        <v>Dec-21</v>
      </c>
      <c r="C514" t="s">
        <v>402</v>
      </c>
      <c r="D514" t="s">
        <v>403</v>
      </c>
      <c r="E514" t="s">
        <v>114</v>
      </c>
      <c r="F514">
        <v>65</v>
      </c>
    </row>
    <row r="515" spans="1:6" x14ac:dyDescent="0.35">
      <c r="A515" t="s">
        <v>137</v>
      </c>
      <c r="B515" s="82" t="str">
        <f t="shared" ref="B515:B578" si="167">TEXT(VALUE(C515),"mmm-yy")</f>
        <v>Dec-21</v>
      </c>
      <c r="C515" t="s">
        <v>404</v>
      </c>
      <c r="D515" t="s">
        <v>405</v>
      </c>
      <c r="E515" t="s">
        <v>108</v>
      </c>
      <c r="F515">
        <v>58</v>
      </c>
    </row>
    <row r="516" spans="1:6" x14ac:dyDescent="0.35">
      <c r="A516" t="s">
        <v>143</v>
      </c>
      <c r="B516" s="82" t="str">
        <f t="shared" si="167"/>
        <v>Dec-21</v>
      </c>
      <c r="C516" t="s">
        <v>404</v>
      </c>
      <c r="D516" t="s">
        <v>405</v>
      </c>
      <c r="E516" t="s">
        <v>106</v>
      </c>
      <c r="F516">
        <v>74</v>
      </c>
    </row>
    <row r="517" spans="1:6" x14ac:dyDescent="0.35">
      <c r="A517" t="s">
        <v>152</v>
      </c>
      <c r="B517" s="82" t="str">
        <f t="shared" si="167"/>
        <v>Dec-21</v>
      </c>
      <c r="C517" t="s">
        <v>404</v>
      </c>
      <c r="D517" t="s">
        <v>405</v>
      </c>
      <c r="E517" t="s">
        <v>110</v>
      </c>
      <c r="F517">
        <v>64</v>
      </c>
    </row>
    <row r="518" spans="1:6" x14ac:dyDescent="0.35">
      <c r="A518" t="s">
        <v>163</v>
      </c>
      <c r="B518" s="82" t="str">
        <f t="shared" si="167"/>
        <v>Dec-21</v>
      </c>
      <c r="C518" t="s">
        <v>404</v>
      </c>
      <c r="D518" t="s">
        <v>405</v>
      </c>
      <c r="E518" t="s">
        <v>112</v>
      </c>
      <c r="F518">
        <v>99</v>
      </c>
    </row>
    <row r="519" spans="1:6" x14ac:dyDescent="0.35">
      <c r="A519" t="s">
        <v>170</v>
      </c>
      <c r="B519" s="82" t="str">
        <f t="shared" si="167"/>
        <v>Dec-21</v>
      </c>
      <c r="C519" t="s">
        <v>404</v>
      </c>
      <c r="D519" t="s">
        <v>405</v>
      </c>
      <c r="E519" t="s">
        <v>114</v>
      </c>
      <c r="F519">
        <v>78</v>
      </c>
    </row>
    <row r="520" spans="1:6" x14ac:dyDescent="0.35">
      <c r="A520" t="s">
        <v>137</v>
      </c>
      <c r="B520" s="82" t="str">
        <f t="shared" si="167"/>
        <v>Jan-22</v>
      </c>
      <c r="C520" t="s">
        <v>406</v>
      </c>
      <c r="D520" t="s">
        <v>407</v>
      </c>
      <c r="E520" t="s">
        <v>108</v>
      </c>
      <c r="F520">
        <v>108</v>
      </c>
    </row>
    <row r="521" spans="1:6" x14ac:dyDescent="0.35">
      <c r="A521" t="s">
        <v>143</v>
      </c>
      <c r="B521" s="82" t="str">
        <f t="shared" si="167"/>
        <v>Jan-22</v>
      </c>
      <c r="C521" t="s">
        <v>406</v>
      </c>
      <c r="D521" t="s">
        <v>407</v>
      </c>
      <c r="E521" t="s">
        <v>106</v>
      </c>
      <c r="F521">
        <v>125</v>
      </c>
    </row>
    <row r="522" spans="1:6" x14ac:dyDescent="0.35">
      <c r="A522" t="s">
        <v>152</v>
      </c>
      <c r="B522" s="82" t="str">
        <f t="shared" si="167"/>
        <v>Jan-22</v>
      </c>
      <c r="C522" t="s">
        <v>406</v>
      </c>
      <c r="D522" t="s">
        <v>407</v>
      </c>
      <c r="E522" t="s">
        <v>110</v>
      </c>
      <c r="F522">
        <v>137</v>
      </c>
    </row>
    <row r="523" spans="1:6" x14ac:dyDescent="0.35">
      <c r="A523" t="s">
        <v>163</v>
      </c>
      <c r="B523" s="82" t="str">
        <f t="shared" si="167"/>
        <v>Jan-22</v>
      </c>
      <c r="C523" t="s">
        <v>406</v>
      </c>
      <c r="D523" t="s">
        <v>407</v>
      </c>
      <c r="E523" t="s">
        <v>112</v>
      </c>
      <c r="F523">
        <v>157</v>
      </c>
    </row>
    <row r="524" spans="1:6" x14ac:dyDescent="0.35">
      <c r="A524" t="s">
        <v>170</v>
      </c>
      <c r="B524" s="82" t="str">
        <f t="shared" si="167"/>
        <v>Jan-22</v>
      </c>
      <c r="C524" t="s">
        <v>406</v>
      </c>
      <c r="D524" t="s">
        <v>407</v>
      </c>
      <c r="E524" t="s">
        <v>114</v>
      </c>
      <c r="F524">
        <v>106</v>
      </c>
    </row>
    <row r="525" spans="1:6" x14ac:dyDescent="0.35">
      <c r="A525" t="s">
        <v>137</v>
      </c>
      <c r="B525" s="82" t="str">
        <f t="shared" si="167"/>
        <v>Jan-22</v>
      </c>
      <c r="C525" t="s">
        <v>408</v>
      </c>
      <c r="D525" t="s">
        <v>409</v>
      </c>
      <c r="E525" t="s">
        <v>108</v>
      </c>
      <c r="F525">
        <v>91</v>
      </c>
    </row>
    <row r="526" spans="1:6" x14ac:dyDescent="0.35">
      <c r="A526" t="s">
        <v>143</v>
      </c>
      <c r="B526" s="82" t="str">
        <f t="shared" si="167"/>
        <v>Jan-22</v>
      </c>
      <c r="C526" t="s">
        <v>408</v>
      </c>
      <c r="D526" t="s">
        <v>409</v>
      </c>
      <c r="E526" t="s">
        <v>106</v>
      </c>
      <c r="F526">
        <v>123</v>
      </c>
    </row>
    <row r="527" spans="1:6" x14ac:dyDescent="0.35">
      <c r="A527" t="s">
        <v>152</v>
      </c>
      <c r="B527" s="82" t="str">
        <f t="shared" si="167"/>
        <v>Jan-22</v>
      </c>
      <c r="C527" t="s">
        <v>408</v>
      </c>
      <c r="D527" t="s">
        <v>409</v>
      </c>
      <c r="E527" t="s">
        <v>110</v>
      </c>
      <c r="F527">
        <v>83</v>
      </c>
    </row>
    <row r="528" spans="1:6" x14ac:dyDescent="0.35">
      <c r="A528" t="s">
        <v>163</v>
      </c>
      <c r="B528" s="82" t="str">
        <f t="shared" si="167"/>
        <v>Jan-22</v>
      </c>
      <c r="C528" t="s">
        <v>408</v>
      </c>
      <c r="D528" t="s">
        <v>409</v>
      </c>
      <c r="E528" t="s">
        <v>112</v>
      </c>
      <c r="F528">
        <v>85</v>
      </c>
    </row>
    <row r="529" spans="1:6" x14ac:dyDescent="0.35">
      <c r="A529" t="s">
        <v>170</v>
      </c>
      <c r="B529" s="82" t="str">
        <f t="shared" si="167"/>
        <v>Jan-22</v>
      </c>
      <c r="C529" t="s">
        <v>408</v>
      </c>
      <c r="D529" t="s">
        <v>409</v>
      </c>
      <c r="E529" t="s">
        <v>114</v>
      </c>
      <c r="F529">
        <v>58</v>
      </c>
    </row>
    <row r="530" spans="1:6" x14ac:dyDescent="0.35">
      <c r="A530" t="s">
        <v>137</v>
      </c>
      <c r="B530" s="82" t="str">
        <f t="shared" si="167"/>
        <v>Jan-22</v>
      </c>
      <c r="C530" t="s">
        <v>410</v>
      </c>
      <c r="D530" t="s">
        <v>411</v>
      </c>
      <c r="E530" t="s">
        <v>108</v>
      </c>
      <c r="F530">
        <v>55</v>
      </c>
    </row>
    <row r="531" spans="1:6" x14ac:dyDescent="0.35">
      <c r="A531" t="s">
        <v>143</v>
      </c>
      <c r="B531" s="82" t="str">
        <f t="shared" si="167"/>
        <v>Jan-22</v>
      </c>
      <c r="C531" t="s">
        <v>410</v>
      </c>
      <c r="D531" t="s">
        <v>411</v>
      </c>
      <c r="E531" t="s">
        <v>106</v>
      </c>
      <c r="F531">
        <v>98</v>
      </c>
    </row>
    <row r="532" spans="1:6" x14ac:dyDescent="0.35">
      <c r="A532" t="s">
        <v>152</v>
      </c>
      <c r="B532" s="82" t="str">
        <f t="shared" si="167"/>
        <v>Jan-22</v>
      </c>
      <c r="C532" t="s">
        <v>410</v>
      </c>
      <c r="D532" t="s">
        <v>411</v>
      </c>
      <c r="E532" t="s">
        <v>110</v>
      </c>
      <c r="F532">
        <v>64</v>
      </c>
    </row>
    <row r="533" spans="1:6" x14ac:dyDescent="0.35">
      <c r="A533" t="s">
        <v>163</v>
      </c>
      <c r="B533" s="82" t="str">
        <f t="shared" si="167"/>
        <v>Jan-22</v>
      </c>
      <c r="C533" t="s">
        <v>410</v>
      </c>
      <c r="D533" t="s">
        <v>411</v>
      </c>
      <c r="E533" t="s">
        <v>112</v>
      </c>
      <c r="F533">
        <v>57</v>
      </c>
    </row>
    <row r="534" spans="1:6" x14ac:dyDescent="0.35">
      <c r="A534" t="s">
        <v>170</v>
      </c>
      <c r="B534" s="82" t="str">
        <f t="shared" si="167"/>
        <v>Jan-22</v>
      </c>
      <c r="C534" t="s">
        <v>410</v>
      </c>
      <c r="D534" t="s">
        <v>411</v>
      </c>
      <c r="E534" t="s">
        <v>114</v>
      </c>
      <c r="F534">
        <v>35</v>
      </c>
    </row>
    <row r="535" spans="1:6" x14ac:dyDescent="0.35">
      <c r="A535" t="s">
        <v>137</v>
      </c>
      <c r="B535" s="82" t="str">
        <f t="shared" si="167"/>
        <v>Jan-22</v>
      </c>
      <c r="C535" t="s">
        <v>412</v>
      </c>
      <c r="D535" t="s">
        <v>413</v>
      </c>
      <c r="E535" t="s">
        <v>108</v>
      </c>
      <c r="F535">
        <v>48</v>
      </c>
    </row>
    <row r="536" spans="1:6" x14ac:dyDescent="0.35">
      <c r="A536" t="s">
        <v>143</v>
      </c>
      <c r="B536" s="82" t="str">
        <f t="shared" si="167"/>
        <v>Jan-22</v>
      </c>
      <c r="C536" t="s">
        <v>412</v>
      </c>
      <c r="D536" t="s">
        <v>413</v>
      </c>
      <c r="E536" t="s">
        <v>106</v>
      </c>
      <c r="F536">
        <v>42</v>
      </c>
    </row>
    <row r="537" spans="1:6" x14ac:dyDescent="0.35">
      <c r="A537" t="s">
        <v>152</v>
      </c>
      <c r="B537" s="82" t="str">
        <f t="shared" si="167"/>
        <v>Jan-22</v>
      </c>
      <c r="C537" t="s">
        <v>412</v>
      </c>
      <c r="D537" t="s">
        <v>413</v>
      </c>
      <c r="E537" t="s">
        <v>110</v>
      </c>
      <c r="F537">
        <v>64</v>
      </c>
    </row>
    <row r="538" spans="1:6" x14ac:dyDescent="0.35">
      <c r="A538" t="s">
        <v>163</v>
      </c>
      <c r="B538" s="82" t="str">
        <f t="shared" si="167"/>
        <v>Jan-22</v>
      </c>
      <c r="C538" t="s">
        <v>412</v>
      </c>
      <c r="D538" t="s">
        <v>413</v>
      </c>
      <c r="E538" t="s">
        <v>112</v>
      </c>
      <c r="F538">
        <v>83</v>
      </c>
    </row>
    <row r="539" spans="1:6" x14ac:dyDescent="0.35">
      <c r="A539" t="s">
        <v>170</v>
      </c>
      <c r="B539" s="82" t="str">
        <f t="shared" si="167"/>
        <v>Jan-22</v>
      </c>
      <c r="C539" t="s">
        <v>412</v>
      </c>
      <c r="D539" t="s">
        <v>413</v>
      </c>
      <c r="E539" t="s">
        <v>114</v>
      </c>
      <c r="F539">
        <v>42</v>
      </c>
    </row>
    <row r="540" spans="1:6" x14ac:dyDescent="0.35">
      <c r="A540" t="s">
        <v>137</v>
      </c>
      <c r="B540" s="82" t="str">
        <f t="shared" si="167"/>
        <v>Jan-22</v>
      </c>
      <c r="C540" t="s">
        <v>414</v>
      </c>
      <c r="D540" t="s">
        <v>415</v>
      </c>
      <c r="E540" t="s">
        <v>108</v>
      </c>
      <c r="F540">
        <v>50</v>
      </c>
    </row>
    <row r="541" spans="1:6" x14ac:dyDescent="0.35">
      <c r="A541" t="s">
        <v>143</v>
      </c>
      <c r="B541" s="82" t="str">
        <f t="shared" si="167"/>
        <v>Jan-22</v>
      </c>
      <c r="C541" t="s">
        <v>414</v>
      </c>
      <c r="D541" t="s">
        <v>415</v>
      </c>
      <c r="E541" t="s">
        <v>106</v>
      </c>
      <c r="F541">
        <v>64</v>
      </c>
    </row>
    <row r="542" spans="1:6" x14ac:dyDescent="0.35">
      <c r="A542" t="s">
        <v>152</v>
      </c>
      <c r="B542" s="82" t="str">
        <f t="shared" si="167"/>
        <v>Jan-22</v>
      </c>
      <c r="C542" t="s">
        <v>414</v>
      </c>
      <c r="D542" t="s">
        <v>415</v>
      </c>
      <c r="E542" t="s">
        <v>110</v>
      </c>
      <c r="F542">
        <v>58</v>
      </c>
    </row>
    <row r="543" spans="1:6" x14ac:dyDescent="0.35">
      <c r="A543" t="s">
        <v>163</v>
      </c>
      <c r="B543" s="82" t="str">
        <f t="shared" si="167"/>
        <v>Jan-22</v>
      </c>
      <c r="C543" t="s">
        <v>414</v>
      </c>
      <c r="D543" t="s">
        <v>415</v>
      </c>
      <c r="E543" t="s">
        <v>112</v>
      </c>
      <c r="F543">
        <v>68</v>
      </c>
    </row>
    <row r="544" spans="1:6" x14ac:dyDescent="0.35">
      <c r="A544" t="s">
        <v>170</v>
      </c>
      <c r="B544" s="82" t="str">
        <f t="shared" si="167"/>
        <v>Jan-22</v>
      </c>
      <c r="C544" t="s">
        <v>414</v>
      </c>
      <c r="D544" t="s">
        <v>415</v>
      </c>
      <c r="E544" t="s">
        <v>114</v>
      </c>
      <c r="F544">
        <v>60</v>
      </c>
    </row>
    <row r="545" spans="1:6" x14ac:dyDescent="0.35">
      <c r="A545" t="s">
        <v>137</v>
      </c>
      <c r="B545" s="82" t="str">
        <f t="shared" si="167"/>
        <v>Feb-22</v>
      </c>
      <c r="C545" t="s">
        <v>416</v>
      </c>
      <c r="D545" t="s">
        <v>417</v>
      </c>
      <c r="E545" t="s">
        <v>108</v>
      </c>
      <c r="F545">
        <v>54</v>
      </c>
    </row>
    <row r="546" spans="1:6" x14ac:dyDescent="0.35">
      <c r="A546" t="s">
        <v>143</v>
      </c>
      <c r="B546" s="82" t="str">
        <f t="shared" si="167"/>
        <v>Feb-22</v>
      </c>
      <c r="C546" t="s">
        <v>416</v>
      </c>
      <c r="D546" t="s">
        <v>417</v>
      </c>
      <c r="E546" t="s">
        <v>106</v>
      </c>
      <c r="F546">
        <v>53</v>
      </c>
    </row>
    <row r="547" spans="1:6" x14ac:dyDescent="0.35">
      <c r="A547" t="s">
        <v>152</v>
      </c>
      <c r="B547" s="82" t="str">
        <f t="shared" si="167"/>
        <v>Feb-22</v>
      </c>
      <c r="C547" t="s">
        <v>416</v>
      </c>
      <c r="D547" t="s">
        <v>417</v>
      </c>
      <c r="E547" t="s">
        <v>110</v>
      </c>
      <c r="F547">
        <v>45</v>
      </c>
    </row>
    <row r="548" spans="1:6" x14ac:dyDescent="0.35">
      <c r="A548" t="s">
        <v>163</v>
      </c>
      <c r="B548" s="82" t="str">
        <f t="shared" si="167"/>
        <v>Feb-22</v>
      </c>
      <c r="C548" t="s">
        <v>416</v>
      </c>
      <c r="D548" t="s">
        <v>417</v>
      </c>
      <c r="E548" t="s">
        <v>112</v>
      </c>
      <c r="F548">
        <v>69</v>
      </c>
    </row>
    <row r="549" spans="1:6" x14ac:dyDescent="0.35">
      <c r="A549" t="s">
        <v>170</v>
      </c>
      <c r="B549" s="82" t="str">
        <f t="shared" si="167"/>
        <v>Feb-22</v>
      </c>
      <c r="C549" t="s">
        <v>416</v>
      </c>
      <c r="D549" t="s">
        <v>417</v>
      </c>
      <c r="E549" t="s">
        <v>114</v>
      </c>
      <c r="F549">
        <v>54</v>
      </c>
    </row>
    <row r="550" spans="1:6" x14ac:dyDescent="0.35">
      <c r="A550" t="s">
        <v>137</v>
      </c>
      <c r="B550" s="82" t="str">
        <f t="shared" si="167"/>
        <v>Feb-22</v>
      </c>
      <c r="C550" t="s">
        <v>418</v>
      </c>
      <c r="D550" t="s">
        <v>419</v>
      </c>
      <c r="E550" t="s">
        <v>108</v>
      </c>
      <c r="F550">
        <v>34</v>
      </c>
    </row>
    <row r="551" spans="1:6" x14ac:dyDescent="0.35">
      <c r="A551" t="s">
        <v>143</v>
      </c>
      <c r="B551" s="82" t="str">
        <f t="shared" si="167"/>
        <v>Feb-22</v>
      </c>
      <c r="C551" t="s">
        <v>418</v>
      </c>
      <c r="D551" t="s">
        <v>419</v>
      </c>
      <c r="E551" t="s">
        <v>106</v>
      </c>
      <c r="F551">
        <v>59</v>
      </c>
    </row>
    <row r="552" spans="1:6" x14ac:dyDescent="0.35">
      <c r="A552" t="s">
        <v>152</v>
      </c>
      <c r="B552" s="82" t="str">
        <f t="shared" si="167"/>
        <v>Feb-22</v>
      </c>
      <c r="C552" t="s">
        <v>418</v>
      </c>
      <c r="D552" t="s">
        <v>419</v>
      </c>
      <c r="E552" t="s">
        <v>110</v>
      </c>
      <c r="F552">
        <v>54</v>
      </c>
    </row>
    <row r="553" spans="1:6" x14ac:dyDescent="0.35">
      <c r="A553" t="s">
        <v>163</v>
      </c>
      <c r="B553" s="82" t="str">
        <f t="shared" si="167"/>
        <v>Feb-22</v>
      </c>
      <c r="C553" t="s">
        <v>418</v>
      </c>
      <c r="D553" t="s">
        <v>419</v>
      </c>
      <c r="E553" t="s">
        <v>112</v>
      </c>
      <c r="F553">
        <v>52</v>
      </c>
    </row>
    <row r="554" spans="1:6" x14ac:dyDescent="0.35">
      <c r="A554" t="s">
        <v>170</v>
      </c>
      <c r="B554" s="82" t="str">
        <f t="shared" si="167"/>
        <v>Feb-22</v>
      </c>
      <c r="C554" t="s">
        <v>418</v>
      </c>
      <c r="D554" t="s">
        <v>419</v>
      </c>
      <c r="E554" t="s">
        <v>114</v>
      </c>
      <c r="F554">
        <v>53</v>
      </c>
    </row>
    <row r="555" spans="1:6" x14ac:dyDescent="0.35">
      <c r="A555" t="s">
        <v>137</v>
      </c>
      <c r="B555" s="82" t="str">
        <f t="shared" si="167"/>
        <v>Feb-22</v>
      </c>
      <c r="C555" t="s">
        <v>420</v>
      </c>
      <c r="D555" t="s">
        <v>421</v>
      </c>
      <c r="E555" t="s">
        <v>108</v>
      </c>
      <c r="F555">
        <v>56</v>
      </c>
    </row>
    <row r="556" spans="1:6" x14ac:dyDescent="0.35">
      <c r="A556" t="s">
        <v>143</v>
      </c>
      <c r="B556" s="82" t="str">
        <f t="shared" si="167"/>
        <v>Feb-22</v>
      </c>
      <c r="C556" t="s">
        <v>420</v>
      </c>
      <c r="D556" t="s">
        <v>421</v>
      </c>
      <c r="E556" t="s">
        <v>106</v>
      </c>
      <c r="F556">
        <v>55</v>
      </c>
    </row>
    <row r="557" spans="1:6" x14ac:dyDescent="0.35">
      <c r="A557" t="s">
        <v>152</v>
      </c>
      <c r="B557" s="82" t="str">
        <f t="shared" si="167"/>
        <v>Feb-22</v>
      </c>
      <c r="C557" t="s">
        <v>420</v>
      </c>
      <c r="D557" t="s">
        <v>421</v>
      </c>
      <c r="E557" t="s">
        <v>110</v>
      </c>
      <c r="F557">
        <v>44</v>
      </c>
    </row>
    <row r="558" spans="1:6" x14ac:dyDescent="0.35">
      <c r="A558" t="s">
        <v>163</v>
      </c>
      <c r="B558" s="82" t="str">
        <f t="shared" si="167"/>
        <v>Feb-22</v>
      </c>
      <c r="C558" t="s">
        <v>420</v>
      </c>
      <c r="D558" t="s">
        <v>421</v>
      </c>
      <c r="E558" t="s">
        <v>112</v>
      </c>
      <c r="F558">
        <v>55</v>
      </c>
    </row>
    <row r="559" spans="1:6" x14ac:dyDescent="0.35">
      <c r="A559" t="s">
        <v>170</v>
      </c>
      <c r="B559" s="82" t="str">
        <f t="shared" si="167"/>
        <v>Feb-22</v>
      </c>
      <c r="C559" t="s">
        <v>420</v>
      </c>
      <c r="D559" t="s">
        <v>421</v>
      </c>
      <c r="E559" t="s">
        <v>114</v>
      </c>
      <c r="F559">
        <v>52</v>
      </c>
    </row>
    <row r="560" spans="1:6" x14ac:dyDescent="0.35">
      <c r="A560" t="s">
        <v>137</v>
      </c>
      <c r="B560" s="82" t="str">
        <f t="shared" si="167"/>
        <v>Feb-22</v>
      </c>
      <c r="C560" t="s">
        <v>422</v>
      </c>
      <c r="D560" t="s">
        <v>423</v>
      </c>
      <c r="E560" t="s">
        <v>108</v>
      </c>
      <c r="F560">
        <v>49</v>
      </c>
    </row>
    <row r="561" spans="1:6" x14ac:dyDescent="0.35">
      <c r="A561" t="s">
        <v>143</v>
      </c>
      <c r="B561" s="82" t="str">
        <f t="shared" si="167"/>
        <v>Feb-22</v>
      </c>
      <c r="C561" t="s">
        <v>422</v>
      </c>
      <c r="D561" t="s">
        <v>423</v>
      </c>
      <c r="E561" t="s">
        <v>106</v>
      </c>
      <c r="F561">
        <v>62</v>
      </c>
    </row>
    <row r="562" spans="1:6" x14ac:dyDescent="0.35">
      <c r="A562" t="s">
        <v>152</v>
      </c>
      <c r="B562" s="82" t="str">
        <f t="shared" si="167"/>
        <v>Feb-22</v>
      </c>
      <c r="C562" t="s">
        <v>422</v>
      </c>
      <c r="D562" t="s">
        <v>423</v>
      </c>
      <c r="E562" t="s">
        <v>110</v>
      </c>
      <c r="F562">
        <v>55</v>
      </c>
    </row>
    <row r="563" spans="1:6" x14ac:dyDescent="0.35">
      <c r="A563" t="s">
        <v>163</v>
      </c>
      <c r="B563" s="82" t="str">
        <f t="shared" si="167"/>
        <v>Feb-22</v>
      </c>
      <c r="C563" t="s">
        <v>422</v>
      </c>
      <c r="D563" t="s">
        <v>423</v>
      </c>
      <c r="E563" t="s">
        <v>112</v>
      </c>
      <c r="F563">
        <v>68</v>
      </c>
    </row>
    <row r="564" spans="1:6" x14ac:dyDescent="0.35">
      <c r="A564" t="s">
        <v>170</v>
      </c>
      <c r="B564" s="82" t="str">
        <f t="shared" si="167"/>
        <v>Feb-22</v>
      </c>
      <c r="C564" t="s">
        <v>422</v>
      </c>
      <c r="D564" t="s">
        <v>423</v>
      </c>
      <c r="E564" t="s">
        <v>114</v>
      </c>
      <c r="F564">
        <v>71</v>
      </c>
    </row>
    <row r="565" spans="1:6" x14ac:dyDescent="0.35">
      <c r="A565" t="s">
        <v>137</v>
      </c>
      <c r="B565" s="82" t="str">
        <f t="shared" si="167"/>
        <v>Mar-22</v>
      </c>
      <c r="C565" t="s">
        <v>424</v>
      </c>
      <c r="D565" t="s">
        <v>425</v>
      </c>
      <c r="E565" t="s">
        <v>108</v>
      </c>
      <c r="F565">
        <v>43</v>
      </c>
    </row>
    <row r="566" spans="1:6" x14ac:dyDescent="0.35">
      <c r="A566" t="s">
        <v>143</v>
      </c>
      <c r="B566" s="82" t="str">
        <f t="shared" si="167"/>
        <v>Mar-22</v>
      </c>
      <c r="C566" t="s">
        <v>424</v>
      </c>
      <c r="D566" t="s">
        <v>425</v>
      </c>
      <c r="E566" t="s">
        <v>106</v>
      </c>
      <c r="F566">
        <v>47</v>
      </c>
    </row>
    <row r="567" spans="1:6" x14ac:dyDescent="0.35">
      <c r="A567" t="s">
        <v>152</v>
      </c>
      <c r="B567" s="82" t="str">
        <f t="shared" si="167"/>
        <v>Mar-22</v>
      </c>
      <c r="C567" t="s">
        <v>424</v>
      </c>
      <c r="D567" t="s">
        <v>425</v>
      </c>
      <c r="E567" t="s">
        <v>110</v>
      </c>
      <c r="F567">
        <v>57</v>
      </c>
    </row>
    <row r="568" spans="1:6" x14ac:dyDescent="0.35">
      <c r="A568" t="s">
        <v>163</v>
      </c>
      <c r="B568" s="82" t="str">
        <f t="shared" si="167"/>
        <v>Mar-22</v>
      </c>
      <c r="C568" t="s">
        <v>424</v>
      </c>
      <c r="D568" t="s">
        <v>425</v>
      </c>
      <c r="E568" t="s">
        <v>112</v>
      </c>
      <c r="F568">
        <v>67</v>
      </c>
    </row>
    <row r="569" spans="1:6" x14ac:dyDescent="0.35">
      <c r="A569" t="s">
        <v>170</v>
      </c>
      <c r="B569" s="82" t="str">
        <f t="shared" si="167"/>
        <v>Mar-22</v>
      </c>
      <c r="C569" t="s">
        <v>424</v>
      </c>
      <c r="D569" t="s">
        <v>425</v>
      </c>
      <c r="E569" t="s">
        <v>114</v>
      </c>
      <c r="F569">
        <v>58</v>
      </c>
    </row>
    <row r="570" spans="1:6" x14ac:dyDescent="0.35">
      <c r="A570" t="s">
        <v>137</v>
      </c>
      <c r="B570" s="82" t="str">
        <f t="shared" si="167"/>
        <v>Mar-22</v>
      </c>
      <c r="C570" t="s">
        <v>426</v>
      </c>
      <c r="D570" t="s">
        <v>427</v>
      </c>
      <c r="E570" t="s">
        <v>108</v>
      </c>
      <c r="F570">
        <v>55</v>
      </c>
    </row>
    <row r="571" spans="1:6" x14ac:dyDescent="0.35">
      <c r="A571" t="s">
        <v>143</v>
      </c>
      <c r="B571" s="82" t="str">
        <f t="shared" si="167"/>
        <v>Mar-22</v>
      </c>
      <c r="C571" t="s">
        <v>426</v>
      </c>
      <c r="D571" t="s">
        <v>427</v>
      </c>
      <c r="E571" t="s">
        <v>106</v>
      </c>
      <c r="F571">
        <v>48</v>
      </c>
    </row>
    <row r="572" spans="1:6" x14ac:dyDescent="0.35">
      <c r="A572" t="s">
        <v>152</v>
      </c>
      <c r="B572" s="82" t="str">
        <f t="shared" si="167"/>
        <v>Mar-22</v>
      </c>
      <c r="C572" t="s">
        <v>426</v>
      </c>
      <c r="D572" t="s">
        <v>427</v>
      </c>
      <c r="E572" t="s">
        <v>110</v>
      </c>
      <c r="F572">
        <v>70</v>
      </c>
    </row>
    <row r="573" spans="1:6" x14ac:dyDescent="0.35">
      <c r="A573" t="s">
        <v>163</v>
      </c>
      <c r="B573" s="82" t="str">
        <f t="shared" si="167"/>
        <v>Mar-22</v>
      </c>
      <c r="C573" t="s">
        <v>426</v>
      </c>
      <c r="D573" t="s">
        <v>427</v>
      </c>
      <c r="E573" t="s">
        <v>112</v>
      </c>
      <c r="F573">
        <v>77</v>
      </c>
    </row>
    <row r="574" spans="1:6" x14ac:dyDescent="0.35">
      <c r="A574" t="s">
        <v>170</v>
      </c>
      <c r="B574" s="82" t="str">
        <f t="shared" si="167"/>
        <v>Mar-22</v>
      </c>
      <c r="C574" t="s">
        <v>426</v>
      </c>
      <c r="D574" t="s">
        <v>427</v>
      </c>
      <c r="E574" t="s">
        <v>114</v>
      </c>
      <c r="F574">
        <v>80</v>
      </c>
    </row>
    <row r="575" spans="1:6" x14ac:dyDescent="0.35">
      <c r="A575" t="s">
        <v>137</v>
      </c>
      <c r="B575" s="82" t="str">
        <f t="shared" si="167"/>
        <v>Mar-22</v>
      </c>
      <c r="C575" t="s">
        <v>428</v>
      </c>
      <c r="D575" t="s">
        <v>429</v>
      </c>
      <c r="E575" t="s">
        <v>108</v>
      </c>
      <c r="F575">
        <v>50</v>
      </c>
    </row>
    <row r="576" spans="1:6" x14ac:dyDescent="0.35">
      <c r="A576" t="s">
        <v>143</v>
      </c>
      <c r="B576" s="82" t="str">
        <f t="shared" si="167"/>
        <v>Mar-22</v>
      </c>
      <c r="C576" t="s">
        <v>428</v>
      </c>
      <c r="D576" t="s">
        <v>429</v>
      </c>
      <c r="E576" t="s">
        <v>106</v>
      </c>
      <c r="F576">
        <v>85</v>
      </c>
    </row>
    <row r="577" spans="1:6" x14ac:dyDescent="0.35">
      <c r="A577" t="s">
        <v>152</v>
      </c>
      <c r="B577" s="82" t="str">
        <f t="shared" si="167"/>
        <v>Mar-22</v>
      </c>
      <c r="C577" t="s">
        <v>428</v>
      </c>
      <c r="D577" t="s">
        <v>429</v>
      </c>
      <c r="E577" t="s">
        <v>110</v>
      </c>
      <c r="F577">
        <v>76</v>
      </c>
    </row>
    <row r="578" spans="1:6" x14ac:dyDescent="0.35">
      <c r="A578" t="s">
        <v>163</v>
      </c>
      <c r="B578" s="82" t="str">
        <f t="shared" si="167"/>
        <v>Mar-22</v>
      </c>
      <c r="C578" t="s">
        <v>428</v>
      </c>
      <c r="D578" t="s">
        <v>429</v>
      </c>
      <c r="E578" t="s">
        <v>112</v>
      </c>
      <c r="F578">
        <v>65</v>
      </c>
    </row>
    <row r="579" spans="1:6" x14ac:dyDescent="0.35">
      <c r="A579" t="s">
        <v>170</v>
      </c>
      <c r="B579" s="82" t="str">
        <f t="shared" ref="B579:B642" si="168">TEXT(VALUE(C579),"mmm-yy")</f>
        <v>Mar-22</v>
      </c>
      <c r="C579" t="s">
        <v>428</v>
      </c>
      <c r="D579" t="s">
        <v>429</v>
      </c>
      <c r="E579" t="s">
        <v>114</v>
      </c>
      <c r="F579">
        <v>62</v>
      </c>
    </row>
    <row r="580" spans="1:6" x14ac:dyDescent="0.35">
      <c r="A580" t="s">
        <v>137</v>
      </c>
      <c r="B580" s="82" t="str">
        <f t="shared" si="168"/>
        <v>Mar-22</v>
      </c>
      <c r="C580" t="s">
        <v>430</v>
      </c>
      <c r="D580" t="s">
        <v>431</v>
      </c>
      <c r="E580" t="s">
        <v>108</v>
      </c>
      <c r="F580">
        <v>44</v>
      </c>
    </row>
    <row r="581" spans="1:6" x14ac:dyDescent="0.35">
      <c r="A581" t="s">
        <v>143</v>
      </c>
      <c r="B581" s="82" t="str">
        <f t="shared" si="168"/>
        <v>Mar-22</v>
      </c>
      <c r="C581" t="s">
        <v>430</v>
      </c>
      <c r="D581" t="s">
        <v>431</v>
      </c>
      <c r="E581" t="s">
        <v>106</v>
      </c>
      <c r="F581">
        <v>71</v>
      </c>
    </row>
    <row r="582" spans="1:6" x14ac:dyDescent="0.35">
      <c r="A582" t="s">
        <v>152</v>
      </c>
      <c r="B582" s="82" t="str">
        <f t="shared" si="168"/>
        <v>Mar-22</v>
      </c>
      <c r="C582" t="s">
        <v>430</v>
      </c>
      <c r="D582" t="s">
        <v>431</v>
      </c>
      <c r="E582" t="s">
        <v>110</v>
      </c>
      <c r="F582">
        <v>78</v>
      </c>
    </row>
    <row r="583" spans="1:6" x14ac:dyDescent="0.35">
      <c r="A583" t="s">
        <v>163</v>
      </c>
      <c r="B583" s="82" t="str">
        <f t="shared" si="168"/>
        <v>Mar-22</v>
      </c>
      <c r="C583" t="s">
        <v>430</v>
      </c>
      <c r="D583" t="s">
        <v>431</v>
      </c>
      <c r="E583" t="s">
        <v>112</v>
      </c>
      <c r="F583">
        <v>59</v>
      </c>
    </row>
    <row r="584" spans="1:6" x14ac:dyDescent="0.35">
      <c r="A584" t="s">
        <v>170</v>
      </c>
      <c r="B584" s="82" t="str">
        <f t="shared" si="168"/>
        <v>Mar-22</v>
      </c>
      <c r="C584" t="s">
        <v>430</v>
      </c>
      <c r="D584" t="s">
        <v>431</v>
      </c>
      <c r="E584" t="s">
        <v>114</v>
      </c>
      <c r="F584">
        <v>81</v>
      </c>
    </row>
    <row r="585" spans="1:6" x14ac:dyDescent="0.35">
      <c r="A585" t="s">
        <v>137</v>
      </c>
      <c r="B585" s="82" t="str">
        <f t="shared" si="168"/>
        <v>Apr-22</v>
      </c>
      <c r="C585" t="s">
        <v>432</v>
      </c>
      <c r="D585" t="s">
        <v>433</v>
      </c>
      <c r="E585" t="s">
        <v>108</v>
      </c>
      <c r="F585">
        <v>72</v>
      </c>
    </row>
    <row r="586" spans="1:6" x14ac:dyDescent="0.35">
      <c r="A586" t="s">
        <v>143</v>
      </c>
      <c r="B586" s="82" t="str">
        <f t="shared" si="168"/>
        <v>Apr-22</v>
      </c>
      <c r="C586" t="s">
        <v>432</v>
      </c>
      <c r="D586" t="s">
        <v>433</v>
      </c>
      <c r="E586" t="s">
        <v>106</v>
      </c>
      <c r="F586">
        <v>74</v>
      </c>
    </row>
    <row r="587" spans="1:6" x14ac:dyDescent="0.35">
      <c r="A587" t="s">
        <v>152</v>
      </c>
      <c r="B587" s="82" t="str">
        <f t="shared" si="168"/>
        <v>Apr-22</v>
      </c>
      <c r="C587" t="s">
        <v>432</v>
      </c>
      <c r="D587" t="s">
        <v>433</v>
      </c>
      <c r="E587" t="s">
        <v>110</v>
      </c>
      <c r="F587">
        <v>72</v>
      </c>
    </row>
    <row r="588" spans="1:6" x14ac:dyDescent="0.35">
      <c r="A588" t="s">
        <v>163</v>
      </c>
      <c r="B588" s="82" t="str">
        <f t="shared" si="168"/>
        <v>Apr-22</v>
      </c>
      <c r="C588" t="s">
        <v>432</v>
      </c>
      <c r="D588" t="s">
        <v>433</v>
      </c>
      <c r="E588" t="s">
        <v>112</v>
      </c>
      <c r="F588">
        <v>104</v>
      </c>
    </row>
    <row r="589" spans="1:6" x14ac:dyDescent="0.35">
      <c r="A589" t="s">
        <v>170</v>
      </c>
      <c r="B589" s="82" t="str">
        <f t="shared" si="168"/>
        <v>Apr-22</v>
      </c>
      <c r="C589" t="s">
        <v>432</v>
      </c>
      <c r="D589" t="s">
        <v>433</v>
      </c>
      <c r="E589" t="s">
        <v>114</v>
      </c>
      <c r="F589">
        <v>80</v>
      </c>
    </row>
    <row r="590" spans="1:6" x14ac:dyDescent="0.35">
      <c r="A590" t="s">
        <v>137</v>
      </c>
      <c r="B590" s="82" t="str">
        <f t="shared" si="168"/>
        <v>Apr-22</v>
      </c>
      <c r="C590" t="s">
        <v>434</v>
      </c>
      <c r="D590" t="s">
        <v>435</v>
      </c>
      <c r="E590" t="s">
        <v>108</v>
      </c>
      <c r="F590">
        <v>52</v>
      </c>
    </row>
    <row r="591" spans="1:6" x14ac:dyDescent="0.35">
      <c r="A591" t="s">
        <v>143</v>
      </c>
      <c r="B591" s="82" t="str">
        <f t="shared" si="168"/>
        <v>Apr-22</v>
      </c>
      <c r="C591" t="s">
        <v>434</v>
      </c>
      <c r="D591" t="s">
        <v>435</v>
      </c>
      <c r="E591" t="s">
        <v>106</v>
      </c>
      <c r="F591">
        <v>72</v>
      </c>
    </row>
    <row r="592" spans="1:6" x14ac:dyDescent="0.35">
      <c r="A592" t="s">
        <v>152</v>
      </c>
      <c r="B592" s="82" t="str">
        <f t="shared" si="168"/>
        <v>Apr-22</v>
      </c>
      <c r="C592" t="s">
        <v>434</v>
      </c>
      <c r="D592" t="s">
        <v>435</v>
      </c>
      <c r="E592" t="s">
        <v>110</v>
      </c>
      <c r="F592">
        <v>90</v>
      </c>
    </row>
    <row r="593" spans="1:6" x14ac:dyDescent="0.35">
      <c r="A593" t="s">
        <v>163</v>
      </c>
      <c r="B593" s="82" t="str">
        <f t="shared" si="168"/>
        <v>Apr-22</v>
      </c>
      <c r="C593" t="s">
        <v>434</v>
      </c>
      <c r="D593" t="s">
        <v>435</v>
      </c>
      <c r="E593" t="s">
        <v>112</v>
      </c>
      <c r="F593">
        <v>85</v>
      </c>
    </row>
    <row r="594" spans="1:6" x14ac:dyDescent="0.35">
      <c r="A594" t="s">
        <v>170</v>
      </c>
      <c r="B594" s="82" t="str">
        <f t="shared" si="168"/>
        <v>Apr-22</v>
      </c>
      <c r="C594" t="s">
        <v>434</v>
      </c>
      <c r="D594" t="s">
        <v>435</v>
      </c>
      <c r="E594" t="s">
        <v>114</v>
      </c>
      <c r="F594">
        <v>72</v>
      </c>
    </row>
    <row r="595" spans="1:6" x14ac:dyDescent="0.35">
      <c r="A595" t="s">
        <v>137</v>
      </c>
      <c r="B595" s="82" t="str">
        <f t="shared" si="168"/>
        <v>Apr-22</v>
      </c>
      <c r="C595" t="s">
        <v>436</v>
      </c>
      <c r="D595" t="s">
        <v>437</v>
      </c>
      <c r="E595" t="s">
        <v>108</v>
      </c>
      <c r="F595">
        <v>60</v>
      </c>
    </row>
    <row r="596" spans="1:6" x14ac:dyDescent="0.35">
      <c r="A596" t="s">
        <v>143</v>
      </c>
      <c r="B596" s="82" t="str">
        <f t="shared" si="168"/>
        <v>Apr-22</v>
      </c>
      <c r="C596" t="s">
        <v>436</v>
      </c>
      <c r="D596" t="s">
        <v>437</v>
      </c>
      <c r="E596" t="s">
        <v>106</v>
      </c>
      <c r="F596">
        <v>84</v>
      </c>
    </row>
    <row r="597" spans="1:6" x14ac:dyDescent="0.35">
      <c r="A597" t="s">
        <v>152</v>
      </c>
      <c r="B597" s="82" t="str">
        <f t="shared" si="168"/>
        <v>Apr-22</v>
      </c>
      <c r="C597" t="s">
        <v>436</v>
      </c>
      <c r="D597" t="s">
        <v>437</v>
      </c>
      <c r="E597" t="s">
        <v>110</v>
      </c>
      <c r="F597">
        <v>105</v>
      </c>
    </row>
    <row r="598" spans="1:6" x14ac:dyDescent="0.35">
      <c r="A598" t="s">
        <v>163</v>
      </c>
      <c r="B598" s="82" t="str">
        <f t="shared" si="168"/>
        <v>Apr-22</v>
      </c>
      <c r="C598" t="s">
        <v>436</v>
      </c>
      <c r="D598" t="s">
        <v>437</v>
      </c>
      <c r="E598" t="s">
        <v>112</v>
      </c>
      <c r="F598">
        <v>113</v>
      </c>
    </row>
    <row r="599" spans="1:6" x14ac:dyDescent="0.35">
      <c r="A599" t="s">
        <v>170</v>
      </c>
      <c r="B599" s="82" t="str">
        <f t="shared" si="168"/>
        <v>Apr-22</v>
      </c>
      <c r="C599" t="s">
        <v>436</v>
      </c>
      <c r="D599" t="s">
        <v>437</v>
      </c>
      <c r="E599" t="s">
        <v>114</v>
      </c>
      <c r="F599">
        <v>82</v>
      </c>
    </row>
    <row r="600" spans="1:6" x14ac:dyDescent="0.35">
      <c r="A600" t="s">
        <v>137</v>
      </c>
      <c r="B600" s="82" t="str">
        <f t="shared" si="168"/>
        <v>Apr-22</v>
      </c>
      <c r="C600" t="s">
        <v>438</v>
      </c>
      <c r="D600" t="s">
        <v>439</v>
      </c>
      <c r="E600" t="s">
        <v>108</v>
      </c>
      <c r="F600">
        <v>56</v>
      </c>
    </row>
    <row r="601" spans="1:6" x14ac:dyDescent="0.35">
      <c r="A601" t="s">
        <v>143</v>
      </c>
      <c r="B601" s="82" t="str">
        <f t="shared" si="168"/>
        <v>Apr-22</v>
      </c>
      <c r="C601" t="s">
        <v>438</v>
      </c>
      <c r="D601" t="s">
        <v>439</v>
      </c>
      <c r="E601" t="s">
        <v>106</v>
      </c>
      <c r="F601">
        <v>82</v>
      </c>
    </row>
    <row r="602" spans="1:6" x14ac:dyDescent="0.35">
      <c r="A602" t="s">
        <v>152</v>
      </c>
      <c r="B602" s="82" t="str">
        <f t="shared" si="168"/>
        <v>Apr-22</v>
      </c>
      <c r="C602" t="s">
        <v>438</v>
      </c>
      <c r="D602" t="s">
        <v>439</v>
      </c>
      <c r="E602" t="s">
        <v>110</v>
      </c>
      <c r="F602">
        <v>85</v>
      </c>
    </row>
    <row r="603" spans="1:6" x14ac:dyDescent="0.35">
      <c r="A603" t="s">
        <v>163</v>
      </c>
      <c r="B603" s="82" t="str">
        <f t="shared" si="168"/>
        <v>Apr-22</v>
      </c>
      <c r="C603" t="s">
        <v>438</v>
      </c>
      <c r="D603" t="s">
        <v>439</v>
      </c>
      <c r="E603" t="s">
        <v>112</v>
      </c>
      <c r="F603">
        <v>88</v>
      </c>
    </row>
    <row r="604" spans="1:6" x14ac:dyDescent="0.35">
      <c r="A604" t="s">
        <v>170</v>
      </c>
      <c r="B604" s="82" t="str">
        <f t="shared" si="168"/>
        <v>Apr-22</v>
      </c>
      <c r="C604" t="s">
        <v>438</v>
      </c>
      <c r="D604" t="s">
        <v>439</v>
      </c>
      <c r="E604" t="s">
        <v>114</v>
      </c>
      <c r="F604">
        <v>101</v>
      </c>
    </row>
    <row r="605" spans="1:6" x14ac:dyDescent="0.35">
      <c r="A605" t="s">
        <v>137</v>
      </c>
      <c r="B605" s="82" t="str">
        <f t="shared" si="168"/>
        <v>May-22</v>
      </c>
      <c r="C605" t="s">
        <v>440</v>
      </c>
      <c r="D605" t="s">
        <v>441</v>
      </c>
      <c r="E605" t="s">
        <v>108</v>
      </c>
      <c r="F605">
        <v>52</v>
      </c>
    </row>
    <row r="606" spans="1:6" x14ac:dyDescent="0.35">
      <c r="A606" t="s">
        <v>143</v>
      </c>
      <c r="B606" s="82" t="str">
        <f t="shared" si="168"/>
        <v>May-22</v>
      </c>
      <c r="C606" t="s">
        <v>440</v>
      </c>
      <c r="D606" t="s">
        <v>441</v>
      </c>
      <c r="E606" t="s">
        <v>106</v>
      </c>
      <c r="F606">
        <v>71</v>
      </c>
    </row>
    <row r="607" spans="1:6" x14ac:dyDescent="0.35">
      <c r="A607" t="s">
        <v>152</v>
      </c>
      <c r="B607" s="82" t="str">
        <f t="shared" si="168"/>
        <v>May-22</v>
      </c>
      <c r="C607" t="s">
        <v>440</v>
      </c>
      <c r="D607" t="s">
        <v>441</v>
      </c>
      <c r="E607" t="s">
        <v>110</v>
      </c>
      <c r="F607">
        <v>56</v>
      </c>
    </row>
    <row r="608" spans="1:6" x14ac:dyDescent="0.35">
      <c r="A608" t="s">
        <v>163</v>
      </c>
      <c r="B608" s="82" t="str">
        <f t="shared" si="168"/>
        <v>May-22</v>
      </c>
      <c r="C608" t="s">
        <v>440</v>
      </c>
      <c r="D608" t="s">
        <v>441</v>
      </c>
      <c r="E608" t="s">
        <v>112</v>
      </c>
      <c r="F608">
        <v>87</v>
      </c>
    </row>
    <row r="609" spans="1:6" x14ac:dyDescent="0.35">
      <c r="A609" t="s">
        <v>170</v>
      </c>
      <c r="B609" s="82" t="str">
        <f t="shared" si="168"/>
        <v>May-22</v>
      </c>
      <c r="C609" t="s">
        <v>440</v>
      </c>
      <c r="D609" t="s">
        <v>441</v>
      </c>
      <c r="E609" t="s">
        <v>114</v>
      </c>
      <c r="F609">
        <v>57</v>
      </c>
    </row>
    <row r="610" spans="1:6" x14ac:dyDescent="0.35">
      <c r="A610" t="s">
        <v>137</v>
      </c>
      <c r="B610" s="82" t="str">
        <f t="shared" si="168"/>
        <v>May-22</v>
      </c>
      <c r="C610" t="s">
        <v>442</v>
      </c>
      <c r="D610" t="s">
        <v>443</v>
      </c>
      <c r="E610" t="s">
        <v>108</v>
      </c>
      <c r="F610">
        <v>61</v>
      </c>
    </row>
    <row r="611" spans="1:6" x14ac:dyDescent="0.35">
      <c r="A611" t="s">
        <v>143</v>
      </c>
      <c r="B611" s="82" t="str">
        <f t="shared" si="168"/>
        <v>May-22</v>
      </c>
      <c r="C611" t="s">
        <v>442</v>
      </c>
      <c r="D611" t="s">
        <v>443</v>
      </c>
      <c r="E611" t="s">
        <v>106</v>
      </c>
      <c r="F611">
        <v>94</v>
      </c>
    </row>
    <row r="612" spans="1:6" x14ac:dyDescent="0.35">
      <c r="A612" t="s">
        <v>152</v>
      </c>
      <c r="B612" s="82" t="str">
        <f t="shared" si="168"/>
        <v>May-22</v>
      </c>
      <c r="C612" t="s">
        <v>442</v>
      </c>
      <c r="D612" t="s">
        <v>443</v>
      </c>
      <c r="E612" t="s">
        <v>110</v>
      </c>
      <c r="F612">
        <v>81</v>
      </c>
    </row>
    <row r="613" spans="1:6" x14ac:dyDescent="0.35">
      <c r="A613" t="s">
        <v>163</v>
      </c>
      <c r="B613" s="82" t="str">
        <f t="shared" si="168"/>
        <v>May-22</v>
      </c>
      <c r="C613" t="s">
        <v>442</v>
      </c>
      <c r="D613" t="s">
        <v>443</v>
      </c>
      <c r="E613" t="s">
        <v>112</v>
      </c>
      <c r="F613">
        <v>83</v>
      </c>
    </row>
    <row r="614" spans="1:6" x14ac:dyDescent="0.35">
      <c r="A614" t="s">
        <v>170</v>
      </c>
      <c r="B614" s="82" t="str">
        <f t="shared" si="168"/>
        <v>May-22</v>
      </c>
      <c r="C614" t="s">
        <v>442</v>
      </c>
      <c r="D614" t="s">
        <v>443</v>
      </c>
      <c r="E614" t="s">
        <v>114</v>
      </c>
      <c r="F614">
        <v>68</v>
      </c>
    </row>
    <row r="615" spans="1:6" x14ac:dyDescent="0.35">
      <c r="A615" t="s">
        <v>137</v>
      </c>
      <c r="B615" s="82" t="str">
        <f t="shared" si="168"/>
        <v>May-22</v>
      </c>
      <c r="C615" t="s">
        <v>444</v>
      </c>
      <c r="D615" t="s">
        <v>445</v>
      </c>
      <c r="E615" t="s">
        <v>108</v>
      </c>
      <c r="F615">
        <v>47</v>
      </c>
    </row>
    <row r="616" spans="1:6" x14ac:dyDescent="0.35">
      <c r="A616" t="s">
        <v>143</v>
      </c>
      <c r="B616" s="82" t="str">
        <f t="shared" si="168"/>
        <v>May-22</v>
      </c>
      <c r="C616" t="s">
        <v>444</v>
      </c>
      <c r="D616" t="s">
        <v>445</v>
      </c>
      <c r="E616" t="s">
        <v>106</v>
      </c>
      <c r="F616">
        <v>66</v>
      </c>
    </row>
    <row r="617" spans="1:6" x14ac:dyDescent="0.35">
      <c r="A617" t="s">
        <v>152</v>
      </c>
      <c r="B617" s="82" t="str">
        <f t="shared" si="168"/>
        <v>May-22</v>
      </c>
      <c r="C617" t="s">
        <v>444</v>
      </c>
      <c r="D617" t="s">
        <v>445</v>
      </c>
      <c r="E617" t="s">
        <v>110</v>
      </c>
      <c r="F617">
        <v>72</v>
      </c>
    </row>
    <row r="618" spans="1:6" x14ac:dyDescent="0.35">
      <c r="A618" t="s">
        <v>163</v>
      </c>
      <c r="B618" s="82" t="str">
        <f t="shared" si="168"/>
        <v>May-22</v>
      </c>
      <c r="C618" t="s">
        <v>444</v>
      </c>
      <c r="D618" t="s">
        <v>445</v>
      </c>
      <c r="E618" t="s">
        <v>112</v>
      </c>
      <c r="F618">
        <v>64</v>
      </c>
    </row>
    <row r="619" spans="1:6" x14ac:dyDescent="0.35">
      <c r="A619" t="s">
        <v>170</v>
      </c>
      <c r="B619" s="82" t="str">
        <f t="shared" si="168"/>
        <v>May-22</v>
      </c>
      <c r="C619" t="s">
        <v>444</v>
      </c>
      <c r="D619" t="s">
        <v>445</v>
      </c>
      <c r="E619" t="s">
        <v>114</v>
      </c>
      <c r="F619">
        <v>63</v>
      </c>
    </row>
    <row r="620" spans="1:6" x14ac:dyDescent="0.35">
      <c r="A620" t="s">
        <v>137</v>
      </c>
      <c r="B620" s="82" t="str">
        <f t="shared" si="168"/>
        <v>May-22</v>
      </c>
      <c r="C620" t="s">
        <v>446</v>
      </c>
      <c r="D620" t="s">
        <v>447</v>
      </c>
      <c r="E620" t="s">
        <v>108</v>
      </c>
      <c r="F620">
        <v>42</v>
      </c>
    </row>
    <row r="621" spans="1:6" x14ac:dyDescent="0.35">
      <c r="A621" t="s">
        <v>143</v>
      </c>
      <c r="B621" s="82" t="str">
        <f t="shared" si="168"/>
        <v>May-22</v>
      </c>
      <c r="C621" t="s">
        <v>446</v>
      </c>
      <c r="D621" t="s">
        <v>447</v>
      </c>
      <c r="E621" t="s">
        <v>106</v>
      </c>
      <c r="F621">
        <v>60</v>
      </c>
    </row>
    <row r="622" spans="1:6" x14ac:dyDescent="0.35">
      <c r="A622" t="s">
        <v>152</v>
      </c>
      <c r="B622" s="82" t="str">
        <f t="shared" si="168"/>
        <v>May-22</v>
      </c>
      <c r="C622" t="s">
        <v>446</v>
      </c>
      <c r="D622" t="s">
        <v>447</v>
      </c>
      <c r="E622" t="s">
        <v>110</v>
      </c>
      <c r="F622">
        <v>87</v>
      </c>
    </row>
    <row r="623" spans="1:6" x14ac:dyDescent="0.35">
      <c r="A623" t="s">
        <v>163</v>
      </c>
      <c r="B623" s="82" t="str">
        <f t="shared" si="168"/>
        <v>May-22</v>
      </c>
      <c r="C623" t="s">
        <v>446</v>
      </c>
      <c r="D623" t="s">
        <v>447</v>
      </c>
      <c r="E623" t="s">
        <v>112</v>
      </c>
      <c r="F623">
        <v>79</v>
      </c>
    </row>
    <row r="624" spans="1:6" x14ac:dyDescent="0.35">
      <c r="A624" t="s">
        <v>170</v>
      </c>
      <c r="B624" s="82" t="str">
        <f t="shared" si="168"/>
        <v>May-22</v>
      </c>
      <c r="C624" t="s">
        <v>446</v>
      </c>
      <c r="D624" t="s">
        <v>447</v>
      </c>
      <c r="E624" t="s">
        <v>114</v>
      </c>
      <c r="F624">
        <v>72</v>
      </c>
    </row>
    <row r="625" spans="1:6" x14ac:dyDescent="0.35">
      <c r="A625" t="s">
        <v>137</v>
      </c>
      <c r="B625" s="82" t="str">
        <f t="shared" si="168"/>
        <v>May-22</v>
      </c>
      <c r="C625" t="s">
        <v>448</v>
      </c>
      <c r="D625" t="s">
        <v>449</v>
      </c>
      <c r="E625" t="s">
        <v>108</v>
      </c>
      <c r="F625">
        <v>55</v>
      </c>
    </row>
    <row r="626" spans="1:6" x14ac:dyDescent="0.35">
      <c r="A626" t="s">
        <v>143</v>
      </c>
      <c r="B626" s="82" t="str">
        <f t="shared" si="168"/>
        <v>May-22</v>
      </c>
      <c r="C626" t="s">
        <v>448</v>
      </c>
      <c r="D626" t="s">
        <v>449</v>
      </c>
      <c r="E626" t="s">
        <v>106</v>
      </c>
      <c r="F626">
        <v>71</v>
      </c>
    </row>
    <row r="627" spans="1:6" x14ac:dyDescent="0.35">
      <c r="A627" t="s">
        <v>152</v>
      </c>
      <c r="B627" s="82" t="str">
        <f t="shared" si="168"/>
        <v>May-22</v>
      </c>
      <c r="C627" t="s">
        <v>448</v>
      </c>
      <c r="D627" t="s">
        <v>449</v>
      </c>
      <c r="E627" t="s">
        <v>110</v>
      </c>
      <c r="F627">
        <v>63</v>
      </c>
    </row>
    <row r="628" spans="1:6" x14ac:dyDescent="0.35">
      <c r="A628" t="s">
        <v>163</v>
      </c>
      <c r="B628" s="82" t="str">
        <f t="shared" si="168"/>
        <v>May-22</v>
      </c>
      <c r="C628" t="s">
        <v>448</v>
      </c>
      <c r="D628" t="s">
        <v>449</v>
      </c>
      <c r="E628" t="s">
        <v>112</v>
      </c>
      <c r="F628">
        <v>88</v>
      </c>
    </row>
    <row r="629" spans="1:6" x14ac:dyDescent="0.35">
      <c r="A629" t="s">
        <v>170</v>
      </c>
      <c r="B629" s="82" t="str">
        <f t="shared" si="168"/>
        <v>May-22</v>
      </c>
      <c r="C629" t="s">
        <v>448</v>
      </c>
      <c r="D629" t="s">
        <v>449</v>
      </c>
      <c r="E629" t="s">
        <v>114</v>
      </c>
      <c r="F629">
        <v>43</v>
      </c>
    </row>
    <row r="630" spans="1:6" x14ac:dyDescent="0.35">
      <c r="A630" t="s">
        <v>137</v>
      </c>
      <c r="B630" s="82" t="str">
        <f t="shared" si="168"/>
        <v>Jun-22</v>
      </c>
      <c r="C630" t="s">
        <v>450</v>
      </c>
      <c r="D630" t="s">
        <v>451</v>
      </c>
      <c r="E630" t="s">
        <v>108</v>
      </c>
      <c r="F630">
        <v>74</v>
      </c>
    </row>
    <row r="631" spans="1:6" x14ac:dyDescent="0.35">
      <c r="A631" t="s">
        <v>143</v>
      </c>
      <c r="B631" s="82" t="str">
        <f t="shared" si="168"/>
        <v>Jun-22</v>
      </c>
      <c r="C631" t="s">
        <v>450</v>
      </c>
      <c r="D631" t="s">
        <v>451</v>
      </c>
      <c r="E631" t="s">
        <v>106</v>
      </c>
      <c r="F631">
        <v>102</v>
      </c>
    </row>
    <row r="632" spans="1:6" x14ac:dyDescent="0.35">
      <c r="A632" t="s">
        <v>152</v>
      </c>
      <c r="B632" s="82" t="str">
        <f t="shared" si="168"/>
        <v>Jun-22</v>
      </c>
      <c r="C632" t="s">
        <v>450</v>
      </c>
      <c r="D632" t="s">
        <v>451</v>
      </c>
      <c r="E632" t="s">
        <v>110</v>
      </c>
      <c r="F632">
        <v>120</v>
      </c>
    </row>
    <row r="633" spans="1:6" x14ac:dyDescent="0.35">
      <c r="A633" t="s">
        <v>163</v>
      </c>
      <c r="B633" s="82" t="str">
        <f t="shared" si="168"/>
        <v>Jun-22</v>
      </c>
      <c r="C633" t="s">
        <v>450</v>
      </c>
      <c r="D633" t="s">
        <v>451</v>
      </c>
      <c r="E633" t="s">
        <v>112</v>
      </c>
      <c r="F633">
        <v>102</v>
      </c>
    </row>
    <row r="634" spans="1:6" x14ac:dyDescent="0.35">
      <c r="A634" t="s">
        <v>170</v>
      </c>
      <c r="B634" s="82" t="str">
        <f t="shared" si="168"/>
        <v>Jun-22</v>
      </c>
      <c r="C634" t="s">
        <v>450</v>
      </c>
      <c r="D634" t="s">
        <v>451</v>
      </c>
      <c r="E634" t="s">
        <v>114</v>
      </c>
      <c r="F634">
        <v>98</v>
      </c>
    </row>
    <row r="635" spans="1:6" x14ac:dyDescent="0.35">
      <c r="A635" t="s">
        <v>137</v>
      </c>
      <c r="B635" s="82" t="str">
        <f t="shared" si="168"/>
        <v>Jun-22</v>
      </c>
      <c r="C635" t="s">
        <v>452</v>
      </c>
      <c r="D635" t="s">
        <v>453</v>
      </c>
      <c r="E635" t="s">
        <v>108</v>
      </c>
      <c r="F635">
        <v>49</v>
      </c>
    </row>
    <row r="636" spans="1:6" x14ac:dyDescent="0.35">
      <c r="A636" t="s">
        <v>143</v>
      </c>
      <c r="B636" s="82" t="str">
        <f t="shared" si="168"/>
        <v>Jun-22</v>
      </c>
      <c r="C636" t="s">
        <v>452</v>
      </c>
      <c r="D636" t="s">
        <v>453</v>
      </c>
      <c r="E636" t="s">
        <v>106</v>
      </c>
      <c r="F636">
        <v>76</v>
      </c>
    </row>
    <row r="637" spans="1:6" x14ac:dyDescent="0.35">
      <c r="A637" t="s">
        <v>152</v>
      </c>
      <c r="B637" s="82" t="str">
        <f t="shared" si="168"/>
        <v>Jun-22</v>
      </c>
      <c r="C637" t="s">
        <v>452</v>
      </c>
      <c r="D637" t="s">
        <v>453</v>
      </c>
      <c r="E637" t="s">
        <v>110</v>
      </c>
      <c r="F637">
        <v>69</v>
      </c>
    </row>
    <row r="638" spans="1:6" x14ac:dyDescent="0.35">
      <c r="A638" t="s">
        <v>163</v>
      </c>
      <c r="B638" s="82" t="str">
        <f t="shared" si="168"/>
        <v>Jun-22</v>
      </c>
      <c r="C638" t="s">
        <v>452</v>
      </c>
      <c r="D638" t="s">
        <v>453</v>
      </c>
      <c r="E638" t="s">
        <v>112</v>
      </c>
      <c r="F638">
        <v>90</v>
      </c>
    </row>
    <row r="639" spans="1:6" x14ac:dyDescent="0.35">
      <c r="A639" t="s">
        <v>170</v>
      </c>
      <c r="B639" s="82" t="str">
        <f t="shared" si="168"/>
        <v>Jun-22</v>
      </c>
      <c r="C639" t="s">
        <v>452</v>
      </c>
      <c r="D639" t="s">
        <v>453</v>
      </c>
      <c r="E639" t="s">
        <v>114</v>
      </c>
      <c r="F639">
        <v>77</v>
      </c>
    </row>
    <row r="640" spans="1:6" x14ac:dyDescent="0.35">
      <c r="A640" t="s">
        <v>137</v>
      </c>
      <c r="B640" s="82" t="str">
        <f t="shared" si="168"/>
        <v>Jun-22</v>
      </c>
      <c r="C640" t="s">
        <v>454</v>
      </c>
      <c r="D640" t="s">
        <v>455</v>
      </c>
      <c r="E640" t="s">
        <v>108</v>
      </c>
      <c r="F640">
        <v>76</v>
      </c>
    </row>
    <row r="641" spans="1:6" x14ac:dyDescent="0.35">
      <c r="A641" t="s">
        <v>143</v>
      </c>
      <c r="B641" s="82" t="str">
        <f t="shared" si="168"/>
        <v>Jun-22</v>
      </c>
      <c r="C641" t="s">
        <v>454</v>
      </c>
      <c r="D641" t="s">
        <v>455</v>
      </c>
      <c r="E641" t="s">
        <v>106</v>
      </c>
      <c r="F641">
        <v>71</v>
      </c>
    </row>
    <row r="642" spans="1:6" x14ac:dyDescent="0.35">
      <c r="A642" t="s">
        <v>152</v>
      </c>
      <c r="B642" s="82" t="str">
        <f t="shared" si="168"/>
        <v>Jun-22</v>
      </c>
      <c r="C642" t="s">
        <v>454</v>
      </c>
      <c r="D642" t="s">
        <v>455</v>
      </c>
      <c r="E642" t="s">
        <v>110</v>
      </c>
      <c r="F642">
        <v>95</v>
      </c>
    </row>
    <row r="643" spans="1:6" x14ac:dyDescent="0.35">
      <c r="A643" t="s">
        <v>163</v>
      </c>
      <c r="B643" s="82" t="str">
        <f t="shared" ref="B643:B706" si="169">TEXT(VALUE(C643),"mmm-yy")</f>
        <v>Jun-22</v>
      </c>
      <c r="C643" t="s">
        <v>454</v>
      </c>
      <c r="D643" t="s">
        <v>455</v>
      </c>
      <c r="E643" t="s">
        <v>112</v>
      </c>
      <c r="F643">
        <v>107</v>
      </c>
    </row>
    <row r="644" spans="1:6" x14ac:dyDescent="0.35">
      <c r="A644" t="s">
        <v>170</v>
      </c>
      <c r="B644" s="82" t="str">
        <f t="shared" si="169"/>
        <v>Jun-22</v>
      </c>
      <c r="C644" t="s">
        <v>454</v>
      </c>
      <c r="D644" t="s">
        <v>455</v>
      </c>
      <c r="E644" t="s">
        <v>114</v>
      </c>
      <c r="F644">
        <v>81</v>
      </c>
    </row>
    <row r="645" spans="1:6" x14ac:dyDescent="0.35">
      <c r="A645" t="s">
        <v>137</v>
      </c>
      <c r="B645" s="82" t="str">
        <f t="shared" si="169"/>
        <v>Jun-22</v>
      </c>
      <c r="C645" t="s">
        <v>456</v>
      </c>
      <c r="D645" t="s">
        <v>457</v>
      </c>
      <c r="E645" t="s">
        <v>108</v>
      </c>
      <c r="F645">
        <v>77</v>
      </c>
    </row>
    <row r="646" spans="1:6" x14ac:dyDescent="0.35">
      <c r="A646" t="s">
        <v>143</v>
      </c>
      <c r="B646" s="82" t="str">
        <f t="shared" si="169"/>
        <v>Jun-22</v>
      </c>
      <c r="C646" t="s">
        <v>456</v>
      </c>
      <c r="D646" t="s">
        <v>457</v>
      </c>
      <c r="E646" t="s">
        <v>106</v>
      </c>
      <c r="F646">
        <v>68</v>
      </c>
    </row>
    <row r="647" spans="1:6" x14ac:dyDescent="0.35">
      <c r="A647" t="s">
        <v>152</v>
      </c>
      <c r="B647" s="82" t="str">
        <f t="shared" si="169"/>
        <v>Jun-22</v>
      </c>
      <c r="C647" t="s">
        <v>456</v>
      </c>
      <c r="D647" t="s">
        <v>457</v>
      </c>
      <c r="E647" t="s">
        <v>110</v>
      </c>
      <c r="F647">
        <v>89</v>
      </c>
    </row>
    <row r="648" spans="1:6" x14ac:dyDescent="0.35">
      <c r="A648" t="s">
        <v>163</v>
      </c>
      <c r="B648" s="82" t="str">
        <f t="shared" si="169"/>
        <v>Jun-22</v>
      </c>
      <c r="C648" t="s">
        <v>456</v>
      </c>
      <c r="D648" t="s">
        <v>457</v>
      </c>
      <c r="E648" t="s">
        <v>112</v>
      </c>
      <c r="F648">
        <v>99</v>
      </c>
    </row>
    <row r="649" spans="1:6" x14ac:dyDescent="0.35">
      <c r="A649" t="s">
        <v>170</v>
      </c>
      <c r="B649" s="82" t="str">
        <f t="shared" si="169"/>
        <v>Jun-22</v>
      </c>
      <c r="C649" t="s">
        <v>456</v>
      </c>
      <c r="D649" t="s">
        <v>457</v>
      </c>
      <c r="E649" t="s">
        <v>114</v>
      </c>
      <c r="F649">
        <v>75</v>
      </c>
    </row>
    <row r="650" spans="1:6" x14ac:dyDescent="0.35">
      <c r="A650" t="s">
        <v>137</v>
      </c>
      <c r="B650" s="82" t="str">
        <f t="shared" si="169"/>
        <v>Jul-22</v>
      </c>
      <c r="C650" t="s">
        <v>458</v>
      </c>
      <c r="D650" t="s">
        <v>459</v>
      </c>
      <c r="E650" t="s">
        <v>108</v>
      </c>
      <c r="F650">
        <v>50</v>
      </c>
    </row>
    <row r="651" spans="1:6" x14ac:dyDescent="0.35">
      <c r="A651" t="s">
        <v>143</v>
      </c>
      <c r="B651" s="82" t="str">
        <f t="shared" si="169"/>
        <v>Jul-22</v>
      </c>
      <c r="C651" t="s">
        <v>458</v>
      </c>
      <c r="D651" t="s">
        <v>459</v>
      </c>
      <c r="E651" t="s">
        <v>106</v>
      </c>
      <c r="F651">
        <v>80</v>
      </c>
    </row>
    <row r="652" spans="1:6" x14ac:dyDescent="0.35">
      <c r="A652" t="s">
        <v>152</v>
      </c>
      <c r="B652" s="82" t="str">
        <f t="shared" si="169"/>
        <v>Jul-22</v>
      </c>
      <c r="C652" t="s">
        <v>458</v>
      </c>
      <c r="D652" t="s">
        <v>459</v>
      </c>
      <c r="E652" t="s">
        <v>110</v>
      </c>
      <c r="F652">
        <v>79</v>
      </c>
    </row>
    <row r="653" spans="1:6" x14ac:dyDescent="0.35">
      <c r="A653" t="s">
        <v>163</v>
      </c>
      <c r="B653" s="82" t="str">
        <f t="shared" si="169"/>
        <v>Jul-22</v>
      </c>
      <c r="C653" t="s">
        <v>458</v>
      </c>
      <c r="D653" t="s">
        <v>459</v>
      </c>
      <c r="E653" t="s">
        <v>112</v>
      </c>
      <c r="F653">
        <v>94</v>
      </c>
    </row>
    <row r="654" spans="1:6" x14ac:dyDescent="0.35">
      <c r="A654" t="s">
        <v>170</v>
      </c>
      <c r="B654" s="82" t="str">
        <f t="shared" si="169"/>
        <v>Jul-22</v>
      </c>
      <c r="C654" t="s">
        <v>458</v>
      </c>
      <c r="D654" t="s">
        <v>459</v>
      </c>
      <c r="E654" t="s">
        <v>114</v>
      </c>
      <c r="F654">
        <v>58</v>
      </c>
    </row>
    <row r="655" spans="1:6" x14ac:dyDescent="0.35">
      <c r="A655" t="s">
        <v>137</v>
      </c>
      <c r="B655" s="82" t="str">
        <f t="shared" si="169"/>
        <v>Jul-22</v>
      </c>
      <c r="C655" t="s">
        <v>460</v>
      </c>
      <c r="D655" t="s">
        <v>461</v>
      </c>
      <c r="E655" t="s">
        <v>108</v>
      </c>
      <c r="F655">
        <v>64</v>
      </c>
    </row>
    <row r="656" spans="1:6" x14ac:dyDescent="0.35">
      <c r="A656" t="s">
        <v>143</v>
      </c>
      <c r="B656" s="82" t="str">
        <f t="shared" si="169"/>
        <v>Jul-22</v>
      </c>
      <c r="C656" t="s">
        <v>460</v>
      </c>
      <c r="D656" t="s">
        <v>461</v>
      </c>
      <c r="E656" t="s">
        <v>106</v>
      </c>
      <c r="F656">
        <v>93</v>
      </c>
    </row>
    <row r="657" spans="1:6" x14ac:dyDescent="0.35">
      <c r="A657" t="s">
        <v>152</v>
      </c>
      <c r="B657" s="82" t="str">
        <f t="shared" si="169"/>
        <v>Jul-22</v>
      </c>
      <c r="C657" t="s">
        <v>460</v>
      </c>
      <c r="D657" t="s">
        <v>461</v>
      </c>
      <c r="E657" t="s">
        <v>110</v>
      </c>
      <c r="F657">
        <v>96</v>
      </c>
    </row>
    <row r="658" spans="1:6" x14ac:dyDescent="0.35">
      <c r="A658" t="s">
        <v>163</v>
      </c>
      <c r="B658" s="82" t="str">
        <f t="shared" si="169"/>
        <v>Jul-22</v>
      </c>
      <c r="C658" t="s">
        <v>460</v>
      </c>
      <c r="D658" t="s">
        <v>461</v>
      </c>
      <c r="E658" t="s">
        <v>112</v>
      </c>
      <c r="F658">
        <v>114</v>
      </c>
    </row>
    <row r="659" spans="1:6" x14ac:dyDescent="0.35">
      <c r="A659" t="s">
        <v>170</v>
      </c>
      <c r="B659" s="82" t="str">
        <f t="shared" si="169"/>
        <v>Jul-22</v>
      </c>
      <c r="C659" t="s">
        <v>460</v>
      </c>
      <c r="D659" t="s">
        <v>461</v>
      </c>
      <c r="E659" t="s">
        <v>114</v>
      </c>
      <c r="F659">
        <v>65</v>
      </c>
    </row>
    <row r="660" spans="1:6" x14ac:dyDescent="0.35">
      <c r="A660" t="s">
        <v>137</v>
      </c>
      <c r="B660" s="82" t="str">
        <f t="shared" si="169"/>
        <v>Jul-22</v>
      </c>
      <c r="C660" t="s">
        <v>462</v>
      </c>
      <c r="D660" t="s">
        <v>463</v>
      </c>
      <c r="E660" t="s">
        <v>108</v>
      </c>
      <c r="F660">
        <v>46</v>
      </c>
    </row>
    <row r="661" spans="1:6" x14ac:dyDescent="0.35">
      <c r="A661" t="s">
        <v>143</v>
      </c>
      <c r="B661" s="82" t="str">
        <f t="shared" si="169"/>
        <v>Jul-22</v>
      </c>
      <c r="C661" t="s">
        <v>462</v>
      </c>
      <c r="D661" t="s">
        <v>463</v>
      </c>
      <c r="E661" t="s">
        <v>106</v>
      </c>
      <c r="F661">
        <v>97</v>
      </c>
    </row>
    <row r="662" spans="1:6" x14ac:dyDescent="0.35">
      <c r="A662" t="s">
        <v>152</v>
      </c>
      <c r="B662" s="82" t="str">
        <f t="shared" si="169"/>
        <v>Jul-22</v>
      </c>
      <c r="C662" t="s">
        <v>462</v>
      </c>
      <c r="D662" t="s">
        <v>463</v>
      </c>
      <c r="E662" t="s">
        <v>110</v>
      </c>
      <c r="F662">
        <v>97</v>
      </c>
    </row>
    <row r="663" spans="1:6" x14ac:dyDescent="0.35">
      <c r="A663" t="s">
        <v>163</v>
      </c>
      <c r="B663" s="82" t="str">
        <f t="shared" si="169"/>
        <v>Jul-22</v>
      </c>
      <c r="C663" t="s">
        <v>462</v>
      </c>
      <c r="D663" t="s">
        <v>463</v>
      </c>
      <c r="E663" t="s">
        <v>112</v>
      </c>
      <c r="F663">
        <v>83</v>
      </c>
    </row>
    <row r="664" spans="1:6" x14ac:dyDescent="0.35">
      <c r="A664" t="s">
        <v>170</v>
      </c>
      <c r="B664" s="82" t="str">
        <f t="shared" si="169"/>
        <v>Jul-22</v>
      </c>
      <c r="C664" t="s">
        <v>462</v>
      </c>
      <c r="D664" t="s">
        <v>463</v>
      </c>
      <c r="E664" t="s">
        <v>114</v>
      </c>
      <c r="F664">
        <v>70</v>
      </c>
    </row>
    <row r="665" spans="1:6" x14ac:dyDescent="0.35">
      <c r="A665" t="s">
        <v>137</v>
      </c>
      <c r="B665" s="82" t="str">
        <f t="shared" si="169"/>
        <v>Jul-22</v>
      </c>
      <c r="C665" t="s">
        <v>464</v>
      </c>
      <c r="D665" t="s">
        <v>465</v>
      </c>
      <c r="E665" t="s">
        <v>108</v>
      </c>
      <c r="F665">
        <v>47</v>
      </c>
    </row>
    <row r="666" spans="1:6" x14ac:dyDescent="0.35">
      <c r="A666" t="s">
        <v>143</v>
      </c>
      <c r="B666" s="82" t="str">
        <f t="shared" si="169"/>
        <v>Jul-22</v>
      </c>
      <c r="C666" t="s">
        <v>464</v>
      </c>
      <c r="D666" t="s">
        <v>465</v>
      </c>
      <c r="E666" t="s">
        <v>106</v>
      </c>
      <c r="F666">
        <v>83</v>
      </c>
    </row>
    <row r="667" spans="1:6" x14ac:dyDescent="0.35">
      <c r="A667" t="s">
        <v>152</v>
      </c>
      <c r="B667" s="82" t="str">
        <f t="shared" si="169"/>
        <v>Jul-22</v>
      </c>
      <c r="C667" t="s">
        <v>464</v>
      </c>
      <c r="D667" t="s">
        <v>465</v>
      </c>
      <c r="E667" t="s">
        <v>110</v>
      </c>
      <c r="F667">
        <v>85</v>
      </c>
    </row>
    <row r="668" spans="1:6" x14ac:dyDescent="0.35">
      <c r="A668" t="s">
        <v>163</v>
      </c>
      <c r="B668" s="82" t="str">
        <f t="shared" si="169"/>
        <v>Jul-22</v>
      </c>
      <c r="C668" t="s">
        <v>464</v>
      </c>
      <c r="D668" t="s">
        <v>465</v>
      </c>
      <c r="E668" t="s">
        <v>112</v>
      </c>
      <c r="F668">
        <v>105</v>
      </c>
    </row>
    <row r="669" spans="1:6" x14ac:dyDescent="0.35">
      <c r="A669" t="s">
        <v>170</v>
      </c>
      <c r="B669" s="82" t="str">
        <f t="shared" si="169"/>
        <v>Jul-22</v>
      </c>
      <c r="C669" t="s">
        <v>464</v>
      </c>
      <c r="D669" t="s">
        <v>465</v>
      </c>
      <c r="E669" t="s">
        <v>114</v>
      </c>
      <c r="F669">
        <v>73</v>
      </c>
    </row>
    <row r="670" spans="1:6" x14ac:dyDescent="0.35">
      <c r="A670" t="s">
        <v>137</v>
      </c>
      <c r="B670" s="82" t="str">
        <f t="shared" si="169"/>
        <v>Jul-22</v>
      </c>
      <c r="C670" t="s">
        <v>466</v>
      </c>
      <c r="D670" t="s">
        <v>467</v>
      </c>
      <c r="E670" t="s">
        <v>108</v>
      </c>
      <c r="F670">
        <v>52</v>
      </c>
    </row>
    <row r="671" spans="1:6" x14ac:dyDescent="0.35">
      <c r="A671" t="s">
        <v>143</v>
      </c>
      <c r="B671" s="82" t="str">
        <f t="shared" si="169"/>
        <v>Jul-22</v>
      </c>
      <c r="C671" t="s">
        <v>466</v>
      </c>
      <c r="D671" t="s">
        <v>467</v>
      </c>
      <c r="E671" t="s">
        <v>106</v>
      </c>
      <c r="F671">
        <v>78</v>
      </c>
    </row>
    <row r="672" spans="1:6" x14ac:dyDescent="0.35">
      <c r="A672" t="s">
        <v>152</v>
      </c>
      <c r="B672" s="82" t="str">
        <f t="shared" si="169"/>
        <v>Jul-22</v>
      </c>
      <c r="C672" t="s">
        <v>466</v>
      </c>
      <c r="D672" t="s">
        <v>467</v>
      </c>
      <c r="E672" t="s">
        <v>110</v>
      </c>
      <c r="F672">
        <v>85</v>
      </c>
    </row>
    <row r="673" spans="1:6" x14ac:dyDescent="0.35">
      <c r="A673" t="s">
        <v>163</v>
      </c>
      <c r="B673" s="82" t="str">
        <f t="shared" si="169"/>
        <v>Jul-22</v>
      </c>
      <c r="C673" t="s">
        <v>466</v>
      </c>
      <c r="D673" t="s">
        <v>467</v>
      </c>
      <c r="E673" t="s">
        <v>112</v>
      </c>
      <c r="F673">
        <v>94</v>
      </c>
    </row>
    <row r="674" spans="1:6" x14ac:dyDescent="0.35">
      <c r="A674" t="s">
        <v>170</v>
      </c>
      <c r="B674" s="82" t="str">
        <f t="shared" si="169"/>
        <v>Jul-22</v>
      </c>
      <c r="C674" t="s">
        <v>466</v>
      </c>
      <c r="D674" t="s">
        <v>467</v>
      </c>
      <c r="E674" t="s">
        <v>114</v>
      </c>
      <c r="F674">
        <v>59</v>
      </c>
    </row>
    <row r="675" spans="1:6" x14ac:dyDescent="0.35">
      <c r="A675" t="s">
        <v>137</v>
      </c>
      <c r="B675" s="82" t="str">
        <f t="shared" si="169"/>
        <v>Aug-22</v>
      </c>
      <c r="C675" t="s">
        <v>468</v>
      </c>
      <c r="D675" t="s">
        <v>469</v>
      </c>
      <c r="E675" t="s">
        <v>108</v>
      </c>
      <c r="F675">
        <v>56</v>
      </c>
    </row>
    <row r="676" spans="1:6" x14ac:dyDescent="0.35">
      <c r="A676" t="s">
        <v>143</v>
      </c>
      <c r="B676" s="82" t="str">
        <f t="shared" si="169"/>
        <v>Aug-22</v>
      </c>
      <c r="C676" t="s">
        <v>468</v>
      </c>
      <c r="D676" t="s">
        <v>469</v>
      </c>
      <c r="E676" t="s">
        <v>106</v>
      </c>
      <c r="F676">
        <v>68</v>
      </c>
    </row>
    <row r="677" spans="1:6" x14ac:dyDescent="0.35">
      <c r="A677" t="s">
        <v>152</v>
      </c>
      <c r="B677" s="82" t="str">
        <f t="shared" si="169"/>
        <v>Aug-22</v>
      </c>
      <c r="C677" t="s">
        <v>468</v>
      </c>
      <c r="D677" t="s">
        <v>469</v>
      </c>
      <c r="E677" t="s">
        <v>110</v>
      </c>
      <c r="F677">
        <v>82</v>
      </c>
    </row>
    <row r="678" spans="1:6" x14ac:dyDescent="0.35">
      <c r="A678" t="s">
        <v>163</v>
      </c>
      <c r="B678" s="82" t="str">
        <f t="shared" si="169"/>
        <v>Aug-22</v>
      </c>
      <c r="C678" t="s">
        <v>468</v>
      </c>
      <c r="D678" t="s">
        <v>469</v>
      </c>
      <c r="E678" t="s">
        <v>112</v>
      </c>
      <c r="F678">
        <v>84</v>
      </c>
    </row>
    <row r="679" spans="1:6" x14ac:dyDescent="0.35">
      <c r="A679" t="s">
        <v>170</v>
      </c>
      <c r="B679" s="82" t="str">
        <f t="shared" si="169"/>
        <v>Aug-22</v>
      </c>
      <c r="C679" t="s">
        <v>468</v>
      </c>
      <c r="D679" t="s">
        <v>469</v>
      </c>
      <c r="E679" t="s">
        <v>114</v>
      </c>
      <c r="F679">
        <v>67</v>
      </c>
    </row>
    <row r="680" spans="1:6" x14ac:dyDescent="0.35">
      <c r="A680" t="str">
        <f>INDEX('HRG and system LUT'!$P$23:$P$27,MATCH(Starlines!E680,'HRG and system LUT'!$Q$23:$Q$27,0))</f>
        <v>North Central London</v>
      </c>
      <c r="B680" s="82" t="str">
        <f t="shared" si="169"/>
        <v>Aug-22</v>
      </c>
      <c r="C680" s="83" t="s">
        <v>470</v>
      </c>
      <c r="D680" t="s">
        <v>471</v>
      </c>
      <c r="E680" t="s">
        <v>108</v>
      </c>
      <c r="F680">
        <v>66</v>
      </c>
    </row>
    <row r="681" spans="1:6" x14ac:dyDescent="0.35">
      <c r="A681" t="str">
        <f>INDEX('HRG and system LUT'!$P$23:$P$27,MATCH(Starlines!E681,'HRG and system LUT'!$Q$23:$Q$27,0))</f>
        <v>North East London</v>
      </c>
      <c r="B681" s="82" t="str">
        <f t="shared" si="169"/>
        <v>Aug-22</v>
      </c>
      <c r="C681" s="83" t="s">
        <v>470</v>
      </c>
      <c r="D681" t="s">
        <v>471</v>
      </c>
      <c r="E681" t="s">
        <v>106</v>
      </c>
      <c r="F681">
        <v>77</v>
      </c>
    </row>
    <row r="682" spans="1:6" x14ac:dyDescent="0.35">
      <c r="A682" t="str">
        <f>INDEX('HRG and system LUT'!$P$23:$P$27,MATCH(Starlines!E682,'HRG and system LUT'!$Q$23:$Q$27,0))</f>
        <v>North West London</v>
      </c>
      <c r="B682" s="82" t="str">
        <f t="shared" si="169"/>
        <v>Aug-22</v>
      </c>
      <c r="C682" s="83" t="s">
        <v>470</v>
      </c>
      <c r="D682" t="s">
        <v>471</v>
      </c>
      <c r="E682" t="s">
        <v>110</v>
      </c>
      <c r="F682">
        <v>110</v>
      </c>
    </row>
    <row r="683" spans="1:6" x14ac:dyDescent="0.35">
      <c r="A683" t="str">
        <f>INDEX('HRG and system LUT'!$P$23:$P$27,MATCH(Starlines!E683,'HRG and system LUT'!$Q$23:$Q$27,0))</f>
        <v>South East London</v>
      </c>
      <c r="B683" s="82" t="str">
        <f t="shared" si="169"/>
        <v>Aug-22</v>
      </c>
      <c r="C683" s="83" t="s">
        <v>470</v>
      </c>
      <c r="D683" t="s">
        <v>471</v>
      </c>
      <c r="E683" t="s">
        <v>112</v>
      </c>
      <c r="F683">
        <v>84</v>
      </c>
    </row>
    <row r="684" spans="1:6" x14ac:dyDescent="0.35">
      <c r="A684" t="str">
        <f>INDEX('HRG and system LUT'!$P$23:$P$27,MATCH(Starlines!E684,'HRG and system LUT'!$Q$23:$Q$27,0))</f>
        <v>South West London</v>
      </c>
      <c r="B684" s="82" t="str">
        <f t="shared" si="169"/>
        <v>Aug-22</v>
      </c>
      <c r="C684" s="83" t="s">
        <v>470</v>
      </c>
      <c r="D684" t="s">
        <v>471</v>
      </c>
      <c r="E684" t="s">
        <v>114</v>
      </c>
      <c r="F684">
        <v>59</v>
      </c>
    </row>
    <row r="685" spans="1:6" x14ac:dyDescent="0.35">
      <c r="A685" t="str">
        <f>INDEX('HRG and system LUT'!$P$23:$P$27,MATCH(Starlines!E685,'HRG and system LUT'!$Q$23:$Q$27,0))</f>
        <v>North Central London</v>
      </c>
      <c r="B685" s="82" t="str">
        <f t="shared" si="169"/>
        <v>Aug-22</v>
      </c>
      <c r="C685" s="83" t="s">
        <v>472</v>
      </c>
      <c r="D685" t="s">
        <v>473</v>
      </c>
      <c r="E685" t="s">
        <v>108</v>
      </c>
      <c r="F685">
        <v>64</v>
      </c>
    </row>
    <row r="686" spans="1:6" x14ac:dyDescent="0.35">
      <c r="A686" t="str">
        <f>INDEX('HRG and system LUT'!$P$23:$P$27,MATCH(Starlines!E686,'HRG and system LUT'!$Q$23:$Q$27,0))</f>
        <v>North East London</v>
      </c>
      <c r="B686" s="82" t="str">
        <f t="shared" si="169"/>
        <v>Aug-22</v>
      </c>
      <c r="C686" s="83" t="s">
        <v>472</v>
      </c>
      <c r="D686" t="s">
        <v>473</v>
      </c>
      <c r="E686" t="s">
        <v>106</v>
      </c>
      <c r="F686">
        <v>87</v>
      </c>
    </row>
    <row r="687" spans="1:6" x14ac:dyDescent="0.35">
      <c r="A687" t="str">
        <f>INDEX('HRG and system LUT'!$P$23:$P$27,MATCH(Starlines!E687,'HRG and system LUT'!$Q$23:$Q$27,0))</f>
        <v>North West London</v>
      </c>
      <c r="B687" s="82" t="str">
        <f t="shared" si="169"/>
        <v>Aug-22</v>
      </c>
      <c r="C687" s="83" t="s">
        <v>472</v>
      </c>
      <c r="D687" t="s">
        <v>473</v>
      </c>
      <c r="E687" t="s">
        <v>110</v>
      </c>
      <c r="F687">
        <v>94</v>
      </c>
    </row>
    <row r="688" spans="1:6" x14ac:dyDescent="0.35">
      <c r="A688" t="str">
        <f>INDEX('HRG and system LUT'!$P$23:$P$27,MATCH(Starlines!E688,'HRG and system LUT'!$Q$23:$Q$27,0))</f>
        <v>South East London</v>
      </c>
      <c r="B688" s="82" t="str">
        <f t="shared" si="169"/>
        <v>Aug-22</v>
      </c>
      <c r="C688" s="83" t="s">
        <v>472</v>
      </c>
      <c r="D688" t="s">
        <v>473</v>
      </c>
      <c r="E688" t="s">
        <v>112</v>
      </c>
      <c r="F688">
        <v>69</v>
      </c>
    </row>
    <row r="689" spans="1:6" x14ac:dyDescent="0.35">
      <c r="A689" t="str">
        <f>INDEX('HRG and system LUT'!$P$23:$P$27,MATCH(Starlines!E689,'HRG and system LUT'!$Q$23:$Q$27,0))</f>
        <v>South West London</v>
      </c>
      <c r="B689" s="82" t="str">
        <f t="shared" si="169"/>
        <v>Aug-22</v>
      </c>
      <c r="C689" s="83" t="s">
        <v>472</v>
      </c>
      <c r="D689" t="s">
        <v>473</v>
      </c>
      <c r="E689" t="s">
        <v>114</v>
      </c>
      <c r="F689">
        <v>60</v>
      </c>
    </row>
    <row r="690" spans="1:6" x14ac:dyDescent="0.35">
      <c r="A690" t="str">
        <f>INDEX('HRG and system LUT'!$P$23:$P$27,MATCH(Starlines!E690,'HRG and system LUT'!$Q$23:$Q$27,0))</f>
        <v>North Central London</v>
      </c>
      <c r="B690" s="82" t="str">
        <f t="shared" si="169"/>
        <v>Aug-22</v>
      </c>
      <c r="C690" s="83" t="s">
        <v>474</v>
      </c>
      <c r="D690" t="s">
        <v>475</v>
      </c>
      <c r="E690" t="s">
        <v>108</v>
      </c>
      <c r="F690">
        <v>84</v>
      </c>
    </row>
    <row r="691" spans="1:6" x14ac:dyDescent="0.35">
      <c r="A691" t="str">
        <f>INDEX('HRG and system LUT'!$P$23:$P$27,MATCH(Starlines!E691,'HRG and system LUT'!$Q$23:$Q$27,0))</f>
        <v>North East London</v>
      </c>
      <c r="B691" s="82" t="str">
        <f t="shared" si="169"/>
        <v>Aug-22</v>
      </c>
      <c r="C691" s="83" t="s">
        <v>474</v>
      </c>
      <c r="D691" t="s">
        <v>475</v>
      </c>
      <c r="E691" t="s">
        <v>106</v>
      </c>
      <c r="F691">
        <v>71</v>
      </c>
    </row>
    <row r="692" spans="1:6" x14ac:dyDescent="0.35">
      <c r="A692" t="str">
        <f>INDEX('HRG and system LUT'!$P$23:$P$27,MATCH(Starlines!E692,'HRG and system LUT'!$Q$23:$Q$27,0))</f>
        <v>North West London</v>
      </c>
      <c r="B692" s="82" t="str">
        <f t="shared" si="169"/>
        <v>Aug-22</v>
      </c>
      <c r="C692" s="83" t="s">
        <v>474</v>
      </c>
      <c r="D692" t="s">
        <v>475</v>
      </c>
      <c r="E692" t="s">
        <v>110</v>
      </c>
      <c r="F692">
        <v>73</v>
      </c>
    </row>
    <row r="693" spans="1:6" x14ac:dyDescent="0.35">
      <c r="A693" t="str">
        <f>INDEX('HRG and system LUT'!$P$23:$P$27,MATCH(Starlines!E693,'HRG and system LUT'!$Q$23:$Q$27,0))</f>
        <v>South East London</v>
      </c>
      <c r="B693" s="82" t="str">
        <f t="shared" si="169"/>
        <v>Aug-22</v>
      </c>
      <c r="C693" s="83" t="s">
        <v>474</v>
      </c>
      <c r="D693" t="s">
        <v>475</v>
      </c>
      <c r="E693" t="s">
        <v>112</v>
      </c>
      <c r="F693">
        <v>94</v>
      </c>
    </row>
    <row r="694" spans="1:6" x14ac:dyDescent="0.35">
      <c r="A694" t="str">
        <f>INDEX('HRG and system LUT'!$P$23:$P$27,MATCH(Starlines!E694,'HRG and system LUT'!$Q$23:$Q$27,0))</f>
        <v>South West London</v>
      </c>
      <c r="B694" s="82" t="str">
        <f t="shared" si="169"/>
        <v>Aug-22</v>
      </c>
      <c r="C694" s="83" t="s">
        <v>474</v>
      </c>
      <c r="D694" t="s">
        <v>475</v>
      </c>
      <c r="E694" t="s">
        <v>114</v>
      </c>
      <c r="F694">
        <v>69</v>
      </c>
    </row>
    <row r="695" spans="1:6" x14ac:dyDescent="0.35">
      <c r="A695" t="str">
        <f>INDEX('HRG and system LUT'!$P$23:$P$27,MATCH(Starlines!E695,'HRG and system LUT'!$Q$23:$Q$27,0))</f>
        <v>North Central London</v>
      </c>
      <c r="B695" s="82" t="str">
        <f t="shared" si="169"/>
        <v>Sep-22</v>
      </c>
      <c r="C695" s="83" t="s">
        <v>476</v>
      </c>
      <c r="D695" t="s">
        <v>477</v>
      </c>
      <c r="E695" t="s">
        <v>108</v>
      </c>
      <c r="F695">
        <v>52</v>
      </c>
    </row>
    <row r="696" spans="1:6" x14ac:dyDescent="0.35">
      <c r="A696" t="str">
        <f>INDEX('HRG and system LUT'!$P$23:$P$27,MATCH(Starlines!E696,'HRG and system LUT'!$Q$23:$Q$27,0))</f>
        <v>North East London</v>
      </c>
      <c r="B696" s="82" t="str">
        <f t="shared" si="169"/>
        <v>Sep-22</v>
      </c>
      <c r="C696" s="83" t="s">
        <v>476</v>
      </c>
      <c r="D696" t="s">
        <v>477</v>
      </c>
      <c r="E696" t="s">
        <v>106</v>
      </c>
      <c r="F696">
        <v>62</v>
      </c>
    </row>
    <row r="697" spans="1:6" x14ac:dyDescent="0.35">
      <c r="A697" t="str">
        <f>INDEX('HRG and system LUT'!$P$23:$P$27,MATCH(Starlines!E697,'HRG and system LUT'!$Q$23:$Q$27,0))</f>
        <v>North West London</v>
      </c>
      <c r="B697" s="82" t="str">
        <f t="shared" si="169"/>
        <v>Sep-22</v>
      </c>
      <c r="C697" s="83" t="s">
        <v>476</v>
      </c>
      <c r="D697" t="s">
        <v>477</v>
      </c>
      <c r="E697" t="s">
        <v>110</v>
      </c>
      <c r="F697">
        <v>72</v>
      </c>
    </row>
    <row r="698" spans="1:6" x14ac:dyDescent="0.35">
      <c r="A698" t="str">
        <f>INDEX('HRG and system LUT'!$P$23:$P$27,MATCH(Starlines!E698,'HRG and system LUT'!$Q$23:$Q$27,0))</f>
        <v>South East London</v>
      </c>
      <c r="B698" s="82" t="str">
        <f t="shared" si="169"/>
        <v>Sep-22</v>
      </c>
      <c r="C698" s="83" t="s">
        <v>476</v>
      </c>
      <c r="D698" t="s">
        <v>477</v>
      </c>
      <c r="E698" t="s">
        <v>112</v>
      </c>
      <c r="F698">
        <v>88</v>
      </c>
    </row>
    <row r="699" spans="1:6" x14ac:dyDescent="0.35">
      <c r="A699" t="str">
        <f>INDEX('HRG and system LUT'!$P$23:$P$27,MATCH(Starlines!E699,'HRG and system LUT'!$Q$23:$Q$27,0))</f>
        <v>South West London</v>
      </c>
      <c r="B699" s="82" t="str">
        <f t="shared" si="169"/>
        <v>Sep-22</v>
      </c>
      <c r="C699" s="83" t="s">
        <v>476</v>
      </c>
      <c r="D699" t="s">
        <v>477</v>
      </c>
      <c r="E699" t="s">
        <v>114</v>
      </c>
      <c r="F699">
        <v>63</v>
      </c>
    </row>
    <row r="700" spans="1:6" x14ac:dyDescent="0.35">
      <c r="A700" t="str">
        <f>INDEX('HRG and system LUT'!$P$23:$P$27,MATCH(Starlines!E700,'HRG and system LUT'!$Q$23:$Q$27,0))</f>
        <v>North Central London</v>
      </c>
      <c r="B700" s="82" t="str">
        <f t="shared" si="169"/>
        <v>Sep-22</v>
      </c>
      <c r="C700" s="83" t="s">
        <v>478</v>
      </c>
      <c r="D700" t="s">
        <v>479</v>
      </c>
      <c r="E700" t="s">
        <v>108</v>
      </c>
      <c r="F700">
        <v>45</v>
      </c>
    </row>
    <row r="701" spans="1:6" x14ac:dyDescent="0.35">
      <c r="A701" t="str">
        <f>INDEX('HRG and system LUT'!$P$23:$P$27,MATCH(Starlines!E701,'HRG and system LUT'!$Q$23:$Q$27,0))</f>
        <v>North East London</v>
      </c>
      <c r="B701" s="82" t="str">
        <f t="shared" si="169"/>
        <v>Sep-22</v>
      </c>
      <c r="C701" s="83" t="s">
        <v>478</v>
      </c>
      <c r="D701" t="s">
        <v>479</v>
      </c>
      <c r="E701" t="s">
        <v>106</v>
      </c>
      <c r="F701">
        <v>56</v>
      </c>
    </row>
    <row r="702" spans="1:6" x14ac:dyDescent="0.35">
      <c r="A702" t="str">
        <f>INDEX('HRG and system LUT'!$P$23:$P$27,MATCH(Starlines!E702,'HRG and system LUT'!$Q$23:$Q$27,0))</f>
        <v>North West London</v>
      </c>
      <c r="B702" s="82" t="str">
        <f t="shared" si="169"/>
        <v>Sep-22</v>
      </c>
      <c r="C702" s="83" t="s">
        <v>478</v>
      </c>
      <c r="D702" t="s">
        <v>479</v>
      </c>
      <c r="E702" t="s">
        <v>110</v>
      </c>
      <c r="F702">
        <v>61</v>
      </c>
    </row>
    <row r="703" spans="1:6" x14ac:dyDescent="0.35">
      <c r="A703" t="str">
        <f>INDEX('HRG and system LUT'!$P$23:$P$27,MATCH(Starlines!E703,'HRG and system LUT'!$Q$23:$Q$27,0))</f>
        <v>South East London</v>
      </c>
      <c r="B703" s="82" t="str">
        <f t="shared" si="169"/>
        <v>Sep-22</v>
      </c>
      <c r="C703" s="83" t="s">
        <v>478</v>
      </c>
      <c r="D703" t="s">
        <v>479</v>
      </c>
      <c r="E703" t="s">
        <v>112</v>
      </c>
      <c r="F703">
        <v>68</v>
      </c>
    </row>
    <row r="704" spans="1:6" x14ac:dyDescent="0.35">
      <c r="A704" t="str">
        <f>INDEX('HRG and system LUT'!$P$23:$P$27,MATCH(Starlines!E704,'HRG and system LUT'!$Q$23:$Q$27,0))</f>
        <v>South West London</v>
      </c>
      <c r="B704" s="82" t="str">
        <f t="shared" si="169"/>
        <v>Sep-22</v>
      </c>
      <c r="C704" s="83" t="s">
        <v>478</v>
      </c>
      <c r="D704" t="s">
        <v>479</v>
      </c>
      <c r="E704" t="s">
        <v>114</v>
      </c>
      <c r="F704">
        <v>44</v>
      </c>
    </row>
    <row r="705" spans="1:6" x14ac:dyDescent="0.35">
      <c r="A705" t="str">
        <f>INDEX('HRG and system LUT'!$P$23:$P$27,MATCH(Starlines!E705,'HRG and system LUT'!$Q$23:$Q$27,0))</f>
        <v>North Central London</v>
      </c>
      <c r="B705" s="82" t="str">
        <f t="shared" si="169"/>
        <v>Sep-22</v>
      </c>
      <c r="C705" s="83" t="s">
        <v>480</v>
      </c>
      <c r="D705" t="s">
        <v>481</v>
      </c>
      <c r="E705" t="s">
        <v>108</v>
      </c>
      <c r="F705">
        <v>72</v>
      </c>
    </row>
    <row r="706" spans="1:6" x14ac:dyDescent="0.35">
      <c r="A706" t="str">
        <f>INDEX('HRG and system LUT'!$P$23:$P$27,MATCH(Starlines!E706,'HRG and system LUT'!$Q$23:$Q$27,0))</f>
        <v>North East London</v>
      </c>
      <c r="B706" s="82" t="str">
        <f t="shared" si="169"/>
        <v>Sep-22</v>
      </c>
      <c r="C706" s="83" t="s">
        <v>480</v>
      </c>
      <c r="D706" t="s">
        <v>481</v>
      </c>
      <c r="E706" t="s">
        <v>106</v>
      </c>
      <c r="F706">
        <v>61</v>
      </c>
    </row>
    <row r="707" spans="1:6" x14ac:dyDescent="0.35">
      <c r="A707" t="str">
        <f>INDEX('HRG and system LUT'!$P$23:$P$27,MATCH(Starlines!E707,'HRG and system LUT'!$Q$23:$Q$27,0))</f>
        <v>North West London</v>
      </c>
      <c r="B707" s="82" t="str">
        <f t="shared" ref="B707:B754" si="170">TEXT(VALUE(C707),"mmm-yy")</f>
        <v>Sep-22</v>
      </c>
      <c r="C707" s="83" t="s">
        <v>480</v>
      </c>
      <c r="D707" t="s">
        <v>481</v>
      </c>
      <c r="E707" t="s">
        <v>110</v>
      </c>
      <c r="F707">
        <v>95</v>
      </c>
    </row>
    <row r="708" spans="1:6" x14ac:dyDescent="0.35">
      <c r="A708" t="str">
        <f>INDEX('HRG and system LUT'!$P$23:$P$27,MATCH(Starlines!E708,'HRG and system LUT'!$Q$23:$Q$27,0))</f>
        <v>South East London</v>
      </c>
      <c r="B708" s="82" t="str">
        <f t="shared" si="170"/>
        <v>Sep-22</v>
      </c>
      <c r="C708" s="83" t="s">
        <v>480</v>
      </c>
      <c r="D708" t="s">
        <v>481</v>
      </c>
      <c r="E708" t="s">
        <v>112</v>
      </c>
      <c r="F708">
        <v>78</v>
      </c>
    </row>
    <row r="709" spans="1:6" x14ac:dyDescent="0.35">
      <c r="A709" t="str">
        <f>INDEX('HRG and system LUT'!$P$23:$P$27,MATCH(Starlines!E709,'HRG and system LUT'!$Q$23:$Q$27,0))</f>
        <v>South West London</v>
      </c>
      <c r="B709" s="82" t="str">
        <f t="shared" si="170"/>
        <v>Sep-22</v>
      </c>
      <c r="C709" s="83" t="s">
        <v>480</v>
      </c>
      <c r="D709" t="s">
        <v>481</v>
      </c>
      <c r="E709" t="s">
        <v>114</v>
      </c>
      <c r="F709">
        <v>71</v>
      </c>
    </row>
    <row r="710" spans="1:6" x14ac:dyDescent="0.35">
      <c r="A710" t="str">
        <f>INDEX('HRG and system LUT'!$P$23:$P$27,MATCH(Starlines!E710,'HRG and system LUT'!$Q$23:$Q$27,0))</f>
        <v>North Central London</v>
      </c>
      <c r="B710" s="82" t="str">
        <f t="shared" si="170"/>
        <v>Sep-22</v>
      </c>
      <c r="C710" s="2">
        <f>C705+7</f>
        <v>44829</v>
      </c>
      <c r="D710" t="s">
        <v>482</v>
      </c>
      <c r="E710" t="s">
        <v>108</v>
      </c>
      <c r="F710">
        <v>68</v>
      </c>
    </row>
    <row r="711" spans="1:6" x14ac:dyDescent="0.35">
      <c r="A711" t="str">
        <f>INDEX('HRG and system LUT'!$P$23:$P$27,MATCH(Starlines!E711,'HRG and system LUT'!$Q$23:$Q$27,0))</f>
        <v>North East London</v>
      </c>
      <c r="B711" s="82" t="str">
        <f t="shared" si="170"/>
        <v>Sep-22</v>
      </c>
      <c r="C711" s="2">
        <f t="shared" ref="C711:C774" si="171">C706+7</f>
        <v>44829</v>
      </c>
      <c r="D711" t="s">
        <v>482</v>
      </c>
      <c r="E711" t="s">
        <v>106</v>
      </c>
      <c r="F711">
        <v>83</v>
      </c>
    </row>
    <row r="712" spans="1:6" x14ac:dyDescent="0.35">
      <c r="A712" t="str">
        <f>INDEX('HRG and system LUT'!$P$23:$P$27,MATCH(Starlines!E712,'HRG and system LUT'!$Q$23:$Q$27,0))</f>
        <v>North West London</v>
      </c>
      <c r="B712" s="82" t="str">
        <f t="shared" si="170"/>
        <v>Sep-22</v>
      </c>
      <c r="C712" s="2">
        <f t="shared" si="171"/>
        <v>44829</v>
      </c>
      <c r="D712" t="s">
        <v>482</v>
      </c>
      <c r="E712" t="s">
        <v>110</v>
      </c>
      <c r="F712">
        <v>74</v>
      </c>
    </row>
    <row r="713" spans="1:6" x14ac:dyDescent="0.35">
      <c r="A713" t="str">
        <f>INDEX('HRG and system LUT'!$P$23:$P$27,MATCH(Starlines!E713,'HRG and system LUT'!$Q$23:$Q$27,0))</f>
        <v>South East London</v>
      </c>
      <c r="B713" s="82" t="str">
        <f t="shared" si="170"/>
        <v>Sep-22</v>
      </c>
      <c r="C713" s="2">
        <f t="shared" si="171"/>
        <v>44829</v>
      </c>
      <c r="D713" t="s">
        <v>482</v>
      </c>
      <c r="E713" t="s">
        <v>112</v>
      </c>
      <c r="F713">
        <v>124</v>
      </c>
    </row>
    <row r="714" spans="1:6" x14ac:dyDescent="0.35">
      <c r="A714" t="str">
        <f>INDEX('HRG and system LUT'!$P$23:$P$27,MATCH(Starlines!E714,'HRG and system LUT'!$Q$23:$Q$27,0))</f>
        <v>South West London</v>
      </c>
      <c r="B714" s="82" t="str">
        <f t="shared" si="170"/>
        <v>Sep-22</v>
      </c>
      <c r="C714" s="2">
        <f t="shared" si="171"/>
        <v>44829</v>
      </c>
      <c r="D714" t="s">
        <v>482</v>
      </c>
      <c r="E714" t="s">
        <v>114</v>
      </c>
      <c r="F714">
        <v>65</v>
      </c>
    </row>
    <row r="715" spans="1:6" x14ac:dyDescent="0.35">
      <c r="A715" t="str">
        <f>INDEX('HRG and system LUT'!$P$23:$P$27,MATCH(Starlines!E715,'HRG and system LUT'!$Q$23:$Q$27,0))</f>
        <v>North Central London</v>
      </c>
      <c r="B715" s="82" t="str">
        <f t="shared" si="170"/>
        <v>Oct-22</v>
      </c>
      <c r="C715" s="2">
        <f t="shared" si="171"/>
        <v>44836</v>
      </c>
      <c r="D715" t="s">
        <v>483</v>
      </c>
      <c r="E715" t="s">
        <v>108</v>
      </c>
      <c r="F715">
        <v>74</v>
      </c>
    </row>
    <row r="716" spans="1:6" x14ac:dyDescent="0.35">
      <c r="A716" t="str">
        <f>INDEX('HRG and system LUT'!$P$23:$P$27,MATCH(Starlines!E716,'HRG and system LUT'!$Q$23:$Q$27,0))</f>
        <v>North East London</v>
      </c>
      <c r="B716" s="82" t="str">
        <f t="shared" si="170"/>
        <v>Oct-22</v>
      </c>
      <c r="C716" s="2">
        <f t="shared" si="171"/>
        <v>44836</v>
      </c>
      <c r="D716" t="s">
        <v>483</v>
      </c>
      <c r="E716" t="s">
        <v>106</v>
      </c>
      <c r="F716">
        <v>93</v>
      </c>
    </row>
    <row r="717" spans="1:6" x14ac:dyDescent="0.35">
      <c r="A717" t="str">
        <f>INDEX('HRG and system LUT'!$P$23:$P$27,MATCH(Starlines!E717,'HRG and system LUT'!$Q$23:$Q$27,0))</f>
        <v>North West London</v>
      </c>
      <c r="B717" s="82" t="str">
        <f t="shared" si="170"/>
        <v>Oct-22</v>
      </c>
      <c r="C717" s="2">
        <f t="shared" si="171"/>
        <v>44836</v>
      </c>
      <c r="D717" t="s">
        <v>483</v>
      </c>
      <c r="E717" t="s">
        <v>110</v>
      </c>
      <c r="F717">
        <v>85</v>
      </c>
    </row>
    <row r="718" spans="1:6" x14ac:dyDescent="0.35">
      <c r="A718" t="str">
        <f>INDEX('HRG and system LUT'!$P$23:$P$27,MATCH(Starlines!E718,'HRG and system LUT'!$Q$23:$Q$27,0))</f>
        <v>South East London</v>
      </c>
      <c r="B718" s="82" t="str">
        <f t="shared" si="170"/>
        <v>Oct-22</v>
      </c>
      <c r="C718" s="2">
        <f t="shared" si="171"/>
        <v>44836</v>
      </c>
      <c r="D718" t="s">
        <v>483</v>
      </c>
      <c r="E718" t="s">
        <v>112</v>
      </c>
      <c r="F718">
        <v>106</v>
      </c>
    </row>
    <row r="719" spans="1:6" x14ac:dyDescent="0.35">
      <c r="A719" t="str">
        <f>INDEX('HRG and system LUT'!$P$23:$P$27,MATCH(Starlines!E719,'HRG and system LUT'!$Q$23:$Q$27,0))</f>
        <v>South West London</v>
      </c>
      <c r="B719" s="82" t="str">
        <f t="shared" si="170"/>
        <v>Oct-22</v>
      </c>
      <c r="C719" s="2">
        <f t="shared" si="171"/>
        <v>44836</v>
      </c>
      <c r="D719" t="s">
        <v>483</v>
      </c>
      <c r="E719" t="s">
        <v>114</v>
      </c>
      <c r="F719">
        <v>66</v>
      </c>
    </row>
    <row r="720" spans="1:6" x14ac:dyDescent="0.35">
      <c r="A720" t="str">
        <f>INDEX('HRG and system LUT'!$P$23:$P$27,MATCH(Starlines!E720,'HRG and system LUT'!$Q$23:$Q$27,0))</f>
        <v>North Central London</v>
      </c>
      <c r="B720" s="82" t="str">
        <f t="shared" si="170"/>
        <v>Oct-22</v>
      </c>
      <c r="C720" s="2">
        <f t="shared" si="171"/>
        <v>44843</v>
      </c>
      <c r="D720" t="s">
        <v>484</v>
      </c>
      <c r="E720" t="s">
        <v>108</v>
      </c>
      <c r="F720">
        <v>83</v>
      </c>
    </row>
    <row r="721" spans="1:6" x14ac:dyDescent="0.35">
      <c r="A721" t="str">
        <f>INDEX('HRG and system LUT'!$P$23:$P$27,MATCH(Starlines!E721,'HRG and system LUT'!$Q$23:$Q$27,0))</f>
        <v>North East London</v>
      </c>
      <c r="B721" s="82" t="str">
        <f t="shared" si="170"/>
        <v>Oct-22</v>
      </c>
      <c r="C721" s="2">
        <f t="shared" si="171"/>
        <v>44843</v>
      </c>
      <c r="D721" t="s">
        <v>484</v>
      </c>
      <c r="E721" t="s">
        <v>106</v>
      </c>
      <c r="F721">
        <v>85</v>
      </c>
    </row>
    <row r="722" spans="1:6" x14ac:dyDescent="0.35">
      <c r="A722" t="str">
        <f>INDEX('HRG and system LUT'!$P$23:$P$27,MATCH(Starlines!E722,'HRG and system LUT'!$Q$23:$Q$27,0))</f>
        <v>North West London</v>
      </c>
      <c r="B722" s="82" t="str">
        <f t="shared" si="170"/>
        <v>Oct-22</v>
      </c>
      <c r="C722" s="2">
        <f t="shared" si="171"/>
        <v>44843</v>
      </c>
      <c r="D722" t="s">
        <v>484</v>
      </c>
      <c r="E722" t="s">
        <v>110</v>
      </c>
      <c r="F722">
        <v>85</v>
      </c>
    </row>
    <row r="723" spans="1:6" x14ac:dyDescent="0.35">
      <c r="A723" t="str">
        <f>INDEX('HRG and system LUT'!$P$23:$P$27,MATCH(Starlines!E723,'HRG and system LUT'!$Q$23:$Q$27,0))</f>
        <v>South East London</v>
      </c>
      <c r="B723" s="82" t="str">
        <f t="shared" si="170"/>
        <v>Oct-22</v>
      </c>
      <c r="C723" s="2">
        <f t="shared" si="171"/>
        <v>44843</v>
      </c>
      <c r="D723" t="s">
        <v>484</v>
      </c>
      <c r="E723" t="s">
        <v>112</v>
      </c>
      <c r="F723">
        <v>110</v>
      </c>
    </row>
    <row r="724" spans="1:6" x14ac:dyDescent="0.35">
      <c r="A724" t="str">
        <f>INDEX('HRG and system LUT'!$P$23:$P$27,MATCH(Starlines!E724,'HRG and system LUT'!$Q$23:$Q$27,0))</f>
        <v>South West London</v>
      </c>
      <c r="B724" s="82" t="str">
        <f t="shared" si="170"/>
        <v>Oct-22</v>
      </c>
      <c r="C724" s="2">
        <f t="shared" si="171"/>
        <v>44843</v>
      </c>
      <c r="D724" t="s">
        <v>484</v>
      </c>
      <c r="E724" t="s">
        <v>114</v>
      </c>
      <c r="F724">
        <v>30</v>
      </c>
    </row>
    <row r="725" spans="1:6" x14ac:dyDescent="0.35">
      <c r="A725" t="str">
        <f>INDEX('HRG and system LUT'!$P$23:$P$27,MATCH(Starlines!E725,'HRG and system LUT'!$Q$23:$Q$27,0))</f>
        <v>North Central London</v>
      </c>
      <c r="B725" s="82" t="str">
        <f t="shared" si="170"/>
        <v>Oct-22</v>
      </c>
      <c r="C725" s="2">
        <f t="shared" si="171"/>
        <v>44850</v>
      </c>
      <c r="D725" t="s">
        <v>485</v>
      </c>
      <c r="E725" t="s">
        <v>108</v>
      </c>
      <c r="F725">
        <v>38</v>
      </c>
    </row>
    <row r="726" spans="1:6" x14ac:dyDescent="0.35">
      <c r="A726" t="str">
        <f>INDEX('HRG and system LUT'!$P$23:$P$27,MATCH(Starlines!E726,'HRG and system LUT'!$Q$23:$Q$27,0))</f>
        <v>North East London</v>
      </c>
      <c r="B726" s="82" t="str">
        <f t="shared" si="170"/>
        <v>Oct-22</v>
      </c>
      <c r="C726" s="2">
        <f t="shared" si="171"/>
        <v>44850</v>
      </c>
      <c r="D726" t="s">
        <v>485</v>
      </c>
      <c r="E726" t="s">
        <v>106</v>
      </c>
      <c r="F726">
        <v>59</v>
      </c>
    </row>
    <row r="727" spans="1:6" x14ac:dyDescent="0.35">
      <c r="A727" t="str">
        <f>INDEX('HRG and system LUT'!$P$23:$P$27,MATCH(Starlines!E727,'HRG and system LUT'!$Q$23:$Q$27,0))</f>
        <v>North West London</v>
      </c>
      <c r="B727" s="82" t="str">
        <f t="shared" si="170"/>
        <v>Oct-22</v>
      </c>
      <c r="C727" s="2">
        <f t="shared" si="171"/>
        <v>44850</v>
      </c>
      <c r="D727" t="s">
        <v>485</v>
      </c>
      <c r="E727" t="s">
        <v>110</v>
      </c>
      <c r="F727">
        <v>84</v>
      </c>
    </row>
    <row r="728" spans="1:6" x14ac:dyDescent="0.35">
      <c r="A728" t="str">
        <f>INDEX('HRG and system LUT'!$P$23:$P$27,MATCH(Starlines!E728,'HRG and system LUT'!$Q$23:$Q$27,0))</f>
        <v>South East London</v>
      </c>
      <c r="B728" s="82" t="str">
        <f t="shared" si="170"/>
        <v>Oct-22</v>
      </c>
      <c r="C728" s="2">
        <f t="shared" si="171"/>
        <v>44850</v>
      </c>
      <c r="D728" t="s">
        <v>485</v>
      </c>
      <c r="E728" t="s">
        <v>112</v>
      </c>
      <c r="F728">
        <v>89</v>
      </c>
    </row>
    <row r="729" spans="1:6" x14ac:dyDescent="0.35">
      <c r="A729" t="str">
        <f>INDEX('HRG and system LUT'!$P$23:$P$27,MATCH(Starlines!E729,'HRG and system LUT'!$Q$23:$Q$27,0))</f>
        <v>South West London</v>
      </c>
      <c r="B729" s="82" t="str">
        <f t="shared" si="170"/>
        <v>Oct-22</v>
      </c>
      <c r="C729" s="2">
        <f t="shared" si="171"/>
        <v>44850</v>
      </c>
      <c r="D729" t="s">
        <v>485</v>
      </c>
      <c r="E729" t="s">
        <v>114</v>
      </c>
      <c r="F729">
        <v>51</v>
      </c>
    </row>
    <row r="730" spans="1:6" x14ac:dyDescent="0.35">
      <c r="A730" t="str">
        <f>INDEX('HRG and system LUT'!$P$23:$P$27,MATCH(Starlines!E730,'HRG and system LUT'!$Q$23:$Q$27,0))</f>
        <v>North Central London</v>
      </c>
      <c r="B730" s="82" t="str">
        <f t="shared" si="170"/>
        <v>Oct-22</v>
      </c>
      <c r="C730" s="2">
        <f t="shared" si="171"/>
        <v>44857</v>
      </c>
      <c r="D730" t="s">
        <v>486</v>
      </c>
      <c r="E730" t="s">
        <v>108</v>
      </c>
      <c r="F730">
        <v>50</v>
      </c>
    </row>
    <row r="731" spans="1:6" x14ac:dyDescent="0.35">
      <c r="A731" t="str">
        <f>INDEX('HRG and system LUT'!$P$23:$P$27,MATCH(Starlines!E731,'HRG and system LUT'!$Q$23:$Q$27,0))</f>
        <v>North East London</v>
      </c>
      <c r="B731" s="82" t="str">
        <f t="shared" si="170"/>
        <v>Oct-22</v>
      </c>
      <c r="C731" s="2">
        <f t="shared" si="171"/>
        <v>44857</v>
      </c>
      <c r="D731" t="s">
        <v>486</v>
      </c>
      <c r="E731" t="s">
        <v>106</v>
      </c>
      <c r="F731">
        <v>84</v>
      </c>
    </row>
    <row r="732" spans="1:6" x14ac:dyDescent="0.35">
      <c r="A732" t="str">
        <f>INDEX('HRG and system LUT'!$P$23:$P$27,MATCH(Starlines!E732,'HRG and system LUT'!$Q$23:$Q$27,0))</f>
        <v>North West London</v>
      </c>
      <c r="B732" s="82" t="str">
        <f t="shared" si="170"/>
        <v>Oct-22</v>
      </c>
      <c r="C732" s="2">
        <f t="shared" si="171"/>
        <v>44857</v>
      </c>
      <c r="D732" t="s">
        <v>486</v>
      </c>
      <c r="E732" t="s">
        <v>110</v>
      </c>
      <c r="F732">
        <v>74</v>
      </c>
    </row>
    <row r="733" spans="1:6" x14ac:dyDescent="0.35">
      <c r="A733" t="str">
        <f>INDEX('HRG and system LUT'!$P$23:$P$27,MATCH(Starlines!E733,'HRG and system LUT'!$Q$23:$Q$27,0))</f>
        <v>South East London</v>
      </c>
      <c r="B733" s="82" t="str">
        <f t="shared" si="170"/>
        <v>Oct-22</v>
      </c>
      <c r="C733" s="2">
        <f t="shared" si="171"/>
        <v>44857</v>
      </c>
      <c r="D733" t="s">
        <v>486</v>
      </c>
      <c r="E733" t="s">
        <v>112</v>
      </c>
      <c r="F733">
        <v>92</v>
      </c>
    </row>
    <row r="734" spans="1:6" x14ac:dyDescent="0.35">
      <c r="A734" t="str">
        <f>INDEX('HRG and system LUT'!$P$23:$P$27,MATCH(Starlines!E734,'HRG and system LUT'!$Q$23:$Q$27,0))</f>
        <v>South West London</v>
      </c>
      <c r="B734" s="82" t="str">
        <f t="shared" si="170"/>
        <v>Oct-22</v>
      </c>
      <c r="C734" s="2">
        <f t="shared" si="171"/>
        <v>44857</v>
      </c>
      <c r="D734" t="s">
        <v>486</v>
      </c>
      <c r="E734" t="s">
        <v>114</v>
      </c>
      <c r="F734">
        <v>73</v>
      </c>
    </row>
    <row r="735" spans="1:6" x14ac:dyDescent="0.35">
      <c r="A735" t="str">
        <f>INDEX('HRG and system LUT'!$P$23:$P$27,MATCH(Starlines!E735,'HRG and system LUT'!$Q$23:$Q$27,0))</f>
        <v>North Central London</v>
      </c>
      <c r="B735" s="82" t="str">
        <f t="shared" si="170"/>
        <v>Oct-22</v>
      </c>
      <c r="C735" s="2">
        <f t="shared" si="171"/>
        <v>44864</v>
      </c>
      <c r="D735" t="s">
        <v>487</v>
      </c>
      <c r="E735" t="s">
        <v>108</v>
      </c>
      <c r="F735">
        <v>52</v>
      </c>
    </row>
    <row r="736" spans="1:6" x14ac:dyDescent="0.35">
      <c r="A736" t="str">
        <f>INDEX('HRG and system LUT'!$P$23:$P$27,MATCH(Starlines!E736,'HRG and system LUT'!$Q$23:$Q$27,0))</f>
        <v>North East London</v>
      </c>
      <c r="B736" s="82" t="str">
        <f t="shared" si="170"/>
        <v>Oct-22</v>
      </c>
      <c r="C736" s="2">
        <f t="shared" si="171"/>
        <v>44864</v>
      </c>
      <c r="D736" t="s">
        <v>487</v>
      </c>
      <c r="E736" t="s">
        <v>106</v>
      </c>
      <c r="F736">
        <v>65</v>
      </c>
    </row>
    <row r="737" spans="1:6" x14ac:dyDescent="0.35">
      <c r="A737" t="str">
        <f>INDEX('HRG and system LUT'!$P$23:$P$27,MATCH(Starlines!E737,'HRG and system LUT'!$Q$23:$Q$27,0))</f>
        <v>North West London</v>
      </c>
      <c r="B737" s="82" t="str">
        <f t="shared" si="170"/>
        <v>Oct-22</v>
      </c>
      <c r="C737" s="2">
        <f t="shared" si="171"/>
        <v>44864</v>
      </c>
      <c r="D737" t="s">
        <v>487</v>
      </c>
      <c r="E737" t="s">
        <v>110</v>
      </c>
      <c r="F737">
        <v>109</v>
      </c>
    </row>
    <row r="738" spans="1:6" x14ac:dyDescent="0.35">
      <c r="A738" t="str">
        <f>INDEX('HRG and system LUT'!$P$23:$P$27,MATCH(Starlines!E738,'HRG and system LUT'!$Q$23:$Q$27,0))</f>
        <v>South East London</v>
      </c>
      <c r="B738" s="82" t="str">
        <f t="shared" si="170"/>
        <v>Oct-22</v>
      </c>
      <c r="C738" s="2">
        <f t="shared" si="171"/>
        <v>44864</v>
      </c>
      <c r="D738" t="s">
        <v>487</v>
      </c>
      <c r="E738" t="s">
        <v>112</v>
      </c>
      <c r="F738">
        <v>97</v>
      </c>
    </row>
    <row r="739" spans="1:6" x14ac:dyDescent="0.35">
      <c r="A739" t="str">
        <f>INDEX('HRG and system LUT'!$P$23:$P$27,MATCH(Starlines!E739,'HRG and system LUT'!$Q$23:$Q$27,0))</f>
        <v>South West London</v>
      </c>
      <c r="B739" s="82" t="str">
        <f t="shared" si="170"/>
        <v>Oct-22</v>
      </c>
      <c r="C739" s="2">
        <f t="shared" si="171"/>
        <v>44864</v>
      </c>
      <c r="D739" t="s">
        <v>487</v>
      </c>
      <c r="E739" t="s">
        <v>114</v>
      </c>
      <c r="F739">
        <v>70</v>
      </c>
    </row>
    <row r="740" spans="1:6" x14ac:dyDescent="0.35">
      <c r="A740" t="str">
        <f>INDEX('HRG and system LUT'!$P$23:$P$27,MATCH(Starlines!E740,'HRG and system LUT'!$Q$23:$Q$27,0))</f>
        <v>North Central London</v>
      </c>
      <c r="B740" s="82" t="str">
        <f t="shared" si="170"/>
        <v>Nov-22</v>
      </c>
      <c r="C740" s="2">
        <f t="shared" si="171"/>
        <v>44871</v>
      </c>
      <c r="D740" t="s">
        <v>488</v>
      </c>
      <c r="E740" t="s">
        <v>108</v>
      </c>
      <c r="F740">
        <v>72</v>
      </c>
    </row>
    <row r="741" spans="1:6" x14ac:dyDescent="0.35">
      <c r="A741" t="str">
        <f>INDEX('HRG and system LUT'!$P$23:$P$27,MATCH(Starlines!E741,'HRG and system LUT'!$Q$23:$Q$27,0))</f>
        <v>North East London</v>
      </c>
      <c r="B741" s="82" t="str">
        <f t="shared" si="170"/>
        <v>Nov-22</v>
      </c>
      <c r="C741" s="2">
        <f t="shared" si="171"/>
        <v>44871</v>
      </c>
      <c r="D741" t="s">
        <v>488</v>
      </c>
      <c r="E741" t="s">
        <v>106</v>
      </c>
      <c r="F741">
        <v>59</v>
      </c>
    </row>
    <row r="742" spans="1:6" x14ac:dyDescent="0.35">
      <c r="A742" t="str">
        <f>INDEX('HRG and system LUT'!$P$23:$P$27,MATCH(Starlines!E742,'HRG and system LUT'!$Q$23:$Q$27,0))</f>
        <v>North West London</v>
      </c>
      <c r="B742" s="82" t="str">
        <f t="shared" si="170"/>
        <v>Nov-22</v>
      </c>
      <c r="C742" s="2">
        <f t="shared" si="171"/>
        <v>44871</v>
      </c>
      <c r="D742" t="s">
        <v>488</v>
      </c>
      <c r="E742" t="s">
        <v>110</v>
      </c>
      <c r="F742">
        <v>78</v>
      </c>
    </row>
    <row r="743" spans="1:6" x14ac:dyDescent="0.35">
      <c r="A743" t="str">
        <f>INDEX('HRG and system LUT'!$P$23:$P$27,MATCH(Starlines!E743,'HRG and system LUT'!$Q$23:$Q$27,0))</f>
        <v>South East London</v>
      </c>
      <c r="B743" s="82" t="str">
        <f t="shared" si="170"/>
        <v>Nov-22</v>
      </c>
      <c r="C743" s="2">
        <f t="shared" si="171"/>
        <v>44871</v>
      </c>
      <c r="D743" t="s">
        <v>488</v>
      </c>
      <c r="E743" t="s">
        <v>112</v>
      </c>
      <c r="F743">
        <v>82</v>
      </c>
    </row>
    <row r="744" spans="1:6" x14ac:dyDescent="0.35">
      <c r="A744" t="str">
        <f>INDEX('HRG and system LUT'!$P$23:$P$27,MATCH(Starlines!E744,'HRG and system LUT'!$Q$23:$Q$27,0))</f>
        <v>South West London</v>
      </c>
      <c r="B744" s="82" t="str">
        <f t="shared" si="170"/>
        <v>Nov-22</v>
      </c>
      <c r="C744" s="2">
        <f t="shared" si="171"/>
        <v>44871</v>
      </c>
      <c r="D744" t="s">
        <v>488</v>
      </c>
      <c r="E744" t="s">
        <v>114</v>
      </c>
      <c r="F744">
        <v>69</v>
      </c>
    </row>
    <row r="745" spans="1:6" x14ac:dyDescent="0.35">
      <c r="A745" t="str">
        <f>INDEX('HRG and system LUT'!$P$23:$P$27,MATCH(Starlines!E745,'HRG and system LUT'!$Q$23:$Q$27,0))</f>
        <v>North Central London</v>
      </c>
      <c r="B745" s="82" t="str">
        <f t="shared" si="170"/>
        <v>Nov-22</v>
      </c>
      <c r="C745" s="2">
        <f t="shared" si="171"/>
        <v>44878</v>
      </c>
      <c r="D745" s="5" t="s">
        <v>489</v>
      </c>
      <c r="E745" t="s">
        <v>108</v>
      </c>
      <c r="F745">
        <v>47</v>
      </c>
    </row>
    <row r="746" spans="1:6" x14ac:dyDescent="0.35">
      <c r="A746" t="str">
        <f>INDEX('HRG and system LUT'!$P$23:$P$27,MATCH(Starlines!E746,'HRG and system LUT'!$Q$23:$Q$27,0))</f>
        <v>North East London</v>
      </c>
      <c r="B746" s="82" t="str">
        <f t="shared" si="170"/>
        <v>Nov-22</v>
      </c>
      <c r="C746" s="2">
        <f t="shared" si="171"/>
        <v>44878</v>
      </c>
      <c r="D746" t="s">
        <v>489</v>
      </c>
      <c r="E746" t="s">
        <v>106</v>
      </c>
      <c r="F746">
        <v>56</v>
      </c>
    </row>
    <row r="747" spans="1:6" x14ac:dyDescent="0.35">
      <c r="A747" t="str">
        <f>INDEX('HRG and system LUT'!$P$23:$P$27,MATCH(Starlines!E747,'HRG and system LUT'!$Q$23:$Q$27,0))</f>
        <v>North West London</v>
      </c>
      <c r="B747" s="82" t="str">
        <f t="shared" si="170"/>
        <v>Nov-22</v>
      </c>
      <c r="C747" s="2">
        <f t="shared" si="171"/>
        <v>44878</v>
      </c>
      <c r="D747" t="s">
        <v>489</v>
      </c>
      <c r="E747" t="s">
        <v>110</v>
      </c>
      <c r="F747">
        <v>81</v>
      </c>
    </row>
    <row r="748" spans="1:6" x14ac:dyDescent="0.35">
      <c r="A748" t="str">
        <f>INDEX('HRG and system LUT'!$P$23:$P$27,MATCH(Starlines!E748,'HRG and system LUT'!$Q$23:$Q$27,0))</f>
        <v>South East London</v>
      </c>
      <c r="B748" s="82" t="str">
        <f t="shared" si="170"/>
        <v>Nov-22</v>
      </c>
      <c r="C748" s="2">
        <f t="shared" si="171"/>
        <v>44878</v>
      </c>
      <c r="D748" t="s">
        <v>489</v>
      </c>
      <c r="E748" t="s">
        <v>112</v>
      </c>
      <c r="F748">
        <v>105</v>
      </c>
    </row>
    <row r="749" spans="1:6" x14ac:dyDescent="0.35">
      <c r="A749" t="str">
        <f>INDEX('HRG and system LUT'!$P$23:$P$27,MATCH(Starlines!E749,'HRG and system LUT'!$Q$23:$Q$27,0))</f>
        <v>South West London</v>
      </c>
      <c r="B749" s="82" t="str">
        <f t="shared" si="170"/>
        <v>Nov-22</v>
      </c>
      <c r="C749" s="2">
        <f t="shared" si="171"/>
        <v>44878</v>
      </c>
      <c r="D749" t="s">
        <v>489</v>
      </c>
      <c r="E749" t="s">
        <v>114</v>
      </c>
      <c r="F749">
        <v>72</v>
      </c>
    </row>
    <row r="750" spans="1:6" x14ac:dyDescent="0.35">
      <c r="A750" t="str">
        <f>INDEX('HRG and system LUT'!$P$23:$P$27,MATCH(Starlines!E750,'HRG and system LUT'!$Q$23:$Q$27,0))</f>
        <v>North Central London</v>
      </c>
      <c r="B750" s="82" t="str">
        <f t="shared" si="170"/>
        <v>Nov-22</v>
      </c>
      <c r="C750" s="2">
        <f t="shared" si="171"/>
        <v>44885</v>
      </c>
      <c r="D750" t="s">
        <v>490</v>
      </c>
      <c r="E750" t="s">
        <v>108</v>
      </c>
      <c r="F750">
        <v>63</v>
      </c>
    </row>
    <row r="751" spans="1:6" x14ac:dyDescent="0.35">
      <c r="A751" t="str">
        <f>INDEX('HRG and system LUT'!$P$23:$P$27,MATCH(Starlines!E751,'HRG and system LUT'!$Q$23:$Q$27,0))</f>
        <v>North East London</v>
      </c>
      <c r="B751" s="82" t="str">
        <f t="shared" si="170"/>
        <v>Nov-22</v>
      </c>
      <c r="C751" s="2">
        <f t="shared" si="171"/>
        <v>44885</v>
      </c>
      <c r="D751" t="s">
        <v>490</v>
      </c>
      <c r="E751" t="s">
        <v>106</v>
      </c>
      <c r="F751">
        <v>63</v>
      </c>
    </row>
    <row r="752" spans="1:6" x14ac:dyDescent="0.35">
      <c r="A752" t="str">
        <f>INDEX('HRG and system LUT'!$P$23:$P$27,MATCH(Starlines!E752,'HRG and system LUT'!$Q$23:$Q$27,0))</f>
        <v>North West London</v>
      </c>
      <c r="B752" s="82" t="str">
        <f t="shared" si="170"/>
        <v>Nov-22</v>
      </c>
      <c r="C752" s="2">
        <f t="shared" si="171"/>
        <v>44885</v>
      </c>
      <c r="D752" t="s">
        <v>490</v>
      </c>
      <c r="E752" t="s">
        <v>110</v>
      </c>
      <c r="F752">
        <v>100</v>
      </c>
    </row>
    <row r="753" spans="1:6" x14ac:dyDescent="0.35">
      <c r="A753" t="str">
        <f>INDEX('HRG and system LUT'!$P$23:$P$27,MATCH(Starlines!E753,'HRG and system LUT'!$Q$23:$Q$27,0))</f>
        <v>South East London</v>
      </c>
      <c r="B753" s="82" t="str">
        <f t="shared" si="170"/>
        <v>Nov-22</v>
      </c>
      <c r="C753" s="2">
        <f t="shared" si="171"/>
        <v>44885</v>
      </c>
      <c r="D753" t="s">
        <v>490</v>
      </c>
      <c r="E753" t="s">
        <v>112</v>
      </c>
      <c r="F753">
        <v>82</v>
      </c>
    </row>
    <row r="754" spans="1:6" x14ac:dyDescent="0.35">
      <c r="A754" t="str">
        <f>INDEX('HRG and system LUT'!$P$23:$P$27,MATCH(Starlines!E754,'HRG and system LUT'!$Q$23:$Q$27,0))</f>
        <v>South West London</v>
      </c>
      <c r="B754" s="82" t="str">
        <f t="shared" si="170"/>
        <v>Nov-22</v>
      </c>
      <c r="C754" s="2">
        <f t="shared" si="171"/>
        <v>44885</v>
      </c>
      <c r="D754" t="s">
        <v>490</v>
      </c>
      <c r="E754" t="s">
        <v>114</v>
      </c>
      <c r="F754">
        <v>72</v>
      </c>
    </row>
    <row r="755" spans="1:6" x14ac:dyDescent="0.35">
      <c r="A755" t="str">
        <f>INDEX('HRG and system LUT'!$P$23:$P$27,MATCH(Starlines!E755,'HRG and system LUT'!$Q$23:$Q$27,0))</f>
        <v>North Central London</v>
      </c>
      <c r="B755" s="82" t="str">
        <f>TEXT(VALUE(C755),"mmm-yy")</f>
        <v>Nov-22</v>
      </c>
      <c r="C755" s="2">
        <f t="shared" si="171"/>
        <v>44892</v>
      </c>
      <c r="D755" t="s">
        <v>491</v>
      </c>
      <c r="E755" t="s">
        <v>108</v>
      </c>
      <c r="F755">
        <v>61</v>
      </c>
    </row>
    <row r="756" spans="1:6" x14ac:dyDescent="0.35">
      <c r="A756" t="str">
        <f>INDEX('HRG and system LUT'!$P$23:$P$27,MATCH(Starlines!E756,'HRG and system LUT'!$Q$23:$Q$27,0))</f>
        <v>North East London</v>
      </c>
      <c r="B756" s="82" t="str">
        <f>TEXT(VALUE(C756),"mmm-yy")</f>
        <v>Nov-22</v>
      </c>
      <c r="C756" s="2">
        <f t="shared" si="171"/>
        <v>44892</v>
      </c>
      <c r="D756" t="s">
        <v>491</v>
      </c>
      <c r="E756" t="s">
        <v>106</v>
      </c>
      <c r="F756">
        <v>83</v>
      </c>
    </row>
    <row r="757" spans="1:6" x14ac:dyDescent="0.35">
      <c r="A757" t="str">
        <f>INDEX('HRG and system LUT'!$P$23:$P$27,MATCH(Starlines!E757,'HRG and system LUT'!$Q$23:$Q$27,0))</f>
        <v>North West London</v>
      </c>
      <c r="B757" s="82" t="str">
        <f>TEXT(VALUE(C757),"mmm-yy")</f>
        <v>Nov-22</v>
      </c>
      <c r="C757" s="2">
        <f t="shared" si="171"/>
        <v>44892</v>
      </c>
      <c r="D757" t="s">
        <v>491</v>
      </c>
      <c r="E757" t="s">
        <v>110</v>
      </c>
      <c r="F757">
        <v>96</v>
      </c>
    </row>
    <row r="758" spans="1:6" x14ac:dyDescent="0.35">
      <c r="A758" t="str">
        <f>INDEX('HRG and system LUT'!$P$23:$P$27,MATCH(Starlines!E758,'HRG and system LUT'!$Q$23:$Q$27,0))</f>
        <v>South East London</v>
      </c>
      <c r="B758" s="82" t="str">
        <f>TEXT(VALUE(C758),"mmm-yy")</f>
        <v>Nov-22</v>
      </c>
      <c r="C758" s="2">
        <f t="shared" si="171"/>
        <v>44892</v>
      </c>
      <c r="D758" t="s">
        <v>491</v>
      </c>
      <c r="E758" t="s">
        <v>112</v>
      </c>
      <c r="F758">
        <v>85</v>
      </c>
    </row>
    <row r="759" spans="1:6" x14ac:dyDescent="0.35">
      <c r="A759" t="str">
        <f>INDEX('HRG and system LUT'!$P$23:$P$27,MATCH(Starlines!E759,'HRG and system LUT'!$Q$23:$Q$27,0))</f>
        <v>South West London</v>
      </c>
      <c r="B759" s="82" t="str">
        <f>TEXT(VALUE(C759),"mmm-yy")</f>
        <v>Nov-22</v>
      </c>
      <c r="C759" s="2">
        <f t="shared" si="171"/>
        <v>44892</v>
      </c>
      <c r="D759" t="s">
        <v>491</v>
      </c>
      <c r="E759" t="s">
        <v>114</v>
      </c>
      <c r="F759">
        <v>66</v>
      </c>
    </row>
    <row r="760" spans="1:6" x14ac:dyDescent="0.35">
      <c r="A760" t="str">
        <f>INDEX('HRG and system LUT'!$P$23:$P$27,MATCH(Starlines!E760,'HRG and system LUT'!$Q$23:$Q$27,0))</f>
        <v>North Central London</v>
      </c>
      <c r="B760" s="82" t="str">
        <f t="shared" ref="B760:B794" si="172">TEXT(VALUE(C760),"mmm-yy")</f>
        <v>Dec-22</v>
      </c>
      <c r="C760" s="2">
        <f t="shared" si="171"/>
        <v>44899</v>
      </c>
      <c r="D760" t="s">
        <v>492</v>
      </c>
      <c r="E760" t="s">
        <v>108</v>
      </c>
      <c r="F760">
        <v>66</v>
      </c>
    </row>
    <row r="761" spans="1:6" x14ac:dyDescent="0.35">
      <c r="A761" t="str">
        <f>INDEX('HRG and system LUT'!$P$23:$P$27,MATCH(Starlines!E761,'HRG and system LUT'!$Q$23:$Q$27,0))</f>
        <v>North East London</v>
      </c>
      <c r="B761" s="82" t="str">
        <f t="shared" si="172"/>
        <v>Dec-22</v>
      </c>
      <c r="C761" s="2">
        <f t="shared" si="171"/>
        <v>44899</v>
      </c>
      <c r="D761" t="s">
        <v>492</v>
      </c>
      <c r="E761" t="s">
        <v>106</v>
      </c>
      <c r="F761">
        <v>70</v>
      </c>
    </row>
    <row r="762" spans="1:6" x14ac:dyDescent="0.35">
      <c r="A762" t="str">
        <f>INDEX('HRG and system LUT'!$P$23:$P$27,MATCH(Starlines!E762,'HRG and system LUT'!$Q$23:$Q$27,0))</f>
        <v>North West London</v>
      </c>
      <c r="B762" s="82" t="str">
        <f t="shared" si="172"/>
        <v>Dec-22</v>
      </c>
      <c r="C762" s="2">
        <f t="shared" si="171"/>
        <v>44899</v>
      </c>
      <c r="D762" t="s">
        <v>492</v>
      </c>
      <c r="E762" t="s">
        <v>110</v>
      </c>
      <c r="F762">
        <v>104</v>
      </c>
    </row>
    <row r="763" spans="1:6" x14ac:dyDescent="0.35">
      <c r="A763" t="str">
        <f>INDEX('HRG and system LUT'!$P$23:$P$27,MATCH(Starlines!E763,'HRG and system LUT'!$Q$23:$Q$27,0))</f>
        <v>South East London</v>
      </c>
      <c r="B763" s="82" t="str">
        <f t="shared" si="172"/>
        <v>Dec-22</v>
      </c>
      <c r="C763" s="2">
        <f t="shared" si="171"/>
        <v>44899</v>
      </c>
      <c r="D763" t="s">
        <v>492</v>
      </c>
      <c r="E763" t="s">
        <v>112</v>
      </c>
      <c r="F763">
        <v>96</v>
      </c>
    </row>
    <row r="764" spans="1:6" x14ac:dyDescent="0.35">
      <c r="A764" t="str">
        <f>INDEX('HRG and system LUT'!$P$23:$P$27,MATCH(Starlines!E764,'HRG and system LUT'!$Q$23:$Q$27,0))</f>
        <v>South West London</v>
      </c>
      <c r="B764" s="82" t="str">
        <f t="shared" si="172"/>
        <v>Dec-22</v>
      </c>
      <c r="C764" s="2">
        <f t="shared" si="171"/>
        <v>44899</v>
      </c>
      <c r="D764" t="s">
        <v>492</v>
      </c>
      <c r="E764" t="s">
        <v>114</v>
      </c>
      <c r="F764">
        <v>76</v>
      </c>
    </row>
    <row r="765" spans="1:6" x14ac:dyDescent="0.35">
      <c r="A765" t="str">
        <f>INDEX('HRG and system LUT'!$P$23:$P$27,MATCH(Starlines!E765,'HRG and system LUT'!$Q$23:$Q$27,0))</f>
        <v>North Central London</v>
      </c>
      <c r="B765" s="82" t="str">
        <f t="shared" si="172"/>
        <v>Dec-22</v>
      </c>
      <c r="C765" s="2">
        <f t="shared" si="171"/>
        <v>44906</v>
      </c>
      <c r="D765" t="s">
        <v>493</v>
      </c>
      <c r="E765" t="s">
        <v>108</v>
      </c>
      <c r="F765">
        <v>65</v>
      </c>
    </row>
    <row r="766" spans="1:6" x14ac:dyDescent="0.35">
      <c r="A766" t="str">
        <f>INDEX('HRG and system LUT'!$P$23:$P$27,MATCH(Starlines!E766,'HRG and system LUT'!$Q$23:$Q$27,0))</f>
        <v>North East London</v>
      </c>
      <c r="B766" s="82" t="str">
        <f t="shared" si="172"/>
        <v>Dec-22</v>
      </c>
      <c r="C766" s="2">
        <f t="shared" si="171"/>
        <v>44906</v>
      </c>
      <c r="D766" t="s">
        <v>493</v>
      </c>
      <c r="E766" t="s">
        <v>106</v>
      </c>
      <c r="F766">
        <v>99</v>
      </c>
    </row>
    <row r="767" spans="1:6" x14ac:dyDescent="0.35">
      <c r="A767" t="str">
        <f>INDEX('HRG and system LUT'!$P$23:$P$27,MATCH(Starlines!E767,'HRG and system LUT'!$Q$23:$Q$27,0))</f>
        <v>North West London</v>
      </c>
      <c r="B767" s="82" t="str">
        <f t="shared" si="172"/>
        <v>Dec-22</v>
      </c>
      <c r="C767" s="2">
        <f t="shared" si="171"/>
        <v>44906</v>
      </c>
      <c r="D767" t="s">
        <v>493</v>
      </c>
      <c r="E767" t="s">
        <v>110</v>
      </c>
      <c r="F767">
        <v>108</v>
      </c>
    </row>
    <row r="768" spans="1:6" x14ac:dyDescent="0.35">
      <c r="A768" t="str">
        <f>INDEX('HRG and system LUT'!$P$23:$P$27,MATCH(Starlines!E768,'HRG and system LUT'!$Q$23:$Q$27,0))</f>
        <v>South East London</v>
      </c>
      <c r="B768" s="82" t="str">
        <f t="shared" si="172"/>
        <v>Dec-22</v>
      </c>
      <c r="C768" s="2">
        <f t="shared" si="171"/>
        <v>44906</v>
      </c>
      <c r="D768" t="s">
        <v>493</v>
      </c>
      <c r="E768" t="s">
        <v>112</v>
      </c>
      <c r="F768">
        <v>128</v>
      </c>
    </row>
    <row r="769" spans="1:6" x14ac:dyDescent="0.35">
      <c r="A769" t="str">
        <f>INDEX('HRG and system LUT'!$P$23:$P$27,MATCH(Starlines!E769,'HRG and system LUT'!$Q$23:$Q$27,0))</f>
        <v>South West London</v>
      </c>
      <c r="B769" s="82" t="str">
        <f t="shared" si="172"/>
        <v>Dec-22</v>
      </c>
      <c r="C769" s="2">
        <f t="shared" si="171"/>
        <v>44906</v>
      </c>
      <c r="D769" t="s">
        <v>493</v>
      </c>
      <c r="E769" t="s">
        <v>114</v>
      </c>
      <c r="F769">
        <v>72</v>
      </c>
    </row>
    <row r="770" spans="1:6" x14ac:dyDescent="0.35">
      <c r="A770" t="str">
        <f>INDEX('HRG and system LUT'!$P$23:$P$27,MATCH(Starlines!E770,'HRG and system LUT'!$Q$23:$Q$27,0))</f>
        <v>North Central London</v>
      </c>
      <c r="B770" s="82" t="str">
        <f t="shared" si="172"/>
        <v>Dec-22</v>
      </c>
      <c r="C770" s="2">
        <f t="shared" si="171"/>
        <v>44913</v>
      </c>
      <c r="D770" t="s">
        <v>494</v>
      </c>
      <c r="E770" t="s">
        <v>108</v>
      </c>
      <c r="F770">
        <v>100</v>
      </c>
    </row>
    <row r="771" spans="1:6" x14ac:dyDescent="0.35">
      <c r="A771" t="str">
        <f>INDEX('HRG and system LUT'!$P$23:$P$27,MATCH(Starlines!E771,'HRG and system LUT'!$Q$23:$Q$27,0))</f>
        <v>North East London</v>
      </c>
      <c r="B771" s="82" t="str">
        <f t="shared" si="172"/>
        <v>Dec-22</v>
      </c>
      <c r="C771" s="2">
        <f t="shared" si="171"/>
        <v>44913</v>
      </c>
      <c r="D771" t="s">
        <v>494</v>
      </c>
      <c r="E771" t="s">
        <v>106</v>
      </c>
      <c r="F771">
        <v>107</v>
      </c>
    </row>
    <row r="772" spans="1:6" x14ac:dyDescent="0.35">
      <c r="A772" t="str">
        <f>INDEX('HRG and system LUT'!$P$23:$P$27,MATCH(Starlines!E772,'HRG and system LUT'!$Q$23:$Q$27,0))</f>
        <v>North West London</v>
      </c>
      <c r="B772" s="82" t="str">
        <f t="shared" si="172"/>
        <v>Dec-22</v>
      </c>
      <c r="C772" s="2">
        <f t="shared" si="171"/>
        <v>44913</v>
      </c>
      <c r="D772" t="s">
        <v>494</v>
      </c>
      <c r="E772" t="s">
        <v>110</v>
      </c>
      <c r="F772">
        <v>92</v>
      </c>
    </row>
    <row r="773" spans="1:6" x14ac:dyDescent="0.35">
      <c r="A773" t="str">
        <f>INDEX('HRG and system LUT'!$P$23:$P$27,MATCH(Starlines!E773,'HRG and system LUT'!$Q$23:$Q$27,0))</f>
        <v>South East London</v>
      </c>
      <c r="B773" s="82" t="str">
        <f t="shared" si="172"/>
        <v>Dec-22</v>
      </c>
      <c r="C773" s="2">
        <f t="shared" si="171"/>
        <v>44913</v>
      </c>
      <c r="D773" t="s">
        <v>494</v>
      </c>
      <c r="E773" t="s">
        <v>112</v>
      </c>
      <c r="F773">
        <v>169</v>
      </c>
    </row>
    <row r="774" spans="1:6" x14ac:dyDescent="0.35">
      <c r="A774" t="str">
        <f>INDEX('HRG and system LUT'!$P$23:$P$27,MATCH(Starlines!E774,'HRG and system LUT'!$Q$23:$Q$27,0))</f>
        <v>South West London</v>
      </c>
      <c r="B774" s="82" t="str">
        <f t="shared" si="172"/>
        <v>Dec-22</v>
      </c>
      <c r="C774" s="2">
        <f t="shared" si="171"/>
        <v>44913</v>
      </c>
      <c r="D774" t="s">
        <v>494</v>
      </c>
      <c r="E774" t="s">
        <v>114</v>
      </c>
      <c r="F774">
        <v>116</v>
      </c>
    </row>
    <row r="775" spans="1:6" x14ac:dyDescent="0.35">
      <c r="A775" t="str">
        <f>INDEX('HRG and system LUT'!$P$23:$P$27,MATCH(Starlines!E775,'HRG and system LUT'!$Q$23:$Q$27,0))</f>
        <v>North Central London</v>
      </c>
      <c r="B775" s="82" t="str">
        <f t="shared" si="172"/>
        <v>Dec-22</v>
      </c>
      <c r="C775" s="2">
        <f t="shared" ref="C775:C838" si="173">C770+7</f>
        <v>44920</v>
      </c>
      <c r="D775" t="s">
        <v>495</v>
      </c>
      <c r="E775" t="s">
        <v>108</v>
      </c>
      <c r="F775">
        <v>107</v>
      </c>
    </row>
    <row r="776" spans="1:6" x14ac:dyDescent="0.35">
      <c r="A776" t="str">
        <f>INDEX('HRG and system LUT'!$P$23:$P$27,MATCH(Starlines!E776,'HRG and system LUT'!$Q$23:$Q$27,0))</f>
        <v>North East London</v>
      </c>
      <c r="B776" s="82" t="str">
        <f t="shared" si="172"/>
        <v>Dec-22</v>
      </c>
      <c r="C776" s="2">
        <f t="shared" si="173"/>
        <v>44920</v>
      </c>
      <c r="D776" t="s">
        <v>495</v>
      </c>
      <c r="E776" t="s">
        <v>106</v>
      </c>
      <c r="F776">
        <v>132</v>
      </c>
    </row>
    <row r="777" spans="1:6" x14ac:dyDescent="0.35">
      <c r="A777" t="str">
        <f>INDEX('HRG and system LUT'!$P$23:$P$27,MATCH(Starlines!E777,'HRG and system LUT'!$Q$23:$Q$27,0))</f>
        <v>North West London</v>
      </c>
      <c r="B777" s="82" t="str">
        <f t="shared" si="172"/>
        <v>Dec-22</v>
      </c>
      <c r="C777" s="2">
        <f t="shared" si="173"/>
        <v>44920</v>
      </c>
      <c r="D777" t="s">
        <v>495</v>
      </c>
      <c r="E777" t="s">
        <v>110</v>
      </c>
      <c r="F777">
        <v>101</v>
      </c>
    </row>
    <row r="778" spans="1:6" x14ac:dyDescent="0.35">
      <c r="A778" t="str">
        <f>INDEX('HRG and system LUT'!$P$23:$P$27,MATCH(Starlines!E778,'HRG and system LUT'!$Q$23:$Q$27,0))</f>
        <v>South East London</v>
      </c>
      <c r="B778" s="82" t="str">
        <f t="shared" si="172"/>
        <v>Dec-22</v>
      </c>
      <c r="C778" s="2">
        <f t="shared" si="173"/>
        <v>44920</v>
      </c>
      <c r="D778" t="s">
        <v>495</v>
      </c>
      <c r="E778" t="s">
        <v>112</v>
      </c>
      <c r="F778">
        <v>115</v>
      </c>
    </row>
    <row r="779" spans="1:6" x14ac:dyDescent="0.35">
      <c r="A779" t="str">
        <f>INDEX('HRG and system LUT'!$P$23:$P$27,MATCH(Starlines!E779,'HRG and system LUT'!$Q$23:$Q$27,0))</f>
        <v>South West London</v>
      </c>
      <c r="B779" s="82" t="str">
        <f t="shared" si="172"/>
        <v>Dec-22</v>
      </c>
      <c r="C779" s="2">
        <f t="shared" si="173"/>
        <v>44920</v>
      </c>
      <c r="D779" t="s">
        <v>495</v>
      </c>
      <c r="E779" t="s">
        <v>114</v>
      </c>
      <c r="F779">
        <v>86</v>
      </c>
    </row>
    <row r="780" spans="1:6" x14ac:dyDescent="0.35">
      <c r="A780" t="str">
        <f>INDEX('HRG and system LUT'!$P$23:$P$27,MATCH(Starlines!E780,'HRG and system LUT'!$Q$23:$Q$27,0))</f>
        <v>North Central London</v>
      </c>
      <c r="B780" s="82" t="str">
        <f t="shared" si="172"/>
        <v>Jan-23</v>
      </c>
      <c r="C780" s="2">
        <f t="shared" si="173"/>
        <v>44927</v>
      </c>
      <c r="D780" t="s">
        <v>496</v>
      </c>
      <c r="E780" t="s">
        <v>108</v>
      </c>
      <c r="F780">
        <v>104</v>
      </c>
    </row>
    <row r="781" spans="1:6" x14ac:dyDescent="0.35">
      <c r="A781" t="str">
        <f>INDEX('HRG and system LUT'!$P$23:$P$27,MATCH(Starlines!E781,'HRG and system LUT'!$Q$23:$Q$27,0))</f>
        <v>North East London</v>
      </c>
      <c r="B781" s="82" t="str">
        <f t="shared" si="172"/>
        <v>Jan-23</v>
      </c>
      <c r="C781" s="2">
        <f t="shared" si="173"/>
        <v>44927</v>
      </c>
      <c r="D781" t="s">
        <v>496</v>
      </c>
      <c r="E781" t="s">
        <v>106</v>
      </c>
      <c r="F781">
        <v>171</v>
      </c>
    </row>
    <row r="782" spans="1:6" x14ac:dyDescent="0.35">
      <c r="A782" t="str">
        <f>INDEX('HRG and system LUT'!$P$23:$P$27,MATCH(Starlines!E782,'HRG and system LUT'!$Q$23:$Q$27,0))</f>
        <v>North West London</v>
      </c>
      <c r="B782" s="82" t="str">
        <f t="shared" si="172"/>
        <v>Jan-23</v>
      </c>
      <c r="C782" s="2">
        <f t="shared" si="173"/>
        <v>44927</v>
      </c>
      <c r="D782" t="s">
        <v>496</v>
      </c>
      <c r="E782" t="s">
        <v>110</v>
      </c>
      <c r="F782">
        <v>177</v>
      </c>
    </row>
    <row r="783" spans="1:6" x14ac:dyDescent="0.35">
      <c r="A783" t="str">
        <f>INDEX('HRG and system LUT'!$P$23:$P$27,MATCH(Starlines!E783,'HRG and system LUT'!$Q$23:$Q$27,0))</f>
        <v>South East London</v>
      </c>
      <c r="B783" s="82" t="str">
        <f t="shared" si="172"/>
        <v>Jan-23</v>
      </c>
      <c r="C783" s="2">
        <f t="shared" si="173"/>
        <v>44927</v>
      </c>
      <c r="D783" t="s">
        <v>496</v>
      </c>
      <c r="E783" t="s">
        <v>112</v>
      </c>
      <c r="F783">
        <v>212</v>
      </c>
    </row>
    <row r="784" spans="1:6" x14ac:dyDescent="0.35">
      <c r="A784" t="str">
        <f>INDEX('HRG and system LUT'!$P$23:$P$27,MATCH(Starlines!E784,'HRG and system LUT'!$Q$23:$Q$27,0))</f>
        <v>South West London</v>
      </c>
      <c r="B784" s="82" t="str">
        <f t="shared" si="172"/>
        <v>Jan-23</v>
      </c>
      <c r="C784" s="2">
        <f t="shared" si="173"/>
        <v>44927</v>
      </c>
      <c r="D784" t="s">
        <v>496</v>
      </c>
      <c r="E784" t="s">
        <v>114</v>
      </c>
      <c r="F784">
        <v>132</v>
      </c>
    </row>
    <row r="785" spans="1:6" x14ac:dyDescent="0.35">
      <c r="A785" t="str">
        <f>INDEX('HRG and system LUT'!$P$23:$P$27,MATCH(Starlines!E785,'HRG and system LUT'!$Q$23:$Q$27,0))</f>
        <v>North Central London</v>
      </c>
      <c r="B785" s="82" t="str">
        <f t="shared" si="172"/>
        <v>Jan-23</v>
      </c>
      <c r="C785" s="2">
        <f t="shared" si="173"/>
        <v>44934</v>
      </c>
      <c r="D785" t="s">
        <v>497</v>
      </c>
      <c r="E785" t="s">
        <v>108</v>
      </c>
      <c r="F785">
        <v>91</v>
      </c>
    </row>
    <row r="786" spans="1:6" x14ac:dyDescent="0.35">
      <c r="A786" t="str">
        <f>INDEX('HRG and system LUT'!$P$23:$P$27,MATCH(Starlines!E786,'HRG and system LUT'!$Q$23:$Q$27,0))</f>
        <v>North East London</v>
      </c>
      <c r="B786" s="82" t="str">
        <f t="shared" si="172"/>
        <v>Jan-23</v>
      </c>
      <c r="C786" s="2">
        <f t="shared" si="173"/>
        <v>44934</v>
      </c>
      <c r="D786" t="s">
        <v>497</v>
      </c>
      <c r="E786" t="s">
        <v>106</v>
      </c>
      <c r="F786">
        <v>91</v>
      </c>
    </row>
    <row r="787" spans="1:6" x14ac:dyDescent="0.35">
      <c r="A787" t="str">
        <f>INDEX('HRG and system LUT'!$P$23:$P$27,MATCH(Starlines!E787,'HRG and system LUT'!$Q$23:$Q$27,0))</f>
        <v>North West London</v>
      </c>
      <c r="B787" s="82" t="str">
        <f t="shared" si="172"/>
        <v>Jan-23</v>
      </c>
      <c r="C787" s="2">
        <f t="shared" si="173"/>
        <v>44934</v>
      </c>
      <c r="D787" t="s">
        <v>497</v>
      </c>
      <c r="E787" t="s">
        <v>110</v>
      </c>
      <c r="F787">
        <v>106</v>
      </c>
    </row>
    <row r="788" spans="1:6" x14ac:dyDescent="0.35">
      <c r="A788" t="str">
        <f>INDEX('HRG and system LUT'!$P$23:$P$27,MATCH(Starlines!E788,'HRG and system LUT'!$Q$23:$Q$27,0))</f>
        <v>South East London</v>
      </c>
      <c r="B788" s="82" t="str">
        <f t="shared" si="172"/>
        <v>Jan-23</v>
      </c>
      <c r="C788" s="2">
        <f t="shared" si="173"/>
        <v>44934</v>
      </c>
      <c r="D788" t="s">
        <v>497</v>
      </c>
      <c r="E788" t="s">
        <v>112</v>
      </c>
      <c r="F788">
        <v>103</v>
      </c>
    </row>
    <row r="789" spans="1:6" x14ac:dyDescent="0.35">
      <c r="A789" t="str">
        <f>INDEX('HRG and system LUT'!$P$23:$P$27,MATCH(Starlines!E789,'HRG and system LUT'!$Q$23:$Q$27,0))</f>
        <v>South West London</v>
      </c>
      <c r="B789" s="82" t="str">
        <f t="shared" si="172"/>
        <v>Jan-23</v>
      </c>
      <c r="C789" s="2">
        <f t="shared" si="173"/>
        <v>44934</v>
      </c>
      <c r="D789" t="s">
        <v>497</v>
      </c>
      <c r="E789" t="s">
        <v>114</v>
      </c>
      <c r="F789">
        <v>101</v>
      </c>
    </row>
    <row r="790" spans="1:6" x14ac:dyDescent="0.35">
      <c r="A790" t="str">
        <f>INDEX('HRG and system LUT'!$P$23:$P$27,MATCH(Starlines!E790,'HRG and system LUT'!$Q$23:$Q$27,0))</f>
        <v>North Central London</v>
      </c>
      <c r="B790" s="82" t="str">
        <f t="shared" si="172"/>
        <v>Jan-23</v>
      </c>
      <c r="C790" s="2">
        <f t="shared" si="173"/>
        <v>44941</v>
      </c>
      <c r="D790" t="s">
        <v>498</v>
      </c>
      <c r="E790" t="s">
        <v>108</v>
      </c>
      <c r="F790">
        <v>49</v>
      </c>
    </row>
    <row r="791" spans="1:6" x14ac:dyDescent="0.35">
      <c r="A791" t="str">
        <f>INDEX('HRG and system LUT'!$P$23:$P$27,MATCH(Starlines!E791,'HRG and system LUT'!$Q$23:$Q$27,0))</f>
        <v>North East London</v>
      </c>
      <c r="B791" s="82" t="str">
        <f t="shared" si="172"/>
        <v>Jan-23</v>
      </c>
      <c r="C791" s="2">
        <f t="shared" si="173"/>
        <v>44941</v>
      </c>
      <c r="D791" t="s">
        <v>498</v>
      </c>
      <c r="E791" t="s">
        <v>106</v>
      </c>
      <c r="F791">
        <v>65</v>
      </c>
    </row>
    <row r="792" spans="1:6" x14ac:dyDescent="0.35">
      <c r="A792" t="str">
        <f>INDEX('HRG and system LUT'!$P$23:$P$27,MATCH(Starlines!E792,'HRG and system LUT'!$Q$23:$Q$27,0))</f>
        <v>North West London</v>
      </c>
      <c r="B792" s="82" t="str">
        <f t="shared" si="172"/>
        <v>Jan-23</v>
      </c>
      <c r="C792" s="2">
        <f t="shared" si="173"/>
        <v>44941</v>
      </c>
      <c r="D792" t="s">
        <v>498</v>
      </c>
      <c r="E792" t="s">
        <v>110</v>
      </c>
      <c r="F792">
        <v>70</v>
      </c>
    </row>
    <row r="793" spans="1:6" x14ac:dyDescent="0.35">
      <c r="A793" t="str">
        <f>INDEX('HRG and system LUT'!$P$23:$P$27,MATCH(Starlines!E793,'HRG and system LUT'!$Q$23:$Q$27,0))</f>
        <v>South East London</v>
      </c>
      <c r="B793" s="82" t="str">
        <f t="shared" si="172"/>
        <v>Jan-23</v>
      </c>
      <c r="C793" s="2">
        <f t="shared" si="173"/>
        <v>44941</v>
      </c>
      <c r="D793" t="s">
        <v>498</v>
      </c>
      <c r="E793" t="s">
        <v>112</v>
      </c>
      <c r="F793">
        <v>80</v>
      </c>
    </row>
    <row r="794" spans="1:6" x14ac:dyDescent="0.35">
      <c r="A794" t="str">
        <f>INDEX('HRG and system LUT'!$P$23:$P$27,MATCH(Starlines!E794,'HRG and system LUT'!$Q$23:$Q$27,0))</f>
        <v>South West London</v>
      </c>
      <c r="B794" s="82" t="str">
        <f t="shared" si="172"/>
        <v>Jan-23</v>
      </c>
      <c r="C794" s="2">
        <f t="shared" si="173"/>
        <v>44941</v>
      </c>
      <c r="D794" t="s">
        <v>498</v>
      </c>
      <c r="E794" t="s">
        <v>114</v>
      </c>
      <c r="F794">
        <v>62</v>
      </c>
    </row>
    <row r="795" spans="1:6" x14ac:dyDescent="0.35">
      <c r="A795" t="str">
        <f>INDEX('HRG and system LUT'!$P$23:$P$27,MATCH(Starlines!E795,'HRG and system LUT'!$Q$23:$Q$27,0))</f>
        <v>North Central London</v>
      </c>
      <c r="B795" s="82" t="str">
        <f t="shared" ref="B795:B809" si="174">TEXT(VALUE(C795),"mmm-yy")</f>
        <v>Jan-23</v>
      </c>
      <c r="C795" s="2">
        <f t="shared" si="173"/>
        <v>44948</v>
      </c>
      <c r="D795" t="s">
        <v>499</v>
      </c>
      <c r="E795" t="s">
        <v>108</v>
      </c>
      <c r="F795">
        <v>51</v>
      </c>
    </row>
    <row r="796" spans="1:6" x14ac:dyDescent="0.35">
      <c r="A796" t="str">
        <f>INDEX('HRG and system LUT'!$P$23:$P$27,MATCH(Starlines!E796,'HRG and system LUT'!$Q$23:$Q$27,0))</f>
        <v>North East London</v>
      </c>
      <c r="B796" s="82" t="str">
        <f t="shared" si="174"/>
        <v>Jan-23</v>
      </c>
      <c r="C796" s="2">
        <f t="shared" si="173"/>
        <v>44948</v>
      </c>
      <c r="D796" t="s">
        <v>499</v>
      </c>
      <c r="E796" t="s">
        <v>106</v>
      </c>
      <c r="F796">
        <v>69</v>
      </c>
    </row>
    <row r="797" spans="1:6" x14ac:dyDescent="0.35">
      <c r="A797" t="str">
        <f>INDEX('HRG and system LUT'!$P$23:$P$27,MATCH(Starlines!E797,'HRG and system LUT'!$Q$23:$Q$27,0))</f>
        <v>North West London</v>
      </c>
      <c r="B797" s="82" t="str">
        <f t="shared" si="174"/>
        <v>Jan-23</v>
      </c>
      <c r="C797" s="2">
        <f t="shared" si="173"/>
        <v>44948</v>
      </c>
      <c r="D797" t="s">
        <v>499</v>
      </c>
      <c r="E797" t="s">
        <v>110</v>
      </c>
      <c r="F797">
        <v>63</v>
      </c>
    </row>
    <row r="798" spans="1:6" x14ac:dyDescent="0.35">
      <c r="A798" t="str">
        <f>INDEX('HRG and system LUT'!$P$23:$P$27,MATCH(Starlines!E798,'HRG and system LUT'!$Q$23:$Q$27,0))</f>
        <v>South East London</v>
      </c>
      <c r="B798" s="82" t="str">
        <f t="shared" si="174"/>
        <v>Jan-23</v>
      </c>
      <c r="C798" s="2">
        <f t="shared" si="173"/>
        <v>44948</v>
      </c>
      <c r="D798" t="s">
        <v>499</v>
      </c>
      <c r="E798" t="s">
        <v>112</v>
      </c>
      <c r="F798">
        <v>77</v>
      </c>
    </row>
    <row r="799" spans="1:6" x14ac:dyDescent="0.35">
      <c r="A799" t="str">
        <f>INDEX('HRG and system LUT'!$P$23:$P$27,MATCH(Starlines!E799,'HRG and system LUT'!$Q$23:$Q$27,0))</f>
        <v>South West London</v>
      </c>
      <c r="B799" s="82" t="str">
        <f t="shared" si="174"/>
        <v>Jan-23</v>
      </c>
      <c r="C799" s="2">
        <f t="shared" si="173"/>
        <v>44948</v>
      </c>
      <c r="D799" t="s">
        <v>499</v>
      </c>
      <c r="E799" t="s">
        <v>114</v>
      </c>
      <c r="F799">
        <v>54</v>
      </c>
    </row>
    <row r="800" spans="1:6" x14ac:dyDescent="0.35">
      <c r="A800" t="str">
        <f>INDEX('HRG and system LUT'!$P$23:$P$27,MATCH(Starlines!E800,'HRG and system LUT'!$Q$23:$Q$27,0))</f>
        <v>North Central London</v>
      </c>
      <c r="B800" s="82" t="str">
        <f t="shared" si="174"/>
        <v>Jan-23</v>
      </c>
      <c r="C800" s="2">
        <f t="shared" si="173"/>
        <v>44955</v>
      </c>
      <c r="D800" t="s">
        <v>500</v>
      </c>
      <c r="E800" t="s">
        <v>108</v>
      </c>
      <c r="F800">
        <v>60</v>
      </c>
    </row>
    <row r="801" spans="1:6" x14ac:dyDescent="0.35">
      <c r="A801" t="str">
        <f>INDEX('HRG and system LUT'!$P$23:$P$27,MATCH(Starlines!E801,'HRG and system LUT'!$Q$23:$Q$27,0))</f>
        <v>North East London</v>
      </c>
      <c r="B801" s="82" t="str">
        <f t="shared" si="174"/>
        <v>Jan-23</v>
      </c>
      <c r="C801" s="2">
        <f t="shared" si="173"/>
        <v>44955</v>
      </c>
      <c r="D801" t="s">
        <v>500</v>
      </c>
      <c r="E801" t="s">
        <v>106</v>
      </c>
      <c r="F801">
        <v>75</v>
      </c>
    </row>
    <row r="802" spans="1:6" x14ac:dyDescent="0.35">
      <c r="A802" t="str">
        <f>INDEX('HRG and system LUT'!$P$23:$P$27,MATCH(Starlines!E802,'HRG and system LUT'!$Q$23:$Q$27,0))</f>
        <v>North West London</v>
      </c>
      <c r="B802" s="82" t="str">
        <f t="shared" si="174"/>
        <v>Jan-23</v>
      </c>
      <c r="C802" s="2">
        <f t="shared" si="173"/>
        <v>44955</v>
      </c>
      <c r="D802" t="s">
        <v>500</v>
      </c>
      <c r="E802" t="s">
        <v>110</v>
      </c>
      <c r="F802">
        <v>71</v>
      </c>
    </row>
    <row r="803" spans="1:6" x14ac:dyDescent="0.35">
      <c r="A803" t="str">
        <f>INDEX('HRG and system LUT'!$P$23:$P$27,MATCH(Starlines!E803,'HRG and system LUT'!$Q$23:$Q$27,0))</f>
        <v>South East London</v>
      </c>
      <c r="B803" s="82" t="str">
        <f t="shared" si="174"/>
        <v>Jan-23</v>
      </c>
      <c r="C803" s="2">
        <f t="shared" si="173"/>
        <v>44955</v>
      </c>
      <c r="D803" t="s">
        <v>500</v>
      </c>
      <c r="E803" t="s">
        <v>112</v>
      </c>
      <c r="F803">
        <v>120</v>
      </c>
    </row>
    <row r="804" spans="1:6" x14ac:dyDescent="0.35">
      <c r="A804" t="str">
        <f>INDEX('HRG and system LUT'!$P$23:$P$27,MATCH(Starlines!E804,'HRG and system LUT'!$Q$23:$Q$27,0))</f>
        <v>South West London</v>
      </c>
      <c r="B804" s="82" t="str">
        <f t="shared" si="174"/>
        <v>Jan-23</v>
      </c>
      <c r="C804" s="2">
        <f t="shared" si="173"/>
        <v>44955</v>
      </c>
      <c r="D804" t="s">
        <v>500</v>
      </c>
      <c r="E804" t="s">
        <v>114</v>
      </c>
      <c r="F804">
        <v>65</v>
      </c>
    </row>
    <row r="805" spans="1:6" x14ac:dyDescent="0.35">
      <c r="A805" t="str">
        <f>INDEX('HRG and system LUT'!$P$23:$P$27,MATCH(Starlines!E805,'HRG and system LUT'!$Q$23:$Q$27,0))</f>
        <v>North Central London</v>
      </c>
      <c r="B805" s="82" t="str">
        <f t="shared" si="174"/>
        <v>Feb-23</v>
      </c>
      <c r="C805" s="2">
        <f t="shared" si="173"/>
        <v>44962</v>
      </c>
      <c r="D805" t="s">
        <v>501</v>
      </c>
      <c r="E805" t="s">
        <v>108</v>
      </c>
      <c r="F805">
        <v>63</v>
      </c>
    </row>
    <row r="806" spans="1:6" x14ac:dyDescent="0.35">
      <c r="A806" t="str">
        <f>INDEX('HRG and system LUT'!$P$23:$P$27,MATCH(Starlines!E806,'HRG and system LUT'!$Q$23:$Q$27,0))</f>
        <v>North East London</v>
      </c>
      <c r="B806" s="82" t="str">
        <f t="shared" si="174"/>
        <v>Feb-23</v>
      </c>
      <c r="C806" s="2">
        <f t="shared" si="173"/>
        <v>44962</v>
      </c>
      <c r="D806" t="s">
        <v>501</v>
      </c>
      <c r="E806" t="s">
        <v>106</v>
      </c>
      <c r="F806">
        <v>54</v>
      </c>
    </row>
    <row r="807" spans="1:6" x14ac:dyDescent="0.35">
      <c r="A807" t="str">
        <f>INDEX('HRG and system LUT'!$P$23:$P$27,MATCH(Starlines!E807,'HRG and system LUT'!$Q$23:$Q$27,0))</f>
        <v>North West London</v>
      </c>
      <c r="B807" s="82" t="str">
        <f t="shared" si="174"/>
        <v>Feb-23</v>
      </c>
      <c r="C807" s="2">
        <f t="shared" si="173"/>
        <v>44962</v>
      </c>
      <c r="D807" t="s">
        <v>501</v>
      </c>
      <c r="E807" t="s">
        <v>110</v>
      </c>
      <c r="F807">
        <v>75</v>
      </c>
    </row>
    <row r="808" spans="1:6" x14ac:dyDescent="0.35">
      <c r="A808" t="str">
        <f>INDEX('HRG and system LUT'!$P$23:$P$27,MATCH(Starlines!E808,'HRG and system LUT'!$Q$23:$Q$27,0))</f>
        <v>South East London</v>
      </c>
      <c r="B808" s="82" t="str">
        <f t="shared" si="174"/>
        <v>Feb-23</v>
      </c>
      <c r="C808" s="2">
        <f t="shared" si="173"/>
        <v>44962</v>
      </c>
      <c r="D808" t="s">
        <v>501</v>
      </c>
      <c r="E808" t="s">
        <v>112</v>
      </c>
      <c r="F808">
        <v>68</v>
      </c>
    </row>
    <row r="809" spans="1:6" x14ac:dyDescent="0.35">
      <c r="A809" t="str">
        <f>INDEX('HRG and system LUT'!$P$23:$P$27,MATCH(Starlines!E809,'HRG and system LUT'!$Q$23:$Q$27,0))</f>
        <v>South West London</v>
      </c>
      <c r="B809" s="82" t="str">
        <f t="shared" si="174"/>
        <v>Feb-23</v>
      </c>
      <c r="C809" s="2">
        <f t="shared" si="173"/>
        <v>44962</v>
      </c>
      <c r="D809" t="s">
        <v>501</v>
      </c>
      <c r="E809" t="s">
        <v>114</v>
      </c>
      <c r="F809">
        <v>50</v>
      </c>
    </row>
    <row r="810" spans="1:6" x14ac:dyDescent="0.35">
      <c r="A810" t="str">
        <f>INDEX('HRG and system LUT'!$P$23:$P$27,MATCH(Starlines!E810,'HRG and system LUT'!$Q$23:$Q$27,0))</f>
        <v>North Central London</v>
      </c>
      <c r="B810" s="82" t="str">
        <f t="shared" ref="B810:B819" si="175">TEXT(VALUE(C810),"mmm-yy")</f>
        <v>Feb-23</v>
      </c>
      <c r="C810" s="2">
        <f t="shared" si="173"/>
        <v>44969</v>
      </c>
      <c r="D810" t="s">
        <v>502</v>
      </c>
      <c r="E810" t="s">
        <v>108</v>
      </c>
      <c r="F810">
        <v>63</v>
      </c>
    </row>
    <row r="811" spans="1:6" x14ac:dyDescent="0.35">
      <c r="A811" t="str">
        <f>INDEX('HRG and system LUT'!$P$23:$P$27,MATCH(Starlines!E811,'HRG and system LUT'!$Q$23:$Q$27,0))</f>
        <v>North East London</v>
      </c>
      <c r="B811" s="82" t="str">
        <f t="shared" si="175"/>
        <v>Feb-23</v>
      </c>
      <c r="C811" s="2">
        <f t="shared" si="173"/>
        <v>44969</v>
      </c>
      <c r="D811" t="s">
        <v>502</v>
      </c>
      <c r="E811" t="s">
        <v>106</v>
      </c>
      <c r="F811">
        <v>81</v>
      </c>
    </row>
    <row r="812" spans="1:6" x14ac:dyDescent="0.35">
      <c r="A812" t="str">
        <f>INDEX('HRG and system LUT'!$P$23:$P$27,MATCH(Starlines!E812,'HRG and system LUT'!$Q$23:$Q$27,0))</f>
        <v>North West London</v>
      </c>
      <c r="B812" s="82" t="str">
        <f t="shared" si="175"/>
        <v>Feb-23</v>
      </c>
      <c r="C812" s="2">
        <f t="shared" si="173"/>
        <v>44969</v>
      </c>
      <c r="D812" t="s">
        <v>502</v>
      </c>
      <c r="E812" t="s">
        <v>110</v>
      </c>
      <c r="F812">
        <v>82</v>
      </c>
    </row>
    <row r="813" spans="1:6" x14ac:dyDescent="0.35">
      <c r="A813" t="str">
        <f>INDEX('HRG and system LUT'!$P$23:$P$27,MATCH(Starlines!E813,'HRG and system LUT'!$Q$23:$Q$27,0))</f>
        <v>South East London</v>
      </c>
      <c r="B813" s="82" t="str">
        <f t="shared" si="175"/>
        <v>Feb-23</v>
      </c>
      <c r="C813" s="2">
        <f t="shared" si="173"/>
        <v>44969</v>
      </c>
      <c r="D813" t="s">
        <v>502</v>
      </c>
      <c r="E813" t="s">
        <v>112</v>
      </c>
      <c r="F813">
        <v>91</v>
      </c>
    </row>
    <row r="814" spans="1:6" x14ac:dyDescent="0.35">
      <c r="A814" t="str">
        <f>INDEX('HRG and system LUT'!$P$23:$P$27,MATCH(Starlines!E814,'HRG and system LUT'!$Q$23:$Q$27,0))</f>
        <v>South West London</v>
      </c>
      <c r="B814" s="82" t="str">
        <f t="shared" si="175"/>
        <v>Feb-23</v>
      </c>
      <c r="C814" s="2">
        <f t="shared" si="173"/>
        <v>44969</v>
      </c>
      <c r="D814" t="s">
        <v>502</v>
      </c>
      <c r="E814" t="s">
        <v>114</v>
      </c>
      <c r="F814">
        <v>84</v>
      </c>
    </row>
    <row r="815" spans="1:6" x14ac:dyDescent="0.35">
      <c r="A815" t="str">
        <f>INDEX('HRG and system LUT'!$P$23:$P$27,MATCH(Starlines!E815,'HRG and system LUT'!$Q$23:$Q$27,0))</f>
        <v>North Central London</v>
      </c>
      <c r="B815" s="82" t="str">
        <f t="shared" si="175"/>
        <v>Feb-23</v>
      </c>
      <c r="C815" s="2">
        <f t="shared" si="173"/>
        <v>44976</v>
      </c>
      <c r="D815" t="s">
        <v>503</v>
      </c>
      <c r="E815" t="s">
        <v>108</v>
      </c>
      <c r="F815">
        <v>56</v>
      </c>
    </row>
    <row r="816" spans="1:6" x14ac:dyDescent="0.35">
      <c r="A816" t="str">
        <f>INDEX('HRG and system LUT'!$P$23:$P$27,MATCH(Starlines!E816,'HRG and system LUT'!$Q$23:$Q$27,0))</f>
        <v>North East London</v>
      </c>
      <c r="B816" s="82" t="str">
        <f t="shared" si="175"/>
        <v>Feb-23</v>
      </c>
      <c r="C816" s="2">
        <f t="shared" si="173"/>
        <v>44976</v>
      </c>
      <c r="D816" t="s">
        <v>503</v>
      </c>
      <c r="E816" t="s">
        <v>106</v>
      </c>
      <c r="F816">
        <v>69</v>
      </c>
    </row>
    <row r="817" spans="1:6" x14ac:dyDescent="0.35">
      <c r="A817" t="str">
        <f>INDEX('HRG and system LUT'!$P$23:$P$27,MATCH(Starlines!E817,'HRG and system LUT'!$Q$23:$Q$27,0))</f>
        <v>North West London</v>
      </c>
      <c r="B817" s="82" t="str">
        <f t="shared" si="175"/>
        <v>Feb-23</v>
      </c>
      <c r="C817" s="2">
        <f t="shared" si="173"/>
        <v>44976</v>
      </c>
      <c r="D817" t="s">
        <v>503</v>
      </c>
      <c r="E817" t="s">
        <v>110</v>
      </c>
      <c r="F817">
        <v>87</v>
      </c>
    </row>
    <row r="818" spans="1:6" x14ac:dyDescent="0.35">
      <c r="A818" t="str">
        <f>INDEX('HRG and system LUT'!$P$23:$P$27,MATCH(Starlines!E818,'HRG and system LUT'!$Q$23:$Q$27,0))</f>
        <v>South East London</v>
      </c>
      <c r="B818" s="82" t="str">
        <f t="shared" si="175"/>
        <v>Feb-23</v>
      </c>
      <c r="C818" s="2">
        <f t="shared" si="173"/>
        <v>44976</v>
      </c>
      <c r="D818" t="s">
        <v>503</v>
      </c>
      <c r="E818" t="s">
        <v>112</v>
      </c>
      <c r="F818">
        <v>97</v>
      </c>
    </row>
    <row r="819" spans="1:6" x14ac:dyDescent="0.35">
      <c r="A819" t="str">
        <f>INDEX('HRG and system LUT'!$P$23:$P$27,MATCH(Starlines!E819,'HRG and system LUT'!$Q$23:$Q$27,0))</f>
        <v>South West London</v>
      </c>
      <c r="B819" s="82" t="str">
        <f t="shared" si="175"/>
        <v>Feb-23</v>
      </c>
      <c r="C819" s="2">
        <f t="shared" si="173"/>
        <v>44976</v>
      </c>
      <c r="D819" t="s">
        <v>503</v>
      </c>
      <c r="E819" t="s">
        <v>114</v>
      </c>
      <c r="F819">
        <v>75</v>
      </c>
    </row>
    <row r="820" spans="1:6" x14ac:dyDescent="0.35">
      <c r="A820" t="str">
        <f>INDEX('HRG and system LUT'!$P$23:$P$27,MATCH(Starlines!E820,'HRG and system LUT'!$Q$23:$Q$27,0))</f>
        <v>North Central London</v>
      </c>
      <c r="B820" s="82" t="str">
        <f t="shared" ref="B820:B839" si="176">TEXT(VALUE(C820),"mmm-yy")</f>
        <v>Feb-23</v>
      </c>
      <c r="C820" s="2">
        <f t="shared" si="173"/>
        <v>44983</v>
      </c>
      <c r="D820" t="s">
        <v>504</v>
      </c>
      <c r="E820" t="s">
        <v>108</v>
      </c>
      <c r="F820">
        <v>67</v>
      </c>
    </row>
    <row r="821" spans="1:6" x14ac:dyDescent="0.35">
      <c r="A821" t="str">
        <f>INDEX('HRG and system LUT'!$P$23:$P$27,MATCH(Starlines!E821,'HRG and system LUT'!$Q$23:$Q$27,0))</f>
        <v>North East London</v>
      </c>
      <c r="B821" s="82" t="str">
        <f t="shared" si="176"/>
        <v>Feb-23</v>
      </c>
      <c r="C821" s="2">
        <f t="shared" si="173"/>
        <v>44983</v>
      </c>
      <c r="D821" t="s">
        <v>504</v>
      </c>
      <c r="E821" t="s">
        <v>106</v>
      </c>
      <c r="F821">
        <v>71</v>
      </c>
    </row>
    <row r="822" spans="1:6" x14ac:dyDescent="0.35">
      <c r="A822" t="str">
        <f>INDEX('HRG and system LUT'!$P$23:$P$27,MATCH(Starlines!E822,'HRG and system LUT'!$Q$23:$Q$27,0))</f>
        <v>North West London</v>
      </c>
      <c r="B822" s="82" t="str">
        <f t="shared" si="176"/>
        <v>Feb-23</v>
      </c>
      <c r="C822" s="2">
        <f t="shared" si="173"/>
        <v>44983</v>
      </c>
      <c r="D822" t="s">
        <v>504</v>
      </c>
      <c r="E822" t="s">
        <v>110</v>
      </c>
      <c r="F822">
        <v>81</v>
      </c>
    </row>
    <row r="823" spans="1:6" x14ac:dyDescent="0.35">
      <c r="A823" t="str">
        <f>INDEX('HRG and system LUT'!$P$23:$P$27,MATCH(Starlines!E823,'HRG and system LUT'!$Q$23:$Q$27,0))</f>
        <v>South East London</v>
      </c>
      <c r="B823" s="82" t="str">
        <f t="shared" si="176"/>
        <v>Feb-23</v>
      </c>
      <c r="C823" s="2">
        <f t="shared" si="173"/>
        <v>44983</v>
      </c>
      <c r="D823" t="s">
        <v>504</v>
      </c>
      <c r="E823" t="s">
        <v>112</v>
      </c>
      <c r="F823">
        <v>82</v>
      </c>
    </row>
    <row r="824" spans="1:6" x14ac:dyDescent="0.35">
      <c r="A824" t="str">
        <f>INDEX('HRG and system LUT'!$P$23:$P$27,MATCH(Starlines!E824,'HRG and system LUT'!$Q$23:$Q$27,0))</f>
        <v>South West London</v>
      </c>
      <c r="B824" s="82" t="str">
        <f t="shared" si="176"/>
        <v>Feb-23</v>
      </c>
      <c r="C824" s="2">
        <f t="shared" si="173"/>
        <v>44983</v>
      </c>
      <c r="D824" t="s">
        <v>504</v>
      </c>
      <c r="E824" t="s">
        <v>114</v>
      </c>
      <c r="F824">
        <v>50</v>
      </c>
    </row>
    <row r="825" spans="1:6" x14ac:dyDescent="0.35">
      <c r="A825" t="str">
        <f>INDEX('HRG and system LUT'!$P$23:$P$27,MATCH(Starlines!E825,'HRG and system LUT'!$Q$23:$Q$27,0))</f>
        <v>North Central London</v>
      </c>
      <c r="B825" s="82" t="str">
        <f t="shared" si="176"/>
        <v>Mar-23</v>
      </c>
      <c r="C825" s="2">
        <f t="shared" si="173"/>
        <v>44990</v>
      </c>
      <c r="D825" t="s">
        <v>505</v>
      </c>
      <c r="E825" t="s">
        <v>108</v>
      </c>
      <c r="F825">
        <v>73</v>
      </c>
    </row>
    <row r="826" spans="1:6" x14ac:dyDescent="0.35">
      <c r="A826" t="str">
        <f>INDEX('HRG and system LUT'!$P$23:$P$27,MATCH(Starlines!E826,'HRG and system LUT'!$Q$23:$Q$27,0))</f>
        <v>North East London</v>
      </c>
      <c r="B826" s="82" t="str">
        <f t="shared" si="176"/>
        <v>Mar-23</v>
      </c>
      <c r="C826" s="2">
        <f t="shared" si="173"/>
        <v>44990</v>
      </c>
      <c r="D826" t="s">
        <v>505</v>
      </c>
      <c r="E826" t="s">
        <v>106</v>
      </c>
      <c r="F826">
        <v>63</v>
      </c>
    </row>
    <row r="827" spans="1:6" x14ac:dyDescent="0.35">
      <c r="A827" t="str">
        <f>INDEX('HRG and system LUT'!$P$23:$P$27,MATCH(Starlines!E827,'HRG and system LUT'!$Q$23:$Q$27,0))</f>
        <v>North West London</v>
      </c>
      <c r="B827" s="82" t="str">
        <f t="shared" si="176"/>
        <v>Mar-23</v>
      </c>
      <c r="C827" s="2">
        <f t="shared" si="173"/>
        <v>44990</v>
      </c>
      <c r="D827" t="s">
        <v>505</v>
      </c>
      <c r="E827" t="s">
        <v>110</v>
      </c>
      <c r="F827">
        <v>92</v>
      </c>
    </row>
    <row r="828" spans="1:6" x14ac:dyDescent="0.35">
      <c r="A828" t="str">
        <f>INDEX('HRG and system LUT'!$P$23:$P$27,MATCH(Starlines!E828,'HRG and system LUT'!$Q$23:$Q$27,0))</f>
        <v>South East London</v>
      </c>
      <c r="B828" s="82" t="str">
        <f t="shared" si="176"/>
        <v>Mar-23</v>
      </c>
      <c r="C828" s="2">
        <f t="shared" si="173"/>
        <v>44990</v>
      </c>
      <c r="D828" t="s">
        <v>505</v>
      </c>
      <c r="E828" t="s">
        <v>112</v>
      </c>
      <c r="F828">
        <v>71</v>
      </c>
    </row>
    <row r="829" spans="1:6" x14ac:dyDescent="0.35">
      <c r="A829" t="str">
        <f>INDEX('HRG and system LUT'!$P$23:$P$27,MATCH(Starlines!E829,'HRG and system LUT'!$Q$23:$Q$27,0))</f>
        <v>South West London</v>
      </c>
      <c r="B829" s="82" t="str">
        <f t="shared" si="176"/>
        <v>Mar-23</v>
      </c>
      <c r="C829" s="2">
        <f t="shared" si="173"/>
        <v>44990</v>
      </c>
      <c r="D829" t="s">
        <v>505</v>
      </c>
      <c r="E829" t="s">
        <v>114</v>
      </c>
      <c r="F829">
        <v>75</v>
      </c>
    </row>
    <row r="830" spans="1:6" x14ac:dyDescent="0.35">
      <c r="A830" t="str">
        <f>INDEX('HRG and system LUT'!$P$23:$P$27,MATCH(Starlines!E830,'HRG and system LUT'!$Q$23:$Q$27,0))</f>
        <v>North Central London</v>
      </c>
      <c r="B830" s="82" t="str">
        <f t="shared" si="176"/>
        <v>Mar-23</v>
      </c>
      <c r="C830" s="2">
        <f t="shared" si="173"/>
        <v>44997</v>
      </c>
      <c r="D830" t="s">
        <v>506</v>
      </c>
      <c r="E830" t="s">
        <v>108</v>
      </c>
      <c r="F830">
        <v>64</v>
      </c>
    </row>
    <row r="831" spans="1:6" x14ac:dyDescent="0.35">
      <c r="A831" t="str">
        <f>INDEX('HRG and system LUT'!$P$23:$P$27,MATCH(Starlines!E831,'HRG and system LUT'!$Q$23:$Q$27,0))</f>
        <v>North East London</v>
      </c>
      <c r="B831" s="82" t="str">
        <f t="shared" si="176"/>
        <v>Mar-23</v>
      </c>
      <c r="C831" s="2">
        <f t="shared" si="173"/>
        <v>44997</v>
      </c>
      <c r="D831" t="s">
        <v>506</v>
      </c>
      <c r="E831" t="s">
        <v>106</v>
      </c>
      <c r="F831">
        <v>65</v>
      </c>
    </row>
    <row r="832" spans="1:6" x14ac:dyDescent="0.35">
      <c r="A832" t="str">
        <f>INDEX('HRG and system LUT'!$P$23:$P$27,MATCH(Starlines!E832,'HRG and system LUT'!$Q$23:$Q$27,0))</f>
        <v>North West London</v>
      </c>
      <c r="B832" s="82" t="str">
        <f t="shared" si="176"/>
        <v>Mar-23</v>
      </c>
      <c r="C832" s="2">
        <f t="shared" si="173"/>
        <v>44997</v>
      </c>
      <c r="D832" t="s">
        <v>506</v>
      </c>
      <c r="E832" t="s">
        <v>110</v>
      </c>
      <c r="F832">
        <v>92</v>
      </c>
    </row>
    <row r="833" spans="1:6" x14ac:dyDescent="0.35">
      <c r="A833" t="str">
        <f>INDEX('HRG and system LUT'!$P$23:$P$27,MATCH(Starlines!E833,'HRG and system LUT'!$Q$23:$Q$27,0))</f>
        <v>South East London</v>
      </c>
      <c r="B833" s="82" t="str">
        <f t="shared" si="176"/>
        <v>Mar-23</v>
      </c>
      <c r="C833" s="2">
        <f t="shared" si="173"/>
        <v>44997</v>
      </c>
      <c r="D833" t="s">
        <v>506</v>
      </c>
      <c r="E833" t="s">
        <v>112</v>
      </c>
      <c r="F833">
        <v>84</v>
      </c>
    </row>
    <row r="834" spans="1:6" x14ac:dyDescent="0.35">
      <c r="A834" t="str">
        <f>INDEX('HRG and system LUT'!$P$23:$P$27,MATCH(Starlines!E834,'HRG and system LUT'!$Q$23:$Q$27,0))</f>
        <v>South West London</v>
      </c>
      <c r="B834" s="82" t="str">
        <f t="shared" si="176"/>
        <v>Mar-23</v>
      </c>
      <c r="C834" s="2">
        <f t="shared" si="173"/>
        <v>44997</v>
      </c>
      <c r="D834" t="s">
        <v>506</v>
      </c>
      <c r="E834" t="s">
        <v>114</v>
      </c>
      <c r="F834">
        <v>69</v>
      </c>
    </row>
    <row r="835" spans="1:6" x14ac:dyDescent="0.35">
      <c r="A835" t="str">
        <f>INDEX('HRG and system LUT'!$P$23:$P$27,MATCH(Starlines!E835,'HRG and system LUT'!$Q$23:$Q$27,0))</f>
        <v>North Central London</v>
      </c>
      <c r="B835" s="82" t="str">
        <f t="shared" si="176"/>
        <v>Mar-23</v>
      </c>
      <c r="C835" s="2">
        <f t="shared" si="173"/>
        <v>45004</v>
      </c>
      <c r="D835" t="s">
        <v>507</v>
      </c>
      <c r="E835" t="s">
        <v>108</v>
      </c>
      <c r="F835">
        <v>59</v>
      </c>
    </row>
    <row r="836" spans="1:6" x14ac:dyDescent="0.35">
      <c r="A836" t="str">
        <f>INDEX('HRG and system LUT'!$P$23:$P$27,MATCH(Starlines!E836,'HRG and system LUT'!$Q$23:$Q$27,0))</f>
        <v>North East London</v>
      </c>
      <c r="B836" s="82" t="str">
        <f t="shared" si="176"/>
        <v>Mar-23</v>
      </c>
      <c r="C836" s="2">
        <f t="shared" si="173"/>
        <v>45004</v>
      </c>
      <c r="D836" t="s">
        <v>507</v>
      </c>
      <c r="E836" t="s">
        <v>106</v>
      </c>
      <c r="F836">
        <v>76</v>
      </c>
    </row>
    <row r="837" spans="1:6" x14ac:dyDescent="0.35">
      <c r="A837" t="str">
        <f>INDEX('HRG and system LUT'!$P$23:$P$27,MATCH(Starlines!E837,'HRG and system LUT'!$Q$23:$Q$27,0))</f>
        <v>North West London</v>
      </c>
      <c r="B837" s="82" t="str">
        <f t="shared" si="176"/>
        <v>Mar-23</v>
      </c>
      <c r="C837" s="2">
        <f t="shared" si="173"/>
        <v>45004</v>
      </c>
      <c r="D837" t="s">
        <v>507</v>
      </c>
      <c r="E837" t="s">
        <v>110</v>
      </c>
      <c r="F837">
        <v>102</v>
      </c>
    </row>
    <row r="838" spans="1:6" x14ac:dyDescent="0.35">
      <c r="A838" t="str">
        <f>INDEX('HRG and system LUT'!$P$23:$P$27,MATCH(Starlines!E838,'HRG and system LUT'!$Q$23:$Q$27,0))</f>
        <v>South East London</v>
      </c>
      <c r="B838" s="82" t="str">
        <f t="shared" si="176"/>
        <v>Mar-23</v>
      </c>
      <c r="C838" s="2">
        <f t="shared" si="173"/>
        <v>45004</v>
      </c>
      <c r="D838" t="s">
        <v>507</v>
      </c>
      <c r="E838" t="s">
        <v>112</v>
      </c>
      <c r="F838">
        <v>93</v>
      </c>
    </row>
    <row r="839" spans="1:6" x14ac:dyDescent="0.35">
      <c r="A839" t="str">
        <f>INDEX('HRG and system LUT'!$P$23:$P$27,MATCH(Starlines!E839,'HRG and system LUT'!$Q$23:$Q$27,0))</f>
        <v>South West London</v>
      </c>
      <c r="B839" s="82" t="str">
        <f t="shared" si="176"/>
        <v>Mar-23</v>
      </c>
      <c r="C839" s="2">
        <f t="shared" ref="C839:C899" si="177">C834+7</f>
        <v>45004</v>
      </c>
      <c r="D839" t="s">
        <v>507</v>
      </c>
      <c r="E839" t="s">
        <v>114</v>
      </c>
      <c r="F839">
        <v>56</v>
      </c>
    </row>
    <row r="840" spans="1:6" x14ac:dyDescent="0.35">
      <c r="A840" t="str">
        <f>INDEX('HRG and system LUT'!$P$23:$P$27,MATCH(Starlines!E840,'HRG and system LUT'!$Q$23:$Q$27,0))</f>
        <v>North Central London</v>
      </c>
      <c r="B840" s="82" t="str">
        <f t="shared" ref="B840:B844" si="178">TEXT(VALUE(C840),"mmm-yy")</f>
        <v>Mar-23</v>
      </c>
      <c r="C840" s="2">
        <f t="shared" si="177"/>
        <v>45011</v>
      </c>
      <c r="D840" t="s">
        <v>508</v>
      </c>
      <c r="E840" t="s">
        <v>108</v>
      </c>
      <c r="F840">
        <v>64</v>
      </c>
    </row>
    <row r="841" spans="1:6" x14ac:dyDescent="0.35">
      <c r="A841" t="str">
        <f>INDEX('HRG and system LUT'!$P$23:$P$27,MATCH(Starlines!E841,'HRG and system LUT'!$Q$23:$Q$27,0))</f>
        <v>North East London</v>
      </c>
      <c r="B841" s="82" t="str">
        <f t="shared" si="178"/>
        <v>Mar-23</v>
      </c>
      <c r="C841" s="2">
        <f t="shared" si="177"/>
        <v>45011</v>
      </c>
      <c r="D841" t="s">
        <v>508</v>
      </c>
      <c r="E841" t="s">
        <v>106</v>
      </c>
      <c r="F841">
        <v>67</v>
      </c>
    </row>
    <row r="842" spans="1:6" x14ac:dyDescent="0.35">
      <c r="A842" t="str">
        <f>INDEX('HRG and system LUT'!$P$23:$P$27,MATCH(Starlines!E842,'HRG and system LUT'!$Q$23:$Q$27,0))</f>
        <v>North West London</v>
      </c>
      <c r="B842" s="82" t="str">
        <f t="shared" si="178"/>
        <v>Mar-23</v>
      </c>
      <c r="C842" s="2">
        <f t="shared" si="177"/>
        <v>45011</v>
      </c>
      <c r="D842" t="s">
        <v>508</v>
      </c>
      <c r="E842" t="s">
        <v>110</v>
      </c>
      <c r="F842">
        <v>82</v>
      </c>
    </row>
    <row r="843" spans="1:6" x14ac:dyDescent="0.35">
      <c r="A843" t="str">
        <f>INDEX('HRG and system LUT'!$P$23:$P$27,MATCH(Starlines!E843,'HRG and system LUT'!$Q$23:$Q$27,0))</f>
        <v>South East London</v>
      </c>
      <c r="B843" s="82" t="str">
        <f t="shared" si="178"/>
        <v>Mar-23</v>
      </c>
      <c r="C843" s="2">
        <f t="shared" si="177"/>
        <v>45011</v>
      </c>
      <c r="D843" t="s">
        <v>508</v>
      </c>
      <c r="E843" t="s">
        <v>112</v>
      </c>
      <c r="F843">
        <v>81</v>
      </c>
    </row>
    <row r="844" spans="1:6" x14ac:dyDescent="0.35">
      <c r="A844" t="str">
        <f>INDEX('HRG and system LUT'!$P$23:$P$27,MATCH(Starlines!E844,'HRG and system LUT'!$Q$23:$Q$27,0))</f>
        <v>South West London</v>
      </c>
      <c r="B844" s="82" t="str">
        <f t="shared" si="178"/>
        <v>Mar-23</v>
      </c>
      <c r="C844" s="2">
        <f t="shared" si="177"/>
        <v>45011</v>
      </c>
      <c r="D844" t="s">
        <v>508</v>
      </c>
      <c r="E844" t="s">
        <v>114</v>
      </c>
      <c r="F844">
        <v>59</v>
      </c>
    </row>
    <row r="845" spans="1:6" x14ac:dyDescent="0.35">
      <c r="A845" t="str">
        <f>INDEX('HRG and system LUT'!$P$23:$P$27,MATCH(Starlines!E845,'HRG and system LUT'!$Q$23:$Q$27,0))</f>
        <v>North Central London</v>
      </c>
      <c r="B845" s="82" t="str">
        <f t="shared" ref="B845:B854" si="179">TEXT(VALUE(C845),"mmm-yy")</f>
        <v>Apr-23</v>
      </c>
      <c r="C845" s="2">
        <f t="shared" si="177"/>
        <v>45018</v>
      </c>
      <c r="D845" t="s">
        <v>509</v>
      </c>
      <c r="E845" t="s">
        <v>108</v>
      </c>
      <c r="F845">
        <v>61</v>
      </c>
    </row>
    <row r="846" spans="1:6" x14ac:dyDescent="0.35">
      <c r="A846" t="str">
        <f>INDEX('HRG and system LUT'!$P$23:$P$27,MATCH(Starlines!E846,'HRG and system LUT'!$Q$23:$Q$27,0))</f>
        <v>North East London</v>
      </c>
      <c r="B846" s="82" t="str">
        <f t="shared" si="179"/>
        <v>Apr-23</v>
      </c>
      <c r="C846" s="2">
        <f t="shared" si="177"/>
        <v>45018</v>
      </c>
      <c r="D846" t="s">
        <v>509</v>
      </c>
      <c r="E846" t="s">
        <v>106</v>
      </c>
      <c r="F846">
        <v>69</v>
      </c>
    </row>
    <row r="847" spans="1:6" x14ac:dyDescent="0.35">
      <c r="A847" t="str">
        <f>INDEX('HRG and system LUT'!$P$23:$P$27,MATCH(Starlines!E847,'HRG and system LUT'!$Q$23:$Q$27,0))</f>
        <v>North West London</v>
      </c>
      <c r="B847" s="82" t="str">
        <f t="shared" si="179"/>
        <v>Apr-23</v>
      </c>
      <c r="C847" s="2">
        <f t="shared" si="177"/>
        <v>45018</v>
      </c>
      <c r="D847" t="s">
        <v>509</v>
      </c>
      <c r="E847" t="s">
        <v>110</v>
      </c>
      <c r="F847">
        <v>93</v>
      </c>
    </row>
    <row r="848" spans="1:6" x14ac:dyDescent="0.35">
      <c r="A848" t="str">
        <f>INDEX('HRG and system LUT'!$P$23:$P$27,MATCH(Starlines!E848,'HRG and system LUT'!$Q$23:$Q$27,0))</f>
        <v>South East London</v>
      </c>
      <c r="B848" s="82" t="str">
        <f t="shared" si="179"/>
        <v>Apr-23</v>
      </c>
      <c r="C848" s="2">
        <f t="shared" si="177"/>
        <v>45018</v>
      </c>
      <c r="D848" t="s">
        <v>509</v>
      </c>
      <c r="E848" t="s">
        <v>112</v>
      </c>
      <c r="F848">
        <v>86</v>
      </c>
    </row>
    <row r="849" spans="1:6" x14ac:dyDescent="0.35">
      <c r="A849" t="str">
        <f>INDEX('HRG and system LUT'!$P$23:$P$27,MATCH(Starlines!E849,'HRG and system LUT'!$Q$23:$Q$27,0))</f>
        <v>South West London</v>
      </c>
      <c r="B849" s="82" t="str">
        <f t="shared" si="179"/>
        <v>Apr-23</v>
      </c>
      <c r="C849" s="2">
        <f t="shared" si="177"/>
        <v>45018</v>
      </c>
      <c r="D849" t="s">
        <v>509</v>
      </c>
      <c r="E849" t="s">
        <v>114</v>
      </c>
      <c r="F849">
        <v>50</v>
      </c>
    </row>
    <row r="850" spans="1:6" x14ac:dyDescent="0.35">
      <c r="A850" t="str">
        <f>INDEX('HRG and system LUT'!$P$23:$P$27,MATCH(Starlines!E850,'HRG and system LUT'!$Q$23:$Q$27,0))</f>
        <v>North Central London</v>
      </c>
      <c r="B850" s="82" t="str">
        <f t="shared" si="179"/>
        <v>Apr-23</v>
      </c>
      <c r="C850" s="2">
        <f t="shared" si="177"/>
        <v>45025</v>
      </c>
      <c r="D850" t="s">
        <v>510</v>
      </c>
      <c r="E850" t="s">
        <v>108</v>
      </c>
      <c r="F850">
        <v>89</v>
      </c>
    </row>
    <row r="851" spans="1:6" x14ac:dyDescent="0.35">
      <c r="A851" t="str">
        <f>INDEX('HRG and system LUT'!$P$23:$P$27,MATCH(Starlines!E851,'HRG and system LUT'!$Q$23:$Q$27,0))</f>
        <v>North East London</v>
      </c>
      <c r="B851" s="82" t="str">
        <f t="shared" si="179"/>
        <v>Apr-23</v>
      </c>
      <c r="C851" s="2">
        <f t="shared" si="177"/>
        <v>45025</v>
      </c>
      <c r="D851" t="s">
        <v>510</v>
      </c>
      <c r="E851" t="s">
        <v>106</v>
      </c>
      <c r="F851">
        <v>98</v>
      </c>
    </row>
    <row r="852" spans="1:6" x14ac:dyDescent="0.35">
      <c r="A852" t="str">
        <f>INDEX('HRG and system LUT'!$P$23:$P$27,MATCH(Starlines!E852,'HRG and system LUT'!$Q$23:$Q$27,0))</f>
        <v>North West London</v>
      </c>
      <c r="B852" s="82" t="str">
        <f t="shared" si="179"/>
        <v>Apr-23</v>
      </c>
      <c r="C852" s="2">
        <f t="shared" si="177"/>
        <v>45025</v>
      </c>
      <c r="D852" t="s">
        <v>510</v>
      </c>
      <c r="E852" t="s">
        <v>110</v>
      </c>
      <c r="F852">
        <v>121</v>
      </c>
    </row>
    <row r="853" spans="1:6" x14ac:dyDescent="0.35">
      <c r="A853" t="str">
        <f>INDEX('HRG and system LUT'!$P$23:$P$27,MATCH(Starlines!E853,'HRG and system LUT'!$Q$23:$Q$27,0))</f>
        <v>South East London</v>
      </c>
      <c r="B853" s="82" t="str">
        <f t="shared" si="179"/>
        <v>Apr-23</v>
      </c>
      <c r="C853" s="2">
        <f t="shared" si="177"/>
        <v>45025</v>
      </c>
      <c r="D853" t="s">
        <v>510</v>
      </c>
      <c r="E853" t="s">
        <v>112</v>
      </c>
      <c r="F853">
        <v>102</v>
      </c>
    </row>
    <row r="854" spans="1:6" x14ac:dyDescent="0.35">
      <c r="A854" t="str">
        <f>INDEX('HRG and system LUT'!$P$23:$P$27,MATCH(Starlines!E854,'HRG and system LUT'!$Q$23:$Q$27,0))</f>
        <v>South West London</v>
      </c>
      <c r="B854" s="82" t="str">
        <f t="shared" si="179"/>
        <v>Apr-23</v>
      </c>
      <c r="C854" s="2">
        <f t="shared" si="177"/>
        <v>45025</v>
      </c>
      <c r="D854" t="s">
        <v>510</v>
      </c>
      <c r="E854" t="s">
        <v>114</v>
      </c>
      <c r="F854">
        <v>64</v>
      </c>
    </row>
    <row r="855" spans="1:6" x14ac:dyDescent="0.35">
      <c r="A855" t="str">
        <f>INDEX('HRG and system LUT'!$P$23:$P$27,MATCH(Starlines!E855,'HRG and system LUT'!$Q$23:$Q$27,0))</f>
        <v>North Central London</v>
      </c>
      <c r="B855" s="82" t="str">
        <f t="shared" ref="B855:B859" si="180">TEXT(VALUE(C855),"mmm-yy")</f>
        <v>Apr-23</v>
      </c>
      <c r="C855" s="2">
        <f t="shared" si="177"/>
        <v>45032</v>
      </c>
      <c r="D855" t="s">
        <v>511</v>
      </c>
      <c r="E855" t="s">
        <v>108</v>
      </c>
      <c r="F855">
        <v>66</v>
      </c>
    </row>
    <row r="856" spans="1:6" x14ac:dyDescent="0.35">
      <c r="A856" t="str">
        <f>INDEX('HRG and system LUT'!$P$23:$P$27,MATCH(Starlines!E856,'HRG and system LUT'!$Q$23:$Q$27,0))</f>
        <v>North East London</v>
      </c>
      <c r="B856" s="82" t="str">
        <f t="shared" si="180"/>
        <v>Apr-23</v>
      </c>
      <c r="C856" s="2">
        <f t="shared" si="177"/>
        <v>45032</v>
      </c>
      <c r="D856" t="s">
        <v>511</v>
      </c>
      <c r="E856" t="s">
        <v>106</v>
      </c>
      <c r="F856">
        <v>78</v>
      </c>
    </row>
    <row r="857" spans="1:6" x14ac:dyDescent="0.35">
      <c r="A857" t="str">
        <f>INDEX('HRG and system LUT'!$P$23:$P$27,MATCH(Starlines!E857,'HRG and system LUT'!$Q$23:$Q$27,0))</f>
        <v>North West London</v>
      </c>
      <c r="B857" s="82" t="str">
        <f t="shared" si="180"/>
        <v>Apr-23</v>
      </c>
      <c r="C857" s="2">
        <f t="shared" si="177"/>
        <v>45032</v>
      </c>
      <c r="D857" t="s">
        <v>511</v>
      </c>
      <c r="E857" t="s">
        <v>110</v>
      </c>
      <c r="F857">
        <v>79</v>
      </c>
    </row>
    <row r="858" spans="1:6" x14ac:dyDescent="0.35">
      <c r="A858" t="str">
        <f>INDEX('HRG and system LUT'!$P$23:$P$27,MATCH(Starlines!E858,'HRG and system LUT'!$Q$23:$Q$27,0))</f>
        <v>South East London</v>
      </c>
      <c r="B858" s="82" t="str">
        <f t="shared" si="180"/>
        <v>Apr-23</v>
      </c>
      <c r="C858" s="2">
        <f t="shared" si="177"/>
        <v>45032</v>
      </c>
      <c r="D858" t="s">
        <v>511</v>
      </c>
      <c r="E858" t="s">
        <v>112</v>
      </c>
      <c r="F858">
        <v>97</v>
      </c>
    </row>
    <row r="859" spans="1:6" x14ac:dyDescent="0.35">
      <c r="A859" t="str">
        <f>INDEX('HRG and system LUT'!$P$23:$P$27,MATCH(Starlines!E859,'HRG and system LUT'!$Q$23:$Q$27,0))</f>
        <v>South West London</v>
      </c>
      <c r="B859" s="82" t="str">
        <f t="shared" si="180"/>
        <v>Apr-23</v>
      </c>
      <c r="C859" s="2">
        <f t="shared" si="177"/>
        <v>45032</v>
      </c>
      <c r="D859" t="s">
        <v>511</v>
      </c>
      <c r="E859" t="s">
        <v>114</v>
      </c>
      <c r="F859">
        <v>78</v>
      </c>
    </row>
    <row r="860" spans="1:6" x14ac:dyDescent="0.35">
      <c r="A860" t="str">
        <f>INDEX('HRG and system LUT'!$P$23:$P$27,MATCH(Starlines!E860,'HRG and system LUT'!$Q$23:$Q$27,0))</f>
        <v>North Central London</v>
      </c>
      <c r="B860" s="82" t="str">
        <f t="shared" ref="B860:B864" si="181">TEXT(VALUE(C860),"mmm-yy")</f>
        <v>Apr-23</v>
      </c>
      <c r="C860" s="2">
        <f t="shared" si="177"/>
        <v>45039</v>
      </c>
      <c r="D860" t="s">
        <v>512</v>
      </c>
      <c r="E860" t="s">
        <v>108</v>
      </c>
      <c r="F860">
        <v>71</v>
      </c>
    </row>
    <row r="861" spans="1:6" x14ac:dyDescent="0.35">
      <c r="A861" t="str">
        <f>INDEX('HRG and system LUT'!$P$23:$P$27,MATCH(Starlines!E861,'HRG and system LUT'!$Q$23:$Q$27,0))</f>
        <v>North East London</v>
      </c>
      <c r="B861" s="82" t="str">
        <f t="shared" si="181"/>
        <v>Apr-23</v>
      </c>
      <c r="C861" s="2">
        <f t="shared" si="177"/>
        <v>45039</v>
      </c>
      <c r="D861" t="s">
        <v>512</v>
      </c>
      <c r="E861" t="s">
        <v>106</v>
      </c>
      <c r="F861">
        <v>50</v>
      </c>
    </row>
    <row r="862" spans="1:6" x14ac:dyDescent="0.35">
      <c r="A862" t="str">
        <f>INDEX('HRG and system LUT'!$P$23:$P$27,MATCH(Starlines!E862,'HRG and system LUT'!$Q$23:$Q$27,0))</f>
        <v>North West London</v>
      </c>
      <c r="B862" s="82" t="str">
        <f t="shared" si="181"/>
        <v>Apr-23</v>
      </c>
      <c r="C862" s="2">
        <f t="shared" si="177"/>
        <v>45039</v>
      </c>
      <c r="D862" t="s">
        <v>512</v>
      </c>
      <c r="E862" t="s">
        <v>110</v>
      </c>
      <c r="F862">
        <v>99</v>
      </c>
    </row>
    <row r="863" spans="1:6" x14ac:dyDescent="0.35">
      <c r="A863" t="str">
        <f>INDEX('HRG and system LUT'!$P$23:$P$27,MATCH(Starlines!E863,'HRG and system LUT'!$Q$23:$Q$27,0))</f>
        <v>South East London</v>
      </c>
      <c r="B863" s="82" t="str">
        <f t="shared" si="181"/>
        <v>Apr-23</v>
      </c>
      <c r="C863" s="2">
        <f t="shared" si="177"/>
        <v>45039</v>
      </c>
      <c r="D863" t="s">
        <v>512</v>
      </c>
      <c r="E863" t="s">
        <v>112</v>
      </c>
      <c r="F863">
        <v>61</v>
      </c>
    </row>
    <row r="864" spans="1:6" x14ac:dyDescent="0.35">
      <c r="A864" t="str">
        <f>INDEX('HRG and system LUT'!$P$23:$P$27,MATCH(Starlines!E864,'HRG and system LUT'!$Q$23:$Q$27,0))</f>
        <v>South West London</v>
      </c>
      <c r="B864" s="82" t="str">
        <f t="shared" si="181"/>
        <v>Apr-23</v>
      </c>
      <c r="C864" s="2">
        <f t="shared" si="177"/>
        <v>45039</v>
      </c>
      <c r="D864" t="s">
        <v>512</v>
      </c>
      <c r="E864" t="s">
        <v>114</v>
      </c>
      <c r="F864">
        <v>52</v>
      </c>
    </row>
    <row r="865" spans="1:6" x14ac:dyDescent="0.35">
      <c r="A865" t="str">
        <f>INDEX('HRG and system LUT'!$P$23:$P$27,MATCH(Starlines!E865,'HRG and system LUT'!$Q$23:$Q$27,0))</f>
        <v>North Central London</v>
      </c>
      <c r="B865" s="82" t="str">
        <f t="shared" ref="B865:B869" si="182">TEXT(VALUE(C865),"mmm-yy")</f>
        <v>Apr-23</v>
      </c>
      <c r="C865" s="2">
        <f t="shared" si="177"/>
        <v>45046</v>
      </c>
      <c r="D865" t="s">
        <v>513</v>
      </c>
      <c r="E865" t="s">
        <v>108</v>
      </c>
      <c r="F865">
        <v>67</v>
      </c>
    </row>
    <row r="866" spans="1:6" x14ac:dyDescent="0.35">
      <c r="A866" t="str">
        <f>INDEX('HRG and system LUT'!$P$23:$P$27,MATCH(Starlines!E866,'HRG and system LUT'!$Q$23:$Q$27,0))</f>
        <v>North East London</v>
      </c>
      <c r="B866" s="82" t="str">
        <f t="shared" si="182"/>
        <v>Apr-23</v>
      </c>
      <c r="C866" s="2">
        <f t="shared" si="177"/>
        <v>45046</v>
      </c>
      <c r="D866" t="s">
        <v>513</v>
      </c>
      <c r="E866" t="s">
        <v>106</v>
      </c>
      <c r="F866">
        <v>57</v>
      </c>
    </row>
    <row r="867" spans="1:6" x14ac:dyDescent="0.35">
      <c r="A867" t="str">
        <f>INDEX('HRG and system LUT'!$P$23:$P$27,MATCH(Starlines!E867,'HRG and system LUT'!$Q$23:$Q$27,0))</f>
        <v>North West London</v>
      </c>
      <c r="B867" s="82" t="str">
        <f t="shared" si="182"/>
        <v>Apr-23</v>
      </c>
      <c r="C867" s="2">
        <f t="shared" si="177"/>
        <v>45046</v>
      </c>
      <c r="D867" t="s">
        <v>513</v>
      </c>
      <c r="E867" t="s">
        <v>110</v>
      </c>
      <c r="F867">
        <v>116</v>
      </c>
    </row>
    <row r="868" spans="1:6" x14ac:dyDescent="0.35">
      <c r="A868" t="str">
        <f>INDEX('HRG and system LUT'!$P$23:$P$27,MATCH(Starlines!E868,'HRG and system LUT'!$Q$23:$Q$27,0))</f>
        <v>South East London</v>
      </c>
      <c r="B868" s="82" t="str">
        <f t="shared" si="182"/>
        <v>Apr-23</v>
      </c>
      <c r="C868" s="2">
        <f t="shared" si="177"/>
        <v>45046</v>
      </c>
      <c r="D868" t="s">
        <v>513</v>
      </c>
      <c r="E868" t="s">
        <v>112</v>
      </c>
      <c r="F868">
        <v>73</v>
      </c>
    </row>
    <row r="869" spans="1:6" x14ac:dyDescent="0.35">
      <c r="A869" t="str">
        <f>INDEX('HRG and system LUT'!$P$23:$P$27,MATCH(Starlines!E869,'HRG and system LUT'!$Q$23:$Q$27,0))</f>
        <v>South West London</v>
      </c>
      <c r="B869" s="82" t="str">
        <f t="shared" si="182"/>
        <v>Apr-23</v>
      </c>
      <c r="C869" s="2">
        <f t="shared" si="177"/>
        <v>45046</v>
      </c>
      <c r="D869" t="s">
        <v>513</v>
      </c>
      <c r="E869" t="s">
        <v>114</v>
      </c>
      <c r="F869">
        <v>67</v>
      </c>
    </row>
    <row r="870" spans="1:6" x14ac:dyDescent="0.35">
      <c r="A870" t="str">
        <f>INDEX('HRG and system LUT'!$P$23:$P$27,MATCH(Starlines!E870,'HRG and system LUT'!$Q$23:$Q$27,0))</f>
        <v>North Central London</v>
      </c>
      <c r="B870" s="82" t="str">
        <f t="shared" ref="B870:B874" si="183">TEXT(VALUE(C870),"mmm-yy")</f>
        <v>May-23</v>
      </c>
      <c r="C870" s="2">
        <f t="shared" si="177"/>
        <v>45053</v>
      </c>
      <c r="D870" t="s">
        <v>514</v>
      </c>
      <c r="E870" t="s">
        <v>108</v>
      </c>
      <c r="F870">
        <v>87</v>
      </c>
    </row>
    <row r="871" spans="1:6" x14ac:dyDescent="0.35">
      <c r="A871" t="str">
        <f>INDEX('HRG and system LUT'!$P$23:$P$27,MATCH(Starlines!E871,'HRG and system LUT'!$Q$23:$Q$27,0))</f>
        <v>North East London</v>
      </c>
      <c r="B871" s="82" t="str">
        <f t="shared" si="183"/>
        <v>May-23</v>
      </c>
      <c r="C871" s="2">
        <f t="shared" si="177"/>
        <v>45053</v>
      </c>
      <c r="D871" t="s">
        <v>514</v>
      </c>
      <c r="E871" t="s">
        <v>106</v>
      </c>
      <c r="F871">
        <v>74</v>
      </c>
    </row>
    <row r="872" spans="1:6" x14ac:dyDescent="0.35">
      <c r="A872" t="str">
        <f>INDEX('HRG and system LUT'!$P$23:$P$27,MATCH(Starlines!E872,'HRG and system LUT'!$Q$23:$Q$27,0))</f>
        <v>North West London</v>
      </c>
      <c r="B872" s="82" t="str">
        <f t="shared" si="183"/>
        <v>May-23</v>
      </c>
      <c r="C872" s="2">
        <f t="shared" si="177"/>
        <v>45053</v>
      </c>
      <c r="D872" t="s">
        <v>514</v>
      </c>
      <c r="E872" t="s">
        <v>110</v>
      </c>
      <c r="F872">
        <v>100</v>
      </c>
    </row>
    <row r="873" spans="1:6" x14ac:dyDescent="0.35">
      <c r="A873" t="str">
        <f>INDEX('HRG and system LUT'!$P$23:$P$27,MATCH(Starlines!E873,'HRG and system LUT'!$Q$23:$Q$27,0))</f>
        <v>South East London</v>
      </c>
      <c r="B873" s="82" t="str">
        <f t="shared" si="183"/>
        <v>May-23</v>
      </c>
      <c r="C873" s="2">
        <f t="shared" si="177"/>
        <v>45053</v>
      </c>
      <c r="D873" t="s">
        <v>514</v>
      </c>
      <c r="E873" t="s">
        <v>112</v>
      </c>
      <c r="F873">
        <v>100</v>
      </c>
    </row>
    <row r="874" spans="1:6" x14ac:dyDescent="0.35">
      <c r="A874" t="str">
        <f>INDEX('HRG and system LUT'!$P$23:$P$27,MATCH(Starlines!E874,'HRG and system LUT'!$Q$23:$Q$27,0))</f>
        <v>South West London</v>
      </c>
      <c r="B874" s="82" t="str">
        <f t="shared" si="183"/>
        <v>May-23</v>
      </c>
      <c r="C874" s="2">
        <f t="shared" si="177"/>
        <v>45053</v>
      </c>
      <c r="D874" t="s">
        <v>514</v>
      </c>
      <c r="E874" t="s">
        <v>114</v>
      </c>
      <c r="F874">
        <v>59</v>
      </c>
    </row>
    <row r="875" spans="1:6" x14ac:dyDescent="0.35">
      <c r="A875" t="str">
        <f>INDEX('HRG and system LUT'!$P$23:$P$27,MATCH(Starlines!E875,'HRG and system LUT'!$Q$23:$Q$27,0))</f>
        <v>North Central London</v>
      </c>
      <c r="B875" s="82" t="str">
        <f t="shared" ref="B875:B879" si="184">TEXT(VALUE(C875),"mmm-yy")</f>
        <v>May-23</v>
      </c>
      <c r="C875" s="2">
        <f t="shared" si="177"/>
        <v>45060</v>
      </c>
      <c r="D875" t="s">
        <v>515</v>
      </c>
      <c r="E875" t="s">
        <v>108</v>
      </c>
      <c r="F875">
        <v>63</v>
      </c>
    </row>
    <row r="876" spans="1:6" x14ac:dyDescent="0.35">
      <c r="A876" t="str">
        <f>INDEX('HRG and system LUT'!$P$23:$P$27,MATCH(Starlines!E876,'HRG and system LUT'!$Q$23:$Q$27,0))</f>
        <v>North East London</v>
      </c>
      <c r="B876" s="82" t="str">
        <f t="shared" si="184"/>
        <v>May-23</v>
      </c>
      <c r="C876" s="2">
        <f t="shared" si="177"/>
        <v>45060</v>
      </c>
      <c r="D876" t="s">
        <v>515</v>
      </c>
      <c r="E876" t="s">
        <v>106</v>
      </c>
      <c r="F876">
        <v>69</v>
      </c>
    </row>
    <row r="877" spans="1:6" x14ac:dyDescent="0.35">
      <c r="A877" t="str">
        <f>INDEX('HRG and system LUT'!$P$23:$P$27,MATCH(Starlines!E877,'HRG and system LUT'!$Q$23:$Q$27,0))</f>
        <v>North West London</v>
      </c>
      <c r="B877" s="82" t="str">
        <f t="shared" si="184"/>
        <v>May-23</v>
      </c>
      <c r="C877" s="2">
        <f t="shared" si="177"/>
        <v>45060</v>
      </c>
      <c r="D877" t="s">
        <v>515</v>
      </c>
      <c r="E877" t="s">
        <v>110</v>
      </c>
      <c r="F877">
        <v>101</v>
      </c>
    </row>
    <row r="878" spans="1:6" x14ac:dyDescent="0.35">
      <c r="A878" t="str">
        <f>INDEX('HRG and system LUT'!$P$23:$P$27,MATCH(Starlines!E878,'HRG and system LUT'!$Q$23:$Q$27,0))</f>
        <v>South East London</v>
      </c>
      <c r="B878" s="82" t="str">
        <f t="shared" si="184"/>
        <v>May-23</v>
      </c>
      <c r="C878" s="2">
        <f t="shared" si="177"/>
        <v>45060</v>
      </c>
      <c r="D878" t="s">
        <v>515</v>
      </c>
      <c r="E878" t="s">
        <v>112</v>
      </c>
      <c r="F878">
        <v>87</v>
      </c>
    </row>
    <row r="879" spans="1:6" x14ac:dyDescent="0.35">
      <c r="A879" t="str">
        <f>INDEX('HRG and system LUT'!$P$23:$P$27,MATCH(Starlines!E879,'HRG and system LUT'!$Q$23:$Q$27,0))</f>
        <v>South West London</v>
      </c>
      <c r="B879" s="82" t="str">
        <f t="shared" si="184"/>
        <v>May-23</v>
      </c>
      <c r="C879" s="2">
        <f t="shared" si="177"/>
        <v>45060</v>
      </c>
      <c r="D879" t="s">
        <v>515</v>
      </c>
      <c r="E879" t="s">
        <v>114</v>
      </c>
      <c r="F879">
        <v>76</v>
      </c>
    </row>
    <row r="880" spans="1:6" x14ac:dyDescent="0.35">
      <c r="A880" t="str">
        <f>INDEX('HRG and system LUT'!$P$23:$P$27,MATCH(Starlines!E880,'HRG and system LUT'!$Q$23:$Q$27,0))</f>
        <v>North Central London</v>
      </c>
      <c r="B880" s="82" t="str">
        <f t="shared" ref="B880:B884" si="185">TEXT(VALUE(C880),"mmm-yy")</f>
        <v>May-23</v>
      </c>
      <c r="C880" s="2">
        <f t="shared" si="177"/>
        <v>45067</v>
      </c>
      <c r="D880" t="s">
        <v>516</v>
      </c>
      <c r="E880" t="s">
        <v>108</v>
      </c>
      <c r="F880">
        <v>56</v>
      </c>
    </row>
    <row r="881" spans="1:6" x14ac:dyDescent="0.35">
      <c r="A881" t="str">
        <f>INDEX('HRG and system LUT'!$P$23:$P$27,MATCH(Starlines!E881,'HRG and system LUT'!$Q$23:$Q$27,0))</f>
        <v>North East London</v>
      </c>
      <c r="B881" s="82" t="str">
        <f t="shared" si="185"/>
        <v>May-23</v>
      </c>
      <c r="C881" s="2">
        <f t="shared" si="177"/>
        <v>45067</v>
      </c>
      <c r="D881" t="s">
        <v>516</v>
      </c>
      <c r="E881" t="s">
        <v>106</v>
      </c>
      <c r="F881">
        <v>62</v>
      </c>
    </row>
    <row r="882" spans="1:6" x14ac:dyDescent="0.35">
      <c r="A882" t="str">
        <f>INDEX('HRG and system LUT'!$P$23:$P$27,MATCH(Starlines!E882,'HRG and system LUT'!$Q$23:$Q$27,0))</f>
        <v>North West London</v>
      </c>
      <c r="B882" s="82" t="str">
        <f t="shared" si="185"/>
        <v>May-23</v>
      </c>
      <c r="C882" s="2">
        <f t="shared" si="177"/>
        <v>45067</v>
      </c>
      <c r="D882" t="s">
        <v>516</v>
      </c>
      <c r="E882" t="s">
        <v>110</v>
      </c>
      <c r="F882">
        <v>76</v>
      </c>
    </row>
    <row r="883" spans="1:6" x14ac:dyDescent="0.35">
      <c r="A883" t="str">
        <f>INDEX('HRG and system LUT'!$P$23:$P$27,MATCH(Starlines!E883,'HRG and system LUT'!$Q$23:$Q$27,0))</f>
        <v>South East London</v>
      </c>
      <c r="B883" s="82" t="str">
        <f t="shared" si="185"/>
        <v>May-23</v>
      </c>
      <c r="C883" s="2">
        <f t="shared" si="177"/>
        <v>45067</v>
      </c>
      <c r="D883" t="s">
        <v>516</v>
      </c>
      <c r="E883" t="s">
        <v>112</v>
      </c>
      <c r="F883">
        <v>93</v>
      </c>
    </row>
    <row r="884" spans="1:6" x14ac:dyDescent="0.35">
      <c r="A884" t="str">
        <f>INDEX('HRG and system LUT'!$P$23:$P$27,MATCH(Starlines!E884,'HRG and system LUT'!$Q$23:$Q$27,0))</f>
        <v>South West London</v>
      </c>
      <c r="B884" s="82" t="str">
        <f t="shared" si="185"/>
        <v>May-23</v>
      </c>
      <c r="C884" s="2">
        <f t="shared" si="177"/>
        <v>45067</v>
      </c>
      <c r="D884" t="s">
        <v>516</v>
      </c>
      <c r="E884" t="s">
        <v>114</v>
      </c>
      <c r="F884">
        <v>53</v>
      </c>
    </row>
    <row r="885" spans="1:6" x14ac:dyDescent="0.35">
      <c r="A885" t="str">
        <f>INDEX('HRG and system LUT'!$P$23:$P$27,MATCH(Starlines!E885,'HRG and system LUT'!$Q$23:$Q$27,0))</f>
        <v>North Central London</v>
      </c>
      <c r="B885" s="82" t="str">
        <f t="shared" ref="B885:B889" si="186">TEXT(VALUE(C885),"mmm-yy")</f>
        <v>May-23</v>
      </c>
      <c r="C885" s="2">
        <f t="shared" si="177"/>
        <v>45074</v>
      </c>
      <c r="D885" t="s">
        <v>517</v>
      </c>
      <c r="E885" t="s">
        <v>108</v>
      </c>
      <c r="F885">
        <v>76</v>
      </c>
    </row>
    <row r="886" spans="1:6" x14ac:dyDescent="0.35">
      <c r="A886" t="str">
        <f>INDEX('HRG and system LUT'!$P$23:$P$27,MATCH(Starlines!E886,'HRG and system LUT'!$Q$23:$Q$27,0))</f>
        <v>North East London</v>
      </c>
      <c r="B886" s="82" t="str">
        <f t="shared" si="186"/>
        <v>May-23</v>
      </c>
      <c r="C886" s="2">
        <f t="shared" si="177"/>
        <v>45074</v>
      </c>
      <c r="D886" t="s">
        <v>517</v>
      </c>
      <c r="E886" t="s">
        <v>106</v>
      </c>
      <c r="F886">
        <v>43</v>
      </c>
    </row>
    <row r="887" spans="1:6" x14ac:dyDescent="0.35">
      <c r="A887" t="str">
        <f>INDEX('HRG and system LUT'!$P$23:$P$27,MATCH(Starlines!E887,'HRG and system LUT'!$Q$23:$Q$27,0))</f>
        <v>North West London</v>
      </c>
      <c r="B887" s="82" t="str">
        <f t="shared" si="186"/>
        <v>May-23</v>
      </c>
      <c r="C887" s="2">
        <f t="shared" si="177"/>
        <v>45074</v>
      </c>
      <c r="D887" t="s">
        <v>517</v>
      </c>
      <c r="E887" t="s">
        <v>110</v>
      </c>
      <c r="F887">
        <v>89</v>
      </c>
    </row>
    <row r="888" spans="1:6" x14ac:dyDescent="0.35">
      <c r="A888" t="str">
        <f>INDEX('HRG and system LUT'!$P$23:$P$27,MATCH(Starlines!E888,'HRG and system LUT'!$Q$23:$Q$27,0))</f>
        <v>South East London</v>
      </c>
      <c r="B888" s="82" t="str">
        <f t="shared" si="186"/>
        <v>May-23</v>
      </c>
      <c r="C888" s="2">
        <f t="shared" si="177"/>
        <v>45074</v>
      </c>
      <c r="D888" t="s">
        <v>517</v>
      </c>
      <c r="E888" t="s">
        <v>112</v>
      </c>
      <c r="F888">
        <v>92</v>
      </c>
    </row>
    <row r="889" spans="1:6" x14ac:dyDescent="0.35">
      <c r="A889" t="str">
        <f>INDEX('HRG and system LUT'!$P$23:$P$27,MATCH(Starlines!E889,'HRG and system LUT'!$Q$23:$Q$27,0))</f>
        <v>South West London</v>
      </c>
      <c r="B889" s="82" t="str">
        <f t="shared" si="186"/>
        <v>May-23</v>
      </c>
      <c r="C889" s="2">
        <f t="shared" si="177"/>
        <v>45074</v>
      </c>
      <c r="D889" t="s">
        <v>517</v>
      </c>
      <c r="E889" t="s">
        <v>114</v>
      </c>
      <c r="F889">
        <v>78</v>
      </c>
    </row>
    <row r="890" spans="1:6" x14ac:dyDescent="0.35">
      <c r="A890" t="str">
        <f>INDEX('HRG and system LUT'!$P$23:$P$27,MATCH(Starlines!E890,'HRG and system LUT'!$Q$23:$Q$27,0))</f>
        <v>North Central London</v>
      </c>
      <c r="B890" s="82" t="str">
        <f t="shared" ref="B890:B894" si="187">TEXT(VALUE(C890),"mmm-yy")</f>
        <v>Jun-23</v>
      </c>
      <c r="C890" s="2">
        <f t="shared" si="177"/>
        <v>45081</v>
      </c>
      <c r="D890" t="s">
        <v>518</v>
      </c>
      <c r="E890" t="s">
        <v>108</v>
      </c>
      <c r="F890">
        <v>57</v>
      </c>
    </row>
    <row r="891" spans="1:6" x14ac:dyDescent="0.35">
      <c r="A891" t="str">
        <f>INDEX('HRG and system LUT'!$P$23:$P$27,MATCH(Starlines!E891,'HRG and system LUT'!$Q$23:$Q$27,0))</f>
        <v>North East London</v>
      </c>
      <c r="B891" s="82" t="str">
        <f t="shared" si="187"/>
        <v>Jun-23</v>
      </c>
      <c r="C891" s="2">
        <f t="shared" si="177"/>
        <v>45081</v>
      </c>
      <c r="D891" t="s">
        <v>518</v>
      </c>
      <c r="E891" t="s">
        <v>106</v>
      </c>
      <c r="F891">
        <v>53</v>
      </c>
    </row>
    <row r="892" spans="1:6" x14ac:dyDescent="0.35">
      <c r="A892" t="str">
        <f>INDEX('HRG and system LUT'!$P$23:$P$27,MATCH(Starlines!E892,'HRG and system LUT'!$Q$23:$Q$27,0))</f>
        <v>North West London</v>
      </c>
      <c r="B892" s="82" t="str">
        <f t="shared" si="187"/>
        <v>Jun-23</v>
      </c>
      <c r="C892" s="2">
        <f t="shared" si="177"/>
        <v>45081</v>
      </c>
      <c r="D892" t="s">
        <v>518</v>
      </c>
      <c r="E892" t="s">
        <v>110</v>
      </c>
      <c r="F892">
        <v>84</v>
      </c>
    </row>
    <row r="893" spans="1:6" x14ac:dyDescent="0.35">
      <c r="A893" t="str">
        <f>INDEX('HRG and system LUT'!$P$23:$P$27,MATCH(Starlines!E893,'HRG and system LUT'!$Q$23:$Q$27,0))</f>
        <v>South East London</v>
      </c>
      <c r="B893" s="82" t="str">
        <f t="shared" si="187"/>
        <v>Jun-23</v>
      </c>
      <c r="C893" s="2">
        <f t="shared" si="177"/>
        <v>45081</v>
      </c>
      <c r="D893" t="s">
        <v>518</v>
      </c>
      <c r="E893" t="s">
        <v>112</v>
      </c>
      <c r="F893">
        <v>78</v>
      </c>
    </row>
    <row r="894" spans="1:6" x14ac:dyDescent="0.35">
      <c r="A894" t="str">
        <f>INDEX('HRG and system LUT'!$P$23:$P$27,MATCH(Starlines!E894,'HRG and system LUT'!$Q$23:$Q$27,0))</f>
        <v>South West London</v>
      </c>
      <c r="B894" s="82" t="str">
        <f t="shared" si="187"/>
        <v>Jun-23</v>
      </c>
      <c r="C894" s="2">
        <f t="shared" si="177"/>
        <v>45081</v>
      </c>
      <c r="D894" t="s">
        <v>518</v>
      </c>
      <c r="E894" t="s">
        <v>114</v>
      </c>
      <c r="F894">
        <v>66</v>
      </c>
    </row>
    <row r="895" spans="1:6" x14ac:dyDescent="0.35">
      <c r="A895" t="str">
        <f>INDEX('HRG and system LUT'!$P$23:$P$27,MATCH(Starlines!E895,'HRG and system LUT'!$Q$23:$Q$27,0))</f>
        <v>North Central London</v>
      </c>
      <c r="B895" s="82" t="str">
        <f t="shared" ref="B895:B944" si="188">TEXT(VALUE(C895),"mmm-yy")</f>
        <v>Jun-23</v>
      </c>
      <c r="C895" s="2">
        <f t="shared" si="177"/>
        <v>45088</v>
      </c>
      <c r="D895" t="s">
        <v>519</v>
      </c>
      <c r="E895" t="s">
        <v>108</v>
      </c>
      <c r="F895">
        <v>59</v>
      </c>
    </row>
    <row r="896" spans="1:6" x14ac:dyDescent="0.35">
      <c r="A896" t="str">
        <f>INDEX('HRG and system LUT'!$P$23:$P$27,MATCH(Starlines!E896,'HRG and system LUT'!$Q$23:$Q$27,0))</f>
        <v>North East London</v>
      </c>
      <c r="B896" s="82" t="str">
        <f t="shared" si="188"/>
        <v>Jun-23</v>
      </c>
      <c r="C896" s="2">
        <f t="shared" si="177"/>
        <v>45088</v>
      </c>
      <c r="D896" t="s">
        <v>519</v>
      </c>
      <c r="E896" t="s">
        <v>106</v>
      </c>
      <c r="F896">
        <v>66</v>
      </c>
    </row>
    <row r="897" spans="1:6" x14ac:dyDescent="0.35">
      <c r="A897" t="str">
        <f>INDEX('HRG and system LUT'!$P$23:$P$27,MATCH(Starlines!E897,'HRG and system LUT'!$Q$23:$Q$27,0))</f>
        <v>North West London</v>
      </c>
      <c r="B897" s="82" t="str">
        <f t="shared" si="188"/>
        <v>Jun-23</v>
      </c>
      <c r="C897" s="2">
        <f t="shared" si="177"/>
        <v>45088</v>
      </c>
      <c r="D897" t="s">
        <v>519</v>
      </c>
      <c r="E897" t="s">
        <v>110</v>
      </c>
      <c r="F897">
        <v>75</v>
      </c>
    </row>
    <row r="898" spans="1:6" x14ac:dyDescent="0.35">
      <c r="A898" t="str">
        <f>INDEX('HRG and system LUT'!$P$23:$P$27,MATCH(Starlines!E898,'HRG and system LUT'!$Q$23:$Q$27,0))</f>
        <v>South East London</v>
      </c>
      <c r="B898" s="82" t="str">
        <f t="shared" si="188"/>
        <v>Jun-23</v>
      </c>
      <c r="C898" s="2">
        <f t="shared" si="177"/>
        <v>45088</v>
      </c>
      <c r="D898" t="s">
        <v>519</v>
      </c>
      <c r="E898" t="s">
        <v>112</v>
      </c>
      <c r="F898">
        <v>103</v>
      </c>
    </row>
    <row r="899" spans="1:6" x14ac:dyDescent="0.35">
      <c r="A899" t="str">
        <f>INDEX('HRG and system LUT'!$P$23:$P$27,MATCH(Starlines!E899,'HRG and system LUT'!$Q$23:$Q$27,0))</f>
        <v>South West London</v>
      </c>
      <c r="B899" s="82" t="str">
        <f t="shared" si="188"/>
        <v>Jun-23</v>
      </c>
      <c r="C899" s="2">
        <f t="shared" si="177"/>
        <v>45088</v>
      </c>
      <c r="D899" t="s">
        <v>519</v>
      </c>
      <c r="E899" t="s">
        <v>114</v>
      </c>
      <c r="F899">
        <v>62</v>
      </c>
    </row>
    <row r="900" spans="1:6" x14ac:dyDescent="0.35">
      <c r="A900" t="str">
        <f>INDEX('HRG and system LUT'!$P$23:$P$27,MATCH(Starlines!E900,'HRG and system LUT'!$Q$23:$Q$27,0))</f>
        <v>North Central London</v>
      </c>
      <c r="B900" s="82" t="str">
        <f t="shared" si="188"/>
        <v>Jun-23</v>
      </c>
      <c r="C900" s="2">
        <v>45095</v>
      </c>
      <c r="D900" t="s">
        <v>520</v>
      </c>
      <c r="E900" t="s">
        <v>108</v>
      </c>
      <c r="F900">
        <v>73</v>
      </c>
    </row>
    <row r="901" spans="1:6" x14ac:dyDescent="0.35">
      <c r="A901" t="str">
        <f>INDEX('HRG and system LUT'!$P$23:$P$27,MATCH(Starlines!E901,'HRG and system LUT'!$Q$23:$Q$27,0))</f>
        <v>North East London</v>
      </c>
      <c r="B901" s="82" t="str">
        <f t="shared" si="188"/>
        <v>Jun-23</v>
      </c>
      <c r="C901" s="2">
        <v>45095</v>
      </c>
      <c r="D901" t="s">
        <v>520</v>
      </c>
      <c r="E901" t="s">
        <v>106</v>
      </c>
      <c r="F901">
        <v>52</v>
      </c>
    </row>
    <row r="902" spans="1:6" x14ac:dyDescent="0.35">
      <c r="A902" t="str">
        <f>INDEX('HRG and system LUT'!$P$23:$P$27,MATCH(Starlines!E902,'HRG and system LUT'!$Q$23:$Q$27,0))</f>
        <v>North West London</v>
      </c>
      <c r="B902" s="82" t="str">
        <f t="shared" si="188"/>
        <v>Jun-23</v>
      </c>
      <c r="C902" s="2">
        <v>45095</v>
      </c>
      <c r="D902" t="s">
        <v>520</v>
      </c>
      <c r="E902" t="s">
        <v>110</v>
      </c>
      <c r="F902">
        <v>92</v>
      </c>
    </row>
    <row r="903" spans="1:6" x14ac:dyDescent="0.35">
      <c r="A903" t="str">
        <f>INDEX('HRG and system LUT'!$P$23:$P$27,MATCH(Starlines!E903,'HRG and system LUT'!$Q$23:$Q$27,0))</f>
        <v>South East London</v>
      </c>
      <c r="B903" s="82" t="str">
        <f t="shared" si="188"/>
        <v>Jun-23</v>
      </c>
      <c r="C903" s="2">
        <v>45095</v>
      </c>
      <c r="D903" t="s">
        <v>520</v>
      </c>
      <c r="E903" t="s">
        <v>112</v>
      </c>
      <c r="F903">
        <v>83</v>
      </c>
    </row>
    <row r="904" spans="1:6" x14ac:dyDescent="0.35">
      <c r="A904" t="str">
        <f>INDEX('HRG and system LUT'!$P$23:$P$27,MATCH(Starlines!E904,'HRG and system LUT'!$Q$23:$Q$27,0))</f>
        <v>South West London</v>
      </c>
      <c r="B904" s="82" t="str">
        <f t="shared" si="188"/>
        <v>Jun-23</v>
      </c>
      <c r="C904" s="2">
        <v>45095</v>
      </c>
      <c r="D904" t="s">
        <v>520</v>
      </c>
      <c r="E904" t="s">
        <v>114</v>
      </c>
      <c r="F904">
        <v>63</v>
      </c>
    </row>
    <row r="905" spans="1:6" x14ac:dyDescent="0.35">
      <c r="A905" t="str">
        <f>INDEX('HRG and system LUT'!$P$23:$P$27,MATCH(Starlines!E905,'HRG and system LUT'!$Q$23:$Q$27,0))</f>
        <v>North Central London</v>
      </c>
      <c r="B905" s="82" t="str">
        <f t="shared" si="188"/>
        <v>Jun-23</v>
      </c>
      <c r="C905" s="2">
        <f t="shared" ref="C905:C968" si="189">C900+7</f>
        <v>45102</v>
      </c>
      <c r="D905" t="s">
        <v>521</v>
      </c>
      <c r="E905" t="s">
        <v>108</v>
      </c>
      <c r="F905">
        <v>62</v>
      </c>
    </row>
    <row r="906" spans="1:6" x14ac:dyDescent="0.35">
      <c r="A906" t="str">
        <f>INDEX('HRG and system LUT'!$P$23:$P$27,MATCH(Starlines!E906,'HRG and system LUT'!$Q$23:$Q$27,0))</f>
        <v>North East London</v>
      </c>
      <c r="B906" s="82" t="str">
        <f t="shared" si="188"/>
        <v>Jun-23</v>
      </c>
      <c r="C906" s="2">
        <f t="shared" si="189"/>
        <v>45102</v>
      </c>
      <c r="D906" t="s">
        <v>521</v>
      </c>
      <c r="E906" t="s">
        <v>106</v>
      </c>
      <c r="F906">
        <v>66</v>
      </c>
    </row>
    <row r="907" spans="1:6" x14ac:dyDescent="0.35">
      <c r="A907" t="str">
        <f>INDEX('HRG and system LUT'!$P$23:$P$27,MATCH(Starlines!E907,'HRG and system LUT'!$Q$23:$Q$27,0))</f>
        <v>North West London</v>
      </c>
      <c r="B907" s="82" t="str">
        <f t="shared" si="188"/>
        <v>Jun-23</v>
      </c>
      <c r="C907" s="2">
        <f t="shared" si="189"/>
        <v>45102</v>
      </c>
      <c r="D907" t="s">
        <v>521</v>
      </c>
      <c r="E907" t="s">
        <v>110</v>
      </c>
      <c r="F907">
        <v>74</v>
      </c>
    </row>
    <row r="908" spans="1:6" x14ac:dyDescent="0.35">
      <c r="A908" t="str">
        <f>INDEX('HRG and system LUT'!$P$23:$P$27,MATCH(Starlines!E908,'HRG and system LUT'!$Q$23:$Q$27,0))</f>
        <v>South East London</v>
      </c>
      <c r="B908" s="82" t="str">
        <f t="shared" si="188"/>
        <v>Jun-23</v>
      </c>
      <c r="C908" s="2">
        <f t="shared" si="189"/>
        <v>45102</v>
      </c>
      <c r="D908" t="s">
        <v>521</v>
      </c>
      <c r="E908" t="s">
        <v>112</v>
      </c>
      <c r="F908">
        <v>71</v>
      </c>
    </row>
    <row r="909" spans="1:6" x14ac:dyDescent="0.35">
      <c r="A909" t="str">
        <f>INDEX('HRG and system LUT'!$P$23:$P$27,MATCH(Starlines!E909,'HRG and system LUT'!$Q$23:$Q$27,0))</f>
        <v>South West London</v>
      </c>
      <c r="B909" s="82" t="str">
        <f t="shared" si="188"/>
        <v>Jun-23</v>
      </c>
      <c r="C909" s="2">
        <f t="shared" si="189"/>
        <v>45102</v>
      </c>
      <c r="D909" t="s">
        <v>521</v>
      </c>
      <c r="E909" t="s">
        <v>114</v>
      </c>
      <c r="F909">
        <v>69</v>
      </c>
    </row>
    <row r="910" spans="1:6" x14ac:dyDescent="0.35">
      <c r="A910" t="str">
        <f>INDEX('HRG and system LUT'!$P$23:$P$27,MATCH(Starlines!E910,'HRG and system LUT'!$Q$23:$Q$27,0))</f>
        <v>North Central London</v>
      </c>
      <c r="B910" s="82" t="str">
        <f t="shared" si="188"/>
        <v>Jul-23</v>
      </c>
      <c r="C910" s="2">
        <f t="shared" si="189"/>
        <v>45109</v>
      </c>
      <c r="D910" t="s">
        <v>522</v>
      </c>
      <c r="E910" t="s">
        <v>108</v>
      </c>
      <c r="F910">
        <v>55</v>
      </c>
    </row>
    <row r="911" spans="1:6" x14ac:dyDescent="0.35">
      <c r="A911" t="str">
        <f>INDEX('HRG and system LUT'!$P$23:$P$27,MATCH(Starlines!E911,'HRG and system LUT'!$Q$23:$Q$27,0))</f>
        <v>North East London</v>
      </c>
      <c r="B911" s="82" t="str">
        <f t="shared" si="188"/>
        <v>Jul-23</v>
      </c>
      <c r="C911" s="2">
        <f t="shared" si="189"/>
        <v>45109</v>
      </c>
      <c r="D911" t="s">
        <v>522</v>
      </c>
      <c r="E911" t="s">
        <v>106</v>
      </c>
      <c r="F911">
        <v>52</v>
      </c>
    </row>
    <row r="912" spans="1:6" x14ac:dyDescent="0.35">
      <c r="A912" t="str">
        <f>INDEX('HRG and system LUT'!$P$23:$P$27,MATCH(Starlines!E912,'HRG and system LUT'!$Q$23:$Q$27,0))</f>
        <v>North West London</v>
      </c>
      <c r="B912" s="82" t="str">
        <f t="shared" si="188"/>
        <v>Jul-23</v>
      </c>
      <c r="C912" s="2">
        <f t="shared" si="189"/>
        <v>45109</v>
      </c>
      <c r="D912" t="s">
        <v>522</v>
      </c>
      <c r="E912" t="s">
        <v>110</v>
      </c>
      <c r="F912">
        <v>75</v>
      </c>
    </row>
    <row r="913" spans="1:6" x14ac:dyDescent="0.35">
      <c r="A913" t="str">
        <f>INDEX('HRG and system LUT'!$P$23:$P$27,MATCH(Starlines!E913,'HRG and system LUT'!$Q$23:$Q$27,0))</f>
        <v>South East London</v>
      </c>
      <c r="B913" s="82" t="str">
        <f t="shared" si="188"/>
        <v>Jul-23</v>
      </c>
      <c r="C913" s="2">
        <f t="shared" si="189"/>
        <v>45109</v>
      </c>
      <c r="D913" t="s">
        <v>522</v>
      </c>
      <c r="E913" t="s">
        <v>112</v>
      </c>
      <c r="F913">
        <v>56</v>
      </c>
    </row>
    <row r="914" spans="1:6" x14ac:dyDescent="0.35">
      <c r="A914" t="str">
        <f>INDEX('HRG and system LUT'!$P$23:$P$27,MATCH(Starlines!E914,'HRG and system LUT'!$Q$23:$Q$27,0))</f>
        <v>South West London</v>
      </c>
      <c r="B914" s="82" t="str">
        <f t="shared" si="188"/>
        <v>Jul-23</v>
      </c>
      <c r="C914" s="2">
        <f t="shared" si="189"/>
        <v>45109</v>
      </c>
      <c r="D914" t="s">
        <v>522</v>
      </c>
      <c r="E914" t="s">
        <v>114</v>
      </c>
      <c r="F914">
        <v>74</v>
      </c>
    </row>
    <row r="915" spans="1:6" x14ac:dyDescent="0.35">
      <c r="A915" t="str">
        <f>INDEX('HRG and system LUT'!$P$23:$P$27,MATCH(Starlines!E915,'HRG and system LUT'!$Q$23:$Q$27,0))</f>
        <v>North Central London</v>
      </c>
      <c r="B915" s="82" t="str">
        <f t="shared" si="188"/>
        <v>Jul-23</v>
      </c>
      <c r="C915" s="2">
        <f t="shared" si="189"/>
        <v>45116</v>
      </c>
      <c r="D915" t="s">
        <v>523</v>
      </c>
      <c r="E915" t="s">
        <v>108</v>
      </c>
      <c r="F915">
        <v>54</v>
      </c>
    </row>
    <row r="916" spans="1:6" x14ac:dyDescent="0.35">
      <c r="A916" t="str">
        <f>INDEX('HRG and system LUT'!$P$23:$P$27,MATCH(Starlines!E916,'HRG and system LUT'!$Q$23:$Q$27,0))</f>
        <v>North East London</v>
      </c>
      <c r="B916" s="82" t="str">
        <f t="shared" si="188"/>
        <v>Jul-23</v>
      </c>
      <c r="C916" s="2">
        <f t="shared" si="189"/>
        <v>45116</v>
      </c>
      <c r="D916" t="s">
        <v>523</v>
      </c>
      <c r="E916" t="s">
        <v>106</v>
      </c>
      <c r="F916">
        <v>54</v>
      </c>
    </row>
    <row r="917" spans="1:6" x14ac:dyDescent="0.35">
      <c r="A917" t="str">
        <f>INDEX('HRG and system LUT'!$P$23:$P$27,MATCH(Starlines!E917,'HRG and system LUT'!$Q$23:$Q$27,0))</f>
        <v>North West London</v>
      </c>
      <c r="B917" s="82" t="str">
        <f t="shared" si="188"/>
        <v>Jul-23</v>
      </c>
      <c r="C917" s="2">
        <f t="shared" si="189"/>
        <v>45116</v>
      </c>
      <c r="D917" t="s">
        <v>523</v>
      </c>
      <c r="E917" t="s">
        <v>110</v>
      </c>
      <c r="F917">
        <v>91</v>
      </c>
    </row>
    <row r="918" spans="1:6" x14ac:dyDescent="0.35">
      <c r="A918" t="str">
        <f>INDEX('HRG and system LUT'!$P$23:$P$27,MATCH(Starlines!E918,'HRG and system LUT'!$Q$23:$Q$27,0))</f>
        <v>South East London</v>
      </c>
      <c r="B918" s="82" t="str">
        <f t="shared" si="188"/>
        <v>Jul-23</v>
      </c>
      <c r="C918" s="2">
        <f t="shared" si="189"/>
        <v>45116</v>
      </c>
      <c r="D918" t="s">
        <v>523</v>
      </c>
      <c r="E918" t="s">
        <v>112</v>
      </c>
      <c r="F918">
        <v>88</v>
      </c>
    </row>
    <row r="919" spans="1:6" x14ac:dyDescent="0.35">
      <c r="A919" t="str">
        <f>INDEX('HRG and system LUT'!$P$23:$P$27,MATCH(Starlines!E919,'HRG and system LUT'!$Q$23:$Q$27,0))</f>
        <v>South West London</v>
      </c>
      <c r="B919" s="82" t="str">
        <f t="shared" si="188"/>
        <v>Jul-23</v>
      </c>
      <c r="C919" s="2">
        <f>C914+7</f>
        <v>45116</v>
      </c>
      <c r="D919" t="s">
        <v>523</v>
      </c>
      <c r="E919" t="s">
        <v>114</v>
      </c>
      <c r="F919">
        <v>46</v>
      </c>
    </row>
    <row r="920" spans="1:6" x14ac:dyDescent="0.35">
      <c r="A920" t="str">
        <f>INDEX('HRG and system LUT'!$P$23:$P$27,MATCH(Starlines!E920,'HRG and system LUT'!$Q$23:$Q$27,0))</f>
        <v>North Central London</v>
      </c>
      <c r="B920" s="82" t="str">
        <f t="shared" si="188"/>
        <v>Jul-23</v>
      </c>
      <c r="C920" s="2">
        <f t="shared" si="189"/>
        <v>45123</v>
      </c>
      <c r="D920" t="s">
        <v>524</v>
      </c>
      <c r="E920" t="s">
        <v>108</v>
      </c>
      <c r="F920">
        <v>73</v>
      </c>
    </row>
    <row r="921" spans="1:6" x14ac:dyDescent="0.35">
      <c r="A921" t="str">
        <f>INDEX('HRG and system LUT'!$P$23:$P$27,MATCH(Starlines!E921,'HRG and system LUT'!$Q$23:$Q$27,0))</f>
        <v>North East London</v>
      </c>
      <c r="B921" s="82" t="str">
        <f t="shared" si="188"/>
        <v>Jul-23</v>
      </c>
      <c r="C921" s="2">
        <f t="shared" si="189"/>
        <v>45123</v>
      </c>
      <c r="D921" t="s">
        <v>524</v>
      </c>
      <c r="E921" t="s">
        <v>106</v>
      </c>
      <c r="F921">
        <v>51</v>
      </c>
    </row>
    <row r="922" spans="1:6" x14ac:dyDescent="0.35">
      <c r="A922" t="str">
        <f>INDEX('HRG and system LUT'!$P$23:$P$27,MATCH(Starlines!E922,'HRG and system LUT'!$Q$23:$Q$27,0))</f>
        <v>North West London</v>
      </c>
      <c r="B922" s="82" t="str">
        <f t="shared" si="188"/>
        <v>Jul-23</v>
      </c>
      <c r="C922" s="2">
        <f t="shared" si="189"/>
        <v>45123</v>
      </c>
      <c r="D922" t="s">
        <v>524</v>
      </c>
      <c r="E922" t="s">
        <v>110</v>
      </c>
      <c r="F922">
        <v>106</v>
      </c>
    </row>
    <row r="923" spans="1:6" x14ac:dyDescent="0.35">
      <c r="A923" t="str">
        <f>INDEX('HRG and system LUT'!$P$23:$P$27,MATCH(Starlines!E923,'HRG and system LUT'!$Q$23:$Q$27,0))</f>
        <v>South East London</v>
      </c>
      <c r="B923" s="82" t="str">
        <f t="shared" si="188"/>
        <v>Jul-23</v>
      </c>
      <c r="C923" s="2">
        <f t="shared" si="189"/>
        <v>45123</v>
      </c>
      <c r="D923" t="s">
        <v>524</v>
      </c>
      <c r="E923" t="s">
        <v>112</v>
      </c>
      <c r="F923">
        <v>60</v>
      </c>
    </row>
    <row r="924" spans="1:6" x14ac:dyDescent="0.35">
      <c r="A924" t="str">
        <f>INDEX('HRG and system LUT'!$P$23:$P$27,MATCH(Starlines!E924,'HRG and system LUT'!$Q$23:$Q$27,0))</f>
        <v>South West London</v>
      </c>
      <c r="B924" s="82" t="str">
        <f t="shared" si="188"/>
        <v>Jul-23</v>
      </c>
      <c r="C924" s="2">
        <f t="shared" si="189"/>
        <v>45123</v>
      </c>
      <c r="D924" t="s">
        <v>524</v>
      </c>
      <c r="E924" t="s">
        <v>114</v>
      </c>
      <c r="F924">
        <v>34</v>
      </c>
    </row>
    <row r="925" spans="1:6" x14ac:dyDescent="0.35">
      <c r="A925" t="str">
        <f>INDEX('HRG and system LUT'!$P$23:$P$27,MATCH(Starlines!E925,'HRG and system LUT'!$Q$23:$Q$27,0))</f>
        <v>North Central London</v>
      </c>
      <c r="B925" s="82" t="str">
        <f t="shared" si="188"/>
        <v>Jul-23</v>
      </c>
      <c r="C925" s="2">
        <f>C920+7</f>
        <v>45130</v>
      </c>
      <c r="D925" t="s">
        <v>525</v>
      </c>
      <c r="E925" t="s">
        <v>108</v>
      </c>
      <c r="F925">
        <v>71</v>
      </c>
    </row>
    <row r="926" spans="1:6" x14ac:dyDescent="0.35">
      <c r="A926" t="str">
        <f>INDEX('HRG and system LUT'!$P$23:$P$27,MATCH(Starlines!E926,'HRG and system LUT'!$Q$23:$Q$27,0))</f>
        <v>North East London</v>
      </c>
      <c r="B926" s="82" t="str">
        <f t="shared" si="188"/>
        <v>Jul-23</v>
      </c>
      <c r="C926" s="2">
        <f t="shared" si="189"/>
        <v>45130</v>
      </c>
      <c r="D926" t="s">
        <v>525</v>
      </c>
      <c r="E926" t="s">
        <v>106</v>
      </c>
      <c r="F926">
        <v>77</v>
      </c>
    </row>
    <row r="927" spans="1:6" x14ac:dyDescent="0.35">
      <c r="A927" t="str">
        <f>INDEX('HRG and system LUT'!$P$23:$P$27,MATCH(Starlines!E927,'HRG and system LUT'!$Q$23:$Q$27,0))</f>
        <v>North West London</v>
      </c>
      <c r="B927" s="82" t="str">
        <f t="shared" si="188"/>
        <v>Jul-23</v>
      </c>
      <c r="C927" s="2">
        <f t="shared" si="189"/>
        <v>45130</v>
      </c>
      <c r="D927" t="s">
        <v>525</v>
      </c>
      <c r="E927" t="s">
        <v>110</v>
      </c>
      <c r="F927">
        <v>67</v>
      </c>
    </row>
    <row r="928" spans="1:6" x14ac:dyDescent="0.35">
      <c r="A928" t="str">
        <f>INDEX('HRG and system LUT'!$P$23:$P$27,MATCH(Starlines!E928,'HRG and system LUT'!$Q$23:$Q$27,0))</f>
        <v>South East London</v>
      </c>
      <c r="B928" s="82" t="str">
        <f t="shared" si="188"/>
        <v>Jul-23</v>
      </c>
      <c r="C928" s="2">
        <f t="shared" si="189"/>
        <v>45130</v>
      </c>
      <c r="D928" t="s">
        <v>525</v>
      </c>
      <c r="E928" t="s">
        <v>112</v>
      </c>
      <c r="F928">
        <v>60</v>
      </c>
    </row>
    <row r="929" spans="1:6" x14ac:dyDescent="0.35">
      <c r="A929" t="str">
        <f>INDEX('HRG and system LUT'!$P$23:$P$27,MATCH(Starlines!E929,'HRG and system LUT'!$Q$23:$Q$27,0))</f>
        <v>South West London</v>
      </c>
      <c r="B929" s="82" t="str">
        <f t="shared" si="188"/>
        <v>Jul-23</v>
      </c>
      <c r="C929" s="2">
        <f t="shared" si="189"/>
        <v>45130</v>
      </c>
      <c r="D929" t="s">
        <v>525</v>
      </c>
      <c r="E929" t="s">
        <v>114</v>
      </c>
      <c r="F929">
        <v>61</v>
      </c>
    </row>
    <row r="930" spans="1:6" x14ac:dyDescent="0.35">
      <c r="A930" t="str">
        <f>INDEX('HRG and system LUT'!$P$23:$P$27,MATCH(Starlines!E930,'HRG and system LUT'!$Q$23:$Q$27,0))</f>
        <v>North Central London</v>
      </c>
      <c r="B930" s="82" t="str">
        <f t="shared" si="188"/>
        <v>Jul-23</v>
      </c>
      <c r="C930" s="2">
        <f t="shared" si="189"/>
        <v>45137</v>
      </c>
      <c r="D930" t="s">
        <v>526</v>
      </c>
      <c r="E930" t="s">
        <v>108</v>
      </c>
      <c r="F930">
        <v>63</v>
      </c>
    </row>
    <row r="931" spans="1:6" x14ac:dyDescent="0.35">
      <c r="A931" t="str">
        <f>INDEX('HRG and system LUT'!$P$23:$P$27,MATCH(Starlines!E931,'HRG and system LUT'!$Q$23:$Q$27,0))</f>
        <v>North East London</v>
      </c>
      <c r="B931" s="82" t="str">
        <f t="shared" si="188"/>
        <v>Jul-23</v>
      </c>
      <c r="C931" s="2">
        <f t="shared" si="189"/>
        <v>45137</v>
      </c>
      <c r="D931" t="s">
        <v>526</v>
      </c>
      <c r="E931" t="s">
        <v>106</v>
      </c>
      <c r="F931">
        <v>59</v>
      </c>
    </row>
    <row r="932" spans="1:6" x14ac:dyDescent="0.35">
      <c r="A932" t="str">
        <f>INDEX('HRG and system LUT'!$P$23:$P$27,MATCH(Starlines!E932,'HRG and system LUT'!$Q$23:$Q$27,0))</f>
        <v>North West London</v>
      </c>
      <c r="B932" s="82" t="str">
        <f t="shared" si="188"/>
        <v>Jul-23</v>
      </c>
      <c r="C932" s="2">
        <f t="shared" si="189"/>
        <v>45137</v>
      </c>
      <c r="D932" t="s">
        <v>526</v>
      </c>
      <c r="E932" t="s">
        <v>110</v>
      </c>
      <c r="F932">
        <v>92</v>
      </c>
    </row>
    <row r="933" spans="1:6" x14ac:dyDescent="0.35">
      <c r="A933" t="str">
        <f>INDEX('HRG and system LUT'!$P$23:$P$27,MATCH(Starlines!E933,'HRG and system LUT'!$Q$23:$Q$27,0))</f>
        <v>South East London</v>
      </c>
      <c r="B933" s="82" t="str">
        <f t="shared" si="188"/>
        <v>Jul-23</v>
      </c>
      <c r="C933" s="2">
        <f t="shared" si="189"/>
        <v>45137</v>
      </c>
      <c r="D933" t="s">
        <v>526</v>
      </c>
      <c r="E933" t="s">
        <v>112</v>
      </c>
      <c r="F933">
        <v>76</v>
      </c>
    </row>
    <row r="934" spans="1:6" x14ac:dyDescent="0.35">
      <c r="A934" t="str">
        <f>INDEX('HRG and system LUT'!$P$23:$P$27,MATCH(Starlines!E934,'HRG and system LUT'!$Q$23:$Q$27,0))</f>
        <v>South West London</v>
      </c>
      <c r="B934" s="82" t="str">
        <f t="shared" si="188"/>
        <v>Jul-23</v>
      </c>
      <c r="C934" s="2">
        <f t="shared" si="189"/>
        <v>45137</v>
      </c>
      <c r="D934" t="s">
        <v>526</v>
      </c>
      <c r="E934" t="s">
        <v>114</v>
      </c>
      <c r="F934">
        <v>64</v>
      </c>
    </row>
    <row r="935" spans="1:6" x14ac:dyDescent="0.35">
      <c r="A935" t="str">
        <f>INDEX('HRG and system LUT'!$P$23:$P$27,MATCH(Starlines!E935,'HRG and system LUT'!$Q$23:$Q$27,0))</f>
        <v>North Central London</v>
      </c>
      <c r="B935" s="82" t="str">
        <f t="shared" si="188"/>
        <v>Aug-23</v>
      </c>
      <c r="C935" s="2">
        <f t="shared" si="189"/>
        <v>45144</v>
      </c>
      <c r="D935" t="s">
        <v>527</v>
      </c>
      <c r="E935" t="s">
        <v>108</v>
      </c>
      <c r="F935">
        <v>69</v>
      </c>
    </row>
    <row r="936" spans="1:6" x14ac:dyDescent="0.35">
      <c r="A936" t="str">
        <f>INDEX('HRG and system LUT'!$P$23:$P$27,MATCH(Starlines!E936,'HRG and system LUT'!$Q$23:$Q$27,0))</f>
        <v>North East London</v>
      </c>
      <c r="B936" s="82" t="str">
        <f t="shared" si="188"/>
        <v>Aug-23</v>
      </c>
      <c r="C936" s="2">
        <f t="shared" si="189"/>
        <v>45144</v>
      </c>
      <c r="D936" t="s">
        <v>527</v>
      </c>
      <c r="E936" t="s">
        <v>106</v>
      </c>
      <c r="F936">
        <v>59</v>
      </c>
    </row>
    <row r="937" spans="1:6" x14ac:dyDescent="0.35">
      <c r="A937" t="str">
        <f>INDEX('HRG and system LUT'!$P$23:$P$27,MATCH(Starlines!E937,'HRG and system LUT'!$Q$23:$Q$27,0))</f>
        <v>North West London</v>
      </c>
      <c r="B937" s="82" t="str">
        <f t="shared" si="188"/>
        <v>Aug-23</v>
      </c>
      <c r="C937" s="2">
        <f t="shared" si="189"/>
        <v>45144</v>
      </c>
      <c r="D937" t="s">
        <v>527</v>
      </c>
      <c r="E937" t="s">
        <v>110</v>
      </c>
      <c r="F937">
        <v>80</v>
      </c>
    </row>
    <row r="938" spans="1:6" x14ac:dyDescent="0.35">
      <c r="A938" t="str">
        <f>INDEX('HRG and system LUT'!$P$23:$P$27,MATCH(Starlines!E938,'HRG and system LUT'!$Q$23:$Q$27,0))</f>
        <v>South East London</v>
      </c>
      <c r="B938" s="82" t="str">
        <f t="shared" si="188"/>
        <v>Aug-23</v>
      </c>
      <c r="C938" s="2">
        <f t="shared" si="189"/>
        <v>45144</v>
      </c>
      <c r="D938" t="s">
        <v>527</v>
      </c>
      <c r="E938" t="s">
        <v>112</v>
      </c>
      <c r="F938">
        <v>71</v>
      </c>
    </row>
    <row r="939" spans="1:6" x14ac:dyDescent="0.35">
      <c r="A939" t="str">
        <f>INDEX('HRG and system LUT'!$P$23:$P$27,MATCH(Starlines!E939,'HRG and system LUT'!$Q$23:$Q$27,0))</f>
        <v>South West London</v>
      </c>
      <c r="B939" s="82" t="str">
        <f t="shared" si="188"/>
        <v>Aug-23</v>
      </c>
      <c r="C939" s="2">
        <f t="shared" si="189"/>
        <v>45144</v>
      </c>
      <c r="D939" t="s">
        <v>527</v>
      </c>
      <c r="E939" t="s">
        <v>114</v>
      </c>
      <c r="F939">
        <v>50</v>
      </c>
    </row>
    <row r="940" spans="1:6" x14ac:dyDescent="0.35">
      <c r="A940" t="str">
        <f>INDEX('HRG and system LUT'!$P$23:$P$27,MATCH(Starlines!E940,'HRG and system LUT'!$Q$23:$Q$27,0))</f>
        <v>North Central London</v>
      </c>
      <c r="B940" s="82" t="str">
        <f t="shared" si="188"/>
        <v>Aug-23</v>
      </c>
      <c r="C940" s="2">
        <f t="shared" si="189"/>
        <v>45151</v>
      </c>
      <c r="D940" t="s">
        <v>528</v>
      </c>
      <c r="E940" t="s">
        <v>108</v>
      </c>
      <c r="F940">
        <v>66</v>
      </c>
    </row>
    <row r="941" spans="1:6" x14ac:dyDescent="0.35">
      <c r="A941" t="str">
        <f>INDEX('HRG and system LUT'!$P$23:$P$27,MATCH(Starlines!E941,'HRG and system LUT'!$Q$23:$Q$27,0))</f>
        <v>North East London</v>
      </c>
      <c r="B941" s="82" t="str">
        <f t="shared" si="188"/>
        <v>Aug-23</v>
      </c>
      <c r="C941" s="2">
        <f t="shared" si="189"/>
        <v>45151</v>
      </c>
      <c r="D941" t="s">
        <v>528</v>
      </c>
      <c r="E941" t="s">
        <v>106</v>
      </c>
      <c r="F941">
        <v>70</v>
      </c>
    </row>
    <row r="942" spans="1:6" x14ac:dyDescent="0.35">
      <c r="A942" t="str">
        <f>INDEX('HRG and system LUT'!$P$23:$P$27,MATCH(Starlines!E942,'HRG and system LUT'!$Q$23:$Q$27,0))</f>
        <v>North West London</v>
      </c>
      <c r="B942" s="82" t="str">
        <f t="shared" si="188"/>
        <v>Aug-23</v>
      </c>
      <c r="C942" s="2">
        <f t="shared" si="189"/>
        <v>45151</v>
      </c>
      <c r="D942" t="s">
        <v>528</v>
      </c>
      <c r="E942" t="s">
        <v>110</v>
      </c>
      <c r="F942">
        <v>68</v>
      </c>
    </row>
    <row r="943" spans="1:6" x14ac:dyDescent="0.35">
      <c r="A943" t="str">
        <f>INDEX('HRG and system LUT'!$P$23:$P$27,MATCH(Starlines!E943,'HRG and system LUT'!$Q$23:$Q$27,0))</f>
        <v>South East London</v>
      </c>
      <c r="B943" s="82" t="str">
        <f t="shared" si="188"/>
        <v>Aug-23</v>
      </c>
      <c r="C943" s="2">
        <f t="shared" si="189"/>
        <v>45151</v>
      </c>
      <c r="D943" t="s">
        <v>528</v>
      </c>
      <c r="E943" t="s">
        <v>112</v>
      </c>
      <c r="F943">
        <v>78</v>
      </c>
    </row>
    <row r="944" spans="1:6" x14ac:dyDescent="0.35">
      <c r="A944" t="str">
        <f>INDEX('HRG and system LUT'!$P$23:$P$27,MATCH(Starlines!E944,'HRG and system LUT'!$Q$23:$Q$27,0))</f>
        <v>South West London</v>
      </c>
      <c r="B944" s="82" t="str">
        <f t="shared" si="188"/>
        <v>Aug-23</v>
      </c>
      <c r="C944" s="2">
        <f t="shared" si="189"/>
        <v>45151</v>
      </c>
      <c r="D944" t="s">
        <v>528</v>
      </c>
      <c r="E944" t="s">
        <v>114</v>
      </c>
      <c r="F944">
        <v>44</v>
      </c>
    </row>
    <row r="945" spans="1:6" x14ac:dyDescent="0.35">
      <c r="A945" t="str">
        <f>INDEX('HRG and system LUT'!$P$23:$P$27,MATCH(Starlines!E945,'HRG and system LUT'!$Q$23:$Q$27,0))</f>
        <v>North Central London</v>
      </c>
      <c r="B945" s="82" t="str">
        <f t="shared" ref="B945:B949" si="190">TEXT(VALUE(C945),"mmm-yy")</f>
        <v>Aug-23</v>
      </c>
      <c r="C945" s="2">
        <f t="shared" si="189"/>
        <v>45158</v>
      </c>
      <c r="D945" t="s">
        <v>528</v>
      </c>
      <c r="E945" t="s">
        <v>108</v>
      </c>
      <c r="F945">
        <v>66</v>
      </c>
    </row>
    <row r="946" spans="1:6" x14ac:dyDescent="0.35">
      <c r="A946" t="str">
        <f>INDEX('HRG and system LUT'!$P$23:$P$27,MATCH(Starlines!E946,'HRG and system LUT'!$Q$23:$Q$27,0))</f>
        <v>North East London</v>
      </c>
      <c r="B946" s="82" t="str">
        <f t="shared" si="190"/>
        <v>Aug-23</v>
      </c>
      <c r="C946" s="2">
        <f t="shared" si="189"/>
        <v>45158</v>
      </c>
      <c r="D946" t="s">
        <v>528</v>
      </c>
      <c r="E946" t="s">
        <v>106</v>
      </c>
      <c r="F946">
        <v>70</v>
      </c>
    </row>
    <row r="947" spans="1:6" x14ac:dyDescent="0.35">
      <c r="A947" t="str">
        <f>INDEX('HRG and system LUT'!$P$23:$P$27,MATCH(Starlines!E947,'HRG and system LUT'!$Q$23:$Q$27,0))</f>
        <v>North West London</v>
      </c>
      <c r="B947" s="82" t="str">
        <f t="shared" si="190"/>
        <v>Aug-23</v>
      </c>
      <c r="C947" s="2">
        <f t="shared" si="189"/>
        <v>45158</v>
      </c>
      <c r="D947" t="s">
        <v>528</v>
      </c>
      <c r="E947" t="s">
        <v>110</v>
      </c>
      <c r="F947">
        <v>68</v>
      </c>
    </row>
    <row r="948" spans="1:6" x14ac:dyDescent="0.35">
      <c r="A948" t="str">
        <f>INDEX('HRG and system LUT'!$P$23:$P$27,MATCH(Starlines!E948,'HRG and system LUT'!$Q$23:$Q$27,0))</f>
        <v>South East London</v>
      </c>
      <c r="B948" s="82" t="str">
        <f t="shared" si="190"/>
        <v>Aug-23</v>
      </c>
      <c r="C948" s="2">
        <f t="shared" si="189"/>
        <v>45158</v>
      </c>
      <c r="D948" t="s">
        <v>528</v>
      </c>
      <c r="E948" t="s">
        <v>112</v>
      </c>
      <c r="F948">
        <v>78</v>
      </c>
    </row>
    <row r="949" spans="1:6" x14ac:dyDescent="0.35">
      <c r="A949" t="str">
        <f>INDEX('HRG and system LUT'!$P$23:$P$27,MATCH(Starlines!E949,'HRG and system LUT'!$Q$23:$Q$27,0))</f>
        <v>South West London</v>
      </c>
      <c r="B949" s="82" t="str">
        <f t="shared" si="190"/>
        <v>Aug-23</v>
      </c>
      <c r="C949" s="2">
        <f t="shared" si="189"/>
        <v>45158</v>
      </c>
      <c r="D949" t="s">
        <v>528</v>
      </c>
      <c r="E949" t="s">
        <v>114</v>
      </c>
      <c r="F949">
        <v>44</v>
      </c>
    </row>
    <row r="950" spans="1:6" x14ac:dyDescent="0.35">
      <c r="A950" t="str">
        <f>INDEX('HRG and system LUT'!$P$23:$P$27,MATCH(Starlines!E950,'HRG and system LUT'!$Q$23:$Q$27,0))</f>
        <v>North Central London</v>
      </c>
      <c r="B950" s="82" t="str">
        <f t="shared" ref="B950:B954" si="191">TEXT(VALUE(C950),"mmm-yy")</f>
        <v>Aug-23</v>
      </c>
      <c r="C950" s="2">
        <f t="shared" si="189"/>
        <v>45165</v>
      </c>
      <c r="D950" t="s">
        <v>529</v>
      </c>
      <c r="E950" t="s">
        <v>108</v>
      </c>
      <c r="F950">
        <v>69</v>
      </c>
    </row>
    <row r="951" spans="1:6" x14ac:dyDescent="0.35">
      <c r="A951" t="str">
        <f>INDEX('HRG and system LUT'!$P$23:$P$27,MATCH(Starlines!E951,'HRG and system LUT'!$Q$23:$Q$27,0))</f>
        <v>North East London</v>
      </c>
      <c r="B951" s="82" t="str">
        <f t="shared" si="191"/>
        <v>Aug-23</v>
      </c>
      <c r="C951" s="2">
        <f t="shared" si="189"/>
        <v>45165</v>
      </c>
      <c r="D951" t="s">
        <v>529</v>
      </c>
      <c r="E951" t="s">
        <v>106</v>
      </c>
      <c r="F951">
        <v>48</v>
      </c>
    </row>
    <row r="952" spans="1:6" x14ac:dyDescent="0.35">
      <c r="A952" t="str">
        <f>INDEX('HRG and system LUT'!$P$23:$P$27,MATCH(Starlines!E952,'HRG and system LUT'!$Q$23:$Q$27,0))</f>
        <v>North West London</v>
      </c>
      <c r="B952" s="82" t="str">
        <f t="shared" si="191"/>
        <v>Aug-23</v>
      </c>
      <c r="C952" s="2">
        <f t="shared" si="189"/>
        <v>45165</v>
      </c>
      <c r="D952" t="s">
        <v>529</v>
      </c>
      <c r="E952" t="s">
        <v>110</v>
      </c>
      <c r="F952">
        <v>75</v>
      </c>
    </row>
    <row r="953" spans="1:6" x14ac:dyDescent="0.35">
      <c r="A953" t="str">
        <f>INDEX('HRG and system LUT'!$P$23:$P$27,MATCH(Starlines!E953,'HRG and system LUT'!$Q$23:$Q$27,0))</f>
        <v>South East London</v>
      </c>
      <c r="B953" s="82" t="str">
        <f t="shared" si="191"/>
        <v>Aug-23</v>
      </c>
      <c r="C953" s="2">
        <f t="shared" si="189"/>
        <v>45165</v>
      </c>
      <c r="D953" t="s">
        <v>529</v>
      </c>
      <c r="E953" t="s">
        <v>112</v>
      </c>
      <c r="F953">
        <v>59</v>
      </c>
    </row>
    <row r="954" spans="1:6" x14ac:dyDescent="0.35">
      <c r="A954" t="str">
        <f>INDEX('HRG and system LUT'!$P$23:$P$27,MATCH(Starlines!E954,'HRG and system LUT'!$Q$23:$Q$27,0))</f>
        <v>South West London</v>
      </c>
      <c r="B954" s="82" t="str">
        <f t="shared" si="191"/>
        <v>Aug-23</v>
      </c>
      <c r="C954" s="2">
        <f t="shared" si="189"/>
        <v>45165</v>
      </c>
      <c r="D954" t="s">
        <v>529</v>
      </c>
      <c r="E954" t="s">
        <v>114</v>
      </c>
      <c r="F954">
        <v>62</v>
      </c>
    </row>
    <row r="955" spans="1:6" x14ac:dyDescent="0.35">
      <c r="A955" t="str">
        <f>INDEX('HRG and system LUT'!$P$23:$P$27,MATCH(Starlines!E955,'HRG and system LUT'!$Q$23:$Q$27,0))</f>
        <v>North Central London</v>
      </c>
      <c r="B955" s="82" t="str">
        <f t="shared" ref="B955:B959" si="192">TEXT(VALUE(C955),"mmm-yy")</f>
        <v>Sep-23</v>
      </c>
      <c r="C955" s="2">
        <f t="shared" si="189"/>
        <v>45172</v>
      </c>
      <c r="D955" t="s">
        <v>530</v>
      </c>
      <c r="E955" t="s">
        <v>108</v>
      </c>
      <c r="F955">
        <v>59</v>
      </c>
    </row>
    <row r="956" spans="1:6" x14ac:dyDescent="0.35">
      <c r="A956" t="str">
        <f>INDEX('HRG and system LUT'!$P$23:$P$27,MATCH(Starlines!E956,'HRG and system LUT'!$Q$23:$Q$27,0))</f>
        <v>North East London</v>
      </c>
      <c r="B956" s="82" t="str">
        <f t="shared" si="192"/>
        <v>Sep-23</v>
      </c>
      <c r="C956" s="2">
        <f t="shared" si="189"/>
        <v>45172</v>
      </c>
      <c r="D956" t="s">
        <v>530</v>
      </c>
      <c r="E956" t="s">
        <v>106</v>
      </c>
      <c r="F956">
        <v>67</v>
      </c>
    </row>
    <row r="957" spans="1:6" x14ac:dyDescent="0.35">
      <c r="A957" t="str">
        <f>INDEX('HRG and system LUT'!$P$23:$P$27,MATCH(Starlines!E957,'HRG and system LUT'!$Q$23:$Q$27,0))</f>
        <v>North West London</v>
      </c>
      <c r="B957" s="82" t="str">
        <f t="shared" si="192"/>
        <v>Sep-23</v>
      </c>
      <c r="C957" s="2">
        <f t="shared" si="189"/>
        <v>45172</v>
      </c>
      <c r="D957" t="s">
        <v>530</v>
      </c>
      <c r="E957" t="s">
        <v>110</v>
      </c>
      <c r="F957">
        <v>97</v>
      </c>
    </row>
    <row r="958" spans="1:6" x14ac:dyDescent="0.35">
      <c r="A958" t="str">
        <f>INDEX('HRG and system LUT'!$P$23:$P$27,MATCH(Starlines!E958,'HRG and system LUT'!$Q$23:$Q$27,0))</f>
        <v>South East London</v>
      </c>
      <c r="B958" s="82" t="str">
        <f t="shared" si="192"/>
        <v>Sep-23</v>
      </c>
      <c r="C958" s="2">
        <f t="shared" si="189"/>
        <v>45172</v>
      </c>
      <c r="D958" t="s">
        <v>530</v>
      </c>
      <c r="E958" t="s">
        <v>112</v>
      </c>
      <c r="F958">
        <v>71</v>
      </c>
    </row>
    <row r="959" spans="1:6" x14ac:dyDescent="0.35">
      <c r="A959" t="str">
        <f>INDEX('HRG and system LUT'!$P$23:$P$27,MATCH(Starlines!E959,'HRG and system LUT'!$Q$23:$Q$27,0))</f>
        <v>South West London</v>
      </c>
      <c r="B959" s="82" t="str">
        <f t="shared" si="192"/>
        <v>Sep-23</v>
      </c>
      <c r="C959" s="2">
        <f t="shared" si="189"/>
        <v>45172</v>
      </c>
      <c r="D959" t="s">
        <v>530</v>
      </c>
      <c r="E959" t="s">
        <v>114</v>
      </c>
      <c r="F959">
        <v>57</v>
      </c>
    </row>
    <row r="960" spans="1:6" x14ac:dyDescent="0.35">
      <c r="A960" t="str">
        <f>INDEX('HRG and system LUT'!$P$23:$P$27,MATCH(Starlines!E960,'HRG and system LUT'!$Q$23:$Q$27,0))</f>
        <v>North Central London</v>
      </c>
      <c r="B960" s="82" t="str">
        <f t="shared" ref="B960:B964" si="193">TEXT(VALUE(C960),"mmm-yy")</f>
        <v>Sep-23</v>
      </c>
      <c r="C960" s="2">
        <f t="shared" si="189"/>
        <v>45179</v>
      </c>
      <c r="D960" t="s">
        <v>531</v>
      </c>
      <c r="E960" t="s">
        <v>108</v>
      </c>
      <c r="F960">
        <v>60</v>
      </c>
    </row>
    <row r="961" spans="1:6" x14ac:dyDescent="0.35">
      <c r="A961" t="str">
        <f>INDEX('HRG and system LUT'!$P$23:$P$27,MATCH(Starlines!E961,'HRG and system LUT'!$Q$23:$Q$27,0))</f>
        <v>North East London</v>
      </c>
      <c r="B961" s="82" t="str">
        <f t="shared" si="193"/>
        <v>Sep-23</v>
      </c>
      <c r="C961" s="2">
        <f t="shared" si="189"/>
        <v>45179</v>
      </c>
      <c r="D961" t="s">
        <v>531</v>
      </c>
      <c r="E961" t="s">
        <v>106</v>
      </c>
      <c r="F961">
        <v>62</v>
      </c>
    </row>
    <row r="962" spans="1:6" x14ac:dyDescent="0.35">
      <c r="A962" t="str">
        <f>INDEX('HRG and system LUT'!$P$23:$P$27,MATCH(Starlines!E962,'HRG and system LUT'!$Q$23:$Q$27,0))</f>
        <v>North West London</v>
      </c>
      <c r="B962" s="82" t="str">
        <f t="shared" si="193"/>
        <v>Sep-23</v>
      </c>
      <c r="C962" s="2">
        <f t="shared" si="189"/>
        <v>45179</v>
      </c>
      <c r="D962" t="s">
        <v>531</v>
      </c>
      <c r="E962" t="s">
        <v>110</v>
      </c>
      <c r="F962">
        <v>89</v>
      </c>
    </row>
    <row r="963" spans="1:6" x14ac:dyDescent="0.35">
      <c r="A963" t="str">
        <f>INDEX('HRG and system LUT'!$P$23:$P$27,MATCH(Starlines!E963,'HRG and system LUT'!$Q$23:$Q$27,0))</f>
        <v>South East London</v>
      </c>
      <c r="B963" s="82" t="str">
        <f t="shared" si="193"/>
        <v>Sep-23</v>
      </c>
      <c r="C963" s="2">
        <f t="shared" si="189"/>
        <v>45179</v>
      </c>
      <c r="D963" t="s">
        <v>531</v>
      </c>
      <c r="E963" t="s">
        <v>112</v>
      </c>
      <c r="F963">
        <v>82</v>
      </c>
    </row>
    <row r="964" spans="1:6" x14ac:dyDescent="0.35">
      <c r="A964" t="str">
        <f>INDEX('HRG and system LUT'!$P$23:$P$27,MATCH(Starlines!E964,'HRG and system LUT'!$Q$23:$Q$27,0))</f>
        <v>South West London</v>
      </c>
      <c r="B964" s="82" t="str">
        <f t="shared" si="193"/>
        <v>Sep-23</v>
      </c>
      <c r="C964" s="2">
        <f t="shared" si="189"/>
        <v>45179</v>
      </c>
      <c r="D964" t="s">
        <v>531</v>
      </c>
      <c r="E964" t="s">
        <v>114</v>
      </c>
      <c r="F964">
        <v>65</v>
      </c>
    </row>
    <row r="965" spans="1:6" x14ac:dyDescent="0.35">
      <c r="A965" t="str">
        <f>INDEX('HRG and system LUT'!$P$23:$P$27,MATCH(Starlines!E965,'HRG and system LUT'!$Q$23:$Q$27,0))</f>
        <v>North Central London</v>
      </c>
      <c r="B965" s="82" t="str">
        <f t="shared" ref="B965:B969" si="194">TEXT(VALUE(C965),"mmm-yy")</f>
        <v>Sep-23</v>
      </c>
      <c r="C965" s="2">
        <f t="shared" si="189"/>
        <v>45186</v>
      </c>
      <c r="D965" t="s">
        <v>532</v>
      </c>
      <c r="E965" t="s">
        <v>108</v>
      </c>
      <c r="F965">
        <v>83</v>
      </c>
    </row>
    <row r="966" spans="1:6" x14ac:dyDescent="0.35">
      <c r="A966" t="str">
        <f>INDEX('HRG and system LUT'!$P$23:$P$27,MATCH(Starlines!E966,'HRG and system LUT'!$Q$23:$Q$27,0))</f>
        <v>North East London</v>
      </c>
      <c r="B966" s="82" t="str">
        <f t="shared" si="194"/>
        <v>Sep-23</v>
      </c>
      <c r="C966" s="2">
        <f t="shared" si="189"/>
        <v>45186</v>
      </c>
      <c r="D966" t="s">
        <v>532</v>
      </c>
      <c r="E966" t="s">
        <v>106</v>
      </c>
      <c r="F966">
        <v>61</v>
      </c>
    </row>
    <row r="967" spans="1:6" x14ac:dyDescent="0.35">
      <c r="A967" t="str">
        <f>INDEX('HRG and system LUT'!$P$23:$P$27,MATCH(Starlines!E967,'HRG and system LUT'!$Q$23:$Q$27,0))</f>
        <v>North West London</v>
      </c>
      <c r="B967" s="82" t="str">
        <f t="shared" si="194"/>
        <v>Sep-23</v>
      </c>
      <c r="C967" s="2">
        <f t="shared" si="189"/>
        <v>45186</v>
      </c>
      <c r="D967" t="s">
        <v>532</v>
      </c>
      <c r="E967" t="s">
        <v>110</v>
      </c>
      <c r="F967">
        <v>65</v>
      </c>
    </row>
    <row r="968" spans="1:6" x14ac:dyDescent="0.35">
      <c r="A968" t="str">
        <f>INDEX('HRG and system LUT'!$P$23:$P$27,MATCH(Starlines!E968,'HRG and system LUT'!$Q$23:$Q$27,0))</f>
        <v>South East London</v>
      </c>
      <c r="B968" s="82" t="str">
        <f t="shared" si="194"/>
        <v>Sep-23</v>
      </c>
      <c r="C968" s="2">
        <f t="shared" si="189"/>
        <v>45186</v>
      </c>
      <c r="D968" t="s">
        <v>532</v>
      </c>
      <c r="E968" t="s">
        <v>112</v>
      </c>
      <c r="F968">
        <v>77</v>
      </c>
    </row>
    <row r="969" spans="1:6" x14ac:dyDescent="0.35">
      <c r="A969" t="str">
        <f>INDEX('HRG and system LUT'!$P$23:$P$27,MATCH(Starlines!E969,'HRG and system LUT'!$Q$23:$Q$27,0))</f>
        <v>South West London</v>
      </c>
      <c r="B969" s="82" t="str">
        <f t="shared" si="194"/>
        <v>Sep-23</v>
      </c>
      <c r="C969" s="2">
        <f t="shared" ref="C969:C1032" si="195">C964+7</f>
        <v>45186</v>
      </c>
      <c r="D969" t="s">
        <v>532</v>
      </c>
      <c r="E969" t="s">
        <v>114</v>
      </c>
      <c r="F969">
        <v>62</v>
      </c>
    </row>
    <row r="970" spans="1:6" x14ac:dyDescent="0.35">
      <c r="A970" t="str">
        <f>INDEX('HRG and system LUT'!$P$23:$P$27,MATCH(Starlines!E970,'HRG and system LUT'!$Q$23:$Q$27,0))</f>
        <v>North Central London</v>
      </c>
      <c r="B970" s="82" t="str">
        <f t="shared" ref="B970:B974" si="196">TEXT(VALUE(C970),"mmm-yy")</f>
        <v>Sep-23</v>
      </c>
      <c r="C970" s="2">
        <f t="shared" si="195"/>
        <v>45193</v>
      </c>
      <c r="D970" t="s">
        <v>533</v>
      </c>
      <c r="E970" t="s">
        <v>108</v>
      </c>
      <c r="F970">
        <v>64</v>
      </c>
    </row>
    <row r="971" spans="1:6" x14ac:dyDescent="0.35">
      <c r="A971" t="str">
        <f>INDEX('HRG and system LUT'!$P$23:$P$27,MATCH(Starlines!E971,'HRG and system LUT'!$Q$23:$Q$27,0))</f>
        <v>North East London</v>
      </c>
      <c r="B971" s="82" t="str">
        <f t="shared" si="196"/>
        <v>Sep-23</v>
      </c>
      <c r="C971" s="2">
        <f t="shared" si="195"/>
        <v>45193</v>
      </c>
      <c r="D971" t="s">
        <v>533</v>
      </c>
      <c r="E971" t="s">
        <v>106</v>
      </c>
      <c r="F971">
        <v>56</v>
      </c>
    </row>
    <row r="972" spans="1:6" x14ac:dyDescent="0.35">
      <c r="A972" t="str">
        <f>INDEX('HRG and system LUT'!$P$23:$P$27,MATCH(Starlines!E972,'HRG and system LUT'!$Q$23:$Q$27,0))</f>
        <v>North West London</v>
      </c>
      <c r="B972" s="82" t="str">
        <f t="shared" si="196"/>
        <v>Sep-23</v>
      </c>
      <c r="C972" s="2">
        <f t="shared" si="195"/>
        <v>45193</v>
      </c>
      <c r="D972" t="s">
        <v>533</v>
      </c>
      <c r="E972" t="s">
        <v>110</v>
      </c>
      <c r="F972">
        <v>67</v>
      </c>
    </row>
    <row r="973" spans="1:6" x14ac:dyDescent="0.35">
      <c r="A973" t="str">
        <f>INDEX('HRG and system LUT'!$P$23:$P$27,MATCH(Starlines!E973,'HRG and system LUT'!$Q$23:$Q$27,0))</f>
        <v>South East London</v>
      </c>
      <c r="B973" s="82" t="str">
        <f t="shared" si="196"/>
        <v>Sep-23</v>
      </c>
      <c r="C973" s="2">
        <f t="shared" si="195"/>
        <v>45193</v>
      </c>
      <c r="D973" t="s">
        <v>533</v>
      </c>
      <c r="E973" t="s">
        <v>112</v>
      </c>
      <c r="F973">
        <v>75</v>
      </c>
    </row>
    <row r="974" spans="1:6" x14ac:dyDescent="0.35">
      <c r="A974" t="str">
        <f>INDEX('HRG and system LUT'!$P$23:$P$27,MATCH(Starlines!E974,'HRG and system LUT'!$Q$23:$Q$27,0))</f>
        <v>South West London</v>
      </c>
      <c r="B974" s="82" t="str">
        <f t="shared" si="196"/>
        <v>Sep-23</v>
      </c>
      <c r="C974" s="2">
        <f t="shared" si="195"/>
        <v>45193</v>
      </c>
      <c r="D974" t="s">
        <v>533</v>
      </c>
      <c r="E974" t="s">
        <v>114</v>
      </c>
      <c r="F974">
        <v>67</v>
      </c>
    </row>
    <row r="975" spans="1:6" x14ac:dyDescent="0.35">
      <c r="A975" t="str">
        <f>INDEX('HRG and system LUT'!$P$23:$P$27,MATCH(Starlines!E975,'HRG and system LUT'!$Q$23:$Q$27,0))</f>
        <v>North Central London</v>
      </c>
      <c r="B975" s="82" t="str">
        <f t="shared" ref="B975:B979" si="197">TEXT(VALUE(C975),"mmm-yy")</f>
        <v>Oct-23</v>
      </c>
      <c r="C975" s="2">
        <f t="shared" si="195"/>
        <v>45200</v>
      </c>
      <c r="D975" t="s">
        <v>534</v>
      </c>
      <c r="E975" t="s">
        <v>108</v>
      </c>
      <c r="F975">
        <v>62</v>
      </c>
    </row>
    <row r="976" spans="1:6" x14ac:dyDescent="0.35">
      <c r="A976" t="str">
        <f>INDEX('HRG and system LUT'!$P$23:$P$27,MATCH(Starlines!E976,'HRG and system LUT'!$Q$23:$Q$27,0))</f>
        <v>North East London</v>
      </c>
      <c r="B976" s="82" t="str">
        <f t="shared" si="197"/>
        <v>Oct-23</v>
      </c>
      <c r="C976" s="2">
        <f t="shared" si="195"/>
        <v>45200</v>
      </c>
      <c r="D976" t="s">
        <v>534</v>
      </c>
      <c r="E976" t="s">
        <v>106</v>
      </c>
      <c r="F976">
        <v>56</v>
      </c>
    </row>
    <row r="977" spans="1:6" x14ac:dyDescent="0.35">
      <c r="A977" t="str">
        <f>INDEX('HRG and system LUT'!$P$23:$P$27,MATCH(Starlines!E977,'HRG and system LUT'!$Q$23:$Q$27,0))</f>
        <v>North West London</v>
      </c>
      <c r="B977" s="82" t="str">
        <f t="shared" si="197"/>
        <v>Oct-23</v>
      </c>
      <c r="C977" s="2">
        <f t="shared" si="195"/>
        <v>45200</v>
      </c>
      <c r="D977" t="s">
        <v>534</v>
      </c>
      <c r="E977" t="s">
        <v>110</v>
      </c>
      <c r="F977">
        <v>73</v>
      </c>
    </row>
    <row r="978" spans="1:6" x14ac:dyDescent="0.35">
      <c r="A978" t="str">
        <f>INDEX('HRG and system LUT'!$P$23:$P$27,MATCH(Starlines!E978,'HRG and system LUT'!$Q$23:$Q$27,0))</f>
        <v>South East London</v>
      </c>
      <c r="B978" s="82" t="str">
        <f t="shared" si="197"/>
        <v>Oct-23</v>
      </c>
      <c r="C978" s="2">
        <f t="shared" si="195"/>
        <v>45200</v>
      </c>
      <c r="D978" t="s">
        <v>534</v>
      </c>
      <c r="E978" t="s">
        <v>112</v>
      </c>
      <c r="F978">
        <v>84</v>
      </c>
    </row>
    <row r="979" spans="1:6" x14ac:dyDescent="0.35">
      <c r="A979" t="str">
        <f>INDEX('HRG and system LUT'!$P$23:$P$27,MATCH(Starlines!E979,'HRG and system LUT'!$Q$23:$Q$27,0))</f>
        <v>South West London</v>
      </c>
      <c r="B979" s="82" t="str">
        <f t="shared" si="197"/>
        <v>Oct-23</v>
      </c>
      <c r="C979" s="2">
        <f t="shared" si="195"/>
        <v>45200</v>
      </c>
      <c r="D979" t="s">
        <v>534</v>
      </c>
      <c r="E979" t="s">
        <v>114</v>
      </c>
      <c r="F979">
        <v>65</v>
      </c>
    </row>
    <row r="980" spans="1:6" x14ac:dyDescent="0.35">
      <c r="A980" t="str">
        <f>INDEX('HRG and system LUT'!$P$23:$P$27,MATCH(Starlines!E980,'HRG and system LUT'!$Q$23:$Q$27,0))</f>
        <v>North Central London</v>
      </c>
      <c r="B980" s="82" t="str">
        <f t="shared" ref="B980:B984" si="198">TEXT(VALUE(C980),"mmm-yy")</f>
        <v>Oct-23</v>
      </c>
      <c r="C980" s="2">
        <f t="shared" si="195"/>
        <v>45207</v>
      </c>
      <c r="D980" t="s">
        <v>535</v>
      </c>
      <c r="E980" t="s">
        <v>108</v>
      </c>
      <c r="F980">
        <v>42</v>
      </c>
    </row>
    <row r="981" spans="1:6" x14ac:dyDescent="0.35">
      <c r="A981" t="str">
        <f>INDEX('HRG and system LUT'!$P$23:$P$27,MATCH(Starlines!E981,'HRG and system LUT'!$Q$23:$Q$27,0))</f>
        <v>North East London</v>
      </c>
      <c r="B981" s="82" t="str">
        <f t="shared" si="198"/>
        <v>Oct-23</v>
      </c>
      <c r="C981" s="2">
        <f t="shared" si="195"/>
        <v>45207</v>
      </c>
      <c r="D981" t="s">
        <v>535</v>
      </c>
      <c r="E981" t="s">
        <v>106</v>
      </c>
      <c r="F981">
        <v>75</v>
      </c>
    </row>
    <row r="982" spans="1:6" x14ac:dyDescent="0.35">
      <c r="A982" t="str">
        <f>INDEX('HRG and system LUT'!$P$23:$P$27,MATCH(Starlines!E982,'HRG and system LUT'!$Q$23:$Q$27,0))</f>
        <v>North West London</v>
      </c>
      <c r="B982" s="82" t="str">
        <f t="shared" si="198"/>
        <v>Oct-23</v>
      </c>
      <c r="C982" s="2">
        <f t="shared" si="195"/>
        <v>45207</v>
      </c>
      <c r="D982" t="s">
        <v>535</v>
      </c>
      <c r="E982" t="s">
        <v>110</v>
      </c>
      <c r="F982">
        <v>64</v>
      </c>
    </row>
    <row r="983" spans="1:6" x14ac:dyDescent="0.35">
      <c r="A983" t="str">
        <f>INDEX('HRG and system LUT'!$P$23:$P$27,MATCH(Starlines!E983,'HRG and system LUT'!$Q$23:$Q$27,0))</f>
        <v>South East London</v>
      </c>
      <c r="B983" s="82" t="str">
        <f t="shared" si="198"/>
        <v>Oct-23</v>
      </c>
      <c r="C983" s="2">
        <f t="shared" si="195"/>
        <v>45207</v>
      </c>
      <c r="D983" t="s">
        <v>535</v>
      </c>
      <c r="E983" t="s">
        <v>112</v>
      </c>
      <c r="F983">
        <v>94</v>
      </c>
    </row>
    <row r="984" spans="1:6" x14ac:dyDescent="0.35">
      <c r="A984" t="str">
        <f>INDEX('HRG and system LUT'!$P$23:$P$27,MATCH(Starlines!E984,'HRG and system LUT'!$Q$23:$Q$27,0))</f>
        <v>South West London</v>
      </c>
      <c r="B984" s="82" t="str">
        <f t="shared" si="198"/>
        <v>Oct-23</v>
      </c>
      <c r="C984" s="2">
        <f t="shared" si="195"/>
        <v>45207</v>
      </c>
      <c r="D984" t="s">
        <v>535</v>
      </c>
      <c r="E984" t="s">
        <v>114</v>
      </c>
      <c r="F984">
        <v>57</v>
      </c>
    </row>
    <row r="985" spans="1:6" x14ac:dyDescent="0.35">
      <c r="A985" t="str">
        <f>INDEX('HRG and system LUT'!$P$23:$P$27,MATCH(Starlines!E985,'HRG and system LUT'!$Q$23:$Q$27,0))</f>
        <v>North Central London</v>
      </c>
      <c r="B985" s="82" t="str">
        <f t="shared" ref="B985:B989" si="199">TEXT(VALUE(C985),"mmm-yy")</f>
        <v>Oct-23</v>
      </c>
      <c r="C985" s="2">
        <f t="shared" si="195"/>
        <v>45214</v>
      </c>
      <c r="D985" t="s">
        <v>536</v>
      </c>
      <c r="E985" t="s">
        <v>108</v>
      </c>
      <c r="F985">
        <v>44</v>
      </c>
    </row>
    <row r="986" spans="1:6" x14ac:dyDescent="0.35">
      <c r="A986" t="str">
        <f>INDEX('HRG and system LUT'!$P$23:$P$27,MATCH(Starlines!E986,'HRG and system LUT'!$Q$23:$Q$27,0))</f>
        <v>North East London</v>
      </c>
      <c r="B986" s="82" t="str">
        <f t="shared" si="199"/>
        <v>Oct-23</v>
      </c>
      <c r="C986" s="2">
        <f t="shared" si="195"/>
        <v>45214</v>
      </c>
      <c r="D986" t="s">
        <v>536</v>
      </c>
      <c r="E986" t="s">
        <v>106</v>
      </c>
      <c r="F986">
        <v>60</v>
      </c>
    </row>
    <row r="987" spans="1:6" x14ac:dyDescent="0.35">
      <c r="A987" t="str">
        <f>INDEX('HRG and system LUT'!$P$23:$P$27,MATCH(Starlines!E987,'HRG and system LUT'!$Q$23:$Q$27,0))</f>
        <v>North West London</v>
      </c>
      <c r="B987" s="82" t="str">
        <f t="shared" si="199"/>
        <v>Oct-23</v>
      </c>
      <c r="C987" s="2">
        <f t="shared" si="195"/>
        <v>45214</v>
      </c>
      <c r="D987" t="s">
        <v>536</v>
      </c>
      <c r="E987" t="s">
        <v>110</v>
      </c>
      <c r="F987">
        <v>84</v>
      </c>
    </row>
    <row r="988" spans="1:6" x14ac:dyDescent="0.35">
      <c r="A988" t="str">
        <f>INDEX('HRG and system LUT'!$P$23:$P$27,MATCH(Starlines!E988,'HRG and system LUT'!$Q$23:$Q$27,0))</f>
        <v>South East London</v>
      </c>
      <c r="B988" s="82" t="str">
        <f t="shared" si="199"/>
        <v>Oct-23</v>
      </c>
      <c r="C988" s="2">
        <f t="shared" si="195"/>
        <v>45214</v>
      </c>
      <c r="D988" t="s">
        <v>536</v>
      </c>
      <c r="E988" t="s">
        <v>112</v>
      </c>
      <c r="F988">
        <v>84</v>
      </c>
    </row>
    <row r="989" spans="1:6" x14ac:dyDescent="0.35">
      <c r="A989" t="str">
        <f>INDEX('HRG and system LUT'!$P$23:$P$27,MATCH(Starlines!E989,'HRG and system LUT'!$Q$23:$Q$27,0))</f>
        <v>South West London</v>
      </c>
      <c r="B989" s="82" t="str">
        <f t="shared" si="199"/>
        <v>Oct-23</v>
      </c>
      <c r="C989" s="2">
        <f t="shared" si="195"/>
        <v>45214</v>
      </c>
      <c r="D989" t="s">
        <v>536</v>
      </c>
      <c r="E989" t="s">
        <v>114</v>
      </c>
      <c r="F989">
        <v>63</v>
      </c>
    </row>
    <row r="990" spans="1:6" x14ac:dyDescent="0.35">
      <c r="A990" t="str">
        <f>INDEX('HRG and system LUT'!$P$23:$P$27,MATCH(Starlines!E990,'HRG and system LUT'!$Q$23:$Q$27,0))</f>
        <v>North Central London</v>
      </c>
      <c r="B990" s="82" t="str">
        <f t="shared" ref="B990:B1009" si="200">TEXT(VALUE(C990),"mmm-yy")</f>
        <v>Oct-23</v>
      </c>
      <c r="C990" s="2">
        <f t="shared" si="195"/>
        <v>45221</v>
      </c>
      <c r="D990" t="s">
        <v>537</v>
      </c>
      <c r="E990" t="s">
        <v>108</v>
      </c>
      <c r="F990">
        <v>68</v>
      </c>
    </row>
    <row r="991" spans="1:6" x14ac:dyDescent="0.35">
      <c r="A991" t="str">
        <f>INDEX('HRG and system LUT'!$P$23:$P$27,MATCH(Starlines!E991,'HRG and system LUT'!$Q$23:$Q$27,0))</f>
        <v>North East London</v>
      </c>
      <c r="B991" s="82" t="str">
        <f t="shared" si="200"/>
        <v>Oct-23</v>
      </c>
      <c r="C991" s="2">
        <f t="shared" si="195"/>
        <v>45221</v>
      </c>
      <c r="D991" t="s">
        <v>537</v>
      </c>
      <c r="E991" t="s">
        <v>106</v>
      </c>
      <c r="F991">
        <v>50</v>
      </c>
    </row>
    <row r="992" spans="1:6" x14ac:dyDescent="0.35">
      <c r="A992" t="str">
        <f>INDEX('HRG and system LUT'!$P$23:$P$27,MATCH(Starlines!E992,'HRG and system LUT'!$Q$23:$Q$27,0))</f>
        <v>North West London</v>
      </c>
      <c r="B992" s="82" t="str">
        <f t="shared" si="200"/>
        <v>Oct-23</v>
      </c>
      <c r="C992" s="2">
        <f t="shared" si="195"/>
        <v>45221</v>
      </c>
      <c r="D992" t="s">
        <v>537</v>
      </c>
      <c r="E992" t="s">
        <v>110</v>
      </c>
      <c r="F992">
        <v>73</v>
      </c>
    </row>
    <row r="993" spans="1:6" x14ac:dyDescent="0.35">
      <c r="A993" t="str">
        <f>INDEX('HRG and system LUT'!$P$23:$P$27,MATCH(Starlines!E993,'HRG and system LUT'!$Q$23:$Q$27,0))</f>
        <v>South East London</v>
      </c>
      <c r="B993" s="82" t="str">
        <f t="shared" si="200"/>
        <v>Oct-23</v>
      </c>
      <c r="C993" s="2">
        <f t="shared" si="195"/>
        <v>45221</v>
      </c>
      <c r="D993" t="s">
        <v>537</v>
      </c>
      <c r="E993" t="s">
        <v>112</v>
      </c>
      <c r="F993">
        <v>95</v>
      </c>
    </row>
    <row r="994" spans="1:6" x14ac:dyDescent="0.35">
      <c r="A994" t="str">
        <f>INDEX('HRG and system LUT'!$P$23:$P$27,MATCH(Starlines!E994,'HRG and system LUT'!$Q$23:$Q$27,0))</f>
        <v>South West London</v>
      </c>
      <c r="B994" s="82" t="str">
        <f t="shared" si="200"/>
        <v>Oct-23</v>
      </c>
      <c r="C994" s="2">
        <f t="shared" si="195"/>
        <v>45221</v>
      </c>
      <c r="D994" t="s">
        <v>537</v>
      </c>
      <c r="E994" t="s">
        <v>114</v>
      </c>
      <c r="F994">
        <v>75</v>
      </c>
    </row>
    <row r="995" spans="1:6" x14ac:dyDescent="0.35">
      <c r="A995" t="str">
        <f>INDEX('HRG and system LUT'!$P$23:$P$27,MATCH(Starlines!E995,'HRG and system LUT'!$Q$23:$Q$27,0))</f>
        <v>North Central London</v>
      </c>
      <c r="B995" s="82" t="str">
        <f t="shared" si="200"/>
        <v>Oct-23</v>
      </c>
      <c r="C995" s="2">
        <f t="shared" si="195"/>
        <v>45228</v>
      </c>
      <c r="D995" t="s">
        <v>538</v>
      </c>
      <c r="E995" t="s">
        <v>108</v>
      </c>
      <c r="F995">
        <v>85</v>
      </c>
    </row>
    <row r="996" spans="1:6" x14ac:dyDescent="0.35">
      <c r="A996" t="str">
        <f>INDEX('HRG and system LUT'!$P$23:$P$27,MATCH(Starlines!E996,'HRG and system LUT'!$Q$23:$Q$27,0))</f>
        <v>North East London</v>
      </c>
      <c r="B996" s="82" t="str">
        <f t="shared" si="200"/>
        <v>Oct-23</v>
      </c>
      <c r="C996" s="2">
        <f t="shared" si="195"/>
        <v>45228</v>
      </c>
      <c r="D996" t="s">
        <v>538</v>
      </c>
      <c r="E996" t="s">
        <v>106</v>
      </c>
      <c r="F996">
        <v>39</v>
      </c>
    </row>
    <row r="997" spans="1:6" x14ac:dyDescent="0.35">
      <c r="A997" t="str">
        <f>INDEX('HRG and system LUT'!$P$23:$P$27,MATCH(Starlines!E997,'HRG and system LUT'!$Q$23:$Q$27,0))</f>
        <v>North West London</v>
      </c>
      <c r="B997" s="82" t="str">
        <f t="shared" si="200"/>
        <v>Oct-23</v>
      </c>
      <c r="C997" s="2">
        <f t="shared" si="195"/>
        <v>45228</v>
      </c>
      <c r="D997" t="s">
        <v>538</v>
      </c>
      <c r="E997" t="s">
        <v>110</v>
      </c>
      <c r="F997">
        <v>80</v>
      </c>
    </row>
    <row r="998" spans="1:6" x14ac:dyDescent="0.35">
      <c r="A998" t="str">
        <f>INDEX('HRG and system LUT'!$P$23:$P$27,MATCH(Starlines!E998,'HRG and system LUT'!$Q$23:$Q$27,0))</f>
        <v>South East London</v>
      </c>
      <c r="B998" s="82" t="str">
        <f t="shared" si="200"/>
        <v>Oct-23</v>
      </c>
      <c r="C998" s="2">
        <f t="shared" si="195"/>
        <v>45228</v>
      </c>
      <c r="D998" t="s">
        <v>538</v>
      </c>
      <c r="E998" t="s">
        <v>112</v>
      </c>
      <c r="F998">
        <v>84</v>
      </c>
    </row>
    <row r="999" spans="1:6" x14ac:dyDescent="0.35">
      <c r="A999" t="str">
        <f>INDEX('HRG and system LUT'!$P$23:$P$27,MATCH(Starlines!E999,'HRG and system LUT'!$Q$23:$Q$27,0))</f>
        <v>South West London</v>
      </c>
      <c r="B999" s="82" t="str">
        <f t="shared" si="200"/>
        <v>Oct-23</v>
      </c>
      <c r="C999" s="2">
        <f t="shared" si="195"/>
        <v>45228</v>
      </c>
      <c r="D999" t="s">
        <v>538</v>
      </c>
      <c r="E999" t="s">
        <v>114</v>
      </c>
      <c r="F999">
        <v>61</v>
      </c>
    </row>
    <row r="1000" spans="1:6" x14ac:dyDescent="0.35">
      <c r="A1000" t="str">
        <f>INDEX('HRG and system LUT'!$P$23:$P$27,MATCH(Starlines!E1000,'HRG and system LUT'!$Q$23:$Q$27,0))</f>
        <v>North Central London</v>
      </c>
      <c r="B1000" s="82" t="str">
        <f t="shared" si="200"/>
        <v>Nov-23</v>
      </c>
      <c r="C1000" s="2">
        <f t="shared" si="195"/>
        <v>45235</v>
      </c>
      <c r="D1000" t="s">
        <v>539</v>
      </c>
      <c r="E1000" t="s">
        <v>108</v>
      </c>
      <c r="F1000">
        <v>59</v>
      </c>
    </row>
    <row r="1001" spans="1:6" x14ac:dyDescent="0.35">
      <c r="A1001" t="str">
        <f>INDEX('HRG and system LUT'!$P$23:$P$27,MATCH(Starlines!E1001,'HRG and system LUT'!$Q$23:$Q$27,0))</f>
        <v>North East London</v>
      </c>
      <c r="B1001" s="82" t="str">
        <f t="shared" si="200"/>
        <v>Nov-23</v>
      </c>
      <c r="C1001" s="2">
        <f t="shared" si="195"/>
        <v>45235</v>
      </c>
      <c r="D1001" t="s">
        <v>539</v>
      </c>
      <c r="E1001" t="s">
        <v>106</v>
      </c>
      <c r="F1001">
        <v>59</v>
      </c>
    </row>
    <row r="1002" spans="1:6" x14ac:dyDescent="0.35">
      <c r="A1002" t="str">
        <f>INDEX('HRG and system LUT'!$P$23:$P$27,MATCH(Starlines!E1002,'HRG and system LUT'!$Q$23:$Q$27,0))</f>
        <v>North West London</v>
      </c>
      <c r="B1002" s="82" t="str">
        <f t="shared" si="200"/>
        <v>Nov-23</v>
      </c>
      <c r="C1002" s="2">
        <f t="shared" si="195"/>
        <v>45235</v>
      </c>
      <c r="D1002" t="s">
        <v>539</v>
      </c>
      <c r="E1002" t="s">
        <v>110</v>
      </c>
      <c r="F1002">
        <v>94</v>
      </c>
    </row>
    <row r="1003" spans="1:6" x14ac:dyDescent="0.35">
      <c r="A1003" t="str">
        <f>INDEX('HRG and system LUT'!$P$23:$P$27,MATCH(Starlines!E1003,'HRG and system LUT'!$Q$23:$Q$27,0))</f>
        <v>South East London</v>
      </c>
      <c r="B1003" s="82" t="str">
        <f t="shared" si="200"/>
        <v>Nov-23</v>
      </c>
      <c r="C1003" s="2">
        <f t="shared" si="195"/>
        <v>45235</v>
      </c>
      <c r="D1003" t="s">
        <v>539</v>
      </c>
      <c r="E1003" t="s">
        <v>112</v>
      </c>
      <c r="F1003">
        <v>86</v>
      </c>
    </row>
    <row r="1004" spans="1:6" x14ac:dyDescent="0.35">
      <c r="A1004" t="str">
        <f>INDEX('HRG and system LUT'!$P$23:$P$27,MATCH(Starlines!E1004,'HRG and system LUT'!$Q$23:$Q$27,0))</f>
        <v>South West London</v>
      </c>
      <c r="B1004" s="82" t="str">
        <f t="shared" si="200"/>
        <v>Nov-23</v>
      </c>
      <c r="C1004" s="2">
        <f t="shared" si="195"/>
        <v>45235</v>
      </c>
      <c r="D1004" t="s">
        <v>539</v>
      </c>
      <c r="E1004" t="s">
        <v>114</v>
      </c>
      <c r="F1004">
        <v>59</v>
      </c>
    </row>
    <row r="1005" spans="1:6" x14ac:dyDescent="0.35">
      <c r="A1005" t="str">
        <f>INDEX('HRG and system LUT'!$P$23:$P$27,MATCH(Starlines!E1005,'HRG and system LUT'!$Q$23:$Q$27,0))</f>
        <v>North Central London</v>
      </c>
      <c r="B1005" s="82" t="str">
        <f t="shared" si="200"/>
        <v>Nov-23</v>
      </c>
      <c r="C1005" s="2">
        <f t="shared" si="195"/>
        <v>45242</v>
      </c>
      <c r="D1005" t="s">
        <v>540</v>
      </c>
      <c r="E1005" t="s">
        <v>108</v>
      </c>
      <c r="F1005">
        <v>59</v>
      </c>
    </row>
    <row r="1006" spans="1:6" x14ac:dyDescent="0.35">
      <c r="A1006" t="str">
        <f>INDEX('HRG and system LUT'!$P$23:$P$27,MATCH(Starlines!E1006,'HRG and system LUT'!$Q$23:$Q$27,0))</f>
        <v>North East London</v>
      </c>
      <c r="B1006" s="82" t="str">
        <f t="shared" si="200"/>
        <v>Nov-23</v>
      </c>
      <c r="C1006" s="2">
        <f t="shared" si="195"/>
        <v>45242</v>
      </c>
      <c r="D1006" t="s">
        <v>540</v>
      </c>
      <c r="E1006" t="s">
        <v>106</v>
      </c>
      <c r="F1006">
        <v>66</v>
      </c>
    </row>
    <row r="1007" spans="1:6" x14ac:dyDescent="0.35">
      <c r="A1007" t="str">
        <f>INDEX('HRG and system LUT'!$P$23:$P$27,MATCH(Starlines!E1007,'HRG and system LUT'!$Q$23:$Q$27,0))</f>
        <v>North West London</v>
      </c>
      <c r="B1007" s="82" t="str">
        <f t="shared" si="200"/>
        <v>Nov-23</v>
      </c>
      <c r="C1007" s="2">
        <f t="shared" si="195"/>
        <v>45242</v>
      </c>
      <c r="D1007" t="s">
        <v>540</v>
      </c>
      <c r="E1007" t="s">
        <v>110</v>
      </c>
      <c r="F1007">
        <v>65</v>
      </c>
    </row>
    <row r="1008" spans="1:6" x14ac:dyDescent="0.35">
      <c r="A1008" t="str">
        <f>INDEX('HRG and system LUT'!$P$23:$P$27,MATCH(Starlines!E1008,'HRG and system LUT'!$Q$23:$Q$27,0))</f>
        <v>South East London</v>
      </c>
      <c r="B1008" s="82" t="str">
        <f t="shared" si="200"/>
        <v>Nov-23</v>
      </c>
      <c r="C1008" s="2">
        <f t="shared" si="195"/>
        <v>45242</v>
      </c>
      <c r="D1008" t="s">
        <v>540</v>
      </c>
      <c r="E1008" t="s">
        <v>112</v>
      </c>
      <c r="F1008">
        <v>63</v>
      </c>
    </row>
    <row r="1009" spans="1:6" x14ac:dyDescent="0.35">
      <c r="A1009" t="str">
        <f>INDEX('HRG and system LUT'!$P$23:$P$27,MATCH(Starlines!E1009,'HRG and system LUT'!$Q$23:$Q$27,0))</f>
        <v>South West London</v>
      </c>
      <c r="B1009" s="82" t="str">
        <f t="shared" si="200"/>
        <v>Nov-23</v>
      </c>
      <c r="C1009" s="2">
        <f t="shared" si="195"/>
        <v>45242</v>
      </c>
      <c r="D1009" t="s">
        <v>540</v>
      </c>
      <c r="E1009" t="s">
        <v>114</v>
      </c>
      <c r="F1009">
        <v>56</v>
      </c>
    </row>
    <row r="1010" spans="1:6" x14ac:dyDescent="0.35">
      <c r="A1010" t="str">
        <f>INDEX('HRG and system LUT'!$P$23:$P$27,MATCH(Starlines!E1010,'HRG and system LUT'!$Q$23:$Q$27,0))</f>
        <v>North Central London</v>
      </c>
      <c r="B1010" s="82" t="str">
        <f t="shared" ref="B1010:B1014" si="201">TEXT(VALUE(C1010),"mmm-yy")</f>
        <v>Nov-23</v>
      </c>
      <c r="C1010" s="2">
        <f t="shared" si="195"/>
        <v>45249</v>
      </c>
      <c r="D1010" t="s">
        <v>541</v>
      </c>
      <c r="E1010" t="s">
        <v>108</v>
      </c>
      <c r="F1010">
        <v>77</v>
      </c>
    </row>
    <row r="1011" spans="1:6" x14ac:dyDescent="0.35">
      <c r="A1011" t="str">
        <f>INDEX('HRG and system LUT'!$P$23:$P$27,MATCH(Starlines!E1011,'HRG and system LUT'!$Q$23:$Q$27,0))</f>
        <v>North East London</v>
      </c>
      <c r="B1011" s="82" t="str">
        <f t="shared" si="201"/>
        <v>Nov-23</v>
      </c>
      <c r="C1011" s="2">
        <f t="shared" si="195"/>
        <v>45249</v>
      </c>
      <c r="D1011" t="s">
        <v>541</v>
      </c>
      <c r="E1011" t="s">
        <v>106</v>
      </c>
      <c r="F1011">
        <v>60</v>
      </c>
    </row>
    <row r="1012" spans="1:6" x14ac:dyDescent="0.35">
      <c r="A1012" t="str">
        <f>INDEX('HRG and system LUT'!$P$23:$P$27,MATCH(Starlines!E1012,'HRG and system LUT'!$Q$23:$Q$27,0))</f>
        <v>North West London</v>
      </c>
      <c r="B1012" s="82" t="str">
        <f t="shared" si="201"/>
        <v>Nov-23</v>
      </c>
      <c r="C1012" s="2">
        <f t="shared" si="195"/>
        <v>45249</v>
      </c>
      <c r="D1012" t="s">
        <v>541</v>
      </c>
      <c r="E1012" t="s">
        <v>110</v>
      </c>
      <c r="F1012">
        <v>76</v>
      </c>
    </row>
    <row r="1013" spans="1:6" x14ac:dyDescent="0.35">
      <c r="A1013" t="str">
        <f>INDEX('HRG and system LUT'!$P$23:$P$27,MATCH(Starlines!E1013,'HRG and system LUT'!$Q$23:$Q$27,0))</f>
        <v>South East London</v>
      </c>
      <c r="B1013" s="82" t="str">
        <f t="shared" si="201"/>
        <v>Nov-23</v>
      </c>
      <c r="C1013" s="2">
        <f t="shared" si="195"/>
        <v>45249</v>
      </c>
      <c r="D1013" t="s">
        <v>541</v>
      </c>
      <c r="E1013" t="s">
        <v>112</v>
      </c>
      <c r="F1013">
        <v>100</v>
      </c>
    </row>
    <row r="1014" spans="1:6" x14ac:dyDescent="0.35">
      <c r="A1014" t="str">
        <f>INDEX('HRG and system LUT'!$P$23:$P$27,MATCH(Starlines!E1014,'HRG and system LUT'!$Q$23:$Q$27,0))</f>
        <v>South West London</v>
      </c>
      <c r="B1014" s="82" t="str">
        <f t="shared" si="201"/>
        <v>Nov-23</v>
      </c>
      <c r="C1014" s="2">
        <f t="shared" si="195"/>
        <v>45249</v>
      </c>
      <c r="D1014" t="s">
        <v>541</v>
      </c>
      <c r="E1014" t="s">
        <v>114</v>
      </c>
      <c r="F1014">
        <v>74</v>
      </c>
    </row>
    <row r="1015" spans="1:6" x14ac:dyDescent="0.35">
      <c r="A1015" t="str">
        <f>INDEX('HRG and system LUT'!$P$23:$P$27,MATCH(Starlines!E1015,'HRG and system LUT'!$Q$23:$Q$27,0))</f>
        <v>North Central London</v>
      </c>
      <c r="B1015" s="82" t="str">
        <f t="shared" ref="B1015:B1019" si="202">TEXT(VALUE(C1015),"mmm-yy")</f>
        <v>Nov-23</v>
      </c>
      <c r="C1015" s="2">
        <f t="shared" si="195"/>
        <v>45256</v>
      </c>
      <c r="D1015" t="s">
        <v>882</v>
      </c>
      <c r="E1015" t="s">
        <v>108</v>
      </c>
      <c r="F1015">
        <v>62</v>
      </c>
    </row>
    <row r="1016" spans="1:6" x14ac:dyDescent="0.35">
      <c r="A1016" t="str">
        <f>INDEX('HRG and system LUT'!$P$23:$P$27,MATCH(Starlines!E1016,'HRG and system LUT'!$Q$23:$Q$27,0))</f>
        <v>North East London</v>
      </c>
      <c r="B1016" s="82" t="str">
        <f t="shared" si="202"/>
        <v>Nov-23</v>
      </c>
      <c r="C1016" s="2">
        <f t="shared" si="195"/>
        <v>45256</v>
      </c>
      <c r="D1016" t="s">
        <v>882</v>
      </c>
      <c r="E1016" t="s">
        <v>106</v>
      </c>
      <c r="F1016">
        <v>74</v>
      </c>
    </row>
    <row r="1017" spans="1:6" x14ac:dyDescent="0.35">
      <c r="A1017" t="str">
        <f>INDEX('HRG and system LUT'!$P$23:$P$27,MATCH(Starlines!E1017,'HRG and system LUT'!$Q$23:$Q$27,0))</f>
        <v>North West London</v>
      </c>
      <c r="B1017" s="82" t="str">
        <f t="shared" si="202"/>
        <v>Nov-23</v>
      </c>
      <c r="C1017" s="2">
        <f t="shared" si="195"/>
        <v>45256</v>
      </c>
      <c r="D1017" t="s">
        <v>882</v>
      </c>
      <c r="E1017" t="s">
        <v>110</v>
      </c>
      <c r="F1017">
        <v>85</v>
      </c>
    </row>
    <row r="1018" spans="1:6" x14ac:dyDescent="0.35">
      <c r="A1018" t="str">
        <f>INDEX('HRG and system LUT'!$P$23:$P$27,MATCH(Starlines!E1018,'HRG and system LUT'!$Q$23:$Q$27,0))</f>
        <v>South East London</v>
      </c>
      <c r="B1018" s="82" t="str">
        <f t="shared" si="202"/>
        <v>Nov-23</v>
      </c>
      <c r="C1018" s="2">
        <f t="shared" si="195"/>
        <v>45256</v>
      </c>
      <c r="D1018" t="s">
        <v>882</v>
      </c>
      <c r="E1018" t="s">
        <v>112</v>
      </c>
      <c r="F1018">
        <v>83</v>
      </c>
    </row>
    <row r="1019" spans="1:6" x14ac:dyDescent="0.35">
      <c r="A1019" t="str">
        <f>INDEX('HRG and system LUT'!$P$23:$P$27,MATCH(Starlines!E1019,'HRG and system LUT'!$Q$23:$Q$27,0))</f>
        <v>South West London</v>
      </c>
      <c r="B1019" s="82" t="str">
        <f t="shared" si="202"/>
        <v>Nov-23</v>
      </c>
      <c r="C1019" s="2">
        <f t="shared" si="195"/>
        <v>45256</v>
      </c>
      <c r="D1019" t="s">
        <v>882</v>
      </c>
      <c r="E1019" t="s">
        <v>114</v>
      </c>
      <c r="F1019">
        <v>70</v>
      </c>
    </row>
    <row r="1020" spans="1:6" x14ac:dyDescent="0.35">
      <c r="A1020" t="str">
        <f>INDEX('HRG and system LUT'!$P$23:$P$27,MATCH(Starlines!E1020,'HRG and system LUT'!$Q$23:$Q$27,0))</f>
        <v>North Central London</v>
      </c>
      <c r="B1020" s="82" t="str">
        <f t="shared" ref="B1020:B1024" si="203">TEXT(VALUE(C1020),"mmm-yy")</f>
        <v>Dec-23</v>
      </c>
      <c r="C1020" s="2">
        <f t="shared" si="195"/>
        <v>45263</v>
      </c>
      <c r="D1020" t="s">
        <v>883</v>
      </c>
      <c r="E1020" t="s">
        <v>108</v>
      </c>
      <c r="F1020">
        <v>66</v>
      </c>
    </row>
    <row r="1021" spans="1:6" x14ac:dyDescent="0.35">
      <c r="A1021" t="str">
        <f>INDEX('HRG and system LUT'!$P$23:$P$27,MATCH(Starlines!E1021,'HRG and system LUT'!$Q$23:$Q$27,0))</f>
        <v>North East London</v>
      </c>
      <c r="B1021" s="82" t="str">
        <f t="shared" si="203"/>
        <v>Dec-23</v>
      </c>
      <c r="C1021" s="2">
        <f t="shared" si="195"/>
        <v>45263</v>
      </c>
      <c r="D1021" t="s">
        <v>883</v>
      </c>
      <c r="E1021" t="s">
        <v>106</v>
      </c>
      <c r="F1021">
        <v>74</v>
      </c>
    </row>
    <row r="1022" spans="1:6" x14ac:dyDescent="0.35">
      <c r="A1022" t="str">
        <f>INDEX('HRG and system LUT'!$P$23:$P$27,MATCH(Starlines!E1022,'HRG and system LUT'!$Q$23:$Q$27,0))</f>
        <v>North West London</v>
      </c>
      <c r="B1022" s="82" t="str">
        <f t="shared" si="203"/>
        <v>Dec-23</v>
      </c>
      <c r="C1022" s="2">
        <f t="shared" si="195"/>
        <v>45263</v>
      </c>
      <c r="D1022" t="s">
        <v>883</v>
      </c>
      <c r="E1022" t="s">
        <v>110</v>
      </c>
      <c r="F1022">
        <v>87</v>
      </c>
    </row>
    <row r="1023" spans="1:6" x14ac:dyDescent="0.35">
      <c r="A1023" t="str">
        <f>INDEX('HRG and system LUT'!$P$23:$P$27,MATCH(Starlines!E1023,'HRG and system LUT'!$Q$23:$Q$27,0))</f>
        <v>South East London</v>
      </c>
      <c r="B1023" s="82" t="str">
        <f t="shared" si="203"/>
        <v>Dec-23</v>
      </c>
      <c r="C1023" s="2">
        <f t="shared" si="195"/>
        <v>45263</v>
      </c>
      <c r="D1023" t="s">
        <v>883</v>
      </c>
      <c r="E1023" t="s">
        <v>112</v>
      </c>
      <c r="F1023">
        <v>91</v>
      </c>
    </row>
    <row r="1024" spans="1:6" x14ac:dyDescent="0.35">
      <c r="A1024" t="str">
        <f>INDEX('HRG and system LUT'!$P$23:$P$27,MATCH(Starlines!E1024,'HRG and system LUT'!$Q$23:$Q$27,0))</f>
        <v>South West London</v>
      </c>
      <c r="B1024" s="82" t="str">
        <f t="shared" si="203"/>
        <v>Dec-23</v>
      </c>
      <c r="C1024" s="2">
        <f t="shared" si="195"/>
        <v>45263</v>
      </c>
      <c r="D1024" t="s">
        <v>883</v>
      </c>
      <c r="E1024" t="s">
        <v>114</v>
      </c>
      <c r="F1024">
        <v>96</v>
      </c>
    </row>
    <row r="1025" spans="1:6" x14ac:dyDescent="0.35">
      <c r="A1025" t="str">
        <f>INDEX('HRG and system LUT'!$P$23:$P$27,MATCH(Starlines!E1025,'HRG and system LUT'!$Q$23:$Q$27,0))</f>
        <v>North Central London</v>
      </c>
      <c r="B1025" s="82" t="str">
        <f t="shared" ref="B1025:B1029" si="204">TEXT(VALUE(C1025),"mmm-yy")</f>
        <v>Dec-23</v>
      </c>
      <c r="C1025" s="2">
        <f t="shared" si="195"/>
        <v>45270</v>
      </c>
      <c r="D1025" t="s">
        <v>884</v>
      </c>
      <c r="E1025" t="s">
        <v>108</v>
      </c>
      <c r="F1025">
        <v>86</v>
      </c>
    </row>
    <row r="1026" spans="1:6" x14ac:dyDescent="0.35">
      <c r="A1026" t="str">
        <f>INDEX('HRG and system LUT'!$P$23:$P$27,MATCH(Starlines!E1026,'HRG and system LUT'!$Q$23:$Q$27,0))</f>
        <v>North East London</v>
      </c>
      <c r="B1026" s="82" t="str">
        <f t="shared" si="204"/>
        <v>Dec-23</v>
      </c>
      <c r="C1026" s="2">
        <f t="shared" si="195"/>
        <v>45270</v>
      </c>
      <c r="D1026" t="s">
        <v>884</v>
      </c>
      <c r="E1026" t="s">
        <v>106</v>
      </c>
      <c r="F1026">
        <v>76</v>
      </c>
    </row>
    <row r="1027" spans="1:6" x14ac:dyDescent="0.35">
      <c r="A1027" t="str">
        <f>INDEX('HRG and system LUT'!$P$23:$P$27,MATCH(Starlines!E1027,'HRG and system LUT'!$Q$23:$Q$27,0))</f>
        <v>North West London</v>
      </c>
      <c r="B1027" s="82" t="str">
        <f t="shared" si="204"/>
        <v>Dec-23</v>
      </c>
      <c r="C1027" s="2">
        <f t="shared" si="195"/>
        <v>45270</v>
      </c>
      <c r="D1027" t="s">
        <v>884</v>
      </c>
      <c r="E1027" t="s">
        <v>110</v>
      </c>
      <c r="F1027">
        <v>97</v>
      </c>
    </row>
    <row r="1028" spans="1:6" x14ac:dyDescent="0.35">
      <c r="A1028" t="str">
        <f>INDEX('HRG and system LUT'!$P$23:$P$27,MATCH(Starlines!E1028,'HRG and system LUT'!$Q$23:$Q$27,0))</f>
        <v>South East London</v>
      </c>
      <c r="B1028" s="82" t="str">
        <f t="shared" si="204"/>
        <v>Dec-23</v>
      </c>
      <c r="C1028" s="2">
        <f t="shared" si="195"/>
        <v>45270</v>
      </c>
      <c r="D1028" t="s">
        <v>884</v>
      </c>
      <c r="E1028" t="s">
        <v>112</v>
      </c>
      <c r="F1028">
        <v>92</v>
      </c>
    </row>
    <row r="1029" spans="1:6" x14ac:dyDescent="0.35">
      <c r="A1029" t="str">
        <f>INDEX('HRG and system LUT'!$P$23:$P$27,MATCH(Starlines!E1029,'HRG and system LUT'!$Q$23:$Q$27,0))</f>
        <v>South West London</v>
      </c>
      <c r="B1029" s="82" t="str">
        <f t="shared" si="204"/>
        <v>Dec-23</v>
      </c>
      <c r="C1029" s="2">
        <f t="shared" si="195"/>
        <v>45270</v>
      </c>
      <c r="D1029" t="s">
        <v>884</v>
      </c>
      <c r="E1029" t="s">
        <v>114</v>
      </c>
      <c r="F1029">
        <v>55</v>
      </c>
    </row>
    <row r="1030" spans="1:6" x14ac:dyDescent="0.35">
      <c r="A1030" t="str">
        <f>INDEX('HRG and system LUT'!$P$23:$P$27,MATCH(Starlines!E1030,'HRG and system LUT'!$Q$23:$Q$27,0))</f>
        <v>North Central London</v>
      </c>
      <c r="B1030" s="82" t="str">
        <f t="shared" ref="B1030:B1034" si="205">TEXT(VALUE(C1030),"mmm-yy")</f>
        <v>Dec-23</v>
      </c>
      <c r="C1030" s="2">
        <f t="shared" si="195"/>
        <v>45277</v>
      </c>
      <c r="D1030" t="s">
        <v>885</v>
      </c>
      <c r="E1030" t="s">
        <v>108</v>
      </c>
      <c r="F1030">
        <v>90</v>
      </c>
    </row>
    <row r="1031" spans="1:6" x14ac:dyDescent="0.35">
      <c r="A1031" t="str">
        <f>INDEX('HRG and system LUT'!$P$23:$P$27,MATCH(Starlines!E1031,'HRG and system LUT'!$Q$23:$Q$27,0))</f>
        <v>North East London</v>
      </c>
      <c r="B1031" s="82" t="str">
        <f t="shared" si="205"/>
        <v>Dec-23</v>
      </c>
      <c r="C1031" s="2">
        <f t="shared" si="195"/>
        <v>45277</v>
      </c>
      <c r="D1031" t="s">
        <v>885</v>
      </c>
      <c r="E1031" t="s">
        <v>106</v>
      </c>
      <c r="F1031">
        <v>100</v>
      </c>
    </row>
    <row r="1032" spans="1:6" x14ac:dyDescent="0.35">
      <c r="A1032" t="str">
        <f>INDEX('HRG and system LUT'!$P$23:$P$27,MATCH(Starlines!E1032,'HRG and system LUT'!$Q$23:$Q$27,0))</f>
        <v>North West London</v>
      </c>
      <c r="B1032" s="82" t="str">
        <f t="shared" si="205"/>
        <v>Dec-23</v>
      </c>
      <c r="C1032" s="2">
        <f t="shared" si="195"/>
        <v>45277</v>
      </c>
      <c r="D1032" t="s">
        <v>885</v>
      </c>
      <c r="E1032" t="s">
        <v>110</v>
      </c>
      <c r="F1032">
        <v>105</v>
      </c>
    </row>
    <row r="1033" spans="1:6" x14ac:dyDescent="0.35">
      <c r="A1033" t="str">
        <f>INDEX('HRG and system LUT'!$P$23:$P$27,MATCH(Starlines!E1033,'HRG and system LUT'!$Q$23:$Q$27,0))</f>
        <v>South East London</v>
      </c>
      <c r="B1033" s="82" t="str">
        <f t="shared" si="205"/>
        <v>Dec-23</v>
      </c>
      <c r="C1033" s="2">
        <f t="shared" ref="C1033:C1096" si="206">C1028+7</f>
        <v>45277</v>
      </c>
      <c r="D1033" t="s">
        <v>885</v>
      </c>
      <c r="E1033" t="s">
        <v>112</v>
      </c>
      <c r="F1033">
        <v>91</v>
      </c>
    </row>
    <row r="1034" spans="1:6" x14ac:dyDescent="0.35">
      <c r="A1034" t="str">
        <f>INDEX('HRG and system LUT'!$P$23:$P$27,MATCH(Starlines!E1034,'HRG and system LUT'!$Q$23:$Q$27,0))</f>
        <v>South West London</v>
      </c>
      <c r="B1034" s="82" t="str">
        <f t="shared" si="205"/>
        <v>Dec-23</v>
      </c>
      <c r="C1034" s="2">
        <f t="shared" si="206"/>
        <v>45277</v>
      </c>
      <c r="D1034" t="s">
        <v>885</v>
      </c>
      <c r="E1034" t="s">
        <v>114</v>
      </c>
      <c r="F1034">
        <v>79</v>
      </c>
    </row>
    <row r="1035" spans="1:6" x14ac:dyDescent="0.35">
      <c r="A1035" t="str">
        <f>INDEX('HRG and system LUT'!$P$23:$P$27,MATCH(Starlines!E1035,'HRG and system LUT'!$Q$23:$Q$27,0))</f>
        <v>North Central London</v>
      </c>
      <c r="B1035" s="82" t="str">
        <f t="shared" ref="B1035:B1039" si="207">TEXT(VALUE(C1035),"mmm-yy")</f>
        <v>Dec-23</v>
      </c>
      <c r="C1035" s="2">
        <f t="shared" si="206"/>
        <v>45284</v>
      </c>
      <c r="D1035" t="s">
        <v>886</v>
      </c>
      <c r="E1035" t="s">
        <v>108</v>
      </c>
      <c r="F1035">
        <v>97</v>
      </c>
    </row>
    <row r="1036" spans="1:6" x14ac:dyDescent="0.35">
      <c r="A1036" t="str">
        <f>INDEX('HRG and system LUT'!$P$23:$P$27,MATCH(Starlines!E1036,'HRG and system LUT'!$Q$23:$Q$27,0))</f>
        <v>North East London</v>
      </c>
      <c r="B1036" s="82" t="str">
        <f t="shared" si="207"/>
        <v>Dec-23</v>
      </c>
      <c r="C1036" s="2">
        <f t="shared" si="206"/>
        <v>45284</v>
      </c>
      <c r="D1036" t="s">
        <v>886</v>
      </c>
      <c r="E1036" t="s">
        <v>106</v>
      </c>
      <c r="F1036">
        <v>77</v>
      </c>
    </row>
    <row r="1037" spans="1:6" x14ac:dyDescent="0.35">
      <c r="A1037" t="str">
        <f>INDEX('HRG and system LUT'!$P$23:$P$27,MATCH(Starlines!E1037,'HRG and system LUT'!$Q$23:$Q$27,0))</f>
        <v>North West London</v>
      </c>
      <c r="B1037" s="82" t="str">
        <f t="shared" si="207"/>
        <v>Dec-23</v>
      </c>
      <c r="C1037" s="2">
        <f t="shared" si="206"/>
        <v>45284</v>
      </c>
      <c r="D1037" t="s">
        <v>886</v>
      </c>
      <c r="E1037" t="s">
        <v>110</v>
      </c>
      <c r="F1037">
        <v>118</v>
      </c>
    </row>
    <row r="1038" spans="1:6" x14ac:dyDescent="0.35">
      <c r="A1038" t="str">
        <f>INDEX('HRG and system LUT'!$P$23:$P$27,MATCH(Starlines!E1038,'HRG and system LUT'!$Q$23:$Q$27,0))</f>
        <v>South East London</v>
      </c>
      <c r="B1038" s="82" t="str">
        <f t="shared" si="207"/>
        <v>Dec-23</v>
      </c>
      <c r="C1038" s="2">
        <f t="shared" si="206"/>
        <v>45284</v>
      </c>
      <c r="D1038" t="s">
        <v>886</v>
      </c>
      <c r="E1038" t="s">
        <v>112</v>
      </c>
      <c r="F1038">
        <v>98</v>
      </c>
    </row>
    <row r="1039" spans="1:6" x14ac:dyDescent="0.35">
      <c r="A1039" t="str">
        <f>INDEX('HRG and system LUT'!$P$23:$P$27,MATCH(Starlines!E1039,'HRG and system LUT'!$Q$23:$Q$27,0))</f>
        <v>South West London</v>
      </c>
      <c r="B1039" s="82" t="str">
        <f t="shared" si="207"/>
        <v>Dec-23</v>
      </c>
      <c r="C1039" s="2">
        <f t="shared" si="206"/>
        <v>45284</v>
      </c>
      <c r="D1039" t="s">
        <v>886</v>
      </c>
      <c r="E1039" t="s">
        <v>114</v>
      </c>
      <c r="F1039">
        <v>82</v>
      </c>
    </row>
    <row r="1040" spans="1:6" x14ac:dyDescent="0.35">
      <c r="A1040" t="str">
        <f>INDEX('HRG and system LUT'!$P$23:$P$27,MATCH(Starlines!E1040,'HRG and system LUT'!$Q$23:$Q$27,0))</f>
        <v>North Central London</v>
      </c>
      <c r="B1040" s="82" t="str">
        <f t="shared" ref="B1040:B1044" si="208">TEXT(VALUE(C1040),"mmm-yy")</f>
        <v>Dec-23</v>
      </c>
      <c r="C1040" s="2">
        <f t="shared" si="206"/>
        <v>45291</v>
      </c>
      <c r="D1040" t="s">
        <v>887</v>
      </c>
      <c r="E1040" t="s">
        <v>108</v>
      </c>
      <c r="F1040">
        <v>105</v>
      </c>
    </row>
    <row r="1041" spans="1:6" x14ac:dyDescent="0.35">
      <c r="A1041" t="str">
        <f>INDEX('HRG and system LUT'!$P$23:$P$27,MATCH(Starlines!E1041,'HRG and system LUT'!$Q$23:$Q$27,0))</f>
        <v>North East London</v>
      </c>
      <c r="B1041" s="82" t="str">
        <f t="shared" si="208"/>
        <v>Dec-23</v>
      </c>
      <c r="C1041" s="2">
        <f t="shared" si="206"/>
        <v>45291</v>
      </c>
      <c r="D1041" t="s">
        <v>887</v>
      </c>
      <c r="E1041" t="s">
        <v>106</v>
      </c>
      <c r="F1041">
        <v>86</v>
      </c>
    </row>
    <row r="1042" spans="1:6" x14ac:dyDescent="0.35">
      <c r="A1042" t="str">
        <f>INDEX('HRG and system LUT'!$P$23:$P$27,MATCH(Starlines!E1042,'HRG and system LUT'!$Q$23:$Q$27,0))</f>
        <v>North West London</v>
      </c>
      <c r="B1042" s="82" t="str">
        <f t="shared" si="208"/>
        <v>Dec-23</v>
      </c>
      <c r="C1042" s="2">
        <f t="shared" si="206"/>
        <v>45291</v>
      </c>
      <c r="D1042" t="s">
        <v>887</v>
      </c>
      <c r="E1042" t="s">
        <v>110</v>
      </c>
      <c r="F1042">
        <v>131</v>
      </c>
    </row>
    <row r="1043" spans="1:6" x14ac:dyDescent="0.35">
      <c r="A1043" t="str">
        <f>INDEX('HRG and system LUT'!$P$23:$P$27,MATCH(Starlines!E1043,'HRG and system LUT'!$Q$23:$Q$27,0))</f>
        <v>South East London</v>
      </c>
      <c r="B1043" s="82" t="str">
        <f t="shared" si="208"/>
        <v>Dec-23</v>
      </c>
      <c r="C1043" s="2">
        <f t="shared" si="206"/>
        <v>45291</v>
      </c>
      <c r="D1043" t="s">
        <v>887</v>
      </c>
      <c r="E1043" t="s">
        <v>112</v>
      </c>
      <c r="F1043">
        <v>135</v>
      </c>
    </row>
    <row r="1044" spans="1:6" x14ac:dyDescent="0.35">
      <c r="A1044" t="str">
        <f>INDEX('HRG and system LUT'!$P$23:$P$27,MATCH(Starlines!E1044,'HRG and system LUT'!$Q$23:$Q$27,0))</f>
        <v>South West London</v>
      </c>
      <c r="B1044" s="82" t="str">
        <f t="shared" si="208"/>
        <v>Dec-23</v>
      </c>
      <c r="C1044" s="2">
        <f t="shared" si="206"/>
        <v>45291</v>
      </c>
      <c r="D1044" t="s">
        <v>887</v>
      </c>
      <c r="E1044" t="s">
        <v>114</v>
      </c>
      <c r="F1044">
        <v>97</v>
      </c>
    </row>
    <row r="1045" spans="1:6" x14ac:dyDescent="0.35">
      <c r="A1045" t="str">
        <f>INDEX('HRG and system LUT'!$P$23:$P$27,MATCH(Starlines!E1045,'HRG and system LUT'!$Q$23:$Q$27,0))</f>
        <v>North Central London</v>
      </c>
      <c r="B1045" s="82" t="str">
        <f t="shared" ref="B1045:B1049" si="209">TEXT(VALUE(C1045),"mmm-yy")</f>
        <v>Jan-24</v>
      </c>
      <c r="C1045" s="2">
        <f t="shared" si="206"/>
        <v>45298</v>
      </c>
      <c r="D1045" t="s">
        <v>888</v>
      </c>
      <c r="E1045" t="s">
        <v>108</v>
      </c>
      <c r="F1045">
        <v>72</v>
      </c>
    </row>
    <row r="1046" spans="1:6" x14ac:dyDescent="0.35">
      <c r="A1046" t="str">
        <f>INDEX('HRG and system LUT'!$P$23:$P$27,MATCH(Starlines!E1046,'HRG and system LUT'!$Q$23:$Q$27,0))</f>
        <v>North East London</v>
      </c>
      <c r="B1046" s="82" t="str">
        <f t="shared" si="209"/>
        <v>Jan-24</v>
      </c>
      <c r="C1046" s="2">
        <f t="shared" si="206"/>
        <v>45298</v>
      </c>
      <c r="D1046" t="s">
        <v>888</v>
      </c>
      <c r="E1046" t="s">
        <v>106</v>
      </c>
      <c r="F1046">
        <v>88</v>
      </c>
    </row>
    <row r="1047" spans="1:6" x14ac:dyDescent="0.35">
      <c r="A1047" t="str">
        <f>INDEX('HRG and system LUT'!$P$23:$P$27,MATCH(Starlines!E1047,'HRG and system LUT'!$Q$23:$Q$27,0))</f>
        <v>North West London</v>
      </c>
      <c r="B1047" s="82" t="str">
        <f t="shared" si="209"/>
        <v>Jan-24</v>
      </c>
      <c r="C1047" s="2">
        <f t="shared" si="206"/>
        <v>45298</v>
      </c>
      <c r="D1047" t="s">
        <v>888</v>
      </c>
      <c r="E1047" t="s">
        <v>110</v>
      </c>
      <c r="F1047">
        <v>111</v>
      </c>
    </row>
    <row r="1048" spans="1:6" x14ac:dyDescent="0.35">
      <c r="A1048" t="str">
        <f>INDEX('HRG and system LUT'!$P$23:$P$27,MATCH(Starlines!E1048,'HRG and system LUT'!$Q$23:$Q$27,0))</f>
        <v>South East London</v>
      </c>
      <c r="B1048" s="82" t="str">
        <f t="shared" si="209"/>
        <v>Jan-24</v>
      </c>
      <c r="C1048" s="2">
        <f t="shared" si="206"/>
        <v>45298</v>
      </c>
      <c r="D1048" t="s">
        <v>888</v>
      </c>
      <c r="E1048" t="s">
        <v>112</v>
      </c>
      <c r="F1048">
        <v>108</v>
      </c>
    </row>
    <row r="1049" spans="1:6" x14ac:dyDescent="0.35">
      <c r="A1049" t="str">
        <f>INDEX('HRG and system LUT'!$P$23:$P$27,MATCH(Starlines!E1049,'HRG and system LUT'!$Q$23:$Q$27,0))</f>
        <v>South West London</v>
      </c>
      <c r="B1049" s="82" t="str">
        <f t="shared" si="209"/>
        <v>Jan-24</v>
      </c>
      <c r="C1049" s="2">
        <f t="shared" si="206"/>
        <v>45298</v>
      </c>
      <c r="D1049" t="s">
        <v>888</v>
      </c>
      <c r="E1049" t="s">
        <v>114</v>
      </c>
      <c r="F1049">
        <v>50</v>
      </c>
    </row>
    <row r="1050" spans="1:6" x14ac:dyDescent="0.35">
      <c r="A1050" t="str">
        <f>INDEX('HRG and system LUT'!$P$23:$P$27,MATCH(Starlines!E1050,'HRG and system LUT'!$Q$23:$Q$27,0))</f>
        <v>North Central London</v>
      </c>
      <c r="B1050" s="82" t="str">
        <f t="shared" ref="B1050:B1054" si="210">TEXT(VALUE(C1050),"mmm-yy")</f>
        <v>Jan-24</v>
      </c>
      <c r="C1050" s="2">
        <f t="shared" si="206"/>
        <v>45305</v>
      </c>
      <c r="D1050" t="s">
        <v>889</v>
      </c>
      <c r="E1050" t="s">
        <v>108</v>
      </c>
      <c r="F1050">
        <v>70</v>
      </c>
    </row>
    <row r="1051" spans="1:6" x14ac:dyDescent="0.35">
      <c r="A1051" t="str">
        <f>INDEX('HRG and system LUT'!$P$23:$P$27,MATCH(Starlines!E1051,'HRG and system LUT'!$Q$23:$Q$27,0))</f>
        <v>North East London</v>
      </c>
      <c r="B1051" s="82" t="str">
        <f t="shared" si="210"/>
        <v>Jan-24</v>
      </c>
      <c r="C1051" s="2">
        <f t="shared" si="206"/>
        <v>45305</v>
      </c>
      <c r="D1051" t="s">
        <v>889</v>
      </c>
      <c r="E1051" t="s">
        <v>106</v>
      </c>
      <c r="F1051">
        <v>59</v>
      </c>
    </row>
    <row r="1052" spans="1:6" x14ac:dyDescent="0.35">
      <c r="A1052" t="str">
        <f>INDEX('HRG and system LUT'!$P$23:$P$27,MATCH(Starlines!E1052,'HRG and system LUT'!$Q$23:$Q$27,0))</f>
        <v>North West London</v>
      </c>
      <c r="B1052" s="82" t="str">
        <f t="shared" si="210"/>
        <v>Jan-24</v>
      </c>
      <c r="C1052" s="2">
        <f t="shared" si="206"/>
        <v>45305</v>
      </c>
      <c r="D1052" t="s">
        <v>889</v>
      </c>
      <c r="E1052" t="s">
        <v>110</v>
      </c>
      <c r="F1052">
        <v>87</v>
      </c>
    </row>
    <row r="1053" spans="1:6" x14ac:dyDescent="0.35">
      <c r="A1053" t="str">
        <f>INDEX('HRG and system LUT'!$P$23:$P$27,MATCH(Starlines!E1053,'HRG and system LUT'!$Q$23:$Q$27,0))</f>
        <v>South East London</v>
      </c>
      <c r="B1053" s="82" t="str">
        <f t="shared" si="210"/>
        <v>Jan-24</v>
      </c>
      <c r="C1053" s="2">
        <f t="shared" si="206"/>
        <v>45305</v>
      </c>
      <c r="D1053" t="s">
        <v>889</v>
      </c>
      <c r="E1053" t="s">
        <v>112</v>
      </c>
      <c r="F1053">
        <v>102</v>
      </c>
    </row>
    <row r="1054" spans="1:6" x14ac:dyDescent="0.35">
      <c r="A1054" t="str">
        <f>INDEX('HRG and system LUT'!$P$23:$P$27,MATCH(Starlines!E1054,'HRG and system LUT'!$Q$23:$Q$27,0))</f>
        <v>South West London</v>
      </c>
      <c r="B1054" s="82" t="str">
        <f t="shared" si="210"/>
        <v>Jan-24</v>
      </c>
      <c r="C1054" s="2">
        <f t="shared" si="206"/>
        <v>45305</v>
      </c>
      <c r="D1054" t="s">
        <v>889</v>
      </c>
      <c r="E1054" t="s">
        <v>114</v>
      </c>
      <c r="F1054">
        <v>64</v>
      </c>
    </row>
    <row r="1055" spans="1:6" x14ac:dyDescent="0.35">
      <c r="A1055" t="str">
        <f>INDEX('HRG and system LUT'!$P$23:$P$27,MATCH(Starlines!E1055,'HRG and system LUT'!$Q$23:$Q$27,0))</f>
        <v>North Central London</v>
      </c>
      <c r="B1055" s="82" t="str">
        <f t="shared" ref="B1055:B1059" si="211">TEXT(VALUE(C1055),"mmm-yy")</f>
        <v>Jan-24</v>
      </c>
      <c r="C1055" s="2">
        <f t="shared" si="206"/>
        <v>45312</v>
      </c>
      <c r="D1055" t="s">
        <v>890</v>
      </c>
      <c r="E1055" t="s">
        <v>108</v>
      </c>
      <c r="F1055">
        <v>74</v>
      </c>
    </row>
    <row r="1056" spans="1:6" x14ac:dyDescent="0.35">
      <c r="A1056" t="str">
        <f>INDEX('HRG and system LUT'!$P$23:$P$27,MATCH(Starlines!E1056,'HRG and system LUT'!$Q$23:$Q$27,0))</f>
        <v>North East London</v>
      </c>
      <c r="B1056" s="82" t="str">
        <f t="shared" si="211"/>
        <v>Jan-24</v>
      </c>
      <c r="C1056" s="2">
        <f t="shared" si="206"/>
        <v>45312</v>
      </c>
      <c r="D1056" t="s">
        <v>890</v>
      </c>
      <c r="E1056" t="s">
        <v>106</v>
      </c>
      <c r="F1056">
        <v>63</v>
      </c>
    </row>
    <row r="1057" spans="1:6" x14ac:dyDescent="0.35">
      <c r="A1057" t="str">
        <f>INDEX('HRG and system LUT'!$P$23:$P$27,MATCH(Starlines!E1057,'HRG and system LUT'!$Q$23:$Q$27,0))</f>
        <v>North West London</v>
      </c>
      <c r="B1057" s="82" t="str">
        <f t="shared" si="211"/>
        <v>Jan-24</v>
      </c>
      <c r="C1057" s="2">
        <f t="shared" si="206"/>
        <v>45312</v>
      </c>
      <c r="D1057" t="s">
        <v>890</v>
      </c>
      <c r="E1057" t="s">
        <v>110</v>
      </c>
      <c r="F1057">
        <v>90</v>
      </c>
    </row>
    <row r="1058" spans="1:6" x14ac:dyDescent="0.35">
      <c r="A1058" t="str">
        <f>INDEX('HRG and system LUT'!$P$23:$P$27,MATCH(Starlines!E1058,'HRG and system LUT'!$Q$23:$Q$27,0))</f>
        <v>South East London</v>
      </c>
      <c r="B1058" s="82" t="str">
        <f t="shared" si="211"/>
        <v>Jan-24</v>
      </c>
      <c r="C1058" s="2">
        <f t="shared" si="206"/>
        <v>45312</v>
      </c>
      <c r="D1058" t="s">
        <v>890</v>
      </c>
      <c r="E1058" t="s">
        <v>112</v>
      </c>
      <c r="F1058">
        <v>103</v>
      </c>
    </row>
    <row r="1059" spans="1:6" x14ac:dyDescent="0.35">
      <c r="A1059" t="str">
        <f>INDEX('HRG and system LUT'!$P$23:$P$27,MATCH(Starlines!E1059,'HRG and system LUT'!$Q$23:$Q$27,0))</f>
        <v>South West London</v>
      </c>
      <c r="B1059" s="82" t="str">
        <f t="shared" si="211"/>
        <v>Jan-24</v>
      </c>
      <c r="C1059" s="2">
        <f t="shared" si="206"/>
        <v>45312</v>
      </c>
      <c r="D1059" t="s">
        <v>890</v>
      </c>
      <c r="E1059" t="s">
        <v>114</v>
      </c>
      <c r="F1059">
        <v>54</v>
      </c>
    </row>
    <row r="1060" spans="1:6" x14ac:dyDescent="0.35">
      <c r="A1060" t="str">
        <f>INDEX('HRG and system LUT'!$P$23:$P$27,MATCH(Starlines!E1060,'HRG and system LUT'!$Q$23:$Q$27,0))</f>
        <v>North Central London</v>
      </c>
      <c r="B1060" s="82" t="str">
        <f t="shared" ref="B1060:B1064" si="212">TEXT(VALUE(C1060),"mmm-yy")</f>
        <v>Jan-24</v>
      </c>
      <c r="C1060" s="2">
        <f t="shared" si="206"/>
        <v>45319</v>
      </c>
      <c r="D1060" t="s">
        <v>891</v>
      </c>
      <c r="E1060" t="s">
        <v>108</v>
      </c>
      <c r="F1060">
        <v>47</v>
      </c>
    </row>
    <row r="1061" spans="1:6" x14ac:dyDescent="0.35">
      <c r="A1061" t="str">
        <f>INDEX('HRG and system LUT'!$P$23:$P$27,MATCH(Starlines!E1061,'HRG and system LUT'!$Q$23:$Q$27,0))</f>
        <v>North East London</v>
      </c>
      <c r="B1061" s="82" t="str">
        <f t="shared" si="212"/>
        <v>Jan-24</v>
      </c>
      <c r="C1061" s="2">
        <f t="shared" si="206"/>
        <v>45319</v>
      </c>
      <c r="D1061" t="s">
        <v>891</v>
      </c>
      <c r="E1061" t="s">
        <v>106</v>
      </c>
      <c r="F1061">
        <v>68</v>
      </c>
    </row>
    <row r="1062" spans="1:6" x14ac:dyDescent="0.35">
      <c r="A1062" t="str">
        <f>INDEX('HRG and system LUT'!$P$23:$P$27,MATCH(Starlines!E1062,'HRG and system LUT'!$Q$23:$Q$27,0))</f>
        <v>North West London</v>
      </c>
      <c r="B1062" s="82" t="str">
        <f t="shared" si="212"/>
        <v>Jan-24</v>
      </c>
      <c r="C1062" s="2">
        <f t="shared" si="206"/>
        <v>45319</v>
      </c>
      <c r="D1062" t="s">
        <v>891</v>
      </c>
      <c r="E1062" t="s">
        <v>110</v>
      </c>
      <c r="F1062">
        <v>98</v>
      </c>
    </row>
    <row r="1063" spans="1:6" x14ac:dyDescent="0.35">
      <c r="A1063" t="str">
        <f>INDEX('HRG and system LUT'!$P$23:$P$27,MATCH(Starlines!E1063,'HRG and system LUT'!$Q$23:$Q$27,0))</f>
        <v>South East London</v>
      </c>
      <c r="B1063" s="82" t="str">
        <f t="shared" si="212"/>
        <v>Jan-24</v>
      </c>
      <c r="C1063" s="2">
        <f t="shared" si="206"/>
        <v>45319</v>
      </c>
      <c r="D1063" t="s">
        <v>891</v>
      </c>
      <c r="E1063" t="s">
        <v>112</v>
      </c>
      <c r="F1063">
        <v>84</v>
      </c>
    </row>
    <row r="1064" spans="1:6" x14ac:dyDescent="0.35">
      <c r="A1064" t="str">
        <f>INDEX('HRG and system LUT'!$P$23:$P$27,MATCH(Starlines!E1064,'HRG and system LUT'!$Q$23:$Q$27,0))</f>
        <v>South West London</v>
      </c>
      <c r="B1064" s="82" t="str">
        <f t="shared" si="212"/>
        <v>Jan-24</v>
      </c>
      <c r="C1064" s="2">
        <f t="shared" si="206"/>
        <v>45319</v>
      </c>
      <c r="D1064" t="s">
        <v>891</v>
      </c>
      <c r="E1064" t="s">
        <v>114</v>
      </c>
      <c r="F1064">
        <v>77</v>
      </c>
    </row>
    <row r="1065" spans="1:6" x14ac:dyDescent="0.35">
      <c r="A1065" t="str">
        <f>INDEX('HRG and system LUT'!$P$23:$P$27,MATCH(Starlines!E1065,'HRG and system LUT'!$Q$23:$Q$27,0))</f>
        <v>North Central London</v>
      </c>
      <c r="B1065" s="82" t="str">
        <f t="shared" ref="B1065:B1074" si="213">TEXT(VALUE(C1065),"mmm-yy")</f>
        <v>Feb-24</v>
      </c>
      <c r="C1065" s="2">
        <f t="shared" si="206"/>
        <v>45326</v>
      </c>
      <c r="D1065" t="s">
        <v>892</v>
      </c>
      <c r="E1065" t="s">
        <v>108</v>
      </c>
      <c r="F1065">
        <v>65</v>
      </c>
    </row>
    <row r="1066" spans="1:6" x14ac:dyDescent="0.35">
      <c r="A1066" t="str">
        <f>INDEX('HRG and system LUT'!$P$23:$P$27,MATCH(Starlines!E1066,'HRG and system LUT'!$Q$23:$Q$27,0))</f>
        <v>North East London</v>
      </c>
      <c r="B1066" s="82" t="str">
        <f t="shared" si="213"/>
        <v>Feb-24</v>
      </c>
      <c r="C1066" s="2">
        <f t="shared" si="206"/>
        <v>45326</v>
      </c>
      <c r="D1066" t="s">
        <v>892</v>
      </c>
      <c r="E1066" t="s">
        <v>106</v>
      </c>
      <c r="F1066">
        <v>72</v>
      </c>
    </row>
    <row r="1067" spans="1:6" x14ac:dyDescent="0.35">
      <c r="A1067" t="str">
        <f>INDEX('HRG and system LUT'!$P$23:$P$27,MATCH(Starlines!E1067,'HRG and system LUT'!$Q$23:$Q$27,0))</f>
        <v>North West London</v>
      </c>
      <c r="B1067" s="82" t="str">
        <f t="shared" si="213"/>
        <v>Feb-24</v>
      </c>
      <c r="C1067" s="2">
        <f t="shared" si="206"/>
        <v>45326</v>
      </c>
      <c r="D1067" t="s">
        <v>892</v>
      </c>
      <c r="E1067" t="s">
        <v>110</v>
      </c>
      <c r="F1067">
        <v>94</v>
      </c>
    </row>
    <row r="1068" spans="1:6" x14ac:dyDescent="0.35">
      <c r="A1068" t="str">
        <f>INDEX('HRG and system LUT'!$P$23:$P$27,MATCH(Starlines!E1068,'HRG and system LUT'!$Q$23:$Q$27,0))</f>
        <v>South East London</v>
      </c>
      <c r="B1068" s="82" t="str">
        <f t="shared" si="213"/>
        <v>Feb-24</v>
      </c>
      <c r="C1068" s="2">
        <f t="shared" si="206"/>
        <v>45326</v>
      </c>
      <c r="D1068" t="s">
        <v>892</v>
      </c>
      <c r="E1068" t="s">
        <v>112</v>
      </c>
      <c r="F1068">
        <v>80</v>
      </c>
    </row>
    <row r="1069" spans="1:6" x14ac:dyDescent="0.35">
      <c r="A1069" t="str">
        <f>INDEX('HRG and system LUT'!$P$23:$P$27,MATCH(Starlines!E1069,'HRG and system LUT'!$Q$23:$Q$27,0))</f>
        <v>South West London</v>
      </c>
      <c r="B1069" s="82" t="str">
        <f t="shared" si="213"/>
        <v>Feb-24</v>
      </c>
      <c r="C1069" s="2">
        <f t="shared" si="206"/>
        <v>45326</v>
      </c>
      <c r="D1069" t="s">
        <v>892</v>
      </c>
      <c r="E1069" t="s">
        <v>114</v>
      </c>
      <c r="F1069">
        <v>56</v>
      </c>
    </row>
    <row r="1070" spans="1:6" x14ac:dyDescent="0.35">
      <c r="A1070" t="str">
        <f>INDEX('HRG and system LUT'!$P$23:$P$27,MATCH(Starlines!E1070,'HRG and system LUT'!$Q$23:$Q$27,0))</f>
        <v>North Central London</v>
      </c>
      <c r="B1070" s="82" t="str">
        <f t="shared" si="213"/>
        <v>Feb-24</v>
      </c>
      <c r="C1070" s="2">
        <f t="shared" si="206"/>
        <v>45333</v>
      </c>
      <c r="D1070" t="s">
        <v>893</v>
      </c>
      <c r="E1070" t="s">
        <v>108</v>
      </c>
      <c r="F1070">
        <v>37</v>
      </c>
    </row>
    <row r="1071" spans="1:6" x14ac:dyDescent="0.35">
      <c r="A1071" t="str">
        <f>INDEX('HRG and system LUT'!$P$23:$P$27,MATCH(Starlines!E1071,'HRG and system LUT'!$Q$23:$Q$27,0))</f>
        <v>North East London</v>
      </c>
      <c r="B1071" s="82" t="str">
        <f t="shared" si="213"/>
        <v>Feb-24</v>
      </c>
      <c r="C1071" s="2">
        <f t="shared" si="206"/>
        <v>45333</v>
      </c>
      <c r="D1071" t="s">
        <v>893</v>
      </c>
      <c r="E1071" t="s">
        <v>106</v>
      </c>
      <c r="F1071">
        <v>57</v>
      </c>
    </row>
    <row r="1072" spans="1:6" x14ac:dyDescent="0.35">
      <c r="A1072" t="str">
        <f>INDEX('HRG and system LUT'!$P$23:$P$27,MATCH(Starlines!E1072,'HRG and system LUT'!$Q$23:$Q$27,0))</f>
        <v>North West London</v>
      </c>
      <c r="B1072" s="82" t="str">
        <f t="shared" si="213"/>
        <v>Feb-24</v>
      </c>
      <c r="C1072" s="2">
        <f t="shared" si="206"/>
        <v>45333</v>
      </c>
      <c r="D1072" t="s">
        <v>893</v>
      </c>
      <c r="E1072" t="s">
        <v>110</v>
      </c>
      <c r="F1072">
        <v>87</v>
      </c>
    </row>
    <row r="1073" spans="1:6" x14ac:dyDescent="0.35">
      <c r="A1073" t="str">
        <f>INDEX('HRG and system LUT'!$P$23:$P$27,MATCH(Starlines!E1073,'HRG and system LUT'!$Q$23:$Q$27,0))</f>
        <v>South East London</v>
      </c>
      <c r="B1073" s="82" t="str">
        <f t="shared" si="213"/>
        <v>Feb-24</v>
      </c>
      <c r="C1073" s="2">
        <f t="shared" si="206"/>
        <v>45333</v>
      </c>
      <c r="D1073" t="s">
        <v>893</v>
      </c>
      <c r="E1073" t="s">
        <v>112</v>
      </c>
      <c r="F1073">
        <v>106</v>
      </c>
    </row>
    <row r="1074" spans="1:6" x14ac:dyDescent="0.35">
      <c r="A1074" t="str">
        <f>INDEX('HRG and system LUT'!$P$23:$P$27,MATCH(Starlines!E1074,'HRG and system LUT'!$Q$23:$Q$27,0))</f>
        <v>South West London</v>
      </c>
      <c r="B1074" s="82" t="str">
        <f t="shared" si="213"/>
        <v>Feb-24</v>
      </c>
      <c r="C1074" s="2">
        <f t="shared" si="206"/>
        <v>45333</v>
      </c>
      <c r="D1074" t="s">
        <v>893</v>
      </c>
      <c r="E1074" t="s">
        <v>114</v>
      </c>
      <c r="F1074">
        <v>91</v>
      </c>
    </row>
    <row r="1075" spans="1:6" x14ac:dyDescent="0.35">
      <c r="A1075" t="str">
        <f>INDEX('HRG and system LUT'!$P$23:$P$27,MATCH(Starlines!E1075,'HRG and system LUT'!$Q$23:$Q$27,0))</f>
        <v>North Central London</v>
      </c>
      <c r="B1075" s="82" t="str">
        <f t="shared" ref="B1075:B1079" si="214">TEXT(VALUE(C1075),"mmm-yy")</f>
        <v>Feb-24</v>
      </c>
      <c r="C1075" s="2">
        <f t="shared" si="206"/>
        <v>45340</v>
      </c>
      <c r="D1075" t="s">
        <v>1347</v>
      </c>
      <c r="E1075" t="s">
        <v>108</v>
      </c>
      <c r="F1075">
        <v>44</v>
      </c>
    </row>
    <row r="1076" spans="1:6" x14ac:dyDescent="0.35">
      <c r="A1076" t="str">
        <f>INDEX('HRG and system LUT'!$P$23:$P$27,MATCH(Starlines!E1076,'HRG and system LUT'!$Q$23:$Q$27,0))</f>
        <v>North East London</v>
      </c>
      <c r="B1076" s="82" t="str">
        <f t="shared" si="214"/>
        <v>Feb-24</v>
      </c>
      <c r="C1076" s="2">
        <f t="shared" si="206"/>
        <v>45340</v>
      </c>
      <c r="D1076" t="s">
        <v>1347</v>
      </c>
      <c r="E1076" t="s">
        <v>106</v>
      </c>
      <c r="F1076">
        <v>63</v>
      </c>
    </row>
    <row r="1077" spans="1:6" x14ac:dyDescent="0.35">
      <c r="A1077" t="str">
        <f>INDEX('HRG and system LUT'!$P$23:$P$27,MATCH(Starlines!E1077,'HRG and system LUT'!$Q$23:$Q$27,0))</f>
        <v>North West London</v>
      </c>
      <c r="B1077" s="82" t="str">
        <f t="shared" si="214"/>
        <v>Feb-24</v>
      </c>
      <c r="C1077" s="2">
        <f t="shared" si="206"/>
        <v>45340</v>
      </c>
      <c r="D1077" t="s">
        <v>1347</v>
      </c>
      <c r="E1077" t="s">
        <v>110</v>
      </c>
      <c r="F1077">
        <v>91</v>
      </c>
    </row>
    <row r="1078" spans="1:6" x14ac:dyDescent="0.35">
      <c r="A1078" t="str">
        <f>INDEX('HRG and system LUT'!$P$23:$P$27,MATCH(Starlines!E1078,'HRG and system LUT'!$Q$23:$Q$27,0))</f>
        <v>South East London</v>
      </c>
      <c r="B1078" s="82" t="str">
        <f t="shared" si="214"/>
        <v>Feb-24</v>
      </c>
      <c r="C1078" s="2">
        <f t="shared" si="206"/>
        <v>45340</v>
      </c>
      <c r="D1078" t="s">
        <v>1347</v>
      </c>
      <c r="E1078" t="s">
        <v>112</v>
      </c>
      <c r="F1078">
        <v>79</v>
      </c>
    </row>
    <row r="1079" spans="1:6" x14ac:dyDescent="0.35">
      <c r="A1079" t="str">
        <f>INDEX('HRG and system LUT'!$P$23:$P$27,MATCH(Starlines!E1079,'HRG and system LUT'!$Q$23:$Q$27,0))</f>
        <v>South West London</v>
      </c>
      <c r="B1079" s="82" t="str">
        <f t="shared" si="214"/>
        <v>Feb-24</v>
      </c>
      <c r="C1079" s="2">
        <f t="shared" si="206"/>
        <v>45340</v>
      </c>
      <c r="D1079" t="s">
        <v>1347</v>
      </c>
      <c r="E1079" t="s">
        <v>114</v>
      </c>
      <c r="F1079">
        <v>80</v>
      </c>
    </row>
    <row r="1080" spans="1:6" x14ac:dyDescent="0.35">
      <c r="A1080" t="str">
        <f>INDEX('HRG and system LUT'!$P$23:$P$27,MATCH(Starlines!E1080,'HRG and system LUT'!$Q$23:$Q$27,0))</f>
        <v>North Central London</v>
      </c>
      <c r="B1080" s="82" t="str">
        <f t="shared" ref="B1080:B1084" si="215">TEXT(VALUE(C1080),"mmm-yy")</f>
        <v>Feb-24</v>
      </c>
      <c r="C1080" s="2">
        <f t="shared" si="206"/>
        <v>45347</v>
      </c>
      <c r="D1080" t="s">
        <v>1348</v>
      </c>
      <c r="E1080" t="s">
        <v>108</v>
      </c>
      <c r="F1080">
        <v>36</v>
      </c>
    </row>
    <row r="1081" spans="1:6" x14ac:dyDescent="0.35">
      <c r="A1081" t="str">
        <f>INDEX('HRG and system LUT'!$P$23:$P$27,MATCH(Starlines!E1081,'HRG and system LUT'!$Q$23:$Q$27,0))</f>
        <v>North East London</v>
      </c>
      <c r="B1081" s="82" t="str">
        <f t="shared" si="215"/>
        <v>Feb-24</v>
      </c>
      <c r="C1081" s="2">
        <f t="shared" si="206"/>
        <v>45347</v>
      </c>
      <c r="D1081" t="s">
        <v>1348</v>
      </c>
      <c r="E1081" t="s">
        <v>106</v>
      </c>
      <c r="F1081">
        <v>59</v>
      </c>
    </row>
    <row r="1082" spans="1:6" x14ac:dyDescent="0.35">
      <c r="A1082" t="str">
        <f>INDEX('HRG and system LUT'!$P$23:$P$27,MATCH(Starlines!E1082,'HRG and system LUT'!$Q$23:$Q$27,0))</f>
        <v>North West London</v>
      </c>
      <c r="B1082" s="82" t="str">
        <f t="shared" si="215"/>
        <v>Feb-24</v>
      </c>
      <c r="C1082" s="2">
        <f t="shared" si="206"/>
        <v>45347</v>
      </c>
      <c r="D1082" t="s">
        <v>1348</v>
      </c>
      <c r="E1082" t="s">
        <v>110</v>
      </c>
      <c r="F1082">
        <v>76</v>
      </c>
    </row>
    <row r="1083" spans="1:6" x14ac:dyDescent="0.35">
      <c r="A1083" t="str">
        <f>INDEX('HRG and system LUT'!$P$23:$P$27,MATCH(Starlines!E1083,'HRG and system LUT'!$Q$23:$Q$27,0))</f>
        <v>South East London</v>
      </c>
      <c r="B1083" s="82" t="str">
        <f t="shared" si="215"/>
        <v>Feb-24</v>
      </c>
      <c r="C1083" s="2">
        <f t="shared" si="206"/>
        <v>45347</v>
      </c>
      <c r="D1083" t="s">
        <v>1348</v>
      </c>
      <c r="E1083" t="s">
        <v>112</v>
      </c>
      <c r="F1083">
        <v>106</v>
      </c>
    </row>
    <row r="1084" spans="1:6" x14ac:dyDescent="0.35">
      <c r="A1084" t="str">
        <f>INDEX('HRG and system LUT'!$P$23:$P$27,MATCH(Starlines!E1084,'HRG and system LUT'!$Q$23:$Q$27,0))</f>
        <v>South West London</v>
      </c>
      <c r="B1084" s="82" t="str">
        <f t="shared" si="215"/>
        <v>Feb-24</v>
      </c>
      <c r="C1084" s="2">
        <f t="shared" si="206"/>
        <v>45347</v>
      </c>
      <c r="D1084" t="s">
        <v>1348</v>
      </c>
      <c r="E1084" t="s">
        <v>114</v>
      </c>
      <c r="F1084">
        <v>93</v>
      </c>
    </row>
    <row r="1085" spans="1:6" x14ac:dyDescent="0.35">
      <c r="A1085" t="str">
        <f>INDEX('HRG and system LUT'!$P$23:$P$27,MATCH(Starlines!E1085,'HRG and system LUT'!$Q$23:$Q$27,0))</f>
        <v>North Central London</v>
      </c>
      <c r="B1085" s="82" t="str">
        <f t="shared" ref="B1085:B1089" si="216">TEXT(VALUE(C1085),"mmm-yy")</f>
        <v>Mar-24</v>
      </c>
      <c r="C1085" s="2">
        <f t="shared" si="206"/>
        <v>45354</v>
      </c>
      <c r="D1085" t="s">
        <v>1349</v>
      </c>
      <c r="E1085" t="s">
        <v>108</v>
      </c>
      <c r="F1085">
        <v>51</v>
      </c>
    </row>
    <row r="1086" spans="1:6" x14ac:dyDescent="0.35">
      <c r="A1086" t="str">
        <f>INDEX('HRG and system LUT'!$P$23:$P$27,MATCH(Starlines!E1086,'HRG and system LUT'!$Q$23:$Q$27,0))</f>
        <v>North East London</v>
      </c>
      <c r="B1086" s="82" t="str">
        <f t="shared" si="216"/>
        <v>Mar-24</v>
      </c>
      <c r="C1086" s="2">
        <f t="shared" si="206"/>
        <v>45354</v>
      </c>
      <c r="D1086" t="s">
        <v>1349</v>
      </c>
      <c r="E1086" t="s">
        <v>106</v>
      </c>
      <c r="F1086">
        <v>88</v>
      </c>
    </row>
    <row r="1087" spans="1:6" x14ac:dyDescent="0.35">
      <c r="A1087" t="str">
        <f>INDEX('HRG and system LUT'!$P$23:$P$27,MATCH(Starlines!E1087,'HRG and system LUT'!$Q$23:$Q$27,0))</f>
        <v>North West London</v>
      </c>
      <c r="B1087" s="82" t="str">
        <f t="shared" si="216"/>
        <v>Mar-24</v>
      </c>
      <c r="C1087" s="2">
        <f t="shared" si="206"/>
        <v>45354</v>
      </c>
      <c r="D1087" t="s">
        <v>1349</v>
      </c>
      <c r="E1087" t="s">
        <v>110</v>
      </c>
      <c r="F1087">
        <v>85</v>
      </c>
    </row>
    <row r="1088" spans="1:6" x14ac:dyDescent="0.35">
      <c r="A1088" t="str">
        <f>INDEX('HRG and system LUT'!$P$23:$P$27,MATCH(Starlines!E1088,'HRG and system LUT'!$Q$23:$Q$27,0))</f>
        <v>South East London</v>
      </c>
      <c r="B1088" s="82" t="str">
        <f t="shared" si="216"/>
        <v>Mar-24</v>
      </c>
      <c r="C1088" s="2">
        <f t="shared" si="206"/>
        <v>45354</v>
      </c>
      <c r="D1088" t="s">
        <v>1349</v>
      </c>
      <c r="E1088" t="s">
        <v>112</v>
      </c>
      <c r="F1088">
        <v>78</v>
      </c>
    </row>
    <row r="1089" spans="1:6" x14ac:dyDescent="0.35">
      <c r="A1089" t="str">
        <f>INDEX('HRG and system LUT'!$P$23:$P$27,MATCH(Starlines!E1089,'HRG and system LUT'!$Q$23:$Q$27,0))</f>
        <v>South West London</v>
      </c>
      <c r="B1089" s="82" t="str">
        <f t="shared" si="216"/>
        <v>Mar-24</v>
      </c>
      <c r="C1089" s="2">
        <f t="shared" si="206"/>
        <v>45354</v>
      </c>
      <c r="D1089" t="s">
        <v>1349</v>
      </c>
      <c r="E1089" t="s">
        <v>114</v>
      </c>
      <c r="F1089">
        <v>107</v>
      </c>
    </row>
    <row r="1090" spans="1:6" x14ac:dyDescent="0.35">
      <c r="A1090" t="str">
        <f>INDEX('HRG and system LUT'!$P$23:$P$27,MATCH(Starlines!E1090,'HRG and system LUT'!$Q$23:$Q$27,0))</f>
        <v>North Central London</v>
      </c>
      <c r="B1090" s="82" t="str">
        <f t="shared" ref="B1090:B1094" si="217">TEXT(VALUE(C1090),"mmm-yy")</f>
        <v>Mar-24</v>
      </c>
      <c r="C1090" s="2">
        <f t="shared" si="206"/>
        <v>45361</v>
      </c>
      <c r="D1090" t="s">
        <v>1350</v>
      </c>
      <c r="E1090" t="s">
        <v>108</v>
      </c>
      <c r="F1090">
        <v>45</v>
      </c>
    </row>
    <row r="1091" spans="1:6" x14ac:dyDescent="0.35">
      <c r="A1091" t="str">
        <f>INDEX('HRG and system LUT'!$P$23:$P$27,MATCH(Starlines!E1091,'HRG and system LUT'!$Q$23:$Q$27,0))</f>
        <v>North East London</v>
      </c>
      <c r="B1091" s="82" t="str">
        <f t="shared" si="217"/>
        <v>Mar-24</v>
      </c>
      <c r="C1091" s="2">
        <f t="shared" si="206"/>
        <v>45361</v>
      </c>
      <c r="D1091" t="s">
        <v>1350</v>
      </c>
      <c r="E1091" t="s">
        <v>106</v>
      </c>
      <c r="F1091">
        <v>64</v>
      </c>
    </row>
    <row r="1092" spans="1:6" x14ac:dyDescent="0.35">
      <c r="A1092" t="str">
        <f>INDEX('HRG and system LUT'!$P$23:$P$27,MATCH(Starlines!E1092,'HRG and system LUT'!$Q$23:$Q$27,0))</f>
        <v>North West London</v>
      </c>
      <c r="B1092" s="82" t="str">
        <f t="shared" si="217"/>
        <v>Mar-24</v>
      </c>
      <c r="C1092" s="2">
        <f t="shared" si="206"/>
        <v>45361</v>
      </c>
      <c r="D1092" t="s">
        <v>1350</v>
      </c>
      <c r="E1092" t="s">
        <v>110</v>
      </c>
      <c r="F1092">
        <v>83</v>
      </c>
    </row>
    <row r="1093" spans="1:6" x14ac:dyDescent="0.35">
      <c r="A1093" t="str">
        <f>INDEX('HRG and system LUT'!$P$23:$P$27,MATCH(Starlines!E1093,'HRG and system LUT'!$Q$23:$Q$27,0))</f>
        <v>South East London</v>
      </c>
      <c r="B1093" s="82" t="str">
        <f t="shared" si="217"/>
        <v>Mar-24</v>
      </c>
      <c r="C1093" s="2">
        <f t="shared" si="206"/>
        <v>45361</v>
      </c>
      <c r="D1093" t="s">
        <v>1350</v>
      </c>
      <c r="E1093" t="s">
        <v>112</v>
      </c>
      <c r="F1093">
        <v>85</v>
      </c>
    </row>
    <row r="1094" spans="1:6" x14ac:dyDescent="0.35">
      <c r="A1094" t="str">
        <f>INDEX('HRG and system LUT'!$P$23:$P$27,MATCH(Starlines!E1094,'HRG and system LUT'!$Q$23:$Q$27,0))</f>
        <v>South West London</v>
      </c>
      <c r="B1094" s="82" t="str">
        <f t="shared" si="217"/>
        <v>Mar-24</v>
      </c>
      <c r="C1094" s="2">
        <f t="shared" si="206"/>
        <v>45361</v>
      </c>
      <c r="D1094" t="s">
        <v>1350</v>
      </c>
      <c r="E1094" t="s">
        <v>114</v>
      </c>
      <c r="F1094">
        <v>101</v>
      </c>
    </row>
    <row r="1095" spans="1:6" x14ac:dyDescent="0.35">
      <c r="A1095" t="str">
        <f>INDEX('HRG and system LUT'!$P$23:$P$27,MATCH(Starlines!E1095,'HRG and system LUT'!$Q$23:$Q$27,0))</f>
        <v>North Central London</v>
      </c>
      <c r="B1095" s="82" t="str">
        <f t="shared" ref="B1095:B1099" si="218">TEXT(VALUE(C1095),"mmm-yy")</f>
        <v>Mar-24</v>
      </c>
      <c r="C1095" s="2">
        <f t="shared" si="206"/>
        <v>45368</v>
      </c>
      <c r="D1095" t="s">
        <v>1350</v>
      </c>
      <c r="E1095" t="s">
        <v>108</v>
      </c>
      <c r="F1095">
        <v>45</v>
      </c>
    </row>
    <row r="1096" spans="1:6" x14ac:dyDescent="0.35">
      <c r="A1096" t="str">
        <f>INDEX('HRG and system LUT'!$P$23:$P$27,MATCH(Starlines!E1096,'HRG and system LUT'!$Q$23:$Q$27,0))</f>
        <v>North East London</v>
      </c>
      <c r="B1096" s="82" t="str">
        <f t="shared" si="218"/>
        <v>Mar-24</v>
      </c>
      <c r="C1096" s="2">
        <f t="shared" si="206"/>
        <v>45368</v>
      </c>
      <c r="D1096" t="s">
        <v>1350</v>
      </c>
      <c r="E1096" t="s">
        <v>106</v>
      </c>
      <c r="F1096">
        <v>64</v>
      </c>
    </row>
    <row r="1097" spans="1:6" x14ac:dyDescent="0.35">
      <c r="A1097" t="str">
        <f>INDEX('HRG and system LUT'!$P$23:$P$27,MATCH(Starlines!E1097,'HRG and system LUT'!$Q$23:$Q$27,0))</f>
        <v>North West London</v>
      </c>
      <c r="B1097" s="82" t="str">
        <f t="shared" si="218"/>
        <v>Mar-24</v>
      </c>
      <c r="C1097" s="2">
        <f t="shared" ref="C1097:C1160" si="219">C1092+7</f>
        <v>45368</v>
      </c>
      <c r="D1097" t="s">
        <v>1350</v>
      </c>
      <c r="E1097" t="s">
        <v>110</v>
      </c>
      <c r="F1097">
        <v>83</v>
      </c>
    </row>
    <row r="1098" spans="1:6" x14ac:dyDescent="0.35">
      <c r="A1098" t="str">
        <f>INDEX('HRG and system LUT'!$P$23:$P$27,MATCH(Starlines!E1098,'HRG and system LUT'!$Q$23:$Q$27,0))</f>
        <v>South East London</v>
      </c>
      <c r="B1098" s="82" t="str">
        <f t="shared" si="218"/>
        <v>Mar-24</v>
      </c>
      <c r="C1098" s="2">
        <f t="shared" si="219"/>
        <v>45368</v>
      </c>
      <c r="D1098" t="s">
        <v>1350</v>
      </c>
      <c r="E1098" t="s">
        <v>112</v>
      </c>
      <c r="F1098">
        <v>85</v>
      </c>
    </row>
    <row r="1099" spans="1:6" x14ac:dyDescent="0.35">
      <c r="A1099" t="str">
        <f>INDEX('HRG and system LUT'!$P$23:$P$27,MATCH(Starlines!E1099,'HRG and system LUT'!$Q$23:$Q$27,0))</f>
        <v>South West London</v>
      </c>
      <c r="B1099" s="82" t="str">
        <f t="shared" si="218"/>
        <v>Mar-24</v>
      </c>
      <c r="C1099" s="2">
        <f t="shared" si="219"/>
        <v>45368</v>
      </c>
      <c r="D1099" t="s">
        <v>1350</v>
      </c>
      <c r="E1099" t="s">
        <v>114</v>
      </c>
      <c r="F1099">
        <v>101</v>
      </c>
    </row>
    <row r="1100" spans="1:6" x14ac:dyDescent="0.35">
      <c r="A1100" t="str">
        <f>INDEX('HRG and system LUT'!$P$23:$P$27,MATCH(Starlines!E1100,'HRG and system LUT'!$Q$23:$Q$27,0))</f>
        <v>North Central London</v>
      </c>
      <c r="B1100" s="82" t="str">
        <f t="shared" ref="B1100:B1104" si="220">TEXT(VALUE(C1100),"mmm-yy")</f>
        <v>Mar-24</v>
      </c>
      <c r="C1100" s="2">
        <f t="shared" si="219"/>
        <v>45375</v>
      </c>
      <c r="D1100" t="s">
        <v>1386</v>
      </c>
      <c r="E1100" t="s">
        <v>108</v>
      </c>
      <c r="F1100">
        <v>63</v>
      </c>
    </row>
    <row r="1101" spans="1:6" x14ac:dyDescent="0.35">
      <c r="A1101" t="str">
        <f>INDEX('HRG and system LUT'!$P$23:$P$27,MATCH(Starlines!E1101,'HRG and system LUT'!$Q$23:$Q$27,0))</f>
        <v>North East London</v>
      </c>
      <c r="B1101" s="82" t="str">
        <f t="shared" si="220"/>
        <v>Mar-24</v>
      </c>
      <c r="C1101" s="2">
        <f t="shared" si="219"/>
        <v>45375</v>
      </c>
      <c r="D1101" t="s">
        <v>1386</v>
      </c>
      <c r="E1101" t="s">
        <v>106</v>
      </c>
      <c r="F1101">
        <v>68</v>
      </c>
    </row>
    <row r="1102" spans="1:6" x14ac:dyDescent="0.35">
      <c r="A1102" t="str">
        <f>INDEX('HRG and system LUT'!$P$23:$P$27,MATCH(Starlines!E1102,'HRG and system LUT'!$Q$23:$Q$27,0))</f>
        <v>North West London</v>
      </c>
      <c r="B1102" s="82" t="str">
        <f t="shared" si="220"/>
        <v>Mar-24</v>
      </c>
      <c r="C1102" s="2">
        <f t="shared" si="219"/>
        <v>45375</v>
      </c>
      <c r="D1102" t="s">
        <v>1386</v>
      </c>
      <c r="E1102" t="s">
        <v>110</v>
      </c>
      <c r="F1102">
        <v>84</v>
      </c>
    </row>
    <row r="1103" spans="1:6" x14ac:dyDescent="0.35">
      <c r="A1103" t="str">
        <f>INDEX('HRG and system LUT'!$P$23:$P$27,MATCH(Starlines!E1103,'HRG and system LUT'!$Q$23:$Q$27,0))</f>
        <v>South East London</v>
      </c>
      <c r="B1103" s="82" t="str">
        <f t="shared" si="220"/>
        <v>Mar-24</v>
      </c>
      <c r="C1103" s="2">
        <f t="shared" si="219"/>
        <v>45375</v>
      </c>
      <c r="D1103" t="s">
        <v>1386</v>
      </c>
      <c r="E1103" t="s">
        <v>112</v>
      </c>
      <c r="F1103">
        <v>91</v>
      </c>
    </row>
    <row r="1104" spans="1:6" x14ac:dyDescent="0.35">
      <c r="A1104" t="str">
        <f>INDEX('HRG and system LUT'!$P$23:$P$27,MATCH(Starlines!E1104,'HRG and system LUT'!$Q$23:$Q$27,0))</f>
        <v>South West London</v>
      </c>
      <c r="B1104" s="82" t="str">
        <f t="shared" si="220"/>
        <v>Mar-24</v>
      </c>
      <c r="C1104" s="2">
        <f t="shared" si="219"/>
        <v>45375</v>
      </c>
      <c r="D1104" t="s">
        <v>1386</v>
      </c>
      <c r="E1104" t="s">
        <v>114</v>
      </c>
      <c r="F1104">
        <v>78</v>
      </c>
    </row>
    <row r="1105" spans="1:6" x14ac:dyDescent="0.35">
      <c r="A1105" t="str">
        <f>INDEX('HRG and system LUT'!$P$23:$P$27,MATCH(Starlines!E1105,'HRG and system LUT'!$Q$23:$Q$27,0))</f>
        <v>North Central London</v>
      </c>
      <c r="B1105" s="82" t="str">
        <f t="shared" ref="B1105:B1109" si="221">TEXT(VALUE(C1105),"mmm-yy")</f>
        <v>Mar-24</v>
      </c>
      <c r="C1105" s="2">
        <f t="shared" si="219"/>
        <v>45382</v>
      </c>
      <c r="D1105" t="s">
        <v>1387</v>
      </c>
      <c r="E1105" t="s">
        <v>108</v>
      </c>
      <c r="F1105">
        <v>76</v>
      </c>
    </row>
    <row r="1106" spans="1:6" x14ac:dyDescent="0.35">
      <c r="A1106" t="str">
        <f>INDEX('HRG and system LUT'!$P$23:$P$27,MATCH(Starlines!E1106,'HRG and system LUT'!$Q$23:$Q$27,0))</f>
        <v>North East London</v>
      </c>
      <c r="B1106" s="82" t="str">
        <f t="shared" si="221"/>
        <v>Mar-24</v>
      </c>
      <c r="C1106" s="2">
        <f t="shared" si="219"/>
        <v>45382</v>
      </c>
      <c r="D1106" t="s">
        <v>1387</v>
      </c>
      <c r="E1106" t="s">
        <v>106</v>
      </c>
      <c r="F1106">
        <v>79</v>
      </c>
    </row>
    <row r="1107" spans="1:6" x14ac:dyDescent="0.35">
      <c r="A1107" t="str">
        <f>INDEX('HRG and system LUT'!$P$23:$P$27,MATCH(Starlines!E1107,'HRG and system LUT'!$Q$23:$Q$27,0))</f>
        <v>North West London</v>
      </c>
      <c r="B1107" s="82" t="str">
        <f t="shared" si="221"/>
        <v>Mar-24</v>
      </c>
      <c r="C1107" s="2">
        <f t="shared" si="219"/>
        <v>45382</v>
      </c>
      <c r="D1107" t="s">
        <v>1387</v>
      </c>
      <c r="E1107" t="s">
        <v>110</v>
      </c>
      <c r="F1107">
        <v>120</v>
      </c>
    </row>
    <row r="1108" spans="1:6" x14ac:dyDescent="0.35">
      <c r="A1108" t="str">
        <f>INDEX('HRG and system LUT'!$P$23:$P$27,MATCH(Starlines!E1108,'HRG and system LUT'!$Q$23:$Q$27,0))</f>
        <v>South East London</v>
      </c>
      <c r="B1108" s="82" t="str">
        <f t="shared" si="221"/>
        <v>Mar-24</v>
      </c>
      <c r="C1108" s="2">
        <f t="shared" si="219"/>
        <v>45382</v>
      </c>
      <c r="D1108" t="s">
        <v>1387</v>
      </c>
      <c r="E1108" t="s">
        <v>112</v>
      </c>
      <c r="F1108">
        <v>136</v>
      </c>
    </row>
    <row r="1109" spans="1:6" x14ac:dyDescent="0.35">
      <c r="A1109" t="str">
        <f>INDEX('HRG and system LUT'!$P$23:$P$27,MATCH(Starlines!E1109,'HRG and system LUT'!$Q$23:$Q$27,0))</f>
        <v>South West London</v>
      </c>
      <c r="B1109" s="82" t="str">
        <f t="shared" si="221"/>
        <v>Mar-24</v>
      </c>
      <c r="C1109" s="2">
        <f t="shared" si="219"/>
        <v>45382</v>
      </c>
      <c r="D1109" t="s">
        <v>1387</v>
      </c>
      <c r="E1109" t="s">
        <v>114</v>
      </c>
      <c r="F1109">
        <v>120</v>
      </c>
    </row>
    <row r="1110" spans="1:6" x14ac:dyDescent="0.35">
      <c r="A1110" t="str">
        <f>INDEX('HRG and system LUT'!$P$23:$P$27,MATCH(Starlines!E1110,'HRG and system LUT'!$Q$23:$Q$27,0))</f>
        <v>North Central London</v>
      </c>
      <c r="B1110" s="82" t="str">
        <f t="shared" ref="B1110:B1114" si="222">TEXT(VALUE(C1110),"mmm-yy")</f>
        <v>Apr-24</v>
      </c>
      <c r="C1110" s="2">
        <f t="shared" si="219"/>
        <v>45389</v>
      </c>
      <c r="D1110" t="s">
        <v>1388</v>
      </c>
      <c r="E1110" t="s">
        <v>108</v>
      </c>
      <c r="F1110">
        <v>43</v>
      </c>
    </row>
    <row r="1111" spans="1:6" x14ac:dyDescent="0.35">
      <c r="A1111" t="str">
        <f>INDEX('HRG and system LUT'!$P$23:$P$27,MATCH(Starlines!E1111,'HRG and system LUT'!$Q$23:$Q$27,0))</f>
        <v>North East London</v>
      </c>
      <c r="B1111" s="82" t="str">
        <f t="shared" si="222"/>
        <v>Apr-24</v>
      </c>
      <c r="C1111" s="2">
        <f t="shared" si="219"/>
        <v>45389</v>
      </c>
      <c r="D1111" t="s">
        <v>1388</v>
      </c>
      <c r="E1111" t="s">
        <v>106</v>
      </c>
      <c r="F1111">
        <v>90</v>
      </c>
    </row>
    <row r="1112" spans="1:6" x14ac:dyDescent="0.35">
      <c r="A1112" t="str">
        <f>INDEX('HRG and system LUT'!$P$23:$P$27,MATCH(Starlines!E1112,'HRG and system LUT'!$Q$23:$Q$27,0))</f>
        <v>North West London</v>
      </c>
      <c r="B1112" s="82" t="str">
        <f t="shared" si="222"/>
        <v>Apr-24</v>
      </c>
      <c r="C1112" s="2">
        <f t="shared" si="219"/>
        <v>45389</v>
      </c>
      <c r="D1112" t="s">
        <v>1388</v>
      </c>
      <c r="E1112" t="s">
        <v>110</v>
      </c>
      <c r="F1112">
        <v>96</v>
      </c>
    </row>
    <row r="1113" spans="1:6" x14ac:dyDescent="0.35">
      <c r="A1113" t="str">
        <f>INDEX('HRG and system LUT'!$P$23:$P$27,MATCH(Starlines!E1113,'HRG and system LUT'!$Q$23:$Q$27,0))</f>
        <v>South East London</v>
      </c>
      <c r="B1113" s="82" t="str">
        <f t="shared" si="222"/>
        <v>Apr-24</v>
      </c>
      <c r="C1113" s="2">
        <f t="shared" si="219"/>
        <v>45389</v>
      </c>
      <c r="D1113" t="s">
        <v>1388</v>
      </c>
      <c r="E1113" t="s">
        <v>112</v>
      </c>
      <c r="F1113">
        <v>149</v>
      </c>
    </row>
    <row r="1114" spans="1:6" x14ac:dyDescent="0.35">
      <c r="A1114" t="str">
        <f>INDEX('HRG and system LUT'!$P$23:$P$27,MATCH(Starlines!E1114,'HRG and system LUT'!$Q$23:$Q$27,0))</f>
        <v>South West London</v>
      </c>
      <c r="B1114" s="82" t="str">
        <f t="shared" si="222"/>
        <v>Apr-24</v>
      </c>
      <c r="C1114" s="2">
        <f t="shared" si="219"/>
        <v>45389</v>
      </c>
      <c r="D1114" t="s">
        <v>1388</v>
      </c>
      <c r="E1114" t="s">
        <v>114</v>
      </c>
      <c r="F1114">
        <v>109</v>
      </c>
    </row>
    <row r="1115" spans="1:6" x14ac:dyDescent="0.35">
      <c r="A1115" t="str">
        <f>INDEX('HRG and system LUT'!$P$23:$P$27,MATCH(Starlines!E1115,'HRG and system LUT'!$Q$23:$Q$27,0))</f>
        <v>North Central London</v>
      </c>
      <c r="B1115" s="82" t="str">
        <f t="shared" ref="B1115:B1119" si="223">TEXT(VALUE(C1115),"mmm-yy")</f>
        <v>Apr-24</v>
      </c>
      <c r="C1115" s="2">
        <f t="shared" si="219"/>
        <v>45396</v>
      </c>
      <c r="D1115" t="s">
        <v>1517</v>
      </c>
      <c r="E1115" t="s">
        <v>108</v>
      </c>
      <c r="F1115">
        <v>36</v>
      </c>
    </row>
    <row r="1116" spans="1:6" x14ac:dyDescent="0.35">
      <c r="A1116" t="str">
        <f>INDEX('HRG and system LUT'!$P$23:$P$27,MATCH(Starlines!E1116,'HRG and system LUT'!$Q$23:$Q$27,0))</f>
        <v>North East London</v>
      </c>
      <c r="B1116" s="82" t="str">
        <f t="shared" si="223"/>
        <v>Apr-24</v>
      </c>
      <c r="C1116" s="2">
        <f t="shared" si="219"/>
        <v>45396</v>
      </c>
      <c r="D1116" t="s">
        <v>1517</v>
      </c>
      <c r="E1116" t="s">
        <v>106</v>
      </c>
      <c r="F1116">
        <v>65</v>
      </c>
    </row>
    <row r="1117" spans="1:6" x14ac:dyDescent="0.35">
      <c r="A1117" t="str">
        <f>INDEX('HRG and system LUT'!$P$23:$P$27,MATCH(Starlines!E1117,'HRG and system LUT'!$Q$23:$Q$27,0))</f>
        <v>North West London</v>
      </c>
      <c r="B1117" s="82" t="str">
        <f t="shared" si="223"/>
        <v>Apr-24</v>
      </c>
      <c r="C1117" s="2">
        <f t="shared" si="219"/>
        <v>45396</v>
      </c>
      <c r="D1117" t="s">
        <v>1517</v>
      </c>
      <c r="E1117" t="s">
        <v>110</v>
      </c>
      <c r="F1117">
        <v>85</v>
      </c>
    </row>
    <row r="1118" spans="1:6" x14ac:dyDescent="0.35">
      <c r="A1118" t="str">
        <f>INDEX('HRG and system LUT'!$P$23:$P$27,MATCH(Starlines!E1118,'HRG and system LUT'!$Q$23:$Q$27,0))</f>
        <v>South East London</v>
      </c>
      <c r="B1118" s="82" t="str">
        <f t="shared" si="223"/>
        <v>Apr-24</v>
      </c>
      <c r="C1118" s="2">
        <f t="shared" si="219"/>
        <v>45396</v>
      </c>
      <c r="D1118" t="s">
        <v>1517</v>
      </c>
      <c r="E1118" t="s">
        <v>112</v>
      </c>
      <c r="F1118">
        <v>141</v>
      </c>
    </row>
    <row r="1119" spans="1:6" x14ac:dyDescent="0.35">
      <c r="A1119" t="str">
        <f>INDEX('HRG and system LUT'!$P$23:$P$27,MATCH(Starlines!E1119,'HRG and system LUT'!$Q$23:$Q$27,0))</f>
        <v>South West London</v>
      </c>
      <c r="B1119" s="82" t="str">
        <f t="shared" si="223"/>
        <v>Apr-24</v>
      </c>
      <c r="C1119" s="2">
        <f t="shared" si="219"/>
        <v>45396</v>
      </c>
      <c r="D1119" t="s">
        <v>1517</v>
      </c>
      <c r="E1119" t="s">
        <v>114</v>
      </c>
      <c r="F1119">
        <v>80</v>
      </c>
    </row>
    <row r="1120" spans="1:6" x14ac:dyDescent="0.35">
      <c r="A1120" t="str">
        <f>INDEX('HRG and system LUT'!$P$23:$P$27,MATCH(Starlines!E1120,'HRG and system LUT'!$Q$23:$Q$27,0))</f>
        <v>North Central London</v>
      </c>
      <c r="B1120" s="82" t="str">
        <f t="shared" ref="B1120:B1124" si="224">TEXT(VALUE(C1120),"mmm-yy")</f>
        <v>Apr-24</v>
      </c>
      <c r="C1120" s="2">
        <f t="shared" si="219"/>
        <v>45403</v>
      </c>
      <c r="D1120" t="s">
        <v>1518</v>
      </c>
      <c r="E1120" t="s">
        <v>108</v>
      </c>
      <c r="F1120">
        <v>51</v>
      </c>
    </row>
    <row r="1121" spans="1:6" x14ac:dyDescent="0.35">
      <c r="A1121" t="str">
        <f>INDEX('HRG and system LUT'!$P$23:$P$27,MATCH(Starlines!E1121,'HRG and system LUT'!$Q$23:$Q$27,0))</f>
        <v>North East London</v>
      </c>
      <c r="B1121" s="82" t="str">
        <f t="shared" si="224"/>
        <v>Apr-24</v>
      </c>
      <c r="C1121" s="2">
        <f t="shared" si="219"/>
        <v>45403</v>
      </c>
      <c r="D1121" t="s">
        <v>1518</v>
      </c>
      <c r="E1121" t="s">
        <v>106</v>
      </c>
      <c r="F1121">
        <v>78</v>
      </c>
    </row>
    <row r="1122" spans="1:6" x14ac:dyDescent="0.35">
      <c r="A1122" t="str">
        <f>INDEX('HRG and system LUT'!$P$23:$P$27,MATCH(Starlines!E1122,'HRG and system LUT'!$Q$23:$Q$27,0))</f>
        <v>North West London</v>
      </c>
      <c r="B1122" s="82" t="str">
        <f t="shared" si="224"/>
        <v>Apr-24</v>
      </c>
      <c r="C1122" s="2">
        <f t="shared" si="219"/>
        <v>45403</v>
      </c>
      <c r="D1122" t="s">
        <v>1518</v>
      </c>
      <c r="E1122" t="s">
        <v>110</v>
      </c>
      <c r="F1122">
        <v>73</v>
      </c>
    </row>
    <row r="1123" spans="1:6" x14ac:dyDescent="0.35">
      <c r="A1123" t="str">
        <f>INDEX('HRG and system LUT'!$P$23:$P$27,MATCH(Starlines!E1123,'HRG and system LUT'!$Q$23:$Q$27,0))</f>
        <v>South East London</v>
      </c>
      <c r="B1123" s="82" t="str">
        <f t="shared" si="224"/>
        <v>Apr-24</v>
      </c>
      <c r="C1123" s="2">
        <f t="shared" si="219"/>
        <v>45403</v>
      </c>
      <c r="D1123" t="s">
        <v>1518</v>
      </c>
      <c r="E1123" t="s">
        <v>112</v>
      </c>
      <c r="F1123">
        <v>109</v>
      </c>
    </row>
    <row r="1124" spans="1:6" x14ac:dyDescent="0.35">
      <c r="A1124" t="str">
        <f>INDEX('HRG and system LUT'!$P$23:$P$27,MATCH(Starlines!E1124,'HRG and system LUT'!$Q$23:$Q$27,0))</f>
        <v>South West London</v>
      </c>
      <c r="B1124" s="82" t="str">
        <f t="shared" si="224"/>
        <v>Apr-24</v>
      </c>
      <c r="C1124" s="2">
        <f t="shared" si="219"/>
        <v>45403</v>
      </c>
      <c r="D1124" t="s">
        <v>1518</v>
      </c>
      <c r="E1124" t="s">
        <v>114</v>
      </c>
      <c r="F1124">
        <v>101</v>
      </c>
    </row>
    <row r="1125" spans="1:6" x14ac:dyDescent="0.35">
      <c r="A1125" t="str">
        <f>INDEX('HRG and system LUT'!$P$23:$P$27,MATCH(Starlines!E1125,'HRG and system LUT'!$Q$23:$Q$27,0))</f>
        <v>North Central London</v>
      </c>
      <c r="B1125" s="82" t="str">
        <f t="shared" ref="B1125:B1129" si="225">TEXT(VALUE(C1125),"mmm-yy")</f>
        <v>Apr-24</v>
      </c>
      <c r="C1125" s="2">
        <f t="shared" si="219"/>
        <v>45410</v>
      </c>
      <c r="D1125" t="s">
        <v>1519</v>
      </c>
      <c r="E1125" t="s">
        <v>108</v>
      </c>
      <c r="F1125">
        <v>60</v>
      </c>
    </row>
    <row r="1126" spans="1:6" x14ac:dyDescent="0.35">
      <c r="A1126" t="str">
        <f>INDEX('HRG and system LUT'!$P$23:$P$27,MATCH(Starlines!E1126,'HRG and system LUT'!$Q$23:$Q$27,0))</f>
        <v>North East London</v>
      </c>
      <c r="B1126" s="82" t="str">
        <f t="shared" si="225"/>
        <v>Apr-24</v>
      </c>
      <c r="C1126" s="2">
        <f t="shared" si="219"/>
        <v>45410</v>
      </c>
      <c r="D1126" t="s">
        <v>1519</v>
      </c>
      <c r="E1126" t="s">
        <v>106</v>
      </c>
      <c r="F1126">
        <v>50</v>
      </c>
    </row>
    <row r="1127" spans="1:6" x14ac:dyDescent="0.35">
      <c r="A1127" t="str">
        <f>INDEX('HRG and system LUT'!$P$23:$P$27,MATCH(Starlines!E1127,'HRG and system LUT'!$Q$23:$Q$27,0))</f>
        <v>North West London</v>
      </c>
      <c r="B1127" s="82" t="str">
        <f t="shared" si="225"/>
        <v>Apr-24</v>
      </c>
      <c r="C1127" s="2">
        <f t="shared" si="219"/>
        <v>45410</v>
      </c>
      <c r="D1127" t="s">
        <v>1519</v>
      </c>
      <c r="E1127" t="s">
        <v>110</v>
      </c>
      <c r="F1127">
        <v>66</v>
      </c>
    </row>
    <row r="1128" spans="1:6" x14ac:dyDescent="0.35">
      <c r="A1128" t="str">
        <f>INDEX('HRG and system LUT'!$P$23:$P$27,MATCH(Starlines!E1128,'HRG and system LUT'!$Q$23:$Q$27,0))</f>
        <v>South East London</v>
      </c>
      <c r="B1128" s="82" t="str">
        <f t="shared" si="225"/>
        <v>Apr-24</v>
      </c>
      <c r="C1128" s="2">
        <f t="shared" si="219"/>
        <v>45410</v>
      </c>
      <c r="D1128" t="s">
        <v>1519</v>
      </c>
      <c r="E1128" t="s">
        <v>112</v>
      </c>
      <c r="F1128">
        <v>128</v>
      </c>
    </row>
    <row r="1129" spans="1:6" x14ac:dyDescent="0.35">
      <c r="A1129" t="str">
        <f>INDEX('HRG and system LUT'!$P$23:$P$27,MATCH(Starlines!E1129,'HRG and system LUT'!$Q$23:$Q$27,0))</f>
        <v>South West London</v>
      </c>
      <c r="B1129" s="82" t="str">
        <f t="shared" si="225"/>
        <v>Apr-24</v>
      </c>
      <c r="C1129" s="2">
        <f t="shared" si="219"/>
        <v>45410</v>
      </c>
      <c r="D1129" t="s">
        <v>1519</v>
      </c>
      <c r="E1129" t="s">
        <v>114</v>
      </c>
      <c r="F1129">
        <v>79</v>
      </c>
    </row>
    <row r="1130" spans="1:6" x14ac:dyDescent="0.35">
      <c r="A1130" t="str">
        <f>INDEX('HRG and system LUT'!$P$23:$P$27,MATCH(Starlines!E1130,'HRG and system LUT'!$Q$23:$Q$27,0))</f>
        <v>North Central London</v>
      </c>
      <c r="B1130" s="82" t="str">
        <f t="shared" ref="B1130:B1134" si="226">TEXT(VALUE(C1130),"mmm-yy")</f>
        <v>May-24</v>
      </c>
      <c r="C1130" s="2">
        <f t="shared" si="219"/>
        <v>45417</v>
      </c>
      <c r="D1130" t="s">
        <v>1520</v>
      </c>
      <c r="E1130" t="s">
        <v>108</v>
      </c>
      <c r="F1130">
        <v>51</v>
      </c>
    </row>
    <row r="1131" spans="1:6" x14ac:dyDescent="0.35">
      <c r="A1131" t="str">
        <f>INDEX('HRG and system LUT'!$P$23:$P$27,MATCH(Starlines!E1131,'HRG and system LUT'!$Q$23:$Q$27,0))</f>
        <v>North East London</v>
      </c>
      <c r="B1131" s="82" t="str">
        <f t="shared" si="226"/>
        <v>May-24</v>
      </c>
      <c r="C1131" s="2">
        <f t="shared" si="219"/>
        <v>45417</v>
      </c>
      <c r="D1131" t="s">
        <v>1520</v>
      </c>
      <c r="E1131" t="s">
        <v>106</v>
      </c>
      <c r="F1131">
        <v>73</v>
      </c>
    </row>
    <row r="1132" spans="1:6" x14ac:dyDescent="0.35">
      <c r="A1132" t="str">
        <f>INDEX('HRG and system LUT'!$P$23:$P$27,MATCH(Starlines!E1132,'HRG and system LUT'!$Q$23:$Q$27,0))</f>
        <v>North West London</v>
      </c>
      <c r="B1132" s="82" t="str">
        <f t="shared" si="226"/>
        <v>May-24</v>
      </c>
      <c r="C1132" s="2">
        <f t="shared" si="219"/>
        <v>45417</v>
      </c>
      <c r="D1132" t="s">
        <v>1520</v>
      </c>
      <c r="E1132" t="s">
        <v>110</v>
      </c>
      <c r="F1132">
        <v>89</v>
      </c>
    </row>
    <row r="1133" spans="1:6" x14ac:dyDescent="0.35">
      <c r="A1133" t="str">
        <f>INDEX('HRG and system LUT'!$P$23:$P$27,MATCH(Starlines!E1133,'HRG and system LUT'!$Q$23:$Q$27,0))</f>
        <v>South East London</v>
      </c>
      <c r="B1133" s="82" t="str">
        <f t="shared" si="226"/>
        <v>May-24</v>
      </c>
      <c r="C1133" s="2">
        <f t="shared" si="219"/>
        <v>45417</v>
      </c>
      <c r="D1133" t="s">
        <v>1520</v>
      </c>
      <c r="E1133" t="s">
        <v>112</v>
      </c>
      <c r="F1133">
        <v>100</v>
      </c>
    </row>
    <row r="1134" spans="1:6" x14ac:dyDescent="0.35">
      <c r="A1134" t="str">
        <f>INDEX('HRG and system LUT'!$P$23:$P$27,MATCH(Starlines!E1134,'HRG and system LUT'!$Q$23:$Q$27,0))</f>
        <v>South West London</v>
      </c>
      <c r="B1134" s="82" t="str">
        <f t="shared" si="226"/>
        <v>May-24</v>
      </c>
      <c r="C1134" s="2">
        <f t="shared" si="219"/>
        <v>45417</v>
      </c>
      <c r="D1134" t="s">
        <v>1520</v>
      </c>
      <c r="E1134" t="s">
        <v>114</v>
      </c>
      <c r="F1134">
        <v>95</v>
      </c>
    </row>
    <row r="1135" spans="1:6" x14ac:dyDescent="0.35">
      <c r="A1135" t="str">
        <f>INDEX('HRG and system LUT'!$P$23:$P$27,MATCH(Starlines!E1135,'HRG and system LUT'!$Q$23:$Q$27,0))</f>
        <v>North Central London</v>
      </c>
      <c r="B1135" s="82" t="str">
        <f t="shared" ref="B1135:B1139" si="227">TEXT(VALUE(C1135),"mmm-yy")</f>
        <v>May-24</v>
      </c>
      <c r="C1135" s="2">
        <f t="shared" si="219"/>
        <v>45424</v>
      </c>
      <c r="D1135" t="s">
        <v>1520</v>
      </c>
      <c r="E1135" t="s">
        <v>108</v>
      </c>
      <c r="F1135">
        <v>51</v>
      </c>
    </row>
    <row r="1136" spans="1:6" x14ac:dyDescent="0.35">
      <c r="A1136" t="str">
        <f>INDEX('HRG and system LUT'!$P$23:$P$27,MATCH(Starlines!E1136,'HRG and system LUT'!$Q$23:$Q$27,0))</f>
        <v>North East London</v>
      </c>
      <c r="B1136" s="82" t="str">
        <f t="shared" si="227"/>
        <v>May-24</v>
      </c>
      <c r="C1136" s="2">
        <f t="shared" si="219"/>
        <v>45424</v>
      </c>
      <c r="D1136" t="s">
        <v>1520</v>
      </c>
      <c r="E1136" t="s">
        <v>106</v>
      </c>
      <c r="F1136">
        <v>73</v>
      </c>
    </row>
    <row r="1137" spans="1:6" x14ac:dyDescent="0.35">
      <c r="A1137" t="str">
        <f>INDEX('HRG and system LUT'!$P$23:$P$27,MATCH(Starlines!E1137,'HRG and system LUT'!$Q$23:$Q$27,0))</f>
        <v>North West London</v>
      </c>
      <c r="B1137" s="82" t="str">
        <f t="shared" si="227"/>
        <v>May-24</v>
      </c>
      <c r="C1137" s="2">
        <f t="shared" si="219"/>
        <v>45424</v>
      </c>
      <c r="D1137" t="s">
        <v>1520</v>
      </c>
      <c r="E1137" t="s">
        <v>110</v>
      </c>
      <c r="F1137">
        <v>89</v>
      </c>
    </row>
    <row r="1138" spans="1:6" x14ac:dyDescent="0.35">
      <c r="A1138" t="str">
        <f>INDEX('HRG and system LUT'!$P$23:$P$27,MATCH(Starlines!E1138,'HRG and system LUT'!$Q$23:$Q$27,0))</f>
        <v>South East London</v>
      </c>
      <c r="B1138" s="82" t="str">
        <f t="shared" si="227"/>
        <v>May-24</v>
      </c>
      <c r="C1138" s="2">
        <f t="shared" si="219"/>
        <v>45424</v>
      </c>
      <c r="D1138" t="s">
        <v>1520</v>
      </c>
      <c r="E1138" t="s">
        <v>112</v>
      </c>
      <c r="F1138">
        <v>100</v>
      </c>
    </row>
    <row r="1139" spans="1:6" x14ac:dyDescent="0.35">
      <c r="A1139" t="str">
        <f>INDEX('HRG and system LUT'!$P$23:$P$27,MATCH(Starlines!E1139,'HRG and system LUT'!$Q$23:$Q$27,0))</f>
        <v>South West London</v>
      </c>
      <c r="B1139" s="82" t="str">
        <f t="shared" si="227"/>
        <v>May-24</v>
      </c>
      <c r="C1139" s="2">
        <f t="shared" si="219"/>
        <v>45424</v>
      </c>
      <c r="D1139" t="s">
        <v>1520</v>
      </c>
      <c r="E1139" t="s">
        <v>114</v>
      </c>
      <c r="F1139">
        <v>95</v>
      </c>
    </row>
    <row r="1140" spans="1:6" x14ac:dyDescent="0.35">
      <c r="A1140" t="str">
        <f>INDEX('HRG and system LUT'!$P$23:$P$27,MATCH(Starlines!E1140,'HRG and system LUT'!$Q$23:$Q$27,0))</f>
        <v>North Central London</v>
      </c>
      <c r="B1140" s="82" t="str">
        <f t="shared" ref="B1140:B1144" si="228">TEXT(VALUE(C1140),"mmm-yy")</f>
        <v>May-24</v>
      </c>
      <c r="C1140" s="2">
        <f t="shared" si="219"/>
        <v>45431</v>
      </c>
      <c r="D1140" t="s">
        <v>1532</v>
      </c>
      <c r="E1140" t="s">
        <v>108</v>
      </c>
      <c r="F1140">
        <v>65</v>
      </c>
    </row>
    <row r="1141" spans="1:6" x14ac:dyDescent="0.35">
      <c r="A1141" t="str">
        <f>INDEX('HRG and system LUT'!$P$23:$P$27,MATCH(Starlines!E1141,'HRG and system LUT'!$Q$23:$Q$27,0))</f>
        <v>North East London</v>
      </c>
      <c r="B1141" s="82" t="str">
        <f t="shared" si="228"/>
        <v>May-24</v>
      </c>
      <c r="C1141" s="2">
        <f t="shared" si="219"/>
        <v>45431</v>
      </c>
      <c r="D1141" t="s">
        <v>1532</v>
      </c>
      <c r="E1141" t="s">
        <v>106</v>
      </c>
      <c r="F1141">
        <v>76</v>
      </c>
    </row>
    <row r="1142" spans="1:6" x14ac:dyDescent="0.35">
      <c r="A1142" t="str">
        <f>INDEX('HRG and system LUT'!$P$23:$P$27,MATCH(Starlines!E1142,'HRG and system LUT'!$Q$23:$Q$27,0))</f>
        <v>North West London</v>
      </c>
      <c r="B1142" s="82" t="str">
        <f t="shared" si="228"/>
        <v>May-24</v>
      </c>
      <c r="C1142" s="2">
        <f t="shared" si="219"/>
        <v>45431</v>
      </c>
      <c r="D1142" t="s">
        <v>1532</v>
      </c>
      <c r="E1142" t="s">
        <v>110</v>
      </c>
      <c r="F1142">
        <v>77</v>
      </c>
    </row>
    <row r="1143" spans="1:6" x14ac:dyDescent="0.35">
      <c r="A1143" t="str">
        <f>INDEX('HRG and system LUT'!$P$23:$P$27,MATCH(Starlines!E1143,'HRG and system LUT'!$Q$23:$Q$27,0))</f>
        <v>South East London</v>
      </c>
      <c r="B1143" s="82" t="str">
        <f t="shared" si="228"/>
        <v>May-24</v>
      </c>
      <c r="C1143" s="2">
        <f t="shared" si="219"/>
        <v>45431</v>
      </c>
      <c r="D1143" t="s">
        <v>1532</v>
      </c>
      <c r="E1143" t="s">
        <v>112</v>
      </c>
      <c r="F1143">
        <v>125</v>
      </c>
    </row>
    <row r="1144" spans="1:6" x14ac:dyDescent="0.35">
      <c r="A1144" t="str">
        <f>INDEX('HRG and system LUT'!$P$23:$P$27,MATCH(Starlines!E1144,'HRG and system LUT'!$Q$23:$Q$27,0))</f>
        <v>South West London</v>
      </c>
      <c r="B1144" s="82" t="str">
        <f t="shared" si="228"/>
        <v>May-24</v>
      </c>
      <c r="C1144" s="2">
        <f t="shared" si="219"/>
        <v>45431</v>
      </c>
      <c r="D1144" t="s">
        <v>1532</v>
      </c>
      <c r="E1144" t="s">
        <v>114</v>
      </c>
      <c r="F1144">
        <v>75</v>
      </c>
    </row>
    <row r="1145" spans="1:6" x14ac:dyDescent="0.35">
      <c r="A1145" t="str">
        <f>INDEX('HRG and system LUT'!$P$23:$P$27,MATCH(Starlines!E1145,'HRG and system LUT'!$Q$23:$Q$27,0))</f>
        <v>North Central London</v>
      </c>
      <c r="B1145" s="82" t="str">
        <f t="shared" ref="B1145:B1149" si="229">TEXT(VALUE(C1145),"mmm-yy")</f>
        <v>May-24</v>
      </c>
      <c r="C1145" s="2">
        <f t="shared" si="219"/>
        <v>45438</v>
      </c>
      <c r="D1145" t="s">
        <v>1533</v>
      </c>
      <c r="E1145" t="s">
        <v>108</v>
      </c>
      <c r="F1145">
        <v>65</v>
      </c>
    </row>
    <row r="1146" spans="1:6" x14ac:dyDescent="0.35">
      <c r="A1146" t="str">
        <f>INDEX('HRG and system LUT'!$P$23:$P$27,MATCH(Starlines!E1146,'HRG and system LUT'!$Q$23:$Q$27,0))</f>
        <v>North East London</v>
      </c>
      <c r="B1146" s="82" t="str">
        <f t="shared" si="229"/>
        <v>May-24</v>
      </c>
      <c r="C1146" s="2">
        <f t="shared" si="219"/>
        <v>45438</v>
      </c>
      <c r="D1146" t="s">
        <v>1533</v>
      </c>
      <c r="E1146" t="s">
        <v>106</v>
      </c>
      <c r="F1146">
        <v>98</v>
      </c>
    </row>
    <row r="1147" spans="1:6" x14ac:dyDescent="0.35">
      <c r="A1147" t="str">
        <f>INDEX('HRG and system LUT'!$P$23:$P$27,MATCH(Starlines!E1147,'HRG and system LUT'!$Q$23:$Q$27,0))</f>
        <v>North West London</v>
      </c>
      <c r="B1147" s="82" t="str">
        <f t="shared" si="229"/>
        <v>May-24</v>
      </c>
      <c r="C1147" s="2">
        <f t="shared" si="219"/>
        <v>45438</v>
      </c>
      <c r="D1147" t="s">
        <v>1533</v>
      </c>
      <c r="E1147" t="s">
        <v>110</v>
      </c>
      <c r="F1147">
        <v>90</v>
      </c>
    </row>
    <row r="1148" spans="1:6" x14ac:dyDescent="0.35">
      <c r="A1148" t="str">
        <f>INDEX('HRG and system LUT'!$P$23:$P$27,MATCH(Starlines!E1148,'HRG and system LUT'!$Q$23:$Q$27,0))</f>
        <v>South East London</v>
      </c>
      <c r="B1148" s="82" t="str">
        <f t="shared" si="229"/>
        <v>May-24</v>
      </c>
      <c r="C1148" s="2">
        <f t="shared" si="219"/>
        <v>45438</v>
      </c>
      <c r="D1148" t="s">
        <v>1533</v>
      </c>
      <c r="E1148" t="s">
        <v>112</v>
      </c>
      <c r="F1148">
        <v>125</v>
      </c>
    </row>
    <row r="1149" spans="1:6" x14ac:dyDescent="0.35">
      <c r="A1149" t="str">
        <f>INDEX('HRG and system LUT'!$P$23:$P$27,MATCH(Starlines!E1149,'HRG and system LUT'!$Q$23:$Q$27,0))</f>
        <v>South West London</v>
      </c>
      <c r="B1149" s="82" t="str">
        <f t="shared" si="229"/>
        <v>May-24</v>
      </c>
      <c r="C1149" s="2">
        <f t="shared" si="219"/>
        <v>45438</v>
      </c>
      <c r="D1149" t="s">
        <v>1533</v>
      </c>
      <c r="E1149" t="s">
        <v>114</v>
      </c>
      <c r="F1149">
        <v>93</v>
      </c>
    </row>
    <row r="1150" spans="1:6" x14ac:dyDescent="0.35">
      <c r="A1150" t="str">
        <f>INDEX('HRG and system LUT'!$P$23:$P$27,MATCH(Starlines!E1150,'HRG and system LUT'!$Q$23:$Q$27,0))</f>
        <v>North Central London</v>
      </c>
      <c r="B1150" s="82" t="str">
        <f t="shared" ref="B1150:B1154" si="230">TEXT(VALUE(C1150),"mmm-yy")</f>
        <v>Jun-24</v>
      </c>
      <c r="C1150" s="2">
        <f t="shared" si="219"/>
        <v>45445</v>
      </c>
      <c r="D1150" t="s">
        <v>1534</v>
      </c>
      <c r="E1150" t="s">
        <v>108</v>
      </c>
      <c r="F1150">
        <v>57</v>
      </c>
    </row>
    <row r="1151" spans="1:6" x14ac:dyDescent="0.35">
      <c r="A1151" t="str">
        <f>INDEX('HRG and system LUT'!$P$23:$P$27,MATCH(Starlines!E1151,'HRG and system LUT'!$Q$23:$Q$27,0))</f>
        <v>North East London</v>
      </c>
      <c r="B1151" s="82" t="str">
        <f t="shared" si="230"/>
        <v>Jun-24</v>
      </c>
      <c r="C1151" s="2">
        <f t="shared" si="219"/>
        <v>45445</v>
      </c>
      <c r="D1151" t="s">
        <v>1534</v>
      </c>
      <c r="E1151" t="s">
        <v>106</v>
      </c>
      <c r="F1151">
        <v>71</v>
      </c>
    </row>
    <row r="1152" spans="1:6" x14ac:dyDescent="0.35">
      <c r="A1152" t="str">
        <f>INDEX('HRG and system LUT'!$P$23:$P$27,MATCH(Starlines!E1152,'HRG and system LUT'!$Q$23:$Q$27,0))</f>
        <v>North West London</v>
      </c>
      <c r="B1152" s="82" t="str">
        <f t="shared" si="230"/>
        <v>Jun-24</v>
      </c>
      <c r="C1152" s="2">
        <f t="shared" si="219"/>
        <v>45445</v>
      </c>
      <c r="D1152" t="s">
        <v>1534</v>
      </c>
      <c r="E1152" t="s">
        <v>110</v>
      </c>
      <c r="F1152">
        <v>95</v>
      </c>
    </row>
    <row r="1153" spans="1:6" x14ac:dyDescent="0.35">
      <c r="A1153" t="str">
        <f>INDEX('HRG and system LUT'!$P$23:$P$27,MATCH(Starlines!E1153,'HRG and system LUT'!$Q$23:$Q$27,0))</f>
        <v>South East London</v>
      </c>
      <c r="B1153" s="82" t="str">
        <f t="shared" si="230"/>
        <v>Jun-24</v>
      </c>
      <c r="C1153" s="2">
        <f t="shared" si="219"/>
        <v>45445</v>
      </c>
      <c r="D1153" t="s">
        <v>1534</v>
      </c>
      <c r="E1153" t="s">
        <v>112</v>
      </c>
      <c r="F1153">
        <v>137</v>
      </c>
    </row>
    <row r="1154" spans="1:6" x14ac:dyDescent="0.35">
      <c r="A1154" t="str">
        <f>INDEX('HRG and system LUT'!$P$23:$P$27,MATCH(Starlines!E1154,'HRG and system LUT'!$Q$23:$Q$27,0))</f>
        <v>South West London</v>
      </c>
      <c r="B1154" s="82" t="str">
        <f t="shared" si="230"/>
        <v>Jun-24</v>
      </c>
      <c r="C1154" s="2">
        <f t="shared" si="219"/>
        <v>45445</v>
      </c>
      <c r="D1154" t="s">
        <v>1534</v>
      </c>
      <c r="E1154" t="s">
        <v>114</v>
      </c>
      <c r="F1154">
        <v>74</v>
      </c>
    </row>
    <row r="1155" spans="1:6" x14ac:dyDescent="0.35">
      <c r="A1155" t="str">
        <f>INDEX('HRG and system LUT'!$P$23:$P$27,MATCH(Starlines!E1155,'HRG and system LUT'!$Q$23:$Q$27,0))</f>
        <v>South East London</v>
      </c>
      <c r="B1155" s="82" t="str">
        <f t="shared" ref="B1155:B1194" si="231">TEXT(VALUE(C1155),"mmm-yy")</f>
        <v>Jun-24</v>
      </c>
      <c r="C1155" s="2">
        <f t="shared" si="219"/>
        <v>45452</v>
      </c>
      <c r="D1155" s="2" t="s">
        <v>1579</v>
      </c>
      <c r="E1155" t="s">
        <v>112</v>
      </c>
      <c r="F1155">
        <v>150</v>
      </c>
    </row>
    <row r="1156" spans="1:6" x14ac:dyDescent="0.35">
      <c r="A1156" t="str">
        <f>INDEX('HRG and system LUT'!$P$23:$P$27,MATCH(Starlines!E1156,'HRG and system LUT'!$Q$23:$Q$27,0))</f>
        <v>North West London</v>
      </c>
      <c r="B1156" s="82" t="str">
        <f t="shared" si="231"/>
        <v>Jun-24</v>
      </c>
      <c r="C1156" s="2">
        <f t="shared" si="219"/>
        <v>45452</v>
      </c>
      <c r="D1156" s="2" t="s">
        <v>1579</v>
      </c>
      <c r="E1156" t="s">
        <v>110</v>
      </c>
      <c r="F1156">
        <v>94</v>
      </c>
    </row>
    <row r="1157" spans="1:6" x14ac:dyDescent="0.35">
      <c r="A1157" t="str">
        <f>INDEX('HRG and system LUT'!$P$23:$P$27,MATCH(Starlines!E1157,'HRG and system LUT'!$Q$23:$Q$27,0))</f>
        <v>North East London</v>
      </c>
      <c r="B1157" s="82" t="str">
        <f t="shared" si="231"/>
        <v>Jun-24</v>
      </c>
      <c r="C1157" s="2">
        <f t="shared" si="219"/>
        <v>45452</v>
      </c>
      <c r="D1157" s="2" t="s">
        <v>1579</v>
      </c>
      <c r="E1157" t="s">
        <v>106</v>
      </c>
      <c r="F1157">
        <v>74</v>
      </c>
    </row>
    <row r="1158" spans="1:6" x14ac:dyDescent="0.35">
      <c r="A1158" t="str">
        <f>INDEX('HRG and system LUT'!$P$23:$P$27,MATCH(Starlines!E1158,'HRG and system LUT'!$Q$23:$Q$27,0))</f>
        <v>South West London</v>
      </c>
      <c r="B1158" s="82" t="str">
        <f t="shared" si="231"/>
        <v>Jun-24</v>
      </c>
      <c r="C1158" s="2">
        <f t="shared" si="219"/>
        <v>45452</v>
      </c>
      <c r="D1158" s="2" t="s">
        <v>1579</v>
      </c>
      <c r="E1158" t="s">
        <v>114</v>
      </c>
      <c r="F1158">
        <v>71</v>
      </c>
    </row>
    <row r="1159" spans="1:6" x14ac:dyDescent="0.35">
      <c r="A1159" t="str">
        <f>INDEX('HRG and system LUT'!$P$23:$P$27,MATCH(Starlines!E1159,'HRG and system LUT'!$Q$23:$Q$27,0))</f>
        <v>North Central London</v>
      </c>
      <c r="B1159" s="82" t="str">
        <f t="shared" si="231"/>
        <v>Jun-24</v>
      </c>
      <c r="C1159" s="2">
        <f t="shared" si="219"/>
        <v>45452</v>
      </c>
      <c r="D1159" s="2" t="s">
        <v>1579</v>
      </c>
      <c r="E1159" t="s">
        <v>108</v>
      </c>
      <c r="F1159">
        <v>58</v>
      </c>
    </row>
    <row r="1160" spans="1:6" x14ac:dyDescent="0.35">
      <c r="A1160" t="str">
        <f>INDEX('HRG and system LUT'!$P$23:$P$27,MATCH(Starlines!E1160,'HRG and system LUT'!$Q$23:$Q$27,0))</f>
        <v>North West London</v>
      </c>
      <c r="B1160" s="82" t="str">
        <f t="shared" si="231"/>
        <v>Jun-24</v>
      </c>
      <c r="C1160" s="2">
        <f t="shared" si="219"/>
        <v>45459</v>
      </c>
      <c r="D1160" s="2" t="s">
        <v>1580</v>
      </c>
      <c r="E1160" t="s">
        <v>110</v>
      </c>
      <c r="F1160">
        <v>99</v>
      </c>
    </row>
    <row r="1161" spans="1:6" x14ac:dyDescent="0.35">
      <c r="A1161" t="str">
        <f>INDEX('HRG and system LUT'!$P$23:$P$27,MATCH(Starlines!E1161,'HRG and system LUT'!$Q$23:$Q$27,0))</f>
        <v>South East London</v>
      </c>
      <c r="B1161" s="82" t="str">
        <f t="shared" si="231"/>
        <v>Jun-24</v>
      </c>
      <c r="C1161" s="2">
        <f t="shared" ref="C1161:C1225" si="232">C1156+7</f>
        <v>45459</v>
      </c>
      <c r="D1161" s="2" t="s">
        <v>1580</v>
      </c>
      <c r="E1161" t="s">
        <v>112</v>
      </c>
      <c r="F1161">
        <v>87</v>
      </c>
    </row>
    <row r="1162" spans="1:6" x14ac:dyDescent="0.35">
      <c r="A1162" t="str">
        <f>INDEX('HRG and system LUT'!$P$23:$P$27,MATCH(Starlines!E1162,'HRG and system LUT'!$Q$23:$Q$27,0))</f>
        <v>South West London</v>
      </c>
      <c r="B1162" s="82" t="str">
        <f t="shared" si="231"/>
        <v>Jun-24</v>
      </c>
      <c r="C1162" s="2">
        <f t="shared" si="232"/>
        <v>45459</v>
      </c>
      <c r="D1162" s="2" t="s">
        <v>1580</v>
      </c>
      <c r="E1162" t="s">
        <v>114</v>
      </c>
      <c r="F1162">
        <v>75</v>
      </c>
    </row>
    <row r="1163" spans="1:6" x14ac:dyDescent="0.35">
      <c r="A1163" t="str">
        <f>INDEX('HRG and system LUT'!$P$23:$P$27,MATCH(Starlines!E1163,'HRG and system LUT'!$Q$23:$Q$27,0))</f>
        <v>North East London</v>
      </c>
      <c r="B1163" s="82" t="str">
        <f t="shared" si="231"/>
        <v>Jun-24</v>
      </c>
      <c r="C1163" s="2">
        <f t="shared" si="232"/>
        <v>45459</v>
      </c>
      <c r="D1163" s="2" t="s">
        <v>1580</v>
      </c>
      <c r="E1163" t="s">
        <v>106</v>
      </c>
      <c r="F1163">
        <v>67</v>
      </c>
    </row>
    <row r="1164" spans="1:6" x14ac:dyDescent="0.35">
      <c r="A1164" t="str">
        <f>INDEX('HRG and system LUT'!$P$23:$P$27,MATCH(Starlines!E1164,'HRG and system LUT'!$Q$23:$Q$27,0))</f>
        <v>North Central London</v>
      </c>
      <c r="B1164" s="82" t="str">
        <f t="shared" si="231"/>
        <v>Jun-24</v>
      </c>
      <c r="C1164" s="2">
        <f t="shared" si="232"/>
        <v>45459</v>
      </c>
      <c r="D1164" s="2" t="s">
        <v>1580</v>
      </c>
      <c r="E1164" t="s">
        <v>108</v>
      </c>
      <c r="F1164">
        <v>66</v>
      </c>
    </row>
    <row r="1165" spans="1:6" x14ac:dyDescent="0.35">
      <c r="A1165" t="str">
        <f>INDEX('HRG and system LUT'!$P$23:$P$27,MATCH(Starlines!E1165,'HRG and system LUT'!$Q$23:$Q$27,0))</f>
        <v>South East London</v>
      </c>
      <c r="B1165" s="82" t="str">
        <f t="shared" si="231"/>
        <v>Jun-24</v>
      </c>
      <c r="C1165" s="2">
        <f t="shared" si="232"/>
        <v>45466</v>
      </c>
      <c r="D1165" s="2" t="s">
        <v>1581</v>
      </c>
      <c r="E1165" t="s">
        <v>112</v>
      </c>
      <c r="F1165">
        <v>104</v>
      </c>
    </row>
    <row r="1166" spans="1:6" x14ac:dyDescent="0.35">
      <c r="A1166" t="str">
        <f>INDEX('HRG and system LUT'!$P$23:$P$27,MATCH(Starlines!E1166,'HRG and system LUT'!$Q$23:$Q$27,0))</f>
        <v>South West London</v>
      </c>
      <c r="B1166" s="82" t="str">
        <f t="shared" si="231"/>
        <v>Jun-24</v>
      </c>
      <c r="C1166" s="2">
        <f t="shared" si="232"/>
        <v>45466</v>
      </c>
      <c r="D1166" s="2" t="s">
        <v>1581</v>
      </c>
      <c r="E1166" t="s">
        <v>114</v>
      </c>
      <c r="F1166">
        <v>97</v>
      </c>
    </row>
    <row r="1167" spans="1:6" x14ac:dyDescent="0.35">
      <c r="A1167" t="str">
        <f>INDEX('HRG and system LUT'!$P$23:$P$27,MATCH(Starlines!E1167,'HRG and system LUT'!$Q$23:$Q$27,0))</f>
        <v>North West London</v>
      </c>
      <c r="B1167" s="82" t="str">
        <f t="shared" si="231"/>
        <v>Jun-24</v>
      </c>
      <c r="C1167" s="2">
        <f t="shared" si="232"/>
        <v>45466</v>
      </c>
      <c r="D1167" s="2" t="s">
        <v>1581</v>
      </c>
      <c r="E1167" t="s">
        <v>110</v>
      </c>
      <c r="F1167">
        <v>91</v>
      </c>
    </row>
    <row r="1168" spans="1:6" x14ac:dyDescent="0.35">
      <c r="A1168" t="str">
        <f>INDEX('HRG and system LUT'!$P$23:$P$27,MATCH(Starlines!E1168,'HRG and system LUT'!$Q$23:$Q$27,0))</f>
        <v>North East London</v>
      </c>
      <c r="B1168" s="82" t="str">
        <f t="shared" si="231"/>
        <v>Jun-24</v>
      </c>
      <c r="C1168" s="2">
        <f t="shared" si="232"/>
        <v>45466</v>
      </c>
      <c r="D1168" s="2" t="s">
        <v>1581</v>
      </c>
      <c r="E1168" t="s">
        <v>106</v>
      </c>
      <c r="F1168">
        <v>62</v>
      </c>
    </row>
    <row r="1169" spans="1:6" x14ac:dyDescent="0.35">
      <c r="A1169" t="str">
        <f>INDEX('HRG and system LUT'!$P$23:$P$27,MATCH(Starlines!E1169,'HRG and system LUT'!$Q$23:$Q$27,0))</f>
        <v>North Central London</v>
      </c>
      <c r="B1169" s="82" t="str">
        <f t="shared" si="231"/>
        <v>Jun-24</v>
      </c>
      <c r="C1169" s="2">
        <f t="shared" si="232"/>
        <v>45466</v>
      </c>
      <c r="D1169" s="2" t="s">
        <v>1581</v>
      </c>
      <c r="E1169" t="s">
        <v>108</v>
      </c>
      <c r="F1169">
        <v>43</v>
      </c>
    </row>
    <row r="1170" spans="1:6" x14ac:dyDescent="0.35">
      <c r="A1170" t="str">
        <f>INDEX('HRG and system LUT'!$P$23:$P$27,MATCH(Starlines!E1170,'HRG and system LUT'!$Q$23:$Q$27,0))</f>
        <v>South East London</v>
      </c>
      <c r="B1170" s="82" t="str">
        <f t="shared" si="231"/>
        <v>Jun-24</v>
      </c>
      <c r="C1170" s="2">
        <f t="shared" si="232"/>
        <v>45473</v>
      </c>
      <c r="D1170" s="2" t="s">
        <v>1582</v>
      </c>
      <c r="E1170" t="s">
        <v>112</v>
      </c>
      <c r="F1170">
        <v>113</v>
      </c>
    </row>
    <row r="1171" spans="1:6" x14ac:dyDescent="0.35">
      <c r="A1171" t="str">
        <f>INDEX('HRG and system LUT'!$P$23:$P$27,MATCH(Starlines!E1171,'HRG and system LUT'!$Q$23:$Q$27,0))</f>
        <v>North West London</v>
      </c>
      <c r="B1171" s="82" t="str">
        <f t="shared" si="231"/>
        <v>Jun-24</v>
      </c>
      <c r="C1171" s="2">
        <f t="shared" si="232"/>
        <v>45473</v>
      </c>
      <c r="D1171" s="2" t="s">
        <v>1582</v>
      </c>
      <c r="E1171" t="s">
        <v>110</v>
      </c>
      <c r="F1171">
        <v>94</v>
      </c>
    </row>
    <row r="1172" spans="1:6" x14ac:dyDescent="0.35">
      <c r="A1172" t="str">
        <f>INDEX('HRG and system LUT'!$P$23:$P$27,MATCH(Starlines!E1172,'HRG and system LUT'!$Q$23:$Q$27,0))</f>
        <v>South West London</v>
      </c>
      <c r="B1172" s="82" t="str">
        <f t="shared" si="231"/>
        <v>Jun-24</v>
      </c>
      <c r="C1172" s="2">
        <f t="shared" si="232"/>
        <v>45473</v>
      </c>
      <c r="D1172" s="2" t="s">
        <v>1582</v>
      </c>
      <c r="E1172" t="s">
        <v>114</v>
      </c>
      <c r="F1172">
        <v>78</v>
      </c>
    </row>
    <row r="1173" spans="1:6" x14ac:dyDescent="0.35">
      <c r="A1173" t="str">
        <f>INDEX('HRG and system LUT'!$P$23:$P$27,MATCH(Starlines!E1173,'HRG and system LUT'!$Q$23:$Q$27,0))</f>
        <v>North Central London</v>
      </c>
      <c r="B1173" s="82" t="str">
        <f t="shared" si="231"/>
        <v>Jun-24</v>
      </c>
      <c r="C1173" s="2">
        <f t="shared" si="232"/>
        <v>45473</v>
      </c>
      <c r="D1173" s="2" t="s">
        <v>1582</v>
      </c>
      <c r="E1173" t="s">
        <v>108</v>
      </c>
      <c r="F1173">
        <v>55</v>
      </c>
    </row>
    <row r="1174" spans="1:6" x14ac:dyDescent="0.35">
      <c r="A1174" t="str">
        <f>INDEX('HRG and system LUT'!$P$23:$P$27,MATCH(Starlines!E1174,'HRG and system LUT'!$Q$23:$Q$27,0))</f>
        <v>North East London</v>
      </c>
      <c r="B1174" s="82" t="str">
        <f t="shared" si="231"/>
        <v>Jun-24</v>
      </c>
      <c r="C1174" s="2">
        <f t="shared" si="232"/>
        <v>45473</v>
      </c>
      <c r="D1174" s="2" t="s">
        <v>1582</v>
      </c>
      <c r="E1174" t="s">
        <v>106</v>
      </c>
      <c r="F1174">
        <v>47</v>
      </c>
    </row>
    <row r="1175" spans="1:6" x14ac:dyDescent="0.35">
      <c r="A1175" t="str">
        <f>INDEX('HRG and system LUT'!$P$23:$P$27,MATCH(Starlines!E1175,'HRG and system LUT'!$Q$23:$Q$27,0))</f>
        <v>South East London</v>
      </c>
      <c r="B1175" s="82" t="str">
        <f t="shared" si="231"/>
        <v>Jul-24</v>
      </c>
      <c r="C1175" s="2">
        <f t="shared" si="232"/>
        <v>45480</v>
      </c>
      <c r="D1175" s="2" t="s">
        <v>1583</v>
      </c>
      <c r="E1175" t="s">
        <v>112</v>
      </c>
      <c r="F1175">
        <v>113</v>
      </c>
    </row>
    <row r="1176" spans="1:6" x14ac:dyDescent="0.35">
      <c r="A1176" t="str">
        <f>INDEX('HRG and system LUT'!$P$23:$P$27,MATCH(Starlines!E1176,'HRG and system LUT'!$Q$23:$Q$27,0))</f>
        <v>North West London</v>
      </c>
      <c r="B1176" s="82" t="str">
        <f t="shared" si="231"/>
        <v>Jul-24</v>
      </c>
      <c r="C1176" s="2">
        <f t="shared" si="232"/>
        <v>45480</v>
      </c>
      <c r="D1176" s="2" t="s">
        <v>1583</v>
      </c>
      <c r="E1176" t="s">
        <v>110</v>
      </c>
      <c r="F1176">
        <v>95</v>
      </c>
    </row>
    <row r="1177" spans="1:6" x14ac:dyDescent="0.35">
      <c r="A1177" t="str">
        <f>INDEX('HRG and system LUT'!$P$23:$P$27,MATCH(Starlines!E1177,'HRG and system LUT'!$Q$23:$Q$27,0))</f>
        <v>South West London</v>
      </c>
      <c r="B1177" s="82" t="str">
        <f t="shared" si="231"/>
        <v>Jul-24</v>
      </c>
      <c r="C1177" s="2">
        <f t="shared" si="232"/>
        <v>45480</v>
      </c>
      <c r="D1177" s="2" t="s">
        <v>1583</v>
      </c>
      <c r="E1177" t="s">
        <v>114</v>
      </c>
      <c r="F1177">
        <v>75</v>
      </c>
    </row>
    <row r="1178" spans="1:6" x14ac:dyDescent="0.35">
      <c r="A1178" t="str">
        <f>INDEX('HRG and system LUT'!$P$23:$P$27,MATCH(Starlines!E1178,'HRG and system LUT'!$Q$23:$Q$27,0))</f>
        <v>North East London</v>
      </c>
      <c r="B1178" s="82" t="str">
        <f t="shared" si="231"/>
        <v>Jul-24</v>
      </c>
      <c r="C1178" s="2">
        <f t="shared" si="232"/>
        <v>45480</v>
      </c>
      <c r="D1178" s="2" t="s">
        <v>1583</v>
      </c>
      <c r="E1178" t="s">
        <v>106</v>
      </c>
      <c r="F1178">
        <v>64</v>
      </c>
    </row>
    <row r="1179" spans="1:6" x14ac:dyDescent="0.35">
      <c r="A1179" t="str">
        <f>INDEX('HRG and system LUT'!$P$23:$P$27,MATCH(Starlines!E1179,'HRG and system LUT'!$Q$23:$Q$27,0))</f>
        <v>North Central London</v>
      </c>
      <c r="B1179" s="82" t="str">
        <f t="shared" si="231"/>
        <v>Jul-24</v>
      </c>
      <c r="C1179" s="2">
        <f t="shared" si="232"/>
        <v>45480</v>
      </c>
      <c r="D1179" s="2" t="s">
        <v>1583</v>
      </c>
      <c r="E1179" t="s">
        <v>108</v>
      </c>
      <c r="F1179">
        <v>46</v>
      </c>
    </row>
    <row r="1180" spans="1:6" x14ac:dyDescent="0.35">
      <c r="A1180" t="str">
        <f>INDEX('HRG and system LUT'!$P$23:$P$27,MATCH(Starlines!E1180,'HRG and system LUT'!$Q$23:$Q$27,0))</f>
        <v>South East London</v>
      </c>
      <c r="B1180" s="82" t="str">
        <f t="shared" si="231"/>
        <v>Jul-24</v>
      </c>
      <c r="C1180" s="2">
        <f t="shared" si="232"/>
        <v>45487</v>
      </c>
      <c r="D1180" s="2" t="s">
        <v>1584</v>
      </c>
      <c r="E1180" t="s">
        <v>112</v>
      </c>
      <c r="F1180">
        <v>132</v>
      </c>
    </row>
    <row r="1181" spans="1:6" x14ac:dyDescent="0.35">
      <c r="A1181" t="str">
        <f>INDEX('HRG and system LUT'!$P$23:$P$27,MATCH(Starlines!E1181,'HRG and system LUT'!$Q$23:$Q$27,0))</f>
        <v>North East London</v>
      </c>
      <c r="B1181" s="82" t="str">
        <f t="shared" si="231"/>
        <v>Jul-24</v>
      </c>
      <c r="C1181" s="2">
        <f t="shared" si="232"/>
        <v>45487</v>
      </c>
      <c r="D1181" s="2" t="s">
        <v>1584</v>
      </c>
      <c r="E1181" t="s">
        <v>106</v>
      </c>
      <c r="F1181">
        <v>80</v>
      </c>
    </row>
    <row r="1182" spans="1:6" x14ac:dyDescent="0.35">
      <c r="A1182" t="str">
        <f>INDEX('HRG and system LUT'!$P$23:$P$27,MATCH(Starlines!E1182,'HRG and system LUT'!$Q$23:$Q$27,0))</f>
        <v>North West London</v>
      </c>
      <c r="B1182" s="82" t="str">
        <f t="shared" si="231"/>
        <v>Jul-24</v>
      </c>
      <c r="C1182" s="2">
        <f t="shared" si="232"/>
        <v>45487</v>
      </c>
      <c r="D1182" s="2" t="s">
        <v>1584</v>
      </c>
      <c r="E1182" t="s">
        <v>110</v>
      </c>
      <c r="F1182">
        <v>79</v>
      </c>
    </row>
    <row r="1183" spans="1:6" x14ac:dyDescent="0.35">
      <c r="A1183" t="str">
        <f>INDEX('HRG and system LUT'!$P$23:$P$27,MATCH(Starlines!E1183,'HRG and system LUT'!$Q$23:$Q$27,0))</f>
        <v>South West London</v>
      </c>
      <c r="B1183" s="82" t="str">
        <f t="shared" si="231"/>
        <v>Jul-24</v>
      </c>
      <c r="C1183" s="2">
        <f t="shared" si="232"/>
        <v>45487</v>
      </c>
      <c r="D1183" s="2" t="s">
        <v>1584</v>
      </c>
      <c r="E1183" t="s">
        <v>114</v>
      </c>
      <c r="F1183">
        <v>78</v>
      </c>
    </row>
    <row r="1184" spans="1:6" x14ac:dyDescent="0.35">
      <c r="A1184" t="str">
        <f>INDEX('HRG and system LUT'!$P$23:$P$27,MATCH(Starlines!E1184,'HRG and system LUT'!$Q$23:$Q$27,0))</f>
        <v>North Central London</v>
      </c>
      <c r="B1184" s="82" t="str">
        <f t="shared" si="231"/>
        <v>Jul-24</v>
      </c>
      <c r="C1184" s="2">
        <f t="shared" si="232"/>
        <v>45487</v>
      </c>
      <c r="D1184" s="2" t="s">
        <v>1584</v>
      </c>
      <c r="E1184" t="s">
        <v>108</v>
      </c>
      <c r="F1184">
        <v>60</v>
      </c>
    </row>
    <row r="1185" spans="1:6" x14ac:dyDescent="0.35">
      <c r="A1185" t="str">
        <f>INDEX('HRG and system LUT'!$P$23:$P$27,MATCH(Starlines!E1185,'HRG and system LUT'!$Q$23:$Q$27,0))</f>
        <v>South East London</v>
      </c>
      <c r="B1185" s="82" t="str">
        <f t="shared" si="231"/>
        <v>Jul-24</v>
      </c>
      <c r="C1185" s="2">
        <f t="shared" si="232"/>
        <v>45494</v>
      </c>
      <c r="D1185" s="2" t="s">
        <v>1585</v>
      </c>
      <c r="E1185" t="s">
        <v>112</v>
      </c>
      <c r="F1185">
        <v>119</v>
      </c>
    </row>
    <row r="1186" spans="1:6" x14ac:dyDescent="0.35">
      <c r="A1186" t="str">
        <f>INDEX('HRG and system LUT'!$P$23:$P$27,MATCH(Starlines!E1186,'HRG and system LUT'!$Q$23:$Q$27,0))</f>
        <v>North West London</v>
      </c>
      <c r="B1186" s="82" t="str">
        <f t="shared" si="231"/>
        <v>Jul-24</v>
      </c>
      <c r="C1186" s="2">
        <f t="shared" si="232"/>
        <v>45494</v>
      </c>
      <c r="D1186" s="2" t="s">
        <v>1585</v>
      </c>
      <c r="E1186" t="s">
        <v>110</v>
      </c>
      <c r="F1186">
        <v>118</v>
      </c>
    </row>
    <row r="1187" spans="1:6" x14ac:dyDescent="0.35">
      <c r="A1187" t="str">
        <f>INDEX('HRG and system LUT'!$P$23:$P$27,MATCH(Starlines!E1187,'HRG and system LUT'!$Q$23:$Q$27,0))</f>
        <v>North East London</v>
      </c>
      <c r="B1187" s="82" t="str">
        <f t="shared" si="231"/>
        <v>Jul-24</v>
      </c>
      <c r="C1187" s="2">
        <f t="shared" si="232"/>
        <v>45494</v>
      </c>
      <c r="D1187" s="2" t="s">
        <v>1585</v>
      </c>
      <c r="E1187" t="s">
        <v>106</v>
      </c>
      <c r="F1187">
        <v>83</v>
      </c>
    </row>
    <row r="1188" spans="1:6" x14ac:dyDescent="0.35">
      <c r="A1188" t="str">
        <f>INDEX('HRG and system LUT'!$P$23:$P$27,MATCH(Starlines!E1188,'HRG and system LUT'!$Q$23:$Q$27,0))</f>
        <v>South West London</v>
      </c>
      <c r="B1188" s="82" t="str">
        <f t="shared" si="231"/>
        <v>Jul-24</v>
      </c>
      <c r="C1188" s="2">
        <f t="shared" si="232"/>
        <v>45494</v>
      </c>
      <c r="D1188" s="2" t="s">
        <v>1585</v>
      </c>
      <c r="E1188" t="s">
        <v>114</v>
      </c>
      <c r="F1188">
        <v>56</v>
      </c>
    </row>
    <row r="1189" spans="1:6" x14ac:dyDescent="0.35">
      <c r="A1189" t="str">
        <f>INDEX('HRG and system LUT'!$P$23:$P$27,MATCH(Starlines!E1189,'HRG and system LUT'!$Q$23:$Q$27,0))</f>
        <v>North Central London</v>
      </c>
      <c r="B1189" s="82" t="str">
        <f t="shared" si="231"/>
        <v>Jul-24</v>
      </c>
      <c r="C1189" s="2">
        <f t="shared" si="232"/>
        <v>45494</v>
      </c>
      <c r="D1189" s="2" t="s">
        <v>1585</v>
      </c>
      <c r="E1189" t="s">
        <v>108</v>
      </c>
      <c r="F1189">
        <v>45</v>
      </c>
    </row>
    <row r="1190" spans="1:6" x14ac:dyDescent="0.35">
      <c r="A1190" t="str">
        <f>INDEX('HRG and system LUT'!$P$23:$P$27,MATCH(Starlines!E1190,'HRG and system LUT'!$Q$23:$Q$27,0))</f>
        <v>South East London</v>
      </c>
      <c r="B1190" s="82" t="str">
        <f t="shared" si="231"/>
        <v>Jul-24</v>
      </c>
      <c r="C1190" s="2">
        <f t="shared" si="232"/>
        <v>45501</v>
      </c>
      <c r="D1190" s="2" t="s">
        <v>1586</v>
      </c>
      <c r="E1190" t="s">
        <v>112</v>
      </c>
      <c r="F1190">
        <v>105</v>
      </c>
    </row>
    <row r="1191" spans="1:6" x14ac:dyDescent="0.35">
      <c r="A1191" t="str">
        <f>INDEX('HRG and system LUT'!$P$23:$P$27,MATCH(Starlines!E1191,'HRG and system LUT'!$Q$23:$Q$27,0))</f>
        <v>North West London</v>
      </c>
      <c r="B1191" s="82" t="str">
        <f t="shared" si="231"/>
        <v>Jul-24</v>
      </c>
      <c r="C1191" s="2">
        <f t="shared" si="232"/>
        <v>45501</v>
      </c>
      <c r="D1191" s="2" t="s">
        <v>1586</v>
      </c>
      <c r="E1191" t="s">
        <v>110</v>
      </c>
      <c r="F1191">
        <v>90</v>
      </c>
    </row>
    <row r="1192" spans="1:6" x14ac:dyDescent="0.35">
      <c r="A1192" t="str">
        <f>INDEX('HRG and system LUT'!$P$23:$P$27,MATCH(Starlines!E1192,'HRG and system LUT'!$Q$23:$Q$27,0))</f>
        <v>North East London</v>
      </c>
      <c r="B1192" s="82" t="str">
        <f t="shared" si="231"/>
        <v>Jul-24</v>
      </c>
      <c r="C1192" s="2">
        <f t="shared" si="232"/>
        <v>45501</v>
      </c>
      <c r="D1192" s="2" t="s">
        <v>1586</v>
      </c>
      <c r="E1192" t="s">
        <v>106</v>
      </c>
      <c r="F1192">
        <v>65</v>
      </c>
    </row>
    <row r="1193" spans="1:6" x14ac:dyDescent="0.35">
      <c r="A1193" t="str">
        <f>INDEX('HRG and system LUT'!$P$23:$P$27,MATCH(Starlines!E1193,'HRG and system LUT'!$Q$23:$Q$27,0))</f>
        <v>South West London</v>
      </c>
      <c r="B1193" s="82" t="str">
        <f t="shared" si="231"/>
        <v>Jul-24</v>
      </c>
      <c r="C1193" s="2">
        <f t="shared" si="232"/>
        <v>45501</v>
      </c>
      <c r="D1193" s="2" t="s">
        <v>1586</v>
      </c>
      <c r="E1193" t="s">
        <v>114</v>
      </c>
      <c r="F1193">
        <v>55</v>
      </c>
    </row>
    <row r="1194" spans="1:6" x14ac:dyDescent="0.35">
      <c r="A1194" t="str">
        <f>INDEX('HRG and system LUT'!$P$23:$P$27,MATCH(Starlines!E1194,'HRG and system LUT'!$Q$23:$Q$27,0))</f>
        <v>North Central London</v>
      </c>
      <c r="B1194" s="82" t="str">
        <f t="shared" si="231"/>
        <v>Jul-24</v>
      </c>
      <c r="C1194" s="2">
        <f t="shared" si="232"/>
        <v>45501</v>
      </c>
      <c r="D1194" s="2" t="s">
        <v>1586</v>
      </c>
      <c r="E1194" t="s">
        <v>108</v>
      </c>
      <c r="F1194">
        <v>44</v>
      </c>
    </row>
    <row r="1195" spans="1:6" x14ac:dyDescent="0.35">
      <c r="A1195" t="str">
        <f>INDEX('HRG and system LUT'!$P$23:$P$27,MATCH(Starlines!E1195,'HRG and system LUT'!$Q$23:$Q$27,0))</f>
        <v>South East London</v>
      </c>
      <c r="B1195" s="82" t="str">
        <f t="shared" ref="B1195:B1199" si="233">TEXT(VALUE(C1195),"mmm-yy")</f>
        <v>Aug-24</v>
      </c>
      <c r="C1195" s="2">
        <f t="shared" si="232"/>
        <v>45508</v>
      </c>
      <c r="D1195" s="2" t="s">
        <v>1587</v>
      </c>
      <c r="E1195" t="s">
        <v>112</v>
      </c>
      <c r="F1195">
        <v>86</v>
      </c>
    </row>
    <row r="1196" spans="1:6" x14ac:dyDescent="0.35">
      <c r="A1196" t="str">
        <f>INDEX('HRG and system LUT'!$P$23:$P$27,MATCH(Starlines!E1196,'HRG and system LUT'!$Q$23:$Q$27,0))</f>
        <v>North West London</v>
      </c>
      <c r="B1196" s="82" t="str">
        <f t="shared" si="233"/>
        <v>Aug-24</v>
      </c>
      <c r="C1196" s="2">
        <f t="shared" si="232"/>
        <v>45508</v>
      </c>
      <c r="D1196" s="2" t="s">
        <v>1587</v>
      </c>
      <c r="E1196" t="s">
        <v>110</v>
      </c>
      <c r="F1196">
        <v>79</v>
      </c>
    </row>
    <row r="1197" spans="1:6" x14ac:dyDescent="0.35">
      <c r="A1197" t="str">
        <f>INDEX('HRG and system LUT'!$P$23:$P$27,MATCH(Starlines!E1197,'HRG and system LUT'!$Q$23:$Q$27,0))</f>
        <v>South West London</v>
      </c>
      <c r="B1197" s="82" t="str">
        <f t="shared" si="233"/>
        <v>Aug-24</v>
      </c>
      <c r="C1197" s="2">
        <f t="shared" si="232"/>
        <v>45508</v>
      </c>
      <c r="D1197" s="2" t="s">
        <v>1587</v>
      </c>
      <c r="E1197" t="s">
        <v>114</v>
      </c>
      <c r="F1197">
        <v>59</v>
      </c>
    </row>
    <row r="1198" spans="1:6" x14ac:dyDescent="0.35">
      <c r="A1198" t="str">
        <f>INDEX('HRG and system LUT'!$P$23:$P$27,MATCH(Starlines!E1198,'HRG and system LUT'!$Q$23:$Q$27,0))</f>
        <v>North East London</v>
      </c>
      <c r="B1198" s="82" t="str">
        <f t="shared" si="233"/>
        <v>Aug-24</v>
      </c>
      <c r="C1198" s="2">
        <f t="shared" si="232"/>
        <v>45508</v>
      </c>
      <c r="D1198" s="2" t="s">
        <v>1587</v>
      </c>
      <c r="E1198" t="s">
        <v>106</v>
      </c>
      <c r="F1198">
        <v>55</v>
      </c>
    </row>
    <row r="1199" spans="1:6" x14ac:dyDescent="0.35">
      <c r="A1199" t="str">
        <f>INDEX('HRG and system LUT'!$P$23:$P$27,MATCH(Starlines!E1199,'HRG and system LUT'!$Q$23:$Q$27,0))</f>
        <v>North Central London</v>
      </c>
      <c r="B1199" s="82" t="str">
        <f t="shared" si="233"/>
        <v>Aug-24</v>
      </c>
      <c r="C1199" s="2">
        <f t="shared" si="232"/>
        <v>45508</v>
      </c>
      <c r="D1199" s="2" t="s">
        <v>1587</v>
      </c>
      <c r="E1199" t="s">
        <v>108</v>
      </c>
      <c r="F1199">
        <v>35</v>
      </c>
    </row>
    <row r="1200" spans="1:6" x14ac:dyDescent="0.35">
      <c r="A1200" t="str">
        <f>INDEX('HRG and system LUT'!$P$23:$P$27,MATCH(Starlines!E1200,'HRG and system LUT'!$Q$23:$Q$27,0))</f>
        <v>North West London</v>
      </c>
      <c r="B1200" s="82" t="str">
        <f t="shared" ref="B1200:B1204" si="234">TEXT(VALUE(C1200),"mmm-yy")</f>
        <v>Aug-24</v>
      </c>
      <c r="C1200" s="2">
        <f t="shared" si="232"/>
        <v>45515</v>
      </c>
      <c r="D1200" s="2" t="s">
        <v>1592</v>
      </c>
      <c r="E1200" t="s">
        <v>110</v>
      </c>
      <c r="F1200">
        <v>109</v>
      </c>
    </row>
    <row r="1201" spans="1:6" x14ac:dyDescent="0.35">
      <c r="A1201" t="str">
        <f>INDEX('HRG and system LUT'!$P$23:$P$27,MATCH(Starlines!E1201,'HRG and system LUT'!$Q$23:$Q$27,0))</f>
        <v>South East London</v>
      </c>
      <c r="B1201" s="82" t="str">
        <f t="shared" si="234"/>
        <v>Aug-24</v>
      </c>
      <c r="C1201" s="2">
        <f t="shared" si="232"/>
        <v>45515</v>
      </c>
      <c r="D1201" s="2" t="s">
        <v>1592</v>
      </c>
      <c r="E1201" t="s">
        <v>112</v>
      </c>
      <c r="F1201">
        <v>69</v>
      </c>
    </row>
    <row r="1202" spans="1:6" x14ac:dyDescent="0.35">
      <c r="A1202" t="str">
        <f>INDEX('HRG and system LUT'!$P$23:$P$27,MATCH(Starlines!E1202,'HRG and system LUT'!$Q$23:$Q$27,0))</f>
        <v>South West London</v>
      </c>
      <c r="B1202" s="82" t="str">
        <f t="shared" si="234"/>
        <v>Aug-24</v>
      </c>
      <c r="C1202" s="2">
        <f t="shared" si="232"/>
        <v>45515</v>
      </c>
      <c r="D1202" s="2" t="s">
        <v>1592</v>
      </c>
      <c r="E1202" t="s">
        <v>114</v>
      </c>
      <c r="F1202">
        <v>56</v>
      </c>
    </row>
    <row r="1203" spans="1:6" x14ac:dyDescent="0.35">
      <c r="A1203" t="str">
        <f>INDEX('HRG and system LUT'!$P$23:$P$27,MATCH(Starlines!E1203,'HRG and system LUT'!$Q$23:$Q$27,0))</f>
        <v>North East London</v>
      </c>
      <c r="B1203" s="82" t="str">
        <f t="shared" si="234"/>
        <v>Aug-24</v>
      </c>
      <c r="C1203" s="2">
        <f t="shared" si="232"/>
        <v>45515</v>
      </c>
      <c r="D1203" s="2" t="s">
        <v>1592</v>
      </c>
      <c r="E1203" t="s">
        <v>106</v>
      </c>
      <c r="F1203">
        <v>52</v>
      </c>
    </row>
    <row r="1204" spans="1:6" x14ac:dyDescent="0.35">
      <c r="A1204" t="str">
        <f>INDEX('HRG and system LUT'!$P$23:$P$27,MATCH(Starlines!E1204,'HRG and system LUT'!$Q$23:$Q$27,0))</f>
        <v>North Central London</v>
      </c>
      <c r="B1204" s="82" t="str">
        <f t="shared" si="234"/>
        <v>Aug-24</v>
      </c>
      <c r="C1204" s="2">
        <f t="shared" si="232"/>
        <v>45515</v>
      </c>
      <c r="D1204" s="2" t="s">
        <v>1592</v>
      </c>
      <c r="E1204" t="s">
        <v>108</v>
      </c>
      <c r="F1204">
        <v>51</v>
      </c>
    </row>
    <row r="1205" spans="1:6" x14ac:dyDescent="0.35">
      <c r="A1205" t="str">
        <f>INDEX('HRG and system LUT'!$P$23:$P$27,MATCH(Starlines!E1205,'HRG and system LUT'!$Q$23:$Q$27,0))</f>
        <v>South East London</v>
      </c>
      <c r="B1205" s="82" t="str">
        <f t="shared" ref="B1205:B1209" si="235">TEXT(VALUE(C1205),"mmm-yy")</f>
        <v>Aug-24</v>
      </c>
      <c r="C1205" s="2">
        <f t="shared" si="232"/>
        <v>45522</v>
      </c>
      <c r="D1205" s="2" t="s">
        <v>1593</v>
      </c>
      <c r="E1205" t="s">
        <v>112</v>
      </c>
      <c r="F1205">
        <v>96</v>
      </c>
    </row>
    <row r="1206" spans="1:6" x14ac:dyDescent="0.35">
      <c r="A1206" t="str">
        <f>INDEX('HRG and system LUT'!$P$23:$P$27,MATCH(Starlines!E1206,'HRG and system LUT'!$Q$23:$Q$27,0))</f>
        <v>North West London</v>
      </c>
      <c r="B1206" s="82" t="str">
        <f t="shared" si="235"/>
        <v>Aug-24</v>
      </c>
      <c r="C1206" s="2">
        <f t="shared" si="232"/>
        <v>45522</v>
      </c>
      <c r="D1206" s="2" t="s">
        <v>1593</v>
      </c>
      <c r="E1206" t="s">
        <v>110</v>
      </c>
      <c r="F1206">
        <v>82</v>
      </c>
    </row>
    <row r="1207" spans="1:6" x14ac:dyDescent="0.35">
      <c r="A1207" t="str">
        <f>INDEX('HRG and system LUT'!$P$23:$P$27,MATCH(Starlines!E1207,'HRG and system LUT'!$Q$23:$Q$27,0))</f>
        <v>North East London</v>
      </c>
      <c r="B1207" s="82" t="str">
        <f t="shared" si="235"/>
        <v>Aug-24</v>
      </c>
      <c r="C1207" s="2">
        <f t="shared" si="232"/>
        <v>45522</v>
      </c>
      <c r="D1207" s="2" t="s">
        <v>1593</v>
      </c>
      <c r="E1207" t="s">
        <v>106</v>
      </c>
      <c r="F1207">
        <v>69</v>
      </c>
    </row>
    <row r="1208" spans="1:6" x14ac:dyDescent="0.35">
      <c r="A1208" t="str">
        <f>INDEX('HRG and system LUT'!$P$23:$P$27,MATCH(Starlines!E1208,'HRG and system LUT'!$Q$23:$Q$27,0))</f>
        <v>South West London</v>
      </c>
      <c r="B1208" s="82" t="str">
        <f t="shared" si="235"/>
        <v>Aug-24</v>
      </c>
      <c r="C1208" s="2">
        <f t="shared" si="232"/>
        <v>45522</v>
      </c>
      <c r="D1208" s="2" t="s">
        <v>1593</v>
      </c>
      <c r="E1208" t="s">
        <v>114</v>
      </c>
      <c r="F1208">
        <v>59</v>
      </c>
    </row>
    <row r="1209" spans="1:6" x14ac:dyDescent="0.35">
      <c r="A1209" t="str">
        <f>INDEX('HRG and system LUT'!$P$23:$P$27,MATCH(Starlines!E1209,'HRG and system LUT'!$Q$23:$Q$27,0))</f>
        <v>North Central London</v>
      </c>
      <c r="B1209" s="82" t="str">
        <f t="shared" si="235"/>
        <v>Aug-24</v>
      </c>
      <c r="C1209" s="2">
        <f t="shared" si="232"/>
        <v>45522</v>
      </c>
      <c r="D1209" s="2" t="s">
        <v>1593</v>
      </c>
      <c r="E1209" t="s">
        <v>108</v>
      </c>
      <c r="F1209">
        <v>40</v>
      </c>
    </row>
    <row r="1210" spans="1:6" x14ac:dyDescent="0.35">
      <c r="A1210" t="str">
        <f>INDEX('HRG and system LUT'!$P$23:$P$27,MATCH(Starlines!E1210,'HRG and system LUT'!$Q$23:$Q$27,0))</f>
        <v>South East London</v>
      </c>
      <c r="B1210" s="82" t="str">
        <f t="shared" ref="B1210:B1214" si="236">TEXT(VALUE(C1210),"mmm-yy")</f>
        <v>Aug-24</v>
      </c>
      <c r="C1210" s="2">
        <f t="shared" si="232"/>
        <v>45529</v>
      </c>
      <c r="D1210" s="2" t="s">
        <v>1594</v>
      </c>
      <c r="E1210" t="s">
        <v>112</v>
      </c>
      <c r="F1210">
        <v>94</v>
      </c>
    </row>
    <row r="1211" spans="1:6" x14ac:dyDescent="0.35">
      <c r="A1211" t="str">
        <f>INDEX('HRG and system LUT'!$P$23:$P$27,MATCH(Starlines!E1211,'HRG and system LUT'!$Q$23:$Q$27,0))</f>
        <v>South West London</v>
      </c>
      <c r="B1211" s="82" t="str">
        <f t="shared" si="236"/>
        <v>Aug-24</v>
      </c>
      <c r="C1211" s="2">
        <f t="shared" si="232"/>
        <v>45529</v>
      </c>
      <c r="D1211" s="2" t="s">
        <v>1594</v>
      </c>
      <c r="E1211" t="s">
        <v>114</v>
      </c>
      <c r="F1211">
        <v>63</v>
      </c>
    </row>
    <row r="1212" spans="1:6" x14ac:dyDescent="0.35">
      <c r="A1212" t="str">
        <f>INDEX('HRG and system LUT'!$P$23:$P$27,MATCH(Starlines!E1212,'HRG and system LUT'!$Q$23:$Q$27,0))</f>
        <v>North West London</v>
      </c>
      <c r="B1212" s="82" t="str">
        <f t="shared" si="236"/>
        <v>Aug-24</v>
      </c>
      <c r="C1212" s="2">
        <f t="shared" si="232"/>
        <v>45529</v>
      </c>
      <c r="D1212" s="2" t="s">
        <v>1594</v>
      </c>
      <c r="E1212" t="s">
        <v>110</v>
      </c>
      <c r="F1212">
        <v>61</v>
      </c>
    </row>
    <row r="1213" spans="1:6" x14ac:dyDescent="0.35">
      <c r="A1213" t="str">
        <f>INDEX('HRG and system LUT'!$P$23:$P$27,MATCH(Starlines!E1213,'HRG and system LUT'!$Q$23:$Q$27,0))</f>
        <v>North East London</v>
      </c>
      <c r="B1213" s="82" t="str">
        <f t="shared" si="236"/>
        <v>Aug-24</v>
      </c>
      <c r="C1213" s="2">
        <f t="shared" si="232"/>
        <v>45529</v>
      </c>
      <c r="D1213" s="2" t="s">
        <v>1594</v>
      </c>
      <c r="E1213" t="s">
        <v>106</v>
      </c>
      <c r="F1213">
        <v>58</v>
      </c>
    </row>
    <row r="1214" spans="1:6" x14ac:dyDescent="0.35">
      <c r="A1214" t="str">
        <f>INDEX('HRG and system LUT'!$P$23:$P$27,MATCH(Starlines!E1214,'HRG and system LUT'!$Q$23:$Q$27,0))</f>
        <v>North Central London</v>
      </c>
      <c r="B1214" s="82" t="str">
        <f t="shared" si="236"/>
        <v>Aug-24</v>
      </c>
      <c r="C1214" s="2">
        <f t="shared" si="232"/>
        <v>45529</v>
      </c>
      <c r="D1214" s="2" t="s">
        <v>1594</v>
      </c>
      <c r="E1214" t="s">
        <v>108</v>
      </c>
      <c r="F1214">
        <v>55</v>
      </c>
    </row>
    <row r="1215" spans="1:6" x14ac:dyDescent="0.35">
      <c r="A1215" t="str">
        <f>INDEX('HRG and system LUT'!$P$23:$P$27,MATCH(Starlines!E1215,'HRG and system LUT'!$Q$23:$Q$27,0))</f>
        <v>South East London</v>
      </c>
      <c r="B1215" s="82" t="str">
        <f t="shared" ref="B1215:B1219" si="237">TEXT(VALUE(C1215),"mmm-yy")</f>
        <v>Sep-24</v>
      </c>
      <c r="C1215" s="2">
        <f t="shared" si="232"/>
        <v>45536</v>
      </c>
      <c r="D1215" s="2" t="s">
        <v>1595</v>
      </c>
      <c r="E1215" t="s">
        <v>112</v>
      </c>
      <c r="F1215">
        <v>116</v>
      </c>
    </row>
    <row r="1216" spans="1:6" x14ac:dyDescent="0.35">
      <c r="A1216" t="str">
        <f>INDEX('HRG and system LUT'!$P$23:$P$27,MATCH(Starlines!E1216,'HRG and system LUT'!$Q$23:$Q$27,0))</f>
        <v>North West London</v>
      </c>
      <c r="B1216" s="82" t="str">
        <f t="shared" si="237"/>
        <v>Sep-24</v>
      </c>
      <c r="C1216" s="2">
        <f t="shared" si="232"/>
        <v>45536</v>
      </c>
      <c r="D1216" s="2" t="s">
        <v>1595</v>
      </c>
      <c r="E1216" t="s">
        <v>110</v>
      </c>
      <c r="F1216">
        <v>92</v>
      </c>
    </row>
    <row r="1217" spans="1:6" x14ac:dyDescent="0.35">
      <c r="A1217" t="str">
        <f>INDEX('HRG and system LUT'!$P$23:$P$27,MATCH(Starlines!E1217,'HRG and system LUT'!$Q$23:$Q$27,0))</f>
        <v>South West London</v>
      </c>
      <c r="B1217" s="82" t="str">
        <f t="shared" si="237"/>
        <v>Sep-24</v>
      </c>
      <c r="C1217" s="2">
        <f t="shared" si="232"/>
        <v>45536</v>
      </c>
      <c r="D1217" s="2" t="s">
        <v>1595</v>
      </c>
      <c r="E1217" t="s">
        <v>114</v>
      </c>
      <c r="F1217">
        <v>91</v>
      </c>
    </row>
    <row r="1218" spans="1:6" x14ac:dyDescent="0.35">
      <c r="A1218" t="str">
        <f>INDEX('HRG and system LUT'!$P$23:$P$27,MATCH(Starlines!E1218,'HRG and system LUT'!$Q$23:$Q$27,0))</f>
        <v>North Central London</v>
      </c>
      <c r="B1218" s="82" t="str">
        <f t="shared" si="237"/>
        <v>Sep-24</v>
      </c>
      <c r="C1218" s="2">
        <f t="shared" si="232"/>
        <v>45536</v>
      </c>
      <c r="D1218" s="2" t="s">
        <v>1595</v>
      </c>
      <c r="E1218" t="s">
        <v>108</v>
      </c>
      <c r="F1218">
        <v>47</v>
      </c>
    </row>
    <row r="1219" spans="1:6" x14ac:dyDescent="0.35">
      <c r="A1219" t="str">
        <f>INDEX('HRG and system LUT'!$P$23:$P$27,MATCH(Starlines!E1219,'HRG and system LUT'!$Q$23:$Q$27,0))</f>
        <v>North East London</v>
      </c>
      <c r="B1219" s="82" t="str">
        <f t="shared" si="237"/>
        <v>Sep-24</v>
      </c>
      <c r="C1219" s="2">
        <f t="shared" si="232"/>
        <v>45536</v>
      </c>
      <c r="D1219" s="2" t="s">
        <v>1595</v>
      </c>
      <c r="E1219" t="s">
        <v>106</v>
      </c>
      <c r="F1219">
        <v>45</v>
      </c>
    </row>
    <row r="1220" spans="1:6" x14ac:dyDescent="0.35">
      <c r="A1220" t="str">
        <f>INDEX('HRG and system LUT'!$P$23:$P$27,MATCH(Starlines!E1220,'HRG and system LUT'!$Q$23:$Q$27,0))</f>
        <v>North West London</v>
      </c>
      <c r="B1220" s="82" t="str">
        <f t="shared" ref="B1220:B1224" si="238">TEXT(VALUE(C1220),"mmm-yy")</f>
        <v>Sep-24</v>
      </c>
      <c r="C1220" s="2">
        <f t="shared" si="232"/>
        <v>45543</v>
      </c>
      <c r="D1220" s="2" t="s">
        <v>1597</v>
      </c>
      <c r="E1220" t="s">
        <v>110</v>
      </c>
      <c r="F1220">
        <v>102</v>
      </c>
    </row>
    <row r="1221" spans="1:6" x14ac:dyDescent="0.35">
      <c r="A1221" t="str">
        <f>INDEX('HRG and system LUT'!$P$23:$P$27,MATCH(Starlines!E1221,'HRG and system LUT'!$Q$23:$Q$27,0))</f>
        <v>South East London</v>
      </c>
      <c r="B1221" s="82" t="str">
        <f t="shared" si="238"/>
        <v>Sep-24</v>
      </c>
      <c r="C1221" s="2">
        <f t="shared" si="232"/>
        <v>45543</v>
      </c>
      <c r="D1221" s="2" t="s">
        <v>1597</v>
      </c>
      <c r="E1221" t="s">
        <v>112</v>
      </c>
      <c r="F1221">
        <v>93</v>
      </c>
    </row>
    <row r="1222" spans="1:6" x14ac:dyDescent="0.35">
      <c r="A1222" t="str">
        <f>INDEX('HRG and system LUT'!$P$23:$P$27,MATCH(Starlines!E1222,'HRG and system LUT'!$Q$23:$Q$27,0))</f>
        <v>North East London</v>
      </c>
      <c r="B1222" s="82" t="str">
        <f t="shared" si="238"/>
        <v>Sep-24</v>
      </c>
      <c r="C1222" s="2">
        <f t="shared" si="232"/>
        <v>45543</v>
      </c>
      <c r="D1222" s="2" t="s">
        <v>1597</v>
      </c>
      <c r="E1222" t="s">
        <v>106</v>
      </c>
      <c r="F1222">
        <v>75</v>
      </c>
    </row>
    <row r="1223" spans="1:6" x14ac:dyDescent="0.35">
      <c r="A1223" t="str">
        <f>INDEX('HRG and system LUT'!$P$23:$P$27,MATCH(Starlines!E1223,'HRG and system LUT'!$Q$23:$Q$27,0))</f>
        <v>South West London</v>
      </c>
      <c r="B1223" s="82" t="str">
        <f t="shared" si="238"/>
        <v>Sep-24</v>
      </c>
      <c r="C1223" s="2">
        <f t="shared" si="232"/>
        <v>45543</v>
      </c>
      <c r="D1223" s="2" t="s">
        <v>1597</v>
      </c>
      <c r="E1223" t="s">
        <v>114</v>
      </c>
      <c r="F1223">
        <v>65</v>
      </c>
    </row>
    <row r="1224" spans="1:6" x14ac:dyDescent="0.35">
      <c r="A1224" t="str">
        <f>INDEX('HRG and system LUT'!$P$23:$P$27,MATCH(Starlines!E1224,'HRG and system LUT'!$Q$23:$Q$27,0))</f>
        <v>North Central London</v>
      </c>
      <c r="B1224" s="82" t="str">
        <f t="shared" si="238"/>
        <v>Sep-24</v>
      </c>
      <c r="C1224" s="2">
        <f t="shared" si="232"/>
        <v>45543</v>
      </c>
      <c r="D1224" s="2" t="s">
        <v>1597</v>
      </c>
      <c r="E1224" t="s">
        <v>108</v>
      </c>
      <c r="F1224">
        <v>43</v>
      </c>
    </row>
    <row r="1225" spans="1:6" x14ac:dyDescent="0.35">
      <c r="A1225" t="str">
        <f>INDEX('HRG and system LUT'!$P$23:$P$27,MATCH(Starlines!E1225,'HRG and system LUT'!$Q$23:$Q$27,0))</f>
        <v>South East London</v>
      </c>
      <c r="B1225" s="82" t="str">
        <f t="shared" ref="B1225:B1229" si="239">TEXT(VALUE(C1225),"mmm-yy")</f>
        <v>Sep-24</v>
      </c>
      <c r="C1225" s="2">
        <f t="shared" si="232"/>
        <v>45550</v>
      </c>
      <c r="D1225" s="2" t="s">
        <v>1598</v>
      </c>
      <c r="E1225" t="s">
        <v>112</v>
      </c>
      <c r="F1225">
        <v>107</v>
      </c>
    </row>
    <row r="1226" spans="1:6" x14ac:dyDescent="0.35">
      <c r="A1226" t="str">
        <f>INDEX('HRG and system LUT'!$P$23:$P$27,MATCH(Starlines!E1226,'HRG and system LUT'!$Q$23:$Q$27,0))</f>
        <v>North West London</v>
      </c>
      <c r="B1226" s="82" t="str">
        <f t="shared" si="239"/>
        <v>Sep-24</v>
      </c>
      <c r="C1226" s="2">
        <f t="shared" ref="C1226:C1284" si="240">C1221+7</f>
        <v>45550</v>
      </c>
      <c r="D1226" s="2" t="s">
        <v>1598</v>
      </c>
      <c r="E1226" t="s">
        <v>110</v>
      </c>
      <c r="F1226">
        <v>92</v>
      </c>
    </row>
    <row r="1227" spans="1:6" x14ac:dyDescent="0.35">
      <c r="A1227" t="str">
        <f>INDEX('HRG and system LUT'!$P$23:$P$27,MATCH(Starlines!E1227,'HRG and system LUT'!$Q$23:$Q$27,0))</f>
        <v>North East London</v>
      </c>
      <c r="B1227" s="82" t="str">
        <f t="shared" si="239"/>
        <v>Sep-24</v>
      </c>
      <c r="C1227" s="2">
        <f t="shared" si="240"/>
        <v>45550</v>
      </c>
      <c r="D1227" s="2" t="s">
        <v>1598</v>
      </c>
      <c r="E1227" t="s">
        <v>106</v>
      </c>
      <c r="F1227">
        <v>69</v>
      </c>
    </row>
    <row r="1228" spans="1:6" x14ac:dyDescent="0.35">
      <c r="A1228" t="str">
        <f>INDEX('HRG and system LUT'!$P$23:$P$27,MATCH(Starlines!E1228,'HRG and system LUT'!$Q$23:$Q$27,0))</f>
        <v>South West London</v>
      </c>
      <c r="B1228" s="82" t="str">
        <f t="shared" si="239"/>
        <v>Sep-24</v>
      </c>
      <c r="C1228" s="2">
        <f t="shared" si="240"/>
        <v>45550</v>
      </c>
      <c r="D1228" s="2" t="s">
        <v>1598</v>
      </c>
      <c r="E1228" t="s">
        <v>114</v>
      </c>
      <c r="F1228">
        <v>51</v>
      </c>
    </row>
    <row r="1229" spans="1:6" x14ac:dyDescent="0.35">
      <c r="A1229" t="str">
        <f>INDEX('HRG and system LUT'!$P$23:$P$27,MATCH(Starlines!E1229,'HRG and system LUT'!$Q$23:$Q$27,0))</f>
        <v>North Central London</v>
      </c>
      <c r="B1229" s="82" t="str">
        <f t="shared" si="239"/>
        <v>Sep-24</v>
      </c>
      <c r="C1229" s="2">
        <f t="shared" si="240"/>
        <v>45550</v>
      </c>
      <c r="D1229" s="2" t="s">
        <v>1598</v>
      </c>
      <c r="E1229" t="s">
        <v>108</v>
      </c>
      <c r="F1229">
        <v>40</v>
      </c>
    </row>
    <row r="1230" spans="1:6" x14ac:dyDescent="0.35">
      <c r="A1230" t="str">
        <f>INDEX('HRG and system LUT'!$P$23:$P$27,MATCH(Starlines!E1230,'HRG and system LUT'!$Q$23:$Q$27,0))</f>
        <v>South East London</v>
      </c>
      <c r="B1230" s="82" t="str">
        <f t="shared" ref="B1230:B1234" si="241">TEXT(VALUE(C1230),"mmm-yy")</f>
        <v>Sep-24</v>
      </c>
      <c r="C1230" s="2">
        <f t="shared" si="240"/>
        <v>45557</v>
      </c>
      <c r="D1230" s="2" t="s">
        <v>1599</v>
      </c>
      <c r="E1230" t="s">
        <v>112</v>
      </c>
      <c r="F1230">
        <v>120</v>
      </c>
    </row>
    <row r="1231" spans="1:6" x14ac:dyDescent="0.35">
      <c r="A1231" t="str">
        <f>INDEX('HRG and system LUT'!$P$23:$P$27,MATCH(Starlines!E1231,'HRG and system LUT'!$Q$23:$Q$27,0))</f>
        <v>North West London</v>
      </c>
      <c r="B1231" s="82" t="str">
        <f t="shared" si="241"/>
        <v>Sep-24</v>
      </c>
      <c r="C1231" s="2">
        <f t="shared" si="240"/>
        <v>45557</v>
      </c>
      <c r="D1231" s="2" t="s">
        <v>1599</v>
      </c>
      <c r="E1231" t="s">
        <v>110</v>
      </c>
      <c r="F1231">
        <v>81</v>
      </c>
    </row>
    <row r="1232" spans="1:6" x14ac:dyDescent="0.35">
      <c r="A1232" t="str">
        <f>INDEX('HRG and system LUT'!$P$23:$P$27,MATCH(Starlines!E1232,'HRG and system LUT'!$Q$23:$Q$27,0))</f>
        <v>South West London</v>
      </c>
      <c r="B1232" s="82" t="str">
        <f t="shared" si="241"/>
        <v>Sep-24</v>
      </c>
      <c r="C1232" s="2">
        <f t="shared" si="240"/>
        <v>45557</v>
      </c>
      <c r="D1232" s="2" t="s">
        <v>1599</v>
      </c>
      <c r="E1232" t="s">
        <v>114</v>
      </c>
      <c r="F1232">
        <v>75</v>
      </c>
    </row>
    <row r="1233" spans="1:6" x14ac:dyDescent="0.35">
      <c r="A1233" t="str">
        <f>INDEX('HRG and system LUT'!$P$23:$P$27,MATCH(Starlines!E1233,'HRG and system LUT'!$Q$23:$Q$27,0))</f>
        <v>North East London</v>
      </c>
      <c r="B1233" s="82" t="str">
        <f t="shared" si="241"/>
        <v>Sep-24</v>
      </c>
      <c r="C1233" s="2">
        <f t="shared" si="240"/>
        <v>45557</v>
      </c>
      <c r="D1233" s="2" t="s">
        <v>1599</v>
      </c>
      <c r="E1233" t="s">
        <v>106</v>
      </c>
      <c r="F1233">
        <v>58</v>
      </c>
    </row>
    <row r="1234" spans="1:6" x14ac:dyDescent="0.35">
      <c r="A1234" t="str">
        <f>INDEX('HRG and system LUT'!$P$23:$P$27,MATCH(Starlines!E1234,'HRG and system LUT'!$Q$23:$Q$27,0))</f>
        <v>North Central London</v>
      </c>
      <c r="B1234" s="82" t="str">
        <f t="shared" si="241"/>
        <v>Sep-24</v>
      </c>
      <c r="C1234" s="2">
        <f t="shared" si="240"/>
        <v>45557</v>
      </c>
      <c r="D1234" s="2" t="s">
        <v>1599</v>
      </c>
      <c r="E1234" t="s">
        <v>108</v>
      </c>
      <c r="F1234">
        <v>40</v>
      </c>
    </row>
    <row r="1235" spans="1:6" x14ac:dyDescent="0.35">
      <c r="A1235" t="str">
        <f>INDEX('HRG and system LUT'!$P$23:$P$27,MATCH(Starlines!E1235,'HRG and system LUT'!$Q$23:$Q$27,0))</f>
        <v>South East London</v>
      </c>
      <c r="B1235" s="82" t="str">
        <f t="shared" ref="B1235:B1239" si="242">TEXT(VALUE(C1235),"mmm-yy")</f>
        <v>Sep-24</v>
      </c>
      <c r="C1235" s="2">
        <f t="shared" si="240"/>
        <v>45564</v>
      </c>
      <c r="D1235" s="2" t="s">
        <v>1600</v>
      </c>
      <c r="E1235" t="s">
        <v>112</v>
      </c>
      <c r="F1235">
        <v>92</v>
      </c>
    </row>
    <row r="1236" spans="1:6" x14ac:dyDescent="0.35">
      <c r="A1236" t="str">
        <f>INDEX('HRG and system LUT'!$P$23:$P$27,MATCH(Starlines!E1236,'HRG and system LUT'!$Q$23:$Q$27,0))</f>
        <v>North West London</v>
      </c>
      <c r="B1236" s="82" t="str">
        <f t="shared" si="242"/>
        <v>Sep-24</v>
      </c>
      <c r="C1236" s="2">
        <f t="shared" si="240"/>
        <v>45564</v>
      </c>
      <c r="D1236" s="2" t="s">
        <v>1600</v>
      </c>
      <c r="E1236" t="s">
        <v>110</v>
      </c>
      <c r="F1236">
        <v>82</v>
      </c>
    </row>
    <row r="1237" spans="1:6" x14ac:dyDescent="0.35">
      <c r="A1237" t="str">
        <f>INDEX('HRG and system LUT'!$P$23:$P$27,MATCH(Starlines!E1237,'HRG and system LUT'!$Q$23:$Q$27,0))</f>
        <v>South West London</v>
      </c>
      <c r="B1237" s="82" t="str">
        <f t="shared" si="242"/>
        <v>Sep-24</v>
      </c>
      <c r="C1237" s="2">
        <f t="shared" si="240"/>
        <v>45564</v>
      </c>
      <c r="D1237" s="2" t="s">
        <v>1600</v>
      </c>
      <c r="E1237" t="s">
        <v>114</v>
      </c>
      <c r="F1237">
        <v>58</v>
      </c>
    </row>
    <row r="1238" spans="1:6" x14ac:dyDescent="0.35">
      <c r="A1238" t="str">
        <f>INDEX('HRG and system LUT'!$P$23:$P$27,MATCH(Starlines!E1238,'HRG and system LUT'!$Q$23:$Q$27,0))</f>
        <v>North East London</v>
      </c>
      <c r="B1238" s="82" t="str">
        <f t="shared" si="242"/>
        <v>Sep-24</v>
      </c>
      <c r="C1238" s="2">
        <f t="shared" si="240"/>
        <v>45564</v>
      </c>
      <c r="D1238" s="2" t="s">
        <v>1600</v>
      </c>
      <c r="E1238" t="s">
        <v>106</v>
      </c>
      <c r="F1238">
        <v>54</v>
      </c>
    </row>
    <row r="1239" spans="1:6" x14ac:dyDescent="0.35">
      <c r="A1239" t="str">
        <f>INDEX('HRG and system LUT'!$P$23:$P$27,MATCH(Starlines!E1239,'HRG and system LUT'!$Q$23:$Q$27,0))</f>
        <v>North Central London</v>
      </c>
      <c r="B1239" s="82" t="str">
        <f t="shared" si="242"/>
        <v>Sep-24</v>
      </c>
      <c r="C1239" s="2">
        <f t="shared" si="240"/>
        <v>45564</v>
      </c>
      <c r="D1239" s="2" t="s">
        <v>1600</v>
      </c>
      <c r="E1239" t="s">
        <v>108</v>
      </c>
      <c r="F1239">
        <v>44</v>
      </c>
    </row>
    <row r="1240" spans="1:6" x14ac:dyDescent="0.35">
      <c r="A1240" t="str">
        <f>INDEX('HRG and system LUT'!$P$23:$P$27,MATCH(Starlines!E1240,'HRG and system LUT'!$Q$23:$Q$27,0))</f>
        <v>North West London</v>
      </c>
      <c r="B1240" s="82" t="str">
        <f t="shared" ref="B1240:B1244" si="243">TEXT(VALUE(C1240),"mmm-yy")</f>
        <v>Oct-24</v>
      </c>
      <c r="C1240" s="2">
        <f t="shared" si="240"/>
        <v>45571</v>
      </c>
      <c r="D1240" s="2" t="s">
        <v>1601</v>
      </c>
      <c r="E1240" t="s">
        <v>110</v>
      </c>
      <c r="F1240">
        <v>114</v>
      </c>
    </row>
    <row r="1241" spans="1:6" x14ac:dyDescent="0.35">
      <c r="A1241" t="str">
        <f>INDEX('HRG and system LUT'!$P$23:$P$27,MATCH(Starlines!E1241,'HRG and system LUT'!$Q$23:$Q$27,0))</f>
        <v>South West London</v>
      </c>
      <c r="B1241" s="82" t="str">
        <f t="shared" si="243"/>
        <v>Oct-24</v>
      </c>
      <c r="C1241" s="2">
        <f t="shared" si="240"/>
        <v>45571</v>
      </c>
      <c r="D1241" s="2" t="s">
        <v>1601</v>
      </c>
      <c r="E1241" t="s">
        <v>114</v>
      </c>
      <c r="F1241">
        <v>64</v>
      </c>
    </row>
    <row r="1242" spans="1:6" x14ac:dyDescent="0.35">
      <c r="A1242" t="str">
        <f>INDEX('HRG and system LUT'!$P$23:$P$27,MATCH(Starlines!E1242,'HRG and system LUT'!$Q$23:$Q$27,0))</f>
        <v>South East London</v>
      </c>
      <c r="B1242" s="82" t="str">
        <f t="shared" si="243"/>
        <v>Oct-24</v>
      </c>
      <c r="C1242" s="2">
        <f t="shared" si="240"/>
        <v>45571</v>
      </c>
      <c r="D1242" s="2" t="s">
        <v>1601</v>
      </c>
      <c r="E1242" t="s">
        <v>112</v>
      </c>
      <c r="F1242">
        <v>63</v>
      </c>
    </row>
    <row r="1243" spans="1:6" x14ac:dyDescent="0.35">
      <c r="A1243" t="str">
        <f>INDEX('HRG and system LUT'!$P$23:$P$27,MATCH(Starlines!E1243,'HRG and system LUT'!$Q$23:$Q$27,0))</f>
        <v>North East London</v>
      </c>
      <c r="B1243" s="82" t="str">
        <f t="shared" si="243"/>
        <v>Oct-24</v>
      </c>
      <c r="C1243" s="2">
        <f t="shared" si="240"/>
        <v>45571</v>
      </c>
      <c r="D1243" s="2" t="s">
        <v>1601</v>
      </c>
      <c r="E1243" t="s">
        <v>106</v>
      </c>
      <c r="F1243">
        <v>49</v>
      </c>
    </row>
    <row r="1244" spans="1:6" x14ac:dyDescent="0.35">
      <c r="A1244" t="str">
        <f>INDEX('HRG and system LUT'!$P$23:$P$27,MATCH(Starlines!E1244,'HRG and system LUT'!$Q$23:$Q$27,0))</f>
        <v>North Central London</v>
      </c>
      <c r="B1244" s="82" t="str">
        <f t="shared" si="243"/>
        <v>Oct-24</v>
      </c>
      <c r="C1244" s="2">
        <f t="shared" si="240"/>
        <v>45571</v>
      </c>
      <c r="D1244" s="2" t="s">
        <v>1601</v>
      </c>
      <c r="E1244" t="s">
        <v>108</v>
      </c>
      <c r="F1244">
        <v>43</v>
      </c>
    </row>
    <row r="1245" spans="1:6" x14ac:dyDescent="0.35">
      <c r="A1245" t="str">
        <f>INDEX('HRG and system LUT'!$P$23:$P$27,MATCH(Starlines!E1245,'HRG and system LUT'!$Q$23:$Q$27,0))</f>
        <v>South East London</v>
      </c>
      <c r="B1245" s="82" t="str">
        <f t="shared" ref="B1245:B1249" si="244">TEXT(VALUE(C1245),"mmm-yy")</f>
        <v>Oct-24</v>
      </c>
      <c r="C1245" s="2">
        <f t="shared" si="240"/>
        <v>45578</v>
      </c>
      <c r="D1245" s="2" t="s">
        <v>1608</v>
      </c>
      <c r="E1245" t="s">
        <v>112</v>
      </c>
      <c r="F1245">
        <v>92</v>
      </c>
    </row>
    <row r="1246" spans="1:6" x14ac:dyDescent="0.35">
      <c r="A1246" t="str">
        <f>INDEX('HRG and system LUT'!$P$23:$P$27,MATCH(Starlines!E1246,'HRG and system LUT'!$Q$23:$Q$27,0))</f>
        <v>North West London</v>
      </c>
      <c r="B1246" s="82" t="str">
        <f t="shared" si="244"/>
        <v>Oct-24</v>
      </c>
      <c r="C1246" s="2">
        <f t="shared" si="240"/>
        <v>45578</v>
      </c>
      <c r="D1246" s="2" t="s">
        <v>1608</v>
      </c>
      <c r="E1246" t="s">
        <v>110</v>
      </c>
      <c r="F1246">
        <v>83</v>
      </c>
    </row>
    <row r="1247" spans="1:6" x14ac:dyDescent="0.35">
      <c r="A1247" t="str">
        <f>INDEX('HRG and system LUT'!$P$23:$P$27,MATCH(Starlines!E1247,'HRG and system LUT'!$Q$23:$Q$27,0))</f>
        <v>South West London</v>
      </c>
      <c r="B1247" s="82" t="str">
        <f t="shared" si="244"/>
        <v>Oct-24</v>
      </c>
      <c r="C1247" s="2">
        <f t="shared" si="240"/>
        <v>45578</v>
      </c>
      <c r="D1247" s="2" t="s">
        <v>1608</v>
      </c>
      <c r="E1247" t="s">
        <v>114</v>
      </c>
      <c r="F1247">
        <v>66</v>
      </c>
    </row>
    <row r="1248" spans="1:6" x14ac:dyDescent="0.35">
      <c r="A1248" t="str">
        <f>INDEX('HRG and system LUT'!$P$23:$P$27,MATCH(Starlines!E1248,'HRG and system LUT'!$Q$23:$Q$27,0))</f>
        <v>North East London</v>
      </c>
      <c r="B1248" s="82" t="str">
        <f t="shared" si="244"/>
        <v>Oct-24</v>
      </c>
      <c r="C1248" s="2">
        <f t="shared" si="240"/>
        <v>45578</v>
      </c>
      <c r="D1248" s="2" t="s">
        <v>1608</v>
      </c>
      <c r="E1248" t="s">
        <v>106</v>
      </c>
      <c r="F1248">
        <v>50</v>
      </c>
    </row>
    <row r="1249" spans="1:6" x14ac:dyDescent="0.35">
      <c r="A1249" t="str">
        <f>INDEX('HRG and system LUT'!$P$23:$P$27,MATCH(Starlines!E1249,'HRG and system LUT'!$Q$23:$Q$27,0))</f>
        <v>North Central London</v>
      </c>
      <c r="B1249" s="82" t="str">
        <f t="shared" si="244"/>
        <v>Oct-24</v>
      </c>
      <c r="C1249" s="2">
        <f t="shared" si="240"/>
        <v>45578</v>
      </c>
      <c r="D1249" s="2" t="s">
        <v>1608</v>
      </c>
      <c r="E1249" t="s">
        <v>108</v>
      </c>
      <c r="F1249">
        <v>45</v>
      </c>
    </row>
    <row r="1250" spans="1:6" x14ac:dyDescent="0.35">
      <c r="A1250" t="str">
        <f>INDEX('HRG and system LUT'!$P$23:$P$27,MATCH(Starlines!E1250,'HRG and system LUT'!$Q$23:$Q$27,0))</f>
        <v>South East London</v>
      </c>
      <c r="B1250" s="82" t="str">
        <f t="shared" ref="B1250:B1254" si="245">TEXT(VALUE(C1250),"mmm-yy")</f>
        <v>Oct-24</v>
      </c>
      <c r="C1250" s="2">
        <f t="shared" si="240"/>
        <v>45585</v>
      </c>
      <c r="D1250" s="2" t="s">
        <v>1610</v>
      </c>
      <c r="E1250" t="s">
        <v>112</v>
      </c>
      <c r="F1250">
        <v>107</v>
      </c>
    </row>
    <row r="1251" spans="1:6" x14ac:dyDescent="0.35">
      <c r="A1251" t="str">
        <f>INDEX('HRG and system LUT'!$P$23:$P$27,MATCH(Starlines!E1251,'HRG and system LUT'!$Q$23:$Q$27,0))</f>
        <v>North West London</v>
      </c>
      <c r="B1251" s="82" t="str">
        <f t="shared" si="245"/>
        <v>Oct-24</v>
      </c>
      <c r="C1251" s="2">
        <f t="shared" si="240"/>
        <v>45585</v>
      </c>
      <c r="D1251" s="2" t="s">
        <v>1610</v>
      </c>
      <c r="E1251" t="s">
        <v>110</v>
      </c>
      <c r="F1251">
        <v>92</v>
      </c>
    </row>
    <row r="1252" spans="1:6" x14ac:dyDescent="0.35">
      <c r="A1252" t="str">
        <f>INDEX('HRG and system LUT'!$P$23:$P$27,MATCH(Starlines!E1252,'HRG and system LUT'!$Q$23:$Q$27,0))</f>
        <v>South West London</v>
      </c>
      <c r="B1252" s="82" t="str">
        <f t="shared" si="245"/>
        <v>Oct-24</v>
      </c>
      <c r="C1252" s="2">
        <f t="shared" si="240"/>
        <v>45585</v>
      </c>
      <c r="D1252" s="2" t="s">
        <v>1610</v>
      </c>
      <c r="E1252" t="s">
        <v>114</v>
      </c>
      <c r="F1252">
        <v>80</v>
      </c>
    </row>
    <row r="1253" spans="1:6" x14ac:dyDescent="0.35">
      <c r="A1253" t="str">
        <f>INDEX('HRG and system LUT'!$P$23:$P$27,MATCH(Starlines!E1253,'HRG and system LUT'!$Q$23:$Q$27,0))</f>
        <v>North East London</v>
      </c>
      <c r="B1253" s="82" t="str">
        <f t="shared" si="245"/>
        <v>Oct-24</v>
      </c>
      <c r="C1253" s="2">
        <f t="shared" si="240"/>
        <v>45585</v>
      </c>
      <c r="D1253" s="2" t="s">
        <v>1610</v>
      </c>
      <c r="E1253" t="s">
        <v>106</v>
      </c>
      <c r="F1253">
        <v>40</v>
      </c>
    </row>
    <row r="1254" spans="1:6" x14ac:dyDescent="0.35">
      <c r="A1254" t="str">
        <f>INDEX('HRG and system LUT'!$P$23:$P$27,MATCH(Starlines!E1254,'HRG and system LUT'!$Q$23:$Q$27,0))</f>
        <v>North Central London</v>
      </c>
      <c r="B1254" s="82" t="str">
        <f t="shared" si="245"/>
        <v>Oct-24</v>
      </c>
      <c r="C1254" s="2">
        <f t="shared" si="240"/>
        <v>45585</v>
      </c>
      <c r="D1254" s="2" t="s">
        <v>1610</v>
      </c>
      <c r="E1254" t="s">
        <v>108</v>
      </c>
      <c r="F1254">
        <v>37</v>
      </c>
    </row>
    <row r="1255" spans="1:6" x14ac:dyDescent="0.35">
      <c r="A1255" t="str">
        <f>INDEX('HRG and system LUT'!$P$23:$P$27,MATCH(Starlines!E1255,'HRG and system LUT'!$Q$23:$Q$27,0))</f>
        <v>South West London</v>
      </c>
      <c r="B1255" s="82" t="str">
        <f t="shared" ref="B1255:B1259" si="246">TEXT(VALUE(C1255),"mmm-yy")</f>
        <v>Oct-24</v>
      </c>
      <c r="C1255" s="2">
        <f t="shared" si="240"/>
        <v>45592</v>
      </c>
      <c r="D1255" s="2" t="s">
        <v>1609</v>
      </c>
      <c r="E1255" t="s">
        <v>114</v>
      </c>
      <c r="F1255">
        <v>102</v>
      </c>
    </row>
    <row r="1256" spans="1:6" x14ac:dyDescent="0.35">
      <c r="A1256" t="str">
        <f>INDEX('HRG and system LUT'!$P$23:$P$27,MATCH(Starlines!E1256,'HRG and system LUT'!$Q$23:$Q$27,0))</f>
        <v>South East London</v>
      </c>
      <c r="B1256" s="82" t="str">
        <f t="shared" si="246"/>
        <v>Oct-24</v>
      </c>
      <c r="C1256" s="2">
        <f t="shared" si="240"/>
        <v>45592</v>
      </c>
      <c r="D1256" s="2" t="s">
        <v>1609</v>
      </c>
      <c r="E1256" t="s">
        <v>112</v>
      </c>
      <c r="F1256">
        <v>94</v>
      </c>
    </row>
    <row r="1257" spans="1:6" x14ac:dyDescent="0.35">
      <c r="A1257" t="str">
        <f>INDEX('HRG and system LUT'!$P$23:$P$27,MATCH(Starlines!E1257,'HRG and system LUT'!$Q$23:$Q$27,0))</f>
        <v>North West London</v>
      </c>
      <c r="B1257" s="82" t="str">
        <f t="shared" si="246"/>
        <v>Oct-24</v>
      </c>
      <c r="C1257" s="2">
        <f t="shared" si="240"/>
        <v>45592</v>
      </c>
      <c r="D1257" s="2" t="s">
        <v>1609</v>
      </c>
      <c r="E1257" t="s">
        <v>110</v>
      </c>
      <c r="F1257">
        <v>68</v>
      </c>
    </row>
    <row r="1258" spans="1:6" x14ac:dyDescent="0.35">
      <c r="A1258" t="str">
        <f>INDEX('HRG and system LUT'!$P$23:$P$27,MATCH(Starlines!E1258,'HRG and system LUT'!$Q$23:$Q$27,0))</f>
        <v>North East London</v>
      </c>
      <c r="B1258" s="82" t="str">
        <f t="shared" si="246"/>
        <v>Oct-24</v>
      </c>
      <c r="C1258" s="2">
        <f t="shared" si="240"/>
        <v>45592</v>
      </c>
      <c r="D1258" s="2" t="s">
        <v>1609</v>
      </c>
      <c r="E1258" t="s">
        <v>106</v>
      </c>
      <c r="F1258">
        <v>60</v>
      </c>
    </row>
    <row r="1259" spans="1:6" x14ac:dyDescent="0.35">
      <c r="A1259" t="str">
        <f>INDEX('HRG and system LUT'!$P$23:$P$27,MATCH(Starlines!E1259,'HRG and system LUT'!$Q$23:$Q$27,0))</f>
        <v>North Central London</v>
      </c>
      <c r="B1259" s="82" t="str">
        <f t="shared" si="246"/>
        <v>Oct-24</v>
      </c>
      <c r="C1259" s="2">
        <f t="shared" si="240"/>
        <v>45592</v>
      </c>
      <c r="D1259" s="2" t="s">
        <v>1609</v>
      </c>
      <c r="E1259" t="s">
        <v>108</v>
      </c>
      <c r="F1259">
        <v>30</v>
      </c>
    </row>
    <row r="1260" spans="1:6" x14ac:dyDescent="0.35">
      <c r="A1260" t="str">
        <f>INDEX('HRG and system LUT'!$P$23:$P$27,MATCH(Starlines!E1260,'HRG and system LUT'!$Q$23:$Q$27,0))</f>
        <v>South East London</v>
      </c>
      <c r="B1260" s="82" t="str">
        <f t="shared" ref="B1260:B1264" si="247">TEXT(VALUE(C1260),"mmm-yy")</f>
        <v>Nov-24</v>
      </c>
      <c r="C1260" s="2">
        <f t="shared" si="240"/>
        <v>45599</v>
      </c>
      <c r="D1260" s="2" t="s">
        <v>1611</v>
      </c>
      <c r="E1260" t="s">
        <v>112</v>
      </c>
      <c r="F1260">
        <v>118</v>
      </c>
    </row>
    <row r="1261" spans="1:6" x14ac:dyDescent="0.35">
      <c r="A1261" t="str">
        <f>INDEX('HRG and system LUT'!$P$23:$P$27,MATCH(Starlines!E1261,'HRG and system LUT'!$Q$23:$Q$27,0))</f>
        <v>North West London</v>
      </c>
      <c r="B1261" s="82" t="str">
        <f t="shared" si="247"/>
        <v>Nov-24</v>
      </c>
      <c r="C1261" s="2">
        <f t="shared" si="240"/>
        <v>45599</v>
      </c>
      <c r="D1261" s="2" t="s">
        <v>1611</v>
      </c>
      <c r="E1261" t="s">
        <v>110</v>
      </c>
      <c r="F1261">
        <v>100</v>
      </c>
    </row>
    <row r="1262" spans="1:6" x14ac:dyDescent="0.35">
      <c r="A1262" t="str">
        <f>INDEX('HRG and system LUT'!$P$23:$P$27,MATCH(Starlines!E1262,'HRG and system LUT'!$Q$23:$Q$27,0))</f>
        <v>North East London</v>
      </c>
      <c r="B1262" s="82" t="str">
        <f t="shared" si="247"/>
        <v>Nov-24</v>
      </c>
      <c r="C1262" s="2">
        <f t="shared" si="240"/>
        <v>45599</v>
      </c>
      <c r="D1262" s="2" t="s">
        <v>1611</v>
      </c>
      <c r="E1262" t="s">
        <v>106</v>
      </c>
      <c r="F1262">
        <v>86</v>
      </c>
    </row>
    <row r="1263" spans="1:6" x14ac:dyDescent="0.35">
      <c r="A1263" t="str">
        <f>INDEX('HRG and system LUT'!$P$23:$P$27,MATCH(Starlines!E1263,'HRG and system LUT'!$Q$23:$Q$27,0))</f>
        <v>South West London</v>
      </c>
      <c r="B1263" s="82" t="str">
        <f t="shared" si="247"/>
        <v>Nov-24</v>
      </c>
      <c r="C1263" s="2">
        <f t="shared" si="240"/>
        <v>45599</v>
      </c>
      <c r="D1263" s="2" t="s">
        <v>1611</v>
      </c>
      <c r="E1263" t="s">
        <v>114</v>
      </c>
      <c r="F1263">
        <v>77</v>
      </c>
    </row>
    <row r="1264" spans="1:6" x14ac:dyDescent="0.35">
      <c r="A1264" t="str">
        <f>INDEX('HRG and system LUT'!$P$23:$P$27,MATCH(Starlines!E1264,'HRG and system LUT'!$Q$23:$Q$27,0))</f>
        <v>North Central London</v>
      </c>
      <c r="B1264" s="82" t="str">
        <f t="shared" si="247"/>
        <v>Nov-24</v>
      </c>
      <c r="C1264" s="2">
        <f t="shared" si="240"/>
        <v>45599</v>
      </c>
      <c r="D1264" s="2" t="s">
        <v>1611</v>
      </c>
      <c r="E1264" t="s">
        <v>108</v>
      </c>
      <c r="F1264">
        <v>74</v>
      </c>
    </row>
    <row r="1265" spans="1:6" x14ac:dyDescent="0.35">
      <c r="A1265" t="str">
        <f>INDEX('HRG and system LUT'!$P$23:$P$27,MATCH(Starlines!E1265,'HRG and system LUT'!$Q$23:$Q$27,0))</f>
        <v>South East London</v>
      </c>
      <c r="B1265" s="82" t="str">
        <f t="shared" ref="B1265:B1269" si="248">TEXT(VALUE(C1265),"mmm-yy")</f>
        <v>Nov-24</v>
      </c>
      <c r="C1265" s="2">
        <f t="shared" si="240"/>
        <v>45606</v>
      </c>
      <c r="D1265" s="2" t="s">
        <v>1615</v>
      </c>
      <c r="E1265" t="s">
        <v>112</v>
      </c>
      <c r="F1265">
        <v>131</v>
      </c>
    </row>
    <row r="1266" spans="1:6" x14ac:dyDescent="0.35">
      <c r="A1266" t="str">
        <f>INDEX('HRG and system LUT'!$P$23:$P$27,MATCH(Starlines!E1266,'HRG and system LUT'!$Q$23:$Q$27,0))</f>
        <v>North West London</v>
      </c>
      <c r="B1266" s="82" t="str">
        <f t="shared" si="248"/>
        <v>Nov-24</v>
      </c>
      <c r="C1266" s="2">
        <f t="shared" si="240"/>
        <v>45606</v>
      </c>
      <c r="D1266" s="2" t="s">
        <v>1615</v>
      </c>
      <c r="E1266" t="s">
        <v>110</v>
      </c>
      <c r="F1266">
        <v>91</v>
      </c>
    </row>
    <row r="1267" spans="1:6" x14ac:dyDescent="0.35">
      <c r="A1267" t="str">
        <f>INDEX('HRG and system LUT'!$P$23:$P$27,MATCH(Starlines!E1267,'HRG and system LUT'!$Q$23:$Q$27,0))</f>
        <v>South West London</v>
      </c>
      <c r="B1267" s="82" t="str">
        <f t="shared" si="248"/>
        <v>Nov-24</v>
      </c>
      <c r="C1267" s="2">
        <f t="shared" si="240"/>
        <v>45606</v>
      </c>
      <c r="D1267" s="2" t="s">
        <v>1615</v>
      </c>
      <c r="E1267" t="s">
        <v>114</v>
      </c>
      <c r="F1267">
        <v>78</v>
      </c>
    </row>
    <row r="1268" spans="1:6" x14ac:dyDescent="0.35">
      <c r="A1268" t="str">
        <f>INDEX('HRG and system LUT'!$P$23:$P$27,MATCH(Starlines!E1268,'HRG and system LUT'!$Q$23:$Q$27,0))</f>
        <v>North East London</v>
      </c>
      <c r="B1268" s="82" t="str">
        <f t="shared" si="248"/>
        <v>Nov-24</v>
      </c>
      <c r="C1268" s="2">
        <f t="shared" si="240"/>
        <v>45606</v>
      </c>
      <c r="D1268" s="2" t="s">
        <v>1615</v>
      </c>
      <c r="E1268" t="s">
        <v>106</v>
      </c>
      <c r="F1268">
        <v>76</v>
      </c>
    </row>
    <row r="1269" spans="1:6" x14ac:dyDescent="0.35">
      <c r="A1269" t="str">
        <f>INDEX('HRG and system LUT'!$P$23:$P$27,MATCH(Starlines!E1269,'HRG and system LUT'!$Q$23:$Q$27,0))</f>
        <v>North Central London</v>
      </c>
      <c r="B1269" s="82" t="str">
        <f t="shared" si="248"/>
        <v>Nov-24</v>
      </c>
      <c r="C1269" s="2">
        <f t="shared" si="240"/>
        <v>45606</v>
      </c>
      <c r="D1269" s="2" t="s">
        <v>1615</v>
      </c>
      <c r="E1269" t="s">
        <v>108</v>
      </c>
      <c r="F1269">
        <v>67</v>
      </c>
    </row>
    <row r="1270" spans="1:6" x14ac:dyDescent="0.35">
      <c r="A1270" t="str">
        <f>INDEX('HRG and system LUT'!$P$23:$P$27,MATCH(Starlines!E1270,'HRG and system LUT'!$Q$23:$Q$27,0))</f>
        <v>North Central London</v>
      </c>
      <c r="B1270" s="82" t="str">
        <f t="shared" ref="B1270:B1274" si="249">TEXT(VALUE(C1270),"mmm-yy")</f>
        <v>Nov-24</v>
      </c>
      <c r="C1270" s="2">
        <f t="shared" si="240"/>
        <v>45613</v>
      </c>
      <c r="D1270" s="2" t="s">
        <v>1616</v>
      </c>
      <c r="E1270" t="s">
        <v>108</v>
      </c>
      <c r="F1270">
        <v>105</v>
      </c>
    </row>
    <row r="1271" spans="1:6" x14ac:dyDescent="0.35">
      <c r="A1271" t="str">
        <f>INDEX('HRG and system LUT'!$P$23:$P$27,MATCH(Starlines!E1271,'HRG and system LUT'!$Q$23:$Q$27,0))</f>
        <v>North West London</v>
      </c>
      <c r="B1271" s="82" t="str">
        <f t="shared" si="249"/>
        <v>Nov-24</v>
      </c>
      <c r="C1271" s="2">
        <f t="shared" si="240"/>
        <v>45613</v>
      </c>
      <c r="D1271" s="2" t="s">
        <v>1616</v>
      </c>
      <c r="E1271" t="s">
        <v>110</v>
      </c>
      <c r="F1271">
        <v>104</v>
      </c>
    </row>
    <row r="1272" spans="1:6" x14ac:dyDescent="0.35">
      <c r="A1272" t="str">
        <f>INDEX('HRG and system LUT'!$P$23:$P$27,MATCH(Starlines!E1272,'HRG and system LUT'!$Q$23:$Q$27,0))</f>
        <v>South East London</v>
      </c>
      <c r="B1272" s="82" t="str">
        <f t="shared" si="249"/>
        <v>Nov-24</v>
      </c>
      <c r="C1272" s="2">
        <f t="shared" si="240"/>
        <v>45613</v>
      </c>
      <c r="D1272" s="2" t="s">
        <v>1616</v>
      </c>
      <c r="E1272" t="s">
        <v>112</v>
      </c>
      <c r="F1272">
        <v>103</v>
      </c>
    </row>
    <row r="1273" spans="1:6" x14ac:dyDescent="0.35">
      <c r="A1273" t="str">
        <f>INDEX('HRG and system LUT'!$P$23:$P$27,MATCH(Starlines!E1273,'HRG and system LUT'!$Q$23:$Q$27,0))</f>
        <v>North East London</v>
      </c>
      <c r="B1273" s="82" t="str">
        <f t="shared" si="249"/>
        <v>Nov-24</v>
      </c>
      <c r="C1273" s="2">
        <f t="shared" si="240"/>
        <v>45613</v>
      </c>
      <c r="D1273" s="2" t="s">
        <v>1616</v>
      </c>
      <c r="E1273" t="s">
        <v>106</v>
      </c>
      <c r="F1273">
        <v>83</v>
      </c>
    </row>
    <row r="1274" spans="1:6" x14ac:dyDescent="0.35">
      <c r="A1274" t="str">
        <f>INDEX('HRG and system LUT'!$P$23:$P$27,MATCH(Starlines!E1274,'HRG and system LUT'!$Q$23:$Q$27,0))</f>
        <v>South West London</v>
      </c>
      <c r="B1274" s="82" t="str">
        <f t="shared" si="249"/>
        <v>Nov-24</v>
      </c>
      <c r="C1274" s="2">
        <f t="shared" si="240"/>
        <v>45613</v>
      </c>
      <c r="D1274" s="2" t="s">
        <v>1616</v>
      </c>
      <c r="E1274" t="s">
        <v>114</v>
      </c>
      <c r="F1274">
        <v>71</v>
      </c>
    </row>
    <row r="1275" spans="1:6" x14ac:dyDescent="0.35">
      <c r="A1275" t="str">
        <f>INDEX('HRG and system LUT'!$P$23:$P$27,MATCH(Starlines!E1275,'HRG and system LUT'!$Q$23:$Q$27,0))</f>
        <v>South East London</v>
      </c>
      <c r="B1275" s="82" t="str">
        <f t="shared" ref="B1275:B1279" si="250">TEXT(VALUE(C1275),"mmm-yy")</f>
        <v>Nov-24</v>
      </c>
      <c r="C1275" s="2">
        <f t="shared" si="240"/>
        <v>45620</v>
      </c>
      <c r="D1275" s="2" t="s">
        <v>1617</v>
      </c>
      <c r="E1275" t="s">
        <v>112</v>
      </c>
      <c r="F1275">
        <v>113</v>
      </c>
    </row>
    <row r="1276" spans="1:6" x14ac:dyDescent="0.35">
      <c r="A1276" t="str">
        <f>INDEX('HRG and system LUT'!$P$23:$P$27,MATCH(Starlines!E1276,'HRG and system LUT'!$Q$23:$Q$27,0))</f>
        <v>North West London</v>
      </c>
      <c r="B1276" s="82" t="str">
        <f t="shared" si="250"/>
        <v>Nov-24</v>
      </c>
      <c r="C1276" s="2">
        <f t="shared" si="240"/>
        <v>45620</v>
      </c>
      <c r="D1276" s="2" t="s">
        <v>1617</v>
      </c>
      <c r="E1276" t="s">
        <v>110</v>
      </c>
      <c r="F1276">
        <v>112</v>
      </c>
    </row>
    <row r="1277" spans="1:6" x14ac:dyDescent="0.35">
      <c r="A1277" t="str">
        <f>INDEX('HRG and system LUT'!$P$23:$P$27,MATCH(Starlines!E1277,'HRG and system LUT'!$Q$23:$Q$27,0))</f>
        <v>North East London</v>
      </c>
      <c r="B1277" s="82" t="str">
        <f t="shared" si="250"/>
        <v>Nov-24</v>
      </c>
      <c r="C1277" s="2">
        <f t="shared" si="240"/>
        <v>45620</v>
      </c>
      <c r="D1277" s="2" t="s">
        <v>1617</v>
      </c>
      <c r="E1277" t="s">
        <v>106</v>
      </c>
      <c r="F1277">
        <v>98</v>
      </c>
    </row>
    <row r="1278" spans="1:6" x14ac:dyDescent="0.35">
      <c r="A1278" t="str">
        <f>INDEX('HRG and system LUT'!$P$23:$P$27,MATCH(Starlines!E1278,'HRG and system LUT'!$Q$23:$Q$27,0))</f>
        <v>North Central London</v>
      </c>
      <c r="B1278" s="82" t="str">
        <f t="shared" si="250"/>
        <v>Nov-24</v>
      </c>
      <c r="C1278" s="2">
        <f t="shared" si="240"/>
        <v>45620</v>
      </c>
      <c r="D1278" s="2" t="s">
        <v>1617</v>
      </c>
      <c r="E1278" t="s">
        <v>108</v>
      </c>
      <c r="F1278">
        <v>96</v>
      </c>
    </row>
    <row r="1279" spans="1:6" x14ac:dyDescent="0.35">
      <c r="A1279" t="str">
        <f>INDEX('HRG and system LUT'!$P$23:$P$27,MATCH(Starlines!E1279,'HRG and system LUT'!$Q$23:$Q$27,0))</f>
        <v>South West London</v>
      </c>
      <c r="B1279" s="82" t="str">
        <f t="shared" si="250"/>
        <v>Nov-24</v>
      </c>
      <c r="C1279" s="2">
        <f t="shared" si="240"/>
        <v>45620</v>
      </c>
      <c r="D1279" s="2" t="s">
        <v>1617</v>
      </c>
      <c r="E1279" t="s">
        <v>114</v>
      </c>
      <c r="F1279">
        <v>93</v>
      </c>
    </row>
    <row r="1280" spans="1:6" x14ac:dyDescent="0.35">
      <c r="A1280" t="str">
        <f>INDEX('HRG and system LUT'!$P$23:$P$27,MATCH(Starlines!E1280,'HRG and system LUT'!$Q$23:$Q$27,0))</f>
        <v>North Central London</v>
      </c>
      <c r="B1280" s="82" t="str">
        <f t="shared" ref="B1280:B1284" si="251">TEXT(VALUE(C1280),"mmm-yy")</f>
        <v>Dec-24</v>
      </c>
      <c r="C1280" s="2">
        <f t="shared" si="240"/>
        <v>45627</v>
      </c>
      <c r="D1280" s="2" t="s">
        <v>1618</v>
      </c>
      <c r="E1280" t="s">
        <v>108</v>
      </c>
      <c r="F1280">
        <v>112</v>
      </c>
    </row>
    <row r="1281" spans="1:6" x14ac:dyDescent="0.35">
      <c r="A1281" t="str">
        <f>INDEX('HRG and system LUT'!$P$23:$P$27,MATCH(Starlines!E1281,'HRG and system LUT'!$Q$23:$Q$27,0))</f>
        <v>South West London</v>
      </c>
      <c r="B1281" s="82" t="str">
        <f t="shared" si="251"/>
        <v>Dec-24</v>
      </c>
      <c r="C1281" s="2">
        <f t="shared" si="240"/>
        <v>45627</v>
      </c>
      <c r="D1281" s="2" t="s">
        <v>1618</v>
      </c>
      <c r="E1281" t="s">
        <v>114</v>
      </c>
      <c r="F1281">
        <v>88</v>
      </c>
    </row>
    <row r="1282" spans="1:6" x14ac:dyDescent="0.35">
      <c r="A1282" t="str">
        <f>INDEX('HRG and system LUT'!$P$23:$P$27,MATCH(Starlines!E1282,'HRG and system LUT'!$Q$23:$Q$27,0))</f>
        <v>North West London</v>
      </c>
      <c r="B1282" s="82" t="str">
        <f t="shared" si="251"/>
        <v>Dec-24</v>
      </c>
      <c r="C1282" s="2">
        <f t="shared" si="240"/>
        <v>45627</v>
      </c>
      <c r="D1282" s="2" t="s">
        <v>1618</v>
      </c>
      <c r="E1282" t="s">
        <v>110</v>
      </c>
      <c r="F1282">
        <v>86</v>
      </c>
    </row>
    <row r="1283" spans="1:6" x14ac:dyDescent="0.35">
      <c r="A1283" t="str">
        <f>INDEX('HRG and system LUT'!$P$23:$P$27,MATCH(Starlines!E1283,'HRG and system LUT'!$Q$23:$Q$27,0))</f>
        <v>North East London</v>
      </c>
      <c r="B1283" s="82" t="str">
        <f t="shared" si="251"/>
        <v>Dec-24</v>
      </c>
      <c r="C1283" s="2">
        <f t="shared" si="240"/>
        <v>45627</v>
      </c>
      <c r="D1283" s="2" t="s">
        <v>1618</v>
      </c>
      <c r="E1283" t="s">
        <v>106</v>
      </c>
      <c r="F1283">
        <v>84</v>
      </c>
    </row>
    <row r="1284" spans="1:6" x14ac:dyDescent="0.35">
      <c r="A1284" t="str">
        <f>INDEX('HRG and system LUT'!$P$23:$P$27,MATCH(Starlines!E1284,'HRG and system LUT'!$Q$23:$Q$27,0))</f>
        <v>South East London</v>
      </c>
      <c r="B1284" s="82" t="str">
        <f t="shared" si="251"/>
        <v>Dec-24</v>
      </c>
      <c r="C1284" s="2">
        <f t="shared" si="240"/>
        <v>45627</v>
      </c>
      <c r="D1284" s="2" t="s">
        <v>1618</v>
      </c>
      <c r="E1284" t="s">
        <v>112</v>
      </c>
      <c r="F1284">
        <v>77</v>
      </c>
    </row>
    <row r="4499" spans="5:5" x14ac:dyDescent="0.35">
      <c r="E4499" t="s">
        <v>195</v>
      </c>
    </row>
  </sheetData>
  <phoneticPr fontId="23" type="noConversion"/>
  <pageMargins left="0.7" right="0.7" top="0.75" bottom="0.75" header="0.3" footer="0.3"/>
  <pageSetup paperSize="9" orientation="portrait" r:id="rId1"/>
  <ignoredErrors>
    <ignoredError sqref="B925 B930:C930 B935:C935 B940:C940"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E6C35-6EEC-42BD-802F-F6173D368F68}">
  <sheetPr codeName="Sheet23">
    <tabColor theme="7" tint="0.39997558519241921"/>
  </sheetPr>
  <dimension ref="A1:U15"/>
  <sheetViews>
    <sheetView topLeftCell="B1" workbookViewId="0">
      <selection activeCell="B1" sqref="B1:U2"/>
    </sheetView>
  </sheetViews>
  <sheetFormatPr defaultRowHeight="14.5" x14ac:dyDescent="0.35"/>
  <cols>
    <col min="5" max="5" width="20.7265625" customWidth="1"/>
    <col min="18" max="18" width="19" customWidth="1"/>
    <col min="19" max="19" width="20" customWidth="1"/>
    <col min="20" max="20" width="18.81640625" customWidth="1"/>
    <col min="21" max="21" width="18.54296875" customWidth="1"/>
  </cols>
  <sheetData>
    <row r="1" spans="1:21" x14ac:dyDescent="0.35">
      <c r="A1" s="1" t="s">
        <v>560</v>
      </c>
      <c r="B1" s="1"/>
      <c r="C1" s="1"/>
      <c r="D1" s="1"/>
      <c r="E1" s="1"/>
      <c r="F1" s="1"/>
      <c r="G1" s="1"/>
      <c r="H1" s="1"/>
      <c r="I1" s="1"/>
      <c r="J1" s="1"/>
    </row>
    <row r="2" spans="1:21" x14ac:dyDescent="0.35">
      <c r="E2" t="s">
        <v>561</v>
      </c>
      <c r="F2" s="151">
        <v>45597</v>
      </c>
    </row>
    <row r="3" spans="1:21" x14ac:dyDescent="0.35">
      <c r="A3" s="64" t="s">
        <v>562</v>
      </c>
      <c r="F3" t="s">
        <v>563</v>
      </c>
      <c r="G3" t="s">
        <v>564</v>
      </c>
      <c r="H3" t="s">
        <v>565</v>
      </c>
      <c r="L3" t="s">
        <v>566</v>
      </c>
    </row>
    <row r="4" spans="1:21" x14ac:dyDescent="0.35">
      <c r="E4" s="249" t="s">
        <v>95</v>
      </c>
      <c r="F4" s="249">
        <f>SUM(F7:F11)</f>
        <v>1137</v>
      </c>
      <c r="G4" s="249">
        <f>F4+L4</f>
        <v>1262</v>
      </c>
      <c r="H4" s="250">
        <f>F4/G4</f>
        <v>0.90095087163232968</v>
      </c>
      <c r="L4" s="153">
        <f>SUM(L7:L11)</f>
        <v>125</v>
      </c>
      <c r="N4" s="65"/>
    </row>
    <row r="5" spans="1:21" x14ac:dyDescent="0.35">
      <c r="F5" t="s">
        <v>567</v>
      </c>
      <c r="R5" t="s">
        <v>568</v>
      </c>
      <c r="T5" t="s">
        <v>1578</v>
      </c>
    </row>
    <row r="6" spans="1:21" ht="24.75" customHeight="1" x14ac:dyDescent="0.35">
      <c r="F6" t="s">
        <v>563</v>
      </c>
      <c r="G6" t="s">
        <v>564</v>
      </c>
      <c r="H6" t="s">
        <v>565</v>
      </c>
      <c r="I6" t="s">
        <v>95</v>
      </c>
      <c r="L6" t="s">
        <v>566</v>
      </c>
      <c r="R6" s="167" t="s">
        <v>569</v>
      </c>
      <c r="S6" s="167" t="s">
        <v>570</v>
      </c>
      <c r="T6" s="241" t="s">
        <v>1576</v>
      </c>
      <c r="U6" s="229" t="s">
        <v>1577</v>
      </c>
    </row>
    <row r="7" spans="1:21" x14ac:dyDescent="0.35">
      <c r="E7" t="s">
        <v>137</v>
      </c>
      <c r="F7" s="153">
        <f>R7</f>
        <v>181</v>
      </c>
      <c r="G7">
        <f>F7+L7</f>
        <v>211</v>
      </c>
      <c r="H7" s="65">
        <f>F7/G7</f>
        <v>0.85781990521327012</v>
      </c>
      <c r="I7" s="66">
        <f>$H$4</f>
        <v>0.90095087163232968</v>
      </c>
      <c r="L7" s="153">
        <f>S7</f>
        <v>30</v>
      </c>
      <c r="Q7" t="s">
        <v>108</v>
      </c>
      <c r="R7" s="1">
        <v>181</v>
      </c>
      <c r="S7" s="1">
        <v>30</v>
      </c>
      <c r="T7" s="16">
        <v>196</v>
      </c>
      <c r="U7" s="240">
        <f>R7-T7</f>
        <v>-15</v>
      </c>
    </row>
    <row r="8" spans="1:21" x14ac:dyDescent="0.35">
      <c r="E8" t="s">
        <v>152</v>
      </c>
      <c r="F8" s="153">
        <f>R9</f>
        <v>236</v>
      </c>
      <c r="G8">
        <f>F8+L8</f>
        <v>255</v>
      </c>
      <c r="H8" s="65">
        <f>F8/G8</f>
        <v>0.92549019607843142</v>
      </c>
      <c r="I8" s="66">
        <f t="shared" ref="I8:I11" si="0">$H$4</f>
        <v>0.90095087163232968</v>
      </c>
      <c r="L8" s="153">
        <f>S9</f>
        <v>19</v>
      </c>
      <c r="Q8" t="s">
        <v>106</v>
      </c>
      <c r="R8" s="1">
        <v>216</v>
      </c>
      <c r="S8" s="1">
        <v>27</v>
      </c>
      <c r="T8" s="16">
        <v>210</v>
      </c>
      <c r="U8" s="240">
        <f t="shared" ref="U8:U12" si="1">R8-T8</f>
        <v>6</v>
      </c>
    </row>
    <row r="9" spans="1:21" x14ac:dyDescent="0.35">
      <c r="E9" t="s">
        <v>143</v>
      </c>
      <c r="F9" s="153">
        <f>R8</f>
        <v>216</v>
      </c>
      <c r="G9">
        <f>F9+L9</f>
        <v>243</v>
      </c>
      <c r="H9" s="65">
        <f>F9/G9</f>
        <v>0.88888888888888884</v>
      </c>
      <c r="I9" s="66">
        <f t="shared" si="0"/>
        <v>0.90095087163232968</v>
      </c>
      <c r="L9" s="153">
        <f>S8</f>
        <v>27</v>
      </c>
      <c r="Q9" t="s">
        <v>110</v>
      </c>
      <c r="R9" s="1">
        <v>236</v>
      </c>
      <c r="S9" s="1">
        <v>19</v>
      </c>
      <c r="T9" s="16">
        <v>235</v>
      </c>
      <c r="U9" s="240">
        <f t="shared" si="1"/>
        <v>1</v>
      </c>
    </row>
    <row r="10" spans="1:21" x14ac:dyDescent="0.35">
      <c r="E10" t="s">
        <v>163</v>
      </c>
      <c r="F10" s="153">
        <f>R10</f>
        <v>206</v>
      </c>
      <c r="G10">
        <f>F10+L10</f>
        <v>218</v>
      </c>
      <c r="H10" s="65">
        <f>F10/G10</f>
        <v>0.94495412844036697</v>
      </c>
      <c r="I10" s="66">
        <f t="shared" si="0"/>
        <v>0.90095087163232968</v>
      </c>
      <c r="L10" s="153">
        <f>S10</f>
        <v>12</v>
      </c>
      <c r="Q10" t="s">
        <v>112</v>
      </c>
      <c r="R10" s="1">
        <v>206</v>
      </c>
      <c r="S10" s="1">
        <v>12</v>
      </c>
      <c r="T10" s="16">
        <v>207</v>
      </c>
      <c r="U10" s="240">
        <f t="shared" si="1"/>
        <v>-1</v>
      </c>
    </row>
    <row r="11" spans="1:21" x14ac:dyDescent="0.35">
      <c r="E11" t="s">
        <v>170</v>
      </c>
      <c r="F11" s="153">
        <f>R11</f>
        <v>298</v>
      </c>
      <c r="G11">
        <f>F11+L11</f>
        <v>335</v>
      </c>
      <c r="H11" s="65">
        <f t="shared" ref="H11" si="2">F11/G11</f>
        <v>0.88955223880597012</v>
      </c>
      <c r="I11" s="66">
        <f t="shared" si="0"/>
        <v>0.90095087163232968</v>
      </c>
      <c r="L11" s="153">
        <f>S11</f>
        <v>37</v>
      </c>
      <c r="Q11" t="s">
        <v>114</v>
      </c>
      <c r="R11" s="1">
        <v>298</v>
      </c>
      <c r="S11" s="1">
        <v>37</v>
      </c>
      <c r="T11" s="16">
        <v>307</v>
      </c>
      <c r="U11" s="240">
        <f t="shared" si="1"/>
        <v>-9</v>
      </c>
    </row>
    <row r="12" spans="1:21" x14ac:dyDescent="0.35">
      <c r="H12" s="65"/>
      <c r="L12" s="153">
        <f>S12</f>
        <v>125</v>
      </c>
      <c r="R12">
        <f>SUM(R7:R11)</f>
        <v>1137</v>
      </c>
      <c r="S12">
        <f>SUM(S7:S11)</f>
        <v>125</v>
      </c>
      <c r="T12" s="16">
        <v>1155</v>
      </c>
      <c r="U12" s="240">
        <f t="shared" si="1"/>
        <v>-18</v>
      </c>
    </row>
    <row r="14" spans="1:21" ht="15.5" x14ac:dyDescent="0.35">
      <c r="A14" s="178" t="s">
        <v>571</v>
      </c>
      <c r="U14" s="65"/>
    </row>
    <row r="15" spans="1:21" x14ac:dyDescent="0.35">
      <c r="A15" s="5" t="s">
        <v>572</v>
      </c>
    </row>
  </sheetData>
  <hyperlinks>
    <hyperlink ref="A14" r:id="rId1" xr:uid="{D925336D-D683-41AA-B568-730F5D922949}"/>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24D0C-D51F-4FE9-9E17-384176E4BAA7}">
  <sheetPr codeName="Sheet21">
    <tabColor theme="7" tint="0.39997558519241921"/>
  </sheetPr>
  <dimension ref="A1:AS42"/>
  <sheetViews>
    <sheetView topLeftCell="A16" workbookViewId="0">
      <selection activeCell="B1" sqref="B1:U2"/>
    </sheetView>
  </sheetViews>
  <sheetFormatPr defaultRowHeight="14.5" x14ac:dyDescent="0.35"/>
  <cols>
    <col min="1" max="1" width="28.7265625" bestFit="1" customWidth="1"/>
    <col min="2" max="2" width="16.26953125" bestFit="1" customWidth="1"/>
    <col min="3" max="12" width="11.54296875" bestFit="1" customWidth="1"/>
    <col min="45" max="45" width="10.1796875" customWidth="1"/>
  </cols>
  <sheetData>
    <row r="1" spans="1:45" x14ac:dyDescent="0.35">
      <c r="A1" s="93" t="s">
        <v>573</v>
      </c>
      <c r="B1" s="94"/>
      <c r="C1" s="94"/>
      <c r="D1" s="94"/>
      <c r="E1" s="94"/>
      <c r="F1" s="94"/>
      <c r="G1" s="94"/>
      <c r="H1" s="94"/>
    </row>
    <row r="2" spans="1:45" x14ac:dyDescent="0.35">
      <c r="A2" s="5" t="s">
        <v>574</v>
      </c>
    </row>
    <row r="3" spans="1:45" x14ac:dyDescent="0.35">
      <c r="A3" t="s">
        <v>575</v>
      </c>
    </row>
    <row r="4" spans="1:45" x14ac:dyDescent="0.35">
      <c r="A4" t="s">
        <v>576</v>
      </c>
      <c r="B4" s="170">
        <v>17</v>
      </c>
      <c r="C4" s="5" t="s">
        <v>577</v>
      </c>
    </row>
    <row r="5" spans="1:45" x14ac:dyDescent="0.35">
      <c r="A5" t="s">
        <v>578</v>
      </c>
      <c r="B5" t="s">
        <v>579</v>
      </c>
    </row>
    <row r="6" spans="1:45" x14ac:dyDescent="0.35">
      <c r="A6" s="16" t="s">
        <v>580</v>
      </c>
    </row>
    <row r="7" spans="1:45" x14ac:dyDescent="0.35">
      <c r="A7" s="21" t="s">
        <v>581</v>
      </c>
    </row>
    <row r="8" spans="1:45" x14ac:dyDescent="0.35">
      <c r="A8" t="s">
        <v>582</v>
      </c>
    </row>
    <row r="9" spans="1:45" x14ac:dyDescent="0.35">
      <c r="A9" s="95"/>
    </row>
    <row r="10" spans="1:45" x14ac:dyDescent="0.35">
      <c r="A10" s="105" t="s">
        <v>583</v>
      </c>
    </row>
    <row r="11" spans="1:45" x14ac:dyDescent="0.35">
      <c r="A11" s="5"/>
    </row>
    <row r="12" spans="1:45" x14ac:dyDescent="0.35">
      <c r="A12" s="3" t="s">
        <v>576</v>
      </c>
      <c r="B12" s="4">
        <v>17</v>
      </c>
      <c r="C12" s="3"/>
      <c r="D12" s="3"/>
      <c r="E12" s="3"/>
      <c r="F12" s="3"/>
      <c r="G12" s="3"/>
      <c r="H12" s="3"/>
      <c r="I12" s="3"/>
      <c r="J12" s="3"/>
      <c r="K12" s="3"/>
      <c r="L12" s="3"/>
      <c r="M12" s="3"/>
    </row>
    <row r="14" spans="1:45" x14ac:dyDescent="0.35">
      <c r="A14" t="s">
        <v>582</v>
      </c>
      <c r="B14" t="s">
        <v>584</v>
      </c>
    </row>
    <row r="15" spans="1:45" x14ac:dyDescent="0.35">
      <c r="A15" t="s">
        <v>123</v>
      </c>
      <c r="B15" s="169">
        <v>44287</v>
      </c>
      <c r="C15" s="169">
        <v>44317</v>
      </c>
      <c r="D15" s="169">
        <v>44348</v>
      </c>
      <c r="E15" s="169">
        <v>44378</v>
      </c>
      <c r="F15" s="169">
        <v>44409</v>
      </c>
      <c r="G15" s="169">
        <v>44440</v>
      </c>
      <c r="H15" s="169">
        <v>44470</v>
      </c>
      <c r="I15" s="169">
        <v>44501</v>
      </c>
      <c r="J15" s="169">
        <v>44531</v>
      </c>
      <c r="K15" s="169">
        <v>44562</v>
      </c>
      <c r="L15" s="169">
        <v>44593</v>
      </c>
      <c r="M15" s="169">
        <v>44621</v>
      </c>
      <c r="N15" s="169">
        <v>44652</v>
      </c>
      <c r="O15" s="169">
        <v>44682</v>
      </c>
      <c r="P15" s="169">
        <v>44713</v>
      </c>
      <c r="Q15" s="169">
        <v>44743</v>
      </c>
      <c r="R15" s="169">
        <v>44774</v>
      </c>
      <c r="S15" s="169">
        <v>44805</v>
      </c>
      <c r="T15" s="169">
        <v>44835</v>
      </c>
      <c r="U15" s="169">
        <v>44866</v>
      </c>
      <c r="V15" s="169">
        <v>44896</v>
      </c>
      <c r="W15" s="169">
        <v>44927</v>
      </c>
      <c r="X15" s="169">
        <v>44958</v>
      </c>
      <c r="Y15" s="169">
        <v>44986</v>
      </c>
      <c r="Z15" s="169">
        <v>45017</v>
      </c>
      <c r="AA15" s="169">
        <v>45047</v>
      </c>
      <c r="AB15" s="169">
        <v>45078</v>
      </c>
      <c r="AC15" s="169">
        <v>45108</v>
      </c>
      <c r="AD15" s="169">
        <v>45139</v>
      </c>
      <c r="AE15" s="169">
        <v>45170</v>
      </c>
      <c r="AF15" s="169">
        <v>45200</v>
      </c>
      <c r="AG15" s="169">
        <v>45231</v>
      </c>
      <c r="AH15" s="169">
        <v>45261</v>
      </c>
      <c r="AI15" s="169">
        <v>45292</v>
      </c>
      <c r="AJ15" s="169">
        <v>45323</v>
      </c>
      <c r="AK15" s="169">
        <v>45352</v>
      </c>
      <c r="AL15" s="169">
        <v>45383</v>
      </c>
      <c r="AM15" s="169">
        <v>45413</v>
      </c>
      <c r="AN15" s="169">
        <v>45444</v>
      </c>
      <c r="AO15" s="169">
        <v>45474</v>
      </c>
      <c r="AP15" s="169">
        <v>45505</v>
      </c>
      <c r="AQ15" s="169">
        <v>45536</v>
      </c>
      <c r="AR15" s="169">
        <v>45566</v>
      </c>
      <c r="AS15" s="169">
        <v>45597</v>
      </c>
    </row>
    <row r="16" spans="1:45" x14ac:dyDescent="0.35">
      <c r="A16" s="21" t="s">
        <v>585</v>
      </c>
      <c r="B16">
        <v>50</v>
      </c>
      <c r="C16">
        <v>61</v>
      </c>
      <c r="D16">
        <v>68</v>
      </c>
      <c r="E16">
        <v>55</v>
      </c>
      <c r="F16">
        <v>62</v>
      </c>
      <c r="G16">
        <v>56</v>
      </c>
      <c r="H16">
        <v>64</v>
      </c>
      <c r="I16">
        <v>55</v>
      </c>
      <c r="J16">
        <v>64</v>
      </c>
      <c r="K16">
        <v>62</v>
      </c>
      <c r="L16">
        <v>61</v>
      </c>
      <c r="M16">
        <v>65</v>
      </c>
      <c r="N16">
        <v>61</v>
      </c>
      <c r="O16">
        <v>77</v>
      </c>
      <c r="P16">
        <v>59</v>
      </c>
      <c r="Q16">
        <v>54</v>
      </c>
      <c r="R16">
        <v>77</v>
      </c>
      <c r="S16">
        <v>75</v>
      </c>
      <c r="T16">
        <v>38</v>
      </c>
      <c r="U16">
        <v>50</v>
      </c>
      <c r="V16">
        <v>43</v>
      </c>
      <c r="W16">
        <v>52</v>
      </c>
      <c r="X16">
        <v>67</v>
      </c>
      <c r="Y16">
        <v>74</v>
      </c>
      <c r="Z16">
        <v>69</v>
      </c>
      <c r="AA16">
        <v>67</v>
      </c>
      <c r="AB16">
        <v>59</v>
      </c>
      <c r="AC16">
        <v>58</v>
      </c>
      <c r="AD16">
        <v>66</v>
      </c>
      <c r="AE16">
        <v>48</v>
      </c>
      <c r="AF16">
        <v>57</v>
      </c>
      <c r="AG16">
        <v>71</v>
      </c>
      <c r="AH16">
        <v>69</v>
      </c>
      <c r="AI16">
        <v>68</v>
      </c>
      <c r="AJ16">
        <v>74</v>
      </c>
      <c r="AK16">
        <v>62</v>
      </c>
      <c r="AL16">
        <v>66</v>
      </c>
      <c r="AM16">
        <v>62</v>
      </c>
      <c r="AN16">
        <v>54</v>
      </c>
      <c r="AO16">
        <v>58</v>
      </c>
      <c r="AP16">
        <v>67</v>
      </c>
      <c r="AQ16">
        <v>49</v>
      </c>
      <c r="AR16">
        <v>59</v>
      </c>
      <c r="AS16">
        <v>64</v>
      </c>
    </row>
    <row r="17" spans="1:45" x14ac:dyDescent="0.35">
      <c r="A17" s="21" t="s">
        <v>586</v>
      </c>
      <c r="B17">
        <v>69</v>
      </c>
      <c r="C17">
        <v>64</v>
      </c>
      <c r="D17">
        <v>62</v>
      </c>
      <c r="E17">
        <v>69</v>
      </c>
      <c r="F17">
        <v>61</v>
      </c>
      <c r="G17">
        <v>54</v>
      </c>
      <c r="H17">
        <v>54</v>
      </c>
      <c r="I17">
        <v>54</v>
      </c>
      <c r="J17">
        <v>61</v>
      </c>
      <c r="K17">
        <v>73</v>
      </c>
      <c r="L17">
        <v>59</v>
      </c>
      <c r="M17">
        <v>66</v>
      </c>
      <c r="N17">
        <v>71</v>
      </c>
      <c r="O17">
        <v>61</v>
      </c>
      <c r="P17">
        <v>52</v>
      </c>
      <c r="Q17">
        <v>57</v>
      </c>
      <c r="R17">
        <v>60</v>
      </c>
      <c r="S17">
        <v>68</v>
      </c>
      <c r="T17">
        <v>46</v>
      </c>
      <c r="U17">
        <v>47</v>
      </c>
      <c r="V17">
        <v>37</v>
      </c>
      <c r="W17">
        <v>53</v>
      </c>
      <c r="X17">
        <v>64</v>
      </c>
      <c r="Y17">
        <v>52</v>
      </c>
      <c r="Z17">
        <v>45</v>
      </c>
      <c r="AA17">
        <v>72</v>
      </c>
      <c r="AB17">
        <v>59</v>
      </c>
      <c r="AC17">
        <v>76</v>
      </c>
      <c r="AD17">
        <v>73</v>
      </c>
      <c r="AE17">
        <v>64</v>
      </c>
      <c r="AF17">
        <v>61</v>
      </c>
      <c r="AG17">
        <v>49</v>
      </c>
      <c r="AH17">
        <v>70</v>
      </c>
      <c r="AI17">
        <v>70</v>
      </c>
      <c r="AJ17">
        <v>59</v>
      </c>
      <c r="AK17">
        <v>60</v>
      </c>
      <c r="AL17">
        <v>57</v>
      </c>
      <c r="AM17">
        <v>61</v>
      </c>
      <c r="AN17">
        <v>55</v>
      </c>
      <c r="AO17">
        <v>56</v>
      </c>
      <c r="AP17">
        <v>65</v>
      </c>
      <c r="AQ17">
        <v>55</v>
      </c>
      <c r="AR17">
        <v>66</v>
      </c>
      <c r="AS17">
        <v>55</v>
      </c>
    </row>
    <row r="18" spans="1:45" x14ac:dyDescent="0.35">
      <c r="A18" s="21" t="s">
        <v>587</v>
      </c>
      <c r="B18">
        <v>77</v>
      </c>
      <c r="C18">
        <v>66</v>
      </c>
      <c r="D18">
        <v>90</v>
      </c>
      <c r="E18">
        <v>71</v>
      </c>
      <c r="F18">
        <v>72</v>
      </c>
      <c r="G18">
        <v>71</v>
      </c>
      <c r="H18">
        <v>85</v>
      </c>
      <c r="I18">
        <v>71</v>
      </c>
      <c r="J18">
        <v>69</v>
      </c>
      <c r="K18">
        <v>79</v>
      </c>
      <c r="L18">
        <v>67</v>
      </c>
      <c r="M18">
        <v>78</v>
      </c>
      <c r="N18">
        <v>74</v>
      </c>
      <c r="O18">
        <v>91</v>
      </c>
      <c r="P18">
        <v>63</v>
      </c>
      <c r="Q18">
        <v>59</v>
      </c>
      <c r="R18">
        <v>82</v>
      </c>
      <c r="S18">
        <v>77</v>
      </c>
      <c r="T18">
        <v>54</v>
      </c>
      <c r="U18">
        <v>58</v>
      </c>
      <c r="V18">
        <v>46</v>
      </c>
      <c r="W18">
        <v>49</v>
      </c>
      <c r="X18">
        <v>59</v>
      </c>
      <c r="Y18">
        <v>72</v>
      </c>
      <c r="Z18">
        <v>88</v>
      </c>
      <c r="AA18">
        <v>81</v>
      </c>
      <c r="AB18">
        <v>67</v>
      </c>
      <c r="AC18">
        <v>90</v>
      </c>
      <c r="AD18">
        <v>94</v>
      </c>
      <c r="AE18">
        <v>63</v>
      </c>
      <c r="AF18">
        <v>78</v>
      </c>
      <c r="AG18">
        <v>72</v>
      </c>
      <c r="AH18">
        <v>87</v>
      </c>
      <c r="AI18">
        <v>72</v>
      </c>
      <c r="AJ18">
        <v>79</v>
      </c>
      <c r="AK18">
        <v>68</v>
      </c>
      <c r="AL18">
        <v>70</v>
      </c>
      <c r="AM18">
        <v>80</v>
      </c>
      <c r="AN18">
        <v>77</v>
      </c>
      <c r="AO18">
        <v>86</v>
      </c>
      <c r="AP18">
        <v>72</v>
      </c>
      <c r="AQ18">
        <v>87</v>
      </c>
      <c r="AR18">
        <v>68</v>
      </c>
      <c r="AS18">
        <v>81</v>
      </c>
    </row>
    <row r="19" spans="1:45" x14ac:dyDescent="0.35">
      <c r="A19" s="21" t="s">
        <v>588</v>
      </c>
      <c r="B19">
        <v>94</v>
      </c>
      <c r="C19">
        <v>125</v>
      </c>
      <c r="D19">
        <v>113</v>
      </c>
      <c r="E19">
        <v>84</v>
      </c>
      <c r="F19">
        <v>124</v>
      </c>
      <c r="G19">
        <v>105</v>
      </c>
      <c r="H19">
        <v>102</v>
      </c>
      <c r="I19">
        <v>121</v>
      </c>
      <c r="J19">
        <v>102</v>
      </c>
      <c r="K19">
        <v>116</v>
      </c>
      <c r="L19">
        <v>104</v>
      </c>
      <c r="M19">
        <v>112</v>
      </c>
      <c r="N19">
        <v>120</v>
      </c>
      <c r="O19">
        <v>125</v>
      </c>
      <c r="P19">
        <v>98</v>
      </c>
      <c r="Q19">
        <v>99</v>
      </c>
      <c r="R19">
        <v>124</v>
      </c>
      <c r="S19">
        <v>116</v>
      </c>
      <c r="T19">
        <v>60</v>
      </c>
      <c r="U19">
        <v>76</v>
      </c>
      <c r="V19">
        <v>65</v>
      </c>
      <c r="W19">
        <v>85</v>
      </c>
      <c r="X19">
        <v>97</v>
      </c>
      <c r="Y19">
        <v>109</v>
      </c>
      <c r="Z19">
        <v>107</v>
      </c>
      <c r="AA19">
        <v>102</v>
      </c>
      <c r="AB19">
        <v>101</v>
      </c>
      <c r="AC19">
        <v>102</v>
      </c>
      <c r="AD19">
        <v>103</v>
      </c>
      <c r="AE19">
        <v>96</v>
      </c>
      <c r="AF19">
        <v>91</v>
      </c>
      <c r="AG19">
        <v>103</v>
      </c>
      <c r="AH19">
        <v>108</v>
      </c>
      <c r="AI19">
        <v>103</v>
      </c>
      <c r="AJ19">
        <v>82</v>
      </c>
      <c r="AK19">
        <v>85</v>
      </c>
      <c r="AL19">
        <v>90</v>
      </c>
      <c r="AM19">
        <v>123</v>
      </c>
      <c r="AN19">
        <v>95</v>
      </c>
      <c r="AO19">
        <v>96</v>
      </c>
      <c r="AP19">
        <v>101</v>
      </c>
      <c r="AQ19">
        <v>108</v>
      </c>
      <c r="AR19">
        <v>92</v>
      </c>
      <c r="AS19">
        <v>114</v>
      </c>
    </row>
    <row r="20" spans="1:45" x14ac:dyDescent="0.35">
      <c r="A20" s="21" t="s">
        <v>589</v>
      </c>
      <c r="B20">
        <v>53</v>
      </c>
      <c r="C20">
        <v>70</v>
      </c>
      <c r="D20">
        <v>65</v>
      </c>
      <c r="E20">
        <v>70</v>
      </c>
      <c r="F20">
        <v>61</v>
      </c>
      <c r="G20">
        <v>65</v>
      </c>
      <c r="H20">
        <v>76</v>
      </c>
      <c r="I20">
        <v>67</v>
      </c>
      <c r="J20">
        <v>63</v>
      </c>
      <c r="K20">
        <v>78</v>
      </c>
      <c r="L20">
        <v>75</v>
      </c>
      <c r="M20">
        <v>84</v>
      </c>
      <c r="N20">
        <v>68</v>
      </c>
      <c r="O20">
        <v>78</v>
      </c>
      <c r="P20">
        <v>54</v>
      </c>
      <c r="Q20">
        <v>50</v>
      </c>
      <c r="R20">
        <v>80</v>
      </c>
      <c r="S20">
        <v>82</v>
      </c>
      <c r="T20">
        <v>61</v>
      </c>
      <c r="U20">
        <v>68</v>
      </c>
      <c r="V20">
        <v>51</v>
      </c>
      <c r="W20">
        <v>81</v>
      </c>
      <c r="X20">
        <v>77</v>
      </c>
      <c r="Y20">
        <v>74</v>
      </c>
      <c r="Z20">
        <v>77</v>
      </c>
      <c r="AA20">
        <v>87</v>
      </c>
      <c r="AB20">
        <v>74</v>
      </c>
      <c r="AC20">
        <v>97</v>
      </c>
      <c r="AD20">
        <v>82</v>
      </c>
      <c r="AE20">
        <v>84</v>
      </c>
      <c r="AF20">
        <v>73</v>
      </c>
      <c r="AG20">
        <v>72</v>
      </c>
      <c r="AH20">
        <v>85</v>
      </c>
      <c r="AI20">
        <v>83</v>
      </c>
      <c r="AJ20">
        <v>82</v>
      </c>
      <c r="AK20">
        <v>73</v>
      </c>
      <c r="AL20">
        <v>65</v>
      </c>
      <c r="AM20">
        <v>77</v>
      </c>
      <c r="AN20">
        <v>76</v>
      </c>
      <c r="AO20">
        <v>60</v>
      </c>
      <c r="AP20">
        <v>77</v>
      </c>
      <c r="AQ20">
        <v>72</v>
      </c>
      <c r="AR20">
        <v>69</v>
      </c>
      <c r="AS20">
        <v>78</v>
      </c>
    </row>
    <row r="21" spans="1:45" x14ac:dyDescent="0.35">
      <c r="A21" t="s">
        <v>115</v>
      </c>
      <c r="B21" s="6">
        <v>343</v>
      </c>
      <c r="C21" s="6">
        <v>386</v>
      </c>
      <c r="D21" s="6">
        <v>398</v>
      </c>
      <c r="E21" s="6">
        <v>349</v>
      </c>
      <c r="F21" s="6">
        <v>380</v>
      </c>
      <c r="G21" s="6">
        <v>351</v>
      </c>
      <c r="H21" s="6">
        <v>381</v>
      </c>
      <c r="I21" s="6">
        <v>368</v>
      </c>
      <c r="J21" s="6">
        <v>359</v>
      </c>
      <c r="K21" s="6">
        <v>408</v>
      </c>
      <c r="L21" s="6">
        <v>366</v>
      </c>
      <c r="M21" s="6">
        <v>405</v>
      </c>
      <c r="N21" s="6">
        <v>394</v>
      </c>
      <c r="O21" s="6">
        <v>432</v>
      </c>
      <c r="P21" s="6">
        <v>326</v>
      </c>
      <c r="Q21" s="6">
        <v>319</v>
      </c>
      <c r="R21" s="6">
        <v>423</v>
      </c>
      <c r="S21" s="6">
        <v>418</v>
      </c>
      <c r="T21" s="6">
        <v>259</v>
      </c>
      <c r="U21" s="6">
        <v>299</v>
      </c>
      <c r="V21" s="6">
        <v>242</v>
      </c>
      <c r="W21" s="6">
        <v>320</v>
      </c>
      <c r="X21" s="6">
        <v>364</v>
      </c>
      <c r="Y21" s="6">
        <v>381</v>
      </c>
      <c r="Z21" s="6">
        <v>386</v>
      </c>
      <c r="AA21" s="6">
        <v>409</v>
      </c>
      <c r="AB21" s="6">
        <v>360</v>
      </c>
      <c r="AC21" s="6">
        <v>423</v>
      </c>
      <c r="AD21" s="6">
        <v>418</v>
      </c>
      <c r="AE21" s="6">
        <v>355</v>
      </c>
      <c r="AF21" s="6">
        <v>360</v>
      </c>
      <c r="AG21" s="6">
        <v>367</v>
      </c>
      <c r="AH21" s="6">
        <v>419</v>
      </c>
      <c r="AI21" s="6">
        <v>396</v>
      </c>
      <c r="AJ21" s="6">
        <v>376</v>
      </c>
      <c r="AK21" s="6">
        <v>348</v>
      </c>
      <c r="AL21" s="6">
        <v>348</v>
      </c>
      <c r="AM21" s="6">
        <v>403</v>
      </c>
      <c r="AN21" s="6">
        <v>357</v>
      </c>
      <c r="AO21" s="6">
        <v>356</v>
      </c>
      <c r="AP21" s="6">
        <f>SUM(AP16:AP20)</f>
        <v>382</v>
      </c>
      <c r="AQ21" s="6">
        <f>SUM(AQ16:AQ20)</f>
        <v>371</v>
      </c>
      <c r="AR21" s="6">
        <f>SUM(AR16:AR20)</f>
        <v>354</v>
      </c>
      <c r="AS21" s="6">
        <f>SUM(AS16:AS20)</f>
        <v>392</v>
      </c>
    </row>
    <row r="25" spans="1:45" x14ac:dyDescent="0.35">
      <c r="A25" s="98" t="s">
        <v>590</v>
      </c>
      <c r="B25" s="98">
        <v>30</v>
      </c>
      <c r="C25" s="98">
        <v>31</v>
      </c>
      <c r="D25" s="98">
        <v>30</v>
      </c>
      <c r="E25" s="98">
        <v>31</v>
      </c>
      <c r="F25" s="98">
        <v>31</v>
      </c>
      <c r="G25" s="98">
        <v>30</v>
      </c>
      <c r="H25" s="98">
        <v>31</v>
      </c>
      <c r="I25" s="98">
        <v>30</v>
      </c>
      <c r="J25" s="98">
        <v>31</v>
      </c>
      <c r="K25" s="98">
        <v>31</v>
      </c>
      <c r="L25" s="98">
        <v>28</v>
      </c>
      <c r="M25" s="98">
        <v>31</v>
      </c>
      <c r="N25" s="98">
        <v>30</v>
      </c>
      <c r="O25" s="98">
        <f>31</f>
        <v>31</v>
      </c>
      <c r="P25" s="98">
        <v>30</v>
      </c>
      <c r="Q25" s="98">
        <v>31</v>
      </c>
      <c r="R25" s="98">
        <v>31</v>
      </c>
      <c r="S25" s="98">
        <v>30</v>
      </c>
      <c r="T25" s="98">
        <v>31</v>
      </c>
      <c r="U25" s="98">
        <v>30</v>
      </c>
      <c r="V25" s="14">
        <v>31</v>
      </c>
      <c r="W25" s="14">
        <v>31</v>
      </c>
      <c r="X25" s="14">
        <v>28</v>
      </c>
      <c r="Y25" s="14">
        <v>31</v>
      </c>
      <c r="Z25" s="14">
        <v>30</v>
      </c>
      <c r="AA25" s="14">
        <v>31</v>
      </c>
      <c r="AB25" s="14">
        <v>30</v>
      </c>
      <c r="AC25" s="14">
        <v>31</v>
      </c>
      <c r="AD25" s="14">
        <v>31</v>
      </c>
      <c r="AE25" s="14">
        <v>30</v>
      </c>
      <c r="AF25" s="14">
        <v>31</v>
      </c>
      <c r="AG25" s="14">
        <v>30</v>
      </c>
      <c r="AH25" s="14">
        <v>31</v>
      </c>
      <c r="AI25" s="14">
        <v>31</v>
      </c>
      <c r="AJ25" s="14">
        <v>29</v>
      </c>
      <c r="AK25" s="14">
        <v>31</v>
      </c>
      <c r="AL25" s="14">
        <v>30</v>
      </c>
      <c r="AM25" s="14">
        <v>31</v>
      </c>
      <c r="AN25" s="14">
        <v>30</v>
      </c>
      <c r="AO25" s="14">
        <v>31</v>
      </c>
      <c r="AP25" s="14">
        <v>31</v>
      </c>
      <c r="AQ25" s="14">
        <v>30</v>
      </c>
      <c r="AR25" s="14">
        <v>31</v>
      </c>
      <c r="AS25" s="14">
        <v>30</v>
      </c>
    </row>
    <row r="27" spans="1:45" x14ac:dyDescent="0.35">
      <c r="A27" t="s">
        <v>591</v>
      </c>
    </row>
    <row r="28" spans="1:45" x14ac:dyDescent="0.35">
      <c r="A28" s="14"/>
      <c r="B28" s="104">
        <v>44287</v>
      </c>
      <c r="C28" s="104">
        <v>44317</v>
      </c>
      <c r="D28" s="104">
        <v>44348</v>
      </c>
      <c r="E28" s="104">
        <v>44378</v>
      </c>
      <c r="F28" s="104">
        <v>44409</v>
      </c>
      <c r="G28" s="104">
        <v>44440</v>
      </c>
      <c r="H28" s="104">
        <v>44470</v>
      </c>
      <c r="I28" s="104">
        <v>44501</v>
      </c>
      <c r="J28" s="104">
        <v>44531</v>
      </c>
      <c r="K28" s="104">
        <v>44562</v>
      </c>
      <c r="L28" s="104">
        <v>44593</v>
      </c>
      <c r="M28" s="104">
        <v>44621</v>
      </c>
      <c r="N28" s="104">
        <v>44652</v>
      </c>
      <c r="O28" s="104">
        <v>44682</v>
      </c>
      <c r="P28" s="104">
        <v>44713</v>
      </c>
      <c r="Q28" s="104">
        <v>44743</v>
      </c>
      <c r="R28" s="104">
        <v>44774</v>
      </c>
      <c r="S28" s="104">
        <v>44805</v>
      </c>
      <c r="T28" s="104">
        <v>44835</v>
      </c>
      <c r="U28" s="104">
        <v>44866</v>
      </c>
      <c r="V28" s="104">
        <v>44896</v>
      </c>
      <c r="W28" s="104">
        <v>44927</v>
      </c>
      <c r="X28" s="104">
        <v>44958</v>
      </c>
      <c r="Y28" s="104">
        <v>44986</v>
      </c>
      <c r="Z28" s="104">
        <v>45017</v>
      </c>
      <c r="AA28" s="104">
        <v>45047</v>
      </c>
      <c r="AB28" s="104">
        <v>45078</v>
      </c>
      <c r="AC28" s="104">
        <v>45108</v>
      </c>
      <c r="AD28" s="104">
        <v>45139</v>
      </c>
      <c r="AE28" s="104">
        <v>45170</v>
      </c>
      <c r="AF28" s="104">
        <v>45200</v>
      </c>
      <c r="AG28" s="104">
        <v>45231</v>
      </c>
      <c r="AH28" s="104">
        <v>45261</v>
      </c>
      <c r="AI28" s="104">
        <v>45292</v>
      </c>
      <c r="AJ28" s="104">
        <v>45323</v>
      </c>
      <c r="AK28" s="104">
        <v>45352</v>
      </c>
      <c r="AL28" s="104">
        <v>45383</v>
      </c>
      <c r="AM28" s="104">
        <v>45413</v>
      </c>
      <c r="AN28" s="104">
        <v>45444</v>
      </c>
      <c r="AO28" s="104">
        <v>45474</v>
      </c>
      <c r="AP28" s="104">
        <v>45505</v>
      </c>
      <c r="AQ28" s="104">
        <v>45536</v>
      </c>
      <c r="AR28" s="104">
        <v>45566</v>
      </c>
      <c r="AS28" s="104">
        <v>45597</v>
      </c>
    </row>
    <row r="29" spans="1:45" x14ac:dyDescent="0.35">
      <c r="A29" s="14" t="s">
        <v>106</v>
      </c>
      <c r="B29" s="14">
        <f>B16/B$25</f>
        <v>1.6666666666666667</v>
      </c>
      <c r="C29" s="14">
        <f t="shared" ref="C29:X29" si="0">C16/C$25</f>
        <v>1.967741935483871</v>
      </c>
      <c r="D29" s="14">
        <f t="shared" si="0"/>
        <v>2.2666666666666666</v>
      </c>
      <c r="E29" s="14">
        <f t="shared" si="0"/>
        <v>1.7741935483870968</v>
      </c>
      <c r="F29" s="14">
        <f t="shared" si="0"/>
        <v>2</v>
      </c>
      <c r="G29" s="14">
        <f t="shared" si="0"/>
        <v>1.8666666666666667</v>
      </c>
      <c r="H29" s="14">
        <f t="shared" si="0"/>
        <v>2.064516129032258</v>
      </c>
      <c r="I29" s="14">
        <f t="shared" si="0"/>
        <v>1.8333333333333333</v>
      </c>
      <c r="J29" s="14">
        <f t="shared" si="0"/>
        <v>2.064516129032258</v>
      </c>
      <c r="K29" s="14">
        <f t="shared" si="0"/>
        <v>2</v>
      </c>
      <c r="L29" s="14">
        <f t="shared" si="0"/>
        <v>2.1785714285714284</v>
      </c>
      <c r="M29" s="14">
        <f t="shared" si="0"/>
        <v>2.096774193548387</v>
      </c>
      <c r="N29" s="14">
        <f t="shared" si="0"/>
        <v>2.0333333333333332</v>
      </c>
      <c r="O29" s="14">
        <f t="shared" si="0"/>
        <v>2.4838709677419355</v>
      </c>
      <c r="P29" s="14">
        <f t="shared" si="0"/>
        <v>1.9666666666666666</v>
      </c>
      <c r="Q29" s="14">
        <f t="shared" si="0"/>
        <v>1.7419354838709677</v>
      </c>
      <c r="R29" s="14">
        <f t="shared" si="0"/>
        <v>2.4838709677419355</v>
      </c>
      <c r="S29" s="14">
        <f t="shared" si="0"/>
        <v>2.5</v>
      </c>
      <c r="T29" s="14">
        <f t="shared" si="0"/>
        <v>1.2258064516129032</v>
      </c>
      <c r="U29" s="14">
        <f t="shared" si="0"/>
        <v>1.6666666666666667</v>
      </c>
      <c r="V29" s="14">
        <f t="shared" si="0"/>
        <v>1.3870967741935485</v>
      </c>
      <c r="W29" s="14">
        <f t="shared" si="0"/>
        <v>1.6774193548387097</v>
      </c>
      <c r="X29" s="14">
        <f t="shared" si="0"/>
        <v>2.3928571428571428</v>
      </c>
      <c r="Y29" s="14">
        <f t="shared" ref="Y29:AD29" si="1">Y16/Y$25</f>
        <v>2.3870967741935485</v>
      </c>
      <c r="Z29" s="14">
        <f t="shared" si="1"/>
        <v>2.2999999999999998</v>
      </c>
      <c r="AA29" s="14">
        <f t="shared" si="1"/>
        <v>2.161290322580645</v>
      </c>
      <c r="AB29" s="14">
        <f t="shared" si="1"/>
        <v>1.9666666666666666</v>
      </c>
      <c r="AC29" s="14">
        <f t="shared" si="1"/>
        <v>1.8709677419354838</v>
      </c>
      <c r="AD29" s="14">
        <f t="shared" si="1"/>
        <v>2.129032258064516</v>
      </c>
      <c r="AE29" s="14">
        <f t="shared" ref="AE29:AF29" si="2">AE16/AE$25</f>
        <v>1.6</v>
      </c>
      <c r="AF29" s="14">
        <f t="shared" si="2"/>
        <v>1.8387096774193548</v>
      </c>
      <c r="AG29" s="14">
        <f t="shared" ref="AG29:AH29" si="3">AG16/AG$25</f>
        <v>2.3666666666666667</v>
      </c>
      <c r="AH29" s="14">
        <f t="shared" si="3"/>
        <v>2.225806451612903</v>
      </c>
      <c r="AI29" s="14">
        <f t="shared" ref="AI29" si="4">AI16/AI$25</f>
        <v>2.193548387096774</v>
      </c>
      <c r="AJ29" s="14">
        <f t="shared" ref="AJ29:AK34" si="5">AJ16/AJ$25</f>
        <v>2.5517241379310347</v>
      </c>
      <c r="AK29" s="14">
        <f t="shared" si="5"/>
        <v>2</v>
      </c>
      <c r="AL29" s="14">
        <f t="shared" ref="AL29:AM29" si="6">AL16/AL$25</f>
        <v>2.2000000000000002</v>
      </c>
      <c r="AM29" s="14">
        <f t="shared" si="6"/>
        <v>2</v>
      </c>
      <c r="AN29" s="14">
        <f t="shared" ref="AN29:AO29" si="7">AN16/AN$25</f>
        <v>1.8</v>
      </c>
      <c r="AO29" s="14">
        <f t="shared" si="7"/>
        <v>1.8709677419354838</v>
      </c>
      <c r="AP29" s="14">
        <f t="shared" ref="AP29:AQ29" si="8">AP16/AP$25</f>
        <v>2.161290322580645</v>
      </c>
      <c r="AQ29" s="14">
        <f t="shared" si="8"/>
        <v>1.6333333333333333</v>
      </c>
      <c r="AR29" s="14">
        <f t="shared" ref="AR29" si="9">AR16/AR$25</f>
        <v>1.903225806451613</v>
      </c>
      <c r="AS29" s="14">
        <f>AS16/AS$25</f>
        <v>2.1333333333333333</v>
      </c>
    </row>
    <row r="30" spans="1:45" x14ac:dyDescent="0.35">
      <c r="A30" s="14" t="s">
        <v>108</v>
      </c>
      <c r="B30" s="14">
        <f t="shared" ref="B30:Y30" si="10">B17/B$25</f>
        <v>2.2999999999999998</v>
      </c>
      <c r="C30" s="14">
        <f t="shared" si="10"/>
        <v>2.064516129032258</v>
      </c>
      <c r="D30" s="14">
        <f t="shared" si="10"/>
        <v>2.0666666666666669</v>
      </c>
      <c r="E30" s="14">
        <f t="shared" si="10"/>
        <v>2.225806451612903</v>
      </c>
      <c r="F30" s="14">
        <f t="shared" si="10"/>
        <v>1.967741935483871</v>
      </c>
      <c r="G30" s="14">
        <f t="shared" si="10"/>
        <v>1.8</v>
      </c>
      <c r="H30" s="14">
        <f t="shared" si="10"/>
        <v>1.7419354838709677</v>
      </c>
      <c r="I30" s="14">
        <f t="shared" si="10"/>
        <v>1.8</v>
      </c>
      <c r="J30" s="14">
        <f t="shared" si="10"/>
        <v>1.967741935483871</v>
      </c>
      <c r="K30" s="14">
        <f t="shared" si="10"/>
        <v>2.3548387096774195</v>
      </c>
      <c r="L30" s="14">
        <f t="shared" si="10"/>
        <v>2.1071428571428572</v>
      </c>
      <c r="M30" s="14">
        <f t="shared" si="10"/>
        <v>2.129032258064516</v>
      </c>
      <c r="N30" s="14">
        <f t="shared" si="10"/>
        <v>2.3666666666666667</v>
      </c>
      <c r="O30" s="14">
        <f t="shared" si="10"/>
        <v>1.967741935483871</v>
      </c>
      <c r="P30" s="14">
        <f t="shared" si="10"/>
        <v>1.7333333333333334</v>
      </c>
      <c r="Q30" s="14">
        <f t="shared" si="10"/>
        <v>1.8387096774193548</v>
      </c>
      <c r="R30" s="14">
        <f t="shared" si="10"/>
        <v>1.935483870967742</v>
      </c>
      <c r="S30" s="14">
        <f t="shared" si="10"/>
        <v>2.2666666666666666</v>
      </c>
      <c r="T30" s="14">
        <f t="shared" si="10"/>
        <v>1.4838709677419355</v>
      </c>
      <c r="U30" s="14">
        <f t="shared" si="10"/>
        <v>1.5666666666666667</v>
      </c>
      <c r="V30" s="14">
        <f t="shared" si="10"/>
        <v>1.1935483870967742</v>
      </c>
      <c r="W30" s="14">
        <f t="shared" si="10"/>
        <v>1.7096774193548387</v>
      </c>
      <c r="X30" s="14">
        <f t="shared" si="10"/>
        <v>2.2857142857142856</v>
      </c>
      <c r="Y30" s="14">
        <f t="shared" si="10"/>
        <v>1.6774193548387097</v>
      </c>
      <c r="Z30" s="14">
        <f t="shared" ref="Z30:AA30" si="11">Z17/Z$25</f>
        <v>1.5</v>
      </c>
      <c r="AA30" s="14">
        <f t="shared" si="11"/>
        <v>2.3225806451612905</v>
      </c>
      <c r="AB30" s="14">
        <f t="shared" ref="AB30:AC30" si="12">AB17/AB$25</f>
        <v>1.9666666666666666</v>
      </c>
      <c r="AC30" s="14">
        <f t="shared" si="12"/>
        <v>2.4516129032258065</v>
      </c>
      <c r="AD30" s="14">
        <f t="shared" ref="AD30:AE30" si="13">AD17/AD$25</f>
        <v>2.3548387096774195</v>
      </c>
      <c r="AE30" s="14">
        <f t="shared" si="13"/>
        <v>2.1333333333333333</v>
      </c>
      <c r="AF30" s="14">
        <f t="shared" ref="AF30:AG30" si="14">AF17/AF$25</f>
        <v>1.967741935483871</v>
      </c>
      <c r="AG30" s="14">
        <f t="shared" si="14"/>
        <v>1.6333333333333333</v>
      </c>
      <c r="AH30" s="14">
        <f t="shared" ref="AH30:AI30" si="15">AH17/AH$25</f>
        <v>2.2580645161290325</v>
      </c>
      <c r="AI30" s="14">
        <f t="shared" si="15"/>
        <v>2.2580645161290325</v>
      </c>
      <c r="AJ30" s="14">
        <f t="shared" si="5"/>
        <v>2.0344827586206895</v>
      </c>
      <c r="AK30" s="14">
        <f t="shared" si="5"/>
        <v>1.935483870967742</v>
      </c>
      <c r="AL30" s="14">
        <f t="shared" ref="AL30:AM30" si="16">AL17/AL$25</f>
        <v>1.9</v>
      </c>
      <c r="AM30" s="14">
        <f t="shared" si="16"/>
        <v>1.967741935483871</v>
      </c>
      <c r="AN30" s="14">
        <f t="shared" ref="AN30:AO30" si="17">AN17/AN$25</f>
        <v>1.8333333333333333</v>
      </c>
      <c r="AO30" s="14">
        <f t="shared" si="17"/>
        <v>1.8064516129032258</v>
      </c>
      <c r="AP30" s="14">
        <f t="shared" ref="AP30:AQ30" si="18">AP17/AP$25</f>
        <v>2.096774193548387</v>
      </c>
      <c r="AQ30" s="14">
        <f t="shared" si="18"/>
        <v>1.8333333333333333</v>
      </c>
      <c r="AR30" s="14">
        <f t="shared" ref="AR30:AS30" si="19">AR17/AR$25</f>
        <v>2.129032258064516</v>
      </c>
      <c r="AS30" s="14">
        <f t="shared" si="19"/>
        <v>1.8333333333333333</v>
      </c>
    </row>
    <row r="31" spans="1:45" x14ac:dyDescent="0.35">
      <c r="A31" s="14" t="s">
        <v>110</v>
      </c>
      <c r="B31" s="14">
        <f t="shared" ref="B31:Y31" si="20">B18/B$25</f>
        <v>2.5666666666666669</v>
      </c>
      <c r="C31" s="14">
        <f t="shared" si="20"/>
        <v>2.129032258064516</v>
      </c>
      <c r="D31" s="14">
        <f t="shared" si="20"/>
        <v>3</v>
      </c>
      <c r="E31" s="14">
        <f t="shared" si="20"/>
        <v>2.2903225806451615</v>
      </c>
      <c r="F31" s="14">
        <f t="shared" si="20"/>
        <v>2.3225806451612905</v>
      </c>
      <c r="G31" s="14">
        <f t="shared" si="20"/>
        <v>2.3666666666666667</v>
      </c>
      <c r="H31" s="14">
        <f t="shared" si="20"/>
        <v>2.7419354838709675</v>
      </c>
      <c r="I31" s="14">
        <f t="shared" si="20"/>
        <v>2.3666666666666667</v>
      </c>
      <c r="J31" s="14">
        <f t="shared" si="20"/>
        <v>2.225806451612903</v>
      </c>
      <c r="K31" s="14">
        <f t="shared" si="20"/>
        <v>2.5483870967741935</v>
      </c>
      <c r="L31" s="14">
        <f t="shared" si="20"/>
        <v>2.3928571428571428</v>
      </c>
      <c r="M31" s="14">
        <f t="shared" si="20"/>
        <v>2.5161290322580645</v>
      </c>
      <c r="N31" s="14">
        <f t="shared" si="20"/>
        <v>2.4666666666666668</v>
      </c>
      <c r="O31" s="14">
        <f t="shared" si="20"/>
        <v>2.935483870967742</v>
      </c>
      <c r="P31" s="14">
        <f t="shared" si="20"/>
        <v>2.1</v>
      </c>
      <c r="Q31" s="14">
        <f t="shared" si="20"/>
        <v>1.903225806451613</v>
      </c>
      <c r="R31" s="14">
        <f t="shared" si="20"/>
        <v>2.6451612903225805</v>
      </c>
      <c r="S31" s="14">
        <f t="shared" si="20"/>
        <v>2.5666666666666669</v>
      </c>
      <c r="T31" s="14">
        <f t="shared" si="20"/>
        <v>1.7419354838709677</v>
      </c>
      <c r="U31" s="14">
        <f t="shared" si="20"/>
        <v>1.9333333333333333</v>
      </c>
      <c r="V31" s="14">
        <f t="shared" si="20"/>
        <v>1.4838709677419355</v>
      </c>
      <c r="W31" s="14">
        <f t="shared" si="20"/>
        <v>1.5806451612903225</v>
      </c>
      <c r="X31" s="14">
        <f t="shared" si="20"/>
        <v>2.1071428571428572</v>
      </c>
      <c r="Y31" s="14">
        <f t="shared" si="20"/>
        <v>2.3225806451612905</v>
      </c>
      <c r="Z31" s="14">
        <f t="shared" ref="Z31:AA31" si="21">Z18/Z$25</f>
        <v>2.9333333333333331</v>
      </c>
      <c r="AA31" s="14">
        <f t="shared" si="21"/>
        <v>2.6129032258064515</v>
      </c>
      <c r="AB31" s="14">
        <f t="shared" ref="AB31:AC31" si="22">AB18/AB$25</f>
        <v>2.2333333333333334</v>
      </c>
      <c r="AC31" s="14">
        <f t="shared" si="22"/>
        <v>2.903225806451613</v>
      </c>
      <c r="AD31" s="14">
        <f t="shared" ref="AD31:AE31" si="23">AD18/AD$25</f>
        <v>3.032258064516129</v>
      </c>
      <c r="AE31" s="14">
        <f t="shared" si="23"/>
        <v>2.1</v>
      </c>
      <c r="AF31" s="14">
        <f t="shared" ref="AF31:AG31" si="24">AF18/AF$25</f>
        <v>2.5161290322580645</v>
      </c>
      <c r="AG31" s="14">
        <f t="shared" si="24"/>
        <v>2.4</v>
      </c>
      <c r="AH31" s="14">
        <f t="shared" ref="AH31:AI31" si="25">AH18/AH$25</f>
        <v>2.806451612903226</v>
      </c>
      <c r="AI31" s="14">
        <f t="shared" si="25"/>
        <v>2.3225806451612905</v>
      </c>
      <c r="AJ31" s="14">
        <f t="shared" si="5"/>
        <v>2.7241379310344827</v>
      </c>
      <c r="AK31" s="14">
        <f t="shared" si="5"/>
        <v>2.193548387096774</v>
      </c>
      <c r="AL31" s="14">
        <f t="shared" ref="AL31:AM31" si="26">AL18/AL$25</f>
        <v>2.3333333333333335</v>
      </c>
      <c r="AM31" s="14">
        <f t="shared" si="26"/>
        <v>2.5806451612903225</v>
      </c>
      <c r="AN31" s="14">
        <f t="shared" ref="AN31:AO31" si="27">AN18/AN$25</f>
        <v>2.5666666666666669</v>
      </c>
      <c r="AO31" s="14">
        <f t="shared" si="27"/>
        <v>2.774193548387097</v>
      </c>
      <c r="AP31" s="14">
        <f t="shared" ref="AP31:AQ31" si="28">AP18/AP$25</f>
        <v>2.3225806451612905</v>
      </c>
      <c r="AQ31" s="14">
        <f t="shared" si="28"/>
        <v>2.9</v>
      </c>
      <c r="AR31" s="14">
        <f t="shared" ref="AR31:AS31" si="29">AR18/AR$25</f>
        <v>2.193548387096774</v>
      </c>
      <c r="AS31" s="14">
        <f t="shared" si="29"/>
        <v>2.7</v>
      </c>
    </row>
    <row r="32" spans="1:45" x14ac:dyDescent="0.35">
      <c r="A32" s="14" t="s">
        <v>112</v>
      </c>
      <c r="B32" s="14">
        <f t="shared" ref="B32:Y32" si="30">B19/B$25</f>
        <v>3.1333333333333333</v>
      </c>
      <c r="C32" s="14">
        <f t="shared" si="30"/>
        <v>4.032258064516129</v>
      </c>
      <c r="D32" s="14">
        <f t="shared" si="30"/>
        <v>3.7666666666666666</v>
      </c>
      <c r="E32" s="14">
        <f t="shared" si="30"/>
        <v>2.7096774193548385</v>
      </c>
      <c r="F32" s="14">
        <f t="shared" si="30"/>
        <v>4</v>
      </c>
      <c r="G32" s="14">
        <f t="shared" si="30"/>
        <v>3.5</v>
      </c>
      <c r="H32" s="14">
        <f t="shared" si="30"/>
        <v>3.2903225806451615</v>
      </c>
      <c r="I32" s="14">
        <f t="shared" si="30"/>
        <v>4.0333333333333332</v>
      </c>
      <c r="J32" s="14">
        <f t="shared" si="30"/>
        <v>3.2903225806451615</v>
      </c>
      <c r="K32" s="14">
        <f t="shared" si="30"/>
        <v>3.7419354838709675</v>
      </c>
      <c r="L32" s="14">
        <f t="shared" si="30"/>
        <v>3.7142857142857144</v>
      </c>
      <c r="M32" s="14">
        <f t="shared" si="30"/>
        <v>3.6129032258064515</v>
      </c>
      <c r="N32" s="14">
        <f t="shared" si="30"/>
        <v>4</v>
      </c>
      <c r="O32" s="14">
        <f t="shared" si="30"/>
        <v>4.032258064516129</v>
      </c>
      <c r="P32" s="14">
        <f t="shared" si="30"/>
        <v>3.2666666666666666</v>
      </c>
      <c r="Q32" s="14">
        <f t="shared" si="30"/>
        <v>3.193548387096774</v>
      </c>
      <c r="R32" s="14">
        <f t="shared" si="30"/>
        <v>4</v>
      </c>
      <c r="S32" s="14">
        <f t="shared" si="30"/>
        <v>3.8666666666666667</v>
      </c>
      <c r="T32" s="14">
        <f t="shared" si="30"/>
        <v>1.935483870967742</v>
      </c>
      <c r="U32" s="14">
        <f t="shared" si="30"/>
        <v>2.5333333333333332</v>
      </c>
      <c r="V32" s="14">
        <f t="shared" si="30"/>
        <v>2.096774193548387</v>
      </c>
      <c r="W32" s="14">
        <f t="shared" si="30"/>
        <v>2.7419354838709675</v>
      </c>
      <c r="X32" s="14">
        <f t="shared" si="30"/>
        <v>3.4642857142857144</v>
      </c>
      <c r="Y32" s="14">
        <f t="shared" si="30"/>
        <v>3.5161290322580645</v>
      </c>
      <c r="Z32" s="14">
        <f t="shared" ref="Z32:AA32" si="31">Z19/Z$25</f>
        <v>3.5666666666666669</v>
      </c>
      <c r="AA32" s="14">
        <f t="shared" si="31"/>
        <v>3.2903225806451615</v>
      </c>
      <c r="AB32" s="14">
        <f t="shared" ref="AB32:AC32" si="32">AB19/AB$25</f>
        <v>3.3666666666666667</v>
      </c>
      <c r="AC32" s="14">
        <f t="shared" si="32"/>
        <v>3.2903225806451615</v>
      </c>
      <c r="AD32" s="14">
        <f t="shared" ref="AD32:AE32" si="33">AD19/AD$25</f>
        <v>3.3225806451612905</v>
      </c>
      <c r="AE32" s="14">
        <f t="shared" si="33"/>
        <v>3.2</v>
      </c>
      <c r="AF32" s="14">
        <f t="shared" ref="AF32:AG32" si="34">AF19/AF$25</f>
        <v>2.935483870967742</v>
      </c>
      <c r="AG32" s="14">
        <f t="shared" si="34"/>
        <v>3.4333333333333331</v>
      </c>
      <c r="AH32" s="14">
        <f t="shared" ref="AH32:AI32" si="35">AH19/AH$25</f>
        <v>3.4838709677419355</v>
      </c>
      <c r="AI32" s="14">
        <f t="shared" si="35"/>
        <v>3.3225806451612905</v>
      </c>
      <c r="AJ32" s="14">
        <f t="shared" si="5"/>
        <v>2.8275862068965516</v>
      </c>
      <c r="AK32" s="14">
        <f t="shared" si="5"/>
        <v>2.7419354838709675</v>
      </c>
      <c r="AL32" s="14">
        <f t="shared" ref="AL32:AM32" si="36">AL19/AL$25</f>
        <v>3</v>
      </c>
      <c r="AM32" s="14">
        <f t="shared" si="36"/>
        <v>3.967741935483871</v>
      </c>
      <c r="AN32" s="14">
        <f t="shared" ref="AN32:AO32" si="37">AN19/AN$25</f>
        <v>3.1666666666666665</v>
      </c>
      <c r="AO32" s="14">
        <f t="shared" si="37"/>
        <v>3.096774193548387</v>
      </c>
      <c r="AP32" s="14">
        <f t="shared" ref="AP32:AQ32" si="38">AP19/AP$25</f>
        <v>3.2580645161290325</v>
      </c>
      <c r="AQ32" s="14">
        <f t="shared" si="38"/>
        <v>3.6</v>
      </c>
      <c r="AR32" s="14">
        <f t="shared" ref="AR32:AS32" si="39">AR19/AR$25</f>
        <v>2.967741935483871</v>
      </c>
      <c r="AS32" s="14">
        <f t="shared" si="39"/>
        <v>3.8</v>
      </c>
    </row>
    <row r="33" spans="1:45" x14ac:dyDescent="0.35">
      <c r="A33" s="14" t="s">
        <v>114</v>
      </c>
      <c r="B33" s="14">
        <f t="shared" ref="B33:Y33" si="40">B20/B$25</f>
        <v>1.7666666666666666</v>
      </c>
      <c r="C33" s="14">
        <f t="shared" si="40"/>
        <v>2.2580645161290325</v>
      </c>
      <c r="D33" s="14">
        <f t="shared" si="40"/>
        <v>2.1666666666666665</v>
      </c>
      <c r="E33" s="14">
        <f t="shared" si="40"/>
        <v>2.2580645161290325</v>
      </c>
      <c r="F33" s="14">
        <f t="shared" si="40"/>
        <v>1.967741935483871</v>
      </c>
      <c r="G33" s="14">
        <f t="shared" si="40"/>
        <v>2.1666666666666665</v>
      </c>
      <c r="H33" s="14">
        <f t="shared" si="40"/>
        <v>2.4516129032258065</v>
      </c>
      <c r="I33" s="14">
        <f t="shared" si="40"/>
        <v>2.2333333333333334</v>
      </c>
      <c r="J33" s="14">
        <f t="shared" si="40"/>
        <v>2.032258064516129</v>
      </c>
      <c r="K33" s="14">
        <f t="shared" si="40"/>
        <v>2.5161290322580645</v>
      </c>
      <c r="L33" s="14">
        <f t="shared" si="40"/>
        <v>2.6785714285714284</v>
      </c>
      <c r="M33" s="14">
        <f t="shared" si="40"/>
        <v>2.7096774193548385</v>
      </c>
      <c r="N33" s="14">
        <f t="shared" si="40"/>
        <v>2.2666666666666666</v>
      </c>
      <c r="O33" s="14">
        <f t="shared" si="40"/>
        <v>2.5161290322580645</v>
      </c>
      <c r="P33" s="14">
        <f t="shared" si="40"/>
        <v>1.8</v>
      </c>
      <c r="Q33" s="14">
        <f t="shared" si="40"/>
        <v>1.6129032258064515</v>
      </c>
      <c r="R33" s="14">
        <f t="shared" si="40"/>
        <v>2.5806451612903225</v>
      </c>
      <c r="S33" s="14">
        <f t="shared" si="40"/>
        <v>2.7333333333333334</v>
      </c>
      <c r="T33" s="14">
        <f t="shared" si="40"/>
        <v>1.967741935483871</v>
      </c>
      <c r="U33" s="14">
        <f t="shared" si="40"/>
        <v>2.2666666666666666</v>
      </c>
      <c r="V33" s="14">
        <f t="shared" si="40"/>
        <v>1.6451612903225807</v>
      </c>
      <c r="W33" s="14">
        <f t="shared" si="40"/>
        <v>2.6129032258064515</v>
      </c>
      <c r="X33" s="14">
        <f t="shared" si="40"/>
        <v>2.75</v>
      </c>
      <c r="Y33" s="14">
        <f t="shared" si="40"/>
        <v>2.3870967741935485</v>
      </c>
      <c r="Z33" s="14">
        <f t="shared" ref="Z33:AA33" si="41">Z20/Z$25</f>
        <v>2.5666666666666669</v>
      </c>
      <c r="AA33" s="14">
        <f t="shared" si="41"/>
        <v>2.806451612903226</v>
      </c>
      <c r="AB33" s="14">
        <f t="shared" ref="AB33:AC33" si="42">AB20/AB$25</f>
        <v>2.4666666666666668</v>
      </c>
      <c r="AC33" s="14">
        <f t="shared" si="42"/>
        <v>3.129032258064516</v>
      </c>
      <c r="AD33" s="14">
        <f t="shared" ref="AD33:AE33" si="43">AD20/AD$25</f>
        <v>2.6451612903225805</v>
      </c>
      <c r="AE33" s="14">
        <f t="shared" si="43"/>
        <v>2.8</v>
      </c>
      <c r="AF33" s="14">
        <f t="shared" ref="AF33:AG33" si="44">AF20/AF$25</f>
        <v>2.3548387096774195</v>
      </c>
      <c r="AG33" s="14">
        <f t="shared" si="44"/>
        <v>2.4</v>
      </c>
      <c r="AH33" s="14">
        <f t="shared" ref="AH33:AI33" si="45">AH20/AH$25</f>
        <v>2.7419354838709675</v>
      </c>
      <c r="AI33" s="14">
        <f t="shared" si="45"/>
        <v>2.6774193548387095</v>
      </c>
      <c r="AJ33" s="14">
        <f t="shared" si="5"/>
        <v>2.8275862068965516</v>
      </c>
      <c r="AK33" s="14">
        <f t="shared" si="5"/>
        <v>2.3548387096774195</v>
      </c>
      <c r="AL33" s="14">
        <f t="shared" ref="AL33:AM33" si="46">AL20/AL$25</f>
        <v>2.1666666666666665</v>
      </c>
      <c r="AM33" s="14">
        <f t="shared" si="46"/>
        <v>2.4838709677419355</v>
      </c>
      <c r="AN33" s="14">
        <f t="shared" ref="AN33:AO33" si="47">AN20/AN$25</f>
        <v>2.5333333333333332</v>
      </c>
      <c r="AO33" s="14">
        <f t="shared" si="47"/>
        <v>1.935483870967742</v>
      </c>
      <c r="AP33" s="14">
        <f t="shared" ref="AP33:AQ33" si="48">AP20/AP$25</f>
        <v>2.4838709677419355</v>
      </c>
      <c r="AQ33" s="14">
        <f t="shared" si="48"/>
        <v>2.4</v>
      </c>
      <c r="AR33" s="14">
        <f t="shared" ref="AR33:AS33" si="49">AR20/AR$25</f>
        <v>2.225806451612903</v>
      </c>
      <c r="AS33" s="14">
        <f t="shared" si="49"/>
        <v>2.6</v>
      </c>
    </row>
    <row r="34" spans="1:45" x14ac:dyDescent="0.35">
      <c r="A34" s="14" t="s">
        <v>95</v>
      </c>
      <c r="B34" s="14">
        <f t="shared" ref="B34:Y34" si="50">B21/B$25</f>
        <v>11.433333333333334</v>
      </c>
      <c r="C34" s="14">
        <f t="shared" si="50"/>
        <v>12.451612903225806</v>
      </c>
      <c r="D34" s="14">
        <f t="shared" si="50"/>
        <v>13.266666666666667</v>
      </c>
      <c r="E34" s="14">
        <f t="shared" si="50"/>
        <v>11.258064516129032</v>
      </c>
      <c r="F34" s="14">
        <f t="shared" si="50"/>
        <v>12.258064516129032</v>
      </c>
      <c r="G34" s="14">
        <f t="shared" si="50"/>
        <v>11.7</v>
      </c>
      <c r="H34" s="14">
        <f t="shared" si="50"/>
        <v>12.290322580645162</v>
      </c>
      <c r="I34" s="14">
        <f t="shared" si="50"/>
        <v>12.266666666666667</v>
      </c>
      <c r="J34" s="14">
        <f t="shared" si="50"/>
        <v>11.580645161290322</v>
      </c>
      <c r="K34" s="14">
        <f t="shared" si="50"/>
        <v>13.161290322580646</v>
      </c>
      <c r="L34" s="14">
        <f t="shared" si="50"/>
        <v>13.071428571428571</v>
      </c>
      <c r="M34" s="14">
        <f t="shared" si="50"/>
        <v>13.064516129032258</v>
      </c>
      <c r="N34" s="14">
        <f t="shared" si="50"/>
        <v>13.133333333333333</v>
      </c>
      <c r="O34" s="14">
        <f t="shared" si="50"/>
        <v>13.935483870967742</v>
      </c>
      <c r="P34" s="14">
        <f t="shared" si="50"/>
        <v>10.866666666666667</v>
      </c>
      <c r="Q34" s="14">
        <f t="shared" si="50"/>
        <v>10.290322580645162</v>
      </c>
      <c r="R34" s="14">
        <f t="shared" si="50"/>
        <v>13.64516129032258</v>
      </c>
      <c r="S34" s="14">
        <f t="shared" si="50"/>
        <v>13.933333333333334</v>
      </c>
      <c r="T34" s="14">
        <f t="shared" si="50"/>
        <v>8.3548387096774199</v>
      </c>
      <c r="U34" s="14">
        <f t="shared" si="50"/>
        <v>9.9666666666666668</v>
      </c>
      <c r="V34" s="14">
        <f t="shared" si="50"/>
        <v>7.806451612903226</v>
      </c>
      <c r="W34" s="14">
        <f t="shared" si="50"/>
        <v>10.32258064516129</v>
      </c>
      <c r="X34" s="14">
        <f t="shared" si="50"/>
        <v>13</v>
      </c>
      <c r="Y34" s="14">
        <f t="shared" si="50"/>
        <v>12.290322580645162</v>
      </c>
      <c r="Z34" s="14">
        <f t="shared" ref="Z34:AA34" si="51">Z21/Z$25</f>
        <v>12.866666666666667</v>
      </c>
      <c r="AA34" s="14">
        <f t="shared" si="51"/>
        <v>13.193548387096774</v>
      </c>
      <c r="AB34" s="14">
        <f t="shared" ref="AB34:AC34" si="52">AB21/AB$25</f>
        <v>12</v>
      </c>
      <c r="AC34" s="14">
        <f t="shared" si="52"/>
        <v>13.64516129032258</v>
      </c>
      <c r="AD34" s="14">
        <f t="shared" ref="AD34:AE34" si="53">AD21/AD$25</f>
        <v>13.483870967741936</v>
      </c>
      <c r="AE34" s="14">
        <f t="shared" si="53"/>
        <v>11.833333333333334</v>
      </c>
      <c r="AF34" s="14">
        <f t="shared" ref="AF34:AG34" si="54">AF21/AF$25</f>
        <v>11.612903225806452</v>
      </c>
      <c r="AG34" s="14">
        <f t="shared" si="54"/>
        <v>12.233333333333333</v>
      </c>
      <c r="AH34" s="14">
        <f t="shared" ref="AH34:AI34" si="55">AH21/AH$25</f>
        <v>13.516129032258064</v>
      </c>
      <c r="AI34" s="14">
        <f t="shared" si="55"/>
        <v>12.774193548387096</v>
      </c>
      <c r="AJ34" s="14">
        <f t="shared" si="5"/>
        <v>12.96551724137931</v>
      </c>
      <c r="AK34" s="14">
        <f t="shared" si="5"/>
        <v>11.225806451612904</v>
      </c>
      <c r="AL34" s="14">
        <f t="shared" ref="AL34:AM34" si="56">AL21/AL$25</f>
        <v>11.6</v>
      </c>
      <c r="AM34" s="14">
        <f t="shared" si="56"/>
        <v>13</v>
      </c>
      <c r="AN34" s="14">
        <f t="shared" ref="AN34:AO34" si="57">AN21/AN$25</f>
        <v>11.9</v>
      </c>
      <c r="AO34" s="14">
        <f t="shared" si="57"/>
        <v>11.483870967741936</v>
      </c>
      <c r="AP34" s="14">
        <f t="shared" ref="AP34:AQ34" si="58">AP21/AP$25</f>
        <v>12.32258064516129</v>
      </c>
      <c r="AQ34" s="14">
        <f t="shared" si="58"/>
        <v>12.366666666666667</v>
      </c>
      <c r="AR34" s="14">
        <f t="shared" ref="AR34:AS34" si="59">AR21/AR$25</f>
        <v>11.419354838709678</v>
      </c>
      <c r="AS34" s="14">
        <f t="shared" si="59"/>
        <v>13.066666666666666</v>
      </c>
    </row>
    <row r="37" spans="1:45" x14ac:dyDescent="0.35">
      <c r="A37" s="97" t="s">
        <v>128</v>
      </c>
      <c r="B37" s="97" t="s">
        <v>129</v>
      </c>
      <c r="C37" s="116">
        <f t="shared" ref="C37:M37" si="60">EOMONTH(D37,-2)+1</f>
        <v>45231</v>
      </c>
      <c r="D37" s="116">
        <f t="shared" si="60"/>
        <v>45261</v>
      </c>
      <c r="E37" s="116">
        <f t="shared" si="60"/>
        <v>45292</v>
      </c>
      <c r="F37" s="116">
        <f t="shared" si="60"/>
        <v>45323</v>
      </c>
      <c r="G37" s="116">
        <f t="shared" si="60"/>
        <v>45352</v>
      </c>
      <c r="H37" s="116">
        <f t="shared" si="60"/>
        <v>45383</v>
      </c>
      <c r="I37" s="116">
        <f t="shared" si="60"/>
        <v>45413</v>
      </c>
      <c r="J37" s="116">
        <f t="shared" si="60"/>
        <v>45444</v>
      </c>
      <c r="K37" s="116">
        <f t="shared" si="60"/>
        <v>45474</v>
      </c>
      <c r="L37" s="116">
        <f t="shared" si="60"/>
        <v>45505</v>
      </c>
      <c r="M37" s="116">
        <f t="shared" si="60"/>
        <v>45536</v>
      </c>
      <c r="N37" s="116">
        <f>EOMONTH(O37,-2)+1</f>
        <v>45566</v>
      </c>
      <c r="O37" s="116">
        <f>'Instructions and bed numbers'!$E$1</f>
        <v>45597</v>
      </c>
      <c r="P37" s="105" t="s">
        <v>130</v>
      </c>
    </row>
    <row r="38" spans="1:45" x14ac:dyDescent="0.35">
      <c r="B38" s="97" t="s">
        <v>106</v>
      </c>
      <c r="C38" s="118">
        <f>INDEX($A$28:$BF$35,MATCH($B38,$A$28:$A$34,0),MATCH(C$37,$A$28:$BF$28,0))</f>
        <v>2.3666666666666667</v>
      </c>
      <c r="D38" s="118">
        <f t="shared" ref="D38:O38" si="61">INDEX($A$28:$BF$35,MATCH($B38,$A$28:$A$34,0),MATCH(D$37,$A$28:$BF$28,0))</f>
        <v>2.225806451612903</v>
      </c>
      <c r="E38" s="118">
        <f t="shared" si="61"/>
        <v>2.193548387096774</v>
      </c>
      <c r="F38" s="118">
        <f t="shared" si="61"/>
        <v>2.5517241379310347</v>
      </c>
      <c r="G38" s="118">
        <f t="shared" si="61"/>
        <v>2</v>
      </c>
      <c r="H38" s="118">
        <f t="shared" si="61"/>
        <v>2.2000000000000002</v>
      </c>
      <c r="I38" s="118">
        <f t="shared" si="61"/>
        <v>2</v>
      </c>
      <c r="J38" s="118">
        <f t="shared" si="61"/>
        <v>1.8</v>
      </c>
      <c r="K38" s="118">
        <f t="shared" si="61"/>
        <v>1.8709677419354838</v>
      </c>
      <c r="L38" s="118">
        <f t="shared" si="61"/>
        <v>2.161290322580645</v>
      </c>
      <c r="M38" s="118">
        <f t="shared" si="61"/>
        <v>1.6333333333333333</v>
      </c>
      <c r="N38" s="118">
        <f t="shared" si="61"/>
        <v>1.903225806451613</v>
      </c>
      <c r="O38" s="118">
        <f t="shared" si="61"/>
        <v>2.1333333333333333</v>
      </c>
    </row>
    <row r="39" spans="1:45" x14ac:dyDescent="0.35">
      <c r="B39" s="97" t="s">
        <v>108</v>
      </c>
      <c r="C39" s="118">
        <f t="shared" ref="C39:O42" si="62">INDEX($A$28:$BF$35,MATCH($B39,$A$28:$A$34,0),MATCH(C$37,$A$28:$BF$28,0))</f>
        <v>1.6333333333333333</v>
      </c>
      <c r="D39" s="118">
        <f t="shared" si="62"/>
        <v>2.2580645161290325</v>
      </c>
      <c r="E39" s="118">
        <f t="shared" si="62"/>
        <v>2.2580645161290325</v>
      </c>
      <c r="F39" s="118">
        <f t="shared" si="62"/>
        <v>2.0344827586206895</v>
      </c>
      <c r="G39" s="118">
        <f t="shared" si="62"/>
        <v>1.935483870967742</v>
      </c>
      <c r="H39" s="118">
        <f t="shared" si="62"/>
        <v>1.9</v>
      </c>
      <c r="I39" s="118">
        <f t="shared" si="62"/>
        <v>1.967741935483871</v>
      </c>
      <c r="J39" s="118">
        <f t="shared" si="62"/>
        <v>1.8333333333333333</v>
      </c>
      <c r="K39" s="118">
        <f t="shared" si="62"/>
        <v>1.8064516129032258</v>
      </c>
      <c r="L39" s="118">
        <f t="shared" si="62"/>
        <v>2.096774193548387</v>
      </c>
      <c r="M39" s="118">
        <f t="shared" si="62"/>
        <v>1.8333333333333333</v>
      </c>
      <c r="N39" s="118">
        <f t="shared" si="62"/>
        <v>2.129032258064516</v>
      </c>
      <c r="O39" s="118">
        <f t="shared" si="62"/>
        <v>1.8333333333333333</v>
      </c>
    </row>
    <row r="40" spans="1:45" x14ac:dyDescent="0.35">
      <c r="B40" s="97" t="s">
        <v>110</v>
      </c>
      <c r="C40" s="118">
        <f t="shared" si="62"/>
        <v>2.4</v>
      </c>
      <c r="D40" s="118">
        <f t="shared" si="62"/>
        <v>2.806451612903226</v>
      </c>
      <c r="E40" s="118">
        <f t="shared" si="62"/>
        <v>2.3225806451612905</v>
      </c>
      <c r="F40" s="118">
        <f t="shared" si="62"/>
        <v>2.7241379310344827</v>
      </c>
      <c r="G40" s="118">
        <f t="shared" si="62"/>
        <v>2.193548387096774</v>
      </c>
      <c r="H40" s="118">
        <f t="shared" si="62"/>
        <v>2.3333333333333335</v>
      </c>
      <c r="I40" s="118">
        <f t="shared" si="62"/>
        <v>2.5806451612903225</v>
      </c>
      <c r="J40" s="118">
        <f t="shared" si="62"/>
        <v>2.5666666666666669</v>
      </c>
      <c r="K40" s="118">
        <f t="shared" si="62"/>
        <v>2.774193548387097</v>
      </c>
      <c r="L40" s="118">
        <f t="shared" si="62"/>
        <v>2.3225806451612905</v>
      </c>
      <c r="M40" s="118">
        <f t="shared" si="62"/>
        <v>2.9</v>
      </c>
      <c r="N40" s="118">
        <f t="shared" si="62"/>
        <v>2.193548387096774</v>
      </c>
      <c r="O40" s="118">
        <f t="shared" si="62"/>
        <v>2.7</v>
      </c>
    </row>
    <row r="41" spans="1:45" x14ac:dyDescent="0.35">
      <c r="B41" s="97" t="s">
        <v>112</v>
      </c>
      <c r="C41" s="118">
        <f t="shared" si="62"/>
        <v>3.4333333333333331</v>
      </c>
      <c r="D41" s="118">
        <f t="shared" si="62"/>
        <v>3.4838709677419355</v>
      </c>
      <c r="E41" s="118">
        <f t="shared" si="62"/>
        <v>3.3225806451612905</v>
      </c>
      <c r="F41" s="118">
        <f t="shared" si="62"/>
        <v>2.8275862068965516</v>
      </c>
      <c r="G41" s="118">
        <f t="shared" si="62"/>
        <v>2.7419354838709675</v>
      </c>
      <c r="H41" s="118">
        <f t="shared" si="62"/>
        <v>3</v>
      </c>
      <c r="I41" s="118">
        <f t="shared" si="62"/>
        <v>3.967741935483871</v>
      </c>
      <c r="J41" s="118">
        <f t="shared" si="62"/>
        <v>3.1666666666666665</v>
      </c>
      <c r="K41" s="118">
        <f t="shared" si="62"/>
        <v>3.096774193548387</v>
      </c>
      <c r="L41" s="118">
        <f t="shared" si="62"/>
        <v>3.2580645161290325</v>
      </c>
      <c r="M41" s="118">
        <f t="shared" si="62"/>
        <v>3.6</v>
      </c>
      <c r="N41" s="118">
        <f t="shared" si="62"/>
        <v>2.967741935483871</v>
      </c>
      <c r="O41" s="118">
        <f t="shared" si="62"/>
        <v>3.8</v>
      </c>
    </row>
    <row r="42" spans="1:45" x14ac:dyDescent="0.35">
      <c r="B42" s="97" t="s">
        <v>114</v>
      </c>
      <c r="C42" s="118">
        <f t="shared" si="62"/>
        <v>2.4</v>
      </c>
      <c r="D42" s="118">
        <f t="shared" si="62"/>
        <v>2.7419354838709675</v>
      </c>
      <c r="E42" s="118">
        <f t="shared" si="62"/>
        <v>2.6774193548387095</v>
      </c>
      <c r="F42" s="118">
        <f t="shared" si="62"/>
        <v>2.8275862068965516</v>
      </c>
      <c r="G42" s="118">
        <f t="shared" si="62"/>
        <v>2.3548387096774195</v>
      </c>
      <c r="H42" s="118">
        <f t="shared" si="62"/>
        <v>2.1666666666666665</v>
      </c>
      <c r="I42" s="118">
        <f t="shared" si="62"/>
        <v>2.4838709677419355</v>
      </c>
      <c r="J42" s="118">
        <f t="shared" si="62"/>
        <v>2.5333333333333332</v>
      </c>
      <c r="K42" s="118">
        <f t="shared" si="62"/>
        <v>1.935483870967742</v>
      </c>
      <c r="L42" s="118">
        <f t="shared" si="62"/>
        <v>2.4838709677419355</v>
      </c>
      <c r="M42" s="118">
        <f t="shared" si="62"/>
        <v>2.4</v>
      </c>
      <c r="N42" s="118">
        <f t="shared" si="62"/>
        <v>2.225806451612903</v>
      </c>
      <c r="O42" s="118">
        <f t="shared" si="62"/>
        <v>2.6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B6905-0F00-4F4A-99E0-CEFB2DC51248}">
  <sheetPr codeName="Sheet29">
    <tabColor theme="7" tint="0.39997558519241921"/>
  </sheetPr>
  <dimension ref="A1:BE220"/>
  <sheetViews>
    <sheetView zoomScaleNormal="100" workbookViewId="0">
      <selection activeCell="N15" sqref="N15"/>
    </sheetView>
  </sheetViews>
  <sheetFormatPr defaultRowHeight="14.5" x14ac:dyDescent="0.35"/>
  <cols>
    <col min="1" max="3" width="13.26953125" customWidth="1"/>
    <col min="5" max="5" width="14.26953125" customWidth="1"/>
    <col min="13" max="13" width="10.7265625" bestFit="1" customWidth="1"/>
    <col min="14" max="14" width="40" customWidth="1"/>
    <col min="15" max="27" width="8.1796875" customWidth="1"/>
    <col min="28" max="28" width="7.54296875" bestFit="1" customWidth="1"/>
    <col min="29" max="29" width="6.7265625" bestFit="1" customWidth="1"/>
    <col min="30" max="30" width="6.1796875" bestFit="1" customWidth="1"/>
    <col min="31" max="31" width="7.1796875" bestFit="1" customWidth="1"/>
    <col min="32" max="33" width="11.26953125" bestFit="1" customWidth="1"/>
  </cols>
  <sheetData>
    <row r="1" spans="1:57" x14ac:dyDescent="0.35">
      <c r="A1" t="s">
        <v>592</v>
      </c>
      <c r="B1" t="s">
        <v>593</v>
      </c>
      <c r="C1" t="s">
        <v>594</v>
      </c>
      <c r="D1" s="97" t="s">
        <v>595</v>
      </c>
      <c r="E1" s="97" t="s">
        <v>596</v>
      </c>
      <c r="N1" s="18" t="s">
        <v>597</v>
      </c>
      <c r="O1" s="18"/>
      <c r="P1" s="18"/>
      <c r="Q1" s="18"/>
      <c r="R1" s="18"/>
      <c r="S1" s="18"/>
      <c r="T1" s="18"/>
      <c r="U1" s="18"/>
    </row>
    <row r="2" spans="1:57" x14ac:dyDescent="0.35">
      <c r="A2">
        <v>202104</v>
      </c>
      <c r="B2" t="s">
        <v>598</v>
      </c>
      <c r="C2">
        <v>113</v>
      </c>
      <c r="D2" t="str">
        <f>VLOOKUP(B2,'HRG and system LUT'!$P$2:$Q$6,2,0)</f>
        <v>NCL</v>
      </c>
      <c r="E2" s="82">
        <f>DATE(LEFT(A2,4),RIGHT(A2,2),1)</f>
        <v>44287</v>
      </c>
      <c r="N2" t="s">
        <v>599</v>
      </c>
    </row>
    <row r="3" spans="1:57" x14ac:dyDescent="0.35">
      <c r="A3">
        <v>202104</v>
      </c>
      <c r="B3" t="s">
        <v>600</v>
      </c>
      <c r="C3">
        <v>157</v>
      </c>
      <c r="D3" t="str">
        <f>VLOOKUP(B3,'HRG and system LUT'!$P$2:$Q$6,2,0)</f>
        <v>NEL</v>
      </c>
      <c r="E3" s="82">
        <f t="shared" ref="E3:E66" si="0">DATE(LEFT(A3,4),RIGHT(A3,2),1)</f>
        <v>44287</v>
      </c>
      <c r="N3" t="s">
        <v>601</v>
      </c>
    </row>
    <row r="4" spans="1:57" x14ac:dyDescent="0.35">
      <c r="A4">
        <v>202104</v>
      </c>
      <c r="B4" t="s">
        <v>602</v>
      </c>
      <c r="C4">
        <v>278</v>
      </c>
      <c r="D4" t="str">
        <f>VLOOKUP(B4,'HRG and system LUT'!$P$2:$Q$6,2,0)</f>
        <v>NWL</v>
      </c>
      <c r="E4" s="82">
        <f t="shared" si="0"/>
        <v>44287</v>
      </c>
      <c r="N4" s="5" t="s">
        <v>603</v>
      </c>
    </row>
    <row r="5" spans="1:57" x14ac:dyDescent="0.35">
      <c r="A5">
        <v>202104</v>
      </c>
      <c r="B5" t="s">
        <v>604</v>
      </c>
      <c r="C5">
        <v>247</v>
      </c>
      <c r="D5" t="str">
        <f>VLOOKUP(B5,'HRG and system LUT'!$P$2:$Q$6,2,0)</f>
        <v>SEL</v>
      </c>
      <c r="E5" s="82">
        <f t="shared" si="0"/>
        <v>44287</v>
      </c>
      <c r="N5" s="5" t="s">
        <v>605</v>
      </c>
    </row>
    <row r="6" spans="1:57" x14ac:dyDescent="0.35">
      <c r="A6">
        <v>202104</v>
      </c>
      <c r="B6" t="s">
        <v>606</v>
      </c>
      <c r="C6">
        <v>170</v>
      </c>
      <c r="D6" t="str">
        <f>VLOOKUP(B6,'HRG and system LUT'!$P$2:$Q$6,2,0)</f>
        <v>SWL</v>
      </c>
      <c r="E6" s="82">
        <f t="shared" si="0"/>
        <v>44287</v>
      </c>
      <c r="N6" t="s">
        <v>607</v>
      </c>
    </row>
    <row r="7" spans="1:57" x14ac:dyDescent="0.35">
      <c r="A7">
        <v>202105</v>
      </c>
      <c r="B7" t="s">
        <v>598</v>
      </c>
      <c r="C7">
        <v>129</v>
      </c>
      <c r="D7" t="str">
        <f>VLOOKUP(B7,'HRG and system LUT'!$P$2:$Q$6,2,0)</f>
        <v>NCL</v>
      </c>
      <c r="E7" s="82">
        <f t="shared" si="0"/>
        <v>44317</v>
      </c>
    </row>
    <row r="8" spans="1:57" x14ac:dyDescent="0.35">
      <c r="A8">
        <v>202105</v>
      </c>
      <c r="B8" t="s">
        <v>600</v>
      </c>
      <c r="C8">
        <v>179</v>
      </c>
      <c r="D8" t="str">
        <f>VLOOKUP(B8,'HRG and system LUT'!$P$2:$Q$6,2,0)</f>
        <v>NEL</v>
      </c>
      <c r="E8" s="82">
        <f t="shared" si="0"/>
        <v>44317</v>
      </c>
    </row>
    <row r="9" spans="1:57" x14ac:dyDescent="0.35">
      <c r="A9">
        <v>202105</v>
      </c>
      <c r="B9" t="s">
        <v>602</v>
      </c>
      <c r="C9">
        <v>322</v>
      </c>
      <c r="D9" t="str">
        <f>VLOOKUP(B9,'HRG and system LUT'!$P$2:$Q$6,2,0)</f>
        <v>NWL</v>
      </c>
      <c r="E9" s="82">
        <f t="shared" si="0"/>
        <v>44317</v>
      </c>
    </row>
    <row r="10" spans="1:57" x14ac:dyDescent="0.35">
      <c r="A10">
        <v>202105</v>
      </c>
      <c r="B10" t="s">
        <v>604</v>
      </c>
      <c r="C10">
        <v>251</v>
      </c>
      <c r="D10" t="str">
        <f>VLOOKUP(B10,'HRG and system LUT'!$P$2:$Q$6,2,0)</f>
        <v>SEL</v>
      </c>
      <c r="E10" s="82">
        <f t="shared" si="0"/>
        <v>44317</v>
      </c>
    </row>
    <row r="11" spans="1:57" x14ac:dyDescent="0.35">
      <c r="A11">
        <v>202105</v>
      </c>
      <c r="B11" t="s">
        <v>606</v>
      </c>
      <c r="C11">
        <v>199</v>
      </c>
      <c r="D11" t="str">
        <f>VLOOKUP(B11,'HRG and system LUT'!$P$2:$Q$6,2,0)</f>
        <v>SWL</v>
      </c>
      <c r="E11" s="82">
        <f t="shared" si="0"/>
        <v>44317</v>
      </c>
      <c r="N11" s="97" t="s">
        <v>608</v>
      </c>
      <c r="O11" t="s">
        <v>584</v>
      </c>
    </row>
    <row r="12" spans="1:57" x14ac:dyDescent="0.35">
      <c r="A12">
        <v>202106</v>
      </c>
      <c r="B12" t="s">
        <v>598</v>
      </c>
      <c r="C12">
        <v>134</v>
      </c>
      <c r="D12" t="str">
        <f>VLOOKUP(B12,'HRG and system LUT'!$P$2:$Q$6,2,0)</f>
        <v>NCL</v>
      </c>
      <c r="E12" s="82">
        <f t="shared" si="0"/>
        <v>44348</v>
      </c>
      <c r="N12" t="s">
        <v>123</v>
      </c>
      <c r="O12" s="82">
        <v>44287</v>
      </c>
      <c r="P12" s="82">
        <v>44317</v>
      </c>
      <c r="Q12" s="82">
        <v>44348</v>
      </c>
      <c r="R12" s="82">
        <v>44378</v>
      </c>
      <c r="S12" s="82">
        <v>44409</v>
      </c>
      <c r="T12" s="82">
        <v>44440</v>
      </c>
      <c r="U12" s="82">
        <v>44470</v>
      </c>
      <c r="V12" s="82">
        <v>44501</v>
      </c>
      <c r="W12" s="82">
        <v>44531</v>
      </c>
      <c r="X12" s="82">
        <v>44562</v>
      </c>
      <c r="Y12" s="82">
        <v>44593</v>
      </c>
      <c r="Z12" s="82">
        <v>44621</v>
      </c>
      <c r="AA12" s="82">
        <v>44652</v>
      </c>
      <c r="AB12" s="82">
        <v>44682</v>
      </c>
      <c r="AC12" s="82">
        <v>44713</v>
      </c>
      <c r="AD12" s="82">
        <v>44743</v>
      </c>
      <c r="AE12" s="82">
        <v>44774</v>
      </c>
      <c r="AF12" s="82">
        <v>44805</v>
      </c>
      <c r="AG12" s="82">
        <v>44835</v>
      </c>
      <c r="AH12" s="82">
        <v>44866</v>
      </c>
      <c r="AI12" s="82">
        <v>44896</v>
      </c>
      <c r="AJ12" s="82">
        <v>44927</v>
      </c>
      <c r="AK12" s="82">
        <v>44958</v>
      </c>
      <c r="AL12" s="82">
        <v>44986</v>
      </c>
      <c r="AM12" s="82">
        <v>45017</v>
      </c>
      <c r="AN12" s="82">
        <v>45047</v>
      </c>
      <c r="AO12" s="82">
        <v>45078</v>
      </c>
      <c r="AP12" s="82">
        <v>45108</v>
      </c>
      <c r="AQ12" s="82">
        <v>45139</v>
      </c>
      <c r="AR12" s="82">
        <v>45170</v>
      </c>
      <c r="AS12" s="82">
        <v>45200</v>
      </c>
      <c r="AT12" s="82">
        <v>45231</v>
      </c>
      <c r="AU12" s="82">
        <v>45261</v>
      </c>
      <c r="AV12" s="82">
        <v>45292</v>
      </c>
      <c r="AW12" s="82">
        <v>45323</v>
      </c>
      <c r="AX12" s="82">
        <v>45352</v>
      </c>
      <c r="AY12" s="82">
        <v>45383</v>
      </c>
      <c r="AZ12" s="82">
        <v>45413</v>
      </c>
      <c r="BA12" s="82">
        <v>45444</v>
      </c>
      <c r="BB12" s="82">
        <v>45474</v>
      </c>
      <c r="BC12" s="82">
        <v>45505</v>
      </c>
      <c r="BD12" s="82">
        <v>45536</v>
      </c>
      <c r="BE12" s="82">
        <v>45566</v>
      </c>
    </row>
    <row r="13" spans="1:57" x14ac:dyDescent="0.35">
      <c r="A13">
        <v>202106</v>
      </c>
      <c r="B13" t="s">
        <v>600</v>
      </c>
      <c r="C13">
        <v>197</v>
      </c>
      <c r="D13" t="str">
        <f>VLOOKUP(B13,'HRG and system LUT'!$P$2:$Q$6,2,0)</f>
        <v>NEL</v>
      </c>
      <c r="E13" s="82">
        <f t="shared" si="0"/>
        <v>44348</v>
      </c>
      <c r="N13" t="s">
        <v>106</v>
      </c>
      <c r="O13">
        <f>SUMIFS($C:$C,$E:$E,O$12,$D:$D,$N13)</f>
        <v>157</v>
      </c>
      <c r="P13">
        <f t="shared" ref="P13:AF17" si="1">SUMIFS($C:$C,$E:$E,P$12,$D:$D,$N13)</f>
        <v>179</v>
      </c>
      <c r="Q13">
        <f t="shared" si="1"/>
        <v>197</v>
      </c>
      <c r="R13">
        <f t="shared" si="1"/>
        <v>192</v>
      </c>
      <c r="S13">
        <f t="shared" si="1"/>
        <v>176</v>
      </c>
      <c r="T13">
        <f t="shared" si="1"/>
        <v>179</v>
      </c>
      <c r="U13">
        <f t="shared" si="1"/>
        <v>182</v>
      </c>
      <c r="V13">
        <f t="shared" si="1"/>
        <v>198</v>
      </c>
      <c r="W13">
        <f t="shared" si="1"/>
        <v>201</v>
      </c>
      <c r="X13">
        <f t="shared" si="1"/>
        <v>209</v>
      </c>
      <c r="Y13">
        <f t="shared" si="1"/>
        <v>262</v>
      </c>
      <c r="Z13">
        <f t="shared" si="1"/>
        <v>281</v>
      </c>
      <c r="AA13">
        <f t="shared" si="1"/>
        <v>310</v>
      </c>
      <c r="AB13">
        <f t="shared" si="1"/>
        <v>358</v>
      </c>
      <c r="AC13">
        <f t="shared" si="1"/>
        <v>337</v>
      </c>
      <c r="AD13">
        <f t="shared" si="1"/>
        <v>337</v>
      </c>
      <c r="AE13">
        <f t="shared" si="1"/>
        <v>352</v>
      </c>
      <c r="AF13">
        <f t="shared" si="1"/>
        <v>312</v>
      </c>
      <c r="AG13">
        <f t="shared" ref="AF13:BC17" si="2">SUMIFS($C:$C,$E:$E,AG$12,$D:$D,$N13)</f>
        <v>347</v>
      </c>
      <c r="AH13">
        <f t="shared" si="2"/>
        <v>316</v>
      </c>
      <c r="AI13">
        <f t="shared" si="2"/>
        <v>369</v>
      </c>
      <c r="AJ13">
        <f t="shared" si="2"/>
        <v>352</v>
      </c>
      <c r="AK13">
        <f t="shared" si="2"/>
        <v>291</v>
      </c>
      <c r="AL13">
        <f t="shared" si="2"/>
        <v>330</v>
      </c>
      <c r="AM13">
        <f t="shared" si="2"/>
        <v>272</v>
      </c>
      <c r="AN13">
        <f t="shared" si="2"/>
        <v>311</v>
      </c>
      <c r="AO13">
        <f t="shared" si="2"/>
        <v>331</v>
      </c>
      <c r="AP13">
        <f t="shared" si="2"/>
        <v>291</v>
      </c>
      <c r="AQ13">
        <f t="shared" si="2"/>
        <v>346</v>
      </c>
      <c r="AR13">
        <f t="shared" si="2"/>
        <v>307</v>
      </c>
      <c r="AS13">
        <f t="shared" si="2"/>
        <v>337</v>
      </c>
      <c r="AT13">
        <f t="shared" si="2"/>
        <v>298</v>
      </c>
      <c r="AU13">
        <f t="shared" si="2"/>
        <v>347</v>
      </c>
      <c r="AV13">
        <f t="shared" si="2"/>
        <v>350</v>
      </c>
      <c r="AW13">
        <f t="shared" si="2"/>
        <v>257</v>
      </c>
      <c r="AX13">
        <f t="shared" si="2"/>
        <v>254</v>
      </c>
      <c r="AY13">
        <f t="shared" si="2"/>
        <v>225</v>
      </c>
      <c r="AZ13">
        <f t="shared" si="2"/>
        <v>312</v>
      </c>
      <c r="BA13">
        <f t="shared" si="2"/>
        <v>506</v>
      </c>
      <c r="BB13">
        <f t="shared" si="2"/>
        <v>530</v>
      </c>
      <c r="BC13">
        <f t="shared" si="2"/>
        <v>499</v>
      </c>
      <c r="BD13">
        <f t="shared" ref="BD13:BE17" si="3">SUMIFS($C:$C,$E:$E,BD$12,$D:$D,$N13)</f>
        <v>434</v>
      </c>
      <c r="BE13">
        <f t="shared" si="3"/>
        <v>422</v>
      </c>
    </row>
    <row r="14" spans="1:57" x14ac:dyDescent="0.35">
      <c r="A14">
        <v>202106</v>
      </c>
      <c r="B14" t="s">
        <v>602</v>
      </c>
      <c r="C14">
        <v>310</v>
      </c>
      <c r="D14" t="str">
        <f>VLOOKUP(B14,'HRG and system LUT'!$P$2:$Q$6,2,0)</f>
        <v>NWL</v>
      </c>
      <c r="E14" s="82">
        <f t="shared" si="0"/>
        <v>44348</v>
      </c>
      <c r="N14" t="s">
        <v>108</v>
      </c>
      <c r="O14">
        <f>SUMIFS($C:$C,$E:$E,O$12,$D:$D,$N14)</f>
        <v>113</v>
      </c>
      <c r="P14">
        <f t="shared" si="1"/>
        <v>129</v>
      </c>
      <c r="Q14">
        <f t="shared" si="1"/>
        <v>134</v>
      </c>
      <c r="R14">
        <f t="shared" si="1"/>
        <v>138</v>
      </c>
      <c r="S14">
        <f t="shared" si="1"/>
        <v>129</v>
      </c>
      <c r="T14">
        <f t="shared" si="1"/>
        <v>143</v>
      </c>
      <c r="U14">
        <f t="shared" si="1"/>
        <v>181</v>
      </c>
      <c r="V14">
        <f t="shared" si="1"/>
        <v>172</v>
      </c>
      <c r="W14">
        <f t="shared" si="1"/>
        <v>170</v>
      </c>
      <c r="X14">
        <f t="shared" si="1"/>
        <v>175</v>
      </c>
      <c r="Y14">
        <f t="shared" si="1"/>
        <v>154</v>
      </c>
      <c r="Z14">
        <f t="shared" si="1"/>
        <v>188</v>
      </c>
      <c r="AA14">
        <f t="shared" si="1"/>
        <v>166</v>
      </c>
      <c r="AB14">
        <f t="shared" si="1"/>
        <v>158</v>
      </c>
      <c r="AC14">
        <f t="shared" si="1"/>
        <v>155</v>
      </c>
      <c r="AD14">
        <f t="shared" si="1"/>
        <v>198</v>
      </c>
      <c r="AE14">
        <f t="shared" si="1"/>
        <v>191</v>
      </c>
      <c r="AF14">
        <f t="shared" si="2"/>
        <v>165</v>
      </c>
      <c r="AG14">
        <f t="shared" si="2"/>
        <v>163</v>
      </c>
      <c r="AH14">
        <f t="shared" si="2"/>
        <v>153</v>
      </c>
      <c r="AI14">
        <f t="shared" si="2"/>
        <v>215</v>
      </c>
      <c r="AJ14">
        <f t="shared" si="2"/>
        <v>186</v>
      </c>
      <c r="AK14">
        <f t="shared" si="2"/>
        <v>180</v>
      </c>
      <c r="AL14">
        <f t="shared" si="2"/>
        <v>187</v>
      </c>
      <c r="AM14">
        <f t="shared" si="2"/>
        <v>145</v>
      </c>
      <c r="AN14">
        <f t="shared" si="2"/>
        <v>137</v>
      </c>
      <c r="AO14">
        <f t="shared" si="2"/>
        <v>113</v>
      </c>
      <c r="AP14">
        <f t="shared" si="2"/>
        <v>59</v>
      </c>
      <c r="AQ14">
        <f t="shared" si="2"/>
        <v>64</v>
      </c>
      <c r="AR14">
        <f t="shared" si="2"/>
        <v>85</v>
      </c>
      <c r="AS14">
        <f t="shared" si="2"/>
        <v>71</v>
      </c>
      <c r="AT14">
        <f t="shared" ref="AT14:BC17" si="4">SUMIFS($C:$C,$E:$E,AT$12,$D:$D,$N14)</f>
        <v>90</v>
      </c>
      <c r="AU14">
        <f t="shared" si="4"/>
        <v>90</v>
      </c>
      <c r="AV14">
        <f t="shared" si="4"/>
        <v>93</v>
      </c>
      <c r="AW14">
        <f t="shared" si="4"/>
        <v>74</v>
      </c>
      <c r="AX14">
        <f t="shared" si="4"/>
        <v>82</v>
      </c>
      <c r="AY14">
        <f t="shared" si="4"/>
        <v>85</v>
      </c>
      <c r="AZ14">
        <f t="shared" si="4"/>
        <v>72</v>
      </c>
      <c r="BA14">
        <f t="shared" si="4"/>
        <v>66</v>
      </c>
      <c r="BB14">
        <f t="shared" si="4"/>
        <v>61</v>
      </c>
      <c r="BC14">
        <f t="shared" si="4"/>
        <v>89</v>
      </c>
      <c r="BD14">
        <f t="shared" si="3"/>
        <v>75</v>
      </c>
      <c r="BE14">
        <f t="shared" si="3"/>
        <v>44</v>
      </c>
    </row>
    <row r="15" spans="1:57" x14ac:dyDescent="0.35">
      <c r="A15">
        <v>202106</v>
      </c>
      <c r="B15" t="s">
        <v>604</v>
      </c>
      <c r="C15">
        <v>257</v>
      </c>
      <c r="D15" t="str">
        <f>VLOOKUP(B15,'HRG and system LUT'!$P$2:$Q$6,2,0)</f>
        <v>SEL</v>
      </c>
      <c r="E15" s="82">
        <f t="shared" si="0"/>
        <v>44348</v>
      </c>
      <c r="N15" t="s">
        <v>110</v>
      </c>
      <c r="O15">
        <f>SUMIFS($C:$C,$E:$E,O$12,$D:$D,$N15)</f>
        <v>278</v>
      </c>
      <c r="P15">
        <f t="shared" si="1"/>
        <v>322</v>
      </c>
      <c r="Q15">
        <f t="shared" si="1"/>
        <v>310</v>
      </c>
      <c r="R15">
        <f t="shared" si="1"/>
        <v>339</v>
      </c>
      <c r="S15">
        <f t="shared" si="1"/>
        <v>298</v>
      </c>
      <c r="T15">
        <f t="shared" si="1"/>
        <v>272</v>
      </c>
      <c r="U15">
        <f t="shared" si="1"/>
        <v>269</v>
      </c>
      <c r="V15">
        <f t="shared" si="1"/>
        <v>270</v>
      </c>
      <c r="W15">
        <f t="shared" si="1"/>
        <v>234</v>
      </c>
      <c r="X15">
        <f t="shared" si="1"/>
        <v>255</v>
      </c>
      <c r="Y15">
        <f t="shared" si="1"/>
        <v>234</v>
      </c>
      <c r="Z15">
        <f t="shared" si="1"/>
        <v>285</v>
      </c>
      <c r="AA15">
        <f t="shared" si="1"/>
        <v>268</v>
      </c>
      <c r="AB15">
        <f t="shared" si="1"/>
        <v>299</v>
      </c>
      <c r="AC15">
        <f t="shared" si="1"/>
        <v>266</v>
      </c>
      <c r="AD15">
        <f t="shared" si="1"/>
        <v>234</v>
      </c>
      <c r="AE15">
        <f t="shared" si="1"/>
        <v>269</v>
      </c>
      <c r="AF15">
        <f t="shared" si="2"/>
        <v>298</v>
      </c>
      <c r="AG15">
        <f t="shared" si="2"/>
        <v>288</v>
      </c>
      <c r="AH15">
        <f t="shared" si="2"/>
        <v>232</v>
      </c>
      <c r="AI15">
        <f t="shared" si="2"/>
        <v>302</v>
      </c>
      <c r="AJ15">
        <f t="shared" si="2"/>
        <v>289</v>
      </c>
      <c r="AK15">
        <f t="shared" si="2"/>
        <v>228</v>
      </c>
      <c r="AL15">
        <f t="shared" si="2"/>
        <v>238</v>
      </c>
      <c r="AM15">
        <f t="shared" si="2"/>
        <v>251</v>
      </c>
      <c r="AN15">
        <f t="shared" si="2"/>
        <v>223</v>
      </c>
      <c r="AO15">
        <f t="shared" si="2"/>
        <v>225</v>
      </c>
      <c r="AP15">
        <f t="shared" si="2"/>
        <v>253</v>
      </c>
      <c r="AQ15">
        <f t="shared" si="2"/>
        <v>280</v>
      </c>
      <c r="AR15">
        <f t="shared" si="2"/>
        <v>277</v>
      </c>
      <c r="AS15">
        <f t="shared" si="2"/>
        <v>245</v>
      </c>
      <c r="AT15">
        <f t="shared" si="4"/>
        <v>213</v>
      </c>
      <c r="AU15">
        <f t="shared" si="4"/>
        <v>291</v>
      </c>
      <c r="AV15">
        <f t="shared" si="4"/>
        <v>300</v>
      </c>
      <c r="AW15">
        <f t="shared" si="4"/>
        <v>250</v>
      </c>
      <c r="AX15">
        <f t="shared" si="4"/>
        <v>249</v>
      </c>
      <c r="AY15">
        <f t="shared" si="4"/>
        <v>129</v>
      </c>
      <c r="AZ15">
        <f t="shared" si="4"/>
        <v>118</v>
      </c>
      <c r="BA15">
        <f t="shared" si="4"/>
        <v>123</v>
      </c>
      <c r="BB15">
        <f t="shared" si="4"/>
        <v>133</v>
      </c>
      <c r="BC15">
        <f t="shared" si="4"/>
        <v>139</v>
      </c>
      <c r="BD15">
        <f t="shared" si="3"/>
        <v>113</v>
      </c>
      <c r="BE15">
        <f t="shared" si="3"/>
        <v>103</v>
      </c>
    </row>
    <row r="16" spans="1:57" x14ac:dyDescent="0.35">
      <c r="A16">
        <v>202106</v>
      </c>
      <c r="B16" t="s">
        <v>606</v>
      </c>
      <c r="C16">
        <v>185</v>
      </c>
      <c r="D16" t="str">
        <f>VLOOKUP(B16,'HRG and system LUT'!$P$2:$Q$6,2,0)</f>
        <v>SWL</v>
      </c>
      <c r="E16" s="82">
        <f t="shared" si="0"/>
        <v>44348</v>
      </c>
      <c r="N16" t="s">
        <v>112</v>
      </c>
      <c r="O16">
        <f>SUMIFS($C:$C,$E:$E,O$12,$D:$D,$N16)</f>
        <v>247</v>
      </c>
      <c r="P16">
        <f t="shared" si="1"/>
        <v>251</v>
      </c>
      <c r="Q16">
        <f t="shared" si="1"/>
        <v>257</v>
      </c>
      <c r="R16">
        <f t="shared" si="1"/>
        <v>280</v>
      </c>
      <c r="S16">
        <f t="shared" si="1"/>
        <v>292</v>
      </c>
      <c r="T16">
        <f t="shared" si="1"/>
        <v>244</v>
      </c>
      <c r="U16">
        <f t="shared" si="1"/>
        <v>306</v>
      </c>
      <c r="V16">
        <f t="shared" si="1"/>
        <v>287</v>
      </c>
      <c r="W16">
        <f t="shared" si="1"/>
        <v>299</v>
      </c>
      <c r="X16">
        <f t="shared" si="1"/>
        <v>289</v>
      </c>
      <c r="Y16">
        <f t="shared" si="1"/>
        <v>294</v>
      </c>
      <c r="Z16">
        <f t="shared" si="1"/>
        <v>287</v>
      </c>
      <c r="AA16">
        <f t="shared" si="1"/>
        <v>260</v>
      </c>
      <c r="AB16">
        <f t="shared" si="1"/>
        <v>282</v>
      </c>
      <c r="AC16">
        <f t="shared" si="1"/>
        <v>313</v>
      </c>
      <c r="AD16">
        <f t="shared" si="1"/>
        <v>315</v>
      </c>
      <c r="AE16">
        <f t="shared" si="1"/>
        <v>277</v>
      </c>
      <c r="AF16">
        <f t="shared" si="2"/>
        <v>293</v>
      </c>
      <c r="AG16">
        <f t="shared" si="2"/>
        <v>231</v>
      </c>
      <c r="AH16">
        <f t="shared" si="2"/>
        <v>232</v>
      </c>
      <c r="AI16">
        <f t="shared" si="2"/>
        <v>297</v>
      </c>
      <c r="AJ16">
        <f t="shared" si="2"/>
        <v>265</v>
      </c>
      <c r="AK16">
        <f t="shared" si="2"/>
        <v>253</v>
      </c>
      <c r="AL16">
        <f t="shared" si="2"/>
        <v>323</v>
      </c>
      <c r="AM16">
        <f t="shared" si="2"/>
        <v>226</v>
      </c>
      <c r="AN16">
        <f t="shared" si="2"/>
        <v>231</v>
      </c>
      <c r="AO16">
        <f t="shared" si="2"/>
        <v>209</v>
      </c>
      <c r="AP16">
        <f t="shared" si="2"/>
        <v>172</v>
      </c>
      <c r="AQ16">
        <f t="shared" si="2"/>
        <v>245</v>
      </c>
      <c r="AR16">
        <f t="shared" si="2"/>
        <v>186</v>
      </c>
      <c r="AS16">
        <f t="shared" si="2"/>
        <v>185</v>
      </c>
      <c r="AT16">
        <f t="shared" si="4"/>
        <v>185</v>
      </c>
      <c r="AU16">
        <f t="shared" si="4"/>
        <v>156</v>
      </c>
      <c r="AV16">
        <f t="shared" si="4"/>
        <v>134</v>
      </c>
      <c r="AW16">
        <f t="shared" si="4"/>
        <v>129</v>
      </c>
      <c r="AX16">
        <f t="shared" si="4"/>
        <v>116</v>
      </c>
      <c r="AY16">
        <f t="shared" si="4"/>
        <v>127</v>
      </c>
      <c r="AZ16">
        <f t="shared" si="4"/>
        <v>147</v>
      </c>
      <c r="BA16">
        <f t="shared" si="4"/>
        <v>119</v>
      </c>
      <c r="BB16">
        <f t="shared" si="4"/>
        <v>135</v>
      </c>
      <c r="BC16">
        <f t="shared" si="4"/>
        <v>140</v>
      </c>
      <c r="BD16">
        <f t="shared" si="3"/>
        <v>114</v>
      </c>
      <c r="BE16">
        <f t="shared" si="3"/>
        <v>79</v>
      </c>
    </row>
    <row r="17" spans="1:57" x14ac:dyDescent="0.35">
      <c r="A17">
        <v>202107</v>
      </c>
      <c r="B17" t="s">
        <v>598</v>
      </c>
      <c r="C17">
        <v>138</v>
      </c>
      <c r="D17" t="str">
        <f>VLOOKUP(B17,'HRG and system LUT'!$P$2:$Q$6,2,0)</f>
        <v>NCL</v>
      </c>
      <c r="E17" s="82">
        <f t="shared" si="0"/>
        <v>44378</v>
      </c>
      <c r="N17" t="s">
        <v>114</v>
      </c>
      <c r="O17">
        <f>SUMIFS($C:$C,$E:$E,O$12,$D:$D,$N17)</f>
        <v>170</v>
      </c>
      <c r="P17">
        <f t="shared" si="1"/>
        <v>199</v>
      </c>
      <c r="Q17">
        <f t="shared" si="1"/>
        <v>185</v>
      </c>
      <c r="R17">
        <f t="shared" si="1"/>
        <v>201</v>
      </c>
      <c r="S17">
        <f t="shared" si="1"/>
        <v>206</v>
      </c>
      <c r="T17">
        <f t="shared" si="1"/>
        <v>181</v>
      </c>
      <c r="U17">
        <f t="shared" si="1"/>
        <v>202</v>
      </c>
      <c r="V17">
        <f t="shared" si="1"/>
        <v>248</v>
      </c>
      <c r="W17">
        <f t="shared" si="1"/>
        <v>222</v>
      </c>
      <c r="X17">
        <f t="shared" si="1"/>
        <v>227</v>
      </c>
      <c r="Y17">
        <f t="shared" si="1"/>
        <v>196</v>
      </c>
      <c r="Z17">
        <f t="shared" si="1"/>
        <v>231</v>
      </c>
      <c r="AA17">
        <f t="shared" si="1"/>
        <v>188</v>
      </c>
      <c r="AB17">
        <f t="shared" si="1"/>
        <v>215</v>
      </c>
      <c r="AC17">
        <f t="shared" si="1"/>
        <v>211</v>
      </c>
      <c r="AD17">
        <f t="shared" si="1"/>
        <v>221</v>
      </c>
      <c r="AE17">
        <f t="shared" si="1"/>
        <v>221</v>
      </c>
      <c r="AF17">
        <f t="shared" si="2"/>
        <v>206</v>
      </c>
      <c r="AG17">
        <f t="shared" si="2"/>
        <v>222</v>
      </c>
      <c r="AH17">
        <f t="shared" si="2"/>
        <v>214</v>
      </c>
      <c r="AI17">
        <f t="shared" si="2"/>
        <v>240</v>
      </c>
      <c r="AJ17">
        <f t="shared" si="2"/>
        <v>194</v>
      </c>
      <c r="AK17">
        <f t="shared" si="2"/>
        <v>202</v>
      </c>
      <c r="AL17">
        <f t="shared" si="2"/>
        <v>134</v>
      </c>
      <c r="AM17">
        <f t="shared" si="2"/>
        <v>102</v>
      </c>
      <c r="AN17">
        <f t="shared" si="2"/>
        <v>102</v>
      </c>
      <c r="AO17">
        <f t="shared" si="2"/>
        <v>108</v>
      </c>
      <c r="AP17">
        <f t="shared" si="2"/>
        <v>103</v>
      </c>
      <c r="AQ17">
        <f t="shared" si="2"/>
        <v>114</v>
      </c>
      <c r="AR17">
        <f t="shared" si="2"/>
        <v>132</v>
      </c>
      <c r="AS17">
        <f t="shared" si="2"/>
        <v>121</v>
      </c>
      <c r="AT17">
        <f t="shared" si="4"/>
        <v>119</v>
      </c>
      <c r="AU17">
        <f t="shared" si="4"/>
        <v>138</v>
      </c>
      <c r="AV17">
        <f t="shared" si="4"/>
        <v>137</v>
      </c>
      <c r="AW17">
        <f t="shared" si="4"/>
        <v>118</v>
      </c>
      <c r="AX17">
        <f t="shared" si="4"/>
        <v>138</v>
      </c>
      <c r="AY17">
        <f t="shared" si="4"/>
        <v>117</v>
      </c>
      <c r="AZ17">
        <f t="shared" si="4"/>
        <v>132</v>
      </c>
      <c r="BA17">
        <f t="shared" si="4"/>
        <v>104</v>
      </c>
      <c r="BB17">
        <f t="shared" si="4"/>
        <v>107</v>
      </c>
      <c r="BC17">
        <f t="shared" si="4"/>
        <v>77</v>
      </c>
      <c r="BD17">
        <f t="shared" si="3"/>
        <v>59</v>
      </c>
      <c r="BE17">
        <f t="shared" si="3"/>
        <v>56</v>
      </c>
    </row>
    <row r="18" spans="1:57" x14ac:dyDescent="0.35">
      <c r="A18">
        <v>202107</v>
      </c>
      <c r="B18" t="s">
        <v>600</v>
      </c>
      <c r="C18">
        <v>192</v>
      </c>
      <c r="D18" t="str">
        <f>VLOOKUP(B18,'HRG and system LUT'!$P$2:$Q$6,2,0)</f>
        <v>NEL</v>
      </c>
      <c r="E18" s="82">
        <f t="shared" si="0"/>
        <v>44378</v>
      </c>
      <c r="N18" t="s">
        <v>115</v>
      </c>
      <c r="O18">
        <f>SUM(O13:O17)</f>
        <v>965</v>
      </c>
      <c r="P18">
        <f t="shared" ref="P18:AE18" si="5">SUM(P13:P17)</f>
        <v>1080</v>
      </c>
      <c r="Q18">
        <f t="shared" si="5"/>
        <v>1083</v>
      </c>
      <c r="R18">
        <f t="shared" si="5"/>
        <v>1150</v>
      </c>
      <c r="S18">
        <f t="shared" si="5"/>
        <v>1101</v>
      </c>
      <c r="T18">
        <f t="shared" si="5"/>
        <v>1019</v>
      </c>
      <c r="U18">
        <f t="shared" si="5"/>
        <v>1140</v>
      </c>
      <c r="V18">
        <f t="shared" si="5"/>
        <v>1175</v>
      </c>
      <c r="W18">
        <f t="shared" si="5"/>
        <v>1126</v>
      </c>
      <c r="X18">
        <f t="shared" si="5"/>
        <v>1155</v>
      </c>
      <c r="Y18">
        <f t="shared" si="5"/>
        <v>1140</v>
      </c>
      <c r="Z18">
        <f t="shared" si="5"/>
        <v>1272</v>
      </c>
      <c r="AA18">
        <f t="shared" si="5"/>
        <v>1192</v>
      </c>
      <c r="AB18">
        <f t="shared" si="5"/>
        <v>1312</v>
      </c>
      <c r="AC18">
        <f t="shared" si="5"/>
        <v>1282</v>
      </c>
      <c r="AD18">
        <f t="shared" si="5"/>
        <v>1305</v>
      </c>
      <c r="AE18">
        <f t="shared" si="5"/>
        <v>1310</v>
      </c>
      <c r="AF18">
        <f>SUM(AF13:AF17)</f>
        <v>1274</v>
      </c>
      <c r="AG18">
        <f>SUM(AG13:AG17)</f>
        <v>1251</v>
      </c>
      <c r="AH18">
        <f>SUM(AH13:AH17)</f>
        <v>1147</v>
      </c>
      <c r="AI18">
        <f t="shared" ref="AI18:AJ18" si="6">SUM(AI13:AI17)</f>
        <v>1423</v>
      </c>
      <c r="AJ18">
        <f t="shared" si="6"/>
        <v>1286</v>
      </c>
      <c r="AK18">
        <f t="shared" ref="AK18:AL18" si="7">SUM(AK13:AK17)</f>
        <v>1154</v>
      </c>
      <c r="AL18">
        <f t="shared" si="7"/>
        <v>1212</v>
      </c>
      <c r="AM18">
        <f t="shared" ref="AM18:AN18" si="8">SUM(AM13:AM17)</f>
        <v>996</v>
      </c>
      <c r="AN18">
        <f t="shared" si="8"/>
        <v>1004</v>
      </c>
      <c r="AO18">
        <f t="shared" ref="AO18:AP18" si="9">SUM(AO13:AO17)</f>
        <v>986</v>
      </c>
      <c r="AP18">
        <f t="shared" si="9"/>
        <v>878</v>
      </c>
      <c r="AQ18">
        <f t="shared" ref="AQ18:AS18" si="10">SUM(AQ13:AQ17)</f>
        <v>1049</v>
      </c>
      <c r="AR18">
        <f t="shared" si="10"/>
        <v>987</v>
      </c>
      <c r="AS18">
        <f t="shared" si="10"/>
        <v>959</v>
      </c>
      <c r="AT18">
        <f t="shared" ref="AT18:AU18" si="11">SUM(AT13:AT17)</f>
        <v>905</v>
      </c>
      <c r="AU18">
        <f t="shared" si="11"/>
        <v>1022</v>
      </c>
      <c r="AV18">
        <f t="shared" ref="AV18:AW18" si="12">SUM(AV13:AV17)</f>
        <v>1014</v>
      </c>
      <c r="AW18">
        <f t="shared" si="12"/>
        <v>828</v>
      </c>
      <c r="AX18">
        <f t="shared" ref="AX18:AY18" si="13">SUM(AX13:AX17)</f>
        <v>839</v>
      </c>
      <c r="AY18">
        <f t="shared" si="13"/>
        <v>683</v>
      </c>
      <c r="AZ18">
        <f t="shared" ref="AZ18:BB18" si="14">SUM(AZ13:AZ17)</f>
        <v>781</v>
      </c>
      <c r="BA18">
        <f t="shared" si="14"/>
        <v>918</v>
      </c>
      <c r="BB18">
        <f t="shared" si="14"/>
        <v>966</v>
      </c>
      <c r="BC18">
        <f t="shared" ref="BC18" si="15">SUM(BC13:BC17)</f>
        <v>944</v>
      </c>
      <c r="BD18">
        <f>SUM(BD13:BD17)</f>
        <v>795</v>
      </c>
      <c r="BE18">
        <f>SUM(BE13:BE17)</f>
        <v>704</v>
      </c>
    </row>
    <row r="19" spans="1:57" x14ac:dyDescent="0.35">
      <c r="A19">
        <v>202107</v>
      </c>
      <c r="B19" t="s">
        <v>602</v>
      </c>
      <c r="C19">
        <v>339</v>
      </c>
      <c r="D19" t="str">
        <f>VLOOKUP(B19,'HRG and system LUT'!$P$2:$Q$6,2,0)</f>
        <v>NWL</v>
      </c>
      <c r="E19" s="82">
        <f t="shared" si="0"/>
        <v>44378</v>
      </c>
    </row>
    <row r="20" spans="1:57" x14ac:dyDescent="0.35">
      <c r="A20">
        <v>202107</v>
      </c>
      <c r="B20" t="s">
        <v>604</v>
      </c>
      <c r="C20">
        <v>280</v>
      </c>
      <c r="D20" t="str">
        <f>VLOOKUP(B20,'HRG and system LUT'!$P$2:$Q$6,2,0)</f>
        <v>SEL</v>
      </c>
      <c r="E20" s="82">
        <f t="shared" si="0"/>
        <v>44378</v>
      </c>
      <c r="O20">
        <f t="shared" ref="O20:AD20" si="16">_xlfn.DAYS(P12,O12)</f>
        <v>30</v>
      </c>
      <c r="P20">
        <f t="shared" si="16"/>
        <v>31</v>
      </c>
      <c r="Q20">
        <f t="shared" si="16"/>
        <v>30</v>
      </c>
      <c r="R20">
        <f t="shared" si="16"/>
        <v>31</v>
      </c>
      <c r="S20">
        <f t="shared" si="16"/>
        <v>31</v>
      </c>
      <c r="T20">
        <f t="shared" si="16"/>
        <v>30</v>
      </c>
      <c r="U20">
        <f t="shared" si="16"/>
        <v>31</v>
      </c>
      <c r="V20">
        <f t="shared" si="16"/>
        <v>30</v>
      </c>
      <c r="W20">
        <f t="shared" si="16"/>
        <v>31</v>
      </c>
      <c r="X20">
        <f t="shared" si="16"/>
        <v>31</v>
      </c>
      <c r="Y20">
        <f t="shared" si="16"/>
        <v>28</v>
      </c>
      <c r="Z20">
        <f t="shared" si="16"/>
        <v>31</v>
      </c>
      <c r="AA20">
        <f t="shared" si="16"/>
        <v>30</v>
      </c>
      <c r="AB20">
        <f t="shared" si="16"/>
        <v>31</v>
      </c>
      <c r="AC20">
        <f t="shared" si="16"/>
        <v>30</v>
      </c>
      <c r="AD20">
        <f t="shared" si="16"/>
        <v>31</v>
      </c>
      <c r="AE20">
        <f>_xlfn.DAYS(AF12,AE12)</f>
        <v>31</v>
      </c>
      <c r="AF20">
        <f>_xlfn.DAYS(AG12,AF12)</f>
        <v>30</v>
      </c>
      <c r="AG20">
        <v>31</v>
      </c>
      <c r="AH20">
        <v>30</v>
      </c>
      <c r="AI20">
        <v>31</v>
      </c>
      <c r="AJ20">
        <v>31</v>
      </c>
      <c r="AK20">
        <v>28</v>
      </c>
      <c r="AL20">
        <v>31</v>
      </c>
      <c r="AM20">
        <v>30</v>
      </c>
      <c r="AN20">
        <v>31</v>
      </c>
      <c r="AO20">
        <v>30</v>
      </c>
      <c r="AP20">
        <v>31</v>
      </c>
      <c r="AQ20">
        <v>31</v>
      </c>
      <c r="AR20">
        <v>30</v>
      </c>
      <c r="AS20">
        <v>31</v>
      </c>
      <c r="AT20">
        <v>30</v>
      </c>
      <c r="AU20">
        <v>31</v>
      </c>
      <c r="AV20">
        <v>31</v>
      </c>
      <c r="AW20">
        <v>29</v>
      </c>
      <c r="AX20">
        <v>31</v>
      </c>
      <c r="AY20">
        <v>30</v>
      </c>
      <c r="AZ20">
        <v>31</v>
      </c>
      <c r="BA20">
        <v>30</v>
      </c>
      <c r="BB20">
        <v>31</v>
      </c>
      <c r="BC20">
        <v>31</v>
      </c>
      <c r="BD20">
        <v>30</v>
      </c>
      <c r="BE20">
        <v>31</v>
      </c>
    </row>
    <row r="21" spans="1:57" x14ac:dyDescent="0.35">
      <c r="A21">
        <v>202107</v>
      </c>
      <c r="B21" t="s">
        <v>606</v>
      </c>
      <c r="C21">
        <v>201</v>
      </c>
      <c r="D21" t="str">
        <f>VLOOKUP(B21,'HRG and system LUT'!$P$2:$Q$6,2,0)</f>
        <v>SWL</v>
      </c>
      <c r="E21" s="82">
        <f t="shared" si="0"/>
        <v>44378</v>
      </c>
    </row>
    <row r="22" spans="1:57" x14ac:dyDescent="0.35">
      <c r="A22">
        <v>202108</v>
      </c>
      <c r="B22" t="s">
        <v>598</v>
      </c>
      <c r="C22">
        <v>129</v>
      </c>
      <c r="D22" t="str">
        <f>VLOOKUP(B22,'HRG and system LUT'!$P$2:$Q$6,2,0)</f>
        <v>NCL</v>
      </c>
      <c r="E22" s="82">
        <f t="shared" si="0"/>
        <v>44409</v>
      </c>
      <c r="N22" t="s">
        <v>609</v>
      </c>
      <c r="O22" s="82">
        <v>44287</v>
      </c>
      <c r="P22" s="82">
        <v>44317</v>
      </c>
      <c r="Q22" s="82">
        <v>44348</v>
      </c>
      <c r="R22" s="82">
        <v>44378</v>
      </c>
      <c r="S22" s="82">
        <v>44409</v>
      </c>
      <c r="T22" s="82">
        <v>44440</v>
      </c>
      <c r="U22" s="82">
        <v>44470</v>
      </c>
      <c r="V22" s="82">
        <v>44501</v>
      </c>
      <c r="W22" s="82">
        <v>44531</v>
      </c>
      <c r="X22" s="82">
        <v>44562</v>
      </c>
      <c r="Y22" s="82">
        <v>44593</v>
      </c>
      <c r="Z22" s="82">
        <v>44621</v>
      </c>
      <c r="AA22" s="82">
        <v>44652</v>
      </c>
      <c r="AB22" s="82">
        <v>44682</v>
      </c>
      <c r="AC22" s="82">
        <v>44713</v>
      </c>
      <c r="AD22" s="82">
        <v>44743</v>
      </c>
      <c r="AE22" s="82">
        <v>44774</v>
      </c>
      <c r="AF22" s="82">
        <v>44805</v>
      </c>
      <c r="AG22" s="82">
        <v>44835</v>
      </c>
      <c r="AH22" s="82">
        <v>44866</v>
      </c>
      <c r="AI22" s="82">
        <v>44896</v>
      </c>
      <c r="AJ22" s="82">
        <v>44927</v>
      </c>
      <c r="AK22" s="82">
        <v>44958</v>
      </c>
      <c r="AL22" s="82">
        <v>44986</v>
      </c>
      <c r="AM22" s="82">
        <v>45017</v>
      </c>
      <c r="AN22" s="82">
        <v>45047</v>
      </c>
      <c r="AO22" s="82">
        <v>45078</v>
      </c>
      <c r="AP22" s="82">
        <v>45108</v>
      </c>
      <c r="AQ22" s="82">
        <v>45139</v>
      </c>
      <c r="AR22" s="82">
        <v>45170</v>
      </c>
      <c r="AS22" s="82">
        <v>45200</v>
      </c>
      <c r="AT22" s="82">
        <v>45231</v>
      </c>
      <c r="AU22" s="82">
        <v>45261</v>
      </c>
      <c r="AV22" s="82">
        <v>45292</v>
      </c>
      <c r="AW22" s="82">
        <v>45323</v>
      </c>
      <c r="AX22" s="82">
        <v>45352</v>
      </c>
      <c r="AY22" s="82">
        <v>45383</v>
      </c>
      <c r="AZ22" s="82">
        <v>45413</v>
      </c>
      <c r="BA22" s="82">
        <v>45444</v>
      </c>
      <c r="BB22" s="82">
        <v>45474</v>
      </c>
      <c r="BC22" s="82">
        <v>45505</v>
      </c>
      <c r="BD22" s="82">
        <v>45536</v>
      </c>
      <c r="BE22" s="82">
        <v>45566</v>
      </c>
    </row>
    <row r="23" spans="1:57" x14ac:dyDescent="0.35">
      <c r="A23">
        <v>202108</v>
      </c>
      <c r="B23" t="s">
        <v>600</v>
      </c>
      <c r="C23">
        <v>176</v>
      </c>
      <c r="D23" t="str">
        <f>VLOOKUP(B23,'HRG and system LUT'!$P$2:$Q$6,2,0)</f>
        <v>NEL</v>
      </c>
      <c r="E23" s="82">
        <f t="shared" si="0"/>
        <v>44409</v>
      </c>
      <c r="N23" t="s">
        <v>106</v>
      </c>
      <c r="O23">
        <f>O13/O$20</f>
        <v>5.2333333333333334</v>
      </c>
      <c r="P23">
        <f t="shared" ref="P23:AE23" si="17">P13/P$20</f>
        <v>5.774193548387097</v>
      </c>
      <c r="Q23">
        <f t="shared" si="17"/>
        <v>6.5666666666666664</v>
      </c>
      <c r="R23">
        <f t="shared" si="17"/>
        <v>6.193548387096774</v>
      </c>
      <c r="S23">
        <f t="shared" si="17"/>
        <v>5.67741935483871</v>
      </c>
      <c r="T23">
        <f t="shared" si="17"/>
        <v>5.9666666666666668</v>
      </c>
      <c r="U23">
        <f t="shared" si="17"/>
        <v>5.870967741935484</v>
      </c>
      <c r="V23">
        <f t="shared" si="17"/>
        <v>6.6</v>
      </c>
      <c r="W23">
        <f t="shared" si="17"/>
        <v>6.4838709677419351</v>
      </c>
      <c r="X23">
        <f t="shared" si="17"/>
        <v>6.741935483870968</v>
      </c>
      <c r="Y23">
        <f t="shared" si="17"/>
        <v>9.3571428571428577</v>
      </c>
      <c r="Z23">
        <f t="shared" si="17"/>
        <v>9.064516129032258</v>
      </c>
      <c r="AA23">
        <f t="shared" si="17"/>
        <v>10.333333333333334</v>
      </c>
      <c r="AB23">
        <f t="shared" si="17"/>
        <v>11.548387096774194</v>
      </c>
      <c r="AC23">
        <f t="shared" si="17"/>
        <v>11.233333333333333</v>
      </c>
      <c r="AD23">
        <f t="shared" si="17"/>
        <v>10.870967741935484</v>
      </c>
      <c r="AE23">
        <f t="shared" si="17"/>
        <v>11.35483870967742</v>
      </c>
      <c r="AF23">
        <f t="shared" ref="AF23:AG28" si="18">AF13/AF$20</f>
        <v>10.4</v>
      </c>
      <c r="AG23">
        <f t="shared" si="18"/>
        <v>11.193548387096774</v>
      </c>
      <c r="AH23">
        <f t="shared" ref="AH23:AI23" si="19">AH13/AH$20</f>
        <v>10.533333333333333</v>
      </c>
      <c r="AI23">
        <f t="shared" si="19"/>
        <v>11.903225806451612</v>
      </c>
      <c r="AJ23">
        <f t="shared" ref="AJ23:AL23" si="20">AJ13/AJ$20</f>
        <v>11.35483870967742</v>
      </c>
      <c r="AK23">
        <f>AK13/AK$20</f>
        <v>10.392857142857142</v>
      </c>
      <c r="AL23">
        <f t="shared" si="20"/>
        <v>10.64516129032258</v>
      </c>
      <c r="AM23">
        <f t="shared" ref="AM23:AN23" si="21">AM13/AM$20</f>
        <v>9.0666666666666664</v>
      </c>
      <c r="AN23">
        <f t="shared" si="21"/>
        <v>10.03225806451613</v>
      </c>
      <c r="AO23">
        <f t="shared" ref="AO23" si="22">AO13/AO$20</f>
        <v>11.033333333333333</v>
      </c>
      <c r="AP23">
        <f>AP13/AP$20</f>
        <v>9.387096774193548</v>
      </c>
      <c r="AQ23">
        <f>AQ13/AQ$20</f>
        <v>11.161290322580646</v>
      </c>
      <c r="AR23">
        <f t="shared" ref="AR23:AS23" si="23">AR13/AR$20</f>
        <v>10.233333333333333</v>
      </c>
      <c r="AS23">
        <f t="shared" si="23"/>
        <v>10.870967741935484</v>
      </c>
      <c r="AT23">
        <f t="shared" ref="AT23:AU23" si="24">AT13/AT$20</f>
        <v>9.9333333333333336</v>
      </c>
      <c r="AU23">
        <f t="shared" si="24"/>
        <v>11.193548387096774</v>
      </c>
      <c r="AV23">
        <f t="shared" ref="AV23:AW23" si="25">AV13/AV$20</f>
        <v>11.290322580645162</v>
      </c>
      <c r="AW23">
        <f t="shared" si="25"/>
        <v>8.862068965517242</v>
      </c>
      <c r="AX23">
        <f t="shared" ref="AX23:AY23" si="26">AX13/AX$20</f>
        <v>8.193548387096774</v>
      </c>
      <c r="AY23">
        <f t="shared" si="26"/>
        <v>7.5</v>
      </c>
      <c r="AZ23">
        <f t="shared" ref="AZ23:BB23" si="27">AZ13/AZ$20</f>
        <v>10.064516129032258</v>
      </c>
      <c r="BA23">
        <f t="shared" si="27"/>
        <v>16.866666666666667</v>
      </c>
      <c r="BB23">
        <f t="shared" si="27"/>
        <v>17.096774193548388</v>
      </c>
      <c r="BC23">
        <f t="shared" ref="BC23" si="28">BC13/BC$20</f>
        <v>16.096774193548388</v>
      </c>
      <c r="BD23">
        <f t="shared" ref="BD23:BE28" si="29">BD13/BD$20</f>
        <v>14.466666666666667</v>
      </c>
      <c r="BE23">
        <f t="shared" si="29"/>
        <v>13.612903225806452</v>
      </c>
    </row>
    <row r="24" spans="1:57" x14ac:dyDescent="0.35">
      <c r="A24">
        <v>202108</v>
      </c>
      <c r="B24" t="s">
        <v>602</v>
      </c>
      <c r="C24">
        <v>298</v>
      </c>
      <c r="D24" t="str">
        <f>VLOOKUP(B24,'HRG and system LUT'!$P$2:$Q$6,2,0)</f>
        <v>NWL</v>
      </c>
      <c r="E24" s="82">
        <f t="shared" si="0"/>
        <v>44409</v>
      </c>
      <c r="N24" t="s">
        <v>108</v>
      </c>
      <c r="O24">
        <f t="shared" ref="O24:AE24" si="30">O14/O$20</f>
        <v>3.7666666666666666</v>
      </c>
      <c r="P24">
        <f t="shared" si="30"/>
        <v>4.161290322580645</v>
      </c>
      <c r="Q24">
        <f t="shared" si="30"/>
        <v>4.4666666666666668</v>
      </c>
      <c r="R24">
        <f t="shared" si="30"/>
        <v>4.4516129032258061</v>
      </c>
      <c r="S24">
        <f t="shared" si="30"/>
        <v>4.161290322580645</v>
      </c>
      <c r="T24">
        <f t="shared" si="30"/>
        <v>4.7666666666666666</v>
      </c>
      <c r="U24">
        <f t="shared" si="30"/>
        <v>5.838709677419355</v>
      </c>
      <c r="V24">
        <f t="shared" si="30"/>
        <v>5.7333333333333334</v>
      </c>
      <c r="W24">
        <f t="shared" si="30"/>
        <v>5.4838709677419351</v>
      </c>
      <c r="X24">
        <f t="shared" si="30"/>
        <v>5.645161290322581</v>
      </c>
      <c r="Y24">
        <f t="shared" si="30"/>
        <v>5.5</v>
      </c>
      <c r="Z24">
        <f t="shared" si="30"/>
        <v>6.064516129032258</v>
      </c>
      <c r="AA24">
        <f t="shared" si="30"/>
        <v>5.5333333333333332</v>
      </c>
      <c r="AB24">
        <f t="shared" si="30"/>
        <v>5.096774193548387</v>
      </c>
      <c r="AC24">
        <f t="shared" si="30"/>
        <v>5.166666666666667</v>
      </c>
      <c r="AD24">
        <f t="shared" si="30"/>
        <v>6.387096774193548</v>
      </c>
      <c r="AE24">
        <f t="shared" si="30"/>
        <v>6.161290322580645</v>
      </c>
      <c r="AF24">
        <f t="shared" si="18"/>
        <v>5.5</v>
      </c>
      <c r="AG24">
        <f t="shared" si="18"/>
        <v>5.258064516129032</v>
      </c>
      <c r="AH24">
        <f t="shared" ref="AH24:AI24" si="31">AH14/AH$20</f>
        <v>5.0999999999999996</v>
      </c>
      <c r="AI24">
        <f t="shared" si="31"/>
        <v>6.935483870967742</v>
      </c>
      <c r="AJ24">
        <f t="shared" ref="AJ24:AL24" si="32">AJ14/AJ$20</f>
        <v>6</v>
      </c>
      <c r="AK24">
        <f t="shared" si="32"/>
        <v>6.4285714285714288</v>
      </c>
      <c r="AL24">
        <f t="shared" si="32"/>
        <v>6.032258064516129</v>
      </c>
      <c r="AM24">
        <f t="shared" ref="AM24:AN24" si="33">AM14/AM$20</f>
        <v>4.833333333333333</v>
      </c>
      <c r="AN24">
        <f t="shared" si="33"/>
        <v>4.419354838709677</v>
      </c>
      <c r="AO24">
        <f t="shared" ref="AO24:AP24" si="34">AO14/AO$20</f>
        <v>3.7666666666666666</v>
      </c>
      <c r="AP24">
        <f t="shared" si="34"/>
        <v>1.903225806451613</v>
      </c>
      <c r="AQ24">
        <f t="shared" ref="AQ24:AS24" si="35">AQ14/AQ$20</f>
        <v>2.064516129032258</v>
      </c>
      <c r="AR24">
        <f t="shared" si="35"/>
        <v>2.8333333333333335</v>
      </c>
      <c r="AS24">
        <f t="shared" si="35"/>
        <v>2.2903225806451615</v>
      </c>
      <c r="AT24">
        <f t="shared" ref="AT24:AU24" si="36">AT14/AT$20</f>
        <v>3</v>
      </c>
      <c r="AU24">
        <f t="shared" si="36"/>
        <v>2.903225806451613</v>
      </c>
      <c r="AV24">
        <f t="shared" ref="AV24:AW24" si="37">AV14/AV$20</f>
        <v>3</v>
      </c>
      <c r="AW24">
        <f t="shared" si="37"/>
        <v>2.5517241379310347</v>
      </c>
      <c r="AX24">
        <f t="shared" ref="AX24:AY24" si="38">AX14/AX$20</f>
        <v>2.6451612903225805</v>
      </c>
      <c r="AY24">
        <f t="shared" si="38"/>
        <v>2.8333333333333335</v>
      </c>
      <c r="AZ24">
        <f t="shared" ref="AZ24:BB24" si="39">AZ14/AZ$20</f>
        <v>2.3225806451612905</v>
      </c>
      <c r="BA24">
        <f t="shared" si="39"/>
        <v>2.2000000000000002</v>
      </c>
      <c r="BB24">
        <f t="shared" si="39"/>
        <v>1.967741935483871</v>
      </c>
      <c r="BC24">
        <f t="shared" ref="BC24" si="40">BC14/BC$20</f>
        <v>2.870967741935484</v>
      </c>
      <c r="BD24">
        <f t="shared" si="29"/>
        <v>2.5</v>
      </c>
      <c r="BE24">
        <f t="shared" si="29"/>
        <v>1.4193548387096775</v>
      </c>
    </row>
    <row r="25" spans="1:57" x14ac:dyDescent="0.35">
      <c r="A25">
        <v>202108</v>
      </c>
      <c r="B25" t="s">
        <v>604</v>
      </c>
      <c r="C25">
        <v>292</v>
      </c>
      <c r="D25" t="str">
        <f>VLOOKUP(B25,'HRG and system LUT'!$P$2:$Q$6,2,0)</f>
        <v>SEL</v>
      </c>
      <c r="E25" s="82">
        <f t="shared" si="0"/>
        <v>44409</v>
      </c>
      <c r="N25" t="s">
        <v>110</v>
      </c>
      <c r="O25">
        <f t="shared" ref="O25:AE25" si="41">O15/O$20</f>
        <v>9.2666666666666675</v>
      </c>
      <c r="P25">
        <f t="shared" si="41"/>
        <v>10.387096774193548</v>
      </c>
      <c r="Q25">
        <f t="shared" si="41"/>
        <v>10.333333333333334</v>
      </c>
      <c r="R25">
        <f t="shared" si="41"/>
        <v>10.935483870967742</v>
      </c>
      <c r="S25">
        <f t="shared" si="41"/>
        <v>9.612903225806452</v>
      </c>
      <c r="T25">
        <f t="shared" si="41"/>
        <v>9.0666666666666664</v>
      </c>
      <c r="U25">
        <f t="shared" si="41"/>
        <v>8.67741935483871</v>
      </c>
      <c r="V25">
        <f t="shared" si="41"/>
        <v>9</v>
      </c>
      <c r="W25">
        <f t="shared" si="41"/>
        <v>7.5483870967741939</v>
      </c>
      <c r="X25">
        <f t="shared" si="41"/>
        <v>8.2258064516129039</v>
      </c>
      <c r="Y25">
        <f t="shared" si="41"/>
        <v>8.3571428571428577</v>
      </c>
      <c r="Z25">
        <f t="shared" si="41"/>
        <v>9.193548387096774</v>
      </c>
      <c r="AA25">
        <f t="shared" si="41"/>
        <v>8.9333333333333336</v>
      </c>
      <c r="AB25">
        <f t="shared" si="41"/>
        <v>9.6451612903225801</v>
      </c>
      <c r="AC25">
        <f t="shared" si="41"/>
        <v>8.8666666666666671</v>
      </c>
      <c r="AD25">
        <f t="shared" si="41"/>
        <v>7.5483870967741939</v>
      </c>
      <c r="AE25">
        <f t="shared" si="41"/>
        <v>8.67741935483871</v>
      </c>
      <c r="AF25">
        <f t="shared" si="18"/>
        <v>9.9333333333333336</v>
      </c>
      <c r="AG25">
        <f t="shared" si="18"/>
        <v>9.2903225806451619</v>
      </c>
      <c r="AH25">
        <f t="shared" ref="AH25:AI25" si="42">AH15/AH$20</f>
        <v>7.7333333333333334</v>
      </c>
      <c r="AI25">
        <f t="shared" si="42"/>
        <v>9.741935483870968</v>
      </c>
      <c r="AJ25">
        <f t="shared" ref="AJ25:AL25" si="43">AJ15/AJ$20</f>
        <v>9.32258064516129</v>
      </c>
      <c r="AK25">
        <f t="shared" si="43"/>
        <v>8.1428571428571423</v>
      </c>
      <c r="AL25">
        <f t="shared" si="43"/>
        <v>7.67741935483871</v>
      </c>
      <c r="AM25">
        <f t="shared" ref="AM25:AN25" si="44">AM15/AM$20</f>
        <v>8.3666666666666671</v>
      </c>
      <c r="AN25">
        <f t="shared" si="44"/>
        <v>7.193548387096774</v>
      </c>
      <c r="AO25">
        <f t="shared" ref="AO25:AP25" si="45">AO15/AO$20</f>
        <v>7.5</v>
      </c>
      <c r="AP25">
        <f t="shared" si="45"/>
        <v>8.1612903225806459</v>
      </c>
      <c r="AQ25">
        <f t="shared" ref="AQ25:AS25" si="46">AQ15/AQ$20</f>
        <v>9.0322580645161299</v>
      </c>
      <c r="AR25">
        <f t="shared" si="46"/>
        <v>9.2333333333333325</v>
      </c>
      <c r="AS25">
        <f t="shared" si="46"/>
        <v>7.903225806451613</v>
      </c>
      <c r="AT25">
        <f t="shared" ref="AT25:AU25" si="47">AT15/AT$20</f>
        <v>7.1</v>
      </c>
      <c r="AU25">
        <f t="shared" si="47"/>
        <v>9.387096774193548</v>
      </c>
      <c r="AV25">
        <f t="shared" ref="AV25:AW25" si="48">AV15/AV$20</f>
        <v>9.67741935483871</v>
      </c>
      <c r="AW25">
        <f t="shared" si="48"/>
        <v>8.6206896551724146</v>
      </c>
      <c r="AX25">
        <f t="shared" ref="AX25:AY25" si="49">AX15/AX$20</f>
        <v>8.0322580645161299</v>
      </c>
      <c r="AY25">
        <f t="shared" si="49"/>
        <v>4.3</v>
      </c>
      <c r="AZ25">
        <f t="shared" ref="AZ25:BB25" si="50">AZ15/AZ$20</f>
        <v>3.806451612903226</v>
      </c>
      <c r="BA25">
        <f t="shared" si="50"/>
        <v>4.0999999999999996</v>
      </c>
      <c r="BB25">
        <f t="shared" si="50"/>
        <v>4.290322580645161</v>
      </c>
      <c r="BC25">
        <f t="shared" ref="BC25" si="51">BC15/BC$20</f>
        <v>4.4838709677419351</v>
      </c>
      <c r="BD25">
        <f t="shared" si="29"/>
        <v>3.7666666666666666</v>
      </c>
      <c r="BE25">
        <f t="shared" si="29"/>
        <v>3.3225806451612905</v>
      </c>
    </row>
    <row r="26" spans="1:57" x14ac:dyDescent="0.35">
      <c r="A26">
        <v>202108</v>
      </c>
      <c r="B26" t="s">
        <v>606</v>
      </c>
      <c r="C26">
        <v>206</v>
      </c>
      <c r="D26" t="str">
        <f>VLOOKUP(B26,'HRG and system LUT'!$P$2:$Q$6,2,0)</f>
        <v>SWL</v>
      </c>
      <c r="E26" s="82">
        <f t="shared" si="0"/>
        <v>44409</v>
      </c>
      <c r="N26" t="s">
        <v>112</v>
      </c>
      <c r="O26">
        <f t="shared" ref="O26:AE26" si="52">O16/O$20</f>
        <v>8.2333333333333325</v>
      </c>
      <c r="P26">
        <f t="shared" si="52"/>
        <v>8.0967741935483879</v>
      </c>
      <c r="Q26">
        <f t="shared" si="52"/>
        <v>8.5666666666666664</v>
      </c>
      <c r="R26">
        <f t="shared" si="52"/>
        <v>9.0322580645161299</v>
      </c>
      <c r="S26">
        <f t="shared" si="52"/>
        <v>9.4193548387096779</v>
      </c>
      <c r="T26">
        <f t="shared" si="52"/>
        <v>8.1333333333333329</v>
      </c>
      <c r="U26">
        <f t="shared" si="52"/>
        <v>9.870967741935484</v>
      </c>
      <c r="V26">
        <f t="shared" si="52"/>
        <v>9.5666666666666664</v>
      </c>
      <c r="W26">
        <f t="shared" si="52"/>
        <v>9.6451612903225801</v>
      </c>
      <c r="X26">
        <f t="shared" si="52"/>
        <v>9.32258064516129</v>
      </c>
      <c r="Y26">
        <f t="shared" si="52"/>
        <v>10.5</v>
      </c>
      <c r="Z26">
        <f t="shared" si="52"/>
        <v>9.258064516129032</v>
      </c>
      <c r="AA26">
        <f t="shared" si="52"/>
        <v>8.6666666666666661</v>
      </c>
      <c r="AB26">
        <f t="shared" si="52"/>
        <v>9.0967741935483879</v>
      </c>
      <c r="AC26">
        <f t="shared" si="52"/>
        <v>10.433333333333334</v>
      </c>
      <c r="AD26">
        <f t="shared" si="52"/>
        <v>10.161290322580646</v>
      </c>
      <c r="AE26">
        <f t="shared" si="52"/>
        <v>8.935483870967742</v>
      </c>
      <c r="AF26">
        <f t="shared" si="18"/>
        <v>9.7666666666666675</v>
      </c>
      <c r="AG26">
        <f t="shared" si="18"/>
        <v>7.4516129032258061</v>
      </c>
      <c r="AH26">
        <f t="shared" ref="AH26:AI26" si="53">AH16/AH$20</f>
        <v>7.7333333333333334</v>
      </c>
      <c r="AI26">
        <f t="shared" si="53"/>
        <v>9.5806451612903221</v>
      </c>
      <c r="AJ26">
        <f t="shared" ref="AJ26:AL26" si="54">AJ16/AJ$20</f>
        <v>8.5483870967741939</v>
      </c>
      <c r="AK26">
        <f t="shared" si="54"/>
        <v>9.0357142857142865</v>
      </c>
      <c r="AL26">
        <f t="shared" si="54"/>
        <v>10.419354838709678</v>
      </c>
      <c r="AM26">
        <f t="shared" ref="AM26:AN26" si="55">AM16/AM$20</f>
        <v>7.5333333333333332</v>
      </c>
      <c r="AN26">
        <f t="shared" si="55"/>
        <v>7.4516129032258061</v>
      </c>
      <c r="AO26">
        <f t="shared" ref="AO26:AP26" si="56">AO16/AO$20</f>
        <v>6.9666666666666668</v>
      </c>
      <c r="AP26">
        <f t="shared" si="56"/>
        <v>5.5483870967741939</v>
      </c>
      <c r="AQ26">
        <f t="shared" ref="AQ26:AS26" si="57">AQ16/AQ$20</f>
        <v>7.903225806451613</v>
      </c>
      <c r="AR26">
        <f t="shared" si="57"/>
        <v>6.2</v>
      </c>
      <c r="AS26">
        <f t="shared" si="57"/>
        <v>5.967741935483871</v>
      </c>
      <c r="AT26">
        <f t="shared" ref="AT26:AU26" si="58">AT16/AT$20</f>
        <v>6.166666666666667</v>
      </c>
      <c r="AU26">
        <f t="shared" si="58"/>
        <v>5.032258064516129</v>
      </c>
      <c r="AV26">
        <f t="shared" ref="AV26:AW26" si="59">AV16/AV$20</f>
        <v>4.32258064516129</v>
      </c>
      <c r="AW26">
        <f t="shared" si="59"/>
        <v>4.4482758620689653</v>
      </c>
      <c r="AX26">
        <f t="shared" ref="AX26:AY26" si="60">AX16/AX$20</f>
        <v>3.7419354838709675</v>
      </c>
      <c r="AY26">
        <f t="shared" si="60"/>
        <v>4.2333333333333334</v>
      </c>
      <c r="AZ26">
        <f t="shared" ref="AZ26:BB26" si="61">AZ16/AZ$20</f>
        <v>4.741935483870968</v>
      </c>
      <c r="BA26">
        <f t="shared" si="61"/>
        <v>3.9666666666666668</v>
      </c>
      <c r="BB26">
        <f t="shared" si="61"/>
        <v>4.354838709677419</v>
      </c>
      <c r="BC26">
        <f t="shared" ref="BC26" si="62">BC16/BC$20</f>
        <v>4.5161290322580649</v>
      </c>
      <c r="BD26">
        <f t="shared" si="29"/>
        <v>3.8</v>
      </c>
      <c r="BE26">
        <f t="shared" si="29"/>
        <v>2.5483870967741935</v>
      </c>
    </row>
    <row r="27" spans="1:57" x14ac:dyDescent="0.35">
      <c r="A27">
        <v>202109</v>
      </c>
      <c r="B27" t="s">
        <v>598</v>
      </c>
      <c r="C27">
        <v>143</v>
      </c>
      <c r="D27" t="str">
        <f>VLOOKUP(B27,'HRG and system LUT'!$P$2:$Q$6,2,0)</f>
        <v>NCL</v>
      </c>
      <c r="E27" s="82">
        <f t="shared" si="0"/>
        <v>44440</v>
      </c>
      <c r="N27" t="s">
        <v>114</v>
      </c>
      <c r="O27">
        <f t="shared" ref="O27:AE27" si="63">O17/O$20</f>
        <v>5.666666666666667</v>
      </c>
      <c r="P27">
        <f t="shared" si="63"/>
        <v>6.419354838709677</v>
      </c>
      <c r="Q27">
        <f t="shared" si="63"/>
        <v>6.166666666666667</v>
      </c>
      <c r="R27">
        <f t="shared" si="63"/>
        <v>6.4838709677419351</v>
      </c>
      <c r="S27">
        <f t="shared" si="63"/>
        <v>6.645161290322581</v>
      </c>
      <c r="T27">
        <f t="shared" si="63"/>
        <v>6.0333333333333332</v>
      </c>
      <c r="U27">
        <f t="shared" si="63"/>
        <v>6.5161290322580649</v>
      </c>
      <c r="V27">
        <f t="shared" si="63"/>
        <v>8.2666666666666675</v>
      </c>
      <c r="W27">
        <f t="shared" si="63"/>
        <v>7.161290322580645</v>
      </c>
      <c r="X27">
        <f t="shared" si="63"/>
        <v>7.32258064516129</v>
      </c>
      <c r="Y27">
        <f t="shared" si="63"/>
        <v>7</v>
      </c>
      <c r="Z27">
        <f t="shared" si="63"/>
        <v>7.4516129032258061</v>
      </c>
      <c r="AA27">
        <f t="shared" si="63"/>
        <v>6.2666666666666666</v>
      </c>
      <c r="AB27">
        <f t="shared" si="63"/>
        <v>6.935483870967742</v>
      </c>
      <c r="AC27">
        <f t="shared" si="63"/>
        <v>7.0333333333333332</v>
      </c>
      <c r="AD27">
        <f t="shared" si="63"/>
        <v>7.129032258064516</v>
      </c>
      <c r="AE27">
        <f t="shared" si="63"/>
        <v>7.129032258064516</v>
      </c>
      <c r="AF27">
        <f t="shared" si="18"/>
        <v>6.8666666666666663</v>
      </c>
      <c r="AG27">
        <f t="shared" si="18"/>
        <v>7.161290322580645</v>
      </c>
      <c r="AH27">
        <f t="shared" ref="AH27:AI27" si="64">AH17/AH$20</f>
        <v>7.1333333333333337</v>
      </c>
      <c r="AI27">
        <f t="shared" si="64"/>
        <v>7.741935483870968</v>
      </c>
      <c r="AJ27">
        <f t="shared" ref="AJ27:AL27" si="65">AJ17/AJ$20</f>
        <v>6.258064516129032</v>
      </c>
      <c r="AK27">
        <f t="shared" si="65"/>
        <v>7.2142857142857144</v>
      </c>
      <c r="AL27">
        <f t="shared" si="65"/>
        <v>4.32258064516129</v>
      </c>
      <c r="AM27">
        <f t="shared" ref="AM27:AN27" si="66">AM17/AM$20</f>
        <v>3.4</v>
      </c>
      <c r="AN27">
        <f t="shared" si="66"/>
        <v>3.2903225806451615</v>
      </c>
      <c r="AO27">
        <f t="shared" ref="AO27:AP27" si="67">AO17/AO$20</f>
        <v>3.6</v>
      </c>
      <c r="AP27">
        <f t="shared" si="67"/>
        <v>3.3225806451612905</v>
      </c>
      <c r="AQ27">
        <f t="shared" ref="AQ27:AS27" si="68">AQ17/AQ$20</f>
        <v>3.6774193548387095</v>
      </c>
      <c r="AR27">
        <f t="shared" si="68"/>
        <v>4.4000000000000004</v>
      </c>
      <c r="AS27">
        <f t="shared" si="68"/>
        <v>3.903225806451613</v>
      </c>
      <c r="AT27">
        <f t="shared" ref="AT27:AU27" si="69">AT17/AT$20</f>
        <v>3.9666666666666668</v>
      </c>
      <c r="AU27">
        <f t="shared" si="69"/>
        <v>4.4516129032258061</v>
      </c>
      <c r="AV27">
        <f t="shared" ref="AV27:AW27" si="70">AV17/AV$20</f>
        <v>4.419354838709677</v>
      </c>
      <c r="AW27">
        <f t="shared" si="70"/>
        <v>4.068965517241379</v>
      </c>
      <c r="AX27">
        <f t="shared" ref="AX27:AY27" si="71">AX17/AX$20</f>
        <v>4.4516129032258061</v>
      </c>
      <c r="AY27">
        <f t="shared" si="71"/>
        <v>3.9</v>
      </c>
      <c r="AZ27">
        <f t="shared" ref="AZ27:BB27" si="72">AZ17/AZ$20</f>
        <v>4.258064516129032</v>
      </c>
      <c r="BA27">
        <f t="shared" si="72"/>
        <v>3.4666666666666668</v>
      </c>
      <c r="BB27">
        <f t="shared" si="72"/>
        <v>3.4516129032258065</v>
      </c>
      <c r="BC27">
        <f t="shared" ref="BC27" si="73">BC17/BC$20</f>
        <v>2.4838709677419355</v>
      </c>
      <c r="BD27">
        <f t="shared" si="29"/>
        <v>1.9666666666666666</v>
      </c>
      <c r="BE27">
        <f t="shared" si="29"/>
        <v>1.8064516129032258</v>
      </c>
    </row>
    <row r="28" spans="1:57" x14ac:dyDescent="0.35">
      <c r="A28">
        <v>202109</v>
      </c>
      <c r="B28" t="s">
        <v>600</v>
      </c>
      <c r="C28">
        <v>179</v>
      </c>
      <c r="D28" t="str">
        <f>VLOOKUP(B28,'HRG and system LUT'!$P$2:$Q$6,2,0)</f>
        <v>NEL</v>
      </c>
      <c r="E28" s="82">
        <f t="shared" si="0"/>
        <v>44440</v>
      </c>
      <c r="N28" t="s">
        <v>115</v>
      </c>
      <c r="O28">
        <f t="shared" ref="O28:AE28" si="74">O18/O$20</f>
        <v>32.166666666666664</v>
      </c>
      <c r="P28">
        <f t="shared" si="74"/>
        <v>34.838709677419352</v>
      </c>
      <c r="Q28">
        <f t="shared" si="74"/>
        <v>36.1</v>
      </c>
      <c r="R28">
        <f t="shared" si="74"/>
        <v>37.096774193548384</v>
      </c>
      <c r="S28">
        <f t="shared" si="74"/>
        <v>35.516129032258064</v>
      </c>
      <c r="T28">
        <f t="shared" si="74"/>
        <v>33.966666666666669</v>
      </c>
      <c r="U28">
        <f t="shared" si="74"/>
        <v>36.774193548387096</v>
      </c>
      <c r="V28">
        <f t="shared" si="74"/>
        <v>39.166666666666664</v>
      </c>
      <c r="W28">
        <f t="shared" si="74"/>
        <v>36.322580645161288</v>
      </c>
      <c r="X28">
        <f t="shared" si="74"/>
        <v>37.258064516129032</v>
      </c>
      <c r="Y28">
        <f t="shared" si="74"/>
        <v>40.714285714285715</v>
      </c>
      <c r="Z28">
        <f t="shared" si="74"/>
        <v>41.032258064516128</v>
      </c>
      <c r="AA28">
        <f t="shared" si="74"/>
        <v>39.733333333333334</v>
      </c>
      <c r="AB28">
        <f t="shared" si="74"/>
        <v>42.322580645161288</v>
      </c>
      <c r="AC28">
        <f t="shared" si="74"/>
        <v>42.733333333333334</v>
      </c>
      <c r="AD28">
        <f t="shared" si="74"/>
        <v>42.096774193548384</v>
      </c>
      <c r="AE28">
        <f t="shared" si="74"/>
        <v>42.258064516129032</v>
      </c>
      <c r="AF28">
        <f t="shared" si="18"/>
        <v>42.466666666666669</v>
      </c>
      <c r="AG28">
        <f t="shared" si="18"/>
        <v>40.354838709677416</v>
      </c>
      <c r="AH28">
        <f t="shared" ref="AH28:AI28" si="75">AH18/AH$20</f>
        <v>38.233333333333334</v>
      </c>
      <c r="AI28">
        <f t="shared" si="75"/>
        <v>45.903225806451616</v>
      </c>
      <c r="AJ28">
        <f t="shared" ref="AJ28:AL28" si="76">AJ18/AJ$20</f>
        <v>41.483870967741936</v>
      </c>
      <c r="AK28">
        <f t="shared" si="76"/>
        <v>41.214285714285715</v>
      </c>
      <c r="AL28">
        <f t="shared" si="76"/>
        <v>39.096774193548384</v>
      </c>
      <c r="AM28">
        <f t="shared" ref="AM28:AN28" si="77">AM18/AM$20</f>
        <v>33.200000000000003</v>
      </c>
      <c r="AN28">
        <f t="shared" si="77"/>
        <v>32.387096774193552</v>
      </c>
      <c r="AO28">
        <f t="shared" ref="AO28:AP28" si="78">AO18/AO$20</f>
        <v>32.866666666666667</v>
      </c>
      <c r="AP28">
        <f t="shared" si="78"/>
        <v>28.322580645161292</v>
      </c>
      <c r="AQ28">
        <f t="shared" ref="AQ28:AS28" si="79">AQ18/AQ$20</f>
        <v>33.838709677419352</v>
      </c>
      <c r="AR28">
        <f t="shared" si="79"/>
        <v>32.9</v>
      </c>
      <c r="AS28">
        <f t="shared" si="79"/>
        <v>30.93548387096774</v>
      </c>
      <c r="AT28">
        <f t="shared" ref="AT28:AU28" si="80">AT18/AT$20</f>
        <v>30.166666666666668</v>
      </c>
      <c r="AU28">
        <f t="shared" si="80"/>
        <v>32.967741935483872</v>
      </c>
      <c r="AV28">
        <f t="shared" ref="AV28:AW28" si="81">AV18/AV$20</f>
        <v>32.70967741935484</v>
      </c>
      <c r="AW28">
        <f t="shared" si="81"/>
        <v>28.551724137931036</v>
      </c>
      <c r="AX28">
        <f t="shared" ref="AX28:AY28" si="82">AX18/AX$20</f>
        <v>27.06451612903226</v>
      </c>
      <c r="AY28">
        <f t="shared" si="82"/>
        <v>22.766666666666666</v>
      </c>
      <c r="AZ28">
        <f t="shared" ref="AZ28:BB28" si="83">AZ18/AZ$20</f>
        <v>25.193548387096776</v>
      </c>
      <c r="BA28">
        <f t="shared" si="83"/>
        <v>30.6</v>
      </c>
      <c r="BB28">
        <f t="shared" si="83"/>
        <v>31.161290322580644</v>
      </c>
      <c r="BC28">
        <f t="shared" ref="BC28" si="84">BC18/BC$20</f>
        <v>30.451612903225808</v>
      </c>
      <c r="BD28">
        <f t="shared" si="29"/>
        <v>26.5</v>
      </c>
      <c r="BE28">
        <f t="shared" si="29"/>
        <v>22.70967741935484</v>
      </c>
    </row>
    <row r="29" spans="1:57" x14ac:dyDescent="0.35">
      <c r="A29">
        <v>202109</v>
      </c>
      <c r="B29" t="s">
        <v>602</v>
      </c>
      <c r="C29">
        <v>272</v>
      </c>
      <c r="D29" t="str">
        <f>VLOOKUP(B29,'HRG and system LUT'!$P$2:$Q$6,2,0)</f>
        <v>NWL</v>
      </c>
      <c r="E29" s="82">
        <f t="shared" si="0"/>
        <v>44440</v>
      </c>
    </row>
    <row r="30" spans="1:57" x14ac:dyDescent="0.35">
      <c r="A30">
        <v>202109</v>
      </c>
      <c r="B30" t="s">
        <v>604</v>
      </c>
      <c r="C30">
        <v>244</v>
      </c>
      <c r="D30" t="str">
        <f>VLOOKUP(B30,'HRG and system LUT'!$P$2:$Q$6,2,0)</f>
        <v>SEL</v>
      </c>
      <c r="E30" s="82">
        <f t="shared" si="0"/>
        <v>44440</v>
      </c>
    </row>
    <row r="31" spans="1:57" x14ac:dyDescent="0.35">
      <c r="A31">
        <v>202109</v>
      </c>
      <c r="B31" t="s">
        <v>606</v>
      </c>
      <c r="C31">
        <v>181</v>
      </c>
      <c r="D31" t="str">
        <f>VLOOKUP(B31,'HRG and system LUT'!$P$2:$Q$6,2,0)</f>
        <v>SWL</v>
      </c>
      <c r="E31" s="82">
        <f t="shared" si="0"/>
        <v>44440</v>
      </c>
      <c r="N31" t="s">
        <v>610</v>
      </c>
      <c r="O31" s="82">
        <v>44287</v>
      </c>
      <c r="P31" s="82">
        <v>44317</v>
      </c>
      <c r="Q31" s="82">
        <v>44348</v>
      </c>
      <c r="R31" s="82">
        <v>44378</v>
      </c>
      <c r="S31" s="82">
        <v>44409</v>
      </c>
      <c r="T31" s="82">
        <v>44440</v>
      </c>
      <c r="U31" s="82">
        <v>44470</v>
      </c>
      <c r="V31" s="82">
        <v>44501</v>
      </c>
      <c r="W31" s="82">
        <v>44531</v>
      </c>
      <c r="X31" s="82">
        <v>44562</v>
      </c>
      <c r="Y31" s="82">
        <v>44593</v>
      </c>
      <c r="Z31" s="82">
        <v>44621</v>
      </c>
      <c r="AA31" s="82">
        <v>44652</v>
      </c>
      <c r="AB31" s="82">
        <v>44682</v>
      </c>
      <c r="AC31" s="82">
        <v>44713</v>
      </c>
      <c r="AD31" s="82">
        <v>44743</v>
      </c>
      <c r="AE31" s="82">
        <v>44774</v>
      </c>
      <c r="AF31" s="82">
        <v>44805</v>
      </c>
      <c r="AG31" s="82">
        <v>44835</v>
      </c>
      <c r="AH31" s="82">
        <v>44866</v>
      </c>
      <c r="AI31" s="82">
        <v>44896</v>
      </c>
      <c r="AJ31" s="82">
        <v>44927</v>
      </c>
      <c r="AK31" s="82">
        <v>44958</v>
      </c>
      <c r="AL31" s="82">
        <v>44986</v>
      </c>
      <c r="AM31" s="82">
        <v>45017</v>
      </c>
      <c r="AN31" s="82">
        <v>45047</v>
      </c>
      <c r="AO31" s="82">
        <v>45078</v>
      </c>
      <c r="AP31" s="82">
        <v>45108</v>
      </c>
      <c r="AQ31" s="82">
        <v>45139</v>
      </c>
      <c r="AR31" s="82">
        <v>45170</v>
      </c>
      <c r="AS31" s="82">
        <v>45200</v>
      </c>
      <c r="AT31" s="82">
        <v>45231</v>
      </c>
      <c r="AU31" s="82">
        <v>45261</v>
      </c>
      <c r="AV31" s="82">
        <v>45292</v>
      </c>
      <c r="AW31" s="82">
        <v>45323</v>
      </c>
      <c r="AX31" s="82">
        <v>45352</v>
      </c>
      <c r="AY31" s="82">
        <v>45383</v>
      </c>
      <c r="AZ31" s="82">
        <v>45413</v>
      </c>
      <c r="BA31" s="82">
        <v>45444</v>
      </c>
      <c r="BB31" s="82">
        <v>45474</v>
      </c>
      <c r="BC31" s="82">
        <v>45505</v>
      </c>
      <c r="BD31" s="82">
        <v>45536</v>
      </c>
      <c r="BE31" s="82">
        <v>45566</v>
      </c>
    </row>
    <row r="32" spans="1:57" x14ac:dyDescent="0.35">
      <c r="A32">
        <v>202110</v>
      </c>
      <c r="B32" t="s">
        <v>598</v>
      </c>
      <c r="C32">
        <v>181</v>
      </c>
      <c r="D32" t="str">
        <f>VLOOKUP(B32,'HRG and system LUT'!$P$2:$Q$6,2,0)</f>
        <v>NCL</v>
      </c>
      <c r="E32" s="82">
        <f t="shared" si="0"/>
        <v>44470</v>
      </c>
      <c r="N32" t="s">
        <v>106</v>
      </c>
      <c r="O32">
        <f>(O23/'Instructions and bed numbers'!$C$19)*1000</f>
        <v>0.89290792242506967</v>
      </c>
      <c r="P32">
        <f>(P23/'Instructions and bed numbers'!$C$19)*1000</f>
        <v>0.98518913980329248</v>
      </c>
      <c r="Q32">
        <f>(Q23/'Instructions and bed numbers'!$C$19)*1000</f>
        <v>1.1204003867371892</v>
      </c>
      <c r="R32">
        <f>(R23/'Instructions and bed numbers'!$C$19)*1000</f>
        <v>1.0567391890627493</v>
      </c>
      <c r="S32">
        <f>(S23/'Instructions and bed numbers'!$C$19)*1000</f>
        <v>0.96867758997418696</v>
      </c>
      <c r="T32">
        <f>(T23/'Instructions and bed numbers'!$C$19)*1000</f>
        <v>1.0180287777967354</v>
      </c>
      <c r="U32">
        <f>(U23/'Instructions and bed numbers'!$C$19)*1000</f>
        <v>1.0017006896323979</v>
      </c>
      <c r="V32">
        <f>(V23/'Instructions and bed numbers'!$C$19)*1000</f>
        <v>1.1260876983449923</v>
      </c>
      <c r="W32">
        <f>(W23/'Instructions and bed numbers'!$C$19)*1000</f>
        <v>1.1062738385500657</v>
      </c>
      <c r="X32">
        <f>(X23/'Instructions and bed numbers'!$C$19)*1000</f>
        <v>1.1503046380943471</v>
      </c>
      <c r="Y32">
        <f>(Y23/'Instructions and bed numbers'!$C$19)*1000</f>
        <v>1.5965096156189826</v>
      </c>
      <c r="Z32">
        <f>(Z23/'Instructions and bed numbers'!$C$19)*1000</f>
        <v>1.5465818339928781</v>
      </c>
      <c r="AA32">
        <f>(AA23/'Instructions and bed numbers'!$C$19)*1000</f>
        <v>1.7630665984189275</v>
      </c>
      <c r="AB32">
        <f>(AB23/'Instructions and bed numbers'!$C$19)*1000</f>
        <v>1.970378279606585</v>
      </c>
      <c r="AC32">
        <f>(AC23/'Instructions and bed numbers'!$C$19)*1000</f>
        <v>1.9166240118296081</v>
      </c>
      <c r="AD32">
        <f>(AD23/'Instructions and bed numbers'!$C$19)*1000</f>
        <v>1.8547974308028465</v>
      </c>
      <c r="AE32">
        <f>(AE23/'Instructions and bed numbers'!$C$19)*1000</f>
        <v>1.9373551799483739</v>
      </c>
      <c r="AF32">
        <f>(AF23/'Instructions and bed numbers'!$C$19)*1000</f>
        <v>1.7744412216345335</v>
      </c>
      <c r="AG32">
        <f>(AG23/'Instructions and bed numbers'!$C$19)*1000</f>
        <v>1.9098359302331982</v>
      </c>
      <c r="AH32">
        <f>(AH23/'Instructions and bed numbers'!$C$19)*1000</f>
        <v>1.7971904680657453</v>
      </c>
      <c r="AI32">
        <f>(AI23/'Instructions and bed numbers'!$C$19)*1000</f>
        <v>2.0309206289799713</v>
      </c>
      <c r="AJ32">
        <f>(AJ23/'Instructions and bed numbers'!$C$19)*1000</f>
        <v>1.9373551799483739</v>
      </c>
      <c r="AK32">
        <f>(AK23/'Instructions and bed numbers'!$C$19)*1000</f>
        <v>1.7732225120042897</v>
      </c>
      <c r="AL32">
        <f>(AL23/'Instructions and bed numbers'!$C$19)*1000</f>
        <v>1.8162704812016006</v>
      </c>
      <c r="AM32">
        <f>(AM23/'Instructions and bed numbers'!$C$19)*1000</f>
        <v>1.5469487573224137</v>
      </c>
      <c r="AN32">
        <f>(AN23/'Instructions and bed numbers'!$C$19)*1000</f>
        <v>1.7116973322839326</v>
      </c>
      <c r="AO32">
        <f>(AO23/'Instructions and bed numbers'!$C$19)*1000</f>
        <v>1.88250014218279</v>
      </c>
      <c r="AP32">
        <f>(AP23/'Instructions and bed numbers'!$C$19)*1000</f>
        <v>1.6016203334232295</v>
      </c>
      <c r="AQ32">
        <f>(AQ23/'Instructions and bed numbers'!$C$19)*1000</f>
        <v>1.9043320802901631</v>
      </c>
      <c r="AR32">
        <f>(AR23/'Instructions and bed numbers'!$C$19)*1000</f>
        <v>1.7460046635955182</v>
      </c>
      <c r="AS32">
        <f>(AS23/'Instructions and bed numbers'!$C$19)*1000</f>
        <v>1.8547974308028465</v>
      </c>
      <c r="AT32">
        <f>(AT23/'Instructions and bed numbers'!$C$19)*1000</f>
        <v>1.6948188591252915</v>
      </c>
      <c r="AU32">
        <f>(AU23/'Instructions and bed numbers'!$C$19)*1000</f>
        <v>1.9098359302331982</v>
      </c>
      <c r="AV32">
        <f>(AV23/'Instructions and bed numbers'!$C$19)*1000</f>
        <v>1.9263474800623037</v>
      </c>
      <c r="AW32">
        <f>(AW23/'Instructions and bed numbers'!$C$19)*1000</f>
        <v>1.5120404309021058</v>
      </c>
      <c r="AX32">
        <f>(AX23/'Instructions and bed numbers'!$C$19)*1000</f>
        <v>1.3979778855309288</v>
      </c>
      <c r="AY32">
        <f>(AY23/'Instructions and bed numbers'!$C$19)*1000</f>
        <v>1.2796451117556731</v>
      </c>
      <c r="AZ32">
        <f>(AZ23/'Instructions and bed numbers'!$C$19)*1000</f>
        <v>1.7172011822269677</v>
      </c>
      <c r="BA32">
        <f>(BA23/'Instructions and bed numbers'!$C$19)*1000</f>
        <v>2.8777796735483139</v>
      </c>
      <c r="BB32">
        <f>(BB23/'Instructions and bed numbers'!$C$19)*1000</f>
        <v>2.9170404698086312</v>
      </c>
      <c r="BC32">
        <f>(BC23/'Instructions and bed numbers'!$C$19)*1000</f>
        <v>2.7464211215745413</v>
      </c>
      <c r="BD32">
        <f>(BD23/'Instructions and bed numbers'!$C$19)*1000</f>
        <v>2.4682932377864981</v>
      </c>
      <c r="BE32">
        <f>(BE23/'Instructions and bed numbers'!$C$19)*1000</f>
        <v>2.3226246759608347</v>
      </c>
    </row>
    <row r="33" spans="1:57" x14ac:dyDescent="0.35">
      <c r="A33">
        <v>202110</v>
      </c>
      <c r="B33" t="s">
        <v>600</v>
      </c>
      <c r="C33">
        <v>182</v>
      </c>
      <c r="D33" t="str">
        <f>VLOOKUP(B33,'HRG and system LUT'!$P$2:$Q$6,2,0)</f>
        <v>NEL</v>
      </c>
      <c r="E33" s="82">
        <f t="shared" si="0"/>
        <v>44470</v>
      </c>
      <c r="N33" t="s">
        <v>108</v>
      </c>
      <c r="O33">
        <f>(O24/'Instructions and bed numbers'!$C$20)*1000</f>
        <v>0.56218905472636815</v>
      </c>
      <c r="P33">
        <f>(P24/'Instructions and bed numbers'!$C$20)*1000</f>
        <v>0.62108810784785751</v>
      </c>
      <c r="Q33">
        <f>(Q24/'Instructions and bed numbers'!$C$20)*1000</f>
        <v>0.66666666666666663</v>
      </c>
      <c r="R33">
        <f>(R24/'Instructions and bed numbers'!$C$20)*1000</f>
        <v>0.66441983630235912</v>
      </c>
      <c r="S33">
        <f>(S24/'Instructions and bed numbers'!$C$20)*1000</f>
        <v>0.62108810784785751</v>
      </c>
      <c r="T33">
        <f>(T24/'Instructions and bed numbers'!$C$20)*1000</f>
        <v>0.71144278606965172</v>
      </c>
      <c r="U33">
        <f>(U24/'Instructions and bed numbers'!$C$20)*1000</f>
        <v>0.87144920558497829</v>
      </c>
      <c r="V33">
        <f>(V24/'Instructions and bed numbers'!$C$20)*1000</f>
        <v>0.85572139303482586</v>
      </c>
      <c r="W33">
        <f>(W24/'Instructions and bed numbers'!$C$20)*1000</f>
        <v>0.81848820414058732</v>
      </c>
      <c r="X33">
        <f>(X24/'Instructions and bed numbers'!$C$20)*1000</f>
        <v>0.84256138661531055</v>
      </c>
      <c r="Y33">
        <f>(Y24/'Instructions and bed numbers'!$C$20)*1000</f>
        <v>0.82089552238805963</v>
      </c>
      <c r="Z33">
        <f>(Z24/'Instructions and bed numbers'!$C$20)*1000</f>
        <v>0.90515166104959066</v>
      </c>
      <c r="AA33">
        <f>(AA24/'Instructions and bed numbers'!$C$20)*1000</f>
        <v>0.82587064676616906</v>
      </c>
      <c r="AB33">
        <f>(AB24/'Instructions and bed numbers'!$C$20)*1000</f>
        <v>0.76071256620125172</v>
      </c>
      <c r="AC33">
        <f>(AC24/'Instructions and bed numbers'!$C$20)*1000</f>
        <v>0.77114427860696533</v>
      </c>
      <c r="AD33">
        <f>(AD24/'Instructions and bed numbers'!$C$20)*1000</f>
        <v>0.95329802599903701</v>
      </c>
      <c r="AE33">
        <f>(AE24/'Instructions and bed numbers'!$C$20)*1000</f>
        <v>0.91959557053442464</v>
      </c>
      <c r="AF33">
        <f>(AF24/'Instructions and bed numbers'!$C$20)*1000</f>
        <v>0.82089552238805963</v>
      </c>
      <c r="AG33">
        <f>(AG24/'Instructions and bed numbers'!$C$20)*1000</f>
        <v>0.78478574867597495</v>
      </c>
      <c r="AH33">
        <f>(AH24/'Instructions and bed numbers'!$C$20)*1000</f>
        <v>0.76119402985074625</v>
      </c>
      <c r="AI33">
        <f>(AI24/'Instructions and bed numbers'!$C$20)*1000</f>
        <v>1.035146846413096</v>
      </c>
      <c r="AJ33">
        <f>(AJ24/'Instructions and bed numbers'!$C$20)*1000</f>
        <v>0.89552238805970152</v>
      </c>
      <c r="AK33">
        <f>(AK24/'Instructions and bed numbers'!$C$20)*1000</f>
        <v>0.95948827292110872</v>
      </c>
      <c r="AL33">
        <f>(AL24/'Instructions and bed numbers'!$C$20)*1000</f>
        <v>0.90033702455464615</v>
      </c>
      <c r="AM33">
        <f>(AM24/'Instructions and bed numbers'!$C$20)*1000</f>
        <v>0.72139303482587058</v>
      </c>
      <c r="AN33">
        <f>(AN24/'Instructions and bed numbers'!$C$20)*1000</f>
        <v>0.6596051998074145</v>
      </c>
      <c r="AO33">
        <f>(AO24/'Instructions and bed numbers'!$C$20)*1000</f>
        <v>0.56218905472636815</v>
      </c>
      <c r="AP33">
        <f>(AP24/'Instructions and bed numbers'!$C$20)*1000</f>
        <v>0.28406355320173327</v>
      </c>
      <c r="AQ33">
        <f>(AQ24/'Instructions and bed numbers'!$C$20)*1000</f>
        <v>0.30813673567645644</v>
      </c>
      <c r="AR33">
        <f>(AR24/'Instructions and bed numbers'!$C$20)*1000</f>
        <v>0.4228855721393035</v>
      </c>
      <c r="AS33">
        <f>(AS24/'Instructions and bed numbers'!$C$20)*1000</f>
        <v>0.34183919114106887</v>
      </c>
      <c r="AT33">
        <f>(AT24/'Instructions and bed numbers'!$C$20)*1000</f>
        <v>0.44776119402985076</v>
      </c>
      <c r="AU33">
        <f>(AU24/'Instructions and bed numbers'!$C$20)*1000</f>
        <v>0.43331728454501683</v>
      </c>
      <c r="AV33">
        <f>(AV24/'Instructions and bed numbers'!$C$20)*1000</f>
        <v>0.44776119402985076</v>
      </c>
      <c r="AW33">
        <f>(AW24/'Instructions and bed numbers'!$C$20)*1000</f>
        <v>0.38085434894493053</v>
      </c>
      <c r="AX33">
        <f>(AX24/'Instructions and bed numbers'!$C$20)*1000</f>
        <v>0.39480019258545979</v>
      </c>
      <c r="AY33">
        <f>(AY24/'Instructions and bed numbers'!$C$20)*1000</f>
        <v>0.4228855721393035</v>
      </c>
      <c r="AZ33">
        <f>(AZ24/'Instructions and bed numbers'!$C$20)*1000</f>
        <v>0.34665382763601349</v>
      </c>
      <c r="BA33">
        <f>(BA24/'Instructions and bed numbers'!$C$20)*1000</f>
        <v>0.32835820895522388</v>
      </c>
      <c r="BB33">
        <f>(BB24/'Instructions and bed numbers'!$C$20)*1000</f>
        <v>0.29369282619162251</v>
      </c>
      <c r="BC33">
        <f>(BC24/'Instructions and bed numbers'!$C$20)*1000</f>
        <v>0.42850264805007227</v>
      </c>
      <c r="BD33">
        <f>(BD24/'Instructions and bed numbers'!$C$20)*1000</f>
        <v>0.37313432835820898</v>
      </c>
      <c r="BE33">
        <f>(BE24/'Instructions and bed numbers'!$C$20)*1000</f>
        <v>0.21184400577756379</v>
      </c>
    </row>
    <row r="34" spans="1:57" x14ac:dyDescent="0.35">
      <c r="A34">
        <v>202110</v>
      </c>
      <c r="B34" t="s">
        <v>602</v>
      </c>
      <c r="C34">
        <v>269</v>
      </c>
      <c r="D34" t="str">
        <f>VLOOKUP(B34,'HRG and system LUT'!$P$2:$Q$6,2,0)</f>
        <v>NWL</v>
      </c>
      <c r="E34" s="82">
        <f t="shared" si="0"/>
        <v>44470</v>
      </c>
      <c r="N34" t="s">
        <v>110</v>
      </c>
      <c r="O34">
        <f>(O25/'Instructions and bed numbers'!$C$21)*1000</f>
        <v>1.1637155176022438</v>
      </c>
      <c r="P34">
        <f>(P25/'Instructions and bed numbers'!$C$21)*1000</f>
        <v>1.3044200394566807</v>
      </c>
      <c r="Q34">
        <f>(Q25/'Instructions and bed numbers'!$C$21)*1000</f>
        <v>1.2976683829377538</v>
      </c>
      <c r="R34">
        <f>(R25/'Instructions and bed numbers'!$C$21)*1000</f>
        <v>1.3732869359497353</v>
      </c>
      <c r="S34">
        <f>(S25/'Instructions and bed numbers'!$C$21)*1000</f>
        <v>1.2071961855841331</v>
      </c>
      <c r="T34">
        <f>(T25/'Instructions and bed numbers'!$C$21)*1000</f>
        <v>1.1385993553518354</v>
      </c>
      <c r="U34">
        <f>(U25/'Instructions and bed numbers'!$C$21)*1000</f>
        <v>1.0897173621548046</v>
      </c>
      <c r="V34">
        <f>(V25/'Instructions and bed numbers'!$C$21)*1000</f>
        <v>1.1302273012683663</v>
      </c>
      <c r="W34">
        <f>(W25/'Instructions and bed numbers'!$C$21)*1000</f>
        <v>0.94793257525733943</v>
      </c>
      <c r="X34">
        <f>(X25/'Instructions and bed numbers'!$C$21)*1000</f>
        <v>1.0330034473958187</v>
      </c>
      <c r="Y34">
        <f>(Y25/'Instructions and bed numbers'!$C$21)*1000</f>
        <v>1.0494967797491974</v>
      </c>
      <c r="Z34">
        <f>(Z25/'Instructions and bed numbers'!$C$21)*1000</f>
        <v>1.154533264736503</v>
      </c>
      <c r="AA34">
        <f>(AA25/'Instructions and bed numbers'!$C$21)*1000</f>
        <v>1.1218552471848968</v>
      </c>
      <c r="AB34">
        <f>(AB25/'Instructions and bed numbers'!$C$21)*1000</f>
        <v>1.2112471794954891</v>
      </c>
      <c r="AC34">
        <f>(AC25/'Instructions and bed numbers'!$C$21)*1000</f>
        <v>1.1134831931014273</v>
      </c>
      <c r="AD34">
        <f>(AD25/'Instructions and bed numbers'!$C$21)*1000</f>
        <v>0.94793257525733943</v>
      </c>
      <c r="AE34">
        <f>(AE25/'Instructions and bed numbers'!$C$21)*1000</f>
        <v>1.0897173621548046</v>
      </c>
      <c r="AF34">
        <f>(AF25/'Instructions and bed numbers'!$C$21)*1000</f>
        <v>1.2474360584369375</v>
      </c>
      <c r="AG34">
        <f>(AG25/'Instructions and bed numbers'!$C$21)*1000</f>
        <v>1.1666862464705716</v>
      </c>
      <c r="AH34">
        <f>(AH25/'Instructions and bed numbers'!$C$21)*1000</f>
        <v>0.971158273682448</v>
      </c>
      <c r="AI34">
        <f>(AI25/'Instructions and bed numbers'!$C$21)*1000</f>
        <v>1.2234001612295575</v>
      </c>
      <c r="AJ34">
        <f>(AJ25/'Instructions and bed numbers'!$C$21)*1000</f>
        <v>1.1707372403819276</v>
      </c>
      <c r="AK34">
        <f>(AK25/'Instructions and bed numbers'!$C$21)*1000</f>
        <v>1.0225866059094741</v>
      </c>
      <c r="AL34">
        <f>(AL25/'Instructions and bed numbers'!$C$21)*1000</f>
        <v>0.96413655090276407</v>
      </c>
      <c r="AM34">
        <f>(AM25/'Instructions and bed numbers'!$C$21)*1000</f>
        <v>1.0506927874754071</v>
      </c>
      <c r="AN34">
        <f>(AN25/'Instructions and bed numbers'!$C$21)*1000</f>
        <v>0.90337164223242172</v>
      </c>
      <c r="AO34">
        <f>(AO25/'Instructions and bed numbers'!$C$21)*1000</f>
        <v>0.94185608439030521</v>
      </c>
      <c r="AP34">
        <f>(AP25/'Instructions and bed numbers'!$C$21)*1000</f>
        <v>1.0249014595731063</v>
      </c>
      <c r="AQ34">
        <f>(AQ25/'Instructions and bed numbers'!$C$21)*1000</f>
        <v>1.1342782951797226</v>
      </c>
      <c r="AR34">
        <f>(AR25/'Instructions and bed numbers'!$C$21)*1000</f>
        <v>1.1595294905605089</v>
      </c>
      <c r="AS34">
        <f>(AS25/'Instructions and bed numbers'!$C$21)*1000</f>
        <v>0.99249350828225713</v>
      </c>
      <c r="AT34">
        <f>(AT25/'Instructions and bed numbers'!$C$21)*1000</f>
        <v>0.89162375988948883</v>
      </c>
      <c r="AU34">
        <f>(AU25/'Instructions and bed numbers'!$C$21)*1000</f>
        <v>1.17883922820464</v>
      </c>
      <c r="AV34">
        <f>(AV25/'Instructions and bed numbers'!$C$21)*1000</f>
        <v>1.2152981734068453</v>
      </c>
      <c r="AW34">
        <f>(AW25/'Instructions and bed numbers'!$C$21)*1000</f>
        <v>1.0825932004486267</v>
      </c>
      <c r="AX34">
        <f>(AX25/'Instructions and bed numbers'!$C$21)*1000</f>
        <v>1.0086974839276819</v>
      </c>
      <c r="AY34">
        <f>(AY25/'Instructions and bed numbers'!$C$21)*1000</f>
        <v>0.53999748838377493</v>
      </c>
      <c r="AZ34">
        <f>(AZ25/'Instructions and bed numbers'!$C$21)*1000</f>
        <v>0.47801728154002582</v>
      </c>
      <c r="BA34">
        <f>(BA25/'Instructions and bed numbers'!$C$21)*1000</f>
        <v>0.51488132613336679</v>
      </c>
      <c r="BB34">
        <f>(BB25/'Instructions and bed numbers'!$C$21)*1000</f>
        <v>0.53878219021036811</v>
      </c>
      <c r="BC34">
        <f>(BC25/'Instructions and bed numbers'!$C$21)*1000</f>
        <v>0.56308815367850495</v>
      </c>
      <c r="BD34">
        <f>(BD25/'Instructions and bed numbers'!$C$21)*1000</f>
        <v>0.47302105571601993</v>
      </c>
      <c r="BE34">
        <f>(BE25/'Instructions and bed numbers'!$C$21)*1000</f>
        <v>0.41725237286968359</v>
      </c>
    </row>
    <row r="35" spans="1:57" x14ac:dyDescent="0.35">
      <c r="A35">
        <v>202110</v>
      </c>
      <c r="B35" t="s">
        <v>604</v>
      </c>
      <c r="C35">
        <v>306</v>
      </c>
      <c r="D35" t="str">
        <f>VLOOKUP(B35,'HRG and system LUT'!$P$2:$Q$6,2,0)</f>
        <v>SEL</v>
      </c>
      <c r="E35" s="82">
        <f t="shared" si="0"/>
        <v>44470</v>
      </c>
      <c r="N35" t="s">
        <v>112</v>
      </c>
      <c r="O35">
        <f>(O26/'Instructions and bed numbers'!$C$22)*1000</f>
        <v>1.2067028188968683</v>
      </c>
      <c r="P35">
        <f>(P26/'Instructions and bed numbers'!$C$22)*1000</f>
        <v>1.1866882886631083</v>
      </c>
      <c r="Q35">
        <f>(Q26/'Instructions and bed numbers'!$C$22)*1000</f>
        <v>1.2555571840343935</v>
      </c>
      <c r="R35">
        <f>(R26/'Instructions and bed numbers'!$C$22)*1000</f>
        <v>1.3237957005006786</v>
      </c>
      <c r="S35">
        <f>(S26/'Instructions and bed numbers'!$C$22)*1000</f>
        <v>1.3805298019507075</v>
      </c>
      <c r="T35">
        <f>(T26/'Instructions and bed numbers'!$C$22)*1000</f>
        <v>1.1920465093556107</v>
      </c>
      <c r="U35">
        <f>(U26/'Instructions and bed numbers'!$C$22)*1000</f>
        <v>1.4467195869757414</v>
      </c>
      <c r="V35">
        <f>(V26/'Instructions and bed numbers'!$C$22)*1000</f>
        <v>1.4021202794469685</v>
      </c>
      <c r="W35">
        <f>(W26/'Instructions and bed numbers'!$C$22)*1000</f>
        <v>1.4136246944632245</v>
      </c>
      <c r="X35">
        <f>(X26/'Instructions and bed numbers'!$C$22)*1000</f>
        <v>1.3663462765882004</v>
      </c>
      <c r="Y35">
        <f>(Y26/'Instructions and bed numbers'!$C$22)*1000</f>
        <v>1.5389125018320386</v>
      </c>
      <c r="Z35">
        <f>(Z26/'Instructions and bed numbers'!$C$22)*1000</f>
        <v>1.3568905930131954</v>
      </c>
      <c r="AA35">
        <f>(AA26/'Instructions and bed numbers'!$C$22)*1000</f>
        <v>1.2702134935756508</v>
      </c>
      <c r="AB35">
        <f>(AB26/'Instructions and bed numbers'!$C$22)*1000</f>
        <v>1.3332513840756834</v>
      </c>
      <c r="AC35">
        <f>(AC26/'Instructions and bed numbers'!$C$22)*1000</f>
        <v>1.5291416288045339</v>
      </c>
      <c r="AD35">
        <f>(AD26/'Instructions and bed numbers'!$C$22)*1000</f>
        <v>1.4892701630632634</v>
      </c>
      <c r="AE35">
        <f>(AE26/'Instructions and bed numbers'!$C$22)*1000</f>
        <v>1.3096121751381713</v>
      </c>
      <c r="AF35">
        <f>(AF26/'Instructions and bed numbers'!$C$22)*1000</f>
        <v>1.4314328985294837</v>
      </c>
      <c r="AG35">
        <f>(AG26/'Instructions and bed numbers'!$C$22)*1000</f>
        <v>1.0921314529130597</v>
      </c>
      <c r="AH35">
        <f>(AH26/'Instructions and bed numbers'!$C$22)*1000</f>
        <v>1.1334212711905809</v>
      </c>
      <c r="AI35">
        <f>(AI26/'Instructions and bed numbers'!$C$22)*1000</f>
        <v>1.4041690108882197</v>
      </c>
      <c r="AJ35">
        <f>(AJ26/'Instructions and bed numbers'!$C$22)*1000</f>
        <v>1.2528780736881422</v>
      </c>
      <c r="AK35">
        <f>(AK26/'Instructions and bed numbers'!$C$22)*1000</f>
        <v>1.3243022549779111</v>
      </c>
      <c r="AL35">
        <f>(AL26/'Instructions and bed numbers'!$C$22)*1000</f>
        <v>1.5270928973632827</v>
      </c>
      <c r="AM35">
        <f>(AM26/'Instructions and bed numbers'!$C$22)*1000</f>
        <v>1.1041086521080659</v>
      </c>
      <c r="AN35">
        <f>(AN26/'Instructions and bed numbers'!$C$22)*1000</f>
        <v>1.0921314529130597</v>
      </c>
      <c r="AO35">
        <f>(AO26/'Instructions and bed numbers'!$C$22)*1000</f>
        <v>1.0210562313742733</v>
      </c>
      <c r="AP35">
        <f>(AP26/'Instructions and bed numbers'!$C$22)*1000</f>
        <v>0.81318878745041678</v>
      </c>
      <c r="AQ35">
        <f>(AQ26/'Instructions and bed numbers'!$C$22)*1000</f>
        <v>1.1583212379380936</v>
      </c>
      <c r="AR35">
        <f>(AR26/'Instructions and bed numbers'!$C$22)*1000</f>
        <v>0.90869119155796574</v>
      </c>
      <c r="AS35">
        <f>(AS26/'Instructions and bed numbers'!$C$22)*1000</f>
        <v>0.87465073068794819</v>
      </c>
      <c r="AT35">
        <f>(AT26/'Instructions and bed numbers'!$C$22)*1000</f>
        <v>0.90380575504421323</v>
      </c>
      <c r="AU35">
        <f>(AU26/'Instructions and bed numbers'!$C$22)*1000</f>
        <v>0.73754331885037794</v>
      </c>
      <c r="AV35">
        <f>(AV26/'Instructions and bed numbers'!$C$22)*1000</f>
        <v>0.63353079952532465</v>
      </c>
      <c r="AW35">
        <f>(AW26/'Instructions and bed numbers'!$C$22)*1000</f>
        <v>0.6519530795938685</v>
      </c>
      <c r="AX35">
        <f>(AX26/'Instructions and bed numbers'!$C$22)*1000</f>
        <v>0.54842964735028099</v>
      </c>
      <c r="AY35">
        <f>(AY26/'Instructions and bed numbers'!$C$22)*1000</f>
        <v>0.62045043724656801</v>
      </c>
      <c r="AZ35">
        <f>(AZ26/'Instructions and bed numbers'!$C$22)*1000</f>
        <v>0.69499274276285616</v>
      </c>
      <c r="BA35">
        <f>(BA26/'Instructions and bed numbers'!$C$22)*1000</f>
        <v>0.58136694513654796</v>
      </c>
      <c r="BB35">
        <f>(BB26/'Instructions and bed numbers'!$C$22)*1000</f>
        <v>0.63825864131282706</v>
      </c>
      <c r="BC35">
        <f>(BC26/'Instructions and bed numbers'!$C$22)*1000</f>
        <v>0.66189785025033931</v>
      </c>
      <c r="BD35">
        <f>(BD26/'Instructions and bed numbers'!$C$22)*1000</f>
        <v>0.55693976256778543</v>
      </c>
      <c r="BE35">
        <f>(BE26/'Instructions and bed numbers'!$C$22)*1000</f>
        <v>0.37349950121269143</v>
      </c>
    </row>
    <row r="36" spans="1:57" x14ac:dyDescent="0.35">
      <c r="A36">
        <v>202110</v>
      </c>
      <c r="B36" t="s">
        <v>606</v>
      </c>
      <c r="C36">
        <v>202</v>
      </c>
      <c r="D36" t="str">
        <f>VLOOKUP(B36,'HRG and system LUT'!$P$2:$Q$6,2,0)</f>
        <v>SWL</v>
      </c>
      <c r="E36" s="82">
        <f t="shared" si="0"/>
        <v>44470</v>
      </c>
      <c r="N36" t="s">
        <v>114</v>
      </c>
      <c r="O36">
        <f>(O27/'Instructions and bed numbers'!$C$23)*1000</f>
        <v>0.5924996514707932</v>
      </c>
      <c r="P36">
        <f>(P27/'Instructions and bed numbers'!$C$23)*1000</f>
        <v>0.67119979492991189</v>
      </c>
      <c r="Q36">
        <f>(Q27/'Instructions and bed numbers'!$C$23)*1000</f>
        <v>0.64477903248292212</v>
      </c>
      <c r="R36">
        <f>(R27/'Instructions and bed numbers'!$C$23)*1000</f>
        <v>0.67794552151212206</v>
      </c>
      <c r="S36">
        <f>(S27/'Instructions and bed numbers'!$C$23)*1000</f>
        <v>0.6948098379676475</v>
      </c>
      <c r="T36">
        <f>(T27/'Instructions and bed numbers'!$C$23)*1000</f>
        <v>0.63083786421302102</v>
      </c>
      <c r="U36">
        <f>(U27/'Instructions and bed numbers'!$C$23)*1000</f>
        <v>0.68131838480322726</v>
      </c>
      <c r="V36">
        <f>(V27/'Instructions and bed numbers'!$C$23)*1000</f>
        <v>0.8643524327338632</v>
      </c>
      <c r="W36">
        <f>(W27/'Instructions and bed numbers'!$C$23)*1000</f>
        <v>0.7487756506253288</v>
      </c>
      <c r="X36">
        <f>(X27/'Instructions and bed numbers'!$C$23)*1000</f>
        <v>0.76563996708085424</v>
      </c>
      <c r="Y36">
        <f>(Y27/'Instructions and bed numbers'!$C$23)*1000</f>
        <v>0.73191133416980336</v>
      </c>
      <c r="Z36">
        <f>(Z27/'Instructions and bed numbers'!$C$23)*1000</f>
        <v>0.77913142024527449</v>
      </c>
      <c r="AA36">
        <f>(AA27/'Instructions and bed numbers'!$C$23)*1000</f>
        <v>0.65523490868534784</v>
      </c>
      <c r="AB36">
        <f>(AB27/'Instructions and bed numbers'!$C$23)*1000</f>
        <v>0.7251656075875933</v>
      </c>
      <c r="AC36">
        <f>(AC27/'Instructions and bed numbers'!$C$23)*1000</f>
        <v>0.73539662623727864</v>
      </c>
      <c r="AD36">
        <f>(AD27/'Instructions and bed numbers'!$C$23)*1000</f>
        <v>0.74540278733422383</v>
      </c>
      <c r="AE36">
        <f>(AE27/'Instructions and bed numbers'!$C$23)*1000</f>
        <v>0.74540278733422383</v>
      </c>
      <c r="AF36">
        <f>(AF27/'Instructions and bed numbers'!$C$23)*1000</f>
        <v>0.71797016589990237</v>
      </c>
      <c r="AG36">
        <f>(AG27/'Instructions and bed numbers'!$C$23)*1000</f>
        <v>0.7487756506253288</v>
      </c>
      <c r="AH36">
        <f>(AH27/'Instructions and bed numbers'!$C$23)*1000</f>
        <v>0.74585250243970447</v>
      </c>
      <c r="AI36">
        <f>(AI27/'Instructions and bed numbers'!$C$23)*1000</f>
        <v>0.8094871898652205</v>
      </c>
      <c r="AJ36">
        <f>(AJ27/'Instructions and bed numbers'!$C$23)*1000</f>
        <v>0.65433547847438644</v>
      </c>
      <c r="AK36">
        <f>(AK27/'Instructions and bed numbers'!$C$23)*1000</f>
        <v>0.7543167831750015</v>
      </c>
      <c r="AL36">
        <f>(AL27/'Instructions and bed numbers'!$C$23)*1000</f>
        <v>0.45196368100808137</v>
      </c>
      <c r="AM36">
        <f>(AM27/'Instructions and bed numbers'!$C$23)*1000</f>
        <v>0.35549979088247596</v>
      </c>
      <c r="AN36">
        <f>(AN27/'Instructions and bed numbers'!$C$23)*1000</f>
        <v>0.34403205569271872</v>
      </c>
      <c r="AO36">
        <f>(AO27/'Instructions and bed numbers'!$C$23)*1000</f>
        <v>0.37641154328732751</v>
      </c>
      <c r="AP36">
        <f>(AP27/'Instructions and bed numbers'!$C$23)*1000</f>
        <v>0.34740491898382375</v>
      </c>
      <c r="AQ36">
        <f>(AQ27/'Instructions and bed numbers'!$C$23)*1000</f>
        <v>0.38450641518597967</v>
      </c>
      <c r="AR36">
        <f>(AR27/'Instructions and bed numbers'!$C$23)*1000</f>
        <v>0.46005855290673364</v>
      </c>
      <c r="AS36">
        <f>(AS27/'Instructions and bed numbers'!$C$23)*1000</f>
        <v>0.40811645822371528</v>
      </c>
      <c r="AT36">
        <f>(AT27/'Instructions and bed numbers'!$C$23)*1000</f>
        <v>0.41474975602955527</v>
      </c>
      <c r="AU36">
        <f>(AU27/'Instructions and bed numbers'!$C$23)*1000</f>
        <v>0.46545513417250173</v>
      </c>
      <c r="AV36">
        <f>(AV27/'Instructions and bed numbers'!$C$23)*1000</f>
        <v>0.46208227088139658</v>
      </c>
      <c r="AW36">
        <f>(AW27/'Instructions and bed numbers'!$C$23)*1000</f>
        <v>0.42544599720215176</v>
      </c>
      <c r="AX36">
        <f>(AX27/'Instructions and bed numbers'!$C$23)*1000</f>
        <v>0.46545513417250173</v>
      </c>
      <c r="AY36">
        <f>(AY27/'Instructions and bed numbers'!$C$23)*1000</f>
        <v>0.40777917189460477</v>
      </c>
      <c r="AZ36">
        <f>(AZ27/'Instructions and bed numbers'!$C$23)*1000</f>
        <v>0.4452179544258712</v>
      </c>
      <c r="BA36">
        <f>(BA27/'Instructions and bed numbers'!$C$23)*1000</f>
        <v>0.36247037501742646</v>
      </c>
      <c r="BB36">
        <f>(BB27/'Instructions and bed numbers'!$C$23)*1000</f>
        <v>0.3608963721482441</v>
      </c>
      <c r="BC36">
        <f>(BC27/'Instructions and bed numbers'!$C$23)*1000</f>
        <v>0.25971047341509157</v>
      </c>
      <c r="BD36">
        <f>(BD27/'Instructions and bed numbers'!$C$23)*1000</f>
        <v>0.20563223198104</v>
      </c>
      <c r="BE36">
        <f>(BE27/'Instructions and bed numbers'!$C$23)*1000</f>
        <v>0.18888034430188474</v>
      </c>
    </row>
    <row r="37" spans="1:57" x14ac:dyDescent="0.35">
      <c r="A37">
        <v>202111</v>
      </c>
      <c r="B37" t="s">
        <v>598</v>
      </c>
      <c r="C37">
        <v>172</v>
      </c>
      <c r="D37" t="str">
        <f>VLOOKUP(B37,'HRG and system LUT'!$P$2:$Q$6,2,0)</f>
        <v>NCL</v>
      </c>
      <c r="E37" s="82">
        <f t="shared" si="0"/>
        <v>44501</v>
      </c>
      <c r="N37" t="s">
        <v>115</v>
      </c>
      <c r="O37">
        <f>(O28/'Instructions and bed numbers'!$C$24)*1000</f>
        <v>0.87146559742804752</v>
      </c>
      <c r="P37">
        <f>(P28/'Instructions and bed numbers'!$C$24)*1000</f>
        <v>0.94385710702553038</v>
      </c>
      <c r="Q37">
        <f>(Q28/'Instructions and bed numbers'!$C$24)*1000</f>
        <v>0.97802823006691775</v>
      </c>
      <c r="R37">
        <f>(R28/'Instructions and bed numbers'!$C$24)*1000</f>
        <v>1.0050330306290371</v>
      </c>
      <c r="S37">
        <f>(S28/'Instructions and bed numbers'!$C$24)*1000</f>
        <v>0.96220988410658248</v>
      </c>
      <c r="T37">
        <f>(T28/'Instructions and bed numbers'!$C$24)*1000</f>
        <v>0.92023154795770012</v>
      </c>
      <c r="U37">
        <f>(U28/'Instructions and bed numbers'!$C$24)*1000</f>
        <v>0.99629361297139341</v>
      </c>
      <c r="V37">
        <f>(V28/'Instructions and bed numbers'!$C$24)*1000</f>
        <v>1.061110960598918</v>
      </c>
      <c r="W37">
        <f>(W28/'Instructions and bed numbers'!$C$24)*1000</f>
        <v>0.98405842825069201</v>
      </c>
      <c r="X37">
        <f>(X28/'Instructions and bed numbers'!$C$24)*1000</f>
        <v>1.0094027394578591</v>
      </c>
      <c r="Y37">
        <f>(Y28/'Instructions and bed numbers'!$C$24)*1000</f>
        <v>1.1030393572183284</v>
      </c>
      <c r="Z37">
        <f>(Z28/'Instructions and bed numbers'!$C$24)*1000</f>
        <v>1.1116539260522915</v>
      </c>
      <c r="AA37">
        <f>(AA28/'Instructions and bed numbers'!$C$24)*1000</f>
        <v>1.0764632042841791</v>
      </c>
      <c r="AB37">
        <f>(AB28/'Instructions and bed numbers'!$C$24)*1000</f>
        <v>1.1466115966828665</v>
      </c>
      <c r="AC37">
        <f>(AC28/'Instructions and bed numbers'!$C$24)*1000</f>
        <v>1.1577397885002665</v>
      </c>
      <c r="AD37">
        <f>(AD28/'Instructions and bed numbers'!$C$24)*1000</f>
        <v>1.1404940043225158</v>
      </c>
      <c r="AE37">
        <f>(AE28/'Instructions and bed numbers'!$C$24)*1000</f>
        <v>1.1448637131513377</v>
      </c>
      <c r="AF37">
        <f>(AF28/'Instructions and bed numbers'!$C$24)*1000</f>
        <v>1.1505152032366144</v>
      </c>
      <c r="AG37">
        <f>(AG28/'Instructions and bed numbers'!$C$24)*1000</f>
        <v>1.0933011489712392</v>
      </c>
      <c r="AH37">
        <f>(AH28/'Instructions and bed numbers'!$C$24)*1000</f>
        <v>1.0358249121761356</v>
      </c>
      <c r="AI37">
        <f>(AI28/'Instructions and bed numbers'!$C$24)*1000</f>
        <v>1.2436191326827131</v>
      </c>
      <c r="AJ37">
        <f>(AJ28/'Instructions and bed numbers'!$C$24)*1000</f>
        <v>1.1238891107729929</v>
      </c>
      <c r="AK37">
        <f>(AK28/'Instructions and bed numbers'!$C$24)*1000</f>
        <v>1.1165854545876761</v>
      </c>
      <c r="AL37">
        <f>(AL28/'Instructions and bed numbers'!$C$24)*1000</f>
        <v>1.0592174201064284</v>
      </c>
      <c r="AM37">
        <f>(AM28/'Instructions and bed numbers'!$C$24)*1000</f>
        <v>0.89946086532470004</v>
      </c>
      <c r="AN37">
        <f>(AN28/'Instructions and bed numbers'!$C$24)*1000</f>
        <v>0.87743753282743764</v>
      </c>
      <c r="AO37">
        <f>(AO28/'Instructions and bed numbers'!$C$24)*1000</f>
        <v>0.8904301337451348</v>
      </c>
      <c r="AP37">
        <f>(AP28/'Instructions and bed numbers'!$C$24)*1000</f>
        <v>0.76732087034112573</v>
      </c>
      <c r="AQ37">
        <f>(AQ28/'Instructions and bed numbers'!$C$24)*1000</f>
        <v>0.91676491228683465</v>
      </c>
      <c r="AR37">
        <f>(AR28/'Instructions and bed numbers'!$C$24)*1000</f>
        <v>0.89133320690309115</v>
      </c>
      <c r="AS37">
        <f>(AS28/'Instructions and bed numbers'!$C$24)*1000</f>
        <v>0.83811015336804051</v>
      </c>
      <c r="AT37">
        <f>(AT28/'Instructions and bed numbers'!$C$24)*1000</f>
        <v>0.81728120795065617</v>
      </c>
      <c r="AU37">
        <f>(AU28/'Instructions and bed numbers'!$C$24)*1000</f>
        <v>0.89316848461119636</v>
      </c>
      <c r="AV37">
        <f>(AV28/'Instructions and bed numbers'!$C$24)*1000</f>
        <v>0.88617695048508138</v>
      </c>
      <c r="AW37">
        <f>(AW28/'Instructions and bed numbers'!$C$24)*1000</f>
        <v>0.77352887047034857</v>
      </c>
      <c r="AX37">
        <f>(AX28/'Instructions and bed numbers'!$C$24)*1000</f>
        <v>0.73323714147631491</v>
      </c>
      <c r="AY37">
        <f>(AY28/'Instructions and bed numbers'!$C$24)*1000</f>
        <v>0.61679896688430735</v>
      </c>
      <c r="AZ37">
        <f>(AZ28/'Instructions and bed numbers'!$C$24)*1000</f>
        <v>0.68254851906198089</v>
      </c>
      <c r="BA37">
        <f>(BA28/'Instructions and bed numbers'!$C$24)*1000</f>
        <v>0.8290211590040909</v>
      </c>
      <c r="BB37">
        <f>(BB28/'Instructions and bed numbers'!$C$24)*1000</f>
        <v>0.8442277457283911</v>
      </c>
      <c r="BC37">
        <f>(BC28/'Instructions and bed numbers'!$C$24)*1000</f>
        <v>0.82500102688157473</v>
      </c>
      <c r="BD37">
        <f>(BD28/'Instructions and bed numbers'!$C$24)*1000</f>
        <v>0.71794316057543817</v>
      </c>
      <c r="BE37">
        <f>(BE28/'Instructions and bed numbers'!$C$24)*1000</f>
        <v>0.61525500309812364</v>
      </c>
    </row>
    <row r="38" spans="1:57" x14ac:dyDescent="0.35">
      <c r="A38">
        <v>202111</v>
      </c>
      <c r="B38" t="s">
        <v>600</v>
      </c>
      <c r="C38">
        <v>198</v>
      </c>
      <c r="D38" t="str">
        <f>VLOOKUP(B38,'HRG and system LUT'!$P$2:$Q$6,2,0)</f>
        <v>NEL</v>
      </c>
      <c r="E38" s="82">
        <f t="shared" si="0"/>
        <v>44501</v>
      </c>
    </row>
    <row r="39" spans="1:57" x14ac:dyDescent="0.35">
      <c r="A39">
        <v>202111</v>
      </c>
      <c r="B39" t="s">
        <v>602</v>
      </c>
      <c r="C39">
        <v>270</v>
      </c>
      <c r="D39" t="str">
        <f>VLOOKUP(B39,'HRG and system LUT'!$P$2:$Q$6,2,0)</f>
        <v>NWL</v>
      </c>
      <c r="E39" s="82">
        <f t="shared" si="0"/>
        <v>44501</v>
      </c>
    </row>
    <row r="40" spans="1:57" x14ac:dyDescent="0.35">
      <c r="A40">
        <v>202111</v>
      </c>
      <c r="B40" t="s">
        <v>604</v>
      </c>
      <c r="C40">
        <v>287</v>
      </c>
      <c r="D40" t="str">
        <f>VLOOKUP(B40,'HRG and system LUT'!$P$2:$Q$6,2,0)</f>
        <v>SEL</v>
      </c>
      <c r="E40" s="82">
        <f t="shared" si="0"/>
        <v>44501</v>
      </c>
    </row>
    <row r="41" spans="1:57" x14ac:dyDescent="0.35">
      <c r="A41">
        <v>202111</v>
      </c>
      <c r="B41" t="s">
        <v>606</v>
      </c>
      <c r="C41">
        <v>248</v>
      </c>
      <c r="D41" t="str">
        <f>VLOOKUP(B41,'HRG and system LUT'!$P$2:$Q$6,2,0)</f>
        <v>SWL</v>
      </c>
      <c r="E41" s="82">
        <f t="shared" si="0"/>
        <v>44501</v>
      </c>
      <c r="M41" s="11" t="s">
        <v>609</v>
      </c>
    </row>
    <row r="42" spans="1:57" x14ac:dyDescent="0.35">
      <c r="A42">
        <v>202112</v>
      </c>
      <c r="B42" t="s">
        <v>598</v>
      </c>
      <c r="C42">
        <v>170</v>
      </c>
      <c r="D42" t="str">
        <f>VLOOKUP(B42,'HRG and system LUT'!$P$2:$Q$6,2,0)</f>
        <v>NCL</v>
      </c>
      <c r="E42" s="82">
        <f t="shared" si="0"/>
        <v>44531</v>
      </c>
      <c r="M42" s="97" t="s">
        <v>128</v>
      </c>
      <c r="N42" s="97" t="s">
        <v>129</v>
      </c>
      <c r="O42" s="116">
        <f t="shared" ref="O42:Y42" si="85">EOMONTH(P42,-2)+1</f>
        <v>45231</v>
      </c>
      <c r="P42" s="116">
        <f t="shared" si="85"/>
        <v>45261</v>
      </c>
      <c r="Q42" s="116">
        <f t="shared" si="85"/>
        <v>45292</v>
      </c>
      <c r="R42" s="116">
        <f t="shared" si="85"/>
        <v>45323</v>
      </c>
      <c r="S42" s="116">
        <f t="shared" si="85"/>
        <v>45352</v>
      </c>
      <c r="T42" s="116">
        <f t="shared" si="85"/>
        <v>45383</v>
      </c>
      <c r="U42" s="116">
        <f t="shared" si="85"/>
        <v>45413</v>
      </c>
      <c r="V42" s="116">
        <f t="shared" si="85"/>
        <v>45444</v>
      </c>
      <c r="W42" s="116">
        <f t="shared" si="85"/>
        <v>45474</v>
      </c>
      <c r="X42" s="116">
        <f t="shared" si="85"/>
        <v>45505</v>
      </c>
      <c r="Y42" s="116">
        <f t="shared" si="85"/>
        <v>45536</v>
      </c>
      <c r="Z42" s="116">
        <f>EOMONTH(AA42,-2)+1</f>
        <v>45566</v>
      </c>
      <c r="AA42" s="116">
        <f>'Instructions and bed numbers'!$E$1</f>
        <v>45597</v>
      </c>
      <c r="AB42" s="11" t="s">
        <v>130</v>
      </c>
    </row>
    <row r="43" spans="1:57" x14ac:dyDescent="0.35">
      <c r="A43">
        <v>202112</v>
      </c>
      <c r="B43" t="s">
        <v>600</v>
      </c>
      <c r="C43">
        <v>201</v>
      </c>
      <c r="D43" t="str">
        <f>VLOOKUP(B43,'HRG and system LUT'!$P$2:$Q$6,2,0)</f>
        <v>NEL</v>
      </c>
      <c r="E43" s="82">
        <f t="shared" si="0"/>
        <v>44531</v>
      </c>
      <c r="N43" s="97" t="s">
        <v>106</v>
      </c>
      <c r="O43" s="119">
        <f>INDEX($N$22:$BP$28,MATCH($N43,$N$22:$N$28,0),MATCH(O$42,$N$22:$BP$22,0))</f>
        <v>9.9333333333333336</v>
      </c>
      <c r="P43" s="119">
        <f t="shared" ref="P43:AA48" si="86">INDEX($N$22:$BP$28,MATCH($N43,$N$22:$N$28,0),MATCH(P$42,$N$22:$BP$22,0))</f>
        <v>11.193548387096774</v>
      </c>
      <c r="Q43" s="119">
        <f t="shared" si="86"/>
        <v>11.290322580645162</v>
      </c>
      <c r="R43" s="119">
        <f t="shared" si="86"/>
        <v>8.862068965517242</v>
      </c>
      <c r="S43" s="119">
        <f t="shared" si="86"/>
        <v>8.193548387096774</v>
      </c>
      <c r="T43" s="119">
        <f t="shared" si="86"/>
        <v>7.5</v>
      </c>
      <c r="U43" s="119">
        <f t="shared" si="86"/>
        <v>10.064516129032258</v>
      </c>
      <c r="V43" s="119">
        <f t="shared" si="86"/>
        <v>16.866666666666667</v>
      </c>
      <c r="W43" s="119">
        <f t="shared" si="86"/>
        <v>17.096774193548388</v>
      </c>
      <c r="X43" s="119">
        <f t="shared" si="86"/>
        <v>16.096774193548388</v>
      </c>
      <c r="Y43" s="119">
        <f t="shared" si="86"/>
        <v>14.466666666666667</v>
      </c>
      <c r="Z43" s="119">
        <f t="shared" si="86"/>
        <v>13.612903225806452</v>
      </c>
      <c r="AA43" s="119" t="e">
        <f t="shared" si="86"/>
        <v>#N/A</v>
      </c>
    </row>
    <row r="44" spans="1:57" x14ac:dyDescent="0.35">
      <c r="A44">
        <v>202112</v>
      </c>
      <c r="B44" t="s">
        <v>602</v>
      </c>
      <c r="C44">
        <v>234</v>
      </c>
      <c r="D44" t="str">
        <f>VLOOKUP(B44,'HRG and system LUT'!$P$2:$Q$6,2,0)</f>
        <v>NWL</v>
      </c>
      <c r="E44" s="82">
        <f t="shared" si="0"/>
        <v>44531</v>
      </c>
      <c r="N44" s="97" t="s">
        <v>108</v>
      </c>
      <c r="O44" s="119">
        <f t="shared" ref="O44:O48" si="87">INDEX($N$22:$BP$28,MATCH($N44,$N$22:$N$28,0),MATCH(O$42,$N$22:$BP$22,0))</f>
        <v>3</v>
      </c>
      <c r="P44" s="119">
        <f t="shared" si="86"/>
        <v>2.903225806451613</v>
      </c>
      <c r="Q44" s="119">
        <f t="shared" si="86"/>
        <v>3</v>
      </c>
      <c r="R44" s="119">
        <f t="shared" si="86"/>
        <v>2.5517241379310347</v>
      </c>
      <c r="S44" s="119">
        <f t="shared" si="86"/>
        <v>2.6451612903225805</v>
      </c>
      <c r="T44" s="119">
        <f t="shared" si="86"/>
        <v>2.8333333333333335</v>
      </c>
      <c r="U44" s="119">
        <f t="shared" si="86"/>
        <v>2.3225806451612905</v>
      </c>
      <c r="V44" s="119">
        <f t="shared" si="86"/>
        <v>2.2000000000000002</v>
      </c>
      <c r="W44" s="119">
        <f t="shared" si="86"/>
        <v>1.967741935483871</v>
      </c>
      <c r="X44" s="119">
        <f t="shared" si="86"/>
        <v>2.870967741935484</v>
      </c>
      <c r="Y44" s="119">
        <f t="shared" si="86"/>
        <v>2.5</v>
      </c>
      <c r="Z44" s="119">
        <f t="shared" si="86"/>
        <v>1.4193548387096775</v>
      </c>
      <c r="AA44" s="119" t="e">
        <f t="shared" si="86"/>
        <v>#N/A</v>
      </c>
    </row>
    <row r="45" spans="1:57" x14ac:dyDescent="0.35">
      <c r="A45">
        <v>202112</v>
      </c>
      <c r="B45" t="s">
        <v>604</v>
      </c>
      <c r="C45">
        <v>299</v>
      </c>
      <c r="D45" t="str">
        <f>VLOOKUP(B45,'HRG and system LUT'!$P$2:$Q$6,2,0)</f>
        <v>SEL</v>
      </c>
      <c r="E45" s="82">
        <f t="shared" si="0"/>
        <v>44531</v>
      </c>
      <c r="N45" s="97" t="s">
        <v>110</v>
      </c>
      <c r="O45" s="119">
        <f t="shared" si="87"/>
        <v>7.1</v>
      </c>
      <c r="P45" s="119">
        <f t="shared" si="86"/>
        <v>9.387096774193548</v>
      </c>
      <c r="Q45" s="119">
        <f t="shared" si="86"/>
        <v>9.67741935483871</v>
      </c>
      <c r="R45" s="119">
        <f t="shared" si="86"/>
        <v>8.6206896551724146</v>
      </c>
      <c r="S45" s="119">
        <f t="shared" si="86"/>
        <v>8.0322580645161299</v>
      </c>
      <c r="T45" s="119">
        <f t="shared" si="86"/>
        <v>4.3</v>
      </c>
      <c r="U45" s="119">
        <f t="shared" si="86"/>
        <v>3.806451612903226</v>
      </c>
      <c r="V45" s="119">
        <f t="shared" si="86"/>
        <v>4.0999999999999996</v>
      </c>
      <c r="W45" s="119">
        <f t="shared" si="86"/>
        <v>4.290322580645161</v>
      </c>
      <c r="X45" s="119">
        <f t="shared" si="86"/>
        <v>4.4838709677419351</v>
      </c>
      <c r="Y45" s="119">
        <f t="shared" si="86"/>
        <v>3.7666666666666666</v>
      </c>
      <c r="Z45" s="119">
        <f t="shared" si="86"/>
        <v>3.3225806451612905</v>
      </c>
      <c r="AA45" s="119" t="e">
        <f t="shared" si="86"/>
        <v>#N/A</v>
      </c>
    </row>
    <row r="46" spans="1:57" x14ac:dyDescent="0.35">
      <c r="A46">
        <v>202112</v>
      </c>
      <c r="B46" t="s">
        <v>606</v>
      </c>
      <c r="C46">
        <v>222</v>
      </c>
      <c r="D46" t="str">
        <f>VLOOKUP(B46,'HRG and system LUT'!$P$2:$Q$6,2,0)</f>
        <v>SWL</v>
      </c>
      <c r="E46" s="82">
        <f t="shared" si="0"/>
        <v>44531</v>
      </c>
      <c r="N46" s="97" t="s">
        <v>112</v>
      </c>
      <c r="O46" s="119">
        <f t="shared" si="87"/>
        <v>6.166666666666667</v>
      </c>
      <c r="P46" s="119">
        <f t="shared" si="86"/>
        <v>5.032258064516129</v>
      </c>
      <c r="Q46" s="119">
        <f t="shared" si="86"/>
        <v>4.32258064516129</v>
      </c>
      <c r="R46" s="119">
        <f t="shared" si="86"/>
        <v>4.4482758620689653</v>
      </c>
      <c r="S46" s="119">
        <f t="shared" si="86"/>
        <v>3.7419354838709675</v>
      </c>
      <c r="T46" s="119">
        <f t="shared" si="86"/>
        <v>4.2333333333333334</v>
      </c>
      <c r="U46" s="119">
        <f t="shared" si="86"/>
        <v>4.741935483870968</v>
      </c>
      <c r="V46" s="119">
        <f t="shared" si="86"/>
        <v>3.9666666666666668</v>
      </c>
      <c r="W46" s="119">
        <f t="shared" si="86"/>
        <v>4.354838709677419</v>
      </c>
      <c r="X46" s="119">
        <f t="shared" si="86"/>
        <v>4.5161290322580649</v>
      </c>
      <c r="Y46" s="119">
        <f t="shared" si="86"/>
        <v>3.8</v>
      </c>
      <c r="Z46" s="119">
        <f t="shared" si="86"/>
        <v>2.5483870967741935</v>
      </c>
      <c r="AA46" s="119" t="e">
        <f t="shared" si="86"/>
        <v>#N/A</v>
      </c>
    </row>
    <row r="47" spans="1:57" x14ac:dyDescent="0.35">
      <c r="A47">
        <v>202201</v>
      </c>
      <c r="B47" t="s">
        <v>598</v>
      </c>
      <c r="C47">
        <v>175</v>
      </c>
      <c r="D47" t="str">
        <f>VLOOKUP(B47,'HRG and system LUT'!$P$2:$Q$6,2,0)</f>
        <v>NCL</v>
      </c>
      <c r="E47" s="82">
        <f t="shared" si="0"/>
        <v>44562</v>
      </c>
      <c r="N47" s="97" t="s">
        <v>114</v>
      </c>
      <c r="O47" s="119">
        <f t="shared" si="87"/>
        <v>3.9666666666666668</v>
      </c>
      <c r="P47" s="119">
        <f t="shared" si="86"/>
        <v>4.4516129032258061</v>
      </c>
      <c r="Q47" s="119">
        <f t="shared" si="86"/>
        <v>4.419354838709677</v>
      </c>
      <c r="R47" s="119">
        <f t="shared" si="86"/>
        <v>4.068965517241379</v>
      </c>
      <c r="S47" s="119">
        <f t="shared" si="86"/>
        <v>4.4516129032258061</v>
      </c>
      <c r="T47" s="119">
        <f t="shared" si="86"/>
        <v>3.9</v>
      </c>
      <c r="U47" s="119">
        <f t="shared" si="86"/>
        <v>4.258064516129032</v>
      </c>
      <c r="V47" s="119">
        <f t="shared" si="86"/>
        <v>3.4666666666666668</v>
      </c>
      <c r="W47" s="119">
        <f t="shared" si="86"/>
        <v>3.4516129032258065</v>
      </c>
      <c r="X47" s="119">
        <f t="shared" si="86"/>
        <v>2.4838709677419355</v>
      </c>
      <c r="Y47" s="119">
        <f t="shared" si="86"/>
        <v>1.9666666666666666</v>
      </c>
      <c r="Z47" s="119">
        <f t="shared" si="86"/>
        <v>1.8064516129032258</v>
      </c>
      <c r="AA47" s="119" t="e">
        <f t="shared" si="86"/>
        <v>#N/A</v>
      </c>
    </row>
    <row r="48" spans="1:57" x14ac:dyDescent="0.35">
      <c r="A48">
        <v>202201</v>
      </c>
      <c r="B48" t="s">
        <v>600</v>
      </c>
      <c r="C48">
        <v>209</v>
      </c>
      <c r="D48" t="str">
        <f>VLOOKUP(B48,'HRG and system LUT'!$P$2:$Q$6,2,0)</f>
        <v>NEL</v>
      </c>
      <c r="E48" s="82">
        <f t="shared" si="0"/>
        <v>44562</v>
      </c>
      <c r="N48" s="97" t="s">
        <v>115</v>
      </c>
      <c r="O48" s="119">
        <f t="shared" si="87"/>
        <v>30.166666666666668</v>
      </c>
      <c r="P48" s="119">
        <f t="shared" si="86"/>
        <v>32.967741935483872</v>
      </c>
      <c r="Q48" s="119">
        <f t="shared" si="86"/>
        <v>32.70967741935484</v>
      </c>
      <c r="R48" s="119">
        <f t="shared" si="86"/>
        <v>28.551724137931036</v>
      </c>
      <c r="S48" s="119">
        <f t="shared" si="86"/>
        <v>27.06451612903226</v>
      </c>
      <c r="T48" s="119">
        <f t="shared" si="86"/>
        <v>22.766666666666666</v>
      </c>
      <c r="U48" s="119">
        <f t="shared" si="86"/>
        <v>25.193548387096776</v>
      </c>
      <c r="V48" s="119">
        <f t="shared" si="86"/>
        <v>30.6</v>
      </c>
      <c r="W48" s="119">
        <f t="shared" si="86"/>
        <v>31.161290322580644</v>
      </c>
      <c r="X48" s="119">
        <f t="shared" si="86"/>
        <v>30.451612903225808</v>
      </c>
      <c r="Y48" s="119">
        <f t="shared" si="86"/>
        <v>26.5</v>
      </c>
      <c r="Z48" s="119">
        <f t="shared" si="86"/>
        <v>22.70967741935484</v>
      </c>
      <c r="AA48" s="119" t="e">
        <f t="shared" si="86"/>
        <v>#N/A</v>
      </c>
    </row>
    <row r="49" spans="1:28" x14ac:dyDescent="0.35">
      <c r="A49">
        <v>202201</v>
      </c>
      <c r="B49" t="s">
        <v>602</v>
      </c>
      <c r="C49">
        <v>255</v>
      </c>
      <c r="D49" t="str">
        <f>VLOOKUP(B49,'HRG and system LUT'!$P$2:$Q$6,2,0)</f>
        <v>NWL</v>
      </c>
      <c r="E49" s="82">
        <f t="shared" si="0"/>
        <v>44562</v>
      </c>
    </row>
    <row r="50" spans="1:28" x14ac:dyDescent="0.35">
      <c r="A50">
        <v>202201</v>
      </c>
      <c r="B50" t="s">
        <v>604</v>
      </c>
      <c r="C50">
        <v>289</v>
      </c>
      <c r="D50" t="str">
        <f>VLOOKUP(B50,'HRG and system LUT'!$P$2:$Q$6,2,0)</f>
        <v>SEL</v>
      </c>
      <c r="E50" s="82">
        <f t="shared" si="0"/>
        <v>44562</v>
      </c>
    </row>
    <row r="51" spans="1:28" x14ac:dyDescent="0.35">
      <c r="A51">
        <v>202201</v>
      </c>
      <c r="B51" t="s">
        <v>606</v>
      </c>
      <c r="C51">
        <v>227</v>
      </c>
      <c r="D51" t="str">
        <f>VLOOKUP(B51,'HRG and system LUT'!$P$2:$Q$6,2,0)</f>
        <v>SWL</v>
      </c>
      <c r="E51" s="82">
        <f t="shared" si="0"/>
        <v>44562</v>
      </c>
      <c r="M51" s="11" t="s">
        <v>610</v>
      </c>
    </row>
    <row r="52" spans="1:28" x14ac:dyDescent="0.35">
      <c r="A52">
        <v>202202</v>
      </c>
      <c r="B52" t="s">
        <v>598</v>
      </c>
      <c r="C52">
        <v>154</v>
      </c>
      <c r="D52" t="str">
        <f>VLOOKUP(B52,'HRG and system LUT'!$P$2:$Q$6,2,0)</f>
        <v>NCL</v>
      </c>
      <c r="E52" s="82">
        <f t="shared" si="0"/>
        <v>44593</v>
      </c>
      <c r="M52" s="97" t="s">
        <v>128</v>
      </c>
      <c r="N52" s="97" t="s">
        <v>129</v>
      </c>
      <c r="O52" s="116">
        <f t="shared" ref="O52:Y52" si="88">EOMONTH(P52,-2)+1</f>
        <v>45231</v>
      </c>
      <c r="P52" s="116">
        <f t="shared" si="88"/>
        <v>45261</v>
      </c>
      <c r="Q52" s="116">
        <f t="shared" si="88"/>
        <v>45292</v>
      </c>
      <c r="R52" s="116">
        <f t="shared" si="88"/>
        <v>45323</v>
      </c>
      <c r="S52" s="116">
        <f t="shared" si="88"/>
        <v>45352</v>
      </c>
      <c r="T52" s="116">
        <f t="shared" si="88"/>
        <v>45383</v>
      </c>
      <c r="U52" s="116">
        <f t="shared" si="88"/>
        <v>45413</v>
      </c>
      <c r="V52" s="116">
        <f t="shared" si="88"/>
        <v>45444</v>
      </c>
      <c r="W52" s="116">
        <f t="shared" si="88"/>
        <v>45474</v>
      </c>
      <c r="X52" s="116">
        <f t="shared" si="88"/>
        <v>45505</v>
      </c>
      <c r="Y52" s="116">
        <f t="shared" si="88"/>
        <v>45536</v>
      </c>
      <c r="Z52" s="116">
        <f>EOMONTH(AA52,-2)+1</f>
        <v>45566</v>
      </c>
      <c r="AA52" s="116">
        <f>'Instructions and bed numbers'!$E$1</f>
        <v>45597</v>
      </c>
      <c r="AB52" s="11" t="s">
        <v>130</v>
      </c>
    </row>
    <row r="53" spans="1:28" x14ac:dyDescent="0.35">
      <c r="A53">
        <v>202202</v>
      </c>
      <c r="B53" t="s">
        <v>600</v>
      </c>
      <c r="C53">
        <v>262</v>
      </c>
      <c r="D53" t="str">
        <f>VLOOKUP(B53,'HRG and system LUT'!$P$2:$Q$6,2,0)</f>
        <v>NEL</v>
      </c>
      <c r="E53" s="82">
        <f t="shared" si="0"/>
        <v>44593</v>
      </c>
      <c r="N53" s="97" t="s">
        <v>106</v>
      </c>
      <c r="O53" s="119">
        <f>INDEX($N$31:$BP$37,MATCH($N53,$N$31:$N$37,0),MATCH(O$42,$N$31:$BP$31,0))</f>
        <v>1.6948188591252915</v>
      </c>
      <c r="P53" s="119">
        <f t="shared" ref="P53:AA58" si="89">INDEX($N$31:$BP$37,MATCH($N53,$N$31:$N$37,0),MATCH(P$42,$N$31:$BP$31,0))</f>
        <v>1.9098359302331982</v>
      </c>
      <c r="Q53" s="119">
        <f t="shared" si="89"/>
        <v>1.9263474800623037</v>
      </c>
      <c r="R53" s="119">
        <f t="shared" si="89"/>
        <v>1.5120404309021058</v>
      </c>
      <c r="S53" s="119">
        <f t="shared" si="89"/>
        <v>1.3979778855309288</v>
      </c>
      <c r="T53" s="119">
        <f t="shared" si="89"/>
        <v>1.2796451117556731</v>
      </c>
      <c r="U53" s="119">
        <f t="shared" si="89"/>
        <v>1.7172011822269677</v>
      </c>
      <c r="V53" s="119">
        <f t="shared" si="89"/>
        <v>2.8777796735483139</v>
      </c>
      <c r="W53" s="119">
        <f t="shared" si="89"/>
        <v>2.9170404698086312</v>
      </c>
      <c r="X53" s="119">
        <f t="shared" si="89"/>
        <v>2.7464211215745413</v>
      </c>
      <c r="Y53" s="119">
        <f t="shared" si="89"/>
        <v>2.4682932377864981</v>
      </c>
      <c r="Z53" s="119">
        <f t="shared" si="89"/>
        <v>2.3226246759608347</v>
      </c>
      <c r="AA53" s="119" t="e">
        <f t="shared" si="89"/>
        <v>#N/A</v>
      </c>
    </row>
    <row r="54" spans="1:28" x14ac:dyDescent="0.35">
      <c r="A54">
        <v>202202</v>
      </c>
      <c r="B54" t="s">
        <v>602</v>
      </c>
      <c r="C54">
        <v>234</v>
      </c>
      <c r="D54" t="str">
        <f>VLOOKUP(B54,'HRG and system LUT'!$P$2:$Q$6,2,0)</f>
        <v>NWL</v>
      </c>
      <c r="E54" s="82">
        <f t="shared" si="0"/>
        <v>44593</v>
      </c>
      <c r="N54" s="97" t="s">
        <v>108</v>
      </c>
      <c r="O54" s="119">
        <f t="shared" ref="O54:O58" si="90">INDEX($N$31:$BP$37,MATCH($N54,$N$31:$N$37,0),MATCH(O$42,$N$31:$BP$31,0))</f>
        <v>0.44776119402985076</v>
      </c>
      <c r="P54" s="119">
        <f t="shared" si="89"/>
        <v>0.43331728454501683</v>
      </c>
      <c r="Q54" s="119">
        <f t="shared" si="89"/>
        <v>0.44776119402985076</v>
      </c>
      <c r="R54" s="119">
        <f t="shared" si="89"/>
        <v>0.38085434894493053</v>
      </c>
      <c r="S54" s="119">
        <f t="shared" si="89"/>
        <v>0.39480019258545979</v>
      </c>
      <c r="T54" s="119">
        <f t="shared" si="89"/>
        <v>0.4228855721393035</v>
      </c>
      <c r="U54" s="119">
        <f t="shared" si="89"/>
        <v>0.34665382763601349</v>
      </c>
      <c r="V54" s="119">
        <f t="shared" si="89"/>
        <v>0.32835820895522388</v>
      </c>
      <c r="W54" s="119">
        <f t="shared" si="89"/>
        <v>0.29369282619162251</v>
      </c>
      <c r="X54" s="119">
        <f t="shared" si="89"/>
        <v>0.42850264805007227</v>
      </c>
      <c r="Y54" s="119">
        <f t="shared" si="89"/>
        <v>0.37313432835820898</v>
      </c>
      <c r="Z54" s="119">
        <f t="shared" si="89"/>
        <v>0.21184400577756379</v>
      </c>
      <c r="AA54" s="119" t="e">
        <f t="shared" si="89"/>
        <v>#N/A</v>
      </c>
    </row>
    <row r="55" spans="1:28" x14ac:dyDescent="0.35">
      <c r="A55">
        <v>202202</v>
      </c>
      <c r="B55" t="s">
        <v>604</v>
      </c>
      <c r="C55">
        <v>294</v>
      </c>
      <c r="D55" t="str">
        <f>VLOOKUP(B55,'HRG and system LUT'!$P$2:$Q$6,2,0)</f>
        <v>SEL</v>
      </c>
      <c r="E55" s="82">
        <f t="shared" si="0"/>
        <v>44593</v>
      </c>
      <c r="N55" s="97" t="s">
        <v>110</v>
      </c>
      <c r="O55" s="119">
        <f t="shared" si="90"/>
        <v>0.89162375988948883</v>
      </c>
      <c r="P55" s="119">
        <f t="shared" si="89"/>
        <v>1.17883922820464</v>
      </c>
      <c r="Q55" s="119">
        <f t="shared" si="89"/>
        <v>1.2152981734068453</v>
      </c>
      <c r="R55" s="119">
        <f t="shared" si="89"/>
        <v>1.0825932004486267</v>
      </c>
      <c r="S55" s="119">
        <f t="shared" si="89"/>
        <v>1.0086974839276819</v>
      </c>
      <c r="T55" s="119">
        <f t="shared" si="89"/>
        <v>0.53999748838377493</v>
      </c>
      <c r="U55" s="119">
        <f t="shared" si="89"/>
        <v>0.47801728154002582</v>
      </c>
      <c r="V55" s="119">
        <f t="shared" si="89"/>
        <v>0.51488132613336679</v>
      </c>
      <c r="W55" s="119">
        <f t="shared" si="89"/>
        <v>0.53878219021036811</v>
      </c>
      <c r="X55" s="119">
        <f t="shared" si="89"/>
        <v>0.56308815367850495</v>
      </c>
      <c r="Y55" s="119">
        <f t="shared" si="89"/>
        <v>0.47302105571601993</v>
      </c>
      <c r="Z55" s="119">
        <f t="shared" si="89"/>
        <v>0.41725237286968359</v>
      </c>
      <c r="AA55" s="119" t="e">
        <f t="shared" si="89"/>
        <v>#N/A</v>
      </c>
    </row>
    <row r="56" spans="1:28" x14ac:dyDescent="0.35">
      <c r="A56">
        <v>202202</v>
      </c>
      <c r="B56" t="s">
        <v>606</v>
      </c>
      <c r="C56">
        <v>196</v>
      </c>
      <c r="D56" t="str">
        <f>VLOOKUP(B56,'HRG and system LUT'!$P$2:$Q$6,2,0)</f>
        <v>SWL</v>
      </c>
      <c r="E56" s="82">
        <f t="shared" si="0"/>
        <v>44593</v>
      </c>
      <c r="N56" s="97" t="s">
        <v>112</v>
      </c>
      <c r="O56" s="119">
        <f t="shared" si="90"/>
        <v>0.90380575504421323</v>
      </c>
      <c r="P56" s="119">
        <f t="shared" si="89"/>
        <v>0.73754331885037794</v>
      </c>
      <c r="Q56" s="119">
        <f t="shared" si="89"/>
        <v>0.63353079952532465</v>
      </c>
      <c r="R56" s="119">
        <f t="shared" si="89"/>
        <v>0.6519530795938685</v>
      </c>
      <c r="S56" s="119">
        <f t="shared" si="89"/>
        <v>0.54842964735028099</v>
      </c>
      <c r="T56" s="119">
        <f t="shared" si="89"/>
        <v>0.62045043724656801</v>
      </c>
      <c r="U56" s="119">
        <f t="shared" si="89"/>
        <v>0.69499274276285616</v>
      </c>
      <c r="V56" s="119">
        <f t="shared" si="89"/>
        <v>0.58136694513654796</v>
      </c>
      <c r="W56" s="119">
        <f t="shared" si="89"/>
        <v>0.63825864131282706</v>
      </c>
      <c r="X56" s="119">
        <f t="shared" si="89"/>
        <v>0.66189785025033931</v>
      </c>
      <c r="Y56" s="119">
        <f t="shared" si="89"/>
        <v>0.55693976256778543</v>
      </c>
      <c r="Z56" s="119">
        <f t="shared" si="89"/>
        <v>0.37349950121269143</v>
      </c>
      <c r="AA56" s="119" t="e">
        <f t="shared" si="89"/>
        <v>#N/A</v>
      </c>
    </row>
    <row r="57" spans="1:28" x14ac:dyDescent="0.35">
      <c r="A57">
        <v>202203</v>
      </c>
      <c r="B57" t="s">
        <v>598</v>
      </c>
      <c r="C57">
        <v>188</v>
      </c>
      <c r="D57" t="str">
        <f>VLOOKUP(B57,'HRG and system LUT'!$P$2:$Q$6,2,0)</f>
        <v>NCL</v>
      </c>
      <c r="E57" s="82">
        <f t="shared" si="0"/>
        <v>44621</v>
      </c>
      <c r="N57" s="97" t="s">
        <v>114</v>
      </c>
      <c r="O57" s="119">
        <f t="shared" si="90"/>
        <v>0.41474975602955527</v>
      </c>
      <c r="P57" s="119">
        <f t="shared" si="89"/>
        <v>0.46545513417250173</v>
      </c>
      <c r="Q57" s="119">
        <f t="shared" si="89"/>
        <v>0.46208227088139658</v>
      </c>
      <c r="R57" s="119">
        <f t="shared" si="89"/>
        <v>0.42544599720215176</v>
      </c>
      <c r="S57" s="119">
        <f t="shared" si="89"/>
        <v>0.46545513417250173</v>
      </c>
      <c r="T57" s="119">
        <f t="shared" si="89"/>
        <v>0.40777917189460477</v>
      </c>
      <c r="U57" s="119">
        <f t="shared" si="89"/>
        <v>0.4452179544258712</v>
      </c>
      <c r="V57" s="119">
        <f t="shared" si="89"/>
        <v>0.36247037501742646</v>
      </c>
      <c r="W57" s="119">
        <f t="shared" si="89"/>
        <v>0.3608963721482441</v>
      </c>
      <c r="X57" s="119">
        <f t="shared" si="89"/>
        <v>0.25971047341509157</v>
      </c>
      <c r="Y57" s="119">
        <f t="shared" si="89"/>
        <v>0.20563223198104</v>
      </c>
      <c r="Z57" s="119">
        <f t="shared" si="89"/>
        <v>0.18888034430188474</v>
      </c>
      <c r="AA57" s="119" t="e">
        <f t="shared" si="89"/>
        <v>#N/A</v>
      </c>
    </row>
    <row r="58" spans="1:28" x14ac:dyDescent="0.35">
      <c r="A58">
        <v>202203</v>
      </c>
      <c r="B58" t="s">
        <v>600</v>
      </c>
      <c r="C58">
        <v>281</v>
      </c>
      <c r="D58" t="str">
        <f>VLOOKUP(B58,'HRG and system LUT'!$P$2:$Q$6,2,0)</f>
        <v>NEL</v>
      </c>
      <c r="E58" s="82">
        <f t="shared" si="0"/>
        <v>44621</v>
      </c>
      <c r="N58" s="97" t="s">
        <v>115</v>
      </c>
      <c r="O58" s="119">
        <f t="shared" si="90"/>
        <v>0.81728120795065617</v>
      </c>
      <c r="P58" s="119">
        <f t="shared" si="89"/>
        <v>0.89316848461119636</v>
      </c>
      <c r="Q58" s="119">
        <f t="shared" si="89"/>
        <v>0.88617695048508138</v>
      </c>
      <c r="R58" s="119">
        <f t="shared" si="89"/>
        <v>0.77352887047034857</v>
      </c>
      <c r="S58" s="119">
        <f t="shared" si="89"/>
        <v>0.73323714147631491</v>
      </c>
      <c r="T58" s="119">
        <f t="shared" si="89"/>
        <v>0.61679896688430735</v>
      </c>
      <c r="U58" s="119">
        <f t="shared" si="89"/>
        <v>0.68254851906198089</v>
      </c>
      <c r="V58" s="119">
        <f t="shared" si="89"/>
        <v>0.8290211590040909</v>
      </c>
      <c r="W58" s="119">
        <f t="shared" si="89"/>
        <v>0.8442277457283911</v>
      </c>
      <c r="X58" s="119">
        <f t="shared" si="89"/>
        <v>0.82500102688157473</v>
      </c>
      <c r="Y58" s="119">
        <f t="shared" si="89"/>
        <v>0.71794316057543817</v>
      </c>
      <c r="Z58" s="119">
        <f t="shared" si="89"/>
        <v>0.61525500309812364</v>
      </c>
      <c r="AA58" s="119" t="e">
        <f t="shared" si="89"/>
        <v>#N/A</v>
      </c>
    </row>
    <row r="59" spans="1:28" x14ac:dyDescent="0.35">
      <c r="A59">
        <v>202203</v>
      </c>
      <c r="B59" t="s">
        <v>602</v>
      </c>
      <c r="C59">
        <v>285</v>
      </c>
      <c r="D59" t="str">
        <f>VLOOKUP(B59,'HRG and system LUT'!$P$2:$Q$6,2,0)</f>
        <v>NWL</v>
      </c>
      <c r="E59" s="82">
        <f t="shared" si="0"/>
        <v>44621</v>
      </c>
    </row>
    <row r="60" spans="1:28" x14ac:dyDescent="0.35">
      <c r="A60">
        <v>202203</v>
      </c>
      <c r="B60" t="s">
        <v>604</v>
      </c>
      <c r="C60">
        <v>287</v>
      </c>
      <c r="D60" t="str">
        <f>VLOOKUP(B60,'HRG and system LUT'!$P$2:$Q$6,2,0)</f>
        <v>SEL</v>
      </c>
      <c r="E60" s="82">
        <f t="shared" si="0"/>
        <v>44621</v>
      </c>
    </row>
    <row r="61" spans="1:28" x14ac:dyDescent="0.35">
      <c r="A61">
        <v>202203</v>
      </c>
      <c r="B61" t="s">
        <v>606</v>
      </c>
      <c r="C61">
        <v>231</v>
      </c>
      <c r="D61" t="str">
        <f>VLOOKUP(B61,'HRG and system LUT'!$P$2:$Q$6,2,0)</f>
        <v>SWL</v>
      </c>
      <c r="E61" s="82">
        <f t="shared" si="0"/>
        <v>44621</v>
      </c>
    </row>
    <row r="62" spans="1:28" x14ac:dyDescent="0.35">
      <c r="A62">
        <v>202204</v>
      </c>
      <c r="B62" t="s">
        <v>598</v>
      </c>
      <c r="C62">
        <v>166</v>
      </c>
      <c r="D62" t="str">
        <f>VLOOKUP(B62,'HRG and system LUT'!$P$2:$Q$6,2,0)</f>
        <v>NCL</v>
      </c>
      <c r="E62" s="82">
        <f t="shared" si="0"/>
        <v>44652</v>
      </c>
    </row>
    <row r="63" spans="1:28" x14ac:dyDescent="0.35">
      <c r="A63">
        <v>202204</v>
      </c>
      <c r="B63" t="s">
        <v>600</v>
      </c>
      <c r="C63">
        <v>310</v>
      </c>
      <c r="D63" t="str">
        <f>VLOOKUP(B63,'HRG and system LUT'!$P$2:$Q$6,2,0)</f>
        <v>NEL</v>
      </c>
      <c r="E63" s="82">
        <f t="shared" si="0"/>
        <v>44652</v>
      </c>
    </row>
    <row r="64" spans="1:28" x14ac:dyDescent="0.35">
      <c r="A64">
        <v>202204</v>
      </c>
      <c r="B64" t="s">
        <v>602</v>
      </c>
      <c r="C64">
        <v>268</v>
      </c>
      <c r="D64" t="str">
        <f>VLOOKUP(B64,'HRG and system LUT'!$P$2:$Q$6,2,0)</f>
        <v>NWL</v>
      </c>
      <c r="E64" s="82">
        <f t="shared" si="0"/>
        <v>44652</v>
      </c>
    </row>
    <row r="65" spans="1:5" x14ac:dyDescent="0.35">
      <c r="A65">
        <v>202204</v>
      </c>
      <c r="B65" t="s">
        <v>604</v>
      </c>
      <c r="C65">
        <v>260</v>
      </c>
      <c r="D65" t="str">
        <f>VLOOKUP(B65,'HRG and system LUT'!$P$2:$Q$6,2,0)</f>
        <v>SEL</v>
      </c>
      <c r="E65" s="82">
        <f t="shared" si="0"/>
        <v>44652</v>
      </c>
    </row>
    <row r="66" spans="1:5" x14ac:dyDescent="0.35">
      <c r="A66">
        <v>202204</v>
      </c>
      <c r="B66" t="s">
        <v>606</v>
      </c>
      <c r="C66">
        <v>188</v>
      </c>
      <c r="D66" t="str">
        <f>VLOOKUP(B66,'HRG and system LUT'!$P$2:$Q$6,2,0)</f>
        <v>SWL</v>
      </c>
      <c r="E66" s="82">
        <f t="shared" si="0"/>
        <v>44652</v>
      </c>
    </row>
    <row r="67" spans="1:5" x14ac:dyDescent="0.35">
      <c r="A67">
        <v>202205</v>
      </c>
      <c r="B67" t="s">
        <v>598</v>
      </c>
      <c r="C67">
        <v>158</v>
      </c>
      <c r="D67" t="str">
        <f>VLOOKUP(B67,'HRG and system LUT'!$P$2:$Q$6,2,0)</f>
        <v>NCL</v>
      </c>
      <c r="E67" s="82">
        <f t="shared" ref="E67:E86" si="91">DATE(LEFT(A67,4),RIGHT(A67,2),1)</f>
        <v>44682</v>
      </c>
    </row>
    <row r="68" spans="1:5" x14ac:dyDescent="0.35">
      <c r="A68">
        <v>202205</v>
      </c>
      <c r="B68" t="s">
        <v>600</v>
      </c>
      <c r="C68">
        <v>358</v>
      </c>
      <c r="D68" t="str">
        <f>VLOOKUP(B68,'HRG and system LUT'!$P$2:$Q$6,2,0)</f>
        <v>NEL</v>
      </c>
      <c r="E68" s="82">
        <f t="shared" si="91"/>
        <v>44682</v>
      </c>
    </row>
    <row r="69" spans="1:5" x14ac:dyDescent="0.35">
      <c r="A69">
        <v>202205</v>
      </c>
      <c r="B69" t="s">
        <v>602</v>
      </c>
      <c r="C69">
        <v>299</v>
      </c>
      <c r="D69" t="str">
        <f>VLOOKUP(B69,'HRG and system LUT'!$P$2:$Q$6,2,0)</f>
        <v>NWL</v>
      </c>
      <c r="E69" s="82">
        <f t="shared" si="91"/>
        <v>44682</v>
      </c>
    </row>
    <row r="70" spans="1:5" x14ac:dyDescent="0.35">
      <c r="A70">
        <v>202205</v>
      </c>
      <c r="B70" t="s">
        <v>604</v>
      </c>
      <c r="C70">
        <v>282</v>
      </c>
      <c r="D70" t="str">
        <f>VLOOKUP(B70,'HRG and system LUT'!$P$2:$Q$6,2,0)</f>
        <v>SEL</v>
      </c>
      <c r="E70" s="82">
        <f t="shared" si="91"/>
        <v>44682</v>
      </c>
    </row>
    <row r="71" spans="1:5" x14ac:dyDescent="0.35">
      <c r="A71">
        <v>202205</v>
      </c>
      <c r="B71" t="s">
        <v>606</v>
      </c>
      <c r="C71">
        <v>215</v>
      </c>
      <c r="D71" t="str">
        <f>VLOOKUP(B71,'HRG and system LUT'!$P$2:$Q$6,2,0)</f>
        <v>SWL</v>
      </c>
      <c r="E71" s="82">
        <f t="shared" si="91"/>
        <v>44682</v>
      </c>
    </row>
    <row r="72" spans="1:5" x14ac:dyDescent="0.35">
      <c r="A72">
        <v>202206</v>
      </c>
      <c r="B72" t="s">
        <v>598</v>
      </c>
      <c r="C72">
        <v>155</v>
      </c>
      <c r="D72" t="str">
        <f>VLOOKUP(B72,'HRG and system LUT'!$P$2:$Q$6,2,0)</f>
        <v>NCL</v>
      </c>
      <c r="E72" s="82">
        <f t="shared" si="91"/>
        <v>44713</v>
      </c>
    </row>
    <row r="73" spans="1:5" x14ac:dyDescent="0.35">
      <c r="A73">
        <v>202206</v>
      </c>
      <c r="B73" t="s">
        <v>600</v>
      </c>
      <c r="C73">
        <v>337</v>
      </c>
      <c r="D73" t="str">
        <f>VLOOKUP(B73,'HRG and system LUT'!$P$2:$Q$6,2,0)</f>
        <v>NEL</v>
      </c>
      <c r="E73" s="82">
        <f t="shared" si="91"/>
        <v>44713</v>
      </c>
    </row>
    <row r="74" spans="1:5" x14ac:dyDescent="0.35">
      <c r="A74">
        <v>202206</v>
      </c>
      <c r="B74" t="s">
        <v>602</v>
      </c>
      <c r="C74">
        <v>266</v>
      </c>
      <c r="D74" t="str">
        <f>VLOOKUP(B74,'HRG and system LUT'!$P$2:$Q$6,2,0)</f>
        <v>NWL</v>
      </c>
      <c r="E74" s="82">
        <f t="shared" si="91"/>
        <v>44713</v>
      </c>
    </row>
    <row r="75" spans="1:5" x14ac:dyDescent="0.35">
      <c r="A75">
        <v>202206</v>
      </c>
      <c r="B75" t="s">
        <v>604</v>
      </c>
      <c r="C75">
        <v>313</v>
      </c>
      <c r="D75" t="str">
        <f>VLOOKUP(B75,'HRG and system LUT'!$P$2:$Q$6,2,0)</f>
        <v>SEL</v>
      </c>
      <c r="E75" s="82">
        <f t="shared" si="91"/>
        <v>44713</v>
      </c>
    </row>
    <row r="76" spans="1:5" x14ac:dyDescent="0.35">
      <c r="A76">
        <v>202206</v>
      </c>
      <c r="B76" t="s">
        <v>606</v>
      </c>
      <c r="C76">
        <v>211</v>
      </c>
      <c r="D76" t="str">
        <f>VLOOKUP(B76,'HRG and system LUT'!$P$2:$Q$6,2,0)</f>
        <v>SWL</v>
      </c>
      <c r="E76" s="82">
        <f t="shared" si="91"/>
        <v>44713</v>
      </c>
    </row>
    <row r="77" spans="1:5" x14ac:dyDescent="0.35">
      <c r="A77">
        <v>202207</v>
      </c>
      <c r="B77" t="s">
        <v>598</v>
      </c>
      <c r="C77">
        <v>198</v>
      </c>
      <c r="D77" t="str">
        <f>VLOOKUP(B77,'HRG and system LUT'!$P$2:$Q$6,2,0)</f>
        <v>NCL</v>
      </c>
      <c r="E77" s="82">
        <f t="shared" si="91"/>
        <v>44743</v>
      </c>
    </row>
    <row r="78" spans="1:5" x14ac:dyDescent="0.35">
      <c r="A78">
        <v>202207</v>
      </c>
      <c r="B78" t="s">
        <v>600</v>
      </c>
      <c r="C78">
        <v>337</v>
      </c>
      <c r="D78" t="str">
        <f>VLOOKUP(B78,'HRG and system LUT'!$P$2:$Q$6,2,0)</f>
        <v>NEL</v>
      </c>
      <c r="E78" s="82">
        <f t="shared" si="91"/>
        <v>44743</v>
      </c>
    </row>
    <row r="79" spans="1:5" x14ac:dyDescent="0.35">
      <c r="A79">
        <v>202207</v>
      </c>
      <c r="B79" t="s">
        <v>602</v>
      </c>
      <c r="C79">
        <v>234</v>
      </c>
      <c r="D79" t="str">
        <f>VLOOKUP(B79,'HRG and system LUT'!$P$2:$Q$6,2,0)</f>
        <v>NWL</v>
      </c>
      <c r="E79" s="82">
        <f t="shared" si="91"/>
        <v>44743</v>
      </c>
    </row>
    <row r="80" spans="1:5" x14ac:dyDescent="0.35">
      <c r="A80">
        <v>202207</v>
      </c>
      <c r="B80" t="s">
        <v>604</v>
      </c>
      <c r="C80">
        <v>315</v>
      </c>
      <c r="D80" t="str">
        <f>VLOOKUP(B80,'HRG and system LUT'!$P$2:$Q$6,2,0)</f>
        <v>SEL</v>
      </c>
      <c r="E80" s="82">
        <f t="shared" si="91"/>
        <v>44743</v>
      </c>
    </row>
    <row r="81" spans="1:5" x14ac:dyDescent="0.35">
      <c r="A81">
        <v>202207</v>
      </c>
      <c r="B81" t="s">
        <v>606</v>
      </c>
      <c r="C81">
        <v>221</v>
      </c>
      <c r="D81" t="str">
        <f>VLOOKUP(B81,'HRG and system LUT'!$P$2:$Q$6,2,0)</f>
        <v>SWL</v>
      </c>
      <c r="E81" s="82">
        <f t="shared" si="91"/>
        <v>44743</v>
      </c>
    </row>
    <row r="82" spans="1:5" x14ac:dyDescent="0.35">
      <c r="A82">
        <v>202208</v>
      </c>
      <c r="B82" t="s">
        <v>598</v>
      </c>
      <c r="C82">
        <v>191</v>
      </c>
      <c r="D82" t="str">
        <f>VLOOKUP(B82,'HRG and system LUT'!$P$2:$Q$6,2,0)</f>
        <v>NCL</v>
      </c>
      <c r="E82" s="82">
        <f t="shared" si="91"/>
        <v>44774</v>
      </c>
    </row>
    <row r="83" spans="1:5" x14ac:dyDescent="0.35">
      <c r="A83">
        <v>202208</v>
      </c>
      <c r="B83" t="s">
        <v>600</v>
      </c>
      <c r="C83">
        <v>352</v>
      </c>
      <c r="D83" t="str">
        <f>VLOOKUP(B83,'HRG and system LUT'!$P$2:$Q$6,2,0)</f>
        <v>NEL</v>
      </c>
      <c r="E83" s="82">
        <f t="shared" si="91"/>
        <v>44774</v>
      </c>
    </row>
    <row r="84" spans="1:5" x14ac:dyDescent="0.35">
      <c r="A84">
        <v>202208</v>
      </c>
      <c r="B84" t="s">
        <v>602</v>
      </c>
      <c r="C84">
        <v>269</v>
      </c>
      <c r="D84" t="str">
        <f>VLOOKUP(B84,'HRG and system LUT'!$P$2:$Q$6,2,0)</f>
        <v>NWL</v>
      </c>
      <c r="E84" s="82">
        <f t="shared" si="91"/>
        <v>44774</v>
      </c>
    </row>
    <row r="85" spans="1:5" x14ac:dyDescent="0.35">
      <c r="A85">
        <v>202208</v>
      </c>
      <c r="B85" t="s">
        <v>604</v>
      </c>
      <c r="C85">
        <v>277</v>
      </c>
      <c r="D85" t="str">
        <f>VLOOKUP(B85,'HRG and system LUT'!$P$2:$Q$6,2,0)</f>
        <v>SEL</v>
      </c>
      <c r="E85" s="82">
        <f t="shared" si="91"/>
        <v>44774</v>
      </c>
    </row>
    <row r="86" spans="1:5" x14ac:dyDescent="0.35">
      <c r="A86">
        <v>202208</v>
      </c>
      <c r="B86" t="s">
        <v>606</v>
      </c>
      <c r="C86">
        <v>221</v>
      </c>
      <c r="D86" t="str">
        <f>VLOOKUP(B86,'HRG and system LUT'!$P$2:$Q$6,2,0)</f>
        <v>SWL</v>
      </c>
      <c r="E86" s="82">
        <f t="shared" si="91"/>
        <v>44774</v>
      </c>
    </row>
    <row r="87" spans="1:5" x14ac:dyDescent="0.35">
      <c r="A87">
        <v>202209</v>
      </c>
      <c r="B87" t="s">
        <v>598</v>
      </c>
      <c r="C87">
        <v>165</v>
      </c>
      <c r="D87" t="str">
        <f>VLOOKUP(B87,'HRG and system LUT'!$P$2:$Q$6,2,0)</f>
        <v>NCL</v>
      </c>
      <c r="E87" s="82">
        <f t="shared" ref="E87:E96" si="92">DATE(LEFT(A87,4),RIGHT(A87,2),1)</f>
        <v>44805</v>
      </c>
    </row>
    <row r="88" spans="1:5" x14ac:dyDescent="0.35">
      <c r="A88">
        <v>202209</v>
      </c>
      <c r="B88" t="s">
        <v>600</v>
      </c>
      <c r="C88">
        <v>312</v>
      </c>
      <c r="D88" t="str">
        <f>VLOOKUP(B88,'HRG and system LUT'!$P$2:$Q$6,2,0)</f>
        <v>NEL</v>
      </c>
      <c r="E88" s="82">
        <f t="shared" si="92"/>
        <v>44805</v>
      </c>
    </row>
    <row r="89" spans="1:5" x14ac:dyDescent="0.35">
      <c r="A89">
        <v>202209</v>
      </c>
      <c r="B89" t="s">
        <v>602</v>
      </c>
      <c r="C89">
        <v>298</v>
      </c>
      <c r="D89" t="str">
        <f>VLOOKUP(B89,'HRG and system LUT'!$P$2:$Q$6,2,0)</f>
        <v>NWL</v>
      </c>
      <c r="E89" s="82">
        <f t="shared" si="92"/>
        <v>44805</v>
      </c>
    </row>
    <row r="90" spans="1:5" x14ac:dyDescent="0.35">
      <c r="A90">
        <v>202209</v>
      </c>
      <c r="B90" t="s">
        <v>604</v>
      </c>
      <c r="C90">
        <v>293</v>
      </c>
      <c r="D90" t="str">
        <f>VLOOKUP(B90,'HRG and system LUT'!$P$2:$Q$6,2,0)</f>
        <v>SEL</v>
      </c>
      <c r="E90" s="82">
        <f t="shared" si="92"/>
        <v>44805</v>
      </c>
    </row>
    <row r="91" spans="1:5" x14ac:dyDescent="0.35">
      <c r="A91">
        <v>202209</v>
      </c>
      <c r="B91" t="s">
        <v>606</v>
      </c>
      <c r="C91">
        <v>206</v>
      </c>
      <c r="D91" t="str">
        <f>VLOOKUP(B91,'HRG and system LUT'!$P$2:$Q$6,2,0)</f>
        <v>SWL</v>
      </c>
      <c r="E91" s="82">
        <f t="shared" si="92"/>
        <v>44805</v>
      </c>
    </row>
    <row r="92" spans="1:5" x14ac:dyDescent="0.35">
      <c r="A92">
        <v>202210</v>
      </c>
      <c r="B92" t="s">
        <v>598</v>
      </c>
      <c r="C92">
        <v>163</v>
      </c>
      <c r="D92" t="str">
        <f>VLOOKUP(B92,'HRG and system LUT'!$P$2:$Q$6,2,0)</f>
        <v>NCL</v>
      </c>
      <c r="E92" s="82">
        <f t="shared" si="92"/>
        <v>44835</v>
      </c>
    </row>
    <row r="93" spans="1:5" x14ac:dyDescent="0.35">
      <c r="A93">
        <v>202210</v>
      </c>
      <c r="B93" t="s">
        <v>600</v>
      </c>
      <c r="C93">
        <v>347</v>
      </c>
      <c r="D93" t="str">
        <f>VLOOKUP(B93,'HRG and system LUT'!$P$2:$Q$6,2,0)</f>
        <v>NEL</v>
      </c>
      <c r="E93" s="82">
        <f t="shared" si="92"/>
        <v>44835</v>
      </c>
    </row>
    <row r="94" spans="1:5" x14ac:dyDescent="0.35">
      <c r="A94">
        <v>202210</v>
      </c>
      <c r="B94" t="s">
        <v>602</v>
      </c>
      <c r="C94">
        <v>288</v>
      </c>
      <c r="D94" t="str">
        <f>VLOOKUP(B94,'HRG and system LUT'!$P$2:$Q$6,2,0)</f>
        <v>NWL</v>
      </c>
      <c r="E94" s="82">
        <f t="shared" si="92"/>
        <v>44835</v>
      </c>
    </row>
    <row r="95" spans="1:5" x14ac:dyDescent="0.35">
      <c r="A95">
        <v>202210</v>
      </c>
      <c r="B95" t="s">
        <v>604</v>
      </c>
      <c r="C95">
        <v>231</v>
      </c>
      <c r="D95" t="str">
        <f>VLOOKUP(B95,'HRG and system LUT'!$P$2:$Q$6,2,0)</f>
        <v>SEL</v>
      </c>
      <c r="E95" s="82">
        <f t="shared" si="92"/>
        <v>44835</v>
      </c>
    </row>
    <row r="96" spans="1:5" x14ac:dyDescent="0.35">
      <c r="A96">
        <v>202210</v>
      </c>
      <c r="B96" t="s">
        <v>606</v>
      </c>
      <c r="C96">
        <v>222</v>
      </c>
      <c r="D96" t="str">
        <f>VLOOKUP(B96,'HRG and system LUT'!$P$2:$Q$6,2,0)</f>
        <v>SWL</v>
      </c>
      <c r="E96" s="82">
        <f t="shared" si="92"/>
        <v>44835</v>
      </c>
    </row>
    <row r="97" spans="1:5" x14ac:dyDescent="0.35">
      <c r="A97">
        <v>202211</v>
      </c>
      <c r="B97" t="s">
        <v>598</v>
      </c>
      <c r="C97">
        <v>153</v>
      </c>
      <c r="D97" t="str">
        <f>VLOOKUP(B97,'HRG and system LUT'!$P$2:$Q$6,2,0)</f>
        <v>NCL</v>
      </c>
      <c r="E97" s="82">
        <f t="shared" ref="E97:E101" si="93">DATE(LEFT(A97,4),RIGHT(A97,2),1)</f>
        <v>44866</v>
      </c>
    </row>
    <row r="98" spans="1:5" x14ac:dyDescent="0.35">
      <c r="A98">
        <v>202211</v>
      </c>
      <c r="B98" t="s">
        <v>600</v>
      </c>
      <c r="C98">
        <v>316</v>
      </c>
      <c r="D98" t="str">
        <f>VLOOKUP(B98,'HRG and system LUT'!$P$2:$Q$6,2,0)</f>
        <v>NEL</v>
      </c>
      <c r="E98" s="82">
        <f t="shared" si="93"/>
        <v>44866</v>
      </c>
    </row>
    <row r="99" spans="1:5" x14ac:dyDescent="0.35">
      <c r="A99">
        <v>202211</v>
      </c>
      <c r="B99" t="s">
        <v>602</v>
      </c>
      <c r="C99">
        <v>232</v>
      </c>
      <c r="D99" t="str">
        <f>VLOOKUP(B99,'HRG and system LUT'!$P$2:$Q$6,2,0)</f>
        <v>NWL</v>
      </c>
      <c r="E99" s="82">
        <f t="shared" si="93"/>
        <v>44866</v>
      </c>
    </row>
    <row r="100" spans="1:5" x14ac:dyDescent="0.35">
      <c r="A100">
        <v>202211</v>
      </c>
      <c r="B100" t="s">
        <v>604</v>
      </c>
      <c r="C100">
        <v>232</v>
      </c>
      <c r="D100" t="str">
        <f>VLOOKUP(B100,'HRG and system LUT'!$P$2:$Q$6,2,0)</f>
        <v>SEL</v>
      </c>
      <c r="E100" s="82">
        <f t="shared" si="93"/>
        <v>44866</v>
      </c>
    </row>
    <row r="101" spans="1:5" x14ac:dyDescent="0.35">
      <c r="A101">
        <v>202211</v>
      </c>
      <c r="B101" t="s">
        <v>606</v>
      </c>
      <c r="C101">
        <v>214</v>
      </c>
      <c r="D101" t="str">
        <f>VLOOKUP(B101,'HRG and system LUT'!$P$2:$Q$6,2,0)</f>
        <v>SWL</v>
      </c>
      <c r="E101" s="82">
        <f t="shared" si="93"/>
        <v>44866</v>
      </c>
    </row>
    <row r="102" spans="1:5" x14ac:dyDescent="0.35">
      <c r="A102">
        <v>202212</v>
      </c>
      <c r="B102" t="s">
        <v>598</v>
      </c>
      <c r="C102">
        <v>215</v>
      </c>
      <c r="D102" t="str">
        <f>VLOOKUP(B102,'HRG and system LUT'!$P$2:$Q$6,2,0)</f>
        <v>NCL</v>
      </c>
      <c r="E102" s="82">
        <f t="shared" ref="E102:E106" si="94">DATE(LEFT(A102,4),RIGHT(A102,2),1)</f>
        <v>44896</v>
      </c>
    </row>
    <row r="103" spans="1:5" x14ac:dyDescent="0.35">
      <c r="A103">
        <v>202212</v>
      </c>
      <c r="B103" t="s">
        <v>600</v>
      </c>
      <c r="C103">
        <v>369</v>
      </c>
      <c r="D103" t="str">
        <f>VLOOKUP(B103,'HRG and system LUT'!$P$2:$Q$6,2,0)</f>
        <v>NEL</v>
      </c>
      <c r="E103" s="82">
        <f t="shared" si="94"/>
        <v>44896</v>
      </c>
    </row>
    <row r="104" spans="1:5" x14ac:dyDescent="0.35">
      <c r="A104">
        <v>202212</v>
      </c>
      <c r="B104" t="s">
        <v>602</v>
      </c>
      <c r="C104">
        <v>302</v>
      </c>
      <c r="D104" t="str">
        <f>VLOOKUP(B104,'HRG and system LUT'!$P$2:$Q$6,2,0)</f>
        <v>NWL</v>
      </c>
      <c r="E104" s="82">
        <f t="shared" si="94"/>
        <v>44896</v>
      </c>
    </row>
    <row r="105" spans="1:5" x14ac:dyDescent="0.35">
      <c r="A105">
        <v>202212</v>
      </c>
      <c r="B105" t="s">
        <v>604</v>
      </c>
      <c r="C105">
        <v>297</v>
      </c>
      <c r="D105" t="str">
        <f>VLOOKUP(B105,'HRG and system LUT'!$P$2:$Q$6,2,0)</f>
        <v>SEL</v>
      </c>
      <c r="E105" s="82">
        <f t="shared" si="94"/>
        <v>44896</v>
      </c>
    </row>
    <row r="106" spans="1:5" x14ac:dyDescent="0.35">
      <c r="A106">
        <v>202212</v>
      </c>
      <c r="B106" t="s">
        <v>606</v>
      </c>
      <c r="C106">
        <v>240</v>
      </c>
      <c r="D106" t="str">
        <f>VLOOKUP(B106,'HRG and system LUT'!$P$2:$Q$6,2,0)</f>
        <v>SWL</v>
      </c>
      <c r="E106" s="82">
        <f t="shared" si="94"/>
        <v>44896</v>
      </c>
    </row>
    <row r="107" spans="1:5" x14ac:dyDescent="0.35">
      <c r="A107">
        <v>202301</v>
      </c>
      <c r="B107" t="s">
        <v>598</v>
      </c>
      <c r="C107">
        <v>186</v>
      </c>
      <c r="D107" t="str">
        <f>VLOOKUP(B107,'HRG and system LUT'!$P$2:$Q$6,2,0)</f>
        <v>NCL</v>
      </c>
      <c r="E107" s="82">
        <f t="shared" ref="E107:E111" si="95">DATE(LEFT(A107,4),RIGHT(A107,2),1)</f>
        <v>44927</v>
      </c>
    </row>
    <row r="108" spans="1:5" x14ac:dyDescent="0.35">
      <c r="A108">
        <v>202301</v>
      </c>
      <c r="B108" t="s">
        <v>600</v>
      </c>
      <c r="C108">
        <v>352</v>
      </c>
      <c r="D108" t="str">
        <f>VLOOKUP(B108,'HRG and system LUT'!$P$2:$Q$6,2,0)</f>
        <v>NEL</v>
      </c>
      <c r="E108" s="82">
        <f t="shared" si="95"/>
        <v>44927</v>
      </c>
    </row>
    <row r="109" spans="1:5" x14ac:dyDescent="0.35">
      <c r="A109">
        <v>202301</v>
      </c>
      <c r="B109" t="s">
        <v>602</v>
      </c>
      <c r="C109">
        <v>289</v>
      </c>
      <c r="D109" t="str">
        <f>VLOOKUP(B109,'HRG and system LUT'!$P$2:$Q$6,2,0)</f>
        <v>NWL</v>
      </c>
      <c r="E109" s="82">
        <f t="shared" si="95"/>
        <v>44927</v>
      </c>
    </row>
    <row r="110" spans="1:5" x14ac:dyDescent="0.35">
      <c r="A110">
        <v>202301</v>
      </c>
      <c r="B110" t="s">
        <v>604</v>
      </c>
      <c r="C110">
        <v>265</v>
      </c>
      <c r="D110" t="str">
        <f>VLOOKUP(B110,'HRG and system LUT'!$P$2:$Q$6,2,0)</f>
        <v>SEL</v>
      </c>
      <c r="E110" s="82">
        <f t="shared" si="95"/>
        <v>44927</v>
      </c>
    </row>
    <row r="111" spans="1:5" x14ac:dyDescent="0.35">
      <c r="A111">
        <v>202301</v>
      </c>
      <c r="B111" t="s">
        <v>606</v>
      </c>
      <c r="C111">
        <v>194</v>
      </c>
      <c r="D111" t="str">
        <f>VLOOKUP(B111,'HRG and system LUT'!$P$2:$Q$6,2,0)</f>
        <v>SWL</v>
      </c>
      <c r="E111" s="82">
        <f t="shared" si="95"/>
        <v>44927</v>
      </c>
    </row>
    <row r="112" spans="1:5" x14ac:dyDescent="0.35">
      <c r="A112">
        <v>202302</v>
      </c>
      <c r="B112" t="s">
        <v>598</v>
      </c>
      <c r="C112">
        <v>180</v>
      </c>
      <c r="D112" t="str">
        <f>VLOOKUP(B112,'HRG and system LUT'!$P$2:$Q$6,2,0)</f>
        <v>NCL</v>
      </c>
      <c r="E112" s="82">
        <f t="shared" ref="E112:E116" si="96">DATE(LEFT(A112,4),RIGHT(A112,2),1)</f>
        <v>44958</v>
      </c>
    </row>
    <row r="113" spans="1:5" x14ac:dyDescent="0.35">
      <c r="A113">
        <v>202302</v>
      </c>
      <c r="B113" t="s">
        <v>600</v>
      </c>
      <c r="C113">
        <v>291</v>
      </c>
      <c r="D113" t="str">
        <f>VLOOKUP(B113,'HRG and system LUT'!$P$2:$Q$6,2,0)</f>
        <v>NEL</v>
      </c>
      <c r="E113" s="82">
        <f t="shared" si="96"/>
        <v>44958</v>
      </c>
    </row>
    <row r="114" spans="1:5" x14ac:dyDescent="0.35">
      <c r="A114">
        <v>202302</v>
      </c>
      <c r="B114" t="s">
        <v>602</v>
      </c>
      <c r="C114">
        <v>228</v>
      </c>
      <c r="D114" t="str">
        <f>VLOOKUP(B114,'HRG and system LUT'!$P$2:$Q$6,2,0)</f>
        <v>NWL</v>
      </c>
      <c r="E114" s="82">
        <f t="shared" si="96"/>
        <v>44958</v>
      </c>
    </row>
    <row r="115" spans="1:5" x14ac:dyDescent="0.35">
      <c r="A115">
        <v>202302</v>
      </c>
      <c r="B115" t="s">
        <v>604</v>
      </c>
      <c r="C115">
        <v>253</v>
      </c>
      <c r="D115" t="str">
        <f>VLOOKUP(B115,'HRG and system LUT'!$P$2:$Q$6,2,0)</f>
        <v>SEL</v>
      </c>
      <c r="E115" s="82">
        <f t="shared" si="96"/>
        <v>44958</v>
      </c>
    </row>
    <row r="116" spans="1:5" x14ac:dyDescent="0.35">
      <c r="A116">
        <v>202302</v>
      </c>
      <c r="B116" t="s">
        <v>606</v>
      </c>
      <c r="C116">
        <v>202</v>
      </c>
      <c r="D116" t="str">
        <f>VLOOKUP(B116,'HRG and system LUT'!$P$2:$Q$6,2,0)</f>
        <v>SWL</v>
      </c>
      <c r="E116" s="82">
        <f t="shared" si="96"/>
        <v>44958</v>
      </c>
    </row>
    <row r="117" spans="1:5" x14ac:dyDescent="0.35">
      <c r="A117">
        <v>202303</v>
      </c>
      <c r="B117" t="s">
        <v>598</v>
      </c>
      <c r="C117">
        <v>187</v>
      </c>
      <c r="D117" t="str">
        <f>VLOOKUP(B117,'HRG and system LUT'!$P$2:$Q$6,2,0)</f>
        <v>NCL</v>
      </c>
      <c r="E117" s="82">
        <f t="shared" ref="E117:E121" si="97">DATE(LEFT(A117,4),RIGHT(A117,2),1)</f>
        <v>44986</v>
      </c>
    </row>
    <row r="118" spans="1:5" x14ac:dyDescent="0.35">
      <c r="A118">
        <v>202303</v>
      </c>
      <c r="B118" t="s">
        <v>600</v>
      </c>
      <c r="C118">
        <v>330</v>
      </c>
      <c r="D118" t="str">
        <f>VLOOKUP(B118,'HRG and system LUT'!$P$2:$Q$6,2,0)</f>
        <v>NEL</v>
      </c>
      <c r="E118" s="82">
        <f t="shared" si="97"/>
        <v>44986</v>
      </c>
    </row>
    <row r="119" spans="1:5" x14ac:dyDescent="0.35">
      <c r="A119">
        <v>202303</v>
      </c>
      <c r="B119" t="s">
        <v>602</v>
      </c>
      <c r="C119">
        <v>238</v>
      </c>
      <c r="D119" t="str">
        <f>VLOOKUP(B119,'HRG and system LUT'!$P$2:$Q$6,2,0)</f>
        <v>NWL</v>
      </c>
      <c r="E119" s="82">
        <f t="shared" si="97"/>
        <v>44986</v>
      </c>
    </row>
    <row r="120" spans="1:5" x14ac:dyDescent="0.35">
      <c r="A120">
        <v>202303</v>
      </c>
      <c r="B120" t="s">
        <v>604</v>
      </c>
      <c r="C120">
        <v>323</v>
      </c>
      <c r="D120" t="str">
        <f>VLOOKUP(B120,'HRG and system LUT'!$P$2:$Q$6,2,0)</f>
        <v>SEL</v>
      </c>
      <c r="E120" s="82">
        <f t="shared" si="97"/>
        <v>44986</v>
      </c>
    </row>
    <row r="121" spans="1:5" x14ac:dyDescent="0.35">
      <c r="A121">
        <v>202303</v>
      </c>
      <c r="B121" t="s">
        <v>606</v>
      </c>
      <c r="C121">
        <v>134</v>
      </c>
      <c r="D121" t="str">
        <f>VLOOKUP(B121,'HRG and system LUT'!$P$2:$Q$6,2,0)</f>
        <v>SWL</v>
      </c>
      <c r="E121" s="82">
        <f t="shared" si="97"/>
        <v>44986</v>
      </c>
    </row>
    <row r="122" spans="1:5" x14ac:dyDescent="0.35">
      <c r="A122">
        <v>202304</v>
      </c>
      <c r="B122" t="s">
        <v>598</v>
      </c>
      <c r="C122">
        <v>145</v>
      </c>
      <c r="D122" t="str">
        <f>VLOOKUP(B122,'HRG and system LUT'!$P$2:$Q$6,2,0)</f>
        <v>NCL</v>
      </c>
      <c r="E122" s="82">
        <f t="shared" ref="E122:E126" si="98">DATE(LEFT(A122,4),RIGHT(A122,2),1)</f>
        <v>45017</v>
      </c>
    </row>
    <row r="123" spans="1:5" x14ac:dyDescent="0.35">
      <c r="A123">
        <v>202304</v>
      </c>
      <c r="B123" t="s">
        <v>600</v>
      </c>
      <c r="C123">
        <v>272</v>
      </c>
      <c r="D123" t="str">
        <f>VLOOKUP(B123,'HRG and system LUT'!$P$2:$Q$6,2,0)</f>
        <v>NEL</v>
      </c>
      <c r="E123" s="82">
        <f t="shared" si="98"/>
        <v>45017</v>
      </c>
    </row>
    <row r="124" spans="1:5" x14ac:dyDescent="0.35">
      <c r="A124">
        <v>202304</v>
      </c>
      <c r="B124" t="s">
        <v>602</v>
      </c>
      <c r="C124">
        <v>251</v>
      </c>
      <c r="D124" t="str">
        <f>VLOOKUP(B124,'HRG and system LUT'!$P$2:$Q$6,2,0)</f>
        <v>NWL</v>
      </c>
      <c r="E124" s="82">
        <f t="shared" si="98"/>
        <v>45017</v>
      </c>
    </row>
    <row r="125" spans="1:5" x14ac:dyDescent="0.35">
      <c r="A125">
        <v>202304</v>
      </c>
      <c r="B125" t="s">
        <v>604</v>
      </c>
      <c r="C125">
        <v>226</v>
      </c>
      <c r="D125" t="str">
        <f>VLOOKUP(B125,'HRG and system LUT'!$P$2:$Q$6,2,0)</f>
        <v>SEL</v>
      </c>
      <c r="E125" s="82">
        <f t="shared" si="98"/>
        <v>45017</v>
      </c>
    </row>
    <row r="126" spans="1:5" x14ac:dyDescent="0.35">
      <c r="A126">
        <v>202304</v>
      </c>
      <c r="B126" t="s">
        <v>606</v>
      </c>
      <c r="C126">
        <v>102</v>
      </c>
      <c r="D126" t="str">
        <f>VLOOKUP(B126,'HRG and system LUT'!$P$2:$Q$6,2,0)</f>
        <v>SWL</v>
      </c>
      <c r="E126" s="82">
        <f t="shared" si="98"/>
        <v>45017</v>
      </c>
    </row>
    <row r="127" spans="1:5" x14ac:dyDescent="0.35">
      <c r="A127">
        <v>202305</v>
      </c>
      <c r="B127" t="s">
        <v>598</v>
      </c>
      <c r="C127">
        <v>137</v>
      </c>
      <c r="D127" t="str">
        <f>VLOOKUP(B127,'HRG and system LUT'!$P$2:$Q$6,2,0)</f>
        <v>NCL</v>
      </c>
      <c r="E127" s="82">
        <f t="shared" ref="E127:E131" si="99">DATE(LEFT(A127,4),RIGHT(A127,2),1)</f>
        <v>45047</v>
      </c>
    </row>
    <row r="128" spans="1:5" x14ac:dyDescent="0.35">
      <c r="A128">
        <v>202305</v>
      </c>
      <c r="B128" t="s">
        <v>600</v>
      </c>
      <c r="C128">
        <v>311</v>
      </c>
      <c r="D128" t="str">
        <f>VLOOKUP(B128,'HRG and system LUT'!$P$2:$Q$6,2,0)</f>
        <v>NEL</v>
      </c>
      <c r="E128" s="82">
        <f t="shared" si="99"/>
        <v>45047</v>
      </c>
    </row>
    <row r="129" spans="1:5" x14ac:dyDescent="0.35">
      <c r="A129">
        <v>202305</v>
      </c>
      <c r="B129" t="s">
        <v>602</v>
      </c>
      <c r="C129">
        <v>223</v>
      </c>
      <c r="D129" t="str">
        <f>VLOOKUP(B129,'HRG and system LUT'!$P$2:$Q$6,2,0)</f>
        <v>NWL</v>
      </c>
      <c r="E129" s="82">
        <f t="shared" si="99"/>
        <v>45047</v>
      </c>
    </row>
    <row r="130" spans="1:5" x14ac:dyDescent="0.35">
      <c r="A130">
        <v>202305</v>
      </c>
      <c r="B130" t="s">
        <v>604</v>
      </c>
      <c r="C130">
        <v>231</v>
      </c>
      <c r="D130" t="str">
        <f>VLOOKUP(B130,'HRG and system LUT'!$P$2:$Q$6,2,0)</f>
        <v>SEL</v>
      </c>
      <c r="E130" s="82">
        <f t="shared" si="99"/>
        <v>45047</v>
      </c>
    </row>
    <row r="131" spans="1:5" x14ac:dyDescent="0.35">
      <c r="A131">
        <v>202305</v>
      </c>
      <c r="B131" t="s">
        <v>606</v>
      </c>
      <c r="C131">
        <v>102</v>
      </c>
      <c r="D131" t="str">
        <f>VLOOKUP(B131,'HRG and system LUT'!$P$2:$Q$6,2,0)</f>
        <v>SWL</v>
      </c>
      <c r="E131" s="82">
        <f t="shared" si="99"/>
        <v>45047</v>
      </c>
    </row>
    <row r="132" spans="1:5" x14ac:dyDescent="0.35">
      <c r="A132">
        <v>202306</v>
      </c>
      <c r="B132" t="s">
        <v>598</v>
      </c>
      <c r="C132">
        <v>113</v>
      </c>
      <c r="D132" t="str">
        <f>VLOOKUP(B132,'HRG and system LUT'!$P$2:$Q$6,2,0)</f>
        <v>NCL</v>
      </c>
      <c r="E132" s="82">
        <f t="shared" ref="E132:E136" si="100">DATE(LEFT(A132,4),RIGHT(A132,2),1)</f>
        <v>45078</v>
      </c>
    </row>
    <row r="133" spans="1:5" x14ac:dyDescent="0.35">
      <c r="A133">
        <v>202306</v>
      </c>
      <c r="B133" t="s">
        <v>600</v>
      </c>
      <c r="C133">
        <v>331</v>
      </c>
      <c r="D133" t="str">
        <f>VLOOKUP(B133,'HRG and system LUT'!$P$2:$Q$6,2,0)</f>
        <v>NEL</v>
      </c>
      <c r="E133" s="82">
        <f t="shared" si="100"/>
        <v>45078</v>
      </c>
    </row>
    <row r="134" spans="1:5" x14ac:dyDescent="0.35">
      <c r="A134">
        <v>202306</v>
      </c>
      <c r="B134" t="s">
        <v>602</v>
      </c>
      <c r="C134">
        <v>225</v>
      </c>
      <c r="D134" t="str">
        <f>VLOOKUP(B134,'HRG and system LUT'!$P$2:$Q$6,2,0)</f>
        <v>NWL</v>
      </c>
      <c r="E134" s="82">
        <f t="shared" si="100"/>
        <v>45078</v>
      </c>
    </row>
    <row r="135" spans="1:5" x14ac:dyDescent="0.35">
      <c r="A135">
        <v>202306</v>
      </c>
      <c r="B135" t="s">
        <v>604</v>
      </c>
      <c r="C135">
        <v>209</v>
      </c>
      <c r="D135" t="str">
        <f>VLOOKUP(B135,'HRG and system LUT'!$P$2:$Q$6,2,0)</f>
        <v>SEL</v>
      </c>
      <c r="E135" s="82">
        <f t="shared" si="100"/>
        <v>45078</v>
      </c>
    </row>
    <row r="136" spans="1:5" x14ac:dyDescent="0.35">
      <c r="A136">
        <v>202306</v>
      </c>
      <c r="B136" t="s">
        <v>606</v>
      </c>
      <c r="C136">
        <v>108</v>
      </c>
      <c r="D136" t="str">
        <f>VLOOKUP(B136,'HRG and system LUT'!$P$2:$Q$6,2,0)</f>
        <v>SWL</v>
      </c>
      <c r="E136" s="82">
        <f t="shared" si="100"/>
        <v>45078</v>
      </c>
    </row>
    <row r="137" spans="1:5" x14ac:dyDescent="0.35">
      <c r="A137">
        <v>202307</v>
      </c>
      <c r="B137" t="s">
        <v>598</v>
      </c>
      <c r="C137">
        <v>59</v>
      </c>
      <c r="D137" t="str">
        <f>VLOOKUP(B137,'HRG and system LUT'!$P$2:$Q$6,2,0)</f>
        <v>NCL</v>
      </c>
      <c r="E137" s="82">
        <f t="shared" ref="E137:E141" si="101">DATE(LEFT(A137,4),RIGHT(A137,2),1)</f>
        <v>45108</v>
      </c>
    </row>
    <row r="138" spans="1:5" x14ac:dyDescent="0.35">
      <c r="A138">
        <v>202307</v>
      </c>
      <c r="B138" t="s">
        <v>600</v>
      </c>
      <c r="C138">
        <v>291</v>
      </c>
      <c r="D138" t="str">
        <f>VLOOKUP(B138,'HRG and system LUT'!$P$2:$Q$6,2,0)</f>
        <v>NEL</v>
      </c>
      <c r="E138" s="82">
        <f t="shared" si="101"/>
        <v>45108</v>
      </c>
    </row>
    <row r="139" spans="1:5" x14ac:dyDescent="0.35">
      <c r="A139">
        <v>202307</v>
      </c>
      <c r="B139" t="s">
        <v>602</v>
      </c>
      <c r="C139">
        <v>253</v>
      </c>
      <c r="D139" t="str">
        <f>VLOOKUP(B139,'HRG and system LUT'!$P$2:$Q$6,2,0)</f>
        <v>NWL</v>
      </c>
      <c r="E139" s="82">
        <f t="shared" si="101"/>
        <v>45108</v>
      </c>
    </row>
    <row r="140" spans="1:5" x14ac:dyDescent="0.35">
      <c r="A140">
        <v>202307</v>
      </c>
      <c r="B140" t="s">
        <v>604</v>
      </c>
      <c r="C140">
        <v>172</v>
      </c>
      <c r="D140" t="str">
        <f>VLOOKUP(B140,'HRG and system LUT'!$P$2:$Q$6,2,0)</f>
        <v>SEL</v>
      </c>
      <c r="E140" s="82">
        <f t="shared" si="101"/>
        <v>45108</v>
      </c>
    </row>
    <row r="141" spans="1:5" x14ac:dyDescent="0.35">
      <c r="A141">
        <v>202307</v>
      </c>
      <c r="B141" t="s">
        <v>606</v>
      </c>
      <c r="C141">
        <v>103</v>
      </c>
      <c r="D141" t="str">
        <f>VLOOKUP(B141,'HRG and system LUT'!$P$2:$Q$6,2,0)</f>
        <v>SWL</v>
      </c>
      <c r="E141" s="82">
        <f t="shared" si="101"/>
        <v>45108</v>
      </c>
    </row>
    <row r="142" spans="1:5" x14ac:dyDescent="0.35">
      <c r="A142">
        <v>202308</v>
      </c>
      <c r="B142" t="s">
        <v>598</v>
      </c>
      <c r="C142">
        <v>64</v>
      </c>
      <c r="D142" t="str">
        <f>VLOOKUP(B142,'HRG and system LUT'!$P$2:$Q$6,2,0)</f>
        <v>NCL</v>
      </c>
      <c r="E142" s="82">
        <f t="shared" ref="E142:E146" si="102">DATE(LEFT(A142,4),RIGHT(A142,2),1)</f>
        <v>45139</v>
      </c>
    </row>
    <row r="143" spans="1:5" x14ac:dyDescent="0.35">
      <c r="A143">
        <v>202308</v>
      </c>
      <c r="B143" t="s">
        <v>600</v>
      </c>
      <c r="C143">
        <v>346</v>
      </c>
      <c r="D143" t="str">
        <f>VLOOKUP(B143,'HRG and system LUT'!$P$2:$Q$6,2,0)</f>
        <v>NEL</v>
      </c>
      <c r="E143" s="82">
        <f t="shared" si="102"/>
        <v>45139</v>
      </c>
    </row>
    <row r="144" spans="1:5" x14ac:dyDescent="0.35">
      <c r="A144">
        <v>202308</v>
      </c>
      <c r="B144" t="s">
        <v>602</v>
      </c>
      <c r="C144">
        <v>280</v>
      </c>
      <c r="D144" t="str">
        <f>VLOOKUP(B144,'HRG and system LUT'!$P$2:$Q$6,2,0)</f>
        <v>NWL</v>
      </c>
      <c r="E144" s="82">
        <f t="shared" si="102"/>
        <v>45139</v>
      </c>
    </row>
    <row r="145" spans="1:5" x14ac:dyDescent="0.35">
      <c r="A145">
        <v>202308</v>
      </c>
      <c r="B145" t="s">
        <v>604</v>
      </c>
      <c r="C145">
        <v>245</v>
      </c>
      <c r="D145" t="str">
        <f>VLOOKUP(B145,'HRG and system LUT'!$P$2:$Q$6,2,0)</f>
        <v>SEL</v>
      </c>
      <c r="E145" s="82">
        <f t="shared" si="102"/>
        <v>45139</v>
      </c>
    </row>
    <row r="146" spans="1:5" x14ac:dyDescent="0.35">
      <c r="A146">
        <v>202308</v>
      </c>
      <c r="B146" t="s">
        <v>606</v>
      </c>
      <c r="C146">
        <v>114</v>
      </c>
      <c r="D146" t="str">
        <f>VLOOKUP(B146,'HRG and system LUT'!$P$2:$Q$6,2,0)</f>
        <v>SWL</v>
      </c>
      <c r="E146" s="82">
        <f t="shared" si="102"/>
        <v>45139</v>
      </c>
    </row>
    <row r="147" spans="1:5" x14ac:dyDescent="0.35">
      <c r="A147">
        <v>202309</v>
      </c>
      <c r="B147" t="s">
        <v>598</v>
      </c>
      <c r="C147">
        <v>85</v>
      </c>
      <c r="D147" t="str">
        <f>VLOOKUP(B147,'HRG and system LUT'!$P$2:$Q$6,2,0)</f>
        <v>NCL</v>
      </c>
      <c r="E147" s="82">
        <f t="shared" ref="E147:E151" si="103">DATE(LEFT(A147,4),RIGHT(A147,2),1)</f>
        <v>45170</v>
      </c>
    </row>
    <row r="148" spans="1:5" x14ac:dyDescent="0.35">
      <c r="A148">
        <v>202309</v>
      </c>
      <c r="B148" t="s">
        <v>600</v>
      </c>
      <c r="C148">
        <v>307</v>
      </c>
      <c r="D148" t="str">
        <f>VLOOKUP(B148,'HRG and system LUT'!$P$2:$Q$6,2,0)</f>
        <v>NEL</v>
      </c>
      <c r="E148" s="82">
        <f t="shared" si="103"/>
        <v>45170</v>
      </c>
    </row>
    <row r="149" spans="1:5" x14ac:dyDescent="0.35">
      <c r="A149">
        <v>202309</v>
      </c>
      <c r="B149" t="s">
        <v>602</v>
      </c>
      <c r="C149">
        <v>277</v>
      </c>
      <c r="D149" t="str">
        <f>VLOOKUP(B149,'HRG and system LUT'!$P$2:$Q$6,2,0)</f>
        <v>NWL</v>
      </c>
      <c r="E149" s="82">
        <f t="shared" si="103"/>
        <v>45170</v>
      </c>
    </row>
    <row r="150" spans="1:5" x14ac:dyDescent="0.35">
      <c r="A150">
        <v>202309</v>
      </c>
      <c r="B150" t="s">
        <v>604</v>
      </c>
      <c r="C150">
        <v>186</v>
      </c>
      <c r="D150" t="str">
        <f>VLOOKUP(B150,'HRG and system LUT'!$P$2:$Q$6,2,0)</f>
        <v>SEL</v>
      </c>
      <c r="E150" s="82">
        <f t="shared" si="103"/>
        <v>45170</v>
      </c>
    </row>
    <row r="151" spans="1:5" x14ac:dyDescent="0.35">
      <c r="A151">
        <v>202309</v>
      </c>
      <c r="B151" t="s">
        <v>606</v>
      </c>
      <c r="C151">
        <v>132</v>
      </c>
      <c r="D151" t="str">
        <f>VLOOKUP(B151,'HRG and system LUT'!$P$2:$Q$6,2,0)</f>
        <v>SWL</v>
      </c>
      <c r="E151" s="82">
        <f t="shared" si="103"/>
        <v>45170</v>
      </c>
    </row>
    <row r="152" spans="1:5" x14ac:dyDescent="0.35">
      <c r="A152">
        <v>202310</v>
      </c>
      <c r="B152" t="s">
        <v>598</v>
      </c>
      <c r="C152">
        <v>71</v>
      </c>
      <c r="D152" t="str">
        <f>VLOOKUP(B152,'HRG and system LUT'!$P$2:$Q$6,2,0)</f>
        <v>NCL</v>
      </c>
      <c r="E152" s="82">
        <f t="shared" ref="E152:E161" si="104">DATE(LEFT(A152,4),RIGHT(A152,2),1)</f>
        <v>45200</v>
      </c>
    </row>
    <row r="153" spans="1:5" x14ac:dyDescent="0.35">
      <c r="A153">
        <v>202310</v>
      </c>
      <c r="B153" t="s">
        <v>600</v>
      </c>
      <c r="C153">
        <v>337</v>
      </c>
      <c r="D153" t="str">
        <f>VLOOKUP(B153,'HRG and system LUT'!$P$2:$Q$6,2,0)</f>
        <v>NEL</v>
      </c>
      <c r="E153" s="82">
        <f t="shared" si="104"/>
        <v>45200</v>
      </c>
    </row>
    <row r="154" spans="1:5" x14ac:dyDescent="0.35">
      <c r="A154">
        <v>202310</v>
      </c>
      <c r="B154" t="s">
        <v>602</v>
      </c>
      <c r="C154">
        <v>245</v>
      </c>
      <c r="D154" t="str">
        <f>VLOOKUP(B154,'HRG and system LUT'!$P$2:$Q$6,2,0)</f>
        <v>NWL</v>
      </c>
      <c r="E154" s="82">
        <f t="shared" si="104"/>
        <v>45200</v>
      </c>
    </row>
    <row r="155" spans="1:5" x14ac:dyDescent="0.35">
      <c r="A155">
        <v>202310</v>
      </c>
      <c r="B155" t="s">
        <v>604</v>
      </c>
      <c r="C155">
        <v>185</v>
      </c>
      <c r="D155" t="str">
        <f>VLOOKUP(B155,'HRG and system LUT'!$P$2:$Q$6,2,0)</f>
        <v>SEL</v>
      </c>
      <c r="E155" s="82">
        <f t="shared" si="104"/>
        <v>45200</v>
      </c>
    </row>
    <row r="156" spans="1:5" x14ac:dyDescent="0.35">
      <c r="A156">
        <v>202310</v>
      </c>
      <c r="B156" t="s">
        <v>606</v>
      </c>
      <c r="C156">
        <v>121</v>
      </c>
      <c r="D156" t="str">
        <f>VLOOKUP(B156,'HRG and system LUT'!$P$2:$Q$6,2,0)</f>
        <v>SWL</v>
      </c>
      <c r="E156" s="82">
        <f t="shared" si="104"/>
        <v>45200</v>
      </c>
    </row>
    <row r="157" spans="1:5" x14ac:dyDescent="0.35">
      <c r="A157">
        <v>202311</v>
      </c>
      <c r="B157" t="s">
        <v>598</v>
      </c>
      <c r="C157">
        <v>90</v>
      </c>
      <c r="D157" t="str">
        <f>VLOOKUP(B157,'HRG and system LUT'!$P$2:$Q$6,2,0)</f>
        <v>NCL</v>
      </c>
      <c r="E157" s="82">
        <f t="shared" si="104"/>
        <v>45231</v>
      </c>
    </row>
    <row r="158" spans="1:5" x14ac:dyDescent="0.35">
      <c r="A158">
        <v>202311</v>
      </c>
      <c r="B158" t="s">
        <v>600</v>
      </c>
      <c r="C158">
        <v>298</v>
      </c>
      <c r="D158" t="str">
        <f>VLOOKUP(B158,'HRG and system LUT'!$P$2:$Q$6,2,0)</f>
        <v>NEL</v>
      </c>
      <c r="E158" s="82">
        <f t="shared" si="104"/>
        <v>45231</v>
      </c>
    </row>
    <row r="159" spans="1:5" x14ac:dyDescent="0.35">
      <c r="A159">
        <v>202311</v>
      </c>
      <c r="B159" t="s">
        <v>602</v>
      </c>
      <c r="C159">
        <v>213</v>
      </c>
      <c r="D159" t="str">
        <f>VLOOKUP(B159,'HRG and system LUT'!$P$2:$Q$6,2,0)</f>
        <v>NWL</v>
      </c>
      <c r="E159" s="82">
        <f t="shared" si="104"/>
        <v>45231</v>
      </c>
    </row>
    <row r="160" spans="1:5" x14ac:dyDescent="0.35">
      <c r="A160">
        <v>202311</v>
      </c>
      <c r="B160" t="s">
        <v>604</v>
      </c>
      <c r="C160">
        <v>185</v>
      </c>
      <c r="D160" t="str">
        <f>VLOOKUP(B160,'HRG and system LUT'!$P$2:$Q$6,2,0)</f>
        <v>SEL</v>
      </c>
      <c r="E160" s="82">
        <f t="shared" si="104"/>
        <v>45231</v>
      </c>
    </row>
    <row r="161" spans="1:5" x14ac:dyDescent="0.35">
      <c r="A161">
        <v>202311</v>
      </c>
      <c r="B161" t="s">
        <v>606</v>
      </c>
      <c r="C161">
        <v>119</v>
      </c>
      <c r="D161" t="str">
        <f>VLOOKUP(B161,'HRG and system LUT'!$P$2:$Q$6,2,0)</f>
        <v>SWL</v>
      </c>
      <c r="E161" s="82">
        <f t="shared" si="104"/>
        <v>45231</v>
      </c>
    </row>
    <row r="162" spans="1:5" x14ac:dyDescent="0.35">
      <c r="A162">
        <v>202312</v>
      </c>
      <c r="B162" t="s">
        <v>598</v>
      </c>
      <c r="C162">
        <v>90</v>
      </c>
      <c r="D162" t="str">
        <f>VLOOKUP(B162,'HRG and system LUT'!$P$2:$Q$6,2,0)</f>
        <v>NCL</v>
      </c>
      <c r="E162" s="82">
        <f t="shared" ref="E162:E171" si="105">DATE(LEFT(A162,4),RIGHT(A162,2),1)</f>
        <v>45261</v>
      </c>
    </row>
    <row r="163" spans="1:5" x14ac:dyDescent="0.35">
      <c r="A163">
        <v>202312</v>
      </c>
      <c r="B163" t="s">
        <v>600</v>
      </c>
      <c r="C163">
        <v>347</v>
      </c>
      <c r="D163" t="str">
        <f>VLOOKUP(B163,'HRG and system LUT'!$P$2:$Q$6,2,0)</f>
        <v>NEL</v>
      </c>
      <c r="E163" s="82">
        <f t="shared" si="105"/>
        <v>45261</v>
      </c>
    </row>
    <row r="164" spans="1:5" x14ac:dyDescent="0.35">
      <c r="A164">
        <v>202312</v>
      </c>
      <c r="B164" t="s">
        <v>602</v>
      </c>
      <c r="C164">
        <v>291</v>
      </c>
      <c r="D164" t="str">
        <f>VLOOKUP(B164,'HRG and system LUT'!$P$2:$Q$6,2,0)</f>
        <v>NWL</v>
      </c>
      <c r="E164" s="82">
        <f t="shared" si="105"/>
        <v>45261</v>
      </c>
    </row>
    <row r="165" spans="1:5" x14ac:dyDescent="0.35">
      <c r="A165">
        <v>202312</v>
      </c>
      <c r="B165" t="s">
        <v>604</v>
      </c>
      <c r="C165">
        <v>156</v>
      </c>
      <c r="D165" t="str">
        <f>VLOOKUP(B165,'HRG and system LUT'!$P$2:$Q$6,2,0)</f>
        <v>SEL</v>
      </c>
      <c r="E165" s="82">
        <f t="shared" si="105"/>
        <v>45261</v>
      </c>
    </row>
    <row r="166" spans="1:5" x14ac:dyDescent="0.35">
      <c r="A166">
        <v>202312</v>
      </c>
      <c r="B166" t="s">
        <v>606</v>
      </c>
      <c r="C166">
        <v>138</v>
      </c>
      <c r="D166" t="str">
        <f>VLOOKUP(B166,'HRG and system LUT'!$P$2:$Q$6,2,0)</f>
        <v>SWL</v>
      </c>
      <c r="E166" s="82">
        <f t="shared" si="105"/>
        <v>45261</v>
      </c>
    </row>
    <row r="167" spans="1:5" x14ac:dyDescent="0.35">
      <c r="A167">
        <v>202401</v>
      </c>
      <c r="B167" t="s">
        <v>598</v>
      </c>
      <c r="C167">
        <v>93</v>
      </c>
      <c r="D167" t="str">
        <f>VLOOKUP(B167,'HRG and system LUT'!$P$2:$Q$6,2,0)</f>
        <v>NCL</v>
      </c>
      <c r="E167" s="82">
        <f t="shared" si="105"/>
        <v>45292</v>
      </c>
    </row>
    <row r="168" spans="1:5" x14ac:dyDescent="0.35">
      <c r="A168">
        <v>202401</v>
      </c>
      <c r="B168" t="s">
        <v>600</v>
      </c>
      <c r="C168">
        <v>350</v>
      </c>
      <c r="D168" t="str">
        <f>VLOOKUP(B168,'HRG and system LUT'!$P$2:$Q$6,2,0)</f>
        <v>NEL</v>
      </c>
      <c r="E168" s="82">
        <f t="shared" si="105"/>
        <v>45292</v>
      </c>
    </row>
    <row r="169" spans="1:5" x14ac:dyDescent="0.35">
      <c r="A169">
        <v>202401</v>
      </c>
      <c r="B169" t="s">
        <v>602</v>
      </c>
      <c r="C169">
        <v>300</v>
      </c>
      <c r="D169" t="str">
        <f>VLOOKUP(B169,'HRG and system LUT'!$P$2:$Q$6,2,0)</f>
        <v>NWL</v>
      </c>
      <c r="E169" s="82">
        <f t="shared" si="105"/>
        <v>45292</v>
      </c>
    </row>
    <row r="170" spans="1:5" x14ac:dyDescent="0.35">
      <c r="A170">
        <v>202401</v>
      </c>
      <c r="B170" t="s">
        <v>604</v>
      </c>
      <c r="C170">
        <v>134</v>
      </c>
      <c r="D170" t="str">
        <f>VLOOKUP(B170,'HRG and system LUT'!$P$2:$Q$6,2,0)</f>
        <v>SEL</v>
      </c>
      <c r="E170" s="82">
        <f t="shared" si="105"/>
        <v>45292</v>
      </c>
    </row>
    <row r="171" spans="1:5" x14ac:dyDescent="0.35">
      <c r="A171">
        <v>202401</v>
      </c>
      <c r="B171" t="s">
        <v>606</v>
      </c>
      <c r="C171">
        <v>137</v>
      </c>
      <c r="D171" t="str">
        <f>VLOOKUP(B171,'HRG and system LUT'!$P$2:$Q$6,2,0)</f>
        <v>SWL</v>
      </c>
      <c r="E171" s="82">
        <f t="shared" si="105"/>
        <v>45292</v>
      </c>
    </row>
    <row r="172" spans="1:5" x14ac:dyDescent="0.35">
      <c r="A172">
        <v>202402</v>
      </c>
      <c r="B172" t="s">
        <v>598</v>
      </c>
      <c r="C172">
        <v>74</v>
      </c>
      <c r="D172" t="str">
        <f>VLOOKUP(B172,'HRG and system LUT'!$P$2:$Q$6,2,0)</f>
        <v>NCL</v>
      </c>
      <c r="E172" s="82">
        <f t="shared" ref="E172:E176" si="106">DATE(LEFT(A172,4),RIGHT(A172,2),1)</f>
        <v>45323</v>
      </c>
    </row>
    <row r="173" spans="1:5" x14ac:dyDescent="0.35">
      <c r="A173">
        <v>202402</v>
      </c>
      <c r="B173" t="s">
        <v>600</v>
      </c>
      <c r="C173">
        <v>257</v>
      </c>
      <c r="D173" t="str">
        <f>VLOOKUP(B173,'HRG and system LUT'!$P$2:$Q$6,2,0)</f>
        <v>NEL</v>
      </c>
      <c r="E173" s="82">
        <f t="shared" si="106"/>
        <v>45323</v>
      </c>
    </row>
    <row r="174" spans="1:5" x14ac:dyDescent="0.35">
      <c r="A174">
        <v>202402</v>
      </c>
      <c r="B174" t="s">
        <v>602</v>
      </c>
      <c r="C174">
        <v>250</v>
      </c>
      <c r="D174" t="str">
        <f>VLOOKUP(B174,'HRG and system LUT'!$P$2:$Q$6,2,0)</f>
        <v>NWL</v>
      </c>
      <c r="E174" s="82">
        <f t="shared" si="106"/>
        <v>45323</v>
      </c>
    </row>
    <row r="175" spans="1:5" x14ac:dyDescent="0.35">
      <c r="A175">
        <v>202402</v>
      </c>
      <c r="B175" t="s">
        <v>604</v>
      </c>
      <c r="C175">
        <v>129</v>
      </c>
      <c r="D175" t="str">
        <f>VLOOKUP(B175,'HRG and system LUT'!$P$2:$Q$6,2,0)</f>
        <v>SEL</v>
      </c>
      <c r="E175" s="82">
        <f t="shared" si="106"/>
        <v>45323</v>
      </c>
    </row>
    <row r="176" spans="1:5" x14ac:dyDescent="0.35">
      <c r="A176">
        <v>202402</v>
      </c>
      <c r="B176" t="s">
        <v>606</v>
      </c>
      <c r="C176">
        <v>118</v>
      </c>
      <c r="D176" t="str">
        <f>VLOOKUP(B176,'HRG and system LUT'!$P$2:$Q$6,2,0)</f>
        <v>SWL</v>
      </c>
      <c r="E176" s="82">
        <f t="shared" si="106"/>
        <v>45323</v>
      </c>
    </row>
    <row r="177" spans="1:5" x14ac:dyDescent="0.35">
      <c r="A177">
        <v>202403</v>
      </c>
      <c r="B177" t="s">
        <v>598</v>
      </c>
      <c r="C177">
        <v>82</v>
      </c>
      <c r="D177" t="str">
        <f>VLOOKUP(B177,'HRG and system LUT'!$P$2:$Q$6,2,0)</f>
        <v>NCL</v>
      </c>
      <c r="E177" s="82">
        <f t="shared" ref="E177:E181" si="107">DATE(LEFT(A177,4),RIGHT(A177,2),1)</f>
        <v>45352</v>
      </c>
    </row>
    <row r="178" spans="1:5" x14ac:dyDescent="0.35">
      <c r="A178">
        <v>202403</v>
      </c>
      <c r="B178" t="s">
        <v>600</v>
      </c>
      <c r="C178">
        <v>254</v>
      </c>
      <c r="D178" t="str">
        <f>VLOOKUP(B178,'HRG and system LUT'!$P$2:$Q$6,2,0)</f>
        <v>NEL</v>
      </c>
      <c r="E178" s="82">
        <f t="shared" si="107"/>
        <v>45352</v>
      </c>
    </row>
    <row r="179" spans="1:5" x14ac:dyDescent="0.35">
      <c r="A179">
        <v>202403</v>
      </c>
      <c r="B179" t="s">
        <v>602</v>
      </c>
      <c r="C179">
        <v>249</v>
      </c>
      <c r="D179" t="str">
        <f>VLOOKUP(B179,'HRG and system LUT'!$P$2:$Q$6,2,0)</f>
        <v>NWL</v>
      </c>
      <c r="E179" s="82">
        <f t="shared" si="107"/>
        <v>45352</v>
      </c>
    </row>
    <row r="180" spans="1:5" x14ac:dyDescent="0.35">
      <c r="A180">
        <v>202403</v>
      </c>
      <c r="B180" t="s">
        <v>604</v>
      </c>
      <c r="C180">
        <v>116</v>
      </c>
      <c r="D180" t="str">
        <f>VLOOKUP(B180,'HRG and system LUT'!$P$2:$Q$6,2,0)</f>
        <v>SEL</v>
      </c>
      <c r="E180" s="82">
        <f t="shared" si="107"/>
        <v>45352</v>
      </c>
    </row>
    <row r="181" spans="1:5" x14ac:dyDescent="0.35">
      <c r="A181">
        <v>202403</v>
      </c>
      <c r="B181" t="s">
        <v>606</v>
      </c>
      <c r="C181">
        <v>138</v>
      </c>
      <c r="D181" t="str">
        <f>VLOOKUP(B181,'HRG and system LUT'!$P$2:$Q$6,2,0)</f>
        <v>SWL</v>
      </c>
      <c r="E181" s="82">
        <f t="shared" si="107"/>
        <v>45352</v>
      </c>
    </row>
    <row r="182" spans="1:5" x14ac:dyDescent="0.35">
      <c r="A182">
        <v>202404</v>
      </c>
      <c r="B182" t="s">
        <v>598</v>
      </c>
      <c r="C182">
        <v>85</v>
      </c>
      <c r="D182" t="str">
        <f>VLOOKUP(B182,'HRG and system LUT'!$P$2:$Q$6,2,0)</f>
        <v>NCL</v>
      </c>
      <c r="E182" s="82">
        <f t="shared" ref="E182:E185" si="108">DATE(LEFT(A182,4),RIGHT(A182,2),1)</f>
        <v>45383</v>
      </c>
    </row>
    <row r="183" spans="1:5" x14ac:dyDescent="0.35">
      <c r="A183">
        <v>202404</v>
      </c>
      <c r="B183" t="s">
        <v>600</v>
      </c>
      <c r="C183">
        <v>225</v>
      </c>
      <c r="D183" t="str">
        <f>VLOOKUP(B183,'HRG and system LUT'!$P$2:$Q$6,2,0)</f>
        <v>NEL</v>
      </c>
      <c r="E183" s="82">
        <f t="shared" si="108"/>
        <v>45383</v>
      </c>
    </row>
    <row r="184" spans="1:5" x14ac:dyDescent="0.35">
      <c r="A184">
        <v>202404</v>
      </c>
      <c r="B184" t="s">
        <v>602</v>
      </c>
      <c r="C184">
        <v>129</v>
      </c>
      <c r="D184" t="str">
        <f>VLOOKUP(B184,'HRG and system LUT'!$P$2:$Q$6,2,0)</f>
        <v>NWL</v>
      </c>
      <c r="E184" s="82">
        <f t="shared" si="108"/>
        <v>45383</v>
      </c>
    </row>
    <row r="185" spans="1:5" x14ac:dyDescent="0.35">
      <c r="A185">
        <v>202404</v>
      </c>
      <c r="B185" t="s">
        <v>604</v>
      </c>
      <c r="C185">
        <v>127</v>
      </c>
      <c r="D185" t="str">
        <f>VLOOKUP(B185,'HRG and system LUT'!$P$2:$Q$6,2,0)</f>
        <v>SEL</v>
      </c>
      <c r="E185" s="82">
        <f t="shared" si="108"/>
        <v>45383</v>
      </c>
    </row>
    <row r="186" spans="1:5" x14ac:dyDescent="0.35">
      <c r="A186">
        <v>202404</v>
      </c>
      <c r="B186" t="s">
        <v>606</v>
      </c>
      <c r="C186">
        <v>117</v>
      </c>
      <c r="D186" t="str">
        <f>VLOOKUP(B186,'HRG and system LUT'!$P$2:$Q$6,2,0)</f>
        <v>SWL</v>
      </c>
      <c r="E186" s="82">
        <f t="shared" ref="E186:E189" si="109">DATE(LEFT(A186,4),RIGHT(A186,2),1)</f>
        <v>45383</v>
      </c>
    </row>
    <row r="187" spans="1:5" x14ac:dyDescent="0.35">
      <c r="A187">
        <v>202405</v>
      </c>
      <c r="B187" t="s">
        <v>598</v>
      </c>
      <c r="C187">
        <v>72</v>
      </c>
      <c r="D187" t="str">
        <f>VLOOKUP(B187,'HRG and system LUT'!$P$2:$Q$6,2,0)</f>
        <v>NCL</v>
      </c>
      <c r="E187" s="82">
        <f t="shared" si="109"/>
        <v>45413</v>
      </c>
    </row>
    <row r="188" spans="1:5" x14ac:dyDescent="0.35">
      <c r="A188">
        <v>202405</v>
      </c>
      <c r="B188" t="s">
        <v>600</v>
      </c>
      <c r="C188">
        <v>312</v>
      </c>
      <c r="D188" t="str">
        <f>VLOOKUP(B188,'HRG and system LUT'!$P$2:$Q$6,2,0)</f>
        <v>NEL</v>
      </c>
      <c r="E188" s="82">
        <f t="shared" si="109"/>
        <v>45413</v>
      </c>
    </row>
    <row r="189" spans="1:5" x14ac:dyDescent="0.35">
      <c r="A189">
        <v>202405</v>
      </c>
      <c r="B189" t="s">
        <v>602</v>
      </c>
      <c r="C189">
        <v>118</v>
      </c>
      <c r="D189" t="str">
        <f>VLOOKUP(B189,'HRG and system LUT'!$P$2:$Q$6,2,0)</f>
        <v>NWL</v>
      </c>
      <c r="E189" s="82">
        <f t="shared" si="109"/>
        <v>45413</v>
      </c>
    </row>
    <row r="190" spans="1:5" x14ac:dyDescent="0.35">
      <c r="A190">
        <v>202405</v>
      </c>
      <c r="B190" t="s">
        <v>604</v>
      </c>
      <c r="C190">
        <v>147</v>
      </c>
      <c r="D190" t="str">
        <f>VLOOKUP(B190,'HRG and system LUT'!$P$2:$Q$6,2,0)</f>
        <v>SEL</v>
      </c>
      <c r="E190" s="82">
        <f t="shared" ref="E190:E194" si="110">DATE(LEFT(A190,4),RIGHT(A190,2),1)</f>
        <v>45413</v>
      </c>
    </row>
    <row r="191" spans="1:5" x14ac:dyDescent="0.35">
      <c r="A191">
        <v>202405</v>
      </c>
      <c r="B191" t="s">
        <v>606</v>
      </c>
      <c r="C191">
        <v>132</v>
      </c>
      <c r="D191" t="str">
        <f>VLOOKUP(B191,'HRG and system LUT'!$P$2:$Q$6,2,0)</f>
        <v>SWL</v>
      </c>
      <c r="E191" s="82">
        <f t="shared" si="110"/>
        <v>45413</v>
      </c>
    </row>
    <row r="192" spans="1:5" x14ac:dyDescent="0.35">
      <c r="A192">
        <v>202406</v>
      </c>
      <c r="B192" t="s">
        <v>598</v>
      </c>
      <c r="C192">
        <v>66</v>
      </c>
      <c r="D192" t="str">
        <f>VLOOKUP(B192,'HRG and system LUT'!$P$2:$Q$6,2,0)</f>
        <v>NCL</v>
      </c>
      <c r="E192" s="82">
        <f t="shared" si="110"/>
        <v>45444</v>
      </c>
    </row>
    <row r="193" spans="1:5" x14ac:dyDescent="0.35">
      <c r="A193">
        <v>202406</v>
      </c>
      <c r="B193" t="s">
        <v>600</v>
      </c>
      <c r="C193">
        <v>506</v>
      </c>
      <c r="D193" t="str">
        <f>VLOOKUP(B193,'HRG and system LUT'!$P$2:$Q$6,2,0)</f>
        <v>NEL</v>
      </c>
      <c r="E193" s="82">
        <f t="shared" si="110"/>
        <v>45444</v>
      </c>
    </row>
    <row r="194" spans="1:5" x14ac:dyDescent="0.35">
      <c r="A194">
        <v>202406</v>
      </c>
      <c r="B194" t="s">
        <v>602</v>
      </c>
      <c r="C194">
        <v>123</v>
      </c>
      <c r="D194" t="str">
        <f>VLOOKUP(B194,'HRG and system LUT'!$P$2:$Q$6,2,0)</f>
        <v>NWL</v>
      </c>
      <c r="E194" s="82">
        <f t="shared" si="110"/>
        <v>45444</v>
      </c>
    </row>
    <row r="195" spans="1:5" x14ac:dyDescent="0.35">
      <c r="A195">
        <v>202406</v>
      </c>
      <c r="B195" t="s">
        <v>604</v>
      </c>
      <c r="C195">
        <v>119</v>
      </c>
      <c r="D195" t="str">
        <f>VLOOKUP(B195,'HRG and system LUT'!$P$2:$Q$6,2,0)</f>
        <v>SEL</v>
      </c>
      <c r="E195" s="82">
        <f t="shared" ref="E195:E205" si="111">DATE(LEFT(A195,4),RIGHT(A195,2),1)</f>
        <v>45444</v>
      </c>
    </row>
    <row r="196" spans="1:5" x14ac:dyDescent="0.35">
      <c r="A196">
        <v>202406</v>
      </c>
      <c r="B196" t="s">
        <v>606</v>
      </c>
      <c r="C196">
        <v>104</v>
      </c>
      <c r="D196" t="str">
        <f>VLOOKUP(B196,'HRG and system LUT'!$P$2:$Q$6,2,0)</f>
        <v>SWL</v>
      </c>
      <c r="E196" s="82">
        <f t="shared" si="111"/>
        <v>45444</v>
      </c>
    </row>
    <row r="197" spans="1:5" x14ac:dyDescent="0.35">
      <c r="A197">
        <v>202407</v>
      </c>
      <c r="B197" t="s">
        <v>598</v>
      </c>
      <c r="C197">
        <v>61</v>
      </c>
      <c r="D197" t="str">
        <f>VLOOKUP(B197,'HRG and system LUT'!$P$2:$Q$6,2,0)</f>
        <v>NCL</v>
      </c>
      <c r="E197" s="82">
        <f t="shared" si="111"/>
        <v>45474</v>
      </c>
    </row>
    <row r="198" spans="1:5" x14ac:dyDescent="0.35">
      <c r="A198">
        <v>202407</v>
      </c>
      <c r="B198" t="s">
        <v>600</v>
      </c>
      <c r="C198">
        <v>530</v>
      </c>
      <c r="D198" t="str">
        <f>VLOOKUP(B198,'HRG and system LUT'!$P$2:$Q$6,2,0)</f>
        <v>NEL</v>
      </c>
      <c r="E198" s="82">
        <f t="shared" si="111"/>
        <v>45474</v>
      </c>
    </row>
    <row r="199" spans="1:5" x14ac:dyDescent="0.35">
      <c r="A199">
        <v>202407</v>
      </c>
      <c r="B199" t="s">
        <v>602</v>
      </c>
      <c r="C199">
        <v>133</v>
      </c>
      <c r="D199" t="str">
        <f>VLOOKUP(B199,'HRG and system LUT'!$P$2:$Q$6,2,0)</f>
        <v>NWL</v>
      </c>
      <c r="E199" s="82">
        <f t="shared" si="111"/>
        <v>45474</v>
      </c>
    </row>
    <row r="200" spans="1:5" x14ac:dyDescent="0.35">
      <c r="A200">
        <v>202407</v>
      </c>
      <c r="B200" t="s">
        <v>604</v>
      </c>
      <c r="C200">
        <v>135</v>
      </c>
      <c r="D200" t="str">
        <f>VLOOKUP(B200,'HRG and system LUT'!$P$2:$Q$6,2,0)</f>
        <v>SEL</v>
      </c>
      <c r="E200" s="82">
        <f t="shared" si="111"/>
        <v>45474</v>
      </c>
    </row>
    <row r="201" spans="1:5" x14ac:dyDescent="0.35">
      <c r="A201">
        <v>202407</v>
      </c>
      <c r="B201" t="s">
        <v>606</v>
      </c>
      <c r="C201">
        <v>107</v>
      </c>
      <c r="D201" t="str">
        <f>VLOOKUP(B201,'HRG and system LUT'!$P$2:$Q$6,2,0)</f>
        <v>SWL</v>
      </c>
      <c r="E201" s="82">
        <f t="shared" si="111"/>
        <v>45474</v>
      </c>
    </row>
    <row r="202" spans="1:5" x14ac:dyDescent="0.35">
      <c r="A202">
        <v>202408</v>
      </c>
      <c r="B202" t="s">
        <v>598</v>
      </c>
      <c r="C202">
        <v>89</v>
      </c>
      <c r="D202" t="str">
        <f>VLOOKUP(B202,'HRG and system LUT'!$P$2:$Q$6,2,0)</f>
        <v>NCL</v>
      </c>
      <c r="E202" s="82">
        <f t="shared" si="111"/>
        <v>45505</v>
      </c>
    </row>
    <row r="203" spans="1:5" x14ac:dyDescent="0.35">
      <c r="A203">
        <v>202408</v>
      </c>
      <c r="B203" t="s">
        <v>600</v>
      </c>
      <c r="C203">
        <v>499</v>
      </c>
      <c r="D203" t="str">
        <f>VLOOKUP(B203,'HRG and system LUT'!$P$2:$Q$6,2,0)</f>
        <v>NEL</v>
      </c>
      <c r="E203" s="82">
        <f t="shared" si="111"/>
        <v>45505</v>
      </c>
    </row>
    <row r="204" spans="1:5" x14ac:dyDescent="0.35">
      <c r="A204">
        <v>202408</v>
      </c>
      <c r="B204" t="s">
        <v>602</v>
      </c>
      <c r="C204">
        <v>139</v>
      </c>
      <c r="D204" t="str">
        <f>VLOOKUP(B204,'HRG and system LUT'!$P$2:$Q$6,2,0)</f>
        <v>NWL</v>
      </c>
      <c r="E204" s="82">
        <f t="shared" si="111"/>
        <v>45505</v>
      </c>
    </row>
    <row r="205" spans="1:5" x14ac:dyDescent="0.35">
      <c r="A205">
        <v>202408</v>
      </c>
      <c r="B205" t="s">
        <v>604</v>
      </c>
      <c r="C205">
        <v>140</v>
      </c>
      <c r="D205" t="str">
        <f>VLOOKUP(B205,'HRG and system LUT'!$P$2:$Q$6,2,0)</f>
        <v>SEL</v>
      </c>
      <c r="E205" s="82">
        <f t="shared" si="111"/>
        <v>45505</v>
      </c>
    </row>
    <row r="206" spans="1:5" x14ac:dyDescent="0.35">
      <c r="A206">
        <v>202408</v>
      </c>
      <c r="B206" t="s">
        <v>606</v>
      </c>
      <c r="C206">
        <v>77</v>
      </c>
      <c r="D206" t="str">
        <f>VLOOKUP(B206,'HRG and system LUT'!$P$2:$Q$6,2,0)</f>
        <v>SWL</v>
      </c>
      <c r="E206" s="82">
        <f t="shared" ref="E206:E210" si="112">DATE(LEFT(A206,4),RIGHT(A206,2),1)</f>
        <v>45505</v>
      </c>
    </row>
    <row r="207" spans="1:5" x14ac:dyDescent="0.35">
      <c r="A207">
        <v>202409</v>
      </c>
      <c r="B207" t="s">
        <v>598</v>
      </c>
      <c r="C207">
        <v>75</v>
      </c>
      <c r="D207" t="str">
        <f>VLOOKUP(B207,'HRG and system LUT'!$P$2:$Q$6,2,0)</f>
        <v>NCL</v>
      </c>
      <c r="E207" s="82">
        <f t="shared" si="112"/>
        <v>45536</v>
      </c>
    </row>
    <row r="208" spans="1:5" x14ac:dyDescent="0.35">
      <c r="A208">
        <v>202409</v>
      </c>
      <c r="B208" t="s">
        <v>600</v>
      </c>
      <c r="C208">
        <v>434</v>
      </c>
      <c r="D208" t="str">
        <f>VLOOKUP(B208,'HRG and system LUT'!$P$2:$Q$6,2,0)</f>
        <v>NEL</v>
      </c>
      <c r="E208" s="82">
        <f t="shared" si="112"/>
        <v>45536</v>
      </c>
    </row>
    <row r="209" spans="1:5" x14ac:dyDescent="0.35">
      <c r="A209">
        <v>202409</v>
      </c>
      <c r="B209" t="s">
        <v>602</v>
      </c>
      <c r="C209">
        <v>113</v>
      </c>
      <c r="D209" t="str">
        <f>VLOOKUP(B209,'HRG and system LUT'!$P$2:$Q$6,2,0)</f>
        <v>NWL</v>
      </c>
      <c r="E209" s="82">
        <f t="shared" si="112"/>
        <v>45536</v>
      </c>
    </row>
    <row r="210" spans="1:5" x14ac:dyDescent="0.35">
      <c r="A210">
        <v>202409</v>
      </c>
      <c r="B210" t="s">
        <v>604</v>
      </c>
      <c r="C210">
        <v>114</v>
      </c>
      <c r="D210" t="str">
        <f>VLOOKUP(B210,'HRG and system LUT'!$P$2:$Q$6,2,0)</f>
        <v>SEL</v>
      </c>
      <c r="E210" s="82">
        <f t="shared" si="112"/>
        <v>45536</v>
      </c>
    </row>
    <row r="211" spans="1:5" x14ac:dyDescent="0.35">
      <c r="A211">
        <v>202409</v>
      </c>
      <c r="B211" t="s">
        <v>606</v>
      </c>
      <c r="C211">
        <v>59</v>
      </c>
      <c r="D211" t="str">
        <f>VLOOKUP(B211,'HRG and system LUT'!$P$2:$Q$6,2,0)</f>
        <v>SWL</v>
      </c>
      <c r="E211" s="82">
        <f t="shared" ref="E211:E215" si="113">DATE(LEFT(A211,4),RIGHT(A211,2),1)</f>
        <v>45536</v>
      </c>
    </row>
    <row r="212" spans="1:5" x14ac:dyDescent="0.35">
      <c r="A212">
        <v>202410</v>
      </c>
      <c r="B212" t="s">
        <v>598</v>
      </c>
      <c r="C212">
        <v>44</v>
      </c>
      <c r="D212" t="str">
        <f>VLOOKUP(B212,'HRG and system LUT'!$P$2:$Q$6,2,0)</f>
        <v>NCL</v>
      </c>
      <c r="E212" s="82">
        <f t="shared" si="113"/>
        <v>45566</v>
      </c>
    </row>
    <row r="213" spans="1:5" x14ac:dyDescent="0.35">
      <c r="A213">
        <v>202410</v>
      </c>
      <c r="B213" t="s">
        <v>600</v>
      </c>
      <c r="C213">
        <v>422</v>
      </c>
      <c r="D213" t="str">
        <f>VLOOKUP(B213,'HRG and system LUT'!$P$2:$Q$6,2,0)</f>
        <v>NEL</v>
      </c>
      <c r="E213" s="82">
        <f t="shared" si="113"/>
        <v>45566</v>
      </c>
    </row>
    <row r="214" spans="1:5" x14ac:dyDescent="0.35">
      <c r="A214">
        <v>202410</v>
      </c>
      <c r="B214" t="s">
        <v>602</v>
      </c>
      <c r="C214">
        <v>103</v>
      </c>
      <c r="D214" t="str">
        <f>VLOOKUP(B214,'HRG and system LUT'!$P$2:$Q$6,2,0)</f>
        <v>NWL</v>
      </c>
      <c r="E214" s="82">
        <f t="shared" si="113"/>
        <v>45566</v>
      </c>
    </row>
    <row r="215" spans="1:5" x14ac:dyDescent="0.35">
      <c r="A215">
        <v>202410</v>
      </c>
      <c r="B215" t="s">
        <v>604</v>
      </c>
      <c r="C215">
        <v>79</v>
      </c>
      <c r="D215" t="str">
        <f>VLOOKUP(B215,'HRG and system LUT'!$P$2:$Q$6,2,0)</f>
        <v>SEL</v>
      </c>
      <c r="E215" s="82">
        <f t="shared" si="113"/>
        <v>45566</v>
      </c>
    </row>
    <row r="216" spans="1:5" x14ac:dyDescent="0.35">
      <c r="A216">
        <v>202410</v>
      </c>
      <c r="B216" t="s">
        <v>606</v>
      </c>
      <c r="C216">
        <v>56</v>
      </c>
      <c r="D216" t="str">
        <f>VLOOKUP(B216,'HRG and system LUT'!$P$2:$Q$6,2,0)</f>
        <v>SWL</v>
      </c>
      <c r="E216" s="82">
        <f t="shared" ref="E216:E220" si="114">DATE(LEFT(A216,4),RIGHT(A216,2),1)</f>
        <v>45566</v>
      </c>
    </row>
    <row r="217" spans="1:5" x14ac:dyDescent="0.35">
      <c r="A217">
        <v>202411</v>
      </c>
      <c r="B217" t="s">
        <v>598</v>
      </c>
      <c r="C217">
        <v>6</v>
      </c>
      <c r="D217" t="str">
        <f>VLOOKUP(B217,'HRG and system LUT'!$P$2:$Q$6,2,0)</f>
        <v>NCL</v>
      </c>
      <c r="E217" s="82">
        <f t="shared" si="114"/>
        <v>45597</v>
      </c>
    </row>
    <row r="218" spans="1:5" x14ac:dyDescent="0.35">
      <c r="A218">
        <v>202411</v>
      </c>
      <c r="B218" t="s">
        <v>600</v>
      </c>
      <c r="C218">
        <v>50</v>
      </c>
      <c r="D218" t="str">
        <f>VLOOKUP(B218,'HRG and system LUT'!$P$2:$Q$6,2,0)</f>
        <v>NEL</v>
      </c>
      <c r="E218" s="82">
        <f t="shared" si="114"/>
        <v>45597</v>
      </c>
    </row>
    <row r="219" spans="1:5" x14ac:dyDescent="0.35">
      <c r="A219">
        <v>202411</v>
      </c>
      <c r="B219" t="s">
        <v>602</v>
      </c>
      <c r="C219">
        <v>25</v>
      </c>
      <c r="D219" t="str">
        <f>VLOOKUP(B219,'HRG and system LUT'!$P$2:$Q$6,2,0)</f>
        <v>NWL</v>
      </c>
      <c r="E219" s="82">
        <f t="shared" si="114"/>
        <v>45597</v>
      </c>
    </row>
    <row r="220" spans="1:5" x14ac:dyDescent="0.35">
      <c r="A220">
        <v>202411</v>
      </c>
      <c r="B220" t="s">
        <v>606</v>
      </c>
      <c r="C220">
        <v>7</v>
      </c>
      <c r="D220" t="str">
        <f>VLOOKUP(B220,'HRG and system LUT'!$P$2:$Q$6,2,0)</f>
        <v>SWL</v>
      </c>
      <c r="E220" s="82">
        <f t="shared" si="114"/>
        <v>45597</v>
      </c>
    </row>
  </sheetData>
  <autoFilter ref="A1:E141" xr:uid="{1CFB6905-0F00-4F4A-99E0-CEFB2DC51248}"/>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CDF78-7465-40F3-9131-1DEC9C2D0646}">
  <sheetPr codeName="Sheet20">
    <tabColor theme="7" tint="0.39997558519241921"/>
  </sheetPr>
  <dimension ref="A1:AB66"/>
  <sheetViews>
    <sheetView workbookViewId="0">
      <selection sqref="A1:D66"/>
    </sheetView>
  </sheetViews>
  <sheetFormatPr defaultRowHeight="14.5" x14ac:dyDescent="0.35"/>
  <cols>
    <col min="2" max="2" width="21.54296875" customWidth="1"/>
    <col min="4" max="4" width="13.26953125" customWidth="1"/>
    <col min="14" max="27" width="11.54296875" customWidth="1"/>
  </cols>
  <sheetData>
    <row r="1" spans="1:25" x14ac:dyDescent="0.35">
      <c r="A1" t="s">
        <v>706</v>
      </c>
      <c r="B1" t="s">
        <v>707</v>
      </c>
      <c r="C1" t="s">
        <v>708</v>
      </c>
      <c r="D1" t="s">
        <v>642</v>
      </c>
      <c r="K1" s="23" t="s">
        <v>709</v>
      </c>
      <c r="L1" s="21"/>
      <c r="M1" s="21"/>
      <c r="N1" s="21"/>
      <c r="O1" s="21"/>
      <c r="P1" s="21"/>
      <c r="Q1" s="21"/>
      <c r="R1" s="21"/>
    </row>
    <row r="2" spans="1:25" x14ac:dyDescent="0.35">
      <c r="A2" t="s">
        <v>654</v>
      </c>
      <c r="B2" t="s">
        <v>710</v>
      </c>
      <c r="C2">
        <v>62.388333334000002</v>
      </c>
      <c r="D2" s="2">
        <v>44469</v>
      </c>
    </row>
    <row r="3" spans="1:25" x14ac:dyDescent="0.35">
      <c r="A3" t="s">
        <v>654</v>
      </c>
      <c r="B3" t="s">
        <v>710</v>
      </c>
      <c r="C3">
        <v>77.11</v>
      </c>
      <c r="D3" s="2">
        <v>44561</v>
      </c>
    </row>
    <row r="4" spans="1:25" x14ac:dyDescent="0.35">
      <c r="A4" t="s">
        <v>654</v>
      </c>
      <c r="B4" t="s">
        <v>710</v>
      </c>
      <c r="C4">
        <v>87.267666667</v>
      </c>
      <c r="D4" s="2">
        <v>44651</v>
      </c>
      <c r="K4" s="15" t="s">
        <v>711</v>
      </c>
    </row>
    <row r="5" spans="1:25" x14ac:dyDescent="0.35">
      <c r="A5" t="s">
        <v>654</v>
      </c>
      <c r="B5" t="s">
        <v>710</v>
      </c>
      <c r="C5">
        <v>84.213666666999998</v>
      </c>
      <c r="D5" s="2">
        <v>44742</v>
      </c>
    </row>
    <row r="6" spans="1:25" x14ac:dyDescent="0.35">
      <c r="A6" t="s">
        <v>654</v>
      </c>
      <c r="B6" t="s">
        <v>710</v>
      </c>
      <c r="C6">
        <v>86.287333333999996</v>
      </c>
      <c r="D6" s="2">
        <v>44834</v>
      </c>
    </row>
    <row r="7" spans="1:25" x14ac:dyDescent="0.35">
      <c r="A7" t="s">
        <v>654</v>
      </c>
      <c r="B7" t="s">
        <v>710</v>
      </c>
      <c r="C7">
        <v>110.13533333300001</v>
      </c>
      <c r="D7" s="2">
        <v>44926</v>
      </c>
      <c r="K7" t="s">
        <v>712</v>
      </c>
      <c r="N7" s="82">
        <v>44531</v>
      </c>
      <c r="O7" s="82">
        <v>44621</v>
      </c>
      <c r="P7" s="82">
        <v>44713</v>
      </c>
      <c r="Q7" s="82">
        <v>44805</v>
      </c>
      <c r="R7" s="82">
        <v>44896</v>
      </c>
      <c r="S7" s="82">
        <v>44986</v>
      </c>
      <c r="T7" s="82">
        <v>45078</v>
      </c>
      <c r="U7" s="82">
        <v>45170</v>
      </c>
      <c r="V7" s="82">
        <v>45261</v>
      </c>
      <c r="W7" s="82">
        <v>45352</v>
      </c>
      <c r="X7" s="82">
        <v>45444</v>
      </c>
      <c r="Y7" s="82">
        <v>45536</v>
      </c>
    </row>
    <row r="8" spans="1:25" x14ac:dyDescent="0.35">
      <c r="A8" t="s">
        <v>654</v>
      </c>
      <c r="B8" t="s">
        <v>710</v>
      </c>
      <c r="C8">
        <v>139.73733333300001</v>
      </c>
      <c r="D8" s="2">
        <v>45016</v>
      </c>
      <c r="K8" t="s">
        <v>123</v>
      </c>
      <c r="L8" t="s">
        <v>713</v>
      </c>
      <c r="M8" t="s">
        <v>595</v>
      </c>
      <c r="N8" s="22" t="s">
        <v>714</v>
      </c>
      <c r="O8" s="22" t="s">
        <v>715</v>
      </c>
      <c r="P8" s="22" t="s">
        <v>716</v>
      </c>
      <c r="Q8" s="22">
        <v>44834</v>
      </c>
      <c r="R8" s="22">
        <v>44926</v>
      </c>
      <c r="S8" s="22">
        <v>45016</v>
      </c>
      <c r="T8" s="22" t="s">
        <v>717</v>
      </c>
      <c r="U8" s="22" t="s">
        <v>718</v>
      </c>
      <c r="V8" s="22" t="s">
        <v>896</v>
      </c>
      <c r="W8" s="22" t="s">
        <v>1521</v>
      </c>
      <c r="X8" s="22" t="s">
        <v>1588</v>
      </c>
      <c r="Y8" s="22" t="s">
        <v>1612</v>
      </c>
    </row>
    <row r="9" spans="1:25" x14ac:dyDescent="0.35">
      <c r="A9" t="s">
        <v>654</v>
      </c>
      <c r="B9" t="s">
        <v>710</v>
      </c>
      <c r="C9">
        <v>184.60633333300001</v>
      </c>
      <c r="D9" s="2">
        <v>45107</v>
      </c>
      <c r="K9" t="s">
        <v>651</v>
      </c>
      <c r="L9" t="str">
        <f>VLOOKUP(K9,'HRG and system LUT'!$P$16:$Q$20,2,0)</f>
        <v>North East London Health and Care Partnership</v>
      </c>
      <c r="M9" t="s">
        <v>106</v>
      </c>
      <c r="N9">
        <f t="shared" ref="N9:R9" si="0">SUMIFS($C:$C,$A:$A,$K9,$D:$D,N$8)</f>
        <v>52.779000000000003</v>
      </c>
      <c r="O9">
        <f t="shared" si="0"/>
        <v>118.66</v>
      </c>
      <c r="P9">
        <f t="shared" si="0"/>
        <v>73.406999999999996</v>
      </c>
      <c r="Q9">
        <f t="shared" si="0"/>
        <v>86.084999999999994</v>
      </c>
      <c r="R9">
        <f t="shared" si="0"/>
        <v>114.422</v>
      </c>
      <c r="S9">
        <f t="shared" ref="S9:W9" si="1">SUMIFS($C:$C,$A:$A,$K9,$D:$D,S$8)</f>
        <v>165.25533333300001</v>
      </c>
      <c r="T9">
        <f t="shared" si="1"/>
        <v>120.65933333300001</v>
      </c>
      <c r="U9">
        <f t="shared" si="1"/>
        <v>171.56366666599999</v>
      </c>
      <c r="V9">
        <f t="shared" si="1"/>
        <v>206.121999999</v>
      </c>
      <c r="W9">
        <f t="shared" si="1"/>
        <v>256.75400000299999</v>
      </c>
      <c r="X9">
        <f t="shared" ref="X9:Y13" si="2">SUMIFS($C:$C,$A:$A,$K9,$D:$D,X$8)</f>
        <v>237.006666669</v>
      </c>
      <c r="Y9">
        <f t="shared" si="2"/>
        <v>235.60400000300001</v>
      </c>
    </row>
    <row r="10" spans="1:25" x14ac:dyDescent="0.35">
      <c r="A10" t="s">
        <v>654</v>
      </c>
      <c r="B10" t="s">
        <v>710</v>
      </c>
      <c r="C10">
        <v>175.51633333699999</v>
      </c>
      <c r="D10" s="2">
        <v>45199</v>
      </c>
      <c r="K10" t="s">
        <v>652</v>
      </c>
      <c r="L10" t="str">
        <f>VLOOKUP(K10,'HRG and system LUT'!$P$16:$Q$20,2,0)</f>
        <v>North Central London Integrated Care System</v>
      </c>
      <c r="M10" t="s">
        <v>108</v>
      </c>
      <c r="N10">
        <f t="shared" ref="N10:T13" si="3">SUMIFS($C:$C,$A:$A,$K10,$D:$D,N$8)</f>
        <v>55.307333333000003</v>
      </c>
      <c r="O10">
        <f t="shared" si="3"/>
        <v>84.835666665999995</v>
      </c>
      <c r="P10">
        <f t="shared" si="3"/>
        <v>103.033333333</v>
      </c>
      <c r="Q10">
        <f t="shared" si="3"/>
        <v>123.339333334</v>
      </c>
      <c r="R10">
        <f t="shared" si="3"/>
        <v>119.355333336</v>
      </c>
      <c r="S10">
        <f t="shared" si="3"/>
        <v>175.637666663</v>
      </c>
      <c r="T10">
        <f t="shared" si="3"/>
        <v>165.55700000300001</v>
      </c>
      <c r="U10">
        <f t="shared" ref="U10:W13" si="4">SUMIFS($C:$C,$A:$A,$K10,$D:$D,U$8)</f>
        <v>156.414333333</v>
      </c>
      <c r="V10">
        <f t="shared" si="4"/>
        <v>163.68566666699999</v>
      </c>
      <c r="W10">
        <f t="shared" si="4"/>
        <v>224.12233333699999</v>
      </c>
      <c r="X10">
        <f t="shared" si="2"/>
        <v>185.49733333399999</v>
      </c>
      <c r="Y10">
        <f t="shared" si="2"/>
        <v>199.28166667299999</v>
      </c>
    </row>
    <row r="11" spans="1:25" x14ac:dyDescent="0.35">
      <c r="A11" t="s">
        <v>654</v>
      </c>
      <c r="B11" t="s">
        <v>710</v>
      </c>
      <c r="C11">
        <v>205.074000009</v>
      </c>
      <c r="D11" s="2">
        <v>45291</v>
      </c>
      <c r="K11" t="s">
        <v>653</v>
      </c>
      <c r="L11" t="str">
        <f>VLOOKUP(K11,'HRG and system LUT'!$P$16:$Q$20,2,0)</f>
        <v>North West London Integrated Care System</v>
      </c>
      <c r="M11" t="s">
        <v>110</v>
      </c>
      <c r="N11">
        <f t="shared" si="3"/>
        <v>14.067666666999999</v>
      </c>
      <c r="O11">
        <f t="shared" si="3"/>
        <v>35.454333333000001</v>
      </c>
      <c r="P11">
        <f t="shared" si="3"/>
        <v>49.868999999000003</v>
      </c>
      <c r="Q11">
        <f t="shared" si="3"/>
        <v>52.454666666000001</v>
      </c>
      <c r="R11">
        <f t="shared" si="3"/>
        <v>92.172333332999997</v>
      </c>
      <c r="S11">
        <f t="shared" si="3"/>
        <v>164.43733333399999</v>
      </c>
      <c r="T11">
        <f t="shared" si="3"/>
        <v>195.57566667</v>
      </c>
      <c r="U11">
        <f t="shared" si="4"/>
        <v>179.691</v>
      </c>
      <c r="V11">
        <f t="shared" si="4"/>
        <v>182.04433333399999</v>
      </c>
      <c r="W11">
        <f t="shared" si="4"/>
        <v>184.651333333</v>
      </c>
      <c r="X11">
        <f t="shared" si="2"/>
        <v>134.08299999900001</v>
      </c>
      <c r="Y11">
        <f t="shared" si="2"/>
        <v>145.493666663</v>
      </c>
    </row>
    <row r="12" spans="1:25" x14ac:dyDescent="0.35">
      <c r="A12" t="s">
        <v>654</v>
      </c>
      <c r="B12" t="s">
        <v>710</v>
      </c>
      <c r="C12">
        <v>242.93833334000001</v>
      </c>
      <c r="D12" s="2">
        <v>45382</v>
      </c>
      <c r="K12" t="s">
        <v>654</v>
      </c>
      <c r="L12" t="str">
        <f>VLOOKUP(K12,'HRG and system LUT'!$P$16:$Q$20,2,0)</f>
        <v>South East London Integrated Care System</v>
      </c>
      <c r="M12" t="s">
        <v>112</v>
      </c>
      <c r="N12">
        <f t="shared" si="3"/>
        <v>77.11</v>
      </c>
      <c r="O12">
        <f t="shared" si="3"/>
        <v>87.267666667</v>
      </c>
      <c r="P12">
        <f t="shared" si="3"/>
        <v>84.213666666999998</v>
      </c>
      <c r="Q12">
        <f t="shared" si="3"/>
        <v>86.287333333999996</v>
      </c>
      <c r="R12">
        <f t="shared" si="3"/>
        <v>110.13533333300001</v>
      </c>
      <c r="S12">
        <f t="shared" si="3"/>
        <v>139.73733333300001</v>
      </c>
      <c r="T12">
        <f t="shared" si="3"/>
        <v>184.60633333300001</v>
      </c>
      <c r="U12">
        <f t="shared" si="4"/>
        <v>175.51633333699999</v>
      </c>
      <c r="V12">
        <f t="shared" si="4"/>
        <v>205.074000009</v>
      </c>
      <c r="W12">
        <f t="shared" si="4"/>
        <v>242.93833334000001</v>
      </c>
      <c r="X12">
        <f t="shared" si="2"/>
        <v>207.60066667300001</v>
      </c>
      <c r="Y12">
        <f t="shared" si="2"/>
        <v>208.74166666299999</v>
      </c>
    </row>
    <row r="13" spans="1:25" x14ac:dyDescent="0.35">
      <c r="A13" t="s">
        <v>654</v>
      </c>
      <c r="B13" t="s">
        <v>710</v>
      </c>
      <c r="C13">
        <v>207.60066667300001</v>
      </c>
      <c r="D13" s="2">
        <v>45473</v>
      </c>
      <c r="K13" t="s">
        <v>656</v>
      </c>
      <c r="L13" t="str">
        <f>VLOOKUP(K13,'HRG and system LUT'!$P$16:$Q$20,2,0)</f>
        <v>South West London Integrated Care System</v>
      </c>
      <c r="M13" s="5" t="s">
        <v>114</v>
      </c>
      <c r="N13">
        <f t="shared" si="3"/>
        <v>112.948666667</v>
      </c>
      <c r="O13">
        <f t="shared" si="3"/>
        <v>127.698666667</v>
      </c>
      <c r="P13">
        <f t="shared" si="3"/>
        <v>132.58900000099999</v>
      </c>
      <c r="Q13">
        <f t="shared" si="3"/>
        <v>157.16800000000001</v>
      </c>
      <c r="R13">
        <f t="shared" si="3"/>
        <v>172.26133333300001</v>
      </c>
      <c r="S13">
        <f t="shared" si="3"/>
        <v>203.60599999999999</v>
      </c>
      <c r="T13">
        <f t="shared" si="3"/>
        <v>215.58733333399999</v>
      </c>
      <c r="U13">
        <f t="shared" si="4"/>
        <v>249.09900000100001</v>
      </c>
      <c r="V13">
        <f t="shared" si="4"/>
        <v>255.933333334</v>
      </c>
      <c r="W13">
        <f t="shared" si="4"/>
        <v>265.450999997</v>
      </c>
      <c r="X13">
        <f t="shared" si="2"/>
        <v>264.47500000399998</v>
      </c>
      <c r="Y13">
        <f t="shared" si="2"/>
        <v>230.81400000400001</v>
      </c>
    </row>
    <row r="14" spans="1:25" x14ac:dyDescent="0.35">
      <c r="A14" t="s">
        <v>654</v>
      </c>
      <c r="B14" t="s">
        <v>710</v>
      </c>
      <c r="C14">
        <v>208.74166666299999</v>
      </c>
      <c r="D14" s="2">
        <v>45565</v>
      </c>
      <c r="K14" t="s">
        <v>95</v>
      </c>
      <c r="L14" t="s">
        <v>95</v>
      </c>
      <c r="M14" t="s">
        <v>95</v>
      </c>
      <c r="N14">
        <f t="shared" ref="N14:S14" si="5">SUM(N9:N13)</f>
        <v>312.21266666700001</v>
      </c>
      <c r="O14">
        <f t="shared" si="5"/>
        <v>453.91633333299995</v>
      </c>
      <c r="P14">
        <f t="shared" si="5"/>
        <v>443.11200000000002</v>
      </c>
      <c r="Q14">
        <f t="shared" si="5"/>
        <v>505.33433333399995</v>
      </c>
      <c r="R14">
        <f t="shared" si="5"/>
        <v>608.34633333500005</v>
      </c>
      <c r="S14">
        <f t="shared" si="5"/>
        <v>848.67366666300006</v>
      </c>
      <c r="T14">
        <f t="shared" ref="T14" si="6">SUM(T9:T13)</f>
        <v>881.9856666730002</v>
      </c>
      <c r="U14">
        <f>SUM(U9:U13)</f>
        <v>932.28433333700002</v>
      </c>
      <c r="V14">
        <f>SUM(V9:V13)</f>
        <v>1012.8593333429999</v>
      </c>
      <c r="W14">
        <f>SUM(W9:W13)</f>
        <v>1173.91700001</v>
      </c>
      <c r="X14">
        <f>SUM(X9:X13)</f>
        <v>1028.6626666789998</v>
      </c>
      <c r="Y14">
        <f>SUM(Y9:Y13)</f>
        <v>1019.9350000060001</v>
      </c>
    </row>
    <row r="15" spans="1:25" x14ac:dyDescent="0.35">
      <c r="A15" t="s">
        <v>651</v>
      </c>
      <c r="B15" t="s">
        <v>710</v>
      </c>
      <c r="C15">
        <v>44.380333333000003</v>
      </c>
      <c r="D15" s="2">
        <v>44469</v>
      </c>
    </row>
    <row r="16" spans="1:25" x14ac:dyDescent="0.35">
      <c r="A16" t="s">
        <v>651</v>
      </c>
      <c r="B16" t="s">
        <v>710</v>
      </c>
      <c r="C16">
        <v>52.779000000000003</v>
      </c>
      <c r="D16" s="2">
        <v>44561</v>
      </c>
    </row>
    <row r="17" spans="1:28" x14ac:dyDescent="0.35">
      <c r="A17" t="s">
        <v>651</v>
      </c>
      <c r="B17" t="s">
        <v>710</v>
      </c>
      <c r="C17">
        <v>118.66</v>
      </c>
      <c r="D17" s="2">
        <v>44651</v>
      </c>
    </row>
    <row r="18" spans="1:28" x14ac:dyDescent="0.35">
      <c r="A18" t="s">
        <v>651</v>
      </c>
      <c r="B18" t="s">
        <v>710</v>
      </c>
      <c r="C18">
        <v>73.406999999999996</v>
      </c>
      <c r="D18" s="2">
        <v>44742</v>
      </c>
      <c r="L18" s="97" t="s">
        <v>128</v>
      </c>
      <c r="M18" s="97" t="s">
        <v>129</v>
      </c>
      <c r="N18" s="116">
        <f t="shared" ref="N18:Y18" si="7">EOMONTH(O18,-2)+1</f>
        <v>45200</v>
      </c>
      <c r="O18" s="116">
        <f t="shared" si="7"/>
        <v>45231</v>
      </c>
      <c r="P18" s="116">
        <f t="shared" si="7"/>
        <v>45261</v>
      </c>
      <c r="Q18" s="116">
        <f t="shared" si="7"/>
        <v>45292</v>
      </c>
      <c r="R18" s="116">
        <f t="shared" si="7"/>
        <v>45323</v>
      </c>
      <c r="S18" s="116">
        <f t="shared" si="7"/>
        <v>45352</v>
      </c>
      <c r="T18" s="116">
        <f t="shared" si="7"/>
        <v>45383</v>
      </c>
      <c r="U18" s="116">
        <f t="shared" si="7"/>
        <v>45413</v>
      </c>
      <c r="V18" s="116">
        <f t="shared" si="7"/>
        <v>45444</v>
      </c>
      <c r="W18" s="116">
        <f t="shared" si="7"/>
        <v>45474</v>
      </c>
      <c r="X18" s="116">
        <f t="shared" si="7"/>
        <v>45505</v>
      </c>
      <c r="Y18" s="116">
        <f t="shared" si="7"/>
        <v>45536</v>
      </c>
      <c r="Z18" s="116">
        <f>EOMONTH(AA18,-2)+1</f>
        <v>45566</v>
      </c>
      <c r="AA18" s="116">
        <f>EOMONTH('Instructions and bed numbers'!$E$1,-1)+1</f>
        <v>45597</v>
      </c>
      <c r="AB18" s="11" t="s">
        <v>130</v>
      </c>
    </row>
    <row r="19" spans="1:28" x14ac:dyDescent="0.35">
      <c r="A19" t="s">
        <v>651</v>
      </c>
      <c r="B19" t="s">
        <v>710</v>
      </c>
      <c r="C19">
        <v>86.084999999999994</v>
      </c>
      <c r="D19" s="2">
        <v>44834</v>
      </c>
      <c r="M19" s="97" t="s">
        <v>106</v>
      </c>
      <c r="N19" s="140" t="e">
        <f t="shared" ref="N19:Z23" si="8">INDEX($M$7:$Z$13,MATCH($M19,$M$7:$M$13,0),MATCH(N$18,$M$7:$Z$7,0))</f>
        <v>#N/A</v>
      </c>
      <c r="O19" s="140" t="e">
        <f t="shared" si="8"/>
        <v>#N/A</v>
      </c>
      <c r="P19" s="118">
        <f t="shared" si="8"/>
        <v>206.121999999</v>
      </c>
      <c r="Q19" s="140" t="e">
        <f t="shared" si="8"/>
        <v>#N/A</v>
      </c>
      <c r="R19" s="140" t="e">
        <f t="shared" si="8"/>
        <v>#N/A</v>
      </c>
      <c r="S19" s="118">
        <f t="shared" si="8"/>
        <v>256.75400000299999</v>
      </c>
      <c r="T19" s="140" t="e">
        <f t="shared" si="8"/>
        <v>#N/A</v>
      </c>
      <c r="U19" s="140" t="e">
        <f t="shared" si="8"/>
        <v>#N/A</v>
      </c>
      <c r="V19" s="118">
        <f t="shared" si="8"/>
        <v>237.006666669</v>
      </c>
      <c r="W19" s="140" t="e">
        <f t="shared" si="8"/>
        <v>#N/A</v>
      </c>
      <c r="X19" s="140" t="e">
        <f t="shared" si="8"/>
        <v>#N/A</v>
      </c>
      <c r="Y19" s="118">
        <f t="shared" si="8"/>
        <v>235.60400000300001</v>
      </c>
      <c r="Z19" s="140" t="e">
        <f>INDEX($M$7:$Z$13,MATCH($M19,$M$7:$M$13,0),MATCH(Z$18,$M$7:$Z$7,0))</f>
        <v>#N/A</v>
      </c>
      <c r="AA19" s="140" t="e">
        <v>#N/A</v>
      </c>
    </row>
    <row r="20" spans="1:28" x14ac:dyDescent="0.35">
      <c r="A20" t="s">
        <v>651</v>
      </c>
      <c r="B20" t="s">
        <v>710</v>
      </c>
      <c r="C20">
        <v>114.422</v>
      </c>
      <c r="D20" s="2">
        <v>44926</v>
      </c>
      <c r="M20" s="97" t="s">
        <v>108</v>
      </c>
      <c r="N20" s="140" t="e">
        <f t="shared" si="8"/>
        <v>#N/A</v>
      </c>
      <c r="O20" s="140" t="e">
        <f t="shared" si="8"/>
        <v>#N/A</v>
      </c>
      <c r="P20" s="118">
        <f t="shared" si="8"/>
        <v>163.68566666699999</v>
      </c>
      <c r="Q20" s="140" t="e">
        <f t="shared" si="8"/>
        <v>#N/A</v>
      </c>
      <c r="R20" s="140" t="e">
        <f t="shared" si="8"/>
        <v>#N/A</v>
      </c>
      <c r="S20" s="118">
        <f t="shared" si="8"/>
        <v>224.12233333699999</v>
      </c>
      <c r="T20" s="140" t="e">
        <f t="shared" si="8"/>
        <v>#N/A</v>
      </c>
      <c r="U20" s="140" t="e">
        <f t="shared" si="8"/>
        <v>#N/A</v>
      </c>
      <c r="V20" s="118">
        <f t="shared" si="8"/>
        <v>185.49733333399999</v>
      </c>
      <c r="W20" s="140" t="e">
        <f t="shared" si="8"/>
        <v>#N/A</v>
      </c>
      <c r="X20" s="140" t="e">
        <f t="shared" si="8"/>
        <v>#N/A</v>
      </c>
      <c r="Y20" s="118">
        <f t="shared" si="8"/>
        <v>199.28166667299999</v>
      </c>
      <c r="Z20" s="140" t="e">
        <f t="shared" si="8"/>
        <v>#N/A</v>
      </c>
      <c r="AA20" s="140" t="e">
        <v>#N/A</v>
      </c>
    </row>
    <row r="21" spans="1:28" x14ac:dyDescent="0.35">
      <c r="A21" t="s">
        <v>651</v>
      </c>
      <c r="B21" t="s">
        <v>710</v>
      </c>
      <c r="C21">
        <v>165.25533333300001</v>
      </c>
      <c r="D21" s="2">
        <v>45016</v>
      </c>
      <c r="M21" s="97" t="s">
        <v>110</v>
      </c>
      <c r="N21" s="140" t="e">
        <f t="shared" si="8"/>
        <v>#N/A</v>
      </c>
      <c r="O21" s="140" t="e">
        <f t="shared" si="8"/>
        <v>#N/A</v>
      </c>
      <c r="P21" s="118">
        <f t="shared" si="8"/>
        <v>182.04433333399999</v>
      </c>
      <c r="Q21" s="140" t="e">
        <f t="shared" si="8"/>
        <v>#N/A</v>
      </c>
      <c r="R21" s="140" t="e">
        <f t="shared" si="8"/>
        <v>#N/A</v>
      </c>
      <c r="S21" s="118">
        <f t="shared" si="8"/>
        <v>184.651333333</v>
      </c>
      <c r="T21" s="140" t="e">
        <f t="shared" si="8"/>
        <v>#N/A</v>
      </c>
      <c r="U21" s="140" t="e">
        <f t="shared" si="8"/>
        <v>#N/A</v>
      </c>
      <c r="V21" s="118">
        <f t="shared" si="8"/>
        <v>134.08299999900001</v>
      </c>
      <c r="W21" s="140" t="e">
        <f t="shared" si="8"/>
        <v>#N/A</v>
      </c>
      <c r="X21" s="140" t="e">
        <f t="shared" si="8"/>
        <v>#N/A</v>
      </c>
      <c r="Y21" s="118">
        <f t="shared" si="8"/>
        <v>145.493666663</v>
      </c>
      <c r="Z21" s="140" t="e">
        <f t="shared" si="8"/>
        <v>#N/A</v>
      </c>
      <c r="AA21" s="140" t="e">
        <v>#N/A</v>
      </c>
    </row>
    <row r="22" spans="1:28" x14ac:dyDescent="0.35">
      <c r="A22" t="s">
        <v>651</v>
      </c>
      <c r="B22" t="s">
        <v>710</v>
      </c>
      <c r="C22">
        <v>120.65933333300001</v>
      </c>
      <c r="D22" s="2">
        <v>45107</v>
      </c>
      <c r="M22" s="97" t="s">
        <v>112</v>
      </c>
      <c r="N22" s="140" t="e">
        <f t="shared" si="8"/>
        <v>#N/A</v>
      </c>
      <c r="O22" s="140" t="e">
        <f t="shared" si="8"/>
        <v>#N/A</v>
      </c>
      <c r="P22" s="118">
        <f t="shared" si="8"/>
        <v>205.074000009</v>
      </c>
      <c r="Q22" s="140" t="e">
        <f t="shared" si="8"/>
        <v>#N/A</v>
      </c>
      <c r="R22" s="140" t="e">
        <f t="shared" si="8"/>
        <v>#N/A</v>
      </c>
      <c r="S22" s="118">
        <f t="shared" si="8"/>
        <v>242.93833334000001</v>
      </c>
      <c r="T22" s="140" t="e">
        <f t="shared" si="8"/>
        <v>#N/A</v>
      </c>
      <c r="U22" s="140" t="e">
        <f t="shared" si="8"/>
        <v>#N/A</v>
      </c>
      <c r="V22" s="118">
        <f t="shared" si="8"/>
        <v>207.60066667300001</v>
      </c>
      <c r="W22" s="140" t="e">
        <f t="shared" si="8"/>
        <v>#N/A</v>
      </c>
      <c r="X22" s="140" t="e">
        <f t="shared" si="8"/>
        <v>#N/A</v>
      </c>
      <c r="Y22" s="118">
        <f t="shared" si="8"/>
        <v>208.74166666299999</v>
      </c>
      <c r="Z22" s="140" t="e">
        <f t="shared" si="8"/>
        <v>#N/A</v>
      </c>
      <c r="AA22" s="140" t="e">
        <v>#N/A</v>
      </c>
    </row>
    <row r="23" spans="1:28" x14ac:dyDescent="0.35">
      <c r="A23" t="s">
        <v>651</v>
      </c>
      <c r="B23" t="s">
        <v>710</v>
      </c>
      <c r="C23">
        <v>171.56366666599999</v>
      </c>
      <c r="D23" s="2">
        <v>45199</v>
      </c>
      <c r="M23" s="97" t="s">
        <v>114</v>
      </c>
      <c r="N23" s="140" t="e">
        <f t="shared" si="8"/>
        <v>#N/A</v>
      </c>
      <c r="O23" s="140" t="e">
        <f t="shared" si="8"/>
        <v>#N/A</v>
      </c>
      <c r="P23" s="118">
        <f t="shared" si="8"/>
        <v>255.933333334</v>
      </c>
      <c r="Q23" s="140" t="e">
        <f t="shared" si="8"/>
        <v>#N/A</v>
      </c>
      <c r="R23" s="140" t="e">
        <f t="shared" si="8"/>
        <v>#N/A</v>
      </c>
      <c r="S23" s="118">
        <f t="shared" si="8"/>
        <v>265.450999997</v>
      </c>
      <c r="T23" s="140" t="e">
        <f t="shared" si="8"/>
        <v>#N/A</v>
      </c>
      <c r="U23" s="140" t="e">
        <f t="shared" si="8"/>
        <v>#N/A</v>
      </c>
      <c r="V23" s="118">
        <f t="shared" si="8"/>
        <v>264.47500000399998</v>
      </c>
      <c r="W23" s="140" t="e">
        <f t="shared" si="8"/>
        <v>#N/A</v>
      </c>
      <c r="X23" s="140" t="e">
        <f t="shared" si="8"/>
        <v>#N/A</v>
      </c>
      <c r="Y23" s="118">
        <f t="shared" si="8"/>
        <v>230.81400000400001</v>
      </c>
      <c r="Z23" s="140" t="e">
        <f t="shared" si="8"/>
        <v>#N/A</v>
      </c>
      <c r="AA23" s="140" t="e">
        <v>#N/A</v>
      </c>
    </row>
    <row r="24" spans="1:28" x14ac:dyDescent="0.35">
      <c r="A24" t="s">
        <v>651</v>
      </c>
      <c r="B24" t="s">
        <v>710</v>
      </c>
      <c r="C24">
        <v>206.121999999</v>
      </c>
      <c r="D24" s="2">
        <v>45291</v>
      </c>
    </row>
    <row r="25" spans="1:28" x14ac:dyDescent="0.35">
      <c r="A25" t="s">
        <v>651</v>
      </c>
      <c r="B25" t="s">
        <v>710</v>
      </c>
      <c r="C25">
        <v>256.75400000299999</v>
      </c>
      <c r="D25" s="2">
        <v>45382</v>
      </c>
    </row>
    <row r="26" spans="1:28" x14ac:dyDescent="0.35">
      <c r="A26" t="s">
        <v>651</v>
      </c>
      <c r="B26" t="s">
        <v>710</v>
      </c>
      <c r="C26">
        <v>237.006666669</v>
      </c>
      <c r="D26" s="2">
        <v>45473</v>
      </c>
    </row>
    <row r="27" spans="1:28" x14ac:dyDescent="0.35">
      <c r="A27" t="s">
        <v>651</v>
      </c>
      <c r="B27" t="s">
        <v>710</v>
      </c>
      <c r="C27">
        <v>235.60400000300001</v>
      </c>
      <c r="D27" s="2">
        <v>45565</v>
      </c>
    </row>
    <row r="28" spans="1:28" x14ac:dyDescent="0.35">
      <c r="A28" t="s">
        <v>652</v>
      </c>
      <c r="B28" t="s">
        <v>710</v>
      </c>
      <c r="C28">
        <v>64.263999999999996</v>
      </c>
      <c r="D28" s="2">
        <v>44469</v>
      </c>
    </row>
    <row r="29" spans="1:28" x14ac:dyDescent="0.35">
      <c r="A29" t="s">
        <v>652</v>
      </c>
      <c r="B29" t="s">
        <v>710</v>
      </c>
      <c r="C29">
        <v>55.307333333000003</v>
      </c>
      <c r="D29" s="2">
        <v>44561</v>
      </c>
    </row>
    <row r="30" spans="1:28" x14ac:dyDescent="0.35">
      <c r="A30" t="s">
        <v>652</v>
      </c>
      <c r="B30" t="s">
        <v>710</v>
      </c>
      <c r="C30">
        <v>84.835666665999995</v>
      </c>
      <c r="D30" s="2">
        <v>44651</v>
      </c>
    </row>
    <row r="31" spans="1:28" x14ac:dyDescent="0.35">
      <c r="A31" t="s">
        <v>652</v>
      </c>
      <c r="B31" t="s">
        <v>710</v>
      </c>
      <c r="C31">
        <v>103.033333333</v>
      </c>
      <c r="D31" s="2">
        <v>44742</v>
      </c>
    </row>
    <row r="32" spans="1:28" x14ac:dyDescent="0.35">
      <c r="A32" t="s">
        <v>652</v>
      </c>
      <c r="B32" t="s">
        <v>710</v>
      </c>
      <c r="C32">
        <v>123.339333334</v>
      </c>
      <c r="D32" s="2">
        <v>44834</v>
      </c>
    </row>
    <row r="33" spans="1:4" x14ac:dyDescent="0.35">
      <c r="A33" t="s">
        <v>652</v>
      </c>
      <c r="B33" t="s">
        <v>710</v>
      </c>
      <c r="C33">
        <v>119.355333336</v>
      </c>
      <c r="D33" s="2">
        <v>44926</v>
      </c>
    </row>
    <row r="34" spans="1:4" x14ac:dyDescent="0.35">
      <c r="A34" t="s">
        <v>652</v>
      </c>
      <c r="B34" t="s">
        <v>710</v>
      </c>
      <c r="C34">
        <v>175.637666663</v>
      </c>
      <c r="D34" s="2">
        <v>45016</v>
      </c>
    </row>
    <row r="35" spans="1:4" x14ac:dyDescent="0.35">
      <c r="A35" t="s">
        <v>652</v>
      </c>
      <c r="B35" t="s">
        <v>710</v>
      </c>
      <c r="C35">
        <v>165.55700000300001</v>
      </c>
      <c r="D35" s="2">
        <v>45107</v>
      </c>
    </row>
    <row r="36" spans="1:4" x14ac:dyDescent="0.35">
      <c r="A36" t="s">
        <v>652</v>
      </c>
      <c r="B36" t="s">
        <v>710</v>
      </c>
      <c r="C36">
        <v>156.414333333</v>
      </c>
      <c r="D36" s="2">
        <v>45199</v>
      </c>
    </row>
    <row r="37" spans="1:4" x14ac:dyDescent="0.35">
      <c r="A37" t="s">
        <v>652</v>
      </c>
      <c r="B37" t="s">
        <v>710</v>
      </c>
      <c r="C37">
        <v>163.68566666699999</v>
      </c>
      <c r="D37" s="2">
        <v>45291</v>
      </c>
    </row>
    <row r="38" spans="1:4" x14ac:dyDescent="0.35">
      <c r="A38" t="s">
        <v>652</v>
      </c>
      <c r="B38" t="s">
        <v>710</v>
      </c>
      <c r="C38">
        <v>224.12233333699999</v>
      </c>
      <c r="D38" s="2">
        <v>45382</v>
      </c>
    </row>
    <row r="39" spans="1:4" x14ac:dyDescent="0.35">
      <c r="A39" t="s">
        <v>652</v>
      </c>
      <c r="B39" t="s">
        <v>710</v>
      </c>
      <c r="C39">
        <v>185.49733333399999</v>
      </c>
      <c r="D39" s="2">
        <v>45473</v>
      </c>
    </row>
    <row r="40" spans="1:4" x14ac:dyDescent="0.35">
      <c r="A40" t="s">
        <v>652</v>
      </c>
      <c r="B40" t="s">
        <v>710</v>
      </c>
      <c r="C40">
        <v>199.28166667299999</v>
      </c>
      <c r="D40" s="2">
        <v>45565</v>
      </c>
    </row>
    <row r="41" spans="1:4" x14ac:dyDescent="0.35">
      <c r="A41" t="s">
        <v>653</v>
      </c>
      <c r="B41" t="s">
        <v>710</v>
      </c>
      <c r="C41">
        <v>10.801</v>
      </c>
      <c r="D41" s="2">
        <v>44469</v>
      </c>
    </row>
    <row r="42" spans="1:4" x14ac:dyDescent="0.35">
      <c r="A42" t="s">
        <v>653</v>
      </c>
      <c r="B42" t="s">
        <v>710</v>
      </c>
      <c r="C42">
        <v>14.067666666999999</v>
      </c>
      <c r="D42" s="2">
        <v>44561</v>
      </c>
    </row>
    <row r="43" spans="1:4" x14ac:dyDescent="0.35">
      <c r="A43" t="s">
        <v>653</v>
      </c>
      <c r="B43" t="s">
        <v>710</v>
      </c>
      <c r="C43">
        <v>35.454333333000001</v>
      </c>
      <c r="D43" s="2">
        <v>44651</v>
      </c>
    </row>
    <row r="44" spans="1:4" x14ac:dyDescent="0.35">
      <c r="A44" t="s">
        <v>653</v>
      </c>
      <c r="B44" t="s">
        <v>710</v>
      </c>
      <c r="C44">
        <v>49.868999999000003</v>
      </c>
      <c r="D44" s="2">
        <v>44742</v>
      </c>
    </row>
    <row r="45" spans="1:4" x14ac:dyDescent="0.35">
      <c r="A45" t="s">
        <v>653</v>
      </c>
      <c r="B45" t="s">
        <v>710</v>
      </c>
      <c r="C45">
        <v>52.454666666000001</v>
      </c>
      <c r="D45" s="2">
        <v>44834</v>
      </c>
    </row>
    <row r="46" spans="1:4" x14ac:dyDescent="0.35">
      <c r="A46" t="s">
        <v>653</v>
      </c>
      <c r="B46" t="s">
        <v>710</v>
      </c>
      <c r="C46">
        <v>92.172333332999997</v>
      </c>
      <c r="D46" s="2">
        <v>44926</v>
      </c>
    </row>
    <row r="47" spans="1:4" x14ac:dyDescent="0.35">
      <c r="A47" t="s">
        <v>653</v>
      </c>
      <c r="B47" t="s">
        <v>710</v>
      </c>
      <c r="C47">
        <v>164.43733333399999</v>
      </c>
      <c r="D47" s="2">
        <v>45016</v>
      </c>
    </row>
    <row r="48" spans="1:4" x14ac:dyDescent="0.35">
      <c r="A48" t="s">
        <v>653</v>
      </c>
      <c r="B48" t="s">
        <v>710</v>
      </c>
      <c r="C48">
        <v>195.57566667</v>
      </c>
      <c r="D48" s="2">
        <v>45107</v>
      </c>
    </row>
    <row r="49" spans="1:4" x14ac:dyDescent="0.35">
      <c r="A49" t="s">
        <v>653</v>
      </c>
      <c r="B49" t="s">
        <v>710</v>
      </c>
      <c r="C49">
        <v>179.691</v>
      </c>
      <c r="D49" s="2">
        <v>45199</v>
      </c>
    </row>
    <row r="50" spans="1:4" x14ac:dyDescent="0.35">
      <c r="A50" t="s">
        <v>653</v>
      </c>
      <c r="B50" t="s">
        <v>710</v>
      </c>
      <c r="C50">
        <v>182.04433333399999</v>
      </c>
      <c r="D50" s="2">
        <v>45291</v>
      </c>
    </row>
    <row r="51" spans="1:4" x14ac:dyDescent="0.35">
      <c r="A51" t="s">
        <v>653</v>
      </c>
      <c r="B51" t="s">
        <v>710</v>
      </c>
      <c r="C51">
        <v>184.651333333</v>
      </c>
      <c r="D51" s="2">
        <v>45382</v>
      </c>
    </row>
    <row r="52" spans="1:4" x14ac:dyDescent="0.35">
      <c r="A52" t="s">
        <v>653</v>
      </c>
      <c r="B52" t="s">
        <v>710</v>
      </c>
      <c r="C52">
        <v>134.08299999900001</v>
      </c>
      <c r="D52" s="2">
        <v>45473</v>
      </c>
    </row>
    <row r="53" spans="1:4" x14ac:dyDescent="0.35">
      <c r="A53" t="s">
        <v>653</v>
      </c>
      <c r="B53" t="s">
        <v>710</v>
      </c>
      <c r="C53">
        <v>145.493666663</v>
      </c>
      <c r="D53" s="2">
        <v>45565</v>
      </c>
    </row>
    <row r="54" spans="1:4" x14ac:dyDescent="0.35">
      <c r="A54" t="s">
        <v>656</v>
      </c>
      <c r="B54" t="s">
        <v>710</v>
      </c>
      <c r="C54">
        <v>62.435666667</v>
      </c>
      <c r="D54" s="2">
        <v>44469</v>
      </c>
    </row>
    <row r="55" spans="1:4" x14ac:dyDescent="0.35">
      <c r="A55" t="s">
        <v>656</v>
      </c>
      <c r="B55" t="s">
        <v>710</v>
      </c>
      <c r="C55">
        <v>112.948666667</v>
      </c>
      <c r="D55" s="2">
        <v>44561</v>
      </c>
    </row>
    <row r="56" spans="1:4" x14ac:dyDescent="0.35">
      <c r="A56" t="s">
        <v>656</v>
      </c>
      <c r="B56" t="s">
        <v>710</v>
      </c>
      <c r="C56">
        <v>127.698666667</v>
      </c>
      <c r="D56" s="2">
        <v>44651</v>
      </c>
    </row>
    <row r="57" spans="1:4" x14ac:dyDescent="0.35">
      <c r="A57" t="s">
        <v>656</v>
      </c>
      <c r="B57" t="s">
        <v>710</v>
      </c>
      <c r="C57">
        <v>132.58900000099999</v>
      </c>
      <c r="D57" s="2">
        <v>44742</v>
      </c>
    </row>
    <row r="58" spans="1:4" x14ac:dyDescent="0.35">
      <c r="A58" t="s">
        <v>656</v>
      </c>
      <c r="B58" t="s">
        <v>710</v>
      </c>
      <c r="C58">
        <v>157.16800000000001</v>
      </c>
      <c r="D58" s="2">
        <v>44834</v>
      </c>
    </row>
    <row r="59" spans="1:4" x14ac:dyDescent="0.35">
      <c r="A59" t="s">
        <v>656</v>
      </c>
      <c r="B59" t="s">
        <v>710</v>
      </c>
      <c r="C59">
        <v>172.26133333300001</v>
      </c>
      <c r="D59" s="2">
        <v>44926</v>
      </c>
    </row>
    <row r="60" spans="1:4" x14ac:dyDescent="0.35">
      <c r="A60" t="s">
        <v>656</v>
      </c>
      <c r="B60" t="s">
        <v>710</v>
      </c>
      <c r="C60">
        <v>203.60599999999999</v>
      </c>
      <c r="D60" s="2">
        <v>45016</v>
      </c>
    </row>
    <row r="61" spans="1:4" x14ac:dyDescent="0.35">
      <c r="A61" t="s">
        <v>656</v>
      </c>
      <c r="B61" t="s">
        <v>710</v>
      </c>
      <c r="C61">
        <v>215.58733333399999</v>
      </c>
      <c r="D61" s="2">
        <v>45107</v>
      </c>
    </row>
    <row r="62" spans="1:4" x14ac:dyDescent="0.35">
      <c r="A62" t="s">
        <v>656</v>
      </c>
      <c r="B62" t="s">
        <v>710</v>
      </c>
      <c r="C62">
        <v>249.09900000100001</v>
      </c>
      <c r="D62" s="2">
        <v>45199</v>
      </c>
    </row>
    <row r="63" spans="1:4" x14ac:dyDescent="0.35">
      <c r="A63" t="s">
        <v>656</v>
      </c>
      <c r="B63" t="s">
        <v>710</v>
      </c>
      <c r="C63">
        <v>255.933333334</v>
      </c>
      <c r="D63" s="2">
        <v>45291</v>
      </c>
    </row>
    <row r="64" spans="1:4" x14ac:dyDescent="0.35">
      <c r="A64" t="s">
        <v>656</v>
      </c>
      <c r="B64" t="s">
        <v>710</v>
      </c>
      <c r="C64">
        <v>265.450999997</v>
      </c>
      <c r="D64" s="2">
        <v>45382</v>
      </c>
    </row>
    <row r="65" spans="1:4" x14ac:dyDescent="0.35">
      <c r="A65" t="s">
        <v>656</v>
      </c>
      <c r="B65" t="s">
        <v>710</v>
      </c>
      <c r="C65">
        <v>264.47500000399998</v>
      </c>
      <c r="D65" s="2">
        <v>45473</v>
      </c>
    </row>
    <row r="66" spans="1:4" x14ac:dyDescent="0.35">
      <c r="A66" t="s">
        <v>656</v>
      </c>
      <c r="B66" t="s">
        <v>710</v>
      </c>
      <c r="C66">
        <v>230.81400000400001</v>
      </c>
      <c r="D66" s="2">
        <v>45565</v>
      </c>
    </row>
  </sheetData>
  <autoFilter ref="A1:D41" xr:uid="{FB4CDF78-7465-40F3-9131-1DEC9C2D0646}">
    <sortState xmlns:xlrd2="http://schemas.microsoft.com/office/spreadsheetml/2017/richdata2" ref="A2:D46">
      <sortCondition ref="D1:D41"/>
    </sortState>
  </autoFilter>
  <phoneticPr fontId="23" type="noConversion"/>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02A42-AD5B-47DB-AD14-607CEDB0051E}">
  <sheetPr>
    <tabColor theme="7" tint="0.39997558519241921"/>
  </sheetPr>
  <dimension ref="A1:AZ5095"/>
  <sheetViews>
    <sheetView topLeftCell="I27" zoomScale="90" zoomScaleNormal="90" workbookViewId="0">
      <selection activeCell="B1" sqref="B1:U2"/>
    </sheetView>
  </sheetViews>
  <sheetFormatPr defaultRowHeight="14.5" x14ac:dyDescent="0.35"/>
  <cols>
    <col min="3" max="3" width="15.7265625" customWidth="1"/>
    <col min="4" max="4" width="13.1796875" customWidth="1"/>
    <col min="5" max="5" width="12.453125" customWidth="1"/>
    <col min="6" max="6" width="14.54296875" customWidth="1"/>
    <col min="17" max="20" width="14.1796875" customWidth="1"/>
    <col min="21" max="24" width="14.81640625" customWidth="1"/>
    <col min="25" max="36" width="12.54296875" customWidth="1"/>
    <col min="37" max="37" width="11.7265625" customWidth="1"/>
    <col min="38" max="39" width="15" customWidth="1"/>
    <col min="40" max="40" width="14.1796875" customWidth="1"/>
    <col min="41" max="41" width="12.54296875" customWidth="1"/>
    <col min="42" max="42" width="13.26953125" customWidth="1"/>
    <col min="43" max="43" width="13" customWidth="1"/>
    <col min="44" max="44" width="11.7265625" customWidth="1"/>
    <col min="45" max="48" width="12" customWidth="1"/>
    <col min="49" max="49" width="12.453125" customWidth="1"/>
    <col min="50" max="50" width="11.7265625" customWidth="1"/>
    <col min="51" max="51" width="12.1796875" customWidth="1"/>
    <col min="52" max="52" width="12.26953125" customWidth="1"/>
  </cols>
  <sheetData>
    <row r="1" spans="1:52" x14ac:dyDescent="0.35">
      <c r="A1" t="s">
        <v>638</v>
      </c>
      <c r="B1" t="s">
        <v>639</v>
      </c>
      <c r="C1" t="s">
        <v>640</v>
      </c>
      <c r="D1" t="s">
        <v>641</v>
      </c>
      <c r="E1" t="s">
        <v>642</v>
      </c>
      <c r="F1" t="s">
        <v>643</v>
      </c>
      <c r="O1" s="13" t="s">
        <v>644</v>
      </c>
      <c r="P1" s="13"/>
      <c r="Q1" s="13"/>
      <c r="R1" s="13"/>
      <c r="S1" s="13"/>
      <c r="T1" s="13"/>
      <c r="U1" s="13"/>
      <c r="V1" s="13"/>
      <c r="W1" s="13"/>
      <c r="X1" s="13"/>
      <c r="Y1" s="13"/>
      <c r="Z1" s="13"/>
      <c r="AA1" s="13"/>
      <c r="AB1" s="13"/>
      <c r="AC1" s="13"/>
      <c r="AD1" s="13"/>
      <c r="AE1" s="13"/>
      <c r="AF1" s="13"/>
      <c r="AG1" s="13"/>
    </row>
    <row r="2" spans="1:52" ht="15.5" x14ac:dyDescent="0.35">
      <c r="A2" t="s">
        <v>648</v>
      </c>
      <c r="B2" t="s">
        <v>646</v>
      </c>
      <c r="C2" t="s">
        <v>55</v>
      </c>
      <c r="D2" t="s">
        <v>564</v>
      </c>
      <c r="E2" s="2">
        <v>45046</v>
      </c>
      <c r="F2">
        <v>3456</v>
      </c>
      <c r="P2" s="17" t="s">
        <v>647</v>
      </c>
      <c r="Q2" s="17"/>
      <c r="R2" s="17"/>
      <c r="S2" s="17"/>
      <c r="T2" s="17"/>
    </row>
    <row r="3" spans="1:52" x14ac:dyDescent="0.35">
      <c r="A3" t="s">
        <v>648</v>
      </c>
      <c r="B3" t="s">
        <v>646</v>
      </c>
      <c r="C3" t="s">
        <v>55</v>
      </c>
      <c r="D3" t="s">
        <v>564</v>
      </c>
      <c r="E3" s="2">
        <v>45077</v>
      </c>
      <c r="F3">
        <v>2576</v>
      </c>
      <c r="P3" s="7" t="s">
        <v>638</v>
      </c>
      <c r="Q3" s="7"/>
      <c r="R3" s="7"/>
      <c r="S3" s="7"/>
      <c r="T3" s="7" t="s">
        <v>645</v>
      </c>
      <c r="U3" s="7" t="s">
        <v>648</v>
      </c>
      <c r="V3" s="7" t="s">
        <v>1558</v>
      </c>
      <c r="W3" s="7"/>
      <c r="X3" s="7"/>
    </row>
    <row r="4" spans="1:52" x14ac:dyDescent="0.35">
      <c r="A4" t="s">
        <v>648</v>
      </c>
      <c r="B4" t="s">
        <v>646</v>
      </c>
      <c r="C4" t="s">
        <v>55</v>
      </c>
      <c r="D4" t="s">
        <v>564</v>
      </c>
      <c r="E4" s="2">
        <v>45107</v>
      </c>
      <c r="F4">
        <v>3211</v>
      </c>
      <c r="P4" s="7" t="s">
        <v>641</v>
      </c>
      <c r="Q4" s="7"/>
      <c r="R4" s="7"/>
      <c r="S4" s="7"/>
      <c r="T4" s="7" t="s">
        <v>563</v>
      </c>
      <c r="U4" s="7" t="s">
        <v>563</v>
      </c>
      <c r="V4" s="7" t="s">
        <v>563</v>
      </c>
      <c r="W4" s="7"/>
      <c r="X4" s="7"/>
    </row>
    <row r="5" spans="1:52" x14ac:dyDescent="0.35">
      <c r="A5" t="s">
        <v>648</v>
      </c>
      <c r="B5" t="s">
        <v>646</v>
      </c>
      <c r="C5" t="s">
        <v>55</v>
      </c>
      <c r="D5" t="s">
        <v>564</v>
      </c>
      <c r="E5" s="2">
        <v>45138</v>
      </c>
      <c r="F5">
        <v>3091</v>
      </c>
      <c r="P5" s="7" t="s">
        <v>640</v>
      </c>
      <c r="Q5" s="7"/>
      <c r="R5" s="7"/>
      <c r="S5" s="7"/>
      <c r="T5" s="111" t="s">
        <v>1559</v>
      </c>
      <c r="U5" s="111" t="s">
        <v>1559</v>
      </c>
      <c r="V5" s="111" t="s">
        <v>1559</v>
      </c>
      <c r="W5" s="7"/>
      <c r="X5" s="7"/>
    </row>
    <row r="6" spans="1:52" x14ac:dyDescent="0.35">
      <c r="A6" t="s">
        <v>648</v>
      </c>
      <c r="B6" t="s">
        <v>646</v>
      </c>
      <c r="C6" t="s">
        <v>55</v>
      </c>
      <c r="D6" t="s">
        <v>564</v>
      </c>
      <c r="E6" s="2">
        <v>45169</v>
      </c>
      <c r="F6">
        <v>2462</v>
      </c>
      <c r="P6" s="7"/>
      <c r="Q6" s="7"/>
      <c r="R6" s="7"/>
      <c r="S6" s="7"/>
      <c r="T6" s="7"/>
      <c r="U6" s="7"/>
      <c r="V6" s="7"/>
      <c r="W6" s="7"/>
      <c r="X6" s="7"/>
    </row>
    <row r="7" spans="1:52" x14ac:dyDescent="0.35">
      <c r="A7" t="s">
        <v>648</v>
      </c>
      <c r="B7" t="s">
        <v>646</v>
      </c>
      <c r="C7" t="s">
        <v>55</v>
      </c>
      <c r="D7" t="s">
        <v>564</v>
      </c>
      <c r="E7" s="2">
        <v>45199</v>
      </c>
      <c r="F7">
        <v>1869</v>
      </c>
      <c r="P7" s="7" t="s">
        <v>649</v>
      </c>
      <c r="Q7" s="7" t="s">
        <v>642</v>
      </c>
      <c r="R7" s="7"/>
      <c r="S7" s="7"/>
      <c r="T7" s="7"/>
      <c r="U7" s="7"/>
      <c r="V7" s="7"/>
      <c r="W7" s="7"/>
      <c r="X7" s="7"/>
      <c r="AG7" s="172" t="s">
        <v>650</v>
      </c>
    </row>
    <row r="8" spans="1:52" x14ac:dyDescent="0.35">
      <c r="A8" t="s">
        <v>648</v>
      </c>
      <c r="B8" t="s">
        <v>646</v>
      </c>
      <c r="C8" t="s">
        <v>55</v>
      </c>
      <c r="D8" t="s">
        <v>564</v>
      </c>
      <c r="E8" s="2">
        <v>45230</v>
      </c>
      <c r="F8">
        <v>1689</v>
      </c>
      <c r="P8" s="7" t="s">
        <v>639</v>
      </c>
      <c r="Q8" s="9">
        <v>44561</v>
      </c>
      <c r="R8" s="9">
        <v>44592</v>
      </c>
      <c r="S8" s="9">
        <v>44620</v>
      </c>
      <c r="T8" s="9">
        <v>44651</v>
      </c>
      <c r="U8" s="9">
        <v>44681</v>
      </c>
      <c r="V8" s="9">
        <v>44712</v>
      </c>
      <c r="W8" s="9">
        <v>44742</v>
      </c>
      <c r="X8" s="9">
        <v>44773</v>
      </c>
      <c r="Y8" s="9">
        <v>44804</v>
      </c>
      <c r="Z8" s="9">
        <v>44834</v>
      </c>
      <c r="AA8" s="9">
        <v>44865</v>
      </c>
      <c r="AB8" s="9">
        <v>44895</v>
      </c>
      <c r="AC8" s="9">
        <v>44926</v>
      </c>
      <c r="AD8" s="9">
        <v>44957</v>
      </c>
      <c r="AE8" s="9">
        <v>44985</v>
      </c>
      <c r="AF8" s="9">
        <v>45016</v>
      </c>
      <c r="AG8" s="9">
        <v>45046</v>
      </c>
      <c r="AH8" s="9">
        <v>45077</v>
      </c>
      <c r="AI8" s="9">
        <v>45107</v>
      </c>
      <c r="AJ8" s="9">
        <v>45138</v>
      </c>
      <c r="AK8" s="9">
        <v>45169</v>
      </c>
      <c r="AL8" s="9">
        <v>45199</v>
      </c>
      <c r="AM8" s="9">
        <v>45230</v>
      </c>
      <c r="AN8" s="9">
        <v>45260</v>
      </c>
      <c r="AO8" s="9">
        <v>45291</v>
      </c>
      <c r="AP8" s="9">
        <v>45322</v>
      </c>
      <c r="AQ8" s="9">
        <v>45351</v>
      </c>
      <c r="AR8" s="9">
        <v>45382</v>
      </c>
      <c r="AS8" s="9">
        <f>EOMONTH(AR8,1)</f>
        <v>45412</v>
      </c>
      <c r="AT8" s="9">
        <f t="shared" ref="AT8:AW8" si="0">EOMONTH(AS8,1)</f>
        <v>45443</v>
      </c>
      <c r="AU8" s="9">
        <f t="shared" si="0"/>
        <v>45473</v>
      </c>
      <c r="AV8" s="9">
        <f t="shared" si="0"/>
        <v>45504</v>
      </c>
      <c r="AW8" s="9">
        <f t="shared" si="0"/>
        <v>45535</v>
      </c>
      <c r="AX8" s="9">
        <f>EOMONTH(AW8,1)</f>
        <v>45565</v>
      </c>
      <c r="AY8" s="9">
        <f>EOMONTH(AX8,1)</f>
        <v>45596</v>
      </c>
      <c r="AZ8" s="9">
        <f>EOMONTH(AY8,1)</f>
        <v>45626</v>
      </c>
    </row>
    <row r="9" spans="1:52" x14ac:dyDescent="0.35">
      <c r="A9" t="s">
        <v>648</v>
      </c>
      <c r="B9" t="s">
        <v>646</v>
      </c>
      <c r="C9" t="s">
        <v>55</v>
      </c>
      <c r="D9" t="s">
        <v>564</v>
      </c>
      <c r="E9" s="2">
        <v>45260</v>
      </c>
      <c r="F9">
        <v>1621</v>
      </c>
      <c r="P9" t="s">
        <v>651</v>
      </c>
      <c r="Q9">
        <f>SUMIFS('PCN DES MetricDATA 24-25'!$F:$F,'PCN DES MetricDATA 24-25'!$B:$B,'NCDMI025 FluVacs'!$P9,'PCN DES MetricDATA 24-25'!$C:$C,'NCDMI025 FluVacs'!$T$5,'PCN DES MetricDATA 24-25'!$D:$D,'NCDMI025 FluVacs'!$T$4,'PCN DES MetricDATA 24-25'!$E:$E,'NCDMI025 FluVacs'!Q$8)</f>
        <v>0</v>
      </c>
      <c r="R9">
        <f>SUMIFS('PCN DES MetricDATA 24-25'!$F:$F,'PCN DES MetricDATA 24-25'!$B:$B,'NCDMI025 FluVacs'!$P9,'PCN DES MetricDATA 24-25'!$C:$C,'NCDMI025 FluVacs'!$T$5,'PCN DES MetricDATA 24-25'!$D:$D,'NCDMI025 FluVacs'!$T$4,'PCN DES MetricDATA 24-25'!$E:$E,'NCDMI025 FluVacs'!R$8)</f>
        <v>0</v>
      </c>
      <c r="S9">
        <f>SUMIFS('PCN DES MetricDATA 24-25'!$F:$F,'PCN DES MetricDATA 24-25'!$B:$B,'NCDMI025 FluVacs'!$P9,'PCN DES MetricDATA 24-25'!$C:$C,'NCDMI025 FluVacs'!$T$5,'PCN DES MetricDATA 24-25'!$D:$D,'NCDMI025 FluVacs'!$T$4,'PCN DES MetricDATA 24-25'!$E:$E,'NCDMI025 FluVacs'!S$8)</f>
        <v>0</v>
      </c>
      <c r="T9">
        <f>SUMIFS('PCN DES MetricDATA 24-25'!$F:$F,'PCN DES MetricDATA 24-25'!$B:$B,'NCDMI025 FluVacs'!$P9,'PCN DES MetricDATA 24-25'!$C:$C,'NCDMI025 FluVacs'!$T$5,'PCN DES MetricDATA 24-25'!$D:$D,'NCDMI025 FluVacs'!$T$4,'PCN DES MetricDATA 24-25'!$E:$E,'NCDMI025 FluVacs'!T$8)</f>
        <v>0</v>
      </c>
      <c r="U9">
        <f>SUMIFS('PCN DES MetricDATA 24-25'!$F:$F,'PCN DES MetricDATA 24-25'!$B:$B,'NCDMI025 FluVacs'!$P9,'PCN DES MetricDATA 24-25'!$C:$C,'NCDMI025 FluVacs'!$T$5,'PCN DES MetricDATA 24-25'!$D:$D,'NCDMI025 FluVacs'!$T$4,'PCN DES MetricDATA 24-25'!$E:$E,'NCDMI025 FluVacs'!U$8)</f>
        <v>0</v>
      </c>
      <c r="V9">
        <f>SUMIFS('PCN DES MetricDATA 24-25'!$F:$F,'PCN DES MetricDATA 24-25'!$B:$B,'NCDMI025 FluVacs'!$P9,'PCN DES MetricDATA 24-25'!$C:$C,'NCDMI025 FluVacs'!$T$5,'PCN DES MetricDATA 24-25'!$D:$D,'NCDMI025 FluVacs'!$T$4,'PCN DES MetricDATA 24-25'!$E:$E,'NCDMI025 FluVacs'!V$8)</f>
        <v>0</v>
      </c>
      <c r="W9">
        <f>SUMIFS('PCN DES MetricDATA 24-25'!$F:$F,'PCN DES MetricDATA 24-25'!$B:$B,'NCDMI025 FluVacs'!$P9,'PCN DES MetricDATA 24-25'!$C:$C,'NCDMI025 FluVacs'!$T$5,'PCN DES MetricDATA 24-25'!$D:$D,'NCDMI025 FluVacs'!$T$4,'PCN DES MetricDATA 24-25'!$E:$E,'NCDMI025 FluVacs'!W$8)</f>
        <v>0</v>
      </c>
      <c r="X9">
        <f>SUMIFS('PCN DES MetricDATA 24-25'!$F:$F,'PCN DES MetricDATA 24-25'!$B:$B,'NCDMI025 FluVacs'!$P9,'PCN DES MetricDATA 24-25'!$C:$C,'NCDMI025 FluVacs'!$T$5,'PCN DES MetricDATA 24-25'!$D:$D,'NCDMI025 FluVacs'!$T$4,'PCN DES MetricDATA 24-25'!$E:$E,'NCDMI025 FluVacs'!X$8)</f>
        <v>0</v>
      </c>
      <c r="Y9">
        <f>SUMIFS('PCN DES MetricDATA 24-25'!$F:$F,'PCN DES MetricDATA 24-25'!$B:$B,'NCDMI025 FluVacs'!$P9,'PCN DES MetricDATA 24-25'!$C:$C,'NCDMI025 FluVacs'!$T$5,'PCN DES MetricDATA 24-25'!$D:$D,'NCDMI025 FluVacs'!$T$4,'PCN DES MetricDATA 24-25'!$E:$E,'NCDMI025 FluVacs'!Y$8)</f>
        <v>0</v>
      </c>
      <c r="Z9">
        <v>1009</v>
      </c>
      <c r="AA9">
        <v>3935</v>
      </c>
      <c r="AB9">
        <v>1536</v>
      </c>
      <c r="AC9">
        <v>4572</v>
      </c>
      <c r="AD9">
        <v>4568</v>
      </c>
      <c r="AE9">
        <v>3822</v>
      </c>
      <c r="AF9">
        <v>4264</v>
      </c>
      <c r="AG9" s="177">
        <v>0</v>
      </c>
      <c r="AH9" s="177">
        <v>0</v>
      </c>
      <c r="AI9" s="177">
        <v>0</v>
      </c>
      <c r="AJ9" s="177">
        <v>0</v>
      </c>
      <c r="AK9" s="177">
        <v>0</v>
      </c>
      <c r="AL9">
        <v>2010</v>
      </c>
      <c r="AM9">
        <v>3864</v>
      </c>
      <c r="AN9">
        <v>4171</v>
      </c>
      <c r="AO9">
        <v>4320</v>
      </c>
      <c r="AP9">
        <v>4327</v>
      </c>
      <c r="AQ9">
        <v>4457</v>
      </c>
      <c r="AR9">
        <v>4494</v>
      </c>
      <c r="AS9">
        <f>SUMIFS('PCN DES MetricDATA 24-25'!$F:$F,'PCN DES MetricDATA 24-25'!$B:$B,'NCDMI025 FluVacs'!$P9,'PCN DES MetricDATA 24-25'!$C:$C,'NCDMI025 FluVacs'!$T$5,'PCN DES MetricDATA 24-25'!$D:$D,'NCDMI025 FluVacs'!$T$4,'PCN DES MetricDATA 24-25'!$E:$E,'NCDMI025 FluVacs'!AS$8)</f>
        <v>0</v>
      </c>
      <c r="AT9">
        <f>SUMIFS('PCN DES MetricDATA 24-25'!$F:$F,'PCN DES MetricDATA 24-25'!$B:$B,'NCDMI025 FluVacs'!$P9,'PCN DES MetricDATA 24-25'!$C:$C,'NCDMI025 FluVacs'!$T$5,'PCN DES MetricDATA 24-25'!$D:$D,'NCDMI025 FluVacs'!$T$4,'PCN DES MetricDATA 24-25'!$E:$E,'NCDMI025 FluVacs'!AT$8)</f>
        <v>0</v>
      </c>
      <c r="AU9">
        <f>SUMIFS('PCN DES MetricDATA 24-25'!$F:$F,'PCN DES MetricDATA 24-25'!$B:$B,'NCDMI025 FluVacs'!$P9,'PCN DES MetricDATA 24-25'!$C:$C,'NCDMI025 FluVacs'!$T$5,'PCN DES MetricDATA 24-25'!$D:$D,'NCDMI025 FluVacs'!$T$4,'PCN DES MetricDATA 24-25'!$E:$E,'NCDMI025 FluVacs'!AU$8)</f>
        <v>0</v>
      </c>
      <c r="AV9">
        <f>SUMIFS('PCN DES MetricDATA 24-25'!$F:$F,'PCN DES MetricDATA 24-25'!$B:$B,'NCDMI025 FluVacs'!$P9,'PCN DES MetricDATA 24-25'!$C:$C,'NCDMI025 FluVacs'!$T$5,'PCN DES MetricDATA 24-25'!$D:$D,'NCDMI025 FluVacs'!$T$4,'PCN DES MetricDATA 24-25'!$E:$E,'NCDMI025 FluVacs'!AV$8)</f>
        <v>0</v>
      </c>
      <c r="AW9">
        <f>SUMIFS('PCN DES MetricDATA 24-25'!$F:$F,'PCN DES MetricDATA 24-25'!$B:$B,'NCDMI025 FluVacs'!$P9,'PCN DES MetricDATA 24-25'!$C:$C,'NCDMI025 FluVacs'!$T$5,'PCN DES MetricDATA 24-25'!$D:$D,'NCDMI025 FluVacs'!$T$4,'PCN DES MetricDATA 24-25'!$E:$E,'NCDMI025 FluVacs'!AW$8)</f>
        <v>0</v>
      </c>
      <c r="AX9">
        <f>SUMIFS('PCN DES MetricDATA 24-25'!$F:$F,'PCN DES MetricDATA 24-25'!$B:$B,'NCDMI025 FluVacs'!$P9,'PCN DES MetricDATA 24-25'!$C:$C,'NCDMI025 FluVacs'!$T$5,'PCN DES MetricDATA 24-25'!$D:$D,'NCDMI025 FluVacs'!$T$4,'PCN DES MetricDATA 24-25'!$E:$E,'NCDMI025 FluVacs'!AX$8)</f>
        <v>1106</v>
      </c>
      <c r="AY9">
        <f>SUMIFS('PCN DES MetricDATA 24-25'!$F:$F,'PCN DES MetricDATA 24-25'!$B:$B,'NCDMI025 FluVacs'!$P9,'PCN DES MetricDATA 24-25'!$C:$C,'NCDMI025 FluVacs'!$T$5,'PCN DES MetricDATA 24-25'!$D:$D,'NCDMI025 FluVacs'!$T$4,'PCN DES MetricDATA 24-25'!$E:$E,'NCDMI025 FluVacs'!AY$8)</f>
        <v>106609</v>
      </c>
      <c r="AZ9">
        <f>SUMIFS('PCN DES MetricDATA 24-25'!$F:$F,'PCN DES MetricDATA 24-25'!$B:$B,'NCDMI025 FluVacs'!$P9,'PCN DES MetricDATA 24-25'!$C:$C,'NCDMI025 FluVacs'!$T$5,'PCN DES MetricDATA 24-25'!$D:$D,'NCDMI025 FluVacs'!$T$4,'PCN DES MetricDATA 24-25'!$E:$E,'NCDMI025 FluVacs'!AZ$8)</f>
        <v>123352</v>
      </c>
    </row>
    <row r="10" spans="1:52" x14ac:dyDescent="0.35">
      <c r="A10" t="s">
        <v>648</v>
      </c>
      <c r="B10" t="s">
        <v>646</v>
      </c>
      <c r="C10" t="s">
        <v>55</v>
      </c>
      <c r="D10" t="s">
        <v>564</v>
      </c>
      <c r="E10" s="2">
        <v>45291</v>
      </c>
      <c r="F10">
        <v>1633</v>
      </c>
      <c r="P10" t="s">
        <v>652</v>
      </c>
      <c r="Q10">
        <f>SUMIFS('PCN DES MetricDATA 24-25'!$F:$F,'PCN DES MetricDATA 24-25'!$B:$B,'NCDMI025 FluVacs'!$P10,'PCN DES MetricDATA 24-25'!$C:$C,'NCDMI025 FluVacs'!$T$5,'PCN DES MetricDATA 24-25'!$D:$D,'NCDMI025 FluVacs'!$T$4,'PCN DES MetricDATA 24-25'!$E:$E,'NCDMI025 FluVacs'!Q$8)</f>
        <v>0</v>
      </c>
      <c r="R10">
        <f>SUMIFS('PCN DES MetricDATA 24-25'!$F:$F,'PCN DES MetricDATA 24-25'!$B:$B,'NCDMI025 FluVacs'!$P10,'PCN DES MetricDATA 24-25'!$C:$C,'NCDMI025 FluVacs'!$T$5,'PCN DES MetricDATA 24-25'!$D:$D,'NCDMI025 FluVacs'!$T$4,'PCN DES MetricDATA 24-25'!$E:$E,'NCDMI025 FluVacs'!R$8)</f>
        <v>0</v>
      </c>
      <c r="S10">
        <f>SUMIFS('PCN DES MetricDATA 24-25'!$F:$F,'PCN DES MetricDATA 24-25'!$B:$B,'NCDMI025 FluVacs'!$P10,'PCN DES MetricDATA 24-25'!$C:$C,'NCDMI025 FluVacs'!$T$5,'PCN DES MetricDATA 24-25'!$D:$D,'NCDMI025 FluVacs'!$T$4,'PCN DES MetricDATA 24-25'!$E:$E,'NCDMI025 FluVacs'!S$8)</f>
        <v>0</v>
      </c>
      <c r="T10">
        <f>SUMIFS('PCN DES MetricDATA 24-25'!$F:$F,'PCN DES MetricDATA 24-25'!$B:$B,'NCDMI025 FluVacs'!$P10,'PCN DES MetricDATA 24-25'!$C:$C,'NCDMI025 FluVacs'!$T$5,'PCN DES MetricDATA 24-25'!$D:$D,'NCDMI025 FluVacs'!$T$4,'PCN DES MetricDATA 24-25'!$E:$E,'NCDMI025 FluVacs'!T$8)</f>
        <v>0</v>
      </c>
      <c r="U10">
        <f>SUMIFS('PCN DES MetricDATA 24-25'!$F:$F,'PCN DES MetricDATA 24-25'!$B:$B,'NCDMI025 FluVacs'!$P10,'PCN DES MetricDATA 24-25'!$C:$C,'NCDMI025 FluVacs'!$T$5,'PCN DES MetricDATA 24-25'!$D:$D,'NCDMI025 FluVacs'!$T$4,'PCN DES MetricDATA 24-25'!$E:$E,'NCDMI025 FluVacs'!U$8)</f>
        <v>0</v>
      </c>
      <c r="V10">
        <f>SUMIFS('PCN DES MetricDATA 24-25'!$F:$F,'PCN DES MetricDATA 24-25'!$B:$B,'NCDMI025 FluVacs'!$P10,'PCN DES MetricDATA 24-25'!$C:$C,'NCDMI025 FluVacs'!$T$5,'PCN DES MetricDATA 24-25'!$D:$D,'NCDMI025 FluVacs'!$T$4,'PCN DES MetricDATA 24-25'!$E:$E,'NCDMI025 FluVacs'!V$8)</f>
        <v>0</v>
      </c>
      <c r="W10">
        <f>SUMIFS('PCN DES MetricDATA 24-25'!$F:$F,'PCN DES MetricDATA 24-25'!$B:$B,'NCDMI025 FluVacs'!$P10,'PCN DES MetricDATA 24-25'!$C:$C,'NCDMI025 FluVacs'!$T$5,'PCN DES MetricDATA 24-25'!$D:$D,'NCDMI025 FluVacs'!$T$4,'PCN DES MetricDATA 24-25'!$E:$E,'NCDMI025 FluVacs'!W$8)</f>
        <v>0</v>
      </c>
      <c r="X10">
        <f>SUMIFS('PCN DES MetricDATA 24-25'!$F:$F,'PCN DES MetricDATA 24-25'!$B:$B,'NCDMI025 FluVacs'!$P10,'PCN DES MetricDATA 24-25'!$C:$C,'NCDMI025 FluVacs'!$T$5,'PCN DES MetricDATA 24-25'!$D:$D,'NCDMI025 FluVacs'!$T$4,'PCN DES MetricDATA 24-25'!$E:$E,'NCDMI025 FluVacs'!X$8)</f>
        <v>0</v>
      </c>
      <c r="Y10">
        <f>SUMIFS('PCN DES MetricDATA 24-25'!$F:$F,'PCN DES MetricDATA 24-25'!$B:$B,'NCDMI025 FluVacs'!$P10,'PCN DES MetricDATA 24-25'!$C:$C,'NCDMI025 FluVacs'!$T$5,'PCN DES MetricDATA 24-25'!$D:$D,'NCDMI025 FluVacs'!$T$4,'PCN DES MetricDATA 24-25'!$E:$E,'NCDMI025 FluVacs'!Y$8)</f>
        <v>0</v>
      </c>
      <c r="Z10">
        <v>1249</v>
      </c>
      <c r="AA10">
        <v>3079</v>
      </c>
      <c r="AB10">
        <v>2458</v>
      </c>
      <c r="AC10">
        <v>3994</v>
      </c>
      <c r="AD10">
        <v>3462</v>
      </c>
      <c r="AE10">
        <v>2906</v>
      </c>
      <c r="AF10">
        <v>3952</v>
      </c>
      <c r="AG10" s="177">
        <v>0</v>
      </c>
      <c r="AH10" s="177">
        <v>0</v>
      </c>
      <c r="AI10" s="177">
        <v>0</v>
      </c>
      <c r="AJ10" s="177">
        <v>0</v>
      </c>
      <c r="AK10" s="177">
        <v>0</v>
      </c>
      <c r="AL10">
        <v>1840</v>
      </c>
      <c r="AM10">
        <v>3515</v>
      </c>
      <c r="AN10">
        <v>3730</v>
      </c>
      <c r="AO10">
        <v>3795</v>
      </c>
      <c r="AP10">
        <v>4019</v>
      </c>
      <c r="AQ10">
        <v>4058</v>
      </c>
      <c r="AR10">
        <v>4108</v>
      </c>
      <c r="AS10">
        <f>SUMIFS('PCN DES MetricDATA 24-25'!$F:$F,'PCN DES MetricDATA 24-25'!$B:$B,'NCDMI025 FluVacs'!$P10,'PCN DES MetricDATA 24-25'!$C:$C,'NCDMI025 FluVacs'!$T$5,'PCN DES MetricDATA 24-25'!$D:$D,'NCDMI025 FluVacs'!$T$4,'PCN DES MetricDATA 24-25'!$E:$E,'NCDMI025 FluVacs'!AS$8)</f>
        <v>0</v>
      </c>
      <c r="AT10">
        <f>SUMIFS('PCN DES MetricDATA 24-25'!$F:$F,'PCN DES MetricDATA 24-25'!$B:$B,'NCDMI025 FluVacs'!$P10,'PCN DES MetricDATA 24-25'!$C:$C,'NCDMI025 FluVacs'!$T$5,'PCN DES MetricDATA 24-25'!$D:$D,'NCDMI025 FluVacs'!$T$4,'PCN DES MetricDATA 24-25'!$E:$E,'NCDMI025 FluVacs'!AT$8)</f>
        <v>0</v>
      </c>
      <c r="AU10">
        <f>SUMIFS('PCN DES MetricDATA 24-25'!$F:$F,'PCN DES MetricDATA 24-25'!$B:$B,'NCDMI025 FluVacs'!$P10,'PCN DES MetricDATA 24-25'!$C:$C,'NCDMI025 FluVacs'!$T$5,'PCN DES MetricDATA 24-25'!$D:$D,'NCDMI025 FluVacs'!$T$4,'PCN DES MetricDATA 24-25'!$E:$E,'NCDMI025 FluVacs'!AU$8)</f>
        <v>0</v>
      </c>
      <c r="AV10">
        <f>SUMIFS('PCN DES MetricDATA 24-25'!$F:$F,'PCN DES MetricDATA 24-25'!$B:$B,'NCDMI025 FluVacs'!$P10,'PCN DES MetricDATA 24-25'!$C:$C,'NCDMI025 FluVacs'!$T$5,'PCN DES MetricDATA 24-25'!$D:$D,'NCDMI025 FluVacs'!$T$4,'PCN DES MetricDATA 24-25'!$E:$E,'NCDMI025 FluVacs'!AV$8)</f>
        <v>0</v>
      </c>
      <c r="AW10">
        <f>SUMIFS('PCN DES MetricDATA 24-25'!$F:$F,'PCN DES MetricDATA 24-25'!$B:$B,'NCDMI025 FluVacs'!$P10,'PCN DES MetricDATA 24-25'!$C:$C,'NCDMI025 FluVacs'!$T$5,'PCN DES MetricDATA 24-25'!$D:$D,'NCDMI025 FluVacs'!$T$4,'PCN DES MetricDATA 24-25'!$E:$E,'NCDMI025 FluVacs'!AW$8)</f>
        <v>0</v>
      </c>
      <c r="AX10">
        <f>SUMIFS('PCN DES MetricDATA 24-25'!$F:$F,'PCN DES MetricDATA 24-25'!$B:$B,'NCDMI025 FluVacs'!$P10,'PCN DES MetricDATA 24-25'!$C:$C,'NCDMI025 FluVacs'!$T$5,'PCN DES MetricDATA 24-25'!$D:$D,'NCDMI025 FluVacs'!$T$4,'PCN DES MetricDATA 24-25'!$E:$E,'NCDMI025 FluVacs'!AX$8)</f>
        <v>816</v>
      </c>
      <c r="AY10">
        <f>SUMIFS('PCN DES MetricDATA 24-25'!$F:$F,'PCN DES MetricDATA 24-25'!$B:$B,'NCDMI025 FluVacs'!$P10,'PCN DES MetricDATA 24-25'!$C:$C,'NCDMI025 FluVacs'!$T$5,'PCN DES MetricDATA 24-25'!$D:$D,'NCDMI025 FluVacs'!$T$4,'PCN DES MetricDATA 24-25'!$E:$E,'NCDMI025 FluVacs'!AY$8)</f>
        <v>103922</v>
      </c>
      <c r="AZ10">
        <f>SUMIFS('PCN DES MetricDATA 24-25'!$F:$F,'PCN DES MetricDATA 24-25'!$B:$B,'NCDMI025 FluVacs'!$P10,'PCN DES MetricDATA 24-25'!$C:$C,'NCDMI025 FluVacs'!$T$5,'PCN DES MetricDATA 24-25'!$D:$D,'NCDMI025 FluVacs'!$T$4,'PCN DES MetricDATA 24-25'!$E:$E,'NCDMI025 FluVacs'!AZ$8)</f>
        <v>119352</v>
      </c>
    </row>
    <row r="11" spans="1:52" x14ac:dyDescent="0.35">
      <c r="A11" t="s">
        <v>648</v>
      </c>
      <c r="B11" t="s">
        <v>646</v>
      </c>
      <c r="C11" t="s">
        <v>55</v>
      </c>
      <c r="D11" t="s">
        <v>564</v>
      </c>
      <c r="E11" s="2">
        <v>45322</v>
      </c>
      <c r="F11">
        <v>1460</v>
      </c>
      <c r="P11" t="s">
        <v>653</v>
      </c>
      <c r="Q11">
        <f>SUMIFS('PCN DES MetricDATA 24-25'!$F:$F,'PCN DES MetricDATA 24-25'!$B:$B,'NCDMI025 FluVacs'!$P11,'PCN DES MetricDATA 24-25'!$C:$C,'NCDMI025 FluVacs'!$T$5,'PCN DES MetricDATA 24-25'!$D:$D,'NCDMI025 FluVacs'!$T$4,'PCN DES MetricDATA 24-25'!$E:$E,'NCDMI025 FluVacs'!Q$8)</f>
        <v>0</v>
      </c>
      <c r="R11">
        <f>SUMIFS('PCN DES MetricDATA 24-25'!$F:$F,'PCN DES MetricDATA 24-25'!$B:$B,'NCDMI025 FluVacs'!$P11,'PCN DES MetricDATA 24-25'!$C:$C,'NCDMI025 FluVacs'!$T$5,'PCN DES MetricDATA 24-25'!$D:$D,'NCDMI025 FluVacs'!$T$4,'PCN DES MetricDATA 24-25'!$E:$E,'NCDMI025 FluVacs'!R$8)</f>
        <v>0</v>
      </c>
      <c r="S11">
        <f>SUMIFS('PCN DES MetricDATA 24-25'!$F:$F,'PCN DES MetricDATA 24-25'!$B:$B,'NCDMI025 FluVacs'!$P11,'PCN DES MetricDATA 24-25'!$C:$C,'NCDMI025 FluVacs'!$T$5,'PCN DES MetricDATA 24-25'!$D:$D,'NCDMI025 FluVacs'!$T$4,'PCN DES MetricDATA 24-25'!$E:$E,'NCDMI025 FluVacs'!S$8)</f>
        <v>0</v>
      </c>
      <c r="T11">
        <f>SUMIFS('PCN DES MetricDATA 24-25'!$F:$F,'PCN DES MetricDATA 24-25'!$B:$B,'NCDMI025 FluVacs'!$P11,'PCN DES MetricDATA 24-25'!$C:$C,'NCDMI025 FluVacs'!$T$5,'PCN DES MetricDATA 24-25'!$D:$D,'NCDMI025 FluVacs'!$T$4,'PCN DES MetricDATA 24-25'!$E:$E,'NCDMI025 FluVacs'!T$8)</f>
        <v>0</v>
      </c>
      <c r="U11">
        <f>SUMIFS('PCN DES MetricDATA 24-25'!$F:$F,'PCN DES MetricDATA 24-25'!$B:$B,'NCDMI025 FluVacs'!$P11,'PCN DES MetricDATA 24-25'!$C:$C,'NCDMI025 FluVacs'!$T$5,'PCN DES MetricDATA 24-25'!$D:$D,'NCDMI025 FluVacs'!$T$4,'PCN DES MetricDATA 24-25'!$E:$E,'NCDMI025 FluVacs'!U$8)</f>
        <v>0</v>
      </c>
      <c r="V11">
        <f>SUMIFS('PCN DES MetricDATA 24-25'!$F:$F,'PCN DES MetricDATA 24-25'!$B:$B,'NCDMI025 FluVacs'!$P11,'PCN DES MetricDATA 24-25'!$C:$C,'NCDMI025 FluVacs'!$T$5,'PCN DES MetricDATA 24-25'!$D:$D,'NCDMI025 FluVacs'!$T$4,'PCN DES MetricDATA 24-25'!$E:$E,'NCDMI025 FluVacs'!V$8)</f>
        <v>0</v>
      </c>
      <c r="W11">
        <f>SUMIFS('PCN DES MetricDATA 24-25'!$F:$F,'PCN DES MetricDATA 24-25'!$B:$B,'NCDMI025 FluVacs'!$P11,'PCN DES MetricDATA 24-25'!$C:$C,'NCDMI025 FluVacs'!$T$5,'PCN DES MetricDATA 24-25'!$D:$D,'NCDMI025 FluVacs'!$T$4,'PCN DES MetricDATA 24-25'!$E:$E,'NCDMI025 FluVacs'!W$8)</f>
        <v>0</v>
      </c>
      <c r="X11">
        <f>SUMIFS('PCN DES MetricDATA 24-25'!$F:$F,'PCN DES MetricDATA 24-25'!$B:$B,'NCDMI025 FluVacs'!$P11,'PCN DES MetricDATA 24-25'!$C:$C,'NCDMI025 FluVacs'!$T$5,'PCN DES MetricDATA 24-25'!$D:$D,'NCDMI025 FluVacs'!$T$4,'PCN DES MetricDATA 24-25'!$E:$E,'NCDMI025 FluVacs'!X$8)</f>
        <v>0</v>
      </c>
      <c r="Y11">
        <f>SUMIFS('PCN DES MetricDATA 24-25'!$F:$F,'PCN DES MetricDATA 24-25'!$B:$B,'NCDMI025 FluVacs'!$P11,'PCN DES MetricDATA 24-25'!$C:$C,'NCDMI025 FluVacs'!$T$5,'PCN DES MetricDATA 24-25'!$D:$D,'NCDMI025 FluVacs'!$T$4,'PCN DES MetricDATA 24-25'!$E:$E,'NCDMI025 FluVacs'!Y$8)</f>
        <v>0</v>
      </c>
      <c r="Z11">
        <v>811</v>
      </c>
      <c r="AA11">
        <v>3833</v>
      </c>
      <c r="AB11">
        <v>3536</v>
      </c>
      <c r="AC11">
        <v>5134</v>
      </c>
      <c r="AD11">
        <v>5198</v>
      </c>
      <c r="AE11">
        <v>4818</v>
      </c>
      <c r="AF11">
        <v>4935</v>
      </c>
      <c r="AG11" s="177">
        <v>0</v>
      </c>
      <c r="AH11" s="177">
        <v>0</v>
      </c>
      <c r="AI11" s="177">
        <v>0</v>
      </c>
      <c r="AJ11" s="177">
        <v>0</v>
      </c>
      <c r="AK11" s="177">
        <v>0</v>
      </c>
      <c r="AL11">
        <v>1724</v>
      </c>
      <c r="AM11">
        <v>4478</v>
      </c>
      <c r="AN11">
        <v>4660</v>
      </c>
      <c r="AO11">
        <v>4815</v>
      </c>
      <c r="AP11">
        <v>4796</v>
      </c>
      <c r="AQ11">
        <v>4781</v>
      </c>
      <c r="AR11">
        <v>5695</v>
      </c>
      <c r="AS11">
        <f>SUMIFS('PCN DES MetricDATA 24-25'!$F:$F,'PCN DES MetricDATA 24-25'!$B:$B,'NCDMI025 FluVacs'!$P11,'PCN DES MetricDATA 24-25'!$C:$C,'NCDMI025 FluVacs'!$T$5,'PCN DES MetricDATA 24-25'!$D:$D,'NCDMI025 FluVacs'!$T$4,'PCN DES MetricDATA 24-25'!$E:$E,'NCDMI025 FluVacs'!AS$8)</f>
        <v>0</v>
      </c>
      <c r="AT11">
        <f>SUMIFS('PCN DES MetricDATA 24-25'!$F:$F,'PCN DES MetricDATA 24-25'!$B:$B,'NCDMI025 FluVacs'!$P11,'PCN DES MetricDATA 24-25'!$C:$C,'NCDMI025 FluVacs'!$T$5,'PCN DES MetricDATA 24-25'!$D:$D,'NCDMI025 FluVacs'!$T$4,'PCN DES MetricDATA 24-25'!$E:$E,'NCDMI025 FluVacs'!AT$8)</f>
        <v>0</v>
      </c>
      <c r="AU11">
        <f>SUMIFS('PCN DES MetricDATA 24-25'!$F:$F,'PCN DES MetricDATA 24-25'!$B:$B,'NCDMI025 FluVacs'!$P11,'PCN DES MetricDATA 24-25'!$C:$C,'NCDMI025 FluVacs'!$T$5,'PCN DES MetricDATA 24-25'!$D:$D,'NCDMI025 FluVacs'!$T$4,'PCN DES MetricDATA 24-25'!$E:$E,'NCDMI025 FluVacs'!AU$8)</f>
        <v>0</v>
      </c>
      <c r="AV11">
        <f>SUMIFS('PCN DES MetricDATA 24-25'!$F:$F,'PCN DES MetricDATA 24-25'!$B:$B,'NCDMI025 FluVacs'!$P11,'PCN DES MetricDATA 24-25'!$C:$C,'NCDMI025 FluVacs'!$T$5,'PCN DES MetricDATA 24-25'!$D:$D,'NCDMI025 FluVacs'!$T$4,'PCN DES MetricDATA 24-25'!$E:$E,'NCDMI025 FluVacs'!AV$8)</f>
        <v>0</v>
      </c>
      <c r="AW11">
        <f>SUMIFS('PCN DES MetricDATA 24-25'!$F:$F,'PCN DES MetricDATA 24-25'!$B:$B,'NCDMI025 FluVacs'!$P11,'PCN DES MetricDATA 24-25'!$C:$C,'NCDMI025 FluVacs'!$T$5,'PCN DES MetricDATA 24-25'!$D:$D,'NCDMI025 FluVacs'!$T$4,'PCN DES MetricDATA 24-25'!$E:$E,'NCDMI025 FluVacs'!AW$8)</f>
        <v>0</v>
      </c>
      <c r="AX11">
        <f>SUMIFS('PCN DES MetricDATA 24-25'!$F:$F,'PCN DES MetricDATA 24-25'!$B:$B,'NCDMI025 FluVacs'!$P11,'PCN DES MetricDATA 24-25'!$C:$C,'NCDMI025 FluVacs'!$T$5,'PCN DES MetricDATA 24-25'!$D:$D,'NCDMI025 FluVacs'!$T$4,'PCN DES MetricDATA 24-25'!$E:$E,'NCDMI025 FluVacs'!AX$8)</f>
        <v>2004</v>
      </c>
      <c r="AY11">
        <f>SUMIFS('PCN DES MetricDATA 24-25'!$F:$F,'PCN DES MetricDATA 24-25'!$B:$B,'NCDMI025 FluVacs'!$P11,'PCN DES MetricDATA 24-25'!$C:$C,'NCDMI025 FluVacs'!$T$5,'PCN DES MetricDATA 24-25'!$D:$D,'NCDMI025 FluVacs'!$T$4,'PCN DES MetricDATA 24-25'!$E:$E,'NCDMI025 FluVacs'!AY$8)</f>
        <v>157155</v>
      </c>
      <c r="AZ11">
        <f>SUMIFS('PCN DES MetricDATA 24-25'!$F:$F,'PCN DES MetricDATA 24-25'!$B:$B,'NCDMI025 FluVacs'!$P11,'PCN DES MetricDATA 24-25'!$C:$C,'NCDMI025 FluVacs'!$T$5,'PCN DES MetricDATA 24-25'!$D:$D,'NCDMI025 FluVacs'!$T$4,'PCN DES MetricDATA 24-25'!$E:$E,'NCDMI025 FluVacs'!AZ$8)</f>
        <v>183029</v>
      </c>
    </row>
    <row r="12" spans="1:52" x14ac:dyDescent="0.35">
      <c r="A12" t="s">
        <v>648</v>
      </c>
      <c r="B12" t="s">
        <v>646</v>
      </c>
      <c r="C12" t="s">
        <v>55</v>
      </c>
      <c r="D12" t="s">
        <v>564</v>
      </c>
      <c r="E12" s="2">
        <v>45351</v>
      </c>
      <c r="F12">
        <v>1439</v>
      </c>
      <c r="P12" t="s">
        <v>654</v>
      </c>
      <c r="Q12">
        <f>SUMIFS('PCN DES MetricDATA 24-25'!$F:$F,'PCN DES MetricDATA 24-25'!$B:$B,'NCDMI025 FluVacs'!$P12,'PCN DES MetricDATA 24-25'!$C:$C,'NCDMI025 FluVacs'!$T$5,'PCN DES MetricDATA 24-25'!$D:$D,'NCDMI025 FluVacs'!$T$4,'PCN DES MetricDATA 24-25'!$E:$E,'NCDMI025 FluVacs'!Q$8)</f>
        <v>0</v>
      </c>
      <c r="R12">
        <f>SUMIFS('PCN DES MetricDATA 24-25'!$F:$F,'PCN DES MetricDATA 24-25'!$B:$B,'NCDMI025 FluVacs'!$P12,'PCN DES MetricDATA 24-25'!$C:$C,'NCDMI025 FluVacs'!$T$5,'PCN DES MetricDATA 24-25'!$D:$D,'NCDMI025 FluVacs'!$T$4,'PCN DES MetricDATA 24-25'!$E:$E,'NCDMI025 FluVacs'!R$8)</f>
        <v>0</v>
      </c>
      <c r="S12">
        <f>SUMIFS('PCN DES MetricDATA 24-25'!$F:$F,'PCN DES MetricDATA 24-25'!$B:$B,'NCDMI025 FluVacs'!$P12,'PCN DES MetricDATA 24-25'!$C:$C,'NCDMI025 FluVacs'!$T$5,'PCN DES MetricDATA 24-25'!$D:$D,'NCDMI025 FluVacs'!$T$4,'PCN DES MetricDATA 24-25'!$E:$E,'NCDMI025 FluVacs'!S$8)</f>
        <v>0</v>
      </c>
      <c r="T12">
        <f>SUMIFS('PCN DES MetricDATA 24-25'!$F:$F,'PCN DES MetricDATA 24-25'!$B:$B,'NCDMI025 FluVacs'!$P12,'PCN DES MetricDATA 24-25'!$C:$C,'NCDMI025 FluVacs'!$T$5,'PCN DES MetricDATA 24-25'!$D:$D,'NCDMI025 FluVacs'!$T$4,'PCN DES MetricDATA 24-25'!$E:$E,'NCDMI025 FluVacs'!T$8)</f>
        <v>0</v>
      </c>
      <c r="U12">
        <f>SUMIFS('PCN DES MetricDATA 24-25'!$F:$F,'PCN DES MetricDATA 24-25'!$B:$B,'NCDMI025 FluVacs'!$P12,'PCN DES MetricDATA 24-25'!$C:$C,'NCDMI025 FluVacs'!$T$5,'PCN DES MetricDATA 24-25'!$D:$D,'NCDMI025 FluVacs'!$T$4,'PCN DES MetricDATA 24-25'!$E:$E,'NCDMI025 FluVacs'!U$8)</f>
        <v>0</v>
      </c>
      <c r="V12">
        <f>SUMIFS('PCN DES MetricDATA 24-25'!$F:$F,'PCN DES MetricDATA 24-25'!$B:$B,'NCDMI025 FluVacs'!$P12,'PCN DES MetricDATA 24-25'!$C:$C,'NCDMI025 FluVacs'!$T$5,'PCN DES MetricDATA 24-25'!$D:$D,'NCDMI025 FluVacs'!$T$4,'PCN DES MetricDATA 24-25'!$E:$E,'NCDMI025 FluVacs'!V$8)</f>
        <v>0</v>
      </c>
      <c r="W12">
        <f>SUMIFS('PCN DES MetricDATA 24-25'!$F:$F,'PCN DES MetricDATA 24-25'!$B:$B,'NCDMI025 FluVacs'!$P12,'PCN DES MetricDATA 24-25'!$C:$C,'NCDMI025 FluVacs'!$T$5,'PCN DES MetricDATA 24-25'!$D:$D,'NCDMI025 FluVacs'!$T$4,'PCN DES MetricDATA 24-25'!$E:$E,'NCDMI025 FluVacs'!W$8)</f>
        <v>0</v>
      </c>
      <c r="X12">
        <f>SUMIFS('PCN DES MetricDATA 24-25'!$F:$F,'PCN DES MetricDATA 24-25'!$B:$B,'NCDMI025 FluVacs'!$P12,'PCN DES MetricDATA 24-25'!$C:$C,'NCDMI025 FluVacs'!$T$5,'PCN DES MetricDATA 24-25'!$D:$D,'NCDMI025 FluVacs'!$T$4,'PCN DES MetricDATA 24-25'!$E:$E,'NCDMI025 FluVacs'!X$8)</f>
        <v>0</v>
      </c>
      <c r="Y12">
        <f>SUMIFS('PCN DES MetricDATA 24-25'!$F:$F,'PCN DES MetricDATA 24-25'!$B:$B,'NCDMI025 FluVacs'!$P12,'PCN DES MetricDATA 24-25'!$C:$C,'NCDMI025 FluVacs'!$T$5,'PCN DES MetricDATA 24-25'!$D:$D,'NCDMI025 FluVacs'!$T$4,'PCN DES MetricDATA 24-25'!$E:$E,'NCDMI025 FluVacs'!Y$8)</f>
        <v>0</v>
      </c>
      <c r="Z12">
        <v>324</v>
      </c>
      <c r="AA12">
        <v>3316</v>
      </c>
      <c r="AB12">
        <v>1691</v>
      </c>
      <c r="AC12">
        <v>4176</v>
      </c>
      <c r="AD12">
        <v>4286</v>
      </c>
      <c r="AE12">
        <v>3400</v>
      </c>
      <c r="AF12">
        <v>4313</v>
      </c>
      <c r="AG12" s="177">
        <v>0</v>
      </c>
      <c r="AH12" s="177">
        <v>0</v>
      </c>
      <c r="AI12" s="177">
        <v>0</v>
      </c>
      <c r="AJ12" s="177">
        <v>0</v>
      </c>
      <c r="AK12" s="177">
        <v>0</v>
      </c>
      <c r="AL12">
        <v>1073</v>
      </c>
      <c r="AM12">
        <v>3855</v>
      </c>
      <c r="AN12">
        <v>4249</v>
      </c>
      <c r="AO12">
        <v>4369</v>
      </c>
      <c r="AP12">
        <v>4395</v>
      </c>
      <c r="AQ12">
        <v>4431</v>
      </c>
      <c r="AR12">
        <v>4472</v>
      </c>
      <c r="AS12">
        <f>SUMIFS('PCN DES MetricDATA 24-25'!$F:$F,'PCN DES MetricDATA 24-25'!$B:$B,'NCDMI025 FluVacs'!$P12,'PCN DES MetricDATA 24-25'!$C:$C,'NCDMI025 FluVacs'!$T$5,'PCN DES MetricDATA 24-25'!$D:$D,'NCDMI025 FluVacs'!$T$4,'PCN DES MetricDATA 24-25'!$E:$E,'NCDMI025 FluVacs'!AS$8)</f>
        <v>0</v>
      </c>
      <c r="AT12">
        <f>SUMIFS('PCN DES MetricDATA 24-25'!$F:$F,'PCN DES MetricDATA 24-25'!$B:$B,'NCDMI025 FluVacs'!$P12,'PCN DES MetricDATA 24-25'!$C:$C,'NCDMI025 FluVacs'!$T$5,'PCN DES MetricDATA 24-25'!$D:$D,'NCDMI025 FluVacs'!$T$4,'PCN DES MetricDATA 24-25'!$E:$E,'NCDMI025 FluVacs'!AT$8)</f>
        <v>0</v>
      </c>
      <c r="AU12">
        <f>SUMIFS('PCN DES MetricDATA 24-25'!$F:$F,'PCN DES MetricDATA 24-25'!$B:$B,'NCDMI025 FluVacs'!$P12,'PCN DES MetricDATA 24-25'!$C:$C,'NCDMI025 FluVacs'!$T$5,'PCN DES MetricDATA 24-25'!$D:$D,'NCDMI025 FluVacs'!$T$4,'PCN DES MetricDATA 24-25'!$E:$E,'NCDMI025 FluVacs'!AU$8)</f>
        <v>0</v>
      </c>
      <c r="AV12">
        <f>SUMIFS('PCN DES MetricDATA 24-25'!$F:$F,'PCN DES MetricDATA 24-25'!$B:$B,'NCDMI025 FluVacs'!$P12,'PCN DES MetricDATA 24-25'!$C:$C,'NCDMI025 FluVacs'!$T$5,'PCN DES MetricDATA 24-25'!$D:$D,'NCDMI025 FluVacs'!$T$4,'PCN DES MetricDATA 24-25'!$E:$E,'NCDMI025 FluVacs'!AV$8)</f>
        <v>0</v>
      </c>
      <c r="AW12">
        <f>SUMIFS('PCN DES MetricDATA 24-25'!$F:$F,'PCN DES MetricDATA 24-25'!$B:$B,'NCDMI025 FluVacs'!$P12,'PCN DES MetricDATA 24-25'!$C:$C,'NCDMI025 FluVacs'!$T$5,'PCN DES MetricDATA 24-25'!$D:$D,'NCDMI025 FluVacs'!$T$4,'PCN DES MetricDATA 24-25'!$E:$E,'NCDMI025 FluVacs'!AW$8)</f>
        <v>0</v>
      </c>
      <c r="AX12">
        <f>SUMIFS('PCN DES MetricDATA 24-25'!$F:$F,'PCN DES MetricDATA 24-25'!$B:$B,'NCDMI025 FluVacs'!$P12,'PCN DES MetricDATA 24-25'!$C:$C,'NCDMI025 FluVacs'!$T$5,'PCN DES MetricDATA 24-25'!$D:$D,'NCDMI025 FluVacs'!$T$4,'PCN DES MetricDATA 24-25'!$E:$E,'NCDMI025 FluVacs'!AX$8)</f>
        <v>714</v>
      </c>
      <c r="AY12">
        <f>SUMIFS('PCN DES MetricDATA 24-25'!$F:$F,'PCN DES MetricDATA 24-25'!$B:$B,'NCDMI025 FluVacs'!$P12,'PCN DES MetricDATA 24-25'!$C:$C,'NCDMI025 FluVacs'!$T$5,'PCN DES MetricDATA 24-25'!$D:$D,'NCDMI025 FluVacs'!$T$4,'PCN DES MetricDATA 24-25'!$E:$E,'NCDMI025 FluVacs'!AY$8)</f>
        <v>125154</v>
      </c>
      <c r="AZ12">
        <f>SUMIFS('PCN DES MetricDATA 24-25'!$F:$F,'PCN DES MetricDATA 24-25'!$B:$B,'NCDMI025 FluVacs'!$P12,'PCN DES MetricDATA 24-25'!$C:$C,'NCDMI025 FluVacs'!$T$5,'PCN DES MetricDATA 24-25'!$D:$D,'NCDMI025 FluVacs'!$T$4,'PCN DES MetricDATA 24-25'!$E:$E,'NCDMI025 FluVacs'!AZ$8)</f>
        <v>146491</v>
      </c>
    </row>
    <row r="13" spans="1:52" x14ac:dyDescent="0.35">
      <c r="A13" t="s">
        <v>648</v>
      </c>
      <c r="B13" t="s">
        <v>646</v>
      </c>
      <c r="C13" t="s">
        <v>55</v>
      </c>
      <c r="D13" t="s">
        <v>564</v>
      </c>
      <c r="E13" s="2">
        <v>45382</v>
      </c>
      <c r="F13">
        <v>1226</v>
      </c>
      <c r="P13" t="s">
        <v>656</v>
      </c>
      <c r="Q13">
        <f>SUMIFS('PCN DES MetricDATA 24-25'!$F:$F,'PCN DES MetricDATA 24-25'!$B:$B,'NCDMI025 FluVacs'!$P13,'PCN DES MetricDATA 24-25'!$C:$C,'NCDMI025 FluVacs'!$T$5,'PCN DES MetricDATA 24-25'!$D:$D,'NCDMI025 FluVacs'!$T$4,'PCN DES MetricDATA 24-25'!$E:$E,'NCDMI025 FluVacs'!Q$8)</f>
        <v>0</v>
      </c>
      <c r="R13">
        <f>SUMIFS('PCN DES MetricDATA 24-25'!$F:$F,'PCN DES MetricDATA 24-25'!$B:$B,'NCDMI025 FluVacs'!$P13,'PCN DES MetricDATA 24-25'!$C:$C,'NCDMI025 FluVacs'!$T$5,'PCN DES MetricDATA 24-25'!$D:$D,'NCDMI025 FluVacs'!$T$4,'PCN DES MetricDATA 24-25'!$E:$E,'NCDMI025 FluVacs'!R$8)</f>
        <v>0</v>
      </c>
      <c r="S13">
        <f>SUMIFS('PCN DES MetricDATA 24-25'!$F:$F,'PCN DES MetricDATA 24-25'!$B:$B,'NCDMI025 FluVacs'!$P13,'PCN DES MetricDATA 24-25'!$C:$C,'NCDMI025 FluVacs'!$T$5,'PCN DES MetricDATA 24-25'!$D:$D,'NCDMI025 FluVacs'!$T$4,'PCN DES MetricDATA 24-25'!$E:$E,'NCDMI025 FluVacs'!S$8)</f>
        <v>0</v>
      </c>
      <c r="T13">
        <f>SUMIFS('PCN DES MetricDATA 24-25'!$F:$F,'PCN DES MetricDATA 24-25'!$B:$B,'NCDMI025 FluVacs'!$P13,'PCN DES MetricDATA 24-25'!$C:$C,'NCDMI025 FluVacs'!$T$5,'PCN DES MetricDATA 24-25'!$D:$D,'NCDMI025 FluVacs'!$T$4,'PCN DES MetricDATA 24-25'!$E:$E,'NCDMI025 FluVacs'!T$8)</f>
        <v>0</v>
      </c>
      <c r="U13">
        <f>SUMIFS('PCN DES MetricDATA 24-25'!$F:$F,'PCN DES MetricDATA 24-25'!$B:$B,'NCDMI025 FluVacs'!$P13,'PCN DES MetricDATA 24-25'!$C:$C,'NCDMI025 FluVacs'!$T$5,'PCN DES MetricDATA 24-25'!$D:$D,'NCDMI025 FluVacs'!$T$4,'PCN DES MetricDATA 24-25'!$E:$E,'NCDMI025 FluVacs'!U$8)</f>
        <v>0</v>
      </c>
      <c r="V13">
        <f>SUMIFS('PCN DES MetricDATA 24-25'!$F:$F,'PCN DES MetricDATA 24-25'!$B:$B,'NCDMI025 FluVacs'!$P13,'PCN DES MetricDATA 24-25'!$C:$C,'NCDMI025 FluVacs'!$T$5,'PCN DES MetricDATA 24-25'!$D:$D,'NCDMI025 FluVacs'!$T$4,'PCN DES MetricDATA 24-25'!$E:$E,'NCDMI025 FluVacs'!V$8)</f>
        <v>0</v>
      </c>
      <c r="W13">
        <f>SUMIFS('PCN DES MetricDATA 24-25'!$F:$F,'PCN DES MetricDATA 24-25'!$B:$B,'NCDMI025 FluVacs'!$P13,'PCN DES MetricDATA 24-25'!$C:$C,'NCDMI025 FluVacs'!$T$5,'PCN DES MetricDATA 24-25'!$D:$D,'NCDMI025 FluVacs'!$T$4,'PCN DES MetricDATA 24-25'!$E:$E,'NCDMI025 FluVacs'!W$8)</f>
        <v>0</v>
      </c>
      <c r="X13">
        <f>SUMIFS('PCN DES MetricDATA 24-25'!$F:$F,'PCN DES MetricDATA 24-25'!$B:$B,'NCDMI025 FluVacs'!$P13,'PCN DES MetricDATA 24-25'!$C:$C,'NCDMI025 FluVacs'!$T$5,'PCN DES MetricDATA 24-25'!$D:$D,'NCDMI025 FluVacs'!$T$4,'PCN DES MetricDATA 24-25'!$E:$E,'NCDMI025 FluVacs'!X$8)</f>
        <v>0</v>
      </c>
      <c r="Y13">
        <f>SUMIFS('PCN DES MetricDATA 24-25'!$F:$F,'PCN DES MetricDATA 24-25'!$B:$B,'NCDMI025 FluVacs'!$P13,'PCN DES MetricDATA 24-25'!$C:$C,'NCDMI025 FluVacs'!$T$5,'PCN DES MetricDATA 24-25'!$D:$D,'NCDMI025 FluVacs'!$T$4,'PCN DES MetricDATA 24-25'!$E:$E,'NCDMI025 FluVacs'!Y$8)</f>
        <v>0</v>
      </c>
      <c r="Z13">
        <v>857</v>
      </c>
      <c r="AA13">
        <v>3926</v>
      </c>
      <c r="AB13">
        <v>1818</v>
      </c>
      <c r="AC13">
        <v>5479</v>
      </c>
      <c r="AD13">
        <v>5689</v>
      </c>
      <c r="AE13">
        <v>5421</v>
      </c>
      <c r="AF13">
        <v>5670</v>
      </c>
      <c r="AG13" s="177">
        <v>0</v>
      </c>
      <c r="AH13" s="177">
        <v>0</v>
      </c>
      <c r="AI13" s="177">
        <v>0</v>
      </c>
      <c r="AJ13" s="177">
        <v>0</v>
      </c>
      <c r="AK13" s="177">
        <v>0</v>
      </c>
      <c r="AL13">
        <v>1472</v>
      </c>
      <c r="AM13">
        <v>4559</v>
      </c>
      <c r="AN13">
        <v>4977</v>
      </c>
      <c r="AO13">
        <v>5447</v>
      </c>
      <c r="AP13">
        <v>5571</v>
      </c>
      <c r="AQ13">
        <v>5532</v>
      </c>
      <c r="AR13">
        <v>5596</v>
      </c>
      <c r="AS13">
        <f>SUMIFS('PCN DES MetricDATA 24-25'!$F:$F,'PCN DES MetricDATA 24-25'!$B:$B,'NCDMI025 FluVacs'!$P13,'PCN DES MetricDATA 24-25'!$C:$C,'NCDMI025 FluVacs'!$T$5,'PCN DES MetricDATA 24-25'!$D:$D,'NCDMI025 FluVacs'!$T$4,'PCN DES MetricDATA 24-25'!$E:$E,'NCDMI025 FluVacs'!AS$8)</f>
        <v>0</v>
      </c>
      <c r="AT13">
        <f>SUMIFS('PCN DES MetricDATA 24-25'!$F:$F,'PCN DES MetricDATA 24-25'!$B:$B,'NCDMI025 FluVacs'!$P13,'PCN DES MetricDATA 24-25'!$C:$C,'NCDMI025 FluVacs'!$T$5,'PCN DES MetricDATA 24-25'!$D:$D,'NCDMI025 FluVacs'!$T$4,'PCN DES MetricDATA 24-25'!$E:$E,'NCDMI025 FluVacs'!AT$8)</f>
        <v>0</v>
      </c>
      <c r="AU13">
        <f>SUMIFS('PCN DES MetricDATA 24-25'!$F:$F,'PCN DES MetricDATA 24-25'!$B:$B,'NCDMI025 FluVacs'!$P13,'PCN DES MetricDATA 24-25'!$C:$C,'NCDMI025 FluVacs'!$T$5,'PCN DES MetricDATA 24-25'!$D:$D,'NCDMI025 FluVacs'!$T$4,'PCN DES MetricDATA 24-25'!$E:$E,'NCDMI025 FluVacs'!AU$8)</f>
        <v>0</v>
      </c>
      <c r="AV13">
        <f>SUMIFS('PCN DES MetricDATA 24-25'!$F:$F,'PCN DES MetricDATA 24-25'!$B:$B,'NCDMI025 FluVacs'!$P13,'PCN DES MetricDATA 24-25'!$C:$C,'NCDMI025 FluVacs'!$T$5,'PCN DES MetricDATA 24-25'!$D:$D,'NCDMI025 FluVacs'!$T$4,'PCN DES MetricDATA 24-25'!$E:$E,'NCDMI025 FluVacs'!AV$8)</f>
        <v>0</v>
      </c>
      <c r="AW13">
        <f>SUMIFS('PCN DES MetricDATA 24-25'!$F:$F,'PCN DES MetricDATA 24-25'!$B:$B,'NCDMI025 FluVacs'!$P13,'PCN DES MetricDATA 24-25'!$C:$C,'NCDMI025 FluVacs'!$T$5,'PCN DES MetricDATA 24-25'!$D:$D,'NCDMI025 FluVacs'!$T$4,'PCN DES MetricDATA 24-25'!$E:$E,'NCDMI025 FluVacs'!AW$8)</f>
        <v>0</v>
      </c>
      <c r="AX13">
        <f>SUMIFS('PCN DES MetricDATA 24-25'!$F:$F,'PCN DES MetricDATA 24-25'!$B:$B,'NCDMI025 FluVacs'!$P13,'PCN DES MetricDATA 24-25'!$C:$C,'NCDMI025 FluVacs'!$T$5,'PCN DES MetricDATA 24-25'!$D:$D,'NCDMI025 FluVacs'!$T$4,'PCN DES MetricDATA 24-25'!$E:$E,'NCDMI025 FluVacs'!AX$8)</f>
        <v>297</v>
      </c>
      <c r="AY13">
        <f>SUMIFS('PCN DES MetricDATA 24-25'!$F:$F,'PCN DES MetricDATA 24-25'!$B:$B,'NCDMI025 FluVacs'!$P13,'PCN DES MetricDATA 24-25'!$C:$C,'NCDMI025 FluVacs'!$T$5,'PCN DES MetricDATA 24-25'!$D:$D,'NCDMI025 FluVacs'!$T$4,'PCN DES MetricDATA 24-25'!$E:$E,'NCDMI025 FluVacs'!AY$8)</f>
        <v>124868</v>
      </c>
      <c r="AZ13">
        <f>SUMIFS('PCN DES MetricDATA 24-25'!$F:$F,'PCN DES MetricDATA 24-25'!$B:$B,'NCDMI025 FluVacs'!$P13,'PCN DES MetricDATA 24-25'!$C:$C,'NCDMI025 FluVacs'!$T$5,'PCN DES MetricDATA 24-25'!$D:$D,'NCDMI025 FluVacs'!$T$4,'PCN DES MetricDATA 24-25'!$E:$E,'NCDMI025 FluVacs'!AZ$8)</f>
        <v>142306</v>
      </c>
    </row>
    <row r="14" spans="1:52" x14ac:dyDescent="0.35">
      <c r="A14" t="s">
        <v>648</v>
      </c>
      <c r="B14" t="s">
        <v>646</v>
      </c>
      <c r="C14" t="s">
        <v>55</v>
      </c>
      <c r="D14" t="s">
        <v>655</v>
      </c>
      <c r="E14" s="2">
        <v>45046</v>
      </c>
      <c r="F14">
        <v>0</v>
      </c>
      <c r="P14" t="s">
        <v>95</v>
      </c>
      <c r="Q14">
        <f>SUM(Q9:Q13)</f>
        <v>0</v>
      </c>
      <c r="R14">
        <f t="shared" ref="R14:AF14" si="1">SUM(R9:R13)</f>
        <v>0</v>
      </c>
      <c r="S14">
        <f t="shared" si="1"/>
        <v>0</v>
      </c>
      <c r="T14">
        <f t="shared" si="1"/>
        <v>0</v>
      </c>
      <c r="U14">
        <f t="shared" si="1"/>
        <v>0</v>
      </c>
      <c r="V14">
        <f t="shared" si="1"/>
        <v>0</v>
      </c>
      <c r="W14">
        <f t="shared" si="1"/>
        <v>0</v>
      </c>
      <c r="X14">
        <f t="shared" si="1"/>
        <v>0</v>
      </c>
      <c r="Y14">
        <f t="shared" si="1"/>
        <v>0</v>
      </c>
      <c r="Z14">
        <f t="shared" si="1"/>
        <v>4250</v>
      </c>
      <c r="AA14">
        <f t="shared" si="1"/>
        <v>18089</v>
      </c>
      <c r="AB14">
        <f t="shared" si="1"/>
        <v>11039</v>
      </c>
      <c r="AC14">
        <f t="shared" si="1"/>
        <v>23355</v>
      </c>
      <c r="AD14">
        <f t="shared" si="1"/>
        <v>23203</v>
      </c>
      <c r="AE14">
        <f t="shared" si="1"/>
        <v>20367</v>
      </c>
      <c r="AF14">
        <f t="shared" si="1"/>
        <v>23134</v>
      </c>
      <c r="AG14" s="177">
        <v>0</v>
      </c>
      <c r="AH14" s="177">
        <v>0</v>
      </c>
      <c r="AI14" s="177">
        <v>0</v>
      </c>
      <c r="AJ14" s="177">
        <v>0</v>
      </c>
      <c r="AK14" s="177">
        <v>0</v>
      </c>
      <c r="AL14">
        <v>8119</v>
      </c>
      <c r="AM14">
        <v>20271</v>
      </c>
      <c r="AN14">
        <v>21787</v>
      </c>
      <c r="AO14">
        <v>22746</v>
      </c>
      <c r="AP14">
        <v>23108</v>
      </c>
      <c r="AQ14">
        <v>23259</v>
      </c>
      <c r="AR14">
        <v>24365</v>
      </c>
      <c r="AS14">
        <f t="shared" ref="AS14" si="2">SUM(AS9:AS13)</f>
        <v>0</v>
      </c>
      <c r="AT14">
        <f t="shared" ref="AT14:AX14" si="3">SUM(AT9:AT13)</f>
        <v>0</v>
      </c>
      <c r="AU14">
        <f t="shared" si="3"/>
        <v>0</v>
      </c>
      <c r="AV14">
        <f t="shared" si="3"/>
        <v>0</v>
      </c>
      <c r="AW14">
        <f t="shared" si="3"/>
        <v>0</v>
      </c>
      <c r="AX14">
        <f t="shared" si="3"/>
        <v>4937</v>
      </c>
      <c r="AY14">
        <f t="shared" ref="AY14:AZ14" si="4">SUM(AY9:AY13)</f>
        <v>617708</v>
      </c>
      <c r="AZ14">
        <f t="shared" si="4"/>
        <v>714530</v>
      </c>
    </row>
    <row r="15" spans="1:52" x14ac:dyDescent="0.35">
      <c r="A15" t="s">
        <v>648</v>
      </c>
      <c r="B15" t="s">
        <v>646</v>
      </c>
      <c r="C15" t="s">
        <v>55</v>
      </c>
      <c r="D15" t="s">
        <v>655</v>
      </c>
      <c r="E15" s="2">
        <v>45077</v>
      </c>
      <c r="F15">
        <v>0</v>
      </c>
      <c r="P15" t="s">
        <v>626</v>
      </c>
      <c r="Q15">
        <f>SUMIFS('PCN DES MetricDATA 24-25'!$F:$F,'PCN DES MetricDATA 24-25'!$B:$B,'NCDMI025 FluVacs'!$P15,'PCN DES MetricDATA 24-25'!$C:$C,'NCDMI025 FluVacs'!$T$5,'PCN DES MetricDATA 24-25'!$D:$D,'NCDMI025 FluVacs'!$T$4,'PCN DES MetricDATA 24-25'!$E:$E,'NCDMI025 FluVacs'!Q$8)</f>
        <v>0</v>
      </c>
      <c r="R15">
        <f>SUMIFS('PCN DES MetricDATA 24-25'!$F:$F,'PCN DES MetricDATA 24-25'!$B:$B,'NCDMI025 FluVacs'!$P15,'PCN DES MetricDATA 24-25'!$C:$C,'NCDMI025 FluVacs'!$T$5,'PCN DES MetricDATA 24-25'!$D:$D,'NCDMI025 FluVacs'!$T$4,'PCN DES MetricDATA 24-25'!$E:$E,'NCDMI025 FluVacs'!R$8)</f>
        <v>0</v>
      </c>
      <c r="S15">
        <f>SUMIFS('PCN DES MetricDATA 24-25'!$F:$F,'PCN DES MetricDATA 24-25'!$B:$B,'NCDMI025 FluVacs'!$P15,'PCN DES MetricDATA 24-25'!$C:$C,'NCDMI025 FluVacs'!$T$5,'PCN DES MetricDATA 24-25'!$D:$D,'NCDMI025 FluVacs'!$T$4,'PCN DES MetricDATA 24-25'!$E:$E,'NCDMI025 FluVacs'!S$8)</f>
        <v>0</v>
      </c>
      <c r="T15">
        <f>SUMIFS('PCN DES MetricDATA 24-25'!$F:$F,'PCN DES MetricDATA 24-25'!$B:$B,'NCDMI025 FluVacs'!$P15,'PCN DES MetricDATA 24-25'!$C:$C,'NCDMI025 FluVacs'!$T$5,'PCN DES MetricDATA 24-25'!$D:$D,'NCDMI025 FluVacs'!$T$4,'PCN DES MetricDATA 24-25'!$E:$E,'NCDMI025 FluVacs'!T$8)</f>
        <v>0</v>
      </c>
      <c r="U15">
        <f>SUMIFS('PCN DES MetricDATA 24-25'!$F:$F,'PCN DES MetricDATA 24-25'!$B:$B,'NCDMI025 FluVacs'!$P15,'PCN DES MetricDATA 24-25'!$C:$C,'NCDMI025 FluVacs'!$T$5,'PCN DES MetricDATA 24-25'!$D:$D,'NCDMI025 FluVacs'!$T$4,'PCN DES MetricDATA 24-25'!$E:$E,'NCDMI025 FluVacs'!U$8)</f>
        <v>0</v>
      </c>
      <c r="V15">
        <f>SUMIFS('PCN DES MetricDATA 24-25'!$F:$F,'PCN DES MetricDATA 24-25'!$B:$B,'NCDMI025 FluVacs'!$P15,'PCN DES MetricDATA 24-25'!$C:$C,'NCDMI025 FluVacs'!$T$5,'PCN DES MetricDATA 24-25'!$D:$D,'NCDMI025 FluVacs'!$T$4,'PCN DES MetricDATA 24-25'!$E:$E,'NCDMI025 FluVacs'!V$8)</f>
        <v>0</v>
      </c>
      <c r="W15">
        <f>SUMIFS('PCN DES MetricDATA 24-25'!$F:$F,'PCN DES MetricDATA 24-25'!$B:$B,'NCDMI025 FluVacs'!$P15,'PCN DES MetricDATA 24-25'!$C:$C,'NCDMI025 FluVacs'!$T$5,'PCN DES MetricDATA 24-25'!$D:$D,'NCDMI025 FluVacs'!$T$4,'PCN DES MetricDATA 24-25'!$E:$E,'NCDMI025 FluVacs'!W$8)</f>
        <v>0</v>
      </c>
      <c r="X15">
        <f>SUMIFS('PCN DES MetricDATA 24-25'!$F:$F,'PCN DES MetricDATA 24-25'!$B:$B,'NCDMI025 FluVacs'!$P15,'PCN DES MetricDATA 24-25'!$C:$C,'NCDMI025 FluVacs'!$T$5,'PCN DES MetricDATA 24-25'!$D:$D,'NCDMI025 FluVacs'!$T$4,'PCN DES MetricDATA 24-25'!$E:$E,'NCDMI025 FluVacs'!X$8)</f>
        <v>0</v>
      </c>
      <c r="Y15">
        <f>SUMIFS('PCN DES MetricDATA 24-25'!$F:$F,'PCN DES MetricDATA 24-25'!$B:$B,'NCDMI025 FluVacs'!$P15,'PCN DES MetricDATA 24-25'!$C:$C,'NCDMI025 FluVacs'!$T$5,'PCN DES MetricDATA 24-25'!$D:$D,'NCDMI025 FluVacs'!$T$4,'PCN DES MetricDATA 24-25'!$E:$E,'NCDMI025 FluVacs'!Y$8)</f>
        <v>0</v>
      </c>
      <c r="Z15">
        <v>63576</v>
      </c>
      <c r="AA15">
        <v>233052</v>
      </c>
      <c r="AB15">
        <v>195040</v>
      </c>
      <c r="AC15">
        <v>293785</v>
      </c>
      <c r="AD15">
        <v>300767</v>
      </c>
      <c r="AE15">
        <v>275968</v>
      </c>
      <c r="AF15">
        <v>302432</v>
      </c>
      <c r="AG15" s="177">
        <v>0</v>
      </c>
      <c r="AH15" s="177">
        <v>0</v>
      </c>
      <c r="AI15" s="177">
        <v>0</v>
      </c>
      <c r="AJ15" s="177">
        <v>0</v>
      </c>
      <c r="AK15" s="177">
        <v>0</v>
      </c>
      <c r="AL15">
        <v>111825</v>
      </c>
      <c r="AM15">
        <v>282119</v>
      </c>
      <c r="AN15">
        <v>294092</v>
      </c>
      <c r="AO15">
        <v>297568</v>
      </c>
      <c r="AP15">
        <v>299527</v>
      </c>
      <c r="AQ15">
        <v>297741</v>
      </c>
      <c r="AR15">
        <v>302898</v>
      </c>
      <c r="AS15">
        <f>SUMIFS('PCN DES MetricDATA 24-25'!$F:$F,'PCN DES MetricDATA 24-25'!$B:$B,'NCDMI025 FluVacs'!$P15,'PCN DES MetricDATA 24-25'!$C:$C,'NCDMI025 FluVacs'!$T$5,'PCN DES MetricDATA 24-25'!$D:$D,'NCDMI025 FluVacs'!$T$4,'PCN DES MetricDATA 24-25'!$E:$E,'NCDMI025 FluVacs'!AS$8)</f>
        <v>0</v>
      </c>
      <c r="AT15">
        <f>SUMIFS('PCN DES MetricDATA 24-25'!$F:$F,'PCN DES MetricDATA 24-25'!$B:$B,'NCDMI025 FluVacs'!$P15,'PCN DES MetricDATA 24-25'!$C:$C,'NCDMI025 FluVacs'!$T$5,'PCN DES MetricDATA 24-25'!$D:$D,'NCDMI025 FluVacs'!$T$4,'PCN DES MetricDATA 24-25'!$E:$E,'NCDMI025 FluVacs'!AT$8)</f>
        <v>0</v>
      </c>
      <c r="AU15">
        <f>SUMIFS('PCN DES MetricDATA 24-25'!$F:$F,'PCN DES MetricDATA 24-25'!$B:$B,'NCDMI025 FluVacs'!$P15,'PCN DES MetricDATA 24-25'!$C:$C,'NCDMI025 FluVacs'!$T$5,'PCN DES MetricDATA 24-25'!$D:$D,'NCDMI025 FluVacs'!$T$4,'PCN DES MetricDATA 24-25'!$E:$E,'NCDMI025 FluVacs'!AU$8)</f>
        <v>0</v>
      </c>
      <c r="AV15">
        <f>SUMIFS('PCN DES MetricDATA 24-25'!$F:$F,'PCN DES MetricDATA 24-25'!$B:$B,'NCDMI025 FluVacs'!$P15,'PCN DES MetricDATA 24-25'!$C:$C,'NCDMI025 FluVacs'!$T$5,'PCN DES MetricDATA 24-25'!$D:$D,'NCDMI025 FluVacs'!$T$4,'PCN DES MetricDATA 24-25'!$E:$E,'NCDMI025 FluVacs'!AV$8)</f>
        <v>0</v>
      </c>
      <c r="AW15">
        <f>SUMIFS('PCN DES MetricDATA 24-25'!$F:$F,'PCN DES MetricDATA 24-25'!$B:$B,'NCDMI025 FluVacs'!$P15,'PCN DES MetricDATA 24-25'!$C:$C,'NCDMI025 FluVacs'!$T$5,'PCN DES MetricDATA 24-25'!$D:$D,'NCDMI025 FluVacs'!$T$4,'PCN DES MetricDATA 24-25'!$E:$E,'NCDMI025 FluVacs'!AW$8)</f>
        <v>0</v>
      </c>
      <c r="AX15">
        <f>SUMIFS('PCN DES MetricDATA 24-25'!$F:$F,'PCN DES MetricDATA 24-25'!$B:$B,'NCDMI025 FluVacs'!$P15,'PCN DES MetricDATA 24-25'!$C:$C,'NCDMI025 FluVacs'!$T$5,'PCN DES MetricDATA 24-25'!$D:$D,'NCDMI025 FluVacs'!$T$4,'PCN DES MetricDATA 24-25'!$E:$E,'NCDMI025 FluVacs'!AX$8)</f>
        <v>15955</v>
      </c>
      <c r="AY15">
        <f>SUMIFS('PCN DES MetricDATA 24-25'!$F:$F,'PCN DES MetricDATA 24-25'!$B:$B,'NCDMI025 FluVacs'!$P15,'PCN DES MetricDATA 24-25'!$C:$C,'NCDMI025 FluVacs'!$T$5,'PCN DES MetricDATA 24-25'!$D:$D,'NCDMI025 FluVacs'!$T$4,'PCN DES MetricDATA 24-25'!$E:$E,'NCDMI025 FluVacs'!AY$8)</f>
        <v>6790975</v>
      </c>
      <c r="AZ15">
        <f>SUMIFS('PCN DES MetricDATA 24-25'!$F:$F,'PCN DES MetricDATA 24-25'!$B:$B,'NCDMI025 FluVacs'!$P15,'PCN DES MetricDATA 24-25'!$C:$C,'NCDMI025 FluVacs'!$T$5,'PCN DES MetricDATA 24-25'!$D:$D,'NCDMI025 FluVacs'!$T$4,'PCN DES MetricDATA 24-25'!$E:$E,'NCDMI025 FluVacs'!AZ$8)</f>
        <v>7934075</v>
      </c>
    </row>
    <row r="16" spans="1:52" x14ac:dyDescent="0.35">
      <c r="A16" t="s">
        <v>648</v>
      </c>
      <c r="B16" t="s">
        <v>646</v>
      </c>
      <c r="C16" t="s">
        <v>55</v>
      </c>
      <c r="D16" t="s">
        <v>655</v>
      </c>
      <c r="E16" s="2">
        <v>45107</v>
      </c>
      <c r="F16">
        <v>1</v>
      </c>
    </row>
    <row r="17" spans="1:52" x14ac:dyDescent="0.35">
      <c r="A17" t="s">
        <v>648</v>
      </c>
      <c r="B17" t="s">
        <v>646</v>
      </c>
      <c r="C17" t="s">
        <v>55</v>
      </c>
      <c r="D17" t="s">
        <v>655</v>
      </c>
      <c r="E17" s="2">
        <v>45138</v>
      </c>
      <c r="F17">
        <v>4</v>
      </c>
      <c r="P17" s="7" t="s">
        <v>638</v>
      </c>
      <c r="Q17" s="7"/>
      <c r="R17" s="7"/>
      <c r="S17" s="7"/>
      <c r="T17" s="7"/>
      <c r="U17" s="7" t="s">
        <v>1558</v>
      </c>
      <c r="V17" s="7"/>
      <c r="W17" s="7"/>
      <c r="X17" s="7"/>
    </row>
    <row r="18" spans="1:52" x14ac:dyDescent="0.35">
      <c r="A18" t="s">
        <v>648</v>
      </c>
      <c r="B18" t="s">
        <v>646</v>
      </c>
      <c r="C18" t="s">
        <v>55</v>
      </c>
      <c r="D18" t="s">
        <v>655</v>
      </c>
      <c r="E18" s="2">
        <v>45169</v>
      </c>
      <c r="F18">
        <v>5</v>
      </c>
      <c r="P18" s="7" t="s">
        <v>641</v>
      </c>
      <c r="Q18" s="7"/>
      <c r="R18" s="7"/>
      <c r="S18" s="7"/>
      <c r="T18" s="7"/>
      <c r="U18" s="7" t="s">
        <v>564</v>
      </c>
      <c r="V18" s="7"/>
      <c r="W18" s="7"/>
      <c r="X18" s="7"/>
    </row>
    <row r="19" spans="1:52" x14ac:dyDescent="0.35">
      <c r="A19" t="s">
        <v>648</v>
      </c>
      <c r="B19" t="s">
        <v>646</v>
      </c>
      <c r="C19" t="s">
        <v>55</v>
      </c>
      <c r="D19" t="s">
        <v>655</v>
      </c>
      <c r="E19" s="2">
        <v>45199</v>
      </c>
      <c r="F19">
        <v>26</v>
      </c>
      <c r="P19" s="7" t="s">
        <v>640</v>
      </c>
      <c r="Q19" s="7"/>
      <c r="R19" s="7"/>
      <c r="S19" s="7"/>
      <c r="T19" s="7"/>
      <c r="U19" s="7" t="s">
        <v>1559</v>
      </c>
      <c r="V19" s="7"/>
      <c r="W19" s="7"/>
      <c r="X19" s="7"/>
    </row>
    <row r="20" spans="1:52" x14ac:dyDescent="0.35">
      <c r="A20" t="s">
        <v>648</v>
      </c>
      <c r="B20" t="s">
        <v>646</v>
      </c>
      <c r="C20" t="s">
        <v>55</v>
      </c>
      <c r="D20" t="s">
        <v>655</v>
      </c>
      <c r="E20" s="2">
        <v>45230</v>
      </c>
      <c r="F20">
        <v>65</v>
      </c>
      <c r="P20" s="7"/>
      <c r="Q20" s="7"/>
      <c r="R20" s="7"/>
      <c r="S20" s="7"/>
      <c r="T20" s="7"/>
      <c r="U20" s="7"/>
      <c r="V20" s="7"/>
      <c r="W20" s="7"/>
      <c r="X20" s="7"/>
    </row>
    <row r="21" spans="1:52" x14ac:dyDescent="0.35">
      <c r="A21" t="s">
        <v>648</v>
      </c>
      <c r="B21" t="s">
        <v>646</v>
      </c>
      <c r="C21" t="s">
        <v>55</v>
      </c>
      <c r="D21" t="s">
        <v>655</v>
      </c>
      <c r="E21" s="2">
        <v>45260</v>
      </c>
      <c r="F21">
        <v>79</v>
      </c>
      <c r="P21" s="7" t="s">
        <v>649</v>
      </c>
      <c r="Q21" s="7"/>
      <c r="R21" s="7"/>
      <c r="S21" s="7"/>
      <c r="T21" s="7"/>
      <c r="U21" s="7" t="s">
        <v>642</v>
      </c>
      <c r="V21" s="7"/>
      <c r="W21" s="7"/>
      <c r="X21" s="7"/>
    </row>
    <row r="22" spans="1:52" x14ac:dyDescent="0.35">
      <c r="A22" t="s">
        <v>648</v>
      </c>
      <c r="B22" t="s">
        <v>646</v>
      </c>
      <c r="C22" t="s">
        <v>55</v>
      </c>
      <c r="D22" t="s">
        <v>655</v>
      </c>
      <c r="E22" s="2">
        <v>45291</v>
      </c>
      <c r="F22">
        <v>82</v>
      </c>
      <c r="P22" s="7" t="s">
        <v>639</v>
      </c>
      <c r="Q22" s="9">
        <v>44561</v>
      </c>
      <c r="R22" s="9">
        <v>44592</v>
      </c>
      <c r="S22" s="9">
        <v>44620</v>
      </c>
      <c r="T22" s="9">
        <v>44651</v>
      </c>
      <c r="U22" s="9">
        <v>44681</v>
      </c>
      <c r="V22" s="9">
        <v>44712</v>
      </c>
      <c r="W22" s="9">
        <v>44742</v>
      </c>
      <c r="X22" s="9">
        <v>44773</v>
      </c>
      <c r="Y22" s="9">
        <v>44804</v>
      </c>
      <c r="Z22" s="9">
        <v>44834</v>
      </c>
      <c r="AA22" s="9">
        <v>44865</v>
      </c>
      <c r="AB22" s="9">
        <v>44895</v>
      </c>
      <c r="AC22" s="9">
        <v>44926</v>
      </c>
      <c r="AD22" s="9">
        <v>44957</v>
      </c>
      <c r="AE22" s="9">
        <v>44985</v>
      </c>
      <c r="AF22" s="9">
        <v>45016</v>
      </c>
      <c r="AG22" s="9">
        <v>45046</v>
      </c>
      <c r="AH22" s="9">
        <v>45077</v>
      </c>
      <c r="AI22" s="9">
        <v>45107</v>
      </c>
      <c r="AJ22" s="9">
        <v>45138</v>
      </c>
      <c r="AK22" s="9">
        <v>45169</v>
      </c>
      <c r="AL22" s="9">
        <v>45199</v>
      </c>
      <c r="AM22" s="9">
        <v>45230</v>
      </c>
      <c r="AN22" s="9">
        <v>45260</v>
      </c>
      <c r="AO22" s="9">
        <v>45291</v>
      </c>
      <c r="AP22" s="9">
        <v>45322</v>
      </c>
      <c r="AQ22" s="9">
        <v>45351</v>
      </c>
      <c r="AR22" s="9">
        <v>45382</v>
      </c>
      <c r="AS22" s="9">
        <f>EOMONTH(AR22,1)</f>
        <v>45412</v>
      </c>
      <c r="AT22" s="9">
        <f t="shared" ref="AT22" si="5">EOMONTH(AS22,1)</f>
        <v>45443</v>
      </c>
      <c r="AU22" s="9">
        <f t="shared" ref="AU22" si="6">EOMONTH(AT22,1)</f>
        <v>45473</v>
      </c>
      <c r="AV22" s="9">
        <f t="shared" ref="AV22" si="7">EOMONTH(AU22,1)</f>
        <v>45504</v>
      </c>
      <c r="AW22" s="9">
        <f t="shared" ref="AW22" si="8">EOMONTH(AV22,1)</f>
        <v>45535</v>
      </c>
      <c r="AX22" s="9">
        <f>EOMONTH(AW22,1)</f>
        <v>45565</v>
      </c>
      <c r="AY22" s="9">
        <f>EOMONTH(AX22,1)</f>
        <v>45596</v>
      </c>
      <c r="AZ22" s="9">
        <f>EOMONTH(AY22,1)</f>
        <v>45626</v>
      </c>
    </row>
    <row r="23" spans="1:52" x14ac:dyDescent="0.35">
      <c r="A23" t="s">
        <v>648</v>
      </c>
      <c r="B23" t="s">
        <v>646</v>
      </c>
      <c r="C23" t="s">
        <v>55</v>
      </c>
      <c r="D23" t="s">
        <v>655</v>
      </c>
      <c r="E23" s="2">
        <v>45322</v>
      </c>
      <c r="F23">
        <v>79</v>
      </c>
      <c r="P23" t="s">
        <v>651</v>
      </c>
      <c r="Q23">
        <f>SUMIFS('PCN DES MetricDATA 24-25'!$F:$F,'PCN DES MetricDATA 24-25'!$B:$B,'NCDMI025 FluVacs'!$P23,'PCN DES MetricDATA 24-25'!$C:$C,'NCDMI025 FluVacs'!$U$19,'PCN DES MetricDATA 24-25'!$D:$D,'NCDMI025 FluVacs'!$U$18,'PCN DES MetricDATA 24-25'!$E:$E,'NCDMI025 FluVacs'!Q$22)</f>
        <v>0</v>
      </c>
      <c r="R23">
        <f>SUMIFS('PCN DES MetricDATA 24-25'!$F:$F,'PCN DES MetricDATA 24-25'!$B:$B,'NCDMI025 FluVacs'!$P23,'PCN DES MetricDATA 24-25'!$C:$C,'NCDMI025 FluVacs'!$U$19,'PCN DES MetricDATA 24-25'!$D:$D,'NCDMI025 FluVacs'!$U$18,'PCN DES MetricDATA 24-25'!$E:$E,'NCDMI025 FluVacs'!R$22)</f>
        <v>0</v>
      </c>
      <c r="S23">
        <f>SUMIFS('PCN DES MetricDATA 24-25'!$F:$F,'PCN DES MetricDATA 24-25'!$B:$B,'NCDMI025 FluVacs'!$P23,'PCN DES MetricDATA 24-25'!$C:$C,'NCDMI025 FluVacs'!$U$19,'PCN DES MetricDATA 24-25'!$D:$D,'NCDMI025 FluVacs'!$U$18,'PCN DES MetricDATA 24-25'!$E:$E,'NCDMI025 FluVacs'!S$22)</f>
        <v>0</v>
      </c>
      <c r="T23">
        <f>SUMIFS('PCN DES MetricDATA 24-25'!$F:$F,'PCN DES MetricDATA 24-25'!$B:$B,'NCDMI025 FluVacs'!$P23,'PCN DES MetricDATA 24-25'!$C:$C,'NCDMI025 FluVacs'!$U$19,'PCN DES MetricDATA 24-25'!$D:$D,'NCDMI025 FluVacs'!$U$18,'PCN DES MetricDATA 24-25'!$E:$E,'NCDMI025 FluVacs'!T$22)</f>
        <v>0</v>
      </c>
      <c r="U23">
        <f>SUMIFS('PCN DES MetricDATA 24-25'!$F:$F,'PCN DES MetricDATA 24-25'!$B:$B,'NCDMI025 FluVacs'!$P23,'PCN DES MetricDATA 24-25'!$C:$C,'NCDMI025 FluVacs'!$U$19,'PCN DES MetricDATA 24-25'!$D:$D,'NCDMI025 FluVacs'!$U$18,'PCN DES MetricDATA 24-25'!$E:$E,'NCDMI025 FluVacs'!U$22)</f>
        <v>0</v>
      </c>
      <c r="V23">
        <f>SUMIFS('PCN DES MetricDATA 24-25'!$F:$F,'PCN DES MetricDATA 24-25'!$B:$B,'NCDMI025 FluVacs'!$P23,'PCN DES MetricDATA 24-25'!$C:$C,'NCDMI025 FluVacs'!$U$19,'PCN DES MetricDATA 24-25'!$D:$D,'NCDMI025 FluVacs'!$U$18,'PCN DES MetricDATA 24-25'!$E:$E,'NCDMI025 FluVacs'!V$22)</f>
        <v>0</v>
      </c>
      <c r="W23">
        <f>SUMIFS('PCN DES MetricDATA 24-25'!$F:$F,'PCN DES MetricDATA 24-25'!$B:$B,'NCDMI025 FluVacs'!$P23,'PCN DES MetricDATA 24-25'!$C:$C,'NCDMI025 FluVacs'!$U$19,'PCN DES MetricDATA 24-25'!$D:$D,'NCDMI025 FluVacs'!$U$18,'PCN DES MetricDATA 24-25'!$E:$E,'NCDMI025 FluVacs'!W$22)</f>
        <v>0</v>
      </c>
      <c r="X23">
        <f>SUMIFS('PCN DES MetricDATA 24-25'!$F:$F,'PCN DES MetricDATA 24-25'!$B:$B,'NCDMI025 FluVacs'!$P23,'PCN DES MetricDATA 24-25'!$C:$C,'NCDMI025 FluVacs'!$U$19,'PCN DES MetricDATA 24-25'!$D:$D,'NCDMI025 FluVacs'!$U$18,'PCN DES MetricDATA 24-25'!$E:$E,'NCDMI025 FluVacs'!X$22)</f>
        <v>0</v>
      </c>
      <c r="Y23">
        <v>6634</v>
      </c>
      <c r="Z23">
        <v>5643</v>
      </c>
      <c r="AA23">
        <v>6231</v>
      </c>
      <c r="AB23">
        <v>5732</v>
      </c>
      <c r="AC23">
        <v>5713</v>
      </c>
      <c r="AD23">
        <v>5523</v>
      </c>
      <c r="AE23">
        <v>4435</v>
      </c>
      <c r="AF23">
        <v>4687</v>
      </c>
      <c r="AG23">
        <v>5454</v>
      </c>
      <c r="AH23">
        <v>5092</v>
      </c>
      <c r="AI23">
        <v>5617</v>
      </c>
      <c r="AJ23">
        <v>5628</v>
      </c>
      <c r="AK23">
        <v>5351</v>
      </c>
      <c r="AL23">
        <v>5666</v>
      </c>
      <c r="AM23">
        <v>5238</v>
      </c>
      <c r="AN23">
        <v>5230</v>
      </c>
      <c r="AO23">
        <v>5269</v>
      </c>
      <c r="AP23">
        <v>5231</v>
      </c>
      <c r="AQ23">
        <v>5262</v>
      </c>
      <c r="AR23">
        <v>5071</v>
      </c>
      <c r="AS23">
        <f>SUMIFS('PCN DES MetricDATA 24-25'!$F:$F,'PCN DES MetricDATA 24-25'!$B:$B,'NCDMI025 FluVacs'!$P23,'PCN DES MetricDATA 24-25'!$C:$C,'NCDMI025 FluVacs'!$U$19,'PCN DES MetricDATA 24-25'!$D:$D,'NCDMI025 FluVacs'!$U$18,'PCN DES MetricDATA 24-25'!$E:$E,'NCDMI025 FluVacs'!AS$22)</f>
        <v>0</v>
      </c>
      <c r="AT23">
        <f>SUMIFS('PCN DES MetricDATA 24-25'!$F:$F,'PCN DES MetricDATA 24-25'!$B:$B,'NCDMI025 FluVacs'!$P23,'PCN DES MetricDATA 24-25'!$C:$C,'NCDMI025 FluVacs'!$U$19,'PCN DES MetricDATA 24-25'!$D:$D,'NCDMI025 FluVacs'!$U$18,'PCN DES MetricDATA 24-25'!$E:$E,'NCDMI025 FluVacs'!AT$22)</f>
        <v>0</v>
      </c>
      <c r="AU23">
        <f>SUMIFS('PCN DES MetricDATA 24-25'!$F:$F,'PCN DES MetricDATA 24-25'!$B:$B,'NCDMI025 FluVacs'!$P23,'PCN DES MetricDATA 24-25'!$C:$C,'NCDMI025 FluVacs'!$U$19,'PCN DES MetricDATA 24-25'!$D:$D,'NCDMI025 FluVacs'!$U$18,'PCN DES MetricDATA 24-25'!$E:$E,'NCDMI025 FluVacs'!AU$22)</f>
        <v>0</v>
      </c>
      <c r="AV23">
        <f>SUMIFS('PCN DES MetricDATA 24-25'!$F:$F,'PCN DES MetricDATA 24-25'!$B:$B,'NCDMI025 FluVacs'!$P23,'PCN DES MetricDATA 24-25'!$C:$C,'NCDMI025 FluVacs'!$U$19,'PCN DES MetricDATA 24-25'!$D:$D,'NCDMI025 FluVacs'!$U$18,'PCN DES MetricDATA 24-25'!$E:$E,'NCDMI025 FluVacs'!AV$22)</f>
        <v>0</v>
      </c>
      <c r="AW23">
        <f>SUMIFS('PCN DES MetricDATA 24-25'!$F:$F,'PCN DES MetricDATA 24-25'!$B:$B,'NCDMI025 FluVacs'!$P23,'PCN DES MetricDATA 24-25'!$C:$C,'NCDMI025 FluVacs'!$U$19,'PCN DES MetricDATA 24-25'!$D:$D,'NCDMI025 FluVacs'!$U$18,'PCN DES MetricDATA 24-25'!$E:$E,'NCDMI025 FluVacs'!AW$22)</f>
        <v>228187</v>
      </c>
      <c r="AX23">
        <f>SUMIFS('PCN DES MetricDATA 24-25'!$F:$F,'PCN DES MetricDATA 24-25'!$B:$B,'NCDMI025 FluVacs'!$P23,'PCN DES MetricDATA 24-25'!$C:$C,'NCDMI025 FluVacs'!$U$19,'PCN DES MetricDATA 24-25'!$D:$D,'NCDMI025 FluVacs'!$U$18,'PCN DES MetricDATA 24-25'!$E:$E,'NCDMI025 FluVacs'!AX$22)</f>
        <v>213029</v>
      </c>
      <c r="AY23">
        <f>SUMIFS('PCN DES MetricDATA 24-25'!$F:$F,'PCN DES MetricDATA 24-25'!$B:$B,'NCDMI025 FluVacs'!$P23,'PCN DES MetricDATA 24-25'!$C:$C,'NCDMI025 FluVacs'!$U$19,'PCN DES MetricDATA 24-25'!$D:$D,'NCDMI025 FluVacs'!$U$18,'PCN DES MetricDATA 24-25'!$E:$E,'NCDMI025 FluVacs'!AY$22)</f>
        <v>176052</v>
      </c>
      <c r="AZ23">
        <f>SUMIFS('PCN DES MetricDATA 24-25'!$F:$F,'PCN DES MetricDATA 24-25'!$B:$B,'NCDMI025 FluVacs'!$P23,'PCN DES MetricDATA 24-25'!$C:$C,'NCDMI025 FluVacs'!$U$19,'PCN DES MetricDATA 24-25'!$D:$D,'NCDMI025 FluVacs'!$U$18,'PCN DES MetricDATA 24-25'!$E:$E,'NCDMI025 FluVacs'!AZ$22)</f>
        <v>170603</v>
      </c>
    </row>
    <row r="24" spans="1:52" x14ac:dyDescent="0.35">
      <c r="A24" t="s">
        <v>648</v>
      </c>
      <c r="B24" t="s">
        <v>646</v>
      </c>
      <c r="C24" t="s">
        <v>55</v>
      </c>
      <c r="D24" t="s">
        <v>655</v>
      </c>
      <c r="E24" s="2">
        <v>45351</v>
      </c>
      <c r="F24">
        <v>85</v>
      </c>
      <c r="P24" t="s">
        <v>652</v>
      </c>
      <c r="Q24">
        <f>SUMIFS('PCN DES MetricDATA 24-25'!$F:$F,'PCN DES MetricDATA 24-25'!$B:$B,'NCDMI025 FluVacs'!$P24,'PCN DES MetricDATA 24-25'!$C:$C,'NCDMI025 FluVacs'!$U$19,'PCN DES MetricDATA 24-25'!$D:$D,'NCDMI025 FluVacs'!$U$18,'PCN DES MetricDATA 24-25'!$E:$E,'NCDMI025 FluVacs'!Q$22)</f>
        <v>0</v>
      </c>
      <c r="R24">
        <f>SUMIFS('PCN DES MetricDATA 24-25'!$F:$F,'PCN DES MetricDATA 24-25'!$B:$B,'NCDMI025 FluVacs'!$P24,'PCN DES MetricDATA 24-25'!$C:$C,'NCDMI025 FluVacs'!$U$19,'PCN DES MetricDATA 24-25'!$D:$D,'NCDMI025 FluVacs'!$U$18,'PCN DES MetricDATA 24-25'!$E:$E,'NCDMI025 FluVacs'!R$22)</f>
        <v>0</v>
      </c>
      <c r="S24">
        <f>SUMIFS('PCN DES MetricDATA 24-25'!$F:$F,'PCN DES MetricDATA 24-25'!$B:$B,'NCDMI025 FluVacs'!$P24,'PCN DES MetricDATA 24-25'!$C:$C,'NCDMI025 FluVacs'!$U$19,'PCN DES MetricDATA 24-25'!$D:$D,'NCDMI025 FluVacs'!$U$18,'PCN DES MetricDATA 24-25'!$E:$E,'NCDMI025 FluVacs'!S$22)</f>
        <v>0</v>
      </c>
      <c r="T24">
        <f>SUMIFS('PCN DES MetricDATA 24-25'!$F:$F,'PCN DES MetricDATA 24-25'!$B:$B,'NCDMI025 FluVacs'!$P24,'PCN DES MetricDATA 24-25'!$C:$C,'NCDMI025 FluVacs'!$U$19,'PCN DES MetricDATA 24-25'!$D:$D,'NCDMI025 FluVacs'!$U$18,'PCN DES MetricDATA 24-25'!$E:$E,'NCDMI025 FluVacs'!T$22)</f>
        <v>0</v>
      </c>
      <c r="U24">
        <f>SUMIFS('PCN DES MetricDATA 24-25'!$F:$F,'PCN DES MetricDATA 24-25'!$B:$B,'NCDMI025 FluVacs'!$P24,'PCN DES MetricDATA 24-25'!$C:$C,'NCDMI025 FluVacs'!$U$19,'PCN DES MetricDATA 24-25'!$D:$D,'NCDMI025 FluVacs'!$U$18,'PCN DES MetricDATA 24-25'!$E:$E,'NCDMI025 FluVacs'!U$22)</f>
        <v>0</v>
      </c>
      <c r="V24">
        <f>SUMIFS('PCN DES MetricDATA 24-25'!$F:$F,'PCN DES MetricDATA 24-25'!$B:$B,'NCDMI025 FluVacs'!$P24,'PCN DES MetricDATA 24-25'!$C:$C,'NCDMI025 FluVacs'!$U$19,'PCN DES MetricDATA 24-25'!$D:$D,'NCDMI025 FluVacs'!$U$18,'PCN DES MetricDATA 24-25'!$E:$E,'NCDMI025 FluVacs'!V$22)</f>
        <v>0</v>
      </c>
      <c r="W24">
        <f>SUMIFS('PCN DES MetricDATA 24-25'!$F:$F,'PCN DES MetricDATA 24-25'!$B:$B,'NCDMI025 FluVacs'!$P24,'PCN DES MetricDATA 24-25'!$C:$C,'NCDMI025 FluVacs'!$U$19,'PCN DES MetricDATA 24-25'!$D:$D,'NCDMI025 FluVacs'!$U$18,'PCN DES MetricDATA 24-25'!$E:$E,'NCDMI025 FluVacs'!W$22)</f>
        <v>0</v>
      </c>
      <c r="X24">
        <f>SUMIFS('PCN DES MetricDATA 24-25'!$F:$F,'PCN DES MetricDATA 24-25'!$B:$B,'NCDMI025 FluVacs'!$P24,'PCN DES MetricDATA 24-25'!$C:$C,'NCDMI025 FluVacs'!$U$19,'PCN DES MetricDATA 24-25'!$D:$D,'NCDMI025 FluVacs'!$U$18,'PCN DES MetricDATA 24-25'!$E:$E,'NCDMI025 FluVacs'!X$22)</f>
        <v>0</v>
      </c>
      <c r="Y24">
        <v>5807</v>
      </c>
      <c r="Z24">
        <v>5195</v>
      </c>
      <c r="AA24">
        <v>5138</v>
      </c>
      <c r="AB24">
        <v>4991</v>
      </c>
      <c r="AC24">
        <v>4947</v>
      </c>
      <c r="AD24">
        <v>4200</v>
      </c>
      <c r="AE24">
        <v>3391</v>
      </c>
      <c r="AF24">
        <v>4354</v>
      </c>
      <c r="AG24">
        <v>5668</v>
      </c>
      <c r="AH24">
        <v>5806</v>
      </c>
      <c r="AI24">
        <v>5854</v>
      </c>
      <c r="AJ24">
        <v>5875</v>
      </c>
      <c r="AK24">
        <v>4926</v>
      </c>
      <c r="AL24">
        <v>5865</v>
      </c>
      <c r="AM24">
        <v>5385</v>
      </c>
      <c r="AN24">
        <v>5263</v>
      </c>
      <c r="AO24">
        <v>5198</v>
      </c>
      <c r="AP24">
        <v>5134</v>
      </c>
      <c r="AQ24">
        <v>5104</v>
      </c>
      <c r="AR24">
        <v>4894</v>
      </c>
      <c r="AS24">
        <f>SUMIFS('PCN DES MetricDATA 24-25'!$F:$F,'PCN DES MetricDATA 24-25'!$B:$B,'NCDMI025 FluVacs'!$P24,'PCN DES MetricDATA 24-25'!$C:$C,'NCDMI025 FluVacs'!$U$19,'PCN DES MetricDATA 24-25'!$D:$D,'NCDMI025 FluVacs'!$U$18,'PCN DES MetricDATA 24-25'!$E:$E,'NCDMI025 FluVacs'!AS$22)</f>
        <v>218854</v>
      </c>
      <c r="AT24">
        <f>SUMIFS('PCN DES MetricDATA 24-25'!$F:$F,'PCN DES MetricDATA 24-25'!$B:$B,'NCDMI025 FluVacs'!$P24,'PCN DES MetricDATA 24-25'!$C:$C,'NCDMI025 FluVacs'!$U$19,'PCN DES MetricDATA 24-25'!$D:$D,'NCDMI025 FluVacs'!$U$18,'PCN DES MetricDATA 24-25'!$E:$E,'NCDMI025 FluVacs'!AT$22)</f>
        <v>218190</v>
      </c>
      <c r="AU24">
        <f>SUMIFS('PCN DES MetricDATA 24-25'!$F:$F,'PCN DES MetricDATA 24-25'!$B:$B,'NCDMI025 FluVacs'!$P24,'PCN DES MetricDATA 24-25'!$C:$C,'NCDMI025 FluVacs'!$U$19,'PCN DES MetricDATA 24-25'!$D:$D,'NCDMI025 FluVacs'!$U$18,'PCN DES MetricDATA 24-25'!$E:$E,'NCDMI025 FluVacs'!AU$22)</f>
        <v>217372</v>
      </c>
      <c r="AV24">
        <f>SUMIFS('PCN DES MetricDATA 24-25'!$F:$F,'PCN DES MetricDATA 24-25'!$B:$B,'NCDMI025 FluVacs'!$P24,'PCN DES MetricDATA 24-25'!$C:$C,'NCDMI025 FluVacs'!$U$19,'PCN DES MetricDATA 24-25'!$D:$D,'NCDMI025 FluVacs'!$U$18,'PCN DES MetricDATA 24-25'!$E:$E,'NCDMI025 FluVacs'!AV$22)</f>
        <v>216345</v>
      </c>
      <c r="AW24">
        <f>SUMIFS('PCN DES MetricDATA 24-25'!$F:$F,'PCN DES MetricDATA 24-25'!$B:$B,'NCDMI025 FluVacs'!$P24,'PCN DES MetricDATA 24-25'!$C:$C,'NCDMI025 FluVacs'!$U$19,'PCN DES MetricDATA 24-25'!$D:$D,'NCDMI025 FluVacs'!$U$18,'PCN DES MetricDATA 24-25'!$E:$E,'NCDMI025 FluVacs'!AW$22)</f>
        <v>215442</v>
      </c>
      <c r="AX24">
        <f>SUMIFS('PCN DES MetricDATA 24-25'!$F:$F,'PCN DES MetricDATA 24-25'!$B:$B,'NCDMI025 FluVacs'!$P24,'PCN DES MetricDATA 24-25'!$C:$C,'NCDMI025 FluVacs'!$U$19,'PCN DES MetricDATA 24-25'!$D:$D,'NCDMI025 FluVacs'!$U$18,'PCN DES MetricDATA 24-25'!$E:$E,'NCDMI025 FluVacs'!AX$22)</f>
        <v>197604</v>
      </c>
      <c r="AY24">
        <f>SUMIFS('PCN DES MetricDATA 24-25'!$F:$F,'PCN DES MetricDATA 24-25'!$B:$B,'NCDMI025 FluVacs'!$P24,'PCN DES MetricDATA 24-25'!$C:$C,'NCDMI025 FluVacs'!$U$19,'PCN DES MetricDATA 24-25'!$D:$D,'NCDMI025 FluVacs'!$U$18,'PCN DES MetricDATA 24-25'!$E:$E,'NCDMI025 FluVacs'!AY$22)</f>
        <v>167234</v>
      </c>
      <c r="AZ24">
        <f>SUMIFS('PCN DES MetricDATA 24-25'!$F:$F,'PCN DES MetricDATA 24-25'!$B:$B,'NCDMI025 FluVacs'!$P24,'PCN DES MetricDATA 24-25'!$C:$C,'NCDMI025 FluVacs'!$U$19,'PCN DES MetricDATA 24-25'!$D:$D,'NCDMI025 FluVacs'!$U$18,'PCN DES MetricDATA 24-25'!$E:$E,'NCDMI025 FluVacs'!AZ$22)</f>
        <v>162965</v>
      </c>
    </row>
    <row r="25" spans="1:52" x14ac:dyDescent="0.35">
      <c r="A25" t="s">
        <v>648</v>
      </c>
      <c r="B25" t="s">
        <v>646</v>
      </c>
      <c r="C25" t="s">
        <v>55</v>
      </c>
      <c r="D25" t="s">
        <v>655</v>
      </c>
      <c r="E25" s="2">
        <v>45382</v>
      </c>
      <c r="F25">
        <v>65</v>
      </c>
      <c r="P25" t="s">
        <v>653</v>
      </c>
      <c r="Q25">
        <f>SUMIFS('PCN DES MetricDATA 24-25'!$F:$F,'PCN DES MetricDATA 24-25'!$B:$B,'NCDMI025 FluVacs'!$P25,'PCN DES MetricDATA 24-25'!$C:$C,'NCDMI025 FluVacs'!$U$19,'PCN DES MetricDATA 24-25'!$D:$D,'NCDMI025 FluVacs'!$U$18,'PCN DES MetricDATA 24-25'!$E:$E,'NCDMI025 FluVacs'!Q$22)</f>
        <v>0</v>
      </c>
      <c r="R25">
        <f>SUMIFS('PCN DES MetricDATA 24-25'!$F:$F,'PCN DES MetricDATA 24-25'!$B:$B,'NCDMI025 FluVacs'!$P25,'PCN DES MetricDATA 24-25'!$C:$C,'NCDMI025 FluVacs'!$U$19,'PCN DES MetricDATA 24-25'!$D:$D,'NCDMI025 FluVacs'!$U$18,'PCN DES MetricDATA 24-25'!$E:$E,'NCDMI025 FluVacs'!R$22)</f>
        <v>0</v>
      </c>
      <c r="S25">
        <f>SUMIFS('PCN DES MetricDATA 24-25'!$F:$F,'PCN DES MetricDATA 24-25'!$B:$B,'NCDMI025 FluVacs'!$P25,'PCN DES MetricDATA 24-25'!$C:$C,'NCDMI025 FluVacs'!$U$19,'PCN DES MetricDATA 24-25'!$D:$D,'NCDMI025 FluVacs'!$U$18,'PCN DES MetricDATA 24-25'!$E:$E,'NCDMI025 FluVacs'!S$22)</f>
        <v>0</v>
      </c>
      <c r="T25">
        <f>SUMIFS('PCN DES MetricDATA 24-25'!$F:$F,'PCN DES MetricDATA 24-25'!$B:$B,'NCDMI025 FluVacs'!$P25,'PCN DES MetricDATA 24-25'!$C:$C,'NCDMI025 FluVacs'!$U$19,'PCN DES MetricDATA 24-25'!$D:$D,'NCDMI025 FluVacs'!$U$18,'PCN DES MetricDATA 24-25'!$E:$E,'NCDMI025 FluVacs'!T$22)</f>
        <v>0</v>
      </c>
      <c r="U25">
        <f>SUMIFS('PCN DES MetricDATA 24-25'!$F:$F,'PCN DES MetricDATA 24-25'!$B:$B,'NCDMI025 FluVacs'!$P25,'PCN DES MetricDATA 24-25'!$C:$C,'NCDMI025 FluVacs'!$U$19,'PCN DES MetricDATA 24-25'!$D:$D,'NCDMI025 FluVacs'!$U$18,'PCN DES MetricDATA 24-25'!$E:$E,'NCDMI025 FluVacs'!U$22)</f>
        <v>0</v>
      </c>
      <c r="V25">
        <f>SUMIFS('PCN DES MetricDATA 24-25'!$F:$F,'PCN DES MetricDATA 24-25'!$B:$B,'NCDMI025 FluVacs'!$P25,'PCN DES MetricDATA 24-25'!$C:$C,'NCDMI025 FluVacs'!$U$19,'PCN DES MetricDATA 24-25'!$D:$D,'NCDMI025 FluVacs'!$U$18,'PCN DES MetricDATA 24-25'!$E:$E,'NCDMI025 FluVacs'!V$22)</f>
        <v>0</v>
      </c>
      <c r="W25">
        <f>SUMIFS('PCN DES MetricDATA 24-25'!$F:$F,'PCN DES MetricDATA 24-25'!$B:$B,'NCDMI025 FluVacs'!$P25,'PCN DES MetricDATA 24-25'!$C:$C,'NCDMI025 FluVacs'!$U$19,'PCN DES MetricDATA 24-25'!$D:$D,'NCDMI025 FluVacs'!$U$18,'PCN DES MetricDATA 24-25'!$E:$E,'NCDMI025 FluVacs'!W$22)</f>
        <v>0</v>
      </c>
      <c r="X25">
        <f>SUMIFS('PCN DES MetricDATA 24-25'!$F:$F,'PCN DES MetricDATA 24-25'!$B:$B,'NCDMI025 FluVacs'!$P25,'PCN DES MetricDATA 24-25'!$C:$C,'NCDMI025 FluVacs'!$U$19,'PCN DES MetricDATA 24-25'!$D:$D,'NCDMI025 FluVacs'!$U$18,'PCN DES MetricDATA 24-25'!$E:$E,'NCDMI025 FluVacs'!X$22)</f>
        <v>0</v>
      </c>
      <c r="Y25">
        <v>6964</v>
      </c>
      <c r="Z25">
        <v>6235</v>
      </c>
      <c r="AA25">
        <v>6472</v>
      </c>
      <c r="AB25">
        <v>6201</v>
      </c>
      <c r="AC25">
        <v>6178</v>
      </c>
      <c r="AD25">
        <v>6040</v>
      </c>
      <c r="AE25">
        <v>5409</v>
      </c>
      <c r="AF25">
        <v>5433</v>
      </c>
      <c r="AG25">
        <v>7032</v>
      </c>
      <c r="AH25">
        <v>7063</v>
      </c>
      <c r="AI25">
        <v>7236</v>
      </c>
      <c r="AJ25">
        <v>7358</v>
      </c>
      <c r="AK25">
        <v>7256</v>
      </c>
      <c r="AL25">
        <v>7278</v>
      </c>
      <c r="AM25">
        <v>6641</v>
      </c>
      <c r="AN25">
        <v>6189</v>
      </c>
      <c r="AO25">
        <v>6185</v>
      </c>
      <c r="AP25">
        <v>5814</v>
      </c>
      <c r="AQ25">
        <v>5751</v>
      </c>
      <c r="AR25">
        <v>6645</v>
      </c>
      <c r="AS25">
        <f>SUMIFS('PCN DES MetricDATA 24-25'!$F:$F,'PCN DES MetricDATA 24-25'!$B:$B,'NCDMI025 FluVacs'!$P25,'PCN DES MetricDATA 24-25'!$C:$C,'NCDMI025 FluVacs'!$U$19,'PCN DES MetricDATA 24-25'!$D:$D,'NCDMI025 FluVacs'!$U$18,'PCN DES MetricDATA 24-25'!$E:$E,'NCDMI025 FluVacs'!AS$22)</f>
        <v>332677</v>
      </c>
      <c r="AT25">
        <f>SUMIFS('PCN DES MetricDATA 24-25'!$F:$F,'PCN DES MetricDATA 24-25'!$B:$B,'NCDMI025 FluVacs'!$P25,'PCN DES MetricDATA 24-25'!$C:$C,'NCDMI025 FluVacs'!$U$19,'PCN DES MetricDATA 24-25'!$D:$D,'NCDMI025 FluVacs'!$U$18,'PCN DES MetricDATA 24-25'!$E:$E,'NCDMI025 FluVacs'!AT$22)</f>
        <v>331552</v>
      </c>
      <c r="AU25">
        <f>SUMIFS('PCN DES MetricDATA 24-25'!$F:$F,'PCN DES MetricDATA 24-25'!$B:$B,'NCDMI025 FluVacs'!$P25,'PCN DES MetricDATA 24-25'!$C:$C,'NCDMI025 FluVacs'!$U$19,'PCN DES MetricDATA 24-25'!$D:$D,'NCDMI025 FluVacs'!$U$18,'PCN DES MetricDATA 24-25'!$E:$E,'NCDMI025 FluVacs'!AU$22)</f>
        <v>330378</v>
      </c>
      <c r="AV25">
        <f>SUMIFS('PCN DES MetricDATA 24-25'!$F:$F,'PCN DES MetricDATA 24-25'!$B:$B,'NCDMI025 FluVacs'!$P25,'PCN DES MetricDATA 24-25'!$C:$C,'NCDMI025 FluVacs'!$U$19,'PCN DES MetricDATA 24-25'!$D:$D,'NCDMI025 FluVacs'!$U$18,'PCN DES MetricDATA 24-25'!$E:$E,'NCDMI025 FluVacs'!AV$22)</f>
        <v>329388</v>
      </c>
      <c r="AW25">
        <f>SUMIFS('PCN DES MetricDATA 24-25'!$F:$F,'PCN DES MetricDATA 24-25'!$B:$B,'NCDMI025 FluVacs'!$P25,'PCN DES MetricDATA 24-25'!$C:$C,'NCDMI025 FluVacs'!$U$19,'PCN DES MetricDATA 24-25'!$D:$D,'NCDMI025 FluVacs'!$U$18,'PCN DES MetricDATA 24-25'!$E:$E,'NCDMI025 FluVacs'!AW$22)</f>
        <v>328443</v>
      </c>
      <c r="AX25">
        <f>SUMIFS('PCN DES MetricDATA 24-25'!$F:$F,'PCN DES MetricDATA 24-25'!$B:$B,'NCDMI025 FluVacs'!$P25,'PCN DES MetricDATA 24-25'!$C:$C,'NCDMI025 FluVacs'!$U$19,'PCN DES MetricDATA 24-25'!$D:$D,'NCDMI025 FluVacs'!$U$18,'PCN DES MetricDATA 24-25'!$E:$E,'NCDMI025 FluVacs'!AX$22)</f>
        <v>300125</v>
      </c>
      <c r="AY25">
        <f>SUMIFS('PCN DES MetricDATA 24-25'!$F:$F,'PCN DES MetricDATA 24-25'!$B:$B,'NCDMI025 FluVacs'!$P25,'PCN DES MetricDATA 24-25'!$C:$C,'NCDMI025 FluVacs'!$U$19,'PCN DES MetricDATA 24-25'!$D:$D,'NCDMI025 FluVacs'!$U$18,'PCN DES MetricDATA 24-25'!$E:$E,'NCDMI025 FluVacs'!AY$22)</f>
        <v>250354</v>
      </c>
      <c r="AZ25">
        <f>SUMIFS('PCN DES MetricDATA 24-25'!$F:$F,'PCN DES MetricDATA 24-25'!$B:$B,'NCDMI025 FluVacs'!$P25,'PCN DES MetricDATA 24-25'!$C:$C,'NCDMI025 FluVacs'!$U$19,'PCN DES MetricDATA 24-25'!$D:$D,'NCDMI025 FluVacs'!$U$18,'PCN DES MetricDATA 24-25'!$E:$E,'NCDMI025 FluVacs'!AZ$22)</f>
        <v>240993</v>
      </c>
    </row>
    <row r="26" spans="1:52" x14ac:dyDescent="0.35">
      <c r="A26" t="s">
        <v>648</v>
      </c>
      <c r="B26" t="s">
        <v>646</v>
      </c>
      <c r="C26" t="s">
        <v>55</v>
      </c>
      <c r="D26" t="s">
        <v>657</v>
      </c>
      <c r="E26" s="2">
        <v>45046</v>
      </c>
      <c r="F26">
        <v>0</v>
      </c>
      <c r="P26" t="s">
        <v>654</v>
      </c>
      <c r="Q26">
        <f>SUMIFS('PCN DES MetricDATA 24-25'!$F:$F,'PCN DES MetricDATA 24-25'!$B:$B,'NCDMI025 FluVacs'!$P26,'PCN DES MetricDATA 24-25'!$C:$C,'NCDMI025 FluVacs'!$U$19,'PCN DES MetricDATA 24-25'!$D:$D,'NCDMI025 FluVacs'!$U$18,'PCN DES MetricDATA 24-25'!$E:$E,'NCDMI025 FluVacs'!Q$22)</f>
        <v>0</v>
      </c>
      <c r="R26">
        <f>SUMIFS('PCN DES MetricDATA 24-25'!$F:$F,'PCN DES MetricDATA 24-25'!$B:$B,'NCDMI025 FluVacs'!$P26,'PCN DES MetricDATA 24-25'!$C:$C,'NCDMI025 FluVacs'!$U$19,'PCN DES MetricDATA 24-25'!$D:$D,'NCDMI025 FluVacs'!$U$18,'PCN DES MetricDATA 24-25'!$E:$E,'NCDMI025 FluVacs'!R$22)</f>
        <v>0</v>
      </c>
      <c r="S26">
        <f>SUMIFS('PCN DES MetricDATA 24-25'!$F:$F,'PCN DES MetricDATA 24-25'!$B:$B,'NCDMI025 FluVacs'!$P26,'PCN DES MetricDATA 24-25'!$C:$C,'NCDMI025 FluVacs'!$U$19,'PCN DES MetricDATA 24-25'!$D:$D,'NCDMI025 FluVacs'!$U$18,'PCN DES MetricDATA 24-25'!$E:$E,'NCDMI025 FluVacs'!S$22)</f>
        <v>0</v>
      </c>
      <c r="T26">
        <f>SUMIFS('PCN DES MetricDATA 24-25'!$F:$F,'PCN DES MetricDATA 24-25'!$B:$B,'NCDMI025 FluVacs'!$P26,'PCN DES MetricDATA 24-25'!$C:$C,'NCDMI025 FluVacs'!$U$19,'PCN DES MetricDATA 24-25'!$D:$D,'NCDMI025 FluVacs'!$U$18,'PCN DES MetricDATA 24-25'!$E:$E,'NCDMI025 FluVacs'!T$22)</f>
        <v>0</v>
      </c>
      <c r="U26">
        <f>SUMIFS('PCN DES MetricDATA 24-25'!$F:$F,'PCN DES MetricDATA 24-25'!$B:$B,'NCDMI025 FluVacs'!$P26,'PCN DES MetricDATA 24-25'!$C:$C,'NCDMI025 FluVacs'!$U$19,'PCN DES MetricDATA 24-25'!$D:$D,'NCDMI025 FluVacs'!$U$18,'PCN DES MetricDATA 24-25'!$E:$E,'NCDMI025 FluVacs'!U$22)</f>
        <v>0</v>
      </c>
      <c r="V26">
        <f>SUMIFS('PCN DES MetricDATA 24-25'!$F:$F,'PCN DES MetricDATA 24-25'!$B:$B,'NCDMI025 FluVacs'!$P26,'PCN DES MetricDATA 24-25'!$C:$C,'NCDMI025 FluVacs'!$U$19,'PCN DES MetricDATA 24-25'!$D:$D,'NCDMI025 FluVacs'!$U$18,'PCN DES MetricDATA 24-25'!$E:$E,'NCDMI025 FluVacs'!V$22)</f>
        <v>0</v>
      </c>
      <c r="W26">
        <f>SUMIFS('PCN DES MetricDATA 24-25'!$F:$F,'PCN DES MetricDATA 24-25'!$B:$B,'NCDMI025 FluVacs'!$P26,'PCN DES MetricDATA 24-25'!$C:$C,'NCDMI025 FluVacs'!$U$19,'PCN DES MetricDATA 24-25'!$D:$D,'NCDMI025 FluVacs'!$U$18,'PCN DES MetricDATA 24-25'!$E:$E,'NCDMI025 FluVacs'!W$22)</f>
        <v>0</v>
      </c>
      <c r="X26">
        <f>SUMIFS('PCN DES MetricDATA 24-25'!$F:$F,'PCN DES MetricDATA 24-25'!$B:$B,'NCDMI025 FluVacs'!$P26,'PCN DES MetricDATA 24-25'!$C:$C,'NCDMI025 FluVacs'!$U$19,'PCN DES MetricDATA 24-25'!$D:$D,'NCDMI025 FluVacs'!$U$18,'PCN DES MetricDATA 24-25'!$E:$E,'NCDMI025 FluVacs'!X$22)</f>
        <v>0</v>
      </c>
      <c r="Y26">
        <v>6070</v>
      </c>
      <c r="Z26">
        <v>2415</v>
      </c>
      <c r="AA26">
        <v>5582</v>
      </c>
      <c r="AB26">
        <v>5339</v>
      </c>
      <c r="AC26">
        <v>5168</v>
      </c>
      <c r="AD26">
        <v>5035</v>
      </c>
      <c r="AE26">
        <v>3811</v>
      </c>
      <c r="AF26">
        <v>4813</v>
      </c>
      <c r="AG26">
        <v>5371</v>
      </c>
      <c r="AH26">
        <v>4023</v>
      </c>
      <c r="AI26">
        <v>5512</v>
      </c>
      <c r="AJ26">
        <v>5064</v>
      </c>
      <c r="AK26">
        <v>5928</v>
      </c>
      <c r="AL26">
        <v>5928</v>
      </c>
      <c r="AM26">
        <v>5522</v>
      </c>
      <c r="AN26">
        <v>5355</v>
      </c>
      <c r="AO26">
        <v>5428</v>
      </c>
      <c r="AP26">
        <v>5303</v>
      </c>
      <c r="AQ26">
        <v>5188</v>
      </c>
      <c r="AR26">
        <v>5114</v>
      </c>
      <c r="AS26">
        <f>SUMIFS('PCN DES MetricDATA 24-25'!$F:$F,'PCN DES MetricDATA 24-25'!$B:$B,'NCDMI025 FluVacs'!$P26,'PCN DES MetricDATA 24-25'!$C:$C,'NCDMI025 FluVacs'!$U$19,'PCN DES MetricDATA 24-25'!$D:$D,'NCDMI025 FluVacs'!$U$18,'PCN DES MetricDATA 24-25'!$E:$E,'NCDMI025 FluVacs'!AS$22)</f>
        <v>259852</v>
      </c>
      <c r="AT26">
        <f>SUMIFS('PCN DES MetricDATA 24-25'!$F:$F,'PCN DES MetricDATA 24-25'!$B:$B,'NCDMI025 FluVacs'!$P26,'PCN DES MetricDATA 24-25'!$C:$C,'NCDMI025 FluVacs'!$U$19,'PCN DES MetricDATA 24-25'!$D:$D,'NCDMI025 FluVacs'!$U$18,'PCN DES MetricDATA 24-25'!$E:$E,'NCDMI025 FluVacs'!AT$22)</f>
        <v>258947</v>
      </c>
      <c r="AU26">
        <f>SUMIFS('PCN DES MetricDATA 24-25'!$F:$F,'PCN DES MetricDATA 24-25'!$B:$B,'NCDMI025 FluVacs'!$P26,'PCN DES MetricDATA 24-25'!$C:$C,'NCDMI025 FluVacs'!$U$19,'PCN DES MetricDATA 24-25'!$D:$D,'NCDMI025 FluVacs'!$U$18,'PCN DES MetricDATA 24-25'!$E:$E,'NCDMI025 FluVacs'!AU$22)</f>
        <v>258134</v>
      </c>
      <c r="AV26">
        <f>SUMIFS('PCN DES MetricDATA 24-25'!$F:$F,'PCN DES MetricDATA 24-25'!$B:$B,'NCDMI025 FluVacs'!$P26,'PCN DES MetricDATA 24-25'!$C:$C,'NCDMI025 FluVacs'!$U$19,'PCN DES MetricDATA 24-25'!$D:$D,'NCDMI025 FluVacs'!$U$18,'PCN DES MetricDATA 24-25'!$E:$E,'NCDMI025 FluVacs'!AV$22)</f>
        <v>254337</v>
      </c>
      <c r="AW26">
        <f>SUMIFS('PCN DES MetricDATA 24-25'!$F:$F,'PCN DES MetricDATA 24-25'!$B:$B,'NCDMI025 FluVacs'!$P26,'PCN DES MetricDATA 24-25'!$C:$C,'NCDMI025 FluVacs'!$U$19,'PCN DES MetricDATA 24-25'!$D:$D,'NCDMI025 FluVacs'!$U$18,'PCN DES MetricDATA 24-25'!$E:$E,'NCDMI025 FluVacs'!AW$22)</f>
        <v>253415</v>
      </c>
      <c r="AX26">
        <f>SUMIFS('PCN DES MetricDATA 24-25'!$F:$F,'PCN DES MetricDATA 24-25'!$B:$B,'NCDMI025 FluVacs'!$P26,'PCN DES MetricDATA 24-25'!$C:$C,'NCDMI025 FluVacs'!$U$19,'PCN DES MetricDATA 24-25'!$D:$D,'NCDMI025 FluVacs'!$U$18,'PCN DES MetricDATA 24-25'!$E:$E,'NCDMI025 FluVacs'!AX$22)</f>
        <v>238820</v>
      </c>
      <c r="AY26">
        <f>SUMIFS('PCN DES MetricDATA 24-25'!$F:$F,'PCN DES MetricDATA 24-25'!$B:$B,'NCDMI025 FluVacs'!$P26,'PCN DES MetricDATA 24-25'!$C:$C,'NCDMI025 FluVacs'!$U$19,'PCN DES MetricDATA 24-25'!$D:$D,'NCDMI025 FluVacs'!$U$18,'PCN DES MetricDATA 24-25'!$E:$E,'NCDMI025 FluVacs'!AY$22)</f>
        <v>193481</v>
      </c>
      <c r="AZ26">
        <f>SUMIFS('PCN DES MetricDATA 24-25'!$F:$F,'PCN DES MetricDATA 24-25'!$B:$B,'NCDMI025 FluVacs'!$P26,'PCN DES MetricDATA 24-25'!$C:$C,'NCDMI025 FluVacs'!$U$19,'PCN DES MetricDATA 24-25'!$D:$D,'NCDMI025 FluVacs'!$U$18,'PCN DES MetricDATA 24-25'!$E:$E,'NCDMI025 FluVacs'!AZ$22)</f>
        <v>180266</v>
      </c>
    </row>
    <row r="27" spans="1:52" x14ac:dyDescent="0.35">
      <c r="A27" t="s">
        <v>648</v>
      </c>
      <c r="B27" t="s">
        <v>646</v>
      </c>
      <c r="C27" t="s">
        <v>55</v>
      </c>
      <c r="D27" t="s">
        <v>657</v>
      </c>
      <c r="E27" s="2">
        <v>45077</v>
      </c>
      <c r="F27">
        <v>0</v>
      </c>
      <c r="P27" t="s">
        <v>656</v>
      </c>
      <c r="Q27">
        <f>SUMIFS('PCN DES MetricDATA 24-25'!$F:$F,'PCN DES MetricDATA 24-25'!$B:$B,'NCDMI025 FluVacs'!$P27,'PCN DES MetricDATA 24-25'!$C:$C,'NCDMI025 FluVacs'!$U$19,'PCN DES MetricDATA 24-25'!$D:$D,'NCDMI025 FluVacs'!$U$18,'PCN DES MetricDATA 24-25'!$E:$E,'NCDMI025 FluVacs'!Q$22)</f>
        <v>0</v>
      </c>
      <c r="R27">
        <f>SUMIFS('PCN DES MetricDATA 24-25'!$F:$F,'PCN DES MetricDATA 24-25'!$B:$B,'NCDMI025 FluVacs'!$P27,'PCN DES MetricDATA 24-25'!$C:$C,'NCDMI025 FluVacs'!$U$19,'PCN DES MetricDATA 24-25'!$D:$D,'NCDMI025 FluVacs'!$U$18,'PCN DES MetricDATA 24-25'!$E:$E,'NCDMI025 FluVacs'!R$22)</f>
        <v>0</v>
      </c>
      <c r="S27">
        <f>SUMIFS('PCN DES MetricDATA 24-25'!$F:$F,'PCN DES MetricDATA 24-25'!$B:$B,'NCDMI025 FluVacs'!$P27,'PCN DES MetricDATA 24-25'!$C:$C,'NCDMI025 FluVacs'!$U$19,'PCN DES MetricDATA 24-25'!$D:$D,'NCDMI025 FluVacs'!$U$18,'PCN DES MetricDATA 24-25'!$E:$E,'NCDMI025 FluVacs'!S$22)</f>
        <v>0</v>
      </c>
      <c r="T27">
        <f>SUMIFS('PCN DES MetricDATA 24-25'!$F:$F,'PCN DES MetricDATA 24-25'!$B:$B,'NCDMI025 FluVacs'!$P27,'PCN DES MetricDATA 24-25'!$C:$C,'NCDMI025 FluVacs'!$U$19,'PCN DES MetricDATA 24-25'!$D:$D,'NCDMI025 FluVacs'!$U$18,'PCN DES MetricDATA 24-25'!$E:$E,'NCDMI025 FluVacs'!T$22)</f>
        <v>0</v>
      </c>
      <c r="U27">
        <f>SUMIFS('PCN DES MetricDATA 24-25'!$F:$F,'PCN DES MetricDATA 24-25'!$B:$B,'NCDMI025 FluVacs'!$P27,'PCN DES MetricDATA 24-25'!$C:$C,'NCDMI025 FluVacs'!$U$19,'PCN DES MetricDATA 24-25'!$D:$D,'NCDMI025 FluVacs'!$U$18,'PCN DES MetricDATA 24-25'!$E:$E,'NCDMI025 FluVacs'!U$22)</f>
        <v>0</v>
      </c>
      <c r="V27">
        <f>SUMIFS('PCN DES MetricDATA 24-25'!$F:$F,'PCN DES MetricDATA 24-25'!$B:$B,'NCDMI025 FluVacs'!$P27,'PCN DES MetricDATA 24-25'!$C:$C,'NCDMI025 FluVacs'!$U$19,'PCN DES MetricDATA 24-25'!$D:$D,'NCDMI025 FluVacs'!$U$18,'PCN DES MetricDATA 24-25'!$E:$E,'NCDMI025 FluVacs'!V$22)</f>
        <v>0</v>
      </c>
      <c r="W27">
        <f>SUMIFS('PCN DES MetricDATA 24-25'!$F:$F,'PCN DES MetricDATA 24-25'!$B:$B,'NCDMI025 FluVacs'!$P27,'PCN DES MetricDATA 24-25'!$C:$C,'NCDMI025 FluVacs'!$U$19,'PCN DES MetricDATA 24-25'!$D:$D,'NCDMI025 FluVacs'!$U$18,'PCN DES MetricDATA 24-25'!$E:$E,'NCDMI025 FluVacs'!W$22)</f>
        <v>0</v>
      </c>
      <c r="X27">
        <f>SUMIFS('PCN DES MetricDATA 24-25'!$F:$F,'PCN DES MetricDATA 24-25'!$B:$B,'NCDMI025 FluVacs'!$P27,'PCN DES MetricDATA 24-25'!$C:$C,'NCDMI025 FluVacs'!$U$19,'PCN DES MetricDATA 24-25'!$D:$D,'NCDMI025 FluVacs'!$U$18,'PCN DES MetricDATA 24-25'!$E:$E,'NCDMI025 FluVacs'!X$22)</f>
        <v>0</v>
      </c>
      <c r="Y27">
        <v>7543</v>
      </c>
      <c r="Z27">
        <v>6235</v>
      </c>
      <c r="AA27">
        <v>7225</v>
      </c>
      <c r="AB27">
        <v>6954</v>
      </c>
      <c r="AC27">
        <v>6871</v>
      </c>
      <c r="AD27">
        <v>6804</v>
      </c>
      <c r="AE27">
        <v>6197</v>
      </c>
      <c r="AF27">
        <v>6170</v>
      </c>
      <c r="AG27">
        <v>7349</v>
      </c>
      <c r="AH27">
        <v>6250</v>
      </c>
      <c r="AI27">
        <v>7433</v>
      </c>
      <c r="AJ27">
        <v>7046</v>
      </c>
      <c r="AK27">
        <v>7551</v>
      </c>
      <c r="AL27">
        <v>7632</v>
      </c>
      <c r="AM27">
        <v>6998</v>
      </c>
      <c r="AN27">
        <v>6864</v>
      </c>
      <c r="AO27">
        <v>6774</v>
      </c>
      <c r="AP27">
        <v>6525</v>
      </c>
      <c r="AQ27">
        <v>6417</v>
      </c>
      <c r="AR27">
        <v>6317</v>
      </c>
      <c r="AS27">
        <f>SUMIFS('PCN DES MetricDATA 24-25'!$F:$F,'PCN DES MetricDATA 24-25'!$B:$B,'NCDMI025 FluVacs'!$P27,'PCN DES MetricDATA 24-25'!$C:$C,'NCDMI025 FluVacs'!$U$19,'PCN DES MetricDATA 24-25'!$D:$D,'NCDMI025 FluVacs'!$U$18,'PCN DES MetricDATA 24-25'!$E:$E,'NCDMI025 FluVacs'!AS$22)</f>
        <v>237736</v>
      </c>
      <c r="AT27">
        <f>SUMIFS('PCN DES MetricDATA 24-25'!$F:$F,'PCN DES MetricDATA 24-25'!$B:$B,'NCDMI025 FluVacs'!$P27,'PCN DES MetricDATA 24-25'!$C:$C,'NCDMI025 FluVacs'!$U$19,'PCN DES MetricDATA 24-25'!$D:$D,'NCDMI025 FluVacs'!$U$18,'PCN DES MetricDATA 24-25'!$E:$E,'NCDMI025 FluVacs'!AT$22)</f>
        <v>237012</v>
      </c>
      <c r="AU27">
        <f>SUMIFS('PCN DES MetricDATA 24-25'!$F:$F,'PCN DES MetricDATA 24-25'!$B:$B,'NCDMI025 FluVacs'!$P27,'PCN DES MetricDATA 24-25'!$C:$C,'NCDMI025 FluVacs'!$U$19,'PCN DES MetricDATA 24-25'!$D:$D,'NCDMI025 FluVacs'!$U$18,'PCN DES MetricDATA 24-25'!$E:$E,'NCDMI025 FluVacs'!AU$22)</f>
        <v>236181</v>
      </c>
      <c r="AV27">
        <f>SUMIFS('PCN DES MetricDATA 24-25'!$F:$F,'PCN DES MetricDATA 24-25'!$B:$B,'NCDMI025 FluVacs'!$P27,'PCN DES MetricDATA 24-25'!$C:$C,'NCDMI025 FluVacs'!$U$19,'PCN DES MetricDATA 24-25'!$D:$D,'NCDMI025 FluVacs'!$U$18,'PCN DES MetricDATA 24-25'!$E:$E,'NCDMI025 FluVacs'!AV$22)</f>
        <v>236090</v>
      </c>
      <c r="AW27">
        <f>SUMIFS('PCN DES MetricDATA 24-25'!$F:$F,'PCN DES MetricDATA 24-25'!$B:$B,'NCDMI025 FluVacs'!$P27,'PCN DES MetricDATA 24-25'!$C:$C,'NCDMI025 FluVacs'!$U$19,'PCN DES MetricDATA 24-25'!$D:$D,'NCDMI025 FluVacs'!$U$18,'PCN DES MetricDATA 24-25'!$E:$E,'NCDMI025 FluVacs'!AW$22)</f>
        <v>235029</v>
      </c>
      <c r="AX27">
        <f>SUMIFS('PCN DES MetricDATA 24-25'!$F:$F,'PCN DES MetricDATA 24-25'!$B:$B,'NCDMI025 FluVacs'!$P27,'PCN DES MetricDATA 24-25'!$C:$C,'NCDMI025 FluVacs'!$U$19,'PCN DES MetricDATA 24-25'!$D:$D,'NCDMI025 FluVacs'!$U$18,'PCN DES MetricDATA 24-25'!$E:$E,'NCDMI025 FluVacs'!AX$22)</f>
        <v>209571</v>
      </c>
      <c r="AY27">
        <f>SUMIFS('PCN DES MetricDATA 24-25'!$F:$F,'PCN DES MetricDATA 24-25'!$B:$B,'NCDMI025 FluVacs'!$P27,'PCN DES MetricDATA 24-25'!$C:$C,'NCDMI025 FluVacs'!$U$19,'PCN DES MetricDATA 24-25'!$D:$D,'NCDMI025 FluVacs'!$U$18,'PCN DES MetricDATA 24-25'!$E:$E,'NCDMI025 FluVacs'!AY$22)</f>
        <v>183584</v>
      </c>
      <c r="AZ27">
        <f>SUMIFS('PCN DES MetricDATA 24-25'!$F:$F,'PCN DES MetricDATA 24-25'!$B:$B,'NCDMI025 FluVacs'!$P27,'PCN DES MetricDATA 24-25'!$C:$C,'NCDMI025 FluVacs'!$U$19,'PCN DES MetricDATA 24-25'!$D:$D,'NCDMI025 FluVacs'!$U$18,'PCN DES MetricDATA 24-25'!$E:$E,'NCDMI025 FluVacs'!AZ$22)</f>
        <v>182911</v>
      </c>
    </row>
    <row r="28" spans="1:52" x14ac:dyDescent="0.35">
      <c r="A28" t="s">
        <v>648</v>
      </c>
      <c r="B28" t="s">
        <v>646</v>
      </c>
      <c r="C28" t="s">
        <v>55</v>
      </c>
      <c r="D28" t="s">
        <v>657</v>
      </c>
      <c r="E28" s="2">
        <v>45107</v>
      </c>
      <c r="F28">
        <v>0</v>
      </c>
      <c r="P28" t="s">
        <v>95</v>
      </c>
      <c r="Q28">
        <f t="shared" ref="Q28:T28" si="9">SUM(Q23:Q27)</f>
        <v>0</v>
      </c>
      <c r="R28">
        <f t="shared" si="9"/>
        <v>0</v>
      </c>
      <c r="S28">
        <f t="shared" si="9"/>
        <v>0</v>
      </c>
      <c r="T28">
        <f t="shared" si="9"/>
        <v>0</v>
      </c>
      <c r="U28">
        <f>SUM(U23:U27)</f>
        <v>0</v>
      </c>
      <c r="V28">
        <f>SUM(V23:V27)</f>
        <v>0</v>
      </c>
      <c r="W28">
        <f>SUM(W23:W27)</f>
        <v>0</v>
      </c>
      <c r="X28">
        <f>SUM(X23:X27)</f>
        <v>0</v>
      </c>
      <c r="Y28">
        <v>33018</v>
      </c>
      <c r="Z28">
        <v>25723</v>
      </c>
      <c r="AA28">
        <v>30648</v>
      </c>
      <c r="AB28">
        <v>29217</v>
      </c>
      <c r="AC28">
        <v>28877</v>
      </c>
      <c r="AD28">
        <v>27602</v>
      </c>
      <c r="AE28">
        <v>23243</v>
      </c>
      <c r="AF28">
        <v>25457</v>
      </c>
      <c r="AG28">
        <v>30874</v>
      </c>
      <c r="AH28">
        <v>28234</v>
      </c>
      <c r="AI28">
        <v>31652</v>
      </c>
      <c r="AJ28">
        <v>30971</v>
      </c>
      <c r="AK28">
        <v>31012</v>
      </c>
      <c r="AL28">
        <v>32369</v>
      </c>
      <c r="AM28">
        <v>29784</v>
      </c>
      <c r="AN28">
        <v>28901</v>
      </c>
      <c r="AO28">
        <v>28854</v>
      </c>
      <c r="AP28">
        <v>28007</v>
      </c>
      <c r="AQ28">
        <v>27722</v>
      </c>
      <c r="AR28">
        <v>28041</v>
      </c>
      <c r="AS28">
        <f t="shared" ref="AS28:AX28" si="10">SUM(AS23:AS27)</f>
        <v>1049119</v>
      </c>
      <c r="AT28">
        <f t="shared" si="10"/>
        <v>1045701</v>
      </c>
      <c r="AU28">
        <f t="shared" si="10"/>
        <v>1042065</v>
      </c>
      <c r="AV28">
        <f t="shared" si="10"/>
        <v>1036160</v>
      </c>
      <c r="AW28">
        <f t="shared" si="10"/>
        <v>1260516</v>
      </c>
      <c r="AX28">
        <f t="shared" si="10"/>
        <v>1159149</v>
      </c>
      <c r="AY28">
        <f t="shared" ref="AY28:AZ28" si="11">SUM(AY23:AY27)</f>
        <v>970705</v>
      </c>
      <c r="AZ28">
        <f t="shared" si="11"/>
        <v>937738</v>
      </c>
    </row>
    <row r="29" spans="1:52" x14ac:dyDescent="0.35">
      <c r="A29" t="s">
        <v>648</v>
      </c>
      <c r="B29" t="s">
        <v>646</v>
      </c>
      <c r="C29" t="s">
        <v>55</v>
      </c>
      <c r="D29" t="s">
        <v>657</v>
      </c>
      <c r="E29" s="2">
        <v>45138</v>
      </c>
      <c r="F29">
        <v>0</v>
      </c>
      <c r="P29" t="s">
        <v>626</v>
      </c>
      <c r="Q29">
        <f>SUMIFS('PCN DES MetricDATA 24-25'!$F:$F,'PCN DES MetricDATA 24-25'!$B:$B,'NCDMI025 FluVacs'!$P29,'PCN DES MetricDATA 24-25'!$C:$C,'NCDMI025 FluVacs'!$U$19,'PCN DES MetricDATA 24-25'!$D:$D,'NCDMI025 FluVacs'!$U$18,'PCN DES MetricDATA 24-25'!$E:$E,'NCDMI025 FluVacs'!Q$22)</f>
        <v>0</v>
      </c>
      <c r="R29">
        <f>SUMIFS('PCN DES MetricDATA 24-25'!$F:$F,'PCN DES MetricDATA 24-25'!$B:$B,'NCDMI025 FluVacs'!$P29,'PCN DES MetricDATA 24-25'!$C:$C,'NCDMI025 FluVacs'!$U$19,'PCN DES MetricDATA 24-25'!$D:$D,'NCDMI025 FluVacs'!$U$18,'PCN DES MetricDATA 24-25'!$E:$E,'NCDMI025 FluVacs'!R$22)</f>
        <v>0</v>
      </c>
      <c r="S29">
        <f>SUMIFS('PCN DES MetricDATA 24-25'!$F:$F,'PCN DES MetricDATA 24-25'!$B:$B,'NCDMI025 FluVacs'!$P29,'PCN DES MetricDATA 24-25'!$C:$C,'NCDMI025 FluVacs'!$U$19,'PCN DES MetricDATA 24-25'!$D:$D,'NCDMI025 FluVacs'!$U$18,'PCN DES MetricDATA 24-25'!$E:$E,'NCDMI025 FluVacs'!S$22)</f>
        <v>0</v>
      </c>
      <c r="T29">
        <f>SUMIFS('PCN DES MetricDATA 24-25'!$F:$F,'PCN DES MetricDATA 24-25'!$B:$B,'NCDMI025 FluVacs'!$P29,'PCN DES MetricDATA 24-25'!$C:$C,'NCDMI025 FluVacs'!$U$19,'PCN DES MetricDATA 24-25'!$D:$D,'NCDMI025 FluVacs'!$U$18,'PCN DES MetricDATA 24-25'!$E:$E,'NCDMI025 FluVacs'!T$22)</f>
        <v>0</v>
      </c>
      <c r="U29">
        <f>SUMIFS('PCN DES MetricDATA 24-25'!$F:$F,'PCN DES MetricDATA 24-25'!$B:$B,'NCDMI025 FluVacs'!$P29,'PCN DES MetricDATA 24-25'!$C:$C,'NCDMI025 FluVacs'!$U$19,'PCN DES MetricDATA 24-25'!$D:$D,'NCDMI025 FluVacs'!$U$18,'PCN DES MetricDATA 24-25'!$E:$E,'NCDMI025 FluVacs'!U$22)</f>
        <v>0</v>
      </c>
      <c r="V29">
        <f>SUMIFS('PCN DES MetricDATA 24-25'!$F:$F,'PCN DES MetricDATA 24-25'!$B:$B,'NCDMI025 FluVacs'!$P29,'PCN DES MetricDATA 24-25'!$C:$C,'NCDMI025 FluVacs'!$U$19,'PCN DES MetricDATA 24-25'!$D:$D,'NCDMI025 FluVacs'!$U$18,'PCN DES MetricDATA 24-25'!$E:$E,'NCDMI025 FluVacs'!V$22)</f>
        <v>0</v>
      </c>
      <c r="W29">
        <f>SUMIFS('PCN DES MetricDATA 24-25'!$F:$F,'PCN DES MetricDATA 24-25'!$B:$B,'NCDMI025 FluVacs'!$P29,'PCN DES MetricDATA 24-25'!$C:$C,'NCDMI025 FluVacs'!$U$19,'PCN DES MetricDATA 24-25'!$D:$D,'NCDMI025 FluVacs'!$U$18,'PCN DES MetricDATA 24-25'!$E:$E,'NCDMI025 FluVacs'!W$22)</f>
        <v>0</v>
      </c>
      <c r="X29">
        <f>SUMIFS('PCN DES MetricDATA 24-25'!$F:$F,'PCN DES MetricDATA 24-25'!$B:$B,'NCDMI025 FluVacs'!$P29,'PCN DES MetricDATA 24-25'!$C:$C,'NCDMI025 FluVacs'!$U$19,'PCN DES MetricDATA 24-25'!$D:$D,'NCDMI025 FluVacs'!$U$18,'PCN DES MetricDATA 24-25'!$E:$E,'NCDMI025 FluVacs'!X$22)</f>
        <v>0</v>
      </c>
      <c r="Y29">
        <v>371572</v>
      </c>
      <c r="Z29">
        <v>322247</v>
      </c>
      <c r="AA29">
        <v>353905</v>
      </c>
      <c r="AB29">
        <v>341092</v>
      </c>
      <c r="AC29">
        <v>344785</v>
      </c>
      <c r="AD29">
        <v>345220</v>
      </c>
      <c r="AE29">
        <v>311869</v>
      </c>
      <c r="AF29">
        <v>336945</v>
      </c>
      <c r="AG29">
        <v>352128</v>
      </c>
      <c r="AH29">
        <v>336896</v>
      </c>
      <c r="AI29">
        <v>362416</v>
      </c>
      <c r="AJ29">
        <v>367557</v>
      </c>
      <c r="AK29">
        <v>369165</v>
      </c>
      <c r="AL29">
        <v>369897</v>
      </c>
      <c r="AM29">
        <v>362038</v>
      </c>
      <c r="AN29">
        <v>351357</v>
      </c>
      <c r="AO29">
        <v>348974</v>
      </c>
      <c r="AP29">
        <v>346059</v>
      </c>
      <c r="AQ29">
        <v>341916</v>
      </c>
      <c r="AR29">
        <v>344363</v>
      </c>
      <c r="AS29">
        <f>SUMIFS('PCN DES MetricDATA 24-25'!$F:$F,'PCN DES MetricDATA 24-25'!$B:$B,'NCDMI025 FluVacs'!$P29,'PCN DES MetricDATA 24-25'!$C:$C,'NCDMI025 FluVacs'!$U$19,'PCN DES MetricDATA 24-25'!$D:$D,'NCDMI025 FluVacs'!$U$18,'PCN DES MetricDATA 24-25'!$E:$E,'NCDMI025 FluVacs'!AS$22)</f>
        <v>9515511</v>
      </c>
      <c r="AT29">
        <f>SUMIFS('PCN DES MetricDATA 24-25'!$F:$F,'PCN DES MetricDATA 24-25'!$B:$B,'NCDMI025 FluVacs'!$P29,'PCN DES MetricDATA 24-25'!$C:$C,'NCDMI025 FluVacs'!$U$19,'PCN DES MetricDATA 24-25'!$D:$D,'NCDMI025 FluVacs'!$U$18,'PCN DES MetricDATA 24-25'!$E:$E,'NCDMI025 FluVacs'!AT$22)</f>
        <v>9490793</v>
      </c>
      <c r="AU29">
        <f>SUMIFS('PCN DES MetricDATA 24-25'!$F:$F,'PCN DES MetricDATA 24-25'!$B:$B,'NCDMI025 FluVacs'!$P29,'PCN DES MetricDATA 24-25'!$C:$C,'NCDMI025 FluVacs'!$U$19,'PCN DES MetricDATA 24-25'!$D:$D,'NCDMI025 FluVacs'!$U$18,'PCN DES MetricDATA 24-25'!$E:$E,'NCDMI025 FluVacs'!AU$22)</f>
        <v>9689710</v>
      </c>
      <c r="AV29">
        <f>SUMIFS('PCN DES MetricDATA 24-25'!$F:$F,'PCN DES MetricDATA 24-25'!$B:$B,'NCDMI025 FluVacs'!$P29,'PCN DES MetricDATA 24-25'!$C:$C,'NCDMI025 FluVacs'!$U$19,'PCN DES MetricDATA 24-25'!$D:$D,'NCDMI025 FluVacs'!$U$18,'PCN DES MetricDATA 24-25'!$E:$E,'NCDMI025 FluVacs'!AV$22)</f>
        <v>10621303</v>
      </c>
      <c r="AW29">
        <f>SUMIFS('PCN DES MetricDATA 24-25'!$F:$F,'PCN DES MetricDATA 24-25'!$B:$B,'NCDMI025 FluVacs'!$P29,'PCN DES MetricDATA 24-25'!$C:$C,'NCDMI025 FluVacs'!$U$19,'PCN DES MetricDATA 24-25'!$D:$D,'NCDMI025 FluVacs'!$U$18,'PCN DES MetricDATA 24-25'!$E:$E,'NCDMI025 FluVacs'!AW$22)</f>
        <v>10789653</v>
      </c>
      <c r="AX29">
        <f>SUMIFS('PCN DES MetricDATA 24-25'!$F:$F,'PCN DES MetricDATA 24-25'!$B:$B,'NCDMI025 FluVacs'!$P29,'PCN DES MetricDATA 24-25'!$C:$C,'NCDMI025 FluVacs'!$U$19,'PCN DES MetricDATA 24-25'!$D:$D,'NCDMI025 FluVacs'!$U$18,'PCN DES MetricDATA 24-25'!$E:$E,'NCDMI025 FluVacs'!AX$22)</f>
        <v>9990134</v>
      </c>
      <c r="AY29">
        <f>SUMIFS('PCN DES MetricDATA 24-25'!$F:$F,'PCN DES MetricDATA 24-25'!$B:$B,'NCDMI025 FluVacs'!$P29,'PCN DES MetricDATA 24-25'!$C:$C,'NCDMI025 FluVacs'!$U$19,'PCN DES MetricDATA 24-25'!$D:$D,'NCDMI025 FluVacs'!$U$18,'PCN DES MetricDATA 24-25'!$E:$E,'NCDMI025 FluVacs'!AY$22)</f>
        <v>9582486</v>
      </c>
      <c r="AZ29">
        <f>SUMIFS('PCN DES MetricDATA 24-25'!$F:$F,'PCN DES MetricDATA 24-25'!$B:$B,'NCDMI025 FluVacs'!$P29,'PCN DES MetricDATA 24-25'!$C:$C,'NCDMI025 FluVacs'!$U$19,'PCN DES MetricDATA 24-25'!$D:$D,'NCDMI025 FluVacs'!$U$18,'PCN DES MetricDATA 24-25'!$E:$E,'NCDMI025 FluVacs'!AZ$22)</f>
        <v>9495605</v>
      </c>
    </row>
    <row r="30" spans="1:52" x14ac:dyDescent="0.35">
      <c r="A30" t="s">
        <v>648</v>
      </c>
      <c r="B30" t="s">
        <v>646</v>
      </c>
      <c r="C30" t="s">
        <v>55</v>
      </c>
      <c r="D30" t="s">
        <v>657</v>
      </c>
      <c r="E30" s="2">
        <v>45169</v>
      </c>
      <c r="F30">
        <v>0</v>
      </c>
    </row>
    <row r="31" spans="1:52" x14ac:dyDescent="0.35">
      <c r="A31" t="s">
        <v>648</v>
      </c>
      <c r="B31" t="s">
        <v>646</v>
      </c>
      <c r="C31" t="s">
        <v>55</v>
      </c>
      <c r="D31" t="s">
        <v>657</v>
      </c>
      <c r="E31" s="2">
        <v>45199</v>
      </c>
      <c r="F31">
        <v>0</v>
      </c>
    </row>
    <row r="32" spans="1:52" x14ac:dyDescent="0.35">
      <c r="A32" t="s">
        <v>648</v>
      </c>
      <c r="B32" t="s">
        <v>646</v>
      </c>
      <c r="C32" t="s">
        <v>55</v>
      </c>
      <c r="D32" t="s">
        <v>657</v>
      </c>
      <c r="E32" s="2">
        <v>45230</v>
      </c>
      <c r="F32">
        <v>0</v>
      </c>
    </row>
    <row r="33" spans="1:52" x14ac:dyDescent="0.35">
      <c r="A33" t="s">
        <v>648</v>
      </c>
      <c r="B33" t="s">
        <v>646</v>
      </c>
      <c r="C33" t="s">
        <v>55</v>
      </c>
      <c r="D33" t="s">
        <v>657</v>
      </c>
      <c r="E33" s="2">
        <v>45260</v>
      </c>
      <c r="F33">
        <v>0</v>
      </c>
      <c r="P33" s="7" t="s">
        <v>638</v>
      </c>
      <c r="Q33" s="7"/>
      <c r="R33" s="7"/>
      <c r="S33" s="7"/>
      <c r="T33" s="7"/>
      <c r="U33" s="7" t="s">
        <v>1558</v>
      </c>
      <c r="V33" s="7"/>
      <c r="W33" s="7"/>
      <c r="X33" s="7"/>
    </row>
    <row r="34" spans="1:52" x14ac:dyDescent="0.35">
      <c r="A34" t="s">
        <v>648</v>
      </c>
      <c r="B34" t="s">
        <v>646</v>
      </c>
      <c r="C34" t="s">
        <v>55</v>
      </c>
      <c r="D34" t="s">
        <v>657</v>
      </c>
      <c r="E34" s="2">
        <v>45291</v>
      </c>
      <c r="F34">
        <v>0</v>
      </c>
      <c r="P34" s="7"/>
      <c r="Q34" s="7"/>
      <c r="R34" s="7"/>
      <c r="S34" s="7"/>
      <c r="T34" s="7"/>
      <c r="U34" s="7" t="s">
        <v>659</v>
      </c>
      <c r="V34" s="7"/>
      <c r="W34" s="7"/>
      <c r="X34" s="7"/>
    </row>
    <row r="35" spans="1:52" x14ac:dyDescent="0.35">
      <c r="A35" t="s">
        <v>648</v>
      </c>
      <c r="B35" t="s">
        <v>646</v>
      </c>
      <c r="C35" t="s">
        <v>55</v>
      </c>
      <c r="D35" t="s">
        <v>657</v>
      </c>
      <c r="E35" s="2">
        <v>45322</v>
      </c>
      <c r="F35">
        <v>0</v>
      </c>
      <c r="P35" s="7" t="s">
        <v>640</v>
      </c>
      <c r="Q35" s="7"/>
      <c r="R35" s="7"/>
      <c r="S35" s="7"/>
      <c r="T35" s="7"/>
      <c r="U35" s="7" t="s">
        <v>1559</v>
      </c>
      <c r="V35" s="7"/>
      <c r="W35" s="7"/>
      <c r="X35" s="7"/>
    </row>
    <row r="36" spans="1:52" x14ac:dyDescent="0.35">
      <c r="A36" t="s">
        <v>648</v>
      </c>
      <c r="B36" t="s">
        <v>646</v>
      </c>
      <c r="C36" t="s">
        <v>55</v>
      </c>
      <c r="D36" t="s">
        <v>657</v>
      </c>
      <c r="E36" s="2">
        <v>45351</v>
      </c>
      <c r="F36">
        <v>0</v>
      </c>
      <c r="P36" s="7"/>
      <c r="Q36" s="7"/>
      <c r="R36" s="7"/>
      <c r="S36" s="7"/>
      <c r="T36" s="7"/>
      <c r="U36" s="7"/>
      <c r="V36" s="7"/>
      <c r="W36" s="7"/>
      <c r="X36" s="7"/>
    </row>
    <row r="37" spans="1:52" x14ac:dyDescent="0.35">
      <c r="A37" t="s">
        <v>648</v>
      </c>
      <c r="B37" t="s">
        <v>646</v>
      </c>
      <c r="C37" t="s">
        <v>55</v>
      </c>
      <c r="D37" t="s">
        <v>657</v>
      </c>
      <c r="E37" s="2">
        <v>45382</v>
      </c>
      <c r="F37">
        <v>0</v>
      </c>
      <c r="P37" s="7" t="s">
        <v>649</v>
      </c>
      <c r="Q37" s="7"/>
      <c r="R37" s="7"/>
      <c r="S37" s="7"/>
      <c r="T37" s="7"/>
      <c r="U37" s="7" t="s">
        <v>642</v>
      </c>
      <c r="V37" s="7"/>
      <c r="W37" s="7"/>
      <c r="X37" s="7"/>
    </row>
    <row r="38" spans="1:52" x14ac:dyDescent="0.35">
      <c r="A38" t="s">
        <v>648</v>
      </c>
      <c r="B38" t="s">
        <v>646</v>
      </c>
      <c r="C38" t="s">
        <v>55</v>
      </c>
      <c r="D38" t="s">
        <v>658</v>
      </c>
      <c r="E38" s="2">
        <v>45046</v>
      </c>
      <c r="F38">
        <v>0</v>
      </c>
      <c r="O38" t="s">
        <v>660</v>
      </c>
      <c r="P38" s="7" t="s">
        <v>639</v>
      </c>
      <c r="Q38" s="103">
        <v>44561</v>
      </c>
      <c r="R38" s="103">
        <v>44592</v>
      </c>
      <c r="S38" s="103">
        <v>44620</v>
      </c>
      <c r="T38" s="103">
        <v>44651</v>
      </c>
      <c r="U38" s="103">
        <v>44681</v>
      </c>
      <c r="V38" s="103">
        <v>44712</v>
      </c>
      <c r="W38" s="103">
        <v>44742</v>
      </c>
      <c r="X38" s="103">
        <v>44773</v>
      </c>
      <c r="Y38" s="102">
        <f t="shared" ref="Y38:AE38" si="12">EOMONTH(X38,1)</f>
        <v>44804</v>
      </c>
      <c r="Z38" s="102">
        <f t="shared" si="12"/>
        <v>44834</v>
      </c>
      <c r="AA38" s="102">
        <f t="shared" si="12"/>
        <v>44865</v>
      </c>
      <c r="AB38" s="102">
        <f t="shared" si="12"/>
        <v>44895</v>
      </c>
      <c r="AC38" s="102">
        <f t="shared" si="12"/>
        <v>44926</v>
      </c>
      <c r="AD38" s="102">
        <f t="shared" si="12"/>
        <v>44957</v>
      </c>
      <c r="AE38" s="102">
        <f t="shared" si="12"/>
        <v>44985</v>
      </c>
      <c r="AF38" s="102">
        <f>EOMONTH(AE38,1)</f>
        <v>45016</v>
      </c>
      <c r="AG38" s="102">
        <f t="shared" ref="AG38:AI38" si="13">EOMONTH(AF38,1)</f>
        <v>45046</v>
      </c>
      <c r="AH38" s="102">
        <f t="shared" si="13"/>
        <v>45077</v>
      </c>
      <c r="AI38" s="102">
        <f t="shared" si="13"/>
        <v>45107</v>
      </c>
      <c r="AJ38" s="102">
        <f>EOMONTH(AI38,1)</f>
        <v>45138</v>
      </c>
      <c r="AK38" s="102">
        <f>EOMONTH(AJ38,1)</f>
        <v>45169</v>
      </c>
      <c r="AL38" s="102">
        <f t="shared" ref="AL38:AN38" si="14">EOMONTH(AK38,1)</f>
        <v>45199</v>
      </c>
      <c r="AM38" s="102">
        <f t="shared" si="14"/>
        <v>45230</v>
      </c>
      <c r="AN38" s="102">
        <f t="shared" si="14"/>
        <v>45260</v>
      </c>
      <c r="AO38" s="102">
        <f t="shared" ref="AO38" si="15">EOMONTH(AN38,1)</f>
        <v>45291</v>
      </c>
      <c r="AP38" s="102">
        <f t="shared" ref="AP38:AQ38" si="16">EOMONTH(AO38,1)</f>
        <v>45322</v>
      </c>
      <c r="AQ38" s="102">
        <f t="shared" si="16"/>
        <v>45351</v>
      </c>
      <c r="AR38" s="102">
        <v>45382</v>
      </c>
      <c r="AS38" s="102">
        <f>EOMONTH(AR38,1)</f>
        <v>45412</v>
      </c>
      <c r="AT38" s="102">
        <f t="shared" ref="AT38" si="17">EOMONTH(AS38,1)</f>
        <v>45443</v>
      </c>
      <c r="AU38" s="102">
        <f t="shared" ref="AU38" si="18">EOMONTH(AT38,1)</f>
        <v>45473</v>
      </c>
      <c r="AV38" s="102">
        <f t="shared" ref="AV38" si="19">EOMONTH(AU38,1)</f>
        <v>45504</v>
      </c>
      <c r="AW38" s="102">
        <f t="shared" ref="AW38" si="20">EOMONTH(AV38,1)</f>
        <v>45535</v>
      </c>
      <c r="AX38" s="102">
        <f>EOMONTH(AW38,1)</f>
        <v>45565</v>
      </c>
      <c r="AY38" s="102">
        <f>EOMONTH(AX38,1)</f>
        <v>45596</v>
      </c>
      <c r="AZ38" s="102">
        <f>EOMONTH(AY38,1)</f>
        <v>45626</v>
      </c>
    </row>
    <row r="39" spans="1:52" x14ac:dyDescent="0.35">
      <c r="A39" t="s">
        <v>648</v>
      </c>
      <c r="B39" t="s">
        <v>646</v>
      </c>
      <c r="C39" t="s">
        <v>55</v>
      </c>
      <c r="D39" t="s">
        <v>658</v>
      </c>
      <c r="E39" s="2">
        <v>45077</v>
      </c>
      <c r="F39">
        <v>0</v>
      </c>
      <c r="O39" t="s">
        <v>106</v>
      </c>
      <c r="P39" t="s">
        <v>651</v>
      </c>
      <c r="Q39" s="234"/>
      <c r="R39" s="234"/>
      <c r="S39" s="234"/>
      <c r="T39" s="234"/>
      <c r="U39" s="234"/>
      <c r="V39" s="234"/>
      <c r="W39" s="234"/>
      <c r="X39" s="234"/>
      <c r="Y39" s="8">
        <f>Y9/Y23</f>
        <v>0</v>
      </c>
      <c r="Z39" s="8">
        <f t="shared" ref="Y39:AA45" si="21">Z9/Z23</f>
        <v>0.17880559985823144</v>
      </c>
      <c r="AA39" s="8">
        <f t="shared" si="21"/>
        <v>0.6315198202535709</v>
      </c>
      <c r="AB39" s="8">
        <f t="shared" ref="AB39:AD39" si="22">AB9/AB23</f>
        <v>0.26796929518492674</v>
      </c>
      <c r="AC39" s="8">
        <f t="shared" si="22"/>
        <v>0.8002800630141782</v>
      </c>
      <c r="AD39" s="8">
        <f t="shared" si="22"/>
        <v>0.82708672822741269</v>
      </c>
      <c r="AE39" s="8">
        <f t="shared" ref="AE39" si="23">AE9/AE23</f>
        <v>0.86178128523111608</v>
      </c>
      <c r="AF39" s="8">
        <f>AF9/AF23</f>
        <v>0.90975037337315978</v>
      </c>
      <c r="AG39" s="203">
        <f>AG9/AG23</f>
        <v>0</v>
      </c>
      <c r="AH39" s="203">
        <f t="shared" ref="AH39:AM39" si="24">AH9/AH23</f>
        <v>0</v>
      </c>
      <c r="AI39" s="203">
        <f t="shared" si="24"/>
        <v>0</v>
      </c>
      <c r="AJ39" s="203">
        <f t="shared" si="24"/>
        <v>0</v>
      </c>
      <c r="AK39" s="203">
        <f t="shared" si="24"/>
        <v>0</v>
      </c>
      <c r="AL39" s="8">
        <f t="shared" si="24"/>
        <v>0.35474761736674904</v>
      </c>
      <c r="AM39" s="8">
        <f t="shared" si="24"/>
        <v>0.73768613974799546</v>
      </c>
      <c r="AN39" s="8">
        <f t="shared" ref="AN39:AP39" si="25">AN9/AN23</f>
        <v>0.79751434034416824</v>
      </c>
      <c r="AO39" s="8">
        <f t="shared" si="25"/>
        <v>0.81988992218637313</v>
      </c>
      <c r="AP39" s="8">
        <f t="shared" si="25"/>
        <v>0.82718409481934618</v>
      </c>
      <c r="AQ39" s="8">
        <f t="shared" ref="AQ39:AR39" si="26">AQ9/AQ23</f>
        <v>0.84701634359559108</v>
      </c>
      <c r="AR39" s="8">
        <f t="shared" si="26"/>
        <v>0.88621573654111618</v>
      </c>
      <c r="AS39" s="8" t="e">
        <f t="shared" ref="AS39:AW39" si="27">AS9/AS23</f>
        <v>#DIV/0!</v>
      </c>
      <c r="AT39" s="8" t="e">
        <f t="shared" si="27"/>
        <v>#DIV/0!</v>
      </c>
      <c r="AU39" s="8" t="e">
        <f t="shared" si="27"/>
        <v>#DIV/0!</v>
      </c>
      <c r="AV39" s="8" t="e">
        <f t="shared" si="27"/>
        <v>#DIV/0!</v>
      </c>
      <c r="AW39" s="8">
        <f t="shared" si="27"/>
        <v>0</v>
      </c>
      <c r="AX39" s="8">
        <f>AX9/AX23</f>
        <v>5.1917814006543711E-3</v>
      </c>
      <c r="AY39" s="8">
        <f>AY9/AY23</f>
        <v>0.60555404085156661</v>
      </c>
      <c r="AZ39" s="8">
        <f>AZ9/AZ23</f>
        <v>0.72303535107823425</v>
      </c>
    </row>
    <row r="40" spans="1:52" x14ac:dyDescent="0.35">
      <c r="A40" t="s">
        <v>648</v>
      </c>
      <c r="B40" t="s">
        <v>646</v>
      </c>
      <c r="C40" t="s">
        <v>55</v>
      </c>
      <c r="D40" t="s">
        <v>658</v>
      </c>
      <c r="E40" s="2">
        <v>45107</v>
      </c>
      <c r="F40">
        <v>0</v>
      </c>
      <c r="O40" t="s">
        <v>108</v>
      </c>
      <c r="P40" t="s">
        <v>652</v>
      </c>
      <c r="Q40" s="234"/>
      <c r="R40" s="234"/>
      <c r="S40" s="234"/>
      <c r="T40" s="234"/>
      <c r="U40" s="234"/>
      <c r="V40" s="234"/>
      <c r="W40" s="234"/>
      <c r="X40" s="234"/>
      <c r="Y40" s="8">
        <f t="shared" si="21"/>
        <v>0</v>
      </c>
      <c r="Z40" s="8">
        <f t="shared" si="21"/>
        <v>0.24042348411934553</v>
      </c>
      <c r="AA40" s="8">
        <f t="shared" si="21"/>
        <v>0.59926041261191121</v>
      </c>
      <c r="AB40" s="8">
        <f t="shared" ref="AB40:AD40" si="28">AB10/AB24</f>
        <v>0.49248647565618114</v>
      </c>
      <c r="AC40" s="8">
        <f t="shared" si="28"/>
        <v>0.80735799474428949</v>
      </c>
      <c r="AD40" s="8">
        <f t="shared" si="28"/>
        <v>0.82428571428571429</v>
      </c>
      <c r="AE40" s="8">
        <f t="shared" ref="AE40:AF40" si="29">AE10/AE24</f>
        <v>0.85697434385137128</v>
      </c>
      <c r="AF40" s="8">
        <f t="shared" si="29"/>
        <v>0.90767110702802023</v>
      </c>
      <c r="AG40" s="203">
        <f t="shared" ref="AG40:AM40" si="30">AG10/AG24</f>
        <v>0</v>
      </c>
      <c r="AH40" s="203">
        <f t="shared" si="30"/>
        <v>0</v>
      </c>
      <c r="AI40" s="203">
        <f t="shared" si="30"/>
        <v>0</v>
      </c>
      <c r="AJ40" s="203">
        <f t="shared" si="30"/>
        <v>0</v>
      </c>
      <c r="AK40" s="203">
        <f t="shared" si="30"/>
        <v>0</v>
      </c>
      <c r="AL40" s="8">
        <f t="shared" si="30"/>
        <v>0.31372549019607843</v>
      </c>
      <c r="AM40" s="8">
        <f t="shared" si="30"/>
        <v>0.65273909006499531</v>
      </c>
      <c r="AN40" s="8">
        <f t="shared" ref="AN40:AP40" si="31">AN10/AN24</f>
        <v>0.7087212616378491</v>
      </c>
      <c r="AO40" s="8">
        <f t="shared" si="31"/>
        <v>0.73008849557522126</v>
      </c>
      <c r="AP40" s="8">
        <f t="shared" si="31"/>
        <v>0.78282041293338522</v>
      </c>
      <c r="AQ40" s="8">
        <f t="shared" ref="AQ40:AR40" si="32">AQ10/AQ24</f>
        <v>0.79506269592476486</v>
      </c>
      <c r="AR40" s="8">
        <f t="shared" si="32"/>
        <v>0.83939517776869632</v>
      </c>
      <c r="AS40" s="8">
        <f t="shared" ref="AS40:AX40" si="33">AS10/AS24</f>
        <v>0</v>
      </c>
      <c r="AT40" s="8">
        <f t="shared" si="33"/>
        <v>0</v>
      </c>
      <c r="AU40" s="8">
        <f t="shared" si="33"/>
        <v>0</v>
      </c>
      <c r="AV40" s="8">
        <f t="shared" si="33"/>
        <v>0</v>
      </c>
      <c r="AW40" s="8">
        <f t="shared" si="33"/>
        <v>0</v>
      </c>
      <c r="AX40" s="8">
        <f t="shared" si="33"/>
        <v>4.1294710633387986E-3</v>
      </c>
      <c r="AY40" s="8">
        <f t="shared" ref="AY40:AZ40" si="34">AY10/AY24</f>
        <v>0.62141669756150064</v>
      </c>
      <c r="AZ40" s="8">
        <f t="shared" si="34"/>
        <v>0.73237811800079766</v>
      </c>
    </row>
    <row r="41" spans="1:52" x14ac:dyDescent="0.35">
      <c r="A41" t="s">
        <v>648</v>
      </c>
      <c r="B41" t="s">
        <v>646</v>
      </c>
      <c r="C41" t="s">
        <v>55</v>
      </c>
      <c r="D41" t="s">
        <v>658</v>
      </c>
      <c r="E41" s="2">
        <v>45138</v>
      </c>
      <c r="F41">
        <v>0</v>
      </c>
      <c r="O41" t="s">
        <v>110</v>
      </c>
      <c r="P41" t="s">
        <v>653</v>
      </c>
      <c r="Q41" s="234"/>
      <c r="R41" s="234"/>
      <c r="S41" s="234"/>
      <c r="T41" s="234"/>
      <c r="U41" s="234"/>
      <c r="V41" s="234"/>
      <c r="W41" s="234"/>
      <c r="X41" s="234"/>
      <c r="Y41" s="8">
        <f t="shared" si="21"/>
        <v>0</v>
      </c>
      <c r="Z41" s="8">
        <f t="shared" si="21"/>
        <v>0.13007217321571773</v>
      </c>
      <c r="AA41" s="8">
        <f t="shared" si="21"/>
        <v>0.59224351050679847</v>
      </c>
      <c r="AB41" s="8">
        <f t="shared" ref="AB41:AD41" si="35">AB11/AB25</f>
        <v>0.57023060796645697</v>
      </c>
      <c r="AC41" s="8">
        <f t="shared" si="35"/>
        <v>0.83101327290385241</v>
      </c>
      <c r="AD41" s="8">
        <f t="shared" si="35"/>
        <v>0.86059602649006628</v>
      </c>
      <c r="AE41" s="8">
        <f t="shared" ref="AE41:AF41" si="36">AE11/AE25</f>
        <v>0.89073765945646144</v>
      </c>
      <c r="AF41" s="8">
        <f t="shared" si="36"/>
        <v>0.90833793484262837</v>
      </c>
      <c r="AG41" s="203">
        <f t="shared" ref="AG41:AM41" si="37">AG11/AG25</f>
        <v>0</v>
      </c>
      <c r="AH41" s="203">
        <f t="shared" si="37"/>
        <v>0</v>
      </c>
      <c r="AI41" s="203">
        <f t="shared" si="37"/>
        <v>0</v>
      </c>
      <c r="AJ41" s="203">
        <f t="shared" si="37"/>
        <v>0</v>
      </c>
      <c r="AK41" s="203">
        <f t="shared" si="37"/>
        <v>0</v>
      </c>
      <c r="AL41" s="8">
        <f t="shared" si="37"/>
        <v>0.23687826325913713</v>
      </c>
      <c r="AM41" s="8">
        <f t="shared" si="37"/>
        <v>0.67429603975304919</v>
      </c>
      <c r="AN41" s="8">
        <f t="shared" ref="AN41:AP41" si="38">AN11/AN25</f>
        <v>0.75294878009371469</v>
      </c>
      <c r="AO41" s="8">
        <f t="shared" si="38"/>
        <v>0.77849636216653195</v>
      </c>
      <c r="AP41" s="8">
        <f t="shared" si="38"/>
        <v>0.82490540075679397</v>
      </c>
      <c r="AQ41" s="8">
        <f t="shared" ref="AQ41:AR41" si="39">AQ11/AQ25</f>
        <v>0.83133368109893935</v>
      </c>
      <c r="AR41" s="8">
        <f t="shared" si="39"/>
        <v>0.85703536493604215</v>
      </c>
      <c r="AS41" s="8">
        <f t="shared" ref="AS41:AX41" si="40">AS11/AS25</f>
        <v>0</v>
      </c>
      <c r="AT41" s="8">
        <f t="shared" si="40"/>
        <v>0</v>
      </c>
      <c r="AU41" s="8">
        <f t="shared" si="40"/>
        <v>0</v>
      </c>
      <c r="AV41" s="8">
        <f t="shared" si="40"/>
        <v>0</v>
      </c>
      <c r="AW41" s="8">
        <f t="shared" si="40"/>
        <v>0</v>
      </c>
      <c r="AX41" s="8">
        <f t="shared" si="40"/>
        <v>6.6772178259058724E-3</v>
      </c>
      <c r="AY41" s="8">
        <f t="shared" ref="AY41:AZ41" si="41">AY11/AY25</f>
        <v>0.62773113271607406</v>
      </c>
      <c r="AZ41" s="8">
        <f t="shared" si="41"/>
        <v>0.75947849107650434</v>
      </c>
    </row>
    <row r="42" spans="1:52" x14ac:dyDescent="0.35">
      <c r="A42" t="s">
        <v>648</v>
      </c>
      <c r="B42" t="s">
        <v>646</v>
      </c>
      <c r="C42" t="s">
        <v>55</v>
      </c>
      <c r="D42" t="s">
        <v>658</v>
      </c>
      <c r="E42" s="2">
        <v>45169</v>
      </c>
      <c r="F42">
        <v>0</v>
      </c>
      <c r="O42" t="s">
        <v>112</v>
      </c>
      <c r="P42" t="s">
        <v>654</v>
      </c>
      <c r="Q42" s="234"/>
      <c r="R42" s="234"/>
      <c r="S42" s="234"/>
      <c r="T42" s="234"/>
      <c r="U42" s="234"/>
      <c r="V42" s="234"/>
      <c r="W42" s="234"/>
      <c r="X42" s="234"/>
      <c r="Y42" s="8">
        <f t="shared" si="21"/>
        <v>0</v>
      </c>
      <c r="Z42" s="8">
        <f t="shared" si="21"/>
        <v>0.1341614906832298</v>
      </c>
      <c r="AA42" s="8">
        <f t="shared" si="21"/>
        <v>0.59405231099964173</v>
      </c>
      <c r="AB42" s="8">
        <f t="shared" ref="AB42:AD42" si="42">AB12/AB26</f>
        <v>0.31672597864768681</v>
      </c>
      <c r="AC42" s="8">
        <f t="shared" si="42"/>
        <v>0.80804953560371517</v>
      </c>
      <c r="AD42" s="8">
        <f t="shared" si="42"/>
        <v>0.85124131082423038</v>
      </c>
      <c r="AE42" s="8">
        <f t="shared" ref="AE42:AF42" si="43">AE12/AE26</f>
        <v>0.89215429021254267</v>
      </c>
      <c r="AF42" s="8">
        <f t="shared" si="43"/>
        <v>0.89611468938292127</v>
      </c>
      <c r="AG42" s="203">
        <f t="shared" ref="AG42:AM42" si="44">AG12/AG26</f>
        <v>0</v>
      </c>
      <c r="AH42" s="203">
        <f t="shared" si="44"/>
        <v>0</v>
      </c>
      <c r="AI42" s="203">
        <f t="shared" si="44"/>
        <v>0</v>
      </c>
      <c r="AJ42" s="203">
        <f t="shared" si="44"/>
        <v>0</v>
      </c>
      <c r="AK42" s="203">
        <f t="shared" si="44"/>
        <v>0</v>
      </c>
      <c r="AL42" s="8">
        <f t="shared" si="44"/>
        <v>0.18100539811066127</v>
      </c>
      <c r="AM42" s="8">
        <f t="shared" si="44"/>
        <v>0.69811662441144517</v>
      </c>
      <c r="AN42" s="8">
        <f t="shared" ref="AN42:AP42" si="45">AN12/AN26</f>
        <v>0.79346405228758166</v>
      </c>
      <c r="AO42" s="8">
        <f t="shared" si="45"/>
        <v>0.80490051584377298</v>
      </c>
      <c r="AP42" s="8">
        <f t="shared" si="45"/>
        <v>0.82877616443522539</v>
      </c>
      <c r="AQ42" s="8">
        <f t="shared" ref="AQ42:AR42" si="46">AQ12/AQ26</f>
        <v>0.85408635312259062</v>
      </c>
      <c r="AR42" s="8">
        <f t="shared" si="46"/>
        <v>0.87446226046147835</v>
      </c>
      <c r="AS42" s="8">
        <f t="shared" ref="AS42:AX42" si="47">AS12/AS26</f>
        <v>0</v>
      </c>
      <c r="AT42" s="8">
        <f t="shared" si="47"/>
        <v>0</v>
      </c>
      <c r="AU42" s="8">
        <f t="shared" si="47"/>
        <v>0</v>
      </c>
      <c r="AV42" s="8">
        <f t="shared" si="47"/>
        <v>0</v>
      </c>
      <c r="AW42" s="8">
        <f t="shared" si="47"/>
        <v>0</v>
      </c>
      <c r="AX42" s="8">
        <f t="shared" si="47"/>
        <v>2.9896993551628841E-3</v>
      </c>
      <c r="AY42" s="8">
        <f t="shared" ref="AY42:AZ42" si="48">AY12/AY26</f>
        <v>0.64685421307518565</v>
      </c>
      <c r="AZ42" s="8">
        <f t="shared" si="48"/>
        <v>0.81263799052511287</v>
      </c>
    </row>
    <row r="43" spans="1:52" x14ac:dyDescent="0.35">
      <c r="A43" t="s">
        <v>648</v>
      </c>
      <c r="B43" t="s">
        <v>646</v>
      </c>
      <c r="C43" t="s">
        <v>55</v>
      </c>
      <c r="D43" t="s">
        <v>658</v>
      </c>
      <c r="E43" s="2">
        <v>45199</v>
      </c>
      <c r="F43">
        <v>101</v>
      </c>
      <c r="O43" t="s">
        <v>114</v>
      </c>
      <c r="P43" t="s">
        <v>656</v>
      </c>
      <c r="Q43" s="234"/>
      <c r="R43" s="234"/>
      <c r="S43" s="234"/>
      <c r="T43" s="234"/>
      <c r="U43" s="234"/>
      <c r="V43" s="234"/>
      <c r="W43" s="234"/>
      <c r="X43" s="234"/>
      <c r="Y43" s="8">
        <f t="shared" si="21"/>
        <v>0</v>
      </c>
      <c r="Z43" s="8">
        <f t="shared" si="21"/>
        <v>0.13744987971130715</v>
      </c>
      <c r="AA43" s="8">
        <f t="shared" si="21"/>
        <v>0.54339100346020763</v>
      </c>
      <c r="AB43" s="8">
        <f t="shared" ref="AB43:AD43" si="49">AB13/AB27</f>
        <v>0.26143226919758411</v>
      </c>
      <c r="AC43" s="8">
        <f t="shared" si="49"/>
        <v>0.79740940183379416</v>
      </c>
      <c r="AD43" s="8">
        <f t="shared" si="49"/>
        <v>0.83612580834803052</v>
      </c>
      <c r="AE43" s="8">
        <f t="shared" ref="AE43:AF43" si="50">AE13/AE27</f>
        <v>0.87477811844440856</v>
      </c>
      <c r="AF43" s="8">
        <f t="shared" si="50"/>
        <v>0.91896272285251213</v>
      </c>
      <c r="AG43" s="203">
        <f t="shared" ref="AG43:AM43" si="51">AG13/AG27</f>
        <v>0</v>
      </c>
      <c r="AH43" s="203">
        <f t="shared" si="51"/>
        <v>0</v>
      </c>
      <c r="AI43" s="203">
        <f t="shared" si="51"/>
        <v>0</v>
      </c>
      <c r="AJ43" s="203">
        <f t="shared" si="51"/>
        <v>0</v>
      </c>
      <c r="AK43" s="203">
        <f t="shared" si="51"/>
        <v>0</v>
      </c>
      <c r="AL43" s="8">
        <f t="shared" si="51"/>
        <v>0.19287211740041929</v>
      </c>
      <c r="AM43" s="8">
        <f t="shared" si="51"/>
        <v>0.65147184909974276</v>
      </c>
      <c r="AN43" s="8">
        <f t="shared" ref="AN43:AP43" si="52">AN13/AN27</f>
        <v>0.72508741258741261</v>
      </c>
      <c r="AO43" s="8">
        <f t="shared" si="52"/>
        <v>0.80410392677886033</v>
      </c>
      <c r="AP43" s="8">
        <f t="shared" si="52"/>
        <v>0.85379310344827586</v>
      </c>
      <c r="AQ43" s="8">
        <f t="shared" ref="AQ43:AR43" si="53">AQ13/AQ27</f>
        <v>0.86208508648901361</v>
      </c>
      <c r="AR43" s="8">
        <f t="shared" si="53"/>
        <v>0.88586354282095936</v>
      </c>
      <c r="AS43" s="8">
        <f t="shared" ref="AS43:AX43" si="54">AS13/AS27</f>
        <v>0</v>
      </c>
      <c r="AT43" s="8">
        <f t="shared" si="54"/>
        <v>0</v>
      </c>
      <c r="AU43" s="8">
        <f t="shared" si="54"/>
        <v>0</v>
      </c>
      <c r="AV43" s="8">
        <f t="shared" si="54"/>
        <v>0</v>
      </c>
      <c r="AW43" s="8">
        <f t="shared" si="54"/>
        <v>0</v>
      </c>
      <c r="AX43" s="8">
        <f t="shared" si="54"/>
        <v>1.4171808122306999E-3</v>
      </c>
      <c r="AY43" s="8">
        <f t="shared" ref="AY43:AZ43" si="55">AY13/AY27</f>
        <v>0.68016820637964093</v>
      </c>
      <c r="AZ43" s="8">
        <f t="shared" si="55"/>
        <v>0.77800679018757757</v>
      </c>
    </row>
    <row r="44" spans="1:52" x14ac:dyDescent="0.35">
      <c r="A44" t="s">
        <v>648</v>
      </c>
      <c r="B44" t="s">
        <v>646</v>
      </c>
      <c r="C44" t="s">
        <v>55</v>
      </c>
      <c r="D44" t="s">
        <v>658</v>
      </c>
      <c r="E44" s="2">
        <v>45230</v>
      </c>
      <c r="F44">
        <v>35</v>
      </c>
      <c r="O44" t="s">
        <v>95</v>
      </c>
      <c r="P44" t="s">
        <v>95</v>
      </c>
      <c r="Q44" s="234"/>
      <c r="R44" s="234"/>
      <c r="S44" s="234"/>
      <c r="T44" s="234"/>
      <c r="U44" s="234"/>
      <c r="V44" s="234"/>
      <c r="W44" s="234"/>
      <c r="X44" s="234"/>
      <c r="Y44" s="8">
        <f t="shared" si="21"/>
        <v>0</v>
      </c>
      <c r="Z44" s="8">
        <f t="shared" si="21"/>
        <v>0.16522178595031684</v>
      </c>
      <c r="AA44" s="8">
        <f t="shared" si="21"/>
        <v>0.5902179587575046</v>
      </c>
      <c r="AB44" s="8">
        <f t="shared" ref="AB44:AD44" si="56">AB14/AB28</f>
        <v>0.37782797686278535</v>
      </c>
      <c r="AC44" s="8">
        <f t="shared" si="56"/>
        <v>0.80877514977317588</v>
      </c>
      <c r="AD44" s="8">
        <f t="shared" si="56"/>
        <v>0.84062749076153898</v>
      </c>
      <c r="AE44" s="8">
        <f t="shared" ref="AE44:AF44" si="57">AE14/AE28</f>
        <v>0.87626382136557246</v>
      </c>
      <c r="AF44" s="8">
        <f t="shared" si="57"/>
        <v>0.90874808500608872</v>
      </c>
      <c r="AG44" s="203">
        <f t="shared" ref="AG44:AM44" si="58">AG14/AG28</f>
        <v>0</v>
      </c>
      <c r="AH44" s="203">
        <f t="shared" si="58"/>
        <v>0</v>
      </c>
      <c r="AI44" s="203">
        <f t="shared" si="58"/>
        <v>0</v>
      </c>
      <c r="AJ44" s="203">
        <f t="shared" si="58"/>
        <v>0</v>
      </c>
      <c r="AK44" s="203">
        <f t="shared" si="58"/>
        <v>0</v>
      </c>
      <c r="AL44" s="8">
        <f t="shared" si="58"/>
        <v>0.25082640798294664</v>
      </c>
      <c r="AM44" s="8">
        <f t="shared" si="58"/>
        <v>0.68060032232070911</v>
      </c>
      <c r="AN44" s="8">
        <f t="shared" ref="AN44:AP44" si="59">AN14/AN28</f>
        <v>0.75384934777343349</v>
      </c>
      <c r="AO44" s="8">
        <f t="shared" si="59"/>
        <v>0.7883135787065918</v>
      </c>
      <c r="AP44" s="8">
        <f t="shared" si="59"/>
        <v>0.82507944442460812</v>
      </c>
      <c r="AQ44" s="8">
        <f t="shared" ref="AQ44:AR44" si="60">AQ14/AQ28</f>
        <v>0.83900872952889405</v>
      </c>
      <c r="AR44" s="8">
        <f t="shared" si="60"/>
        <v>0.86890624442780218</v>
      </c>
      <c r="AS44" s="8">
        <f t="shared" ref="AS44:AX44" si="61">AS14/AS28</f>
        <v>0</v>
      </c>
      <c r="AT44" s="8">
        <f t="shared" si="61"/>
        <v>0</v>
      </c>
      <c r="AU44" s="8">
        <f t="shared" si="61"/>
        <v>0</v>
      </c>
      <c r="AV44" s="8">
        <f t="shared" si="61"/>
        <v>0</v>
      </c>
      <c r="AW44" s="8">
        <f t="shared" si="61"/>
        <v>0</v>
      </c>
      <c r="AX44" s="8">
        <f t="shared" si="61"/>
        <v>4.2591590899875688E-3</v>
      </c>
      <c r="AY44" s="8">
        <f t="shared" ref="AY44:AZ44" si="62">AY14/AY28</f>
        <v>0.63634986942479954</v>
      </c>
      <c r="AZ44" s="8">
        <f t="shared" si="62"/>
        <v>0.76197189406849253</v>
      </c>
    </row>
    <row r="45" spans="1:52" x14ac:dyDescent="0.35">
      <c r="A45" t="s">
        <v>648</v>
      </c>
      <c r="B45" t="s">
        <v>646</v>
      </c>
      <c r="C45" t="s">
        <v>55</v>
      </c>
      <c r="D45" t="s">
        <v>658</v>
      </c>
      <c r="E45" s="2">
        <v>45260</v>
      </c>
      <c r="F45">
        <v>27</v>
      </c>
      <c r="O45" t="s">
        <v>626</v>
      </c>
      <c r="P45" t="s">
        <v>626</v>
      </c>
      <c r="Q45" s="234"/>
      <c r="R45" s="234"/>
      <c r="S45" s="234"/>
      <c r="T45" s="234"/>
      <c r="U45" s="234"/>
      <c r="V45" s="234"/>
      <c r="W45" s="234"/>
      <c r="X45" s="234"/>
      <c r="Y45" s="8">
        <f t="shared" si="21"/>
        <v>0</v>
      </c>
      <c r="Z45" s="8">
        <f t="shared" si="21"/>
        <v>0.19728965669191645</v>
      </c>
      <c r="AA45" s="8">
        <f t="shared" si="21"/>
        <v>0.65851570336672272</v>
      </c>
      <c r="AB45" s="8">
        <f t="shared" ref="AB45:AD45" si="63">AB15/AB29</f>
        <v>0.5718105379193883</v>
      </c>
      <c r="AC45" s="8">
        <f t="shared" si="63"/>
        <v>0.85208173209391358</v>
      </c>
      <c r="AD45" s="8">
        <f t="shared" si="63"/>
        <v>0.87123283703145815</v>
      </c>
      <c r="AE45" s="8">
        <f t="shared" ref="AE45:AF45" si="64">AE15/AE29</f>
        <v>0.88488435849667646</v>
      </c>
      <c r="AF45" s="8">
        <f t="shared" si="64"/>
        <v>0.89757082016352818</v>
      </c>
      <c r="AG45" s="203">
        <f t="shared" ref="AG45:AM45" si="65">AG15/AG29</f>
        <v>0</v>
      </c>
      <c r="AH45" s="203">
        <f t="shared" si="65"/>
        <v>0</v>
      </c>
      <c r="AI45" s="203">
        <f t="shared" si="65"/>
        <v>0</v>
      </c>
      <c r="AJ45" s="203">
        <f t="shared" si="65"/>
        <v>0</v>
      </c>
      <c r="AK45" s="203">
        <f t="shared" si="65"/>
        <v>0</v>
      </c>
      <c r="AL45" s="8">
        <f t="shared" si="65"/>
        <v>0.30231388737945969</v>
      </c>
      <c r="AM45" s="8">
        <f t="shared" si="65"/>
        <v>0.77925245416227029</v>
      </c>
      <c r="AN45" s="8">
        <f t="shared" ref="AN45:AP45" si="66">AN15/AN29</f>
        <v>0.837017620255182</v>
      </c>
      <c r="AO45" s="8">
        <f t="shared" si="66"/>
        <v>0.85269389696653619</v>
      </c>
      <c r="AP45" s="8">
        <f t="shared" si="66"/>
        <v>0.8655373794641954</v>
      </c>
      <c r="AQ45" s="8">
        <f t="shared" ref="AQ45:AR45" si="67">AQ15/AQ29</f>
        <v>0.87080160039307897</v>
      </c>
      <c r="AR45" s="8">
        <f t="shared" si="67"/>
        <v>0.87958927062431214</v>
      </c>
      <c r="AS45" s="8">
        <f t="shared" ref="AS45:AX45" si="68">AS15/AS29</f>
        <v>0</v>
      </c>
      <c r="AT45" s="8">
        <f t="shared" si="68"/>
        <v>0</v>
      </c>
      <c r="AU45" s="8">
        <f t="shared" si="68"/>
        <v>0</v>
      </c>
      <c r="AV45" s="8">
        <f t="shared" si="68"/>
        <v>0</v>
      </c>
      <c r="AW45" s="8">
        <f t="shared" si="68"/>
        <v>0</v>
      </c>
      <c r="AX45" s="8">
        <f t="shared" si="68"/>
        <v>1.5970756748608177E-3</v>
      </c>
      <c r="AY45" s="8">
        <f t="shared" ref="AY45:AZ45" si="69">AY15/AY29</f>
        <v>0.708686138440484</v>
      </c>
      <c r="AZ45" s="8">
        <f t="shared" si="69"/>
        <v>0.83555234237312948</v>
      </c>
    </row>
    <row r="46" spans="1:52" x14ac:dyDescent="0.35">
      <c r="A46" t="s">
        <v>648</v>
      </c>
      <c r="B46" t="s">
        <v>646</v>
      </c>
      <c r="C46" t="s">
        <v>55</v>
      </c>
      <c r="D46" t="s">
        <v>658</v>
      </c>
      <c r="E46" s="2">
        <v>45291</v>
      </c>
      <c r="F46">
        <v>36</v>
      </c>
    </row>
    <row r="47" spans="1:52" x14ac:dyDescent="0.35">
      <c r="A47" t="s">
        <v>648</v>
      </c>
      <c r="B47" t="s">
        <v>646</v>
      </c>
      <c r="C47" t="s">
        <v>55</v>
      </c>
      <c r="D47" t="s">
        <v>658</v>
      </c>
      <c r="E47" s="2">
        <v>45322</v>
      </c>
      <c r="F47">
        <v>32</v>
      </c>
    </row>
    <row r="48" spans="1:52" x14ac:dyDescent="0.35">
      <c r="A48" t="s">
        <v>648</v>
      </c>
      <c r="B48" t="s">
        <v>646</v>
      </c>
      <c r="C48" t="s">
        <v>55</v>
      </c>
      <c r="D48" t="s">
        <v>658</v>
      </c>
      <c r="E48" s="2">
        <v>45351</v>
      </c>
      <c r="F48">
        <v>33</v>
      </c>
    </row>
    <row r="49" spans="1:30" x14ac:dyDescent="0.35">
      <c r="A49" t="s">
        <v>648</v>
      </c>
      <c r="B49" t="s">
        <v>646</v>
      </c>
      <c r="C49" t="s">
        <v>55</v>
      </c>
      <c r="D49" t="s">
        <v>658</v>
      </c>
      <c r="E49" s="2">
        <v>45382</v>
      </c>
      <c r="F49">
        <v>30</v>
      </c>
      <c r="O49" s="97" t="s">
        <v>128</v>
      </c>
      <c r="P49" s="97" t="s">
        <v>129</v>
      </c>
      <c r="Q49" s="116">
        <f t="shared" ref="Q49:Z49" si="70">EOMONTH(R49,-1)</f>
        <v>45260</v>
      </c>
      <c r="R49" s="116">
        <f t="shared" si="70"/>
        <v>45291</v>
      </c>
      <c r="S49" s="116">
        <f t="shared" si="70"/>
        <v>45322</v>
      </c>
      <c r="T49" s="116">
        <f t="shared" si="70"/>
        <v>45351</v>
      </c>
      <c r="U49" s="116">
        <f t="shared" si="70"/>
        <v>45382</v>
      </c>
      <c r="V49" s="116">
        <f t="shared" si="70"/>
        <v>45412</v>
      </c>
      <c r="W49" s="116">
        <f t="shared" si="70"/>
        <v>45443</v>
      </c>
      <c r="X49" s="116">
        <f t="shared" si="70"/>
        <v>45473</v>
      </c>
      <c r="Y49" s="116">
        <f t="shared" si="70"/>
        <v>45504</v>
      </c>
      <c r="Z49" s="116">
        <f t="shared" si="70"/>
        <v>45535</v>
      </c>
      <c r="AA49" s="116">
        <f>EOMONTH(AB49,-1)</f>
        <v>45565</v>
      </c>
      <c r="AB49" s="116">
        <f>EOMONTH(AC49,-1)</f>
        <v>45596</v>
      </c>
      <c r="AC49" s="116">
        <f>EOMONTH('Instructions and bed numbers'!$E$1,0)</f>
        <v>45626</v>
      </c>
      <c r="AD49" s="11" t="s">
        <v>130</v>
      </c>
    </row>
    <row r="50" spans="1:30" x14ac:dyDescent="0.35">
      <c r="A50" t="s">
        <v>648</v>
      </c>
      <c r="B50" t="s">
        <v>646</v>
      </c>
      <c r="C50" t="s">
        <v>55</v>
      </c>
      <c r="D50" t="s">
        <v>563</v>
      </c>
      <c r="E50" s="2">
        <v>45046</v>
      </c>
      <c r="F50">
        <v>0</v>
      </c>
      <c r="P50" s="97" t="s">
        <v>106</v>
      </c>
      <c r="Q50" s="139">
        <f>INDEX($O$38:$BE$46,MATCH($P50,$O$38:$O$45,0),MATCH(Q$49,$O$38:$BE$38,0))</f>
        <v>0.79751434034416824</v>
      </c>
      <c r="R50" s="139">
        <f t="shared" ref="R50:AC50" si="71">INDEX($O$38:$BE$46,MATCH($P50,$O$38:$O$45,0),MATCH(R$49,$O$38:$BE$38,0))</f>
        <v>0.81988992218637313</v>
      </c>
      <c r="S50" s="139">
        <f t="shared" si="71"/>
        <v>0.82718409481934618</v>
      </c>
      <c r="T50" s="139">
        <f t="shared" si="71"/>
        <v>0.84701634359559108</v>
      </c>
      <c r="U50" s="139">
        <f t="shared" si="71"/>
        <v>0.88621573654111618</v>
      </c>
      <c r="V50" s="139" t="e">
        <f t="shared" si="71"/>
        <v>#DIV/0!</v>
      </c>
      <c r="W50" s="139" t="e">
        <f t="shared" si="71"/>
        <v>#DIV/0!</v>
      </c>
      <c r="X50" s="139" t="e">
        <f t="shared" si="71"/>
        <v>#DIV/0!</v>
      </c>
      <c r="Y50" s="139" t="e">
        <f t="shared" si="71"/>
        <v>#DIV/0!</v>
      </c>
      <c r="Z50" s="139">
        <f t="shared" si="71"/>
        <v>0</v>
      </c>
      <c r="AA50" s="139">
        <f t="shared" si="71"/>
        <v>5.1917814006543711E-3</v>
      </c>
      <c r="AB50" s="139">
        <f t="shared" si="71"/>
        <v>0.60555404085156661</v>
      </c>
      <c r="AC50" s="139">
        <f t="shared" si="71"/>
        <v>0.72303535107823425</v>
      </c>
    </row>
    <row r="51" spans="1:30" x14ac:dyDescent="0.35">
      <c r="A51" t="s">
        <v>648</v>
      </c>
      <c r="B51" t="s">
        <v>646</v>
      </c>
      <c r="C51" t="s">
        <v>55</v>
      </c>
      <c r="D51" t="s">
        <v>563</v>
      </c>
      <c r="E51" s="2">
        <v>45077</v>
      </c>
      <c r="F51">
        <v>0</v>
      </c>
      <c r="P51" s="97" t="s">
        <v>108</v>
      </c>
      <c r="Q51" s="139">
        <f t="shared" ref="Q51:AC55" si="72">INDEX($O$38:$BE$46,MATCH($P51,$O$38:$O$45,0),MATCH(Q$49,$O$38:$BE$38,0))</f>
        <v>0.7087212616378491</v>
      </c>
      <c r="R51" s="139">
        <f t="shared" si="72"/>
        <v>0.73008849557522126</v>
      </c>
      <c r="S51" s="139">
        <f t="shared" si="72"/>
        <v>0.78282041293338522</v>
      </c>
      <c r="T51" s="139">
        <f t="shared" si="72"/>
        <v>0.79506269592476486</v>
      </c>
      <c r="U51" s="139">
        <f t="shared" si="72"/>
        <v>0.83939517776869632</v>
      </c>
      <c r="V51" s="139">
        <f t="shared" si="72"/>
        <v>0</v>
      </c>
      <c r="W51" s="139">
        <f t="shared" si="72"/>
        <v>0</v>
      </c>
      <c r="X51" s="139">
        <f t="shared" si="72"/>
        <v>0</v>
      </c>
      <c r="Y51" s="139">
        <f t="shared" si="72"/>
        <v>0</v>
      </c>
      <c r="Z51" s="139">
        <f t="shared" si="72"/>
        <v>0</v>
      </c>
      <c r="AA51" s="139">
        <f t="shared" si="72"/>
        <v>4.1294710633387986E-3</v>
      </c>
      <c r="AB51" s="139">
        <f t="shared" si="72"/>
        <v>0.62141669756150064</v>
      </c>
      <c r="AC51" s="139">
        <f t="shared" si="72"/>
        <v>0.73237811800079766</v>
      </c>
    </row>
    <row r="52" spans="1:30" x14ac:dyDescent="0.35">
      <c r="A52" t="s">
        <v>648</v>
      </c>
      <c r="B52" t="s">
        <v>646</v>
      </c>
      <c r="C52" t="s">
        <v>55</v>
      </c>
      <c r="D52" t="s">
        <v>563</v>
      </c>
      <c r="E52" s="2">
        <v>45107</v>
      </c>
      <c r="F52">
        <v>0</v>
      </c>
      <c r="P52" s="97" t="s">
        <v>110</v>
      </c>
      <c r="Q52" s="139">
        <f t="shared" si="72"/>
        <v>0.75294878009371469</v>
      </c>
      <c r="R52" s="139">
        <f t="shared" si="72"/>
        <v>0.77849636216653195</v>
      </c>
      <c r="S52" s="139">
        <f t="shared" si="72"/>
        <v>0.82490540075679397</v>
      </c>
      <c r="T52" s="139">
        <f t="shared" si="72"/>
        <v>0.83133368109893935</v>
      </c>
      <c r="U52" s="139">
        <f t="shared" si="72"/>
        <v>0.85703536493604215</v>
      </c>
      <c r="V52" s="139">
        <f t="shared" si="72"/>
        <v>0</v>
      </c>
      <c r="W52" s="139">
        <f t="shared" si="72"/>
        <v>0</v>
      </c>
      <c r="X52" s="139">
        <f t="shared" si="72"/>
        <v>0</v>
      </c>
      <c r="Y52" s="139">
        <f t="shared" si="72"/>
        <v>0</v>
      </c>
      <c r="Z52" s="139">
        <f t="shared" si="72"/>
        <v>0</v>
      </c>
      <c r="AA52" s="139">
        <f t="shared" si="72"/>
        <v>6.6772178259058724E-3</v>
      </c>
      <c r="AB52" s="139">
        <f t="shared" si="72"/>
        <v>0.62773113271607406</v>
      </c>
      <c r="AC52" s="139">
        <f t="shared" si="72"/>
        <v>0.75947849107650434</v>
      </c>
    </row>
    <row r="53" spans="1:30" x14ac:dyDescent="0.35">
      <c r="A53" t="s">
        <v>648</v>
      </c>
      <c r="B53" t="s">
        <v>646</v>
      </c>
      <c r="C53" t="s">
        <v>55</v>
      </c>
      <c r="D53" t="s">
        <v>563</v>
      </c>
      <c r="E53" s="2">
        <v>45138</v>
      </c>
      <c r="F53">
        <v>0</v>
      </c>
      <c r="P53" s="97" t="s">
        <v>112</v>
      </c>
      <c r="Q53" s="139">
        <f t="shared" si="72"/>
        <v>0.79346405228758166</v>
      </c>
      <c r="R53" s="139">
        <f t="shared" si="72"/>
        <v>0.80490051584377298</v>
      </c>
      <c r="S53" s="139">
        <f t="shared" si="72"/>
        <v>0.82877616443522539</v>
      </c>
      <c r="T53" s="139">
        <f t="shared" si="72"/>
        <v>0.85408635312259062</v>
      </c>
      <c r="U53" s="139">
        <f t="shared" si="72"/>
        <v>0.87446226046147835</v>
      </c>
      <c r="V53" s="139">
        <f t="shared" si="72"/>
        <v>0</v>
      </c>
      <c r="W53" s="139">
        <f t="shared" si="72"/>
        <v>0</v>
      </c>
      <c r="X53" s="139">
        <f t="shared" si="72"/>
        <v>0</v>
      </c>
      <c r="Y53" s="139">
        <f t="shared" si="72"/>
        <v>0</v>
      </c>
      <c r="Z53" s="139">
        <f t="shared" si="72"/>
        <v>0</v>
      </c>
      <c r="AA53" s="139">
        <f t="shared" si="72"/>
        <v>2.9896993551628841E-3</v>
      </c>
      <c r="AB53" s="139">
        <f t="shared" si="72"/>
        <v>0.64685421307518565</v>
      </c>
      <c r="AC53" s="139">
        <f t="shared" si="72"/>
        <v>0.81263799052511287</v>
      </c>
    </row>
    <row r="54" spans="1:30" x14ac:dyDescent="0.35">
      <c r="A54" t="s">
        <v>648</v>
      </c>
      <c r="B54" t="s">
        <v>646</v>
      </c>
      <c r="C54" t="s">
        <v>55</v>
      </c>
      <c r="D54" t="s">
        <v>563</v>
      </c>
      <c r="E54" s="2">
        <v>45169</v>
      </c>
      <c r="F54">
        <v>0</v>
      </c>
      <c r="P54" s="97" t="s">
        <v>114</v>
      </c>
      <c r="Q54" s="139">
        <f t="shared" si="72"/>
        <v>0.72508741258741261</v>
      </c>
      <c r="R54" s="139">
        <f t="shared" si="72"/>
        <v>0.80410392677886033</v>
      </c>
      <c r="S54" s="139">
        <f t="shared" si="72"/>
        <v>0.85379310344827586</v>
      </c>
      <c r="T54" s="139">
        <f t="shared" si="72"/>
        <v>0.86208508648901361</v>
      </c>
      <c r="U54" s="139">
        <f t="shared" si="72"/>
        <v>0.88586354282095936</v>
      </c>
      <c r="V54" s="139">
        <f t="shared" si="72"/>
        <v>0</v>
      </c>
      <c r="W54" s="139">
        <f t="shared" si="72"/>
        <v>0</v>
      </c>
      <c r="X54" s="139">
        <f t="shared" si="72"/>
        <v>0</v>
      </c>
      <c r="Y54" s="139">
        <f t="shared" si="72"/>
        <v>0</v>
      </c>
      <c r="Z54" s="139">
        <f t="shared" si="72"/>
        <v>0</v>
      </c>
      <c r="AA54" s="139">
        <f t="shared" si="72"/>
        <v>1.4171808122306999E-3</v>
      </c>
      <c r="AB54" s="139">
        <f t="shared" si="72"/>
        <v>0.68016820637964093</v>
      </c>
      <c r="AC54" s="139">
        <f t="shared" si="72"/>
        <v>0.77800679018757757</v>
      </c>
    </row>
    <row r="55" spans="1:30" x14ac:dyDescent="0.35">
      <c r="A55" t="s">
        <v>648</v>
      </c>
      <c r="B55" t="s">
        <v>646</v>
      </c>
      <c r="C55" t="s">
        <v>55</v>
      </c>
      <c r="D55" t="s">
        <v>563</v>
      </c>
      <c r="E55" s="2">
        <v>45199</v>
      </c>
      <c r="F55">
        <v>588</v>
      </c>
      <c r="P55" s="97" t="s">
        <v>626</v>
      </c>
      <c r="Q55" s="139">
        <f t="shared" si="72"/>
        <v>0.837017620255182</v>
      </c>
      <c r="R55" s="139">
        <f t="shared" si="72"/>
        <v>0.85269389696653619</v>
      </c>
      <c r="S55" s="139">
        <f t="shared" si="72"/>
        <v>0.8655373794641954</v>
      </c>
      <c r="T55" s="139">
        <f t="shared" si="72"/>
        <v>0.87080160039307897</v>
      </c>
      <c r="U55" s="139">
        <f t="shared" si="72"/>
        <v>0.87958927062431214</v>
      </c>
      <c r="V55" s="139">
        <f t="shared" si="72"/>
        <v>0</v>
      </c>
      <c r="W55" s="139">
        <f t="shared" si="72"/>
        <v>0</v>
      </c>
      <c r="X55" s="139">
        <f t="shared" si="72"/>
        <v>0</v>
      </c>
      <c r="Y55" s="139">
        <f t="shared" si="72"/>
        <v>0</v>
      </c>
      <c r="Z55" s="139">
        <f t="shared" si="72"/>
        <v>0</v>
      </c>
      <c r="AA55" s="139">
        <f t="shared" si="72"/>
        <v>1.5970756748608177E-3</v>
      </c>
      <c r="AB55" s="139">
        <f t="shared" si="72"/>
        <v>0.708686138440484</v>
      </c>
      <c r="AC55" s="139">
        <f t="shared" si="72"/>
        <v>0.83555234237312948</v>
      </c>
    </row>
    <row r="56" spans="1:30" x14ac:dyDescent="0.35">
      <c r="A56" t="s">
        <v>648</v>
      </c>
      <c r="B56" t="s">
        <v>646</v>
      </c>
      <c r="C56" t="s">
        <v>55</v>
      </c>
      <c r="D56" t="s">
        <v>563</v>
      </c>
      <c r="E56" s="2">
        <v>45230</v>
      </c>
      <c r="F56">
        <v>1296</v>
      </c>
    </row>
    <row r="57" spans="1:30" x14ac:dyDescent="0.35">
      <c r="A57" t="s">
        <v>648</v>
      </c>
      <c r="B57" t="s">
        <v>646</v>
      </c>
      <c r="C57" t="s">
        <v>55</v>
      </c>
      <c r="D57" t="s">
        <v>563</v>
      </c>
      <c r="E57" s="2">
        <v>45260</v>
      </c>
      <c r="F57">
        <v>1397</v>
      </c>
    </row>
    <row r="58" spans="1:30" x14ac:dyDescent="0.35">
      <c r="A58" t="s">
        <v>648</v>
      </c>
      <c r="B58" t="s">
        <v>646</v>
      </c>
      <c r="C58" t="s">
        <v>55</v>
      </c>
      <c r="D58" t="s">
        <v>563</v>
      </c>
      <c r="E58" s="2">
        <v>45291</v>
      </c>
      <c r="F58">
        <v>1426</v>
      </c>
    </row>
    <row r="59" spans="1:30" x14ac:dyDescent="0.35">
      <c r="A59" t="s">
        <v>648</v>
      </c>
      <c r="B59" t="s">
        <v>646</v>
      </c>
      <c r="C59" t="s">
        <v>55</v>
      </c>
      <c r="D59" t="s">
        <v>563</v>
      </c>
      <c r="E59" s="2">
        <v>45322</v>
      </c>
      <c r="F59">
        <v>1279</v>
      </c>
    </row>
    <row r="60" spans="1:30" x14ac:dyDescent="0.35">
      <c r="A60" t="s">
        <v>648</v>
      </c>
      <c r="B60" t="s">
        <v>646</v>
      </c>
      <c r="C60" t="s">
        <v>55</v>
      </c>
      <c r="D60" t="s">
        <v>563</v>
      </c>
      <c r="E60" s="2">
        <v>45351</v>
      </c>
      <c r="F60">
        <v>1265</v>
      </c>
    </row>
    <row r="61" spans="1:30" x14ac:dyDescent="0.35">
      <c r="A61" t="s">
        <v>648</v>
      </c>
      <c r="B61" t="s">
        <v>646</v>
      </c>
      <c r="C61" t="s">
        <v>55</v>
      </c>
      <c r="D61" t="s">
        <v>563</v>
      </c>
      <c r="E61" s="2">
        <v>45382</v>
      </c>
      <c r="F61">
        <v>1075</v>
      </c>
    </row>
    <row r="62" spans="1:30" x14ac:dyDescent="0.35">
      <c r="A62" t="s">
        <v>648</v>
      </c>
      <c r="B62" t="s">
        <v>646</v>
      </c>
      <c r="C62" t="s">
        <v>55</v>
      </c>
      <c r="D62" t="s">
        <v>661</v>
      </c>
      <c r="E62" s="2">
        <v>45046</v>
      </c>
      <c r="F62">
        <v>12</v>
      </c>
    </row>
    <row r="63" spans="1:30" x14ac:dyDescent="0.35">
      <c r="A63" t="s">
        <v>648</v>
      </c>
      <c r="B63" t="s">
        <v>646</v>
      </c>
      <c r="C63" t="s">
        <v>55</v>
      </c>
      <c r="D63" t="s">
        <v>661</v>
      </c>
      <c r="E63" s="2">
        <v>45077</v>
      </c>
      <c r="F63">
        <v>7</v>
      </c>
    </row>
    <row r="64" spans="1:30" x14ac:dyDescent="0.35">
      <c r="A64" t="s">
        <v>648</v>
      </c>
      <c r="B64" t="s">
        <v>646</v>
      </c>
      <c r="C64" t="s">
        <v>55</v>
      </c>
      <c r="D64" t="s">
        <v>661</v>
      </c>
      <c r="E64" s="2">
        <v>45107</v>
      </c>
      <c r="F64">
        <v>12</v>
      </c>
    </row>
    <row r="65" spans="1:6" x14ac:dyDescent="0.35">
      <c r="A65" t="s">
        <v>648</v>
      </c>
      <c r="B65" t="s">
        <v>646</v>
      </c>
      <c r="C65" t="s">
        <v>55</v>
      </c>
      <c r="D65" t="s">
        <v>661</v>
      </c>
      <c r="E65" s="2">
        <v>45138</v>
      </c>
      <c r="F65">
        <v>12</v>
      </c>
    </row>
    <row r="66" spans="1:6" x14ac:dyDescent="0.35">
      <c r="A66" t="s">
        <v>648</v>
      </c>
      <c r="B66" t="s">
        <v>646</v>
      </c>
      <c r="C66" t="s">
        <v>55</v>
      </c>
      <c r="D66" t="s">
        <v>661</v>
      </c>
      <c r="E66" s="2">
        <v>45169</v>
      </c>
      <c r="F66">
        <v>8</v>
      </c>
    </row>
    <row r="67" spans="1:6" x14ac:dyDescent="0.35">
      <c r="A67" t="s">
        <v>648</v>
      </c>
      <c r="B67" t="s">
        <v>646</v>
      </c>
      <c r="C67" t="s">
        <v>55</v>
      </c>
      <c r="D67" t="s">
        <v>661</v>
      </c>
      <c r="E67" s="2">
        <v>45199</v>
      </c>
      <c r="F67">
        <v>6</v>
      </c>
    </row>
    <row r="68" spans="1:6" x14ac:dyDescent="0.35">
      <c r="A68" t="s">
        <v>648</v>
      </c>
      <c r="B68" t="s">
        <v>646</v>
      </c>
      <c r="C68" t="s">
        <v>55</v>
      </c>
      <c r="D68" t="s">
        <v>661</v>
      </c>
      <c r="E68" s="2">
        <v>45230</v>
      </c>
      <c r="F68">
        <v>2</v>
      </c>
    </row>
    <row r="69" spans="1:6" x14ac:dyDescent="0.35">
      <c r="A69" t="s">
        <v>648</v>
      </c>
      <c r="B69" t="s">
        <v>646</v>
      </c>
      <c r="C69" t="s">
        <v>55</v>
      </c>
      <c r="D69" t="s">
        <v>661</v>
      </c>
      <c r="E69" s="2">
        <v>45260</v>
      </c>
      <c r="F69">
        <v>1</v>
      </c>
    </row>
    <row r="70" spans="1:6" x14ac:dyDescent="0.35">
      <c r="A70" t="s">
        <v>648</v>
      </c>
      <c r="B70" t="s">
        <v>646</v>
      </c>
      <c r="C70" t="s">
        <v>55</v>
      </c>
      <c r="D70" t="s">
        <v>661</v>
      </c>
      <c r="E70" s="2">
        <v>45291</v>
      </c>
      <c r="F70">
        <v>1</v>
      </c>
    </row>
    <row r="71" spans="1:6" x14ac:dyDescent="0.35">
      <c r="A71" t="s">
        <v>648</v>
      </c>
      <c r="B71" t="s">
        <v>646</v>
      </c>
      <c r="C71" t="s">
        <v>55</v>
      </c>
      <c r="D71" t="s">
        <v>661</v>
      </c>
      <c r="E71" s="2">
        <v>45322</v>
      </c>
      <c r="F71">
        <v>2</v>
      </c>
    </row>
    <row r="72" spans="1:6" x14ac:dyDescent="0.35">
      <c r="A72" t="s">
        <v>648</v>
      </c>
      <c r="B72" t="s">
        <v>646</v>
      </c>
      <c r="C72" t="s">
        <v>55</v>
      </c>
      <c r="D72" t="s">
        <v>661</v>
      </c>
      <c r="E72" s="2">
        <v>45351</v>
      </c>
      <c r="F72">
        <v>2</v>
      </c>
    </row>
    <row r="73" spans="1:6" x14ac:dyDescent="0.35">
      <c r="A73" t="s">
        <v>648</v>
      </c>
      <c r="B73" t="s">
        <v>646</v>
      </c>
      <c r="C73" t="s">
        <v>55</v>
      </c>
      <c r="D73" t="s">
        <v>661</v>
      </c>
      <c r="E73" s="2">
        <v>45382</v>
      </c>
      <c r="F73">
        <v>2</v>
      </c>
    </row>
    <row r="74" spans="1:6" x14ac:dyDescent="0.35">
      <c r="A74" t="s">
        <v>648</v>
      </c>
      <c r="B74" t="s">
        <v>662</v>
      </c>
      <c r="C74" t="s">
        <v>55</v>
      </c>
      <c r="D74" t="s">
        <v>564</v>
      </c>
      <c r="E74" s="2">
        <v>45046</v>
      </c>
      <c r="F74">
        <v>13514</v>
      </c>
    </row>
    <row r="75" spans="1:6" x14ac:dyDescent="0.35">
      <c r="A75" t="s">
        <v>648</v>
      </c>
      <c r="B75" t="s">
        <v>662</v>
      </c>
      <c r="C75" t="s">
        <v>55</v>
      </c>
      <c r="D75" t="s">
        <v>564</v>
      </c>
      <c r="E75" s="2">
        <v>45077</v>
      </c>
      <c r="F75">
        <v>12806</v>
      </c>
    </row>
    <row r="76" spans="1:6" x14ac:dyDescent="0.35">
      <c r="A76" t="s">
        <v>648</v>
      </c>
      <c r="B76" t="s">
        <v>662</v>
      </c>
      <c r="C76" t="s">
        <v>55</v>
      </c>
      <c r="D76" t="s">
        <v>564</v>
      </c>
      <c r="E76" s="2">
        <v>45107</v>
      </c>
      <c r="F76">
        <v>13801</v>
      </c>
    </row>
    <row r="77" spans="1:6" x14ac:dyDescent="0.35">
      <c r="A77" t="s">
        <v>648</v>
      </c>
      <c r="B77" t="s">
        <v>662</v>
      </c>
      <c r="C77" t="s">
        <v>55</v>
      </c>
      <c r="D77" t="s">
        <v>564</v>
      </c>
      <c r="E77" s="2">
        <v>45138</v>
      </c>
      <c r="F77">
        <v>13066</v>
      </c>
    </row>
    <row r="78" spans="1:6" x14ac:dyDescent="0.35">
      <c r="A78" t="s">
        <v>648</v>
      </c>
      <c r="B78" t="s">
        <v>662</v>
      </c>
      <c r="C78" t="s">
        <v>55</v>
      </c>
      <c r="D78" t="s">
        <v>564</v>
      </c>
      <c r="E78" s="2">
        <v>45169</v>
      </c>
      <c r="F78">
        <v>12993</v>
      </c>
    </row>
    <row r="79" spans="1:6" x14ac:dyDescent="0.35">
      <c r="A79" t="s">
        <v>648</v>
      </c>
      <c r="B79" t="s">
        <v>662</v>
      </c>
      <c r="C79" t="s">
        <v>55</v>
      </c>
      <c r="D79" t="s">
        <v>564</v>
      </c>
      <c r="E79" s="2">
        <v>45199</v>
      </c>
      <c r="F79">
        <v>13458</v>
      </c>
    </row>
    <row r="80" spans="1:6" x14ac:dyDescent="0.35">
      <c r="A80" t="s">
        <v>648</v>
      </c>
      <c r="B80" t="s">
        <v>662</v>
      </c>
      <c r="C80" t="s">
        <v>55</v>
      </c>
      <c r="D80" t="s">
        <v>564</v>
      </c>
      <c r="E80" s="2">
        <v>45230</v>
      </c>
      <c r="F80">
        <v>12904</v>
      </c>
    </row>
    <row r="81" spans="1:6" x14ac:dyDescent="0.35">
      <c r="A81" t="s">
        <v>648</v>
      </c>
      <c r="B81" t="s">
        <v>662</v>
      </c>
      <c r="C81" t="s">
        <v>55</v>
      </c>
      <c r="D81" t="s">
        <v>564</v>
      </c>
      <c r="E81" s="2">
        <v>45260</v>
      </c>
      <c r="F81">
        <v>12375</v>
      </c>
    </row>
    <row r="82" spans="1:6" x14ac:dyDescent="0.35">
      <c r="A82" t="s">
        <v>648</v>
      </c>
      <c r="B82" t="s">
        <v>662</v>
      </c>
      <c r="C82" t="s">
        <v>55</v>
      </c>
      <c r="D82" t="s">
        <v>564</v>
      </c>
      <c r="E82" s="2">
        <v>45291</v>
      </c>
      <c r="F82">
        <v>12546</v>
      </c>
    </row>
    <row r="83" spans="1:6" x14ac:dyDescent="0.35">
      <c r="A83" t="s">
        <v>648</v>
      </c>
      <c r="B83" t="s">
        <v>662</v>
      </c>
      <c r="C83" t="s">
        <v>55</v>
      </c>
      <c r="D83" t="s">
        <v>564</v>
      </c>
      <c r="E83" s="2">
        <v>45322</v>
      </c>
      <c r="F83">
        <v>12286</v>
      </c>
    </row>
    <row r="84" spans="1:6" x14ac:dyDescent="0.35">
      <c r="A84" t="s">
        <v>648</v>
      </c>
      <c r="B84" t="s">
        <v>662</v>
      </c>
      <c r="C84" t="s">
        <v>55</v>
      </c>
      <c r="D84" t="s">
        <v>564</v>
      </c>
      <c r="E84" s="2">
        <v>45351</v>
      </c>
      <c r="F84">
        <v>11962</v>
      </c>
    </row>
    <row r="85" spans="1:6" x14ac:dyDescent="0.35">
      <c r="A85" t="s">
        <v>648</v>
      </c>
      <c r="B85" t="s">
        <v>662</v>
      </c>
      <c r="C85" t="s">
        <v>55</v>
      </c>
      <c r="D85" t="s">
        <v>564</v>
      </c>
      <c r="E85" s="2">
        <v>45382</v>
      </c>
      <c r="F85">
        <v>12406</v>
      </c>
    </row>
    <row r="86" spans="1:6" x14ac:dyDescent="0.35">
      <c r="A86" t="s">
        <v>648</v>
      </c>
      <c r="B86" t="s">
        <v>662</v>
      </c>
      <c r="C86" t="s">
        <v>55</v>
      </c>
      <c r="D86" t="s">
        <v>655</v>
      </c>
      <c r="E86" s="2">
        <v>45046</v>
      </c>
      <c r="F86">
        <v>3</v>
      </c>
    </row>
    <row r="87" spans="1:6" x14ac:dyDescent="0.35">
      <c r="A87" t="s">
        <v>648</v>
      </c>
      <c r="B87" t="s">
        <v>662</v>
      </c>
      <c r="C87" t="s">
        <v>55</v>
      </c>
      <c r="D87" t="s">
        <v>655</v>
      </c>
      <c r="E87" s="2">
        <v>45077</v>
      </c>
      <c r="F87">
        <v>2</v>
      </c>
    </row>
    <row r="88" spans="1:6" x14ac:dyDescent="0.35">
      <c r="A88" t="s">
        <v>648</v>
      </c>
      <c r="B88" t="s">
        <v>662</v>
      </c>
      <c r="C88" t="s">
        <v>55</v>
      </c>
      <c r="D88" t="s">
        <v>655</v>
      </c>
      <c r="E88" s="2">
        <v>45107</v>
      </c>
      <c r="F88">
        <v>4</v>
      </c>
    </row>
    <row r="89" spans="1:6" x14ac:dyDescent="0.35">
      <c r="A89" t="s">
        <v>648</v>
      </c>
      <c r="B89" t="s">
        <v>662</v>
      </c>
      <c r="C89" t="s">
        <v>55</v>
      </c>
      <c r="D89" t="s">
        <v>655</v>
      </c>
      <c r="E89" s="2">
        <v>45138</v>
      </c>
      <c r="F89">
        <v>7</v>
      </c>
    </row>
    <row r="90" spans="1:6" x14ac:dyDescent="0.35">
      <c r="A90" t="s">
        <v>648</v>
      </c>
      <c r="B90" t="s">
        <v>662</v>
      </c>
      <c r="C90" t="s">
        <v>55</v>
      </c>
      <c r="D90" t="s">
        <v>655</v>
      </c>
      <c r="E90" s="2">
        <v>45169</v>
      </c>
      <c r="F90">
        <v>17</v>
      </c>
    </row>
    <row r="91" spans="1:6" x14ac:dyDescent="0.35">
      <c r="A91" t="s">
        <v>648</v>
      </c>
      <c r="B91" t="s">
        <v>662</v>
      </c>
      <c r="C91" t="s">
        <v>55</v>
      </c>
      <c r="D91" t="s">
        <v>655</v>
      </c>
      <c r="E91" s="2">
        <v>45199</v>
      </c>
      <c r="F91">
        <v>352</v>
      </c>
    </row>
    <row r="92" spans="1:6" x14ac:dyDescent="0.35">
      <c r="A92" t="s">
        <v>648</v>
      </c>
      <c r="B92" t="s">
        <v>662</v>
      </c>
      <c r="C92" t="s">
        <v>55</v>
      </c>
      <c r="D92" t="s">
        <v>655</v>
      </c>
      <c r="E92" s="2">
        <v>45230</v>
      </c>
      <c r="F92">
        <v>857</v>
      </c>
    </row>
    <row r="93" spans="1:6" x14ac:dyDescent="0.35">
      <c r="A93" t="s">
        <v>648</v>
      </c>
      <c r="B93" t="s">
        <v>662</v>
      </c>
      <c r="C93" t="s">
        <v>55</v>
      </c>
      <c r="D93" t="s">
        <v>655</v>
      </c>
      <c r="E93" s="2">
        <v>45260</v>
      </c>
      <c r="F93">
        <v>1014</v>
      </c>
    </row>
    <row r="94" spans="1:6" x14ac:dyDescent="0.35">
      <c r="A94" t="s">
        <v>648</v>
      </c>
      <c r="B94" t="s">
        <v>662</v>
      </c>
      <c r="C94" t="s">
        <v>55</v>
      </c>
      <c r="D94" t="s">
        <v>655</v>
      </c>
      <c r="E94" s="2">
        <v>45291</v>
      </c>
      <c r="F94">
        <v>1064</v>
      </c>
    </row>
    <row r="95" spans="1:6" x14ac:dyDescent="0.35">
      <c r="A95" t="s">
        <v>648</v>
      </c>
      <c r="B95" t="s">
        <v>662</v>
      </c>
      <c r="C95" t="s">
        <v>55</v>
      </c>
      <c r="D95" t="s">
        <v>655</v>
      </c>
      <c r="E95" s="2">
        <v>45322</v>
      </c>
      <c r="F95">
        <v>1181</v>
      </c>
    </row>
    <row r="96" spans="1:6" x14ac:dyDescent="0.35">
      <c r="A96" t="s">
        <v>648</v>
      </c>
      <c r="B96" t="s">
        <v>662</v>
      </c>
      <c r="C96" t="s">
        <v>55</v>
      </c>
      <c r="D96" t="s">
        <v>655</v>
      </c>
      <c r="E96" s="2">
        <v>45351</v>
      </c>
      <c r="F96">
        <v>1208</v>
      </c>
    </row>
    <row r="97" spans="1:6" x14ac:dyDescent="0.35">
      <c r="A97" t="s">
        <v>648</v>
      </c>
      <c r="B97" t="s">
        <v>662</v>
      </c>
      <c r="C97" t="s">
        <v>55</v>
      </c>
      <c r="D97" t="s">
        <v>655</v>
      </c>
      <c r="E97" s="2">
        <v>45382</v>
      </c>
      <c r="F97">
        <v>1383</v>
      </c>
    </row>
    <row r="98" spans="1:6" x14ac:dyDescent="0.35">
      <c r="A98" t="s">
        <v>648</v>
      </c>
      <c r="B98" t="s">
        <v>662</v>
      </c>
      <c r="C98" t="s">
        <v>55</v>
      </c>
      <c r="D98" t="s">
        <v>657</v>
      </c>
      <c r="E98" s="2">
        <v>45046</v>
      </c>
      <c r="F98">
        <v>0</v>
      </c>
    </row>
    <row r="99" spans="1:6" x14ac:dyDescent="0.35">
      <c r="A99" t="s">
        <v>648</v>
      </c>
      <c r="B99" t="s">
        <v>662</v>
      </c>
      <c r="C99" t="s">
        <v>55</v>
      </c>
      <c r="D99" t="s">
        <v>657</v>
      </c>
      <c r="E99" s="2">
        <v>45077</v>
      </c>
      <c r="F99">
        <v>0</v>
      </c>
    </row>
    <row r="100" spans="1:6" x14ac:dyDescent="0.35">
      <c r="A100" t="s">
        <v>648</v>
      </c>
      <c r="B100" t="s">
        <v>662</v>
      </c>
      <c r="C100" t="s">
        <v>55</v>
      </c>
      <c r="D100" t="s">
        <v>657</v>
      </c>
      <c r="E100" s="2">
        <v>45107</v>
      </c>
      <c r="F100">
        <v>0</v>
      </c>
    </row>
    <row r="101" spans="1:6" x14ac:dyDescent="0.35">
      <c r="A101" t="s">
        <v>648</v>
      </c>
      <c r="B101" t="s">
        <v>662</v>
      </c>
      <c r="C101" t="s">
        <v>55</v>
      </c>
      <c r="D101" t="s">
        <v>657</v>
      </c>
      <c r="E101" s="2">
        <v>45138</v>
      </c>
      <c r="F101">
        <v>0</v>
      </c>
    </row>
    <row r="102" spans="1:6" x14ac:dyDescent="0.35">
      <c r="A102" t="s">
        <v>648</v>
      </c>
      <c r="B102" t="s">
        <v>662</v>
      </c>
      <c r="C102" t="s">
        <v>55</v>
      </c>
      <c r="D102" t="s">
        <v>657</v>
      </c>
      <c r="E102" s="2">
        <v>45169</v>
      </c>
      <c r="F102">
        <v>1</v>
      </c>
    </row>
    <row r="103" spans="1:6" x14ac:dyDescent="0.35">
      <c r="A103" t="s">
        <v>648</v>
      </c>
      <c r="B103" t="s">
        <v>662</v>
      </c>
      <c r="C103" t="s">
        <v>55</v>
      </c>
      <c r="D103" t="s">
        <v>657</v>
      </c>
      <c r="E103" s="2">
        <v>45199</v>
      </c>
      <c r="F103">
        <v>2</v>
      </c>
    </row>
    <row r="104" spans="1:6" x14ac:dyDescent="0.35">
      <c r="A104" t="s">
        <v>648</v>
      </c>
      <c r="B104" t="s">
        <v>662</v>
      </c>
      <c r="C104" t="s">
        <v>55</v>
      </c>
      <c r="D104" t="s">
        <v>657</v>
      </c>
      <c r="E104" s="2">
        <v>45230</v>
      </c>
      <c r="F104">
        <v>0</v>
      </c>
    </row>
    <row r="105" spans="1:6" x14ac:dyDescent="0.35">
      <c r="A105" t="s">
        <v>648</v>
      </c>
      <c r="B105" t="s">
        <v>662</v>
      </c>
      <c r="C105" t="s">
        <v>55</v>
      </c>
      <c r="D105" t="s">
        <v>657</v>
      </c>
      <c r="E105" s="2">
        <v>45260</v>
      </c>
      <c r="F105">
        <v>2</v>
      </c>
    </row>
    <row r="106" spans="1:6" x14ac:dyDescent="0.35">
      <c r="A106" t="s">
        <v>648</v>
      </c>
      <c r="B106" t="s">
        <v>662</v>
      </c>
      <c r="C106" t="s">
        <v>55</v>
      </c>
      <c r="D106" t="s">
        <v>657</v>
      </c>
      <c r="E106" s="2">
        <v>45291</v>
      </c>
      <c r="F106">
        <v>3</v>
      </c>
    </row>
    <row r="107" spans="1:6" x14ac:dyDescent="0.35">
      <c r="A107" t="s">
        <v>648</v>
      </c>
      <c r="B107" t="s">
        <v>662</v>
      </c>
      <c r="C107" t="s">
        <v>55</v>
      </c>
      <c r="D107" t="s">
        <v>657</v>
      </c>
      <c r="E107" s="2">
        <v>45322</v>
      </c>
      <c r="F107">
        <v>3</v>
      </c>
    </row>
    <row r="108" spans="1:6" x14ac:dyDescent="0.35">
      <c r="A108" t="s">
        <v>648</v>
      </c>
      <c r="B108" t="s">
        <v>662</v>
      </c>
      <c r="C108" t="s">
        <v>55</v>
      </c>
      <c r="D108" t="s">
        <v>657</v>
      </c>
      <c r="E108" s="2">
        <v>45351</v>
      </c>
      <c r="F108">
        <v>3</v>
      </c>
    </row>
    <row r="109" spans="1:6" x14ac:dyDescent="0.35">
      <c r="A109" t="s">
        <v>648</v>
      </c>
      <c r="B109" t="s">
        <v>662</v>
      </c>
      <c r="C109" t="s">
        <v>55</v>
      </c>
      <c r="D109" t="s">
        <v>657</v>
      </c>
      <c r="E109" s="2">
        <v>45382</v>
      </c>
      <c r="F109">
        <v>3</v>
      </c>
    </row>
    <row r="110" spans="1:6" x14ac:dyDescent="0.35">
      <c r="A110" t="s">
        <v>648</v>
      </c>
      <c r="B110" t="s">
        <v>662</v>
      </c>
      <c r="C110" t="s">
        <v>55</v>
      </c>
      <c r="D110" t="s">
        <v>658</v>
      </c>
      <c r="E110" s="2">
        <v>45046</v>
      </c>
      <c r="F110">
        <v>0</v>
      </c>
    </row>
    <row r="111" spans="1:6" x14ac:dyDescent="0.35">
      <c r="A111" t="s">
        <v>648</v>
      </c>
      <c r="B111" t="s">
        <v>662</v>
      </c>
      <c r="C111" t="s">
        <v>55</v>
      </c>
      <c r="D111" t="s">
        <v>658</v>
      </c>
      <c r="E111" s="2">
        <v>45077</v>
      </c>
      <c r="F111">
        <v>0</v>
      </c>
    </row>
    <row r="112" spans="1:6" x14ac:dyDescent="0.35">
      <c r="A112" t="s">
        <v>648</v>
      </c>
      <c r="B112" t="s">
        <v>662</v>
      </c>
      <c r="C112" t="s">
        <v>55</v>
      </c>
      <c r="D112" t="s">
        <v>658</v>
      </c>
      <c r="E112" s="2">
        <v>45107</v>
      </c>
      <c r="F112">
        <v>0</v>
      </c>
    </row>
    <row r="113" spans="1:6" x14ac:dyDescent="0.35">
      <c r="A113" t="s">
        <v>648</v>
      </c>
      <c r="B113" t="s">
        <v>662</v>
      </c>
      <c r="C113" t="s">
        <v>55</v>
      </c>
      <c r="D113" t="s">
        <v>658</v>
      </c>
      <c r="E113" s="2">
        <v>45138</v>
      </c>
      <c r="F113">
        <v>0</v>
      </c>
    </row>
    <row r="114" spans="1:6" x14ac:dyDescent="0.35">
      <c r="A114" t="s">
        <v>648</v>
      </c>
      <c r="B114" t="s">
        <v>662</v>
      </c>
      <c r="C114" t="s">
        <v>55</v>
      </c>
      <c r="D114" t="s">
        <v>658</v>
      </c>
      <c r="E114" s="2">
        <v>45169</v>
      </c>
      <c r="F114">
        <v>0</v>
      </c>
    </row>
    <row r="115" spans="1:6" x14ac:dyDescent="0.35">
      <c r="A115" t="s">
        <v>648</v>
      </c>
      <c r="B115" t="s">
        <v>662</v>
      </c>
      <c r="C115" t="s">
        <v>55</v>
      </c>
      <c r="D115" t="s">
        <v>658</v>
      </c>
      <c r="E115" s="2">
        <v>45199</v>
      </c>
      <c r="F115">
        <v>103</v>
      </c>
    </row>
    <row r="116" spans="1:6" x14ac:dyDescent="0.35">
      <c r="A116" t="s">
        <v>648</v>
      </c>
      <c r="B116" t="s">
        <v>662</v>
      </c>
      <c r="C116" t="s">
        <v>55</v>
      </c>
      <c r="D116" t="s">
        <v>658</v>
      </c>
      <c r="E116" s="2">
        <v>45230</v>
      </c>
      <c r="F116">
        <v>180</v>
      </c>
    </row>
    <row r="117" spans="1:6" x14ac:dyDescent="0.35">
      <c r="A117" t="s">
        <v>648</v>
      </c>
      <c r="B117" t="s">
        <v>662</v>
      </c>
      <c r="C117" t="s">
        <v>55</v>
      </c>
      <c r="D117" t="s">
        <v>658</v>
      </c>
      <c r="E117" s="2">
        <v>45260</v>
      </c>
      <c r="F117">
        <v>254</v>
      </c>
    </row>
    <row r="118" spans="1:6" x14ac:dyDescent="0.35">
      <c r="A118" t="s">
        <v>648</v>
      </c>
      <c r="B118" t="s">
        <v>662</v>
      </c>
      <c r="C118" t="s">
        <v>55</v>
      </c>
      <c r="D118" t="s">
        <v>658</v>
      </c>
      <c r="E118" s="2">
        <v>45291</v>
      </c>
      <c r="F118">
        <v>263</v>
      </c>
    </row>
    <row r="119" spans="1:6" x14ac:dyDescent="0.35">
      <c r="A119" t="s">
        <v>648</v>
      </c>
      <c r="B119" t="s">
        <v>662</v>
      </c>
      <c r="C119" t="s">
        <v>55</v>
      </c>
      <c r="D119" t="s">
        <v>658</v>
      </c>
      <c r="E119" s="2">
        <v>45322</v>
      </c>
      <c r="F119">
        <v>266</v>
      </c>
    </row>
    <row r="120" spans="1:6" x14ac:dyDescent="0.35">
      <c r="A120" t="s">
        <v>648</v>
      </c>
      <c r="B120" t="s">
        <v>662</v>
      </c>
      <c r="C120" t="s">
        <v>55</v>
      </c>
      <c r="D120" t="s">
        <v>658</v>
      </c>
      <c r="E120" s="2">
        <v>45351</v>
      </c>
      <c r="F120">
        <v>292</v>
      </c>
    </row>
    <row r="121" spans="1:6" x14ac:dyDescent="0.35">
      <c r="A121" t="s">
        <v>648</v>
      </c>
      <c r="B121" t="s">
        <v>662</v>
      </c>
      <c r="C121" t="s">
        <v>55</v>
      </c>
      <c r="D121" t="s">
        <v>658</v>
      </c>
      <c r="E121" s="2">
        <v>45382</v>
      </c>
      <c r="F121">
        <v>306</v>
      </c>
    </row>
    <row r="122" spans="1:6" x14ac:dyDescent="0.35">
      <c r="A122" t="s">
        <v>648</v>
      </c>
      <c r="B122" t="s">
        <v>662</v>
      </c>
      <c r="C122" t="s">
        <v>55</v>
      </c>
      <c r="D122" t="s">
        <v>563</v>
      </c>
      <c r="E122" s="2">
        <v>45046</v>
      </c>
      <c r="F122">
        <v>0</v>
      </c>
    </row>
    <row r="123" spans="1:6" x14ac:dyDescent="0.35">
      <c r="A123" t="s">
        <v>648</v>
      </c>
      <c r="B123" t="s">
        <v>662</v>
      </c>
      <c r="C123" t="s">
        <v>55</v>
      </c>
      <c r="D123" t="s">
        <v>563</v>
      </c>
      <c r="E123" s="2">
        <v>45077</v>
      </c>
      <c r="F123">
        <v>0</v>
      </c>
    </row>
    <row r="124" spans="1:6" x14ac:dyDescent="0.35">
      <c r="A124" t="s">
        <v>648</v>
      </c>
      <c r="B124" t="s">
        <v>662</v>
      </c>
      <c r="C124" t="s">
        <v>55</v>
      </c>
      <c r="D124" t="s">
        <v>563</v>
      </c>
      <c r="E124" s="2">
        <v>45107</v>
      </c>
      <c r="F124">
        <v>0</v>
      </c>
    </row>
    <row r="125" spans="1:6" x14ac:dyDescent="0.35">
      <c r="A125" t="s">
        <v>648</v>
      </c>
      <c r="B125" t="s">
        <v>662</v>
      </c>
      <c r="C125" t="s">
        <v>55</v>
      </c>
      <c r="D125" t="s">
        <v>563</v>
      </c>
      <c r="E125" s="2">
        <v>45138</v>
      </c>
      <c r="F125">
        <v>0</v>
      </c>
    </row>
    <row r="126" spans="1:6" x14ac:dyDescent="0.35">
      <c r="A126" t="s">
        <v>648</v>
      </c>
      <c r="B126" t="s">
        <v>662</v>
      </c>
      <c r="C126" t="s">
        <v>55</v>
      </c>
      <c r="D126" t="s">
        <v>563</v>
      </c>
      <c r="E126" s="2">
        <v>45169</v>
      </c>
      <c r="F126">
        <v>0</v>
      </c>
    </row>
    <row r="127" spans="1:6" x14ac:dyDescent="0.35">
      <c r="A127" t="s">
        <v>648</v>
      </c>
      <c r="B127" t="s">
        <v>662</v>
      </c>
      <c r="C127" t="s">
        <v>55</v>
      </c>
      <c r="D127" t="s">
        <v>563</v>
      </c>
      <c r="E127" s="2">
        <v>45199</v>
      </c>
      <c r="F127">
        <v>4551</v>
      </c>
    </row>
    <row r="128" spans="1:6" x14ac:dyDescent="0.35">
      <c r="A128" t="s">
        <v>648</v>
      </c>
      <c r="B128" t="s">
        <v>662</v>
      </c>
      <c r="C128" t="s">
        <v>55</v>
      </c>
      <c r="D128" t="s">
        <v>563</v>
      </c>
      <c r="E128" s="2">
        <v>45230</v>
      </c>
      <c r="F128">
        <v>10760</v>
      </c>
    </row>
    <row r="129" spans="1:6" x14ac:dyDescent="0.35">
      <c r="A129" t="s">
        <v>648</v>
      </c>
      <c r="B129" t="s">
        <v>662</v>
      </c>
      <c r="C129" t="s">
        <v>55</v>
      </c>
      <c r="D129" t="s">
        <v>563</v>
      </c>
      <c r="E129" s="2">
        <v>45260</v>
      </c>
      <c r="F129">
        <v>10787</v>
      </c>
    </row>
    <row r="130" spans="1:6" x14ac:dyDescent="0.35">
      <c r="A130" t="s">
        <v>648</v>
      </c>
      <c r="B130" t="s">
        <v>662</v>
      </c>
      <c r="C130" t="s">
        <v>55</v>
      </c>
      <c r="D130" t="s">
        <v>563</v>
      </c>
      <c r="E130" s="2">
        <v>45291</v>
      </c>
      <c r="F130">
        <v>11079</v>
      </c>
    </row>
    <row r="131" spans="1:6" x14ac:dyDescent="0.35">
      <c r="A131" t="s">
        <v>648</v>
      </c>
      <c r="B131" t="s">
        <v>662</v>
      </c>
      <c r="C131" t="s">
        <v>55</v>
      </c>
      <c r="D131" t="s">
        <v>563</v>
      </c>
      <c r="E131" s="2">
        <v>45322</v>
      </c>
      <c r="F131">
        <v>10914</v>
      </c>
    </row>
    <row r="132" spans="1:6" x14ac:dyDescent="0.35">
      <c r="A132" t="s">
        <v>648</v>
      </c>
      <c r="B132" t="s">
        <v>662</v>
      </c>
      <c r="C132" t="s">
        <v>55</v>
      </c>
      <c r="D132" t="s">
        <v>563</v>
      </c>
      <c r="E132" s="2">
        <v>45351</v>
      </c>
      <c r="F132">
        <v>10690</v>
      </c>
    </row>
    <row r="133" spans="1:6" x14ac:dyDescent="0.35">
      <c r="A133" t="s">
        <v>648</v>
      </c>
      <c r="B133" t="s">
        <v>662</v>
      </c>
      <c r="C133" t="s">
        <v>55</v>
      </c>
      <c r="D133" t="s">
        <v>563</v>
      </c>
      <c r="E133" s="2">
        <v>45382</v>
      </c>
      <c r="F133">
        <v>11121</v>
      </c>
    </row>
    <row r="134" spans="1:6" x14ac:dyDescent="0.35">
      <c r="A134" t="s">
        <v>648</v>
      </c>
      <c r="B134" t="s">
        <v>662</v>
      </c>
      <c r="C134" t="s">
        <v>55</v>
      </c>
      <c r="D134" t="s">
        <v>661</v>
      </c>
      <c r="E134" s="2">
        <v>45046</v>
      </c>
      <c r="F134">
        <v>33</v>
      </c>
    </row>
    <row r="135" spans="1:6" x14ac:dyDescent="0.35">
      <c r="A135" t="s">
        <v>648</v>
      </c>
      <c r="B135" t="s">
        <v>662</v>
      </c>
      <c r="C135" t="s">
        <v>55</v>
      </c>
      <c r="D135" t="s">
        <v>661</v>
      </c>
      <c r="E135" s="2">
        <v>45077</v>
      </c>
      <c r="F135">
        <v>33</v>
      </c>
    </row>
    <row r="136" spans="1:6" x14ac:dyDescent="0.35">
      <c r="A136" t="s">
        <v>648</v>
      </c>
      <c r="B136" t="s">
        <v>662</v>
      </c>
      <c r="C136" t="s">
        <v>55</v>
      </c>
      <c r="D136" t="s">
        <v>661</v>
      </c>
      <c r="E136" s="2">
        <v>45107</v>
      </c>
      <c r="F136">
        <v>33</v>
      </c>
    </row>
    <row r="137" spans="1:6" x14ac:dyDescent="0.35">
      <c r="A137" t="s">
        <v>648</v>
      </c>
      <c r="B137" t="s">
        <v>662</v>
      </c>
      <c r="C137" t="s">
        <v>55</v>
      </c>
      <c r="D137" t="s">
        <v>661</v>
      </c>
      <c r="E137" s="2">
        <v>45138</v>
      </c>
      <c r="F137">
        <v>30</v>
      </c>
    </row>
    <row r="138" spans="1:6" x14ac:dyDescent="0.35">
      <c r="A138" t="s">
        <v>648</v>
      </c>
      <c r="B138" t="s">
        <v>662</v>
      </c>
      <c r="C138" t="s">
        <v>55</v>
      </c>
      <c r="D138" t="s">
        <v>661</v>
      </c>
      <c r="E138" s="2">
        <v>45169</v>
      </c>
      <c r="F138">
        <v>33</v>
      </c>
    </row>
    <row r="139" spans="1:6" x14ac:dyDescent="0.35">
      <c r="A139" t="s">
        <v>648</v>
      </c>
      <c r="B139" t="s">
        <v>662</v>
      </c>
      <c r="C139" t="s">
        <v>55</v>
      </c>
      <c r="D139" t="s">
        <v>661</v>
      </c>
      <c r="E139" s="2">
        <v>45199</v>
      </c>
      <c r="F139">
        <v>32</v>
      </c>
    </row>
    <row r="140" spans="1:6" x14ac:dyDescent="0.35">
      <c r="A140" t="s">
        <v>648</v>
      </c>
      <c r="B140" t="s">
        <v>662</v>
      </c>
      <c r="C140" t="s">
        <v>55</v>
      </c>
      <c r="D140" t="s">
        <v>661</v>
      </c>
      <c r="E140" s="2">
        <v>45230</v>
      </c>
      <c r="F140">
        <v>19</v>
      </c>
    </row>
    <row r="141" spans="1:6" x14ac:dyDescent="0.35">
      <c r="A141" t="s">
        <v>648</v>
      </c>
      <c r="B141" t="s">
        <v>662</v>
      </c>
      <c r="C141" t="s">
        <v>55</v>
      </c>
      <c r="D141" t="s">
        <v>661</v>
      </c>
      <c r="E141" s="2">
        <v>45260</v>
      </c>
      <c r="F141">
        <v>14</v>
      </c>
    </row>
    <row r="142" spans="1:6" x14ac:dyDescent="0.35">
      <c r="A142" t="s">
        <v>648</v>
      </c>
      <c r="B142" t="s">
        <v>662</v>
      </c>
      <c r="C142" t="s">
        <v>55</v>
      </c>
      <c r="D142" t="s">
        <v>661</v>
      </c>
      <c r="E142" s="2">
        <v>45291</v>
      </c>
      <c r="F142">
        <v>18</v>
      </c>
    </row>
    <row r="143" spans="1:6" x14ac:dyDescent="0.35">
      <c r="A143" t="s">
        <v>648</v>
      </c>
      <c r="B143" t="s">
        <v>662</v>
      </c>
      <c r="C143" t="s">
        <v>55</v>
      </c>
      <c r="D143" t="s">
        <v>661</v>
      </c>
      <c r="E143" s="2">
        <v>45322</v>
      </c>
      <c r="F143">
        <v>16</v>
      </c>
    </row>
    <row r="144" spans="1:6" x14ac:dyDescent="0.35">
      <c r="A144" t="s">
        <v>648</v>
      </c>
      <c r="B144" t="s">
        <v>662</v>
      </c>
      <c r="C144" t="s">
        <v>55</v>
      </c>
      <c r="D144" t="s">
        <v>661</v>
      </c>
      <c r="E144" s="2">
        <v>45351</v>
      </c>
      <c r="F144">
        <v>15</v>
      </c>
    </row>
    <row r="145" spans="1:6" x14ac:dyDescent="0.35">
      <c r="A145" t="s">
        <v>648</v>
      </c>
      <c r="B145" t="s">
        <v>662</v>
      </c>
      <c r="C145" t="s">
        <v>55</v>
      </c>
      <c r="D145" t="s">
        <v>661</v>
      </c>
      <c r="E145" s="2">
        <v>45382</v>
      </c>
      <c r="F145">
        <v>14</v>
      </c>
    </row>
    <row r="146" spans="1:6" x14ac:dyDescent="0.35">
      <c r="A146" t="s">
        <v>648</v>
      </c>
      <c r="B146" t="s">
        <v>663</v>
      </c>
      <c r="C146" t="s">
        <v>55</v>
      </c>
      <c r="D146" t="s">
        <v>564</v>
      </c>
      <c r="E146" s="2">
        <v>45046</v>
      </c>
      <c r="F146">
        <v>9023</v>
      </c>
    </row>
    <row r="147" spans="1:6" x14ac:dyDescent="0.35">
      <c r="A147" t="s">
        <v>648</v>
      </c>
      <c r="B147" t="s">
        <v>663</v>
      </c>
      <c r="C147" t="s">
        <v>55</v>
      </c>
      <c r="D147" t="s">
        <v>564</v>
      </c>
      <c r="E147" s="2">
        <v>45077</v>
      </c>
      <c r="F147">
        <v>8983</v>
      </c>
    </row>
    <row r="148" spans="1:6" x14ac:dyDescent="0.35">
      <c r="A148" t="s">
        <v>648</v>
      </c>
      <c r="B148" t="s">
        <v>663</v>
      </c>
      <c r="C148" t="s">
        <v>55</v>
      </c>
      <c r="D148" t="s">
        <v>564</v>
      </c>
      <c r="E148" s="2">
        <v>45107</v>
      </c>
      <c r="F148">
        <v>9092</v>
      </c>
    </row>
    <row r="149" spans="1:6" x14ac:dyDescent="0.35">
      <c r="A149" t="s">
        <v>648</v>
      </c>
      <c r="B149" t="s">
        <v>663</v>
      </c>
      <c r="C149" t="s">
        <v>55</v>
      </c>
      <c r="D149" t="s">
        <v>564</v>
      </c>
      <c r="E149" s="2">
        <v>45138</v>
      </c>
      <c r="F149">
        <v>9263</v>
      </c>
    </row>
    <row r="150" spans="1:6" x14ac:dyDescent="0.35">
      <c r="A150" t="s">
        <v>648</v>
      </c>
      <c r="B150" t="s">
        <v>663</v>
      </c>
      <c r="C150" t="s">
        <v>55</v>
      </c>
      <c r="D150" t="s">
        <v>564</v>
      </c>
      <c r="E150" s="2">
        <v>45169</v>
      </c>
      <c r="F150">
        <v>9178</v>
      </c>
    </row>
    <row r="151" spans="1:6" x14ac:dyDescent="0.35">
      <c r="A151" t="s">
        <v>648</v>
      </c>
      <c r="B151" t="s">
        <v>663</v>
      </c>
      <c r="C151" t="s">
        <v>55</v>
      </c>
      <c r="D151" t="s">
        <v>564</v>
      </c>
      <c r="E151" s="2">
        <v>45199</v>
      </c>
      <c r="F151">
        <v>8990</v>
      </c>
    </row>
    <row r="152" spans="1:6" x14ac:dyDescent="0.35">
      <c r="A152" t="s">
        <v>648</v>
      </c>
      <c r="B152" t="s">
        <v>663</v>
      </c>
      <c r="C152" t="s">
        <v>55</v>
      </c>
      <c r="D152" t="s">
        <v>564</v>
      </c>
      <c r="E152" s="2">
        <v>45230</v>
      </c>
      <c r="F152">
        <v>8520</v>
      </c>
    </row>
    <row r="153" spans="1:6" x14ac:dyDescent="0.35">
      <c r="A153" t="s">
        <v>648</v>
      </c>
      <c r="B153" t="s">
        <v>663</v>
      </c>
      <c r="C153" t="s">
        <v>55</v>
      </c>
      <c r="D153" t="s">
        <v>564</v>
      </c>
      <c r="E153" s="2">
        <v>45260</v>
      </c>
      <c r="F153">
        <v>8021</v>
      </c>
    </row>
    <row r="154" spans="1:6" x14ac:dyDescent="0.35">
      <c r="A154" t="s">
        <v>648</v>
      </c>
      <c r="B154" t="s">
        <v>663</v>
      </c>
      <c r="C154" t="s">
        <v>55</v>
      </c>
      <c r="D154" t="s">
        <v>564</v>
      </c>
      <c r="E154" s="2">
        <v>45291</v>
      </c>
      <c r="F154">
        <v>7934</v>
      </c>
    </row>
    <row r="155" spans="1:6" x14ac:dyDescent="0.35">
      <c r="A155" t="s">
        <v>648</v>
      </c>
      <c r="B155" t="s">
        <v>663</v>
      </c>
      <c r="C155" t="s">
        <v>55</v>
      </c>
      <c r="D155" t="s">
        <v>564</v>
      </c>
      <c r="E155" s="2">
        <v>45322</v>
      </c>
      <c r="F155">
        <v>7836</v>
      </c>
    </row>
    <row r="156" spans="1:6" x14ac:dyDescent="0.35">
      <c r="A156" t="s">
        <v>648</v>
      </c>
      <c r="B156" t="s">
        <v>663</v>
      </c>
      <c r="C156" t="s">
        <v>55</v>
      </c>
      <c r="D156" t="s">
        <v>564</v>
      </c>
      <c r="E156" s="2">
        <v>45351</v>
      </c>
      <c r="F156">
        <v>7845</v>
      </c>
    </row>
    <row r="157" spans="1:6" x14ac:dyDescent="0.35">
      <c r="A157" t="s">
        <v>648</v>
      </c>
      <c r="B157" t="s">
        <v>663</v>
      </c>
      <c r="C157" t="s">
        <v>55</v>
      </c>
      <c r="D157" t="s">
        <v>564</v>
      </c>
      <c r="E157" s="2">
        <v>45382</v>
      </c>
      <c r="F157">
        <v>7792</v>
      </c>
    </row>
    <row r="158" spans="1:6" x14ac:dyDescent="0.35">
      <c r="A158" t="s">
        <v>648</v>
      </c>
      <c r="B158" t="s">
        <v>663</v>
      </c>
      <c r="C158" t="s">
        <v>55</v>
      </c>
      <c r="D158" t="s">
        <v>655</v>
      </c>
      <c r="E158" s="2">
        <v>45046</v>
      </c>
      <c r="F158">
        <v>2</v>
      </c>
    </row>
    <row r="159" spans="1:6" x14ac:dyDescent="0.35">
      <c r="A159" t="s">
        <v>648</v>
      </c>
      <c r="B159" t="s">
        <v>663</v>
      </c>
      <c r="C159" t="s">
        <v>55</v>
      </c>
      <c r="D159" t="s">
        <v>655</v>
      </c>
      <c r="E159" s="2">
        <v>45077</v>
      </c>
      <c r="F159">
        <v>13</v>
      </c>
    </row>
    <row r="160" spans="1:6" x14ac:dyDescent="0.35">
      <c r="A160" t="s">
        <v>648</v>
      </c>
      <c r="B160" t="s">
        <v>663</v>
      </c>
      <c r="C160" t="s">
        <v>55</v>
      </c>
      <c r="D160" t="s">
        <v>655</v>
      </c>
      <c r="E160" s="2">
        <v>45107</v>
      </c>
      <c r="F160">
        <v>14</v>
      </c>
    </row>
    <row r="161" spans="1:6" x14ac:dyDescent="0.35">
      <c r="A161" t="s">
        <v>648</v>
      </c>
      <c r="B161" t="s">
        <v>663</v>
      </c>
      <c r="C161" t="s">
        <v>55</v>
      </c>
      <c r="D161" t="s">
        <v>655</v>
      </c>
      <c r="E161" s="2">
        <v>45138</v>
      </c>
      <c r="F161">
        <v>14</v>
      </c>
    </row>
    <row r="162" spans="1:6" x14ac:dyDescent="0.35">
      <c r="A162" t="s">
        <v>648</v>
      </c>
      <c r="B162" t="s">
        <v>663</v>
      </c>
      <c r="C162" t="s">
        <v>55</v>
      </c>
      <c r="D162" t="s">
        <v>655</v>
      </c>
      <c r="E162" s="2">
        <v>45169</v>
      </c>
      <c r="F162">
        <v>23</v>
      </c>
    </row>
    <row r="163" spans="1:6" x14ac:dyDescent="0.35">
      <c r="A163" t="s">
        <v>648</v>
      </c>
      <c r="B163" t="s">
        <v>663</v>
      </c>
      <c r="C163" t="s">
        <v>55</v>
      </c>
      <c r="D163" t="s">
        <v>655</v>
      </c>
      <c r="E163" s="2">
        <v>45199</v>
      </c>
      <c r="F163">
        <v>245</v>
      </c>
    </row>
    <row r="164" spans="1:6" x14ac:dyDescent="0.35">
      <c r="A164" t="s">
        <v>648</v>
      </c>
      <c r="B164" t="s">
        <v>663</v>
      </c>
      <c r="C164" t="s">
        <v>55</v>
      </c>
      <c r="D164" t="s">
        <v>655</v>
      </c>
      <c r="E164" s="2">
        <v>45230</v>
      </c>
      <c r="F164">
        <v>559</v>
      </c>
    </row>
    <row r="165" spans="1:6" x14ac:dyDescent="0.35">
      <c r="A165" t="s">
        <v>648</v>
      </c>
      <c r="B165" t="s">
        <v>663</v>
      </c>
      <c r="C165" t="s">
        <v>55</v>
      </c>
      <c r="D165" t="s">
        <v>655</v>
      </c>
      <c r="E165" s="2">
        <v>45260</v>
      </c>
      <c r="F165">
        <v>630</v>
      </c>
    </row>
    <row r="166" spans="1:6" x14ac:dyDescent="0.35">
      <c r="A166" t="s">
        <v>648</v>
      </c>
      <c r="B166" t="s">
        <v>663</v>
      </c>
      <c r="C166" t="s">
        <v>55</v>
      </c>
      <c r="D166" t="s">
        <v>655</v>
      </c>
      <c r="E166" s="2">
        <v>45291</v>
      </c>
      <c r="F166">
        <v>672</v>
      </c>
    </row>
    <row r="167" spans="1:6" x14ac:dyDescent="0.35">
      <c r="A167" t="s">
        <v>648</v>
      </c>
      <c r="B167" t="s">
        <v>663</v>
      </c>
      <c r="C167" t="s">
        <v>55</v>
      </c>
      <c r="D167" t="s">
        <v>655</v>
      </c>
      <c r="E167" s="2">
        <v>45322</v>
      </c>
      <c r="F167">
        <v>745</v>
      </c>
    </row>
    <row r="168" spans="1:6" x14ac:dyDescent="0.35">
      <c r="A168" t="s">
        <v>648</v>
      </c>
      <c r="B168" t="s">
        <v>663</v>
      </c>
      <c r="C168" t="s">
        <v>55</v>
      </c>
      <c r="D168" t="s">
        <v>655</v>
      </c>
      <c r="E168" s="2">
        <v>45351</v>
      </c>
      <c r="F168">
        <v>791</v>
      </c>
    </row>
    <row r="169" spans="1:6" x14ac:dyDescent="0.35">
      <c r="A169" t="s">
        <v>648</v>
      </c>
      <c r="B169" t="s">
        <v>663</v>
      </c>
      <c r="C169" t="s">
        <v>55</v>
      </c>
      <c r="D169" t="s">
        <v>655</v>
      </c>
      <c r="E169" s="2">
        <v>45382</v>
      </c>
      <c r="F169">
        <v>843</v>
      </c>
    </row>
    <row r="170" spans="1:6" x14ac:dyDescent="0.35">
      <c r="A170" t="s">
        <v>648</v>
      </c>
      <c r="B170" t="s">
        <v>663</v>
      </c>
      <c r="C170" t="s">
        <v>55</v>
      </c>
      <c r="D170" t="s">
        <v>657</v>
      </c>
      <c r="E170" s="2">
        <v>45046</v>
      </c>
      <c r="F170">
        <v>0</v>
      </c>
    </row>
    <row r="171" spans="1:6" x14ac:dyDescent="0.35">
      <c r="A171" t="s">
        <v>648</v>
      </c>
      <c r="B171" t="s">
        <v>663</v>
      </c>
      <c r="C171" t="s">
        <v>55</v>
      </c>
      <c r="D171" t="s">
        <v>657</v>
      </c>
      <c r="E171" s="2">
        <v>45077</v>
      </c>
      <c r="F171">
        <v>0</v>
      </c>
    </row>
    <row r="172" spans="1:6" x14ac:dyDescent="0.35">
      <c r="A172" t="s">
        <v>648</v>
      </c>
      <c r="B172" t="s">
        <v>663</v>
      </c>
      <c r="C172" t="s">
        <v>55</v>
      </c>
      <c r="D172" t="s">
        <v>657</v>
      </c>
      <c r="E172" s="2">
        <v>45107</v>
      </c>
      <c r="F172">
        <v>0</v>
      </c>
    </row>
    <row r="173" spans="1:6" x14ac:dyDescent="0.35">
      <c r="A173" t="s">
        <v>648</v>
      </c>
      <c r="B173" t="s">
        <v>663</v>
      </c>
      <c r="C173" t="s">
        <v>55</v>
      </c>
      <c r="D173" t="s">
        <v>657</v>
      </c>
      <c r="E173" s="2">
        <v>45138</v>
      </c>
      <c r="F173">
        <v>0</v>
      </c>
    </row>
    <row r="174" spans="1:6" x14ac:dyDescent="0.35">
      <c r="A174" t="s">
        <v>648</v>
      </c>
      <c r="B174" t="s">
        <v>663</v>
      </c>
      <c r="C174" t="s">
        <v>55</v>
      </c>
      <c r="D174" t="s">
        <v>657</v>
      </c>
      <c r="E174" s="2">
        <v>45169</v>
      </c>
      <c r="F174">
        <v>0</v>
      </c>
    </row>
    <row r="175" spans="1:6" x14ac:dyDescent="0.35">
      <c r="A175" t="s">
        <v>648</v>
      </c>
      <c r="B175" t="s">
        <v>663</v>
      </c>
      <c r="C175" t="s">
        <v>55</v>
      </c>
      <c r="D175" t="s">
        <v>657</v>
      </c>
      <c r="E175" s="2">
        <v>45199</v>
      </c>
      <c r="F175">
        <v>3</v>
      </c>
    </row>
    <row r="176" spans="1:6" x14ac:dyDescent="0.35">
      <c r="A176" t="s">
        <v>648</v>
      </c>
      <c r="B176" t="s">
        <v>663</v>
      </c>
      <c r="C176" t="s">
        <v>55</v>
      </c>
      <c r="D176" t="s">
        <v>657</v>
      </c>
      <c r="E176" s="2">
        <v>45230</v>
      </c>
      <c r="F176">
        <v>4</v>
      </c>
    </row>
    <row r="177" spans="1:6" x14ac:dyDescent="0.35">
      <c r="A177" t="s">
        <v>648</v>
      </c>
      <c r="B177" t="s">
        <v>663</v>
      </c>
      <c r="C177" t="s">
        <v>55</v>
      </c>
      <c r="D177" t="s">
        <v>657</v>
      </c>
      <c r="E177" s="2">
        <v>45260</v>
      </c>
      <c r="F177">
        <v>3</v>
      </c>
    </row>
    <row r="178" spans="1:6" x14ac:dyDescent="0.35">
      <c r="A178" t="s">
        <v>648</v>
      </c>
      <c r="B178" t="s">
        <v>663</v>
      </c>
      <c r="C178" t="s">
        <v>55</v>
      </c>
      <c r="D178" t="s">
        <v>657</v>
      </c>
      <c r="E178" s="2">
        <v>45291</v>
      </c>
      <c r="F178">
        <v>4</v>
      </c>
    </row>
    <row r="179" spans="1:6" x14ac:dyDescent="0.35">
      <c r="A179" t="s">
        <v>648</v>
      </c>
      <c r="B179" t="s">
        <v>663</v>
      </c>
      <c r="C179" t="s">
        <v>55</v>
      </c>
      <c r="D179" t="s">
        <v>657</v>
      </c>
      <c r="E179" s="2">
        <v>45322</v>
      </c>
      <c r="F179">
        <v>4</v>
      </c>
    </row>
    <row r="180" spans="1:6" x14ac:dyDescent="0.35">
      <c r="A180" t="s">
        <v>648</v>
      </c>
      <c r="B180" t="s">
        <v>663</v>
      </c>
      <c r="C180" t="s">
        <v>55</v>
      </c>
      <c r="D180" t="s">
        <v>657</v>
      </c>
      <c r="E180" s="2">
        <v>45351</v>
      </c>
      <c r="F180">
        <v>4</v>
      </c>
    </row>
    <row r="181" spans="1:6" x14ac:dyDescent="0.35">
      <c r="A181" t="s">
        <v>648</v>
      </c>
      <c r="B181" t="s">
        <v>663</v>
      </c>
      <c r="C181" t="s">
        <v>55</v>
      </c>
      <c r="D181" t="s">
        <v>657</v>
      </c>
      <c r="E181" s="2">
        <v>45382</v>
      </c>
      <c r="F181">
        <v>5</v>
      </c>
    </row>
    <row r="182" spans="1:6" x14ac:dyDescent="0.35">
      <c r="A182" t="s">
        <v>648</v>
      </c>
      <c r="B182" t="s">
        <v>663</v>
      </c>
      <c r="C182" t="s">
        <v>55</v>
      </c>
      <c r="D182" t="s">
        <v>658</v>
      </c>
      <c r="E182" s="2">
        <v>45046</v>
      </c>
      <c r="F182">
        <v>0</v>
      </c>
    </row>
    <row r="183" spans="1:6" x14ac:dyDescent="0.35">
      <c r="A183" t="s">
        <v>648</v>
      </c>
      <c r="B183" t="s">
        <v>663</v>
      </c>
      <c r="C183" t="s">
        <v>55</v>
      </c>
      <c r="D183" t="s">
        <v>658</v>
      </c>
      <c r="E183" s="2">
        <v>45077</v>
      </c>
      <c r="F183">
        <v>0</v>
      </c>
    </row>
    <row r="184" spans="1:6" x14ac:dyDescent="0.35">
      <c r="A184" t="s">
        <v>648</v>
      </c>
      <c r="B184" t="s">
        <v>663</v>
      </c>
      <c r="C184" t="s">
        <v>55</v>
      </c>
      <c r="D184" t="s">
        <v>658</v>
      </c>
      <c r="E184" s="2">
        <v>45107</v>
      </c>
      <c r="F184">
        <v>0</v>
      </c>
    </row>
    <row r="185" spans="1:6" x14ac:dyDescent="0.35">
      <c r="A185" t="s">
        <v>648</v>
      </c>
      <c r="B185" t="s">
        <v>663</v>
      </c>
      <c r="C185" t="s">
        <v>55</v>
      </c>
      <c r="D185" t="s">
        <v>658</v>
      </c>
      <c r="E185" s="2">
        <v>45138</v>
      </c>
      <c r="F185">
        <v>0</v>
      </c>
    </row>
    <row r="186" spans="1:6" x14ac:dyDescent="0.35">
      <c r="A186" t="s">
        <v>648</v>
      </c>
      <c r="B186" t="s">
        <v>663</v>
      </c>
      <c r="C186" t="s">
        <v>55</v>
      </c>
      <c r="D186" t="s">
        <v>658</v>
      </c>
      <c r="E186" s="2">
        <v>45169</v>
      </c>
      <c r="F186">
        <v>0</v>
      </c>
    </row>
    <row r="187" spans="1:6" x14ac:dyDescent="0.35">
      <c r="A187" t="s">
        <v>648</v>
      </c>
      <c r="B187" t="s">
        <v>663</v>
      </c>
      <c r="C187" t="s">
        <v>55</v>
      </c>
      <c r="D187" t="s">
        <v>658</v>
      </c>
      <c r="E187" s="2">
        <v>45199</v>
      </c>
      <c r="F187">
        <v>109</v>
      </c>
    </row>
    <row r="188" spans="1:6" x14ac:dyDescent="0.35">
      <c r="A188" t="s">
        <v>648</v>
      </c>
      <c r="B188" t="s">
        <v>663</v>
      </c>
      <c r="C188" t="s">
        <v>55</v>
      </c>
      <c r="D188" t="s">
        <v>658</v>
      </c>
      <c r="E188" s="2">
        <v>45230</v>
      </c>
      <c r="F188">
        <v>221</v>
      </c>
    </row>
    <row r="189" spans="1:6" x14ac:dyDescent="0.35">
      <c r="A189" t="s">
        <v>648</v>
      </c>
      <c r="B189" t="s">
        <v>663</v>
      </c>
      <c r="C189" t="s">
        <v>55</v>
      </c>
      <c r="D189" t="s">
        <v>658</v>
      </c>
      <c r="E189" s="2">
        <v>45260</v>
      </c>
      <c r="F189">
        <v>185</v>
      </c>
    </row>
    <row r="190" spans="1:6" x14ac:dyDescent="0.35">
      <c r="A190" t="s">
        <v>648</v>
      </c>
      <c r="B190" t="s">
        <v>663</v>
      </c>
      <c r="C190" t="s">
        <v>55</v>
      </c>
      <c r="D190" t="s">
        <v>658</v>
      </c>
      <c r="E190" s="2">
        <v>45291</v>
      </c>
      <c r="F190">
        <v>192</v>
      </c>
    </row>
    <row r="191" spans="1:6" x14ac:dyDescent="0.35">
      <c r="A191" t="s">
        <v>648</v>
      </c>
      <c r="B191" t="s">
        <v>663</v>
      </c>
      <c r="C191" t="s">
        <v>55</v>
      </c>
      <c r="D191" t="s">
        <v>658</v>
      </c>
      <c r="E191" s="2">
        <v>45322</v>
      </c>
      <c r="F191">
        <v>199</v>
      </c>
    </row>
    <row r="192" spans="1:6" x14ac:dyDescent="0.35">
      <c r="A192" t="s">
        <v>648</v>
      </c>
      <c r="B192" t="s">
        <v>663</v>
      </c>
      <c r="C192" t="s">
        <v>55</v>
      </c>
      <c r="D192" t="s">
        <v>658</v>
      </c>
      <c r="E192" s="2">
        <v>45351</v>
      </c>
      <c r="F192">
        <v>227</v>
      </c>
    </row>
    <row r="193" spans="1:6" x14ac:dyDescent="0.35">
      <c r="A193" t="s">
        <v>648</v>
      </c>
      <c r="B193" t="s">
        <v>663</v>
      </c>
      <c r="C193" t="s">
        <v>55</v>
      </c>
      <c r="D193" t="s">
        <v>658</v>
      </c>
      <c r="E193" s="2">
        <v>45382</v>
      </c>
      <c r="F193">
        <v>230</v>
      </c>
    </row>
    <row r="194" spans="1:6" x14ac:dyDescent="0.35">
      <c r="A194" t="s">
        <v>648</v>
      </c>
      <c r="B194" t="s">
        <v>663</v>
      </c>
      <c r="C194" t="s">
        <v>55</v>
      </c>
      <c r="D194" t="s">
        <v>563</v>
      </c>
      <c r="E194" s="2">
        <v>45046</v>
      </c>
      <c r="F194">
        <v>0</v>
      </c>
    </row>
    <row r="195" spans="1:6" x14ac:dyDescent="0.35">
      <c r="A195" t="s">
        <v>648</v>
      </c>
      <c r="B195" t="s">
        <v>663</v>
      </c>
      <c r="C195" t="s">
        <v>55</v>
      </c>
      <c r="D195" t="s">
        <v>563</v>
      </c>
      <c r="E195" s="2">
        <v>45077</v>
      </c>
      <c r="F195">
        <v>0</v>
      </c>
    </row>
    <row r="196" spans="1:6" x14ac:dyDescent="0.35">
      <c r="A196" t="s">
        <v>648</v>
      </c>
      <c r="B196" t="s">
        <v>663</v>
      </c>
      <c r="C196" t="s">
        <v>55</v>
      </c>
      <c r="D196" t="s">
        <v>563</v>
      </c>
      <c r="E196" s="2">
        <v>45107</v>
      </c>
      <c r="F196">
        <v>0</v>
      </c>
    </row>
    <row r="197" spans="1:6" x14ac:dyDescent="0.35">
      <c r="A197" t="s">
        <v>648</v>
      </c>
      <c r="B197" t="s">
        <v>663</v>
      </c>
      <c r="C197" t="s">
        <v>55</v>
      </c>
      <c r="D197" t="s">
        <v>563</v>
      </c>
      <c r="E197" s="2">
        <v>45138</v>
      </c>
      <c r="F197">
        <v>0</v>
      </c>
    </row>
    <row r="198" spans="1:6" x14ac:dyDescent="0.35">
      <c r="A198" t="s">
        <v>648</v>
      </c>
      <c r="B198" t="s">
        <v>663</v>
      </c>
      <c r="C198" t="s">
        <v>55</v>
      </c>
      <c r="D198" t="s">
        <v>563</v>
      </c>
      <c r="E198" s="2">
        <v>45169</v>
      </c>
      <c r="F198">
        <v>0</v>
      </c>
    </row>
    <row r="199" spans="1:6" x14ac:dyDescent="0.35">
      <c r="A199" t="s">
        <v>648</v>
      </c>
      <c r="B199" t="s">
        <v>663</v>
      </c>
      <c r="C199" t="s">
        <v>55</v>
      </c>
      <c r="D199" t="s">
        <v>563</v>
      </c>
      <c r="E199" s="2">
        <v>45199</v>
      </c>
      <c r="F199">
        <v>2522</v>
      </c>
    </row>
    <row r="200" spans="1:6" x14ac:dyDescent="0.35">
      <c r="A200" t="s">
        <v>648</v>
      </c>
      <c r="B200" t="s">
        <v>663</v>
      </c>
      <c r="C200" t="s">
        <v>55</v>
      </c>
      <c r="D200" t="s">
        <v>563</v>
      </c>
      <c r="E200" s="2">
        <v>45230</v>
      </c>
      <c r="F200">
        <v>6729</v>
      </c>
    </row>
    <row r="201" spans="1:6" x14ac:dyDescent="0.35">
      <c r="A201" t="s">
        <v>648</v>
      </c>
      <c r="B201" t="s">
        <v>663</v>
      </c>
      <c r="C201" t="s">
        <v>55</v>
      </c>
      <c r="D201" t="s">
        <v>563</v>
      </c>
      <c r="E201" s="2">
        <v>45260</v>
      </c>
      <c r="F201">
        <v>6838</v>
      </c>
    </row>
    <row r="202" spans="1:6" x14ac:dyDescent="0.35">
      <c r="A202" t="s">
        <v>648</v>
      </c>
      <c r="B202" t="s">
        <v>663</v>
      </c>
      <c r="C202" t="s">
        <v>55</v>
      </c>
      <c r="D202" t="s">
        <v>563</v>
      </c>
      <c r="E202" s="2">
        <v>45291</v>
      </c>
      <c r="F202">
        <v>6941</v>
      </c>
    </row>
    <row r="203" spans="1:6" x14ac:dyDescent="0.35">
      <c r="A203" t="s">
        <v>648</v>
      </c>
      <c r="B203" t="s">
        <v>663</v>
      </c>
      <c r="C203" t="s">
        <v>55</v>
      </c>
      <c r="D203" t="s">
        <v>563</v>
      </c>
      <c r="E203" s="2">
        <v>45322</v>
      </c>
      <c r="F203">
        <v>6916</v>
      </c>
    </row>
    <row r="204" spans="1:6" x14ac:dyDescent="0.35">
      <c r="A204" t="s">
        <v>648</v>
      </c>
      <c r="B204" t="s">
        <v>663</v>
      </c>
      <c r="C204" t="s">
        <v>55</v>
      </c>
      <c r="D204" t="s">
        <v>563</v>
      </c>
      <c r="E204" s="2">
        <v>45351</v>
      </c>
      <c r="F204">
        <v>6961</v>
      </c>
    </row>
    <row r="205" spans="1:6" x14ac:dyDescent="0.35">
      <c r="A205" t="s">
        <v>648</v>
      </c>
      <c r="B205" t="s">
        <v>663</v>
      </c>
      <c r="C205" t="s">
        <v>55</v>
      </c>
      <c r="D205" t="s">
        <v>563</v>
      </c>
      <c r="E205" s="2">
        <v>45382</v>
      </c>
      <c r="F205">
        <v>6937</v>
      </c>
    </row>
    <row r="206" spans="1:6" x14ac:dyDescent="0.35">
      <c r="A206" t="s">
        <v>648</v>
      </c>
      <c r="B206" t="s">
        <v>663</v>
      </c>
      <c r="C206" t="s">
        <v>55</v>
      </c>
      <c r="D206" t="s">
        <v>661</v>
      </c>
      <c r="E206" s="2">
        <v>45046</v>
      </c>
      <c r="F206">
        <v>25</v>
      </c>
    </row>
    <row r="207" spans="1:6" x14ac:dyDescent="0.35">
      <c r="A207" t="s">
        <v>648</v>
      </c>
      <c r="B207" t="s">
        <v>663</v>
      </c>
      <c r="C207" t="s">
        <v>55</v>
      </c>
      <c r="D207" t="s">
        <v>661</v>
      </c>
      <c r="E207" s="2">
        <v>45077</v>
      </c>
      <c r="F207">
        <v>22</v>
      </c>
    </row>
    <row r="208" spans="1:6" x14ac:dyDescent="0.35">
      <c r="A208" t="s">
        <v>648</v>
      </c>
      <c r="B208" t="s">
        <v>663</v>
      </c>
      <c r="C208" t="s">
        <v>55</v>
      </c>
      <c r="D208" t="s">
        <v>661</v>
      </c>
      <c r="E208" s="2">
        <v>45107</v>
      </c>
      <c r="F208">
        <v>23</v>
      </c>
    </row>
    <row r="209" spans="1:6" x14ac:dyDescent="0.35">
      <c r="A209" t="s">
        <v>648</v>
      </c>
      <c r="B209" t="s">
        <v>663</v>
      </c>
      <c r="C209" t="s">
        <v>55</v>
      </c>
      <c r="D209" t="s">
        <v>661</v>
      </c>
      <c r="E209" s="2">
        <v>45138</v>
      </c>
      <c r="F209">
        <v>26</v>
      </c>
    </row>
    <row r="210" spans="1:6" x14ac:dyDescent="0.35">
      <c r="A210" t="s">
        <v>648</v>
      </c>
      <c r="B210" t="s">
        <v>663</v>
      </c>
      <c r="C210" t="s">
        <v>55</v>
      </c>
      <c r="D210" t="s">
        <v>661</v>
      </c>
      <c r="E210" s="2">
        <v>45169</v>
      </c>
      <c r="F210">
        <v>24</v>
      </c>
    </row>
    <row r="211" spans="1:6" x14ac:dyDescent="0.35">
      <c r="A211" t="s">
        <v>648</v>
      </c>
      <c r="B211" t="s">
        <v>663</v>
      </c>
      <c r="C211" t="s">
        <v>55</v>
      </c>
      <c r="D211" t="s">
        <v>661</v>
      </c>
      <c r="E211" s="2">
        <v>45199</v>
      </c>
      <c r="F211">
        <v>24</v>
      </c>
    </row>
    <row r="212" spans="1:6" x14ac:dyDescent="0.35">
      <c r="A212" t="s">
        <v>648</v>
      </c>
      <c r="B212" t="s">
        <v>663</v>
      </c>
      <c r="C212" t="s">
        <v>55</v>
      </c>
      <c r="D212" t="s">
        <v>661</v>
      </c>
      <c r="E212" s="2">
        <v>45230</v>
      </c>
      <c r="F212">
        <v>19</v>
      </c>
    </row>
    <row r="213" spans="1:6" x14ac:dyDescent="0.35">
      <c r="A213" t="s">
        <v>648</v>
      </c>
      <c r="B213" t="s">
        <v>663</v>
      </c>
      <c r="C213" t="s">
        <v>55</v>
      </c>
      <c r="D213" t="s">
        <v>661</v>
      </c>
      <c r="E213" s="2">
        <v>45260</v>
      </c>
      <c r="F213">
        <v>16</v>
      </c>
    </row>
    <row r="214" spans="1:6" x14ac:dyDescent="0.35">
      <c r="A214" t="s">
        <v>648</v>
      </c>
      <c r="B214" t="s">
        <v>663</v>
      </c>
      <c r="C214" t="s">
        <v>55</v>
      </c>
      <c r="D214" t="s">
        <v>661</v>
      </c>
      <c r="E214" s="2">
        <v>45291</v>
      </c>
      <c r="F214">
        <v>16</v>
      </c>
    </row>
    <row r="215" spans="1:6" x14ac:dyDescent="0.35">
      <c r="A215" t="s">
        <v>648</v>
      </c>
      <c r="B215" t="s">
        <v>663</v>
      </c>
      <c r="C215" t="s">
        <v>55</v>
      </c>
      <c r="D215" t="s">
        <v>661</v>
      </c>
      <c r="E215" s="2">
        <v>45322</v>
      </c>
      <c r="F215">
        <v>15</v>
      </c>
    </row>
    <row r="216" spans="1:6" x14ac:dyDescent="0.35">
      <c r="A216" t="s">
        <v>648</v>
      </c>
      <c r="B216" t="s">
        <v>663</v>
      </c>
      <c r="C216" t="s">
        <v>55</v>
      </c>
      <c r="D216" t="s">
        <v>661</v>
      </c>
      <c r="E216" s="2">
        <v>45351</v>
      </c>
      <c r="F216">
        <v>14</v>
      </c>
    </row>
    <row r="217" spans="1:6" x14ac:dyDescent="0.35">
      <c r="A217" t="s">
        <v>648</v>
      </c>
      <c r="B217" t="s">
        <v>663</v>
      </c>
      <c r="C217" t="s">
        <v>55</v>
      </c>
      <c r="D217" t="s">
        <v>661</v>
      </c>
      <c r="E217" s="2">
        <v>45382</v>
      </c>
      <c r="F217">
        <v>16</v>
      </c>
    </row>
    <row r="218" spans="1:6" x14ac:dyDescent="0.35">
      <c r="A218" t="s">
        <v>648</v>
      </c>
      <c r="B218" t="s">
        <v>664</v>
      </c>
      <c r="C218" t="s">
        <v>55</v>
      </c>
      <c r="D218" t="s">
        <v>564</v>
      </c>
      <c r="E218" s="2">
        <v>45046</v>
      </c>
      <c r="F218">
        <v>6060</v>
      </c>
    </row>
    <row r="219" spans="1:6" x14ac:dyDescent="0.35">
      <c r="A219" t="s">
        <v>648</v>
      </c>
      <c r="B219" t="s">
        <v>664</v>
      </c>
      <c r="C219" t="s">
        <v>55</v>
      </c>
      <c r="D219" t="s">
        <v>564</v>
      </c>
      <c r="E219" s="2">
        <v>45077</v>
      </c>
      <c r="F219">
        <v>5594</v>
      </c>
    </row>
    <row r="220" spans="1:6" x14ac:dyDescent="0.35">
      <c r="A220" t="s">
        <v>648</v>
      </c>
      <c r="B220" t="s">
        <v>664</v>
      </c>
      <c r="C220" t="s">
        <v>55</v>
      </c>
      <c r="D220" t="s">
        <v>564</v>
      </c>
      <c r="E220" s="2">
        <v>45107</v>
      </c>
      <c r="F220">
        <v>6166</v>
      </c>
    </row>
    <row r="221" spans="1:6" x14ac:dyDescent="0.35">
      <c r="A221" t="s">
        <v>648</v>
      </c>
      <c r="B221" t="s">
        <v>664</v>
      </c>
      <c r="C221" t="s">
        <v>55</v>
      </c>
      <c r="D221" t="s">
        <v>564</v>
      </c>
      <c r="E221" s="2">
        <v>45138</v>
      </c>
      <c r="F221">
        <v>6225</v>
      </c>
    </row>
    <row r="222" spans="1:6" x14ac:dyDescent="0.35">
      <c r="A222" t="s">
        <v>648</v>
      </c>
      <c r="B222" t="s">
        <v>664</v>
      </c>
      <c r="C222" t="s">
        <v>55</v>
      </c>
      <c r="D222" t="s">
        <v>564</v>
      </c>
      <c r="E222" s="2">
        <v>45169</v>
      </c>
      <c r="F222">
        <v>6170</v>
      </c>
    </row>
    <row r="223" spans="1:6" x14ac:dyDescent="0.35">
      <c r="A223" t="s">
        <v>648</v>
      </c>
      <c r="B223" t="s">
        <v>664</v>
      </c>
      <c r="C223" t="s">
        <v>55</v>
      </c>
      <c r="D223" t="s">
        <v>564</v>
      </c>
      <c r="E223" s="2">
        <v>45199</v>
      </c>
      <c r="F223">
        <v>6024</v>
      </c>
    </row>
    <row r="224" spans="1:6" x14ac:dyDescent="0.35">
      <c r="A224" t="s">
        <v>648</v>
      </c>
      <c r="B224" t="s">
        <v>664</v>
      </c>
      <c r="C224" t="s">
        <v>55</v>
      </c>
      <c r="D224" t="s">
        <v>564</v>
      </c>
      <c r="E224" s="2">
        <v>45230</v>
      </c>
      <c r="F224">
        <v>5876</v>
      </c>
    </row>
    <row r="225" spans="1:6" x14ac:dyDescent="0.35">
      <c r="A225" t="s">
        <v>648</v>
      </c>
      <c r="B225" t="s">
        <v>664</v>
      </c>
      <c r="C225" t="s">
        <v>55</v>
      </c>
      <c r="D225" t="s">
        <v>564</v>
      </c>
      <c r="E225" s="2">
        <v>45260</v>
      </c>
      <c r="F225">
        <v>5864</v>
      </c>
    </row>
    <row r="226" spans="1:6" x14ac:dyDescent="0.35">
      <c r="A226" t="s">
        <v>648</v>
      </c>
      <c r="B226" t="s">
        <v>664</v>
      </c>
      <c r="C226" t="s">
        <v>55</v>
      </c>
      <c r="D226" t="s">
        <v>564</v>
      </c>
      <c r="E226" s="2">
        <v>45291</v>
      </c>
      <c r="F226">
        <v>5758</v>
      </c>
    </row>
    <row r="227" spans="1:6" x14ac:dyDescent="0.35">
      <c r="A227" t="s">
        <v>648</v>
      </c>
      <c r="B227" t="s">
        <v>664</v>
      </c>
      <c r="C227" t="s">
        <v>55</v>
      </c>
      <c r="D227" t="s">
        <v>564</v>
      </c>
      <c r="E227" s="2">
        <v>45322</v>
      </c>
      <c r="F227">
        <v>5765</v>
      </c>
    </row>
    <row r="228" spans="1:6" x14ac:dyDescent="0.35">
      <c r="A228" t="s">
        <v>648</v>
      </c>
      <c r="B228" t="s">
        <v>664</v>
      </c>
      <c r="C228" t="s">
        <v>55</v>
      </c>
      <c r="D228" t="s">
        <v>564</v>
      </c>
      <c r="E228" s="2">
        <v>45351</v>
      </c>
      <c r="F228">
        <v>5547</v>
      </c>
    </row>
    <row r="229" spans="1:6" x14ac:dyDescent="0.35">
      <c r="A229" t="s">
        <v>648</v>
      </c>
      <c r="B229" t="s">
        <v>664</v>
      </c>
      <c r="C229" t="s">
        <v>55</v>
      </c>
      <c r="D229" t="s">
        <v>564</v>
      </c>
      <c r="E229" s="2">
        <v>45382</v>
      </c>
      <c r="F229">
        <v>5732</v>
      </c>
    </row>
    <row r="230" spans="1:6" x14ac:dyDescent="0.35">
      <c r="A230" t="s">
        <v>648</v>
      </c>
      <c r="B230" t="s">
        <v>664</v>
      </c>
      <c r="C230" t="s">
        <v>55</v>
      </c>
      <c r="D230" t="s">
        <v>655</v>
      </c>
      <c r="E230" s="2">
        <v>45046</v>
      </c>
      <c r="F230">
        <v>0</v>
      </c>
    </row>
    <row r="231" spans="1:6" x14ac:dyDescent="0.35">
      <c r="A231" t="s">
        <v>648</v>
      </c>
      <c r="B231" t="s">
        <v>664</v>
      </c>
      <c r="C231" t="s">
        <v>55</v>
      </c>
      <c r="D231" t="s">
        <v>655</v>
      </c>
      <c r="E231" s="2">
        <v>45077</v>
      </c>
      <c r="F231">
        <v>0</v>
      </c>
    </row>
    <row r="232" spans="1:6" x14ac:dyDescent="0.35">
      <c r="A232" t="s">
        <v>648</v>
      </c>
      <c r="B232" t="s">
        <v>664</v>
      </c>
      <c r="C232" t="s">
        <v>55</v>
      </c>
      <c r="D232" t="s">
        <v>655</v>
      </c>
      <c r="E232" s="2">
        <v>45107</v>
      </c>
      <c r="F232">
        <v>0</v>
      </c>
    </row>
    <row r="233" spans="1:6" x14ac:dyDescent="0.35">
      <c r="A233" t="s">
        <v>648</v>
      </c>
      <c r="B233" t="s">
        <v>664</v>
      </c>
      <c r="C233" t="s">
        <v>55</v>
      </c>
      <c r="D233" t="s">
        <v>655</v>
      </c>
      <c r="E233" s="2">
        <v>45138</v>
      </c>
      <c r="F233">
        <v>1</v>
      </c>
    </row>
    <row r="234" spans="1:6" x14ac:dyDescent="0.35">
      <c r="A234" t="s">
        <v>648</v>
      </c>
      <c r="B234" t="s">
        <v>664</v>
      </c>
      <c r="C234" t="s">
        <v>55</v>
      </c>
      <c r="D234" t="s">
        <v>655</v>
      </c>
      <c r="E234" s="2">
        <v>45169</v>
      </c>
      <c r="F234">
        <v>4</v>
      </c>
    </row>
    <row r="235" spans="1:6" x14ac:dyDescent="0.35">
      <c r="A235" t="s">
        <v>648</v>
      </c>
      <c r="B235" t="s">
        <v>664</v>
      </c>
      <c r="C235" t="s">
        <v>55</v>
      </c>
      <c r="D235" t="s">
        <v>655</v>
      </c>
      <c r="E235" s="2">
        <v>45199</v>
      </c>
      <c r="F235">
        <v>180</v>
      </c>
    </row>
    <row r="236" spans="1:6" x14ac:dyDescent="0.35">
      <c r="A236" t="s">
        <v>648</v>
      </c>
      <c r="B236" t="s">
        <v>664</v>
      </c>
      <c r="C236" t="s">
        <v>55</v>
      </c>
      <c r="D236" t="s">
        <v>655</v>
      </c>
      <c r="E236" s="2">
        <v>45230</v>
      </c>
      <c r="F236">
        <v>371</v>
      </c>
    </row>
    <row r="237" spans="1:6" x14ac:dyDescent="0.35">
      <c r="A237" t="s">
        <v>648</v>
      </c>
      <c r="B237" t="s">
        <v>664</v>
      </c>
      <c r="C237" t="s">
        <v>55</v>
      </c>
      <c r="D237" t="s">
        <v>655</v>
      </c>
      <c r="E237" s="2">
        <v>45260</v>
      </c>
      <c r="F237">
        <v>395</v>
      </c>
    </row>
    <row r="238" spans="1:6" x14ac:dyDescent="0.35">
      <c r="A238" t="s">
        <v>648</v>
      </c>
      <c r="B238" t="s">
        <v>664</v>
      </c>
      <c r="C238" t="s">
        <v>55</v>
      </c>
      <c r="D238" t="s">
        <v>655</v>
      </c>
      <c r="E238" s="2">
        <v>45291</v>
      </c>
      <c r="F238">
        <v>427</v>
      </c>
    </row>
    <row r="239" spans="1:6" x14ac:dyDescent="0.35">
      <c r="A239" t="s">
        <v>648</v>
      </c>
      <c r="B239" t="s">
        <v>664</v>
      </c>
      <c r="C239" t="s">
        <v>55</v>
      </c>
      <c r="D239" t="s">
        <v>655</v>
      </c>
      <c r="E239" s="2">
        <v>45322</v>
      </c>
      <c r="F239">
        <v>452</v>
      </c>
    </row>
    <row r="240" spans="1:6" x14ac:dyDescent="0.35">
      <c r="A240" t="s">
        <v>648</v>
      </c>
      <c r="B240" t="s">
        <v>664</v>
      </c>
      <c r="C240" t="s">
        <v>55</v>
      </c>
      <c r="D240" t="s">
        <v>655</v>
      </c>
      <c r="E240" s="2">
        <v>45351</v>
      </c>
      <c r="F240">
        <v>458</v>
      </c>
    </row>
    <row r="241" spans="1:6" x14ac:dyDescent="0.35">
      <c r="A241" t="s">
        <v>648</v>
      </c>
      <c r="B241" t="s">
        <v>664</v>
      </c>
      <c r="C241" t="s">
        <v>55</v>
      </c>
      <c r="D241" t="s">
        <v>655</v>
      </c>
      <c r="E241" s="2">
        <v>45382</v>
      </c>
      <c r="F241">
        <v>527</v>
      </c>
    </row>
    <row r="242" spans="1:6" x14ac:dyDescent="0.35">
      <c r="A242" t="s">
        <v>648</v>
      </c>
      <c r="B242" t="s">
        <v>664</v>
      </c>
      <c r="C242" t="s">
        <v>55</v>
      </c>
      <c r="D242" t="s">
        <v>657</v>
      </c>
      <c r="E242" s="2">
        <v>45046</v>
      </c>
      <c r="F242">
        <v>0</v>
      </c>
    </row>
    <row r="243" spans="1:6" x14ac:dyDescent="0.35">
      <c r="A243" t="s">
        <v>648</v>
      </c>
      <c r="B243" t="s">
        <v>664</v>
      </c>
      <c r="C243" t="s">
        <v>55</v>
      </c>
      <c r="D243" t="s">
        <v>657</v>
      </c>
      <c r="E243" s="2">
        <v>45077</v>
      </c>
      <c r="F243">
        <v>0</v>
      </c>
    </row>
    <row r="244" spans="1:6" x14ac:dyDescent="0.35">
      <c r="A244" t="s">
        <v>648</v>
      </c>
      <c r="B244" t="s">
        <v>664</v>
      </c>
      <c r="C244" t="s">
        <v>55</v>
      </c>
      <c r="D244" t="s">
        <v>657</v>
      </c>
      <c r="E244" s="2">
        <v>45107</v>
      </c>
      <c r="F244">
        <v>0</v>
      </c>
    </row>
    <row r="245" spans="1:6" x14ac:dyDescent="0.35">
      <c r="A245" t="s">
        <v>648</v>
      </c>
      <c r="B245" t="s">
        <v>664</v>
      </c>
      <c r="C245" t="s">
        <v>55</v>
      </c>
      <c r="D245" t="s">
        <v>657</v>
      </c>
      <c r="E245" s="2">
        <v>45138</v>
      </c>
      <c r="F245">
        <v>0</v>
      </c>
    </row>
    <row r="246" spans="1:6" x14ac:dyDescent="0.35">
      <c r="A246" t="s">
        <v>648</v>
      </c>
      <c r="B246" t="s">
        <v>664</v>
      </c>
      <c r="C246" t="s">
        <v>55</v>
      </c>
      <c r="D246" t="s">
        <v>657</v>
      </c>
      <c r="E246" s="2">
        <v>45169</v>
      </c>
      <c r="F246">
        <v>0</v>
      </c>
    </row>
    <row r="247" spans="1:6" x14ac:dyDescent="0.35">
      <c r="A247" t="s">
        <v>648</v>
      </c>
      <c r="B247" t="s">
        <v>664</v>
      </c>
      <c r="C247" t="s">
        <v>55</v>
      </c>
      <c r="D247" t="s">
        <v>657</v>
      </c>
      <c r="E247" s="2">
        <v>45199</v>
      </c>
      <c r="F247">
        <v>0</v>
      </c>
    </row>
    <row r="248" spans="1:6" x14ac:dyDescent="0.35">
      <c r="A248" t="s">
        <v>648</v>
      </c>
      <c r="B248" t="s">
        <v>664</v>
      </c>
      <c r="C248" t="s">
        <v>55</v>
      </c>
      <c r="D248" t="s">
        <v>657</v>
      </c>
      <c r="E248" s="2">
        <v>45230</v>
      </c>
      <c r="F248">
        <v>1</v>
      </c>
    </row>
    <row r="249" spans="1:6" x14ac:dyDescent="0.35">
      <c r="A249" t="s">
        <v>648</v>
      </c>
      <c r="B249" t="s">
        <v>664</v>
      </c>
      <c r="C249" t="s">
        <v>55</v>
      </c>
      <c r="D249" t="s">
        <v>657</v>
      </c>
      <c r="E249" s="2">
        <v>45260</v>
      </c>
      <c r="F249">
        <v>1</v>
      </c>
    </row>
    <row r="250" spans="1:6" x14ac:dyDescent="0.35">
      <c r="A250" t="s">
        <v>648</v>
      </c>
      <c r="B250" t="s">
        <v>664</v>
      </c>
      <c r="C250" t="s">
        <v>55</v>
      </c>
      <c r="D250" t="s">
        <v>657</v>
      </c>
      <c r="E250" s="2">
        <v>45291</v>
      </c>
      <c r="F250">
        <v>2</v>
      </c>
    </row>
    <row r="251" spans="1:6" x14ac:dyDescent="0.35">
      <c r="A251" t="s">
        <v>648</v>
      </c>
      <c r="B251" t="s">
        <v>664</v>
      </c>
      <c r="C251" t="s">
        <v>55</v>
      </c>
      <c r="D251" t="s">
        <v>657</v>
      </c>
      <c r="E251" s="2">
        <v>45322</v>
      </c>
      <c r="F251">
        <v>2</v>
      </c>
    </row>
    <row r="252" spans="1:6" x14ac:dyDescent="0.35">
      <c r="A252" t="s">
        <v>648</v>
      </c>
      <c r="B252" t="s">
        <v>664</v>
      </c>
      <c r="C252" t="s">
        <v>55</v>
      </c>
      <c r="D252" t="s">
        <v>657</v>
      </c>
      <c r="E252" s="2">
        <v>45351</v>
      </c>
      <c r="F252">
        <v>2</v>
      </c>
    </row>
    <row r="253" spans="1:6" x14ac:dyDescent="0.35">
      <c r="A253" t="s">
        <v>648</v>
      </c>
      <c r="B253" t="s">
        <v>664</v>
      </c>
      <c r="C253" t="s">
        <v>55</v>
      </c>
      <c r="D253" t="s">
        <v>657</v>
      </c>
      <c r="E253" s="2">
        <v>45382</v>
      </c>
      <c r="F253">
        <v>3</v>
      </c>
    </row>
    <row r="254" spans="1:6" x14ac:dyDescent="0.35">
      <c r="A254" t="s">
        <v>648</v>
      </c>
      <c r="B254" t="s">
        <v>664</v>
      </c>
      <c r="C254" t="s">
        <v>55</v>
      </c>
      <c r="D254" t="s">
        <v>658</v>
      </c>
      <c r="E254" s="2">
        <v>45046</v>
      </c>
      <c r="F254">
        <v>0</v>
      </c>
    </row>
    <row r="255" spans="1:6" x14ac:dyDescent="0.35">
      <c r="A255" t="s">
        <v>648</v>
      </c>
      <c r="B255" t="s">
        <v>664</v>
      </c>
      <c r="C255" t="s">
        <v>55</v>
      </c>
      <c r="D255" t="s">
        <v>658</v>
      </c>
      <c r="E255" s="2">
        <v>45077</v>
      </c>
      <c r="F255">
        <v>0</v>
      </c>
    </row>
    <row r="256" spans="1:6" x14ac:dyDescent="0.35">
      <c r="A256" t="s">
        <v>648</v>
      </c>
      <c r="B256" t="s">
        <v>664</v>
      </c>
      <c r="C256" t="s">
        <v>55</v>
      </c>
      <c r="D256" t="s">
        <v>658</v>
      </c>
      <c r="E256" s="2">
        <v>45107</v>
      </c>
      <c r="F256">
        <v>0</v>
      </c>
    </row>
    <row r="257" spans="1:6" x14ac:dyDescent="0.35">
      <c r="A257" t="s">
        <v>648</v>
      </c>
      <c r="B257" t="s">
        <v>664</v>
      </c>
      <c r="C257" t="s">
        <v>55</v>
      </c>
      <c r="D257" t="s">
        <v>658</v>
      </c>
      <c r="E257" s="2">
        <v>45138</v>
      </c>
      <c r="F257">
        <v>0</v>
      </c>
    </row>
    <row r="258" spans="1:6" x14ac:dyDescent="0.35">
      <c r="A258" t="s">
        <v>648</v>
      </c>
      <c r="B258" t="s">
        <v>664</v>
      </c>
      <c r="C258" t="s">
        <v>55</v>
      </c>
      <c r="D258" t="s">
        <v>658</v>
      </c>
      <c r="E258" s="2">
        <v>45169</v>
      </c>
      <c r="F258">
        <v>0</v>
      </c>
    </row>
    <row r="259" spans="1:6" x14ac:dyDescent="0.35">
      <c r="A259" t="s">
        <v>648</v>
      </c>
      <c r="B259" t="s">
        <v>664</v>
      </c>
      <c r="C259" t="s">
        <v>55</v>
      </c>
      <c r="D259" t="s">
        <v>658</v>
      </c>
      <c r="E259" s="2">
        <v>45199</v>
      </c>
      <c r="F259">
        <v>119</v>
      </c>
    </row>
    <row r="260" spans="1:6" x14ac:dyDescent="0.35">
      <c r="A260" t="s">
        <v>648</v>
      </c>
      <c r="B260" t="s">
        <v>664</v>
      </c>
      <c r="C260" t="s">
        <v>55</v>
      </c>
      <c r="D260" t="s">
        <v>658</v>
      </c>
      <c r="E260" s="2">
        <v>45230</v>
      </c>
      <c r="F260">
        <v>47</v>
      </c>
    </row>
    <row r="261" spans="1:6" x14ac:dyDescent="0.35">
      <c r="A261" t="s">
        <v>648</v>
      </c>
      <c r="B261" t="s">
        <v>664</v>
      </c>
      <c r="C261" t="s">
        <v>55</v>
      </c>
      <c r="D261" t="s">
        <v>658</v>
      </c>
      <c r="E261" s="2">
        <v>45260</v>
      </c>
      <c r="F261">
        <v>66</v>
      </c>
    </row>
    <row r="262" spans="1:6" x14ac:dyDescent="0.35">
      <c r="A262" t="s">
        <v>648</v>
      </c>
      <c r="B262" t="s">
        <v>664</v>
      </c>
      <c r="C262" t="s">
        <v>55</v>
      </c>
      <c r="D262" t="s">
        <v>658</v>
      </c>
      <c r="E262" s="2">
        <v>45291</v>
      </c>
      <c r="F262">
        <v>81</v>
      </c>
    </row>
    <row r="263" spans="1:6" x14ac:dyDescent="0.35">
      <c r="A263" t="s">
        <v>648</v>
      </c>
      <c r="B263" t="s">
        <v>664</v>
      </c>
      <c r="C263" t="s">
        <v>55</v>
      </c>
      <c r="D263" t="s">
        <v>658</v>
      </c>
      <c r="E263" s="2">
        <v>45322</v>
      </c>
      <c r="F263">
        <v>94</v>
      </c>
    </row>
    <row r="264" spans="1:6" x14ac:dyDescent="0.35">
      <c r="A264" t="s">
        <v>648</v>
      </c>
      <c r="B264" t="s">
        <v>664</v>
      </c>
      <c r="C264" t="s">
        <v>55</v>
      </c>
      <c r="D264" t="s">
        <v>658</v>
      </c>
      <c r="E264" s="2">
        <v>45351</v>
      </c>
      <c r="F264">
        <v>101</v>
      </c>
    </row>
    <row r="265" spans="1:6" x14ac:dyDescent="0.35">
      <c r="A265" t="s">
        <v>648</v>
      </c>
      <c r="B265" t="s">
        <v>664</v>
      </c>
      <c r="C265" t="s">
        <v>55</v>
      </c>
      <c r="D265" t="s">
        <v>658</v>
      </c>
      <c r="E265" s="2">
        <v>45382</v>
      </c>
      <c r="F265">
        <v>110</v>
      </c>
    </row>
    <row r="266" spans="1:6" x14ac:dyDescent="0.35">
      <c r="A266" t="s">
        <v>648</v>
      </c>
      <c r="B266" t="s">
        <v>664</v>
      </c>
      <c r="C266" t="s">
        <v>55</v>
      </c>
      <c r="D266" t="s">
        <v>563</v>
      </c>
      <c r="E266" s="2">
        <v>45046</v>
      </c>
      <c r="F266">
        <v>0</v>
      </c>
    </row>
    <row r="267" spans="1:6" x14ac:dyDescent="0.35">
      <c r="A267" t="s">
        <v>648</v>
      </c>
      <c r="B267" t="s">
        <v>664</v>
      </c>
      <c r="C267" t="s">
        <v>55</v>
      </c>
      <c r="D267" t="s">
        <v>563</v>
      </c>
      <c r="E267" s="2">
        <v>45077</v>
      </c>
      <c r="F267">
        <v>0</v>
      </c>
    </row>
    <row r="268" spans="1:6" x14ac:dyDescent="0.35">
      <c r="A268" t="s">
        <v>648</v>
      </c>
      <c r="B268" t="s">
        <v>664</v>
      </c>
      <c r="C268" t="s">
        <v>55</v>
      </c>
      <c r="D268" t="s">
        <v>563</v>
      </c>
      <c r="E268" s="2">
        <v>45107</v>
      </c>
      <c r="F268">
        <v>0</v>
      </c>
    </row>
    <row r="269" spans="1:6" x14ac:dyDescent="0.35">
      <c r="A269" t="s">
        <v>648</v>
      </c>
      <c r="B269" t="s">
        <v>664</v>
      </c>
      <c r="C269" t="s">
        <v>55</v>
      </c>
      <c r="D269" t="s">
        <v>563</v>
      </c>
      <c r="E269" s="2">
        <v>45138</v>
      </c>
      <c r="F269">
        <v>0</v>
      </c>
    </row>
    <row r="270" spans="1:6" x14ac:dyDescent="0.35">
      <c r="A270" t="s">
        <v>648</v>
      </c>
      <c r="B270" t="s">
        <v>664</v>
      </c>
      <c r="C270" t="s">
        <v>55</v>
      </c>
      <c r="D270" t="s">
        <v>563</v>
      </c>
      <c r="E270" s="2">
        <v>45169</v>
      </c>
      <c r="F270">
        <v>0</v>
      </c>
    </row>
    <row r="271" spans="1:6" x14ac:dyDescent="0.35">
      <c r="A271" t="s">
        <v>648</v>
      </c>
      <c r="B271" t="s">
        <v>664</v>
      </c>
      <c r="C271" t="s">
        <v>55</v>
      </c>
      <c r="D271" t="s">
        <v>563</v>
      </c>
      <c r="E271" s="2">
        <v>45199</v>
      </c>
      <c r="F271">
        <v>2263</v>
      </c>
    </row>
    <row r="272" spans="1:6" x14ac:dyDescent="0.35">
      <c r="A272" t="s">
        <v>648</v>
      </c>
      <c r="B272" t="s">
        <v>664</v>
      </c>
      <c r="C272" t="s">
        <v>55</v>
      </c>
      <c r="D272" t="s">
        <v>563</v>
      </c>
      <c r="E272" s="2">
        <v>45230</v>
      </c>
      <c r="F272">
        <v>5033</v>
      </c>
    </row>
    <row r="273" spans="1:6" x14ac:dyDescent="0.35">
      <c r="A273" t="s">
        <v>648</v>
      </c>
      <c r="B273" t="s">
        <v>664</v>
      </c>
      <c r="C273" t="s">
        <v>55</v>
      </c>
      <c r="D273" t="s">
        <v>563</v>
      </c>
      <c r="E273" s="2">
        <v>45260</v>
      </c>
      <c r="F273">
        <v>5248</v>
      </c>
    </row>
    <row r="274" spans="1:6" x14ac:dyDescent="0.35">
      <c r="A274" t="s">
        <v>648</v>
      </c>
      <c r="B274" t="s">
        <v>664</v>
      </c>
      <c r="C274" t="s">
        <v>55</v>
      </c>
      <c r="D274" t="s">
        <v>563</v>
      </c>
      <c r="E274" s="2">
        <v>45291</v>
      </c>
      <c r="F274">
        <v>5241</v>
      </c>
    </row>
    <row r="275" spans="1:6" x14ac:dyDescent="0.35">
      <c r="A275" t="s">
        <v>648</v>
      </c>
      <c r="B275" t="s">
        <v>664</v>
      </c>
      <c r="C275" t="s">
        <v>55</v>
      </c>
      <c r="D275" t="s">
        <v>563</v>
      </c>
      <c r="E275" s="2">
        <v>45322</v>
      </c>
      <c r="F275">
        <v>5247</v>
      </c>
    </row>
    <row r="276" spans="1:6" x14ac:dyDescent="0.35">
      <c r="A276" t="s">
        <v>648</v>
      </c>
      <c r="B276" t="s">
        <v>664</v>
      </c>
      <c r="C276" t="s">
        <v>55</v>
      </c>
      <c r="D276" t="s">
        <v>563</v>
      </c>
      <c r="E276" s="2">
        <v>45351</v>
      </c>
      <c r="F276">
        <v>5067</v>
      </c>
    </row>
    <row r="277" spans="1:6" x14ac:dyDescent="0.35">
      <c r="A277" t="s">
        <v>648</v>
      </c>
      <c r="B277" t="s">
        <v>664</v>
      </c>
      <c r="C277" t="s">
        <v>55</v>
      </c>
      <c r="D277" t="s">
        <v>563</v>
      </c>
      <c r="E277" s="2">
        <v>45382</v>
      </c>
      <c r="F277">
        <v>5257</v>
      </c>
    </row>
    <row r="278" spans="1:6" x14ac:dyDescent="0.35">
      <c r="A278" t="s">
        <v>648</v>
      </c>
      <c r="B278" t="s">
        <v>664</v>
      </c>
      <c r="C278" t="s">
        <v>55</v>
      </c>
      <c r="D278" t="s">
        <v>661</v>
      </c>
      <c r="E278" s="2">
        <v>45046</v>
      </c>
      <c r="F278">
        <v>19</v>
      </c>
    </row>
    <row r="279" spans="1:6" x14ac:dyDescent="0.35">
      <c r="A279" t="s">
        <v>648</v>
      </c>
      <c r="B279" t="s">
        <v>664</v>
      </c>
      <c r="C279" t="s">
        <v>55</v>
      </c>
      <c r="D279" t="s">
        <v>661</v>
      </c>
      <c r="E279" s="2">
        <v>45077</v>
      </c>
      <c r="F279">
        <v>19</v>
      </c>
    </row>
    <row r="280" spans="1:6" x14ac:dyDescent="0.35">
      <c r="A280" t="s">
        <v>648</v>
      </c>
      <c r="B280" t="s">
        <v>664</v>
      </c>
      <c r="C280" t="s">
        <v>55</v>
      </c>
      <c r="D280" t="s">
        <v>661</v>
      </c>
      <c r="E280" s="2">
        <v>45107</v>
      </c>
      <c r="F280">
        <v>20</v>
      </c>
    </row>
    <row r="281" spans="1:6" x14ac:dyDescent="0.35">
      <c r="A281" t="s">
        <v>648</v>
      </c>
      <c r="B281" t="s">
        <v>664</v>
      </c>
      <c r="C281" t="s">
        <v>55</v>
      </c>
      <c r="D281" t="s">
        <v>661</v>
      </c>
      <c r="E281" s="2">
        <v>45138</v>
      </c>
      <c r="F281">
        <v>17</v>
      </c>
    </row>
    <row r="282" spans="1:6" x14ac:dyDescent="0.35">
      <c r="A282" t="s">
        <v>648</v>
      </c>
      <c r="B282" t="s">
        <v>664</v>
      </c>
      <c r="C282" t="s">
        <v>55</v>
      </c>
      <c r="D282" t="s">
        <v>661</v>
      </c>
      <c r="E282" s="2">
        <v>45169</v>
      </c>
      <c r="F282">
        <v>17</v>
      </c>
    </row>
    <row r="283" spans="1:6" x14ac:dyDescent="0.35">
      <c r="A283" t="s">
        <v>648</v>
      </c>
      <c r="B283" t="s">
        <v>664</v>
      </c>
      <c r="C283" t="s">
        <v>55</v>
      </c>
      <c r="D283" t="s">
        <v>661</v>
      </c>
      <c r="E283" s="2">
        <v>45199</v>
      </c>
      <c r="F283">
        <v>13</v>
      </c>
    </row>
    <row r="284" spans="1:6" x14ac:dyDescent="0.35">
      <c r="A284" t="s">
        <v>648</v>
      </c>
      <c r="B284" t="s">
        <v>664</v>
      </c>
      <c r="C284" t="s">
        <v>55</v>
      </c>
      <c r="D284" t="s">
        <v>661</v>
      </c>
      <c r="E284" s="2">
        <v>45230</v>
      </c>
      <c r="F284">
        <v>5</v>
      </c>
    </row>
    <row r="285" spans="1:6" x14ac:dyDescent="0.35">
      <c r="A285" t="s">
        <v>648</v>
      </c>
      <c r="B285" t="s">
        <v>664</v>
      </c>
      <c r="C285" t="s">
        <v>55</v>
      </c>
      <c r="D285" t="s">
        <v>661</v>
      </c>
      <c r="E285" s="2">
        <v>45260</v>
      </c>
      <c r="F285">
        <v>5</v>
      </c>
    </row>
    <row r="286" spans="1:6" x14ac:dyDescent="0.35">
      <c r="A286" t="s">
        <v>648</v>
      </c>
      <c r="B286" t="s">
        <v>664</v>
      </c>
      <c r="C286" t="s">
        <v>55</v>
      </c>
      <c r="D286" t="s">
        <v>661</v>
      </c>
      <c r="E286" s="2">
        <v>45291</v>
      </c>
      <c r="F286">
        <v>4</v>
      </c>
    </row>
    <row r="287" spans="1:6" x14ac:dyDescent="0.35">
      <c r="A287" t="s">
        <v>648</v>
      </c>
      <c r="B287" t="s">
        <v>664</v>
      </c>
      <c r="C287" t="s">
        <v>55</v>
      </c>
      <c r="D287" t="s">
        <v>661</v>
      </c>
      <c r="E287" s="2">
        <v>45322</v>
      </c>
      <c r="F287">
        <v>5</v>
      </c>
    </row>
    <row r="288" spans="1:6" x14ac:dyDescent="0.35">
      <c r="A288" t="s">
        <v>648</v>
      </c>
      <c r="B288" t="s">
        <v>664</v>
      </c>
      <c r="C288" t="s">
        <v>55</v>
      </c>
      <c r="D288" t="s">
        <v>661</v>
      </c>
      <c r="E288" s="2">
        <v>45351</v>
      </c>
      <c r="F288">
        <v>3</v>
      </c>
    </row>
    <row r="289" spans="1:7" x14ac:dyDescent="0.35">
      <c r="A289" t="s">
        <v>648</v>
      </c>
      <c r="B289" t="s">
        <v>664</v>
      </c>
      <c r="C289" t="s">
        <v>55</v>
      </c>
      <c r="D289" t="s">
        <v>661</v>
      </c>
      <c r="E289" s="2">
        <v>45382</v>
      </c>
      <c r="F289">
        <v>4</v>
      </c>
    </row>
    <row r="290" spans="1:7" x14ac:dyDescent="0.35">
      <c r="A290" t="s">
        <v>648</v>
      </c>
      <c r="B290" t="s">
        <v>665</v>
      </c>
      <c r="C290" t="s">
        <v>55</v>
      </c>
      <c r="D290" t="s">
        <v>564</v>
      </c>
      <c r="E290" s="2">
        <v>45138</v>
      </c>
      <c r="F290">
        <v>7622</v>
      </c>
    </row>
    <row r="291" spans="1:7" x14ac:dyDescent="0.35">
      <c r="A291" t="s">
        <v>648</v>
      </c>
      <c r="B291" t="s">
        <v>665</v>
      </c>
      <c r="C291" t="s">
        <v>55</v>
      </c>
      <c r="D291" t="s">
        <v>564</v>
      </c>
      <c r="E291" s="2">
        <v>45169</v>
      </c>
      <c r="F291">
        <v>7678</v>
      </c>
    </row>
    <row r="292" spans="1:7" x14ac:dyDescent="0.35">
      <c r="A292" t="s">
        <v>648</v>
      </c>
      <c r="B292" t="s">
        <v>665</v>
      </c>
      <c r="C292" t="s">
        <v>55</v>
      </c>
      <c r="D292" t="s">
        <v>564</v>
      </c>
      <c r="E292" s="2">
        <v>45199</v>
      </c>
      <c r="F292">
        <v>7452</v>
      </c>
    </row>
    <row r="293" spans="1:7" x14ac:dyDescent="0.35">
      <c r="A293" t="s">
        <v>648</v>
      </c>
      <c r="B293" t="s">
        <v>665</v>
      </c>
      <c r="C293" t="s">
        <v>55</v>
      </c>
      <c r="D293" t="s">
        <v>564</v>
      </c>
      <c r="E293" s="2">
        <v>45230</v>
      </c>
      <c r="F293">
        <v>7326</v>
      </c>
    </row>
    <row r="294" spans="1:7" x14ac:dyDescent="0.35">
      <c r="A294" t="s">
        <v>648</v>
      </c>
      <c r="B294" t="s">
        <v>665</v>
      </c>
      <c r="C294" t="s">
        <v>55</v>
      </c>
      <c r="D294" t="s">
        <v>564</v>
      </c>
      <c r="E294" s="2">
        <v>45260</v>
      </c>
      <c r="F294">
        <v>7169</v>
      </c>
    </row>
    <row r="295" spans="1:7" x14ac:dyDescent="0.35">
      <c r="A295" t="s">
        <v>648</v>
      </c>
      <c r="B295" t="s">
        <v>665</v>
      </c>
      <c r="C295" t="s">
        <v>55</v>
      </c>
      <c r="D295" t="s">
        <v>564</v>
      </c>
      <c r="E295" s="2">
        <v>45291</v>
      </c>
      <c r="F295">
        <v>7157</v>
      </c>
    </row>
    <row r="296" spans="1:7" x14ac:dyDescent="0.35">
      <c r="A296" t="s">
        <v>648</v>
      </c>
      <c r="B296" t="s">
        <v>665</v>
      </c>
      <c r="C296" t="s">
        <v>55</v>
      </c>
      <c r="D296" t="s">
        <v>564</v>
      </c>
      <c r="E296" s="2">
        <v>45322</v>
      </c>
      <c r="F296">
        <v>7141</v>
      </c>
    </row>
    <row r="297" spans="1:7" x14ac:dyDescent="0.35">
      <c r="A297" t="s">
        <v>648</v>
      </c>
      <c r="B297" t="s">
        <v>665</v>
      </c>
      <c r="C297" t="s">
        <v>55</v>
      </c>
      <c r="D297" t="s">
        <v>564</v>
      </c>
      <c r="E297" s="2">
        <v>45351</v>
      </c>
      <c r="F297">
        <v>7208</v>
      </c>
    </row>
    <row r="298" spans="1:7" x14ac:dyDescent="0.35">
      <c r="A298" t="s">
        <v>648</v>
      </c>
      <c r="B298" t="s">
        <v>665</v>
      </c>
      <c r="C298" t="s">
        <v>55</v>
      </c>
      <c r="D298" t="s">
        <v>564</v>
      </c>
      <c r="E298" s="2">
        <v>45382</v>
      </c>
      <c r="F298">
        <v>7236</v>
      </c>
    </row>
    <row r="299" spans="1:7" x14ac:dyDescent="0.35">
      <c r="A299" t="s">
        <v>648</v>
      </c>
      <c r="B299" t="s">
        <v>665</v>
      </c>
      <c r="C299" t="s">
        <v>55</v>
      </c>
      <c r="D299" t="s">
        <v>655</v>
      </c>
      <c r="E299" s="2">
        <v>45138</v>
      </c>
      <c r="F299">
        <v>2</v>
      </c>
    </row>
    <row r="300" spans="1:7" x14ac:dyDescent="0.35">
      <c r="A300" t="s">
        <v>648</v>
      </c>
      <c r="B300" t="s">
        <v>665</v>
      </c>
      <c r="C300" t="s">
        <v>55</v>
      </c>
      <c r="D300" t="s">
        <v>655</v>
      </c>
      <c r="E300" s="2">
        <v>45169</v>
      </c>
      <c r="F300">
        <v>12</v>
      </c>
    </row>
    <row r="301" spans="1:7" x14ac:dyDescent="0.35">
      <c r="A301" t="s">
        <v>648</v>
      </c>
      <c r="B301" t="s">
        <v>665</v>
      </c>
      <c r="C301" t="s">
        <v>55</v>
      </c>
      <c r="D301" t="s">
        <v>655</v>
      </c>
      <c r="E301" s="2">
        <v>45199</v>
      </c>
      <c r="F301">
        <v>168</v>
      </c>
    </row>
    <row r="302" spans="1:7" x14ac:dyDescent="0.35">
      <c r="A302" t="s">
        <v>648</v>
      </c>
      <c r="B302" t="s">
        <v>665</v>
      </c>
      <c r="C302" t="s">
        <v>55</v>
      </c>
      <c r="D302" t="s">
        <v>655</v>
      </c>
      <c r="E302" s="2">
        <v>45230</v>
      </c>
      <c r="F302">
        <v>367</v>
      </c>
      <c r="G302" s="2"/>
    </row>
    <row r="303" spans="1:7" x14ac:dyDescent="0.35">
      <c r="A303" t="s">
        <v>648</v>
      </c>
      <c r="B303" t="s">
        <v>665</v>
      </c>
      <c r="C303" t="s">
        <v>55</v>
      </c>
      <c r="D303" t="s">
        <v>655</v>
      </c>
      <c r="E303" s="2">
        <v>45260</v>
      </c>
      <c r="F303">
        <v>408</v>
      </c>
      <c r="G303" s="2"/>
    </row>
    <row r="304" spans="1:7" x14ac:dyDescent="0.35">
      <c r="A304" t="s">
        <v>648</v>
      </c>
      <c r="B304" t="s">
        <v>665</v>
      </c>
      <c r="C304" t="s">
        <v>55</v>
      </c>
      <c r="D304" t="s">
        <v>655</v>
      </c>
      <c r="E304" s="2">
        <v>45291</v>
      </c>
      <c r="F304">
        <v>419</v>
      </c>
      <c r="G304" s="2"/>
    </row>
    <row r="305" spans="1:7" x14ac:dyDescent="0.35">
      <c r="A305" t="s">
        <v>648</v>
      </c>
      <c r="B305" t="s">
        <v>665</v>
      </c>
      <c r="C305" t="s">
        <v>55</v>
      </c>
      <c r="D305" t="s">
        <v>655</v>
      </c>
      <c r="E305" s="2">
        <v>45322</v>
      </c>
      <c r="F305">
        <v>434</v>
      </c>
      <c r="G305" s="2"/>
    </row>
    <row r="306" spans="1:7" x14ac:dyDescent="0.35">
      <c r="A306" t="s">
        <v>648</v>
      </c>
      <c r="B306" t="s">
        <v>665</v>
      </c>
      <c r="C306" t="s">
        <v>55</v>
      </c>
      <c r="D306" t="s">
        <v>655</v>
      </c>
      <c r="E306" s="2">
        <v>45351</v>
      </c>
      <c r="F306">
        <v>447</v>
      </c>
      <c r="G306" s="2"/>
    </row>
    <row r="307" spans="1:7" x14ac:dyDescent="0.35">
      <c r="A307" t="s">
        <v>648</v>
      </c>
      <c r="B307" t="s">
        <v>665</v>
      </c>
      <c r="C307" t="s">
        <v>55</v>
      </c>
      <c r="D307" t="s">
        <v>655</v>
      </c>
      <c r="E307" s="2">
        <v>45382</v>
      </c>
      <c r="F307">
        <v>484</v>
      </c>
      <c r="G307" s="2"/>
    </row>
    <row r="308" spans="1:7" x14ac:dyDescent="0.35">
      <c r="A308" t="s">
        <v>648</v>
      </c>
      <c r="B308" t="s">
        <v>665</v>
      </c>
      <c r="C308" t="s">
        <v>55</v>
      </c>
      <c r="D308" t="s">
        <v>657</v>
      </c>
      <c r="E308" s="2">
        <v>45138</v>
      </c>
      <c r="F308">
        <v>1</v>
      </c>
      <c r="G308" s="2"/>
    </row>
    <row r="309" spans="1:7" x14ac:dyDescent="0.35">
      <c r="A309" t="s">
        <v>648</v>
      </c>
      <c r="B309" t="s">
        <v>665</v>
      </c>
      <c r="C309" t="s">
        <v>55</v>
      </c>
      <c r="D309" t="s">
        <v>657</v>
      </c>
      <c r="E309" s="2">
        <v>45169</v>
      </c>
      <c r="F309">
        <v>1</v>
      </c>
      <c r="G309" s="2"/>
    </row>
    <row r="310" spans="1:7" x14ac:dyDescent="0.35">
      <c r="A310" t="s">
        <v>648</v>
      </c>
      <c r="B310" t="s">
        <v>665</v>
      </c>
      <c r="C310" t="s">
        <v>55</v>
      </c>
      <c r="D310" t="s">
        <v>657</v>
      </c>
      <c r="E310" s="2">
        <v>45199</v>
      </c>
      <c r="F310">
        <v>1</v>
      </c>
      <c r="G310" s="2"/>
    </row>
    <row r="311" spans="1:7" x14ac:dyDescent="0.35">
      <c r="A311" t="s">
        <v>648</v>
      </c>
      <c r="B311" t="s">
        <v>665</v>
      </c>
      <c r="C311" t="s">
        <v>55</v>
      </c>
      <c r="D311" t="s">
        <v>657</v>
      </c>
      <c r="E311" s="2">
        <v>45230</v>
      </c>
      <c r="F311">
        <v>6</v>
      </c>
      <c r="G311" s="2"/>
    </row>
    <row r="312" spans="1:7" x14ac:dyDescent="0.35">
      <c r="A312" t="s">
        <v>648</v>
      </c>
      <c r="B312" t="s">
        <v>665</v>
      </c>
      <c r="C312" t="s">
        <v>55</v>
      </c>
      <c r="D312" t="s">
        <v>657</v>
      </c>
      <c r="E312" s="2">
        <v>45260</v>
      </c>
      <c r="F312">
        <v>5</v>
      </c>
      <c r="G312" s="2"/>
    </row>
    <row r="313" spans="1:7" x14ac:dyDescent="0.35">
      <c r="A313" t="s">
        <v>648</v>
      </c>
      <c r="B313" t="s">
        <v>665</v>
      </c>
      <c r="C313" t="s">
        <v>55</v>
      </c>
      <c r="D313" t="s">
        <v>657</v>
      </c>
      <c r="E313" s="2">
        <v>45291</v>
      </c>
      <c r="F313">
        <v>4</v>
      </c>
      <c r="G313" s="2"/>
    </row>
    <row r="314" spans="1:7" x14ac:dyDescent="0.35">
      <c r="A314" t="s">
        <v>648</v>
      </c>
      <c r="B314" t="s">
        <v>665</v>
      </c>
      <c r="C314" t="s">
        <v>55</v>
      </c>
      <c r="D314" t="s">
        <v>657</v>
      </c>
      <c r="E314" s="2">
        <v>45322</v>
      </c>
      <c r="F314">
        <v>4</v>
      </c>
      <c r="G314" s="2"/>
    </row>
    <row r="315" spans="1:7" x14ac:dyDescent="0.35">
      <c r="A315" t="s">
        <v>648</v>
      </c>
      <c r="B315" t="s">
        <v>665</v>
      </c>
      <c r="C315" t="s">
        <v>55</v>
      </c>
      <c r="D315" t="s">
        <v>657</v>
      </c>
      <c r="E315" s="2">
        <v>45351</v>
      </c>
      <c r="F315">
        <v>4</v>
      </c>
      <c r="G315" s="2"/>
    </row>
    <row r="316" spans="1:7" x14ac:dyDescent="0.35">
      <c r="A316" t="s">
        <v>648</v>
      </c>
      <c r="B316" t="s">
        <v>665</v>
      </c>
      <c r="C316" t="s">
        <v>55</v>
      </c>
      <c r="D316" t="s">
        <v>657</v>
      </c>
      <c r="E316" s="2">
        <v>45382</v>
      </c>
      <c r="F316">
        <v>4</v>
      </c>
      <c r="G316" s="2"/>
    </row>
    <row r="317" spans="1:7" x14ac:dyDescent="0.35">
      <c r="A317" t="s">
        <v>648</v>
      </c>
      <c r="B317" t="s">
        <v>665</v>
      </c>
      <c r="C317" t="s">
        <v>55</v>
      </c>
      <c r="D317" t="s">
        <v>658</v>
      </c>
      <c r="E317" s="2">
        <v>45138</v>
      </c>
      <c r="F317">
        <v>0</v>
      </c>
      <c r="G317" s="2"/>
    </row>
    <row r="318" spans="1:7" x14ac:dyDescent="0.35">
      <c r="A318" t="s">
        <v>648</v>
      </c>
      <c r="B318" t="s">
        <v>665</v>
      </c>
      <c r="C318" t="s">
        <v>55</v>
      </c>
      <c r="D318" t="s">
        <v>658</v>
      </c>
      <c r="E318" s="2">
        <v>45169</v>
      </c>
      <c r="F318">
        <v>0</v>
      </c>
      <c r="G318" s="2"/>
    </row>
    <row r="319" spans="1:7" x14ac:dyDescent="0.35">
      <c r="A319" t="s">
        <v>648</v>
      </c>
      <c r="B319" t="s">
        <v>665</v>
      </c>
      <c r="C319" t="s">
        <v>55</v>
      </c>
      <c r="D319" t="s">
        <v>658</v>
      </c>
      <c r="E319" s="2">
        <v>45199</v>
      </c>
      <c r="F319">
        <v>81</v>
      </c>
      <c r="G319" s="2"/>
    </row>
    <row r="320" spans="1:7" x14ac:dyDescent="0.35">
      <c r="A320" t="s">
        <v>648</v>
      </c>
      <c r="B320" t="s">
        <v>665</v>
      </c>
      <c r="C320" t="s">
        <v>55</v>
      </c>
      <c r="D320" t="s">
        <v>658</v>
      </c>
      <c r="E320" s="2">
        <v>45230</v>
      </c>
      <c r="F320">
        <v>179</v>
      </c>
      <c r="G320" s="2"/>
    </row>
    <row r="321" spans="1:7" x14ac:dyDescent="0.35">
      <c r="A321" t="s">
        <v>648</v>
      </c>
      <c r="B321" t="s">
        <v>665</v>
      </c>
      <c r="C321" t="s">
        <v>55</v>
      </c>
      <c r="D321" t="s">
        <v>658</v>
      </c>
      <c r="E321" s="2">
        <v>45260</v>
      </c>
      <c r="F321">
        <v>163</v>
      </c>
      <c r="G321" s="2"/>
    </row>
    <row r="322" spans="1:7" x14ac:dyDescent="0.35">
      <c r="A322" t="s">
        <v>648</v>
      </c>
      <c r="B322" t="s">
        <v>665</v>
      </c>
      <c r="C322" t="s">
        <v>55</v>
      </c>
      <c r="D322" t="s">
        <v>658</v>
      </c>
      <c r="E322" s="2">
        <v>45291</v>
      </c>
      <c r="F322">
        <v>171</v>
      </c>
      <c r="G322" s="2"/>
    </row>
    <row r="323" spans="1:7" x14ac:dyDescent="0.35">
      <c r="A323" t="s">
        <v>648</v>
      </c>
      <c r="B323" t="s">
        <v>665</v>
      </c>
      <c r="C323" t="s">
        <v>55</v>
      </c>
      <c r="D323" t="s">
        <v>658</v>
      </c>
      <c r="E323" s="2">
        <v>45322</v>
      </c>
      <c r="F323">
        <v>181</v>
      </c>
      <c r="G323" s="2"/>
    </row>
    <row r="324" spans="1:7" x14ac:dyDescent="0.35">
      <c r="A324" t="s">
        <v>648</v>
      </c>
      <c r="B324" t="s">
        <v>665</v>
      </c>
      <c r="C324" t="s">
        <v>55</v>
      </c>
      <c r="D324" t="s">
        <v>658</v>
      </c>
      <c r="E324" s="2">
        <v>45351</v>
      </c>
      <c r="F324">
        <v>201</v>
      </c>
      <c r="G324" s="2"/>
    </row>
    <row r="325" spans="1:7" x14ac:dyDescent="0.35">
      <c r="A325" t="s">
        <v>648</v>
      </c>
      <c r="B325" t="s">
        <v>665</v>
      </c>
      <c r="C325" t="s">
        <v>55</v>
      </c>
      <c r="D325" t="s">
        <v>658</v>
      </c>
      <c r="E325" s="2">
        <v>45382</v>
      </c>
      <c r="F325">
        <v>199</v>
      </c>
      <c r="G325" s="2"/>
    </row>
    <row r="326" spans="1:7" x14ac:dyDescent="0.35">
      <c r="A326" t="s">
        <v>648</v>
      </c>
      <c r="B326" t="s">
        <v>665</v>
      </c>
      <c r="C326" t="s">
        <v>55</v>
      </c>
      <c r="D326" t="s">
        <v>563</v>
      </c>
      <c r="E326" s="2">
        <v>45138</v>
      </c>
      <c r="F326">
        <v>0</v>
      </c>
      <c r="G326" s="2"/>
    </row>
    <row r="327" spans="1:7" x14ac:dyDescent="0.35">
      <c r="A327" t="s">
        <v>648</v>
      </c>
      <c r="B327" t="s">
        <v>665</v>
      </c>
      <c r="C327" t="s">
        <v>55</v>
      </c>
      <c r="D327" t="s">
        <v>563</v>
      </c>
      <c r="E327" s="2">
        <v>45169</v>
      </c>
      <c r="F327">
        <v>0</v>
      </c>
      <c r="G327" s="2"/>
    </row>
    <row r="328" spans="1:7" x14ac:dyDescent="0.35">
      <c r="A328" t="s">
        <v>648</v>
      </c>
      <c r="B328" t="s">
        <v>665</v>
      </c>
      <c r="C328" t="s">
        <v>55</v>
      </c>
      <c r="D328" t="s">
        <v>563</v>
      </c>
      <c r="E328" s="2">
        <v>45199</v>
      </c>
      <c r="F328">
        <v>2043</v>
      </c>
      <c r="G328" s="2"/>
    </row>
    <row r="329" spans="1:7" x14ac:dyDescent="0.35">
      <c r="A329" t="s">
        <v>648</v>
      </c>
      <c r="B329" t="s">
        <v>665</v>
      </c>
      <c r="C329" t="s">
        <v>55</v>
      </c>
      <c r="D329" t="s">
        <v>563</v>
      </c>
      <c r="E329" s="2">
        <v>45230</v>
      </c>
      <c r="F329">
        <v>5350</v>
      </c>
      <c r="G329" s="2"/>
    </row>
    <row r="330" spans="1:7" x14ac:dyDescent="0.35">
      <c r="A330" t="s">
        <v>648</v>
      </c>
      <c r="B330" t="s">
        <v>665</v>
      </c>
      <c r="C330" t="s">
        <v>55</v>
      </c>
      <c r="D330" t="s">
        <v>563</v>
      </c>
      <c r="E330" s="2">
        <v>45260</v>
      </c>
      <c r="F330">
        <v>5782</v>
      </c>
      <c r="G330" s="2"/>
    </row>
    <row r="331" spans="1:7" x14ac:dyDescent="0.35">
      <c r="A331" t="s">
        <v>648</v>
      </c>
      <c r="B331" t="s">
        <v>665</v>
      </c>
      <c r="C331" t="s">
        <v>55</v>
      </c>
      <c r="D331" t="s">
        <v>563</v>
      </c>
      <c r="E331" s="2">
        <v>45291</v>
      </c>
      <c r="F331">
        <v>5880</v>
      </c>
      <c r="G331" s="2"/>
    </row>
    <row r="332" spans="1:7" x14ac:dyDescent="0.35">
      <c r="A332" t="s">
        <v>648</v>
      </c>
      <c r="B332" t="s">
        <v>665</v>
      </c>
      <c r="C332" t="s">
        <v>55</v>
      </c>
      <c r="D332" t="s">
        <v>563</v>
      </c>
      <c r="E332" s="2">
        <v>45322</v>
      </c>
      <c r="F332">
        <v>5908</v>
      </c>
      <c r="G332" s="2"/>
    </row>
    <row r="333" spans="1:7" x14ac:dyDescent="0.35">
      <c r="A333" t="s">
        <v>648</v>
      </c>
      <c r="B333" t="s">
        <v>665</v>
      </c>
      <c r="C333" t="s">
        <v>55</v>
      </c>
      <c r="D333" t="s">
        <v>563</v>
      </c>
      <c r="E333" s="2">
        <v>45351</v>
      </c>
      <c r="F333">
        <v>5974</v>
      </c>
      <c r="G333" s="2"/>
    </row>
    <row r="334" spans="1:7" x14ac:dyDescent="0.35">
      <c r="A334" t="s">
        <v>648</v>
      </c>
      <c r="B334" t="s">
        <v>665</v>
      </c>
      <c r="C334" t="s">
        <v>55</v>
      </c>
      <c r="D334" t="s">
        <v>563</v>
      </c>
      <c r="E334" s="2">
        <v>45382</v>
      </c>
      <c r="F334">
        <v>6003</v>
      </c>
      <c r="G334" s="2"/>
    </row>
    <row r="335" spans="1:7" x14ac:dyDescent="0.35">
      <c r="A335" t="s">
        <v>648</v>
      </c>
      <c r="B335" t="s">
        <v>665</v>
      </c>
      <c r="C335" t="s">
        <v>55</v>
      </c>
      <c r="D335" t="s">
        <v>661</v>
      </c>
      <c r="E335" s="2">
        <v>45138</v>
      </c>
      <c r="F335">
        <v>11</v>
      </c>
      <c r="G335" s="2"/>
    </row>
    <row r="336" spans="1:7" x14ac:dyDescent="0.35">
      <c r="A336" t="s">
        <v>648</v>
      </c>
      <c r="B336" t="s">
        <v>665</v>
      </c>
      <c r="C336" t="s">
        <v>55</v>
      </c>
      <c r="D336" t="s">
        <v>661</v>
      </c>
      <c r="E336" s="2">
        <v>45169</v>
      </c>
      <c r="F336">
        <v>12</v>
      </c>
      <c r="G336" s="2"/>
    </row>
    <row r="337" spans="1:7" x14ac:dyDescent="0.35">
      <c r="A337" t="s">
        <v>648</v>
      </c>
      <c r="B337" t="s">
        <v>665</v>
      </c>
      <c r="C337" t="s">
        <v>55</v>
      </c>
      <c r="D337" t="s">
        <v>661</v>
      </c>
      <c r="E337" s="2">
        <v>45199</v>
      </c>
      <c r="F337">
        <v>14</v>
      </c>
      <c r="G337" s="2"/>
    </row>
    <row r="338" spans="1:7" x14ac:dyDescent="0.35">
      <c r="A338" t="s">
        <v>648</v>
      </c>
      <c r="B338" t="s">
        <v>665</v>
      </c>
      <c r="C338" t="s">
        <v>55</v>
      </c>
      <c r="D338" t="s">
        <v>661</v>
      </c>
      <c r="E338" s="2">
        <v>45230</v>
      </c>
      <c r="F338">
        <v>6</v>
      </c>
      <c r="G338" s="2"/>
    </row>
    <row r="339" spans="1:7" x14ac:dyDescent="0.35">
      <c r="A339" t="s">
        <v>648</v>
      </c>
      <c r="B339" t="s">
        <v>665</v>
      </c>
      <c r="C339" t="s">
        <v>55</v>
      </c>
      <c r="D339" t="s">
        <v>661</v>
      </c>
      <c r="E339" s="2">
        <v>45260</v>
      </c>
      <c r="F339">
        <v>7</v>
      </c>
      <c r="G339" s="2"/>
    </row>
    <row r="340" spans="1:7" x14ac:dyDescent="0.35">
      <c r="A340" t="s">
        <v>648</v>
      </c>
      <c r="B340" t="s">
        <v>665</v>
      </c>
      <c r="C340" t="s">
        <v>55</v>
      </c>
      <c r="D340" t="s">
        <v>661</v>
      </c>
      <c r="E340" s="2">
        <v>45291</v>
      </c>
      <c r="F340">
        <v>8</v>
      </c>
      <c r="G340" s="2"/>
    </row>
    <row r="341" spans="1:7" x14ac:dyDescent="0.35">
      <c r="A341" t="s">
        <v>648</v>
      </c>
      <c r="B341" t="s">
        <v>665</v>
      </c>
      <c r="C341" t="s">
        <v>55</v>
      </c>
      <c r="D341" t="s">
        <v>661</v>
      </c>
      <c r="E341" s="2">
        <v>45322</v>
      </c>
      <c r="F341">
        <v>8</v>
      </c>
      <c r="G341" s="2"/>
    </row>
    <row r="342" spans="1:7" x14ac:dyDescent="0.35">
      <c r="A342" t="s">
        <v>648</v>
      </c>
      <c r="B342" t="s">
        <v>665</v>
      </c>
      <c r="C342" t="s">
        <v>55</v>
      </c>
      <c r="D342" t="s">
        <v>661</v>
      </c>
      <c r="E342" s="2">
        <v>45351</v>
      </c>
      <c r="F342">
        <v>8</v>
      </c>
      <c r="G342" s="2"/>
    </row>
    <row r="343" spans="1:7" x14ac:dyDescent="0.35">
      <c r="A343" t="s">
        <v>648</v>
      </c>
      <c r="B343" t="s">
        <v>665</v>
      </c>
      <c r="C343" t="s">
        <v>55</v>
      </c>
      <c r="D343" t="s">
        <v>661</v>
      </c>
      <c r="E343" s="2">
        <v>45382</v>
      </c>
      <c r="F343">
        <v>8</v>
      </c>
      <c r="G343" s="2"/>
    </row>
    <row r="344" spans="1:7" x14ac:dyDescent="0.35">
      <c r="A344" t="s">
        <v>648</v>
      </c>
      <c r="B344" t="s">
        <v>666</v>
      </c>
      <c r="C344" t="s">
        <v>55</v>
      </c>
      <c r="D344" t="s">
        <v>564</v>
      </c>
      <c r="E344" s="2">
        <v>45046</v>
      </c>
      <c r="F344">
        <v>5046</v>
      </c>
      <c r="G344" s="2"/>
    </row>
    <row r="345" spans="1:7" x14ac:dyDescent="0.35">
      <c r="A345" t="s">
        <v>648</v>
      </c>
      <c r="B345" t="s">
        <v>666</v>
      </c>
      <c r="C345" t="s">
        <v>55</v>
      </c>
      <c r="D345" t="s">
        <v>564</v>
      </c>
      <c r="E345" s="2">
        <v>45077</v>
      </c>
      <c r="F345">
        <v>5115</v>
      </c>
      <c r="G345" s="2"/>
    </row>
    <row r="346" spans="1:7" x14ac:dyDescent="0.35">
      <c r="A346" t="s">
        <v>648</v>
      </c>
      <c r="B346" t="s">
        <v>666</v>
      </c>
      <c r="C346" t="s">
        <v>55</v>
      </c>
      <c r="D346" t="s">
        <v>564</v>
      </c>
      <c r="E346" s="2">
        <v>45107</v>
      </c>
      <c r="F346">
        <v>5387</v>
      </c>
      <c r="G346" s="2"/>
    </row>
    <row r="347" spans="1:7" x14ac:dyDescent="0.35">
      <c r="A347" t="s">
        <v>648</v>
      </c>
      <c r="B347" t="s">
        <v>666</v>
      </c>
      <c r="C347" t="s">
        <v>55</v>
      </c>
      <c r="D347" t="s">
        <v>564</v>
      </c>
      <c r="E347" s="2">
        <v>45138</v>
      </c>
      <c r="F347">
        <v>5444</v>
      </c>
      <c r="G347" s="2"/>
    </row>
    <row r="348" spans="1:7" x14ac:dyDescent="0.35">
      <c r="A348" t="s">
        <v>648</v>
      </c>
      <c r="B348" t="s">
        <v>666</v>
      </c>
      <c r="C348" t="s">
        <v>55</v>
      </c>
      <c r="D348" t="s">
        <v>564</v>
      </c>
      <c r="E348" s="2">
        <v>45169</v>
      </c>
      <c r="F348">
        <v>5480</v>
      </c>
      <c r="G348" s="2"/>
    </row>
    <row r="349" spans="1:7" x14ac:dyDescent="0.35">
      <c r="A349" t="s">
        <v>648</v>
      </c>
      <c r="B349" t="s">
        <v>666</v>
      </c>
      <c r="C349" t="s">
        <v>55</v>
      </c>
      <c r="D349" t="s">
        <v>564</v>
      </c>
      <c r="E349" s="2">
        <v>45199</v>
      </c>
      <c r="F349">
        <v>5308</v>
      </c>
      <c r="G349" s="2"/>
    </row>
    <row r="350" spans="1:7" x14ac:dyDescent="0.35">
      <c r="A350" t="s">
        <v>648</v>
      </c>
      <c r="B350" t="s">
        <v>666</v>
      </c>
      <c r="C350" t="s">
        <v>55</v>
      </c>
      <c r="D350" t="s">
        <v>564</v>
      </c>
      <c r="E350" s="2">
        <v>45230</v>
      </c>
      <c r="F350">
        <v>5136</v>
      </c>
      <c r="G350" s="2"/>
    </row>
    <row r="351" spans="1:7" x14ac:dyDescent="0.35">
      <c r="A351" t="s">
        <v>648</v>
      </c>
      <c r="B351" t="s">
        <v>666</v>
      </c>
      <c r="C351" t="s">
        <v>55</v>
      </c>
      <c r="D351" t="s">
        <v>564</v>
      </c>
      <c r="E351" s="2">
        <v>45260</v>
      </c>
      <c r="F351">
        <v>4722</v>
      </c>
      <c r="G351" s="2"/>
    </row>
    <row r="352" spans="1:7" x14ac:dyDescent="0.35">
      <c r="A352" t="s">
        <v>648</v>
      </c>
      <c r="B352" t="s">
        <v>666</v>
      </c>
      <c r="C352" t="s">
        <v>55</v>
      </c>
      <c r="D352" t="s">
        <v>564</v>
      </c>
      <c r="E352" s="2">
        <v>45291</v>
      </c>
      <c r="F352">
        <v>4694</v>
      </c>
      <c r="G352" s="2"/>
    </row>
    <row r="353" spans="1:7" x14ac:dyDescent="0.35">
      <c r="A353" t="s">
        <v>648</v>
      </c>
      <c r="B353" t="s">
        <v>666</v>
      </c>
      <c r="C353" t="s">
        <v>55</v>
      </c>
      <c r="D353" t="s">
        <v>564</v>
      </c>
      <c r="E353" s="2">
        <v>45322</v>
      </c>
      <c r="F353">
        <v>4673</v>
      </c>
      <c r="G353" s="2"/>
    </row>
    <row r="354" spans="1:7" x14ac:dyDescent="0.35">
      <c r="A354" t="s">
        <v>648</v>
      </c>
      <c r="B354" t="s">
        <v>666</v>
      </c>
      <c r="C354" t="s">
        <v>55</v>
      </c>
      <c r="D354" t="s">
        <v>564</v>
      </c>
      <c r="E354" s="2">
        <v>45351</v>
      </c>
      <c r="F354">
        <v>4647</v>
      </c>
      <c r="G354" s="2"/>
    </row>
    <row r="355" spans="1:7" x14ac:dyDescent="0.35">
      <c r="A355" t="s">
        <v>648</v>
      </c>
      <c r="B355" t="s">
        <v>666</v>
      </c>
      <c r="C355" t="s">
        <v>55</v>
      </c>
      <c r="D355" t="s">
        <v>564</v>
      </c>
      <c r="E355" s="2">
        <v>45382</v>
      </c>
      <c r="F355">
        <v>4747</v>
      </c>
      <c r="G355" s="2"/>
    </row>
    <row r="356" spans="1:7" x14ac:dyDescent="0.35">
      <c r="A356" t="s">
        <v>648</v>
      </c>
      <c r="B356" t="s">
        <v>666</v>
      </c>
      <c r="C356" t="s">
        <v>55</v>
      </c>
      <c r="D356" t="s">
        <v>655</v>
      </c>
      <c r="E356" s="2">
        <v>45046</v>
      </c>
      <c r="F356">
        <v>1</v>
      </c>
      <c r="G356" s="2"/>
    </row>
    <row r="357" spans="1:7" x14ac:dyDescent="0.35">
      <c r="A357" t="s">
        <v>648</v>
      </c>
      <c r="B357" t="s">
        <v>666</v>
      </c>
      <c r="C357" t="s">
        <v>55</v>
      </c>
      <c r="D357" t="s">
        <v>655</v>
      </c>
      <c r="E357" s="2">
        <v>45077</v>
      </c>
      <c r="F357">
        <v>1</v>
      </c>
      <c r="G357" s="2"/>
    </row>
    <row r="358" spans="1:7" x14ac:dyDescent="0.35">
      <c r="A358" t="s">
        <v>648</v>
      </c>
      <c r="B358" t="s">
        <v>666</v>
      </c>
      <c r="C358" t="s">
        <v>55</v>
      </c>
      <c r="D358" t="s">
        <v>655</v>
      </c>
      <c r="E358" s="2">
        <v>45107</v>
      </c>
      <c r="F358">
        <v>0</v>
      </c>
      <c r="G358" s="2"/>
    </row>
    <row r="359" spans="1:7" x14ac:dyDescent="0.35">
      <c r="A359" t="s">
        <v>648</v>
      </c>
      <c r="B359" t="s">
        <v>666</v>
      </c>
      <c r="C359" t="s">
        <v>55</v>
      </c>
      <c r="D359" t="s">
        <v>655</v>
      </c>
      <c r="E359" s="2">
        <v>45138</v>
      </c>
      <c r="F359">
        <v>0</v>
      </c>
      <c r="G359" s="2"/>
    </row>
    <row r="360" spans="1:7" x14ac:dyDescent="0.35">
      <c r="A360" t="s">
        <v>648</v>
      </c>
      <c r="B360" t="s">
        <v>666</v>
      </c>
      <c r="C360" t="s">
        <v>55</v>
      </c>
      <c r="D360" t="s">
        <v>655</v>
      </c>
      <c r="E360" s="2">
        <v>45169</v>
      </c>
      <c r="F360">
        <v>3</v>
      </c>
      <c r="G360" s="2"/>
    </row>
    <row r="361" spans="1:7" x14ac:dyDescent="0.35">
      <c r="A361" t="s">
        <v>648</v>
      </c>
      <c r="B361" t="s">
        <v>666</v>
      </c>
      <c r="C361" t="s">
        <v>55</v>
      </c>
      <c r="D361" t="s">
        <v>655</v>
      </c>
      <c r="E361" s="2">
        <v>45199</v>
      </c>
      <c r="F361">
        <v>86</v>
      </c>
      <c r="G361" s="2"/>
    </row>
    <row r="362" spans="1:7" x14ac:dyDescent="0.35">
      <c r="A362" t="s">
        <v>648</v>
      </c>
      <c r="B362" t="s">
        <v>666</v>
      </c>
      <c r="C362" t="s">
        <v>55</v>
      </c>
      <c r="D362" t="s">
        <v>655</v>
      </c>
      <c r="E362" s="2">
        <v>45230</v>
      </c>
      <c r="F362">
        <v>249</v>
      </c>
    </row>
    <row r="363" spans="1:7" x14ac:dyDescent="0.35">
      <c r="A363" t="s">
        <v>648</v>
      </c>
      <c r="B363" t="s">
        <v>666</v>
      </c>
      <c r="C363" t="s">
        <v>55</v>
      </c>
      <c r="D363" t="s">
        <v>655</v>
      </c>
      <c r="E363" s="2">
        <v>45260</v>
      </c>
      <c r="F363">
        <v>279</v>
      </c>
    </row>
    <row r="364" spans="1:7" x14ac:dyDescent="0.35">
      <c r="A364" t="s">
        <v>648</v>
      </c>
      <c r="B364" t="s">
        <v>666</v>
      </c>
      <c r="C364" t="s">
        <v>55</v>
      </c>
      <c r="D364" t="s">
        <v>655</v>
      </c>
      <c r="E364" s="2">
        <v>45291</v>
      </c>
      <c r="F364">
        <v>294</v>
      </c>
    </row>
    <row r="365" spans="1:7" x14ac:dyDescent="0.35">
      <c r="A365" t="s">
        <v>648</v>
      </c>
      <c r="B365" t="s">
        <v>666</v>
      </c>
      <c r="C365" t="s">
        <v>55</v>
      </c>
      <c r="D365" t="s">
        <v>655</v>
      </c>
      <c r="E365" s="2">
        <v>45322</v>
      </c>
      <c r="F365">
        <v>334</v>
      </c>
    </row>
    <row r="366" spans="1:7" x14ac:dyDescent="0.35">
      <c r="A366" t="s">
        <v>648</v>
      </c>
      <c r="B366" t="s">
        <v>666</v>
      </c>
      <c r="C366" t="s">
        <v>55</v>
      </c>
      <c r="D366" t="s">
        <v>655</v>
      </c>
      <c r="E366" s="2">
        <v>45351</v>
      </c>
      <c r="F366">
        <v>360</v>
      </c>
    </row>
    <row r="367" spans="1:7" x14ac:dyDescent="0.35">
      <c r="A367" t="s">
        <v>648</v>
      </c>
      <c r="B367" t="s">
        <v>666</v>
      </c>
      <c r="C367" t="s">
        <v>55</v>
      </c>
      <c r="D367" t="s">
        <v>655</v>
      </c>
      <c r="E367" s="2">
        <v>45382</v>
      </c>
      <c r="F367">
        <v>410</v>
      </c>
    </row>
    <row r="368" spans="1:7" x14ac:dyDescent="0.35">
      <c r="A368" t="s">
        <v>648</v>
      </c>
      <c r="B368" t="s">
        <v>666</v>
      </c>
      <c r="C368" t="s">
        <v>55</v>
      </c>
      <c r="D368" t="s">
        <v>657</v>
      </c>
      <c r="E368" s="2">
        <v>45046</v>
      </c>
      <c r="F368">
        <v>0</v>
      </c>
    </row>
    <row r="369" spans="1:6" x14ac:dyDescent="0.35">
      <c r="A369" t="s">
        <v>648</v>
      </c>
      <c r="B369" t="s">
        <v>666</v>
      </c>
      <c r="C369" t="s">
        <v>55</v>
      </c>
      <c r="D369" t="s">
        <v>657</v>
      </c>
      <c r="E369" s="2">
        <v>45077</v>
      </c>
      <c r="F369">
        <v>0</v>
      </c>
    </row>
    <row r="370" spans="1:6" x14ac:dyDescent="0.35">
      <c r="A370" t="s">
        <v>648</v>
      </c>
      <c r="B370" t="s">
        <v>666</v>
      </c>
      <c r="C370" t="s">
        <v>55</v>
      </c>
      <c r="D370" t="s">
        <v>657</v>
      </c>
      <c r="E370" s="2">
        <v>45107</v>
      </c>
      <c r="F370">
        <v>0</v>
      </c>
    </row>
    <row r="371" spans="1:6" x14ac:dyDescent="0.35">
      <c r="A371" t="s">
        <v>648</v>
      </c>
      <c r="B371" t="s">
        <v>666</v>
      </c>
      <c r="C371" t="s">
        <v>55</v>
      </c>
      <c r="D371" t="s">
        <v>657</v>
      </c>
      <c r="E371" s="2">
        <v>45138</v>
      </c>
      <c r="F371">
        <v>0</v>
      </c>
    </row>
    <row r="372" spans="1:6" x14ac:dyDescent="0.35">
      <c r="A372" t="s">
        <v>648</v>
      </c>
      <c r="B372" t="s">
        <v>666</v>
      </c>
      <c r="C372" t="s">
        <v>55</v>
      </c>
      <c r="D372" t="s">
        <v>657</v>
      </c>
      <c r="E372" s="2">
        <v>45169</v>
      </c>
      <c r="F372">
        <v>0</v>
      </c>
    </row>
    <row r="373" spans="1:6" x14ac:dyDescent="0.35">
      <c r="A373" t="s">
        <v>648</v>
      </c>
      <c r="B373" t="s">
        <v>666</v>
      </c>
      <c r="C373" t="s">
        <v>55</v>
      </c>
      <c r="D373" t="s">
        <v>657</v>
      </c>
      <c r="E373" s="2">
        <v>45199</v>
      </c>
      <c r="F373">
        <v>0</v>
      </c>
    </row>
    <row r="374" spans="1:6" x14ac:dyDescent="0.35">
      <c r="A374" t="s">
        <v>648</v>
      </c>
      <c r="B374" t="s">
        <v>666</v>
      </c>
      <c r="C374" t="s">
        <v>55</v>
      </c>
      <c r="D374" t="s">
        <v>657</v>
      </c>
      <c r="E374" s="2">
        <v>45230</v>
      </c>
      <c r="F374">
        <v>3</v>
      </c>
    </row>
    <row r="375" spans="1:6" x14ac:dyDescent="0.35">
      <c r="A375" t="s">
        <v>648</v>
      </c>
      <c r="B375" t="s">
        <v>666</v>
      </c>
      <c r="C375" t="s">
        <v>55</v>
      </c>
      <c r="D375" t="s">
        <v>657</v>
      </c>
      <c r="E375" s="2">
        <v>45260</v>
      </c>
      <c r="F375">
        <v>5</v>
      </c>
    </row>
    <row r="376" spans="1:6" x14ac:dyDescent="0.35">
      <c r="A376" t="s">
        <v>648</v>
      </c>
      <c r="B376" t="s">
        <v>666</v>
      </c>
      <c r="C376" t="s">
        <v>55</v>
      </c>
      <c r="D376" t="s">
        <v>657</v>
      </c>
      <c r="E376" s="2">
        <v>45291</v>
      </c>
      <c r="F376">
        <v>2</v>
      </c>
    </row>
    <row r="377" spans="1:6" x14ac:dyDescent="0.35">
      <c r="A377" t="s">
        <v>648</v>
      </c>
      <c r="B377" t="s">
        <v>666</v>
      </c>
      <c r="C377" t="s">
        <v>55</v>
      </c>
      <c r="D377" t="s">
        <v>657</v>
      </c>
      <c r="E377" s="2">
        <v>45322</v>
      </c>
      <c r="F377">
        <v>1</v>
      </c>
    </row>
    <row r="378" spans="1:6" x14ac:dyDescent="0.35">
      <c r="A378" t="s">
        <v>648</v>
      </c>
      <c r="B378" t="s">
        <v>666</v>
      </c>
      <c r="C378" t="s">
        <v>55</v>
      </c>
      <c r="D378" t="s">
        <v>657</v>
      </c>
      <c r="E378" s="2">
        <v>45351</v>
      </c>
      <c r="F378">
        <v>5</v>
      </c>
    </row>
    <row r="379" spans="1:6" x14ac:dyDescent="0.35">
      <c r="A379" t="s">
        <v>648</v>
      </c>
      <c r="B379" t="s">
        <v>666</v>
      </c>
      <c r="C379" t="s">
        <v>55</v>
      </c>
      <c r="D379" t="s">
        <v>657</v>
      </c>
      <c r="E379" s="2">
        <v>45382</v>
      </c>
      <c r="F379">
        <v>4</v>
      </c>
    </row>
    <row r="380" spans="1:6" x14ac:dyDescent="0.35">
      <c r="A380" t="s">
        <v>648</v>
      </c>
      <c r="B380" t="s">
        <v>666</v>
      </c>
      <c r="C380" t="s">
        <v>55</v>
      </c>
      <c r="D380" t="s">
        <v>658</v>
      </c>
      <c r="E380" s="2">
        <v>45046</v>
      </c>
      <c r="F380">
        <v>0</v>
      </c>
    </row>
    <row r="381" spans="1:6" x14ac:dyDescent="0.35">
      <c r="A381" t="s">
        <v>648</v>
      </c>
      <c r="B381" t="s">
        <v>666</v>
      </c>
      <c r="C381" t="s">
        <v>55</v>
      </c>
      <c r="D381" t="s">
        <v>658</v>
      </c>
      <c r="E381" s="2">
        <v>45077</v>
      </c>
      <c r="F381">
        <v>0</v>
      </c>
    </row>
    <row r="382" spans="1:6" x14ac:dyDescent="0.35">
      <c r="A382" t="s">
        <v>648</v>
      </c>
      <c r="B382" t="s">
        <v>666</v>
      </c>
      <c r="C382" t="s">
        <v>55</v>
      </c>
      <c r="D382" t="s">
        <v>658</v>
      </c>
      <c r="E382" s="2">
        <v>45107</v>
      </c>
      <c r="F382">
        <v>0</v>
      </c>
    </row>
    <row r="383" spans="1:6" x14ac:dyDescent="0.35">
      <c r="A383" t="s">
        <v>648</v>
      </c>
      <c r="B383" t="s">
        <v>666</v>
      </c>
      <c r="C383" t="s">
        <v>55</v>
      </c>
      <c r="D383" t="s">
        <v>658</v>
      </c>
      <c r="E383" s="2">
        <v>45138</v>
      </c>
      <c r="F383">
        <v>0</v>
      </c>
    </row>
    <row r="384" spans="1:6" x14ac:dyDescent="0.35">
      <c r="A384" t="s">
        <v>648</v>
      </c>
      <c r="B384" t="s">
        <v>666</v>
      </c>
      <c r="C384" t="s">
        <v>55</v>
      </c>
      <c r="D384" t="s">
        <v>658</v>
      </c>
      <c r="E384" s="2">
        <v>45169</v>
      </c>
      <c r="F384">
        <v>0</v>
      </c>
    </row>
    <row r="385" spans="1:6" x14ac:dyDescent="0.35">
      <c r="A385" t="s">
        <v>648</v>
      </c>
      <c r="B385" t="s">
        <v>666</v>
      </c>
      <c r="C385" t="s">
        <v>55</v>
      </c>
      <c r="D385" t="s">
        <v>658</v>
      </c>
      <c r="E385" s="2">
        <v>45199</v>
      </c>
      <c r="F385">
        <v>143</v>
      </c>
    </row>
    <row r="386" spans="1:6" x14ac:dyDescent="0.35">
      <c r="A386" t="s">
        <v>648</v>
      </c>
      <c r="B386" t="s">
        <v>666</v>
      </c>
      <c r="C386" t="s">
        <v>55</v>
      </c>
      <c r="D386" t="s">
        <v>658</v>
      </c>
      <c r="E386" s="2">
        <v>45230</v>
      </c>
      <c r="F386">
        <v>218</v>
      </c>
    </row>
    <row r="387" spans="1:6" x14ac:dyDescent="0.35">
      <c r="A387" t="s">
        <v>648</v>
      </c>
      <c r="B387" t="s">
        <v>666</v>
      </c>
      <c r="C387" t="s">
        <v>55</v>
      </c>
      <c r="D387" t="s">
        <v>658</v>
      </c>
      <c r="E387" s="2">
        <v>45260</v>
      </c>
      <c r="F387">
        <v>224</v>
      </c>
    </row>
    <row r="388" spans="1:6" x14ac:dyDescent="0.35">
      <c r="A388" t="s">
        <v>648</v>
      </c>
      <c r="B388" t="s">
        <v>666</v>
      </c>
      <c r="C388" t="s">
        <v>55</v>
      </c>
      <c r="D388" t="s">
        <v>658</v>
      </c>
      <c r="E388" s="2">
        <v>45291</v>
      </c>
      <c r="F388">
        <v>228</v>
      </c>
    </row>
    <row r="389" spans="1:6" x14ac:dyDescent="0.35">
      <c r="A389" t="s">
        <v>648</v>
      </c>
      <c r="B389" t="s">
        <v>666</v>
      </c>
      <c r="C389" t="s">
        <v>55</v>
      </c>
      <c r="D389" t="s">
        <v>658</v>
      </c>
      <c r="E389" s="2">
        <v>45322</v>
      </c>
      <c r="F389">
        <v>247</v>
      </c>
    </row>
    <row r="390" spans="1:6" x14ac:dyDescent="0.35">
      <c r="A390" t="s">
        <v>648</v>
      </c>
      <c r="B390" t="s">
        <v>666</v>
      </c>
      <c r="C390" t="s">
        <v>55</v>
      </c>
      <c r="D390" t="s">
        <v>658</v>
      </c>
      <c r="E390" s="2">
        <v>45351</v>
      </c>
      <c r="F390">
        <v>255</v>
      </c>
    </row>
    <row r="391" spans="1:6" x14ac:dyDescent="0.35">
      <c r="A391" t="s">
        <v>648</v>
      </c>
      <c r="B391" t="s">
        <v>666</v>
      </c>
      <c r="C391" t="s">
        <v>55</v>
      </c>
      <c r="D391" t="s">
        <v>658</v>
      </c>
      <c r="E391" s="2">
        <v>45382</v>
      </c>
      <c r="F391">
        <v>244</v>
      </c>
    </row>
    <row r="392" spans="1:6" x14ac:dyDescent="0.35">
      <c r="A392" t="s">
        <v>648</v>
      </c>
      <c r="B392" t="s">
        <v>666</v>
      </c>
      <c r="C392" t="s">
        <v>55</v>
      </c>
      <c r="D392" t="s">
        <v>563</v>
      </c>
      <c r="E392" s="2">
        <v>45046</v>
      </c>
      <c r="F392">
        <v>0</v>
      </c>
    </row>
    <row r="393" spans="1:6" x14ac:dyDescent="0.35">
      <c r="A393" t="s">
        <v>648</v>
      </c>
      <c r="B393" t="s">
        <v>666</v>
      </c>
      <c r="C393" t="s">
        <v>55</v>
      </c>
      <c r="D393" t="s">
        <v>563</v>
      </c>
      <c r="E393" s="2">
        <v>45077</v>
      </c>
      <c r="F393">
        <v>0</v>
      </c>
    </row>
    <row r="394" spans="1:6" x14ac:dyDescent="0.35">
      <c r="A394" t="s">
        <v>648</v>
      </c>
      <c r="B394" t="s">
        <v>666</v>
      </c>
      <c r="C394" t="s">
        <v>55</v>
      </c>
      <c r="D394" t="s">
        <v>563</v>
      </c>
      <c r="E394" s="2">
        <v>45107</v>
      </c>
      <c r="F394">
        <v>0</v>
      </c>
    </row>
    <row r="395" spans="1:6" x14ac:dyDescent="0.35">
      <c r="A395" t="s">
        <v>648</v>
      </c>
      <c r="B395" t="s">
        <v>666</v>
      </c>
      <c r="C395" t="s">
        <v>55</v>
      </c>
      <c r="D395" t="s">
        <v>563</v>
      </c>
      <c r="E395" s="2">
        <v>45138</v>
      </c>
      <c r="F395">
        <v>0</v>
      </c>
    </row>
    <row r="396" spans="1:6" x14ac:dyDescent="0.35">
      <c r="A396" t="s">
        <v>648</v>
      </c>
      <c r="B396" t="s">
        <v>666</v>
      </c>
      <c r="C396" t="s">
        <v>55</v>
      </c>
      <c r="D396" t="s">
        <v>563</v>
      </c>
      <c r="E396" s="2">
        <v>45169</v>
      </c>
      <c r="F396">
        <v>0</v>
      </c>
    </row>
    <row r="397" spans="1:6" x14ac:dyDescent="0.35">
      <c r="A397" t="s">
        <v>648</v>
      </c>
      <c r="B397" t="s">
        <v>666</v>
      </c>
      <c r="C397" t="s">
        <v>55</v>
      </c>
      <c r="D397" t="s">
        <v>563</v>
      </c>
      <c r="E397" s="2">
        <v>45199</v>
      </c>
      <c r="F397">
        <v>1198</v>
      </c>
    </row>
    <row r="398" spans="1:6" x14ac:dyDescent="0.35">
      <c r="A398" t="s">
        <v>648</v>
      </c>
      <c r="B398" t="s">
        <v>666</v>
      </c>
      <c r="C398" t="s">
        <v>55</v>
      </c>
      <c r="D398" t="s">
        <v>563</v>
      </c>
      <c r="E398" s="2">
        <v>45230</v>
      </c>
      <c r="F398">
        <v>3616</v>
      </c>
    </row>
    <row r="399" spans="1:6" x14ac:dyDescent="0.35">
      <c r="A399" t="s">
        <v>648</v>
      </c>
      <c r="B399" t="s">
        <v>666</v>
      </c>
      <c r="C399" t="s">
        <v>55</v>
      </c>
      <c r="D399" t="s">
        <v>563</v>
      </c>
      <c r="E399" s="2">
        <v>45260</v>
      </c>
      <c r="F399">
        <v>3756</v>
      </c>
    </row>
    <row r="400" spans="1:6" x14ac:dyDescent="0.35">
      <c r="A400" t="s">
        <v>648</v>
      </c>
      <c r="B400" t="s">
        <v>666</v>
      </c>
      <c r="C400" t="s">
        <v>55</v>
      </c>
      <c r="D400" t="s">
        <v>563</v>
      </c>
      <c r="E400" s="2">
        <v>45291</v>
      </c>
      <c r="F400">
        <v>3886</v>
      </c>
    </row>
    <row r="401" spans="1:6" x14ac:dyDescent="0.35">
      <c r="A401" t="s">
        <v>648</v>
      </c>
      <c r="B401" t="s">
        <v>666</v>
      </c>
      <c r="C401" t="s">
        <v>55</v>
      </c>
      <c r="D401" t="s">
        <v>563</v>
      </c>
      <c r="E401" s="2">
        <v>45322</v>
      </c>
      <c r="F401">
        <v>3912</v>
      </c>
    </row>
    <row r="402" spans="1:6" x14ac:dyDescent="0.35">
      <c r="A402" t="s">
        <v>648</v>
      </c>
      <c r="B402" t="s">
        <v>666</v>
      </c>
      <c r="C402" t="s">
        <v>55</v>
      </c>
      <c r="D402" t="s">
        <v>563</v>
      </c>
      <c r="E402" s="2">
        <v>45351</v>
      </c>
      <c r="F402">
        <v>3918</v>
      </c>
    </row>
    <row r="403" spans="1:6" x14ac:dyDescent="0.35">
      <c r="A403" t="s">
        <v>648</v>
      </c>
      <c r="B403" t="s">
        <v>666</v>
      </c>
      <c r="C403" t="s">
        <v>55</v>
      </c>
      <c r="D403" t="s">
        <v>563</v>
      </c>
      <c r="E403" s="2">
        <v>45382</v>
      </c>
      <c r="F403">
        <v>4040</v>
      </c>
    </row>
    <row r="404" spans="1:6" x14ac:dyDescent="0.35">
      <c r="A404" t="s">
        <v>648</v>
      </c>
      <c r="B404" t="s">
        <v>666</v>
      </c>
      <c r="C404" t="s">
        <v>55</v>
      </c>
      <c r="D404" t="s">
        <v>661</v>
      </c>
      <c r="E404" s="2">
        <v>45046</v>
      </c>
      <c r="F404">
        <v>15</v>
      </c>
    </row>
    <row r="405" spans="1:6" x14ac:dyDescent="0.35">
      <c r="A405" t="s">
        <v>648</v>
      </c>
      <c r="B405" t="s">
        <v>666</v>
      </c>
      <c r="C405" t="s">
        <v>55</v>
      </c>
      <c r="D405" t="s">
        <v>661</v>
      </c>
      <c r="E405" s="2">
        <v>45077</v>
      </c>
      <c r="F405">
        <v>12</v>
      </c>
    </row>
    <row r="406" spans="1:6" x14ac:dyDescent="0.35">
      <c r="A406" t="s">
        <v>648</v>
      </c>
      <c r="B406" t="s">
        <v>666</v>
      </c>
      <c r="C406" t="s">
        <v>55</v>
      </c>
      <c r="D406" t="s">
        <v>661</v>
      </c>
      <c r="E406" s="2">
        <v>45107</v>
      </c>
      <c r="F406">
        <v>13</v>
      </c>
    </row>
    <row r="407" spans="1:6" x14ac:dyDescent="0.35">
      <c r="A407" t="s">
        <v>648</v>
      </c>
      <c r="B407" t="s">
        <v>666</v>
      </c>
      <c r="C407" t="s">
        <v>55</v>
      </c>
      <c r="D407" t="s">
        <v>661</v>
      </c>
      <c r="E407" s="2">
        <v>45138</v>
      </c>
      <c r="F407">
        <v>12</v>
      </c>
    </row>
    <row r="408" spans="1:6" x14ac:dyDescent="0.35">
      <c r="A408" t="s">
        <v>648</v>
      </c>
      <c r="B408" t="s">
        <v>666</v>
      </c>
      <c r="C408" t="s">
        <v>55</v>
      </c>
      <c r="D408" t="s">
        <v>661</v>
      </c>
      <c r="E408" s="2">
        <v>45169</v>
      </c>
      <c r="F408">
        <v>12</v>
      </c>
    </row>
    <row r="409" spans="1:6" x14ac:dyDescent="0.35">
      <c r="A409" t="s">
        <v>648</v>
      </c>
      <c r="B409" t="s">
        <v>666</v>
      </c>
      <c r="C409" t="s">
        <v>55</v>
      </c>
      <c r="D409" t="s">
        <v>661</v>
      </c>
      <c r="E409" s="2">
        <v>45199</v>
      </c>
      <c r="F409">
        <v>10</v>
      </c>
    </row>
    <row r="410" spans="1:6" x14ac:dyDescent="0.35">
      <c r="A410" t="s">
        <v>648</v>
      </c>
      <c r="B410" t="s">
        <v>666</v>
      </c>
      <c r="C410" t="s">
        <v>55</v>
      </c>
      <c r="D410" t="s">
        <v>661</v>
      </c>
      <c r="E410" s="2">
        <v>45230</v>
      </c>
      <c r="F410">
        <v>7</v>
      </c>
    </row>
    <row r="411" spans="1:6" x14ac:dyDescent="0.35">
      <c r="A411" t="s">
        <v>648</v>
      </c>
      <c r="B411" t="s">
        <v>666</v>
      </c>
      <c r="C411" t="s">
        <v>55</v>
      </c>
      <c r="D411" t="s">
        <v>661</v>
      </c>
      <c r="E411" s="2">
        <v>45260</v>
      </c>
      <c r="F411">
        <v>5</v>
      </c>
    </row>
    <row r="412" spans="1:6" x14ac:dyDescent="0.35">
      <c r="A412" t="s">
        <v>648</v>
      </c>
      <c r="B412" t="s">
        <v>666</v>
      </c>
      <c r="C412" t="s">
        <v>55</v>
      </c>
      <c r="D412" t="s">
        <v>661</v>
      </c>
      <c r="E412" s="2">
        <v>45291</v>
      </c>
      <c r="F412">
        <v>5</v>
      </c>
    </row>
    <row r="413" spans="1:6" x14ac:dyDescent="0.35">
      <c r="A413" t="s">
        <v>648</v>
      </c>
      <c r="B413" t="s">
        <v>666</v>
      </c>
      <c r="C413" t="s">
        <v>55</v>
      </c>
      <c r="D413" t="s">
        <v>661</v>
      </c>
      <c r="E413" s="2">
        <v>45322</v>
      </c>
      <c r="F413">
        <v>5</v>
      </c>
    </row>
    <row r="414" spans="1:6" x14ac:dyDescent="0.35">
      <c r="A414" t="s">
        <v>648</v>
      </c>
      <c r="B414" t="s">
        <v>666</v>
      </c>
      <c r="C414" t="s">
        <v>55</v>
      </c>
      <c r="D414" t="s">
        <v>661</v>
      </c>
      <c r="E414" s="2">
        <v>45351</v>
      </c>
      <c r="F414">
        <v>5</v>
      </c>
    </row>
    <row r="415" spans="1:6" x14ac:dyDescent="0.35">
      <c r="A415" t="s">
        <v>648</v>
      </c>
      <c r="B415" t="s">
        <v>666</v>
      </c>
      <c r="C415" t="s">
        <v>55</v>
      </c>
      <c r="D415" t="s">
        <v>661</v>
      </c>
      <c r="E415" s="2">
        <v>45382</v>
      </c>
      <c r="F415">
        <v>6</v>
      </c>
    </row>
    <row r="416" spans="1:6" x14ac:dyDescent="0.35">
      <c r="A416" t="s">
        <v>648</v>
      </c>
      <c r="B416" t="s">
        <v>667</v>
      </c>
      <c r="C416" t="s">
        <v>55</v>
      </c>
      <c r="D416" t="s">
        <v>564</v>
      </c>
      <c r="E416" s="2">
        <v>45046</v>
      </c>
      <c r="F416">
        <v>7425</v>
      </c>
    </row>
    <row r="417" spans="1:6" x14ac:dyDescent="0.35">
      <c r="A417" t="s">
        <v>648</v>
      </c>
      <c r="B417" t="s">
        <v>667</v>
      </c>
      <c r="C417" t="s">
        <v>55</v>
      </c>
      <c r="D417" t="s">
        <v>564</v>
      </c>
      <c r="E417" s="2">
        <v>45077</v>
      </c>
      <c r="F417">
        <v>7102</v>
      </c>
    </row>
    <row r="418" spans="1:6" x14ac:dyDescent="0.35">
      <c r="A418" t="s">
        <v>648</v>
      </c>
      <c r="B418" t="s">
        <v>667</v>
      </c>
      <c r="C418" t="s">
        <v>55</v>
      </c>
      <c r="D418" t="s">
        <v>564</v>
      </c>
      <c r="E418" s="2">
        <v>45107</v>
      </c>
      <c r="F418">
        <v>7529</v>
      </c>
    </row>
    <row r="419" spans="1:6" x14ac:dyDescent="0.35">
      <c r="A419" t="s">
        <v>648</v>
      </c>
      <c r="B419" t="s">
        <v>667</v>
      </c>
      <c r="C419" t="s">
        <v>55</v>
      </c>
      <c r="D419" t="s">
        <v>564</v>
      </c>
      <c r="E419" s="2">
        <v>45138</v>
      </c>
      <c r="F419">
        <v>7499</v>
      </c>
    </row>
    <row r="420" spans="1:6" x14ac:dyDescent="0.35">
      <c r="A420" t="s">
        <v>648</v>
      </c>
      <c r="B420" t="s">
        <v>667</v>
      </c>
      <c r="C420" t="s">
        <v>55</v>
      </c>
      <c r="D420" t="s">
        <v>564</v>
      </c>
      <c r="E420" s="2">
        <v>45169</v>
      </c>
      <c r="F420">
        <v>7055</v>
      </c>
    </row>
    <row r="421" spans="1:6" x14ac:dyDescent="0.35">
      <c r="A421" t="s">
        <v>648</v>
      </c>
      <c r="B421" t="s">
        <v>667</v>
      </c>
      <c r="C421" t="s">
        <v>55</v>
      </c>
      <c r="D421" t="s">
        <v>564</v>
      </c>
      <c r="E421" s="2">
        <v>45199</v>
      </c>
      <c r="F421">
        <v>7461</v>
      </c>
    </row>
    <row r="422" spans="1:6" x14ac:dyDescent="0.35">
      <c r="A422" t="s">
        <v>648</v>
      </c>
      <c r="B422" t="s">
        <v>667</v>
      </c>
      <c r="C422" t="s">
        <v>55</v>
      </c>
      <c r="D422" t="s">
        <v>564</v>
      </c>
      <c r="E422" s="2">
        <v>45230</v>
      </c>
      <c r="F422">
        <v>7044</v>
      </c>
    </row>
    <row r="423" spans="1:6" x14ac:dyDescent="0.35">
      <c r="A423" t="s">
        <v>648</v>
      </c>
      <c r="B423" t="s">
        <v>667</v>
      </c>
      <c r="C423" t="s">
        <v>55</v>
      </c>
      <c r="D423" t="s">
        <v>564</v>
      </c>
      <c r="E423" s="2">
        <v>45260</v>
      </c>
      <c r="F423">
        <v>6897</v>
      </c>
    </row>
    <row r="424" spans="1:6" x14ac:dyDescent="0.35">
      <c r="A424" t="s">
        <v>648</v>
      </c>
      <c r="B424" t="s">
        <v>667</v>
      </c>
      <c r="C424" t="s">
        <v>55</v>
      </c>
      <c r="D424" t="s">
        <v>564</v>
      </c>
      <c r="E424" s="2">
        <v>45291</v>
      </c>
      <c r="F424">
        <v>6875</v>
      </c>
    </row>
    <row r="425" spans="1:6" x14ac:dyDescent="0.35">
      <c r="A425" t="s">
        <v>648</v>
      </c>
      <c r="B425" t="s">
        <v>667</v>
      </c>
      <c r="C425" t="s">
        <v>55</v>
      </c>
      <c r="D425" t="s">
        <v>564</v>
      </c>
      <c r="E425" s="2">
        <v>45322</v>
      </c>
      <c r="F425">
        <v>6798</v>
      </c>
    </row>
    <row r="426" spans="1:6" x14ac:dyDescent="0.35">
      <c r="A426" t="s">
        <v>648</v>
      </c>
      <c r="B426" t="s">
        <v>667</v>
      </c>
      <c r="C426" t="s">
        <v>55</v>
      </c>
      <c r="D426" t="s">
        <v>564</v>
      </c>
      <c r="E426" s="2">
        <v>45351</v>
      </c>
      <c r="F426">
        <v>6547</v>
      </c>
    </row>
    <row r="427" spans="1:6" x14ac:dyDescent="0.35">
      <c r="A427" t="s">
        <v>648</v>
      </c>
      <c r="B427" t="s">
        <v>667</v>
      </c>
      <c r="C427" t="s">
        <v>55</v>
      </c>
      <c r="D427" t="s">
        <v>564</v>
      </c>
      <c r="E427" s="2">
        <v>45382</v>
      </c>
      <c r="F427">
        <v>6630</v>
      </c>
    </row>
    <row r="428" spans="1:6" x14ac:dyDescent="0.35">
      <c r="A428" t="s">
        <v>648</v>
      </c>
      <c r="B428" t="s">
        <v>667</v>
      </c>
      <c r="C428" t="s">
        <v>55</v>
      </c>
      <c r="D428" t="s">
        <v>655</v>
      </c>
      <c r="E428" s="2">
        <v>45046</v>
      </c>
      <c r="F428">
        <v>0</v>
      </c>
    </row>
    <row r="429" spans="1:6" x14ac:dyDescent="0.35">
      <c r="A429" t="s">
        <v>648</v>
      </c>
      <c r="B429" t="s">
        <v>667</v>
      </c>
      <c r="C429" t="s">
        <v>55</v>
      </c>
      <c r="D429" t="s">
        <v>655</v>
      </c>
      <c r="E429" s="2">
        <v>45077</v>
      </c>
      <c r="F429">
        <v>1</v>
      </c>
    </row>
    <row r="430" spans="1:6" x14ac:dyDescent="0.35">
      <c r="A430" t="s">
        <v>648</v>
      </c>
      <c r="B430" t="s">
        <v>667</v>
      </c>
      <c r="C430" t="s">
        <v>55</v>
      </c>
      <c r="D430" t="s">
        <v>655</v>
      </c>
      <c r="E430" s="2">
        <v>45107</v>
      </c>
      <c r="F430">
        <v>4</v>
      </c>
    </row>
    <row r="431" spans="1:6" x14ac:dyDescent="0.35">
      <c r="A431" t="s">
        <v>648</v>
      </c>
      <c r="B431" t="s">
        <v>667</v>
      </c>
      <c r="C431" t="s">
        <v>55</v>
      </c>
      <c r="D431" t="s">
        <v>655</v>
      </c>
      <c r="E431" s="2">
        <v>45138</v>
      </c>
      <c r="F431">
        <v>7</v>
      </c>
    </row>
    <row r="432" spans="1:6" x14ac:dyDescent="0.35">
      <c r="A432" t="s">
        <v>648</v>
      </c>
      <c r="B432" t="s">
        <v>667</v>
      </c>
      <c r="C432" t="s">
        <v>55</v>
      </c>
      <c r="D432" t="s">
        <v>655</v>
      </c>
      <c r="E432" s="2">
        <v>45169</v>
      </c>
      <c r="F432">
        <v>9</v>
      </c>
    </row>
    <row r="433" spans="1:6" x14ac:dyDescent="0.35">
      <c r="A433" t="s">
        <v>648</v>
      </c>
      <c r="B433" t="s">
        <v>667</v>
      </c>
      <c r="C433" t="s">
        <v>55</v>
      </c>
      <c r="D433" t="s">
        <v>655</v>
      </c>
      <c r="E433" s="2">
        <v>45199</v>
      </c>
      <c r="F433">
        <v>158</v>
      </c>
    </row>
    <row r="434" spans="1:6" x14ac:dyDescent="0.35">
      <c r="A434" t="s">
        <v>648</v>
      </c>
      <c r="B434" t="s">
        <v>667</v>
      </c>
      <c r="C434" t="s">
        <v>55</v>
      </c>
      <c r="D434" t="s">
        <v>655</v>
      </c>
      <c r="E434" s="2">
        <v>45230</v>
      </c>
      <c r="F434">
        <v>495</v>
      </c>
    </row>
    <row r="435" spans="1:6" x14ac:dyDescent="0.35">
      <c r="A435" t="s">
        <v>648</v>
      </c>
      <c r="B435" t="s">
        <v>667</v>
      </c>
      <c r="C435" t="s">
        <v>55</v>
      </c>
      <c r="D435" t="s">
        <v>655</v>
      </c>
      <c r="E435" s="2">
        <v>45260</v>
      </c>
      <c r="F435">
        <v>527</v>
      </c>
    </row>
    <row r="436" spans="1:6" x14ac:dyDescent="0.35">
      <c r="A436" t="s">
        <v>648</v>
      </c>
      <c r="B436" t="s">
        <v>667</v>
      </c>
      <c r="C436" t="s">
        <v>55</v>
      </c>
      <c r="D436" t="s">
        <v>655</v>
      </c>
      <c r="E436" s="2">
        <v>45291</v>
      </c>
      <c r="F436">
        <v>545</v>
      </c>
    </row>
    <row r="437" spans="1:6" x14ac:dyDescent="0.35">
      <c r="A437" t="s">
        <v>648</v>
      </c>
      <c r="B437" t="s">
        <v>667</v>
      </c>
      <c r="C437" t="s">
        <v>55</v>
      </c>
      <c r="D437" t="s">
        <v>655</v>
      </c>
      <c r="E437" s="2">
        <v>45322</v>
      </c>
      <c r="F437">
        <v>630</v>
      </c>
    </row>
    <row r="438" spans="1:6" x14ac:dyDescent="0.35">
      <c r="A438" t="s">
        <v>648</v>
      </c>
      <c r="B438" t="s">
        <v>667</v>
      </c>
      <c r="C438" t="s">
        <v>55</v>
      </c>
      <c r="D438" t="s">
        <v>655</v>
      </c>
      <c r="E438" s="2">
        <v>45351</v>
      </c>
      <c r="F438">
        <v>734</v>
      </c>
    </row>
    <row r="439" spans="1:6" x14ac:dyDescent="0.35">
      <c r="A439" t="s">
        <v>648</v>
      </c>
      <c r="B439" t="s">
        <v>667</v>
      </c>
      <c r="C439" t="s">
        <v>55</v>
      </c>
      <c r="D439" t="s">
        <v>655</v>
      </c>
      <c r="E439" s="2">
        <v>45382</v>
      </c>
      <c r="F439">
        <v>890</v>
      </c>
    </row>
    <row r="440" spans="1:6" x14ac:dyDescent="0.35">
      <c r="A440" t="s">
        <v>648</v>
      </c>
      <c r="B440" t="s">
        <v>667</v>
      </c>
      <c r="C440" t="s">
        <v>55</v>
      </c>
      <c r="D440" t="s">
        <v>657</v>
      </c>
      <c r="E440" s="2">
        <v>45046</v>
      </c>
      <c r="F440">
        <v>0</v>
      </c>
    </row>
    <row r="441" spans="1:6" x14ac:dyDescent="0.35">
      <c r="A441" t="s">
        <v>648</v>
      </c>
      <c r="B441" t="s">
        <v>667</v>
      </c>
      <c r="C441" t="s">
        <v>55</v>
      </c>
      <c r="D441" t="s">
        <v>657</v>
      </c>
      <c r="E441" s="2">
        <v>45077</v>
      </c>
      <c r="F441">
        <v>0</v>
      </c>
    </row>
    <row r="442" spans="1:6" x14ac:dyDescent="0.35">
      <c r="A442" t="s">
        <v>648</v>
      </c>
      <c r="B442" t="s">
        <v>667</v>
      </c>
      <c r="C442" t="s">
        <v>55</v>
      </c>
      <c r="D442" t="s">
        <v>657</v>
      </c>
      <c r="E442" s="2">
        <v>45107</v>
      </c>
      <c r="F442">
        <v>0</v>
      </c>
    </row>
    <row r="443" spans="1:6" x14ac:dyDescent="0.35">
      <c r="A443" t="s">
        <v>648</v>
      </c>
      <c r="B443" t="s">
        <v>667</v>
      </c>
      <c r="C443" t="s">
        <v>55</v>
      </c>
      <c r="D443" t="s">
        <v>657</v>
      </c>
      <c r="E443" s="2">
        <v>45138</v>
      </c>
      <c r="F443">
        <v>0</v>
      </c>
    </row>
    <row r="444" spans="1:6" x14ac:dyDescent="0.35">
      <c r="A444" t="s">
        <v>648</v>
      </c>
      <c r="B444" t="s">
        <v>667</v>
      </c>
      <c r="C444" t="s">
        <v>55</v>
      </c>
      <c r="D444" t="s">
        <v>657</v>
      </c>
      <c r="E444" s="2">
        <v>45169</v>
      </c>
      <c r="F444">
        <v>0</v>
      </c>
    </row>
    <row r="445" spans="1:6" x14ac:dyDescent="0.35">
      <c r="A445" t="s">
        <v>648</v>
      </c>
      <c r="B445" t="s">
        <v>667</v>
      </c>
      <c r="C445" t="s">
        <v>55</v>
      </c>
      <c r="D445" t="s">
        <v>657</v>
      </c>
      <c r="E445" s="2">
        <v>45199</v>
      </c>
      <c r="F445">
        <v>0</v>
      </c>
    </row>
    <row r="446" spans="1:6" x14ac:dyDescent="0.35">
      <c r="A446" t="s">
        <v>648</v>
      </c>
      <c r="B446" t="s">
        <v>667</v>
      </c>
      <c r="C446" t="s">
        <v>55</v>
      </c>
      <c r="D446" t="s">
        <v>657</v>
      </c>
      <c r="E446" s="2">
        <v>45230</v>
      </c>
      <c r="F446">
        <v>2</v>
      </c>
    </row>
    <row r="447" spans="1:6" x14ac:dyDescent="0.35">
      <c r="A447" t="s">
        <v>648</v>
      </c>
      <c r="B447" t="s">
        <v>667</v>
      </c>
      <c r="C447" t="s">
        <v>55</v>
      </c>
      <c r="D447" t="s">
        <v>657</v>
      </c>
      <c r="E447" s="2">
        <v>45260</v>
      </c>
      <c r="F447">
        <v>3</v>
      </c>
    </row>
    <row r="448" spans="1:6" x14ac:dyDescent="0.35">
      <c r="A448" t="s">
        <v>648</v>
      </c>
      <c r="B448" t="s">
        <v>667</v>
      </c>
      <c r="C448" t="s">
        <v>55</v>
      </c>
      <c r="D448" t="s">
        <v>657</v>
      </c>
      <c r="E448" s="2">
        <v>45291</v>
      </c>
      <c r="F448">
        <v>4</v>
      </c>
    </row>
    <row r="449" spans="1:6" x14ac:dyDescent="0.35">
      <c r="A449" t="s">
        <v>648</v>
      </c>
      <c r="B449" t="s">
        <v>667</v>
      </c>
      <c r="C449" t="s">
        <v>55</v>
      </c>
      <c r="D449" t="s">
        <v>657</v>
      </c>
      <c r="E449" s="2">
        <v>45322</v>
      </c>
      <c r="F449">
        <v>5</v>
      </c>
    </row>
    <row r="450" spans="1:6" x14ac:dyDescent="0.35">
      <c r="A450" t="s">
        <v>648</v>
      </c>
      <c r="B450" t="s">
        <v>667</v>
      </c>
      <c r="C450" t="s">
        <v>55</v>
      </c>
      <c r="D450" t="s">
        <v>657</v>
      </c>
      <c r="E450" s="2">
        <v>45351</v>
      </c>
      <c r="F450">
        <v>5</v>
      </c>
    </row>
    <row r="451" spans="1:6" x14ac:dyDescent="0.35">
      <c r="A451" t="s">
        <v>648</v>
      </c>
      <c r="B451" t="s">
        <v>667</v>
      </c>
      <c r="C451" t="s">
        <v>55</v>
      </c>
      <c r="D451" t="s">
        <v>657</v>
      </c>
      <c r="E451" s="2">
        <v>45382</v>
      </c>
      <c r="F451">
        <v>8</v>
      </c>
    </row>
    <row r="452" spans="1:6" x14ac:dyDescent="0.35">
      <c r="A452" t="s">
        <v>648</v>
      </c>
      <c r="B452" t="s">
        <v>667</v>
      </c>
      <c r="C452" t="s">
        <v>55</v>
      </c>
      <c r="D452" t="s">
        <v>658</v>
      </c>
      <c r="E452" s="2">
        <v>45046</v>
      </c>
      <c r="F452">
        <v>0</v>
      </c>
    </row>
    <row r="453" spans="1:6" x14ac:dyDescent="0.35">
      <c r="A453" t="s">
        <v>648</v>
      </c>
      <c r="B453" t="s">
        <v>667</v>
      </c>
      <c r="C453" t="s">
        <v>55</v>
      </c>
      <c r="D453" t="s">
        <v>658</v>
      </c>
      <c r="E453" s="2">
        <v>45077</v>
      </c>
      <c r="F453">
        <v>0</v>
      </c>
    </row>
    <row r="454" spans="1:6" x14ac:dyDescent="0.35">
      <c r="A454" t="s">
        <v>648</v>
      </c>
      <c r="B454" t="s">
        <v>667</v>
      </c>
      <c r="C454" t="s">
        <v>55</v>
      </c>
      <c r="D454" t="s">
        <v>658</v>
      </c>
      <c r="E454" s="2">
        <v>45107</v>
      </c>
      <c r="F454">
        <v>0</v>
      </c>
    </row>
    <row r="455" spans="1:6" x14ac:dyDescent="0.35">
      <c r="A455" t="s">
        <v>648</v>
      </c>
      <c r="B455" t="s">
        <v>667</v>
      </c>
      <c r="C455" t="s">
        <v>55</v>
      </c>
      <c r="D455" t="s">
        <v>658</v>
      </c>
      <c r="E455" s="2">
        <v>45138</v>
      </c>
      <c r="F455">
        <v>0</v>
      </c>
    </row>
    <row r="456" spans="1:6" x14ac:dyDescent="0.35">
      <c r="A456" t="s">
        <v>648</v>
      </c>
      <c r="B456" t="s">
        <v>667</v>
      </c>
      <c r="C456" t="s">
        <v>55</v>
      </c>
      <c r="D456" t="s">
        <v>658</v>
      </c>
      <c r="E456" s="2">
        <v>45169</v>
      </c>
      <c r="F456">
        <v>0</v>
      </c>
    </row>
    <row r="457" spans="1:6" x14ac:dyDescent="0.35">
      <c r="A457" t="s">
        <v>648</v>
      </c>
      <c r="B457" t="s">
        <v>667</v>
      </c>
      <c r="C457" t="s">
        <v>55</v>
      </c>
      <c r="D457" t="s">
        <v>658</v>
      </c>
      <c r="E457" s="2">
        <v>45199</v>
      </c>
      <c r="F457">
        <v>66</v>
      </c>
    </row>
    <row r="458" spans="1:6" x14ac:dyDescent="0.35">
      <c r="A458" t="s">
        <v>648</v>
      </c>
      <c r="B458" t="s">
        <v>667</v>
      </c>
      <c r="C458" t="s">
        <v>55</v>
      </c>
      <c r="D458" t="s">
        <v>658</v>
      </c>
      <c r="E458" s="2">
        <v>45230</v>
      </c>
      <c r="F458">
        <v>132</v>
      </c>
    </row>
    <row r="459" spans="1:6" x14ac:dyDescent="0.35">
      <c r="A459" t="s">
        <v>648</v>
      </c>
      <c r="B459" t="s">
        <v>667</v>
      </c>
      <c r="C459" t="s">
        <v>55</v>
      </c>
      <c r="D459" t="s">
        <v>658</v>
      </c>
      <c r="E459" s="2">
        <v>45260</v>
      </c>
      <c r="F459">
        <v>151</v>
      </c>
    </row>
    <row r="460" spans="1:6" x14ac:dyDescent="0.35">
      <c r="A460" t="s">
        <v>648</v>
      </c>
      <c r="B460" t="s">
        <v>667</v>
      </c>
      <c r="C460" t="s">
        <v>55</v>
      </c>
      <c r="D460" t="s">
        <v>658</v>
      </c>
      <c r="E460" s="2">
        <v>45291</v>
      </c>
      <c r="F460">
        <v>175</v>
      </c>
    </row>
    <row r="461" spans="1:6" x14ac:dyDescent="0.35">
      <c r="A461" t="s">
        <v>648</v>
      </c>
      <c r="B461" t="s">
        <v>667</v>
      </c>
      <c r="C461" t="s">
        <v>55</v>
      </c>
      <c r="D461" t="s">
        <v>658</v>
      </c>
      <c r="E461" s="2">
        <v>45322</v>
      </c>
      <c r="F461">
        <v>208</v>
      </c>
    </row>
    <row r="462" spans="1:6" x14ac:dyDescent="0.35">
      <c r="A462" t="s">
        <v>648</v>
      </c>
      <c r="B462" t="s">
        <v>667</v>
      </c>
      <c r="C462" t="s">
        <v>55</v>
      </c>
      <c r="D462" t="s">
        <v>658</v>
      </c>
      <c r="E462" s="2">
        <v>45351</v>
      </c>
      <c r="F462">
        <v>215</v>
      </c>
    </row>
    <row r="463" spans="1:6" x14ac:dyDescent="0.35">
      <c r="A463" t="s">
        <v>648</v>
      </c>
      <c r="B463" t="s">
        <v>667</v>
      </c>
      <c r="C463" t="s">
        <v>55</v>
      </c>
      <c r="D463" t="s">
        <v>658</v>
      </c>
      <c r="E463" s="2">
        <v>45382</v>
      </c>
      <c r="F463">
        <v>233</v>
      </c>
    </row>
    <row r="464" spans="1:6" x14ac:dyDescent="0.35">
      <c r="A464" t="s">
        <v>648</v>
      </c>
      <c r="B464" t="s">
        <v>667</v>
      </c>
      <c r="C464" t="s">
        <v>55</v>
      </c>
      <c r="D464" t="s">
        <v>563</v>
      </c>
      <c r="E464" s="2">
        <v>45046</v>
      </c>
      <c r="F464">
        <v>0</v>
      </c>
    </row>
    <row r="465" spans="1:6" x14ac:dyDescent="0.35">
      <c r="A465" t="s">
        <v>648</v>
      </c>
      <c r="B465" t="s">
        <v>667</v>
      </c>
      <c r="C465" t="s">
        <v>55</v>
      </c>
      <c r="D465" t="s">
        <v>563</v>
      </c>
      <c r="E465" s="2">
        <v>45077</v>
      </c>
      <c r="F465">
        <v>0</v>
      </c>
    </row>
    <row r="466" spans="1:6" x14ac:dyDescent="0.35">
      <c r="A466" t="s">
        <v>648</v>
      </c>
      <c r="B466" t="s">
        <v>667</v>
      </c>
      <c r="C466" t="s">
        <v>55</v>
      </c>
      <c r="D466" t="s">
        <v>563</v>
      </c>
      <c r="E466" s="2">
        <v>45107</v>
      </c>
      <c r="F466">
        <v>0</v>
      </c>
    </row>
    <row r="467" spans="1:6" x14ac:dyDescent="0.35">
      <c r="A467" t="s">
        <v>648</v>
      </c>
      <c r="B467" t="s">
        <v>667</v>
      </c>
      <c r="C467" t="s">
        <v>55</v>
      </c>
      <c r="D467" t="s">
        <v>563</v>
      </c>
      <c r="E467" s="2">
        <v>45138</v>
      </c>
      <c r="F467">
        <v>0</v>
      </c>
    </row>
    <row r="468" spans="1:6" x14ac:dyDescent="0.35">
      <c r="A468" t="s">
        <v>648</v>
      </c>
      <c r="B468" t="s">
        <v>667</v>
      </c>
      <c r="C468" t="s">
        <v>55</v>
      </c>
      <c r="D468" t="s">
        <v>563</v>
      </c>
      <c r="E468" s="2">
        <v>45169</v>
      </c>
      <c r="F468">
        <v>0</v>
      </c>
    </row>
    <row r="469" spans="1:6" x14ac:dyDescent="0.35">
      <c r="A469" t="s">
        <v>648</v>
      </c>
      <c r="B469" t="s">
        <v>667</v>
      </c>
      <c r="C469" t="s">
        <v>55</v>
      </c>
      <c r="D469" t="s">
        <v>563</v>
      </c>
      <c r="E469" s="2">
        <v>45199</v>
      </c>
      <c r="F469">
        <v>1984</v>
      </c>
    </row>
    <row r="470" spans="1:6" x14ac:dyDescent="0.35">
      <c r="A470" t="s">
        <v>648</v>
      </c>
      <c r="B470" t="s">
        <v>667</v>
      </c>
      <c r="C470" t="s">
        <v>55</v>
      </c>
      <c r="D470" t="s">
        <v>563</v>
      </c>
      <c r="E470" s="2">
        <v>45230</v>
      </c>
      <c r="F470">
        <v>5279</v>
      </c>
    </row>
    <row r="471" spans="1:6" x14ac:dyDescent="0.35">
      <c r="A471" t="s">
        <v>648</v>
      </c>
      <c r="B471" t="s">
        <v>667</v>
      </c>
      <c r="C471" t="s">
        <v>55</v>
      </c>
      <c r="D471" t="s">
        <v>563</v>
      </c>
      <c r="E471" s="2">
        <v>45260</v>
      </c>
      <c r="F471">
        <v>5428</v>
      </c>
    </row>
    <row r="472" spans="1:6" x14ac:dyDescent="0.35">
      <c r="A472" t="s">
        <v>648</v>
      </c>
      <c r="B472" t="s">
        <v>667</v>
      </c>
      <c r="C472" t="s">
        <v>55</v>
      </c>
      <c r="D472" t="s">
        <v>563</v>
      </c>
      <c r="E472" s="2">
        <v>45291</v>
      </c>
      <c r="F472">
        <v>5446</v>
      </c>
    </row>
    <row r="473" spans="1:6" x14ac:dyDescent="0.35">
      <c r="A473" t="s">
        <v>648</v>
      </c>
      <c r="B473" t="s">
        <v>667</v>
      </c>
      <c r="C473" t="s">
        <v>55</v>
      </c>
      <c r="D473" t="s">
        <v>563</v>
      </c>
      <c r="E473" s="2">
        <v>45322</v>
      </c>
      <c r="F473">
        <v>5432</v>
      </c>
    </row>
    <row r="474" spans="1:6" x14ac:dyDescent="0.35">
      <c r="A474" t="s">
        <v>648</v>
      </c>
      <c r="B474" t="s">
        <v>667</v>
      </c>
      <c r="C474" t="s">
        <v>55</v>
      </c>
      <c r="D474" t="s">
        <v>563</v>
      </c>
      <c r="E474" s="2">
        <v>45351</v>
      </c>
      <c r="F474">
        <v>5303</v>
      </c>
    </row>
    <row r="475" spans="1:6" x14ac:dyDescent="0.35">
      <c r="A475" t="s">
        <v>648</v>
      </c>
      <c r="B475" t="s">
        <v>667</v>
      </c>
      <c r="C475" t="s">
        <v>55</v>
      </c>
      <c r="D475" t="s">
        <v>563</v>
      </c>
      <c r="E475" s="2">
        <v>45382</v>
      </c>
      <c r="F475">
        <v>5464</v>
      </c>
    </row>
    <row r="476" spans="1:6" x14ac:dyDescent="0.35">
      <c r="A476" t="s">
        <v>648</v>
      </c>
      <c r="B476" t="s">
        <v>667</v>
      </c>
      <c r="C476" t="s">
        <v>55</v>
      </c>
      <c r="D476" t="s">
        <v>661</v>
      </c>
      <c r="E476" s="2">
        <v>45046</v>
      </c>
      <c r="F476">
        <v>23</v>
      </c>
    </row>
    <row r="477" spans="1:6" x14ac:dyDescent="0.35">
      <c r="A477" t="s">
        <v>648</v>
      </c>
      <c r="B477" t="s">
        <v>667</v>
      </c>
      <c r="C477" t="s">
        <v>55</v>
      </c>
      <c r="D477" t="s">
        <v>661</v>
      </c>
      <c r="E477" s="2">
        <v>45077</v>
      </c>
      <c r="F477">
        <v>23</v>
      </c>
    </row>
    <row r="478" spans="1:6" x14ac:dyDescent="0.35">
      <c r="A478" t="s">
        <v>648</v>
      </c>
      <c r="B478" t="s">
        <v>667</v>
      </c>
      <c r="C478" t="s">
        <v>55</v>
      </c>
      <c r="D478" t="s">
        <v>661</v>
      </c>
      <c r="E478" s="2">
        <v>45107</v>
      </c>
      <c r="F478">
        <v>24</v>
      </c>
    </row>
    <row r="479" spans="1:6" x14ac:dyDescent="0.35">
      <c r="A479" t="s">
        <v>648</v>
      </c>
      <c r="B479" t="s">
        <v>667</v>
      </c>
      <c r="C479" t="s">
        <v>55</v>
      </c>
      <c r="D479" t="s">
        <v>661</v>
      </c>
      <c r="E479" s="2">
        <v>45138</v>
      </c>
      <c r="F479">
        <v>22</v>
      </c>
    </row>
    <row r="480" spans="1:6" x14ac:dyDescent="0.35">
      <c r="A480" t="s">
        <v>648</v>
      </c>
      <c r="B480" t="s">
        <v>667</v>
      </c>
      <c r="C480" t="s">
        <v>55</v>
      </c>
      <c r="D480" t="s">
        <v>661</v>
      </c>
      <c r="E480" s="2">
        <v>45169</v>
      </c>
      <c r="F480">
        <v>24</v>
      </c>
    </row>
    <row r="481" spans="1:6" x14ac:dyDescent="0.35">
      <c r="A481" t="s">
        <v>648</v>
      </c>
      <c r="B481" t="s">
        <v>667</v>
      </c>
      <c r="C481" t="s">
        <v>55</v>
      </c>
      <c r="D481" t="s">
        <v>661</v>
      </c>
      <c r="E481" s="2">
        <v>45199</v>
      </c>
      <c r="F481">
        <v>18</v>
      </c>
    </row>
    <row r="482" spans="1:6" x14ac:dyDescent="0.35">
      <c r="A482" t="s">
        <v>648</v>
      </c>
      <c r="B482" t="s">
        <v>667</v>
      </c>
      <c r="C482" t="s">
        <v>55</v>
      </c>
      <c r="D482" t="s">
        <v>661</v>
      </c>
      <c r="E482" s="2">
        <v>45230</v>
      </c>
      <c r="F482">
        <v>17</v>
      </c>
    </row>
    <row r="483" spans="1:6" x14ac:dyDescent="0.35">
      <c r="A483" t="s">
        <v>648</v>
      </c>
      <c r="B483" t="s">
        <v>667</v>
      </c>
      <c r="C483" t="s">
        <v>55</v>
      </c>
      <c r="D483" t="s">
        <v>661</v>
      </c>
      <c r="E483" s="2">
        <v>45260</v>
      </c>
      <c r="F483">
        <v>18</v>
      </c>
    </row>
    <row r="484" spans="1:6" x14ac:dyDescent="0.35">
      <c r="A484" t="s">
        <v>648</v>
      </c>
      <c r="B484" t="s">
        <v>667</v>
      </c>
      <c r="C484" t="s">
        <v>55</v>
      </c>
      <c r="D484" t="s">
        <v>661</v>
      </c>
      <c r="E484" s="2">
        <v>45291</v>
      </c>
      <c r="F484">
        <v>18</v>
      </c>
    </row>
    <row r="485" spans="1:6" x14ac:dyDescent="0.35">
      <c r="A485" t="s">
        <v>648</v>
      </c>
      <c r="B485" t="s">
        <v>667</v>
      </c>
      <c r="C485" t="s">
        <v>55</v>
      </c>
      <c r="D485" t="s">
        <v>661</v>
      </c>
      <c r="E485" s="2">
        <v>45322</v>
      </c>
      <c r="F485">
        <v>18</v>
      </c>
    </row>
    <row r="486" spans="1:6" x14ac:dyDescent="0.35">
      <c r="A486" t="s">
        <v>648</v>
      </c>
      <c r="B486" t="s">
        <v>667</v>
      </c>
      <c r="C486" t="s">
        <v>55</v>
      </c>
      <c r="D486" t="s">
        <v>661</v>
      </c>
      <c r="E486" s="2">
        <v>45351</v>
      </c>
      <c r="F486">
        <v>17</v>
      </c>
    </row>
    <row r="487" spans="1:6" x14ac:dyDescent="0.35">
      <c r="A487" t="s">
        <v>648</v>
      </c>
      <c r="B487" t="s">
        <v>667</v>
      </c>
      <c r="C487" t="s">
        <v>55</v>
      </c>
      <c r="D487" t="s">
        <v>661</v>
      </c>
      <c r="E487" s="2">
        <v>45382</v>
      </c>
      <c r="F487">
        <v>17</v>
      </c>
    </row>
    <row r="488" spans="1:6" x14ac:dyDescent="0.35">
      <c r="A488" t="s">
        <v>648</v>
      </c>
      <c r="B488" t="s">
        <v>668</v>
      </c>
      <c r="C488" t="s">
        <v>55</v>
      </c>
      <c r="D488" t="s">
        <v>564</v>
      </c>
      <c r="E488" s="2">
        <v>45046</v>
      </c>
      <c r="F488">
        <v>24345</v>
      </c>
    </row>
    <row r="489" spans="1:6" x14ac:dyDescent="0.35">
      <c r="A489" t="s">
        <v>648</v>
      </c>
      <c r="B489" t="s">
        <v>668</v>
      </c>
      <c r="C489" t="s">
        <v>55</v>
      </c>
      <c r="D489" t="s">
        <v>564</v>
      </c>
      <c r="E489" s="2">
        <v>45077</v>
      </c>
      <c r="F489">
        <v>24188</v>
      </c>
    </row>
    <row r="490" spans="1:6" x14ac:dyDescent="0.35">
      <c r="A490" t="s">
        <v>648</v>
      </c>
      <c r="B490" t="s">
        <v>668</v>
      </c>
      <c r="C490" t="s">
        <v>55</v>
      </c>
      <c r="D490" t="s">
        <v>564</v>
      </c>
      <c r="E490" s="2">
        <v>45107</v>
      </c>
      <c r="F490">
        <v>24648</v>
      </c>
    </row>
    <row r="491" spans="1:6" x14ac:dyDescent="0.35">
      <c r="A491" t="s">
        <v>648</v>
      </c>
      <c r="B491" t="s">
        <v>668</v>
      </c>
      <c r="C491" t="s">
        <v>55</v>
      </c>
      <c r="D491" t="s">
        <v>564</v>
      </c>
      <c r="E491" s="2">
        <v>45138</v>
      </c>
      <c r="F491">
        <v>25028</v>
      </c>
    </row>
    <row r="492" spans="1:6" x14ac:dyDescent="0.35">
      <c r="A492" t="s">
        <v>648</v>
      </c>
      <c r="B492" t="s">
        <v>668</v>
      </c>
      <c r="C492" t="s">
        <v>55</v>
      </c>
      <c r="D492" t="s">
        <v>564</v>
      </c>
      <c r="E492" s="2">
        <v>45169</v>
      </c>
      <c r="F492">
        <v>24734</v>
      </c>
    </row>
    <row r="493" spans="1:6" x14ac:dyDescent="0.35">
      <c r="A493" t="s">
        <v>648</v>
      </c>
      <c r="B493" t="s">
        <v>668</v>
      </c>
      <c r="C493" t="s">
        <v>55</v>
      </c>
      <c r="D493" t="s">
        <v>564</v>
      </c>
      <c r="E493" s="2">
        <v>45199</v>
      </c>
      <c r="F493">
        <v>24276</v>
      </c>
    </row>
    <row r="494" spans="1:6" x14ac:dyDescent="0.35">
      <c r="A494" t="s">
        <v>648</v>
      </c>
      <c r="B494" t="s">
        <v>668</v>
      </c>
      <c r="C494" t="s">
        <v>55</v>
      </c>
      <c r="D494" t="s">
        <v>564</v>
      </c>
      <c r="E494" s="2">
        <v>45230</v>
      </c>
      <c r="F494">
        <v>23414</v>
      </c>
    </row>
    <row r="495" spans="1:6" x14ac:dyDescent="0.35">
      <c r="A495" t="s">
        <v>648</v>
      </c>
      <c r="B495" t="s">
        <v>668</v>
      </c>
      <c r="C495" t="s">
        <v>55</v>
      </c>
      <c r="D495" t="s">
        <v>564</v>
      </c>
      <c r="E495" s="2">
        <v>45260</v>
      </c>
      <c r="F495">
        <v>22363</v>
      </c>
    </row>
    <row r="496" spans="1:6" x14ac:dyDescent="0.35">
      <c r="A496" t="s">
        <v>648</v>
      </c>
      <c r="B496" t="s">
        <v>668</v>
      </c>
      <c r="C496" t="s">
        <v>55</v>
      </c>
      <c r="D496" t="s">
        <v>564</v>
      </c>
      <c r="E496" s="2">
        <v>45291</v>
      </c>
      <c r="F496">
        <v>22184</v>
      </c>
    </row>
    <row r="497" spans="1:6" x14ac:dyDescent="0.35">
      <c r="A497" t="s">
        <v>648</v>
      </c>
      <c r="B497" t="s">
        <v>668</v>
      </c>
      <c r="C497" t="s">
        <v>55</v>
      </c>
      <c r="D497" t="s">
        <v>564</v>
      </c>
      <c r="E497" s="2">
        <v>45322</v>
      </c>
      <c r="F497">
        <v>22088</v>
      </c>
    </row>
    <row r="498" spans="1:6" x14ac:dyDescent="0.35">
      <c r="A498" t="s">
        <v>648</v>
      </c>
      <c r="B498" t="s">
        <v>668</v>
      </c>
      <c r="C498" t="s">
        <v>55</v>
      </c>
      <c r="D498" t="s">
        <v>564</v>
      </c>
      <c r="E498" s="2">
        <v>45351</v>
      </c>
      <c r="F498">
        <v>22081</v>
      </c>
    </row>
    <row r="499" spans="1:6" x14ac:dyDescent="0.35">
      <c r="A499" t="s">
        <v>648</v>
      </c>
      <c r="B499" t="s">
        <v>668</v>
      </c>
      <c r="C499" t="s">
        <v>55</v>
      </c>
      <c r="D499" t="s">
        <v>564</v>
      </c>
      <c r="E499" s="2">
        <v>45382</v>
      </c>
      <c r="F499">
        <v>21998</v>
      </c>
    </row>
    <row r="500" spans="1:6" x14ac:dyDescent="0.35">
      <c r="A500" t="s">
        <v>648</v>
      </c>
      <c r="B500" t="s">
        <v>668</v>
      </c>
      <c r="C500" t="s">
        <v>55</v>
      </c>
      <c r="D500" t="s">
        <v>655</v>
      </c>
      <c r="E500" s="2">
        <v>45046</v>
      </c>
      <c r="F500">
        <v>1</v>
      </c>
    </row>
    <row r="501" spans="1:6" x14ac:dyDescent="0.35">
      <c r="A501" t="s">
        <v>648</v>
      </c>
      <c r="B501" t="s">
        <v>668</v>
      </c>
      <c r="C501" t="s">
        <v>55</v>
      </c>
      <c r="D501" t="s">
        <v>655</v>
      </c>
      <c r="E501" s="2">
        <v>45077</v>
      </c>
      <c r="F501">
        <v>5</v>
      </c>
    </row>
    <row r="502" spans="1:6" x14ac:dyDescent="0.35">
      <c r="A502" t="s">
        <v>648</v>
      </c>
      <c r="B502" t="s">
        <v>668</v>
      </c>
      <c r="C502" t="s">
        <v>55</v>
      </c>
      <c r="D502" t="s">
        <v>655</v>
      </c>
      <c r="E502" s="2">
        <v>45107</v>
      </c>
      <c r="F502">
        <v>8</v>
      </c>
    </row>
    <row r="503" spans="1:6" x14ac:dyDescent="0.35">
      <c r="A503" t="s">
        <v>648</v>
      </c>
      <c r="B503" t="s">
        <v>668</v>
      </c>
      <c r="C503" t="s">
        <v>55</v>
      </c>
      <c r="D503" t="s">
        <v>655</v>
      </c>
      <c r="E503" s="2">
        <v>45138</v>
      </c>
      <c r="F503">
        <v>10</v>
      </c>
    </row>
    <row r="504" spans="1:6" x14ac:dyDescent="0.35">
      <c r="A504" t="s">
        <v>648</v>
      </c>
      <c r="B504" t="s">
        <v>668</v>
      </c>
      <c r="C504" t="s">
        <v>55</v>
      </c>
      <c r="D504" t="s">
        <v>655</v>
      </c>
      <c r="E504" s="2">
        <v>45169</v>
      </c>
      <c r="F504">
        <v>35</v>
      </c>
    </row>
    <row r="505" spans="1:6" x14ac:dyDescent="0.35">
      <c r="A505" t="s">
        <v>648</v>
      </c>
      <c r="B505" t="s">
        <v>668</v>
      </c>
      <c r="C505" t="s">
        <v>55</v>
      </c>
      <c r="D505" t="s">
        <v>655</v>
      </c>
      <c r="E505" s="2">
        <v>45199</v>
      </c>
      <c r="F505">
        <v>634</v>
      </c>
    </row>
    <row r="506" spans="1:6" x14ac:dyDescent="0.35">
      <c r="A506" t="s">
        <v>648</v>
      </c>
      <c r="B506" t="s">
        <v>668</v>
      </c>
      <c r="C506" t="s">
        <v>55</v>
      </c>
      <c r="D506" t="s">
        <v>655</v>
      </c>
      <c r="E506" s="2">
        <v>45230</v>
      </c>
      <c r="F506">
        <v>1254</v>
      </c>
    </row>
    <row r="507" spans="1:6" x14ac:dyDescent="0.35">
      <c r="A507" t="s">
        <v>648</v>
      </c>
      <c r="B507" t="s">
        <v>668</v>
      </c>
      <c r="C507" t="s">
        <v>55</v>
      </c>
      <c r="D507" t="s">
        <v>655</v>
      </c>
      <c r="E507" s="2">
        <v>45260</v>
      </c>
      <c r="F507">
        <v>1438</v>
      </c>
    </row>
    <row r="508" spans="1:6" x14ac:dyDescent="0.35">
      <c r="A508" t="s">
        <v>648</v>
      </c>
      <c r="B508" t="s">
        <v>668</v>
      </c>
      <c r="C508" t="s">
        <v>55</v>
      </c>
      <c r="D508" t="s">
        <v>655</v>
      </c>
      <c r="E508" s="2">
        <v>45291</v>
      </c>
      <c r="F508">
        <v>1503</v>
      </c>
    </row>
    <row r="509" spans="1:6" x14ac:dyDescent="0.35">
      <c r="A509" t="s">
        <v>648</v>
      </c>
      <c r="B509" t="s">
        <v>668</v>
      </c>
      <c r="C509" t="s">
        <v>55</v>
      </c>
      <c r="D509" t="s">
        <v>655</v>
      </c>
      <c r="E509" s="2">
        <v>45322</v>
      </c>
      <c r="F509">
        <v>1665</v>
      </c>
    </row>
    <row r="510" spans="1:6" x14ac:dyDescent="0.35">
      <c r="A510" t="s">
        <v>648</v>
      </c>
      <c r="B510" t="s">
        <v>668</v>
      </c>
      <c r="C510" t="s">
        <v>55</v>
      </c>
      <c r="D510" t="s">
        <v>655</v>
      </c>
      <c r="E510" s="2">
        <v>45351</v>
      </c>
      <c r="F510">
        <v>1743</v>
      </c>
    </row>
    <row r="511" spans="1:6" x14ac:dyDescent="0.35">
      <c r="A511" t="s">
        <v>648</v>
      </c>
      <c r="B511" t="s">
        <v>668</v>
      </c>
      <c r="C511" t="s">
        <v>55</v>
      </c>
      <c r="D511" t="s">
        <v>655</v>
      </c>
      <c r="E511" s="2">
        <v>45382</v>
      </c>
      <c r="F511">
        <v>1925</v>
      </c>
    </row>
    <row r="512" spans="1:6" x14ac:dyDescent="0.35">
      <c r="A512" t="s">
        <v>648</v>
      </c>
      <c r="B512" t="s">
        <v>668</v>
      </c>
      <c r="C512" t="s">
        <v>55</v>
      </c>
      <c r="D512" t="s">
        <v>657</v>
      </c>
      <c r="E512" s="2">
        <v>45046</v>
      </c>
      <c r="F512">
        <v>0</v>
      </c>
    </row>
    <row r="513" spans="1:6" x14ac:dyDescent="0.35">
      <c r="A513" t="s">
        <v>648</v>
      </c>
      <c r="B513" t="s">
        <v>668</v>
      </c>
      <c r="C513" t="s">
        <v>55</v>
      </c>
      <c r="D513" t="s">
        <v>657</v>
      </c>
      <c r="E513" s="2">
        <v>45077</v>
      </c>
      <c r="F513">
        <v>0</v>
      </c>
    </row>
    <row r="514" spans="1:6" x14ac:dyDescent="0.35">
      <c r="A514" t="s">
        <v>648</v>
      </c>
      <c r="B514" t="s">
        <v>668</v>
      </c>
      <c r="C514" t="s">
        <v>55</v>
      </c>
      <c r="D514" t="s">
        <v>657</v>
      </c>
      <c r="E514" s="2">
        <v>45107</v>
      </c>
      <c r="F514">
        <v>0</v>
      </c>
    </row>
    <row r="515" spans="1:6" x14ac:dyDescent="0.35">
      <c r="A515" t="s">
        <v>648</v>
      </c>
      <c r="B515" t="s">
        <v>668</v>
      </c>
      <c r="C515" t="s">
        <v>55</v>
      </c>
      <c r="D515" t="s">
        <v>657</v>
      </c>
      <c r="E515" s="2">
        <v>45138</v>
      </c>
      <c r="F515">
        <v>1</v>
      </c>
    </row>
    <row r="516" spans="1:6" x14ac:dyDescent="0.35">
      <c r="A516" t="s">
        <v>648</v>
      </c>
      <c r="B516" t="s">
        <v>668</v>
      </c>
      <c r="C516" t="s">
        <v>55</v>
      </c>
      <c r="D516" t="s">
        <v>657</v>
      </c>
      <c r="E516" s="2">
        <v>45169</v>
      </c>
      <c r="F516">
        <v>1</v>
      </c>
    </row>
    <row r="517" spans="1:6" x14ac:dyDescent="0.35">
      <c r="A517" t="s">
        <v>648</v>
      </c>
      <c r="B517" t="s">
        <v>668</v>
      </c>
      <c r="C517" t="s">
        <v>55</v>
      </c>
      <c r="D517" t="s">
        <v>657</v>
      </c>
      <c r="E517" s="2">
        <v>45199</v>
      </c>
      <c r="F517">
        <v>7</v>
      </c>
    </row>
    <row r="518" spans="1:6" x14ac:dyDescent="0.35">
      <c r="A518" t="s">
        <v>648</v>
      </c>
      <c r="B518" t="s">
        <v>668</v>
      </c>
      <c r="C518" t="s">
        <v>55</v>
      </c>
      <c r="D518" t="s">
        <v>657</v>
      </c>
      <c r="E518" s="2">
        <v>45230</v>
      </c>
      <c r="F518">
        <v>10</v>
      </c>
    </row>
    <row r="519" spans="1:6" x14ac:dyDescent="0.35">
      <c r="A519" t="s">
        <v>648</v>
      </c>
      <c r="B519" t="s">
        <v>668</v>
      </c>
      <c r="C519" t="s">
        <v>55</v>
      </c>
      <c r="D519" t="s">
        <v>657</v>
      </c>
      <c r="E519" s="2">
        <v>45260</v>
      </c>
      <c r="F519">
        <v>10</v>
      </c>
    </row>
    <row r="520" spans="1:6" x14ac:dyDescent="0.35">
      <c r="A520" t="s">
        <v>648</v>
      </c>
      <c r="B520" t="s">
        <v>668</v>
      </c>
      <c r="C520" t="s">
        <v>55</v>
      </c>
      <c r="D520" t="s">
        <v>657</v>
      </c>
      <c r="E520" s="2">
        <v>45291</v>
      </c>
      <c r="F520">
        <v>8</v>
      </c>
    </row>
    <row r="521" spans="1:6" x14ac:dyDescent="0.35">
      <c r="A521" t="s">
        <v>648</v>
      </c>
      <c r="B521" t="s">
        <v>668</v>
      </c>
      <c r="C521" t="s">
        <v>55</v>
      </c>
      <c r="D521" t="s">
        <v>657</v>
      </c>
      <c r="E521" s="2">
        <v>45322</v>
      </c>
      <c r="F521">
        <v>9</v>
      </c>
    </row>
    <row r="522" spans="1:6" x14ac:dyDescent="0.35">
      <c r="A522" t="s">
        <v>648</v>
      </c>
      <c r="B522" t="s">
        <v>668</v>
      </c>
      <c r="C522" t="s">
        <v>55</v>
      </c>
      <c r="D522" t="s">
        <v>657</v>
      </c>
      <c r="E522" s="2">
        <v>45351</v>
      </c>
      <c r="F522">
        <v>11</v>
      </c>
    </row>
    <row r="523" spans="1:6" x14ac:dyDescent="0.35">
      <c r="A523" t="s">
        <v>648</v>
      </c>
      <c r="B523" t="s">
        <v>668</v>
      </c>
      <c r="C523" t="s">
        <v>55</v>
      </c>
      <c r="D523" t="s">
        <v>657</v>
      </c>
      <c r="E523" s="2">
        <v>45382</v>
      </c>
      <c r="F523">
        <v>10</v>
      </c>
    </row>
    <row r="524" spans="1:6" x14ac:dyDescent="0.35">
      <c r="A524" t="s">
        <v>648</v>
      </c>
      <c r="B524" t="s">
        <v>668</v>
      </c>
      <c r="C524" t="s">
        <v>55</v>
      </c>
      <c r="D524" t="s">
        <v>658</v>
      </c>
      <c r="E524" s="2">
        <v>45046</v>
      </c>
      <c r="F524">
        <v>0</v>
      </c>
    </row>
    <row r="525" spans="1:6" x14ac:dyDescent="0.35">
      <c r="A525" t="s">
        <v>648</v>
      </c>
      <c r="B525" t="s">
        <v>668</v>
      </c>
      <c r="C525" t="s">
        <v>55</v>
      </c>
      <c r="D525" t="s">
        <v>658</v>
      </c>
      <c r="E525" s="2">
        <v>45077</v>
      </c>
      <c r="F525">
        <v>0</v>
      </c>
    </row>
    <row r="526" spans="1:6" x14ac:dyDescent="0.35">
      <c r="A526" t="s">
        <v>648</v>
      </c>
      <c r="B526" t="s">
        <v>668</v>
      </c>
      <c r="C526" t="s">
        <v>55</v>
      </c>
      <c r="D526" t="s">
        <v>658</v>
      </c>
      <c r="E526" s="2">
        <v>45107</v>
      </c>
      <c r="F526">
        <v>0</v>
      </c>
    </row>
    <row r="527" spans="1:6" x14ac:dyDescent="0.35">
      <c r="A527" t="s">
        <v>648</v>
      </c>
      <c r="B527" t="s">
        <v>668</v>
      </c>
      <c r="C527" t="s">
        <v>55</v>
      </c>
      <c r="D527" t="s">
        <v>658</v>
      </c>
      <c r="E527" s="2">
        <v>45138</v>
      </c>
      <c r="F527">
        <v>0</v>
      </c>
    </row>
    <row r="528" spans="1:6" x14ac:dyDescent="0.35">
      <c r="A528" t="s">
        <v>648</v>
      </c>
      <c r="B528" t="s">
        <v>668</v>
      </c>
      <c r="C528" t="s">
        <v>55</v>
      </c>
      <c r="D528" t="s">
        <v>658</v>
      </c>
      <c r="E528" s="2">
        <v>45169</v>
      </c>
      <c r="F528">
        <v>0</v>
      </c>
    </row>
    <row r="529" spans="1:6" x14ac:dyDescent="0.35">
      <c r="A529" t="s">
        <v>648</v>
      </c>
      <c r="B529" t="s">
        <v>668</v>
      </c>
      <c r="C529" t="s">
        <v>55</v>
      </c>
      <c r="D529" t="s">
        <v>658</v>
      </c>
      <c r="E529" s="2">
        <v>45199</v>
      </c>
      <c r="F529">
        <v>247</v>
      </c>
    </row>
    <row r="530" spans="1:6" x14ac:dyDescent="0.35">
      <c r="A530" t="s">
        <v>648</v>
      </c>
      <c r="B530" t="s">
        <v>668</v>
      </c>
      <c r="C530" t="s">
        <v>55</v>
      </c>
      <c r="D530" t="s">
        <v>658</v>
      </c>
      <c r="E530" s="2">
        <v>45230</v>
      </c>
      <c r="F530">
        <v>459</v>
      </c>
    </row>
    <row r="531" spans="1:6" x14ac:dyDescent="0.35">
      <c r="A531" t="s">
        <v>648</v>
      </c>
      <c r="B531" t="s">
        <v>668</v>
      </c>
      <c r="C531" t="s">
        <v>55</v>
      </c>
      <c r="D531" t="s">
        <v>658</v>
      </c>
      <c r="E531" s="2">
        <v>45260</v>
      </c>
      <c r="F531">
        <v>512</v>
      </c>
    </row>
    <row r="532" spans="1:6" x14ac:dyDescent="0.35">
      <c r="A532" t="s">
        <v>648</v>
      </c>
      <c r="B532" t="s">
        <v>668</v>
      </c>
      <c r="C532" t="s">
        <v>55</v>
      </c>
      <c r="D532" t="s">
        <v>658</v>
      </c>
      <c r="E532" s="2">
        <v>45291</v>
      </c>
      <c r="F532">
        <v>533</v>
      </c>
    </row>
    <row r="533" spans="1:6" x14ac:dyDescent="0.35">
      <c r="A533" t="s">
        <v>648</v>
      </c>
      <c r="B533" t="s">
        <v>668</v>
      </c>
      <c r="C533" t="s">
        <v>55</v>
      </c>
      <c r="D533" t="s">
        <v>658</v>
      </c>
      <c r="E533" s="2">
        <v>45322</v>
      </c>
      <c r="F533">
        <v>563</v>
      </c>
    </row>
    <row r="534" spans="1:6" x14ac:dyDescent="0.35">
      <c r="A534" t="s">
        <v>648</v>
      </c>
      <c r="B534" t="s">
        <v>668</v>
      </c>
      <c r="C534" t="s">
        <v>55</v>
      </c>
      <c r="D534" t="s">
        <v>658</v>
      </c>
      <c r="E534" s="2">
        <v>45351</v>
      </c>
      <c r="F534">
        <v>622</v>
      </c>
    </row>
    <row r="535" spans="1:6" x14ac:dyDescent="0.35">
      <c r="A535" t="s">
        <v>648</v>
      </c>
      <c r="B535" t="s">
        <v>668</v>
      </c>
      <c r="C535" t="s">
        <v>55</v>
      </c>
      <c r="D535" t="s">
        <v>658</v>
      </c>
      <c r="E535" s="2">
        <v>45382</v>
      </c>
      <c r="F535">
        <v>646</v>
      </c>
    </row>
    <row r="536" spans="1:6" x14ac:dyDescent="0.35">
      <c r="A536" t="s">
        <v>648</v>
      </c>
      <c r="B536" t="s">
        <v>668</v>
      </c>
      <c r="C536" t="s">
        <v>55</v>
      </c>
      <c r="D536" t="s">
        <v>563</v>
      </c>
      <c r="E536" s="2">
        <v>45046</v>
      </c>
      <c r="F536">
        <v>0</v>
      </c>
    </row>
    <row r="537" spans="1:6" x14ac:dyDescent="0.35">
      <c r="A537" t="s">
        <v>648</v>
      </c>
      <c r="B537" t="s">
        <v>668</v>
      </c>
      <c r="C537" t="s">
        <v>55</v>
      </c>
      <c r="D537" t="s">
        <v>563</v>
      </c>
      <c r="E537" s="2">
        <v>45077</v>
      </c>
      <c r="F537">
        <v>0</v>
      </c>
    </row>
    <row r="538" spans="1:6" x14ac:dyDescent="0.35">
      <c r="A538" t="s">
        <v>648</v>
      </c>
      <c r="B538" t="s">
        <v>668</v>
      </c>
      <c r="C538" t="s">
        <v>55</v>
      </c>
      <c r="D538" t="s">
        <v>563</v>
      </c>
      <c r="E538" s="2">
        <v>45107</v>
      </c>
      <c r="F538">
        <v>0</v>
      </c>
    </row>
    <row r="539" spans="1:6" x14ac:dyDescent="0.35">
      <c r="A539" t="s">
        <v>648</v>
      </c>
      <c r="B539" t="s">
        <v>668</v>
      </c>
      <c r="C539" t="s">
        <v>55</v>
      </c>
      <c r="D539" t="s">
        <v>563</v>
      </c>
      <c r="E539" s="2">
        <v>45138</v>
      </c>
      <c r="F539">
        <v>0</v>
      </c>
    </row>
    <row r="540" spans="1:6" x14ac:dyDescent="0.35">
      <c r="A540" t="s">
        <v>648</v>
      </c>
      <c r="B540" t="s">
        <v>668</v>
      </c>
      <c r="C540" t="s">
        <v>55</v>
      </c>
      <c r="D540" t="s">
        <v>563</v>
      </c>
      <c r="E540" s="2">
        <v>45169</v>
      </c>
      <c r="F540">
        <v>0</v>
      </c>
    </row>
    <row r="541" spans="1:6" x14ac:dyDescent="0.35">
      <c r="A541" t="s">
        <v>648</v>
      </c>
      <c r="B541" t="s">
        <v>668</v>
      </c>
      <c r="C541" t="s">
        <v>55</v>
      </c>
      <c r="D541" t="s">
        <v>563</v>
      </c>
      <c r="E541" s="2">
        <v>45199</v>
      </c>
      <c r="F541">
        <v>9070</v>
      </c>
    </row>
    <row r="542" spans="1:6" x14ac:dyDescent="0.35">
      <c r="A542" t="s">
        <v>648</v>
      </c>
      <c r="B542" t="s">
        <v>668</v>
      </c>
      <c r="C542" t="s">
        <v>55</v>
      </c>
      <c r="D542" t="s">
        <v>563</v>
      </c>
      <c r="E542" s="2">
        <v>45230</v>
      </c>
      <c r="F542">
        <v>18501</v>
      </c>
    </row>
    <row r="543" spans="1:6" x14ac:dyDescent="0.35">
      <c r="A543" t="s">
        <v>648</v>
      </c>
      <c r="B543" t="s">
        <v>668</v>
      </c>
      <c r="C543" t="s">
        <v>55</v>
      </c>
      <c r="D543" t="s">
        <v>563</v>
      </c>
      <c r="E543" s="2">
        <v>45260</v>
      </c>
      <c r="F543">
        <v>19035</v>
      </c>
    </row>
    <row r="544" spans="1:6" x14ac:dyDescent="0.35">
      <c r="A544" t="s">
        <v>648</v>
      </c>
      <c r="B544" t="s">
        <v>668</v>
      </c>
      <c r="C544" t="s">
        <v>55</v>
      </c>
      <c r="D544" t="s">
        <v>563</v>
      </c>
      <c r="E544" s="2">
        <v>45291</v>
      </c>
      <c r="F544">
        <v>19078</v>
      </c>
    </row>
    <row r="545" spans="1:6" x14ac:dyDescent="0.35">
      <c r="A545" t="s">
        <v>648</v>
      </c>
      <c r="B545" t="s">
        <v>668</v>
      </c>
      <c r="C545" t="s">
        <v>55</v>
      </c>
      <c r="D545" t="s">
        <v>563</v>
      </c>
      <c r="E545" s="2">
        <v>45322</v>
      </c>
      <c r="F545">
        <v>19273</v>
      </c>
    </row>
    <row r="546" spans="1:6" x14ac:dyDescent="0.35">
      <c r="A546" t="s">
        <v>648</v>
      </c>
      <c r="B546" t="s">
        <v>668</v>
      </c>
      <c r="C546" t="s">
        <v>55</v>
      </c>
      <c r="D546" t="s">
        <v>563</v>
      </c>
      <c r="E546" s="2">
        <v>45351</v>
      </c>
      <c r="F546">
        <v>19310</v>
      </c>
    </row>
    <row r="547" spans="1:6" x14ac:dyDescent="0.35">
      <c r="A547" t="s">
        <v>648</v>
      </c>
      <c r="B547" t="s">
        <v>668</v>
      </c>
      <c r="C547" t="s">
        <v>55</v>
      </c>
      <c r="D547" t="s">
        <v>563</v>
      </c>
      <c r="E547" s="2">
        <v>45382</v>
      </c>
      <c r="F547">
        <v>19346</v>
      </c>
    </row>
    <row r="548" spans="1:6" x14ac:dyDescent="0.35">
      <c r="A548" t="s">
        <v>648</v>
      </c>
      <c r="B548" t="s">
        <v>668</v>
      </c>
      <c r="C548" t="s">
        <v>55</v>
      </c>
      <c r="D548" t="s">
        <v>661</v>
      </c>
      <c r="E548" s="2">
        <v>45046</v>
      </c>
      <c r="F548">
        <v>44</v>
      </c>
    </row>
    <row r="549" spans="1:6" x14ac:dyDescent="0.35">
      <c r="A549" t="s">
        <v>648</v>
      </c>
      <c r="B549" t="s">
        <v>668</v>
      </c>
      <c r="C549" t="s">
        <v>55</v>
      </c>
      <c r="D549" t="s">
        <v>661</v>
      </c>
      <c r="E549" s="2">
        <v>45077</v>
      </c>
      <c r="F549">
        <v>42</v>
      </c>
    </row>
    <row r="550" spans="1:6" x14ac:dyDescent="0.35">
      <c r="A550" t="s">
        <v>648</v>
      </c>
      <c r="B550" t="s">
        <v>668</v>
      </c>
      <c r="C550" t="s">
        <v>55</v>
      </c>
      <c r="D550" t="s">
        <v>661</v>
      </c>
      <c r="E550" s="2">
        <v>45107</v>
      </c>
      <c r="F550">
        <v>44</v>
      </c>
    </row>
    <row r="551" spans="1:6" x14ac:dyDescent="0.35">
      <c r="A551" t="s">
        <v>648</v>
      </c>
      <c r="B551" t="s">
        <v>668</v>
      </c>
      <c r="C551" t="s">
        <v>55</v>
      </c>
      <c r="D551" t="s">
        <v>661</v>
      </c>
      <c r="E551" s="2">
        <v>45138</v>
      </c>
      <c r="F551">
        <v>42</v>
      </c>
    </row>
    <row r="552" spans="1:6" x14ac:dyDescent="0.35">
      <c r="A552" t="s">
        <v>648</v>
      </c>
      <c r="B552" t="s">
        <v>668</v>
      </c>
      <c r="C552" t="s">
        <v>55</v>
      </c>
      <c r="D552" t="s">
        <v>661</v>
      </c>
      <c r="E552" s="2">
        <v>45169</v>
      </c>
      <c r="F552">
        <v>35</v>
      </c>
    </row>
    <row r="553" spans="1:6" x14ac:dyDescent="0.35">
      <c r="A553" t="s">
        <v>648</v>
      </c>
      <c r="B553" t="s">
        <v>668</v>
      </c>
      <c r="C553" t="s">
        <v>55</v>
      </c>
      <c r="D553" t="s">
        <v>661</v>
      </c>
      <c r="E553" s="2">
        <v>45199</v>
      </c>
      <c r="F553">
        <v>35</v>
      </c>
    </row>
    <row r="554" spans="1:6" x14ac:dyDescent="0.35">
      <c r="A554" t="s">
        <v>648</v>
      </c>
      <c r="B554" t="s">
        <v>668</v>
      </c>
      <c r="C554" t="s">
        <v>55</v>
      </c>
      <c r="D554" t="s">
        <v>661</v>
      </c>
      <c r="E554" s="2">
        <v>45230</v>
      </c>
      <c r="F554">
        <v>21</v>
      </c>
    </row>
    <row r="555" spans="1:6" x14ac:dyDescent="0.35">
      <c r="A555" t="s">
        <v>648</v>
      </c>
      <c r="B555" t="s">
        <v>668</v>
      </c>
      <c r="C555" t="s">
        <v>55</v>
      </c>
      <c r="D555" t="s">
        <v>661</v>
      </c>
      <c r="E555" s="2">
        <v>45260</v>
      </c>
      <c r="F555">
        <v>16</v>
      </c>
    </row>
    <row r="556" spans="1:6" x14ac:dyDescent="0.35">
      <c r="A556" t="s">
        <v>648</v>
      </c>
      <c r="B556" t="s">
        <v>668</v>
      </c>
      <c r="C556" t="s">
        <v>55</v>
      </c>
      <c r="D556" t="s">
        <v>661</v>
      </c>
      <c r="E556" s="2">
        <v>45291</v>
      </c>
      <c r="F556">
        <v>15</v>
      </c>
    </row>
    <row r="557" spans="1:6" x14ac:dyDescent="0.35">
      <c r="A557" t="s">
        <v>648</v>
      </c>
      <c r="B557" t="s">
        <v>668</v>
      </c>
      <c r="C557" t="s">
        <v>55</v>
      </c>
      <c r="D557" t="s">
        <v>661</v>
      </c>
      <c r="E557" s="2">
        <v>45322</v>
      </c>
      <c r="F557">
        <v>20</v>
      </c>
    </row>
    <row r="558" spans="1:6" x14ac:dyDescent="0.35">
      <c r="A558" t="s">
        <v>648</v>
      </c>
      <c r="B558" t="s">
        <v>668</v>
      </c>
      <c r="C558" t="s">
        <v>55</v>
      </c>
      <c r="D558" t="s">
        <v>661</v>
      </c>
      <c r="E558" s="2">
        <v>45351</v>
      </c>
      <c r="F558">
        <v>19</v>
      </c>
    </row>
    <row r="559" spans="1:6" x14ac:dyDescent="0.35">
      <c r="A559" t="s">
        <v>648</v>
      </c>
      <c r="B559" t="s">
        <v>668</v>
      </c>
      <c r="C559" t="s">
        <v>55</v>
      </c>
      <c r="D559" t="s">
        <v>661</v>
      </c>
      <c r="E559" s="2">
        <v>45382</v>
      </c>
      <c r="F559">
        <v>20</v>
      </c>
    </row>
    <row r="560" spans="1:6" x14ac:dyDescent="0.35">
      <c r="A560" t="s">
        <v>648</v>
      </c>
      <c r="B560" t="s">
        <v>669</v>
      </c>
      <c r="C560" t="s">
        <v>55</v>
      </c>
      <c r="D560" t="s">
        <v>564</v>
      </c>
      <c r="E560" s="2">
        <v>45046</v>
      </c>
      <c r="F560">
        <v>7750</v>
      </c>
    </row>
    <row r="561" spans="1:6" x14ac:dyDescent="0.35">
      <c r="A561" t="s">
        <v>648</v>
      </c>
      <c r="B561" t="s">
        <v>669</v>
      </c>
      <c r="C561" t="s">
        <v>55</v>
      </c>
      <c r="D561" t="s">
        <v>564</v>
      </c>
      <c r="E561" s="2">
        <v>45077</v>
      </c>
      <c r="F561">
        <v>7807</v>
      </c>
    </row>
    <row r="562" spans="1:6" x14ac:dyDescent="0.35">
      <c r="A562" t="s">
        <v>648</v>
      </c>
      <c r="B562" t="s">
        <v>669</v>
      </c>
      <c r="C562" t="s">
        <v>55</v>
      </c>
      <c r="D562" t="s">
        <v>564</v>
      </c>
      <c r="E562" s="2">
        <v>45107</v>
      </c>
      <c r="F562">
        <v>7929</v>
      </c>
    </row>
    <row r="563" spans="1:6" x14ac:dyDescent="0.35">
      <c r="A563" t="s">
        <v>648</v>
      </c>
      <c r="B563" t="s">
        <v>669</v>
      </c>
      <c r="C563" t="s">
        <v>55</v>
      </c>
      <c r="D563" t="s">
        <v>564</v>
      </c>
      <c r="E563" s="2">
        <v>45138</v>
      </c>
      <c r="F563">
        <v>8053</v>
      </c>
    </row>
    <row r="564" spans="1:6" x14ac:dyDescent="0.35">
      <c r="A564" t="s">
        <v>648</v>
      </c>
      <c r="B564" t="s">
        <v>669</v>
      </c>
      <c r="C564" t="s">
        <v>55</v>
      </c>
      <c r="D564" t="s">
        <v>564</v>
      </c>
      <c r="E564" s="2">
        <v>45169</v>
      </c>
      <c r="F564">
        <v>7989</v>
      </c>
    </row>
    <row r="565" spans="1:6" x14ac:dyDescent="0.35">
      <c r="A565" t="s">
        <v>648</v>
      </c>
      <c r="B565" t="s">
        <v>669</v>
      </c>
      <c r="C565" t="s">
        <v>55</v>
      </c>
      <c r="D565" t="s">
        <v>564</v>
      </c>
      <c r="E565" s="2">
        <v>45199</v>
      </c>
      <c r="F565">
        <v>7803</v>
      </c>
    </row>
    <row r="566" spans="1:6" x14ac:dyDescent="0.35">
      <c r="A566" t="s">
        <v>648</v>
      </c>
      <c r="B566" t="s">
        <v>669</v>
      </c>
      <c r="C566" t="s">
        <v>55</v>
      </c>
      <c r="D566" t="s">
        <v>564</v>
      </c>
      <c r="E566" s="2">
        <v>45230</v>
      </c>
      <c r="F566">
        <v>7571</v>
      </c>
    </row>
    <row r="567" spans="1:6" x14ac:dyDescent="0.35">
      <c r="A567" t="s">
        <v>648</v>
      </c>
      <c r="B567" t="s">
        <v>669</v>
      </c>
      <c r="C567" t="s">
        <v>55</v>
      </c>
      <c r="D567" t="s">
        <v>564</v>
      </c>
      <c r="E567" s="2">
        <v>45260</v>
      </c>
      <c r="F567">
        <v>7298</v>
      </c>
    </row>
    <row r="568" spans="1:6" x14ac:dyDescent="0.35">
      <c r="A568" t="s">
        <v>648</v>
      </c>
      <c r="B568" t="s">
        <v>669</v>
      </c>
      <c r="C568" t="s">
        <v>55</v>
      </c>
      <c r="D568" t="s">
        <v>564</v>
      </c>
      <c r="E568" s="2">
        <v>45291</v>
      </c>
      <c r="F568">
        <v>7247</v>
      </c>
    </row>
    <row r="569" spans="1:6" x14ac:dyDescent="0.35">
      <c r="A569" t="s">
        <v>648</v>
      </c>
      <c r="B569" t="s">
        <v>669</v>
      </c>
      <c r="C569" t="s">
        <v>55</v>
      </c>
      <c r="D569" t="s">
        <v>564</v>
      </c>
      <c r="E569" s="2">
        <v>45322</v>
      </c>
      <c r="F569">
        <v>7243</v>
      </c>
    </row>
    <row r="570" spans="1:6" x14ac:dyDescent="0.35">
      <c r="A570" t="s">
        <v>648</v>
      </c>
      <c r="B570" t="s">
        <v>669</v>
      </c>
      <c r="C570" t="s">
        <v>55</v>
      </c>
      <c r="D570" t="s">
        <v>564</v>
      </c>
      <c r="E570" s="2">
        <v>45351</v>
      </c>
      <c r="F570">
        <v>7361</v>
      </c>
    </row>
    <row r="571" spans="1:6" x14ac:dyDescent="0.35">
      <c r="A571" t="s">
        <v>648</v>
      </c>
      <c r="B571" t="s">
        <v>669</v>
      </c>
      <c r="C571" t="s">
        <v>55</v>
      </c>
      <c r="D571" t="s">
        <v>564</v>
      </c>
      <c r="E571" s="2">
        <v>45382</v>
      </c>
      <c r="F571">
        <v>7352</v>
      </c>
    </row>
    <row r="572" spans="1:6" x14ac:dyDescent="0.35">
      <c r="A572" t="s">
        <v>648</v>
      </c>
      <c r="B572" t="s">
        <v>669</v>
      </c>
      <c r="C572" t="s">
        <v>55</v>
      </c>
      <c r="D572" t="s">
        <v>655</v>
      </c>
      <c r="E572" s="2">
        <v>45046</v>
      </c>
      <c r="F572">
        <v>3</v>
      </c>
    </row>
    <row r="573" spans="1:6" x14ac:dyDescent="0.35">
      <c r="A573" t="s">
        <v>648</v>
      </c>
      <c r="B573" t="s">
        <v>669</v>
      </c>
      <c r="C573" t="s">
        <v>55</v>
      </c>
      <c r="D573" t="s">
        <v>655</v>
      </c>
      <c r="E573" s="2">
        <v>45077</v>
      </c>
      <c r="F573">
        <v>3</v>
      </c>
    </row>
    <row r="574" spans="1:6" x14ac:dyDescent="0.35">
      <c r="A574" t="s">
        <v>648</v>
      </c>
      <c r="B574" t="s">
        <v>669</v>
      </c>
      <c r="C574" t="s">
        <v>55</v>
      </c>
      <c r="D574" t="s">
        <v>655</v>
      </c>
      <c r="E574" s="2">
        <v>45107</v>
      </c>
      <c r="F574">
        <v>2</v>
      </c>
    </row>
    <row r="575" spans="1:6" x14ac:dyDescent="0.35">
      <c r="A575" t="s">
        <v>648</v>
      </c>
      <c r="B575" t="s">
        <v>669</v>
      </c>
      <c r="C575" t="s">
        <v>55</v>
      </c>
      <c r="D575" t="s">
        <v>655</v>
      </c>
      <c r="E575" s="2">
        <v>45138</v>
      </c>
      <c r="F575">
        <v>2</v>
      </c>
    </row>
    <row r="576" spans="1:6" x14ac:dyDescent="0.35">
      <c r="A576" t="s">
        <v>648</v>
      </c>
      <c r="B576" t="s">
        <v>669</v>
      </c>
      <c r="C576" t="s">
        <v>55</v>
      </c>
      <c r="D576" t="s">
        <v>655</v>
      </c>
      <c r="E576" s="2">
        <v>45169</v>
      </c>
      <c r="F576">
        <v>11</v>
      </c>
    </row>
    <row r="577" spans="1:6" x14ac:dyDescent="0.35">
      <c r="A577" t="s">
        <v>648</v>
      </c>
      <c r="B577" t="s">
        <v>669</v>
      </c>
      <c r="C577" t="s">
        <v>55</v>
      </c>
      <c r="D577" t="s">
        <v>655</v>
      </c>
      <c r="E577" s="2">
        <v>45199</v>
      </c>
      <c r="F577">
        <v>207</v>
      </c>
    </row>
    <row r="578" spans="1:6" x14ac:dyDescent="0.35">
      <c r="A578" t="s">
        <v>648</v>
      </c>
      <c r="B578" t="s">
        <v>669</v>
      </c>
      <c r="C578" t="s">
        <v>55</v>
      </c>
      <c r="D578" t="s">
        <v>655</v>
      </c>
      <c r="E578" s="2">
        <v>45230</v>
      </c>
      <c r="F578">
        <v>409</v>
      </c>
    </row>
    <row r="579" spans="1:6" x14ac:dyDescent="0.35">
      <c r="A579" t="s">
        <v>648</v>
      </c>
      <c r="B579" t="s">
        <v>669</v>
      </c>
      <c r="C579" t="s">
        <v>55</v>
      </c>
      <c r="D579" t="s">
        <v>655</v>
      </c>
      <c r="E579" s="2">
        <v>45260</v>
      </c>
      <c r="F579">
        <v>453</v>
      </c>
    </row>
    <row r="580" spans="1:6" x14ac:dyDescent="0.35">
      <c r="A580" t="s">
        <v>648</v>
      </c>
      <c r="B580" t="s">
        <v>669</v>
      </c>
      <c r="C580" t="s">
        <v>55</v>
      </c>
      <c r="D580" t="s">
        <v>655</v>
      </c>
      <c r="E580" s="2">
        <v>45291</v>
      </c>
      <c r="F580">
        <v>458</v>
      </c>
    </row>
    <row r="581" spans="1:6" x14ac:dyDescent="0.35">
      <c r="A581" t="s">
        <v>648</v>
      </c>
      <c r="B581" t="s">
        <v>669</v>
      </c>
      <c r="C581" t="s">
        <v>55</v>
      </c>
      <c r="D581" t="s">
        <v>655</v>
      </c>
      <c r="E581" s="2">
        <v>45322</v>
      </c>
      <c r="F581">
        <v>479</v>
      </c>
    </row>
    <row r="582" spans="1:6" x14ac:dyDescent="0.35">
      <c r="A582" t="s">
        <v>648</v>
      </c>
      <c r="B582" t="s">
        <v>669</v>
      </c>
      <c r="C582" t="s">
        <v>55</v>
      </c>
      <c r="D582" t="s">
        <v>655</v>
      </c>
      <c r="E582" s="2">
        <v>45351</v>
      </c>
      <c r="F582">
        <v>524</v>
      </c>
    </row>
    <row r="583" spans="1:6" x14ac:dyDescent="0.35">
      <c r="A583" t="s">
        <v>648</v>
      </c>
      <c r="B583" t="s">
        <v>669</v>
      </c>
      <c r="C583" t="s">
        <v>55</v>
      </c>
      <c r="D583" t="s">
        <v>655</v>
      </c>
      <c r="E583" s="2">
        <v>45382</v>
      </c>
      <c r="F583">
        <v>569</v>
      </c>
    </row>
    <row r="584" spans="1:6" x14ac:dyDescent="0.35">
      <c r="A584" t="s">
        <v>648</v>
      </c>
      <c r="B584" t="s">
        <v>669</v>
      </c>
      <c r="C584" t="s">
        <v>55</v>
      </c>
      <c r="D584" t="s">
        <v>657</v>
      </c>
      <c r="E584" s="2">
        <v>45046</v>
      </c>
      <c r="F584">
        <v>0</v>
      </c>
    </row>
    <row r="585" spans="1:6" x14ac:dyDescent="0.35">
      <c r="A585" t="s">
        <v>648</v>
      </c>
      <c r="B585" t="s">
        <v>669</v>
      </c>
      <c r="C585" t="s">
        <v>55</v>
      </c>
      <c r="D585" t="s">
        <v>657</v>
      </c>
      <c r="E585" s="2">
        <v>45077</v>
      </c>
      <c r="F585">
        <v>0</v>
      </c>
    </row>
    <row r="586" spans="1:6" x14ac:dyDescent="0.35">
      <c r="A586" t="s">
        <v>648</v>
      </c>
      <c r="B586" t="s">
        <v>669</v>
      </c>
      <c r="C586" t="s">
        <v>55</v>
      </c>
      <c r="D586" t="s">
        <v>657</v>
      </c>
      <c r="E586" s="2">
        <v>45107</v>
      </c>
      <c r="F586">
        <v>0</v>
      </c>
    </row>
    <row r="587" spans="1:6" x14ac:dyDescent="0.35">
      <c r="A587" t="s">
        <v>648</v>
      </c>
      <c r="B587" t="s">
        <v>669</v>
      </c>
      <c r="C587" t="s">
        <v>55</v>
      </c>
      <c r="D587" t="s">
        <v>657</v>
      </c>
      <c r="E587" s="2">
        <v>45138</v>
      </c>
      <c r="F587">
        <v>0</v>
      </c>
    </row>
    <row r="588" spans="1:6" x14ac:dyDescent="0.35">
      <c r="A588" t="s">
        <v>648</v>
      </c>
      <c r="B588" t="s">
        <v>669</v>
      </c>
      <c r="C588" t="s">
        <v>55</v>
      </c>
      <c r="D588" t="s">
        <v>657</v>
      </c>
      <c r="E588" s="2">
        <v>45169</v>
      </c>
      <c r="F588">
        <v>0</v>
      </c>
    </row>
    <row r="589" spans="1:6" x14ac:dyDescent="0.35">
      <c r="A589" t="s">
        <v>648</v>
      </c>
      <c r="B589" t="s">
        <v>669</v>
      </c>
      <c r="C589" t="s">
        <v>55</v>
      </c>
      <c r="D589" t="s">
        <v>657</v>
      </c>
      <c r="E589" s="2">
        <v>45199</v>
      </c>
      <c r="F589">
        <v>2</v>
      </c>
    </row>
    <row r="590" spans="1:6" x14ac:dyDescent="0.35">
      <c r="A590" t="s">
        <v>648</v>
      </c>
      <c r="B590" t="s">
        <v>669</v>
      </c>
      <c r="C590" t="s">
        <v>55</v>
      </c>
      <c r="D590" t="s">
        <v>657</v>
      </c>
      <c r="E590" s="2">
        <v>45230</v>
      </c>
      <c r="F590">
        <v>5</v>
      </c>
    </row>
    <row r="591" spans="1:6" x14ac:dyDescent="0.35">
      <c r="A591" t="s">
        <v>648</v>
      </c>
      <c r="B591" t="s">
        <v>669</v>
      </c>
      <c r="C591" t="s">
        <v>55</v>
      </c>
      <c r="D591" t="s">
        <v>657</v>
      </c>
      <c r="E591" s="2">
        <v>45260</v>
      </c>
      <c r="F591">
        <v>5</v>
      </c>
    </row>
    <row r="592" spans="1:6" x14ac:dyDescent="0.35">
      <c r="A592" t="s">
        <v>648</v>
      </c>
      <c r="B592" t="s">
        <v>669</v>
      </c>
      <c r="C592" t="s">
        <v>55</v>
      </c>
      <c r="D592" t="s">
        <v>657</v>
      </c>
      <c r="E592" s="2">
        <v>45291</v>
      </c>
      <c r="F592">
        <v>5</v>
      </c>
    </row>
    <row r="593" spans="1:6" x14ac:dyDescent="0.35">
      <c r="A593" t="s">
        <v>648</v>
      </c>
      <c r="B593" t="s">
        <v>669</v>
      </c>
      <c r="C593" t="s">
        <v>55</v>
      </c>
      <c r="D593" t="s">
        <v>657</v>
      </c>
      <c r="E593" s="2">
        <v>45322</v>
      </c>
      <c r="F593">
        <v>4</v>
      </c>
    </row>
    <row r="594" spans="1:6" x14ac:dyDescent="0.35">
      <c r="A594" t="s">
        <v>648</v>
      </c>
      <c r="B594" t="s">
        <v>669</v>
      </c>
      <c r="C594" t="s">
        <v>55</v>
      </c>
      <c r="D594" t="s">
        <v>657</v>
      </c>
      <c r="E594" s="2">
        <v>45351</v>
      </c>
      <c r="F594">
        <v>4</v>
      </c>
    </row>
    <row r="595" spans="1:6" x14ac:dyDescent="0.35">
      <c r="A595" t="s">
        <v>648</v>
      </c>
      <c r="B595" t="s">
        <v>669</v>
      </c>
      <c r="C595" t="s">
        <v>55</v>
      </c>
      <c r="D595" t="s">
        <v>657</v>
      </c>
      <c r="E595" s="2">
        <v>45382</v>
      </c>
      <c r="F595">
        <v>4</v>
      </c>
    </row>
    <row r="596" spans="1:6" x14ac:dyDescent="0.35">
      <c r="A596" t="s">
        <v>648</v>
      </c>
      <c r="B596" t="s">
        <v>669</v>
      </c>
      <c r="C596" t="s">
        <v>55</v>
      </c>
      <c r="D596" t="s">
        <v>658</v>
      </c>
      <c r="E596" s="2">
        <v>45046</v>
      </c>
      <c r="F596">
        <v>0</v>
      </c>
    </row>
    <row r="597" spans="1:6" x14ac:dyDescent="0.35">
      <c r="A597" t="s">
        <v>648</v>
      </c>
      <c r="B597" t="s">
        <v>669</v>
      </c>
      <c r="C597" t="s">
        <v>55</v>
      </c>
      <c r="D597" t="s">
        <v>658</v>
      </c>
      <c r="E597" s="2">
        <v>45077</v>
      </c>
      <c r="F597">
        <v>0</v>
      </c>
    </row>
    <row r="598" spans="1:6" x14ac:dyDescent="0.35">
      <c r="A598" t="s">
        <v>648</v>
      </c>
      <c r="B598" t="s">
        <v>669</v>
      </c>
      <c r="C598" t="s">
        <v>55</v>
      </c>
      <c r="D598" t="s">
        <v>658</v>
      </c>
      <c r="E598" s="2">
        <v>45107</v>
      </c>
      <c r="F598">
        <v>0</v>
      </c>
    </row>
    <row r="599" spans="1:6" x14ac:dyDescent="0.35">
      <c r="A599" t="s">
        <v>648</v>
      </c>
      <c r="B599" t="s">
        <v>669</v>
      </c>
      <c r="C599" t="s">
        <v>55</v>
      </c>
      <c r="D599" t="s">
        <v>658</v>
      </c>
      <c r="E599" s="2">
        <v>45138</v>
      </c>
      <c r="F599">
        <v>0</v>
      </c>
    </row>
    <row r="600" spans="1:6" x14ac:dyDescent="0.35">
      <c r="A600" t="s">
        <v>648</v>
      </c>
      <c r="B600" t="s">
        <v>669</v>
      </c>
      <c r="C600" t="s">
        <v>55</v>
      </c>
      <c r="D600" t="s">
        <v>658</v>
      </c>
      <c r="E600" s="2">
        <v>45169</v>
      </c>
      <c r="F600">
        <v>0</v>
      </c>
    </row>
    <row r="601" spans="1:6" x14ac:dyDescent="0.35">
      <c r="A601" t="s">
        <v>648</v>
      </c>
      <c r="B601" t="s">
        <v>669</v>
      </c>
      <c r="C601" t="s">
        <v>55</v>
      </c>
      <c r="D601" t="s">
        <v>658</v>
      </c>
      <c r="E601" s="2">
        <v>45199</v>
      </c>
      <c r="F601">
        <v>24</v>
      </c>
    </row>
    <row r="602" spans="1:6" x14ac:dyDescent="0.35">
      <c r="A602" t="s">
        <v>648</v>
      </c>
      <c r="B602" t="s">
        <v>669</v>
      </c>
      <c r="C602" t="s">
        <v>55</v>
      </c>
      <c r="D602" t="s">
        <v>658</v>
      </c>
      <c r="E602" s="2">
        <v>45230</v>
      </c>
      <c r="F602">
        <v>96</v>
      </c>
    </row>
    <row r="603" spans="1:6" x14ac:dyDescent="0.35">
      <c r="A603" t="s">
        <v>648</v>
      </c>
      <c r="B603" t="s">
        <v>669</v>
      </c>
      <c r="C603" t="s">
        <v>55</v>
      </c>
      <c r="D603" t="s">
        <v>658</v>
      </c>
      <c r="E603" s="2">
        <v>45260</v>
      </c>
      <c r="F603">
        <v>120</v>
      </c>
    </row>
    <row r="604" spans="1:6" x14ac:dyDescent="0.35">
      <c r="A604" t="s">
        <v>648</v>
      </c>
      <c r="B604" t="s">
        <v>669</v>
      </c>
      <c r="C604" t="s">
        <v>55</v>
      </c>
      <c r="D604" t="s">
        <v>658</v>
      </c>
      <c r="E604" s="2">
        <v>45291</v>
      </c>
      <c r="F604">
        <v>130</v>
      </c>
    </row>
    <row r="605" spans="1:6" x14ac:dyDescent="0.35">
      <c r="A605" t="s">
        <v>648</v>
      </c>
      <c r="B605" t="s">
        <v>669</v>
      </c>
      <c r="C605" t="s">
        <v>55</v>
      </c>
      <c r="D605" t="s">
        <v>658</v>
      </c>
      <c r="E605" s="2">
        <v>45322</v>
      </c>
      <c r="F605">
        <v>165</v>
      </c>
    </row>
    <row r="606" spans="1:6" x14ac:dyDescent="0.35">
      <c r="A606" t="s">
        <v>648</v>
      </c>
      <c r="B606" t="s">
        <v>669</v>
      </c>
      <c r="C606" t="s">
        <v>55</v>
      </c>
      <c r="D606" t="s">
        <v>658</v>
      </c>
      <c r="E606" s="2">
        <v>45351</v>
      </c>
      <c r="F606">
        <v>172</v>
      </c>
    </row>
    <row r="607" spans="1:6" x14ac:dyDescent="0.35">
      <c r="A607" t="s">
        <v>648</v>
      </c>
      <c r="B607" t="s">
        <v>669</v>
      </c>
      <c r="C607" t="s">
        <v>55</v>
      </c>
      <c r="D607" t="s">
        <v>658</v>
      </c>
      <c r="E607" s="2">
        <v>45382</v>
      </c>
      <c r="F607">
        <v>184</v>
      </c>
    </row>
    <row r="608" spans="1:6" x14ac:dyDescent="0.35">
      <c r="A608" t="s">
        <v>648</v>
      </c>
      <c r="B608" t="s">
        <v>669</v>
      </c>
      <c r="C608" t="s">
        <v>55</v>
      </c>
      <c r="D608" t="s">
        <v>563</v>
      </c>
      <c r="E608" s="2">
        <v>45046</v>
      </c>
      <c r="F608">
        <v>0</v>
      </c>
    </row>
    <row r="609" spans="1:6" x14ac:dyDescent="0.35">
      <c r="A609" t="s">
        <v>648</v>
      </c>
      <c r="B609" t="s">
        <v>669</v>
      </c>
      <c r="C609" t="s">
        <v>55</v>
      </c>
      <c r="D609" t="s">
        <v>563</v>
      </c>
      <c r="E609" s="2">
        <v>45077</v>
      </c>
      <c r="F609">
        <v>0</v>
      </c>
    </row>
    <row r="610" spans="1:6" x14ac:dyDescent="0.35">
      <c r="A610" t="s">
        <v>648</v>
      </c>
      <c r="B610" t="s">
        <v>669</v>
      </c>
      <c r="C610" t="s">
        <v>55</v>
      </c>
      <c r="D610" t="s">
        <v>563</v>
      </c>
      <c r="E610" s="2">
        <v>45107</v>
      </c>
      <c r="F610">
        <v>0</v>
      </c>
    </row>
    <row r="611" spans="1:6" x14ac:dyDescent="0.35">
      <c r="A611" t="s">
        <v>648</v>
      </c>
      <c r="B611" t="s">
        <v>669</v>
      </c>
      <c r="C611" t="s">
        <v>55</v>
      </c>
      <c r="D611" t="s">
        <v>563</v>
      </c>
      <c r="E611" s="2">
        <v>45138</v>
      </c>
      <c r="F611">
        <v>0</v>
      </c>
    </row>
    <row r="612" spans="1:6" x14ac:dyDescent="0.35">
      <c r="A612" t="s">
        <v>648</v>
      </c>
      <c r="B612" t="s">
        <v>669</v>
      </c>
      <c r="C612" t="s">
        <v>55</v>
      </c>
      <c r="D612" t="s">
        <v>563</v>
      </c>
      <c r="E612" s="2">
        <v>45169</v>
      </c>
      <c r="F612">
        <v>0</v>
      </c>
    </row>
    <row r="613" spans="1:6" x14ac:dyDescent="0.35">
      <c r="A613" t="s">
        <v>648</v>
      </c>
      <c r="B613" t="s">
        <v>669</v>
      </c>
      <c r="C613" t="s">
        <v>55</v>
      </c>
      <c r="D613" t="s">
        <v>563</v>
      </c>
      <c r="E613" s="2">
        <v>45199</v>
      </c>
      <c r="F613">
        <v>2541</v>
      </c>
    </row>
    <row r="614" spans="1:6" x14ac:dyDescent="0.35">
      <c r="A614" t="s">
        <v>648</v>
      </c>
      <c r="B614" t="s">
        <v>669</v>
      </c>
      <c r="C614" t="s">
        <v>55</v>
      </c>
      <c r="D614" t="s">
        <v>563</v>
      </c>
      <c r="E614" s="2">
        <v>45230</v>
      </c>
      <c r="F614">
        <v>5936</v>
      </c>
    </row>
    <row r="615" spans="1:6" x14ac:dyDescent="0.35">
      <c r="A615" t="s">
        <v>648</v>
      </c>
      <c r="B615" t="s">
        <v>669</v>
      </c>
      <c r="C615" t="s">
        <v>55</v>
      </c>
      <c r="D615" t="s">
        <v>563</v>
      </c>
      <c r="E615" s="2">
        <v>45260</v>
      </c>
      <c r="F615">
        <v>6308</v>
      </c>
    </row>
    <row r="616" spans="1:6" x14ac:dyDescent="0.35">
      <c r="A616" t="s">
        <v>648</v>
      </c>
      <c r="B616" t="s">
        <v>669</v>
      </c>
      <c r="C616" t="s">
        <v>55</v>
      </c>
      <c r="D616" t="s">
        <v>563</v>
      </c>
      <c r="E616" s="2">
        <v>45291</v>
      </c>
      <c r="F616">
        <v>6275</v>
      </c>
    </row>
    <row r="617" spans="1:6" x14ac:dyDescent="0.35">
      <c r="A617" t="s">
        <v>648</v>
      </c>
      <c r="B617" t="s">
        <v>669</v>
      </c>
      <c r="C617" t="s">
        <v>55</v>
      </c>
      <c r="D617" t="s">
        <v>563</v>
      </c>
      <c r="E617" s="2">
        <v>45322</v>
      </c>
      <c r="F617">
        <v>6349</v>
      </c>
    </row>
    <row r="618" spans="1:6" x14ac:dyDescent="0.35">
      <c r="A618" t="s">
        <v>648</v>
      </c>
      <c r="B618" t="s">
        <v>669</v>
      </c>
      <c r="C618" t="s">
        <v>55</v>
      </c>
      <c r="D618" t="s">
        <v>563</v>
      </c>
      <c r="E618" s="2">
        <v>45351</v>
      </c>
      <c r="F618">
        <v>6499</v>
      </c>
    </row>
    <row r="619" spans="1:6" x14ac:dyDescent="0.35">
      <c r="A619" t="s">
        <v>648</v>
      </c>
      <c r="B619" t="s">
        <v>669</v>
      </c>
      <c r="C619" t="s">
        <v>55</v>
      </c>
      <c r="D619" t="s">
        <v>563</v>
      </c>
      <c r="E619" s="2">
        <v>45382</v>
      </c>
      <c r="F619">
        <v>6499</v>
      </c>
    </row>
    <row r="620" spans="1:6" x14ac:dyDescent="0.35">
      <c r="A620" t="s">
        <v>648</v>
      </c>
      <c r="B620" t="s">
        <v>669</v>
      </c>
      <c r="C620" t="s">
        <v>55</v>
      </c>
      <c r="D620" t="s">
        <v>661</v>
      </c>
      <c r="E620" s="2">
        <v>45046</v>
      </c>
      <c r="F620">
        <v>10</v>
      </c>
    </row>
    <row r="621" spans="1:6" x14ac:dyDescent="0.35">
      <c r="A621" t="s">
        <v>648</v>
      </c>
      <c r="B621" t="s">
        <v>669</v>
      </c>
      <c r="C621" t="s">
        <v>55</v>
      </c>
      <c r="D621" t="s">
        <v>661</v>
      </c>
      <c r="E621" s="2">
        <v>45077</v>
      </c>
      <c r="F621">
        <v>10</v>
      </c>
    </row>
    <row r="622" spans="1:6" x14ac:dyDescent="0.35">
      <c r="A622" t="s">
        <v>648</v>
      </c>
      <c r="B622" t="s">
        <v>669</v>
      </c>
      <c r="C622" t="s">
        <v>55</v>
      </c>
      <c r="D622" t="s">
        <v>661</v>
      </c>
      <c r="E622" s="2">
        <v>45107</v>
      </c>
      <c r="F622">
        <v>11</v>
      </c>
    </row>
    <row r="623" spans="1:6" x14ac:dyDescent="0.35">
      <c r="A623" t="s">
        <v>648</v>
      </c>
      <c r="B623" t="s">
        <v>669</v>
      </c>
      <c r="C623" t="s">
        <v>55</v>
      </c>
      <c r="D623" t="s">
        <v>661</v>
      </c>
      <c r="E623" s="2">
        <v>45138</v>
      </c>
      <c r="F623">
        <v>10</v>
      </c>
    </row>
    <row r="624" spans="1:6" x14ac:dyDescent="0.35">
      <c r="A624" t="s">
        <v>648</v>
      </c>
      <c r="B624" t="s">
        <v>669</v>
      </c>
      <c r="C624" t="s">
        <v>55</v>
      </c>
      <c r="D624" t="s">
        <v>661</v>
      </c>
      <c r="E624" s="2">
        <v>45169</v>
      </c>
      <c r="F624">
        <v>10</v>
      </c>
    </row>
    <row r="625" spans="1:6" x14ac:dyDescent="0.35">
      <c r="A625" t="s">
        <v>648</v>
      </c>
      <c r="B625" t="s">
        <v>669</v>
      </c>
      <c r="C625" t="s">
        <v>55</v>
      </c>
      <c r="D625" t="s">
        <v>661</v>
      </c>
      <c r="E625" s="2">
        <v>45199</v>
      </c>
      <c r="F625">
        <v>7</v>
      </c>
    </row>
    <row r="626" spans="1:6" x14ac:dyDescent="0.35">
      <c r="A626" t="s">
        <v>648</v>
      </c>
      <c r="B626" t="s">
        <v>669</v>
      </c>
      <c r="C626" t="s">
        <v>55</v>
      </c>
      <c r="D626" t="s">
        <v>661</v>
      </c>
      <c r="E626" s="2">
        <v>45230</v>
      </c>
      <c r="F626">
        <v>5</v>
      </c>
    </row>
    <row r="627" spans="1:6" x14ac:dyDescent="0.35">
      <c r="A627" t="s">
        <v>648</v>
      </c>
      <c r="B627" t="s">
        <v>669</v>
      </c>
      <c r="C627" t="s">
        <v>55</v>
      </c>
      <c r="D627" t="s">
        <v>661</v>
      </c>
      <c r="E627" s="2">
        <v>45260</v>
      </c>
      <c r="F627">
        <v>3</v>
      </c>
    </row>
    <row r="628" spans="1:6" x14ac:dyDescent="0.35">
      <c r="A628" t="s">
        <v>648</v>
      </c>
      <c r="B628" t="s">
        <v>669</v>
      </c>
      <c r="C628" t="s">
        <v>55</v>
      </c>
      <c r="D628" t="s">
        <v>661</v>
      </c>
      <c r="E628" s="2">
        <v>45291</v>
      </c>
      <c r="F628">
        <v>3</v>
      </c>
    </row>
    <row r="629" spans="1:6" x14ac:dyDescent="0.35">
      <c r="A629" t="s">
        <v>648</v>
      </c>
      <c r="B629" t="s">
        <v>669</v>
      </c>
      <c r="C629" t="s">
        <v>55</v>
      </c>
      <c r="D629" t="s">
        <v>661</v>
      </c>
      <c r="E629" s="2">
        <v>45322</v>
      </c>
      <c r="F629">
        <v>4</v>
      </c>
    </row>
    <row r="630" spans="1:6" x14ac:dyDescent="0.35">
      <c r="A630" t="s">
        <v>648</v>
      </c>
      <c r="B630" t="s">
        <v>669</v>
      </c>
      <c r="C630" t="s">
        <v>55</v>
      </c>
      <c r="D630" t="s">
        <v>661</v>
      </c>
      <c r="E630" s="2">
        <v>45351</v>
      </c>
      <c r="F630">
        <v>3</v>
      </c>
    </row>
    <row r="631" spans="1:6" x14ac:dyDescent="0.35">
      <c r="A631" t="s">
        <v>648</v>
      </c>
      <c r="B631" t="s">
        <v>669</v>
      </c>
      <c r="C631" t="s">
        <v>55</v>
      </c>
      <c r="D631" t="s">
        <v>661</v>
      </c>
      <c r="E631" s="2">
        <v>45382</v>
      </c>
      <c r="F631">
        <v>3</v>
      </c>
    </row>
    <row r="632" spans="1:6" x14ac:dyDescent="0.35">
      <c r="A632" t="s">
        <v>648</v>
      </c>
      <c r="B632" t="s">
        <v>670</v>
      </c>
      <c r="C632" t="s">
        <v>55</v>
      </c>
      <c r="D632" t="s">
        <v>564</v>
      </c>
      <c r="E632" s="2">
        <v>45046</v>
      </c>
      <c r="F632">
        <v>8653</v>
      </c>
    </row>
    <row r="633" spans="1:6" x14ac:dyDescent="0.35">
      <c r="A633" t="s">
        <v>648</v>
      </c>
      <c r="B633" t="s">
        <v>670</v>
      </c>
      <c r="C633" t="s">
        <v>55</v>
      </c>
      <c r="D633" t="s">
        <v>564</v>
      </c>
      <c r="E633" s="2">
        <v>45077</v>
      </c>
      <c r="F633">
        <v>8745</v>
      </c>
    </row>
    <row r="634" spans="1:6" x14ac:dyDescent="0.35">
      <c r="A634" t="s">
        <v>648</v>
      </c>
      <c r="B634" t="s">
        <v>670</v>
      </c>
      <c r="C634" t="s">
        <v>55</v>
      </c>
      <c r="D634" t="s">
        <v>564</v>
      </c>
      <c r="E634" s="2">
        <v>45107</v>
      </c>
      <c r="F634">
        <v>8802</v>
      </c>
    </row>
    <row r="635" spans="1:6" x14ac:dyDescent="0.35">
      <c r="A635" t="s">
        <v>648</v>
      </c>
      <c r="B635" t="s">
        <v>670</v>
      </c>
      <c r="C635" t="s">
        <v>55</v>
      </c>
      <c r="D635" t="s">
        <v>564</v>
      </c>
      <c r="E635" s="2">
        <v>45138</v>
      </c>
      <c r="F635">
        <v>8878</v>
      </c>
    </row>
    <row r="636" spans="1:6" x14ac:dyDescent="0.35">
      <c r="A636" t="s">
        <v>648</v>
      </c>
      <c r="B636" t="s">
        <v>670</v>
      </c>
      <c r="C636" t="s">
        <v>55</v>
      </c>
      <c r="D636" t="s">
        <v>564</v>
      </c>
      <c r="E636" s="2">
        <v>45169</v>
      </c>
      <c r="F636">
        <v>8959</v>
      </c>
    </row>
    <row r="637" spans="1:6" x14ac:dyDescent="0.35">
      <c r="A637" t="s">
        <v>648</v>
      </c>
      <c r="B637" t="s">
        <v>670</v>
      </c>
      <c r="C637" t="s">
        <v>55</v>
      </c>
      <c r="D637" t="s">
        <v>564</v>
      </c>
      <c r="E637" s="2">
        <v>45199</v>
      </c>
      <c r="F637">
        <v>8744</v>
      </c>
    </row>
    <row r="638" spans="1:6" x14ac:dyDescent="0.35">
      <c r="A638" t="s">
        <v>648</v>
      </c>
      <c r="B638" t="s">
        <v>670</v>
      </c>
      <c r="C638" t="s">
        <v>55</v>
      </c>
      <c r="D638" t="s">
        <v>564</v>
      </c>
      <c r="E638" s="2">
        <v>45230</v>
      </c>
      <c r="F638">
        <v>8297</v>
      </c>
    </row>
    <row r="639" spans="1:6" x14ac:dyDescent="0.35">
      <c r="A639" t="s">
        <v>648</v>
      </c>
      <c r="B639" t="s">
        <v>670</v>
      </c>
      <c r="C639" t="s">
        <v>55</v>
      </c>
      <c r="D639" t="s">
        <v>564</v>
      </c>
      <c r="E639" s="2">
        <v>45260</v>
      </c>
      <c r="F639">
        <v>7970</v>
      </c>
    </row>
    <row r="640" spans="1:6" x14ac:dyDescent="0.35">
      <c r="A640" t="s">
        <v>648</v>
      </c>
      <c r="B640" t="s">
        <v>670</v>
      </c>
      <c r="C640" t="s">
        <v>55</v>
      </c>
      <c r="D640" t="s">
        <v>564</v>
      </c>
      <c r="E640" s="2">
        <v>45291</v>
      </c>
      <c r="F640">
        <v>7906</v>
      </c>
    </row>
    <row r="641" spans="1:6" x14ac:dyDescent="0.35">
      <c r="A641" t="s">
        <v>648</v>
      </c>
      <c r="B641" t="s">
        <v>670</v>
      </c>
      <c r="C641" t="s">
        <v>55</v>
      </c>
      <c r="D641" t="s">
        <v>564</v>
      </c>
      <c r="E641" s="2">
        <v>45322</v>
      </c>
      <c r="F641">
        <v>7866</v>
      </c>
    </row>
    <row r="642" spans="1:6" x14ac:dyDescent="0.35">
      <c r="A642" t="s">
        <v>648</v>
      </c>
      <c r="B642" t="s">
        <v>670</v>
      </c>
      <c r="C642" t="s">
        <v>55</v>
      </c>
      <c r="D642" t="s">
        <v>564</v>
      </c>
      <c r="E642" s="2">
        <v>45351</v>
      </c>
      <c r="F642">
        <v>7849</v>
      </c>
    </row>
    <row r="643" spans="1:6" x14ac:dyDescent="0.35">
      <c r="A643" t="s">
        <v>648</v>
      </c>
      <c r="B643" t="s">
        <v>670</v>
      </c>
      <c r="C643" t="s">
        <v>55</v>
      </c>
      <c r="D643" t="s">
        <v>564</v>
      </c>
      <c r="E643" s="2">
        <v>45382</v>
      </c>
      <c r="F643">
        <v>7832</v>
      </c>
    </row>
    <row r="644" spans="1:6" x14ac:dyDescent="0.35">
      <c r="A644" t="s">
        <v>648</v>
      </c>
      <c r="B644" t="s">
        <v>670</v>
      </c>
      <c r="C644" t="s">
        <v>55</v>
      </c>
      <c r="D644" t="s">
        <v>655</v>
      </c>
      <c r="E644" s="2">
        <v>45046</v>
      </c>
      <c r="F644">
        <v>0</v>
      </c>
    </row>
    <row r="645" spans="1:6" x14ac:dyDescent="0.35">
      <c r="A645" t="s">
        <v>648</v>
      </c>
      <c r="B645" t="s">
        <v>670</v>
      </c>
      <c r="C645" t="s">
        <v>55</v>
      </c>
      <c r="D645" t="s">
        <v>655</v>
      </c>
      <c r="E645" s="2">
        <v>45077</v>
      </c>
      <c r="F645">
        <v>0</v>
      </c>
    </row>
    <row r="646" spans="1:6" x14ac:dyDescent="0.35">
      <c r="A646" t="s">
        <v>648</v>
      </c>
      <c r="B646" t="s">
        <v>670</v>
      </c>
      <c r="C646" t="s">
        <v>55</v>
      </c>
      <c r="D646" t="s">
        <v>655</v>
      </c>
      <c r="E646" s="2">
        <v>45107</v>
      </c>
      <c r="F646">
        <v>2</v>
      </c>
    </row>
    <row r="647" spans="1:6" x14ac:dyDescent="0.35">
      <c r="A647" t="s">
        <v>648</v>
      </c>
      <c r="B647" t="s">
        <v>670</v>
      </c>
      <c r="C647" t="s">
        <v>55</v>
      </c>
      <c r="D647" t="s">
        <v>655</v>
      </c>
      <c r="E647" s="2">
        <v>45138</v>
      </c>
      <c r="F647">
        <v>2</v>
      </c>
    </row>
    <row r="648" spans="1:6" x14ac:dyDescent="0.35">
      <c r="A648" t="s">
        <v>648</v>
      </c>
      <c r="B648" t="s">
        <v>670</v>
      </c>
      <c r="C648" t="s">
        <v>55</v>
      </c>
      <c r="D648" t="s">
        <v>655</v>
      </c>
      <c r="E648" s="2">
        <v>45169</v>
      </c>
      <c r="F648">
        <v>13</v>
      </c>
    </row>
    <row r="649" spans="1:6" x14ac:dyDescent="0.35">
      <c r="A649" t="s">
        <v>648</v>
      </c>
      <c r="B649" t="s">
        <v>670</v>
      </c>
      <c r="C649" t="s">
        <v>55</v>
      </c>
      <c r="D649" t="s">
        <v>655</v>
      </c>
      <c r="E649" s="2">
        <v>45199</v>
      </c>
      <c r="F649">
        <v>300</v>
      </c>
    </row>
    <row r="650" spans="1:6" x14ac:dyDescent="0.35">
      <c r="A650" t="s">
        <v>648</v>
      </c>
      <c r="B650" t="s">
        <v>670</v>
      </c>
      <c r="C650" t="s">
        <v>55</v>
      </c>
      <c r="D650" t="s">
        <v>655</v>
      </c>
      <c r="E650" s="2">
        <v>45230</v>
      </c>
      <c r="F650">
        <v>621</v>
      </c>
    </row>
    <row r="651" spans="1:6" x14ac:dyDescent="0.35">
      <c r="A651" t="s">
        <v>648</v>
      </c>
      <c r="B651" t="s">
        <v>670</v>
      </c>
      <c r="C651" t="s">
        <v>55</v>
      </c>
      <c r="D651" t="s">
        <v>655</v>
      </c>
      <c r="E651" s="2">
        <v>45260</v>
      </c>
      <c r="F651">
        <v>664</v>
      </c>
    </row>
    <row r="652" spans="1:6" x14ac:dyDescent="0.35">
      <c r="A652" t="s">
        <v>648</v>
      </c>
      <c r="B652" t="s">
        <v>670</v>
      </c>
      <c r="C652" t="s">
        <v>55</v>
      </c>
      <c r="D652" t="s">
        <v>655</v>
      </c>
      <c r="E652" s="2">
        <v>45291</v>
      </c>
      <c r="F652">
        <v>689</v>
      </c>
    </row>
    <row r="653" spans="1:6" x14ac:dyDescent="0.35">
      <c r="A653" t="s">
        <v>648</v>
      </c>
      <c r="B653" t="s">
        <v>670</v>
      </c>
      <c r="C653" t="s">
        <v>55</v>
      </c>
      <c r="D653" t="s">
        <v>655</v>
      </c>
      <c r="E653" s="2">
        <v>45322</v>
      </c>
      <c r="F653">
        <v>703</v>
      </c>
    </row>
    <row r="654" spans="1:6" x14ac:dyDescent="0.35">
      <c r="A654" t="s">
        <v>648</v>
      </c>
      <c r="B654" t="s">
        <v>670</v>
      </c>
      <c r="C654" t="s">
        <v>55</v>
      </c>
      <c r="D654" t="s">
        <v>655</v>
      </c>
      <c r="E654" s="2">
        <v>45351</v>
      </c>
      <c r="F654">
        <v>743</v>
      </c>
    </row>
    <row r="655" spans="1:6" x14ac:dyDescent="0.35">
      <c r="A655" t="s">
        <v>648</v>
      </c>
      <c r="B655" t="s">
        <v>670</v>
      </c>
      <c r="C655" t="s">
        <v>55</v>
      </c>
      <c r="D655" t="s">
        <v>655</v>
      </c>
      <c r="E655" s="2">
        <v>45382</v>
      </c>
      <c r="F655">
        <v>772</v>
      </c>
    </row>
    <row r="656" spans="1:6" x14ac:dyDescent="0.35">
      <c r="A656" t="s">
        <v>648</v>
      </c>
      <c r="B656" t="s">
        <v>670</v>
      </c>
      <c r="C656" t="s">
        <v>55</v>
      </c>
      <c r="D656" t="s">
        <v>657</v>
      </c>
      <c r="E656" s="2">
        <v>45046</v>
      </c>
      <c r="F656">
        <v>0</v>
      </c>
    </row>
    <row r="657" spans="1:6" x14ac:dyDescent="0.35">
      <c r="A657" t="s">
        <v>648</v>
      </c>
      <c r="B657" t="s">
        <v>670</v>
      </c>
      <c r="C657" t="s">
        <v>55</v>
      </c>
      <c r="D657" t="s">
        <v>657</v>
      </c>
      <c r="E657" s="2">
        <v>45077</v>
      </c>
      <c r="F657">
        <v>0</v>
      </c>
    </row>
    <row r="658" spans="1:6" x14ac:dyDescent="0.35">
      <c r="A658" t="s">
        <v>648</v>
      </c>
      <c r="B658" t="s">
        <v>670</v>
      </c>
      <c r="C658" t="s">
        <v>55</v>
      </c>
      <c r="D658" t="s">
        <v>657</v>
      </c>
      <c r="E658" s="2">
        <v>45107</v>
      </c>
      <c r="F658">
        <v>0</v>
      </c>
    </row>
    <row r="659" spans="1:6" x14ac:dyDescent="0.35">
      <c r="A659" t="s">
        <v>648</v>
      </c>
      <c r="B659" t="s">
        <v>670</v>
      </c>
      <c r="C659" t="s">
        <v>55</v>
      </c>
      <c r="D659" t="s">
        <v>657</v>
      </c>
      <c r="E659" s="2">
        <v>45138</v>
      </c>
      <c r="F659">
        <v>0</v>
      </c>
    </row>
    <row r="660" spans="1:6" x14ac:dyDescent="0.35">
      <c r="A660" t="s">
        <v>648</v>
      </c>
      <c r="B660" t="s">
        <v>670</v>
      </c>
      <c r="C660" t="s">
        <v>55</v>
      </c>
      <c r="D660" t="s">
        <v>657</v>
      </c>
      <c r="E660" s="2">
        <v>45169</v>
      </c>
      <c r="F660">
        <v>0</v>
      </c>
    </row>
    <row r="661" spans="1:6" x14ac:dyDescent="0.35">
      <c r="A661" t="s">
        <v>648</v>
      </c>
      <c r="B661" t="s">
        <v>670</v>
      </c>
      <c r="C661" t="s">
        <v>55</v>
      </c>
      <c r="D661" t="s">
        <v>657</v>
      </c>
      <c r="E661" s="2">
        <v>45199</v>
      </c>
      <c r="F661">
        <v>3</v>
      </c>
    </row>
    <row r="662" spans="1:6" x14ac:dyDescent="0.35">
      <c r="A662" t="s">
        <v>648</v>
      </c>
      <c r="B662" t="s">
        <v>670</v>
      </c>
      <c r="C662" t="s">
        <v>55</v>
      </c>
      <c r="D662" t="s">
        <v>657</v>
      </c>
      <c r="E662" s="2">
        <v>45230</v>
      </c>
      <c r="F662">
        <v>2</v>
      </c>
    </row>
    <row r="663" spans="1:6" x14ac:dyDescent="0.35">
      <c r="A663" t="s">
        <v>648</v>
      </c>
      <c r="B663" t="s">
        <v>670</v>
      </c>
      <c r="C663" t="s">
        <v>55</v>
      </c>
      <c r="D663" t="s">
        <v>657</v>
      </c>
      <c r="E663" s="2">
        <v>45260</v>
      </c>
      <c r="F663">
        <v>2</v>
      </c>
    </row>
    <row r="664" spans="1:6" x14ac:dyDescent="0.35">
      <c r="A664" t="s">
        <v>648</v>
      </c>
      <c r="B664" t="s">
        <v>670</v>
      </c>
      <c r="C664" t="s">
        <v>55</v>
      </c>
      <c r="D664" t="s">
        <v>657</v>
      </c>
      <c r="E664" s="2">
        <v>45291</v>
      </c>
      <c r="F664">
        <v>1</v>
      </c>
    </row>
    <row r="665" spans="1:6" x14ac:dyDescent="0.35">
      <c r="A665" t="s">
        <v>648</v>
      </c>
      <c r="B665" t="s">
        <v>670</v>
      </c>
      <c r="C665" t="s">
        <v>55</v>
      </c>
      <c r="D665" t="s">
        <v>657</v>
      </c>
      <c r="E665" s="2">
        <v>45322</v>
      </c>
      <c r="F665">
        <v>0</v>
      </c>
    </row>
    <row r="666" spans="1:6" x14ac:dyDescent="0.35">
      <c r="A666" t="s">
        <v>648</v>
      </c>
      <c r="B666" t="s">
        <v>670</v>
      </c>
      <c r="C666" t="s">
        <v>55</v>
      </c>
      <c r="D666" t="s">
        <v>657</v>
      </c>
      <c r="E666" s="2">
        <v>45351</v>
      </c>
      <c r="F666">
        <v>1</v>
      </c>
    </row>
    <row r="667" spans="1:6" x14ac:dyDescent="0.35">
      <c r="A667" t="s">
        <v>648</v>
      </c>
      <c r="B667" t="s">
        <v>670</v>
      </c>
      <c r="C667" t="s">
        <v>55</v>
      </c>
      <c r="D667" t="s">
        <v>657</v>
      </c>
      <c r="E667" s="2">
        <v>45382</v>
      </c>
      <c r="F667">
        <v>4</v>
      </c>
    </row>
    <row r="668" spans="1:6" x14ac:dyDescent="0.35">
      <c r="A668" t="s">
        <v>648</v>
      </c>
      <c r="B668" t="s">
        <v>670</v>
      </c>
      <c r="C668" t="s">
        <v>55</v>
      </c>
      <c r="D668" t="s">
        <v>658</v>
      </c>
      <c r="E668" s="2">
        <v>45046</v>
      </c>
      <c r="F668">
        <v>0</v>
      </c>
    </row>
    <row r="669" spans="1:6" x14ac:dyDescent="0.35">
      <c r="A669" t="s">
        <v>648</v>
      </c>
      <c r="B669" t="s">
        <v>670</v>
      </c>
      <c r="C669" t="s">
        <v>55</v>
      </c>
      <c r="D669" t="s">
        <v>658</v>
      </c>
      <c r="E669" s="2">
        <v>45077</v>
      </c>
      <c r="F669">
        <v>0</v>
      </c>
    </row>
    <row r="670" spans="1:6" x14ac:dyDescent="0.35">
      <c r="A670" t="s">
        <v>648</v>
      </c>
      <c r="B670" t="s">
        <v>670</v>
      </c>
      <c r="C670" t="s">
        <v>55</v>
      </c>
      <c r="D670" t="s">
        <v>658</v>
      </c>
      <c r="E670" s="2">
        <v>45107</v>
      </c>
      <c r="F670">
        <v>0</v>
      </c>
    </row>
    <row r="671" spans="1:6" x14ac:dyDescent="0.35">
      <c r="A671" t="s">
        <v>648</v>
      </c>
      <c r="B671" t="s">
        <v>670</v>
      </c>
      <c r="C671" t="s">
        <v>55</v>
      </c>
      <c r="D671" t="s">
        <v>658</v>
      </c>
      <c r="E671" s="2">
        <v>45138</v>
      </c>
      <c r="F671">
        <v>0</v>
      </c>
    </row>
    <row r="672" spans="1:6" x14ac:dyDescent="0.35">
      <c r="A672" t="s">
        <v>648</v>
      </c>
      <c r="B672" t="s">
        <v>670</v>
      </c>
      <c r="C672" t="s">
        <v>55</v>
      </c>
      <c r="D672" t="s">
        <v>658</v>
      </c>
      <c r="E672" s="2">
        <v>45169</v>
      </c>
      <c r="F672">
        <v>0</v>
      </c>
    </row>
    <row r="673" spans="1:6" x14ac:dyDescent="0.35">
      <c r="A673" t="s">
        <v>648</v>
      </c>
      <c r="B673" t="s">
        <v>670</v>
      </c>
      <c r="C673" t="s">
        <v>55</v>
      </c>
      <c r="D673" t="s">
        <v>658</v>
      </c>
      <c r="E673" s="2">
        <v>45199</v>
      </c>
      <c r="F673">
        <v>55</v>
      </c>
    </row>
    <row r="674" spans="1:6" x14ac:dyDescent="0.35">
      <c r="A674" t="s">
        <v>648</v>
      </c>
      <c r="B674" t="s">
        <v>670</v>
      </c>
      <c r="C674" t="s">
        <v>55</v>
      </c>
      <c r="D674" t="s">
        <v>658</v>
      </c>
      <c r="E674" s="2">
        <v>45230</v>
      </c>
      <c r="F674">
        <v>104</v>
      </c>
    </row>
    <row r="675" spans="1:6" x14ac:dyDescent="0.35">
      <c r="A675" t="s">
        <v>648</v>
      </c>
      <c r="B675" t="s">
        <v>670</v>
      </c>
      <c r="C675" t="s">
        <v>55</v>
      </c>
      <c r="D675" t="s">
        <v>658</v>
      </c>
      <c r="E675" s="2">
        <v>45260</v>
      </c>
      <c r="F675">
        <v>107</v>
      </c>
    </row>
    <row r="676" spans="1:6" x14ac:dyDescent="0.35">
      <c r="A676" t="s">
        <v>648</v>
      </c>
      <c r="B676" t="s">
        <v>670</v>
      </c>
      <c r="C676" t="s">
        <v>55</v>
      </c>
      <c r="D676" t="s">
        <v>658</v>
      </c>
      <c r="E676" s="2">
        <v>45291</v>
      </c>
      <c r="F676">
        <v>111</v>
      </c>
    </row>
    <row r="677" spans="1:6" x14ac:dyDescent="0.35">
      <c r="A677" t="s">
        <v>648</v>
      </c>
      <c r="B677" t="s">
        <v>670</v>
      </c>
      <c r="C677" t="s">
        <v>55</v>
      </c>
      <c r="D677" t="s">
        <v>658</v>
      </c>
      <c r="E677" s="2">
        <v>45322</v>
      </c>
      <c r="F677">
        <v>127</v>
      </c>
    </row>
    <row r="678" spans="1:6" x14ac:dyDescent="0.35">
      <c r="A678" t="s">
        <v>648</v>
      </c>
      <c r="B678" t="s">
        <v>670</v>
      </c>
      <c r="C678" t="s">
        <v>55</v>
      </c>
      <c r="D678" t="s">
        <v>658</v>
      </c>
      <c r="E678" s="2">
        <v>45351</v>
      </c>
      <c r="F678">
        <v>150</v>
      </c>
    </row>
    <row r="679" spans="1:6" x14ac:dyDescent="0.35">
      <c r="A679" t="s">
        <v>648</v>
      </c>
      <c r="B679" t="s">
        <v>670</v>
      </c>
      <c r="C679" t="s">
        <v>55</v>
      </c>
      <c r="D679" t="s">
        <v>658</v>
      </c>
      <c r="E679" s="2">
        <v>45382</v>
      </c>
      <c r="F679">
        <v>161</v>
      </c>
    </row>
    <row r="680" spans="1:6" x14ac:dyDescent="0.35">
      <c r="A680" t="s">
        <v>648</v>
      </c>
      <c r="B680" t="s">
        <v>670</v>
      </c>
      <c r="C680" t="s">
        <v>55</v>
      </c>
      <c r="D680" t="s">
        <v>563</v>
      </c>
      <c r="E680" s="2">
        <v>45046</v>
      </c>
      <c r="F680">
        <v>0</v>
      </c>
    </row>
    <row r="681" spans="1:6" x14ac:dyDescent="0.35">
      <c r="A681" t="s">
        <v>648</v>
      </c>
      <c r="B681" t="s">
        <v>670</v>
      </c>
      <c r="C681" t="s">
        <v>55</v>
      </c>
      <c r="D681" t="s">
        <v>563</v>
      </c>
      <c r="E681" s="2">
        <v>45077</v>
      </c>
      <c r="F681">
        <v>0</v>
      </c>
    </row>
    <row r="682" spans="1:6" x14ac:dyDescent="0.35">
      <c r="A682" t="s">
        <v>648</v>
      </c>
      <c r="B682" t="s">
        <v>670</v>
      </c>
      <c r="C682" t="s">
        <v>55</v>
      </c>
      <c r="D682" t="s">
        <v>563</v>
      </c>
      <c r="E682" s="2">
        <v>45107</v>
      </c>
      <c r="F682">
        <v>0</v>
      </c>
    </row>
    <row r="683" spans="1:6" x14ac:dyDescent="0.35">
      <c r="A683" t="s">
        <v>648</v>
      </c>
      <c r="B683" t="s">
        <v>670</v>
      </c>
      <c r="C683" t="s">
        <v>55</v>
      </c>
      <c r="D683" t="s">
        <v>563</v>
      </c>
      <c r="E683" s="2">
        <v>45138</v>
      </c>
      <c r="F683">
        <v>0</v>
      </c>
    </row>
    <row r="684" spans="1:6" x14ac:dyDescent="0.35">
      <c r="A684" t="s">
        <v>648</v>
      </c>
      <c r="B684" t="s">
        <v>670</v>
      </c>
      <c r="C684" t="s">
        <v>55</v>
      </c>
      <c r="D684" t="s">
        <v>563</v>
      </c>
      <c r="E684" s="2">
        <v>45169</v>
      </c>
      <c r="F684">
        <v>0</v>
      </c>
    </row>
    <row r="685" spans="1:6" x14ac:dyDescent="0.35">
      <c r="A685" t="s">
        <v>648</v>
      </c>
      <c r="B685" t="s">
        <v>670</v>
      </c>
      <c r="C685" t="s">
        <v>55</v>
      </c>
      <c r="D685" t="s">
        <v>563</v>
      </c>
      <c r="E685" s="2">
        <v>45199</v>
      </c>
      <c r="F685">
        <v>3567</v>
      </c>
    </row>
    <row r="686" spans="1:6" x14ac:dyDescent="0.35">
      <c r="A686" t="s">
        <v>648</v>
      </c>
      <c r="B686" t="s">
        <v>670</v>
      </c>
      <c r="C686" t="s">
        <v>55</v>
      </c>
      <c r="D686" t="s">
        <v>563</v>
      </c>
      <c r="E686" s="2">
        <v>45230</v>
      </c>
      <c r="F686">
        <v>6833</v>
      </c>
    </row>
    <row r="687" spans="1:6" x14ac:dyDescent="0.35">
      <c r="A687" t="s">
        <v>648</v>
      </c>
      <c r="B687" t="s">
        <v>670</v>
      </c>
      <c r="C687" t="s">
        <v>55</v>
      </c>
      <c r="D687" t="s">
        <v>563</v>
      </c>
      <c r="E687" s="2">
        <v>45260</v>
      </c>
      <c r="F687">
        <v>6940</v>
      </c>
    </row>
    <row r="688" spans="1:6" x14ac:dyDescent="0.35">
      <c r="A688" t="s">
        <v>648</v>
      </c>
      <c r="B688" t="s">
        <v>670</v>
      </c>
      <c r="C688" t="s">
        <v>55</v>
      </c>
      <c r="D688" t="s">
        <v>563</v>
      </c>
      <c r="E688" s="2">
        <v>45291</v>
      </c>
      <c r="F688">
        <v>7024</v>
      </c>
    </row>
    <row r="689" spans="1:6" x14ac:dyDescent="0.35">
      <c r="A689" t="s">
        <v>648</v>
      </c>
      <c r="B689" t="s">
        <v>670</v>
      </c>
      <c r="C689" t="s">
        <v>55</v>
      </c>
      <c r="D689" t="s">
        <v>563</v>
      </c>
      <c r="E689" s="2">
        <v>45322</v>
      </c>
      <c r="F689">
        <v>7004</v>
      </c>
    </row>
    <row r="690" spans="1:6" x14ac:dyDescent="0.35">
      <c r="A690" t="s">
        <v>648</v>
      </c>
      <c r="B690" t="s">
        <v>670</v>
      </c>
      <c r="C690" t="s">
        <v>55</v>
      </c>
      <c r="D690" t="s">
        <v>563</v>
      </c>
      <c r="E690" s="2">
        <v>45351</v>
      </c>
      <c r="F690">
        <v>7027</v>
      </c>
    </row>
    <row r="691" spans="1:6" x14ac:dyDescent="0.35">
      <c r="A691" t="s">
        <v>648</v>
      </c>
      <c r="B691" t="s">
        <v>670</v>
      </c>
      <c r="C691" t="s">
        <v>55</v>
      </c>
      <c r="D691" t="s">
        <v>563</v>
      </c>
      <c r="E691" s="2">
        <v>45382</v>
      </c>
      <c r="F691">
        <v>7052</v>
      </c>
    </row>
    <row r="692" spans="1:6" x14ac:dyDescent="0.35">
      <c r="A692" t="s">
        <v>648</v>
      </c>
      <c r="B692" t="s">
        <v>670</v>
      </c>
      <c r="C692" t="s">
        <v>55</v>
      </c>
      <c r="D692" t="s">
        <v>661</v>
      </c>
      <c r="E692" s="2">
        <v>45046</v>
      </c>
      <c r="F692">
        <v>25</v>
      </c>
    </row>
    <row r="693" spans="1:6" x14ac:dyDescent="0.35">
      <c r="A693" t="s">
        <v>648</v>
      </c>
      <c r="B693" t="s">
        <v>670</v>
      </c>
      <c r="C693" t="s">
        <v>55</v>
      </c>
      <c r="D693" t="s">
        <v>661</v>
      </c>
      <c r="E693" s="2">
        <v>45077</v>
      </c>
      <c r="F693">
        <v>23</v>
      </c>
    </row>
    <row r="694" spans="1:6" x14ac:dyDescent="0.35">
      <c r="A694" t="s">
        <v>648</v>
      </c>
      <c r="B694" t="s">
        <v>670</v>
      </c>
      <c r="C694" t="s">
        <v>55</v>
      </c>
      <c r="D694" t="s">
        <v>661</v>
      </c>
      <c r="E694" s="2">
        <v>45107</v>
      </c>
      <c r="F694">
        <v>23</v>
      </c>
    </row>
    <row r="695" spans="1:6" x14ac:dyDescent="0.35">
      <c r="A695" t="s">
        <v>648</v>
      </c>
      <c r="B695" t="s">
        <v>670</v>
      </c>
      <c r="C695" t="s">
        <v>55</v>
      </c>
      <c r="D695" t="s">
        <v>661</v>
      </c>
      <c r="E695" s="2">
        <v>45138</v>
      </c>
      <c r="F695">
        <v>23</v>
      </c>
    </row>
    <row r="696" spans="1:6" x14ac:dyDescent="0.35">
      <c r="A696" t="s">
        <v>648</v>
      </c>
      <c r="B696" t="s">
        <v>670</v>
      </c>
      <c r="C696" t="s">
        <v>55</v>
      </c>
      <c r="D696" t="s">
        <v>661</v>
      </c>
      <c r="E696" s="2">
        <v>45169</v>
      </c>
      <c r="F696">
        <v>23</v>
      </c>
    </row>
    <row r="697" spans="1:6" x14ac:dyDescent="0.35">
      <c r="A697" t="s">
        <v>648</v>
      </c>
      <c r="B697" t="s">
        <v>670</v>
      </c>
      <c r="C697" t="s">
        <v>55</v>
      </c>
      <c r="D697" t="s">
        <v>661</v>
      </c>
      <c r="E697" s="2">
        <v>45199</v>
      </c>
      <c r="F697">
        <v>21</v>
      </c>
    </row>
    <row r="698" spans="1:6" x14ac:dyDescent="0.35">
      <c r="A698" t="s">
        <v>648</v>
      </c>
      <c r="B698" t="s">
        <v>670</v>
      </c>
      <c r="C698" t="s">
        <v>55</v>
      </c>
      <c r="D698" t="s">
        <v>661</v>
      </c>
      <c r="E698" s="2">
        <v>45230</v>
      </c>
      <c r="F698">
        <v>20</v>
      </c>
    </row>
    <row r="699" spans="1:6" x14ac:dyDescent="0.35">
      <c r="A699" t="s">
        <v>648</v>
      </c>
      <c r="B699" t="s">
        <v>670</v>
      </c>
      <c r="C699" t="s">
        <v>55</v>
      </c>
      <c r="D699" t="s">
        <v>661</v>
      </c>
      <c r="E699" s="2">
        <v>45260</v>
      </c>
      <c r="F699">
        <v>20</v>
      </c>
    </row>
    <row r="700" spans="1:6" x14ac:dyDescent="0.35">
      <c r="A700" t="s">
        <v>648</v>
      </c>
      <c r="B700" t="s">
        <v>670</v>
      </c>
      <c r="C700" t="s">
        <v>55</v>
      </c>
      <c r="D700" t="s">
        <v>661</v>
      </c>
      <c r="E700" s="2">
        <v>45291</v>
      </c>
      <c r="F700">
        <v>19</v>
      </c>
    </row>
    <row r="701" spans="1:6" x14ac:dyDescent="0.35">
      <c r="A701" t="s">
        <v>648</v>
      </c>
      <c r="B701" t="s">
        <v>670</v>
      </c>
      <c r="C701" t="s">
        <v>55</v>
      </c>
      <c r="D701" t="s">
        <v>661</v>
      </c>
      <c r="E701" s="2">
        <v>45322</v>
      </c>
      <c r="F701">
        <v>21</v>
      </c>
    </row>
    <row r="702" spans="1:6" x14ac:dyDescent="0.35">
      <c r="A702" t="s">
        <v>648</v>
      </c>
      <c r="B702" t="s">
        <v>670</v>
      </c>
      <c r="C702" t="s">
        <v>55</v>
      </c>
      <c r="D702" t="s">
        <v>661</v>
      </c>
      <c r="E702" s="2">
        <v>45351</v>
      </c>
      <c r="F702">
        <v>20</v>
      </c>
    </row>
    <row r="703" spans="1:6" x14ac:dyDescent="0.35">
      <c r="A703" t="s">
        <v>648</v>
      </c>
      <c r="B703" t="s">
        <v>670</v>
      </c>
      <c r="C703" t="s">
        <v>55</v>
      </c>
      <c r="D703" t="s">
        <v>661</v>
      </c>
      <c r="E703" s="2">
        <v>45382</v>
      </c>
      <c r="F703">
        <v>19</v>
      </c>
    </row>
    <row r="704" spans="1:6" x14ac:dyDescent="0.35">
      <c r="A704" t="s">
        <v>648</v>
      </c>
      <c r="B704" t="s">
        <v>671</v>
      </c>
      <c r="C704" t="s">
        <v>55</v>
      </c>
      <c r="D704" t="s">
        <v>564</v>
      </c>
      <c r="E704" s="2">
        <v>45046</v>
      </c>
      <c r="F704">
        <v>10456</v>
      </c>
    </row>
    <row r="705" spans="1:6" x14ac:dyDescent="0.35">
      <c r="A705" t="s">
        <v>648</v>
      </c>
      <c r="B705" t="s">
        <v>671</v>
      </c>
      <c r="C705" t="s">
        <v>55</v>
      </c>
      <c r="D705" t="s">
        <v>564</v>
      </c>
      <c r="E705" s="2">
        <v>45077</v>
      </c>
      <c r="F705">
        <v>10294</v>
      </c>
    </row>
    <row r="706" spans="1:6" x14ac:dyDescent="0.35">
      <c r="A706" t="s">
        <v>648</v>
      </c>
      <c r="B706" t="s">
        <v>671</v>
      </c>
      <c r="C706" t="s">
        <v>55</v>
      </c>
      <c r="D706" t="s">
        <v>564</v>
      </c>
      <c r="E706" s="2">
        <v>45107</v>
      </c>
      <c r="F706">
        <v>10689</v>
      </c>
    </row>
    <row r="707" spans="1:6" x14ac:dyDescent="0.35">
      <c r="A707" t="s">
        <v>648</v>
      </c>
      <c r="B707" t="s">
        <v>671</v>
      </c>
      <c r="C707" t="s">
        <v>55</v>
      </c>
      <c r="D707" t="s">
        <v>564</v>
      </c>
      <c r="E707" s="2">
        <v>45138</v>
      </c>
      <c r="F707">
        <v>10682</v>
      </c>
    </row>
    <row r="708" spans="1:6" x14ac:dyDescent="0.35">
      <c r="A708" t="s">
        <v>648</v>
      </c>
      <c r="B708" t="s">
        <v>671</v>
      </c>
      <c r="C708" t="s">
        <v>55</v>
      </c>
      <c r="D708" t="s">
        <v>564</v>
      </c>
      <c r="E708" s="2">
        <v>45169</v>
      </c>
      <c r="F708">
        <v>10865</v>
      </c>
    </row>
    <row r="709" spans="1:6" x14ac:dyDescent="0.35">
      <c r="A709" t="s">
        <v>648</v>
      </c>
      <c r="B709" t="s">
        <v>671</v>
      </c>
      <c r="C709" t="s">
        <v>55</v>
      </c>
      <c r="D709" t="s">
        <v>564</v>
      </c>
      <c r="E709" s="2">
        <v>45199</v>
      </c>
      <c r="F709">
        <v>10721</v>
      </c>
    </row>
    <row r="710" spans="1:6" x14ac:dyDescent="0.35">
      <c r="A710" t="s">
        <v>648</v>
      </c>
      <c r="B710" t="s">
        <v>671</v>
      </c>
      <c r="C710" t="s">
        <v>55</v>
      </c>
      <c r="D710" t="s">
        <v>564</v>
      </c>
      <c r="E710" s="2">
        <v>45230</v>
      </c>
      <c r="F710">
        <v>10426</v>
      </c>
    </row>
    <row r="711" spans="1:6" x14ac:dyDescent="0.35">
      <c r="A711" t="s">
        <v>648</v>
      </c>
      <c r="B711" t="s">
        <v>671</v>
      </c>
      <c r="C711" t="s">
        <v>55</v>
      </c>
      <c r="D711" t="s">
        <v>564</v>
      </c>
      <c r="E711" s="2">
        <v>45260</v>
      </c>
      <c r="F711">
        <v>10358</v>
      </c>
    </row>
    <row r="712" spans="1:6" x14ac:dyDescent="0.35">
      <c r="A712" t="s">
        <v>648</v>
      </c>
      <c r="B712" t="s">
        <v>671</v>
      </c>
      <c r="C712" t="s">
        <v>55</v>
      </c>
      <c r="D712" t="s">
        <v>564</v>
      </c>
      <c r="E712" s="2">
        <v>45291</v>
      </c>
      <c r="F712">
        <v>10225</v>
      </c>
    </row>
    <row r="713" spans="1:6" x14ac:dyDescent="0.35">
      <c r="A713" t="s">
        <v>648</v>
      </c>
      <c r="B713" t="s">
        <v>671</v>
      </c>
      <c r="C713" t="s">
        <v>55</v>
      </c>
      <c r="D713" t="s">
        <v>564</v>
      </c>
      <c r="E713" s="2">
        <v>45322</v>
      </c>
      <c r="F713">
        <v>10175</v>
      </c>
    </row>
    <row r="714" spans="1:6" x14ac:dyDescent="0.35">
      <c r="A714" t="s">
        <v>648</v>
      </c>
      <c r="B714" t="s">
        <v>671</v>
      </c>
      <c r="C714" t="s">
        <v>55</v>
      </c>
      <c r="D714" t="s">
        <v>564</v>
      </c>
      <c r="E714" s="2">
        <v>45351</v>
      </c>
      <c r="F714">
        <v>9964</v>
      </c>
    </row>
    <row r="715" spans="1:6" x14ac:dyDescent="0.35">
      <c r="A715" t="s">
        <v>648</v>
      </c>
      <c r="B715" t="s">
        <v>671</v>
      </c>
      <c r="C715" t="s">
        <v>55</v>
      </c>
      <c r="D715" t="s">
        <v>564</v>
      </c>
      <c r="E715" s="2">
        <v>45382</v>
      </c>
      <c r="F715">
        <v>9889</v>
      </c>
    </row>
    <row r="716" spans="1:6" x14ac:dyDescent="0.35">
      <c r="A716" t="s">
        <v>648</v>
      </c>
      <c r="B716" t="s">
        <v>671</v>
      </c>
      <c r="C716" t="s">
        <v>55</v>
      </c>
      <c r="D716" t="s">
        <v>655</v>
      </c>
      <c r="E716" s="2">
        <v>45046</v>
      </c>
      <c r="F716">
        <v>2</v>
      </c>
    </row>
    <row r="717" spans="1:6" x14ac:dyDescent="0.35">
      <c r="A717" t="s">
        <v>648</v>
      </c>
      <c r="B717" t="s">
        <v>671</v>
      </c>
      <c r="C717" t="s">
        <v>55</v>
      </c>
      <c r="D717" t="s">
        <v>655</v>
      </c>
      <c r="E717" s="2">
        <v>45077</v>
      </c>
      <c r="F717">
        <v>2</v>
      </c>
    </row>
    <row r="718" spans="1:6" x14ac:dyDescent="0.35">
      <c r="A718" t="s">
        <v>648</v>
      </c>
      <c r="B718" t="s">
        <v>671</v>
      </c>
      <c r="C718" t="s">
        <v>55</v>
      </c>
      <c r="D718" t="s">
        <v>655</v>
      </c>
      <c r="E718" s="2">
        <v>45107</v>
      </c>
      <c r="F718">
        <v>3</v>
      </c>
    </row>
    <row r="719" spans="1:6" x14ac:dyDescent="0.35">
      <c r="A719" t="s">
        <v>648</v>
      </c>
      <c r="B719" t="s">
        <v>671</v>
      </c>
      <c r="C719" t="s">
        <v>55</v>
      </c>
      <c r="D719" t="s">
        <v>655</v>
      </c>
      <c r="E719" s="2">
        <v>45138</v>
      </c>
      <c r="F719">
        <v>6</v>
      </c>
    </row>
    <row r="720" spans="1:6" x14ac:dyDescent="0.35">
      <c r="A720" t="s">
        <v>648</v>
      </c>
      <c r="B720" t="s">
        <v>671</v>
      </c>
      <c r="C720" t="s">
        <v>55</v>
      </c>
      <c r="D720" t="s">
        <v>655</v>
      </c>
      <c r="E720" s="2">
        <v>45169</v>
      </c>
      <c r="F720">
        <v>18</v>
      </c>
    </row>
    <row r="721" spans="1:6" x14ac:dyDescent="0.35">
      <c r="A721" t="s">
        <v>648</v>
      </c>
      <c r="B721" t="s">
        <v>671</v>
      </c>
      <c r="C721" t="s">
        <v>55</v>
      </c>
      <c r="D721" t="s">
        <v>655</v>
      </c>
      <c r="E721" s="2">
        <v>45199</v>
      </c>
      <c r="F721">
        <v>115</v>
      </c>
    </row>
    <row r="722" spans="1:6" x14ac:dyDescent="0.35">
      <c r="A722" t="s">
        <v>648</v>
      </c>
      <c r="B722" t="s">
        <v>671</v>
      </c>
      <c r="C722" t="s">
        <v>55</v>
      </c>
      <c r="D722" t="s">
        <v>655</v>
      </c>
      <c r="E722" s="2">
        <v>45230</v>
      </c>
      <c r="F722">
        <v>469</v>
      </c>
    </row>
    <row r="723" spans="1:6" x14ac:dyDescent="0.35">
      <c r="A723" t="s">
        <v>648</v>
      </c>
      <c r="B723" t="s">
        <v>671</v>
      </c>
      <c r="C723" t="s">
        <v>55</v>
      </c>
      <c r="D723" t="s">
        <v>655</v>
      </c>
      <c r="E723" s="2">
        <v>45260</v>
      </c>
      <c r="F723">
        <v>554</v>
      </c>
    </row>
    <row r="724" spans="1:6" x14ac:dyDescent="0.35">
      <c r="A724" t="s">
        <v>648</v>
      </c>
      <c r="B724" t="s">
        <v>671</v>
      </c>
      <c r="C724" t="s">
        <v>55</v>
      </c>
      <c r="D724" t="s">
        <v>655</v>
      </c>
      <c r="E724" s="2">
        <v>45291</v>
      </c>
      <c r="F724">
        <v>578</v>
      </c>
    </row>
    <row r="725" spans="1:6" x14ac:dyDescent="0.35">
      <c r="A725" t="s">
        <v>648</v>
      </c>
      <c r="B725" t="s">
        <v>671</v>
      </c>
      <c r="C725" t="s">
        <v>55</v>
      </c>
      <c r="D725" t="s">
        <v>655</v>
      </c>
      <c r="E725" s="2">
        <v>45322</v>
      </c>
      <c r="F725">
        <v>629</v>
      </c>
    </row>
    <row r="726" spans="1:6" x14ac:dyDescent="0.35">
      <c r="A726" t="s">
        <v>648</v>
      </c>
      <c r="B726" t="s">
        <v>671</v>
      </c>
      <c r="C726" t="s">
        <v>55</v>
      </c>
      <c r="D726" t="s">
        <v>655</v>
      </c>
      <c r="E726" s="2">
        <v>45351</v>
      </c>
      <c r="F726">
        <v>636</v>
      </c>
    </row>
    <row r="727" spans="1:6" x14ac:dyDescent="0.35">
      <c r="A727" t="s">
        <v>648</v>
      </c>
      <c r="B727" t="s">
        <v>671</v>
      </c>
      <c r="C727" t="s">
        <v>55</v>
      </c>
      <c r="D727" t="s">
        <v>655</v>
      </c>
      <c r="E727" s="2">
        <v>45382</v>
      </c>
      <c r="F727">
        <v>688</v>
      </c>
    </row>
    <row r="728" spans="1:6" x14ac:dyDescent="0.35">
      <c r="A728" t="s">
        <v>648</v>
      </c>
      <c r="B728" t="s">
        <v>671</v>
      </c>
      <c r="C728" t="s">
        <v>55</v>
      </c>
      <c r="D728" t="s">
        <v>657</v>
      </c>
      <c r="E728" s="2">
        <v>45046</v>
      </c>
      <c r="F728">
        <v>0</v>
      </c>
    </row>
    <row r="729" spans="1:6" x14ac:dyDescent="0.35">
      <c r="A729" t="s">
        <v>648</v>
      </c>
      <c r="B729" t="s">
        <v>671</v>
      </c>
      <c r="C729" t="s">
        <v>55</v>
      </c>
      <c r="D729" t="s">
        <v>657</v>
      </c>
      <c r="E729" s="2">
        <v>45077</v>
      </c>
      <c r="F729">
        <v>0</v>
      </c>
    </row>
    <row r="730" spans="1:6" x14ac:dyDescent="0.35">
      <c r="A730" t="s">
        <v>648</v>
      </c>
      <c r="B730" t="s">
        <v>671</v>
      </c>
      <c r="C730" t="s">
        <v>55</v>
      </c>
      <c r="D730" t="s">
        <v>657</v>
      </c>
      <c r="E730" s="2">
        <v>45107</v>
      </c>
      <c r="F730">
        <v>0</v>
      </c>
    </row>
    <row r="731" spans="1:6" x14ac:dyDescent="0.35">
      <c r="A731" t="s">
        <v>648</v>
      </c>
      <c r="B731" t="s">
        <v>671</v>
      </c>
      <c r="C731" t="s">
        <v>55</v>
      </c>
      <c r="D731" t="s">
        <v>657</v>
      </c>
      <c r="E731" s="2">
        <v>45138</v>
      </c>
      <c r="F731">
        <v>0</v>
      </c>
    </row>
    <row r="732" spans="1:6" x14ac:dyDescent="0.35">
      <c r="A732" t="s">
        <v>648</v>
      </c>
      <c r="B732" t="s">
        <v>671</v>
      </c>
      <c r="C732" t="s">
        <v>55</v>
      </c>
      <c r="D732" t="s">
        <v>657</v>
      </c>
      <c r="E732" s="2">
        <v>45169</v>
      </c>
      <c r="F732">
        <v>0</v>
      </c>
    </row>
    <row r="733" spans="1:6" x14ac:dyDescent="0.35">
      <c r="A733" t="s">
        <v>648</v>
      </c>
      <c r="B733" t="s">
        <v>671</v>
      </c>
      <c r="C733" t="s">
        <v>55</v>
      </c>
      <c r="D733" t="s">
        <v>657</v>
      </c>
      <c r="E733" s="2">
        <v>45199</v>
      </c>
      <c r="F733">
        <v>1</v>
      </c>
    </row>
    <row r="734" spans="1:6" x14ac:dyDescent="0.35">
      <c r="A734" t="s">
        <v>648</v>
      </c>
      <c r="B734" t="s">
        <v>671</v>
      </c>
      <c r="C734" t="s">
        <v>55</v>
      </c>
      <c r="D734" t="s">
        <v>657</v>
      </c>
      <c r="E734" s="2">
        <v>45230</v>
      </c>
      <c r="F734">
        <v>5</v>
      </c>
    </row>
    <row r="735" spans="1:6" x14ac:dyDescent="0.35">
      <c r="A735" t="s">
        <v>648</v>
      </c>
      <c r="B735" t="s">
        <v>671</v>
      </c>
      <c r="C735" t="s">
        <v>55</v>
      </c>
      <c r="D735" t="s">
        <v>657</v>
      </c>
      <c r="E735" s="2">
        <v>45260</v>
      </c>
      <c r="F735">
        <v>4</v>
      </c>
    </row>
    <row r="736" spans="1:6" x14ac:dyDescent="0.35">
      <c r="A736" t="s">
        <v>648</v>
      </c>
      <c r="B736" t="s">
        <v>671</v>
      </c>
      <c r="C736" t="s">
        <v>55</v>
      </c>
      <c r="D736" t="s">
        <v>657</v>
      </c>
      <c r="E736" s="2">
        <v>45291</v>
      </c>
      <c r="F736">
        <v>5</v>
      </c>
    </row>
    <row r="737" spans="1:6" x14ac:dyDescent="0.35">
      <c r="A737" t="s">
        <v>648</v>
      </c>
      <c r="B737" t="s">
        <v>671</v>
      </c>
      <c r="C737" t="s">
        <v>55</v>
      </c>
      <c r="D737" t="s">
        <v>657</v>
      </c>
      <c r="E737" s="2">
        <v>45322</v>
      </c>
      <c r="F737">
        <v>5</v>
      </c>
    </row>
    <row r="738" spans="1:6" x14ac:dyDescent="0.35">
      <c r="A738" t="s">
        <v>648</v>
      </c>
      <c r="B738" t="s">
        <v>671</v>
      </c>
      <c r="C738" t="s">
        <v>55</v>
      </c>
      <c r="D738" t="s">
        <v>657</v>
      </c>
      <c r="E738" s="2">
        <v>45351</v>
      </c>
      <c r="F738">
        <v>5</v>
      </c>
    </row>
    <row r="739" spans="1:6" x14ac:dyDescent="0.35">
      <c r="A739" t="s">
        <v>648</v>
      </c>
      <c r="B739" t="s">
        <v>671</v>
      </c>
      <c r="C739" t="s">
        <v>55</v>
      </c>
      <c r="D739" t="s">
        <v>657</v>
      </c>
      <c r="E739" s="2">
        <v>45382</v>
      </c>
      <c r="F739">
        <v>5</v>
      </c>
    </row>
    <row r="740" spans="1:6" x14ac:dyDescent="0.35">
      <c r="A740" t="s">
        <v>648</v>
      </c>
      <c r="B740" t="s">
        <v>671</v>
      </c>
      <c r="C740" t="s">
        <v>55</v>
      </c>
      <c r="D740" t="s">
        <v>658</v>
      </c>
      <c r="E740" s="2">
        <v>45046</v>
      </c>
      <c r="F740">
        <v>0</v>
      </c>
    </row>
    <row r="741" spans="1:6" x14ac:dyDescent="0.35">
      <c r="A741" t="s">
        <v>648</v>
      </c>
      <c r="B741" t="s">
        <v>671</v>
      </c>
      <c r="C741" t="s">
        <v>55</v>
      </c>
      <c r="D741" t="s">
        <v>658</v>
      </c>
      <c r="E741" s="2">
        <v>45077</v>
      </c>
      <c r="F741">
        <v>0</v>
      </c>
    </row>
    <row r="742" spans="1:6" x14ac:dyDescent="0.35">
      <c r="A742" t="s">
        <v>648</v>
      </c>
      <c r="B742" t="s">
        <v>671</v>
      </c>
      <c r="C742" t="s">
        <v>55</v>
      </c>
      <c r="D742" t="s">
        <v>658</v>
      </c>
      <c r="E742" s="2">
        <v>45107</v>
      </c>
      <c r="F742">
        <v>0</v>
      </c>
    </row>
    <row r="743" spans="1:6" x14ac:dyDescent="0.35">
      <c r="A743" t="s">
        <v>648</v>
      </c>
      <c r="B743" t="s">
        <v>671</v>
      </c>
      <c r="C743" t="s">
        <v>55</v>
      </c>
      <c r="D743" t="s">
        <v>658</v>
      </c>
      <c r="E743" s="2">
        <v>45138</v>
      </c>
      <c r="F743">
        <v>0</v>
      </c>
    </row>
    <row r="744" spans="1:6" x14ac:dyDescent="0.35">
      <c r="A744" t="s">
        <v>648</v>
      </c>
      <c r="B744" t="s">
        <v>671</v>
      </c>
      <c r="C744" t="s">
        <v>55</v>
      </c>
      <c r="D744" t="s">
        <v>658</v>
      </c>
      <c r="E744" s="2">
        <v>45169</v>
      </c>
      <c r="F744">
        <v>0</v>
      </c>
    </row>
    <row r="745" spans="1:6" x14ac:dyDescent="0.35">
      <c r="A745" t="s">
        <v>648</v>
      </c>
      <c r="B745" t="s">
        <v>671</v>
      </c>
      <c r="C745" t="s">
        <v>55</v>
      </c>
      <c r="D745" t="s">
        <v>658</v>
      </c>
      <c r="E745" s="2">
        <v>45199</v>
      </c>
      <c r="F745">
        <v>91</v>
      </c>
    </row>
    <row r="746" spans="1:6" x14ac:dyDescent="0.35">
      <c r="A746" t="s">
        <v>648</v>
      </c>
      <c r="B746" t="s">
        <v>671</v>
      </c>
      <c r="C746" t="s">
        <v>55</v>
      </c>
      <c r="D746" t="s">
        <v>658</v>
      </c>
      <c r="E746" s="2">
        <v>45230</v>
      </c>
      <c r="F746">
        <v>120</v>
      </c>
    </row>
    <row r="747" spans="1:6" x14ac:dyDescent="0.35">
      <c r="A747" t="s">
        <v>648</v>
      </c>
      <c r="B747" t="s">
        <v>671</v>
      </c>
      <c r="C747" t="s">
        <v>55</v>
      </c>
      <c r="D747" t="s">
        <v>658</v>
      </c>
      <c r="E747" s="2">
        <v>45260</v>
      </c>
      <c r="F747">
        <v>165</v>
      </c>
    </row>
    <row r="748" spans="1:6" x14ac:dyDescent="0.35">
      <c r="A748" t="s">
        <v>648</v>
      </c>
      <c r="B748" t="s">
        <v>671</v>
      </c>
      <c r="C748" t="s">
        <v>55</v>
      </c>
      <c r="D748" t="s">
        <v>658</v>
      </c>
      <c r="E748" s="2">
        <v>45291</v>
      </c>
      <c r="F748">
        <v>158</v>
      </c>
    </row>
    <row r="749" spans="1:6" x14ac:dyDescent="0.35">
      <c r="A749" t="s">
        <v>648</v>
      </c>
      <c r="B749" t="s">
        <v>671</v>
      </c>
      <c r="C749" t="s">
        <v>55</v>
      </c>
      <c r="D749" t="s">
        <v>658</v>
      </c>
      <c r="E749" s="2">
        <v>45322</v>
      </c>
      <c r="F749">
        <v>171</v>
      </c>
    </row>
    <row r="750" spans="1:6" x14ac:dyDescent="0.35">
      <c r="A750" t="s">
        <v>648</v>
      </c>
      <c r="B750" t="s">
        <v>671</v>
      </c>
      <c r="C750" t="s">
        <v>55</v>
      </c>
      <c r="D750" t="s">
        <v>658</v>
      </c>
      <c r="E750" s="2">
        <v>45351</v>
      </c>
      <c r="F750">
        <v>201</v>
      </c>
    </row>
    <row r="751" spans="1:6" x14ac:dyDescent="0.35">
      <c r="A751" t="s">
        <v>648</v>
      </c>
      <c r="B751" t="s">
        <v>671</v>
      </c>
      <c r="C751" t="s">
        <v>55</v>
      </c>
      <c r="D751" t="s">
        <v>658</v>
      </c>
      <c r="E751" s="2">
        <v>45382</v>
      </c>
      <c r="F751">
        <v>219</v>
      </c>
    </row>
    <row r="752" spans="1:6" x14ac:dyDescent="0.35">
      <c r="A752" t="s">
        <v>648</v>
      </c>
      <c r="B752" t="s">
        <v>671</v>
      </c>
      <c r="C752" t="s">
        <v>55</v>
      </c>
      <c r="D752" t="s">
        <v>563</v>
      </c>
      <c r="E752" s="2">
        <v>45046</v>
      </c>
      <c r="F752">
        <v>0</v>
      </c>
    </row>
    <row r="753" spans="1:6" x14ac:dyDescent="0.35">
      <c r="A753" t="s">
        <v>648</v>
      </c>
      <c r="B753" t="s">
        <v>671</v>
      </c>
      <c r="C753" t="s">
        <v>55</v>
      </c>
      <c r="D753" t="s">
        <v>563</v>
      </c>
      <c r="E753" s="2">
        <v>45077</v>
      </c>
      <c r="F753">
        <v>0</v>
      </c>
    </row>
    <row r="754" spans="1:6" x14ac:dyDescent="0.35">
      <c r="A754" t="s">
        <v>648</v>
      </c>
      <c r="B754" t="s">
        <v>671</v>
      </c>
      <c r="C754" t="s">
        <v>55</v>
      </c>
      <c r="D754" t="s">
        <v>563</v>
      </c>
      <c r="E754" s="2">
        <v>45107</v>
      </c>
      <c r="F754">
        <v>0</v>
      </c>
    </row>
    <row r="755" spans="1:6" x14ac:dyDescent="0.35">
      <c r="A755" t="s">
        <v>648</v>
      </c>
      <c r="B755" t="s">
        <v>671</v>
      </c>
      <c r="C755" t="s">
        <v>55</v>
      </c>
      <c r="D755" t="s">
        <v>563</v>
      </c>
      <c r="E755" s="2">
        <v>45138</v>
      </c>
      <c r="F755">
        <v>0</v>
      </c>
    </row>
    <row r="756" spans="1:6" x14ac:dyDescent="0.35">
      <c r="A756" t="s">
        <v>648</v>
      </c>
      <c r="B756" t="s">
        <v>671</v>
      </c>
      <c r="C756" t="s">
        <v>55</v>
      </c>
      <c r="D756" t="s">
        <v>563</v>
      </c>
      <c r="E756" s="2">
        <v>45169</v>
      </c>
      <c r="F756">
        <v>0</v>
      </c>
    </row>
    <row r="757" spans="1:6" x14ac:dyDescent="0.35">
      <c r="A757" t="s">
        <v>648</v>
      </c>
      <c r="B757" t="s">
        <v>671</v>
      </c>
      <c r="C757" t="s">
        <v>55</v>
      </c>
      <c r="D757" t="s">
        <v>563</v>
      </c>
      <c r="E757" s="2">
        <v>45199</v>
      </c>
      <c r="F757">
        <v>2978</v>
      </c>
    </row>
    <row r="758" spans="1:6" x14ac:dyDescent="0.35">
      <c r="A758" t="s">
        <v>648</v>
      </c>
      <c r="B758" t="s">
        <v>671</v>
      </c>
      <c r="C758" t="s">
        <v>55</v>
      </c>
      <c r="D758" t="s">
        <v>563</v>
      </c>
      <c r="E758" s="2">
        <v>45230</v>
      </c>
      <c r="F758">
        <v>8003</v>
      </c>
    </row>
    <row r="759" spans="1:6" x14ac:dyDescent="0.35">
      <c r="A759" t="s">
        <v>648</v>
      </c>
      <c r="B759" t="s">
        <v>671</v>
      </c>
      <c r="C759" t="s">
        <v>55</v>
      </c>
      <c r="D759" t="s">
        <v>563</v>
      </c>
      <c r="E759" s="2">
        <v>45260</v>
      </c>
      <c r="F759">
        <v>8596</v>
      </c>
    </row>
    <row r="760" spans="1:6" x14ac:dyDescent="0.35">
      <c r="A760" t="s">
        <v>648</v>
      </c>
      <c r="B760" t="s">
        <v>671</v>
      </c>
      <c r="C760" t="s">
        <v>55</v>
      </c>
      <c r="D760" t="s">
        <v>563</v>
      </c>
      <c r="E760" s="2">
        <v>45291</v>
      </c>
      <c r="F760">
        <v>8552</v>
      </c>
    </row>
    <row r="761" spans="1:6" x14ac:dyDescent="0.35">
      <c r="A761" t="s">
        <v>648</v>
      </c>
      <c r="B761" t="s">
        <v>671</v>
      </c>
      <c r="C761" t="s">
        <v>55</v>
      </c>
      <c r="D761" t="s">
        <v>563</v>
      </c>
      <c r="E761" s="2">
        <v>45322</v>
      </c>
      <c r="F761">
        <v>8662</v>
      </c>
    </row>
    <row r="762" spans="1:6" x14ac:dyDescent="0.35">
      <c r="A762" t="s">
        <v>648</v>
      </c>
      <c r="B762" t="s">
        <v>671</v>
      </c>
      <c r="C762" t="s">
        <v>55</v>
      </c>
      <c r="D762" t="s">
        <v>563</v>
      </c>
      <c r="E762" s="2">
        <v>45351</v>
      </c>
      <c r="F762">
        <v>8511</v>
      </c>
    </row>
    <row r="763" spans="1:6" x14ac:dyDescent="0.35">
      <c r="A763" t="s">
        <v>648</v>
      </c>
      <c r="B763" t="s">
        <v>671</v>
      </c>
      <c r="C763" t="s">
        <v>55</v>
      </c>
      <c r="D763" t="s">
        <v>563</v>
      </c>
      <c r="E763" s="2">
        <v>45382</v>
      </c>
      <c r="F763">
        <v>8614</v>
      </c>
    </row>
    <row r="764" spans="1:6" x14ac:dyDescent="0.35">
      <c r="A764" t="s">
        <v>648</v>
      </c>
      <c r="B764" t="s">
        <v>671</v>
      </c>
      <c r="C764" t="s">
        <v>55</v>
      </c>
      <c r="D764" t="s">
        <v>661</v>
      </c>
      <c r="E764" s="2">
        <v>45046</v>
      </c>
      <c r="F764">
        <v>29</v>
      </c>
    </row>
    <row r="765" spans="1:6" x14ac:dyDescent="0.35">
      <c r="A765" t="s">
        <v>648</v>
      </c>
      <c r="B765" t="s">
        <v>671</v>
      </c>
      <c r="C765" t="s">
        <v>55</v>
      </c>
      <c r="D765" t="s">
        <v>661</v>
      </c>
      <c r="E765" s="2">
        <v>45077</v>
      </c>
      <c r="F765">
        <v>28</v>
      </c>
    </row>
    <row r="766" spans="1:6" x14ac:dyDescent="0.35">
      <c r="A766" t="s">
        <v>648</v>
      </c>
      <c r="B766" t="s">
        <v>671</v>
      </c>
      <c r="C766" t="s">
        <v>55</v>
      </c>
      <c r="D766" t="s">
        <v>661</v>
      </c>
      <c r="E766" s="2">
        <v>45107</v>
      </c>
      <c r="F766">
        <v>34</v>
      </c>
    </row>
    <row r="767" spans="1:6" x14ac:dyDescent="0.35">
      <c r="A767" t="s">
        <v>648</v>
      </c>
      <c r="B767" t="s">
        <v>671</v>
      </c>
      <c r="C767" t="s">
        <v>55</v>
      </c>
      <c r="D767" t="s">
        <v>661</v>
      </c>
      <c r="E767" s="2">
        <v>45138</v>
      </c>
      <c r="F767">
        <v>34</v>
      </c>
    </row>
    <row r="768" spans="1:6" x14ac:dyDescent="0.35">
      <c r="A768" t="s">
        <v>648</v>
      </c>
      <c r="B768" t="s">
        <v>671</v>
      </c>
      <c r="C768" t="s">
        <v>55</v>
      </c>
      <c r="D768" t="s">
        <v>661</v>
      </c>
      <c r="E768" s="2">
        <v>45169</v>
      </c>
      <c r="F768">
        <v>34</v>
      </c>
    </row>
    <row r="769" spans="1:6" x14ac:dyDescent="0.35">
      <c r="A769" t="s">
        <v>648</v>
      </c>
      <c r="B769" t="s">
        <v>671</v>
      </c>
      <c r="C769" t="s">
        <v>55</v>
      </c>
      <c r="D769" t="s">
        <v>661</v>
      </c>
      <c r="E769" s="2">
        <v>45199</v>
      </c>
      <c r="F769">
        <v>28</v>
      </c>
    </row>
    <row r="770" spans="1:6" x14ac:dyDescent="0.35">
      <c r="A770" t="s">
        <v>648</v>
      </c>
      <c r="B770" t="s">
        <v>671</v>
      </c>
      <c r="C770" t="s">
        <v>55</v>
      </c>
      <c r="D770" t="s">
        <v>661</v>
      </c>
      <c r="E770" s="2">
        <v>45230</v>
      </c>
      <c r="F770">
        <v>19</v>
      </c>
    </row>
    <row r="771" spans="1:6" x14ac:dyDescent="0.35">
      <c r="A771" t="s">
        <v>648</v>
      </c>
      <c r="B771" t="s">
        <v>671</v>
      </c>
      <c r="C771" t="s">
        <v>55</v>
      </c>
      <c r="D771" t="s">
        <v>661</v>
      </c>
      <c r="E771" s="2">
        <v>45260</v>
      </c>
      <c r="F771">
        <v>20</v>
      </c>
    </row>
    <row r="772" spans="1:6" x14ac:dyDescent="0.35">
      <c r="A772" t="s">
        <v>648</v>
      </c>
      <c r="B772" t="s">
        <v>671</v>
      </c>
      <c r="C772" t="s">
        <v>55</v>
      </c>
      <c r="D772" t="s">
        <v>661</v>
      </c>
      <c r="E772" s="2">
        <v>45291</v>
      </c>
      <c r="F772">
        <v>19</v>
      </c>
    </row>
    <row r="773" spans="1:6" x14ac:dyDescent="0.35">
      <c r="A773" t="s">
        <v>648</v>
      </c>
      <c r="B773" t="s">
        <v>671</v>
      </c>
      <c r="C773" t="s">
        <v>55</v>
      </c>
      <c r="D773" t="s">
        <v>661</v>
      </c>
      <c r="E773" s="2">
        <v>45322</v>
      </c>
      <c r="F773">
        <v>18</v>
      </c>
    </row>
    <row r="774" spans="1:6" x14ac:dyDescent="0.35">
      <c r="A774" t="s">
        <v>648</v>
      </c>
      <c r="B774" t="s">
        <v>671</v>
      </c>
      <c r="C774" t="s">
        <v>55</v>
      </c>
      <c r="D774" t="s">
        <v>661</v>
      </c>
      <c r="E774" s="2">
        <v>45351</v>
      </c>
      <c r="F774">
        <v>17</v>
      </c>
    </row>
    <row r="775" spans="1:6" x14ac:dyDescent="0.35">
      <c r="A775" t="s">
        <v>648</v>
      </c>
      <c r="B775" t="s">
        <v>671</v>
      </c>
      <c r="C775" t="s">
        <v>55</v>
      </c>
      <c r="D775" t="s">
        <v>661</v>
      </c>
      <c r="E775" s="2">
        <v>45382</v>
      </c>
      <c r="F775">
        <v>17</v>
      </c>
    </row>
    <row r="776" spans="1:6" x14ac:dyDescent="0.35">
      <c r="A776" t="s">
        <v>648</v>
      </c>
      <c r="B776" t="s">
        <v>672</v>
      </c>
      <c r="C776" t="s">
        <v>55</v>
      </c>
      <c r="D776" t="s">
        <v>564</v>
      </c>
      <c r="E776" s="2">
        <v>45046</v>
      </c>
      <c r="F776">
        <v>6911</v>
      </c>
    </row>
    <row r="777" spans="1:6" x14ac:dyDescent="0.35">
      <c r="A777" t="s">
        <v>648</v>
      </c>
      <c r="B777" t="s">
        <v>672</v>
      </c>
      <c r="C777" t="s">
        <v>55</v>
      </c>
      <c r="D777" t="s">
        <v>564</v>
      </c>
      <c r="E777" s="2">
        <v>45077</v>
      </c>
      <c r="F777">
        <v>6817</v>
      </c>
    </row>
    <row r="778" spans="1:6" x14ac:dyDescent="0.35">
      <c r="A778" t="s">
        <v>648</v>
      </c>
      <c r="B778" t="s">
        <v>672</v>
      </c>
      <c r="C778" t="s">
        <v>55</v>
      </c>
      <c r="D778" t="s">
        <v>564</v>
      </c>
      <c r="E778" s="2">
        <v>45107</v>
      </c>
      <c r="F778">
        <v>6920</v>
      </c>
    </row>
    <row r="779" spans="1:6" x14ac:dyDescent="0.35">
      <c r="A779" t="s">
        <v>648</v>
      </c>
      <c r="B779" t="s">
        <v>672</v>
      </c>
      <c r="C779" t="s">
        <v>55</v>
      </c>
      <c r="D779" t="s">
        <v>564</v>
      </c>
      <c r="E779" s="2">
        <v>45138</v>
      </c>
      <c r="F779">
        <v>7019</v>
      </c>
    </row>
    <row r="780" spans="1:6" x14ac:dyDescent="0.35">
      <c r="A780" t="s">
        <v>648</v>
      </c>
      <c r="B780" t="s">
        <v>672</v>
      </c>
      <c r="C780" t="s">
        <v>55</v>
      </c>
      <c r="D780" t="s">
        <v>564</v>
      </c>
      <c r="E780" s="2">
        <v>45169</v>
      </c>
      <c r="F780">
        <v>6991</v>
      </c>
    </row>
    <row r="781" spans="1:6" x14ac:dyDescent="0.35">
      <c r="A781" t="s">
        <v>648</v>
      </c>
      <c r="B781" t="s">
        <v>672</v>
      </c>
      <c r="C781" t="s">
        <v>55</v>
      </c>
      <c r="D781" t="s">
        <v>564</v>
      </c>
      <c r="E781" s="2">
        <v>45199</v>
      </c>
      <c r="F781">
        <v>6880</v>
      </c>
    </row>
    <row r="782" spans="1:6" x14ac:dyDescent="0.35">
      <c r="A782" t="s">
        <v>648</v>
      </c>
      <c r="B782" t="s">
        <v>672</v>
      </c>
      <c r="C782" t="s">
        <v>55</v>
      </c>
      <c r="D782" t="s">
        <v>564</v>
      </c>
      <c r="E782" s="2">
        <v>45230</v>
      </c>
      <c r="F782">
        <v>6710</v>
      </c>
    </row>
    <row r="783" spans="1:6" x14ac:dyDescent="0.35">
      <c r="A783" t="s">
        <v>648</v>
      </c>
      <c r="B783" t="s">
        <v>672</v>
      </c>
      <c r="C783" t="s">
        <v>55</v>
      </c>
      <c r="D783" t="s">
        <v>564</v>
      </c>
      <c r="E783" s="2">
        <v>45260</v>
      </c>
      <c r="F783">
        <v>6483</v>
      </c>
    </row>
    <row r="784" spans="1:6" x14ac:dyDescent="0.35">
      <c r="A784" t="s">
        <v>648</v>
      </c>
      <c r="B784" t="s">
        <v>672</v>
      </c>
      <c r="C784" t="s">
        <v>55</v>
      </c>
      <c r="D784" t="s">
        <v>564</v>
      </c>
      <c r="E784" s="2">
        <v>45291</v>
      </c>
      <c r="F784">
        <v>6509</v>
      </c>
    </row>
    <row r="785" spans="1:6" x14ac:dyDescent="0.35">
      <c r="A785" t="s">
        <v>648</v>
      </c>
      <c r="B785" t="s">
        <v>672</v>
      </c>
      <c r="C785" t="s">
        <v>55</v>
      </c>
      <c r="D785" t="s">
        <v>564</v>
      </c>
      <c r="E785" s="2">
        <v>45322</v>
      </c>
      <c r="F785">
        <v>6536</v>
      </c>
    </row>
    <row r="786" spans="1:6" x14ac:dyDescent="0.35">
      <c r="A786" t="s">
        <v>648</v>
      </c>
      <c r="B786" t="s">
        <v>672</v>
      </c>
      <c r="C786" t="s">
        <v>55</v>
      </c>
      <c r="D786" t="s">
        <v>564</v>
      </c>
      <c r="E786" s="2">
        <v>45351</v>
      </c>
      <c r="F786">
        <v>6527</v>
      </c>
    </row>
    <row r="787" spans="1:6" x14ac:dyDescent="0.35">
      <c r="A787" t="s">
        <v>648</v>
      </c>
      <c r="B787" t="s">
        <v>672</v>
      </c>
      <c r="C787" t="s">
        <v>55</v>
      </c>
      <c r="D787" t="s">
        <v>564</v>
      </c>
      <c r="E787" s="2">
        <v>45382</v>
      </c>
      <c r="F787">
        <v>6775</v>
      </c>
    </row>
    <row r="788" spans="1:6" x14ac:dyDescent="0.35">
      <c r="A788" t="s">
        <v>648</v>
      </c>
      <c r="B788" t="s">
        <v>672</v>
      </c>
      <c r="C788" t="s">
        <v>55</v>
      </c>
      <c r="D788" t="s">
        <v>655</v>
      </c>
      <c r="E788" s="2">
        <v>45046</v>
      </c>
      <c r="F788">
        <v>0</v>
      </c>
    </row>
    <row r="789" spans="1:6" x14ac:dyDescent="0.35">
      <c r="A789" t="s">
        <v>648</v>
      </c>
      <c r="B789" t="s">
        <v>672</v>
      </c>
      <c r="C789" t="s">
        <v>55</v>
      </c>
      <c r="D789" t="s">
        <v>655</v>
      </c>
      <c r="E789" s="2">
        <v>45077</v>
      </c>
      <c r="F789">
        <v>1</v>
      </c>
    </row>
    <row r="790" spans="1:6" x14ac:dyDescent="0.35">
      <c r="A790" t="s">
        <v>648</v>
      </c>
      <c r="B790" t="s">
        <v>672</v>
      </c>
      <c r="C790" t="s">
        <v>55</v>
      </c>
      <c r="D790" t="s">
        <v>655</v>
      </c>
      <c r="E790" s="2">
        <v>45107</v>
      </c>
      <c r="F790">
        <v>2</v>
      </c>
    </row>
    <row r="791" spans="1:6" x14ac:dyDescent="0.35">
      <c r="A791" t="s">
        <v>648</v>
      </c>
      <c r="B791" t="s">
        <v>672</v>
      </c>
      <c r="C791" t="s">
        <v>55</v>
      </c>
      <c r="D791" t="s">
        <v>655</v>
      </c>
      <c r="E791" s="2">
        <v>45138</v>
      </c>
      <c r="F791">
        <v>2</v>
      </c>
    </row>
    <row r="792" spans="1:6" x14ac:dyDescent="0.35">
      <c r="A792" t="s">
        <v>648</v>
      </c>
      <c r="B792" t="s">
        <v>672</v>
      </c>
      <c r="C792" t="s">
        <v>55</v>
      </c>
      <c r="D792" t="s">
        <v>655</v>
      </c>
      <c r="E792" s="2">
        <v>45169</v>
      </c>
      <c r="F792">
        <v>6</v>
      </c>
    </row>
    <row r="793" spans="1:6" x14ac:dyDescent="0.35">
      <c r="A793" t="s">
        <v>648</v>
      </c>
      <c r="B793" t="s">
        <v>672</v>
      </c>
      <c r="C793" t="s">
        <v>55</v>
      </c>
      <c r="D793" t="s">
        <v>655</v>
      </c>
      <c r="E793" s="2">
        <v>45199</v>
      </c>
      <c r="F793">
        <v>167</v>
      </c>
    </row>
    <row r="794" spans="1:6" x14ac:dyDescent="0.35">
      <c r="A794" t="s">
        <v>648</v>
      </c>
      <c r="B794" t="s">
        <v>672</v>
      </c>
      <c r="C794" t="s">
        <v>55</v>
      </c>
      <c r="D794" t="s">
        <v>655</v>
      </c>
      <c r="E794" s="2">
        <v>45230</v>
      </c>
      <c r="F794">
        <v>416</v>
      </c>
    </row>
    <row r="795" spans="1:6" x14ac:dyDescent="0.35">
      <c r="A795" t="s">
        <v>648</v>
      </c>
      <c r="B795" t="s">
        <v>672</v>
      </c>
      <c r="C795" t="s">
        <v>55</v>
      </c>
      <c r="D795" t="s">
        <v>655</v>
      </c>
      <c r="E795" s="2">
        <v>45260</v>
      </c>
      <c r="F795">
        <v>490</v>
      </c>
    </row>
    <row r="796" spans="1:6" x14ac:dyDescent="0.35">
      <c r="A796" t="s">
        <v>648</v>
      </c>
      <c r="B796" t="s">
        <v>672</v>
      </c>
      <c r="C796" t="s">
        <v>55</v>
      </c>
      <c r="D796" t="s">
        <v>655</v>
      </c>
      <c r="E796" s="2">
        <v>45291</v>
      </c>
      <c r="F796">
        <v>496</v>
      </c>
    </row>
    <row r="797" spans="1:6" x14ac:dyDescent="0.35">
      <c r="A797" t="s">
        <v>648</v>
      </c>
      <c r="B797" t="s">
        <v>672</v>
      </c>
      <c r="C797" t="s">
        <v>55</v>
      </c>
      <c r="D797" t="s">
        <v>655</v>
      </c>
      <c r="E797" s="2">
        <v>45322</v>
      </c>
      <c r="F797">
        <v>546</v>
      </c>
    </row>
    <row r="798" spans="1:6" x14ac:dyDescent="0.35">
      <c r="A798" t="s">
        <v>648</v>
      </c>
      <c r="B798" t="s">
        <v>672</v>
      </c>
      <c r="C798" t="s">
        <v>55</v>
      </c>
      <c r="D798" t="s">
        <v>655</v>
      </c>
      <c r="E798" s="2">
        <v>45351</v>
      </c>
      <c r="F798">
        <v>552</v>
      </c>
    </row>
    <row r="799" spans="1:6" x14ac:dyDescent="0.35">
      <c r="A799" t="s">
        <v>648</v>
      </c>
      <c r="B799" t="s">
        <v>672</v>
      </c>
      <c r="C799" t="s">
        <v>55</v>
      </c>
      <c r="D799" t="s">
        <v>655</v>
      </c>
      <c r="E799" s="2">
        <v>45382</v>
      </c>
      <c r="F799">
        <v>623</v>
      </c>
    </row>
    <row r="800" spans="1:6" x14ac:dyDescent="0.35">
      <c r="A800" t="s">
        <v>648</v>
      </c>
      <c r="B800" t="s">
        <v>672</v>
      </c>
      <c r="C800" t="s">
        <v>55</v>
      </c>
      <c r="D800" t="s">
        <v>657</v>
      </c>
      <c r="E800" s="2">
        <v>45046</v>
      </c>
      <c r="F800">
        <v>0</v>
      </c>
    </row>
    <row r="801" spans="1:6" x14ac:dyDescent="0.35">
      <c r="A801" t="s">
        <v>648</v>
      </c>
      <c r="B801" t="s">
        <v>672</v>
      </c>
      <c r="C801" t="s">
        <v>55</v>
      </c>
      <c r="D801" t="s">
        <v>657</v>
      </c>
      <c r="E801" s="2">
        <v>45077</v>
      </c>
      <c r="F801">
        <v>0</v>
      </c>
    </row>
    <row r="802" spans="1:6" x14ac:dyDescent="0.35">
      <c r="A802" t="s">
        <v>648</v>
      </c>
      <c r="B802" t="s">
        <v>672</v>
      </c>
      <c r="C802" t="s">
        <v>55</v>
      </c>
      <c r="D802" t="s">
        <v>657</v>
      </c>
      <c r="E802" s="2">
        <v>45107</v>
      </c>
      <c r="F802">
        <v>0</v>
      </c>
    </row>
    <row r="803" spans="1:6" x14ac:dyDescent="0.35">
      <c r="A803" t="s">
        <v>648</v>
      </c>
      <c r="B803" t="s">
        <v>672</v>
      </c>
      <c r="C803" t="s">
        <v>55</v>
      </c>
      <c r="D803" t="s">
        <v>657</v>
      </c>
      <c r="E803" s="2">
        <v>45138</v>
      </c>
      <c r="F803">
        <v>0</v>
      </c>
    </row>
    <row r="804" spans="1:6" x14ac:dyDescent="0.35">
      <c r="A804" t="s">
        <v>648</v>
      </c>
      <c r="B804" t="s">
        <v>672</v>
      </c>
      <c r="C804" t="s">
        <v>55</v>
      </c>
      <c r="D804" t="s">
        <v>657</v>
      </c>
      <c r="E804" s="2">
        <v>45169</v>
      </c>
      <c r="F804">
        <v>0</v>
      </c>
    </row>
    <row r="805" spans="1:6" x14ac:dyDescent="0.35">
      <c r="A805" t="s">
        <v>648</v>
      </c>
      <c r="B805" t="s">
        <v>672</v>
      </c>
      <c r="C805" t="s">
        <v>55</v>
      </c>
      <c r="D805" t="s">
        <v>657</v>
      </c>
      <c r="E805" s="2">
        <v>45199</v>
      </c>
      <c r="F805">
        <v>0</v>
      </c>
    </row>
    <row r="806" spans="1:6" x14ac:dyDescent="0.35">
      <c r="A806" t="s">
        <v>648</v>
      </c>
      <c r="B806" t="s">
        <v>672</v>
      </c>
      <c r="C806" t="s">
        <v>55</v>
      </c>
      <c r="D806" t="s">
        <v>657</v>
      </c>
      <c r="E806" s="2">
        <v>45230</v>
      </c>
      <c r="F806">
        <v>2</v>
      </c>
    </row>
    <row r="807" spans="1:6" x14ac:dyDescent="0.35">
      <c r="A807" t="s">
        <v>648</v>
      </c>
      <c r="B807" t="s">
        <v>672</v>
      </c>
      <c r="C807" t="s">
        <v>55</v>
      </c>
      <c r="D807" t="s">
        <v>657</v>
      </c>
      <c r="E807" s="2">
        <v>45260</v>
      </c>
      <c r="F807">
        <v>4</v>
      </c>
    </row>
    <row r="808" spans="1:6" x14ac:dyDescent="0.35">
      <c r="A808" t="s">
        <v>648</v>
      </c>
      <c r="B808" t="s">
        <v>672</v>
      </c>
      <c r="C808" t="s">
        <v>55</v>
      </c>
      <c r="D808" t="s">
        <v>657</v>
      </c>
      <c r="E808" s="2">
        <v>45291</v>
      </c>
      <c r="F808">
        <v>4</v>
      </c>
    </row>
    <row r="809" spans="1:6" x14ac:dyDescent="0.35">
      <c r="A809" t="s">
        <v>648</v>
      </c>
      <c r="B809" t="s">
        <v>672</v>
      </c>
      <c r="C809" t="s">
        <v>55</v>
      </c>
      <c r="D809" t="s">
        <v>657</v>
      </c>
      <c r="E809" s="2">
        <v>45322</v>
      </c>
      <c r="F809">
        <v>3</v>
      </c>
    </row>
    <row r="810" spans="1:6" x14ac:dyDescent="0.35">
      <c r="A810" t="s">
        <v>648</v>
      </c>
      <c r="B810" t="s">
        <v>672</v>
      </c>
      <c r="C810" t="s">
        <v>55</v>
      </c>
      <c r="D810" t="s">
        <v>657</v>
      </c>
      <c r="E810" s="2">
        <v>45351</v>
      </c>
      <c r="F810">
        <v>3</v>
      </c>
    </row>
    <row r="811" spans="1:6" x14ac:dyDescent="0.35">
      <c r="A811" t="s">
        <v>648</v>
      </c>
      <c r="B811" t="s">
        <v>672</v>
      </c>
      <c r="C811" t="s">
        <v>55</v>
      </c>
      <c r="D811" t="s">
        <v>657</v>
      </c>
      <c r="E811" s="2">
        <v>45382</v>
      </c>
      <c r="F811">
        <v>2</v>
      </c>
    </row>
    <row r="812" spans="1:6" x14ac:dyDescent="0.35">
      <c r="A812" t="s">
        <v>648</v>
      </c>
      <c r="B812" t="s">
        <v>672</v>
      </c>
      <c r="C812" t="s">
        <v>55</v>
      </c>
      <c r="D812" t="s">
        <v>658</v>
      </c>
      <c r="E812" s="2">
        <v>45046</v>
      </c>
      <c r="F812">
        <v>0</v>
      </c>
    </row>
    <row r="813" spans="1:6" x14ac:dyDescent="0.35">
      <c r="A813" t="s">
        <v>648</v>
      </c>
      <c r="B813" t="s">
        <v>672</v>
      </c>
      <c r="C813" t="s">
        <v>55</v>
      </c>
      <c r="D813" t="s">
        <v>658</v>
      </c>
      <c r="E813" s="2">
        <v>45077</v>
      </c>
      <c r="F813">
        <v>0</v>
      </c>
    </row>
    <row r="814" spans="1:6" x14ac:dyDescent="0.35">
      <c r="A814" t="s">
        <v>648</v>
      </c>
      <c r="B814" t="s">
        <v>672</v>
      </c>
      <c r="C814" t="s">
        <v>55</v>
      </c>
      <c r="D814" t="s">
        <v>658</v>
      </c>
      <c r="E814" s="2">
        <v>45107</v>
      </c>
      <c r="F814">
        <v>0</v>
      </c>
    </row>
    <row r="815" spans="1:6" x14ac:dyDescent="0.35">
      <c r="A815" t="s">
        <v>648</v>
      </c>
      <c r="B815" t="s">
        <v>672</v>
      </c>
      <c r="C815" t="s">
        <v>55</v>
      </c>
      <c r="D815" t="s">
        <v>658</v>
      </c>
      <c r="E815" s="2">
        <v>45138</v>
      </c>
      <c r="F815">
        <v>0</v>
      </c>
    </row>
    <row r="816" spans="1:6" x14ac:dyDescent="0.35">
      <c r="A816" t="s">
        <v>648</v>
      </c>
      <c r="B816" t="s">
        <v>672</v>
      </c>
      <c r="C816" t="s">
        <v>55</v>
      </c>
      <c r="D816" t="s">
        <v>658</v>
      </c>
      <c r="E816" s="2">
        <v>45169</v>
      </c>
      <c r="F816">
        <v>0</v>
      </c>
    </row>
    <row r="817" spans="1:6" x14ac:dyDescent="0.35">
      <c r="A817" t="s">
        <v>648</v>
      </c>
      <c r="B817" t="s">
        <v>672</v>
      </c>
      <c r="C817" t="s">
        <v>55</v>
      </c>
      <c r="D817" t="s">
        <v>658</v>
      </c>
      <c r="E817" s="2">
        <v>45199</v>
      </c>
      <c r="F817">
        <v>38</v>
      </c>
    </row>
    <row r="818" spans="1:6" x14ac:dyDescent="0.35">
      <c r="A818" t="s">
        <v>648</v>
      </c>
      <c r="B818" t="s">
        <v>672</v>
      </c>
      <c r="C818" t="s">
        <v>55</v>
      </c>
      <c r="D818" t="s">
        <v>658</v>
      </c>
      <c r="E818" s="2">
        <v>45230</v>
      </c>
      <c r="F818">
        <v>48</v>
      </c>
    </row>
    <row r="819" spans="1:6" x14ac:dyDescent="0.35">
      <c r="A819" t="s">
        <v>648</v>
      </c>
      <c r="B819" t="s">
        <v>672</v>
      </c>
      <c r="C819" t="s">
        <v>55</v>
      </c>
      <c r="D819" t="s">
        <v>658</v>
      </c>
      <c r="E819" s="2">
        <v>45260</v>
      </c>
      <c r="F819">
        <v>78</v>
      </c>
    </row>
    <row r="820" spans="1:6" x14ac:dyDescent="0.35">
      <c r="A820" t="s">
        <v>648</v>
      </c>
      <c r="B820" t="s">
        <v>672</v>
      </c>
      <c r="C820" t="s">
        <v>55</v>
      </c>
      <c r="D820" t="s">
        <v>658</v>
      </c>
      <c r="E820" s="2">
        <v>45291</v>
      </c>
      <c r="F820">
        <v>84</v>
      </c>
    </row>
    <row r="821" spans="1:6" x14ac:dyDescent="0.35">
      <c r="A821" t="s">
        <v>648</v>
      </c>
      <c r="B821" t="s">
        <v>672</v>
      </c>
      <c r="C821" t="s">
        <v>55</v>
      </c>
      <c r="D821" t="s">
        <v>658</v>
      </c>
      <c r="E821" s="2">
        <v>45322</v>
      </c>
      <c r="F821">
        <v>80</v>
      </c>
    </row>
    <row r="822" spans="1:6" x14ac:dyDescent="0.35">
      <c r="A822" t="s">
        <v>648</v>
      </c>
      <c r="B822" t="s">
        <v>672</v>
      </c>
      <c r="C822" t="s">
        <v>55</v>
      </c>
      <c r="D822" t="s">
        <v>658</v>
      </c>
      <c r="E822" s="2">
        <v>45351</v>
      </c>
      <c r="F822">
        <v>92</v>
      </c>
    </row>
    <row r="823" spans="1:6" x14ac:dyDescent="0.35">
      <c r="A823" t="s">
        <v>648</v>
      </c>
      <c r="B823" t="s">
        <v>672</v>
      </c>
      <c r="C823" t="s">
        <v>55</v>
      </c>
      <c r="D823" t="s">
        <v>658</v>
      </c>
      <c r="E823" s="2">
        <v>45382</v>
      </c>
      <c r="F823">
        <v>108</v>
      </c>
    </row>
    <row r="824" spans="1:6" x14ac:dyDescent="0.35">
      <c r="A824" t="s">
        <v>648</v>
      </c>
      <c r="B824" t="s">
        <v>672</v>
      </c>
      <c r="C824" t="s">
        <v>55</v>
      </c>
      <c r="D824" t="s">
        <v>563</v>
      </c>
      <c r="E824" s="2">
        <v>45046</v>
      </c>
      <c r="F824">
        <v>0</v>
      </c>
    </row>
    <row r="825" spans="1:6" x14ac:dyDescent="0.35">
      <c r="A825" t="s">
        <v>648</v>
      </c>
      <c r="B825" t="s">
        <v>672</v>
      </c>
      <c r="C825" t="s">
        <v>55</v>
      </c>
      <c r="D825" t="s">
        <v>563</v>
      </c>
      <c r="E825" s="2">
        <v>45077</v>
      </c>
      <c r="F825">
        <v>0</v>
      </c>
    </row>
    <row r="826" spans="1:6" x14ac:dyDescent="0.35">
      <c r="A826" t="s">
        <v>648</v>
      </c>
      <c r="B826" t="s">
        <v>672</v>
      </c>
      <c r="C826" t="s">
        <v>55</v>
      </c>
      <c r="D826" t="s">
        <v>563</v>
      </c>
      <c r="E826" s="2">
        <v>45107</v>
      </c>
      <c r="F826">
        <v>0</v>
      </c>
    </row>
    <row r="827" spans="1:6" x14ac:dyDescent="0.35">
      <c r="A827" t="s">
        <v>648</v>
      </c>
      <c r="B827" t="s">
        <v>672</v>
      </c>
      <c r="C827" t="s">
        <v>55</v>
      </c>
      <c r="D827" t="s">
        <v>563</v>
      </c>
      <c r="E827" s="2">
        <v>45138</v>
      </c>
      <c r="F827">
        <v>0</v>
      </c>
    </row>
    <row r="828" spans="1:6" x14ac:dyDescent="0.35">
      <c r="A828" t="s">
        <v>648</v>
      </c>
      <c r="B828" t="s">
        <v>672</v>
      </c>
      <c r="C828" t="s">
        <v>55</v>
      </c>
      <c r="D828" t="s">
        <v>563</v>
      </c>
      <c r="E828" s="2">
        <v>45169</v>
      </c>
      <c r="F828">
        <v>0</v>
      </c>
    </row>
    <row r="829" spans="1:6" x14ac:dyDescent="0.35">
      <c r="A829" t="s">
        <v>648</v>
      </c>
      <c r="B829" t="s">
        <v>672</v>
      </c>
      <c r="C829" t="s">
        <v>55</v>
      </c>
      <c r="D829" t="s">
        <v>563</v>
      </c>
      <c r="E829" s="2">
        <v>45199</v>
      </c>
      <c r="F829">
        <v>1764</v>
      </c>
    </row>
    <row r="830" spans="1:6" x14ac:dyDescent="0.35">
      <c r="A830" t="s">
        <v>648</v>
      </c>
      <c r="B830" t="s">
        <v>672</v>
      </c>
      <c r="C830" t="s">
        <v>55</v>
      </c>
      <c r="D830" t="s">
        <v>563</v>
      </c>
      <c r="E830" s="2">
        <v>45230</v>
      </c>
      <c r="F830">
        <v>4792</v>
      </c>
    </row>
    <row r="831" spans="1:6" x14ac:dyDescent="0.35">
      <c r="A831" t="s">
        <v>648</v>
      </c>
      <c r="B831" t="s">
        <v>672</v>
      </c>
      <c r="C831" t="s">
        <v>55</v>
      </c>
      <c r="D831" t="s">
        <v>563</v>
      </c>
      <c r="E831" s="2">
        <v>45260</v>
      </c>
      <c r="F831">
        <v>5384</v>
      </c>
    </row>
    <row r="832" spans="1:6" x14ac:dyDescent="0.35">
      <c r="A832" t="s">
        <v>648</v>
      </c>
      <c r="B832" t="s">
        <v>672</v>
      </c>
      <c r="C832" t="s">
        <v>55</v>
      </c>
      <c r="D832" t="s">
        <v>563</v>
      </c>
      <c r="E832" s="2">
        <v>45291</v>
      </c>
      <c r="F832">
        <v>5560</v>
      </c>
    </row>
    <row r="833" spans="1:6" x14ac:dyDescent="0.35">
      <c r="A833" t="s">
        <v>648</v>
      </c>
      <c r="B833" t="s">
        <v>672</v>
      </c>
      <c r="C833" t="s">
        <v>55</v>
      </c>
      <c r="D833" t="s">
        <v>563</v>
      </c>
      <c r="E833" s="2">
        <v>45322</v>
      </c>
      <c r="F833">
        <v>5687</v>
      </c>
    </row>
    <row r="834" spans="1:6" x14ac:dyDescent="0.35">
      <c r="A834" t="s">
        <v>648</v>
      </c>
      <c r="B834" t="s">
        <v>672</v>
      </c>
      <c r="C834" t="s">
        <v>55</v>
      </c>
      <c r="D834" t="s">
        <v>563</v>
      </c>
      <c r="E834" s="2">
        <v>45351</v>
      </c>
      <c r="F834">
        <v>5718</v>
      </c>
    </row>
    <row r="835" spans="1:6" x14ac:dyDescent="0.35">
      <c r="A835" t="s">
        <v>648</v>
      </c>
      <c r="B835" t="s">
        <v>672</v>
      </c>
      <c r="C835" t="s">
        <v>55</v>
      </c>
      <c r="D835" t="s">
        <v>563</v>
      </c>
      <c r="E835" s="2">
        <v>45382</v>
      </c>
      <c r="F835">
        <v>5984</v>
      </c>
    </row>
    <row r="836" spans="1:6" x14ac:dyDescent="0.35">
      <c r="A836" t="s">
        <v>648</v>
      </c>
      <c r="B836" t="s">
        <v>672</v>
      </c>
      <c r="C836" t="s">
        <v>55</v>
      </c>
      <c r="D836" t="s">
        <v>661</v>
      </c>
      <c r="E836" s="2">
        <v>45046</v>
      </c>
      <c r="F836">
        <v>22</v>
      </c>
    </row>
    <row r="837" spans="1:6" x14ac:dyDescent="0.35">
      <c r="A837" t="s">
        <v>648</v>
      </c>
      <c r="B837" t="s">
        <v>672</v>
      </c>
      <c r="C837" t="s">
        <v>55</v>
      </c>
      <c r="D837" t="s">
        <v>661</v>
      </c>
      <c r="E837" s="2">
        <v>45077</v>
      </c>
      <c r="F837">
        <v>21</v>
      </c>
    </row>
    <row r="838" spans="1:6" x14ac:dyDescent="0.35">
      <c r="A838" t="s">
        <v>648</v>
      </c>
      <c r="B838" t="s">
        <v>672</v>
      </c>
      <c r="C838" t="s">
        <v>55</v>
      </c>
      <c r="D838" t="s">
        <v>661</v>
      </c>
      <c r="E838" s="2">
        <v>45107</v>
      </c>
      <c r="F838">
        <v>20</v>
      </c>
    </row>
    <row r="839" spans="1:6" x14ac:dyDescent="0.35">
      <c r="A839" t="s">
        <v>648</v>
      </c>
      <c r="B839" t="s">
        <v>672</v>
      </c>
      <c r="C839" t="s">
        <v>55</v>
      </c>
      <c r="D839" t="s">
        <v>661</v>
      </c>
      <c r="E839" s="2">
        <v>45138</v>
      </c>
      <c r="F839">
        <v>20</v>
      </c>
    </row>
    <row r="840" spans="1:6" x14ac:dyDescent="0.35">
      <c r="A840" t="s">
        <v>648</v>
      </c>
      <c r="B840" t="s">
        <v>672</v>
      </c>
      <c r="C840" t="s">
        <v>55</v>
      </c>
      <c r="D840" t="s">
        <v>661</v>
      </c>
      <c r="E840" s="2">
        <v>45169</v>
      </c>
      <c r="F840">
        <v>17</v>
      </c>
    </row>
    <row r="841" spans="1:6" x14ac:dyDescent="0.35">
      <c r="A841" t="s">
        <v>648</v>
      </c>
      <c r="B841" t="s">
        <v>672</v>
      </c>
      <c r="C841" t="s">
        <v>55</v>
      </c>
      <c r="D841" t="s">
        <v>661</v>
      </c>
      <c r="E841" s="2">
        <v>45199</v>
      </c>
      <c r="F841">
        <v>15</v>
      </c>
    </row>
    <row r="842" spans="1:6" x14ac:dyDescent="0.35">
      <c r="A842" t="s">
        <v>648</v>
      </c>
      <c r="B842" t="s">
        <v>672</v>
      </c>
      <c r="C842" t="s">
        <v>55</v>
      </c>
      <c r="D842" t="s">
        <v>661</v>
      </c>
      <c r="E842" s="2">
        <v>45230</v>
      </c>
      <c r="F842">
        <v>11</v>
      </c>
    </row>
    <row r="843" spans="1:6" x14ac:dyDescent="0.35">
      <c r="A843" t="s">
        <v>648</v>
      </c>
      <c r="B843" t="s">
        <v>672</v>
      </c>
      <c r="C843" t="s">
        <v>55</v>
      </c>
      <c r="D843" t="s">
        <v>661</v>
      </c>
      <c r="E843" s="2">
        <v>45260</v>
      </c>
      <c r="F843">
        <v>12</v>
      </c>
    </row>
    <row r="844" spans="1:6" x14ac:dyDescent="0.35">
      <c r="A844" t="s">
        <v>648</v>
      </c>
      <c r="B844" t="s">
        <v>672</v>
      </c>
      <c r="C844" t="s">
        <v>55</v>
      </c>
      <c r="D844" t="s">
        <v>661</v>
      </c>
      <c r="E844" s="2">
        <v>45291</v>
      </c>
      <c r="F844">
        <v>11</v>
      </c>
    </row>
    <row r="845" spans="1:6" x14ac:dyDescent="0.35">
      <c r="A845" t="s">
        <v>648</v>
      </c>
      <c r="B845" t="s">
        <v>672</v>
      </c>
      <c r="C845" t="s">
        <v>55</v>
      </c>
      <c r="D845" t="s">
        <v>661</v>
      </c>
      <c r="E845" s="2">
        <v>45322</v>
      </c>
      <c r="F845">
        <v>10</v>
      </c>
    </row>
    <row r="846" spans="1:6" x14ac:dyDescent="0.35">
      <c r="A846" t="s">
        <v>648</v>
      </c>
      <c r="B846" t="s">
        <v>672</v>
      </c>
      <c r="C846" t="s">
        <v>55</v>
      </c>
      <c r="D846" t="s">
        <v>661</v>
      </c>
      <c r="E846" s="2">
        <v>45351</v>
      </c>
      <c r="F846">
        <v>8</v>
      </c>
    </row>
    <row r="847" spans="1:6" x14ac:dyDescent="0.35">
      <c r="A847" t="s">
        <v>648</v>
      </c>
      <c r="B847" t="s">
        <v>672</v>
      </c>
      <c r="C847" t="s">
        <v>55</v>
      </c>
      <c r="D847" t="s">
        <v>661</v>
      </c>
      <c r="E847" s="2">
        <v>45382</v>
      </c>
      <c r="F847">
        <v>10</v>
      </c>
    </row>
    <row r="848" spans="1:6" x14ac:dyDescent="0.35">
      <c r="A848" t="s">
        <v>648</v>
      </c>
      <c r="B848" t="s">
        <v>673</v>
      </c>
      <c r="C848" t="s">
        <v>55</v>
      </c>
      <c r="D848" t="s">
        <v>564</v>
      </c>
      <c r="E848" s="2">
        <v>45046</v>
      </c>
      <c r="F848">
        <v>7816</v>
      </c>
    </row>
    <row r="849" spans="1:6" x14ac:dyDescent="0.35">
      <c r="A849" t="s">
        <v>648</v>
      </c>
      <c r="B849" t="s">
        <v>673</v>
      </c>
      <c r="C849" t="s">
        <v>55</v>
      </c>
      <c r="D849" t="s">
        <v>564</v>
      </c>
      <c r="E849" s="2">
        <v>45077</v>
      </c>
      <c r="F849">
        <v>7864</v>
      </c>
    </row>
    <row r="850" spans="1:6" x14ac:dyDescent="0.35">
      <c r="A850" t="s">
        <v>648</v>
      </c>
      <c r="B850" t="s">
        <v>673</v>
      </c>
      <c r="C850" t="s">
        <v>55</v>
      </c>
      <c r="D850" t="s">
        <v>564</v>
      </c>
      <c r="E850" s="2">
        <v>45107</v>
      </c>
      <c r="F850">
        <v>8005</v>
      </c>
    </row>
    <row r="851" spans="1:6" x14ac:dyDescent="0.35">
      <c r="A851" t="s">
        <v>648</v>
      </c>
      <c r="B851" t="s">
        <v>673</v>
      </c>
      <c r="C851" t="s">
        <v>55</v>
      </c>
      <c r="D851" t="s">
        <v>564</v>
      </c>
      <c r="E851" s="2">
        <v>45138</v>
      </c>
      <c r="F851">
        <v>8098</v>
      </c>
    </row>
    <row r="852" spans="1:6" x14ac:dyDescent="0.35">
      <c r="A852" t="s">
        <v>648</v>
      </c>
      <c r="B852" t="s">
        <v>673</v>
      </c>
      <c r="C852" t="s">
        <v>55</v>
      </c>
      <c r="D852" t="s">
        <v>564</v>
      </c>
      <c r="E852" s="2">
        <v>45169</v>
      </c>
      <c r="F852">
        <v>8150</v>
      </c>
    </row>
    <row r="853" spans="1:6" x14ac:dyDescent="0.35">
      <c r="A853" t="s">
        <v>648</v>
      </c>
      <c r="B853" t="s">
        <v>673</v>
      </c>
      <c r="C853" t="s">
        <v>55</v>
      </c>
      <c r="D853" t="s">
        <v>564</v>
      </c>
      <c r="E853" s="2">
        <v>45199</v>
      </c>
      <c r="F853">
        <v>8037</v>
      </c>
    </row>
    <row r="854" spans="1:6" x14ac:dyDescent="0.35">
      <c r="A854" t="s">
        <v>648</v>
      </c>
      <c r="B854" t="s">
        <v>673</v>
      </c>
      <c r="C854" t="s">
        <v>55</v>
      </c>
      <c r="D854" t="s">
        <v>564</v>
      </c>
      <c r="E854" s="2">
        <v>45230</v>
      </c>
      <c r="F854">
        <v>7749</v>
      </c>
    </row>
    <row r="855" spans="1:6" x14ac:dyDescent="0.35">
      <c r="A855" t="s">
        <v>648</v>
      </c>
      <c r="B855" t="s">
        <v>673</v>
      </c>
      <c r="C855" t="s">
        <v>55</v>
      </c>
      <c r="D855" t="s">
        <v>564</v>
      </c>
      <c r="E855" s="2">
        <v>45260</v>
      </c>
      <c r="F855">
        <v>7546</v>
      </c>
    </row>
    <row r="856" spans="1:6" x14ac:dyDescent="0.35">
      <c r="A856" t="s">
        <v>648</v>
      </c>
      <c r="B856" t="s">
        <v>673</v>
      </c>
      <c r="C856" t="s">
        <v>55</v>
      </c>
      <c r="D856" t="s">
        <v>564</v>
      </c>
      <c r="E856" s="2">
        <v>45291</v>
      </c>
      <c r="F856">
        <v>7516</v>
      </c>
    </row>
    <row r="857" spans="1:6" x14ac:dyDescent="0.35">
      <c r="A857" t="s">
        <v>648</v>
      </c>
      <c r="B857" t="s">
        <v>673</v>
      </c>
      <c r="C857" t="s">
        <v>55</v>
      </c>
      <c r="D857" t="s">
        <v>564</v>
      </c>
      <c r="E857" s="2">
        <v>45322</v>
      </c>
      <c r="F857">
        <v>7363</v>
      </c>
    </row>
    <row r="858" spans="1:6" x14ac:dyDescent="0.35">
      <c r="A858" t="s">
        <v>648</v>
      </c>
      <c r="B858" t="s">
        <v>673</v>
      </c>
      <c r="C858" t="s">
        <v>55</v>
      </c>
      <c r="D858" t="s">
        <v>564</v>
      </c>
      <c r="E858" s="2">
        <v>45351</v>
      </c>
      <c r="F858">
        <v>7209</v>
      </c>
    </row>
    <row r="859" spans="1:6" x14ac:dyDescent="0.35">
      <c r="A859" t="s">
        <v>648</v>
      </c>
      <c r="B859" t="s">
        <v>673</v>
      </c>
      <c r="C859" t="s">
        <v>55</v>
      </c>
      <c r="D859" t="s">
        <v>564</v>
      </c>
      <c r="E859" s="2">
        <v>45382</v>
      </c>
      <c r="F859">
        <v>7042</v>
      </c>
    </row>
    <row r="860" spans="1:6" x14ac:dyDescent="0.35">
      <c r="A860" t="s">
        <v>648</v>
      </c>
      <c r="B860" t="s">
        <v>673</v>
      </c>
      <c r="C860" t="s">
        <v>55</v>
      </c>
      <c r="D860" t="s">
        <v>655</v>
      </c>
      <c r="E860" s="2">
        <v>45046</v>
      </c>
      <c r="F860">
        <v>0</v>
      </c>
    </row>
    <row r="861" spans="1:6" x14ac:dyDescent="0.35">
      <c r="A861" t="s">
        <v>648</v>
      </c>
      <c r="B861" t="s">
        <v>673</v>
      </c>
      <c r="C861" t="s">
        <v>55</v>
      </c>
      <c r="D861" t="s">
        <v>655</v>
      </c>
      <c r="E861" s="2">
        <v>45077</v>
      </c>
      <c r="F861">
        <v>0</v>
      </c>
    </row>
    <row r="862" spans="1:6" x14ac:dyDescent="0.35">
      <c r="A862" t="s">
        <v>648</v>
      </c>
      <c r="B862" t="s">
        <v>673</v>
      </c>
      <c r="C862" t="s">
        <v>55</v>
      </c>
      <c r="D862" t="s">
        <v>655</v>
      </c>
      <c r="E862" s="2">
        <v>45107</v>
      </c>
      <c r="F862">
        <v>0</v>
      </c>
    </row>
    <row r="863" spans="1:6" x14ac:dyDescent="0.35">
      <c r="A863" t="s">
        <v>648</v>
      </c>
      <c r="B863" t="s">
        <v>673</v>
      </c>
      <c r="C863" t="s">
        <v>55</v>
      </c>
      <c r="D863" t="s">
        <v>655</v>
      </c>
      <c r="E863" s="2">
        <v>45138</v>
      </c>
      <c r="F863">
        <v>1</v>
      </c>
    </row>
    <row r="864" spans="1:6" x14ac:dyDescent="0.35">
      <c r="A864" t="s">
        <v>648</v>
      </c>
      <c r="B864" t="s">
        <v>673</v>
      </c>
      <c r="C864" t="s">
        <v>55</v>
      </c>
      <c r="D864" t="s">
        <v>655</v>
      </c>
      <c r="E864" s="2">
        <v>45169</v>
      </c>
      <c r="F864">
        <v>10</v>
      </c>
    </row>
    <row r="865" spans="1:6" x14ac:dyDescent="0.35">
      <c r="A865" t="s">
        <v>648</v>
      </c>
      <c r="B865" t="s">
        <v>673</v>
      </c>
      <c r="C865" t="s">
        <v>55</v>
      </c>
      <c r="D865" t="s">
        <v>655</v>
      </c>
      <c r="E865" s="2">
        <v>45199</v>
      </c>
      <c r="F865">
        <v>139</v>
      </c>
    </row>
    <row r="866" spans="1:6" x14ac:dyDescent="0.35">
      <c r="A866" t="s">
        <v>648</v>
      </c>
      <c r="B866" t="s">
        <v>673</v>
      </c>
      <c r="C866" t="s">
        <v>55</v>
      </c>
      <c r="D866" t="s">
        <v>655</v>
      </c>
      <c r="E866" s="2">
        <v>45230</v>
      </c>
      <c r="F866">
        <v>424</v>
      </c>
    </row>
    <row r="867" spans="1:6" x14ac:dyDescent="0.35">
      <c r="A867" t="s">
        <v>648</v>
      </c>
      <c r="B867" t="s">
        <v>673</v>
      </c>
      <c r="C867" t="s">
        <v>55</v>
      </c>
      <c r="D867" t="s">
        <v>655</v>
      </c>
      <c r="E867" s="2">
        <v>45260</v>
      </c>
      <c r="F867">
        <v>440</v>
      </c>
    </row>
    <row r="868" spans="1:6" x14ac:dyDescent="0.35">
      <c r="A868" t="s">
        <v>648</v>
      </c>
      <c r="B868" t="s">
        <v>673</v>
      </c>
      <c r="C868" t="s">
        <v>55</v>
      </c>
      <c r="D868" t="s">
        <v>655</v>
      </c>
      <c r="E868" s="2">
        <v>45291</v>
      </c>
      <c r="F868">
        <v>459</v>
      </c>
    </row>
    <row r="869" spans="1:6" x14ac:dyDescent="0.35">
      <c r="A869" t="s">
        <v>648</v>
      </c>
      <c r="B869" t="s">
        <v>673</v>
      </c>
      <c r="C869" t="s">
        <v>55</v>
      </c>
      <c r="D869" t="s">
        <v>655</v>
      </c>
      <c r="E869" s="2">
        <v>45322</v>
      </c>
      <c r="F869">
        <v>500</v>
      </c>
    </row>
    <row r="870" spans="1:6" x14ac:dyDescent="0.35">
      <c r="A870" t="s">
        <v>648</v>
      </c>
      <c r="B870" t="s">
        <v>673</v>
      </c>
      <c r="C870" t="s">
        <v>55</v>
      </c>
      <c r="D870" t="s">
        <v>655</v>
      </c>
      <c r="E870" s="2">
        <v>45351</v>
      </c>
      <c r="F870">
        <v>603</v>
      </c>
    </row>
    <row r="871" spans="1:6" x14ac:dyDescent="0.35">
      <c r="A871" t="s">
        <v>648</v>
      </c>
      <c r="B871" t="s">
        <v>673</v>
      </c>
      <c r="C871" t="s">
        <v>55</v>
      </c>
      <c r="D871" t="s">
        <v>655</v>
      </c>
      <c r="E871" s="2">
        <v>45382</v>
      </c>
      <c r="F871">
        <v>729</v>
      </c>
    </row>
    <row r="872" spans="1:6" x14ac:dyDescent="0.35">
      <c r="A872" t="s">
        <v>648</v>
      </c>
      <c r="B872" t="s">
        <v>673</v>
      </c>
      <c r="C872" t="s">
        <v>55</v>
      </c>
      <c r="D872" t="s">
        <v>657</v>
      </c>
      <c r="E872" s="2">
        <v>45046</v>
      </c>
      <c r="F872">
        <v>0</v>
      </c>
    </row>
    <row r="873" spans="1:6" x14ac:dyDescent="0.35">
      <c r="A873" t="s">
        <v>648</v>
      </c>
      <c r="B873" t="s">
        <v>673</v>
      </c>
      <c r="C873" t="s">
        <v>55</v>
      </c>
      <c r="D873" t="s">
        <v>657</v>
      </c>
      <c r="E873" s="2">
        <v>45077</v>
      </c>
      <c r="F873">
        <v>0</v>
      </c>
    </row>
    <row r="874" spans="1:6" x14ac:dyDescent="0.35">
      <c r="A874" t="s">
        <v>648</v>
      </c>
      <c r="B874" t="s">
        <v>673</v>
      </c>
      <c r="C874" t="s">
        <v>55</v>
      </c>
      <c r="D874" t="s">
        <v>657</v>
      </c>
      <c r="E874" s="2">
        <v>45107</v>
      </c>
      <c r="F874">
        <v>0</v>
      </c>
    </row>
    <row r="875" spans="1:6" x14ac:dyDescent="0.35">
      <c r="A875" t="s">
        <v>648</v>
      </c>
      <c r="B875" t="s">
        <v>673</v>
      </c>
      <c r="C875" t="s">
        <v>55</v>
      </c>
      <c r="D875" t="s">
        <v>657</v>
      </c>
      <c r="E875" s="2">
        <v>45138</v>
      </c>
      <c r="F875">
        <v>0</v>
      </c>
    </row>
    <row r="876" spans="1:6" x14ac:dyDescent="0.35">
      <c r="A876" t="s">
        <v>648</v>
      </c>
      <c r="B876" t="s">
        <v>673</v>
      </c>
      <c r="C876" t="s">
        <v>55</v>
      </c>
      <c r="D876" t="s">
        <v>657</v>
      </c>
      <c r="E876" s="2">
        <v>45169</v>
      </c>
      <c r="F876">
        <v>0</v>
      </c>
    </row>
    <row r="877" spans="1:6" x14ac:dyDescent="0.35">
      <c r="A877" t="s">
        <v>648</v>
      </c>
      <c r="B877" t="s">
        <v>673</v>
      </c>
      <c r="C877" t="s">
        <v>55</v>
      </c>
      <c r="D877" t="s">
        <v>657</v>
      </c>
      <c r="E877" s="2">
        <v>45199</v>
      </c>
      <c r="F877">
        <v>0</v>
      </c>
    </row>
    <row r="878" spans="1:6" x14ac:dyDescent="0.35">
      <c r="A878" t="s">
        <v>648</v>
      </c>
      <c r="B878" t="s">
        <v>673</v>
      </c>
      <c r="C878" t="s">
        <v>55</v>
      </c>
      <c r="D878" t="s">
        <v>657</v>
      </c>
      <c r="E878" s="2">
        <v>45230</v>
      </c>
      <c r="F878">
        <v>1</v>
      </c>
    </row>
    <row r="879" spans="1:6" x14ac:dyDescent="0.35">
      <c r="A879" t="s">
        <v>648</v>
      </c>
      <c r="B879" t="s">
        <v>673</v>
      </c>
      <c r="C879" t="s">
        <v>55</v>
      </c>
      <c r="D879" t="s">
        <v>657</v>
      </c>
      <c r="E879" s="2">
        <v>45260</v>
      </c>
      <c r="F879">
        <v>1</v>
      </c>
    </row>
    <row r="880" spans="1:6" x14ac:dyDescent="0.35">
      <c r="A880" t="s">
        <v>648</v>
      </c>
      <c r="B880" t="s">
        <v>673</v>
      </c>
      <c r="C880" t="s">
        <v>55</v>
      </c>
      <c r="D880" t="s">
        <v>657</v>
      </c>
      <c r="E880" s="2">
        <v>45291</v>
      </c>
      <c r="F880">
        <v>2</v>
      </c>
    </row>
    <row r="881" spans="1:6" x14ac:dyDescent="0.35">
      <c r="A881" t="s">
        <v>648</v>
      </c>
      <c r="B881" t="s">
        <v>673</v>
      </c>
      <c r="C881" t="s">
        <v>55</v>
      </c>
      <c r="D881" t="s">
        <v>657</v>
      </c>
      <c r="E881" s="2">
        <v>45322</v>
      </c>
      <c r="F881">
        <v>2</v>
      </c>
    </row>
    <row r="882" spans="1:6" x14ac:dyDescent="0.35">
      <c r="A882" t="s">
        <v>648</v>
      </c>
      <c r="B882" t="s">
        <v>673</v>
      </c>
      <c r="C882" t="s">
        <v>55</v>
      </c>
      <c r="D882" t="s">
        <v>657</v>
      </c>
      <c r="E882" s="2">
        <v>45351</v>
      </c>
      <c r="F882">
        <v>3</v>
      </c>
    </row>
    <row r="883" spans="1:6" x14ac:dyDescent="0.35">
      <c r="A883" t="s">
        <v>648</v>
      </c>
      <c r="B883" t="s">
        <v>673</v>
      </c>
      <c r="C883" t="s">
        <v>55</v>
      </c>
      <c r="D883" t="s">
        <v>657</v>
      </c>
      <c r="E883" s="2">
        <v>45382</v>
      </c>
      <c r="F883">
        <v>4</v>
      </c>
    </row>
    <row r="884" spans="1:6" x14ac:dyDescent="0.35">
      <c r="A884" t="s">
        <v>648</v>
      </c>
      <c r="B884" t="s">
        <v>673</v>
      </c>
      <c r="C884" t="s">
        <v>55</v>
      </c>
      <c r="D884" t="s">
        <v>658</v>
      </c>
      <c r="E884" s="2">
        <v>45046</v>
      </c>
      <c r="F884">
        <v>0</v>
      </c>
    </row>
    <row r="885" spans="1:6" x14ac:dyDescent="0.35">
      <c r="A885" t="s">
        <v>648</v>
      </c>
      <c r="B885" t="s">
        <v>673</v>
      </c>
      <c r="C885" t="s">
        <v>55</v>
      </c>
      <c r="D885" t="s">
        <v>658</v>
      </c>
      <c r="E885" s="2">
        <v>45077</v>
      </c>
      <c r="F885">
        <v>0</v>
      </c>
    </row>
    <row r="886" spans="1:6" x14ac:dyDescent="0.35">
      <c r="A886" t="s">
        <v>648</v>
      </c>
      <c r="B886" t="s">
        <v>673</v>
      </c>
      <c r="C886" t="s">
        <v>55</v>
      </c>
      <c r="D886" t="s">
        <v>658</v>
      </c>
      <c r="E886" s="2">
        <v>45107</v>
      </c>
      <c r="F886">
        <v>0</v>
      </c>
    </row>
    <row r="887" spans="1:6" x14ac:dyDescent="0.35">
      <c r="A887" t="s">
        <v>648</v>
      </c>
      <c r="B887" t="s">
        <v>673</v>
      </c>
      <c r="C887" t="s">
        <v>55</v>
      </c>
      <c r="D887" t="s">
        <v>658</v>
      </c>
      <c r="E887" s="2">
        <v>45138</v>
      </c>
      <c r="F887">
        <v>0</v>
      </c>
    </row>
    <row r="888" spans="1:6" x14ac:dyDescent="0.35">
      <c r="A888" t="s">
        <v>648</v>
      </c>
      <c r="B888" t="s">
        <v>673</v>
      </c>
      <c r="C888" t="s">
        <v>55</v>
      </c>
      <c r="D888" t="s">
        <v>658</v>
      </c>
      <c r="E888" s="2">
        <v>45169</v>
      </c>
      <c r="F888">
        <v>0</v>
      </c>
    </row>
    <row r="889" spans="1:6" x14ac:dyDescent="0.35">
      <c r="A889" t="s">
        <v>648</v>
      </c>
      <c r="B889" t="s">
        <v>673</v>
      </c>
      <c r="C889" t="s">
        <v>55</v>
      </c>
      <c r="D889" t="s">
        <v>658</v>
      </c>
      <c r="E889" s="2">
        <v>45199</v>
      </c>
      <c r="F889">
        <v>54</v>
      </c>
    </row>
    <row r="890" spans="1:6" x14ac:dyDescent="0.35">
      <c r="A890" t="s">
        <v>648</v>
      </c>
      <c r="B890" t="s">
        <v>673</v>
      </c>
      <c r="C890" t="s">
        <v>55</v>
      </c>
      <c r="D890" t="s">
        <v>658</v>
      </c>
      <c r="E890" s="2">
        <v>45230</v>
      </c>
      <c r="F890">
        <v>149</v>
      </c>
    </row>
    <row r="891" spans="1:6" x14ac:dyDescent="0.35">
      <c r="A891" t="s">
        <v>648</v>
      </c>
      <c r="B891" t="s">
        <v>673</v>
      </c>
      <c r="C891" t="s">
        <v>55</v>
      </c>
      <c r="D891" t="s">
        <v>658</v>
      </c>
      <c r="E891" s="2">
        <v>45260</v>
      </c>
      <c r="F891">
        <v>182</v>
      </c>
    </row>
    <row r="892" spans="1:6" x14ac:dyDescent="0.35">
      <c r="A892" t="s">
        <v>648</v>
      </c>
      <c r="B892" t="s">
        <v>673</v>
      </c>
      <c r="C892" t="s">
        <v>55</v>
      </c>
      <c r="D892" t="s">
        <v>658</v>
      </c>
      <c r="E892" s="2">
        <v>45291</v>
      </c>
      <c r="F892">
        <v>147</v>
      </c>
    </row>
    <row r="893" spans="1:6" x14ac:dyDescent="0.35">
      <c r="A893" t="s">
        <v>648</v>
      </c>
      <c r="B893" t="s">
        <v>673</v>
      </c>
      <c r="C893" t="s">
        <v>55</v>
      </c>
      <c r="D893" t="s">
        <v>658</v>
      </c>
      <c r="E893" s="2">
        <v>45322</v>
      </c>
      <c r="F893">
        <v>236</v>
      </c>
    </row>
    <row r="894" spans="1:6" x14ac:dyDescent="0.35">
      <c r="A894" t="s">
        <v>648</v>
      </c>
      <c r="B894" t="s">
        <v>673</v>
      </c>
      <c r="C894" t="s">
        <v>55</v>
      </c>
      <c r="D894" t="s">
        <v>658</v>
      </c>
      <c r="E894" s="2">
        <v>45351</v>
      </c>
      <c r="F894">
        <v>224</v>
      </c>
    </row>
    <row r="895" spans="1:6" x14ac:dyDescent="0.35">
      <c r="A895" t="s">
        <v>648</v>
      </c>
      <c r="B895" t="s">
        <v>673</v>
      </c>
      <c r="C895" t="s">
        <v>55</v>
      </c>
      <c r="D895" t="s">
        <v>658</v>
      </c>
      <c r="E895" s="2">
        <v>45382</v>
      </c>
      <c r="F895">
        <v>252</v>
      </c>
    </row>
    <row r="896" spans="1:6" x14ac:dyDescent="0.35">
      <c r="A896" t="s">
        <v>648</v>
      </c>
      <c r="B896" t="s">
        <v>673</v>
      </c>
      <c r="C896" t="s">
        <v>55</v>
      </c>
      <c r="D896" t="s">
        <v>563</v>
      </c>
      <c r="E896" s="2">
        <v>45046</v>
      </c>
      <c r="F896">
        <v>0</v>
      </c>
    </row>
    <row r="897" spans="1:6" x14ac:dyDescent="0.35">
      <c r="A897" t="s">
        <v>648</v>
      </c>
      <c r="B897" t="s">
        <v>673</v>
      </c>
      <c r="C897" t="s">
        <v>55</v>
      </c>
      <c r="D897" t="s">
        <v>563</v>
      </c>
      <c r="E897" s="2">
        <v>45077</v>
      </c>
      <c r="F897">
        <v>0</v>
      </c>
    </row>
    <row r="898" spans="1:6" x14ac:dyDescent="0.35">
      <c r="A898" t="s">
        <v>648</v>
      </c>
      <c r="B898" t="s">
        <v>673</v>
      </c>
      <c r="C898" t="s">
        <v>55</v>
      </c>
      <c r="D898" t="s">
        <v>563</v>
      </c>
      <c r="E898" s="2">
        <v>45107</v>
      </c>
      <c r="F898">
        <v>0</v>
      </c>
    </row>
    <row r="899" spans="1:6" x14ac:dyDescent="0.35">
      <c r="A899" t="s">
        <v>648</v>
      </c>
      <c r="B899" t="s">
        <v>673</v>
      </c>
      <c r="C899" t="s">
        <v>55</v>
      </c>
      <c r="D899" t="s">
        <v>563</v>
      </c>
      <c r="E899" s="2">
        <v>45138</v>
      </c>
      <c r="F899">
        <v>0</v>
      </c>
    </row>
    <row r="900" spans="1:6" x14ac:dyDescent="0.35">
      <c r="A900" t="s">
        <v>648</v>
      </c>
      <c r="B900" t="s">
        <v>673</v>
      </c>
      <c r="C900" t="s">
        <v>55</v>
      </c>
      <c r="D900" t="s">
        <v>563</v>
      </c>
      <c r="E900" s="2">
        <v>45169</v>
      </c>
      <c r="F900">
        <v>0</v>
      </c>
    </row>
    <row r="901" spans="1:6" x14ac:dyDescent="0.35">
      <c r="A901" t="s">
        <v>648</v>
      </c>
      <c r="B901" t="s">
        <v>673</v>
      </c>
      <c r="C901" t="s">
        <v>55</v>
      </c>
      <c r="D901" t="s">
        <v>563</v>
      </c>
      <c r="E901" s="2">
        <v>45199</v>
      </c>
      <c r="F901">
        <v>2123</v>
      </c>
    </row>
    <row r="902" spans="1:6" x14ac:dyDescent="0.35">
      <c r="A902" t="s">
        <v>648</v>
      </c>
      <c r="B902" t="s">
        <v>673</v>
      </c>
      <c r="C902" t="s">
        <v>55</v>
      </c>
      <c r="D902" t="s">
        <v>563</v>
      </c>
      <c r="E902" s="2">
        <v>45230</v>
      </c>
      <c r="F902">
        <v>6025</v>
      </c>
    </row>
    <row r="903" spans="1:6" x14ac:dyDescent="0.35">
      <c r="A903" t="s">
        <v>648</v>
      </c>
      <c r="B903" t="s">
        <v>673</v>
      </c>
      <c r="C903" t="s">
        <v>55</v>
      </c>
      <c r="D903" t="s">
        <v>563</v>
      </c>
      <c r="E903" s="2">
        <v>45260</v>
      </c>
      <c r="F903">
        <v>6146</v>
      </c>
    </row>
    <row r="904" spans="1:6" x14ac:dyDescent="0.35">
      <c r="A904" t="s">
        <v>648</v>
      </c>
      <c r="B904" t="s">
        <v>673</v>
      </c>
      <c r="C904" t="s">
        <v>55</v>
      </c>
      <c r="D904" t="s">
        <v>563</v>
      </c>
      <c r="E904" s="2">
        <v>45291</v>
      </c>
      <c r="F904">
        <v>6207</v>
      </c>
    </row>
    <row r="905" spans="1:6" x14ac:dyDescent="0.35">
      <c r="A905" t="s">
        <v>648</v>
      </c>
      <c r="B905" t="s">
        <v>673</v>
      </c>
      <c r="C905" t="s">
        <v>55</v>
      </c>
      <c r="D905" t="s">
        <v>563</v>
      </c>
      <c r="E905" s="2">
        <v>45322</v>
      </c>
      <c r="F905">
        <v>6169</v>
      </c>
    </row>
    <row r="906" spans="1:6" x14ac:dyDescent="0.35">
      <c r="A906" t="s">
        <v>648</v>
      </c>
      <c r="B906" t="s">
        <v>673</v>
      </c>
      <c r="C906" t="s">
        <v>55</v>
      </c>
      <c r="D906" t="s">
        <v>563</v>
      </c>
      <c r="E906" s="2">
        <v>45351</v>
      </c>
      <c r="F906">
        <v>6140</v>
      </c>
    </row>
    <row r="907" spans="1:6" x14ac:dyDescent="0.35">
      <c r="A907" t="s">
        <v>648</v>
      </c>
      <c r="B907" t="s">
        <v>673</v>
      </c>
      <c r="C907" t="s">
        <v>55</v>
      </c>
      <c r="D907" t="s">
        <v>563</v>
      </c>
      <c r="E907" s="2">
        <v>45382</v>
      </c>
      <c r="F907">
        <v>6109</v>
      </c>
    </row>
    <row r="908" spans="1:6" x14ac:dyDescent="0.35">
      <c r="A908" t="s">
        <v>648</v>
      </c>
      <c r="B908" t="s">
        <v>673</v>
      </c>
      <c r="C908" t="s">
        <v>55</v>
      </c>
      <c r="D908" t="s">
        <v>661</v>
      </c>
      <c r="E908" s="2">
        <v>45046</v>
      </c>
      <c r="F908">
        <v>26</v>
      </c>
    </row>
    <row r="909" spans="1:6" x14ac:dyDescent="0.35">
      <c r="A909" t="s">
        <v>648</v>
      </c>
      <c r="B909" t="s">
        <v>673</v>
      </c>
      <c r="C909" t="s">
        <v>55</v>
      </c>
      <c r="D909" t="s">
        <v>661</v>
      </c>
      <c r="E909" s="2">
        <v>45077</v>
      </c>
      <c r="F909">
        <v>26</v>
      </c>
    </row>
    <row r="910" spans="1:6" x14ac:dyDescent="0.35">
      <c r="A910" t="s">
        <v>648</v>
      </c>
      <c r="B910" t="s">
        <v>673</v>
      </c>
      <c r="C910" t="s">
        <v>55</v>
      </c>
      <c r="D910" t="s">
        <v>661</v>
      </c>
      <c r="E910" s="2">
        <v>45107</v>
      </c>
      <c r="F910">
        <v>26</v>
      </c>
    </row>
    <row r="911" spans="1:6" x14ac:dyDescent="0.35">
      <c r="A911" t="s">
        <v>648</v>
      </c>
      <c r="B911" t="s">
        <v>673</v>
      </c>
      <c r="C911" t="s">
        <v>55</v>
      </c>
      <c r="D911" t="s">
        <v>661</v>
      </c>
      <c r="E911" s="2">
        <v>45138</v>
      </c>
      <c r="F911">
        <v>25</v>
      </c>
    </row>
    <row r="912" spans="1:6" x14ac:dyDescent="0.35">
      <c r="A912" t="s">
        <v>648</v>
      </c>
      <c r="B912" t="s">
        <v>673</v>
      </c>
      <c r="C912" t="s">
        <v>55</v>
      </c>
      <c r="D912" t="s">
        <v>661</v>
      </c>
      <c r="E912" s="2">
        <v>45169</v>
      </c>
      <c r="F912">
        <v>25</v>
      </c>
    </row>
    <row r="913" spans="1:6" x14ac:dyDescent="0.35">
      <c r="A913" t="s">
        <v>648</v>
      </c>
      <c r="B913" t="s">
        <v>673</v>
      </c>
      <c r="C913" t="s">
        <v>55</v>
      </c>
      <c r="D913" t="s">
        <v>661</v>
      </c>
      <c r="E913" s="2">
        <v>45199</v>
      </c>
      <c r="F913">
        <v>18</v>
      </c>
    </row>
    <row r="914" spans="1:6" x14ac:dyDescent="0.35">
      <c r="A914" t="s">
        <v>648</v>
      </c>
      <c r="B914" t="s">
        <v>673</v>
      </c>
      <c r="C914" t="s">
        <v>55</v>
      </c>
      <c r="D914" t="s">
        <v>661</v>
      </c>
      <c r="E914" s="2">
        <v>45230</v>
      </c>
      <c r="F914">
        <v>12</v>
      </c>
    </row>
    <row r="915" spans="1:6" x14ac:dyDescent="0.35">
      <c r="A915" t="s">
        <v>648</v>
      </c>
      <c r="B915" t="s">
        <v>673</v>
      </c>
      <c r="C915" t="s">
        <v>55</v>
      </c>
      <c r="D915" t="s">
        <v>661</v>
      </c>
      <c r="E915" s="2">
        <v>45260</v>
      </c>
      <c r="F915">
        <v>11</v>
      </c>
    </row>
    <row r="916" spans="1:6" x14ac:dyDescent="0.35">
      <c r="A916" t="s">
        <v>648</v>
      </c>
      <c r="B916" t="s">
        <v>673</v>
      </c>
      <c r="C916" t="s">
        <v>55</v>
      </c>
      <c r="D916" t="s">
        <v>661</v>
      </c>
      <c r="E916" s="2">
        <v>45291</v>
      </c>
      <c r="F916">
        <v>12</v>
      </c>
    </row>
    <row r="917" spans="1:6" x14ac:dyDescent="0.35">
      <c r="A917" t="s">
        <v>648</v>
      </c>
      <c r="B917" t="s">
        <v>673</v>
      </c>
      <c r="C917" t="s">
        <v>55</v>
      </c>
      <c r="D917" t="s">
        <v>661</v>
      </c>
      <c r="E917" s="2">
        <v>45322</v>
      </c>
      <c r="F917">
        <v>11</v>
      </c>
    </row>
    <row r="918" spans="1:6" x14ac:dyDescent="0.35">
      <c r="A918" t="s">
        <v>648</v>
      </c>
      <c r="B918" t="s">
        <v>673</v>
      </c>
      <c r="C918" t="s">
        <v>55</v>
      </c>
      <c r="D918" t="s">
        <v>661</v>
      </c>
      <c r="E918" s="2">
        <v>45351</v>
      </c>
      <c r="F918">
        <v>12</v>
      </c>
    </row>
    <row r="919" spans="1:6" x14ac:dyDescent="0.35">
      <c r="A919" t="s">
        <v>648</v>
      </c>
      <c r="B919" t="s">
        <v>673</v>
      </c>
      <c r="C919" t="s">
        <v>55</v>
      </c>
      <c r="D919" t="s">
        <v>661</v>
      </c>
      <c r="E919" s="2">
        <v>45382</v>
      </c>
      <c r="F919">
        <v>11</v>
      </c>
    </row>
    <row r="920" spans="1:6" x14ac:dyDescent="0.35">
      <c r="A920" t="s">
        <v>648</v>
      </c>
      <c r="B920" t="s">
        <v>654</v>
      </c>
      <c r="C920" t="s">
        <v>55</v>
      </c>
      <c r="D920" t="s">
        <v>564</v>
      </c>
      <c r="E920" s="2">
        <v>45046</v>
      </c>
      <c r="F920">
        <v>5371</v>
      </c>
    </row>
    <row r="921" spans="1:6" x14ac:dyDescent="0.35">
      <c r="A921" t="s">
        <v>648</v>
      </c>
      <c r="B921" t="s">
        <v>654</v>
      </c>
      <c r="C921" t="s">
        <v>55</v>
      </c>
      <c r="D921" t="s">
        <v>564</v>
      </c>
      <c r="E921" s="2">
        <v>45077</v>
      </c>
      <c r="F921">
        <v>4023</v>
      </c>
    </row>
    <row r="922" spans="1:6" x14ac:dyDescent="0.35">
      <c r="A922" t="s">
        <v>648</v>
      </c>
      <c r="B922" t="s">
        <v>654</v>
      </c>
      <c r="C922" t="s">
        <v>55</v>
      </c>
      <c r="D922" t="s">
        <v>564</v>
      </c>
      <c r="E922" s="2">
        <v>45107</v>
      </c>
      <c r="F922">
        <v>5512</v>
      </c>
    </row>
    <row r="923" spans="1:6" x14ac:dyDescent="0.35">
      <c r="A923" t="s">
        <v>648</v>
      </c>
      <c r="B923" t="s">
        <v>654</v>
      </c>
      <c r="C923" t="s">
        <v>55</v>
      </c>
      <c r="D923" t="s">
        <v>564</v>
      </c>
      <c r="E923" s="2">
        <v>45138</v>
      </c>
      <c r="F923">
        <v>5064</v>
      </c>
    </row>
    <row r="924" spans="1:6" x14ac:dyDescent="0.35">
      <c r="A924" t="s">
        <v>648</v>
      </c>
      <c r="B924" t="s">
        <v>654</v>
      </c>
      <c r="C924" t="s">
        <v>55</v>
      </c>
      <c r="D924" t="s">
        <v>564</v>
      </c>
      <c r="E924" s="2">
        <v>45169</v>
      </c>
      <c r="F924">
        <v>5928</v>
      </c>
    </row>
    <row r="925" spans="1:6" x14ac:dyDescent="0.35">
      <c r="A925" t="s">
        <v>648</v>
      </c>
      <c r="B925" t="s">
        <v>654</v>
      </c>
      <c r="C925" t="s">
        <v>55</v>
      </c>
      <c r="D925" t="s">
        <v>564</v>
      </c>
      <c r="E925" s="2">
        <v>45199</v>
      </c>
      <c r="F925">
        <v>5928</v>
      </c>
    </row>
    <row r="926" spans="1:6" x14ac:dyDescent="0.35">
      <c r="A926" t="s">
        <v>648</v>
      </c>
      <c r="B926" t="s">
        <v>654</v>
      </c>
      <c r="C926" t="s">
        <v>55</v>
      </c>
      <c r="D926" t="s">
        <v>564</v>
      </c>
      <c r="E926" s="2">
        <v>45230</v>
      </c>
      <c r="F926">
        <v>5522</v>
      </c>
    </row>
    <row r="927" spans="1:6" x14ac:dyDescent="0.35">
      <c r="A927" t="s">
        <v>648</v>
      </c>
      <c r="B927" t="s">
        <v>654</v>
      </c>
      <c r="C927" t="s">
        <v>55</v>
      </c>
      <c r="D927" t="s">
        <v>564</v>
      </c>
      <c r="E927" s="2">
        <v>45260</v>
      </c>
      <c r="F927">
        <v>5355</v>
      </c>
    </row>
    <row r="928" spans="1:6" x14ac:dyDescent="0.35">
      <c r="A928" t="s">
        <v>648</v>
      </c>
      <c r="B928" t="s">
        <v>654</v>
      </c>
      <c r="C928" t="s">
        <v>55</v>
      </c>
      <c r="D928" t="s">
        <v>564</v>
      </c>
      <c r="E928" s="2">
        <v>45291</v>
      </c>
      <c r="F928">
        <v>5428</v>
      </c>
    </row>
    <row r="929" spans="1:6" x14ac:dyDescent="0.35">
      <c r="A929" t="s">
        <v>648</v>
      </c>
      <c r="B929" t="s">
        <v>654</v>
      </c>
      <c r="C929" t="s">
        <v>55</v>
      </c>
      <c r="D929" t="s">
        <v>564</v>
      </c>
      <c r="E929" s="2">
        <v>45322</v>
      </c>
      <c r="F929">
        <v>5303</v>
      </c>
    </row>
    <row r="930" spans="1:6" x14ac:dyDescent="0.35">
      <c r="A930" t="s">
        <v>648</v>
      </c>
      <c r="B930" t="s">
        <v>654</v>
      </c>
      <c r="C930" t="s">
        <v>55</v>
      </c>
      <c r="D930" t="s">
        <v>564</v>
      </c>
      <c r="E930" s="2">
        <v>45351</v>
      </c>
      <c r="F930">
        <v>5188</v>
      </c>
    </row>
    <row r="931" spans="1:6" x14ac:dyDescent="0.35">
      <c r="A931" t="s">
        <v>648</v>
      </c>
      <c r="B931" t="s">
        <v>654</v>
      </c>
      <c r="C931" t="s">
        <v>55</v>
      </c>
      <c r="D931" t="s">
        <v>564</v>
      </c>
      <c r="E931" s="2">
        <v>45382</v>
      </c>
      <c r="F931">
        <v>5114</v>
      </c>
    </row>
    <row r="932" spans="1:6" x14ac:dyDescent="0.35">
      <c r="A932" t="s">
        <v>648</v>
      </c>
      <c r="B932" t="s">
        <v>654</v>
      </c>
      <c r="C932" t="s">
        <v>55</v>
      </c>
      <c r="D932" t="s">
        <v>655</v>
      </c>
      <c r="E932" s="2">
        <v>45046</v>
      </c>
      <c r="F932">
        <v>1</v>
      </c>
    </row>
    <row r="933" spans="1:6" x14ac:dyDescent="0.35">
      <c r="A933" t="s">
        <v>648</v>
      </c>
      <c r="B933" t="s">
        <v>654</v>
      </c>
      <c r="C933" t="s">
        <v>55</v>
      </c>
      <c r="D933" t="s">
        <v>655</v>
      </c>
      <c r="E933" s="2">
        <v>45077</v>
      </c>
      <c r="F933">
        <v>1</v>
      </c>
    </row>
    <row r="934" spans="1:6" x14ac:dyDescent="0.35">
      <c r="A934" t="s">
        <v>648</v>
      </c>
      <c r="B934" t="s">
        <v>654</v>
      </c>
      <c r="C934" t="s">
        <v>55</v>
      </c>
      <c r="D934" t="s">
        <v>655</v>
      </c>
      <c r="E934" s="2">
        <v>45107</v>
      </c>
      <c r="F934">
        <v>1</v>
      </c>
    </row>
    <row r="935" spans="1:6" x14ac:dyDescent="0.35">
      <c r="A935" t="s">
        <v>648</v>
      </c>
      <c r="B935" t="s">
        <v>654</v>
      </c>
      <c r="C935" t="s">
        <v>55</v>
      </c>
      <c r="D935" t="s">
        <v>655</v>
      </c>
      <c r="E935" s="2">
        <v>45138</v>
      </c>
      <c r="F935">
        <v>2</v>
      </c>
    </row>
    <row r="936" spans="1:6" x14ac:dyDescent="0.35">
      <c r="A936" t="s">
        <v>648</v>
      </c>
      <c r="B936" t="s">
        <v>654</v>
      </c>
      <c r="C936" t="s">
        <v>55</v>
      </c>
      <c r="D936" t="s">
        <v>655</v>
      </c>
      <c r="E936" s="2">
        <v>45169</v>
      </c>
      <c r="F936">
        <v>2</v>
      </c>
    </row>
    <row r="937" spans="1:6" x14ac:dyDescent="0.35">
      <c r="A937" t="s">
        <v>648</v>
      </c>
      <c r="B937" t="s">
        <v>654</v>
      </c>
      <c r="C937" t="s">
        <v>55</v>
      </c>
      <c r="D937" t="s">
        <v>655</v>
      </c>
      <c r="E937" s="2">
        <v>45199</v>
      </c>
      <c r="F937">
        <v>86</v>
      </c>
    </row>
    <row r="938" spans="1:6" x14ac:dyDescent="0.35">
      <c r="A938" t="s">
        <v>648</v>
      </c>
      <c r="B938" t="s">
        <v>654</v>
      </c>
      <c r="C938" t="s">
        <v>55</v>
      </c>
      <c r="D938" t="s">
        <v>655</v>
      </c>
      <c r="E938" s="2">
        <v>45230</v>
      </c>
      <c r="F938">
        <v>364</v>
      </c>
    </row>
    <row r="939" spans="1:6" x14ac:dyDescent="0.35">
      <c r="A939" t="s">
        <v>648</v>
      </c>
      <c r="B939" t="s">
        <v>654</v>
      </c>
      <c r="C939" t="s">
        <v>55</v>
      </c>
      <c r="D939" t="s">
        <v>655</v>
      </c>
      <c r="E939" s="2">
        <v>45260</v>
      </c>
      <c r="F939">
        <v>440</v>
      </c>
    </row>
    <row r="940" spans="1:6" x14ac:dyDescent="0.35">
      <c r="A940" t="s">
        <v>648</v>
      </c>
      <c r="B940" t="s">
        <v>654</v>
      </c>
      <c r="C940" t="s">
        <v>55</v>
      </c>
      <c r="D940" t="s">
        <v>655</v>
      </c>
      <c r="E940" s="2">
        <v>45291</v>
      </c>
      <c r="F940">
        <v>483</v>
      </c>
    </row>
    <row r="941" spans="1:6" x14ac:dyDescent="0.35">
      <c r="A941" t="s">
        <v>648</v>
      </c>
      <c r="B941" t="s">
        <v>654</v>
      </c>
      <c r="C941" t="s">
        <v>55</v>
      </c>
      <c r="D941" t="s">
        <v>655</v>
      </c>
      <c r="E941" s="2">
        <v>45322</v>
      </c>
      <c r="F941">
        <v>555</v>
      </c>
    </row>
    <row r="942" spans="1:6" x14ac:dyDescent="0.35">
      <c r="A942" t="s">
        <v>648</v>
      </c>
      <c r="B942" t="s">
        <v>654</v>
      </c>
      <c r="C942" t="s">
        <v>55</v>
      </c>
      <c r="D942" t="s">
        <v>655</v>
      </c>
      <c r="E942" s="2">
        <v>45351</v>
      </c>
      <c r="F942">
        <v>682</v>
      </c>
    </row>
    <row r="943" spans="1:6" x14ac:dyDescent="0.35">
      <c r="A943" t="s">
        <v>648</v>
      </c>
      <c r="B943" t="s">
        <v>654</v>
      </c>
      <c r="C943" t="s">
        <v>55</v>
      </c>
      <c r="D943" t="s">
        <v>655</v>
      </c>
      <c r="E943" s="2">
        <v>45382</v>
      </c>
      <c r="F943">
        <v>793</v>
      </c>
    </row>
    <row r="944" spans="1:6" x14ac:dyDescent="0.35">
      <c r="A944" t="s">
        <v>648</v>
      </c>
      <c r="B944" t="s">
        <v>654</v>
      </c>
      <c r="C944" t="s">
        <v>55</v>
      </c>
      <c r="D944" t="s">
        <v>657</v>
      </c>
      <c r="E944" s="2">
        <v>45046</v>
      </c>
      <c r="F944">
        <v>0</v>
      </c>
    </row>
    <row r="945" spans="1:6" x14ac:dyDescent="0.35">
      <c r="A945" t="s">
        <v>648</v>
      </c>
      <c r="B945" t="s">
        <v>654</v>
      </c>
      <c r="C945" t="s">
        <v>55</v>
      </c>
      <c r="D945" t="s">
        <v>657</v>
      </c>
      <c r="E945" s="2">
        <v>45077</v>
      </c>
      <c r="F945">
        <v>0</v>
      </c>
    </row>
    <row r="946" spans="1:6" x14ac:dyDescent="0.35">
      <c r="A946" t="s">
        <v>648</v>
      </c>
      <c r="B946" t="s">
        <v>654</v>
      </c>
      <c r="C946" t="s">
        <v>55</v>
      </c>
      <c r="D946" t="s">
        <v>657</v>
      </c>
      <c r="E946" s="2">
        <v>45107</v>
      </c>
      <c r="F946">
        <v>0</v>
      </c>
    </row>
    <row r="947" spans="1:6" x14ac:dyDescent="0.35">
      <c r="A947" t="s">
        <v>648</v>
      </c>
      <c r="B947" t="s">
        <v>654</v>
      </c>
      <c r="C947" t="s">
        <v>55</v>
      </c>
      <c r="D947" t="s">
        <v>657</v>
      </c>
      <c r="E947" s="2">
        <v>45138</v>
      </c>
      <c r="F947">
        <v>0</v>
      </c>
    </row>
    <row r="948" spans="1:6" x14ac:dyDescent="0.35">
      <c r="A948" t="s">
        <v>648</v>
      </c>
      <c r="B948" t="s">
        <v>654</v>
      </c>
      <c r="C948" t="s">
        <v>55</v>
      </c>
      <c r="D948" t="s">
        <v>657</v>
      </c>
      <c r="E948" s="2">
        <v>45169</v>
      </c>
      <c r="F948">
        <v>0</v>
      </c>
    </row>
    <row r="949" spans="1:6" x14ac:dyDescent="0.35">
      <c r="A949" t="s">
        <v>648</v>
      </c>
      <c r="B949" t="s">
        <v>654</v>
      </c>
      <c r="C949" t="s">
        <v>55</v>
      </c>
      <c r="D949" t="s">
        <v>657</v>
      </c>
      <c r="E949" s="2">
        <v>45199</v>
      </c>
      <c r="F949">
        <v>0</v>
      </c>
    </row>
    <row r="950" spans="1:6" x14ac:dyDescent="0.35">
      <c r="A950" t="s">
        <v>648</v>
      </c>
      <c r="B950" t="s">
        <v>654</v>
      </c>
      <c r="C950" t="s">
        <v>55</v>
      </c>
      <c r="D950" t="s">
        <v>657</v>
      </c>
      <c r="E950" s="2">
        <v>45230</v>
      </c>
      <c r="F950">
        <v>2</v>
      </c>
    </row>
    <row r="951" spans="1:6" x14ac:dyDescent="0.35">
      <c r="A951" t="s">
        <v>648</v>
      </c>
      <c r="B951" t="s">
        <v>654</v>
      </c>
      <c r="C951" t="s">
        <v>55</v>
      </c>
      <c r="D951" t="s">
        <v>657</v>
      </c>
      <c r="E951" s="2">
        <v>45260</v>
      </c>
      <c r="F951">
        <v>5</v>
      </c>
    </row>
    <row r="952" spans="1:6" x14ac:dyDescent="0.35">
      <c r="A952" t="s">
        <v>648</v>
      </c>
      <c r="B952" t="s">
        <v>654</v>
      </c>
      <c r="C952" t="s">
        <v>55</v>
      </c>
      <c r="D952" t="s">
        <v>657</v>
      </c>
      <c r="E952" s="2">
        <v>45291</v>
      </c>
      <c r="F952">
        <v>5</v>
      </c>
    </row>
    <row r="953" spans="1:6" x14ac:dyDescent="0.35">
      <c r="A953" t="s">
        <v>648</v>
      </c>
      <c r="B953" t="s">
        <v>654</v>
      </c>
      <c r="C953" t="s">
        <v>55</v>
      </c>
      <c r="D953" t="s">
        <v>657</v>
      </c>
      <c r="E953" s="2">
        <v>45322</v>
      </c>
      <c r="F953">
        <v>6</v>
      </c>
    </row>
    <row r="954" spans="1:6" x14ac:dyDescent="0.35">
      <c r="A954" t="s">
        <v>648</v>
      </c>
      <c r="B954" t="s">
        <v>654</v>
      </c>
      <c r="C954" t="s">
        <v>55</v>
      </c>
      <c r="D954" t="s">
        <v>657</v>
      </c>
      <c r="E954" s="2">
        <v>45351</v>
      </c>
      <c r="F954">
        <v>8</v>
      </c>
    </row>
    <row r="955" spans="1:6" x14ac:dyDescent="0.35">
      <c r="A955" t="s">
        <v>648</v>
      </c>
      <c r="B955" t="s">
        <v>654</v>
      </c>
      <c r="C955" t="s">
        <v>55</v>
      </c>
      <c r="D955" t="s">
        <v>657</v>
      </c>
      <c r="E955" s="2">
        <v>45382</v>
      </c>
      <c r="F955">
        <v>7</v>
      </c>
    </row>
    <row r="956" spans="1:6" x14ac:dyDescent="0.35">
      <c r="A956" t="s">
        <v>648</v>
      </c>
      <c r="B956" t="s">
        <v>654</v>
      </c>
      <c r="C956" t="s">
        <v>55</v>
      </c>
      <c r="D956" t="s">
        <v>658</v>
      </c>
      <c r="E956" s="2">
        <v>45046</v>
      </c>
      <c r="F956">
        <v>0</v>
      </c>
    </row>
    <row r="957" spans="1:6" x14ac:dyDescent="0.35">
      <c r="A957" t="s">
        <v>648</v>
      </c>
      <c r="B957" t="s">
        <v>654</v>
      </c>
      <c r="C957" t="s">
        <v>55</v>
      </c>
      <c r="D957" t="s">
        <v>658</v>
      </c>
      <c r="E957" s="2">
        <v>45077</v>
      </c>
      <c r="F957">
        <v>0</v>
      </c>
    </row>
    <row r="958" spans="1:6" x14ac:dyDescent="0.35">
      <c r="A958" t="s">
        <v>648</v>
      </c>
      <c r="B958" t="s">
        <v>654</v>
      </c>
      <c r="C958" t="s">
        <v>55</v>
      </c>
      <c r="D958" t="s">
        <v>658</v>
      </c>
      <c r="E958" s="2">
        <v>45107</v>
      </c>
      <c r="F958">
        <v>0</v>
      </c>
    </row>
    <row r="959" spans="1:6" x14ac:dyDescent="0.35">
      <c r="A959" t="s">
        <v>648</v>
      </c>
      <c r="B959" t="s">
        <v>654</v>
      </c>
      <c r="C959" t="s">
        <v>55</v>
      </c>
      <c r="D959" t="s">
        <v>658</v>
      </c>
      <c r="E959" s="2">
        <v>45138</v>
      </c>
      <c r="F959">
        <v>0</v>
      </c>
    </row>
    <row r="960" spans="1:6" x14ac:dyDescent="0.35">
      <c r="A960" t="s">
        <v>648</v>
      </c>
      <c r="B960" t="s">
        <v>654</v>
      </c>
      <c r="C960" t="s">
        <v>55</v>
      </c>
      <c r="D960" t="s">
        <v>658</v>
      </c>
      <c r="E960" s="2">
        <v>45169</v>
      </c>
      <c r="F960">
        <v>0</v>
      </c>
    </row>
    <row r="961" spans="1:6" x14ac:dyDescent="0.35">
      <c r="A961" t="s">
        <v>648</v>
      </c>
      <c r="B961" t="s">
        <v>654</v>
      </c>
      <c r="C961" t="s">
        <v>55</v>
      </c>
      <c r="D961" t="s">
        <v>658</v>
      </c>
      <c r="E961" s="2">
        <v>45199</v>
      </c>
      <c r="F961">
        <v>213</v>
      </c>
    </row>
    <row r="962" spans="1:6" x14ac:dyDescent="0.35">
      <c r="A962" t="s">
        <v>648</v>
      </c>
      <c r="B962" t="s">
        <v>654</v>
      </c>
      <c r="C962" t="s">
        <v>55</v>
      </c>
      <c r="D962" t="s">
        <v>658</v>
      </c>
      <c r="E962" s="2">
        <v>45230</v>
      </c>
      <c r="F962">
        <v>181</v>
      </c>
    </row>
    <row r="963" spans="1:6" x14ac:dyDescent="0.35">
      <c r="A963" t="s">
        <v>648</v>
      </c>
      <c r="B963" t="s">
        <v>654</v>
      </c>
      <c r="C963" t="s">
        <v>55</v>
      </c>
      <c r="D963" t="s">
        <v>658</v>
      </c>
      <c r="E963" s="2">
        <v>45260</v>
      </c>
      <c r="F963">
        <v>171</v>
      </c>
    </row>
    <row r="964" spans="1:6" x14ac:dyDescent="0.35">
      <c r="A964" t="s">
        <v>648</v>
      </c>
      <c r="B964" t="s">
        <v>654</v>
      </c>
      <c r="C964" t="s">
        <v>55</v>
      </c>
      <c r="D964" t="s">
        <v>658</v>
      </c>
      <c r="E964" s="2">
        <v>45291</v>
      </c>
      <c r="F964">
        <v>198</v>
      </c>
    </row>
    <row r="965" spans="1:6" x14ac:dyDescent="0.35">
      <c r="A965" t="s">
        <v>648</v>
      </c>
      <c r="B965" t="s">
        <v>654</v>
      </c>
      <c r="C965" t="s">
        <v>55</v>
      </c>
      <c r="D965" t="s">
        <v>658</v>
      </c>
      <c r="E965" s="2">
        <v>45322</v>
      </c>
      <c r="F965">
        <v>241</v>
      </c>
    </row>
    <row r="966" spans="1:6" x14ac:dyDescent="0.35">
      <c r="A966" t="s">
        <v>648</v>
      </c>
      <c r="B966" t="s">
        <v>654</v>
      </c>
      <c r="C966" t="s">
        <v>55</v>
      </c>
      <c r="D966" t="s">
        <v>658</v>
      </c>
      <c r="E966" s="2">
        <v>45351</v>
      </c>
      <c r="F966">
        <v>272</v>
      </c>
    </row>
    <row r="967" spans="1:6" x14ac:dyDescent="0.35">
      <c r="A967" t="s">
        <v>648</v>
      </c>
      <c r="B967" t="s">
        <v>654</v>
      </c>
      <c r="C967" t="s">
        <v>55</v>
      </c>
      <c r="D967" t="s">
        <v>658</v>
      </c>
      <c r="E967" s="2">
        <v>45382</v>
      </c>
      <c r="F967">
        <v>311</v>
      </c>
    </row>
    <row r="968" spans="1:6" x14ac:dyDescent="0.35">
      <c r="A968" t="s">
        <v>648</v>
      </c>
      <c r="B968" t="s">
        <v>654</v>
      </c>
      <c r="C968" t="s">
        <v>55</v>
      </c>
      <c r="D968" t="s">
        <v>563</v>
      </c>
      <c r="E968" s="2">
        <v>45046</v>
      </c>
      <c r="F968">
        <v>0</v>
      </c>
    </row>
    <row r="969" spans="1:6" x14ac:dyDescent="0.35">
      <c r="A969" t="s">
        <v>648</v>
      </c>
      <c r="B969" t="s">
        <v>654</v>
      </c>
      <c r="C969" t="s">
        <v>55</v>
      </c>
      <c r="D969" t="s">
        <v>563</v>
      </c>
      <c r="E969" s="2">
        <v>45077</v>
      </c>
      <c r="F969">
        <v>0</v>
      </c>
    </row>
    <row r="970" spans="1:6" x14ac:dyDescent="0.35">
      <c r="A970" t="s">
        <v>648</v>
      </c>
      <c r="B970" t="s">
        <v>654</v>
      </c>
      <c r="C970" t="s">
        <v>55</v>
      </c>
      <c r="D970" t="s">
        <v>563</v>
      </c>
      <c r="E970" s="2">
        <v>45107</v>
      </c>
      <c r="F970">
        <v>0</v>
      </c>
    </row>
    <row r="971" spans="1:6" x14ac:dyDescent="0.35">
      <c r="A971" t="s">
        <v>648</v>
      </c>
      <c r="B971" t="s">
        <v>654</v>
      </c>
      <c r="C971" t="s">
        <v>55</v>
      </c>
      <c r="D971" t="s">
        <v>563</v>
      </c>
      <c r="E971" s="2">
        <v>45138</v>
      </c>
      <c r="F971">
        <v>0</v>
      </c>
    </row>
    <row r="972" spans="1:6" x14ac:dyDescent="0.35">
      <c r="A972" t="s">
        <v>648</v>
      </c>
      <c r="B972" t="s">
        <v>654</v>
      </c>
      <c r="C972" t="s">
        <v>55</v>
      </c>
      <c r="D972" t="s">
        <v>563</v>
      </c>
      <c r="E972" s="2">
        <v>45169</v>
      </c>
      <c r="F972">
        <v>0</v>
      </c>
    </row>
    <row r="973" spans="1:6" x14ac:dyDescent="0.35">
      <c r="A973" t="s">
        <v>648</v>
      </c>
      <c r="B973" t="s">
        <v>654</v>
      </c>
      <c r="C973" t="s">
        <v>55</v>
      </c>
      <c r="D973" t="s">
        <v>563</v>
      </c>
      <c r="E973" s="2">
        <v>45199</v>
      </c>
      <c r="F973">
        <v>1073</v>
      </c>
    </row>
    <row r="974" spans="1:6" x14ac:dyDescent="0.35">
      <c r="A974" t="s">
        <v>648</v>
      </c>
      <c r="B974" t="s">
        <v>654</v>
      </c>
      <c r="C974" t="s">
        <v>55</v>
      </c>
      <c r="D974" t="s">
        <v>563</v>
      </c>
      <c r="E974" s="2">
        <v>45230</v>
      </c>
      <c r="F974">
        <v>3855</v>
      </c>
    </row>
    <row r="975" spans="1:6" x14ac:dyDescent="0.35">
      <c r="A975" t="s">
        <v>648</v>
      </c>
      <c r="B975" t="s">
        <v>654</v>
      </c>
      <c r="C975" t="s">
        <v>55</v>
      </c>
      <c r="D975" t="s">
        <v>563</v>
      </c>
      <c r="E975" s="2">
        <v>45260</v>
      </c>
      <c r="F975">
        <v>4249</v>
      </c>
    </row>
    <row r="976" spans="1:6" x14ac:dyDescent="0.35">
      <c r="A976" t="s">
        <v>648</v>
      </c>
      <c r="B976" t="s">
        <v>654</v>
      </c>
      <c r="C976" t="s">
        <v>55</v>
      </c>
      <c r="D976" t="s">
        <v>563</v>
      </c>
      <c r="E976" s="2">
        <v>45291</v>
      </c>
      <c r="F976">
        <v>4369</v>
      </c>
    </row>
    <row r="977" spans="1:6" x14ac:dyDescent="0.35">
      <c r="A977" t="s">
        <v>648</v>
      </c>
      <c r="B977" t="s">
        <v>654</v>
      </c>
      <c r="C977" t="s">
        <v>55</v>
      </c>
      <c r="D977" t="s">
        <v>563</v>
      </c>
      <c r="E977" s="2">
        <v>45322</v>
      </c>
      <c r="F977">
        <v>4395</v>
      </c>
    </row>
    <row r="978" spans="1:6" x14ac:dyDescent="0.35">
      <c r="A978" t="s">
        <v>648</v>
      </c>
      <c r="B978" t="s">
        <v>654</v>
      </c>
      <c r="C978" t="s">
        <v>55</v>
      </c>
      <c r="D978" t="s">
        <v>563</v>
      </c>
      <c r="E978" s="2">
        <v>45351</v>
      </c>
      <c r="F978">
        <v>4431</v>
      </c>
    </row>
    <row r="979" spans="1:6" x14ac:dyDescent="0.35">
      <c r="A979" t="s">
        <v>648</v>
      </c>
      <c r="B979" t="s">
        <v>654</v>
      </c>
      <c r="C979" t="s">
        <v>55</v>
      </c>
      <c r="D979" t="s">
        <v>563</v>
      </c>
      <c r="E979" s="2">
        <v>45382</v>
      </c>
      <c r="F979">
        <v>4472</v>
      </c>
    </row>
    <row r="980" spans="1:6" x14ac:dyDescent="0.35">
      <c r="A980" t="s">
        <v>648</v>
      </c>
      <c r="B980" t="s">
        <v>654</v>
      </c>
      <c r="C980" t="s">
        <v>55</v>
      </c>
      <c r="D980" t="s">
        <v>661</v>
      </c>
      <c r="E980" s="2">
        <v>45046</v>
      </c>
      <c r="F980">
        <v>16</v>
      </c>
    </row>
    <row r="981" spans="1:6" x14ac:dyDescent="0.35">
      <c r="A981" t="s">
        <v>648</v>
      </c>
      <c r="B981" t="s">
        <v>654</v>
      </c>
      <c r="C981" t="s">
        <v>55</v>
      </c>
      <c r="D981" t="s">
        <v>661</v>
      </c>
      <c r="E981" s="2">
        <v>45077</v>
      </c>
      <c r="F981">
        <v>12</v>
      </c>
    </row>
    <row r="982" spans="1:6" x14ac:dyDescent="0.35">
      <c r="A982" t="s">
        <v>648</v>
      </c>
      <c r="B982" t="s">
        <v>654</v>
      </c>
      <c r="C982" t="s">
        <v>55</v>
      </c>
      <c r="D982" t="s">
        <v>661</v>
      </c>
      <c r="E982" s="2">
        <v>45107</v>
      </c>
      <c r="F982">
        <v>16</v>
      </c>
    </row>
    <row r="983" spans="1:6" x14ac:dyDescent="0.35">
      <c r="A983" t="s">
        <v>648</v>
      </c>
      <c r="B983" t="s">
        <v>654</v>
      </c>
      <c r="C983" t="s">
        <v>55</v>
      </c>
      <c r="D983" t="s">
        <v>661</v>
      </c>
      <c r="E983" s="2">
        <v>45138</v>
      </c>
      <c r="F983">
        <v>15</v>
      </c>
    </row>
    <row r="984" spans="1:6" x14ac:dyDescent="0.35">
      <c r="A984" t="s">
        <v>648</v>
      </c>
      <c r="B984" t="s">
        <v>654</v>
      </c>
      <c r="C984" t="s">
        <v>55</v>
      </c>
      <c r="D984" t="s">
        <v>661</v>
      </c>
      <c r="E984" s="2">
        <v>45169</v>
      </c>
      <c r="F984">
        <v>20</v>
      </c>
    </row>
    <row r="985" spans="1:6" x14ac:dyDescent="0.35">
      <c r="A985" t="s">
        <v>648</v>
      </c>
      <c r="B985" t="s">
        <v>654</v>
      </c>
      <c r="C985" t="s">
        <v>55</v>
      </c>
      <c r="D985" t="s">
        <v>661</v>
      </c>
      <c r="E985" s="2">
        <v>45199</v>
      </c>
      <c r="F985">
        <v>19</v>
      </c>
    </row>
    <row r="986" spans="1:6" x14ac:dyDescent="0.35">
      <c r="A986" t="s">
        <v>648</v>
      </c>
      <c r="B986" t="s">
        <v>654</v>
      </c>
      <c r="C986" t="s">
        <v>55</v>
      </c>
      <c r="D986" t="s">
        <v>661</v>
      </c>
      <c r="E986" s="2">
        <v>45230</v>
      </c>
      <c r="F986">
        <v>14</v>
      </c>
    </row>
    <row r="987" spans="1:6" x14ac:dyDescent="0.35">
      <c r="A987" t="s">
        <v>648</v>
      </c>
      <c r="B987" t="s">
        <v>654</v>
      </c>
      <c r="C987" t="s">
        <v>55</v>
      </c>
      <c r="D987" t="s">
        <v>661</v>
      </c>
      <c r="E987" s="2">
        <v>45260</v>
      </c>
      <c r="F987">
        <v>14</v>
      </c>
    </row>
    <row r="988" spans="1:6" x14ac:dyDescent="0.35">
      <c r="A988" t="s">
        <v>648</v>
      </c>
      <c r="B988" t="s">
        <v>654</v>
      </c>
      <c r="C988" t="s">
        <v>55</v>
      </c>
      <c r="D988" t="s">
        <v>661</v>
      </c>
      <c r="E988" s="2">
        <v>45291</v>
      </c>
      <c r="F988">
        <v>16</v>
      </c>
    </row>
    <row r="989" spans="1:6" x14ac:dyDescent="0.35">
      <c r="A989" t="s">
        <v>648</v>
      </c>
      <c r="B989" t="s">
        <v>654</v>
      </c>
      <c r="C989" t="s">
        <v>55</v>
      </c>
      <c r="D989" t="s">
        <v>661</v>
      </c>
      <c r="E989" s="2">
        <v>45322</v>
      </c>
      <c r="F989">
        <v>17</v>
      </c>
    </row>
    <row r="990" spans="1:6" x14ac:dyDescent="0.35">
      <c r="A990" t="s">
        <v>648</v>
      </c>
      <c r="B990" t="s">
        <v>654</v>
      </c>
      <c r="C990" t="s">
        <v>55</v>
      </c>
      <c r="D990" t="s">
        <v>661</v>
      </c>
      <c r="E990" s="2">
        <v>45351</v>
      </c>
      <c r="F990">
        <v>17</v>
      </c>
    </row>
    <row r="991" spans="1:6" x14ac:dyDescent="0.35">
      <c r="A991" t="s">
        <v>648</v>
      </c>
      <c r="B991" t="s">
        <v>654</v>
      </c>
      <c r="C991" t="s">
        <v>55</v>
      </c>
      <c r="D991" t="s">
        <v>661</v>
      </c>
      <c r="E991" s="2">
        <v>45382</v>
      </c>
      <c r="F991">
        <v>16</v>
      </c>
    </row>
    <row r="992" spans="1:6" x14ac:dyDescent="0.35">
      <c r="A992" t="s">
        <v>648</v>
      </c>
      <c r="B992" t="s">
        <v>674</v>
      </c>
      <c r="C992" t="s">
        <v>55</v>
      </c>
      <c r="D992" t="s">
        <v>564</v>
      </c>
      <c r="E992" s="2">
        <v>45046</v>
      </c>
      <c r="F992">
        <v>11787</v>
      </c>
    </row>
    <row r="993" spans="1:6" x14ac:dyDescent="0.35">
      <c r="A993" t="s">
        <v>648</v>
      </c>
      <c r="B993" t="s">
        <v>674</v>
      </c>
      <c r="C993" t="s">
        <v>55</v>
      </c>
      <c r="D993" t="s">
        <v>564</v>
      </c>
      <c r="E993" s="2">
        <v>45077</v>
      </c>
      <c r="F993">
        <v>11882</v>
      </c>
    </row>
    <row r="994" spans="1:6" x14ac:dyDescent="0.35">
      <c r="A994" t="s">
        <v>648</v>
      </c>
      <c r="B994" t="s">
        <v>674</v>
      </c>
      <c r="C994" t="s">
        <v>55</v>
      </c>
      <c r="D994" t="s">
        <v>564</v>
      </c>
      <c r="E994" s="2">
        <v>45107</v>
      </c>
      <c r="F994">
        <v>12981</v>
      </c>
    </row>
    <row r="995" spans="1:6" x14ac:dyDescent="0.35">
      <c r="A995" t="s">
        <v>648</v>
      </c>
      <c r="B995" t="s">
        <v>674</v>
      </c>
      <c r="C995" t="s">
        <v>55</v>
      </c>
      <c r="D995" t="s">
        <v>564</v>
      </c>
      <c r="E995" s="2">
        <v>45138</v>
      </c>
      <c r="F995">
        <v>13105</v>
      </c>
    </row>
    <row r="996" spans="1:6" x14ac:dyDescent="0.35">
      <c r="A996" t="s">
        <v>648</v>
      </c>
      <c r="B996" t="s">
        <v>674</v>
      </c>
      <c r="C996" t="s">
        <v>55</v>
      </c>
      <c r="D996" t="s">
        <v>564</v>
      </c>
      <c r="E996" s="2">
        <v>45169</v>
      </c>
      <c r="F996">
        <v>12975</v>
      </c>
    </row>
    <row r="997" spans="1:6" x14ac:dyDescent="0.35">
      <c r="A997" t="s">
        <v>648</v>
      </c>
      <c r="B997" t="s">
        <v>674</v>
      </c>
      <c r="C997" t="s">
        <v>55</v>
      </c>
      <c r="D997" t="s">
        <v>564</v>
      </c>
      <c r="E997" s="2">
        <v>45199</v>
      </c>
      <c r="F997">
        <v>13200</v>
      </c>
    </row>
    <row r="998" spans="1:6" x14ac:dyDescent="0.35">
      <c r="A998" t="s">
        <v>648</v>
      </c>
      <c r="B998" t="s">
        <v>674</v>
      </c>
      <c r="C998" t="s">
        <v>55</v>
      </c>
      <c r="D998" t="s">
        <v>564</v>
      </c>
      <c r="E998" s="2">
        <v>45230</v>
      </c>
      <c r="F998">
        <v>12406</v>
      </c>
    </row>
    <row r="999" spans="1:6" x14ac:dyDescent="0.35">
      <c r="A999" t="s">
        <v>648</v>
      </c>
      <c r="B999" t="s">
        <v>674</v>
      </c>
      <c r="C999" t="s">
        <v>55</v>
      </c>
      <c r="D999" t="s">
        <v>564</v>
      </c>
      <c r="E999" s="2">
        <v>45260</v>
      </c>
      <c r="F999">
        <v>12296</v>
      </c>
    </row>
    <row r="1000" spans="1:6" x14ac:dyDescent="0.35">
      <c r="A1000" t="s">
        <v>648</v>
      </c>
      <c r="B1000" t="s">
        <v>674</v>
      </c>
      <c r="C1000" t="s">
        <v>55</v>
      </c>
      <c r="D1000" t="s">
        <v>564</v>
      </c>
      <c r="E1000" s="2">
        <v>45291</v>
      </c>
      <c r="F1000">
        <v>11885</v>
      </c>
    </row>
    <row r="1001" spans="1:6" x14ac:dyDescent="0.35">
      <c r="A1001" t="s">
        <v>648</v>
      </c>
      <c r="B1001" t="s">
        <v>674</v>
      </c>
      <c r="C1001" t="s">
        <v>55</v>
      </c>
      <c r="D1001" t="s">
        <v>564</v>
      </c>
      <c r="E1001" s="2">
        <v>45322</v>
      </c>
      <c r="F1001">
        <v>12002</v>
      </c>
    </row>
    <row r="1002" spans="1:6" x14ac:dyDescent="0.35">
      <c r="A1002" t="s">
        <v>648</v>
      </c>
      <c r="B1002" t="s">
        <v>674</v>
      </c>
      <c r="C1002" t="s">
        <v>55</v>
      </c>
      <c r="D1002" t="s">
        <v>564</v>
      </c>
      <c r="E1002" s="2">
        <v>45351</v>
      </c>
      <c r="F1002">
        <v>11927</v>
      </c>
    </row>
    <row r="1003" spans="1:6" x14ac:dyDescent="0.35">
      <c r="A1003" t="s">
        <v>648</v>
      </c>
      <c r="B1003" t="s">
        <v>674</v>
      </c>
      <c r="C1003" t="s">
        <v>55</v>
      </c>
      <c r="D1003" t="s">
        <v>564</v>
      </c>
      <c r="E1003" s="2">
        <v>45382</v>
      </c>
      <c r="F1003">
        <v>11821</v>
      </c>
    </row>
    <row r="1004" spans="1:6" x14ac:dyDescent="0.35">
      <c r="A1004" t="s">
        <v>648</v>
      </c>
      <c r="B1004" t="s">
        <v>674</v>
      </c>
      <c r="C1004" t="s">
        <v>55</v>
      </c>
      <c r="D1004" t="s">
        <v>655</v>
      </c>
      <c r="E1004" s="2">
        <v>45046</v>
      </c>
      <c r="F1004">
        <v>0</v>
      </c>
    </row>
    <row r="1005" spans="1:6" x14ac:dyDescent="0.35">
      <c r="A1005" t="s">
        <v>648</v>
      </c>
      <c r="B1005" t="s">
        <v>674</v>
      </c>
      <c r="C1005" t="s">
        <v>55</v>
      </c>
      <c r="D1005" t="s">
        <v>655</v>
      </c>
      <c r="E1005" s="2">
        <v>45077</v>
      </c>
      <c r="F1005">
        <v>1</v>
      </c>
    </row>
    <row r="1006" spans="1:6" x14ac:dyDescent="0.35">
      <c r="A1006" t="s">
        <v>648</v>
      </c>
      <c r="B1006" t="s">
        <v>674</v>
      </c>
      <c r="C1006" t="s">
        <v>55</v>
      </c>
      <c r="D1006" t="s">
        <v>655</v>
      </c>
      <c r="E1006" s="2">
        <v>45107</v>
      </c>
      <c r="F1006">
        <v>3</v>
      </c>
    </row>
    <row r="1007" spans="1:6" x14ac:dyDescent="0.35">
      <c r="A1007" t="s">
        <v>648</v>
      </c>
      <c r="B1007" t="s">
        <v>674</v>
      </c>
      <c r="C1007" t="s">
        <v>55</v>
      </c>
      <c r="D1007" t="s">
        <v>655</v>
      </c>
      <c r="E1007" s="2">
        <v>45138</v>
      </c>
      <c r="F1007">
        <v>2</v>
      </c>
    </row>
    <row r="1008" spans="1:6" x14ac:dyDescent="0.35">
      <c r="A1008" t="s">
        <v>648</v>
      </c>
      <c r="B1008" t="s">
        <v>674</v>
      </c>
      <c r="C1008" t="s">
        <v>55</v>
      </c>
      <c r="D1008" t="s">
        <v>655</v>
      </c>
      <c r="E1008" s="2">
        <v>45169</v>
      </c>
      <c r="F1008">
        <v>4</v>
      </c>
    </row>
    <row r="1009" spans="1:6" x14ac:dyDescent="0.35">
      <c r="A1009" t="s">
        <v>648</v>
      </c>
      <c r="B1009" t="s">
        <v>674</v>
      </c>
      <c r="C1009" t="s">
        <v>55</v>
      </c>
      <c r="D1009" t="s">
        <v>655</v>
      </c>
      <c r="E1009" s="2">
        <v>45199</v>
      </c>
      <c r="F1009">
        <v>196</v>
      </c>
    </row>
    <row r="1010" spans="1:6" x14ac:dyDescent="0.35">
      <c r="A1010" t="s">
        <v>648</v>
      </c>
      <c r="B1010" t="s">
        <v>674</v>
      </c>
      <c r="C1010" t="s">
        <v>55</v>
      </c>
      <c r="D1010" t="s">
        <v>655</v>
      </c>
      <c r="E1010" s="2">
        <v>45230</v>
      </c>
      <c r="F1010">
        <v>732</v>
      </c>
    </row>
    <row r="1011" spans="1:6" x14ac:dyDescent="0.35">
      <c r="A1011" t="s">
        <v>648</v>
      </c>
      <c r="B1011" t="s">
        <v>674</v>
      </c>
      <c r="C1011" t="s">
        <v>55</v>
      </c>
      <c r="D1011" t="s">
        <v>655</v>
      </c>
      <c r="E1011" s="2">
        <v>45260</v>
      </c>
      <c r="F1011">
        <v>771</v>
      </c>
    </row>
    <row r="1012" spans="1:6" x14ac:dyDescent="0.35">
      <c r="A1012" t="s">
        <v>648</v>
      </c>
      <c r="B1012" t="s">
        <v>674</v>
      </c>
      <c r="C1012" t="s">
        <v>55</v>
      </c>
      <c r="D1012" t="s">
        <v>655</v>
      </c>
      <c r="E1012" s="2">
        <v>45291</v>
      </c>
      <c r="F1012">
        <v>795</v>
      </c>
    </row>
    <row r="1013" spans="1:6" x14ac:dyDescent="0.35">
      <c r="A1013" t="s">
        <v>648</v>
      </c>
      <c r="B1013" t="s">
        <v>674</v>
      </c>
      <c r="C1013" t="s">
        <v>55</v>
      </c>
      <c r="D1013" t="s">
        <v>655</v>
      </c>
      <c r="E1013" s="2">
        <v>45322</v>
      </c>
      <c r="F1013">
        <v>869</v>
      </c>
    </row>
    <row r="1014" spans="1:6" x14ac:dyDescent="0.35">
      <c r="A1014" t="s">
        <v>648</v>
      </c>
      <c r="B1014" t="s">
        <v>674</v>
      </c>
      <c r="C1014" t="s">
        <v>55</v>
      </c>
      <c r="D1014" t="s">
        <v>655</v>
      </c>
      <c r="E1014" s="2">
        <v>45351</v>
      </c>
      <c r="F1014">
        <v>897</v>
      </c>
    </row>
    <row r="1015" spans="1:6" x14ac:dyDescent="0.35">
      <c r="A1015" t="s">
        <v>648</v>
      </c>
      <c r="B1015" t="s">
        <v>674</v>
      </c>
      <c r="C1015" t="s">
        <v>55</v>
      </c>
      <c r="D1015" t="s">
        <v>655</v>
      </c>
      <c r="E1015" s="2">
        <v>45382</v>
      </c>
      <c r="F1015">
        <v>1009</v>
      </c>
    </row>
    <row r="1016" spans="1:6" x14ac:dyDescent="0.35">
      <c r="A1016" t="s">
        <v>648</v>
      </c>
      <c r="B1016" t="s">
        <v>674</v>
      </c>
      <c r="C1016" t="s">
        <v>55</v>
      </c>
      <c r="D1016" t="s">
        <v>657</v>
      </c>
      <c r="E1016" s="2">
        <v>45046</v>
      </c>
      <c r="F1016">
        <v>0</v>
      </c>
    </row>
    <row r="1017" spans="1:6" x14ac:dyDescent="0.35">
      <c r="A1017" t="s">
        <v>648</v>
      </c>
      <c r="B1017" t="s">
        <v>674</v>
      </c>
      <c r="C1017" t="s">
        <v>55</v>
      </c>
      <c r="D1017" t="s">
        <v>657</v>
      </c>
      <c r="E1017" s="2">
        <v>45077</v>
      </c>
      <c r="F1017">
        <v>0</v>
      </c>
    </row>
    <row r="1018" spans="1:6" x14ac:dyDescent="0.35">
      <c r="A1018" t="s">
        <v>648</v>
      </c>
      <c r="B1018" t="s">
        <v>674</v>
      </c>
      <c r="C1018" t="s">
        <v>55</v>
      </c>
      <c r="D1018" t="s">
        <v>657</v>
      </c>
      <c r="E1018" s="2">
        <v>45107</v>
      </c>
      <c r="F1018">
        <v>0</v>
      </c>
    </row>
    <row r="1019" spans="1:6" x14ac:dyDescent="0.35">
      <c r="A1019" t="s">
        <v>648</v>
      </c>
      <c r="B1019" t="s">
        <v>674</v>
      </c>
      <c r="C1019" t="s">
        <v>55</v>
      </c>
      <c r="D1019" t="s">
        <v>657</v>
      </c>
      <c r="E1019" s="2">
        <v>45138</v>
      </c>
      <c r="F1019">
        <v>0</v>
      </c>
    </row>
    <row r="1020" spans="1:6" x14ac:dyDescent="0.35">
      <c r="A1020" t="s">
        <v>648</v>
      </c>
      <c r="B1020" t="s">
        <v>674</v>
      </c>
      <c r="C1020" t="s">
        <v>55</v>
      </c>
      <c r="D1020" t="s">
        <v>657</v>
      </c>
      <c r="E1020" s="2">
        <v>45169</v>
      </c>
      <c r="F1020">
        <v>0</v>
      </c>
    </row>
    <row r="1021" spans="1:6" x14ac:dyDescent="0.35">
      <c r="A1021" t="s">
        <v>648</v>
      </c>
      <c r="B1021" t="s">
        <v>674</v>
      </c>
      <c r="C1021" t="s">
        <v>55</v>
      </c>
      <c r="D1021" t="s">
        <v>657</v>
      </c>
      <c r="E1021" s="2">
        <v>45199</v>
      </c>
      <c r="F1021">
        <v>6</v>
      </c>
    </row>
    <row r="1022" spans="1:6" x14ac:dyDescent="0.35">
      <c r="A1022" t="s">
        <v>648</v>
      </c>
      <c r="B1022" t="s">
        <v>674</v>
      </c>
      <c r="C1022" t="s">
        <v>55</v>
      </c>
      <c r="D1022" t="s">
        <v>657</v>
      </c>
      <c r="E1022" s="2">
        <v>45230</v>
      </c>
      <c r="F1022">
        <v>7</v>
      </c>
    </row>
    <row r="1023" spans="1:6" x14ac:dyDescent="0.35">
      <c r="A1023" t="s">
        <v>648</v>
      </c>
      <c r="B1023" t="s">
        <v>674</v>
      </c>
      <c r="C1023" t="s">
        <v>55</v>
      </c>
      <c r="D1023" t="s">
        <v>657</v>
      </c>
      <c r="E1023" s="2">
        <v>45260</v>
      </c>
      <c r="F1023">
        <v>6</v>
      </c>
    </row>
    <row r="1024" spans="1:6" x14ac:dyDescent="0.35">
      <c r="A1024" t="s">
        <v>648</v>
      </c>
      <c r="B1024" t="s">
        <v>674</v>
      </c>
      <c r="C1024" t="s">
        <v>55</v>
      </c>
      <c r="D1024" t="s">
        <v>657</v>
      </c>
      <c r="E1024" s="2">
        <v>45291</v>
      </c>
      <c r="F1024">
        <v>6</v>
      </c>
    </row>
    <row r="1025" spans="1:6" x14ac:dyDescent="0.35">
      <c r="A1025" t="s">
        <v>648</v>
      </c>
      <c r="B1025" t="s">
        <v>674</v>
      </c>
      <c r="C1025" t="s">
        <v>55</v>
      </c>
      <c r="D1025" t="s">
        <v>657</v>
      </c>
      <c r="E1025" s="2">
        <v>45322</v>
      </c>
      <c r="F1025">
        <v>6</v>
      </c>
    </row>
    <row r="1026" spans="1:6" x14ac:dyDescent="0.35">
      <c r="A1026" t="s">
        <v>648</v>
      </c>
      <c r="B1026" t="s">
        <v>674</v>
      </c>
      <c r="C1026" t="s">
        <v>55</v>
      </c>
      <c r="D1026" t="s">
        <v>657</v>
      </c>
      <c r="E1026" s="2">
        <v>45351</v>
      </c>
      <c r="F1026">
        <v>8</v>
      </c>
    </row>
    <row r="1027" spans="1:6" x14ac:dyDescent="0.35">
      <c r="A1027" t="s">
        <v>648</v>
      </c>
      <c r="B1027" t="s">
        <v>674</v>
      </c>
      <c r="C1027" t="s">
        <v>55</v>
      </c>
      <c r="D1027" t="s">
        <v>657</v>
      </c>
      <c r="E1027" s="2">
        <v>45382</v>
      </c>
      <c r="F1027">
        <v>8</v>
      </c>
    </row>
    <row r="1028" spans="1:6" x14ac:dyDescent="0.35">
      <c r="A1028" t="s">
        <v>648</v>
      </c>
      <c r="B1028" t="s">
        <v>674</v>
      </c>
      <c r="C1028" t="s">
        <v>55</v>
      </c>
      <c r="D1028" t="s">
        <v>658</v>
      </c>
      <c r="E1028" s="2">
        <v>45046</v>
      </c>
      <c r="F1028">
        <v>0</v>
      </c>
    </row>
    <row r="1029" spans="1:6" x14ac:dyDescent="0.35">
      <c r="A1029" t="s">
        <v>648</v>
      </c>
      <c r="B1029" t="s">
        <v>674</v>
      </c>
      <c r="C1029" t="s">
        <v>55</v>
      </c>
      <c r="D1029" t="s">
        <v>658</v>
      </c>
      <c r="E1029" s="2">
        <v>45077</v>
      </c>
      <c r="F1029">
        <v>0</v>
      </c>
    </row>
    <row r="1030" spans="1:6" x14ac:dyDescent="0.35">
      <c r="A1030" t="s">
        <v>648</v>
      </c>
      <c r="B1030" t="s">
        <v>674</v>
      </c>
      <c r="C1030" t="s">
        <v>55</v>
      </c>
      <c r="D1030" t="s">
        <v>658</v>
      </c>
      <c r="E1030" s="2">
        <v>45107</v>
      </c>
      <c r="F1030">
        <v>0</v>
      </c>
    </row>
    <row r="1031" spans="1:6" x14ac:dyDescent="0.35">
      <c r="A1031" t="s">
        <v>648</v>
      </c>
      <c r="B1031" t="s">
        <v>674</v>
      </c>
      <c r="C1031" t="s">
        <v>55</v>
      </c>
      <c r="D1031" t="s">
        <v>658</v>
      </c>
      <c r="E1031" s="2">
        <v>45138</v>
      </c>
      <c r="F1031">
        <v>0</v>
      </c>
    </row>
    <row r="1032" spans="1:6" x14ac:dyDescent="0.35">
      <c r="A1032" t="s">
        <v>648</v>
      </c>
      <c r="B1032" t="s">
        <v>674</v>
      </c>
      <c r="C1032" t="s">
        <v>55</v>
      </c>
      <c r="D1032" t="s">
        <v>658</v>
      </c>
      <c r="E1032" s="2">
        <v>45169</v>
      </c>
      <c r="F1032">
        <v>0</v>
      </c>
    </row>
    <row r="1033" spans="1:6" x14ac:dyDescent="0.35">
      <c r="A1033" t="s">
        <v>648</v>
      </c>
      <c r="B1033" t="s">
        <v>674</v>
      </c>
      <c r="C1033" t="s">
        <v>55</v>
      </c>
      <c r="D1033" t="s">
        <v>658</v>
      </c>
      <c r="E1033" s="2">
        <v>45199</v>
      </c>
      <c r="F1033">
        <v>32</v>
      </c>
    </row>
    <row r="1034" spans="1:6" x14ac:dyDescent="0.35">
      <c r="A1034" t="s">
        <v>648</v>
      </c>
      <c r="B1034" t="s">
        <v>674</v>
      </c>
      <c r="C1034" t="s">
        <v>55</v>
      </c>
      <c r="D1034" t="s">
        <v>658</v>
      </c>
      <c r="E1034" s="2">
        <v>45230</v>
      </c>
      <c r="F1034">
        <v>139</v>
      </c>
    </row>
    <row r="1035" spans="1:6" x14ac:dyDescent="0.35">
      <c r="A1035" t="s">
        <v>648</v>
      </c>
      <c r="B1035" t="s">
        <v>674</v>
      </c>
      <c r="C1035" t="s">
        <v>55</v>
      </c>
      <c r="D1035" t="s">
        <v>658</v>
      </c>
      <c r="E1035" s="2">
        <v>45260</v>
      </c>
      <c r="F1035">
        <v>218</v>
      </c>
    </row>
    <row r="1036" spans="1:6" x14ac:dyDescent="0.35">
      <c r="A1036" t="s">
        <v>648</v>
      </c>
      <c r="B1036" t="s">
        <v>674</v>
      </c>
      <c r="C1036" t="s">
        <v>55</v>
      </c>
      <c r="D1036" t="s">
        <v>658</v>
      </c>
      <c r="E1036" s="2">
        <v>45291</v>
      </c>
      <c r="F1036">
        <v>217</v>
      </c>
    </row>
    <row r="1037" spans="1:6" x14ac:dyDescent="0.35">
      <c r="A1037" t="s">
        <v>648</v>
      </c>
      <c r="B1037" t="s">
        <v>674</v>
      </c>
      <c r="C1037" t="s">
        <v>55</v>
      </c>
      <c r="D1037" t="s">
        <v>658</v>
      </c>
      <c r="E1037" s="2">
        <v>45322</v>
      </c>
      <c r="F1037">
        <v>273</v>
      </c>
    </row>
    <row r="1038" spans="1:6" x14ac:dyDescent="0.35">
      <c r="A1038" t="s">
        <v>648</v>
      </c>
      <c r="B1038" t="s">
        <v>674</v>
      </c>
      <c r="C1038" t="s">
        <v>55</v>
      </c>
      <c r="D1038" t="s">
        <v>658</v>
      </c>
      <c r="E1038" s="2">
        <v>45351</v>
      </c>
      <c r="F1038">
        <v>299</v>
      </c>
    </row>
    <row r="1039" spans="1:6" x14ac:dyDescent="0.35">
      <c r="A1039" t="s">
        <v>648</v>
      </c>
      <c r="B1039" t="s">
        <v>674</v>
      </c>
      <c r="C1039" t="s">
        <v>55</v>
      </c>
      <c r="D1039" t="s">
        <v>658</v>
      </c>
      <c r="E1039" s="2">
        <v>45382</v>
      </c>
      <c r="F1039">
        <v>331</v>
      </c>
    </row>
    <row r="1040" spans="1:6" x14ac:dyDescent="0.35">
      <c r="A1040" t="s">
        <v>648</v>
      </c>
      <c r="B1040" t="s">
        <v>674</v>
      </c>
      <c r="C1040" t="s">
        <v>55</v>
      </c>
      <c r="D1040" t="s">
        <v>563</v>
      </c>
      <c r="E1040" s="2">
        <v>45046</v>
      </c>
      <c r="F1040">
        <v>0</v>
      </c>
    </row>
    <row r="1041" spans="1:6" x14ac:dyDescent="0.35">
      <c r="A1041" t="s">
        <v>648</v>
      </c>
      <c r="B1041" t="s">
        <v>674</v>
      </c>
      <c r="C1041" t="s">
        <v>55</v>
      </c>
      <c r="D1041" t="s">
        <v>563</v>
      </c>
      <c r="E1041" s="2">
        <v>45077</v>
      </c>
      <c r="F1041">
        <v>0</v>
      </c>
    </row>
    <row r="1042" spans="1:6" x14ac:dyDescent="0.35">
      <c r="A1042" t="s">
        <v>648</v>
      </c>
      <c r="B1042" t="s">
        <v>674</v>
      </c>
      <c r="C1042" t="s">
        <v>55</v>
      </c>
      <c r="D1042" t="s">
        <v>563</v>
      </c>
      <c r="E1042" s="2">
        <v>45107</v>
      </c>
      <c r="F1042">
        <v>0</v>
      </c>
    </row>
    <row r="1043" spans="1:6" x14ac:dyDescent="0.35">
      <c r="A1043" t="s">
        <v>648</v>
      </c>
      <c r="B1043" t="s">
        <v>674</v>
      </c>
      <c r="C1043" t="s">
        <v>55</v>
      </c>
      <c r="D1043" t="s">
        <v>563</v>
      </c>
      <c r="E1043" s="2">
        <v>45138</v>
      </c>
      <c r="F1043">
        <v>0</v>
      </c>
    </row>
    <row r="1044" spans="1:6" x14ac:dyDescent="0.35">
      <c r="A1044" t="s">
        <v>648</v>
      </c>
      <c r="B1044" t="s">
        <v>674</v>
      </c>
      <c r="C1044" t="s">
        <v>55</v>
      </c>
      <c r="D1044" t="s">
        <v>563</v>
      </c>
      <c r="E1044" s="2">
        <v>45169</v>
      </c>
      <c r="F1044">
        <v>0</v>
      </c>
    </row>
    <row r="1045" spans="1:6" x14ac:dyDescent="0.35">
      <c r="A1045" t="s">
        <v>648</v>
      </c>
      <c r="B1045" t="s">
        <v>674</v>
      </c>
      <c r="C1045" t="s">
        <v>55</v>
      </c>
      <c r="D1045" t="s">
        <v>563</v>
      </c>
      <c r="E1045" s="2">
        <v>45199</v>
      </c>
      <c r="F1045">
        <v>3360</v>
      </c>
    </row>
    <row r="1046" spans="1:6" x14ac:dyDescent="0.35">
      <c r="A1046" t="s">
        <v>648</v>
      </c>
      <c r="B1046" t="s">
        <v>674</v>
      </c>
      <c r="C1046" t="s">
        <v>55</v>
      </c>
      <c r="D1046" t="s">
        <v>563</v>
      </c>
      <c r="E1046" s="2">
        <v>45230</v>
      </c>
      <c r="F1046">
        <v>9888</v>
      </c>
    </row>
    <row r="1047" spans="1:6" x14ac:dyDescent="0.35">
      <c r="A1047" t="s">
        <v>648</v>
      </c>
      <c r="B1047" t="s">
        <v>674</v>
      </c>
      <c r="C1047" t="s">
        <v>55</v>
      </c>
      <c r="D1047" t="s">
        <v>563</v>
      </c>
      <c r="E1047" s="2">
        <v>45260</v>
      </c>
      <c r="F1047">
        <v>10181</v>
      </c>
    </row>
    <row r="1048" spans="1:6" x14ac:dyDescent="0.35">
      <c r="A1048" t="s">
        <v>648</v>
      </c>
      <c r="B1048" t="s">
        <v>674</v>
      </c>
      <c r="C1048" t="s">
        <v>55</v>
      </c>
      <c r="D1048" t="s">
        <v>563</v>
      </c>
      <c r="E1048" s="2">
        <v>45291</v>
      </c>
      <c r="F1048">
        <v>10053</v>
      </c>
    </row>
    <row r="1049" spans="1:6" x14ac:dyDescent="0.35">
      <c r="A1049" t="s">
        <v>648</v>
      </c>
      <c r="B1049" t="s">
        <v>674</v>
      </c>
      <c r="C1049" t="s">
        <v>55</v>
      </c>
      <c r="D1049" t="s">
        <v>563</v>
      </c>
      <c r="E1049" s="2">
        <v>45322</v>
      </c>
      <c r="F1049">
        <v>10290</v>
      </c>
    </row>
    <row r="1050" spans="1:6" x14ac:dyDescent="0.35">
      <c r="A1050" t="s">
        <v>648</v>
      </c>
      <c r="B1050" t="s">
        <v>674</v>
      </c>
      <c r="C1050" t="s">
        <v>55</v>
      </c>
      <c r="D1050" t="s">
        <v>563</v>
      </c>
      <c r="E1050" s="2">
        <v>45351</v>
      </c>
      <c r="F1050">
        <v>10316</v>
      </c>
    </row>
    <row r="1051" spans="1:6" x14ac:dyDescent="0.35">
      <c r="A1051" t="s">
        <v>648</v>
      </c>
      <c r="B1051" t="s">
        <v>674</v>
      </c>
      <c r="C1051" t="s">
        <v>55</v>
      </c>
      <c r="D1051" t="s">
        <v>563</v>
      </c>
      <c r="E1051" s="2">
        <v>45382</v>
      </c>
      <c r="F1051">
        <v>10308</v>
      </c>
    </row>
    <row r="1052" spans="1:6" x14ac:dyDescent="0.35">
      <c r="A1052" t="s">
        <v>648</v>
      </c>
      <c r="B1052" t="s">
        <v>674</v>
      </c>
      <c r="C1052" t="s">
        <v>55</v>
      </c>
      <c r="D1052" t="s">
        <v>661</v>
      </c>
      <c r="E1052" s="2">
        <v>45046</v>
      </c>
      <c r="F1052">
        <v>45</v>
      </c>
    </row>
    <row r="1053" spans="1:6" x14ac:dyDescent="0.35">
      <c r="A1053" t="s">
        <v>648</v>
      </c>
      <c r="B1053" t="s">
        <v>674</v>
      </c>
      <c r="C1053" t="s">
        <v>55</v>
      </c>
      <c r="D1053" t="s">
        <v>661</v>
      </c>
      <c r="E1053" s="2">
        <v>45077</v>
      </c>
      <c r="F1053">
        <v>45</v>
      </c>
    </row>
    <row r="1054" spans="1:6" x14ac:dyDescent="0.35">
      <c r="A1054" t="s">
        <v>648</v>
      </c>
      <c r="B1054" t="s">
        <v>674</v>
      </c>
      <c r="C1054" t="s">
        <v>55</v>
      </c>
      <c r="D1054" t="s">
        <v>661</v>
      </c>
      <c r="E1054" s="2">
        <v>45107</v>
      </c>
      <c r="F1054">
        <v>48</v>
      </c>
    </row>
    <row r="1055" spans="1:6" x14ac:dyDescent="0.35">
      <c r="A1055" t="s">
        <v>648</v>
      </c>
      <c r="B1055" t="s">
        <v>674</v>
      </c>
      <c r="C1055" t="s">
        <v>55</v>
      </c>
      <c r="D1055" t="s">
        <v>661</v>
      </c>
      <c r="E1055" s="2">
        <v>45138</v>
      </c>
      <c r="F1055">
        <v>48</v>
      </c>
    </row>
    <row r="1056" spans="1:6" x14ac:dyDescent="0.35">
      <c r="A1056" t="s">
        <v>648</v>
      </c>
      <c r="B1056" t="s">
        <v>674</v>
      </c>
      <c r="C1056" t="s">
        <v>55</v>
      </c>
      <c r="D1056" t="s">
        <v>661</v>
      </c>
      <c r="E1056" s="2">
        <v>45169</v>
      </c>
      <c r="F1056">
        <v>51</v>
      </c>
    </row>
    <row r="1057" spans="1:6" x14ac:dyDescent="0.35">
      <c r="A1057" t="s">
        <v>648</v>
      </c>
      <c r="B1057" t="s">
        <v>674</v>
      </c>
      <c r="C1057" t="s">
        <v>55</v>
      </c>
      <c r="D1057" t="s">
        <v>661</v>
      </c>
      <c r="E1057" s="2">
        <v>45199</v>
      </c>
      <c r="F1057">
        <v>41</v>
      </c>
    </row>
    <row r="1058" spans="1:6" x14ac:dyDescent="0.35">
      <c r="A1058" t="s">
        <v>648</v>
      </c>
      <c r="B1058" t="s">
        <v>674</v>
      </c>
      <c r="C1058" t="s">
        <v>55</v>
      </c>
      <c r="D1058" t="s">
        <v>661</v>
      </c>
      <c r="E1058" s="2">
        <v>45230</v>
      </c>
      <c r="F1058">
        <v>22</v>
      </c>
    </row>
    <row r="1059" spans="1:6" x14ac:dyDescent="0.35">
      <c r="A1059" t="s">
        <v>648</v>
      </c>
      <c r="B1059" t="s">
        <v>674</v>
      </c>
      <c r="C1059" t="s">
        <v>55</v>
      </c>
      <c r="D1059" t="s">
        <v>661</v>
      </c>
      <c r="E1059" s="2">
        <v>45260</v>
      </c>
      <c r="F1059">
        <v>21</v>
      </c>
    </row>
    <row r="1060" spans="1:6" x14ac:dyDescent="0.35">
      <c r="A1060" t="s">
        <v>648</v>
      </c>
      <c r="B1060" t="s">
        <v>674</v>
      </c>
      <c r="C1060" t="s">
        <v>55</v>
      </c>
      <c r="D1060" t="s">
        <v>661</v>
      </c>
      <c r="E1060" s="2">
        <v>45291</v>
      </c>
      <c r="F1060">
        <v>19</v>
      </c>
    </row>
    <row r="1061" spans="1:6" x14ac:dyDescent="0.35">
      <c r="A1061" t="s">
        <v>648</v>
      </c>
      <c r="B1061" t="s">
        <v>674</v>
      </c>
      <c r="C1061" t="s">
        <v>55</v>
      </c>
      <c r="D1061" t="s">
        <v>661</v>
      </c>
      <c r="E1061" s="2">
        <v>45322</v>
      </c>
      <c r="F1061">
        <v>20</v>
      </c>
    </row>
    <row r="1062" spans="1:6" x14ac:dyDescent="0.35">
      <c r="A1062" t="s">
        <v>648</v>
      </c>
      <c r="B1062" t="s">
        <v>674</v>
      </c>
      <c r="C1062" t="s">
        <v>55</v>
      </c>
      <c r="D1062" t="s">
        <v>661</v>
      </c>
      <c r="E1062" s="2">
        <v>45351</v>
      </c>
      <c r="F1062">
        <v>19</v>
      </c>
    </row>
    <row r="1063" spans="1:6" x14ac:dyDescent="0.35">
      <c r="A1063" t="s">
        <v>648</v>
      </c>
      <c r="B1063" t="s">
        <v>674</v>
      </c>
      <c r="C1063" t="s">
        <v>55</v>
      </c>
      <c r="D1063" t="s">
        <v>661</v>
      </c>
      <c r="E1063" s="2">
        <v>45382</v>
      </c>
      <c r="F1063">
        <v>21</v>
      </c>
    </row>
    <row r="1064" spans="1:6" x14ac:dyDescent="0.35">
      <c r="A1064" t="s">
        <v>648</v>
      </c>
      <c r="B1064" t="s">
        <v>675</v>
      </c>
      <c r="C1064" t="s">
        <v>55</v>
      </c>
      <c r="D1064" t="s">
        <v>564</v>
      </c>
      <c r="E1064" s="2">
        <v>45230</v>
      </c>
      <c r="F1064">
        <v>9177</v>
      </c>
    </row>
    <row r="1065" spans="1:6" x14ac:dyDescent="0.35">
      <c r="A1065" t="s">
        <v>648</v>
      </c>
      <c r="B1065" t="s">
        <v>675</v>
      </c>
      <c r="C1065" t="s">
        <v>55</v>
      </c>
      <c r="D1065" t="s">
        <v>564</v>
      </c>
      <c r="E1065" s="2">
        <v>45260</v>
      </c>
      <c r="F1065">
        <v>8651</v>
      </c>
    </row>
    <row r="1066" spans="1:6" x14ac:dyDescent="0.35">
      <c r="A1066" t="s">
        <v>648</v>
      </c>
      <c r="B1066" t="s">
        <v>675</v>
      </c>
      <c r="C1066" t="s">
        <v>55</v>
      </c>
      <c r="D1066" t="s">
        <v>564</v>
      </c>
      <c r="E1066" s="2">
        <v>45291</v>
      </c>
      <c r="F1066">
        <v>8699</v>
      </c>
    </row>
    <row r="1067" spans="1:6" x14ac:dyDescent="0.35">
      <c r="A1067" t="s">
        <v>648</v>
      </c>
      <c r="B1067" t="s">
        <v>675</v>
      </c>
      <c r="C1067" t="s">
        <v>55</v>
      </c>
      <c r="D1067" t="s">
        <v>564</v>
      </c>
      <c r="E1067" s="2">
        <v>45322</v>
      </c>
      <c r="F1067">
        <v>8597</v>
      </c>
    </row>
    <row r="1068" spans="1:6" x14ac:dyDescent="0.35">
      <c r="A1068" t="s">
        <v>648</v>
      </c>
      <c r="B1068" t="s">
        <v>675</v>
      </c>
      <c r="C1068" t="s">
        <v>55</v>
      </c>
      <c r="D1068" t="s">
        <v>564</v>
      </c>
      <c r="E1068" s="2">
        <v>45351</v>
      </c>
      <c r="F1068">
        <v>8578</v>
      </c>
    </row>
    <row r="1069" spans="1:6" x14ac:dyDescent="0.35">
      <c r="A1069" t="s">
        <v>648</v>
      </c>
      <c r="B1069" t="s">
        <v>675</v>
      </c>
      <c r="C1069" t="s">
        <v>55</v>
      </c>
      <c r="D1069" t="s">
        <v>564</v>
      </c>
      <c r="E1069" s="2">
        <v>45382</v>
      </c>
      <c r="F1069">
        <v>8904</v>
      </c>
    </row>
    <row r="1070" spans="1:6" x14ac:dyDescent="0.35">
      <c r="A1070" t="s">
        <v>648</v>
      </c>
      <c r="B1070" t="s">
        <v>675</v>
      </c>
      <c r="C1070" t="s">
        <v>55</v>
      </c>
      <c r="D1070" t="s">
        <v>655</v>
      </c>
      <c r="E1070" s="2">
        <v>45230</v>
      </c>
      <c r="F1070">
        <v>546</v>
      </c>
    </row>
    <row r="1071" spans="1:6" x14ac:dyDescent="0.35">
      <c r="A1071" t="s">
        <v>648</v>
      </c>
      <c r="B1071" t="s">
        <v>675</v>
      </c>
      <c r="C1071" t="s">
        <v>55</v>
      </c>
      <c r="D1071" t="s">
        <v>655</v>
      </c>
      <c r="E1071" s="2">
        <v>45260</v>
      </c>
      <c r="F1071">
        <v>614</v>
      </c>
    </row>
    <row r="1072" spans="1:6" x14ac:dyDescent="0.35">
      <c r="A1072" t="s">
        <v>648</v>
      </c>
      <c r="B1072" t="s">
        <v>675</v>
      </c>
      <c r="C1072" t="s">
        <v>55</v>
      </c>
      <c r="D1072" t="s">
        <v>655</v>
      </c>
      <c r="E1072" s="2">
        <v>45291</v>
      </c>
      <c r="F1072">
        <v>649</v>
      </c>
    </row>
    <row r="1073" spans="1:6" x14ac:dyDescent="0.35">
      <c r="A1073" t="s">
        <v>648</v>
      </c>
      <c r="B1073" t="s">
        <v>675</v>
      </c>
      <c r="C1073" t="s">
        <v>55</v>
      </c>
      <c r="D1073" t="s">
        <v>655</v>
      </c>
      <c r="E1073" s="2">
        <v>45322</v>
      </c>
      <c r="F1073">
        <v>695</v>
      </c>
    </row>
    <row r="1074" spans="1:6" x14ac:dyDescent="0.35">
      <c r="A1074" t="s">
        <v>648</v>
      </c>
      <c r="B1074" t="s">
        <v>675</v>
      </c>
      <c r="C1074" t="s">
        <v>55</v>
      </c>
      <c r="D1074" t="s">
        <v>655</v>
      </c>
      <c r="E1074" s="2">
        <v>45351</v>
      </c>
      <c r="F1074">
        <v>748</v>
      </c>
    </row>
    <row r="1075" spans="1:6" x14ac:dyDescent="0.35">
      <c r="A1075" t="s">
        <v>648</v>
      </c>
      <c r="B1075" t="s">
        <v>675</v>
      </c>
      <c r="C1075" t="s">
        <v>55</v>
      </c>
      <c r="D1075" t="s">
        <v>655</v>
      </c>
      <c r="E1075" s="2">
        <v>45382</v>
      </c>
      <c r="F1075">
        <v>843</v>
      </c>
    </row>
    <row r="1076" spans="1:6" x14ac:dyDescent="0.35">
      <c r="A1076" t="s">
        <v>648</v>
      </c>
      <c r="B1076" t="s">
        <v>675</v>
      </c>
      <c r="C1076" t="s">
        <v>55</v>
      </c>
      <c r="D1076" t="s">
        <v>657</v>
      </c>
      <c r="E1076" s="2">
        <v>45230</v>
      </c>
      <c r="F1076">
        <v>5</v>
      </c>
    </row>
    <row r="1077" spans="1:6" x14ac:dyDescent="0.35">
      <c r="A1077" t="s">
        <v>648</v>
      </c>
      <c r="B1077" t="s">
        <v>675</v>
      </c>
      <c r="C1077" t="s">
        <v>55</v>
      </c>
      <c r="D1077" t="s">
        <v>657</v>
      </c>
      <c r="E1077" s="2">
        <v>45260</v>
      </c>
      <c r="F1077">
        <v>6</v>
      </c>
    </row>
    <row r="1078" spans="1:6" x14ac:dyDescent="0.35">
      <c r="A1078" t="s">
        <v>648</v>
      </c>
      <c r="B1078" t="s">
        <v>675</v>
      </c>
      <c r="C1078" t="s">
        <v>55</v>
      </c>
      <c r="D1078" t="s">
        <v>657</v>
      </c>
      <c r="E1078" s="2">
        <v>45291</v>
      </c>
      <c r="F1078">
        <v>8</v>
      </c>
    </row>
    <row r="1079" spans="1:6" x14ac:dyDescent="0.35">
      <c r="A1079" t="s">
        <v>648</v>
      </c>
      <c r="B1079" t="s">
        <v>675</v>
      </c>
      <c r="C1079" t="s">
        <v>55</v>
      </c>
      <c r="D1079" t="s">
        <v>657</v>
      </c>
      <c r="E1079" s="2">
        <v>45322</v>
      </c>
      <c r="F1079">
        <v>11</v>
      </c>
    </row>
    <row r="1080" spans="1:6" x14ac:dyDescent="0.35">
      <c r="A1080" t="s">
        <v>648</v>
      </c>
      <c r="B1080" t="s">
        <v>675</v>
      </c>
      <c r="C1080" t="s">
        <v>55</v>
      </c>
      <c r="D1080" t="s">
        <v>657</v>
      </c>
      <c r="E1080" s="2">
        <v>45351</v>
      </c>
      <c r="F1080">
        <v>8</v>
      </c>
    </row>
    <row r="1081" spans="1:6" x14ac:dyDescent="0.35">
      <c r="A1081" t="s">
        <v>648</v>
      </c>
      <c r="B1081" t="s">
        <v>675</v>
      </c>
      <c r="C1081" t="s">
        <v>55</v>
      </c>
      <c r="D1081" t="s">
        <v>657</v>
      </c>
      <c r="E1081" s="2">
        <v>45382</v>
      </c>
      <c r="F1081">
        <v>8</v>
      </c>
    </row>
    <row r="1082" spans="1:6" x14ac:dyDescent="0.35">
      <c r="A1082" t="s">
        <v>648</v>
      </c>
      <c r="B1082" t="s">
        <v>675</v>
      </c>
      <c r="C1082" t="s">
        <v>55</v>
      </c>
      <c r="D1082" t="s">
        <v>658</v>
      </c>
      <c r="E1082" s="2">
        <v>45230</v>
      </c>
      <c r="F1082">
        <v>160</v>
      </c>
    </row>
    <row r="1083" spans="1:6" x14ac:dyDescent="0.35">
      <c r="A1083" t="s">
        <v>648</v>
      </c>
      <c r="B1083" t="s">
        <v>675</v>
      </c>
      <c r="C1083" t="s">
        <v>55</v>
      </c>
      <c r="D1083" t="s">
        <v>658</v>
      </c>
      <c r="E1083" s="2">
        <v>45260</v>
      </c>
      <c r="F1083">
        <v>195</v>
      </c>
    </row>
    <row r="1084" spans="1:6" x14ac:dyDescent="0.35">
      <c r="A1084" t="s">
        <v>648</v>
      </c>
      <c r="B1084" t="s">
        <v>675</v>
      </c>
      <c r="C1084" t="s">
        <v>55</v>
      </c>
      <c r="D1084" t="s">
        <v>658</v>
      </c>
      <c r="E1084" s="2">
        <v>45291</v>
      </c>
      <c r="F1084">
        <v>212</v>
      </c>
    </row>
    <row r="1085" spans="1:6" x14ac:dyDescent="0.35">
      <c r="A1085" t="s">
        <v>648</v>
      </c>
      <c r="B1085" t="s">
        <v>675</v>
      </c>
      <c r="C1085" t="s">
        <v>55</v>
      </c>
      <c r="D1085" t="s">
        <v>658</v>
      </c>
      <c r="E1085" s="2">
        <v>45322</v>
      </c>
      <c r="F1085">
        <v>220</v>
      </c>
    </row>
    <row r="1086" spans="1:6" x14ac:dyDescent="0.35">
      <c r="A1086" t="s">
        <v>648</v>
      </c>
      <c r="B1086" t="s">
        <v>675</v>
      </c>
      <c r="C1086" t="s">
        <v>55</v>
      </c>
      <c r="D1086" t="s">
        <v>658</v>
      </c>
      <c r="E1086" s="2">
        <v>45351</v>
      </c>
      <c r="F1086">
        <v>237</v>
      </c>
    </row>
    <row r="1087" spans="1:6" x14ac:dyDescent="0.35">
      <c r="A1087" t="s">
        <v>648</v>
      </c>
      <c r="B1087" t="s">
        <v>675</v>
      </c>
      <c r="C1087" t="s">
        <v>55</v>
      </c>
      <c r="D1087" t="s">
        <v>658</v>
      </c>
      <c r="E1087" s="2">
        <v>45382</v>
      </c>
      <c r="F1087">
        <v>245</v>
      </c>
    </row>
    <row r="1088" spans="1:6" x14ac:dyDescent="0.35">
      <c r="A1088" t="s">
        <v>648</v>
      </c>
      <c r="B1088" t="s">
        <v>675</v>
      </c>
      <c r="C1088" t="s">
        <v>55</v>
      </c>
      <c r="D1088" t="s">
        <v>563</v>
      </c>
      <c r="E1088" s="2">
        <v>45230</v>
      </c>
      <c r="F1088">
        <v>7176</v>
      </c>
    </row>
    <row r="1089" spans="1:6" x14ac:dyDescent="0.35">
      <c r="A1089" t="s">
        <v>648</v>
      </c>
      <c r="B1089" t="s">
        <v>675</v>
      </c>
      <c r="C1089" t="s">
        <v>55</v>
      </c>
      <c r="D1089" t="s">
        <v>563</v>
      </c>
      <c r="E1089" s="2">
        <v>45260</v>
      </c>
      <c r="F1089">
        <v>7327</v>
      </c>
    </row>
    <row r="1090" spans="1:6" x14ac:dyDescent="0.35">
      <c r="A1090" t="s">
        <v>648</v>
      </c>
      <c r="B1090" t="s">
        <v>675</v>
      </c>
      <c r="C1090" t="s">
        <v>55</v>
      </c>
      <c r="D1090" t="s">
        <v>563</v>
      </c>
      <c r="E1090" s="2">
        <v>45291</v>
      </c>
      <c r="F1090">
        <v>7492</v>
      </c>
    </row>
    <row r="1091" spans="1:6" x14ac:dyDescent="0.35">
      <c r="A1091" t="s">
        <v>648</v>
      </c>
      <c r="B1091" t="s">
        <v>675</v>
      </c>
      <c r="C1091" t="s">
        <v>55</v>
      </c>
      <c r="D1091" t="s">
        <v>563</v>
      </c>
      <c r="E1091" s="2">
        <v>45322</v>
      </c>
      <c r="F1091">
        <v>7526</v>
      </c>
    </row>
    <row r="1092" spans="1:6" x14ac:dyDescent="0.35">
      <c r="A1092" t="s">
        <v>648</v>
      </c>
      <c r="B1092" t="s">
        <v>675</v>
      </c>
      <c r="C1092" t="s">
        <v>55</v>
      </c>
      <c r="D1092" t="s">
        <v>563</v>
      </c>
      <c r="E1092" s="2">
        <v>45351</v>
      </c>
      <c r="F1092">
        <v>7555</v>
      </c>
    </row>
    <row r="1093" spans="1:6" x14ac:dyDescent="0.35">
      <c r="A1093" t="s">
        <v>648</v>
      </c>
      <c r="B1093" t="s">
        <v>675</v>
      </c>
      <c r="C1093" t="s">
        <v>55</v>
      </c>
      <c r="D1093" t="s">
        <v>563</v>
      </c>
      <c r="E1093" s="2">
        <v>45382</v>
      </c>
      <c r="F1093">
        <v>7872</v>
      </c>
    </row>
    <row r="1094" spans="1:6" x14ac:dyDescent="0.35">
      <c r="A1094" t="s">
        <v>648</v>
      </c>
      <c r="B1094" t="s">
        <v>675</v>
      </c>
      <c r="C1094" t="s">
        <v>55</v>
      </c>
      <c r="D1094" t="s">
        <v>661</v>
      </c>
      <c r="E1094" s="2">
        <v>45230</v>
      </c>
      <c r="F1094">
        <v>14</v>
      </c>
    </row>
    <row r="1095" spans="1:6" x14ac:dyDescent="0.35">
      <c r="A1095" t="s">
        <v>648</v>
      </c>
      <c r="B1095" t="s">
        <v>675</v>
      </c>
      <c r="C1095" t="s">
        <v>55</v>
      </c>
      <c r="D1095" t="s">
        <v>661</v>
      </c>
      <c r="E1095" s="2">
        <v>45260</v>
      </c>
      <c r="F1095">
        <v>12</v>
      </c>
    </row>
    <row r="1096" spans="1:6" x14ac:dyDescent="0.35">
      <c r="A1096" t="s">
        <v>648</v>
      </c>
      <c r="B1096" t="s">
        <v>675</v>
      </c>
      <c r="C1096" t="s">
        <v>55</v>
      </c>
      <c r="D1096" t="s">
        <v>661</v>
      </c>
      <c r="E1096" s="2">
        <v>45291</v>
      </c>
      <c r="F1096">
        <v>13</v>
      </c>
    </row>
    <row r="1097" spans="1:6" x14ac:dyDescent="0.35">
      <c r="A1097" t="s">
        <v>648</v>
      </c>
      <c r="B1097" t="s">
        <v>675</v>
      </c>
      <c r="C1097" t="s">
        <v>55</v>
      </c>
      <c r="D1097" t="s">
        <v>661</v>
      </c>
      <c r="E1097" s="2">
        <v>45322</v>
      </c>
      <c r="F1097">
        <v>13</v>
      </c>
    </row>
    <row r="1098" spans="1:6" x14ac:dyDescent="0.35">
      <c r="A1098" t="s">
        <v>648</v>
      </c>
      <c r="B1098" t="s">
        <v>675</v>
      </c>
      <c r="C1098" t="s">
        <v>55</v>
      </c>
      <c r="D1098" t="s">
        <v>661</v>
      </c>
      <c r="E1098" s="2">
        <v>45351</v>
      </c>
      <c r="F1098">
        <v>13</v>
      </c>
    </row>
    <row r="1099" spans="1:6" x14ac:dyDescent="0.35">
      <c r="A1099" t="s">
        <v>648</v>
      </c>
      <c r="B1099" t="s">
        <v>675</v>
      </c>
      <c r="C1099" t="s">
        <v>55</v>
      </c>
      <c r="D1099" t="s">
        <v>661</v>
      </c>
      <c r="E1099" s="2">
        <v>45382</v>
      </c>
      <c r="F1099">
        <v>13</v>
      </c>
    </row>
    <row r="1100" spans="1:6" x14ac:dyDescent="0.35">
      <c r="A1100" t="s">
        <v>648</v>
      </c>
      <c r="B1100" t="s">
        <v>651</v>
      </c>
      <c r="C1100" t="s">
        <v>55</v>
      </c>
      <c r="D1100" t="s">
        <v>564</v>
      </c>
      <c r="E1100" s="2">
        <v>45046</v>
      </c>
      <c r="F1100">
        <v>5454</v>
      </c>
    </row>
    <row r="1101" spans="1:6" x14ac:dyDescent="0.35">
      <c r="A1101" t="s">
        <v>648</v>
      </c>
      <c r="B1101" t="s">
        <v>651</v>
      </c>
      <c r="C1101" t="s">
        <v>55</v>
      </c>
      <c r="D1101" t="s">
        <v>564</v>
      </c>
      <c r="E1101" s="2">
        <v>45077</v>
      </c>
      <c r="F1101">
        <v>5092</v>
      </c>
    </row>
    <row r="1102" spans="1:6" x14ac:dyDescent="0.35">
      <c r="A1102" t="s">
        <v>648</v>
      </c>
      <c r="B1102" t="s">
        <v>651</v>
      </c>
      <c r="C1102" t="s">
        <v>55</v>
      </c>
      <c r="D1102" t="s">
        <v>564</v>
      </c>
      <c r="E1102" s="2">
        <v>45107</v>
      </c>
      <c r="F1102">
        <v>5617</v>
      </c>
    </row>
    <row r="1103" spans="1:6" x14ac:dyDescent="0.35">
      <c r="A1103" t="s">
        <v>648</v>
      </c>
      <c r="B1103" t="s">
        <v>651</v>
      </c>
      <c r="C1103" t="s">
        <v>55</v>
      </c>
      <c r="D1103" t="s">
        <v>564</v>
      </c>
      <c r="E1103" s="2">
        <v>45138</v>
      </c>
      <c r="F1103">
        <v>5628</v>
      </c>
    </row>
    <row r="1104" spans="1:6" x14ac:dyDescent="0.35">
      <c r="A1104" t="s">
        <v>648</v>
      </c>
      <c r="B1104" t="s">
        <v>651</v>
      </c>
      <c r="C1104" t="s">
        <v>55</v>
      </c>
      <c r="D1104" t="s">
        <v>564</v>
      </c>
      <c r="E1104" s="2">
        <v>45169</v>
      </c>
      <c r="F1104">
        <v>5351</v>
      </c>
    </row>
    <row r="1105" spans="1:6" x14ac:dyDescent="0.35">
      <c r="A1105" t="s">
        <v>648</v>
      </c>
      <c r="B1105" t="s">
        <v>651</v>
      </c>
      <c r="C1105" t="s">
        <v>55</v>
      </c>
      <c r="D1105" t="s">
        <v>564</v>
      </c>
      <c r="E1105" s="2">
        <v>45199</v>
      </c>
      <c r="F1105">
        <v>5666</v>
      </c>
    </row>
    <row r="1106" spans="1:6" x14ac:dyDescent="0.35">
      <c r="A1106" t="s">
        <v>648</v>
      </c>
      <c r="B1106" t="s">
        <v>651</v>
      </c>
      <c r="C1106" t="s">
        <v>55</v>
      </c>
      <c r="D1106" t="s">
        <v>564</v>
      </c>
      <c r="E1106" s="2">
        <v>45230</v>
      </c>
      <c r="F1106">
        <v>5238</v>
      </c>
    </row>
    <row r="1107" spans="1:6" x14ac:dyDescent="0.35">
      <c r="A1107" t="s">
        <v>648</v>
      </c>
      <c r="B1107" t="s">
        <v>651</v>
      </c>
      <c r="C1107" t="s">
        <v>55</v>
      </c>
      <c r="D1107" t="s">
        <v>564</v>
      </c>
      <c r="E1107" s="2">
        <v>45260</v>
      </c>
      <c r="F1107">
        <v>5230</v>
      </c>
    </row>
    <row r="1108" spans="1:6" x14ac:dyDescent="0.35">
      <c r="A1108" t="s">
        <v>648</v>
      </c>
      <c r="B1108" t="s">
        <v>651</v>
      </c>
      <c r="C1108" t="s">
        <v>55</v>
      </c>
      <c r="D1108" t="s">
        <v>564</v>
      </c>
      <c r="E1108" s="2">
        <v>45291</v>
      </c>
      <c r="F1108">
        <v>5269</v>
      </c>
    </row>
    <row r="1109" spans="1:6" x14ac:dyDescent="0.35">
      <c r="A1109" t="s">
        <v>648</v>
      </c>
      <c r="B1109" t="s">
        <v>651</v>
      </c>
      <c r="C1109" t="s">
        <v>55</v>
      </c>
      <c r="D1109" t="s">
        <v>564</v>
      </c>
      <c r="E1109" s="2">
        <v>45322</v>
      </c>
      <c r="F1109">
        <v>5231</v>
      </c>
    </row>
    <row r="1110" spans="1:6" x14ac:dyDescent="0.35">
      <c r="A1110" t="s">
        <v>648</v>
      </c>
      <c r="B1110" t="s">
        <v>651</v>
      </c>
      <c r="C1110" t="s">
        <v>55</v>
      </c>
      <c r="D1110" t="s">
        <v>564</v>
      </c>
      <c r="E1110" s="2">
        <v>45351</v>
      </c>
      <c r="F1110">
        <v>5262</v>
      </c>
    </row>
    <row r="1111" spans="1:6" x14ac:dyDescent="0.35">
      <c r="A1111" t="s">
        <v>648</v>
      </c>
      <c r="B1111" t="s">
        <v>651</v>
      </c>
      <c r="C1111" t="s">
        <v>55</v>
      </c>
      <c r="D1111" t="s">
        <v>564</v>
      </c>
      <c r="E1111" s="2">
        <v>45382</v>
      </c>
      <c r="F1111">
        <v>5071</v>
      </c>
    </row>
    <row r="1112" spans="1:6" x14ac:dyDescent="0.35">
      <c r="A1112" t="s">
        <v>648</v>
      </c>
      <c r="B1112" t="s">
        <v>651</v>
      </c>
      <c r="C1112" t="s">
        <v>55</v>
      </c>
      <c r="D1112" t="s">
        <v>655</v>
      </c>
      <c r="E1112" s="2">
        <v>45046</v>
      </c>
      <c r="F1112">
        <v>0</v>
      </c>
    </row>
    <row r="1113" spans="1:6" x14ac:dyDescent="0.35">
      <c r="A1113" t="s">
        <v>648</v>
      </c>
      <c r="B1113" t="s">
        <v>651</v>
      </c>
      <c r="C1113" t="s">
        <v>55</v>
      </c>
      <c r="D1113" t="s">
        <v>655</v>
      </c>
      <c r="E1113" s="2">
        <v>45077</v>
      </c>
      <c r="F1113">
        <v>0</v>
      </c>
    </row>
    <row r="1114" spans="1:6" x14ac:dyDescent="0.35">
      <c r="A1114" t="s">
        <v>648</v>
      </c>
      <c r="B1114" t="s">
        <v>651</v>
      </c>
      <c r="C1114" t="s">
        <v>55</v>
      </c>
      <c r="D1114" t="s">
        <v>655</v>
      </c>
      <c r="E1114" s="2">
        <v>45107</v>
      </c>
      <c r="F1114">
        <v>1</v>
      </c>
    </row>
    <row r="1115" spans="1:6" x14ac:dyDescent="0.35">
      <c r="A1115" t="s">
        <v>648</v>
      </c>
      <c r="B1115" t="s">
        <v>651</v>
      </c>
      <c r="C1115" t="s">
        <v>55</v>
      </c>
      <c r="D1115" t="s">
        <v>655</v>
      </c>
      <c r="E1115" s="2">
        <v>45138</v>
      </c>
      <c r="F1115">
        <v>2</v>
      </c>
    </row>
    <row r="1116" spans="1:6" x14ac:dyDescent="0.35">
      <c r="A1116" t="s">
        <v>648</v>
      </c>
      <c r="B1116" t="s">
        <v>651</v>
      </c>
      <c r="C1116" t="s">
        <v>55</v>
      </c>
      <c r="D1116" t="s">
        <v>655</v>
      </c>
      <c r="E1116" s="2">
        <v>45169</v>
      </c>
      <c r="F1116">
        <v>2</v>
      </c>
    </row>
    <row r="1117" spans="1:6" x14ac:dyDescent="0.35">
      <c r="A1117" t="s">
        <v>648</v>
      </c>
      <c r="B1117" t="s">
        <v>651</v>
      </c>
      <c r="C1117" t="s">
        <v>55</v>
      </c>
      <c r="D1117" t="s">
        <v>655</v>
      </c>
      <c r="E1117" s="2">
        <v>45199</v>
      </c>
      <c r="F1117">
        <v>162</v>
      </c>
    </row>
    <row r="1118" spans="1:6" x14ac:dyDescent="0.35">
      <c r="A1118" t="s">
        <v>648</v>
      </c>
      <c r="B1118" t="s">
        <v>651</v>
      </c>
      <c r="C1118" t="s">
        <v>55</v>
      </c>
      <c r="D1118" t="s">
        <v>655</v>
      </c>
      <c r="E1118" s="2">
        <v>45230</v>
      </c>
      <c r="F1118">
        <v>361</v>
      </c>
    </row>
    <row r="1119" spans="1:6" x14ac:dyDescent="0.35">
      <c r="A1119" t="s">
        <v>648</v>
      </c>
      <c r="B1119" t="s">
        <v>651</v>
      </c>
      <c r="C1119" t="s">
        <v>55</v>
      </c>
      <c r="D1119" t="s">
        <v>655</v>
      </c>
      <c r="E1119" s="2">
        <v>45260</v>
      </c>
      <c r="F1119">
        <v>460</v>
      </c>
    </row>
    <row r="1120" spans="1:6" x14ac:dyDescent="0.35">
      <c r="A1120" t="s">
        <v>648</v>
      </c>
      <c r="B1120" t="s">
        <v>651</v>
      </c>
      <c r="C1120" t="s">
        <v>55</v>
      </c>
      <c r="D1120" t="s">
        <v>655</v>
      </c>
      <c r="E1120" s="2">
        <v>45291</v>
      </c>
      <c r="F1120">
        <v>542</v>
      </c>
    </row>
    <row r="1121" spans="1:6" x14ac:dyDescent="0.35">
      <c r="A1121" t="s">
        <v>648</v>
      </c>
      <c r="B1121" t="s">
        <v>651</v>
      </c>
      <c r="C1121" t="s">
        <v>55</v>
      </c>
      <c r="D1121" t="s">
        <v>655</v>
      </c>
      <c r="E1121" s="2">
        <v>45322</v>
      </c>
      <c r="F1121">
        <v>622</v>
      </c>
    </row>
    <row r="1122" spans="1:6" x14ac:dyDescent="0.35">
      <c r="A1122" t="s">
        <v>648</v>
      </c>
      <c r="B1122" t="s">
        <v>651</v>
      </c>
      <c r="C1122" t="s">
        <v>55</v>
      </c>
      <c r="D1122" t="s">
        <v>655</v>
      </c>
      <c r="E1122" s="2">
        <v>45351</v>
      </c>
      <c r="F1122">
        <v>775</v>
      </c>
    </row>
    <row r="1123" spans="1:6" x14ac:dyDescent="0.35">
      <c r="A1123" t="s">
        <v>648</v>
      </c>
      <c r="B1123" t="s">
        <v>651</v>
      </c>
      <c r="C1123" t="s">
        <v>55</v>
      </c>
      <c r="D1123" t="s">
        <v>655</v>
      </c>
      <c r="E1123" s="2">
        <v>45382</v>
      </c>
      <c r="F1123">
        <v>917</v>
      </c>
    </row>
    <row r="1124" spans="1:6" x14ac:dyDescent="0.35">
      <c r="A1124" t="s">
        <v>648</v>
      </c>
      <c r="B1124" t="s">
        <v>651</v>
      </c>
      <c r="C1124" t="s">
        <v>55</v>
      </c>
      <c r="D1124" t="s">
        <v>657</v>
      </c>
      <c r="E1124" s="2">
        <v>45046</v>
      </c>
      <c r="F1124">
        <v>0</v>
      </c>
    </row>
    <row r="1125" spans="1:6" x14ac:dyDescent="0.35">
      <c r="A1125" t="s">
        <v>648</v>
      </c>
      <c r="B1125" t="s">
        <v>651</v>
      </c>
      <c r="C1125" t="s">
        <v>55</v>
      </c>
      <c r="D1125" t="s">
        <v>657</v>
      </c>
      <c r="E1125" s="2">
        <v>45077</v>
      </c>
      <c r="F1125">
        <v>0</v>
      </c>
    </row>
    <row r="1126" spans="1:6" x14ac:dyDescent="0.35">
      <c r="A1126" t="s">
        <v>648</v>
      </c>
      <c r="B1126" t="s">
        <v>651</v>
      </c>
      <c r="C1126" t="s">
        <v>55</v>
      </c>
      <c r="D1126" t="s">
        <v>657</v>
      </c>
      <c r="E1126" s="2">
        <v>45107</v>
      </c>
      <c r="F1126">
        <v>0</v>
      </c>
    </row>
    <row r="1127" spans="1:6" x14ac:dyDescent="0.35">
      <c r="A1127" t="s">
        <v>648</v>
      </c>
      <c r="B1127" t="s">
        <v>651</v>
      </c>
      <c r="C1127" t="s">
        <v>55</v>
      </c>
      <c r="D1127" t="s">
        <v>657</v>
      </c>
      <c r="E1127" s="2">
        <v>45138</v>
      </c>
      <c r="F1127">
        <v>0</v>
      </c>
    </row>
    <row r="1128" spans="1:6" x14ac:dyDescent="0.35">
      <c r="A1128" t="s">
        <v>648</v>
      </c>
      <c r="B1128" t="s">
        <v>651</v>
      </c>
      <c r="C1128" t="s">
        <v>55</v>
      </c>
      <c r="D1128" t="s">
        <v>657</v>
      </c>
      <c r="E1128" s="2">
        <v>45169</v>
      </c>
      <c r="F1128">
        <v>0</v>
      </c>
    </row>
    <row r="1129" spans="1:6" x14ac:dyDescent="0.35">
      <c r="A1129" t="s">
        <v>648</v>
      </c>
      <c r="B1129" t="s">
        <v>651</v>
      </c>
      <c r="C1129" t="s">
        <v>55</v>
      </c>
      <c r="D1129" t="s">
        <v>657</v>
      </c>
      <c r="E1129" s="2">
        <v>45199</v>
      </c>
      <c r="F1129">
        <v>2</v>
      </c>
    </row>
    <row r="1130" spans="1:6" x14ac:dyDescent="0.35">
      <c r="A1130" t="s">
        <v>648</v>
      </c>
      <c r="B1130" t="s">
        <v>651</v>
      </c>
      <c r="C1130" t="s">
        <v>55</v>
      </c>
      <c r="D1130" t="s">
        <v>657</v>
      </c>
      <c r="E1130" s="2">
        <v>45230</v>
      </c>
      <c r="F1130">
        <v>2</v>
      </c>
    </row>
    <row r="1131" spans="1:6" x14ac:dyDescent="0.35">
      <c r="A1131" t="s">
        <v>648</v>
      </c>
      <c r="B1131" t="s">
        <v>651</v>
      </c>
      <c r="C1131" t="s">
        <v>55</v>
      </c>
      <c r="D1131" t="s">
        <v>657</v>
      </c>
      <c r="E1131" s="2">
        <v>45260</v>
      </c>
      <c r="F1131">
        <v>4</v>
      </c>
    </row>
    <row r="1132" spans="1:6" x14ac:dyDescent="0.35">
      <c r="A1132" t="s">
        <v>648</v>
      </c>
      <c r="B1132" t="s">
        <v>651</v>
      </c>
      <c r="C1132" t="s">
        <v>55</v>
      </c>
      <c r="D1132" t="s">
        <v>657</v>
      </c>
      <c r="E1132" s="2">
        <v>45291</v>
      </c>
      <c r="F1132">
        <v>3</v>
      </c>
    </row>
    <row r="1133" spans="1:6" x14ac:dyDescent="0.35">
      <c r="A1133" t="s">
        <v>648</v>
      </c>
      <c r="B1133" t="s">
        <v>651</v>
      </c>
      <c r="C1133" t="s">
        <v>55</v>
      </c>
      <c r="D1133" t="s">
        <v>657</v>
      </c>
      <c r="E1133" s="2">
        <v>45322</v>
      </c>
      <c r="F1133">
        <v>7</v>
      </c>
    </row>
    <row r="1134" spans="1:6" x14ac:dyDescent="0.35">
      <c r="A1134" t="s">
        <v>648</v>
      </c>
      <c r="B1134" t="s">
        <v>651</v>
      </c>
      <c r="C1134" t="s">
        <v>55</v>
      </c>
      <c r="D1134" t="s">
        <v>657</v>
      </c>
      <c r="E1134" s="2">
        <v>45351</v>
      </c>
      <c r="F1134">
        <v>7</v>
      </c>
    </row>
    <row r="1135" spans="1:6" x14ac:dyDescent="0.35">
      <c r="A1135" t="s">
        <v>648</v>
      </c>
      <c r="B1135" t="s">
        <v>651</v>
      </c>
      <c r="C1135" t="s">
        <v>55</v>
      </c>
      <c r="D1135" t="s">
        <v>657</v>
      </c>
      <c r="E1135" s="2">
        <v>45382</v>
      </c>
      <c r="F1135">
        <v>7</v>
      </c>
    </row>
    <row r="1136" spans="1:6" x14ac:dyDescent="0.35">
      <c r="A1136" t="s">
        <v>648</v>
      </c>
      <c r="B1136" t="s">
        <v>651</v>
      </c>
      <c r="C1136" t="s">
        <v>55</v>
      </c>
      <c r="D1136" t="s">
        <v>658</v>
      </c>
      <c r="E1136" s="2">
        <v>45046</v>
      </c>
      <c r="F1136">
        <v>0</v>
      </c>
    </row>
    <row r="1137" spans="1:6" x14ac:dyDescent="0.35">
      <c r="A1137" t="s">
        <v>648</v>
      </c>
      <c r="B1137" t="s">
        <v>651</v>
      </c>
      <c r="C1137" t="s">
        <v>55</v>
      </c>
      <c r="D1137" t="s">
        <v>658</v>
      </c>
      <c r="E1137" s="2">
        <v>45077</v>
      </c>
      <c r="F1137">
        <v>0</v>
      </c>
    </row>
    <row r="1138" spans="1:6" x14ac:dyDescent="0.35">
      <c r="A1138" t="s">
        <v>648</v>
      </c>
      <c r="B1138" t="s">
        <v>651</v>
      </c>
      <c r="C1138" t="s">
        <v>55</v>
      </c>
      <c r="D1138" t="s">
        <v>658</v>
      </c>
      <c r="E1138" s="2">
        <v>45107</v>
      </c>
      <c r="F1138">
        <v>0</v>
      </c>
    </row>
    <row r="1139" spans="1:6" x14ac:dyDescent="0.35">
      <c r="A1139" t="s">
        <v>648</v>
      </c>
      <c r="B1139" t="s">
        <v>651</v>
      </c>
      <c r="C1139" t="s">
        <v>55</v>
      </c>
      <c r="D1139" t="s">
        <v>658</v>
      </c>
      <c r="E1139" s="2">
        <v>45138</v>
      </c>
      <c r="F1139">
        <v>0</v>
      </c>
    </row>
    <row r="1140" spans="1:6" x14ac:dyDescent="0.35">
      <c r="A1140" t="s">
        <v>648</v>
      </c>
      <c r="B1140" t="s">
        <v>651</v>
      </c>
      <c r="C1140" t="s">
        <v>55</v>
      </c>
      <c r="D1140" t="s">
        <v>658</v>
      </c>
      <c r="E1140" s="2">
        <v>45169</v>
      </c>
      <c r="F1140">
        <v>0</v>
      </c>
    </row>
    <row r="1141" spans="1:6" x14ac:dyDescent="0.35">
      <c r="A1141" t="s">
        <v>648</v>
      </c>
      <c r="B1141" t="s">
        <v>651</v>
      </c>
      <c r="C1141" t="s">
        <v>55</v>
      </c>
      <c r="D1141" t="s">
        <v>658</v>
      </c>
      <c r="E1141" s="2">
        <v>45199</v>
      </c>
      <c r="F1141">
        <v>44</v>
      </c>
    </row>
    <row r="1142" spans="1:6" x14ac:dyDescent="0.35">
      <c r="A1142" t="s">
        <v>648</v>
      </c>
      <c r="B1142" t="s">
        <v>651</v>
      </c>
      <c r="C1142" t="s">
        <v>55</v>
      </c>
      <c r="D1142" t="s">
        <v>658</v>
      </c>
      <c r="E1142" s="2">
        <v>45230</v>
      </c>
      <c r="F1142">
        <v>279</v>
      </c>
    </row>
    <row r="1143" spans="1:6" x14ac:dyDescent="0.35">
      <c r="A1143" t="s">
        <v>648</v>
      </c>
      <c r="B1143" t="s">
        <v>651</v>
      </c>
      <c r="C1143" t="s">
        <v>55</v>
      </c>
      <c r="D1143" t="s">
        <v>658</v>
      </c>
      <c r="E1143" s="2">
        <v>45260</v>
      </c>
      <c r="F1143">
        <v>307</v>
      </c>
    </row>
    <row r="1144" spans="1:6" x14ac:dyDescent="0.35">
      <c r="A1144" t="s">
        <v>648</v>
      </c>
      <c r="B1144" t="s">
        <v>651</v>
      </c>
      <c r="C1144" t="s">
        <v>55</v>
      </c>
      <c r="D1144" t="s">
        <v>658</v>
      </c>
      <c r="E1144" s="2">
        <v>45291</v>
      </c>
      <c r="F1144">
        <v>335</v>
      </c>
    </row>
    <row r="1145" spans="1:6" x14ac:dyDescent="0.35">
      <c r="A1145" t="s">
        <v>648</v>
      </c>
      <c r="B1145" t="s">
        <v>651</v>
      </c>
      <c r="C1145" t="s">
        <v>55</v>
      </c>
      <c r="D1145" t="s">
        <v>658</v>
      </c>
      <c r="E1145" s="2">
        <v>45322</v>
      </c>
      <c r="F1145">
        <v>369</v>
      </c>
    </row>
    <row r="1146" spans="1:6" x14ac:dyDescent="0.35">
      <c r="A1146" t="s">
        <v>648</v>
      </c>
      <c r="B1146" t="s">
        <v>651</v>
      </c>
      <c r="C1146" t="s">
        <v>55</v>
      </c>
      <c r="D1146" t="s">
        <v>658</v>
      </c>
      <c r="E1146" s="2">
        <v>45351</v>
      </c>
      <c r="F1146">
        <v>383</v>
      </c>
    </row>
    <row r="1147" spans="1:6" x14ac:dyDescent="0.35">
      <c r="A1147" t="s">
        <v>648</v>
      </c>
      <c r="B1147" t="s">
        <v>651</v>
      </c>
      <c r="C1147" t="s">
        <v>55</v>
      </c>
      <c r="D1147" t="s">
        <v>658</v>
      </c>
      <c r="E1147" s="2">
        <v>45382</v>
      </c>
      <c r="F1147">
        <v>447</v>
      </c>
    </row>
    <row r="1148" spans="1:6" x14ac:dyDescent="0.35">
      <c r="A1148" t="s">
        <v>648</v>
      </c>
      <c r="B1148" t="s">
        <v>651</v>
      </c>
      <c r="C1148" t="s">
        <v>55</v>
      </c>
      <c r="D1148" t="s">
        <v>563</v>
      </c>
      <c r="E1148" s="2">
        <v>45046</v>
      </c>
      <c r="F1148">
        <v>0</v>
      </c>
    </row>
    <row r="1149" spans="1:6" x14ac:dyDescent="0.35">
      <c r="A1149" t="s">
        <v>648</v>
      </c>
      <c r="B1149" t="s">
        <v>651</v>
      </c>
      <c r="C1149" t="s">
        <v>55</v>
      </c>
      <c r="D1149" t="s">
        <v>563</v>
      </c>
      <c r="E1149" s="2">
        <v>45077</v>
      </c>
      <c r="F1149">
        <v>0</v>
      </c>
    </row>
    <row r="1150" spans="1:6" x14ac:dyDescent="0.35">
      <c r="A1150" t="s">
        <v>648</v>
      </c>
      <c r="B1150" t="s">
        <v>651</v>
      </c>
      <c r="C1150" t="s">
        <v>55</v>
      </c>
      <c r="D1150" t="s">
        <v>563</v>
      </c>
      <c r="E1150" s="2">
        <v>45107</v>
      </c>
      <c r="F1150">
        <v>0</v>
      </c>
    </row>
    <row r="1151" spans="1:6" x14ac:dyDescent="0.35">
      <c r="A1151" t="s">
        <v>648</v>
      </c>
      <c r="B1151" t="s">
        <v>651</v>
      </c>
      <c r="C1151" t="s">
        <v>55</v>
      </c>
      <c r="D1151" t="s">
        <v>563</v>
      </c>
      <c r="E1151" s="2">
        <v>45138</v>
      </c>
      <c r="F1151">
        <v>0</v>
      </c>
    </row>
    <row r="1152" spans="1:6" x14ac:dyDescent="0.35">
      <c r="A1152" t="s">
        <v>648</v>
      </c>
      <c r="B1152" t="s">
        <v>651</v>
      </c>
      <c r="C1152" t="s">
        <v>55</v>
      </c>
      <c r="D1152" t="s">
        <v>563</v>
      </c>
      <c r="E1152" s="2">
        <v>45169</v>
      </c>
      <c r="F1152">
        <v>0</v>
      </c>
    </row>
    <row r="1153" spans="1:6" x14ac:dyDescent="0.35">
      <c r="A1153" t="s">
        <v>648</v>
      </c>
      <c r="B1153" t="s">
        <v>651</v>
      </c>
      <c r="C1153" t="s">
        <v>55</v>
      </c>
      <c r="D1153" t="s">
        <v>563</v>
      </c>
      <c r="E1153" s="2">
        <v>45199</v>
      </c>
      <c r="F1153">
        <v>2010</v>
      </c>
    </row>
    <row r="1154" spans="1:6" x14ac:dyDescent="0.35">
      <c r="A1154" t="s">
        <v>648</v>
      </c>
      <c r="B1154" t="s">
        <v>651</v>
      </c>
      <c r="C1154" t="s">
        <v>55</v>
      </c>
      <c r="D1154" t="s">
        <v>563</v>
      </c>
      <c r="E1154" s="2">
        <v>45230</v>
      </c>
      <c r="F1154">
        <v>3864</v>
      </c>
    </row>
    <row r="1155" spans="1:6" x14ac:dyDescent="0.35">
      <c r="A1155" t="s">
        <v>648</v>
      </c>
      <c r="B1155" t="s">
        <v>651</v>
      </c>
      <c r="C1155" t="s">
        <v>55</v>
      </c>
      <c r="D1155" t="s">
        <v>563</v>
      </c>
      <c r="E1155" s="2">
        <v>45260</v>
      </c>
      <c r="F1155">
        <v>4171</v>
      </c>
    </row>
    <row r="1156" spans="1:6" x14ac:dyDescent="0.35">
      <c r="A1156" t="s">
        <v>648</v>
      </c>
      <c r="B1156" t="s">
        <v>651</v>
      </c>
      <c r="C1156" t="s">
        <v>55</v>
      </c>
      <c r="D1156" t="s">
        <v>563</v>
      </c>
      <c r="E1156" s="2">
        <v>45291</v>
      </c>
      <c r="F1156">
        <v>4320</v>
      </c>
    </row>
    <row r="1157" spans="1:6" x14ac:dyDescent="0.35">
      <c r="A1157" t="s">
        <v>648</v>
      </c>
      <c r="B1157" t="s">
        <v>651</v>
      </c>
      <c r="C1157" t="s">
        <v>55</v>
      </c>
      <c r="D1157" t="s">
        <v>563</v>
      </c>
      <c r="E1157" s="2">
        <v>45322</v>
      </c>
      <c r="F1157">
        <v>4327</v>
      </c>
    </row>
    <row r="1158" spans="1:6" x14ac:dyDescent="0.35">
      <c r="A1158" t="s">
        <v>648</v>
      </c>
      <c r="B1158" t="s">
        <v>651</v>
      </c>
      <c r="C1158" t="s">
        <v>55</v>
      </c>
      <c r="D1158" t="s">
        <v>563</v>
      </c>
      <c r="E1158" s="2">
        <v>45351</v>
      </c>
      <c r="F1158">
        <v>4457</v>
      </c>
    </row>
    <row r="1159" spans="1:6" x14ac:dyDescent="0.35">
      <c r="A1159" t="s">
        <v>648</v>
      </c>
      <c r="B1159" t="s">
        <v>651</v>
      </c>
      <c r="C1159" t="s">
        <v>55</v>
      </c>
      <c r="D1159" t="s">
        <v>563</v>
      </c>
      <c r="E1159" s="2">
        <v>45382</v>
      </c>
      <c r="F1159">
        <v>4494</v>
      </c>
    </row>
    <row r="1160" spans="1:6" x14ac:dyDescent="0.35">
      <c r="A1160" t="s">
        <v>648</v>
      </c>
      <c r="B1160" t="s">
        <v>651</v>
      </c>
      <c r="C1160" t="s">
        <v>55</v>
      </c>
      <c r="D1160" t="s">
        <v>661</v>
      </c>
      <c r="E1160" s="2">
        <v>45046</v>
      </c>
      <c r="F1160">
        <v>16</v>
      </c>
    </row>
    <row r="1161" spans="1:6" x14ac:dyDescent="0.35">
      <c r="A1161" t="s">
        <v>648</v>
      </c>
      <c r="B1161" t="s">
        <v>651</v>
      </c>
      <c r="C1161" t="s">
        <v>55</v>
      </c>
      <c r="D1161" t="s">
        <v>661</v>
      </c>
      <c r="E1161" s="2">
        <v>45077</v>
      </c>
      <c r="F1161">
        <v>18</v>
      </c>
    </row>
    <row r="1162" spans="1:6" x14ac:dyDescent="0.35">
      <c r="A1162" t="s">
        <v>648</v>
      </c>
      <c r="B1162" t="s">
        <v>651</v>
      </c>
      <c r="C1162" t="s">
        <v>55</v>
      </c>
      <c r="D1162" t="s">
        <v>661</v>
      </c>
      <c r="E1162" s="2">
        <v>45107</v>
      </c>
      <c r="F1162">
        <v>17</v>
      </c>
    </row>
    <row r="1163" spans="1:6" x14ac:dyDescent="0.35">
      <c r="A1163" t="s">
        <v>648</v>
      </c>
      <c r="B1163" t="s">
        <v>651</v>
      </c>
      <c r="C1163" t="s">
        <v>55</v>
      </c>
      <c r="D1163" t="s">
        <v>661</v>
      </c>
      <c r="E1163" s="2">
        <v>45138</v>
      </c>
      <c r="F1163">
        <v>17</v>
      </c>
    </row>
    <row r="1164" spans="1:6" x14ac:dyDescent="0.35">
      <c r="A1164" t="s">
        <v>648</v>
      </c>
      <c r="B1164" t="s">
        <v>651</v>
      </c>
      <c r="C1164" t="s">
        <v>55</v>
      </c>
      <c r="D1164" t="s">
        <v>661</v>
      </c>
      <c r="E1164" s="2">
        <v>45169</v>
      </c>
      <c r="F1164">
        <v>16</v>
      </c>
    </row>
    <row r="1165" spans="1:6" x14ac:dyDescent="0.35">
      <c r="A1165" t="s">
        <v>648</v>
      </c>
      <c r="B1165" t="s">
        <v>651</v>
      </c>
      <c r="C1165" t="s">
        <v>55</v>
      </c>
      <c r="D1165" t="s">
        <v>661</v>
      </c>
      <c r="E1165" s="2">
        <v>45199</v>
      </c>
      <c r="F1165">
        <v>14</v>
      </c>
    </row>
    <row r="1166" spans="1:6" x14ac:dyDescent="0.35">
      <c r="A1166" t="s">
        <v>648</v>
      </c>
      <c r="B1166" t="s">
        <v>651</v>
      </c>
      <c r="C1166" t="s">
        <v>55</v>
      </c>
      <c r="D1166" t="s">
        <v>661</v>
      </c>
      <c r="E1166" s="2">
        <v>45230</v>
      </c>
      <c r="F1166">
        <v>9</v>
      </c>
    </row>
    <row r="1167" spans="1:6" x14ac:dyDescent="0.35">
      <c r="A1167" t="s">
        <v>648</v>
      </c>
      <c r="B1167" t="s">
        <v>651</v>
      </c>
      <c r="C1167" t="s">
        <v>55</v>
      </c>
      <c r="D1167" t="s">
        <v>661</v>
      </c>
      <c r="E1167" s="2">
        <v>45260</v>
      </c>
      <c r="F1167">
        <v>10</v>
      </c>
    </row>
    <row r="1168" spans="1:6" x14ac:dyDescent="0.35">
      <c r="A1168" t="s">
        <v>648</v>
      </c>
      <c r="B1168" t="s">
        <v>651</v>
      </c>
      <c r="C1168" t="s">
        <v>55</v>
      </c>
      <c r="D1168" t="s">
        <v>661</v>
      </c>
      <c r="E1168" s="2">
        <v>45291</v>
      </c>
      <c r="F1168">
        <v>9</v>
      </c>
    </row>
    <row r="1169" spans="1:6" x14ac:dyDescent="0.35">
      <c r="A1169" t="s">
        <v>648</v>
      </c>
      <c r="B1169" t="s">
        <v>651</v>
      </c>
      <c r="C1169" t="s">
        <v>55</v>
      </c>
      <c r="D1169" t="s">
        <v>661</v>
      </c>
      <c r="E1169" s="2">
        <v>45322</v>
      </c>
      <c r="F1169">
        <v>10</v>
      </c>
    </row>
    <row r="1170" spans="1:6" x14ac:dyDescent="0.35">
      <c r="A1170" t="s">
        <v>648</v>
      </c>
      <c r="B1170" t="s">
        <v>651</v>
      </c>
      <c r="C1170" t="s">
        <v>55</v>
      </c>
      <c r="D1170" t="s">
        <v>661</v>
      </c>
      <c r="E1170" s="2">
        <v>45351</v>
      </c>
      <c r="F1170">
        <v>10</v>
      </c>
    </row>
    <row r="1171" spans="1:6" x14ac:dyDescent="0.35">
      <c r="A1171" t="s">
        <v>648</v>
      </c>
      <c r="B1171" t="s">
        <v>651</v>
      </c>
      <c r="C1171" t="s">
        <v>55</v>
      </c>
      <c r="D1171" t="s">
        <v>661</v>
      </c>
      <c r="E1171" s="2">
        <v>45382</v>
      </c>
      <c r="F1171">
        <v>8</v>
      </c>
    </row>
    <row r="1172" spans="1:6" x14ac:dyDescent="0.35">
      <c r="A1172" t="s">
        <v>648</v>
      </c>
      <c r="B1172" t="s">
        <v>652</v>
      </c>
      <c r="C1172" t="s">
        <v>55</v>
      </c>
      <c r="D1172" t="s">
        <v>564</v>
      </c>
      <c r="E1172" s="2">
        <v>45046</v>
      </c>
      <c r="F1172">
        <v>5693</v>
      </c>
    </row>
    <row r="1173" spans="1:6" x14ac:dyDescent="0.35">
      <c r="A1173" t="s">
        <v>648</v>
      </c>
      <c r="B1173" t="s">
        <v>652</v>
      </c>
      <c r="C1173" t="s">
        <v>55</v>
      </c>
      <c r="D1173" t="s">
        <v>564</v>
      </c>
      <c r="E1173" s="2">
        <v>45077</v>
      </c>
      <c r="F1173">
        <v>5830</v>
      </c>
    </row>
    <row r="1174" spans="1:6" x14ac:dyDescent="0.35">
      <c r="A1174" t="s">
        <v>648</v>
      </c>
      <c r="B1174" t="s">
        <v>652</v>
      </c>
      <c r="C1174" t="s">
        <v>55</v>
      </c>
      <c r="D1174" t="s">
        <v>564</v>
      </c>
      <c r="E1174" s="2">
        <v>45107</v>
      </c>
      <c r="F1174">
        <v>5877</v>
      </c>
    </row>
    <row r="1175" spans="1:6" x14ac:dyDescent="0.35">
      <c r="A1175" t="s">
        <v>648</v>
      </c>
      <c r="B1175" t="s">
        <v>652</v>
      </c>
      <c r="C1175" t="s">
        <v>55</v>
      </c>
      <c r="D1175" t="s">
        <v>564</v>
      </c>
      <c r="E1175" s="2">
        <v>45138</v>
      </c>
      <c r="F1175">
        <v>5897</v>
      </c>
    </row>
    <row r="1176" spans="1:6" x14ac:dyDescent="0.35">
      <c r="A1176" t="s">
        <v>648</v>
      </c>
      <c r="B1176" t="s">
        <v>652</v>
      </c>
      <c r="C1176" t="s">
        <v>55</v>
      </c>
      <c r="D1176" t="s">
        <v>564</v>
      </c>
      <c r="E1176" s="2">
        <v>45169</v>
      </c>
      <c r="F1176">
        <v>4948</v>
      </c>
    </row>
    <row r="1177" spans="1:6" x14ac:dyDescent="0.35">
      <c r="A1177" t="s">
        <v>648</v>
      </c>
      <c r="B1177" t="s">
        <v>652</v>
      </c>
      <c r="C1177" t="s">
        <v>55</v>
      </c>
      <c r="D1177" t="s">
        <v>564</v>
      </c>
      <c r="E1177" s="2">
        <v>45199</v>
      </c>
      <c r="F1177">
        <v>5887</v>
      </c>
    </row>
    <row r="1178" spans="1:6" x14ac:dyDescent="0.35">
      <c r="A1178" t="s">
        <v>648</v>
      </c>
      <c r="B1178" t="s">
        <v>652</v>
      </c>
      <c r="C1178" t="s">
        <v>55</v>
      </c>
      <c r="D1178" t="s">
        <v>564</v>
      </c>
      <c r="E1178" s="2">
        <v>45230</v>
      </c>
      <c r="F1178">
        <v>5407</v>
      </c>
    </row>
    <row r="1179" spans="1:6" x14ac:dyDescent="0.35">
      <c r="A1179" t="s">
        <v>648</v>
      </c>
      <c r="B1179" t="s">
        <v>652</v>
      </c>
      <c r="C1179" t="s">
        <v>55</v>
      </c>
      <c r="D1179" t="s">
        <v>564</v>
      </c>
      <c r="E1179" s="2">
        <v>45260</v>
      </c>
      <c r="F1179">
        <v>5285</v>
      </c>
    </row>
    <row r="1180" spans="1:6" x14ac:dyDescent="0.35">
      <c r="A1180" t="s">
        <v>648</v>
      </c>
      <c r="B1180" t="s">
        <v>652</v>
      </c>
      <c r="C1180" t="s">
        <v>55</v>
      </c>
      <c r="D1180" t="s">
        <v>564</v>
      </c>
      <c r="E1180" s="2">
        <v>45291</v>
      </c>
      <c r="F1180">
        <v>5220</v>
      </c>
    </row>
    <row r="1181" spans="1:6" x14ac:dyDescent="0.35">
      <c r="A1181" t="s">
        <v>648</v>
      </c>
      <c r="B1181" t="s">
        <v>652</v>
      </c>
      <c r="C1181" t="s">
        <v>55</v>
      </c>
      <c r="D1181" t="s">
        <v>564</v>
      </c>
      <c r="E1181" s="2">
        <v>45322</v>
      </c>
      <c r="F1181">
        <v>5134</v>
      </c>
    </row>
    <row r="1182" spans="1:6" x14ac:dyDescent="0.35">
      <c r="A1182" t="s">
        <v>648</v>
      </c>
      <c r="B1182" t="s">
        <v>652</v>
      </c>
      <c r="C1182" t="s">
        <v>55</v>
      </c>
      <c r="D1182" t="s">
        <v>564</v>
      </c>
      <c r="E1182" s="2">
        <v>45351</v>
      </c>
      <c r="F1182">
        <v>5104</v>
      </c>
    </row>
    <row r="1183" spans="1:6" x14ac:dyDescent="0.35">
      <c r="A1183" t="s">
        <v>648</v>
      </c>
      <c r="B1183" t="s">
        <v>652</v>
      </c>
      <c r="C1183" t="s">
        <v>55</v>
      </c>
      <c r="D1183" t="s">
        <v>564</v>
      </c>
      <c r="E1183" s="2">
        <v>45382</v>
      </c>
      <c r="F1183">
        <v>4894</v>
      </c>
    </row>
    <row r="1184" spans="1:6" x14ac:dyDescent="0.35">
      <c r="A1184" t="s">
        <v>648</v>
      </c>
      <c r="B1184" t="s">
        <v>652</v>
      </c>
      <c r="C1184" t="s">
        <v>55</v>
      </c>
      <c r="D1184" t="s">
        <v>655</v>
      </c>
      <c r="E1184" s="2">
        <v>45046</v>
      </c>
      <c r="F1184">
        <v>2</v>
      </c>
    </row>
    <row r="1185" spans="1:6" x14ac:dyDescent="0.35">
      <c r="A1185" t="s">
        <v>648</v>
      </c>
      <c r="B1185" t="s">
        <v>652</v>
      </c>
      <c r="C1185" t="s">
        <v>55</v>
      </c>
      <c r="D1185" t="s">
        <v>655</v>
      </c>
      <c r="E1185" s="2">
        <v>45077</v>
      </c>
      <c r="F1185">
        <v>2</v>
      </c>
    </row>
    <row r="1186" spans="1:6" x14ac:dyDescent="0.35">
      <c r="A1186" t="s">
        <v>648</v>
      </c>
      <c r="B1186" t="s">
        <v>652</v>
      </c>
      <c r="C1186" t="s">
        <v>55</v>
      </c>
      <c r="D1186" t="s">
        <v>655</v>
      </c>
      <c r="E1186" s="2">
        <v>45107</v>
      </c>
      <c r="F1186">
        <v>2</v>
      </c>
    </row>
    <row r="1187" spans="1:6" x14ac:dyDescent="0.35">
      <c r="A1187" t="s">
        <v>648</v>
      </c>
      <c r="B1187" t="s">
        <v>652</v>
      </c>
      <c r="C1187" t="s">
        <v>55</v>
      </c>
      <c r="D1187" t="s">
        <v>655</v>
      </c>
      <c r="E1187" s="2">
        <v>45138</v>
      </c>
      <c r="F1187">
        <v>4</v>
      </c>
    </row>
    <row r="1188" spans="1:6" x14ac:dyDescent="0.35">
      <c r="A1188" t="s">
        <v>648</v>
      </c>
      <c r="B1188" t="s">
        <v>652</v>
      </c>
      <c r="C1188" t="s">
        <v>55</v>
      </c>
      <c r="D1188" t="s">
        <v>655</v>
      </c>
      <c r="E1188" s="2">
        <v>45169</v>
      </c>
      <c r="F1188">
        <v>4</v>
      </c>
    </row>
    <row r="1189" spans="1:6" x14ac:dyDescent="0.35">
      <c r="A1189" t="s">
        <v>648</v>
      </c>
      <c r="B1189" t="s">
        <v>652</v>
      </c>
      <c r="C1189" t="s">
        <v>55</v>
      </c>
      <c r="D1189" t="s">
        <v>655</v>
      </c>
      <c r="E1189" s="2">
        <v>45199</v>
      </c>
      <c r="F1189">
        <v>89</v>
      </c>
    </row>
    <row r="1190" spans="1:6" x14ac:dyDescent="0.35">
      <c r="A1190" t="s">
        <v>648</v>
      </c>
      <c r="B1190" t="s">
        <v>652</v>
      </c>
      <c r="C1190" t="s">
        <v>55</v>
      </c>
      <c r="D1190" t="s">
        <v>655</v>
      </c>
      <c r="E1190" s="2">
        <v>45230</v>
      </c>
      <c r="F1190">
        <v>183</v>
      </c>
    </row>
    <row r="1191" spans="1:6" x14ac:dyDescent="0.35">
      <c r="A1191" t="s">
        <v>648</v>
      </c>
      <c r="B1191" t="s">
        <v>652</v>
      </c>
      <c r="C1191" t="s">
        <v>55</v>
      </c>
      <c r="D1191" t="s">
        <v>655</v>
      </c>
      <c r="E1191" s="2">
        <v>45260</v>
      </c>
      <c r="F1191">
        <v>219</v>
      </c>
    </row>
    <row r="1192" spans="1:6" x14ac:dyDescent="0.35">
      <c r="A1192" t="s">
        <v>648</v>
      </c>
      <c r="B1192" t="s">
        <v>652</v>
      </c>
      <c r="C1192" t="s">
        <v>55</v>
      </c>
      <c r="D1192" t="s">
        <v>655</v>
      </c>
      <c r="E1192" s="2">
        <v>45291</v>
      </c>
      <c r="F1192">
        <v>285</v>
      </c>
    </row>
    <row r="1193" spans="1:6" x14ac:dyDescent="0.35">
      <c r="A1193" t="s">
        <v>648</v>
      </c>
      <c r="B1193" t="s">
        <v>652</v>
      </c>
      <c r="C1193" t="s">
        <v>55</v>
      </c>
      <c r="D1193" t="s">
        <v>655</v>
      </c>
      <c r="E1193" s="2">
        <v>45322</v>
      </c>
      <c r="F1193">
        <v>342</v>
      </c>
    </row>
    <row r="1194" spans="1:6" x14ac:dyDescent="0.35">
      <c r="A1194" t="s">
        <v>648</v>
      </c>
      <c r="B1194" t="s">
        <v>652</v>
      </c>
      <c r="C1194" t="s">
        <v>55</v>
      </c>
      <c r="D1194" t="s">
        <v>655</v>
      </c>
      <c r="E1194" s="2">
        <v>45351</v>
      </c>
      <c r="F1194">
        <v>420</v>
      </c>
    </row>
    <row r="1195" spans="1:6" x14ac:dyDescent="0.35">
      <c r="A1195" t="s">
        <v>648</v>
      </c>
      <c r="B1195" t="s">
        <v>652</v>
      </c>
      <c r="C1195" t="s">
        <v>55</v>
      </c>
      <c r="D1195" t="s">
        <v>655</v>
      </c>
      <c r="E1195" s="2">
        <v>45382</v>
      </c>
      <c r="F1195">
        <v>568</v>
      </c>
    </row>
    <row r="1196" spans="1:6" x14ac:dyDescent="0.35">
      <c r="A1196" t="s">
        <v>648</v>
      </c>
      <c r="B1196" t="s">
        <v>652</v>
      </c>
      <c r="C1196" t="s">
        <v>55</v>
      </c>
      <c r="D1196" t="s">
        <v>657</v>
      </c>
      <c r="E1196" s="2">
        <v>45046</v>
      </c>
      <c r="F1196">
        <v>0</v>
      </c>
    </row>
    <row r="1197" spans="1:6" x14ac:dyDescent="0.35">
      <c r="A1197" t="s">
        <v>648</v>
      </c>
      <c r="B1197" t="s">
        <v>652</v>
      </c>
      <c r="C1197" t="s">
        <v>55</v>
      </c>
      <c r="D1197" t="s">
        <v>657</v>
      </c>
      <c r="E1197" s="2">
        <v>45077</v>
      </c>
      <c r="F1197">
        <v>0</v>
      </c>
    </row>
    <row r="1198" spans="1:6" x14ac:dyDescent="0.35">
      <c r="A1198" t="s">
        <v>648</v>
      </c>
      <c r="B1198" t="s">
        <v>652</v>
      </c>
      <c r="C1198" t="s">
        <v>55</v>
      </c>
      <c r="D1198" t="s">
        <v>657</v>
      </c>
      <c r="E1198" s="2">
        <v>45107</v>
      </c>
      <c r="F1198">
        <v>0</v>
      </c>
    </row>
    <row r="1199" spans="1:6" x14ac:dyDescent="0.35">
      <c r="A1199" t="s">
        <v>648</v>
      </c>
      <c r="B1199" t="s">
        <v>652</v>
      </c>
      <c r="C1199" t="s">
        <v>55</v>
      </c>
      <c r="D1199" t="s">
        <v>657</v>
      </c>
      <c r="E1199" s="2">
        <v>45138</v>
      </c>
      <c r="F1199">
        <v>0</v>
      </c>
    </row>
    <row r="1200" spans="1:6" x14ac:dyDescent="0.35">
      <c r="A1200" t="s">
        <v>648</v>
      </c>
      <c r="B1200" t="s">
        <v>652</v>
      </c>
      <c r="C1200" t="s">
        <v>55</v>
      </c>
      <c r="D1200" t="s">
        <v>657</v>
      </c>
      <c r="E1200" s="2">
        <v>45169</v>
      </c>
      <c r="F1200">
        <v>1</v>
      </c>
    </row>
    <row r="1201" spans="1:6" x14ac:dyDescent="0.35">
      <c r="A1201" t="s">
        <v>648</v>
      </c>
      <c r="B1201" t="s">
        <v>652</v>
      </c>
      <c r="C1201" t="s">
        <v>55</v>
      </c>
      <c r="D1201" t="s">
        <v>657</v>
      </c>
      <c r="E1201" s="2">
        <v>45199</v>
      </c>
      <c r="F1201">
        <v>4</v>
      </c>
    </row>
    <row r="1202" spans="1:6" x14ac:dyDescent="0.35">
      <c r="A1202" t="s">
        <v>648</v>
      </c>
      <c r="B1202" t="s">
        <v>652</v>
      </c>
      <c r="C1202" t="s">
        <v>55</v>
      </c>
      <c r="D1202" t="s">
        <v>657</v>
      </c>
      <c r="E1202" s="2">
        <v>45230</v>
      </c>
      <c r="F1202">
        <v>5</v>
      </c>
    </row>
    <row r="1203" spans="1:6" x14ac:dyDescent="0.35">
      <c r="A1203" t="s">
        <v>648</v>
      </c>
      <c r="B1203" t="s">
        <v>652</v>
      </c>
      <c r="C1203" t="s">
        <v>55</v>
      </c>
      <c r="D1203" t="s">
        <v>657</v>
      </c>
      <c r="E1203" s="2">
        <v>45260</v>
      </c>
      <c r="F1203">
        <v>4</v>
      </c>
    </row>
    <row r="1204" spans="1:6" x14ac:dyDescent="0.35">
      <c r="A1204" t="s">
        <v>648</v>
      </c>
      <c r="B1204" t="s">
        <v>652</v>
      </c>
      <c r="C1204" t="s">
        <v>55</v>
      </c>
      <c r="D1204" t="s">
        <v>657</v>
      </c>
      <c r="E1204" s="2">
        <v>45291</v>
      </c>
      <c r="F1204">
        <v>4</v>
      </c>
    </row>
    <row r="1205" spans="1:6" x14ac:dyDescent="0.35">
      <c r="A1205" t="s">
        <v>648</v>
      </c>
      <c r="B1205" t="s">
        <v>652</v>
      </c>
      <c r="C1205" t="s">
        <v>55</v>
      </c>
      <c r="D1205" t="s">
        <v>657</v>
      </c>
      <c r="E1205" s="2">
        <v>45322</v>
      </c>
      <c r="F1205">
        <v>5</v>
      </c>
    </row>
    <row r="1206" spans="1:6" x14ac:dyDescent="0.35">
      <c r="A1206" t="s">
        <v>648</v>
      </c>
      <c r="B1206" t="s">
        <v>652</v>
      </c>
      <c r="C1206" t="s">
        <v>55</v>
      </c>
      <c r="D1206" t="s">
        <v>657</v>
      </c>
      <c r="E1206" s="2">
        <v>45351</v>
      </c>
      <c r="F1206">
        <v>5</v>
      </c>
    </row>
    <row r="1207" spans="1:6" x14ac:dyDescent="0.35">
      <c r="A1207" t="s">
        <v>648</v>
      </c>
      <c r="B1207" t="s">
        <v>652</v>
      </c>
      <c r="C1207" t="s">
        <v>55</v>
      </c>
      <c r="D1207" t="s">
        <v>657</v>
      </c>
      <c r="E1207" s="2">
        <v>45382</v>
      </c>
      <c r="F1207">
        <v>5</v>
      </c>
    </row>
    <row r="1208" spans="1:6" x14ac:dyDescent="0.35">
      <c r="A1208" t="s">
        <v>648</v>
      </c>
      <c r="B1208" t="s">
        <v>652</v>
      </c>
      <c r="C1208" t="s">
        <v>55</v>
      </c>
      <c r="D1208" t="s">
        <v>658</v>
      </c>
      <c r="E1208" s="2">
        <v>45046</v>
      </c>
      <c r="F1208">
        <v>0</v>
      </c>
    </row>
    <row r="1209" spans="1:6" x14ac:dyDescent="0.35">
      <c r="A1209" t="s">
        <v>648</v>
      </c>
      <c r="B1209" t="s">
        <v>652</v>
      </c>
      <c r="C1209" t="s">
        <v>55</v>
      </c>
      <c r="D1209" t="s">
        <v>658</v>
      </c>
      <c r="E1209" s="2">
        <v>45077</v>
      </c>
      <c r="F1209">
        <v>0</v>
      </c>
    </row>
    <row r="1210" spans="1:6" x14ac:dyDescent="0.35">
      <c r="A1210" t="s">
        <v>648</v>
      </c>
      <c r="B1210" t="s">
        <v>652</v>
      </c>
      <c r="C1210" t="s">
        <v>55</v>
      </c>
      <c r="D1210" t="s">
        <v>658</v>
      </c>
      <c r="E1210" s="2">
        <v>45107</v>
      </c>
      <c r="F1210">
        <v>0</v>
      </c>
    </row>
    <row r="1211" spans="1:6" x14ac:dyDescent="0.35">
      <c r="A1211" t="s">
        <v>648</v>
      </c>
      <c r="B1211" t="s">
        <v>652</v>
      </c>
      <c r="C1211" t="s">
        <v>55</v>
      </c>
      <c r="D1211" t="s">
        <v>658</v>
      </c>
      <c r="E1211" s="2">
        <v>45138</v>
      </c>
      <c r="F1211">
        <v>0</v>
      </c>
    </row>
    <row r="1212" spans="1:6" x14ac:dyDescent="0.35">
      <c r="A1212" t="s">
        <v>648</v>
      </c>
      <c r="B1212" t="s">
        <v>652</v>
      </c>
      <c r="C1212" t="s">
        <v>55</v>
      </c>
      <c r="D1212" t="s">
        <v>658</v>
      </c>
      <c r="E1212" s="2">
        <v>45169</v>
      </c>
      <c r="F1212">
        <v>0</v>
      </c>
    </row>
    <row r="1213" spans="1:6" x14ac:dyDescent="0.35">
      <c r="A1213" t="s">
        <v>648</v>
      </c>
      <c r="B1213" t="s">
        <v>652</v>
      </c>
      <c r="C1213" t="s">
        <v>55</v>
      </c>
      <c r="D1213" t="s">
        <v>658</v>
      </c>
      <c r="E1213" s="2">
        <v>45199</v>
      </c>
      <c r="F1213">
        <v>27</v>
      </c>
    </row>
    <row r="1214" spans="1:6" x14ac:dyDescent="0.35">
      <c r="A1214" t="s">
        <v>648</v>
      </c>
      <c r="B1214" t="s">
        <v>652</v>
      </c>
      <c r="C1214" t="s">
        <v>55</v>
      </c>
      <c r="D1214" t="s">
        <v>658</v>
      </c>
      <c r="E1214" s="2">
        <v>45230</v>
      </c>
      <c r="F1214">
        <v>121</v>
      </c>
    </row>
    <row r="1215" spans="1:6" x14ac:dyDescent="0.35">
      <c r="A1215" t="s">
        <v>648</v>
      </c>
      <c r="B1215" t="s">
        <v>652</v>
      </c>
      <c r="C1215" t="s">
        <v>55</v>
      </c>
      <c r="D1215" t="s">
        <v>658</v>
      </c>
      <c r="E1215" s="2">
        <v>45260</v>
      </c>
      <c r="F1215">
        <v>190</v>
      </c>
    </row>
    <row r="1216" spans="1:6" x14ac:dyDescent="0.35">
      <c r="A1216" t="s">
        <v>648</v>
      </c>
      <c r="B1216" t="s">
        <v>652</v>
      </c>
      <c r="C1216" t="s">
        <v>55</v>
      </c>
      <c r="D1216" t="s">
        <v>658</v>
      </c>
      <c r="E1216" s="2">
        <v>45291</v>
      </c>
      <c r="F1216">
        <v>206</v>
      </c>
    </row>
    <row r="1217" spans="1:6" x14ac:dyDescent="0.35">
      <c r="A1217" t="s">
        <v>648</v>
      </c>
      <c r="B1217" t="s">
        <v>652</v>
      </c>
      <c r="C1217" t="s">
        <v>55</v>
      </c>
      <c r="D1217" t="s">
        <v>658</v>
      </c>
      <c r="E1217" s="2">
        <v>45322</v>
      </c>
      <c r="F1217">
        <v>226</v>
      </c>
    </row>
    <row r="1218" spans="1:6" x14ac:dyDescent="0.35">
      <c r="A1218" t="s">
        <v>648</v>
      </c>
      <c r="B1218" t="s">
        <v>652</v>
      </c>
      <c r="C1218" t="s">
        <v>55</v>
      </c>
      <c r="D1218" t="s">
        <v>658</v>
      </c>
      <c r="E1218" s="2">
        <v>45351</v>
      </c>
      <c r="F1218">
        <v>249</v>
      </c>
    </row>
    <row r="1219" spans="1:6" x14ac:dyDescent="0.35">
      <c r="A1219" t="s">
        <v>648</v>
      </c>
      <c r="B1219" t="s">
        <v>652</v>
      </c>
      <c r="C1219" t="s">
        <v>55</v>
      </c>
      <c r="D1219" t="s">
        <v>658</v>
      </c>
      <c r="E1219" s="2">
        <v>45382</v>
      </c>
      <c r="F1219">
        <v>329</v>
      </c>
    </row>
    <row r="1220" spans="1:6" x14ac:dyDescent="0.35">
      <c r="A1220" t="s">
        <v>648</v>
      </c>
      <c r="B1220" t="s">
        <v>652</v>
      </c>
      <c r="C1220" t="s">
        <v>55</v>
      </c>
      <c r="D1220" t="s">
        <v>563</v>
      </c>
      <c r="E1220" s="2">
        <v>45046</v>
      </c>
      <c r="F1220">
        <v>0</v>
      </c>
    </row>
    <row r="1221" spans="1:6" x14ac:dyDescent="0.35">
      <c r="A1221" t="s">
        <v>648</v>
      </c>
      <c r="B1221" t="s">
        <v>652</v>
      </c>
      <c r="C1221" t="s">
        <v>55</v>
      </c>
      <c r="D1221" t="s">
        <v>563</v>
      </c>
      <c r="E1221" s="2">
        <v>45077</v>
      </c>
      <c r="F1221">
        <v>0</v>
      </c>
    </row>
    <row r="1222" spans="1:6" x14ac:dyDescent="0.35">
      <c r="A1222" t="s">
        <v>648</v>
      </c>
      <c r="B1222" t="s">
        <v>652</v>
      </c>
      <c r="C1222" t="s">
        <v>55</v>
      </c>
      <c r="D1222" t="s">
        <v>563</v>
      </c>
      <c r="E1222" s="2">
        <v>45107</v>
      </c>
      <c r="F1222">
        <v>0</v>
      </c>
    </row>
    <row r="1223" spans="1:6" x14ac:dyDescent="0.35">
      <c r="A1223" t="s">
        <v>648</v>
      </c>
      <c r="B1223" t="s">
        <v>652</v>
      </c>
      <c r="C1223" t="s">
        <v>55</v>
      </c>
      <c r="D1223" t="s">
        <v>563</v>
      </c>
      <c r="E1223" s="2">
        <v>45138</v>
      </c>
      <c r="F1223">
        <v>0</v>
      </c>
    </row>
    <row r="1224" spans="1:6" x14ac:dyDescent="0.35">
      <c r="A1224" t="s">
        <v>648</v>
      </c>
      <c r="B1224" t="s">
        <v>652</v>
      </c>
      <c r="C1224" t="s">
        <v>55</v>
      </c>
      <c r="D1224" t="s">
        <v>563</v>
      </c>
      <c r="E1224" s="2">
        <v>45169</v>
      </c>
      <c r="F1224">
        <v>0</v>
      </c>
    </row>
    <row r="1225" spans="1:6" x14ac:dyDescent="0.35">
      <c r="A1225" t="s">
        <v>648</v>
      </c>
      <c r="B1225" t="s">
        <v>652</v>
      </c>
      <c r="C1225" t="s">
        <v>55</v>
      </c>
      <c r="D1225" t="s">
        <v>563</v>
      </c>
      <c r="E1225" s="2">
        <v>45199</v>
      </c>
      <c r="F1225">
        <v>1851</v>
      </c>
    </row>
    <row r="1226" spans="1:6" x14ac:dyDescent="0.35">
      <c r="A1226" t="s">
        <v>648</v>
      </c>
      <c r="B1226" t="s">
        <v>652</v>
      </c>
      <c r="C1226" t="s">
        <v>55</v>
      </c>
      <c r="D1226" t="s">
        <v>563</v>
      </c>
      <c r="E1226" s="2">
        <v>45230</v>
      </c>
      <c r="F1226">
        <v>3533</v>
      </c>
    </row>
    <row r="1227" spans="1:6" x14ac:dyDescent="0.35">
      <c r="A1227" t="s">
        <v>648</v>
      </c>
      <c r="B1227" t="s">
        <v>652</v>
      </c>
      <c r="C1227" t="s">
        <v>55</v>
      </c>
      <c r="D1227" t="s">
        <v>563</v>
      </c>
      <c r="E1227" s="2">
        <v>45260</v>
      </c>
      <c r="F1227">
        <v>3750</v>
      </c>
    </row>
    <row r="1228" spans="1:6" x14ac:dyDescent="0.35">
      <c r="A1228" t="s">
        <v>648</v>
      </c>
      <c r="B1228" t="s">
        <v>652</v>
      </c>
      <c r="C1228" t="s">
        <v>55</v>
      </c>
      <c r="D1228" t="s">
        <v>563</v>
      </c>
      <c r="E1228" s="2">
        <v>45291</v>
      </c>
      <c r="F1228">
        <v>3815</v>
      </c>
    </row>
    <row r="1229" spans="1:6" x14ac:dyDescent="0.35">
      <c r="A1229" t="s">
        <v>648</v>
      </c>
      <c r="B1229" t="s">
        <v>652</v>
      </c>
      <c r="C1229" t="s">
        <v>55</v>
      </c>
      <c r="D1229" t="s">
        <v>563</v>
      </c>
      <c r="E1229" s="2">
        <v>45322</v>
      </c>
      <c r="F1229">
        <v>4019</v>
      </c>
    </row>
    <row r="1230" spans="1:6" x14ac:dyDescent="0.35">
      <c r="A1230" t="s">
        <v>648</v>
      </c>
      <c r="B1230" t="s">
        <v>652</v>
      </c>
      <c r="C1230" t="s">
        <v>55</v>
      </c>
      <c r="D1230" t="s">
        <v>563</v>
      </c>
      <c r="E1230" s="2">
        <v>45351</v>
      </c>
      <c r="F1230">
        <v>4058</v>
      </c>
    </row>
    <row r="1231" spans="1:6" x14ac:dyDescent="0.35">
      <c r="A1231" t="s">
        <v>648</v>
      </c>
      <c r="B1231" t="s">
        <v>652</v>
      </c>
      <c r="C1231" t="s">
        <v>55</v>
      </c>
      <c r="D1231" t="s">
        <v>563</v>
      </c>
      <c r="E1231" s="2">
        <v>45382</v>
      </c>
      <c r="F1231">
        <v>4108</v>
      </c>
    </row>
    <row r="1232" spans="1:6" x14ac:dyDescent="0.35">
      <c r="A1232" t="s">
        <v>648</v>
      </c>
      <c r="B1232" t="s">
        <v>652</v>
      </c>
      <c r="C1232" t="s">
        <v>55</v>
      </c>
      <c r="D1232" t="s">
        <v>661</v>
      </c>
      <c r="E1232" s="2">
        <v>45046</v>
      </c>
      <c r="F1232">
        <v>18</v>
      </c>
    </row>
    <row r="1233" spans="1:6" x14ac:dyDescent="0.35">
      <c r="A1233" t="s">
        <v>648</v>
      </c>
      <c r="B1233" t="s">
        <v>652</v>
      </c>
      <c r="C1233" t="s">
        <v>55</v>
      </c>
      <c r="D1233" t="s">
        <v>661</v>
      </c>
      <c r="E1233" s="2">
        <v>45077</v>
      </c>
      <c r="F1233">
        <v>18</v>
      </c>
    </row>
    <row r="1234" spans="1:6" x14ac:dyDescent="0.35">
      <c r="A1234" t="s">
        <v>648</v>
      </c>
      <c r="B1234" t="s">
        <v>652</v>
      </c>
      <c r="C1234" t="s">
        <v>55</v>
      </c>
      <c r="D1234" t="s">
        <v>661</v>
      </c>
      <c r="E1234" s="2">
        <v>45107</v>
      </c>
      <c r="F1234">
        <v>18</v>
      </c>
    </row>
    <row r="1235" spans="1:6" x14ac:dyDescent="0.35">
      <c r="A1235" t="s">
        <v>648</v>
      </c>
      <c r="B1235" t="s">
        <v>652</v>
      </c>
      <c r="C1235" t="s">
        <v>55</v>
      </c>
      <c r="D1235" t="s">
        <v>661</v>
      </c>
      <c r="E1235" s="2">
        <v>45138</v>
      </c>
      <c r="F1235">
        <v>17</v>
      </c>
    </row>
    <row r="1236" spans="1:6" x14ac:dyDescent="0.35">
      <c r="A1236" t="s">
        <v>648</v>
      </c>
      <c r="B1236" t="s">
        <v>652</v>
      </c>
      <c r="C1236" t="s">
        <v>55</v>
      </c>
      <c r="D1236" t="s">
        <v>661</v>
      </c>
      <c r="E1236" s="2">
        <v>45169</v>
      </c>
      <c r="F1236">
        <v>16</v>
      </c>
    </row>
    <row r="1237" spans="1:6" x14ac:dyDescent="0.35">
      <c r="A1237" t="s">
        <v>648</v>
      </c>
      <c r="B1237" t="s">
        <v>652</v>
      </c>
      <c r="C1237" t="s">
        <v>55</v>
      </c>
      <c r="D1237" t="s">
        <v>661</v>
      </c>
      <c r="E1237" s="2">
        <v>45199</v>
      </c>
      <c r="F1237">
        <v>11</v>
      </c>
    </row>
    <row r="1238" spans="1:6" x14ac:dyDescent="0.35">
      <c r="A1238" t="s">
        <v>648</v>
      </c>
      <c r="B1238" t="s">
        <v>652</v>
      </c>
      <c r="C1238" t="s">
        <v>55</v>
      </c>
      <c r="D1238" t="s">
        <v>661</v>
      </c>
      <c r="E1238" s="2">
        <v>45230</v>
      </c>
      <c r="F1238">
        <v>6</v>
      </c>
    </row>
    <row r="1239" spans="1:6" x14ac:dyDescent="0.35">
      <c r="A1239" t="s">
        <v>648</v>
      </c>
      <c r="B1239" t="s">
        <v>652</v>
      </c>
      <c r="C1239" t="s">
        <v>55</v>
      </c>
      <c r="D1239" t="s">
        <v>661</v>
      </c>
      <c r="E1239" s="2">
        <v>45260</v>
      </c>
      <c r="F1239">
        <v>5</v>
      </c>
    </row>
    <row r="1240" spans="1:6" x14ac:dyDescent="0.35">
      <c r="A1240" t="s">
        <v>648</v>
      </c>
      <c r="B1240" t="s">
        <v>652</v>
      </c>
      <c r="C1240" t="s">
        <v>55</v>
      </c>
      <c r="D1240" t="s">
        <v>661</v>
      </c>
      <c r="E1240" s="2">
        <v>45291</v>
      </c>
      <c r="F1240">
        <v>4</v>
      </c>
    </row>
    <row r="1241" spans="1:6" x14ac:dyDescent="0.35">
      <c r="A1241" t="s">
        <v>648</v>
      </c>
      <c r="B1241" t="s">
        <v>652</v>
      </c>
      <c r="C1241" t="s">
        <v>55</v>
      </c>
      <c r="D1241" t="s">
        <v>661</v>
      </c>
      <c r="E1241" s="2">
        <v>45322</v>
      </c>
      <c r="F1241">
        <v>5</v>
      </c>
    </row>
    <row r="1242" spans="1:6" x14ac:dyDescent="0.35">
      <c r="A1242" t="s">
        <v>648</v>
      </c>
      <c r="B1242" t="s">
        <v>652</v>
      </c>
      <c r="C1242" t="s">
        <v>55</v>
      </c>
      <c r="D1242" t="s">
        <v>661</v>
      </c>
      <c r="E1242" s="2">
        <v>45351</v>
      </c>
      <c r="F1242">
        <v>5</v>
      </c>
    </row>
    <row r="1243" spans="1:6" x14ac:dyDescent="0.35">
      <c r="A1243" t="s">
        <v>648</v>
      </c>
      <c r="B1243" t="s">
        <v>652</v>
      </c>
      <c r="C1243" t="s">
        <v>55</v>
      </c>
      <c r="D1243" t="s">
        <v>661</v>
      </c>
      <c r="E1243" s="2">
        <v>45382</v>
      </c>
      <c r="F1243">
        <v>6</v>
      </c>
    </row>
    <row r="1244" spans="1:6" x14ac:dyDescent="0.35">
      <c r="A1244" t="s">
        <v>648</v>
      </c>
      <c r="B1244" t="s">
        <v>676</v>
      </c>
      <c r="C1244" t="s">
        <v>55</v>
      </c>
      <c r="D1244" t="s">
        <v>564</v>
      </c>
      <c r="E1244" s="2">
        <v>45046</v>
      </c>
      <c r="F1244">
        <v>9684</v>
      </c>
    </row>
    <row r="1245" spans="1:6" x14ac:dyDescent="0.35">
      <c r="A1245" t="s">
        <v>648</v>
      </c>
      <c r="B1245" t="s">
        <v>676</v>
      </c>
      <c r="C1245" t="s">
        <v>55</v>
      </c>
      <c r="D1245" t="s">
        <v>564</v>
      </c>
      <c r="E1245" s="2">
        <v>45077</v>
      </c>
      <c r="F1245">
        <v>9688</v>
      </c>
    </row>
    <row r="1246" spans="1:6" x14ac:dyDescent="0.35">
      <c r="A1246" t="s">
        <v>648</v>
      </c>
      <c r="B1246" t="s">
        <v>676</v>
      </c>
      <c r="C1246" t="s">
        <v>55</v>
      </c>
      <c r="D1246" t="s">
        <v>564</v>
      </c>
      <c r="E1246" s="2">
        <v>45107</v>
      </c>
      <c r="F1246">
        <v>9754</v>
      </c>
    </row>
    <row r="1247" spans="1:6" x14ac:dyDescent="0.35">
      <c r="A1247" t="s">
        <v>648</v>
      </c>
      <c r="B1247" t="s">
        <v>676</v>
      </c>
      <c r="C1247" t="s">
        <v>55</v>
      </c>
      <c r="D1247" t="s">
        <v>564</v>
      </c>
      <c r="E1247" s="2">
        <v>45138</v>
      </c>
      <c r="F1247">
        <v>9818</v>
      </c>
    </row>
    <row r="1248" spans="1:6" x14ac:dyDescent="0.35">
      <c r="A1248" t="s">
        <v>648</v>
      </c>
      <c r="B1248" t="s">
        <v>676</v>
      </c>
      <c r="C1248" t="s">
        <v>55</v>
      </c>
      <c r="D1248" t="s">
        <v>564</v>
      </c>
      <c r="E1248" s="2">
        <v>45169</v>
      </c>
      <c r="F1248">
        <v>9738</v>
      </c>
    </row>
    <row r="1249" spans="1:6" x14ac:dyDescent="0.35">
      <c r="A1249" t="s">
        <v>648</v>
      </c>
      <c r="B1249" t="s">
        <v>676</v>
      </c>
      <c r="C1249" t="s">
        <v>55</v>
      </c>
      <c r="D1249" t="s">
        <v>564</v>
      </c>
      <c r="E1249" s="2">
        <v>45199</v>
      </c>
      <c r="F1249">
        <v>9696</v>
      </c>
    </row>
    <row r="1250" spans="1:6" x14ac:dyDescent="0.35">
      <c r="A1250" t="s">
        <v>648</v>
      </c>
      <c r="B1250" t="s">
        <v>676</v>
      </c>
      <c r="C1250" t="s">
        <v>55</v>
      </c>
      <c r="D1250" t="s">
        <v>564</v>
      </c>
      <c r="E1250" s="2">
        <v>45230</v>
      </c>
      <c r="F1250">
        <v>9431</v>
      </c>
    </row>
    <row r="1251" spans="1:6" x14ac:dyDescent="0.35">
      <c r="A1251" t="s">
        <v>648</v>
      </c>
      <c r="B1251" t="s">
        <v>676</v>
      </c>
      <c r="C1251" t="s">
        <v>55</v>
      </c>
      <c r="D1251" t="s">
        <v>564</v>
      </c>
      <c r="E1251" s="2">
        <v>45260</v>
      </c>
      <c r="F1251">
        <v>8934</v>
      </c>
    </row>
    <row r="1252" spans="1:6" x14ac:dyDescent="0.35">
      <c r="A1252" t="s">
        <v>648</v>
      </c>
      <c r="B1252" t="s">
        <v>676</v>
      </c>
      <c r="C1252" t="s">
        <v>55</v>
      </c>
      <c r="D1252" t="s">
        <v>564</v>
      </c>
      <c r="E1252" s="2">
        <v>45291</v>
      </c>
      <c r="F1252">
        <v>8931</v>
      </c>
    </row>
    <row r="1253" spans="1:6" x14ac:dyDescent="0.35">
      <c r="A1253" t="s">
        <v>648</v>
      </c>
      <c r="B1253" t="s">
        <v>676</v>
      </c>
      <c r="C1253" t="s">
        <v>55</v>
      </c>
      <c r="D1253" t="s">
        <v>564</v>
      </c>
      <c r="E1253" s="2">
        <v>45322</v>
      </c>
      <c r="F1253">
        <v>8977</v>
      </c>
    </row>
    <row r="1254" spans="1:6" x14ac:dyDescent="0.35">
      <c r="A1254" t="s">
        <v>648</v>
      </c>
      <c r="B1254" t="s">
        <v>676</v>
      </c>
      <c r="C1254" t="s">
        <v>55</v>
      </c>
      <c r="D1254" t="s">
        <v>564</v>
      </c>
      <c r="E1254" s="2">
        <v>45351</v>
      </c>
      <c r="F1254">
        <v>8929</v>
      </c>
    </row>
    <row r="1255" spans="1:6" x14ac:dyDescent="0.35">
      <c r="A1255" t="s">
        <v>648</v>
      </c>
      <c r="B1255" t="s">
        <v>676</v>
      </c>
      <c r="C1255" t="s">
        <v>55</v>
      </c>
      <c r="D1255" t="s">
        <v>564</v>
      </c>
      <c r="E1255" s="2">
        <v>45382</v>
      </c>
      <c r="F1255">
        <v>8818</v>
      </c>
    </row>
    <row r="1256" spans="1:6" x14ac:dyDescent="0.35">
      <c r="A1256" t="s">
        <v>648</v>
      </c>
      <c r="B1256" t="s">
        <v>676</v>
      </c>
      <c r="C1256" t="s">
        <v>55</v>
      </c>
      <c r="D1256" t="s">
        <v>655</v>
      </c>
      <c r="E1256" s="2">
        <v>45046</v>
      </c>
      <c r="F1256">
        <v>2</v>
      </c>
    </row>
    <row r="1257" spans="1:6" x14ac:dyDescent="0.35">
      <c r="A1257" t="s">
        <v>648</v>
      </c>
      <c r="B1257" t="s">
        <v>676</v>
      </c>
      <c r="C1257" t="s">
        <v>55</v>
      </c>
      <c r="D1257" t="s">
        <v>655</v>
      </c>
      <c r="E1257" s="2">
        <v>45077</v>
      </c>
      <c r="F1257">
        <v>2</v>
      </c>
    </row>
    <row r="1258" spans="1:6" x14ac:dyDescent="0.35">
      <c r="A1258" t="s">
        <v>648</v>
      </c>
      <c r="B1258" t="s">
        <v>676</v>
      </c>
      <c r="C1258" t="s">
        <v>55</v>
      </c>
      <c r="D1258" t="s">
        <v>655</v>
      </c>
      <c r="E1258" s="2">
        <v>45107</v>
      </c>
      <c r="F1258">
        <v>3</v>
      </c>
    </row>
    <row r="1259" spans="1:6" x14ac:dyDescent="0.35">
      <c r="A1259" t="s">
        <v>648</v>
      </c>
      <c r="B1259" t="s">
        <v>676</v>
      </c>
      <c r="C1259" t="s">
        <v>55</v>
      </c>
      <c r="D1259" t="s">
        <v>655</v>
      </c>
      <c r="E1259" s="2">
        <v>45138</v>
      </c>
      <c r="F1259">
        <v>3</v>
      </c>
    </row>
    <row r="1260" spans="1:6" x14ac:dyDescent="0.35">
      <c r="A1260" t="s">
        <v>648</v>
      </c>
      <c r="B1260" t="s">
        <v>676</v>
      </c>
      <c r="C1260" t="s">
        <v>55</v>
      </c>
      <c r="D1260" t="s">
        <v>655</v>
      </c>
      <c r="E1260" s="2">
        <v>45169</v>
      </c>
      <c r="F1260">
        <v>11</v>
      </c>
    </row>
    <row r="1261" spans="1:6" x14ac:dyDescent="0.35">
      <c r="A1261" t="s">
        <v>648</v>
      </c>
      <c r="B1261" t="s">
        <v>676</v>
      </c>
      <c r="C1261" t="s">
        <v>55</v>
      </c>
      <c r="D1261" t="s">
        <v>655</v>
      </c>
      <c r="E1261" s="2">
        <v>45199</v>
      </c>
      <c r="F1261">
        <v>207</v>
      </c>
    </row>
    <row r="1262" spans="1:6" x14ac:dyDescent="0.35">
      <c r="A1262" t="s">
        <v>648</v>
      </c>
      <c r="B1262" t="s">
        <v>676</v>
      </c>
      <c r="C1262" t="s">
        <v>55</v>
      </c>
      <c r="D1262" t="s">
        <v>655</v>
      </c>
      <c r="E1262" s="2">
        <v>45230</v>
      </c>
      <c r="F1262">
        <v>535</v>
      </c>
    </row>
    <row r="1263" spans="1:6" x14ac:dyDescent="0.35">
      <c r="A1263" t="s">
        <v>648</v>
      </c>
      <c r="B1263" t="s">
        <v>676</v>
      </c>
      <c r="C1263" t="s">
        <v>55</v>
      </c>
      <c r="D1263" t="s">
        <v>655</v>
      </c>
      <c r="E1263" s="2">
        <v>45260</v>
      </c>
      <c r="F1263">
        <v>558</v>
      </c>
    </row>
    <row r="1264" spans="1:6" x14ac:dyDescent="0.35">
      <c r="A1264" t="s">
        <v>648</v>
      </c>
      <c r="B1264" t="s">
        <v>676</v>
      </c>
      <c r="C1264" t="s">
        <v>55</v>
      </c>
      <c r="D1264" t="s">
        <v>655</v>
      </c>
      <c r="E1264" s="2">
        <v>45291</v>
      </c>
      <c r="F1264">
        <v>581</v>
      </c>
    </row>
    <row r="1265" spans="1:6" x14ac:dyDescent="0.35">
      <c r="A1265" t="s">
        <v>648</v>
      </c>
      <c r="B1265" t="s">
        <v>676</v>
      </c>
      <c r="C1265" t="s">
        <v>55</v>
      </c>
      <c r="D1265" t="s">
        <v>655</v>
      </c>
      <c r="E1265" s="2">
        <v>45322</v>
      </c>
      <c r="F1265">
        <v>588</v>
      </c>
    </row>
    <row r="1266" spans="1:6" x14ac:dyDescent="0.35">
      <c r="A1266" t="s">
        <v>648</v>
      </c>
      <c r="B1266" t="s">
        <v>676</v>
      </c>
      <c r="C1266" t="s">
        <v>55</v>
      </c>
      <c r="D1266" t="s">
        <v>655</v>
      </c>
      <c r="E1266" s="2">
        <v>45351</v>
      </c>
      <c r="F1266">
        <v>637</v>
      </c>
    </row>
    <row r="1267" spans="1:6" x14ac:dyDescent="0.35">
      <c r="A1267" t="s">
        <v>648</v>
      </c>
      <c r="B1267" t="s">
        <v>676</v>
      </c>
      <c r="C1267" t="s">
        <v>55</v>
      </c>
      <c r="D1267" t="s">
        <v>655</v>
      </c>
      <c r="E1267" s="2">
        <v>45382</v>
      </c>
      <c r="F1267">
        <v>689</v>
      </c>
    </row>
    <row r="1268" spans="1:6" x14ac:dyDescent="0.35">
      <c r="A1268" t="s">
        <v>648</v>
      </c>
      <c r="B1268" t="s">
        <v>676</v>
      </c>
      <c r="C1268" t="s">
        <v>55</v>
      </c>
      <c r="D1268" t="s">
        <v>657</v>
      </c>
      <c r="E1268" s="2">
        <v>45046</v>
      </c>
      <c r="F1268">
        <v>0</v>
      </c>
    </row>
    <row r="1269" spans="1:6" x14ac:dyDescent="0.35">
      <c r="A1269" t="s">
        <v>648</v>
      </c>
      <c r="B1269" t="s">
        <v>676</v>
      </c>
      <c r="C1269" t="s">
        <v>55</v>
      </c>
      <c r="D1269" t="s">
        <v>657</v>
      </c>
      <c r="E1269" s="2">
        <v>45077</v>
      </c>
      <c r="F1269">
        <v>1</v>
      </c>
    </row>
    <row r="1270" spans="1:6" x14ac:dyDescent="0.35">
      <c r="A1270" t="s">
        <v>648</v>
      </c>
      <c r="B1270" t="s">
        <v>676</v>
      </c>
      <c r="C1270" t="s">
        <v>55</v>
      </c>
      <c r="D1270" t="s">
        <v>657</v>
      </c>
      <c r="E1270" s="2">
        <v>45107</v>
      </c>
      <c r="F1270">
        <v>1</v>
      </c>
    </row>
    <row r="1271" spans="1:6" x14ac:dyDescent="0.35">
      <c r="A1271" t="s">
        <v>648</v>
      </c>
      <c r="B1271" t="s">
        <v>676</v>
      </c>
      <c r="C1271" t="s">
        <v>55</v>
      </c>
      <c r="D1271" t="s">
        <v>657</v>
      </c>
      <c r="E1271" s="2">
        <v>45138</v>
      </c>
      <c r="F1271">
        <v>1</v>
      </c>
    </row>
    <row r="1272" spans="1:6" x14ac:dyDescent="0.35">
      <c r="A1272" t="s">
        <v>648</v>
      </c>
      <c r="B1272" t="s">
        <v>676</v>
      </c>
      <c r="C1272" t="s">
        <v>55</v>
      </c>
      <c r="D1272" t="s">
        <v>657</v>
      </c>
      <c r="E1272" s="2">
        <v>45169</v>
      </c>
      <c r="F1272">
        <v>0</v>
      </c>
    </row>
    <row r="1273" spans="1:6" x14ac:dyDescent="0.35">
      <c r="A1273" t="s">
        <v>648</v>
      </c>
      <c r="B1273" t="s">
        <v>676</v>
      </c>
      <c r="C1273" t="s">
        <v>55</v>
      </c>
      <c r="D1273" t="s">
        <v>657</v>
      </c>
      <c r="E1273" s="2">
        <v>45199</v>
      </c>
      <c r="F1273">
        <v>0</v>
      </c>
    </row>
    <row r="1274" spans="1:6" x14ac:dyDescent="0.35">
      <c r="A1274" t="s">
        <v>648</v>
      </c>
      <c r="B1274" t="s">
        <v>676</v>
      </c>
      <c r="C1274" t="s">
        <v>55</v>
      </c>
      <c r="D1274" t="s">
        <v>657</v>
      </c>
      <c r="E1274" s="2">
        <v>45230</v>
      </c>
      <c r="F1274">
        <v>3</v>
      </c>
    </row>
    <row r="1275" spans="1:6" x14ac:dyDescent="0.35">
      <c r="A1275" t="s">
        <v>648</v>
      </c>
      <c r="B1275" t="s">
        <v>676</v>
      </c>
      <c r="C1275" t="s">
        <v>55</v>
      </c>
      <c r="D1275" t="s">
        <v>657</v>
      </c>
      <c r="E1275" s="2">
        <v>45260</v>
      </c>
      <c r="F1275">
        <v>2</v>
      </c>
    </row>
    <row r="1276" spans="1:6" x14ac:dyDescent="0.35">
      <c r="A1276" t="s">
        <v>648</v>
      </c>
      <c r="B1276" t="s">
        <v>676</v>
      </c>
      <c r="C1276" t="s">
        <v>55</v>
      </c>
      <c r="D1276" t="s">
        <v>657</v>
      </c>
      <c r="E1276" s="2">
        <v>45291</v>
      </c>
      <c r="F1276">
        <v>2</v>
      </c>
    </row>
    <row r="1277" spans="1:6" x14ac:dyDescent="0.35">
      <c r="A1277" t="s">
        <v>648</v>
      </c>
      <c r="B1277" t="s">
        <v>676</v>
      </c>
      <c r="C1277" t="s">
        <v>55</v>
      </c>
      <c r="D1277" t="s">
        <v>657</v>
      </c>
      <c r="E1277" s="2">
        <v>45322</v>
      </c>
      <c r="F1277">
        <v>5</v>
      </c>
    </row>
    <row r="1278" spans="1:6" x14ac:dyDescent="0.35">
      <c r="A1278" t="s">
        <v>648</v>
      </c>
      <c r="B1278" t="s">
        <v>676</v>
      </c>
      <c r="C1278" t="s">
        <v>55</v>
      </c>
      <c r="D1278" t="s">
        <v>657</v>
      </c>
      <c r="E1278" s="2">
        <v>45351</v>
      </c>
      <c r="F1278">
        <v>5</v>
      </c>
    </row>
    <row r="1279" spans="1:6" x14ac:dyDescent="0.35">
      <c r="A1279" t="s">
        <v>648</v>
      </c>
      <c r="B1279" t="s">
        <v>676</v>
      </c>
      <c r="C1279" t="s">
        <v>55</v>
      </c>
      <c r="D1279" t="s">
        <v>657</v>
      </c>
      <c r="E1279" s="2">
        <v>45382</v>
      </c>
      <c r="F1279">
        <v>5</v>
      </c>
    </row>
    <row r="1280" spans="1:6" x14ac:dyDescent="0.35">
      <c r="A1280" t="s">
        <v>648</v>
      </c>
      <c r="B1280" t="s">
        <v>676</v>
      </c>
      <c r="C1280" t="s">
        <v>55</v>
      </c>
      <c r="D1280" t="s">
        <v>658</v>
      </c>
      <c r="E1280" s="2">
        <v>45046</v>
      </c>
      <c r="F1280">
        <v>0</v>
      </c>
    </row>
    <row r="1281" spans="1:6" x14ac:dyDescent="0.35">
      <c r="A1281" t="s">
        <v>648</v>
      </c>
      <c r="B1281" t="s">
        <v>676</v>
      </c>
      <c r="C1281" t="s">
        <v>55</v>
      </c>
      <c r="D1281" t="s">
        <v>658</v>
      </c>
      <c r="E1281" s="2">
        <v>45077</v>
      </c>
      <c r="F1281">
        <v>0</v>
      </c>
    </row>
    <row r="1282" spans="1:6" x14ac:dyDescent="0.35">
      <c r="A1282" t="s">
        <v>648</v>
      </c>
      <c r="B1282" t="s">
        <v>676</v>
      </c>
      <c r="C1282" t="s">
        <v>55</v>
      </c>
      <c r="D1282" t="s">
        <v>658</v>
      </c>
      <c r="E1282" s="2">
        <v>45107</v>
      </c>
      <c r="F1282">
        <v>0</v>
      </c>
    </row>
    <row r="1283" spans="1:6" x14ac:dyDescent="0.35">
      <c r="A1283" t="s">
        <v>648</v>
      </c>
      <c r="B1283" t="s">
        <v>676</v>
      </c>
      <c r="C1283" t="s">
        <v>55</v>
      </c>
      <c r="D1283" t="s">
        <v>658</v>
      </c>
      <c r="E1283" s="2">
        <v>45138</v>
      </c>
      <c r="F1283">
        <v>0</v>
      </c>
    </row>
    <row r="1284" spans="1:6" x14ac:dyDescent="0.35">
      <c r="A1284" t="s">
        <v>648</v>
      </c>
      <c r="B1284" t="s">
        <v>676</v>
      </c>
      <c r="C1284" t="s">
        <v>55</v>
      </c>
      <c r="D1284" t="s">
        <v>658</v>
      </c>
      <c r="E1284" s="2">
        <v>45169</v>
      </c>
      <c r="F1284">
        <v>0</v>
      </c>
    </row>
    <row r="1285" spans="1:6" x14ac:dyDescent="0.35">
      <c r="A1285" t="s">
        <v>648</v>
      </c>
      <c r="B1285" t="s">
        <v>676</v>
      </c>
      <c r="C1285" t="s">
        <v>55</v>
      </c>
      <c r="D1285" t="s">
        <v>658</v>
      </c>
      <c r="E1285" s="2">
        <v>45199</v>
      </c>
      <c r="F1285">
        <v>48</v>
      </c>
    </row>
    <row r="1286" spans="1:6" x14ac:dyDescent="0.35">
      <c r="A1286" t="s">
        <v>648</v>
      </c>
      <c r="B1286" t="s">
        <v>676</v>
      </c>
      <c r="C1286" t="s">
        <v>55</v>
      </c>
      <c r="D1286" t="s">
        <v>658</v>
      </c>
      <c r="E1286" s="2">
        <v>45230</v>
      </c>
      <c r="F1286">
        <v>82</v>
      </c>
    </row>
    <row r="1287" spans="1:6" x14ac:dyDescent="0.35">
      <c r="A1287" t="s">
        <v>648</v>
      </c>
      <c r="B1287" t="s">
        <v>676</v>
      </c>
      <c r="C1287" t="s">
        <v>55</v>
      </c>
      <c r="D1287" t="s">
        <v>658</v>
      </c>
      <c r="E1287" s="2">
        <v>45260</v>
      </c>
      <c r="F1287">
        <v>89</v>
      </c>
    </row>
    <row r="1288" spans="1:6" x14ac:dyDescent="0.35">
      <c r="A1288" t="s">
        <v>648</v>
      </c>
      <c r="B1288" t="s">
        <v>676</v>
      </c>
      <c r="C1288" t="s">
        <v>55</v>
      </c>
      <c r="D1288" t="s">
        <v>658</v>
      </c>
      <c r="E1288" s="2">
        <v>45291</v>
      </c>
      <c r="F1288">
        <v>100</v>
      </c>
    </row>
    <row r="1289" spans="1:6" x14ac:dyDescent="0.35">
      <c r="A1289" t="s">
        <v>648</v>
      </c>
      <c r="B1289" t="s">
        <v>676</v>
      </c>
      <c r="C1289" t="s">
        <v>55</v>
      </c>
      <c r="D1289" t="s">
        <v>658</v>
      </c>
      <c r="E1289" s="2">
        <v>45322</v>
      </c>
      <c r="F1289">
        <v>125</v>
      </c>
    </row>
    <row r="1290" spans="1:6" x14ac:dyDescent="0.35">
      <c r="A1290" t="s">
        <v>648</v>
      </c>
      <c r="B1290" t="s">
        <v>676</v>
      </c>
      <c r="C1290" t="s">
        <v>55</v>
      </c>
      <c r="D1290" t="s">
        <v>658</v>
      </c>
      <c r="E1290" s="2">
        <v>45351</v>
      </c>
      <c r="F1290">
        <v>181</v>
      </c>
    </row>
    <row r="1291" spans="1:6" x14ac:dyDescent="0.35">
      <c r="A1291" t="s">
        <v>648</v>
      </c>
      <c r="B1291" t="s">
        <v>676</v>
      </c>
      <c r="C1291" t="s">
        <v>55</v>
      </c>
      <c r="D1291" t="s">
        <v>658</v>
      </c>
      <c r="E1291" s="2">
        <v>45382</v>
      </c>
      <c r="F1291">
        <v>180</v>
      </c>
    </row>
    <row r="1292" spans="1:6" x14ac:dyDescent="0.35">
      <c r="A1292" t="s">
        <v>648</v>
      </c>
      <c r="B1292" t="s">
        <v>676</v>
      </c>
      <c r="C1292" t="s">
        <v>55</v>
      </c>
      <c r="D1292" t="s">
        <v>563</v>
      </c>
      <c r="E1292" s="2">
        <v>45046</v>
      </c>
      <c r="F1292">
        <v>0</v>
      </c>
    </row>
    <row r="1293" spans="1:6" x14ac:dyDescent="0.35">
      <c r="A1293" t="s">
        <v>648</v>
      </c>
      <c r="B1293" t="s">
        <v>676</v>
      </c>
      <c r="C1293" t="s">
        <v>55</v>
      </c>
      <c r="D1293" t="s">
        <v>563</v>
      </c>
      <c r="E1293" s="2">
        <v>45077</v>
      </c>
      <c r="F1293">
        <v>0</v>
      </c>
    </row>
    <row r="1294" spans="1:6" x14ac:dyDescent="0.35">
      <c r="A1294" t="s">
        <v>648</v>
      </c>
      <c r="B1294" t="s">
        <v>676</v>
      </c>
      <c r="C1294" t="s">
        <v>55</v>
      </c>
      <c r="D1294" t="s">
        <v>563</v>
      </c>
      <c r="E1294" s="2">
        <v>45107</v>
      </c>
      <c r="F1294">
        <v>0</v>
      </c>
    </row>
    <row r="1295" spans="1:6" x14ac:dyDescent="0.35">
      <c r="A1295" t="s">
        <v>648</v>
      </c>
      <c r="B1295" t="s">
        <v>676</v>
      </c>
      <c r="C1295" t="s">
        <v>55</v>
      </c>
      <c r="D1295" t="s">
        <v>563</v>
      </c>
      <c r="E1295" s="2">
        <v>45138</v>
      </c>
      <c r="F1295">
        <v>0</v>
      </c>
    </row>
    <row r="1296" spans="1:6" x14ac:dyDescent="0.35">
      <c r="A1296" t="s">
        <v>648</v>
      </c>
      <c r="B1296" t="s">
        <v>676</v>
      </c>
      <c r="C1296" t="s">
        <v>55</v>
      </c>
      <c r="D1296" t="s">
        <v>563</v>
      </c>
      <c r="E1296" s="2">
        <v>45169</v>
      </c>
      <c r="F1296">
        <v>0</v>
      </c>
    </row>
    <row r="1297" spans="1:6" x14ac:dyDescent="0.35">
      <c r="A1297" t="s">
        <v>648</v>
      </c>
      <c r="B1297" t="s">
        <v>676</v>
      </c>
      <c r="C1297" t="s">
        <v>55</v>
      </c>
      <c r="D1297" t="s">
        <v>563</v>
      </c>
      <c r="E1297" s="2">
        <v>45199</v>
      </c>
      <c r="F1297">
        <v>2711</v>
      </c>
    </row>
    <row r="1298" spans="1:6" x14ac:dyDescent="0.35">
      <c r="A1298" t="s">
        <v>648</v>
      </c>
      <c r="B1298" t="s">
        <v>676</v>
      </c>
      <c r="C1298" t="s">
        <v>55</v>
      </c>
      <c r="D1298" t="s">
        <v>563</v>
      </c>
      <c r="E1298" s="2">
        <v>45230</v>
      </c>
      <c r="F1298">
        <v>7414</v>
      </c>
    </row>
    <row r="1299" spans="1:6" x14ac:dyDescent="0.35">
      <c r="A1299" t="s">
        <v>648</v>
      </c>
      <c r="B1299" t="s">
        <v>676</v>
      </c>
      <c r="C1299" t="s">
        <v>55</v>
      </c>
      <c r="D1299" t="s">
        <v>563</v>
      </c>
      <c r="E1299" s="2">
        <v>45260</v>
      </c>
      <c r="F1299">
        <v>7604</v>
      </c>
    </row>
    <row r="1300" spans="1:6" x14ac:dyDescent="0.35">
      <c r="A1300" t="s">
        <v>648</v>
      </c>
      <c r="B1300" t="s">
        <v>676</v>
      </c>
      <c r="C1300" t="s">
        <v>55</v>
      </c>
      <c r="D1300" t="s">
        <v>563</v>
      </c>
      <c r="E1300" s="2">
        <v>45291</v>
      </c>
      <c r="F1300">
        <v>7851</v>
      </c>
    </row>
    <row r="1301" spans="1:6" x14ac:dyDescent="0.35">
      <c r="A1301" t="s">
        <v>648</v>
      </c>
      <c r="B1301" t="s">
        <v>676</v>
      </c>
      <c r="C1301" t="s">
        <v>55</v>
      </c>
      <c r="D1301" t="s">
        <v>563</v>
      </c>
      <c r="E1301" s="2">
        <v>45322</v>
      </c>
      <c r="F1301">
        <v>7938</v>
      </c>
    </row>
    <row r="1302" spans="1:6" x14ac:dyDescent="0.35">
      <c r="A1302" t="s">
        <v>648</v>
      </c>
      <c r="B1302" t="s">
        <v>676</v>
      </c>
      <c r="C1302" t="s">
        <v>55</v>
      </c>
      <c r="D1302" t="s">
        <v>563</v>
      </c>
      <c r="E1302" s="2">
        <v>45351</v>
      </c>
      <c r="F1302">
        <v>7942</v>
      </c>
    </row>
    <row r="1303" spans="1:6" x14ac:dyDescent="0.35">
      <c r="A1303" t="s">
        <v>648</v>
      </c>
      <c r="B1303" t="s">
        <v>676</v>
      </c>
      <c r="C1303" t="s">
        <v>55</v>
      </c>
      <c r="D1303" t="s">
        <v>563</v>
      </c>
      <c r="E1303" s="2">
        <v>45382</v>
      </c>
      <c r="F1303">
        <v>7916</v>
      </c>
    </row>
    <row r="1304" spans="1:6" x14ac:dyDescent="0.35">
      <c r="A1304" t="s">
        <v>648</v>
      </c>
      <c r="B1304" t="s">
        <v>676</v>
      </c>
      <c r="C1304" t="s">
        <v>55</v>
      </c>
      <c r="D1304" t="s">
        <v>661</v>
      </c>
      <c r="E1304" s="2">
        <v>45046</v>
      </c>
      <c r="F1304">
        <v>17</v>
      </c>
    </row>
    <row r="1305" spans="1:6" x14ac:dyDescent="0.35">
      <c r="A1305" t="s">
        <v>648</v>
      </c>
      <c r="B1305" t="s">
        <v>676</v>
      </c>
      <c r="C1305" t="s">
        <v>55</v>
      </c>
      <c r="D1305" t="s">
        <v>661</v>
      </c>
      <c r="E1305" s="2">
        <v>45077</v>
      </c>
      <c r="F1305">
        <v>19</v>
      </c>
    </row>
    <row r="1306" spans="1:6" x14ac:dyDescent="0.35">
      <c r="A1306" t="s">
        <v>648</v>
      </c>
      <c r="B1306" t="s">
        <v>676</v>
      </c>
      <c r="C1306" t="s">
        <v>55</v>
      </c>
      <c r="D1306" t="s">
        <v>661</v>
      </c>
      <c r="E1306" s="2">
        <v>45107</v>
      </c>
      <c r="F1306">
        <v>20</v>
      </c>
    </row>
    <row r="1307" spans="1:6" x14ac:dyDescent="0.35">
      <c r="A1307" t="s">
        <v>648</v>
      </c>
      <c r="B1307" t="s">
        <v>676</v>
      </c>
      <c r="C1307" t="s">
        <v>55</v>
      </c>
      <c r="D1307" t="s">
        <v>661</v>
      </c>
      <c r="E1307" s="2">
        <v>45138</v>
      </c>
      <c r="F1307">
        <v>20</v>
      </c>
    </row>
    <row r="1308" spans="1:6" x14ac:dyDescent="0.35">
      <c r="A1308" t="s">
        <v>648</v>
      </c>
      <c r="B1308" t="s">
        <v>676</v>
      </c>
      <c r="C1308" t="s">
        <v>55</v>
      </c>
      <c r="D1308" t="s">
        <v>661</v>
      </c>
      <c r="E1308" s="2">
        <v>45169</v>
      </c>
      <c r="F1308">
        <v>20</v>
      </c>
    </row>
    <row r="1309" spans="1:6" x14ac:dyDescent="0.35">
      <c r="A1309" t="s">
        <v>648</v>
      </c>
      <c r="B1309" t="s">
        <v>676</v>
      </c>
      <c r="C1309" t="s">
        <v>55</v>
      </c>
      <c r="D1309" t="s">
        <v>661</v>
      </c>
      <c r="E1309" s="2">
        <v>45199</v>
      </c>
      <c r="F1309">
        <v>16</v>
      </c>
    </row>
    <row r="1310" spans="1:6" x14ac:dyDescent="0.35">
      <c r="A1310" t="s">
        <v>648</v>
      </c>
      <c r="B1310" t="s">
        <v>676</v>
      </c>
      <c r="C1310" t="s">
        <v>55</v>
      </c>
      <c r="D1310" t="s">
        <v>661</v>
      </c>
      <c r="E1310" s="2">
        <v>45230</v>
      </c>
      <c r="F1310">
        <v>13</v>
      </c>
    </row>
    <row r="1311" spans="1:6" x14ac:dyDescent="0.35">
      <c r="A1311" t="s">
        <v>648</v>
      </c>
      <c r="B1311" t="s">
        <v>676</v>
      </c>
      <c r="C1311" t="s">
        <v>55</v>
      </c>
      <c r="D1311" t="s">
        <v>661</v>
      </c>
      <c r="E1311" s="2">
        <v>45260</v>
      </c>
      <c r="F1311">
        <v>11</v>
      </c>
    </row>
    <row r="1312" spans="1:6" x14ac:dyDescent="0.35">
      <c r="A1312" t="s">
        <v>648</v>
      </c>
      <c r="B1312" t="s">
        <v>676</v>
      </c>
      <c r="C1312" t="s">
        <v>55</v>
      </c>
      <c r="D1312" t="s">
        <v>661</v>
      </c>
      <c r="E1312" s="2">
        <v>45291</v>
      </c>
      <c r="F1312">
        <v>12</v>
      </c>
    </row>
    <row r="1313" spans="1:6" x14ac:dyDescent="0.35">
      <c r="A1313" t="s">
        <v>648</v>
      </c>
      <c r="B1313" t="s">
        <v>676</v>
      </c>
      <c r="C1313" t="s">
        <v>55</v>
      </c>
      <c r="D1313" t="s">
        <v>661</v>
      </c>
      <c r="E1313" s="2">
        <v>45322</v>
      </c>
      <c r="F1313">
        <v>13</v>
      </c>
    </row>
    <row r="1314" spans="1:6" x14ac:dyDescent="0.35">
      <c r="A1314" t="s">
        <v>648</v>
      </c>
      <c r="B1314" t="s">
        <v>676</v>
      </c>
      <c r="C1314" t="s">
        <v>55</v>
      </c>
      <c r="D1314" t="s">
        <v>661</v>
      </c>
      <c r="E1314" s="2">
        <v>45351</v>
      </c>
      <c r="F1314">
        <v>12</v>
      </c>
    </row>
    <row r="1315" spans="1:6" x14ac:dyDescent="0.35">
      <c r="A1315" t="s">
        <v>648</v>
      </c>
      <c r="B1315" t="s">
        <v>676</v>
      </c>
      <c r="C1315" t="s">
        <v>55</v>
      </c>
      <c r="D1315" t="s">
        <v>661</v>
      </c>
      <c r="E1315" s="2">
        <v>45382</v>
      </c>
      <c r="F1315">
        <v>13</v>
      </c>
    </row>
    <row r="1316" spans="1:6" x14ac:dyDescent="0.35">
      <c r="A1316" t="s">
        <v>648</v>
      </c>
      <c r="B1316" t="s">
        <v>677</v>
      </c>
      <c r="C1316" t="s">
        <v>55</v>
      </c>
      <c r="D1316" t="s">
        <v>564</v>
      </c>
      <c r="E1316" s="2">
        <v>45046</v>
      </c>
      <c r="F1316">
        <v>8296</v>
      </c>
    </row>
    <row r="1317" spans="1:6" x14ac:dyDescent="0.35">
      <c r="A1317" t="s">
        <v>648</v>
      </c>
      <c r="B1317" t="s">
        <v>677</v>
      </c>
      <c r="C1317" t="s">
        <v>55</v>
      </c>
      <c r="D1317" t="s">
        <v>564</v>
      </c>
      <c r="E1317" s="2">
        <v>45077</v>
      </c>
      <c r="F1317">
        <v>7943</v>
      </c>
    </row>
    <row r="1318" spans="1:6" x14ac:dyDescent="0.35">
      <c r="A1318" t="s">
        <v>648</v>
      </c>
      <c r="B1318" t="s">
        <v>677</v>
      </c>
      <c r="C1318" t="s">
        <v>55</v>
      </c>
      <c r="D1318" t="s">
        <v>564</v>
      </c>
      <c r="E1318" s="2">
        <v>45107</v>
      </c>
      <c r="F1318">
        <v>8440</v>
      </c>
    </row>
    <row r="1319" spans="1:6" x14ac:dyDescent="0.35">
      <c r="A1319" t="s">
        <v>648</v>
      </c>
      <c r="B1319" t="s">
        <v>677</v>
      </c>
      <c r="C1319" t="s">
        <v>55</v>
      </c>
      <c r="D1319" t="s">
        <v>564</v>
      </c>
      <c r="E1319" s="2">
        <v>45138</v>
      </c>
      <c r="F1319">
        <v>8340</v>
      </c>
    </row>
    <row r="1320" spans="1:6" x14ac:dyDescent="0.35">
      <c r="A1320" t="s">
        <v>648</v>
      </c>
      <c r="B1320" t="s">
        <v>677</v>
      </c>
      <c r="C1320" t="s">
        <v>55</v>
      </c>
      <c r="D1320" t="s">
        <v>564</v>
      </c>
      <c r="E1320" s="2">
        <v>45169</v>
      </c>
      <c r="F1320">
        <v>8357</v>
      </c>
    </row>
    <row r="1321" spans="1:6" x14ac:dyDescent="0.35">
      <c r="A1321" t="s">
        <v>648</v>
      </c>
      <c r="B1321" t="s">
        <v>677</v>
      </c>
      <c r="C1321" t="s">
        <v>55</v>
      </c>
      <c r="D1321" t="s">
        <v>564</v>
      </c>
      <c r="E1321" s="2">
        <v>45199</v>
      </c>
      <c r="F1321">
        <v>8355</v>
      </c>
    </row>
    <row r="1322" spans="1:6" x14ac:dyDescent="0.35">
      <c r="A1322" t="s">
        <v>648</v>
      </c>
      <c r="B1322" t="s">
        <v>677</v>
      </c>
      <c r="C1322" t="s">
        <v>55</v>
      </c>
      <c r="D1322" t="s">
        <v>564</v>
      </c>
      <c r="E1322" s="2">
        <v>45230</v>
      </c>
      <c r="F1322">
        <v>7914</v>
      </c>
    </row>
    <row r="1323" spans="1:6" x14ac:dyDescent="0.35">
      <c r="A1323" t="s">
        <v>648</v>
      </c>
      <c r="B1323" t="s">
        <v>677</v>
      </c>
      <c r="C1323" t="s">
        <v>55</v>
      </c>
      <c r="D1323" t="s">
        <v>564</v>
      </c>
      <c r="E1323" s="2">
        <v>45260</v>
      </c>
      <c r="F1323">
        <v>7779</v>
      </c>
    </row>
    <row r="1324" spans="1:6" x14ac:dyDescent="0.35">
      <c r="A1324" t="s">
        <v>648</v>
      </c>
      <c r="B1324" t="s">
        <v>677</v>
      </c>
      <c r="C1324" t="s">
        <v>55</v>
      </c>
      <c r="D1324" t="s">
        <v>564</v>
      </c>
      <c r="E1324" s="2">
        <v>45291</v>
      </c>
      <c r="F1324">
        <v>7645</v>
      </c>
    </row>
    <row r="1325" spans="1:6" x14ac:dyDescent="0.35">
      <c r="A1325" t="s">
        <v>648</v>
      </c>
      <c r="B1325" t="s">
        <v>677</v>
      </c>
      <c r="C1325" t="s">
        <v>55</v>
      </c>
      <c r="D1325" t="s">
        <v>564</v>
      </c>
      <c r="E1325" s="2">
        <v>45322</v>
      </c>
      <c r="F1325">
        <v>7584</v>
      </c>
    </row>
    <row r="1326" spans="1:6" x14ac:dyDescent="0.35">
      <c r="A1326" t="s">
        <v>648</v>
      </c>
      <c r="B1326" t="s">
        <v>677</v>
      </c>
      <c r="C1326" t="s">
        <v>55</v>
      </c>
      <c r="D1326" t="s">
        <v>564</v>
      </c>
      <c r="E1326" s="2">
        <v>45351</v>
      </c>
      <c r="F1326">
        <v>7401</v>
      </c>
    </row>
    <row r="1327" spans="1:6" x14ac:dyDescent="0.35">
      <c r="A1327" t="s">
        <v>648</v>
      </c>
      <c r="B1327" t="s">
        <v>677</v>
      </c>
      <c r="C1327" t="s">
        <v>55</v>
      </c>
      <c r="D1327" t="s">
        <v>564</v>
      </c>
      <c r="E1327" s="2">
        <v>45382</v>
      </c>
      <c r="F1327">
        <v>7637</v>
      </c>
    </row>
    <row r="1328" spans="1:6" x14ac:dyDescent="0.35">
      <c r="A1328" t="s">
        <v>648</v>
      </c>
      <c r="B1328" t="s">
        <v>677</v>
      </c>
      <c r="C1328" t="s">
        <v>55</v>
      </c>
      <c r="D1328" t="s">
        <v>655</v>
      </c>
      <c r="E1328" s="2">
        <v>45046</v>
      </c>
      <c r="F1328">
        <v>1</v>
      </c>
    </row>
    <row r="1329" spans="1:6" x14ac:dyDescent="0.35">
      <c r="A1329" t="s">
        <v>648</v>
      </c>
      <c r="B1329" t="s">
        <v>677</v>
      </c>
      <c r="C1329" t="s">
        <v>55</v>
      </c>
      <c r="D1329" t="s">
        <v>655</v>
      </c>
      <c r="E1329" s="2">
        <v>45077</v>
      </c>
      <c r="F1329">
        <v>2</v>
      </c>
    </row>
    <row r="1330" spans="1:6" x14ac:dyDescent="0.35">
      <c r="A1330" t="s">
        <v>648</v>
      </c>
      <c r="B1330" t="s">
        <v>677</v>
      </c>
      <c r="C1330" t="s">
        <v>55</v>
      </c>
      <c r="D1330" t="s">
        <v>655</v>
      </c>
      <c r="E1330" s="2">
        <v>45107</v>
      </c>
      <c r="F1330">
        <v>2</v>
      </c>
    </row>
    <row r="1331" spans="1:6" x14ac:dyDescent="0.35">
      <c r="A1331" t="s">
        <v>648</v>
      </c>
      <c r="B1331" t="s">
        <v>677</v>
      </c>
      <c r="C1331" t="s">
        <v>55</v>
      </c>
      <c r="D1331" t="s">
        <v>655</v>
      </c>
      <c r="E1331" s="2">
        <v>45138</v>
      </c>
      <c r="F1331">
        <v>3</v>
      </c>
    </row>
    <row r="1332" spans="1:6" x14ac:dyDescent="0.35">
      <c r="A1332" t="s">
        <v>648</v>
      </c>
      <c r="B1332" t="s">
        <v>677</v>
      </c>
      <c r="C1332" t="s">
        <v>55</v>
      </c>
      <c r="D1332" t="s">
        <v>655</v>
      </c>
      <c r="E1332" s="2">
        <v>45169</v>
      </c>
      <c r="F1332">
        <v>10</v>
      </c>
    </row>
    <row r="1333" spans="1:6" x14ac:dyDescent="0.35">
      <c r="A1333" t="s">
        <v>648</v>
      </c>
      <c r="B1333" t="s">
        <v>677</v>
      </c>
      <c r="C1333" t="s">
        <v>55</v>
      </c>
      <c r="D1333" t="s">
        <v>655</v>
      </c>
      <c r="E1333" s="2">
        <v>45199</v>
      </c>
      <c r="F1333">
        <v>164</v>
      </c>
    </row>
    <row r="1334" spans="1:6" x14ac:dyDescent="0.35">
      <c r="A1334" t="s">
        <v>648</v>
      </c>
      <c r="B1334" t="s">
        <v>677</v>
      </c>
      <c r="C1334" t="s">
        <v>55</v>
      </c>
      <c r="D1334" t="s">
        <v>655</v>
      </c>
      <c r="E1334" s="2">
        <v>45230</v>
      </c>
      <c r="F1334">
        <v>481</v>
      </c>
    </row>
    <row r="1335" spans="1:6" x14ac:dyDescent="0.35">
      <c r="A1335" t="s">
        <v>648</v>
      </c>
      <c r="B1335" t="s">
        <v>677</v>
      </c>
      <c r="C1335" t="s">
        <v>55</v>
      </c>
      <c r="D1335" t="s">
        <v>655</v>
      </c>
      <c r="E1335" s="2">
        <v>45260</v>
      </c>
      <c r="F1335">
        <v>523</v>
      </c>
    </row>
    <row r="1336" spans="1:6" x14ac:dyDescent="0.35">
      <c r="A1336" t="s">
        <v>648</v>
      </c>
      <c r="B1336" t="s">
        <v>677</v>
      </c>
      <c r="C1336" t="s">
        <v>55</v>
      </c>
      <c r="D1336" t="s">
        <v>655</v>
      </c>
      <c r="E1336" s="2">
        <v>45291</v>
      </c>
      <c r="F1336">
        <v>567</v>
      </c>
    </row>
    <row r="1337" spans="1:6" x14ac:dyDescent="0.35">
      <c r="A1337" t="s">
        <v>648</v>
      </c>
      <c r="B1337" t="s">
        <v>677</v>
      </c>
      <c r="C1337" t="s">
        <v>55</v>
      </c>
      <c r="D1337" t="s">
        <v>655</v>
      </c>
      <c r="E1337" s="2">
        <v>45322</v>
      </c>
      <c r="F1337">
        <v>590</v>
      </c>
    </row>
    <row r="1338" spans="1:6" x14ac:dyDescent="0.35">
      <c r="A1338" t="s">
        <v>648</v>
      </c>
      <c r="B1338" t="s">
        <v>677</v>
      </c>
      <c r="C1338" t="s">
        <v>55</v>
      </c>
      <c r="D1338" t="s">
        <v>655</v>
      </c>
      <c r="E1338" s="2">
        <v>45351</v>
      </c>
      <c r="F1338">
        <v>611</v>
      </c>
    </row>
    <row r="1339" spans="1:6" x14ac:dyDescent="0.35">
      <c r="A1339" t="s">
        <v>648</v>
      </c>
      <c r="B1339" t="s">
        <v>677</v>
      </c>
      <c r="C1339" t="s">
        <v>55</v>
      </c>
      <c r="D1339" t="s">
        <v>655</v>
      </c>
      <c r="E1339" s="2">
        <v>45382</v>
      </c>
      <c r="F1339">
        <v>704</v>
      </c>
    </row>
    <row r="1340" spans="1:6" x14ac:dyDescent="0.35">
      <c r="A1340" t="s">
        <v>648</v>
      </c>
      <c r="B1340" t="s">
        <v>677</v>
      </c>
      <c r="C1340" t="s">
        <v>55</v>
      </c>
      <c r="D1340" t="s">
        <v>657</v>
      </c>
      <c r="E1340" s="2">
        <v>45046</v>
      </c>
      <c r="F1340">
        <v>0</v>
      </c>
    </row>
    <row r="1341" spans="1:6" x14ac:dyDescent="0.35">
      <c r="A1341" t="s">
        <v>648</v>
      </c>
      <c r="B1341" t="s">
        <v>677</v>
      </c>
      <c r="C1341" t="s">
        <v>55</v>
      </c>
      <c r="D1341" t="s">
        <v>657</v>
      </c>
      <c r="E1341" s="2">
        <v>45077</v>
      </c>
      <c r="F1341">
        <v>0</v>
      </c>
    </row>
    <row r="1342" spans="1:6" x14ac:dyDescent="0.35">
      <c r="A1342" t="s">
        <v>648</v>
      </c>
      <c r="B1342" t="s">
        <v>677</v>
      </c>
      <c r="C1342" t="s">
        <v>55</v>
      </c>
      <c r="D1342" t="s">
        <v>657</v>
      </c>
      <c r="E1342" s="2">
        <v>45107</v>
      </c>
      <c r="F1342">
        <v>0</v>
      </c>
    </row>
    <row r="1343" spans="1:6" x14ac:dyDescent="0.35">
      <c r="A1343" t="s">
        <v>648</v>
      </c>
      <c r="B1343" t="s">
        <v>677</v>
      </c>
      <c r="C1343" t="s">
        <v>55</v>
      </c>
      <c r="D1343" t="s">
        <v>657</v>
      </c>
      <c r="E1343" s="2">
        <v>45138</v>
      </c>
      <c r="F1343">
        <v>0</v>
      </c>
    </row>
    <row r="1344" spans="1:6" x14ac:dyDescent="0.35">
      <c r="A1344" t="s">
        <v>648</v>
      </c>
      <c r="B1344" t="s">
        <v>677</v>
      </c>
      <c r="C1344" t="s">
        <v>55</v>
      </c>
      <c r="D1344" t="s">
        <v>657</v>
      </c>
      <c r="E1344" s="2">
        <v>45169</v>
      </c>
      <c r="F1344">
        <v>0</v>
      </c>
    </row>
    <row r="1345" spans="1:6" x14ac:dyDescent="0.35">
      <c r="A1345" t="s">
        <v>648</v>
      </c>
      <c r="B1345" t="s">
        <v>677</v>
      </c>
      <c r="C1345" t="s">
        <v>55</v>
      </c>
      <c r="D1345" t="s">
        <v>657</v>
      </c>
      <c r="E1345" s="2">
        <v>45199</v>
      </c>
      <c r="F1345">
        <v>1</v>
      </c>
    </row>
    <row r="1346" spans="1:6" x14ac:dyDescent="0.35">
      <c r="A1346" t="s">
        <v>648</v>
      </c>
      <c r="B1346" t="s">
        <v>677</v>
      </c>
      <c r="C1346" t="s">
        <v>55</v>
      </c>
      <c r="D1346" t="s">
        <v>657</v>
      </c>
      <c r="E1346" s="2">
        <v>45230</v>
      </c>
      <c r="F1346">
        <v>6</v>
      </c>
    </row>
    <row r="1347" spans="1:6" x14ac:dyDescent="0.35">
      <c r="A1347" t="s">
        <v>648</v>
      </c>
      <c r="B1347" t="s">
        <v>677</v>
      </c>
      <c r="C1347" t="s">
        <v>55</v>
      </c>
      <c r="D1347" t="s">
        <v>657</v>
      </c>
      <c r="E1347" s="2">
        <v>45260</v>
      </c>
      <c r="F1347">
        <v>5</v>
      </c>
    </row>
    <row r="1348" spans="1:6" x14ac:dyDescent="0.35">
      <c r="A1348" t="s">
        <v>648</v>
      </c>
      <c r="B1348" t="s">
        <v>677</v>
      </c>
      <c r="C1348" t="s">
        <v>55</v>
      </c>
      <c r="D1348" t="s">
        <v>657</v>
      </c>
      <c r="E1348" s="2">
        <v>45291</v>
      </c>
      <c r="F1348">
        <v>5</v>
      </c>
    </row>
    <row r="1349" spans="1:6" x14ac:dyDescent="0.35">
      <c r="A1349" t="s">
        <v>648</v>
      </c>
      <c r="B1349" t="s">
        <v>677</v>
      </c>
      <c r="C1349" t="s">
        <v>55</v>
      </c>
      <c r="D1349" t="s">
        <v>657</v>
      </c>
      <c r="E1349" s="2">
        <v>45322</v>
      </c>
      <c r="F1349">
        <v>6</v>
      </c>
    </row>
    <row r="1350" spans="1:6" x14ac:dyDescent="0.35">
      <c r="A1350" t="s">
        <v>648</v>
      </c>
      <c r="B1350" t="s">
        <v>677</v>
      </c>
      <c r="C1350" t="s">
        <v>55</v>
      </c>
      <c r="D1350" t="s">
        <v>657</v>
      </c>
      <c r="E1350" s="2">
        <v>45351</v>
      </c>
      <c r="F1350">
        <v>6</v>
      </c>
    </row>
    <row r="1351" spans="1:6" x14ac:dyDescent="0.35">
      <c r="A1351" t="s">
        <v>648</v>
      </c>
      <c r="B1351" t="s">
        <v>677</v>
      </c>
      <c r="C1351" t="s">
        <v>55</v>
      </c>
      <c r="D1351" t="s">
        <v>657</v>
      </c>
      <c r="E1351" s="2">
        <v>45382</v>
      </c>
      <c r="F1351">
        <v>7</v>
      </c>
    </row>
    <row r="1352" spans="1:6" x14ac:dyDescent="0.35">
      <c r="A1352" t="s">
        <v>648</v>
      </c>
      <c r="B1352" t="s">
        <v>677</v>
      </c>
      <c r="C1352" t="s">
        <v>55</v>
      </c>
      <c r="D1352" t="s">
        <v>658</v>
      </c>
      <c r="E1352" s="2">
        <v>45046</v>
      </c>
      <c r="F1352">
        <v>0</v>
      </c>
    </row>
    <row r="1353" spans="1:6" x14ac:dyDescent="0.35">
      <c r="A1353" t="s">
        <v>648</v>
      </c>
      <c r="B1353" t="s">
        <v>677</v>
      </c>
      <c r="C1353" t="s">
        <v>55</v>
      </c>
      <c r="D1353" t="s">
        <v>658</v>
      </c>
      <c r="E1353" s="2">
        <v>45077</v>
      </c>
      <c r="F1353">
        <v>0</v>
      </c>
    </row>
    <row r="1354" spans="1:6" x14ac:dyDescent="0.35">
      <c r="A1354" t="s">
        <v>648</v>
      </c>
      <c r="B1354" t="s">
        <v>677</v>
      </c>
      <c r="C1354" t="s">
        <v>55</v>
      </c>
      <c r="D1354" t="s">
        <v>658</v>
      </c>
      <c r="E1354" s="2">
        <v>45107</v>
      </c>
      <c r="F1354">
        <v>0</v>
      </c>
    </row>
    <row r="1355" spans="1:6" x14ac:dyDescent="0.35">
      <c r="A1355" t="s">
        <v>648</v>
      </c>
      <c r="B1355" t="s">
        <v>677</v>
      </c>
      <c r="C1355" t="s">
        <v>55</v>
      </c>
      <c r="D1355" t="s">
        <v>658</v>
      </c>
      <c r="E1355" s="2">
        <v>45138</v>
      </c>
      <c r="F1355">
        <v>0</v>
      </c>
    </row>
    <row r="1356" spans="1:6" x14ac:dyDescent="0.35">
      <c r="A1356" t="s">
        <v>648</v>
      </c>
      <c r="B1356" t="s">
        <v>677</v>
      </c>
      <c r="C1356" t="s">
        <v>55</v>
      </c>
      <c r="D1356" t="s">
        <v>658</v>
      </c>
      <c r="E1356" s="2">
        <v>45169</v>
      </c>
      <c r="F1356">
        <v>0</v>
      </c>
    </row>
    <row r="1357" spans="1:6" x14ac:dyDescent="0.35">
      <c r="A1357" t="s">
        <v>648</v>
      </c>
      <c r="B1357" t="s">
        <v>677</v>
      </c>
      <c r="C1357" t="s">
        <v>55</v>
      </c>
      <c r="D1357" t="s">
        <v>658</v>
      </c>
      <c r="E1357" s="2">
        <v>45199</v>
      </c>
      <c r="F1357">
        <v>20</v>
      </c>
    </row>
    <row r="1358" spans="1:6" x14ac:dyDescent="0.35">
      <c r="A1358" t="s">
        <v>648</v>
      </c>
      <c r="B1358" t="s">
        <v>677</v>
      </c>
      <c r="C1358" t="s">
        <v>55</v>
      </c>
      <c r="D1358" t="s">
        <v>658</v>
      </c>
      <c r="E1358" s="2">
        <v>45230</v>
      </c>
      <c r="F1358">
        <v>99</v>
      </c>
    </row>
    <row r="1359" spans="1:6" x14ac:dyDescent="0.35">
      <c r="A1359" t="s">
        <v>648</v>
      </c>
      <c r="B1359" t="s">
        <v>677</v>
      </c>
      <c r="C1359" t="s">
        <v>55</v>
      </c>
      <c r="D1359" t="s">
        <v>658</v>
      </c>
      <c r="E1359" s="2">
        <v>45260</v>
      </c>
      <c r="F1359">
        <v>151</v>
      </c>
    </row>
    <row r="1360" spans="1:6" x14ac:dyDescent="0.35">
      <c r="A1360" t="s">
        <v>648</v>
      </c>
      <c r="B1360" t="s">
        <v>677</v>
      </c>
      <c r="C1360" t="s">
        <v>55</v>
      </c>
      <c r="D1360" t="s">
        <v>658</v>
      </c>
      <c r="E1360" s="2">
        <v>45291</v>
      </c>
      <c r="F1360">
        <v>154</v>
      </c>
    </row>
    <row r="1361" spans="1:6" x14ac:dyDescent="0.35">
      <c r="A1361" t="s">
        <v>648</v>
      </c>
      <c r="B1361" t="s">
        <v>677</v>
      </c>
      <c r="C1361" t="s">
        <v>55</v>
      </c>
      <c r="D1361" t="s">
        <v>658</v>
      </c>
      <c r="E1361" s="2">
        <v>45322</v>
      </c>
      <c r="F1361">
        <v>174</v>
      </c>
    </row>
    <row r="1362" spans="1:6" x14ac:dyDescent="0.35">
      <c r="A1362" t="s">
        <v>648</v>
      </c>
      <c r="B1362" t="s">
        <v>677</v>
      </c>
      <c r="C1362" t="s">
        <v>55</v>
      </c>
      <c r="D1362" t="s">
        <v>658</v>
      </c>
      <c r="E1362" s="2">
        <v>45351</v>
      </c>
      <c r="F1362">
        <v>178</v>
      </c>
    </row>
    <row r="1363" spans="1:6" x14ac:dyDescent="0.35">
      <c r="A1363" t="s">
        <v>648</v>
      </c>
      <c r="B1363" t="s">
        <v>677</v>
      </c>
      <c r="C1363" t="s">
        <v>55</v>
      </c>
      <c r="D1363" t="s">
        <v>658</v>
      </c>
      <c r="E1363" s="2">
        <v>45382</v>
      </c>
      <c r="F1363">
        <v>199</v>
      </c>
    </row>
    <row r="1364" spans="1:6" x14ac:dyDescent="0.35">
      <c r="A1364" t="s">
        <v>648</v>
      </c>
      <c r="B1364" t="s">
        <v>677</v>
      </c>
      <c r="C1364" t="s">
        <v>55</v>
      </c>
      <c r="D1364" t="s">
        <v>563</v>
      </c>
      <c r="E1364" s="2">
        <v>45046</v>
      </c>
      <c r="F1364">
        <v>0</v>
      </c>
    </row>
    <row r="1365" spans="1:6" x14ac:dyDescent="0.35">
      <c r="A1365" t="s">
        <v>648</v>
      </c>
      <c r="B1365" t="s">
        <v>677</v>
      </c>
      <c r="C1365" t="s">
        <v>55</v>
      </c>
      <c r="D1365" t="s">
        <v>563</v>
      </c>
      <c r="E1365" s="2">
        <v>45077</v>
      </c>
      <c r="F1365">
        <v>0</v>
      </c>
    </row>
    <row r="1366" spans="1:6" x14ac:dyDescent="0.35">
      <c r="A1366" t="s">
        <v>648</v>
      </c>
      <c r="B1366" t="s">
        <v>677</v>
      </c>
      <c r="C1366" t="s">
        <v>55</v>
      </c>
      <c r="D1366" t="s">
        <v>563</v>
      </c>
      <c r="E1366" s="2">
        <v>45107</v>
      </c>
      <c r="F1366">
        <v>0</v>
      </c>
    </row>
    <row r="1367" spans="1:6" x14ac:dyDescent="0.35">
      <c r="A1367" t="s">
        <v>648</v>
      </c>
      <c r="B1367" t="s">
        <v>677</v>
      </c>
      <c r="C1367" t="s">
        <v>55</v>
      </c>
      <c r="D1367" t="s">
        <v>563</v>
      </c>
      <c r="E1367" s="2">
        <v>45138</v>
      </c>
      <c r="F1367">
        <v>0</v>
      </c>
    </row>
    <row r="1368" spans="1:6" x14ac:dyDescent="0.35">
      <c r="A1368" t="s">
        <v>648</v>
      </c>
      <c r="B1368" t="s">
        <v>677</v>
      </c>
      <c r="C1368" t="s">
        <v>55</v>
      </c>
      <c r="D1368" t="s">
        <v>563</v>
      </c>
      <c r="E1368" s="2">
        <v>45169</v>
      </c>
      <c r="F1368">
        <v>0</v>
      </c>
    </row>
    <row r="1369" spans="1:6" x14ac:dyDescent="0.35">
      <c r="A1369" t="s">
        <v>648</v>
      </c>
      <c r="B1369" t="s">
        <v>677</v>
      </c>
      <c r="C1369" t="s">
        <v>55</v>
      </c>
      <c r="D1369" t="s">
        <v>563</v>
      </c>
      <c r="E1369" s="2">
        <v>45199</v>
      </c>
      <c r="F1369">
        <v>2791</v>
      </c>
    </row>
    <row r="1370" spans="1:6" x14ac:dyDescent="0.35">
      <c r="A1370" t="s">
        <v>648</v>
      </c>
      <c r="B1370" t="s">
        <v>677</v>
      </c>
      <c r="C1370" t="s">
        <v>55</v>
      </c>
      <c r="D1370" t="s">
        <v>563</v>
      </c>
      <c r="E1370" s="2">
        <v>45230</v>
      </c>
      <c r="F1370">
        <v>6717</v>
      </c>
    </row>
    <row r="1371" spans="1:6" x14ac:dyDescent="0.35">
      <c r="A1371" t="s">
        <v>648</v>
      </c>
      <c r="B1371" t="s">
        <v>677</v>
      </c>
      <c r="C1371" t="s">
        <v>55</v>
      </c>
      <c r="D1371" t="s">
        <v>563</v>
      </c>
      <c r="E1371" s="2">
        <v>45260</v>
      </c>
      <c r="F1371">
        <v>6788</v>
      </c>
    </row>
    <row r="1372" spans="1:6" x14ac:dyDescent="0.35">
      <c r="A1372" t="s">
        <v>648</v>
      </c>
      <c r="B1372" t="s">
        <v>677</v>
      </c>
      <c r="C1372" t="s">
        <v>55</v>
      </c>
      <c r="D1372" t="s">
        <v>563</v>
      </c>
      <c r="E1372" s="2">
        <v>45291</v>
      </c>
      <c r="F1372">
        <v>6742</v>
      </c>
    </row>
    <row r="1373" spans="1:6" x14ac:dyDescent="0.35">
      <c r="A1373" t="s">
        <v>648</v>
      </c>
      <c r="B1373" t="s">
        <v>677</v>
      </c>
      <c r="C1373" t="s">
        <v>55</v>
      </c>
      <c r="D1373" t="s">
        <v>563</v>
      </c>
      <c r="E1373" s="2">
        <v>45322</v>
      </c>
      <c r="F1373">
        <v>6715</v>
      </c>
    </row>
    <row r="1374" spans="1:6" x14ac:dyDescent="0.35">
      <c r="A1374" t="s">
        <v>648</v>
      </c>
      <c r="B1374" t="s">
        <v>677</v>
      </c>
      <c r="C1374" t="s">
        <v>55</v>
      </c>
      <c r="D1374" t="s">
        <v>563</v>
      </c>
      <c r="E1374" s="2">
        <v>45351</v>
      </c>
      <c r="F1374">
        <v>6597</v>
      </c>
    </row>
    <row r="1375" spans="1:6" x14ac:dyDescent="0.35">
      <c r="A1375" t="s">
        <v>648</v>
      </c>
      <c r="B1375" t="s">
        <v>677</v>
      </c>
      <c r="C1375" t="s">
        <v>55</v>
      </c>
      <c r="D1375" t="s">
        <v>563</v>
      </c>
      <c r="E1375" s="2">
        <v>45382</v>
      </c>
      <c r="F1375">
        <v>6837</v>
      </c>
    </row>
    <row r="1376" spans="1:6" x14ac:dyDescent="0.35">
      <c r="A1376" t="s">
        <v>648</v>
      </c>
      <c r="B1376" t="s">
        <v>677</v>
      </c>
      <c r="C1376" t="s">
        <v>55</v>
      </c>
      <c r="D1376" t="s">
        <v>661</v>
      </c>
      <c r="E1376" s="2">
        <v>45046</v>
      </c>
      <c r="F1376">
        <v>31</v>
      </c>
    </row>
    <row r="1377" spans="1:6" x14ac:dyDescent="0.35">
      <c r="A1377" t="s">
        <v>648</v>
      </c>
      <c r="B1377" t="s">
        <v>677</v>
      </c>
      <c r="C1377" t="s">
        <v>55</v>
      </c>
      <c r="D1377" t="s">
        <v>661</v>
      </c>
      <c r="E1377" s="2">
        <v>45077</v>
      </c>
      <c r="F1377">
        <v>30</v>
      </c>
    </row>
    <row r="1378" spans="1:6" x14ac:dyDescent="0.35">
      <c r="A1378" t="s">
        <v>648</v>
      </c>
      <c r="B1378" t="s">
        <v>677</v>
      </c>
      <c r="C1378" t="s">
        <v>55</v>
      </c>
      <c r="D1378" t="s">
        <v>661</v>
      </c>
      <c r="E1378" s="2">
        <v>45107</v>
      </c>
      <c r="F1378">
        <v>32</v>
      </c>
    </row>
    <row r="1379" spans="1:6" x14ac:dyDescent="0.35">
      <c r="A1379" t="s">
        <v>648</v>
      </c>
      <c r="B1379" t="s">
        <v>677</v>
      </c>
      <c r="C1379" t="s">
        <v>55</v>
      </c>
      <c r="D1379" t="s">
        <v>661</v>
      </c>
      <c r="E1379" s="2">
        <v>45138</v>
      </c>
      <c r="F1379">
        <v>32</v>
      </c>
    </row>
    <row r="1380" spans="1:6" x14ac:dyDescent="0.35">
      <c r="A1380" t="s">
        <v>648</v>
      </c>
      <c r="B1380" t="s">
        <v>677</v>
      </c>
      <c r="C1380" t="s">
        <v>55</v>
      </c>
      <c r="D1380" t="s">
        <v>661</v>
      </c>
      <c r="E1380" s="2">
        <v>45169</v>
      </c>
      <c r="F1380">
        <v>31</v>
      </c>
    </row>
    <row r="1381" spans="1:6" x14ac:dyDescent="0.35">
      <c r="A1381" t="s">
        <v>648</v>
      </c>
      <c r="B1381" t="s">
        <v>677</v>
      </c>
      <c r="C1381" t="s">
        <v>55</v>
      </c>
      <c r="D1381" t="s">
        <v>661</v>
      </c>
      <c r="E1381" s="2">
        <v>45199</v>
      </c>
      <c r="F1381">
        <v>24</v>
      </c>
    </row>
    <row r="1382" spans="1:6" x14ac:dyDescent="0.35">
      <c r="A1382" t="s">
        <v>648</v>
      </c>
      <c r="B1382" t="s">
        <v>677</v>
      </c>
      <c r="C1382" t="s">
        <v>55</v>
      </c>
      <c r="D1382" t="s">
        <v>661</v>
      </c>
      <c r="E1382" s="2">
        <v>45230</v>
      </c>
      <c r="F1382">
        <v>8</v>
      </c>
    </row>
    <row r="1383" spans="1:6" x14ac:dyDescent="0.35">
      <c r="A1383" t="s">
        <v>648</v>
      </c>
      <c r="B1383" t="s">
        <v>677</v>
      </c>
      <c r="C1383" t="s">
        <v>55</v>
      </c>
      <c r="D1383" t="s">
        <v>661</v>
      </c>
      <c r="E1383" s="2">
        <v>45260</v>
      </c>
      <c r="F1383">
        <v>6</v>
      </c>
    </row>
    <row r="1384" spans="1:6" x14ac:dyDescent="0.35">
      <c r="A1384" t="s">
        <v>648</v>
      </c>
      <c r="B1384" t="s">
        <v>677</v>
      </c>
      <c r="C1384" t="s">
        <v>55</v>
      </c>
      <c r="D1384" t="s">
        <v>661</v>
      </c>
      <c r="E1384" s="2">
        <v>45291</v>
      </c>
      <c r="F1384">
        <v>5</v>
      </c>
    </row>
    <row r="1385" spans="1:6" x14ac:dyDescent="0.35">
      <c r="A1385" t="s">
        <v>648</v>
      </c>
      <c r="B1385" t="s">
        <v>677</v>
      </c>
      <c r="C1385" t="s">
        <v>55</v>
      </c>
      <c r="D1385" t="s">
        <v>661</v>
      </c>
      <c r="E1385" s="2">
        <v>45322</v>
      </c>
      <c r="F1385">
        <v>5</v>
      </c>
    </row>
    <row r="1386" spans="1:6" x14ac:dyDescent="0.35">
      <c r="A1386" t="s">
        <v>648</v>
      </c>
      <c r="B1386" t="s">
        <v>677</v>
      </c>
      <c r="C1386" t="s">
        <v>55</v>
      </c>
      <c r="D1386" t="s">
        <v>661</v>
      </c>
      <c r="E1386" s="2">
        <v>45351</v>
      </c>
      <c r="F1386">
        <v>4</v>
      </c>
    </row>
    <row r="1387" spans="1:6" x14ac:dyDescent="0.35">
      <c r="A1387" t="s">
        <v>648</v>
      </c>
      <c r="B1387" t="s">
        <v>677</v>
      </c>
      <c r="C1387" t="s">
        <v>55</v>
      </c>
      <c r="D1387" t="s">
        <v>661</v>
      </c>
      <c r="E1387" s="2">
        <v>45382</v>
      </c>
      <c r="F1387">
        <v>6</v>
      </c>
    </row>
    <row r="1388" spans="1:6" x14ac:dyDescent="0.35">
      <c r="A1388" t="s">
        <v>648</v>
      </c>
      <c r="B1388" t="s">
        <v>678</v>
      </c>
      <c r="C1388" t="s">
        <v>55</v>
      </c>
      <c r="D1388" t="s">
        <v>564</v>
      </c>
      <c r="E1388" s="2">
        <v>45046</v>
      </c>
      <c r="F1388">
        <v>3666</v>
      </c>
    </row>
    <row r="1389" spans="1:6" x14ac:dyDescent="0.35">
      <c r="A1389" t="s">
        <v>648</v>
      </c>
      <c r="B1389" t="s">
        <v>678</v>
      </c>
      <c r="C1389" t="s">
        <v>55</v>
      </c>
      <c r="D1389" t="s">
        <v>564</v>
      </c>
      <c r="E1389" s="2">
        <v>45077</v>
      </c>
      <c r="F1389">
        <v>3336</v>
      </c>
    </row>
    <row r="1390" spans="1:6" x14ac:dyDescent="0.35">
      <c r="A1390" t="s">
        <v>648</v>
      </c>
      <c r="B1390" t="s">
        <v>678</v>
      </c>
      <c r="C1390" t="s">
        <v>55</v>
      </c>
      <c r="D1390" t="s">
        <v>564</v>
      </c>
      <c r="E1390" s="2">
        <v>45107</v>
      </c>
      <c r="F1390">
        <v>4067</v>
      </c>
    </row>
    <row r="1391" spans="1:6" x14ac:dyDescent="0.35">
      <c r="A1391" t="s">
        <v>648</v>
      </c>
      <c r="B1391" t="s">
        <v>678</v>
      </c>
      <c r="C1391" t="s">
        <v>55</v>
      </c>
      <c r="D1391" t="s">
        <v>564</v>
      </c>
      <c r="E1391" s="2">
        <v>45138</v>
      </c>
      <c r="F1391">
        <v>3720</v>
      </c>
    </row>
    <row r="1392" spans="1:6" x14ac:dyDescent="0.35">
      <c r="A1392" t="s">
        <v>648</v>
      </c>
      <c r="B1392" t="s">
        <v>678</v>
      </c>
      <c r="C1392" t="s">
        <v>55</v>
      </c>
      <c r="D1392" t="s">
        <v>564</v>
      </c>
      <c r="E1392" s="2">
        <v>45169</v>
      </c>
      <c r="F1392">
        <v>4030</v>
      </c>
    </row>
    <row r="1393" spans="1:6" x14ac:dyDescent="0.35">
      <c r="A1393" t="s">
        <v>648</v>
      </c>
      <c r="B1393" t="s">
        <v>678</v>
      </c>
      <c r="C1393" t="s">
        <v>55</v>
      </c>
      <c r="D1393" t="s">
        <v>564</v>
      </c>
      <c r="E1393" s="2">
        <v>45199</v>
      </c>
      <c r="F1393">
        <v>4037</v>
      </c>
    </row>
    <row r="1394" spans="1:6" x14ac:dyDescent="0.35">
      <c r="A1394" t="s">
        <v>648</v>
      </c>
      <c r="B1394" t="s">
        <v>678</v>
      </c>
      <c r="C1394" t="s">
        <v>55</v>
      </c>
      <c r="D1394" t="s">
        <v>564</v>
      </c>
      <c r="E1394" s="2">
        <v>45230</v>
      </c>
      <c r="F1394">
        <v>3869</v>
      </c>
    </row>
    <row r="1395" spans="1:6" x14ac:dyDescent="0.35">
      <c r="A1395" t="s">
        <v>648</v>
      </c>
      <c r="B1395" t="s">
        <v>678</v>
      </c>
      <c r="C1395" t="s">
        <v>55</v>
      </c>
      <c r="D1395" t="s">
        <v>564</v>
      </c>
      <c r="E1395" s="2">
        <v>45260</v>
      </c>
      <c r="F1395">
        <v>3745</v>
      </c>
    </row>
    <row r="1396" spans="1:6" x14ac:dyDescent="0.35">
      <c r="A1396" t="s">
        <v>648</v>
      </c>
      <c r="B1396" t="s">
        <v>678</v>
      </c>
      <c r="C1396" t="s">
        <v>55</v>
      </c>
      <c r="D1396" t="s">
        <v>564</v>
      </c>
      <c r="E1396" s="2">
        <v>45291</v>
      </c>
      <c r="F1396">
        <v>3754</v>
      </c>
    </row>
    <row r="1397" spans="1:6" x14ac:dyDescent="0.35">
      <c r="A1397" t="s">
        <v>648</v>
      </c>
      <c r="B1397" t="s">
        <v>678</v>
      </c>
      <c r="C1397" t="s">
        <v>55</v>
      </c>
      <c r="D1397" t="s">
        <v>564</v>
      </c>
      <c r="E1397" s="2">
        <v>45322</v>
      </c>
      <c r="F1397">
        <v>3691</v>
      </c>
    </row>
    <row r="1398" spans="1:6" x14ac:dyDescent="0.35">
      <c r="A1398" t="s">
        <v>648</v>
      </c>
      <c r="B1398" t="s">
        <v>678</v>
      </c>
      <c r="C1398" t="s">
        <v>55</v>
      </c>
      <c r="D1398" t="s">
        <v>564</v>
      </c>
      <c r="E1398" s="2">
        <v>45351</v>
      </c>
      <c r="F1398">
        <v>3681</v>
      </c>
    </row>
    <row r="1399" spans="1:6" x14ac:dyDescent="0.35">
      <c r="A1399" t="s">
        <v>648</v>
      </c>
      <c r="B1399" t="s">
        <v>678</v>
      </c>
      <c r="C1399" t="s">
        <v>55</v>
      </c>
      <c r="D1399" t="s">
        <v>564</v>
      </c>
      <c r="E1399" s="2">
        <v>45382</v>
      </c>
      <c r="F1399">
        <v>3636</v>
      </c>
    </row>
    <row r="1400" spans="1:6" x14ac:dyDescent="0.35">
      <c r="A1400" t="s">
        <v>648</v>
      </c>
      <c r="B1400" t="s">
        <v>678</v>
      </c>
      <c r="C1400" t="s">
        <v>55</v>
      </c>
      <c r="D1400" t="s">
        <v>655</v>
      </c>
      <c r="E1400" s="2">
        <v>45046</v>
      </c>
      <c r="F1400">
        <v>0</v>
      </c>
    </row>
    <row r="1401" spans="1:6" x14ac:dyDescent="0.35">
      <c r="A1401" t="s">
        <v>648</v>
      </c>
      <c r="B1401" t="s">
        <v>678</v>
      </c>
      <c r="C1401" t="s">
        <v>55</v>
      </c>
      <c r="D1401" t="s">
        <v>655</v>
      </c>
      <c r="E1401" s="2">
        <v>45077</v>
      </c>
      <c r="F1401">
        <v>1</v>
      </c>
    </row>
    <row r="1402" spans="1:6" x14ac:dyDescent="0.35">
      <c r="A1402" t="s">
        <v>648</v>
      </c>
      <c r="B1402" t="s">
        <v>678</v>
      </c>
      <c r="C1402" t="s">
        <v>55</v>
      </c>
      <c r="D1402" t="s">
        <v>655</v>
      </c>
      <c r="E1402" s="2">
        <v>45107</v>
      </c>
      <c r="F1402">
        <v>1</v>
      </c>
    </row>
    <row r="1403" spans="1:6" x14ac:dyDescent="0.35">
      <c r="A1403" t="s">
        <v>648</v>
      </c>
      <c r="B1403" t="s">
        <v>678</v>
      </c>
      <c r="C1403" t="s">
        <v>55</v>
      </c>
      <c r="D1403" t="s">
        <v>655</v>
      </c>
      <c r="E1403" s="2">
        <v>45138</v>
      </c>
      <c r="F1403">
        <v>1</v>
      </c>
    </row>
    <row r="1404" spans="1:6" x14ac:dyDescent="0.35">
      <c r="A1404" t="s">
        <v>648</v>
      </c>
      <c r="B1404" t="s">
        <v>678</v>
      </c>
      <c r="C1404" t="s">
        <v>55</v>
      </c>
      <c r="D1404" t="s">
        <v>655</v>
      </c>
      <c r="E1404" s="2">
        <v>45169</v>
      </c>
      <c r="F1404">
        <v>1</v>
      </c>
    </row>
    <row r="1405" spans="1:6" x14ac:dyDescent="0.35">
      <c r="A1405" t="s">
        <v>648</v>
      </c>
      <c r="B1405" t="s">
        <v>678</v>
      </c>
      <c r="C1405" t="s">
        <v>55</v>
      </c>
      <c r="D1405" t="s">
        <v>655</v>
      </c>
      <c r="E1405" s="2">
        <v>45199</v>
      </c>
      <c r="F1405">
        <v>59</v>
      </c>
    </row>
    <row r="1406" spans="1:6" x14ac:dyDescent="0.35">
      <c r="A1406" t="s">
        <v>648</v>
      </c>
      <c r="B1406" t="s">
        <v>678</v>
      </c>
      <c r="C1406" t="s">
        <v>55</v>
      </c>
      <c r="D1406" t="s">
        <v>655</v>
      </c>
      <c r="E1406" s="2">
        <v>45230</v>
      </c>
      <c r="F1406">
        <v>138</v>
      </c>
    </row>
    <row r="1407" spans="1:6" x14ac:dyDescent="0.35">
      <c r="A1407" t="s">
        <v>648</v>
      </c>
      <c r="B1407" t="s">
        <v>678</v>
      </c>
      <c r="C1407" t="s">
        <v>55</v>
      </c>
      <c r="D1407" t="s">
        <v>655</v>
      </c>
      <c r="E1407" s="2">
        <v>45260</v>
      </c>
      <c r="F1407">
        <v>154</v>
      </c>
    </row>
    <row r="1408" spans="1:6" x14ac:dyDescent="0.35">
      <c r="A1408" t="s">
        <v>648</v>
      </c>
      <c r="B1408" t="s">
        <v>678</v>
      </c>
      <c r="C1408" t="s">
        <v>55</v>
      </c>
      <c r="D1408" t="s">
        <v>655</v>
      </c>
      <c r="E1408" s="2">
        <v>45291</v>
      </c>
      <c r="F1408">
        <v>161</v>
      </c>
    </row>
    <row r="1409" spans="1:6" x14ac:dyDescent="0.35">
      <c r="A1409" t="s">
        <v>648</v>
      </c>
      <c r="B1409" t="s">
        <v>678</v>
      </c>
      <c r="C1409" t="s">
        <v>55</v>
      </c>
      <c r="D1409" t="s">
        <v>655</v>
      </c>
      <c r="E1409" s="2">
        <v>45322</v>
      </c>
      <c r="F1409">
        <v>183</v>
      </c>
    </row>
    <row r="1410" spans="1:6" x14ac:dyDescent="0.35">
      <c r="A1410" t="s">
        <v>648</v>
      </c>
      <c r="B1410" t="s">
        <v>678</v>
      </c>
      <c r="C1410" t="s">
        <v>55</v>
      </c>
      <c r="D1410" t="s">
        <v>655</v>
      </c>
      <c r="E1410" s="2">
        <v>45351</v>
      </c>
      <c r="F1410">
        <v>197</v>
      </c>
    </row>
    <row r="1411" spans="1:6" x14ac:dyDescent="0.35">
      <c r="A1411" t="s">
        <v>648</v>
      </c>
      <c r="B1411" t="s">
        <v>678</v>
      </c>
      <c r="C1411" t="s">
        <v>55</v>
      </c>
      <c r="D1411" t="s">
        <v>655</v>
      </c>
      <c r="E1411" s="2">
        <v>45382</v>
      </c>
      <c r="F1411">
        <v>214</v>
      </c>
    </row>
    <row r="1412" spans="1:6" x14ac:dyDescent="0.35">
      <c r="A1412" t="s">
        <v>648</v>
      </c>
      <c r="B1412" t="s">
        <v>678</v>
      </c>
      <c r="C1412" t="s">
        <v>55</v>
      </c>
      <c r="D1412" t="s">
        <v>657</v>
      </c>
      <c r="E1412" s="2">
        <v>45046</v>
      </c>
      <c r="F1412">
        <v>0</v>
      </c>
    </row>
    <row r="1413" spans="1:6" x14ac:dyDescent="0.35">
      <c r="A1413" t="s">
        <v>648</v>
      </c>
      <c r="B1413" t="s">
        <v>678</v>
      </c>
      <c r="C1413" t="s">
        <v>55</v>
      </c>
      <c r="D1413" t="s">
        <v>657</v>
      </c>
      <c r="E1413" s="2">
        <v>45077</v>
      </c>
      <c r="F1413">
        <v>0</v>
      </c>
    </row>
    <row r="1414" spans="1:6" x14ac:dyDescent="0.35">
      <c r="A1414" t="s">
        <v>648</v>
      </c>
      <c r="B1414" t="s">
        <v>678</v>
      </c>
      <c r="C1414" t="s">
        <v>55</v>
      </c>
      <c r="D1414" t="s">
        <v>657</v>
      </c>
      <c r="E1414" s="2">
        <v>45107</v>
      </c>
      <c r="F1414">
        <v>0</v>
      </c>
    </row>
    <row r="1415" spans="1:6" x14ac:dyDescent="0.35">
      <c r="A1415" t="s">
        <v>648</v>
      </c>
      <c r="B1415" t="s">
        <v>678</v>
      </c>
      <c r="C1415" t="s">
        <v>55</v>
      </c>
      <c r="D1415" t="s">
        <v>657</v>
      </c>
      <c r="E1415" s="2">
        <v>45138</v>
      </c>
      <c r="F1415">
        <v>0</v>
      </c>
    </row>
    <row r="1416" spans="1:6" x14ac:dyDescent="0.35">
      <c r="A1416" t="s">
        <v>648</v>
      </c>
      <c r="B1416" t="s">
        <v>678</v>
      </c>
      <c r="C1416" t="s">
        <v>55</v>
      </c>
      <c r="D1416" t="s">
        <v>657</v>
      </c>
      <c r="E1416" s="2">
        <v>45169</v>
      </c>
      <c r="F1416">
        <v>0</v>
      </c>
    </row>
    <row r="1417" spans="1:6" x14ac:dyDescent="0.35">
      <c r="A1417" t="s">
        <v>648</v>
      </c>
      <c r="B1417" t="s">
        <v>678</v>
      </c>
      <c r="C1417" t="s">
        <v>55</v>
      </c>
      <c r="D1417" t="s">
        <v>657</v>
      </c>
      <c r="E1417" s="2">
        <v>45199</v>
      </c>
      <c r="F1417">
        <v>0</v>
      </c>
    </row>
    <row r="1418" spans="1:6" x14ac:dyDescent="0.35">
      <c r="A1418" t="s">
        <v>648</v>
      </c>
      <c r="B1418" t="s">
        <v>678</v>
      </c>
      <c r="C1418" t="s">
        <v>55</v>
      </c>
      <c r="D1418" t="s">
        <v>657</v>
      </c>
      <c r="E1418" s="2">
        <v>45230</v>
      </c>
      <c r="F1418">
        <v>2</v>
      </c>
    </row>
    <row r="1419" spans="1:6" x14ac:dyDescent="0.35">
      <c r="A1419" t="s">
        <v>648</v>
      </c>
      <c r="B1419" t="s">
        <v>678</v>
      </c>
      <c r="C1419" t="s">
        <v>55</v>
      </c>
      <c r="D1419" t="s">
        <v>657</v>
      </c>
      <c r="E1419" s="2">
        <v>45260</v>
      </c>
      <c r="F1419">
        <v>2</v>
      </c>
    </row>
    <row r="1420" spans="1:6" x14ac:dyDescent="0.35">
      <c r="A1420" t="s">
        <v>648</v>
      </c>
      <c r="B1420" t="s">
        <v>678</v>
      </c>
      <c r="C1420" t="s">
        <v>55</v>
      </c>
      <c r="D1420" t="s">
        <v>657</v>
      </c>
      <c r="E1420" s="2">
        <v>45291</v>
      </c>
      <c r="F1420">
        <v>2</v>
      </c>
    </row>
    <row r="1421" spans="1:6" x14ac:dyDescent="0.35">
      <c r="A1421" t="s">
        <v>648</v>
      </c>
      <c r="B1421" t="s">
        <v>678</v>
      </c>
      <c r="C1421" t="s">
        <v>55</v>
      </c>
      <c r="D1421" t="s">
        <v>657</v>
      </c>
      <c r="E1421" s="2">
        <v>45322</v>
      </c>
      <c r="F1421">
        <v>2</v>
      </c>
    </row>
    <row r="1422" spans="1:6" x14ac:dyDescent="0.35">
      <c r="A1422" t="s">
        <v>648</v>
      </c>
      <c r="B1422" t="s">
        <v>678</v>
      </c>
      <c r="C1422" t="s">
        <v>55</v>
      </c>
      <c r="D1422" t="s">
        <v>657</v>
      </c>
      <c r="E1422" s="2">
        <v>45351</v>
      </c>
      <c r="F1422">
        <v>3</v>
      </c>
    </row>
    <row r="1423" spans="1:6" x14ac:dyDescent="0.35">
      <c r="A1423" t="s">
        <v>648</v>
      </c>
      <c r="B1423" t="s">
        <v>678</v>
      </c>
      <c r="C1423" t="s">
        <v>55</v>
      </c>
      <c r="D1423" t="s">
        <v>657</v>
      </c>
      <c r="E1423" s="2">
        <v>45382</v>
      </c>
      <c r="F1423">
        <v>3</v>
      </c>
    </row>
    <row r="1424" spans="1:6" x14ac:dyDescent="0.35">
      <c r="A1424" t="s">
        <v>648</v>
      </c>
      <c r="B1424" t="s">
        <v>678</v>
      </c>
      <c r="C1424" t="s">
        <v>55</v>
      </c>
      <c r="D1424" t="s">
        <v>658</v>
      </c>
      <c r="E1424" s="2">
        <v>45046</v>
      </c>
      <c r="F1424">
        <v>0</v>
      </c>
    </row>
    <row r="1425" spans="1:6" x14ac:dyDescent="0.35">
      <c r="A1425" t="s">
        <v>648</v>
      </c>
      <c r="B1425" t="s">
        <v>678</v>
      </c>
      <c r="C1425" t="s">
        <v>55</v>
      </c>
      <c r="D1425" t="s">
        <v>658</v>
      </c>
      <c r="E1425" s="2">
        <v>45077</v>
      </c>
      <c r="F1425">
        <v>0</v>
      </c>
    </row>
    <row r="1426" spans="1:6" x14ac:dyDescent="0.35">
      <c r="A1426" t="s">
        <v>648</v>
      </c>
      <c r="B1426" t="s">
        <v>678</v>
      </c>
      <c r="C1426" t="s">
        <v>55</v>
      </c>
      <c r="D1426" t="s">
        <v>658</v>
      </c>
      <c r="E1426" s="2">
        <v>45107</v>
      </c>
      <c r="F1426">
        <v>0</v>
      </c>
    </row>
    <row r="1427" spans="1:6" x14ac:dyDescent="0.35">
      <c r="A1427" t="s">
        <v>648</v>
      </c>
      <c r="B1427" t="s">
        <v>678</v>
      </c>
      <c r="C1427" t="s">
        <v>55</v>
      </c>
      <c r="D1427" t="s">
        <v>658</v>
      </c>
      <c r="E1427" s="2">
        <v>45138</v>
      </c>
      <c r="F1427">
        <v>0</v>
      </c>
    </row>
    <row r="1428" spans="1:6" x14ac:dyDescent="0.35">
      <c r="A1428" t="s">
        <v>648</v>
      </c>
      <c r="B1428" t="s">
        <v>678</v>
      </c>
      <c r="C1428" t="s">
        <v>55</v>
      </c>
      <c r="D1428" t="s">
        <v>658</v>
      </c>
      <c r="E1428" s="2">
        <v>45169</v>
      </c>
      <c r="F1428">
        <v>0</v>
      </c>
    </row>
    <row r="1429" spans="1:6" x14ac:dyDescent="0.35">
      <c r="A1429" t="s">
        <v>648</v>
      </c>
      <c r="B1429" t="s">
        <v>678</v>
      </c>
      <c r="C1429" t="s">
        <v>55</v>
      </c>
      <c r="D1429" t="s">
        <v>658</v>
      </c>
      <c r="E1429" s="2">
        <v>45199</v>
      </c>
      <c r="F1429">
        <v>23</v>
      </c>
    </row>
    <row r="1430" spans="1:6" x14ac:dyDescent="0.35">
      <c r="A1430" t="s">
        <v>648</v>
      </c>
      <c r="B1430" t="s">
        <v>678</v>
      </c>
      <c r="C1430" t="s">
        <v>55</v>
      </c>
      <c r="D1430" t="s">
        <v>658</v>
      </c>
      <c r="E1430" s="2">
        <v>45230</v>
      </c>
      <c r="F1430">
        <v>33</v>
      </c>
    </row>
    <row r="1431" spans="1:6" x14ac:dyDescent="0.35">
      <c r="A1431" t="s">
        <v>648</v>
      </c>
      <c r="B1431" t="s">
        <v>678</v>
      </c>
      <c r="C1431" t="s">
        <v>55</v>
      </c>
      <c r="D1431" t="s">
        <v>658</v>
      </c>
      <c r="E1431" s="2">
        <v>45260</v>
      </c>
      <c r="F1431">
        <v>55</v>
      </c>
    </row>
    <row r="1432" spans="1:6" x14ac:dyDescent="0.35">
      <c r="A1432" t="s">
        <v>648</v>
      </c>
      <c r="B1432" t="s">
        <v>678</v>
      </c>
      <c r="C1432" t="s">
        <v>55</v>
      </c>
      <c r="D1432" t="s">
        <v>658</v>
      </c>
      <c r="E1432" s="2">
        <v>45291</v>
      </c>
      <c r="F1432">
        <v>82</v>
      </c>
    </row>
    <row r="1433" spans="1:6" x14ac:dyDescent="0.35">
      <c r="A1433" t="s">
        <v>648</v>
      </c>
      <c r="B1433" t="s">
        <v>678</v>
      </c>
      <c r="C1433" t="s">
        <v>55</v>
      </c>
      <c r="D1433" t="s">
        <v>658</v>
      </c>
      <c r="E1433" s="2">
        <v>45322</v>
      </c>
      <c r="F1433">
        <v>91</v>
      </c>
    </row>
    <row r="1434" spans="1:6" x14ac:dyDescent="0.35">
      <c r="A1434" t="s">
        <v>648</v>
      </c>
      <c r="B1434" t="s">
        <v>678</v>
      </c>
      <c r="C1434" t="s">
        <v>55</v>
      </c>
      <c r="D1434" t="s">
        <v>658</v>
      </c>
      <c r="E1434" s="2">
        <v>45351</v>
      </c>
      <c r="F1434">
        <v>101</v>
      </c>
    </row>
    <row r="1435" spans="1:6" x14ac:dyDescent="0.35">
      <c r="A1435" t="s">
        <v>648</v>
      </c>
      <c r="B1435" t="s">
        <v>678</v>
      </c>
      <c r="C1435" t="s">
        <v>55</v>
      </c>
      <c r="D1435" t="s">
        <v>658</v>
      </c>
      <c r="E1435" s="2">
        <v>45382</v>
      </c>
      <c r="F1435">
        <v>110</v>
      </c>
    </row>
    <row r="1436" spans="1:6" x14ac:dyDescent="0.35">
      <c r="A1436" t="s">
        <v>648</v>
      </c>
      <c r="B1436" t="s">
        <v>678</v>
      </c>
      <c r="C1436" t="s">
        <v>55</v>
      </c>
      <c r="D1436" t="s">
        <v>563</v>
      </c>
      <c r="E1436" s="2">
        <v>45046</v>
      </c>
      <c r="F1436">
        <v>0</v>
      </c>
    </row>
    <row r="1437" spans="1:6" x14ac:dyDescent="0.35">
      <c r="A1437" t="s">
        <v>648</v>
      </c>
      <c r="B1437" t="s">
        <v>678</v>
      </c>
      <c r="C1437" t="s">
        <v>55</v>
      </c>
      <c r="D1437" t="s">
        <v>563</v>
      </c>
      <c r="E1437" s="2">
        <v>45077</v>
      </c>
      <c r="F1437">
        <v>0</v>
      </c>
    </row>
    <row r="1438" spans="1:6" x14ac:dyDescent="0.35">
      <c r="A1438" t="s">
        <v>648</v>
      </c>
      <c r="B1438" t="s">
        <v>678</v>
      </c>
      <c r="C1438" t="s">
        <v>55</v>
      </c>
      <c r="D1438" t="s">
        <v>563</v>
      </c>
      <c r="E1438" s="2">
        <v>45107</v>
      </c>
      <c r="F1438">
        <v>0</v>
      </c>
    </row>
    <row r="1439" spans="1:6" x14ac:dyDescent="0.35">
      <c r="A1439" t="s">
        <v>648</v>
      </c>
      <c r="B1439" t="s">
        <v>678</v>
      </c>
      <c r="C1439" t="s">
        <v>55</v>
      </c>
      <c r="D1439" t="s">
        <v>563</v>
      </c>
      <c r="E1439" s="2">
        <v>45138</v>
      </c>
      <c r="F1439">
        <v>0</v>
      </c>
    </row>
    <row r="1440" spans="1:6" x14ac:dyDescent="0.35">
      <c r="A1440" t="s">
        <v>648</v>
      </c>
      <c r="B1440" t="s">
        <v>678</v>
      </c>
      <c r="C1440" t="s">
        <v>55</v>
      </c>
      <c r="D1440" t="s">
        <v>563</v>
      </c>
      <c r="E1440" s="2">
        <v>45169</v>
      </c>
      <c r="F1440">
        <v>0</v>
      </c>
    </row>
    <row r="1441" spans="1:6" x14ac:dyDescent="0.35">
      <c r="A1441" t="s">
        <v>648</v>
      </c>
      <c r="B1441" t="s">
        <v>678</v>
      </c>
      <c r="C1441" t="s">
        <v>55</v>
      </c>
      <c r="D1441" t="s">
        <v>563</v>
      </c>
      <c r="E1441" s="2">
        <v>45199</v>
      </c>
      <c r="F1441">
        <v>1531</v>
      </c>
    </row>
    <row r="1442" spans="1:6" x14ac:dyDescent="0.35">
      <c r="A1442" t="s">
        <v>648</v>
      </c>
      <c r="B1442" t="s">
        <v>678</v>
      </c>
      <c r="C1442" t="s">
        <v>55</v>
      </c>
      <c r="D1442" t="s">
        <v>563</v>
      </c>
      <c r="E1442" s="2">
        <v>45230</v>
      </c>
      <c r="F1442">
        <v>3364</v>
      </c>
    </row>
    <row r="1443" spans="1:6" x14ac:dyDescent="0.35">
      <c r="A1443" t="s">
        <v>648</v>
      </c>
      <c r="B1443" t="s">
        <v>678</v>
      </c>
      <c r="C1443" t="s">
        <v>55</v>
      </c>
      <c r="D1443" t="s">
        <v>563</v>
      </c>
      <c r="E1443" s="2">
        <v>45260</v>
      </c>
      <c r="F1443">
        <v>3330</v>
      </c>
    </row>
    <row r="1444" spans="1:6" x14ac:dyDescent="0.35">
      <c r="A1444" t="s">
        <v>648</v>
      </c>
      <c r="B1444" t="s">
        <v>678</v>
      </c>
      <c r="C1444" t="s">
        <v>55</v>
      </c>
      <c r="D1444" t="s">
        <v>563</v>
      </c>
      <c r="E1444" s="2">
        <v>45291</v>
      </c>
      <c r="F1444">
        <v>3364</v>
      </c>
    </row>
    <row r="1445" spans="1:6" x14ac:dyDescent="0.35">
      <c r="A1445" t="s">
        <v>648</v>
      </c>
      <c r="B1445" t="s">
        <v>678</v>
      </c>
      <c r="C1445" t="s">
        <v>55</v>
      </c>
      <c r="D1445" t="s">
        <v>563</v>
      </c>
      <c r="E1445" s="2">
        <v>45322</v>
      </c>
      <c r="F1445">
        <v>3341</v>
      </c>
    </row>
    <row r="1446" spans="1:6" x14ac:dyDescent="0.35">
      <c r="A1446" t="s">
        <v>648</v>
      </c>
      <c r="B1446" t="s">
        <v>678</v>
      </c>
      <c r="C1446" t="s">
        <v>55</v>
      </c>
      <c r="D1446" t="s">
        <v>563</v>
      </c>
      <c r="E1446" s="2">
        <v>45351</v>
      </c>
      <c r="F1446">
        <v>3341</v>
      </c>
    </row>
    <row r="1447" spans="1:6" x14ac:dyDescent="0.35">
      <c r="A1447" t="s">
        <v>648</v>
      </c>
      <c r="B1447" t="s">
        <v>678</v>
      </c>
      <c r="C1447" t="s">
        <v>55</v>
      </c>
      <c r="D1447" t="s">
        <v>563</v>
      </c>
      <c r="E1447" s="2">
        <v>45382</v>
      </c>
      <c r="F1447">
        <v>3298</v>
      </c>
    </row>
    <row r="1448" spans="1:6" x14ac:dyDescent="0.35">
      <c r="A1448" t="s">
        <v>648</v>
      </c>
      <c r="B1448" t="s">
        <v>678</v>
      </c>
      <c r="C1448" t="s">
        <v>55</v>
      </c>
      <c r="D1448" t="s">
        <v>661</v>
      </c>
      <c r="E1448" s="2">
        <v>45046</v>
      </c>
      <c r="F1448">
        <v>9</v>
      </c>
    </row>
    <row r="1449" spans="1:6" x14ac:dyDescent="0.35">
      <c r="A1449" t="s">
        <v>648</v>
      </c>
      <c r="B1449" t="s">
        <v>678</v>
      </c>
      <c r="C1449" t="s">
        <v>55</v>
      </c>
      <c r="D1449" t="s">
        <v>661</v>
      </c>
      <c r="E1449" s="2">
        <v>45077</v>
      </c>
      <c r="F1449">
        <v>8</v>
      </c>
    </row>
    <row r="1450" spans="1:6" x14ac:dyDescent="0.35">
      <c r="A1450" t="s">
        <v>648</v>
      </c>
      <c r="B1450" t="s">
        <v>678</v>
      </c>
      <c r="C1450" t="s">
        <v>55</v>
      </c>
      <c r="D1450" t="s">
        <v>661</v>
      </c>
      <c r="E1450" s="2">
        <v>45107</v>
      </c>
      <c r="F1450">
        <v>10</v>
      </c>
    </row>
    <row r="1451" spans="1:6" x14ac:dyDescent="0.35">
      <c r="A1451" t="s">
        <v>648</v>
      </c>
      <c r="B1451" t="s">
        <v>678</v>
      </c>
      <c r="C1451" t="s">
        <v>55</v>
      </c>
      <c r="D1451" t="s">
        <v>661</v>
      </c>
      <c r="E1451" s="2">
        <v>45138</v>
      </c>
      <c r="F1451">
        <v>10</v>
      </c>
    </row>
    <row r="1452" spans="1:6" x14ac:dyDescent="0.35">
      <c r="A1452" t="s">
        <v>648</v>
      </c>
      <c r="B1452" t="s">
        <v>678</v>
      </c>
      <c r="C1452" t="s">
        <v>55</v>
      </c>
      <c r="D1452" t="s">
        <v>661</v>
      </c>
      <c r="E1452" s="2">
        <v>45169</v>
      </c>
      <c r="F1452">
        <v>12</v>
      </c>
    </row>
    <row r="1453" spans="1:6" x14ac:dyDescent="0.35">
      <c r="A1453" t="s">
        <v>648</v>
      </c>
      <c r="B1453" t="s">
        <v>678</v>
      </c>
      <c r="C1453" t="s">
        <v>55</v>
      </c>
      <c r="D1453" t="s">
        <v>661</v>
      </c>
      <c r="E1453" s="2">
        <v>45199</v>
      </c>
      <c r="F1453">
        <v>9</v>
      </c>
    </row>
    <row r="1454" spans="1:6" x14ac:dyDescent="0.35">
      <c r="A1454" t="s">
        <v>648</v>
      </c>
      <c r="B1454" t="s">
        <v>678</v>
      </c>
      <c r="C1454" t="s">
        <v>55</v>
      </c>
      <c r="D1454" t="s">
        <v>661</v>
      </c>
      <c r="E1454" s="2">
        <v>45230</v>
      </c>
      <c r="F1454">
        <v>7</v>
      </c>
    </row>
    <row r="1455" spans="1:6" x14ac:dyDescent="0.35">
      <c r="A1455" t="s">
        <v>648</v>
      </c>
      <c r="B1455" t="s">
        <v>678</v>
      </c>
      <c r="C1455" t="s">
        <v>55</v>
      </c>
      <c r="D1455" t="s">
        <v>661</v>
      </c>
      <c r="E1455" s="2">
        <v>45260</v>
      </c>
      <c r="F1455">
        <v>4</v>
      </c>
    </row>
    <row r="1456" spans="1:6" x14ac:dyDescent="0.35">
      <c r="A1456" t="s">
        <v>648</v>
      </c>
      <c r="B1456" t="s">
        <v>678</v>
      </c>
      <c r="C1456" t="s">
        <v>55</v>
      </c>
      <c r="D1456" t="s">
        <v>661</v>
      </c>
      <c r="E1456" s="2">
        <v>45291</v>
      </c>
      <c r="F1456">
        <v>3</v>
      </c>
    </row>
    <row r="1457" spans="1:6" x14ac:dyDescent="0.35">
      <c r="A1457" t="s">
        <v>648</v>
      </c>
      <c r="B1457" t="s">
        <v>678</v>
      </c>
      <c r="C1457" t="s">
        <v>55</v>
      </c>
      <c r="D1457" t="s">
        <v>661</v>
      </c>
      <c r="E1457" s="2">
        <v>45322</v>
      </c>
      <c r="F1457">
        <v>4</v>
      </c>
    </row>
    <row r="1458" spans="1:6" x14ac:dyDescent="0.35">
      <c r="A1458" t="s">
        <v>648</v>
      </c>
      <c r="B1458" t="s">
        <v>678</v>
      </c>
      <c r="C1458" t="s">
        <v>55</v>
      </c>
      <c r="D1458" t="s">
        <v>661</v>
      </c>
      <c r="E1458" s="2">
        <v>45351</v>
      </c>
      <c r="F1458">
        <v>4</v>
      </c>
    </row>
    <row r="1459" spans="1:6" x14ac:dyDescent="0.35">
      <c r="A1459" t="s">
        <v>648</v>
      </c>
      <c r="B1459" t="s">
        <v>678</v>
      </c>
      <c r="C1459" t="s">
        <v>55</v>
      </c>
      <c r="D1459" t="s">
        <v>661</v>
      </c>
      <c r="E1459" s="2">
        <v>45382</v>
      </c>
      <c r="F1459">
        <v>3</v>
      </c>
    </row>
    <row r="1460" spans="1:6" x14ac:dyDescent="0.35">
      <c r="A1460" t="s">
        <v>648</v>
      </c>
      <c r="B1460" t="s">
        <v>679</v>
      </c>
      <c r="C1460" t="s">
        <v>55</v>
      </c>
      <c r="D1460" t="s">
        <v>564</v>
      </c>
      <c r="E1460" s="2">
        <v>45046</v>
      </c>
      <c r="F1460">
        <v>14492</v>
      </c>
    </row>
    <row r="1461" spans="1:6" x14ac:dyDescent="0.35">
      <c r="A1461" t="s">
        <v>648</v>
      </c>
      <c r="B1461" t="s">
        <v>679</v>
      </c>
      <c r="C1461" t="s">
        <v>55</v>
      </c>
      <c r="D1461" t="s">
        <v>564</v>
      </c>
      <c r="E1461" s="2">
        <v>45077</v>
      </c>
      <c r="F1461">
        <v>15607</v>
      </c>
    </row>
    <row r="1462" spans="1:6" x14ac:dyDescent="0.35">
      <c r="A1462" t="s">
        <v>648</v>
      </c>
      <c r="B1462" t="s">
        <v>679</v>
      </c>
      <c r="C1462" t="s">
        <v>55</v>
      </c>
      <c r="D1462" t="s">
        <v>564</v>
      </c>
      <c r="E1462" s="2">
        <v>45107</v>
      </c>
      <c r="F1462">
        <v>15902</v>
      </c>
    </row>
    <row r="1463" spans="1:6" x14ac:dyDescent="0.35">
      <c r="A1463" t="s">
        <v>648</v>
      </c>
      <c r="B1463" t="s">
        <v>679</v>
      </c>
      <c r="C1463" t="s">
        <v>55</v>
      </c>
      <c r="D1463" t="s">
        <v>564</v>
      </c>
      <c r="E1463" s="2">
        <v>45138</v>
      </c>
      <c r="F1463">
        <v>16071</v>
      </c>
    </row>
    <row r="1464" spans="1:6" x14ac:dyDescent="0.35">
      <c r="A1464" t="s">
        <v>648</v>
      </c>
      <c r="B1464" t="s">
        <v>679</v>
      </c>
      <c r="C1464" t="s">
        <v>55</v>
      </c>
      <c r="D1464" t="s">
        <v>564</v>
      </c>
      <c r="E1464" s="2">
        <v>45169</v>
      </c>
      <c r="F1464">
        <v>16239</v>
      </c>
    </row>
    <row r="1465" spans="1:6" x14ac:dyDescent="0.35">
      <c r="A1465" t="s">
        <v>648</v>
      </c>
      <c r="B1465" t="s">
        <v>679</v>
      </c>
      <c r="C1465" t="s">
        <v>55</v>
      </c>
      <c r="D1465" t="s">
        <v>564</v>
      </c>
      <c r="E1465" s="2">
        <v>45199</v>
      </c>
      <c r="F1465">
        <v>15933</v>
      </c>
    </row>
    <row r="1466" spans="1:6" x14ac:dyDescent="0.35">
      <c r="A1466" t="s">
        <v>648</v>
      </c>
      <c r="B1466" t="s">
        <v>679</v>
      </c>
      <c r="C1466" t="s">
        <v>55</v>
      </c>
      <c r="D1466" t="s">
        <v>564</v>
      </c>
      <c r="E1466" s="2">
        <v>45230</v>
      </c>
      <c r="F1466">
        <v>15401</v>
      </c>
    </row>
    <row r="1467" spans="1:6" x14ac:dyDescent="0.35">
      <c r="A1467" t="s">
        <v>648</v>
      </c>
      <c r="B1467" t="s">
        <v>679</v>
      </c>
      <c r="C1467" t="s">
        <v>55</v>
      </c>
      <c r="D1467" t="s">
        <v>564</v>
      </c>
      <c r="E1467" s="2">
        <v>45260</v>
      </c>
      <c r="F1467">
        <v>15083</v>
      </c>
    </row>
    <row r="1468" spans="1:6" x14ac:dyDescent="0.35">
      <c r="A1468" t="s">
        <v>648</v>
      </c>
      <c r="B1468" t="s">
        <v>679</v>
      </c>
      <c r="C1468" t="s">
        <v>55</v>
      </c>
      <c r="D1468" t="s">
        <v>564</v>
      </c>
      <c r="E1468" s="2">
        <v>45291</v>
      </c>
      <c r="F1468">
        <v>14834</v>
      </c>
    </row>
    <row r="1469" spans="1:6" x14ac:dyDescent="0.35">
      <c r="A1469" t="s">
        <v>648</v>
      </c>
      <c r="B1469" t="s">
        <v>679</v>
      </c>
      <c r="C1469" t="s">
        <v>55</v>
      </c>
      <c r="D1469" t="s">
        <v>564</v>
      </c>
      <c r="E1469" s="2">
        <v>45322</v>
      </c>
      <c r="F1469">
        <v>14692</v>
      </c>
    </row>
    <row r="1470" spans="1:6" x14ac:dyDescent="0.35">
      <c r="A1470" t="s">
        <v>648</v>
      </c>
      <c r="B1470" t="s">
        <v>679</v>
      </c>
      <c r="C1470" t="s">
        <v>55</v>
      </c>
      <c r="D1470" t="s">
        <v>564</v>
      </c>
      <c r="E1470" s="2">
        <v>45351</v>
      </c>
      <c r="F1470">
        <v>14691</v>
      </c>
    </row>
    <row r="1471" spans="1:6" x14ac:dyDescent="0.35">
      <c r="A1471" t="s">
        <v>648</v>
      </c>
      <c r="B1471" t="s">
        <v>679</v>
      </c>
      <c r="C1471" t="s">
        <v>55</v>
      </c>
      <c r="D1471" t="s">
        <v>564</v>
      </c>
      <c r="E1471" s="2">
        <v>45382</v>
      </c>
      <c r="F1471">
        <v>14629</v>
      </c>
    </row>
    <row r="1472" spans="1:6" x14ac:dyDescent="0.35">
      <c r="A1472" t="s">
        <v>648</v>
      </c>
      <c r="B1472" t="s">
        <v>679</v>
      </c>
      <c r="C1472" t="s">
        <v>55</v>
      </c>
      <c r="D1472" t="s">
        <v>655</v>
      </c>
      <c r="E1472" s="2">
        <v>45046</v>
      </c>
      <c r="F1472">
        <v>22</v>
      </c>
    </row>
    <row r="1473" spans="1:6" x14ac:dyDescent="0.35">
      <c r="A1473" t="s">
        <v>648</v>
      </c>
      <c r="B1473" t="s">
        <v>679</v>
      </c>
      <c r="C1473" t="s">
        <v>55</v>
      </c>
      <c r="D1473" t="s">
        <v>655</v>
      </c>
      <c r="E1473" s="2">
        <v>45077</v>
      </c>
      <c r="F1473">
        <v>23</v>
      </c>
    </row>
    <row r="1474" spans="1:6" x14ac:dyDescent="0.35">
      <c r="A1474" t="s">
        <v>648</v>
      </c>
      <c r="B1474" t="s">
        <v>679</v>
      </c>
      <c r="C1474" t="s">
        <v>55</v>
      </c>
      <c r="D1474" t="s">
        <v>655</v>
      </c>
      <c r="E1474" s="2">
        <v>45107</v>
      </c>
      <c r="F1474">
        <v>23</v>
      </c>
    </row>
    <row r="1475" spans="1:6" x14ac:dyDescent="0.35">
      <c r="A1475" t="s">
        <v>648</v>
      </c>
      <c r="B1475" t="s">
        <v>679</v>
      </c>
      <c r="C1475" t="s">
        <v>55</v>
      </c>
      <c r="D1475" t="s">
        <v>655</v>
      </c>
      <c r="E1475" s="2">
        <v>45138</v>
      </c>
      <c r="F1475">
        <v>25</v>
      </c>
    </row>
    <row r="1476" spans="1:6" x14ac:dyDescent="0.35">
      <c r="A1476" t="s">
        <v>648</v>
      </c>
      <c r="B1476" t="s">
        <v>679</v>
      </c>
      <c r="C1476" t="s">
        <v>55</v>
      </c>
      <c r="D1476" t="s">
        <v>655</v>
      </c>
      <c r="E1476" s="2">
        <v>45169</v>
      </c>
      <c r="F1476">
        <v>41</v>
      </c>
    </row>
    <row r="1477" spans="1:6" x14ac:dyDescent="0.35">
      <c r="A1477" t="s">
        <v>648</v>
      </c>
      <c r="B1477" t="s">
        <v>679</v>
      </c>
      <c r="C1477" t="s">
        <v>55</v>
      </c>
      <c r="D1477" t="s">
        <v>655</v>
      </c>
      <c r="E1477" s="2">
        <v>45199</v>
      </c>
      <c r="F1477">
        <v>449</v>
      </c>
    </row>
    <row r="1478" spans="1:6" x14ac:dyDescent="0.35">
      <c r="A1478" t="s">
        <v>648</v>
      </c>
      <c r="B1478" t="s">
        <v>679</v>
      </c>
      <c r="C1478" t="s">
        <v>55</v>
      </c>
      <c r="D1478" t="s">
        <v>655</v>
      </c>
      <c r="E1478" s="2">
        <v>45230</v>
      </c>
      <c r="F1478">
        <v>904</v>
      </c>
    </row>
    <row r="1479" spans="1:6" x14ac:dyDescent="0.35">
      <c r="A1479" t="s">
        <v>648</v>
      </c>
      <c r="B1479" t="s">
        <v>679</v>
      </c>
      <c r="C1479" t="s">
        <v>55</v>
      </c>
      <c r="D1479" t="s">
        <v>655</v>
      </c>
      <c r="E1479" s="2">
        <v>45260</v>
      </c>
      <c r="F1479">
        <v>978</v>
      </c>
    </row>
    <row r="1480" spans="1:6" x14ac:dyDescent="0.35">
      <c r="A1480" t="s">
        <v>648</v>
      </c>
      <c r="B1480" t="s">
        <v>679</v>
      </c>
      <c r="C1480" t="s">
        <v>55</v>
      </c>
      <c r="D1480" t="s">
        <v>655</v>
      </c>
      <c r="E1480" s="2">
        <v>45291</v>
      </c>
      <c r="F1480">
        <v>1045</v>
      </c>
    </row>
    <row r="1481" spans="1:6" x14ac:dyDescent="0.35">
      <c r="A1481" t="s">
        <v>648</v>
      </c>
      <c r="B1481" t="s">
        <v>679</v>
      </c>
      <c r="C1481" t="s">
        <v>55</v>
      </c>
      <c r="D1481" t="s">
        <v>655</v>
      </c>
      <c r="E1481" s="2">
        <v>45322</v>
      </c>
      <c r="F1481">
        <v>1132</v>
      </c>
    </row>
    <row r="1482" spans="1:6" x14ac:dyDescent="0.35">
      <c r="A1482" t="s">
        <v>648</v>
      </c>
      <c r="B1482" t="s">
        <v>679</v>
      </c>
      <c r="C1482" t="s">
        <v>55</v>
      </c>
      <c r="D1482" t="s">
        <v>655</v>
      </c>
      <c r="E1482" s="2">
        <v>45351</v>
      </c>
      <c r="F1482">
        <v>1208</v>
      </c>
    </row>
    <row r="1483" spans="1:6" x14ac:dyDescent="0.35">
      <c r="A1483" t="s">
        <v>648</v>
      </c>
      <c r="B1483" t="s">
        <v>679</v>
      </c>
      <c r="C1483" t="s">
        <v>55</v>
      </c>
      <c r="D1483" t="s">
        <v>655</v>
      </c>
      <c r="E1483" s="2">
        <v>45382</v>
      </c>
      <c r="F1483">
        <v>1473</v>
      </c>
    </row>
    <row r="1484" spans="1:6" x14ac:dyDescent="0.35">
      <c r="A1484" t="s">
        <v>648</v>
      </c>
      <c r="B1484" t="s">
        <v>679</v>
      </c>
      <c r="C1484" t="s">
        <v>55</v>
      </c>
      <c r="D1484" t="s">
        <v>657</v>
      </c>
      <c r="E1484" s="2">
        <v>45046</v>
      </c>
      <c r="F1484">
        <v>0</v>
      </c>
    </row>
    <row r="1485" spans="1:6" x14ac:dyDescent="0.35">
      <c r="A1485" t="s">
        <v>648</v>
      </c>
      <c r="B1485" t="s">
        <v>679</v>
      </c>
      <c r="C1485" t="s">
        <v>55</v>
      </c>
      <c r="D1485" t="s">
        <v>657</v>
      </c>
      <c r="E1485" s="2">
        <v>45077</v>
      </c>
      <c r="F1485">
        <v>0</v>
      </c>
    </row>
    <row r="1486" spans="1:6" x14ac:dyDescent="0.35">
      <c r="A1486" t="s">
        <v>648</v>
      </c>
      <c r="B1486" t="s">
        <v>679</v>
      </c>
      <c r="C1486" t="s">
        <v>55</v>
      </c>
      <c r="D1486" t="s">
        <v>657</v>
      </c>
      <c r="E1486" s="2">
        <v>45107</v>
      </c>
      <c r="F1486">
        <v>0</v>
      </c>
    </row>
    <row r="1487" spans="1:6" x14ac:dyDescent="0.35">
      <c r="A1487" t="s">
        <v>648</v>
      </c>
      <c r="B1487" t="s">
        <v>679</v>
      </c>
      <c r="C1487" t="s">
        <v>55</v>
      </c>
      <c r="D1487" t="s">
        <v>657</v>
      </c>
      <c r="E1487" s="2">
        <v>45138</v>
      </c>
      <c r="F1487">
        <v>0</v>
      </c>
    </row>
    <row r="1488" spans="1:6" x14ac:dyDescent="0.35">
      <c r="A1488" t="s">
        <v>648</v>
      </c>
      <c r="B1488" t="s">
        <v>679</v>
      </c>
      <c r="C1488" t="s">
        <v>55</v>
      </c>
      <c r="D1488" t="s">
        <v>657</v>
      </c>
      <c r="E1488" s="2">
        <v>45169</v>
      </c>
      <c r="F1488">
        <v>1</v>
      </c>
    </row>
    <row r="1489" spans="1:6" x14ac:dyDescent="0.35">
      <c r="A1489" t="s">
        <v>648</v>
      </c>
      <c r="B1489" t="s">
        <v>679</v>
      </c>
      <c r="C1489" t="s">
        <v>55</v>
      </c>
      <c r="D1489" t="s">
        <v>657</v>
      </c>
      <c r="E1489" s="2">
        <v>45199</v>
      </c>
      <c r="F1489">
        <v>2</v>
      </c>
    </row>
    <row r="1490" spans="1:6" x14ac:dyDescent="0.35">
      <c r="A1490" t="s">
        <v>648</v>
      </c>
      <c r="B1490" t="s">
        <v>679</v>
      </c>
      <c r="C1490" t="s">
        <v>55</v>
      </c>
      <c r="D1490" t="s">
        <v>657</v>
      </c>
      <c r="E1490" s="2">
        <v>45230</v>
      </c>
      <c r="F1490">
        <v>5</v>
      </c>
    </row>
    <row r="1491" spans="1:6" x14ac:dyDescent="0.35">
      <c r="A1491" t="s">
        <v>648</v>
      </c>
      <c r="B1491" t="s">
        <v>679</v>
      </c>
      <c r="C1491" t="s">
        <v>55</v>
      </c>
      <c r="D1491" t="s">
        <v>657</v>
      </c>
      <c r="E1491" s="2">
        <v>45260</v>
      </c>
      <c r="F1491">
        <v>6</v>
      </c>
    </row>
    <row r="1492" spans="1:6" x14ac:dyDescent="0.35">
      <c r="A1492" t="s">
        <v>648</v>
      </c>
      <c r="B1492" t="s">
        <v>679</v>
      </c>
      <c r="C1492" t="s">
        <v>55</v>
      </c>
      <c r="D1492" t="s">
        <v>657</v>
      </c>
      <c r="E1492" s="2">
        <v>45291</v>
      </c>
      <c r="F1492">
        <v>6</v>
      </c>
    </row>
    <row r="1493" spans="1:6" x14ac:dyDescent="0.35">
      <c r="A1493" t="s">
        <v>648</v>
      </c>
      <c r="B1493" t="s">
        <v>679</v>
      </c>
      <c r="C1493" t="s">
        <v>55</v>
      </c>
      <c r="D1493" t="s">
        <v>657</v>
      </c>
      <c r="E1493" s="2">
        <v>45322</v>
      </c>
      <c r="F1493">
        <v>7</v>
      </c>
    </row>
    <row r="1494" spans="1:6" x14ac:dyDescent="0.35">
      <c r="A1494" t="s">
        <v>648</v>
      </c>
      <c r="B1494" t="s">
        <v>679</v>
      </c>
      <c r="C1494" t="s">
        <v>55</v>
      </c>
      <c r="D1494" t="s">
        <v>657</v>
      </c>
      <c r="E1494" s="2">
        <v>45351</v>
      </c>
      <c r="F1494">
        <v>7</v>
      </c>
    </row>
    <row r="1495" spans="1:6" x14ac:dyDescent="0.35">
      <c r="A1495" t="s">
        <v>648</v>
      </c>
      <c r="B1495" t="s">
        <v>679</v>
      </c>
      <c r="C1495" t="s">
        <v>55</v>
      </c>
      <c r="D1495" t="s">
        <v>657</v>
      </c>
      <c r="E1495" s="2">
        <v>45382</v>
      </c>
      <c r="F1495">
        <v>11</v>
      </c>
    </row>
    <row r="1496" spans="1:6" x14ac:dyDescent="0.35">
      <c r="A1496" t="s">
        <v>648</v>
      </c>
      <c r="B1496" t="s">
        <v>679</v>
      </c>
      <c r="C1496" t="s">
        <v>55</v>
      </c>
      <c r="D1496" t="s">
        <v>658</v>
      </c>
      <c r="E1496" s="2">
        <v>45046</v>
      </c>
      <c r="F1496">
        <v>0</v>
      </c>
    </row>
    <row r="1497" spans="1:6" x14ac:dyDescent="0.35">
      <c r="A1497" t="s">
        <v>648</v>
      </c>
      <c r="B1497" t="s">
        <v>679</v>
      </c>
      <c r="C1497" t="s">
        <v>55</v>
      </c>
      <c r="D1497" t="s">
        <v>658</v>
      </c>
      <c r="E1497" s="2">
        <v>45077</v>
      </c>
      <c r="F1497">
        <v>0</v>
      </c>
    </row>
    <row r="1498" spans="1:6" x14ac:dyDescent="0.35">
      <c r="A1498" t="s">
        <v>648</v>
      </c>
      <c r="B1498" t="s">
        <v>679</v>
      </c>
      <c r="C1498" t="s">
        <v>55</v>
      </c>
      <c r="D1498" t="s">
        <v>658</v>
      </c>
      <c r="E1498" s="2">
        <v>45107</v>
      </c>
      <c r="F1498">
        <v>0</v>
      </c>
    </row>
    <row r="1499" spans="1:6" x14ac:dyDescent="0.35">
      <c r="A1499" t="s">
        <v>648</v>
      </c>
      <c r="B1499" t="s">
        <v>679</v>
      </c>
      <c r="C1499" t="s">
        <v>55</v>
      </c>
      <c r="D1499" t="s">
        <v>658</v>
      </c>
      <c r="E1499" s="2">
        <v>45138</v>
      </c>
      <c r="F1499">
        <v>0</v>
      </c>
    </row>
    <row r="1500" spans="1:6" x14ac:dyDescent="0.35">
      <c r="A1500" t="s">
        <v>648</v>
      </c>
      <c r="B1500" t="s">
        <v>679</v>
      </c>
      <c r="C1500" t="s">
        <v>55</v>
      </c>
      <c r="D1500" t="s">
        <v>658</v>
      </c>
      <c r="E1500" s="2">
        <v>45169</v>
      </c>
      <c r="F1500">
        <v>0</v>
      </c>
    </row>
    <row r="1501" spans="1:6" x14ac:dyDescent="0.35">
      <c r="A1501" t="s">
        <v>648</v>
      </c>
      <c r="B1501" t="s">
        <v>679</v>
      </c>
      <c r="C1501" t="s">
        <v>55</v>
      </c>
      <c r="D1501" t="s">
        <v>658</v>
      </c>
      <c r="E1501" s="2">
        <v>45199</v>
      </c>
      <c r="F1501">
        <v>194</v>
      </c>
    </row>
    <row r="1502" spans="1:6" x14ac:dyDescent="0.35">
      <c r="A1502" t="s">
        <v>648</v>
      </c>
      <c r="B1502" t="s">
        <v>679</v>
      </c>
      <c r="C1502" t="s">
        <v>55</v>
      </c>
      <c r="D1502" t="s">
        <v>658</v>
      </c>
      <c r="E1502" s="2">
        <v>45230</v>
      </c>
      <c r="F1502">
        <v>247</v>
      </c>
    </row>
    <row r="1503" spans="1:6" x14ac:dyDescent="0.35">
      <c r="A1503" t="s">
        <v>648</v>
      </c>
      <c r="B1503" t="s">
        <v>679</v>
      </c>
      <c r="C1503" t="s">
        <v>55</v>
      </c>
      <c r="D1503" t="s">
        <v>658</v>
      </c>
      <c r="E1503" s="2">
        <v>45260</v>
      </c>
      <c r="F1503">
        <v>272</v>
      </c>
    </row>
    <row r="1504" spans="1:6" x14ac:dyDescent="0.35">
      <c r="A1504" t="s">
        <v>648</v>
      </c>
      <c r="B1504" t="s">
        <v>679</v>
      </c>
      <c r="C1504" t="s">
        <v>55</v>
      </c>
      <c r="D1504" t="s">
        <v>658</v>
      </c>
      <c r="E1504" s="2">
        <v>45291</v>
      </c>
      <c r="F1504">
        <v>306</v>
      </c>
    </row>
    <row r="1505" spans="1:6" x14ac:dyDescent="0.35">
      <c r="A1505" t="s">
        <v>648</v>
      </c>
      <c r="B1505" t="s">
        <v>679</v>
      </c>
      <c r="C1505" t="s">
        <v>55</v>
      </c>
      <c r="D1505" t="s">
        <v>658</v>
      </c>
      <c r="E1505" s="2">
        <v>45322</v>
      </c>
      <c r="F1505">
        <v>350</v>
      </c>
    </row>
    <row r="1506" spans="1:6" x14ac:dyDescent="0.35">
      <c r="A1506" t="s">
        <v>648</v>
      </c>
      <c r="B1506" t="s">
        <v>679</v>
      </c>
      <c r="C1506" t="s">
        <v>55</v>
      </c>
      <c r="D1506" t="s">
        <v>658</v>
      </c>
      <c r="E1506" s="2">
        <v>45351</v>
      </c>
      <c r="F1506">
        <v>383</v>
      </c>
    </row>
    <row r="1507" spans="1:6" x14ac:dyDescent="0.35">
      <c r="A1507" t="s">
        <v>648</v>
      </c>
      <c r="B1507" t="s">
        <v>679</v>
      </c>
      <c r="C1507" t="s">
        <v>55</v>
      </c>
      <c r="D1507" t="s">
        <v>658</v>
      </c>
      <c r="E1507" s="2">
        <v>45382</v>
      </c>
      <c r="F1507">
        <v>400</v>
      </c>
    </row>
    <row r="1508" spans="1:6" x14ac:dyDescent="0.35">
      <c r="A1508" t="s">
        <v>648</v>
      </c>
      <c r="B1508" t="s">
        <v>679</v>
      </c>
      <c r="C1508" t="s">
        <v>55</v>
      </c>
      <c r="D1508" t="s">
        <v>563</v>
      </c>
      <c r="E1508" s="2">
        <v>45046</v>
      </c>
      <c r="F1508">
        <v>0</v>
      </c>
    </row>
    <row r="1509" spans="1:6" x14ac:dyDescent="0.35">
      <c r="A1509" t="s">
        <v>648</v>
      </c>
      <c r="B1509" t="s">
        <v>679</v>
      </c>
      <c r="C1509" t="s">
        <v>55</v>
      </c>
      <c r="D1509" t="s">
        <v>563</v>
      </c>
      <c r="E1509" s="2">
        <v>45077</v>
      </c>
      <c r="F1509">
        <v>0</v>
      </c>
    </row>
    <row r="1510" spans="1:6" x14ac:dyDescent="0.35">
      <c r="A1510" t="s">
        <v>648</v>
      </c>
      <c r="B1510" t="s">
        <v>679</v>
      </c>
      <c r="C1510" t="s">
        <v>55</v>
      </c>
      <c r="D1510" t="s">
        <v>563</v>
      </c>
      <c r="E1510" s="2">
        <v>45107</v>
      </c>
      <c r="F1510">
        <v>0</v>
      </c>
    </row>
    <row r="1511" spans="1:6" x14ac:dyDescent="0.35">
      <c r="A1511" t="s">
        <v>648</v>
      </c>
      <c r="B1511" t="s">
        <v>679</v>
      </c>
      <c r="C1511" t="s">
        <v>55</v>
      </c>
      <c r="D1511" t="s">
        <v>563</v>
      </c>
      <c r="E1511" s="2">
        <v>45138</v>
      </c>
      <c r="F1511">
        <v>0</v>
      </c>
    </row>
    <row r="1512" spans="1:6" x14ac:dyDescent="0.35">
      <c r="A1512" t="s">
        <v>648</v>
      </c>
      <c r="B1512" t="s">
        <v>679</v>
      </c>
      <c r="C1512" t="s">
        <v>55</v>
      </c>
      <c r="D1512" t="s">
        <v>563</v>
      </c>
      <c r="E1512" s="2">
        <v>45169</v>
      </c>
      <c r="F1512">
        <v>0</v>
      </c>
    </row>
    <row r="1513" spans="1:6" x14ac:dyDescent="0.35">
      <c r="A1513" t="s">
        <v>648</v>
      </c>
      <c r="B1513" t="s">
        <v>679</v>
      </c>
      <c r="C1513" t="s">
        <v>55</v>
      </c>
      <c r="D1513" t="s">
        <v>563</v>
      </c>
      <c r="E1513" s="2">
        <v>45199</v>
      </c>
      <c r="F1513">
        <v>4791</v>
      </c>
    </row>
    <row r="1514" spans="1:6" x14ac:dyDescent="0.35">
      <c r="A1514" t="s">
        <v>648</v>
      </c>
      <c r="B1514" t="s">
        <v>679</v>
      </c>
      <c r="C1514" t="s">
        <v>55</v>
      </c>
      <c r="D1514" t="s">
        <v>563</v>
      </c>
      <c r="E1514" s="2">
        <v>45230</v>
      </c>
      <c r="F1514">
        <v>11863</v>
      </c>
    </row>
    <row r="1515" spans="1:6" x14ac:dyDescent="0.35">
      <c r="A1515" t="s">
        <v>648</v>
      </c>
      <c r="B1515" t="s">
        <v>679</v>
      </c>
      <c r="C1515" t="s">
        <v>55</v>
      </c>
      <c r="D1515" t="s">
        <v>563</v>
      </c>
      <c r="E1515" s="2">
        <v>45260</v>
      </c>
      <c r="F1515">
        <v>12499</v>
      </c>
    </row>
    <row r="1516" spans="1:6" x14ac:dyDescent="0.35">
      <c r="A1516" t="s">
        <v>648</v>
      </c>
      <c r="B1516" t="s">
        <v>679</v>
      </c>
      <c r="C1516" t="s">
        <v>55</v>
      </c>
      <c r="D1516" t="s">
        <v>563</v>
      </c>
      <c r="E1516" s="2">
        <v>45291</v>
      </c>
      <c r="F1516">
        <v>12614</v>
      </c>
    </row>
    <row r="1517" spans="1:6" x14ac:dyDescent="0.35">
      <c r="A1517" t="s">
        <v>648</v>
      </c>
      <c r="B1517" t="s">
        <v>679</v>
      </c>
      <c r="C1517" t="s">
        <v>55</v>
      </c>
      <c r="D1517" t="s">
        <v>563</v>
      </c>
      <c r="E1517" s="2">
        <v>45322</v>
      </c>
      <c r="F1517">
        <v>12639</v>
      </c>
    </row>
    <row r="1518" spans="1:6" x14ac:dyDescent="0.35">
      <c r="A1518" t="s">
        <v>648</v>
      </c>
      <c r="B1518" t="s">
        <v>679</v>
      </c>
      <c r="C1518" t="s">
        <v>55</v>
      </c>
      <c r="D1518" t="s">
        <v>563</v>
      </c>
      <c r="E1518" s="2">
        <v>45351</v>
      </c>
      <c r="F1518">
        <v>12734</v>
      </c>
    </row>
    <row r="1519" spans="1:6" x14ac:dyDescent="0.35">
      <c r="A1519" t="s">
        <v>648</v>
      </c>
      <c r="B1519" t="s">
        <v>679</v>
      </c>
      <c r="C1519" t="s">
        <v>55</v>
      </c>
      <c r="D1519" t="s">
        <v>563</v>
      </c>
      <c r="E1519" s="2">
        <v>45382</v>
      </c>
      <c r="F1519">
        <v>12848</v>
      </c>
    </row>
    <row r="1520" spans="1:6" x14ac:dyDescent="0.35">
      <c r="A1520" t="s">
        <v>648</v>
      </c>
      <c r="B1520" t="s">
        <v>679</v>
      </c>
      <c r="C1520" t="s">
        <v>55</v>
      </c>
      <c r="D1520" t="s">
        <v>661</v>
      </c>
      <c r="E1520" s="2">
        <v>45046</v>
      </c>
      <c r="F1520">
        <v>43</v>
      </c>
    </row>
    <row r="1521" spans="1:6" x14ac:dyDescent="0.35">
      <c r="A1521" t="s">
        <v>648</v>
      </c>
      <c r="B1521" t="s">
        <v>679</v>
      </c>
      <c r="C1521" t="s">
        <v>55</v>
      </c>
      <c r="D1521" t="s">
        <v>661</v>
      </c>
      <c r="E1521" s="2">
        <v>45077</v>
      </c>
      <c r="F1521">
        <v>43</v>
      </c>
    </row>
    <row r="1522" spans="1:6" x14ac:dyDescent="0.35">
      <c r="A1522" t="s">
        <v>648</v>
      </c>
      <c r="B1522" t="s">
        <v>679</v>
      </c>
      <c r="C1522" t="s">
        <v>55</v>
      </c>
      <c r="D1522" t="s">
        <v>661</v>
      </c>
      <c r="E1522" s="2">
        <v>45107</v>
      </c>
      <c r="F1522">
        <v>42</v>
      </c>
    </row>
    <row r="1523" spans="1:6" x14ac:dyDescent="0.35">
      <c r="A1523" t="s">
        <v>648</v>
      </c>
      <c r="B1523" t="s">
        <v>679</v>
      </c>
      <c r="C1523" t="s">
        <v>55</v>
      </c>
      <c r="D1523" t="s">
        <v>661</v>
      </c>
      <c r="E1523" s="2">
        <v>45138</v>
      </c>
      <c r="F1523">
        <v>48</v>
      </c>
    </row>
    <row r="1524" spans="1:6" x14ac:dyDescent="0.35">
      <c r="A1524" t="s">
        <v>648</v>
      </c>
      <c r="B1524" t="s">
        <v>679</v>
      </c>
      <c r="C1524" t="s">
        <v>55</v>
      </c>
      <c r="D1524" t="s">
        <v>661</v>
      </c>
      <c r="E1524" s="2">
        <v>45169</v>
      </c>
      <c r="F1524">
        <v>49</v>
      </c>
    </row>
    <row r="1525" spans="1:6" x14ac:dyDescent="0.35">
      <c r="A1525" t="s">
        <v>648</v>
      </c>
      <c r="B1525" t="s">
        <v>679</v>
      </c>
      <c r="C1525" t="s">
        <v>55</v>
      </c>
      <c r="D1525" t="s">
        <v>661</v>
      </c>
      <c r="E1525" s="2">
        <v>45199</v>
      </c>
      <c r="F1525">
        <v>36</v>
      </c>
    </row>
    <row r="1526" spans="1:6" x14ac:dyDescent="0.35">
      <c r="A1526" t="s">
        <v>648</v>
      </c>
      <c r="B1526" t="s">
        <v>679</v>
      </c>
      <c r="C1526" t="s">
        <v>55</v>
      </c>
      <c r="D1526" t="s">
        <v>661</v>
      </c>
      <c r="E1526" s="2">
        <v>45230</v>
      </c>
      <c r="F1526">
        <v>27</v>
      </c>
    </row>
    <row r="1527" spans="1:6" x14ac:dyDescent="0.35">
      <c r="A1527" t="s">
        <v>648</v>
      </c>
      <c r="B1527" t="s">
        <v>679</v>
      </c>
      <c r="C1527" t="s">
        <v>55</v>
      </c>
      <c r="D1527" t="s">
        <v>661</v>
      </c>
      <c r="E1527" s="2">
        <v>45260</v>
      </c>
      <c r="F1527">
        <v>25</v>
      </c>
    </row>
    <row r="1528" spans="1:6" x14ac:dyDescent="0.35">
      <c r="A1528" t="s">
        <v>648</v>
      </c>
      <c r="B1528" t="s">
        <v>679</v>
      </c>
      <c r="C1528" t="s">
        <v>55</v>
      </c>
      <c r="D1528" t="s">
        <v>661</v>
      </c>
      <c r="E1528" s="2">
        <v>45291</v>
      </c>
      <c r="F1528">
        <v>23</v>
      </c>
    </row>
    <row r="1529" spans="1:6" x14ac:dyDescent="0.35">
      <c r="A1529" t="s">
        <v>648</v>
      </c>
      <c r="B1529" t="s">
        <v>679</v>
      </c>
      <c r="C1529" t="s">
        <v>55</v>
      </c>
      <c r="D1529" t="s">
        <v>661</v>
      </c>
      <c r="E1529" s="2">
        <v>45322</v>
      </c>
      <c r="F1529">
        <v>24</v>
      </c>
    </row>
    <row r="1530" spans="1:6" x14ac:dyDescent="0.35">
      <c r="A1530" t="s">
        <v>648</v>
      </c>
      <c r="B1530" t="s">
        <v>679</v>
      </c>
      <c r="C1530" t="s">
        <v>55</v>
      </c>
      <c r="D1530" t="s">
        <v>661</v>
      </c>
      <c r="E1530" s="2">
        <v>45351</v>
      </c>
      <c r="F1530">
        <v>25</v>
      </c>
    </row>
    <row r="1531" spans="1:6" x14ac:dyDescent="0.35">
      <c r="A1531" t="s">
        <v>648</v>
      </c>
      <c r="B1531" t="s">
        <v>679</v>
      </c>
      <c r="C1531" t="s">
        <v>55</v>
      </c>
      <c r="D1531" t="s">
        <v>661</v>
      </c>
      <c r="E1531" s="2">
        <v>45382</v>
      </c>
      <c r="F1531">
        <v>27</v>
      </c>
    </row>
    <row r="1532" spans="1:6" x14ac:dyDescent="0.35">
      <c r="A1532" t="s">
        <v>648</v>
      </c>
      <c r="B1532" t="s">
        <v>680</v>
      </c>
      <c r="C1532" t="s">
        <v>55</v>
      </c>
      <c r="D1532" t="s">
        <v>564</v>
      </c>
      <c r="E1532" s="2">
        <v>45046</v>
      </c>
      <c r="F1532">
        <v>3404</v>
      </c>
    </row>
    <row r="1533" spans="1:6" x14ac:dyDescent="0.35">
      <c r="A1533" t="s">
        <v>648</v>
      </c>
      <c r="B1533" t="s">
        <v>680</v>
      </c>
      <c r="C1533" t="s">
        <v>55</v>
      </c>
      <c r="D1533" t="s">
        <v>564</v>
      </c>
      <c r="E1533" s="2">
        <v>45077</v>
      </c>
      <c r="F1533">
        <v>3170</v>
      </c>
    </row>
    <row r="1534" spans="1:6" x14ac:dyDescent="0.35">
      <c r="A1534" t="s">
        <v>648</v>
      </c>
      <c r="B1534" t="s">
        <v>680</v>
      </c>
      <c r="C1534" t="s">
        <v>55</v>
      </c>
      <c r="D1534" t="s">
        <v>564</v>
      </c>
      <c r="E1534" s="2">
        <v>45107</v>
      </c>
      <c r="F1534">
        <v>3456</v>
      </c>
    </row>
    <row r="1535" spans="1:6" x14ac:dyDescent="0.35">
      <c r="A1535" t="s">
        <v>648</v>
      </c>
      <c r="B1535" t="s">
        <v>680</v>
      </c>
      <c r="C1535" t="s">
        <v>55</v>
      </c>
      <c r="D1535" t="s">
        <v>564</v>
      </c>
      <c r="E1535" s="2">
        <v>45138</v>
      </c>
      <c r="F1535">
        <v>3237</v>
      </c>
    </row>
    <row r="1536" spans="1:6" x14ac:dyDescent="0.35">
      <c r="A1536" t="s">
        <v>648</v>
      </c>
      <c r="B1536" t="s">
        <v>680</v>
      </c>
      <c r="C1536" t="s">
        <v>55</v>
      </c>
      <c r="D1536" t="s">
        <v>564</v>
      </c>
      <c r="E1536" s="2">
        <v>45169</v>
      </c>
      <c r="F1536">
        <v>3591</v>
      </c>
    </row>
    <row r="1537" spans="1:6" x14ac:dyDescent="0.35">
      <c r="A1537" t="s">
        <v>648</v>
      </c>
      <c r="B1537" t="s">
        <v>680</v>
      </c>
      <c r="C1537" t="s">
        <v>55</v>
      </c>
      <c r="D1537" t="s">
        <v>564</v>
      </c>
      <c r="E1537" s="2">
        <v>45199</v>
      </c>
      <c r="F1537">
        <v>3576</v>
      </c>
    </row>
    <row r="1538" spans="1:6" x14ac:dyDescent="0.35">
      <c r="A1538" t="s">
        <v>648</v>
      </c>
      <c r="B1538" t="s">
        <v>680</v>
      </c>
      <c r="C1538" t="s">
        <v>55</v>
      </c>
      <c r="D1538" t="s">
        <v>564</v>
      </c>
      <c r="E1538" s="2">
        <v>45230</v>
      </c>
      <c r="F1538">
        <v>3305</v>
      </c>
    </row>
    <row r="1539" spans="1:6" x14ac:dyDescent="0.35">
      <c r="A1539" t="s">
        <v>648</v>
      </c>
      <c r="B1539" t="s">
        <v>680</v>
      </c>
      <c r="C1539" t="s">
        <v>55</v>
      </c>
      <c r="D1539" t="s">
        <v>564</v>
      </c>
      <c r="E1539" s="2">
        <v>45260</v>
      </c>
      <c r="F1539">
        <v>3423</v>
      </c>
    </row>
    <row r="1540" spans="1:6" x14ac:dyDescent="0.35">
      <c r="A1540" t="s">
        <v>648</v>
      </c>
      <c r="B1540" t="s">
        <v>680</v>
      </c>
      <c r="C1540" t="s">
        <v>55</v>
      </c>
      <c r="D1540" t="s">
        <v>564</v>
      </c>
      <c r="E1540" s="2">
        <v>45291</v>
      </c>
      <c r="F1540">
        <v>3412</v>
      </c>
    </row>
    <row r="1541" spans="1:6" x14ac:dyDescent="0.35">
      <c r="A1541" t="s">
        <v>648</v>
      </c>
      <c r="B1541" t="s">
        <v>680</v>
      </c>
      <c r="C1541" t="s">
        <v>55</v>
      </c>
      <c r="D1541" t="s">
        <v>564</v>
      </c>
      <c r="E1541" s="2">
        <v>45322</v>
      </c>
      <c r="F1541">
        <v>3371</v>
      </c>
    </row>
    <row r="1542" spans="1:6" x14ac:dyDescent="0.35">
      <c r="A1542" t="s">
        <v>648</v>
      </c>
      <c r="B1542" t="s">
        <v>680</v>
      </c>
      <c r="C1542" t="s">
        <v>55</v>
      </c>
      <c r="D1542" t="s">
        <v>564</v>
      </c>
      <c r="E1542" s="2">
        <v>45351</v>
      </c>
      <c r="F1542">
        <v>2946</v>
      </c>
    </row>
    <row r="1543" spans="1:6" x14ac:dyDescent="0.35">
      <c r="A1543" t="s">
        <v>648</v>
      </c>
      <c r="B1543" t="s">
        <v>680</v>
      </c>
      <c r="C1543" t="s">
        <v>55</v>
      </c>
      <c r="D1543" t="s">
        <v>564</v>
      </c>
      <c r="E1543" s="2">
        <v>45382</v>
      </c>
      <c r="F1543">
        <v>3302</v>
      </c>
    </row>
    <row r="1544" spans="1:6" x14ac:dyDescent="0.35">
      <c r="A1544" t="s">
        <v>648</v>
      </c>
      <c r="B1544" t="s">
        <v>680</v>
      </c>
      <c r="C1544" t="s">
        <v>55</v>
      </c>
      <c r="D1544" t="s">
        <v>655</v>
      </c>
      <c r="E1544" s="2">
        <v>45046</v>
      </c>
      <c r="F1544">
        <v>0</v>
      </c>
    </row>
    <row r="1545" spans="1:6" x14ac:dyDescent="0.35">
      <c r="A1545" t="s">
        <v>648</v>
      </c>
      <c r="B1545" t="s">
        <v>680</v>
      </c>
      <c r="C1545" t="s">
        <v>55</v>
      </c>
      <c r="D1545" t="s">
        <v>655</v>
      </c>
      <c r="E1545" s="2">
        <v>45077</v>
      </c>
      <c r="F1545">
        <v>0</v>
      </c>
    </row>
    <row r="1546" spans="1:6" x14ac:dyDescent="0.35">
      <c r="A1546" t="s">
        <v>648</v>
      </c>
      <c r="B1546" t="s">
        <v>680</v>
      </c>
      <c r="C1546" t="s">
        <v>55</v>
      </c>
      <c r="D1546" t="s">
        <v>655</v>
      </c>
      <c r="E1546" s="2">
        <v>45107</v>
      </c>
      <c r="F1546">
        <v>0</v>
      </c>
    </row>
    <row r="1547" spans="1:6" x14ac:dyDescent="0.35">
      <c r="A1547" t="s">
        <v>648</v>
      </c>
      <c r="B1547" t="s">
        <v>680</v>
      </c>
      <c r="C1547" t="s">
        <v>55</v>
      </c>
      <c r="D1547" t="s">
        <v>655</v>
      </c>
      <c r="E1547" s="2">
        <v>45138</v>
      </c>
      <c r="F1547">
        <v>0</v>
      </c>
    </row>
    <row r="1548" spans="1:6" x14ac:dyDescent="0.35">
      <c r="A1548" t="s">
        <v>648</v>
      </c>
      <c r="B1548" t="s">
        <v>680</v>
      </c>
      <c r="C1548" t="s">
        <v>55</v>
      </c>
      <c r="D1548" t="s">
        <v>655</v>
      </c>
      <c r="E1548" s="2">
        <v>45169</v>
      </c>
      <c r="F1548">
        <v>0</v>
      </c>
    </row>
    <row r="1549" spans="1:6" x14ac:dyDescent="0.35">
      <c r="A1549" t="s">
        <v>648</v>
      </c>
      <c r="B1549" t="s">
        <v>680</v>
      </c>
      <c r="C1549" t="s">
        <v>55</v>
      </c>
      <c r="D1549" t="s">
        <v>655</v>
      </c>
      <c r="E1549" s="2">
        <v>45199</v>
      </c>
      <c r="F1549">
        <v>88</v>
      </c>
    </row>
    <row r="1550" spans="1:6" x14ac:dyDescent="0.35">
      <c r="A1550" t="s">
        <v>648</v>
      </c>
      <c r="B1550" t="s">
        <v>680</v>
      </c>
      <c r="C1550" t="s">
        <v>55</v>
      </c>
      <c r="D1550" t="s">
        <v>655</v>
      </c>
      <c r="E1550" s="2">
        <v>45230</v>
      </c>
      <c r="F1550">
        <v>195</v>
      </c>
    </row>
    <row r="1551" spans="1:6" x14ac:dyDescent="0.35">
      <c r="A1551" t="s">
        <v>648</v>
      </c>
      <c r="B1551" t="s">
        <v>680</v>
      </c>
      <c r="C1551" t="s">
        <v>55</v>
      </c>
      <c r="D1551" t="s">
        <v>655</v>
      </c>
      <c r="E1551" s="2">
        <v>45260</v>
      </c>
      <c r="F1551">
        <v>216</v>
      </c>
    </row>
    <row r="1552" spans="1:6" x14ac:dyDescent="0.35">
      <c r="A1552" t="s">
        <v>648</v>
      </c>
      <c r="B1552" t="s">
        <v>680</v>
      </c>
      <c r="C1552" t="s">
        <v>55</v>
      </c>
      <c r="D1552" t="s">
        <v>655</v>
      </c>
      <c r="E1552" s="2">
        <v>45291</v>
      </c>
      <c r="F1552">
        <v>213</v>
      </c>
    </row>
    <row r="1553" spans="1:6" x14ac:dyDescent="0.35">
      <c r="A1553" t="s">
        <v>648</v>
      </c>
      <c r="B1553" t="s">
        <v>680</v>
      </c>
      <c r="C1553" t="s">
        <v>55</v>
      </c>
      <c r="D1553" t="s">
        <v>655</v>
      </c>
      <c r="E1553" s="2">
        <v>45322</v>
      </c>
      <c r="F1553">
        <v>216</v>
      </c>
    </row>
    <row r="1554" spans="1:6" x14ac:dyDescent="0.35">
      <c r="A1554" t="s">
        <v>648</v>
      </c>
      <c r="B1554" t="s">
        <v>680</v>
      </c>
      <c r="C1554" t="s">
        <v>55</v>
      </c>
      <c r="D1554" t="s">
        <v>655</v>
      </c>
      <c r="E1554" s="2">
        <v>45351</v>
      </c>
      <c r="F1554">
        <v>211</v>
      </c>
    </row>
    <row r="1555" spans="1:6" x14ac:dyDescent="0.35">
      <c r="A1555" t="s">
        <v>648</v>
      </c>
      <c r="B1555" t="s">
        <v>680</v>
      </c>
      <c r="C1555" t="s">
        <v>55</v>
      </c>
      <c r="D1555" t="s">
        <v>655</v>
      </c>
      <c r="E1555" s="2">
        <v>45382</v>
      </c>
      <c r="F1555">
        <v>251</v>
      </c>
    </row>
    <row r="1556" spans="1:6" x14ac:dyDescent="0.35">
      <c r="A1556" t="s">
        <v>648</v>
      </c>
      <c r="B1556" t="s">
        <v>680</v>
      </c>
      <c r="C1556" t="s">
        <v>55</v>
      </c>
      <c r="D1556" t="s">
        <v>657</v>
      </c>
      <c r="E1556" s="2">
        <v>45046</v>
      </c>
      <c r="F1556">
        <v>0</v>
      </c>
    </row>
    <row r="1557" spans="1:6" x14ac:dyDescent="0.35">
      <c r="A1557" t="s">
        <v>648</v>
      </c>
      <c r="B1557" t="s">
        <v>680</v>
      </c>
      <c r="C1557" t="s">
        <v>55</v>
      </c>
      <c r="D1557" t="s">
        <v>657</v>
      </c>
      <c r="E1557" s="2">
        <v>45077</v>
      </c>
      <c r="F1557">
        <v>0</v>
      </c>
    </row>
    <row r="1558" spans="1:6" x14ac:dyDescent="0.35">
      <c r="A1558" t="s">
        <v>648</v>
      </c>
      <c r="B1558" t="s">
        <v>680</v>
      </c>
      <c r="C1558" t="s">
        <v>55</v>
      </c>
      <c r="D1558" t="s">
        <v>657</v>
      </c>
      <c r="E1558" s="2">
        <v>45107</v>
      </c>
      <c r="F1558">
        <v>0</v>
      </c>
    </row>
    <row r="1559" spans="1:6" x14ac:dyDescent="0.35">
      <c r="A1559" t="s">
        <v>648</v>
      </c>
      <c r="B1559" t="s">
        <v>680</v>
      </c>
      <c r="C1559" t="s">
        <v>55</v>
      </c>
      <c r="D1559" t="s">
        <v>657</v>
      </c>
      <c r="E1559" s="2">
        <v>45138</v>
      </c>
      <c r="F1559">
        <v>0</v>
      </c>
    </row>
    <row r="1560" spans="1:6" x14ac:dyDescent="0.35">
      <c r="A1560" t="s">
        <v>648</v>
      </c>
      <c r="B1560" t="s">
        <v>680</v>
      </c>
      <c r="C1560" t="s">
        <v>55</v>
      </c>
      <c r="D1560" t="s">
        <v>657</v>
      </c>
      <c r="E1560" s="2">
        <v>45169</v>
      </c>
      <c r="F1560">
        <v>0</v>
      </c>
    </row>
    <row r="1561" spans="1:6" x14ac:dyDescent="0.35">
      <c r="A1561" t="s">
        <v>648</v>
      </c>
      <c r="B1561" t="s">
        <v>680</v>
      </c>
      <c r="C1561" t="s">
        <v>55</v>
      </c>
      <c r="D1561" t="s">
        <v>657</v>
      </c>
      <c r="E1561" s="2">
        <v>45199</v>
      </c>
      <c r="F1561">
        <v>0</v>
      </c>
    </row>
    <row r="1562" spans="1:6" x14ac:dyDescent="0.35">
      <c r="A1562" t="s">
        <v>648</v>
      </c>
      <c r="B1562" t="s">
        <v>680</v>
      </c>
      <c r="C1562" t="s">
        <v>55</v>
      </c>
      <c r="D1562" t="s">
        <v>657</v>
      </c>
      <c r="E1562" s="2">
        <v>45230</v>
      </c>
      <c r="F1562">
        <v>2</v>
      </c>
    </row>
    <row r="1563" spans="1:6" x14ac:dyDescent="0.35">
      <c r="A1563" t="s">
        <v>648</v>
      </c>
      <c r="B1563" t="s">
        <v>680</v>
      </c>
      <c r="C1563" t="s">
        <v>55</v>
      </c>
      <c r="D1563" t="s">
        <v>657</v>
      </c>
      <c r="E1563" s="2">
        <v>45260</v>
      </c>
      <c r="F1563">
        <v>2</v>
      </c>
    </row>
    <row r="1564" spans="1:6" x14ac:dyDescent="0.35">
      <c r="A1564" t="s">
        <v>648</v>
      </c>
      <c r="B1564" t="s">
        <v>680</v>
      </c>
      <c r="C1564" t="s">
        <v>55</v>
      </c>
      <c r="D1564" t="s">
        <v>657</v>
      </c>
      <c r="E1564" s="2">
        <v>45291</v>
      </c>
      <c r="F1564">
        <v>1</v>
      </c>
    </row>
    <row r="1565" spans="1:6" x14ac:dyDescent="0.35">
      <c r="A1565" t="s">
        <v>648</v>
      </c>
      <c r="B1565" t="s">
        <v>680</v>
      </c>
      <c r="C1565" t="s">
        <v>55</v>
      </c>
      <c r="D1565" t="s">
        <v>657</v>
      </c>
      <c r="E1565" s="2">
        <v>45322</v>
      </c>
      <c r="F1565">
        <v>2</v>
      </c>
    </row>
    <row r="1566" spans="1:6" x14ac:dyDescent="0.35">
      <c r="A1566" t="s">
        <v>648</v>
      </c>
      <c r="B1566" t="s">
        <v>680</v>
      </c>
      <c r="C1566" t="s">
        <v>55</v>
      </c>
      <c r="D1566" t="s">
        <v>657</v>
      </c>
      <c r="E1566" s="2">
        <v>45351</v>
      </c>
      <c r="F1566">
        <v>3</v>
      </c>
    </row>
    <row r="1567" spans="1:6" x14ac:dyDescent="0.35">
      <c r="A1567" t="s">
        <v>648</v>
      </c>
      <c r="B1567" t="s">
        <v>680</v>
      </c>
      <c r="C1567" t="s">
        <v>55</v>
      </c>
      <c r="D1567" t="s">
        <v>657</v>
      </c>
      <c r="E1567" s="2">
        <v>45382</v>
      </c>
      <c r="F1567">
        <v>3</v>
      </c>
    </row>
    <row r="1568" spans="1:6" x14ac:dyDescent="0.35">
      <c r="A1568" t="s">
        <v>648</v>
      </c>
      <c r="B1568" t="s">
        <v>680</v>
      </c>
      <c r="C1568" t="s">
        <v>55</v>
      </c>
      <c r="D1568" t="s">
        <v>658</v>
      </c>
      <c r="E1568" s="2">
        <v>45046</v>
      </c>
      <c r="F1568">
        <v>0</v>
      </c>
    </row>
    <row r="1569" spans="1:6" x14ac:dyDescent="0.35">
      <c r="A1569" t="s">
        <v>648</v>
      </c>
      <c r="B1569" t="s">
        <v>680</v>
      </c>
      <c r="C1569" t="s">
        <v>55</v>
      </c>
      <c r="D1569" t="s">
        <v>658</v>
      </c>
      <c r="E1569" s="2">
        <v>45077</v>
      </c>
      <c r="F1569">
        <v>0</v>
      </c>
    </row>
    <row r="1570" spans="1:6" x14ac:dyDescent="0.35">
      <c r="A1570" t="s">
        <v>648</v>
      </c>
      <c r="B1570" t="s">
        <v>680</v>
      </c>
      <c r="C1570" t="s">
        <v>55</v>
      </c>
      <c r="D1570" t="s">
        <v>658</v>
      </c>
      <c r="E1570" s="2">
        <v>45107</v>
      </c>
      <c r="F1570">
        <v>0</v>
      </c>
    </row>
    <row r="1571" spans="1:6" x14ac:dyDescent="0.35">
      <c r="A1571" t="s">
        <v>648</v>
      </c>
      <c r="B1571" t="s">
        <v>680</v>
      </c>
      <c r="C1571" t="s">
        <v>55</v>
      </c>
      <c r="D1571" t="s">
        <v>658</v>
      </c>
      <c r="E1571" s="2">
        <v>45138</v>
      </c>
      <c r="F1571">
        <v>0</v>
      </c>
    </row>
    <row r="1572" spans="1:6" x14ac:dyDescent="0.35">
      <c r="A1572" t="s">
        <v>648</v>
      </c>
      <c r="B1572" t="s">
        <v>680</v>
      </c>
      <c r="C1572" t="s">
        <v>55</v>
      </c>
      <c r="D1572" t="s">
        <v>658</v>
      </c>
      <c r="E1572" s="2">
        <v>45169</v>
      </c>
      <c r="F1572">
        <v>0</v>
      </c>
    </row>
    <row r="1573" spans="1:6" x14ac:dyDescent="0.35">
      <c r="A1573" t="s">
        <v>648</v>
      </c>
      <c r="B1573" t="s">
        <v>680</v>
      </c>
      <c r="C1573" t="s">
        <v>55</v>
      </c>
      <c r="D1573" t="s">
        <v>658</v>
      </c>
      <c r="E1573" s="2">
        <v>45199</v>
      </c>
      <c r="F1573">
        <v>3</v>
      </c>
    </row>
    <row r="1574" spans="1:6" x14ac:dyDescent="0.35">
      <c r="A1574" t="s">
        <v>648</v>
      </c>
      <c r="B1574" t="s">
        <v>680</v>
      </c>
      <c r="C1574" t="s">
        <v>55</v>
      </c>
      <c r="D1574" t="s">
        <v>658</v>
      </c>
      <c r="E1574" s="2">
        <v>45230</v>
      </c>
      <c r="F1574">
        <v>40</v>
      </c>
    </row>
    <row r="1575" spans="1:6" x14ac:dyDescent="0.35">
      <c r="A1575" t="s">
        <v>648</v>
      </c>
      <c r="B1575" t="s">
        <v>680</v>
      </c>
      <c r="C1575" t="s">
        <v>55</v>
      </c>
      <c r="D1575" t="s">
        <v>658</v>
      </c>
      <c r="E1575" s="2">
        <v>45260</v>
      </c>
      <c r="F1575">
        <v>48</v>
      </c>
    </row>
    <row r="1576" spans="1:6" x14ac:dyDescent="0.35">
      <c r="A1576" t="s">
        <v>648</v>
      </c>
      <c r="B1576" t="s">
        <v>680</v>
      </c>
      <c r="C1576" t="s">
        <v>55</v>
      </c>
      <c r="D1576" t="s">
        <v>658</v>
      </c>
      <c r="E1576" s="2">
        <v>45291</v>
      </c>
      <c r="F1576">
        <v>54</v>
      </c>
    </row>
    <row r="1577" spans="1:6" x14ac:dyDescent="0.35">
      <c r="A1577" t="s">
        <v>648</v>
      </c>
      <c r="B1577" t="s">
        <v>680</v>
      </c>
      <c r="C1577" t="s">
        <v>55</v>
      </c>
      <c r="D1577" t="s">
        <v>658</v>
      </c>
      <c r="E1577" s="2">
        <v>45322</v>
      </c>
      <c r="F1577">
        <v>59</v>
      </c>
    </row>
    <row r="1578" spans="1:6" x14ac:dyDescent="0.35">
      <c r="A1578" t="s">
        <v>648</v>
      </c>
      <c r="B1578" t="s">
        <v>680</v>
      </c>
      <c r="C1578" t="s">
        <v>55</v>
      </c>
      <c r="D1578" t="s">
        <v>658</v>
      </c>
      <c r="E1578" s="2">
        <v>45351</v>
      </c>
      <c r="F1578">
        <v>66</v>
      </c>
    </row>
    <row r="1579" spans="1:6" x14ac:dyDescent="0.35">
      <c r="A1579" t="s">
        <v>648</v>
      </c>
      <c r="B1579" t="s">
        <v>680</v>
      </c>
      <c r="C1579" t="s">
        <v>55</v>
      </c>
      <c r="D1579" t="s">
        <v>658</v>
      </c>
      <c r="E1579" s="2">
        <v>45382</v>
      </c>
      <c r="F1579">
        <v>74</v>
      </c>
    </row>
    <row r="1580" spans="1:6" x14ac:dyDescent="0.35">
      <c r="A1580" t="s">
        <v>648</v>
      </c>
      <c r="B1580" t="s">
        <v>680</v>
      </c>
      <c r="C1580" t="s">
        <v>55</v>
      </c>
      <c r="D1580" t="s">
        <v>563</v>
      </c>
      <c r="E1580" s="2">
        <v>45046</v>
      </c>
      <c r="F1580">
        <v>0</v>
      </c>
    </row>
    <row r="1581" spans="1:6" x14ac:dyDescent="0.35">
      <c r="A1581" t="s">
        <v>648</v>
      </c>
      <c r="B1581" t="s">
        <v>680</v>
      </c>
      <c r="C1581" t="s">
        <v>55</v>
      </c>
      <c r="D1581" t="s">
        <v>563</v>
      </c>
      <c r="E1581" s="2">
        <v>45077</v>
      </c>
      <c r="F1581">
        <v>0</v>
      </c>
    </row>
    <row r="1582" spans="1:6" x14ac:dyDescent="0.35">
      <c r="A1582" t="s">
        <v>648</v>
      </c>
      <c r="B1582" t="s">
        <v>680</v>
      </c>
      <c r="C1582" t="s">
        <v>55</v>
      </c>
      <c r="D1582" t="s">
        <v>563</v>
      </c>
      <c r="E1582" s="2">
        <v>45107</v>
      </c>
      <c r="F1582">
        <v>0</v>
      </c>
    </row>
    <row r="1583" spans="1:6" x14ac:dyDescent="0.35">
      <c r="A1583" t="s">
        <v>648</v>
      </c>
      <c r="B1583" t="s">
        <v>680</v>
      </c>
      <c r="C1583" t="s">
        <v>55</v>
      </c>
      <c r="D1583" t="s">
        <v>563</v>
      </c>
      <c r="E1583" s="2">
        <v>45138</v>
      </c>
      <c r="F1583">
        <v>0</v>
      </c>
    </row>
    <row r="1584" spans="1:6" x14ac:dyDescent="0.35">
      <c r="A1584" t="s">
        <v>648</v>
      </c>
      <c r="B1584" t="s">
        <v>680</v>
      </c>
      <c r="C1584" t="s">
        <v>55</v>
      </c>
      <c r="D1584" t="s">
        <v>563</v>
      </c>
      <c r="E1584" s="2">
        <v>45169</v>
      </c>
      <c r="F1584">
        <v>0</v>
      </c>
    </row>
    <row r="1585" spans="1:6" x14ac:dyDescent="0.35">
      <c r="A1585" t="s">
        <v>648</v>
      </c>
      <c r="B1585" t="s">
        <v>680</v>
      </c>
      <c r="C1585" t="s">
        <v>55</v>
      </c>
      <c r="D1585" t="s">
        <v>563</v>
      </c>
      <c r="E1585" s="2">
        <v>45199</v>
      </c>
      <c r="F1585">
        <v>1234</v>
      </c>
    </row>
    <row r="1586" spans="1:6" x14ac:dyDescent="0.35">
      <c r="A1586" t="s">
        <v>648</v>
      </c>
      <c r="B1586" t="s">
        <v>680</v>
      </c>
      <c r="C1586" t="s">
        <v>55</v>
      </c>
      <c r="D1586" t="s">
        <v>563</v>
      </c>
      <c r="E1586" s="2">
        <v>45230</v>
      </c>
      <c r="F1586">
        <v>2485</v>
      </c>
    </row>
    <row r="1587" spans="1:6" x14ac:dyDescent="0.35">
      <c r="A1587" t="s">
        <v>648</v>
      </c>
      <c r="B1587" t="s">
        <v>680</v>
      </c>
      <c r="C1587" t="s">
        <v>55</v>
      </c>
      <c r="D1587" t="s">
        <v>563</v>
      </c>
      <c r="E1587" s="2">
        <v>45260</v>
      </c>
      <c r="F1587">
        <v>2878</v>
      </c>
    </row>
    <row r="1588" spans="1:6" x14ac:dyDescent="0.35">
      <c r="A1588" t="s">
        <v>648</v>
      </c>
      <c r="B1588" t="s">
        <v>680</v>
      </c>
      <c r="C1588" t="s">
        <v>55</v>
      </c>
      <c r="D1588" t="s">
        <v>563</v>
      </c>
      <c r="E1588" s="2">
        <v>45291</v>
      </c>
      <c r="F1588">
        <v>2919</v>
      </c>
    </row>
    <row r="1589" spans="1:6" x14ac:dyDescent="0.35">
      <c r="A1589" t="s">
        <v>648</v>
      </c>
      <c r="B1589" t="s">
        <v>680</v>
      </c>
      <c r="C1589" t="s">
        <v>55</v>
      </c>
      <c r="D1589" t="s">
        <v>563</v>
      </c>
      <c r="E1589" s="2">
        <v>45322</v>
      </c>
      <c r="F1589">
        <v>2904</v>
      </c>
    </row>
    <row r="1590" spans="1:6" x14ac:dyDescent="0.35">
      <c r="A1590" t="s">
        <v>648</v>
      </c>
      <c r="B1590" t="s">
        <v>680</v>
      </c>
      <c r="C1590" t="s">
        <v>55</v>
      </c>
      <c r="D1590" t="s">
        <v>563</v>
      </c>
      <c r="E1590" s="2">
        <v>45351</v>
      </c>
      <c r="F1590">
        <v>2530</v>
      </c>
    </row>
    <row r="1591" spans="1:6" x14ac:dyDescent="0.35">
      <c r="A1591" t="s">
        <v>648</v>
      </c>
      <c r="B1591" t="s">
        <v>680</v>
      </c>
      <c r="C1591" t="s">
        <v>55</v>
      </c>
      <c r="D1591" t="s">
        <v>563</v>
      </c>
      <c r="E1591" s="2">
        <v>45382</v>
      </c>
      <c r="F1591">
        <v>2875</v>
      </c>
    </row>
    <row r="1592" spans="1:6" x14ac:dyDescent="0.35">
      <c r="A1592" t="s">
        <v>648</v>
      </c>
      <c r="B1592" t="s">
        <v>680</v>
      </c>
      <c r="C1592" t="s">
        <v>55</v>
      </c>
      <c r="D1592" t="s">
        <v>661</v>
      </c>
      <c r="E1592" s="2">
        <v>45046</v>
      </c>
      <c r="F1592">
        <v>10</v>
      </c>
    </row>
    <row r="1593" spans="1:6" x14ac:dyDescent="0.35">
      <c r="A1593" t="s">
        <v>648</v>
      </c>
      <c r="B1593" t="s">
        <v>680</v>
      </c>
      <c r="C1593" t="s">
        <v>55</v>
      </c>
      <c r="D1593" t="s">
        <v>661</v>
      </c>
      <c r="E1593" s="2">
        <v>45077</v>
      </c>
      <c r="F1593">
        <v>8</v>
      </c>
    </row>
    <row r="1594" spans="1:6" x14ac:dyDescent="0.35">
      <c r="A1594" t="s">
        <v>648</v>
      </c>
      <c r="B1594" t="s">
        <v>680</v>
      </c>
      <c r="C1594" t="s">
        <v>55</v>
      </c>
      <c r="D1594" t="s">
        <v>661</v>
      </c>
      <c r="E1594" s="2">
        <v>45107</v>
      </c>
      <c r="F1594">
        <v>9</v>
      </c>
    </row>
    <row r="1595" spans="1:6" x14ac:dyDescent="0.35">
      <c r="A1595" t="s">
        <v>648</v>
      </c>
      <c r="B1595" t="s">
        <v>680</v>
      </c>
      <c r="C1595" t="s">
        <v>55</v>
      </c>
      <c r="D1595" t="s">
        <v>661</v>
      </c>
      <c r="E1595" s="2">
        <v>45138</v>
      </c>
      <c r="F1595">
        <v>8</v>
      </c>
    </row>
    <row r="1596" spans="1:6" x14ac:dyDescent="0.35">
      <c r="A1596" t="s">
        <v>648</v>
      </c>
      <c r="B1596" t="s">
        <v>680</v>
      </c>
      <c r="C1596" t="s">
        <v>55</v>
      </c>
      <c r="D1596" t="s">
        <v>661</v>
      </c>
      <c r="E1596" s="2">
        <v>45169</v>
      </c>
      <c r="F1596">
        <v>9</v>
      </c>
    </row>
    <row r="1597" spans="1:6" x14ac:dyDescent="0.35">
      <c r="A1597" t="s">
        <v>648</v>
      </c>
      <c r="B1597" t="s">
        <v>680</v>
      </c>
      <c r="C1597" t="s">
        <v>55</v>
      </c>
      <c r="D1597" t="s">
        <v>661</v>
      </c>
      <c r="E1597" s="2">
        <v>45199</v>
      </c>
      <c r="F1597">
        <v>6</v>
      </c>
    </row>
    <row r="1598" spans="1:6" x14ac:dyDescent="0.35">
      <c r="A1598" t="s">
        <v>648</v>
      </c>
      <c r="B1598" t="s">
        <v>680</v>
      </c>
      <c r="C1598" t="s">
        <v>55</v>
      </c>
      <c r="D1598" t="s">
        <v>661</v>
      </c>
      <c r="E1598" s="2">
        <v>45230</v>
      </c>
      <c r="F1598">
        <v>3</v>
      </c>
    </row>
    <row r="1599" spans="1:6" x14ac:dyDescent="0.35">
      <c r="A1599" t="s">
        <v>648</v>
      </c>
      <c r="B1599" t="s">
        <v>680</v>
      </c>
      <c r="C1599" t="s">
        <v>55</v>
      </c>
      <c r="D1599" t="s">
        <v>661</v>
      </c>
      <c r="E1599" s="2">
        <v>45260</v>
      </c>
      <c r="F1599">
        <v>3</v>
      </c>
    </row>
    <row r="1600" spans="1:6" x14ac:dyDescent="0.35">
      <c r="A1600" t="s">
        <v>648</v>
      </c>
      <c r="B1600" t="s">
        <v>680</v>
      </c>
      <c r="C1600" t="s">
        <v>55</v>
      </c>
      <c r="D1600" t="s">
        <v>661</v>
      </c>
      <c r="E1600" s="2">
        <v>45291</v>
      </c>
      <c r="F1600">
        <v>5</v>
      </c>
    </row>
    <row r="1601" spans="1:6" x14ac:dyDescent="0.35">
      <c r="A1601" t="s">
        <v>648</v>
      </c>
      <c r="B1601" t="s">
        <v>680</v>
      </c>
      <c r="C1601" t="s">
        <v>55</v>
      </c>
      <c r="D1601" t="s">
        <v>661</v>
      </c>
      <c r="E1601" s="2">
        <v>45322</v>
      </c>
      <c r="F1601">
        <v>4</v>
      </c>
    </row>
    <row r="1602" spans="1:6" x14ac:dyDescent="0.35">
      <c r="A1602" t="s">
        <v>648</v>
      </c>
      <c r="B1602" t="s">
        <v>680</v>
      </c>
      <c r="C1602" t="s">
        <v>55</v>
      </c>
      <c r="D1602" t="s">
        <v>661</v>
      </c>
      <c r="E1602" s="2">
        <v>45351</v>
      </c>
      <c r="F1602">
        <v>3</v>
      </c>
    </row>
    <row r="1603" spans="1:6" x14ac:dyDescent="0.35">
      <c r="A1603" t="s">
        <v>648</v>
      </c>
      <c r="B1603" t="s">
        <v>680</v>
      </c>
      <c r="C1603" t="s">
        <v>55</v>
      </c>
      <c r="D1603" t="s">
        <v>661</v>
      </c>
      <c r="E1603" s="2">
        <v>45382</v>
      </c>
      <c r="F1603">
        <v>3</v>
      </c>
    </row>
    <row r="1604" spans="1:6" x14ac:dyDescent="0.35">
      <c r="A1604" t="s">
        <v>648</v>
      </c>
      <c r="B1604" t="s">
        <v>681</v>
      </c>
      <c r="C1604" t="s">
        <v>55</v>
      </c>
      <c r="D1604" t="s">
        <v>564</v>
      </c>
      <c r="E1604" s="2">
        <v>45046</v>
      </c>
      <c r="F1604">
        <v>14835</v>
      </c>
    </row>
    <row r="1605" spans="1:6" x14ac:dyDescent="0.35">
      <c r="A1605" t="s">
        <v>648</v>
      </c>
      <c r="B1605" t="s">
        <v>681</v>
      </c>
      <c r="C1605" t="s">
        <v>55</v>
      </c>
      <c r="D1605" t="s">
        <v>564</v>
      </c>
      <c r="E1605" s="2">
        <v>45077</v>
      </c>
      <c r="F1605">
        <v>12611</v>
      </c>
    </row>
    <row r="1606" spans="1:6" x14ac:dyDescent="0.35">
      <c r="A1606" t="s">
        <v>648</v>
      </c>
      <c r="B1606" t="s">
        <v>681</v>
      </c>
      <c r="C1606" t="s">
        <v>55</v>
      </c>
      <c r="D1606" t="s">
        <v>564</v>
      </c>
      <c r="E1606" s="2">
        <v>45107</v>
      </c>
      <c r="F1606">
        <v>15195</v>
      </c>
    </row>
    <row r="1607" spans="1:6" x14ac:dyDescent="0.35">
      <c r="A1607" t="s">
        <v>648</v>
      </c>
      <c r="B1607" t="s">
        <v>681</v>
      </c>
      <c r="C1607" t="s">
        <v>55</v>
      </c>
      <c r="D1607" t="s">
        <v>564</v>
      </c>
      <c r="E1607" s="2">
        <v>45138</v>
      </c>
      <c r="F1607">
        <v>14929</v>
      </c>
    </row>
    <row r="1608" spans="1:6" x14ac:dyDescent="0.35">
      <c r="A1608" t="s">
        <v>648</v>
      </c>
      <c r="B1608" t="s">
        <v>681</v>
      </c>
      <c r="C1608" t="s">
        <v>55</v>
      </c>
      <c r="D1608" t="s">
        <v>564</v>
      </c>
      <c r="E1608" s="2">
        <v>45169</v>
      </c>
      <c r="F1608">
        <v>15402</v>
      </c>
    </row>
    <row r="1609" spans="1:6" x14ac:dyDescent="0.35">
      <c r="A1609" t="s">
        <v>648</v>
      </c>
      <c r="B1609" t="s">
        <v>681</v>
      </c>
      <c r="C1609" t="s">
        <v>55</v>
      </c>
      <c r="D1609" t="s">
        <v>564</v>
      </c>
      <c r="E1609" s="2">
        <v>45199</v>
      </c>
      <c r="F1609">
        <v>15334</v>
      </c>
    </row>
    <row r="1610" spans="1:6" x14ac:dyDescent="0.35">
      <c r="A1610" t="s">
        <v>648</v>
      </c>
      <c r="B1610" t="s">
        <v>681</v>
      </c>
      <c r="C1610" t="s">
        <v>55</v>
      </c>
      <c r="D1610" t="s">
        <v>564</v>
      </c>
      <c r="E1610" s="2">
        <v>45230</v>
      </c>
      <c r="F1610">
        <v>14315</v>
      </c>
    </row>
    <row r="1611" spans="1:6" x14ac:dyDescent="0.35">
      <c r="A1611" t="s">
        <v>648</v>
      </c>
      <c r="B1611" t="s">
        <v>681</v>
      </c>
      <c r="C1611" t="s">
        <v>55</v>
      </c>
      <c r="D1611" t="s">
        <v>564</v>
      </c>
      <c r="E1611" s="2">
        <v>45260</v>
      </c>
      <c r="F1611">
        <v>14155</v>
      </c>
    </row>
    <row r="1612" spans="1:6" x14ac:dyDescent="0.35">
      <c r="A1612" t="s">
        <v>648</v>
      </c>
      <c r="B1612" t="s">
        <v>681</v>
      </c>
      <c r="C1612" t="s">
        <v>55</v>
      </c>
      <c r="D1612" t="s">
        <v>564</v>
      </c>
      <c r="E1612" s="2">
        <v>45291</v>
      </c>
      <c r="F1612">
        <v>14028</v>
      </c>
    </row>
    <row r="1613" spans="1:6" x14ac:dyDescent="0.35">
      <c r="A1613" t="s">
        <v>648</v>
      </c>
      <c r="B1613" t="s">
        <v>681</v>
      </c>
      <c r="C1613" t="s">
        <v>55</v>
      </c>
      <c r="D1613" t="s">
        <v>564</v>
      </c>
      <c r="E1613" s="2">
        <v>45322</v>
      </c>
      <c r="F1613">
        <v>13858</v>
      </c>
    </row>
    <row r="1614" spans="1:6" x14ac:dyDescent="0.35">
      <c r="A1614" t="s">
        <v>648</v>
      </c>
      <c r="B1614" t="s">
        <v>681</v>
      </c>
      <c r="C1614" t="s">
        <v>55</v>
      </c>
      <c r="D1614" t="s">
        <v>564</v>
      </c>
      <c r="E1614" s="2">
        <v>45351</v>
      </c>
      <c r="F1614">
        <v>13596</v>
      </c>
    </row>
    <row r="1615" spans="1:6" x14ac:dyDescent="0.35">
      <c r="A1615" t="s">
        <v>648</v>
      </c>
      <c r="B1615" t="s">
        <v>681</v>
      </c>
      <c r="C1615" t="s">
        <v>55</v>
      </c>
      <c r="D1615" t="s">
        <v>564</v>
      </c>
      <c r="E1615" s="2">
        <v>45382</v>
      </c>
      <c r="F1615">
        <v>13779</v>
      </c>
    </row>
    <row r="1616" spans="1:6" x14ac:dyDescent="0.35">
      <c r="A1616" t="s">
        <v>648</v>
      </c>
      <c r="B1616" t="s">
        <v>681</v>
      </c>
      <c r="C1616" t="s">
        <v>55</v>
      </c>
      <c r="D1616" t="s">
        <v>655</v>
      </c>
      <c r="E1616" s="2">
        <v>45046</v>
      </c>
      <c r="F1616">
        <v>3</v>
      </c>
    </row>
    <row r="1617" spans="1:6" x14ac:dyDescent="0.35">
      <c r="A1617" t="s">
        <v>648</v>
      </c>
      <c r="B1617" t="s">
        <v>681</v>
      </c>
      <c r="C1617" t="s">
        <v>55</v>
      </c>
      <c r="D1617" t="s">
        <v>655</v>
      </c>
      <c r="E1617" s="2">
        <v>45077</v>
      </c>
      <c r="F1617">
        <v>3</v>
      </c>
    </row>
    <row r="1618" spans="1:6" x14ac:dyDescent="0.35">
      <c r="A1618" t="s">
        <v>648</v>
      </c>
      <c r="B1618" t="s">
        <v>681</v>
      </c>
      <c r="C1618" t="s">
        <v>55</v>
      </c>
      <c r="D1618" t="s">
        <v>655</v>
      </c>
      <c r="E1618" s="2">
        <v>45107</v>
      </c>
      <c r="F1618">
        <v>4</v>
      </c>
    </row>
    <row r="1619" spans="1:6" x14ac:dyDescent="0.35">
      <c r="A1619" t="s">
        <v>648</v>
      </c>
      <c r="B1619" t="s">
        <v>681</v>
      </c>
      <c r="C1619" t="s">
        <v>55</v>
      </c>
      <c r="D1619" t="s">
        <v>655</v>
      </c>
      <c r="E1619" s="2">
        <v>45138</v>
      </c>
      <c r="F1619">
        <v>5</v>
      </c>
    </row>
    <row r="1620" spans="1:6" x14ac:dyDescent="0.35">
      <c r="A1620" t="s">
        <v>648</v>
      </c>
      <c r="B1620" t="s">
        <v>681</v>
      </c>
      <c r="C1620" t="s">
        <v>55</v>
      </c>
      <c r="D1620" t="s">
        <v>655</v>
      </c>
      <c r="E1620" s="2">
        <v>45169</v>
      </c>
      <c r="F1620">
        <v>15</v>
      </c>
    </row>
    <row r="1621" spans="1:6" x14ac:dyDescent="0.35">
      <c r="A1621" t="s">
        <v>648</v>
      </c>
      <c r="B1621" t="s">
        <v>681</v>
      </c>
      <c r="C1621" t="s">
        <v>55</v>
      </c>
      <c r="D1621" t="s">
        <v>655</v>
      </c>
      <c r="E1621" s="2">
        <v>45199</v>
      </c>
      <c r="F1621">
        <v>276</v>
      </c>
    </row>
    <row r="1622" spans="1:6" x14ac:dyDescent="0.35">
      <c r="A1622" t="s">
        <v>648</v>
      </c>
      <c r="B1622" t="s">
        <v>681</v>
      </c>
      <c r="C1622" t="s">
        <v>55</v>
      </c>
      <c r="D1622" t="s">
        <v>655</v>
      </c>
      <c r="E1622" s="2">
        <v>45230</v>
      </c>
      <c r="F1622">
        <v>827</v>
      </c>
    </row>
    <row r="1623" spans="1:6" x14ac:dyDescent="0.35">
      <c r="A1623" t="s">
        <v>648</v>
      </c>
      <c r="B1623" t="s">
        <v>681</v>
      </c>
      <c r="C1623" t="s">
        <v>55</v>
      </c>
      <c r="D1623" t="s">
        <v>655</v>
      </c>
      <c r="E1623" s="2">
        <v>45260</v>
      </c>
      <c r="F1623">
        <v>932</v>
      </c>
    </row>
    <row r="1624" spans="1:6" x14ac:dyDescent="0.35">
      <c r="A1624" t="s">
        <v>648</v>
      </c>
      <c r="B1624" t="s">
        <v>681</v>
      </c>
      <c r="C1624" t="s">
        <v>55</v>
      </c>
      <c r="D1624" t="s">
        <v>655</v>
      </c>
      <c r="E1624" s="2">
        <v>45291</v>
      </c>
      <c r="F1624">
        <v>1009</v>
      </c>
    </row>
    <row r="1625" spans="1:6" x14ac:dyDescent="0.35">
      <c r="A1625" t="s">
        <v>648</v>
      </c>
      <c r="B1625" t="s">
        <v>681</v>
      </c>
      <c r="C1625" t="s">
        <v>55</v>
      </c>
      <c r="D1625" t="s">
        <v>655</v>
      </c>
      <c r="E1625" s="2">
        <v>45322</v>
      </c>
      <c r="F1625">
        <v>1104</v>
      </c>
    </row>
    <row r="1626" spans="1:6" x14ac:dyDescent="0.35">
      <c r="A1626" t="s">
        <v>648</v>
      </c>
      <c r="B1626" t="s">
        <v>681</v>
      </c>
      <c r="C1626" t="s">
        <v>55</v>
      </c>
      <c r="D1626" t="s">
        <v>655</v>
      </c>
      <c r="E1626" s="2">
        <v>45351</v>
      </c>
      <c r="F1626">
        <v>1172</v>
      </c>
    </row>
    <row r="1627" spans="1:6" x14ac:dyDescent="0.35">
      <c r="A1627" t="s">
        <v>648</v>
      </c>
      <c r="B1627" t="s">
        <v>681</v>
      </c>
      <c r="C1627" t="s">
        <v>55</v>
      </c>
      <c r="D1627" t="s">
        <v>655</v>
      </c>
      <c r="E1627" s="2">
        <v>45382</v>
      </c>
      <c r="F1627">
        <v>1330</v>
      </c>
    </row>
    <row r="1628" spans="1:6" x14ac:dyDescent="0.35">
      <c r="A1628" t="s">
        <v>648</v>
      </c>
      <c r="B1628" t="s">
        <v>681</v>
      </c>
      <c r="C1628" t="s">
        <v>55</v>
      </c>
      <c r="D1628" t="s">
        <v>657</v>
      </c>
      <c r="E1628" s="2">
        <v>45046</v>
      </c>
      <c r="F1628">
        <v>0</v>
      </c>
    </row>
    <row r="1629" spans="1:6" x14ac:dyDescent="0.35">
      <c r="A1629" t="s">
        <v>648</v>
      </c>
      <c r="B1629" t="s">
        <v>681</v>
      </c>
      <c r="C1629" t="s">
        <v>55</v>
      </c>
      <c r="D1629" t="s">
        <v>657</v>
      </c>
      <c r="E1629" s="2">
        <v>45077</v>
      </c>
      <c r="F1629">
        <v>0</v>
      </c>
    </row>
    <row r="1630" spans="1:6" x14ac:dyDescent="0.35">
      <c r="A1630" t="s">
        <v>648</v>
      </c>
      <c r="B1630" t="s">
        <v>681</v>
      </c>
      <c r="C1630" t="s">
        <v>55</v>
      </c>
      <c r="D1630" t="s">
        <v>657</v>
      </c>
      <c r="E1630" s="2">
        <v>45107</v>
      </c>
      <c r="F1630">
        <v>0</v>
      </c>
    </row>
    <row r="1631" spans="1:6" x14ac:dyDescent="0.35">
      <c r="A1631" t="s">
        <v>648</v>
      </c>
      <c r="B1631" t="s">
        <v>681</v>
      </c>
      <c r="C1631" t="s">
        <v>55</v>
      </c>
      <c r="D1631" t="s">
        <v>657</v>
      </c>
      <c r="E1631" s="2">
        <v>45138</v>
      </c>
      <c r="F1631">
        <v>0</v>
      </c>
    </row>
    <row r="1632" spans="1:6" x14ac:dyDescent="0.35">
      <c r="A1632" t="s">
        <v>648</v>
      </c>
      <c r="B1632" t="s">
        <v>681</v>
      </c>
      <c r="C1632" t="s">
        <v>55</v>
      </c>
      <c r="D1632" t="s">
        <v>657</v>
      </c>
      <c r="E1632" s="2">
        <v>45169</v>
      </c>
      <c r="F1632">
        <v>0</v>
      </c>
    </row>
    <row r="1633" spans="1:6" x14ac:dyDescent="0.35">
      <c r="A1633" t="s">
        <v>648</v>
      </c>
      <c r="B1633" t="s">
        <v>681</v>
      </c>
      <c r="C1633" t="s">
        <v>55</v>
      </c>
      <c r="D1633" t="s">
        <v>657</v>
      </c>
      <c r="E1633" s="2">
        <v>45199</v>
      </c>
      <c r="F1633">
        <v>5</v>
      </c>
    </row>
    <row r="1634" spans="1:6" x14ac:dyDescent="0.35">
      <c r="A1634" t="s">
        <v>648</v>
      </c>
      <c r="B1634" t="s">
        <v>681</v>
      </c>
      <c r="C1634" t="s">
        <v>55</v>
      </c>
      <c r="D1634" t="s">
        <v>657</v>
      </c>
      <c r="E1634" s="2">
        <v>45230</v>
      </c>
      <c r="F1634">
        <v>12</v>
      </c>
    </row>
    <row r="1635" spans="1:6" x14ac:dyDescent="0.35">
      <c r="A1635" t="s">
        <v>648</v>
      </c>
      <c r="B1635" t="s">
        <v>681</v>
      </c>
      <c r="C1635" t="s">
        <v>55</v>
      </c>
      <c r="D1635" t="s">
        <v>657</v>
      </c>
      <c r="E1635" s="2">
        <v>45260</v>
      </c>
      <c r="F1635">
        <v>10</v>
      </c>
    </row>
    <row r="1636" spans="1:6" x14ac:dyDescent="0.35">
      <c r="A1636" t="s">
        <v>648</v>
      </c>
      <c r="B1636" t="s">
        <v>681</v>
      </c>
      <c r="C1636" t="s">
        <v>55</v>
      </c>
      <c r="D1636" t="s">
        <v>657</v>
      </c>
      <c r="E1636" s="2">
        <v>45291</v>
      </c>
      <c r="F1636">
        <v>13</v>
      </c>
    </row>
    <row r="1637" spans="1:6" x14ac:dyDescent="0.35">
      <c r="A1637" t="s">
        <v>648</v>
      </c>
      <c r="B1637" t="s">
        <v>681</v>
      </c>
      <c r="C1637" t="s">
        <v>55</v>
      </c>
      <c r="D1637" t="s">
        <v>657</v>
      </c>
      <c r="E1637" s="2">
        <v>45322</v>
      </c>
      <c r="F1637">
        <v>13</v>
      </c>
    </row>
    <row r="1638" spans="1:6" x14ac:dyDescent="0.35">
      <c r="A1638" t="s">
        <v>648</v>
      </c>
      <c r="B1638" t="s">
        <v>681</v>
      </c>
      <c r="C1638" t="s">
        <v>55</v>
      </c>
      <c r="D1638" t="s">
        <v>657</v>
      </c>
      <c r="E1638" s="2">
        <v>45351</v>
      </c>
      <c r="F1638">
        <v>12</v>
      </c>
    </row>
    <row r="1639" spans="1:6" x14ac:dyDescent="0.35">
      <c r="A1639" t="s">
        <v>648</v>
      </c>
      <c r="B1639" t="s">
        <v>681</v>
      </c>
      <c r="C1639" t="s">
        <v>55</v>
      </c>
      <c r="D1639" t="s">
        <v>657</v>
      </c>
      <c r="E1639" s="2">
        <v>45382</v>
      </c>
      <c r="F1639">
        <v>14</v>
      </c>
    </row>
    <row r="1640" spans="1:6" x14ac:dyDescent="0.35">
      <c r="A1640" t="s">
        <v>648</v>
      </c>
      <c r="B1640" t="s">
        <v>681</v>
      </c>
      <c r="C1640" t="s">
        <v>55</v>
      </c>
      <c r="D1640" t="s">
        <v>658</v>
      </c>
      <c r="E1640" s="2">
        <v>45046</v>
      </c>
      <c r="F1640">
        <v>0</v>
      </c>
    </row>
    <row r="1641" spans="1:6" x14ac:dyDescent="0.35">
      <c r="A1641" t="s">
        <v>648</v>
      </c>
      <c r="B1641" t="s">
        <v>681</v>
      </c>
      <c r="C1641" t="s">
        <v>55</v>
      </c>
      <c r="D1641" t="s">
        <v>658</v>
      </c>
      <c r="E1641" s="2">
        <v>45077</v>
      </c>
      <c r="F1641">
        <v>0</v>
      </c>
    </row>
    <row r="1642" spans="1:6" x14ac:dyDescent="0.35">
      <c r="A1642" t="s">
        <v>648</v>
      </c>
      <c r="B1642" t="s">
        <v>681</v>
      </c>
      <c r="C1642" t="s">
        <v>55</v>
      </c>
      <c r="D1642" t="s">
        <v>658</v>
      </c>
      <c r="E1642" s="2">
        <v>45107</v>
      </c>
      <c r="F1642">
        <v>0</v>
      </c>
    </row>
    <row r="1643" spans="1:6" x14ac:dyDescent="0.35">
      <c r="A1643" t="s">
        <v>648</v>
      </c>
      <c r="B1643" t="s">
        <v>681</v>
      </c>
      <c r="C1643" t="s">
        <v>55</v>
      </c>
      <c r="D1643" t="s">
        <v>658</v>
      </c>
      <c r="E1643" s="2">
        <v>45138</v>
      </c>
      <c r="F1643">
        <v>0</v>
      </c>
    </row>
    <row r="1644" spans="1:6" x14ac:dyDescent="0.35">
      <c r="A1644" t="s">
        <v>648</v>
      </c>
      <c r="B1644" t="s">
        <v>681</v>
      </c>
      <c r="C1644" t="s">
        <v>55</v>
      </c>
      <c r="D1644" t="s">
        <v>658</v>
      </c>
      <c r="E1644" s="2">
        <v>45169</v>
      </c>
      <c r="F1644">
        <v>0</v>
      </c>
    </row>
    <row r="1645" spans="1:6" x14ac:dyDescent="0.35">
      <c r="A1645" t="s">
        <v>648</v>
      </c>
      <c r="B1645" t="s">
        <v>681</v>
      </c>
      <c r="C1645" t="s">
        <v>55</v>
      </c>
      <c r="D1645" t="s">
        <v>658</v>
      </c>
      <c r="E1645" s="2">
        <v>45199</v>
      </c>
      <c r="F1645">
        <v>61</v>
      </c>
    </row>
    <row r="1646" spans="1:6" x14ac:dyDescent="0.35">
      <c r="A1646" t="s">
        <v>648</v>
      </c>
      <c r="B1646" t="s">
        <v>681</v>
      </c>
      <c r="C1646" t="s">
        <v>55</v>
      </c>
      <c r="D1646" t="s">
        <v>658</v>
      </c>
      <c r="E1646" s="2">
        <v>45230</v>
      </c>
      <c r="F1646">
        <v>260</v>
      </c>
    </row>
    <row r="1647" spans="1:6" x14ac:dyDescent="0.35">
      <c r="A1647" t="s">
        <v>648</v>
      </c>
      <c r="B1647" t="s">
        <v>681</v>
      </c>
      <c r="C1647" t="s">
        <v>55</v>
      </c>
      <c r="D1647" t="s">
        <v>658</v>
      </c>
      <c r="E1647" s="2">
        <v>45260</v>
      </c>
      <c r="F1647">
        <v>298</v>
      </c>
    </row>
    <row r="1648" spans="1:6" x14ac:dyDescent="0.35">
      <c r="A1648" t="s">
        <v>648</v>
      </c>
      <c r="B1648" t="s">
        <v>681</v>
      </c>
      <c r="C1648" t="s">
        <v>55</v>
      </c>
      <c r="D1648" t="s">
        <v>658</v>
      </c>
      <c r="E1648" s="2">
        <v>45291</v>
      </c>
      <c r="F1648">
        <v>345</v>
      </c>
    </row>
    <row r="1649" spans="1:6" x14ac:dyDescent="0.35">
      <c r="A1649" t="s">
        <v>648</v>
      </c>
      <c r="B1649" t="s">
        <v>681</v>
      </c>
      <c r="C1649" t="s">
        <v>55</v>
      </c>
      <c r="D1649" t="s">
        <v>658</v>
      </c>
      <c r="E1649" s="2">
        <v>45322</v>
      </c>
      <c r="F1649">
        <v>370</v>
      </c>
    </row>
    <row r="1650" spans="1:6" x14ac:dyDescent="0.35">
      <c r="A1650" t="s">
        <v>648</v>
      </c>
      <c r="B1650" t="s">
        <v>681</v>
      </c>
      <c r="C1650" t="s">
        <v>55</v>
      </c>
      <c r="D1650" t="s">
        <v>658</v>
      </c>
      <c r="E1650" s="2">
        <v>45351</v>
      </c>
      <c r="F1650">
        <v>379</v>
      </c>
    </row>
    <row r="1651" spans="1:6" x14ac:dyDescent="0.35">
      <c r="A1651" t="s">
        <v>648</v>
      </c>
      <c r="B1651" t="s">
        <v>681</v>
      </c>
      <c r="C1651" t="s">
        <v>55</v>
      </c>
      <c r="D1651" t="s">
        <v>658</v>
      </c>
      <c r="E1651" s="2">
        <v>45382</v>
      </c>
      <c r="F1651">
        <v>413</v>
      </c>
    </row>
    <row r="1652" spans="1:6" x14ac:dyDescent="0.35">
      <c r="A1652" t="s">
        <v>648</v>
      </c>
      <c r="B1652" t="s">
        <v>681</v>
      </c>
      <c r="C1652" t="s">
        <v>55</v>
      </c>
      <c r="D1652" t="s">
        <v>563</v>
      </c>
      <c r="E1652" s="2">
        <v>45046</v>
      </c>
      <c r="F1652">
        <v>0</v>
      </c>
    </row>
    <row r="1653" spans="1:6" x14ac:dyDescent="0.35">
      <c r="A1653" t="s">
        <v>648</v>
      </c>
      <c r="B1653" t="s">
        <v>681</v>
      </c>
      <c r="C1653" t="s">
        <v>55</v>
      </c>
      <c r="D1653" t="s">
        <v>563</v>
      </c>
      <c r="E1653" s="2">
        <v>45077</v>
      </c>
      <c r="F1653">
        <v>0</v>
      </c>
    </row>
    <row r="1654" spans="1:6" x14ac:dyDescent="0.35">
      <c r="A1654" t="s">
        <v>648</v>
      </c>
      <c r="B1654" t="s">
        <v>681</v>
      </c>
      <c r="C1654" t="s">
        <v>55</v>
      </c>
      <c r="D1654" t="s">
        <v>563</v>
      </c>
      <c r="E1654" s="2">
        <v>45107</v>
      </c>
      <c r="F1654">
        <v>0</v>
      </c>
    </row>
    <row r="1655" spans="1:6" x14ac:dyDescent="0.35">
      <c r="A1655" t="s">
        <v>648</v>
      </c>
      <c r="B1655" t="s">
        <v>681</v>
      </c>
      <c r="C1655" t="s">
        <v>55</v>
      </c>
      <c r="D1655" t="s">
        <v>563</v>
      </c>
      <c r="E1655" s="2">
        <v>45138</v>
      </c>
      <c r="F1655">
        <v>0</v>
      </c>
    </row>
    <row r="1656" spans="1:6" x14ac:dyDescent="0.35">
      <c r="A1656" t="s">
        <v>648</v>
      </c>
      <c r="B1656" t="s">
        <v>681</v>
      </c>
      <c r="C1656" t="s">
        <v>55</v>
      </c>
      <c r="D1656" t="s">
        <v>563</v>
      </c>
      <c r="E1656" s="2">
        <v>45169</v>
      </c>
      <c r="F1656">
        <v>0</v>
      </c>
    </row>
    <row r="1657" spans="1:6" x14ac:dyDescent="0.35">
      <c r="A1657" t="s">
        <v>648</v>
      </c>
      <c r="B1657" t="s">
        <v>681</v>
      </c>
      <c r="C1657" t="s">
        <v>55</v>
      </c>
      <c r="D1657" t="s">
        <v>563</v>
      </c>
      <c r="E1657" s="2">
        <v>45199</v>
      </c>
      <c r="F1657">
        <v>3977</v>
      </c>
    </row>
    <row r="1658" spans="1:6" x14ac:dyDescent="0.35">
      <c r="A1658" t="s">
        <v>648</v>
      </c>
      <c r="B1658" t="s">
        <v>681</v>
      </c>
      <c r="C1658" t="s">
        <v>55</v>
      </c>
      <c r="D1658" t="s">
        <v>563</v>
      </c>
      <c r="E1658" s="2">
        <v>45230</v>
      </c>
      <c r="F1658">
        <v>11178</v>
      </c>
    </row>
    <row r="1659" spans="1:6" x14ac:dyDescent="0.35">
      <c r="A1659" t="s">
        <v>648</v>
      </c>
      <c r="B1659" t="s">
        <v>681</v>
      </c>
      <c r="C1659" t="s">
        <v>55</v>
      </c>
      <c r="D1659" t="s">
        <v>563</v>
      </c>
      <c r="E1659" s="2">
        <v>45260</v>
      </c>
      <c r="F1659">
        <v>11841</v>
      </c>
    </row>
    <row r="1660" spans="1:6" x14ac:dyDescent="0.35">
      <c r="A1660" t="s">
        <v>648</v>
      </c>
      <c r="B1660" t="s">
        <v>681</v>
      </c>
      <c r="C1660" t="s">
        <v>55</v>
      </c>
      <c r="D1660" t="s">
        <v>563</v>
      </c>
      <c r="E1660" s="2">
        <v>45291</v>
      </c>
      <c r="F1660">
        <v>11903</v>
      </c>
    </row>
    <row r="1661" spans="1:6" x14ac:dyDescent="0.35">
      <c r="A1661" t="s">
        <v>648</v>
      </c>
      <c r="B1661" t="s">
        <v>681</v>
      </c>
      <c r="C1661" t="s">
        <v>55</v>
      </c>
      <c r="D1661" t="s">
        <v>563</v>
      </c>
      <c r="E1661" s="2">
        <v>45322</v>
      </c>
      <c r="F1661">
        <v>11980</v>
      </c>
    </row>
    <row r="1662" spans="1:6" x14ac:dyDescent="0.35">
      <c r="A1662" t="s">
        <v>648</v>
      </c>
      <c r="B1662" t="s">
        <v>681</v>
      </c>
      <c r="C1662" t="s">
        <v>55</v>
      </c>
      <c r="D1662" t="s">
        <v>563</v>
      </c>
      <c r="E1662" s="2">
        <v>45351</v>
      </c>
      <c r="F1662">
        <v>11836</v>
      </c>
    </row>
    <row r="1663" spans="1:6" x14ac:dyDescent="0.35">
      <c r="A1663" t="s">
        <v>648</v>
      </c>
      <c r="B1663" t="s">
        <v>681</v>
      </c>
      <c r="C1663" t="s">
        <v>55</v>
      </c>
      <c r="D1663" t="s">
        <v>563</v>
      </c>
      <c r="E1663" s="2">
        <v>45382</v>
      </c>
      <c r="F1663">
        <v>12054</v>
      </c>
    </row>
    <row r="1664" spans="1:6" x14ac:dyDescent="0.35">
      <c r="A1664" t="s">
        <v>648</v>
      </c>
      <c r="B1664" t="s">
        <v>681</v>
      </c>
      <c r="C1664" t="s">
        <v>55</v>
      </c>
      <c r="D1664" t="s">
        <v>661</v>
      </c>
      <c r="E1664" s="2">
        <v>45046</v>
      </c>
      <c r="F1664">
        <v>36</v>
      </c>
    </row>
    <row r="1665" spans="1:6" x14ac:dyDescent="0.35">
      <c r="A1665" t="s">
        <v>648</v>
      </c>
      <c r="B1665" t="s">
        <v>681</v>
      </c>
      <c r="C1665" t="s">
        <v>55</v>
      </c>
      <c r="D1665" t="s">
        <v>661</v>
      </c>
      <c r="E1665" s="2">
        <v>45077</v>
      </c>
      <c r="F1665">
        <v>27</v>
      </c>
    </row>
    <row r="1666" spans="1:6" x14ac:dyDescent="0.35">
      <c r="A1666" t="s">
        <v>648</v>
      </c>
      <c r="B1666" t="s">
        <v>681</v>
      </c>
      <c r="C1666" t="s">
        <v>55</v>
      </c>
      <c r="D1666" t="s">
        <v>661</v>
      </c>
      <c r="E1666" s="2">
        <v>45107</v>
      </c>
      <c r="F1666">
        <v>36</v>
      </c>
    </row>
    <row r="1667" spans="1:6" x14ac:dyDescent="0.35">
      <c r="A1667" t="s">
        <v>648</v>
      </c>
      <c r="B1667" t="s">
        <v>681</v>
      </c>
      <c r="C1667" t="s">
        <v>55</v>
      </c>
      <c r="D1667" t="s">
        <v>661</v>
      </c>
      <c r="E1667" s="2">
        <v>45138</v>
      </c>
      <c r="F1667">
        <v>35</v>
      </c>
    </row>
    <row r="1668" spans="1:6" x14ac:dyDescent="0.35">
      <c r="A1668" t="s">
        <v>648</v>
      </c>
      <c r="B1668" t="s">
        <v>681</v>
      </c>
      <c r="C1668" t="s">
        <v>55</v>
      </c>
      <c r="D1668" t="s">
        <v>661</v>
      </c>
      <c r="E1668" s="2">
        <v>45169</v>
      </c>
      <c r="F1668">
        <v>37</v>
      </c>
    </row>
    <row r="1669" spans="1:6" x14ac:dyDescent="0.35">
      <c r="A1669" t="s">
        <v>648</v>
      </c>
      <c r="B1669" t="s">
        <v>681</v>
      </c>
      <c r="C1669" t="s">
        <v>55</v>
      </c>
      <c r="D1669" t="s">
        <v>661</v>
      </c>
      <c r="E1669" s="2">
        <v>45199</v>
      </c>
      <c r="F1669">
        <v>30</v>
      </c>
    </row>
    <row r="1670" spans="1:6" x14ac:dyDescent="0.35">
      <c r="A1670" t="s">
        <v>648</v>
      </c>
      <c r="B1670" t="s">
        <v>681</v>
      </c>
      <c r="C1670" t="s">
        <v>55</v>
      </c>
      <c r="D1670" t="s">
        <v>661</v>
      </c>
      <c r="E1670" s="2">
        <v>45230</v>
      </c>
      <c r="F1670">
        <v>12</v>
      </c>
    </row>
    <row r="1671" spans="1:6" x14ac:dyDescent="0.35">
      <c r="A1671" t="s">
        <v>648</v>
      </c>
      <c r="B1671" t="s">
        <v>681</v>
      </c>
      <c r="C1671" t="s">
        <v>55</v>
      </c>
      <c r="D1671" t="s">
        <v>661</v>
      </c>
      <c r="E1671" s="2">
        <v>45260</v>
      </c>
      <c r="F1671">
        <v>11</v>
      </c>
    </row>
    <row r="1672" spans="1:6" x14ac:dyDescent="0.35">
      <c r="A1672" t="s">
        <v>648</v>
      </c>
      <c r="B1672" t="s">
        <v>681</v>
      </c>
      <c r="C1672" t="s">
        <v>55</v>
      </c>
      <c r="D1672" t="s">
        <v>661</v>
      </c>
      <c r="E1672" s="2">
        <v>45291</v>
      </c>
      <c r="F1672">
        <v>12</v>
      </c>
    </row>
    <row r="1673" spans="1:6" x14ac:dyDescent="0.35">
      <c r="A1673" t="s">
        <v>648</v>
      </c>
      <c r="B1673" t="s">
        <v>681</v>
      </c>
      <c r="C1673" t="s">
        <v>55</v>
      </c>
      <c r="D1673" t="s">
        <v>661</v>
      </c>
      <c r="E1673" s="2">
        <v>45322</v>
      </c>
      <c r="F1673">
        <v>13</v>
      </c>
    </row>
    <row r="1674" spans="1:6" x14ac:dyDescent="0.35">
      <c r="A1674" t="s">
        <v>648</v>
      </c>
      <c r="B1674" t="s">
        <v>681</v>
      </c>
      <c r="C1674" t="s">
        <v>55</v>
      </c>
      <c r="D1674" t="s">
        <v>661</v>
      </c>
      <c r="E1674" s="2">
        <v>45351</v>
      </c>
      <c r="F1674">
        <v>13</v>
      </c>
    </row>
    <row r="1675" spans="1:6" x14ac:dyDescent="0.35">
      <c r="A1675" t="s">
        <v>648</v>
      </c>
      <c r="B1675" t="s">
        <v>681</v>
      </c>
      <c r="C1675" t="s">
        <v>55</v>
      </c>
      <c r="D1675" t="s">
        <v>661</v>
      </c>
      <c r="E1675" s="2">
        <v>45382</v>
      </c>
      <c r="F1675">
        <v>11</v>
      </c>
    </row>
    <row r="1676" spans="1:6" x14ac:dyDescent="0.35">
      <c r="A1676" t="s">
        <v>648</v>
      </c>
      <c r="B1676" t="s">
        <v>682</v>
      </c>
      <c r="C1676" t="s">
        <v>55</v>
      </c>
      <c r="D1676" t="s">
        <v>564</v>
      </c>
      <c r="E1676" s="2">
        <v>45046</v>
      </c>
      <c r="F1676">
        <v>14430</v>
      </c>
    </row>
    <row r="1677" spans="1:6" x14ac:dyDescent="0.35">
      <c r="A1677" t="s">
        <v>648</v>
      </c>
      <c r="B1677" t="s">
        <v>682</v>
      </c>
      <c r="C1677" t="s">
        <v>55</v>
      </c>
      <c r="D1677" t="s">
        <v>564</v>
      </c>
      <c r="E1677" s="2">
        <v>45077</v>
      </c>
      <c r="F1677">
        <v>14421</v>
      </c>
    </row>
    <row r="1678" spans="1:6" x14ac:dyDescent="0.35">
      <c r="A1678" t="s">
        <v>648</v>
      </c>
      <c r="B1678" t="s">
        <v>682</v>
      </c>
      <c r="C1678" t="s">
        <v>55</v>
      </c>
      <c r="D1678" t="s">
        <v>564</v>
      </c>
      <c r="E1678" s="2">
        <v>45107</v>
      </c>
      <c r="F1678">
        <v>14586</v>
      </c>
    </row>
    <row r="1679" spans="1:6" x14ac:dyDescent="0.35">
      <c r="A1679" t="s">
        <v>648</v>
      </c>
      <c r="B1679" t="s">
        <v>682</v>
      </c>
      <c r="C1679" t="s">
        <v>55</v>
      </c>
      <c r="D1679" t="s">
        <v>564</v>
      </c>
      <c r="E1679" s="2">
        <v>45138</v>
      </c>
      <c r="F1679">
        <v>14741</v>
      </c>
    </row>
    <row r="1680" spans="1:6" x14ac:dyDescent="0.35">
      <c r="A1680" t="s">
        <v>648</v>
      </c>
      <c r="B1680" t="s">
        <v>682</v>
      </c>
      <c r="C1680" t="s">
        <v>55</v>
      </c>
      <c r="D1680" t="s">
        <v>564</v>
      </c>
      <c r="E1680" s="2">
        <v>45169</v>
      </c>
      <c r="F1680">
        <v>14725</v>
      </c>
    </row>
    <row r="1681" spans="1:6" x14ac:dyDescent="0.35">
      <c r="A1681" t="s">
        <v>648</v>
      </c>
      <c r="B1681" t="s">
        <v>682</v>
      </c>
      <c r="C1681" t="s">
        <v>55</v>
      </c>
      <c r="D1681" t="s">
        <v>564</v>
      </c>
      <c r="E1681" s="2">
        <v>45199</v>
      </c>
      <c r="F1681">
        <v>14427</v>
      </c>
    </row>
    <row r="1682" spans="1:6" x14ac:dyDescent="0.35">
      <c r="A1682" t="s">
        <v>648</v>
      </c>
      <c r="B1682" t="s">
        <v>682</v>
      </c>
      <c r="C1682" t="s">
        <v>55</v>
      </c>
      <c r="D1682" t="s">
        <v>564</v>
      </c>
      <c r="E1682" s="2">
        <v>45230</v>
      </c>
      <c r="F1682">
        <v>13826</v>
      </c>
    </row>
    <row r="1683" spans="1:6" x14ac:dyDescent="0.35">
      <c r="A1683" t="s">
        <v>648</v>
      </c>
      <c r="B1683" t="s">
        <v>682</v>
      </c>
      <c r="C1683" t="s">
        <v>55</v>
      </c>
      <c r="D1683" t="s">
        <v>564</v>
      </c>
      <c r="E1683" s="2">
        <v>45260</v>
      </c>
      <c r="F1683">
        <v>13144</v>
      </c>
    </row>
    <row r="1684" spans="1:6" x14ac:dyDescent="0.35">
      <c r="A1684" t="s">
        <v>648</v>
      </c>
      <c r="B1684" t="s">
        <v>682</v>
      </c>
      <c r="C1684" t="s">
        <v>55</v>
      </c>
      <c r="D1684" t="s">
        <v>564</v>
      </c>
      <c r="E1684" s="2">
        <v>45291</v>
      </c>
      <c r="F1684">
        <v>13113</v>
      </c>
    </row>
    <row r="1685" spans="1:6" x14ac:dyDescent="0.35">
      <c r="A1685" t="s">
        <v>648</v>
      </c>
      <c r="B1685" t="s">
        <v>682</v>
      </c>
      <c r="C1685" t="s">
        <v>55</v>
      </c>
      <c r="D1685" t="s">
        <v>564</v>
      </c>
      <c r="E1685" s="2">
        <v>45322</v>
      </c>
      <c r="F1685">
        <v>13122</v>
      </c>
    </row>
    <row r="1686" spans="1:6" x14ac:dyDescent="0.35">
      <c r="A1686" t="s">
        <v>648</v>
      </c>
      <c r="B1686" t="s">
        <v>682</v>
      </c>
      <c r="C1686" t="s">
        <v>55</v>
      </c>
      <c r="D1686" t="s">
        <v>564</v>
      </c>
      <c r="E1686" s="2">
        <v>45351</v>
      </c>
      <c r="F1686">
        <v>13147</v>
      </c>
    </row>
    <row r="1687" spans="1:6" x14ac:dyDescent="0.35">
      <c r="A1687" t="s">
        <v>648</v>
      </c>
      <c r="B1687" t="s">
        <v>682</v>
      </c>
      <c r="C1687" t="s">
        <v>55</v>
      </c>
      <c r="D1687" t="s">
        <v>564</v>
      </c>
      <c r="E1687" s="2">
        <v>45382</v>
      </c>
      <c r="F1687">
        <v>13191</v>
      </c>
    </row>
    <row r="1688" spans="1:6" x14ac:dyDescent="0.35">
      <c r="A1688" t="s">
        <v>648</v>
      </c>
      <c r="B1688" t="s">
        <v>682</v>
      </c>
      <c r="C1688" t="s">
        <v>55</v>
      </c>
      <c r="D1688" t="s">
        <v>655</v>
      </c>
      <c r="E1688" s="2">
        <v>45046</v>
      </c>
      <c r="F1688">
        <v>2</v>
      </c>
    </row>
    <row r="1689" spans="1:6" x14ac:dyDescent="0.35">
      <c r="A1689" t="s">
        <v>648</v>
      </c>
      <c r="B1689" t="s">
        <v>682</v>
      </c>
      <c r="C1689" t="s">
        <v>55</v>
      </c>
      <c r="D1689" t="s">
        <v>655</v>
      </c>
      <c r="E1689" s="2">
        <v>45077</v>
      </c>
      <c r="F1689">
        <v>2</v>
      </c>
    </row>
    <row r="1690" spans="1:6" x14ac:dyDescent="0.35">
      <c r="A1690" t="s">
        <v>648</v>
      </c>
      <c r="B1690" t="s">
        <v>682</v>
      </c>
      <c r="C1690" t="s">
        <v>55</v>
      </c>
      <c r="D1690" t="s">
        <v>655</v>
      </c>
      <c r="E1690" s="2">
        <v>45107</v>
      </c>
      <c r="F1690">
        <v>7</v>
      </c>
    </row>
    <row r="1691" spans="1:6" x14ac:dyDescent="0.35">
      <c r="A1691" t="s">
        <v>648</v>
      </c>
      <c r="B1691" t="s">
        <v>682</v>
      </c>
      <c r="C1691" t="s">
        <v>55</v>
      </c>
      <c r="D1691" t="s">
        <v>655</v>
      </c>
      <c r="E1691" s="2">
        <v>45138</v>
      </c>
      <c r="F1691">
        <v>10</v>
      </c>
    </row>
    <row r="1692" spans="1:6" x14ac:dyDescent="0.35">
      <c r="A1692" t="s">
        <v>648</v>
      </c>
      <c r="B1692" t="s">
        <v>682</v>
      </c>
      <c r="C1692" t="s">
        <v>55</v>
      </c>
      <c r="D1692" t="s">
        <v>655</v>
      </c>
      <c r="E1692" s="2">
        <v>45169</v>
      </c>
      <c r="F1692">
        <v>23</v>
      </c>
    </row>
    <row r="1693" spans="1:6" x14ac:dyDescent="0.35">
      <c r="A1693" t="s">
        <v>648</v>
      </c>
      <c r="B1693" t="s">
        <v>682</v>
      </c>
      <c r="C1693" t="s">
        <v>55</v>
      </c>
      <c r="D1693" t="s">
        <v>655</v>
      </c>
      <c r="E1693" s="2">
        <v>45199</v>
      </c>
      <c r="F1693">
        <v>413</v>
      </c>
    </row>
    <row r="1694" spans="1:6" x14ac:dyDescent="0.35">
      <c r="A1694" t="s">
        <v>648</v>
      </c>
      <c r="B1694" t="s">
        <v>682</v>
      </c>
      <c r="C1694" t="s">
        <v>55</v>
      </c>
      <c r="D1694" t="s">
        <v>655</v>
      </c>
      <c r="E1694" s="2">
        <v>45230</v>
      </c>
      <c r="F1694">
        <v>916</v>
      </c>
    </row>
    <row r="1695" spans="1:6" x14ac:dyDescent="0.35">
      <c r="A1695" t="s">
        <v>648</v>
      </c>
      <c r="B1695" t="s">
        <v>682</v>
      </c>
      <c r="C1695" t="s">
        <v>55</v>
      </c>
      <c r="D1695" t="s">
        <v>655</v>
      </c>
      <c r="E1695" s="2">
        <v>45260</v>
      </c>
      <c r="F1695">
        <v>1023</v>
      </c>
    </row>
    <row r="1696" spans="1:6" x14ac:dyDescent="0.35">
      <c r="A1696" t="s">
        <v>648</v>
      </c>
      <c r="B1696" t="s">
        <v>682</v>
      </c>
      <c r="C1696" t="s">
        <v>55</v>
      </c>
      <c r="D1696" t="s">
        <v>655</v>
      </c>
      <c r="E1696" s="2">
        <v>45291</v>
      </c>
      <c r="F1696">
        <v>1022</v>
      </c>
    </row>
    <row r="1697" spans="1:6" x14ac:dyDescent="0.35">
      <c r="A1697" t="s">
        <v>648</v>
      </c>
      <c r="B1697" t="s">
        <v>682</v>
      </c>
      <c r="C1697" t="s">
        <v>55</v>
      </c>
      <c r="D1697" t="s">
        <v>655</v>
      </c>
      <c r="E1697" s="2">
        <v>45322</v>
      </c>
      <c r="F1697">
        <v>1116</v>
      </c>
    </row>
    <row r="1698" spans="1:6" x14ac:dyDescent="0.35">
      <c r="A1698" t="s">
        <v>648</v>
      </c>
      <c r="B1698" t="s">
        <v>682</v>
      </c>
      <c r="C1698" t="s">
        <v>55</v>
      </c>
      <c r="D1698" t="s">
        <v>655</v>
      </c>
      <c r="E1698" s="2">
        <v>45351</v>
      </c>
      <c r="F1698">
        <v>1189</v>
      </c>
    </row>
    <row r="1699" spans="1:6" x14ac:dyDescent="0.35">
      <c r="A1699" t="s">
        <v>648</v>
      </c>
      <c r="B1699" t="s">
        <v>682</v>
      </c>
      <c r="C1699" t="s">
        <v>55</v>
      </c>
      <c r="D1699" t="s">
        <v>655</v>
      </c>
      <c r="E1699" s="2">
        <v>45382</v>
      </c>
      <c r="F1699">
        <v>1234</v>
      </c>
    </row>
    <row r="1700" spans="1:6" x14ac:dyDescent="0.35">
      <c r="A1700" t="s">
        <v>648</v>
      </c>
      <c r="B1700" t="s">
        <v>682</v>
      </c>
      <c r="C1700" t="s">
        <v>55</v>
      </c>
      <c r="D1700" t="s">
        <v>657</v>
      </c>
      <c r="E1700" s="2">
        <v>45046</v>
      </c>
      <c r="F1700">
        <v>0</v>
      </c>
    </row>
    <row r="1701" spans="1:6" x14ac:dyDescent="0.35">
      <c r="A1701" t="s">
        <v>648</v>
      </c>
      <c r="B1701" t="s">
        <v>682</v>
      </c>
      <c r="C1701" t="s">
        <v>55</v>
      </c>
      <c r="D1701" t="s">
        <v>657</v>
      </c>
      <c r="E1701" s="2">
        <v>45077</v>
      </c>
      <c r="F1701">
        <v>0</v>
      </c>
    </row>
    <row r="1702" spans="1:6" x14ac:dyDescent="0.35">
      <c r="A1702" t="s">
        <v>648</v>
      </c>
      <c r="B1702" t="s">
        <v>682</v>
      </c>
      <c r="C1702" t="s">
        <v>55</v>
      </c>
      <c r="D1702" t="s">
        <v>657</v>
      </c>
      <c r="E1702" s="2">
        <v>45107</v>
      </c>
      <c r="F1702">
        <v>0</v>
      </c>
    </row>
    <row r="1703" spans="1:6" x14ac:dyDescent="0.35">
      <c r="A1703" t="s">
        <v>648</v>
      </c>
      <c r="B1703" t="s">
        <v>682</v>
      </c>
      <c r="C1703" t="s">
        <v>55</v>
      </c>
      <c r="D1703" t="s">
        <v>657</v>
      </c>
      <c r="E1703" s="2">
        <v>45138</v>
      </c>
      <c r="F1703">
        <v>0</v>
      </c>
    </row>
    <row r="1704" spans="1:6" x14ac:dyDescent="0.35">
      <c r="A1704" t="s">
        <v>648</v>
      </c>
      <c r="B1704" t="s">
        <v>682</v>
      </c>
      <c r="C1704" t="s">
        <v>55</v>
      </c>
      <c r="D1704" t="s">
        <v>657</v>
      </c>
      <c r="E1704" s="2">
        <v>45169</v>
      </c>
      <c r="F1704">
        <v>0</v>
      </c>
    </row>
    <row r="1705" spans="1:6" x14ac:dyDescent="0.35">
      <c r="A1705" t="s">
        <v>648</v>
      </c>
      <c r="B1705" t="s">
        <v>682</v>
      </c>
      <c r="C1705" t="s">
        <v>55</v>
      </c>
      <c r="D1705" t="s">
        <v>657</v>
      </c>
      <c r="E1705" s="2">
        <v>45199</v>
      </c>
      <c r="F1705">
        <v>5</v>
      </c>
    </row>
    <row r="1706" spans="1:6" x14ac:dyDescent="0.35">
      <c r="A1706" t="s">
        <v>648</v>
      </c>
      <c r="B1706" t="s">
        <v>682</v>
      </c>
      <c r="C1706" t="s">
        <v>55</v>
      </c>
      <c r="D1706" t="s">
        <v>657</v>
      </c>
      <c r="E1706" s="2">
        <v>45230</v>
      </c>
      <c r="F1706">
        <v>6</v>
      </c>
    </row>
    <row r="1707" spans="1:6" x14ac:dyDescent="0.35">
      <c r="A1707" t="s">
        <v>648</v>
      </c>
      <c r="B1707" t="s">
        <v>682</v>
      </c>
      <c r="C1707" t="s">
        <v>55</v>
      </c>
      <c r="D1707" t="s">
        <v>657</v>
      </c>
      <c r="E1707" s="2">
        <v>45260</v>
      </c>
      <c r="F1707">
        <v>12</v>
      </c>
    </row>
    <row r="1708" spans="1:6" x14ac:dyDescent="0.35">
      <c r="A1708" t="s">
        <v>648</v>
      </c>
      <c r="B1708" t="s">
        <v>682</v>
      </c>
      <c r="C1708" t="s">
        <v>55</v>
      </c>
      <c r="D1708" t="s">
        <v>657</v>
      </c>
      <c r="E1708" s="2">
        <v>45291</v>
      </c>
      <c r="F1708">
        <v>9</v>
      </c>
    </row>
    <row r="1709" spans="1:6" x14ac:dyDescent="0.35">
      <c r="A1709" t="s">
        <v>648</v>
      </c>
      <c r="B1709" t="s">
        <v>682</v>
      </c>
      <c r="C1709" t="s">
        <v>55</v>
      </c>
      <c r="D1709" t="s">
        <v>657</v>
      </c>
      <c r="E1709" s="2">
        <v>45322</v>
      </c>
      <c r="F1709">
        <v>6</v>
      </c>
    </row>
    <row r="1710" spans="1:6" x14ac:dyDescent="0.35">
      <c r="A1710" t="s">
        <v>648</v>
      </c>
      <c r="B1710" t="s">
        <v>682</v>
      </c>
      <c r="C1710" t="s">
        <v>55</v>
      </c>
      <c r="D1710" t="s">
        <v>657</v>
      </c>
      <c r="E1710" s="2">
        <v>45351</v>
      </c>
      <c r="F1710">
        <v>7</v>
      </c>
    </row>
    <row r="1711" spans="1:6" x14ac:dyDescent="0.35">
      <c r="A1711" t="s">
        <v>648</v>
      </c>
      <c r="B1711" t="s">
        <v>682</v>
      </c>
      <c r="C1711" t="s">
        <v>55</v>
      </c>
      <c r="D1711" t="s">
        <v>657</v>
      </c>
      <c r="E1711" s="2">
        <v>45382</v>
      </c>
      <c r="F1711">
        <v>7</v>
      </c>
    </row>
    <row r="1712" spans="1:6" x14ac:dyDescent="0.35">
      <c r="A1712" t="s">
        <v>648</v>
      </c>
      <c r="B1712" t="s">
        <v>682</v>
      </c>
      <c r="C1712" t="s">
        <v>55</v>
      </c>
      <c r="D1712" t="s">
        <v>658</v>
      </c>
      <c r="E1712" s="2">
        <v>45046</v>
      </c>
      <c r="F1712">
        <v>0</v>
      </c>
    </row>
    <row r="1713" spans="1:6" x14ac:dyDescent="0.35">
      <c r="A1713" t="s">
        <v>648</v>
      </c>
      <c r="B1713" t="s">
        <v>682</v>
      </c>
      <c r="C1713" t="s">
        <v>55</v>
      </c>
      <c r="D1713" t="s">
        <v>658</v>
      </c>
      <c r="E1713" s="2">
        <v>45077</v>
      </c>
      <c r="F1713">
        <v>0</v>
      </c>
    </row>
    <row r="1714" spans="1:6" x14ac:dyDescent="0.35">
      <c r="A1714" t="s">
        <v>648</v>
      </c>
      <c r="B1714" t="s">
        <v>682</v>
      </c>
      <c r="C1714" t="s">
        <v>55</v>
      </c>
      <c r="D1714" t="s">
        <v>658</v>
      </c>
      <c r="E1714" s="2">
        <v>45107</v>
      </c>
      <c r="F1714">
        <v>0</v>
      </c>
    </row>
    <row r="1715" spans="1:6" x14ac:dyDescent="0.35">
      <c r="A1715" t="s">
        <v>648</v>
      </c>
      <c r="B1715" t="s">
        <v>682</v>
      </c>
      <c r="C1715" t="s">
        <v>55</v>
      </c>
      <c r="D1715" t="s">
        <v>658</v>
      </c>
      <c r="E1715" s="2">
        <v>45138</v>
      </c>
      <c r="F1715">
        <v>0</v>
      </c>
    </row>
    <row r="1716" spans="1:6" x14ac:dyDescent="0.35">
      <c r="A1716" t="s">
        <v>648</v>
      </c>
      <c r="B1716" t="s">
        <v>682</v>
      </c>
      <c r="C1716" t="s">
        <v>55</v>
      </c>
      <c r="D1716" t="s">
        <v>658</v>
      </c>
      <c r="E1716" s="2">
        <v>45169</v>
      </c>
      <c r="F1716">
        <v>0</v>
      </c>
    </row>
    <row r="1717" spans="1:6" x14ac:dyDescent="0.35">
      <c r="A1717" t="s">
        <v>648</v>
      </c>
      <c r="B1717" t="s">
        <v>682</v>
      </c>
      <c r="C1717" t="s">
        <v>55</v>
      </c>
      <c r="D1717" t="s">
        <v>658</v>
      </c>
      <c r="E1717" s="2">
        <v>45199</v>
      </c>
      <c r="F1717">
        <v>97</v>
      </c>
    </row>
    <row r="1718" spans="1:6" x14ac:dyDescent="0.35">
      <c r="A1718" t="s">
        <v>648</v>
      </c>
      <c r="B1718" t="s">
        <v>682</v>
      </c>
      <c r="C1718" t="s">
        <v>55</v>
      </c>
      <c r="D1718" t="s">
        <v>658</v>
      </c>
      <c r="E1718" s="2">
        <v>45230</v>
      </c>
      <c r="F1718">
        <v>245</v>
      </c>
    </row>
    <row r="1719" spans="1:6" x14ac:dyDescent="0.35">
      <c r="A1719" t="s">
        <v>648</v>
      </c>
      <c r="B1719" t="s">
        <v>682</v>
      </c>
      <c r="C1719" t="s">
        <v>55</v>
      </c>
      <c r="D1719" t="s">
        <v>658</v>
      </c>
      <c r="E1719" s="2">
        <v>45260</v>
      </c>
      <c r="F1719">
        <v>276</v>
      </c>
    </row>
    <row r="1720" spans="1:6" x14ac:dyDescent="0.35">
      <c r="A1720" t="s">
        <v>648</v>
      </c>
      <c r="B1720" t="s">
        <v>682</v>
      </c>
      <c r="C1720" t="s">
        <v>55</v>
      </c>
      <c r="D1720" t="s">
        <v>658</v>
      </c>
      <c r="E1720" s="2">
        <v>45291</v>
      </c>
      <c r="F1720">
        <v>305</v>
      </c>
    </row>
    <row r="1721" spans="1:6" x14ac:dyDescent="0.35">
      <c r="A1721" t="s">
        <v>648</v>
      </c>
      <c r="B1721" t="s">
        <v>682</v>
      </c>
      <c r="C1721" t="s">
        <v>55</v>
      </c>
      <c r="D1721" t="s">
        <v>658</v>
      </c>
      <c r="E1721" s="2">
        <v>45322</v>
      </c>
      <c r="F1721">
        <v>346</v>
      </c>
    </row>
    <row r="1722" spans="1:6" x14ac:dyDescent="0.35">
      <c r="A1722" t="s">
        <v>648</v>
      </c>
      <c r="B1722" t="s">
        <v>682</v>
      </c>
      <c r="C1722" t="s">
        <v>55</v>
      </c>
      <c r="D1722" t="s">
        <v>658</v>
      </c>
      <c r="E1722" s="2">
        <v>45351</v>
      </c>
      <c r="F1722">
        <v>358</v>
      </c>
    </row>
    <row r="1723" spans="1:6" x14ac:dyDescent="0.35">
      <c r="A1723" t="s">
        <v>648</v>
      </c>
      <c r="B1723" t="s">
        <v>682</v>
      </c>
      <c r="C1723" t="s">
        <v>55</v>
      </c>
      <c r="D1723" t="s">
        <v>658</v>
      </c>
      <c r="E1723" s="2">
        <v>45382</v>
      </c>
      <c r="F1723">
        <v>366</v>
      </c>
    </row>
    <row r="1724" spans="1:6" x14ac:dyDescent="0.35">
      <c r="A1724" t="s">
        <v>648</v>
      </c>
      <c r="B1724" t="s">
        <v>682</v>
      </c>
      <c r="C1724" t="s">
        <v>55</v>
      </c>
      <c r="D1724" t="s">
        <v>563</v>
      </c>
      <c r="E1724" s="2">
        <v>45046</v>
      </c>
      <c r="F1724">
        <v>0</v>
      </c>
    </row>
    <row r="1725" spans="1:6" x14ac:dyDescent="0.35">
      <c r="A1725" t="s">
        <v>648</v>
      </c>
      <c r="B1725" t="s">
        <v>682</v>
      </c>
      <c r="C1725" t="s">
        <v>55</v>
      </c>
      <c r="D1725" t="s">
        <v>563</v>
      </c>
      <c r="E1725" s="2">
        <v>45077</v>
      </c>
      <c r="F1725">
        <v>0</v>
      </c>
    </row>
    <row r="1726" spans="1:6" x14ac:dyDescent="0.35">
      <c r="A1726" t="s">
        <v>648</v>
      </c>
      <c r="B1726" t="s">
        <v>682</v>
      </c>
      <c r="C1726" t="s">
        <v>55</v>
      </c>
      <c r="D1726" t="s">
        <v>563</v>
      </c>
      <c r="E1726" s="2">
        <v>45107</v>
      </c>
      <c r="F1726">
        <v>0</v>
      </c>
    </row>
    <row r="1727" spans="1:6" x14ac:dyDescent="0.35">
      <c r="A1727" t="s">
        <v>648</v>
      </c>
      <c r="B1727" t="s">
        <v>682</v>
      </c>
      <c r="C1727" t="s">
        <v>55</v>
      </c>
      <c r="D1727" t="s">
        <v>563</v>
      </c>
      <c r="E1727" s="2">
        <v>45138</v>
      </c>
      <c r="F1727">
        <v>0</v>
      </c>
    </row>
    <row r="1728" spans="1:6" x14ac:dyDescent="0.35">
      <c r="A1728" t="s">
        <v>648</v>
      </c>
      <c r="B1728" t="s">
        <v>682</v>
      </c>
      <c r="C1728" t="s">
        <v>55</v>
      </c>
      <c r="D1728" t="s">
        <v>563</v>
      </c>
      <c r="E1728" s="2">
        <v>45169</v>
      </c>
      <c r="F1728">
        <v>0</v>
      </c>
    </row>
    <row r="1729" spans="1:6" x14ac:dyDescent="0.35">
      <c r="A1729" t="s">
        <v>648</v>
      </c>
      <c r="B1729" t="s">
        <v>682</v>
      </c>
      <c r="C1729" t="s">
        <v>55</v>
      </c>
      <c r="D1729" t="s">
        <v>563</v>
      </c>
      <c r="E1729" s="2">
        <v>45199</v>
      </c>
      <c r="F1729">
        <v>4948</v>
      </c>
    </row>
    <row r="1730" spans="1:6" x14ac:dyDescent="0.35">
      <c r="A1730" t="s">
        <v>648</v>
      </c>
      <c r="B1730" t="s">
        <v>682</v>
      </c>
      <c r="C1730" t="s">
        <v>55</v>
      </c>
      <c r="D1730" t="s">
        <v>563</v>
      </c>
      <c r="E1730" s="2">
        <v>45230</v>
      </c>
      <c r="F1730">
        <v>11404</v>
      </c>
    </row>
    <row r="1731" spans="1:6" x14ac:dyDescent="0.35">
      <c r="A1731" t="s">
        <v>648</v>
      </c>
      <c r="B1731" t="s">
        <v>682</v>
      </c>
      <c r="C1731" t="s">
        <v>55</v>
      </c>
      <c r="D1731" t="s">
        <v>563</v>
      </c>
      <c r="E1731" s="2">
        <v>45260</v>
      </c>
      <c r="F1731">
        <v>11558</v>
      </c>
    </row>
    <row r="1732" spans="1:6" x14ac:dyDescent="0.35">
      <c r="A1732" t="s">
        <v>648</v>
      </c>
      <c r="B1732" t="s">
        <v>682</v>
      </c>
      <c r="C1732" t="s">
        <v>55</v>
      </c>
      <c r="D1732" t="s">
        <v>563</v>
      </c>
      <c r="E1732" s="2">
        <v>45291</v>
      </c>
      <c r="F1732">
        <v>11605</v>
      </c>
    </row>
    <row r="1733" spans="1:6" x14ac:dyDescent="0.35">
      <c r="A1733" t="s">
        <v>648</v>
      </c>
      <c r="B1733" t="s">
        <v>682</v>
      </c>
      <c r="C1733" t="s">
        <v>55</v>
      </c>
      <c r="D1733" t="s">
        <v>563</v>
      </c>
      <c r="E1733" s="2">
        <v>45322</v>
      </c>
      <c r="F1733">
        <v>11667</v>
      </c>
    </row>
    <row r="1734" spans="1:6" x14ac:dyDescent="0.35">
      <c r="A1734" t="s">
        <v>648</v>
      </c>
      <c r="B1734" t="s">
        <v>682</v>
      </c>
      <c r="C1734" t="s">
        <v>55</v>
      </c>
      <c r="D1734" t="s">
        <v>563</v>
      </c>
      <c r="E1734" s="2">
        <v>45351</v>
      </c>
      <c r="F1734">
        <v>11709</v>
      </c>
    </row>
    <row r="1735" spans="1:6" x14ac:dyDescent="0.35">
      <c r="A1735" t="s">
        <v>648</v>
      </c>
      <c r="B1735" t="s">
        <v>682</v>
      </c>
      <c r="C1735" t="s">
        <v>55</v>
      </c>
      <c r="D1735" t="s">
        <v>563</v>
      </c>
      <c r="E1735" s="2">
        <v>45382</v>
      </c>
      <c r="F1735">
        <v>11712</v>
      </c>
    </row>
    <row r="1736" spans="1:6" x14ac:dyDescent="0.35">
      <c r="A1736" t="s">
        <v>648</v>
      </c>
      <c r="B1736" t="s">
        <v>682</v>
      </c>
      <c r="C1736" t="s">
        <v>55</v>
      </c>
      <c r="D1736" t="s">
        <v>661</v>
      </c>
      <c r="E1736" s="2">
        <v>45046</v>
      </c>
      <c r="F1736">
        <v>35</v>
      </c>
    </row>
    <row r="1737" spans="1:6" x14ac:dyDescent="0.35">
      <c r="A1737" t="s">
        <v>648</v>
      </c>
      <c r="B1737" t="s">
        <v>682</v>
      </c>
      <c r="C1737" t="s">
        <v>55</v>
      </c>
      <c r="D1737" t="s">
        <v>661</v>
      </c>
      <c r="E1737" s="2">
        <v>45077</v>
      </c>
      <c r="F1737">
        <v>35</v>
      </c>
    </row>
    <row r="1738" spans="1:6" x14ac:dyDescent="0.35">
      <c r="A1738" t="s">
        <v>648</v>
      </c>
      <c r="B1738" t="s">
        <v>682</v>
      </c>
      <c r="C1738" t="s">
        <v>55</v>
      </c>
      <c r="D1738" t="s">
        <v>661</v>
      </c>
      <c r="E1738" s="2">
        <v>45107</v>
      </c>
      <c r="F1738">
        <v>35</v>
      </c>
    </row>
    <row r="1739" spans="1:6" x14ac:dyDescent="0.35">
      <c r="A1739" t="s">
        <v>648</v>
      </c>
      <c r="B1739" t="s">
        <v>682</v>
      </c>
      <c r="C1739" t="s">
        <v>55</v>
      </c>
      <c r="D1739" t="s">
        <v>661</v>
      </c>
      <c r="E1739" s="2">
        <v>45138</v>
      </c>
      <c r="F1739">
        <v>36</v>
      </c>
    </row>
    <row r="1740" spans="1:6" x14ac:dyDescent="0.35">
      <c r="A1740" t="s">
        <v>648</v>
      </c>
      <c r="B1740" t="s">
        <v>682</v>
      </c>
      <c r="C1740" t="s">
        <v>55</v>
      </c>
      <c r="D1740" t="s">
        <v>661</v>
      </c>
      <c r="E1740" s="2">
        <v>45169</v>
      </c>
      <c r="F1740">
        <v>36</v>
      </c>
    </row>
    <row r="1741" spans="1:6" x14ac:dyDescent="0.35">
      <c r="A1741" t="s">
        <v>648</v>
      </c>
      <c r="B1741" t="s">
        <v>682</v>
      </c>
      <c r="C1741" t="s">
        <v>55</v>
      </c>
      <c r="D1741" t="s">
        <v>661</v>
      </c>
      <c r="E1741" s="2">
        <v>45199</v>
      </c>
      <c r="F1741">
        <v>33</v>
      </c>
    </row>
    <row r="1742" spans="1:6" x14ac:dyDescent="0.35">
      <c r="A1742" t="s">
        <v>648</v>
      </c>
      <c r="B1742" t="s">
        <v>682</v>
      </c>
      <c r="C1742" t="s">
        <v>55</v>
      </c>
      <c r="D1742" t="s">
        <v>661</v>
      </c>
      <c r="E1742" s="2">
        <v>45230</v>
      </c>
      <c r="F1742">
        <v>19</v>
      </c>
    </row>
    <row r="1743" spans="1:6" x14ac:dyDescent="0.35">
      <c r="A1743" t="s">
        <v>648</v>
      </c>
      <c r="B1743" t="s">
        <v>682</v>
      </c>
      <c r="C1743" t="s">
        <v>55</v>
      </c>
      <c r="D1743" t="s">
        <v>661</v>
      </c>
      <c r="E1743" s="2">
        <v>45260</v>
      </c>
      <c r="F1743">
        <v>20</v>
      </c>
    </row>
    <row r="1744" spans="1:6" x14ac:dyDescent="0.35">
      <c r="A1744" t="s">
        <v>648</v>
      </c>
      <c r="B1744" t="s">
        <v>682</v>
      </c>
      <c r="C1744" t="s">
        <v>55</v>
      </c>
      <c r="D1744" t="s">
        <v>661</v>
      </c>
      <c r="E1744" s="2">
        <v>45291</v>
      </c>
      <c r="F1744">
        <v>21</v>
      </c>
    </row>
    <row r="1745" spans="1:6" x14ac:dyDescent="0.35">
      <c r="A1745" t="s">
        <v>648</v>
      </c>
      <c r="B1745" t="s">
        <v>682</v>
      </c>
      <c r="C1745" t="s">
        <v>55</v>
      </c>
      <c r="D1745" t="s">
        <v>661</v>
      </c>
      <c r="E1745" s="2">
        <v>45322</v>
      </c>
      <c r="F1745">
        <v>19</v>
      </c>
    </row>
    <row r="1746" spans="1:6" x14ac:dyDescent="0.35">
      <c r="A1746" t="s">
        <v>648</v>
      </c>
      <c r="B1746" t="s">
        <v>682</v>
      </c>
      <c r="C1746" t="s">
        <v>55</v>
      </c>
      <c r="D1746" t="s">
        <v>661</v>
      </c>
      <c r="E1746" s="2">
        <v>45351</v>
      </c>
      <c r="F1746">
        <v>18</v>
      </c>
    </row>
    <row r="1747" spans="1:6" x14ac:dyDescent="0.35">
      <c r="A1747" t="s">
        <v>648</v>
      </c>
      <c r="B1747" t="s">
        <v>682</v>
      </c>
      <c r="C1747" t="s">
        <v>55</v>
      </c>
      <c r="D1747" t="s">
        <v>661</v>
      </c>
      <c r="E1747" s="2">
        <v>45382</v>
      </c>
      <c r="F1747">
        <v>18</v>
      </c>
    </row>
    <row r="1748" spans="1:6" x14ac:dyDescent="0.35">
      <c r="A1748" t="s">
        <v>648</v>
      </c>
      <c r="B1748" t="s">
        <v>683</v>
      </c>
      <c r="C1748" t="s">
        <v>55</v>
      </c>
      <c r="D1748" t="s">
        <v>564</v>
      </c>
      <c r="E1748" s="2">
        <v>45046</v>
      </c>
      <c r="F1748">
        <v>6976</v>
      </c>
    </row>
    <row r="1749" spans="1:6" x14ac:dyDescent="0.35">
      <c r="A1749" t="s">
        <v>648</v>
      </c>
      <c r="B1749" t="s">
        <v>683</v>
      </c>
      <c r="C1749" t="s">
        <v>55</v>
      </c>
      <c r="D1749" t="s">
        <v>564</v>
      </c>
      <c r="E1749" s="2">
        <v>45077</v>
      </c>
      <c r="F1749">
        <v>6917</v>
      </c>
    </row>
    <row r="1750" spans="1:6" x14ac:dyDescent="0.35">
      <c r="A1750" t="s">
        <v>648</v>
      </c>
      <c r="B1750" t="s">
        <v>683</v>
      </c>
      <c r="C1750" t="s">
        <v>55</v>
      </c>
      <c r="D1750" t="s">
        <v>564</v>
      </c>
      <c r="E1750" s="2">
        <v>45107</v>
      </c>
      <c r="F1750">
        <v>7220</v>
      </c>
    </row>
    <row r="1751" spans="1:6" x14ac:dyDescent="0.35">
      <c r="A1751" t="s">
        <v>648</v>
      </c>
      <c r="B1751" t="s">
        <v>683</v>
      </c>
      <c r="C1751" t="s">
        <v>55</v>
      </c>
      <c r="D1751" t="s">
        <v>564</v>
      </c>
      <c r="E1751" s="2">
        <v>45138</v>
      </c>
      <c r="F1751">
        <v>7275</v>
      </c>
    </row>
    <row r="1752" spans="1:6" x14ac:dyDescent="0.35">
      <c r="A1752" t="s">
        <v>648</v>
      </c>
      <c r="B1752" t="s">
        <v>683</v>
      </c>
      <c r="C1752" t="s">
        <v>55</v>
      </c>
      <c r="D1752" t="s">
        <v>564</v>
      </c>
      <c r="E1752" s="2">
        <v>45169</v>
      </c>
      <c r="F1752">
        <v>7318</v>
      </c>
    </row>
    <row r="1753" spans="1:6" x14ac:dyDescent="0.35">
      <c r="A1753" t="s">
        <v>648</v>
      </c>
      <c r="B1753" t="s">
        <v>683</v>
      </c>
      <c r="C1753" t="s">
        <v>55</v>
      </c>
      <c r="D1753" t="s">
        <v>564</v>
      </c>
      <c r="E1753" s="2">
        <v>45199</v>
      </c>
      <c r="F1753">
        <v>7101</v>
      </c>
    </row>
    <row r="1754" spans="1:6" x14ac:dyDescent="0.35">
      <c r="A1754" t="s">
        <v>648</v>
      </c>
      <c r="B1754" t="s">
        <v>683</v>
      </c>
      <c r="C1754" t="s">
        <v>55</v>
      </c>
      <c r="D1754" t="s">
        <v>564</v>
      </c>
      <c r="E1754" s="2">
        <v>45230</v>
      </c>
      <c r="F1754">
        <v>6703</v>
      </c>
    </row>
    <row r="1755" spans="1:6" x14ac:dyDescent="0.35">
      <c r="A1755" t="s">
        <v>648</v>
      </c>
      <c r="B1755" t="s">
        <v>683</v>
      </c>
      <c r="C1755" t="s">
        <v>55</v>
      </c>
      <c r="D1755" t="s">
        <v>564</v>
      </c>
      <c r="E1755" s="2">
        <v>45260</v>
      </c>
      <c r="F1755">
        <v>6679</v>
      </c>
    </row>
    <row r="1756" spans="1:6" x14ac:dyDescent="0.35">
      <c r="A1756" t="s">
        <v>648</v>
      </c>
      <c r="B1756" t="s">
        <v>683</v>
      </c>
      <c r="C1756" t="s">
        <v>55</v>
      </c>
      <c r="D1756" t="s">
        <v>564</v>
      </c>
      <c r="E1756" s="2">
        <v>45291</v>
      </c>
      <c r="F1756">
        <v>6668</v>
      </c>
    </row>
    <row r="1757" spans="1:6" x14ac:dyDescent="0.35">
      <c r="A1757" t="s">
        <v>648</v>
      </c>
      <c r="B1757" t="s">
        <v>683</v>
      </c>
      <c r="C1757" t="s">
        <v>55</v>
      </c>
      <c r="D1757" t="s">
        <v>564</v>
      </c>
      <c r="E1757" s="2">
        <v>45322</v>
      </c>
      <c r="F1757">
        <v>6688</v>
      </c>
    </row>
    <row r="1758" spans="1:6" x14ac:dyDescent="0.35">
      <c r="A1758" t="s">
        <v>648</v>
      </c>
      <c r="B1758" t="s">
        <v>683</v>
      </c>
      <c r="C1758" t="s">
        <v>55</v>
      </c>
      <c r="D1758" t="s">
        <v>564</v>
      </c>
      <c r="E1758" s="2">
        <v>45351</v>
      </c>
      <c r="F1758">
        <v>6717</v>
      </c>
    </row>
    <row r="1759" spans="1:6" x14ac:dyDescent="0.35">
      <c r="A1759" t="s">
        <v>648</v>
      </c>
      <c r="B1759" t="s">
        <v>683</v>
      </c>
      <c r="C1759" t="s">
        <v>55</v>
      </c>
      <c r="D1759" t="s">
        <v>564</v>
      </c>
      <c r="E1759" s="2">
        <v>45382</v>
      </c>
      <c r="F1759">
        <v>6794</v>
      </c>
    </row>
    <row r="1760" spans="1:6" x14ac:dyDescent="0.35">
      <c r="A1760" t="s">
        <v>648</v>
      </c>
      <c r="B1760" t="s">
        <v>683</v>
      </c>
      <c r="C1760" t="s">
        <v>55</v>
      </c>
      <c r="D1760" t="s">
        <v>655</v>
      </c>
      <c r="E1760" s="2">
        <v>45046</v>
      </c>
      <c r="F1760">
        <v>1</v>
      </c>
    </row>
    <row r="1761" spans="1:6" x14ac:dyDescent="0.35">
      <c r="A1761" t="s">
        <v>648</v>
      </c>
      <c r="B1761" t="s">
        <v>683</v>
      </c>
      <c r="C1761" t="s">
        <v>55</v>
      </c>
      <c r="D1761" t="s">
        <v>655</v>
      </c>
      <c r="E1761" s="2">
        <v>45077</v>
      </c>
      <c r="F1761">
        <v>1</v>
      </c>
    </row>
    <row r="1762" spans="1:6" x14ac:dyDescent="0.35">
      <c r="A1762" t="s">
        <v>648</v>
      </c>
      <c r="B1762" t="s">
        <v>683</v>
      </c>
      <c r="C1762" t="s">
        <v>55</v>
      </c>
      <c r="D1762" t="s">
        <v>655</v>
      </c>
      <c r="E1762" s="2">
        <v>45107</v>
      </c>
      <c r="F1762">
        <v>1</v>
      </c>
    </row>
    <row r="1763" spans="1:6" x14ac:dyDescent="0.35">
      <c r="A1763" t="s">
        <v>648</v>
      </c>
      <c r="B1763" t="s">
        <v>683</v>
      </c>
      <c r="C1763" t="s">
        <v>55</v>
      </c>
      <c r="D1763" t="s">
        <v>655</v>
      </c>
      <c r="E1763" s="2">
        <v>45138</v>
      </c>
      <c r="F1763">
        <v>1</v>
      </c>
    </row>
    <row r="1764" spans="1:6" x14ac:dyDescent="0.35">
      <c r="A1764" t="s">
        <v>648</v>
      </c>
      <c r="B1764" t="s">
        <v>683</v>
      </c>
      <c r="C1764" t="s">
        <v>55</v>
      </c>
      <c r="D1764" t="s">
        <v>655</v>
      </c>
      <c r="E1764" s="2">
        <v>45169</v>
      </c>
      <c r="F1764">
        <v>1</v>
      </c>
    </row>
    <row r="1765" spans="1:6" x14ac:dyDescent="0.35">
      <c r="A1765" t="s">
        <v>648</v>
      </c>
      <c r="B1765" t="s">
        <v>683</v>
      </c>
      <c r="C1765" t="s">
        <v>55</v>
      </c>
      <c r="D1765" t="s">
        <v>655</v>
      </c>
      <c r="E1765" s="2">
        <v>45199</v>
      </c>
      <c r="F1765">
        <v>178</v>
      </c>
    </row>
    <row r="1766" spans="1:6" x14ac:dyDescent="0.35">
      <c r="A1766" t="s">
        <v>648</v>
      </c>
      <c r="B1766" t="s">
        <v>683</v>
      </c>
      <c r="C1766" t="s">
        <v>55</v>
      </c>
      <c r="D1766" t="s">
        <v>655</v>
      </c>
      <c r="E1766" s="2">
        <v>45230</v>
      </c>
      <c r="F1766">
        <v>444</v>
      </c>
    </row>
    <row r="1767" spans="1:6" x14ac:dyDescent="0.35">
      <c r="A1767" t="s">
        <v>648</v>
      </c>
      <c r="B1767" t="s">
        <v>683</v>
      </c>
      <c r="C1767" t="s">
        <v>55</v>
      </c>
      <c r="D1767" t="s">
        <v>655</v>
      </c>
      <c r="E1767" s="2">
        <v>45260</v>
      </c>
      <c r="F1767">
        <v>442</v>
      </c>
    </row>
    <row r="1768" spans="1:6" x14ac:dyDescent="0.35">
      <c r="A1768" t="s">
        <v>648</v>
      </c>
      <c r="B1768" t="s">
        <v>683</v>
      </c>
      <c r="C1768" t="s">
        <v>55</v>
      </c>
      <c r="D1768" t="s">
        <v>655</v>
      </c>
      <c r="E1768" s="2">
        <v>45291</v>
      </c>
      <c r="F1768">
        <v>443</v>
      </c>
    </row>
    <row r="1769" spans="1:6" x14ac:dyDescent="0.35">
      <c r="A1769" t="s">
        <v>648</v>
      </c>
      <c r="B1769" t="s">
        <v>683</v>
      </c>
      <c r="C1769" t="s">
        <v>55</v>
      </c>
      <c r="D1769" t="s">
        <v>655</v>
      </c>
      <c r="E1769" s="2">
        <v>45322</v>
      </c>
      <c r="F1769">
        <v>461</v>
      </c>
    </row>
    <row r="1770" spans="1:6" x14ac:dyDescent="0.35">
      <c r="A1770" t="s">
        <v>648</v>
      </c>
      <c r="B1770" t="s">
        <v>683</v>
      </c>
      <c r="C1770" t="s">
        <v>55</v>
      </c>
      <c r="D1770" t="s">
        <v>655</v>
      </c>
      <c r="E1770" s="2">
        <v>45351</v>
      </c>
      <c r="F1770">
        <v>470</v>
      </c>
    </row>
    <row r="1771" spans="1:6" x14ac:dyDescent="0.35">
      <c r="A1771" t="s">
        <v>648</v>
      </c>
      <c r="B1771" t="s">
        <v>683</v>
      </c>
      <c r="C1771" t="s">
        <v>55</v>
      </c>
      <c r="D1771" t="s">
        <v>655</v>
      </c>
      <c r="E1771" s="2">
        <v>45382</v>
      </c>
      <c r="F1771">
        <v>501</v>
      </c>
    </row>
    <row r="1772" spans="1:6" x14ac:dyDescent="0.35">
      <c r="A1772" t="s">
        <v>648</v>
      </c>
      <c r="B1772" t="s">
        <v>683</v>
      </c>
      <c r="C1772" t="s">
        <v>55</v>
      </c>
      <c r="D1772" t="s">
        <v>657</v>
      </c>
      <c r="E1772" s="2">
        <v>45046</v>
      </c>
      <c r="F1772">
        <v>0</v>
      </c>
    </row>
    <row r="1773" spans="1:6" x14ac:dyDescent="0.35">
      <c r="A1773" t="s">
        <v>648</v>
      </c>
      <c r="B1773" t="s">
        <v>683</v>
      </c>
      <c r="C1773" t="s">
        <v>55</v>
      </c>
      <c r="D1773" t="s">
        <v>657</v>
      </c>
      <c r="E1773" s="2">
        <v>45077</v>
      </c>
      <c r="F1773">
        <v>0</v>
      </c>
    </row>
    <row r="1774" spans="1:6" x14ac:dyDescent="0.35">
      <c r="A1774" t="s">
        <v>648</v>
      </c>
      <c r="B1774" t="s">
        <v>683</v>
      </c>
      <c r="C1774" t="s">
        <v>55</v>
      </c>
      <c r="D1774" t="s">
        <v>657</v>
      </c>
      <c r="E1774" s="2">
        <v>45107</v>
      </c>
      <c r="F1774">
        <v>0</v>
      </c>
    </row>
    <row r="1775" spans="1:6" x14ac:dyDescent="0.35">
      <c r="A1775" t="s">
        <v>648</v>
      </c>
      <c r="B1775" t="s">
        <v>683</v>
      </c>
      <c r="C1775" t="s">
        <v>55</v>
      </c>
      <c r="D1775" t="s">
        <v>657</v>
      </c>
      <c r="E1775" s="2">
        <v>45138</v>
      </c>
      <c r="F1775">
        <v>0</v>
      </c>
    </row>
    <row r="1776" spans="1:6" x14ac:dyDescent="0.35">
      <c r="A1776" t="s">
        <v>648</v>
      </c>
      <c r="B1776" t="s">
        <v>683</v>
      </c>
      <c r="C1776" t="s">
        <v>55</v>
      </c>
      <c r="D1776" t="s">
        <v>657</v>
      </c>
      <c r="E1776" s="2">
        <v>45169</v>
      </c>
      <c r="F1776">
        <v>0</v>
      </c>
    </row>
    <row r="1777" spans="1:6" x14ac:dyDescent="0.35">
      <c r="A1777" t="s">
        <v>648</v>
      </c>
      <c r="B1777" t="s">
        <v>683</v>
      </c>
      <c r="C1777" t="s">
        <v>55</v>
      </c>
      <c r="D1777" t="s">
        <v>657</v>
      </c>
      <c r="E1777" s="2">
        <v>45199</v>
      </c>
      <c r="F1777">
        <v>0</v>
      </c>
    </row>
    <row r="1778" spans="1:6" x14ac:dyDescent="0.35">
      <c r="A1778" t="s">
        <v>648</v>
      </c>
      <c r="B1778" t="s">
        <v>683</v>
      </c>
      <c r="C1778" t="s">
        <v>55</v>
      </c>
      <c r="D1778" t="s">
        <v>657</v>
      </c>
      <c r="E1778" s="2">
        <v>45230</v>
      </c>
      <c r="F1778">
        <v>1</v>
      </c>
    </row>
    <row r="1779" spans="1:6" x14ac:dyDescent="0.35">
      <c r="A1779" t="s">
        <v>648</v>
      </c>
      <c r="B1779" t="s">
        <v>683</v>
      </c>
      <c r="C1779" t="s">
        <v>55</v>
      </c>
      <c r="D1779" t="s">
        <v>657</v>
      </c>
      <c r="E1779" s="2">
        <v>45260</v>
      </c>
      <c r="F1779">
        <v>2</v>
      </c>
    </row>
    <row r="1780" spans="1:6" x14ac:dyDescent="0.35">
      <c r="A1780" t="s">
        <v>648</v>
      </c>
      <c r="B1780" t="s">
        <v>683</v>
      </c>
      <c r="C1780" t="s">
        <v>55</v>
      </c>
      <c r="D1780" t="s">
        <v>657</v>
      </c>
      <c r="E1780" s="2">
        <v>45291</v>
      </c>
      <c r="F1780">
        <v>2</v>
      </c>
    </row>
    <row r="1781" spans="1:6" x14ac:dyDescent="0.35">
      <c r="A1781" t="s">
        <v>648</v>
      </c>
      <c r="B1781" t="s">
        <v>683</v>
      </c>
      <c r="C1781" t="s">
        <v>55</v>
      </c>
      <c r="D1781" t="s">
        <v>657</v>
      </c>
      <c r="E1781" s="2">
        <v>45322</v>
      </c>
      <c r="F1781">
        <v>2</v>
      </c>
    </row>
    <row r="1782" spans="1:6" x14ac:dyDescent="0.35">
      <c r="A1782" t="s">
        <v>648</v>
      </c>
      <c r="B1782" t="s">
        <v>683</v>
      </c>
      <c r="C1782" t="s">
        <v>55</v>
      </c>
      <c r="D1782" t="s">
        <v>657</v>
      </c>
      <c r="E1782" s="2">
        <v>45351</v>
      </c>
      <c r="F1782">
        <v>2</v>
      </c>
    </row>
    <row r="1783" spans="1:6" x14ac:dyDescent="0.35">
      <c r="A1783" t="s">
        <v>648</v>
      </c>
      <c r="B1783" t="s">
        <v>683</v>
      </c>
      <c r="C1783" t="s">
        <v>55</v>
      </c>
      <c r="D1783" t="s">
        <v>657</v>
      </c>
      <c r="E1783" s="2">
        <v>45382</v>
      </c>
      <c r="F1783">
        <v>2</v>
      </c>
    </row>
    <row r="1784" spans="1:6" x14ac:dyDescent="0.35">
      <c r="A1784" t="s">
        <v>648</v>
      </c>
      <c r="B1784" t="s">
        <v>683</v>
      </c>
      <c r="C1784" t="s">
        <v>55</v>
      </c>
      <c r="D1784" t="s">
        <v>658</v>
      </c>
      <c r="E1784" s="2">
        <v>45046</v>
      </c>
      <c r="F1784">
        <v>0</v>
      </c>
    </row>
    <row r="1785" spans="1:6" x14ac:dyDescent="0.35">
      <c r="A1785" t="s">
        <v>648</v>
      </c>
      <c r="B1785" t="s">
        <v>683</v>
      </c>
      <c r="C1785" t="s">
        <v>55</v>
      </c>
      <c r="D1785" t="s">
        <v>658</v>
      </c>
      <c r="E1785" s="2">
        <v>45077</v>
      </c>
      <c r="F1785">
        <v>0</v>
      </c>
    </row>
    <row r="1786" spans="1:6" x14ac:dyDescent="0.35">
      <c r="A1786" t="s">
        <v>648</v>
      </c>
      <c r="B1786" t="s">
        <v>683</v>
      </c>
      <c r="C1786" t="s">
        <v>55</v>
      </c>
      <c r="D1786" t="s">
        <v>658</v>
      </c>
      <c r="E1786" s="2">
        <v>45107</v>
      </c>
      <c r="F1786">
        <v>0</v>
      </c>
    </row>
    <row r="1787" spans="1:6" x14ac:dyDescent="0.35">
      <c r="A1787" t="s">
        <v>648</v>
      </c>
      <c r="B1787" t="s">
        <v>683</v>
      </c>
      <c r="C1787" t="s">
        <v>55</v>
      </c>
      <c r="D1787" t="s">
        <v>658</v>
      </c>
      <c r="E1787" s="2">
        <v>45138</v>
      </c>
      <c r="F1787">
        <v>0</v>
      </c>
    </row>
    <row r="1788" spans="1:6" x14ac:dyDescent="0.35">
      <c r="A1788" t="s">
        <v>648</v>
      </c>
      <c r="B1788" t="s">
        <v>683</v>
      </c>
      <c r="C1788" t="s">
        <v>55</v>
      </c>
      <c r="D1788" t="s">
        <v>658</v>
      </c>
      <c r="E1788" s="2">
        <v>45169</v>
      </c>
      <c r="F1788">
        <v>0</v>
      </c>
    </row>
    <row r="1789" spans="1:6" x14ac:dyDescent="0.35">
      <c r="A1789" t="s">
        <v>648</v>
      </c>
      <c r="B1789" t="s">
        <v>683</v>
      </c>
      <c r="C1789" t="s">
        <v>55</v>
      </c>
      <c r="D1789" t="s">
        <v>658</v>
      </c>
      <c r="E1789" s="2">
        <v>45199</v>
      </c>
      <c r="F1789">
        <v>69</v>
      </c>
    </row>
    <row r="1790" spans="1:6" x14ac:dyDescent="0.35">
      <c r="A1790" t="s">
        <v>648</v>
      </c>
      <c r="B1790" t="s">
        <v>683</v>
      </c>
      <c r="C1790" t="s">
        <v>55</v>
      </c>
      <c r="D1790" t="s">
        <v>658</v>
      </c>
      <c r="E1790" s="2">
        <v>45230</v>
      </c>
      <c r="F1790">
        <v>95</v>
      </c>
    </row>
    <row r="1791" spans="1:6" x14ac:dyDescent="0.35">
      <c r="A1791" t="s">
        <v>648</v>
      </c>
      <c r="B1791" t="s">
        <v>683</v>
      </c>
      <c r="C1791" t="s">
        <v>55</v>
      </c>
      <c r="D1791" t="s">
        <v>658</v>
      </c>
      <c r="E1791" s="2">
        <v>45260</v>
      </c>
      <c r="F1791">
        <v>97</v>
      </c>
    </row>
    <row r="1792" spans="1:6" x14ac:dyDescent="0.35">
      <c r="A1792" t="s">
        <v>648</v>
      </c>
      <c r="B1792" t="s">
        <v>683</v>
      </c>
      <c r="C1792" t="s">
        <v>55</v>
      </c>
      <c r="D1792" t="s">
        <v>658</v>
      </c>
      <c r="E1792" s="2">
        <v>45291</v>
      </c>
      <c r="F1792">
        <v>101</v>
      </c>
    </row>
    <row r="1793" spans="1:6" x14ac:dyDescent="0.35">
      <c r="A1793" t="s">
        <v>648</v>
      </c>
      <c r="B1793" t="s">
        <v>683</v>
      </c>
      <c r="C1793" t="s">
        <v>55</v>
      </c>
      <c r="D1793" t="s">
        <v>658</v>
      </c>
      <c r="E1793" s="2">
        <v>45322</v>
      </c>
      <c r="F1793">
        <v>118</v>
      </c>
    </row>
    <row r="1794" spans="1:6" x14ac:dyDescent="0.35">
      <c r="A1794" t="s">
        <v>648</v>
      </c>
      <c r="B1794" t="s">
        <v>683</v>
      </c>
      <c r="C1794" t="s">
        <v>55</v>
      </c>
      <c r="D1794" t="s">
        <v>658</v>
      </c>
      <c r="E1794" s="2">
        <v>45351</v>
      </c>
      <c r="F1794">
        <v>132</v>
      </c>
    </row>
    <row r="1795" spans="1:6" x14ac:dyDescent="0.35">
      <c r="A1795" t="s">
        <v>648</v>
      </c>
      <c r="B1795" t="s">
        <v>683</v>
      </c>
      <c r="C1795" t="s">
        <v>55</v>
      </c>
      <c r="D1795" t="s">
        <v>658</v>
      </c>
      <c r="E1795" s="2">
        <v>45382</v>
      </c>
      <c r="F1795">
        <v>132</v>
      </c>
    </row>
    <row r="1796" spans="1:6" x14ac:dyDescent="0.35">
      <c r="A1796" t="s">
        <v>648</v>
      </c>
      <c r="B1796" t="s">
        <v>683</v>
      </c>
      <c r="C1796" t="s">
        <v>55</v>
      </c>
      <c r="D1796" t="s">
        <v>563</v>
      </c>
      <c r="E1796" s="2">
        <v>45046</v>
      </c>
      <c r="F1796">
        <v>0</v>
      </c>
    </row>
    <row r="1797" spans="1:6" x14ac:dyDescent="0.35">
      <c r="A1797" t="s">
        <v>648</v>
      </c>
      <c r="B1797" t="s">
        <v>683</v>
      </c>
      <c r="C1797" t="s">
        <v>55</v>
      </c>
      <c r="D1797" t="s">
        <v>563</v>
      </c>
      <c r="E1797" s="2">
        <v>45077</v>
      </c>
      <c r="F1797">
        <v>0</v>
      </c>
    </row>
    <row r="1798" spans="1:6" x14ac:dyDescent="0.35">
      <c r="A1798" t="s">
        <v>648</v>
      </c>
      <c r="B1798" t="s">
        <v>683</v>
      </c>
      <c r="C1798" t="s">
        <v>55</v>
      </c>
      <c r="D1798" t="s">
        <v>563</v>
      </c>
      <c r="E1798" s="2">
        <v>45107</v>
      </c>
      <c r="F1798">
        <v>0</v>
      </c>
    </row>
    <row r="1799" spans="1:6" x14ac:dyDescent="0.35">
      <c r="A1799" t="s">
        <v>648</v>
      </c>
      <c r="B1799" t="s">
        <v>683</v>
      </c>
      <c r="C1799" t="s">
        <v>55</v>
      </c>
      <c r="D1799" t="s">
        <v>563</v>
      </c>
      <c r="E1799" s="2">
        <v>45138</v>
      </c>
      <c r="F1799">
        <v>0</v>
      </c>
    </row>
    <row r="1800" spans="1:6" x14ac:dyDescent="0.35">
      <c r="A1800" t="s">
        <v>648</v>
      </c>
      <c r="B1800" t="s">
        <v>683</v>
      </c>
      <c r="C1800" t="s">
        <v>55</v>
      </c>
      <c r="D1800" t="s">
        <v>563</v>
      </c>
      <c r="E1800" s="2">
        <v>45169</v>
      </c>
      <c r="F1800">
        <v>0</v>
      </c>
    </row>
    <row r="1801" spans="1:6" x14ac:dyDescent="0.35">
      <c r="A1801" t="s">
        <v>648</v>
      </c>
      <c r="B1801" t="s">
        <v>683</v>
      </c>
      <c r="C1801" t="s">
        <v>55</v>
      </c>
      <c r="D1801" t="s">
        <v>563</v>
      </c>
      <c r="E1801" s="2">
        <v>45199</v>
      </c>
      <c r="F1801">
        <v>2559</v>
      </c>
    </row>
    <row r="1802" spans="1:6" x14ac:dyDescent="0.35">
      <c r="A1802" t="s">
        <v>648</v>
      </c>
      <c r="B1802" t="s">
        <v>683</v>
      </c>
      <c r="C1802" t="s">
        <v>55</v>
      </c>
      <c r="D1802" t="s">
        <v>563</v>
      </c>
      <c r="E1802" s="2">
        <v>45230</v>
      </c>
      <c r="F1802">
        <v>5671</v>
      </c>
    </row>
    <row r="1803" spans="1:6" x14ac:dyDescent="0.35">
      <c r="A1803" t="s">
        <v>648</v>
      </c>
      <c r="B1803" t="s">
        <v>683</v>
      </c>
      <c r="C1803" t="s">
        <v>55</v>
      </c>
      <c r="D1803" t="s">
        <v>563</v>
      </c>
      <c r="E1803" s="2">
        <v>45260</v>
      </c>
      <c r="F1803">
        <v>6025</v>
      </c>
    </row>
    <row r="1804" spans="1:6" x14ac:dyDescent="0.35">
      <c r="A1804" t="s">
        <v>648</v>
      </c>
      <c r="B1804" t="s">
        <v>683</v>
      </c>
      <c r="C1804" t="s">
        <v>55</v>
      </c>
      <c r="D1804" t="s">
        <v>563</v>
      </c>
      <c r="E1804" s="2">
        <v>45291</v>
      </c>
      <c r="F1804">
        <v>6069</v>
      </c>
    </row>
    <row r="1805" spans="1:6" x14ac:dyDescent="0.35">
      <c r="A1805" t="s">
        <v>648</v>
      </c>
      <c r="B1805" t="s">
        <v>683</v>
      </c>
      <c r="C1805" t="s">
        <v>55</v>
      </c>
      <c r="D1805" t="s">
        <v>563</v>
      </c>
      <c r="E1805" s="2">
        <v>45322</v>
      </c>
      <c r="F1805">
        <v>6129</v>
      </c>
    </row>
    <row r="1806" spans="1:6" x14ac:dyDescent="0.35">
      <c r="A1806" t="s">
        <v>648</v>
      </c>
      <c r="B1806" t="s">
        <v>683</v>
      </c>
      <c r="C1806" t="s">
        <v>55</v>
      </c>
      <c r="D1806" t="s">
        <v>563</v>
      </c>
      <c r="E1806" s="2">
        <v>45351</v>
      </c>
      <c r="F1806">
        <v>6171</v>
      </c>
    </row>
    <row r="1807" spans="1:6" x14ac:dyDescent="0.35">
      <c r="A1807" t="s">
        <v>648</v>
      </c>
      <c r="B1807" t="s">
        <v>683</v>
      </c>
      <c r="C1807" t="s">
        <v>55</v>
      </c>
      <c r="D1807" t="s">
        <v>563</v>
      </c>
      <c r="E1807" s="2">
        <v>45382</v>
      </c>
      <c r="F1807">
        <v>6252</v>
      </c>
    </row>
    <row r="1808" spans="1:6" x14ac:dyDescent="0.35">
      <c r="A1808" t="s">
        <v>648</v>
      </c>
      <c r="B1808" t="s">
        <v>683</v>
      </c>
      <c r="C1808" t="s">
        <v>55</v>
      </c>
      <c r="D1808" t="s">
        <v>661</v>
      </c>
      <c r="E1808" s="2">
        <v>45046</v>
      </c>
      <c r="F1808">
        <v>14</v>
      </c>
    </row>
    <row r="1809" spans="1:6" x14ac:dyDescent="0.35">
      <c r="A1809" t="s">
        <v>648</v>
      </c>
      <c r="B1809" t="s">
        <v>683</v>
      </c>
      <c r="C1809" t="s">
        <v>55</v>
      </c>
      <c r="D1809" t="s">
        <v>661</v>
      </c>
      <c r="E1809" s="2">
        <v>45077</v>
      </c>
      <c r="F1809">
        <v>15</v>
      </c>
    </row>
    <row r="1810" spans="1:6" x14ac:dyDescent="0.35">
      <c r="A1810" t="s">
        <v>648</v>
      </c>
      <c r="B1810" t="s">
        <v>683</v>
      </c>
      <c r="C1810" t="s">
        <v>55</v>
      </c>
      <c r="D1810" t="s">
        <v>661</v>
      </c>
      <c r="E1810" s="2">
        <v>45107</v>
      </c>
      <c r="F1810">
        <v>14</v>
      </c>
    </row>
    <row r="1811" spans="1:6" x14ac:dyDescent="0.35">
      <c r="A1811" t="s">
        <v>648</v>
      </c>
      <c r="B1811" t="s">
        <v>683</v>
      </c>
      <c r="C1811" t="s">
        <v>55</v>
      </c>
      <c r="D1811" t="s">
        <v>661</v>
      </c>
      <c r="E1811" s="2">
        <v>45138</v>
      </c>
      <c r="F1811">
        <v>12</v>
      </c>
    </row>
    <row r="1812" spans="1:6" x14ac:dyDescent="0.35">
      <c r="A1812" t="s">
        <v>648</v>
      </c>
      <c r="B1812" t="s">
        <v>683</v>
      </c>
      <c r="C1812" t="s">
        <v>55</v>
      </c>
      <c r="D1812" t="s">
        <v>661</v>
      </c>
      <c r="E1812" s="2">
        <v>45169</v>
      </c>
      <c r="F1812">
        <v>14</v>
      </c>
    </row>
    <row r="1813" spans="1:6" x14ac:dyDescent="0.35">
      <c r="A1813" t="s">
        <v>648</v>
      </c>
      <c r="B1813" t="s">
        <v>683</v>
      </c>
      <c r="C1813" t="s">
        <v>55</v>
      </c>
      <c r="D1813" t="s">
        <v>661</v>
      </c>
      <c r="E1813" s="2">
        <v>45199</v>
      </c>
      <c r="F1813">
        <v>10</v>
      </c>
    </row>
    <row r="1814" spans="1:6" x14ac:dyDescent="0.35">
      <c r="A1814" t="s">
        <v>648</v>
      </c>
      <c r="B1814" t="s">
        <v>683</v>
      </c>
      <c r="C1814" t="s">
        <v>55</v>
      </c>
      <c r="D1814" t="s">
        <v>661</v>
      </c>
      <c r="E1814" s="2">
        <v>45230</v>
      </c>
      <c r="F1814">
        <v>5</v>
      </c>
    </row>
    <row r="1815" spans="1:6" x14ac:dyDescent="0.35">
      <c r="A1815" t="s">
        <v>648</v>
      </c>
      <c r="B1815" t="s">
        <v>683</v>
      </c>
      <c r="C1815" t="s">
        <v>55</v>
      </c>
      <c r="D1815" t="s">
        <v>661</v>
      </c>
      <c r="E1815" s="2">
        <v>45260</v>
      </c>
      <c r="F1815">
        <v>5</v>
      </c>
    </row>
    <row r="1816" spans="1:6" x14ac:dyDescent="0.35">
      <c r="A1816" t="s">
        <v>648</v>
      </c>
      <c r="B1816" t="s">
        <v>683</v>
      </c>
      <c r="C1816" t="s">
        <v>55</v>
      </c>
      <c r="D1816" t="s">
        <v>661</v>
      </c>
      <c r="E1816" s="2">
        <v>45291</v>
      </c>
      <c r="F1816">
        <v>4</v>
      </c>
    </row>
    <row r="1817" spans="1:6" x14ac:dyDescent="0.35">
      <c r="A1817" t="s">
        <v>648</v>
      </c>
      <c r="B1817" t="s">
        <v>683</v>
      </c>
      <c r="C1817" t="s">
        <v>55</v>
      </c>
      <c r="D1817" t="s">
        <v>661</v>
      </c>
      <c r="E1817" s="2">
        <v>45322</v>
      </c>
      <c r="F1817">
        <v>4</v>
      </c>
    </row>
    <row r="1818" spans="1:6" x14ac:dyDescent="0.35">
      <c r="A1818" t="s">
        <v>648</v>
      </c>
      <c r="B1818" t="s">
        <v>683</v>
      </c>
      <c r="C1818" t="s">
        <v>55</v>
      </c>
      <c r="D1818" t="s">
        <v>661</v>
      </c>
      <c r="E1818" s="2">
        <v>45351</v>
      </c>
      <c r="F1818">
        <v>4</v>
      </c>
    </row>
    <row r="1819" spans="1:6" x14ac:dyDescent="0.35">
      <c r="A1819" t="s">
        <v>648</v>
      </c>
      <c r="B1819" t="s">
        <v>683</v>
      </c>
      <c r="C1819" t="s">
        <v>55</v>
      </c>
      <c r="D1819" t="s">
        <v>661</v>
      </c>
      <c r="E1819" s="2">
        <v>45382</v>
      </c>
      <c r="F1819">
        <v>4</v>
      </c>
    </row>
    <row r="1820" spans="1:6" x14ac:dyDescent="0.35">
      <c r="A1820" t="s">
        <v>648</v>
      </c>
      <c r="B1820" t="s">
        <v>684</v>
      </c>
      <c r="C1820" t="s">
        <v>55</v>
      </c>
      <c r="D1820" t="s">
        <v>564</v>
      </c>
      <c r="E1820" s="2">
        <v>45046</v>
      </c>
      <c r="F1820">
        <v>5065</v>
      </c>
    </row>
    <row r="1821" spans="1:6" x14ac:dyDescent="0.35">
      <c r="A1821" t="s">
        <v>648</v>
      </c>
      <c r="B1821" t="s">
        <v>684</v>
      </c>
      <c r="C1821" t="s">
        <v>55</v>
      </c>
      <c r="D1821" t="s">
        <v>564</v>
      </c>
      <c r="E1821" s="2">
        <v>45077</v>
      </c>
      <c r="F1821">
        <v>5096</v>
      </c>
    </row>
    <row r="1822" spans="1:6" x14ac:dyDescent="0.35">
      <c r="A1822" t="s">
        <v>648</v>
      </c>
      <c r="B1822" t="s">
        <v>684</v>
      </c>
      <c r="C1822" t="s">
        <v>55</v>
      </c>
      <c r="D1822" t="s">
        <v>564</v>
      </c>
      <c r="E1822" s="2">
        <v>45107</v>
      </c>
      <c r="F1822">
        <v>5141</v>
      </c>
    </row>
    <row r="1823" spans="1:6" x14ac:dyDescent="0.35">
      <c r="A1823" t="s">
        <v>648</v>
      </c>
      <c r="B1823" t="s">
        <v>684</v>
      </c>
      <c r="C1823" t="s">
        <v>55</v>
      </c>
      <c r="D1823" t="s">
        <v>564</v>
      </c>
      <c r="E1823" s="2">
        <v>45138</v>
      </c>
      <c r="F1823">
        <v>5232</v>
      </c>
    </row>
    <row r="1824" spans="1:6" x14ac:dyDescent="0.35">
      <c r="A1824" t="s">
        <v>648</v>
      </c>
      <c r="B1824" t="s">
        <v>684</v>
      </c>
      <c r="C1824" t="s">
        <v>55</v>
      </c>
      <c r="D1824" t="s">
        <v>564</v>
      </c>
      <c r="E1824" s="2">
        <v>45169</v>
      </c>
      <c r="F1824">
        <v>5277</v>
      </c>
    </row>
    <row r="1825" spans="1:6" x14ac:dyDescent="0.35">
      <c r="A1825" t="s">
        <v>648</v>
      </c>
      <c r="B1825" t="s">
        <v>684</v>
      </c>
      <c r="C1825" t="s">
        <v>55</v>
      </c>
      <c r="D1825" t="s">
        <v>564</v>
      </c>
      <c r="E1825" s="2">
        <v>45199</v>
      </c>
      <c r="F1825">
        <v>5137</v>
      </c>
    </row>
    <row r="1826" spans="1:6" x14ac:dyDescent="0.35">
      <c r="A1826" t="s">
        <v>648</v>
      </c>
      <c r="B1826" t="s">
        <v>684</v>
      </c>
      <c r="C1826" t="s">
        <v>55</v>
      </c>
      <c r="D1826" t="s">
        <v>564</v>
      </c>
      <c r="E1826" s="2">
        <v>45230</v>
      </c>
      <c r="F1826">
        <v>5028</v>
      </c>
    </row>
    <row r="1827" spans="1:6" x14ac:dyDescent="0.35">
      <c r="A1827" t="s">
        <v>648</v>
      </c>
      <c r="B1827" t="s">
        <v>684</v>
      </c>
      <c r="C1827" t="s">
        <v>55</v>
      </c>
      <c r="D1827" t="s">
        <v>564</v>
      </c>
      <c r="E1827" s="2">
        <v>45260</v>
      </c>
      <c r="F1827">
        <v>4496</v>
      </c>
    </row>
    <row r="1828" spans="1:6" x14ac:dyDescent="0.35">
      <c r="A1828" t="s">
        <v>648</v>
      </c>
      <c r="B1828" t="s">
        <v>684</v>
      </c>
      <c r="C1828" t="s">
        <v>55</v>
      </c>
      <c r="D1828" t="s">
        <v>564</v>
      </c>
      <c r="E1828" s="2">
        <v>45291</v>
      </c>
      <c r="F1828">
        <v>4459</v>
      </c>
    </row>
    <row r="1829" spans="1:6" x14ac:dyDescent="0.35">
      <c r="A1829" t="s">
        <v>648</v>
      </c>
      <c r="B1829" t="s">
        <v>684</v>
      </c>
      <c r="C1829" t="s">
        <v>55</v>
      </c>
      <c r="D1829" t="s">
        <v>564</v>
      </c>
      <c r="E1829" s="2">
        <v>45322</v>
      </c>
      <c r="F1829">
        <v>4470</v>
      </c>
    </row>
    <row r="1830" spans="1:6" x14ac:dyDescent="0.35">
      <c r="A1830" t="s">
        <v>648</v>
      </c>
      <c r="B1830" t="s">
        <v>684</v>
      </c>
      <c r="C1830" t="s">
        <v>55</v>
      </c>
      <c r="D1830" t="s">
        <v>564</v>
      </c>
      <c r="E1830" s="2">
        <v>45351</v>
      </c>
      <c r="F1830">
        <v>4465</v>
      </c>
    </row>
    <row r="1831" spans="1:6" x14ac:dyDescent="0.35">
      <c r="A1831" t="s">
        <v>648</v>
      </c>
      <c r="B1831" t="s">
        <v>684</v>
      </c>
      <c r="C1831" t="s">
        <v>55</v>
      </c>
      <c r="D1831" t="s">
        <v>564</v>
      </c>
      <c r="E1831" s="2">
        <v>45382</v>
      </c>
      <c r="F1831">
        <v>4458</v>
      </c>
    </row>
    <row r="1832" spans="1:6" x14ac:dyDescent="0.35">
      <c r="A1832" t="s">
        <v>648</v>
      </c>
      <c r="B1832" t="s">
        <v>684</v>
      </c>
      <c r="C1832" t="s">
        <v>55</v>
      </c>
      <c r="D1832" t="s">
        <v>655</v>
      </c>
      <c r="E1832" s="2">
        <v>45046</v>
      </c>
      <c r="F1832">
        <v>4</v>
      </c>
    </row>
    <row r="1833" spans="1:6" x14ac:dyDescent="0.35">
      <c r="A1833" t="s">
        <v>648</v>
      </c>
      <c r="B1833" t="s">
        <v>684</v>
      </c>
      <c r="C1833" t="s">
        <v>55</v>
      </c>
      <c r="D1833" t="s">
        <v>655</v>
      </c>
      <c r="E1833" s="2">
        <v>45077</v>
      </c>
      <c r="F1833">
        <v>4</v>
      </c>
    </row>
    <row r="1834" spans="1:6" x14ac:dyDescent="0.35">
      <c r="A1834" t="s">
        <v>648</v>
      </c>
      <c r="B1834" t="s">
        <v>684</v>
      </c>
      <c r="C1834" t="s">
        <v>55</v>
      </c>
      <c r="D1834" t="s">
        <v>655</v>
      </c>
      <c r="E1834" s="2">
        <v>45107</v>
      </c>
      <c r="F1834">
        <v>4</v>
      </c>
    </row>
    <row r="1835" spans="1:6" x14ac:dyDescent="0.35">
      <c r="A1835" t="s">
        <v>648</v>
      </c>
      <c r="B1835" t="s">
        <v>684</v>
      </c>
      <c r="C1835" t="s">
        <v>55</v>
      </c>
      <c r="D1835" t="s">
        <v>655</v>
      </c>
      <c r="E1835" s="2">
        <v>45138</v>
      </c>
      <c r="F1835">
        <v>9</v>
      </c>
    </row>
    <row r="1836" spans="1:6" x14ac:dyDescent="0.35">
      <c r="A1836" t="s">
        <v>648</v>
      </c>
      <c r="B1836" t="s">
        <v>684</v>
      </c>
      <c r="C1836" t="s">
        <v>55</v>
      </c>
      <c r="D1836" t="s">
        <v>655</v>
      </c>
      <c r="E1836" s="2">
        <v>45169</v>
      </c>
      <c r="F1836">
        <v>14</v>
      </c>
    </row>
    <row r="1837" spans="1:6" x14ac:dyDescent="0.35">
      <c r="A1837" t="s">
        <v>648</v>
      </c>
      <c r="B1837" t="s">
        <v>684</v>
      </c>
      <c r="C1837" t="s">
        <v>55</v>
      </c>
      <c r="D1837" t="s">
        <v>655</v>
      </c>
      <c r="E1837" s="2">
        <v>45199</v>
      </c>
      <c r="F1837">
        <v>149</v>
      </c>
    </row>
    <row r="1838" spans="1:6" x14ac:dyDescent="0.35">
      <c r="A1838" t="s">
        <v>648</v>
      </c>
      <c r="B1838" t="s">
        <v>684</v>
      </c>
      <c r="C1838" t="s">
        <v>55</v>
      </c>
      <c r="D1838" t="s">
        <v>655</v>
      </c>
      <c r="E1838" s="2">
        <v>45230</v>
      </c>
      <c r="F1838">
        <v>314</v>
      </c>
    </row>
    <row r="1839" spans="1:6" x14ac:dyDescent="0.35">
      <c r="A1839" t="s">
        <v>648</v>
      </c>
      <c r="B1839" t="s">
        <v>684</v>
      </c>
      <c r="C1839" t="s">
        <v>55</v>
      </c>
      <c r="D1839" t="s">
        <v>655</v>
      </c>
      <c r="E1839" s="2">
        <v>45260</v>
      </c>
      <c r="F1839">
        <v>320</v>
      </c>
    </row>
    <row r="1840" spans="1:6" x14ac:dyDescent="0.35">
      <c r="A1840" t="s">
        <v>648</v>
      </c>
      <c r="B1840" t="s">
        <v>684</v>
      </c>
      <c r="C1840" t="s">
        <v>55</v>
      </c>
      <c r="D1840" t="s">
        <v>655</v>
      </c>
      <c r="E1840" s="2">
        <v>45291</v>
      </c>
      <c r="F1840">
        <v>333</v>
      </c>
    </row>
    <row r="1841" spans="1:6" x14ac:dyDescent="0.35">
      <c r="A1841" t="s">
        <v>648</v>
      </c>
      <c r="B1841" t="s">
        <v>684</v>
      </c>
      <c r="C1841" t="s">
        <v>55</v>
      </c>
      <c r="D1841" t="s">
        <v>655</v>
      </c>
      <c r="E1841" s="2">
        <v>45322</v>
      </c>
      <c r="F1841">
        <v>345</v>
      </c>
    </row>
    <row r="1842" spans="1:6" x14ac:dyDescent="0.35">
      <c r="A1842" t="s">
        <v>648</v>
      </c>
      <c r="B1842" t="s">
        <v>684</v>
      </c>
      <c r="C1842" t="s">
        <v>55</v>
      </c>
      <c r="D1842" t="s">
        <v>655</v>
      </c>
      <c r="E1842" s="2">
        <v>45351</v>
      </c>
      <c r="F1842">
        <v>357</v>
      </c>
    </row>
    <row r="1843" spans="1:6" x14ac:dyDescent="0.35">
      <c r="A1843" t="s">
        <v>648</v>
      </c>
      <c r="B1843" t="s">
        <v>684</v>
      </c>
      <c r="C1843" t="s">
        <v>55</v>
      </c>
      <c r="D1843" t="s">
        <v>655</v>
      </c>
      <c r="E1843" s="2">
        <v>45382</v>
      </c>
      <c r="F1843">
        <v>366</v>
      </c>
    </row>
    <row r="1844" spans="1:6" x14ac:dyDescent="0.35">
      <c r="A1844" t="s">
        <v>648</v>
      </c>
      <c r="B1844" t="s">
        <v>684</v>
      </c>
      <c r="C1844" t="s">
        <v>55</v>
      </c>
      <c r="D1844" t="s">
        <v>657</v>
      </c>
      <c r="E1844" s="2">
        <v>45046</v>
      </c>
      <c r="F1844">
        <v>0</v>
      </c>
    </row>
    <row r="1845" spans="1:6" x14ac:dyDescent="0.35">
      <c r="A1845" t="s">
        <v>648</v>
      </c>
      <c r="B1845" t="s">
        <v>684</v>
      </c>
      <c r="C1845" t="s">
        <v>55</v>
      </c>
      <c r="D1845" t="s">
        <v>657</v>
      </c>
      <c r="E1845" s="2">
        <v>45077</v>
      </c>
      <c r="F1845">
        <v>0</v>
      </c>
    </row>
    <row r="1846" spans="1:6" x14ac:dyDescent="0.35">
      <c r="A1846" t="s">
        <v>648</v>
      </c>
      <c r="B1846" t="s">
        <v>684</v>
      </c>
      <c r="C1846" t="s">
        <v>55</v>
      </c>
      <c r="D1846" t="s">
        <v>657</v>
      </c>
      <c r="E1846" s="2">
        <v>45107</v>
      </c>
      <c r="F1846">
        <v>0</v>
      </c>
    </row>
    <row r="1847" spans="1:6" x14ac:dyDescent="0.35">
      <c r="A1847" t="s">
        <v>648</v>
      </c>
      <c r="B1847" t="s">
        <v>684</v>
      </c>
      <c r="C1847" t="s">
        <v>55</v>
      </c>
      <c r="D1847" t="s">
        <v>657</v>
      </c>
      <c r="E1847" s="2">
        <v>45138</v>
      </c>
      <c r="F1847">
        <v>0</v>
      </c>
    </row>
    <row r="1848" spans="1:6" x14ac:dyDescent="0.35">
      <c r="A1848" t="s">
        <v>648</v>
      </c>
      <c r="B1848" t="s">
        <v>684</v>
      </c>
      <c r="C1848" t="s">
        <v>55</v>
      </c>
      <c r="D1848" t="s">
        <v>657</v>
      </c>
      <c r="E1848" s="2">
        <v>45169</v>
      </c>
      <c r="F1848">
        <v>0</v>
      </c>
    </row>
    <row r="1849" spans="1:6" x14ac:dyDescent="0.35">
      <c r="A1849" t="s">
        <v>648</v>
      </c>
      <c r="B1849" t="s">
        <v>684</v>
      </c>
      <c r="C1849" t="s">
        <v>55</v>
      </c>
      <c r="D1849" t="s">
        <v>657</v>
      </c>
      <c r="E1849" s="2">
        <v>45199</v>
      </c>
      <c r="F1849">
        <v>1</v>
      </c>
    </row>
    <row r="1850" spans="1:6" x14ac:dyDescent="0.35">
      <c r="A1850" t="s">
        <v>648</v>
      </c>
      <c r="B1850" t="s">
        <v>684</v>
      </c>
      <c r="C1850" t="s">
        <v>55</v>
      </c>
      <c r="D1850" t="s">
        <v>657</v>
      </c>
      <c r="E1850" s="2">
        <v>45230</v>
      </c>
      <c r="F1850">
        <v>1</v>
      </c>
    </row>
    <row r="1851" spans="1:6" x14ac:dyDescent="0.35">
      <c r="A1851" t="s">
        <v>648</v>
      </c>
      <c r="B1851" t="s">
        <v>684</v>
      </c>
      <c r="C1851" t="s">
        <v>55</v>
      </c>
      <c r="D1851" t="s">
        <v>657</v>
      </c>
      <c r="E1851" s="2">
        <v>45260</v>
      </c>
      <c r="F1851">
        <v>1</v>
      </c>
    </row>
    <row r="1852" spans="1:6" x14ac:dyDescent="0.35">
      <c r="A1852" t="s">
        <v>648</v>
      </c>
      <c r="B1852" t="s">
        <v>684</v>
      </c>
      <c r="C1852" t="s">
        <v>55</v>
      </c>
      <c r="D1852" t="s">
        <v>657</v>
      </c>
      <c r="E1852" s="2">
        <v>45291</v>
      </c>
      <c r="F1852">
        <v>1</v>
      </c>
    </row>
    <row r="1853" spans="1:6" x14ac:dyDescent="0.35">
      <c r="A1853" t="s">
        <v>648</v>
      </c>
      <c r="B1853" t="s">
        <v>684</v>
      </c>
      <c r="C1853" t="s">
        <v>55</v>
      </c>
      <c r="D1853" t="s">
        <v>657</v>
      </c>
      <c r="E1853" s="2">
        <v>45322</v>
      </c>
      <c r="F1853">
        <v>2</v>
      </c>
    </row>
    <row r="1854" spans="1:6" x14ac:dyDescent="0.35">
      <c r="A1854" t="s">
        <v>648</v>
      </c>
      <c r="B1854" t="s">
        <v>684</v>
      </c>
      <c r="C1854" t="s">
        <v>55</v>
      </c>
      <c r="D1854" t="s">
        <v>657</v>
      </c>
      <c r="E1854" s="2">
        <v>45351</v>
      </c>
      <c r="F1854">
        <v>2</v>
      </c>
    </row>
    <row r="1855" spans="1:6" x14ac:dyDescent="0.35">
      <c r="A1855" t="s">
        <v>648</v>
      </c>
      <c r="B1855" t="s">
        <v>684</v>
      </c>
      <c r="C1855" t="s">
        <v>55</v>
      </c>
      <c r="D1855" t="s">
        <v>657</v>
      </c>
      <c r="E1855" s="2">
        <v>45382</v>
      </c>
      <c r="F1855">
        <v>2</v>
      </c>
    </row>
    <row r="1856" spans="1:6" x14ac:dyDescent="0.35">
      <c r="A1856" t="s">
        <v>648</v>
      </c>
      <c r="B1856" t="s">
        <v>684</v>
      </c>
      <c r="C1856" t="s">
        <v>55</v>
      </c>
      <c r="D1856" t="s">
        <v>658</v>
      </c>
      <c r="E1856" s="2">
        <v>45046</v>
      </c>
      <c r="F1856">
        <v>0</v>
      </c>
    </row>
    <row r="1857" spans="1:6" x14ac:dyDescent="0.35">
      <c r="A1857" t="s">
        <v>648</v>
      </c>
      <c r="B1857" t="s">
        <v>684</v>
      </c>
      <c r="C1857" t="s">
        <v>55</v>
      </c>
      <c r="D1857" t="s">
        <v>658</v>
      </c>
      <c r="E1857" s="2">
        <v>45077</v>
      </c>
      <c r="F1857">
        <v>0</v>
      </c>
    </row>
    <row r="1858" spans="1:6" x14ac:dyDescent="0.35">
      <c r="A1858" t="s">
        <v>648</v>
      </c>
      <c r="B1858" t="s">
        <v>684</v>
      </c>
      <c r="C1858" t="s">
        <v>55</v>
      </c>
      <c r="D1858" t="s">
        <v>658</v>
      </c>
      <c r="E1858" s="2">
        <v>45107</v>
      </c>
      <c r="F1858">
        <v>0</v>
      </c>
    </row>
    <row r="1859" spans="1:6" x14ac:dyDescent="0.35">
      <c r="A1859" t="s">
        <v>648</v>
      </c>
      <c r="B1859" t="s">
        <v>684</v>
      </c>
      <c r="C1859" t="s">
        <v>55</v>
      </c>
      <c r="D1859" t="s">
        <v>658</v>
      </c>
      <c r="E1859" s="2">
        <v>45138</v>
      </c>
      <c r="F1859">
        <v>0</v>
      </c>
    </row>
    <row r="1860" spans="1:6" x14ac:dyDescent="0.35">
      <c r="A1860" t="s">
        <v>648</v>
      </c>
      <c r="B1860" t="s">
        <v>684</v>
      </c>
      <c r="C1860" t="s">
        <v>55</v>
      </c>
      <c r="D1860" t="s">
        <v>658</v>
      </c>
      <c r="E1860" s="2">
        <v>45169</v>
      </c>
      <c r="F1860">
        <v>0</v>
      </c>
    </row>
    <row r="1861" spans="1:6" x14ac:dyDescent="0.35">
      <c r="A1861" t="s">
        <v>648</v>
      </c>
      <c r="B1861" t="s">
        <v>684</v>
      </c>
      <c r="C1861" t="s">
        <v>55</v>
      </c>
      <c r="D1861" t="s">
        <v>658</v>
      </c>
      <c r="E1861" s="2">
        <v>45199</v>
      </c>
      <c r="F1861">
        <v>62</v>
      </c>
    </row>
    <row r="1862" spans="1:6" x14ac:dyDescent="0.35">
      <c r="A1862" t="s">
        <v>648</v>
      </c>
      <c r="B1862" t="s">
        <v>684</v>
      </c>
      <c r="C1862" t="s">
        <v>55</v>
      </c>
      <c r="D1862" t="s">
        <v>658</v>
      </c>
      <c r="E1862" s="2">
        <v>45230</v>
      </c>
      <c r="F1862">
        <v>101</v>
      </c>
    </row>
    <row r="1863" spans="1:6" x14ac:dyDescent="0.35">
      <c r="A1863" t="s">
        <v>648</v>
      </c>
      <c r="B1863" t="s">
        <v>684</v>
      </c>
      <c r="C1863" t="s">
        <v>55</v>
      </c>
      <c r="D1863" t="s">
        <v>658</v>
      </c>
      <c r="E1863" s="2">
        <v>45260</v>
      </c>
      <c r="F1863">
        <v>116</v>
      </c>
    </row>
    <row r="1864" spans="1:6" x14ac:dyDescent="0.35">
      <c r="A1864" t="s">
        <v>648</v>
      </c>
      <c r="B1864" t="s">
        <v>684</v>
      </c>
      <c r="C1864" t="s">
        <v>55</v>
      </c>
      <c r="D1864" t="s">
        <v>658</v>
      </c>
      <c r="E1864" s="2">
        <v>45291</v>
      </c>
      <c r="F1864">
        <v>127</v>
      </c>
    </row>
    <row r="1865" spans="1:6" x14ac:dyDescent="0.35">
      <c r="A1865" t="s">
        <v>648</v>
      </c>
      <c r="B1865" t="s">
        <v>684</v>
      </c>
      <c r="C1865" t="s">
        <v>55</v>
      </c>
      <c r="D1865" t="s">
        <v>658</v>
      </c>
      <c r="E1865" s="2">
        <v>45322</v>
      </c>
      <c r="F1865">
        <v>150</v>
      </c>
    </row>
    <row r="1866" spans="1:6" x14ac:dyDescent="0.35">
      <c r="A1866" t="s">
        <v>648</v>
      </c>
      <c r="B1866" t="s">
        <v>684</v>
      </c>
      <c r="C1866" t="s">
        <v>55</v>
      </c>
      <c r="D1866" t="s">
        <v>658</v>
      </c>
      <c r="E1866" s="2">
        <v>45351</v>
      </c>
      <c r="F1866">
        <v>178</v>
      </c>
    </row>
    <row r="1867" spans="1:6" x14ac:dyDescent="0.35">
      <c r="A1867" t="s">
        <v>648</v>
      </c>
      <c r="B1867" t="s">
        <v>684</v>
      </c>
      <c r="C1867" t="s">
        <v>55</v>
      </c>
      <c r="D1867" t="s">
        <v>658</v>
      </c>
      <c r="E1867" s="2">
        <v>45382</v>
      </c>
      <c r="F1867">
        <v>193</v>
      </c>
    </row>
    <row r="1868" spans="1:6" x14ac:dyDescent="0.35">
      <c r="A1868" t="s">
        <v>648</v>
      </c>
      <c r="B1868" t="s">
        <v>684</v>
      </c>
      <c r="C1868" t="s">
        <v>55</v>
      </c>
      <c r="D1868" t="s">
        <v>563</v>
      </c>
      <c r="E1868" s="2">
        <v>45046</v>
      </c>
      <c r="F1868">
        <v>0</v>
      </c>
    </row>
    <row r="1869" spans="1:6" x14ac:dyDescent="0.35">
      <c r="A1869" t="s">
        <v>648</v>
      </c>
      <c r="B1869" t="s">
        <v>684</v>
      </c>
      <c r="C1869" t="s">
        <v>55</v>
      </c>
      <c r="D1869" t="s">
        <v>563</v>
      </c>
      <c r="E1869" s="2">
        <v>45077</v>
      </c>
      <c r="F1869">
        <v>0</v>
      </c>
    </row>
    <row r="1870" spans="1:6" x14ac:dyDescent="0.35">
      <c r="A1870" t="s">
        <v>648</v>
      </c>
      <c r="B1870" t="s">
        <v>684</v>
      </c>
      <c r="C1870" t="s">
        <v>55</v>
      </c>
      <c r="D1870" t="s">
        <v>563</v>
      </c>
      <c r="E1870" s="2">
        <v>45107</v>
      </c>
      <c r="F1870">
        <v>0</v>
      </c>
    </row>
    <row r="1871" spans="1:6" x14ac:dyDescent="0.35">
      <c r="A1871" t="s">
        <v>648</v>
      </c>
      <c r="B1871" t="s">
        <v>684</v>
      </c>
      <c r="C1871" t="s">
        <v>55</v>
      </c>
      <c r="D1871" t="s">
        <v>563</v>
      </c>
      <c r="E1871" s="2">
        <v>45138</v>
      </c>
      <c r="F1871">
        <v>0</v>
      </c>
    </row>
    <row r="1872" spans="1:6" x14ac:dyDescent="0.35">
      <c r="A1872" t="s">
        <v>648</v>
      </c>
      <c r="B1872" t="s">
        <v>684</v>
      </c>
      <c r="C1872" t="s">
        <v>55</v>
      </c>
      <c r="D1872" t="s">
        <v>563</v>
      </c>
      <c r="E1872" s="2">
        <v>45169</v>
      </c>
      <c r="F1872">
        <v>0</v>
      </c>
    </row>
    <row r="1873" spans="1:6" x14ac:dyDescent="0.35">
      <c r="A1873" t="s">
        <v>648</v>
      </c>
      <c r="B1873" t="s">
        <v>684</v>
      </c>
      <c r="C1873" t="s">
        <v>55</v>
      </c>
      <c r="D1873" t="s">
        <v>563</v>
      </c>
      <c r="E1873" s="2">
        <v>45199</v>
      </c>
      <c r="F1873">
        <v>1445</v>
      </c>
    </row>
    <row r="1874" spans="1:6" x14ac:dyDescent="0.35">
      <c r="A1874" t="s">
        <v>648</v>
      </c>
      <c r="B1874" t="s">
        <v>684</v>
      </c>
      <c r="C1874" t="s">
        <v>55</v>
      </c>
      <c r="D1874" t="s">
        <v>563</v>
      </c>
      <c r="E1874" s="2">
        <v>45230</v>
      </c>
      <c r="F1874">
        <v>3980</v>
      </c>
    </row>
    <row r="1875" spans="1:6" x14ac:dyDescent="0.35">
      <c r="A1875" t="s">
        <v>648</v>
      </c>
      <c r="B1875" t="s">
        <v>684</v>
      </c>
      <c r="C1875" t="s">
        <v>55</v>
      </c>
      <c r="D1875" t="s">
        <v>563</v>
      </c>
      <c r="E1875" s="2">
        <v>45260</v>
      </c>
      <c r="F1875">
        <v>3789</v>
      </c>
    </row>
    <row r="1876" spans="1:6" x14ac:dyDescent="0.35">
      <c r="A1876" t="s">
        <v>648</v>
      </c>
      <c r="B1876" t="s">
        <v>684</v>
      </c>
      <c r="C1876" t="s">
        <v>55</v>
      </c>
      <c r="D1876" t="s">
        <v>563</v>
      </c>
      <c r="E1876" s="2">
        <v>45291</v>
      </c>
      <c r="F1876">
        <v>3821</v>
      </c>
    </row>
    <row r="1877" spans="1:6" x14ac:dyDescent="0.35">
      <c r="A1877" t="s">
        <v>648</v>
      </c>
      <c r="B1877" t="s">
        <v>684</v>
      </c>
      <c r="C1877" t="s">
        <v>55</v>
      </c>
      <c r="D1877" t="s">
        <v>563</v>
      </c>
      <c r="E1877" s="2">
        <v>45322</v>
      </c>
      <c r="F1877">
        <v>3851</v>
      </c>
    </row>
    <row r="1878" spans="1:6" x14ac:dyDescent="0.35">
      <c r="A1878" t="s">
        <v>648</v>
      </c>
      <c r="B1878" t="s">
        <v>684</v>
      </c>
      <c r="C1878" t="s">
        <v>55</v>
      </c>
      <c r="D1878" t="s">
        <v>563</v>
      </c>
      <c r="E1878" s="2">
        <v>45351</v>
      </c>
      <c r="F1878">
        <v>3845</v>
      </c>
    </row>
    <row r="1879" spans="1:6" x14ac:dyDescent="0.35">
      <c r="A1879" t="s">
        <v>648</v>
      </c>
      <c r="B1879" t="s">
        <v>684</v>
      </c>
      <c r="C1879" t="s">
        <v>55</v>
      </c>
      <c r="D1879" t="s">
        <v>563</v>
      </c>
      <c r="E1879" s="2">
        <v>45382</v>
      </c>
      <c r="F1879">
        <v>3860</v>
      </c>
    </row>
    <row r="1880" spans="1:6" x14ac:dyDescent="0.35">
      <c r="A1880" t="s">
        <v>648</v>
      </c>
      <c r="B1880" t="s">
        <v>684</v>
      </c>
      <c r="C1880" t="s">
        <v>55</v>
      </c>
      <c r="D1880" t="s">
        <v>661</v>
      </c>
      <c r="E1880" s="2">
        <v>45046</v>
      </c>
      <c r="F1880">
        <v>17</v>
      </c>
    </row>
    <row r="1881" spans="1:6" x14ac:dyDescent="0.35">
      <c r="A1881" t="s">
        <v>648</v>
      </c>
      <c r="B1881" t="s">
        <v>684</v>
      </c>
      <c r="C1881" t="s">
        <v>55</v>
      </c>
      <c r="D1881" t="s">
        <v>661</v>
      </c>
      <c r="E1881" s="2">
        <v>45077</v>
      </c>
      <c r="F1881">
        <v>18</v>
      </c>
    </row>
    <row r="1882" spans="1:6" x14ac:dyDescent="0.35">
      <c r="A1882" t="s">
        <v>648</v>
      </c>
      <c r="B1882" t="s">
        <v>684</v>
      </c>
      <c r="C1882" t="s">
        <v>55</v>
      </c>
      <c r="D1882" t="s">
        <v>661</v>
      </c>
      <c r="E1882" s="2">
        <v>45107</v>
      </c>
      <c r="F1882">
        <v>17</v>
      </c>
    </row>
    <row r="1883" spans="1:6" x14ac:dyDescent="0.35">
      <c r="A1883" t="s">
        <v>648</v>
      </c>
      <c r="B1883" t="s">
        <v>684</v>
      </c>
      <c r="C1883" t="s">
        <v>55</v>
      </c>
      <c r="D1883" t="s">
        <v>661</v>
      </c>
      <c r="E1883" s="2">
        <v>45138</v>
      </c>
      <c r="F1883">
        <v>17</v>
      </c>
    </row>
    <row r="1884" spans="1:6" x14ac:dyDescent="0.35">
      <c r="A1884" t="s">
        <v>648</v>
      </c>
      <c r="B1884" t="s">
        <v>684</v>
      </c>
      <c r="C1884" t="s">
        <v>55</v>
      </c>
      <c r="D1884" t="s">
        <v>661</v>
      </c>
      <c r="E1884" s="2">
        <v>45169</v>
      </c>
      <c r="F1884">
        <v>15</v>
      </c>
    </row>
    <row r="1885" spans="1:6" x14ac:dyDescent="0.35">
      <c r="A1885" t="s">
        <v>648</v>
      </c>
      <c r="B1885" t="s">
        <v>684</v>
      </c>
      <c r="C1885" t="s">
        <v>55</v>
      </c>
      <c r="D1885" t="s">
        <v>661</v>
      </c>
      <c r="E1885" s="2">
        <v>45199</v>
      </c>
      <c r="F1885">
        <v>15</v>
      </c>
    </row>
    <row r="1886" spans="1:6" x14ac:dyDescent="0.35">
      <c r="A1886" t="s">
        <v>648</v>
      </c>
      <c r="B1886" t="s">
        <v>684</v>
      </c>
      <c r="C1886" t="s">
        <v>55</v>
      </c>
      <c r="D1886" t="s">
        <v>661</v>
      </c>
      <c r="E1886" s="2">
        <v>45230</v>
      </c>
      <c r="F1886">
        <v>11</v>
      </c>
    </row>
    <row r="1887" spans="1:6" x14ac:dyDescent="0.35">
      <c r="A1887" t="s">
        <v>648</v>
      </c>
      <c r="B1887" t="s">
        <v>684</v>
      </c>
      <c r="C1887" t="s">
        <v>55</v>
      </c>
      <c r="D1887" t="s">
        <v>661</v>
      </c>
      <c r="E1887" s="2">
        <v>45260</v>
      </c>
      <c r="F1887">
        <v>10</v>
      </c>
    </row>
    <row r="1888" spans="1:6" x14ac:dyDescent="0.35">
      <c r="A1888" t="s">
        <v>648</v>
      </c>
      <c r="B1888" t="s">
        <v>684</v>
      </c>
      <c r="C1888" t="s">
        <v>55</v>
      </c>
      <c r="D1888" t="s">
        <v>661</v>
      </c>
      <c r="E1888" s="2">
        <v>45291</v>
      </c>
      <c r="F1888">
        <v>11</v>
      </c>
    </row>
    <row r="1889" spans="1:6" x14ac:dyDescent="0.35">
      <c r="A1889" t="s">
        <v>648</v>
      </c>
      <c r="B1889" t="s">
        <v>684</v>
      </c>
      <c r="C1889" t="s">
        <v>55</v>
      </c>
      <c r="D1889" t="s">
        <v>661</v>
      </c>
      <c r="E1889" s="2">
        <v>45322</v>
      </c>
      <c r="F1889">
        <v>11</v>
      </c>
    </row>
    <row r="1890" spans="1:6" x14ac:dyDescent="0.35">
      <c r="A1890" t="s">
        <v>648</v>
      </c>
      <c r="B1890" t="s">
        <v>684</v>
      </c>
      <c r="C1890" t="s">
        <v>55</v>
      </c>
      <c r="D1890" t="s">
        <v>661</v>
      </c>
      <c r="E1890" s="2">
        <v>45351</v>
      </c>
      <c r="F1890">
        <v>10</v>
      </c>
    </row>
    <row r="1891" spans="1:6" x14ac:dyDescent="0.35">
      <c r="A1891" t="s">
        <v>648</v>
      </c>
      <c r="B1891" t="s">
        <v>684</v>
      </c>
      <c r="C1891" t="s">
        <v>55</v>
      </c>
      <c r="D1891" t="s">
        <v>661</v>
      </c>
      <c r="E1891" s="2">
        <v>45382</v>
      </c>
      <c r="F1891">
        <v>10</v>
      </c>
    </row>
    <row r="1892" spans="1:6" x14ac:dyDescent="0.35">
      <c r="A1892" t="s">
        <v>648</v>
      </c>
      <c r="B1892" t="s">
        <v>685</v>
      </c>
      <c r="C1892" t="s">
        <v>55</v>
      </c>
      <c r="D1892" t="s">
        <v>564</v>
      </c>
      <c r="E1892" s="2">
        <v>45046</v>
      </c>
      <c r="F1892">
        <v>5048</v>
      </c>
    </row>
    <row r="1893" spans="1:6" x14ac:dyDescent="0.35">
      <c r="A1893" t="s">
        <v>648</v>
      </c>
      <c r="B1893" t="s">
        <v>685</v>
      </c>
      <c r="C1893" t="s">
        <v>55</v>
      </c>
      <c r="D1893" t="s">
        <v>564</v>
      </c>
      <c r="E1893" s="2">
        <v>45077</v>
      </c>
      <c r="F1893">
        <v>5060</v>
      </c>
    </row>
    <row r="1894" spans="1:6" x14ac:dyDescent="0.35">
      <c r="A1894" t="s">
        <v>648</v>
      </c>
      <c r="B1894" t="s">
        <v>685</v>
      </c>
      <c r="C1894" t="s">
        <v>55</v>
      </c>
      <c r="D1894" t="s">
        <v>564</v>
      </c>
      <c r="E1894" s="2">
        <v>45107</v>
      </c>
      <c r="F1894">
        <v>5118</v>
      </c>
    </row>
    <row r="1895" spans="1:6" x14ac:dyDescent="0.35">
      <c r="A1895" t="s">
        <v>648</v>
      </c>
      <c r="B1895" t="s">
        <v>685</v>
      </c>
      <c r="C1895" t="s">
        <v>55</v>
      </c>
      <c r="D1895" t="s">
        <v>564</v>
      </c>
      <c r="E1895" s="2">
        <v>45138</v>
      </c>
      <c r="F1895">
        <v>5231</v>
      </c>
    </row>
    <row r="1896" spans="1:6" x14ac:dyDescent="0.35">
      <c r="A1896" t="s">
        <v>648</v>
      </c>
      <c r="B1896" t="s">
        <v>685</v>
      </c>
      <c r="C1896" t="s">
        <v>55</v>
      </c>
      <c r="D1896" t="s">
        <v>564</v>
      </c>
      <c r="E1896" s="2">
        <v>45169</v>
      </c>
      <c r="F1896">
        <v>5276</v>
      </c>
    </row>
    <row r="1897" spans="1:6" x14ac:dyDescent="0.35">
      <c r="A1897" t="s">
        <v>648</v>
      </c>
      <c r="B1897" t="s">
        <v>685</v>
      </c>
      <c r="C1897" t="s">
        <v>55</v>
      </c>
      <c r="D1897" t="s">
        <v>564</v>
      </c>
      <c r="E1897" s="2">
        <v>45199</v>
      </c>
      <c r="F1897">
        <v>5171</v>
      </c>
    </row>
    <row r="1898" spans="1:6" x14ac:dyDescent="0.35">
      <c r="A1898" t="s">
        <v>648</v>
      </c>
      <c r="B1898" t="s">
        <v>685</v>
      </c>
      <c r="C1898" t="s">
        <v>55</v>
      </c>
      <c r="D1898" t="s">
        <v>564</v>
      </c>
      <c r="E1898" s="2">
        <v>45230</v>
      </c>
      <c r="F1898">
        <v>5118</v>
      </c>
    </row>
    <row r="1899" spans="1:6" x14ac:dyDescent="0.35">
      <c r="A1899" t="s">
        <v>648</v>
      </c>
      <c r="B1899" t="s">
        <v>685</v>
      </c>
      <c r="C1899" t="s">
        <v>55</v>
      </c>
      <c r="D1899" t="s">
        <v>564</v>
      </c>
      <c r="E1899" s="2">
        <v>45260</v>
      </c>
      <c r="F1899">
        <v>4869</v>
      </c>
    </row>
    <row r="1900" spans="1:6" x14ac:dyDescent="0.35">
      <c r="A1900" t="s">
        <v>648</v>
      </c>
      <c r="B1900" t="s">
        <v>685</v>
      </c>
      <c r="C1900" t="s">
        <v>55</v>
      </c>
      <c r="D1900" t="s">
        <v>564</v>
      </c>
      <c r="E1900" s="2">
        <v>45291</v>
      </c>
      <c r="F1900">
        <v>4826</v>
      </c>
    </row>
    <row r="1901" spans="1:6" x14ac:dyDescent="0.35">
      <c r="A1901" t="s">
        <v>648</v>
      </c>
      <c r="B1901" t="s">
        <v>685</v>
      </c>
      <c r="C1901" t="s">
        <v>55</v>
      </c>
      <c r="D1901" t="s">
        <v>564</v>
      </c>
      <c r="E1901" s="2">
        <v>45322</v>
      </c>
      <c r="F1901">
        <v>4847</v>
      </c>
    </row>
    <row r="1902" spans="1:6" x14ac:dyDescent="0.35">
      <c r="A1902" t="s">
        <v>648</v>
      </c>
      <c r="B1902" t="s">
        <v>685</v>
      </c>
      <c r="C1902" t="s">
        <v>55</v>
      </c>
      <c r="D1902" t="s">
        <v>564</v>
      </c>
      <c r="E1902" s="2">
        <v>45351</v>
      </c>
      <c r="F1902">
        <v>4862</v>
      </c>
    </row>
    <row r="1903" spans="1:6" x14ac:dyDescent="0.35">
      <c r="A1903" t="s">
        <v>648</v>
      </c>
      <c r="B1903" t="s">
        <v>685</v>
      </c>
      <c r="C1903" t="s">
        <v>55</v>
      </c>
      <c r="D1903" t="s">
        <v>564</v>
      </c>
      <c r="E1903" s="2">
        <v>45382</v>
      </c>
      <c r="F1903">
        <v>4850</v>
      </c>
    </row>
    <row r="1904" spans="1:6" x14ac:dyDescent="0.35">
      <c r="A1904" t="s">
        <v>648</v>
      </c>
      <c r="B1904" t="s">
        <v>685</v>
      </c>
      <c r="C1904" t="s">
        <v>55</v>
      </c>
      <c r="D1904" t="s">
        <v>655</v>
      </c>
      <c r="E1904" s="2">
        <v>45046</v>
      </c>
      <c r="F1904">
        <v>0</v>
      </c>
    </row>
    <row r="1905" spans="1:6" x14ac:dyDescent="0.35">
      <c r="A1905" t="s">
        <v>648</v>
      </c>
      <c r="B1905" t="s">
        <v>685</v>
      </c>
      <c r="C1905" t="s">
        <v>55</v>
      </c>
      <c r="D1905" t="s">
        <v>655</v>
      </c>
      <c r="E1905" s="2">
        <v>45077</v>
      </c>
      <c r="F1905">
        <v>0</v>
      </c>
    </row>
    <row r="1906" spans="1:6" x14ac:dyDescent="0.35">
      <c r="A1906" t="s">
        <v>648</v>
      </c>
      <c r="B1906" t="s">
        <v>685</v>
      </c>
      <c r="C1906" t="s">
        <v>55</v>
      </c>
      <c r="D1906" t="s">
        <v>655</v>
      </c>
      <c r="E1906" s="2">
        <v>45107</v>
      </c>
      <c r="F1906">
        <v>1</v>
      </c>
    </row>
    <row r="1907" spans="1:6" x14ac:dyDescent="0.35">
      <c r="A1907" t="s">
        <v>648</v>
      </c>
      <c r="B1907" t="s">
        <v>685</v>
      </c>
      <c r="C1907" t="s">
        <v>55</v>
      </c>
      <c r="D1907" t="s">
        <v>655</v>
      </c>
      <c r="E1907" s="2">
        <v>45138</v>
      </c>
      <c r="F1907">
        <v>1</v>
      </c>
    </row>
    <row r="1908" spans="1:6" x14ac:dyDescent="0.35">
      <c r="A1908" t="s">
        <v>648</v>
      </c>
      <c r="B1908" t="s">
        <v>685</v>
      </c>
      <c r="C1908" t="s">
        <v>55</v>
      </c>
      <c r="D1908" t="s">
        <v>655</v>
      </c>
      <c r="E1908" s="2">
        <v>45169</v>
      </c>
      <c r="F1908">
        <v>1</v>
      </c>
    </row>
    <row r="1909" spans="1:6" x14ac:dyDescent="0.35">
      <c r="A1909" t="s">
        <v>648</v>
      </c>
      <c r="B1909" t="s">
        <v>685</v>
      </c>
      <c r="C1909" t="s">
        <v>55</v>
      </c>
      <c r="D1909" t="s">
        <v>655</v>
      </c>
      <c r="E1909" s="2">
        <v>45199</v>
      </c>
      <c r="F1909">
        <v>51</v>
      </c>
    </row>
    <row r="1910" spans="1:6" x14ac:dyDescent="0.35">
      <c r="A1910" t="s">
        <v>648</v>
      </c>
      <c r="B1910" t="s">
        <v>685</v>
      </c>
      <c r="C1910" t="s">
        <v>55</v>
      </c>
      <c r="D1910" t="s">
        <v>655</v>
      </c>
      <c r="E1910" s="2">
        <v>45230</v>
      </c>
      <c r="F1910">
        <v>186</v>
      </c>
    </row>
    <row r="1911" spans="1:6" x14ac:dyDescent="0.35">
      <c r="A1911" t="s">
        <v>648</v>
      </c>
      <c r="B1911" t="s">
        <v>685</v>
      </c>
      <c r="C1911" t="s">
        <v>55</v>
      </c>
      <c r="D1911" t="s">
        <v>655</v>
      </c>
      <c r="E1911" s="2">
        <v>45260</v>
      </c>
      <c r="F1911">
        <v>205</v>
      </c>
    </row>
    <row r="1912" spans="1:6" x14ac:dyDescent="0.35">
      <c r="A1912" t="s">
        <v>648</v>
      </c>
      <c r="B1912" t="s">
        <v>685</v>
      </c>
      <c r="C1912" t="s">
        <v>55</v>
      </c>
      <c r="D1912" t="s">
        <v>655</v>
      </c>
      <c r="E1912" s="2">
        <v>45291</v>
      </c>
      <c r="F1912">
        <v>205</v>
      </c>
    </row>
    <row r="1913" spans="1:6" x14ac:dyDescent="0.35">
      <c r="A1913" t="s">
        <v>648</v>
      </c>
      <c r="B1913" t="s">
        <v>685</v>
      </c>
      <c r="C1913" t="s">
        <v>55</v>
      </c>
      <c r="D1913" t="s">
        <v>655</v>
      </c>
      <c r="E1913" s="2">
        <v>45322</v>
      </c>
      <c r="F1913">
        <v>209</v>
      </c>
    </row>
    <row r="1914" spans="1:6" x14ac:dyDescent="0.35">
      <c r="A1914" t="s">
        <v>648</v>
      </c>
      <c r="B1914" t="s">
        <v>685</v>
      </c>
      <c r="C1914" t="s">
        <v>55</v>
      </c>
      <c r="D1914" t="s">
        <v>655</v>
      </c>
      <c r="E1914" s="2">
        <v>45351</v>
      </c>
      <c r="F1914">
        <v>219</v>
      </c>
    </row>
    <row r="1915" spans="1:6" x14ac:dyDescent="0.35">
      <c r="A1915" t="s">
        <v>648</v>
      </c>
      <c r="B1915" t="s">
        <v>685</v>
      </c>
      <c r="C1915" t="s">
        <v>55</v>
      </c>
      <c r="D1915" t="s">
        <v>655</v>
      </c>
      <c r="E1915" s="2">
        <v>45382</v>
      </c>
      <c r="F1915">
        <v>241</v>
      </c>
    </row>
    <row r="1916" spans="1:6" x14ac:dyDescent="0.35">
      <c r="A1916" t="s">
        <v>648</v>
      </c>
      <c r="B1916" t="s">
        <v>685</v>
      </c>
      <c r="C1916" t="s">
        <v>55</v>
      </c>
      <c r="D1916" t="s">
        <v>657</v>
      </c>
      <c r="E1916" s="2">
        <v>45046</v>
      </c>
      <c r="F1916">
        <v>0</v>
      </c>
    </row>
    <row r="1917" spans="1:6" x14ac:dyDescent="0.35">
      <c r="A1917" t="s">
        <v>648</v>
      </c>
      <c r="B1917" t="s">
        <v>685</v>
      </c>
      <c r="C1917" t="s">
        <v>55</v>
      </c>
      <c r="D1917" t="s">
        <v>657</v>
      </c>
      <c r="E1917" s="2">
        <v>45077</v>
      </c>
      <c r="F1917">
        <v>0</v>
      </c>
    </row>
    <row r="1918" spans="1:6" x14ac:dyDescent="0.35">
      <c r="A1918" t="s">
        <v>648</v>
      </c>
      <c r="B1918" t="s">
        <v>685</v>
      </c>
      <c r="C1918" t="s">
        <v>55</v>
      </c>
      <c r="D1918" t="s">
        <v>657</v>
      </c>
      <c r="E1918" s="2">
        <v>45107</v>
      </c>
      <c r="F1918">
        <v>0</v>
      </c>
    </row>
    <row r="1919" spans="1:6" x14ac:dyDescent="0.35">
      <c r="A1919" t="s">
        <v>648</v>
      </c>
      <c r="B1919" t="s">
        <v>685</v>
      </c>
      <c r="C1919" t="s">
        <v>55</v>
      </c>
      <c r="D1919" t="s">
        <v>657</v>
      </c>
      <c r="E1919" s="2">
        <v>45138</v>
      </c>
      <c r="F1919">
        <v>0</v>
      </c>
    </row>
    <row r="1920" spans="1:6" x14ac:dyDescent="0.35">
      <c r="A1920" t="s">
        <v>648</v>
      </c>
      <c r="B1920" t="s">
        <v>685</v>
      </c>
      <c r="C1920" t="s">
        <v>55</v>
      </c>
      <c r="D1920" t="s">
        <v>657</v>
      </c>
      <c r="E1920" s="2">
        <v>45169</v>
      </c>
      <c r="F1920">
        <v>0</v>
      </c>
    </row>
    <row r="1921" spans="1:6" x14ac:dyDescent="0.35">
      <c r="A1921" t="s">
        <v>648</v>
      </c>
      <c r="B1921" t="s">
        <v>685</v>
      </c>
      <c r="C1921" t="s">
        <v>55</v>
      </c>
      <c r="D1921" t="s">
        <v>657</v>
      </c>
      <c r="E1921" s="2">
        <v>45199</v>
      </c>
      <c r="F1921">
        <v>1</v>
      </c>
    </row>
    <row r="1922" spans="1:6" x14ac:dyDescent="0.35">
      <c r="A1922" t="s">
        <v>648</v>
      </c>
      <c r="B1922" t="s">
        <v>685</v>
      </c>
      <c r="C1922" t="s">
        <v>55</v>
      </c>
      <c r="D1922" t="s">
        <v>657</v>
      </c>
      <c r="E1922" s="2">
        <v>45230</v>
      </c>
      <c r="F1922">
        <v>1</v>
      </c>
    </row>
    <row r="1923" spans="1:6" x14ac:dyDescent="0.35">
      <c r="A1923" t="s">
        <v>648</v>
      </c>
      <c r="B1923" t="s">
        <v>685</v>
      </c>
      <c r="C1923" t="s">
        <v>55</v>
      </c>
      <c r="D1923" t="s">
        <v>657</v>
      </c>
      <c r="E1923" s="2">
        <v>45260</v>
      </c>
      <c r="F1923">
        <v>1</v>
      </c>
    </row>
    <row r="1924" spans="1:6" x14ac:dyDescent="0.35">
      <c r="A1924" t="s">
        <v>648</v>
      </c>
      <c r="B1924" t="s">
        <v>685</v>
      </c>
      <c r="C1924" t="s">
        <v>55</v>
      </c>
      <c r="D1924" t="s">
        <v>657</v>
      </c>
      <c r="E1924" s="2">
        <v>45291</v>
      </c>
      <c r="F1924">
        <v>0</v>
      </c>
    </row>
    <row r="1925" spans="1:6" x14ac:dyDescent="0.35">
      <c r="A1925" t="s">
        <v>648</v>
      </c>
      <c r="B1925" t="s">
        <v>685</v>
      </c>
      <c r="C1925" t="s">
        <v>55</v>
      </c>
      <c r="D1925" t="s">
        <v>657</v>
      </c>
      <c r="E1925" s="2">
        <v>45322</v>
      </c>
      <c r="F1925">
        <v>0</v>
      </c>
    </row>
    <row r="1926" spans="1:6" x14ac:dyDescent="0.35">
      <c r="A1926" t="s">
        <v>648</v>
      </c>
      <c r="B1926" t="s">
        <v>685</v>
      </c>
      <c r="C1926" t="s">
        <v>55</v>
      </c>
      <c r="D1926" t="s">
        <v>657</v>
      </c>
      <c r="E1926" s="2">
        <v>45351</v>
      </c>
      <c r="F1926">
        <v>0</v>
      </c>
    </row>
    <row r="1927" spans="1:6" x14ac:dyDescent="0.35">
      <c r="A1927" t="s">
        <v>648</v>
      </c>
      <c r="B1927" t="s">
        <v>685</v>
      </c>
      <c r="C1927" t="s">
        <v>55</v>
      </c>
      <c r="D1927" t="s">
        <v>657</v>
      </c>
      <c r="E1927" s="2">
        <v>45382</v>
      </c>
      <c r="F1927">
        <v>1</v>
      </c>
    </row>
    <row r="1928" spans="1:6" x14ac:dyDescent="0.35">
      <c r="A1928" t="s">
        <v>648</v>
      </c>
      <c r="B1928" t="s">
        <v>685</v>
      </c>
      <c r="C1928" t="s">
        <v>55</v>
      </c>
      <c r="D1928" t="s">
        <v>658</v>
      </c>
      <c r="E1928" s="2">
        <v>45046</v>
      </c>
      <c r="F1928">
        <v>0</v>
      </c>
    </row>
    <row r="1929" spans="1:6" x14ac:dyDescent="0.35">
      <c r="A1929" t="s">
        <v>648</v>
      </c>
      <c r="B1929" t="s">
        <v>685</v>
      </c>
      <c r="C1929" t="s">
        <v>55</v>
      </c>
      <c r="D1929" t="s">
        <v>658</v>
      </c>
      <c r="E1929" s="2">
        <v>45077</v>
      </c>
      <c r="F1929">
        <v>0</v>
      </c>
    </row>
    <row r="1930" spans="1:6" x14ac:dyDescent="0.35">
      <c r="A1930" t="s">
        <v>648</v>
      </c>
      <c r="B1930" t="s">
        <v>685</v>
      </c>
      <c r="C1930" t="s">
        <v>55</v>
      </c>
      <c r="D1930" t="s">
        <v>658</v>
      </c>
      <c r="E1930" s="2">
        <v>45107</v>
      </c>
      <c r="F1930">
        <v>0</v>
      </c>
    </row>
    <row r="1931" spans="1:6" x14ac:dyDescent="0.35">
      <c r="A1931" t="s">
        <v>648</v>
      </c>
      <c r="B1931" t="s">
        <v>685</v>
      </c>
      <c r="C1931" t="s">
        <v>55</v>
      </c>
      <c r="D1931" t="s">
        <v>658</v>
      </c>
      <c r="E1931" s="2">
        <v>45138</v>
      </c>
      <c r="F1931">
        <v>0</v>
      </c>
    </row>
    <row r="1932" spans="1:6" x14ac:dyDescent="0.35">
      <c r="A1932" t="s">
        <v>648</v>
      </c>
      <c r="B1932" t="s">
        <v>685</v>
      </c>
      <c r="C1932" t="s">
        <v>55</v>
      </c>
      <c r="D1932" t="s">
        <v>658</v>
      </c>
      <c r="E1932" s="2">
        <v>45169</v>
      </c>
      <c r="F1932">
        <v>0</v>
      </c>
    </row>
    <row r="1933" spans="1:6" x14ac:dyDescent="0.35">
      <c r="A1933" t="s">
        <v>648</v>
      </c>
      <c r="B1933" t="s">
        <v>685</v>
      </c>
      <c r="C1933" t="s">
        <v>55</v>
      </c>
      <c r="D1933" t="s">
        <v>658</v>
      </c>
      <c r="E1933" s="2">
        <v>45199</v>
      </c>
      <c r="F1933">
        <v>92</v>
      </c>
    </row>
    <row r="1934" spans="1:6" x14ac:dyDescent="0.35">
      <c r="A1934" t="s">
        <v>648</v>
      </c>
      <c r="B1934" t="s">
        <v>685</v>
      </c>
      <c r="C1934" t="s">
        <v>55</v>
      </c>
      <c r="D1934" t="s">
        <v>658</v>
      </c>
      <c r="E1934" s="2">
        <v>45230</v>
      </c>
      <c r="F1934">
        <v>162</v>
      </c>
    </row>
    <row r="1935" spans="1:6" x14ac:dyDescent="0.35">
      <c r="A1935" t="s">
        <v>648</v>
      </c>
      <c r="B1935" t="s">
        <v>685</v>
      </c>
      <c r="C1935" t="s">
        <v>55</v>
      </c>
      <c r="D1935" t="s">
        <v>658</v>
      </c>
      <c r="E1935" s="2">
        <v>45260</v>
      </c>
      <c r="F1935">
        <v>151</v>
      </c>
    </row>
    <row r="1936" spans="1:6" x14ac:dyDescent="0.35">
      <c r="A1936" t="s">
        <v>648</v>
      </c>
      <c r="B1936" t="s">
        <v>685</v>
      </c>
      <c r="C1936" t="s">
        <v>55</v>
      </c>
      <c r="D1936" t="s">
        <v>658</v>
      </c>
      <c r="E1936" s="2">
        <v>45291</v>
      </c>
      <c r="F1936">
        <v>160</v>
      </c>
    </row>
    <row r="1937" spans="1:6" x14ac:dyDescent="0.35">
      <c r="A1937" t="s">
        <v>648</v>
      </c>
      <c r="B1937" t="s">
        <v>685</v>
      </c>
      <c r="C1937" t="s">
        <v>55</v>
      </c>
      <c r="D1937" t="s">
        <v>658</v>
      </c>
      <c r="E1937" s="2">
        <v>45322</v>
      </c>
      <c r="F1937">
        <v>175</v>
      </c>
    </row>
    <row r="1938" spans="1:6" x14ac:dyDescent="0.35">
      <c r="A1938" t="s">
        <v>648</v>
      </c>
      <c r="B1938" t="s">
        <v>685</v>
      </c>
      <c r="C1938" t="s">
        <v>55</v>
      </c>
      <c r="D1938" t="s">
        <v>658</v>
      </c>
      <c r="E1938" s="2">
        <v>45351</v>
      </c>
      <c r="F1938">
        <v>193</v>
      </c>
    </row>
    <row r="1939" spans="1:6" x14ac:dyDescent="0.35">
      <c r="A1939" t="s">
        <v>648</v>
      </c>
      <c r="B1939" t="s">
        <v>685</v>
      </c>
      <c r="C1939" t="s">
        <v>55</v>
      </c>
      <c r="D1939" t="s">
        <v>658</v>
      </c>
      <c r="E1939" s="2">
        <v>45382</v>
      </c>
      <c r="F1939">
        <v>211</v>
      </c>
    </row>
    <row r="1940" spans="1:6" x14ac:dyDescent="0.35">
      <c r="A1940" t="s">
        <v>648</v>
      </c>
      <c r="B1940" t="s">
        <v>685</v>
      </c>
      <c r="C1940" t="s">
        <v>55</v>
      </c>
      <c r="D1940" t="s">
        <v>563</v>
      </c>
      <c r="E1940" s="2">
        <v>45046</v>
      </c>
      <c r="F1940">
        <v>0</v>
      </c>
    </row>
    <row r="1941" spans="1:6" x14ac:dyDescent="0.35">
      <c r="A1941" t="s">
        <v>648</v>
      </c>
      <c r="B1941" t="s">
        <v>685</v>
      </c>
      <c r="C1941" t="s">
        <v>55</v>
      </c>
      <c r="D1941" t="s">
        <v>563</v>
      </c>
      <c r="E1941" s="2">
        <v>45077</v>
      </c>
      <c r="F1941">
        <v>0</v>
      </c>
    </row>
    <row r="1942" spans="1:6" x14ac:dyDescent="0.35">
      <c r="A1942" t="s">
        <v>648</v>
      </c>
      <c r="B1942" t="s">
        <v>685</v>
      </c>
      <c r="C1942" t="s">
        <v>55</v>
      </c>
      <c r="D1942" t="s">
        <v>563</v>
      </c>
      <c r="E1942" s="2">
        <v>45107</v>
      </c>
      <c r="F1942">
        <v>0</v>
      </c>
    </row>
    <row r="1943" spans="1:6" x14ac:dyDescent="0.35">
      <c r="A1943" t="s">
        <v>648</v>
      </c>
      <c r="B1943" t="s">
        <v>685</v>
      </c>
      <c r="C1943" t="s">
        <v>55</v>
      </c>
      <c r="D1943" t="s">
        <v>563</v>
      </c>
      <c r="E1943" s="2">
        <v>45138</v>
      </c>
      <c r="F1943">
        <v>0</v>
      </c>
    </row>
    <row r="1944" spans="1:6" x14ac:dyDescent="0.35">
      <c r="A1944" t="s">
        <v>648</v>
      </c>
      <c r="B1944" t="s">
        <v>685</v>
      </c>
      <c r="C1944" t="s">
        <v>55</v>
      </c>
      <c r="D1944" t="s">
        <v>563</v>
      </c>
      <c r="E1944" s="2">
        <v>45169</v>
      </c>
      <c r="F1944">
        <v>0</v>
      </c>
    </row>
    <row r="1945" spans="1:6" x14ac:dyDescent="0.35">
      <c r="A1945" t="s">
        <v>648</v>
      </c>
      <c r="B1945" t="s">
        <v>685</v>
      </c>
      <c r="C1945" t="s">
        <v>55</v>
      </c>
      <c r="D1945" t="s">
        <v>563</v>
      </c>
      <c r="E1945" s="2">
        <v>45199</v>
      </c>
      <c r="F1945">
        <v>1720</v>
      </c>
    </row>
    <row r="1946" spans="1:6" x14ac:dyDescent="0.35">
      <c r="A1946" t="s">
        <v>648</v>
      </c>
      <c r="B1946" t="s">
        <v>685</v>
      </c>
      <c r="C1946" t="s">
        <v>55</v>
      </c>
      <c r="D1946" t="s">
        <v>563</v>
      </c>
      <c r="E1946" s="2">
        <v>45230</v>
      </c>
      <c r="F1946">
        <v>4260</v>
      </c>
    </row>
    <row r="1947" spans="1:6" x14ac:dyDescent="0.35">
      <c r="A1947" t="s">
        <v>648</v>
      </c>
      <c r="B1947" t="s">
        <v>685</v>
      </c>
      <c r="C1947" t="s">
        <v>55</v>
      </c>
      <c r="D1947" t="s">
        <v>563</v>
      </c>
      <c r="E1947" s="2">
        <v>45260</v>
      </c>
      <c r="F1947">
        <v>4260</v>
      </c>
    </row>
    <row r="1948" spans="1:6" x14ac:dyDescent="0.35">
      <c r="A1948" t="s">
        <v>648</v>
      </c>
      <c r="B1948" t="s">
        <v>685</v>
      </c>
      <c r="C1948" t="s">
        <v>55</v>
      </c>
      <c r="D1948" t="s">
        <v>563</v>
      </c>
      <c r="E1948" s="2">
        <v>45291</v>
      </c>
      <c r="F1948">
        <v>4275</v>
      </c>
    </row>
    <row r="1949" spans="1:6" x14ac:dyDescent="0.35">
      <c r="A1949" t="s">
        <v>648</v>
      </c>
      <c r="B1949" t="s">
        <v>685</v>
      </c>
      <c r="C1949" t="s">
        <v>55</v>
      </c>
      <c r="D1949" t="s">
        <v>563</v>
      </c>
      <c r="E1949" s="2">
        <v>45322</v>
      </c>
      <c r="F1949">
        <v>4300</v>
      </c>
    </row>
    <row r="1950" spans="1:6" x14ac:dyDescent="0.35">
      <c r="A1950" t="s">
        <v>648</v>
      </c>
      <c r="B1950" t="s">
        <v>685</v>
      </c>
      <c r="C1950" t="s">
        <v>55</v>
      </c>
      <c r="D1950" t="s">
        <v>563</v>
      </c>
      <c r="E1950" s="2">
        <v>45351</v>
      </c>
      <c r="F1950">
        <v>4322</v>
      </c>
    </row>
    <row r="1951" spans="1:6" x14ac:dyDescent="0.35">
      <c r="A1951" t="s">
        <v>648</v>
      </c>
      <c r="B1951" t="s">
        <v>685</v>
      </c>
      <c r="C1951" t="s">
        <v>55</v>
      </c>
      <c r="D1951" t="s">
        <v>563</v>
      </c>
      <c r="E1951" s="2">
        <v>45382</v>
      </c>
      <c r="F1951">
        <v>4319</v>
      </c>
    </row>
    <row r="1952" spans="1:6" x14ac:dyDescent="0.35">
      <c r="A1952" t="s">
        <v>648</v>
      </c>
      <c r="B1952" t="s">
        <v>685</v>
      </c>
      <c r="C1952" t="s">
        <v>55</v>
      </c>
      <c r="D1952" t="s">
        <v>661</v>
      </c>
      <c r="E1952" s="2">
        <v>45046</v>
      </c>
      <c r="F1952">
        <v>14</v>
      </c>
    </row>
    <row r="1953" spans="1:6" x14ac:dyDescent="0.35">
      <c r="A1953" t="s">
        <v>648</v>
      </c>
      <c r="B1953" t="s">
        <v>685</v>
      </c>
      <c r="C1953" t="s">
        <v>55</v>
      </c>
      <c r="D1953" t="s">
        <v>661</v>
      </c>
      <c r="E1953" s="2">
        <v>45077</v>
      </c>
      <c r="F1953">
        <v>14</v>
      </c>
    </row>
    <row r="1954" spans="1:6" x14ac:dyDescent="0.35">
      <c r="A1954" t="s">
        <v>648</v>
      </c>
      <c r="B1954" t="s">
        <v>685</v>
      </c>
      <c r="C1954" t="s">
        <v>55</v>
      </c>
      <c r="D1954" t="s">
        <v>661</v>
      </c>
      <c r="E1954" s="2">
        <v>45107</v>
      </c>
      <c r="F1954">
        <v>14</v>
      </c>
    </row>
    <row r="1955" spans="1:6" x14ac:dyDescent="0.35">
      <c r="A1955" t="s">
        <v>648</v>
      </c>
      <c r="B1955" t="s">
        <v>685</v>
      </c>
      <c r="C1955" t="s">
        <v>55</v>
      </c>
      <c r="D1955" t="s">
        <v>661</v>
      </c>
      <c r="E1955" s="2">
        <v>45138</v>
      </c>
      <c r="F1955">
        <v>14</v>
      </c>
    </row>
    <row r="1956" spans="1:6" x14ac:dyDescent="0.35">
      <c r="A1956" t="s">
        <v>648</v>
      </c>
      <c r="B1956" t="s">
        <v>685</v>
      </c>
      <c r="C1956" t="s">
        <v>55</v>
      </c>
      <c r="D1956" t="s">
        <v>661</v>
      </c>
      <c r="E1956" s="2">
        <v>45169</v>
      </c>
      <c r="F1956">
        <v>14</v>
      </c>
    </row>
    <row r="1957" spans="1:6" x14ac:dyDescent="0.35">
      <c r="A1957" t="s">
        <v>648</v>
      </c>
      <c r="B1957" t="s">
        <v>685</v>
      </c>
      <c r="C1957" t="s">
        <v>55</v>
      </c>
      <c r="D1957" t="s">
        <v>661</v>
      </c>
      <c r="E1957" s="2">
        <v>45199</v>
      </c>
      <c r="F1957">
        <v>13</v>
      </c>
    </row>
    <row r="1958" spans="1:6" x14ac:dyDescent="0.35">
      <c r="A1958" t="s">
        <v>648</v>
      </c>
      <c r="B1958" t="s">
        <v>685</v>
      </c>
      <c r="C1958" t="s">
        <v>55</v>
      </c>
      <c r="D1958" t="s">
        <v>661</v>
      </c>
      <c r="E1958" s="2">
        <v>45230</v>
      </c>
      <c r="F1958">
        <v>4</v>
      </c>
    </row>
    <row r="1959" spans="1:6" x14ac:dyDescent="0.35">
      <c r="A1959" t="s">
        <v>648</v>
      </c>
      <c r="B1959" t="s">
        <v>685</v>
      </c>
      <c r="C1959" t="s">
        <v>55</v>
      </c>
      <c r="D1959" t="s">
        <v>661</v>
      </c>
      <c r="E1959" s="2">
        <v>45260</v>
      </c>
      <c r="F1959">
        <v>5</v>
      </c>
    </row>
    <row r="1960" spans="1:6" x14ac:dyDescent="0.35">
      <c r="A1960" t="s">
        <v>648</v>
      </c>
      <c r="B1960" t="s">
        <v>685</v>
      </c>
      <c r="C1960" t="s">
        <v>55</v>
      </c>
      <c r="D1960" t="s">
        <v>661</v>
      </c>
      <c r="E1960" s="2">
        <v>45291</v>
      </c>
      <c r="F1960">
        <v>5</v>
      </c>
    </row>
    <row r="1961" spans="1:6" x14ac:dyDescent="0.35">
      <c r="A1961" t="s">
        <v>648</v>
      </c>
      <c r="B1961" t="s">
        <v>685</v>
      </c>
      <c r="C1961" t="s">
        <v>55</v>
      </c>
      <c r="D1961" t="s">
        <v>661</v>
      </c>
      <c r="E1961" s="2">
        <v>45322</v>
      </c>
      <c r="F1961">
        <v>5</v>
      </c>
    </row>
    <row r="1962" spans="1:6" x14ac:dyDescent="0.35">
      <c r="A1962" t="s">
        <v>648</v>
      </c>
      <c r="B1962" t="s">
        <v>685</v>
      </c>
      <c r="C1962" t="s">
        <v>55</v>
      </c>
      <c r="D1962" t="s">
        <v>661</v>
      </c>
      <c r="E1962" s="2">
        <v>45351</v>
      </c>
      <c r="F1962">
        <v>5</v>
      </c>
    </row>
    <row r="1963" spans="1:6" x14ac:dyDescent="0.35">
      <c r="A1963" t="s">
        <v>648</v>
      </c>
      <c r="B1963" t="s">
        <v>685</v>
      </c>
      <c r="C1963" t="s">
        <v>55</v>
      </c>
      <c r="D1963" t="s">
        <v>661</v>
      </c>
      <c r="E1963" s="2">
        <v>45382</v>
      </c>
      <c r="F1963">
        <v>5</v>
      </c>
    </row>
    <row r="1964" spans="1:6" x14ac:dyDescent="0.35">
      <c r="A1964" t="s">
        <v>648</v>
      </c>
      <c r="B1964" t="s">
        <v>686</v>
      </c>
      <c r="C1964" t="s">
        <v>55</v>
      </c>
      <c r="D1964" t="s">
        <v>564</v>
      </c>
      <c r="E1964" s="2">
        <v>45046</v>
      </c>
      <c r="F1964">
        <v>13290</v>
      </c>
    </row>
    <row r="1965" spans="1:6" x14ac:dyDescent="0.35">
      <c r="A1965" t="s">
        <v>648</v>
      </c>
      <c r="B1965" t="s">
        <v>686</v>
      </c>
      <c r="C1965" t="s">
        <v>55</v>
      </c>
      <c r="D1965" t="s">
        <v>564</v>
      </c>
      <c r="E1965" s="2">
        <v>45077</v>
      </c>
      <c r="F1965">
        <v>12070</v>
      </c>
    </row>
    <row r="1966" spans="1:6" x14ac:dyDescent="0.35">
      <c r="A1966" t="s">
        <v>648</v>
      </c>
      <c r="B1966" t="s">
        <v>686</v>
      </c>
      <c r="C1966" t="s">
        <v>55</v>
      </c>
      <c r="D1966" t="s">
        <v>564</v>
      </c>
      <c r="E1966" s="2">
        <v>45107</v>
      </c>
      <c r="F1966">
        <v>14606</v>
      </c>
    </row>
    <row r="1967" spans="1:6" x14ac:dyDescent="0.35">
      <c r="A1967" t="s">
        <v>648</v>
      </c>
      <c r="B1967" t="s">
        <v>686</v>
      </c>
      <c r="C1967" t="s">
        <v>55</v>
      </c>
      <c r="D1967" t="s">
        <v>564</v>
      </c>
      <c r="E1967" s="2">
        <v>45138</v>
      </c>
      <c r="F1967">
        <v>13269</v>
      </c>
    </row>
    <row r="1968" spans="1:6" x14ac:dyDescent="0.35">
      <c r="A1968" t="s">
        <v>648</v>
      </c>
      <c r="B1968" t="s">
        <v>686</v>
      </c>
      <c r="C1968" t="s">
        <v>55</v>
      </c>
      <c r="D1968" t="s">
        <v>564</v>
      </c>
      <c r="E1968" s="2">
        <v>45169</v>
      </c>
      <c r="F1968">
        <v>14251</v>
      </c>
    </row>
    <row r="1969" spans="1:6" x14ac:dyDescent="0.35">
      <c r="A1969" t="s">
        <v>648</v>
      </c>
      <c r="B1969" t="s">
        <v>686</v>
      </c>
      <c r="C1969" t="s">
        <v>55</v>
      </c>
      <c r="D1969" t="s">
        <v>564</v>
      </c>
      <c r="E1969" s="2">
        <v>45199</v>
      </c>
      <c r="F1969">
        <v>14629</v>
      </c>
    </row>
    <row r="1970" spans="1:6" x14ac:dyDescent="0.35">
      <c r="A1970" t="s">
        <v>648</v>
      </c>
      <c r="B1970" t="s">
        <v>686</v>
      </c>
      <c r="C1970" t="s">
        <v>55</v>
      </c>
      <c r="D1970" t="s">
        <v>564</v>
      </c>
      <c r="E1970" s="2">
        <v>45230</v>
      </c>
      <c r="F1970">
        <v>13818</v>
      </c>
    </row>
    <row r="1971" spans="1:6" x14ac:dyDescent="0.35">
      <c r="A1971" t="s">
        <v>648</v>
      </c>
      <c r="B1971" t="s">
        <v>686</v>
      </c>
      <c r="C1971" t="s">
        <v>55</v>
      </c>
      <c r="D1971" t="s">
        <v>564</v>
      </c>
      <c r="E1971" s="2">
        <v>45260</v>
      </c>
      <c r="F1971">
        <v>13626</v>
      </c>
    </row>
    <row r="1972" spans="1:6" x14ac:dyDescent="0.35">
      <c r="A1972" t="s">
        <v>648</v>
      </c>
      <c r="B1972" t="s">
        <v>686</v>
      </c>
      <c r="C1972" t="s">
        <v>55</v>
      </c>
      <c r="D1972" t="s">
        <v>564</v>
      </c>
      <c r="E1972" s="2">
        <v>45291</v>
      </c>
      <c r="F1972">
        <v>13573</v>
      </c>
    </row>
    <row r="1973" spans="1:6" x14ac:dyDescent="0.35">
      <c r="A1973" t="s">
        <v>648</v>
      </c>
      <c r="B1973" t="s">
        <v>686</v>
      </c>
      <c r="C1973" t="s">
        <v>55</v>
      </c>
      <c r="D1973" t="s">
        <v>564</v>
      </c>
      <c r="E1973" s="2">
        <v>45322</v>
      </c>
      <c r="F1973">
        <v>13451</v>
      </c>
    </row>
    <row r="1974" spans="1:6" x14ac:dyDescent="0.35">
      <c r="A1974" t="s">
        <v>648</v>
      </c>
      <c r="B1974" t="s">
        <v>686</v>
      </c>
      <c r="C1974" t="s">
        <v>55</v>
      </c>
      <c r="D1974" t="s">
        <v>564</v>
      </c>
      <c r="E1974" s="2">
        <v>45351</v>
      </c>
      <c r="F1974">
        <v>13031</v>
      </c>
    </row>
    <row r="1975" spans="1:6" x14ac:dyDescent="0.35">
      <c r="A1975" t="s">
        <v>648</v>
      </c>
      <c r="B1975" t="s">
        <v>686</v>
      </c>
      <c r="C1975" t="s">
        <v>55</v>
      </c>
      <c r="D1975" t="s">
        <v>564</v>
      </c>
      <c r="E1975" s="2">
        <v>45382</v>
      </c>
      <c r="F1975">
        <v>13401</v>
      </c>
    </row>
    <row r="1976" spans="1:6" x14ac:dyDescent="0.35">
      <c r="A1976" t="s">
        <v>648</v>
      </c>
      <c r="B1976" t="s">
        <v>686</v>
      </c>
      <c r="C1976" t="s">
        <v>55</v>
      </c>
      <c r="D1976" t="s">
        <v>655</v>
      </c>
      <c r="E1976" s="2">
        <v>45046</v>
      </c>
      <c r="F1976">
        <v>0</v>
      </c>
    </row>
    <row r="1977" spans="1:6" x14ac:dyDescent="0.35">
      <c r="A1977" t="s">
        <v>648</v>
      </c>
      <c r="B1977" t="s">
        <v>686</v>
      </c>
      <c r="C1977" t="s">
        <v>55</v>
      </c>
      <c r="D1977" t="s">
        <v>655</v>
      </c>
      <c r="E1977" s="2">
        <v>45077</v>
      </c>
      <c r="F1977">
        <v>0</v>
      </c>
    </row>
    <row r="1978" spans="1:6" x14ac:dyDescent="0.35">
      <c r="A1978" t="s">
        <v>648</v>
      </c>
      <c r="B1978" t="s">
        <v>686</v>
      </c>
      <c r="C1978" t="s">
        <v>55</v>
      </c>
      <c r="D1978" t="s">
        <v>655</v>
      </c>
      <c r="E1978" s="2">
        <v>45107</v>
      </c>
      <c r="F1978">
        <v>1</v>
      </c>
    </row>
    <row r="1979" spans="1:6" x14ac:dyDescent="0.35">
      <c r="A1979" t="s">
        <v>648</v>
      </c>
      <c r="B1979" t="s">
        <v>686</v>
      </c>
      <c r="C1979" t="s">
        <v>55</v>
      </c>
      <c r="D1979" t="s">
        <v>655</v>
      </c>
      <c r="E1979" s="2">
        <v>45138</v>
      </c>
      <c r="F1979">
        <v>1</v>
      </c>
    </row>
    <row r="1980" spans="1:6" x14ac:dyDescent="0.35">
      <c r="A1980" t="s">
        <v>648</v>
      </c>
      <c r="B1980" t="s">
        <v>686</v>
      </c>
      <c r="C1980" t="s">
        <v>55</v>
      </c>
      <c r="D1980" t="s">
        <v>655</v>
      </c>
      <c r="E1980" s="2">
        <v>45169</v>
      </c>
      <c r="F1980">
        <v>8</v>
      </c>
    </row>
    <row r="1981" spans="1:6" x14ac:dyDescent="0.35">
      <c r="A1981" t="s">
        <v>648</v>
      </c>
      <c r="B1981" t="s">
        <v>686</v>
      </c>
      <c r="C1981" t="s">
        <v>55</v>
      </c>
      <c r="D1981" t="s">
        <v>655</v>
      </c>
      <c r="E1981" s="2">
        <v>45199</v>
      </c>
      <c r="F1981">
        <v>346</v>
      </c>
    </row>
    <row r="1982" spans="1:6" x14ac:dyDescent="0.35">
      <c r="A1982" t="s">
        <v>648</v>
      </c>
      <c r="B1982" t="s">
        <v>686</v>
      </c>
      <c r="C1982" t="s">
        <v>55</v>
      </c>
      <c r="D1982" t="s">
        <v>655</v>
      </c>
      <c r="E1982" s="2">
        <v>45230</v>
      </c>
      <c r="F1982">
        <v>789</v>
      </c>
    </row>
    <row r="1983" spans="1:6" x14ac:dyDescent="0.35">
      <c r="A1983" t="s">
        <v>648</v>
      </c>
      <c r="B1983" t="s">
        <v>686</v>
      </c>
      <c r="C1983" t="s">
        <v>55</v>
      </c>
      <c r="D1983" t="s">
        <v>655</v>
      </c>
      <c r="E1983" s="2">
        <v>45260</v>
      </c>
      <c r="F1983">
        <v>866</v>
      </c>
    </row>
    <row r="1984" spans="1:6" x14ac:dyDescent="0.35">
      <c r="A1984" t="s">
        <v>648</v>
      </c>
      <c r="B1984" t="s">
        <v>686</v>
      </c>
      <c r="C1984" t="s">
        <v>55</v>
      </c>
      <c r="D1984" t="s">
        <v>655</v>
      </c>
      <c r="E1984" s="2">
        <v>45291</v>
      </c>
      <c r="F1984">
        <v>943</v>
      </c>
    </row>
    <row r="1985" spans="1:6" x14ac:dyDescent="0.35">
      <c r="A1985" t="s">
        <v>648</v>
      </c>
      <c r="B1985" t="s">
        <v>686</v>
      </c>
      <c r="C1985" t="s">
        <v>55</v>
      </c>
      <c r="D1985" t="s">
        <v>655</v>
      </c>
      <c r="E1985" s="2">
        <v>45322</v>
      </c>
      <c r="F1985">
        <v>992</v>
      </c>
    </row>
    <row r="1986" spans="1:6" x14ac:dyDescent="0.35">
      <c r="A1986" t="s">
        <v>648</v>
      </c>
      <c r="B1986" t="s">
        <v>686</v>
      </c>
      <c r="C1986" t="s">
        <v>55</v>
      </c>
      <c r="D1986" t="s">
        <v>655</v>
      </c>
      <c r="E1986" s="2">
        <v>45351</v>
      </c>
      <c r="F1986">
        <v>1014</v>
      </c>
    </row>
    <row r="1987" spans="1:6" x14ac:dyDescent="0.35">
      <c r="A1987" t="s">
        <v>648</v>
      </c>
      <c r="B1987" t="s">
        <v>686</v>
      </c>
      <c r="C1987" t="s">
        <v>55</v>
      </c>
      <c r="D1987" t="s">
        <v>655</v>
      </c>
      <c r="E1987" s="2">
        <v>45382</v>
      </c>
      <c r="F1987">
        <v>1267</v>
      </c>
    </row>
    <row r="1988" spans="1:6" x14ac:dyDescent="0.35">
      <c r="A1988" t="s">
        <v>648</v>
      </c>
      <c r="B1988" t="s">
        <v>686</v>
      </c>
      <c r="C1988" t="s">
        <v>55</v>
      </c>
      <c r="D1988" t="s">
        <v>657</v>
      </c>
      <c r="E1988" s="2">
        <v>45046</v>
      </c>
      <c r="F1988">
        <v>0</v>
      </c>
    </row>
    <row r="1989" spans="1:6" x14ac:dyDescent="0.35">
      <c r="A1989" t="s">
        <v>648</v>
      </c>
      <c r="B1989" t="s">
        <v>686</v>
      </c>
      <c r="C1989" t="s">
        <v>55</v>
      </c>
      <c r="D1989" t="s">
        <v>657</v>
      </c>
      <c r="E1989" s="2">
        <v>45077</v>
      </c>
      <c r="F1989">
        <v>0</v>
      </c>
    </row>
    <row r="1990" spans="1:6" x14ac:dyDescent="0.35">
      <c r="A1990" t="s">
        <v>648</v>
      </c>
      <c r="B1990" t="s">
        <v>686</v>
      </c>
      <c r="C1990" t="s">
        <v>55</v>
      </c>
      <c r="D1990" t="s">
        <v>657</v>
      </c>
      <c r="E1990" s="2">
        <v>45107</v>
      </c>
      <c r="F1990">
        <v>0</v>
      </c>
    </row>
    <row r="1991" spans="1:6" x14ac:dyDescent="0.35">
      <c r="A1991" t="s">
        <v>648</v>
      </c>
      <c r="B1991" t="s">
        <v>686</v>
      </c>
      <c r="C1991" t="s">
        <v>55</v>
      </c>
      <c r="D1991" t="s">
        <v>657</v>
      </c>
      <c r="E1991" s="2">
        <v>45138</v>
      </c>
      <c r="F1991">
        <v>0</v>
      </c>
    </row>
    <row r="1992" spans="1:6" x14ac:dyDescent="0.35">
      <c r="A1992" t="s">
        <v>648</v>
      </c>
      <c r="B1992" t="s">
        <v>686</v>
      </c>
      <c r="C1992" t="s">
        <v>55</v>
      </c>
      <c r="D1992" t="s">
        <v>657</v>
      </c>
      <c r="E1992" s="2">
        <v>45169</v>
      </c>
      <c r="F1992">
        <v>0</v>
      </c>
    </row>
    <row r="1993" spans="1:6" x14ac:dyDescent="0.35">
      <c r="A1993" t="s">
        <v>648</v>
      </c>
      <c r="B1993" t="s">
        <v>686</v>
      </c>
      <c r="C1993" t="s">
        <v>55</v>
      </c>
      <c r="D1993" t="s">
        <v>657</v>
      </c>
      <c r="E1993" s="2">
        <v>45199</v>
      </c>
      <c r="F1993">
        <v>1</v>
      </c>
    </row>
    <row r="1994" spans="1:6" x14ac:dyDescent="0.35">
      <c r="A1994" t="s">
        <v>648</v>
      </c>
      <c r="B1994" t="s">
        <v>686</v>
      </c>
      <c r="C1994" t="s">
        <v>55</v>
      </c>
      <c r="D1994" t="s">
        <v>657</v>
      </c>
      <c r="E1994" s="2">
        <v>45230</v>
      </c>
      <c r="F1994">
        <v>3</v>
      </c>
    </row>
    <row r="1995" spans="1:6" x14ac:dyDescent="0.35">
      <c r="A1995" t="s">
        <v>648</v>
      </c>
      <c r="B1995" t="s">
        <v>686</v>
      </c>
      <c r="C1995" t="s">
        <v>55</v>
      </c>
      <c r="D1995" t="s">
        <v>657</v>
      </c>
      <c r="E1995" s="2">
        <v>45260</v>
      </c>
      <c r="F1995">
        <v>4</v>
      </c>
    </row>
    <row r="1996" spans="1:6" x14ac:dyDescent="0.35">
      <c r="A1996" t="s">
        <v>648</v>
      </c>
      <c r="B1996" t="s">
        <v>686</v>
      </c>
      <c r="C1996" t="s">
        <v>55</v>
      </c>
      <c r="D1996" t="s">
        <v>657</v>
      </c>
      <c r="E1996" s="2">
        <v>45291</v>
      </c>
      <c r="F1996">
        <v>4</v>
      </c>
    </row>
    <row r="1997" spans="1:6" x14ac:dyDescent="0.35">
      <c r="A1997" t="s">
        <v>648</v>
      </c>
      <c r="B1997" t="s">
        <v>686</v>
      </c>
      <c r="C1997" t="s">
        <v>55</v>
      </c>
      <c r="D1997" t="s">
        <v>657</v>
      </c>
      <c r="E1997" s="2">
        <v>45322</v>
      </c>
      <c r="F1997">
        <v>5</v>
      </c>
    </row>
    <row r="1998" spans="1:6" x14ac:dyDescent="0.35">
      <c r="A1998" t="s">
        <v>648</v>
      </c>
      <c r="B1998" t="s">
        <v>686</v>
      </c>
      <c r="C1998" t="s">
        <v>55</v>
      </c>
      <c r="D1998" t="s">
        <v>657</v>
      </c>
      <c r="E1998" s="2">
        <v>45351</v>
      </c>
      <c r="F1998">
        <v>5</v>
      </c>
    </row>
    <row r="1999" spans="1:6" x14ac:dyDescent="0.35">
      <c r="A1999" t="s">
        <v>648</v>
      </c>
      <c r="B1999" t="s">
        <v>686</v>
      </c>
      <c r="C1999" t="s">
        <v>55</v>
      </c>
      <c r="D1999" t="s">
        <v>657</v>
      </c>
      <c r="E1999" s="2">
        <v>45382</v>
      </c>
      <c r="F1999">
        <v>7</v>
      </c>
    </row>
    <row r="2000" spans="1:6" x14ac:dyDescent="0.35">
      <c r="A2000" t="s">
        <v>648</v>
      </c>
      <c r="B2000" t="s">
        <v>686</v>
      </c>
      <c r="C2000" t="s">
        <v>55</v>
      </c>
      <c r="D2000" t="s">
        <v>658</v>
      </c>
      <c r="E2000" s="2">
        <v>45046</v>
      </c>
      <c r="F2000">
        <v>0</v>
      </c>
    </row>
    <row r="2001" spans="1:6" x14ac:dyDescent="0.35">
      <c r="A2001" t="s">
        <v>648</v>
      </c>
      <c r="B2001" t="s">
        <v>686</v>
      </c>
      <c r="C2001" t="s">
        <v>55</v>
      </c>
      <c r="D2001" t="s">
        <v>658</v>
      </c>
      <c r="E2001" s="2">
        <v>45077</v>
      </c>
      <c r="F2001">
        <v>0</v>
      </c>
    </row>
    <row r="2002" spans="1:6" x14ac:dyDescent="0.35">
      <c r="A2002" t="s">
        <v>648</v>
      </c>
      <c r="B2002" t="s">
        <v>686</v>
      </c>
      <c r="C2002" t="s">
        <v>55</v>
      </c>
      <c r="D2002" t="s">
        <v>658</v>
      </c>
      <c r="E2002" s="2">
        <v>45107</v>
      </c>
      <c r="F2002">
        <v>0</v>
      </c>
    </row>
    <row r="2003" spans="1:6" x14ac:dyDescent="0.35">
      <c r="A2003" t="s">
        <v>648</v>
      </c>
      <c r="B2003" t="s">
        <v>686</v>
      </c>
      <c r="C2003" t="s">
        <v>55</v>
      </c>
      <c r="D2003" t="s">
        <v>658</v>
      </c>
      <c r="E2003" s="2">
        <v>45138</v>
      </c>
      <c r="F2003">
        <v>0</v>
      </c>
    </row>
    <row r="2004" spans="1:6" x14ac:dyDescent="0.35">
      <c r="A2004" t="s">
        <v>648</v>
      </c>
      <c r="B2004" t="s">
        <v>686</v>
      </c>
      <c r="C2004" t="s">
        <v>55</v>
      </c>
      <c r="D2004" t="s">
        <v>658</v>
      </c>
      <c r="E2004" s="2">
        <v>45169</v>
      </c>
      <c r="F2004">
        <v>0</v>
      </c>
    </row>
    <row r="2005" spans="1:6" x14ac:dyDescent="0.35">
      <c r="A2005" t="s">
        <v>648</v>
      </c>
      <c r="B2005" t="s">
        <v>686</v>
      </c>
      <c r="C2005" t="s">
        <v>55</v>
      </c>
      <c r="D2005" t="s">
        <v>658</v>
      </c>
      <c r="E2005" s="2">
        <v>45199</v>
      </c>
      <c r="F2005">
        <v>141</v>
      </c>
    </row>
    <row r="2006" spans="1:6" x14ac:dyDescent="0.35">
      <c r="A2006" t="s">
        <v>648</v>
      </c>
      <c r="B2006" t="s">
        <v>686</v>
      </c>
      <c r="C2006" t="s">
        <v>55</v>
      </c>
      <c r="D2006" t="s">
        <v>658</v>
      </c>
      <c r="E2006" s="2">
        <v>45230</v>
      </c>
      <c r="F2006">
        <v>203</v>
      </c>
    </row>
    <row r="2007" spans="1:6" x14ac:dyDescent="0.35">
      <c r="A2007" t="s">
        <v>648</v>
      </c>
      <c r="B2007" t="s">
        <v>686</v>
      </c>
      <c r="C2007" t="s">
        <v>55</v>
      </c>
      <c r="D2007" t="s">
        <v>658</v>
      </c>
      <c r="E2007" s="2">
        <v>45260</v>
      </c>
      <c r="F2007">
        <v>223</v>
      </c>
    </row>
    <row r="2008" spans="1:6" x14ac:dyDescent="0.35">
      <c r="A2008" t="s">
        <v>648</v>
      </c>
      <c r="B2008" t="s">
        <v>686</v>
      </c>
      <c r="C2008" t="s">
        <v>55</v>
      </c>
      <c r="D2008" t="s">
        <v>658</v>
      </c>
      <c r="E2008" s="2">
        <v>45291</v>
      </c>
      <c r="F2008">
        <v>257</v>
      </c>
    </row>
    <row r="2009" spans="1:6" x14ac:dyDescent="0.35">
      <c r="A2009" t="s">
        <v>648</v>
      </c>
      <c r="B2009" t="s">
        <v>686</v>
      </c>
      <c r="C2009" t="s">
        <v>55</v>
      </c>
      <c r="D2009" t="s">
        <v>658</v>
      </c>
      <c r="E2009" s="2">
        <v>45322</v>
      </c>
      <c r="F2009">
        <v>306</v>
      </c>
    </row>
    <row r="2010" spans="1:6" x14ac:dyDescent="0.35">
      <c r="A2010" t="s">
        <v>648</v>
      </c>
      <c r="B2010" t="s">
        <v>686</v>
      </c>
      <c r="C2010" t="s">
        <v>55</v>
      </c>
      <c r="D2010" t="s">
        <v>658</v>
      </c>
      <c r="E2010" s="2">
        <v>45351</v>
      </c>
      <c r="F2010">
        <v>311</v>
      </c>
    </row>
    <row r="2011" spans="1:6" x14ac:dyDescent="0.35">
      <c r="A2011" t="s">
        <v>648</v>
      </c>
      <c r="B2011" t="s">
        <v>686</v>
      </c>
      <c r="C2011" t="s">
        <v>55</v>
      </c>
      <c r="D2011" t="s">
        <v>658</v>
      </c>
      <c r="E2011" s="2">
        <v>45382</v>
      </c>
      <c r="F2011">
        <v>346</v>
      </c>
    </row>
    <row r="2012" spans="1:6" x14ac:dyDescent="0.35">
      <c r="A2012" t="s">
        <v>648</v>
      </c>
      <c r="B2012" t="s">
        <v>686</v>
      </c>
      <c r="C2012" t="s">
        <v>55</v>
      </c>
      <c r="D2012" t="s">
        <v>563</v>
      </c>
      <c r="E2012" s="2">
        <v>45046</v>
      </c>
      <c r="F2012">
        <v>0</v>
      </c>
    </row>
    <row r="2013" spans="1:6" x14ac:dyDescent="0.35">
      <c r="A2013" t="s">
        <v>648</v>
      </c>
      <c r="B2013" t="s">
        <v>686</v>
      </c>
      <c r="C2013" t="s">
        <v>55</v>
      </c>
      <c r="D2013" t="s">
        <v>563</v>
      </c>
      <c r="E2013" s="2">
        <v>45077</v>
      </c>
      <c r="F2013">
        <v>0</v>
      </c>
    </row>
    <row r="2014" spans="1:6" x14ac:dyDescent="0.35">
      <c r="A2014" t="s">
        <v>648</v>
      </c>
      <c r="B2014" t="s">
        <v>686</v>
      </c>
      <c r="C2014" t="s">
        <v>55</v>
      </c>
      <c r="D2014" t="s">
        <v>563</v>
      </c>
      <c r="E2014" s="2">
        <v>45107</v>
      </c>
      <c r="F2014">
        <v>0</v>
      </c>
    </row>
    <row r="2015" spans="1:6" x14ac:dyDescent="0.35">
      <c r="A2015" t="s">
        <v>648</v>
      </c>
      <c r="B2015" t="s">
        <v>686</v>
      </c>
      <c r="C2015" t="s">
        <v>55</v>
      </c>
      <c r="D2015" t="s">
        <v>563</v>
      </c>
      <c r="E2015" s="2">
        <v>45138</v>
      </c>
      <c r="F2015">
        <v>0</v>
      </c>
    </row>
    <row r="2016" spans="1:6" x14ac:dyDescent="0.35">
      <c r="A2016" t="s">
        <v>648</v>
      </c>
      <c r="B2016" t="s">
        <v>686</v>
      </c>
      <c r="C2016" t="s">
        <v>55</v>
      </c>
      <c r="D2016" t="s">
        <v>563</v>
      </c>
      <c r="E2016" s="2">
        <v>45169</v>
      </c>
      <c r="F2016">
        <v>0</v>
      </c>
    </row>
    <row r="2017" spans="1:6" x14ac:dyDescent="0.35">
      <c r="A2017" t="s">
        <v>648</v>
      </c>
      <c r="B2017" t="s">
        <v>686</v>
      </c>
      <c r="C2017" t="s">
        <v>55</v>
      </c>
      <c r="D2017" t="s">
        <v>563</v>
      </c>
      <c r="E2017" s="2">
        <v>45199</v>
      </c>
      <c r="F2017">
        <v>4834</v>
      </c>
    </row>
    <row r="2018" spans="1:6" x14ac:dyDescent="0.35">
      <c r="A2018" t="s">
        <v>648</v>
      </c>
      <c r="B2018" t="s">
        <v>686</v>
      </c>
      <c r="C2018" t="s">
        <v>55</v>
      </c>
      <c r="D2018" t="s">
        <v>563</v>
      </c>
      <c r="E2018" s="2">
        <v>45230</v>
      </c>
      <c r="F2018">
        <v>11017</v>
      </c>
    </row>
    <row r="2019" spans="1:6" x14ac:dyDescent="0.35">
      <c r="A2019" t="s">
        <v>648</v>
      </c>
      <c r="B2019" t="s">
        <v>686</v>
      </c>
      <c r="C2019" t="s">
        <v>55</v>
      </c>
      <c r="D2019" t="s">
        <v>563</v>
      </c>
      <c r="E2019" s="2">
        <v>45260</v>
      </c>
      <c r="F2019">
        <v>11682</v>
      </c>
    </row>
    <row r="2020" spans="1:6" x14ac:dyDescent="0.35">
      <c r="A2020" t="s">
        <v>648</v>
      </c>
      <c r="B2020" t="s">
        <v>686</v>
      </c>
      <c r="C2020" t="s">
        <v>55</v>
      </c>
      <c r="D2020" t="s">
        <v>563</v>
      </c>
      <c r="E2020" s="2">
        <v>45291</v>
      </c>
      <c r="F2020">
        <v>11851</v>
      </c>
    </row>
    <row r="2021" spans="1:6" x14ac:dyDescent="0.35">
      <c r="A2021" t="s">
        <v>648</v>
      </c>
      <c r="B2021" t="s">
        <v>686</v>
      </c>
      <c r="C2021" t="s">
        <v>55</v>
      </c>
      <c r="D2021" t="s">
        <v>563</v>
      </c>
      <c r="E2021" s="2">
        <v>45322</v>
      </c>
      <c r="F2021">
        <v>11879</v>
      </c>
    </row>
    <row r="2022" spans="1:6" x14ac:dyDescent="0.35">
      <c r="A2022" t="s">
        <v>648</v>
      </c>
      <c r="B2022" t="s">
        <v>686</v>
      </c>
      <c r="C2022" t="s">
        <v>55</v>
      </c>
      <c r="D2022" t="s">
        <v>563</v>
      </c>
      <c r="E2022" s="2">
        <v>45351</v>
      </c>
      <c r="F2022">
        <v>11567</v>
      </c>
    </row>
    <row r="2023" spans="1:6" x14ac:dyDescent="0.35">
      <c r="A2023" t="s">
        <v>648</v>
      </c>
      <c r="B2023" t="s">
        <v>686</v>
      </c>
      <c r="C2023" t="s">
        <v>55</v>
      </c>
      <c r="D2023" t="s">
        <v>563</v>
      </c>
      <c r="E2023" s="2">
        <v>45382</v>
      </c>
      <c r="F2023">
        <v>12058</v>
      </c>
    </row>
    <row r="2024" spans="1:6" x14ac:dyDescent="0.35">
      <c r="A2024" t="s">
        <v>648</v>
      </c>
      <c r="B2024" t="s">
        <v>686</v>
      </c>
      <c r="C2024" t="s">
        <v>55</v>
      </c>
      <c r="D2024" t="s">
        <v>661</v>
      </c>
      <c r="E2024" s="2">
        <v>45046</v>
      </c>
      <c r="F2024">
        <v>38</v>
      </c>
    </row>
    <row r="2025" spans="1:6" x14ac:dyDescent="0.35">
      <c r="A2025" t="s">
        <v>648</v>
      </c>
      <c r="B2025" t="s">
        <v>686</v>
      </c>
      <c r="C2025" t="s">
        <v>55</v>
      </c>
      <c r="D2025" t="s">
        <v>661</v>
      </c>
      <c r="E2025" s="2">
        <v>45077</v>
      </c>
      <c r="F2025">
        <v>36</v>
      </c>
    </row>
    <row r="2026" spans="1:6" x14ac:dyDescent="0.35">
      <c r="A2026" t="s">
        <v>648</v>
      </c>
      <c r="B2026" t="s">
        <v>686</v>
      </c>
      <c r="C2026" t="s">
        <v>55</v>
      </c>
      <c r="D2026" t="s">
        <v>661</v>
      </c>
      <c r="E2026" s="2">
        <v>45107</v>
      </c>
      <c r="F2026">
        <v>41</v>
      </c>
    </row>
    <row r="2027" spans="1:6" x14ac:dyDescent="0.35">
      <c r="A2027" t="s">
        <v>648</v>
      </c>
      <c r="B2027" t="s">
        <v>686</v>
      </c>
      <c r="C2027" t="s">
        <v>55</v>
      </c>
      <c r="D2027" t="s">
        <v>661</v>
      </c>
      <c r="E2027" s="2">
        <v>45138</v>
      </c>
      <c r="F2027">
        <v>43</v>
      </c>
    </row>
    <row r="2028" spans="1:6" x14ac:dyDescent="0.35">
      <c r="A2028" t="s">
        <v>648</v>
      </c>
      <c r="B2028" t="s">
        <v>686</v>
      </c>
      <c r="C2028" t="s">
        <v>55</v>
      </c>
      <c r="D2028" t="s">
        <v>661</v>
      </c>
      <c r="E2028" s="2">
        <v>45169</v>
      </c>
      <c r="F2028">
        <v>44</v>
      </c>
    </row>
    <row r="2029" spans="1:6" x14ac:dyDescent="0.35">
      <c r="A2029" t="s">
        <v>648</v>
      </c>
      <c r="B2029" t="s">
        <v>686</v>
      </c>
      <c r="C2029" t="s">
        <v>55</v>
      </c>
      <c r="D2029" t="s">
        <v>661</v>
      </c>
      <c r="E2029" s="2">
        <v>45199</v>
      </c>
      <c r="F2029">
        <v>39</v>
      </c>
    </row>
    <row r="2030" spans="1:6" x14ac:dyDescent="0.35">
      <c r="A2030" t="s">
        <v>648</v>
      </c>
      <c r="B2030" t="s">
        <v>686</v>
      </c>
      <c r="C2030" t="s">
        <v>55</v>
      </c>
      <c r="D2030" t="s">
        <v>661</v>
      </c>
      <c r="E2030" s="2">
        <v>45230</v>
      </c>
      <c r="F2030">
        <v>24</v>
      </c>
    </row>
    <row r="2031" spans="1:6" x14ac:dyDescent="0.35">
      <c r="A2031" t="s">
        <v>648</v>
      </c>
      <c r="B2031" t="s">
        <v>686</v>
      </c>
      <c r="C2031" t="s">
        <v>55</v>
      </c>
      <c r="D2031" t="s">
        <v>661</v>
      </c>
      <c r="E2031" s="2">
        <v>45260</v>
      </c>
      <c r="F2031">
        <v>23</v>
      </c>
    </row>
    <row r="2032" spans="1:6" x14ac:dyDescent="0.35">
      <c r="A2032" t="s">
        <v>648</v>
      </c>
      <c r="B2032" t="s">
        <v>686</v>
      </c>
      <c r="C2032" t="s">
        <v>55</v>
      </c>
      <c r="D2032" t="s">
        <v>661</v>
      </c>
      <c r="E2032" s="2">
        <v>45291</v>
      </c>
      <c r="F2032">
        <v>22</v>
      </c>
    </row>
    <row r="2033" spans="1:6" x14ac:dyDescent="0.35">
      <c r="A2033" t="s">
        <v>648</v>
      </c>
      <c r="B2033" t="s">
        <v>686</v>
      </c>
      <c r="C2033" t="s">
        <v>55</v>
      </c>
      <c r="D2033" t="s">
        <v>661</v>
      </c>
      <c r="E2033" s="2">
        <v>45322</v>
      </c>
      <c r="F2033">
        <v>23</v>
      </c>
    </row>
    <row r="2034" spans="1:6" x14ac:dyDescent="0.35">
      <c r="A2034" t="s">
        <v>648</v>
      </c>
      <c r="B2034" t="s">
        <v>686</v>
      </c>
      <c r="C2034" t="s">
        <v>55</v>
      </c>
      <c r="D2034" t="s">
        <v>661</v>
      </c>
      <c r="E2034" s="2">
        <v>45351</v>
      </c>
      <c r="F2034">
        <v>25</v>
      </c>
    </row>
    <row r="2035" spans="1:6" x14ac:dyDescent="0.35">
      <c r="A2035" t="s">
        <v>648</v>
      </c>
      <c r="B2035" t="s">
        <v>686</v>
      </c>
      <c r="C2035" t="s">
        <v>55</v>
      </c>
      <c r="D2035" t="s">
        <v>661</v>
      </c>
      <c r="E2035" s="2">
        <v>45382</v>
      </c>
      <c r="F2035">
        <v>26</v>
      </c>
    </row>
    <row r="2036" spans="1:6" x14ac:dyDescent="0.35">
      <c r="A2036" t="s">
        <v>648</v>
      </c>
      <c r="B2036" t="s">
        <v>653</v>
      </c>
      <c r="C2036" t="s">
        <v>55</v>
      </c>
      <c r="D2036" t="s">
        <v>564</v>
      </c>
      <c r="E2036" s="2">
        <v>45046</v>
      </c>
      <c r="F2036">
        <v>7032</v>
      </c>
    </row>
    <row r="2037" spans="1:6" x14ac:dyDescent="0.35">
      <c r="A2037" t="s">
        <v>648</v>
      </c>
      <c r="B2037" t="s">
        <v>653</v>
      </c>
      <c r="C2037" t="s">
        <v>55</v>
      </c>
      <c r="D2037" t="s">
        <v>564</v>
      </c>
      <c r="E2037" s="2">
        <v>45077</v>
      </c>
      <c r="F2037">
        <v>7063</v>
      </c>
    </row>
    <row r="2038" spans="1:6" x14ac:dyDescent="0.35">
      <c r="A2038" t="s">
        <v>648</v>
      </c>
      <c r="B2038" t="s">
        <v>653</v>
      </c>
      <c r="C2038" t="s">
        <v>55</v>
      </c>
      <c r="D2038" t="s">
        <v>564</v>
      </c>
      <c r="E2038" s="2">
        <v>45107</v>
      </c>
      <c r="F2038">
        <v>7236</v>
      </c>
    </row>
    <row r="2039" spans="1:6" x14ac:dyDescent="0.35">
      <c r="A2039" t="s">
        <v>648</v>
      </c>
      <c r="B2039" t="s">
        <v>653</v>
      </c>
      <c r="C2039" t="s">
        <v>55</v>
      </c>
      <c r="D2039" t="s">
        <v>564</v>
      </c>
      <c r="E2039" s="2">
        <v>45138</v>
      </c>
      <c r="F2039">
        <v>7358</v>
      </c>
    </row>
    <row r="2040" spans="1:6" x14ac:dyDescent="0.35">
      <c r="A2040" t="s">
        <v>648</v>
      </c>
      <c r="B2040" t="s">
        <v>653</v>
      </c>
      <c r="C2040" t="s">
        <v>55</v>
      </c>
      <c r="D2040" t="s">
        <v>564</v>
      </c>
      <c r="E2040" s="2">
        <v>45169</v>
      </c>
      <c r="F2040">
        <v>7256</v>
      </c>
    </row>
    <row r="2041" spans="1:6" x14ac:dyDescent="0.35">
      <c r="A2041" t="s">
        <v>648</v>
      </c>
      <c r="B2041" t="s">
        <v>653</v>
      </c>
      <c r="C2041" t="s">
        <v>55</v>
      </c>
      <c r="D2041" t="s">
        <v>564</v>
      </c>
      <c r="E2041" s="2">
        <v>45199</v>
      </c>
      <c r="F2041">
        <v>7278</v>
      </c>
    </row>
    <row r="2042" spans="1:6" x14ac:dyDescent="0.35">
      <c r="A2042" t="s">
        <v>648</v>
      </c>
      <c r="B2042" t="s">
        <v>653</v>
      </c>
      <c r="C2042" t="s">
        <v>55</v>
      </c>
      <c r="D2042" t="s">
        <v>564</v>
      </c>
      <c r="E2042" s="2">
        <v>45230</v>
      </c>
      <c r="F2042">
        <v>6641</v>
      </c>
    </row>
    <row r="2043" spans="1:6" x14ac:dyDescent="0.35">
      <c r="A2043" t="s">
        <v>648</v>
      </c>
      <c r="B2043" t="s">
        <v>653</v>
      </c>
      <c r="C2043" t="s">
        <v>55</v>
      </c>
      <c r="D2043" t="s">
        <v>564</v>
      </c>
      <c r="E2043" s="2">
        <v>45260</v>
      </c>
      <c r="F2043">
        <v>6189</v>
      </c>
    </row>
    <row r="2044" spans="1:6" x14ac:dyDescent="0.35">
      <c r="A2044" t="s">
        <v>648</v>
      </c>
      <c r="B2044" t="s">
        <v>653</v>
      </c>
      <c r="C2044" t="s">
        <v>55</v>
      </c>
      <c r="D2044" t="s">
        <v>564</v>
      </c>
      <c r="E2044" s="2">
        <v>45291</v>
      </c>
      <c r="F2044">
        <v>6185</v>
      </c>
    </row>
    <row r="2045" spans="1:6" x14ac:dyDescent="0.35">
      <c r="A2045" t="s">
        <v>648</v>
      </c>
      <c r="B2045" t="s">
        <v>653</v>
      </c>
      <c r="C2045" t="s">
        <v>55</v>
      </c>
      <c r="D2045" t="s">
        <v>564</v>
      </c>
      <c r="E2045" s="2">
        <v>45322</v>
      </c>
      <c r="F2045">
        <v>5814</v>
      </c>
    </row>
    <row r="2046" spans="1:6" x14ac:dyDescent="0.35">
      <c r="A2046" t="s">
        <v>648</v>
      </c>
      <c r="B2046" t="s">
        <v>653</v>
      </c>
      <c r="C2046" t="s">
        <v>55</v>
      </c>
      <c r="D2046" t="s">
        <v>564</v>
      </c>
      <c r="E2046" s="2">
        <v>45351</v>
      </c>
      <c r="F2046">
        <v>5751</v>
      </c>
    </row>
    <row r="2047" spans="1:6" x14ac:dyDescent="0.35">
      <c r="A2047" t="s">
        <v>648</v>
      </c>
      <c r="B2047" t="s">
        <v>653</v>
      </c>
      <c r="C2047" t="s">
        <v>55</v>
      </c>
      <c r="D2047" t="s">
        <v>564</v>
      </c>
      <c r="E2047" s="2">
        <v>45382</v>
      </c>
      <c r="F2047">
        <v>6645</v>
      </c>
    </row>
    <row r="2048" spans="1:6" x14ac:dyDescent="0.35">
      <c r="A2048" t="s">
        <v>648</v>
      </c>
      <c r="B2048" t="s">
        <v>653</v>
      </c>
      <c r="C2048" t="s">
        <v>55</v>
      </c>
      <c r="D2048" t="s">
        <v>655</v>
      </c>
      <c r="E2048" s="2">
        <v>45046</v>
      </c>
      <c r="F2048">
        <v>3</v>
      </c>
    </row>
    <row r="2049" spans="1:6" x14ac:dyDescent="0.35">
      <c r="A2049" t="s">
        <v>648</v>
      </c>
      <c r="B2049" t="s">
        <v>653</v>
      </c>
      <c r="C2049" t="s">
        <v>55</v>
      </c>
      <c r="D2049" t="s">
        <v>655</v>
      </c>
      <c r="E2049" s="2">
        <v>45077</v>
      </c>
      <c r="F2049">
        <v>4</v>
      </c>
    </row>
    <row r="2050" spans="1:6" x14ac:dyDescent="0.35">
      <c r="A2050" t="s">
        <v>648</v>
      </c>
      <c r="B2050" t="s">
        <v>653</v>
      </c>
      <c r="C2050" t="s">
        <v>55</v>
      </c>
      <c r="D2050" t="s">
        <v>655</v>
      </c>
      <c r="E2050" s="2">
        <v>45107</v>
      </c>
      <c r="F2050">
        <v>4</v>
      </c>
    </row>
    <row r="2051" spans="1:6" x14ac:dyDescent="0.35">
      <c r="A2051" t="s">
        <v>648</v>
      </c>
      <c r="B2051" t="s">
        <v>653</v>
      </c>
      <c r="C2051" t="s">
        <v>55</v>
      </c>
      <c r="D2051" t="s">
        <v>655</v>
      </c>
      <c r="E2051" s="2">
        <v>45138</v>
      </c>
      <c r="F2051">
        <v>10</v>
      </c>
    </row>
    <row r="2052" spans="1:6" x14ac:dyDescent="0.35">
      <c r="A2052" t="s">
        <v>648</v>
      </c>
      <c r="B2052" t="s">
        <v>653</v>
      </c>
      <c r="C2052" t="s">
        <v>55</v>
      </c>
      <c r="D2052" t="s">
        <v>655</v>
      </c>
      <c r="E2052" s="2">
        <v>45169</v>
      </c>
      <c r="F2052">
        <v>12</v>
      </c>
    </row>
    <row r="2053" spans="1:6" x14ac:dyDescent="0.35">
      <c r="A2053" t="s">
        <v>648</v>
      </c>
      <c r="B2053" t="s">
        <v>653</v>
      </c>
      <c r="C2053" t="s">
        <v>55</v>
      </c>
      <c r="D2053" t="s">
        <v>655</v>
      </c>
      <c r="E2053" s="2">
        <v>45199</v>
      </c>
      <c r="F2053">
        <v>145</v>
      </c>
    </row>
    <row r="2054" spans="1:6" x14ac:dyDescent="0.35">
      <c r="A2054" t="s">
        <v>648</v>
      </c>
      <c r="B2054" t="s">
        <v>653</v>
      </c>
      <c r="C2054" t="s">
        <v>55</v>
      </c>
      <c r="D2054" t="s">
        <v>655</v>
      </c>
      <c r="E2054" s="2">
        <v>45230</v>
      </c>
      <c r="F2054">
        <v>349</v>
      </c>
    </row>
    <row r="2055" spans="1:6" x14ac:dyDescent="0.35">
      <c r="A2055" t="s">
        <v>648</v>
      </c>
      <c r="B2055" t="s">
        <v>653</v>
      </c>
      <c r="C2055" t="s">
        <v>55</v>
      </c>
      <c r="D2055" t="s">
        <v>655</v>
      </c>
      <c r="E2055" s="2">
        <v>45260</v>
      </c>
      <c r="F2055">
        <v>371</v>
      </c>
    </row>
    <row r="2056" spans="1:6" x14ac:dyDescent="0.35">
      <c r="A2056" t="s">
        <v>648</v>
      </c>
      <c r="B2056" t="s">
        <v>653</v>
      </c>
      <c r="C2056" t="s">
        <v>55</v>
      </c>
      <c r="D2056" t="s">
        <v>655</v>
      </c>
      <c r="E2056" s="2">
        <v>45291</v>
      </c>
      <c r="F2056">
        <v>449</v>
      </c>
    </row>
    <row r="2057" spans="1:6" x14ac:dyDescent="0.35">
      <c r="A2057" t="s">
        <v>648</v>
      </c>
      <c r="B2057" t="s">
        <v>653</v>
      </c>
      <c r="C2057" t="s">
        <v>55</v>
      </c>
      <c r="D2057" t="s">
        <v>655</v>
      </c>
      <c r="E2057" s="2">
        <v>45322</v>
      </c>
      <c r="F2057">
        <v>563</v>
      </c>
    </row>
    <row r="2058" spans="1:6" x14ac:dyDescent="0.35">
      <c r="A2058" t="s">
        <v>648</v>
      </c>
      <c r="B2058" t="s">
        <v>653</v>
      </c>
      <c r="C2058" t="s">
        <v>55</v>
      </c>
      <c r="D2058" t="s">
        <v>655</v>
      </c>
      <c r="E2058" s="2">
        <v>45351</v>
      </c>
      <c r="F2058">
        <v>630</v>
      </c>
    </row>
    <row r="2059" spans="1:6" x14ac:dyDescent="0.35">
      <c r="A2059" t="s">
        <v>648</v>
      </c>
      <c r="B2059" t="s">
        <v>653</v>
      </c>
      <c r="C2059" t="s">
        <v>55</v>
      </c>
      <c r="D2059" t="s">
        <v>655</v>
      </c>
      <c r="E2059" s="2">
        <v>45382</v>
      </c>
      <c r="F2059">
        <v>939</v>
      </c>
    </row>
    <row r="2060" spans="1:6" x14ac:dyDescent="0.35">
      <c r="A2060" t="s">
        <v>648</v>
      </c>
      <c r="B2060" t="s">
        <v>653</v>
      </c>
      <c r="C2060" t="s">
        <v>55</v>
      </c>
      <c r="D2060" t="s">
        <v>657</v>
      </c>
      <c r="E2060" s="2">
        <v>45046</v>
      </c>
      <c r="F2060">
        <v>0</v>
      </c>
    </row>
    <row r="2061" spans="1:6" x14ac:dyDescent="0.35">
      <c r="A2061" t="s">
        <v>648</v>
      </c>
      <c r="B2061" t="s">
        <v>653</v>
      </c>
      <c r="C2061" t="s">
        <v>55</v>
      </c>
      <c r="D2061" t="s">
        <v>657</v>
      </c>
      <c r="E2061" s="2">
        <v>45077</v>
      </c>
      <c r="F2061">
        <v>0</v>
      </c>
    </row>
    <row r="2062" spans="1:6" x14ac:dyDescent="0.35">
      <c r="A2062" t="s">
        <v>648</v>
      </c>
      <c r="B2062" t="s">
        <v>653</v>
      </c>
      <c r="C2062" t="s">
        <v>55</v>
      </c>
      <c r="D2062" t="s">
        <v>657</v>
      </c>
      <c r="E2062" s="2">
        <v>45107</v>
      </c>
      <c r="F2062">
        <v>0</v>
      </c>
    </row>
    <row r="2063" spans="1:6" x14ac:dyDescent="0.35">
      <c r="A2063" t="s">
        <v>648</v>
      </c>
      <c r="B2063" t="s">
        <v>653</v>
      </c>
      <c r="C2063" t="s">
        <v>55</v>
      </c>
      <c r="D2063" t="s">
        <v>657</v>
      </c>
      <c r="E2063" s="2">
        <v>45138</v>
      </c>
      <c r="F2063">
        <v>1</v>
      </c>
    </row>
    <row r="2064" spans="1:6" x14ac:dyDescent="0.35">
      <c r="A2064" t="s">
        <v>648</v>
      </c>
      <c r="B2064" t="s">
        <v>653</v>
      </c>
      <c r="C2064" t="s">
        <v>55</v>
      </c>
      <c r="D2064" t="s">
        <v>657</v>
      </c>
      <c r="E2064" s="2">
        <v>45169</v>
      </c>
      <c r="F2064">
        <v>1</v>
      </c>
    </row>
    <row r="2065" spans="1:6" x14ac:dyDescent="0.35">
      <c r="A2065" t="s">
        <v>648</v>
      </c>
      <c r="B2065" t="s">
        <v>653</v>
      </c>
      <c r="C2065" t="s">
        <v>55</v>
      </c>
      <c r="D2065" t="s">
        <v>657</v>
      </c>
      <c r="E2065" s="2">
        <v>45199</v>
      </c>
      <c r="F2065">
        <v>0</v>
      </c>
    </row>
    <row r="2066" spans="1:6" x14ac:dyDescent="0.35">
      <c r="A2066" t="s">
        <v>648</v>
      </c>
      <c r="B2066" t="s">
        <v>653</v>
      </c>
      <c r="C2066" t="s">
        <v>55</v>
      </c>
      <c r="D2066" t="s">
        <v>657</v>
      </c>
      <c r="E2066" s="2">
        <v>45230</v>
      </c>
      <c r="F2066">
        <v>3</v>
      </c>
    </row>
    <row r="2067" spans="1:6" x14ac:dyDescent="0.35">
      <c r="A2067" t="s">
        <v>648</v>
      </c>
      <c r="B2067" t="s">
        <v>653</v>
      </c>
      <c r="C2067" t="s">
        <v>55</v>
      </c>
      <c r="D2067" t="s">
        <v>657</v>
      </c>
      <c r="E2067" s="2">
        <v>45260</v>
      </c>
      <c r="F2067">
        <v>3</v>
      </c>
    </row>
    <row r="2068" spans="1:6" x14ac:dyDescent="0.35">
      <c r="A2068" t="s">
        <v>648</v>
      </c>
      <c r="B2068" t="s">
        <v>653</v>
      </c>
      <c r="C2068" t="s">
        <v>55</v>
      </c>
      <c r="D2068" t="s">
        <v>657</v>
      </c>
      <c r="E2068" s="2">
        <v>45291</v>
      </c>
      <c r="F2068">
        <v>2</v>
      </c>
    </row>
    <row r="2069" spans="1:6" x14ac:dyDescent="0.35">
      <c r="A2069" t="s">
        <v>648</v>
      </c>
      <c r="B2069" t="s">
        <v>653</v>
      </c>
      <c r="C2069" t="s">
        <v>55</v>
      </c>
      <c r="D2069" t="s">
        <v>657</v>
      </c>
      <c r="E2069" s="2">
        <v>45322</v>
      </c>
      <c r="F2069">
        <v>2</v>
      </c>
    </row>
    <row r="2070" spans="1:6" x14ac:dyDescent="0.35">
      <c r="A2070" t="s">
        <v>648</v>
      </c>
      <c r="B2070" t="s">
        <v>653</v>
      </c>
      <c r="C2070" t="s">
        <v>55</v>
      </c>
      <c r="D2070" t="s">
        <v>657</v>
      </c>
      <c r="E2070" s="2">
        <v>45351</v>
      </c>
      <c r="F2070">
        <v>4</v>
      </c>
    </row>
    <row r="2071" spans="1:6" x14ac:dyDescent="0.35">
      <c r="A2071" t="s">
        <v>648</v>
      </c>
      <c r="B2071" t="s">
        <v>653</v>
      </c>
      <c r="C2071" t="s">
        <v>55</v>
      </c>
      <c r="D2071" t="s">
        <v>657</v>
      </c>
      <c r="E2071" s="2">
        <v>45382</v>
      </c>
      <c r="F2071">
        <v>6</v>
      </c>
    </row>
    <row r="2072" spans="1:6" x14ac:dyDescent="0.35">
      <c r="A2072" t="s">
        <v>648</v>
      </c>
      <c r="B2072" t="s">
        <v>653</v>
      </c>
      <c r="C2072" t="s">
        <v>55</v>
      </c>
      <c r="D2072" t="s">
        <v>658</v>
      </c>
      <c r="E2072" s="2">
        <v>45046</v>
      </c>
      <c r="F2072">
        <v>0</v>
      </c>
    </row>
    <row r="2073" spans="1:6" x14ac:dyDescent="0.35">
      <c r="A2073" t="s">
        <v>648</v>
      </c>
      <c r="B2073" t="s">
        <v>653</v>
      </c>
      <c r="C2073" t="s">
        <v>55</v>
      </c>
      <c r="D2073" t="s">
        <v>658</v>
      </c>
      <c r="E2073" s="2">
        <v>45077</v>
      </c>
      <c r="F2073">
        <v>0</v>
      </c>
    </row>
    <row r="2074" spans="1:6" x14ac:dyDescent="0.35">
      <c r="A2074" t="s">
        <v>648</v>
      </c>
      <c r="B2074" t="s">
        <v>653</v>
      </c>
      <c r="C2074" t="s">
        <v>55</v>
      </c>
      <c r="D2074" t="s">
        <v>658</v>
      </c>
      <c r="E2074" s="2">
        <v>45107</v>
      </c>
      <c r="F2074">
        <v>0</v>
      </c>
    </row>
    <row r="2075" spans="1:6" x14ac:dyDescent="0.35">
      <c r="A2075" t="s">
        <v>648</v>
      </c>
      <c r="B2075" t="s">
        <v>653</v>
      </c>
      <c r="C2075" t="s">
        <v>55</v>
      </c>
      <c r="D2075" t="s">
        <v>658</v>
      </c>
      <c r="E2075" s="2">
        <v>45138</v>
      </c>
      <c r="F2075">
        <v>0</v>
      </c>
    </row>
    <row r="2076" spans="1:6" x14ac:dyDescent="0.35">
      <c r="A2076" t="s">
        <v>648</v>
      </c>
      <c r="B2076" t="s">
        <v>653</v>
      </c>
      <c r="C2076" t="s">
        <v>55</v>
      </c>
      <c r="D2076" t="s">
        <v>658</v>
      </c>
      <c r="E2076" s="2">
        <v>45169</v>
      </c>
      <c r="F2076">
        <v>0</v>
      </c>
    </row>
    <row r="2077" spans="1:6" x14ac:dyDescent="0.35">
      <c r="A2077" t="s">
        <v>648</v>
      </c>
      <c r="B2077" t="s">
        <v>653</v>
      </c>
      <c r="C2077" t="s">
        <v>55</v>
      </c>
      <c r="D2077" t="s">
        <v>658</v>
      </c>
      <c r="E2077" s="2">
        <v>45199</v>
      </c>
      <c r="F2077">
        <v>360</v>
      </c>
    </row>
    <row r="2078" spans="1:6" x14ac:dyDescent="0.35">
      <c r="A2078" t="s">
        <v>648</v>
      </c>
      <c r="B2078" t="s">
        <v>653</v>
      </c>
      <c r="C2078" t="s">
        <v>55</v>
      </c>
      <c r="D2078" t="s">
        <v>658</v>
      </c>
      <c r="E2078" s="2">
        <v>45230</v>
      </c>
      <c r="F2078">
        <v>484</v>
      </c>
    </row>
    <row r="2079" spans="1:6" x14ac:dyDescent="0.35">
      <c r="A2079" t="s">
        <v>648</v>
      </c>
      <c r="B2079" t="s">
        <v>653</v>
      </c>
      <c r="C2079" t="s">
        <v>55</v>
      </c>
      <c r="D2079" t="s">
        <v>658</v>
      </c>
      <c r="E2079" s="2">
        <v>45260</v>
      </c>
      <c r="F2079">
        <v>574</v>
      </c>
    </row>
    <row r="2080" spans="1:6" x14ac:dyDescent="0.35">
      <c r="A2080" t="s">
        <v>648</v>
      </c>
      <c r="B2080" t="s">
        <v>653</v>
      </c>
      <c r="C2080" t="s">
        <v>55</v>
      </c>
      <c r="D2080" t="s">
        <v>658</v>
      </c>
      <c r="E2080" s="2">
        <v>45291</v>
      </c>
      <c r="F2080">
        <v>559</v>
      </c>
    </row>
    <row r="2081" spans="1:6" x14ac:dyDescent="0.35">
      <c r="A2081" t="s">
        <v>648</v>
      </c>
      <c r="B2081" t="s">
        <v>653</v>
      </c>
      <c r="C2081" t="s">
        <v>55</v>
      </c>
      <c r="D2081" t="s">
        <v>658</v>
      </c>
      <c r="E2081" s="2">
        <v>45322</v>
      </c>
      <c r="F2081">
        <v>469</v>
      </c>
    </row>
    <row r="2082" spans="1:6" x14ac:dyDescent="0.35">
      <c r="A2082" t="s">
        <v>648</v>
      </c>
      <c r="B2082" t="s">
        <v>653</v>
      </c>
      <c r="C2082" t="s">
        <v>55</v>
      </c>
      <c r="D2082" t="s">
        <v>658</v>
      </c>
      <c r="E2082" s="2">
        <v>45351</v>
      </c>
      <c r="F2082">
        <v>495</v>
      </c>
    </row>
    <row r="2083" spans="1:6" x14ac:dyDescent="0.35">
      <c r="A2083" t="s">
        <v>648</v>
      </c>
      <c r="B2083" t="s">
        <v>653</v>
      </c>
      <c r="C2083" t="s">
        <v>55</v>
      </c>
      <c r="D2083" t="s">
        <v>658</v>
      </c>
      <c r="E2083" s="2">
        <v>45382</v>
      </c>
      <c r="F2083">
        <v>491</v>
      </c>
    </row>
    <row r="2084" spans="1:6" x14ac:dyDescent="0.35">
      <c r="A2084" t="s">
        <v>648</v>
      </c>
      <c r="B2084" t="s">
        <v>653</v>
      </c>
      <c r="C2084" t="s">
        <v>55</v>
      </c>
      <c r="D2084" t="s">
        <v>563</v>
      </c>
      <c r="E2084" s="2">
        <v>45046</v>
      </c>
      <c r="F2084">
        <v>0</v>
      </c>
    </row>
    <row r="2085" spans="1:6" x14ac:dyDescent="0.35">
      <c r="A2085" t="s">
        <v>648</v>
      </c>
      <c r="B2085" t="s">
        <v>653</v>
      </c>
      <c r="C2085" t="s">
        <v>55</v>
      </c>
      <c r="D2085" t="s">
        <v>563</v>
      </c>
      <c r="E2085" s="2">
        <v>45077</v>
      </c>
      <c r="F2085">
        <v>0</v>
      </c>
    </row>
    <row r="2086" spans="1:6" x14ac:dyDescent="0.35">
      <c r="A2086" t="s">
        <v>648</v>
      </c>
      <c r="B2086" t="s">
        <v>653</v>
      </c>
      <c r="C2086" t="s">
        <v>55</v>
      </c>
      <c r="D2086" t="s">
        <v>563</v>
      </c>
      <c r="E2086" s="2">
        <v>45107</v>
      </c>
      <c r="F2086">
        <v>0</v>
      </c>
    </row>
    <row r="2087" spans="1:6" x14ac:dyDescent="0.35">
      <c r="A2087" t="s">
        <v>648</v>
      </c>
      <c r="B2087" t="s">
        <v>653</v>
      </c>
      <c r="C2087" t="s">
        <v>55</v>
      </c>
      <c r="D2087" t="s">
        <v>563</v>
      </c>
      <c r="E2087" s="2">
        <v>45138</v>
      </c>
      <c r="F2087">
        <v>0</v>
      </c>
    </row>
    <row r="2088" spans="1:6" x14ac:dyDescent="0.35">
      <c r="A2088" t="s">
        <v>648</v>
      </c>
      <c r="B2088" t="s">
        <v>653</v>
      </c>
      <c r="C2088" t="s">
        <v>55</v>
      </c>
      <c r="D2088" t="s">
        <v>563</v>
      </c>
      <c r="E2088" s="2">
        <v>45169</v>
      </c>
      <c r="F2088">
        <v>0</v>
      </c>
    </row>
    <row r="2089" spans="1:6" x14ac:dyDescent="0.35">
      <c r="A2089" t="s">
        <v>648</v>
      </c>
      <c r="B2089" t="s">
        <v>653</v>
      </c>
      <c r="C2089" t="s">
        <v>55</v>
      </c>
      <c r="D2089" t="s">
        <v>563</v>
      </c>
      <c r="E2089" s="2">
        <v>45199</v>
      </c>
      <c r="F2089">
        <v>1724</v>
      </c>
    </row>
    <row r="2090" spans="1:6" x14ac:dyDescent="0.35">
      <c r="A2090" t="s">
        <v>648</v>
      </c>
      <c r="B2090" t="s">
        <v>653</v>
      </c>
      <c r="C2090" t="s">
        <v>55</v>
      </c>
      <c r="D2090" t="s">
        <v>563</v>
      </c>
      <c r="E2090" s="2">
        <v>45230</v>
      </c>
      <c r="F2090">
        <v>4478</v>
      </c>
    </row>
    <row r="2091" spans="1:6" x14ac:dyDescent="0.35">
      <c r="A2091" t="s">
        <v>648</v>
      </c>
      <c r="B2091" t="s">
        <v>653</v>
      </c>
      <c r="C2091" t="s">
        <v>55</v>
      </c>
      <c r="D2091" t="s">
        <v>563</v>
      </c>
      <c r="E2091" s="2">
        <v>45260</v>
      </c>
      <c r="F2091">
        <v>4660</v>
      </c>
    </row>
    <row r="2092" spans="1:6" x14ac:dyDescent="0.35">
      <c r="A2092" t="s">
        <v>648</v>
      </c>
      <c r="B2092" t="s">
        <v>653</v>
      </c>
      <c r="C2092" t="s">
        <v>55</v>
      </c>
      <c r="D2092" t="s">
        <v>563</v>
      </c>
      <c r="E2092" s="2">
        <v>45291</v>
      </c>
      <c r="F2092">
        <v>4815</v>
      </c>
    </row>
    <row r="2093" spans="1:6" x14ac:dyDescent="0.35">
      <c r="A2093" t="s">
        <v>648</v>
      </c>
      <c r="B2093" t="s">
        <v>653</v>
      </c>
      <c r="C2093" t="s">
        <v>55</v>
      </c>
      <c r="D2093" t="s">
        <v>563</v>
      </c>
      <c r="E2093" s="2">
        <v>45322</v>
      </c>
      <c r="F2093">
        <v>4796</v>
      </c>
    </row>
    <row r="2094" spans="1:6" x14ac:dyDescent="0.35">
      <c r="A2094" t="s">
        <v>648</v>
      </c>
      <c r="B2094" t="s">
        <v>653</v>
      </c>
      <c r="C2094" t="s">
        <v>55</v>
      </c>
      <c r="D2094" t="s">
        <v>563</v>
      </c>
      <c r="E2094" s="2">
        <v>45351</v>
      </c>
      <c r="F2094">
        <v>4781</v>
      </c>
    </row>
    <row r="2095" spans="1:6" x14ac:dyDescent="0.35">
      <c r="A2095" t="s">
        <v>648</v>
      </c>
      <c r="B2095" t="s">
        <v>653</v>
      </c>
      <c r="C2095" t="s">
        <v>55</v>
      </c>
      <c r="D2095" t="s">
        <v>563</v>
      </c>
      <c r="E2095" s="2">
        <v>45382</v>
      </c>
      <c r="F2095">
        <v>5695</v>
      </c>
    </row>
    <row r="2096" spans="1:6" x14ac:dyDescent="0.35">
      <c r="A2096" t="s">
        <v>648</v>
      </c>
      <c r="B2096" t="s">
        <v>653</v>
      </c>
      <c r="C2096" t="s">
        <v>55</v>
      </c>
      <c r="D2096" t="s">
        <v>661</v>
      </c>
      <c r="E2096" s="2">
        <v>45046</v>
      </c>
      <c r="F2096">
        <v>20</v>
      </c>
    </row>
    <row r="2097" spans="1:6" x14ac:dyDescent="0.35">
      <c r="A2097" t="s">
        <v>648</v>
      </c>
      <c r="B2097" t="s">
        <v>653</v>
      </c>
      <c r="C2097" t="s">
        <v>55</v>
      </c>
      <c r="D2097" t="s">
        <v>661</v>
      </c>
      <c r="E2097" s="2">
        <v>45077</v>
      </c>
      <c r="F2097">
        <v>20</v>
      </c>
    </row>
    <row r="2098" spans="1:6" x14ac:dyDescent="0.35">
      <c r="A2098" t="s">
        <v>648</v>
      </c>
      <c r="B2098" t="s">
        <v>653</v>
      </c>
      <c r="C2098" t="s">
        <v>55</v>
      </c>
      <c r="D2098" t="s">
        <v>661</v>
      </c>
      <c r="E2098" s="2">
        <v>45107</v>
      </c>
      <c r="F2098">
        <v>20</v>
      </c>
    </row>
    <row r="2099" spans="1:6" x14ac:dyDescent="0.35">
      <c r="A2099" t="s">
        <v>648</v>
      </c>
      <c r="B2099" t="s">
        <v>653</v>
      </c>
      <c r="C2099" t="s">
        <v>55</v>
      </c>
      <c r="D2099" t="s">
        <v>661</v>
      </c>
      <c r="E2099" s="2">
        <v>45138</v>
      </c>
      <c r="F2099">
        <v>19</v>
      </c>
    </row>
    <row r="2100" spans="1:6" x14ac:dyDescent="0.35">
      <c r="A2100" t="s">
        <v>648</v>
      </c>
      <c r="B2100" t="s">
        <v>653</v>
      </c>
      <c r="C2100" t="s">
        <v>55</v>
      </c>
      <c r="D2100" t="s">
        <v>661</v>
      </c>
      <c r="E2100" s="2">
        <v>45169</v>
      </c>
      <c r="F2100">
        <v>22</v>
      </c>
    </row>
    <row r="2101" spans="1:6" x14ac:dyDescent="0.35">
      <c r="A2101" t="s">
        <v>648</v>
      </c>
      <c r="B2101" t="s">
        <v>653</v>
      </c>
      <c r="C2101" t="s">
        <v>55</v>
      </c>
      <c r="D2101" t="s">
        <v>661</v>
      </c>
      <c r="E2101" s="2">
        <v>45199</v>
      </c>
      <c r="F2101">
        <v>18</v>
      </c>
    </row>
    <row r="2102" spans="1:6" x14ac:dyDescent="0.35">
      <c r="A2102" t="s">
        <v>648</v>
      </c>
      <c r="B2102" t="s">
        <v>653</v>
      </c>
      <c r="C2102" t="s">
        <v>55</v>
      </c>
      <c r="D2102" t="s">
        <v>661</v>
      </c>
      <c r="E2102" s="2">
        <v>45230</v>
      </c>
      <c r="F2102">
        <v>11</v>
      </c>
    </row>
    <row r="2103" spans="1:6" x14ac:dyDescent="0.35">
      <c r="A2103" t="s">
        <v>648</v>
      </c>
      <c r="B2103" t="s">
        <v>653</v>
      </c>
      <c r="C2103" t="s">
        <v>55</v>
      </c>
      <c r="D2103" t="s">
        <v>661</v>
      </c>
      <c r="E2103" s="2">
        <v>45260</v>
      </c>
      <c r="F2103">
        <v>10</v>
      </c>
    </row>
    <row r="2104" spans="1:6" x14ac:dyDescent="0.35">
      <c r="A2104" t="s">
        <v>648</v>
      </c>
      <c r="B2104" t="s">
        <v>653</v>
      </c>
      <c r="C2104" t="s">
        <v>55</v>
      </c>
      <c r="D2104" t="s">
        <v>661</v>
      </c>
      <c r="E2104" s="2">
        <v>45291</v>
      </c>
      <c r="F2104">
        <v>13</v>
      </c>
    </row>
    <row r="2105" spans="1:6" x14ac:dyDescent="0.35">
      <c r="A2105" t="s">
        <v>648</v>
      </c>
      <c r="B2105" t="s">
        <v>653</v>
      </c>
      <c r="C2105" t="s">
        <v>55</v>
      </c>
      <c r="D2105" t="s">
        <v>661</v>
      </c>
      <c r="E2105" s="2">
        <v>45322</v>
      </c>
      <c r="F2105">
        <v>13</v>
      </c>
    </row>
    <row r="2106" spans="1:6" x14ac:dyDescent="0.35">
      <c r="A2106" t="s">
        <v>648</v>
      </c>
      <c r="B2106" t="s">
        <v>653</v>
      </c>
      <c r="C2106" t="s">
        <v>55</v>
      </c>
      <c r="D2106" t="s">
        <v>661</v>
      </c>
      <c r="E2106" s="2">
        <v>45351</v>
      </c>
      <c r="F2106">
        <v>15</v>
      </c>
    </row>
    <row r="2107" spans="1:6" x14ac:dyDescent="0.35">
      <c r="A2107" t="s">
        <v>648</v>
      </c>
      <c r="B2107" t="s">
        <v>653</v>
      </c>
      <c r="C2107" t="s">
        <v>55</v>
      </c>
      <c r="D2107" t="s">
        <v>661</v>
      </c>
      <c r="E2107" s="2">
        <v>45382</v>
      </c>
      <c r="F2107">
        <v>14</v>
      </c>
    </row>
    <row r="2108" spans="1:6" x14ac:dyDescent="0.35">
      <c r="A2108" t="s">
        <v>648</v>
      </c>
      <c r="B2108" t="s">
        <v>687</v>
      </c>
      <c r="C2108" t="s">
        <v>55</v>
      </c>
      <c r="D2108" t="s">
        <v>564</v>
      </c>
      <c r="E2108" s="2">
        <v>45046</v>
      </c>
      <c r="F2108">
        <v>4878</v>
      </c>
    </row>
    <row r="2109" spans="1:6" x14ac:dyDescent="0.35">
      <c r="A2109" t="s">
        <v>648</v>
      </c>
      <c r="B2109" t="s">
        <v>687</v>
      </c>
      <c r="C2109" t="s">
        <v>55</v>
      </c>
      <c r="D2109" t="s">
        <v>564</v>
      </c>
      <c r="E2109" s="2">
        <v>45077</v>
      </c>
      <c r="F2109">
        <v>4202</v>
      </c>
    </row>
    <row r="2110" spans="1:6" x14ac:dyDescent="0.35">
      <c r="A2110" t="s">
        <v>648</v>
      </c>
      <c r="B2110" t="s">
        <v>687</v>
      </c>
      <c r="C2110" t="s">
        <v>55</v>
      </c>
      <c r="D2110" t="s">
        <v>564</v>
      </c>
      <c r="E2110" s="2">
        <v>45107</v>
      </c>
      <c r="F2110">
        <v>4979</v>
      </c>
    </row>
    <row r="2111" spans="1:6" x14ac:dyDescent="0.35">
      <c r="A2111" t="s">
        <v>648</v>
      </c>
      <c r="B2111" t="s">
        <v>687</v>
      </c>
      <c r="C2111" t="s">
        <v>55</v>
      </c>
      <c r="D2111" t="s">
        <v>564</v>
      </c>
      <c r="E2111" s="2">
        <v>45138</v>
      </c>
      <c r="F2111">
        <v>4737</v>
      </c>
    </row>
    <row r="2112" spans="1:6" x14ac:dyDescent="0.35">
      <c r="A2112" t="s">
        <v>648</v>
      </c>
      <c r="B2112" t="s">
        <v>687</v>
      </c>
      <c r="C2112" t="s">
        <v>55</v>
      </c>
      <c r="D2112" t="s">
        <v>564</v>
      </c>
      <c r="E2112" s="2">
        <v>45169</v>
      </c>
      <c r="F2112">
        <v>4970</v>
      </c>
    </row>
    <row r="2113" spans="1:6" x14ac:dyDescent="0.35">
      <c r="A2113" t="s">
        <v>648</v>
      </c>
      <c r="B2113" t="s">
        <v>687</v>
      </c>
      <c r="C2113" t="s">
        <v>55</v>
      </c>
      <c r="D2113" t="s">
        <v>564</v>
      </c>
      <c r="E2113" s="2">
        <v>45199</v>
      </c>
      <c r="F2113">
        <v>4855</v>
      </c>
    </row>
    <row r="2114" spans="1:6" x14ac:dyDescent="0.35">
      <c r="A2114" t="s">
        <v>648</v>
      </c>
      <c r="B2114" t="s">
        <v>687</v>
      </c>
      <c r="C2114" t="s">
        <v>55</v>
      </c>
      <c r="D2114" t="s">
        <v>564</v>
      </c>
      <c r="E2114" s="2">
        <v>45230</v>
      </c>
      <c r="F2114">
        <v>4464</v>
      </c>
    </row>
    <row r="2115" spans="1:6" x14ac:dyDescent="0.35">
      <c r="A2115" t="s">
        <v>648</v>
      </c>
      <c r="B2115" t="s">
        <v>687</v>
      </c>
      <c r="C2115" t="s">
        <v>55</v>
      </c>
      <c r="D2115" t="s">
        <v>564</v>
      </c>
      <c r="E2115" s="2">
        <v>45260</v>
      </c>
      <c r="F2115">
        <v>4416</v>
      </c>
    </row>
    <row r="2116" spans="1:6" x14ac:dyDescent="0.35">
      <c r="A2116" t="s">
        <v>648</v>
      </c>
      <c r="B2116" t="s">
        <v>687</v>
      </c>
      <c r="C2116" t="s">
        <v>55</v>
      </c>
      <c r="D2116" t="s">
        <v>564</v>
      </c>
      <c r="E2116" s="2">
        <v>45291</v>
      </c>
      <c r="F2116">
        <v>4322</v>
      </c>
    </row>
    <row r="2117" spans="1:6" x14ac:dyDescent="0.35">
      <c r="A2117" t="s">
        <v>648</v>
      </c>
      <c r="B2117" t="s">
        <v>687</v>
      </c>
      <c r="C2117" t="s">
        <v>55</v>
      </c>
      <c r="D2117" t="s">
        <v>564</v>
      </c>
      <c r="E2117" s="2">
        <v>45322</v>
      </c>
      <c r="F2117">
        <v>4261</v>
      </c>
    </row>
    <row r="2118" spans="1:6" x14ac:dyDescent="0.35">
      <c r="A2118" t="s">
        <v>648</v>
      </c>
      <c r="B2118" t="s">
        <v>687</v>
      </c>
      <c r="C2118" t="s">
        <v>55</v>
      </c>
      <c r="D2118" t="s">
        <v>564</v>
      </c>
      <c r="E2118" s="2">
        <v>45351</v>
      </c>
      <c r="F2118">
        <v>3861</v>
      </c>
    </row>
    <row r="2119" spans="1:6" x14ac:dyDescent="0.35">
      <c r="A2119" t="s">
        <v>648</v>
      </c>
      <c r="B2119" t="s">
        <v>687</v>
      </c>
      <c r="C2119" t="s">
        <v>55</v>
      </c>
      <c r="D2119" t="s">
        <v>564</v>
      </c>
      <c r="E2119" s="2">
        <v>45382</v>
      </c>
      <c r="F2119">
        <v>4260</v>
      </c>
    </row>
    <row r="2120" spans="1:6" x14ac:dyDescent="0.35">
      <c r="A2120" t="s">
        <v>648</v>
      </c>
      <c r="B2120" t="s">
        <v>687</v>
      </c>
      <c r="C2120" t="s">
        <v>55</v>
      </c>
      <c r="D2120" t="s">
        <v>655</v>
      </c>
      <c r="E2120" s="2">
        <v>45046</v>
      </c>
      <c r="F2120">
        <v>0</v>
      </c>
    </row>
    <row r="2121" spans="1:6" x14ac:dyDescent="0.35">
      <c r="A2121" t="s">
        <v>648</v>
      </c>
      <c r="B2121" t="s">
        <v>687</v>
      </c>
      <c r="C2121" t="s">
        <v>55</v>
      </c>
      <c r="D2121" t="s">
        <v>655</v>
      </c>
      <c r="E2121" s="2">
        <v>45077</v>
      </c>
      <c r="F2121">
        <v>1</v>
      </c>
    </row>
    <row r="2122" spans="1:6" x14ac:dyDescent="0.35">
      <c r="A2122" t="s">
        <v>648</v>
      </c>
      <c r="B2122" t="s">
        <v>687</v>
      </c>
      <c r="C2122" t="s">
        <v>55</v>
      </c>
      <c r="D2122" t="s">
        <v>655</v>
      </c>
      <c r="E2122" s="2">
        <v>45107</v>
      </c>
      <c r="F2122">
        <v>1</v>
      </c>
    </row>
    <row r="2123" spans="1:6" x14ac:dyDescent="0.35">
      <c r="A2123" t="s">
        <v>648</v>
      </c>
      <c r="B2123" t="s">
        <v>687</v>
      </c>
      <c r="C2123" t="s">
        <v>55</v>
      </c>
      <c r="D2123" t="s">
        <v>655</v>
      </c>
      <c r="E2123" s="2">
        <v>45138</v>
      </c>
      <c r="F2123">
        <v>2</v>
      </c>
    </row>
    <row r="2124" spans="1:6" x14ac:dyDescent="0.35">
      <c r="A2124" t="s">
        <v>648</v>
      </c>
      <c r="B2124" t="s">
        <v>687</v>
      </c>
      <c r="C2124" t="s">
        <v>55</v>
      </c>
      <c r="D2124" t="s">
        <v>655</v>
      </c>
      <c r="E2124" s="2">
        <v>45169</v>
      </c>
      <c r="F2124">
        <v>1</v>
      </c>
    </row>
    <row r="2125" spans="1:6" x14ac:dyDescent="0.35">
      <c r="A2125" t="s">
        <v>648</v>
      </c>
      <c r="B2125" t="s">
        <v>687</v>
      </c>
      <c r="C2125" t="s">
        <v>55</v>
      </c>
      <c r="D2125" t="s">
        <v>655</v>
      </c>
      <c r="E2125" s="2">
        <v>45199</v>
      </c>
      <c r="F2125">
        <v>87</v>
      </c>
    </row>
    <row r="2126" spans="1:6" x14ac:dyDescent="0.35">
      <c r="A2126" t="s">
        <v>648</v>
      </c>
      <c r="B2126" t="s">
        <v>687</v>
      </c>
      <c r="C2126" t="s">
        <v>55</v>
      </c>
      <c r="D2126" t="s">
        <v>655</v>
      </c>
      <c r="E2126" s="2">
        <v>45230</v>
      </c>
      <c r="F2126">
        <v>260</v>
      </c>
    </row>
    <row r="2127" spans="1:6" x14ac:dyDescent="0.35">
      <c r="A2127" t="s">
        <v>648</v>
      </c>
      <c r="B2127" t="s">
        <v>687</v>
      </c>
      <c r="C2127" t="s">
        <v>55</v>
      </c>
      <c r="D2127" t="s">
        <v>655</v>
      </c>
      <c r="E2127" s="2">
        <v>45260</v>
      </c>
      <c r="F2127">
        <v>285</v>
      </c>
    </row>
    <row r="2128" spans="1:6" x14ac:dyDescent="0.35">
      <c r="A2128" t="s">
        <v>648</v>
      </c>
      <c r="B2128" t="s">
        <v>687</v>
      </c>
      <c r="C2128" t="s">
        <v>55</v>
      </c>
      <c r="D2128" t="s">
        <v>655</v>
      </c>
      <c r="E2128" s="2">
        <v>45291</v>
      </c>
      <c r="F2128">
        <v>302</v>
      </c>
    </row>
    <row r="2129" spans="1:6" x14ac:dyDescent="0.35">
      <c r="A2129" t="s">
        <v>648</v>
      </c>
      <c r="B2129" t="s">
        <v>687</v>
      </c>
      <c r="C2129" t="s">
        <v>55</v>
      </c>
      <c r="D2129" t="s">
        <v>655</v>
      </c>
      <c r="E2129" s="2">
        <v>45322</v>
      </c>
      <c r="F2129">
        <v>320</v>
      </c>
    </row>
    <row r="2130" spans="1:6" x14ac:dyDescent="0.35">
      <c r="A2130" t="s">
        <v>648</v>
      </c>
      <c r="B2130" t="s">
        <v>687</v>
      </c>
      <c r="C2130" t="s">
        <v>55</v>
      </c>
      <c r="D2130" t="s">
        <v>655</v>
      </c>
      <c r="E2130" s="2">
        <v>45351</v>
      </c>
      <c r="F2130">
        <v>316</v>
      </c>
    </row>
    <row r="2131" spans="1:6" x14ac:dyDescent="0.35">
      <c r="A2131" t="s">
        <v>648</v>
      </c>
      <c r="B2131" t="s">
        <v>687</v>
      </c>
      <c r="C2131" t="s">
        <v>55</v>
      </c>
      <c r="D2131" t="s">
        <v>655</v>
      </c>
      <c r="E2131" s="2">
        <v>45382</v>
      </c>
      <c r="F2131">
        <v>348</v>
      </c>
    </row>
    <row r="2132" spans="1:6" x14ac:dyDescent="0.35">
      <c r="A2132" t="s">
        <v>648</v>
      </c>
      <c r="B2132" t="s">
        <v>687</v>
      </c>
      <c r="C2132" t="s">
        <v>55</v>
      </c>
      <c r="D2132" t="s">
        <v>657</v>
      </c>
      <c r="E2132" s="2">
        <v>45046</v>
      </c>
      <c r="F2132">
        <v>0</v>
      </c>
    </row>
    <row r="2133" spans="1:6" x14ac:dyDescent="0.35">
      <c r="A2133" t="s">
        <v>648</v>
      </c>
      <c r="B2133" t="s">
        <v>687</v>
      </c>
      <c r="C2133" t="s">
        <v>55</v>
      </c>
      <c r="D2133" t="s">
        <v>657</v>
      </c>
      <c r="E2133" s="2">
        <v>45077</v>
      </c>
      <c r="F2133">
        <v>0</v>
      </c>
    </row>
    <row r="2134" spans="1:6" x14ac:dyDescent="0.35">
      <c r="A2134" t="s">
        <v>648</v>
      </c>
      <c r="B2134" t="s">
        <v>687</v>
      </c>
      <c r="C2134" t="s">
        <v>55</v>
      </c>
      <c r="D2134" t="s">
        <v>657</v>
      </c>
      <c r="E2134" s="2">
        <v>45107</v>
      </c>
      <c r="F2134">
        <v>0</v>
      </c>
    </row>
    <row r="2135" spans="1:6" x14ac:dyDescent="0.35">
      <c r="A2135" t="s">
        <v>648</v>
      </c>
      <c r="B2135" t="s">
        <v>687</v>
      </c>
      <c r="C2135" t="s">
        <v>55</v>
      </c>
      <c r="D2135" t="s">
        <v>657</v>
      </c>
      <c r="E2135" s="2">
        <v>45138</v>
      </c>
      <c r="F2135">
        <v>0</v>
      </c>
    </row>
    <row r="2136" spans="1:6" x14ac:dyDescent="0.35">
      <c r="A2136" t="s">
        <v>648</v>
      </c>
      <c r="B2136" t="s">
        <v>687</v>
      </c>
      <c r="C2136" t="s">
        <v>55</v>
      </c>
      <c r="D2136" t="s">
        <v>657</v>
      </c>
      <c r="E2136" s="2">
        <v>45169</v>
      </c>
      <c r="F2136">
        <v>0</v>
      </c>
    </row>
    <row r="2137" spans="1:6" x14ac:dyDescent="0.35">
      <c r="A2137" t="s">
        <v>648</v>
      </c>
      <c r="B2137" t="s">
        <v>687</v>
      </c>
      <c r="C2137" t="s">
        <v>55</v>
      </c>
      <c r="D2137" t="s">
        <v>657</v>
      </c>
      <c r="E2137" s="2">
        <v>45199</v>
      </c>
      <c r="F2137">
        <v>0</v>
      </c>
    </row>
    <row r="2138" spans="1:6" x14ac:dyDescent="0.35">
      <c r="A2138" t="s">
        <v>648</v>
      </c>
      <c r="B2138" t="s">
        <v>687</v>
      </c>
      <c r="C2138" t="s">
        <v>55</v>
      </c>
      <c r="D2138" t="s">
        <v>657</v>
      </c>
      <c r="E2138" s="2">
        <v>45230</v>
      </c>
      <c r="F2138">
        <v>2</v>
      </c>
    </row>
    <row r="2139" spans="1:6" x14ac:dyDescent="0.35">
      <c r="A2139" t="s">
        <v>648</v>
      </c>
      <c r="B2139" t="s">
        <v>687</v>
      </c>
      <c r="C2139" t="s">
        <v>55</v>
      </c>
      <c r="D2139" t="s">
        <v>657</v>
      </c>
      <c r="E2139" s="2">
        <v>45260</v>
      </c>
      <c r="F2139">
        <v>0</v>
      </c>
    </row>
    <row r="2140" spans="1:6" x14ac:dyDescent="0.35">
      <c r="A2140" t="s">
        <v>648</v>
      </c>
      <c r="B2140" t="s">
        <v>687</v>
      </c>
      <c r="C2140" t="s">
        <v>55</v>
      </c>
      <c r="D2140" t="s">
        <v>657</v>
      </c>
      <c r="E2140" s="2">
        <v>45291</v>
      </c>
      <c r="F2140">
        <v>0</v>
      </c>
    </row>
    <row r="2141" spans="1:6" x14ac:dyDescent="0.35">
      <c r="A2141" t="s">
        <v>648</v>
      </c>
      <c r="B2141" t="s">
        <v>687</v>
      </c>
      <c r="C2141" t="s">
        <v>55</v>
      </c>
      <c r="D2141" t="s">
        <v>657</v>
      </c>
      <c r="E2141" s="2">
        <v>45322</v>
      </c>
      <c r="F2141">
        <v>1</v>
      </c>
    </row>
    <row r="2142" spans="1:6" x14ac:dyDescent="0.35">
      <c r="A2142" t="s">
        <v>648</v>
      </c>
      <c r="B2142" t="s">
        <v>687</v>
      </c>
      <c r="C2142" t="s">
        <v>55</v>
      </c>
      <c r="D2142" t="s">
        <v>657</v>
      </c>
      <c r="E2142" s="2">
        <v>45351</v>
      </c>
      <c r="F2142">
        <v>1</v>
      </c>
    </row>
    <row r="2143" spans="1:6" x14ac:dyDescent="0.35">
      <c r="A2143" t="s">
        <v>648</v>
      </c>
      <c r="B2143" t="s">
        <v>687</v>
      </c>
      <c r="C2143" t="s">
        <v>55</v>
      </c>
      <c r="D2143" t="s">
        <v>657</v>
      </c>
      <c r="E2143" s="2">
        <v>45382</v>
      </c>
      <c r="F2143">
        <v>1</v>
      </c>
    </row>
    <row r="2144" spans="1:6" x14ac:dyDescent="0.35">
      <c r="A2144" t="s">
        <v>648</v>
      </c>
      <c r="B2144" t="s">
        <v>687</v>
      </c>
      <c r="C2144" t="s">
        <v>55</v>
      </c>
      <c r="D2144" t="s">
        <v>658</v>
      </c>
      <c r="E2144" s="2">
        <v>45046</v>
      </c>
      <c r="F2144">
        <v>0</v>
      </c>
    </row>
    <row r="2145" spans="1:6" x14ac:dyDescent="0.35">
      <c r="A2145" t="s">
        <v>648</v>
      </c>
      <c r="B2145" t="s">
        <v>687</v>
      </c>
      <c r="C2145" t="s">
        <v>55</v>
      </c>
      <c r="D2145" t="s">
        <v>658</v>
      </c>
      <c r="E2145" s="2">
        <v>45077</v>
      </c>
      <c r="F2145">
        <v>0</v>
      </c>
    </row>
    <row r="2146" spans="1:6" x14ac:dyDescent="0.35">
      <c r="A2146" t="s">
        <v>648</v>
      </c>
      <c r="B2146" t="s">
        <v>687</v>
      </c>
      <c r="C2146" t="s">
        <v>55</v>
      </c>
      <c r="D2146" t="s">
        <v>658</v>
      </c>
      <c r="E2146" s="2">
        <v>45107</v>
      </c>
      <c r="F2146">
        <v>0</v>
      </c>
    </row>
    <row r="2147" spans="1:6" x14ac:dyDescent="0.35">
      <c r="A2147" t="s">
        <v>648</v>
      </c>
      <c r="B2147" t="s">
        <v>687</v>
      </c>
      <c r="C2147" t="s">
        <v>55</v>
      </c>
      <c r="D2147" t="s">
        <v>658</v>
      </c>
      <c r="E2147" s="2">
        <v>45138</v>
      </c>
      <c r="F2147">
        <v>0</v>
      </c>
    </row>
    <row r="2148" spans="1:6" x14ac:dyDescent="0.35">
      <c r="A2148" t="s">
        <v>648</v>
      </c>
      <c r="B2148" t="s">
        <v>687</v>
      </c>
      <c r="C2148" t="s">
        <v>55</v>
      </c>
      <c r="D2148" t="s">
        <v>658</v>
      </c>
      <c r="E2148" s="2">
        <v>45169</v>
      </c>
      <c r="F2148">
        <v>0</v>
      </c>
    </row>
    <row r="2149" spans="1:6" x14ac:dyDescent="0.35">
      <c r="A2149" t="s">
        <v>648</v>
      </c>
      <c r="B2149" t="s">
        <v>687</v>
      </c>
      <c r="C2149" t="s">
        <v>55</v>
      </c>
      <c r="D2149" t="s">
        <v>658</v>
      </c>
      <c r="E2149" s="2">
        <v>45199</v>
      </c>
      <c r="F2149">
        <v>5</v>
      </c>
    </row>
    <row r="2150" spans="1:6" x14ac:dyDescent="0.35">
      <c r="A2150" t="s">
        <v>648</v>
      </c>
      <c r="B2150" t="s">
        <v>687</v>
      </c>
      <c r="C2150" t="s">
        <v>55</v>
      </c>
      <c r="D2150" t="s">
        <v>658</v>
      </c>
      <c r="E2150" s="2">
        <v>45230</v>
      </c>
      <c r="F2150">
        <v>43</v>
      </c>
    </row>
    <row r="2151" spans="1:6" x14ac:dyDescent="0.35">
      <c r="A2151" t="s">
        <v>648</v>
      </c>
      <c r="B2151" t="s">
        <v>687</v>
      </c>
      <c r="C2151" t="s">
        <v>55</v>
      </c>
      <c r="D2151" t="s">
        <v>658</v>
      </c>
      <c r="E2151" s="2">
        <v>45260</v>
      </c>
      <c r="F2151">
        <v>48</v>
      </c>
    </row>
    <row r="2152" spans="1:6" x14ac:dyDescent="0.35">
      <c r="A2152" t="s">
        <v>648</v>
      </c>
      <c r="B2152" t="s">
        <v>687</v>
      </c>
      <c r="C2152" t="s">
        <v>55</v>
      </c>
      <c r="D2152" t="s">
        <v>658</v>
      </c>
      <c r="E2152" s="2">
        <v>45291</v>
      </c>
      <c r="F2152">
        <v>51</v>
      </c>
    </row>
    <row r="2153" spans="1:6" x14ac:dyDescent="0.35">
      <c r="A2153" t="s">
        <v>648</v>
      </c>
      <c r="B2153" t="s">
        <v>687</v>
      </c>
      <c r="C2153" t="s">
        <v>55</v>
      </c>
      <c r="D2153" t="s">
        <v>658</v>
      </c>
      <c r="E2153" s="2">
        <v>45322</v>
      </c>
      <c r="F2153">
        <v>58</v>
      </c>
    </row>
    <row r="2154" spans="1:6" x14ac:dyDescent="0.35">
      <c r="A2154" t="s">
        <v>648</v>
      </c>
      <c r="B2154" t="s">
        <v>687</v>
      </c>
      <c r="C2154" t="s">
        <v>55</v>
      </c>
      <c r="D2154" t="s">
        <v>658</v>
      </c>
      <c r="E2154" s="2">
        <v>45351</v>
      </c>
      <c r="F2154">
        <v>44</v>
      </c>
    </row>
    <row r="2155" spans="1:6" x14ac:dyDescent="0.35">
      <c r="A2155" t="s">
        <v>648</v>
      </c>
      <c r="B2155" t="s">
        <v>687</v>
      </c>
      <c r="C2155" t="s">
        <v>55</v>
      </c>
      <c r="D2155" t="s">
        <v>658</v>
      </c>
      <c r="E2155" s="2">
        <v>45382</v>
      </c>
      <c r="F2155">
        <v>62</v>
      </c>
    </row>
    <row r="2156" spans="1:6" x14ac:dyDescent="0.35">
      <c r="A2156" t="s">
        <v>648</v>
      </c>
      <c r="B2156" t="s">
        <v>687</v>
      </c>
      <c r="C2156" t="s">
        <v>55</v>
      </c>
      <c r="D2156" t="s">
        <v>563</v>
      </c>
      <c r="E2156" s="2">
        <v>45046</v>
      </c>
      <c r="F2156">
        <v>0</v>
      </c>
    </row>
    <row r="2157" spans="1:6" x14ac:dyDescent="0.35">
      <c r="A2157" t="s">
        <v>648</v>
      </c>
      <c r="B2157" t="s">
        <v>687</v>
      </c>
      <c r="C2157" t="s">
        <v>55</v>
      </c>
      <c r="D2157" t="s">
        <v>563</v>
      </c>
      <c r="E2157" s="2">
        <v>45077</v>
      </c>
      <c r="F2157">
        <v>0</v>
      </c>
    </row>
    <row r="2158" spans="1:6" x14ac:dyDescent="0.35">
      <c r="A2158" t="s">
        <v>648</v>
      </c>
      <c r="B2158" t="s">
        <v>687</v>
      </c>
      <c r="C2158" t="s">
        <v>55</v>
      </c>
      <c r="D2158" t="s">
        <v>563</v>
      </c>
      <c r="E2158" s="2">
        <v>45107</v>
      </c>
      <c r="F2158">
        <v>0</v>
      </c>
    </row>
    <row r="2159" spans="1:6" x14ac:dyDescent="0.35">
      <c r="A2159" t="s">
        <v>648</v>
      </c>
      <c r="B2159" t="s">
        <v>687</v>
      </c>
      <c r="C2159" t="s">
        <v>55</v>
      </c>
      <c r="D2159" t="s">
        <v>563</v>
      </c>
      <c r="E2159" s="2">
        <v>45138</v>
      </c>
      <c r="F2159">
        <v>0</v>
      </c>
    </row>
    <row r="2160" spans="1:6" x14ac:dyDescent="0.35">
      <c r="A2160" t="s">
        <v>648</v>
      </c>
      <c r="B2160" t="s">
        <v>687</v>
      </c>
      <c r="C2160" t="s">
        <v>55</v>
      </c>
      <c r="D2160" t="s">
        <v>563</v>
      </c>
      <c r="E2160" s="2">
        <v>45169</v>
      </c>
      <c r="F2160">
        <v>0</v>
      </c>
    </row>
    <row r="2161" spans="1:6" x14ac:dyDescent="0.35">
      <c r="A2161" t="s">
        <v>648</v>
      </c>
      <c r="B2161" t="s">
        <v>687</v>
      </c>
      <c r="C2161" t="s">
        <v>55</v>
      </c>
      <c r="D2161" t="s">
        <v>563</v>
      </c>
      <c r="E2161" s="2">
        <v>45199</v>
      </c>
      <c r="F2161">
        <v>973</v>
      </c>
    </row>
    <row r="2162" spans="1:6" x14ac:dyDescent="0.35">
      <c r="A2162" t="s">
        <v>648</v>
      </c>
      <c r="B2162" t="s">
        <v>687</v>
      </c>
      <c r="C2162" t="s">
        <v>55</v>
      </c>
      <c r="D2162" t="s">
        <v>563</v>
      </c>
      <c r="E2162" s="2">
        <v>45230</v>
      </c>
      <c r="F2162">
        <v>3559</v>
      </c>
    </row>
    <row r="2163" spans="1:6" x14ac:dyDescent="0.35">
      <c r="A2163" t="s">
        <v>648</v>
      </c>
      <c r="B2163" t="s">
        <v>687</v>
      </c>
      <c r="C2163" t="s">
        <v>55</v>
      </c>
      <c r="D2163" t="s">
        <v>563</v>
      </c>
      <c r="E2163" s="2">
        <v>45260</v>
      </c>
      <c r="F2163">
        <v>3735</v>
      </c>
    </row>
    <row r="2164" spans="1:6" x14ac:dyDescent="0.35">
      <c r="A2164" t="s">
        <v>648</v>
      </c>
      <c r="B2164" t="s">
        <v>687</v>
      </c>
      <c r="C2164" t="s">
        <v>55</v>
      </c>
      <c r="D2164" t="s">
        <v>563</v>
      </c>
      <c r="E2164" s="2">
        <v>45291</v>
      </c>
      <c r="F2164">
        <v>3761</v>
      </c>
    </row>
    <row r="2165" spans="1:6" x14ac:dyDescent="0.35">
      <c r="A2165" t="s">
        <v>648</v>
      </c>
      <c r="B2165" t="s">
        <v>687</v>
      </c>
      <c r="C2165" t="s">
        <v>55</v>
      </c>
      <c r="D2165" t="s">
        <v>563</v>
      </c>
      <c r="E2165" s="2">
        <v>45322</v>
      </c>
      <c r="F2165">
        <v>3737</v>
      </c>
    </row>
    <row r="2166" spans="1:6" x14ac:dyDescent="0.35">
      <c r="A2166" t="s">
        <v>648</v>
      </c>
      <c r="B2166" t="s">
        <v>687</v>
      </c>
      <c r="C2166" t="s">
        <v>55</v>
      </c>
      <c r="D2166" t="s">
        <v>563</v>
      </c>
      <c r="E2166" s="2">
        <v>45351</v>
      </c>
      <c r="F2166">
        <v>3376</v>
      </c>
    </row>
    <row r="2167" spans="1:6" x14ac:dyDescent="0.35">
      <c r="A2167" t="s">
        <v>648</v>
      </c>
      <c r="B2167" t="s">
        <v>687</v>
      </c>
      <c r="C2167" t="s">
        <v>55</v>
      </c>
      <c r="D2167" t="s">
        <v>563</v>
      </c>
      <c r="E2167" s="2">
        <v>45382</v>
      </c>
      <c r="F2167">
        <v>3752</v>
      </c>
    </row>
    <row r="2168" spans="1:6" x14ac:dyDescent="0.35">
      <c r="A2168" t="s">
        <v>648</v>
      </c>
      <c r="B2168" t="s">
        <v>687</v>
      </c>
      <c r="C2168" t="s">
        <v>55</v>
      </c>
      <c r="D2168" t="s">
        <v>661</v>
      </c>
      <c r="E2168" s="2">
        <v>45046</v>
      </c>
      <c r="F2168">
        <v>7</v>
      </c>
    </row>
    <row r="2169" spans="1:6" x14ac:dyDescent="0.35">
      <c r="A2169" t="s">
        <v>648</v>
      </c>
      <c r="B2169" t="s">
        <v>687</v>
      </c>
      <c r="C2169" t="s">
        <v>55</v>
      </c>
      <c r="D2169" t="s">
        <v>661</v>
      </c>
      <c r="E2169" s="2">
        <v>45077</v>
      </c>
      <c r="F2169">
        <v>5</v>
      </c>
    </row>
    <row r="2170" spans="1:6" x14ac:dyDescent="0.35">
      <c r="A2170" t="s">
        <v>648</v>
      </c>
      <c r="B2170" t="s">
        <v>687</v>
      </c>
      <c r="C2170" t="s">
        <v>55</v>
      </c>
      <c r="D2170" t="s">
        <v>661</v>
      </c>
      <c r="E2170" s="2">
        <v>45107</v>
      </c>
      <c r="F2170">
        <v>7</v>
      </c>
    </row>
    <row r="2171" spans="1:6" x14ac:dyDescent="0.35">
      <c r="A2171" t="s">
        <v>648</v>
      </c>
      <c r="B2171" t="s">
        <v>687</v>
      </c>
      <c r="C2171" t="s">
        <v>55</v>
      </c>
      <c r="D2171" t="s">
        <v>661</v>
      </c>
      <c r="E2171" s="2">
        <v>45138</v>
      </c>
      <c r="F2171">
        <v>6</v>
      </c>
    </row>
    <row r="2172" spans="1:6" x14ac:dyDescent="0.35">
      <c r="A2172" t="s">
        <v>648</v>
      </c>
      <c r="B2172" t="s">
        <v>687</v>
      </c>
      <c r="C2172" t="s">
        <v>55</v>
      </c>
      <c r="D2172" t="s">
        <v>661</v>
      </c>
      <c r="E2172" s="2">
        <v>45169</v>
      </c>
      <c r="F2172">
        <v>7</v>
      </c>
    </row>
    <row r="2173" spans="1:6" x14ac:dyDescent="0.35">
      <c r="A2173" t="s">
        <v>648</v>
      </c>
      <c r="B2173" t="s">
        <v>687</v>
      </c>
      <c r="C2173" t="s">
        <v>55</v>
      </c>
      <c r="D2173" t="s">
        <v>661</v>
      </c>
      <c r="E2173" s="2">
        <v>45199</v>
      </c>
      <c r="F2173">
        <v>5</v>
      </c>
    </row>
    <row r="2174" spans="1:6" x14ac:dyDescent="0.35">
      <c r="A2174" t="s">
        <v>648</v>
      </c>
      <c r="B2174" t="s">
        <v>687</v>
      </c>
      <c r="C2174" t="s">
        <v>55</v>
      </c>
      <c r="D2174" t="s">
        <v>661</v>
      </c>
      <c r="E2174" s="2">
        <v>45230</v>
      </c>
      <c r="F2174">
        <v>3</v>
      </c>
    </row>
    <row r="2175" spans="1:6" x14ac:dyDescent="0.35">
      <c r="A2175" t="s">
        <v>648</v>
      </c>
      <c r="B2175" t="s">
        <v>687</v>
      </c>
      <c r="C2175" t="s">
        <v>55</v>
      </c>
      <c r="D2175" t="s">
        <v>661</v>
      </c>
      <c r="E2175" s="2">
        <v>45260</v>
      </c>
      <c r="F2175">
        <v>4</v>
      </c>
    </row>
    <row r="2176" spans="1:6" x14ac:dyDescent="0.35">
      <c r="A2176" t="s">
        <v>648</v>
      </c>
      <c r="B2176" t="s">
        <v>687</v>
      </c>
      <c r="C2176" t="s">
        <v>55</v>
      </c>
      <c r="D2176" t="s">
        <v>661</v>
      </c>
      <c r="E2176" s="2">
        <v>45291</v>
      </c>
      <c r="F2176">
        <v>3</v>
      </c>
    </row>
    <row r="2177" spans="1:6" x14ac:dyDescent="0.35">
      <c r="A2177" t="s">
        <v>648</v>
      </c>
      <c r="B2177" t="s">
        <v>687</v>
      </c>
      <c r="C2177" t="s">
        <v>55</v>
      </c>
      <c r="D2177" t="s">
        <v>661</v>
      </c>
      <c r="E2177" s="2">
        <v>45322</v>
      </c>
      <c r="F2177">
        <v>4</v>
      </c>
    </row>
    <row r="2178" spans="1:6" x14ac:dyDescent="0.35">
      <c r="A2178" t="s">
        <v>648</v>
      </c>
      <c r="B2178" t="s">
        <v>687</v>
      </c>
      <c r="C2178" t="s">
        <v>55</v>
      </c>
      <c r="D2178" t="s">
        <v>661</v>
      </c>
      <c r="E2178" s="2">
        <v>45351</v>
      </c>
      <c r="F2178">
        <v>3</v>
      </c>
    </row>
    <row r="2179" spans="1:6" x14ac:dyDescent="0.35">
      <c r="A2179" t="s">
        <v>648</v>
      </c>
      <c r="B2179" t="s">
        <v>687</v>
      </c>
      <c r="C2179" t="s">
        <v>55</v>
      </c>
      <c r="D2179" t="s">
        <v>661</v>
      </c>
      <c r="E2179" s="2">
        <v>45382</v>
      </c>
      <c r="F2179">
        <v>4</v>
      </c>
    </row>
    <row r="2180" spans="1:6" x14ac:dyDescent="0.35">
      <c r="A2180" t="s">
        <v>648</v>
      </c>
      <c r="B2180" t="s">
        <v>688</v>
      </c>
      <c r="C2180" t="s">
        <v>55</v>
      </c>
      <c r="D2180" t="s">
        <v>564</v>
      </c>
      <c r="E2180" s="2">
        <v>45046</v>
      </c>
      <c r="F2180">
        <v>9001</v>
      </c>
    </row>
    <row r="2181" spans="1:6" x14ac:dyDescent="0.35">
      <c r="A2181" t="s">
        <v>648</v>
      </c>
      <c r="B2181" t="s">
        <v>688</v>
      </c>
      <c r="C2181" t="s">
        <v>55</v>
      </c>
      <c r="D2181" t="s">
        <v>564</v>
      </c>
      <c r="E2181" s="2">
        <v>45077</v>
      </c>
      <c r="F2181">
        <v>9080</v>
      </c>
    </row>
    <row r="2182" spans="1:6" x14ac:dyDescent="0.35">
      <c r="A2182" t="s">
        <v>648</v>
      </c>
      <c r="B2182" t="s">
        <v>688</v>
      </c>
      <c r="C2182" t="s">
        <v>55</v>
      </c>
      <c r="D2182" t="s">
        <v>564</v>
      </c>
      <c r="E2182" s="2">
        <v>45107</v>
      </c>
      <c r="F2182">
        <v>9197</v>
      </c>
    </row>
    <row r="2183" spans="1:6" x14ac:dyDescent="0.35">
      <c r="A2183" t="s">
        <v>648</v>
      </c>
      <c r="B2183" t="s">
        <v>688</v>
      </c>
      <c r="C2183" t="s">
        <v>55</v>
      </c>
      <c r="D2183" t="s">
        <v>564</v>
      </c>
      <c r="E2183" s="2">
        <v>45138</v>
      </c>
      <c r="F2183">
        <v>9503</v>
      </c>
    </row>
    <row r="2184" spans="1:6" x14ac:dyDescent="0.35">
      <c r="A2184" t="s">
        <v>648</v>
      </c>
      <c r="B2184" t="s">
        <v>688</v>
      </c>
      <c r="C2184" t="s">
        <v>55</v>
      </c>
      <c r="D2184" t="s">
        <v>564</v>
      </c>
      <c r="E2184" s="2">
        <v>45169</v>
      </c>
      <c r="F2184">
        <v>9566</v>
      </c>
    </row>
    <row r="2185" spans="1:6" x14ac:dyDescent="0.35">
      <c r="A2185" t="s">
        <v>648</v>
      </c>
      <c r="B2185" t="s">
        <v>688</v>
      </c>
      <c r="C2185" t="s">
        <v>55</v>
      </c>
      <c r="D2185" t="s">
        <v>564</v>
      </c>
      <c r="E2185" s="2">
        <v>45199</v>
      </c>
      <c r="F2185">
        <v>9422</v>
      </c>
    </row>
    <row r="2186" spans="1:6" x14ac:dyDescent="0.35">
      <c r="A2186" t="s">
        <v>648</v>
      </c>
      <c r="B2186" t="s">
        <v>688</v>
      </c>
      <c r="C2186" t="s">
        <v>55</v>
      </c>
      <c r="D2186" t="s">
        <v>564</v>
      </c>
      <c r="E2186" s="2">
        <v>45230</v>
      </c>
      <c r="F2186">
        <v>8943</v>
      </c>
    </row>
    <row r="2187" spans="1:6" x14ac:dyDescent="0.35">
      <c r="A2187" t="s">
        <v>648</v>
      </c>
      <c r="B2187" t="s">
        <v>688</v>
      </c>
      <c r="C2187" t="s">
        <v>55</v>
      </c>
      <c r="D2187" t="s">
        <v>564</v>
      </c>
      <c r="E2187" s="2">
        <v>45260</v>
      </c>
      <c r="F2187">
        <v>8618</v>
      </c>
    </row>
    <row r="2188" spans="1:6" x14ac:dyDescent="0.35">
      <c r="A2188" t="s">
        <v>648</v>
      </c>
      <c r="B2188" t="s">
        <v>688</v>
      </c>
      <c r="C2188" t="s">
        <v>55</v>
      </c>
      <c r="D2188" t="s">
        <v>564</v>
      </c>
      <c r="E2188" s="2">
        <v>45291</v>
      </c>
      <c r="F2188">
        <v>8604</v>
      </c>
    </row>
    <row r="2189" spans="1:6" x14ac:dyDescent="0.35">
      <c r="A2189" t="s">
        <v>648</v>
      </c>
      <c r="B2189" t="s">
        <v>688</v>
      </c>
      <c r="C2189" t="s">
        <v>55</v>
      </c>
      <c r="D2189" t="s">
        <v>564</v>
      </c>
      <c r="E2189" s="2">
        <v>45322</v>
      </c>
      <c r="F2189">
        <v>8459</v>
      </c>
    </row>
    <row r="2190" spans="1:6" x14ac:dyDescent="0.35">
      <c r="A2190" t="s">
        <v>648</v>
      </c>
      <c r="B2190" t="s">
        <v>688</v>
      </c>
      <c r="C2190" t="s">
        <v>55</v>
      </c>
      <c r="D2190" t="s">
        <v>564</v>
      </c>
      <c r="E2190" s="2">
        <v>45351</v>
      </c>
      <c r="F2190">
        <v>8524</v>
      </c>
    </row>
    <row r="2191" spans="1:6" x14ac:dyDescent="0.35">
      <c r="A2191" t="s">
        <v>648</v>
      </c>
      <c r="B2191" t="s">
        <v>688</v>
      </c>
      <c r="C2191" t="s">
        <v>55</v>
      </c>
      <c r="D2191" t="s">
        <v>564</v>
      </c>
      <c r="E2191" s="2">
        <v>45382</v>
      </c>
      <c r="F2191">
        <v>8369</v>
      </c>
    </row>
    <row r="2192" spans="1:6" x14ac:dyDescent="0.35">
      <c r="A2192" t="s">
        <v>648</v>
      </c>
      <c r="B2192" t="s">
        <v>688</v>
      </c>
      <c r="C2192" t="s">
        <v>55</v>
      </c>
      <c r="D2192" t="s">
        <v>655</v>
      </c>
      <c r="E2192" s="2">
        <v>45046</v>
      </c>
      <c r="F2192">
        <v>4</v>
      </c>
    </row>
    <row r="2193" spans="1:8" x14ac:dyDescent="0.35">
      <c r="A2193" t="s">
        <v>648</v>
      </c>
      <c r="B2193" t="s">
        <v>688</v>
      </c>
      <c r="C2193" t="s">
        <v>55</v>
      </c>
      <c r="D2193" t="s">
        <v>655</v>
      </c>
      <c r="E2193" s="2">
        <v>45077</v>
      </c>
      <c r="F2193">
        <v>4</v>
      </c>
    </row>
    <row r="2194" spans="1:8" x14ac:dyDescent="0.35">
      <c r="A2194" s="21" t="s">
        <v>648</v>
      </c>
      <c r="B2194" s="21" t="s">
        <v>688</v>
      </c>
      <c r="C2194" s="21" t="s">
        <v>55</v>
      </c>
      <c r="D2194" s="21" t="s">
        <v>655</v>
      </c>
      <c r="E2194" s="176">
        <v>45107</v>
      </c>
      <c r="F2194" s="21">
        <v>6</v>
      </c>
      <c r="G2194" s="21"/>
      <c r="H2194" s="21"/>
    </row>
    <row r="2195" spans="1:8" x14ac:dyDescent="0.35">
      <c r="A2195" s="1" t="s">
        <v>648</v>
      </c>
      <c r="B2195" s="1" t="s">
        <v>688</v>
      </c>
      <c r="C2195" s="1" t="s">
        <v>55</v>
      </c>
      <c r="D2195" s="1" t="s">
        <v>655</v>
      </c>
      <c r="E2195" s="175">
        <v>45138</v>
      </c>
      <c r="F2195" s="1">
        <v>7</v>
      </c>
    </row>
    <row r="2196" spans="1:8" x14ac:dyDescent="0.35">
      <c r="A2196" t="s">
        <v>648</v>
      </c>
      <c r="B2196" t="s">
        <v>688</v>
      </c>
      <c r="C2196" t="s">
        <v>55</v>
      </c>
      <c r="D2196" t="s">
        <v>655</v>
      </c>
      <c r="E2196" s="2">
        <v>45169</v>
      </c>
      <c r="F2196">
        <v>17</v>
      </c>
    </row>
    <row r="2197" spans="1:8" x14ac:dyDescent="0.35">
      <c r="A2197" t="s">
        <v>648</v>
      </c>
      <c r="B2197" t="s">
        <v>688</v>
      </c>
      <c r="C2197" t="s">
        <v>55</v>
      </c>
      <c r="D2197" t="s">
        <v>655</v>
      </c>
      <c r="E2197" s="2">
        <v>45199</v>
      </c>
      <c r="F2197">
        <v>204</v>
      </c>
    </row>
    <row r="2198" spans="1:8" x14ac:dyDescent="0.35">
      <c r="A2198" t="s">
        <v>648</v>
      </c>
      <c r="B2198" t="s">
        <v>688</v>
      </c>
      <c r="C2198" t="s">
        <v>55</v>
      </c>
      <c r="D2198" t="s">
        <v>655</v>
      </c>
      <c r="E2198" s="2">
        <v>45230</v>
      </c>
      <c r="F2198">
        <v>628</v>
      </c>
    </row>
    <row r="2199" spans="1:8" x14ac:dyDescent="0.35">
      <c r="A2199" t="s">
        <v>648</v>
      </c>
      <c r="B2199" t="s">
        <v>688</v>
      </c>
      <c r="C2199" t="s">
        <v>55</v>
      </c>
      <c r="D2199" t="s">
        <v>655</v>
      </c>
      <c r="E2199" s="2">
        <v>45260</v>
      </c>
      <c r="F2199">
        <v>696</v>
      </c>
    </row>
    <row r="2200" spans="1:8" x14ac:dyDescent="0.35">
      <c r="A2200" t="s">
        <v>648</v>
      </c>
      <c r="B2200" t="s">
        <v>688</v>
      </c>
      <c r="C2200" t="s">
        <v>55</v>
      </c>
      <c r="D2200" t="s">
        <v>655</v>
      </c>
      <c r="E2200" s="2">
        <v>45291</v>
      </c>
      <c r="F2200">
        <v>724</v>
      </c>
    </row>
    <row r="2201" spans="1:8" x14ac:dyDescent="0.35">
      <c r="A2201" t="s">
        <v>648</v>
      </c>
      <c r="B2201" t="s">
        <v>688</v>
      </c>
      <c r="C2201" t="s">
        <v>55</v>
      </c>
      <c r="D2201" t="s">
        <v>655</v>
      </c>
      <c r="E2201" s="2">
        <v>45322</v>
      </c>
      <c r="F2201">
        <v>825</v>
      </c>
    </row>
    <row r="2202" spans="1:8" x14ac:dyDescent="0.35">
      <c r="A2202" t="s">
        <v>648</v>
      </c>
      <c r="B2202" t="s">
        <v>688</v>
      </c>
      <c r="C2202" t="s">
        <v>55</v>
      </c>
      <c r="D2202" t="s">
        <v>655</v>
      </c>
      <c r="E2202" s="2">
        <v>45351</v>
      </c>
      <c r="F2202">
        <v>882</v>
      </c>
    </row>
    <row r="2203" spans="1:8" x14ac:dyDescent="0.35">
      <c r="A2203" t="s">
        <v>648</v>
      </c>
      <c r="B2203" t="s">
        <v>688</v>
      </c>
      <c r="C2203" t="s">
        <v>55</v>
      </c>
      <c r="D2203" t="s">
        <v>655</v>
      </c>
      <c r="E2203" s="2">
        <v>45382</v>
      </c>
      <c r="F2203">
        <v>1024</v>
      </c>
    </row>
    <row r="2204" spans="1:8" x14ac:dyDescent="0.35">
      <c r="A2204" t="s">
        <v>648</v>
      </c>
      <c r="B2204" t="s">
        <v>688</v>
      </c>
      <c r="C2204" t="s">
        <v>55</v>
      </c>
      <c r="D2204" t="s">
        <v>657</v>
      </c>
      <c r="E2204" s="2">
        <v>45046</v>
      </c>
      <c r="F2204">
        <v>0</v>
      </c>
    </row>
    <row r="2205" spans="1:8" x14ac:dyDescent="0.35">
      <c r="A2205" t="s">
        <v>648</v>
      </c>
      <c r="B2205" t="s">
        <v>688</v>
      </c>
      <c r="C2205" t="s">
        <v>55</v>
      </c>
      <c r="D2205" t="s">
        <v>657</v>
      </c>
      <c r="E2205" s="2">
        <v>45077</v>
      </c>
      <c r="F2205">
        <v>0</v>
      </c>
    </row>
    <row r="2206" spans="1:8" x14ac:dyDescent="0.35">
      <c r="A2206" t="s">
        <v>648</v>
      </c>
      <c r="B2206" t="s">
        <v>688</v>
      </c>
      <c r="C2206" t="s">
        <v>55</v>
      </c>
      <c r="D2206" t="s">
        <v>657</v>
      </c>
      <c r="E2206" s="2">
        <v>45107</v>
      </c>
      <c r="F2206">
        <v>0</v>
      </c>
    </row>
    <row r="2207" spans="1:8" x14ac:dyDescent="0.35">
      <c r="A2207" t="s">
        <v>648</v>
      </c>
      <c r="B2207" t="s">
        <v>688</v>
      </c>
      <c r="C2207" t="s">
        <v>55</v>
      </c>
      <c r="D2207" t="s">
        <v>657</v>
      </c>
      <c r="E2207" s="2">
        <v>45138</v>
      </c>
      <c r="F2207">
        <v>0</v>
      </c>
    </row>
    <row r="2208" spans="1:8" x14ac:dyDescent="0.35">
      <c r="A2208" t="s">
        <v>648</v>
      </c>
      <c r="B2208" t="s">
        <v>688</v>
      </c>
      <c r="C2208" t="s">
        <v>55</v>
      </c>
      <c r="D2208" t="s">
        <v>657</v>
      </c>
      <c r="E2208" s="2">
        <v>45169</v>
      </c>
      <c r="F2208">
        <v>0</v>
      </c>
    </row>
    <row r="2209" spans="1:6" x14ac:dyDescent="0.35">
      <c r="A2209" t="s">
        <v>648</v>
      </c>
      <c r="B2209" t="s">
        <v>688</v>
      </c>
      <c r="C2209" t="s">
        <v>55</v>
      </c>
      <c r="D2209" t="s">
        <v>657</v>
      </c>
      <c r="E2209" s="2">
        <v>45199</v>
      </c>
      <c r="F2209">
        <v>1</v>
      </c>
    </row>
    <row r="2210" spans="1:6" x14ac:dyDescent="0.35">
      <c r="A2210" t="s">
        <v>648</v>
      </c>
      <c r="B2210" t="s">
        <v>688</v>
      </c>
      <c r="C2210" t="s">
        <v>55</v>
      </c>
      <c r="D2210" t="s">
        <v>657</v>
      </c>
      <c r="E2210" s="2">
        <v>45230</v>
      </c>
      <c r="F2210">
        <v>3</v>
      </c>
    </row>
    <row r="2211" spans="1:6" x14ac:dyDescent="0.35">
      <c r="A2211" t="s">
        <v>648</v>
      </c>
      <c r="B2211" t="s">
        <v>688</v>
      </c>
      <c r="C2211" t="s">
        <v>55</v>
      </c>
      <c r="D2211" t="s">
        <v>657</v>
      </c>
      <c r="E2211" s="2">
        <v>45260</v>
      </c>
      <c r="F2211">
        <v>6</v>
      </c>
    </row>
    <row r="2212" spans="1:6" x14ac:dyDescent="0.35">
      <c r="A2212" t="s">
        <v>648</v>
      </c>
      <c r="B2212" t="s">
        <v>688</v>
      </c>
      <c r="C2212" t="s">
        <v>55</v>
      </c>
      <c r="D2212" t="s">
        <v>657</v>
      </c>
      <c r="E2212" s="2">
        <v>45291</v>
      </c>
      <c r="F2212">
        <v>5</v>
      </c>
    </row>
    <row r="2213" spans="1:6" x14ac:dyDescent="0.35">
      <c r="A2213" t="s">
        <v>648</v>
      </c>
      <c r="B2213" t="s">
        <v>688</v>
      </c>
      <c r="C2213" t="s">
        <v>55</v>
      </c>
      <c r="D2213" t="s">
        <v>657</v>
      </c>
      <c r="E2213" s="2">
        <v>45322</v>
      </c>
      <c r="F2213">
        <v>3</v>
      </c>
    </row>
    <row r="2214" spans="1:6" x14ac:dyDescent="0.35">
      <c r="A2214" t="s">
        <v>648</v>
      </c>
      <c r="B2214" t="s">
        <v>688</v>
      </c>
      <c r="C2214" t="s">
        <v>55</v>
      </c>
      <c r="D2214" t="s">
        <v>657</v>
      </c>
      <c r="E2214" s="2">
        <v>45351</v>
      </c>
      <c r="F2214">
        <v>3</v>
      </c>
    </row>
    <row r="2215" spans="1:6" x14ac:dyDescent="0.35">
      <c r="A2215" t="s">
        <v>648</v>
      </c>
      <c r="B2215" t="s">
        <v>688</v>
      </c>
      <c r="C2215" t="s">
        <v>55</v>
      </c>
      <c r="D2215" t="s">
        <v>657</v>
      </c>
      <c r="E2215" s="2">
        <v>45382</v>
      </c>
      <c r="F2215">
        <v>2</v>
      </c>
    </row>
    <row r="2216" spans="1:6" x14ac:dyDescent="0.35">
      <c r="A2216" t="s">
        <v>648</v>
      </c>
      <c r="B2216" t="s">
        <v>688</v>
      </c>
      <c r="C2216" t="s">
        <v>55</v>
      </c>
      <c r="D2216" t="s">
        <v>658</v>
      </c>
      <c r="E2216" s="2">
        <v>45046</v>
      </c>
      <c r="F2216">
        <v>0</v>
      </c>
    </row>
    <row r="2217" spans="1:6" x14ac:dyDescent="0.35">
      <c r="A2217" t="s">
        <v>648</v>
      </c>
      <c r="B2217" t="s">
        <v>688</v>
      </c>
      <c r="C2217" t="s">
        <v>55</v>
      </c>
      <c r="D2217" t="s">
        <v>658</v>
      </c>
      <c r="E2217" s="2">
        <v>45077</v>
      </c>
      <c r="F2217">
        <v>0</v>
      </c>
    </row>
    <row r="2218" spans="1:6" x14ac:dyDescent="0.35">
      <c r="A2218" t="s">
        <v>648</v>
      </c>
      <c r="B2218" t="s">
        <v>688</v>
      </c>
      <c r="C2218" t="s">
        <v>55</v>
      </c>
      <c r="D2218" t="s">
        <v>658</v>
      </c>
      <c r="E2218" s="2">
        <v>45107</v>
      </c>
      <c r="F2218">
        <v>0</v>
      </c>
    </row>
    <row r="2219" spans="1:6" x14ac:dyDescent="0.35">
      <c r="A2219" t="s">
        <v>648</v>
      </c>
      <c r="B2219" t="s">
        <v>688</v>
      </c>
      <c r="C2219" t="s">
        <v>55</v>
      </c>
      <c r="D2219" t="s">
        <v>658</v>
      </c>
      <c r="E2219" s="2">
        <v>45138</v>
      </c>
      <c r="F2219">
        <v>0</v>
      </c>
    </row>
    <row r="2220" spans="1:6" x14ac:dyDescent="0.35">
      <c r="A2220" t="s">
        <v>648</v>
      </c>
      <c r="B2220" t="s">
        <v>688</v>
      </c>
      <c r="C2220" t="s">
        <v>55</v>
      </c>
      <c r="D2220" t="s">
        <v>658</v>
      </c>
      <c r="E2220" s="2">
        <v>45169</v>
      </c>
      <c r="F2220">
        <v>0</v>
      </c>
    </row>
    <row r="2221" spans="1:6" x14ac:dyDescent="0.35">
      <c r="A2221" t="s">
        <v>648</v>
      </c>
      <c r="B2221" t="s">
        <v>688</v>
      </c>
      <c r="C2221" t="s">
        <v>55</v>
      </c>
      <c r="D2221" t="s">
        <v>658</v>
      </c>
      <c r="E2221" s="2">
        <v>45199</v>
      </c>
      <c r="F2221">
        <v>66</v>
      </c>
    </row>
    <row r="2222" spans="1:6" x14ac:dyDescent="0.35">
      <c r="A2222" t="s">
        <v>648</v>
      </c>
      <c r="B2222" t="s">
        <v>688</v>
      </c>
      <c r="C2222" t="s">
        <v>55</v>
      </c>
      <c r="D2222" t="s">
        <v>658</v>
      </c>
      <c r="E2222" s="2">
        <v>45230</v>
      </c>
      <c r="F2222">
        <v>164</v>
      </c>
    </row>
    <row r="2223" spans="1:6" x14ac:dyDescent="0.35">
      <c r="A2223" t="s">
        <v>648</v>
      </c>
      <c r="B2223" t="s">
        <v>688</v>
      </c>
      <c r="C2223" t="s">
        <v>55</v>
      </c>
      <c r="D2223" t="s">
        <v>658</v>
      </c>
      <c r="E2223" s="2">
        <v>45260</v>
      </c>
      <c r="F2223">
        <v>171</v>
      </c>
    </row>
    <row r="2224" spans="1:6" x14ac:dyDescent="0.35">
      <c r="A2224" t="s">
        <v>648</v>
      </c>
      <c r="B2224" t="s">
        <v>688</v>
      </c>
      <c r="C2224" t="s">
        <v>55</v>
      </c>
      <c r="D2224" t="s">
        <v>658</v>
      </c>
      <c r="E2224" s="2">
        <v>45291</v>
      </c>
      <c r="F2224">
        <v>168</v>
      </c>
    </row>
    <row r="2225" spans="1:6" x14ac:dyDescent="0.35">
      <c r="A2225" t="s">
        <v>648</v>
      </c>
      <c r="B2225" t="s">
        <v>688</v>
      </c>
      <c r="C2225" t="s">
        <v>55</v>
      </c>
      <c r="D2225" t="s">
        <v>658</v>
      </c>
      <c r="E2225" s="2">
        <v>45322</v>
      </c>
      <c r="F2225">
        <v>170</v>
      </c>
    </row>
    <row r="2226" spans="1:6" x14ac:dyDescent="0.35">
      <c r="A2226" t="s">
        <v>648</v>
      </c>
      <c r="B2226" t="s">
        <v>688</v>
      </c>
      <c r="C2226" t="s">
        <v>55</v>
      </c>
      <c r="D2226" t="s">
        <v>658</v>
      </c>
      <c r="E2226" s="2">
        <v>45351</v>
      </c>
      <c r="F2226">
        <v>169</v>
      </c>
    </row>
    <row r="2227" spans="1:6" x14ac:dyDescent="0.35">
      <c r="A2227" t="s">
        <v>648</v>
      </c>
      <c r="B2227" t="s">
        <v>688</v>
      </c>
      <c r="C2227" t="s">
        <v>55</v>
      </c>
      <c r="D2227" t="s">
        <v>658</v>
      </c>
      <c r="E2227" s="2">
        <v>45382</v>
      </c>
      <c r="F2227">
        <v>170</v>
      </c>
    </row>
    <row r="2228" spans="1:6" x14ac:dyDescent="0.35">
      <c r="A2228" t="s">
        <v>648</v>
      </c>
      <c r="B2228" t="s">
        <v>688</v>
      </c>
      <c r="C2228" t="s">
        <v>55</v>
      </c>
      <c r="D2228" t="s">
        <v>563</v>
      </c>
      <c r="E2228" s="2">
        <v>45046</v>
      </c>
      <c r="F2228">
        <v>0</v>
      </c>
    </row>
    <row r="2229" spans="1:6" x14ac:dyDescent="0.35">
      <c r="A2229" t="s">
        <v>648</v>
      </c>
      <c r="B2229" t="s">
        <v>688</v>
      </c>
      <c r="C2229" t="s">
        <v>55</v>
      </c>
      <c r="D2229" t="s">
        <v>563</v>
      </c>
      <c r="E2229" s="2">
        <v>45077</v>
      </c>
      <c r="F2229">
        <v>0</v>
      </c>
    </row>
    <row r="2230" spans="1:6" x14ac:dyDescent="0.35">
      <c r="A2230" t="s">
        <v>648</v>
      </c>
      <c r="B2230" t="s">
        <v>688</v>
      </c>
      <c r="C2230" t="s">
        <v>55</v>
      </c>
      <c r="D2230" t="s">
        <v>563</v>
      </c>
      <c r="E2230" s="2">
        <v>45107</v>
      </c>
      <c r="F2230">
        <v>0</v>
      </c>
    </row>
    <row r="2231" spans="1:6" x14ac:dyDescent="0.35">
      <c r="A2231" t="s">
        <v>648</v>
      </c>
      <c r="B2231" t="s">
        <v>688</v>
      </c>
      <c r="C2231" t="s">
        <v>55</v>
      </c>
      <c r="D2231" t="s">
        <v>563</v>
      </c>
      <c r="E2231" s="2">
        <v>45138</v>
      </c>
      <c r="F2231">
        <v>0</v>
      </c>
    </row>
    <row r="2232" spans="1:6" x14ac:dyDescent="0.35">
      <c r="A2232" t="s">
        <v>648</v>
      </c>
      <c r="B2232" t="s">
        <v>688</v>
      </c>
      <c r="C2232" t="s">
        <v>55</v>
      </c>
      <c r="D2232" t="s">
        <v>563</v>
      </c>
      <c r="E2232" s="2">
        <v>45169</v>
      </c>
      <c r="F2232">
        <v>0</v>
      </c>
    </row>
    <row r="2233" spans="1:6" x14ac:dyDescent="0.35">
      <c r="A2233" t="s">
        <v>648</v>
      </c>
      <c r="B2233" t="s">
        <v>688</v>
      </c>
      <c r="C2233" t="s">
        <v>55</v>
      </c>
      <c r="D2233" t="s">
        <v>563</v>
      </c>
      <c r="E2233" s="2">
        <v>45199</v>
      </c>
      <c r="F2233">
        <v>2281</v>
      </c>
    </row>
    <row r="2234" spans="1:6" x14ac:dyDescent="0.35">
      <c r="A2234" t="s">
        <v>648</v>
      </c>
      <c r="B2234" t="s">
        <v>688</v>
      </c>
      <c r="C2234" t="s">
        <v>55</v>
      </c>
      <c r="D2234" t="s">
        <v>563</v>
      </c>
      <c r="E2234" s="2">
        <v>45230</v>
      </c>
      <c r="F2234">
        <v>6751</v>
      </c>
    </row>
    <row r="2235" spans="1:6" x14ac:dyDescent="0.35">
      <c r="A2235" t="s">
        <v>648</v>
      </c>
      <c r="B2235" t="s">
        <v>688</v>
      </c>
      <c r="C2235" t="s">
        <v>55</v>
      </c>
      <c r="D2235" t="s">
        <v>563</v>
      </c>
      <c r="E2235" s="2">
        <v>45260</v>
      </c>
      <c r="F2235">
        <v>7110</v>
      </c>
    </row>
    <row r="2236" spans="1:6" x14ac:dyDescent="0.35">
      <c r="A2236" t="s">
        <v>648</v>
      </c>
      <c r="B2236" t="s">
        <v>688</v>
      </c>
      <c r="C2236" t="s">
        <v>55</v>
      </c>
      <c r="D2236" t="s">
        <v>563</v>
      </c>
      <c r="E2236" s="2">
        <v>45291</v>
      </c>
      <c r="F2236">
        <v>7287</v>
      </c>
    </row>
    <row r="2237" spans="1:6" x14ac:dyDescent="0.35">
      <c r="A2237" t="s">
        <v>648</v>
      </c>
      <c r="B2237" t="s">
        <v>688</v>
      </c>
      <c r="C2237" t="s">
        <v>55</v>
      </c>
      <c r="D2237" t="s">
        <v>563</v>
      </c>
      <c r="E2237" s="2">
        <v>45322</v>
      </c>
      <c r="F2237">
        <v>7270</v>
      </c>
    </row>
    <row r="2238" spans="1:6" x14ac:dyDescent="0.35">
      <c r="A2238" t="s">
        <v>648</v>
      </c>
      <c r="B2238" t="s">
        <v>688</v>
      </c>
      <c r="C2238" t="s">
        <v>55</v>
      </c>
      <c r="D2238" t="s">
        <v>563</v>
      </c>
      <c r="E2238" s="2">
        <v>45351</v>
      </c>
      <c r="F2238">
        <v>7362</v>
      </c>
    </row>
    <row r="2239" spans="1:6" x14ac:dyDescent="0.35">
      <c r="A2239" t="s">
        <v>648</v>
      </c>
      <c r="B2239" t="s">
        <v>688</v>
      </c>
      <c r="C2239" t="s">
        <v>55</v>
      </c>
      <c r="D2239" t="s">
        <v>563</v>
      </c>
      <c r="E2239" s="2">
        <v>45382</v>
      </c>
      <c r="F2239">
        <v>7364</v>
      </c>
    </row>
    <row r="2240" spans="1:6" x14ac:dyDescent="0.35">
      <c r="A2240" t="s">
        <v>648</v>
      </c>
      <c r="B2240" t="s">
        <v>688</v>
      </c>
      <c r="C2240" t="s">
        <v>55</v>
      </c>
      <c r="D2240" t="s">
        <v>661</v>
      </c>
      <c r="E2240" s="2">
        <v>45046</v>
      </c>
      <c r="F2240">
        <v>23</v>
      </c>
    </row>
    <row r="2241" spans="1:6" x14ac:dyDescent="0.35">
      <c r="A2241" t="s">
        <v>648</v>
      </c>
      <c r="B2241" t="s">
        <v>688</v>
      </c>
      <c r="C2241" t="s">
        <v>55</v>
      </c>
      <c r="D2241" t="s">
        <v>661</v>
      </c>
      <c r="E2241" s="2">
        <v>45077</v>
      </c>
      <c r="F2241">
        <v>25</v>
      </c>
    </row>
    <row r="2242" spans="1:6" x14ac:dyDescent="0.35">
      <c r="A2242" t="s">
        <v>648</v>
      </c>
      <c r="B2242" t="s">
        <v>688</v>
      </c>
      <c r="C2242" t="s">
        <v>55</v>
      </c>
      <c r="D2242" t="s">
        <v>661</v>
      </c>
      <c r="E2242" s="2">
        <v>45107</v>
      </c>
      <c r="F2242">
        <v>25</v>
      </c>
    </row>
    <row r="2243" spans="1:6" x14ac:dyDescent="0.35">
      <c r="A2243" t="s">
        <v>648</v>
      </c>
      <c r="B2243" t="s">
        <v>688</v>
      </c>
      <c r="C2243" t="s">
        <v>55</v>
      </c>
      <c r="D2243" t="s">
        <v>661</v>
      </c>
      <c r="E2243" s="2">
        <v>45138</v>
      </c>
      <c r="F2243">
        <v>26</v>
      </c>
    </row>
    <row r="2244" spans="1:6" x14ac:dyDescent="0.35">
      <c r="A2244" t="s">
        <v>648</v>
      </c>
      <c r="B2244" t="s">
        <v>688</v>
      </c>
      <c r="C2244" t="s">
        <v>55</v>
      </c>
      <c r="D2244" t="s">
        <v>661</v>
      </c>
      <c r="E2244" s="2">
        <v>45169</v>
      </c>
      <c r="F2244">
        <v>27</v>
      </c>
    </row>
    <row r="2245" spans="1:6" x14ac:dyDescent="0.35">
      <c r="A2245" t="s">
        <v>648</v>
      </c>
      <c r="B2245" t="s">
        <v>688</v>
      </c>
      <c r="C2245" t="s">
        <v>55</v>
      </c>
      <c r="D2245" t="s">
        <v>661</v>
      </c>
      <c r="E2245" s="2">
        <v>45199</v>
      </c>
      <c r="F2245">
        <v>23</v>
      </c>
    </row>
    <row r="2246" spans="1:6" x14ac:dyDescent="0.35">
      <c r="A2246" t="s">
        <v>648</v>
      </c>
      <c r="B2246" t="s">
        <v>688</v>
      </c>
      <c r="C2246" t="s">
        <v>55</v>
      </c>
      <c r="D2246" t="s">
        <v>661</v>
      </c>
      <c r="E2246" s="2">
        <v>45230</v>
      </c>
      <c r="F2246">
        <v>16</v>
      </c>
    </row>
    <row r="2247" spans="1:6" x14ac:dyDescent="0.35">
      <c r="A2247" t="s">
        <v>648</v>
      </c>
      <c r="B2247" t="s">
        <v>688</v>
      </c>
      <c r="C2247" t="s">
        <v>55</v>
      </c>
      <c r="D2247" t="s">
        <v>661</v>
      </c>
      <c r="E2247" s="2">
        <v>45260</v>
      </c>
      <c r="F2247">
        <v>13</v>
      </c>
    </row>
    <row r="2248" spans="1:6" x14ac:dyDescent="0.35">
      <c r="A2248" t="s">
        <v>648</v>
      </c>
      <c r="B2248" t="s">
        <v>688</v>
      </c>
      <c r="C2248" t="s">
        <v>55</v>
      </c>
      <c r="D2248" t="s">
        <v>661</v>
      </c>
      <c r="E2248" s="2">
        <v>45291</v>
      </c>
      <c r="F2248">
        <v>13</v>
      </c>
    </row>
    <row r="2249" spans="1:6" x14ac:dyDescent="0.35">
      <c r="A2249" t="s">
        <v>648</v>
      </c>
      <c r="B2249" t="s">
        <v>688</v>
      </c>
      <c r="C2249" t="s">
        <v>55</v>
      </c>
      <c r="D2249" t="s">
        <v>661</v>
      </c>
      <c r="E2249" s="2">
        <v>45322</v>
      </c>
      <c r="F2249">
        <v>14</v>
      </c>
    </row>
    <row r="2250" spans="1:6" x14ac:dyDescent="0.35">
      <c r="A2250" t="s">
        <v>648</v>
      </c>
      <c r="B2250" t="s">
        <v>688</v>
      </c>
      <c r="C2250" t="s">
        <v>55</v>
      </c>
      <c r="D2250" t="s">
        <v>661</v>
      </c>
      <c r="E2250" s="2">
        <v>45351</v>
      </c>
      <c r="F2250">
        <v>13</v>
      </c>
    </row>
    <row r="2251" spans="1:6" x14ac:dyDescent="0.35">
      <c r="A2251" t="s">
        <v>648</v>
      </c>
      <c r="B2251" t="s">
        <v>688</v>
      </c>
      <c r="C2251" t="s">
        <v>55</v>
      </c>
      <c r="D2251" t="s">
        <v>661</v>
      </c>
      <c r="E2251" s="2">
        <v>45382</v>
      </c>
      <c r="F2251">
        <v>13</v>
      </c>
    </row>
    <row r="2252" spans="1:6" x14ac:dyDescent="0.35">
      <c r="A2252" t="s">
        <v>648</v>
      </c>
      <c r="B2252" t="s">
        <v>689</v>
      </c>
      <c r="C2252" t="s">
        <v>55</v>
      </c>
      <c r="D2252" t="s">
        <v>564</v>
      </c>
      <c r="E2252" s="2">
        <v>45046</v>
      </c>
      <c r="F2252">
        <v>3814</v>
      </c>
    </row>
    <row r="2253" spans="1:6" x14ac:dyDescent="0.35">
      <c r="A2253" t="s">
        <v>648</v>
      </c>
      <c r="B2253" t="s">
        <v>689</v>
      </c>
      <c r="C2253" t="s">
        <v>55</v>
      </c>
      <c r="D2253" t="s">
        <v>564</v>
      </c>
      <c r="E2253" s="2">
        <v>45077</v>
      </c>
      <c r="F2253">
        <v>3758</v>
      </c>
    </row>
    <row r="2254" spans="1:6" x14ac:dyDescent="0.35">
      <c r="A2254" t="s">
        <v>648</v>
      </c>
      <c r="B2254" t="s">
        <v>689</v>
      </c>
      <c r="C2254" t="s">
        <v>55</v>
      </c>
      <c r="D2254" t="s">
        <v>564</v>
      </c>
      <c r="E2254" s="2">
        <v>45107</v>
      </c>
      <c r="F2254">
        <v>4125</v>
      </c>
    </row>
    <row r="2255" spans="1:6" x14ac:dyDescent="0.35">
      <c r="A2255" t="s">
        <v>648</v>
      </c>
      <c r="B2255" t="s">
        <v>689</v>
      </c>
      <c r="C2255" t="s">
        <v>55</v>
      </c>
      <c r="D2255" t="s">
        <v>564</v>
      </c>
      <c r="E2255" s="2">
        <v>45138</v>
      </c>
      <c r="F2255">
        <v>4125</v>
      </c>
    </row>
    <row r="2256" spans="1:6" x14ac:dyDescent="0.35">
      <c r="A2256" t="s">
        <v>648</v>
      </c>
      <c r="B2256" t="s">
        <v>689</v>
      </c>
      <c r="C2256" t="s">
        <v>55</v>
      </c>
      <c r="D2256" t="s">
        <v>564</v>
      </c>
      <c r="E2256" s="2">
        <v>45169</v>
      </c>
      <c r="F2256">
        <v>4194</v>
      </c>
    </row>
    <row r="2257" spans="1:6" x14ac:dyDescent="0.35">
      <c r="A2257" t="s">
        <v>648</v>
      </c>
      <c r="B2257" t="s">
        <v>689</v>
      </c>
      <c r="C2257" t="s">
        <v>55</v>
      </c>
      <c r="D2257" t="s">
        <v>564</v>
      </c>
      <c r="E2257" s="2">
        <v>45199</v>
      </c>
      <c r="F2257">
        <v>4014</v>
      </c>
    </row>
    <row r="2258" spans="1:6" x14ac:dyDescent="0.35">
      <c r="A2258" t="s">
        <v>648</v>
      </c>
      <c r="B2258" t="s">
        <v>689</v>
      </c>
      <c r="C2258" t="s">
        <v>55</v>
      </c>
      <c r="D2258" t="s">
        <v>564</v>
      </c>
      <c r="E2258" s="2">
        <v>45230</v>
      </c>
      <c r="F2258">
        <v>3828</v>
      </c>
    </row>
    <row r="2259" spans="1:6" x14ac:dyDescent="0.35">
      <c r="A2259" t="s">
        <v>648</v>
      </c>
      <c r="B2259" t="s">
        <v>689</v>
      </c>
      <c r="C2259" t="s">
        <v>55</v>
      </c>
      <c r="D2259" t="s">
        <v>564</v>
      </c>
      <c r="E2259" s="2">
        <v>45260</v>
      </c>
      <c r="F2259">
        <v>3786</v>
      </c>
    </row>
    <row r="2260" spans="1:6" x14ac:dyDescent="0.35">
      <c r="A2260" t="s">
        <v>648</v>
      </c>
      <c r="B2260" t="s">
        <v>689</v>
      </c>
      <c r="C2260" t="s">
        <v>55</v>
      </c>
      <c r="D2260" t="s">
        <v>564</v>
      </c>
      <c r="E2260" s="2">
        <v>45291</v>
      </c>
      <c r="F2260">
        <v>3748</v>
      </c>
    </row>
    <row r="2261" spans="1:6" x14ac:dyDescent="0.35">
      <c r="A2261" t="s">
        <v>648</v>
      </c>
      <c r="B2261" t="s">
        <v>689</v>
      </c>
      <c r="C2261" t="s">
        <v>55</v>
      </c>
      <c r="D2261" t="s">
        <v>564</v>
      </c>
      <c r="E2261" s="2">
        <v>45322</v>
      </c>
      <c r="F2261">
        <v>3806</v>
      </c>
    </row>
    <row r="2262" spans="1:6" x14ac:dyDescent="0.35">
      <c r="A2262" t="s">
        <v>648</v>
      </c>
      <c r="B2262" t="s">
        <v>689</v>
      </c>
      <c r="C2262" t="s">
        <v>55</v>
      </c>
      <c r="D2262" t="s">
        <v>564</v>
      </c>
      <c r="E2262" s="2">
        <v>45351</v>
      </c>
      <c r="F2262">
        <v>3841</v>
      </c>
    </row>
    <row r="2263" spans="1:6" x14ac:dyDescent="0.35">
      <c r="A2263" t="s">
        <v>648</v>
      </c>
      <c r="B2263" t="s">
        <v>689</v>
      </c>
      <c r="C2263" t="s">
        <v>55</v>
      </c>
      <c r="D2263" t="s">
        <v>564</v>
      </c>
      <c r="E2263" s="2">
        <v>45382</v>
      </c>
      <c r="F2263">
        <v>3872</v>
      </c>
    </row>
    <row r="2264" spans="1:6" x14ac:dyDescent="0.35">
      <c r="A2264" t="s">
        <v>648</v>
      </c>
      <c r="B2264" t="s">
        <v>689</v>
      </c>
      <c r="C2264" t="s">
        <v>55</v>
      </c>
      <c r="D2264" t="s">
        <v>655</v>
      </c>
      <c r="E2264" s="2">
        <v>45046</v>
      </c>
      <c r="F2264">
        <v>0</v>
      </c>
    </row>
    <row r="2265" spans="1:6" x14ac:dyDescent="0.35">
      <c r="A2265" t="s">
        <v>648</v>
      </c>
      <c r="B2265" t="s">
        <v>689</v>
      </c>
      <c r="C2265" t="s">
        <v>55</v>
      </c>
      <c r="D2265" t="s">
        <v>655</v>
      </c>
      <c r="E2265" s="2">
        <v>45077</v>
      </c>
      <c r="F2265">
        <v>0</v>
      </c>
    </row>
    <row r="2266" spans="1:6" x14ac:dyDescent="0.35">
      <c r="A2266" t="s">
        <v>648</v>
      </c>
      <c r="B2266" t="s">
        <v>689</v>
      </c>
      <c r="C2266" t="s">
        <v>55</v>
      </c>
      <c r="D2266" t="s">
        <v>655</v>
      </c>
      <c r="E2266" s="2">
        <v>45107</v>
      </c>
      <c r="F2266">
        <v>1</v>
      </c>
    </row>
    <row r="2267" spans="1:6" x14ac:dyDescent="0.35">
      <c r="A2267" t="s">
        <v>648</v>
      </c>
      <c r="B2267" t="s">
        <v>689</v>
      </c>
      <c r="C2267" t="s">
        <v>55</v>
      </c>
      <c r="D2267" t="s">
        <v>655</v>
      </c>
      <c r="E2267" s="2">
        <v>45138</v>
      </c>
      <c r="F2267">
        <v>1</v>
      </c>
    </row>
    <row r="2268" spans="1:6" x14ac:dyDescent="0.35">
      <c r="A2268" t="s">
        <v>648</v>
      </c>
      <c r="B2268" t="s">
        <v>689</v>
      </c>
      <c r="C2268" t="s">
        <v>55</v>
      </c>
      <c r="D2268" t="s">
        <v>655</v>
      </c>
      <c r="E2268" s="2">
        <v>45169</v>
      </c>
      <c r="F2268">
        <v>3</v>
      </c>
    </row>
    <row r="2269" spans="1:6" x14ac:dyDescent="0.35">
      <c r="A2269" t="s">
        <v>648</v>
      </c>
      <c r="B2269" t="s">
        <v>689</v>
      </c>
      <c r="C2269" t="s">
        <v>55</v>
      </c>
      <c r="D2269" t="s">
        <v>655</v>
      </c>
      <c r="E2269" s="2">
        <v>45199</v>
      </c>
      <c r="F2269">
        <v>151</v>
      </c>
    </row>
    <row r="2270" spans="1:6" x14ac:dyDescent="0.35">
      <c r="A2270" t="s">
        <v>648</v>
      </c>
      <c r="B2270" t="s">
        <v>689</v>
      </c>
      <c r="C2270" t="s">
        <v>55</v>
      </c>
      <c r="D2270" t="s">
        <v>655</v>
      </c>
      <c r="E2270" s="2">
        <v>45230</v>
      </c>
      <c r="F2270">
        <v>326</v>
      </c>
    </row>
    <row r="2271" spans="1:6" x14ac:dyDescent="0.35">
      <c r="A2271" t="s">
        <v>648</v>
      </c>
      <c r="B2271" t="s">
        <v>689</v>
      </c>
      <c r="C2271" t="s">
        <v>55</v>
      </c>
      <c r="D2271" t="s">
        <v>655</v>
      </c>
      <c r="E2271" s="2">
        <v>45260</v>
      </c>
      <c r="F2271">
        <v>359</v>
      </c>
    </row>
    <row r="2272" spans="1:6" x14ac:dyDescent="0.35">
      <c r="A2272" t="s">
        <v>648</v>
      </c>
      <c r="B2272" t="s">
        <v>689</v>
      </c>
      <c r="C2272" t="s">
        <v>55</v>
      </c>
      <c r="D2272" t="s">
        <v>655</v>
      </c>
      <c r="E2272" s="2">
        <v>45291</v>
      </c>
      <c r="F2272">
        <v>372</v>
      </c>
    </row>
    <row r="2273" spans="1:6" x14ac:dyDescent="0.35">
      <c r="A2273" t="s">
        <v>648</v>
      </c>
      <c r="B2273" t="s">
        <v>689</v>
      </c>
      <c r="C2273" t="s">
        <v>55</v>
      </c>
      <c r="D2273" t="s">
        <v>655</v>
      </c>
      <c r="E2273" s="2">
        <v>45322</v>
      </c>
      <c r="F2273">
        <v>362</v>
      </c>
    </row>
    <row r="2274" spans="1:6" x14ac:dyDescent="0.35">
      <c r="A2274" t="s">
        <v>648</v>
      </c>
      <c r="B2274" t="s">
        <v>689</v>
      </c>
      <c r="C2274" t="s">
        <v>55</v>
      </c>
      <c r="D2274" t="s">
        <v>655</v>
      </c>
      <c r="E2274" s="2">
        <v>45351</v>
      </c>
      <c r="F2274">
        <v>372</v>
      </c>
    </row>
    <row r="2275" spans="1:6" x14ac:dyDescent="0.35">
      <c r="A2275" t="s">
        <v>648</v>
      </c>
      <c r="B2275" t="s">
        <v>689</v>
      </c>
      <c r="C2275" t="s">
        <v>55</v>
      </c>
      <c r="D2275" t="s">
        <v>655</v>
      </c>
      <c r="E2275" s="2">
        <v>45382</v>
      </c>
      <c r="F2275">
        <v>397</v>
      </c>
    </row>
    <row r="2276" spans="1:6" x14ac:dyDescent="0.35">
      <c r="A2276" t="s">
        <v>648</v>
      </c>
      <c r="B2276" t="s">
        <v>689</v>
      </c>
      <c r="C2276" t="s">
        <v>55</v>
      </c>
      <c r="D2276" t="s">
        <v>657</v>
      </c>
      <c r="E2276" s="2">
        <v>45046</v>
      </c>
      <c r="F2276">
        <v>0</v>
      </c>
    </row>
    <row r="2277" spans="1:6" x14ac:dyDescent="0.35">
      <c r="A2277" t="s">
        <v>648</v>
      </c>
      <c r="B2277" t="s">
        <v>689</v>
      </c>
      <c r="C2277" t="s">
        <v>55</v>
      </c>
      <c r="D2277" t="s">
        <v>657</v>
      </c>
      <c r="E2277" s="2">
        <v>45077</v>
      </c>
      <c r="F2277">
        <v>0</v>
      </c>
    </row>
    <row r="2278" spans="1:6" x14ac:dyDescent="0.35">
      <c r="A2278" t="s">
        <v>648</v>
      </c>
      <c r="B2278" t="s">
        <v>689</v>
      </c>
      <c r="C2278" t="s">
        <v>55</v>
      </c>
      <c r="D2278" t="s">
        <v>657</v>
      </c>
      <c r="E2278" s="2">
        <v>45107</v>
      </c>
      <c r="F2278">
        <v>0</v>
      </c>
    </row>
    <row r="2279" spans="1:6" x14ac:dyDescent="0.35">
      <c r="A2279" t="s">
        <v>648</v>
      </c>
      <c r="B2279" t="s">
        <v>689</v>
      </c>
      <c r="C2279" t="s">
        <v>55</v>
      </c>
      <c r="D2279" t="s">
        <v>657</v>
      </c>
      <c r="E2279" s="2">
        <v>45138</v>
      </c>
      <c r="F2279">
        <v>0</v>
      </c>
    </row>
    <row r="2280" spans="1:6" x14ac:dyDescent="0.35">
      <c r="A2280" t="s">
        <v>648</v>
      </c>
      <c r="B2280" t="s">
        <v>689</v>
      </c>
      <c r="C2280" t="s">
        <v>55</v>
      </c>
      <c r="D2280" t="s">
        <v>657</v>
      </c>
      <c r="E2280" s="2">
        <v>45169</v>
      </c>
      <c r="F2280">
        <v>0</v>
      </c>
    </row>
    <row r="2281" spans="1:6" x14ac:dyDescent="0.35">
      <c r="A2281" t="s">
        <v>648</v>
      </c>
      <c r="B2281" t="s">
        <v>689</v>
      </c>
      <c r="C2281" t="s">
        <v>55</v>
      </c>
      <c r="D2281" t="s">
        <v>657</v>
      </c>
      <c r="E2281" s="2">
        <v>45199</v>
      </c>
      <c r="F2281">
        <v>0</v>
      </c>
    </row>
    <row r="2282" spans="1:6" x14ac:dyDescent="0.35">
      <c r="A2282" t="s">
        <v>648</v>
      </c>
      <c r="B2282" t="s">
        <v>689</v>
      </c>
      <c r="C2282" t="s">
        <v>55</v>
      </c>
      <c r="D2282" t="s">
        <v>657</v>
      </c>
      <c r="E2282" s="2">
        <v>45230</v>
      </c>
      <c r="F2282">
        <v>5</v>
      </c>
    </row>
    <row r="2283" spans="1:6" x14ac:dyDescent="0.35">
      <c r="A2283" t="s">
        <v>648</v>
      </c>
      <c r="B2283" t="s">
        <v>689</v>
      </c>
      <c r="C2283" t="s">
        <v>55</v>
      </c>
      <c r="D2283" t="s">
        <v>657</v>
      </c>
      <c r="E2283" s="2">
        <v>45260</v>
      </c>
      <c r="F2283">
        <v>4</v>
      </c>
    </row>
    <row r="2284" spans="1:6" x14ac:dyDescent="0.35">
      <c r="A2284" t="s">
        <v>648</v>
      </c>
      <c r="B2284" t="s">
        <v>689</v>
      </c>
      <c r="C2284" t="s">
        <v>55</v>
      </c>
      <c r="D2284" t="s">
        <v>657</v>
      </c>
      <c r="E2284" s="2">
        <v>45291</v>
      </c>
      <c r="F2284">
        <v>3</v>
      </c>
    </row>
    <row r="2285" spans="1:6" x14ac:dyDescent="0.35">
      <c r="A2285" t="s">
        <v>648</v>
      </c>
      <c r="B2285" t="s">
        <v>689</v>
      </c>
      <c r="C2285" t="s">
        <v>55</v>
      </c>
      <c r="D2285" t="s">
        <v>657</v>
      </c>
      <c r="E2285" s="2">
        <v>45322</v>
      </c>
      <c r="F2285">
        <v>2</v>
      </c>
    </row>
    <row r="2286" spans="1:6" x14ac:dyDescent="0.35">
      <c r="A2286" t="s">
        <v>648</v>
      </c>
      <c r="B2286" t="s">
        <v>689</v>
      </c>
      <c r="C2286" t="s">
        <v>55</v>
      </c>
      <c r="D2286" t="s">
        <v>657</v>
      </c>
      <c r="E2286" s="2">
        <v>45351</v>
      </c>
      <c r="F2286">
        <v>3</v>
      </c>
    </row>
    <row r="2287" spans="1:6" x14ac:dyDescent="0.35">
      <c r="A2287" t="s">
        <v>648</v>
      </c>
      <c r="B2287" t="s">
        <v>689</v>
      </c>
      <c r="C2287" t="s">
        <v>55</v>
      </c>
      <c r="D2287" t="s">
        <v>657</v>
      </c>
      <c r="E2287" s="2">
        <v>45382</v>
      </c>
      <c r="F2287">
        <v>5</v>
      </c>
    </row>
    <row r="2288" spans="1:6" x14ac:dyDescent="0.35">
      <c r="A2288" t="s">
        <v>648</v>
      </c>
      <c r="B2288" t="s">
        <v>689</v>
      </c>
      <c r="C2288" t="s">
        <v>55</v>
      </c>
      <c r="D2288" t="s">
        <v>658</v>
      </c>
      <c r="E2288" s="2">
        <v>45046</v>
      </c>
      <c r="F2288">
        <v>0</v>
      </c>
    </row>
    <row r="2289" spans="1:6" x14ac:dyDescent="0.35">
      <c r="A2289" t="s">
        <v>648</v>
      </c>
      <c r="B2289" t="s">
        <v>689</v>
      </c>
      <c r="C2289" t="s">
        <v>55</v>
      </c>
      <c r="D2289" t="s">
        <v>658</v>
      </c>
      <c r="E2289" s="2">
        <v>45077</v>
      </c>
      <c r="F2289">
        <v>0</v>
      </c>
    </row>
    <row r="2290" spans="1:6" x14ac:dyDescent="0.35">
      <c r="A2290" t="s">
        <v>648</v>
      </c>
      <c r="B2290" t="s">
        <v>689</v>
      </c>
      <c r="C2290" t="s">
        <v>55</v>
      </c>
      <c r="D2290" t="s">
        <v>658</v>
      </c>
      <c r="E2290" s="2">
        <v>45107</v>
      </c>
      <c r="F2290">
        <v>0</v>
      </c>
    </row>
    <row r="2291" spans="1:6" x14ac:dyDescent="0.35">
      <c r="A2291" t="s">
        <v>648</v>
      </c>
      <c r="B2291" t="s">
        <v>689</v>
      </c>
      <c r="C2291" t="s">
        <v>55</v>
      </c>
      <c r="D2291" t="s">
        <v>658</v>
      </c>
      <c r="E2291" s="2">
        <v>45138</v>
      </c>
      <c r="F2291">
        <v>0</v>
      </c>
    </row>
    <row r="2292" spans="1:6" x14ac:dyDescent="0.35">
      <c r="A2292" t="s">
        <v>648</v>
      </c>
      <c r="B2292" t="s">
        <v>689</v>
      </c>
      <c r="C2292" t="s">
        <v>55</v>
      </c>
      <c r="D2292" t="s">
        <v>658</v>
      </c>
      <c r="E2292" s="2">
        <v>45169</v>
      </c>
      <c r="F2292">
        <v>0</v>
      </c>
    </row>
    <row r="2293" spans="1:6" x14ac:dyDescent="0.35">
      <c r="A2293" t="s">
        <v>648</v>
      </c>
      <c r="B2293" t="s">
        <v>689</v>
      </c>
      <c r="C2293" t="s">
        <v>55</v>
      </c>
      <c r="D2293" t="s">
        <v>658</v>
      </c>
      <c r="E2293" s="2">
        <v>45199</v>
      </c>
      <c r="F2293">
        <v>38</v>
      </c>
    </row>
    <row r="2294" spans="1:6" x14ac:dyDescent="0.35">
      <c r="A2294" t="s">
        <v>648</v>
      </c>
      <c r="B2294" t="s">
        <v>689</v>
      </c>
      <c r="C2294" t="s">
        <v>55</v>
      </c>
      <c r="D2294" t="s">
        <v>658</v>
      </c>
      <c r="E2294" s="2">
        <v>45230</v>
      </c>
      <c r="F2294">
        <v>38</v>
      </c>
    </row>
    <row r="2295" spans="1:6" x14ac:dyDescent="0.35">
      <c r="A2295" t="s">
        <v>648</v>
      </c>
      <c r="B2295" t="s">
        <v>689</v>
      </c>
      <c r="C2295" t="s">
        <v>55</v>
      </c>
      <c r="D2295" t="s">
        <v>658</v>
      </c>
      <c r="E2295" s="2">
        <v>45260</v>
      </c>
      <c r="F2295">
        <v>42</v>
      </c>
    </row>
    <row r="2296" spans="1:6" x14ac:dyDescent="0.35">
      <c r="A2296" t="s">
        <v>648</v>
      </c>
      <c r="B2296" t="s">
        <v>689</v>
      </c>
      <c r="C2296" t="s">
        <v>55</v>
      </c>
      <c r="D2296" t="s">
        <v>658</v>
      </c>
      <c r="E2296" s="2">
        <v>45291</v>
      </c>
      <c r="F2296">
        <v>46</v>
      </c>
    </row>
    <row r="2297" spans="1:6" x14ac:dyDescent="0.35">
      <c r="A2297" t="s">
        <v>648</v>
      </c>
      <c r="B2297" t="s">
        <v>689</v>
      </c>
      <c r="C2297" t="s">
        <v>55</v>
      </c>
      <c r="D2297" t="s">
        <v>658</v>
      </c>
      <c r="E2297" s="2">
        <v>45322</v>
      </c>
      <c r="F2297">
        <v>55</v>
      </c>
    </row>
    <row r="2298" spans="1:6" x14ac:dyDescent="0.35">
      <c r="A2298" t="s">
        <v>648</v>
      </c>
      <c r="B2298" t="s">
        <v>689</v>
      </c>
      <c r="C2298" t="s">
        <v>55</v>
      </c>
      <c r="D2298" t="s">
        <v>658</v>
      </c>
      <c r="E2298" s="2">
        <v>45351</v>
      </c>
      <c r="F2298">
        <v>64</v>
      </c>
    </row>
    <row r="2299" spans="1:6" x14ac:dyDescent="0.35">
      <c r="A2299" t="s">
        <v>648</v>
      </c>
      <c r="B2299" t="s">
        <v>689</v>
      </c>
      <c r="C2299" t="s">
        <v>55</v>
      </c>
      <c r="D2299" t="s">
        <v>658</v>
      </c>
      <c r="E2299" s="2">
        <v>45382</v>
      </c>
      <c r="F2299">
        <v>66</v>
      </c>
    </row>
    <row r="2300" spans="1:6" x14ac:dyDescent="0.35">
      <c r="A2300" t="s">
        <v>648</v>
      </c>
      <c r="B2300" t="s">
        <v>689</v>
      </c>
      <c r="C2300" t="s">
        <v>55</v>
      </c>
      <c r="D2300" t="s">
        <v>563</v>
      </c>
      <c r="E2300" s="2">
        <v>45046</v>
      </c>
      <c r="F2300">
        <v>0</v>
      </c>
    </row>
    <row r="2301" spans="1:6" x14ac:dyDescent="0.35">
      <c r="A2301" t="s">
        <v>648</v>
      </c>
      <c r="B2301" t="s">
        <v>689</v>
      </c>
      <c r="C2301" t="s">
        <v>55</v>
      </c>
      <c r="D2301" t="s">
        <v>563</v>
      </c>
      <c r="E2301" s="2">
        <v>45077</v>
      </c>
      <c r="F2301">
        <v>0</v>
      </c>
    </row>
    <row r="2302" spans="1:6" x14ac:dyDescent="0.35">
      <c r="A2302" t="s">
        <v>648</v>
      </c>
      <c r="B2302" t="s">
        <v>689</v>
      </c>
      <c r="C2302" t="s">
        <v>55</v>
      </c>
      <c r="D2302" t="s">
        <v>563</v>
      </c>
      <c r="E2302" s="2">
        <v>45107</v>
      </c>
      <c r="F2302">
        <v>0</v>
      </c>
    </row>
    <row r="2303" spans="1:6" x14ac:dyDescent="0.35">
      <c r="A2303" t="s">
        <v>648</v>
      </c>
      <c r="B2303" t="s">
        <v>689</v>
      </c>
      <c r="C2303" t="s">
        <v>55</v>
      </c>
      <c r="D2303" t="s">
        <v>563</v>
      </c>
      <c r="E2303" s="2">
        <v>45138</v>
      </c>
      <c r="F2303">
        <v>0</v>
      </c>
    </row>
    <row r="2304" spans="1:6" x14ac:dyDescent="0.35">
      <c r="A2304" t="s">
        <v>648</v>
      </c>
      <c r="B2304" t="s">
        <v>689</v>
      </c>
      <c r="C2304" t="s">
        <v>55</v>
      </c>
      <c r="D2304" t="s">
        <v>563</v>
      </c>
      <c r="E2304" s="2">
        <v>45169</v>
      </c>
      <c r="F2304">
        <v>0</v>
      </c>
    </row>
    <row r="2305" spans="1:6" x14ac:dyDescent="0.35">
      <c r="A2305" t="s">
        <v>648</v>
      </c>
      <c r="B2305" t="s">
        <v>689</v>
      </c>
      <c r="C2305" t="s">
        <v>55</v>
      </c>
      <c r="D2305" t="s">
        <v>563</v>
      </c>
      <c r="E2305" s="2">
        <v>45199</v>
      </c>
      <c r="F2305">
        <v>1508</v>
      </c>
    </row>
    <row r="2306" spans="1:6" x14ac:dyDescent="0.35">
      <c r="A2306" t="s">
        <v>648</v>
      </c>
      <c r="B2306" t="s">
        <v>689</v>
      </c>
      <c r="C2306" t="s">
        <v>55</v>
      </c>
      <c r="D2306" t="s">
        <v>563</v>
      </c>
      <c r="E2306" s="2">
        <v>45230</v>
      </c>
      <c r="F2306">
        <v>3009</v>
      </c>
    </row>
    <row r="2307" spans="1:6" x14ac:dyDescent="0.35">
      <c r="A2307" t="s">
        <v>648</v>
      </c>
      <c r="B2307" t="s">
        <v>689</v>
      </c>
      <c r="C2307" t="s">
        <v>55</v>
      </c>
      <c r="D2307" t="s">
        <v>563</v>
      </c>
      <c r="E2307" s="2">
        <v>45260</v>
      </c>
      <c r="F2307">
        <v>3199</v>
      </c>
    </row>
    <row r="2308" spans="1:6" x14ac:dyDescent="0.35">
      <c r="A2308" t="s">
        <v>648</v>
      </c>
      <c r="B2308" t="s">
        <v>689</v>
      </c>
      <c r="C2308" t="s">
        <v>55</v>
      </c>
      <c r="D2308" t="s">
        <v>563</v>
      </c>
      <c r="E2308" s="2">
        <v>45291</v>
      </c>
      <c r="F2308">
        <v>3215</v>
      </c>
    </row>
    <row r="2309" spans="1:6" x14ac:dyDescent="0.35">
      <c r="A2309" t="s">
        <v>648</v>
      </c>
      <c r="B2309" t="s">
        <v>689</v>
      </c>
      <c r="C2309" t="s">
        <v>55</v>
      </c>
      <c r="D2309" t="s">
        <v>563</v>
      </c>
      <c r="E2309" s="2">
        <v>45322</v>
      </c>
      <c r="F2309">
        <v>3470</v>
      </c>
    </row>
    <row r="2310" spans="1:6" x14ac:dyDescent="0.35">
      <c r="A2310" t="s">
        <v>648</v>
      </c>
      <c r="B2310" t="s">
        <v>689</v>
      </c>
      <c r="C2310" t="s">
        <v>55</v>
      </c>
      <c r="D2310" t="s">
        <v>563</v>
      </c>
      <c r="E2310" s="2">
        <v>45351</v>
      </c>
      <c r="F2310">
        <v>3494</v>
      </c>
    </row>
    <row r="2311" spans="1:6" x14ac:dyDescent="0.35">
      <c r="A2311" t="s">
        <v>648</v>
      </c>
      <c r="B2311" t="s">
        <v>689</v>
      </c>
      <c r="C2311" t="s">
        <v>55</v>
      </c>
      <c r="D2311" t="s">
        <v>563</v>
      </c>
      <c r="E2311" s="2">
        <v>45382</v>
      </c>
      <c r="F2311">
        <v>3503</v>
      </c>
    </row>
    <row r="2312" spans="1:6" x14ac:dyDescent="0.35">
      <c r="A2312" t="s">
        <v>648</v>
      </c>
      <c r="B2312" t="s">
        <v>689</v>
      </c>
      <c r="C2312" t="s">
        <v>55</v>
      </c>
      <c r="D2312" t="s">
        <v>661</v>
      </c>
      <c r="E2312" s="2">
        <v>45046</v>
      </c>
      <c r="F2312">
        <v>18</v>
      </c>
    </row>
    <row r="2313" spans="1:6" x14ac:dyDescent="0.35">
      <c r="A2313" t="s">
        <v>648</v>
      </c>
      <c r="B2313" t="s">
        <v>689</v>
      </c>
      <c r="C2313" t="s">
        <v>55</v>
      </c>
      <c r="D2313" t="s">
        <v>661</v>
      </c>
      <c r="E2313" s="2">
        <v>45077</v>
      </c>
      <c r="F2313">
        <v>18</v>
      </c>
    </row>
    <row r="2314" spans="1:6" x14ac:dyDescent="0.35">
      <c r="A2314" t="s">
        <v>648</v>
      </c>
      <c r="B2314" t="s">
        <v>689</v>
      </c>
      <c r="C2314" t="s">
        <v>55</v>
      </c>
      <c r="D2314" t="s">
        <v>661</v>
      </c>
      <c r="E2314" s="2">
        <v>45107</v>
      </c>
      <c r="F2314">
        <v>16</v>
      </c>
    </row>
    <row r="2315" spans="1:6" x14ac:dyDescent="0.35">
      <c r="A2315" t="s">
        <v>648</v>
      </c>
      <c r="B2315" t="s">
        <v>689</v>
      </c>
      <c r="C2315" t="s">
        <v>55</v>
      </c>
      <c r="D2315" t="s">
        <v>661</v>
      </c>
      <c r="E2315" s="2">
        <v>45138</v>
      </c>
      <c r="F2315">
        <v>18</v>
      </c>
    </row>
    <row r="2316" spans="1:6" x14ac:dyDescent="0.35">
      <c r="A2316" t="s">
        <v>648</v>
      </c>
      <c r="B2316" t="s">
        <v>689</v>
      </c>
      <c r="C2316" t="s">
        <v>55</v>
      </c>
      <c r="D2316" t="s">
        <v>661</v>
      </c>
      <c r="E2316" s="2">
        <v>45169</v>
      </c>
      <c r="F2316">
        <v>17</v>
      </c>
    </row>
    <row r="2317" spans="1:6" x14ac:dyDescent="0.35">
      <c r="A2317" t="s">
        <v>648</v>
      </c>
      <c r="B2317" t="s">
        <v>689</v>
      </c>
      <c r="C2317" t="s">
        <v>55</v>
      </c>
      <c r="D2317" t="s">
        <v>661</v>
      </c>
      <c r="E2317" s="2">
        <v>45199</v>
      </c>
      <c r="F2317">
        <v>10</v>
      </c>
    </row>
    <row r="2318" spans="1:6" x14ac:dyDescent="0.35">
      <c r="A2318" t="s">
        <v>648</v>
      </c>
      <c r="B2318" t="s">
        <v>689</v>
      </c>
      <c r="C2318" t="s">
        <v>55</v>
      </c>
      <c r="D2318" t="s">
        <v>661</v>
      </c>
      <c r="E2318" s="2">
        <v>45230</v>
      </c>
      <c r="F2318">
        <v>5</v>
      </c>
    </row>
    <row r="2319" spans="1:6" x14ac:dyDescent="0.35">
      <c r="A2319" t="s">
        <v>648</v>
      </c>
      <c r="B2319" t="s">
        <v>689</v>
      </c>
      <c r="C2319" t="s">
        <v>55</v>
      </c>
      <c r="D2319" t="s">
        <v>661</v>
      </c>
      <c r="E2319" s="2">
        <v>45260</v>
      </c>
      <c r="F2319">
        <v>5</v>
      </c>
    </row>
    <row r="2320" spans="1:6" x14ac:dyDescent="0.35">
      <c r="A2320" t="s">
        <v>648</v>
      </c>
      <c r="B2320" t="s">
        <v>689</v>
      </c>
      <c r="C2320" t="s">
        <v>55</v>
      </c>
      <c r="D2320" t="s">
        <v>661</v>
      </c>
      <c r="E2320" s="2">
        <v>45291</v>
      </c>
      <c r="F2320">
        <v>7</v>
      </c>
    </row>
    <row r="2321" spans="1:6" x14ac:dyDescent="0.35">
      <c r="A2321" t="s">
        <v>648</v>
      </c>
      <c r="B2321" t="s">
        <v>689</v>
      </c>
      <c r="C2321" t="s">
        <v>55</v>
      </c>
      <c r="D2321" t="s">
        <v>661</v>
      </c>
      <c r="E2321" s="2">
        <v>45322</v>
      </c>
      <c r="F2321">
        <v>7</v>
      </c>
    </row>
    <row r="2322" spans="1:6" x14ac:dyDescent="0.35">
      <c r="A2322" t="s">
        <v>648</v>
      </c>
      <c r="B2322" t="s">
        <v>689</v>
      </c>
      <c r="C2322" t="s">
        <v>55</v>
      </c>
      <c r="D2322" t="s">
        <v>661</v>
      </c>
      <c r="E2322" s="2">
        <v>45351</v>
      </c>
      <c r="F2322">
        <v>6</v>
      </c>
    </row>
    <row r="2323" spans="1:6" x14ac:dyDescent="0.35">
      <c r="A2323" t="s">
        <v>648</v>
      </c>
      <c r="B2323" t="s">
        <v>689</v>
      </c>
      <c r="C2323" t="s">
        <v>55</v>
      </c>
      <c r="D2323" t="s">
        <v>661</v>
      </c>
      <c r="E2323" s="2">
        <v>45382</v>
      </c>
      <c r="F2323">
        <v>6</v>
      </c>
    </row>
    <row r="2324" spans="1:6" x14ac:dyDescent="0.35">
      <c r="A2324" t="s">
        <v>648</v>
      </c>
      <c r="B2324" t="s">
        <v>690</v>
      </c>
      <c r="C2324" t="s">
        <v>55</v>
      </c>
      <c r="D2324" t="s">
        <v>564</v>
      </c>
      <c r="E2324" s="2">
        <v>45046</v>
      </c>
      <c r="F2324">
        <v>10005</v>
      </c>
    </row>
    <row r="2325" spans="1:6" x14ac:dyDescent="0.35">
      <c r="A2325" t="s">
        <v>648</v>
      </c>
      <c r="B2325" t="s">
        <v>690</v>
      </c>
      <c r="C2325" t="s">
        <v>55</v>
      </c>
      <c r="D2325" t="s">
        <v>564</v>
      </c>
      <c r="E2325" s="2">
        <v>45077</v>
      </c>
      <c r="F2325">
        <v>8918</v>
      </c>
    </row>
    <row r="2326" spans="1:6" x14ac:dyDescent="0.35">
      <c r="A2326" t="s">
        <v>648</v>
      </c>
      <c r="B2326" t="s">
        <v>690</v>
      </c>
      <c r="C2326" t="s">
        <v>55</v>
      </c>
      <c r="D2326" t="s">
        <v>564</v>
      </c>
      <c r="E2326" s="2">
        <v>45107</v>
      </c>
      <c r="F2326">
        <v>10462</v>
      </c>
    </row>
    <row r="2327" spans="1:6" x14ac:dyDescent="0.35">
      <c r="A2327" t="s">
        <v>648</v>
      </c>
      <c r="B2327" t="s">
        <v>690</v>
      </c>
      <c r="C2327" t="s">
        <v>55</v>
      </c>
      <c r="D2327" t="s">
        <v>564</v>
      </c>
      <c r="E2327" s="2">
        <v>45138</v>
      </c>
      <c r="F2327">
        <v>10231</v>
      </c>
    </row>
    <row r="2328" spans="1:6" x14ac:dyDescent="0.35">
      <c r="A2328" t="s">
        <v>648</v>
      </c>
      <c r="B2328" t="s">
        <v>690</v>
      </c>
      <c r="C2328" t="s">
        <v>55</v>
      </c>
      <c r="D2328" t="s">
        <v>564</v>
      </c>
      <c r="E2328" s="2">
        <v>45169</v>
      </c>
      <c r="F2328">
        <v>10237</v>
      </c>
    </row>
    <row r="2329" spans="1:6" x14ac:dyDescent="0.35">
      <c r="A2329" t="s">
        <v>648</v>
      </c>
      <c r="B2329" t="s">
        <v>690</v>
      </c>
      <c r="C2329" t="s">
        <v>55</v>
      </c>
      <c r="D2329" t="s">
        <v>564</v>
      </c>
      <c r="E2329" s="2">
        <v>45199</v>
      </c>
      <c r="F2329">
        <v>10531</v>
      </c>
    </row>
    <row r="2330" spans="1:6" x14ac:dyDescent="0.35">
      <c r="A2330" t="s">
        <v>648</v>
      </c>
      <c r="B2330" t="s">
        <v>690</v>
      </c>
      <c r="C2330" t="s">
        <v>55</v>
      </c>
      <c r="D2330" t="s">
        <v>564</v>
      </c>
      <c r="E2330" s="2">
        <v>45230</v>
      </c>
      <c r="F2330">
        <v>9951</v>
      </c>
    </row>
    <row r="2331" spans="1:6" x14ac:dyDescent="0.35">
      <c r="A2331" t="s">
        <v>648</v>
      </c>
      <c r="B2331" t="s">
        <v>690</v>
      </c>
      <c r="C2331" t="s">
        <v>55</v>
      </c>
      <c r="D2331" t="s">
        <v>564</v>
      </c>
      <c r="E2331" s="2">
        <v>45260</v>
      </c>
      <c r="F2331">
        <v>9977</v>
      </c>
    </row>
    <row r="2332" spans="1:6" x14ac:dyDescent="0.35">
      <c r="A2332" t="s">
        <v>648</v>
      </c>
      <c r="B2332" t="s">
        <v>690</v>
      </c>
      <c r="C2332" t="s">
        <v>55</v>
      </c>
      <c r="D2332" t="s">
        <v>564</v>
      </c>
      <c r="E2332" s="2">
        <v>45291</v>
      </c>
      <c r="F2332">
        <v>9900</v>
      </c>
    </row>
    <row r="2333" spans="1:6" x14ac:dyDescent="0.35">
      <c r="A2333" t="s">
        <v>648</v>
      </c>
      <c r="B2333" t="s">
        <v>690</v>
      </c>
      <c r="C2333" t="s">
        <v>55</v>
      </c>
      <c r="D2333" t="s">
        <v>564</v>
      </c>
      <c r="E2333" s="2">
        <v>45322</v>
      </c>
      <c r="F2333">
        <v>9847</v>
      </c>
    </row>
    <row r="2334" spans="1:6" x14ac:dyDescent="0.35">
      <c r="A2334" t="s">
        <v>648</v>
      </c>
      <c r="B2334" t="s">
        <v>690</v>
      </c>
      <c r="C2334" t="s">
        <v>55</v>
      </c>
      <c r="D2334" t="s">
        <v>564</v>
      </c>
      <c r="E2334" s="2">
        <v>45351</v>
      </c>
      <c r="F2334">
        <v>9631</v>
      </c>
    </row>
    <row r="2335" spans="1:6" x14ac:dyDescent="0.35">
      <c r="A2335" t="s">
        <v>648</v>
      </c>
      <c r="B2335" t="s">
        <v>690</v>
      </c>
      <c r="C2335" t="s">
        <v>55</v>
      </c>
      <c r="D2335" t="s">
        <v>564</v>
      </c>
      <c r="E2335" s="2">
        <v>45382</v>
      </c>
      <c r="F2335">
        <v>9806</v>
      </c>
    </row>
    <row r="2336" spans="1:6" x14ac:dyDescent="0.35">
      <c r="A2336" t="s">
        <v>648</v>
      </c>
      <c r="B2336" t="s">
        <v>690</v>
      </c>
      <c r="C2336" t="s">
        <v>55</v>
      </c>
      <c r="D2336" t="s">
        <v>655</v>
      </c>
      <c r="E2336" s="2">
        <v>45046</v>
      </c>
      <c r="F2336">
        <v>0</v>
      </c>
    </row>
    <row r="2337" spans="1:6" x14ac:dyDescent="0.35">
      <c r="A2337" t="s">
        <v>648</v>
      </c>
      <c r="B2337" t="s">
        <v>690</v>
      </c>
      <c r="C2337" t="s">
        <v>55</v>
      </c>
      <c r="D2337" t="s">
        <v>655</v>
      </c>
      <c r="E2337" s="2">
        <v>45077</v>
      </c>
      <c r="F2337">
        <v>0</v>
      </c>
    </row>
    <row r="2338" spans="1:6" x14ac:dyDescent="0.35">
      <c r="A2338" t="s">
        <v>648</v>
      </c>
      <c r="B2338" t="s">
        <v>690</v>
      </c>
      <c r="C2338" t="s">
        <v>55</v>
      </c>
      <c r="D2338" t="s">
        <v>655</v>
      </c>
      <c r="E2338" s="2">
        <v>45107</v>
      </c>
      <c r="F2338">
        <v>0</v>
      </c>
    </row>
    <row r="2339" spans="1:6" x14ac:dyDescent="0.35">
      <c r="A2339" t="s">
        <v>648</v>
      </c>
      <c r="B2339" t="s">
        <v>690</v>
      </c>
      <c r="C2339" t="s">
        <v>55</v>
      </c>
      <c r="D2339" t="s">
        <v>655</v>
      </c>
      <c r="E2339" s="2">
        <v>45138</v>
      </c>
      <c r="F2339">
        <v>0</v>
      </c>
    </row>
    <row r="2340" spans="1:6" x14ac:dyDescent="0.35">
      <c r="A2340" t="s">
        <v>648</v>
      </c>
      <c r="B2340" t="s">
        <v>690</v>
      </c>
      <c r="C2340" t="s">
        <v>55</v>
      </c>
      <c r="D2340" t="s">
        <v>655</v>
      </c>
      <c r="E2340" s="2">
        <v>45169</v>
      </c>
      <c r="F2340">
        <v>2</v>
      </c>
    </row>
    <row r="2341" spans="1:6" x14ac:dyDescent="0.35">
      <c r="A2341" t="s">
        <v>648</v>
      </c>
      <c r="B2341" t="s">
        <v>690</v>
      </c>
      <c r="C2341" t="s">
        <v>55</v>
      </c>
      <c r="D2341" t="s">
        <v>655</v>
      </c>
      <c r="E2341" s="2">
        <v>45199</v>
      </c>
      <c r="F2341">
        <v>158</v>
      </c>
    </row>
    <row r="2342" spans="1:6" x14ac:dyDescent="0.35">
      <c r="A2342" t="s">
        <v>648</v>
      </c>
      <c r="B2342" t="s">
        <v>690</v>
      </c>
      <c r="C2342" t="s">
        <v>55</v>
      </c>
      <c r="D2342" t="s">
        <v>655</v>
      </c>
      <c r="E2342" s="2">
        <v>45230</v>
      </c>
      <c r="F2342">
        <v>435</v>
      </c>
    </row>
    <row r="2343" spans="1:6" x14ac:dyDescent="0.35">
      <c r="A2343" t="s">
        <v>648</v>
      </c>
      <c r="B2343" t="s">
        <v>690</v>
      </c>
      <c r="C2343" t="s">
        <v>55</v>
      </c>
      <c r="D2343" t="s">
        <v>655</v>
      </c>
      <c r="E2343" s="2">
        <v>45260</v>
      </c>
      <c r="F2343">
        <v>484</v>
      </c>
    </row>
    <row r="2344" spans="1:6" x14ac:dyDescent="0.35">
      <c r="A2344" t="s">
        <v>648</v>
      </c>
      <c r="B2344" t="s">
        <v>690</v>
      </c>
      <c r="C2344" t="s">
        <v>55</v>
      </c>
      <c r="D2344" t="s">
        <v>655</v>
      </c>
      <c r="E2344" s="2">
        <v>45291</v>
      </c>
      <c r="F2344">
        <v>538</v>
      </c>
    </row>
    <row r="2345" spans="1:6" x14ac:dyDescent="0.35">
      <c r="A2345" t="s">
        <v>648</v>
      </c>
      <c r="B2345" t="s">
        <v>690</v>
      </c>
      <c r="C2345" t="s">
        <v>55</v>
      </c>
      <c r="D2345" t="s">
        <v>655</v>
      </c>
      <c r="E2345" s="2">
        <v>45322</v>
      </c>
      <c r="F2345">
        <v>565</v>
      </c>
    </row>
    <row r="2346" spans="1:6" x14ac:dyDescent="0.35">
      <c r="A2346" t="s">
        <v>648</v>
      </c>
      <c r="B2346" t="s">
        <v>690</v>
      </c>
      <c r="C2346" t="s">
        <v>55</v>
      </c>
      <c r="D2346" t="s">
        <v>655</v>
      </c>
      <c r="E2346" s="2">
        <v>45351</v>
      </c>
      <c r="F2346">
        <v>593</v>
      </c>
    </row>
    <row r="2347" spans="1:6" x14ac:dyDescent="0.35">
      <c r="A2347" t="s">
        <v>648</v>
      </c>
      <c r="B2347" t="s">
        <v>690</v>
      </c>
      <c r="C2347" t="s">
        <v>55</v>
      </c>
      <c r="D2347" t="s">
        <v>655</v>
      </c>
      <c r="E2347" s="2">
        <v>45382</v>
      </c>
      <c r="F2347">
        <v>701</v>
      </c>
    </row>
    <row r="2348" spans="1:6" x14ac:dyDescent="0.35">
      <c r="A2348" t="s">
        <v>648</v>
      </c>
      <c r="B2348" t="s">
        <v>690</v>
      </c>
      <c r="C2348" t="s">
        <v>55</v>
      </c>
      <c r="D2348" t="s">
        <v>657</v>
      </c>
      <c r="E2348" s="2">
        <v>45046</v>
      </c>
      <c r="F2348">
        <v>0</v>
      </c>
    </row>
    <row r="2349" spans="1:6" x14ac:dyDescent="0.35">
      <c r="A2349" t="s">
        <v>648</v>
      </c>
      <c r="B2349" t="s">
        <v>690</v>
      </c>
      <c r="C2349" t="s">
        <v>55</v>
      </c>
      <c r="D2349" t="s">
        <v>657</v>
      </c>
      <c r="E2349" s="2">
        <v>45077</v>
      </c>
      <c r="F2349">
        <v>0</v>
      </c>
    </row>
    <row r="2350" spans="1:6" x14ac:dyDescent="0.35">
      <c r="A2350" t="s">
        <v>648</v>
      </c>
      <c r="B2350" t="s">
        <v>690</v>
      </c>
      <c r="C2350" t="s">
        <v>55</v>
      </c>
      <c r="D2350" t="s">
        <v>657</v>
      </c>
      <c r="E2350" s="2">
        <v>45107</v>
      </c>
      <c r="F2350">
        <v>0</v>
      </c>
    </row>
    <row r="2351" spans="1:6" x14ac:dyDescent="0.35">
      <c r="A2351" t="s">
        <v>648</v>
      </c>
      <c r="B2351" t="s">
        <v>690</v>
      </c>
      <c r="C2351" t="s">
        <v>55</v>
      </c>
      <c r="D2351" t="s">
        <v>657</v>
      </c>
      <c r="E2351" s="2">
        <v>45138</v>
      </c>
      <c r="F2351">
        <v>0</v>
      </c>
    </row>
    <row r="2352" spans="1:6" x14ac:dyDescent="0.35">
      <c r="A2352" t="s">
        <v>648</v>
      </c>
      <c r="B2352" t="s">
        <v>690</v>
      </c>
      <c r="C2352" t="s">
        <v>55</v>
      </c>
      <c r="D2352" t="s">
        <v>657</v>
      </c>
      <c r="E2352" s="2">
        <v>45169</v>
      </c>
      <c r="F2352">
        <v>0</v>
      </c>
    </row>
    <row r="2353" spans="1:6" x14ac:dyDescent="0.35">
      <c r="A2353" t="s">
        <v>648</v>
      </c>
      <c r="B2353" t="s">
        <v>690</v>
      </c>
      <c r="C2353" t="s">
        <v>55</v>
      </c>
      <c r="D2353" t="s">
        <v>657</v>
      </c>
      <c r="E2353" s="2">
        <v>45199</v>
      </c>
      <c r="F2353">
        <v>0</v>
      </c>
    </row>
    <row r="2354" spans="1:6" x14ac:dyDescent="0.35">
      <c r="A2354" t="s">
        <v>648</v>
      </c>
      <c r="B2354" t="s">
        <v>690</v>
      </c>
      <c r="C2354" t="s">
        <v>55</v>
      </c>
      <c r="D2354" t="s">
        <v>657</v>
      </c>
      <c r="E2354" s="2">
        <v>45230</v>
      </c>
      <c r="F2354">
        <v>5</v>
      </c>
    </row>
    <row r="2355" spans="1:6" x14ac:dyDescent="0.35">
      <c r="A2355" t="s">
        <v>648</v>
      </c>
      <c r="B2355" t="s">
        <v>690</v>
      </c>
      <c r="C2355" t="s">
        <v>55</v>
      </c>
      <c r="D2355" t="s">
        <v>657</v>
      </c>
      <c r="E2355" s="2">
        <v>45260</v>
      </c>
      <c r="F2355">
        <v>6</v>
      </c>
    </row>
    <row r="2356" spans="1:6" x14ac:dyDescent="0.35">
      <c r="A2356" t="s">
        <v>648</v>
      </c>
      <c r="B2356" t="s">
        <v>690</v>
      </c>
      <c r="C2356" t="s">
        <v>55</v>
      </c>
      <c r="D2356" t="s">
        <v>657</v>
      </c>
      <c r="E2356" s="2">
        <v>45291</v>
      </c>
      <c r="F2356">
        <v>6</v>
      </c>
    </row>
    <row r="2357" spans="1:6" x14ac:dyDescent="0.35">
      <c r="A2357" t="s">
        <v>648</v>
      </c>
      <c r="B2357" t="s">
        <v>690</v>
      </c>
      <c r="C2357" t="s">
        <v>55</v>
      </c>
      <c r="D2357" t="s">
        <v>657</v>
      </c>
      <c r="E2357" s="2">
        <v>45322</v>
      </c>
      <c r="F2357">
        <v>4</v>
      </c>
    </row>
    <row r="2358" spans="1:6" x14ac:dyDescent="0.35">
      <c r="A2358" t="s">
        <v>648</v>
      </c>
      <c r="B2358" t="s">
        <v>690</v>
      </c>
      <c r="C2358" t="s">
        <v>55</v>
      </c>
      <c r="D2358" t="s">
        <v>657</v>
      </c>
      <c r="E2358" s="2">
        <v>45351</v>
      </c>
      <c r="F2358">
        <v>7</v>
      </c>
    </row>
    <row r="2359" spans="1:6" x14ac:dyDescent="0.35">
      <c r="A2359" t="s">
        <v>648</v>
      </c>
      <c r="B2359" t="s">
        <v>690</v>
      </c>
      <c r="C2359" t="s">
        <v>55</v>
      </c>
      <c r="D2359" t="s">
        <v>657</v>
      </c>
      <c r="E2359" s="2">
        <v>45382</v>
      </c>
      <c r="F2359">
        <v>8</v>
      </c>
    </row>
    <row r="2360" spans="1:6" x14ac:dyDescent="0.35">
      <c r="A2360" t="s">
        <v>648</v>
      </c>
      <c r="B2360" t="s">
        <v>690</v>
      </c>
      <c r="C2360" t="s">
        <v>55</v>
      </c>
      <c r="D2360" t="s">
        <v>658</v>
      </c>
      <c r="E2360" s="2">
        <v>45046</v>
      </c>
      <c r="F2360">
        <v>0</v>
      </c>
    </row>
    <row r="2361" spans="1:6" x14ac:dyDescent="0.35">
      <c r="A2361" t="s">
        <v>648</v>
      </c>
      <c r="B2361" t="s">
        <v>690</v>
      </c>
      <c r="C2361" t="s">
        <v>55</v>
      </c>
      <c r="D2361" t="s">
        <v>658</v>
      </c>
      <c r="E2361" s="2">
        <v>45077</v>
      </c>
      <c r="F2361">
        <v>0</v>
      </c>
    </row>
    <row r="2362" spans="1:6" x14ac:dyDescent="0.35">
      <c r="A2362" t="s">
        <v>648</v>
      </c>
      <c r="B2362" t="s">
        <v>690</v>
      </c>
      <c r="C2362" t="s">
        <v>55</v>
      </c>
      <c r="D2362" t="s">
        <v>658</v>
      </c>
      <c r="E2362" s="2">
        <v>45107</v>
      </c>
      <c r="F2362">
        <v>0</v>
      </c>
    </row>
    <row r="2363" spans="1:6" x14ac:dyDescent="0.35">
      <c r="A2363" t="s">
        <v>648</v>
      </c>
      <c r="B2363" t="s">
        <v>690</v>
      </c>
      <c r="C2363" t="s">
        <v>55</v>
      </c>
      <c r="D2363" t="s">
        <v>658</v>
      </c>
      <c r="E2363" s="2">
        <v>45138</v>
      </c>
      <c r="F2363">
        <v>0</v>
      </c>
    </row>
    <row r="2364" spans="1:6" x14ac:dyDescent="0.35">
      <c r="A2364" t="s">
        <v>648</v>
      </c>
      <c r="B2364" t="s">
        <v>690</v>
      </c>
      <c r="C2364" t="s">
        <v>55</v>
      </c>
      <c r="D2364" t="s">
        <v>658</v>
      </c>
      <c r="E2364" s="2">
        <v>45169</v>
      </c>
      <c r="F2364">
        <v>0</v>
      </c>
    </row>
    <row r="2365" spans="1:6" x14ac:dyDescent="0.35">
      <c r="A2365" t="s">
        <v>648</v>
      </c>
      <c r="B2365" t="s">
        <v>690</v>
      </c>
      <c r="C2365" t="s">
        <v>55</v>
      </c>
      <c r="D2365" t="s">
        <v>658</v>
      </c>
      <c r="E2365" s="2">
        <v>45199</v>
      </c>
      <c r="F2365">
        <v>29</v>
      </c>
    </row>
    <row r="2366" spans="1:6" x14ac:dyDescent="0.35">
      <c r="A2366" t="s">
        <v>648</v>
      </c>
      <c r="B2366" t="s">
        <v>690</v>
      </c>
      <c r="C2366" t="s">
        <v>55</v>
      </c>
      <c r="D2366" t="s">
        <v>658</v>
      </c>
      <c r="E2366" s="2">
        <v>45230</v>
      </c>
      <c r="F2366">
        <v>53</v>
      </c>
    </row>
    <row r="2367" spans="1:6" x14ac:dyDescent="0.35">
      <c r="A2367" t="s">
        <v>648</v>
      </c>
      <c r="B2367" t="s">
        <v>690</v>
      </c>
      <c r="C2367" t="s">
        <v>55</v>
      </c>
      <c r="D2367" t="s">
        <v>658</v>
      </c>
      <c r="E2367" s="2">
        <v>45260</v>
      </c>
      <c r="F2367">
        <v>92</v>
      </c>
    </row>
    <row r="2368" spans="1:6" x14ac:dyDescent="0.35">
      <c r="A2368" t="s">
        <v>648</v>
      </c>
      <c r="B2368" t="s">
        <v>690</v>
      </c>
      <c r="C2368" t="s">
        <v>55</v>
      </c>
      <c r="D2368" t="s">
        <v>658</v>
      </c>
      <c r="E2368" s="2">
        <v>45291</v>
      </c>
      <c r="F2368">
        <v>99</v>
      </c>
    </row>
    <row r="2369" spans="1:6" x14ac:dyDescent="0.35">
      <c r="A2369" t="s">
        <v>648</v>
      </c>
      <c r="B2369" t="s">
        <v>690</v>
      </c>
      <c r="C2369" t="s">
        <v>55</v>
      </c>
      <c r="D2369" t="s">
        <v>658</v>
      </c>
      <c r="E2369" s="2">
        <v>45322</v>
      </c>
      <c r="F2369">
        <v>123</v>
      </c>
    </row>
    <row r="2370" spans="1:6" x14ac:dyDescent="0.35">
      <c r="A2370" t="s">
        <v>648</v>
      </c>
      <c r="B2370" t="s">
        <v>690</v>
      </c>
      <c r="C2370" t="s">
        <v>55</v>
      </c>
      <c r="D2370" t="s">
        <v>658</v>
      </c>
      <c r="E2370" s="2">
        <v>45351</v>
      </c>
      <c r="F2370">
        <v>127</v>
      </c>
    </row>
    <row r="2371" spans="1:6" x14ac:dyDescent="0.35">
      <c r="A2371" t="s">
        <v>648</v>
      </c>
      <c r="B2371" t="s">
        <v>690</v>
      </c>
      <c r="C2371" t="s">
        <v>55</v>
      </c>
      <c r="D2371" t="s">
        <v>658</v>
      </c>
      <c r="E2371" s="2">
        <v>45382</v>
      </c>
      <c r="F2371">
        <v>166</v>
      </c>
    </row>
    <row r="2372" spans="1:6" x14ac:dyDescent="0.35">
      <c r="A2372" t="s">
        <v>648</v>
      </c>
      <c r="B2372" t="s">
        <v>690</v>
      </c>
      <c r="C2372" t="s">
        <v>55</v>
      </c>
      <c r="D2372" t="s">
        <v>563</v>
      </c>
      <c r="E2372" s="2">
        <v>45046</v>
      </c>
      <c r="F2372">
        <v>0</v>
      </c>
    </row>
    <row r="2373" spans="1:6" x14ac:dyDescent="0.35">
      <c r="A2373" t="s">
        <v>648</v>
      </c>
      <c r="B2373" t="s">
        <v>690</v>
      </c>
      <c r="C2373" t="s">
        <v>55</v>
      </c>
      <c r="D2373" t="s">
        <v>563</v>
      </c>
      <c r="E2373" s="2">
        <v>45077</v>
      </c>
      <c r="F2373">
        <v>0</v>
      </c>
    </row>
    <row r="2374" spans="1:6" x14ac:dyDescent="0.35">
      <c r="A2374" t="s">
        <v>648</v>
      </c>
      <c r="B2374" t="s">
        <v>690</v>
      </c>
      <c r="C2374" t="s">
        <v>55</v>
      </c>
      <c r="D2374" t="s">
        <v>563</v>
      </c>
      <c r="E2374" s="2">
        <v>45107</v>
      </c>
      <c r="F2374">
        <v>0</v>
      </c>
    </row>
    <row r="2375" spans="1:6" x14ac:dyDescent="0.35">
      <c r="A2375" t="s">
        <v>648</v>
      </c>
      <c r="B2375" t="s">
        <v>690</v>
      </c>
      <c r="C2375" t="s">
        <v>55</v>
      </c>
      <c r="D2375" t="s">
        <v>563</v>
      </c>
      <c r="E2375" s="2">
        <v>45138</v>
      </c>
      <c r="F2375">
        <v>0</v>
      </c>
    </row>
    <row r="2376" spans="1:6" x14ac:dyDescent="0.35">
      <c r="A2376" t="s">
        <v>648</v>
      </c>
      <c r="B2376" t="s">
        <v>690</v>
      </c>
      <c r="C2376" t="s">
        <v>55</v>
      </c>
      <c r="D2376" t="s">
        <v>563</v>
      </c>
      <c r="E2376" s="2">
        <v>45169</v>
      </c>
      <c r="F2376">
        <v>0</v>
      </c>
    </row>
    <row r="2377" spans="1:6" x14ac:dyDescent="0.35">
      <c r="A2377" t="s">
        <v>648</v>
      </c>
      <c r="B2377" t="s">
        <v>690</v>
      </c>
      <c r="C2377" t="s">
        <v>55</v>
      </c>
      <c r="D2377" t="s">
        <v>563</v>
      </c>
      <c r="E2377" s="2">
        <v>45199</v>
      </c>
      <c r="F2377">
        <v>2572</v>
      </c>
    </row>
    <row r="2378" spans="1:6" x14ac:dyDescent="0.35">
      <c r="A2378" t="s">
        <v>648</v>
      </c>
      <c r="B2378" t="s">
        <v>690</v>
      </c>
      <c r="C2378" t="s">
        <v>55</v>
      </c>
      <c r="D2378" t="s">
        <v>563</v>
      </c>
      <c r="E2378" s="2">
        <v>45230</v>
      </c>
      <c r="F2378">
        <v>8224</v>
      </c>
    </row>
    <row r="2379" spans="1:6" x14ac:dyDescent="0.35">
      <c r="A2379" t="s">
        <v>648</v>
      </c>
      <c r="B2379" t="s">
        <v>690</v>
      </c>
      <c r="C2379" t="s">
        <v>55</v>
      </c>
      <c r="D2379" t="s">
        <v>563</v>
      </c>
      <c r="E2379" s="2">
        <v>45260</v>
      </c>
      <c r="F2379">
        <v>8732</v>
      </c>
    </row>
    <row r="2380" spans="1:6" x14ac:dyDescent="0.35">
      <c r="A2380" t="s">
        <v>648</v>
      </c>
      <c r="B2380" t="s">
        <v>690</v>
      </c>
      <c r="C2380" t="s">
        <v>55</v>
      </c>
      <c r="D2380" t="s">
        <v>563</v>
      </c>
      <c r="E2380" s="2">
        <v>45291</v>
      </c>
      <c r="F2380">
        <v>8747</v>
      </c>
    </row>
    <row r="2381" spans="1:6" x14ac:dyDescent="0.35">
      <c r="A2381" t="s">
        <v>648</v>
      </c>
      <c r="B2381" t="s">
        <v>690</v>
      </c>
      <c r="C2381" t="s">
        <v>55</v>
      </c>
      <c r="D2381" t="s">
        <v>563</v>
      </c>
      <c r="E2381" s="2">
        <v>45322</v>
      </c>
      <c r="F2381">
        <v>8734</v>
      </c>
    </row>
    <row r="2382" spans="1:6" x14ac:dyDescent="0.35">
      <c r="A2382" t="s">
        <v>648</v>
      </c>
      <c r="B2382" t="s">
        <v>690</v>
      </c>
      <c r="C2382" t="s">
        <v>55</v>
      </c>
      <c r="D2382" t="s">
        <v>563</v>
      </c>
      <c r="E2382" s="2">
        <v>45351</v>
      </c>
      <c r="F2382">
        <v>8624</v>
      </c>
    </row>
    <row r="2383" spans="1:6" x14ac:dyDescent="0.35">
      <c r="A2383" t="s">
        <v>648</v>
      </c>
      <c r="B2383" t="s">
        <v>690</v>
      </c>
      <c r="C2383" t="s">
        <v>55</v>
      </c>
      <c r="D2383" t="s">
        <v>563</v>
      </c>
      <c r="E2383" s="2">
        <v>45382</v>
      </c>
      <c r="F2383">
        <v>8874</v>
      </c>
    </row>
    <row r="2384" spans="1:6" x14ac:dyDescent="0.35">
      <c r="A2384" t="s">
        <v>648</v>
      </c>
      <c r="B2384" t="s">
        <v>690</v>
      </c>
      <c r="C2384" t="s">
        <v>55</v>
      </c>
      <c r="D2384" t="s">
        <v>661</v>
      </c>
      <c r="E2384" s="2">
        <v>45046</v>
      </c>
      <c r="F2384">
        <v>44</v>
      </c>
    </row>
    <row r="2385" spans="1:6" x14ac:dyDescent="0.35">
      <c r="A2385" t="s">
        <v>648</v>
      </c>
      <c r="B2385" t="s">
        <v>690</v>
      </c>
      <c r="C2385" t="s">
        <v>55</v>
      </c>
      <c r="D2385" t="s">
        <v>661</v>
      </c>
      <c r="E2385" s="2">
        <v>45077</v>
      </c>
      <c r="F2385">
        <v>41</v>
      </c>
    </row>
    <row r="2386" spans="1:6" x14ac:dyDescent="0.35">
      <c r="A2386" t="s">
        <v>648</v>
      </c>
      <c r="B2386" t="s">
        <v>690</v>
      </c>
      <c r="C2386" t="s">
        <v>55</v>
      </c>
      <c r="D2386" t="s">
        <v>661</v>
      </c>
      <c r="E2386" s="2">
        <v>45107</v>
      </c>
      <c r="F2386">
        <v>44</v>
      </c>
    </row>
    <row r="2387" spans="1:6" x14ac:dyDescent="0.35">
      <c r="A2387" t="s">
        <v>648</v>
      </c>
      <c r="B2387" t="s">
        <v>690</v>
      </c>
      <c r="C2387" t="s">
        <v>55</v>
      </c>
      <c r="D2387" t="s">
        <v>661</v>
      </c>
      <c r="E2387" s="2">
        <v>45138</v>
      </c>
      <c r="F2387">
        <v>43</v>
      </c>
    </row>
    <row r="2388" spans="1:6" x14ac:dyDescent="0.35">
      <c r="A2388" t="s">
        <v>648</v>
      </c>
      <c r="B2388" t="s">
        <v>690</v>
      </c>
      <c r="C2388" t="s">
        <v>55</v>
      </c>
      <c r="D2388" t="s">
        <v>661</v>
      </c>
      <c r="E2388" s="2">
        <v>45169</v>
      </c>
      <c r="F2388">
        <v>39</v>
      </c>
    </row>
    <row r="2389" spans="1:6" x14ac:dyDescent="0.35">
      <c r="A2389" t="s">
        <v>648</v>
      </c>
      <c r="B2389" t="s">
        <v>690</v>
      </c>
      <c r="C2389" t="s">
        <v>55</v>
      </c>
      <c r="D2389" t="s">
        <v>661</v>
      </c>
      <c r="E2389" s="2">
        <v>45199</v>
      </c>
      <c r="F2389">
        <v>35</v>
      </c>
    </row>
    <row r="2390" spans="1:6" x14ac:dyDescent="0.35">
      <c r="A2390" t="s">
        <v>648</v>
      </c>
      <c r="B2390" t="s">
        <v>690</v>
      </c>
      <c r="C2390" t="s">
        <v>55</v>
      </c>
      <c r="D2390" t="s">
        <v>661</v>
      </c>
      <c r="E2390" s="2">
        <v>45230</v>
      </c>
      <c r="F2390">
        <v>17</v>
      </c>
    </row>
    <row r="2391" spans="1:6" x14ac:dyDescent="0.35">
      <c r="A2391" t="s">
        <v>648</v>
      </c>
      <c r="B2391" t="s">
        <v>690</v>
      </c>
      <c r="C2391" t="s">
        <v>55</v>
      </c>
      <c r="D2391" t="s">
        <v>661</v>
      </c>
      <c r="E2391" s="2">
        <v>45260</v>
      </c>
      <c r="F2391">
        <v>14</v>
      </c>
    </row>
    <row r="2392" spans="1:6" x14ac:dyDescent="0.35">
      <c r="A2392" t="s">
        <v>648</v>
      </c>
      <c r="B2392" t="s">
        <v>690</v>
      </c>
      <c r="C2392" t="s">
        <v>55</v>
      </c>
      <c r="D2392" t="s">
        <v>661</v>
      </c>
      <c r="E2392" s="2">
        <v>45291</v>
      </c>
      <c r="F2392">
        <v>13</v>
      </c>
    </row>
    <row r="2393" spans="1:6" x14ac:dyDescent="0.35">
      <c r="A2393" t="s">
        <v>648</v>
      </c>
      <c r="B2393" t="s">
        <v>690</v>
      </c>
      <c r="C2393" t="s">
        <v>55</v>
      </c>
      <c r="D2393" t="s">
        <v>661</v>
      </c>
      <c r="E2393" s="2">
        <v>45322</v>
      </c>
      <c r="F2393">
        <v>13</v>
      </c>
    </row>
    <row r="2394" spans="1:6" x14ac:dyDescent="0.35">
      <c r="A2394" t="s">
        <v>648</v>
      </c>
      <c r="B2394" t="s">
        <v>690</v>
      </c>
      <c r="C2394" t="s">
        <v>55</v>
      </c>
      <c r="D2394" t="s">
        <v>661</v>
      </c>
      <c r="E2394" s="2">
        <v>45351</v>
      </c>
      <c r="F2394">
        <v>12</v>
      </c>
    </row>
    <row r="2395" spans="1:6" x14ac:dyDescent="0.35">
      <c r="A2395" t="s">
        <v>648</v>
      </c>
      <c r="B2395" t="s">
        <v>690</v>
      </c>
      <c r="C2395" t="s">
        <v>55</v>
      </c>
      <c r="D2395" t="s">
        <v>661</v>
      </c>
      <c r="E2395" s="2">
        <v>45382</v>
      </c>
      <c r="F2395">
        <v>12</v>
      </c>
    </row>
    <row r="2396" spans="1:6" x14ac:dyDescent="0.35">
      <c r="A2396" t="s">
        <v>648</v>
      </c>
      <c r="B2396" t="s">
        <v>691</v>
      </c>
      <c r="C2396" t="s">
        <v>55</v>
      </c>
      <c r="D2396" t="s">
        <v>564</v>
      </c>
      <c r="E2396" s="2">
        <v>45046</v>
      </c>
      <c r="F2396">
        <v>7305</v>
      </c>
    </row>
    <row r="2397" spans="1:6" x14ac:dyDescent="0.35">
      <c r="A2397" t="s">
        <v>648</v>
      </c>
      <c r="B2397" t="s">
        <v>691</v>
      </c>
      <c r="C2397" t="s">
        <v>55</v>
      </c>
      <c r="D2397" t="s">
        <v>564</v>
      </c>
      <c r="E2397" s="2">
        <v>45077</v>
      </c>
      <c r="F2397">
        <v>6027</v>
      </c>
    </row>
    <row r="2398" spans="1:6" x14ac:dyDescent="0.35">
      <c r="A2398" t="s">
        <v>648</v>
      </c>
      <c r="B2398" t="s">
        <v>691</v>
      </c>
      <c r="C2398" t="s">
        <v>55</v>
      </c>
      <c r="D2398" t="s">
        <v>564</v>
      </c>
      <c r="E2398" s="2">
        <v>45107</v>
      </c>
      <c r="F2398">
        <v>7447</v>
      </c>
    </row>
    <row r="2399" spans="1:6" x14ac:dyDescent="0.35">
      <c r="A2399" t="s">
        <v>648</v>
      </c>
      <c r="B2399" t="s">
        <v>691</v>
      </c>
      <c r="C2399" t="s">
        <v>55</v>
      </c>
      <c r="D2399" t="s">
        <v>564</v>
      </c>
      <c r="E2399" s="2">
        <v>45138</v>
      </c>
      <c r="F2399">
        <v>7452</v>
      </c>
    </row>
    <row r="2400" spans="1:6" x14ac:dyDescent="0.35">
      <c r="A2400" t="s">
        <v>648</v>
      </c>
      <c r="B2400" t="s">
        <v>691</v>
      </c>
      <c r="C2400" t="s">
        <v>55</v>
      </c>
      <c r="D2400" t="s">
        <v>564</v>
      </c>
      <c r="E2400" s="2">
        <v>45169</v>
      </c>
      <c r="F2400">
        <v>7542</v>
      </c>
    </row>
    <row r="2401" spans="1:6" x14ac:dyDescent="0.35">
      <c r="A2401" t="s">
        <v>648</v>
      </c>
      <c r="B2401" t="s">
        <v>691</v>
      </c>
      <c r="C2401" t="s">
        <v>55</v>
      </c>
      <c r="D2401" t="s">
        <v>564</v>
      </c>
      <c r="E2401" s="2">
        <v>45199</v>
      </c>
      <c r="F2401">
        <v>7341</v>
      </c>
    </row>
    <row r="2402" spans="1:6" x14ac:dyDescent="0.35">
      <c r="A2402" t="s">
        <v>648</v>
      </c>
      <c r="B2402" t="s">
        <v>691</v>
      </c>
      <c r="C2402" t="s">
        <v>55</v>
      </c>
      <c r="D2402" t="s">
        <v>564</v>
      </c>
      <c r="E2402" s="2">
        <v>45230</v>
      </c>
      <c r="F2402">
        <v>6992</v>
      </c>
    </row>
    <row r="2403" spans="1:6" x14ac:dyDescent="0.35">
      <c r="A2403" t="s">
        <v>648</v>
      </c>
      <c r="B2403" t="s">
        <v>691</v>
      </c>
      <c r="C2403" t="s">
        <v>55</v>
      </c>
      <c r="D2403" t="s">
        <v>564</v>
      </c>
      <c r="E2403" s="2">
        <v>45260</v>
      </c>
      <c r="F2403">
        <v>6825</v>
      </c>
    </row>
    <row r="2404" spans="1:6" x14ac:dyDescent="0.35">
      <c r="A2404" t="s">
        <v>648</v>
      </c>
      <c r="B2404" t="s">
        <v>691</v>
      </c>
      <c r="C2404" t="s">
        <v>55</v>
      </c>
      <c r="D2404" t="s">
        <v>564</v>
      </c>
      <c r="E2404" s="2">
        <v>45291</v>
      </c>
      <c r="F2404">
        <v>6746</v>
      </c>
    </row>
    <row r="2405" spans="1:6" x14ac:dyDescent="0.35">
      <c r="A2405" t="s">
        <v>648</v>
      </c>
      <c r="B2405" t="s">
        <v>691</v>
      </c>
      <c r="C2405" t="s">
        <v>55</v>
      </c>
      <c r="D2405" t="s">
        <v>564</v>
      </c>
      <c r="E2405" s="2">
        <v>45322</v>
      </c>
      <c r="F2405">
        <v>6678</v>
      </c>
    </row>
    <row r="2406" spans="1:6" x14ac:dyDescent="0.35">
      <c r="A2406" t="s">
        <v>648</v>
      </c>
      <c r="B2406" t="s">
        <v>691</v>
      </c>
      <c r="C2406" t="s">
        <v>55</v>
      </c>
      <c r="D2406" t="s">
        <v>564</v>
      </c>
      <c r="E2406" s="2">
        <v>45351</v>
      </c>
      <c r="F2406">
        <v>6563</v>
      </c>
    </row>
    <row r="2407" spans="1:6" x14ac:dyDescent="0.35">
      <c r="A2407" t="s">
        <v>648</v>
      </c>
      <c r="B2407" t="s">
        <v>691</v>
      </c>
      <c r="C2407" t="s">
        <v>55</v>
      </c>
      <c r="D2407" t="s">
        <v>564</v>
      </c>
      <c r="E2407" s="2">
        <v>45382</v>
      </c>
      <c r="F2407">
        <v>6601</v>
      </c>
    </row>
    <row r="2408" spans="1:6" x14ac:dyDescent="0.35">
      <c r="A2408" t="s">
        <v>648</v>
      </c>
      <c r="B2408" t="s">
        <v>691</v>
      </c>
      <c r="C2408" t="s">
        <v>55</v>
      </c>
      <c r="D2408" t="s">
        <v>655</v>
      </c>
      <c r="E2408" s="2">
        <v>45046</v>
      </c>
      <c r="F2408">
        <v>1</v>
      </c>
    </row>
    <row r="2409" spans="1:6" x14ac:dyDescent="0.35">
      <c r="A2409" t="s">
        <v>648</v>
      </c>
      <c r="B2409" t="s">
        <v>691</v>
      </c>
      <c r="C2409" t="s">
        <v>55</v>
      </c>
      <c r="D2409" t="s">
        <v>655</v>
      </c>
      <c r="E2409" s="2">
        <v>45077</v>
      </c>
      <c r="F2409">
        <v>1</v>
      </c>
    </row>
    <row r="2410" spans="1:6" x14ac:dyDescent="0.35">
      <c r="A2410" t="s">
        <v>648</v>
      </c>
      <c r="B2410" t="s">
        <v>691</v>
      </c>
      <c r="C2410" t="s">
        <v>55</v>
      </c>
      <c r="D2410" t="s">
        <v>655</v>
      </c>
      <c r="E2410" s="2">
        <v>45107</v>
      </c>
      <c r="F2410">
        <v>5</v>
      </c>
    </row>
    <row r="2411" spans="1:6" x14ac:dyDescent="0.35">
      <c r="A2411" t="s">
        <v>648</v>
      </c>
      <c r="B2411" t="s">
        <v>691</v>
      </c>
      <c r="C2411" t="s">
        <v>55</v>
      </c>
      <c r="D2411" t="s">
        <v>655</v>
      </c>
      <c r="E2411" s="2">
        <v>45138</v>
      </c>
      <c r="F2411">
        <v>6</v>
      </c>
    </row>
    <row r="2412" spans="1:6" x14ac:dyDescent="0.35">
      <c r="A2412" t="s">
        <v>648</v>
      </c>
      <c r="B2412" t="s">
        <v>691</v>
      </c>
      <c r="C2412" t="s">
        <v>55</v>
      </c>
      <c r="D2412" t="s">
        <v>655</v>
      </c>
      <c r="E2412" s="2">
        <v>45169</v>
      </c>
      <c r="F2412">
        <v>20</v>
      </c>
    </row>
    <row r="2413" spans="1:6" x14ac:dyDescent="0.35">
      <c r="A2413" t="s">
        <v>648</v>
      </c>
      <c r="B2413" t="s">
        <v>691</v>
      </c>
      <c r="C2413" t="s">
        <v>55</v>
      </c>
      <c r="D2413" t="s">
        <v>655</v>
      </c>
      <c r="E2413" s="2">
        <v>45199</v>
      </c>
      <c r="F2413">
        <v>183</v>
      </c>
    </row>
    <row r="2414" spans="1:6" x14ac:dyDescent="0.35">
      <c r="A2414" t="s">
        <v>648</v>
      </c>
      <c r="B2414" t="s">
        <v>691</v>
      </c>
      <c r="C2414" t="s">
        <v>55</v>
      </c>
      <c r="D2414" t="s">
        <v>655</v>
      </c>
      <c r="E2414" s="2">
        <v>45230</v>
      </c>
      <c r="F2414">
        <v>681</v>
      </c>
    </row>
    <row r="2415" spans="1:6" x14ac:dyDescent="0.35">
      <c r="A2415" t="s">
        <v>648</v>
      </c>
      <c r="B2415" t="s">
        <v>691</v>
      </c>
      <c r="C2415" t="s">
        <v>55</v>
      </c>
      <c r="D2415" t="s">
        <v>655</v>
      </c>
      <c r="E2415" s="2">
        <v>45260</v>
      </c>
      <c r="F2415">
        <v>757</v>
      </c>
    </row>
    <row r="2416" spans="1:6" x14ac:dyDescent="0.35">
      <c r="A2416" t="s">
        <v>648</v>
      </c>
      <c r="B2416" t="s">
        <v>691</v>
      </c>
      <c r="C2416" t="s">
        <v>55</v>
      </c>
      <c r="D2416" t="s">
        <v>655</v>
      </c>
      <c r="E2416" s="2">
        <v>45291</v>
      </c>
      <c r="F2416">
        <v>780</v>
      </c>
    </row>
    <row r="2417" spans="1:6" x14ac:dyDescent="0.35">
      <c r="A2417" t="s">
        <v>648</v>
      </c>
      <c r="B2417" t="s">
        <v>691</v>
      </c>
      <c r="C2417" t="s">
        <v>55</v>
      </c>
      <c r="D2417" t="s">
        <v>655</v>
      </c>
      <c r="E2417" s="2">
        <v>45322</v>
      </c>
      <c r="F2417">
        <v>822</v>
      </c>
    </row>
    <row r="2418" spans="1:6" x14ac:dyDescent="0.35">
      <c r="A2418" t="s">
        <v>648</v>
      </c>
      <c r="B2418" t="s">
        <v>691</v>
      </c>
      <c r="C2418" t="s">
        <v>55</v>
      </c>
      <c r="D2418" t="s">
        <v>655</v>
      </c>
      <c r="E2418" s="2">
        <v>45351</v>
      </c>
      <c r="F2418">
        <v>825</v>
      </c>
    </row>
    <row r="2419" spans="1:6" x14ac:dyDescent="0.35">
      <c r="A2419" t="s">
        <v>648</v>
      </c>
      <c r="B2419" t="s">
        <v>691</v>
      </c>
      <c r="C2419" t="s">
        <v>55</v>
      </c>
      <c r="D2419" t="s">
        <v>655</v>
      </c>
      <c r="E2419" s="2">
        <v>45382</v>
      </c>
      <c r="F2419">
        <v>938</v>
      </c>
    </row>
    <row r="2420" spans="1:6" x14ac:dyDescent="0.35">
      <c r="A2420" t="s">
        <v>648</v>
      </c>
      <c r="B2420" t="s">
        <v>691</v>
      </c>
      <c r="C2420" t="s">
        <v>55</v>
      </c>
      <c r="D2420" t="s">
        <v>657</v>
      </c>
      <c r="E2420" s="2">
        <v>45046</v>
      </c>
      <c r="F2420">
        <v>0</v>
      </c>
    </row>
    <row r="2421" spans="1:6" x14ac:dyDescent="0.35">
      <c r="A2421" t="s">
        <v>648</v>
      </c>
      <c r="B2421" t="s">
        <v>691</v>
      </c>
      <c r="C2421" t="s">
        <v>55</v>
      </c>
      <c r="D2421" t="s">
        <v>657</v>
      </c>
      <c r="E2421" s="2">
        <v>45077</v>
      </c>
      <c r="F2421">
        <v>0</v>
      </c>
    </row>
    <row r="2422" spans="1:6" x14ac:dyDescent="0.35">
      <c r="A2422" t="s">
        <v>648</v>
      </c>
      <c r="B2422" t="s">
        <v>691</v>
      </c>
      <c r="C2422" t="s">
        <v>55</v>
      </c>
      <c r="D2422" t="s">
        <v>657</v>
      </c>
      <c r="E2422" s="2">
        <v>45107</v>
      </c>
      <c r="F2422">
        <v>0</v>
      </c>
    </row>
    <row r="2423" spans="1:6" x14ac:dyDescent="0.35">
      <c r="A2423" t="s">
        <v>648</v>
      </c>
      <c r="B2423" t="s">
        <v>691</v>
      </c>
      <c r="C2423" t="s">
        <v>55</v>
      </c>
      <c r="D2423" t="s">
        <v>657</v>
      </c>
      <c r="E2423" s="2">
        <v>45138</v>
      </c>
      <c r="F2423">
        <v>0</v>
      </c>
    </row>
    <row r="2424" spans="1:6" x14ac:dyDescent="0.35">
      <c r="A2424" t="s">
        <v>648</v>
      </c>
      <c r="B2424" t="s">
        <v>691</v>
      </c>
      <c r="C2424" t="s">
        <v>55</v>
      </c>
      <c r="D2424" t="s">
        <v>657</v>
      </c>
      <c r="E2424" s="2">
        <v>45169</v>
      </c>
      <c r="F2424">
        <v>0</v>
      </c>
    </row>
    <row r="2425" spans="1:6" x14ac:dyDescent="0.35">
      <c r="A2425" t="s">
        <v>648</v>
      </c>
      <c r="B2425" t="s">
        <v>691</v>
      </c>
      <c r="C2425" t="s">
        <v>55</v>
      </c>
      <c r="D2425" t="s">
        <v>657</v>
      </c>
      <c r="E2425" s="2">
        <v>45199</v>
      </c>
      <c r="F2425">
        <v>0</v>
      </c>
    </row>
    <row r="2426" spans="1:6" x14ac:dyDescent="0.35">
      <c r="A2426" t="s">
        <v>648</v>
      </c>
      <c r="B2426" t="s">
        <v>691</v>
      </c>
      <c r="C2426" t="s">
        <v>55</v>
      </c>
      <c r="D2426" t="s">
        <v>657</v>
      </c>
      <c r="E2426" s="2">
        <v>45230</v>
      </c>
      <c r="F2426">
        <v>3</v>
      </c>
    </row>
    <row r="2427" spans="1:6" x14ac:dyDescent="0.35">
      <c r="A2427" t="s">
        <v>648</v>
      </c>
      <c r="B2427" t="s">
        <v>691</v>
      </c>
      <c r="C2427" t="s">
        <v>55</v>
      </c>
      <c r="D2427" t="s">
        <v>657</v>
      </c>
      <c r="E2427" s="2">
        <v>45260</v>
      </c>
      <c r="F2427">
        <v>4</v>
      </c>
    </row>
    <row r="2428" spans="1:6" x14ac:dyDescent="0.35">
      <c r="A2428" t="s">
        <v>648</v>
      </c>
      <c r="B2428" t="s">
        <v>691</v>
      </c>
      <c r="C2428" t="s">
        <v>55</v>
      </c>
      <c r="D2428" t="s">
        <v>657</v>
      </c>
      <c r="E2428" s="2">
        <v>45291</v>
      </c>
      <c r="F2428">
        <v>3</v>
      </c>
    </row>
    <row r="2429" spans="1:6" x14ac:dyDescent="0.35">
      <c r="A2429" t="s">
        <v>648</v>
      </c>
      <c r="B2429" t="s">
        <v>691</v>
      </c>
      <c r="C2429" t="s">
        <v>55</v>
      </c>
      <c r="D2429" t="s">
        <v>657</v>
      </c>
      <c r="E2429" s="2">
        <v>45322</v>
      </c>
      <c r="F2429">
        <v>2</v>
      </c>
    </row>
    <row r="2430" spans="1:6" x14ac:dyDescent="0.35">
      <c r="A2430" t="s">
        <v>648</v>
      </c>
      <c r="B2430" t="s">
        <v>691</v>
      </c>
      <c r="C2430" t="s">
        <v>55</v>
      </c>
      <c r="D2430" t="s">
        <v>657</v>
      </c>
      <c r="E2430" s="2">
        <v>45351</v>
      </c>
      <c r="F2430">
        <v>2</v>
      </c>
    </row>
    <row r="2431" spans="1:6" x14ac:dyDescent="0.35">
      <c r="A2431" t="s">
        <v>648</v>
      </c>
      <c r="B2431" t="s">
        <v>691</v>
      </c>
      <c r="C2431" t="s">
        <v>55</v>
      </c>
      <c r="D2431" t="s">
        <v>657</v>
      </c>
      <c r="E2431" s="2">
        <v>45382</v>
      </c>
      <c r="F2431">
        <v>3</v>
      </c>
    </row>
    <row r="2432" spans="1:6" x14ac:dyDescent="0.35">
      <c r="A2432" t="s">
        <v>648</v>
      </c>
      <c r="B2432" t="s">
        <v>691</v>
      </c>
      <c r="C2432" t="s">
        <v>55</v>
      </c>
      <c r="D2432" t="s">
        <v>658</v>
      </c>
      <c r="E2432" s="2">
        <v>45046</v>
      </c>
      <c r="F2432">
        <v>0</v>
      </c>
    </row>
    <row r="2433" spans="1:6" x14ac:dyDescent="0.35">
      <c r="A2433" t="s">
        <v>648</v>
      </c>
      <c r="B2433" t="s">
        <v>691</v>
      </c>
      <c r="C2433" t="s">
        <v>55</v>
      </c>
      <c r="D2433" t="s">
        <v>658</v>
      </c>
      <c r="E2433" s="2">
        <v>45077</v>
      </c>
      <c r="F2433">
        <v>0</v>
      </c>
    </row>
    <row r="2434" spans="1:6" x14ac:dyDescent="0.35">
      <c r="A2434" t="s">
        <v>648</v>
      </c>
      <c r="B2434" t="s">
        <v>691</v>
      </c>
      <c r="C2434" t="s">
        <v>55</v>
      </c>
      <c r="D2434" t="s">
        <v>658</v>
      </c>
      <c r="E2434" s="2">
        <v>45107</v>
      </c>
      <c r="F2434">
        <v>0</v>
      </c>
    </row>
    <row r="2435" spans="1:6" x14ac:dyDescent="0.35">
      <c r="A2435" t="s">
        <v>648</v>
      </c>
      <c r="B2435" t="s">
        <v>691</v>
      </c>
      <c r="C2435" t="s">
        <v>55</v>
      </c>
      <c r="D2435" t="s">
        <v>658</v>
      </c>
      <c r="E2435" s="2">
        <v>45138</v>
      </c>
      <c r="F2435">
        <v>0</v>
      </c>
    </row>
    <row r="2436" spans="1:6" x14ac:dyDescent="0.35">
      <c r="A2436" t="s">
        <v>648</v>
      </c>
      <c r="B2436" t="s">
        <v>691</v>
      </c>
      <c r="C2436" t="s">
        <v>55</v>
      </c>
      <c r="D2436" t="s">
        <v>658</v>
      </c>
      <c r="E2436" s="2">
        <v>45169</v>
      </c>
      <c r="F2436">
        <v>0</v>
      </c>
    </row>
    <row r="2437" spans="1:6" x14ac:dyDescent="0.35">
      <c r="A2437" t="s">
        <v>648</v>
      </c>
      <c r="B2437" t="s">
        <v>691</v>
      </c>
      <c r="C2437" t="s">
        <v>55</v>
      </c>
      <c r="D2437" t="s">
        <v>658</v>
      </c>
      <c r="E2437" s="2">
        <v>45199</v>
      </c>
      <c r="F2437">
        <v>85</v>
      </c>
    </row>
    <row r="2438" spans="1:6" x14ac:dyDescent="0.35">
      <c r="A2438" t="s">
        <v>648</v>
      </c>
      <c r="B2438" t="s">
        <v>691</v>
      </c>
      <c r="C2438" t="s">
        <v>55</v>
      </c>
      <c r="D2438" t="s">
        <v>658</v>
      </c>
      <c r="E2438" s="2">
        <v>45230</v>
      </c>
      <c r="F2438">
        <v>243</v>
      </c>
    </row>
    <row r="2439" spans="1:6" x14ac:dyDescent="0.35">
      <c r="A2439" t="s">
        <v>648</v>
      </c>
      <c r="B2439" t="s">
        <v>691</v>
      </c>
      <c r="C2439" t="s">
        <v>55</v>
      </c>
      <c r="D2439" t="s">
        <v>658</v>
      </c>
      <c r="E2439" s="2">
        <v>45260</v>
      </c>
      <c r="F2439">
        <v>257</v>
      </c>
    </row>
    <row r="2440" spans="1:6" x14ac:dyDescent="0.35">
      <c r="A2440" t="s">
        <v>648</v>
      </c>
      <c r="B2440" t="s">
        <v>691</v>
      </c>
      <c r="C2440" t="s">
        <v>55</v>
      </c>
      <c r="D2440" t="s">
        <v>658</v>
      </c>
      <c r="E2440" s="2">
        <v>45291</v>
      </c>
      <c r="F2440">
        <v>258</v>
      </c>
    </row>
    <row r="2441" spans="1:6" x14ac:dyDescent="0.35">
      <c r="A2441" t="s">
        <v>648</v>
      </c>
      <c r="B2441" t="s">
        <v>691</v>
      </c>
      <c r="C2441" t="s">
        <v>55</v>
      </c>
      <c r="D2441" t="s">
        <v>658</v>
      </c>
      <c r="E2441" s="2">
        <v>45322</v>
      </c>
      <c r="F2441">
        <v>266</v>
      </c>
    </row>
    <row r="2442" spans="1:6" x14ac:dyDescent="0.35">
      <c r="A2442" t="s">
        <v>648</v>
      </c>
      <c r="B2442" t="s">
        <v>691</v>
      </c>
      <c r="C2442" t="s">
        <v>55</v>
      </c>
      <c r="D2442" t="s">
        <v>658</v>
      </c>
      <c r="E2442" s="2">
        <v>45351</v>
      </c>
      <c r="F2442">
        <v>284</v>
      </c>
    </row>
    <row r="2443" spans="1:6" x14ac:dyDescent="0.35">
      <c r="A2443" t="s">
        <v>648</v>
      </c>
      <c r="B2443" t="s">
        <v>691</v>
      </c>
      <c r="C2443" t="s">
        <v>55</v>
      </c>
      <c r="D2443" t="s">
        <v>658</v>
      </c>
      <c r="E2443" s="2">
        <v>45382</v>
      </c>
      <c r="F2443">
        <v>272</v>
      </c>
    </row>
    <row r="2444" spans="1:6" x14ac:dyDescent="0.35">
      <c r="A2444" t="s">
        <v>648</v>
      </c>
      <c r="B2444" t="s">
        <v>691</v>
      </c>
      <c r="C2444" t="s">
        <v>55</v>
      </c>
      <c r="D2444" t="s">
        <v>563</v>
      </c>
      <c r="E2444" s="2">
        <v>45046</v>
      </c>
      <c r="F2444">
        <v>0</v>
      </c>
    </row>
    <row r="2445" spans="1:6" x14ac:dyDescent="0.35">
      <c r="A2445" t="s">
        <v>648</v>
      </c>
      <c r="B2445" t="s">
        <v>691</v>
      </c>
      <c r="C2445" t="s">
        <v>55</v>
      </c>
      <c r="D2445" t="s">
        <v>563</v>
      </c>
      <c r="E2445" s="2">
        <v>45077</v>
      </c>
      <c r="F2445">
        <v>0</v>
      </c>
    </row>
    <row r="2446" spans="1:6" x14ac:dyDescent="0.35">
      <c r="A2446" t="s">
        <v>648</v>
      </c>
      <c r="B2446" t="s">
        <v>691</v>
      </c>
      <c r="C2446" t="s">
        <v>55</v>
      </c>
      <c r="D2446" t="s">
        <v>563</v>
      </c>
      <c r="E2446" s="2">
        <v>45107</v>
      </c>
      <c r="F2446">
        <v>0</v>
      </c>
    </row>
    <row r="2447" spans="1:6" x14ac:dyDescent="0.35">
      <c r="A2447" t="s">
        <v>648</v>
      </c>
      <c r="B2447" t="s">
        <v>691</v>
      </c>
      <c r="C2447" t="s">
        <v>55</v>
      </c>
      <c r="D2447" t="s">
        <v>563</v>
      </c>
      <c r="E2447" s="2">
        <v>45138</v>
      </c>
      <c r="F2447">
        <v>0</v>
      </c>
    </row>
    <row r="2448" spans="1:6" x14ac:dyDescent="0.35">
      <c r="A2448" t="s">
        <v>648</v>
      </c>
      <c r="B2448" t="s">
        <v>691</v>
      </c>
      <c r="C2448" t="s">
        <v>55</v>
      </c>
      <c r="D2448" t="s">
        <v>563</v>
      </c>
      <c r="E2448" s="2">
        <v>45169</v>
      </c>
      <c r="F2448">
        <v>0</v>
      </c>
    </row>
    <row r="2449" spans="1:6" x14ac:dyDescent="0.35">
      <c r="A2449" t="s">
        <v>648</v>
      </c>
      <c r="B2449" t="s">
        <v>691</v>
      </c>
      <c r="C2449" t="s">
        <v>55</v>
      </c>
      <c r="D2449" t="s">
        <v>563</v>
      </c>
      <c r="E2449" s="2">
        <v>45199</v>
      </c>
      <c r="F2449">
        <v>1352</v>
      </c>
    </row>
    <row r="2450" spans="1:6" x14ac:dyDescent="0.35">
      <c r="A2450" t="s">
        <v>648</v>
      </c>
      <c r="B2450" t="s">
        <v>691</v>
      </c>
      <c r="C2450" t="s">
        <v>55</v>
      </c>
      <c r="D2450" t="s">
        <v>563</v>
      </c>
      <c r="E2450" s="2">
        <v>45230</v>
      </c>
      <c r="F2450">
        <v>5068</v>
      </c>
    </row>
    <row r="2451" spans="1:6" x14ac:dyDescent="0.35">
      <c r="A2451" t="s">
        <v>648</v>
      </c>
      <c r="B2451" t="s">
        <v>691</v>
      </c>
      <c r="C2451" t="s">
        <v>55</v>
      </c>
      <c r="D2451" t="s">
        <v>563</v>
      </c>
      <c r="E2451" s="2">
        <v>45260</v>
      </c>
      <c r="F2451">
        <v>5359</v>
      </c>
    </row>
    <row r="2452" spans="1:6" x14ac:dyDescent="0.35">
      <c r="A2452" t="s">
        <v>648</v>
      </c>
      <c r="B2452" t="s">
        <v>691</v>
      </c>
      <c r="C2452" t="s">
        <v>55</v>
      </c>
      <c r="D2452" t="s">
        <v>563</v>
      </c>
      <c r="E2452" s="2">
        <v>45291</v>
      </c>
      <c r="F2452">
        <v>5358</v>
      </c>
    </row>
    <row r="2453" spans="1:6" x14ac:dyDescent="0.35">
      <c r="A2453" t="s">
        <v>648</v>
      </c>
      <c r="B2453" t="s">
        <v>691</v>
      </c>
      <c r="C2453" t="s">
        <v>55</v>
      </c>
      <c r="D2453" t="s">
        <v>563</v>
      </c>
      <c r="E2453" s="2">
        <v>45322</v>
      </c>
      <c r="F2453">
        <v>5434</v>
      </c>
    </row>
    <row r="2454" spans="1:6" x14ac:dyDescent="0.35">
      <c r="A2454" t="s">
        <v>648</v>
      </c>
      <c r="B2454" t="s">
        <v>691</v>
      </c>
      <c r="C2454" t="s">
        <v>55</v>
      </c>
      <c r="D2454" t="s">
        <v>563</v>
      </c>
      <c r="E2454" s="2">
        <v>45351</v>
      </c>
      <c r="F2454">
        <v>5357</v>
      </c>
    </row>
    <row r="2455" spans="1:6" x14ac:dyDescent="0.35">
      <c r="A2455" t="s">
        <v>648</v>
      </c>
      <c r="B2455" t="s">
        <v>691</v>
      </c>
      <c r="C2455" t="s">
        <v>55</v>
      </c>
      <c r="D2455" t="s">
        <v>563</v>
      </c>
      <c r="E2455" s="2">
        <v>45382</v>
      </c>
      <c r="F2455">
        <v>5449</v>
      </c>
    </row>
    <row r="2456" spans="1:6" x14ac:dyDescent="0.35">
      <c r="A2456" t="s">
        <v>648</v>
      </c>
      <c r="B2456" t="s">
        <v>691</v>
      </c>
      <c r="C2456" t="s">
        <v>55</v>
      </c>
      <c r="D2456" t="s">
        <v>661</v>
      </c>
      <c r="E2456" s="2">
        <v>45046</v>
      </c>
      <c r="F2456">
        <v>28</v>
      </c>
    </row>
    <row r="2457" spans="1:6" x14ac:dyDescent="0.35">
      <c r="A2457" t="s">
        <v>648</v>
      </c>
      <c r="B2457" t="s">
        <v>691</v>
      </c>
      <c r="C2457" t="s">
        <v>55</v>
      </c>
      <c r="D2457" t="s">
        <v>661</v>
      </c>
      <c r="E2457" s="2">
        <v>45077</v>
      </c>
      <c r="F2457">
        <v>22</v>
      </c>
    </row>
    <row r="2458" spans="1:6" x14ac:dyDescent="0.35">
      <c r="A2458" t="s">
        <v>648</v>
      </c>
      <c r="B2458" t="s">
        <v>691</v>
      </c>
      <c r="C2458" t="s">
        <v>55</v>
      </c>
      <c r="D2458" t="s">
        <v>661</v>
      </c>
      <c r="E2458" s="2">
        <v>45107</v>
      </c>
      <c r="F2458">
        <v>24</v>
      </c>
    </row>
    <row r="2459" spans="1:6" x14ac:dyDescent="0.35">
      <c r="A2459" t="s">
        <v>648</v>
      </c>
      <c r="B2459" t="s">
        <v>691</v>
      </c>
      <c r="C2459" t="s">
        <v>55</v>
      </c>
      <c r="D2459" t="s">
        <v>661</v>
      </c>
      <c r="E2459" s="2">
        <v>45138</v>
      </c>
      <c r="F2459">
        <v>24</v>
      </c>
    </row>
    <row r="2460" spans="1:6" x14ac:dyDescent="0.35">
      <c r="A2460" t="s">
        <v>648</v>
      </c>
      <c r="B2460" t="s">
        <v>691</v>
      </c>
      <c r="C2460" t="s">
        <v>55</v>
      </c>
      <c r="D2460" t="s">
        <v>661</v>
      </c>
      <c r="E2460" s="2">
        <v>45169</v>
      </c>
      <c r="F2460">
        <v>22</v>
      </c>
    </row>
    <row r="2461" spans="1:6" x14ac:dyDescent="0.35">
      <c r="A2461" t="s">
        <v>648</v>
      </c>
      <c r="B2461" t="s">
        <v>691</v>
      </c>
      <c r="C2461" t="s">
        <v>55</v>
      </c>
      <c r="D2461" t="s">
        <v>661</v>
      </c>
      <c r="E2461" s="2">
        <v>45199</v>
      </c>
      <c r="F2461">
        <v>20</v>
      </c>
    </row>
    <row r="2462" spans="1:6" x14ac:dyDescent="0.35">
      <c r="A2462" t="s">
        <v>648</v>
      </c>
      <c r="B2462" t="s">
        <v>691</v>
      </c>
      <c r="C2462" t="s">
        <v>55</v>
      </c>
      <c r="D2462" t="s">
        <v>661</v>
      </c>
      <c r="E2462" s="2">
        <v>45230</v>
      </c>
      <c r="F2462">
        <v>13</v>
      </c>
    </row>
    <row r="2463" spans="1:6" x14ac:dyDescent="0.35">
      <c r="A2463" t="s">
        <v>648</v>
      </c>
      <c r="B2463" t="s">
        <v>691</v>
      </c>
      <c r="C2463" t="s">
        <v>55</v>
      </c>
      <c r="D2463" t="s">
        <v>661</v>
      </c>
      <c r="E2463" s="2">
        <v>45260</v>
      </c>
      <c r="F2463">
        <v>13</v>
      </c>
    </row>
    <row r="2464" spans="1:6" x14ac:dyDescent="0.35">
      <c r="A2464" t="s">
        <v>648</v>
      </c>
      <c r="B2464" t="s">
        <v>691</v>
      </c>
      <c r="C2464" t="s">
        <v>55</v>
      </c>
      <c r="D2464" t="s">
        <v>661</v>
      </c>
      <c r="E2464" s="2">
        <v>45291</v>
      </c>
      <c r="F2464">
        <v>12</v>
      </c>
    </row>
    <row r="2465" spans="1:6" x14ac:dyDescent="0.35">
      <c r="A2465" t="s">
        <v>648</v>
      </c>
      <c r="B2465" t="s">
        <v>691</v>
      </c>
      <c r="C2465" t="s">
        <v>55</v>
      </c>
      <c r="D2465" t="s">
        <v>661</v>
      </c>
      <c r="E2465" s="2">
        <v>45322</v>
      </c>
      <c r="F2465">
        <v>12</v>
      </c>
    </row>
    <row r="2466" spans="1:6" x14ac:dyDescent="0.35">
      <c r="A2466" t="s">
        <v>648</v>
      </c>
      <c r="B2466" t="s">
        <v>691</v>
      </c>
      <c r="C2466" t="s">
        <v>55</v>
      </c>
      <c r="D2466" t="s">
        <v>661</v>
      </c>
      <c r="E2466" s="2">
        <v>45351</v>
      </c>
      <c r="F2466">
        <v>11</v>
      </c>
    </row>
    <row r="2467" spans="1:6" x14ac:dyDescent="0.35">
      <c r="A2467" t="s">
        <v>648</v>
      </c>
      <c r="B2467" t="s">
        <v>691</v>
      </c>
      <c r="C2467" t="s">
        <v>55</v>
      </c>
      <c r="D2467" t="s">
        <v>661</v>
      </c>
      <c r="E2467" s="2">
        <v>45382</v>
      </c>
      <c r="F2467">
        <v>11</v>
      </c>
    </row>
    <row r="2468" spans="1:6" x14ac:dyDescent="0.35">
      <c r="A2468" t="s">
        <v>648</v>
      </c>
      <c r="B2468" t="s">
        <v>692</v>
      </c>
      <c r="C2468" t="s">
        <v>55</v>
      </c>
      <c r="D2468" t="s">
        <v>564</v>
      </c>
      <c r="E2468" s="2">
        <v>45046</v>
      </c>
      <c r="F2468">
        <v>5579</v>
      </c>
    </row>
    <row r="2469" spans="1:6" x14ac:dyDescent="0.35">
      <c r="A2469" t="s">
        <v>648</v>
      </c>
      <c r="B2469" t="s">
        <v>692</v>
      </c>
      <c r="C2469" t="s">
        <v>55</v>
      </c>
      <c r="D2469" t="s">
        <v>564</v>
      </c>
      <c r="E2469" s="2">
        <v>45077</v>
      </c>
      <c r="F2469">
        <v>5649</v>
      </c>
    </row>
    <row r="2470" spans="1:6" x14ac:dyDescent="0.35">
      <c r="A2470" t="s">
        <v>648</v>
      </c>
      <c r="B2470" t="s">
        <v>692</v>
      </c>
      <c r="C2470" t="s">
        <v>55</v>
      </c>
      <c r="D2470" t="s">
        <v>564</v>
      </c>
      <c r="E2470" s="2">
        <v>45107</v>
      </c>
      <c r="F2470">
        <v>5631</v>
      </c>
    </row>
    <row r="2471" spans="1:6" x14ac:dyDescent="0.35">
      <c r="A2471" t="s">
        <v>648</v>
      </c>
      <c r="B2471" t="s">
        <v>692</v>
      </c>
      <c r="C2471" t="s">
        <v>55</v>
      </c>
      <c r="D2471" t="s">
        <v>564</v>
      </c>
      <c r="E2471" s="2">
        <v>45138</v>
      </c>
      <c r="F2471">
        <v>5785</v>
      </c>
    </row>
    <row r="2472" spans="1:6" x14ac:dyDescent="0.35">
      <c r="A2472" t="s">
        <v>648</v>
      </c>
      <c r="B2472" t="s">
        <v>692</v>
      </c>
      <c r="C2472" t="s">
        <v>55</v>
      </c>
      <c r="D2472" t="s">
        <v>564</v>
      </c>
      <c r="E2472" s="2">
        <v>45169</v>
      </c>
      <c r="F2472">
        <v>5851</v>
      </c>
    </row>
    <row r="2473" spans="1:6" x14ac:dyDescent="0.35">
      <c r="A2473" t="s">
        <v>648</v>
      </c>
      <c r="B2473" t="s">
        <v>692</v>
      </c>
      <c r="C2473" t="s">
        <v>55</v>
      </c>
      <c r="D2473" t="s">
        <v>564</v>
      </c>
      <c r="E2473" s="2">
        <v>45199</v>
      </c>
      <c r="F2473">
        <v>5753</v>
      </c>
    </row>
    <row r="2474" spans="1:6" x14ac:dyDescent="0.35">
      <c r="A2474" t="s">
        <v>648</v>
      </c>
      <c r="B2474" t="s">
        <v>692</v>
      </c>
      <c r="C2474" t="s">
        <v>55</v>
      </c>
      <c r="D2474" t="s">
        <v>564</v>
      </c>
      <c r="E2474" s="2">
        <v>45230</v>
      </c>
      <c r="F2474">
        <v>5582</v>
      </c>
    </row>
    <row r="2475" spans="1:6" x14ac:dyDescent="0.35">
      <c r="A2475" t="s">
        <v>648</v>
      </c>
      <c r="B2475" t="s">
        <v>692</v>
      </c>
      <c r="C2475" t="s">
        <v>55</v>
      </c>
      <c r="D2475" t="s">
        <v>564</v>
      </c>
      <c r="E2475" s="2">
        <v>45260</v>
      </c>
      <c r="F2475">
        <v>5127</v>
      </c>
    </row>
    <row r="2476" spans="1:6" x14ac:dyDescent="0.35">
      <c r="A2476" t="s">
        <v>648</v>
      </c>
      <c r="B2476" t="s">
        <v>692</v>
      </c>
      <c r="C2476" t="s">
        <v>55</v>
      </c>
      <c r="D2476" t="s">
        <v>564</v>
      </c>
      <c r="E2476" s="2">
        <v>45291</v>
      </c>
      <c r="F2476">
        <v>5172</v>
      </c>
    </row>
    <row r="2477" spans="1:6" x14ac:dyDescent="0.35">
      <c r="A2477" t="s">
        <v>648</v>
      </c>
      <c r="B2477" t="s">
        <v>692</v>
      </c>
      <c r="C2477" t="s">
        <v>55</v>
      </c>
      <c r="D2477" t="s">
        <v>564</v>
      </c>
      <c r="E2477" s="2">
        <v>45322</v>
      </c>
      <c r="F2477">
        <v>5221</v>
      </c>
    </row>
    <row r="2478" spans="1:6" x14ac:dyDescent="0.35">
      <c r="A2478" t="s">
        <v>648</v>
      </c>
      <c r="B2478" t="s">
        <v>692</v>
      </c>
      <c r="C2478" t="s">
        <v>55</v>
      </c>
      <c r="D2478" t="s">
        <v>564</v>
      </c>
      <c r="E2478" s="2">
        <v>45351</v>
      </c>
      <c r="F2478">
        <v>5232</v>
      </c>
    </row>
    <row r="2479" spans="1:6" x14ac:dyDescent="0.35">
      <c r="A2479" t="s">
        <v>648</v>
      </c>
      <c r="B2479" t="s">
        <v>692</v>
      </c>
      <c r="C2479" t="s">
        <v>55</v>
      </c>
      <c r="D2479" t="s">
        <v>564</v>
      </c>
      <c r="E2479" s="2">
        <v>45382</v>
      </c>
      <c r="F2479">
        <v>5240</v>
      </c>
    </row>
    <row r="2480" spans="1:6" x14ac:dyDescent="0.35">
      <c r="A2480" t="s">
        <v>648</v>
      </c>
      <c r="B2480" t="s">
        <v>692</v>
      </c>
      <c r="C2480" t="s">
        <v>55</v>
      </c>
      <c r="D2480" t="s">
        <v>655</v>
      </c>
      <c r="E2480" s="2">
        <v>45046</v>
      </c>
      <c r="F2480">
        <v>0</v>
      </c>
    </row>
    <row r="2481" spans="1:6" x14ac:dyDescent="0.35">
      <c r="A2481" t="s">
        <v>648</v>
      </c>
      <c r="B2481" t="s">
        <v>692</v>
      </c>
      <c r="C2481" t="s">
        <v>55</v>
      </c>
      <c r="D2481" t="s">
        <v>655</v>
      </c>
      <c r="E2481" s="2">
        <v>45077</v>
      </c>
      <c r="F2481">
        <v>0</v>
      </c>
    </row>
    <row r="2482" spans="1:6" x14ac:dyDescent="0.35">
      <c r="A2482" t="s">
        <v>648</v>
      </c>
      <c r="B2482" t="s">
        <v>692</v>
      </c>
      <c r="C2482" t="s">
        <v>55</v>
      </c>
      <c r="D2482" t="s">
        <v>655</v>
      </c>
      <c r="E2482" s="2">
        <v>45107</v>
      </c>
      <c r="F2482">
        <v>0</v>
      </c>
    </row>
    <row r="2483" spans="1:6" x14ac:dyDescent="0.35">
      <c r="A2483" t="s">
        <v>648</v>
      </c>
      <c r="B2483" t="s">
        <v>692</v>
      </c>
      <c r="C2483" t="s">
        <v>55</v>
      </c>
      <c r="D2483" t="s">
        <v>655</v>
      </c>
      <c r="E2483" s="2">
        <v>45138</v>
      </c>
      <c r="F2483">
        <v>1</v>
      </c>
    </row>
    <row r="2484" spans="1:6" x14ac:dyDescent="0.35">
      <c r="A2484" t="s">
        <v>648</v>
      </c>
      <c r="B2484" t="s">
        <v>692</v>
      </c>
      <c r="C2484" t="s">
        <v>55</v>
      </c>
      <c r="D2484" t="s">
        <v>655</v>
      </c>
      <c r="E2484" s="2">
        <v>45169</v>
      </c>
      <c r="F2484">
        <v>5</v>
      </c>
    </row>
    <row r="2485" spans="1:6" x14ac:dyDescent="0.35">
      <c r="A2485" t="s">
        <v>648</v>
      </c>
      <c r="B2485" t="s">
        <v>692</v>
      </c>
      <c r="C2485" t="s">
        <v>55</v>
      </c>
      <c r="D2485" t="s">
        <v>655</v>
      </c>
      <c r="E2485" s="2">
        <v>45199</v>
      </c>
      <c r="F2485">
        <v>115</v>
      </c>
    </row>
    <row r="2486" spans="1:6" x14ac:dyDescent="0.35">
      <c r="A2486" t="s">
        <v>648</v>
      </c>
      <c r="B2486" t="s">
        <v>692</v>
      </c>
      <c r="C2486" t="s">
        <v>55</v>
      </c>
      <c r="D2486" t="s">
        <v>655</v>
      </c>
      <c r="E2486" s="2">
        <v>45230</v>
      </c>
      <c r="F2486">
        <v>286</v>
      </c>
    </row>
    <row r="2487" spans="1:6" x14ac:dyDescent="0.35">
      <c r="A2487" t="s">
        <v>648</v>
      </c>
      <c r="B2487" t="s">
        <v>692</v>
      </c>
      <c r="C2487" t="s">
        <v>55</v>
      </c>
      <c r="D2487" t="s">
        <v>655</v>
      </c>
      <c r="E2487" s="2">
        <v>45260</v>
      </c>
      <c r="F2487">
        <v>351</v>
      </c>
    </row>
    <row r="2488" spans="1:6" x14ac:dyDescent="0.35">
      <c r="A2488" t="s">
        <v>648</v>
      </c>
      <c r="B2488" t="s">
        <v>692</v>
      </c>
      <c r="C2488" t="s">
        <v>55</v>
      </c>
      <c r="D2488" t="s">
        <v>655</v>
      </c>
      <c r="E2488" s="2">
        <v>45291</v>
      </c>
      <c r="F2488">
        <v>368</v>
      </c>
    </row>
    <row r="2489" spans="1:6" x14ac:dyDescent="0.35">
      <c r="A2489" t="s">
        <v>648</v>
      </c>
      <c r="B2489" t="s">
        <v>692</v>
      </c>
      <c r="C2489" t="s">
        <v>55</v>
      </c>
      <c r="D2489" t="s">
        <v>655</v>
      </c>
      <c r="E2489" s="2">
        <v>45322</v>
      </c>
      <c r="F2489">
        <v>371</v>
      </c>
    </row>
    <row r="2490" spans="1:6" x14ac:dyDescent="0.35">
      <c r="A2490" t="s">
        <v>648</v>
      </c>
      <c r="B2490" t="s">
        <v>692</v>
      </c>
      <c r="C2490" t="s">
        <v>55</v>
      </c>
      <c r="D2490" t="s">
        <v>655</v>
      </c>
      <c r="E2490" s="2">
        <v>45351</v>
      </c>
      <c r="F2490">
        <v>388</v>
      </c>
    </row>
    <row r="2491" spans="1:6" x14ac:dyDescent="0.35">
      <c r="A2491" t="s">
        <v>648</v>
      </c>
      <c r="B2491" t="s">
        <v>692</v>
      </c>
      <c r="C2491" t="s">
        <v>55</v>
      </c>
      <c r="D2491" t="s">
        <v>655</v>
      </c>
      <c r="E2491" s="2">
        <v>45382</v>
      </c>
      <c r="F2491">
        <v>449</v>
      </c>
    </row>
    <row r="2492" spans="1:6" x14ac:dyDescent="0.35">
      <c r="A2492" t="s">
        <v>648</v>
      </c>
      <c r="B2492" t="s">
        <v>692</v>
      </c>
      <c r="C2492" t="s">
        <v>55</v>
      </c>
      <c r="D2492" t="s">
        <v>657</v>
      </c>
      <c r="E2492" s="2">
        <v>45046</v>
      </c>
      <c r="F2492">
        <v>0</v>
      </c>
    </row>
    <row r="2493" spans="1:6" x14ac:dyDescent="0.35">
      <c r="A2493" t="s">
        <v>648</v>
      </c>
      <c r="B2493" t="s">
        <v>692</v>
      </c>
      <c r="C2493" t="s">
        <v>55</v>
      </c>
      <c r="D2493" t="s">
        <v>657</v>
      </c>
      <c r="E2493" s="2">
        <v>45077</v>
      </c>
      <c r="F2493">
        <v>0</v>
      </c>
    </row>
    <row r="2494" spans="1:6" x14ac:dyDescent="0.35">
      <c r="A2494" t="s">
        <v>648</v>
      </c>
      <c r="B2494" t="s">
        <v>692</v>
      </c>
      <c r="C2494" t="s">
        <v>55</v>
      </c>
      <c r="D2494" t="s">
        <v>657</v>
      </c>
      <c r="E2494" s="2">
        <v>45107</v>
      </c>
      <c r="F2494">
        <v>0</v>
      </c>
    </row>
    <row r="2495" spans="1:6" x14ac:dyDescent="0.35">
      <c r="A2495" t="s">
        <v>648</v>
      </c>
      <c r="B2495" t="s">
        <v>692</v>
      </c>
      <c r="C2495" t="s">
        <v>55</v>
      </c>
      <c r="D2495" t="s">
        <v>657</v>
      </c>
      <c r="E2495" s="2">
        <v>45138</v>
      </c>
      <c r="F2495">
        <v>0</v>
      </c>
    </row>
    <row r="2496" spans="1:6" x14ac:dyDescent="0.35">
      <c r="A2496" t="s">
        <v>648</v>
      </c>
      <c r="B2496" t="s">
        <v>692</v>
      </c>
      <c r="C2496" t="s">
        <v>55</v>
      </c>
      <c r="D2496" t="s">
        <v>657</v>
      </c>
      <c r="E2496" s="2">
        <v>45169</v>
      </c>
      <c r="F2496">
        <v>0</v>
      </c>
    </row>
    <row r="2497" spans="1:6" x14ac:dyDescent="0.35">
      <c r="A2497" t="s">
        <v>648</v>
      </c>
      <c r="B2497" t="s">
        <v>692</v>
      </c>
      <c r="C2497" t="s">
        <v>55</v>
      </c>
      <c r="D2497" t="s">
        <v>657</v>
      </c>
      <c r="E2497" s="2">
        <v>45199</v>
      </c>
      <c r="F2497">
        <v>0</v>
      </c>
    </row>
    <row r="2498" spans="1:6" x14ac:dyDescent="0.35">
      <c r="A2498" t="s">
        <v>648</v>
      </c>
      <c r="B2498" t="s">
        <v>692</v>
      </c>
      <c r="C2498" t="s">
        <v>55</v>
      </c>
      <c r="D2498" t="s">
        <v>657</v>
      </c>
      <c r="E2498" s="2">
        <v>45230</v>
      </c>
      <c r="F2498">
        <v>2</v>
      </c>
    </row>
    <row r="2499" spans="1:6" x14ac:dyDescent="0.35">
      <c r="A2499" t="s">
        <v>648</v>
      </c>
      <c r="B2499" t="s">
        <v>692</v>
      </c>
      <c r="C2499" t="s">
        <v>55</v>
      </c>
      <c r="D2499" t="s">
        <v>657</v>
      </c>
      <c r="E2499" s="2">
        <v>45260</v>
      </c>
      <c r="F2499">
        <v>1</v>
      </c>
    </row>
    <row r="2500" spans="1:6" x14ac:dyDescent="0.35">
      <c r="A2500" t="s">
        <v>648</v>
      </c>
      <c r="B2500" t="s">
        <v>692</v>
      </c>
      <c r="C2500" t="s">
        <v>55</v>
      </c>
      <c r="D2500" t="s">
        <v>657</v>
      </c>
      <c r="E2500" s="2">
        <v>45291</v>
      </c>
      <c r="F2500">
        <v>0</v>
      </c>
    </row>
    <row r="2501" spans="1:6" x14ac:dyDescent="0.35">
      <c r="A2501" t="s">
        <v>648</v>
      </c>
      <c r="B2501" t="s">
        <v>692</v>
      </c>
      <c r="C2501" t="s">
        <v>55</v>
      </c>
      <c r="D2501" t="s">
        <v>657</v>
      </c>
      <c r="E2501" s="2">
        <v>45322</v>
      </c>
      <c r="F2501">
        <v>0</v>
      </c>
    </row>
    <row r="2502" spans="1:6" x14ac:dyDescent="0.35">
      <c r="A2502" t="s">
        <v>648</v>
      </c>
      <c r="B2502" t="s">
        <v>692</v>
      </c>
      <c r="C2502" t="s">
        <v>55</v>
      </c>
      <c r="D2502" t="s">
        <v>657</v>
      </c>
      <c r="E2502" s="2">
        <v>45351</v>
      </c>
      <c r="F2502">
        <v>0</v>
      </c>
    </row>
    <row r="2503" spans="1:6" x14ac:dyDescent="0.35">
      <c r="A2503" t="s">
        <v>648</v>
      </c>
      <c r="B2503" t="s">
        <v>692</v>
      </c>
      <c r="C2503" t="s">
        <v>55</v>
      </c>
      <c r="D2503" t="s">
        <v>657</v>
      </c>
      <c r="E2503" s="2">
        <v>45382</v>
      </c>
      <c r="F2503">
        <v>0</v>
      </c>
    </row>
    <row r="2504" spans="1:6" x14ac:dyDescent="0.35">
      <c r="A2504" t="s">
        <v>648</v>
      </c>
      <c r="B2504" t="s">
        <v>692</v>
      </c>
      <c r="C2504" t="s">
        <v>55</v>
      </c>
      <c r="D2504" t="s">
        <v>658</v>
      </c>
      <c r="E2504" s="2">
        <v>45046</v>
      </c>
      <c r="F2504">
        <v>0</v>
      </c>
    </row>
    <row r="2505" spans="1:6" x14ac:dyDescent="0.35">
      <c r="A2505" t="s">
        <v>648</v>
      </c>
      <c r="B2505" t="s">
        <v>692</v>
      </c>
      <c r="C2505" t="s">
        <v>55</v>
      </c>
      <c r="D2505" t="s">
        <v>658</v>
      </c>
      <c r="E2505" s="2">
        <v>45077</v>
      </c>
      <c r="F2505">
        <v>0</v>
      </c>
    </row>
    <row r="2506" spans="1:6" x14ac:dyDescent="0.35">
      <c r="A2506" t="s">
        <v>648</v>
      </c>
      <c r="B2506" t="s">
        <v>692</v>
      </c>
      <c r="C2506" t="s">
        <v>55</v>
      </c>
      <c r="D2506" t="s">
        <v>658</v>
      </c>
      <c r="E2506" s="2">
        <v>45107</v>
      </c>
      <c r="F2506">
        <v>0</v>
      </c>
    </row>
    <row r="2507" spans="1:6" x14ac:dyDescent="0.35">
      <c r="A2507" t="s">
        <v>648</v>
      </c>
      <c r="B2507" t="s">
        <v>692</v>
      </c>
      <c r="C2507" t="s">
        <v>55</v>
      </c>
      <c r="D2507" t="s">
        <v>658</v>
      </c>
      <c r="E2507" s="2">
        <v>45138</v>
      </c>
      <c r="F2507">
        <v>0</v>
      </c>
    </row>
    <row r="2508" spans="1:6" x14ac:dyDescent="0.35">
      <c r="A2508" t="s">
        <v>648</v>
      </c>
      <c r="B2508" t="s">
        <v>692</v>
      </c>
      <c r="C2508" t="s">
        <v>55</v>
      </c>
      <c r="D2508" t="s">
        <v>658</v>
      </c>
      <c r="E2508" s="2">
        <v>45169</v>
      </c>
      <c r="F2508">
        <v>0</v>
      </c>
    </row>
    <row r="2509" spans="1:6" x14ac:dyDescent="0.35">
      <c r="A2509" t="s">
        <v>648</v>
      </c>
      <c r="B2509" t="s">
        <v>692</v>
      </c>
      <c r="C2509" t="s">
        <v>55</v>
      </c>
      <c r="D2509" t="s">
        <v>658</v>
      </c>
      <c r="E2509" s="2">
        <v>45199</v>
      </c>
      <c r="F2509">
        <v>87</v>
      </c>
    </row>
    <row r="2510" spans="1:6" x14ac:dyDescent="0.35">
      <c r="A2510" t="s">
        <v>648</v>
      </c>
      <c r="B2510" t="s">
        <v>692</v>
      </c>
      <c r="C2510" t="s">
        <v>55</v>
      </c>
      <c r="D2510" t="s">
        <v>658</v>
      </c>
      <c r="E2510" s="2">
        <v>45230</v>
      </c>
      <c r="F2510">
        <v>88</v>
      </c>
    </row>
    <row r="2511" spans="1:6" x14ac:dyDescent="0.35">
      <c r="A2511" t="s">
        <v>648</v>
      </c>
      <c r="B2511" t="s">
        <v>692</v>
      </c>
      <c r="C2511" t="s">
        <v>55</v>
      </c>
      <c r="D2511" t="s">
        <v>658</v>
      </c>
      <c r="E2511" s="2">
        <v>45260</v>
      </c>
      <c r="F2511">
        <v>72</v>
      </c>
    </row>
    <row r="2512" spans="1:6" x14ac:dyDescent="0.35">
      <c r="A2512" t="s">
        <v>648</v>
      </c>
      <c r="B2512" t="s">
        <v>692</v>
      </c>
      <c r="C2512" t="s">
        <v>55</v>
      </c>
      <c r="D2512" t="s">
        <v>658</v>
      </c>
      <c r="E2512" s="2">
        <v>45291</v>
      </c>
      <c r="F2512">
        <v>85</v>
      </c>
    </row>
    <row r="2513" spans="1:6" x14ac:dyDescent="0.35">
      <c r="A2513" t="s">
        <v>648</v>
      </c>
      <c r="B2513" t="s">
        <v>692</v>
      </c>
      <c r="C2513" t="s">
        <v>55</v>
      </c>
      <c r="D2513" t="s">
        <v>658</v>
      </c>
      <c r="E2513" s="2">
        <v>45322</v>
      </c>
      <c r="F2513">
        <v>91</v>
      </c>
    </row>
    <row r="2514" spans="1:6" x14ac:dyDescent="0.35">
      <c r="A2514" t="s">
        <v>648</v>
      </c>
      <c r="B2514" t="s">
        <v>692</v>
      </c>
      <c r="C2514" t="s">
        <v>55</v>
      </c>
      <c r="D2514" t="s">
        <v>658</v>
      </c>
      <c r="E2514" s="2">
        <v>45351</v>
      </c>
      <c r="F2514">
        <v>107</v>
      </c>
    </row>
    <row r="2515" spans="1:6" x14ac:dyDescent="0.35">
      <c r="A2515" t="s">
        <v>648</v>
      </c>
      <c r="B2515" t="s">
        <v>692</v>
      </c>
      <c r="C2515" t="s">
        <v>55</v>
      </c>
      <c r="D2515" t="s">
        <v>658</v>
      </c>
      <c r="E2515" s="2">
        <v>45382</v>
      </c>
      <c r="F2515">
        <v>120</v>
      </c>
    </row>
    <row r="2516" spans="1:6" x14ac:dyDescent="0.35">
      <c r="A2516" t="s">
        <v>648</v>
      </c>
      <c r="B2516" t="s">
        <v>692</v>
      </c>
      <c r="C2516" t="s">
        <v>55</v>
      </c>
      <c r="D2516" t="s">
        <v>563</v>
      </c>
      <c r="E2516" s="2">
        <v>45046</v>
      </c>
      <c r="F2516">
        <v>0</v>
      </c>
    </row>
    <row r="2517" spans="1:6" x14ac:dyDescent="0.35">
      <c r="A2517" t="s">
        <v>648</v>
      </c>
      <c r="B2517" t="s">
        <v>692</v>
      </c>
      <c r="C2517" t="s">
        <v>55</v>
      </c>
      <c r="D2517" t="s">
        <v>563</v>
      </c>
      <c r="E2517" s="2">
        <v>45077</v>
      </c>
      <c r="F2517">
        <v>0</v>
      </c>
    </row>
    <row r="2518" spans="1:6" x14ac:dyDescent="0.35">
      <c r="A2518" t="s">
        <v>648</v>
      </c>
      <c r="B2518" t="s">
        <v>692</v>
      </c>
      <c r="C2518" t="s">
        <v>55</v>
      </c>
      <c r="D2518" t="s">
        <v>563</v>
      </c>
      <c r="E2518" s="2">
        <v>45107</v>
      </c>
      <c r="F2518">
        <v>0</v>
      </c>
    </row>
    <row r="2519" spans="1:6" x14ac:dyDescent="0.35">
      <c r="A2519" t="s">
        <v>648</v>
      </c>
      <c r="B2519" t="s">
        <v>692</v>
      </c>
      <c r="C2519" t="s">
        <v>55</v>
      </c>
      <c r="D2519" t="s">
        <v>563</v>
      </c>
      <c r="E2519" s="2">
        <v>45138</v>
      </c>
      <c r="F2519">
        <v>0</v>
      </c>
    </row>
    <row r="2520" spans="1:6" x14ac:dyDescent="0.35">
      <c r="A2520" t="s">
        <v>648</v>
      </c>
      <c r="B2520" t="s">
        <v>692</v>
      </c>
      <c r="C2520" t="s">
        <v>55</v>
      </c>
      <c r="D2520" t="s">
        <v>563</v>
      </c>
      <c r="E2520" s="2">
        <v>45169</v>
      </c>
      <c r="F2520">
        <v>0</v>
      </c>
    </row>
    <row r="2521" spans="1:6" x14ac:dyDescent="0.35">
      <c r="A2521" t="s">
        <v>648</v>
      </c>
      <c r="B2521" t="s">
        <v>692</v>
      </c>
      <c r="C2521" t="s">
        <v>55</v>
      </c>
      <c r="D2521" t="s">
        <v>563</v>
      </c>
      <c r="E2521" s="2">
        <v>45199</v>
      </c>
      <c r="F2521">
        <v>1598</v>
      </c>
    </row>
    <row r="2522" spans="1:6" x14ac:dyDescent="0.35">
      <c r="A2522" t="s">
        <v>648</v>
      </c>
      <c r="B2522" t="s">
        <v>692</v>
      </c>
      <c r="C2522" t="s">
        <v>55</v>
      </c>
      <c r="D2522" t="s">
        <v>563</v>
      </c>
      <c r="E2522" s="2">
        <v>45230</v>
      </c>
      <c r="F2522">
        <v>4328</v>
      </c>
    </row>
    <row r="2523" spans="1:6" x14ac:dyDescent="0.35">
      <c r="A2523" t="s">
        <v>648</v>
      </c>
      <c r="B2523" t="s">
        <v>692</v>
      </c>
      <c r="C2523" t="s">
        <v>55</v>
      </c>
      <c r="D2523" t="s">
        <v>563</v>
      </c>
      <c r="E2523" s="2">
        <v>45260</v>
      </c>
      <c r="F2523">
        <v>4410</v>
      </c>
    </row>
    <row r="2524" spans="1:6" x14ac:dyDescent="0.35">
      <c r="A2524" t="s">
        <v>648</v>
      </c>
      <c r="B2524" t="s">
        <v>692</v>
      </c>
      <c r="C2524" t="s">
        <v>55</v>
      </c>
      <c r="D2524" t="s">
        <v>563</v>
      </c>
      <c r="E2524" s="2">
        <v>45291</v>
      </c>
      <c r="F2524">
        <v>4509</v>
      </c>
    </row>
    <row r="2525" spans="1:6" x14ac:dyDescent="0.35">
      <c r="A2525" t="s">
        <v>648</v>
      </c>
      <c r="B2525" t="s">
        <v>692</v>
      </c>
      <c r="C2525" t="s">
        <v>55</v>
      </c>
      <c r="D2525" t="s">
        <v>563</v>
      </c>
      <c r="E2525" s="2">
        <v>45322</v>
      </c>
      <c r="F2525">
        <v>4558</v>
      </c>
    </row>
    <row r="2526" spans="1:6" x14ac:dyDescent="0.35">
      <c r="A2526" t="s">
        <v>648</v>
      </c>
      <c r="B2526" t="s">
        <v>692</v>
      </c>
      <c r="C2526" t="s">
        <v>55</v>
      </c>
      <c r="D2526" t="s">
        <v>563</v>
      </c>
      <c r="E2526" s="2">
        <v>45351</v>
      </c>
      <c r="F2526">
        <v>4567</v>
      </c>
    </row>
    <row r="2527" spans="1:6" x14ac:dyDescent="0.35">
      <c r="A2527" t="s">
        <v>648</v>
      </c>
      <c r="B2527" t="s">
        <v>692</v>
      </c>
      <c r="C2527" t="s">
        <v>55</v>
      </c>
      <c r="D2527" t="s">
        <v>563</v>
      </c>
      <c r="E2527" s="2">
        <v>45382</v>
      </c>
      <c r="F2527">
        <v>4606</v>
      </c>
    </row>
    <row r="2528" spans="1:6" x14ac:dyDescent="0.35">
      <c r="A2528" t="s">
        <v>648</v>
      </c>
      <c r="B2528" t="s">
        <v>692</v>
      </c>
      <c r="C2528" t="s">
        <v>55</v>
      </c>
      <c r="D2528" t="s">
        <v>661</v>
      </c>
      <c r="E2528" s="2">
        <v>45046</v>
      </c>
      <c r="F2528">
        <v>17</v>
      </c>
    </row>
    <row r="2529" spans="1:6" x14ac:dyDescent="0.35">
      <c r="A2529" t="s">
        <v>648</v>
      </c>
      <c r="B2529" t="s">
        <v>692</v>
      </c>
      <c r="C2529" t="s">
        <v>55</v>
      </c>
      <c r="D2529" t="s">
        <v>661</v>
      </c>
      <c r="E2529" s="2">
        <v>45077</v>
      </c>
      <c r="F2529">
        <v>17</v>
      </c>
    </row>
    <row r="2530" spans="1:6" x14ac:dyDescent="0.35">
      <c r="A2530" t="s">
        <v>648</v>
      </c>
      <c r="B2530" t="s">
        <v>692</v>
      </c>
      <c r="C2530" t="s">
        <v>55</v>
      </c>
      <c r="D2530" t="s">
        <v>661</v>
      </c>
      <c r="E2530" s="2">
        <v>45107</v>
      </c>
      <c r="F2530">
        <v>17</v>
      </c>
    </row>
    <row r="2531" spans="1:6" x14ac:dyDescent="0.35">
      <c r="A2531" t="s">
        <v>648</v>
      </c>
      <c r="B2531" t="s">
        <v>692</v>
      </c>
      <c r="C2531" t="s">
        <v>55</v>
      </c>
      <c r="D2531" t="s">
        <v>661</v>
      </c>
      <c r="E2531" s="2">
        <v>45138</v>
      </c>
      <c r="F2531">
        <v>18</v>
      </c>
    </row>
    <row r="2532" spans="1:6" x14ac:dyDescent="0.35">
      <c r="A2532" t="s">
        <v>648</v>
      </c>
      <c r="B2532" t="s">
        <v>692</v>
      </c>
      <c r="C2532" t="s">
        <v>55</v>
      </c>
      <c r="D2532" t="s">
        <v>661</v>
      </c>
      <c r="E2532" s="2">
        <v>45169</v>
      </c>
      <c r="F2532">
        <v>21</v>
      </c>
    </row>
    <row r="2533" spans="1:6" x14ac:dyDescent="0.35">
      <c r="A2533" t="s">
        <v>648</v>
      </c>
      <c r="B2533" t="s">
        <v>692</v>
      </c>
      <c r="C2533" t="s">
        <v>55</v>
      </c>
      <c r="D2533" t="s">
        <v>661</v>
      </c>
      <c r="E2533" s="2">
        <v>45199</v>
      </c>
      <c r="F2533">
        <v>15</v>
      </c>
    </row>
    <row r="2534" spans="1:6" x14ac:dyDescent="0.35">
      <c r="A2534" t="s">
        <v>648</v>
      </c>
      <c r="B2534" t="s">
        <v>692</v>
      </c>
      <c r="C2534" t="s">
        <v>55</v>
      </c>
      <c r="D2534" t="s">
        <v>661</v>
      </c>
      <c r="E2534" s="2">
        <v>45230</v>
      </c>
      <c r="F2534">
        <v>8</v>
      </c>
    </row>
    <row r="2535" spans="1:6" x14ac:dyDescent="0.35">
      <c r="A2535" t="s">
        <v>648</v>
      </c>
      <c r="B2535" t="s">
        <v>692</v>
      </c>
      <c r="C2535" t="s">
        <v>55</v>
      </c>
      <c r="D2535" t="s">
        <v>661</v>
      </c>
      <c r="E2535" s="2">
        <v>45260</v>
      </c>
      <c r="F2535">
        <v>6</v>
      </c>
    </row>
    <row r="2536" spans="1:6" x14ac:dyDescent="0.35">
      <c r="A2536" t="s">
        <v>648</v>
      </c>
      <c r="B2536" t="s">
        <v>692</v>
      </c>
      <c r="C2536" t="s">
        <v>55</v>
      </c>
      <c r="D2536" t="s">
        <v>661</v>
      </c>
      <c r="E2536" s="2">
        <v>45291</v>
      </c>
      <c r="F2536">
        <v>6</v>
      </c>
    </row>
    <row r="2537" spans="1:6" x14ac:dyDescent="0.35">
      <c r="A2537" t="s">
        <v>648</v>
      </c>
      <c r="B2537" t="s">
        <v>692</v>
      </c>
      <c r="C2537" t="s">
        <v>55</v>
      </c>
      <c r="D2537" t="s">
        <v>661</v>
      </c>
      <c r="E2537" s="2">
        <v>45322</v>
      </c>
      <c r="F2537">
        <v>7</v>
      </c>
    </row>
    <row r="2538" spans="1:6" x14ac:dyDescent="0.35">
      <c r="A2538" t="s">
        <v>648</v>
      </c>
      <c r="B2538" t="s">
        <v>692</v>
      </c>
      <c r="C2538" t="s">
        <v>55</v>
      </c>
      <c r="D2538" t="s">
        <v>661</v>
      </c>
      <c r="E2538" s="2">
        <v>45351</v>
      </c>
      <c r="F2538">
        <v>6</v>
      </c>
    </row>
    <row r="2539" spans="1:6" x14ac:dyDescent="0.35">
      <c r="A2539" t="s">
        <v>648</v>
      </c>
      <c r="B2539" t="s">
        <v>692</v>
      </c>
      <c r="C2539" t="s">
        <v>55</v>
      </c>
      <c r="D2539" t="s">
        <v>661</v>
      </c>
      <c r="E2539" s="2">
        <v>45382</v>
      </c>
      <c r="F2539">
        <v>6</v>
      </c>
    </row>
    <row r="2540" spans="1:6" x14ac:dyDescent="0.35">
      <c r="A2540" t="s">
        <v>648</v>
      </c>
      <c r="B2540" t="s">
        <v>693</v>
      </c>
      <c r="C2540" t="s">
        <v>55</v>
      </c>
      <c r="D2540" t="s">
        <v>564</v>
      </c>
      <c r="E2540" s="2">
        <v>45046</v>
      </c>
      <c r="F2540">
        <v>6356</v>
      </c>
    </row>
    <row r="2541" spans="1:6" x14ac:dyDescent="0.35">
      <c r="A2541" t="s">
        <v>648</v>
      </c>
      <c r="B2541" t="s">
        <v>693</v>
      </c>
      <c r="C2541" t="s">
        <v>55</v>
      </c>
      <c r="D2541" t="s">
        <v>564</v>
      </c>
      <c r="E2541" s="2">
        <v>45077</v>
      </c>
      <c r="F2541">
        <v>6276</v>
      </c>
    </row>
    <row r="2542" spans="1:6" x14ac:dyDescent="0.35">
      <c r="A2542" t="s">
        <v>648</v>
      </c>
      <c r="B2542" t="s">
        <v>693</v>
      </c>
      <c r="C2542" t="s">
        <v>55</v>
      </c>
      <c r="D2542" t="s">
        <v>564</v>
      </c>
      <c r="E2542" s="2">
        <v>45107</v>
      </c>
      <c r="F2542">
        <v>6455</v>
      </c>
    </row>
    <row r="2543" spans="1:6" x14ac:dyDescent="0.35">
      <c r="A2543" t="s">
        <v>648</v>
      </c>
      <c r="B2543" t="s">
        <v>693</v>
      </c>
      <c r="C2543" t="s">
        <v>55</v>
      </c>
      <c r="D2543" t="s">
        <v>564</v>
      </c>
      <c r="E2543" s="2">
        <v>45138</v>
      </c>
      <c r="F2543">
        <v>6546</v>
      </c>
    </row>
    <row r="2544" spans="1:6" x14ac:dyDescent="0.35">
      <c r="A2544" t="s">
        <v>648</v>
      </c>
      <c r="B2544" t="s">
        <v>693</v>
      </c>
      <c r="C2544" t="s">
        <v>55</v>
      </c>
      <c r="D2544" t="s">
        <v>564</v>
      </c>
      <c r="E2544" s="2">
        <v>45169</v>
      </c>
      <c r="F2544">
        <v>6621</v>
      </c>
    </row>
    <row r="2545" spans="1:6" x14ac:dyDescent="0.35">
      <c r="A2545" t="s">
        <v>648</v>
      </c>
      <c r="B2545" t="s">
        <v>693</v>
      </c>
      <c r="C2545" t="s">
        <v>55</v>
      </c>
      <c r="D2545" t="s">
        <v>564</v>
      </c>
      <c r="E2545" s="2">
        <v>45199</v>
      </c>
      <c r="F2545">
        <v>6506</v>
      </c>
    </row>
    <row r="2546" spans="1:6" x14ac:dyDescent="0.35">
      <c r="A2546" t="s">
        <v>648</v>
      </c>
      <c r="B2546" t="s">
        <v>693</v>
      </c>
      <c r="C2546" t="s">
        <v>55</v>
      </c>
      <c r="D2546" t="s">
        <v>564</v>
      </c>
      <c r="E2546" s="2">
        <v>45230</v>
      </c>
      <c r="F2546">
        <v>6218</v>
      </c>
    </row>
    <row r="2547" spans="1:6" x14ac:dyDescent="0.35">
      <c r="A2547" t="s">
        <v>648</v>
      </c>
      <c r="B2547" t="s">
        <v>693</v>
      </c>
      <c r="C2547" t="s">
        <v>55</v>
      </c>
      <c r="D2547" t="s">
        <v>564</v>
      </c>
      <c r="E2547" s="2">
        <v>45260</v>
      </c>
      <c r="F2547">
        <v>6120</v>
      </c>
    </row>
    <row r="2548" spans="1:6" x14ac:dyDescent="0.35">
      <c r="A2548" t="s">
        <v>648</v>
      </c>
      <c r="B2548" t="s">
        <v>693</v>
      </c>
      <c r="C2548" t="s">
        <v>55</v>
      </c>
      <c r="D2548" t="s">
        <v>564</v>
      </c>
      <c r="E2548" s="2">
        <v>45291</v>
      </c>
      <c r="F2548">
        <v>6076</v>
      </c>
    </row>
    <row r="2549" spans="1:6" x14ac:dyDescent="0.35">
      <c r="A2549" t="s">
        <v>648</v>
      </c>
      <c r="B2549" t="s">
        <v>693</v>
      </c>
      <c r="C2549" t="s">
        <v>55</v>
      </c>
      <c r="D2549" t="s">
        <v>564</v>
      </c>
      <c r="E2549" s="2">
        <v>45322</v>
      </c>
      <c r="F2549">
        <v>6051</v>
      </c>
    </row>
    <row r="2550" spans="1:6" x14ac:dyDescent="0.35">
      <c r="A2550" t="s">
        <v>648</v>
      </c>
      <c r="B2550" t="s">
        <v>693</v>
      </c>
      <c r="C2550" t="s">
        <v>55</v>
      </c>
      <c r="D2550" t="s">
        <v>564</v>
      </c>
      <c r="E2550" s="2">
        <v>45351</v>
      </c>
      <c r="F2550">
        <v>5844</v>
      </c>
    </row>
    <row r="2551" spans="1:6" x14ac:dyDescent="0.35">
      <c r="A2551" t="s">
        <v>648</v>
      </c>
      <c r="B2551" t="s">
        <v>693</v>
      </c>
      <c r="C2551" t="s">
        <v>55</v>
      </c>
      <c r="D2551" t="s">
        <v>564</v>
      </c>
      <c r="E2551" s="2">
        <v>45382</v>
      </c>
      <c r="F2551">
        <v>5940</v>
      </c>
    </row>
    <row r="2552" spans="1:6" x14ac:dyDescent="0.35">
      <c r="A2552" t="s">
        <v>648</v>
      </c>
      <c r="B2552" t="s">
        <v>693</v>
      </c>
      <c r="C2552" t="s">
        <v>55</v>
      </c>
      <c r="D2552" t="s">
        <v>655</v>
      </c>
      <c r="E2552" s="2">
        <v>45046</v>
      </c>
      <c r="F2552">
        <v>0</v>
      </c>
    </row>
    <row r="2553" spans="1:6" x14ac:dyDescent="0.35">
      <c r="A2553" t="s">
        <v>648</v>
      </c>
      <c r="B2553" t="s">
        <v>693</v>
      </c>
      <c r="C2553" t="s">
        <v>55</v>
      </c>
      <c r="D2553" t="s">
        <v>655</v>
      </c>
      <c r="E2553" s="2">
        <v>45077</v>
      </c>
      <c r="F2553">
        <v>0</v>
      </c>
    </row>
    <row r="2554" spans="1:6" x14ac:dyDescent="0.35">
      <c r="A2554" t="s">
        <v>648</v>
      </c>
      <c r="B2554" t="s">
        <v>693</v>
      </c>
      <c r="C2554" t="s">
        <v>55</v>
      </c>
      <c r="D2554" t="s">
        <v>655</v>
      </c>
      <c r="E2554" s="2">
        <v>45107</v>
      </c>
      <c r="F2554">
        <v>0</v>
      </c>
    </row>
    <row r="2555" spans="1:6" x14ac:dyDescent="0.35">
      <c r="A2555" t="s">
        <v>648</v>
      </c>
      <c r="B2555" t="s">
        <v>693</v>
      </c>
      <c r="C2555" t="s">
        <v>55</v>
      </c>
      <c r="D2555" t="s">
        <v>655</v>
      </c>
      <c r="E2555" s="2">
        <v>45138</v>
      </c>
      <c r="F2555">
        <v>0</v>
      </c>
    </row>
    <row r="2556" spans="1:6" x14ac:dyDescent="0.35">
      <c r="A2556" t="s">
        <v>648</v>
      </c>
      <c r="B2556" t="s">
        <v>693</v>
      </c>
      <c r="C2556" t="s">
        <v>55</v>
      </c>
      <c r="D2556" t="s">
        <v>655</v>
      </c>
      <c r="E2556" s="2">
        <v>45169</v>
      </c>
      <c r="F2556">
        <v>1</v>
      </c>
    </row>
    <row r="2557" spans="1:6" x14ac:dyDescent="0.35">
      <c r="A2557" t="s">
        <v>648</v>
      </c>
      <c r="B2557" t="s">
        <v>693</v>
      </c>
      <c r="C2557" t="s">
        <v>55</v>
      </c>
      <c r="D2557" t="s">
        <v>655</v>
      </c>
      <c r="E2557" s="2">
        <v>45199</v>
      </c>
      <c r="F2557">
        <v>98</v>
      </c>
    </row>
    <row r="2558" spans="1:6" x14ac:dyDescent="0.35">
      <c r="A2558" t="s">
        <v>648</v>
      </c>
      <c r="B2558" t="s">
        <v>693</v>
      </c>
      <c r="C2558" t="s">
        <v>55</v>
      </c>
      <c r="D2558" t="s">
        <v>655</v>
      </c>
      <c r="E2558" s="2">
        <v>45230</v>
      </c>
      <c r="F2558">
        <v>195</v>
      </c>
    </row>
    <row r="2559" spans="1:6" x14ac:dyDescent="0.35">
      <c r="A2559" t="s">
        <v>648</v>
      </c>
      <c r="B2559" t="s">
        <v>693</v>
      </c>
      <c r="C2559" t="s">
        <v>55</v>
      </c>
      <c r="D2559" t="s">
        <v>655</v>
      </c>
      <c r="E2559" s="2">
        <v>45260</v>
      </c>
      <c r="F2559">
        <v>235</v>
      </c>
    </row>
    <row r="2560" spans="1:6" x14ac:dyDescent="0.35">
      <c r="A2560" t="s">
        <v>648</v>
      </c>
      <c r="B2560" t="s">
        <v>693</v>
      </c>
      <c r="C2560" t="s">
        <v>55</v>
      </c>
      <c r="D2560" t="s">
        <v>655</v>
      </c>
      <c r="E2560" s="2">
        <v>45291</v>
      </c>
      <c r="F2560">
        <v>253</v>
      </c>
    </row>
    <row r="2561" spans="1:6" x14ac:dyDescent="0.35">
      <c r="A2561" t="s">
        <v>648</v>
      </c>
      <c r="B2561" t="s">
        <v>693</v>
      </c>
      <c r="C2561" t="s">
        <v>55</v>
      </c>
      <c r="D2561" t="s">
        <v>655</v>
      </c>
      <c r="E2561" s="2">
        <v>45322</v>
      </c>
      <c r="F2561">
        <v>325</v>
      </c>
    </row>
    <row r="2562" spans="1:6" x14ac:dyDescent="0.35">
      <c r="A2562" t="s">
        <v>648</v>
      </c>
      <c r="B2562" t="s">
        <v>693</v>
      </c>
      <c r="C2562" t="s">
        <v>55</v>
      </c>
      <c r="D2562" t="s">
        <v>655</v>
      </c>
      <c r="E2562" s="2">
        <v>45351</v>
      </c>
      <c r="F2562">
        <v>341</v>
      </c>
    </row>
    <row r="2563" spans="1:6" x14ac:dyDescent="0.35">
      <c r="A2563" t="s">
        <v>648</v>
      </c>
      <c r="B2563" t="s">
        <v>693</v>
      </c>
      <c r="C2563" t="s">
        <v>55</v>
      </c>
      <c r="D2563" t="s">
        <v>655</v>
      </c>
      <c r="E2563" s="2">
        <v>45382</v>
      </c>
      <c r="F2563">
        <v>457</v>
      </c>
    </row>
    <row r="2564" spans="1:6" x14ac:dyDescent="0.35">
      <c r="A2564" t="s">
        <v>648</v>
      </c>
      <c r="B2564" t="s">
        <v>693</v>
      </c>
      <c r="C2564" t="s">
        <v>55</v>
      </c>
      <c r="D2564" t="s">
        <v>657</v>
      </c>
      <c r="E2564" s="2">
        <v>45046</v>
      </c>
      <c r="F2564">
        <v>0</v>
      </c>
    </row>
    <row r="2565" spans="1:6" x14ac:dyDescent="0.35">
      <c r="A2565" t="s">
        <v>648</v>
      </c>
      <c r="B2565" t="s">
        <v>693</v>
      </c>
      <c r="C2565" t="s">
        <v>55</v>
      </c>
      <c r="D2565" t="s">
        <v>657</v>
      </c>
      <c r="E2565" s="2">
        <v>45077</v>
      </c>
      <c r="F2565">
        <v>0</v>
      </c>
    </row>
    <row r="2566" spans="1:6" x14ac:dyDescent="0.35">
      <c r="A2566" t="s">
        <v>648</v>
      </c>
      <c r="B2566" t="s">
        <v>693</v>
      </c>
      <c r="C2566" t="s">
        <v>55</v>
      </c>
      <c r="D2566" t="s">
        <v>657</v>
      </c>
      <c r="E2566" s="2">
        <v>45107</v>
      </c>
      <c r="F2566">
        <v>0</v>
      </c>
    </row>
    <row r="2567" spans="1:6" x14ac:dyDescent="0.35">
      <c r="A2567" t="s">
        <v>648</v>
      </c>
      <c r="B2567" t="s">
        <v>693</v>
      </c>
      <c r="C2567" t="s">
        <v>55</v>
      </c>
      <c r="D2567" t="s">
        <v>657</v>
      </c>
      <c r="E2567" s="2">
        <v>45138</v>
      </c>
      <c r="F2567">
        <v>0</v>
      </c>
    </row>
    <row r="2568" spans="1:6" x14ac:dyDescent="0.35">
      <c r="A2568" t="s">
        <v>648</v>
      </c>
      <c r="B2568" t="s">
        <v>693</v>
      </c>
      <c r="C2568" t="s">
        <v>55</v>
      </c>
      <c r="D2568" t="s">
        <v>657</v>
      </c>
      <c r="E2568" s="2">
        <v>45169</v>
      </c>
      <c r="F2568">
        <v>0</v>
      </c>
    </row>
    <row r="2569" spans="1:6" x14ac:dyDescent="0.35">
      <c r="A2569" t="s">
        <v>648</v>
      </c>
      <c r="B2569" t="s">
        <v>693</v>
      </c>
      <c r="C2569" t="s">
        <v>55</v>
      </c>
      <c r="D2569" t="s">
        <v>657</v>
      </c>
      <c r="E2569" s="2">
        <v>45199</v>
      </c>
      <c r="F2569">
        <v>1</v>
      </c>
    </row>
    <row r="2570" spans="1:6" x14ac:dyDescent="0.35">
      <c r="A2570" t="s">
        <v>648</v>
      </c>
      <c r="B2570" t="s">
        <v>693</v>
      </c>
      <c r="C2570" t="s">
        <v>55</v>
      </c>
      <c r="D2570" t="s">
        <v>657</v>
      </c>
      <c r="E2570" s="2">
        <v>45230</v>
      </c>
      <c r="F2570">
        <v>1</v>
      </c>
    </row>
    <row r="2571" spans="1:6" x14ac:dyDescent="0.35">
      <c r="A2571" t="s">
        <v>648</v>
      </c>
      <c r="B2571" t="s">
        <v>693</v>
      </c>
      <c r="C2571" t="s">
        <v>55</v>
      </c>
      <c r="D2571" t="s">
        <v>657</v>
      </c>
      <c r="E2571" s="2">
        <v>45260</v>
      </c>
      <c r="F2571">
        <v>0</v>
      </c>
    </row>
    <row r="2572" spans="1:6" x14ac:dyDescent="0.35">
      <c r="A2572" t="s">
        <v>648</v>
      </c>
      <c r="B2572" t="s">
        <v>693</v>
      </c>
      <c r="C2572" t="s">
        <v>55</v>
      </c>
      <c r="D2572" t="s">
        <v>657</v>
      </c>
      <c r="E2572" s="2">
        <v>45291</v>
      </c>
      <c r="F2572">
        <v>0</v>
      </c>
    </row>
    <row r="2573" spans="1:6" x14ac:dyDescent="0.35">
      <c r="A2573" t="s">
        <v>648</v>
      </c>
      <c r="B2573" t="s">
        <v>693</v>
      </c>
      <c r="C2573" t="s">
        <v>55</v>
      </c>
      <c r="D2573" t="s">
        <v>657</v>
      </c>
      <c r="E2573" s="2">
        <v>45322</v>
      </c>
      <c r="F2573">
        <v>0</v>
      </c>
    </row>
    <row r="2574" spans="1:6" x14ac:dyDescent="0.35">
      <c r="A2574" t="s">
        <v>648</v>
      </c>
      <c r="B2574" t="s">
        <v>693</v>
      </c>
      <c r="C2574" t="s">
        <v>55</v>
      </c>
      <c r="D2574" t="s">
        <v>657</v>
      </c>
      <c r="E2574" s="2">
        <v>45351</v>
      </c>
      <c r="F2574">
        <v>0</v>
      </c>
    </row>
    <row r="2575" spans="1:6" x14ac:dyDescent="0.35">
      <c r="A2575" t="s">
        <v>648</v>
      </c>
      <c r="B2575" t="s">
        <v>693</v>
      </c>
      <c r="C2575" t="s">
        <v>55</v>
      </c>
      <c r="D2575" t="s">
        <v>657</v>
      </c>
      <c r="E2575" s="2">
        <v>45382</v>
      </c>
      <c r="F2575">
        <v>0</v>
      </c>
    </row>
    <row r="2576" spans="1:6" x14ac:dyDescent="0.35">
      <c r="A2576" t="s">
        <v>648</v>
      </c>
      <c r="B2576" t="s">
        <v>693</v>
      </c>
      <c r="C2576" t="s">
        <v>55</v>
      </c>
      <c r="D2576" t="s">
        <v>658</v>
      </c>
      <c r="E2576" s="2">
        <v>45046</v>
      </c>
      <c r="F2576">
        <v>0</v>
      </c>
    </row>
    <row r="2577" spans="1:6" x14ac:dyDescent="0.35">
      <c r="A2577" t="s">
        <v>648</v>
      </c>
      <c r="B2577" t="s">
        <v>693</v>
      </c>
      <c r="C2577" t="s">
        <v>55</v>
      </c>
      <c r="D2577" t="s">
        <v>658</v>
      </c>
      <c r="E2577" s="2">
        <v>45077</v>
      </c>
      <c r="F2577">
        <v>0</v>
      </c>
    </row>
    <row r="2578" spans="1:6" x14ac:dyDescent="0.35">
      <c r="A2578" t="s">
        <v>648</v>
      </c>
      <c r="B2578" t="s">
        <v>693</v>
      </c>
      <c r="C2578" t="s">
        <v>55</v>
      </c>
      <c r="D2578" t="s">
        <v>658</v>
      </c>
      <c r="E2578" s="2">
        <v>45107</v>
      </c>
      <c r="F2578">
        <v>0</v>
      </c>
    </row>
    <row r="2579" spans="1:6" x14ac:dyDescent="0.35">
      <c r="A2579" t="s">
        <v>648</v>
      </c>
      <c r="B2579" t="s">
        <v>693</v>
      </c>
      <c r="C2579" t="s">
        <v>55</v>
      </c>
      <c r="D2579" t="s">
        <v>658</v>
      </c>
      <c r="E2579" s="2">
        <v>45138</v>
      </c>
      <c r="F2579">
        <v>0</v>
      </c>
    </row>
    <row r="2580" spans="1:6" x14ac:dyDescent="0.35">
      <c r="A2580" t="s">
        <v>648</v>
      </c>
      <c r="B2580" t="s">
        <v>693</v>
      </c>
      <c r="C2580" t="s">
        <v>55</v>
      </c>
      <c r="D2580" t="s">
        <v>658</v>
      </c>
      <c r="E2580" s="2">
        <v>45169</v>
      </c>
      <c r="F2580">
        <v>0</v>
      </c>
    </row>
    <row r="2581" spans="1:6" x14ac:dyDescent="0.35">
      <c r="A2581" t="s">
        <v>648</v>
      </c>
      <c r="B2581" t="s">
        <v>693</v>
      </c>
      <c r="C2581" t="s">
        <v>55</v>
      </c>
      <c r="D2581" t="s">
        <v>658</v>
      </c>
      <c r="E2581" s="2">
        <v>45199</v>
      </c>
      <c r="F2581">
        <v>57</v>
      </c>
    </row>
    <row r="2582" spans="1:6" x14ac:dyDescent="0.35">
      <c r="A2582" t="s">
        <v>648</v>
      </c>
      <c r="B2582" t="s">
        <v>693</v>
      </c>
      <c r="C2582" t="s">
        <v>55</v>
      </c>
      <c r="D2582" t="s">
        <v>658</v>
      </c>
      <c r="E2582" s="2">
        <v>45230</v>
      </c>
      <c r="F2582">
        <v>54</v>
      </c>
    </row>
    <row r="2583" spans="1:6" x14ac:dyDescent="0.35">
      <c r="A2583" t="s">
        <v>648</v>
      </c>
      <c r="B2583" t="s">
        <v>693</v>
      </c>
      <c r="C2583" t="s">
        <v>55</v>
      </c>
      <c r="D2583" t="s">
        <v>658</v>
      </c>
      <c r="E2583" s="2">
        <v>45260</v>
      </c>
      <c r="F2583">
        <v>93</v>
      </c>
    </row>
    <row r="2584" spans="1:6" x14ac:dyDescent="0.35">
      <c r="A2584" t="s">
        <v>648</v>
      </c>
      <c r="B2584" t="s">
        <v>693</v>
      </c>
      <c r="C2584" t="s">
        <v>55</v>
      </c>
      <c r="D2584" t="s">
        <v>658</v>
      </c>
      <c r="E2584" s="2">
        <v>45291</v>
      </c>
      <c r="F2584">
        <v>132</v>
      </c>
    </row>
    <row r="2585" spans="1:6" x14ac:dyDescent="0.35">
      <c r="A2585" t="s">
        <v>648</v>
      </c>
      <c r="B2585" t="s">
        <v>693</v>
      </c>
      <c r="C2585" t="s">
        <v>55</v>
      </c>
      <c r="D2585" t="s">
        <v>658</v>
      </c>
      <c r="E2585" s="2">
        <v>45322</v>
      </c>
      <c r="F2585">
        <v>156</v>
      </c>
    </row>
    <row r="2586" spans="1:6" x14ac:dyDescent="0.35">
      <c r="A2586" t="s">
        <v>648</v>
      </c>
      <c r="B2586" t="s">
        <v>693</v>
      </c>
      <c r="C2586" t="s">
        <v>55</v>
      </c>
      <c r="D2586" t="s">
        <v>658</v>
      </c>
      <c r="E2586" s="2">
        <v>45351</v>
      </c>
      <c r="F2586">
        <v>164</v>
      </c>
    </row>
    <row r="2587" spans="1:6" x14ac:dyDescent="0.35">
      <c r="A2587" t="s">
        <v>648</v>
      </c>
      <c r="B2587" t="s">
        <v>693</v>
      </c>
      <c r="C2587" t="s">
        <v>55</v>
      </c>
      <c r="D2587" t="s">
        <v>658</v>
      </c>
      <c r="E2587" s="2">
        <v>45382</v>
      </c>
      <c r="F2587">
        <v>187</v>
      </c>
    </row>
    <row r="2588" spans="1:6" x14ac:dyDescent="0.35">
      <c r="A2588" t="s">
        <v>648</v>
      </c>
      <c r="B2588" t="s">
        <v>693</v>
      </c>
      <c r="C2588" t="s">
        <v>55</v>
      </c>
      <c r="D2588" t="s">
        <v>563</v>
      </c>
      <c r="E2588" s="2">
        <v>45046</v>
      </c>
      <c r="F2588">
        <v>0</v>
      </c>
    </row>
    <row r="2589" spans="1:6" x14ac:dyDescent="0.35">
      <c r="A2589" t="s">
        <v>648</v>
      </c>
      <c r="B2589" t="s">
        <v>693</v>
      </c>
      <c r="C2589" t="s">
        <v>55</v>
      </c>
      <c r="D2589" t="s">
        <v>563</v>
      </c>
      <c r="E2589" s="2">
        <v>45077</v>
      </c>
      <c r="F2589">
        <v>0</v>
      </c>
    </row>
    <row r="2590" spans="1:6" x14ac:dyDescent="0.35">
      <c r="A2590" t="s">
        <v>648</v>
      </c>
      <c r="B2590" t="s">
        <v>693</v>
      </c>
      <c r="C2590" t="s">
        <v>55</v>
      </c>
      <c r="D2590" t="s">
        <v>563</v>
      </c>
      <c r="E2590" s="2">
        <v>45107</v>
      </c>
      <c r="F2590">
        <v>0</v>
      </c>
    </row>
    <row r="2591" spans="1:6" x14ac:dyDescent="0.35">
      <c r="A2591" t="s">
        <v>648</v>
      </c>
      <c r="B2591" t="s">
        <v>693</v>
      </c>
      <c r="C2591" t="s">
        <v>55</v>
      </c>
      <c r="D2591" t="s">
        <v>563</v>
      </c>
      <c r="E2591" s="2">
        <v>45138</v>
      </c>
      <c r="F2591">
        <v>0</v>
      </c>
    </row>
    <row r="2592" spans="1:6" x14ac:dyDescent="0.35">
      <c r="A2592" t="s">
        <v>648</v>
      </c>
      <c r="B2592" t="s">
        <v>693</v>
      </c>
      <c r="C2592" t="s">
        <v>55</v>
      </c>
      <c r="D2592" t="s">
        <v>563</v>
      </c>
      <c r="E2592" s="2">
        <v>45169</v>
      </c>
      <c r="F2592">
        <v>0</v>
      </c>
    </row>
    <row r="2593" spans="1:6" x14ac:dyDescent="0.35">
      <c r="A2593" t="s">
        <v>648</v>
      </c>
      <c r="B2593" t="s">
        <v>693</v>
      </c>
      <c r="C2593" t="s">
        <v>55</v>
      </c>
      <c r="D2593" t="s">
        <v>563</v>
      </c>
      <c r="E2593" s="2">
        <v>45199</v>
      </c>
      <c r="F2593">
        <v>2307</v>
      </c>
    </row>
    <row r="2594" spans="1:6" x14ac:dyDescent="0.35">
      <c r="A2594" t="s">
        <v>648</v>
      </c>
      <c r="B2594" t="s">
        <v>693</v>
      </c>
      <c r="C2594" t="s">
        <v>55</v>
      </c>
      <c r="D2594" t="s">
        <v>563</v>
      </c>
      <c r="E2594" s="2">
        <v>45230</v>
      </c>
      <c r="F2594">
        <v>4528</v>
      </c>
    </row>
    <row r="2595" spans="1:6" x14ac:dyDescent="0.35">
      <c r="A2595" t="s">
        <v>648</v>
      </c>
      <c r="B2595" t="s">
        <v>693</v>
      </c>
      <c r="C2595" t="s">
        <v>55</v>
      </c>
      <c r="D2595" t="s">
        <v>563</v>
      </c>
      <c r="E2595" s="2">
        <v>45260</v>
      </c>
      <c r="F2595">
        <v>4746</v>
      </c>
    </row>
    <row r="2596" spans="1:6" x14ac:dyDescent="0.35">
      <c r="A2596" t="s">
        <v>648</v>
      </c>
      <c r="B2596" t="s">
        <v>693</v>
      </c>
      <c r="C2596" t="s">
        <v>55</v>
      </c>
      <c r="D2596" t="s">
        <v>563</v>
      </c>
      <c r="E2596" s="2">
        <v>45291</v>
      </c>
      <c r="F2596">
        <v>4817</v>
      </c>
    </row>
    <row r="2597" spans="1:6" x14ac:dyDescent="0.35">
      <c r="A2597" t="s">
        <v>648</v>
      </c>
      <c r="B2597" t="s">
        <v>693</v>
      </c>
      <c r="C2597" t="s">
        <v>55</v>
      </c>
      <c r="D2597" t="s">
        <v>563</v>
      </c>
      <c r="E2597" s="2">
        <v>45322</v>
      </c>
      <c r="F2597">
        <v>5100</v>
      </c>
    </row>
    <row r="2598" spans="1:6" x14ac:dyDescent="0.35">
      <c r="A2598" t="s">
        <v>648</v>
      </c>
      <c r="B2598" t="s">
        <v>693</v>
      </c>
      <c r="C2598" t="s">
        <v>55</v>
      </c>
      <c r="D2598" t="s">
        <v>563</v>
      </c>
      <c r="E2598" s="2">
        <v>45351</v>
      </c>
      <c r="F2598">
        <v>4932</v>
      </c>
    </row>
    <row r="2599" spans="1:6" x14ac:dyDescent="0.35">
      <c r="A2599" t="s">
        <v>648</v>
      </c>
      <c r="B2599" t="s">
        <v>693</v>
      </c>
      <c r="C2599" t="s">
        <v>55</v>
      </c>
      <c r="D2599" t="s">
        <v>563</v>
      </c>
      <c r="E2599" s="2">
        <v>45382</v>
      </c>
      <c r="F2599">
        <v>5104</v>
      </c>
    </row>
    <row r="2600" spans="1:6" x14ac:dyDescent="0.35">
      <c r="A2600" t="s">
        <v>648</v>
      </c>
      <c r="B2600" t="s">
        <v>693</v>
      </c>
      <c r="C2600" t="s">
        <v>55</v>
      </c>
      <c r="D2600" t="s">
        <v>661</v>
      </c>
      <c r="E2600" s="2">
        <v>45046</v>
      </c>
      <c r="F2600">
        <v>16</v>
      </c>
    </row>
    <row r="2601" spans="1:6" x14ac:dyDescent="0.35">
      <c r="A2601" t="s">
        <v>648</v>
      </c>
      <c r="B2601" t="s">
        <v>693</v>
      </c>
      <c r="C2601" t="s">
        <v>55</v>
      </c>
      <c r="D2601" t="s">
        <v>661</v>
      </c>
      <c r="E2601" s="2">
        <v>45077</v>
      </c>
      <c r="F2601">
        <v>15</v>
      </c>
    </row>
    <row r="2602" spans="1:6" x14ac:dyDescent="0.35">
      <c r="A2602" t="s">
        <v>648</v>
      </c>
      <c r="B2602" t="s">
        <v>693</v>
      </c>
      <c r="C2602" t="s">
        <v>55</v>
      </c>
      <c r="D2602" t="s">
        <v>661</v>
      </c>
      <c r="E2602" s="2">
        <v>45107</v>
      </c>
      <c r="F2602">
        <v>16</v>
      </c>
    </row>
    <row r="2603" spans="1:6" x14ac:dyDescent="0.35">
      <c r="A2603" t="s">
        <v>648</v>
      </c>
      <c r="B2603" t="s">
        <v>693</v>
      </c>
      <c r="C2603" t="s">
        <v>55</v>
      </c>
      <c r="D2603" t="s">
        <v>661</v>
      </c>
      <c r="E2603" s="2">
        <v>45138</v>
      </c>
      <c r="F2603">
        <v>18</v>
      </c>
    </row>
    <row r="2604" spans="1:6" x14ac:dyDescent="0.35">
      <c r="A2604" t="s">
        <v>648</v>
      </c>
      <c r="B2604" t="s">
        <v>693</v>
      </c>
      <c r="C2604" t="s">
        <v>55</v>
      </c>
      <c r="D2604" t="s">
        <v>661</v>
      </c>
      <c r="E2604" s="2">
        <v>45169</v>
      </c>
      <c r="F2604">
        <v>17</v>
      </c>
    </row>
    <row r="2605" spans="1:6" x14ac:dyDescent="0.35">
      <c r="A2605" t="s">
        <v>648</v>
      </c>
      <c r="B2605" t="s">
        <v>693</v>
      </c>
      <c r="C2605" t="s">
        <v>55</v>
      </c>
      <c r="D2605" t="s">
        <v>661</v>
      </c>
      <c r="E2605" s="2">
        <v>45199</v>
      </c>
      <c r="F2605">
        <v>14</v>
      </c>
    </row>
    <row r="2606" spans="1:6" x14ac:dyDescent="0.35">
      <c r="A2606" t="s">
        <v>648</v>
      </c>
      <c r="B2606" t="s">
        <v>693</v>
      </c>
      <c r="C2606" t="s">
        <v>55</v>
      </c>
      <c r="D2606" t="s">
        <v>661</v>
      </c>
      <c r="E2606" s="2">
        <v>45230</v>
      </c>
      <c r="F2606">
        <v>7</v>
      </c>
    </row>
    <row r="2607" spans="1:6" x14ac:dyDescent="0.35">
      <c r="A2607" t="s">
        <v>648</v>
      </c>
      <c r="B2607" t="s">
        <v>693</v>
      </c>
      <c r="C2607" t="s">
        <v>55</v>
      </c>
      <c r="D2607" t="s">
        <v>661</v>
      </c>
      <c r="E2607" s="2">
        <v>45260</v>
      </c>
      <c r="F2607">
        <v>7</v>
      </c>
    </row>
    <row r="2608" spans="1:6" x14ac:dyDescent="0.35">
      <c r="A2608" t="s">
        <v>648</v>
      </c>
      <c r="B2608" t="s">
        <v>693</v>
      </c>
      <c r="C2608" t="s">
        <v>55</v>
      </c>
      <c r="D2608" t="s">
        <v>661</v>
      </c>
      <c r="E2608" s="2">
        <v>45291</v>
      </c>
      <c r="F2608">
        <v>7</v>
      </c>
    </row>
    <row r="2609" spans="1:6" x14ac:dyDescent="0.35">
      <c r="A2609" t="s">
        <v>648</v>
      </c>
      <c r="B2609" t="s">
        <v>693</v>
      </c>
      <c r="C2609" t="s">
        <v>55</v>
      </c>
      <c r="D2609" t="s">
        <v>661</v>
      </c>
      <c r="E2609" s="2">
        <v>45322</v>
      </c>
      <c r="F2609">
        <v>6</v>
      </c>
    </row>
    <row r="2610" spans="1:6" x14ac:dyDescent="0.35">
      <c r="A2610" t="s">
        <v>648</v>
      </c>
      <c r="B2610" t="s">
        <v>693</v>
      </c>
      <c r="C2610" t="s">
        <v>55</v>
      </c>
      <c r="D2610" t="s">
        <v>661</v>
      </c>
      <c r="E2610" s="2">
        <v>45351</v>
      </c>
      <c r="F2610">
        <v>6</v>
      </c>
    </row>
    <row r="2611" spans="1:6" x14ac:dyDescent="0.35">
      <c r="A2611" t="s">
        <v>648</v>
      </c>
      <c r="B2611" t="s">
        <v>693</v>
      </c>
      <c r="C2611" t="s">
        <v>55</v>
      </c>
      <c r="D2611" t="s">
        <v>661</v>
      </c>
      <c r="E2611" s="2">
        <v>45382</v>
      </c>
      <c r="F2611">
        <v>7</v>
      </c>
    </row>
    <row r="2612" spans="1:6" x14ac:dyDescent="0.35">
      <c r="A2612" t="s">
        <v>648</v>
      </c>
      <c r="B2612" t="s">
        <v>694</v>
      </c>
      <c r="C2612" t="s">
        <v>55</v>
      </c>
      <c r="D2612" t="s">
        <v>564</v>
      </c>
      <c r="E2612" s="2">
        <v>45046</v>
      </c>
      <c r="F2612">
        <v>7095</v>
      </c>
    </row>
    <row r="2613" spans="1:6" x14ac:dyDescent="0.35">
      <c r="A2613" t="s">
        <v>648</v>
      </c>
      <c r="B2613" t="s">
        <v>694</v>
      </c>
      <c r="C2613" t="s">
        <v>55</v>
      </c>
      <c r="D2613" t="s">
        <v>564</v>
      </c>
      <c r="E2613" s="2">
        <v>45077</v>
      </c>
      <c r="F2613">
        <v>7160</v>
      </c>
    </row>
    <row r="2614" spans="1:6" x14ac:dyDescent="0.35">
      <c r="A2614" t="s">
        <v>648</v>
      </c>
      <c r="B2614" t="s">
        <v>694</v>
      </c>
      <c r="C2614" t="s">
        <v>55</v>
      </c>
      <c r="D2614" t="s">
        <v>564</v>
      </c>
      <c r="E2614" s="2">
        <v>45107</v>
      </c>
      <c r="F2614">
        <v>7260</v>
      </c>
    </row>
    <row r="2615" spans="1:6" x14ac:dyDescent="0.35">
      <c r="A2615" t="s">
        <v>648</v>
      </c>
      <c r="B2615" t="s">
        <v>694</v>
      </c>
      <c r="C2615" t="s">
        <v>55</v>
      </c>
      <c r="D2615" t="s">
        <v>564</v>
      </c>
      <c r="E2615" s="2">
        <v>45138</v>
      </c>
      <c r="F2615">
        <v>7362</v>
      </c>
    </row>
    <row r="2616" spans="1:6" x14ac:dyDescent="0.35">
      <c r="A2616" t="s">
        <v>648</v>
      </c>
      <c r="B2616" t="s">
        <v>694</v>
      </c>
      <c r="C2616" t="s">
        <v>55</v>
      </c>
      <c r="D2616" t="s">
        <v>564</v>
      </c>
      <c r="E2616" s="2">
        <v>45169</v>
      </c>
      <c r="F2616">
        <v>7386</v>
      </c>
    </row>
    <row r="2617" spans="1:6" x14ac:dyDescent="0.35">
      <c r="A2617" t="s">
        <v>648</v>
      </c>
      <c r="B2617" t="s">
        <v>694</v>
      </c>
      <c r="C2617" t="s">
        <v>55</v>
      </c>
      <c r="D2617" t="s">
        <v>564</v>
      </c>
      <c r="E2617" s="2">
        <v>45199</v>
      </c>
      <c r="F2617">
        <v>7081</v>
      </c>
    </row>
    <row r="2618" spans="1:6" x14ac:dyDescent="0.35">
      <c r="A2618" t="s">
        <v>648</v>
      </c>
      <c r="B2618" t="s">
        <v>694</v>
      </c>
      <c r="C2618" t="s">
        <v>55</v>
      </c>
      <c r="D2618" t="s">
        <v>564</v>
      </c>
      <c r="E2618" s="2">
        <v>45230</v>
      </c>
      <c r="F2618">
        <v>6815</v>
      </c>
    </row>
    <row r="2619" spans="1:6" x14ac:dyDescent="0.35">
      <c r="A2619" t="s">
        <v>648</v>
      </c>
      <c r="B2619" t="s">
        <v>694</v>
      </c>
      <c r="C2619" t="s">
        <v>55</v>
      </c>
      <c r="D2619" t="s">
        <v>564</v>
      </c>
      <c r="E2619" s="2">
        <v>45260</v>
      </c>
      <c r="F2619">
        <v>6670</v>
      </c>
    </row>
    <row r="2620" spans="1:6" x14ac:dyDescent="0.35">
      <c r="A2620" t="s">
        <v>648</v>
      </c>
      <c r="B2620" t="s">
        <v>694</v>
      </c>
      <c r="C2620" t="s">
        <v>55</v>
      </c>
      <c r="D2620" t="s">
        <v>564</v>
      </c>
      <c r="E2620" s="2">
        <v>45291</v>
      </c>
      <c r="F2620">
        <v>6561</v>
      </c>
    </row>
    <row r="2621" spans="1:6" x14ac:dyDescent="0.35">
      <c r="A2621" t="s">
        <v>648</v>
      </c>
      <c r="B2621" t="s">
        <v>694</v>
      </c>
      <c r="C2621" t="s">
        <v>55</v>
      </c>
      <c r="D2621" t="s">
        <v>564</v>
      </c>
      <c r="E2621" s="2">
        <v>45322</v>
      </c>
      <c r="F2621">
        <v>6555</v>
      </c>
    </row>
    <row r="2622" spans="1:6" x14ac:dyDescent="0.35">
      <c r="A2622" t="s">
        <v>648</v>
      </c>
      <c r="B2622" t="s">
        <v>694</v>
      </c>
      <c r="C2622" t="s">
        <v>55</v>
      </c>
      <c r="D2622" t="s">
        <v>564</v>
      </c>
      <c r="E2622" s="2">
        <v>45351</v>
      </c>
      <c r="F2622">
        <v>6593</v>
      </c>
    </row>
    <row r="2623" spans="1:6" x14ac:dyDescent="0.35">
      <c r="A2623" t="s">
        <v>648</v>
      </c>
      <c r="B2623" t="s">
        <v>694</v>
      </c>
      <c r="C2623" t="s">
        <v>55</v>
      </c>
      <c r="D2623" t="s">
        <v>564</v>
      </c>
      <c r="E2623" s="2">
        <v>45382</v>
      </c>
      <c r="F2623">
        <v>6591</v>
      </c>
    </row>
    <row r="2624" spans="1:6" x14ac:dyDescent="0.35">
      <c r="A2624" t="s">
        <v>648</v>
      </c>
      <c r="B2624" t="s">
        <v>694</v>
      </c>
      <c r="C2624" t="s">
        <v>55</v>
      </c>
      <c r="D2624" t="s">
        <v>655</v>
      </c>
      <c r="E2624" s="2">
        <v>45046</v>
      </c>
      <c r="F2624">
        <v>2</v>
      </c>
    </row>
    <row r="2625" spans="1:6" x14ac:dyDescent="0.35">
      <c r="A2625" t="s">
        <v>648</v>
      </c>
      <c r="B2625" t="s">
        <v>694</v>
      </c>
      <c r="C2625" t="s">
        <v>55</v>
      </c>
      <c r="D2625" t="s">
        <v>655</v>
      </c>
      <c r="E2625" s="2">
        <v>45077</v>
      </c>
      <c r="F2625">
        <v>2</v>
      </c>
    </row>
    <row r="2626" spans="1:6" x14ac:dyDescent="0.35">
      <c r="A2626" t="s">
        <v>648</v>
      </c>
      <c r="B2626" t="s">
        <v>694</v>
      </c>
      <c r="C2626" t="s">
        <v>55</v>
      </c>
      <c r="D2626" t="s">
        <v>655</v>
      </c>
      <c r="E2626" s="2">
        <v>45107</v>
      </c>
      <c r="F2626">
        <v>2</v>
      </c>
    </row>
    <row r="2627" spans="1:6" x14ac:dyDescent="0.35">
      <c r="A2627" t="s">
        <v>648</v>
      </c>
      <c r="B2627" t="s">
        <v>694</v>
      </c>
      <c r="C2627" t="s">
        <v>55</v>
      </c>
      <c r="D2627" t="s">
        <v>655</v>
      </c>
      <c r="E2627" s="2">
        <v>45138</v>
      </c>
      <c r="F2627">
        <v>7</v>
      </c>
    </row>
    <row r="2628" spans="1:6" x14ac:dyDescent="0.35">
      <c r="A2628" t="s">
        <v>648</v>
      </c>
      <c r="B2628" t="s">
        <v>694</v>
      </c>
      <c r="C2628" t="s">
        <v>55</v>
      </c>
      <c r="D2628" t="s">
        <v>655</v>
      </c>
      <c r="E2628" s="2">
        <v>45169</v>
      </c>
      <c r="F2628">
        <v>27</v>
      </c>
    </row>
    <row r="2629" spans="1:6" x14ac:dyDescent="0.35">
      <c r="A2629" t="s">
        <v>648</v>
      </c>
      <c r="B2629" t="s">
        <v>694</v>
      </c>
      <c r="C2629" t="s">
        <v>55</v>
      </c>
      <c r="D2629" t="s">
        <v>655</v>
      </c>
      <c r="E2629" s="2">
        <v>45199</v>
      </c>
      <c r="F2629">
        <v>281</v>
      </c>
    </row>
    <row r="2630" spans="1:6" x14ac:dyDescent="0.35">
      <c r="A2630" t="s">
        <v>648</v>
      </c>
      <c r="B2630" t="s">
        <v>694</v>
      </c>
      <c r="C2630" t="s">
        <v>55</v>
      </c>
      <c r="D2630" t="s">
        <v>655</v>
      </c>
      <c r="E2630" s="2">
        <v>45230</v>
      </c>
      <c r="F2630">
        <v>517</v>
      </c>
    </row>
    <row r="2631" spans="1:6" x14ac:dyDescent="0.35">
      <c r="A2631" t="s">
        <v>648</v>
      </c>
      <c r="B2631" t="s">
        <v>694</v>
      </c>
      <c r="C2631" t="s">
        <v>55</v>
      </c>
      <c r="D2631" t="s">
        <v>655</v>
      </c>
      <c r="E2631" s="2">
        <v>45260</v>
      </c>
      <c r="F2631">
        <v>529</v>
      </c>
    </row>
    <row r="2632" spans="1:6" x14ac:dyDescent="0.35">
      <c r="A2632" t="s">
        <v>648</v>
      </c>
      <c r="B2632" t="s">
        <v>694</v>
      </c>
      <c r="C2632" t="s">
        <v>55</v>
      </c>
      <c r="D2632" t="s">
        <v>655</v>
      </c>
      <c r="E2632" s="2">
        <v>45291</v>
      </c>
      <c r="F2632">
        <v>625</v>
      </c>
    </row>
    <row r="2633" spans="1:6" x14ac:dyDescent="0.35">
      <c r="A2633" t="s">
        <v>648</v>
      </c>
      <c r="B2633" t="s">
        <v>694</v>
      </c>
      <c r="C2633" t="s">
        <v>55</v>
      </c>
      <c r="D2633" t="s">
        <v>655</v>
      </c>
      <c r="E2633" s="2">
        <v>45322</v>
      </c>
      <c r="F2633">
        <v>636</v>
      </c>
    </row>
    <row r="2634" spans="1:6" x14ac:dyDescent="0.35">
      <c r="A2634" t="s">
        <v>648</v>
      </c>
      <c r="B2634" t="s">
        <v>694</v>
      </c>
      <c r="C2634" t="s">
        <v>55</v>
      </c>
      <c r="D2634" t="s">
        <v>655</v>
      </c>
      <c r="E2634" s="2">
        <v>45351</v>
      </c>
      <c r="F2634">
        <v>660</v>
      </c>
    </row>
    <row r="2635" spans="1:6" x14ac:dyDescent="0.35">
      <c r="A2635" t="s">
        <v>648</v>
      </c>
      <c r="B2635" t="s">
        <v>694</v>
      </c>
      <c r="C2635" t="s">
        <v>55</v>
      </c>
      <c r="D2635" t="s">
        <v>655</v>
      </c>
      <c r="E2635" s="2">
        <v>45382</v>
      </c>
      <c r="F2635">
        <v>670</v>
      </c>
    </row>
    <row r="2636" spans="1:6" x14ac:dyDescent="0.35">
      <c r="A2636" t="s">
        <v>648</v>
      </c>
      <c r="B2636" t="s">
        <v>694</v>
      </c>
      <c r="C2636" t="s">
        <v>55</v>
      </c>
      <c r="D2636" t="s">
        <v>657</v>
      </c>
      <c r="E2636" s="2">
        <v>45046</v>
      </c>
      <c r="F2636">
        <v>0</v>
      </c>
    </row>
    <row r="2637" spans="1:6" x14ac:dyDescent="0.35">
      <c r="A2637" t="s">
        <v>648</v>
      </c>
      <c r="B2637" t="s">
        <v>694</v>
      </c>
      <c r="C2637" t="s">
        <v>55</v>
      </c>
      <c r="D2637" t="s">
        <v>657</v>
      </c>
      <c r="E2637" s="2">
        <v>45077</v>
      </c>
      <c r="F2637">
        <v>0</v>
      </c>
    </row>
    <row r="2638" spans="1:6" x14ac:dyDescent="0.35">
      <c r="A2638" t="s">
        <v>648</v>
      </c>
      <c r="B2638" t="s">
        <v>694</v>
      </c>
      <c r="C2638" t="s">
        <v>55</v>
      </c>
      <c r="D2638" t="s">
        <v>657</v>
      </c>
      <c r="E2638" s="2">
        <v>45107</v>
      </c>
      <c r="F2638">
        <v>0</v>
      </c>
    </row>
    <row r="2639" spans="1:6" x14ac:dyDescent="0.35">
      <c r="A2639" t="s">
        <v>648</v>
      </c>
      <c r="B2639" t="s">
        <v>694</v>
      </c>
      <c r="C2639" t="s">
        <v>55</v>
      </c>
      <c r="D2639" t="s">
        <v>657</v>
      </c>
      <c r="E2639" s="2">
        <v>45138</v>
      </c>
      <c r="F2639">
        <v>0</v>
      </c>
    </row>
    <row r="2640" spans="1:6" x14ac:dyDescent="0.35">
      <c r="A2640" t="s">
        <v>648</v>
      </c>
      <c r="B2640" t="s">
        <v>694</v>
      </c>
      <c r="C2640" t="s">
        <v>55</v>
      </c>
      <c r="D2640" t="s">
        <v>657</v>
      </c>
      <c r="E2640" s="2">
        <v>45169</v>
      </c>
      <c r="F2640">
        <v>0</v>
      </c>
    </row>
    <row r="2641" spans="1:6" x14ac:dyDescent="0.35">
      <c r="A2641" t="s">
        <v>648</v>
      </c>
      <c r="B2641" t="s">
        <v>694</v>
      </c>
      <c r="C2641" t="s">
        <v>55</v>
      </c>
      <c r="D2641" t="s">
        <v>657</v>
      </c>
      <c r="E2641" s="2">
        <v>45199</v>
      </c>
      <c r="F2641">
        <v>1</v>
      </c>
    </row>
    <row r="2642" spans="1:6" x14ac:dyDescent="0.35">
      <c r="A2642" t="s">
        <v>648</v>
      </c>
      <c r="B2642" t="s">
        <v>694</v>
      </c>
      <c r="C2642" t="s">
        <v>55</v>
      </c>
      <c r="D2642" t="s">
        <v>657</v>
      </c>
      <c r="E2642" s="2">
        <v>45230</v>
      </c>
      <c r="F2642">
        <v>2</v>
      </c>
    </row>
    <row r="2643" spans="1:6" x14ac:dyDescent="0.35">
      <c r="A2643" t="s">
        <v>648</v>
      </c>
      <c r="B2643" t="s">
        <v>694</v>
      </c>
      <c r="C2643" t="s">
        <v>55</v>
      </c>
      <c r="D2643" t="s">
        <v>657</v>
      </c>
      <c r="E2643" s="2">
        <v>45260</v>
      </c>
      <c r="F2643">
        <v>2</v>
      </c>
    </row>
    <row r="2644" spans="1:6" x14ac:dyDescent="0.35">
      <c r="A2644" t="s">
        <v>648</v>
      </c>
      <c r="B2644" t="s">
        <v>694</v>
      </c>
      <c r="C2644" t="s">
        <v>55</v>
      </c>
      <c r="D2644" t="s">
        <v>657</v>
      </c>
      <c r="E2644" s="2">
        <v>45291</v>
      </c>
      <c r="F2644">
        <v>1</v>
      </c>
    </row>
    <row r="2645" spans="1:6" x14ac:dyDescent="0.35">
      <c r="A2645" t="s">
        <v>648</v>
      </c>
      <c r="B2645" t="s">
        <v>694</v>
      </c>
      <c r="C2645" t="s">
        <v>55</v>
      </c>
      <c r="D2645" t="s">
        <v>657</v>
      </c>
      <c r="E2645" s="2">
        <v>45322</v>
      </c>
      <c r="F2645">
        <v>1</v>
      </c>
    </row>
    <row r="2646" spans="1:6" x14ac:dyDescent="0.35">
      <c r="A2646" t="s">
        <v>648</v>
      </c>
      <c r="B2646" t="s">
        <v>694</v>
      </c>
      <c r="C2646" t="s">
        <v>55</v>
      </c>
      <c r="D2646" t="s">
        <v>657</v>
      </c>
      <c r="E2646" s="2">
        <v>45351</v>
      </c>
      <c r="F2646">
        <v>5</v>
      </c>
    </row>
    <row r="2647" spans="1:6" x14ac:dyDescent="0.35">
      <c r="A2647" t="s">
        <v>648</v>
      </c>
      <c r="B2647" t="s">
        <v>694</v>
      </c>
      <c r="C2647" t="s">
        <v>55</v>
      </c>
      <c r="D2647" t="s">
        <v>657</v>
      </c>
      <c r="E2647" s="2">
        <v>45382</v>
      </c>
      <c r="F2647">
        <v>4</v>
      </c>
    </row>
    <row r="2648" spans="1:6" x14ac:dyDescent="0.35">
      <c r="A2648" t="s">
        <v>648</v>
      </c>
      <c r="B2648" t="s">
        <v>694</v>
      </c>
      <c r="C2648" t="s">
        <v>55</v>
      </c>
      <c r="D2648" t="s">
        <v>658</v>
      </c>
      <c r="E2648" s="2">
        <v>45046</v>
      </c>
      <c r="F2648">
        <v>0</v>
      </c>
    </row>
    <row r="2649" spans="1:6" x14ac:dyDescent="0.35">
      <c r="A2649" t="s">
        <v>648</v>
      </c>
      <c r="B2649" t="s">
        <v>694</v>
      </c>
      <c r="C2649" t="s">
        <v>55</v>
      </c>
      <c r="D2649" t="s">
        <v>658</v>
      </c>
      <c r="E2649" s="2">
        <v>45077</v>
      </c>
      <c r="F2649">
        <v>0</v>
      </c>
    </row>
    <row r="2650" spans="1:6" x14ac:dyDescent="0.35">
      <c r="A2650" t="s">
        <v>648</v>
      </c>
      <c r="B2650" t="s">
        <v>694</v>
      </c>
      <c r="C2650" t="s">
        <v>55</v>
      </c>
      <c r="D2650" t="s">
        <v>658</v>
      </c>
      <c r="E2650" s="2">
        <v>45107</v>
      </c>
      <c r="F2650">
        <v>0</v>
      </c>
    </row>
    <row r="2651" spans="1:6" x14ac:dyDescent="0.35">
      <c r="A2651" t="s">
        <v>648</v>
      </c>
      <c r="B2651" t="s">
        <v>694</v>
      </c>
      <c r="C2651" t="s">
        <v>55</v>
      </c>
      <c r="D2651" t="s">
        <v>658</v>
      </c>
      <c r="E2651" s="2">
        <v>45138</v>
      </c>
      <c r="F2651">
        <v>0</v>
      </c>
    </row>
    <row r="2652" spans="1:6" x14ac:dyDescent="0.35">
      <c r="A2652" t="s">
        <v>648</v>
      </c>
      <c r="B2652" t="s">
        <v>694</v>
      </c>
      <c r="C2652" t="s">
        <v>55</v>
      </c>
      <c r="D2652" t="s">
        <v>658</v>
      </c>
      <c r="E2652" s="2">
        <v>45169</v>
      </c>
      <c r="F2652">
        <v>0</v>
      </c>
    </row>
    <row r="2653" spans="1:6" x14ac:dyDescent="0.35">
      <c r="A2653" t="s">
        <v>648</v>
      </c>
      <c r="B2653" t="s">
        <v>694</v>
      </c>
      <c r="C2653" t="s">
        <v>55</v>
      </c>
      <c r="D2653" t="s">
        <v>658</v>
      </c>
      <c r="E2653" s="2">
        <v>45199</v>
      </c>
      <c r="F2653">
        <v>59</v>
      </c>
    </row>
    <row r="2654" spans="1:6" x14ac:dyDescent="0.35">
      <c r="A2654" t="s">
        <v>648</v>
      </c>
      <c r="B2654" t="s">
        <v>694</v>
      </c>
      <c r="C2654" t="s">
        <v>55</v>
      </c>
      <c r="D2654" t="s">
        <v>658</v>
      </c>
      <c r="E2654" s="2">
        <v>45230</v>
      </c>
      <c r="F2654">
        <v>104</v>
      </c>
    </row>
    <row r="2655" spans="1:6" x14ac:dyDescent="0.35">
      <c r="A2655" t="s">
        <v>648</v>
      </c>
      <c r="B2655" t="s">
        <v>694</v>
      </c>
      <c r="C2655" t="s">
        <v>55</v>
      </c>
      <c r="D2655" t="s">
        <v>658</v>
      </c>
      <c r="E2655" s="2">
        <v>45260</v>
      </c>
      <c r="F2655">
        <v>152</v>
      </c>
    </row>
    <row r="2656" spans="1:6" x14ac:dyDescent="0.35">
      <c r="A2656" t="s">
        <v>648</v>
      </c>
      <c r="B2656" t="s">
        <v>694</v>
      </c>
      <c r="C2656" t="s">
        <v>55</v>
      </c>
      <c r="D2656" t="s">
        <v>658</v>
      </c>
      <c r="E2656" s="2">
        <v>45291</v>
      </c>
      <c r="F2656">
        <v>135</v>
      </c>
    </row>
    <row r="2657" spans="1:6" x14ac:dyDescent="0.35">
      <c r="A2657" t="s">
        <v>648</v>
      </c>
      <c r="B2657" t="s">
        <v>694</v>
      </c>
      <c r="C2657" t="s">
        <v>55</v>
      </c>
      <c r="D2657" t="s">
        <v>658</v>
      </c>
      <c r="E2657" s="2">
        <v>45322</v>
      </c>
      <c r="F2657">
        <v>131</v>
      </c>
    </row>
    <row r="2658" spans="1:6" x14ac:dyDescent="0.35">
      <c r="A2658" t="s">
        <v>648</v>
      </c>
      <c r="B2658" t="s">
        <v>694</v>
      </c>
      <c r="C2658" t="s">
        <v>55</v>
      </c>
      <c r="D2658" t="s">
        <v>658</v>
      </c>
      <c r="E2658" s="2">
        <v>45351</v>
      </c>
      <c r="F2658">
        <v>150</v>
      </c>
    </row>
    <row r="2659" spans="1:6" x14ac:dyDescent="0.35">
      <c r="A2659" t="s">
        <v>648</v>
      </c>
      <c r="B2659" t="s">
        <v>694</v>
      </c>
      <c r="C2659" t="s">
        <v>55</v>
      </c>
      <c r="D2659" t="s">
        <v>658</v>
      </c>
      <c r="E2659" s="2">
        <v>45382</v>
      </c>
      <c r="F2659">
        <v>158</v>
      </c>
    </row>
    <row r="2660" spans="1:6" x14ac:dyDescent="0.35">
      <c r="A2660" t="s">
        <v>648</v>
      </c>
      <c r="B2660" t="s">
        <v>694</v>
      </c>
      <c r="C2660" t="s">
        <v>55</v>
      </c>
      <c r="D2660" t="s">
        <v>563</v>
      </c>
      <c r="E2660" s="2">
        <v>45046</v>
      </c>
      <c r="F2660">
        <v>0</v>
      </c>
    </row>
    <row r="2661" spans="1:6" x14ac:dyDescent="0.35">
      <c r="A2661" t="s">
        <v>648</v>
      </c>
      <c r="B2661" t="s">
        <v>694</v>
      </c>
      <c r="C2661" t="s">
        <v>55</v>
      </c>
      <c r="D2661" t="s">
        <v>563</v>
      </c>
      <c r="E2661" s="2">
        <v>45077</v>
      </c>
      <c r="F2661">
        <v>0</v>
      </c>
    </row>
    <row r="2662" spans="1:6" x14ac:dyDescent="0.35">
      <c r="A2662" t="s">
        <v>648</v>
      </c>
      <c r="B2662" t="s">
        <v>694</v>
      </c>
      <c r="C2662" t="s">
        <v>55</v>
      </c>
      <c r="D2662" t="s">
        <v>563</v>
      </c>
      <c r="E2662" s="2">
        <v>45107</v>
      </c>
      <c r="F2662">
        <v>0</v>
      </c>
    </row>
    <row r="2663" spans="1:6" x14ac:dyDescent="0.35">
      <c r="A2663" t="s">
        <v>648</v>
      </c>
      <c r="B2663" t="s">
        <v>694</v>
      </c>
      <c r="C2663" t="s">
        <v>55</v>
      </c>
      <c r="D2663" t="s">
        <v>563</v>
      </c>
      <c r="E2663" s="2">
        <v>45138</v>
      </c>
      <c r="F2663">
        <v>0</v>
      </c>
    </row>
    <row r="2664" spans="1:6" x14ac:dyDescent="0.35">
      <c r="A2664" t="s">
        <v>648</v>
      </c>
      <c r="B2664" t="s">
        <v>694</v>
      </c>
      <c r="C2664" t="s">
        <v>55</v>
      </c>
      <c r="D2664" t="s">
        <v>563</v>
      </c>
      <c r="E2664" s="2">
        <v>45169</v>
      </c>
      <c r="F2664">
        <v>0</v>
      </c>
    </row>
    <row r="2665" spans="1:6" x14ac:dyDescent="0.35">
      <c r="A2665" t="s">
        <v>648</v>
      </c>
      <c r="B2665" t="s">
        <v>694</v>
      </c>
      <c r="C2665" t="s">
        <v>55</v>
      </c>
      <c r="D2665" t="s">
        <v>563</v>
      </c>
      <c r="E2665" s="2">
        <v>45199</v>
      </c>
      <c r="F2665">
        <v>2204</v>
      </c>
    </row>
    <row r="2666" spans="1:6" x14ac:dyDescent="0.35">
      <c r="A2666" t="s">
        <v>648</v>
      </c>
      <c r="B2666" t="s">
        <v>694</v>
      </c>
      <c r="C2666" t="s">
        <v>55</v>
      </c>
      <c r="D2666" t="s">
        <v>563</v>
      </c>
      <c r="E2666" s="2">
        <v>45230</v>
      </c>
      <c r="F2666">
        <v>5708</v>
      </c>
    </row>
    <row r="2667" spans="1:6" x14ac:dyDescent="0.35">
      <c r="A2667" t="s">
        <v>648</v>
      </c>
      <c r="B2667" t="s">
        <v>694</v>
      </c>
      <c r="C2667" t="s">
        <v>55</v>
      </c>
      <c r="D2667" t="s">
        <v>563</v>
      </c>
      <c r="E2667" s="2">
        <v>45260</v>
      </c>
      <c r="F2667">
        <v>5766</v>
      </c>
    </row>
    <row r="2668" spans="1:6" x14ac:dyDescent="0.35">
      <c r="A2668" t="s">
        <v>648</v>
      </c>
      <c r="B2668" t="s">
        <v>694</v>
      </c>
      <c r="C2668" t="s">
        <v>55</v>
      </c>
      <c r="D2668" t="s">
        <v>563</v>
      </c>
      <c r="E2668" s="2">
        <v>45291</v>
      </c>
      <c r="F2668">
        <v>5814</v>
      </c>
    </row>
    <row r="2669" spans="1:6" x14ac:dyDescent="0.35">
      <c r="A2669" t="s">
        <v>648</v>
      </c>
      <c r="B2669" t="s">
        <v>694</v>
      </c>
      <c r="C2669" t="s">
        <v>55</v>
      </c>
      <c r="D2669" t="s">
        <v>563</v>
      </c>
      <c r="E2669" s="2">
        <v>45322</v>
      </c>
      <c r="F2669">
        <v>5829</v>
      </c>
    </row>
    <row r="2670" spans="1:6" x14ac:dyDescent="0.35">
      <c r="A2670" t="s">
        <v>648</v>
      </c>
      <c r="B2670" t="s">
        <v>694</v>
      </c>
      <c r="C2670" t="s">
        <v>55</v>
      </c>
      <c r="D2670" t="s">
        <v>563</v>
      </c>
      <c r="E2670" s="2">
        <v>45351</v>
      </c>
      <c r="F2670">
        <v>5885</v>
      </c>
    </row>
    <row r="2671" spans="1:6" x14ac:dyDescent="0.35">
      <c r="A2671" t="s">
        <v>648</v>
      </c>
      <c r="B2671" t="s">
        <v>694</v>
      </c>
      <c r="C2671" t="s">
        <v>55</v>
      </c>
      <c r="D2671" t="s">
        <v>563</v>
      </c>
      <c r="E2671" s="2">
        <v>45382</v>
      </c>
      <c r="F2671">
        <v>5880</v>
      </c>
    </row>
    <row r="2672" spans="1:6" x14ac:dyDescent="0.35">
      <c r="A2672" t="s">
        <v>648</v>
      </c>
      <c r="B2672" t="s">
        <v>694</v>
      </c>
      <c r="C2672" t="s">
        <v>55</v>
      </c>
      <c r="D2672" t="s">
        <v>661</v>
      </c>
      <c r="E2672" s="2">
        <v>45046</v>
      </c>
      <c r="F2672">
        <v>20</v>
      </c>
    </row>
    <row r="2673" spans="1:6" x14ac:dyDescent="0.35">
      <c r="A2673" t="s">
        <v>648</v>
      </c>
      <c r="B2673" t="s">
        <v>694</v>
      </c>
      <c r="C2673" t="s">
        <v>55</v>
      </c>
      <c r="D2673" t="s">
        <v>661</v>
      </c>
      <c r="E2673" s="2">
        <v>45077</v>
      </c>
      <c r="F2673">
        <v>18</v>
      </c>
    </row>
    <row r="2674" spans="1:6" x14ac:dyDescent="0.35">
      <c r="A2674" t="s">
        <v>648</v>
      </c>
      <c r="B2674" t="s">
        <v>694</v>
      </c>
      <c r="C2674" t="s">
        <v>55</v>
      </c>
      <c r="D2674" t="s">
        <v>661</v>
      </c>
      <c r="E2674" s="2">
        <v>45107</v>
      </c>
      <c r="F2674">
        <v>19</v>
      </c>
    </row>
    <row r="2675" spans="1:6" x14ac:dyDescent="0.35">
      <c r="A2675" t="s">
        <v>648</v>
      </c>
      <c r="B2675" t="s">
        <v>694</v>
      </c>
      <c r="C2675" t="s">
        <v>55</v>
      </c>
      <c r="D2675" t="s">
        <v>661</v>
      </c>
      <c r="E2675" s="2">
        <v>45138</v>
      </c>
      <c r="F2675">
        <v>18</v>
      </c>
    </row>
    <row r="2676" spans="1:6" x14ac:dyDescent="0.35">
      <c r="A2676" t="s">
        <v>648</v>
      </c>
      <c r="B2676" t="s">
        <v>694</v>
      </c>
      <c r="C2676" t="s">
        <v>55</v>
      </c>
      <c r="D2676" t="s">
        <v>661</v>
      </c>
      <c r="E2676" s="2">
        <v>45169</v>
      </c>
      <c r="F2676">
        <v>19</v>
      </c>
    </row>
    <row r="2677" spans="1:6" x14ac:dyDescent="0.35">
      <c r="A2677" t="s">
        <v>648</v>
      </c>
      <c r="B2677" t="s">
        <v>694</v>
      </c>
      <c r="C2677" t="s">
        <v>55</v>
      </c>
      <c r="D2677" t="s">
        <v>661</v>
      </c>
      <c r="E2677" s="2">
        <v>45199</v>
      </c>
      <c r="F2677">
        <v>15</v>
      </c>
    </row>
    <row r="2678" spans="1:6" x14ac:dyDescent="0.35">
      <c r="A2678" t="s">
        <v>648</v>
      </c>
      <c r="B2678" t="s">
        <v>694</v>
      </c>
      <c r="C2678" t="s">
        <v>55</v>
      </c>
      <c r="D2678" t="s">
        <v>661</v>
      </c>
      <c r="E2678" s="2">
        <v>45230</v>
      </c>
      <c r="F2678">
        <v>12</v>
      </c>
    </row>
    <row r="2679" spans="1:6" x14ac:dyDescent="0.35">
      <c r="A2679" t="s">
        <v>648</v>
      </c>
      <c r="B2679" t="s">
        <v>694</v>
      </c>
      <c r="C2679" t="s">
        <v>55</v>
      </c>
      <c r="D2679" t="s">
        <v>661</v>
      </c>
      <c r="E2679" s="2">
        <v>45260</v>
      </c>
      <c r="F2679">
        <v>11</v>
      </c>
    </row>
    <row r="2680" spans="1:6" x14ac:dyDescent="0.35">
      <c r="A2680" t="s">
        <v>648</v>
      </c>
      <c r="B2680" t="s">
        <v>694</v>
      </c>
      <c r="C2680" t="s">
        <v>55</v>
      </c>
      <c r="D2680" t="s">
        <v>661</v>
      </c>
      <c r="E2680" s="2">
        <v>45291</v>
      </c>
      <c r="F2680">
        <v>9</v>
      </c>
    </row>
    <row r="2681" spans="1:6" x14ac:dyDescent="0.35">
      <c r="A2681" t="s">
        <v>648</v>
      </c>
      <c r="B2681" t="s">
        <v>694</v>
      </c>
      <c r="C2681" t="s">
        <v>55</v>
      </c>
      <c r="D2681" t="s">
        <v>661</v>
      </c>
      <c r="E2681" s="2">
        <v>45322</v>
      </c>
      <c r="F2681">
        <v>9</v>
      </c>
    </row>
    <row r="2682" spans="1:6" x14ac:dyDescent="0.35">
      <c r="A2682" t="s">
        <v>648</v>
      </c>
      <c r="B2682" t="s">
        <v>694</v>
      </c>
      <c r="C2682" t="s">
        <v>55</v>
      </c>
      <c r="D2682" t="s">
        <v>661</v>
      </c>
      <c r="E2682" s="2">
        <v>45351</v>
      </c>
      <c r="F2682">
        <v>10</v>
      </c>
    </row>
    <row r="2683" spans="1:6" x14ac:dyDescent="0.35">
      <c r="A2683" t="s">
        <v>648</v>
      </c>
      <c r="B2683" t="s">
        <v>694</v>
      </c>
      <c r="C2683" t="s">
        <v>55</v>
      </c>
      <c r="D2683" t="s">
        <v>661</v>
      </c>
      <c r="E2683" s="2">
        <v>45382</v>
      </c>
      <c r="F2683">
        <v>10</v>
      </c>
    </row>
    <row r="2684" spans="1:6" x14ac:dyDescent="0.35">
      <c r="A2684" t="s">
        <v>648</v>
      </c>
      <c r="B2684" t="s">
        <v>656</v>
      </c>
      <c r="C2684" t="s">
        <v>55</v>
      </c>
      <c r="D2684" t="s">
        <v>564</v>
      </c>
      <c r="E2684" s="2">
        <v>45046</v>
      </c>
      <c r="F2684">
        <v>7349</v>
      </c>
    </row>
    <row r="2685" spans="1:6" x14ac:dyDescent="0.35">
      <c r="A2685" t="s">
        <v>648</v>
      </c>
      <c r="B2685" t="s">
        <v>656</v>
      </c>
      <c r="C2685" t="s">
        <v>55</v>
      </c>
      <c r="D2685" t="s">
        <v>564</v>
      </c>
      <c r="E2685" s="2">
        <v>45077</v>
      </c>
      <c r="F2685">
        <v>6250</v>
      </c>
    </row>
    <row r="2686" spans="1:6" x14ac:dyDescent="0.35">
      <c r="A2686" t="s">
        <v>648</v>
      </c>
      <c r="B2686" t="s">
        <v>656</v>
      </c>
      <c r="C2686" t="s">
        <v>55</v>
      </c>
      <c r="D2686" t="s">
        <v>564</v>
      </c>
      <c r="E2686" s="2">
        <v>45107</v>
      </c>
      <c r="F2686">
        <v>7433</v>
      </c>
    </row>
    <row r="2687" spans="1:6" x14ac:dyDescent="0.35">
      <c r="A2687" t="s">
        <v>648</v>
      </c>
      <c r="B2687" t="s">
        <v>656</v>
      </c>
      <c r="C2687" t="s">
        <v>55</v>
      </c>
      <c r="D2687" t="s">
        <v>564</v>
      </c>
      <c r="E2687" s="2">
        <v>45138</v>
      </c>
      <c r="F2687">
        <v>7046</v>
      </c>
    </row>
    <row r="2688" spans="1:6" x14ac:dyDescent="0.35">
      <c r="A2688" t="s">
        <v>648</v>
      </c>
      <c r="B2688" t="s">
        <v>656</v>
      </c>
      <c r="C2688" t="s">
        <v>55</v>
      </c>
      <c r="D2688" t="s">
        <v>564</v>
      </c>
      <c r="E2688" s="2">
        <v>45169</v>
      </c>
      <c r="F2688">
        <v>7551</v>
      </c>
    </row>
    <row r="2689" spans="1:6" x14ac:dyDescent="0.35">
      <c r="A2689" t="s">
        <v>648</v>
      </c>
      <c r="B2689" t="s">
        <v>656</v>
      </c>
      <c r="C2689" t="s">
        <v>55</v>
      </c>
      <c r="D2689" t="s">
        <v>564</v>
      </c>
      <c r="E2689" s="2">
        <v>45199</v>
      </c>
      <c r="F2689">
        <v>7632</v>
      </c>
    </row>
    <row r="2690" spans="1:6" x14ac:dyDescent="0.35">
      <c r="A2690" t="s">
        <v>648</v>
      </c>
      <c r="B2690" t="s">
        <v>656</v>
      </c>
      <c r="C2690" t="s">
        <v>55</v>
      </c>
      <c r="D2690" t="s">
        <v>564</v>
      </c>
      <c r="E2690" s="2">
        <v>45230</v>
      </c>
      <c r="F2690">
        <v>6998</v>
      </c>
    </row>
    <row r="2691" spans="1:6" x14ac:dyDescent="0.35">
      <c r="A2691" t="s">
        <v>648</v>
      </c>
      <c r="B2691" t="s">
        <v>656</v>
      </c>
      <c r="C2691" t="s">
        <v>55</v>
      </c>
      <c r="D2691" t="s">
        <v>564</v>
      </c>
      <c r="E2691" s="2">
        <v>45260</v>
      </c>
      <c r="F2691">
        <v>6864</v>
      </c>
    </row>
    <row r="2692" spans="1:6" x14ac:dyDescent="0.35">
      <c r="A2692" t="s">
        <v>648</v>
      </c>
      <c r="B2692" t="s">
        <v>656</v>
      </c>
      <c r="C2692" t="s">
        <v>55</v>
      </c>
      <c r="D2692" t="s">
        <v>564</v>
      </c>
      <c r="E2692" s="2">
        <v>45291</v>
      </c>
      <c r="F2692">
        <v>6774</v>
      </c>
    </row>
    <row r="2693" spans="1:6" x14ac:dyDescent="0.35">
      <c r="A2693" t="s">
        <v>648</v>
      </c>
      <c r="B2693" t="s">
        <v>656</v>
      </c>
      <c r="C2693" t="s">
        <v>55</v>
      </c>
      <c r="D2693" t="s">
        <v>564</v>
      </c>
      <c r="E2693" s="2">
        <v>45322</v>
      </c>
      <c r="F2693">
        <v>6525</v>
      </c>
    </row>
    <row r="2694" spans="1:6" x14ac:dyDescent="0.35">
      <c r="A2694" t="s">
        <v>648</v>
      </c>
      <c r="B2694" t="s">
        <v>656</v>
      </c>
      <c r="C2694" t="s">
        <v>55</v>
      </c>
      <c r="D2694" t="s">
        <v>564</v>
      </c>
      <c r="E2694" s="2">
        <v>45351</v>
      </c>
      <c r="F2694">
        <v>6417</v>
      </c>
    </row>
    <row r="2695" spans="1:6" x14ac:dyDescent="0.35">
      <c r="A2695" t="s">
        <v>648</v>
      </c>
      <c r="B2695" t="s">
        <v>656</v>
      </c>
      <c r="C2695" t="s">
        <v>55</v>
      </c>
      <c r="D2695" t="s">
        <v>564</v>
      </c>
      <c r="E2695" s="2">
        <v>45382</v>
      </c>
      <c r="F2695">
        <v>6317</v>
      </c>
    </row>
    <row r="2696" spans="1:6" x14ac:dyDescent="0.35">
      <c r="A2696" t="s">
        <v>648</v>
      </c>
      <c r="B2696" t="s">
        <v>656</v>
      </c>
      <c r="C2696" t="s">
        <v>55</v>
      </c>
      <c r="D2696" t="s">
        <v>655</v>
      </c>
      <c r="E2696" s="2">
        <v>45046</v>
      </c>
      <c r="F2696">
        <v>2</v>
      </c>
    </row>
    <row r="2697" spans="1:6" x14ac:dyDescent="0.35">
      <c r="A2697" t="s">
        <v>648</v>
      </c>
      <c r="B2697" t="s">
        <v>656</v>
      </c>
      <c r="C2697" t="s">
        <v>55</v>
      </c>
      <c r="D2697" t="s">
        <v>655</v>
      </c>
      <c r="E2697" s="2">
        <v>45077</v>
      </c>
      <c r="F2697">
        <v>1</v>
      </c>
    </row>
    <row r="2698" spans="1:6" x14ac:dyDescent="0.35">
      <c r="A2698" t="s">
        <v>648</v>
      </c>
      <c r="B2698" t="s">
        <v>656</v>
      </c>
      <c r="C2698" t="s">
        <v>55</v>
      </c>
      <c r="D2698" t="s">
        <v>655</v>
      </c>
      <c r="E2698" s="2">
        <v>45107</v>
      </c>
      <c r="F2698">
        <v>3</v>
      </c>
    </row>
    <row r="2699" spans="1:6" x14ac:dyDescent="0.35">
      <c r="A2699" t="s">
        <v>648</v>
      </c>
      <c r="B2699" t="s">
        <v>656</v>
      </c>
      <c r="C2699" t="s">
        <v>55</v>
      </c>
      <c r="D2699" t="s">
        <v>655</v>
      </c>
      <c r="E2699" s="2">
        <v>45138</v>
      </c>
      <c r="F2699">
        <v>1</v>
      </c>
    </row>
    <row r="2700" spans="1:6" x14ac:dyDescent="0.35">
      <c r="A2700" t="s">
        <v>648</v>
      </c>
      <c r="B2700" t="s">
        <v>656</v>
      </c>
      <c r="C2700" t="s">
        <v>55</v>
      </c>
      <c r="D2700" t="s">
        <v>655</v>
      </c>
      <c r="E2700" s="2">
        <v>45169</v>
      </c>
      <c r="F2700">
        <v>1</v>
      </c>
    </row>
    <row r="2701" spans="1:6" x14ac:dyDescent="0.35">
      <c r="A2701" t="s">
        <v>648</v>
      </c>
      <c r="B2701" t="s">
        <v>656</v>
      </c>
      <c r="C2701" t="s">
        <v>55</v>
      </c>
      <c r="D2701" t="s">
        <v>655</v>
      </c>
      <c r="E2701" s="2">
        <v>45199</v>
      </c>
      <c r="F2701">
        <v>114</v>
      </c>
    </row>
    <row r="2702" spans="1:6" x14ac:dyDescent="0.35">
      <c r="A2702" t="s">
        <v>648</v>
      </c>
      <c r="B2702" t="s">
        <v>656</v>
      </c>
      <c r="C2702" t="s">
        <v>55</v>
      </c>
      <c r="D2702" t="s">
        <v>655</v>
      </c>
      <c r="E2702" s="2">
        <v>45230</v>
      </c>
      <c r="F2702">
        <v>466</v>
      </c>
    </row>
    <row r="2703" spans="1:6" x14ac:dyDescent="0.35">
      <c r="A2703" t="s">
        <v>648</v>
      </c>
      <c r="B2703" t="s">
        <v>656</v>
      </c>
      <c r="C2703" t="s">
        <v>55</v>
      </c>
      <c r="D2703" t="s">
        <v>655</v>
      </c>
      <c r="E2703" s="2">
        <v>45260</v>
      </c>
      <c r="F2703">
        <v>549</v>
      </c>
    </row>
    <row r="2704" spans="1:6" x14ac:dyDescent="0.35">
      <c r="A2704" t="s">
        <v>648</v>
      </c>
      <c r="B2704" t="s">
        <v>656</v>
      </c>
      <c r="C2704" t="s">
        <v>55</v>
      </c>
      <c r="D2704" t="s">
        <v>655</v>
      </c>
      <c r="E2704" s="2">
        <v>45291</v>
      </c>
      <c r="F2704">
        <v>681</v>
      </c>
    </row>
    <row r="2705" spans="1:6" x14ac:dyDescent="0.35">
      <c r="A2705" t="s">
        <v>648</v>
      </c>
      <c r="B2705" t="s">
        <v>656</v>
      </c>
      <c r="C2705" t="s">
        <v>55</v>
      </c>
      <c r="D2705" t="s">
        <v>655</v>
      </c>
      <c r="E2705" s="2">
        <v>45322</v>
      </c>
      <c r="F2705">
        <v>903</v>
      </c>
    </row>
    <row r="2706" spans="1:6" x14ac:dyDescent="0.35">
      <c r="A2706" t="s">
        <v>648</v>
      </c>
      <c r="B2706" t="s">
        <v>656</v>
      </c>
      <c r="C2706" t="s">
        <v>55</v>
      </c>
      <c r="D2706" t="s">
        <v>655</v>
      </c>
      <c r="E2706" s="2">
        <v>45351</v>
      </c>
      <c r="F2706">
        <v>962</v>
      </c>
    </row>
    <row r="2707" spans="1:6" x14ac:dyDescent="0.35">
      <c r="A2707" t="s">
        <v>648</v>
      </c>
      <c r="B2707" t="s">
        <v>656</v>
      </c>
      <c r="C2707" t="s">
        <v>55</v>
      </c>
      <c r="D2707" t="s">
        <v>655</v>
      </c>
      <c r="E2707" s="2">
        <v>45382</v>
      </c>
      <c r="F2707">
        <v>1099</v>
      </c>
    </row>
    <row r="2708" spans="1:6" x14ac:dyDescent="0.35">
      <c r="A2708" t="s">
        <v>648</v>
      </c>
      <c r="B2708" t="s">
        <v>656</v>
      </c>
      <c r="C2708" t="s">
        <v>55</v>
      </c>
      <c r="D2708" t="s">
        <v>657</v>
      </c>
      <c r="E2708" s="2">
        <v>45046</v>
      </c>
      <c r="F2708">
        <v>0</v>
      </c>
    </row>
    <row r="2709" spans="1:6" x14ac:dyDescent="0.35">
      <c r="A2709" t="s">
        <v>648</v>
      </c>
      <c r="B2709" t="s">
        <v>656</v>
      </c>
      <c r="C2709" t="s">
        <v>55</v>
      </c>
      <c r="D2709" t="s">
        <v>657</v>
      </c>
      <c r="E2709" s="2">
        <v>45077</v>
      </c>
      <c r="F2709">
        <v>0</v>
      </c>
    </row>
    <row r="2710" spans="1:6" x14ac:dyDescent="0.35">
      <c r="A2710" t="s">
        <v>648</v>
      </c>
      <c r="B2710" t="s">
        <v>656</v>
      </c>
      <c r="C2710" t="s">
        <v>55</v>
      </c>
      <c r="D2710" t="s">
        <v>657</v>
      </c>
      <c r="E2710" s="2">
        <v>45107</v>
      </c>
      <c r="F2710">
        <v>0</v>
      </c>
    </row>
    <row r="2711" spans="1:6" x14ac:dyDescent="0.35">
      <c r="A2711" t="s">
        <v>648</v>
      </c>
      <c r="B2711" t="s">
        <v>656</v>
      </c>
      <c r="C2711" t="s">
        <v>55</v>
      </c>
      <c r="D2711" t="s">
        <v>657</v>
      </c>
      <c r="E2711" s="2">
        <v>45138</v>
      </c>
      <c r="F2711">
        <v>0</v>
      </c>
    </row>
    <row r="2712" spans="1:6" x14ac:dyDescent="0.35">
      <c r="A2712" t="s">
        <v>648</v>
      </c>
      <c r="B2712" t="s">
        <v>656</v>
      </c>
      <c r="C2712" t="s">
        <v>55</v>
      </c>
      <c r="D2712" t="s">
        <v>657</v>
      </c>
      <c r="E2712" s="2">
        <v>45169</v>
      </c>
      <c r="F2712">
        <v>0</v>
      </c>
    </row>
    <row r="2713" spans="1:6" x14ac:dyDescent="0.35">
      <c r="A2713" t="s">
        <v>648</v>
      </c>
      <c r="B2713" t="s">
        <v>656</v>
      </c>
      <c r="C2713" t="s">
        <v>55</v>
      </c>
      <c r="D2713" t="s">
        <v>657</v>
      </c>
      <c r="E2713" s="2">
        <v>45199</v>
      </c>
      <c r="F2713">
        <v>1</v>
      </c>
    </row>
    <row r="2714" spans="1:6" x14ac:dyDescent="0.35">
      <c r="A2714" t="s">
        <v>648</v>
      </c>
      <c r="B2714" t="s">
        <v>656</v>
      </c>
      <c r="C2714" t="s">
        <v>55</v>
      </c>
      <c r="D2714" t="s">
        <v>657</v>
      </c>
      <c r="E2714" s="2">
        <v>45230</v>
      </c>
      <c r="F2714">
        <v>5</v>
      </c>
    </row>
    <row r="2715" spans="1:6" x14ac:dyDescent="0.35">
      <c r="A2715" t="s">
        <v>648</v>
      </c>
      <c r="B2715" t="s">
        <v>656</v>
      </c>
      <c r="C2715" t="s">
        <v>55</v>
      </c>
      <c r="D2715" t="s">
        <v>657</v>
      </c>
      <c r="E2715" s="2">
        <v>45260</v>
      </c>
      <c r="F2715">
        <v>3</v>
      </c>
    </row>
    <row r="2716" spans="1:6" x14ac:dyDescent="0.35">
      <c r="A2716" t="s">
        <v>648</v>
      </c>
      <c r="B2716" t="s">
        <v>656</v>
      </c>
      <c r="C2716" t="s">
        <v>55</v>
      </c>
      <c r="D2716" t="s">
        <v>657</v>
      </c>
      <c r="E2716" s="2">
        <v>45291</v>
      </c>
      <c r="F2716">
        <v>8</v>
      </c>
    </row>
    <row r="2717" spans="1:6" x14ac:dyDescent="0.35">
      <c r="A2717" t="s">
        <v>648</v>
      </c>
      <c r="B2717" t="s">
        <v>656</v>
      </c>
      <c r="C2717" t="s">
        <v>55</v>
      </c>
      <c r="D2717" t="s">
        <v>657</v>
      </c>
      <c r="E2717" s="2">
        <v>45322</v>
      </c>
      <c r="F2717">
        <v>10</v>
      </c>
    </row>
    <row r="2718" spans="1:6" x14ac:dyDescent="0.35">
      <c r="A2718" t="s">
        <v>648</v>
      </c>
      <c r="B2718" t="s">
        <v>656</v>
      </c>
      <c r="C2718" t="s">
        <v>55</v>
      </c>
      <c r="D2718" t="s">
        <v>657</v>
      </c>
      <c r="E2718" s="2">
        <v>45351</v>
      </c>
      <c r="F2718">
        <v>11</v>
      </c>
    </row>
    <row r="2719" spans="1:6" x14ac:dyDescent="0.35">
      <c r="A2719" t="s">
        <v>648</v>
      </c>
      <c r="B2719" t="s">
        <v>656</v>
      </c>
      <c r="C2719" t="s">
        <v>55</v>
      </c>
      <c r="D2719" t="s">
        <v>657</v>
      </c>
      <c r="E2719" s="2">
        <v>45382</v>
      </c>
      <c r="F2719">
        <v>9</v>
      </c>
    </row>
    <row r="2720" spans="1:6" x14ac:dyDescent="0.35">
      <c r="A2720" t="s">
        <v>648</v>
      </c>
      <c r="B2720" t="s">
        <v>656</v>
      </c>
      <c r="C2720" t="s">
        <v>55</v>
      </c>
      <c r="D2720" t="s">
        <v>658</v>
      </c>
      <c r="E2720" s="2">
        <v>45046</v>
      </c>
      <c r="F2720">
        <v>0</v>
      </c>
    </row>
    <row r="2721" spans="1:6" x14ac:dyDescent="0.35">
      <c r="A2721" t="s">
        <v>648</v>
      </c>
      <c r="B2721" t="s">
        <v>656</v>
      </c>
      <c r="C2721" t="s">
        <v>55</v>
      </c>
      <c r="D2721" t="s">
        <v>658</v>
      </c>
      <c r="E2721" s="2">
        <v>45077</v>
      </c>
      <c r="F2721">
        <v>0</v>
      </c>
    </row>
    <row r="2722" spans="1:6" x14ac:dyDescent="0.35">
      <c r="A2722" t="s">
        <v>648</v>
      </c>
      <c r="B2722" t="s">
        <v>656</v>
      </c>
      <c r="C2722" t="s">
        <v>55</v>
      </c>
      <c r="D2722" t="s">
        <v>658</v>
      </c>
      <c r="E2722" s="2">
        <v>45107</v>
      </c>
      <c r="F2722">
        <v>0</v>
      </c>
    </row>
    <row r="2723" spans="1:6" x14ac:dyDescent="0.35">
      <c r="A2723" t="s">
        <v>648</v>
      </c>
      <c r="B2723" t="s">
        <v>656</v>
      </c>
      <c r="C2723" t="s">
        <v>55</v>
      </c>
      <c r="D2723" t="s">
        <v>658</v>
      </c>
      <c r="E2723" s="2">
        <v>45138</v>
      </c>
      <c r="F2723">
        <v>0</v>
      </c>
    </row>
    <row r="2724" spans="1:6" x14ac:dyDescent="0.35">
      <c r="A2724" t="s">
        <v>648</v>
      </c>
      <c r="B2724" t="s">
        <v>656</v>
      </c>
      <c r="C2724" t="s">
        <v>55</v>
      </c>
      <c r="D2724" t="s">
        <v>658</v>
      </c>
      <c r="E2724" s="2">
        <v>45169</v>
      </c>
      <c r="F2724">
        <v>0</v>
      </c>
    </row>
    <row r="2725" spans="1:6" x14ac:dyDescent="0.35">
      <c r="A2725" t="s">
        <v>648</v>
      </c>
      <c r="B2725" t="s">
        <v>656</v>
      </c>
      <c r="C2725" t="s">
        <v>55</v>
      </c>
      <c r="D2725" t="s">
        <v>658</v>
      </c>
      <c r="E2725" s="2">
        <v>45199</v>
      </c>
      <c r="F2725">
        <v>35</v>
      </c>
    </row>
    <row r="2726" spans="1:6" x14ac:dyDescent="0.35">
      <c r="A2726" t="s">
        <v>648</v>
      </c>
      <c r="B2726" t="s">
        <v>656</v>
      </c>
      <c r="C2726" t="s">
        <v>55</v>
      </c>
      <c r="D2726" t="s">
        <v>658</v>
      </c>
      <c r="E2726" s="2">
        <v>45230</v>
      </c>
      <c r="F2726">
        <v>162</v>
      </c>
    </row>
    <row r="2727" spans="1:6" x14ac:dyDescent="0.35">
      <c r="A2727" t="s">
        <v>648</v>
      </c>
      <c r="B2727" t="s">
        <v>656</v>
      </c>
      <c r="C2727" t="s">
        <v>55</v>
      </c>
      <c r="D2727" t="s">
        <v>658</v>
      </c>
      <c r="E2727" s="2">
        <v>45260</v>
      </c>
      <c r="F2727">
        <v>227</v>
      </c>
    </row>
    <row r="2728" spans="1:6" x14ac:dyDescent="0.35">
      <c r="A2728" t="s">
        <v>648</v>
      </c>
      <c r="B2728" t="s">
        <v>656</v>
      </c>
      <c r="C2728" t="s">
        <v>55</v>
      </c>
      <c r="D2728" t="s">
        <v>658</v>
      </c>
      <c r="E2728" s="2">
        <v>45291</v>
      </c>
      <c r="F2728">
        <v>223</v>
      </c>
    </row>
    <row r="2729" spans="1:6" x14ac:dyDescent="0.35">
      <c r="A2729" t="s">
        <v>648</v>
      </c>
      <c r="B2729" t="s">
        <v>656</v>
      </c>
      <c r="C2729" t="s">
        <v>55</v>
      </c>
      <c r="D2729" t="s">
        <v>658</v>
      </c>
      <c r="E2729" s="2">
        <v>45322</v>
      </c>
      <c r="F2729">
        <v>235</v>
      </c>
    </row>
    <row r="2730" spans="1:6" x14ac:dyDescent="0.35">
      <c r="A2730" t="s">
        <v>648</v>
      </c>
      <c r="B2730" t="s">
        <v>656</v>
      </c>
      <c r="C2730" t="s">
        <v>55</v>
      </c>
      <c r="D2730" t="s">
        <v>658</v>
      </c>
      <c r="E2730" s="2">
        <v>45351</v>
      </c>
      <c r="F2730">
        <v>233</v>
      </c>
    </row>
    <row r="2731" spans="1:6" x14ac:dyDescent="0.35">
      <c r="A2731" t="s">
        <v>648</v>
      </c>
      <c r="B2731" t="s">
        <v>656</v>
      </c>
      <c r="C2731" t="s">
        <v>55</v>
      </c>
      <c r="D2731" t="s">
        <v>658</v>
      </c>
      <c r="E2731" s="2">
        <v>45382</v>
      </c>
      <c r="F2731">
        <v>227</v>
      </c>
    </row>
    <row r="2732" spans="1:6" x14ac:dyDescent="0.35">
      <c r="A2732" t="s">
        <v>648</v>
      </c>
      <c r="B2732" t="s">
        <v>656</v>
      </c>
      <c r="C2732" t="s">
        <v>55</v>
      </c>
      <c r="D2732" t="s">
        <v>563</v>
      </c>
      <c r="E2732" s="2">
        <v>45046</v>
      </c>
      <c r="F2732">
        <v>0</v>
      </c>
    </row>
    <row r="2733" spans="1:6" x14ac:dyDescent="0.35">
      <c r="A2733" t="s">
        <v>648</v>
      </c>
      <c r="B2733" t="s">
        <v>656</v>
      </c>
      <c r="C2733" t="s">
        <v>55</v>
      </c>
      <c r="D2733" t="s">
        <v>563</v>
      </c>
      <c r="E2733" s="2">
        <v>45077</v>
      </c>
      <c r="F2733">
        <v>0</v>
      </c>
    </row>
    <row r="2734" spans="1:6" x14ac:dyDescent="0.35">
      <c r="A2734" t="s">
        <v>648</v>
      </c>
      <c r="B2734" t="s">
        <v>656</v>
      </c>
      <c r="C2734" t="s">
        <v>55</v>
      </c>
      <c r="D2734" t="s">
        <v>563</v>
      </c>
      <c r="E2734" s="2">
        <v>45107</v>
      </c>
      <c r="F2734">
        <v>0</v>
      </c>
    </row>
    <row r="2735" spans="1:6" x14ac:dyDescent="0.35">
      <c r="A2735" t="s">
        <v>648</v>
      </c>
      <c r="B2735" t="s">
        <v>656</v>
      </c>
      <c r="C2735" t="s">
        <v>55</v>
      </c>
      <c r="D2735" t="s">
        <v>563</v>
      </c>
      <c r="E2735" s="2">
        <v>45138</v>
      </c>
      <c r="F2735">
        <v>0</v>
      </c>
    </row>
    <row r="2736" spans="1:6" x14ac:dyDescent="0.35">
      <c r="A2736" t="s">
        <v>648</v>
      </c>
      <c r="B2736" t="s">
        <v>656</v>
      </c>
      <c r="C2736" t="s">
        <v>55</v>
      </c>
      <c r="D2736" t="s">
        <v>563</v>
      </c>
      <c r="E2736" s="2">
        <v>45169</v>
      </c>
      <c r="F2736">
        <v>0</v>
      </c>
    </row>
    <row r="2737" spans="1:6" x14ac:dyDescent="0.35">
      <c r="A2737" t="s">
        <v>648</v>
      </c>
      <c r="B2737" t="s">
        <v>656</v>
      </c>
      <c r="C2737" t="s">
        <v>55</v>
      </c>
      <c r="D2737" t="s">
        <v>563</v>
      </c>
      <c r="E2737" s="2">
        <v>45199</v>
      </c>
      <c r="F2737">
        <v>1472</v>
      </c>
    </row>
    <row r="2738" spans="1:6" x14ac:dyDescent="0.35">
      <c r="A2738" t="s">
        <v>648</v>
      </c>
      <c r="B2738" t="s">
        <v>656</v>
      </c>
      <c r="C2738" t="s">
        <v>55</v>
      </c>
      <c r="D2738" t="s">
        <v>563</v>
      </c>
      <c r="E2738" s="2">
        <v>45230</v>
      </c>
      <c r="F2738">
        <v>4559</v>
      </c>
    </row>
    <row r="2739" spans="1:6" x14ac:dyDescent="0.35">
      <c r="A2739" t="s">
        <v>648</v>
      </c>
      <c r="B2739" t="s">
        <v>656</v>
      </c>
      <c r="C2739" t="s">
        <v>55</v>
      </c>
      <c r="D2739" t="s">
        <v>563</v>
      </c>
      <c r="E2739" s="2">
        <v>45260</v>
      </c>
      <c r="F2739">
        <v>4977</v>
      </c>
    </row>
    <row r="2740" spans="1:6" x14ac:dyDescent="0.35">
      <c r="A2740" t="s">
        <v>648</v>
      </c>
      <c r="B2740" t="s">
        <v>656</v>
      </c>
      <c r="C2740" t="s">
        <v>55</v>
      </c>
      <c r="D2740" t="s">
        <v>563</v>
      </c>
      <c r="E2740" s="2">
        <v>45291</v>
      </c>
      <c r="F2740">
        <v>5447</v>
      </c>
    </row>
    <row r="2741" spans="1:6" x14ac:dyDescent="0.35">
      <c r="A2741" t="s">
        <v>648</v>
      </c>
      <c r="B2741" t="s">
        <v>656</v>
      </c>
      <c r="C2741" t="s">
        <v>55</v>
      </c>
      <c r="D2741" t="s">
        <v>563</v>
      </c>
      <c r="E2741" s="2">
        <v>45322</v>
      </c>
      <c r="F2741">
        <v>5571</v>
      </c>
    </row>
    <row r="2742" spans="1:6" x14ac:dyDescent="0.35">
      <c r="A2742" t="s">
        <v>648</v>
      </c>
      <c r="B2742" t="s">
        <v>656</v>
      </c>
      <c r="C2742" t="s">
        <v>55</v>
      </c>
      <c r="D2742" t="s">
        <v>563</v>
      </c>
      <c r="E2742" s="2">
        <v>45351</v>
      </c>
      <c r="F2742">
        <v>5532</v>
      </c>
    </row>
    <row r="2743" spans="1:6" x14ac:dyDescent="0.35">
      <c r="A2743" t="s">
        <v>648</v>
      </c>
      <c r="B2743" t="s">
        <v>656</v>
      </c>
      <c r="C2743" t="s">
        <v>55</v>
      </c>
      <c r="D2743" t="s">
        <v>563</v>
      </c>
      <c r="E2743" s="2">
        <v>45382</v>
      </c>
      <c r="F2743">
        <v>5596</v>
      </c>
    </row>
    <row r="2744" spans="1:6" x14ac:dyDescent="0.35">
      <c r="A2744" t="s">
        <v>648</v>
      </c>
      <c r="B2744" t="s">
        <v>656</v>
      </c>
      <c r="C2744" t="s">
        <v>55</v>
      </c>
      <c r="D2744" t="s">
        <v>661</v>
      </c>
      <c r="E2744" s="2">
        <v>45046</v>
      </c>
      <c r="F2744">
        <v>23</v>
      </c>
    </row>
    <row r="2745" spans="1:6" x14ac:dyDescent="0.35">
      <c r="A2745" t="s">
        <v>648</v>
      </c>
      <c r="B2745" t="s">
        <v>656</v>
      </c>
      <c r="C2745" t="s">
        <v>55</v>
      </c>
      <c r="D2745" t="s">
        <v>661</v>
      </c>
      <c r="E2745" s="2">
        <v>45077</v>
      </c>
      <c r="F2745">
        <v>22</v>
      </c>
    </row>
    <row r="2746" spans="1:6" x14ac:dyDescent="0.35">
      <c r="A2746" t="s">
        <v>648</v>
      </c>
      <c r="B2746" t="s">
        <v>656</v>
      </c>
      <c r="C2746" t="s">
        <v>55</v>
      </c>
      <c r="D2746" t="s">
        <v>661</v>
      </c>
      <c r="E2746" s="2">
        <v>45107</v>
      </c>
      <c r="F2746">
        <v>23</v>
      </c>
    </row>
    <row r="2747" spans="1:6" x14ac:dyDescent="0.35">
      <c r="A2747" t="s">
        <v>648</v>
      </c>
      <c r="B2747" t="s">
        <v>656</v>
      </c>
      <c r="C2747" t="s">
        <v>55</v>
      </c>
      <c r="D2747" t="s">
        <v>661</v>
      </c>
      <c r="E2747" s="2">
        <v>45138</v>
      </c>
      <c r="F2747">
        <v>20</v>
      </c>
    </row>
    <row r="2748" spans="1:6" x14ac:dyDescent="0.35">
      <c r="A2748" t="s">
        <v>648</v>
      </c>
      <c r="B2748" t="s">
        <v>656</v>
      </c>
      <c r="C2748" t="s">
        <v>55</v>
      </c>
      <c r="D2748" t="s">
        <v>661</v>
      </c>
      <c r="E2748" s="2">
        <v>45169</v>
      </c>
      <c r="F2748">
        <v>24</v>
      </c>
    </row>
    <row r="2749" spans="1:6" x14ac:dyDescent="0.35">
      <c r="A2749" t="s">
        <v>648</v>
      </c>
      <c r="B2749" t="s">
        <v>656</v>
      </c>
      <c r="C2749" t="s">
        <v>55</v>
      </c>
      <c r="D2749" t="s">
        <v>661</v>
      </c>
      <c r="E2749" s="2">
        <v>45199</v>
      </c>
      <c r="F2749">
        <v>21</v>
      </c>
    </row>
    <row r="2750" spans="1:6" x14ac:dyDescent="0.35">
      <c r="A2750" t="s">
        <v>648</v>
      </c>
      <c r="B2750" t="s">
        <v>656</v>
      </c>
      <c r="C2750" t="s">
        <v>55</v>
      </c>
      <c r="D2750" t="s">
        <v>661</v>
      </c>
      <c r="E2750" s="2">
        <v>45230</v>
      </c>
      <c r="F2750">
        <v>20</v>
      </c>
    </row>
    <row r="2751" spans="1:6" x14ac:dyDescent="0.35">
      <c r="A2751" t="s">
        <v>648</v>
      </c>
      <c r="B2751" t="s">
        <v>656</v>
      </c>
      <c r="C2751" t="s">
        <v>55</v>
      </c>
      <c r="D2751" t="s">
        <v>661</v>
      </c>
      <c r="E2751" s="2">
        <v>45260</v>
      </c>
      <c r="F2751">
        <v>17</v>
      </c>
    </row>
    <row r="2752" spans="1:6" x14ac:dyDescent="0.35">
      <c r="A2752" t="s">
        <v>648</v>
      </c>
      <c r="B2752" t="s">
        <v>656</v>
      </c>
      <c r="C2752" t="s">
        <v>55</v>
      </c>
      <c r="D2752" t="s">
        <v>661</v>
      </c>
      <c r="E2752" s="2">
        <v>45291</v>
      </c>
      <c r="F2752">
        <v>12</v>
      </c>
    </row>
    <row r="2753" spans="1:6" x14ac:dyDescent="0.35">
      <c r="A2753" t="s">
        <v>648</v>
      </c>
      <c r="B2753" t="s">
        <v>656</v>
      </c>
      <c r="C2753" t="s">
        <v>55</v>
      </c>
      <c r="D2753" t="s">
        <v>661</v>
      </c>
      <c r="E2753" s="2">
        <v>45322</v>
      </c>
      <c r="F2753">
        <v>12</v>
      </c>
    </row>
    <row r="2754" spans="1:6" x14ac:dyDescent="0.35">
      <c r="A2754" t="s">
        <v>648</v>
      </c>
      <c r="B2754" t="s">
        <v>656</v>
      </c>
      <c r="C2754" t="s">
        <v>55</v>
      </c>
      <c r="D2754" t="s">
        <v>661</v>
      </c>
      <c r="E2754" s="2">
        <v>45351</v>
      </c>
      <c r="F2754">
        <v>11</v>
      </c>
    </row>
    <row r="2755" spans="1:6" x14ac:dyDescent="0.35">
      <c r="A2755" t="s">
        <v>648</v>
      </c>
      <c r="B2755" t="s">
        <v>656</v>
      </c>
      <c r="C2755" t="s">
        <v>55</v>
      </c>
      <c r="D2755" t="s">
        <v>661</v>
      </c>
      <c r="E2755" s="2">
        <v>45382</v>
      </c>
      <c r="F2755">
        <v>13</v>
      </c>
    </row>
    <row r="2756" spans="1:6" x14ac:dyDescent="0.35">
      <c r="A2756" t="s">
        <v>648</v>
      </c>
      <c r="B2756" t="s">
        <v>695</v>
      </c>
      <c r="C2756" t="s">
        <v>55</v>
      </c>
      <c r="D2756" t="s">
        <v>564</v>
      </c>
      <c r="E2756" s="2">
        <v>45046</v>
      </c>
      <c r="F2756">
        <v>15573</v>
      </c>
    </row>
    <row r="2757" spans="1:6" x14ac:dyDescent="0.35">
      <c r="A2757" t="s">
        <v>648</v>
      </c>
      <c r="B2757" t="s">
        <v>695</v>
      </c>
      <c r="C2757" t="s">
        <v>55</v>
      </c>
      <c r="D2757" t="s">
        <v>564</v>
      </c>
      <c r="E2757" s="2">
        <v>45077</v>
      </c>
      <c r="F2757">
        <v>15603</v>
      </c>
    </row>
    <row r="2758" spans="1:6" x14ac:dyDescent="0.35">
      <c r="A2758" t="s">
        <v>648</v>
      </c>
      <c r="B2758" t="s">
        <v>695</v>
      </c>
      <c r="C2758" t="s">
        <v>55</v>
      </c>
      <c r="D2758" t="s">
        <v>564</v>
      </c>
      <c r="E2758" s="2">
        <v>45107</v>
      </c>
      <c r="F2758">
        <v>15748</v>
      </c>
    </row>
    <row r="2759" spans="1:6" x14ac:dyDescent="0.35">
      <c r="A2759" t="s">
        <v>648</v>
      </c>
      <c r="B2759" t="s">
        <v>695</v>
      </c>
      <c r="C2759" t="s">
        <v>55</v>
      </c>
      <c r="D2759" t="s">
        <v>564</v>
      </c>
      <c r="E2759" s="2">
        <v>45138</v>
      </c>
      <c r="F2759">
        <v>15891</v>
      </c>
    </row>
    <row r="2760" spans="1:6" x14ac:dyDescent="0.35">
      <c r="A2760" t="s">
        <v>648</v>
      </c>
      <c r="B2760" t="s">
        <v>695</v>
      </c>
      <c r="C2760" t="s">
        <v>55</v>
      </c>
      <c r="D2760" t="s">
        <v>564</v>
      </c>
      <c r="E2760" s="2">
        <v>45169</v>
      </c>
      <c r="F2760">
        <v>15880</v>
      </c>
    </row>
    <row r="2761" spans="1:6" x14ac:dyDescent="0.35">
      <c r="A2761" t="s">
        <v>648</v>
      </c>
      <c r="B2761" t="s">
        <v>695</v>
      </c>
      <c r="C2761" t="s">
        <v>55</v>
      </c>
      <c r="D2761" t="s">
        <v>564</v>
      </c>
      <c r="E2761" s="2">
        <v>45199</v>
      </c>
      <c r="F2761">
        <v>15376</v>
      </c>
    </row>
    <row r="2762" spans="1:6" x14ac:dyDescent="0.35">
      <c r="A2762" t="s">
        <v>648</v>
      </c>
      <c r="B2762" t="s">
        <v>695</v>
      </c>
      <c r="C2762" t="s">
        <v>55</v>
      </c>
      <c r="D2762" t="s">
        <v>564</v>
      </c>
      <c r="E2762" s="2">
        <v>45230</v>
      </c>
      <c r="F2762">
        <v>14891</v>
      </c>
    </row>
    <row r="2763" spans="1:6" x14ac:dyDescent="0.35">
      <c r="A2763" t="s">
        <v>648</v>
      </c>
      <c r="B2763" t="s">
        <v>695</v>
      </c>
      <c r="C2763" t="s">
        <v>55</v>
      </c>
      <c r="D2763" t="s">
        <v>564</v>
      </c>
      <c r="E2763" s="2">
        <v>45260</v>
      </c>
      <c r="F2763">
        <v>14191</v>
      </c>
    </row>
    <row r="2764" spans="1:6" x14ac:dyDescent="0.35">
      <c r="A2764" t="s">
        <v>648</v>
      </c>
      <c r="B2764" t="s">
        <v>695</v>
      </c>
      <c r="C2764" t="s">
        <v>55</v>
      </c>
      <c r="D2764" t="s">
        <v>564</v>
      </c>
      <c r="E2764" s="2">
        <v>45291</v>
      </c>
      <c r="F2764">
        <v>14176</v>
      </c>
    </row>
    <row r="2765" spans="1:6" x14ac:dyDescent="0.35">
      <c r="A2765" t="s">
        <v>648</v>
      </c>
      <c r="B2765" t="s">
        <v>695</v>
      </c>
      <c r="C2765" t="s">
        <v>55</v>
      </c>
      <c r="D2765" t="s">
        <v>564</v>
      </c>
      <c r="E2765" s="2">
        <v>45322</v>
      </c>
      <c r="F2765">
        <v>14078</v>
      </c>
    </row>
    <row r="2766" spans="1:6" x14ac:dyDescent="0.35">
      <c r="A2766" t="s">
        <v>648</v>
      </c>
      <c r="B2766" t="s">
        <v>695</v>
      </c>
      <c r="C2766" t="s">
        <v>55</v>
      </c>
      <c r="D2766" t="s">
        <v>564</v>
      </c>
      <c r="E2766" s="2">
        <v>45351</v>
      </c>
      <c r="F2766">
        <v>13956</v>
      </c>
    </row>
    <row r="2767" spans="1:6" x14ac:dyDescent="0.35">
      <c r="A2767" t="s">
        <v>648</v>
      </c>
      <c r="B2767" t="s">
        <v>695</v>
      </c>
      <c r="C2767" t="s">
        <v>55</v>
      </c>
      <c r="D2767" t="s">
        <v>564</v>
      </c>
      <c r="E2767" s="2">
        <v>45382</v>
      </c>
      <c r="F2767">
        <v>13745</v>
      </c>
    </row>
    <row r="2768" spans="1:6" x14ac:dyDescent="0.35">
      <c r="A2768" t="s">
        <v>648</v>
      </c>
      <c r="B2768" t="s">
        <v>695</v>
      </c>
      <c r="C2768" t="s">
        <v>55</v>
      </c>
      <c r="D2768" t="s">
        <v>655</v>
      </c>
      <c r="E2768" s="2">
        <v>45046</v>
      </c>
      <c r="F2768">
        <v>1</v>
      </c>
    </row>
    <row r="2769" spans="1:6" x14ac:dyDescent="0.35">
      <c r="A2769" t="s">
        <v>648</v>
      </c>
      <c r="B2769" t="s">
        <v>695</v>
      </c>
      <c r="C2769" t="s">
        <v>55</v>
      </c>
      <c r="D2769" t="s">
        <v>655</v>
      </c>
      <c r="E2769" s="2">
        <v>45077</v>
      </c>
      <c r="F2769">
        <v>1</v>
      </c>
    </row>
    <row r="2770" spans="1:6" x14ac:dyDescent="0.35">
      <c r="A2770" t="s">
        <v>648</v>
      </c>
      <c r="B2770" t="s">
        <v>695</v>
      </c>
      <c r="C2770" t="s">
        <v>55</v>
      </c>
      <c r="D2770" t="s">
        <v>655</v>
      </c>
      <c r="E2770" s="2">
        <v>45107</v>
      </c>
      <c r="F2770">
        <v>1</v>
      </c>
    </row>
    <row r="2771" spans="1:6" x14ac:dyDescent="0.35">
      <c r="A2771" t="s">
        <v>648</v>
      </c>
      <c r="B2771" t="s">
        <v>695</v>
      </c>
      <c r="C2771" t="s">
        <v>55</v>
      </c>
      <c r="D2771" t="s">
        <v>655</v>
      </c>
      <c r="E2771" s="2">
        <v>45138</v>
      </c>
      <c r="F2771">
        <v>1</v>
      </c>
    </row>
    <row r="2772" spans="1:6" x14ac:dyDescent="0.35">
      <c r="A2772" t="s">
        <v>648</v>
      </c>
      <c r="B2772" t="s">
        <v>695</v>
      </c>
      <c r="C2772" t="s">
        <v>55</v>
      </c>
      <c r="D2772" t="s">
        <v>655</v>
      </c>
      <c r="E2772" s="2">
        <v>45169</v>
      </c>
      <c r="F2772">
        <v>24</v>
      </c>
    </row>
    <row r="2773" spans="1:6" x14ac:dyDescent="0.35">
      <c r="A2773" t="s">
        <v>648</v>
      </c>
      <c r="B2773" t="s">
        <v>695</v>
      </c>
      <c r="C2773" t="s">
        <v>55</v>
      </c>
      <c r="D2773" t="s">
        <v>655</v>
      </c>
      <c r="E2773" s="2">
        <v>45199</v>
      </c>
      <c r="F2773">
        <v>365</v>
      </c>
    </row>
    <row r="2774" spans="1:6" x14ac:dyDescent="0.35">
      <c r="A2774" t="s">
        <v>648</v>
      </c>
      <c r="B2774" t="s">
        <v>695</v>
      </c>
      <c r="C2774" t="s">
        <v>55</v>
      </c>
      <c r="D2774" t="s">
        <v>655</v>
      </c>
      <c r="E2774" s="2">
        <v>45230</v>
      </c>
      <c r="F2774">
        <v>949</v>
      </c>
    </row>
    <row r="2775" spans="1:6" x14ac:dyDescent="0.35">
      <c r="A2775" t="s">
        <v>648</v>
      </c>
      <c r="B2775" t="s">
        <v>695</v>
      </c>
      <c r="C2775" t="s">
        <v>55</v>
      </c>
      <c r="D2775" t="s">
        <v>655</v>
      </c>
      <c r="E2775" s="2">
        <v>45260</v>
      </c>
      <c r="F2775">
        <v>1009</v>
      </c>
    </row>
    <row r="2776" spans="1:6" x14ac:dyDescent="0.35">
      <c r="A2776" t="s">
        <v>648</v>
      </c>
      <c r="B2776" t="s">
        <v>695</v>
      </c>
      <c r="C2776" t="s">
        <v>55</v>
      </c>
      <c r="D2776" t="s">
        <v>655</v>
      </c>
      <c r="E2776" s="2">
        <v>45291</v>
      </c>
      <c r="F2776">
        <v>1045</v>
      </c>
    </row>
    <row r="2777" spans="1:6" x14ac:dyDescent="0.35">
      <c r="A2777" t="s">
        <v>648</v>
      </c>
      <c r="B2777" t="s">
        <v>695</v>
      </c>
      <c r="C2777" t="s">
        <v>55</v>
      </c>
      <c r="D2777" t="s">
        <v>655</v>
      </c>
      <c r="E2777" s="2">
        <v>45322</v>
      </c>
      <c r="F2777">
        <v>1081</v>
      </c>
    </row>
    <row r="2778" spans="1:6" x14ac:dyDescent="0.35">
      <c r="A2778" t="s">
        <v>648</v>
      </c>
      <c r="B2778" t="s">
        <v>695</v>
      </c>
      <c r="C2778" t="s">
        <v>55</v>
      </c>
      <c r="D2778" t="s">
        <v>655</v>
      </c>
      <c r="E2778" s="2">
        <v>45351</v>
      </c>
      <c r="F2778">
        <v>1156</v>
      </c>
    </row>
    <row r="2779" spans="1:6" x14ac:dyDescent="0.35">
      <c r="A2779" t="s">
        <v>648</v>
      </c>
      <c r="B2779" t="s">
        <v>695</v>
      </c>
      <c r="C2779" t="s">
        <v>55</v>
      </c>
      <c r="D2779" t="s">
        <v>655</v>
      </c>
      <c r="E2779" s="2">
        <v>45382</v>
      </c>
      <c r="F2779">
        <v>1311</v>
      </c>
    </row>
    <row r="2780" spans="1:6" x14ac:dyDescent="0.35">
      <c r="A2780" t="s">
        <v>648</v>
      </c>
      <c r="B2780" t="s">
        <v>695</v>
      </c>
      <c r="C2780" t="s">
        <v>55</v>
      </c>
      <c r="D2780" t="s">
        <v>657</v>
      </c>
      <c r="E2780" s="2">
        <v>45046</v>
      </c>
      <c r="F2780">
        <v>0</v>
      </c>
    </row>
    <row r="2781" spans="1:6" x14ac:dyDescent="0.35">
      <c r="A2781" t="s">
        <v>648</v>
      </c>
      <c r="B2781" t="s">
        <v>695</v>
      </c>
      <c r="C2781" t="s">
        <v>55</v>
      </c>
      <c r="D2781" t="s">
        <v>657</v>
      </c>
      <c r="E2781" s="2">
        <v>45077</v>
      </c>
      <c r="F2781">
        <v>0</v>
      </c>
    </row>
    <row r="2782" spans="1:6" x14ac:dyDescent="0.35">
      <c r="A2782" t="s">
        <v>648</v>
      </c>
      <c r="B2782" t="s">
        <v>695</v>
      </c>
      <c r="C2782" t="s">
        <v>55</v>
      </c>
      <c r="D2782" t="s">
        <v>657</v>
      </c>
      <c r="E2782" s="2">
        <v>45107</v>
      </c>
      <c r="F2782">
        <v>0</v>
      </c>
    </row>
    <row r="2783" spans="1:6" x14ac:dyDescent="0.35">
      <c r="A2783" t="s">
        <v>648</v>
      </c>
      <c r="B2783" t="s">
        <v>695</v>
      </c>
      <c r="C2783" t="s">
        <v>55</v>
      </c>
      <c r="D2783" t="s">
        <v>657</v>
      </c>
      <c r="E2783" s="2">
        <v>45138</v>
      </c>
      <c r="F2783">
        <v>0</v>
      </c>
    </row>
    <row r="2784" spans="1:6" x14ac:dyDescent="0.35">
      <c r="A2784" t="s">
        <v>648</v>
      </c>
      <c r="B2784" t="s">
        <v>695</v>
      </c>
      <c r="C2784" t="s">
        <v>55</v>
      </c>
      <c r="D2784" t="s">
        <v>657</v>
      </c>
      <c r="E2784" s="2">
        <v>45169</v>
      </c>
      <c r="F2784">
        <v>0</v>
      </c>
    </row>
    <row r="2785" spans="1:6" x14ac:dyDescent="0.35">
      <c r="A2785" t="s">
        <v>648</v>
      </c>
      <c r="B2785" t="s">
        <v>695</v>
      </c>
      <c r="C2785" t="s">
        <v>55</v>
      </c>
      <c r="D2785" t="s">
        <v>657</v>
      </c>
      <c r="E2785" s="2">
        <v>45199</v>
      </c>
      <c r="F2785">
        <v>2</v>
      </c>
    </row>
    <row r="2786" spans="1:6" x14ac:dyDescent="0.35">
      <c r="A2786" t="s">
        <v>648</v>
      </c>
      <c r="B2786" t="s">
        <v>695</v>
      </c>
      <c r="C2786" t="s">
        <v>55</v>
      </c>
      <c r="D2786" t="s">
        <v>657</v>
      </c>
      <c r="E2786" s="2">
        <v>45230</v>
      </c>
      <c r="F2786">
        <v>11</v>
      </c>
    </row>
    <row r="2787" spans="1:6" x14ac:dyDescent="0.35">
      <c r="A2787" t="s">
        <v>648</v>
      </c>
      <c r="B2787" t="s">
        <v>695</v>
      </c>
      <c r="C2787" t="s">
        <v>55</v>
      </c>
      <c r="D2787" t="s">
        <v>657</v>
      </c>
      <c r="E2787" s="2">
        <v>45260</v>
      </c>
      <c r="F2787">
        <v>8</v>
      </c>
    </row>
    <row r="2788" spans="1:6" x14ac:dyDescent="0.35">
      <c r="A2788" t="s">
        <v>648</v>
      </c>
      <c r="B2788" t="s">
        <v>695</v>
      </c>
      <c r="C2788" t="s">
        <v>55</v>
      </c>
      <c r="D2788" t="s">
        <v>657</v>
      </c>
      <c r="E2788" s="2">
        <v>45291</v>
      </c>
      <c r="F2788">
        <v>9</v>
      </c>
    </row>
    <row r="2789" spans="1:6" x14ac:dyDescent="0.35">
      <c r="A2789" t="s">
        <v>648</v>
      </c>
      <c r="B2789" t="s">
        <v>695</v>
      </c>
      <c r="C2789" t="s">
        <v>55</v>
      </c>
      <c r="D2789" t="s">
        <v>657</v>
      </c>
      <c r="E2789" s="2">
        <v>45322</v>
      </c>
      <c r="F2789">
        <v>8</v>
      </c>
    </row>
    <row r="2790" spans="1:6" x14ac:dyDescent="0.35">
      <c r="A2790" t="s">
        <v>648</v>
      </c>
      <c r="B2790" t="s">
        <v>695</v>
      </c>
      <c r="C2790" t="s">
        <v>55</v>
      </c>
      <c r="D2790" t="s">
        <v>657</v>
      </c>
      <c r="E2790" s="2">
        <v>45351</v>
      </c>
      <c r="F2790">
        <v>9</v>
      </c>
    </row>
    <row r="2791" spans="1:6" x14ac:dyDescent="0.35">
      <c r="A2791" t="s">
        <v>648</v>
      </c>
      <c r="B2791" t="s">
        <v>695</v>
      </c>
      <c r="C2791" t="s">
        <v>55</v>
      </c>
      <c r="D2791" t="s">
        <v>657</v>
      </c>
      <c r="E2791" s="2">
        <v>45382</v>
      </c>
      <c r="F2791">
        <v>8</v>
      </c>
    </row>
    <row r="2792" spans="1:6" x14ac:dyDescent="0.35">
      <c r="A2792" t="s">
        <v>648</v>
      </c>
      <c r="B2792" t="s">
        <v>695</v>
      </c>
      <c r="C2792" t="s">
        <v>55</v>
      </c>
      <c r="D2792" t="s">
        <v>658</v>
      </c>
      <c r="E2792" s="2">
        <v>45046</v>
      </c>
      <c r="F2792">
        <v>0</v>
      </c>
    </row>
    <row r="2793" spans="1:6" x14ac:dyDescent="0.35">
      <c r="A2793" t="s">
        <v>648</v>
      </c>
      <c r="B2793" t="s">
        <v>695</v>
      </c>
      <c r="C2793" t="s">
        <v>55</v>
      </c>
      <c r="D2793" t="s">
        <v>658</v>
      </c>
      <c r="E2793" s="2">
        <v>45077</v>
      </c>
      <c r="F2793">
        <v>0</v>
      </c>
    </row>
    <row r="2794" spans="1:6" x14ac:dyDescent="0.35">
      <c r="A2794" t="s">
        <v>648</v>
      </c>
      <c r="B2794" t="s">
        <v>695</v>
      </c>
      <c r="C2794" t="s">
        <v>55</v>
      </c>
      <c r="D2794" t="s">
        <v>658</v>
      </c>
      <c r="E2794" s="2">
        <v>45107</v>
      </c>
      <c r="F2794">
        <v>0</v>
      </c>
    </row>
    <row r="2795" spans="1:6" x14ac:dyDescent="0.35">
      <c r="A2795" t="s">
        <v>648</v>
      </c>
      <c r="B2795" t="s">
        <v>695</v>
      </c>
      <c r="C2795" t="s">
        <v>55</v>
      </c>
      <c r="D2795" t="s">
        <v>658</v>
      </c>
      <c r="E2795" s="2">
        <v>45138</v>
      </c>
      <c r="F2795">
        <v>0</v>
      </c>
    </row>
    <row r="2796" spans="1:6" x14ac:dyDescent="0.35">
      <c r="A2796" t="s">
        <v>648</v>
      </c>
      <c r="B2796" t="s">
        <v>695</v>
      </c>
      <c r="C2796" t="s">
        <v>55</v>
      </c>
      <c r="D2796" t="s">
        <v>658</v>
      </c>
      <c r="E2796" s="2">
        <v>45169</v>
      </c>
      <c r="F2796">
        <v>0</v>
      </c>
    </row>
    <row r="2797" spans="1:6" x14ac:dyDescent="0.35">
      <c r="A2797" t="s">
        <v>648</v>
      </c>
      <c r="B2797" t="s">
        <v>695</v>
      </c>
      <c r="C2797" t="s">
        <v>55</v>
      </c>
      <c r="D2797" t="s">
        <v>658</v>
      </c>
      <c r="E2797" s="2">
        <v>45199</v>
      </c>
      <c r="F2797">
        <v>330</v>
      </c>
    </row>
    <row r="2798" spans="1:6" x14ac:dyDescent="0.35">
      <c r="A2798" t="s">
        <v>648</v>
      </c>
      <c r="B2798" t="s">
        <v>695</v>
      </c>
      <c r="C2798" t="s">
        <v>55</v>
      </c>
      <c r="D2798" t="s">
        <v>658</v>
      </c>
      <c r="E2798" s="2">
        <v>45230</v>
      </c>
      <c r="F2798">
        <v>303</v>
      </c>
    </row>
    <row r="2799" spans="1:6" x14ac:dyDescent="0.35">
      <c r="A2799" t="s">
        <v>648</v>
      </c>
      <c r="B2799" t="s">
        <v>695</v>
      </c>
      <c r="C2799" t="s">
        <v>55</v>
      </c>
      <c r="D2799" t="s">
        <v>658</v>
      </c>
      <c r="E2799" s="2">
        <v>45260</v>
      </c>
      <c r="F2799">
        <v>291</v>
      </c>
    </row>
    <row r="2800" spans="1:6" x14ac:dyDescent="0.35">
      <c r="A2800" t="s">
        <v>648</v>
      </c>
      <c r="B2800" t="s">
        <v>695</v>
      </c>
      <c r="C2800" t="s">
        <v>55</v>
      </c>
      <c r="D2800" t="s">
        <v>658</v>
      </c>
      <c r="E2800" s="2">
        <v>45291</v>
      </c>
      <c r="F2800">
        <v>320</v>
      </c>
    </row>
    <row r="2801" spans="1:6" x14ac:dyDescent="0.35">
      <c r="A2801" t="s">
        <v>648</v>
      </c>
      <c r="B2801" t="s">
        <v>695</v>
      </c>
      <c r="C2801" t="s">
        <v>55</v>
      </c>
      <c r="D2801" t="s">
        <v>658</v>
      </c>
      <c r="E2801" s="2">
        <v>45322</v>
      </c>
      <c r="F2801">
        <v>385</v>
      </c>
    </row>
    <row r="2802" spans="1:6" x14ac:dyDescent="0.35">
      <c r="A2802" t="s">
        <v>648</v>
      </c>
      <c r="B2802" t="s">
        <v>695</v>
      </c>
      <c r="C2802" t="s">
        <v>55</v>
      </c>
      <c r="D2802" t="s">
        <v>658</v>
      </c>
      <c r="E2802" s="2">
        <v>45351</v>
      </c>
      <c r="F2802">
        <v>396</v>
      </c>
    </row>
    <row r="2803" spans="1:6" x14ac:dyDescent="0.35">
      <c r="A2803" t="s">
        <v>648</v>
      </c>
      <c r="B2803" t="s">
        <v>695</v>
      </c>
      <c r="C2803" t="s">
        <v>55</v>
      </c>
      <c r="D2803" t="s">
        <v>658</v>
      </c>
      <c r="E2803" s="2">
        <v>45382</v>
      </c>
      <c r="F2803">
        <v>439</v>
      </c>
    </row>
    <row r="2804" spans="1:6" x14ac:dyDescent="0.35">
      <c r="A2804" t="s">
        <v>648</v>
      </c>
      <c r="B2804" t="s">
        <v>695</v>
      </c>
      <c r="C2804" t="s">
        <v>55</v>
      </c>
      <c r="D2804" t="s">
        <v>563</v>
      </c>
      <c r="E2804" s="2">
        <v>45046</v>
      </c>
      <c r="F2804">
        <v>0</v>
      </c>
    </row>
    <row r="2805" spans="1:6" x14ac:dyDescent="0.35">
      <c r="A2805" t="s">
        <v>648</v>
      </c>
      <c r="B2805" t="s">
        <v>695</v>
      </c>
      <c r="C2805" t="s">
        <v>55</v>
      </c>
      <c r="D2805" t="s">
        <v>563</v>
      </c>
      <c r="E2805" s="2">
        <v>45077</v>
      </c>
      <c r="F2805">
        <v>0</v>
      </c>
    </row>
    <row r="2806" spans="1:6" x14ac:dyDescent="0.35">
      <c r="A2806" t="s">
        <v>648</v>
      </c>
      <c r="B2806" t="s">
        <v>695</v>
      </c>
      <c r="C2806" t="s">
        <v>55</v>
      </c>
      <c r="D2806" t="s">
        <v>563</v>
      </c>
      <c r="E2806" s="2">
        <v>45107</v>
      </c>
      <c r="F2806">
        <v>0</v>
      </c>
    </row>
    <row r="2807" spans="1:6" x14ac:dyDescent="0.35">
      <c r="A2807" t="s">
        <v>648</v>
      </c>
      <c r="B2807" t="s">
        <v>695</v>
      </c>
      <c r="C2807" t="s">
        <v>55</v>
      </c>
      <c r="D2807" t="s">
        <v>563</v>
      </c>
      <c r="E2807" s="2">
        <v>45138</v>
      </c>
      <c r="F2807">
        <v>0</v>
      </c>
    </row>
    <row r="2808" spans="1:6" x14ac:dyDescent="0.35">
      <c r="A2808" t="s">
        <v>648</v>
      </c>
      <c r="B2808" t="s">
        <v>695</v>
      </c>
      <c r="C2808" t="s">
        <v>55</v>
      </c>
      <c r="D2808" t="s">
        <v>563</v>
      </c>
      <c r="E2808" s="2">
        <v>45169</v>
      </c>
      <c r="F2808">
        <v>0</v>
      </c>
    </row>
    <row r="2809" spans="1:6" x14ac:dyDescent="0.35">
      <c r="A2809" t="s">
        <v>648</v>
      </c>
      <c r="B2809" t="s">
        <v>695</v>
      </c>
      <c r="C2809" t="s">
        <v>55</v>
      </c>
      <c r="D2809" t="s">
        <v>563</v>
      </c>
      <c r="E2809" s="2">
        <v>45199</v>
      </c>
      <c r="F2809">
        <v>4465</v>
      </c>
    </row>
    <row r="2810" spans="1:6" x14ac:dyDescent="0.35">
      <c r="A2810" t="s">
        <v>648</v>
      </c>
      <c r="B2810" t="s">
        <v>695</v>
      </c>
      <c r="C2810" t="s">
        <v>55</v>
      </c>
      <c r="D2810" t="s">
        <v>563</v>
      </c>
      <c r="E2810" s="2">
        <v>45230</v>
      </c>
      <c r="F2810">
        <v>11839</v>
      </c>
    </row>
    <row r="2811" spans="1:6" x14ac:dyDescent="0.35">
      <c r="A2811" t="s">
        <v>648</v>
      </c>
      <c r="B2811" t="s">
        <v>695</v>
      </c>
      <c r="C2811" t="s">
        <v>55</v>
      </c>
      <c r="D2811" t="s">
        <v>563</v>
      </c>
      <c r="E2811" s="2">
        <v>45260</v>
      </c>
      <c r="F2811">
        <v>11920</v>
      </c>
    </row>
    <row r="2812" spans="1:6" x14ac:dyDescent="0.35">
      <c r="A2812" t="s">
        <v>648</v>
      </c>
      <c r="B2812" t="s">
        <v>695</v>
      </c>
      <c r="C2812" t="s">
        <v>55</v>
      </c>
      <c r="D2812" t="s">
        <v>563</v>
      </c>
      <c r="E2812" s="2">
        <v>45291</v>
      </c>
      <c r="F2812">
        <v>12064</v>
      </c>
    </row>
    <row r="2813" spans="1:6" x14ac:dyDescent="0.35">
      <c r="A2813" t="s">
        <v>648</v>
      </c>
      <c r="B2813" t="s">
        <v>695</v>
      </c>
      <c r="C2813" t="s">
        <v>55</v>
      </c>
      <c r="D2813" t="s">
        <v>563</v>
      </c>
      <c r="E2813" s="2">
        <v>45322</v>
      </c>
      <c r="F2813">
        <v>12013</v>
      </c>
    </row>
    <row r="2814" spans="1:6" x14ac:dyDescent="0.35">
      <c r="A2814" t="s">
        <v>648</v>
      </c>
      <c r="B2814" t="s">
        <v>695</v>
      </c>
      <c r="C2814" t="s">
        <v>55</v>
      </c>
      <c r="D2814" t="s">
        <v>563</v>
      </c>
      <c r="E2814" s="2">
        <v>45351</v>
      </c>
      <c r="F2814">
        <v>12018</v>
      </c>
    </row>
    <row r="2815" spans="1:6" x14ac:dyDescent="0.35">
      <c r="A2815" t="s">
        <v>648</v>
      </c>
      <c r="B2815" t="s">
        <v>695</v>
      </c>
      <c r="C2815" t="s">
        <v>55</v>
      </c>
      <c r="D2815" t="s">
        <v>563</v>
      </c>
      <c r="E2815" s="2">
        <v>45382</v>
      </c>
      <c r="F2815">
        <v>11947</v>
      </c>
    </row>
    <row r="2816" spans="1:6" x14ac:dyDescent="0.35">
      <c r="A2816" t="s">
        <v>648</v>
      </c>
      <c r="B2816" t="s">
        <v>695</v>
      </c>
      <c r="C2816" t="s">
        <v>55</v>
      </c>
      <c r="D2816" t="s">
        <v>661</v>
      </c>
      <c r="E2816" s="2">
        <v>45046</v>
      </c>
      <c r="F2816">
        <v>24</v>
      </c>
    </row>
    <row r="2817" spans="1:6" x14ac:dyDescent="0.35">
      <c r="A2817" t="s">
        <v>648</v>
      </c>
      <c r="B2817" t="s">
        <v>695</v>
      </c>
      <c r="C2817" t="s">
        <v>55</v>
      </c>
      <c r="D2817" t="s">
        <v>661</v>
      </c>
      <c r="E2817" s="2">
        <v>45077</v>
      </c>
      <c r="F2817">
        <v>25</v>
      </c>
    </row>
    <row r="2818" spans="1:6" x14ac:dyDescent="0.35">
      <c r="A2818" t="s">
        <v>648</v>
      </c>
      <c r="B2818" t="s">
        <v>695</v>
      </c>
      <c r="C2818" t="s">
        <v>55</v>
      </c>
      <c r="D2818" t="s">
        <v>661</v>
      </c>
      <c r="E2818" s="2">
        <v>45107</v>
      </c>
      <c r="F2818">
        <v>27</v>
      </c>
    </row>
    <row r="2819" spans="1:6" x14ac:dyDescent="0.35">
      <c r="A2819" t="s">
        <v>648</v>
      </c>
      <c r="B2819" t="s">
        <v>695</v>
      </c>
      <c r="C2819" t="s">
        <v>55</v>
      </c>
      <c r="D2819" t="s">
        <v>661</v>
      </c>
      <c r="E2819" s="2">
        <v>45138</v>
      </c>
      <c r="F2819">
        <v>28</v>
      </c>
    </row>
    <row r="2820" spans="1:6" x14ac:dyDescent="0.35">
      <c r="A2820" t="s">
        <v>648</v>
      </c>
      <c r="B2820" t="s">
        <v>695</v>
      </c>
      <c r="C2820" t="s">
        <v>55</v>
      </c>
      <c r="D2820" t="s">
        <v>661</v>
      </c>
      <c r="E2820" s="2">
        <v>45169</v>
      </c>
      <c r="F2820">
        <v>29</v>
      </c>
    </row>
    <row r="2821" spans="1:6" x14ac:dyDescent="0.35">
      <c r="A2821" t="s">
        <v>648</v>
      </c>
      <c r="B2821" t="s">
        <v>695</v>
      </c>
      <c r="C2821" t="s">
        <v>55</v>
      </c>
      <c r="D2821" t="s">
        <v>661</v>
      </c>
      <c r="E2821" s="2">
        <v>45199</v>
      </c>
      <c r="F2821">
        <v>24</v>
      </c>
    </row>
    <row r="2822" spans="1:6" x14ac:dyDescent="0.35">
      <c r="A2822" t="s">
        <v>648</v>
      </c>
      <c r="B2822" t="s">
        <v>695</v>
      </c>
      <c r="C2822" t="s">
        <v>55</v>
      </c>
      <c r="D2822" t="s">
        <v>661</v>
      </c>
      <c r="E2822" s="2">
        <v>45230</v>
      </c>
      <c r="F2822">
        <v>13</v>
      </c>
    </row>
    <row r="2823" spans="1:6" x14ac:dyDescent="0.35">
      <c r="A2823" t="s">
        <v>648</v>
      </c>
      <c r="B2823" t="s">
        <v>695</v>
      </c>
      <c r="C2823" t="s">
        <v>55</v>
      </c>
      <c r="D2823" t="s">
        <v>661</v>
      </c>
      <c r="E2823" s="2">
        <v>45260</v>
      </c>
      <c r="F2823">
        <v>15</v>
      </c>
    </row>
    <row r="2824" spans="1:6" x14ac:dyDescent="0.35">
      <c r="A2824" t="s">
        <v>648</v>
      </c>
      <c r="B2824" t="s">
        <v>695</v>
      </c>
      <c r="C2824" t="s">
        <v>55</v>
      </c>
      <c r="D2824" t="s">
        <v>661</v>
      </c>
      <c r="E2824" s="2">
        <v>45291</v>
      </c>
      <c r="F2824">
        <v>15</v>
      </c>
    </row>
    <row r="2825" spans="1:6" x14ac:dyDescent="0.35">
      <c r="A2825" t="s">
        <v>648</v>
      </c>
      <c r="B2825" t="s">
        <v>695</v>
      </c>
      <c r="C2825" t="s">
        <v>55</v>
      </c>
      <c r="D2825" t="s">
        <v>661</v>
      </c>
      <c r="E2825" s="2">
        <v>45322</v>
      </c>
      <c r="F2825">
        <v>14</v>
      </c>
    </row>
    <row r="2826" spans="1:6" x14ac:dyDescent="0.35">
      <c r="A2826" t="s">
        <v>648</v>
      </c>
      <c r="B2826" t="s">
        <v>695</v>
      </c>
      <c r="C2826" t="s">
        <v>55</v>
      </c>
      <c r="D2826" t="s">
        <v>661</v>
      </c>
      <c r="E2826" s="2">
        <v>45351</v>
      </c>
      <c r="F2826">
        <v>13</v>
      </c>
    </row>
    <row r="2827" spans="1:6" x14ac:dyDescent="0.35">
      <c r="A2827" t="s">
        <v>648</v>
      </c>
      <c r="B2827" t="s">
        <v>695</v>
      </c>
      <c r="C2827" t="s">
        <v>55</v>
      </c>
      <c r="D2827" t="s">
        <v>661</v>
      </c>
      <c r="E2827" s="2">
        <v>45382</v>
      </c>
      <c r="F2827">
        <v>11</v>
      </c>
    </row>
    <row r="2828" spans="1:6" x14ac:dyDescent="0.35">
      <c r="A2828" t="s">
        <v>648</v>
      </c>
      <c r="B2828" t="s">
        <v>696</v>
      </c>
      <c r="C2828" t="s">
        <v>55</v>
      </c>
      <c r="D2828" t="s">
        <v>564</v>
      </c>
      <c r="E2828" s="2">
        <v>45046</v>
      </c>
      <c r="F2828">
        <v>5746</v>
      </c>
    </row>
    <row r="2829" spans="1:6" x14ac:dyDescent="0.35">
      <c r="A2829" t="s">
        <v>648</v>
      </c>
      <c r="B2829" t="s">
        <v>696</v>
      </c>
      <c r="C2829" t="s">
        <v>55</v>
      </c>
      <c r="D2829" t="s">
        <v>564</v>
      </c>
      <c r="E2829" s="2">
        <v>45077</v>
      </c>
      <c r="F2829">
        <v>4914</v>
      </c>
    </row>
    <row r="2830" spans="1:6" x14ac:dyDescent="0.35">
      <c r="A2830" t="s">
        <v>648</v>
      </c>
      <c r="B2830" t="s">
        <v>696</v>
      </c>
      <c r="C2830" t="s">
        <v>55</v>
      </c>
      <c r="D2830" t="s">
        <v>564</v>
      </c>
      <c r="E2830" s="2">
        <v>45107</v>
      </c>
      <c r="F2830">
        <v>5964</v>
      </c>
    </row>
    <row r="2831" spans="1:6" x14ac:dyDescent="0.35">
      <c r="A2831" t="s">
        <v>648</v>
      </c>
      <c r="B2831" t="s">
        <v>696</v>
      </c>
      <c r="C2831" t="s">
        <v>55</v>
      </c>
      <c r="D2831" t="s">
        <v>564</v>
      </c>
      <c r="E2831" s="2">
        <v>45138</v>
      </c>
      <c r="F2831">
        <v>5962</v>
      </c>
    </row>
    <row r="2832" spans="1:6" x14ac:dyDescent="0.35">
      <c r="A2832" t="s">
        <v>648</v>
      </c>
      <c r="B2832" t="s">
        <v>696</v>
      </c>
      <c r="C2832" t="s">
        <v>55</v>
      </c>
      <c r="D2832" t="s">
        <v>564</v>
      </c>
      <c r="E2832" s="2">
        <v>45169</v>
      </c>
      <c r="F2832">
        <v>5855</v>
      </c>
    </row>
    <row r="2833" spans="1:6" x14ac:dyDescent="0.35">
      <c r="A2833" t="s">
        <v>648</v>
      </c>
      <c r="B2833" t="s">
        <v>696</v>
      </c>
      <c r="C2833" t="s">
        <v>55</v>
      </c>
      <c r="D2833" t="s">
        <v>564</v>
      </c>
      <c r="E2833" s="2">
        <v>45199</v>
      </c>
      <c r="F2833">
        <v>5982</v>
      </c>
    </row>
    <row r="2834" spans="1:6" x14ac:dyDescent="0.35">
      <c r="A2834" t="s">
        <v>648</v>
      </c>
      <c r="B2834" t="s">
        <v>696</v>
      </c>
      <c r="C2834" t="s">
        <v>55</v>
      </c>
      <c r="D2834" t="s">
        <v>564</v>
      </c>
      <c r="E2834" s="2">
        <v>45230</v>
      </c>
      <c r="F2834">
        <v>5769</v>
      </c>
    </row>
    <row r="2835" spans="1:6" x14ac:dyDescent="0.35">
      <c r="A2835" t="s">
        <v>648</v>
      </c>
      <c r="B2835" t="s">
        <v>696</v>
      </c>
      <c r="C2835" t="s">
        <v>55</v>
      </c>
      <c r="D2835" t="s">
        <v>564</v>
      </c>
      <c r="E2835" s="2">
        <v>45260</v>
      </c>
      <c r="F2835">
        <v>5699</v>
      </c>
    </row>
    <row r="2836" spans="1:6" x14ac:dyDescent="0.35">
      <c r="A2836" t="s">
        <v>648</v>
      </c>
      <c r="B2836" t="s">
        <v>696</v>
      </c>
      <c r="C2836" t="s">
        <v>55</v>
      </c>
      <c r="D2836" t="s">
        <v>564</v>
      </c>
      <c r="E2836" s="2">
        <v>45291</v>
      </c>
      <c r="F2836">
        <v>5586</v>
      </c>
    </row>
    <row r="2837" spans="1:6" x14ac:dyDescent="0.35">
      <c r="A2837" t="s">
        <v>648</v>
      </c>
      <c r="B2837" t="s">
        <v>696</v>
      </c>
      <c r="C2837" t="s">
        <v>55</v>
      </c>
      <c r="D2837" t="s">
        <v>564</v>
      </c>
      <c r="E2837" s="2">
        <v>45322</v>
      </c>
      <c r="F2837">
        <v>5529</v>
      </c>
    </row>
    <row r="2838" spans="1:6" x14ac:dyDescent="0.35">
      <c r="A2838" t="s">
        <v>648</v>
      </c>
      <c r="B2838" t="s">
        <v>696</v>
      </c>
      <c r="C2838" t="s">
        <v>55</v>
      </c>
      <c r="D2838" t="s">
        <v>564</v>
      </c>
      <c r="E2838" s="2">
        <v>45351</v>
      </c>
      <c r="F2838">
        <v>5437</v>
      </c>
    </row>
    <row r="2839" spans="1:6" x14ac:dyDescent="0.35">
      <c r="A2839" t="s">
        <v>648</v>
      </c>
      <c r="B2839" t="s">
        <v>696</v>
      </c>
      <c r="C2839" t="s">
        <v>55</v>
      </c>
      <c r="D2839" t="s">
        <v>564</v>
      </c>
      <c r="E2839" s="2">
        <v>45382</v>
      </c>
      <c r="F2839">
        <v>5440</v>
      </c>
    </row>
    <row r="2840" spans="1:6" x14ac:dyDescent="0.35">
      <c r="A2840" t="s">
        <v>648</v>
      </c>
      <c r="B2840" t="s">
        <v>696</v>
      </c>
      <c r="C2840" t="s">
        <v>55</v>
      </c>
      <c r="D2840" t="s">
        <v>655</v>
      </c>
      <c r="E2840" s="2">
        <v>45046</v>
      </c>
      <c r="F2840">
        <v>1</v>
      </c>
    </row>
    <row r="2841" spans="1:6" x14ac:dyDescent="0.35">
      <c r="A2841" t="s">
        <v>648</v>
      </c>
      <c r="B2841" t="s">
        <v>696</v>
      </c>
      <c r="C2841" t="s">
        <v>55</v>
      </c>
      <c r="D2841" t="s">
        <v>655</v>
      </c>
      <c r="E2841" s="2">
        <v>45077</v>
      </c>
      <c r="F2841">
        <v>1</v>
      </c>
    </row>
    <row r="2842" spans="1:6" x14ac:dyDescent="0.35">
      <c r="A2842" t="s">
        <v>648</v>
      </c>
      <c r="B2842" t="s">
        <v>696</v>
      </c>
      <c r="C2842" t="s">
        <v>55</v>
      </c>
      <c r="D2842" t="s">
        <v>655</v>
      </c>
      <c r="E2842" s="2">
        <v>45107</v>
      </c>
      <c r="F2842">
        <v>7</v>
      </c>
    </row>
    <row r="2843" spans="1:6" x14ac:dyDescent="0.35">
      <c r="A2843" t="s">
        <v>648</v>
      </c>
      <c r="B2843" t="s">
        <v>696</v>
      </c>
      <c r="C2843" t="s">
        <v>55</v>
      </c>
      <c r="D2843" t="s">
        <v>655</v>
      </c>
      <c r="E2843" s="2">
        <v>45138</v>
      </c>
      <c r="F2843">
        <v>9</v>
      </c>
    </row>
    <row r="2844" spans="1:6" x14ac:dyDescent="0.35">
      <c r="A2844" t="s">
        <v>648</v>
      </c>
      <c r="B2844" t="s">
        <v>696</v>
      </c>
      <c r="C2844" t="s">
        <v>55</v>
      </c>
      <c r="D2844" t="s">
        <v>655</v>
      </c>
      <c r="E2844" s="2">
        <v>45169</v>
      </c>
      <c r="F2844">
        <v>14</v>
      </c>
    </row>
    <row r="2845" spans="1:6" x14ac:dyDescent="0.35">
      <c r="A2845" t="s">
        <v>648</v>
      </c>
      <c r="B2845" t="s">
        <v>696</v>
      </c>
      <c r="C2845" t="s">
        <v>55</v>
      </c>
      <c r="D2845" t="s">
        <v>655</v>
      </c>
      <c r="E2845" s="2">
        <v>45199</v>
      </c>
      <c r="F2845">
        <v>114</v>
      </c>
    </row>
    <row r="2846" spans="1:6" x14ac:dyDescent="0.35">
      <c r="A2846" t="s">
        <v>648</v>
      </c>
      <c r="B2846" t="s">
        <v>696</v>
      </c>
      <c r="C2846" t="s">
        <v>55</v>
      </c>
      <c r="D2846" t="s">
        <v>655</v>
      </c>
      <c r="E2846" s="2">
        <v>45230</v>
      </c>
      <c r="F2846">
        <v>261</v>
      </c>
    </row>
    <row r="2847" spans="1:6" x14ac:dyDescent="0.35">
      <c r="A2847" t="s">
        <v>648</v>
      </c>
      <c r="B2847" t="s">
        <v>696</v>
      </c>
      <c r="C2847" t="s">
        <v>55</v>
      </c>
      <c r="D2847" t="s">
        <v>655</v>
      </c>
      <c r="E2847" s="2">
        <v>45260</v>
      </c>
      <c r="F2847">
        <v>314</v>
      </c>
    </row>
    <row r="2848" spans="1:6" x14ac:dyDescent="0.35">
      <c r="A2848" t="s">
        <v>648</v>
      </c>
      <c r="B2848" t="s">
        <v>696</v>
      </c>
      <c r="C2848" t="s">
        <v>55</v>
      </c>
      <c r="D2848" t="s">
        <v>655</v>
      </c>
      <c r="E2848" s="2">
        <v>45291</v>
      </c>
      <c r="F2848">
        <v>337</v>
      </c>
    </row>
    <row r="2849" spans="1:6" x14ac:dyDescent="0.35">
      <c r="A2849" t="s">
        <v>648</v>
      </c>
      <c r="B2849" t="s">
        <v>696</v>
      </c>
      <c r="C2849" t="s">
        <v>55</v>
      </c>
      <c r="D2849" t="s">
        <v>655</v>
      </c>
      <c r="E2849" s="2">
        <v>45322</v>
      </c>
      <c r="F2849">
        <v>409</v>
      </c>
    </row>
    <row r="2850" spans="1:6" x14ac:dyDescent="0.35">
      <c r="A2850" t="s">
        <v>648</v>
      </c>
      <c r="B2850" t="s">
        <v>696</v>
      </c>
      <c r="C2850" t="s">
        <v>55</v>
      </c>
      <c r="D2850" t="s">
        <v>655</v>
      </c>
      <c r="E2850" s="2">
        <v>45351</v>
      </c>
      <c r="F2850">
        <v>443</v>
      </c>
    </row>
    <row r="2851" spans="1:6" x14ac:dyDescent="0.35">
      <c r="A2851" t="s">
        <v>648</v>
      </c>
      <c r="B2851" t="s">
        <v>696</v>
      </c>
      <c r="C2851" t="s">
        <v>55</v>
      </c>
      <c r="D2851" t="s">
        <v>655</v>
      </c>
      <c r="E2851" s="2">
        <v>45382</v>
      </c>
      <c r="F2851">
        <v>496</v>
      </c>
    </row>
    <row r="2852" spans="1:6" x14ac:dyDescent="0.35">
      <c r="A2852" t="s">
        <v>648</v>
      </c>
      <c r="B2852" t="s">
        <v>696</v>
      </c>
      <c r="C2852" t="s">
        <v>55</v>
      </c>
      <c r="D2852" t="s">
        <v>657</v>
      </c>
      <c r="E2852" s="2">
        <v>45046</v>
      </c>
      <c r="F2852">
        <v>0</v>
      </c>
    </row>
    <row r="2853" spans="1:6" x14ac:dyDescent="0.35">
      <c r="A2853" t="s">
        <v>648</v>
      </c>
      <c r="B2853" t="s">
        <v>696</v>
      </c>
      <c r="C2853" t="s">
        <v>55</v>
      </c>
      <c r="D2853" t="s">
        <v>657</v>
      </c>
      <c r="E2853" s="2">
        <v>45077</v>
      </c>
      <c r="F2853">
        <v>0</v>
      </c>
    </row>
    <row r="2854" spans="1:6" x14ac:dyDescent="0.35">
      <c r="A2854" t="s">
        <v>648</v>
      </c>
      <c r="B2854" t="s">
        <v>696</v>
      </c>
      <c r="C2854" t="s">
        <v>55</v>
      </c>
      <c r="D2854" t="s">
        <v>657</v>
      </c>
      <c r="E2854" s="2">
        <v>45107</v>
      </c>
      <c r="F2854">
        <v>0</v>
      </c>
    </row>
    <row r="2855" spans="1:6" x14ac:dyDescent="0.35">
      <c r="A2855" t="s">
        <v>648</v>
      </c>
      <c r="B2855" t="s">
        <v>696</v>
      </c>
      <c r="C2855" t="s">
        <v>55</v>
      </c>
      <c r="D2855" t="s">
        <v>657</v>
      </c>
      <c r="E2855" s="2">
        <v>45138</v>
      </c>
      <c r="F2855">
        <v>0</v>
      </c>
    </row>
    <row r="2856" spans="1:6" x14ac:dyDescent="0.35">
      <c r="A2856" t="s">
        <v>648</v>
      </c>
      <c r="B2856" t="s">
        <v>696</v>
      </c>
      <c r="C2856" t="s">
        <v>55</v>
      </c>
      <c r="D2856" t="s">
        <v>657</v>
      </c>
      <c r="E2856" s="2">
        <v>45169</v>
      </c>
      <c r="F2856">
        <v>0</v>
      </c>
    </row>
    <row r="2857" spans="1:6" x14ac:dyDescent="0.35">
      <c r="A2857" t="s">
        <v>648</v>
      </c>
      <c r="B2857" t="s">
        <v>696</v>
      </c>
      <c r="C2857" t="s">
        <v>55</v>
      </c>
      <c r="D2857" t="s">
        <v>657</v>
      </c>
      <c r="E2857" s="2">
        <v>45199</v>
      </c>
      <c r="F2857">
        <v>2</v>
      </c>
    </row>
    <row r="2858" spans="1:6" x14ac:dyDescent="0.35">
      <c r="A2858" t="s">
        <v>648</v>
      </c>
      <c r="B2858" t="s">
        <v>696</v>
      </c>
      <c r="C2858" t="s">
        <v>55</v>
      </c>
      <c r="D2858" t="s">
        <v>657</v>
      </c>
      <c r="E2858" s="2">
        <v>45230</v>
      </c>
      <c r="F2858">
        <v>3</v>
      </c>
    </row>
    <row r="2859" spans="1:6" x14ac:dyDescent="0.35">
      <c r="A2859" t="s">
        <v>648</v>
      </c>
      <c r="B2859" t="s">
        <v>696</v>
      </c>
      <c r="C2859" t="s">
        <v>55</v>
      </c>
      <c r="D2859" t="s">
        <v>657</v>
      </c>
      <c r="E2859" s="2">
        <v>45260</v>
      </c>
      <c r="F2859">
        <v>2</v>
      </c>
    </row>
    <row r="2860" spans="1:6" x14ac:dyDescent="0.35">
      <c r="A2860" t="s">
        <v>648</v>
      </c>
      <c r="B2860" t="s">
        <v>696</v>
      </c>
      <c r="C2860" t="s">
        <v>55</v>
      </c>
      <c r="D2860" t="s">
        <v>657</v>
      </c>
      <c r="E2860" s="2">
        <v>45291</v>
      </c>
      <c r="F2860">
        <v>2</v>
      </c>
    </row>
    <row r="2861" spans="1:6" x14ac:dyDescent="0.35">
      <c r="A2861" t="s">
        <v>648</v>
      </c>
      <c r="B2861" t="s">
        <v>696</v>
      </c>
      <c r="C2861" t="s">
        <v>55</v>
      </c>
      <c r="D2861" t="s">
        <v>657</v>
      </c>
      <c r="E2861" s="2">
        <v>45322</v>
      </c>
      <c r="F2861">
        <v>4</v>
      </c>
    </row>
    <row r="2862" spans="1:6" x14ac:dyDescent="0.35">
      <c r="A2862" t="s">
        <v>648</v>
      </c>
      <c r="B2862" t="s">
        <v>696</v>
      </c>
      <c r="C2862" t="s">
        <v>55</v>
      </c>
      <c r="D2862" t="s">
        <v>657</v>
      </c>
      <c r="E2862" s="2">
        <v>45351</v>
      </c>
      <c r="F2862">
        <v>4</v>
      </c>
    </row>
    <row r="2863" spans="1:6" x14ac:dyDescent="0.35">
      <c r="A2863" t="s">
        <v>648</v>
      </c>
      <c r="B2863" t="s">
        <v>696</v>
      </c>
      <c r="C2863" t="s">
        <v>55</v>
      </c>
      <c r="D2863" t="s">
        <v>657</v>
      </c>
      <c r="E2863" s="2">
        <v>45382</v>
      </c>
      <c r="F2863">
        <v>5</v>
      </c>
    </row>
    <row r="2864" spans="1:6" x14ac:dyDescent="0.35">
      <c r="A2864" t="s">
        <v>648</v>
      </c>
      <c r="B2864" t="s">
        <v>696</v>
      </c>
      <c r="C2864" t="s">
        <v>55</v>
      </c>
      <c r="D2864" t="s">
        <v>658</v>
      </c>
      <c r="E2864" s="2">
        <v>45046</v>
      </c>
      <c r="F2864">
        <v>0</v>
      </c>
    </row>
    <row r="2865" spans="1:6" x14ac:dyDescent="0.35">
      <c r="A2865" t="s">
        <v>648</v>
      </c>
      <c r="B2865" t="s">
        <v>696</v>
      </c>
      <c r="C2865" t="s">
        <v>55</v>
      </c>
      <c r="D2865" t="s">
        <v>658</v>
      </c>
      <c r="E2865" s="2">
        <v>45077</v>
      </c>
      <c r="F2865">
        <v>0</v>
      </c>
    </row>
    <row r="2866" spans="1:6" x14ac:dyDescent="0.35">
      <c r="A2866" t="s">
        <v>648</v>
      </c>
      <c r="B2866" t="s">
        <v>696</v>
      </c>
      <c r="C2866" t="s">
        <v>55</v>
      </c>
      <c r="D2866" t="s">
        <v>658</v>
      </c>
      <c r="E2866" s="2">
        <v>45107</v>
      </c>
      <c r="F2866">
        <v>0</v>
      </c>
    </row>
    <row r="2867" spans="1:6" x14ac:dyDescent="0.35">
      <c r="A2867" t="s">
        <v>648</v>
      </c>
      <c r="B2867" t="s">
        <v>696</v>
      </c>
      <c r="C2867" t="s">
        <v>55</v>
      </c>
      <c r="D2867" t="s">
        <v>658</v>
      </c>
      <c r="E2867" s="2">
        <v>45138</v>
      </c>
      <c r="F2867">
        <v>0</v>
      </c>
    </row>
    <row r="2868" spans="1:6" x14ac:dyDescent="0.35">
      <c r="A2868" t="s">
        <v>648</v>
      </c>
      <c r="B2868" t="s">
        <v>696</v>
      </c>
      <c r="C2868" t="s">
        <v>55</v>
      </c>
      <c r="D2868" t="s">
        <v>658</v>
      </c>
      <c r="E2868" s="2">
        <v>45169</v>
      </c>
      <c r="F2868">
        <v>0</v>
      </c>
    </row>
    <row r="2869" spans="1:6" x14ac:dyDescent="0.35">
      <c r="A2869" t="s">
        <v>648</v>
      </c>
      <c r="B2869" t="s">
        <v>696</v>
      </c>
      <c r="C2869" t="s">
        <v>55</v>
      </c>
      <c r="D2869" t="s">
        <v>658</v>
      </c>
      <c r="E2869" s="2">
        <v>45199</v>
      </c>
      <c r="F2869">
        <v>16</v>
      </c>
    </row>
    <row r="2870" spans="1:6" x14ac:dyDescent="0.35">
      <c r="A2870" t="s">
        <v>648</v>
      </c>
      <c r="B2870" t="s">
        <v>696</v>
      </c>
      <c r="C2870" t="s">
        <v>55</v>
      </c>
      <c r="D2870" t="s">
        <v>658</v>
      </c>
      <c r="E2870" s="2">
        <v>45230</v>
      </c>
      <c r="F2870">
        <v>54</v>
      </c>
    </row>
    <row r="2871" spans="1:6" x14ac:dyDescent="0.35">
      <c r="A2871" t="s">
        <v>648</v>
      </c>
      <c r="B2871" t="s">
        <v>696</v>
      </c>
      <c r="C2871" t="s">
        <v>55</v>
      </c>
      <c r="D2871" t="s">
        <v>658</v>
      </c>
      <c r="E2871" s="2">
        <v>45260</v>
      </c>
      <c r="F2871">
        <v>82</v>
      </c>
    </row>
    <row r="2872" spans="1:6" x14ac:dyDescent="0.35">
      <c r="A2872" t="s">
        <v>648</v>
      </c>
      <c r="B2872" t="s">
        <v>696</v>
      </c>
      <c r="C2872" t="s">
        <v>55</v>
      </c>
      <c r="D2872" t="s">
        <v>658</v>
      </c>
      <c r="E2872" s="2">
        <v>45291</v>
      </c>
      <c r="F2872">
        <v>82</v>
      </c>
    </row>
    <row r="2873" spans="1:6" x14ac:dyDescent="0.35">
      <c r="A2873" t="s">
        <v>648</v>
      </c>
      <c r="B2873" t="s">
        <v>696</v>
      </c>
      <c r="C2873" t="s">
        <v>55</v>
      </c>
      <c r="D2873" t="s">
        <v>658</v>
      </c>
      <c r="E2873" s="2">
        <v>45322</v>
      </c>
      <c r="F2873">
        <v>83</v>
      </c>
    </row>
    <row r="2874" spans="1:6" x14ac:dyDescent="0.35">
      <c r="A2874" t="s">
        <v>648</v>
      </c>
      <c r="B2874" t="s">
        <v>696</v>
      </c>
      <c r="C2874" t="s">
        <v>55</v>
      </c>
      <c r="D2874" t="s">
        <v>658</v>
      </c>
      <c r="E2874" s="2">
        <v>45351</v>
      </c>
      <c r="F2874">
        <v>89</v>
      </c>
    </row>
    <row r="2875" spans="1:6" x14ac:dyDescent="0.35">
      <c r="A2875" t="s">
        <v>648</v>
      </c>
      <c r="B2875" t="s">
        <v>696</v>
      </c>
      <c r="C2875" t="s">
        <v>55</v>
      </c>
      <c r="D2875" t="s">
        <v>658</v>
      </c>
      <c r="E2875" s="2">
        <v>45382</v>
      </c>
      <c r="F2875">
        <v>104</v>
      </c>
    </row>
    <row r="2876" spans="1:6" x14ac:dyDescent="0.35">
      <c r="A2876" t="s">
        <v>648</v>
      </c>
      <c r="B2876" t="s">
        <v>696</v>
      </c>
      <c r="C2876" t="s">
        <v>55</v>
      </c>
      <c r="D2876" t="s">
        <v>563</v>
      </c>
      <c r="E2876" s="2">
        <v>45046</v>
      </c>
      <c r="F2876">
        <v>0</v>
      </c>
    </row>
    <row r="2877" spans="1:6" x14ac:dyDescent="0.35">
      <c r="A2877" t="s">
        <v>648</v>
      </c>
      <c r="B2877" t="s">
        <v>696</v>
      </c>
      <c r="C2877" t="s">
        <v>55</v>
      </c>
      <c r="D2877" t="s">
        <v>563</v>
      </c>
      <c r="E2877" s="2">
        <v>45077</v>
      </c>
      <c r="F2877">
        <v>0</v>
      </c>
    </row>
    <row r="2878" spans="1:6" x14ac:dyDescent="0.35">
      <c r="A2878" t="s">
        <v>648</v>
      </c>
      <c r="B2878" t="s">
        <v>696</v>
      </c>
      <c r="C2878" t="s">
        <v>55</v>
      </c>
      <c r="D2878" t="s">
        <v>563</v>
      </c>
      <c r="E2878" s="2">
        <v>45107</v>
      </c>
      <c r="F2878">
        <v>0</v>
      </c>
    </row>
    <row r="2879" spans="1:6" x14ac:dyDescent="0.35">
      <c r="A2879" t="s">
        <v>648</v>
      </c>
      <c r="B2879" t="s">
        <v>696</v>
      </c>
      <c r="C2879" t="s">
        <v>55</v>
      </c>
      <c r="D2879" t="s">
        <v>563</v>
      </c>
      <c r="E2879" s="2">
        <v>45138</v>
      </c>
      <c r="F2879">
        <v>0</v>
      </c>
    </row>
    <row r="2880" spans="1:6" x14ac:dyDescent="0.35">
      <c r="A2880" t="s">
        <v>648</v>
      </c>
      <c r="B2880" t="s">
        <v>696</v>
      </c>
      <c r="C2880" t="s">
        <v>55</v>
      </c>
      <c r="D2880" t="s">
        <v>563</v>
      </c>
      <c r="E2880" s="2">
        <v>45169</v>
      </c>
      <c r="F2880">
        <v>0</v>
      </c>
    </row>
    <row r="2881" spans="1:6" x14ac:dyDescent="0.35">
      <c r="A2881" t="s">
        <v>648</v>
      </c>
      <c r="B2881" t="s">
        <v>696</v>
      </c>
      <c r="C2881" t="s">
        <v>55</v>
      </c>
      <c r="D2881" t="s">
        <v>563</v>
      </c>
      <c r="E2881" s="2">
        <v>45199</v>
      </c>
      <c r="F2881">
        <v>2319</v>
      </c>
    </row>
    <row r="2882" spans="1:6" x14ac:dyDescent="0.35">
      <c r="A2882" t="s">
        <v>648</v>
      </c>
      <c r="B2882" t="s">
        <v>696</v>
      </c>
      <c r="C2882" t="s">
        <v>55</v>
      </c>
      <c r="D2882" t="s">
        <v>563</v>
      </c>
      <c r="E2882" s="2">
        <v>45230</v>
      </c>
      <c r="F2882">
        <v>4674</v>
      </c>
    </row>
    <row r="2883" spans="1:6" x14ac:dyDescent="0.35">
      <c r="A2883" t="s">
        <v>648</v>
      </c>
      <c r="B2883" t="s">
        <v>696</v>
      </c>
      <c r="C2883" t="s">
        <v>55</v>
      </c>
      <c r="D2883" t="s">
        <v>563</v>
      </c>
      <c r="E2883" s="2">
        <v>45260</v>
      </c>
      <c r="F2883">
        <v>4829</v>
      </c>
    </row>
    <row r="2884" spans="1:6" x14ac:dyDescent="0.35">
      <c r="A2884" t="s">
        <v>648</v>
      </c>
      <c r="B2884" t="s">
        <v>696</v>
      </c>
      <c r="C2884" t="s">
        <v>55</v>
      </c>
      <c r="D2884" t="s">
        <v>563</v>
      </c>
      <c r="E2884" s="2">
        <v>45291</v>
      </c>
      <c r="F2884">
        <v>4789</v>
      </c>
    </row>
    <row r="2885" spans="1:6" x14ac:dyDescent="0.35">
      <c r="A2885" t="s">
        <v>648</v>
      </c>
      <c r="B2885" t="s">
        <v>696</v>
      </c>
      <c r="C2885" t="s">
        <v>55</v>
      </c>
      <c r="D2885" t="s">
        <v>563</v>
      </c>
      <c r="E2885" s="2">
        <v>45322</v>
      </c>
      <c r="F2885">
        <v>4795</v>
      </c>
    </row>
    <row r="2886" spans="1:6" x14ac:dyDescent="0.35">
      <c r="A2886" t="s">
        <v>648</v>
      </c>
      <c r="B2886" t="s">
        <v>696</v>
      </c>
      <c r="C2886" t="s">
        <v>55</v>
      </c>
      <c r="D2886" t="s">
        <v>563</v>
      </c>
      <c r="E2886" s="2">
        <v>45351</v>
      </c>
      <c r="F2886">
        <v>4738</v>
      </c>
    </row>
    <row r="2887" spans="1:6" x14ac:dyDescent="0.35">
      <c r="A2887" t="s">
        <v>648</v>
      </c>
      <c r="B2887" t="s">
        <v>696</v>
      </c>
      <c r="C2887" t="s">
        <v>55</v>
      </c>
      <c r="D2887" t="s">
        <v>563</v>
      </c>
      <c r="E2887" s="2">
        <v>45382</v>
      </c>
      <c r="F2887">
        <v>4781</v>
      </c>
    </row>
    <row r="2888" spans="1:6" x14ac:dyDescent="0.35">
      <c r="A2888" t="s">
        <v>648</v>
      </c>
      <c r="B2888" t="s">
        <v>696</v>
      </c>
      <c r="C2888" t="s">
        <v>55</v>
      </c>
      <c r="D2888" t="s">
        <v>661</v>
      </c>
      <c r="E2888" s="2">
        <v>45046</v>
      </c>
      <c r="F2888">
        <v>17</v>
      </c>
    </row>
    <row r="2889" spans="1:6" x14ac:dyDescent="0.35">
      <c r="A2889" t="s">
        <v>648</v>
      </c>
      <c r="B2889" t="s">
        <v>696</v>
      </c>
      <c r="C2889" t="s">
        <v>55</v>
      </c>
      <c r="D2889" t="s">
        <v>661</v>
      </c>
      <c r="E2889" s="2">
        <v>45077</v>
      </c>
      <c r="F2889">
        <v>16</v>
      </c>
    </row>
    <row r="2890" spans="1:6" x14ac:dyDescent="0.35">
      <c r="A2890" t="s">
        <v>648</v>
      </c>
      <c r="B2890" t="s">
        <v>696</v>
      </c>
      <c r="C2890" t="s">
        <v>55</v>
      </c>
      <c r="D2890" t="s">
        <v>661</v>
      </c>
      <c r="E2890" s="2">
        <v>45107</v>
      </c>
      <c r="F2890">
        <v>17</v>
      </c>
    </row>
    <row r="2891" spans="1:6" x14ac:dyDescent="0.35">
      <c r="A2891" t="s">
        <v>648</v>
      </c>
      <c r="B2891" t="s">
        <v>696</v>
      </c>
      <c r="C2891" t="s">
        <v>55</v>
      </c>
      <c r="D2891" t="s">
        <v>661</v>
      </c>
      <c r="E2891" s="2">
        <v>45138</v>
      </c>
      <c r="F2891">
        <v>17</v>
      </c>
    </row>
    <row r="2892" spans="1:6" x14ac:dyDescent="0.35">
      <c r="A2892" t="s">
        <v>648</v>
      </c>
      <c r="B2892" t="s">
        <v>696</v>
      </c>
      <c r="C2892" t="s">
        <v>55</v>
      </c>
      <c r="D2892" t="s">
        <v>661</v>
      </c>
      <c r="E2892" s="2">
        <v>45169</v>
      </c>
      <c r="F2892">
        <v>20</v>
      </c>
    </row>
    <row r="2893" spans="1:6" x14ac:dyDescent="0.35">
      <c r="A2893" t="s">
        <v>648</v>
      </c>
      <c r="B2893" t="s">
        <v>696</v>
      </c>
      <c r="C2893" t="s">
        <v>55</v>
      </c>
      <c r="D2893" t="s">
        <v>661</v>
      </c>
      <c r="E2893" s="2">
        <v>45199</v>
      </c>
      <c r="F2893">
        <v>16</v>
      </c>
    </row>
    <row r="2894" spans="1:6" x14ac:dyDescent="0.35">
      <c r="A2894" t="s">
        <v>648</v>
      </c>
      <c r="B2894" t="s">
        <v>696</v>
      </c>
      <c r="C2894" t="s">
        <v>55</v>
      </c>
      <c r="D2894" t="s">
        <v>661</v>
      </c>
      <c r="E2894" s="2">
        <v>45230</v>
      </c>
      <c r="F2894">
        <v>10</v>
      </c>
    </row>
    <row r="2895" spans="1:6" x14ac:dyDescent="0.35">
      <c r="A2895" t="s">
        <v>648</v>
      </c>
      <c r="B2895" t="s">
        <v>696</v>
      </c>
      <c r="C2895" t="s">
        <v>55</v>
      </c>
      <c r="D2895" t="s">
        <v>661</v>
      </c>
      <c r="E2895" s="2">
        <v>45260</v>
      </c>
      <c r="F2895">
        <v>9</v>
      </c>
    </row>
    <row r="2896" spans="1:6" x14ac:dyDescent="0.35">
      <c r="A2896" t="s">
        <v>648</v>
      </c>
      <c r="B2896" t="s">
        <v>696</v>
      </c>
      <c r="C2896" t="s">
        <v>55</v>
      </c>
      <c r="D2896" t="s">
        <v>661</v>
      </c>
      <c r="E2896" s="2">
        <v>45291</v>
      </c>
      <c r="F2896">
        <v>11</v>
      </c>
    </row>
    <row r="2897" spans="1:6" x14ac:dyDescent="0.35">
      <c r="A2897" t="s">
        <v>648</v>
      </c>
      <c r="B2897" t="s">
        <v>696</v>
      </c>
      <c r="C2897" t="s">
        <v>55</v>
      </c>
      <c r="D2897" t="s">
        <v>661</v>
      </c>
      <c r="E2897" s="2">
        <v>45322</v>
      </c>
      <c r="F2897">
        <v>10</v>
      </c>
    </row>
    <row r="2898" spans="1:6" x14ac:dyDescent="0.35">
      <c r="A2898" t="s">
        <v>648</v>
      </c>
      <c r="B2898" t="s">
        <v>696</v>
      </c>
      <c r="C2898" t="s">
        <v>55</v>
      </c>
      <c r="D2898" t="s">
        <v>661</v>
      </c>
      <c r="E2898" s="2">
        <v>45351</v>
      </c>
      <c r="F2898">
        <v>10</v>
      </c>
    </row>
    <row r="2899" spans="1:6" x14ac:dyDescent="0.35">
      <c r="A2899" t="s">
        <v>648</v>
      </c>
      <c r="B2899" t="s">
        <v>696</v>
      </c>
      <c r="C2899" t="s">
        <v>55</v>
      </c>
      <c r="D2899" t="s">
        <v>661</v>
      </c>
      <c r="E2899" s="2">
        <v>45382</v>
      </c>
      <c r="F2899">
        <v>10</v>
      </c>
    </row>
    <row r="2900" spans="1:6" x14ac:dyDescent="0.35">
      <c r="A2900" t="s">
        <v>648</v>
      </c>
      <c r="B2900" t="s">
        <v>697</v>
      </c>
      <c r="C2900" t="s">
        <v>55</v>
      </c>
      <c r="D2900" t="s">
        <v>564</v>
      </c>
      <c r="E2900" s="2">
        <v>45046</v>
      </c>
      <c r="F2900">
        <v>8506</v>
      </c>
    </row>
    <row r="2901" spans="1:6" x14ac:dyDescent="0.35">
      <c r="A2901" t="s">
        <v>648</v>
      </c>
      <c r="B2901" t="s">
        <v>697</v>
      </c>
      <c r="C2901" t="s">
        <v>55</v>
      </c>
      <c r="D2901" t="s">
        <v>564</v>
      </c>
      <c r="E2901" s="2">
        <v>45077</v>
      </c>
      <c r="F2901">
        <v>7315</v>
      </c>
    </row>
    <row r="2902" spans="1:6" x14ac:dyDescent="0.35">
      <c r="A2902" t="s">
        <v>648</v>
      </c>
      <c r="B2902" t="s">
        <v>697</v>
      </c>
      <c r="C2902" t="s">
        <v>55</v>
      </c>
      <c r="D2902" t="s">
        <v>564</v>
      </c>
      <c r="E2902" s="2">
        <v>45107</v>
      </c>
      <c r="F2902">
        <v>8687</v>
      </c>
    </row>
    <row r="2903" spans="1:6" x14ac:dyDescent="0.35">
      <c r="A2903" t="s">
        <v>648</v>
      </c>
      <c r="B2903" t="s">
        <v>697</v>
      </c>
      <c r="C2903" t="s">
        <v>55</v>
      </c>
      <c r="D2903" t="s">
        <v>564</v>
      </c>
      <c r="E2903" s="2">
        <v>45138</v>
      </c>
      <c r="F2903">
        <v>8507</v>
      </c>
    </row>
    <row r="2904" spans="1:6" x14ac:dyDescent="0.35">
      <c r="A2904" t="s">
        <v>648</v>
      </c>
      <c r="B2904" t="s">
        <v>697</v>
      </c>
      <c r="C2904" t="s">
        <v>55</v>
      </c>
      <c r="D2904" t="s">
        <v>564</v>
      </c>
      <c r="E2904" s="2">
        <v>45169</v>
      </c>
      <c r="F2904">
        <v>8447</v>
      </c>
    </row>
    <row r="2905" spans="1:6" x14ac:dyDescent="0.35">
      <c r="A2905" t="s">
        <v>648</v>
      </c>
      <c r="B2905" t="s">
        <v>697</v>
      </c>
      <c r="C2905" t="s">
        <v>55</v>
      </c>
      <c r="D2905" t="s">
        <v>564</v>
      </c>
      <c r="E2905" s="2">
        <v>45199</v>
      </c>
      <c r="F2905">
        <v>8473</v>
      </c>
    </row>
    <row r="2906" spans="1:6" x14ac:dyDescent="0.35">
      <c r="A2906" t="s">
        <v>648</v>
      </c>
      <c r="B2906" t="s">
        <v>697</v>
      </c>
      <c r="C2906" t="s">
        <v>55</v>
      </c>
      <c r="D2906" t="s">
        <v>564</v>
      </c>
      <c r="E2906" s="2">
        <v>45230</v>
      </c>
      <c r="F2906">
        <v>7948</v>
      </c>
    </row>
    <row r="2907" spans="1:6" x14ac:dyDescent="0.35">
      <c r="A2907" t="s">
        <v>648</v>
      </c>
      <c r="B2907" t="s">
        <v>697</v>
      </c>
      <c r="C2907" t="s">
        <v>55</v>
      </c>
      <c r="D2907" t="s">
        <v>564</v>
      </c>
      <c r="E2907" s="2">
        <v>45260</v>
      </c>
      <c r="F2907">
        <v>7816</v>
      </c>
    </row>
    <row r="2908" spans="1:6" x14ac:dyDescent="0.35">
      <c r="A2908" t="s">
        <v>648</v>
      </c>
      <c r="B2908" t="s">
        <v>697</v>
      </c>
      <c r="C2908" t="s">
        <v>55</v>
      </c>
      <c r="D2908" t="s">
        <v>564</v>
      </c>
      <c r="E2908" s="2">
        <v>45291</v>
      </c>
      <c r="F2908">
        <v>7775</v>
      </c>
    </row>
    <row r="2909" spans="1:6" x14ac:dyDescent="0.35">
      <c r="A2909" t="s">
        <v>648</v>
      </c>
      <c r="B2909" t="s">
        <v>697</v>
      </c>
      <c r="C2909" t="s">
        <v>55</v>
      </c>
      <c r="D2909" t="s">
        <v>564</v>
      </c>
      <c r="E2909" s="2">
        <v>45322</v>
      </c>
      <c r="F2909">
        <v>7716</v>
      </c>
    </row>
    <row r="2910" spans="1:6" x14ac:dyDescent="0.35">
      <c r="A2910" t="s">
        <v>648</v>
      </c>
      <c r="B2910" t="s">
        <v>697</v>
      </c>
      <c r="C2910" t="s">
        <v>55</v>
      </c>
      <c r="D2910" t="s">
        <v>564</v>
      </c>
      <c r="E2910" s="2">
        <v>45351</v>
      </c>
      <c r="F2910">
        <v>7393</v>
      </c>
    </row>
    <row r="2911" spans="1:6" x14ac:dyDescent="0.35">
      <c r="A2911" t="s">
        <v>648</v>
      </c>
      <c r="B2911" t="s">
        <v>697</v>
      </c>
      <c r="C2911" t="s">
        <v>55</v>
      </c>
      <c r="D2911" t="s">
        <v>564</v>
      </c>
      <c r="E2911" s="2">
        <v>45382</v>
      </c>
      <c r="F2911">
        <v>7543</v>
      </c>
    </row>
    <row r="2912" spans="1:6" x14ac:dyDescent="0.35">
      <c r="A2912" t="s">
        <v>648</v>
      </c>
      <c r="B2912" t="s">
        <v>697</v>
      </c>
      <c r="C2912" t="s">
        <v>55</v>
      </c>
      <c r="D2912" t="s">
        <v>655</v>
      </c>
      <c r="E2912" s="2">
        <v>45046</v>
      </c>
      <c r="F2912">
        <v>0</v>
      </c>
    </row>
    <row r="2913" spans="1:6" x14ac:dyDescent="0.35">
      <c r="A2913" t="s">
        <v>648</v>
      </c>
      <c r="B2913" t="s">
        <v>697</v>
      </c>
      <c r="C2913" t="s">
        <v>55</v>
      </c>
      <c r="D2913" t="s">
        <v>655</v>
      </c>
      <c r="E2913" s="2">
        <v>45077</v>
      </c>
      <c r="F2913">
        <v>0</v>
      </c>
    </row>
    <row r="2914" spans="1:6" x14ac:dyDescent="0.35">
      <c r="A2914" t="s">
        <v>648</v>
      </c>
      <c r="B2914" t="s">
        <v>697</v>
      </c>
      <c r="C2914" t="s">
        <v>55</v>
      </c>
      <c r="D2914" t="s">
        <v>655</v>
      </c>
      <c r="E2914" s="2">
        <v>45107</v>
      </c>
      <c r="F2914">
        <v>1</v>
      </c>
    </row>
    <row r="2915" spans="1:6" x14ac:dyDescent="0.35">
      <c r="A2915" t="s">
        <v>648</v>
      </c>
      <c r="B2915" t="s">
        <v>697</v>
      </c>
      <c r="C2915" t="s">
        <v>55</v>
      </c>
      <c r="D2915" t="s">
        <v>655</v>
      </c>
      <c r="E2915" s="2">
        <v>45138</v>
      </c>
      <c r="F2915">
        <v>1</v>
      </c>
    </row>
    <row r="2916" spans="1:6" x14ac:dyDescent="0.35">
      <c r="A2916" t="s">
        <v>648</v>
      </c>
      <c r="B2916" t="s">
        <v>697</v>
      </c>
      <c r="C2916" t="s">
        <v>55</v>
      </c>
      <c r="D2916" t="s">
        <v>655</v>
      </c>
      <c r="E2916" s="2">
        <v>45169</v>
      </c>
      <c r="F2916">
        <v>3</v>
      </c>
    </row>
    <row r="2917" spans="1:6" x14ac:dyDescent="0.35">
      <c r="A2917" t="s">
        <v>648</v>
      </c>
      <c r="B2917" t="s">
        <v>697</v>
      </c>
      <c r="C2917" t="s">
        <v>55</v>
      </c>
      <c r="D2917" t="s">
        <v>655</v>
      </c>
      <c r="E2917" s="2">
        <v>45199</v>
      </c>
      <c r="F2917">
        <v>118</v>
      </c>
    </row>
    <row r="2918" spans="1:6" x14ac:dyDescent="0.35">
      <c r="A2918" t="s">
        <v>648</v>
      </c>
      <c r="B2918" t="s">
        <v>697</v>
      </c>
      <c r="C2918" t="s">
        <v>55</v>
      </c>
      <c r="D2918" t="s">
        <v>655</v>
      </c>
      <c r="E2918" s="2">
        <v>45230</v>
      </c>
      <c r="F2918">
        <v>283</v>
      </c>
    </row>
    <row r="2919" spans="1:6" x14ac:dyDescent="0.35">
      <c r="A2919" t="s">
        <v>648</v>
      </c>
      <c r="B2919" t="s">
        <v>697</v>
      </c>
      <c r="C2919" t="s">
        <v>55</v>
      </c>
      <c r="D2919" t="s">
        <v>655</v>
      </c>
      <c r="E2919" s="2">
        <v>45260</v>
      </c>
      <c r="F2919">
        <v>335</v>
      </c>
    </row>
    <row r="2920" spans="1:6" x14ac:dyDescent="0.35">
      <c r="A2920" t="s">
        <v>648</v>
      </c>
      <c r="B2920" t="s">
        <v>697</v>
      </c>
      <c r="C2920" t="s">
        <v>55</v>
      </c>
      <c r="D2920" t="s">
        <v>655</v>
      </c>
      <c r="E2920" s="2">
        <v>45291</v>
      </c>
      <c r="F2920">
        <v>373</v>
      </c>
    </row>
    <row r="2921" spans="1:6" x14ac:dyDescent="0.35">
      <c r="A2921" t="s">
        <v>648</v>
      </c>
      <c r="B2921" t="s">
        <v>697</v>
      </c>
      <c r="C2921" t="s">
        <v>55</v>
      </c>
      <c r="D2921" t="s">
        <v>655</v>
      </c>
      <c r="E2921" s="2">
        <v>45322</v>
      </c>
      <c r="F2921">
        <v>430</v>
      </c>
    </row>
    <row r="2922" spans="1:6" x14ac:dyDescent="0.35">
      <c r="A2922" t="s">
        <v>648</v>
      </c>
      <c r="B2922" t="s">
        <v>697</v>
      </c>
      <c r="C2922" t="s">
        <v>55</v>
      </c>
      <c r="D2922" t="s">
        <v>655</v>
      </c>
      <c r="E2922" s="2">
        <v>45351</v>
      </c>
      <c r="F2922">
        <v>470</v>
      </c>
    </row>
    <row r="2923" spans="1:6" x14ac:dyDescent="0.35">
      <c r="A2923" t="s">
        <v>648</v>
      </c>
      <c r="B2923" t="s">
        <v>697</v>
      </c>
      <c r="C2923" t="s">
        <v>55</v>
      </c>
      <c r="D2923" t="s">
        <v>655</v>
      </c>
      <c r="E2923" s="2">
        <v>45382</v>
      </c>
      <c r="F2923">
        <v>559</v>
      </c>
    </row>
    <row r="2924" spans="1:6" x14ac:dyDescent="0.35">
      <c r="A2924" t="s">
        <v>648</v>
      </c>
      <c r="B2924" t="s">
        <v>697</v>
      </c>
      <c r="C2924" t="s">
        <v>55</v>
      </c>
      <c r="D2924" t="s">
        <v>657</v>
      </c>
      <c r="E2924" s="2">
        <v>45046</v>
      </c>
      <c r="F2924">
        <v>0</v>
      </c>
    </row>
    <row r="2925" spans="1:6" x14ac:dyDescent="0.35">
      <c r="A2925" t="s">
        <v>648</v>
      </c>
      <c r="B2925" t="s">
        <v>697</v>
      </c>
      <c r="C2925" t="s">
        <v>55</v>
      </c>
      <c r="D2925" t="s">
        <v>657</v>
      </c>
      <c r="E2925" s="2">
        <v>45077</v>
      </c>
      <c r="F2925">
        <v>0</v>
      </c>
    </row>
    <row r="2926" spans="1:6" x14ac:dyDescent="0.35">
      <c r="A2926" t="s">
        <v>648</v>
      </c>
      <c r="B2926" t="s">
        <v>697</v>
      </c>
      <c r="C2926" t="s">
        <v>55</v>
      </c>
      <c r="D2926" t="s">
        <v>657</v>
      </c>
      <c r="E2926" s="2">
        <v>45107</v>
      </c>
      <c r="F2926">
        <v>0</v>
      </c>
    </row>
    <row r="2927" spans="1:6" x14ac:dyDescent="0.35">
      <c r="A2927" t="s">
        <v>648</v>
      </c>
      <c r="B2927" t="s">
        <v>697</v>
      </c>
      <c r="C2927" t="s">
        <v>55</v>
      </c>
      <c r="D2927" t="s">
        <v>657</v>
      </c>
      <c r="E2927" s="2">
        <v>45138</v>
      </c>
      <c r="F2927">
        <v>0</v>
      </c>
    </row>
    <row r="2928" spans="1:6" x14ac:dyDescent="0.35">
      <c r="A2928" t="s">
        <v>648</v>
      </c>
      <c r="B2928" t="s">
        <v>697</v>
      </c>
      <c r="C2928" t="s">
        <v>55</v>
      </c>
      <c r="D2928" t="s">
        <v>657</v>
      </c>
      <c r="E2928" s="2">
        <v>45169</v>
      </c>
      <c r="F2928">
        <v>0</v>
      </c>
    </row>
    <row r="2929" spans="1:6" x14ac:dyDescent="0.35">
      <c r="A2929" t="s">
        <v>648</v>
      </c>
      <c r="B2929" t="s">
        <v>697</v>
      </c>
      <c r="C2929" t="s">
        <v>55</v>
      </c>
      <c r="D2929" t="s">
        <v>657</v>
      </c>
      <c r="E2929" s="2">
        <v>45199</v>
      </c>
      <c r="F2929">
        <v>1</v>
      </c>
    </row>
    <row r="2930" spans="1:6" x14ac:dyDescent="0.35">
      <c r="A2930" t="s">
        <v>648</v>
      </c>
      <c r="B2930" t="s">
        <v>697</v>
      </c>
      <c r="C2930" t="s">
        <v>55</v>
      </c>
      <c r="D2930" t="s">
        <v>657</v>
      </c>
      <c r="E2930" s="2">
        <v>45230</v>
      </c>
      <c r="F2930">
        <v>1</v>
      </c>
    </row>
    <row r="2931" spans="1:6" x14ac:dyDescent="0.35">
      <c r="A2931" t="s">
        <v>648</v>
      </c>
      <c r="B2931" t="s">
        <v>697</v>
      </c>
      <c r="C2931" t="s">
        <v>55</v>
      </c>
      <c r="D2931" t="s">
        <v>657</v>
      </c>
      <c r="E2931" s="2">
        <v>45260</v>
      </c>
      <c r="F2931">
        <v>1</v>
      </c>
    </row>
    <row r="2932" spans="1:6" x14ac:dyDescent="0.35">
      <c r="A2932" t="s">
        <v>648</v>
      </c>
      <c r="B2932" t="s">
        <v>697</v>
      </c>
      <c r="C2932" t="s">
        <v>55</v>
      </c>
      <c r="D2932" t="s">
        <v>657</v>
      </c>
      <c r="E2932" s="2">
        <v>45291</v>
      </c>
      <c r="F2932">
        <v>1</v>
      </c>
    </row>
    <row r="2933" spans="1:6" x14ac:dyDescent="0.35">
      <c r="A2933" t="s">
        <v>648</v>
      </c>
      <c r="B2933" t="s">
        <v>697</v>
      </c>
      <c r="C2933" t="s">
        <v>55</v>
      </c>
      <c r="D2933" t="s">
        <v>657</v>
      </c>
      <c r="E2933" s="2">
        <v>45322</v>
      </c>
      <c r="F2933">
        <v>3</v>
      </c>
    </row>
    <row r="2934" spans="1:6" x14ac:dyDescent="0.35">
      <c r="A2934" t="s">
        <v>648</v>
      </c>
      <c r="B2934" t="s">
        <v>697</v>
      </c>
      <c r="C2934" t="s">
        <v>55</v>
      </c>
      <c r="D2934" t="s">
        <v>657</v>
      </c>
      <c r="E2934" s="2">
        <v>45351</v>
      </c>
      <c r="F2934">
        <v>2</v>
      </c>
    </row>
    <row r="2935" spans="1:6" x14ac:dyDescent="0.35">
      <c r="A2935" t="s">
        <v>648</v>
      </c>
      <c r="B2935" t="s">
        <v>697</v>
      </c>
      <c r="C2935" t="s">
        <v>55</v>
      </c>
      <c r="D2935" t="s">
        <v>657</v>
      </c>
      <c r="E2935" s="2">
        <v>45382</v>
      </c>
      <c r="F2935">
        <v>7</v>
      </c>
    </row>
    <row r="2936" spans="1:6" x14ac:dyDescent="0.35">
      <c r="A2936" t="s">
        <v>648</v>
      </c>
      <c r="B2936" t="s">
        <v>697</v>
      </c>
      <c r="C2936" t="s">
        <v>55</v>
      </c>
      <c r="D2936" t="s">
        <v>658</v>
      </c>
      <c r="E2936" s="2">
        <v>45046</v>
      </c>
      <c r="F2936">
        <v>0</v>
      </c>
    </row>
    <row r="2937" spans="1:6" x14ac:dyDescent="0.35">
      <c r="A2937" t="s">
        <v>648</v>
      </c>
      <c r="B2937" t="s">
        <v>697</v>
      </c>
      <c r="C2937" t="s">
        <v>55</v>
      </c>
      <c r="D2937" t="s">
        <v>658</v>
      </c>
      <c r="E2937" s="2">
        <v>45077</v>
      </c>
      <c r="F2937">
        <v>0</v>
      </c>
    </row>
    <row r="2938" spans="1:6" x14ac:dyDescent="0.35">
      <c r="A2938" t="s">
        <v>648</v>
      </c>
      <c r="B2938" t="s">
        <v>697</v>
      </c>
      <c r="C2938" t="s">
        <v>55</v>
      </c>
      <c r="D2938" t="s">
        <v>658</v>
      </c>
      <c r="E2938" s="2">
        <v>45107</v>
      </c>
      <c r="F2938">
        <v>0</v>
      </c>
    </row>
    <row r="2939" spans="1:6" x14ac:dyDescent="0.35">
      <c r="A2939" t="s">
        <v>648</v>
      </c>
      <c r="B2939" t="s">
        <v>697</v>
      </c>
      <c r="C2939" t="s">
        <v>55</v>
      </c>
      <c r="D2939" t="s">
        <v>658</v>
      </c>
      <c r="E2939" s="2">
        <v>45138</v>
      </c>
      <c r="F2939">
        <v>0</v>
      </c>
    </row>
    <row r="2940" spans="1:6" x14ac:dyDescent="0.35">
      <c r="A2940" t="s">
        <v>648</v>
      </c>
      <c r="B2940" t="s">
        <v>697</v>
      </c>
      <c r="C2940" t="s">
        <v>55</v>
      </c>
      <c r="D2940" t="s">
        <v>658</v>
      </c>
      <c r="E2940" s="2">
        <v>45169</v>
      </c>
      <c r="F2940">
        <v>0</v>
      </c>
    </row>
    <row r="2941" spans="1:6" x14ac:dyDescent="0.35">
      <c r="A2941" t="s">
        <v>648</v>
      </c>
      <c r="B2941" t="s">
        <v>697</v>
      </c>
      <c r="C2941" t="s">
        <v>55</v>
      </c>
      <c r="D2941" t="s">
        <v>658</v>
      </c>
      <c r="E2941" s="2">
        <v>45199</v>
      </c>
      <c r="F2941">
        <v>72</v>
      </c>
    </row>
    <row r="2942" spans="1:6" x14ac:dyDescent="0.35">
      <c r="A2942" t="s">
        <v>648</v>
      </c>
      <c r="B2942" t="s">
        <v>697</v>
      </c>
      <c r="C2942" t="s">
        <v>55</v>
      </c>
      <c r="D2942" t="s">
        <v>658</v>
      </c>
      <c r="E2942" s="2">
        <v>45230</v>
      </c>
      <c r="F2942">
        <v>132</v>
      </c>
    </row>
    <row r="2943" spans="1:6" x14ac:dyDescent="0.35">
      <c r="A2943" t="s">
        <v>648</v>
      </c>
      <c r="B2943" t="s">
        <v>697</v>
      </c>
      <c r="C2943" t="s">
        <v>55</v>
      </c>
      <c r="D2943" t="s">
        <v>658</v>
      </c>
      <c r="E2943" s="2">
        <v>45260</v>
      </c>
      <c r="F2943">
        <v>172</v>
      </c>
    </row>
    <row r="2944" spans="1:6" x14ac:dyDescent="0.35">
      <c r="A2944" t="s">
        <v>648</v>
      </c>
      <c r="B2944" t="s">
        <v>697</v>
      </c>
      <c r="C2944" t="s">
        <v>55</v>
      </c>
      <c r="D2944" t="s">
        <v>658</v>
      </c>
      <c r="E2944" s="2">
        <v>45291</v>
      </c>
      <c r="F2944">
        <v>162</v>
      </c>
    </row>
    <row r="2945" spans="1:6" x14ac:dyDescent="0.35">
      <c r="A2945" t="s">
        <v>648</v>
      </c>
      <c r="B2945" t="s">
        <v>697</v>
      </c>
      <c r="C2945" t="s">
        <v>55</v>
      </c>
      <c r="D2945" t="s">
        <v>658</v>
      </c>
      <c r="E2945" s="2">
        <v>45322</v>
      </c>
      <c r="F2945">
        <v>186</v>
      </c>
    </row>
    <row r="2946" spans="1:6" x14ac:dyDescent="0.35">
      <c r="A2946" t="s">
        <v>648</v>
      </c>
      <c r="B2946" t="s">
        <v>697</v>
      </c>
      <c r="C2946" t="s">
        <v>55</v>
      </c>
      <c r="D2946" t="s">
        <v>658</v>
      </c>
      <c r="E2946" s="2">
        <v>45351</v>
      </c>
      <c r="F2946">
        <v>189</v>
      </c>
    </row>
    <row r="2947" spans="1:6" x14ac:dyDescent="0.35">
      <c r="A2947" t="s">
        <v>648</v>
      </c>
      <c r="B2947" t="s">
        <v>697</v>
      </c>
      <c r="C2947" t="s">
        <v>55</v>
      </c>
      <c r="D2947" t="s">
        <v>658</v>
      </c>
      <c r="E2947" s="2">
        <v>45382</v>
      </c>
      <c r="F2947">
        <v>188</v>
      </c>
    </row>
    <row r="2948" spans="1:6" x14ac:dyDescent="0.35">
      <c r="A2948" t="s">
        <v>648</v>
      </c>
      <c r="B2948" t="s">
        <v>697</v>
      </c>
      <c r="C2948" t="s">
        <v>55</v>
      </c>
      <c r="D2948" t="s">
        <v>563</v>
      </c>
      <c r="E2948" s="2">
        <v>45046</v>
      </c>
      <c r="F2948">
        <v>0</v>
      </c>
    </row>
    <row r="2949" spans="1:6" x14ac:dyDescent="0.35">
      <c r="A2949" t="s">
        <v>648</v>
      </c>
      <c r="B2949" t="s">
        <v>697</v>
      </c>
      <c r="C2949" t="s">
        <v>55</v>
      </c>
      <c r="D2949" t="s">
        <v>563</v>
      </c>
      <c r="E2949" s="2">
        <v>45077</v>
      </c>
      <c r="F2949">
        <v>0</v>
      </c>
    </row>
    <row r="2950" spans="1:6" x14ac:dyDescent="0.35">
      <c r="A2950" t="s">
        <v>648</v>
      </c>
      <c r="B2950" t="s">
        <v>697</v>
      </c>
      <c r="C2950" t="s">
        <v>55</v>
      </c>
      <c r="D2950" t="s">
        <v>563</v>
      </c>
      <c r="E2950" s="2">
        <v>45107</v>
      </c>
      <c r="F2950">
        <v>0</v>
      </c>
    </row>
    <row r="2951" spans="1:6" x14ac:dyDescent="0.35">
      <c r="A2951" t="s">
        <v>648</v>
      </c>
      <c r="B2951" t="s">
        <v>697</v>
      </c>
      <c r="C2951" t="s">
        <v>55</v>
      </c>
      <c r="D2951" t="s">
        <v>563</v>
      </c>
      <c r="E2951" s="2">
        <v>45138</v>
      </c>
      <c r="F2951">
        <v>0</v>
      </c>
    </row>
    <row r="2952" spans="1:6" x14ac:dyDescent="0.35">
      <c r="A2952" t="s">
        <v>648</v>
      </c>
      <c r="B2952" t="s">
        <v>697</v>
      </c>
      <c r="C2952" t="s">
        <v>55</v>
      </c>
      <c r="D2952" t="s">
        <v>563</v>
      </c>
      <c r="E2952" s="2">
        <v>45169</v>
      </c>
      <c r="F2952">
        <v>0</v>
      </c>
    </row>
    <row r="2953" spans="1:6" x14ac:dyDescent="0.35">
      <c r="A2953" t="s">
        <v>648</v>
      </c>
      <c r="B2953" t="s">
        <v>697</v>
      </c>
      <c r="C2953" t="s">
        <v>55</v>
      </c>
      <c r="D2953" t="s">
        <v>563</v>
      </c>
      <c r="E2953" s="2">
        <v>45199</v>
      </c>
      <c r="F2953">
        <v>2554</v>
      </c>
    </row>
    <row r="2954" spans="1:6" x14ac:dyDescent="0.35">
      <c r="A2954" t="s">
        <v>648</v>
      </c>
      <c r="B2954" t="s">
        <v>697</v>
      </c>
      <c r="C2954" t="s">
        <v>55</v>
      </c>
      <c r="D2954" t="s">
        <v>563</v>
      </c>
      <c r="E2954" s="2">
        <v>45230</v>
      </c>
      <c r="F2954">
        <v>6138</v>
      </c>
    </row>
    <row r="2955" spans="1:6" x14ac:dyDescent="0.35">
      <c r="A2955" t="s">
        <v>648</v>
      </c>
      <c r="B2955" t="s">
        <v>697</v>
      </c>
      <c r="C2955" t="s">
        <v>55</v>
      </c>
      <c r="D2955" t="s">
        <v>563</v>
      </c>
      <c r="E2955" s="2">
        <v>45260</v>
      </c>
      <c r="F2955">
        <v>6678</v>
      </c>
    </row>
    <row r="2956" spans="1:6" x14ac:dyDescent="0.35">
      <c r="A2956" t="s">
        <v>648</v>
      </c>
      <c r="B2956" t="s">
        <v>697</v>
      </c>
      <c r="C2956" t="s">
        <v>55</v>
      </c>
      <c r="D2956" t="s">
        <v>563</v>
      </c>
      <c r="E2956" s="2">
        <v>45291</v>
      </c>
      <c r="F2956">
        <v>6785</v>
      </c>
    </row>
    <row r="2957" spans="1:6" x14ac:dyDescent="0.35">
      <c r="A2957" t="s">
        <v>648</v>
      </c>
      <c r="B2957" t="s">
        <v>697</v>
      </c>
      <c r="C2957" t="s">
        <v>55</v>
      </c>
      <c r="D2957" t="s">
        <v>563</v>
      </c>
      <c r="E2957" s="2">
        <v>45322</v>
      </c>
      <c r="F2957">
        <v>6810</v>
      </c>
    </row>
    <row r="2958" spans="1:6" x14ac:dyDescent="0.35">
      <c r="A2958" t="s">
        <v>648</v>
      </c>
      <c r="B2958" t="s">
        <v>697</v>
      </c>
      <c r="C2958" t="s">
        <v>55</v>
      </c>
      <c r="D2958" t="s">
        <v>563</v>
      </c>
      <c r="E2958" s="2">
        <v>45351</v>
      </c>
      <c r="F2958">
        <v>6560</v>
      </c>
    </row>
    <row r="2959" spans="1:6" x14ac:dyDescent="0.35">
      <c r="A2959" t="s">
        <v>648</v>
      </c>
      <c r="B2959" t="s">
        <v>697</v>
      </c>
      <c r="C2959" t="s">
        <v>55</v>
      </c>
      <c r="D2959" t="s">
        <v>563</v>
      </c>
      <c r="E2959" s="2">
        <v>45382</v>
      </c>
      <c r="F2959">
        <v>6737</v>
      </c>
    </row>
    <row r="2960" spans="1:6" x14ac:dyDescent="0.35">
      <c r="A2960" t="s">
        <v>648</v>
      </c>
      <c r="B2960" t="s">
        <v>697</v>
      </c>
      <c r="C2960" t="s">
        <v>55</v>
      </c>
      <c r="D2960" t="s">
        <v>661</v>
      </c>
      <c r="E2960" s="2">
        <v>45046</v>
      </c>
      <c r="F2960">
        <v>23</v>
      </c>
    </row>
    <row r="2961" spans="1:6" x14ac:dyDescent="0.35">
      <c r="A2961" t="s">
        <v>648</v>
      </c>
      <c r="B2961" t="s">
        <v>697</v>
      </c>
      <c r="C2961" t="s">
        <v>55</v>
      </c>
      <c r="D2961" t="s">
        <v>661</v>
      </c>
      <c r="E2961" s="2">
        <v>45077</v>
      </c>
      <c r="F2961">
        <v>19</v>
      </c>
    </row>
    <row r="2962" spans="1:6" x14ac:dyDescent="0.35">
      <c r="A2962" t="s">
        <v>648</v>
      </c>
      <c r="B2962" t="s">
        <v>697</v>
      </c>
      <c r="C2962" t="s">
        <v>55</v>
      </c>
      <c r="D2962" t="s">
        <v>661</v>
      </c>
      <c r="E2962" s="2">
        <v>45107</v>
      </c>
      <c r="F2962">
        <v>24</v>
      </c>
    </row>
    <row r="2963" spans="1:6" x14ac:dyDescent="0.35">
      <c r="A2963" t="s">
        <v>648</v>
      </c>
      <c r="B2963" t="s">
        <v>697</v>
      </c>
      <c r="C2963" t="s">
        <v>55</v>
      </c>
      <c r="D2963" t="s">
        <v>661</v>
      </c>
      <c r="E2963" s="2">
        <v>45138</v>
      </c>
      <c r="F2963">
        <v>23</v>
      </c>
    </row>
    <row r="2964" spans="1:6" x14ac:dyDescent="0.35">
      <c r="A2964" t="s">
        <v>648</v>
      </c>
      <c r="B2964" t="s">
        <v>697</v>
      </c>
      <c r="C2964" t="s">
        <v>55</v>
      </c>
      <c r="D2964" t="s">
        <v>661</v>
      </c>
      <c r="E2964" s="2">
        <v>45169</v>
      </c>
      <c r="F2964">
        <v>25</v>
      </c>
    </row>
    <row r="2965" spans="1:6" x14ac:dyDescent="0.35">
      <c r="A2965" t="s">
        <v>648</v>
      </c>
      <c r="B2965" t="s">
        <v>697</v>
      </c>
      <c r="C2965" t="s">
        <v>55</v>
      </c>
      <c r="D2965" t="s">
        <v>661</v>
      </c>
      <c r="E2965" s="2">
        <v>45199</v>
      </c>
      <c r="F2965">
        <v>20</v>
      </c>
    </row>
    <row r="2966" spans="1:6" x14ac:dyDescent="0.35">
      <c r="A2966" t="s">
        <v>648</v>
      </c>
      <c r="B2966" t="s">
        <v>697</v>
      </c>
      <c r="C2966" t="s">
        <v>55</v>
      </c>
      <c r="D2966" t="s">
        <v>661</v>
      </c>
      <c r="E2966" s="2">
        <v>45230</v>
      </c>
      <c r="F2966">
        <v>11</v>
      </c>
    </row>
    <row r="2967" spans="1:6" x14ac:dyDescent="0.35">
      <c r="A2967" t="s">
        <v>648</v>
      </c>
      <c r="B2967" t="s">
        <v>697</v>
      </c>
      <c r="C2967" t="s">
        <v>55</v>
      </c>
      <c r="D2967" t="s">
        <v>661</v>
      </c>
      <c r="E2967" s="2">
        <v>45260</v>
      </c>
      <c r="F2967">
        <v>8</v>
      </c>
    </row>
    <row r="2968" spans="1:6" x14ac:dyDescent="0.35">
      <c r="A2968" t="s">
        <v>648</v>
      </c>
      <c r="B2968" t="s">
        <v>697</v>
      </c>
      <c r="C2968" t="s">
        <v>55</v>
      </c>
      <c r="D2968" t="s">
        <v>661</v>
      </c>
      <c r="E2968" s="2">
        <v>45291</v>
      </c>
      <c r="F2968">
        <v>8</v>
      </c>
    </row>
    <row r="2969" spans="1:6" x14ac:dyDescent="0.35">
      <c r="A2969" t="s">
        <v>648</v>
      </c>
      <c r="B2969" t="s">
        <v>697</v>
      </c>
      <c r="C2969" t="s">
        <v>55</v>
      </c>
      <c r="D2969" t="s">
        <v>661</v>
      </c>
      <c r="E2969" s="2">
        <v>45322</v>
      </c>
      <c r="F2969">
        <v>8</v>
      </c>
    </row>
    <row r="2970" spans="1:6" x14ac:dyDescent="0.35">
      <c r="A2970" t="s">
        <v>648</v>
      </c>
      <c r="B2970" t="s">
        <v>697</v>
      </c>
      <c r="C2970" t="s">
        <v>55</v>
      </c>
      <c r="D2970" t="s">
        <v>661</v>
      </c>
      <c r="E2970" s="2">
        <v>45351</v>
      </c>
      <c r="F2970">
        <v>7</v>
      </c>
    </row>
    <row r="2971" spans="1:6" x14ac:dyDescent="0.35">
      <c r="A2971" t="s">
        <v>648</v>
      </c>
      <c r="B2971" t="s">
        <v>697</v>
      </c>
      <c r="C2971" t="s">
        <v>55</v>
      </c>
      <c r="D2971" t="s">
        <v>661</v>
      </c>
      <c r="E2971" s="2">
        <v>45382</v>
      </c>
      <c r="F2971">
        <v>8</v>
      </c>
    </row>
    <row r="2972" spans="1:6" x14ac:dyDescent="0.35">
      <c r="A2972" t="s">
        <v>648</v>
      </c>
      <c r="B2972" t="s">
        <v>698</v>
      </c>
      <c r="C2972" t="s">
        <v>55</v>
      </c>
      <c r="D2972" t="s">
        <v>564</v>
      </c>
      <c r="E2972" s="2">
        <v>45046</v>
      </c>
      <c r="F2972">
        <v>15943</v>
      </c>
    </row>
    <row r="2973" spans="1:6" x14ac:dyDescent="0.35">
      <c r="A2973" t="s">
        <v>648</v>
      </c>
      <c r="B2973" t="s">
        <v>698</v>
      </c>
      <c r="C2973" t="s">
        <v>55</v>
      </c>
      <c r="D2973" t="s">
        <v>564</v>
      </c>
      <c r="E2973" s="2">
        <v>45077</v>
      </c>
      <c r="F2973">
        <v>14044</v>
      </c>
    </row>
    <row r="2974" spans="1:6" x14ac:dyDescent="0.35">
      <c r="A2974" t="s">
        <v>648</v>
      </c>
      <c r="B2974" t="s">
        <v>698</v>
      </c>
      <c r="C2974" t="s">
        <v>55</v>
      </c>
      <c r="D2974" t="s">
        <v>564</v>
      </c>
      <c r="E2974" s="2">
        <v>45107</v>
      </c>
      <c r="F2974">
        <v>16141</v>
      </c>
    </row>
    <row r="2975" spans="1:6" x14ac:dyDescent="0.35">
      <c r="A2975" t="s">
        <v>648</v>
      </c>
      <c r="B2975" t="s">
        <v>698</v>
      </c>
      <c r="C2975" t="s">
        <v>55</v>
      </c>
      <c r="D2975" t="s">
        <v>564</v>
      </c>
      <c r="E2975" s="2">
        <v>45138</v>
      </c>
      <c r="F2975">
        <v>15527</v>
      </c>
    </row>
    <row r="2976" spans="1:6" x14ac:dyDescent="0.35">
      <c r="A2976" t="s">
        <v>648</v>
      </c>
      <c r="B2976" t="s">
        <v>698</v>
      </c>
      <c r="C2976" t="s">
        <v>55</v>
      </c>
      <c r="D2976" t="s">
        <v>564</v>
      </c>
      <c r="E2976" s="2">
        <v>45169</v>
      </c>
      <c r="F2976">
        <v>15699</v>
      </c>
    </row>
    <row r="2977" spans="1:6" x14ac:dyDescent="0.35">
      <c r="A2977" t="s">
        <v>648</v>
      </c>
      <c r="B2977" t="s">
        <v>698</v>
      </c>
      <c r="C2977" t="s">
        <v>55</v>
      </c>
      <c r="D2977" t="s">
        <v>564</v>
      </c>
      <c r="E2977" s="2">
        <v>45199</v>
      </c>
      <c r="F2977">
        <v>18553</v>
      </c>
    </row>
    <row r="2978" spans="1:6" x14ac:dyDescent="0.35">
      <c r="A2978" t="s">
        <v>648</v>
      </c>
      <c r="B2978" t="s">
        <v>698</v>
      </c>
      <c r="C2978" t="s">
        <v>55</v>
      </c>
      <c r="D2978" t="s">
        <v>564</v>
      </c>
      <c r="E2978" s="2">
        <v>45230</v>
      </c>
      <c r="F2978">
        <v>17858</v>
      </c>
    </row>
    <row r="2979" spans="1:6" x14ac:dyDescent="0.35">
      <c r="A2979" t="s">
        <v>648</v>
      </c>
      <c r="B2979" t="s">
        <v>698</v>
      </c>
      <c r="C2979" t="s">
        <v>55</v>
      </c>
      <c r="D2979" t="s">
        <v>564</v>
      </c>
      <c r="E2979" s="2">
        <v>45260</v>
      </c>
      <c r="F2979">
        <v>17622</v>
      </c>
    </row>
    <row r="2980" spans="1:6" x14ac:dyDescent="0.35">
      <c r="A2980" t="s">
        <v>648</v>
      </c>
      <c r="B2980" t="s">
        <v>698</v>
      </c>
      <c r="C2980" t="s">
        <v>55</v>
      </c>
      <c r="D2980" t="s">
        <v>564</v>
      </c>
      <c r="E2980" s="2">
        <v>45291</v>
      </c>
      <c r="F2980">
        <v>17421</v>
      </c>
    </row>
    <row r="2981" spans="1:6" x14ac:dyDescent="0.35">
      <c r="A2981" t="s">
        <v>648</v>
      </c>
      <c r="B2981" t="s">
        <v>698</v>
      </c>
      <c r="C2981" t="s">
        <v>55</v>
      </c>
      <c r="D2981" t="s">
        <v>564</v>
      </c>
      <c r="E2981" s="2">
        <v>45322</v>
      </c>
      <c r="F2981">
        <v>17271</v>
      </c>
    </row>
    <row r="2982" spans="1:6" x14ac:dyDescent="0.35">
      <c r="A2982" t="s">
        <v>648</v>
      </c>
      <c r="B2982" t="s">
        <v>698</v>
      </c>
      <c r="C2982" t="s">
        <v>55</v>
      </c>
      <c r="D2982" t="s">
        <v>564</v>
      </c>
      <c r="E2982" s="2">
        <v>45351</v>
      </c>
      <c r="F2982">
        <v>17162</v>
      </c>
    </row>
    <row r="2983" spans="1:6" x14ac:dyDescent="0.35">
      <c r="A2983" t="s">
        <v>648</v>
      </c>
      <c r="B2983" t="s">
        <v>698</v>
      </c>
      <c r="C2983" t="s">
        <v>55</v>
      </c>
      <c r="D2983" t="s">
        <v>564</v>
      </c>
      <c r="E2983" s="2">
        <v>45382</v>
      </c>
      <c r="F2983">
        <v>17038</v>
      </c>
    </row>
    <row r="2984" spans="1:6" x14ac:dyDescent="0.35">
      <c r="A2984" t="s">
        <v>648</v>
      </c>
      <c r="B2984" t="s">
        <v>698</v>
      </c>
      <c r="C2984" t="s">
        <v>55</v>
      </c>
      <c r="D2984" t="s">
        <v>655</v>
      </c>
      <c r="E2984" s="2">
        <v>45046</v>
      </c>
      <c r="F2984">
        <v>2</v>
      </c>
    </row>
    <row r="2985" spans="1:6" x14ac:dyDescent="0.35">
      <c r="A2985" t="s">
        <v>648</v>
      </c>
      <c r="B2985" t="s">
        <v>698</v>
      </c>
      <c r="C2985" t="s">
        <v>55</v>
      </c>
      <c r="D2985" t="s">
        <v>655</v>
      </c>
      <c r="E2985" s="2">
        <v>45077</v>
      </c>
      <c r="F2985">
        <v>2</v>
      </c>
    </row>
    <row r="2986" spans="1:6" x14ac:dyDescent="0.35">
      <c r="A2986" t="s">
        <v>648</v>
      </c>
      <c r="B2986" t="s">
        <v>698</v>
      </c>
      <c r="C2986" t="s">
        <v>55</v>
      </c>
      <c r="D2986" t="s">
        <v>655</v>
      </c>
      <c r="E2986" s="2">
        <v>45107</v>
      </c>
      <c r="F2986">
        <v>3</v>
      </c>
    </row>
    <row r="2987" spans="1:6" x14ac:dyDescent="0.35">
      <c r="A2987" t="s">
        <v>648</v>
      </c>
      <c r="B2987" t="s">
        <v>698</v>
      </c>
      <c r="C2987" t="s">
        <v>55</v>
      </c>
      <c r="D2987" t="s">
        <v>655</v>
      </c>
      <c r="E2987" s="2">
        <v>45138</v>
      </c>
      <c r="F2987">
        <v>3</v>
      </c>
    </row>
    <row r="2988" spans="1:6" x14ac:dyDescent="0.35">
      <c r="A2988" t="s">
        <v>648</v>
      </c>
      <c r="B2988" t="s">
        <v>698</v>
      </c>
      <c r="C2988" t="s">
        <v>55</v>
      </c>
      <c r="D2988" t="s">
        <v>655</v>
      </c>
      <c r="E2988" s="2">
        <v>45169</v>
      </c>
      <c r="F2988">
        <v>8</v>
      </c>
    </row>
    <row r="2989" spans="1:6" x14ac:dyDescent="0.35">
      <c r="A2989" t="s">
        <v>648</v>
      </c>
      <c r="B2989" t="s">
        <v>698</v>
      </c>
      <c r="C2989" t="s">
        <v>55</v>
      </c>
      <c r="D2989" t="s">
        <v>655</v>
      </c>
      <c r="E2989" s="2">
        <v>45199</v>
      </c>
      <c r="F2989">
        <v>376</v>
      </c>
    </row>
    <row r="2990" spans="1:6" x14ac:dyDescent="0.35">
      <c r="A2990" t="s">
        <v>648</v>
      </c>
      <c r="B2990" t="s">
        <v>698</v>
      </c>
      <c r="C2990" t="s">
        <v>55</v>
      </c>
      <c r="D2990" t="s">
        <v>655</v>
      </c>
      <c r="E2990" s="2">
        <v>45230</v>
      </c>
      <c r="F2990">
        <v>801</v>
      </c>
    </row>
    <row r="2991" spans="1:6" x14ac:dyDescent="0.35">
      <c r="A2991" t="s">
        <v>648</v>
      </c>
      <c r="B2991" t="s">
        <v>698</v>
      </c>
      <c r="C2991" t="s">
        <v>55</v>
      </c>
      <c r="D2991" t="s">
        <v>655</v>
      </c>
      <c r="E2991" s="2">
        <v>45260</v>
      </c>
      <c r="F2991">
        <v>958</v>
      </c>
    </row>
    <row r="2992" spans="1:6" x14ac:dyDescent="0.35">
      <c r="A2992" t="s">
        <v>648</v>
      </c>
      <c r="B2992" t="s">
        <v>698</v>
      </c>
      <c r="C2992" t="s">
        <v>55</v>
      </c>
      <c r="D2992" t="s">
        <v>655</v>
      </c>
      <c r="E2992" s="2">
        <v>45291</v>
      </c>
      <c r="F2992">
        <v>1047</v>
      </c>
    </row>
    <row r="2993" spans="1:6" x14ac:dyDescent="0.35">
      <c r="A2993" t="s">
        <v>648</v>
      </c>
      <c r="B2993" t="s">
        <v>698</v>
      </c>
      <c r="C2993" t="s">
        <v>55</v>
      </c>
      <c r="D2993" t="s">
        <v>655</v>
      </c>
      <c r="E2993" s="2">
        <v>45322</v>
      </c>
      <c r="F2993">
        <v>1118</v>
      </c>
    </row>
    <row r="2994" spans="1:6" x14ac:dyDescent="0.35">
      <c r="A2994" t="s">
        <v>648</v>
      </c>
      <c r="B2994" t="s">
        <v>698</v>
      </c>
      <c r="C2994" t="s">
        <v>55</v>
      </c>
      <c r="D2994" t="s">
        <v>655</v>
      </c>
      <c r="E2994" s="2">
        <v>45351</v>
      </c>
      <c r="F2994">
        <v>1240</v>
      </c>
    </row>
    <row r="2995" spans="1:6" x14ac:dyDescent="0.35">
      <c r="A2995" t="s">
        <v>648</v>
      </c>
      <c r="B2995" t="s">
        <v>698</v>
      </c>
      <c r="C2995" t="s">
        <v>55</v>
      </c>
      <c r="D2995" t="s">
        <v>655</v>
      </c>
      <c r="E2995" s="2">
        <v>45382</v>
      </c>
      <c r="F2995">
        <v>1404</v>
      </c>
    </row>
    <row r="2996" spans="1:6" x14ac:dyDescent="0.35">
      <c r="A2996" t="s">
        <v>648</v>
      </c>
      <c r="B2996" t="s">
        <v>698</v>
      </c>
      <c r="C2996" t="s">
        <v>55</v>
      </c>
      <c r="D2996" t="s">
        <v>657</v>
      </c>
      <c r="E2996" s="2">
        <v>45046</v>
      </c>
      <c r="F2996">
        <v>0</v>
      </c>
    </row>
    <row r="2997" spans="1:6" x14ac:dyDescent="0.35">
      <c r="A2997" t="s">
        <v>648</v>
      </c>
      <c r="B2997" t="s">
        <v>698</v>
      </c>
      <c r="C2997" t="s">
        <v>55</v>
      </c>
      <c r="D2997" t="s">
        <v>657</v>
      </c>
      <c r="E2997" s="2">
        <v>45077</v>
      </c>
      <c r="F2997">
        <v>0</v>
      </c>
    </row>
    <row r="2998" spans="1:6" x14ac:dyDescent="0.35">
      <c r="A2998" t="s">
        <v>648</v>
      </c>
      <c r="B2998" t="s">
        <v>698</v>
      </c>
      <c r="C2998" t="s">
        <v>55</v>
      </c>
      <c r="D2998" t="s">
        <v>657</v>
      </c>
      <c r="E2998" s="2">
        <v>45107</v>
      </c>
      <c r="F2998">
        <v>0</v>
      </c>
    </row>
    <row r="2999" spans="1:6" x14ac:dyDescent="0.35">
      <c r="A2999" t="s">
        <v>648</v>
      </c>
      <c r="B2999" t="s">
        <v>698</v>
      </c>
      <c r="C2999" t="s">
        <v>55</v>
      </c>
      <c r="D2999" t="s">
        <v>657</v>
      </c>
      <c r="E2999" s="2">
        <v>45138</v>
      </c>
      <c r="F2999">
        <v>0</v>
      </c>
    </row>
    <row r="3000" spans="1:6" x14ac:dyDescent="0.35">
      <c r="A3000" t="s">
        <v>648</v>
      </c>
      <c r="B3000" t="s">
        <v>698</v>
      </c>
      <c r="C3000" t="s">
        <v>55</v>
      </c>
      <c r="D3000" t="s">
        <v>657</v>
      </c>
      <c r="E3000" s="2">
        <v>45169</v>
      </c>
      <c r="F3000">
        <v>0</v>
      </c>
    </row>
    <row r="3001" spans="1:6" x14ac:dyDescent="0.35">
      <c r="A3001" t="s">
        <v>648</v>
      </c>
      <c r="B3001" t="s">
        <v>698</v>
      </c>
      <c r="C3001" t="s">
        <v>55</v>
      </c>
      <c r="D3001" t="s">
        <v>657</v>
      </c>
      <c r="E3001" s="2">
        <v>45199</v>
      </c>
      <c r="F3001">
        <v>3</v>
      </c>
    </row>
    <row r="3002" spans="1:6" x14ac:dyDescent="0.35">
      <c r="A3002" t="s">
        <v>648</v>
      </c>
      <c r="B3002" t="s">
        <v>698</v>
      </c>
      <c r="C3002" t="s">
        <v>55</v>
      </c>
      <c r="D3002" t="s">
        <v>657</v>
      </c>
      <c r="E3002" s="2">
        <v>45230</v>
      </c>
      <c r="F3002">
        <v>4</v>
      </c>
    </row>
    <row r="3003" spans="1:6" x14ac:dyDescent="0.35">
      <c r="A3003" t="s">
        <v>648</v>
      </c>
      <c r="B3003" t="s">
        <v>698</v>
      </c>
      <c r="C3003" t="s">
        <v>55</v>
      </c>
      <c r="D3003" t="s">
        <v>657</v>
      </c>
      <c r="E3003" s="2">
        <v>45260</v>
      </c>
      <c r="F3003">
        <v>2</v>
      </c>
    </row>
    <row r="3004" spans="1:6" x14ac:dyDescent="0.35">
      <c r="A3004" t="s">
        <v>648</v>
      </c>
      <c r="B3004" t="s">
        <v>698</v>
      </c>
      <c r="C3004" t="s">
        <v>55</v>
      </c>
      <c r="D3004" t="s">
        <v>657</v>
      </c>
      <c r="E3004" s="2">
        <v>45291</v>
      </c>
      <c r="F3004">
        <v>2</v>
      </c>
    </row>
    <row r="3005" spans="1:6" x14ac:dyDescent="0.35">
      <c r="A3005" t="s">
        <v>648</v>
      </c>
      <c r="B3005" t="s">
        <v>698</v>
      </c>
      <c r="C3005" t="s">
        <v>55</v>
      </c>
      <c r="D3005" t="s">
        <v>657</v>
      </c>
      <c r="E3005" s="2">
        <v>45322</v>
      </c>
      <c r="F3005">
        <v>5</v>
      </c>
    </row>
    <row r="3006" spans="1:6" x14ac:dyDescent="0.35">
      <c r="A3006" t="s">
        <v>648</v>
      </c>
      <c r="B3006" t="s">
        <v>698</v>
      </c>
      <c r="C3006" t="s">
        <v>55</v>
      </c>
      <c r="D3006" t="s">
        <v>657</v>
      </c>
      <c r="E3006" s="2">
        <v>45351</v>
      </c>
      <c r="F3006">
        <v>5</v>
      </c>
    </row>
    <row r="3007" spans="1:6" x14ac:dyDescent="0.35">
      <c r="A3007" t="s">
        <v>648</v>
      </c>
      <c r="B3007" t="s">
        <v>698</v>
      </c>
      <c r="C3007" t="s">
        <v>55</v>
      </c>
      <c r="D3007" t="s">
        <v>657</v>
      </c>
      <c r="E3007" s="2">
        <v>45382</v>
      </c>
      <c r="F3007">
        <v>9</v>
      </c>
    </row>
    <row r="3008" spans="1:6" x14ac:dyDescent="0.35">
      <c r="A3008" t="s">
        <v>648</v>
      </c>
      <c r="B3008" t="s">
        <v>698</v>
      </c>
      <c r="C3008" t="s">
        <v>55</v>
      </c>
      <c r="D3008" t="s">
        <v>658</v>
      </c>
      <c r="E3008" s="2">
        <v>45046</v>
      </c>
      <c r="F3008">
        <v>0</v>
      </c>
    </row>
    <row r="3009" spans="1:6" x14ac:dyDescent="0.35">
      <c r="A3009" t="s">
        <v>648</v>
      </c>
      <c r="B3009" t="s">
        <v>698</v>
      </c>
      <c r="C3009" t="s">
        <v>55</v>
      </c>
      <c r="D3009" t="s">
        <v>658</v>
      </c>
      <c r="E3009" s="2">
        <v>45077</v>
      </c>
      <c r="F3009">
        <v>0</v>
      </c>
    </row>
    <row r="3010" spans="1:6" x14ac:dyDescent="0.35">
      <c r="A3010" t="s">
        <v>648</v>
      </c>
      <c r="B3010" t="s">
        <v>698</v>
      </c>
      <c r="C3010" t="s">
        <v>55</v>
      </c>
      <c r="D3010" t="s">
        <v>658</v>
      </c>
      <c r="E3010" s="2">
        <v>45107</v>
      </c>
      <c r="F3010">
        <v>0</v>
      </c>
    </row>
    <row r="3011" spans="1:6" x14ac:dyDescent="0.35">
      <c r="A3011" t="s">
        <v>648</v>
      </c>
      <c r="B3011" t="s">
        <v>698</v>
      </c>
      <c r="C3011" t="s">
        <v>55</v>
      </c>
      <c r="D3011" t="s">
        <v>658</v>
      </c>
      <c r="E3011" s="2">
        <v>45138</v>
      </c>
      <c r="F3011">
        <v>0</v>
      </c>
    </row>
    <row r="3012" spans="1:6" x14ac:dyDescent="0.35">
      <c r="A3012" t="s">
        <v>648</v>
      </c>
      <c r="B3012" t="s">
        <v>698</v>
      </c>
      <c r="C3012" t="s">
        <v>55</v>
      </c>
      <c r="D3012" t="s">
        <v>658</v>
      </c>
      <c r="E3012" s="2">
        <v>45169</v>
      </c>
      <c r="F3012">
        <v>0</v>
      </c>
    </row>
    <row r="3013" spans="1:6" x14ac:dyDescent="0.35">
      <c r="A3013" t="s">
        <v>648</v>
      </c>
      <c r="B3013" t="s">
        <v>698</v>
      </c>
      <c r="C3013" t="s">
        <v>55</v>
      </c>
      <c r="D3013" t="s">
        <v>658</v>
      </c>
      <c r="E3013" s="2">
        <v>45199</v>
      </c>
      <c r="F3013">
        <v>98</v>
      </c>
    </row>
    <row r="3014" spans="1:6" x14ac:dyDescent="0.35">
      <c r="A3014" t="s">
        <v>648</v>
      </c>
      <c r="B3014" t="s">
        <v>698</v>
      </c>
      <c r="C3014" t="s">
        <v>55</v>
      </c>
      <c r="D3014" t="s">
        <v>658</v>
      </c>
      <c r="E3014" s="2">
        <v>45230</v>
      </c>
      <c r="F3014">
        <v>250</v>
      </c>
    </row>
    <row r="3015" spans="1:6" x14ac:dyDescent="0.35">
      <c r="A3015" t="s">
        <v>648</v>
      </c>
      <c r="B3015" t="s">
        <v>698</v>
      </c>
      <c r="C3015" t="s">
        <v>55</v>
      </c>
      <c r="D3015" t="s">
        <v>658</v>
      </c>
      <c r="E3015" s="2">
        <v>45260</v>
      </c>
      <c r="F3015">
        <v>296</v>
      </c>
    </row>
    <row r="3016" spans="1:6" x14ac:dyDescent="0.35">
      <c r="A3016" t="s">
        <v>648</v>
      </c>
      <c r="B3016" t="s">
        <v>698</v>
      </c>
      <c r="C3016" t="s">
        <v>55</v>
      </c>
      <c r="D3016" t="s">
        <v>658</v>
      </c>
      <c r="E3016" s="2">
        <v>45291</v>
      </c>
      <c r="F3016">
        <v>337</v>
      </c>
    </row>
    <row r="3017" spans="1:6" x14ac:dyDescent="0.35">
      <c r="A3017" t="s">
        <v>648</v>
      </c>
      <c r="B3017" t="s">
        <v>698</v>
      </c>
      <c r="C3017" t="s">
        <v>55</v>
      </c>
      <c r="D3017" t="s">
        <v>658</v>
      </c>
      <c r="E3017" s="2">
        <v>45322</v>
      </c>
      <c r="F3017">
        <v>377</v>
      </c>
    </row>
    <row r="3018" spans="1:6" x14ac:dyDescent="0.35">
      <c r="A3018" t="s">
        <v>648</v>
      </c>
      <c r="B3018" t="s">
        <v>698</v>
      </c>
      <c r="C3018" t="s">
        <v>55</v>
      </c>
      <c r="D3018" t="s">
        <v>658</v>
      </c>
      <c r="E3018" s="2">
        <v>45351</v>
      </c>
      <c r="F3018">
        <v>421</v>
      </c>
    </row>
    <row r="3019" spans="1:6" x14ac:dyDescent="0.35">
      <c r="A3019" t="s">
        <v>648</v>
      </c>
      <c r="B3019" t="s">
        <v>698</v>
      </c>
      <c r="C3019" t="s">
        <v>55</v>
      </c>
      <c r="D3019" t="s">
        <v>658</v>
      </c>
      <c r="E3019" s="2">
        <v>45382</v>
      </c>
      <c r="F3019">
        <v>476</v>
      </c>
    </row>
    <row r="3020" spans="1:6" x14ac:dyDescent="0.35">
      <c r="A3020" t="s">
        <v>648</v>
      </c>
      <c r="B3020" t="s">
        <v>698</v>
      </c>
      <c r="C3020" t="s">
        <v>55</v>
      </c>
      <c r="D3020" t="s">
        <v>563</v>
      </c>
      <c r="E3020" s="2">
        <v>45046</v>
      </c>
      <c r="F3020">
        <v>0</v>
      </c>
    </row>
    <row r="3021" spans="1:6" x14ac:dyDescent="0.35">
      <c r="A3021" t="s">
        <v>648</v>
      </c>
      <c r="B3021" t="s">
        <v>698</v>
      </c>
      <c r="C3021" t="s">
        <v>55</v>
      </c>
      <c r="D3021" t="s">
        <v>563</v>
      </c>
      <c r="E3021" s="2">
        <v>45077</v>
      </c>
      <c r="F3021">
        <v>0</v>
      </c>
    </row>
    <row r="3022" spans="1:6" x14ac:dyDescent="0.35">
      <c r="A3022" t="s">
        <v>648</v>
      </c>
      <c r="B3022" t="s">
        <v>698</v>
      </c>
      <c r="C3022" t="s">
        <v>55</v>
      </c>
      <c r="D3022" t="s">
        <v>563</v>
      </c>
      <c r="E3022" s="2">
        <v>45107</v>
      </c>
      <c r="F3022">
        <v>0</v>
      </c>
    </row>
    <row r="3023" spans="1:6" x14ac:dyDescent="0.35">
      <c r="A3023" t="s">
        <v>648</v>
      </c>
      <c r="B3023" t="s">
        <v>698</v>
      </c>
      <c r="C3023" t="s">
        <v>55</v>
      </c>
      <c r="D3023" t="s">
        <v>563</v>
      </c>
      <c r="E3023" s="2">
        <v>45138</v>
      </c>
      <c r="F3023">
        <v>0</v>
      </c>
    </row>
    <row r="3024" spans="1:6" x14ac:dyDescent="0.35">
      <c r="A3024" t="s">
        <v>648</v>
      </c>
      <c r="B3024" t="s">
        <v>698</v>
      </c>
      <c r="C3024" t="s">
        <v>55</v>
      </c>
      <c r="D3024" t="s">
        <v>563</v>
      </c>
      <c r="E3024" s="2">
        <v>45169</v>
      </c>
      <c r="F3024">
        <v>0</v>
      </c>
    </row>
    <row r="3025" spans="1:6" x14ac:dyDescent="0.35">
      <c r="A3025" t="s">
        <v>648</v>
      </c>
      <c r="B3025" t="s">
        <v>698</v>
      </c>
      <c r="C3025" t="s">
        <v>55</v>
      </c>
      <c r="D3025" t="s">
        <v>563</v>
      </c>
      <c r="E3025" s="2">
        <v>45199</v>
      </c>
      <c r="F3025">
        <v>6469</v>
      </c>
    </row>
    <row r="3026" spans="1:6" x14ac:dyDescent="0.35">
      <c r="A3026" t="s">
        <v>648</v>
      </c>
      <c r="B3026" t="s">
        <v>698</v>
      </c>
      <c r="C3026" t="s">
        <v>55</v>
      </c>
      <c r="D3026" t="s">
        <v>563</v>
      </c>
      <c r="E3026" s="2">
        <v>45230</v>
      </c>
      <c r="F3026">
        <v>13434</v>
      </c>
    </row>
    <row r="3027" spans="1:6" x14ac:dyDescent="0.35">
      <c r="A3027" t="s">
        <v>648</v>
      </c>
      <c r="B3027" t="s">
        <v>698</v>
      </c>
      <c r="C3027" t="s">
        <v>55</v>
      </c>
      <c r="D3027" t="s">
        <v>563</v>
      </c>
      <c r="E3027" s="2">
        <v>45260</v>
      </c>
      <c r="F3027">
        <v>14394</v>
      </c>
    </row>
    <row r="3028" spans="1:6" x14ac:dyDescent="0.35">
      <c r="A3028" t="s">
        <v>648</v>
      </c>
      <c r="B3028" t="s">
        <v>698</v>
      </c>
      <c r="C3028" t="s">
        <v>55</v>
      </c>
      <c r="D3028" t="s">
        <v>563</v>
      </c>
      <c r="E3028" s="2">
        <v>45291</v>
      </c>
      <c r="F3028">
        <v>14502</v>
      </c>
    </row>
    <row r="3029" spans="1:6" x14ac:dyDescent="0.35">
      <c r="A3029" t="s">
        <v>648</v>
      </c>
      <c r="B3029" t="s">
        <v>698</v>
      </c>
      <c r="C3029" t="s">
        <v>55</v>
      </c>
      <c r="D3029" t="s">
        <v>563</v>
      </c>
      <c r="E3029" s="2">
        <v>45322</v>
      </c>
      <c r="F3029">
        <v>14758</v>
      </c>
    </row>
    <row r="3030" spans="1:6" x14ac:dyDescent="0.35">
      <c r="A3030" t="s">
        <v>648</v>
      </c>
      <c r="B3030" t="s">
        <v>698</v>
      </c>
      <c r="C3030" t="s">
        <v>55</v>
      </c>
      <c r="D3030" t="s">
        <v>563</v>
      </c>
      <c r="E3030" s="2">
        <v>45351</v>
      </c>
      <c r="F3030">
        <v>14721</v>
      </c>
    </row>
    <row r="3031" spans="1:6" x14ac:dyDescent="0.35">
      <c r="A3031" t="s">
        <v>648</v>
      </c>
      <c r="B3031" t="s">
        <v>698</v>
      </c>
      <c r="C3031" t="s">
        <v>55</v>
      </c>
      <c r="D3031" t="s">
        <v>563</v>
      </c>
      <c r="E3031" s="2">
        <v>45382</v>
      </c>
      <c r="F3031">
        <v>14826</v>
      </c>
    </row>
    <row r="3032" spans="1:6" x14ac:dyDescent="0.35">
      <c r="A3032" t="s">
        <v>648</v>
      </c>
      <c r="B3032" t="s">
        <v>698</v>
      </c>
      <c r="C3032" t="s">
        <v>55</v>
      </c>
      <c r="D3032" t="s">
        <v>661</v>
      </c>
      <c r="E3032" s="2">
        <v>45046</v>
      </c>
      <c r="F3032">
        <v>50</v>
      </c>
    </row>
    <row r="3033" spans="1:6" x14ac:dyDescent="0.35">
      <c r="A3033" t="s">
        <v>648</v>
      </c>
      <c r="B3033" t="s">
        <v>698</v>
      </c>
      <c r="C3033" t="s">
        <v>55</v>
      </c>
      <c r="D3033" t="s">
        <v>661</v>
      </c>
      <c r="E3033" s="2">
        <v>45077</v>
      </c>
      <c r="F3033">
        <v>43</v>
      </c>
    </row>
    <row r="3034" spans="1:6" x14ac:dyDescent="0.35">
      <c r="A3034" t="s">
        <v>648</v>
      </c>
      <c r="B3034" t="s">
        <v>698</v>
      </c>
      <c r="C3034" t="s">
        <v>55</v>
      </c>
      <c r="D3034" t="s">
        <v>661</v>
      </c>
      <c r="E3034" s="2">
        <v>45107</v>
      </c>
      <c r="F3034">
        <v>49</v>
      </c>
    </row>
    <row r="3035" spans="1:6" x14ac:dyDescent="0.35">
      <c r="A3035" t="s">
        <v>648</v>
      </c>
      <c r="B3035" t="s">
        <v>698</v>
      </c>
      <c r="C3035" t="s">
        <v>55</v>
      </c>
      <c r="D3035" t="s">
        <v>661</v>
      </c>
      <c r="E3035" s="2">
        <v>45138</v>
      </c>
      <c r="F3035">
        <v>49</v>
      </c>
    </row>
    <row r="3036" spans="1:6" x14ac:dyDescent="0.35">
      <c r="A3036" t="s">
        <v>648</v>
      </c>
      <c r="B3036" t="s">
        <v>698</v>
      </c>
      <c r="C3036" t="s">
        <v>55</v>
      </c>
      <c r="D3036" t="s">
        <v>661</v>
      </c>
      <c r="E3036" s="2">
        <v>45169</v>
      </c>
      <c r="F3036">
        <v>43</v>
      </c>
    </row>
    <row r="3037" spans="1:6" x14ac:dyDescent="0.35">
      <c r="A3037" t="s">
        <v>648</v>
      </c>
      <c r="B3037" t="s">
        <v>698</v>
      </c>
      <c r="C3037" t="s">
        <v>55</v>
      </c>
      <c r="D3037" t="s">
        <v>661</v>
      </c>
      <c r="E3037" s="2">
        <v>45199</v>
      </c>
      <c r="F3037">
        <v>45</v>
      </c>
    </row>
    <row r="3038" spans="1:6" x14ac:dyDescent="0.35">
      <c r="A3038" t="s">
        <v>648</v>
      </c>
      <c r="B3038" t="s">
        <v>698</v>
      </c>
      <c r="C3038" t="s">
        <v>55</v>
      </c>
      <c r="D3038" t="s">
        <v>661</v>
      </c>
      <c r="E3038" s="2">
        <v>45230</v>
      </c>
      <c r="F3038">
        <v>36</v>
      </c>
    </row>
    <row r="3039" spans="1:6" x14ac:dyDescent="0.35">
      <c r="A3039" t="s">
        <v>648</v>
      </c>
      <c r="B3039" t="s">
        <v>698</v>
      </c>
      <c r="C3039" t="s">
        <v>55</v>
      </c>
      <c r="D3039" t="s">
        <v>661</v>
      </c>
      <c r="E3039" s="2">
        <v>45260</v>
      </c>
      <c r="F3039">
        <v>33</v>
      </c>
    </row>
    <row r="3040" spans="1:6" x14ac:dyDescent="0.35">
      <c r="A3040" t="s">
        <v>648</v>
      </c>
      <c r="B3040" t="s">
        <v>698</v>
      </c>
      <c r="C3040" t="s">
        <v>55</v>
      </c>
      <c r="D3040" t="s">
        <v>661</v>
      </c>
      <c r="E3040" s="2">
        <v>45291</v>
      </c>
      <c r="F3040">
        <v>31</v>
      </c>
    </row>
    <row r="3041" spans="1:6" x14ac:dyDescent="0.35">
      <c r="A3041" t="s">
        <v>648</v>
      </c>
      <c r="B3041" t="s">
        <v>698</v>
      </c>
      <c r="C3041" t="s">
        <v>55</v>
      </c>
      <c r="D3041" t="s">
        <v>661</v>
      </c>
      <c r="E3041" s="2">
        <v>45322</v>
      </c>
      <c r="F3041">
        <v>29</v>
      </c>
    </row>
    <row r="3042" spans="1:6" x14ac:dyDescent="0.35">
      <c r="A3042" t="s">
        <v>648</v>
      </c>
      <c r="B3042" t="s">
        <v>698</v>
      </c>
      <c r="C3042" t="s">
        <v>55</v>
      </c>
      <c r="D3042" t="s">
        <v>661</v>
      </c>
      <c r="E3042" s="2">
        <v>45351</v>
      </c>
      <c r="F3042">
        <v>30</v>
      </c>
    </row>
    <row r="3043" spans="1:6" x14ac:dyDescent="0.35">
      <c r="A3043" t="s">
        <v>648</v>
      </c>
      <c r="B3043" t="s">
        <v>698</v>
      </c>
      <c r="C3043" t="s">
        <v>55</v>
      </c>
      <c r="D3043" t="s">
        <v>661</v>
      </c>
      <c r="E3043" s="2">
        <v>45382</v>
      </c>
      <c r="F3043">
        <v>29</v>
      </c>
    </row>
    <row r="3044" spans="1:6" x14ac:dyDescent="0.35">
      <c r="B3044" t="s">
        <v>626</v>
      </c>
      <c r="C3044" t="s">
        <v>55</v>
      </c>
      <c r="D3044" t="s">
        <v>564</v>
      </c>
      <c r="E3044" s="2">
        <v>45046</v>
      </c>
      <c r="F3044">
        <v>352128</v>
      </c>
    </row>
    <row r="3045" spans="1:6" x14ac:dyDescent="0.35">
      <c r="B3045" t="s">
        <v>626</v>
      </c>
      <c r="C3045" t="s">
        <v>55</v>
      </c>
      <c r="D3045" t="s">
        <v>655</v>
      </c>
      <c r="E3045" s="2">
        <v>45046</v>
      </c>
      <c r="F3045">
        <v>66</v>
      </c>
    </row>
    <row r="3046" spans="1:6" x14ac:dyDescent="0.35">
      <c r="B3046" t="s">
        <v>626</v>
      </c>
      <c r="C3046" t="s">
        <v>55</v>
      </c>
      <c r="D3046" t="s">
        <v>657</v>
      </c>
      <c r="E3046" s="2">
        <v>45046</v>
      </c>
      <c r="F3046">
        <v>0</v>
      </c>
    </row>
    <row r="3047" spans="1:6" x14ac:dyDescent="0.35">
      <c r="B3047" t="s">
        <v>626</v>
      </c>
      <c r="C3047" t="s">
        <v>55</v>
      </c>
      <c r="D3047" t="s">
        <v>658</v>
      </c>
      <c r="E3047" s="2">
        <v>45046</v>
      </c>
      <c r="F3047">
        <v>0</v>
      </c>
    </row>
    <row r="3048" spans="1:6" x14ac:dyDescent="0.35">
      <c r="B3048" t="s">
        <v>626</v>
      </c>
      <c r="C3048" t="s">
        <v>55</v>
      </c>
      <c r="D3048" t="s">
        <v>563</v>
      </c>
      <c r="E3048" s="2">
        <v>45046</v>
      </c>
      <c r="F3048">
        <v>0</v>
      </c>
    </row>
    <row r="3049" spans="1:6" x14ac:dyDescent="0.35">
      <c r="B3049" t="s">
        <v>626</v>
      </c>
      <c r="C3049" t="s">
        <v>55</v>
      </c>
      <c r="D3049" t="s">
        <v>661</v>
      </c>
      <c r="E3049" s="2">
        <v>45046</v>
      </c>
      <c r="F3049">
        <v>972</v>
      </c>
    </row>
    <row r="3050" spans="1:6" x14ac:dyDescent="0.35">
      <c r="B3050" t="s">
        <v>626</v>
      </c>
      <c r="C3050" t="s">
        <v>55</v>
      </c>
      <c r="D3050" t="s">
        <v>564</v>
      </c>
      <c r="E3050" s="2">
        <v>45077</v>
      </c>
      <c r="F3050">
        <v>336896</v>
      </c>
    </row>
    <row r="3051" spans="1:6" x14ac:dyDescent="0.35">
      <c r="B3051" t="s">
        <v>626</v>
      </c>
      <c r="C3051" t="s">
        <v>55</v>
      </c>
      <c r="D3051" t="s">
        <v>655</v>
      </c>
      <c r="E3051" s="2">
        <v>45077</v>
      </c>
      <c r="F3051">
        <v>87</v>
      </c>
    </row>
    <row r="3052" spans="1:6" x14ac:dyDescent="0.35">
      <c r="B3052" t="s">
        <v>626</v>
      </c>
      <c r="C3052" t="s">
        <v>55</v>
      </c>
      <c r="D3052" t="s">
        <v>657</v>
      </c>
      <c r="E3052" s="2">
        <v>45077</v>
      </c>
      <c r="F3052">
        <v>1</v>
      </c>
    </row>
    <row r="3053" spans="1:6" x14ac:dyDescent="0.35">
      <c r="B3053" t="s">
        <v>626</v>
      </c>
      <c r="C3053" t="s">
        <v>55</v>
      </c>
      <c r="D3053" t="s">
        <v>658</v>
      </c>
      <c r="E3053" s="2">
        <v>45077</v>
      </c>
      <c r="F3053">
        <v>0</v>
      </c>
    </row>
    <row r="3054" spans="1:6" x14ac:dyDescent="0.35">
      <c r="B3054" t="s">
        <v>626</v>
      </c>
      <c r="C3054" t="s">
        <v>55</v>
      </c>
      <c r="D3054" t="s">
        <v>563</v>
      </c>
      <c r="E3054" s="2">
        <v>45077</v>
      </c>
      <c r="F3054">
        <v>0</v>
      </c>
    </row>
    <row r="3055" spans="1:6" x14ac:dyDescent="0.35">
      <c r="B3055" t="s">
        <v>626</v>
      </c>
      <c r="C3055" t="s">
        <v>55</v>
      </c>
      <c r="D3055" t="s">
        <v>661</v>
      </c>
      <c r="E3055" s="2">
        <v>45077</v>
      </c>
      <c r="F3055">
        <v>918</v>
      </c>
    </row>
    <row r="3056" spans="1:6" x14ac:dyDescent="0.35">
      <c r="B3056" t="s">
        <v>626</v>
      </c>
      <c r="C3056" t="s">
        <v>55</v>
      </c>
      <c r="D3056" t="s">
        <v>564</v>
      </c>
      <c r="E3056" s="2">
        <v>45107</v>
      </c>
      <c r="F3056">
        <v>362416</v>
      </c>
    </row>
    <row r="3057" spans="2:6" x14ac:dyDescent="0.35">
      <c r="B3057" t="s">
        <v>626</v>
      </c>
      <c r="C3057" t="s">
        <v>55</v>
      </c>
      <c r="D3057" t="s">
        <v>655</v>
      </c>
      <c r="E3057" s="2">
        <v>45107</v>
      </c>
      <c r="F3057">
        <v>128</v>
      </c>
    </row>
    <row r="3058" spans="2:6" x14ac:dyDescent="0.35">
      <c r="B3058" t="s">
        <v>626</v>
      </c>
      <c r="C3058" t="s">
        <v>55</v>
      </c>
      <c r="D3058" t="s">
        <v>657</v>
      </c>
      <c r="E3058" s="2">
        <v>45107</v>
      </c>
      <c r="F3058">
        <v>1</v>
      </c>
    </row>
    <row r="3059" spans="2:6" x14ac:dyDescent="0.35">
      <c r="B3059" t="s">
        <v>626</v>
      </c>
      <c r="C3059" t="s">
        <v>55</v>
      </c>
      <c r="D3059" t="s">
        <v>658</v>
      </c>
      <c r="E3059" s="2">
        <v>45107</v>
      </c>
      <c r="F3059">
        <v>0</v>
      </c>
    </row>
    <row r="3060" spans="2:6" x14ac:dyDescent="0.35">
      <c r="B3060" t="s">
        <v>626</v>
      </c>
      <c r="C3060" t="s">
        <v>55</v>
      </c>
      <c r="D3060" t="s">
        <v>563</v>
      </c>
      <c r="E3060" s="2">
        <v>45107</v>
      </c>
      <c r="F3060">
        <v>0</v>
      </c>
    </row>
    <row r="3061" spans="2:6" x14ac:dyDescent="0.35">
      <c r="B3061" t="s">
        <v>626</v>
      </c>
      <c r="C3061" t="s">
        <v>55</v>
      </c>
      <c r="D3061" t="s">
        <v>661</v>
      </c>
      <c r="E3061" s="2">
        <v>45107</v>
      </c>
      <c r="F3061">
        <v>980</v>
      </c>
    </row>
    <row r="3062" spans="2:6" x14ac:dyDescent="0.35">
      <c r="B3062" t="s">
        <v>626</v>
      </c>
      <c r="C3062" t="s">
        <v>55</v>
      </c>
      <c r="D3062" t="s">
        <v>564</v>
      </c>
      <c r="E3062" s="2">
        <v>45138</v>
      </c>
      <c r="F3062">
        <v>367557</v>
      </c>
    </row>
    <row r="3063" spans="2:6" x14ac:dyDescent="0.35">
      <c r="B3063" t="s">
        <v>626</v>
      </c>
      <c r="C3063" t="s">
        <v>55</v>
      </c>
      <c r="D3063" t="s">
        <v>655</v>
      </c>
      <c r="E3063" s="2">
        <v>45138</v>
      </c>
      <c r="F3063">
        <v>176</v>
      </c>
    </row>
    <row r="3064" spans="2:6" x14ac:dyDescent="0.35">
      <c r="B3064" t="s">
        <v>626</v>
      </c>
      <c r="C3064" t="s">
        <v>55</v>
      </c>
      <c r="D3064" t="s">
        <v>657</v>
      </c>
      <c r="E3064" s="2">
        <v>45138</v>
      </c>
      <c r="F3064">
        <v>4</v>
      </c>
    </row>
    <row r="3065" spans="2:6" x14ac:dyDescent="0.35">
      <c r="B3065" t="s">
        <v>626</v>
      </c>
      <c r="C3065" t="s">
        <v>55</v>
      </c>
      <c r="D3065" t="s">
        <v>658</v>
      </c>
      <c r="E3065" s="2">
        <v>45138</v>
      </c>
      <c r="F3065">
        <v>0</v>
      </c>
    </row>
    <row r="3066" spans="2:6" x14ac:dyDescent="0.35">
      <c r="B3066" t="s">
        <v>626</v>
      </c>
      <c r="C3066" t="s">
        <v>55</v>
      </c>
      <c r="D3066" t="s">
        <v>563</v>
      </c>
      <c r="E3066" s="2">
        <v>45138</v>
      </c>
      <c r="F3066">
        <v>0</v>
      </c>
    </row>
    <row r="3067" spans="2:6" x14ac:dyDescent="0.35">
      <c r="B3067" t="s">
        <v>626</v>
      </c>
      <c r="C3067" t="s">
        <v>55</v>
      </c>
      <c r="D3067" t="s">
        <v>661</v>
      </c>
      <c r="E3067" s="2">
        <v>45138</v>
      </c>
      <c r="F3067">
        <v>983</v>
      </c>
    </row>
    <row r="3068" spans="2:6" x14ac:dyDescent="0.35">
      <c r="B3068" t="s">
        <v>626</v>
      </c>
      <c r="C3068" t="s">
        <v>55</v>
      </c>
      <c r="D3068" t="s">
        <v>564</v>
      </c>
      <c r="E3068" s="2">
        <v>45169</v>
      </c>
      <c r="F3068">
        <v>369165</v>
      </c>
    </row>
    <row r="3069" spans="2:6" x14ac:dyDescent="0.35">
      <c r="B3069" t="s">
        <v>626</v>
      </c>
      <c r="C3069" t="s">
        <v>55</v>
      </c>
      <c r="D3069" t="s">
        <v>655</v>
      </c>
      <c r="E3069" s="2">
        <v>45169</v>
      </c>
      <c r="F3069">
        <v>441</v>
      </c>
    </row>
    <row r="3070" spans="2:6" x14ac:dyDescent="0.35">
      <c r="B3070" t="s">
        <v>626</v>
      </c>
      <c r="C3070" t="s">
        <v>55</v>
      </c>
      <c r="D3070" t="s">
        <v>657</v>
      </c>
      <c r="E3070" s="2">
        <v>45169</v>
      </c>
      <c r="F3070">
        <v>6</v>
      </c>
    </row>
    <row r="3071" spans="2:6" x14ac:dyDescent="0.35">
      <c r="B3071" t="s">
        <v>626</v>
      </c>
      <c r="C3071" t="s">
        <v>55</v>
      </c>
      <c r="D3071" t="s">
        <v>658</v>
      </c>
      <c r="E3071" s="2">
        <v>45169</v>
      </c>
      <c r="F3071">
        <v>0</v>
      </c>
    </row>
    <row r="3072" spans="2:6" x14ac:dyDescent="0.35">
      <c r="B3072" t="s">
        <v>626</v>
      </c>
      <c r="C3072" t="s">
        <v>55</v>
      </c>
      <c r="D3072" t="s">
        <v>563</v>
      </c>
      <c r="E3072" s="2">
        <v>45169</v>
      </c>
      <c r="F3072">
        <v>0</v>
      </c>
    </row>
    <row r="3073" spans="2:6" x14ac:dyDescent="0.35">
      <c r="B3073" t="s">
        <v>626</v>
      </c>
      <c r="C3073" t="s">
        <v>55</v>
      </c>
      <c r="D3073" t="s">
        <v>661</v>
      </c>
      <c r="E3073" s="2">
        <v>45169</v>
      </c>
      <c r="F3073">
        <v>990</v>
      </c>
    </row>
    <row r="3074" spans="2:6" x14ac:dyDescent="0.35">
      <c r="B3074" t="s">
        <v>626</v>
      </c>
      <c r="C3074" t="s">
        <v>55</v>
      </c>
      <c r="D3074" t="s">
        <v>564</v>
      </c>
      <c r="E3074" s="2">
        <v>45199</v>
      </c>
      <c r="F3074">
        <v>369897</v>
      </c>
    </row>
    <row r="3075" spans="2:6" x14ac:dyDescent="0.35">
      <c r="B3075" t="s">
        <v>626</v>
      </c>
      <c r="C3075" t="s">
        <v>55</v>
      </c>
      <c r="D3075" t="s">
        <v>655</v>
      </c>
      <c r="E3075" s="2">
        <v>45199</v>
      </c>
      <c r="F3075">
        <v>8199</v>
      </c>
    </row>
    <row r="3076" spans="2:6" x14ac:dyDescent="0.35">
      <c r="B3076" t="s">
        <v>626</v>
      </c>
      <c r="C3076" t="s">
        <v>55</v>
      </c>
      <c r="D3076" t="s">
        <v>657</v>
      </c>
      <c r="E3076" s="2">
        <v>45199</v>
      </c>
      <c r="F3076">
        <v>59</v>
      </c>
    </row>
    <row r="3077" spans="2:6" x14ac:dyDescent="0.35">
      <c r="B3077" t="s">
        <v>626</v>
      </c>
      <c r="C3077" t="s">
        <v>55</v>
      </c>
      <c r="D3077" t="s">
        <v>658</v>
      </c>
      <c r="E3077" s="2">
        <v>45199</v>
      </c>
      <c r="F3077">
        <v>3694</v>
      </c>
    </row>
    <row r="3078" spans="2:6" x14ac:dyDescent="0.35">
      <c r="B3078" t="s">
        <v>626</v>
      </c>
      <c r="C3078" t="s">
        <v>55</v>
      </c>
      <c r="D3078" t="s">
        <v>563</v>
      </c>
      <c r="E3078" s="2">
        <v>45199</v>
      </c>
      <c r="F3078">
        <v>111825</v>
      </c>
    </row>
    <row r="3079" spans="2:6" x14ac:dyDescent="0.35">
      <c r="B3079" t="s">
        <v>626</v>
      </c>
      <c r="C3079" t="s">
        <v>55</v>
      </c>
      <c r="D3079" t="s">
        <v>661</v>
      </c>
      <c r="E3079" s="2">
        <v>45199</v>
      </c>
      <c r="F3079">
        <v>838</v>
      </c>
    </row>
    <row r="3080" spans="2:6" x14ac:dyDescent="0.35">
      <c r="B3080" t="s">
        <v>626</v>
      </c>
      <c r="C3080" t="s">
        <v>55</v>
      </c>
      <c r="D3080" t="s">
        <v>564</v>
      </c>
      <c r="E3080" s="2">
        <v>45230</v>
      </c>
      <c r="F3080">
        <v>362038</v>
      </c>
    </row>
    <row r="3081" spans="2:6" x14ac:dyDescent="0.35">
      <c r="B3081" t="s">
        <v>626</v>
      </c>
      <c r="C3081" t="s">
        <v>55</v>
      </c>
      <c r="D3081" t="s">
        <v>655</v>
      </c>
      <c r="E3081" s="2">
        <v>45230</v>
      </c>
      <c r="F3081">
        <v>20908</v>
      </c>
    </row>
    <row r="3082" spans="2:6" x14ac:dyDescent="0.35">
      <c r="B3082" t="s">
        <v>626</v>
      </c>
      <c r="C3082" t="s">
        <v>55</v>
      </c>
      <c r="D3082" t="s">
        <v>657</v>
      </c>
      <c r="E3082" s="2">
        <v>45230</v>
      </c>
      <c r="F3082">
        <v>154</v>
      </c>
    </row>
    <row r="3083" spans="2:6" x14ac:dyDescent="0.35">
      <c r="B3083" t="s">
        <v>626</v>
      </c>
      <c r="C3083" t="s">
        <v>55</v>
      </c>
      <c r="D3083" t="s">
        <v>658</v>
      </c>
      <c r="E3083" s="2">
        <v>45230</v>
      </c>
      <c r="F3083">
        <v>6607</v>
      </c>
    </row>
    <row r="3084" spans="2:6" x14ac:dyDescent="0.35">
      <c r="B3084" t="s">
        <v>626</v>
      </c>
      <c r="C3084" t="s">
        <v>55</v>
      </c>
      <c r="D3084" t="s">
        <v>563</v>
      </c>
      <c r="E3084" s="2">
        <v>45230</v>
      </c>
      <c r="F3084">
        <v>282119</v>
      </c>
    </row>
    <row r="3085" spans="2:6" x14ac:dyDescent="0.35">
      <c r="B3085" t="s">
        <v>626</v>
      </c>
      <c r="C3085" t="s">
        <v>55</v>
      </c>
      <c r="D3085" t="s">
        <v>661</v>
      </c>
      <c r="E3085" s="2">
        <v>45230</v>
      </c>
      <c r="F3085">
        <v>543</v>
      </c>
    </row>
    <row r="3086" spans="2:6" x14ac:dyDescent="0.35">
      <c r="B3086" t="s">
        <v>626</v>
      </c>
      <c r="C3086" t="s">
        <v>55</v>
      </c>
      <c r="D3086" t="s">
        <v>564</v>
      </c>
      <c r="E3086" s="2">
        <v>45260</v>
      </c>
      <c r="F3086">
        <v>351357</v>
      </c>
    </row>
    <row r="3087" spans="2:6" x14ac:dyDescent="0.35">
      <c r="B3087" t="s">
        <v>626</v>
      </c>
      <c r="C3087" t="s">
        <v>55</v>
      </c>
      <c r="D3087" t="s">
        <v>655</v>
      </c>
      <c r="E3087" s="2">
        <v>45260</v>
      </c>
      <c r="F3087">
        <v>23324</v>
      </c>
    </row>
    <row r="3088" spans="2:6" x14ac:dyDescent="0.35">
      <c r="B3088" t="s">
        <v>626</v>
      </c>
      <c r="C3088" t="s">
        <v>55</v>
      </c>
      <c r="D3088" t="s">
        <v>657</v>
      </c>
      <c r="E3088" s="2">
        <v>45260</v>
      </c>
      <c r="F3088">
        <v>159</v>
      </c>
    </row>
    <row r="3089" spans="2:6" x14ac:dyDescent="0.35">
      <c r="B3089" t="s">
        <v>626</v>
      </c>
      <c r="C3089" t="s">
        <v>55</v>
      </c>
      <c r="D3089" t="s">
        <v>658</v>
      </c>
      <c r="E3089" s="2">
        <v>45260</v>
      </c>
      <c r="F3089">
        <v>7660</v>
      </c>
    </row>
    <row r="3090" spans="2:6" x14ac:dyDescent="0.35">
      <c r="B3090" t="s">
        <v>626</v>
      </c>
      <c r="C3090" t="s">
        <v>55</v>
      </c>
      <c r="D3090" t="s">
        <v>563</v>
      </c>
      <c r="E3090" s="2">
        <v>45260</v>
      </c>
      <c r="F3090">
        <v>294092</v>
      </c>
    </row>
    <row r="3091" spans="2:6" x14ac:dyDescent="0.35">
      <c r="B3091" t="s">
        <v>626</v>
      </c>
      <c r="C3091" t="s">
        <v>55</v>
      </c>
      <c r="D3091" t="s">
        <v>661</v>
      </c>
      <c r="E3091" s="2">
        <v>45260</v>
      </c>
      <c r="F3091">
        <v>498</v>
      </c>
    </row>
    <row r="3092" spans="2:6" x14ac:dyDescent="0.35">
      <c r="B3092" t="s">
        <v>626</v>
      </c>
      <c r="C3092" t="s">
        <v>55</v>
      </c>
      <c r="D3092" t="s">
        <v>564</v>
      </c>
      <c r="E3092" s="2">
        <v>45291</v>
      </c>
      <c r="F3092">
        <v>348974</v>
      </c>
    </row>
    <row r="3093" spans="2:6" x14ac:dyDescent="0.35">
      <c r="B3093" t="s">
        <v>626</v>
      </c>
      <c r="C3093" t="s">
        <v>55</v>
      </c>
      <c r="D3093" t="s">
        <v>655</v>
      </c>
      <c r="E3093" s="2">
        <v>45291</v>
      </c>
      <c r="F3093">
        <v>24856</v>
      </c>
    </row>
    <row r="3094" spans="2:6" x14ac:dyDescent="0.35">
      <c r="B3094" t="s">
        <v>626</v>
      </c>
      <c r="C3094" t="s">
        <v>55</v>
      </c>
      <c r="D3094" t="s">
        <v>657</v>
      </c>
      <c r="E3094" s="2">
        <v>45291</v>
      </c>
      <c r="F3094">
        <v>157</v>
      </c>
    </row>
    <row r="3095" spans="2:6" x14ac:dyDescent="0.35">
      <c r="B3095" t="s">
        <v>626</v>
      </c>
      <c r="C3095" t="s">
        <v>55</v>
      </c>
      <c r="D3095" t="s">
        <v>658</v>
      </c>
      <c r="E3095" s="2">
        <v>45291</v>
      </c>
      <c r="F3095">
        <v>8125</v>
      </c>
    </row>
    <row r="3096" spans="2:6" x14ac:dyDescent="0.35">
      <c r="B3096" t="s">
        <v>626</v>
      </c>
      <c r="C3096" t="s">
        <v>55</v>
      </c>
      <c r="D3096" t="s">
        <v>563</v>
      </c>
      <c r="E3096" s="2">
        <v>45291</v>
      </c>
      <c r="F3096">
        <v>297568</v>
      </c>
    </row>
    <row r="3097" spans="2:6" x14ac:dyDescent="0.35">
      <c r="B3097" t="s">
        <v>626</v>
      </c>
      <c r="C3097" t="s">
        <v>55</v>
      </c>
      <c r="D3097" t="s">
        <v>661</v>
      </c>
      <c r="E3097" s="2">
        <v>45291</v>
      </c>
      <c r="F3097">
        <v>493</v>
      </c>
    </row>
    <row r="3098" spans="2:6" x14ac:dyDescent="0.35">
      <c r="B3098" t="s">
        <v>626</v>
      </c>
      <c r="C3098" t="s">
        <v>55</v>
      </c>
      <c r="D3098" t="s">
        <v>564</v>
      </c>
      <c r="E3098" s="2">
        <v>45322</v>
      </c>
      <c r="F3098">
        <v>346059</v>
      </c>
    </row>
    <row r="3099" spans="2:6" x14ac:dyDescent="0.35">
      <c r="B3099" t="s">
        <v>626</v>
      </c>
      <c r="C3099" t="s">
        <v>55</v>
      </c>
      <c r="D3099" t="s">
        <v>655</v>
      </c>
      <c r="E3099" s="2">
        <v>45322</v>
      </c>
      <c r="F3099">
        <v>27126</v>
      </c>
    </row>
    <row r="3100" spans="2:6" x14ac:dyDescent="0.35">
      <c r="B3100" t="s">
        <v>626</v>
      </c>
      <c r="C3100" t="s">
        <v>55</v>
      </c>
      <c r="D3100" t="s">
        <v>657</v>
      </c>
      <c r="E3100" s="2">
        <v>45322</v>
      </c>
      <c r="F3100">
        <v>172</v>
      </c>
    </row>
    <row r="3101" spans="2:6" x14ac:dyDescent="0.35">
      <c r="B3101" t="s">
        <v>626</v>
      </c>
      <c r="C3101" t="s">
        <v>55</v>
      </c>
      <c r="D3101" t="s">
        <v>658</v>
      </c>
      <c r="E3101" s="2">
        <v>45322</v>
      </c>
      <c r="F3101">
        <v>8947</v>
      </c>
    </row>
    <row r="3102" spans="2:6" x14ac:dyDescent="0.35">
      <c r="B3102" t="s">
        <v>626</v>
      </c>
      <c r="C3102" t="s">
        <v>55</v>
      </c>
      <c r="D3102" t="s">
        <v>563</v>
      </c>
      <c r="E3102" s="2">
        <v>45322</v>
      </c>
      <c r="F3102">
        <v>299527</v>
      </c>
    </row>
    <row r="3103" spans="2:6" x14ac:dyDescent="0.35">
      <c r="B3103" t="s">
        <v>626</v>
      </c>
      <c r="C3103" t="s">
        <v>55</v>
      </c>
      <c r="D3103" t="s">
        <v>661</v>
      </c>
      <c r="E3103" s="2">
        <v>45322</v>
      </c>
      <c r="F3103">
        <v>501</v>
      </c>
    </row>
    <row r="3104" spans="2:6" x14ac:dyDescent="0.35">
      <c r="B3104" t="s">
        <v>626</v>
      </c>
      <c r="C3104" t="s">
        <v>55</v>
      </c>
      <c r="D3104" t="s">
        <v>564</v>
      </c>
      <c r="E3104" s="2">
        <v>45351</v>
      </c>
      <c r="F3104">
        <v>341916</v>
      </c>
    </row>
    <row r="3105" spans="2:6" x14ac:dyDescent="0.35">
      <c r="B3105" t="s">
        <v>626</v>
      </c>
      <c r="C3105" t="s">
        <v>55</v>
      </c>
      <c r="D3105" t="s">
        <v>655</v>
      </c>
      <c r="E3105" s="2">
        <v>45351</v>
      </c>
      <c r="F3105">
        <v>28969</v>
      </c>
    </row>
    <row r="3106" spans="2:6" x14ac:dyDescent="0.35">
      <c r="B3106" t="s">
        <v>626</v>
      </c>
      <c r="C3106" t="s">
        <v>55</v>
      </c>
      <c r="D3106" t="s">
        <v>657</v>
      </c>
      <c r="E3106" s="2">
        <v>45351</v>
      </c>
      <c r="F3106">
        <v>194</v>
      </c>
    </row>
    <row r="3107" spans="2:6" x14ac:dyDescent="0.35">
      <c r="B3107" t="s">
        <v>626</v>
      </c>
      <c r="C3107" t="s">
        <v>55</v>
      </c>
      <c r="D3107" t="s">
        <v>658</v>
      </c>
      <c r="E3107" s="2">
        <v>45351</v>
      </c>
      <c r="F3107">
        <v>9617</v>
      </c>
    </row>
    <row r="3108" spans="2:6" x14ac:dyDescent="0.35">
      <c r="B3108" t="s">
        <v>626</v>
      </c>
      <c r="C3108" t="s">
        <v>55</v>
      </c>
      <c r="D3108" t="s">
        <v>563</v>
      </c>
      <c r="E3108" s="2">
        <v>45351</v>
      </c>
      <c r="F3108">
        <v>297741</v>
      </c>
    </row>
    <row r="3109" spans="2:6" x14ac:dyDescent="0.35">
      <c r="B3109" t="s">
        <v>626</v>
      </c>
      <c r="C3109" t="s">
        <v>55</v>
      </c>
      <c r="D3109" t="s">
        <v>661</v>
      </c>
      <c r="E3109" s="2">
        <v>45351</v>
      </c>
      <c r="F3109">
        <v>483</v>
      </c>
    </row>
    <row r="3110" spans="2:6" x14ac:dyDescent="0.35">
      <c r="B3110" t="s">
        <v>626</v>
      </c>
      <c r="C3110" t="s">
        <v>55</v>
      </c>
      <c r="D3110" t="s">
        <v>564</v>
      </c>
      <c r="E3110" s="2">
        <v>45382</v>
      </c>
      <c r="F3110">
        <v>344363</v>
      </c>
    </row>
    <row r="3111" spans="2:6" x14ac:dyDescent="0.35">
      <c r="B3111" t="s">
        <v>626</v>
      </c>
      <c r="C3111" t="s">
        <v>55</v>
      </c>
      <c r="D3111" t="s">
        <v>655</v>
      </c>
      <c r="E3111" s="2">
        <v>45382</v>
      </c>
      <c r="F3111">
        <v>33100</v>
      </c>
    </row>
    <row r="3112" spans="2:6" x14ac:dyDescent="0.35">
      <c r="B3112" t="s">
        <v>626</v>
      </c>
      <c r="C3112" t="s">
        <v>55</v>
      </c>
      <c r="D3112" t="s">
        <v>657</v>
      </c>
      <c r="E3112" s="2">
        <v>45382</v>
      </c>
      <c r="F3112">
        <v>220</v>
      </c>
    </row>
    <row r="3113" spans="2:6" x14ac:dyDescent="0.35">
      <c r="B3113" t="s">
        <v>626</v>
      </c>
      <c r="C3113" t="s">
        <v>55</v>
      </c>
      <c r="D3113" t="s">
        <v>658</v>
      </c>
      <c r="E3113" s="2">
        <v>45382</v>
      </c>
      <c r="F3113">
        <v>10335</v>
      </c>
    </row>
    <row r="3114" spans="2:6" x14ac:dyDescent="0.35">
      <c r="B3114" t="s">
        <v>626</v>
      </c>
      <c r="C3114" t="s">
        <v>55</v>
      </c>
      <c r="D3114" t="s">
        <v>563</v>
      </c>
      <c r="E3114" s="2">
        <v>45382</v>
      </c>
      <c r="F3114">
        <v>302898</v>
      </c>
    </row>
    <row r="3115" spans="2:6" x14ac:dyDescent="0.35">
      <c r="B3115" t="s">
        <v>626</v>
      </c>
      <c r="C3115" t="s">
        <v>55</v>
      </c>
      <c r="D3115" t="s">
        <v>661</v>
      </c>
      <c r="E3115" s="2">
        <v>45382</v>
      </c>
      <c r="F3115">
        <v>491</v>
      </c>
    </row>
    <row r="3116" spans="2:6" x14ac:dyDescent="0.35">
      <c r="E3116" s="2"/>
    </row>
    <row r="3117" spans="2:6" x14ac:dyDescent="0.35">
      <c r="E3117" s="2"/>
    </row>
    <row r="3118" spans="2:6" x14ac:dyDescent="0.35">
      <c r="E3118" s="2"/>
    </row>
    <row r="3119" spans="2:6" x14ac:dyDescent="0.35">
      <c r="E3119" s="2"/>
    </row>
    <row r="3120" spans="2:6" x14ac:dyDescent="0.35">
      <c r="E3120" s="2"/>
    </row>
    <row r="3121" spans="5:5" x14ac:dyDescent="0.35">
      <c r="E3121" s="2"/>
    </row>
    <row r="3122" spans="5:5" x14ac:dyDescent="0.35">
      <c r="E3122" s="2"/>
    </row>
    <row r="3123" spans="5:5" x14ac:dyDescent="0.35">
      <c r="E3123" s="2"/>
    </row>
    <row r="3124" spans="5:5" x14ac:dyDescent="0.35">
      <c r="E3124" s="2"/>
    </row>
    <row r="3125" spans="5:5" x14ac:dyDescent="0.35">
      <c r="E3125" s="2"/>
    </row>
    <row r="3126" spans="5:5" x14ac:dyDescent="0.35">
      <c r="E3126" s="2"/>
    </row>
    <row r="3127" spans="5:5" x14ac:dyDescent="0.35">
      <c r="E3127" s="2"/>
    </row>
    <row r="3128" spans="5:5" x14ac:dyDescent="0.35">
      <c r="E3128" s="2"/>
    </row>
    <row r="3129" spans="5:5" x14ac:dyDescent="0.35">
      <c r="E3129" s="2"/>
    </row>
    <row r="3130" spans="5:5" x14ac:dyDescent="0.35">
      <c r="E3130" s="2"/>
    </row>
    <row r="3131" spans="5:5" x14ac:dyDescent="0.35">
      <c r="E3131" s="2"/>
    </row>
    <row r="3132" spans="5:5" x14ac:dyDescent="0.35">
      <c r="E3132" s="2"/>
    </row>
    <row r="3133" spans="5:5" x14ac:dyDescent="0.35">
      <c r="E3133" s="2"/>
    </row>
    <row r="3134" spans="5:5" x14ac:dyDescent="0.35">
      <c r="E3134" s="2"/>
    </row>
    <row r="3135" spans="5:5" x14ac:dyDescent="0.35">
      <c r="E3135" s="2"/>
    </row>
    <row r="3136" spans="5:5" x14ac:dyDescent="0.35">
      <c r="E3136" s="2"/>
    </row>
    <row r="3137" spans="5:5" x14ac:dyDescent="0.35">
      <c r="E3137" s="2"/>
    </row>
    <row r="3138" spans="5:5" x14ac:dyDescent="0.35">
      <c r="E3138" s="2"/>
    </row>
    <row r="3139" spans="5:5" x14ac:dyDescent="0.35">
      <c r="E3139" s="2"/>
    </row>
    <row r="3140" spans="5:5" x14ac:dyDescent="0.35">
      <c r="E3140" s="2"/>
    </row>
    <row r="3141" spans="5:5" x14ac:dyDescent="0.35">
      <c r="E3141" s="2"/>
    </row>
    <row r="3142" spans="5:5" x14ac:dyDescent="0.35">
      <c r="E3142" s="2"/>
    </row>
    <row r="3143" spans="5:5" x14ac:dyDescent="0.35">
      <c r="E3143" s="2"/>
    </row>
    <row r="3144" spans="5:5" x14ac:dyDescent="0.35">
      <c r="E3144" s="2"/>
    </row>
    <row r="3145" spans="5:5" x14ac:dyDescent="0.35">
      <c r="E3145" s="2"/>
    </row>
    <row r="3146" spans="5:5" x14ac:dyDescent="0.35">
      <c r="E3146" s="2"/>
    </row>
    <row r="3147" spans="5:5" x14ac:dyDescent="0.35">
      <c r="E3147" s="2"/>
    </row>
    <row r="3148" spans="5:5" x14ac:dyDescent="0.35">
      <c r="E3148" s="2"/>
    </row>
    <row r="3149" spans="5:5" x14ac:dyDescent="0.35">
      <c r="E3149" s="2"/>
    </row>
    <row r="3150" spans="5:5" x14ac:dyDescent="0.35">
      <c r="E3150" s="2"/>
    </row>
    <row r="3151" spans="5:5" x14ac:dyDescent="0.35">
      <c r="E3151" s="2"/>
    </row>
    <row r="3152" spans="5:5" x14ac:dyDescent="0.35">
      <c r="E3152" s="2"/>
    </row>
    <row r="3153" spans="5:5" x14ac:dyDescent="0.35">
      <c r="E3153" s="2"/>
    </row>
    <row r="3154" spans="5:5" x14ac:dyDescent="0.35">
      <c r="E3154" s="2"/>
    </row>
    <row r="3155" spans="5:5" x14ac:dyDescent="0.35">
      <c r="E3155" s="2"/>
    </row>
    <row r="3156" spans="5:5" x14ac:dyDescent="0.35">
      <c r="E3156" s="2"/>
    </row>
    <row r="3157" spans="5:5" x14ac:dyDescent="0.35">
      <c r="E3157" s="2"/>
    </row>
    <row r="3158" spans="5:5" x14ac:dyDescent="0.35">
      <c r="E3158" s="2"/>
    </row>
    <row r="3159" spans="5:5" x14ac:dyDescent="0.35">
      <c r="E3159" s="2"/>
    </row>
    <row r="3160" spans="5:5" x14ac:dyDescent="0.35">
      <c r="E3160" s="2"/>
    </row>
    <row r="3161" spans="5:5" x14ac:dyDescent="0.35">
      <c r="E3161" s="2"/>
    </row>
    <row r="3162" spans="5:5" x14ac:dyDescent="0.35">
      <c r="E3162" s="2"/>
    </row>
    <row r="3163" spans="5:5" x14ac:dyDescent="0.35">
      <c r="E3163" s="2"/>
    </row>
    <row r="3164" spans="5:5" x14ac:dyDescent="0.35">
      <c r="E3164" s="2"/>
    </row>
    <row r="3165" spans="5:5" x14ac:dyDescent="0.35">
      <c r="E3165" s="2"/>
    </row>
    <row r="3166" spans="5:5" x14ac:dyDescent="0.35">
      <c r="E3166" s="2"/>
    </row>
    <row r="3167" spans="5:5" x14ac:dyDescent="0.35">
      <c r="E3167" s="2"/>
    </row>
    <row r="3168" spans="5:5" x14ac:dyDescent="0.35">
      <c r="E3168" s="2"/>
    </row>
    <row r="3169" spans="5:5" x14ac:dyDescent="0.35">
      <c r="E3169" s="2"/>
    </row>
    <row r="3170" spans="5:5" x14ac:dyDescent="0.35">
      <c r="E3170" s="2"/>
    </row>
    <row r="3171" spans="5:5" x14ac:dyDescent="0.35">
      <c r="E3171" s="2"/>
    </row>
    <row r="3172" spans="5:5" x14ac:dyDescent="0.35">
      <c r="E3172" s="2"/>
    </row>
    <row r="3173" spans="5:5" x14ac:dyDescent="0.35">
      <c r="E3173" s="2"/>
    </row>
    <row r="3174" spans="5:5" x14ac:dyDescent="0.35">
      <c r="E3174" s="2"/>
    </row>
    <row r="3175" spans="5:5" x14ac:dyDescent="0.35">
      <c r="E3175" s="2"/>
    </row>
    <row r="3176" spans="5:5" x14ac:dyDescent="0.35">
      <c r="E3176" s="2"/>
    </row>
    <row r="3177" spans="5:5" x14ac:dyDescent="0.35">
      <c r="E3177" s="2"/>
    </row>
    <row r="3178" spans="5:5" x14ac:dyDescent="0.35">
      <c r="E3178" s="2"/>
    </row>
    <row r="3179" spans="5:5" x14ac:dyDescent="0.35">
      <c r="E3179" s="2"/>
    </row>
    <row r="3180" spans="5:5" x14ac:dyDescent="0.35">
      <c r="E3180" s="2"/>
    </row>
    <row r="3181" spans="5:5" x14ac:dyDescent="0.35">
      <c r="E3181" s="2"/>
    </row>
    <row r="3182" spans="5:5" x14ac:dyDescent="0.35">
      <c r="E3182" s="2"/>
    </row>
    <row r="3183" spans="5:5" x14ac:dyDescent="0.35">
      <c r="E3183" s="2"/>
    </row>
    <row r="3184" spans="5:5" x14ac:dyDescent="0.35">
      <c r="E3184" s="2"/>
    </row>
    <row r="3185" spans="5:5" x14ac:dyDescent="0.35">
      <c r="E3185" s="2"/>
    </row>
    <row r="3186" spans="5:5" x14ac:dyDescent="0.35">
      <c r="E3186" s="2"/>
    </row>
    <row r="3187" spans="5:5" x14ac:dyDescent="0.35">
      <c r="E3187" s="2"/>
    </row>
    <row r="3188" spans="5:5" x14ac:dyDescent="0.35">
      <c r="E3188" s="2"/>
    </row>
    <row r="3189" spans="5:5" x14ac:dyDescent="0.35">
      <c r="E3189" s="2"/>
    </row>
    <row r="3190" spans="5:5" x14ac:dyDescent="0.35">
      <c r="E3190" s="2"/>
    </row>
    <row r="3191" spans="5:5" x14ac:dyDescent="0.35">
      <c r="E3191" s="2"/>
    </row>
    <row r="3192" spans="5:5" x14ac:dyDescent="0.35">
      <c r="E3192" s="2"/>
    </row>
    <row r="3193" spans="5:5" x14ac:dyDescent="0.35">
      <c r="E3193" s="2"/>
    </row>
    <row r="3194" spans="5:5" x14ac:dyDescent="0.35">
      <c r="E3194" s="2"/>
    </row>
    <row r="3195" spans="5:5" x14ac:dyDescent="0.35">
      <c r="E3195" s="2"/>
    </row>
    <row r="3196" spans="5:5" x14ac:dyDescent="0.35">
      <c r="E3196" s="2"/>
    </row>
    <row r="3197" spans="5:5" x14ac:dyDescent="0.35">
      <c r="E3197" s="2"/>
    </row>
    <row r="3198" spans="5:5" x14ac:dyDescent="0.35">
      <c r="E3198" s="2"/>
    </row>
    <row r="3199" spans="5:5" x14ac:dyDescent="0.35">
      <c r="E3199" s="2"/>
    </row>
    <row r="3200" spans="5:5" x14ac:dyDescent="0.35">
      <c r="E3200" s="2"/>
    </row>
    <row r="3201" spans="5:5" x14ac:dyDescent="0.35">
      <c r="E3201" s="2"/>
    </row>
    <row r="3202" spans="5:5" x14ac:dyDescent="0.35">
      <c r="E3202" s="2"/>
    </row>
    <row r="3203" spans="5:5" x14ac:dyDescent="0.35">
      <c r="E3203" s="2"/>
    </row>
    <row r="3204" spans="5:5" x14ac:dyDescent="0.35">
      <c r="E3204" s="2"/>
    </row>
    <row r="3205" spans="5:5" x14ac:dyDescent="0.35">
      <c r="E3205" s="2"/>
    </row>
    <row r="3206" spans="5:5" x14ac:dyDescent="0.35">
      <c r="E3206" s="2"/>
    </row>
    <row r="3207" spans="5:5" x14ac:dyDescent="0.35">
      <c r="E3207" s="2"/>
    </row>
    <row r="3208" spans="5:5" x14ac:dyDescent="0.35">
      <c r="E3208" s="2"/>
    </row>
    <row r="3209" spans="5:5" x14ac:dyDescent="0.35">
      <c r="E3209" s="2"/>
    </row>
    <row r="3210" spans="5:5" x14ac:dyDescent="0.35">
      <c r="E3210" s="2"/>
    </row>
    <row r="3211" spans="5:5" x14ac:dyDescent="0.35">
      <c r="E3211" s="2"/>
    </row>
    <row r="3212" spans="5:5" x14ac:dyDescent="0.35">
      <c r="E3212" s="2"/>
    </row>
    <row r="3213" spans="5:5" x14ac:dyDescent="0.35">
      <c r="E3213" s="2"/>
    </row>
    <row r="3214" spans="5:5" x14ac:dyDescent="0.35">
      <c r="E3214" s="2"/>
    </row>
    <row r="3215" spans="5:5" x14ac:dyDescent="0.35">
      <c r="E3215" s="2"/>
    </row>
    <row r="3216" spans="5:5" x14ac:dyDescent="0.35">
      <c r="E3216" s="2"/>
    </row>
    <row r="3217" spans="5:5" x14ac:dyDescent="0.35">
      <c r="E3217" s="2"/>
    </row>
    <row r="3218" spans="5:5" x14ac:dyDescent="0.35">
      <c r="E3218" s="2"/>
    </row>
    <row r="3219" spans="5:5" x14ac:dyDescent="0.35">
      <c r="E3219" s="2"/>
    </row>
    <row r="3220" spans="5:5" x14ac:dyDescent="0.35">
      <c r="E3220" s="2"/>
    </row>
    <row r="3221" spans="5:5" x14ac:dyDescent="0.35">
      <c r="E3221" s="2"/>
    </row>
    <row r="3222" spans="5:5" x14ac:dyDescent="0.35">
      <c r="E3222" s="2"/>
    </row>
    <row r="3223" spans="5:5" x14ac:dyDescent="0.35">
      <c r="E3223" s="2"/>
    </row>
    <row r="3224" spans="5:5" x14ac:dyDescent="0.35">
      <c r="E3224" s="2"/>
    </row>
    <row r="3225" spans="5:5" x14ac:dyDescent="0.35">
      <c r="E3225" s="2"/>
    </row>
    <row r="3226" spans="5:5" x14ac:dyDescent="0.35">
      <c r="E3226" s="2"/>
    </row>
    <row r="3227" spans="5:5" x14ac:dyDescent="0.35">
      <c r="E3227" s="2"/>
    </row>
    <row r="3228" spans="5:5" x14ac:dyDescent="0.35">
      <c r="E3228" s="2"/>
    </row>
    <row r="3229" spans="5:5" x14ac:dyDescent="0.35">
      <c r="E3229" s="2"/>
    </row>
    <row r="3230" spans="5:5" x14ac:dyDescent="0.35">
      <c r="E3230" s="2"/>
    </row>
    <row r="3231" spans="5:5" x14ac:dyDescent="0.35">
      <c r="E3231" s="2"/>
    </row>
    <row r="3232" spans="5:5" x14ac:dyDescent="0.35">
      <c r="E3232" s="2"/>
    </row>
    <row r="3233" spans="5:5" x14ac:dyDescent="0.35">
      <c r="E3233" s="2"/>
    </row>
    <row r="3234" spans="5:5" x14ac:dyDescent="0.35">
      <c r="E3234" s="2"/>
    </row>
    <row r="3235" spans="5:5" x14ac:dyDescent="0.35">
      <c r="E3235" s="2"/>
    </row>
    <row r="3236" spans="5:5" x14ac:dyDescent="0.35">
      <c r="E3236" s="2"/>
    </row>
    <row r="3237" spans="5:5" x14ac:dyDescent="0.35">
      <c r="E3237" s="2"/>
    </row>
    <row r="3238" spans="5:5" x14ac:dyDescent="0.35">
      <c r="E3238" s="2"/>
    </row>
    <row r="3239" spans="5:5" x14ac:dyDescent="0.35">
      <c r="E3239" s="2"/>
    </row>
    <row r="3240" spans="5:5" x14ac:dyDescent="0.35">
      <c r="E3240" s="2"/>
    </row>
    <row r="3241" spans="5:5" x14ac:dyDescent="0.35">
      <c r="E3241" s="2"/>
    </row>
    <row r="3242" spans="5:5" x14ac:dyDescent="0.35">
      <c r="E3242" s="2"/>
    </row>
    <row r="3243" spans="5:5" x14ac:dyDescent="0.35">
      <c r="E3243" s="2"/>
    </row>
    <row r="3244" spans="5:5" x14ac:dyDescent="0.35">
      <c r="E3244" s="2"/>
    </row>
    <row r="3245" spans="5:5" x14ac:dyDescent="0.35">
      <c r="E3245" s="2"/>
    </row>
    <row r="3246" spans="5:5" x14ac:dyDescent="0.35">
      <c r="E3246" s="2"/>
    </row>
    <row r="3247" spans="5:5" x14ac:dyDescent="0.35">
      <c r="E3247" s="2"/>
    </row>
    <row r="3248" spans="5:5" x14ac:dyDescent="0.35">
      <c r="E3248" s="2"/>
    </row>
    <row r="3249" spans="5:5" x14ac:dyDescent="0.35">
      <c r="E3249" s="2"/>
    </row>
    <row r="3250" spans="5:5" x14ac:dyDescent="0.35">
      <c r="E3250" s="2"/>
    </row>
    <row r="3251" spans="5:5" x14ac:dyDescent="0.35">
      <c r="E3251" s="2"/>
    </row>
    <row r="3252" spans="5:5" x14ac:dyDescent="0.35">
      <c r="E3252" s="2"/>
    </row>
    <row r="3253" spans="5:5" x14ac:dyDescent="0.35">
      <c r="E3253" s="2"/>
    </row>
    <row r="3254" spans="5:5" x14ac:dyDescent="0.35">
      <c r="E3254" s="2"/>
    </row>
    <row r="3255" spans="5:5" x14ac:dyDescent="0.35">
      <c r="E3255" s="2"/>
    </row>
    <row r="3256" spans="5:5" x14ac:dyDescent="0.35">
      <c r="E3256" s="2"/>
    </row>
    <row r="3257" spans="5:5" x14ac:dyDescent="0.35">
      <c r="E3257" s="2"/>
    </row>
    <row r="3258" spans="5:5" x14ac:dyDescent="0.35">
      <c r="E3258" s="2"/>
    </row>
    <row r="3259" spans="5:5" x14ac:dyDescent="0.35">
      <c r="E3259" s="2"/>
    </row>
    <row r="3260" spans="5:5" x14ac:dyDescent="0.35">
      <c r="E3260" s="2"/>
    </row>
    <row r="3261" spans="5:5" x14ac:dyDescent="0.35">
      <c r="E3261" s="2"/>
    </row>
    <row r="3262" spans="5:5" x14ac:dyDescent="0.35">
      <c r="E3262" s="2"/>
    </row>
    <row r="3263" spans="5:5" x14ac:dyDescent="0.35">
      <c r="E3263" s="2"/>
    </row>
    <row r="3264" spans="5:5" x14ac:dyDescent="0.35">
      <c r="E3264" s="2"/>
    </row>
    <row r="3265" spans="5:5" x14ac:dyDescent="0.35">
      <c r="E3265" s="2"/>
    </row>
    <row r="3266" spans="5:5" x14ac:dyDescent="0.35">
      <c r="E3266" s="2"/>
    </row>
    <row r="3267" spans="5:5" x14ac:dyDescent="0.35">
      <c r="E3267" s="2"/>
    </row>
    <row r="3268" spans="5:5" x14ac:dyDescent="0.35">
      <c r="E3268" s="2"/>
    </row>
    <row r="3269" spans="5:5" x14ac:dyDescent="0.35">
      <c r="E3269" s="2"/>
    </row>
    <row r="3270" spans="5:5" x14ac:dyDescent="0.35">
      <c r="E3270" s="2"/>
    </row>
    <row r="3271" spans="5:5" x14ac:dyDescent="0.35">
      <c r="E3271" s="2"/>
    </row>
    <row r="3272" spans="5:5" x14ac:dyDescent="0.35">
      <c r="E3272" s="2"/>
    </row>
    <row r="3273" spans="5:5" x14ac:dyDescent="0.35">
      <c r="E3273" s="2"/>
    </row>
    <row r="3274" spans="5:5" x14ac:dyDescent="0.35">
      <c r="E3274" s="2"/>
    </row>
    <row r="3275" spans="5:5" x14ac:dyDescent="0.35">
      <c r="E3275" s="2"/>
    </row>
    <row r="3276" spans="5:5" x14ac:dyDescent="0.35">
      <c r="E3276" s="2"/>
    </row>
    <row r="3277" spans="5:5" x14ac:dyDescent="0.35">
      <c r="E3277" s="2"/>
    </row>
    <row r="3278" spans="5:5" x14ac:dyDescent="0.35">
      <c r="E3278" s="2"/>
    </row>
    <row r="3279" spans="5:5" x14ac:dyDescent="0.35">
      <c r="E3279" s="2"/>
    </row>
    <row r="3280" spans="5:5" x14ac:dyDescent="0.35">
      <c r="E3280" s="2"/>
    </row>
    <row r="3281" spans="5:5" x14ac:dyDescent="0.35">
      <c r="E3281" s="2"/>
    </row>
    <row r="3282" spans="5:5" x14ac:dyDescent="0.35">
      <c r="E3282" s="2"/>
    </row>
    <row r="3283" spans="5:5" x14ac:dyDescent="0.35">
      <c r="E3283" s="2"/>
    </row>
    <row r="3284" spans="5:5" x14ac:dyDescent="0.35">
      <c r="E3284" s="2"/>
    </row>
    <row r="3285" spans="5:5" x14ac:dyDescent="0.35">
      <c r="E3285" s="2"/>
    </row>
    <row r="3286" spans="5:5" x14ac:dyDescent="0.35">
      <c r="E3286" s="2"/>
    </row>
    <row r="3287" spans="5:5" x14ac:dyDescent="0.35">
      <c r="E3287" s="2"/>
    </row>
    <row r="3288" spans="5:5" x14ac:dyDescent="0.35">
      <c r="E3288" s="2"/>
    </row>
    <row r="3289" spans="5:5" x14ac:dyDescent="0.35">
      <c r="E3289" s="2"/>
    </row>
    <row r="3290" spans="5:5" x14ac:dyDescent="0.35">
      <c r="E3290" s="2"/>
    </row>
    <row r="3291" spans="5:5" x14ac:dyDescent="0.35">
      <c r="E3291" s="2"/>
    </row>
    <row r="3292" spans="5:5" x14ac:dyDescent="0.35">
      <c r="E3292" s="2"/>
    </row>
    <row r="3293" spans="5:5" x14ac:dyDescent="0.35">
      <c r="E3293" s="2"/>
    </row>
    <row r="3294" spans="5:5" x14ac:dyDescent="0.35">
      <c r="E3294" s="2"/>
    </row>
    <row r="3295" spans="5:5" x14ac:dyDescent="0.35">
      <c r="E3295" s="2"/>
    </row>
    <row r="3296" spans="5:5" x14ac:dyDescent="0.35">
      <c r="E3296" s="2"/>
    </row>
    <row r="3297" spans="5:5" x14ac:dyDescent="0.35">
      <c r="E3297" s="2"/>
    </row>
    <row r="3298" spans="5:5" x14ac:dyDescent="0.35">
      <c r="E3298" s="2"/>
    </row>
    <row r="3299" spans="5:5" x14ac:dyDescent="0.35">
      <c r="E3299" s="2"/>
    </row>
    <row r="3300" spans="5:5" x14ac:dyDescent="0.35">
      <c r="E3300" s="2"/>
    </row>
    <row r="3301" spans="5:5" x14ac:dyDescent="0.35">
      <c r="E3301" s="2"/>
    </row>
    <row r="3302" spans="5:5" x14ac:dyDescent="0.35">
      <c r="E3302" s="2"/>
    </row>
    <row r="3303" spans="5:5" x14ac:dyDescent="0.35">
      <c r="E3303" s="2"/>
    </row>
    <row r="3304" spans="5:5" x14ac:dyDescent="0.35">
      <c r="E3304" s="2"/>
    </row>
    <row r="3305" spans="5:5" x14ac:dyDescent="0.35">
      <c r="E3305" s="2"/>
    </row>
    <row r="3306" spans="5:5" x14ac:dyDescent="0.35">
      <c r="E3306" s="2"/>
    </row>
    <row r="3307" spans="5:5" x14ac:dyDescent="0.35">
      <c r="E3307" s="2"/>
    </row>
    <row r="3308" spans="5:5" x14ac:dyDescent="0.35">
      <c r="E3308" s="2"/>
    </row>
    <row r="3309" spans="5:5" x14ac:dyDescent="0.35">
      <c r="E3309" s="2"/>
    </row>
    <row r="3310" spans="5:5" x14ac:dyDescent="0.35">
      <c r="E3310" s="2"/>
    </row>
    <row r="3311" spans="5:5" x14ac:dyDescent="0.35">
      <c r="E3311" s="2"/>
    </row>
    <row r="3312" spans="5:5" x14ac:dyDescent="0.35">
      <c r="E3312" s="2"/>
    </row>
    <row r="3313" spans="5:5" x14ac:dyDescent="0.35">
      <c r="E3313" s="2"/>
    </row>
    <row r="3314" spans="5:5" x14ac:dyDescent="0.35">
      <c r="E3314" s="2"/>
    </row>
    <row r="3315" spans="5:5" x14ac:dyDescent="0.35">
      <c r="E3315" s="2"/>
    </row>
    <row r="3316" spans="5:5" x14ac:dyDescent="0.35">
      <c r="E3316" s="2"/>
    </row>
    <row r="3317" spans="5:5" x14ac:dyDescent="0.35">
      <c r="E3317" s="2"/>
    </row>
    <row r="3318" spans="5:5" x14ac:dyDescent="0.35">
      <c r="E3318" s="2"/>
    </row>
    <row r="3319" spans="5:5" x14ac:dyDescent="0.35">
      <c r="E3319" s="2"/>
    </row>
    <row r="3320" spans="5:5" x14ac:dyDescent="0.35">
      <c r="E3320" s="2"/>
    </row>
    <row r="3321" spans="5:5" x14ac:dyDescent="0.35">
      <c r="E3321" s="2"/>
    </row>
    <row r="3322" spans="5:5" x14ac:dyDescent="0.35">
      <c r="E3322" s="2"/>
    </row>
    <row r="3323" spans="5:5" x14ac:dyDescent="0.35">
      <c r="E3323" s="2"/>
    </row>
    <row r="3324" spans="5:5" x14ac:dyDescent="0.35">
      <c r="E3324" s="2"/>
    </row>
    <row r="3325" spans="5:5" x14ac:dyDescent="0.35">
      <c r="E3325" s="2"/>
    </row>
    <row r="3326" spans="5:5" x14ac:dyDescent="0.35">
      <c r="E3326" s="2"/>
    </row>
    <row r="3327" spans="5:5" x14ac:dyDescent="0.35">
      <c r="E3327" s="2"/>
    </row>
    <row r="3328" spans="5:5" x14ac:dyDescent="0.35">
      <c r="E3328" s="2"/>
    </row>
    <row r="3329" spans="5:5" x14ac:dyDescent="0.35">
      <c r="E3329" s="2"/>
    </row>
    <row r="3330" spans="5:5" x14ac:dyDescent="0.35">
      <c r="E3330" s="2"/>
    </row>
    <row r="3331" spans="5:5" x14ac:dyDescent="0.35">
      <c r="E3331" s="2"/>
    </row>
    <row r="3332" spans="5:5" x14ac:dyDescent="0.35">
      <c r="E3332" s="2"/>
    </row>
    <row r="3333" spans="5:5" x14ac:dyDescent="0.35">
      <c r="E3333" s="2"/>
    </row>
    <row r="3334" spans="5:5" x14ac:dyDescent="0.35">
      <c r="E3334" s="2"/>
    </row>
    <row r="3335" spans="5:5" x14ac:dyDescent="0.35">
      <c r="E3335" s="2"/>
    </row>
    <row r="3336" spans="5:5" x14ac:dyDescent="0.35">
      <c r="E3336" s="2"/>
    </row>
    <row r="3337" spans="5:5" x14ac:dyDescent="0.35">
      <c r="E3337" s="2"/>
    </row>
    <row r="3338" spans="5:5" x14ac:dyDescent="0.35">
      <c r="E3338" s="2"/>
    </row>
    <row r="3339" spans="5:5" x14ac:dyDescent="0.35">
      <c r="E3339" s="2"/>
    </row>
    <row r="3340" spans="5:5" x14ac:dyDescent="0.35">
      <c r="E3340" s="2"/>
    </row>
    <row r="3341" spans="5:5" x14ac:dyDescent="0.35">
      <c r="E3341" s="2"/>
    </row>
    <row r="3342" spans="5:5" x14ac:dyDescent="0.35">
      <c r="E3342" s="2"/>
    </row>
    <row r="3343" spans="5:5" x14ac:dyDescent="0.35">
      <c r="E3343" s="2"/>
    </row>
    <row r="3344" spans="5:5" x14ac:dyDescent="0.35">
      <c r="E3344" s="2"/>
    </row>
    <row r="3345" spans="5:5" x14ac:dyDescent="0.35">
      <c r="E3345" s="2"/>
    </row>
    <row r="3346" spans="5:5" x14ac:dyDescent="0.35">
      <c r="E3346" s="2"/>
    </row>
    <row r="3347" spans="5:5" x14ac:dyDescent="0.35">
      <c r="E3347" s="2"/>
    </row>
    <row r="3348" spans="5:5" x14ac:dyDescent="0.35">
      <c r="E3348" s="2"/>
    </row>
    <row r="3349" spans="5:5" x14ac:dyDescent="0.35">
      <c r="E3349" s="2"/>
    </row>
    <row r="3350" spans="5:5" x14ac:dyDescent="0.35">
      <c r="E3350" s="2"/>
    </row>
    <row r="3351" spans="5:5" x14ac:dyDescent="0.35">
      <c r="E3351" s="2"/>
    </row>
    <row r="3352" spans="5:5" x14ac:dyDescent="0.35">
      <c r="E3352" s="2"/>
    </row>
    <row r="3353" spans="5:5" x14ac:dyDescent="0.35">
      <c r="E3353" s="2"/>
    </row>
    <row r="3354" spans="5:5" x14ac:dyDescent="0.35">
      <c r="E3354" s="2"/>
    </row>
    <row r="3355" spans="5:5" x14ac:dyDescent="0.35">
      <c r="E3355" s="2"/>
    </row>
    <row r="3356" spans="5:5" x14ac:dyDescent="0.35">
      <c r="E3356" s="2"/>
    </row>
    <row r="3357" spans="5:5" x14ac:dyDescent="0.35">
      <c r="E3357" s="2"/>
    </row>
    <row r="3358" spans="5:5" x14ac:dyDescent="0.35">
      <c r="E3358" s="2"/>
    </row>
    <row r="3359" spans="5:5" x14ac:dyDescent="0.35">
      <c r="E3359" s="2"/>
    </row>
    <row r="3360" spans="5:5" x14ac:dyDescent="0.35">
      <c r="E3360" s="2"/>
    </row>
    <row r="3361" spans="5:5" x14ac:dyDescent="0.35">
      <c r="E3361" s="2"/>
    </row>
    <row r="3362" spans="5:5" x14ac:dyDescent="0.35">
      <c r="E3362" s="2"/>
    </row>
    <row r="3363" spans="5:5" x14ac:dyDescent="0.35">
      <c r="E3363" s="2"/>
    </row>
    <row r="3364" spans="5:5" x14ac:dyDescent="0.35">
      <c r="E3364" s="2"/>
    </row>
    <row r="3365" spans="5:5" x14ac:dyDescent="0.35">
      <c r="E3365" s="2"/>
    </row>
    <row r="3366" spans="5:5" x14ac:dyDescent="0.35">
      <c r="E3366" s="2"/>
    </row>
    <row r="3367" spans="5:5" x14ac:dyDescent="0.35">
      <c r="E3367" s="2"/>
    </row>
    <row r="3368" spans="5:5" x14ac:dyDescent="0.35">
      <c r="E3368" s="2"/>
    </row>
    <row r="3369" spans="5:5" x14ac:dyDescent="0.35">
      <c r="E3369" s="2"/>
    </row>
    <row r="3370" spans="5:5" x14ac:dyDescent="0.35">
      <c r="E3370" s="2"/>
    </row>
    <row r="3371" spans="5:5" x14ac:dyDescent="0.35">
      <c r="E3371" s="2"/>
    </row>
    <row r="3372" spans="5:5" x14ac:dyDescent="0.35">
      <c r="E3372" s="2"/>
    </row>
    <row r="3373" spans="5:5" x14ac:dyDescent="0.35">
      <c r="E3373" s="2"/>
    </row>
    <row r="3374" spans="5:5" x14ac:dyDescent="0.35">
      <c r="E3374" s="2"/>
    </row>
    <row r="3375" spans="5:5" x14ac:dyDescent="0.35">
      <c r="E3375" s="2"/>
    </row>
    <row r="3376" spans="5:5" x14ac:dyDescent="0.35">
      <c r="E3376" s="2"/>
    </row>
    <row r="3377" spans="5:5" x14ac:dyDescent="0.35">
      <c r="E3377" s="2"/>
    </row>
    <row r="3378" spans="5:5" x14ac:dyDescent="0.35">
      <c r="E3378" s="2"/>
    </row>
    <row r="3379" spans="5:5" x14ac:dyDescent="0.35">
      <c r="E3379" s="2"/>
    </row>
    <row r="3380" spans="5:5" x14ac:dyDescent="0.35">
      <c r="E3380" s="2"/>
    </row>
    <row r="3381" spans="5:5" x14ac:dyDescent="0.35">
      <c r="E3381" s="2"/>
    </row>
    <row r="3382" spans="5:5" x14ac:dyDescent="0.35">
      <c r="E3382" s="2"/>
    </row>
    <row r="3383" spans="5:5" x14ac:dyDescent="0.35">
      <c r="E3383" s="2"/>
    </row>
    <row r="3384" spans="5:5" x14ac:dyDescent="0.35">
      <c r="E3384" s="2"/>
    </row>
    <row r="3385" spans="5:5" x14ac:dyDescent="0.35">
      <c r="E3385" s="2"/>
    </row>
    <row r="3386" spans="5:5" x14ac:dyDescent="0.35">
      <c r="E3386" s="2"/>
    </row>
    <row r="3387" spans="5:5" x14ac:dyDescent="0.35">
      <c r="E3387" s="2"/>
    </row>
    <row r="3388" spans="5:5" x14ac:dyDescent="0.35">
      <c r="E3388" s="2"/>
    </row>
    <row r="3389" spans="5:5" x14ac:dyDescent="0.35">
      <c r="E3389" s="2"/>
    </row>
    <row r="3390" spans="5:5" x14ac:dyDescent="0.35">
      <c r="E3390" s="2"/>
    </row>
    <row r="3391" spans="5:5" x14ac:dyDescent="0.35">
      <c r="E3391" s="2"/>
    </row>
    <row r="3392" spans="5:5" x14ac:dyDescent="0.35">
      <c r="E3392" s="2"/>
    </row>
    <row r="3393" spans="5:5" x14ac:dyDescent="0.35">
      <c r="E3393" s="2"/>
    </row>
    <row r="3394" spans="5:5" x14ac:dyDescent="0.35">
      <c r="E3394" s="2"/>
    </row>
    <row r="3395" spans="5:5" x14ac:dyDescent="0.35">
      <c r="E3395" s="2"/>
    </row>
    <row r="3396" spans="5:5" x14ac:dyDescent="0.35">
      <c r="E3396" s="2"/>
    </row>
    <row r="3397" spans="5:5" x14ac:dyDescent="0.35">
      <c r="E3397" s="2"/>
    </row>
    <row r="3398" spans="5:5" x14ac:dyDescent="0.35">
      <c r="E3398" s="2"/>
    </row>
    <row r="3399" spans="5:5" x14ac:dyDescent="0.35">
      <c r="E3399" s="2"/>
    </row>
    <row r="3400" spans="5:5" x14ac:dyDescent="0.35">
      <c r="E3400" s="2"/>
    </row>
    <row r="3401" spans="5:5" x14ac:dyDescent="0.35">
      <c r="E3401" s="2"/>
    </row>
    <row r="3402" spans="5:5" x14ac:dyDescent="0.35">
      <c r="E3402" s="2"/>
    </row>
    <row r="3403" spans="5:5" x14ac:dyDescent="0.35">
      <c r="E3403" s="2"/>
    </row>
    <row r="3404" spans="5:5" x14ac:dyDescent="0.35">
      <c r="E3404" s="2"/>
    </row>
    <row r="3405" spans="5:5" x14ac:dyDescent="0.35">
      <c r="E3405" s="2"/>
    </row>
    <row r="3406" spans="5:5" x14ac:dyDescent="0.35">
      <c r="E3406" s="2"/>
    </row>
    <row r="3407" spans="5:5" x14ac:dyDescent="0.35">
      <c r="E3407" s="2"/>
    </row>
    <row r="3408" spans="5:5" x14ac:dyDescent="0.35">
      <c r="E3408" s="2"/>
    </row>
    <row r="3409" spans="5:5" x14ac:dyDescent="0.35">
      <c r="E3409" s="2"/>
    </row>
    <row r="3410" spans="5:5" x14ac:dyDescent="0.35">
      <c r="E3410" s="2"/>
    </row>
    <row r="3411" spans="5:5" x14ac:dyDescent="0.35">
      <c r="E3411" s="2"/>
    </row>
    <row r="3412" spans="5:5" x14ac:dyDescent="0.35">
      <c r="E3412" s="2"/>
    </row>
    <row r="3413" spans="5:5" x14ac:dyDescent="0.35">
      <c r="E3413" s="2"/>
    </row>
    <row r="3414" spans="5:5" x14ac:dyDescent="0.35">
      <c r="E3414" s="2"/>
    </row>
    <row r="3415" spans="5:5" x14ac:dyDescent="0.35">
      <c r="E3415" s="2"/>
    </row>
    <row r="3416" spans="5:5" x14ac:dyDescent="0.35">
      <c r="E3416" s="2"/>
    </row>
    <row r="3417" spans="5:5" x14ac:dyDescent="0.35">
      <c r="E3417" s="2"/>
    </row>
    <row r="3418" spans="5:5" x14ac:dyDescent="0.35">
      <c r="E3418" s="2"/>
    </row>
    <row r="3419" spans="5:5" x14ac:dyDescent="0.35">
      <c r="E3419" s="2"/>
    </row>
    <row r="3420" spans="5:5" x14ac:dyDescent="0.35">
      <c r="E3420" s="2"/>
    </row>
    <row r="3421" spans="5:5" x14ac:dyDescent="0.35">
      <c r="E3421" s="2"/>
    </row>
    <row r="3422" spans="5:5" x14ac:dyDescent="0.35">
      <c r="E3422" s="2"/>
    </row>
    <row r="3423" spans="5:5" x14ac:dyDescent="0.35">
      <c r="E3423" s="2"/>
    </row>
    <row r="3424" spans="5:5" x14ac:dyDescent="0.35">
      <c r="E3424" s="2"/>
    </row>
    <row r="3425" spans="5:5" x14ac:dyDescent="0.35">
      <c r="E3425" s="2"/>
    </row>
    <row r="3426" spans="5:5" x14ac:dyDescent="0.35">
      <c r="E3426" s="2"/>
    </row>
    <row r="3427" spans="5:5" x14ac:dyDescent="0.35">
      <c r="E3427" s="2"/>
    </row>
    <row r="3428" spans="5:5" x14ac:dyDescent="0.35">
      <c r="E3428" s="2"/>
    </row>
    <row r="3429" spans="5:5" x14ac:dyDescent="0.35">
      <c r="E3429" s="2"/>
    </row>
    <row r="3430" spans="5:5" x14ac:dyDescent="0.35">
      <c r="E3430" s="2"/>
    </row>
    <row r="3431" spans="5:5" x14ac:dyDescent="0.35">
      <c r="E3431" s="2"/>
    </row>
    <row r="3432" spans="5:5" x14ac:dyDescent="0.35">
      <c r="E3432" s="2"/>
    </row>
    <row r="3433" spans="5:5" x14ac:dyDescent="0.35">
      <c r="E3433" s="2"/>
    </row>
    <row r="3434" spans="5:5" x14ac:dyDescent="0.35">
      <c r="E3434" s="2"/>
    </row>
    <row r="3435" spans="5:5" x14ac:dyDescent="0.35">
      <c r="E3435" s="2"/>
    </row>
    <row r="3436" spans="5:5" x14ac:dyDescent="0.35">
      <c r="E3436" s="2"/>
    </row>
    <row r="3437" spans="5:5" x14ac:dyDescent="0.35">
      <c r="E3437" s="2"/>
    </row>
    <row r="3438" spans="5:5" x14ac:dyDescent="0.35">
      <c r="E3438" s="2"/>
    </row>
    <row r="3439" spans="5:5" x14ac:dyDescent="0.35">
      <c r="E3439" s="2"/>
    </row>
    <row r="3440" spans="5:5" x14ac:dyDescent="0.35">
      <c r="E3440" s="2"/>
    </row>
    <row r="3441" spans="5:5" x14ac:dyDescent="0.35">
      <c r="E3441" s="2"/>
    </row>
    <row r="3442" spans="5:5" x14ac:dyDescent="0.35">
      <c r="E3442" s="2"/>
    </row>
    <row r="3443" spans="5:5" x14ac:dyDescent="0.35">
      <c r="E3443" s="2"/>
    </row>
    <row r="3444" spans="5:5" x14ac:dyDescent="0.35">
      <c r="E3444" s="2"/>
    </row>
    <row r="3445" spans="5:5" x14ac:dyDescent="0.35">
      <c r="E3445" s="2"/>
    </row>
    <row r="3446" spans="5:5" x14ac:dyDescent="0.35">
      <c r="E3446" s="2"/>
    </row>
    <row r="3447" spans="5:5" x14ac:dyDescent="0.35">
      <c r="E3447" s="2"/>
    </row>
    <row r="3448" spans="5:5" x14ac:dyDescent="0.35">
      <c r="E3448" s="2"/>
    </row>
    <row r="3449" spans="5:5" x14ac:dyDescent="0.35">
      <c r="E3449" s="2"/>
    </row>
    <row r="3450" spans="5:5" x14ac:dyDescent="0.35">
      <c r="E3450" s="2"/>
    </row>
    <row r="3451" spans="5:5" x14ac:dyDescent="0.35">
      <c r="E3451" s="2"/>
    </row>
    <row r="3452" spans="5:5" x14ac:dyDescent="0.35">
      <c r="E3452" s="2"/>
    </row>
    <row r="3453" spans="5:5" x14ac:dyDescent="0.35">
      <c r="E3453" s="2"/>
    </row>
    <row r="3454" spans="5:5" x14ac:dyDescent="0.35">
      <c r="E3454" s="2"/>
    </row>
    <row r="3455" spans="5:5" x14ac:dyDescent="0.35">
      <c r="E3455" s="2"/>
    </row>
    <row r="3456" spans="5:5" x14ac:dyDescent="0.35">
      <c r="E3456" s="2"/>
    </row>
    <row r="3457" spans="5:5" x14ac:dyDescent="0.35">
      <c r="E3457" s="2"/>
    </row>
    <row r="3458" spans="5:5" x14ac:dyDescent="0.35">
      <c r="E3458" s="2"/>
    </row>
    <row r="3459" spans="5:5" x14ac:dyDescent="0.35">
      <c r="E3459" s="2"/>
    </row>
    <row r="3460" spans="5:5" x14ac:dyDescent="0.35">
      <c r="E3460" s="2"/>
    </row>
    <row r="3461" spans="5:5" x14ac:dyDescent="0.35">
      <c r="E3461" s="2"/>
    </row>
    <row r="3462" spans="5:5" x14ac:dyDescent="0.35">
      <c r="E3462" s="2"/>
    </row>
    <row r="3463" spans="5:5" x14ac:dyDescent="0.35">
      <c r="E3463" s="2"/>
    </row>
    <row r="3464" spans="5:5" x14ac:dyDescent="0.35">
      <c r="E3464" s="2"/>
    </row>
    <row r="3465" spans="5:5" x14ac:dyDescent="0.35">
      <c r="E3465" s="2"/>
    </row>
    <row r="3466" spans="5:5" x14ac:dyDescent="0.35">
      <c r="E3466" s="2"/>
    </row>
    <row r="3467" spans="5:5" x14ac:dyDescent="0.35">
      <c r="E3467" s="2"/>
    </row>
    <row r="3468" spans="5:5" x14ac:dyDescent="0.35">
      <c r="E3468" s="2"/>
    </row>
    <row r="3469" spans="5:5" x14ac:dyDescent="0.35">
      <c r="E3469" s="2"/>
    </row>
    <row r="3470" spans="5:5" x14ac:dyDescent="0.35">
      <c r="E3470" s="2"/>
    </row>
    <row r="3471" spans="5:5" x14ac:dyDescent="0.35">
      <c r="E3471" s="2"/>
    </row>
    <row r="3472" spans="5:5" x14ac:dyDescent="0.35">
      <c r="E3472" s="2"/>
    </row>
    <row r="3473" spans="5:5" x14ac:dyDescent="0.35">
      <c r="E3473" s="2"/>
    </row>
    <row r="3474" spans="5:5" x14ac:dyDescent="0.35">
      <c r="E3474" s="2"/>
    </row>
    <row r="3475" spans="5:5" x14ac:dyDescent="0.35">
      <c r="E3475" s="2"/>
    </row>
    <row r="3476" spans="5:5" x14ac:dyDescent="0.35">
      <c r="E3476" s="2"/>
    </row>
    <row r="3477" spans="5:5" x14ac:dyDescent="0.35">
      <c r="E3477" s="2"/>
    </row>
    <row r="3478" spans="5:5" x14ac:dyDescent="0.35">
      <c r="E3478" s="2"/>
    </row>
    <row r="3479" spans="5:5" x14ac:dyDescent="0.35">
      <c r="E3479" s="2"/>
    </row>
    <row r="3480" spans="5:5" x14ac:dyDescent="0.35">
      <c r="E3480" s="2"/>
    </row>
    <row r="3481" spans="5:5" x14ac:dyDescent="0.35">
      <c r="E3481" s="2"/>
    </row>
    <row r="3482" spans="5:5" x14ac:dyDescent="0.35">
      <c r="E3482" s="2"/>
    </row>
    <row r="3483" spans="5:5" x14ac:dyDescent="0.35">
      <c r="E3483" s="2"/>
    </row>
    <row r="3484" spans="5:5" x14ac:dyDescent="0.35">
      <c r="E3484" s="2"/>
    </row>
    <row r="3485" spans="5:5" x14ac:dyDescent="0.35">
      <c r="E3485" s="2"/>
    </row>
    <row r="3486" spans="5:5" x14ac:dyDescent="0.35">
      <c r="E3486" s="2"/>
    </row>
    <row r="3487" spans="5:5" x14ac:dyDescent="0.35">
      <c r="E3487" s="2"/>
    </row>
    <row r="3488" spans="5:5" x14ac:dyDescent="0.35">
      <c r="E3488" s="2"/>
    </row>
    <row r="3489" spans="5:5" x14ac:dyDescent="0.35">
      <c r="E3489" s="2"/>
    </row>
    <row r="3490" spans="5:5" x14ac:dyDescent="0.35">
      <c r="E3490" s="2"/>
    </row>
    <row r="3491" spans="5:5" x14ac:dyDescent="0.35">
      <c r="E3491" s="2"/>
    </row>
    <row r="3492" spans="5:5" x14ac:dyDescent="0.35">
      <c r="E3492" s="2"/>
    </row>
    <row r="3493" spans="5:5" x14ac:dyDescent="0.35">
      <c r="E3493" s="2"/>
    </row>
    <row r="3494" spans="5:5" x14ac:dyDescent="0.35">
      <c r="E3494" s="2"/>
    </row>
    <row r="3495" spans="5:5" x14ac:dyDescent="0.35">
      <c r="E3495" s="2"/>
    </row>
    <row r="3496" spans="5:5" x14ac:dyDescent="0.35">
      <c r="E3496" s="2"/>
    </row>
    <row r="3497" spans="5:5" x14ac:dyDescent="0.35">
      <c r="E3497" s="2"/>
    </row>
    <row r="3498" spans="5:5" x14ac:dyDescent="0.35">
      <c r="E3498" s="2"/>
    </row>
    <row r="3499" spans="5:5" x14ac:dyDescent="0.35">
      <c r="E3499" s="2"/>
    </row>
    <row r="3500" spans="5:5" x14ac:dyDescent="0.35">
      <c r="E3500" s="2"/>
    </row>
    <row r="3501" spans="5:5" x14ac:dyDescent="0.35">
      <c r="E3501" s="2"/>
    </row>
    <row r="3502" spans="5:5" x14ac:dyDescent="0.35">
      <c r="E3502" s="2"/>
    </row>
    <row r="3503" spans="5:5" x14ac:dyDescent="0.35">
      <c r="E3503" s="2"/>
    </row>
    <row r="3504" spans="5:5" x14ac:dyDescent="0.35">
      <c r="E3504" s="2"/>
    </row>
    <row r="3505" spans="5:5" x14ac:dyDescent="0.35">
      <c r="E3505" s="2"/>
    </row>
    <row r="3506" spans="5:5" x14ac:dyDescent="0.35">
      <c r="E3506" s="2"/>
    </row>
    <row r="3507" spans="5:5" x14ac:dyDescent="0.35">
      <c r="E3507" s="2"/>
    </row>
    <row r="3508" spans="5:5" x14ac:dyDescent="0.35">
      <c r="E3508" s="2"/>
    </row>
    <row r="3509" spans="5:5" x14ac:dyDescent="0.35">
      <c r="E3509" s="2"/>
    </row>
    <row r="3510" spans="5:5" x14ac:dyDescent="0.35">
      <c r="E3510" s="2"/>
    </row>
    <row r="3511" spans="5:5" x14ac:dyDescent="0.35">
      <c r="E3511" s="2"/>
    </row>
    <row r="3512" spans="5:5" x14ac:dyDescent="0.35">
      <c r="E3512" s="2"/>
    </row>
    <row r="3513" spans="5:5" x14ac:dyDescent="0.35">
      <c r="E3513" s="2"/>
    </row>
    <row r="3514" spans="5:5" x14ac:dyDescent="0.35">
      <c r="E3514" s="2"/>
    </row>
    <row r="3515" spans="5:5" x14ac:dyDescent="0.35">
      <c r="E3515" s="2"/>
    </row>
    <row r="3516" spans="5:5" x14ac:dyDescent="0.35">
      <c r="E3516" s="2"/>
    </row>
    <row r="3517" spans="5:5" x14ac:dyDescent="0.35">
      <c r="E3517" s="2"/>
    </row>
    <row r="3518" spans="5:5" x14ac:dyDescent="0.35">
      <c r="E3518" s="2"/>
    </row>
    <row r="3519" spans="5:5" x14ac:dyDescent="0.35">
      <c r="E3519" s="2"/>
    </row>
    <row r="3520" spans="5:5" x14ac:dyDescent="0.35">
      <c r="E3520" s="2"/>
    </row>
    <row r="3521" spans="5:5" x14ac:dyDescent="0.35">
      <c r="E3521" s="2"/>
    </row>
    <row r="3522" spans="5:5" x14ac:dyDescent="0.35">
      <c r="E3522" s="2"/>
    </row>
    <row r="3523" spans="5:5" x14ac:dyDescent="0.35">
      <c r="E3523" s="2"/>
    </row>
    <row r="3524" spans="5:5" x14ac:dyDescent="0.35">
      <c r="E3524" s="2"/>
    </row>
    <row r="3525" spans="5:5" x14ac:dyDescent="0.35">
      <c r="E3525" s="2"/>
    </row>
    <row r="3526" spans="5:5" x14ac:dyDescent="0.35">
      <c r="E3526" s="2"/>
    </row>
    <row r="3527" spans="5:5" x14ac:dyDescent="0.35">
      <c r="E3527" s="2"/>
    </row>
    <row r="3528" spans="5:5" x14ac:dyDescent="0.35">
      <c r="E3528" s="2"/>
    </row>
    <row r="3529" spans="5:5" x14ac:dyDescent="0.35">
      <c r="E3529" s="2"/>
    </row>
    <row r="3530" spans="5:5" x14ac:dyDescent="0.35">
      <c r="E3530" s="2"/>
    </row>
    <row r="3531" spans="5:5" x14ac:dyDescent="0.35">
      <c r="E3531" s="2"/>
    </row>
    <row r="3532" spans="5:5" x14ac:dyDescent="0.35">
      <c r="E3532" s="2"/>
    </row>
    <row r="3533" spans="5:5" x14ac:dyDescent="0.35">
      <c r="E3533" s="2"/>
    </row>
    <row r="3534" spans="5:5" x14ac:dyDescent="0.35">
      <c r="E3534" s="2"/>
    </row>
    <row r="3535" spans="5:5" x14ac:dyDescent="0.35">
      <c r="E3535" s="2"/>
    </row>
    <row r="3536" spans="5:5" x14ac:dyDescent="0.35">
      <c r="E3536" s="2"/>
    </row>
    <row r="3537" spans="5:5" x14ac:dyDescent="0.35">
      <c r="E3537" s="2"/>
    </row>
    <row r="3538" spans="5:5" x14ac:dyDescent="0.35">
      <c r="E3538" s="2"/>
    </row>
    <row r="3539" spans="5:5" x14ac:dyDescent="0.35">
      <c r="E3539" s="2"/>
    </row>
    <row r="3540" spans="5:5" x14ac:dyDescent="0.35">
      <c r="E3540" s="2"/>
    </row>
    <row r="3541" spans="5:5" x14ac:dyDescent="0.35">
      <c r="E3541" s="2"/>
    </row>
    <row r="3542" spans="5:5" x14ac:dyDescent="0.35">
      <c r="E3542" s="2"/>
    </row>
    <row r="3543" spans="5:5" x14ac:dyDescent="0.35">
      <c r="E3543" s="2"/>
    </row>
    <row r="3544" spans="5:5" x14ac:dyDescent="0.35">
      <c r="E3544" s="2"/>
    </row>
    <row r="3545" spans="5:5" x14ac:dyDescent="0.35">
      <c r="E3545" s="2"/>
    </row>
    <row r="3546" spans="5:5" x14ac:dyDescent="0.35">
      <c r="E3546" s="2"/>
    </row>
    <row r="3547" spans="5:5" x14ac:dyDescent="0.35">
      <c r="E3547" s="2"/>
    </row>
    <row r="3548" spans="5:5" x14ac:dyDescent="0.35">
      <c r="E3548" s="2"/>
    </row>
    <row r="3549" spans="5:5" x14ac:dyDescent="0.35">
      <c r="E3549" s="2"/>
    </row>
    <row r="3550" spans="5:5" x14ac:dyDescent="0.35">
      <c r="E3550" s="2"/>
    </row>
    <row r="3551" spans="5:5" x14ac:dyDescent="0.35">
      <c r="E3551" s="2"/>
    </row>
    <row r="3552" spans="5:5" x14ac:dyDescent="0.35">
      <c r="E3552" s="2"/>
    </row>
    <row r="3553" spans="5:5" x14ac:dyDescent="0.35">
      <c r="E3553" s="2"/>
    </row>
    <row r="3554" spans="5:5" x14ac:dyDescent="0.35">
      <c r="E3554" s="2"/>
    </row>
    <row r="3555" spans="5:5" x14ac:dyDescent="0.35">
      <c r="E3555" s="2"/>
    </row>
    <row r="3556" spans="5:5" x14ac:dyDescent="0.35">
      <c r="E3556" s="2"/>
    </row>
    <row r="3557" spans="5:5" x14ac:dyDescent="0.35">
      <c r="E3557" s="2"/>
    </row>
    <row r="3558" spans="5:5" x14ac:dyDescent="0.35">
      <c r="E3558" s="2"/>
    </row>
    <row r="3559" spans="5:5" x14ac:dyDescent="0.35">
      <c r="E3559" s="2"/>
    </row>
    <row r="3560" spans="5:5" x14ac:dyDescent="0.35">
      <c r="E3560" s="2"/>
    </row>
    <row r="3561" spans="5:5" x14ac:dyDescent="0.35">
      <c r="E3561" s="2"/>
    </row>
    <row r="3562" spans="5:5" x14ac:dyDescent="0.35">
      <c r="E3562" s="2"/>
    </row>
    <row r="3563" spans="5:5" x14ac:dyDescent="0.35">
      <c r="E3563" s="2"/>
    </row>
    <row r="3564" spans="5:5" x14ac:dyDescent="0.35">
      <c r="E3564" s="2"/>
    </row>
    <row r="3565" spans="5:5" x14ac:dyDescent="0.35">
      <c r="E3565" s="2"/>
    </row>
    <row r="3566" spans="5:5" x14ac:dyDescent="0.35">
      <c r="E3566" s="2"/>
    </row>
    <row r="3567" spans="5:5" x14ac:dyDescent="0.35">
      <c r="E3567" s="2"/>
    </row>
    <row r="3568" spans="5:5" x14ac:dyDescent="0.35">
      <c r="E3568" s="2"/>
    </row>
    <row r="3569" spans="5:5" x14ac:dyDescent="0.35">
      <c r="E3569" s="2"/>
    </row>
    <row r="3570" spans="5:5" x14ac:dyDescent="0.35">
      <c r="E3570" s="2"/>
    </row>
    <row r="3571" spans="5:5" x14ac:dyDescent="0.35">
      <c r="E3571" s="2"/>
    </row>
    <row r="3572" spans="5:5" x14ac:dyDescent="0.35">
      <c r="E3572" s="2"/>
    </row>
    <row r="3573" spans="5:5" x14ac:dyDescent="0.35">
      <c r="E3573" s="2"/>
    </row>
    <row r="3574" spans="5:5" x14ac:dyDescent="0.35">
      <c r="E3574" s="2"/>
    </row>
    <row r="3575" spans="5:5" x14ac:dyDescent="0.35">
      <c r="E3575" s="2"/>
    </row>
    <row r="3576" spans="5:5" x14ac:dyDescent="0.35">
      <c r="E3576" s="2"/>
    </row>
    <row r="3577" spans="5:5" x14ac:dyDescent="0.35">
      <c r="E3577" s="2"/>
    </row>
    <row r="3578" spans="5:5" x14ac:dyDescent="0.35">
      <c r="E3578" s="2"/>
    </row>
    <row r="3579" spans="5:5" x14ac:dyDescent="0.35">
      <c r="E3579" s="2"/>
    </row>
    <row r="3580" spans="5:5" x14ac:dyDescent="0.35">
      <c r="E3580" s="2"/>
    </row>
    <row r="3581" spans="5:5" x14ac:dyDescent="0.35">
      <c r="E3581" s="2"/>
    </row>
    <row r="3582" spans="5:5" x14ac:dyDescent="0.35">
      <c r="E3582" s="2"/>
    </row>
    <row r="3583" spans="5:5" x14ac:dyDescent="0.35">
      <c r="E3583" s="2"/>
    </row>
    <row r="3584" spans="5:5" x14ac:dyDescent="0.35">
      <c r="E3584" s="2"/>
    </row>
    <row r="3585" spans="5:5" x14ac:dyDescent="0.35">
      <c r="E3585" s="2"/>
    </row>
    <row r="3586" spans="5:5" x14ac:dyDescent="0.35">
      <c r="E3586" s="2"/>
    </row>
    <row r="3587" spans="5:5" x14ac:dyDescent="0.35">
      <c r="E3587" s="2"/>
    </row>
    <row r="3588" spans="5:5" x14ac:dyDescent="0.35">
      <c r="E3588" s="2"/>
    </row>
    <row r="3589" spans="5:5" x14ac:dyDescent="0.35">
      <c r="E3589" s="2"/>
    </row>
    <row r="3590" spans="5:5" x14ac:dyDescent="0.35">
      <c r="E3590" s="2"/>
    </row>
    <row r="3591" spans="5:5" x14ac:dyDescent="0.35">
      <c r="E3591" s="2"/>
    </row>
    <row r="3592" spans="5:5" x14ac:dyDescent="0.35">
      <c r="E3592" s="2"/>
    </row>
    <row r="3593" spans="5:5" x14ac:dyDescent="0.35">
      <c r="E3593" s="2"/>
    </row>
    <row r="3594" spans="5:5" x14ac:dyDescent="0.35">
      <c r="E3594" s="2"/>
    </row>
    <row r="3595" spans="5:5" x14ac:dyDescent="0.35">
      <c r="E3595" s="2"/>
    </row>
    <row r="3596" spans="5:5" x14ac:dyDescent="0.35">
      <c r="E3596" s="2"/>
    </row>
    <row r="3597" spans="5:5" x14ac:dyDescent="0.35">
      <c r="E3597" s="2"/>
    </row>
    <row r="3598" spans="5:5" x14ac:dyDescent="0.35">
      <c r="E3598" s="2"/>
    </row>
    <row r="3599" spans="5:5" x14ac:dyDescent="0.35">
      <c r="E3599" s="2"/>
    </row>
    <row r="3600" spans="5:5" x14ac:dyDescent="0.35">
      <c r="E3600" s="2"/>
    </row>
    <row r="3601" spans="5:5" x14ac:dyDescent="0.35">
      <c r="E3601" s="2"/>
    </row>
    <row r="3602" spans="5:5" x14ac:dyDescent="0.35">
      <c r="E3602" s="2"/>
    </row>
    <row r="3603" spans="5:5" x14ac:dyDescent="0.35">
      <c r="E3603" s="2"/>
    </row>
    <row r="3604" spans="5:5" x14ac:dyDescent="0.35">
      <c r="E3604" s="2"/>
    </row>
    <row r="3605" spans="5:5" x14ac:dyDescent="0.35">
      <c r="E3605" s="2"/>
    </row>
    <row r="3606" spans="5:5" x14ac:dyDescent="0.35">
      <c r="E3606" s="2"/>
    </row>
    <row r="3607" spans="5:5" x14ac:dyDescent="0.35">
      <c r="E3607" s="2"/>
    </row>
    <row r="3608" spans="5:5" x14ac:dyDescent="0.35">
      <c r="E3608" s="2"/>
    </row>
    <row r="3609" spans="5:5" x14ac:dyDescent="0.35">
      <c r="E3609" s="2"/>
    </row>
    <row r="3610" spans="5:5" x14ac:dyDescent="0.35">
      <c r="E3610" s="2"/>
    </row>
    <row r="3611" spans="5:5" x14ac:dyDescent="0.35">
      <c r="E3611" s="2"/>
    </row>
    <row r="3612" spans="5:5" x14ac:dyDescent="0.35">
      <c r="E3612" s="2"/>
    </row>
    <row r="3613" spans="5:5" x14ac:dyDescent="0.35">
      <c r="E3613" s="2"/>
    </row>
    <row r="3614" spans="5:5" x14ac:dyDescent="0.35">
      <c r="E3614" s="2"/>
    </row>
    <row r="3615" spans="5:5" x14ac:dyDescent="0.35">
      <c r="E3615" s="2"/>
    </row>
    <row r="3616" spans="5:5" x14ac:dyDescent="0.35">
      <c r="E3616" s="2"/>
    </row>
    <row r="3617" spans="5:5" x14ac:dyDescent="0.35">
      <c r="E3617" s="2"/>
    </row>
    <row r="3618" spans="5:5" x14ac:dyDescent="0.35">
      <c r="E3618" s="2"/>
    </row>
    <row r="3619" spans="5:5" x14ac:dyDescent="0.35">
      <c r="E3619" s="2"/>
    </row>
    <row r="3620" spans="5:5" x14ac:dyDescent="0.35">
      <c r="E3620" s="2"/>
    </row>
    <row r="3621" spans="5:5" x14ac:dyDescent="0.35">
      <c r="E3621" s="2"/>
    </row>
    <row r="3622" spans="5:5" x14ac:dyDescent="0.35">
      <c r="E3622" s="2"/>
    </row>
    <row r="3623" spans="5:5" x14ac:dyDescent="0.35">
      <c r="E3623" s="2"/>
    </row>
    <row r="3624" spans="5:5" x14ac:dyDescent="0.35">
      <c r="E3624" s="2"/>
    </row>
    <row r="3625" spans="5:5" x14ac:dyDescent="0.35">
      <c r="E3625" s="2"/>
    </row>
    <row r="3626" spans="5:5" x14ac:dyDescent="0.35">
      <c r="E3626" s="2"/>
    </row>
    <row r="3627" spans="5:5" x14ac:dyDescent="0.35">
      <c r="E3627" s="2"/>
    </row>
    <row r="3628" spans="5:5" x14ac:dyDescent="0.35">
      <c r="E3628" s="2"/>
    </row>
    <row r="3629" spans="5:5" x14ac:dyDescent="0.35">
      <c r="E3629" s="2"/>
    </row>
    <row r="3630" spans="5:5" x14ac:dyDescent="0.35">
      <c r="E3630" s="2"/>
    </row>
    <row r="3631" spans="5:5" x14ac:dyDescent="0.35">
      <c r="E3631" s="2"/>
    </row>
    <row r="3632" spans="5:5" x14ac:dyDescent="0.35">
      <c r="E3632" s="2"/>
    </row>
    <row r="3633" spans="5:5" x14ac:dyDescent="0.35">
      <c r="E3633" s="2"/>
    </row>
    <row r="3634" spans="5:5" x14ac:dyDescent="0.35">
      <c r="E3634" s="2"/>
    </row>
    <row r="3635" spans="5:5" x14ac:dyDescent="0.35">
      <c r="E3635" s="2"/>
    </row>
    <row r="3636" spans="5:5" x14ac:dyDescent="0.35">
      <c r="E3636" s="2"/>
    </row>
    <row r="3637" spans="5:5" x14ac:dyDescent="0.35">
      <c r="E3637" s="2"/>
    </row>
    <row r="3638" spans="5:5" x14ac:dyDescent="0.35">
      <c r="E3638" s="2"/>
    </row>
    <row r="3639" spans="5:5" x14ac:dyDescent="0.35">
      <c r="E3639" s="2"/>
    </row>
    <row r="3640" spans="5:5" x14ac:dyDescent="0.35">
      <c r="E3640" s="2"/>
    </row>
    <row r="3641" spans="5:5" x14ac:dyDescent="0.35">
      <c r="E3641" s="2"/>
    </row>
    <row r="3642" spans="5:5" x14ac:dyDescent="0.35">
      <c r="E3642" s="2"/>
    </row>
    <row r="3643" spans="5:5" x14ac:dyDescent="0.35">
      <c r="E3643" s="2"/>
    </row>
    <row r="3644" spans="5:5" x14ac:dyDescent="0.35">
      <c r="E3644" s="2"/>
    </row>
    <row r="3645" spans="5:5" x14ac:dyDescent="0.35">
      <c r="E3645" s="2"/>
    </row>
    <row r="3646" spans="5:5" x14ac:dyDescent="0.35">
      <c r="E3646" s="2"/>
    </row>
    <row r="3647" spans="5:5" x14ac:dyDescent="0.35">
      <c r="E3647" s="2"/>
    </row>
    <row r="3648" spans="5:5" x14ac:dyDescent="0.35">
      <c r="E3648" s="2"/>
    </row>
    <row r="3649" spans="5:5" x14ac:dyDescent="0.35">
      <c r="E3649" s="2"/>
    </row>
    <row r="3650" spans="5:5" x14ac:dyDescent="0.35">
      <c r="E3650" s="2"/>
    </row>
    <row r="3651" spans="5:5" x14ac:dyDescent="0.35">
      <c r="E3651" s="2"/>
    </row>
    <row r="3652" spans="5:5" x14ac:dyDescent="0.35">
      <c r="E3652" s="2"/>
    </row>
    <row r="3653" spans="5:5" x14ac:dyDescent="0.35">
      <c r="E3653" s="2"/>
    </row>
    <row r="3654" spans="5:5" x14ac:dyDescent="0.35">
      <c r="E3654" s="2"/>
    </row>
    <row r="3655" spans="5:5" x14ac:dyDescent="0.35">
      <c r="E3655" s="2"/>
    </row>
    <row r="3656" spans="5:5" x14ac:dyDescent="0.35">
      <c r="E3656" s="2"/>
    </row>
    <row r="3657" spans="5:5" x14ac:dyDescent="0.35">
      <c r="E3657" s="2"/>
    </row>
    <row r="3658" spans="5:5" x14ac:dyDescent="0.35">
      <c r="E3658" s="2"/>
    </row>
    <row r="3659" spans="5:5" x14ac:dyDescent="0.35">
      <c r="E3659" s="2"/>
    </row>
    <row r="3660" spans="5:5" x14ac:dyDescent="0.35">
      <c r="E3660" s="2"/>
    </row>
    <row r="3661" spans="5:5" x14ac:dyDescent="0.35">
      <c r="E3661" s="2"/>
    </row>
    <row r="3662" spans="5:5" x14ac:dyDescent="0.35">
      <c r="E3662" s="2"/>
    </row>
    <row r="3663" spans="5:5" x14ac:dyDescent="0.35">
      <c r="E3663" s="2"/>
    </row>
    <row r="3664" spans="5:5" x14ac:dyDescent="0.35">
      <c r="E3664" s="2"/>
    </row>
    <row r="3665" spans="5:5" x14ac:dyDescent="0.35">
      <c r="E3665" s="2"/>
    </row>
    <row r="3666" spans="5:5" x14ac:dyDescent="0.35">
      <c r="E3666" s="2"/>
    </row>
    <row r="3667" spans="5:5" x14ac:dyDescent="0.35">
      <c r="E3667" s="2"/>
    </row>
    <row r="3668" spans="5:5" x14ac:dyDescent="0.35">
      <c r="E3668" s="2"/>
    </row>
    <row r="3669" spans="5:5" x14ac:dyDescent="0.35">
      <c r="E3669" s="2"/>
    </row>
    <row r="3670" spans="5:5" x14ac:dyDescent="0.35">
      <c r="E3670" s="2"/>
    </row>
    <row r="3671" spans="5:5" x14ac:dyDescent="0.35">
      <c r="E3671" s="2"/>
    </row>
    <row r="3672" spans="5:5" x14ac:dyDescent="0.35">
      <c r="E3672" s="2"/>
    </row>
    <row r="3673" spans="5:5" x14ac:dyDescent="0.35">
      <c r="E3673" s="2"/>
    </row>
    <row r="3674" spans="5:5" x14ac:dyDescent="0.35">
      <c r="E3674" s="2"/>
    </row>
    <row r="3675" spans="5:5" x14ac:dyDescent="0.35">
      <c r="E3675" s="2"/>
    </row>
    <row r="3676" spans="5:5" x14ac:dyDescent="0.35">
      <c r="E3676" s="2"/>
    </row>
    <row r="3677" spans="5:5" x14ac:dyDescent="0.35">
      <c r="E3677" s="2"/>
    </row>
    <row r="3678" spans="5:5" x14ac:dyDescent="0.35">
      <c r="E3678" s="2"/>
    </row>
    <row r="3679" spans="5:5" x14ac:dyDescent="0.35">
      <c r="E3679" s="2"/>
    </row>
    <row r="3680" spans="5:5" x14ac:dyDescent="0.35">
      <c r="E3680" s="2"/>
    </row>
    <row r="3681" spans="5:5" x14ac:dyDescent="0.35">
      <c r="E3681" s="2"/>
    </row>
    <row r="3682" spans="5:5" x14ac:dyDescent="0.35">
      <c r="E3682" s="2"/>
    </row>
    <row r="3683" spans="5:5" x14ac:dyDescent="0.35">
      <c r="E3683" s="2"/>
    </row>
    <row r="3684" spans="5:5" x14ac:dyDescent="0.35">
      <c r="E3684" s="2"/>
    </row>
    <row r="3685" spans="5:5" x14ac:dyDescent="0.35">
      <c r="E3685" s="2"/>
    </row>
    <row r="3686" spans="5:5" x14ac:dyDescent="0.35">
      <c r="E3686" s="2"/>
    </row>
    <row r="3687" spans="5:5" x14ac:dyDescent="0.35">
      <c r="E3687" s="2"/>
    </row>
    <row r="3688" spans="5:5" x14ac:dyDescent="0.35">
      <c r="E3688" s="2"/>
    </row>
    <row r="3689" spans="5:5" x14ac:dyDescent="0.35">
      <c r="E3689" s="2"/>
    </row>
    <row r="3690" spans="5:5" x14ac:dyDescent="0.35">
      <c r="E3690" s="2"/>
    </row>
    <row r="3691" spans="5:5" x14ac:dyDescent="0.35">
      <c r="E3691" s="2"/>
    </row>
    <row r="3692" spans="5:5" x14ac:dyDescent="0.35">
      <c r="E3692" s="2"/>
    </row>
    <row r="3693" spans="5:5" x14ac:dyDescent="0.35">
      <c r="E3693" s="2"/>
    </row>
    <row r="3694" spans="5:5" x14ac:dyDescent="0.35">
      <c r="E3694" s="2"/>
    </row>
    <row r="3695" spans="5:5" x14ac:dyDescent="0.35">
      <c r="E3695" s="2"/>
    </row>
    <row r="3696" spans="5:5" x14ac:dyDescent="0.35">
      <c r="E3696" s="2"/>
    </row>
    <row r="3697" spans="5:5" x14ac:dyDescent="0.35">
      <c r="E3697" s="2"/>
    </row>
    <row r="3698" spans="5:5" x14ac:dyDescent="0.35">
      <c r="E3698" s="2"/>
    </row>
    <row r="3699" spans="5:5" x14ac:dyDescent="0.35">
      <c r="E3699" s="2"/>
    </row>
    <row r="3700" spans="5:5" x14ac:dyDescent="0.35">
      <c r="E3700" s="2"/>
    </row>
    <row r="3701" spans="5:5" x14ac:dyDescent="0.35">
      <c r="E3701" s="2"/>
    </row>
    <row r="3702" spans="5:5" x14ac:dyDescent="0.35">
      <c r="E3702" s="2"/>
    </row>
    <row r="3703" spans="5:5" x14ac:dyDescent="0.35">
      <c r="E3703" s="2"/>
    </row>
    <row r="3704" spans="5:5" x14ac:dyDescent="0.35">
      <c r="E3704" s="2"/>
    </row>
    <row r="3705" spans="5:5" x14ac:dyDescent="0.35">
      <c r="E3705" s="2"/>
    </row>
    <row r="3706" spans="5:5" x14ac:dyDescent="0.35">
      <c r="E3706" s="2"/>
    </row>
    <row r="3707" spans="5:5" x14ac:dyDescent="0.35">
      <c r="E3707" s="2"/>
    </row>
    <row r="3708" spans="5:5" x14ac:dyDescent="0.35">
      <c r="E3708" s="2"/>
    </row>
    <row r="3709" spans="5:5" x14ac:dyDescent="0.35">
      <c r="E3709" s="2"/>
    </row>
    <row r="3710" spans="5:5" x14ac:dyDescent="0.35">
      <c r="E3710" s="2"/>
    </row>
    <row r="3711" spans="5:5" x14ac:dyDescent="0.35">
      <c r="E3711" s="2"/>
    </row>
    <row r="3712" spans="5:5" x14ac:dyDescent="0.35">
      <c r="E3712" s="2"/>
    </row>
    <row r="3713" spans="5:5" x14ac:dyDescent="0.35">
      <c r="E3713" s="2"/>
    </row>
    <row r="3714" spans="5:5" x14ac:dyDescent="0.35">
      <c r="E3714" s="2"/>
    </row>
    <row r="3715" spans="5:5" x14ac:dyDescent="0.35">
      <c r="E3715" s="2"/>
    </row>
    <row r="3716" spans="5:5" x14ac:dyDescent="0.35">
      <c r="E3716" s="2"/>
    </row>
    <row r="3717" spans="5:5" x14ac:dyDescent="0.35">
      <c r="E3717" s="2"/>
    </row>
    <row r="3718" spans="5:5" x14ac:dyDescent="0.35">
      <c r="E3718" s="2"/>
    </row>
    <row r="3719" spans="5:5" x14ac:dyDescent="0.35">
      <c r="E3719" s="2"/>
    </row>
    <row r="3720" spans="5:5" x14ac:dyDescent="0.35">
      <c r="E3720" s="2"/>
    </row>
    <row r="3721" spans="5:5" x14ac:dyDescent="0.35">
      <c r="E3721" s="2"/>
    </row>
    <row r="3722" spans="5:5" x14ac:dyDescent="0.35">
      <c r="E3722" s="2"/>
    </row>
    <row r="3723" spans="5:5" x14ac:dyDescent="0.35">
      <c r="E3723" s="2"/>
    </row>
    <row r="3724" spans="5:5" x14ac:dyDescent="0.35">
      <c r="E3724" s="2"/>
    </row>
    <row r="3725" spans="5:5" x14ac:dyDescent="0.35">
      <c r="E3725" s="2"/>
    </row>
    <row r="3726" spans="5:5" x14ac:dyDescent="0.35">
      <c r="E3726" s="2"/>
    </row>
    <row r="3727" spans="5:5" x14ac:dyDescent="0.35">
      <c r="E3727" s="2"/>
    </row>
    <row r="3728" spans="5:5" x14ac:dyDescent="0.35">
      <c r="E3728" s="2"/>
    </row>
    <row r="3729" spans="5:5" x14ac:dyDescent="0.35">
      <c r="E3729" s="2"/>
    </row>
    <row r="3730" spans="5:5" x14ac:dyDescent="0.35">
      <c r="E3730" s="2"/>
    </row>
    <row r="3731" spans="5:5" x14ac:dyDescent="0.35">
      <c r="E3731" s="2"/>
    </row>
    <row r="3732" spans="5:5" x14ac:dyDescent="0.35">
      <c r="E3732" s="2"/>
    </row>
    <row r="3733" spans="5:5" x14ac:dyDescent="0.35">
      <c r="E3733" s="2"/>
    </row>
    <row r="3734" spans="5:5" x14ac:dyDescent="0.35">
      <c r="E3734" s="2"/>
    </row>
    <row r="3735" spans="5:5" x14ac:dyDescent="0.35">
      <c r="E3735" s="2"/>
    </row>
    <row r="3736" spans="5:5" x14ac:dyDescent="0.35">
      <c r="E3736" s="2"/>
    </row>
    <row r="3737" spans="5:5" x14ac:dyDescent="0.35">
      <c r="E3737" s="2"/>
    </row>
    <row r="3738" spans="5:5" x14ac:dyDescent="0.35">
      <c r="E3738" s="2"/>
    </row>
    <row r="3739" spans="5:5" x14ac:dyDescent="0.35">
      <c r="E3739" s="2"/>
    </row>
    <row r="3740" spans="5:5" x14ac:dyDescent="0.35">
      <c r="E3740" s="2"/>
    </row>
    <row r="3741" spans="5:5" x14ac:dyDescent="0.35">
      <c r="E3741" s="2"/>
    </row>
    <row r="3742" spans="5:5" x14ac:dyDescent="0.35">
      <c r="E3742" s="2"/>
    </row>
    <row r="3743" spans="5:5" x14ac:dyDescent="0.35">
      <c r="E3743" s="2"/>
    </row>
    <row r="3744" spans="5:5" x14ac:dyDescent="0.35">
      <c r="E3744" s="2"/>
    </row>
    <row r="3745" spans="5:5" x14ac:dyDescent="0.35">
      <c r="E3745" s="2"/>
    </row>
    <row r="3746" spans="5:5" x14ac:dyDescent="0.35">
      <c r="E3746" s="2"/>
    </row>
    <row r="3747" spans="5:5" x14ac:dyDescent="0.35">
      <c r="E3747" s="2"/>
    </row>
    <row r="3748" spans="5:5" x14ac:dyDescent="0.35">
      <c r="E3748" s="2"/>
    </row>
    <row r="3749" spans="5:5" x14ac:dyDescent="0.35">
      <c r="E3749" s="2"/>
    </row>
    <row r="3750" spans="5:5" x14ac:dyDescent="0.35">
      <c r="E3750" s="2"/>
    </row>
    <row r="3751" spans="5:5" x14ac:dyDescent="0.35">
      <c r="E3751" s="2"/>
    </row>
    <row r="3752" spans="5:5" x14ac:dyDescent="0.35">
      <c r="E3752" s="2"/>
    </row>
    <row r="3753" spans="5:5" x14ac:dyDescent="0.35">
      <c r="E3753" s="2"/>
    </row>
    <row r="3754" spans="5:5" x14ac:dyDescent="0.35">
      <c r="E3754" s="2"/>
    </row>
    <row r="3755" spans="5:5" x14ac:dyDescent="0.35">
      <c r="E3755" s="2"/>
    </row>
    <row r="3756" spans="5:5" x14ac:dyDescent="0.35">
      <c r="E3756" s="2"/>
    </row>
    <row r="3757" spans="5:5" x14ac:dyDescent="0.35">
      <c r="E3757" s="2"/>
    </row>
    <row r="3758" spans="5:5" x14ac:dyDescent="0.35">
      <c r="E3758" s="2"/>
    </row>
    <row r="3759" spans="5:5" x14ac:dyDescent="0.35">
      <c r="E3759" s="2"/>
    </row>
    <row r="3760" spans="5:5" x14ac:dyDescent="0.35">
      <c r="E3760" s="2"/>
    </row>
    <row r="3761" spans="5:5" x14ac:dyDescent="0.35">
      <c r="E3761" s="2"/>
    </row>
    <row r="3762" spans="5:5" x14ac:dyDescent="0.35">
      <c r="E3762" s="2"/>
    </row>
    <row r="3763" spans="5:5" x14ac:dyDescent="0.35">
      <c r="E3763" s="2"/>
    </row>
    <row r="3764" spans="5:5" x14ac:dyDescent="0.35">
      <c r="E3764" s="2"/>
    </row>
    <row r="3765" spans="5:5" x14ac:dyDescent="0.35">
      <c r="E3765" s="2"/>
    </row>
    <row r="3766" spans="5:5" x14ac:dyDescent="0.35">
      <c r="E3766" s="2"/>
    </row>
    <row r="3767" spans="5:5" x14ac:dyDescent="0.35">
      <c r="E3767" s="2"/>
    </row>
    <row r="3768" spans="5:5" x14ac:dyDescent="0.35">
      <c r="E3768" s="2"/>
    </row>
    <row r="3769" spans="5:5" x14ac:dyDescent="0.35">
      <c r="E3769" s="2"/>
    </row>
    <row r="3770" spans="5:5" x14ac:dyDescent="0.35">
      <c r="E3770" s="2"/>
    </row>
    <row r="3771" spans="5:5" x14ac:dyDescent="0.35">
      <c r="E3771" s="2"/>
    </row>
    <row r="3772" spans="5:5" x14ac:dyDescent="0.35">
      <c r="E3772" s="2"/>
    </row>
    <row r="3773" spans="5:5" x14ac:dyDescent="0.35">
      <c r="E3773" s="2"/>
    </row>
    <row r="3774" spans="5:5" x14ac:dyDescent="0.35">
      <c r="E3774" s="2"/>
    </row>
    <row r="3775" spans="5:5" x14ac:dyDescent="0.35">
      <c r="E3775" s="2"/>
    </row>
    <row r="3776" spans="5:5" x14ac:dyDescent="0.35">
      <c r="E3776" s="2"/>
    </row>
    <row r="3777" spans="5:5" x14ac:dyDescent="0.35">
      <c r="E3777" s="2"/>
    </row>
    <row r="3778" spans="5:5" x14ac:dyDescent="0.35">
      <c r="E3778" s="2"/>
    </row>
    <row r="3779" spans="5:5" x14ac:dyDescent="0.35">
      <c r="E3779" s="2"/>
    </row>
    <row r="3780" spans="5:5" x14ac:dyDescent="0.35">
      <c r="E3780" s="2"/>
    </row>
    <row r="3781" spans="5:5" x14ac:dyDescent="0.35">
      <c r="E3781" s="2"/>
    </row>
    <row r="3782" spans="5:5" x14ac:dyDescent="0.35">
      <c r="E3782" s="2"/>
    </row>
    <row r="3783" spans="5:5" x14ac:dyDescent="0.35">
      <c r="E3783" s="2"/>
    </row>
    <row r="3784" spans="5:5" x14ac:dyDescent="0.35">
      <c r="E3784" s="2"/>
    </row>
    <row r="3785" spans="5:5" x14ac:dyDescent="0.35">
      <c r="E3785" s="2"/>
    </row>
    <row r="3786" spans="5:5" x14ac:dyDescent="0.35">
      <c r="E3786" s="2"/>
    </row>
    <row r="3787" spans="5:5" x14ac:dyDescent="0.35">
      <c r="E3787" s="2"/>
    </row>
    <row r="3788" spans="5:5" x14ac:dyDescent="0.35">
      <c r="E3788" s="2"/>
    </row>
    <row r="3789" spans="5:5" x14ac:dyDescent="0.35">
      <c r="E3789" s="2"/>
    </row>
    <row r="3790" spans="5:5" x14ac:dyDescent="0.35">
      <c r="E3790" s="2"/>
    </row>
    <row r="3791" spans="5:5" x14ac:dyDescent="0.35">
      <c r="E3791" s="2"/>
    </row>
    <row r="3792" spans="5:5" x14ac:dyDescent="0.35">
      <c r="E3792" s="2"/>
    </row>
    <row r="3793" spans="5:5" x14ac:dyDescent="0.35">
      <c r="E3793" s="2"/>
    </row>
    <row r="3794" spans="5:5" x14ac:dyDescent="0.35">
      <c r="E3794" s="2"/>
    </row>
    <row r="3795" spans="5:5" x14ac:dyDescent="0.35">
      <c r="E3795" s="2"/>
    </row>
    <row r="3796" spans="5:5" x14ac:dyDescent="0.35">
      <c r="E3796" s="2"/>
    </row>
    <row r="3797" spans="5:5" x14ac:dyDescent="0.35">
      <c r="E3797" s="2"/>
    </row>
    <row r="3798" spans="5:5" x14ac:dyDescent="0.35">
      <c r="E3798" s="2"/>
    </row>
    <row r="3799" spans="5:5" x14ac:dyDescent="0.35">
      <c r="E3799" s="2"/>
    </row>
    <row r="3800" spans="5:5" x14ac:dyDescent="0.35">
      <c r="E3800" s="2"/>
    </row>
    <row r="3801" spans="5:5" x14ac:dyDescent="0.35">
      <c r="E3801" s="2"/>
    </row>
    <row r="3802" spans="5:5" x14ac:dyDescent="0.35">
      <c r="E3802" s="2"/>
    </row>
    <row r="3803" spans="5:5" x14ac:dyDescent="0.35">
      <c r="E3803" s="2"/>
    </row>
    <row r="3804" spans="5:5" x14ac:dyDescent="0.35">
      <c r="E3804" s="2"/>
    </row>
    <row r="3805" spans="5:5" x14ac:dyDescent="0.35">
      <c r="E3805" s="2"/>
    </row>
    <row r="3806" spans="5:5" x14ac:dyDescent="0.35">
      <c r="E3806" s="2"/>
    </row>
    <row r="3807" spans="5:5" x14ac:dyDescent="0.35">
      <c r="E3807" s="2"/>
    </row>
    <row r="3808" spans="5:5" x14ac:dyDescent="0.35">
      <c r="E3808" s="2"/>
    </row>
    <row r="3809" spans="5:5" x14ac:dyDescent="0.35">
      <c r="E3809" s="2"/>
    </row>
    <row r="3810" spans="5:5" x14ac:dyDescent="0.35">
      <c r="E3810" s="2"/>
    </row>
    <row r="3811" spans="5:5" x14ac:dyDescent="0.35">
      <c r="E3811" s="2"/>
    </row>
    <row r="3812" spans="5:5" x14ac:dyDescent="0.35">
      <c r="E3812" s="2"/>
    </row>
    <row r="3813" spans="5:5" x14ac:dyDescent="0.35">
      <c r="E3813" s="2"/>
    </row>
    <row r="3814" spans="5:5" x14ac:dyDescent="0.35">
      <c r="E3814" s="2"/>
    </row>
    <row r="3815" spans="5:5" x14ac:dyDescent="0.35">
      <c r="E3815" s="2"/>
    </row>
    <row r="3816" spans="5:5" x14ac:dyDescent="0.35">
      <c r="E3816" s="2"/>
    </row>
    <row r="3817" spans="5:5" x14ac:dyDescent="0.35">
      <c r="E3817" s="2"/>
    </row>
    <row r="3818" spans="5:5" x14ac:dyDescent="0.35">
      <c r="E3818" s="2"/>
    </row>
    <row r="3819" spans="5:5" x14ac:dyDescent="0.35">
      <c r="E3819" s="2"/>
    </row>
    <row r="3820" spans="5:5" x14ac:dyDescent="0.35">
      <c r="E3820" s="2"/>
    </row>
    <row r="3821" spans="5:5" x14ac:dyDescent="0.35">
      <c r="E3821" s="2"/>
    </row>
    <row r="3822" spans="5:5" x14ac:dyDescent="0.35">
      <c r="E3822" s="2"/>
    </row>
    <row r="3823" spans="5:5" x14ac:dyDescent="0.35">
      <c r="E3823" s="2"/>
    </row>
    <row r="3824" spans="5:5" x14ac:dyDescent="0.35">
      <c r="E3824" s="2"/>
    </row>
    <row r="3825" spans="5:5" x14ac:dyDescent="0.35">
      <c r="E3825" s="2"/>
    </row>
    <row r="3826" spans="5:5" x14ac:dyDescent="0.35">
      <c r="E3826" s="2"/>
    </row>
    <row r="3827" spans="5:5" x14ac:dyDescent="0.35">
      <c r="E3827" s="2"/>
    </row>
    <row r="3828" spans="5:5" x14ac:dyDescent="0.35">
      <c r="E3828" s="2"/>
    </row>
    <row r="3829" spans="5:5" x14ac:dyDescent="0.35">
      <c r="E3829" s="2"/>
    </row>
    <row r="3830" spans="5:5" x14ac:dyDescent="0.35">
      <c r="E3830" s="2"/>
    </row>
    <row r="3831" spans="5:5" x14ac:dyDescent="0.35">
      <c r="E3831" s="2"/>
    </row>
    <row r="3832" spans="5:5" x14ac:dyDescent="0.35">
      <c r="E3832" s="2"/>
    </row>
    <row r="3833" spans="5:5" x14ac:dyDescent="0.35">
      <c r="E3833" s="2"/>
    </row>
    <row r="3834" spans="5:5" x14ac:dyDescent="0.35">
      <c r="E3834" s="2"/>
    </row>
    <row r="3835" spans="5:5" x14ac:dyDescent="0.35">
      <c r="E3835" s="2"/>
    </row>
    <row r="3836" spans="5:5" x14ac:dyDescent="0.35">
      <c r="E3836" s="2"/>
    </row>
    <row r="3837" spans="5:5" x14ac:dyDescent="0.35">
      <c r="E3837" s="2"/>
    </row>
    <row r="3838" spans="5:5" x14ac:dyDescent="0.35">
      <c r="E3838" s="2"/>
    </row>
    <row r="3839" spans="5:5" x14ac:dyDescent="0.35">
      <c r="E3839" s="2"/>
    </row>
    <row r="3840" spans="5:5" x14ac:dyDescent="0.35">
      <c r="E3840" s="2"/>
    </row>
    <row r="3841" spans="5:5" x14ac:dyDescent="0.35">
      <c r="E3841" s="2"/>
    </row>
    <row r="3842" spans="5:5" x14ac:dyDescent="0.35">
      <c r="E3842" s="2"/>
    </row>
    <row r="3843" spans="5:5" x14ac:dyDescent="0.35">
      <c r="E3843" s="2"/>
    </row>
    <row r="3844" spans="5:5" x14ac:dyDescent="0.35">
      <c r="E3844" s="2"/>
    </row>
    <row r="3845" spans="5:5" x14ac:dyDescent="0.35">
      <c r="E3845" s="2"/>
    </row>
    <row r="3846" spans="5:5" x14ac:dyDescent="0.35">
      <c r="E3846" s="2"/>
    </row>
    <row r="3847" spans="5:5" x14ac:dyDescent="0.35">
      <c r="E3847" s="2"/>
    </row>
    <row r="3848" spans="5:5" x14ac:dyDescent="0.35">
      <c r="E3848" s="2"/>
    </row>
    <row r="3849" spans="5:5" x14ac:dyDescent="0.35">
      <c r="E3849" s="2"/>
    </row>
    <row r="3850" spans="5:5" x14ac:dyDescent="0.35">
      <c r="E3850" s="2"/>
    </row>
    <row r="3851" spans="5:5" x14ac:dyDescent="0.35">
      <c r="E3851" s="2"/>
    </row>
    <row r="3852" spans="5:5" x14ac:dyDescent="0.35">
      <c r="E3852" s="2"/>
    </row>
    <row r="3853" spans="5:5" x14ac:dyDescent="0.35">
      <c r="E3853" s="2"/>
    </row>
    <row r="3854" spans="5:5" x14ac:dyDescent="0.35">
      <c r="E3854" s="2"/>
    </row>
    <row r="3855" spans="5:5" x14ac:dyDescent="0.35">
      <c r="E3855" s="2"/>
    </row>
    <row r="3856" spans="5:5" x14ac:dyDescent="0.35">
      <c r="E3856" s="2"/>
    </row>
    <row r="3857" spans="5:5" x14ac:dyDescent="0.35">
      <c r="E3857" s="2"/>
    </row>
    <row r="3858" spans="5:5" x14ac:dyDescent="0.35">
      <c r="E3858" s="2"/>
    </row>
    <row r="3859" spans="5:5" x14ac:dyDescent="0.35">
      <c r="E3859" s="2"/>
    </row>
    <row r="3860" spans="5:5" x14ac:dyDescent="0.35">
      <c r="E3860" s="2"/>
    </row>
    <row r="3861" spans="5:5" x14ac:dyDescent="0.35">
      <c r="E3861" s="2"/>
    </row>
    <row r="3862" spans="5:5" x14ac:dyDescent="0.35">
      <c r="E3862" s="2"/>
    </row>
    <row r="3863" spans="5:5" x14ac:dyDescent="0.35">
      <c r="E3863" s="2"/>
    </row>
    <row r="3864" spans="5:5" x14ac:dyDescent="0.35">
      <c r="E3864" s="2"/>
    </row>
    <row r="3865" spans="5:5" x14ac:dyDescent="0.35">
      <c r="E3865" s="2"/>
    </row>
    <row r="3866" spans="5:5" x14ac:dyDescent="0.35">
      <c r="E3866" s="2"/>
    </row>
    <row r="3867" spans="5:5" x14ac:dyDescent="0.35">
      <c r="E3867" s="2"/>
    </row>
    <row r="3868" spans="5:5" x14ac:dyDescent="0.35">
      <c r="E3868" s="2"/>
    </row>
    <row r="3869" spans="5:5" x14ac:dyDescent="0.35">
      <c r="E3869" s="2"/>
    </row>
    <row r="3870" spans="5:5" x14ac:dyDescent="0.35">
      <c r="E3870" s="2"/>
    </row>
    <row r="3871" spans="5:5" x14ac:dyDescent="0.35">
      <c r="E3871" s="2"/>
    </row>
    <row r="3872" spans="5:5" x14ac:dyDescent="0.35">
      <c r="E3872" s="2"/>
    </row>
    <row r="3873" spans="5:5" x14ac:dyDescent="0.35">
      <c r="E3873" s="2"/>
    </row>
    <row r="3874" spans="5:5" x14ac:dyDescent="0.35">
      <c r="E3874" s="2"/>
    </row>
    <row r="3875" spans="5:5" x14ac:dyDescent="0.35">
      <c r="E3875" s="2"/>
    </row>
    <row r="3876" spans="5:5" x14ac:dyDescent="0.35">
      <c r="E3876" s="2"/>
    </row>
    <row r="3877" spans="5:5" x14ac:dyDescent="0.35">
      <c r="E3877" s="2"/>
    </row>
    <row r="3878" spans="5:5" x14ac:dyDescent="0.35">
      <c r="E3878" s="2"/>
    </row>
    <row r="3879" spans="5:5" x14ac:dyDescent="0.35">
      <c r="E3879" s="2"/>
    </row>
    <row r="3880" spans="5:5" x14ac:dyDescent="0.35">
      <c r="E3880" s="2"/>
    </row>
    <row r="3881" spans="5:5" x14ac:dyDescent="0.35">
      <c r="E3881" s="2"/>
    </row>
    <row r="3882" spans="5:5" x14ac:dyDescent="0.35">
      <c r="E3882" s="2"/>
    </row>
    <row r="3883" spans="5:5" x14ac:dyDescent="0.35">
      <c r="E3883" s="2"/>
    </row>
    <row r="3884" spans="5:5" x14ac:dyDescent="0.35">
      <c r="E3884" s="2"/>
    </row>
    <row r="3885" spans="5:5" x14ac:dyDescent="0.35">
      <c r="E3885" s="2"/>
    </row>
    <row r="3886" spans="5:5" x14ac:dyDescent="0.35">
      <c r="E3886" s="2"/>
    </row>
    <row r="3887" spans="5:5" x14ac:dyDescent="0.35">
      <c r="E3887" s="2"/>
    </row>
    <row r="3888" spans="5:5" x14ac:dyDescent="0.35">
      <c r="E3888" s="2"/>
    </row>
    <row r="3889" spans="5:5" x14ac:dyDescent="0.35">
      <c r="E3889" s="2"/>
    </row>
    <row r="3890" spans="5:5" x14ac:dyDescent="0.35">
      <c r="E3890" s="2"/>
    </row>
    <row r="3891" spans="5:5" x14ac:dyDescent="0.35">
      <c r="E3891" s="2"/>
    </row>
    <row r="3892" spans="5:5" x14ac:dyDescent="0.35">
      <c r="E3892" s="2"/>
    </row>
    <row r="3893" spans="5:5" x14ac:dyDescent="0.35">
      <c r="E3893" s="2"/>
    </row>
    <row r="3894" spans="5:5" x14ac:dyDescent="0.35">
      <c r="E3894" s="2"/>
    </row>
    <row r="3895" spans="5:5" x14ac:dyDescent="0.35">
      <c r="E3895" s="2"/>
    </row>
    <row r="3896" spans="5:5" x14ac:dyDescent="0.35">
      <c r="E3896" s="2"/>
    </row>
    <row r="3897" spans="5:5" x14ac:dyDescent="0.35">
      <c r="E3897" s="2"/>
    </row>
    <row r="3898" spans="5:5" x14ac:dyDescent="0.35">
      <c r="E3898" s="2"/>
    </row>
    <row r="3899" spans="5:5" x14ac:dyDescent="0.35">
      <c r="E3899" s="2"/>
    </row>
    <row r="3900" spans="5:5" x14ac:dyDescent="0.35">
      <c r="E3900" s="2"/>
    </row>
    <row r="3901" spans="5:5" x14ac:dyDescent="0.35">
      <c r="E3901" s="2"/>
    </row>
    <row r="3902" spans="5:5" x14ac:dyDescent="0.35">
      <c r="E3902" s="2"/>
    </row>
    <row r="3903" spans="5:5" x14ac:dyDescent="0.35">
      <c r="E3903" s="2"/>
    </row>
    <row r="3904" spans="5:5" x14ac:dyDescent="0.35">
      <c r="E3904" s="2"/>
    </row>
    <row r="3905" spans="5:5" x14ac:dyDescent="0.35">
      <c r="E3905" s="2"/>
    </row>
    <row r="3906" spans="5:5" x14ac:dyDescent="0.35">
      <c r="E3906" s="2"/>
    </row>
    <row r="3907" spans="5:5" x14ac:dyDescent="0.35">
      <c r="E3907" s="2"/>
    </row>
    <row r="3908" spans="5:5" x14ac:dyDescent="0.35">
      <c r="E3908" s="2"/>
    </row>
    <row r="3909" spans="5:5" x14ac:dyDescent="0.35">
      <c r="E3909" s="2"/>
    </row>
    <row r="3910" spans="5:5" x14ac:dyDescent="0.35">
      <c r="E3910" s="2"/>
    </row>
    <row r="3911" spans="5:5" x14ac:dyDescent="0.35">
      <c r="E3911" s="2"/>
    </row>
    <row r="3912" spans="5:5" x14ac:dyDescent="0.35">
      <c r="E3912" s="2"/>
    </row>
    <row r="3913" spans="5:5" x14ac:dyDescent="0.35">
      <c r="E3913" s="2"/>
    </row>
    <row r="3914" spans="5:5" x14ac:dyDescent="0.35">
      <c r="E3914" s="2"/>
    </row>
    <row r="3915" spans="5:5" x14ac:dyDescent="0.35">
      <c r="E3915" s="2"/>
    </row>
    <row r="3916" spans="5:5" x14ac:dyDescent="0.35">
      <c r="E3916" s="2"/>
    </row>
    <row r="3917" spans="5:5" x14ac:dyDescent="0.35">
      <c r="E3917" s="2"/>
    </row>
    <row r="3918" spans="5:5" x14ac:dyDescent="0.35">
      <c r="E3918" s="2"/>
    </row>
    <row r="3919" spans="5:5" x14ac:dyDescent="0.35">
      <c r="E3919" s="2"/>
    </row>
    <row r="3920" spans="5:5" x14ac:dyDescent="0.35">
      <c r="E3920" s="2"/>
    </row>
    <row r="3921" spans="5:5" x14ac:dyDescent="0.35">
      <c r="E3921" s="2"/>
    </row>
    <row r="3922" spans="5:5" x14ac:dyDescent="0.35">
      <c r="E3922" s="2"/>
    </row>
    <row r="3923" spans="5:5" x14ac:dyDescent="0.35">
      <c r="E3923" s="2"/>
    </row>
    <row r="3924" spans="5:5" x14ac:dyDescent="0.35">
      <c r="E3924" s="2"/>
    </row>
    <row r="3925" spans="5:5" x14ac:dyDescent="0.35">
      <c r="E3925" s="2"/>
    </row>
    <row r="3926" spans="5:5" x14ac:dyDescent="0.35">
      <c r="E3926" s="2"/>
    </row>
    <row r="3927" spans="5:5" x14ac:dyDescent="0.35">
      <c r="E3927" s="2"/>
    </row>
    <row r="3928" spans="5:5" x14ac:dyDescent="0.35">
      <c r="E3928" s="2"/>
    </row>
    <row r="3929" spans="5:5" x14ac:dyDescent="0.35">
      <c r="E3929" s="2"/>
    </row>
    <row r="3930" spans="5:5" x14ac:dyDescent="0.35">
      <c r="E3930" s="2"/>
    </row>
    <row r="3931" spans="5:5" x14ac:dyDescent="0.35">
      <c r="E3931" s="2"/>
    </row>
    <row r="3932" spans="5:5" x14ac:dyDescent="0.35">
      <c r="E3932" s="2"/>
    </row>
    <row r="3933" spans="5:5" x14ac:dyDescent="0.35">
      <c r="E3933" s="2"/>
    </row>
    <row r="3934" spans="5:5" x14ac:dyDescent="0.35">
      <c r="E3934" s="2"/>
    </row>
    <row r="3935" spans="5:5" x14ac:dyDescent="0.35">
      <c r="E3935" s="2"/>
    </row>
    <row r="3936" spans="5:5" x14ac:dyDescent="0.35">
      <c r="E3936" s="2"/>
    </row>
    <row r="3937" spans="5:5" x14ac:dyDescent="0.35">
      <c r="E3937" s="2"/>
    </row>
    <row r="3938" spans="5:5" x14ac:dyDescent="0.35">
      <c r="E3938" s="2"/>
    </row>
    <row r="3939" spans="5:5" x14ac:dyDescent="0.35">
      <c r="E3939" s="2"/>
    </row>
    <row r="3940" spans="5:5" x14ac:dyDescent="0.35">
      <c r="E3940" s="2"/>
    </row>
    <row r="3941" spans="5:5" x14ac:dyDescent="0.35">
      <c r="E3941" s="2"/>
    </row>
    <row r="3942" spans="5:5" x14ac:dyDescent="0.35">
      <c r="E3942" s="2"/>
    </row>
    <row r="3943" spans="5:5" x14ac:dyDescent="0.35">
      <c r="E3943" s="2"/>
    </row>
    <row r="3944" spans="5:5" x14ac:dyDescent="0.35">
      <c r="E3944" s="2"/>
    </row>
    <row r="3945" spans="5:5" x14ac:dyDescent="0.35">
      <c r="E3945" s="2"/>
    </row>
    <row r="3946" spans="5:5" x14ac:dyDescent="0.35">
      <c r="E3946" s="2"/>
    </row>
    <row r="3947" spans="5:5" x14ac:dyDescent="0.35">
      <c r="E3947" s="2"/>
    </row>
    <row r="3948" spans="5:5" x14ac:dyDescent="0.35">
      <c r="E3948" s="2"/>
    </row>
    <row r="3949" spans="5:5" x14ac:dyDescent="0.35">
      <c r="E3949" s="2"/>
    </row>
    <row r="3950" spans="5:5" x14ac:dyDescent="0.35">
      <c r="E3950" s="2"/>
    </row>
    <row r="3951" spans="5:5" x14ac:dyDescent="0.35">
      <c r="E3951" s="2"/>
    </row>
    <row r="3952" spans="5:5" x14ac:dyDescent="0.35">
      <c r="E3952" s="2"/>
    </row>
    <row r="3953" spans="5:5" x14ac:dyDescent="0.35">
      <c r="E3953" s="2"/>
    </row>
    <row r="3954" spans="5:5" x14ac:dyDescent="0.35">
      <c r="E3954" s="2"/>
    </row>
    <row r="3955" spans="5:5" x14ac:dyDescent="0.35">
      <c r="E3955" s="2"/>
    </row>
    <row r="3956" spans="5:5" x14ac:dyDescent="0.35">
      <c r="E3956" s="2"/>
    </row>
    <row r="3957" spans="5:5" x14ac:dyDescent="0.35">
      <c r="E3957" s="2"/>
    </row>
    <row r="3958" spans="5:5" x14ac:dyDescent="0.35">
      <c r="E3958" s="2"/>
    </row>
    <row r="3959" spans="5:5" x14ac:dyDescent="0.35">
      <c r="E3959" s="2"/>
    </row>
    <row r="3960" spans="5:5" x14ac:dyDescent="0.35">
      <c r="E3960" s="2"/>
    </row>
    <row r="3961" spans="5:5" x14ac:dyDescent="0.35">
      <c r="E3961" s="2"/>
    </row>
    <row r="3962" spans="5:5" x14ac:dyDescent="0.35">
      <c r="E3962" s="2"/>
    </row>
    <row r="3963" spans="5:5" x14ac:dyDescent="0.35">
      <c r="E3963" s="2"/>
    </row>
    <row r="3964" spans="5:5" x14ac:dyDescent="0.35">
      <c r="E3964" s="2"/>
    </row>
    <row r="3965" spans="5:5" x14ac:dyDescent="0.35">
      <c r="E3965" s="2"/>
    </row>
    <row r="3966" spans="5:5" x14ac:dyDescent="0.35">
      <c r="E3966" s="2"/>
    </row>
    <row r="3967" spans="5:5" x14ac:dyDescent="0.35">
      <c r="E3967" s="2"/>
    </row>
    <row r="3968" spans="5:5" x14ac:dyDescent="0.35">
      <c r="E3968" s="2"/>
    </row>
    <row r="3969" spans="5:5" x14ac:dyDescent="0.35">
      <c r="E3969" s="2"/>
    </row>
    <row r="3970" spans="5:5" x14ac:dyDescent="0.35">
      <c r="E3970" s="2"/>
    </row>
    <row r="3971" spans="5:5" x14ac:dyDescent="0.35">
      <c r="E3971" s="2"/>
    </row>
    <row r="3972" spans="5:5" x14ac:dyDescent="0.35">
      <c r="E3972" s="2"/>
    </row>
    <row r="3973" spans="5:5" x14ac:dyDescent="0.35">
      <c r="E3973" s="2"/>
    </row>
    <row r="3974" spans="5:5" x14ac:dyDescent="0.35">
      <c r="E3974" s="2"/>
    </row>
    <row r="3975" spans="5:5" x14ac:dyDescent="0.35">
      <c r="E3975" s="2"/>
    </row>
    <row r="3976" spans="5:5" x14ac:dyDescent="0.35">
      <c r="E3976" s="2"/>
    </row>
    <row r="3977" spans="5:5" x14ac:dyDescent="0.35">
      <c r="E3977" s="2"/>
    </row>
    <row r="3978" spans="5:5" x14ac:dyDescent="0.35">
      <c r="E3978" s="2"/>
    </row>
    <row r="3979" spans="5:5" x14ac:dyDescent="0.35">
      <c r="E3979" s="2"/>
    </row>
    <row r="3980" spans="5:5" x14ac:dyDescent="0.35">
      <c r="E3980" s="2"/>
    </row>
    <row r="3981" spans="5:5" x14ac:dyDescent="0.35">
      <c r="E3981" s="2"/>
    </row>
    <row r="3982" spans="5:5" x14ac:dyDescent="0.35">
      <c r="E3982" s="2"/>
    </row>
    <row r="3983" spans="5:5" x14ac:dyDescent="0.35">
      <c r="E3983" s="2"/>
    </row>
    <row r="3984" spans="5:5" x14ac:dyDescent="0.35">
      <c r="E3984" s="2"/>
    </row>
    <row r="3985" spans="5:5" x14ac:dyDescent="0.35">
      <c r="E3985" s="2"/>
    </row>
    <row r="3986" spans="5:5" x14ac:dyDescent="0.35">
      <c r="E3986" s="2"/>
    </row>
    <row r="3987" spans="5:5" x14ac:dyDescent="0.35">
      <c r="E3987" s="2"/>
    </row>
    <row r="3988" spans="5:5" x14ac:dyDescent="0.35">
      <c r="E3988" s="2"/>
    </row>
    <row r="3989" spans="5:5" x14ac:dyDescent="0.35">
      <c r="E3989" s="2"/>
    </row>
    <row r="3990" spans="5:5" x14ac:dyDescent="0.35">
      <c r="E3990" s="2"/>
    </row>
    <row r="3991" spans="5:5" x14ac:dyDescent="0.35">
      <c r="E3991" s="2"/>
    </row>
    <row r="3992" spans="5:5" x14ac:dyDescent="0.35">
      <c r="E3992" s="2"/>
    </row>
    <row r="3993" spans="5:5" x14ac:dyDescent="0.35">
      <c r="E3993" s="2"/>
    </row>
    <row r="3994" spans="5:5" x14ac:dyDescent="0.35">
      <c r="E3994" s="2"/>
    </row>
    <row r="3995" spans="5:5" x14ac:dyDescent="0.35">
      <c r="E3995" s="2"/>
    </row>
    <row r="3996" spans="5:5" x14ac:dyDescent="0.35">
      <c r="E3996" s="2"/>
    </row>
    <row r="3997" spans="5:5" x14ac:dyDescent="0.35">
      <c r="E3997" s="2"/>
    </row>
    <row r="3998" spans="5:5" x14ac:dyDescent="0.35">
      <c r="E3998" s="2"/>
    </row>
    <row r="3999" spans="5:5" x14ac:dyDescent="0.35">
      <c r="E3999" s="2"/>
    </row>
    <row r="4000" spans="5:5" x14ac:dyDescent="0.35">
      <c r="E4000" s="2"/>
    </row>
    <row r="4001" spans="5:5" x14ac:dyDescent="0.35">
      <c r="E4001" s="2"/>
    </row>
    <row r="4002" spans="5:5" x14ac:dyDescent="0.35">
      <c r="E4002" s="2"/>
    </row>
    <row r="4003" spans="5:5" x14ac:dyDescent="0.35">
      <c r="E4003" s="2"/>
    </row>
    <row r="4004" spans="5:5" x14ac:dyDescent="0.35">
      <c r="E4004" s="2"/>
    </row>
    <row r="4005" spans="5:5" x14ac:dyDescent="0.35">
      <c r="E4005" s="2"/>
    </row>
    <row r="4006" spans="5:5" x14ac:dyDescent="0.35">
      <c r="E4006" s="2"/>
    </row>
    <row r="4007" spans="5:5" x14ac:dyDescent="0.35">
      <c r="E4007" s="2"/>
    </row>
    <row r="4008" spans="5:5" x14ac:dyDescent="0.35">
      <c r="E4008" s="2"/>
    </row>
    <row r="4009" spans="5:5" x14ac:dyDescent="0.35">
      <c r="E4009" s="2"/>
    </row>
    <row r="4010" spans="5:5" x14ac:dyDescent="0.35">
      <c r="E4010" s="2"/>
    </row>
    <row r="4011" spans="5:5" x14ac:dyDescent="0.35">
      <c r="E4011" s="2"/>
    </row>
    <row r="4012" spans="5:5" x14ac:dyDescent="0.35">
      <c r="E4012" s="2"/>
    </row>
    <row r="4013" spans="5:5" x14ac:dyDescent="0.35">
      <c r="E4013" s="2"/>
    </row>
    <row r="4014" spans="5:5" x14ac:dyDescent="0.35">
      <c r="E4014" s="2"/>
    </row>
    <row r="4015" spans="5:5" x14ac:dyDescent="0.35">
      <c r="E4015" s="2"/>
    </row>
    <row r="4016" spans="5:5" x14ac:dyDescent="0.35">
      <c r="E4016" s="2"/>
    </row>
    <row r="4017" spans="5:5" x14ac:dyDescent="0.35">
      <c r="E4017" s="2"/>
    </row>
    <row r="4018" spans="5:5" x14ac:dyDescent="0.35">
      <c r="E4018" s="2"/>
    </row>
    <row r="4019" spans="5:5" x14ac:dyDescent="0.35">
      <c r="E4019" s="2"/>
    </row>
    <row r="4020" spans="5:5" x14ac:dyDescent="0.35">
      <c r="E4020" s="2"/>
    </row>
    <row r="4021" spans="5:5" x14ac:dyDescent="0.35">
      <c r="E4021" s="2"/>
    </row>
    <row r="4022" spans="5:5" x14ac:dyDescent="0.35">
      <c r="E4022" s="2"/>
    </row>
    <row r="4023" spans="5:5" x14ac:dyDescent="0.35">
      <c r="E4023" s="2"/>
    </row>
    <row r="4024" spans="5:5" x14ac:dyDescent="0.35">
      <c r="E4024" s="2"/>
    </row>
    <row r="4025" spans="5:5" x14ac:dyDescent="0.35">
      <c r="E4025" s="2"/>
    </row>
    <row r="4026" spans="5:5" x14ac:dyDescent="0.35">
      <c r="E4026" s="2"/>
    </row>
    <row r="4027" spans="5:5" x14ac:dyDescent="0.35">
      <c r="E4027" s="2"/>
    </row>
    <row r="4028" spans="5:5" x14ac:dyDescent="0.35">
      <c r="E4028" s="2"/>
    </row>
    <row r="4029" spans="5:5" x14ac:dyDescent="0.35">
      <c r="E4029" s="2"/>
    </row>
    <row r="4030" spans="5:5" x14ac:dyDescent="0.35">
      <c r="E4030" s="2"/>
    </row>
    <row r="4031" spans="5:5" x14ac:dyDescent="0.35">
      <c r="E4031" s="2"/>
    </row>
    <row r="4032" spans="5:5" x14ac:dyDescent="0.35">
      <c r="E4032" s="2"/>
    </row>
    <row r="4033" spans="5:5" x14ac:dyDescent="0.35">
      <c r="E4033" s="2"/>
    </row>
    <row r="4034" spans="5:5" x14ac:dyDescent="0.35">
      <c r="E4034" s="2"/>
    </row>
    <row r="4035" spans="5:5" x14ac:dyDescent="0.35">
      <c r="E4035" s="2"/>
    </row>
    <row r="4036" spans="5:5" x14ac:dyDescent="0.35">
      <c r="E4036" s="2"/>
    </row>
    <row r="4037" spans="5:5" x14ac:dyDescent="0.35">
      <c r="E4037" s="2"/>
    </row>
    <row r="4038" spans="5:5" x14ac:dyDescent="0.35">
      <c r="E4038" s="2"/>
    </row>
    <row r="4039" spans="5:5" x14ac:dyDescent="0.35">
      <c r="E4039" s="2"/>
    </row>
    <row r="4040" spans="5:5" x14ac:dyDescent="0.35">
      <c r="E4040" s="2"/>
    </row>
    <row r="4041" spans="5:5" x14ac:dyDescent="0.35">
      <c r="E4041" s="2"/>
    </row>
    <row r="4042" spans="5:5" x14ac:dyDescent="0.35">
      <c r="E4042" s="2"/>
    </row>
    <row r="4043" spans="5:5" x14ac:dyDescent="0.35">
      <c r="E4043" s="2"/>
    </row>
    <row r="4044" spans="5:5" x14ac:dyDescent="0.35">
      <c r="E4044" s="2"/>
    </row>
    <row r="4045" spans="5:5" x14ac:dyDescent="0.35">
      <c r="E4045" s="2"/>
    </row>
    <row r="4046" spans="5:5" x14ac:dyDescent="0.35">
      <c r="E4046" s="2"/>
    </row>
    <row r="4047" spans="5:5" x14ac:dyDescent="0.35">
      <c r="E4047" s="2"/>
    </row>
    <row r="4048" spans="5:5" x14ac:dyDescent="0.35">
      <c r="E4048" s="2"/>
    </row>
    <row r="4049" spans="5:5" x14ac:dyDescent="0.35">
      <c r="E4049" s="2"/>
    </row>
    <row r="4050" spans="5:5" x14ac:dyDescent="0.35">
      <c r="E4050" s="2"/>
    </row>
    <row r="4051" spans="5:5" x14ac:dyDescent="0.35">
      <c r="E4051" s="2"/>
    </row>
    <row r="4052" spans="5:5" x14ac:dyDescent="0.35">
      <c r="E4052" s="2"/>
    </row>
    <row r="4053" spans="5:5" x14ac:dyDescent="0.35">
      <c r="E4053" s="2"/>
    </row>
    <row r="4054" spans="5:5" x14ac:dyDescent="0.35">
      <c r="E4054" s="2"/>
    </row>
    <row r="4055" spans="5:5" x14ac:dyDescent="0.35">
      <c r="E4055" s="2"/>
    </row>
    <row r="4056" spans="5:5" x14ac:dyDescent="0.35">
      <c r="E4056" s="2"/>
    </row>
    <row r="4057" spans="5:5" x14ac:dyDescent="0.35">
      <c r="E4057" s="2"/>
    </row>
    <row r="4058" spans="5:5" x14ac:dyDescent="0.35">
      <c r="E4058" s="2"/>
    </row>
    <row r="4059" spans="5:5" x14ac:dyDescent="0.35">
      <c r="E4059" s="2"/>
    </row>
    <row r="4060" spans="5:5" x14ac:dyDescent="0.35">
      <c r="E4060" s="2"/>
    </row>
    <row r="4061" spans="5:5" x14ac:dyDescent="0.35">
      <c r="E4061" s="2"/>
    </row>
    <row r="4062" spans="5:5" x14ac:dyDescent="0.35">
      <c r="E4062" s="2"/>
    </row>
    <row r="4063" spans="5:5" x14ac:dyDescent="0.35">
      <c r="E4063" s="2"/>
    </row>
    <row r="4064" spans="5:5" x14ac:dyDescent="0.35">
      <c r="E4064" s="2"/>
    </row>
    <row r="4065" spans="5:5" x14ac:dyDescent="0.35">
      <c r="E4065" s="2"/>
    </row>
    <row r="4066" spans="5:5" x14ac:dyDescent="0.35">
      <c r="E4066" s="2"/>
    </row>
    <row r="4067" spans="5:5" x14ac:dyDescent="0.35">
      <c r="E4067" s="2"/>
    </row>
    <row r="4068" spans="5:5" x14ac:dyDescent="0.35">
      <c r="E4068" s="2"/>
    </row>
    <row r="4069" spans="5:5" x14ac:dyDescent="0.35">
      <c r="E4069" s="2"/>
    </row>
    <row r="4070" spans="5:5" x14ac:dyDescent="0.35">
      <c r="E4070" s="2"/>
    </row>
    <row r="4071" spans="5:5" x14ac:dyDescent="0.35">
      <c r="E4071" s="2"/>
    </row>
    <row r="4072" spans="5:5" x14ac:dyDescent="0.35">
      <c r="E4072" s="2"/>
    </row>
    <row r="4073" spans="5:5" x14ac:dyDescent="0.35">
      <c r="E4073" s="2"/>
    </row>
    <row r="4074" spans="5:5" x14ac:dyDescent="0.35">
      <c r="E4074" s="2"/>
    </row>
    <row r="4075" spans="5:5" x14ac:dyDescent="0.35">
      <c r="E4075" s="2"/>
    </row>
    <row r="4076" spans="5:5" x14ac:dyDescent="0.35">
      <c r="E4076" s="2"/>
    </row>
    <row r="4077" spans="5:5" x14ac:dyDescent="0.35">
      <c r="E4077" s="2"/>
    </row>
    <row r="4078" spans="5:5" x14ac:dyDescent="0.35">
      <c r="E4078" s="2"/>
    </row>
    <row r="4079" spans="5:5" x14ac:dyDescent="0.35">
      <c r="E4079" s="2"/>
    </row>
    <row r="4080" spans="5:5" x14ac:dyDescent="0.35">
      <c r="E4080" s="2"/>
    </row>
    <row r="4081" spans="5:5" x14ac:dyDescent="0.35">
      <c r="E4081" s="2"/>
    </row>
    <row r="4082" spans="5:5" x14ac:dyDescent="0.35">
      <c r="E4082" s="2"/>
    </row>
    <row r="4083" spans="5:5" x14ac:dyDescent="0.35">
      <c r="E4083" s="2"/>
    </row>
    <row r="4084" spans="5:5" x14ac:dyDescent="0.35">
      <c r="E4084" s="2"/>
    </row>
    <row r="4085" spans="5:5" x14ac:dyDescent="0.35">
      <c r="E4085" s="2"/>
    </row>
    <row r="4086" spans="5:5" x14ac:dyDescent="0.35">
      <c r="E4086" s="2"/>
    </row>
    <row r="4087" spans="5:5" x14ac:dyDescent="0.35">
      <c r="E4087" s="2"/>
    </row>
    <row r="4088" spans="5:5" x14ac:dyDescent="0.35">
      <c r="E4088" s="2"/>
    </row>
    <row r="4089" spans="5:5" x14ac:dyDescent="0.35">
      <c r="E4089" s="2"/>
    </row>
    <row r="4090" spans="5:5" x14ac:dyDescent="0.35">
      <c r="E4090" s="2"/>
    </row>
    <row r="4091" spans="5:5" x14ac:dyDescent="0.35">
      <c r="E4091" s="2"/>
    </row>
    <row r="4092" spans="5:5" x14ac:dyDescent="0.35">
      <c r="E4092" s="2"/>
    </row>
    <row r="4093" spans="5:5" x14ac:dyDescent="0.35">
      <c r="E4093" s="2"/>
    </row>
    <row r="4094" spans="5:5" x14ac:dyDescent="0.35">
      <c r="E4094" s="2"/>
    </row>
    <row r="4095" spans="5:5" x14ac:dyDescent="0.35">
      <c r="E4095" s="2"/>
    </row>
    <row r="4096" spans="5:5" x14ac:dyDescent="0.35">
      <c r="E4096" s="2"/>
    </row>
    <row r="4097" spans="5:5" x14ac:dyDescent="0.35">
      <c r="E4097" s="2"/>
    </row>
    <row r="4098" spans="5:5" x14ac:dyDescent="0.35">
      <c r="E4098" s="2"/>
    </row>
    <row r="4099" spans="5:5" x14ac:dyDescent="0.35">
      <c r="E4099" s="2"/>
    </row>
    <row r="4100" spans="5:5" x14ac:dyDescent="0.35">
      <c r="E4100" s="2"/>
    </row>
    <row r="4101" spans="5:5" x14ac:dyDescent="0.35">
      <c r="E4101" s="2"/>
    </row>
    <row r="4102" spans="5:5" x14ac:dyDescent="0.35">
      <c r="E4102" s="2"/>
    </row>
    <row r="4103" spans="5:5" x14ac:dyDescent="0.35">
      <c r="E4103" s="2"/>
    </row>
    <row r="4104" spans="5:5" x14ac:dyDescent="0.35">
      <c r="E4104" s="2"/>
    </row>
    <row r="4105" spans="5:5" x14ac:dyDescent="0.35">
      <c r="E4105" s="2"/>
    </row>
    <row r="4106" spans="5:5" x14ac:dyDescent="0.35">
      <c r="E4106" s="2"/>
    </row>
    <row r="4107" spans="5:5" x14ac:dyDescent="0.35">
      <c r="E4107" s="2"/>
    </row>
    <row r="4108" spans="5:5" x14ac:dyDescent="0.35">
      <c r="E4108" s="2"/>
    </row>
    <row r="4109" spans="5:5" x14ac:dyDescent="0.35">
      <c r="E4109" s="2"/>
    </row>
    <row r="4110" spans="5:5" x14ac:dyDescent="0.35">
      <c r="E4110" s="2"/>
    </row>
    <row r="4111" spans="5:5" x14ac:dyDescent="0.35">
      <c r="E4111" s="2"/>
    </row>
    <row r="4112" spans="5:5" x14ac:dyDescent="0.35">
      <c r="E4112" s="2"/>
    </row>
    <row r="4113" spans="5:5" x14ac:dyDescent="0.35">
      <c r="E4113" s="2"/>
    </row>
    <row r="4114" spans="5:5" x14ac:dyDescent="0.35">
      <c r="E4114" s="2"/>
    </row>
    <row r="4115" spans="5:5" x14ac:dyDescent="0.35">
      <c r="E4115" s="2"/>
    </row>
    <row r="4116" spans="5:5" x14ac:dyDescent="0.35">
      <c r="E4116" s="2"/>
    </row>
    <row r="4117" spans="5:5" x14ac:dyDescent="0.35">
      <c r="E4117" s="2"/>
    </row>
    <row r="4118" spans="5:5" x14ac:dyDescent="0.35">
      <c r="E4118" s="2"/>
    </row>
    <row r="4119" spans="5:5" x14ac:dyDescent="0.35">
      <c r="E4119" s="2"/>
    </row>
    <row r="4120" spans="5:5" x14ac:dyDescent="0.35">
      <c r="E4120" s="2"/>
    </row>
    <row r="4121" spans="5:5" x14ac:dyDescent="0.35">
      <c r="E4121" s="2"/>
    </row>
    <row r="4122" spans="5:5" x14ac:dyDescent="0.35">
      <c r="E4122" s="2"/>
    </row>
    <row r="4123" spans="5:5" x14ac:dyDescent="0.35">
      <c r="E4123" s="2"/>
    </row>
    <row r="4124" spans="5:5" x14ac:dyDescent="0.35">
      <c r="E4124" s="2"/>
    </row>
    <row r="4125" spans="5:5" x14ac:dyDescent="0.35">
      <c r="E4125" s="2"/>
    </row>
    <row r="4126" spans="5:5" x14ac:dyDescent="0.35">
      <c r="E4126" s="2"/>
    </row>
    <row r="4127" spans="5:5" x14ac:dyDescent="0.35">
      <c r="E4127" s="2"/>
    </row>
    <row r="4128" spans="5:5" x14ac:dyDescent="0.35">
      <c r="E4128" s="2"/>
    </row>
    <row r="4129" spans="5:5" x14ac:dyDescent="0.35">
      <c r="E4129" s="2"/>
    </row>
    <row r="4130" spans="5:5" x14ac:dyDescent="0.35">
      <c r="E4130" s="2"/>
    </row>
    <row r="4131" spans="5:5" x14ac:dyDescent="0.35">
      <c r="E4131" s="2"/>
    </row>
    <row r="4132" spans="5:5" x14ac:dyDescent="0.35">
      <c r="E4132" s="2"/>
    </row>
    <row r="4133" spans="5:5" x14ac:dyDescent="0.35">
      <c r="E4133" s="2"/>
    </row>
    <row r="4134" spans="5:5" x14ac:dyDescent="0.35">
      <c r="E4134" s="2"/>
    </row>
    <row r="4135" spans="5:5" x14ac:dyDescent="0.35">
      <c r="E4135" s="2"/>
    </row>
    <row r="4136" spans="5:5" x14ac:dyDescent="0.35">
      <c r="E4136" s="2"/>
    </row>
    <row r="4137" spans="5:5" x14ac:dyDescent="0.35">
      <c r="E4137" s="2"/>
    </row>
    <row r="4138" spans="5:5" x14ac:dyDescent="0.35">
      <c r="E4138" s="2"/>
    </row>
    <row r="4139" spans="5:5" x14ac:dyDescent="0.35">
      <c r="E4139" s="2"/>
    </row>
    <row r="4140" spans="5:5" x14ac:dyDescent="0.35">
      <c r="E4140" s="2"/>
    </row>
    <row r="4141" spans="5:5" x14ac:dyDescent="0.35">
      <c r="E4141" s="2"/>
    </row>
    <row r="4142" spans="5:5" x14ac:dyDescent="0.35">
      <c r="E4142" s="2"/>
    </row>
    <row r="4143" spans="5:5" x14ac:dyDescent="0.35">
      <c r="E4143" s="2"/>
    </row>
    <row r="4144" spans="5:5" x14ac:dyDescent="0.35">
      <c r="E4144" s="2"/>
    </row>
    <row r="4145" spans="5:5" x14ac:dyDescent="0.35">
      <c r="E4145" s="2"/>
    </row>
    <row r="4146" spans="5:5" x14ac:dyDescent="0.35">
      <c r="E4146" s="2"/>
    </row>
    <row r="4147" spans="5:5" x14ac:dyDescent="0.35">
      <c r="E4147" s="2"/>
    </row>
    <row r="4148" spans="5:5" x14ac:dyDescent="0.35">
      <c r="E4148" s="2"/>
    </row>
    <row r="4149" spans="5:5" x14ac:dyDescent="0.35">
      <c r="E4149" s="2"/>
    </row>
    <row r="4150" spans="5:5" x14ac:dyDescent="0.35">
      <c r="E4150" s="2"/>
    </row>
    <row r="4151" spans="5:5" x14ac:dyDescent="0.35">
      <c r="E4151" s="2"/>
    </row>
    <row r="4152" spans="5:5" x14ac:dyDescent="0.35">
      <c r="E4152" s="2"/>
    </row>
    <row r="4153" spans="5:5" x14ac:dyDescent="0.35">
      <c r="E4153" s="2"/>
    </row>
    <row r="4154" spans="5:5" x14ac:dyDescent="0.35">
      <c r="E4154" s="2"/>
    </row>
    <row r="4155" spans="5:5" x14ac:dyDescent="0.35">
      <c r="E4155" s="2"/>
    </row>
    <row r="4156" spans="5:5" x14ac:dyDescent="0.35">
      <c r="E4156" s="2"/>
    </row>
    <row r="4157" spans="5:5" x14ac:dyDescent="0.35">
      <c r="E4157" s="2"/>
    </row>
    <row r="4158" spans="5:5" x14ac:dyDescent="0.35">
      <c r="E4158" s="2"/>
    </row>
    <row r="4159" spans="5:5" x14ac:dyDescent="0.35">
      <c r="E4159" s="2"/>
    </row>
    <row r="4160" spans="5:5" x14ac:dyDescent="0.35">
      <c r="E4160" s="2"/>
    </row>
    <row r="4161" spans="5:5" x14ac:dyDescent="0.35">
      <c r="E4161" s="2"/>
    </row>
    <row r="4162" spans="5:5" x14ac:dyDescent="0.35">
      <c r="E4162" s="2"/>
    </row>
    <row r="4163" spans="5:5" x14ac:dyDescent="0.35">
      <c r="E4163" s="2"/>
    </row>
    <row r="4164" spans="5:5" x14ac:dyDescent="0.35">
      <c r="E4164" s="2"/>
    </row>
    <row r="4165" spans="5:5" x14ac:dyDescent="0.35">
      <c r="E4165" s="2"/>
    </row>
    <row r="4166" spans="5:5" x14ac:dyDescent="0.35">
      <c r="E4166" s="2"/>
    </row>
    <row r="4167" spans="5:5" x14ac:dyDescent="0.35">
      <c r="E4167" s="2"/>
    </row>
    <row r="4168" spans="5:5" x14ac:dyDescent="0.35">
      <c r="E4168" s="2"/>
    </row>
    <row r="4169" spans="5:5" x14ac:dyDescent="0.35">
      <c r="E4169" s="2"/>
    </row>
    <row r="4170" spans="5:5" x14ac:dyDescent="0.35">
      <c r="E4170" s="2"/>
    </row>
    <row r="4171" spans="5:5" x14ac:dyDescent="0.35">
      <c r="E4171" s="2"/>
    </row>
    <row r="4172" spans="5:5" x14ac:dyDescent="0.35">
      <c r="E4172" s="2"/>
    </row>
    <row r="4173" spans="5:5" x14ac:dyDescent="0.35">
      <c r="E4173" s="2"/>
    </row>
    <row r="4174" spans="5:5" x14ac:dyDescent="0.35">
      <c r="E4174" s="2"/>
    </row>
    <row r="4175" spans="5:5" x14ac:dyDescent="0.35">
      <c r="E4175" s="2"/>
    </row>
    <row r="4176" spans="5:5" x14ac:dyDescent="0.35">
      <c r="E4176" s="2"/>
    </row>
    <row r="4177" spans="5:5" x14ac:dyDescent="0.35">
      <c r="E4177" s="2"/>
    </row>
    <row r="4178" spans="5:5" x14ac:dyDescent="0.35">
      <c r="E4178" s="2"/>
    </row>
    <row r="4179" spans="5:5" x14ac:dyDescent="0.35">
      <c r="E4179" s="2"/>
    </row>
    <row r="4180" spans="5:5" x14ac:dyDescent="0.35">
      <c r="E4180" s="2"/>
    </row>
    <row r="4181" spans="5:5" x14ac:dyDescent="0.35">
      <c r="E4181" s="2"/>
    </row>
    <row r="4182" spans="5:5" x14ac:dyDescent="0.35">
      <c r="E4182" s="2"/>
    </row>
    <row r="4183" spans="5:5" x14ac:dyDescent="0.35">
      <c r="E4183" s="2"/>
    </row>
    <row r="4184" spans="5:5" x14ac:dyDescent="0.35">
      <c r="E4184" s="2"/>
    </row>
    <row r="4185" spans="5:5" x14ac:dyDescent="0.35">
      <c r="E4185" s="2"/>
    </row>
    <row r="4186" spans="5:5" x14ac:dyDescent="0.35">
      <c r="E4186" s="2"/>
    </row>
    <row r="4187" spans="5:5" x14ac:dyDescent="0.35">
      <c r="E4187" s="2"/>
    </row>
    <row r="4188" spans="5:5" x14ac:dyDescent="0.35">
      <c r="E4188" s="2"/>
    </row>
    <row r="4189" spans="5:5" x14ac:dyDescent="0.35">
      <c r="E4189" s="2"/>
    </row>
    <row r="4190" spans="5:5" x14ac:dyDescent="0.35">
      <c r="E4190" s="2"/>
    </row>
    <row r="4191" spans="5:5" x14ac:dyDescent="0.35">
      <c r="E4191" s="2"/>
    </row>
    <row r="4192" spans="5:5" x14ac:dyDescent="0.35">
      <c r="E4192" s="2"/>
    </row>
    <row r="4193" spans="5:5" x14ac:dyDescent="0.35">
      <c r="E4193" s="2"/>
    </row>
    <row r="4194" spans="5:5" x14ac:dyDescent="0.35">
      <c r="E4194" s="2"/>
    </row>
    <row r="4195" spans="5:5" x14ac:dyDescent="0.35">
      <c r="E4195" s="2"/>
    </row>
    <row r="4196" spans="5:5" x14ac:dyDescent="0.35">
      <c r="E4196" s="2"/>
    </row>
    <row r="4197" spans="5:5" x14ac:dyDescent="0.35">
      <c r="E4197" s="2"/>
    </row>
    <row r="4198" spans="5:5" x14ac:dyDescent="0.35">
      <c r="E4198" s="2"/>
    </row>
    <row r="4199" spans="5:5" x14ac:dyDescent="0.35">
      <c r="E4199" s="2"/>
    </row>
    <row r="4200" spans="5:5" x14ac:dyDescent="0.35">
      <c r="E4200" s="2"/>
    </row>
    <row r="4201" spans="5:5" x14ac:dyDescent="0.35">
      <c r="E4201" s="2"/>
    </row>
    <row r="4202" spans="5:5" x14ac:dyDescent="0.35">
      <c r="E4202" s="2"/>
    </row>
    <row r="4203" spans="5:5" x14ac:dyDescent="0.35">
      <c r="E4203" s="2"/>
    </row>
    <row r="4204" spans="5:5" x14ac:dyDescent="0.35">
      <c r="E4204" s="2"/>
    </row>
    <row r="4205" spans="5:5" x14ac:dyDescent="0.35">
      <c r="E4205" s="2"/>
    </row>
    <row r="4206" spans="5:5" x14ac:dyDescent="0.35">
      <c r="E4206" s="2"/>
    </row>
    <row r="4207" spans="5:5" x14ac:dyDescent="0.35">
      <c r="E4207" s="2"/>
    </row>
    <row r="4208" spans="5:5" x14ac:dyDescent="0.35">
      <c r="E4208" s="2"/>
    </row>
    <row r="4209" spans="5:5" x14ac:dyDescent="0.35">
      <c r="E4209" s="2"/>
    </row>
    <row r="4210" spans="5:5" x14ac:dyDescent="0.35">
      <c r="E4210" s="2"/>
    </row>
    <row r="4211" spans="5:5" x14ac:dyDescent="0.35">
      <c r="E4211" s="2"/>
    </row>
    <row r="4212" spans="5:5" x14ac:dyDescent="0.35">
      <c r="E4212" s="2"/>
    </row>
    <row r="4213" spans="5:5" x14ac:dyDescent="0.35">
      <c r="E4213" s="2"/>
    </row>
    <row r="4214" spans="5:5" x14ac:dyDescent="0.35">
      <c r="E4214" s="2"/>
    </row>
    <row r="4215" spans="5:5" x14ac:dyDescent="0.35">
      <c r="E4215" s="2"/>
    </row>
    <row r="4216" spans="5:5" x14ac:dyDescent="0.35">
      <c r="E4216" s="2"/>
    </row>
    <row r="4217" spans="5:5" x14ac:dyDescent="0.35">
      <c r="E4217" s="2"/>
    </row>
    <row r="4218" spans="5:5" x14ac:dyDescent="0.35">
      <c r="E4218" s="2"/>
    </row>
    <row r="4219" spans="5:5" x14ac:dyDescent="0.35">
      <c r="E4219" s="2"/>
    </row>
    <row r="4220" spans="5:5" x14ac:dyDescent="0.35">
      <c r="E4220" s="2"/>
    </row>
    <row r="4221" spans="5:5" x14ac:dyDescent="0.35">
      <c r="E4221" s="2"/>
    </row>
    <row r="4222" spans="5:5" x14ac:dyDescent="0.35">
      <c r="E4222" s="2"/>
    </row>
    <row r="4223" spans="5:5" x14ac:dyDescent="0.35">
      <c r="E4223" s="2"/>
    </row>
    <row r="4224" spans="5:5" x14ac:dyDescent="0.35">
      <c r="E4224" s="2"/>
    </row>
    <row r="4225" spans="5:5" x14ac:dyDescent="0.35">
      <c r="E4225" s="2"/>
    </row>
    <row r="4226" spans="5:5" x14ac:dyDescent="0.35">
      <c r="E4226" s="2"/>
    </row>
    <row r="4227" spans="5:5" x14ac:dyDescent="0.35">
      <c r="E4227" s="2"/>
    </row>
    <row r="4228" spans="5:5" x14ac:dyDescent="0.35">
      <c r="E4228" s="2"/>
    </row>
    <row r="4229" spans="5:5" x14ac:dyDescent="0.35">
      <c r="E4229" s="2"/>
    </row>
    <row r="4230" spans="5:5" x14ac:dyDescent="0.35">
      <c r="E4230" s="2"/>
    </row>
    <row r="4231" spans="5:5" x14ac:dyDescent="0.35">
      <c r="E4231" s="2"/>
    </row>
    <row r="4232" spans="5:5" x14ac:dyDescent="0.35">
      <c r="E4232" s="2"/>
    </row>
    <row r="4233" spans="5:5" x14ac:dyDescent="0.35">
      <c r="E4233" s="2"/>
    </row>
    <row r="4234" spans="5:5" x14ac:dyDescent="0.35">
      <c r="E4234" s="2"/>
    </row>
    <row r="4235" spans="5:5" x14ac:dyDescent="0.35">
      <c r="E4235" s="2"/>
    </row>
    <row r="4236" spans="5:5" x14ac:dyDescent="0.35">
      <c r="E4236" s="2"/>
    </row>
    <row r="4237" spans="5:5" x14ac:dyDescent="0.35">
      <c r="E4237" s="2"/>
    </row>
    <row r="4238" spans="5:5" x14ac:dyDescent="0.35">
      <c r="E4238" s="2"/>
    </row>
    <row r="4239" spans="5:5" x14ac:dyDescent="0.35">
      <c r="E4239" s="2"/>
    </row>
    <row r="4240" spans="5:5" x14ac:dyDescent="0.35">
      <c r="E4240" s="2"/>
    </row>
    <row r="4241" spans="5:5" x14ac:dyDescent="0.35">
      <c r="E4241" s="2"/>
    </row>
    <row r="4242" spans="5:5" x14ac:dyDescent="0.35">
      <c r="E4242" s="2"/>
    </row>
    <row r="4243" spans="5:5" x14ac:dyDescent="0.35">
      <c r="E4243" s="2"/>
    </row>
    <row r="4244" spans="5:5" x14ac:dyDescent="0.35">
      <c r="E4244" s="2"/>
    </row>
    <row r="4245" spans="5:5" x14ac:dyDescent="0.35">
      <c r="E4245" s="2"/>
    </row>
    <row r="4246" spans="5:5" x14ac:dyDescent="0.35">
      <c r="E4246" s="2"/>
    </row>
    <row r="4247" spans="5:5" x14ac:dyDescent="0.35">
      <c r="E4247" s="2"/>
    </row>
    <row r="4248" spans="5:5" x14ac:dyDescent="0.35">
      <c r="E4248" s="2"/>
    </row>
    <row r="4249" spans="5:5" x14ac:dyDescent="0.35">
      <c r="E4249" s="2"/>
    </row>
    <row r="4250" spans="5:5" x14ac:dyDescent="0.35">
      <c r="E4250" s="2"/>
    </row>
    <row r="4251" spans="5:5" x14ac:dyDescent="0.35">
      <c r="E4251" s="2"/>
    </row>
    <row r="4252" spans="5:5" x14ac:dyDescent="0.35">
      <c r="E4252" s="2"/>
    </row>
    <row r="4253" spans="5:5" x14ac:dyDescent="0.35">
      <c r="E4253" s="2"/>
    </row>
    <row r="4254" spans="5:5" x14ac:dyDescent="0.35">
      <c r="E4254" s="2"/>
    </row>
    <row r="4255" spans="5:5" x14ac:dyDescent="0.35">
      <c r="E4255" s="2"/>
    </row>
    <row r="4256" spans="5:5" x14ac:dyDescent="0.35">
      <c r="E4256" s="2"/>
    </row>
    <row r="4257" spans="5:5" x14ac:dyDescent="0.35">
      <c r="E4257" s="2"/>
    </row>
    <row r="4258" spans="5:5" x14ac:dyDescent="0.35">
      <c r="E4258" s="2"/>
    </row>
    <row r="4259" spans="5:5" x14ac:dyDescent="0.35">
      <c r="E4259" s="2"/>
    </row>
    <row r="4260" spans="5:5" x14ac:dyDescent="0.35">
      <c r="E4260" s="2"/>
    </row>
    <row r="4261" spans="5:5" x14ac:dyDescent="0.35">
      <c r="E4261" s="2"/>
    </row>
    <row r="4262" spans="5:5" x14ac:dyDescent="0.35">
      <c r="E4262" s="2"/>
    </row>
    <row r="4263" spans="5:5" x14ac:dyDescent="0.35">
      <c r="E4263" s="2"/>
    </row>
    <row r="4264" spans="5:5" x14ac:dyDescent="0.35">
      <c r="E4264" s="2"/>
    </row>
    <row r="4265" spans="5:5" x14ac:dyDescent="0.35">
      <c r="E4265" s="2"/>
    </row>
    <row r="4266" spans="5:5" x14ac:dyDescent="0.35">
      <c r="E4266" s="2"/>
    </row>
    <row r="4267" spans="5:5" x14ac:dyDescent="0.35">
      <c r="E4267" s="2"/>
    </row>
    <row r="4268" spans="5:5" x14ac:dyDescent="0.35">
      <c r="E4268" s="2"/>
    </row>
    <row r="4269" spans="5:5" x14ac:dyDescent="0.35">
      <c r="E4269" s="2"/>
    </row>
    <row r="4270" spans="5:5" x14ac:dyDescent="0.35">
      <c r="E4270" s="2"/>
    </row>
    <row r="4271" spans="5:5" x14ac:dyDescent="0.35">
      <c r="E4271" s="2"/>
    </row>
    <row r="4272" spans="5:5" x14ac:dyDescent="0.35">
      <c r="E4272" s="2"/>
    </row>
    <row r="4273" spans="5:5" x14ac:dyDescent="0.35">
      <c r="E4273" s="2"/>
    </row>
    <row r="4274" spans="5:5" x14ac:dyDescent="0.35">
      <c r="E4274" s="2"/>
    </row>
    <row r="4275" spans="5:5" x14ac:dyDescent="0.35">
      <c r="E4275" s="2"/>
    </row>
    <row r="4276" spans="5:5" x14ac:dyDescent="0.35">
      <c r="E4276" s="2"/>
    </row>
    <row r="4277" spans="5:5" x14ac:dyDescent="0.35">
      <c r="E4277" s="2"/>
    </row>
    <row r="4278" spans="5:5" x14ac:dyDescent="0.35">
      <c r="E4278" s="2"/>
    </row>
    <row r="4279" spans="5:5" x14ac:dyDescent="0.35">
      <c r="E4279" s="2"/>
    </row>
    <row r="4280" spans="5:5" x14ac:dyDescent="0.35">
      <c r="E4280" s="2"/>
    </row>
    <row r="4281" spans="5:5" x14ac:dyDescent="0.35">
      <c r="E4281" s="2"/>
    </row>
    <row r="4282" spans="5:5" x14ac:dyDescent="0.35">
      <c r="E4282" s="2"/>
    </row>
    <row r="4283" spans="5:5" x14ac:dyDescent="0.35">
      <c r="E4283" s="2"/>
    </row>
    <row r="4284" spans="5:5" x14ac:dyDescent="0.35">
      <c r="E4284" s="2"/>
    </row>
    <row r="4285" spans="5:5" x14ac:dyDescent="0.35">
      <c r="E4285" s="2"/>
    </row>
    <row r="4286" spans="5:5" x14ac:dyDescent="0.35">
      <c r="E4286" s="2"/>
    </row>
    <row r="4287" spans="5:5" x14ac:dyDescent="0.35">
      <c r="E4287" s="2"/>
    </row>
    <row r="4288" spans="5:5" x14ac:dyDescent="0.35">
      <c r="E4288" s="2"/>
    </row>
    <row r="4289" spans="5:5" x14ac:dyDescent="0.35">
      <c r="E4289" s="2"/>
    </row>
    <row r="4290" spans="5:5" x14ac:dyDescent="0.35">
      <c r="E4290" s="2"/>
    </row>
    <row r="4291" spans="5:5" x14ac:dyDescent="0.35">
      <c r="E4291" s="2"/>
    </row>
    <row r="4292" spans="5:5" x14ac:dyDescent="0.35">
      <c r="E4292" s="2"/>
    </row>
    <row r="4293" spans="5:5" x14ac:dyDescent="0.35">
      <c r="E4293" s="2"/>
    </row>
    <row r="4294" spans="5:5" x14ac:dyDescent="0.35">
      <c r="E4294" s="2"/>
    </row>
    <row r="4295" spans="5:5" x14ac:dyDescent="0.35">
      <c r="E4295" s="2"/>
    </row>
    <row r="4296" spans="5:5" x14ac:dyDescent="0.35">
      <c r="E4296" s="2"/>
    </row>
    <row r="4297" spans="5:5" x14ac:dyDescent="0.35">
      <c r="E4297" s="2"/>
    </row>
    <row r="4298" spans="5:5" x14ac:dyDescent="0.35">
      <c r="E4298" s="2"/>
    </row>
    <row r="4299" spans="5:5" x14ac:dyDescent="0.35">
      <c r="E4299" s="2"/>
    </row>
    <row r="4300" spans="5:5" x14ac:dyDescent="0.35">
      <c r="E4300" s="2"/>
    </row>
    <row r="4301" spans="5:5" x14ac:dyDescent="0.35">
      <c r="E4301" s="2"/>
    </row>
    <row r="4302" spans="5:5" x14ac:dyDescent="0.35">
      <c r="E4302" s="2"/>
    </row>
    <row r="4303" spans="5:5" x14ac:dyDescent="0.35">
      <c r="E4303" s="2"/>
    </row>
    <row r="4304" spans="5:5" x14ac:dyDescent="0.35">
      <c r="E4304" s="2"/>
    </row>
    <row r="4305" spans="5:5" x14ac:dyDescent="0.35">
      <c r="E4305" s="2"/>
    </row>
    <row r="4306" spans="5:5" x14ac:dyDescent="0.35">
      <c r="E4306" s="2"/>
    </row>
    <row r="4307" spans="5:5" x14ac:dyDescent="0.35">
      <c r="E4307" s="2"/>
    </row>
    <row r="4308" spans="5:5" x14ac:dyDescent="0.35">
      <c r="E4308" s="2"/>
    </row>
    <row r="4309" spans="5:5" x14ac:dyDescent="0.35">
      <c r="E4309" s="2"/>
    </row>
    <row r="4310" spans="5:5" x14ac:dyDescent="0.35">
      <c r="E4310" s="2"/>
    </row>
    <row r="4311" spans="5:5" x14ac:dyDescent="0.35">
      <c r="E4311" s="2"/>
    </row>
    <row r="4312" spans="5:5" x14ac:dyDescent="0.35">
      <c r="E4312" s="2"/>
    </row>
    <row r="4313" spans="5:5" x14ac:dyDescent="0.35">
      <c r="E4313" s="2"/>
    </row>
    <row r="4314" spans="5:5" x14ac:dyDescent="0.35">
      <c r="E4314" s="2"/>
    </row>
    <row r="4315" spans="5:5" x14ac:dyDescent="0.35">
      <c r="E4315" s="2"/>
    </row>
    <row r="4316" spans="5:5" x14ac:dyDescent="0.35">
      <c r="E4316" s="2"/>
    </row>
    <row r="4317" spans="5:5" x14ac:dyDescent="0.35">
      <c r="E4317" s="2"/>
    </row>
    <row r="4318" spans="5:5" x14ac:dyDescent="0.35">
      <c r="E4318" s="2"/>
    </row>
    <row r="4319" spans="5:5" x14ac:dyDescent="0.35">
      <c r="E4319" s="2"/>
    </row>
    <row r="4320" spans="5:5" x14ac:dyDescent="0.35">
      <c r="E4320" s="2"/>
    </row>
    <row r="4321" spans="5:5" x14ac:dyDescent="0.35">
      <c r="E4321" s="2"/>
    </row>
    <row r="4322" spans="5:5" x14ac:dyDescent="0.35">
      <c r="E4322" s="2"/>
    </row>
    <row r="4323" spans="5:5" x14ac:dyDescent="0.35">
      <c r="E4323" s="2"/>
    </row>
    <row r="4324" spans="5:5" x14ac:dyDescent="0.35">
      <c r="E4324" s="2"/>
    </row>
    <row r="4325" spans="5:5" x14ac:dyDescent="0.35">
      <c r="E4325" s="2"/>
    </row>
    <row r="4326" spans="5:5" x14ac:dyDescent="0.35">
      <c r="E4326" s="2"/>
    </row>
    <row r="4327" spans="5:5" x14ac:dyDescent="0.35">
      <c r="E4327" s="2"/>
    </row>
    <row r="4328" spans="5:5" x14ac:dyDescent="0.35">
      <c r="E4328" s="2"/>
    </row>
    <row r="4329" spans="5:5" x14ac:dyDescent="0.35">
      <c r="E4329" s="2"/>
    </row>
    <row r="4330" spans="5:5" x14ac:dyDescent="0.35">
      <c r="E4330" s="2"/>
    </row>
    <row r="4331" spans="5:5" x14ac:dyDescent="0.35">
      <c r="E4331" s="2"/>
    </row>
    <row r="4332" spans="5:5" x14ac:dyDescent="0.35">
      <c r="E4332" s="2"/>
    </row>
    <row r="4333" spans="5:5" x14ac:dyDescent="0.35">
      <c r="E4333" s="2"/>
    </row>
    <row r="4334" spans="5:5" x14ac:dyDescent="0.35">
      <c r="E4334" s="2"/>
    </row>
    <row r="4335" spans="5:5" x14ac:dyDescent="0.35">
      <c r="E4335" s="2"/>
    </row>
    <row r="4336" spans="5:5" x14ac:dyDescent="0.35">
      <c r="E4336" s="2"/>
    </row>
    <row r="4337" spans="5:5" x14ac:dyDescent="0.35">
      <c r="E4337" s="2"/>
    </row>
    <row r="4338" spans="5:5" x14ac:dyDescent="0.35">
      <c r="E4338" s="2"/>
    </row>
    <row r="4339" spans="5:5" x14ac:dyDescent="0.35">
      <c r="E4339" s="2"/>
    </row>
    <row r="4340" spans="5:5" x14ac:dyDescent="0.35">
      <c r="E4340" s="2"/>
    </row>
    <row r="4341" spans="5:5" x14ac:dyDescent="0.35">
      <c r="E4341" s="2"/>
    </row>
    <row r="4342" spans="5:5" x14ac:dyDescent="0.35">
      <c r="E4342" s="2"/>
    </row>
    <row r="4343" spans="5:5" x14ac:dyDescent="0.35">
      <c r="E4343" s="2"/>
    </row>
    <row r="4344" spans="5:5" x14ac:dyDescent="0.35">
      <c r="E4344" s="2"/>
    </row>
    <row r="4345" spans="5:5" x14ac:dyDescent="0.35">
      <c r="E4345" s="2"/>
    </row>
    <row r="4346" spans="5:5" x14ac:dyDescent="0.35">
      <c r="E4346" s="2"/>
    </row>
    <row r="4347" spans="5:5" x14ac:dyDescent="0.35">
      <c r="E4347" s="2"/>
    </row>
    <row r="4348" spans="5:5" x14ac:dyDescent="0.35">
      <c r="E4348" s="2"/>
    </row>
    <row r="4349" spans="5:5" x14ac:dyDescent="0.35">
      <c r="E4349" s="2"/>
    </row>
    <row r="4350" spans="5:5" x14ac:dyDescent="0.35">
      <c r="E4350" s="2"/>
    </row>
    <row r="4351" spans="5:5" x14ac:dyDescent="0.35">
      <c r="E4351" s="2"/>
    </row>
    <row r="4352" spans="5:5" x14ac:dyDescent="0.35">
      <c r="E4352" s="2"/>
    </row>
    <row r="4353" spans="5:5" x14ac:dyDescent="0.35">
      <c r="E4353" s="2"/>
    </row>
    <row r="4354" spans="5:5" x14ac:dyDescent="0.35">
      <c r="E4354" s="2"/>
    </row>
    <row r="4355" spans="5:5" x14ac:dyDescent="0.35">
      <c r="E4355" s="2"/>
    </row>
    <row r="4356" spans="5:5" x14ac:dyDescent="0.35">
      <c r="E4356" s="2"/>
    </row>
    <row r="4357" spans="5:5" x14ac:dyDescent="0.35">
      <c r="E4357" s="2"/>
    </row>
    <row r="4358" spans="5:5" x14ac:dyDescent="0.35">
      <c r="E4358" s="2"/>
    </row>
    <row r="4359" spans="5:5" x14ac:dyDescent="0.35">
      <c r="E4359" s="2"/>
    </row>
    <row r="4360" spans="5:5" x14ac:dyDescent="0.35">
      <c r="E4360" s="2"/>
    </row>
    <row r="4361" spans="5:5" x14ac:dyDescent="0.35">
      <c r="E4361" s="2"/>
    </row>
    <row r="4362" spans="5:5" x14ac:dyDescent="0.35">
      <c r="E4362" s="2"/>
    </row>
    <row r="4363" spans="5:5" x14ac:dyDescent="0.35">
      <c r="E4363" s="2"/>
    </row>
    <row r="4364" spans="5:5" x14ac:dyDescent="0.35">
      <c r="E4364" s="2"/>
    </row>
    <row r="4365" spans="5:5" x14ac:dyDescent="0.35">
      <c r="E4365" s="2"/>
    </row>
    <row r="4366" spans="5:5" x14ac:dyDescent="0.35">
      <c r="E4366" s="2"/>
    </row>
    <row r="4367" spans="5:5" x14ac:dyDescent="0.35">
      <c r="E4367" s="2"/>
    </row>
    <row r="4368" spans="5:5" x14ac:dyDescent="0.35">
      <c r="E4368" s="2"/>
    </row>
    <row r="4369" spans="5:5" x14ac:dyDescent="0.35">
      <c r="E4369" s="2"/>
    </row>
    <row r="4370" spans="5:5" x14ac:dyDescent="0.35">
      <c r="E4370" s="2"/>
    </row>
    <row r="4371" spans="5:5" x14ac:dyDescent="0.35">
      <c r="E4371" s="2"/>
    </row>
    <row r="4372" spans="5:5" x14ac:dyDescent="0.35">
      <c r="E4372" s="2"/>
    </row>
    <row r="4373" spans="5:5" x14ac:dyDescent="0.35">
      <c r="E4373" s="2"/>
    </row>
    <row r="4374" spans="5:5" x14ac:dyDescent="0.35">
      <c r="E4374" s="2"/>
    </row>
    <row r="4375" spans="5:5" x14ac:dyDescent="0.35">
      <c r="E4375" s="2"/>
    </row>
    <row r="4376" spans="5:5" x14ac:dyDescent="0.35">
      <c r="E4376" s="2"/>
    </row>
    <row r="4377" spans="5:5" x14ac:dyDescent="0.35">
      <c r="E4377" s="2"/>
    </row>
    <row r="4378" spans="5:5" x14ac:dyDescent="0.35">
      <c r="E4378" s="2"/>
    </row>
    <row r="4379" spans="5:5" x14ac:dyDescent="0.35">
      <c r="E4379" s="2"/>
    </row>
    <row r="4380" spans="5:5" x14ac:dyDescent="0.35">
      <c r="E4380" s="2"/>
    </row>
    <row r="4381" spans="5:5" x14ac:dyDescent="0.35">
      <c r="E4381" s="2"/>
    </row>
    <row r="4382" spans="5:5" x14ac:dyDescent="0.35">
      <c r="E4382" s="2"/>
    </row>
    <row r="4383" spans="5:5" x14ac:dyDescent="0.35">
      <c r="E4383" s="2"/>
    </row>
    <row r="4384" spans="5:5" x14ac:dyDescent="0.35">
      <c r="E4384" s="2"/>
    </row>
    <row r="4385" spans="5:5" x14ac:dyDescent="0.35">
      <c r="E4385" s="2"/>
    </row>
    <row r="4386" spans="5:5" x14ac:dyDescent="0.35">
      <c r="E4386" s="2"/>
    </row>
    <row r="4387" spans="5:5" x14ac:dyDescent="0.35">
      <c r="E4387" s="2"/>
    </row>
    <row r="4388" spans="5:5" x14ac:dyDescent="0.35">
      <c r="E4388" s="2"/>
    </row>
    <row r="4389" spans="5:5" x14ac:dyDescent="0.35">
      <c r="E4389" s="2"/>
    </row>
    <row r="4390" spans="5:5" x14ac:dyDescent="0.35">
      <c r="E4390" s="2"/>
    </row>
    <row r="4391" spans="5:5" x14ac:dyDescent="0.35">
      <c r="E4391" s="2"/>
    </row>
    <row r="4392" spans="5:5" x14ac:dyDescent="0.35">
      <c r="E4392" s="2"/>
    </row>
    <row r="4393" spans="5:5" x14ac:dyDescent="0.35">
      <c r="E4393" s="2"/>
    </row>
    <row r="4394" spans="5:5" x14ac:dyDescent="0.35">
      <c r="E4394" s="2"/>
    </row>
    <row r="4395" spans="5:5" x14ac:dyDescent="0.35">
      <c r="E4395" s="2"/>
    </row>
    <row r="4396" spans="5:5" x14ac:dyDescent="0.35">
      <c r="E4396" s="2"/>
    </row>
    <row r="4397" spans="5:5" x14ac:dyDescent="0.35">
      <c r="E4397" s="2"/>
    </row>
    <row r="4398" spans="5:5" x14ac:dyDescent="0.35">
      <c r="E4398" s="2"/>
    </row>
    <row r="4399" spans="5:5" x14ac:dyDescent="0.35">
      <c r="E4399" s="2"/>
    </row>
    <row r="4400" spans="5:5" x14ac:dyDescent="0.35">
      <c r="E4400" s="2"/>
    </row>
    <row r="4401" spans="5:5" x14ac:dyDescent="0.35">
      <c r="E4401" s="2"/>
    </row>
    <row r="4402" spans="5:5" x14ac:dyDescent="0.35">
      <c r="E4402" s="2"/>
    </row>
    <row r="4403" spans="5:5" x14ac:dyDescent="0.35">
      <c r="E4403" s="2"/>
    </row>
    <row r="4404" spans="5:5" x14ac:dyDescent="0.35">
      <c r="E4404" s="2"/>
    </row>
    <row r="4405" spans="5:5" x14ac:dyDescent="0.35">
      <c r="E4405" s="2"/>
    </row>
    <row r="4406" spans="5:5" x14ac:dyDescent="0.35">
      <c r="E4406" s="2"/>
    </row>
    <row r="4407" spans="5:5" x14ac:dyDescent="0.35">
      <c r="E4407" s="2"/>
    </row>
    <row r="4408" spans="5:5" x14ac:dyDescent="0.35">
      <c r="E4408" s="2"/>
    </row>
    <row r="4409" spans="5:5" x14ac:dyDescent="0.35">
      <c r="E4409" s="2"/>
    </row>
    <row r="4410" spans="5:5" x14ac:dyDescent="0.35">
      <c r="E4410" s="2"/>
    </row>
    <row r="4411" spans="5:5" x14ac:dyDescent="0.35">
      <c r="E4411" s="2"/>
    </row>
    <row r="4412" spans="5:5" x14ac:dyDescent="0.35">
      <c r="E4412" s="2"/>
    </row>
    <row r="4413" spans="5:5" x14ac:dyDescent="0.35">
      <c r="E4413" s="2"/>
    </row>
    <row r="4414" spans="5:5" x14ac:dyDescent="0.35">
      <c r="E4414" s="2"/>
    </row>
    <row r="4415" spans="5:5" x14ac:dyDescent="0.35">
      <c r="E4415" s="2"/>
    </row>
    <row r="4416" spans="5:5" x14ac:dyDescent="0.35">
      <c r="E4416" s="2"/>
    </row>
    <row r="4417" spans="5:5" x14ac:dyDescent="0.35">
      <c r="E4417" s="2"/>
    </row>
    <row r="4418" spans="5:5" x14ac:dyDescent="0.35">
      <c r="E4418" s="2"/>
    </row>
    <row r="4419" spans="5:5" x14ac:dyDescent="0.35">
      <c r="E4419" s="2"/>
    </row>
    <row r="4420" spans="5:5" x14ac:dyDescent="0.35">
      <c r="E4420" s="2"/>
    </row>
    <row r="4421" spans="5:5" x14ac:dyDescent="0.35">
      <c r="E4421" s="2"/>
    </row>
    <row r="4422" spans="5:5" x14ac:dyDescent="0.35">
      <c r="E4422" s="2"/>
    </row>
    <row r="4423" spans="5:5" x14ac:dyDescent="0.35">
      <c r="E4423" s="2"/>
    </row>
    <row r="4424" spans="5:5" x14ac:dyDescent="0.35">
      <c r="E4424" s="2"/>
    </row>
    <row r="4425" spans="5:5" x14ac:dyDescent="0.35">
      <c r="E4425" s="2"/>
    </row>
    <row r="4426" spans="5:5" x14ac:dyDescent="0.35">
      <c r="E4426" s="2"/>
    </row>
    <row r="4427" spans="5:5" x14ac:dyDescent="0.35">
      <c r="E4427" s="2"/>
    </row>
    <row r="4428" spans="5:5" x14ac:dyDescent="0.35">
      <c r="E4428" s="2"/>
    </row>
    <row r="4429" spans="5:5" x14ac:dyDescent="0.35">
      <c r="E4429" s="2"/>
    </row>
    <row r="4430" spans="5:5" x14ac:dyDescent="0.35">
      <c r="E4430" s="2"/>
    </row>
    <row r="4431" spans="5:5" x14ac:dyDescent="0.35">
      <c r="E4431" s="2"/>
    </row>
    <row r="4432" spans="5:5" x14ac:dyDescent="0.35">
      <c r="E4432" s="2"/>
    </row>
    <row r="4433" spans="5:5" x14ac:dyDescent="0.35">
      <c r="E4433" s="2"/>
    </row>
    <row r="4434" spans="5:5" x14ac:dyDescent="0.35">
      <c r="E4434" s="2"/>
    </row>
    <row r="4435" spans="5:5" x14ac:dyDescent="0.35">
      <c r="E4435" s="2"/>
    </row>
    <row r="4436" spans="5:5" x14ac:dyDescent="0.35">
      <c r="E4436" s="2"/>
    </row>
    <row r="4437" spans="5:5" x14ac:dyDescent="0.35">
      <c r="E4437" s="2"/>
    </row>
    <row r="4438" spans="5:5" x14ac:dyDescent="0.35">
      <c r="E4438" s="2"/>
    </row>
    <row r="4439" spans="5:5" x14ac:dyDescent="0.35">
      <c r="E4439" s="2"/>
    </row>
    <row r="4440" spans="5:5" x14ac:dyDescent="0.35">
      <c r="E4440" s="2"/>
    </row>
    <row r="4441" spans="5:5" x14ac:dyDescent="0.35">
      <c r="E4441" s="2"/>
    </row>
    <row r="4442" spans="5:5" x14ac:dyDescent="0.35">
      <c r="E4442" s="2"/>
    </row>
    <row r="4443" spans="5:5" x14ac:dyDescent="0.35">
      <c r="E4443" s="2"/>
    </row>
    <row r="4444" spans="5:5" x14ac:dyDescent="0.35">
      <c r="E4444" s="2"/>
    </row>
    <row r="4445" spans="5:5" x14ac:dyDescent="0.35">
      <c r="E4445" s="2"/>
    </row>
    <row r="4446" spans="5:5" x14ac:dyDescent="0.35">
      <c r="E4446" s="2"/>
    </row>
    <row r="4447" spans="5:5" x14ac:dyDescent="0.35">
      <c r="E4447" s="2"/>
    </row>
    <row r="4448" spans="5:5" x14ac:dyDescent="0.35">
      <c r="E4448" s="2"/>
    </row>
    <row r="4449" spans="5:5" x14ac:dyDescent="0.35">
      <c r="E4449" s="2"/>
    </row>
    <row r="4450" spans="5:5" x14ac:dyDescent="0.35">
      <c r="E4450" s="2"/>
    </row>
    <row r="4451" spans="5:5" x14ac:dyDescent="0.35">
      <c r="E4451" s="2"/>
    </row>
    <row r="4452" spans="5:5" x14ac:dyDescent="0.35">
      <c r="E4452" s="2"/>
    </row>
    <row r="4453" spans="5:5" x14ac:dyDescent="0.35">
      <c r="E4453" s="2"/>
    </row>
    <row r="4454" spans="5:5" x14ac:dyDescent="0.35">
      <c r="E4454" s="2"/>
    </row>
    <row r="4455" spans="5:5" x14ac:dyDescent="0.35">
      <c r="E4455" s="2"/>
    </row>
    <row r="4456" spans="5:5" x14ac:dyDescent="0.35">
      <c r="E4456" s="2"/>
    </row>
    <row r="4457" spans="5:5" x14ac:dyDescent="0.35">
      <c r="E4457" s="2"/>
    </row>
    <row r="4458" spans="5:5" x14ac:dyDescent="0.35">
      <c r="E4458" s="2"/>
    </row>
    <row r="4459" spans="5:5" x14ac:dyDescent="0.35">
      <c r="E4459" s="2"/>
    </row>
    <row r="4460" spans="5:5" x14ac:dyDescent="0.35">
      <c r="E4460" s="2"/>
    </row>
    <row r="4461" spans="5:5" x14ac:dyDescent="0.35">
      <c r="E4461" s="2"/>
    </row>
    <row r="4462" spans="5:5" x14ac:dyDescent="0.35">
      <c r="E4462" s="2"/>
    </row>
    <row r="4463" spans="5:5" x14ac:dyDescent="0.35">
      <c r="E4463" s="2"/>
    </row>
    <row r="4464" spans="5:5" x14ac:dyDescent="0.35">
      <c r="E4464" s="2"/>
    </row>
    <row r="4465" spans="5:5" x14ac:dyDescent="0.35">
      <c r="E4465" s="2"/>
    </row>
    <row r="4466" spans="5:5" x14ac:dyDescent="0.35">
      <c r="E4466" s="2"/>
    </row>
    <row r="4467" spans="5:5" x14ac:dyDescent="0.35">
      <c r="E4467" s="2"/>
    </row>
    <row r="4468" spans="5:5" x14ac:dyDescent="0.35">
      <c r="E4468" s="2"/>
    </row>
    <row r="4469" spans="5:5" x14ac:dyDescent="0.35">
      <c r="E4469" s="2"/>
    </row>
    <row r="4470" spans="5:5" x14ac:dyDescent="0.35">
      <c r="E4470" s="2"/>
    </row>
    <row r="4471" spans="5:5" x14ac:dyDescent="0.35">
      <c r="E4471" s="2"/>
    </row>
    <row r="4472" spans="5:5" x14ac:dyDescent="0.35">
      <c r="E4472" s="2"/>
    </row>
    <row r="4473" spans="5:5" x14ac:dyDescent="0.35">
      <c r="E4473" s="2"/>
    </row>
    <row r="4474" spans="5:5" x14ac:dyDescent="0.35">
      <c r="E4474" s="2"/>
    </row>
    <row r="4475" spans="5:5" x14ac:dyDescent="0.35">
      <c r="E4475" s="2"/>
    </row>
    <row r="4476" spans="5:5" x14ac:dyDescent="0.35">
      <c r="E4476" s="2"/>
    </row>
    <row r="4477" spans="5:5" x14ac:dyDescent="0.35">
      <c r="E4477" s="2"/>
    </row>
    <row r="4478" spans="5:5" x14ac:dyDescent="0.35">
      <c r="E4478" s="2"/>
    </row>
    <row r="4479" spans="5:5" x14ac:dyDescent="0.35">
      <c r="E4479" s="2"/>
    </row>
    <row r="4480" spans="5:5" x14ac:dyDescent="0.35">
      <c r="E4480" s="2"/>
    </row>
    <row r="4481" spans="5:5" x14ac:dyDescent="0.35">
      <c r="E4481" s="2"/>
    </row>
    <row r="4482" spans="5:5" x14ac:dyDescent="0.35">
      <c r="E4482" s="2"/>
    </row>
    <row r="4483" spans="5:5" x14ac:dyDescent="0.35">
      <c r="E4483" s="2"/>
    </row>
    <row r="4484" spans="5:5" x14ac:dyDescent="0.35">
      <c r="E4484" s="2"/>
    </row>
    <row r="4485" spans="5:5" x14ac:dyDescent="0.35">
      <c r="E4485" s="2"/>
    </row>
    <row r="4486" spans="5:5" x14ac:dyDescent="0.35">
      <c r="E4486" s="2"/>
    </row>
    <row r="4487" spans="5:5" x14ac:dyDescent="0.35">
      <c r="E4487" s="2"/>
    </row>
    <row r="4488" spans="5:5" x14ac:dyDescent="0.35">
      <c r="E4488" s="2"/>
    </row>
    <row r="4489" spans="5:5" x14ac:dyDescent="0.35">
      <c r="E4489" s="2"/>
    </row>
    <row r="4490" spans="5:5" x14ac:dyDescent="0.35">
      <c r="E4490" s="2"/>
    </row>
    <row r="4491" spans="5:5" x14ac:dyDescent="0.35">
      <c r="E4491" s="2"/>
    </row>
    <row r="4492" spans="5:5" x14ac:dyDescent="0.35">
      <c r="E4492" s="2"/>
    </row>
    <row r="4493" spans="5:5" x14ac:dyDescent="0.35">
      <c r="E4493" s="2"/>
    </row>
    <row r="4494" spans="5:5" x14ac:dyDescent="0.35">
      <c r="E4494" s="2"/>
    </row>
    <row r="4495" spans="5:5" x14ac:dyDescent="0.35">
      <c r="E4495" s="2"/>
    </row>
    <row r="4496" spans="5:5" x14ac:dyDescent="0.35">
      <c r="E4496" s="2"/>
    </row>
    <row r="4497" spans="5:5" x14ac:dyDescent="0.35">
      <c r="E4497" s="2"/>
    </row>
    <row r="4498" spans="5:5" x14ac:dyDescent="0.35">
      <c r="E4498" s="2"/>
    </row>
    <row r="4499" spans="5:5" x14ac:dyDescent="0.35">
      <c r="E4499" s="2"/>
    </row>
    <row r="4500" spans="5:5" x14ac:dyDescent="0.35">
      <c r="E4500" s="2"/>
    </row>
    <row r="4501" spans="5:5" x14ac:dyDescent="0.35">
      <c r="E4501" s="2"/>
    </row>
    <row r="4502" spans="5:5" x14ac:dyDescent="0.35">
      <c r="E4502" s="2"/>
    </row>
    <row r="4503" spans="5:5" x14ac:dyDescent="0.35">
      <c r="E4503" s="2"/>
    </row>
    <row r="4504" spans="5:5" x14ac:dyDescent="0.35">
      <c r="E4504" s="2"/>
    </row>
    <row r="4505" spans="5:5" x14ac:dyDescent="0.35">
      <c r="E4505" s="2"/>
    </row>
    <row r="4506" spans="5:5" x14ac:dyDescent="0.35">
      <c r="E4506" s="2"/>
    </row>
    <row r="4507" spans="5:5" x14ac:dyDescent="0.35">
      <c r="E4507" s="2"/>
    </row>
    <row r="4508" spans="5:5" x14ac:dyDescent="0.35">
      <c r="E4508" s="2"/>
    </row>
    <row r="4509" spans="5:5" x14ac:dyDescent="0.35">
      <c r="E4509" s="2"/>
    </row>
    <row r="4510" spans="5:5" x14ac:dyDescent="0.35">
      <c r="E4510" s="2"/>
    </row>
    <row r="4511" spans="5:5" x14ac:dyDescent="0.35">
      <c r="E4511" s="2"/>
    </row>
    <row r="4512" spans="5:5" x14ac:dyDescent="0.35">
      <c r="E4512" s="2"/>
    </row>
    <row r="4513" spans="5:5" x14ac:dyDescent="0.35">
      <c r="E4513" s="2"/>
    </row>
    <row r="4514" spans="5:5" x14ac:dyDescent="0.35">
      <c r="E4514" s="2"/>
    </row>
    <row r="4515" spans="5:5" x14ac:dyDescent="0.35">
      <c r="E4515" s="2"/>
    </row>
    <row r="4516" spans="5:5" x14ac:dyDescent="0.35">
      <c r="E4516" s="2"/>
    </row>
    <row r="4517" spans="5:5" x14ac:dyDescent="0.35">
      <c r="E4517" s="2"/>
    </row>
    <row r="4518" spans="5:5" x14ac:dyDescent="0.35">
      <c r="E4518" s="2"/>
    </row>
    <row r="4519" spans="5:5" x14ac:dyDescent="0.35">
      <c r="E4519" s="2"/>
    </row>
    <row r="4520" spans="5:5" x14ac:dyDescent="0.35">
      <c r="E4520" s="2"/>
    </row>
    <row r="4521" spans="5:5" x14ac:dyDescent="0.35">
      <c r="E4521" s="2"/>
    </row>
    <row r="4522" spans="5:5" x14ac:dyDescent="0.35">
      <c r="E4522" s="2"/>
    </row>
    <row r="4523" spans="5:5" x14ac:dyDescent="0.35">
      <c r="E4523" s="2"/>
    </row>
    <row r="4524" spans="5:5" x14ac:dyDescent="0.35">
      <c r="E4524" s="2"/>
    </row>
    <row r="4525" spans="5:5" x14ac:dyDescent="0.35">
      <c r="E4525" s="2"/>
    </row>
    <row r="4526" spans="5:5" x14ac:dyDescent="0.35">
      <c r="E4526" s="2"/>
    </row>
    <row r="4527" spans="5:5" x14ac:dyDescent="0.35">
      <c r="E4527" s="2"/>
    </row>
    <row r="4528" spans="5:5" x14ac:dyDescent="0.35">
      <c r="E4528" s="2"/>
    </row>
    <row r="4529" spans="5:5" x14ac:dyDescent="0.35">
      <c r="E4529" s="2"/>
    </row>
    <row r="4530" spans="5:5" x14ac:dyDescent="0.35">
      <c r="E4530" s="2"/>
    </row>
    <row r="4531" spans="5:5" x14ac:dyDescent="0.35">
      <c r="E4531" s="2"/>
    </row>
    <row r="4532" spans="5:5" x14ac:dyDescent="0.35">
      <c r="E4532" s="2"/>
    </row>
    <row r="4533" spans="5:5" x14ac:dyDescent="0.35">
      <c r="E4533" s="2"/>
    </row>
    <row r="4534" spans="5:5" x14ac:dyDescent="0.35">
      <c r="E4534" s="2"/>
    </row>
    <row r="4535" spans="5:5" x14ac:dyDescent="0.35">
      <c r="E4535" s="2"/>
    </row>
    <row r="4536" spans="5:5" x14ac:dyDescent="0.35">
      <c r="E4536" s="2"/>
    </row>
    <row r="4537" spans="5:5" x14ac:dyDescent="0.35">
      <c r="E4537" s="2"/>
    </row>
    <row r="4538" spans="5:5" x14ac:dyDescent="0.35">
      <c r="E4538" s="2"/>
    </row>
    <row r="4539" spans="5:5" x14ac:dyDescent="0.35">
      <c r="E4539" s="2"/>
    </row>
    <row r="4540" spans="5:5" x14ac:dyDescent="0.35">
      <c r="E4540" s="2"/>
    </row>
    <row r="4541" spans="5:5" x14ac:dyDescent="0.35">
      <c r="E4541" s="2"/>
    </row>
    <row r="4542" spans="5:5" x14ac:dyDescent="0.35">
      <c r="E4542" s="2"/>
    </row>
    <row r="4543" spans="5:5" x14ac:dyDescent="0.35">
      <c r="E4543" s="2"/>
    </row>
    <row r="4544" spans="5:5" x14ac:dyDescent="0.35">
      <c r="E4544" s="2"/>
    </row>
    <row r="4545" spans="5:5" x14ac:dyDescent="0.35">
      <c r="E4545" s="2"/>
    </row>
    <row r="4546" spans="5:5" x14ac:dyDescent="0.35">
      <c r="E4546" s="2"/>
    </row>
    <row r="4547" spans="5:5" x14ac:dyDescent="0.35">
      <c r="E4547" s="2"/>
    </row>
    <row r="4548" spans="5:5" x14ac:dyDescent="0.35">
      <c r="E4548" s="2"/>
    </row>
    <row r="4549" spans="5:5" x14ac:dyDescent="0.35">
      <c r="E4549" s="2"/>
    </row>
    <row r="4550" spans="5:5" x14ac:dyDescent="0.35">
      <c r="E4550" s="2"/>
    </row>
    <row r="4551" spans="5:5" x14ac:dyDescent="0.35">
      <c r="E4551" s="2"/>
    </row>
    <row r="4552" spans="5:5" x14ac:dyDescent="0.35">
      <c r="E4552" s="2"/>
    </row>
    <row r="4553" spans="5:5" x14ac:dyDescent="0.35">
      <c r="E4553" s="2"/>
    </row>
    <row r="4554" spans="5:5" x14ac:dyDescent="0.35">
      <c r="E4554" s="2"/>
    </row>
    <row r="4555" spans="5:5" x14ac:dyDescent="0.35">
      <c r="E4555" s="2"/>
    </row>
    <row r="4556" spans="5:5" x14ac:dyDescent="0.35">
      <c r="E4556" s="2"/>
    </row>
    <row r="4557" spans="5:5" x14ac:dyDescent="0.35">
      <c r="E4557" s="2"/>
    </row>
    <row r="4558" spans="5:5" x14ac:dyDescent="0.35">
      <c r="E4558" s="2"/>
    </row>
    <row r="4559" spans="5:5" x14ac:dyDescent="0.35">
      <c r="E4559" s="2"/>
    </row>
    <row r="4560" spans="5:5" x14ac:dyDescent="0.35">
      <c r="E4560" s="2"/>
    </row>
    <row r="4561" spans="5:5" x14ac:dyDescent="0.35">
      <c r="E4561" s="2"/>
    </row>
    <row r="4562" spans="5:5" x14ac:dyDescent="0.35">
      <c r="E4562" s="2"/>
    </row>
    <row r="4563" spans="5:5" x14ac:dyDescent="0.35">
      <c r="E4563" s="2"/>
    </row>
    <row r="4564" spans="5:5" x14ac:dyDescent="0.35">
      <c r="E4564" s="2"/>
    </row>
    <row r="4565" spans="5:5" x14ac:dyDescent="0.35">
      <c r="E4565" s="2"/>
    </row>
    <row r="4566" spans="5:5" x14ac:dyDescent="0.35">
      <c r="E4566" s="2"/>
    </row>
    <row r="4567" spans="5:5" x14ac:dyDescent="0.35">
      <c r="E4567" s="2"/>
    </row>
    <row r="4568" spans="5:5" x14ac:dyDescent="0.35">
      <c r="E4568" s="2"/>
    </row>
    <row r="4569" spans="5:5" x14ac:dyDescent="0.35">
      <c r="E4569" s="2"/>
    </row>
    <row r="4570" spans="5:5" x14ac:dyDescent="0.35">
      <c r="E4570" s="2"/>
    </row>
    <row r="4571" spans="5:5" x14ac:dyDescent="0.35">
      <c r="E4571" s="2"/>
    </row>
    <row r="4572" spans="5:5" x14ac:dyDescent="0.35">
      <c r="E4572" s="2"/>
    </row>
    <row r="4573" spans="5:5" x14ac:dyDescent="0.35">
      <c r="E4573" s="2"/>
    </row>
    <row r="4574" spans="5:5" x14ac:dyDescent="0.35">
      <c r="E4574" s="2"/>
    </row>
    <row r="4575" spans="5:5" x14ac:dyDescent="0.35">
      <c r="E4575" s="2"/>
    </row>
    <row r="4576" spans="5:5" x14ac:dyDescent="0.35">
      <c r="E4576" s="2"/>
    </row>
    <row r="4577" spans="5:5" x14ac:dyDescent="0.35">
      <c r="E4577" s="2"/>
    </row>
    <row r="4578" spans="5:5" x14ac:dyDescent="0.35">
      <c r="E4578" s="2"/>
    </row>
    <row r="4579" spans="5:5" x14ac:dyDescent="0.35">
      <c r="E4579" s="2"/>
    </row>
    <row r="4580" spans="5:5" x14ac:dyDescent="0.35">
      <c r="E4580" s="2"/>
    </row>
    <row r="4581" spans="5:5" x14ac:dyDescent="0.35">
      <c r="E4581" s="2"/>
    </row>
    <row r="4582" spans="5:5" x14ac:dyDescent="0.35">
      <c r="E4582" s="2"/>
    </row>
    <row r="4583" spans="5:5" x14ac:dyDescent="0.35">
      <c r="E4583" s="2"/>
    </row>
    <row r="4584" spans="5:5" x14ac:dyDescent="0.35">
      <c r="E4584" s="2"/>
    </row>
    <row r="4585" spans="5:5" x14ac:dyDescent="0.35">
      <c r="E4585" s="2"/>
    </row>
    <row r="4586" spans="5:5" x14ac:dyDescent="0.35">
      <c r="E4586" s="2"/>
    </row>
    <row r="4587" spans="5:5" x14ac:dyDescent="0.35">
      <c r="E4587" s="2"/>
    </row>
    <row r="4588" spans="5:5" x14ac:dyDescent="0.35">
      <c r="E4588" s="2"/>
    </row>
    <row r="4589" spans="5:5" x14ac:dyDescent="0.35">
      <c r="E4589" s="2"/>
    </row>
    <row r="4590" spans="5:5" x14ac:dyDescent="0.35">
      <c r="E4590" s="2"/>
    </row>
    <row r="4591" spans="5:5" x14ac:dyDescent="0.35">
      <c r="E4591" s="2"/>
    </row>
    <row r="4592" spans="5:5" x14ac:dyDescent="0.35">
      <c r="E4592" s="2"/>
    </row>
    <row r="4593" spans="5:5" x14ac:dyDescent="0.35">
      <c r="E4593" s="2"/>
    </row>
    <row r="4594" spans="5:5" x14ac:dyDescent="0.35">
      <c r="E4594" s="2"/>
    </row>
    <row r="4595" spans="5:5" x14ac:dyDescent="0.35">
      <c r="E4595" s="2"/>
    </row>
    <row r="4596" spans="5:5" x14ac:dyDescent="0.35">
      <c r="E4596" s="2"/>
    </row>
    <row r="4597" spans="5:5" x14ac:dyDescent="0.35">
      <c r="E4597" s="2"/>
    </row>
    <row r="4598" spans="5:5" x14ac:dyDescent="0.35">
      <c r="E4598" s="2"/>
    </row>
    <row r="4599" spans="5:5" x14ac:dyDescent="0.35">
      <c r="E4599" s="2"/>
    </row>
    <row r="4600" spans="5:5" x14ac:dyDescent="0.35">
      <c r="E4600" s="2"/>
    </row>
    <row r="4601" spans="5:5" x14ac:dyDescent="0.35">
      <c r="E4601" s="2"/>
    </row>
    <row r="4602" spans="5:5" x14ac:dyDescent="0.35">
      <c r="E4602" s="2"/>
    </row>
    <row r="4603" spans="5:5" x14ac:dyDescent="0.35">
      <c r="E4603" s="2"/>
    </row>
    <row r="4604" spans="5:5" x14ac:dyDescent="0.35">
      <c r="E4604" s="2"/>
    </row>
    <row r="4605" spans="5:5" x14ac:dyDescent="0.35">
      <c r="E4605" s="2"/>
    </row>
    <row r="4606" spans="5:5" x14ac:dyDescent="0.35">
      <c r="E4606" s="2"/>
    </row>
    <row r="4607" spans="5:5" x14ac:dyDescent="0.35">
      <c r="E4607" s="2"/>
    </row>
    <row r="4608" spans="5:5" x14ac:dyDescent="0.35">
      <c r="E4608" s="2"/>
    </row>
    <row r="4609" spans="5:5" x14ac:dyDescent="0.35">
      <c r="E4609" s="2"/>
    </row>
    <row r="4610" spans="5:5" x14ac:dyDescent="0.35">
      <c r="E4610" s="2"/>
    </row>
    <row r="4611" spans="5:5" x14ac:dyDescent="0.35">
      <c r="E4611" s="2"/>
    </row>
    <row r="4612" spans="5:5" x14ac:dyDescent="0.35">
      <c r="E4612" s="2"/>
    </row>
    <row r="4613" spans="5:5" x14ac:dyDescent="0.35">
      <c r="E4613" s="2"/>
    </row>
    <row r="4614" spans="5:5" x14ac:dyDescent="0.35">
      <c r="E4614" s="2"/>
    </row>
    <row r="4615" spans="5:5" x14ac:dyDescent="0.35">
      <c r="E4615" s="2"/>
    </row>
    <row r="4616" spans="5:5" x14ac:dyDescent="0.35">
      <c r="E4616" s="2"/>
    </row>
    <row r="4617" spans="5:5" x14ac:dyDescent="0.35">
      <c r="E4617" s="2"/>
    </row>
    <row r="4618" spans="5:5" x14ac:dyDescent="0.35">
      <c r="E4618" s="2"/>
    </row>
    <row r="4619" spans="5:5" x14ac:dyDescent="0.35">
      <c r="E4619" s="2"/>
    </row>
    <row r="4620" spans="5:5" x14ac:dyDescent="0.35">
      <c r="E4620" s="2"/>
    </row>
    <row r="4621" spans="5:5" x14ac:dyDescent="0.35">
      <c r="E4621" s="2"/>
    </row>
    <row r="4622" spans="5:5" x14ac:dyDescent="0.35">
      <c r="E4622" s="2"/>
    </row>
    <row r="4623" spans="5:5" x14ac:dyDescent="0.35">
      <c r="E4623" s="2"/>
    </row>
    <row r="4624" spans="5:5" x14ac:dyDescent="0.35">
      <c r="E4624" s="2"/>
    </row>
    <row r="4625" spans="5:5" x14ac:dyDescent="0.35">
      <c r="E4625" s="2"/>
    </row>
    <row r="4626" spans="5:5" x14ac:dyDescent="0.35">
      <c r="E4626" s="2"/>
    </row>
    <row r="4627" spans="5:5" x14ac:dyDescent="0.35">
      <c r="E4627" s="2"/>
    </row>
    <row r="4628" spans="5:5" x14ac:dyDescent="0.35">
      <c r="E4628" s="2"/>
    </row>
    <row r="4629" spans="5:5" x14ac:dyDescent="0.35">
      <c r="E4629" s="2"/>
    </row>
    <row r="4630" spans="5:5" x14ac:dyDescent="0.35">
      <c r="E4630" s="2"/>
    </row>
    <row r="4631" spans="5:5" x14ac:dyDescent="0.35">
      <c r="E4631" s="2"/>
    </row>
    <row r="4632" spans="5:5" x14ac:dyDescent="0.35">
      <c r="E4632" s="2"/>
    </row>
    <row r="4633" spans="5:5" x14ac:dyDescent="0.35">
      <c r="E4633" s="2"/>
    </row>
    <row r="4634" spans="5:5" x14ac:dyDescent="0.35">
      <c r="E4634" s="2"/>
    </row>
    <row r="4635" spans="5:5" x14ac:dyDescent="0.35">
      <c r="E4635" s="2"/>
    </row>
    <row r="4636" spans="5:5" x14ac:dyDescent="0.35">
      <c r="E4636" s="2"/>
    </row>
    <row r="4637" spans="5:5" x14ac:dyDescent="0.35">
      <c r="E4637" s="2"/>
    </row>
    <row r="4638" spans="5:5" x14ac:dyDescent="0.35">
      <c r="E4638" s="2"/>
    </row>
    <row r="4639" spans="5:5" x14ac:dyDescent="0.35">
      <c r="E4639" s="2"/>
    </row>
    <row r="4640" spans="5:5" x14ac:dyDescent="0.35">
      <c r="E4640" s="2"/>
    </row>
    <row r="4641" spans="5:5" x14ac:dyDescent="0.35">
      <c r="E4641" s="2"/>
    </row>
    <row r="4642" spans="5:5" x14ac:dyDescent="0.35">
      <c r="E4642" s="2"/>
    </row>
    <row r="4643" spans="5:5" x14ac:dyDescent="0.35">
      <c r="E4643" s="2"/>
    </row>
    <row r="4644" spans="5:5" x14ac:dyDescent="0.35">
      <c r="E4644" s="2"/>
    </row>
    <row r="4645" spans="5:5" x14ac:dyDescent="0.35">
      <c r="E4645" s="2"/>
    </row>
    <row r="4646" spans="5:5" x14ac:dyDescent="0.35">
      <c r="E4646" s="2"/>
    </row>
    <row r="4647" spans="5:5" x14ac:dyDescent="0.35">
      <c r="E4647" s="2"/>
    </row>
    <row r="4648" spans="5:5" x14ac:dyDescent="0.35">
      <c r="E4648" s="2"/>
    </row>
    <row r="4649" spans="5:5" x14ac:dyDescent="0.35">
      <c r="E4649" s="2"/>
    </row>
    <row r="4650" spans="5:5" x14ac:dyDescent="0.35">
      <c r="E4650" s="2"/>
    </row>
    <row r="4651" spans="5:5" x14ac:dyDescent="0.35">
      <c r="E4651" s="2"/>
    </row>
    <row r="4652" spans="5:5" x14ac:dyDescent="0.35">
      <c r="E4652" s="2"/>
    </row>
    <row r="4653" spans="5:5" x14ac:dyDescent="0.35">
      <c r="E4653" s="2"/>
    </row>
    <row r="4654" spans="5:5" x14ac:dyDescent="0.35">
      <c r="E4654" s="2"/>
    </row>
    <row r="4655" spans="5:5" x14ac:dyDescent="0.35">
      <c r="E4655" s="2"/>
    </row>
    <row r="4656" spans="5:5" x14ac:dyDescent="0.35">
      <c r="E4656" s="2"/>
    </row>
    <row r="4657" spans="5:5" x14ac:dyDescent="0.35">
      <c r="E4657" s="2"/>
    </row>
    <row r="4658" spans="5:5" x14ac:dyDescent="0.35">
      <c r="E4658" s="2"/>
    </row>
    <row r="4659" spans="5:5" x14ac:dyDescent="0.35">
      <c r="E4659" s="2"/>
    </row>
    <row r="4660" spans="5:5" x14ac:dyDescent="0.35">
      <c r="E4660" s="2"/>
    </row>
    <row r="4661" spans="5:5" x14ac:dyDescent="0.35">
      <c r="E4661" s="2"/>
    </row>
    <row r="4662" spans="5:5" x14ac:dyDescent="0.35">
      <c r="E4662" s="2"/>
    </row>
    <row r="4663" spans="5:5" x14ac:dyDescent="0.35">
      <c r="E4663" s="2"/>
    </row>
    <row r="4664" spans="5:5" x14ac:dyDescent="0.35">
      <c r="E4664" s="2"/>
    </row>
    <row r="4665" spans="5:5" x14ac:dyDescent="0.35">
      <c r="E4665" s="2"/>
    </row>
    <row r="4666" spans="5:5" x14ac:dyDescent="0.35">
      <c r="E4666" s="2"/>
    </row>
    <row r="4667" spans="5:5" x14ac:dyDescent="0.35">
      <c r="E4667" s="2"/>
    </row>
    <row r="4668" spans="5:5" x14ac:dyDescent="0.35">
      <c r="E4668" s="2"/>
    </row>
    <row r="4669" spans="5:5" x14ac:dyDescent="0.35">
      <c r="E4669" s="2"/>
    </row>
    <row r="4670" spans="5:5" x14ac:dyDescent="0.35">
      <c r="E4670" s="2"/>
    </row>
    <row r="4671" spans="5:5" x14ac:dyDescent="0.35">
      <c r="E4671" s="2"/>
    </row>
    <row r="4672" spans="5:5" x14ac:dyDescent="0.35">
      <c r="E4672" s="2"/>
    </row>
    <row r="4673" spans="5:5" x14ac:dyDescent="0.35">
      <c r="E4673" s="2"/>
    </row>
    <row r="4674" spans="5:5" x14ac:dyDescent="0.35">
      <c r="E4674" s="2"/>
    </row>
    <row r="4675" spans="5:5" x14ac:dyDescent="0.35">
      <c r="E4675" s="2"/>
    </row>
    <row r="4676" spans="5:5" x14ac:dyDescent="0.35">
      <c r="E4676" s="2"/>
    </row>
    <row r="4677" spans="5:5" x14ac:dyDescent="0.35">
      <c r="E4677" s="2"/>
    </row>
    <row r="4678" spans="5:5" x14ac:dyDescent="0.35">
      <c r="E4678" s="2"/>
    </row>
    <row r="4679" spans="5:5" x14ac:dyDescent="0.35">
      <c r="E4679" s="2"/>
    </row>
    <row r="4680" spans="5:5" x14ac:dyDescent="0.35">
      <c r="E4680" s="2"/>
    </row>
    <row r="4681" spans="5:5" x14ac:dyDescent="0.35">
      <c r="E4681" s="2"/>
    </row>
    <row r="4682" spans="5:5" x14ac:dyDescent="0.35">
      <c r="E4682" s="2"/>
    </row>
    <row r="4683" spans="5:5" x14ac:dyDescent="0.35">
      <c r="E4683" s="2"/>
    </row>
    <row r="4684" spans="5:5" x14ac:dyDescent="0.35">
      <c r="E4684" s="2"/>
    </row>
    <row r="4685" spans="5:5" x14ac:dyDescent="0.35">
      <c r="E4685" s="2"/>
    </row>
    <row r="4686" spans="5:5" x14ac:dyDescent="0.35">
      <c r="E4686" s="2"/>
    </row>
    <row r="4687" spans="5:5" x14ac:dyDescent="0.35">
      <c r="E4687" s="2"/>
    </row>
    <row r="4688" spans="5:5" x14ac:dyDescent="0.35">
      <c r="E4688" s="2"/>
    </row>
    <row r="4689" spans="5:5" x14ac:dyDescent="0.35">
      <c r="E4689" s="2"/>
    </row>
    <row r="4690" spans="5:5" x14ac:dyDescent="0.35">
      <c r="E4690" s="2"/>
    </row>
    <row r="4691" spans="5:5" x14ac:dyDescent="0.35">
      <c r="E4691" s="2"/>
    </row>
    <row r="4692" spans="5:5" x14ac:dyDescent="0.35">
      <c r="E4692" s="2"/>
    </row>
    <row r="4693" spans="5:5" x14ac:dyDescent="0.35">
      <c r="E4693" s="2"/>
    </row>
    <row r="4694" spans="5:5" x14ac:dyDescent="0.35">
      <c r="E4694" s="2"/>
    </row>
    <row r="4695" spans="5:5" x14ac:dyDescent="0.35">
      <c r="E4695" s="2"/>
    </row>
    <row r="4696" spans="5:5" x14ac:dyDescent="0.35">
      <c r="E4696" s="2"/>
    </row>
    <row r="4697" spans="5:5" x14ac:dyDescent="0.35">
      <c r="E4697" s="2"/>
    </row>
    <row r="4698" spans="5:5" x14ac:dyDescent="0.35">
      <c r="E4698" s="2"/>
    </row>
    <row r="4699" spans="5:5" x14ac:dyDescent="0.35">
      <c r="E4699" s="2"/>
    </row>
    <row r="4700" spans="5:5" x14ac:dyDescent="0.35">
      <c r="E4700" s="2"/>
    </row>
    <row r="4701" spans="5:5" x14ac:dyDescent="0.35">
      <c r="E4701" s="2"/>
    </row>
    <row r="4702" spans="5:5" x14ac:dyDescent="0.35">
      <c r="E4702" s="2"/>
    </row>
    <row r="4703" spans="5:5" x14ac:dyDescent="0.35">
      <c r="E4703" s="2"/>
    </row>
    <row r="4704" spans="5:5" x14ac:dyDescent="0.35">
      <c r="E4704" s="2"/>
    </row>
    <row r="4705" spans="5:5" x14ac:dyDescent="0.35">
      <c r="E4705" s="2"/>
    </row>
    <row r="4706" spans="5:5" x14ac:dyDescent="0.35">
      <c r="E4706" s="2"/>
    </row>
    <row r="4707" spans="5:5" x14ac:dyDescent="0.35">
      <c r="E4707" s="2"/>
    </row>
    <row r="4708" spans="5:5" x14ac:dyDescent="0.35">
      <c r="E4708" s="2"/>
    </row>
    <row r="4709" spans="5:5" x14ac:dyDescent="0.35">
      <c r="E4709" s="2"/>
    </row>
    <row r="4710" spans="5:5" x14ac:dyDescent="0.35">
      <c r="E4710" s="2"/>
    </row>
    <row r="4711" spans="5:5" x14ac:dyDescent="0.35">
      <c r="E4711" s="2"/>
    </row>
    <row r="4712" spans="5:5" x14ac:dyDescent="0.35">
      <c r="E4712" s="2"/>
    </row>
    <row r="4713" spans="5:5" x14ac:dyDescent="0.35">
      <c r="E4713" s="2"/>
    </row>
    <row r="4714" spans="5:5" x14ac:dyDescent="0.35">
      <c r="E4714" s="2"/>
    </row>
    <row r="4715" spans="5:5" x14ac:dyDescent="0.35">
      <c r="E4715" s="2"/>
    </row>
    <row r="4716" spans="5:5" x14ac:dyDescent="0.35">
      <c r="E4716" s="2"/>
    </row>
    <row r="4717" spans="5:5" x14ac:dyDescent="0.35">
      <c r="E4717" s="2"/>
    </row>
    <row r="4718" spans="5:5" x14ac:dyDescent="0.35">
      <c r="E4718" s="2"/>
    </row>
    <row r="4719" spans="5:5" x14ac:dyDescent="0.35">
      <c r="E4719" s="2"/>
    </row>
    <row r="4720" spans="5:5" x14ac:dyDescent="0.35">
      <c r="E4720" s="2"/>
    </row>
    <row r="4721" spans="5:5" x14ac:dyDescent="0.35">
      <c r="E4721" s="2"/>
    </row>
    <row r="4722" spans="5:5" x14ac:dyDescent="0.35">
      <c r="E4722" s="2"/>
    </row>
    <row r="4723" spans="5:5" x14ac:dyDescent="0.35">
      <c r="E4723" s="2"/>
    </row>
    <row r="4724" spans="5:5" x14ac:dyDescent="0.35">
      <c r="E4724" s="2"/>
    </row>
    <row r="4725" spans="5:5" x14ac:dyDescent="0.35">
      <c r="E4725" s="2"/>
    </row>
    <row r="4726" spans="5:5" x14ac:dyDescent="0.35">
      <c r="E4726" s="2"/>
    </row>
    <row r="4727" spans="5:5" x14ac:dyDescent="0.35">
      <c r="E4727" s="2"/>
    </row>
    <row r="4728" spans="5:5" x14ac:dyDescent="0.35">
      <c r="E4728" s="2"/>
    </row>
    <row r="4729" spans="5:5" x14ac:dyDescent="0.35">
      <c r="E4729" s="2"/>
    </row>
    <row r="4730" spans="5:5" x14ac:dyDescent="0.35">
      <c r="E4730" s="2"/>
    </row>
    <row r="4731" spans="5:5" x14ac:dyDescent="0.35">
      <c r="E4731" s="2"/>
    </row>
    <row r="4732" spans="5:5" x14ac:dyDescent="0.35">
      <c r="E4732" s="2"/>
    </row>
    <row r="4733" spans="5:5" x14ac:dyDescent="0.35">
      <c r="E4733" s="2"/>
    </row>
    <row r="4734" spans="5:5" x14ac:dyDescent="0.35">
      <c r="E4734" s="2"/>
    </row>
    <row r="4735" spans="5:5" x14ac:dyDescent="0.35">
      <c r="E4735" s="2"/>
    </row>
    <row r="4736" spans="5:5" x14ac:dyDescent="0.35">
      <c r="E4736" s="2"/>
    </row>
    <row r="4737" spans="5:5" x14ac:dyDescent="0.35">
      <c r="E4737" s="2"/>
    </row>
    <row r="4738" spans="5:5" x14ac:dyDescent="0.35">
      <c r="E4738" s="2"/>
    </row>
    <row r="4739" spans="5:5" x14ac:dyDescent="0.35">
      <c r="E4739" s="2"/>
    </row>
    <row r="4740" spans="5:5" x14ac:dyDescent="0.35">
      <c r="E4740" s="2"/>
    </row>
    <row r="4741" spans="5:5" x14ac:dyDescent="0.35">
      <c r="E4741" s="2"/>
    </row>
    <row r="4742" spans="5:5" x14ac:dyDescent="0.35">
      <c r="E4742" s="2"/>
    </row>
    <row r="4743" spans="5:5" x14ac:dyDescent="0.35">
      <c r="E4743" s="2"/>
    </row>
    <row r="4744" spans="5:5" x14ac:dyDescent="0.35">
      <c r="E4744" s="2"/>
    </row>
    <row r="4745" spans="5:5" x14ac:dyDescent="0.35">
      <c r="E4745" s="2"/>
    </row>
    <row r="4746" spans="5:5" x14ac:dyDescent="0.35">
      <c r="E4746" s="2"/>
    </row>
    <row r="4747" spans="5:5" x14ac:dyDescent="0.35">
      <c r="E4747" s="2"/>
    </row>
    <row r="4748" spans="5:5" x14ac:dyDescent="0.35">
      <c r="E4748" s="2"/>
    </row>
    <row r="4749" spans="5:5" x14ac:dyDescent="0.35">
      <c r="E4749" s="2"/>
    </row>
    <row r="4750" spans="5:5" x14ac:dyDescent="0.35">
      <c r="E4750" s="2"/>
    </row>
    <row r="4751" spans="5:5" x14ac:dyDescent="0.35">
      <c r="E4751" s="2"/>
    </row>
    <row r="4752" spans="5:5" x14ac:dyDescent="0.35">
      <c r="E4752" s="2"/>
    </row>
    <row r="4753" spans="5:5" x14ac:dyDescent="0.35">
      <c r="E4753" s="2"/>
    </row>
    <row r="4754" spans="5:5" x14ac:dyDescent="0.35">
      <c r="E4754" s="2"/>
    </row>
    <row r="4755" spans="5:5" x14ac:dyDescent="0.35">
      <c r="E4755" s="2"/>
    </row>
    <row r="4756" spans="5:5" x14ac:dyDescent="0.35">
      <c r="E4756" s="2"/>
    </row>
    <row r="4757" spans="5:5" x14ac:dyDescent="0.35">
      <c r="E4757" s="2"/>
    </row>
    <row r="4758" spans="5:5" x14ac:dyDescent="0.35">
      <c r="E4758" s="2"/>
    </row>
    <row r="4759" spans="5:5" x14ac:dyDescent="0.35">
      <c r="E4759" s="2"/>
    </row>
    <row r="4760" spans="5:5" x14ac:dyDescent="0.35">
      <c r="E4760" s="2"/>
    </row>
    <row r="4761" spans="5:5" x14ac:dyDescent="0.35">
      <c r="E4761" s="2"/>
    </row>
    <row r="4762" spans="5:5" x14ac:dyDescent="0.35">
      <c r="E4762" s="2"/>
    </row>
    <row r="4763" spans="5:5" x14ac:dyDescent="0.35">
      <c r="E4763" s="2"/>
    </row>
    <row r="4764" spans="5:5" x14ac:dyDescent="0.35">
      <c r="E4764" s="2"/>
    </row>
    <row r="4765" spans="5:5" x14ac:dyDescent="0.35">
      <c r="E4765" s="2"/>
    </row>
    <row r="4766" spans="5:5" x14ac:dyDescent="0.35">
      <c r="E4766" s="2"/>
    </row>
    <row r="4767" spans="5:5" x14ac:dyDescent="0.35">
      <c r="E4767" s="2"/>
    </row>
    <row r="4768" spans="5:5" x14ac:dyDescent="0.35">
      <c r="E4768" s="2"/>
    </row>
    <row r="4769" spans="5:5" x14ac:dyDescent="0.35">
      <c r="E4769" s="2"/>
    </row>
    <row r="4770" spans="5:5" x14ac:dyDescent="0.35">
      <c r="E4770" s="2"/>
    </row>
    <row r="4771" spans="5:5" x14ac:dyDescent="0.35">
      <c r="E4771" s="2"/>
    </row>
    <row r="4772" spans="5:5" x14ac:dyDescent="0.35">
      <c r="E4772" s="2"/>
    </row>
    <row r="4773" spans="5:5" x14ac:dyDescent="0.35">
      <c r="E4773" s="2"/>
    </row>
    <row r="4774" spans="5:5" x14ac:dyDescent="0.35">
      <c r="E4774" s="2"/>
    </row>
    <row r="4775" spans="5:5" x14ac:dyDescent="0.35">
      <c r="E4775" s="2"/>
    </row>
    <row r="4776" spans="5:5" x14ac:dyDescent="0.35">
      <c r="E4776" s="2"/>
    </row>
    <row r="4777" spans="5:5" x14ac:dyDescent="0.35">
      <c r="E4777" s="2"/>
    </row>
    <row r="4778" spans="5:5" x14ac:dyDescent="0.35">
      <c r="E4778" s="2"/>
    </row>
    <row r="4779" spans="5:5" x14ac:dyDescent="0.35">
      <c r="E4779" s="2"/>
    </row>
    <row r="4780" spans="5:5" x14ac:dyDescent="0.35">
      <c r="E4780" s="2"/>
    </row>
    <row r="4781" spans="5:5" x14ac:dyDescent="0.35">
      <c r="E4781" s="2"/>
    </row>
    <row r="4782" spans="5:5" x14ac:dyDescent="0.35">
      <c r="E4782" s="2"/>
    </row>
    <row r="4783" spans="5:5" x14ac:dyDescent="0.35">
      <c r="E4783" s="2"/>
    </row>
    <row r="4784" spans="5:5" x14ac:dyDescent="0.35">
      <c r="E4784" s="2"/>
    </row>
    <row r="4785" spans="5:5" x14ac:dyDescent="0.35">
      <c r="E4785" s="2"/>
    </row>
    <row r="4786" spans="5:5" x14ac:dyDescent="0.35">
      <c r="E4786" s="2"/>
    </row>
    <row r="4787" spans="5:5" x14ac:dyDescent="0.35">
      <c r="E4787" s="2"/>
    </row>
    <row r="4788" spans="5:5" x14ac:dyDescent="0.35">
      <c r="E4788" s="2"/>
    </row>
    <row r="4789" spans="5:5" x14ac:dyDescent="0.35">
      <c r="E4789" s="2"/>
    </row>
    <row r="4790" spans="5:5" x14ac:dyDescent="0.35">
      <c r="E4790" s="2"/>
    </row>
    <row r="4791" spans="5:5" x14ac:dyDescent="0.35">
      <c r="E4791" s="2"/>
    </row>
    <row r="4792" spans="5:5" x14ac:dyDescent="0.35">
      <c r="E4792" s="2"/>
    </row>
    <row r="4793" spans="5:5" x14ac:dyDescent="0.35">
      <c r="E4793" s="2"/>
    </row>
    <row r="4794" spans="5:5" x14ac:dyDescent="0.35">
      <c r="E4794" s="2"/>
    </row>
    <row r="4795" spans="5:5" x14ac:dyDescent="0.35">
      <c r="E4795" s="2"/>
    </row>
    <row r="4796" spans="5:5" x14ac:dyDescent="0.35">
      <c r="E4796" s="2"/>
    </row>
    <row r="4797" spans="5:5" x14ac:dyDescent="0.35">
      <c r="E4797" s="2"/>
    </row>
    <row r="4798" spans="5:5" x14ac:dyDescent="0.35">
      <c r="E4798" s="2"/>
    </row>
    <row r="4799" spans="5:5" x14ac:dyDescent="0.35">
      <c r="E4799" s="2"/>
    </row>
    <row r="4800" spans="5:5" x14ac:dyDescent="0.35">
      <c r="E4800" s="2"/>
    </row>
    <row r="4801" spans="5:5" x14ac:dyDescent="0.35">
      <c r="E4801" s="2"/>
    </row>
    <row r="4802" spans="5:5" x14ac:dyDescent="0.35">
      <c r="E4802" s="2"/>
    </row>
    <row r="4803" spans="5:5" x14ac:dyDescent="0.35">
      <c r="E4803" s="2"/>
    </row>
    <row r="4804" spans="5:5" x14ac:dyDescent="0.35">
      <c r="E4804" s="2"/>
    </row>
    <row r="4805" spans="5:5" x14ac:dyDescent="0.35">
      <c r="E4805" s="2"/>
    </row>
    <row r="4806" spans="5:5" x14ac:dyDescent="0.35">
      <c r="E4806" s="2"/>
    </row>
    <row r="4807" spans="5:5" x14ac:dyDescent="0.35">
      <c r="E4807" s="2"/>
    </row>
    <row r="4808" spans="5:5" x14ac:dyDescent="0.35">
      <c r="E4808" s="2"/>
    </row>
    <row r="4809" spans="5:5" x14ac:dyDescent="0.35">
      <c r="E4809" s="2"/>
    </row>
    <row r="4810" spans="5:5" x14ac:dyDescent="0.35">
      <c r="E4810" s="2"/>
    </row>
    <row r="4811" spans="5:5" x14ac:dyDescent="0.35">
      <c r="E4811" s="2"/>
    </row>
    <row r="4812" spans="5:5" x14ac:dyDescent="0.35">
      <c r="E4812" s="2"/>
    </row>
    <row r="4813" spans="5:5" x14ac:dyDescent="0.35">
      <c r="E4813" s="2"/>
    </row>
    <row r="4814" spans="5:5" x14ac:dyDescent="0.35">
      <c r="E4814" s="2"/>
    </row>
    <row r="4815" spans="5:5" x14ac:dyDescent="0.35">
      <c r="E4815" s="2"/>
    </row>
    <row r="4816" spans="5:5" x14ac:dyDescent="0.35">
      <c r="E4816" s="2"/>
    </row>
    <row r="4817" spans="5:5" x14ac:dyDescent="0.35">
      <c r="E4817" s="2"/>
    </row>
    <row r="4818" spans="5:5" x14ac:dyDescent="0.35">
      <c r="E4818" s="2"/>
    </row>
    <row r="4819" spans="5:5" x14ac:dyDescent="0.35">
      <c r="E4819" s="2"/>
    </row>
    <row r="4820" spans="5:5" x14ac:dyDescent="0.35">
      <c r="E4820" s="2"/>
    </row>
    <row r="4821" spans="5:5" x14ac:dyDescent="0.35">
      <c r="E4821" s="2"/>
    </row>
    <row r="4822" spans="5:5" x14ac:dyDescent="0.35">
      <c r="E4822" s="2"/>
    </row>
    <row r="4823" spans="5:5" x14ac:dyDescent="0.35">
      <c r="E4823" s="2"/>
    </row>
    <row r="4824" spans="5:5" x14ac:dyDescent="0.35">
      <c r="E4824" s="2"/>
    </row>
    <row r="4825" spans="5:5" x14ac:dyDescent="0.35">
      <c r="E4825" s="2"/>
    </row>
    <row r="4826" spans="5:5" x14ac:dyDescent="0.35">
      <c r="E4826" s="2"/>
    </row>
    <row r="4827" spans="5:5" x14ac:dyDescent="0.35">
      <c r="E4827" s="2"/>
    </row>
    <row r="4828" spans="5:5" x14ac:dyDescent="0.35">
      <c r="E4828" s="2"/>
    </row>
    <row r="4829" spans="5:5" x14ac:dyDescent="0.35">
      <c r="E4829" s="2"/>
    </row>
    <row r="4830" spans="5:5" x14ac:dyDescent="0.35">
      <c r="E4830" s="2"/>
    </row>
    <row r="4831" spans="5:5" x14ac:dyDescent="0.35">
      <c r="E4831" s="2"/>
    </row>
    <row r="4832" spans="5:5" x14ac:dyDescent="0.35">
      <c r="E4832" s="2"/>
    </row>
    <row r="4833" spans="5:5" x14ac:dyDescent="0.35">
      <c r="E4833" s="2"/>
    </row>
    <row r="4834" spans="5:5" x14ac:dyDescent="0.35">
      <c r="E4834" s="2"/>
    </row>
    <row r="4835" spans="5:5" x14ac:dyDescent="0.35">
      <c r="E4835" s="2"/>
    </row>
    <row r="4836" spans="5:5" x14ac:dyDescent="0.35">
      <c r="E4836" s="2"/>
    </row>
    <row r="4837" spans="5:5" x14ac:dyDescent="0.35">
      <c r="E4837" s="2"/>
    </row>
    <row r="4838" spans="5:5" x14ac:dyDescent="0.35">
      <c r="E4838" s="2"/>
    </row>
    <row r="4839" spans="5:5" x14ac:dyDescent="0.35">
      <c r="E4839" s="2"/>
    </row>
    <row r="4840" spans="5:5" x14ac:dyDescent="0.35">
      <c r="E4840" s="2"/>
    </row>
    <row r="4841" spans="5:5" x14ac:dyDescent="0.35">
      <c r="E4841" s="2"/>
    </row>
    <row r="4842" spans="5:5" x14ac:dyDescent="0.35">
      <c r="E4842" s="2"/>
    </row>
    <row r="4843" spans="5:5" x14ac:dyDescent="0.35">
      <c r="E4843" s="2"/>
    </row>
    <row r="4844" spans="5:5" x14ac:dyDescent="0.35">
      <c r="E4844" s="2"/>
    </row>
    <row r="4845" spans="5:5" x14ac:dyDescent="0.35">
      <c r="E4845" s="2"/>
    </row>
    <row r="4846" spans="5:5" x14ac:dyDescent="0.35">
      <c r="E4846" s="2"/>
    </row>
    <row r="4847" spans="5:5" x14ac:dyDescent="0.35">
      <c r="E4847" s="2"/>
    </row>
    <row r="4848" spans="5:5" x14ac:dyDescent="0.35">
      <c r="E4848" s="2"/>
    </row>
    <row r="4849" spans="5:5" x14ac:dyDescent="0.35">
      <c r="E4849" s="2"/>
    </row>
    <row r="4850" spans="5:5" x14ac:dyDescent="0.35">
      <c r="E4850" s="2"/>
    </row>
    <row r="4851" spans="5:5" x14ac:dyDescent="0.35">
      <c r="E4851" s="2"/>
    </row>
    <row r="4852" spans="5:5" x14ac:dyDescent="0.35">
      <c r="E4852" s="2"/>
    </row>
    <row r="4853" spans="5:5" x14ac:dyDescent="0.35">
      <c r="E4853" s="2"/>
    </row>
    <row r="4854" spans="5:5" x14ac:dyDescent="0.35">
      <c r="E4854" s="2"/>
    </row>
    <row r="4855" spans="5:5" x14ac:dyDescent="0.35">
      <c r="E4855" s="2"/>
    </row>
    <row r="4856" spans="5:5" x14ac:dyDescent="0.35">
      <c r="E4856" s="2"/>
    </row>
    <row r="4857" spans="5:5" x14ac:dyDescent="0.35">
      <c r="E4857" s="2"/>
    </row>
    <row r="4858" spans="5:5" x14ac:dyDescent="0.35">
      <c r="E4858" s="2"/>
    </row>
    <row r="4859" spans="5:5" x14ac:dyDescent="0.35">
      <c r="E4859" s="2"/>
    </row>
    <row r="4860" spans="5:5" x14ac:dyDescent="0.35">
      <c r="E4860" s="2"/>
    </row>
    <row r="4861" spans="5:5" x14ac:dyDescent="0.35">
      <c r="E4861" s="2"/>
    </row>
    <row r="4862" spans="5:5" x14ac:dyDescent="0.35">
      <c r="E4862" s="2"/>
    </row>
    <row r="4863" spans="5:5" x14ac:dyDescent="0.35">
      <c r="E4863" s="2"/>
    </row>
    <row r="4864" spans="5:5" x14ac:dyDescent="0.35">
      <c r="E4864" s="2"/>
    </row>
    <row r="4865" spans="5:5" x14ac:dyDescent="0.35">
      <c r="E4865" s="2"/>
    </row>
    <row r="4866" spans="5:5" x14ac:dyDescent="0.35">
      <c r="E4866" s="2"/>
    </row>
    <row r="4867" spans="5:5" x14ac:dyDescent="0.35">
      <c r="E4867" s="2"/>
    </row>
    <row r="4868" spans="5:5" x14ac:dyDescent="0.35">
      <c r="E4868" s="2"/>
    </row>
    <row r="4869" spans="5:5" x14ac:dyDescent="0.35">
      <c r="E4869" s="2"/>
    </row>
    <row r="4870" spans="5:5" x14ac:dyDescent="0.35">
      <c r="E4870" s="2"/>
    </row>
    <row r="4871" spans="5:5" x14ac:dyDescent="0.35">
      <c r="E4871" s="2"/>
    </row>
    <row r="4872" spans="5:5" x14ac:dyDescent="0.35">
      <c r="E4872" s="2"/>
    </row>
    <row r="4873" spans="5:5" x14ac:dyDescent="0.35">
      <c r="E4873" s="2"/>
    </row>
    <row r="4874" spans="5:5" x14ac:dyDescent="0.35">
      <c r="E4874" s="2"/>
    </row>
    <row r="4875" spans="5:5" x14ac:dyDescent="0.35">
      <c r="E4875" s="2"/>
    </row>
    <row r="4876" spans="5:5" x14ac:dyDescent="0.35">
      <c r="E4876" s="2"/>
    </row>
    <row r="4877" spans="5:5" x14ac:dyDescent="0.35">
      <c r="E4877" s="2"/>
    </row>
    <row r="4878" spans="5:5" x14ac:dyDescent="0.35">
      <c r="E4878" s="2"/>
    </row>
    <row r="4879" spans="5:5" x14ac:dyDescent="0.35">
      <c r="E4879" s="2"/>
    </row>
    <row r="4880" spans="5:5" x14ac:dyDescent="0.35">
      <c r="E4880" s="2"/>
    </row>
    <row r="4881" spans="5:5" x14ac:dyDescent="0.35">
      <c r="E4881" s="2"/>
    </row>
    <row r="4882" spans="5:5" x14ac:dyDescent="0.35">
      <c r="E4882" s="2"/>
    </row>
    <row r="4883" spans="5:5" x14ac:dyDescent="0.35">
      <c r="E4883" s="2"/>
    </row>
    <row r="4884" spans="5:5" x14ac:dyDescent="0.35">
      <c r="E4884" s="2"/>
    </row>
    <row r="4885" spans="5:5" x14ac:dyDescent="0.35">
      <c r="E4885" s="2"/>
    </row>
    <row r="4886" spans="5:5" x14ac:dyDescent="0.35">
      <c r="E4886" s="2"/>
    </row>
    <row r="4887" spans="5:5" x14ac:dyDescent="0.35">
      <c r="E4887" s="2"/>
    </row>
    <row r="4888" spans="5:5" x14ac:dyDescent="0.35">
      <c r="E4888" s="2"/>
    </row>
    <row r="4889" spans="5:5" x14ac:dyDescent="0.35">
      <c r="E4889" s="2"/>
    </row>
    <row r="4890" spans="5:5" x14ac:dyDescent="0.35">
      <c r="E4890" s="2"/>
    </row>
    <row r="4891" spans="5:5" x14ac:dyDescent="0.35">
      <c r="E4891" s="2"/>
    </row>
    <row r="4892" spans="5:5" x14ac:dyDescent="0.35">
      <c r="E4892" s="2"/>
    </row>
    <row r="4893" spans="5:5" x14ac:dyDescent="0.35">
      <c r="E4893" s="2"/>
    </row>
    <row r="4894" spans="5:5" x14ac:dyDescent="0.35">
      <c r="E4894" s="2"/>
    </row>
    <row r="4895" spans="5:5" x14ac:dyDescent="0.35">
      <c r="E4895" s="2"/>
    </row>
    <row r="4896" spans="5:5" x14ac:dyDescent="0.35">
      <c r="E4896" s="2"/>
    </row>
    <row r="4897" spans="5:5" x14ac:dyDescent="0.35">
      <c r="E4897" s="2"/>
    </row>
    <row r="4898" spans="5:5" x14ac:dyDescent="0.35">
      <c r="E4898" s="2"/>
    </row>
    <row r="4899" spans="5:5" x14ac:dyDescent="0.35">
      <c r="E4899" s="2"/>
    </row>
    <row r="4900" spans="5:5" x14ac:dyDescent="0.35">
      <c r="E4900" s="2"/>
    </row>
    <row r="4901" spans="5:5" x14ac:dyDescent="0.35">
      <c r="E4901" s="2"/>
    </row>
    <row r="4902" spans="5:5" x14ac:dyDescent="0.35">
      <c r="E4902" s="2"/>
    </row>
    <row r="4903" spans="5:5" x14ac:dyDescent="0.35">
      <c r="E4903" s="2"/>
    </row>
    <row r="4904" spans="5:5" x14ac:dyDescent="0.35">
      <c r="E4904" s="2"/>
    </row>
    <row r="4905" spans="5:5" x14ac:dyDescent="0.35">
      <c r="E4905" s="2"/>
    </row>
    <row r="4906" spans="5:5" x14ac:dyDescent="0.35">
      <c r="E4906" s="2"/>
    </row>
    <row r="4907" spans="5:5" x14ac:dyDescent="0.35">
      <c r="E4907" s="2"/>
    </row>
    <row r="4908" spans="5:5" x14ac:dyDescent="0.35">
      <c r="E4908" s="2"/>
    </row>
    <row r="4909" spans="5:5" x14ac:dyDescent="0.35">
      <c r="E4909" s="2"/>
    </row>
    <row r="4910" spans="5:5" x14ac:dyDescent="0.35">
      <c r="E4910" s="2"/>
    </row>
    <row r="4911" spans="5:5" x14ac:dyDescent="0.35">
      <c r="E4911" s="2"/>
    </row>
    <row r="4912" spans="5:5" x14ac:dyDescent="0.35">
      <c r="E4912" s="2"/>
    </row>
    <row r="4913" spans="5:5" x14ac:dyDescent="0.35">
      <c r="E4913" s="2"/>
    </row>
    <row r="4914" spans="5:5" x14ac:dyDescent="0.35">
      <c r="E4914" s="2"/>
    </row>
    <row r="4915" spans="5:5" x14ac:dyDescent="0.35">
      <c r="E4915" s="2"/>
    </row>
    <row r="4916" spans="5:5" x14ac:dyDescent="0.35">
      <c r="E4916" s="2"/>
    </row>
    <row r="4917" spans="5:5" x14ac:dyDescent="0.35">
      <c r="E4917" s="2"/>
    </row>
    <row r="4918" spans="5:5" x14ac:dyDescent="0.35">
      <c r="E4918" s="2"/>
    </row>
    <row r="4919" spans="5:5" x14ac:dyDescent="0.35">
      <c r="E4919" s="2"/>
    </row>
    <row r="4920" spans="5:5" x14ac:dyDescent="0.35">
      <c r="E4920" s="2"/>
    </row>
    <row r="4921" spans="5:5" x14ac:dyDescent="0.35">
      <c r="E4921" s="2"/>
    </row>
    <row r="4922" spans="5:5" x14ac:dyDescent="0.35">
      <c r="E4922" s="2"/>
    </row>
    <row r="4923" spans="5:5" x14ac:dyDescent="0.35">
      <c r="E4923" s="2"/>
    </row>
    <row r="4924" spans="5:5" x14ac:dyDescent="0.35">
      <c r="E4924" s="2"/>
    </row>
    <row r="4925" spans="5:5" x14ac:dyDescent="0.35">
      <c r="E4925" s="2"/>
    </row>
    <row r="4926" spans="5:5" x14ac:dyDescent="0.35">
      <c r="E4926" s="2"/>
    </row>
    <row r="4927" spans="5:5" x14ac:dyDescent="0.35">
      <c r="E4927" s="2"/>
    </row>
    <row r="4928" spans="5:5" x14ac:dyDescent="0.35">
      <c r="E4928" s="2"/>
    </row>
    <row r="4929" spans="5:5" x14ac:dyDescent="0.35">
      <c r="E4929" s="2"/>
    </row>
    <row r="4930" spans="5:5" x14ac:dyDescent="0.35">
      <c r="E4930" s="2"/>
    </row>
    <row r="4931" spans="5:5" x14ac:dyDescent="0.35">
      <c r="E4931" s="2"/>
    </row>
    <row r="4932" spans="5:5" x14ac:dyDescent="0.35">
      <c r="E4932" s="2"/>
    </row>
    <row r="4933" spans="5:5" x14ac:dyDescent="0.35">
      <c r="E4933" s="2"/>
    </row>
    <row r="4934" spans="5:5" x14ac:dyDescent="0.35">
      <c r="E4934" s="2"/>
    </row>
    <row r="4935" spans="5:5" x14ac:dyDescent="0.35">
      <c r="E4935" s="2"/>
    </row>
    <row r="4936" spans="5:5" x14ac:dyDescent="0.35">
      <c r="E4936" s="2"/>
    </row>
    <row r="4937" spans="5:5" x14ac:dyDescent="0.35">
      <c r="E4937" s="2"/>
    </row>
    <row r="4938" spans="5:5" x14ac:dyDescent="0.35">
      <c r="E4938" s="2"/>
    </row>
    <row r="4939" spans="5:5" x14ac:dyDescent="0.35">
      <c r="E4939" s="2"/>
    </row>
    <row r="4940" spans="5:5" x14ac:dyDescent="0.35">
      <c r="E4940" s="2"/>
    </row>
    <row r="4941" spans="5:5" x14ac:dyDescent="0.35">
      <c r="E4941" s="2"/>
    </row>
    <row r="4942" spans="5:5" x14ac:dyDescent="0.35">
      <c r="E4942" s="2"/>
    </row>
    <row r="4943" spans="5:5" x14ac:dyDescent="0.35">
      <c r="E4943" s="2"/>
    </row>
    <row r="4944" spans="5:5" x14ac:dyDescent="0.35">
      <c r="E4944" s="2"/>
    </row>
    <row r="4945" spans="5:5" x14ac:dyDescent="0.35">
      <c r="E4945" s="2"/>
    </row>
    <row r="4946" spans="5:5" x14ac:dyDescent="0.35">
      <c r="E4946" s="2"/>
    </row>
    <row r="4947" spans="5:5" x14ac:dyDescent="0.35">
      <c r="E4947" s="2"/>
    </row>
    <row r="4948" spans="5:5" x14ac:dyDescent="0.35">
      <c r="E4948" s="2"/>
    </row>
    <row r="4949" spans="5:5" x14ac:dyDescent="0.35">
      <c r="E4949" s="2"/>
    </row>
    <row r="4950" spans="5:5" x14ac:dyDescent="0.35">
      <c r="E4950" s="2"/>
    </row>
    <row r="4951" spans="5:5" x14ac:dyDescent="0.35">
      <c r="E4951" s="2"/>
    </row>
    <row r="4952" spans="5:5" x14ac:dyDescent="0.35">
      <c r="E4952" s="2"/>
    </row>
    <row r="4953" spans="5:5" x14ac:dyDescent="0.35">
      <c r="E4953" s="2"/>
    </row>
    <row r="4954" spans="5:5" x14ac:dyDescent="0.35">
      <c r="E4954" s="2"/>
    </row>
    <row r="4955" spans="5:5" x14ac:dyDescent="0.35">
      <c r="E4955" s="2"/>
    </row>
    <row r="4956" spans="5:5" x14ac:dyDescent="0.35">
      <c r="E4956" s="2"/>
    </row>
    <row r="4957" spans="5:5" x14ac:dyDescent="0.35">
      <c r="E4957" s="2"/>
    </row>
    <row r="4958" spans="5:5" x14ac:dyDescent="0.35">
      <c r="E4958" s="2"/>
    </row>
    <row r="4959" spans="5:5" x14ac:dyDescent="0.35">
      <c r="E4959" s="2"/>
    </row>
    <row r="4960" spans="5:5" x14ac:dyDescent="0.35">
      <c r="E4960" s="2"/>
    </row>
    <row r="4961" spans="5:5" x14ac:dyDescent="0.35">
      <c r="E4961" s="2"/>
    </row>
    <row r="4962" spans="5:5" x14ac:dyDescent="0.35">
      <c r="E4962" s="2"/>
    </row>
    <row r="4963" spans="5:5" x14ac:dyDescent="0.35">
      <c r="E4963" s="2"/>
    </row>
    <row r="4964" spans="5:5" x14ac:dyDescent="0.35">
      <c r="E4964" s="2"/>
    </row>
    <row r="4965" spans="5:5" x14ac:dyDescent="0.35">
      <c r="E4965" s="2"/>
    </row>
    <row r="4966" spans="5:5" x14ac:dyDescent="0.35">
      <c r="E4966" s="2"/>
    </row>
    <row r="4967" spans="5:5" x14ac:dyDescent="0.35">
      <c r="E4967" s="2"/>
    </row>
    <row r="4968" spans="5:5" x14ac:dyDescent="0.35">
      <c r="E4968" s="2"/>
    </row>
    <row r="4969" spans="5:5" x14ac:dyDescent="0.35">
      <c r="E4969" s="2"/>
    </row>
    <row r="4970" spans="5:5" x14ac:dyDescent="0.35">
      <c r="E4970" s="2"/>
    </row>
    <row r="4971" spans="5:5" x14ac:dyDescent="0.35">
      <c r="E4971" s="2"/>
    </row>
    <row r="4972" spans="5:5" x14ac:dyDescent="0.35">
      <c r="E4972" s="2"/>
    </row>
    <row r="4973" spans="5:5" x14ac:dyDescent="0.35">
      <c r="E4973" s="2"/>
    </row>
    <row r="4974" spans="5:5" x14ac:dyDescent="0.35">
      <c r="E4974" s="2"/>
    </row>
    <row r="4975" spans="5:5" x14ac:dyDescent="0.35">
      <c r="E4975" s="2"/>
    </row>
    <row r="4976" spans="5:5" x14ac:dyDescent="0.35">
      <c r="E4976" s="2"/>
    </row>
    <row r="4977" spans="5:5" x14ac:dyDescent="0.35">
      <c r="E4977" s="2"/>
    </row>
    <row r="4978" spans="5:5" x14ac:dyDescent="0.35">
      <c r="E4978" s="2"/>
    </row>
    <row r="4979" spans="5:5" x14ac:dyDescent="0.35">
      <c r="E4979" s="2"/>
    </row>
    <row r="4980" spans="5:5" x14ac:dyDescent="0.35">
      <c r="E4980" s="2"/>
    </row>
    <row r="4981" spans="5:5" x14ac:dyDescent="0.35">
      <c r="E4981" s="2"/>
    </row>
    <row r="4982" spans="5:5" x14ac:dyDescent="0.35">
      <c r="E4982" s="2"/>
    </row>
    <row r="4983" spans="5:5" x14ac:dyDescent="0.35">
      <c r="E4983" s="2"/>
    </row>
    <row r="4984" spans="5:5" x14ac:dyDescent="0.35">
      <c r="E4984" s="2"/>
    </row>
    <row r="4985" spans="5:5" x14ac:dyDescent="0.35">
      <c r="E4985" s="2"/>
    </row>
    <row r="4986" spans="5:5" x14ac:dyDescent="0.35">
      <c r="E4986" s="2"/>
    </row>
    <row r="4987" spans="5:5" x14ac:dyDescent="0.35">
      <c r="E4987" s="2"/>
    </row>
    <row r="4988" spans="5:5" x14ac:dyDescent="0.35">
      <c r="E4988" s="2"/>
    </row>
    <row r="4989" spans="5:5" x14ac:dyDescent="0.35">
      <c r="E4989" s="2"/>
    </row>
    <row r="4990" spans="5:5" x14ac:dyDescent="0.35">
      <c r="E4990" s="2"/>
    </row>
    <row r="4991" spans="5:5" x14ac:dyDescent="0.35">
      <c r="E4991" s="2"/>
    </row>
    <row r="4992" spans="5:5" x14ac:dyDescent="0.35">
      <c r="E4992" s="2"/>
    </row>
    <row r="4993" spans="5:5" x14ac:dyDescent="0.35">
      <c r="E4993" s="2"/>
    </row>
    <row r="4994" spans="5:5" x14ac:dyDescent="0.35">
      <c r="E4994" s="2"/>
    </row>
    <row r="4995" spans="5:5" x14ac:dyDescent="0.35">
      <c r="E4995" s="2"/>
    </row>
    <row r="4996" spans="5:5" x14ac:dyDescent="0.35">
      <c r="E4996" s="2"/>
    </row>
    <row r="4997" spans="5:5" x14ac:dyDescent="0.35">
      <c r="E4997" s="2"/>
    </row>
    <row r="4998" spans="5:5" x14ac:dyDescent="0.35">
      <c r="E4998" s="2"/>
    </row>
    <row r="4999" spans="5:5" x14ac:dyDescent="0.35">
      <c r="E4999" s="2"/>
    </row>
    <row r="5000" spans="5:5" x14ac:dyDescent="0.35">
      <c r="E5000" s="2"/>
    </row>
    <row r="5001" spans="5:5" x14ac:dyDescent="0.35">
      <c r="E5001" s="2"/>
    </row>
    <row r="5002" spans="5:5" x14ac:dyDescent="0.35">
      <c r="E5002" s="2"/>
    </row>
    <row r="5003" spans="5:5" x14ac:dyDescent="0.35">
      <c r="E5003" s="2"/>
    </row>
    <row r="5004" spans="5:5" x14ac:dyDescent="0.35">
      <c r="E5004" s="2"/>
    </row>
    <row r="5005" spans="5:5" x14ac:dyDescent="0.35">
      <c r="E5005" s="2"/>
    </row>
    <row r="5006" spans="5:5" x14ac:dyDescent="0.35">
      <c r="E5006" s="2"/>
    </row>
    <row r="5007" spans="5:5" x14ac:dyDescent="0.35">
      <c r="E5007" s="2"/>
    </row>
    <row r="5008" spans="5:5" x14ac:dyDescent="0.35">
      <c r="E5008" s="2"/>
    </row>
    <row r="5009" spans="5:5" x14ac:dyDescent="0.35">
      <c r="E5009" s="2"/>
    </row>
    <row r="5010" spans="5:5" x14ac:dyDescent="0.35">
      <c r="E5010" s="2"/>
    </row>
    <row r="5011" spans="5:5" x14ac:dyDescent="0.35">
      <c r="E5011" s="2"/>
    </row>
    <row r="5012" spans="5:5" x14ac:dyDescent="0.35">
      <c r="E5012" s="2"/>
    </row>
    <row r="5013" spans="5:5" x14ac:dyDescent="0.35">
      <c r="E5013" s="2"/>
    </row>
    <row r="5014" spans="5:5" x14ac:dyDescent="0.35">
      <c r="E5014" s="2"/>
    </row>
    <row r="5015" spans="5:5" x14ac:dyDescent="0.35">
      <c r="E5015" s="2"/>
    </row>
    <row r="5016" spans="5:5" x14ac:dyDescent="0.35">
      <c r="E5016" s="2"/>
    </row>
    <row r="5017" spans="5:5" x14ac:dyDescent="0.35">
      <c r="E5017" s="2"/>
    </row>
    <row r="5018" spans="5:5" x14ac:dyDescent="0.35">
      <c r="E5018" s="2"/>
    </row>
    <row r="5019" spans="5:5" x14ac:dyDescent="0.35">
      <c r="E5019" s="2"/>
    </row>
    <row r="5020" spans="5:5" x14ac:dyDescent="0.35">
      <c r="E5020" s="2"/>
    </row>
    <row r="5021" spans="5:5" x14ac:dyDescent="0.35">
      <c r="E5021" s="2"/>
    </row>
    <row r="5022" spans="5:5" x14ac:dyDescent="0.35">
      <c r="E5022" s="2"/>
    </row>
    <row r="5023" spans="5:5" x14ac:dyDescent="0.35">
      <c r="E5023" s="2"/>
    </row>
    <row r="5024" spans="5:5" x14ac:dyDescent="0.35">
      <c r="E5024" s="2"/>
    </row>
    <row r="5025" spans="5:5" x14ac:dyDescent="0.35">
      <c r="E5025" s="2"/>
    </row>
    <row r="5026" spans="5:5" x14ac:dyDescent="0.35">
      <c r="E5026" s="2"/>
    </row>
    <row r="5027" spans="5:5" x14ac:dyDescent="0.35">
      <c r="E5027" s="2"/>
    </row>
    <row r="5028" spans="5:5" x14ac:dyDescent="0.35">
      <c r="E5028" s="2"/>
    </row>
    <row r="5029" spans="5:5" x14ac:dyDescent="0.35">
      <c r="E5029" s="2"/>
    </row>
    <row r="5030" spans="5:5" x14ac:dyDescent="0.35">
      <c r="E5030" s="2"/>
    </row>
    <row r="5031" spans="5:5" x14ac:dyDescent="0.35">
      <c r="E5031" s="2"/>
    </row>
    <row r="5032" spans="5:5" x14ac:dyDescent="0.35">
      <c r="E5032" s="2"/>
    </row>
    <row r="5033" spans="5:5" x14ac:dyDescent="0.35">
      <c r="E5033" s="2"/>
    </row>
    <row r="5034" spans="5:5" x14ac:dyDescent="0.35">
      <c r="E5034" s="2"/>
    </row>
    <row r="5035" spans="5:5" x14ac:dyDescent="0.35">
      <c r="E5035" s="2"/>
    </row>
    <row r="5036" spans="5:5" x14ac:dyDescent="0.35">
      <c r="E5036" s="2"/>
    </row>
    <row r="5037" spans="5:5" x14ac:dyDescent="0.35">
      <c r="E5037" s="2"/>
    </row>
    <row r="5038" spans="5:5" x14ac:dyDescent="0.35">
      <c r="E5038" s="2"/>
    </row>
    <row r="5039" spans="5:5" x14ac:dyDescent="0.35">
      <c r="E5039" s="2"/>
    </row>
    <row r="5040" spans="5:5" x14ac:dyDescent="0.35">
      <c r="E5040" s="2"/>
    </row>
    <row r="5041" spans="5:5" x14ac:dyDescent="0.35">
      <c r="E5041" s="2"/>
    </row>
    <row r="5042" spans="5:5" x14ac:dyDescent="0.35">
      <c r="E5042" s="2"/>
    </row>
    <row r="5043" spans="5:5" x14ac:dyDescent="0.35">
      <c r="E5043" s="2"/>
    </row>
    <row r="5044" spans="5:5" x14ac:dyDescent="0.35">
      <c r="E5044" s="2"/>
    </row>
    <row r="5045" spans="5:5" x14ac:dyDescent="0.35">
      <c r="E5045" s="2"/>
    </row>
    <row r="5046" spans="5:5" x14ac:dyDescent="0.35">
      <c r="E5046" s="2"/>
    </row>
    <row r="5047" spans="5:5" x14ac:dyDescent="0.35">
      <c r="E5047" s="2"/>
    </row>
    <row r="5048" spans="5:5" x14ac:dyDescent="0.35">
      <c r="E5048" s="2"/>
    </row>
    <row r="5049" spans="5:5" x14ac:dyDescent="0.35">
      <c r="E5049" s="2"/>
    </row>
    <row r="5050" spans="5:5" x14ac:dyDescent="0.35">
      <c r="E5050" s="2"/>
    </row>
    <row r="5051" spans="5:5" x14ac:dyDescent="0.35">
      <c r="E5051" s="2"/>
    </row>
    <row r="5052" spans="5:5" x14ac:dyDescent="0.35">
      <c r="E5052" s="2"/>
    </row>
    <row r="5053" spans="5:5" x14ac:dyDescent="0.35">
      <c r="E5053" s="2"/>
    </row>
    <row r="5054" spans="5:5" x14ac:dyDescent="0.35">
      <c r="E5054" s="2"/>
    </row>
    <row r="5055" spans="5:5" x14ac:dyDescent="0.35">
      <c r="E5055" s="2"/>
    </row>
    <row r="5056" spans="5:5" x14ac:dyDescent="0.35">
      <c r="E5056" s="2"/>
    </row>
    <row r="5057" spans="5:5" x14ac:dyDescent="0.35">
      <c r="E5057" s="2"/>
    </row>
    <row r="5058" spans="5:5" x14ac:dyDescent="0.35">
      <c r="E5058" s="2"/>
    </row>
    <row r="5059" spans="5:5" x14ac:dyDescent="0.35">
      <c r="E5059" s="2"/>
    </row>
    <row r="5060" spans="5:5" x14ac:dyDescent="0.35">
      <c r="E5060" s="2"/>
    </row>
    <row r="5061" spans="5:5" x14ac:dyDescent="0.35">
      <c r="E5061" s="2"/>
    </row>
    <row r="5062" spans="5:5" x14ac:dyDescent="0.35">
      <c r="E5062" s="2"/>
    </row>
    <row r="5063" spans="5:5" x14ac:dyDescent="0.35">
      <c r="E5063" s="2"/>
    </row>
    <row r="5064" spans="5:5" x14ac:dyDescent="0.35">
      <c r="E5064" s="2"/>
    </row>
    <row r="5065" spans="5:5" x14ac:dyDescent="0.35">
      <c r="E5065" s="2"/>
    </row>
    <row r="5066" spans="5:5" x14ac:dyDescent="0.35">
      <c r="E5066" s="2"/>
    </row>
    <row r="5067" spans="5:5" x14ac:dyDescent="0.35">
      <c r="E5067" s="2"/>
    </row>
    <row r="5068" spans="5:5" x14ac:dyDescent="0.35">
      <c r="E5068" s="2"/>
    </row>
    <row r="5069" spans="5:5" x14ac:dyDescent="0.35">
      <c r="E5069" s="2"/>
    </row>
    <row r="5070" spans="5:5" x14ac:dyDescent="0.35">
      <c r="E5070" s="2"/>
    </row>
    <row r="5071" spans="5:5" x14ac:dyDescent="0.35">
      <c r="E5071" s="2"/>
    </row>
    <row r="5072" spans="5:5" x14ac:dyDescent="0.35">
      <c r="E5072" s="2"/>
    </row>
    <row r="5073" spans="5:5" x14ac:dyDescent="0.35">
      <c r="E5073" s="2"/>
    </row>
    <row r="5074" spans="5:5" x14ac:dyDescent="0.35">
      <c r="E5074" s="2"/>
    </row>
    <row r="5075" spans="5:5" x14ac:dyDescent="0.35">
      <c r="E5075" s="2"/>
    </row>
    <row r="5076" spans="5:5" x14ac:dyDescent="0.35">
      <c r="E5076" s="2"/>
    </row>
    <row r="5077" spans="5:5" x14ac:dyDescent="0.35">
      <c r="E5077" s="2"/>
    </row>
    <row r="5078" spans="5:5" x14ac:dyDescent="0.35">
      <c r="E5078" s="2"/>
    </row>
    <row r="5079" spans="5:5" x14ac:dyDescent="0.35">
      <c r="E5079" s="2"/>
    </row>
    <row r="5080" spans="5:5" x14ac:dyDescent="0.35">
      <c r="E5080" s="2"/>
    </row>
    <row r="5081" spans="5:5" x14ac:dyDescent="0.35">
      <c r="E5081" s="2"/>
    </row>
    <row r="5082" spans="5:5" x14ac:dyDescent="0.35">
      <c r="E5082" s="2"/>
    </row>
    <row r="5083" spans="5:5" x14ac:dyDescent="0.35">
      <c r="E5083" s="2"/>
    </row>
    <row r="5084" spans="5:5" x14ac:dyDescent="0.35">
      <c r="E5084" s="2"/>
    </row>
    <row r="5085" spans="5:5" x14ac:dyDescent="0.35">
      <c r="E5085" s="2"/>
    </row>
    <row r="5086" spans="5:5" x14ac:dyDescent="0.35">
      <c r="E5086" s="2"/>
    </row>
    <row r="5087" spans="5:5" x14ac:dyDescent="0.35">
      <c r="E5087" s="2"/>
    </row>
    <row r="5088" spans="5:5" x14ac:dyDescent="0.35">
      <c r="E5088" s="2"/>
    </row>
    <row r="5089" spans="5:5" x14ac:dyDescent="0.35">
      <c r="E5089" s="2"/>
    </row>
    <row r="5090" spans="5:5" x14ac:dyDescent="0.35">
      <c r="E5090" s="2"/>
    </row>
    <row r="5091" spans="5:5" x14ac:dyDescent="0.35">
      <c r="E5091" s="2"/>
    </row>
    <row r="5092" spans="5:5" x14ac:dyDescent="0.35">
      <c r="E5092" s="2"/>
    </row>
    <row r="5093" spans="5:5" x14ac:dyDescent="0.35">
      <c r="E5093" s="2"/>
    </row>
    <row r="5094" spans="5:5" x14ac:dyDescent="0.35">
      <c r="E5094" s="2"/>
    </row>
    <row r="5095" spans="5:5" x14ac:dyDescent="0.35">
      <c r="E5095" s="2"/>
    </row>
  </sheetData>
  <phoneticPr fontId="23"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82EBF-A7A3-4D6D-8FB7-16441DB1F3D1}">
  <sheetPr>
    <tabColor theme="7" tint="0.39997558519241921"/>
  </sheetPr>
  <dimension ref="A1:BX1256"/>
  <sheetViews>
    <sheetView topLeftCell="BB9" zoomScale="90" zoomScaleNormal="90" workbookViewId="0">
      <selection activeCell="AL56" sqref="AL56"/>
    </sheetView>
  </sheetViews>
  <sheetFormatPr defaultRowHeight="14.5" x14ac:dyDescent="0.35"/>
  <cols>
    <col min="1" max="3" width="10.7265625" customWidth="1"/>
    <col min="4" max="4" width="16.26953125" customWidth="1"/>
    <col min="5" max="5" width="13.1796875" customWidth="1"/>
    <col min="6" max="6" width="10.7265625" customWidth="1"/>
    <col min="17" max="20" width="12.26953125" customWidth="1"/>
    <col min="21" max="24" width="14.81640625" customWidth="1"/>
    <col min="25" max="40" width="12.1796875" customWidth="1"/>
    <col min="41" max="55" width="10.7265625" customWidth="1"/>
    <col min="56" max="68" width="13" customWidth="1"/>
    <col min="69" max="69" width="12" customWidth="1"/>
    <col min="70" max="71" width="12.54296875" customWidth="1"/>
    <col min="72" max="76" width="12.26953125" customWidth="1"/>
  </cols>
  <sheetData>
    <row r="1" spans="1:76" ht="15.5" x14ac:dyDescent="0.35">
      <c r="A1" t="s">
        <v>638</v>
      </c>
      <c r="B1" t="s">
        <v>639</v>
      </c>
      <c r="C1" t="s">
        <v>640</v>
      </c>
      <c r="D1" t="s">
        <v>641</v>
      </c>
      <c r="E1" t="s">
        <v>642</v>
      </c>
      <c r="F1" t="s">
        <v>643</v>
      </c>
      <c r="O1" s="13" t="s">
        <v>644</v>
      </c>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8"/>
      <c r="AQ1" s="18"/>
      <c r="AR1" s="18"/>
      <c r="AS1" s="18"/>
      <c r="AT1" s="18"/>
      <c r="AU1" s="18"/>
      <c r="AV1" s="76" t="s">
        <v>699</v>
      </c>
      <c r="AW1" s="76"/>
      <c r="AX1" s="76"/>
      <c r="AY1" s="76"/>
      <c r="AZ1" s="76"/>
      <c r="BA1" s="18"/>
      <c r="BB1" s="18"/>
      <c r="BC1" s="18"/>
      <c r="BD1" s="18"/>
      <c r="BE1" s="18"/>
      <c r="BF1" s="18"/>
      <c r="BG1" s="18"/>
      <c r="BH1" s="18"/>
      <c r="BI1" s="18"/>
      <c r="BJ1" s="18"/>
      <c r="BK1" s="18"/>
      <c r="BL1" s="18"/>
      <c r="BM1" s="18"/>
    </row>
    <row r="2" spans="1:76" ht="15.5" x14ac:dyDescent="0.35">
      <c r="A2" t="s">
        <v>648</v>
      </c>
      <c r="B2" t="s">
        <v>654</v>
      </c>
      <c r="C2" t="s">
        <v>33</v>
      </c>
      <c r="D2" t="s">
        <v>700</v>
      </c>
      <c r="E2" s="2">
        <v>45046</v>
      </c>
      <c r="F2">
        <v>1</v>
      </c>
      <c r="P2" s="17" t="s">
        <v>699</v>
      </c>
      <c r="Q2" s="17"/>
      <c r="R2" s="17"/>
      <c r="S2" s="17"/>
      <c r="T2" s="17"/>
      <c r="AV2" s="17" t="s">
        <v>701</v>
      </c>
      <c r="AW2" s="17"/>
      <c r="AX2" s="17"/>
      <c r="AY2" s="17"/>
      <c r="AZ2" s="17"/>
    </row>
    <row r="3" spans="1:76" x14ac:dyDescent="0.35">
      <c r="A3" t="s">
        <v>648</v>
      </c>
      <c r="B3" t="s">
        <v>654</v>
      </c>
      <c r="C3" t="s">
        <v>33</v>
      </c>
      <c r="D3" t="s">
        <v>700</v>
      </c>
      <c r="E3" s="2">
        <v>45077</v>
      </c>
      <c r="F3">
        <v>1</v>
      </c>
      <c r="P3" s="7" t="s">
        <v>638</v>
      </c>
      <c r="Q3" s="7"/>
      <c r="R3" s="7"/>
      <c r="S3" s="7"/>
      <c r="T3" s="7"/>
      <c r="U3" s="7" t="s">
        <v>645</v>
      </c>
      <c r="V3" s="7" t="s">
        <v>648</v>
      </c>
      <c r="W3" s="7"/>
      <c r="X3" s="7"/>
      <c r="AV3" s="6" t="s">
        <v>638</v>
      </c>
      <c r="AW3" s="6"/>
      <c r="AX3" s="6"/>
      <c r="AY3" s="6"/>
      <c r="AZ3" s="6"/>
      <c r="BA3" s="6" t="s">
        <v>645</v>
      </c>
      <c r="BB3" s="6"/>
      <c r="BC3" s="6"/>
      <c r="BD3" s="6"/>
    </row>
    <row r="4" spans="1:76" x14ac:dyDescent="0.35">
      <c r="A4" t="s">
        <v>648</v>
      </c>
      <c r="B4" t="s">
        <v>654</v>
      </c>
      <c r="C4" t="s">
        <v>33</v>
      </c>
      <c r="D4" t="s">
        <v>700</v>
      </c>
      <c r="E4" s="2">
        <v>45107</v>
      </c>
      <c r="F4">
        <v>5</v>
      </c>
      <c r="P4" s="7" t="s">
        <v>641</v>
      </c>
      <c r="Q4" s="7"/>
      <c r="R4" s="7"/>
      <c r="S4" s="7"/>
      <c r="T4" s="7"/>
      <c r="U4" s="7" t="s">
        <v>563</v>
      </c>
      <c r="V4" s="7" t="s">
        <v>563</v>
      </c>
      <c r="W4" s="7"/>
      <c r="X4" s="7"/>
      <c r="AV4" s="6" t="s">
        <v>641</v>
      </c>
      <c r="AW4" s="6"/>
      <c r="AX4" s="6"/>
      <c r="AY4" s="6"/>
      <c r="AZ4" s="6"/>
      <c r="BA4" s="6" t="s">
        <v>563</v>
      </c>
      <c r="BB4" s="6"/>
      <c r="BC4" s="6"/>
      <c r="BD4" s="6"/>
    </row>
    <row r="5" spans="1:76" x14ac:dyDescent="0.35">
      <c r="A5" t="s">
        <v>648</v>
      </c>
      <c r="B5" t="s">
        <v>654</v>
      </c>
      <c r="C5" t="s">
        <v>33</v>
      </c>
      <c r="D5" t="s">
        <v>700</v>
      </c>
      <c r="E5" s="2">
        <v>45138</v>
      </c>
      <c r="F5">
        <v>14</v>
      </c>
      <c r="P5" s="7" t="s">
        <v>640</v>
      </c>
      <c r="Q5" s="7"/>
      <c r="R5" s="7"/>
      <c r="S5" s="7"/>
      <c r="T5" s="7"/>
      <c r="U5" s="7" t="s">
        <v>36</v>
      </c>
      <c r="V5" s="7" t="s">
        <v>702</v>
      </c>
      <c r="W5" s="7"/>
      <c r="X5" s="7"/>
      <c r="AV5" s="6" t="s">
        <v>640</v>
      </c>
      <c r="AW5" s="6"/>
      <c r="AX5" s="6"/>
      <c r="AY5" s="6"/>
      <c r="AZ5" s="6"/>
      <c r="BA5" s="6" t="s">
        <v>33</v>
      </c>
      <c r="BB5" s="6"/>
      <c r="BC5" s="6"/>
      <c r="BD5" s="6"/>
    </row>
    <row r="6" spans="1:76" x14ac:dyDescent="0.35">
      <c r="A6" t="s">
        <v>648</v>
      </c>
      <c r="B6" t="s">
        <v>654</v>
      </c>
      <c r="C6" t="s">
        <v>33</v>
      </c>
      <c r="D6" t="s">
        <v>700</v>
      </c>
      <c r="E6" s="2">
        <v>45169</v>
      </c>
      <c r="F6">
        <v>14</v>
      </c>
      <c r="P6" s="7"/>
      <c r="Q6" s="7"/>
      <c r="R6" s="7"/>
      <c r="S6" s="7"/>
      <c r="T6" s="7"/>
      <c r="U6" s="7"/>
      <c r="V6" s="7"/>
      <c r="W6" s="7"/>
      <c r="X6" s="7"/>
      <c r="AV6" s="6"/>
      <c r="AW6" s="6"/>
      <c r="AX6" s="6"/>
      <c r="AY6" s="6"/>
      <c r="AZ6" s="6"/>
      <c r="BA6" s="6"/>
      <c r="BB6" s="6"/>
      <c r="BC6" s="6"/>
      <c r="BD6" s="6"/>
    </row>
    <row r="7" spans="1:76" x14ac:dyDescent="0.35">
      <c r="A7" t="s">
        <v>648</v>
      </c>
      <c r="B7" t="s">
        <v>654</v>
      </c>
      <c r="C7" t="s">
        <v>33</v>
      </c>
      <c r="D7" t="s">
        <v>700</v>
      </c>
      <c r="E7" s="2">
        <v>45199</v>
      </c>
      <c r="F7">
        <v>13</v>
      </c>
      <c r="P7" s="7" t="s">
        <v>649</v>
      </c>
      <c r="Q7" s="7"/>
      <c r="R7" s="7"/>
      <c r="S7" s="7"/>
      <c r="T7" s="7"/>
      <c r="U7" s="7" t="s">
        <v>642</v>
      </c>
      <c r="V7" s="7"/>
      <c r="W7" s="7"/>
      <c r="X7" s="7"/>
      <c r="AV7" s="6" t="s">
        <v>649</v>
      </c>
      <c r="AW7" s="6"/>
      <c r="AX7" s="6"/>
      <c r="AY7" s="6"/>
      <c r="AZ7" s="6"/>
      <c r="BA7" s="6" t="s">
        <v>642</v>
      </c>
      <c r="BB7" s="6"/>
      <c r="BC7" s="6"/>
      <c r="BD7" s="6"/>
    </row>
    <row r="8" spans="1:76" x14ac:dyDescent="0.35">
      <c r="A8" t="s">
        <v>648</v>
      </c>
      <c r="B8" t="s">
        <v>654</v>
      </c>
      <c r="C8" t="s">
        <v>33</v>
      </c>
      <c r="D8" t="s">
        <v>700</v>
      </c>
      <c r="E8" s="2">
        <v>45230</v>
      </c>
      <c r="F8">
        <v>12</v>
      </c>
      <c r="P8" s="7" t="s">
        <v>639</v>
      </c>
      <c r="Q8" s="9">
        <v>44681</v>
      </c>
      <c r="R8" s="9">
        <v>44712</v>
      </c>
      <c r="S8" s="9">
        <v>44742</v>
      </c>
      <c r="T8" s="9">
        <v>44773</v>
      </c>
      <c r="U8" s="9">
        <v>44804</v>
      </c>
      <c r="V8" s="9">
        <v>44834</v>
      </c>
      <c r="W8" s="9">
        <v>44865</v>
      </c>
      <c r="X8" s="9">
        <v>44895</v>
      </c>
      <c r="Y8" s="9">
        <v>44926</v>
      </c>
      <c r="Z8" s="9">
        <v>44957</v>
      </c>
      <c r="AA8" s="9">
        <v>44985</v>
      </c>
      <c r="AB8" s="9">
        <v>45016</v>
      </c>
      <c r="AC8" s="9">
        <v>45046</v>
      </c>
      <c r="AD8" s="9">
        <v>45077</v>
      </c>
      <c r="AE8" s="9">
        <v>45107</v>
      </c>
      <c r="AF8" s="9">
        <v>45138</v>
      </c>
      <c r="AG8" s="9">
        <v>45169</v>
      </c>
      <c r="AH8" s="9">
        <v>45199</v>
      </c>
      <c r="AI8" s="9">
        <v>45230</v>
      </c>
      <c r="AJ8" s="9">
        <v>45260</v>
      </c>
      <c r="AK8" s="9">
        <v>45291</v>
      </c>
      <c r="AL8" s="9">
        <v>45322</v>
      </c>
      <c r="AM8" s="9">
        <v>45351</v>
      </c>
      <c r="AN8" s="9">
        <v>45382</v>
      </c>
      <c r="AV8" s="6" t="s">
        <v>639</v>
      </c>
      <c r="AW8" s="10">
        <v>44561</v>
      </c>
      <c r="AX8" s="10">
        <v>44592</v>
      </c>
      <c r="AY8" s="10">
        <v>44620</v>
      </c>
      <c r="AZ8" s="10">
        <v>44651</v>
      </c>
      <c r="BA8" s="10">
        <v>44681</v>
      </c>
      <c r="BB8" s="10">
        <v>44712</v>
      </c>
      <c r="BC8" s="10">
        <v>44742</v>
      </c>
      <c r="BD8" s="10">
        <v>44773</v>
      </c>
      <c r="BE8" s="10">
        <v>44804</v>
      </c>
      <c r="BF8" s="10">
        <v>44834</v>
      </c>
      <c r="BG8" s="10">
        <v>44865</v>
      </c>
      <c r="BH8" s="10">
        <v>44895</v>
      </c>
      <c r="BI8" s="10">
        <v>44926</v>
      </c>
      <c r="BJ8" s="10">
        <v>44957</v>
      </c>
      <c r="BK8" s="10">
        <v>44985</v>
      </c>
      <c r="BL8" s="10">
        <v>45016</v>
      </c>
      <c r="BM8" s="10">
        <v>45046</v>
      </c>
      <c r="BN8" s="10">
        <v>45077</v>
      </c>
      <c r="BO8" s="10">
        <v>45107</v>
      </c>
      <c r="BP8" s="10">
        <v>45138</v>
      </c>
      <c r="BQ8" s="10">
        <v>45169</v>
      </c>
      <c r="BR8" s="10">
        <v>45199</v>
      </c>
      <c r="BS8" s="10">
        <v>45230</v>
      </c>
      <c r="BT8" s="10">
        <v>45260</v>
      </c>
      <c r="BU8" s="10">
        <v>45291</v>
      </c>
      <c r="BV8" s="10">
        <v>45322</v>
      </c>
      <c r="BW8" s="10">
        <v>45351</v>
      </c>
      <c r="BX8" s="10">
        <v>45382</v>
      </c>
    </row>
    <row r="9" spans="1:76" x14ac:dyDescent="0.35">
      <c r="A9" t="s">
        <v>648</v>
      </c>
      <c r="B9" t="s">
        <v>654</v>
      </c>
      <c r="C9" t="s">
        <v>33</v>
      </c>
      <c r="D9" t="s">
        <v>700</v>
      </c>
      <c r="E9" s="2">
        <v>45260</v>
      </c>
      <c r="F9">
        <v>11</v>
      </c>
      <c r="P9" t="s">
        <v>651</v>
      </c>
      <c r="Q9">
        <v>156</v>
      </c>
      <c r="R9">
        <v>456</v>
      </c>
      <c r="S9">
        <v>781</v>
      </c>
      <c r="T9">
        <v>1129</v>
      </c>
      <c r="U9">
        <v>1412</v>
      </c>
      <c r="V9">
        <v>1561</v>
      </c>
      <c r="W9">
        <v>2245</v>
      </c>
      <c r="X9">
        <v>2559</v>
      </c>
      <c r="Y9">
        <v>3030</v>
      </c>
      <c r="Z9">
        <v>3430</v>
      </c>
      <c r="AA9">
        <v>3241</v>
      </c>
      <c r="AB9">
        <v>4209</v>
      </c>
      <c r="AC9">
        <f>SUMIFS('NCD018_019 23-24'!$F:$F,'NCD018_019 23-24'!$B:$B,'NCD018_019 23-24'!$P9,'NCD018_019 23-24'!$C:$C,'NCD018_019 23-24'!$V$5,'NCD018_019 23-24'!$D:$D,'NCD018_019 23-24'!$U$4,'NCD018_019 23-24'!$E:$E,'NCD018_019 23-24'!AC$8)</f>
        <v>226</v>
      </c>
      <c r="AD9">
        <f>SUMIFS('NCD018_019 23-24'!$F:$F,'NCD018_019 23-24'!$B:$B,'NCD018_019 23-24'!$P9,'NCD018_019 23-24'!$C:$C,'NCD018_019 23-24'!$V$5,'NCD018_019 23-24'!$D:$D,'NCD018_019 23-24'!$U$4,'NCD018_019 23-24'!$E:$E,'NCD018_019 23-24'!AD$8)</f>
        <v>464</v>
      </c>
      <c r="AE9">
        <f>SUMIFS('NCD018_019 23-24'!$F:$F,'NCD018_019 23-24'!$B:$B,'NCD018_019 23-24'!$P9,'NCD018_019 23-24'!$C:$C,'NCD018_019 23-24'!$V$5,'NCD018_019 23-24'!$D:$D,'NCD018_019 23-24'!$U$4,'NCD018_019 23-24'!$E:$E,'NCD018_019 23-24'!AE$8)</f>
        <v>741</v>
      </c>
      <c r="AF9">
        <f>SUMIFS('NCD018_019 23-24'!$F:$F,'NCD018_019 23-24'!$B:$B,'NCD018_019 23-24'!$P9,'NCD018_019 23-24'!$C:$C,'NCD018_019 23-24'!$V$5,'NCD018_019 23-24'!$D:$D,'NCD018_019 23-24'!$U$4,'NCD018_019 23-24'!$E:$E,'NCD018_019 23-24'!AF$8)</f>
        <v>1039</v>
      </c>
      <c r="AG9">
        <f>SUMIFS('NCD018_019 23-24'!$F:$F,'NCD018_019 23-24'!$B:$B,'NCD018_019 23-24'!$P9,'NCD018_019 23-24'!$C:$C,'NCD018_019 23-24'!$V$5,'NCD018_019 23-24'!$D:$D,'NCD018_019 23-24'!$U$4,'NCD018_019 23-24'!$E:$E,'NCD018_019 23-24'!AG$8)</f>
        <v>1215</v>
      </c>
      <c r="AH9">
        <f>SUMIFS('NCD018_019 23-24'!$F:$F,'NCD018_019 23-24'!$B:$B,'NCD018_019 23-24'!$P9,'NCD018_019 23-24'!$C:$C,'NCD018_019 23-24'!$V$5,'NCD018_019 23-24'!$D:$D,'NCD018_019 23-24'!$U$4,'NCD018_019 23-24'!$E:$E,'NCD018_019 23-24'!AH$8)</f>
        <v>1587</v>
      </c>
      <c r="AI9">
        <f>SUMIFS('NCD018_019 23-24'!$F:$F,'NCD018_019 23-24'!$B:$B,'NCD018_019 23-24'!$P9,'NCD018_019 23-24'!$C:$C,'NCD018_019 23-24'!$V$5,'NCD018_019 23-24'!$D:$D,'NCD018_019 23-24'!$U$4,'NCD018_019 23-24'!$E:$E,'NCD018_019 23-24'!AI$8)</f>
        <v>1812</v>
      </c>
      <c r="AJ9">
        <f>SUMIFS('NCD018_019 23-24'!$F:$F,'NCD018_019 23-24'!$B:$B,'NCD018_019 23-24'!$P9,'NCD018_019 23-24'!$C:$C,'NCD018_019 23-24'!$V$5,'NCD018_019 23-24'!$D:$D,'NCD018_019 23-24'!$U$4,'NCD018_019 23-24'!$E:$E,'NCD018_019 23-24'!AJ$8)</f>
        <v>2005</v>
      </c>
      <c r="AK9">
        <f>SUMIFS('NCD018_019 23-24'!$F:$F,'NCD018_019 23-24'!$B:$B,'NCD018_019 23-24'!$P9,'NCD018_019 23-24'!$C:$C,'NCD018_019 23-24'!$V$5,'NCD018_019 23-24'!$D:$D,'NCD018_019 23-24'!$U$4,'NCD018_019 23-24'!$E:$E,'NCD018_019 23-24'!AK$8)</f>
        <v>2571</v>
      </c>
      <c r="AL9">
        <f>SUMIFS('NCD018_019 23-24'!$F:$F,'NCD018_019 23-24'!$B:$B,'NCD018_019 23-24'!$P9,'NCD018_019 23-24'!$C:$C,'NCD018_019 23-24'!$V$5,'NCD018_019 23-24'!$D:$D,'NCD018_019 23-24'!$U$4,'NCD018_019 23-24'!$E:$E,'NCD018_019 23-24'!AL$8)</f>
        <v>3079</v>
      </c>
      <c r="AM9">
        <f>SUMIFS('NCD018_019 23-24'!$F:$F,'NCD018_019 23-24'!$B:$B,'NCD018_019 23-24'!$P9,'NCD018_019 23-24'!$C:$C,'NCD018_019 23-24'!$V$5,'NCD018_019 23-24'!$D:$D,'NCD018_019 23-24'!$U$4,'NCD018_019 23-24'!$E:$E,'NCD018_019 23-24'!AM$8)</f>
        <v>3579</v>
      </c>
      <c r="AN9">
        <f>SUMIFS('NCD018_019 23-24'!$F:$F,'NCD018_019 23-24'!$B:$B,'NCD018_019 23-24'!$P9,'NCD018_019 23-24'!$C:$C,'NCD018_019 23-24'!$V$5,'NCD018_019 23-24'!$D:$D,'NCD018_019 23-24'!$U$4,'NCD018_019 23-24'!$E:$E,'NCD018_019 23-24'!AN$8)</f>
        <v>3903</v>
      </c>
      <c r="AV9" t="s">
        <v>651</v>
      </c>
      <c r="AW9">
        <f>SUMIFS('NCD018_019 23-24'!$F:$F,'NCD018_019 23-24'!$B:$B,'NCD018_019 23-24'!$AV9,'NCD018_019 23-24'!$C:$C,'NCD018_019 23-24'!$BA$5,'NCD018_019 23-24'!$D:$D,'NCD018_019 23-24'!$BA$4,'NCD018_019 23-24'!$E:$E,'NCD018_019 23-24'!AW$8)</f>
        <v>0</v>
      </c>
      <c r="AX9">
        <f>SUMIFS('NCD018_019 23-24'!$F:$F,'NCD018_019 23-24'!$B:$B,'NCD018_019 23-24'!$AV9,'NCD018_019 23-24'!$C:$C,'NCD018_019 23-24'!$BA$5,'NCD018_019 23-24'!$D:$D,'NCD018_019 23-24'!$BA$4,'NCD018_019 23-24'!$E:$E,'NCD018_019 23-24'!AX$8)</f>
        <v>0</v>
      </c>
      <c r="AY9">
        <f>SUMIFS('NCD018_019 23-24'!$F:$F,'NCD018_019 23-24'!$B:$B,'NCD018_019 23-24'!$AV9,'NCD018_019 23-24'!$C:$C,'NCD018_019 23-24'!$BA$5,'NCD018_019 23-24'!$D:$D,'NCD018_019 23-24'!$BA$4,'NCD018_019 23-24'!$E:$E,'NCD018_019 23-24'!AY$8)</f>
        <v>0</v>
      </c>
      <c r="AZ9">
        <f>SUMIFS('NCD018_019 23-24'!$F:$F,'NCD018_019 23-24'!$B:$B,'NCD018_019 23-24'!$AV9,'NCD018_019 23-24'!$C:$C,'NCD018_019 23-24'!$BA$5,'NCD018_019 23-24'!$D:$D,'NCD018_019 23-24'!$BA$4,'NCD018_019 23-24'!$E:$E,'NCD018_019 23-24'!AZ$8)</f>
        <v>0</v>
      </c>
      <c r="BA9">
        <f>SUMIFS('NCD018_019 23-24'!$F:$F,'NCD018_019 23-24'!$B:$B,'NCD018_019 23-24'!$AV9,'NCD018_019 23-24'!$C:$C,'NCD018_019 23-24'!$BA$5,'NCD018_019 23-24'!$D:$D,'NCD018_019 23-24'!$BA$4,'NCD018_019 23-24'!$E:$E,'NCD018_019 23-24'!BA$8)</f>
        <v>0</v>
      </c>
      <c r="BB9">
        <f>SUMIFS('NCD018_019 23-24'!$F:$F,'NCD018_019 23-24'!$B:$B,'NCD018_019 23-24'!$AV9,'NCD018_019 23-24'!$C:$C,'NCD018_019 23-24'!$BA$5,'NCD018_019 23-24'!$D:$D,'NCD018_019 23-24'!$BA$4,'NCD018_019 23-24'!$E:$E,'NCD018_019 23-24'!BB$8)</f>
        <v>0</v>
      </c>
      <c r="BC9">
        <f>SUMIFS('NCD018_019 23-24'!$F:$F,'NCD018_019 23-24'!$B:$B,'NCD018_019 23-24'!$AV9,'NCD018_019 23-24'!$C:$C,'NCD018_019 23-24'!$BA$5,'NCD018_019 23-24'!$D:$D,'NCD018_019 23-24'!$BA$4,'NCD018_019 23-24'!$E:$E,'NCD018_019 23-24'!BC$8)</f>
        <v>0</v>
      </c>
      <c r="BD9">
        <f>SUMIFS('NCD018_019 23-24'!$F:$F,'NCD018_019 23-24'!$B:$B,'NCD018_019 23-24'!$AV9,'NCD018_019 23-24'!$C:$C,'NCD018_019 23-24'!$BA$5,'NCD018_019 23-24'!$D:$D,'NCD018_019 23-24'!$BA$4,'NCD018_019 23-24'!$E:$E,'NCD018_019 23-24'!BD$8)</f>
        <v>0</v>
      </c>
      <c r="BE9">
        <f>SUMIFS('NCD018_019 23-24'!$F:$F,'NCD018_019 23-24'!$B:$B,'NCD018_019 23-24'!$AV9,'NCD018_019 23-24'!$C:$C,'NCD018_019 23-24'!$BA$5,'NCD018_019 23-24'!$D:$D,'NCD018_019 23-24'!$BA$4,'NCD018_019 23-24'!$E:$E,'NCD018_019 23-24'!BE$8)</f>
        <v>0</v>
      </c>
      <c r="BF9">
        <f>SUMIFS('NCD018_019 23-24'!$F:$F,'NCD018_019 23-24'!$B:$B,'NCD018_019 23-24'!$AV9,'NCD018_019 23-24'!$C:$C,'NCD018_019 23-24'!$BA$5,'NCD018_019 23-24'!$D:$D,'NCD018_019 23-24'!$BA$4,'NCD018_019 23-24'!$E:$E,'NCD018_019 23-24'!BF$8)</f>
        <v>0</v>
      </c>
      <c r="BG9">
        <f>SUMIFS('NCD018_019 23-24'!$F:$F,'NCD018_019 23-24'!$B:$B,'NCD018_019 23-24'!$AV9,'NCD018_019 23-24'!$C:$C,'NCD018_019 23-24'!$BA$5,'NCD018_019 23-24'!$D:$D,'NCD018_019 23-24'!$BA$4,'NCD018_019 23-24'!$E:$E,'NCD018_019 23-24'!BG$8)</f>
        <v>0</v>
      </c>
      <c r="BH9">
        <f>SUMIFS('NCD018_019 23-24'!$F:$F,'NCD018_019 23-24'!$B:$B,'NCD018_019 23-24'!$AV9,'NCD018_019 23-24'!$C:$C,'NCD018_019 23-24'!$BA$5,'NCD018_019 23-24'!$D:$D,'NCD018_019 23-24'!$BA$4,'NCD018_019 23-24'!$E:$E,'NCD018_019 23-24'!BH$8)</f>
        <v>0</v>
      </c>
      <c r="BI9">
        <f>SUMIFS('NCD018_019 23-24'!$F:$F,'NCD018_019 23-24'!$B:$B,'NCD018_019 23-24'!$AV9,'NCD018_019 23-24'!$C:$C,'NCD018_019 23-24'!$BA$5,'NCD018_019 23-24'!$D:$D,'NCD018_019 23-24'!$BA$4,'NCD018_019 23-24'!$E:$E,'NCD018_019 23-24'!BI$8)</f>
        <v>0</v>
      </c>
      <c r="BJ9">
        <f>SUMIFS('NCD018_019 23-24'!$F:$F,'NCD018_019 23-24'!$B:$B,'NCD018_019 23-24'!$AV9,'NCD018_019 23-24'!$C:$C,'NCD018_019 23-24'!$BA$5,'NCD018_019 23-24'!$D:$D,'NCD018_019 23-24'!$BA$4,'NCD018_019 23-24'!$E:$E,'NCD018_019 23-24'!BJ$8)</f>
        <v>0</v>
      </c>
      <c r="BK9">
        <f>SUMIFS('NCD018_019 23-24'!$F:$F,'NCD018_019 23-24'!$B:$B,'NCD018_019 23-24'!$AV9,'NCD018_019 23-24'!$C:$C,'NCD018_019 23-24'!$BA$5,'NCD018_019 23-24'!$D:$D,'NCD018_019 23-24'!$BA$4,'NCD018_019 23-24'!$E:$E,'NCD018_019 23-24'!BK$8)</f>
        <v>0</v>
      </c>
      <c r="BL9">
        <f>SUMIFS('NCD018_019 23-24'!$F:$F,'NCD018_019 23-24'!$B:$B,'NCD018_019 23-24'!$AV9,'NCD018_019 23-24'!$C:$C,'NCD018_019 23-24'!$BA$5,'NCD018_019 23-24'!$D:$D,'NCD018_019 23-24'!$BA$4,'NCD018_019 23-24'!$E:$E,'NCD018_019 23-24'!BL$8)</f>
        <v>0</v>
      </c>
      <c r="BM9">
        <f>SUMIFS('NCD018_019 23-24'!$F:$F,'NCD018_019 23-24'!$B:$B,'NCD018_019 23-24'!$AV9,'NCD018_019 23-24'!$C:$C,'NCD018_019 23-24'!$BA$5,'NCD018_019 23-24'!$D:$D,'NCD018_019 23-24'!$BA$4,'NCD018_019 23-24'!$E:$E,'NCD018_019 23-24'!BM$8)</f>
        <v>355</v>
      </c>
      <c r="BN9">
        <f>SUMIFS('NCD018_019 23-24'!$F:$F,'NCD018_019 23-24'!$B:$B,'NCD018_019 23-24'!$AV9,'NCD018_019 23-24'!$C:$C,'NCD018_019 23-24'!$BA$5,'NCD018_019 23-24'!$D:$D,'NCD018_019 23-24'!$BA$4,'NCD018_019 23-24'!$E:$E,'NCD018_019 23-24'!BN$8)</f>
        <v>525</v>
      </c>
      <c r="BO9">
        <f>SUMIFS('NCD018_019 23-24'!$F:$F,'NCD018_019 23-24'!$B:$B,'NCD018_019 23-24'!$AV9,'NCD018_019 23-24'!$C:$C,'NCD018_019 23-24'!$BA$5,'NCD018_019 23-24'!$D:$D,'NCD018_019 23-24'!$BA$4,'NCD018_019 23-24'!$E:$E,'NCD018_019 23-24'!BO$8)</f>
        <v>665</v>
      </c>
      <c r="BP9">
        <f>SUMIFS('NCD018_019 23-24'!$F:$F,'NCD018_019 23-24'!$B:$B,'NCD018_019 23-24'!$AV9,'NCD018_019 23-24'!$C:$C,'NCD018_019 23-24'!$BA$5,'NCD018_019 23-24'!$D:$D,'NCD018_019 23-24'!$BA$4,'NCD018_019 23-24'!$E:$E,'NCD018_019 23-24'!BP$8)</f>
        <v>787</v>
      </c>
      <c r="BQ9">
        <f>SUMIFS('NCD018_019 23-24'!$F:$F,'NCD018_019 23-24'!$B:$B,'NCD018_019 23-24'!$AV9,'NCD018_019 23-24'!$C:$C,'NCD018_019 23-24'!$BA$5,'NCD018_019 23-24'!$D:$D,'NCD018_019 23-24'!$BA$4,'NCD018_019 23-24'!$E:$E,'NCD018_019 23-24'!BQ$8)</f>
        <v>948</v>
      </c>
      <c r="BR9">
        <f>SUMIFS('NCD018_019 23-24'!$F:$F,'NCD018_019 23-24'!$B:$B,'NCD018_019 23-24'!$AV9,'NCD018_019 23-24'!$C:$C,'NCD018_019 23-24'!$BA$5,'NCD018_019 23-24'!$D:$D,'NCD018_019 23-24'!$BA$4,'NCD018_019 23-24'!$E:$E,'NCD018_019 23-24'!BR$8)</f>
        <v>1130</v>
      </c>
      <c r="BS9">
        <f>SUMIFS('NCD018_019 23-24'!$F:$F,'NCD018_019 23-24'!$B:$B,'NCD018_019 23-24'!$AV9,'NCD018_019 23-24'!$C:$C,'NCD018_019 23-24'!$BA$5,'NCD018_019 23-24'!$D:$D,'NCD018_019 23-24'!$BA$4,'NCD018_019 23-24'!$E:$E,'NCD018_019 23-24'!BS$8)</f>
        <v>1291</v>
      </c>
      <c r="BT9">
        <f>SUMIFS('NCD018_019 23-24'!$F:$F,'NCD018_019 23-24'!$B:$B,'NCD018_019 23-24'!$AV9,'NCD018_019 23-24'!$C:$C,'NCD018_019 23-24'!$BA$5,'NCD018_019 23-24'!$D:$D,'NCD018_019 23-24'!$BA$4,'NCD018_019 23-24'!$E:$E,'NCD018_019 23-24'!BT$8)</f>
        <v>1395</v>
      </c>
      <c r="BU9">
        <f>SUMIFS('NCD018_019 23-24'!$F:$F,'NCD018_019 23-24'!$B:$B,'NCD018_019 23-24'!$AV9,'NCD018_019 23-24'!$C:$C,'NCD018_019 23-24'!$BA$5,'NCD018_019 23-24'!$D:$D,'NCD018_019 23-24'!$BA$4,'NCD018_019 23-24'!$E:$E,'NCD018_019 23-24'!BU$8)</f>
        <v>2000</v>
      </c>
      <c r="BV9">
        <f>SUMIFS('NCD018_019 23-24'!$F:$F,'NCD018_019 23-24'!$B:$B,'NCD018_019 23-24'!$AV9,'NCD018_019 23-24'!$C:$C,'NCD018_019 23-24'!$BA$5,'NCD018_019 23-24'!$D:$D,'NCD018_019 23-24'!$BA$4,'NCD018_019 23-24'!$E:$E,'NCD018_019 23-24'!BV$8)</f>
        <v>2605</v>
      </c>
      <c r="BW9">
        <f>SUMIFS('NCD018_019 23-24'!$F:$F,'NCD018_019 23-24'!$B:$B,'NCD018_019 23-24'!$AV9,'NCD018_019 23-24'!$C:$C,'NCD018_019 23-24'!$BA$5,'NCD018_019 23-24'!$D:$D,'NCD018_019 23-24'!$BA$4,'NCD018_019 23-24'!$E:$E,'NCD018_019 23-24'!BW$8)</f>
        <v>3021</v>
      </c>
      <c r="BX9">
        <f>SUMIFS('NCD018_019 23-24'!$F:$F,'NCD018_019 23-24'!$B:$B,'NCD018_019 23-24'!$AV9,'NCD018_019 23-24'!$C:$C,'NCD018_019 23-24'!$BA$5,'NCD018_019 23-24'!$D:$D,'NCD018_019 23-24'!$BA$4,'NCD018_019 23-24'!$E:$E,'NCD018_019 23-24'!BX$8)</f>
        <v>3236</v>
      </c>
    </row>
    <row r="10" spans="1:76" x14ac:dyDescent="0.35">
      <c r="A10" t="s">
        <v>648</v>
      </c>
      <c r="B10" t="s">
        <v>654</v>
      </c>
      <c r="C10" t="s">
        <v>33</v>
      </c>
      <c r="D10" t="s">
        <v>700</v>
      </c>
      <c r="E10" s="2">
        <v>45291</v>
      </c>
      <c r="F10">
        <v>11</v>
      </c>
      <c r="P10" t="s">
        <v>652</v>
      </c>
      <c r="Q10">
        <v>304</v>
      </c>
      <c r="R10">
        <v>616</v>
      </c>
      <c r="S10">
        <v>1040</v>
      </c>
      <c r="T10">
        <v>1498</v>
      </c>
      <c r="U10">
        <v>1766</v>
      </c>
      <c r="V10">
        <v>1898</v>
      </c>
      <c r="W10">
        <v>2258</v>
      </c>
      <c r="X10">
        <v>2688</v>
      </c>
      <c r="Y10">
        <v>3012</v>
      </c>
      <c r="Z10">
        <v>2772</v>
      </c>
      <c r="AA10">
        <v>2626</v>
      </c>
      <c r="AB10">
        <v>3895</v>
      </c>
      <c r="AC10">
        <f>SUMIFS('NCD018_019 23-24'!$F:$F,'NCD018_019 23-24'!$B:$B,'NCD018_019 23-24'!$P10,'NCD018_019 23-24'!$C:$C,'NCD018_019 23-24'!$V$5,'NCD018_019 23-24'!$D:$D,'NCD018_019 23-24'!$U$4,'NCD018_019 23-24'!$E:$E,'NCD018_019 23-24'!AC$8)</f>
        <v>338</v>
      </c>
      <c r="AD10">
        <f>SUMIFS('NCD018_019 23-24'!$F:$F,'NCD018_019 23-24'!$B:$B,'NCD018_019 23-24'!$P10,'NCD018_019 23-24'!$C:$C,'NCD018_019 23-24'!$V$5,'NCD018_019 23-24'!$D:$D,'NCD018_019 23-24'!$U$4,'NCD018_019 23-24'!$E:$E,'NCD018_019 23-24'!AD$8)</f>
        <v>822</v>
      </c>
      <c r="AE10">
        <f>SUMIFS('NCD018_019 23-24'!$F:$F,'NCD018_019 23-24'!$B:$B,'NCD018_019 23-24'!$P10,'NCD018_019 23-24'!$C:$C,'NCD018_019 23-24'!$V$5,'NCD018_019 23-24'!$D:$D,'NCD018_019 23-24'!$U$4,'NCD018_019 23-24'!$E:$E,'NCD018_019 23-24'!AE$8)</f>
        <v>1174</v>
      </c>
      <c r="AF10">
        <f>SUMIFS('NCD018_019 23-24'!$F:$F,'NCD018_019 23-24'!$B:$B,'NCD018_019 23-24'!$P10,'NCD018_019 23-24'!$C:$C,'NCD018_019 23-24'!$V$5,'NCD018_019 23-24'!$D:$D,'NCD018_019 23-24'!$U$4,'NCD018_019 23-24'!$E:$E,'NCD018_019 23-24'!AF$8)</f>
        <v>1600</v>
      </c>
      <c r="AG10">
        <f>SUMIFS('NCD018_019 23-24'!$F:$F,'NCD018_019 23-24'!$B:$B,'NCD018_019 23-24'!$P10,'NCD018_019 23-24'!$C:$C,'NCD018_019 23-24'!$V$5,'NCD018_019 23-24'!$D:$D,'NCD018_019 23-24'!$U$4,'NCD018_019 23-24'!$E:$E,'NCD018_019 23-24'!AG$8)</f>
        <v>1239</v>
      </c>
      <c r="AH10">
        <f>SUMIFS('NCD018_019 23-24'!$F:$F,'NCD018_019 23-24'!$B:$B,'NCD018_019 23-24'!$P10,'NCD018_019 23-24'!$C:$C,'NCD018_019 23-24'!$V$5,'NCD018_019 23-24'!$D:$D,'NCD018_019 23-24'!$U$4,'NCD018_019 23-24'!$E:$E,'NCD018_019 23-24'!AH$8)</f>
        <v>2025</v>
      </c>
      <c r="AI10">
        <f>SUMIFS('NCD018_019 23-24'!$F:$F,'NCD018_019 23-24'!$B:$B,'NCD018_019 23-24'!$P10,'NCD018_019 23-24'!$C:$C,'NCD018_019 23-24'!$V$5,'NCD018_019 23-24'!$D:$D,'NCD018_019 23-24'!$U$4,'NCD018_019 23-24'!$E:$E,'NCD018_019 23-24'!AI$8)</f>
        <v>2121</v>
      </c>
      <c r="AJ10">
        <f>SUMIFS('NCD018_019 23-24'!$F:$F,'NCD018_019 23-24'!$B:$B,'NCD018_019 23-24'!$P10,'NCD018_019 23-24'!$C:$C,'NCD018_019 23-24'!$V$5,'NCD018_019 23-24'!$D:$D,'NCD018_019 23-24'!$U$4,'NCD018_019 23-24'!$E:$E,'NCD018_019 23-24'!AJ$8)</f>
        <v>2272</v>
      </c>
      <c r="AK10">
        <f>SUMIFS('NCD018_019 23-24'!$F:$F,'NCD018_019 23-24'!$B:$B,'NCD018_019 23-24'!$P10,'NCD018_019 23-24'!$C:$C,'NCD018_019 23-24'!$V$5,'NCD018_019 23-24'!$D:$D,'NCD018_019 23-24'!$U$4,'NCD018_019 23-24'!$E:$E,'NCD018_019 23-24'!AK$8)</f>
        <v>2294</v>
      </c>
      <c r="AL10">
        <f>SUMIFS('NCD018_019 23-24'!$F:$F,'NCD018_019 23-24'!$B:$B,'NCD018_019 23-24'!$P10,'NCD018_019 23-24'!$C:$C,'NCD018_019 23-24'!$V$5,'NCD018_019 23-24'!$D:$D,'NCD018_019 23-24'!$U$4,'NCD018_019 23-24'!$E:$E,'NCD018_019 23-24'!AL$8)</f>
        <v>2404</v>
      </c>
      <c r="AM10">
        <f>SUMIFS('NCD018_019 23-24'!$F:$F,'NCD018_019 23-24'!$B:$B,'NCD018_019 23-24'!$P10,'NCD018_019 23-24'!$C:$C,'NCD018_019 23-24'!$V$5,'NCD018_019 23-24'!$D:$D,'NCD018_019 23-24'!$U$4,'NCD018_019 23-24'!$E:$E,'NCD018_019 23-24'!AM$8)</f>
        <v>2497</v>
      </c>
      <c r="AN10">
        <f>SUMIFS('NCD018_019 23-24'!$F:$F,'NCD018_019 23-24'!$B:$B,'NCD018_019 23-24'!$P10,'NCD018_019 23-24'!$C:$C,'NCD018_019 23-24'!$V$5,'NCD018_019 23-24'!$D:$D,'NCD018_019 23-24'!$U$4,'NCD018_019 23-24'!$E:$E,'NCD018_019 23-24'!AN$8)</f>
        <v>2584</v>
      </c>
      <c r="AV10" t="s">
        <v>652</v>
      </c>
      <c r="AW10">
        <f>SUMIFS('NCD018_019 23-24'!$F:$F,'NCD018_019 23-24'!$B:$B,'NCD018_019 23-24'!$AV10,'NCD018_019 23-24'!$C:$C,'NCD018_019 23-24'!$BA$5,'NCD018_019 23-24'!$D:$D,'NCD018_019 23-24'!$BA$4,'NCD018_019 23-24'!$E:$E,'NCD018_019 23-24'!AW$8)</f>
        <v>0</v>
      </c>
      <c r="AX10">
        <f>SUMIFS('NCD018_019 23-24'!$F:$F,'NCD018_019 23-24'!$B:$B,'NCD018_019 23-24'!$AV10,'NCD018_019 23-24'!$C:$C,'NCD018_019 23-24'!$BA$5,'NCD018_019 23-24'!$D:$D,'NCD018_019 23-24'!$BA$4,'NCD018_019 23-24'!$E:$E,'NCD018_019 23-24'!AX$8)</f>
        <v>0</v>
      </c>
      <c r="AY10">
        <f>SUMIFS('NCD018_019 23-24'!$F:$F,'NCD018_019 23-24'!$B:$B,'NCD018_019 23-24'!$AV10,'NCD018_019 23-24'!$C:$C,'NCD018_019 23-24'!$BA$5,'NCD018_019 23-24'!$D:$D,'NCD018_019 23-24'!$BA$4,'NCD018_019 23-24'!$E:$E,'NCD018_019 23-24'!AY$8)</f>
        <v>0</v>
      </c>
      <c r="AZ10">
        <f>SUMIFS('NCD018_019 23-24'!$F:$F,'NCD018_019 23-24'!$B:$B,'NCD018_019 23-24'!$AV10,'NCD018_019 23-24'!$C:$C,'NCD018_019 23-24'!$BA$5,'NCD018_019 23-24'!$D:$D,'NCD018_019 23-24'!$BA$4,'NCD018_019 23-24'!$E:$E,'NCD018_019 23-24'!AZ$8)</f>
        <v>0</v>
      </c>
      <c r="BA10">
        <f>SUMIFS('NCD018_019 23-24'!$F:$F,'NCD018_019 23-24'!$B:$B,'NCD018_019 23-24'!$AV10,'NCD018_019 23-24'!$C:$C,'NCD018_019 23-24'!$BA$5,'NCD018_019 23-24'!$D:$D,'NCD018_019 23-24'!$BA$4,'NCD018_019 23-24'!$E:$E,'NCD018_019 23-24'!BA$8)</f>
        <v>0</v>
      </c>
      <c r="BB10">
        <f>SUMIFS('NCD018_019 23-24'!$F:$F,'NCD018_019 23-24'!$B:$B,'NCD018_019 23-24'!$AV10,'NCD018_019 23-24'!$C:$C,'NCD018_019 23-24'!$BA$5,'NCD018_019 23-24'!$D:$D,'NCD018_019 23-24'!$BA$4,'NCD018_019 23-24'!$E:$E,'NCD018_019 23-24'!BB$8)</f>
        <v>0</v>
      </c>
      <c r="BC10">
        <f>SUMIFS('NCD018_019 23-24'!$F:$F,'NCD018_019 23-24'!$B:$B,'NCD018_019 23-24'!$AV10,'NCD018_019 23-24'!$C:$C,'NCD018_019 23-24'!$BA$5,'NCD018_019 23-24'!$D:$D,'NCD018_019 23-24'!$BA$4,'NCD018_019 23-24'!$E:$E,'NCD018_019 23-24'!BC$8)</f>
        <v>0</v>
      </c>
      <c r="BD10">
        <f>SUMIFS('NCD018_019 23-24'!$F:$F,'NCD018_019 23-24'!$B:$B,'NCD018_019 23-24'!$AV10,'NCD018_019 23-24'!$C:$C,'NCD018_019 23-24'!$BA$5,'NCD018_019 23-24'!$D:$D,'NCD018_019 23-24'!$BA$4,'NCD018_019 23-24'!$E:$E,'NCD018_019 23-24'!BD$8)</f>
        <v>0</v>
      </c>
      <c r="BE10">
        <f>SUMIFS('NCD018_019 23-24'!$F:$F,'NCD018_019 23-24'!$B:$B,'NCD018_019 23-24'!$AV10,'NCD018_019 23-24'!$C:$C,'NCD018_019 23-24'!$BA$5,'NCD018_019 23-24'!$D:$D,'NCD018_019 23-24'!$BA$4,'NCD018_019 23-24'!$E:$E,'NCD018_019 23-24'!BE$8)</f>
        <v>0</v>
      </c>
      <c r="BF10">
        <f>SUMIFS('NCD018_019 23-24'!$F:$F,'NCD018_019 23-24'!$B:$B,'NCD018_019 23-24'!$AV10,'NCD018_019 23-24'!$C:$C,'NCD018_019 23-24'!$BA$5,'NCD018_019 23-24'!$D:$D,'NCD018_019 23-24'!$BA$4,'NCD018_019 23-24'!$E:$E,'NCD018_019 23-24'!BF$8)</f>
        <v>0</v>
      </c>
      <c r="BG10">
        <f>SUMIFS('NCD018_019 23-24'!$F:$F,'NCD018_019 23-24'!$B:$B,'NCD018_019 23-24'!$AV10,'NCD018_019 23-24'!$C:$C,'NCD018_019 23-24'!$BA$5,'NCD018_019 23-24'!$D:$D,'NCD018_019 23-24'!$BA$4,'NCD018_019 23-24'!$E:$E,'NCD018_019 23-24'!BG$8)</f>
        <v>0</v>
      </c>
      <c r="BH10">
        <f>SUMIFS('NCD018_019 23-24'!$F:$F,'NCD018_019 23-24'!$B:$B,'NCD018_019 23-24'!$AV10,'NCD018_019 23-24'!$C:$C,'NCD018_019 23-24'!$BA$5,'NCD018_019 23-24'!$D:$D,'NCD018_019 23-24'!$BA$4,'NCD018_019 23-24'!$E:$E,'NCD018_019 23-24'!BH$8)</f>
        <v>0</v>
      </c>
      <c r="BI10">
        <f>SUMIFS('NCD018_019 23-24'!$F:$F,'NCD018_019 23-24'!$B:$B,'NCD018_019 23-24'!$AV10,'NCD018_019 23-24'!$C:$C,'NCD018_019 23-24'!$BA$5,'NCD018_019 23-24'!$D:$D,'NCD018_019 23-24'!$BA$4,'NCD018_019 23-24'!$E:$E,'NCD018_019 23-24'!BI$8)</f>
        <v>0</v>
      </c>
      <c r="BJ10">
        <f>SUMIFS('NCD018_019 23-24'!$F:$F,'NCD018_019 23-24'!$B:$B,'NCD018_019 23-24'!$AV10,'NCD018_019 23-24'!$C:$C,'NCD018_019 23-24'!$BA$5,'NCD018_019 23-24'!$D:$D,'NCD018_019 23-24'!$BA$4,'NCD018_019 23-24'!$E:$E,'NCD018_019 23-24'!BJ$8)</f>
        <v>0</v>
      </c>
      <c r="BK10">
        <f>SUMIFS('NCD018_019 23-24'!$F:$F,'NCD018_019 23-24'!$B:$B,'NCD018_019 23-24'!$AV10,'NCD018_019 23-24'!$C:$C,'NCD018_019 23-24'!$BA$5,'NCD018_019 23-24'!$D:$D,'NCD018_019 23-24'!$BA$4,'NCD018_019 23-24'!$E:$E,'NCD018_019 23-24'!BK$8)</f>
        <v>0</v>
      </c>
      <c r="BL10">
        <f>SUMIFS('NCD018_019 23-24'!$F:$F,'NCD018_019 23-24'!$B:$B,'NCD018_019 23-24'!$AV10,'NCD018_019 23-24'!$C:$C,'NCD018_019 23-24'!$BA$5,'NCD018_019 23-24'!$D:$D,'NCD018_019 23-24'!$BA$4,'NCD018_019 23-24'!$E:$E,'NCD018_019 23-24'!BL$8)</f>
        <v>0</v>
      </c>
      <c r="BM10">
        <f>SUMIFS('NCD018_019 23-24'!$F:$F,'NCD018_019 23-24'!$B:$B,'NCD018_019 23-24'!$AV10,'NCD018_019 23-24'!$C:$C,'NCD018_019 23-24'!$BA$5,'NCD018_019 23-24'!$D:$D,'NCD018_019 23-24'!$BA$4,'NCD018_019 23-24'!$E:$E,'NCD018_019 23-24'!BM$8)</f>
        <v>418</v>
      </c>
      <c r="BN10">
        <f>SUMIFS('NCD018_019 23-24'!$F:$F,'NCD018_019 23-24'!$B:$B,'NCD018_019 23-24'!$AV10,'NCD018_019 23-24'!$C:$C,'NCD018_019 23-24'!$BA$5,'NCD018_019 23-24'!$D:$D,'NCD018_019 23-24'!$BA$4,'NCD018_019 23-24'!$E:$E,'NCD018_019 23-24'!BN$8)</f>
        <v>756</v>
      </c>
      <c r="BO10">
        <f>SUMIFS('NCD018_019 23-24'!$F:$F,'NCD018_019 23-24'!$B:$B,'NCD018_019 23-24'!$AV10,'NCD018_019 23-24'!$C:$C,'NCD018_019 23-24'!$BA$5,'NCD018_019 23-24'!$D:$D,'NCD018_019 23-24'!$BA$4,'NCD018_019 23-24'!$E:$E,'NCD018_019 23-24'!BO$8)</f>
        <v>978</v>
      </c>
      <c r="BP10">
        <f>SUMIFS('NCD018_019 23-24'!$F:$F,'NCD018_019 23-24'!$B:$B,'NCD018_019 23-24'!$AV10,'NCD018_019 23-24'!$C:$C,'NCD018_019 23-24'!$BA$5,'NCD018_019 23-24'!$D:$D,'NCD018_019 23-24'!$BA$4,'NCD018_019 23-24'!$E:$E,'NCD018_019 23-24'!BP$8)</f>
        <v>1334</v>
      </c>
      <c r="BQ10">
        <f>SUMIFS('NCD018_019 23-24'!$F:$F,'NCD018_019 23-24'!$B:$B,'NCD018_019 23-24'!$AV10,'NCD018_019 23-24'!$C:$C,'NCD018_019 23-24'!$BA$5,'NCD018_019 23-24'!$D:$D,'NCD018_019 23-24'!$BA$4,'NCD018_019 23-24'!$E:$E,'NCD018_019 23-24'!BQ$8)</f>
        <v>949</v>
      </c>
      <c r="BR10">
        <f>SUMIFS('NCD018_019 23-24'!$F:$F,'NCD018_019 23-24'!$B:$B,'NCD018_019 23-24'!$AV10,'NCD018_019 23-24'!$C:$C,'NCD018_019 23-24'!$BA$5,'NCD018_019 23-24'!$D:$D,'NCD018_019 23-24'!$BA$4,'NCD018_019 23-24'!$E:$E,'NCD018_019 23-24'!BR$8)</f>
        <v>1654</v>
      </c>
      <c r="BS10">
        <f>SUMIFS('NCD018_019 23-24'!$F:$F,'NCD018_019 23-24'!$B:$B,'NCD018_019 23-24'!$AV10,'NCD018_019 23-24'!$C:$C,'NCD018_019 23-24'!$BA$5,'NCD018_019 23-24'!$D:$D,'NCD018_019 23-24'!$BA$4,'NCD018_019 23-24'!$E:$E,'NCD018_019 23-24'!BS$8)</f>
        <v>1706</v>
      </c>
      <c r="BT10">
        <f>SUMIFS('NCD018_019 23-24'!$F:$F,'NCD018_019 23-24'!$B:$B,'NCD018_019 23-24'!$AV10,'NCD018_019 23-24'!$C:$C,'NCD018_019 23-24'!$BA$5,'NCD018_019 23-24'!$D:$D,'NCD018_019 23-24'!$BA$4,'NCD018_019 23-24'!$E:$E,'NCD018_019 23-24'!BT$8)</f>
        <v>1778</v>
      </c>
      <c r="BU10">
        <f>SUMIFS('NCD018_019 23-24'!$F:$F,'NCD018_019 23-24'!$B:$B,'NCD018_019 23-24'!$AV10,'NCD018_019 23-24'!$C:$C,'NCD018_019 23-24'!$BA$5,'NCD018_019 23-24'!$D:$D,'NCD018_019 23-24'!$BA$4,'NCD018_019 23-24'!$E:$E,'NCD018_019 23-24'!BU$8)</f>
        <v>1830</v>
      </c>
      <c r="BV10">
        <f>SUMIFS('NCD018_019 23-24'!$F:$F,'NCD018_019 23-24'!$B:$B,'NCD018_019 23-24'!$AV10,'NCD018_019 23-24'!$C:$C,'NCD018_019 23-24'!$BA$5,'NCD018_019 23-24'!$D:$D,'NCD018_019 23-24'!$BA$4,'NCD018_019 23-24'!$E:$E,'NCD018_019 23-24'!BV$8)</f>
        <v>2012</v>
      </c>
      <c r="BW10">
        <f>SUMIFS('NCD018_019 23-24'!$F:$F,'NCD018_019 23-24'!$B:$B,'NCD018_019 23-24'!$AV10,'NCD018_019 23-24'!$C:$C,'NCD018_019 23-24'!$BA$5,'NCD018_019 23-24'!$D:$D,'NCD018_019 23-24'!$BA$4,'NCD018_019 23-24'!$E:$E,'NCD018_019 23-24'!BW$8)</f>
        <v>2152</v>
      </c>
      <c r="BX10">
        <f>SUMIFS('NCD018_019 23-24'!$F:$F,'NCD018_019 23-24'!$B:$B,'NCD018_019 23-24'!$AV10,'NCD018_019 23-24'!$C:$C,'NCD018_019 23-24'!$BA$5,'NCD018_019 23-24'!$D:$D,'NCD018_019 23-24'!$BA$4,'NCD018_019 23-24'!$E:$E,'NCD018_019 23-24'!BX$8)</f>
        <v>2341</v>
      </c>
    </row>
    <row r="11" spans="1:76" x14ac:dyDescent="0.35">
      <c r="A11" t="s">
        <v>648</v>
      </c>
      <c r="B11" t="s">
        <v>654</v>
      </c>
      <c r="C11" t="s">
        <v>33</v>
      </c>
      <c r="D11" t="s">
        <v>700</v>
      </c>
      <c r="E11" s="2">
        <v>45322</v>
      </c>
      <c r="F11">
        <v>11</v>
      </c>
      <c r="P11" t="s">
        <v>653</v>
      </c>
      <c r="Q11">
        <v>213</v>
      </c>
      <c r="R11">
        <v>449</v>
      </c>
      <c r="S11">
        <v>672</v>
      </c>
      <c r="T11">
        <v>903</v>
      </c>
      <c r="U11">
        <v>1243</v>
      </c>
      <c r="V11">
        <v>1554</v>
      </c>
      <c r="W11">
        <v>2351</v>
      </c>
      <c r="X11">
        <v>2800</v>
      </c>
      <c r="Y11">
        <v>3028</v>
      </c>
      <c r="Z11">
        <v>3365</v>
      </c>
      <c r="AA11">
        <v>3419</v>
      </c>
      <c r="AB11">
        <v>4084</v>
      </c>
      <c r="AC11">
        <f>SUMIFS('NCD018_019 23-24'!$F:$F,'NCD018_019 23-24'!$B:$B,'NCD018_019 23-24'!$P11,'NCD018_019 23-24'!$C:$C,'NCD018_019 23-24'!$V$5,'NCD018_019 23-24'!$D:$D,'NCD018_019 23-24'!$U$4,'NCD018_019 23-24'!$E:$E,'NCD018_019 23-24'!AC$8)</f>
        <v>269</v>
      </c>
      <c r="AD11">
        <f>SUMIFS('NCD018_019 23-24'!$F:$F,'NCD018_019 23-24'!$B:$B,'NCD018_019 23-24'!$P11,'NCD018_019 23-24'!$C:$C,'NCD018_019 23-24'!$V$5,'NCD018_019 23-24'!$D:$D,'NCD018_019 23-24'!$U$4,'NCD018_019 23-24'!$E:$E,'NCD018_019 23-24'!AD$8)</f>
        <v>480</v>
      </c>
      <c r="AE11">
        <f>SUMIFS('NCD018_019 23-24'!$F:$F,'NCD018_019 23-24'!$B:$B,'NCD018_019 23-24'!$P11,'NCD018_019 23-24'!$C:$C,'NCD018_019 23-24'!$V$5,'NCD018_019 23-24'!$D:$D,'NCD018_019 23-24'!$U$4,'NCD018_019 23-24'!$E:$E,'NCD018_019 23-24'!AE$8)</f>
        <v>621</v>
      </c>
      <c r="AF11">
        <f>SUMIFS('NCD018_019 23-24'!$F:$F,'NCD018_019 23-24'!$B:$B,'NCD018_019 23-24'!$P11,'NCD018_019 23-24'!$C:$C,'NCD018_019 23-24'!$V$5,'NCD018_019 23-24'!$D:$D,'NCD018_019 23-24'!$U$4,'NCD018_019 23-24'!$E:$E,'NCD018_019 23-24'!AF$8)</f>
        <v>776</v>
      </c>
      <c r="AG11">
        <f>SUMIFS('NCD018_019 23-24'!$F:$F,'NCD018_019 23-24'!$B:$B,'NCD018_019 23-24'!$P11,'NCD018_019 23-24'!$C:$C,'NCD018_019 23-24'!$V$5,'NCD018_019 23-24'!$D:$D,'NCD018_019 23-24'!$U$4,'NCD018_019 23-24'!$E:$E,'NCD018_019 23-24'!AG$8)</f>
        <v>900</v>
      </c>
      <c r="AH11">
        <f>SUMIFS('NCD018_019 23-24'!$F:$F,'NCD018_019 23-24'!$B:$B,'NCD018_019 23-24'!$P11,'NCD018_019 23-24'!$C:$C,'NCD018_019 23-24'!$V$5,'NCD018_019 23-24'!$D:$D,'NCD018_019 23-24'!$U$4,'NCD018_019 23-24'!$E:$E,'NCD018_019 23-24'!AH$8)</f>
        <v>1065</v>
      </c>
      <c r="AI11">
        <f>SUMIFS('NCD018_019 23-24'!$F:$F,'NCD018_019 23-24'!$B:$B,'NCD018_019 23-24'!$P11,'NCD018_019 23-24'!$C:$C,'NCD018_019 23-24'!$V$5,'NCD018_019 23-24'!$D:$D,'NCD018_019 23-24'!$U$4,'NCD018_019 23-24'!$E:$E,'NCD018_019 23-24'!AI$8)</f>
        <v>1259</v>
      </c>
      <c r="AJ11">
        <f>SUMIFS('NCD018_019 23-24'!$F:$F,'NCD018_019 23-24'!$B:$B,'NCD018_019 23-24'!$P11,'NCD018_019 23-24'!$C:$C,'NCD018_019 23-24'!$V$5,'NCD018_019 23-24'!$D:$D,'NCD018_019 23-24'!$U$4,'NCD018_019 23-24'!$E:$E,'NCD018_019 23-24'!AJ$8)</f>
        <v>1478</v>
      </c>
      <c r="AK11">
        <f>SUMIFS('NCD018_019 23-24'!$F:$F,'NCD018_019 23-24'!$B:$B,'NCD018_019 23-24'!$P11,'NCD018_019 23-24'!$C:$C,'NCD018_019 23-24'!$V$5,'NCD018_019 23-24'!$D:$D,'NCD018_019 23-24'!$U$4,'NCD018_019 23-24'!$E:$E,'NCD018_019 23-24'!AK$8)</f>
        <v>1580</v>
      </c>
      <c r="AL11">
        <f>SUMIFS('NCD018_019 23-24'!$F:$F,'NCD018_019 23-24'!$B:$B,'NCD018_019 23-24'!$P11,'NCD018_019 23-24'!$C:$C,'NCD018_019 23-24'!$V$5,'NCD018_019 23-24'!$D:$D,'NCD018_019 23-24'!$U$4,'NCD018_019 23-24'!$E:$E,'NCD018_019 23-24'!AL$8)</f>
        <v>1714</v>
      </c>
      <c r="AM11">
        <f>SUMIFS('NCD018_019 23-24'!$F:$F,'NCD018_019 23-24'!$B:$B,'NCD018_019 23-24'!$P11,'NCD018_019 23-24'!$C:$C,'NCD018_019 23-24'!$V$5,'NCD018_019 23-24'!$D:$D,'NCD018_019 23-24'!$U$4,'NCD018_019 23-24'!$E:$E,'NCD018_019 23-24'!AM$8)</f>
        <v>1912</v>
      </c>
      <c r="AN11">
        <f>SUMIFS('NCD018_019 23-24'!$F:$F,'NCD018_019 23-24'!$B:$B,'NCD018_019 23-24'!$P11,'NCD018_019 23-24'!$C:$C,'NCD018_019 23-24'!$V$5,'NCD018_019 23-24'!$D:$D,'NCD018_019 23-24'!$U$4,'NCD018_019 23-24'!$E:$E,'NCD018_019 23-24'!AN$8)</f>
        <v>2889</v>
      </c>
      <c r="AV11" t="s">
        <v>653</v>
      </c>
      <c r="AW11">
        <f>SUMIFS('NCD018_019 23-24'!$F:$F,'NCD018_019 23-24'!$B:$B,'NCD018_019 23-24'!$AV11,'NCD018_019 23-24'!$C:$C,'NCD018_019 23-24'!$BA$5,'NCD018_019 23-24'!$D:$D,'NCD018_019 23-24'!$BA$4,'NCD018_019 23-24'!$E:$E,'NCD018_019 23-24'!AW$8)</f>
        <v>0</v>
      </c>
      <c r="AX11">
        <f>SUMIFS('NCD018_019 23-24'!$F:$F,'NCD018_019 23-24'!$B:$B,'NCD018_019 23-24'!$AV11,'NCD018_019 23-24'!$C:$C,'NCD018_019 23-24'!$BA$5,'NCD018_019 23-24'!$D:$D,'NCD018_019 23-24'!$BA$4,'NCD018_019 23-24'!$E:$E,'NCD018_019 23-24'!AX$8)</f>
        <v>0</v>
      </c>
      <c r="AY11">
        <f>SUMIFS('NCD018_019 23-24'!$F:$F,'NCD018_019 23-24'!$B:$B,'NCD018_019 23-24'!$AV11,'NCD018_019 23-24'!$C:$C,'NCD018_019 23-24'!$BA$5,'NCD018_019 23-24'!$D:$D,'NCD018_019 23-24'!$BA$4,'NCD018_019 23-24'!$E:$E,'NCD018_019 23-24'!AY$8)</f>
        <v>0</v>
      </c>
      <c r="AZ11">
        <f>SUMIFS('NCD018_019 23-24'!$F:$F,'NCD018_019 23-24'!$B:$B,'NCD018_019 23-24'!$AV11,'NCD018_019 23-24'!$C:$C,'NCD018_019 23-24'!$BA$5,'NCD018_019 23-24'!$D:$D,'NCD018_019 23-24'!$BA$4,'NCD018_019 23-24'!$E:$E,'NCD018_019 23-24'!AZ$8)</f>
        <v>0</v>
      </c>
      <c r="BA11">
        <f>SUMIFS('NCD018_019 23-24'!$F:$F,'NCD018_019 23-24'!$B:$B,'NCD018_019 23-24'!$AV11,'NCD018_019 23-24'!$C:$C,'NCD018_019 23-24'!$BA$5,'NCD018_019 23-24'!$D:$D,'NCD018_019 23-24'!$BA$4,'NCD018_019 23-24'!$E:$E,'NCD018_019 23-24'!BA$8)</f>
        <v>0</v>
      </c>
      <c r="BB11">
        <f>SUMIFS('NCD018_019 23-24'!$F:$F,'NCD018_019 23-24'!$B:$B,'NCD018_019 23-24'!$AV11,'NCD018_019 23-24'!$C:$C,'NCD018_019 23-24'!$BA$5,'NCD018_019 23-24'!$D:$D,'NCD018_019 23-24'!$BA$4,'NCD018_019 23-24'!$E:$E,'NCD018_019 23-24'!BB$8)</f>
        <v>0</v>
      </c>
      <c r="BC11">
        <f>SUMIFS('NCD018_019 23-24'!$F:$F,'NCD018_019 23-24'!$B:$B,'NCD018_019 23-24'!$AV11,'NCD018_019 23-24'!$C:$C,'NCD018_019 23-24'!$BA$5,'NCD018_019 23-24'!$D:$D,'NCD018_019 23-24'!$BA$4,'NCD018_019 23-24'!$E:$E,'NCD018_019 23-24'!BC$8)</f>
        <v>0</v>
      </c>
      <c r="BD11">
        <f>SUMIFS('NCD018_019 23-24'!$F:$F,'NCD018_019 23-24'!$B:$B,'NCD018_019 23-24'!$AV11,'NCD018_019 23-24'!$C:$C,'NCD018_019 23-24'!$BA$5,'NCD018_019 23-24'!$D:$D,'NCD018_019 23-24'!$BA$4,'NCD018_019 23-24'!$E:$E,'NCD018_019 23-24'!BD$8)</f>
        <v>0</v>
      </c>
      <c r="BE11">
        <f>SUMIFS('NCD018_019 23-24'!$F:$F,'NCD018_019 23-24'!$B:$B,'NCD018_019 23-24'!$AV11,'NCD018_019 23-24'!$C:$C,'NCD018_019 23-24'!$BA$5,'NCD018_019 23-24'!$D:$D,'NCD018_019 23-24'!$BA$4,'NCD018_019 23-24'!$E:$E,'NCD018_019 23-24'!BE$8)</f>
        <v>0</v>
      </c>
      <c r="BF11">
        <f>SUMIFS('NCD018_019 23-24'!$F:$F,'NCD018_019 23-24'!$B:$B,'NCD018_019 23-24'!$AV11,'NCD018_019 23-24'!$C:$C,'NCD018_019 23-24'!$BA$5,'NCD018_019 23-24'!$D:$D,'NCD018_019 23-24'!$BA$4,'NCD018_019 23-24'!$E:$E,'NCD018_019 23-24'!BF$8)</f>
        <v>0</v>
      </c>
      <c r="BG11">
        <f>SUMIFS('NCD018_019 23-24'!$F:$F,'NCD018_019 23-24'!$B:$B,'NCD018_019 23-24'!$AV11,'NCD018_019 23-24'!$C:$C,'NCD018_019 23-24'!$BA$5,'NCD018_019 23-24'!$D:$D,'NCD018_019 23-24'!$BA$4,'NCD018_019 23-24'!$E:$E,'NCD018_019 23-24'!BG$8)</f>
        <v>0</v>
      </c>
      <c r="BH11">
        <f>SUMIFS('NCD018_019 23-24'!$F:$F,'NCD018_019 23-24'!$B:$B,'NCD018_019 23-24'!$AV11,'NCD018_019 23-24'!$C:$C,'NCD018_019 23-24'!$BA$5,'NCD018_019 23-24'!$D:$D,'NCD018_019 23-24'!$BA$4,'NCD018_019 23-24'!$E:$E,'NCD018_019 23-24'!BH$8)</f>
        <v>0</v>
      </c>
      <c r="BI11">
        <f>SUMIFS('NCD018_019 23-24'!$F:$F,'NCD018_019 23-24'!$B:$B,'NCD018_019 23-24'!$AV11,'NCD018_019 23-24'!$C:$C,'NCD018_019 23-24'!$BA$5,'NCD018_019 23-24'!$D:$D,'NCD018_019 23-24'!$BA$4,'NCD018_019 23-24'!$E:$E,'NCD018_019 23-24'!BI$8)</f>
        <v>0</v>
      </c>
      <c r="BJ11">
        <f>SUMIFS('NCD018_019 23-24'!$F:$F,'NCD018_019 23-24'!$B:$B,'NCD018_019 23-24'!$AV11,'NCD018_019 23-24'!$C:$C,'NCD018_019 23-24'!$BA$5,'NCD018_019 23-24'!$D:$D,'NCD018_019 23-24'!$BA$4,'NCD018_019 23-24'!$E:$E,'NCD018_019 23-24'!BJ$8)</f>
        <v>0</v>
      </c>
      <c r="BK11">
        <f>SUMIFS('NCD018_019 23-24'!$F:$F,'NCD018_019 23-24'!$B:$B,'NCD018_019 23-24'!$AV11,'NCD018_019 23-24'!$C:$C,'NCD018_019 23-24'!$BA$5,'NCD018_019 23-24'!$D:$D,'NCD018_019 23-24'!$BA$4,'NCD018_019 23-24'!$E:$E,'NCD018_019 23-24'!BK$8)</f>
        <v>0</v>
      </c>
      <c r="BL11">
        <f>SUMIFS('NCD018_019 23-24'!$F:$F,'NCD018_019 23-24'!$B:$B,'NCD018_019 23-24'!$AV11,'NCD018_019 23-24'!$C:$C,'NCD018_019 23-24'!$BA$5,'NCD018_019 23-24'!$D:$D,'NCD018_019 23-24'!$BA$4,'NCD018_019 23-24'!$E:$E,'NCD018_019 23-24'!BL$8)</f>
        <v>0</v>
      </c>
      <c r="BM11">
        <f>SUMIFS('NCD018_019 23-24'!$F:$F,'NCD018_019 23-24'!$B:$B,'NCD018_019 23-24'!$AV11,'NCD018_019 23-24'!$C:$C,'NCD018_019 23-24'!$BA$5,'NCD018_019 23-24'!$D:$D,'NCD018_019 23-24'!$BA$4,'NCD018_019 23-24'!$E:$E,'NCD018_019 23-24'!BM$8)</f>
        <v>249</v>
      </c>
      <c r="BN11">
        <f>SUMIFS('NCD018_019 23-24'!$F:$F,'NCD018_019 23-24'!$B:$B,'NCD018_019 23-24'!$AV11,'NCD018_019 23-24'!$C:$C,'NCD018_019 23-24'!$BA$5,'NCD018_019 23-24'!$D:$D,'NCD018_019 23-24'!$BA$4,'NCD018_019 23-24'!$E:$E,'NCD018_019 23-24'!BN$8)</f>
        <v>463</v>
      </c>
      <c r="BO11">
        <f>SUMIFS('NCD018_019 23-24'!$F:$F,'NCD018_019 23-24'!$B:$B,'NCD018_019 23-24'!$AV11,'NCD018_019 23-24'!$C:$C,'NCD018_019 23-24'!$BA$5,'NCD018_019 23-24'!$D:$D,'NCD018_019 23-24'!$BA$4,'NCD018_019 23-24'!$E:$E,'NCD018_019 23-24'!BO$8)</f>
        <v>614</v>
      </c>
      <c r="BP11">
        <f>SUMIFS('NCD018_019 23-24'!$F:$F,'NCD018_019 23-24'!$B:$B,'NCD018_019 23-24'!$AV11,'NCD018_019 23-24'!$C:$C,'NCD018_019 23-24'!$BA$5,'NCD018_019 23-24'!$D:$D,'NCD018_019 23-24'!$BA$4,'NCD018_019 23-24'!$E:$E,'NCD018_019 23-24'!BP$8)</f>
        <v>830</v>
      </c>
      <c r="BQ11">
        <f>SUMIFS('NCD018_019 23-24'!$F:$F,'NCD018_019 23-24'!$B:$B,'NCD018_019 23-24'!$AV11,'NCD018_019 23-24'!$C:$C,'NCD018_019 23-24'!$BA$5,'NCD018_019 23-24'!$D:$D,'NCD018_019 23-24'!$BA$4,'NCD018_019 23-24'!$E:$E,'NCD018_019 23-24'!BQ$8)</f>
        <v>906</v>
      </c>
      <c r="BR11">
        <f>SUMIFS('NCD018_019 23-24'!$F:$F,'NCD018_019 23-24'!$B:$B,'NCD018_019 23-24'!$AV11,'NCD018_019 23-24'!$C:$C,'NCD018_019 23-24'!$BA$5,'NCD018_019 23-24'!$D:$D,'NCD018_019 23-24'!$BA$4,'NCD018_019 23-24'!$E:$E,'NCD018_019 23-24'!BR$8)</f>
        <v>1178</v>
      </c>
      <c r="BS11">
        <f>SUMIFS('NCD018_019 23-24'!$F:$F,'NCD018_019 23-24'!$B:$B,'NCD018_019 23-24'!$AV11,'NCD018_019 23-24'!$C:$C,'NCD018_019 23-24'!$BA$5,'NCD018_019 23-24'!$D:$D,'NCD018_019 23-24'!$BA$4,'NCD018_019 23-24'!$E:$E,'NCD018_019 23-24'!BS$8)</f>
        <v>1298</v>
      </c>
      <c r="BT11">
        <f>SUMIFS('NCD018_019 23-24'!$F:$F,'NCD018_019 23-24'!$B:$B,'NCD018_019 23-24'!$AV11,'NCD018_019 23-24'!$C:$C,'NCD018_019 23-24'!$BA$5,'NCD018_019 23-24'!$D:$D,'NCD018_019 23-24'!$BA$4,'NCD018_019 23-24'!$E:$E,'NCD018_019 23-24'!BT$8)</f>
        <v>1457</v>
      </c>
      <c r="BU11">
        <f>SUMIFS('NCD018_019 23-24'!$F:$F,'NCD018_019 23-24'!$B:$B,'NCD018_019 23-24'!$AV11,'NCD018_019 23-24'!$C:$C,'NCD018_019 23-24'!$BA$5,'NCD018_019 23-24'!$D:$D,'NCD018_019 23-24'!$BA$4,'NCD018_019 23-24'!$E:$E,'NCD018_019 23-24'!BU$8)</f>
        <v>1639</v>
      </c>
      <c r="BV11">
        <f>SUMIFS('NCD018_019 23-24'!$F:$F,'NCD018_019 23-24'!$B:$B,'NCD018_019 23-24'!$AV11,'NCD018_019 23-24'!$C:$C,'NCD018_019 23-24'!$BA$5,'NCD018_019 23-24'!$D:$D,'NCD018_019 23-24'!$BA$4,'NCD018_019 23-24'!$E:$E,'NCD018_019 23-24'!BV$8)</f>
        <v>1813</v>
      </c>
      <c r="BW11">
        <f>SUMIFS('NCD018_019 23-24'!$F:$F,'NCD018_019 23-24'!$B:$B,'NCD018_019 23-24'!$AV11,'NCD018_019 23-24'!$C:$C,'NCD018_019 23-24'!$BA$5,'NCD018_019 23-24'!$D:$D,'NCD018_019 23-24'!$BA$4,'NCD018_019 23-24'!$E:$E,'NCD018_019 23-24'!BW$8)</f>
        <v>2027</v>
      </c>
      <c r="BX11">
        <f>SUMIFS('NCD018_019 23-24'!$F:$F,'NCD018_019 23-24'!$B:$B,'NCD018_019 23-24'!$AV11,'NCD018_019 23-24'!$C:$C,'NCD018_019 23-24'!$BA$5,'NCD018_019 23-24'!$D:$D,'NCD018_019 23-24'!$BA$4,'NCD018_019 23-24'!$E:$E,'NCD018_019 23-24'!BX$8)</f>
        <v>2401</v>
      </c>
    </row>
    <row r="12" spans="1:76" x14ac:dyDescent="0.35">
      <c r="A12" t="s">
        <v>648</v>
      </c>
      <c r="B12" t="s">
        <v>654</v>
      </c>
      <c r="C12" t="s">
        <v>33</v>
      </c>
      <c r="D12" t="s">
        <v>700</v>
      </c>
      <c r="E12" s="2">
        <v>45351</v>
      </c>
      <c r="F12">
        <v>11</v>
      </c>
      <c r="P12" t="s">
        <v>654</v>
      </c>
      <c r="Q12">
        <v>293</v>
      </c>
      <c r="R12">
        <v>628</v>
      </c>
      <c r="S12">
        <v>981</v>
      </c>
      <c r="T12">
        <v>1381</v>
      </c>
      <c r="U12">
        <v>1719</v>
      </c>
      <c r="V12">
        <v>533</v>
      </c>
      <c r="W12">
        <v>2204</v>
      </c>
      <c r="X12">
        <v>2465</v>
      </c>
      <c r="Y12">
        <v>2687</v>
      </c>
      <c r="Z12">
        <v>2990</v>
      </c>
      <c r="AA12">
        <v>3040</v>
      </c>
      <c r="AB12">
        <v>3958</v>
      </c>
      <c r="AC12">
        <f>SUMIFS('NCD018_019 23-24'!$F:$F,'NCD018_019 23-24'!$B:$B,'NCD018_019 23-24'!$P12,'NCD018_019 23-24'!$C:$C,'NCD018_019 23-24'!$V$5,'NCD018_019 23-24'!$D:$D,'NCD018_019 23-24'!$U$4,'NCD018_019 23-24'!$E:$E,'NCD018_019 23-24'!AC$8)</f>
        <v>249</v>
      </c>
      <c r="AD12">
        <f>SUMIFS('NCD018_019 23-24'!$F:$F,'NCD018_019 23-24'!$B:$B,'NCD018_019 23-24'!$P12,'NCD018_019 23-24'!$C:$C,'NCD018_019 23-24'!$V$5,'NCD018_019 23-24'!$D:$D,'NCD018_019 23-24'!$U$4,'NCD018_019 23-24'!$E:$E,'NCD018_019 23-24'!AD$8)</f>
        <v>500</v>
      </c>
      <c r="AE12">
        <f>SUMIFS('NCD018_019 23-24'!$F:$F,'NCD018_019 23-24'!$B:$B,'NCD018_019 23-24'!$P12,'NCD018_019 23-24'!$C:$C,'NCD018_019 23-24'!$V$5,'NCD018_019 23-24'!$D:$D,'NCD018_019 23-24'!$U$4,'NCD018_019 23-24'!$E:$E,'NCD018_019 23-24'!AE$8)</f>
        <v>752</v>
      </c>
      <c r="AF12">
        <f>SUMIFS('NCD018_019 23-24'!$F:$F,'NCD018_019 23-24'!$B:$B,'NCD018_019 23-24'!$P12,'NCD018_019 23-24'!$C:$C,'NCD018_019 23-24'!$V$5,'NCD018_019 23-24'!$D:$D,'NCD018_019 23-24'!$U$4,'NCD018_019 23-24'!$E:$E,'NCD018_019 23-24'!AF$8)</f>
        <v>986</v>
      </c>
      <c r="AG12">
        <f>SUMIFS('NCD018_019 23-24'!$F:$F,'NCD018_019 23-24'!$B:$B,'NCD018_019 23-24'!$P12,'NCD018_019 23-24'!$C:$C,'NCD018_019 23-24'!$V$5,'NCD018_019 23-24'!$D:$D,'NCD018_019 23-24'!$U$4,'NCD018_019 23-24'!$E:$E,'NCD018_019 23-24'!AG$8)</f>
        <v>1415</v>
      </c>
      <c r="AH12">
        <f>SUMIFS('NCD018_019 23-24'!$F:$F,'NCD018_019 23-24'!$B:$B,'NCD018_019 23-24'!$P12,'NCD018_019 23-24'!$C:$C,'NCD018_019 23-24'!$V$5,'NCD018_019 23-24'!$D:$D,'NCD018_019 23-24'!$U$4,'NCD018_019 23-24'!$E:$E,'NCD018_019 23-24'!AH$8)</f>
        <v>1826</v>
      </c>
      <c r="AI12">
        <f>SUMIFS('NCD018_019 23-24'!$F:$F,'NCD018_019 23-24'!$B:$B,'NCD018_019 23-24'!$P12,'NCD018_019 23-24'!$C:$C,'NCD018_019 23-24'!$V$5,'NCD018_019 23-24'!$D:$D,'NCD018_019 23-24'!$U$4,'NCD018_019 23-24'!$E:$E,'NCD018_019 23-24'!AI$8)</f>
        <v>1924</v>
      </c>
      <c r="AJ12">
        <f>SUMIFS('NCD018_019 23-24'!$F:$F,'NCD018_019 23-24'!$B:$B,'NCD018_019 23-24'!$P12,'NCD018_019 23-24'!$C:$C,'NCD018_019 23-24'!$V$5,'NCD018_019 23-24'!$D:$D,'NCD018_019 23-24'!$U$4,'NCD018_019 23-24'!$E:$E,'NCD018_019 23-24'!AJ$8)</f>
        <v>2152</v>
      </c>
      <c r="AK12">
        <f>SUMIFS('NCD018_019 23-24'!$F:$F,'NCD018_019 23-24'!$B:$B,'NCD018_019 23-24'!$P12,'NCD018_019 23-24'!$C:$C,'NCD018_019 23-24'!$V$5,'NCD018_019 23-24'!$D:$D,'NCD018_019 23-24'!$U$4,'NCD018_019 23-24'!$E:$E,'NCD018_019 23-24'!AK$8)</f>
        <v>2414</v>
      </c>
      <c r="AL12">
        <f>SUMIFS('NCD018_019 23-24'!$F:$F,'NCD018_019 23-24'!$B:$B,'NCD018_019 23-24'!$P12,'NCD018_019 23-24'!$C:$C,'NCD018_019 23-24'!$V$5,'NCD018_019 23-24'!$D:$D,'NCD018_019 23-24'!$U$4,'NCD018_019 23-24'!$E:$E,'NCD018_019 23-24'!AL$8)</f>
        <v>2537</v>
      </c>
      <c r="AM12">
        <f>SUMIFS('NCD018_019 23-24'!$F:$F,'NCD018_019 23-24'!$B:$B,'NCD018_019 23-24'!$P12,'NCD018_019 23-24'!$C:$C,'NCD018_019 23-24'!$V$5,'NCD018_019 23-24'!$D:$D,'NCD018_019 23-24'!$U$4,'NCD018_019 23-24'!$E:$E,'NCD018_019 23-24'!AM$8)</f>
        <v>2672</v>
      </c>
      <c r="AN12">
        <f>SUMIFS('NCD018_019 23-24'!$F:$F,'NCD018_019 23-24'!$B:$B,'NCD018_019 23-24'!$P12,'NCD018_019 23-24'!$C:$C,'NCD018_019 23-24'!$V$5,'NCD018_019 23-24'!$D:$D,'NCD018_019 23-24'!$U$4,'NCD018_019 23-24'!$E:$E,'NCD018_019 23-24'!AN$8)</f>
        <v>2926</v>
      </c>
      <c r="AV12" t="s">
        <v>654</v>
      </c>
      <c r="AW12">
        <f>SUMIFS('NCD018_019 23-24'!$F:$F,'NCD018_019 23-24'!$B:$B,'NCD018_019 23-24'!$AV12,'NCD018_019 23-24'!$C:$C,'NCD018_019 23-24'!$BA$5,'NCD018_019 23-24'!$D:$D,'NCD018_019 23-24'!$BA$4,'NCD018_019 23-24'!$E:$E,'NCD018_019 23-24'!AW$8)</f>
        <v>0</v>
      </c>
      <c r="AX12">
        <f>SUMIFS('NCD018_019 23-24'!$F:$F,'NCD018_019 23-24'!$B:$B,'NCD018_019 23-24'!$AV12,'NCD018_019 23-24'!$C:$C,'NCD018_019 23-24'!$BA$5,'NCD018_019 23-24'!$D:$D,'NCD018_019 23-24'!$BA$4,'NCD018_019 23-24'!$E:$E,'NCD018_019 23-24'!AX$8)</f>
        <v>0</v>
      </c>
      <c r="AY12">
        <f>SUMIFS('NCD018_019 23-24'!$F:$F,'NCD018_019 23-24'!$B:$B,'NCD018_019 23-24'!$AV12,'NCD018_019 23-24'!$C:$C,'NCD018_019 23-24'!$BA$5,'NCD018_019 23-24'!$D:$D,'NCD018_019 23-24'!$BA$4,'NCD018_019 23-24'!$E:$E,'NCD018_019 23-24'!AY$8)</f>
        <v>0</v>
      </c>
      <c r="AZ12">
        <f>SUMIFS('NCD018_019 23-24'!$F:$F,'NCD018_019 23-24'!$B:$B,'NCD018_019 23-24'!$AV12,'NCD018_019 23-24'!$C:$C,'NCD018_019 23-24'!$BA$5,'NCD018_019 23-24'!$D:$D,'NCD018_019 23-24'!$BA$4,'NCD018_019 23-24'!$E:$E,'NCD018_019 23-24'!AZ$8)</f>
        <v>0</v>
      </c>
      <c r="BA12">
        <f>SUMIFS('NCD018_019 23-24'!$F:$F,'NCD018_019 23-24'!$B:$B,'NCD018_019 23-24'!$AV12,'NCD018_019 23-24'!$C:$C,'NCD018_019 23-24'!$BA$5,'NCD018_019 23-24'!$D:$D,'NCD018_019 23-24'!$BA$4,'NCD018_019 23-24'!$E:$E,'NCD018_019 23-24'!BA$8)</f>
        <v>0</v>
      </c>
      <c r="BB12">
        <f>SUMIFS('NCD018_019 23-24'!$F:$F,'NCD018_019 23-24'!$B:$B,'NCD018_019 23-24'!$AV12,'NCD018_019 23-24'!$C:$C,'NCD018_019 23-24'!$BA$5,'NCD018_019 23-24'!$D:$D,'NCD018_019 23-24'!$BA$4,'NCD018_019 23-24'!$E:$E,'NCD018_019 23-24'!BB$8)</f>
        <v>0</v>
      </c>
      <c r="BC12">
        <f>SUMIFS('NCD018_019 23-24'!$F:$F,'NCD018_019 23-24'!$B:$B,'NCD018_019 23-24'!$AV12,'NCD018_019 23-24'!$C:$C,'NCD018_019 23-24'!$BA$5,'NCD018_019 23-24'!$D:$D,'NCD018_019 23-24'!$BA$4,'NCD018_019 23-24'!$E:$E,'NCD018_019 23-24'!BC$8)</f>
        <v>0</v>
      </c>
      <c r="BD12">
        <f>SUMIFS('NCD018_019 23-24'!$F:$F,'NCD018_019 23-24'!$B:$B,'NCD018_019 23-24'!$AV12,'NCD018_019 23-24'!$C:$C,'NCD018_019 23-24'!$BA$5,'NCD018_019 23-24'!$D:$D,'NCD018_019 23-24'!$BA$4,'NCD018_019 23-24'!$E:$E,'NCD018_019 23-24'!BD$8)</f>
        <v>0</v>
      </c>
      <c r="BE12">
        <f>SUMIFS('NCD018_019 23-24'!$F:$F,'NCD018_019 23-24'!$B:$B,'NCD018_019 23-24'!$AV12,'NCD018_019 23-24'!$C:$C,'NCD018_019 23-24'!$BA$5,'NCD018_019 23-24'!$D:$D,'NCD018_019 23-24'!$BA$4,'NCD018_019 23-24'!$E:$E,'NCD018_019 23-24'!BE$8)</f>
        <v>0</v>
      </c>
      <c r="BF12">
        <f>SUMIFS('NCD018_019 23-24'!$F:$F,'NCD018_019 23-24'!$B:$B,'NCD018_019 23-24'!$AV12,'NCD018_019 23-24'!$C:$C,'NCD018_019 23-24'!$BA$5,'NCD018_019 23-24'!$D:$D,'NCD018_019 23-24'!$BA$4,'NCD018_019 23-24'!$E:$E,'NCD018_019 23-24'!BF$8)</f>
        <v>0</v>
      </c>
      <c r="BG12">
        <f>SUMIFS('NCD018_019 23-24'!$F:$F,'NCD018_019 23-24'!$B:$B,'NCD018_019 23-24'!$AV12,'NCD018_019 23-24'!$C:$C,'NCD018_019 23-24'!$BA$5,'NCD018_019 23-24'!$D:$D,'NCD018_019 23-24'!$BA$4,'NCD018_019 23-24'!$E:$E,'NCD018_019 23-24'!BG$8)</f>
        <v>0</v>
      </c>
      <c r="BH12">
        <f>SUMIFS('NCD018_019 23-24'!$F:$F,'NCD018_019 23-24'!$B:$B,'NCD018_019 23-24'!$AV12,'NCD018_019 23-24'!$C:$C,'NCD018_019 23-24'!$BA$5,'NCD018_019 23-24'!$D:$D,'NCD018_019 23-24'!$BA$4,'NCD018_019 23-24'!$E:$E,'NCD018_019 23-24'!BH$8)</f>
        <v>0</v>
      </c>
      <c r="BI12">
        <f>SUMIFS('NCD018_019 23-24'!$F:$F,'NCD018_019 23-24'!$B:$B,'NCD018_019 23-24'!$AV12,'NCD018_019 23-24'!$C:$C,'NCD018_019 23-24'!$BA$5,'NCD018_019 23-24'!$D:$D,'NCD018_019 23-24'!$BA$4,'NCD018_019 23-24'!$E:$E,'NCD018_019 23-24'!BI$8)</f>
        <v>0</v>
      </c>
      <c r="BJ12">
        <f>SUMIFS('NCD018_019 23-24'!$F:$F,'NCD018_019 23-24'!$B:$B,'NCD018_019 23-24'!$AV12,'NCD018_019 23-24'!$C:$C,'NCD018_019 23-24'!$BA$5,'NCD018_019 23-24'!$D:$D,'NCD018_019 23-24'!$BA$4,'NCD018_019 23-24'!$E:$E,'NCD018_019 23-24'!BJ$8)</f>
        <v>0</v>
      </c>
      <c r="BK12">
        <f>SUMIFS('NCD018_019 23-24'!$F:$F,'NCD018_019 23-24'!$B:$B,'NCD018_019 23-24'!$AV12,'NCD018_019 23-24'!$C:$C,'NCD018_019 23-24'!$BA$5,'NCD018_019 23-24'!$D:$D,'NCD018_019 23-24'!$BA$4,'NCD018_019 23-24'!$E:$E,'NCD018_019 23-24'!BK$8)</f>
        <v>0</v>
      </c>
      <c r="BL12">
        <f>SUMIFS('NCD018_019 23-24'!$F:$F,'NCD018_019 23-24'!$B:$B,'NCD018_019 23-24'!$AV12,'NCD018_019 23-24'!$C:$C,'NCD018_019 23-24'!$BA$5,'NCD018_019 23-24'!$D:$D,'NCD018_019 23-24'!$BA$4,'NCD018_019 23-24'!$E:$E,'NCD018_019 23-24'!BL$8)</f>
        <v>0</v>
      </c>
      <c r="BM12">
        <f>SUMIFS('NCD018_019 23-24'!$F:$F,'NCD018_019 23-24'!$B:$B,'NCD018_019 23-24'!$AV12,'NCD018_019 23-24'!$C:$C,'NCD018_019 23-24'!$BA$5,'NCD018_019 23-24'!$D:$D,'NCD018_019 23-24'!$BA$4,'NCD018_019 23-24'!$E:$E,'NCD018_019 23-24'!BM$8)</f>
        <v>171</v>
      </c>
      <c r="BN12">
        <f>SUMIFS('NCD018_019 23-24'!$F:$F,'NCD018_019 23-24'!$B:$B,'NCD018_019 23-24'!$AV12,'NCD018_019 23-24'!$C:$C,'NCD018_019 23-24'!$BA$5,'NCD018_019 23-24'!$D:$D,'NCD018_019 23-24'!$BA$4,'NCD018_019 23-24'!$E:$E,'NCD018_019 23-24'!BN$8)</f>
        <v>242</v>
      </c>
      <c r="BO12">
        <f>SUMIFS('NCD018_019 23-24'!$F:$F,'NCD018_019 23-24'!$B:$B,'NCD018_019 23-24'!$AV12,'NCD018_019 23-24'!$C:$C,'NCD018_019 23-24'!$BA$5,'NCD018_019 23-24'!$D:$D,'NCD018_019 23-24'!$BA$4,'NCD018_019 23-24'!$E:$E,'NCD018_019 23-24'!BO$8)</f>
        <v>457</v>
      </c>
      <c r="BP12">
        <f>SUMIFS('NCD018_019 23-24'!$F:$F,'NCD018_019 23-24'!$B:$B,'NCD018_019 23-24'!$AV12,'NCD018_019 23-24'!$C:$C,'NCD018_019 23-24'!$BA$5,'NCD018_019 23-24'!$D:$D,'NCD018_019 23-24'!$BA$4,'NCD018_019 23-24'!$E:$E,'NCD018_019 23-24'!BP$8)</f>
        <v>567</v>
      </c>
      <c r="BQ12">
        <f>SUMIFS('NCD018_019 23-24'!$F:$F,'NCD018_019 23-24'!$B:$B,'NCD018_019 23-24'!$AV12,'NCD018_019 23-24'!$C:$C,'NCD018_019 23-24'!$BA$5,'NCD018_019 23-24'!$D:$D,'NCD018_019 23-24'!$BA$4,'NCD018_019 23-24'!$E:$E,'NCD018_019 23-24'!BQ$8)</f>
        <v>694</v>
      </c>
      <c r="BR12">
        <f>SUMIFS('NCD018_019 23-24'!$F:$F,'NCD018_019 23-24'!$B:$B,'NCD018_019 23-24'!$AV12,'NCD018_019 23-24'!$C:$C,'NCD018_019 23-24'!$BA$5,'NCD018_019 23-24'!$D:$D,'NCD018_019 23-24'!$BA$4,'NCD018_019 23-24'!$E:$E,'NCD018_019 23-24'!BR$8)</f>
        <v>794</v>
      </c>
      <c r="BS12">
        <f>SUMIFS('NCD018_019 23-24'!$F:$F,'NCD018_019 23-24'!$B:$B,'NCD018_019 23-24'!$AV12,'NCD018_019 23-24'!$C:$C,'NCD018_019 23-24'!$BA$5,'NCD018_019 23-24'!$D:$D,'NCD018_019 23-24'!$BA$4,'NCD018_019 23-24'!$E:$E,'NCD018_019 23-24'!BS$8)</f>
        <v>932</v>
      </c>
      <c r="BT12">
        <f>SUMIFS('NCD018_019 23-24'!$F:$F,'NCD018_019 23-24'!$B:$B,'NCD018_019 23-24'!$AV12,'NCD018_019 23-24'!$C:$C,'NCD018_019 23-24'!$BA$5,'NCD018_019 23-24'!$D:$D,'NCD018_019 23-24'!$BA$4,'NCD018_019 23-24'!$E:$E,'NCD018_019 23-24'!BT$8)</f>
        <v>1238</v>
      </c>
      <c r="BU12">
        <f>SUMIFS('NCD018_019 23-24'!$F:$F,'NCD018_019 23-24'!$B:$B,'NCD018_019 23-24'!$AV12,'NCD018_019 23-24'!$C:$C,'NCD018_019 23-24'!$BA$5,'NCD018_019 23-24'!$D:$D,'NCD018_019 23-24'!$BA$4,'NCD018_019 23-24'!$E:$E,'NCD018_019 23-24'!BU$8)</f>
        <v>1406</v>
      </c>
      <c r="BV12">
        <f>SUMIFS('NCD018_019 23-24'!$F:$F,'NCD018_019 23-24'!$B:$B,'NCD018_019 23-24'!$AV12,'NCD018_019 23-24'!$C:$C,'NCD018_019 23-24'!$BA$5,'NCD018_019 23-24'!$D:$D,'NCD018_019 23-24'!$BA$4,'NCD018_019 23-24'!$E:$E,'NCD018_019 23-24'!BV$8)</f>
        <v>1557</v>
      </c>
      <c r="BW12">
        <f>SUMIFS('NCD018_019 23-24'!$F:$F,'NCD018_019 23-24'!$B:$B,'NCD018_019 23-24'!$AV12,'NCD018_019 23-24'!$C:$C,'NCD018_019 23-24'!$BA$5,'NCD018_019 23-24'!$D:$D,'NCD018_019 23-24'!$BA$4,'NCD018_019 23-24'!$E:$E,'NCD018_019 23-24'!BW$8)</f>
        <v>1756</v>
      </c>
      <c r="BX12">
        <f>SUMIFS('NCD018_019 23-24'!$F:$F,'NCD018_019 23-24'!$B:$B,'NCD018_019 23-24'!$AV12,'NCD018_019 23-24'!$C:$C,'NCD018_019 23-24'!$BA$5,'NCD018_019 23-24'!$D:$D,'NCD018_019 23-24'!$BA$4,'NCD018_019 23-24'!$E:$E,'NCD018_019 23-24'!BX$8)</f>
        <v>1826</v>
      </c>
    </row>
    <row r="13" spans="1:76" x14ac:dyDescent="0.35">
      <c r="A13" t="s">
        <v>648</v>
      </c>
      <c r="B13" t="s">
        <v>654</v>
      </c>
      <c r="C13" t="s">
        <v>33</v>
      </c>
      <c r="D13" t="s">
        <v>700</v>
      </c>
      <c r="E13" s="2">
        <v>45382</v>
      </c>
      <c r="F13">
        <v>11</v>
      </c>
      <c r="P13" t="s">
        <v>656</v>
      </c>
      <c r="Q13">
        <v>112</v>
      </c>
      <c r="R13">
        <v>350</v>
      </c>
      <c r="S13">
        <v>541</v>
      </c>
      <c r="T13">
        <v>885</v>
      </c>
      <c r="U13">
        <v>1171</v>
      </c>
      <c r="V13">
        <v>1339</v>
      </c>
      <c r="W13">
        <v>2162</v>
      </c>
      <c r="X13">
        <v>2770</v>
      </c>
      <c r="Y13">
        <v>3302</v>
      </c>
      <c r="Z13">
        <v>4104</v>
      </c>
      <c r="AA13">
        <v>4622</v>
      </c>
      <c r="AB13">
        <v>5848</v>
      </c>
      <c r="AC13">
        <f>SUMIFS('NCD018_019 23-24'!$F:$F,'NCD018_019 23-24'!$B:$B,'NCD018_019 23-24'!$P13,'NCD018_019 23-24'!$C:$C,'NCD018_019 23-24'!$V$5,'NCD018_019 23-24'!$D:$D,'NCD018_019 23-24'!$U$4,'NCD018_019 23-24'!$E:$E,'NCD018_019 23-24'!AC$8)</f>
        <v>206</v>
      </c>
      <c r="AD13">
        <f>SUMIFS('NCD018_019 23-24'!$F:$F,'NCD018_019 23-24'!$B:$B,'NCD018_019 23-24'!$P13,'NCD018_019 23-24'!$C:$C,'NCD018_019 23-24'!$V$5,'NCD018_019 23-24'!$D:$D,'NCD018_019 23-24'!$U$4,'NCD018_019 23-24'!$E:$E,'NCD018_019 23-24'!AD$8)</f>
        <v>353</v>
      </c>
      <c r="AE13">
        <f>SUMIFS('NCD018_019 23-24'!$F:$F,'NCD018_019 23-24'!$B:$B,'NCD018_019 23-24'!$P13,'NCD018_019 23-24'!$C:$C,'NCD018_019 23-24'!$V$5,'NCD018_019 23-24'!$D:$D,'NCD018_019 23-24'!$U$4,'NCD018_019 23-24'!$E:$E,'NCD018_019 23-24'!AE$8)</f>
        <v>635</v>
      </c>
      <c r="AF13">
        <f>SUMIFS('NCD018_019 23-24'!$F:$F,'NCD018_019 23-24'!$B:$B,'NCD018_019 23-24'!$P13,'NCD018_019 23-24'!$C:$C,'NCD018_019 23-24'!$V$5,'NCD018_019 23-24'!$D:$D,'NCD018_019 23-24'!$U$4,'NCD018_019 23-24'!$E:$E,'NCD018_019 23-24'!AF$8)</f>
        <v>792</v>
      </c>
      <c r="AG13">
        <f>SUMIFS('NCD018_019 23-24'!$F:$F,'NCD018_019 23-24'!$B:$B,'NCD018_019 23-24'!$P13,'NCD018_019 23-24'!$C:$C,'NCD018_019 23-24'!$V$5,'NCD018_019 23-24'!$D:$D,'NCD018_019 23-24'!$U$4,'NCD018_019 23-24'!$E:$E,'NCD018_019 23-24'!AG$8)</f>
        <v>999</v>
      </c>
      <c r="AH13">
        <f>SUMIFS('NCD018_019 23-24'!$F:$F,'NCD018_019 23-24'!$B:$B,'NCD018_019 23-24'!$P13,'NCD018_019 23-24'!$C:$C,'NCD018_019 23-24'!$V$5,'NCD018_019 23-24'!$D:$D,'NCD018_019 23-24'!$U$4,'NCD018_019 23-24'!$E:$E,'NCD018_019 23-24'!AH$8)</f>
        <v>1240</v>
      </c>
      <c r="AI13">
        <f>SUMIFS('NCD018_019 23-24'!$F:$F,'NCD018_019 23-24'!$B:$B,'NCD018_019 23-24'!$P13,'NCD018_019 23-24'!$C:$C,'NCD018_019 23-24'!$V$5,'NCD018_019 23-24'!$D:$D,'NCD018_019 23-24'!$U$4,'NCD018_019 23-24'!$E:$E,'NCD018_019 23-24'!AI$8)</f>
        <v>1502</v>
      </c>
      <c r="AJ13">
        <f>SUMIFS('NCD018_019 23-24'!$F:$F,'NCD018_019 23-24'!$B:$B,'NCD018_019 23-24'!$P13,'NCD018_019 23-24'!$C:$C,'NCD018_019 23-24'!$V$5,'NCD018_019 23-24'!$D:$D,'NCD018_019 23-24'!$U$4,'NCD018_019 23-24'!$E:$E,'NCD018_019 23-24'!AJ$8)</f>
        <v>1860</v>
      </c>
      <c r="AK13">
        <f>SUMIFS('NCD018_019 23-24'!$F:$F,'NCD018_019 23-24'!$B:$B,'NCD018_019 23-24'!$P13,'NCD018_019 23-24'!$C:$C,'NCD018_019 23-24'!$V$5,'NCD018_019 23-24'!$D:$D,'NCD018_019 23-24'!$U$4,'NCD018_019 23-24'!$E:$E,'NCD018_019 23-24'!AK$8)</f>
        <v>2092</v>
      </c>
      <c r="AL13">
        <f>SUMIFS('NCD018_019 23-24'!$F:$F,'NCD018_019 23-24'!$B:$B,'NCD018_019 23-24'!$P13,'NCD018_019 23-24'!$C:$C,'NCD018_019 23-24'!$V$5,'NCD018_019 23-24'!$D:$D,'NCD018_019 23-24'!$U$4,'NCD018_019 23-24'!$E:$E,'NCD018_019 23-24'!AL$8)</f>
        <v>2385</v>
      </c>
      <c r="AM13">
        <f>SUMIFS('NCD018_019 23-24'!$F:$F,'NCD018_019 23-24'!$B:$B,'NCD018_019 23-24'!$P13,'NCD018_019 23-24'!$C:$C,'NCD018_019 23-24'!$V$5,'NCD018_019 23-24'!$D:$D,'NCD018_019 23-24'!$U$4,'NCD018_019 23-24'!$E:$E,'NCD018_019 23-24'!AM$8)</f>
        <v>2644</v>
      </c>
      <c r="AN13">
        <f>SUMIFS('NCD018_019 23-24'!$F:$F,'NCD018_019 23-24'!$B:$B,'NCD018_019 23-24'!$P13,'NCD018_019 23-24'!$C:$C,'NCD018_019 23-24'!$V$5,'NCD018_019 23-24'!$D:$D,'NCD018_019 23-24'!$U$4,'NCD018_019 23-24'!$E:$E,'NCD018_019 23-24'!AN$8)</f>
        <v>2900</v>
      </c>
      <c r="AV13" t="s">
        <v>656</v>
      </c>
      <c r="AW13">
        <f>SUMIFS('NCD018_019 23-24'!$F:$F,'NCD018_019 23-24'!$B:$B,'NCD018_019 23-24'!$AV13,'NCD018_019 23-24'!$C:$C,'NCD018_019 23-24'!$BA$5,'NCD018_019 23-24'!$D:$D,'NCD018_019 23-24'!$BA$4,'NCD018_019 23-24'!$E:$E,'NCD018_019 23-24'!AW$8)</f>
        <v>0</v>
      </c>
      <c r="AX13">
        <f>SUMIFS('NCD018_019 23-24'!$F:$F,'NCD018_019 23-24'!$B:$B,'NCD018_019 23-24'!$AV13,'NCD018_019 23-24'!$C:$C,'NCD018_019 23-24'!$BA$5,'NCD018_019 23-24'!$D:$D,'NCD018_019 23-24'!$BA$4,'NCD018_019 23-24'!$E:$E,'NCD018_019 23-24'!AX$8)</f>
        <v>0</v>
      </c>
      <c r="AY13">
        <f>SUMIFS('NCD018_019 23-24'!$F:$F,'NCD018_019 23-24'!$B:$B,'NCD018_019 23-24'!$AV13,'NCD018_019 23-24'!$C:$C,'NCD018_019 23-24'!$BA$5,'NCD018_019 23-24'!$D:$D,'NCD018_019 23-24'!$BA$4,'NCD018_019 23-24'!$E:$E,'NCD018_019 23-24'!AY$8)</f>
        <v>0</v>
      </c>
      <c r="AZ13">
        <f>SUMIFS('NCD018_019 23-24'!$F:$F,'NCD018_019 23-24'!$B:$B,'NCD018_019 23-24'!$AV13,'NCD018_019 23-24'!$C:$C,'NCD018_019 23-24'!$BA$5,'NCD018_019 23-24'!$D:$D,'NCD018_019 23-24'!$BA$4,'NCD018_019 23-24'!$E:$E,'NCD018_019 23-24'!AZ$8)</f>
        <v>0</v>
      </c>
      <c r="BA13">
        <f>SUMIFS('NCD018_019 23-24'!$F:$F,'NCD018_019 23-24'!$B:$B,'NCD018_019 23-24'!$AV13,'NCD018_019 23-24'!$C:$C,'NCD018_019 23-24'!$BA$5,'NCD018_019 23-24'!$D:$D,'NCD018_019 23-24'!$BA$4,'NCD018_019 23-24'!$E:$E,'NCD018_019 23-24'!BA$8)</f>
        <v>0</v>
      </c>
      <c r="BB13">
        <f>SUMIFS('NCD018_019 23-24'!$F:$F,'NCD018_019 23-24'!$B:$B,'NCD018_019 23-24'!$AV13,'NCD018_019 23-24'!$C:$C,'NCD018_019 23-24'!$BA$5,'NCD018_019 23-24'!$D:$D,'NCD018_019 23-24'!$BA$4,'NCD018_019 23-24'!$E:$E,'NCD018_019 23-24'!BB$8)</f>
        <v>0</v>
      </c>
      <c r="BC13">
        <f>SUMIFS('NCD018_019 23-24'!$F:$F,'NCD018_019 23-24'!$B:$B,'NCD018_019 23-24'!$AV13,'NCD018_019 23-24'!$C:$C,'NCD018_019 23-24'!$BA$5,'NCD018_019 23-24'!$D:$D,'NCD018_019 23-24'!$BA$4,'NCD018_019 23-24'!$E:$E,'NCD018_019 23-24'!BC$8)</f>
        <v>0</v>
      </c>
      <c r="BD13">
        <f>SUMIFS('NCD018_019 23-24'!$F:$F,'NCD018_019 23-24'!$B:$B,'NCD018_019 23-24'!$AV13,'NCD018_019 23-24'!$C:$C,'NCD018_019 23-24'!$BA$5,'NCD018_019 23-24'!$D:$D,'NCD018_019 23-24'!$BA$4,'NCD018_019 23-24'!$E:$E,'NCD018_019 23-24'!BD$8)</f>
        <v>0</v>
      </c>
      <c r="BE13">
        <f>SUMIFS('NCD018_019 23-24'!$F:$F,'NCD018_019 23-24'!$B:$B,'NCD018_019 23-24'!$AV13,'NCD018_019 23-24'!$C:$C,'NCD018_019 23-24'!$BA$5,'NCD018_019 23-24'!$D:$D,'NCD018_019 23-24'!$BA$4,'NCD018_019 23-24'!$E:$E,'NCD018_019 23-24'!BE$8)</f>
        <v>0</v>
      </c>
      <c r="BF13">
        <f>SUMIFS('NCD018_019 23-24'!$F:$F,'NCD018_019 23-24'!$B:$B,'NCD018_019 23-24'!$AV13,'NCD018_019 23-24'!$C:$C,'NCD018_019 23-24'!$BA$5,'NCD018_019 23-24'!$D:$D,'NCD018_019 23-24'!$BA$4,'NCD018_019 23-24'!$E:$E,'NCD018_019 23-24'!BF$8)</f>
        <v>0</v>
      </c>
      <c r="BG13">
        <f>SUMIFS('NCD018_019 23-24'!$F:$F,'NCD018_019 23-24'!$B:$B,'NCD018_019 23-24'!$AV13,'NCD018_019 23-24'!$C:$C,'NCD018_019 23-24'!$BA$5,'NCD018_019 23-24'!$D:$D,'NCD018_019 23-24'!$BA$4,'NCD018_019 23-24'!$E:$E,'NCD018_019 23-24'!BG$8)</f>
        <v>0</v>
      </c>
      <c r="BH13">
        <f>SUMIFS('NCD018_019 23-24'!$F:$F,'NCD018_019 23-24'!$B:$B,'NCD018_019 23-24'!$AV13,'NCD018_019 23-24'!$C:$C,'NCD018_019 23-24'!$BA$5,'NCD018_019 23-24'!$D:$D,'NCD018_019 23-24'!$BA$4,'NCD018_019 23-24'!$E:$E,'NCD018_019 23-24'!BH$8)</f>
        <v>0</v>
      </c>
      <c r="BI13">
        <f>SUMIFS('NCD018_019 23-24'!$F:$F,'NCD018_019 23-24'!$B:$B,'NCD018_019 23-24'!$AV13,'NCD018_019 23-24'!$C:$C,'NCD018_019 23-24'!$BA$5,'NCD018_019 23-24'!$D:$D,'NCD018_019 23-24'!$BA$4,'NCD018_019 23-24'!$E:$E,'NCD018_019 23-24'!BI$8)</f>
        <v>0</v>
      </c>
      <c r="BJ13">
        <f>SUMIFS('NCD018_019 23-24'!$F:$F,'NCD018_019 23-24'!$B:$B,'NCD018_019 23-24'!$AV13,'NCD018_019 23-24'!$C:$C,'NCD018_019 23-24'!$BA$5,'NCD018_019 23-24'!$D:$D,'NCD018_019 23-24'!$BA$4,'NCD018_019 23-24'!$E:$E,'NCD018_019 23-24'!BJ$8)</f>
        <v>0</v>
      </c>
      <c r="BK13">
        <f>SUMIFS('NCD018_019 23-24'!$F:$F,'NCD018_019 23-24'!$B:$B,'NCD018_019 23-24'!$AV13,'NCD018_019 23-24'!$C:$C,'NCD018_019 23-24'!$BA$5,'NCD018_019 23-24'!$D:$D,'NCD018_019 23-24'!$BA$4,'NCD018_019 23-24'!$E:$E,'NCD018_019 23-24'!BK$8)</f>
        <v>0</v>
      </c>
      <c r="BL13">
        <f>SUMIFS('NCD018_019 23-24'!$F:$F,'NCD018_019 23-24'!$B:$B,'NCD018_019 23-24'!$AV13,'NCD018_019 23-24'!$C:$C,'NCD018_019 23-24'!$BA$5,'NCD018_019 23-24'!$D:$D,'NCD018_019 23-24'!$BA$4,'NCD018_019 23-24'!$E:$E,'NCD018_019 23-24'!BL$8)</f>
        <v>0</v>
      </c>
      <c r="BM13">
        <f>SUMIFS('NCD018_019 23-24'!$F:$F,'NCD018_019 23-24'!$B:$B,'NCD018_019 23-24'!$AV13,'NCD018_019 23-24'!$C:$C,'NCD018_019 23-24'!$BA$5,'NCD018_019 23-24'!$D:$D,'NCD018_019 23-24'!$BA$4,'NCD018_019 23-24'!$E:$E,'NCD018_019 23-24'!BM$8)</f>
        <v>347</v>
      </c>
      <c r="BN13">
        <f>SUMIFS('NCD018_019 23-24'!$F:$F,'NCD018_019 23-24'!$B:$B,'NCD018_019 23-24'!$AV13,'NCD018_019 23-24'!$C:$C,'NCD018_019 23-24'!$BA$5,'NCD018_019 23-24'!$D:$D,'NCD018_019 23-24'!$BA$4,'NCD018_019 23-24'!$E:$E,'NCD018_019 23-24'!BN$8)</f>
        <v>502</v>
      </c>
      <c r="BO13">
        <f>SUMIFS('NCD018_019 23-24'!$F:$F,'NCD018_019 23-24'!$B:$B,'NCD018_019 23-24'!$AV13,'NCD018_019 23-24'!$C:$C,'NCD018_019 23-24'!$BA$5,'NCD018_019 23-24'!$D:$D,'NCD018_019 23-24'!$BA$4,'NCD018_019 23-24'!$E:$E,'NCD018_019 23-24'!BO$8)</f>
        <v>718</v>
      </c>
      <c r="BP13">
        <f>SUMIFS('NCD018_019 23-24'!$F:$F,'NCD018_019 23-24'!$B:$B,'NCD018_019 23-24'!$AV13,'NCD018_019 23-24'!$C:$C,'NCD018_019 23-24'!$BA$5,'NCD018_019 23-24'!$D:$D,'NCD018_019 23-24'!$BA$4,'NCD018_019 23-24'!$E:$E,'NCD018_019 23-24'!BP$8)</f>
        <v>791</v>
      </c>
      <c r="BQ13">
        <f>SUMIFS('NCD018_019 23-24'!$F:$F,'NCD018_019 23-24'!$B:$B,'NCD018_019 23-24'!$AV13,'NCD018_019 23-24'!$C:$C,'NCD018_019 23-24'!$BA$5,'NCD018_019 23-24'!$D:$D,'NCD018_019 23-24'!$BA$4,'NCD018_019 23-24'!$E:$E,'NCD018_019 23-24'!BQ$8)</f>
        <v>1029</v>
      </c>
      <c r="BR13">
        <f>SUMIFS('NCD018_019 23-24'!$F:$F,'NCD018_019 23-24'!$B:$B,'NCD018_019 23-24'!$AV13,'NCD018_019 23-24'!$C:$C,'NCD018_019 23-24'!$BA$5,'NCD018_019 23-24'!$D:$D,'NCD018_019 23-24'!$BA$4,'NCD018_019 23-24'!$E:$E,'NCD018_019 23-24'!BR$8)</f>
        <v>1167</v>
      </c>
      <c r="BS13">
        <f>SUMIFS('NCD018_019 23-24'!$F:$F,'NCD018_019 23-24'!$B:$B,'NCD018_019 23-24'!$AV13,'NCD018_019 23-24'!$C:$C,'NCD018_019 23-24'!$BA$5,'NCD018_019 23-24'!$D:$D,'NCD018_019 23-24'!$BA$4,'NCD018_019 23-24'!$E:$E,'NCD018_019 23-24'!BS$8)</f>
        <v>1430</v>
      </c>
      <c r="BT13">
        <f>SUMIFS('NCD018_019 23-24'!$F:$F,'NCD018_019 23-24'!$B:$B,'NCD018_019 23-24'!$AV13,'NCD018_019 23-24'!$C:$C,'NCD018_019 23-24'!$BA$5,'NCD018_019 23-24'!$D:$D,'NCD018_019 23-24'!$BA$4,'NCD018_019 23-24'!$E:$E,'NCD018_019 23-24'!BT$8)</f>
        <v>1685</v>
      </c>
      <c r="BU13">
        <f>SUMIFS('NCD018_019 23-24'!$F:$F,'NCD018_019 23-24'!$B:$B,'NCD018_019 23-24'!$AV13,'NCD018_019 23-24'!$C:$C,'NCD018_019 23-24'!$BA$5,'NCD018_019 23-24'!$D:$D,'NCD018_019 23-24'!$BA$4,'NCD018_019 23-24'!$E:$E,'NCD018_019 23-24'!BU$8)</f>
        <v>1830</v>
      </c>
      <c r="BV13">
        <f>SUMIFS('NCD018_019 23-24'!$F:$F,'NCD018_019 23-24'!$B:$B,'NCD018_019 23-24'!$AV13,'NCD018_019 23-24'!$C:$C,'NCD018_019 23-24'!$BA$5,'NCD018_019 23-24'!$D:$D,'NCD018_019 23-24'!$BA$4,'NCD018_019 23-24'!$E:$E,'NCD018_019 23-24'!BV$8)</f>
        <v>2216</v>
      </c>
      <c r="BW13">
        <f>SUMIFS('NCD018_019 23-24'!$F:$F,'NCD018_019 23-24'!$B:$B,'NCD018_019 23-24'!$AV13,'NCD018_019 23-24'!$C:$C,'NCD018_019 23-24'!$BA$5,'NCD018_019 23-24'!$D:$D,'NCD018_019 23-24'!$BA$4,'NCD018_019 23-24'!$E:$E,'NCD018_019 23-24'!BW$8)</f>
        <v>2563</v>
      </c>
      <c r="BX13">
        <f>SUMIFS('NCD018_019 23-24'!$F:$F,'NCD018_019 23-24'!$B:$B,'NCD018_019 23-24'!$AV13,'NCD018_019 23-24'!$C:$C,'NCD018_019 23-24'!$BA$5,'NCD018_019 23-24'!$D:$D,'NCD018_019 23-24'!$BA$4,'NCD018_019 23-24'!$E:$E,'NCD018_019 23-24'!BX$8)</f>
        <v>2797</v>
      </c>
    </row>
    <row r="14" spans="1:76" x14ac:dyDescent="0.35">
      <c r="A14" t="s">
        <v>648</v>
      </c>
      <c r="B14" t="s">
        <v>654</v>
      </c>
      <c r="C14" t="s">
        <v>33</v>
      </c>
      <c r="D14" t="s">
        <v>564</v>
      </c>
      <c r="E14" s="2">
        <v>45046</v>
      </c>
      <c r="F14">
        <v>5108</v>
      </c>
      <c r="P14" t="s">
        <v>95</v>
      </c>
      <c r="Q14">
        <v>1078</v>
      </c>
      <c r="R14">
        <v>2499</v>
      </c>
      <c r="S14">
        <v>4015</v>
      </c>
      <c r="T14">
        <v>5796</v>
      </c>
      <c r="U14">
        <v>7311</v>
      </c>
      <c r="V14">
        <v>6885</v>
      </c>
      <c r="W14">
        <v>11220</v>
      </c>
      <c r="X14">
        <v>13282</v>
      </c>
      <c r="Y14">
        <v>15059</v>
      </c>
      <c r="Z14">
        <v>16661</v>
      </c>
      <c r="AA14">
        <v>16948</v>
      </c>
      <c r="AB14">
        <v>21994</v>
      </c>
      <c r="AC14">
        <f>SUM(AC9:AC13)</f>
        <v>1288</v>
      </c>
      <c r="AD14">
        <f t="shared" ref="AD14:AN14" si="0">SUM(AD9:AD13)</f>
        <v>2619</v>
      </c>
      <c r="AE14">
        <f t="shared" si="0"/>
        <v>3923</v>
      </c>
      <c r="AF14">
        <f t="shared" si="0"/>
        <v>5193</v>
      </c>
      <c r="AG14">
        <f t="shared" si="0"/>
        <v>5768</v>
      </c>
      <c r="AH14">
        <f t="shared" si="0"/>
        <v>7743</v>
      </c>
      <c r="AI14">
        <f t="shared" si="0"/>
        <v>8618</v>
      </c>
      <c r="AJ14">
        <f t="shared" si="0"/>
        <v>9767</v>
      </c>
      <c r="AK14">
        <f t="shared" si="0"/>
        <v>10951</v>
      </c>
      <c r="AL14">
        <f t="shared" si="0"/>
        <v>12119</v>
      </c>
      <c r="AM14">
        <f t="shared" si="0"/>
        <v>13304</v>
      </c>
      <c r="AN14">
        <f t="shared" si="0"/>
        <v>15202</v>
      </c>
      <c r="AV14" t="s">
        <v>95</v>
      </c>
      <c r="AW14">
        <f t="shared" ref="AW14:BX14" si="1">SUM(AW9:AW13)</f>
        <v>0</v>
      </c>
      <c r="AX14">
        <f t="shared" si="1"/>
        <v>0</v>
      </c>
      <c r="AY14">
        <f t="shared" si="1"/>
        <v>0</v>
      </c>
      <c r="AZ14">
        <f t="shared" si="1"/>
        <v>0</v>
      </c>
      <c r="BA14">
        <f t="shared" si="1"/>
        <v>0</v>
      </c>
      <c r="BB14">
        <f t="shared" si="1"/>
        <v>0</v>
      </c>
      <c r="BC14">
        <f t="shared" si="1"/>
        <v>0</v>
      </c>
      <c r="BD14">
        <f t="shared" si="1"/>
        <v>0</v>
      </c>
      <c r="BE14">
        <f t="shared" si="1"/>
        <v>0</v>
      </c>
      <c r="BF14">
        <f t="shared" si="1"/>
        <v>0</v>
      </c>
      <c r="BG14">
        <f t="shared" si="1"/>
        <v>0</v>
      </c>
      <c r="BH14">
        <f t="shared" si="1"/>
        <v>0</v>
      </c>
      <c r="BI14">
        <f t="shared" si="1"/>
        <v>0</v>
      </c>
      <c r="BJ14">
        <f t="shared" si="1"/>
        <v>0</v>
      </c>
      <c r="BK14">
        <f t="shared" si="1"/>
        <v>0</v>
      </c>
      <c r="BL14">
        <f t="shared" si="1"/>
        <v>0</v>
      </c>
      <c r="BM14">
        <f t="shared" si="1"/>
        <v>1540</v>
      </c>
      <c r="BN14">
        <f t="shared" si="1"/>
        <v>2488</v>
      </c>
      <c r="BO14">
        <f t="shared" si="1"/>
        <v>3432</v>
      </c>
      <c r="BP14">
        <f t="shared" si="1"/>
        <v>4309</v>
      </c>
      <c r="BQ14">
        <f t="shared" si="1"/>
        <v>4526</v>
      </c>
      <c r="BR14">
        <f t="shared" si="1"/>
        <v>5923</v>
      </c>
      <c r="BS14">
        <f t="shared" si="1"/>
        <v>6657</v>
      </c>
      <c r="BT14">
        <f t="shared" si="1"/>
        <v>7553</v>
      </c>
      <c r="BU14">
        <f t="shared" si="1"/>
        <v>8705</v>
      </c>
      <c r="BV14">
        <f t="shared" si="1"/>
        <v>10203</v>
      </c>
      <c r="BW14">
        <f t="shared" si="1"/>
        <v>11519</v>
      </c>
      <c r="BX14">
        <f t="shared" si="1"/>
        <v>12601</v>
      </c>
    </row>
    <row r="15" spans="1:76" x14ac:dyDescent="0.35">
      <c r="A15" t="s">
        <v>648</v>
      </c>
      <c r="B15" t="s">
        <v>654</v>
      </c>
      <c r="C15" t="s">
        <v>33</v>
      </c>
      <c r="D15" t="s">
        <v>564</v>
      </c>
      <c r="E15" s="2">
        <v>45077</v>
      </c>
      <c r="F15">
        <v>3792</v>
      </c>
      <c r="P15" t="s">
        <v>626</v>
      </c>
      <c r="Q15">
        <v>10955</v>
      </c>
      <c r="R15">
        <v>26615</v>
      </c>
      <c r="S15">
        <v>44571</v>
      </c>
      <c r="T15">
        <v>64911</v>
      </c>
      <c r="U15">
        <v>83563</v>
      </c>
      <c r="V15">
        <v>88792</v>
      </c>
      <c r="W15">
        <v>122230</v>
      </c>
      <c r="X15">
        <v>144185</v>
      </c>
      <c r="Y15">
        <v>163835</v>
      </c>
      <c r="Z15">
        <v>189237</v>
      </c>
      <c r="AA15">
        <v>197233</v>
      </c>
      <c r="AB15">
        <v>244803</v>
      </c>
      <c r="AC15">
        <f>SUMIFS('NCD018_019 23-24'!$F:$F,'NCD018_019 23-24'!$B:$B,'NCD018_019 23-24'!$P15,'NCD018_019 23-24'!$C:$C,'NCD018_019 23-24'!$V$5,'NCD018_019 23-24'!$D:$D,'NCD018_019 23-24'!$U$4,'NCD018_019 23-24'!$E:$E,'NCD018_019 23-24'!AC$8)</f>
        <v>11567</v>
      </c>
      <c r="AD15">
        <f>SUMIFS('NCD018_019 23-24'!$F:$F,'NCD018_019 23-24'!$B:$B,'NCD018_019 23-24'!$P15,'NCD018_019 23-24'!$C:$C,'NCD018_019 23-24'!$V$5,'NCD018_019 23-24'!$D:$D,'NCD018_019 23-24'!$U$4,'NCD018_019 23-24'!$E:$E,'NCD018_019 23-24'!AD$8)</f>
        <v>23743</v>
      </c>
      <c r="AE15">
        <f>SUMIFS('NCD018_019 23-24'!$F:$F,'NCD018_019 23-24'!$B:$B,'NCD018_019 23-24'!$P15,'NCD018_019 23-24'!$C:$C,'NCD018_019 23-24'!$V$5,'NCD018_019 23-24'!$D:$D,'NCD018_019 23-24'!$U$4,'NCD018_019 23-24'!$E:$E,'NCD018_019 23-24'!AE$8)</f>
        <v>39447</v>
      </c>
      <c r="AF15">
        <f>SUMIFS('NCD018_019 23-24'!$F:$F,'NCD018_019 23-24'!$B:$B,'NCD018_019 23-24'!$P15,'NCD018_019 23-24'!$C:$C,'NCD018_019 23-24'!$V$5,'NCD018_019 23-24'!$D:$D,'NCD018_019 23-24'!$U$4,'NCD018_019 23-24'!$E:$E,'NCD018_019 23-24'!AF$8)</f>
        <v>53202</v>
      </c>
      <c r="AG15">
        <f>SUMIFS('NCD018_019 23-24'!$F:$F,'NCD018_019 23-24'!$B:$B,'NCD018_019 23-24'!$P15,'NCD018_019 23-24'!$C:$C,'NCD018_019 23-24'!$V$5,'NCD018_019 23-24'!$D:$D,'NCD018_019 23-24'!$U$4,'NCD018_019 23-24'!$E:$E,'NCD018_019 23-24'!AG$8)</f>
        <v>65822</v>
      </c>
      <c r="AH15">
        <f>SUMIFS('NCD018_019 23-24'!$F:$F,'NCD018_019 23-24'!$B:$B,'NCD018_019 23-24'!$P15,'NCD018_019 23-24'!$C:$C,'NCD018_019 23-24'!$V$5,'NCD018_019 23-24'!$D:$D,'NCD018_019 23-24'!$U$4,'NCD018_019 23-24'!$E:$E,'NCD018_019 23-24'!AH$8)</f>
        <v>80576</v>
      </c>
      <c r="AI15">
        <f>SUMIFS('NCD018_019 23-24'!$F:$F,'NCD018_019 23-24'!$B:$B,'NCD018_019 23-24'!$P15,'NCD018_019 23-24'!$C:$C,'NCD018_019 23-24'!$V$5,'NCD018_019 23-24'!$D:$D,'NCD018_019 23-24'!$U$4,'NCD018_019 23-24'!$E:$E,'NCD018_019 23-24'!AI$8)</f>
        <v>94548</v>
      </c>
      <c r="AJ15">
        <f>SUMIFS('NCD018_019 23-24'!$F:$F,'NCD018_019 23-24'!$B:$B,'NCD018_019 23-24'!$P15,'NCD018_019 23-24'!$C:$C,'NCD018_019 23-24'!$V$5,'NCD018_019 23-24'!$D:$D,'NCD018_019 23-24'!$U$4,'NCD018_019 23-24'!$E:$E,'NCD018_019 23-24'!AJ$8)</f>
        <v>106496</v>
      </c>
      <c r="AK15">
        <f>SUMIFS('NCD018_019 23-24'!$F:$F,'NCD018_019 23-24'!$B:$B,'NCD018_019 23-24'!$P15,'NCD018_019 23-24'!$C:$C,'NCD018_019 23-24'!$V$5,'NCD018_019 23-24'!$D:$D,'NCD018_019 23-24'!$U$4,'NCD018_019 23-24'!$E:$E,'NCD018_019 23-24'!AK$8)</f>
        <v>115566</v>
      </c>
      <c r="AL15">
        <f>SUMIFS('NCD018_019 23-24'!$F:$F,'NCD018_019 23-24'!$B:$B,'NCD018_019 23-24'!$P15,'NCD018_019 23-24'!$C:$C,'NCD018_019 23-24'!$V$5,'NCD018_019 23-24'!$D:$D,'NCD018_019 23-24'!$U$4,'NCD018_019 23-24'!$E:$E,'NCD018_019 23-24'!AL$8)</f>
        <v>128877</v>
      </c>
      <c r="AM15">
        <f>SUMIFS('NCD018_019 23-24'!$F:$F,'NCD018_019 23-24'!$B:$B,'NCD018_019 23-24'!$P15,'NCD018_019 23-24'!$C:$C,'NCD018_019 23-24'!$V$5,'NCD018_019 23-24'!$D:$D,'NCD018_019 23-24'!$U$4,'NCD018_019 23-24'!$E:$E,'NCD018_019 23-24'!AM$8)</f>
        <v>141793</v>
      </c>
      <c r="AN15">
        <f>SUMIFS('NCD018_019 23-24'!$F:$F,'NCD018_019 23-24'!$B:$B,'NCD018_019 23-24'!$P15,'NCD018_019 23-24'!$C:$C,'NCD018_019 23-24'!$V$5,'NCD018_019 23-24'!$D:$D,'NCD018_019 23-24'!$U$4,'NCD018_019 23-24'!$E:$E,'NCD018_019 23-24'!AN$8)</f>
        <v>157529</v>
      </c>
      <c r="AV15" t="s">
        <v>626</v>
      </c>
      <c r="AW15">
        <f>SUMIFS('NCD018_019 23-24'!$F:$F,'NCD018_019 23-24'!$B:$B,'NCD018_019 23-24'!$AV15,'NCD018_019 23-24'!$C:$C,'NCD018_019 23-24'!$BA$5,'NCD018_019 23-24'!$D:$D,'NCD018_019 23-24'!$BA$4,'NCD018_019 23-24'!$E:$E,'NCD018_019 23-24'!AW$8)</f>
        <v>0</v>
      </c>
      <c r="AX15">
        <f>SUMIFS('NCD018_019 23-24'!$F:$F,'NCD018_019 23-24'!$B:$B,'NCD018_019 23-24'!$AV15,'NCD018_019 23-24'!$C:$C,'NCD018_019 23-24'!$BA$5,'NCD018_019 23-24'!$D:$D,'NCD018_019 23-24'!$BA$4,'NCD018_019 23-24'!$E:$E,'NCD018_019 23-24'!AX$8)</f>
        <v>0</v>
      </c>
      <c r="AY15">
        <f>SUMIFS('NCD018_019 23-24'!$F:$F,'NCD018_019 23-24'!$B:$B,'NCD018_019 23-24'!$AV15,'NCD018_019 23-24'!$C:$C,'NCD018_019 23-24'!$BA$5,'NCD018_019 23-24'!$D:$D,'NCD018_019 23-24'!$BA$4,'NCD018_019 23-24'!$E:$E,'NCD018_019 23-24'!AY$8)</f>
        <v>0</v>
      </c>
      <c r="AZ15">
        <f>SUMIFS('NCD018_019 23-24'!$F:$F,'NCD018_019 23-24'!$B:$B,'NCD018_019 23-24'!$AV15,'NCD018_019 23-24'!$C:$C,'NCD018_019 23-24'!$BA$5,'NCD018_019 23-24'!$D:$D,'NCD018_019 23-24'!$BA$4,'NCD018_019 23-24'!$E:$E,'NCD018_019 23-24'!AZ$8)</f>
        <v>0</v>
      </c>
      <c r="BA15">
        <f>SUMIFS('NCD018_019 23-24'!$F:$F,'NCD018_019 23-24'!$B:$B,'NCD018_019 23-24'!$AV15,'NCD018_019 23-24'!$C:$C,'NCD018_019 23-24'!$BA$5,'NCD018_019 23-24'!$D:$D,'NCD018_019 23-24'!$BA$4,'NCD018_019 23-24'!$E:$E,'NCD018_019 23-24'!BA$8)</f>
        <v>0</v>
      </c>
      <c r="BB15">
        <f>SUMIFS('NCD018_019 23-24'!$F:$F,'NCD018_019 23-24'!$B:$B,'NCD018_019 23-24'!$AV15,'NCD018_019 23-24'!$C:$C,'NCD018_019 23-24'!$BA$5,'NCD018_019 23-24'!$D:$D,'NCD018_019 23-24'!$BA$4,'NCD018_019 23-24'!$E:$E,'NCD018_019 23-24'!BB$8)</f>
        <v>0</v>
      </c>
      <c r="BC15">
        <f>SUMIFS('NCD018_019 23-24'!$F:$F,'NCD018_019 23-24'!$B:$B,'NCD018_019 23-24'!$AV15,'NCD018_019 23-24'!$C:$C,'NCD018_019 23-24'!$BA$5,'NCD018_019 23-24'!$D:$D,'NCD018_019 23-24'!$BA$4,'NCD018_019 23-24'!$E:$E,'NCD018_019 23-24'!BC$8)</f>
        <v>0</v>
      </c>
      <c r="BD15">
        <f>SUMIFS('NCD018_019 23-24'!$F:$F,'NCD018_019 23-24'!$B:$B,'NCD018_019 23-24'!$AV15,'NCD018_019 23-24'!$C:$C,'NCD018_019 23-24'!$BA$5,'NCD018_019 23-24'!$D:$D,'NCD018_019 23-24'!$BA$4,'NCD018_019 23-24'!$E:$E,'NCD018_019 23-24'!BD$8)</f>
        <v>0</v>
      </c>
      <c r="BE15">
        <f>SUMIFS('NCD018_019 23-24'!$F:$F,'NCD018_019 23-24'!$B:$B,'NCD018_019 23-24'!$AV15,'NCD018_019 23-24'!$C:$C,'NCD018_019 23-24'!$BA$5,'NCD018_019 23-24'!$D:$D,'NCD018_019 23-24'!$BA$4,'NCD018_019 23-24'!$E:$E,'NCD018_019 23-24'!BE$8)</f>
        <v>0</v>
      </c>
      <c r="BF15">
        <f>SUMIFS('NCD018_019 23-24'!$F:$F,'NCD018_019 23-24'!$B:$B,'NCD018_019 23-24'!$AV15,'NCD018_019 23-24'!$C:$C,'NCD018_019 23-24'!$BA$5,'NCD018_019 23-24'!$D:$D,'NCD018_019 23-24'!$BA$4,'NCD018_019 23-24'!$E:$E,'NCD018_019 23-24'!BF$8)</f>
        <v>0</v>
      </c>
      <c r="BG15">
        <f>SUMIFS('NCD018_019 23-24'!$F:$F,'NCD018_019 23-24'!$B:$B,'NCD018_019 23-24'!$AV15,'NCD018_019 23-24'!$C:$C,'NCD018_019 23-24'!$BA$5,'NCD018_019 23-24'!$D:$D,'NCD018_019 23-24'!$BA$4,'NCD018_019 23-24'!$E:$E,'NCD018_019 23-24'!BG$8)</f>
        <v>0</v>
      </c>
      <c r="BH15">
        <f>SUMIFS('NCD018_019 23-24'!$F:$F,'NCD018_019 23-24'!$B:$B,'NCD018_019 23-24'!$AV15,'NCD018_019 23-24'!$C:$C,'NCD018_019 23-24'!$BA$5,'NCD018_019 23-24'!$D:$D,'NCD018_019 23-24'!$BA$4,'NCD018_019 23-24'!$E:$E,'NCD018_019 23-24'!BH$8)</f>
        <v>0</v>
      </c>
      <c r="BI15">
        <f>SUMIFS('NCD018_019 23-24'!$F:$F,'NCD018_019 23-24'!$B:$B,'NCD018_019 23-24'!$AV15,'NCD018_019 23-24'!$C:$C,'NCD018_019 23-24'!$BA$5,'NCD018_019 23-24'!$D:$D,'NCD018_019 23-24'!$BA$4,'NCD018_019 23-24'!$E:$E,'NCD018_019 23-24'!BI$8)</f>
        <v>0</v>
      </c>
      <c r="BJ15">
        <f>SUMIFS('NCD018_019 23-24'!$F:$F,'NCD018_019 23-24'!$B:$B,'NCD018_019 23-24'!$AV15,'NCD018_019 23-24'!$C:$C,'NCD018_019 23-24'!$BA$5,'NCD018_019 23-24'!$D:$D,'NCD018_019 23-24'!$BA$4,'NCD018_019 23-24'!$E:$E,'NCD018_019 23-24'!BJ$8)</f>
        <v>0</v>
      </c>
      <c r="BK15">
        <f>SUMIFS('NCD018_019 23-24'!$F:$F,'NCD018_019 23-24'!$B:$B,'NCD018_019 23-24'!$AV15,'NCD018_019 23-24'!$C:$C,'NCD018_019 23-24'!$BA$5,'NCD018_019 23-24'!$D:$D,'NCD018_019 23-24'!$BA$4,'NCD018_019 23-24'!$E:$E,'NCD018_019 23-24'!BK$8)</f>
        <v>0</v>
      </c>
      <c r="BL15">
        <f>SUMIFS('NCD018_019 23-24'!$F:$F,'NCD018_019 23-24'!$B:$B,'NCD018_019 23-24'!$AV15,'NCD018_019 23-24'!$C:$C,'NCD018_019 23-24'!$BA$5,'NCD018_019 23-24'!$D:$D,'NCD018_019 23-24'!$BA$4,'NCD018_019 23-24'!$E:$E,'NCD018_019 23-24'!BL$8)</f>
        <v>0</v>
      </c>
      <c r="BM15">
        <f>SUMIFS('NCD018_019 23-24'!$F:$F,'NCD018_019 23-24'!$B:$B,'NCD018_019 23-24'!$AV15,'NCD018_019 23-24'!$C:$C,'NCD018_019 23-24'!$BA$5,'NCD018_019 23-24'!$D:$D,'NCD018_019 23-24'!$BA$4,'NCD018_019 23-24'!$E:$E,'NCD018_019 23-24'!BM$8)</f>
        <v>27343</v>
      </c>
      <c r="BN15">
        <f>SUMIFS('NCD018_019 23-24'!$F:$F,'NCD018_019 23-24'!$B:$B,'NCD018_019 23-24'!$AV15,'NCD018_019 23-24'!$C:$C,'NCD018_019 23-24'!$BA$5,'NCD018_019 23-24'!$D:$D,'NCD018_019 23-24'!$BA$4,'NCD018_019 23-24'!$E:$E,'NCD018_019 23-24'!BN$8)</f>
        <v>44509</v>
      </c>
      <c r="BO15">
        <f>SUMIFS('NCD018_019 23-24'!$F:$F,'NCD018_019 23-24'!$B:$B,'NCD018_019 23-24'!$AV15,'NCD018_019 23-24'!$C:$C,'NCD018_019 23-24'!$BA$5,'NCD018_019 23-24'!$D:$D,'NCD018_019 23-24'!$BA$4,'NCD018_019 23-24'!$E:$E,'NCD018_019 23-24'!BO$8)</f>
        <v>63527</v>
      </c>
      <c r="BP15">
        <f>SUMIFS('NCD018_019 23-24'!$F:$F,'NCD018_019 23-24'!$B:$B,'NCD018_019 23-24'!$AV15,'NCD018_019 23-24'!$C:$C,'NCD018_019 23-24'!$BA$5,'NCD018_019 23-24'!$D:$D,'NCD018_019 23-24'!$BA$4,'NCD018_019 23-24'!$E:$E,'NCD018_019 23-24'!BP$8)</f>
        <v>80353</v>
      </c>
      <c r="BQ15">
        <f>SUMIFS('NCD018_019 23-24'!$F:$F,'NCD018_019 23-24'!$B:$B,'NCD018_019 23-24'!$AV15,'NCD018_019 23-24'!$C:$C,'NCD018_019 23-24'!$BA$5,'NCD018_019 23-24'!$D:$D,'NCD018_019 23-24'!$BA$4,'NCD018_019 23-24'!$E:$E,'NCD018_019 23-24'!BQ$8)</f>
        <v>93075</v>
      </c>
      <c r="BR15">
        <f>SUMIFS('NCD018_019 23-24'!$F:$F,'NCD018_019 23-24'!$B:$B,'NCD018_019 23-24'!$AV15,'NCD018_019 23-24'!$C:$C,'NCD018_019 23-24'!$BA$5,'NCD018_019 23-24'!$D:$D,'NCD018_019 23-24'!$BA$4,'NCD018_019 23-24'!$E:$E,'NCD018_019 23-24'!BR$8)</f>
        <v>106517</v>
      </c>
      <c r="BS15">
        <f>SUMIFS('NCD018_019 23-24'!$F:$F,'NCD018_019 23-24'!$B:$B,'NCD018_019 23-24'!$AV15,'NCD018_019 23-24'!$C:$C,'NCD018_019 23-24'!$BA$5,'NCD018_019 23-24'!$D:$D,'NCD018_019 23-24'!$BA$4,'NCD018_019 23-24'!$E:$E,'NCD018_019 23-24'!BS$8)</f>
        <v>120770</v>
      </c>
      <c r="BT15">
        <f>SUMIFS('NCD018_019 23-24'!$F:$F,'NCD018_019 23-24'!$B:$B,'NCD018_019 23-24'!$AV15,'NCD018_019 23-24'!$C:$C,'NCD018_019 23-24'!$BA$5,'NCD018_019 23-24'!$D:$D,'NCD018_019 23-24'!$BA$4,'NCD018_019 23-24'!$E:$E,'NCD018_019 23-24'!BT$8)</f>
        <v>129391</v>
      </c>
      <c r="BU15">
        <f>SUMIFS('NCD018_019 23-24'!$F:$F,'NCD018_019 23-24'!$B:$B,'NCD018_019 23-24'!$AV15,'NCD018_019 23-24'!$C:$C,'NCD018_019 23-24'!$BA$5,'NCD018_019 23-24'!$D:$D,'NCD018_019 23-24'!$BA$4,'NCD018_019 23-24'!$E:$E,'NCD018_019 23-24'!BU$8)</f>
        <v>136984</v>
      </c>
      <c r="BV15">
        <f>SUMIFS('NCD018_019 23-24'!$F:$F,'NCD018_019 23-24'!$B:$B,'NCD018_019 23-24'!$AV15,'NCD018_019 23-24'!$C:$C,'NCD018_019 23-24'!$BA$5,'NCD018_019 23-24'!$D:$D,'NCD018_019 23-24'!$BA$4,'NCD018_019 23-24'!$E:$E,'NCD018_019 23-24'!BV$8)</f>
        <v>149001</v>
      </c>
      <c r="BW15">
        <f>SUMIFS('NCD018_019 23-24'!$F:$F,'NCD018_019 23-24'!$B:$B,'NCD018_019 23-24'!$AV15,'NCD018_019 23-24'!$C:$C,'NCD018_019 23-24'!$BA$5,'NCD018_019 23-24'!$D:$D,'NCD018_019 23-24'!$BA$4,'NCD018_019 23-24'!$E:$E,'NCD018_019 23-24'!BW$8)</f>
        <v>159769</v>
      </c>
      <c r="BX15">
        <f>SUMIFS('NCD018_019 23-24'!$F:$F,'NCD018_019 23-24'!$B:$B,'NCD018_019 23-24'!$AV15,'NCD018_019 23-24'!$C:$C,'NCD018_019 23-24'!$BA$5,'NCD018_019 23-24'!$D:$D,'NCD018_019 23-24'!$BA$4,'NCD018_019 23-24'!$E:$E,'NCD018_019 23-24'!BX$8)</f>
        <v>173540</v>
      </c>
    </row>
    <row r="16" spans="1:76" x14ac:dyDescent="0.35">
      <c r="A16" t="s">
        <v>648</v>
      </c>
      <c r="B16" t="s">
        <v>654</v>
      </c>
      <c r="C16" t="s">
        <v>33</v>
      </c>
      <c r="D16" t="s">
        <v>564</v>
      </c>
      <c r="E16" s="2">
        <v>45107</v>
      </c>
      <c r="F16">
        <v>5222</v>
      </c>
    </row>
    <row r="17" spans="1:76" x14ac:dyDescent="0.35">
      <c r="A17" t="s">
        <v>648</v>
      </c>
      <c r="B17" t="s">
        <v>654</v>
      </c>
      <c r="C17" t="s">
        <v>33</v>
      </c>
      <c r="D17" t="s">
        <v>564</v>
      </c>
      <c r="E17" s="2">
        <v>45138</v>
      </c>
      <c r="F17">
        <v>4780</v>
      </c>
      <c r="P17" s="7" t="s">
        <v>638</v>
      </c>
      <c r="Q17" s="7"/>
      <c r="R17" s="7"/>
      <c r="S17" s="7"/>
      <c r="T17" s="7"/>
      <c r="U17" s="7" t="s">
        <v>645</v>
      </c>
      <c r="V17" s="7" t="s">
        <v>648</v>
      </c>
      <c r="W17" s="7"/>
      <c r="X17" s="7"/>
      <c r="AV17" s="6" t="s">
        <v>638</v>
      </c>
      <c r="AW17" s="6"/>
      <c r="AX17" s="6"/>
      <c r="AY17" s="6"/>
      <c r="AZ17" s="6"/>
      <c r="BA17" s="6" t="s">
        <v>645</v>
      </c>
      <c r="BB17" s="6"/>
      <c r="BC17" s="6"/>
      <c r="BD17" s="6"/>
    </row>
    <row r="18" spans="1:76" x14ac:dyDescent="0.35">
      <c r="A18" t="s">
        <v>648</v>
      </c>
      <c r="B18" t="s">
        <v>654</v>
      </c>
      <c r="C18" t="s">
        <v>33</v>
      </c>
      <c r="D18" t="s">
        <v>564</v>
      </c>
      <c r="E18" s="2">
        <v>45169</v>
      </c>
      <c r="F18">
        <v>5634</v>
      </c>
      <c r="P18" s="7" t="s">
        <v>641</v>
      </c>
      <c r="Q18" s="7"/>
      <c r="R18" s="7"/>
      <c r="S18" s="7"/>
      <c r="T18" s="7"/>
      <c r="U18" s="7" t="s">
        <v>564</v>
      </c>
      <c r="V18" s="7" t="s">
        <v>563</v>
      </c>
      <c r="W18" s="7"/>
      <c r="X18" s="7"/>
      <c r="AV18" s="6" t="s">
        <v>641</v>
      </c>
      <c r="AW18" s="6"/>
      <c r="AX18" s="6"/>
      <c r="AY18" s="6"/>
      <c r="AZ18" s="6"/>
      <c r="BA18" s="6" t="s">
        <v>564</v>
      </c>
      <c r="BB18" s="6"/>
      <c r="BC18" s="6"/>
      <c r="BD18" s="6"/>
    </row>
    <row r="19" spans="1:76" x14ac:dyDescent="0.35">
      <c r="A19" t="s">
        <v>648</v>
      </c>
      <c r="B19" t="s">
        <v>654</v>
      </c>
      <c r="C19" t="s">
        <v>33</v>
      </c>
      <c r="D19" t="s">
        <v>564</v>
      </c>
      <c r="E19" s="2">
        <v>45199</v>
      </c>
      <c r="F19">
        <v>5919</v>
      </c>
      <c r="P19" s="7" t="s">
        <v>640</v>
      </c>
      <c r="Q19" s="7"/>
      <c r="R19" s="7"/>
      <c r="S19" s="7"/>
      <c r="T19" s="7"/>
      <c r="U19" s="7" t="s">
        <v>36</v>
      </c>
      <c r="V19" s="7" t="s">
        <v>702</v>
      </c>
      <c r="W19" s="7"/>
      <c r="X19" s="7"/>
      <c r="AV19" s="6" t="s">
        <v>640</v>
      </c>
      <c r="AW19" s="6"/>
      <c r="AX19" s="6"/>
      <c r="AY19" s="6"/>
      <c r="AZ19" s="6"/>
      <c r="BA19" s="6" t="s">
        <v>33</v>
      </c>
      <c r="BB19" s="6"/>
      <c r="BC19" s="6"/>
      <c r="BD19" s="6"/>
    </row>
    <row r="20" spans="1:76" x14ac:dyDescent="0.35">
      <c r="A20" t="s">
        <v>648</v>
      </c>
      <c r="B20" t="s">
        <v>654</v>
      </c>
      <c r="C20" t="s">
        <v>33</v>
      </c>
      <c r="D20" t="s">
        <v>564</v>
      </c>
      <c r="E20" s="2">
        <v>45230</v>
      </c>
      <c r="F20">
        <v>5734</v>
      </c>
      <c r="P20" s="7"/>
      <c r="Q20" s="7"/>
      <c r="R20" s="7"/>
      <c r="S20" s="7"/>
      <c r="T20" s="7"/>
      <c r="U20" s="7"/>
      <c r="V20" s="7"/>
      <c r="W20" s="7"/>
      <c r="X20" s="7"/>
      <c r="AV20" s="6"/>
      <c r="AW20" s="6"/>
      <c r="AX20" s="6"/>
      <c r="AY20" s="6"/>
      <c r="AZ20" s="6"/>
      <c r="BA20" s="6"/>
      <c r="BB20" s="6"/>
      <c r="BC20" s="6"/>
      <c r="BD20" s="6"/>
    </row>
    <row r="21" spans="1:76" x14ac:dyDescent="0.35">
      <c r="A21" t="s">
        <v>648</v>
      </c>
      <c r="B21" t="s">
        <v>654</v>
      </c>
      <c r="C21" t="s">
        <v>33</v>
      </c>
      <c r="D21" t="s">
        <v>564</v>
      </c>
      <c r="E21" s="2">
        <v>45260</v>
      </c>
      <c r="F21">
        <v>5634</v>
      </c>
      <c r="P21" s="7" t="s">
        <v>649</v>
      </c>
      <c r="Q21" s="7"/>
      <c r="R21" s="7"/>
      <c r="S21" s="7"/>
      <c r="T21" s="7"/>
      <c r="U21" s="7" t="s">
        <v>642</v>
      </c>
      <c r="V21" s="7"/>
      <c r="W21" s="7"/>
      <c r="X21" s="7"/>
      <c r="AV21" s="6" t="s">
        <v>649</v>
      </c>
      <c r="AW21" s="6"/>
      <c r="AX21" s="6"/>
      <c r="AY21" s="6"/>
      <c r="AZ21" s="6"/>
      <c r="BA21" s="6" t="s">
        <v>642</v>
      </c>
      <c r="BB21" s="6"/>
      <c r="BC21" s="6"/>
      <c r="BD21" s="6"/>
    </row>
    <row r="22" spans="1:76" x14ac:dyDescent="0.35">
      <c r="A22" t="s">
        <v>648</v>
      </c>
      <c r="B22" t="s">
        <v>654</v>
      </c>
      <c r="C22" t="s">
        <v>33</v>
      </c>
      <c r="D22" t="s">
        <v>564</v>
      </c>
      <c r="E22" s="2">
        <v>45291</v>
      </c>
      <c r="F22">
        <v>5756</v>
      </c>
      <c r="P22" s="7" t="s">
        <v>639</v>
      </c>
      <c r="Q22" s="9">
        <v>44681</v>
      </c>
      <c r="R22" s="9">
        <v>44712</v>
      </c>
      <c r="S22" s="9">
        <v>44742</v>
      </c>
      <c r="T22" s="9">
        <v>44773</v>
      </c>
      <c r="U22" s="9">
        <v>44804</v>
      </c>
      <c r="V22" s="9">
        <v>44834</v>
      </c>
      <c r="W22" s="9">
        <v>44865</v>
      </c>
      <c r="X22" s="9">
        <v>44895</v>
      </c>
      <c r="Y22" s="9">
        <v>44926</v>
      </c>
      <c r="Z22" s="9">
        <v>44957</v>
      </c>
      <c r="AA22" s="9">
        <v>44985</v>
      </c>
      <c r="AB22" s="9">
        <v>45016</v>
      </c>
      <c r="AC22" s="9">
        <v>45046</v>
      </c>
      <c r="AD22" s="9">
        <v>45077</v>
      </c>
      <c r="AE22" s="9">
        <v>45107</v>
      </c>
      <c r="AF22" s="9">
        <v>45138</v>
      </c>
      <c r="AG22" s="9">
        <v>45169</v>
      </c>
      <c r="AH22" s="9">
        <v>45199</v>
      </c>
      <c r="AI22" s="9">
        <v>45230</v>
      </c>
      <c r="AJ22" s="9">
        <v>45260</v>
      </c>
      <c r="AK22" s="9">
        <v>45291</v>
      </c>
      <c r="AL22" s="9">
        <v>45322</v>
      </c>
      <c r="AM22" s="9">
        <v>45351</v>
      </c>
      <c r="AN22" s="9">
        <v>45382</v>
      </c>
      <c r="AV22" s="6" t="s">
        <v>639</v>
      </c>
      <c r="AW22" s="10">
        <v>44561</v>
      </c>
      <c r="AX22" s="10">
        <v>44592</v>
      </c>
      <c r="AY22" s="10">
        <v>44620</v>
      </c>
      <c r="AZ22" s="10">
        <v>44651</v>
      </c>
      <c r="BA22" s="10">
        <v>44681</v>
      </c>
      <c r="BB22" s="10">
        <v>44712</v>
      </c>
      <c r="BC22" s="10">
        <v>44742</v>
      </c>
      <c r="BD22" s="10">
        <v>44773</v>
      </c>
      <c r="BE22" s="10">
        <v>44804</v>
      </c>
      <c r="BF22" s="10">
        <v>44834</v>
      </c>
      <c r="BG22" s="10">
        <v>44865</v>
      </c>
      <c r="BH22" s="10">
        <v>44895</v>
      </c>
      <c r="BI22" s="10">
        <v>44926</v>
      </c>
      <c r="BJ22" s="10">
        <v>44957</v>
      </c>
      <c r="BK22" s="10">
        <v>44985</v>
      </c>
      <c r="BL22" s="10">
        <v>45016</v>
      </c>
      <c r="BM22" s="10">
        <v>45046</v>
      </c>
      <c r="BN22" s="10">
        <v>45077</v>
      </c>
      <c r="BO22" s="10">
        <v>45107</v>
      </c>
      <c r="BP22" s="10">
        <v>45138</v>
      </c>
      <c r="BQ22" s="10">
        <v>45169</v>
      </c>
      <c r="BR22" s="10">
        <v>45199</v>
      </c>
      <c r="BS22" s="10">
        <v>45230</v>
      </c>
      <c r="BT22" s="10">
        <v>45260</v>
      </c>
      <c r="BU22" s="10">
        <v>45291</v>
      </c>
      <c r="BV22" s="10">
        <v>45322</v>
      </c>
      <c r="BW22" s="10">
        <v>45351</v>
      </c>
      <c r="BX22" s="10">
        <v>45382</v>
      </c>
    </row>
    <row r="23" spans="1:76" x14ac:dyDescent="0.35">
      <c r="A23" t="s">
        <v>648</v>
      </c>
      <c r="B23" t="s">
        <v>654</v>
      </c>
      <c r="C23" t="s">
        <v>33</v>
      </c>
      <c r="D23" t="s">
        <v>564</v>
      </c>
      <c r="E23" s="2">
        <v>45322</v>
      </c>
      <c r="F23">
        <v>5680</v>
      </c>
      <c r="P23" t="s">
        <v>651</v>
      </c>
      <c r="Q23">
        <v>6217</v>
      </c>
      <c r="R23">
        <v>6310</v>
      </c>
      <c r="S23">
        <v>6468</v>
      </c>
      <c r="T23">
        <v>6459</v>
      </c>
      <c r="U23">
        <v>6285</v>
      </c>
      <c r="V23">
        <v>5402</v>
      </c>
      <c r="W23">
        <v>6295</v>
      </c>
      <c r="X23">
        <v>5883</v>
      </c>
      <c r="Y23">
        <v>5892</v>
      </c>
      <c r="Z23">
        <v>5808</v>
      </c>
      <c r="AA23">
        <v>4701</v>
      </c>
      <c r="AB23">
        <v>5080</v>
      </c>
      <c r="AC23">
        <f>SUMIFS('NCD018_019 23-24'!$F:$F,'NCD018_019 23-24'!$B:$B,'NCD018_019 23-24'!$P23,'NCD018_019 23-24'!$C:$C,'NCD018_019 23-24'!$V$19,'NCD018_019 23-24'!$D:$D,'NCD018_019 23-24'!$U$18,'NCD018_019 23-24'!$E:$E,'NCD018_019 23-24'!AC$22)</f>
        <v>3736</v>
      </c>
      <c r="AD23">
        <f>SUMIFS('NCD018_019 23-24'!$F:$F,'NCD018_019 23-24'!$B:$B,'NCD018_019 23-24'!$P23,'NCD018_019 23-24'!$C:$C,'NCD018_019 23-24'!$V$19,'NCD018_019 23-24'!$D:$D,'NCD018_019 23-24'!$U$18,'NCD018_019 23-24'!$E:$E,'NCD018_019 23-24'!AD$22)</f>
        <v>3634</v>
      </c>
      <c r="AE23">
        <f>SUMIFS('NCD018_019 23-24'!$F:$F,'NCD018_019 23-24'!$B:$B,'NCD018_019 23-24'!$P23,'NCD018_019 23-24'!$C:$C,'NCD018_019 23-24'!$V$19,'NCD018_019 23-24'!$D:$D,'NCD018_019 23-24'!$U$18,'NCD018_019 23-24'!$E:$E,'NCD018_019 23-24'!AE$22)</f>
        <v>3889</v>
      </c>
      <c r="AF23">
        <f>SUMIFS('NCD018_019 23-24'!$F:$F,'NCD018_019 23-24'!$B:$B,'NCD018_019 23-24'!$P23,'NCD018_019 23-24'!$C:$C,'NCD018_019 23-24'!$V$19,'NCD018_019 23-24'!$D:$D,'NCD018_019 23-24'!$U$18,'NCD018_019 23-24'!$E:$E,'NCD018_019 23-24'!AF$22)</f>
        <v>3999</v>
      </c>
      <c r="AG23">
        <f>SUMIFS('NCD018_019 23-24'!$F:$F,'NCD018_019 23-24'!$B:$B,'NCD018_019 23-24'!$P23,'NCD018_019 23-24'!$C:$C,'NCD018_019 23-24'!$V$19,'NCD018_019 23-24'!$D:$D,'NCD018_019 23-24'!$U$18,'NCD018_019 23-24'!$E:$E,'NCD018_019 23-24'!AG$22)</f>
        <v>3950</v>
      </c>
      <c r="AH23">
        <f>SUMIFS('NCD018_019 23-24'!$F:$F,'NCD018_019 23-24'!$B:$B,'NCD018_019 23-24'!$P23,'NCD018_019 23-24'!$C:$C,'NCD018_019 23-24'!$V$19,'NCD018_019 23-24'!$D:$D,'NCD018_019 23-24'!$U$18,'NCD018_019 23-24'!$E:$E,'NCD018_019 23-24'!AH$22)</f>
        <v>4490</v>
      </c>
      <c r="AI23">
        <f>SUMIFS('NCD018_019 23-24'!$F:$F,'NCD018_019 23-24'!$B:$B,'NCD018_019 23-24'!$P23,'NCD018_019 23-24'!$C:$C,'NCD018_019 23-24'!$V$19,'NCD018_019 23-24'!$D:$D,'NCD018_019 23-24'!$U$18,'NCD018_019 23-24'!$E:$E,'NCD018_019 23-24'!AI$22)</f>
        <v>4512</v>
      </c>
      <c r="AJ23">
        <f>SUMIFS('NCD018_019 23-24'!$F:$F,'NCD018_019 23-24'!$B:$B,'NCD018_019 23-24'!$P23,'NCD018_019 23-24'!$C:$C,'NCD018_019 23-24'!$V$19,'NCD018_019 23-24'!$D:$D,'NCD018_019 23-24'!$U$18,'NCD018_019 23-24'!$E:$E,'NCD018_019 23-24'!AJ$22)</f>
        <v>4666</v>
      </c>
      <c r="AK23">
        <f>SUMIFS('NCD018_019 23-24'!$F:$F,'NCD018_019 23-24'!$B:$B,'NCD018_019 23-24'!$P23,'NCD018_019 23-24'!$C:$C,'NCD018_019 23-24'!$V$19,'NCD018_019 23-24'!$D:$D,'NCD018_019 23-24'!$U$18,'NCD018_019 23-24'!$E:$E,'NCD018_019 23-24'!AK$22)</f>
        <v>5030</v>
      </c>
      <c r="AL23">
        <f>SUMIFS('NCD018_019 23-24'!$F:$F,'NCD018_019 23-24'!$B:$B,'NCD018_019 23-24'!$P23,'NCD018_019 23-24'!$C:$C,'NCD018_019 23-24'!$V$19,'NCD018_019 23-24'!$D:$D,'NCD018_019 23-24'!$U$18,'NCD018_019 23-24'!$E:$E,'NCD018_019 23-24'!AL$22)</f>
        <v>5258</v>
      </c>
      <c r="AM23">
        <f>SUMIFS('NCD018_019 23-24'!$F:$F,'NCD018_019 23-24'!$B:$B,'NCD018_019 23-24'!$P23,'NCD018_019 23-24'!$C:$C,'NCD018_019 23-24'!$V$19,'NCD018_019 23-24'!$D:$D,'NCD018_019 23-24'!$U$18,'NCD018_019 23-24'!$E:$E,'NCD018_019 23-24'!AM$22)</f>
        <v>5600</v>
      </c>
      <c r="AN23">
        <f>SUMIFS('NCD018_019 23-24'!$F:$F,'NCD018_019 23-24'!$B:$B,'NCD018_019 23-24'!$P23,'NCD018_019 23-24'!$C:$C,'NCD018_019 23-24'!$V$19,'NCD018_019 23-24'!$D:$D,'NCD018_019 23-24'!$U$18,'NCD018_019 23-24'!$E:$E,'NCD018_019 23-24'!AN$22)</f>
        <v>5765</v>
      </c>
      <c r="AV23" t="s">
        <v>651</v>
      </c>
      <c r="AW23">
        <f>SUMIFS('NCD018_019 23-24'!$F:$F,'NCD018_019 23-24'!$B:$B,'NCD018_019 23-24'!$AV23,'NCD018_019 23-24'!$C:$C,'NCD018_019 23-24'!$BA$19,'NCD018_019 23-24'!$D:$D,'NCD018_019 23-24'!$BA$18,'NCD018_019 23-24'!$E:$E,'NCD018_019 23-24'!AW$22)</f>
        <v>0</v>
      </c>
      <c r="AX23">
        <f>SUMIFS('NCD018_019 23-24'!$F:$F,'NCD018_019 23-24'!$B:$B,'NCD018_019 23-24'!$AV23,'NCD018_019 23-24'!$C:$C,'NCD018_019 23-24'!$BA$19,'NCD018_019 23-24'!$D:$D,'NCD018_019 23-24'!$BA$18,'NCD018_019 23-24'!$E:$E,'NCD018_019 23-24'!AX$22)</f>
        <v>0</v>
      </c>
      <c r="AY23">
        <f>SUMIFS('NCD018_019 23-24'!$F:$F,'NCD018_019 23-24'!$B:$B,'NCD018_019 23-24'!$AV23,'NCD018_019 23-24'!$C:$C,'NCD018_019 23-24'!$BA$19,'NCD018_019 23-24'!$D:$D,'NCD018_019 23-24'!$BA$18,'NCD018_019 23-24'!$E:$E,'NCD018_019 23-24'!AY$22)</f>
        <v>0</v>
      </c>
      <c r="AZ23">
        <f>SUMIFS('NCD018_019 23-24'!$F:$F,'NCD018_019 23-24'!$B:$B,'NCD018_019 23-24'!$AV23,'NCD018_019 23-24'!$C:$C,'NCD018_019 23-24'!$BA$19,'NCD018_019 23-24'!$D:$D,'NCD018_019 23-24'!$BA$18,'NCD018_019 23-24'!$E:$E,'NCD018_019 23-24'!AZ$22)</f>
        <v>0</v>
      </c>
      <c r="BA23">
        <f>SUMIFS('NCD018_019 23-24'!$F:$F,'NCD018_019 23-24'!$B:$B,'NCD018_019 23-24'!$AV23,'NCD018_019 23-24'!$C:$C,'NCD018_019 23-24'!$BA$19,'NCD018_019 23-24'!$D:$D,'NCD018_019 23-24'!$BA$18,'NCD018_019 23-24'!$E:$E,'NCD018_019 23-24'!BA$22)</f>
        <v>0</v>
      </c>
      <c r="BB23">
        <f>SUMIFS('NCD018_019 23-24'!$F:$F,'NCD018_019 23-24'!$B:$B,'NCD018_019 23-24'!$AV23,'NCD018_019 23-24'!$C:$C,'NCD018_019 23-24'!$BA$19,'NCD018_019 23-24'!$D:$D,'NCD018_019 23-24'!$BA$18,'NCD018_019 23-24'!$E:$E,'NCD018_019 23-24'!BB$22)</f>
        <v>0</v>
      </c>
      <c r="BC23">
        <f>SUMIFS('NCD018_019 23-24'!$F:$F,'NCD018_019 23-24'!$B:$B,'NCD018_019 23-24'!$AV23,'NCD018_019 23-24'!$C:$C,'NCD018_019 23-24'!$BA$19,'NCD018_019 23-24'!$D:$D,'NCD018_019 23-24'!$BA$18,'NCD018_019 23-24'!$E:$E,'NCD018_019 23-24'!BC$22)</f>
        <v>0</v>
      </c>
      <c r="BD23">
        <f>SUMIFS('NCD018_019 23-24'!$F:$F,'NCD018_019 23-24'!$B:$B,'NCD018_019 23-24'!$AV23,'NCD018_019 23-24'!$C:$C,'NCD018_019 23-24'!$BA$19,'NCD018_019 23-24'!$D:$D,'NCD018_019 23-24'!$BA$18,'NCD018_019 23-24'!$E:$E,'NCD018_019 23-24'!BD$22)</f>
        <v>0</v>
      </c>
      <c r="BE23">
        <f>SUMIFS('NCD018_019 23-24'!$F:$F,'NCD018_019 23-24'!$B:$B,'NCD018_019 23-24'!$AV23,'NCD018_019 23-24'!$C:$C,'NCD018_019 23-24'!$BA$19,'NCD018_019 23-24'!$D:$D,'NCD018_019 23-24'!$BA$18,'NCD018_019 23-24'!$E:$E,'NCD018_019 23-24'!BE$22)</f>
        <v>0</v>
      </c>
      <c r="BF23">
        <f>SUMIFS('NCD018_019 23-24'!$F:$F,'NCD018_019 23-24'!$B:$B,'NCD018_019 23-24'!$AV23,'NCD018_019 23-24'!$C:$C,'NCD018_019 23-24'!$BA$19,'NCD018_019 23-24'!$D:$D,'NCD018_019 23-24'!$BA$18,'NCD018_019 23-24'!$E:$E,'NCD018_019 23-24'!BF$22)</f>
        <v>0</v>
      </c>
      <c r="BG23">
        <f>SUMIFS('NCD018_019 23-24'!$F:$F,'NCD018_019 23-24'!$B:$B,'NCD018_019 23-24'!$AV23,'NCD018_019 23-24'!$C:$C,'NCD018_019 23-24'!$BA$19,'NCD018_019 23-24'!$D:$D,'NCD018_019 23-24'!$BA$18,'NCD018_019 23-24'!$E:$E,'NCD018_019 23-24'!BG$22)</f>
        <v>0</v>
      </c>
      <c r="BH23">
        <f>SUMIFS('NCD018_019 23-24'!$F:$F,'NCD018_019 23-24'!$B:$B,'NCD018_019 23-24'!$AV23,'NCD018_019 23-24'!$C:$C,'NCD018_019 23-24'!$BA$19,'NCD018_019 23-24'!$D:$D,'NCD018_019 23-24'!$BA$18,'NCD018_019 23-24'!$E:$E,'NCD018_019 23-24'!BH$22)</f>
        <v>0</v>
      </c>
      <c r="BI23">
        <f>SUMIFS('NCD018_019 23-24'!$F:$F,'NCD018_019 23-24'!$B:$B,'NCD018_019 23-24'!$AV23,'NCD018_019 23-24'!$C:$C,'NCD018_019 23-24'!$BA$19,'NCD018_019 23-24'!$D:$D,'NCD018_019 23-24'!$BA$18,'NCD018_019 23-24'!$E:$E,'NCD018_019 23-24'!BI$22)</f>
        <v>0</v>
      </c>
      <c r="BJ23">
        <f>SUMIFS('NCD018_019 23-24'!$F:$F,'NCD018_019 23-24'!$B:$B,'NCD018_019 23-24'!$AV23,'NCD018_019 23-24'!$C:$C,'NCD018_019 23-24'!$BA$19,'NCD018_019 23-24'!$D:$D,'NCD018_019 23-24'!$BA$18,'NCD018_019 23-24'!$E:$E,'NCD018_019 23-24'!BJ$22)</f>
        <v>0</v>
      </c>
      <c r="BK23">
        <f>SUMIFS('NCD018_019 23-24'!$F:$F,'NCD018_019 23-24'!$B:$B,'NCD018_019 23-24'!$AV23,'NCD018_019 23-24'!$C:$C,'NCD018_019 23-24'!$BA$19,'NCD018_019 23-24'!$D:$D,'NCD018_019 23-24'!$BA$18,'NCD018_019 23-24'!$E:$E,'NCD018_019 23-24'!BK$22)</f>
        <v>0</v>
      </c>
      <c r="BL23">
        <f>SUMIFS('NCD018_019 23-24'!$F:$F,'NCD018_019 23-24'!$B:$B,'NCD018_019 23-24'!$AV23,'NCD018_019 23-24'!$C:$C,'NCD018_019 23-24'!$BA$19,'NCD018_019 23-24'!$D:$D,'NCD018_019 23-24'!$BA$18,'NCD018_019 23-24'!$E:$E,'NCD018_019 23-24'!BL$22)</f>
        <v>0</v>
      </c>
      <c r="BM23">
        <f>SUMIFS('NCD018_019 23-24'!$F:$F,'NCD018_019 23-24'!$B:$B,'NCD018_019 23-24'!$AV23,'NCD018_019 23-24'!$C:$C,'NCD018_019 23-24'!$BA$19,'NCD018_019 23-24'!$D:$D,'NCD018_019 23-24'!$BA$18,'NCD018_019 23-24'!$E:$E,'NCD018_019 23-24'!BM$22)</f>
        <v>5116</v>
      </c>
      <c r="BN23">
        <f>SUMIFS('NCD018_019 23-24'!$F:$F,'NCD018_019 23-24'!$B:$B,'NCD018_019 23-24'!$AV23,'NCD018_019 23-24'!$C:$C,'NCD018_019 23-24'!$BA$19,'NCD018_019 23-24'!$D:$D,'NCD018_019 23-24'!$BA$18,'NCD018_019 23-24'!$E:$E,'NCD018_019 23-24'!BN$22)</f>
        <v>4786</v>
      </c>
      <c r="BO23">
        <f>SUMIFS('NCD018_019 23-24'!$F:$F,'NCD018_019 23-24'!$B:$B,'NCD018_019 23-24'!$AV23,'NCD018_019 23-24'!$C:$C,'NCD018_019 23-24'!$BA$19,'NCD018_019 23-24'!$D:$D,'NCD018_019 23-24'!$BA$18,'NCD018_019 23-24'!$E:$E,'NCD018_019 23-24'!BO$22)</f>
        <v>5283</v>
      </c>
      <c r="BP23">
        <f>SUMIFS('NCD018_019 23-24'!$F:$F,'NCD018_019 23-24'!$B:$B,'NCD018_019 23-24'!$AV23,'NCD018_019 23-24'!$C:$C,'NCD018_019 23-24'!$BA$19,'NCD018_019 23-24'!$D:$D,'NCD018_019 23-24'!$BA$18,'NCD018_019 23-24'!$E:$E,'NCD018_019 23-24'!BP$22)</f>
        <v>5294</v>
      </c>
      <c r="BQ23">
        <f>SUMIFS('NCD018_019 23-24'!$F:$F,'NCD018_019 23-24'!$B:$B,'NCD018_019 23-24'!$AV23,'NCD018_019 23-24'!$C:$C,'NCD018_019 23-24'!$BA$19,'NCD018_019 23-24'!$D:$D,'NCD018_019 23-24'!$BA$18,'NCD018_019 23-24'!$E:$E,'NCD018_019 23-24'!BQ$22)</f>
        <v>5030</v>
      </c>
      <c r="BR23">
        <f>SUMIFS('NCD018_019 23-24'!$F:$F,'NCD018_019 23-24'!$B:$B,'NCD018_019 23-24'!$AV23,'NCD018_019 23-24'!$C:$C,'NCD018_019 23-24'!$BA$19,'NCD018_019 23-24'!$D:$D,'NCD018_019 23-24'!$BA$18,'NCD018_019 23-24'!$E:$E,'NCD018_019 23-24'!BR$22)</f>
        <v>5551</v>
      </c>
      <c r="BS23">
        <f>SUMIFS('NCD018_019 23-24'!$F:$F,'NCD018_019 23-24'!$B:$B,'NCD018_019 23-24'!$AV23,'NCD018_019 23-24'!$C:$C,'NCD018_019 23-24'!$BA$19,'NCD018_019 23-24'!$D:$D,'NCD018_019 23-24'!$BA$18,'NCD018_019 23-24'!$E:$E,'NCD018_019 23-24'!BS$22)</f>
        <v>5467</v>
      </c>
      <c r="BT23">
        <f>SUMIFS('NCD018_019 23-24'!$F:$F,'NCD018_019 23-24'!$B:$B,'NCD018_019 23-24'!$AV23,'NCD018_019 23-24'!$C:$C,'NCD018_019 23-24'!$BA$19,'NCD018_019 23-24'!$D:$D,'NCD018_019 23-24'!$BA$18,'NCD018_019 23-24'!$E:$E,'NCD018_019 23-24'!BT$22)</f>
        <v>5574</v>
      </c>
      <c r="BU23">
        <f>SUMIFS('NCD018_019 23-24'!$F:$F,'NCD018_019 23-24'!$B:$B,'NCD018_019 23-24'!$AV23,'NCD018_019 23-24'!$C:$C,'NCD018_019 23-24'!$BA$19,'NCD018_019 23-24'!$D:$D,'NCD018_019 23-24'!$BA$18,'NCD018_019 23-24'!$E:$E,'NCD018_019 23-24'!BU$22)</f>
        <v>5723</v>
      </c>
      <c r="BV23">
        <f>SUMIFS('NCD018_019 23-24'!$F:$F,'NCD018_019 23-24'!$B:$B,'NCD018_019 23-24'!$AV23,'NCD018_019 23-24'!$C:$C,'NCD018_019 23-24'!$BA$19,'NCD018_019 23-24'!$D:$D,'NCD018_019 23-24'!$BA$18,'NCD018_019 23-24'!$E:$E,'NCD018_019 23-24'!BV$22)</f>
        <v>5811</v>
      </c>
      <c r="BW23">
        <f>SUMIFS('NCD018_019 23-24'!$F:$F,'NCD018_019 23-24'!$B:$B,'NCD018_019 23-24'!$AV23,'NCD018_019 23-24'!$C:$C,'NCD018_019 23-24'!$BA$19,'NCD018_019 23-24'!$D:$D,'NCD018_019 23-24'!$BA$18,'NCD018_019 23-24'!$E:$E,'NCD018_019 23-24'!BW$22)</f>
        <v>6019</v>
      </c>
      <c r="BX23">
        <f>SUMIFS('NCD018_019 23-24'!$F:$F,'NCD018_019 23-24'!$B:$B,'NCD018_019 23-24'!$AV23,'NCD018_019 23-24'!$C:$C,'NCD018_019 23-24'!$BA$19,'NCD018_019 23-24'!$D:$D,'NCD018_019 23-24'!$BA$18,'NCD018_019 23-24'!$E:$E,'NCD018_019 23-24'!BX$22)</f>
        <v>6040</v>
      </c>
    </row>
    <row r="24" spans="1:76" x14ac:dyDescent="0.35">
      <c r="A24" t="s">
        <v>648</v>
      </c>
      <c r="B24" t="s">
        <v>654</v>
      </c>
      <c r="C24" t="s">
        <v>33</v>
      </c>
      <c r="D24" t="s">
        <v>564</v>
      </c>
      <c r="E24" s="2">
        <v>45351</v>
      </c>
      <c r="F24">
        <v>5775</v>
      </c>
      <c r="P24" t="s">
        <v>652</v>
      </c>
      <c r="Q24">
        <v>5403</v>
      </c>
      <c r="R24">
        <v>5459</v>
      </c>
      <c r="S24">
        <v>5618</v>
      </c>
      <c r="T24">
        <v>5630</v>
      </c>
      <c r="U24">
        <v>5610</v>
      </c>
      <c r="V24">
        <v>5119</v>
      </c>
      <c r="W24">
        <v>5271</v>
      </c>
      <c r="X24">
        <v>5303</v>
      </c>
      <c r="Y24">
        <v>5296</v>
      </c>
      <c r="Z24">
        <v>4537</v>
      </c>
      <c r="AA24">
        <v>3790</v>
      </c>
      <c r="AB24">
        <v>5025</v>
      </c>
      <c r="AC24">
        <f>SUMIFS('NCD018_019 23-24'!$F:$F,'NCD018_019 23-24'!$B:$B,'NCD018_019 23-24'!$P24,'NCD018_019 23-24'!$C:$C,'NCD018_019 23-24'!$V$19,'NCD018_019 23-24'!$D:$D,'NCD018_019 23-24'!$U$18,'NCD018_019 23-24'!$E:$E,'NCD018_019 23-24'!AC$22)</f>
        <v>4655</v>
      </c>
      <c r="AD24">
        <f>SUMIFS('NCD018_019 23-24'!$F:$F,'NCD018_019 23-24'!$B:$B,'NCD018_019 23-24'!$P24,'NCD018_019 23-24'!$C:$C,'NCD018_019 23-24'!$V$19,'NCD018_019 23-24'!$D:$D,'NCD018_019 23-24'!$U$18,'NCD018_019 23-24'!$E:$E,'NCD018_019 23-24'!AD$22)</f>
        <v>4853</v>
      </c>
      <c r="AE24">
        <f>SUMIFS('NCD018_019 23-24'!$F:$F,'NCD018_019 23-24'!$B:$B,'NCD018_019 23-24'!$P24,'NCD018_019 23-24'!$C:$C,'NCD018_019 23-24'!$V$19,'NCD018_019 23-24'!$D:$D,'NCD018_019 23-24'!$U$18,'NCD018_019 23-24'!$E:$E,'NCD018_019 23-24'!AE$22)</f>
        <v>4792</v>
      </c>
      <c r="AF24">
        <f>SUMIFS('NCD018_019 23-24'!$F:$F,'NCD018_019 23-24'!$B:$B,'NCD018_019 23-24'!$P24,'NCD018_019 23-24'!$C:$C,'NCD018_019 23-24'!$V$19,'NCD018_019 23-24'!$D:$D,'NCD018_019 23-24'!$U$18,'NCD018_019 23-24'!$E:$E,'NCD018_019 23-24'!AF$22)</f>
        <v>4872</v>
      </c>
      <c r="AG24">
        <f>SUMIFS('NCD018_019 23-24'!$F:$F,'NCD018_019 23-24'!$B:$B,'NCD018_019 23-24'!$P24,'NCD018_019 23-24'!$C:$C,'NCD018_019 23-24'!$V$19,'NCD018_019 23-24'!$D:$D,'NCD018_019 23-24'!$U$18,'NCD018_019 23-24'!$E:$E,'NCD018_019 23-24'!AG$22)</f>
        <v>4045</v>
      </c>
      <c r="AH24">
        <f>SUMIFS('NCD018_019 23-24'!$F:$F,'NCD018_019 23-24'!$B:$B,'NCD018_019 23-24'!$P24,'NCD018_019 23-24'!$C:$C,'NCD018_019 23-24'!$V$19,'NCD018_019 23-24'!$D:$D,'NCD018_019 23-24'!$U$18,'NCD018_019 23-24'!$E:$E,'NCD018_019 23-24'!AH$22)</f>
        <v>5039</v>
      </c>
      <c r="AI24">
        <f>SUMIFS('NCD018_019 23-24'!$F:$F,'NCD018_019 23-24'!$B:$B,'NCD018_019 23-24'!$P24,'NCD018_019 23-24'!$C:$C,'NCD018_019 23-24'!$V$19,'NCD018_019 23-24'!$D:$D,'NCD018_019 23-24'!$U$18,'NCD018_019 23-24'!$E:$E,'NCD018_019 23-24'!AI$22)</f>
        <v>4777</v>
      </c>
      <c r="AJ24">
        <f>SUMIFS('NCD018_019 23-24'!$F:$F,'NCD018_019 23-24'!$B:$B,'NCD018_019 23-24'!$P24,'NCD018_019 23-24'!$C:$C,'NCD018_019 23-24'!$V$19,'NCD018_019 23-24'!$D:$D,'NCD018_019 23-24'!$U$18,'NCD018_019 23-24'!$E:$E,'NCD018_019 23-24'!AJ$22)</f>
        <v>4813</v>
      </c>
      <c r="AK24">
        <f>SUMIFS('NCD018_019 23-24'!$F:$F,'NCD018_019 23-24'!$B:$B,'NCD018_019 23-24'!$P24,'NCD018_019 23-24'!$C:$C,'NCD018_019 23-24'!$V$19,'NCD018_019 23-24'!$D:$D,'NCD018_019 23-24'!$U$18,'NCD018_019 23-24'!$E:$E,'NCD018_019 23-24'!AK$22)</f>
        <v>4851</v>
      </c>
      <c r="AL24">
        <f>SUMIFS('NCD018_019 23-24'!$F:$F,'NCD018_019 23-24'!$B:$B,'NCD018_019 23-24'!$P24,'NCD018_019 23-24'!$C:$C,'NCD018_019 23-24'!$V$19,'NCD018_019 23-24'!$D:$D,'NCD018_019 23-24'!$U$18,'NCD018_019 23-24'!$E:$E,'NCD018_019 23-24'!AL$22)</f>
        <v>4848</v>
      </c>
      <c r="AM24">
        <f>SUMIFS('NCD018_019 23-24'!$F:$F,'NCD018_019 23-24'!$B:$B,'NCD018_019 23-24'!$P24,'NCD018_019 23-24'!$C:$C,'NCD018_019 23-24'!$V$19,'NCD018_019 23-24'!$D:$D,'NCD018_019 23-24'!$U$18,'NCD018_019 23-24'!$E:$E,'NCD018_019 23-24'!AM$22)</f>
        <v>4947</v>
      </c>
      <c r="AN24">
        <f>SUMIFS('NCD018_019 23-24'!$F:$F,'NCD018_019 23-24'!$B:$B,'NCD018_019 23-24'!$P24,'NCD018_019 23-24'!$C:$C,'NCD018_019 23-24'!$V$19,'NCD018_019 23-24'!$D:$D,'NCD018_019 23-24'!$U$18,'NCD018_019 23-24'!$E:$E,'NCD018_019 23-24'!AN$22)</f>
        <v>4964</v>
      </c>
      <c r="AV24" t="s">
        <v>652</v>
      </c>
      <c r="AW24">
        <f>SUMIFS('NCD018_019 23-24'!$F:$F,'NCD018_019 23-24'!$B:$B,'NCD018_019 23-24'!$AV24,'NCD018_019 23-24'!$C:$C,'NCD018_019 23-24'!$BA$19,'NCD018_019 23-24'!$D:$D,'NCD018_019 23-24'!$BA$18,'NCD018_019 23-24'!$E:$E,'NCD018_019 23-24'!AW$22)</f>
        <v>0</v>
      </c>
      <c r="AX24">
        <f>SUMIFS('NCD018_019 23-24'!$F:$F,'NCD018_019 23-24'!$B:$B,'NCD018_019 23-24'!$AV24,'NCD018_019 23-24'!$C:$C,'NCD018_019 23-24'!$BA$19,'NCD018_019 23-24'!$D:$D,'NCD018_019 23-24'!$BA$18,'NCD018_019 23-24'!$E:$E,'NCD018_019 23-24'!AX$22)</f>
        <v>0</v>
      </c>
      <c r="AY24">
        <f>SUMIFS('NCD018_019 23-24'!$F:$F,'NCD018_019 23-24'!$B:$B,'NCD018_019 23-24'!$AV24,'NCD018_019 23-24'!$C:$C,'NCD018_019 23-24'!$BA$19,'NCD018_019 23-24'!$D:$D,'NCD018_019 23-24'!$BA$18,'NCD018_019 23-24'!$E:$E,'NCD018_019 23-24'!AY$22)</f>
        <v>0</v>
      </c>
      <c r="AZ24">
        <f>SUMIFS('NCD018_019 23-24'!$F:$F,'NCD018_019 23-24'!$B:$B,'NCD018_019 23-24'!$AV24,'NCD018_019 23-24'!$C:$C,'NCD018_019 23-24'!$BA$19,'NCD018_019 23-24'!$D:$D,'NCD018_019 23-24'!$BA$18,'NCD018_019 23-24'!$E:$E,'NCD018_019 23-24'!AZ$22)</f>
        <v>0</v>
      </c>
      <c r="BA24">
        <f>SUMIFS('NCD018_019 23-24'!$F:$F,'NCD018_019 23-24'!$B:$B,'NCD018_019 23-24'!$AV24,'NCD018_019 23-24'!$C:$C,'NCD018_019 23-24'!$BA$19,'NCD018_019 23-24'!$D:$D,'NCD018_019 23-24'!$BA$18,'NCD018_019 23-24'!$E:$E,'NCD018_019 23-24'!BA$22)</f>
        <v>0</v>
      </c>
      <c r="BB24">
        <f>SUMIFS('NCD018_019 23-24'!$F:$F,'NCD018_019 23-24'!$B:$B,'NCD018_019 23-24'!$AV24,'NCD018_019 23-24'!$C:$C,'NCD018_019 23-24'!$BA$19,'NCD018_019 23-24'!$D:$D,'NCD018_019 23-24'!$BA$18,'NCD018_019 23-24'!$E:$E,'NCD018_019 23-24'!BB$22)</f>
        <v>0</v>
      </c>
      <c r="BC24">
        <f>SUMIFS('NCD018_019 23-24'!$F:$F,'NCD018_019 23-24'!$B:$B,'NCD018_019 23-24'!$AV24,'NCD018_019 23-24'!$C:$C,'NCD018_019 23-24'!$BA$19,'NCD018_019 23-24'!$D:$D,'NCD018_019 23-24'!$BA$18,'NCD018_019 23-24'!$E:$E,'NCD018_019 23-24'!BC$22)</f>
        <v>0</v>
      </c>
      <c r="BD24">
        <f>SUMIFS('NCD018_019 23-24'!$F:$F,'NCD018_019 23-24'!$B:$B,'NCD018_019 23-24'!$AV24,'NCD018_019 23-24'!$C:$C,'NCD018_019 23-24'!$BA$19,'NCD018_019 23-24'!$D:$D,'NCD018_019 23-24'!$BA$18,'NCD018_019 23-24'!$E:$E,'NCD018_019 23-24'!BD$22)</f>
        <v>0</v>
      </c>
      <c r="BE24">
        <f>SUMIFS('NCD018_019 23-24'!$F:$F,'NCD018_019 23-24'!$B:$B,'NCD018_019 23-24'!$AV24,'NCD018_019 23-24'!$C:$C,'NCD018_019 23-24'!$BA$19,'NCD018_019 23-24'!$D:$D,'NCD018_019 23-24'!$BA$18,'NCD018_019 23-24'!$E:$E,'NCD018_019 23-24'!BE$22)</f>
        <v>0</v>
      </c>
      <c r="BF24">
        <f>SUMIFS('NCD018_019 23-24'!$F:$F,'NCD018_019 23-24'!$B:$B,'NCD018_019 23-24'!$AV24,'NCD018_019 23-24'!$C:$C,'NCD018_019 23-24'!$BA$19,'NCD018_019 23-24'!$D:$D,'NCD018_019 23-24'!$BA$18,'NCD018_019 23-24'!$E:$E,'NCD018_019 23-24'!BF$22)</f>
        <v>0</v>
      </c>
      <c r="BG24">
        <f>SUMIFS('NCD018_019 23-24'!$F:$F,'NCD018_019 23-24'!$B:$B,'NCD018_019 23-24'!$AV24,'NCD018_019 23-24'!$C:$C,'NCD018_019 23-24'!$BA$19,'NCD018_019 23-24'!$D:$D,'NCD018_019 23-24'!$BA$18,'NCD018_019 23-24'!$E:$E,'NCD018_019 23-24'!BG$22)</f>
        <v>0</v>
      </c>
      <c r="BH24">
        <f>SUMIFS('NCD018_019 23-24'!$F:$F,'NCD018_019 23-24'!$B:$B,'NCD018_019 23-24'!$AV24,'NCD018_019 23-24'!$C:$C,'NCD018_019 23-24'!$BA$19,'NCD018_019 23-24'!$D:$D,'NCD018_019 23-24'!$BA$18,'NCD018_019 23-24'!$E:$E,'NCD018_019 23-24'!BH$22)</f>
        <v>0</v>
      </c>
      <c r="BI24">
        <f>SUMIFS('NCD018_019 23-24'!$F:$F,'NCD018_019 23-24'!$B:$B,'NCD018_019 23-24'!$AV24,'NCD018_019 23-24'!$C:$C,'NCD018_019 23-24'!$BA$19,'NCD018_019 23-24'!$D:$D,'NCD018_019 23-24'!$BA$18,'NCD018_019 23-24'!$E:$E,'NCD018_019 23-24'!BI$22)</f>
        <v>0</v>
      </c>
      <c r="BJ24">
        <f>SUMIFS('NCD018_019 23-24'!$F:$F,'NCD018_019 23-24'!$B:$B,'NCD018_019 23-24'!$AV24,'NCD018_019 23-24'!$C:$C,'NCD018_019 23-24'!$BA$19,'NCD018_019 23-24'!$D:$D,'NCD018_019 23-24'!$BA$18,'NCD018_019 23-24'!$E:$E,'NCD018_019 23-24'!BJ$22)</f>
        <v>0</v>
      </c>
      <c r="BK24">
        <f>SUMIFS('NCD018_019 23-24'!$F:$F,'NCD018_019 23-24'!$B:$B,'NCD018_019 23-24'!$AV24,'NCD018_019 23-24'!$C:$C,'NCD018_019 23-24'!$BA$19,'NCD018_019 23-24'!$D:$D,'NCD018_019 23-24'!$BA$18,'NCD018_019 23-24'!$E:$E,'NCD018_019 23-24'!BK$22)</f>
        <v>0</v>
      </c>
      <c r="BL24">
        <f>SUMIFS('NCD018_019 23-24'!$F:$F,'NCD018_019 23-24'!$B:$B,'NCD018_019 23-24'!$AV24,'NCD018_019 23-24'!$C:$C,'NCD018_019 23-24'!$BA$19,'NCD018_019 23-24'!$D:$D,'NCD018_019 23-24'!$BA$18,'NCD018_019 23-24'!$E:$E,'NCD018_019 23-24'!BL$22)</f>
        <v>0</v>
      </c>
      <c r="BM24">
        <f>SUMIFS('NCD018_019 23-24'!$F:$F,'NCD018_019 23-24'!$B:$B,'NCD018_019 23-24'!$AV24,'NCD018_019 23-24'!$C:$C,'NCD018_019 23-24'!$BA$19,'NCD018_019 23-24'!$D:$D,'NCD018_019 23-24'!$BA$18,'NCD018_019 23-24'!$E:$E,'NCD018_019 23-24'!BM$22)</f>
        <v>5474</v>
      </c>
      <c r="BN24">
        <f>SUMIFS('NCD018_019 23-24'!$F:$F,'NCD018_019 23-24'!$B:$B,'NCD018_019 23-24'!$AV24,'NCD018_019 23-24'!$C:$C,'NCD018_019 23-24'!$BA$19,'NCD018_019 23-24'!$D:$D,'NCD018_019 23-24'!$BA$18,'NCD018_019 23-24'!$E:$E,'NCD018_019 23-24'!BN$22)</f>
        <v>5606</v>
      </c>
      <c r="BO24">
        <f>SUMIFS('NCD018_019 23-24'!$F:$F,'NCD018_019 23-24'!$B:$B,'NCD018_019 23-24'!$AV24,'NCD018_019 23-24'!$C:$C,'NCD018_019 23-24'!$BA$19,'NCD018_019 23-24'!$D:$D,'NCD018_019 23-24'!$BA$18,'NCD018_019 23-24'!$E:$E,'NCD018_019 23-24'!BO$22)</f>
        <v>5650</v>
      </c>
      <c r="BP24">
        <f>SUMIFS('NCD018_019 23-24'!$F:$F,'NCD018_019 23-24'!$B:$B,'NCD018_019 23-24'!$AV24,'NCD018_019 23-24'!$C:$C,'NCD018_019 23-24'!$BA$19,'NCD018_019 23-24'!$D:$D,'NCD018_019 23-24'!$BA$18,'NCD018_019 23-24'!$E:$E,'NCD018_019 23-24'!BP$22)</f>
        <v>5669</v>
      </c>
      <c r="BQ24">
        <f>SUMIFS('NCD018_019 23-24'!$F:$F,'NCD018_019 23-24'!$B:$B,'NCD018_019 23-24'!$AV24,'NCD018_019 23-24'!$C:$C,'NCD018_019 23-24'!$BA$19,'NCD018_019 23-24'!$D:$D,'NCD018_019 23-24'!$BA$18,'NCD018_019 23-24'!$E:$E,'NCD018_019 23-24'!BQ$22)</f>
        <v>4754</v>
      </c>
      <c r="BR24">
        <f>SUMIFS('NCD018_019 23-24'!$F:$F,'NCD018_019 23-24'!$B:$B,'NCD018_019 23-24'!$AV24,'NCD018_019 23-24'!$C:$C,'NCD018_019 23-24'!$BA$19,'NCD018_019 23-24'!$D:$D,'NCD018_019 23-24'!$BA$18,'NCD018_019 23-24'!$E:$E,'NCD018_019 23-24'!BR$22)</f>
        <v>5776</v>
      </c>
      <c r="BS24">
        <f>SUMIFS('NCD018_019 23-24'!$F:$F,'NCD018_019 23-24'!$B:$B,'NCD018_019 23-24'!$AV24,'NCD018_019 23-24'!$C:$C,'NCD018_019 23-24'!$BA$19,'NCD018_019 23-24'!$D:$D,'NCD018_019 23-24'!$BA$18,'NCD018_019 23-24'!$E:$E,'NCD018_019 23-24'!BS$22)</f>
        <v>5449</v>
      </c>
      <c r="BT24">
        <f>SUMIFS('NCD018_019 23-24'!$F:$F,'NCD018_019 23-24'!$B:$B,'NCD018_019 23-24'!$AV24,'NCD018_019 23-24'!$C:$C,'NCD018_019 23-24'!$BA$19,'NCD018_019 23-24'!$D:$D,'NCD018_019 23-24'!$BA$18,'NCD018_019 23-24'!$E:$E,'NCD018_019 23-24'!BT$22)</f>
        <v>5429</v>
      </c>
      <c r="BU24">
        <f>SUMIFS('NCD018_019 23-24'!$F:$F,'NCD018_019 23-24'!$B:$B,'NCD018_019 23-24'!$AV24,'NCD018_019 23-24'!$C:$C,'NCD018_019 23-24'!$BA$19,'NCD018_019 23-24'!$D:$D,'NCD018_019 23-24'!$BA$18,'NCD018_019 23-24'!$E:$E,'NCD018_019 23-24'!BU$22)</f>
        <v>5450</v>
      </c>
      <c r="BV24">
        <f>SUMIFS('NCD018_019 23-24'!$F:$F,'NCD018_019 23-24'!$B:$B,'NCD018_019 23-24'!$AV24,'NCD018_019 23-24'!$C:$C,'NCD018_019 23-24'!$BA$19,'NCD018_019 23-24'!$D:$D,'NCD018_019 23-24'!$BA$18,'NCD018_019 23-24'!$E:$E,'NCD018_019 23-24'!BV$22)</f>
        <v>5438</v>
      </c>
      <c r="BW24">
        <f>SUMIFS('NCD018_019 23-24'!$F:$F,'NCD018_019 23-24'!$B:$B,'NCD018_019 23-24'!$AV24,'NCD018_019 23-24'!$C:$C,'NCD018_019 23-24'!$BA$19,'NCD018_019 23-24'!$D:$D,'NCD018_019 23-24'!$BA$18,'NCD018_019 23-24'!$E:$E,'NCD018_019 23-24'!BW$22)</f>
        <v>5519</v>
      </c>
      <c r="BX24">
        <f>SUMIFS('NCD018_019 23-24'!$F:$F,'NCD018_019 23-24'!$B:$B,'NCD018_019 23-24'!$AV24,'NCD018_019 23-24'!$C:$C,'NCD018_019 23-24'!$BA$19,'NCD018_019 23-24'!$D:$D,'NCD018_019 23-24'!$BA$18,'NCD018_019 23-24'!$E:$E,'NCD018_019 23-24'!BX$22)</f>
        <v>5530</v>
      </c>
    </row>
    <row r="25" spans="1:76" x14ac:dyDescent="0.35">
      <c r="A25" t="s">
        <v>648</v>
      </c>
      <c r="B25" t="s">
        <v>654</v>
      </c>
      <c r="C25" t="s">
        <v>33</v>
      </c>
      <c r="D25" t="s">
        <v>564</v>
      </c>
      <c r="E25" s="2">
        <v>45382</v>
      </c>
      <c r="F25">
        <v>5861</v>
      </c>
      <c r="P25" t="s">
        <v>653</v>
      </c>
      <c r="Q25">
        <v>6314</v>
      </c>
      <c r="R25">
        <v>6446</v>
      </c>
      <c r="S25">
        <v>6490</v>
      </c>
      <c r="T25">
        <v>6300</v>
      </c>
      <c r="U25">
        <v>6337</v>
      </c>
      <c r="V25">
        <v>5856</v>
      </c>
      <c r="W25">
        <v>6524</v>
      </c>
      <c r="X25">
        <v>6500</v>
      </c>
      <c r="Y25">
        <v>6362</v>
      </c>
      <c r="Z25">
        <v>6276</v>
      </c>
      <c r="AA25">
        <v>5709</v>
      </c>
      <c r="AB25">
        <v>5780</v>
      </c>
      <c r="AC25">
        <f>SUMIFS('NCD018_019 23-24'!$F:$F,'NCD018_019 23-24'!$B:$B,'NCD018_019 23-24'!$P25,'NCD018_019 23-24'!$C:$C,'NCD018_019 23-24'!$V$19,'NCD018_019 23-24'!$D:$D,'NCD018_019 23-24'!$U$18,'NCD018_019 23-24'!$E:$E,'NCD018_019 23-24'!AC$22)</f>
        <v>4777</v>
      </c>
      <c r="AD25">
        <f>SUMIFS('NCD018_019 23-24'!$F:$F,'NCD018_019 23-24'!$B:$B,'NCD018_019 23-24'!$P25,'NCD018_019 23-24'!$C:$C,'NCD018_019 23-24'!$V$19,'NCD018_019 23-24'!$D:$D,'NCD018_019 23-24'!$U$18,'NCD018_019 23-24'!$E:$E,'NCD018_019 23-24'!AD$22)</f>
        <v>4854</v>
      </c>
      <c r="AE25">
        <f>SUMIFS('NCD018_019 23-24'!$F:$F,'NCD018_019 23-24'!$B:$B,'NCD018_019 23-24'!$P25,'NCD018_019 23-24'!$C:$C,'NCD018_019 23-24'!$V$19,'NCD018_019 23-24'!$D:$D,'NCD018_019 23-24'!$U$18,'NCD018_019 23-24'!$E:$E,'NCD018_019 23-24'!AE$22)</f>
        <v>4871</v>
      </c>
      <c r="AF25">
        <f>SUMIFS('NCD018_019 23-24'!$F:$F,'NCD018_019 23-24'!$B:$B,'NCD018_019 23-24'!$P25,'NCD018_019 23-24'!$C:$C,'NCD018_019 23-24'!$V$19,'NCD018_019 23-24'!$D:$D,'NCD018_019 23-24'!$U$18,'NCD018_019 23-24'!$E:$E,'NCD018_019 23-24'!AF$22)</f>
        <v>4911</v>
      </c>
      <c r="AG25">
        <f>SUMIFS('NCD018_019 23-24'!$F:$F,'NCD018_019 23-24'!$B:$B,'NCD018_019 23-24'!$P25,'NCD018_019 23-24'!$C:$C,'NCD018_019 23-24'!$V$19,'NCD018_019 23-24'!$D:$D,'NCD018_019 23-24'!$U$18,'NCD018_019 23-24'!$E:$E,'NCD018_019 23-24'!AG$22)</f>
        <v>4862</v>
      </c>
      <c r="AH25">
        <f>SUMIFS('NCD018_019 23-24'!$F:$F,'NCD018_019 23-24'!$B:$B,'NCD018_019 23-24'!$P25,'NCD018_019 23-24'!$C:$C,'NCD018_019 23-24'!$V$19,'NCD018_019 23-24'!$D:$D,'NCD018_019 23-24'!$U$18,'NCD018_019 23-24'!$E:$E,'NCD018_019 23-24'!AH$22)</f>
        <v>5178</v>
      </c>
      <c r="AI25">
        <f>SUMIFS('NCD018_019 23-24'!$F:$F,'NCD018_019 23-24'!$B:$B,'NCD018_019 23-24'!$P25,'NCD018_019 23-24'!$C:$C,'NCD018_019 23-24'!$V$19,'NCD018_019 23-24'!$D:$D,'NCD018_019 23-24'!$U$18,'NCD018_019 23-24'!$E:$E,'NCD018_019 23-24'!AI$22)</f>
        <v>4833</v>
      </c>
      <c r="AJ25">
        <f>SUMIFS('NCD018_019 23-24'!$F:$F,'NCD018_019 23-24'!$B:$B,'NCD018_019 23-24'!$P25,'NCD018_019 23-24'!$C:$C,'NCD018_019 23-24'!$V$19,'NCD018_019 23-24'!$D:$D,'NCD018_019 23-24'!$U$18,'NCD018_019 23-24'!$E:$E,'NCD018_019 23-24'!AJ$22)</f>
        <v>4594</v>
      </c>
      <c r="AK25">
        <f>SUMIFS('NCD018_019 23-24'!$F:$F,'NCD018_019 23-24'!$B:$B,'NCD018_019 23-24'!$P25,'NCD018_019 23-24'!$C:$C,'NCD018_019 23-24'!$V$19,'NCD018_019 23-24'!$D:$D,'NCD018_019 23-24'!$U$18,'NCD018_019 23-24'!$E:$E,'NCD018_019 23-24'!AK$22)</f>
        <v>4653</v>
      </c>
      <c r="AL25">
        <f>SUMIFS('NCD018_019 23-24'!$F:$F,'NCD018_019 23-24'!$B:$B,'NCD018_019 23-24'!$P25,'NCD018_019 23-24'!$C:$C,'NCD018_019 23-24'!$V$19,'NCD018_019 23-24'!$D:$D,'NCD018_019 23-24'!$U$18,'NCD018_019 23-24'!$E:$E,'NCD018_019 23-24'!AL$22)</f>
        <v>4331</v>
      </c>
      <c r="AM25">
        <f>SUMIFS('NCD018_019 23-24'!$F:$F,'NCD018_019 23-24'!$B:$B,'NCD018_019 23-24'!$P25,'NCD018_019 23-24'!$C:$C,'NCD018_019 23-24'!$V$19,'NCD018_019 23-24'!$D:$D,'NCD018_019 23-24'!$U$18,'NCD018_019 23-24'!$E:$E,'NCD018_019 23-24'!AM$22)</f>
        <v>4375</v>
      </c>
      <c r="AN25">
        <f>SUMIFS('NCD018_019 23-24'!$F:$F,'NCD018_019 23-24'!$B:$B,'NCD018_019 23-24'!$P25,'NCD018_019 23-24'!$C:$C,'NCD018_019 23-24'!$V$19,'NCD018_019 23-24'!$D:$D,'NCD018_019 23-24'!$U$18,'NCD018_019 23-24'!$E:$E,'NCD018_019 23-24'!AN$22)</f>
        <v>5414</v>
      </c>
      <c r="AV25" t="s">
        <v>653</v>
      </c>
      <c r="AW25">
        <f>SUMIFS('NCD018_019 23-24'!$F:$F,'NCD018_019 23-24'!$B:$B,'NCD018_019 23-24'!$AV25,'NCD018_019 23-24'!$C:$C,'NCD018_019 23-24'!$BA$19,'NCD018_019 23-24'!$D:$D,'NCD018_019 23-24'!$BA$18,'NCD018_019 23-24'!$E:$E,'NCD018_019 23-24'!AW$22)</f>
        <v>0</v>
      </c>
      <c r="AX25">
        <f>SUMIFS('NCD018_019 23-24'!$F:$F,'NCD018_019 23-24'!$B:$B,'NCD018_019 23-24'!$AV25,'NCD018_019 23-24'!$C:$C,'NCD018_019 23-24'!$BA$19,'NCD018_019 23-24'!$D:$D,'NCD018_019 23-24'!$BA$18,'NCD018_019 23-24'!$E:$E,'NCD018_019 23-24'!AX$22)</f>
        <v>0</v>
      </c>
      <c r="AY25">
        <f>SUMIFS('NCD018_019 23-24'!$F:$F,'NCD018_019 23-24'!$B:$B,'NCD018_019 23-24'!$AV25,'NCD018_019 23-24'!$C:$C,'NCD018_019 23-24'!$BA$19,'NCD018_019 23-24'!$D:$D,'NCD018_019 23-24'!$BA$18,'NCD018_019 23-24'!$E:$E,'NCD018_019 23-24'!AY$22)</f>
        <v>0</v>
      </c>
      <c r="AZ25">
        <f>SUMIFS('NCD018_019 23-24'!$F:$F,'NCD018_019 23-24'!$B:$B,'NCD018_019 23-24'!$AV25,'NCD018_019 23-24'!$C:$C,'NCD018_019 23-24'!$BA$19,'NCD018_019 23-24'!$D:$D,'NCD018_019 23-24'!$BA$18,'NCD018_019 23-24'!$E:$E,'NCD018_019 23-24'!AZ$22)</f>
        <v>0</v>
      </c>
      <c r="BA25">
        <f>SUMIFS('NCD018_019 23-24'!$F:$F,'NCD018_019 23-24'!$B:$B,'NCD018_019 23-24'!$AV25,'NCD018_019 23-24'!$C:$C,'NCD018_019 23-24'!$BA$19,'NCD018_019 23-24'!$D:$D,'NCD018_019 23-24'!$BA$18,'NCD018_019 23-24'!$E:$E,'NCD018_019 23-24'!BA$22)</f>
        <v>0</v>
      </c>
      <c r="BB25">
        <f>SUMIFS('NCD018_019 23-24'!$F:$F,'NCD018_019 23-24'!$B:$B,'NCD018_019 23-24'!$AV25,'NCD018_019 23-24'!$C:$C,'NCD018_019 23-24'!$BA$19,'NCD018_019 23-24'!$D:$D,'NCD018_019 23-24'!$BA$18,'NCD018_019 23-24'!$E:$E,'NCD018_019 23-24'!BB$22)</f>
        <v>0</v>
      </c>
      <c r="BC25">
        <f>SUMIFS('NCD018_019 23-24'!$F:$F,'NCD018_019 23-24'!$B:$B,'NCD018_019 23-24'!$AV25,'NCD018_019 23-24'!$C:$C,'NCD018_019 23-24'!$BA$19,'NCD018_019 23-24'!$D:$D,'NCD018_019 23-24'!$BA$18,'NCD018_019 23-24'!$E:$E,'NCD018_019 23-24'!BC$22)</f>
        <v>0</v>
      </c>
      <c r="BD25">
        <f>SUMIFS('NCD018_019 23-24'!$F:$F,'NCD018_019 23-24'!$B:$B,'NCD018_019 23-24'!$AV25,'NCD018_019 23-24'!$C:$C,'NCD018_019 23-24'!$BA$19,'NCD018_019 23-24'!$D:$D,'NCD018_019 23-24'!$BA$18,'NCD018_019 23-24'!$E:$E,'NCD018_019 23-24'!BD$22)</f>
        <v>0</v>
      </c>
      <c r="BE25">
        <f>SUMIFS('NCD018_019 23-24'!$F:$F,'NCD018_019 23-24'!$B:$B,'NCD018_019 23-24'!$AV25,'NCD018_019 23-24'!$C:$C,'NCD018_019 23-24'!$BA$19,'NCD018_019 23-24'!$D:$D,'NCD018_019 23-24'!$BA$18,'NCD018_019 23-24'!$E:$E,'NCD018_019 23-24'!BE$22)</f>
        <v>0</v>
      </c>
      <c r="BF25">
        <f>SUMIFS('NCD018_019 23-24'!$F:$F,'NCD018_019 23-24'!$B:$B,'NCD018_019 23-24'!$AV25,'NCD018_019 23-24'!$C:$C,'NCD018_019 23-24'!$BA$19,'NCD018_019 23-24'!$D:$D,'NCD018_019 23-24'!$BA$18,'NCD018_019 23-24'!$E:$E,'NCD018_019 23-24'!BF$22)</f>
        <v>0</v>
      </c>
      <c r="BG25">
        <f>SUMIFS('NCD018_019 23-24'!$F:$F,'NCD018_019 23-24'!$B:$B,'NCD018_019 23-24'!$AV25,'NCD018_019 23-24'!$C:$C,'NCD018_019 23-24'!$BA$19,'NCD018_019 23-24'!$D:$D,'NCD018_019 23-24'!$BA$18,'NCD018_019 23-24'!$E:$E,'NCD018_019 23-24'!BG$22)</f>
        <v>0</v>
      </c>
      <c r="BH25">
        <f>SUMIFS('NCD018_019 23-24'!$F:$F,'NCD018_019 23-24'!$B:$B,'NCD018_019 23-24'!$AV25,'NCD018_019 23-24'!$C:$C,'NCD018_019 23-24'!$BA$19,'NCD018_019 23-24'!$D:$D,'NCD018_019 23-24'!$BA$18,'NCD018_019 23-24'!$E:$E,'NCD018_019 23-24'!BH$22)</f>
        <v>0</v>
      </c>
      <c r="BI25">
        <f>SUMIFS('NCD018_019 23-24'!$F:$F,'NCD018_019 23-24'!$B:$B,'NCD018_019 23-24'!$AV25,'NCD018_019 23-24'!$C:$C,'NCD018_019 23-24'!$BA$19,'NCD018_019 23-24'!$D:$D,'NCD018_019 23-24'!$BA$18,'NCD018_019 23-24'!$E:$E,'NCD018_019 23-24'!BI$22)</f>
        <v>0</v>
      </c>
      <c r="BJ25">
        <f>SUMIFS('NCD018_019 23-24'!$F:$F,'NCD018_019 23-24'!$B:$B,'NCD018_019 23-24'!$AV25,'NCD018_019 23-24'!$C:$C,'NCD018_019 23-24'!$BA$19,'NCD018_019 23-24'!$D:$D,'NCD018_019 23-24'!$BA$18,'NCD018_019 23-24'!$E:$E,'NCD018_019 23-24'!BJ$22)</f>
        <v>0</v>
      </c>
      <c r="BK25">
        <f>SUMIFS('NCD018_019 23-24'!$F:$F,'NCD018_019 23-24'!$B:$B,'NCD018_019 23-24'!$AV25,'NCD018_019 23-24'!$C:$C,'NCD018_019 23-24'!$BA$19,'NCD018_019 23-24'!$D:$D,'NCD018_019 23-24'!$BA$18,'NCD018_019 23-24'!$E:$E,'NCD018_019 23-24'!BK$22)</f>
        <v>0</v>
      </c>
      <c r="BL25">
        <f>SUMIFS('NCD018_019 23-24'!$F:$F,'NCD018_019 23-24'!$B:$B,'NCD018_019 23-24'!$AV25,'NCD018_019 23-24'!$C:$C,'NCD018_019 23-24'!$BA$19,'NCD018_019 23-24'!$D:$D,'NCD018_019 23-24'!$BA$18,'NCD018_019 23-24'!$E:$E,'NCD018_019 23-24'!BL$22)</f>
        <v>0</v>
      </c>
      <c r="BM25">
        <f>SUMIFS('NCD018_019 23-24'!$F:$F,'NCD018_019 23-24'!$B:$B,'NCD018_019 23-24'!$AV25,'NCD018_019 23-24'!$C:$C,'NCD018_019 23-24'!$BA$19,'NCD018_019 23-24'!$D:$D,'NCD018_019 23-24'!$BA$18,'NCD018_019 23-24'!$E:$E,'NCD018_019 23-24'!BM$22)</f>
        <v>6185</v>
      </c>
      <c r="BN25">
        <f>SUMIFS('NCD018_019 23-24'!$F:$F,'NCD018_019 23-24'!$B:$B,'NCD018_019 23-24'!$AV25,'NCD018_019 23-24'!$C:$C,'NCD018_019 23-24'!$BA$19,'NCD018_019 23-24'!$D:$D,'NCD018_019 23-24'!$BA$18,'NCD018_019 23-24'!$E:$E,'NCD018_019 23-24'!BN$22)</f>
        <v>6203</v>
      </c>
      <c r="BO25">
        <f>SUMIFS('NCD018_019 23-24'!$F:$F,'NCD018_019 23-24'!$B:$B,'NCD018_019 23-24'!$AV25,'NCD018_019 23-24'!$C:$C,'NCD018_019 23-24'!$BA$19,'NCD018_019 23-24'!$D:$D,'NCD018_019 23-24'!$BA$18,'NCD018_019 23-24'!$E:$E,'NCD018_019 23-24'!BO$22)</f>
        <v>6333</v>
      </c>
      <c r="BP25">
        <f>SUMIFS('NCD018_019 23-24'!$F:$F,'NCD018_019 23-24'!$B:$B,'NCD018_019 23-24'!$AV25,'NCD018_019 23-24'!$C:$C,'NCD018_019 23-24'!$BA$19,'NCD018_019 23-24'!$D:$D,'NCD018_019 23-24'!$BA$18,'NCD018_019 23-24'!$E:$E,'NCD018_019 23-24'!BP$22)</f>
        <v>6405</v>
      </c>
      <c r="BQ25">
        <f>SUMIFS('NCD018_019 23-24'!$F:$F,'NCD018_019 23-24'!$B:$B,'NCD018_019 23-24'!$AV25,'NCD018_019 23-24'!$C:$C,'NCD018_019 23-24'!$BA$19,'NCD018_019 23-24'!$D:$D,'NCD018_019 23-24'!$BA$18,'NCD018_019 23-24'!$E:$E,'NCD018_019 23-24'!BQ$22)</f>
        <v>6279</v>
      </c>
      <c r="BR25">
        <f>SUMIFS('NCD018_019 23-24'!$F:$F,'NCD018_019 23-24'!$B:$B,'NCD018_019 23-24'!$AV25,'NCD018_019 23-24'!$C:$C,'NCD018_019 23-24'!$BA$19,'NCD018_019 23-24'!$D:$D,'NCD018_019 23-24'!$BA$18,'NCD018_019 23-24'!$E:$E,'NCD018_019 23-24'!BR$22)</f>
        <v>6664</v>
      </c>
      <c r="BS25">
        <f>SUMIFS('NCD018_019 23-24'!$F:$F,'NCD018_019 23-24'!$B:$B,'NCD018_019 23-24'!$AV25,'NCD018_019 23-24'!$C:$C,'NCD018_019 23-24'!$BA$19,'NCD018_019 23-24'!$D:$D,'NCD018_019 23-24'!$BA$18,'NCD018_019 23-24'!$E:$E,'NCD018_019 23-24'!BS$22)</f>
        <v>6228</v>
      </c>
      <c r="BT25">
        <f>SUMIFS('NCD018_019 23-24'!$F:$F,'NCD018_019 23-24'!$B:$B,'NCD018_019 23-24'!$AV25,'NCD018_019 23-24'!$C:$C,'NCD018_019 23-24'!$BA$19,'NCD018_019 23-24'!$D:$D,'NCD018_019 23-24'!$BA$18,'NCD018_019 23-24'!$E:$E,'NCD018_019 23-24'!BT$22)</f>
        <v>5866</v>
      </c>
      <c r="BU25">
        <f>SUMIFS('NCD018_019 23-24'!$F:$F,'NCD018_019 23-24'!$B:$B,'NCD018_019 23-24'!$AV25,'NCD018_019 23-24'!$C:$C,'NCD018_019 23-24'!$BA$19,'NCD018_019 23-24'!$D:$D,'NCD018_019 23-24'!$BA$18,'NCD018_019 23-24'!$E:$E,'NCD018_019 23-24'!BU$22)</f>
        <v>5902</v>
      </c>
      <c r="BV25">
        <f>SUMIFS('NCD018_019 23-24'!$F:$F,'NCD018_019 23-24'!$B:$B,'NCD018_019 23-24'!$AV25,'NCD018_019 23-24'!$C:$C,'NCD018_019 23-24'!$BA$19,'NCD018_019 23-24'!$D:$D,'NCD018_019 23-24'!$BA$18,'NCD018_019 23-24'!$E:$E,'NCD018_019 23-24'!BV$22)</f>
        <v>5504</v>
      </c>
      <c r="BW25">
        <f>SUMIFS('NCD018_019 23-24'!$F:$F,'NCD018_019 23-24'!$B:$B,'NCD018_019 23-24'!$AV25,'NCD018_019 23-24'!$C:$C,'NCD018_019 23-24'!$BA$19,'NCD018_019 23-24'!$D:$D,'NCD018_019 23-24'!$BA$18,'NCD018_019 23-24'!$E:$E,'NCD018_019 23-24'!BW$22)</f>
        <v>5509</v>
      </c>
      <c r="BX25">
        <f>SUMIFS('NCD018_019 23-24'!$F:$F,'NCD018_019 23-24'!$B:$B,'NCD018_019 23-24'!$AV25,'NCD018_019 23-24'!$C:$C,'NCD018_019 23-24'!$BA$19,'NCD018_019 23-24'!$D:$D,'NCD018_019 23-24'!$BA$18,'NCD018_019 23-24'!$E:$E,'NCD018_019 23-24'!BX$22)</f>
        <v>6683</v>
      </c>
    </row>
    <row r="26" spans="1:76" x14ac:dyDescent="0.35">
      <c r="A26" t="s">
        <v>648</v>
      </c>
      <c r="B26" t="s">
        <v>654</v>
      </c>
      <c r="C26" t="s">
        <v>33</v>
      </c>
      <c r="D26" t="s">
        <v>563</v>
      </c>
      <c r="E26" s="2">
        <v>45046</v>
      </c>
      <c r="F26">
        <v>171</v>
      </c>
      <c r="P26" t="s">
        <v>654</v>
      </c>
      <c r="Q26">
        <v>5331</v>
      </c>
      <c r="R26">
        <v>5715</v>
      </c>
      <c r="S26">
        <v>5758</v>
      </c>
      <c r="T26">
        <v>5771</v>
      </c>
      <c r="U26">
        <v>5817</v>
      </c>
      <c r="V26">
        <v>2287</v>
      </c>
      <c r="W26">
        <v>5585</v>
      </c>
      <c r="X26">
        <v>5514</v>
      </c>
      <c r="Y26">
        <v>5447</v>
      </c>
      <c r="Z26">
        <v>5556</v>
      </c>
      <c r="AA26">
        <v>4393</v>
      </c>
      <c r="AB26">
        <v>5486</v>
      </c>
      <c r="AC26">
        <f>SUMIFS('NCD018_019 23-24'!$F:$F,'NCD018_019 23-24'!$B:$B,'NCD018_019 23-24'!$P26,'NCD018_019 23-24'!$C:$C,'NCD018_019 23-24'!$V$19,'NCD018_019 23-24'!$D:$D,'NCD018_019 23-24'!$U$18,'NCD018_019 23-24'!$E:$E,'NCD018_019 23-24'!AC$22)</f>
        <v>3392</v>
      </c>
      <c r="AD26">
        <f>SUMIFS('NCD018_019 23-24'!$F:$F,'NCD018_019 23-24'!$B:$B,'NCD018_019 23-24'!$P26,'NCD018_019 23-24'!$C:$C,'NCD018_019 23-24'!$V$19,'NCD018_019 23-24'!$D:$D,'NCD018_019 23-24'!$U$18,'NCD018_019 23-24'!$E:$E,'NCD018_019 23-24'!AD$22)</f>
        <v>2939</v>
      </c>
      <c r="AE26">
        <f>SUMIFS('NCD018_019 23-24'!$F:$F,'NCD018_019 23-24'!$B:$B,'NCD018_019 23-24'!$P26,'NCD018_019 23-24'!$C:$C,'NCD018_019 23-24'!$V$19,'NCD018_019 23-24'!$D:$D,'NCD018_019 23-24'!$U$18,'NCD018_019 23-24'!$E:$E,'NCD018_019 23-24'!AE$22)</f>
        <v>3593</v>
      </c>
      <c r="AF26">
        <f>SUMIFS('NCD018_019 23-24'!$F:$F,'NCD018_019 23-24'!$B:$B,'NCD018_019 23-24'!$P26,'NCD018_019 23-24'!$C:$C,'NCD018_019 23-24'!$V$19,'NCD018_019 23-24'!$D:$D,'NCD018_019 23-24'!$U$18,'NCD018_019 23-24'!$E:$E,'NCD018_019 23-24'!AF$22)</f>
        <v>3392</v>
      </c>
      <c r="AG26">
        <f>SUMIFS('NCD018_019 23-24'!$F:$F,'NCD018_019 23-24'!$B:$B,'NCD018_019 23-24'!$P26,'NCD018_019 23-24'!$C:$C,'NCD018_019 23-24'!$V$19,'NCD018_019 23-24'!$D:$D,'NCD018_019 23-24'!$U$18,'NCD018_019 23-24'!$E:$E,'NCD018_019 23-24'!AG$22)</f>
        <v>4150</v>
      </c>
      <c r="AH26">
        <f>SUMIFS('NCD018_019 23-24'!$F:$F,'NCD018_019 23-24'!$B:$B,'NCD018_019 23-24'!$P26,'NCD018_019 23-24'!$C:$C,'NCD018_019 23-24'!$V$19,'NCD018_019 23-24'!$D:$D,'NCD018_019 23-24'!$U$18,'NCD018_019 23-24'!$E:$E,'NCD018_019 23-24'!AH$22)</f>
        <v>4535</v>
      </c>
      <c r="AI26">
        <f>SUMIFS('NCD018_019 23-24'!$F:$F,'NCD018_019 23-24'!$B:$B,'NCD018_019 23-24'!$P26,'NCD018_019 23-24'!$C:$C,'NCD018_019 23-24'!$V$19,'NCD018_019 23-24'!$D:$D,'NCD018_019 23-24'!$U$18,'NCD018_019 23-24'!$E:$E,'NCD018_019 23-24'!AI$22)</f>
        <v>4410</v>
      </c>
      <c r="AJ26">
        <f>SUMIFS('NCD018_019 23-24'!$F:$F,'NCD018_019 23-24'!$B:$B,'NCD018_019 23-24'!$P26,'NCD018_019 23-24'!$C:$C,'NCD018_019 23-24'!$V$19,'NCD018_019 23-24'!$D:$D,'NCD018_019 23-24'!$U$18,'NCD018_019 23-24'!$E:$E,'NCD018_019 23-24'!AJ$22)</f>
        <v>4365</v>
      </c>
      <c r="AK26">
        <f>SUMIFS('NCD018_019 23-24'!$F:$F,'NCD018_019 23-24'!$B:$B,'NCD018_019 23-24'!$P26,'NCD018_019 23-24'!$C:$C,'NCD018_019 23-24'!$V$19,'NCD018_019 23-24'!$D:$D,'NCD018_019 23-24'!$U$18,'NCD018_019 23-24'!$E:$E,'NCD018_019 23-24'!AK$22)</f>
        <v>4571</v>
      </c>
      <c r="AL26">
        <f>SUMIFS('NCD018_019 23-24'!$F:$F,'NCD018_019 23-24'!$B:$B,'NCD018_019 23-24'!$P26,'NCD018_019 23-24'!$C:$C,'NCD018_019 23-24'!$V$19,'NCD018_019 23-24'!$D:$D,'NCD018_019 23-24'!$U$18,'NCD018_019 23-24'!$E:$E,'NCD018_019 23-24'!AL$22)</f>
        <v>4613</v>
      </c>
      <c r="AM26">
        <f>SUMIFS('NCD018_019 23-24'!$F:$F,'NCD018_019 23-24'!$B:$B,'NCD018_019 23-24'!$P26,'NCD018_019 23-24'!$C:$C,'NCD018_019 23-24'!$V$19,'NCD018_019 23-24'!$D:$D,'NCD018_019 23-24'!$U$18,'NCD018_019 23-24'!$E:$E,'NCD018_019 23-24'!AM$22)</f>
        <v>4677</v>
      </c>
      <c r="AN26">
        <f>SUMIFS('NCD018_019 23-24'!$F:$F,'NCD018_019 23-24'!$B:$B,'NCD018_019 23-24'!$P26,'NCD018_019 23-24'!$C:$C,'NCD018_019 23-24'!$V$19,'NCD018_019 23-24'!$D:$D,'NCD018_019 23-24'!$U$18,'NCD018_019 23-24'!$E:$E,'NCD018_019 23-24'!AN$22)</f>
        <v>4885</v>
      </c>
      <c r="AS26" s="2"/>
      <c r="AT26" s="2"/>
      <c r="AU26" s="2"/>
      <c r="AV26" t="s">
        <v>654</v>
      </c>
      <c r="AW26">
        <f>SUMIFS('NCD018_019 23-24'!$F:$F,'NCD018_019 23-24'!$B:$B,'NCD018_019 23-24'!$AV26,'NCD018_019 23-24'!$C:$C,'NCD018_019 23-24'!$BA$19,'NCD018_019 23-24'!$D:$D,'NCD018_019 23-24'!$BA$18,'NCD018_019 23-24'!$E:$E,'NCD018_019 23-24'!AW$22)</f>
        <v>0</v>
      </c>
      <c r="AX26">
        <f>SUMIFS('NCD018_019 23-24'!$F:$F,'NCD018_019 23-24'!$B:$B,'NCD018_019 23-24'!$AV26,'NCD018_019 23-24'!$C:$C,'NCD018_019 23-24'!$BA$19,'NCD018_019 23-24'!$D:$D,'NCD018_019 23-24'!$BA$18,'NCD018_019 23-24'!$E:$E,'NCD018_019 23-24'!AX$22)</f>
        <v>0</v>
      </c>
      <c r="AY26">
        <f>SUMIFS('NCD018_019 23-24'!$F:$F,'NCD018_019 23-24'!$B:$B,'NCD018_019 23-24'!$AV26,'NCD018_019 23-24'!$C:$C,'NCD018_019 23-24'!$BA$19,'NCD018_019 23-24'!$D:$D,'NCD018_019 23-24'!$BA$18,'NCD018_019 23-24'!$E:$E,'NCD018_019 23-24'!AY$22)</f>
        <v>0</v>
      </c>
      <c r="AZ26">
        <f>SUMIFS('NCD018_019 23-24'!$F:$F,'NCD018_019 23-24'!$B:$B,'NCD018_019 23-24'!$AV26,'NCD018_019 23-24'!$C:$C,'NCD018_019 23-24'!$BA$19,'NCD018_019 23-24'!$D:$D,'NCD018_019 23-24'!$BA$18,'NCD018_019 23-24'!$E:$E,'NCD018_019 23-24'!AZ$22)</f>
        <v>0</v>
      </c>
      <c r="BA26">
        <f>SUMIFS('NCD018_019 23-24'!$F:$F,'NCD018_019 23-24'!$B:$B,'NCD018_019 23-24'!$AV26,'NCD018_019 23-24'!$C:$C,'NCD018_019 23-24'!$BA$19,'NCD018_019 23-24'!$D:$D,'NCD018_019 23-24'!$BA$18,'NCD018_019 23-24'!$E:$E,'NCD018_019 23-24'!BA$22)</f>
        <v>0</v>
      </c>
      <c r="BB26">
        <f>SUMIFS('NCD018_019 23-24'!$F:$F,'NCD018_019 23-24'!$B:$B,'NCD018_019 23-24'!$AV26,'NCD018_019 23-24'!$C:$C,'NCD018_019 23-24'!$BA$19,'NCD018_019 23-24'!$D:$D,'NCD018_019 23-24'!$BA$18,'NCD018_019 23-24'!$E:$E,'NCD018_019 23-24'!BB$22)</f>
        <v>0</v>
      </c>
      <c r="BC26">
        <f>SUMIFS('NCD018_019 23-24'!$F:$F,'NCD018_019 23-24'!$B:$B,'NCD018_019 23-24'!$AV26,'NCD018_019 23-24'!$C:$C,'NCD018_019 23-24'!$BA$19,'NCD018_019 23-24'!$D:$D,'NCD018_019 23-24'!$BA$18,'NCD018_019 23-24'!$E:$E,'NCD018_019 23-24'!BC$22)</f>
        <v>0</v>
      </c>
      <c r="BD26">
        <f>SUMIFS('NCD018_019 23-24'!$F:$F,'NCD018_019 23-24'!$B:$B,'NCD018_019 23-24'!$AV26,'NCD018_019 23-24'!$C:$C,'NCD018_019 23-24'!$BA$19,'NCD018_019 23-24'!$D:$D,'NCD018_019 23-24'!$BA$18,'NCD018_019 23-24'!$E:$E,'NCD018_019 23-24'!BD$22)</f>
        <v>0</v>
      </c>
      <c r="BE26">
        <f>SUMIFS('NCD018_019 23-24'!$F:$F,'NCD018_019 23-24'!$B:$B,'NCD018_019 23-24'!$AV26,'NCD018_019 23-24'!$C:$C,'NCD018_019 23-24'!$BA$19,'NCD018_019 23-24'!$D:$D,'NCD018_019 23-24'!$BA$18,'NCD018_019 23-24'!$E:$E,'NCD018_019 23-24'!BE$22)</f>
        <v>0</v>
      </c>
      <c r="BF26">
        <f>SUMIFS('NCD018_019 23-24'!$F:$F,'NCD018_019 23-24'!$B:$B,'NCD018_019 23-24'!$AV26,'NCD018_019 23-24'!$C:$C,'NCD018_019 23-24'!$BA$19,'NCD018_019 23-24'!$D:$D,'NCD018_019 23-24'!$BA$18,'NCD018_019 23-24'!$E:$E,'NCD018_019 23-24'!BF$22)</f>
        <v>0</v>
      </c>
      <c r="BG26">
        <f>SUMIFS('NCD018_019 23-24'!$F:$F,'NCD018_019 23-24'!$B:$B,'NCD018_019 23-24'!$AV26,'NCD018_019 23-24'!$C:$C,'NCD018_019 23-24'!$BA$19,'NCD018_019 23-24'!$D:$D,'NCD018_019 23-24'!$BA$18,'NCD018_019 23-24'!$E:$E,'NCD018_019 23-24'!BG$22)</f>
        <v>0</v>
      </c>
      <c r="BH26">
        <f>SUMIFS('NCD018_019 23-24'!$F:$F,'NCD018_019 23-24'!$B:$B,'NCD018_019 23-24'!$AV26,'NCD018_019 23-24'!$C:$C,'NCD018_019 23-24'!$BA$19,'NCD018_019 23-24'!$D:$D,'NCD018_019 23-24'!$BA$18,'NCD018_019 23-24'!$E:$E,'NCD018_019 23-24'!BH$22)</f>
        <v>0</v>
      </c>
      <c r="BI26">
        <f>SUMIFS('NCD018_019 23-24'!$F:$F,'NCD018_019 23-24'!$B:$B,'NCD018_019 23-24'!$AV26,'NCD018_019 23-24'!$C:$C,'NCD018_019 23-24'!$BA$19,'NCD018_019 23-24'!$D:$D,'NCD018_019 23-24'!$BA$18,'NCD018_019 23-24'!$E:$E,'NCD018_019 23-24'!BI$22)</f>
        <v>0</v>
      </c>
      <c r="BJ26">
        <f>SUMIFS('NCD018_019 23-24'!$F:$F,'NCD018_019 23-24'!$B:$B,'NCD018_019 23-24'!$AV26,'NCD018_019 23-24'!$C:$C,'NCD018_019 23-24'!$BA$19,'NCD018_019 23-24'!$D:$D,'NCD018_019 23-24'!$BA$18,'NCD018_019 23-24'!$E:$E,'NCD018_019 23-24'!BJ$22)</f>
        <v>0</v>
      </c>
      <c r="BK26">
        <f>SUMIFS('NCD018_019 23-24'!$F:$F,'NCD018_019 23-24'!$B:$B,'NCD018_019 23-24'!$AV26,'NCD018_019 23-24'!$C:$C,'NCD018_019 23-24'!$BA$19,'NCD018_019 23-24'!$D:$D,'NCD018_019 23-24'!$BA$18,'NCD018_019 23-24'!$E:$E,'NCD018_019 23-24'!BK$22)</f>
        <v>0</v>
      </c>
      <c r="BL26">
        <f>SUMIFS('NCD018_019 23-24'!$F:$F,'NCD018_019 23-24'!$B:$B,'NCD018_019 23-24'!$AV26,'NCD018_019 23-24'!$C:$C,'NCD018_019 23-24'!$BA$19,'NCD018_019 23-24'!$D:$D,'NCD018_019 23-24'!$BA$18,'NCD018_019 23-24'!$E:$E,'NCD018_019 23-24'!BL$22)</f>
        <v>0</v>
      </c>
      <c r="BM26">
        <f>SUMIFS('NCD018_019 23-24'!$F:$F,'NCD018_019 23-24'!$B:$B,'NCD018_019 23-24'!$AV26,'NCD018_019 23-24'!$C:$C,'NCD018_019 23-24'!$BA$19,'NCD018_019 23-24'!$D:$D,'NCD018_019 23-24'!$BA$18,'NCD018_019 23-24'!$E:$E,'NCD018_019 23-24'!BM$22)</f>
        <v>5108</v>
      </c>
      <c r="BN26">
        <f>SUMIFS('NCD018_019 23-24'!$F:$F,'NCD018_019 23-24'!$B:$B,'NCD018_019 23-24'!$AV26,'NCD018_019 23-24'!$C:$C,'NCD018_019 23-24'!$BA$19,'NCD018_019 23-24'!$D:$D,'NCD018_019 23-24'!$BA$18,'NCD018_019 23-24'!$E:$E,'NCD018_019 23-24'!BN$22)</f>
        <v>3792</v>
      </c>
      <c r="BO26">
        <f>SUMIFS('NCD018_019 23-24'!$F:$F,'NCD018_019 23-24'!$B:$B,'NCD018_019 23-24'!$AV26,'NCD018_019 23-24'!$C:$C,'NCD018_019 23-24'!$BA$19,'NCD018_019 23-24'!$D:$D,'NCD018_019 23-24'!$BA$18,'NCD018_019 23-24'!$E:$E,'NCD018_019 23-24'!BO$22)</f>
        <v>5222</v>
      </c>
      <c r="BP26">
        <f>SUMIFS('NCD018_019 23-24'!$F:$F,'NCD018_019 23-24'!$B:$B,'NCD018_019 23-24'!$AV26,'NCD018_019 23-24'!$C:$C,'NCD018_019 23-24'!$BA$19,'NCD018_019 23-24'!$D:$D,'NCD018_019 23-24'!$BA$18,'NCD018_019 23-24'!$E:$E,'NCD018_019 23-24'!BP$22)</f>
        <v>4780</v>
      </c>
      <c r="BQ26">
        <f>SUMIFS('NCD018_019 23-24'!$F:$F,'NCD018_019 23-24'!$B:$B,'NCD018_019 23-24'!$AV26,'NCD018_019 23-24'!$C:$C,'NCD018_019 23-24'!$BA$19,'NCD018_019 23-24'!$D:$D,'NCD018_019 23-24'!$BA$18,'NCD018_019 23-24'!$E:$E,'NCD018_019 23-24'!BQ$22)</f>
        <v>5634</v>
      </c>
      <c r="BR26">
        <f>SUMIFS('NCD018_019 23-24'!$F:$F,'NCD018_019 23-24'!$B:$B,'NCD018_019 23-24'!$AV26,'NCD018_019 23-24'!$C:$C,'NCD018_019 23-24'!$BA$19,'NCD018_019 23-24'!$D:$D,'NCD018_019 23-24'!$BA$18,'NCD018_019 23-24'!$E:$E,'NCD018_019 23-24'!BR$22)</f>
        <v>5919</v>
      </c>
      <c r="BS26">
        <f>SUMIFS('NCD018_019 23-24'!$F:$F,'NCD018_019 23-24'!$B:$B,'NCD018_019 23-24'!$AV26,'NCD018_019 23-24'!$C:$C,'NCD018_019 23-24'!$BA$19,'NCD018_019 23-24'!$D:$D,'NCD018_019 23-24'!$BA$18,'NCD018_019 23-24'!$E:$E,'NCD018_019 23-24'!BS$22)</f>
        <v>5734</v>
      </c>
      <c r="BT26">
        <f>SUMIFS('NCD018_019 23-24'!$F:$F,'NCD018_019 23-24'!$B:$B,'NCD018_019 23-24'!$AV26,'NCD018_019 23-24'!$C:$C,'NCD018_019 23-24'!$BA$19,'NCD018_019 23-24'!$D:$D,'NCD018_019 23-24'!$BA$18,'NCD018_019 23-24'!$E:$E,'NCD018_019 23-24'!BT$22)</f>
        <v>5634</v>
      </c>
      <c r="BU26">
        <f>SUMIFS('NCD018_019 23-24'!$F:$F,'NCD018_019 23-24'!$B:$B,'NCD018_019 23-24'!$AV26,'NCD018_019 23-24'!$C:$C,'NCD018_019 23-24'!$BA$19,'NCD018_019 23-24'!$D:$D,'NCD018_019 23-24'!$BA$18,'NCD018_019 23-24'!$E:$E,'NCD018_019 23-24'!BU$22)</f>
        <v>5756</v>
      </c>
      <c r="BV26">
        <f>SUMIFS('NCD018_019 23-24'!$F:$F,'NCD018_019 23-24'!$B:$B,'NCD018_019 23-24'!$AV26,'NCD018_019 23-24'!$C:$C,'NCD018_019 23-24'!$BA$19,'NCD018_019 23-24'!$D:$D,'NCD018_019 23-24'!$BA$18,'NCD018_019 23-24'!$E:$E,'NCD018_019 23-24'!BV$22)</f>
        <v>5680</v>
      </c>
      <c r="BW26">
        <f>SUMIFS('NCD018_019 23-24'!$F:$F,'NCD018_019 23-24'!$B:$B,'NCD018_019 23-24'!$AV26,'NCD018_019 23-24'!$C:$C,'NCD018_019 23-24'!$BA$19,'NCD018_019 23-24'!$D:$D,'NCD018_019 23-24'!$BA$18,'NCD018_019 23-24'!$E:$E,'NCD018_019 23-24'!BW$22)</f>
        <v>5775</v>
      </c>
      <c r="BX26">
        <f>SUMIFS('NCD018_019 23-24'!$F:$F,'NCD018_019 23-24'!$B:$B,'NCD018_019 23-24'!$AV26,'NCD018_019 23-24'!$C:$C,'NCD018_019 23-24'!$BA$19,'NCD018_019 23-24'!$D:$D,'NCD018_019 23-24'!$BA$18,'NCD018_019 23-24'!$E:$E,'NCD018_019 23-24'!BX$22)</f>
        <v>5861</v>
      </c>
    </row>
    <row r="27" spans="1:76" x14ac:dyDescent="0.35">
      <c r="A27" t="s">
        <v>648</v>
      </c>
      <c r="B27" t="s">
        <v>654</v>
      </c>
      <c r="C27" t="s">
        <v>33</v>
      </c>
      <c r="D27" t="s">
        <v>563</v>
      </c>
      <c r="E27" s="2">
        <v>45077</v>
      </c>
      <c r="F27">
        <v>242</v>
      </c>
      <c r="P27" t="s">
        <v>656</v>
      </c>
      <c r="Q27">
        <v>6532</v>
      </c>
      <c r="R27">
        <v>6655</v>
      </c>
      <c r="S27">
        <v>6710</v>
      </c>
      <c r="T27">
        <v>6893</v>
      </c>
      <c r="U27">
        <v>7085</v>
      </c>
      <c r="V27">
        <v>5905</v>
      </c>
      <c r="W27">
        <v>7174</v>
      </c>
      <c r="X27">
        <v>7188</v>
      </c>
      <c r="Y27">
        <v>7188</v>
      </c>
      <c r="Z27">
        <v>7350</v>
      </c>
      <c r="AA27">
        <v>6883</v>
      </c>
      <c r="AB27">
        <v>7105</v>
      </c>
      <c r="AC27">
        <f>SUMIFS('NCD018_019 23-24'!$F:$F,'NCD018_019 23-24'!$B:$B,'NCD018_019 23-24'!$P27,'NCD018_019 23-24'!$C:$C,'NCD018_019 23-24'!$V$19,'NCD018_019 23-24'!$D:$D,'NCD018_019 23-24'!$U$18,'NCD018_019 23-24'!$E:$E,'NCD018_019 23-24'!AC$22)</f>
        <v>5227</v>
      </c>
      <c r="AD27">
        <f>SUMIFS('NCD018_019 23-24'!$F:$F,'NCD018_019 23-24'!$B:$B,'NCD018_019 23-24'!$P27,'NCD018_019 23-24'!$C:$C,'NCD018_019 23-24'!$V$19,'NCD018_019 23-24'!$D:$D,'NCD018_019 23-24'!$U$18,'NCD018_019 23-24'!$E:$E,'NCD018_019 23-24'!AD$22)</f>
        <v>4454</v>
      </c>
      <c r="AE27">
        <f>SUMIFS('NCD018_019 23-24'!$F:$F,'NCD018_019 23-24'!$B:$B,'NCD018_019 23-24'!$P27,'NCD018_019 23-24'!$C:$C,'NCD018_019 23-24'!$V$19,'NCD018_019 23-24'!$D:$D,'NCD018_019 23-24'!$U$18,'NCD018_019 23-24'!$E:$E,'NCD018_019 23-24'!AE$22)</f>
        <v>5276</v>
      </c>
      <c r="AF27">
        <f>SUMIFS('NCD018_019 23-24'!$F:$F,'NCD018_019 23-24'!$B:$B,'NCD018_019 23-24'!$P27,'NCD018_019 23-24'!$C:$C,'NCD018_019 23-24'!$V$19,'NCD018_019 23-24'!$D:$D,'NCD018_019 23-24'!$U$18,'NCD018_019 23-24'!$E:$E,'NCD018_019 23-24'!AF$22)</f>
        <v>4955</v>
      </c>
      <c r="AG27">
        <f>SUMIFS('NCD018_019 23-24'!$F:$F,'NCD018_019 23-24'!$B:$B,'NCD018_019 23-24'!$P27,'NCD018_019 23-24'!$C:$C,'NCD018_019 23-24'!$V$19,'NCD018_019 23-24'!$D:$D,'NCD018_019 23-24'!$U$18,'NCD018_019 23-24'!$E:$E,'NCD018_019 23-24'!AG$22)</f>
        <v>5416</v>
      </c>
      <c r="AH27">
        <f>SUMIFS('NCD018_019 23-24'!$F:$F,'NCD018_019 23-24'!$B:$B,'NCD018_019 23-24'!$P27,'NCD018_019 23-24'!$C:$C,'NCD018_019 23-24'!$V$19,'NCD018_019 23-24'!$D:$D,'NCD018_019 23-24'!$U$18,'NCD018_019 23-24'!$E:$E,'NCD018_019 23-24'!AH$22)</f>
        <v>5656</v>
      </c>
      <c r="AI27">
        <f>SUMIFS('NCD018_019 23-24'!$F:$F,'NCD018_019 23-24'!$B:$B,'NCD018_019 23-24'!$P27,'NCD018_019 23-24'!$C:$C,'NCD018_019 23-24'!$V$19,'NCD018_019 23-24'!$D:$D,'NCD018_019 23-24'!$U$18,'NCD018_019 23-24'!$E:$E,'NCD018_019 23-24'!AI$22)</f>
        <v>5508</v>
      </c>
      <c r="AJ27">
        <f>SUMIFS('NCD018_019 23-24'!$F:$F,'NCD018_019 23-24'!$B:$B,'NCD018_019 23-24'!$P27,'NCD018_019 23-24'!$C:$C,'NCD018_019 23-24'!$V$19,'NCD018_019 23-24'!$D:$D,'NCD018_019 23-24'!$U$18,'NCD018_019 23-24'!$E:$E,'NCD018_019 23-24'!AJ$22)</f>
        <v>5634</v>
      </c>
      <c r="AK27">
        <f>SUMIFS('NCD018_019 23-24'!$F:$F,'NCD018_019 23-24'!$B:$B,'NCD018_019 23-24'!$P27,'NCD018_019 23-24'!$C:$C,'NCD018_019 23-24'!$V$19,'NCD018_019 23-24'!$D:$D,'NCD018_019 23-24'!$U$18,'NCD018_019 23-24'!$E:$E,'NCD018_019 23-24'!AK$22)</f>
        <v>5776</v>
      </c>
      <c r="AL27">
        <f>SUMIFS('NCD018_019 23-24'!$F:$F,'NCD018_019 23-24'!$B:$B,'NCD018_019 23-24'!$P27,'NCD018_019 23-24'!$C:$C,'NCD018_019 23-24'!$V$19,'NCD018_019 23-24'!$D:$D,'NCD018_019 23-24'!$U$18,'NCD018_019 23-24'!$E:$E,'NCD018_019 23-24'!AL$22)</f>
        <v>5837</v>
      </c>
      <c r="AM27">
        <f>SUMIFS('NCD018_019 23-24'!$F:$F,'NCD018_019 23-24'!$B:$B,'NCD018_019 23-24'!$P27,'NCD018_019 23-24'!$C:$C,'NCD018_019 23-24'!$V$19,'NCD018_019 23-24'!$D:$D,'NCD018_019 23-24'!$U$18,'NCD018_019 23-24'!$E:$E,'NCD018_019 23-24'!AM$22)</f>
        <v>5912</v>
      </c>
      <c r="AN27">
        <f>SUMIFS('NCD018_019 23-24'!$F:$F,'NCD018_019 23-24'!$B:$B,'NCD018_019 23-24'!$P27,'NCD018_019 23-24'!$C:$C,'NCD018_019 23-24'!$V$19,'NCD018_019 23-24'!$D:$D,'NCD018_019 23-24'!$U$18,'NCD018_019 23-24'!$E:$E,'NCD018_019 23-24'!AN$22)</f>
        <v>6034</v>
      </c>
      <c r="AV27" t="s">
        <v>656</v>
      </c>
      <c r="AW27">
        <f>SUMIFS('NCD018_019 23-24'!$F:$F,'NCD018_019 23-24'!$B:$B,'NCD018_019 23-24'!$AV27,'NCD018_019 23-24'!$C:$C,'NCD018_019 23-24'!$BA$19,'NCD018_019 23-24'!$D:$D,'NCD018_019 23-24'!$BA$18,'NCD018_019 23-24'!$E:$E,'NCD018_019 23-24'!AW$22)</f>
        <v>0</v>
      </c>
      <c r="AX27">
        <f>SUMIFS('NCD018_019 23-24'!$F:$F,'NCD018_019 23-24'!$B:$B,'NCD018_019 23-24'!$AV27,'NCD018_019 23-24'!$C:$C,'NCD018_019 23-24'!$BA$19,'NCD018_019 23-24'!$D:$D,'NCD018_019 23-24'!$BA$18,'NCD018_019 23-24'!$E:$E,'NCD018_019 23-24'!AX$22)</f>
        <v>0</v>
      </c>
      <c r="AY27">
        <f>SUMIFS('NCD018_019 23-24'!$F:$F,'NCD018_019 23-24'!$B:$B,'NCD018_019 23-24'!$AV27,'NCD018_019 23-24'!$C:$C,'NCD018_019 23-24'!$BA$19,'NCD018_019 23-24'!$D:$D,'NCD018_019 23-24'!$BA$18,'NCD018_019 23-24'!$E:$E,'NCD018_019 23-24'!AY$22)</f>
        <v>0</v>
      </c>
      <c r="AZ27">
        <f>SUMIFS('NCD018_019 23-24'!$F:$F,'NCD018_019 23-24'!$B:$B,'NCD018_019 23-24'!$AV27,'NCD018_019 23-24'!$C:$C,'NCD018_019 23-24'!$BA$19,'NCD018_019 23-24'!$D:$D,'NCD018_019 23-24'!$BA$18,'NCD018_019 23-24'!$E:$E,'NCD018_019 23-24'!AZ$22)</f>
        <v>0</v>
      </c>
      <c r="BA27">
        <f>SUMIFS('NCD018_019 23-24'!$F:$F,'NCD018_019 23-24'!$B:$B,'NCD018_019 23-24'!$AV27,'NCD018_019 23-24'!$C:$C,'NCD018_019 23-24'!$BA$19,'NCD018_019 23-24'!$D:$D,'NCD018_019 23-24'!$BA$18,'NCD018_019 23-24'!$E:$E,'NCD018_019 23-24'!BA$22)</f>
        <v>0</v>
      </c>
      <c r="BB27">
        <f>SUMIFS('NCD018_019 23-24'!$F:$F,'NCD018_019 23-24'!$B:$B,'NCD018_019 23-24'!$AV27,'NCD018_019 23-24'!$C:$C,'NCD018_019 23-24'!$BA$19,'NCD018_019 23-24'!$D:$D,'NCD018_019 23-24'!$BA$18,'NCD018_019 23-24'!$E:$E,'NCD018_019 23-24'!BB$22)</f>
        <v>0</v>
      </c>
      <c r="BC27">
        <f>SUMIFS('NCD018_019 23-24'!$F:$F,'NCD018_019 23-24'!$B:$B,'NCD018_019 23-24'!$AV27,'NCD018_019 23-24'!$C:$C,'NCD018_019 23-24'!$BA$19,'NCD018_019 23-24'!$D:$D,'NCD018_019 23-24'!$BA$18,'NCD018_019 23-24'!$E:$E,'NCD018_019 23-24'!BC$22)</f>
        <v>0</v>
      </c>
      <c r="BD27">
        <f>SUMIFS('NCD018_019 23-24'!$F:$F,'NCD018_019 23-24'!$B:$B,'NCD018_019 23-24'!$AV27,'NCD018_019 23-24'!$C:$C,'NCD018_019 23-24'!$BA$19,'NCD018_019 23-24'!$D:$D,'NCD018_019 23-24'!$BA$18,'NCD018_019 23-24'!$E:$E,'NCD018_019 23-24'!BD$22)</f>
        <v>0</v>
      </c>
      <c r="BE27">
        <f>SUMIFS('NCD018_019 23-24'!$F:$F,'NCD018_019 23-24'!$B:$B,'NCD018_019 23-24'!$AV27,'NCD018_019 23-24'!$C:$C,'NCD018_019 23-24'!$BA$19,'NCD018_019 23-24'!$D:$D,'NCD018_019 23-24'!$BA$18,'NCD018_019 23-24'!$E:$E,'NCD018_019 23-24'!BE$22)</f>
        <v>0</v>
      </c>
      <c r="BF27">
        <f>SUMIFS('NCD018_019 23-24'!$F:$F,'NCD018_019 23-24'!$B:$B,'NCD018_019 23-24'!$AV27,'NCD018_019 23-24'!$C:$C,'NCD018_019 23-24'!$BA$19,'NCD018_019 23-24'!$D:$D,'NCD018_019 23-24'!$BA$18,'NCD018_019 23-24'!$E:$E,'NCD018_019 23-24'!BF$22)</f>
        <v>0</v>
      </c>
      <c r="BG27">
        <f>SUMIFS('NCD018_019 23-24'!$F:$F,'NCD018_019 23-24'!$B:$B,'NCD018_019 23-24'!$AV27,'NCD018_019 23-24'!$C:$C,'NCD018_019 23-24'!$BA$19,'NCD018_019 23-24'!$D:$D,'NCD018_019 23-24'!$BA$18,'NCD018_019 23-24'!$E:$E,'NCD018_019 23-24'!BG$22)</f>
        <v>0</v>
      </c>
      <c r="BH27">
        <f>SUMIFS('NCD018_019 23-24'!$F:$F,'NCD018_019 23-24'!$B:$B,'NCD018_019 23-24'!$AV27,'NCD018_019 23-24'!$C:$C,'NCD018_019 23-24'!$BA$19,'NCD018_019 23-24'!$D:$D,'NCD018_019 23-24'!$BA$18,'NCD018_019 23-24'!$E:$E,'NCD018_019 23-24'!BH$22)</f>
        <v>0</v>
      </c>
      <c r="BI27">
        <f>SUMIFS('NCD018_019 23-24'!$F:$F,'NCD018_019 23-24'!$B:$B,'NCD018_019 23-24'!$AV27,'NCD018_019 23-24'!$C:$C,'NCD018_019 23-24'!$BA$19,'NCD018_019 23-24'!$D:$D,'NCD018_019 23-24'!$BA$18,'NCD018_019 23-24'!$E:$E,'NCD018_019 23-24'!BI$22)</f>
        <v>0</v>
      </c>
      <c r="BJ27">
        <f>SUMIFS('NCD018_019 23-24'!$F:$F,'NCD018_019 23-24'!$B:$B,'NCD018_019 23-24'!$AV27,'NCD018_019 23-24'!$C:$C,'NCD018_019 23-24'!$BA$19,'NCD018_019 23-24'!$D:$D,'NCD018_019 23-24'!$BA$18,'NCD018_019 23-24'!$E:$E,'NCD018_019 23-24'!BJ$22)</f>
        <v>0</v>
      </c>
      <c r="BK27">
        <f>SUMIFS('NCD018_019 23-24'!$F:$F,'NCD018_019 23-24'!$B:$B,'NCD018_019 23-24'!$AV27,'NCD018_019 23-24'!$C:$C,'NCD018_019 23-24'!$BA$19,'NCD018_019 23-24'!$D:$D,'NCD018_019 23-24'!$BA$18,'NCD018_019 23-24'!$E:$E,'NCD018_019 23-24'!BK$22)</f>
        <v>0</v>
      </c>
      <c r="BL27">
        <f>SUMIFS('NCD018_019 23-24'!$F:$F,'NCD018_019 23-24'!$B:$B,'NCD018_019 23-24'!$AV27,'NCD018_019 23-24'!$C:$C,'NCD018_019 23-24'!$BA$19,'NCD018_019 23-24'!$D:$D,'NCD018_019 23-24'!$BA$18,'NCD018_019 23-24'!$E:$E,'NCD018_019 23-24'!BL$22)</f>
        <v>0</v>
      </c>
      <c r="BM27">
        <f>SUMIFS('NCD018_019 23-24'!$F:$F,'NCD018_019 23-24'!$B:$B,'NCD018_019 23-24'!$AV27,'NCD018_019 23-24'!$C:$C,'NCD018_019 23-24'!$BA$19,'NCD018_019 23-24'!$D:$D,'NCD018_019 23-24'!$BA$18,'NCD018_019 23-24'!$E:$E,'NCD018_019 23-24'!BM$22)</f>
        <v>7078</v>
      </c>
      <c r="BN27">
        <f>SUMIFS('NCD018_019 23-24'!$F:$F,'NCD018_019 23-24'!$B:$B,'NCD018_019 23-24'!$AV27,'NCD018_019 23-24'!$C:$C,'NCD018_019 23-24'!$BA$19,'NCD018_019 23-24'!$D:$D,'NCD018_019 23-24'!$BA$18,'NCD018_019 23-24'!$E:$E,'NCD018_019 23-24'!BN$22)</f>
        <v>6002</v>
      </c>
      <c r="BO27">
        <f>SUMIFS('NCD018_019 23-24'!$F:$F,'NCD018_019 23-24'!$B:$B,'NCD018_019 23-24'!$AV27,'NCD018_019 23-24'!$C:$C,'NCD018_019 23-24'!$BA$19,'NCD018_019 23-24'!$D:$D,'NCD018_019 23-24'!$BA$18,'NCD018_019 23-24'!$E:$E,'NCD018_019 23-24'!BO$22)</f>
        <v>7122</v>
      </c>
      <c r="BP27">
        <f>SUMIFS('NCD018_019 23-24'!$F:$F,'NCD018_019 23-24'!$B:$B,'NCD018_019 23-24'!$AV27,'NCD018_019 23-24'!$C:$C,'NCD018_019 23-24'!$BA$19,'NCD018_019 23-24'!$D:$D,'NCD018_019 23-24'!$BA$18,'NCD018_019 23-24'!$E:$E,'NCD018_019 23-24'!BP$22)</f>
        <v>6719</v>
      </c>
      <c r="BQ27">
        <f>SUMIFS('NCD018_019 23-24'!$F:$F,'NCD018_019 23-24'!$B:$B,'NCD018_019 23-24'!$AV27,'NCD018_019 23-24'!$C:$C,'NCD018_019 23-24'!$BA$19,'NCD018_019 23-24'!$D:$D,'NCD018_019 23-24'!$BA$18,'NCD018_019 23-24'!$E:$E,'NCD018_019 23-24'!BQ$22)</f>
        <v>7180</v>
      </c>
      <c r="BR27">
        <f>SUMIFS('NCD018_019 23-24'!$F:$F,'NCD018_019 23-24'!$B:$B,'NCD018_019 23-24'!$AV27,'NCD018_019 23-24'!$C:$C,'NCD018_019 23-24'!$BA$19,'NCD018_019 23-24'!$D:$D,'NCD018_019 23-24'!$BA$18,'NCD018_019 23-24'!$E:$E,'NCD018_019 23-24'!BR$22)</f>
        <v>7379</v>
      </c>
      <c r="BS27">
        <f>SUMIFS('NCD018_019 23-24'!$F:$F,'NCD018_019 23-24'!$B:$B,'NCD018_019 23-24'!$AV27,'NCD018_019 23-24'!$C:$C,'NCD018_019 23-24'!$BA$19,'NCD018_019 23-24'!$D:$D,'NCD018_019 23-24'!$BA$18,'NCD018_019 23-24'!$E:$E,'NCD018_019 23-24'!BS$22)</f>
        <v>7087</v>
      </c>
      <c r="BT27">
        <f>SUMIFS('NCD018_019 23-24'!$F:$F,'NCD018_019 23-24'!$B:$B,'NCD018_019 23-24'!$AV27,'NCD018_019 23-24'!$C:$C,'NCD018_019 23-24'!$BA$19,'NCD018_019 23-24'!$D:$D,'NCD018_019 23-24'!$BA$18,'NCD018_019 23-24'!$E:$E,'NCD018_019 23-24'!BT$22)</f>
        <v>7072</v>
      </c>
      <c r="BU27">
        <f>SUMIFS('NCD018_019 23-24'!$F:$F,'NCD018_019 23-24'!$B:$B,'NCD018_019 23-24'!$AV27,'NCD018_019 23-24'!$C:$C,'NCD018_019 23-24'!$BA$19,'NCD018_019 23-24'!$D:$D,'NCD018_019 23-24'!$BA$18,'NCD018_019 23-24'!$E:$E,'NCD018_019 23-24'!BU$22)</f>
        <v>7132</v>
      </c>
      <c r="BV27">
        <f>SUMIFS('NCD018_019 23-24'!$F:$F,'NCD018_019 23-24'!$B:$B,'NCD018_019 23-24'!$AV27,'NCD018_019 23-24'!$C:$C,'NCD018_019 23-24'!$BA$19,'NCD018_019 23-24'!$D:$D,'NCD018_019 23-24'!$BA$18,'NCD018_019 23-24'!$E:$E,'NCD018_019 23-24'!BV$22)</f>
        <v>7124</v>
      </c>
      <c r="BW27">
        <f>SUMIFS('NCD018_019 23-24'!$F:$F,'NCD018_019 23-24'!$B:$B,'NCD018_019 23-24'!$AV27,'NCD018_019 23-24'!$C:$C,'NCD018_019 23-24'!$BA$19,'NCD018_019 23-24'!$D:$D,'NCD018_019 23-24'!$BA$18,'NCD018_019 23-24'!$E:$E,'NCD018_019 23-24'!BW$22)</f>
        <v>7101</v>
      </c>
      <c r="BX27">
        <f>SUMIFS('NCD018_019 23-24'!$F:$F,'NCD018_019 23-24'!$B:$B,'NCD018_019 23-24'!$AV27,'NCD018_019 23-24'!$C:$C,'NCD018_019 23-24'!$BA$19,'NCD018_019 23-24'!$D:$D,'NCD018_019 23-24'!$BA$18,'NCD018_019 23-24'!$E:$E,'NCD018_019 23-24'!BX$22)</f>
        <v>7118</v>
      </c>
    </row>
    <row r="28" spans="1:76" x14ac:dyDescent="0.35">
      <c r="A28" t="s">
        <v>648</v>
      </c>
      <c r="B28" t="s">
        <v>654</v>
      </c>
      <c r="C28" t="s">
        <v>33</v>
      </c>
      <c r="D28" t="s">
        <v>563</v>
      </c>
      <c r="E28" s="2">
        <v>45107</v>
      </c>
      <c r="F28">
        <v>457</v>
      </c>
      <c r="P28" t="s">
        <v>95</v>
      </c>
      <c r="Q28">
        <v>29797</v>
      </c>
      <c r="R28">
        <v>30585</v>
      </c>
      <c r="S28">
        <v>31044</v>
      </c>
      <c r="T28">
        <v>31053</v>
      </c>
      <c r="U28">
        <v>31134</v>
      </c>
      <c r="V28">
        <v>24569</v>
      </c>
      <c r="W28">
        <v>30849</v>
      </c>
      <c r="X28">
        <v>30388</v>
      </c>
      <c r="Y28">
        <v>30185</v>
      </c>
      <c r="Z28">
        <v>29527</v>
      </c>
      <c r="AA28">
        <v>25476</v>
      </c>
      <c r="AB28">
        <v>28476</v>
      </c>
      <c r="AC28">
        <f t="shared" ref="AC28" si="2">SUM(AC23:AC27)</f>
        <v>21787</v>
      </c>
      <c r="AD28">
        <f t="shared" ref="AD28:AN28" si="3">SUM(AD23:AD27)</f>
        <v>20734</v>
      </c>
      <c r="AE28">
        <f t="shared" si="3"/>
        <v>22421</v>
      </c>
      <c r="AF28">
        <f t="shared" si="3"/>
        <v>22129</v>
      </c>
      <c r="AG28">
        <f t="shared" si="3"/>
        <v>22423</v>
      </c>
      <c r="AH28">
        <f t="shared" si="3"/>
        <v>24898</v>
      </c>
      <c r="AI28">
        <f t="shared" si="3"/>
        <v>24040</v>
      </c>
      <c r="AJ28">
        <f t="shared" si="3"/>
        <v>24072</v>
      </c>
      <c r="AK28">
        <f t="shared" si="3"/>
        <v>24881</v>
      </c>
      <c r="AL28">
        <f t="shared" si="3"/>
        <v>24887</v>
      </c>
      <c r="AM28">
        <f t="shared" si="3"/>
        <v>25511</v>
      </c>
      <c r="AN28">
        <f t="shared" si="3"/>
        <v>27062</v>
      </c>
      <c r="AV28" t="s">
        <v>95</v>
      </c>
      <c r="AW28">
        <f t="shared" ref="AW28:BK28" si="4">SUM(AW23:AW27)</f>
        <v>0</v>
      </c>
      <c r="AX28">
        <f t="shared" si="4"/>
        <v>0</v>
      </c>
      <c r="AY28">
        <f t="shared" si="4"/>
        <v>0</v>
      </c>
      <c r="AZ28">
        <f t="shared" si="4"/>
        <v>0</v>
      </c>
      <c r="BA28">
        <f t="shared" si="4"/>
        <v>0</v>
      </c>
      <c r="BB28">
        <f t="shared" si="4"/>
        <v>0</v>
      </c>
      <c r="BC28">
        <f t="shared" si="4"/>
        <v>0</v>
      </c>
      <c r="BD28">
        <f t="shared" si="4"/>
        <v>0</v>
      </c>
      <c r="BE28">
        <f t="shared" si="4"/>
        <v>0</v>
      </c>
      <c r="BF28">
        <f t="shared" si="4"/>
        <v>0</v>
      </c>
      <c r="BG28">
        <f t="shared" si="4"/>
        <v>0</v>
      </c>
      <c r="BH28">
        <f t="shared" si="4"/>
        <v>0</v>
      </c>
      <c r="BI28">
        <f t="shared" si="4"/>
        <v>0</v>
      </c>
      <c r="BJ28">
        <f t="shared" si="4"/>
        <v>0</v>
      </c>
      <c r="BK28">
        <f t="shared" si="4"/>
        <v>0</v>
      </c>
      <c r="BL28">
        <f>SUM(BL23:BL27)</f>
        <v>0</v>
      </c>
      <c r="BM28">
        <f t="shared" ref="BM28:BX28" si="5">SUM(BM23:BM27)</f>
        <v>28961</v>
      </c>
      <c r="BN28">
        <f t="shared" si="5"/>
        <v>26389</v>
      </c>
      <c r="BO28">
        <f t="shared" si="5"/>
        <v>29610</v>
      </c>
      <c r="BP28">
        <f t="shared" si="5"/>
        <v>28867</v>
      </c>
      <c r="BQ28">
        <f t="shared" si="5"/>
        <v>28877</v>
      </c>
      <c r="BR28">
        <f t="shared" si="5"/>
        <v>31289</v>
      </c>
      <c r="BS28">
        <f t="shared" si="5"/>
        <v>29965</v>
      </c>
      <c r="BT28">
        <f t="shared" si="5"/>
        <v>29575</v>
      </c>
      <c r="BU28">
        <f t="shared" si="5"/>
        <v>29963</v>
      </c>
      <c r="BV28">
        <f t="shared" si="5"/>
        <v>29557</v>
      </c>
      <c r="BW28">
        <f t="shared" si="5"/>
        <v>29923</v>
      </c>
      <c r="BX28">
        <f t="shared" si="5"/>
        <v>31232</v>
      </c>
    </row>
    <row r="29" spans="1:76" x14ac:dyDescent="0.35">
      <c r="A29" t="s">
        <v>648</v>
      </c>
      <c r="B29" t="s">
        <v>654</v>
      </c>
      <c r="C29" t="s">
        <v>33</v>
      </c>
      <c r="D29" t="s">
        <v>563</v>
      </c>
      <c r="E29" s="2">
        <v>45138</v>
      </c>
      <c r="F29">
        <v>567</v>
      </c>
      <c r="P29" t="s">
        <v>626</v>
      </c>
      <c r="Q29">
        <v>294908</v>
      </c>
      <c r="R29">
        <v>305246</v>
      </c>
      <c r="S29">
        <v>328491</v>
      </c>
      <c r="T29">
        <v>340785</v>
      </c>
      <c r="U29">
        <v>341885</v>
      </c>
      <c r="V29">
        <v>299323</v>
      </c>
      <c r="W29">
        <v>340167</v>
      </c>
      <c r="X29">
        <v>334549</v>
      </c>
      <c r="Y29">
        <v>338025</v>
      </c>
      <c r="Z29">
        <v>340848</v>
      </c>
      <c r="AA29">
        <v>309001</v>
      </c>
      <c r="AB29">
        <v>338949</v>
      </c>
      <c r="AC29">
        <f>SUMIFS('NCD018_019 23-24'!$F:$F,'NCD018_019 23-24'!$B:$B,'NCD018_019 23-24'!$P29,'NCD018_019 23-24'!$C:$C,'NCD018_019 23-24'!$V$19,'NCD018_019 23-24'!$D:$D,'NCD018_019 23-24'!$U$18,'NCD018_019 23-24'!$E:$E,'NCD018_019 23-24'!AC$22)</f>
        <v>242128</v>
      </c>
      <c r="AD29">
        <f>SUMIFS('NCD018_019 23-24'!$F:$F,'NCD018_019 23-24'!$B:$B,'NCD018_019 23-24'!$P29,'NCD018_019 23-24'!$C:$C,'NCD018_019 23-24'!$V$19,'NCD018_019 23-24'!$D:$D,'NCD018_019 23-24'!$U$18,'NCD018_019 23-24'!$E:$E,'NCD018_019 23-24'!AD$22)</f>
        <v>234192</v>
      </c>
      <c r="AE29">
        <f>SUMIFS('NCD018_019 23-24'!$F:$F,'NCD018_019 23-24'!$B:$B,'NCD018_019 23-24'!$P29,'NCD018_019 23-24'!$C:$C,'NCD018_019 23-24'!$V$19,'NCD018_019 23-24'!$D:$D,'NCD018_019 23-24'!$U$18,'NCD018_019 23-24'!$E:$E,'NCD018_019 23-24'!AE$22)</f>
        <v>253298</v>
      </c>
      <c r="AF29">
        <f>SUMIFS('NCD018_019 23-24'!$F:$F,'NCD018_019 23-24'!$B:$B,'NCD018_019 23-24'!$P29,'NCD018_019 23-24'!$C:$C,'NCD018_019 23-24'!$V$19,'NCD018_019 23-24'!$D:$D,'NCD018_019 23-24'!$U$18,'NCD018_019 23-24'!$E:$E,'NCD018_019 23-24'!AF$22)</f>
        <v>260086</v>
      </c>
      <c r="AG29">
        <f>SUMIFS('NCD018_019 23-24'!$F:$F,'NCD018_019 23-24'!$B:$B,'NCD018_019 23-24'!$P29,'NCD018_019 23-24'!$C:$C,'NCD018_019 23-24'!$V$19,'NCD018_019 23-24'!$D:$D,'NCD018_019 23-24'!$U$18,'NCD018_019 23-24'!$E:$E,'NCD018_019 23-24'!AG$22)</f>
        <v>264799</v>
      </c>
      <c r="AH29">
        <f>SUMIFS('NCD018_019 23-24'!$F:$F,'NCD018_019 23-24'!$B:$B,'NCD018_019 23-24'!$P29,'NCD018_019 23-24'!$C:$C,'NCD018_019 23-24'!$V$19,'NCD018_019 23-24'!$D:$D,'NCD018_019 23-24'!$U$18,'NCD018_019 23-24'!$E:$E,'NCD018_019 23-24'!AH$22)</f>
        <v>277056</v>
      </c>
      <c r="AI29">
        <f>SUMIFS('NCD018_019 23-24'!$F:$F,'NCD018_019 23-24'!$B:$B,'NCD018_019 23-24'!$P29,'NCD018_019 23-24'!$C:$C,'NCD018_019 23-24'!$V$19,'NCD018_019 23-24'!$D:$D,'NCD018_019 23-24'!$U$18,'NCD018_019 23-24'!$E:$E,'NCD018_019 23-24'!AI$22)</f>
        <v>281871</v>
      </c>
      <c r="AJ29">
        <f>SUMIFS('NCD018_019 23-24'!$F:$F,'NCD018_019 23-24'!$B:$B,'NCD018_019 23-24'!$P29,'NCD018_019 23-24'!$C:$C,'NCD018_019 23-24'!$V$19,'NCD018_019 23-24'!$D:$D,'NCD018_019 23-24'!$U$18,'NCD018_019 23-24'!$E:$E,'NCD018_019 23-24'!AJ$22)</f>
        <v>277130</v>
      </c>
      <c r="AK29">
        <f>SUMIFS('NCD018_019 23-24'!$F:$F,'NCD018_019 23-24'!$B:$B,'NCD018_019 23-24'!$P29,'NCD018_019 23-24'!$C:$C,'NCD018_019 23-24'!$V$19,'NCD018_019 23-24'!$D:$D,'NCD018_019 23-24'!$U$18,'NCD018_019 23-24'!$E:$E,'NCD018_019 23-24'!AK$22)</f>
        <v>279443</v>
      </c>
      <c r="AL29">
        <f>SUMIFS('NCD018_019 23-24'!$F:$F,'NCD018_019 23-24'!$B:$B,'NCD018_019 23-24'!$P29,'NCD018_019 23-24'!$C:$C,'NCD018_019 23-24'!$V$19,'NCD018_019 23-24'!$D:$D,'NCD018_019 23-24'!$U$18,'NCD018_019 23-24'!$E:$E,'NCD018_019 23-24'!AL$22)</f>
        <v>282517</v>
      </c>
      <c r="AM29">
        <f>SUMIFS('NCD018_019 23-24'!$F:$F,'NCD018_019 23-24'!$B:$B,'NCD018_019 23-24'!$P29,'NCD018_019 23-24'!$C:$C,'NCD018_019 23-24'!$V$19,'NCD018_019 23-24'!$D:$D,'NCD018_019 23-24'!$U$18,'NCD018_019 23-24'!$E:$E,'NCD018_019 23-24'!AM$22)</f>
        <v>284715</v>
      </c>
      <c r="AN29">
        <f>SUMIFS('NCD018_019 23-24'!$F:$F,'NCD018_019 23-24'!$B:$B,'NCD018_019 23-24'!$P29,'NCD018_019 23-24'!$C:$C,'NCD018_019 23-24'!$V$19,'NCD018_019 23-24'!$D:$D,'NCD018_019 23-24'!$U$18,'NCD018_019 23-24'!$E:$E,'NCD018_019 23-24'!AN$22)</f>
        <v>293982</v>
      </c>
      <c r="AV29" t="s">
        <v>626</v>
      </c>
      <c r="AW29">
        <f>SUMIFS('NCD018_019 23-24'!$F:$F,'NCD018_019 23-24'!$B:$B,'NCD018_019 23-24'!$AV29,'NCD018_019 23-24'!$C:$C,'NCD018_019 23-24'!$BA$19,'NCD018_019 23-24'!$D:$D,'NCD018_019 23-24'!$BA$18,'NCD018_019 23-24'!$E:$E,'NCD018_019 23-24'!AW$22)</f>
        <v>0</v>
      </c>
      <c r="AX29">
        <f>SUMIFS('NCD018_019 23-24'!$F:$F,'NCD018_019 23-24'!$B:$B,'NCD018_019 23-24'!$AV29,'NCD018_019 23-24'!$C:$C,'NCD018_019 23-24'!$BA$19,'NCD018_019 23-24'!$D:$D,'NCD018_019 23-24'!$BA$18,'NCD018_019 23-24'!$E:$E,'NCD018_019 23-24'!AX$22)</f>
        <v>0</v>
      </c>
      <c r="AY29">
        <f>SUMIFS('NCD018_019 23-24'!$F:$F,'NCD018_019 23-24'!$B:$B,'NCD018_019 23-24'!$AV29,'NCD018_019 23-24'!$C:$C,'NCD018_019 23-24'!$BA$19,'NCD018_019 23-24'!$D:$D,'NCD018_019 23-24'!$BA$18,'NCD018_019 23-24'!$E:$E,'NCD018_019 23-24'!AY$22)</f>
        <v>0</v>
      </c>
      <c r="AZ29">
        <f>SUMIFS('NCD018_019 23-24'!$F:$F,'NCD018_019 23-24'!$B:$B,'NCD018_019 23-24'!$AV29,'NCD018_019 23-24'!$C:$C,'NCD018_019 23-24'!$BA$19,'NCD018_019 23-24'!$D:$D,'NCD018_019 23-24'!$BA$18,'NCD018_019 23-24'!$E:$E,'NCD018_019 23-24'!AZ$22)</f>
        <v>0</v>
      </c>
      <c r="BA29">
        <f>SUMIFS('NCD018_019 23-24'!$F:$F,'NCD018_019 23-24'!$B:$B,'NCD018_019 23-24'!$AV29,'NCD018_019 23-24'!$C:$C,'NCD018_019 23-24'!$BA$19,'NCD018_019 23-24'!$D:$D,'NCD018_019 23-24'!$BA$18,'NCD018_019 23-24'!$E:$E,'NCD018_019 23-24'!BA$22)</f>
        <v>0</v>
      </c>
      <c r="BB29">
        <f>SUMIFS('NCD018_019 23-24'!$F:$F,'NCD018_019 23-24'!$B:$B,'NCD018_019 23-24'!$AV29,'NCD018_019 23-24'!$C:$C,'NCD018_019 23-24'!$BA$19,'NCD018_019 23-24'!$D:$D,'NCD018_019 23-24'!$BA$18,'NCD018_019 23-24'!$E:$E,'NCD018_019 23-24'!BB$22)</f>
        <v>0</v>
      </c>
      <c r="BC29">
        <f>SUMIFS('NCD018_019 23-24'!$F:$F,'NCD018_019 23-24'!$B:$B,'NCD018_019 23-24'!$AV29,'NCD018_019 23-24'!$C:$C,'NCD018_019 23-24'!$BA$19,'NCD018_019 23-24'!$D:$D,'NCD018_019 23-24'!$BA$18,'NCD018_019 23-24'!$E:$E,'NCD018_019 23-24'!BC$22)</f>
        <v>0</v>
      </c>
      <c r="BD29">
        <f>SUMIFS('NCD018_019 23-24'!$F:$F,'NCD018_019 23-24'!$B:$B,'NCD018_019 23-24'!$AV29,'NCD018_019 23-24'!$C:$C,'NCD018_019 23-24'!$BA$19,'NCD018_019 23-24'!$D:$D,'NCD018_019 23-24'!$BA$18,'NCD018_019 23-24'!$E:$E,'NCD018_019 23-24'!BD$22)</f>
        <v>0</v>
      </c>
      <c r="BE29">
        <f>SUMIFS('NCD018_019 23-24'!$F:$F,'NCD018_019 23-24'!$B:$B,'NCD018_019 23-24'!$AV29,'NCD018_019 23-24'!$C:$C,'NCD018_019 23-24'!$BA$19,'NCD018_019 23-24'!$D:$D,'NCD018_019 23-24'!$BA$18,'NCD018_019 23-24'!$E:$E,'NCD018_019 23-24'!BE$22)</f>
        <v>0</v>
      </c>
      <c r="BF29">
        <f>SUMIFS('NCD018_019 23-24'!$F:$F,'NCD018_019 23-24'!$B:$B,'NCD018_019 23-24'!$AV29,'NCD018_019 23-24'!$C:$C,'NCD018_019 23-24'!$BA$19,'NCD018_019 23-24'!$D:$D,'NCD018_019 23-24'!$BA$18,'NCD018_019 23-24'!$E:$E,'NCD018_019 23-24'!BF$22)</f>
        <v>0</v>
      </c>
      <c r="BG29">
        <f>SUMIFS('NCD018_019 23-24'!$F:$F,'NCD018_019 23-24'!$B:$B,'NCD018_019 23-24'!$AV29,'NCD018_019 23-24'!$C:$C,'NCD018_019 23-24'!$BA$19,'NCD018_019 23-24'!$D:$D,'NCD018_019 23-24'!$BA$18,'NCD018_019 23-24'!$E:$E,'NCD018_019 23-24'!BG$22)</f>
        <v>0</v>
      </c>
      <c r="BH29">
        <f>SUMIFS('NCD018_019 23-24'!$F:$F,'NCD018_019 23-24'!$B:$B,'NCD018_019 23-24'!$AV29,'NCD018_019 23-24'!$C:$C,'NCD018_019 23-24'!$BA$19,'NCD018_019 23-24'!$D:$D,'NCD018_019 23-24'!$BA$18,'NCD018_019 23-24'!$E:$E,'NCD018_019 23-24'!BH$22)</f>
        <v>0</v>
      </c>
      <c r="BI29">
        <f>SUMIFS('NCD018_019 23-24'!$F:$F,'NCD018_019 23-24'!$B:$B,'NCD018_019 23-24'!$AV29,'NCD018_019 23-24'!$C:$C,'NCD018_019 23-24'!$BA$19,'NCD018_019 23-24'!$D:$D,'NCD018_019 23-24'!$BA$18,'NCD018_019 23-24'!$E:$E,'NCD018_019 23-24'!BI$22)</f>
        <v>0</v>
      </c>
      <c r="BJ29">
        <f>SUMIFS('NCD018_019 23-24'!$F:$F,'NCD018_019 23-24'!$B:$B,'NCD018_019 23-24'!$AV29,'NCD018_019 23-24'!$C:$C,'NCD018_019 23-24'!$BA$19,'NCD018_019 23-24'!$D:$D,'NCD018_019 23-24'!$BA$18,'NCD018_019 23-24'!$E:$E,'NCD018_019 23-24'!BJ$22)</f>
        <v>0</v>
      </c>
      <c r="BK29">
        <f>SUMIFS('NCD018_019 23-24'!$F:$F,'NCD018_019 23-24'!$B:$B,'NCD018_019 23-24'!$AV29,'NCD018_019 23-24'!$C:$C,'NCD018_019 23-24'!$BA$19,'NCD018_019 23-24'!$D:$D,'NCD018_019 23-24'!$BA$18,'NCD018_019 23-24'!$E:$E,'NCD018_019 23-24'!BK$22)</f>
        <v>0</v>
      </c>
      <c r="BL29">
        <f>SUMIFS('NCD018_019 23-24'!$F:$F,'NCD018_019 23-24'!$B:$B,'NCD018_019 23-24'!$AV29,'NCD018_019 23-24'!$C:$C,'NCD018_019 23-24'!$BA$19,'NCD018_019 23-24'!$D:$D,'NCD018_019 23-24'!$BA$18,'NCD018_019 23-24'!$E:$E,'NCD018_019 23-24'!BL$22)</f>
        <v>0</v>
      </c>
      <c r="BM29">
        <f>SUMIFS('NCD018_019 23-24'!$F:$F,'NCD018_019 23-24'!$B:$B,'NCD018_019 23-24'!$AV29,'NCD018_019 23-24'!$C:$C,'NCD018_019 23-24'!$BA$19,'NCD018_019 23-24'!$D:$D,'NCD018_019 23-24'!$BA$18,'NCD018_019 23-24'!$E:$E,'NCD018_019 23-24'!BM$22)</f>
        <v>322475</v>
      </c>
      <c r="BN29">
        <f>SUMIFS('NCD018_019 23-24'!$F:$F,'NCD018_019 23-24'!$B:$B,'NCD018_019 23-24'!$AV29,'NCD018_019 23-24'!$C:$C,'NCD018_019 23-24'!$BA$19,'NCD018_019 23-24'!$D:$D,'NCD018_019 23-24'!$BA$18,'NCD018_019 23-24'!$E:$E,'NCD018_019 23-24'!BN$22)</f>
        <v>307654</v>
      </c>
      <c r="BO29">
        <f>SUMIFS('NCD018_019 23-24'!$F:$F,'NCD018_019 23-24'!$B:$B,'NCD018_019 23-24'!$AV29,'NCD018_019 23-24'!$C:$C,'NCD018_019 23-24'!$BA$19,'NCD018_019 23-24'!$D:$D,'NCD018_019 23-24'!$BA$18,'NCD018_019 23-24'!$E:$E,'NCD018_019 23-24'!BO$22)</f>
        <v>331320</v>
      </c>
      <c r="BP29">
        <f>SUMIFS('NCD018_019 23-24'!$F:$F,'NCD018_019 23-24'!$B:$B,'NCD018_019 23-24'!$AV29,'NCD018_019 23-24'!$C:$C,'NCD018_019 23-24'!$BA$19,'NCD018_019 23-24'!$D:$D,'NCD018_019 23-24'!$BA$18,'NCD018_019 23-24'!$E:$E,'NCD018_019 23-24'!BP$22)</f>
        <v>335424</v>
      </c>
      <c r="BQ29">
        <f>SUMIFS('NCD018_019 23-24'!$F:$F,'NCD018_019 23-24'!$B:$B,'NCD018_019 23-24'!$AV29,'NCD018_019 23-24'!$C:$C,'NCD018_019 23-24'!$BA$19,'NCD018_019 23-24'!$D:$D,'NCD018_019 23-24'!$BA$18,'NCD018_019 23-24'!$E:$E,'NCD018_019 23-24'!BQ$22)</f>
        <v>336411</v>
      </c>
      <c r="BR29">
        <f>SUMIFS('NCD018_019 23-24'!$F:$F,'NCD018_019 23-24'!$B:$B,'NCD018_019 23-24'!$AV29,'NCD018_019 23-24'!$C:$C,'NCD018_019 23-24'!$BA$19,'NCD018_019 23-24'!$D:$D,'NCD018_019 23-24'!$BA$18,'NCD018_019 23-24'!$E:$E,'NCD018_019 23-24'!BR$22)</f>
        <v>347579</v>
      </c>
      <c r="BS29">
        <f>SUMIFS('NCD018_019 23-24'!$F:$F,'NCD018_019 23-24'!$B:$B,'NCD018_019 23-24'!$AV29,'NCD018_019 23-24'!$C:$C,'NCD018_019 23-24'!$BA$19,'NCD018_019 23-24'!$D:$D,'NCD018_019 23-24'!$BA$18,'NCD018_019 23-24'!$E:$E,'NCD018_019 23-24'!BS$22)</f>
        <v>350887</v>
      </c>
      <c r="BT29">
        <f>SUMIFS('NCD018_019 23-24'!$F:$F,'NCD018_019 23-24'!$B:$B,'NCD018_019 23-24'!$AV29,'NCD018_019 23-24'!$C:$C,'NCD018_019 23-24'!$BA$19,'NCD018_019 23-24'!$D:$D,'NCD018_019 23-24'!$BA$18,'NCD018_019 23-24'!$E:$E,'NCD018_019 23-24'!BT$22)</f>
        <v>341002</v>
      </c>
      <c r="BU29">
        <f>SUMIFS('NCD018_019 23-24'!$F:$F,'NCD018_019 23-24'!$B:$B,'NCD018_019 23-24'!$AV29,'NCD018_019 23-24'!$C:$C,'NCD018_019 23-24'!$BA$19,'NCD018_019 23-24'!$D:$D,'NCD018_019 23-24'!$BA$18,'NCD018_019 23-24'!$E:$E,'NCD018_019 23-24'!BU$22)</f>
        <v>339946</v>
      </c>
      <c r="BV29">
        <f>SUMIFS('NCD018_019 23-24'!$F:$F,'NCD018_019 23-24'!$B:$B,'NCD018_019 23-24'!$AV29,'NCD018_019 23-24'!$C:$C,'NCD018_019 23-24'!$BA$19,'NCD018_019 23-24'!$D:$D,'NCD018_019 23-24'!$BA$18,'NCD018_019 23-24'!$E:$E,'NCD018_019 23-24'!BV$22)</f>
        <v>338873</v>
      </c>
      <c r="BW29">
        <f>SUMIFS('NCD018_019 23-24'!$F:$F,'NCD018_019 23-24'!$B:$B,'NCD018_019 23-24'!$AV29,'NCD018_019 23-24'!$C:$C,'NCD018_019 23-24'!$BA$19,'NCD018_019 23-24'!$D:$D,'NCD018_019 23-24'!$BA$18,'NCD018_019 23-24'!$E:$E,'NCD018_019 23-24'!BW$22)</f>
        <v>337292</v>
      </c>
      <c r="BX29">
        <f>SUMIFS('NCD018_019 23-24'!$F:$F,'NCD018_019 23-24'!$B:$B,'NCD018_019 23-24'!$AV29,'NCD018_019 23-24'!$C:$C,'NCD018_019 23-24'!$BA$19,'NCD018_019 23-24'!$D:$D,'NCD018_019 23-24'!$BA$18,'NCD018_019 23-24'!$E:$E,'NCD018_019 23-24'!BX$22)</f>
        <v>343707</v>
      </c>
    </row>
    <row r="30" spans="1:76" x14ac:dyDescent="0.35">
      <c r="A30" t="s">
        <v>648</v>
      </c>
      <c r="B30" t="s">
        <v>654</v>
      </c>
      <c r="C30" t="s">
        <v>33</v>
      </c>
      <c r="D30" t="s">
        <v>563</v>
      </c>
      <c r="E30" s="2">
        <v>45169</v>
      </c>
      <c r="F30">
        <v>694</v>
      </c>
    </row>
    <row r="31" spans="1:76" x14ac:dyDescent="0.35">
      <c r="A31" t="s">
        <v>648</v>
      </c>
      <c r="B31" t="s">
        <v>654</v>
      </c>
      <c r="C31" t="s">
        <v>33</v>
      </c>
      <c r="D31" t="s">
        <v>563</v>
      </c>
      <c r="E31" s="2">
        <v>45199</v>
      </c>
      <c r="F31">
        <v>794</v>
      </c>
    </row>
    <row r="32" spans="1:76" x14ac:dyDescent="0.35">
      <c r="A32" t="s">
        <v>648</v>
      </c>
      <c r="B32" t="s">
        <v>654</v>
      </c>
      <c r="C32" t="s">
        <v>33</v>
      </c>
      <c r="D32" t="s">
        <v>563</v>
      </c>
      <c r="E32" s="2">
        <v>45230</v>
      </c>
      <c r="F32">
        <v>932</v>
      </c>
    </row>
    <row r="33" spans="1:76" x14ac:dyDescent="0.35">
      <c r="A33" t="s">
        <v>648</v>
      </c>
      <c r="B33" t="s">
        <v>654</v>
      </c>
      <c r="C33" t="s">
        <v>33</v>
      </c>
      <c r="D33" t="s">
        <v>563</v>
      </c>
      <c r="E33" s="2">
        <v>45260</v>
      </c>
      <c r="F33">
        <v>1238</v>
      </c>
      <c r="P33" s="7" t="s">
        <v>638</v>
      </c>
      <c r="Q33" s="7"/>
      <c r="R33" s="7"/>
      <c r="S33" s="7"/>
      <c r="T33" s="7"/>
      <c r="U33" s="7" t="s">
        <v>645</v>
      </c>
      <c r="V33" s="7"/>
      <c r="W33" s="7"/>
      <c r="X33" s="7"/>
      <c r="AV33" s="16" t="s">
        <v>638</v>
      </c>
      <c r="AW33" s="16"/>
      <c r="AX33" s="16"/>
      <c r="AY33" s="16"/>
      <c r="AZ33" s="16"/>
      <c r="BA33" s="16" t="s">
        <v>645</v>
      </c>
      <c r="BB33" s="16"/>
      <c r="BC33" s="16"/>
      <c r="BD33" s="16"/>
    </row>
    <row r="34" spans="1:76" x14ac:dyDescent="0.35">
      <c r="A34" t="s">
        <v>648</v>
      </c>
      <c r="B34" t="s">
        <v>654</v>
      </c>
      <c r="C34" t="s">
        <v>33</v>
      </c>
      <c r="D34" t="s">
        <v>563</v>
      </c>
      <c r="E34" s="2">
        <v>45291</v>
      </c>
      <c r="F34">
        <v>1406</v>
      </c>
      <c r="P34" s="7"/>
      <c r="Q34" s="7"/>
      <c r="R34" s="7"/>
      <c r="S34" s="7"/>
      <c r="T34" s="7"/>
      <c r="U34" s="7" t="s">
        <v>659</v>
      </c>
      <c r="V34" s="7"/>
      <c r="W34" s="7"/>
      <c r="X34" s="7"/>
      <c r="AV34" s="16"/>
      <c r="AW34" s="16"/>
      <c r="AX34" s="16"/>
      <c r="AY34" s="16"/>
      <c r="AZ34" s="16"/>
      <c r="BA34" s="16" t="s">
        <v>659</v>
      </c>
      <c r="BB34" s="16"/>
      <c r="BC34" s="16"/>
      <c r="BD34" s="16"/>
    </row>
    <row r="35" spans="1:76" x14ac:dyDescent="0.35">
      <c r="A35" t="s">
        <v>648</v>
      </c>
      <c r="B35" t="s">
        <v>654</v>
      </c>
      <c r="C35" t="s">
        <v>33</v>
      </c>
      <c r="D35" t="s">
        <v>563</v>
      </c>
      <c r="E35" s="2">
        <v>45322</v>
      </c>
      <c r="F35">
        <v>1557</v>
      </c>
      <c r="P35" s="7" t="s">
        <v>640</v>
      </c>
      <c r="Q35" s="7"/>
      <c r="R35" s="7"/>
      <c r="S35" s="7"/>
      <c r="T35" s="7"/>
      <c r="U35" s="7" t="s">
        <v>36</v>
      </c>
      <c r="V35" s="7"/>
      <c r="W35" s="7"/>
      <c r="X35" s="7"/>
      <c r="AV35" s="16" t="s">
        <v>640</v>
      </c>
      <c r="AW35" s="16"/>
      <c r="AX35" s="16"/>
      <c r="AY35" s="16"/>
      <c r="AZ35" s="16"/>
      <c r="BA35" s="16" t="s">
        <v>33</v>
      </c>
      <c r="BB35" s="16"/>
      <c r="BC35" s="16"/>
      <c r="BD35" s="16"/>
    </row>
    <row r="36" spans="1:76" x14ac:dyDescent="0.35">
      <c r="A36" t="s">
        <v>648</v>
      </c>
      <c r="B36" t="s">
        <v>654</v>
      </c>
      <c r="C36" t="s">
        <v>33</v>
      </c>
      <c r="D36" t="s">
        <v>563</v>
      </c>
      <c r="E36" s="2">
        <v>45351</v>
      </c>
      <c r="F36">
        <v>1756</v>
      </c>
      <c r="P36" s="7"/>
      <c r="Q36" s="7"/>
      <c r="R36" s="7"/>
      <c r="S36" s="7"/>
      <c r="T36" s="7"/>
      <c r="U36" s="7"/>
      <c r="V36" s="7"/>
      <c r="W36" s="7"/>
      <c r="X36" s="7"/>
      <c r="AV36" s="16"/>
      <c r="AW36" s="16"/>
      <c r="AX36" s="16"/>
      <c r="AY36" s="16"/>
      <c r="AZ36" s="16"/>
      <c r="BA36" s="16"/>
      <c r="BB36" s="16"/>
      <c r="BC36" s="16"/>
      <c r="BD36" s="16"/>
    </row>
    <row r="37" spans="1:76" x14ac:dyDescent="0.35">
      <c r="A37" t="s">
        <v>648</v>
      </c>
      <c r="B37" t="s">
        <v>654</v>
      </c>
      <c r="C37" t="s">
        <v>33</v>
      </c>
      <c r="D37" t="s">
        <v>563</v>
      </c>
      <c r="E37" s="2">
        <v>45382</v>
      </c>
      <c r="F37">
        <v>1826</v>
      </c>
      <c r="P37" s="7" t="s">
        <v>649</v>
      </c>
      <c r="Q37" s="7"/>
      <c r="R37" s="7"/>
      <c r="S37" s="7"/>
      <c r="T37" s="7"/>
      <c r="U37" s="7" t="s">
        <v>642</v>
      </c>
      <c r="V37" s="7"/>
      <c r="W37" s="7"/>
      <c r="X37" s="7"/>
      <c r="AV37" s="16" t="s">
        <v>649</v>
      </c>
      <c r="AW37" s="16"/>
      <c r="AX37" s="16"/>
      <c r="AY37" s="16"/>
      <c r="AZ37" s="16"/>
      <c r="BA37" s="16" t="s">
        <v>642</v>
      </c>
      <c r="BB37" s="16"/>
      <c r="BC37" s="16"/>
      <c r="BD37" s="16"/>
    </row>
    <row r="38" spans="1:76" x14ac:dyDescent="0.35">
      <c r="A38" t="s">
        <v>648</v>
      </c>
      <c r="B38" t="s">
        <v>654</v>
      </c>
      <c r="C38" t="s">
        <v>33</v>
      </c>
      <c r="D38" t="s">
        <v>703</v>
      </c>
      <c r="E38" s="2">
        <v>45046</v>
      </c>
      <c r="F38">
        <v>0</v>
      </c>
      <c r="P38" s="7" t="s">
        <v>639</v>
      </c>
      <c r="Q38" s="103">
        <v>44681</v>
      </c>
      <c r="R38" s="103">
        <v>44712</v>
      </c>
      <c r="S38" s="103">
        <v>44742</v>
      </c>
      <c r="T38" s="103">
        <v>44773</v>
      </c>
      <c r="U38" s="103">
        <f t="shared" ref="U38:AN38" si="6">EOMONTH(T38,1)</f>
        <v>44804</v>
      </c>
      <c r="V38" s="103">
        <f t="shared" si="6"/>
        <v>44834</v>
      </c>
      <c r="W38" s="103">
        <f t="shared" si="6"/>
        <v>44865</v>
      </c>
      <c r="X38" s="103">
        <f t="shared" si="6"/>
        <v>44895</v>
      </c>
      <c r="Y38" s="103">
        <f t="shared" si="6"/>
        <v>44926</v>
      </c>
      <c r="Z38" s="103">
        <f t="shared" si="6"/>
        <v>44957</v>
      </c>
      <c r="AA38" s="103">
        <f t="shared" si="6"/>
        <v>44985</v>
      </c>
      <c r="AB38" s="103">
        <f t="shared" si="6"/>
        <v>45016</v>
      </c>
      <c r="AC38" s="103">
        <f t="shared" si="6"/>
        <v>45046</v>
      </c>
      <c r="AD38" s="103">
        <f t="shared" si="6"/>
        <v>45077</v>
      </c>
      <c r="AE38" s="103">
        <f t="shared" si="6"/>
        <v>45107</v>
      </c>
      <c r="AF38" s="103">
        <f t="shared" si="6"/>
        <v>45138</v>
      </c>
      <c r="AG38" s="103">
        <f t="shared" si="6"/>
        <v>45169</v>
      </c>
      <c r="AH38" s="103">
        <f t="shared" si="6"/>
        <v>45199</v>
      </c>
      <c r="AI38" s="103">
        <f t="shared" si="6"/>
        <v>45230</v>
      </c>
      <c r="AJ38" s="103">
        <f t="shared" si="6"/>
        <v>45260</v>
      </c>
      <c r="AK38" s="103">
        <f t="shared" si="6"/>
        <v>45291</v>
      </c>
      <c r="AL38" s="103">
        <f t="shared" si="6"/>
        <v>45322</v>
      </c>
      <c r="AM38" s="103">
        <f t="shared" si="6"/>
        <v>45351</v>
      </c>
      <c r="AN38" s="103">
        <f t="shared" si="6"/>
        <v>45382</v>
      </c>
      <c r="AV38" s="16" t="s">
        <v>639</v>
      </c>
      <c r="AW38" s="101">
        <v>44561</v>
      </c>
      <c r="AX38" s="101">
        <v>44592</v>
      </c>
      <c r="AY38" s="101">
        <v>44620</v>
      </c>
      <c r="AZ38" s="101">
        <v>44651</v>
      </c>
      <c r="BA38" s="101">
        <v>44681</v>
      </c>
      <c r="BB38" s="101">
        <v>44712</v>
      </c>
      <c r="BC38" s="101">
        <v>44742</v>
      </c>
      <c r="BD38" s="101">
        <v>44773</v>
      </c>
      <c r="BE38" s="102">
        <f t="shared" ref="BE38:BK38" si="7">EOMONTH(BD38,1)</f>
        <v>44804</v>
      </c>
      <c r="BF38" s="102">
        <f t="shared" si="7"/>
        <v>44834</v>
      </c>
      <c r="BG38" s="102">
        <f t="shared" si="7"/>
        <v>44865</v>
      </c>
      <c r="BH38" s="102">
        <f t="shared" si="7"/>
        <v>44895</v>
      </c>
      <c r="BI38" s="102">
        <f t="shared" si="7"/>
        <v>44926</v>
      </c>
      <c r="BJ38" s="102">
        <f t="shared" si="7"/>
        <v>44957</v>
      </c>
      <c r="BK38" s="102">
        <f t="shared" si="7"/>
        <v>44985</v>
      </c>
      <c r="BL38" s="102">
        <f>EOMONTH(BK38,1)</f>
        <v>45016</v>
      </c>
      <c r="BM38" s="102">
        <f t="shared" ref="BM38:BX38" si="8">EOMONTH(BL38,1)</f>
        <v>45046</v>
      </c>
      <c r="BN38" s="102">
        <f t="shared" si="8"/>
        <v>45077</v>
      </c>
      <c r="BO38" s="102">
        <f t="shared" si="8"/>
        <v>45107</v>
      </c>
      <c r="BP38" s="102">
        <f t="shared" si="8"/>
        <v>45138</v>
      </c>
      <c r="BQ38" s="102">
        <f t="shared" si="8"/>
        <v>45169</v>
      </c>
      <c r="BR38" s="102">
        <f t="shared" si="8"/>
        <v>45199</v>
      </c>
      <c r="BS38" s="102">
        <f t="shared" si="8"/>
        <v>45230</v>
      </c>
      <c r="BT38" s="102">
        <f t="shared" si="8"/>
        <v>45260</v>
      </c>
      <c r="BU38" s="102">
        <f t="shared" si="8"/>
        <v>45291</v>
      </c>
      <c r="BV38" s="102">
        <f t="shared" si="8"/>
        <v>45322</v>
      </c>
      <c r="BW38" s="102">
        <f t="shared" si="8"/>
        <v>45351</v>
      </c>
      <c r="BX38" s="102">
        <f t="shared" si="8"/>
        <v>45382</v>
      </c>
    </row>
    <row r="39" spans="1:76" x14ac:dyDescent="0.35">
      <c r="A39" t="s">
        <v>648</v>
      </c>
      <c r="B39" t="s">
        <v>654</v>
      </c>
      <c r="C39" t="s">
        <v>33</v>
      </c>
      <c r="D39" t="s">
        <v>703</v>
      </c>
      <c r="E39" s="2">
        <v>45077</v>
      </c>
      <c r="F39">
        <v>0</v>
      </c>
      <c r="O39" t="s">
        <v>106</v>
      </c>
      <c r="P39" t="s">
        <v>651</v>
      </c>
      <c r="Q39" s="8">
        <f>Q9/Q23</f>
        <v>2.5092488338426894E-2</v>
      </c>
      <c r="R39" s="8">
        <f t="shared" ref="R39:AH45" si="9">R9/R23</f>
        <v>7.2266244057052301E-2</v>
      </c>
      <c r="S39" s="8">
        <f t="shared" si="9"/>
        <v>0.12074829931972789</v>
      </c>
      <c r="T39" s="8">
        <f>T9/T23</f>
        <v>0.17479485988543117</v>
      </c>
      <c r="U39" s="8">
        <f t="shared" si="9"/>
        <v>0.22466189339697692</v>
      </c>
      <c r="V39" s="8">
        <f t="shared" si="9"/>
        <v>0.28896704924102184</v>
      </c>
      <c r="W39" s="8">
        <f t="shared" si="9"/>
        <v>0.35663224781572678</v>
      </c>
      <c r="X39" s="8">
        <f t="shared" si="9"/>
        <v>0.43498215196328405</v>
      </c>
      <c r="Y39" s="8">
        <f t="shared" si="9"/>
        <v>0.51425661914460286</v>
      </c>
      <c r="Z39" s="8">
        <f t="shared" si="9"/>
        <v>0.59056473829201106</v>
      </c>
      <c r="AA39" s="8">
        <f t="shared" si="9"/>
        <v>0.68942778132312277</v>
      </c>
      <c r="AB39" s="8">
        <f t="shared" si="9"/>
        <v>0.82854330708661417</v>
      </c>
      <c r="AC39" s="8">
        <f t="shared" si="9"/>
        <v>6.0492505353319057E-2</v>
      </c>
      <c r="AD39" s="8">
        <f t="shared" si="9"/>
        <v>0.12768299394606494</v>
      </c>
      <c r="AE39" s="8">
        <f t="shared" si="9"/>
        <v>0.19053741321676523</v>
      </c>
      <c r="AF39" s="8">
        <f t="shared" si="9"/>
        <v>0.25981495373843461</v>
      </c>
      <c r="AG39" s="8">
        <f t="shared" si="9"/>
        <v>0.30759493670886073</v>
      </c>
      <c r="AH39" s="8">
        <f t="shared" si="9"/>
        <v>0.35345211581291758</v>
      </c>
      <c r="AI39" s="8">
        <f>AI9/AI23</f>
        <v>0.40159574468085107</v>
      </c>
      <c r="AJ39" s="8">
        <f t="shared" ref="AJ39:AN45" si="10">AJ9/AJ23</f>
        <v>0.4297042434633519</v>
      </c>
      <c r="AK39" s="8">
        <f t="shared" si="10"/>
        <v>0.51113320079522861</v>
      </c>
      <c r="AL39" s="8">
        <f t="shared" si="10"/>
        <v>0.58558387219475083</v>
      </c>
      <c r="AM39" s="8">
        <f t="shared" si="10"/>
        <v>0.63910714285714287</v>
      </c>
      <c r="AN39" s="8">
        <f t="shared" si="10"/>
        <v>0.67701647875108417</v>
      </c>
      <c r="AP39" t="s">
        <v>106</v>
      </c>
      <c r="AV39" t="s">
        <v>651</v>
      </c>
      <c r="AW39" s="8" t="e">
        <f t="shared" ref="AW39:BX45" si="11">AW9/AW23</f>
        <v>#DIV/0!</v>
      </c>
      <c r="AX39" s="8" t="e">
        <f t="shared" si="11"/>
        <v>#DIV/0!</v>
      </c>
      <c r="AY39" s="8" t="e">
        <f t="shared" si="11"/>
        <v>#DIV/0!</v>
      </c>
      <c r="AZ39" s="8" t="e">
        <f t="shared" si="11"/>
        <v>#DIV/0!</v>
      </c>
      <c r="BA39" s="8" t="e">
        <f t="shared" si="11"/>
        <v>#DIV/0!</v>
      </c>
      <c r="BB39" s="8" t="e">
        <f t="shared" si="11"/>
        <v>#DIV/0!</v>
      </c>
      <c r="BC39" s="8" t="e">
        <f t="shared" si="11"/>
        <v>#DIV/0!</v>
      </c>
      <c r="BD39" s="8" t="e">
        <f t="shared" si="11"/>
        <v>#DIV/0!</v>
      </c>
      <c r="BE39" s="8" t="e">
        <f t="shared" si="11"/>
        <v>#DIV/0!</v>
      </c>
      <c r="BF39" s="8" t="e">
        <f t="shared" si="11"/>
        <v>#DIV/0!</v>
      </c>
      <c r="BG39" s="8" t="e">
        <f t="shared" si="11"/>
        <v>#DIV/0!</v>
      </c>
      <c r="BH39" s="8" t="e">
        <f t="shared" si="11"/>
        <v>#DIV/0!</v>
      </c>
      <c r="BI39" s="8" t="e">
        <f t="shared" si="11"/>
        <v>#DIV/0!</v>
      </c>
      <c r="BJ39" s="8" t="e">
        <f t="shared" si="11"/>
        <v>#DIV/0!</v>
      </c>
      <c r="BK39" s="8" t="e">
        <f t="shared" si="11"/>
        <v>#DIV/0!</v>
      </c>
      <c r="BL39" s="8" t="e">
        <f t="shared" si="11"/>
        <v>#DIV/0!</v>
      </c>
      <c r="BM39" s="8">
        <f t="shared" si="11"/>
        <v>6.9390148553557462E-2</v>
      </c>
      <c r="BN39" s="8">
        <f t="shared" si="11"/>
        <v>0.10969494358545759</v>
      </c>
      <c r="BO39" s="8">
        <f t="shared" si="11"/>
        <v>0.12587544955517699</v>
      </c>
      <c r="BP39" s="8">
        <f t="shared" si="11"/>
        <v>0.14865885908575746</v>
      </c>
      <c r="BQ39" s="8">
        <f t="shared" si="11"/>
        <v>0.18846918489065606</v>
      </c>
      <c r="BR39" s="8">
        <f t="shared" si="11"/>
        <v>0.20356692487840028</v>
      </c>
      <c r="BS39" s="8">
        <f t="shared" si="11"/>
        <v>0.23614413755258826</v>
      </c>
      <c r="BT39" s="8">
        <f t="shared" si="11"/>
        <v>0.25026910656620022</v>
      </c>
      <c r="BU39" s="8">
        <f t="shared" si="11"/>
        <v>0.34946706272933775</v>
      </c>
      <c r="BV39" s="8">
        <f t="shared" si="11"/>
        <v>0.4482877301669248</v>
      </c>
      <c r="BW39" s="8">
        <f t="shared" si="11"/>
        <v>0.50191061638145873</v>
      </c>
      <c r="BX39" s="8">
        <f t="shared" si="11"/>
        <v>0.53576158940397356</v>
      </c>
    </row>
    <row r="40" spans="1:76" x14ac:dyDescent="0.35">
      <c r="A40" t="s">
        <v>648</v>
      </c>
      <c r="B40" t="s">
        <v>654</v>
      </c>
      <c r="C40" t="s">
        <v>33</v>
      </c>
      <c r="D40" t="s">
        <v>703</v>
      </c>
      <c r="E40" s="2">
        <v>45107</v>
      </c>
      <c r="F40">
        <v>0</v>
      </c>
      <c r="O40" t="s">
        <v>108</v>
      </c>
      <c r="P40" t="s">
        <v>652</v>
      </c>
      <c r="Q40" s="8">
        <f t="shared" ref="Q40:AB45" si="12">Q10/Q24</f>
        <v>5.6265037941884137E-2</v>
      </c>
      <c r="R40" s="8">
        <f t="shared" si="12"/>
        <v>0.11284117970324235</v>
      </c>
      <c r="S40" s="8">
        <f t="shared" si="12"/>
        <v>0.1851192595229619</v>
      </c>
      <c r="T40" s="8">
        <f t="shared" si="12"/>
        <v>0.26607460035523978</v>
      </c>
      <c r="U40" s="8">
        <f t="shared" si="12"/>
        <v>0.31479500891265599</v>
      </c>
      <c r="V40" s="8">
        <f t="shared" si="12"/>
        <v>0.37077554209806601</v>
      </c>
      <c r="W40" s="8">
        <f t="shared" si="12"/>
        <v>0.42838171125023716</v>
      </c>
      <c r="X40" s="8">
        <f t="shared" si="12"/>
        <v>0.50688289647369411</v>
      </c>
      <c r="Y40" s="8">
        <f t="shared" si="12"/>
        <v>0.56873111782477337</v>
      </c>
      <c r="Z40" s="8">
        <f t="shared" si="12"/>
        <v>0.61097641613400921</v>
      </c>
      <c r="AA40" s="8">
        <f t="shared" si="12"/>
        <v>0.69287598944591033</v>
      </c>
      <c r="AB40" s="8">
        <f t="shared" si="12"/>
        <v>0.77512437810945278</v>
      </c>
      <c r="AC40" s="8">
        <f t="shared" si="9"/>
        <v>7.2610096670247051E-2</v>
      </c>
      <c r="AD40" s="8">
        <f t="shared" si="9"/>
        <v>0.16937976509375643</v>
      </c>
      <c r="AE40" s="8">
        <f t="shared" si="9"/>
        <v>0.24499165275459098</v>
      </c>
      <c r="AF40" s="8">
        <f t="shared" si="9"/>
        <v>0.32840722495894908</v>
      </c>
      <c r="AG40" s="8">
        <f t="shared" si="9"/>
        <v>0.30630407911001234</v>
      </c>
      <c r="AH40" s="8">
        <f t="shared" si="9"/>
        <v>0.4018654494939472</v>
      </c>
      <c r="AI40" s="8">
        <f t="shared" ref="AI40:AI45" si="13">AI10/AI24</f>
        <v>0.44400251203684321</v>
      </c>
      <c r="AJ40" s="8">
        <f t="shared" si="10"/>
        <v>0.47205485144400583</v>
      </c>
      <c r="AK40" s="8">
        <f t="shared" si="10"/>
        <v>0.47289218717790149</v>
      </c>
      <c r="AL40" s="8">
        <f t="shared" si="10"/>
        <v>0.49587458745874585</v>
      </c>
      <c r="AM40" s="8">
        <f t="shared" si="10"/>
        <v>0.5047503537497473</v>
      </c>
      <c r="AN40" s="8">
        <f t="shared" si="10"/>
        <v>0.52054794520547942</v>
      </c>
      <c r="AP40" t="s">
        <v>108</v>
      </c>
      <c r="AV40" t="s">
        <v>652</v>
      </c>
      <c r="AW40" s="8" t="e">
        <f t="shared" si="11"/>
        <v>#DIV/0!</v>
      </c>
      <c r="AX40" s="8" t="e">
        <f t="shared" si="11"/>
        <v>#DIV/0!</v>
      </c>
      <c r="AY40" s="8" t="e">
        <f t="shared" si="11"/>
        <v>#DIV/0!</v>
      </c>
      <c r="AZ40" s="8" t="e">
        <f t="shared" si="11"/>
        <v>#DIV/0!</v>
      </c>
      <c r="BA40" s="8" t="e">
        <f t="shared" si="11"/>
        <v>#DIV/0!</v>
      </c>
      <c r="BB40" s="8" t="e">
        <f>BB10/BB24</f>
        <v>#DIV/0!</v>
      </c>
      <c r="BC40" s="8" t="e">
        <f>BC10/BC24</f>
        <v>#DIV/0!</v>
      </c>
      <c r="BD40" s="8" t="e">
        <f>BD10/BD24</f>
        <v>#DIV/0!</v>
      </c>
      <c r="BE40" s="8" t="e">
        <f>BE10/BE24</f>
        <v>#DIV/0!</v>
      </c>
      <c r="BF40" s="8" t="e">
        <f t="shared" si="11"/>
        <v>#DIV/0!</v>
      </c>
      <c r="BG40" s="8" t="e">
        <f t="shared" si="11"/>
        <v>#DIV/0!</v>
      </c>
      <c r="BH40" s="8" t="e">
        <f t="shared" si="11"/>
        <v>#DIV/0!</v>
      </c>
      <c r="BI40" s="8" t="e">
        <f t="shared" si="11"/>
        <v>#DIV/0!</v>
      </c>
      <c r="BJ40" s="8" t="e">
        <f t="shared" si="11"/>
        <v>#DIV/0!</v>
      </c>
      <c r="BK40" s="8" t="e">
        <f t="shared" si="11"/>
        <v>#DIV/0!</v>
      </c>
      <c r="BL40" s="8" t="e">
        <f t="shared" si="11"/>
        <v>#DIV/0!</v>
      </c>
      <c r="BM40" s="8">
        <f t="shared" si="11"/>
        <v>7.6360979174278407E-2</v>
      </c>
      <c r="BN40" s="8">
        <f t="shared" si="11"/>
        <v>0.13485551195148054</v>
      </c>
      <c r="BO40" s="8">
        <f t="shared" si="11"/>
        <v>0.17309734513274336</v>
      </c>
      <c r="BP40" s="8">
        <f t="shared" si="11"/>
        <v>0.23531487034750398</v>
      </c>
      <c r="BQ40" s="8">
        <f t="shared" si="11"/>
        <v>0.19962137147665124</v>
      </c>
      <c r="BR40" s="8">
        <f t="shared" si="11"/>
        <v>0.28635734072022162</v>
      </c>
      <c r="BS40" s="8">
        <f t="shared" si="11"/>
        <v>0.31308496971921451</v>
      </c>
      <c r="BT40" s="8">
        <f t="shared" si="11"/>
        <v>0.32750046048996134</v>
      </c>
      <c r="BU40" s="8">
        <f t="shared" si="11"/>
        <v>0.33577981651376149</v>
      </c>
      <c r="BV40" s="8">
        <f t="shared" si="11"/>
        <v>0.36998896653181318</v>
      </c>
      <c r="BW40" s="8">
        <f t="shared" si="11"/>
        <v>0.38992571117956154</v>
      </c>
      <c r="BX40" s="8">
        <f t="shared" si="11"/>
        <v>0.42332730560578663</v>
      </c>
    </row>
    <row r="41" spans="1:76" x14ac:dyDescent="0.35">
      <c r="A41" t="s">
        <v>648</v>
      </c>
      <c r="B41" t="s">
        <v>654</v>
      </c>
      <c r="C41" t="s">
        <v>33</v>
      </c>
      <c r="D41" t="s">
        <v>703</v>
      </c>
      <c r="E41" s="2">
        <v>45138</v>
      </c>
      <c r="F41">
        <v>0</v>
      </c>
      <c r="O41" t="s">
        <v>110</v>
      </c>
      <c r="P41" t="s">
        <v>653</v>
      </c>
      <c r="Q41" s="8">
        <f t="shared" si="12"/>
        <v>3.3734558124802028E-2</v>
      </c>
      <c r="R41" s="8">
        <f t="shared" si="12"/>
        <v>6.965560037232392E-2</v>
      </c>
      <c r="S41" s="8">
        <f t="shared" si="12"/>
        <v>0.10354391371340524</v>
      </c>
      <c r="T41" s="8">
        <f t="shared" si="12"/>
        <v>0.14333333333333334</v>
      </c>
      <c r="U41" s="8">
        <f t="shared" si="12"/>
        <v>0.19614959760138867</v>
      </c>
      <c r="V41" s="8">
        <f t="shared" si="12"/>
        <v>0.26536885245901637</v>
      </c>
      <c r="W41" s="8">
        <f t="shared" si="12"/>
        <v>0.36036174126302883</v>
      </c>
      <c r="X41" s="8">
        <f t="shared" si="12"/>
        <v>0.43076923076923079</v>
      </c>
      <c r="Y41" s="8">
        <f t="shared" si="12"/>
        <v>0.47595095881798177</v>
      </c>
      <c r="Z41" s="8">
        <f t="shared" si="12"/>
        <v>0.53616953473550033</v>
      </c>
      <c r="AA41" s="8">
        <f t="shared" si="12"/>
        <v>0.59887896304081278</v>
      </c>
      <c r="AB41" s="8">
        <f t="shared" si="12"/>
        <v>0.70657439446366777</v>
      </c>
      <c r="AC41" s="8">
        <f t="shared" si="9"/>
        <v>5.6311492568557671E-2</v>
      </c>
      <c r="AD41" s="8">
        <f t="shared" si="9"/>
        <v>9.8887515451174288E-2</v>
      </c>
      <c r="AE41" s="8">
        <f t="shared" si="9"/>
        <v>0.1274892219256826</v>
      </c>
      <c r="AF41" s="8">
        <f t="shared" si="9"/>
        <v>0.15801262472001629</v>
      </c>
      <c r="AG41" s="8">
        <f t="shared" si="9"/>
        <v>0.18510900863842039</v>
      </c>
      <c r="AH41" s="8">
        <f t="shared" si="9"/>
        <v>0.20567786790266512</v>
      </c>
      <c r="AI41" s="8">
        <f t="shared" si="13"/>
        <v>0.26050072418787501</v>
      </c>
      <c r="AJ41" s="8">
        <f t="shared" si="10"/>
        <v>0.32172398781018718</v>
      </c>
      <c r="AK41" s="8">
        <f t="shared" si="10"/>
        <v>0.33956587148076511</v>
      </c>
      <c r="AL41" s="8">
        <f t="shared" si="10"/>
        <v>0.39575155853151694</v>
      </c>
      <c r="AM41" s="8">
        <f t="shared" si="10"/>
        <v>0.43702857142857143</v>
      </c>
      <c r="AN41" s="8">
        <f t="shared" si="10"/>
        <v>0.53361654968599925</v>
      </c>
      <c r="AP41" t="s">
        <v>110</v>
      </c>
      <c r="AV41" t="s">
        <v>653</v>
      </c>
      <c r="AW41" s="8" t="e">
        <f t="shared" si="11"/>
        <v>#DIV/0!</v>
      </c>
      <c r="AX41" s="8" t="e">
        <f t="shared" si="11"/>
        <v>#DIV/0!</v>
      </c>
      <c r="AY41" s="8" t="e">
        <f t="shared" si="11"/>
        <v>#DIV/0!</v>
      </c>
      <c r="AZ41" s="8" t="e">
        <f t="shared" si="11"/>
        <v>#DIV/0!</v>
      </c>
      <c r="BA41" s="8" t="e">
        <f t="shared" si="11"/>
        <v>#DIV/0!</v>
      </c>
      <c r="BB41" s="8" t="e">
        <f t="shared" si="11"/>
        <v>#DIV/0!</v>
      </c>
      <c r="BC41" s="8" t="e">
        <f t="shared" si="11"/>
        <v>#DIV/0!</v>
      </c>
      <c r="BD41" s="8" t="e">
        <f t="shared" si="11"/>
        <v>#DIV/0!</v>
      </c>
      <c r="BE41" s="8" t="e">
        <f t="shared" si="11"/>
        <v>#DIV/0!</v>
      </c>
      <c r="BF41" s="8" t="e">
        <f t="shared" si="11"/>
        <v>#DIV/0!</v>
      </c>
      <c r="BG41" s="8" t="e">
        <f t="shared" si="11"/>
        <v>#DIV/0!</v>
      </c>
      <c r="BH41" s="8" t="e">
        <f t="shared" si="11"/>
        <v>#DIV/0!</v>
      </c>
      <c r="BI41" s="8" t="e">
        <f t="shared" si="11"/>
        <v>#DIV/0!</v>
      </c>
      <c r="BJ41" s="8" t="e">
        <f t="shared" si="11"/>
        <v>#DIV/0!</v>
      </c>
      <c r="BK41" s="8" t="e">
        <f t="shared" si="11"/>
        <v>#DIV/0!</v>
      </c>
      <c r="BL41" s="8" t="e">
        <f t="shared" si="11"/>
        <v>#DIV/0!</v>
      </c>
      <c r="BM41" s="8">
        <f t="shared" si="11"/>
        <v>4.0258690379951494E-2</v>
      </c>
      <c r="BN41" s="8">
        <f t="shared" si="11"/>
        <v>7.4641302595518294E-2</v>
      </c>
      <c r="BO41" s="8">
        <f t="shared" si="11"/>
        <v>9.6952471182693831E-2</v>
      </c>
      <c r="BP41" s="8">
        <f t="shared" si="11"/>
        <v>0.12958626073380172</v>
      </c>
      <c r="BQ41" s="8">
        <f t="shared" si="11"/>
        <v>0.14429049211657907</v>
      </c>
      <c r="BR41" s="8">
        <f t="shared" si="11"/>
        <v>0.17677070828331332</v>
      </c>
      <c r="BS41" s="8">
        <f t="shared" si="11"/>
        <v>0.20841361592806679</v>
      </c>
      <c r="BT41" s="8">
        <f t="shared" si="11"/>
        <v>0.24838049778383908</v>
      </c>
      <c r="BU41" s="8">
        <f t="shared" si="11"/>
        <v>0.277702473737716</v>
      </c>
      <c r="BV41" s="8">
        <f t="shared" si="11"/>
        <v>0.32939680232558138</v>
      </c>
      <c r="BW41" s="8">
        <f t="shared" si="11"/>
        <v>0.36794336540206934</v>
      </c>
      <c r="BX41" s="8">
        <f t="shared" si="11"/>
        <v>0.35926978901690859</v>
      </c>
    </row>
    <row r="42" spans="1:76" x14ac:dyDescent="0.35">
      <c r="A42" t="s">
        <v>648</v>
      </c>
      <c r="B42" t="s">
        <v>654</v>
      </c>
      <c r="C42" t="s">
        <v>33</v>
      </c>
      <c r="D42" t="s">
        <v>703</v>
      </c>
      <c r="E42" s="2">
        <v>45169</v>
      </c>
      <c r="F42">
        <v>0</v>
      </c>
      <c r="O42" t="s">
        <v>112</v>
      </c>
      <c r="P42" t="s">
        <v>654</v>
      </c>
      <c r="Q42" s="8">
        <f t="shared" si="12"/>
        <v>5.4961545676233355E-2</v>
      </c>
      <c r="R42" s="8">
        <f t="shared" si="12"/>
        <v>0.10988626421697288</v>
      </c>
      <c r="S42" s="8">
        <f t="shared" si="12"/>
        <v>0.17037165682528657</v>
      </c>
      <c r="T42" s="8">
        <f t="shared" si="12"/>
        <v>0.23929994801594179</v>
      </c>
      <c r="U42" s="8">
        <f t="shared" si="12"/>
        <v>0.29551315110881898</v>
      </c>
      <c r="V42" s="8">
        <f t="shared" si="12"/>
        <v>0.23305640577175338</v>
      </c>
      <c r="W42" s="8">
        <f t="shared" si="12"/>
        <v>0.39462846911369742</v>
      </c>
      <c r="X42" s="8">
        <f t="shared" si="12"/>
        <v>0.44704388828436709</v>
      </c>
      <c r="Y42" s="8">
        <f t="shared" si="12"/>
        <v>0.49329906370479165</v>
      </c>
      <c r="Z42" s="8">
        <f t="shared" si="12"/>
        <v>0.5381569474442045</v>
      </c>
      <c r="AA42" s="8">
        <f t="shared" si="12"/>
        <v>0.69201001593444111</v>
      </c>
      <c r="AB42" s="8">
        <f t="shared" si="12"/>
        <v>0.72147283995625233</v>
      </c>
      <c r="AC42" s="8">
        <f t="shared" si="9"/>
        <v>7.3408018867924529E-2</v>
      </c>
      <c r="AD42" s="8">
        <f t="shared" si="9"/>
        <v>0.1701258931609391</v>
      </c>
      <c r="AE42" s="8">
        <f t="shared" si="9"/>
        <v>0.20929585304759254</v>
      </c>
      <c r="AF42" s="8">
        <f t="shared" si="9"/>
        <v>0.29068396226415094</v>
      </c>
      <c r="AG42" s="8">
        <f t="shared" si="9"/>
        <v>0.34096385542168672</v>
      </c>
      <c r="AH42" s="8">
        <f t="shared" si="9"/>
        <v>0.40264608599779494</v>
      </c>
      <c r="AI42" s="8">
        <f t="shared" si="13"/>
        <v>0.43628117913832198</v>
      </c>
      <c r="AJ42" s="8">
        <f t="shared" si="10"/>
        <v>0.4930126002290951</v>
      </c>
      <c r="AK42" s="8">
        <f t="shared" si="10"/>
        <v>0.52811201050098444</v>
      </c>
      <c r="AL42" s="8">
        <f t="shared" si="10"/>
        <v>0.54996748319965316</v>
      </c>
      <c r="AM42" s="8">
        <f t="shared" si="10"/>
        <v>0.5713063929869574</v>
      </c>
      <c r="AN42" s="8">
        <f t="shared" si="10"/>
        <v>0.59897645854657111</v>
      </c>
      <c r="AP42" t="s">
        <v>112</v>
      </c>
      <c r="AV42" t="s">
        <v>654</v>
      </c>
      <c r="AW42" s="8" t="e">
        <f t="shared" si="11"/>
        <v>#DIV/0!</v>
      </c>
      <c r="AX42" s="8" t="e">
        <f t="shared" si="11"/>
        <v>#DIV/0!</v>
      </c>
      <c r="AY42" s="8" t="e">
        <f t="shared" si="11"/>
        <v>#DIV/0!</v>
      </c>
      <c r="AZ42" s="8" t="e">
        <f t="shared" si="11"/>
        <v>#DIV/0!</v>
      </c>
      <c r="BA42" s="8" t="e">
        <f t="shared" si="11"/>
        <v>#DIV/0!</v>
      </c>
      <c r="BB42" s="8" t="e">
        <f>BB12/BB26</f>
        <v>#DIV/0!</v>
      </c>
      <c r="BC42" s="8" t="e">
        <f>BC12/BC26</f>
        <v>#DIV/0!</v>
      </c>
      <c r="BD42" s="8" t="e">
        <f>BD12/BD26</f>
        <v>#DIV/0!</v>
      </c>
      <c r="BE42" s="8" t="e">
        <f t="shared" si="11"/>
        <v>#DIV/0!</v>
      </c>
      <c r="BF42" s="8" t="e">
        <f t="shared" si="11"/>
        <v>#DIV/0!</v>
      </c>
      <c r="BG42" s="8" t="e">
        <f t="shared" si="11"/>
        <v>#DIV/0!</v>
      </c>
      <c r="BH42" s="8" t="e">
        <f t="shared" si="11"/>
        <v>#DIV/0!</v>
      </c>
      <c r="BI42" s="8" t="e">
        <f t="shared" si="11"/>
        <v>#DIV/0!</v>
      </c>
      <c r="BJ42" s="8" t="e">
        <f t="shared" si="11"/>
        <v>#DIV/0!</v>
      </c>
      <c r="BK42" s="8" t="e">
        <f t="shared" si="11"/>
        <v>#DIV/0!</v>
      </c>
      <c r="BL42" s="8" t="e">
        <f t="shared" si="11"/>
        <v>#DIV/0!</v>
      </c>
      <c r="BM42" s="8">
        <f t="shared" si="11"/>
        <v>3.3476898981989037E-2</v>
      </c>
      <c r="BN42" s="8">
        <f t="shared" si="11"/>
        <v>6.381856540084388E-2</v>
      </c>
      <c r="BO42" s="8">
        <f t="shared" si="11"/>
        <v>8.7514362313289934E-2</v>
      </c>
      <c r="BP42" s="8">
        <f t="shared" si="11"/>
        <v>0.11861924686192468</v>
      </c>
      <c r="BQ42" s="8">
        <f t="shared" si="11"/>
        <v>0.12318068867589635</v>
      </c>
      <c r="BR42" s="8">
        <f t="shared" si="11"/>
        <v>0.13414428112856902</v>
      </c>
      <c r="BS42" s="8">
        <f t="shared" si="11"/>
        <v>0.16253923962329961</v>
      </c>
      <c r="BT42" s="8">
        <f t="shared" si="11"/>
        <v>0.21973730919417819</v>
      </c>
      <c r="BU42" s="8">
        <f t="shared" si="11"/>
        <v>0.24426685198054204</v>
      </c>
      <c r="BV42" s="8">
        <f t="shared" si="11"/>
        <v>0.27411971830985915</v>
      </c>
      <c r="BW42" s="8">
        <f t="shared" si="11"/>
        <v>0.30406926406926404</v>
      </c>
      <c r="BX42" s="8">
        <f t="shared" si="11"/>
        <v>0.31155092987544786</v>
      </c>
    </row>
    <row r="43" spans="1:76" x14ac:dyDescent="0.35">
      <c r="A43" t="s">
        <v>648</v>
      </c>
      <c r="B43" t="s">
        <v>654</v>
      </c>
      <c r="C43" t="s">
        <v>33</v>
      </c>
      <c r="D43" t="s">
        <v>703</v>
      </c>
      <c r="E43" s="2">
        <v>45199</v>
      </c>
      <c r="F43">
        <v>0</v>
      </c>
      <c r="O43" t="s">
        <v>114</v>
      </c>
      <c r="P43" t="s">
        <v>656</v>
      </c>
      <c r="Q43" s="8">
        <f t="shared" si="12"/>
        <v>1.7146356399265157E-2</v>
      </c>
      <c r="R43" s="8">
        <f t="shared" si="12"/>
        <v>5.2592036063110442E-2</v>
      </c>
      <c r="S43" s="8">
        <f t="shared" si="12"/>
        <v>8.062593144560358E-2</v>
      </c>
      <c r="T43" s="8">
        <f t="shared" si="12"/>
        <v>0.12839112142753517</v>
      </c>
      <c r="U43" s="8">
        <f t="shared" si="12"/>
        <v>0.16527875793930841</v>
      </c>
      <c r="V43" s="8">
        <f t="shared" si="12"/>
        <v>0.22675698560541913</v>
      </c>
      <c r="W43" s="8">
        <f t="shared" si="12"/>
        <v>0.30136604404795092</v>
      </c>
      <c r="X43" s="8">
        <f t="shared" si="12"/>
        <v>0.3853644963828603</v>
      </c>
      <c r="Y43" s="8">
        <f t="shared" si="12"/>
        <v>0.45937673900946019</v>
      </c>
      <c r="Z43" s="8">
        <f t="shared" si="12"/>
        <v>0.55836734693877554</v>
      </c>
      <c r="AA43" s="8">
        <f t="shared" si="12"/>
        <v>0.67150951619933164</v>
      </c>
      <c r="AB43" s="8">
        <f t="shared" si="12"/>
        <v>0.82308233638282902</v>
      </c>
      <c r="AC43" s="8">
        <f t="shared" si="9"/>
        <v>3.941075186531471E-2</v>
      </c>
      <c r="AD43" s="8">
        <f t="shared" si="9"/>
        <v>7.9254602604400537E-2</v>
      </c>
      <c r="AE43" s="8">
        <f t="shared" si="9"/>
        <v>0.12035633055344959</v>
      </c>
      <c r="AF43" s="8">
        <f t="shared" si="9"/>
        <v>0.15983854692230071</v>
      </c>
      <c r="AG43" s="8">
        <f t="shared" si="9"/>
        <v>0.18445347119645494</v>
      </c>
      <c r="AH43" s="8">
        <f t="shared" si="9"/>
        <v>0.21923620933521923</v>
      </c>
      <c r="AI43" s="8">
        <f t="shared" si="13"/>
        <v>0.27269426289034132</v>
      </c>
      <c r="AJ43" s="8">
        <f t="shared" si="10"/>
        <v>0.33013844515441959</v>
      </c>
      <c r="AK43" s="8">
        <f t="shared" si="10"/>
        <v>0.36218836565096951</v>
      </c>
      <c r="AL43" s="8">
        <f t="shared" si="10"/>
        <v>0.4086003083775912</v>
      </c>
      <c r="AM43" s="8">
        <f t="shared" si="10"/>
        <v>0.44722598105548039</v>
      </c>
      <c r="AN43" s="8">
        <f t="shared" si="10"/>
        <v>0.48060987736161748</v>
      </c>
      <c r="AP43" t="s">
        <v>114</v>
      </c>
      <c r="AV43" t="s">
        <v>656</v>
      </c>
      <c r="AW43" s="8" t="e">
        <f t="shared" si="11"/>
        <v>#DIV/0!</v>
      </c>
      <c r="AX43" s="8" t="e">
        <f t="shared" si="11"/>
        <v>#DIV/0!</v>
      </c>
      <c r="AY43" s="8" t="e">
        <f t="shared" si="11"/>
        <v>#DIV/0!</v>
      </c>
      <c r="AZ43" s="8" t="e">
        <f t="shared" si="11"/>
        <v>#DIV/0!</v>
      </c>
      <c r="BA43" s="8" t="e">
        <f t="shared" si="11"/>
        <v>#DIV/0!</v>
      </c>
      <c r="BB43" s="8" t="e">
        <f t="shared" si="11"/>
        <v>#DIV/0!</v>
      </c>
      <c r="BC43" s="8" t="e">
        <f t="shared" si="11"/>
        <v>#DIV/0!</v>
      </c>
      <c r="BD43" s="8" t="e">
        <f t="shared" si="11"/>
        <v>#DIV/0!</v>
      </c>
      <c r="BE43" s="8" t="e">
        <f t="shared" si="11"/>
        <v>#DIV/0!</v>
      </c>
      <c r="BF43" s="8" t="e">
        <f t="shared" si="11"/>
        <v>#DIV/0!</v>
      </c>
      <c r="BG43" s="8" t="e">
        <f t="shared" si="11"/>
        <v>#DIV/0!</v>
      </c>
      <c r="BH43" s="8" t="e">
        <f t="shared" si="11"/>
        <v>#DIV/0!</v>
      </c>
      <c r="BI43" s="8" t="e">
        <f t="shared" si="11"/>
        <v>#DIV/0!</v>
      </c>
      <c r="BJ43" s="8" t="e">
        <f t="shared" si="11"/>
        <v>#DIV/0!</v>
      </c>
      <c r="BK43" s="8" t="e">
        <f t="shared" si="11"/>
        <v>#DIV/0!</v>
      </c>
      <c r="BL43" s="8" t="e">
        <f t="shared" si="11"/>
        <v>#DIV/0!</v>
      </c>
      <c r="BM43" s="8">
        <f t="shared" si="11"/>
        <v>4.9025148346990677E-2</v>
      </c>
      <c r="BN43" s="8">
        <f t="shared" si="11"/>
        <v>8.3638787070976342E-2</v>
      </c>
      <c r="BO43" s="8">
        <f t="shared" si="11"/>
        <v>0.10081437798371244</v>
      </c>
      <c r="BP43" s="8">
        <f t="shared" si="11"/>
        <v>0.11772585206131865</v>
      </c>
      <c r="BQ43" s="8">
        <f t="shared" si="11"/>
        <v>0.14331476323119777</v>
      </c>
      <c r="BR43" s="8">
        <f t="shared" si="11"/>
        <v>0.15815151104485703</v>
      </c>
      <c r="BS43" s="8">
        <f t="shared" si="11"/>
        <v>0.20177790320304784</v>
      </c>
      <c r="BT43" s="8">
        <f t="shared" si="11"/>
        <v>0.23826357466063347</v>
      </c>
      <c r="BU43" s="8">
        <f t="shared" si="11"/>
        <v>0.25659001682557486</v>
      </c>
      <c r="BV43" s="8">
        <f t="shared" si="11"/>
        <v>0.3110612015721505</v>
      </c>
      <c r="BW43" s="8">
        <f t="shared" si="11"/>
        <v>0.36093507956625825</v>
      </c>
      <c r="BX43" s="8">
        <f t="shared" si="11"/>
        <v>0.39294745715088508</v>
      </c>
    </row>
    <row r="44" spans="1:76" x14ac:dyDescent="0.35">
      <c r="A44" t="s">
        <v>648</v>
      </c>
      <c r="B44" t="s">
        <v>654</v>
      </c>
      <c r="C44" t="s">
        <v>33</v>
      </c>
      <c r="D44" t="s">
        <v>703</v>
      </c>
      <c r="E44" s="2">
        <v>45230</v>
      </c>
      <c r="F44">
        <v>0</v>
      </c>
      <c r="O44" t="s">
        <v>95</v>
      </c>
      <c r="P44" t="s">
        <v>95</v>
      </c>
      <c r="Q44" s="8">
        <f t="shared" si="12"/>
        <v>3.6178138738799208E-2</v>
      </c>
      <c r="R44" s="8">
        <f t="shared" si="12"/>
        <v>8.170671897989211E-2</v>
      </c>
      <c r="S44" s="8">
        <f t="shared" si="12"/>
        <v>0.12933256023708284</v>
      </c>
      <c r="T44" s="8">
        <f t="shared" si="12"/>
        <v>0.18664863298232054</v>
      </c>
      <c r="U44" s="8">
        <f t="shared" si="12"/>
        <v>0.23482366544613606</v>
      </c>
      <c r="V44" s="8">
        <f t="shared" si="12"/>
        <v>0.28023118564044119</v>
      </c>
      <c r="W44" s="8">
        <f t="shared" si="12"/>
        <v>0.3637070893708062</v>
      </c>
      <c r="X44" s="8">
        <f t="shared" si="12"/>
        <v>0.43708042648413847</v>
      </c>
      <c r="Y44" s="8">
        <f t="shared" si="12"/>
        <v>0.49889017724035117</v>
      </c>
      <c r="Z44" s="8">
        <f t="shared" si="12"/>
        <v>0.56426321671690316</v>
      </c>
      <c r="AA44" s="8">
        <f t="shared" si="12"/>
        <v>0.66525357198932333</v>
      </c>
      <c r="AB44" s="8">
        <f t="shared" si="12"/>
        <v>0.77236971484759098</v>
      </c>
      <c r="AC44" s="8">
        <f t="shared" si="9"/>
        <v>5.9117822554734474E-2</v>
      </c>
      <c r="AD44" s="8">
        <f t="shared" si="9"/>
        <v>0.12631426642230154</v>
      </c>
      <c r="AE44" s="8">
        <f t="shared" si="9"/>
        <v>0.17496989429552651</v>
      </c>
      <c r="AF44" s="8">
        <f t="shared" si="9"/>
        <v>0.23466943829364184</v>
      </c>
      <c r="AG44" s="8">
        <f t="shared" si="9"/>
        <v>0.25723587387949876</v>
      </c>
      <c r="AH44" s="8">
        <f t="shared" si="9"/>
        <v>0.31098883444453368</v>
      </c>
      <c r="AI44" s="8">
        <f t="shared" si="13"/>
        <v>0.35848585690515805</v>
      </c>
      <c r="AJ44" s="8">
        <f t="shared" si="10"/>
        <v>0.40574111000332336</v>
      </c>
      <c r="AK44" s="8">
        <f t="shared" si="10"/>
        <v>0.44013504280374582</v>
      </c>
      <c r="AL44" s="8">
        <f t="shared" si="10"/>
        <v>0.48696106400932215</v>
      </c>
      <c r="AM44" s="8">
        <f t="shared" si="10"/>
        <v>0.52150052918348944</v>
      </c>
      <c r="AN44" s="8">
        <f t="shared" si="10"/>
        <v>0.56174709925356592</v>
      </c>
      <c r="AP44" t="s">
        <v>95</v>
      </c>
      <c r="AV44" t="s">
        <v>95</v>
      </c>
      <c r="AW44" s="8" t="e">
        <f t="shared" si="11"/>
        <v>#DIV/0!</v>
      </c>
      <c r="AX44" s="8" t="e">
        <f t="shared" si="11"/>
        <v>#DIV/0!</v>
      </c>
      <c r="AY44" s="8" t="e">
        <f t="shared" si="11"/>
        <v>#DIV/0!</v>
      </c>
      <c r="AZ44" s="8" t="e">
        <f t="shared" si="11"/>
        <v>#DIV/0!</v>
      </c>
      <c r="BA44" s="8" t="e">
        <f t="shared" si="11"/>
        <v>#DIV/0!</v>
      </c>
      <c r="BB44" s="8" t="e">
        <f t="shared" si="11"/>
        <v>#DIV/0!</v>
      </c>
      <c r="BC44" s="8" t="e">
        <f t="shared" si="11"/>
        <v>#DIV/0!</v>
      </c>
      <c r="BD44" s="8" t="e">
        <f t="shared" si="11"/>
        <v>#DIV/0!</v>
      </c>
      <c r="BE44" s="8" t="e">
        <f t="shared" si="11"/>
        <v>#DIV/0!</v>
      </c>
      <c r="BF44" s="8" t="e">
        <f t="shared" si="11"/>
        <v>#DIV/0!</v>
      </c>
      <c r="BG44" s="8" t="e">
        <f t="shared" si="11"/>
        <v>#DIV/0!</v>
      </c>
      <c r="BH44" s="8" t="e">
        <f t="shared" si="11"/>
        <v>#DIV/0!</v>
      </c>
      <c r="BI44" s="8" t="e">
        <f t="shared" si="11"/>
        <v>#DIV/0!</v>
      </c>
      <c r="BJ44" s="8" t="e">
        <f t="shared" si="11"/>
        <v>#DIV/0!</v>
      </c>
      <c r="BK44" s="8" t="e">
        <f t="shared" si="11"/>
        <v>#DIV/0!</v>
      </c>
      <c r="BL44" s="8" t="e">
        <f t="shared" si="11"/>
        <v>#DIV/0!</v>
      </c>
      <c r="BM44" s="8">
        <f t="shared" si="11"/>
        <v>5.3174959428196542E-2</v>
      </c>
      <c r="BN44" s="8">
        <f t="shared" si="11"/>
        <v>9.428170828754405E-2</v>
      </c>
      <c r="BO44" s="8">
        <f t="shared" si="11"/>
        <v>0.11590678824721377</v>
      </c>
      <c r="BP44" s="8">
        <f t="shared" si="11"/>
        <v>0.14927079363979631</v>
      </c>
      <c r="BQ44" s="8">
        <f t="shared" si="11"/>
        <v>0.15673373272846902</v>
      </c>
      <c r="BR44" s="8">
        <f t="shared" si="11"/>
        <v>0.18929975390712392</v>
      </c>
      <c r="BS44" s="8">
        <f t="shared" si="11"/>
        <v>0.22215918571666946</v>
      </c>
      <c r="BT44" s="8">
        <f t="shared" si="11"/>
        <v>0.25538461538461538</v>
      </c>
      <c r="BU44" s="8">
        <f t="shared" si="11"/>
        <v>0.29052498080966527</v>
      </c>
      <c r="BV44" s="8">
        <f t="shared" si="11"/>
        <v>0.34519741516392055</v>
      </c>
      <c r="BW44" s="8">
        <f t="shared" si="11"/>
        <v>0.38495471710724194</v>
      </c>
      <c r="BX44" s="8">
        <f t="shared" si="11"/>
        <v>0.4034643954918033</v>
      </c>
    </row>
    <row r="45" spans="1:76" x14ac:dyDescent="0.35">
      <c r="A45" t="s">
        <v>648</v>
      </c>
      <c r="B45" t="s">
        <v>654</v>
      </c>
      <c r="C45" t="s">
        <v>33</v>
      </c>
      <c r="D45" t="s">
        <v>703</v>
      </c>
      <c r="E45" s="2">
        <v>45260</v>
      </c>
      <c r="F45">
        <v>0</v>
      </c>
      <c r="O45" t="s">
        <v>626</v>
      </c>
      <c r="P45" t="s">
        <v>626</v>
      </c>
      <c r="Q45" s="8">
        <f t="shared" si="12"/>
        <v>3.7147178103001617E-2</v>
      </c>
      <c r="R45" s="8">
        <f t="shared" si="12"/>
        <v>8.7191969755541429E-2</v>
      </c>
      <c r="S45" s="8">
        <f t="shared" si="12"/>
        <v>0.13568408266893156</v>
      </c>
      <c r="T45" s="8">
        <f t="shared" si="12"/>
        <v>0.19047493287556672</v>
      </c>
      <c r="U45" s="8">
        <f t="shared" si="12"/>
        <v>0.24441844479868963</v>
      </c>
      <c r="V45" s="8">
        <f t="shared" si="12"/>
        <v>0.29664275715531385</v>
      </c>
      <c r="W45" s="8">
        <f t="shared" si="12"/>
        <v>0.35932350874717417</v>
      </c>
      <c r="X45" s="8">
        <f t="shared" si="12"/>
        <v>0.43098320425408537</v>
      </c>
      <c r="Y45" s="8">
        <f t="shared" si="12"/>
        <v>0.48468308557059386</v>
      </c>
      <c r="Z45" s="8">
        <f t="shared" si="12"/>
        <v>0.55519469088860729</v>
      </c>
      <c r="AA45" s="8">
        <f t="shared" si="12"/>
        <v>0.63829243271057379</v>
      </c>
      <c r="AB45" s="8">
        <f t="shared" si="12"/>
        <v>0.72224139914854446</v>
      </c>
      <c r="AC45" s="8">
        <f t="shared" si="9"/>
        <v>4.777225269279059E-2</v>
      </c>
      <c r="AD45" s="8">
        <f t="shared" si="9"/>
        <v>0.1013826262212202</v>
      </c>
      <c r="AE45" s="8">
        <f t="shared" si="9"/>
        <v>0.15573356283902756</v>
      </c>
      <c r="AF45" s="8">
        <f t="shared" si="9"/>
        <v>0.20455541628538254</v>
      </c>
      <c r="AG45" s="8">
        <f t="shared" si="9"/>
        <v>0.24857344627434394</v>
      </c>
      <c r="AH45" s="8">
        <f t="shared" si="9"/>
        <v>0.29082929082929082</v>
      </c>
      <c r="AI45" s="8">
        <f t="shared" si="13"/>
        <v>0.33543003714465125</v>
      </c>
      <c r="AJ45" s="8">
        <f t="shared" si="10"/>
        <v>0.38428174502940859</v>
      </c>
      <c r="AK45" s="8">
        <f t="shared" si="10"/>
        <v>0.41355840010306216</v>
      </c>
      <c r="AL45" s="8">
        <f t="shared" si="10"/>
        <v>0.45617431871356412</v>
      </c>
      <c r="AM45" s="8">
        <f t="shared" si="10"/>
        <v>0.49801731556117523</v>
      </c>
      <c r="AN45" s="8">
        <f t="shared" si="10"/>
        <v>0.53584573205162223</v>
      </c>
      <c r="AP45" t="s">
        <v>626</v>
      </c>
      <c r="AV45" t="s">
        <v>626</v>
      </c>
      <c r="AW45" s="8" t="e">
        <f t="shared" si="11"/>
        <v>#DIV/0!</v>
      </c>
      <c r="AX45" s="8" t="e">
        <f t="shared" si="11"/>
        <v>#DIV/0!</v>
      </c>
      <c r="AY45" s="8" t="e">
        <f t="shared" si="11"/>
        <v>#DIV/0!</v>
      </c>
      <c r="AZ45" s="8" t="e">
        <f t="shared" si="11"/>
        <v>#DIV/0!</v>
      </c>
      <c r="BA45" s="8" t="e">
        <f t="shared" si="11"/>
        <v>#DIV/0!</v>
      </c>
      <c r="BB45" s="8" t="e">
        <f t="shared" si="11"/>
        <v>#DIV/0!</v>
      </c>
      <c r="BC45" s="8" t="e">
        <f t="shared" si="11"/>
        <v>#DIV/0!</v>
      </c>
      <c r="BD45" s="8" t="e">
        <f t="shared" si="11"/>
        <v>#DIV/0!</v>
      </c>
      <c r="BE45" s="8" t="e">
        <f t="shared" si="11"/>
        <v>#DIV/0!</v>
      </c>
      <c r="BF45" s="8" t="e">
        <f t="shared" si="11"/>
        <v>#DIV/0!</v>
      </c>
      <c r="BG45" s="8" t="e">
        <f t="shared" si="11"/>
        <v>#DIV/0!</v>
      </c>
      <c r="BH45" s="8" t="e">
        <f t="shared" si="11"/>
        <v>#DIV/0!</v>
      </c>
      <c r="BI45" s="8" t="e">
        <f t="shared" si="11"/>
        <v>#DIV/0!</v>
      </c>
      <c r="BJ45" s="8" t="e">
        <f t="shared" si="11"/>
        <v>#DIV/0!</v>
      </c>
      <c r="BK45" s="8" t="e">
        <f t="shared" si="11"/>
        <v>#DIV/0!</v>
      </c>
      <c r="BL45" s="8" t="e">
        <f t="shared" si="11"/>
        <v>#DIV/0!</v>
      </c>
      <c r="BM45" s="8">
        <f t="shared" si="11"/>
        <v>8.47910690751221E-2</v>
      </c>
      <c r="BN45" s="8">
        <f t="shared" si="11"/>
        <v>0.14467226169658123</v>
      </c>
      <c r="BO45" s="8">
        <f t="shared" si="11"/>
        <v>0.1917391041893034</v>
      </c>
      <c r="BP45" s="8">
        <f t="shared" si="11"/>
        <v>0.2395565016218279</v>
      </c>
      <c r="BQ45" s="8">
        <f t="shared" si="11"/>
        <v>0.27667050126184933</v>
      </c>
      <c r="BR45" s="8">
        <f t="shared" si="11"/>
        <v>0.30645407231161836</v>
      </c>
      <c r="BS45" s="8">
        <f t="shared" si="11"/>
        <v>0.34418488003260311</v>
      </c>
      <c r="BT45" s="8">
        <f t="shared" si="11"/>
        <v>0.37944352232538225</v>
      </c>
      <c r="BU45" s="8">
        <f t="shared" si="11"/>
        <v>0.40295811687738642</v>
      </c>
      <c r="BV45" s="8">
        <f t="shared" si="11"/>
        <v>0.43969569720809859</v>
      </c>
      <c r="BW45" s="8">
        <f t="shared" si="11"/>
        <v>0.47368155781933757</v>
      </c>
      <c r="BX45" s="8">
        <f t="shared" si="11"/>
        <v>0.50490679561370588</v>
      </c>
    </row>
    <row r="46" spans="1:76" x14ac:dyDescent="0.35">
      <c r="A46" t="s">
        <v>648</v>
      </c>
      <c r="B46" t="s">
        <v>654</v>
      </c>
      <c r="C46" t="s">
        <v>33</v>
      </c>
      <c r="D46" t="s">
        <v>703</v>
      </c>
      <c r="E46" s="2">
        <v>45291</v>
      </c>
      <c r="F46">
        <v>0</v>
      </c>
    </row>
    <row r="47" spans="1:76" x14ac:dyDescent="0.35">
      <c r="A47" t="s">
        <v>648</v>
      </c>
      <c r="B47" t="s">
        <v>654</v>
      </c>
      <c r="C47" t="s">
        <v>33</v>
      </c>
      <c r="D47" t="s">
        <v>703</v>
      </c>
      <c r="E47" s="2">
        <v>45322</v>
      </c>
      <c r="F47">
        <v>0</v>
      </c>
    </row>
    <row r="48" spans="1:76" x14ac:dyDescent="0.35">
      <c r="A48" t="s">
        <v>648</v>
      </c>
      <c r="B48" t="s">
        <v>654</v>
      </c>
      <c r="C48" t="s">
        <v>33</v>
      </c>
      <c r="D48" t="s">
        <v>703</v>
      </c>
      <c r="E48" s="2">
        <v>45351</v>
      </c>
      <c r="F48">
        <v>0</v>
      </c>
      <c r="O48" s="11"/>
      <c r="AP48" s="11"/>
      <c r="AQ48" s="11"/>
      <c r="AR48" s="11"/>
      <c r="AS48" s="11"/>
      <c r="AT48" s="11"/>
      <c r="AU48" s="11"/>
    </row>
    <row r="49" spans="1:62" x14ac:dyDescent="0.35">
      <c r="A49" t="s">
        <v>648</v>
      </c>
      <c r="B49" t="s">
        <v>654</v>
      </c>
      <c r="C49" t="s">
        <v>33</v>
      </c>
      <c r="D49" t="s">
        <v>703</v>
      </c>
      <c r="E49" s="2">
        <v>45382</v>
      </c>
      <c r="F49">
        <v>1</v>
      </c>
      <c r="O49" s="97" t="s">
        <v>128</v>
      </c>
      <c r="P49" s="97" t="s">
        <v>129</v>
      </c>
      <c r="Q49" s="116">
        <f t="shared" ref="Q49:AA49" si="14">EOMONTH(R49,-1)</f>
        <v>45046</v>
      </c>
      <c r="R49" s="116">
        <f t="shared" si="14"/>
        <v>45077</v>
      </c>
      <c r="S49" s="116">
        <f t="shared" si="14"/>
        <v>45107</v>
      </c>
      <c r="T49" s="116">
        <f t="shared" si="14"/>
        <v>45138</v>
      </c>
      <c r="U49" s="116">
        <f t="shared" si="14"/>
        <v>45169</v>
      </c>
      <c r="V49" s="116">
        <f t="shared" si="14"/>
        <v>45199</v>
      </c>
      <c r="W49" s="116">
        <f t="shared" si="14"/>
        <v>45230</v>
      </c>
      <c r="X49" s="116">
        <f t="shared" si="14"/>
        <v>45260</v>
      </c>
      <c r="Y49" s="116">
        <f t="shared" si="14"/>
        <v>45291</v>
      </c>
      <c r="Z49" s="116">
        <f t="shared" si="14"/>
        <v>45322</v>
      </c>
      <c r="AA49" s="116">
        <f t="shared" si="14"/>
        <v>45351</v>
      </c>
      <c r="AB49" s="116">
        <f>EOMONTH(AC49,-1)</f>
        <v>45382</v>
      </c>
      <c r="AC49" s="116">
        <f>EOMONTH('[1]Instructions and bed numbers'!$E$1,0)</f>
        <v>45412</v>
      </c>
      <c r="AD49" s="11" t="s">
        <v>130</v>
      </c>
      <c r="AP49" s="97" t="s">
        <v>128</v>
      </c>
      <c r="AQ49" s="97"/>
      <c r="AR49" s="97"/>
      <c r="AS49" s="97"/>
      <c r="AT49" s="97"/>
      <c r="AU49" s="97"/>
      <c r="AV49" s="97" t="s">
        <v>129</v>
      </c>
      <c r="AW49" s="116">
        <f t="shared" ref="AW49:BG49" si="15">EOMONTH(AX49,-1)</f>
        <v>45046</v>
      </c>
      <c r="AX49" s="116">
        <f t="shared" si="15"/>
        <v>45077</v>
      </c>
      <c r="AY49" s="116">
        <f t="shared" si="15"/>
        <v>45107</v>
      </c>
      <c r="AZ49" s="116">
        <f t="shared" si="15"/>
        <v>45138</v>
      </c>
      <c r="BA49" s="116">
        <f t="shared" si="15"/>
        <v>45169</v>
      </c>
      <c r="BB49" s="116">
        <f t="shared" si="15"/>
        <v>45199</v>
      </c>
      <c r="BC49" s="116">
        <f t="shared" si="15"/>
        <v>45230</v>
      </c>
      <c r="BD49" s="116">
        <f t="shared" si="15"/>
        <v>45260</v>
      </c>
      <c r="BE49" s="116">
        <f t="shared" si="15"/>
        <v>45291</v>
      </c>
      <c r="BF49" s="116">
        <f>EOMONTH(BG49,-1)</f>
        <v>45322</v>
      </c>
      <c r="BG49" s="116">
        <f t="shared" si="15"/>
        <v>45351</v>
      </c>
      <c r="BH49" s="116">
        <f>EOMONTH(BI49,-1)</f>
        <v>45382</v>
      </c>
      <c r="BI49" s="116">
        <f>EOMONTH('[1]Instructions and bed numbers'!$E$1,0)</f>
        <v>45412</v>
      </c>
      <c r="BJ49" s="11" t="s">
        <v>130</v>
      </c>
    </row>
    <row r="50" spans="1:62" x14ac:dyDescent="0.35">
      <c r="A50" t="s">
        <v>648</v>
      </c>
      <c r="B50" t="s">
        <v>654</v>
      </c>
      <c r="C50" t="s">
        <v>702</v>
      </c>
      <c r="D50" t="s">
        <v>700</v>
      </c>
      <c r="E50" s="2">
        <v>45046</v>
      </c>
      <c r="F50">
        <v>0</v>
      </c>
      <c r="P50" s="97" t="s">
        <v>106</v>
      </c>
      <c r="Q50" s="139">
        <f>INDEX($O$38:$AN$45,MATCH($P50,$O$38:$O$45,0),MATCH(Q$49,$O$38:$AN$38,0))</f>
        <v>6.0492505353319057E-2</v>
      </c>
      <c r="R50" s="139">
        <f t="shared" ref="R50:AB50" si="16">INDEX($O$38:$AN$45,MATCH($P50,$O$38:$O$45,0),MATCH(R$49,$O$38:$AN$38,0))</f>
        <v>0.12768299394606494</v>
      </c>
      <c r="S50" s="139">
        <f t="shared" si="16"/>
        <v>0.19053741321676523</v>
      </c>
      <c r="T50" s="139">
        <f t="shared" si="16"/>
        <v>0.25981495373843461</v>
      </c>
      <c r="U50" s="139">
        <f t="shared" si="16"/>
        <v>0.30759493670886073</v>
      </c>
      <c r="V50" s="139">
        <f t="shared" si="16"/>
        <v>0.35345211581291758</v>
      </c>
      <c r="W50" s="139">
        <f t="shared" si="16"/>
        <v>0.40159574468085107</v>
      </c>
      <c r="X50" s="139">
        <f t="shared" si="16"/>
        <v>0.4297042434633519</v>
      </c>
      <c r="Y50" s="139">
        <f t="shared" si="16"/>
        <v>0.51113320079522861</v>
      </c>
      <c r="Z50" s="139">
        <f t="shared" si="16"/>
        <v>0.58558387219475083</v>
      </c>
      <c r="AA50" s="139">
        <f t="shared" si="16"/>
        <v>0.63910714285714287</v>
      </c>
      <c r="AB50" s="139">
        <f t="shared" si="16"/>
        <v>0.67701647875108417</v>
      </c>
      <c r="AC50" s="139"/>
      <c r="AV50" s="97" t="s">
        <v>106</v>
      </c>
      <c r="AW50" s="139">
        <f>INDEX($AP$38:$BX$45,MATCH($AV50,$AP$38:$AP$45,0),MATCH(AW$49,$AP$38:$BX$38,0))</f>
        <v>6.9390148553557462E-2</v>
      </c>
      <c r="AX50" s="139">
        <f t="shared" ref="AX50:BH50" si="17">INDEX($AP$38:$BX$45,MATCH($AV50,$AP$38:$AP$45,0),MATCH(AX$49,$AP$38:$BX$38,0))</f>
        <v>0.10969494358545759</v>
      </c>
      <c r="AY50" s="139">
        <f t="shared" si="17"/>
        <v>0.12587544955517699</v>
      </c>
      <c r="AZ50" s="139">
        <f t="shared" si="17"/>
        <v>0.14865885908575746</v>
      </c>
      <c r="BA50" s="139">
        <f t="shared" si="17"/>
        <v>0.18846918489065606</v>
      </c>
      <c r="BB50" s="139">
        <f t="shared" si="17"/>
        <v>0.20356692487840028</v>
      </c>
      <c r="BC50" s="139">
        <f t="shared" si="17"/>
        <v>0.23614413755258826</v>
      </c>
      <c r="BD50" s="139">
        <f t="shared" si="17"/>
        <v>0.25026910656620022</v>
      </c>
      <c r="BE50" s="139">
        <f t="shared" si="17"/>
        <v>0.34946706272933775</v>
      </c>
      <c r="BF50" s="139">
        <f t="shared" si="17"/>
        <v>0.4482877301669248</v>
      </c>
      <c r="BG50" s="139">
        <f t="shared" si="17"/>
        <v>0.50191061638145873</v>
      </c>
      <c r="BH50" s="139">
        <f t="shared" si="17"/>
        <v>0.53576158940397356</v>
      </c>
      <c r="BI50" s="139"/>
    </row>
    <row r="51" spans="1:62" x14ac:dyDescent="0.35">
      <c r="A51" t="s">
        <v>648</v>
      </c>
      <c r="B51" t="s">
        <v>654</v>
      </c>
      <c r="C51" t="s">
        <v>702</v>
      </c>
      <c r="D51" t="s">
        <v>700</v>
      </c>
      <c r="E51" s="2">
        <v>45077</v>
      </c>
      <c r="F51">
        <v>7</v>
      </c>
      <c r="P51" s="97" t="s">
        <v>108</v>
      </c>
      <c r="Q51" s="139">
        <f t="shared" ref="Q51:AB55" si="18">INDEX($O$38:$AN$45,MATCH($P51,$O$38:$O$45,0),MATCH(Q$49,$O$38:$AN$38,0))</f>
        <v>7.2610096670247051E-2</v>
      </c>
      <c r="R51" s="139">
        <f t="shared" si="18"/>
        <v>0.16937976509375643</v>
      </c>
      <c r="S51" s="139">
        <f t="shared" si="18"/>
        <v>0.24499165275459098</v>
      </c>
      <c r="T51" s="139">
        <f t="shared" si="18"/>
        <v>0.32840722495894908</v>
      </c>
      <c r="U51" s="139">
        <f t="shared" si="18"/>
        <v>0.30630407911001234</v>
      </c>
      <c r="V51" s="139">
        <f t="shared" si="18"/>
        <v>0.4018654494939472</v>
      </c>
      <c r="W51" s="139">
        <f t="shared" si="18"/>
        <v>0.44400251203684321</v>
      </c>
      <c r="X51" s="139">
        <f t="shared" si="18"/>
        <v>0.47205485144400583</v>
      </c>
      <c r="Y51" s="139">
        <f t="shared" si="18"/>
        <v>0.47289218717790149</v>
      </c>
      <c r="Z51" s="139">
        <f t="shared" si="18"/>
        <v>0.49587458745874585</v>
      </c>
      <c r="AA51" s="139">
        <f t="shared" si="18"/>
        <v>0.5047503537497473</v>
      </c>
      <c r="AB51" s="139">
        <f t="shared" si="18"/>
        <v>0.52054794520547942</v>
      </c>
      <c r="AC51" s="139"/>
      <c r="AV51" s="97" t="s">
        <v>108</v>
      </c>
      <c r="AW51" s="139">
        <f t="shared" ref="AW51:BH55" si="19">INDEX($AP$38:$BX$45,MATCH($AV51,$AP$38:$AP$45,0),MATCH(AW$49,$AP$38:$BX$38,0))</f>
        <v>7.6360979174278407E-2</v>
      </c>
      <c r="AX51" s="139">
        <f t="shared" si="19"/>
        <v>0.13485551195148054</v>
      </c>
      <c r="AY51" s="139">
        <f t="shared" si="19"/>
        <v>0.17309734513274336</v>
      </c>
      <c r="AZ51" s="139">
        <f t="shared" si="19"/>
        <v>0.23531487034750398</v>
      </c>
      <c r="BA51" s="139">
        <f t="shared" si="19"/>
        <v>0.19962137147665124</v>
      </c>
      <c r="BB51" s="139">
        <f t="shared" si="19"/>
        <v>0.28635734072022162</v>
      </c>
      <c r="BC51" s="139">
        <f t="shared" si="19"/>
        <v>0.31308496971921451</v>
      </c>
      <c r="BD51" s="139">
        <f t="shared" si="19"/>
        <v>0.32750046048996134</v>
      </c>
      <c r="BE51" s="139">
        <f t="shared" si="19"/>
        <v>0.33577981651376149</v>
      </c>
      <c r="BF51" s="139">
        <f t="shared" si="19"/>
        <v>0.36998896653181318</v>
      </c>
      <c r="BG51" s="139">
        <f t="shared" si="19"/>
        <v>0.38992571117956154</v>
      </c>
      <c r="BH51" s="139">
        <f t="shared" si="19"/>
        <v>0.42332730560578663</v>
      </c>
      <c r="BI51" s="139"/>
    </row>
    <row r="52" spans="1:62" x14ac:dyDescent="0.35">
      <c r="A52" t="s">
        <v>648</v>
      </c>
      <c r="B52" t="s">
        <v>654</v>
      </c>
      <c r="C52" t="s">
        <v>702</v>
      </c>
      <c r="D52" t="s">
        <v>700</v>
      </c>
      <c r="E52" s="2">
        <v>45107</v>
      </c>
      <c r="F52">
        <v>11</v>
      </c>
      <c r="P52" s="97" t="s">
        <v>110</v>
      </c>
      <c r="Q52" s="139">
        <f t="shared" si="18"/>
        <v>5.6311492568557671E-2</v>
      </c>
      <c r="R52" s="139">
        <f t="shared" si="18"/>
        <v>9.8887515451174288E-2</v>
      </c>
      <c r="S52" s="139">
        <f t="shared" si="18"/>
        <v>0.1274892219256826</v>
      </c>
      <c r="T52" s="139">
        <f t="shared" si="18"/>
        <v>0.15801262472001629</v>
      </c>
      <c r="U52" s="139">
        <f t="shared" si="18"/>
        <v>0.18510900863842039</v>
      </c>
      <c r="V52" s="139">
        <f t="shared" si="18"/>
        <v>0.20567786790266512</v>
      </c>
      <c r="W52" s="139">
        <f t="shared" si="18"/>
        <v>0.26050072418787501</v>
      </c>
      <c r="X52" s="139">
        <f t="shared" si="18"/>
        <v>0.32172398781018718</v>
      </c>
      <c r="Y52" s="139">
        <f t="shared" si="18"/>
        <v>0.33956587148076511</v>
      </c>
      <c r="Z52" s="139">
        <f t="shared" si="18"/>
        <v>0.39575155853151694</v>
      </c>
      <c r="AA52" s="139">
        <f t="shared" si="18"/>
        <v>0.43702857142857143</v>
      </c>
      <c r="AB52" s="139">
        <f t="shared" si="18"/>
        <v>0.53361654968599925</v>
      </c>
      <c r="AC52" s="139"/>
      <c r="AV52" s="97" t="s">
        <v>110</v>
      </c>
      <c r="AW52" s="139">
        <f t="shared" si="19"/>
        <v>4.0258690379951494E-2</v>
      </c>
      <c r="AX52" s="139">
        <f t="shared" si="19"/>
        <v>7.4641302595518294E-2</v>
      </c>
      <c r="AY52" s="139">
        <f t="shared" si="19"/>
        <v>9.6952471182693831E-2</v>
      </c>
      <c r="AZ52" s="139">
        <f t="shared" si="19"/>
        <v>0.12958626073380172</v>
      </c>
      <c r="BA52" s="139">
        <f t="shared" si="19"/>
        <v>0.14429049211657907</v>
      </c>
      <c r="BB52" s="139">
        <f t="shared" si="19"/>
        <v>0.17677070828331332</v>
      </c>
      <c r="BC52" s="139">
        <f t="shared" si="19"/>
        <v>0.20841361592806679</v>
      </c>
      <c r="BD52" s="139">
        <f t="shared" si="19"/>
        <v>0.24838049778383908</v>
      </c>
      <c r="BE52" s="139">
        <f t="shared" si="19"/>
        <v>0.277702473737716</v>
      </c>
      <c r="BF52" s="139">
        <f t="shared" si="19"/>
        <v>0.32939680232558138</v>
      </c>
      <c r="BG52" s="139">
        <f t="shared" si="19"/>
        <v>0.36794336540206934</v>
      </c>
      <c r="BH52" s="139">
        <f t="shared" si="19"/>
        <v>0.35926978901690859</v>
      </c>
      <c r="BI52" s="139"/>
    </row>
    <row r="53" spans="1:62" x14ac:dyDescent="0.35">
      <c r="A53" t="s">
        <v>648</v>
      </c>
      <c r="B53" t="s">
        <v>654</v>
      </c>
      <c r="C53" t="s">
        <v>702</v>
      </c>
      <c r="D53" t="s">
        <v>700</v>
      </c>
      <c r="E53" s="2">
        <v>45138</v>
      </c>
      <c r="F53">
        <v>11</v>
      </c>
      <c r="P53" s="97" t="s">
        <v>112</v>
      </c>
      <c r="Q53" s="139">
        <f t="shared" si="18"/>
        <v>7.3408018867924529E-2</v>
      </c>
      <c r="R53" s="139">
        <f t="shared" si="18"/>
        <v>0.1701258931609391</v>
      </c>
      <c r="S53" s="139">
        <f t="shared" si="18"/>
        <v>0.20929585304759254</v>
      </c>
      <c r="T53" s="139">
        <f t="shared" si="18"/>
        <v>0.29068396226415094</v>
      </c>
      <c r="U53" s="139">
        <f t="shared" si="18"/>
        <v>0.34096385542168672</v>
      </c>
      <c r="V53" s="139">
        <f t="shared" si="18"/>
        <v>0.40264608599779494</v>
      </c>
      <c r="W53" s="139">
        <f t="shared" si="18"/>
        <v>0.43628117913832198</v>
      </c>
      <c r="X53" s="139">
        <f t="shared" si="18"/>
        <v>0.4930126002290951</v>
      </c>
      <c r="Y53" s="139">
        <f t="shared" si="18"/>
        <v>0.52811201050098444</v>
      </c>
      <c r="Z53" s="139">
        <f t="shared" si="18"/>
        <v>0.54996748319965316</v>
      </c>
      <c r="AA53" s="139">
        <f t="shared" si="18"/>
        <v>0.5713063929869574</v>
      </c>
      <c r="AB53" s="139">
        <f t="shared" si="18"/>
        <v>0.59897645854657111</v>
      </c>
      <c r="AC53" s="139"/>
      <c r="AV53" s="97" t="s">
        <v>112</v>
      </c>
      <c r="AW53" s="139">
        <f t="shared" si="19"/>
        <v>3.3476898981989037E-2</v>
      </c>
      <c r="AX53" s="139">
        <f t="shared" si="19"/>
        <v>6.381856540084388E-2</v>
      </c>
      <c r="AY53" s="139">
        <f t="shared" si="19"/>
        <v>8.7514362313289934E-2</v>
      </c>
      <c r="AZ53" s="139">
        <f t="shared" si="19"/>
        <v>0.11861924686192468</v>
      </c>
      <c r="BA53" s="139">
        <f t="shared" si="19"/>
        <v>0.12318068867589635</v>
      </c>
      <c r="BB53" s="139">
        <f t="shared" si="19"/>
        <v>0.13414428112856902</v>
      </c>
      <c r="BC53" s="139">
        <f t="shared" si="19"/>
        <v>0.16253923962329961</v>
      </c>
      <c r="BD53" s="139">
        <f t="shared" si="19"/>
        <v>0.21973730919417819</v>
      </c>
      <c r="BE53" s="139">
        <f t="shared" si="19"/>
        <v>0.24426685198054204</v>
      </c>
      <c r="BF53" s="139">
        <f t="shared" si="19"/>
        <v>0.27411971830985915</v>
      </c>
      <c r="BG53" s="139">
        <f t="shared" si="19"/>
        <v>0.30406926406926404</v>
      </c>
      <c r="BH53" s="139">
        <f t="shared" si="19"/>
        <v>0.31155092987544786</v>
      </c>
      <c r="BI53" s="139"/>
    </row>
    <row r="54" spans="1:62" x14ac:dyDescent="0.35">
      <c r="A54" t="s">
        <v>648</v>
      </c>
      <c r="B54" t="s">
        <v>654</v>
      </c>
      <c r="C54" t="s">
        <v>702</v>
      </c>
      <c r="D54" t="s">
        <v>700</v>
      </c>
      <c r="E54" s="2">
        <v>45169</v>
      </c>
      <c r="F54">
        <v>11</v>
      </c>
      <c r="P54" s="97" t="s">
        <v>114</v>
      </c>
      <c r="Q54" s="139">
        <f t="shared" si="18"/>
        <v>3.941075186531471E-2</v>
      </c>
      <c r="R54" s="139">
        <f t="shared" si="18"/>
        <v>7.9254602604400537E-2</v>
      </c>
      <c r="S54" s="139">
        <f t="shared" si="18"/>
        <v>0.12035633055344959</v>
      </c>
      <c r="T54" s="139">
        <f t="shared" si="18"/>
        <v>0.15983854692230071</v>
      </c>
      <c r="U54" s="139">
        <f t="shared" si="18"/>
        <v>0.18445347119645494</v>
      </c>
      <c r="V54" s="139">
        <f t="shared" si="18"/>
        <v>0.21923620933521923</v>
      </c>
      <c r="W54" s="139">
        <f t="shared" si="18"/>
        <v>0.27269426289034132</v>
      </c>
      <c r="X54" s="139">
        <f t="shared" si="18"/>
        <v>0.33013844515441959</v>
      </c>
      <c r="Y54" s="139">
        <f t="shared" si="18"/>
        <v>0.36218836565096951</v>
      </c>
      <c r="Z54" s="139">
        <f t="shared" si="18"/>
        <v>0.4086003083775912</v>
      </c>
      <c r="AA54" s="139">
        <f t="shared" si="18"/>
        <v>0.44722598105548039</v>
      </c>
      <c r="AB54" s="139">
        <f t="shared" si="18"/>
        <v>0.48060987736161748</v>
      </c>
      <c r="AC54" s="139"/>
      <c r="AV54" s="97" t="s">
        <v>114</v>
      </c>
      <c r="AW54" s="139">
        <f t="shared" si="19"/>
        <v>4.9025148346990677E-2</v>
      </c>
      <c r="AX54" s="139">
        <f t="shared" si="19"/>
        <v>8.3638787070976342E-2</v>
      </c>
      <c r="AY54" s="139">
        <f t="shared" si="19"/>
        <v>0.10081437798371244</v>
      </c>
      <c r="AZ54" s="139">
        <f t="shared" si="19"/>
        <v>0.11772585206131865</v>
      </c>
      <c r="BA54" s="139">
        <f t="shared" si="19"/>
        <v>0.14331476323119777</v>
      </c>
      <c r="BB54" s="139">
        <f t="shared" si="19"/>
        <v>0.15815151104485703</v>
      </c>
      <c r="BC54" s="139">
        <f t="shared" si="19"/>
        <v>0.20177790320304784</v>
      </c>
      <c r="BD54" s="139">
        <f t="shared" si="19"/>
        <v>0.23826357466063347</v>
      </c>
      <c r="BE54" s="139">
        <f t="shared" si="19"/>
        <v>0.25659001682557486</v>
      </c>
      <c r="BF54" s="139">
        <f t="shared" si="19"/>
        <v>0.3110612015721505</v>
      </c>
      <c r="BG54" s="139">
        <f t="shared" si="19"/>
        <v>0.36093507956625825</v>
      </c>
      <c r="BH54" s="139">
        <f t="shared" si="19"/>
        <v>0.39294745715088508</v>
      </c>
      <c r="BI54" s="139"/>
    </row>
    <row r="55" spans="1:62" x14ac:dyDescent="0.35">
      <c r="A55" t="s">
        <v>648</v>
      </c>
      <c r="B55" t="s">
        <v>654</v>
      </c>
      <c r="C55" t="s">
        <v>702</v>
      </c>
      <c r="D55" t="s">
        <v>700</v>
      </c>
      <c r="E55" s="2">
        <v>45199</v>
      </c>
      <c r="F55">
        <v>11</v>
      </c>
      <c r="P55" s="97" t="s">
        <v>626</v>
      </c>
      <c r="Q55" s="139">
        <f t="shared" si="18"/>
        <v>4.777225269279059E-2</v>
      </c>
      <c r="R55" s="139">
        <f t="shared" si="18"/>
        <v>0.1013826262212202</v>
      </c>
      <c r="S55" s="139">
        <f t="shared" si="18"/>
        <v>0.15573356283902756</v>
      </c>
      <c r="T55" s="139">
        <f t="shared" si="18"/>
        <v>0.20455541628538254</v>
      </c>
      <c r="U55" s="139">
        <f t="shared" si="18"/>
        <v>0.24857344627434394</v>
      </c>
      <c r="V55" s="139">
        <f t="shared" si="18"/>
        <v>0.29082929082929082</v>
      </c>
      <c r="W55" s="139">
        <f t="shared" si="18"/>
        <v>0.33543003714465125</v>
      </c>
      <c r="X55" s="139">
        <f t="shared" si="18"/>
        <v>0.38428174502940859</v>
      </c>
      <c r="Y55" s="139">
        <f t="shared" si="18"/>
        <v>0.41355840010306216</v>
      </c>
      <c r="Z55" s="139">
        <f t="shared" si="18"/>
        <v>0.45617431871356412</v>
      </c>
      <c r="AA55" s="139">
        <f t="shared" si="18"/>
        <v>0.49801731556117523</v>
      </c>
      <c r="AB55" s="139">
        <f t="shared" si="18"/>
        <v>0.53584573205162223</v>
      </c>
      <c r="AC55" s="139"/>
      <c r="AV55" s="97" t="s">
        <v>626</v>
      </c>
      <c r="AW55" s="139">
        <f t="shared" si="19"/>
        <v>8.47910690751221E-2</v>
      </c>
      <c r="AX55" s="139">
        <f t="shared" si="19"/>
        <v>0.14467226169658123</v>
      </c>
      <c r="AY55" s="139">
        <f t="shared" si="19"/>
        <v>0.1917391041893034</v>
      </c>
      <c r="AZ55" s="139">
        <f t="shared" si="19"/>
        <v>0.2395565016218279</v>
      </c>
      <c r="BA55" s="139">
        <f t="shared" si="19"/>
        <v>0.27667050126184933</v>
      </c>
      <c r="BB55" s="139">
        <f t="shared" si="19"/>
        <v>0.30645407231161836</v>
      </c>
      <c r="BC55" s="139">
        <f t="shared" si="19"/>
        <v>0.34418488003260311</v>
      </c>
      <c r="BD55" s="139">
        <f t="shared" si="19"/>
        <v>0.37944352232538225</v>
      </c>
      <c r="BE55" s="139">
        <f t="shared" si="19"/>
        <v>0.40295811687738642</v>
      </c>
      <c r="BF55" s="139">
        <f t="shared" si="19"/>
        <v>0.43969569720809859</v>
      </c>
      <c r="BG55" s="139">
        <f t="shared" si="19"/>
        <v>0.47368155781933757</v>
      </c>
      <c r="BH55" s="139">
        <f t="shared" si="19"/>
        <v>0.50490679561370588</v>
      </c>
      <c r="BI55" s="139"/>
    </row>
    <row r="56" spans="1:62" x14ac:dyDescent="0.35">
      <c r="A56" t="s">
        <v>648</v>
      </c>
      <c r="B56" t="s">
        <v>654</v>
      </c>
      <c r="C56" t="s">
        <v>702</v>
      </c>
      <c r="D56" t="s">
        <v>700</v>
      </c>
      <c r="E56" s="2">
        <v>45230</v>
      </c>
      <c r="F56">
        <v>10</v>
      </c>
    </row>
    <row r="57" spans="1:62" x14ac:dyDescent="0.35">
      <c r="A57" t="s">
        <v>648</v>
      </c>
      <c r="B57" t="s">
        <v>654</v>
      </c>
      <c r="C57" t="s">
        <v>702</v>
      </c>
      <c r="D57" t="s">
        <v>700</v>
      </c>
      <c r="E57" s="2">
        <v>45260</v>
      </c>
      <c r="F57">
        <v>9</v>
      </c>
    </row>
    <row r="58" spans="1:62" x14ac:dyDescent="0.35">
      <c r="A58" t="s">
        <v>648</v>
      </c>
      <c r="B58" t="s">
        <v>654</v>
      </c>
      <c r="C58" t="s">
        <v>702</v>
      </c>
      <c r="D58" t="s">
        <v>700</v>
      </c>
      <c r="E58" s="2">
        <v>45291</v>
      </c>
      <c r="F58">
        <v>9</v>
      </c>
    </row>
    <row r="59" spans="1:62" x14ac:dyDescent="0.35">
      <c r="A59" t="s">
        <v>648</v>
      </c>
      <c r="B59" t="s">
        <v>654</v>
      </c>
      <c r="C59" t="s">
        <v>702</v>
      </c>
      <c r="D59" t="s">
        <v>700</v>
      </c>
      <c r="E59" s="2">
        <v>45322</v>
      </c>
      <c r="F59">
        <v>9</v>
      </c>
    </row>
    <row r="60" spans="1:62" x14ac:dyDescent="0.35">
      <c r="A60" t="s">
        <v>648</v>
      </c>
      <c r="B60" t="s">
        <v>654</v>
      </c>
      <c r="C60" t="s">
        <v>702</v>
      </c>
      <c r="D60" t="s">
        <v>700</v>
      </c>
      <c r="E60" s="2">
        <v>45351</v>
      </c>
      <c r="F60">
        <v>9</v>
      </c>
    </row>
    <row r="61" spans="1:62" x14ac:dyDescent="0.35">
      <c r="A61" t="s">
        <v>648</v>
      </c>
      <c r="B61" t="s">
        <v>654</v>
      </c>
      <c r="C61" t="s">
        <v>702</v>
      </c>
      <c r="D61" t="s">
        <v>700</v>
      </c>
      <c r="E61" s="2">
        <v>45382</v>
      </c>
      <c r="F61">
        <v>9</v>
      </c>
    </row>
    <row r="62" spans="1:62" x14ac:dyDescent="0.35">
      <c r="A62" t="s">
        <v>648</v>
      </c>
      <c r="B62" t="s">
        <v>654</v>
      </c>
      <c r="C62" t="s">
        <v>702</v>
      </c>
      <c r="D62" t="s">
        <v>564</v>
      </c>
      <c r="E62" s="2">
        <v>45046</v>
      </c>
      <c r="F62">
        <v>3392</v>
      </c>
    </row>
    <row r="63" spans="1:62" x14ac:dyDescent="0.35">
      <c r="A63" t="s">
        <v>648</v>
      </c>
      <c r="B63" t="s">
        <v>654</v>
      </c>
      <c r="C63" t="s">
        <v>702</v>
      </c>
      <c r="D63" t="s">
        <v>564</v>
      </c>
      <c r="E63" s="2">
        <v>45077</v>
      </c>
      <c r="F63">
        <v>2939</v>
      </c>
    </row>
    <row r="64" spans="1:62" x14ac:dyDescent="0.35">
      <c r="A64" t="s">
        <v>648</v>
      </c>
      <c r="B64" t="s">
        <v>654</v>
      </c>
      <c r="C64" t="s">
        <v>702</v>
      </c>
      <c r="D64" t="s">
        <v>564</v>
      </c>
      <c r="E64" s="2">
        <v>45107</v>
      </c>
      <c r="F64">
        <v>3593</v>
      </c>
    </row>
    <row r="65" spans="1:6" x14ac:dyDescent="0.35">
      <c r="A65" t="s">
        <v>648</v>
      </c>
      <c r="B65" t="s">
        <v>654</v>
      </c>
      <c r="C65" t="s">
        <v>702</v>
      </c>
      <c r="D65" t="s">
        <v>564</v>
      </c>
      <c r="E65" s="2">
        <v>45138</v>
      </c>
      <c r="F65">
        <v>3392</v>
      </c>
    </row>
    <row r="66" spans="1:6" x14ac:dyDescent="0.35">
      <c r="A66" t="s">
        <v>648</v>
      </c>
      <c r="B66" t="s">
        <v>654</v>
      </c>
      <c r="C66" t="s">
        <v>702</v>
      </c>
      <c r="D66" t="s">
        <v>564</v>
      </c>
      <c r="E66" s="2">
        <v>45169</v>
      </c>
      <c r="F66">
        <v>4150</v>
      </c>
    </row>
    <row r="67" spans="1:6" x14ac:dyDescent="0.35">
      <c r="A67" t="s">
        <v>648</v>
      </c>
      <c r="B67" t="s">
        <v>654</v>
      </c>
      <c r="C67" t="s">
        <v>702</v>
      </c>
      <c r="D67" t="s">
        <v>564</v>
      </c>
      <c r="E67" s="2">
        <v>45199</v>
      </c>
      <c r="F67">
        <v>4535</v>
      </c>
    </row>
    <row r="68" spans="1:6" x14ac:dyDescent="0.35">
      <c r="A68" t="s">
        <v>648</v>
      </c>
      <c r="B68" t="s">
        <v>654</v>
      </c>
      <c r="C68" t="s">
        <v>702</v>
      </c>
      <c r="D68" t="s">
        <v>564</v>
      </c>
      <c r="E68" s="2">
        <v>45230</v>
      </c>
      <c r="F68">
        <v>4410</v>
      </c>
    </row>
    <row r="69" spans="1:6" x14ac:dyDescent="0.35">
      <c r="A69" t="s">
        <v>648</v>
      </c>
      <c r="B69" t="s">
        <v>654</v>
      </c>
      <c r="C69" t="s">
        <v>702</v>
      </c>
      <c r="D69" t="s">
        <v>564</v>
      </c>
      <c r="E69" s="2">
        <v>45260</v>
      </c>
      <c r="F69">
        <v>4365</v>
      </c>
    </row>
    <row r="70" spans="1:6" x14ac:dyDescent="0.35">
      <c r="A70" t="s">
        <v>648</v>
      </c>
      <c r="B70" t="s">
        <v>654</v>
      </c>
      <c r="C70" t="s">
        <v>702</v>
      </c>
      <c r="D70" t="s">
        <v>564</v>
      </c>
      <c r="E70" s="2">
        <v>45291</v>
      </c>
      <c r="F70">
        <v>4571</v>
      </c>
    </row>
    <row r="71" spans="1:6" x14ac:dyDescent="0.35">
      <c r="A71" t="s">
        <v>648</v>
      </c>
      <c r="B71" t="s">
        <v>654</v>
      </c>
      <c r="C71" t="s">
        <v>702</v>
      </c>
      <c r="D71" t="s">
        <v>564</v>
      </c>
      <c r="E71" s="2">
        <v>45322</v>
      </c>
      <c r="F71">
        <v>4613</v>
      </c>
    </row>
    <row r="72" spans="1:6" x14ac:dyDescent="0.35">
      <c r="A72" t="s">
        <v>648</v>
      </c>
      <c r="B72" t="s">
        <v>654</v>
      </c>
      <c r="C72" t="s">
        <v>702</v>
      </c>
      <c r="D72" t="s">
        <v>564</v>
      </c>
      <c r="E72" s="2">
        <v>45351</v>
      </c>
      <c r="F72">
        <v>4677</v>
      </c>
    </row>
    <row r="73" spans="1:6" x14ac:dyDescent="0.35">
      <c r="A73" t="s">
        <v>648</v>
      </c>
      <c r="B73" t="s">
        <v>654</v>
      </c>
      <c r="C73" t="s">
        <v>702</v>
      </c>
      <c r="D73" t="s">
        <v>564</v>
      </c>
      <c r="E73" s="2">
        <v>45382</v>
      </c>
      <c r="F73">
        <v>4885</v>
      </c>
    </row>
    <row r="74" spans="1:6" x14ac:dyDescent="0.35">
      <c r="A74" t="s">
        <v>648</v>
      </c>
      <c r="B74" t="s">
        <v>654</v>
      </c>
      <c r="C74" t="s">
        <v>702</v>
      </c>
      <c r="D74" t="s">
        <v>563</v>
      </c>
      <c r="E74" s="2">
        <v>45046</v>
      </c>
      <c r="F74">
        <v>249</v>
      </c>
    </row>
    <row r="75" spans="1:6" x14ac:dyDescent="0.35">
      <c r="A75" t="s">
        <v>648</v>
      </c>
      <c r="B75" t="s">
        <v>654</v>
      </c>
      <c r="C75" t="s">
        <v>702</v>
      </c>
      <c r="D75" t="s">
        <v>563</v>
      </c>
      <c r="E75" s="2">
        <v>45077</v>
      </c>
      <c r="F75">
        <v>500</v>
      </c>
    </row>
    <row r="76" spans="1:6" x14ac:dyDescent="0.35">
      <c r="A76" t="s">
        <v>648</v>
      </c>
      <c r="B76" t="s">
        <v>654</v>
      </c>
      <c r="C76" t="s">
        <v>702</v>
      </c>
      <c r="D76" t="s">
        <v>563</v>
      </c>
      <c r="E76" s="2">
        <v>45107</v>
      </c>
      <c r="F76">
        <v>752</v>
      </c>
    </row>
    <row r="77" spans="1:6" x14ac:dyDescent="0.35">
      <c r="A77" t="s">
        <v>648</v>
      </c>
      <c r="B77" t="s">
        <v>654</v>
      </c>
      <c r="C77" t="s">
        <v>702</v>
      </c>
      <c r="D77" t="s">
        <v>563</v>
      </c>
      <c r="E77" s="2">
        <v>45138</v>
      </c>
      <c r="F77">
        <v>986</v>
      </c>
    </row>
    <row r="78" spans="1:6" x14ac:dyDescent="0.35">
      <c r="A78" t="s">
        <v>648</v>
      </c>
      <c r="B78" t="s">
        <v>654</v>
      </c>
      <c r="C78" t="s">
        <v>702</v>
      </c>
      <c r="D78" t="s">
        <v>563</v>
      </c>
      <c r="E78" s="2">
        <v>45169</v>
      </c>
      <c r="F78">
        <v>1415</v>
      </c>
    </row>
    <row r="79" spans="1:6" x14ac:dyDescent="0.35">
      <c r="A79" t="s">
        <v>648</v>
      </c>
      <c r="B79" t="s">
        <v>654</v>
      </c>
      <c r="C79" t="s">
        <v>702</v>
      </c>
      <c r="D79" t="s">
        <v>563</v>
      </c>
      <c r="E79" s="2">
        <v>45199</v>
      </c>
      <c r="F79">
        <v>1826</v>
      </c>
    </row>
    <row r="80" spans="1:6" x14ac:dyDescent="0.35">
      <c r="A80" t="s">
        <v>648</v>
      </c>
      <c r="B80" t="s">
        <v>654</v>
      </c>
      <c r="C80" t="s">
        <v>702</v>
      </c>
      <c r="D80" t="s">
        <v>563</v>
      </c>
      <c r="E80" s="2">
        <v>45230</v>
      </c>
      <c r="F80">
        <v>1924</v>
      </c>
    </row>
    <row r="81" spans="1:6" x14ac:dyDescent="0.35">
      <c r="A81" t="s">
        <v>648</v>
      </c>
      <c r="B81" t="s">
        <v>654</v>
      </c>
      <c r="C81" t="s">
        <v>702</v>
      </c>
      <c r="D81" t="s">
        <v>563</v>
      </c>
      <c r="E81" s="2">
        <v>45260</v>
      </c>
      <c r="F81">
        <v>2152</v>
      </c>
    </row>
    <row r="82" spans="1:6" x14ac:dyDescent="0.35">
      <c r="A82" t="s">
        <v>648</v>
      </c>
      <c r="B82" t="s">
        <v>654</v>
      </c>
      <c r="C82" t="s">
        <v>702</v>
      </c>
      <c r="D82" t="s">
        <v>563</v>
      </c>
      <c r="E82" s="2">
        <v>45291</v>
      </c>
      <c r="F82">
        <v>2414</v>
      </c>
    </row>
    <row r="83" spans="1:6" x14ac:dyDescent="0.35">
      <c r="A83" t="s">
        <v>648</v>
      </c>
      <c r="B83" t="s">
        <v>654</v>
      </c>
      <c r="C83" t="s">
        <v>702</v>
      </c>
      <c r="D83" t="s">
        <v>563</v>
      </c>
      <c r="E83" s="2">
        <v>45322</v>
      </c>
      <c r="F83">
        <v>2537</v>
      </c>
    </row>
    <row r="84" spans="1:6" x14ac:dyDescent="0.35">
      <c r="A84" t="s">
        <v>648</v>
      </c>
      <c r="B84" t="s">
        <v>654</v>
      </c>
      <c r="C84" t="s">
        <v>702</v>
      </c>
      <c r="D84" t="s">
        <v>563</v>
      </c>
      <c r="E84" s="2">
        <v>45351</v>
      </c>
      <c r="F84">
        <v>2672</v>
      </c>
    </row>
    <row r="85" spans="1:6" x14ac:dyDescent="0.35">
      <c r="A85" t="s">
        <v>648</v>
      </c>
      <c r="B85" t="s">
        <v>654</v>
      </c>
      <c r="C85" t="s">
        <v>702</v>
      </c>
      <c r="D85" t="s">
        <v>563</v>
      </c>
      <c r="E85" s="2">
        <v>45382</v>
      </c>
      <c r="F85">
        <v>2926</v>
      </c>
    </row>
    <row r="86" spans="1:6" x14ac:dyDescent="0.35">
      <c r="A86" t="s">
        <v>648</v>
      </c>
      <c r="B86" t="s">
        <v>654</v>
      </c>
      <c r="C86" t="s">
        <v>702</v>
      </c>
      <c r="D86" t="s">
        <v>705</v>
      </c>
      <c r="E86" s="2">
        <v>45046</v>
      </c>
      <c r="F86">
        <v>1707</v>
      </c>
    </row>
    <row r="87" spans="1:6" x14ac:dyDescent="0.35">
      <c r="A87" t="s">
        <v>648</v>
      </c>
      <c r="B87" t="s">
        <v>654</v>
      </c>
      <c r="C87" t="s">
        <v>702</v>
      </c>
      <c r="D87" t="s">
        <v>705</v>
      </c>
      <c r="E87" s="2">
        <v>45077</v>
      </c>
      <c r="F87">
        <v>846</v>
      </c>
    </row>
    <row r="88" spans="1:6" x14ac:dyDescent="0.35">
      <c r="A88" t="s">
        <v>648</v>
      </c>
      <c r="B88" t="s">
        <v>654</v>
      </c>
      <c r="C88" t="s">
        <v>702</v>
      </c>
      <c r="D88" t="s">
        <v>705</v>
      </c>
      <c r="E88" s="2">
        <v>45107</v>
      </c>
      <c r="F88">
        <v>1619</v>
      </c>
    </row>
    <row r="89" spans="1:6" x14ac:dyDescent="0.35">
      <c r="A89" t="s">
        <v>648</v>
      </c>
      <c r="B89" t="s">
        <v>654</v>
      </c>
      <c r="C89" t="s">
        <v>702</v>
      </c>
      <c r="D89" t="s">
        <v>705</v>
      </c>
      <c r="E89" s="2">
        <v>45138</v>
      </c>
      <c r="F89">
        <v>1379</v>
      </c>
    </row>
    <row r="90" spans="1:6" x14ac:dyDescent="0.35">
      <c r="A90" t="s">
        <v>648</v>
      </c>
      <c r="B90" t="s">
        <v>654</v>
      </c>
      <c r="C90" t="s">
        <v>702</v>
      </c>
      <c r="D90" t="s">
        <v>705</v>
      </c>
      <c r="E90" s="2">
        <v>45169</v>
      </c>
      <c r="F90">
        <v>1477</v>
      </c>
    </row>
    <row r="91" spans="1:6" x14ac:dyDescent="0.35">
      <c r="A91" t="s">
        <v>648</v>
      </c>
      <c r="B91" t="s">
        <v>654</v>
      </c>
      <c r="C91" t="s">
        <v>702</v>
      </c>
      <c r="D91" t="s">
        <v>705</v>
      </c>
      <c r="E91" s="2">
        <v>45199</v>
      </c>
      <c r="F91">
        <v>1376</v>
      </c>
    </row>
    <row r="92" spans="1:6" x14ac:dyDescent="0.35">
      <c r="A92" t="s">
        <v>648</v>
      </c>
      <c r="B92" t="s">
        <v>654</v>
      </c>
      <c r="C92" t="s">
        <v>702</v>
      </c>
      <c r="D92" t="s">
        <v>705</v>
      </c>
      <c r="E92" s="2">
        <v>45230</v>
      </c>
      <c r="F92">
        <v>1316</v>
      </c>
    </row>
    <row r="93" spans="1:6" x14ac:dyDescent="0.35">
      <c r="A93" t="s">
        <v>648</v>
      </c>
      <c r="B93" t="s">
        <v>654</v>
      </c>
      <c r="C93" t="s">
        <v>702</v>
      </c>
      <c r="D93" t="s">
        <v>705</v>
      </c>
      <c r="E93" s="2">
        <v>45260</v>
      </c>
      <c r="F93">
        <v>1264</v>
      </c>
    </row>
    <row r="94" spans="1:6" x14ac:dyDescent="0.35">
      <c r="A94" t="s">
        <v>648</v>
      </c>
      <c r="B94" t="s">
        <v>654</v>
      </c>
      <c r="C94" t="s">
        <v>702</v>
      </c>
      <c r="D94" t="s">
        <v>705</v>
      </c>
      <c r="E94" s="2">
        <v>45291</v>
      </c>
      <c r="F94">
        <v>1207</v>
      </c>
    </row>
    <row r="95" spans="1:6" x14ac:dyDescent="0.35">
      <c r="A95" t="s">
        <v>648</v>
      </c>
      <c r="B95" t="s">
        <v>654</v>
      </c>
      <c r="C95" t="s">
        <v>702</v>
      </c>
      <c r="D95" t="s">
        <v>705</v>
      </c>
      <c r="E95" s="2">
        <v>45322</v>
      </c>
      <c r="F95">
        <v>1159</v>
      </c>
    </row>
    <row r="96" spans="1:6" x14ac:dyDescent="0.35">
      <c r="A96" t="s">
        <v>648</v>
      </c>
      <c r="B96" t="s">
        <v>654</v>
      </c>
      <c r="C96" t="s">
        <v>702</v>
      </c>
      <c r="D96" t="s">
        <v>705</v>
      </c>
      <c r="E96" s="2">
        <v>45351</v>
      </c>
      <c r="F96">
        <v>1089</v>
      </c>
    </row>
    <row r="97" spans="1:6" x14ac:dyDescent="0.35">
      <c r="A97" t="s">
        <v>648</v>
      </c>
      <c r="B97" t="s">
        <v>654</v>
      </c>
      <c r="C97" t="s">
        <v>702</v>
      </c>
      <c r="D97" t="s">
        <v>705</v>
      </c>
      <c r="E97" s="2">
        <v>45382</v>
      </c>
      <c r="F97">
        <v>967</v>
      </c>
    </row>
    <row r="98" spans="1:6" x14ac:dyDescent="0.35">
      <c r="A98" t="s">
        <v>648</v>
      </c>
      <c r="B98" t="s">
        <v>654</v>
      </c>
      <c r="C98" t="s">
        <v>702</v>
      </c>
      <c r="D98" t="s">
        <v>704</v>
      </c>
      <c r="E98" s="2">
        <v>45046</v>
      </c>
      <c r="F98">
        <v>0</v>
      </c>
    </row>
    <row r="99" spans="1:6" x14ac:dyDescent="0.35">
      <c r="A99" t="s">
        <v>648</v>
      </c>
      <c r="B99" t="s">
        <v>654</v>
      </c>
      <c r="C99" t="s">
        <v>702</v>
      </c>
      <c r="D99" t="s">
        <v>704</v>
      </c>
      <c r="E99" s="2">
        <v>45077</v>
      </c>
      <c r="F99">
        <v>0</v>
      </c>
    </row>
    <row r="100" spans="1:6" x14ac:dyDescent="0.35">
      <c r="A100" t="s">
        <v>648</v>
      </c>
      <c r="B100" t="s">
        <v>654</v>
      </c>
      <c r="C100" t="s">
        <v>702</v>
      </c>
      <c r="D100" t="s">
        <v>704</v>
      </c>
      <c r="E100" s="2">
        <v>45107</v>
      </c>
      <c r="F100">
        <v>0</v>
      </c>
    </row>
    <row r="101" spans="1:6" x14ac:dyDescent="0.35">
      <c r="A101" t="s">
        <v>648</v>
      </c>
      <c r="B101" t="s">
        <v>654</v>
      </c>
      <c r="C101" t="s">
        <v>702</v>
      </c>
      <c r="D101" t="s">
        <v>704</v>
      </c>
      <c r="E101" s="2">
        <v>45138</v>
      </c>
      <c r="F101">
        <v>0</v>
      </c>
    </row>
    <row r="102" spans="1:6" x14ac:dyDescent="0.35">
      <c r="A102" t="s">
        <v>648</v>
      </c>
      <c r="B102" t="s">
        <v>654</v>
      </c>
      <c r="C102" t="s">
        <v>702</v>
      </c>
      <c r="D102" t="s">
        <v>704</v>
      </c>
      <c r="E102" s="2">
        <v>45169</v>
      </c>
      <c r="F102">
        <v>0</v>
      </c>
    </row>
    <row r="103" spans="1:6" x14ac:dyDescent="0.35">
      <c r="A103" t="s">
        <v>648</v>
      </c>
      <c r="B103" t="s">
        <v>654</v>
      </c>
      <c r="C103" t="s">
        <v>702</v>
      </c>
      <c r="D103" t="s">
        <v>704</v>
      </c>
      <c r="E103" s="2">
        <v>45199</v>
      </c>
      <c r="F103">
        <v>0</v>
      </c>
    </row>
    <row r="104" spans="1:6" x14ac:dyDescent="0.35">
      <c r="A104" t="s">
        <v>648</v>
      </c>
      <c r="B104" t="s">
        <v>654</v>
      </c>
      <c r="C104" t="s">
        <v>702</v>
      </c>
      <c r="D104" t="s">
        <v>704</v>
      </c>
      <c r="E104" s="2">
        <v>45230</v>
      </c>
      <c r="F104">
        <v>0</v>
      </c>
    </row>
    <row r="105" spans="1:6" x14ac:dyDescent="0.35">
      <c r="A105" t="s">
        <v>648</v>
      </c>
      <c r="B105" t="s">
        <v>654</v>
      </c>
      <c r="C105" t="s">
        <v>702</v>
      </c>
      <c r="D105" t="s">
        <v>704</v>
      </c>
      <c r="E105" s="2">
        <v>45260</v>
      </c>
      <c r="F105">
        <v>0</v>
      </c>
    </row>
    <row r="106" spans="1:6" x14ac:dyDescent="0.35">
      <c r="A106" t="s">
        <v>648</v>
      </c>
      <c r="B106" t="s">
        <v>654</v>
      </c>
      <c r="C106" t="s">
        <v>702</v>
      </c>
      <c r="D106" t="s">
        <v>704</v>
      </c>
      <c r="E106" s="2">
        <v>45291</v>
      </c>
      <c r="F106">
        <v>0</v>
      </c>
    </row>
    <row r="107" spans="1:6" x14ac:dyDescent="0.35">
      <c r="A107" t="s">
        <v>648</v>
      </c>
      <c r="B107" t="s">
        <v>654</v>
      </c>
      <c r="C107" t="s">
        <v>702</v>
      </c>
      <c r="D107" t="s">
        <v>704</v>
      </c>
      <c r="E107" s="2">
        <v>45322</v>
      </c>
      <c r="F107">
        <v>0</v>
      </c>
    </row>
    <row r="108" spans="1:6" x14ac:dyDescent="0.35">
      <c r="A108" t="s">
        <v>648</v>
      </c>
      <c r="B108" t="s">
        <v>654</v>
      </c>
      <c r="C108" t="s">
        <v>702</v>
      </c>
      <c r="D108" t="s">
        <v>704</v>
      </c>
      <c r="E108" s="2">
        <v>45351</v>
      </c>
      <c r="F108">
        <v>0</v>
      </c>
    </row>
    <row r="109" spans="1:6" x14ac:dyDescent="0.35">
      <c r="A109" t="s">
        <v>648</v>
      </c>
      <c r="B109" t="s">
        <v>654</v>
      </c>
      <c r="C109" t="s">
        <v>702</v>
      </c>
      <c r="D109" t="s">
        <v>704</v>
      </c>
      <c r="E109" s="2">
        <v>45382</v>
      </c>
      <c r="F109">
        <v>1</v>
      </c>
    </row>
    <row r="110" spans="1:6" x14ac:dyDescent="0.35">
      <c r="A110" t="s">
        <v>648</v>
      </c>
      <c r="B110" t="s">
        <v>651</v>
      </c>
      <c r="C110" t="s">
        <v>33</v>
      </c>
      <c r="D110" t="s">
        <v>700</v>
      </c>
      <c r="E110" s="2">
        <v>45046</v>
      </c>
      <c r="F110">
        <v>1</v>
      </c>
    </row>
    <row r="111" spans="1:6" x14ac:dyDescent="0.35">
      <c r="A111" t="s">
        <v>648</v>
      </c>
      <c r="B111" t="s">
        <v>651</v>
      </c>
      <c r="C111" t="s">
        <v>33</v>
      </c>
      <c r="D111" t="s">
        <v>700</v>
      </c>
      <c r="E111" s="2">
        <v>45077</v>
      </c>
      <c r="F111">
        <v>1</v>
      </c>
    </row>
    <row r="112" spans="1:6" x14ac:dyDescent="0.35">
      <c r="A112" t="s">
        <v>648</v>
      </c>
      <c r="B112" t="s">
        <v>651</v>
      </c>
      <c r="C112" t="s">
        <v>33</v>
      </c>
      <c r="D112" t="s">
        <v>700</v>
      </c>
      <c r="E112" s="2">
        <v>45107</v>
      </c>
      <c r="F112">
        <v>1</v>
      </c>
    </row>
    <row r="113" spans="1:6" x14ac:dyDescent="0.35">
      <c r="A113" t="s">
        <v>648</v>
      </c>
      <c r="B113" t="s">
        <v>651</v>
      </c>
      <c r="C113" t="s">
        <v>33</v>
      </c>
      <c r="D113" t="s">
        <v>700</v>
      </c>
      <c r="E113" s="2">
        <v>45138</v>
      </c>
      <c r="F113">
        <v>1</v>
      </c>
    </row>
    <row r="114" spans="1:6" x14ac:dyDescent="0.35">
      <c r="A114" t="s">
        <v>648</v>
      </c>
      <c r="B114" t="s">
        <v>651</v>
      </c>
      <c r="C114" t="s">
        <v>33</v>
      </c>
      <c r="D114" t="s">
        <v>700</v>
      </c>
      <c r="E114" s="2">
        <v>45169</v>
      </c>
      <c r="F114">
        <v>1</v>
      </c>
    </row>
    <row r="115" spans="1:6" x14ac:dyDescent="0.35">
      <c r="A115" t="s">
        <v>648</v>
      </c>
      <c r="B115" t="s">
        <v>651</v>
      </c>
      <c r="C115" t="s">
        <v>33</v>
      </c>
      <c r="D115" t="s">
        <v>700</v>
      </c>
      <c r="E115" s="2">
        <v>45199</v>
      </c>
      <c r="F115">
        <v>1</v>
      </c>
    </row>
    <row r="116" spans="1:6" x14ac:dyDescent="0.35">
      <c r="A116" t="s">
        <v>648</v>
      </c>
      <c r="B116" t="s">
        <v>651</v>
      </c>
      <c r="C116" t="s">
        <v>33</v>
      </c>
      <c r="D116" t="s">
        <v>700</v>
      </c>
      <c r="E116" s="2">
        <v>45230</v>
      </c>
      <c r="F116">
        <v>1</v>
      </c>
    </row>
    <row r="117" spans="1:6" x14ac:dyDescent="0.35">
      <c r="A117" t="s">
        <v>648</v>
      </c>
      <c r="B117" t="s">
        <v>651</v>
      </c>
      <c r="C117" t="s">
        <v>33</v>
      </c>
      <c r="D117" t="s">
        <v>700</v>
      </c>
      <c r="E117" s="2">
        <v>45260</v>
      </c>
      <c r="F117">
        <v>1</v>
      </c>
    </row>
    <row r="118" spans="1:6" x14ac:dyDescent="0.35">
      <c r="A118" t="s">
        <v>648</v>
      </c>
      <c r="B118" t="s">
        <v>651</v>
      </c>
      <c r="C118" t="s">
        <v>33</v>
      </c>
      <c r="D118" t="s">
        <v>700</v>
      </c>
      <c r="E118" s="2">
        <v>45291</v>
      </c>
      <c r="F118">
        <v>1</v>
      </c>
    </row>
    <row r="119" spans="1:6" x14ac:dyDescent="0.35">
      <c r="A119" t="s">
        <v>648</v>
      </c>
      <c r="B119" t="s">
        <v>651</v>
      </c>
      <c r="C119" t="s">
        <v>33</v>
      </c>
      <c r="D119" t="s">
        <v>700</v>
      </c>
      <c r="E119" s="2">
        <v>45322</v>
      </c>
      <c r="F119">
        <v>1</v>
      </c>
    </row>
    <row r="120" spans="1:6" x14ac:dyDescent="0.35">
      <c r="A120" t="s">
        <v>648</v>
      </c>
      <c r="B120" t="s">
        <v>651</v>
      </c>
      <c r="C120" t="s">
        <v>33</v>
      </c>
      <c r="D120" t="s">
        <v>700</v>
      </c>
      <c r="E120" s="2">
        <v>45351</v>
      </c>
      <c r="F120">
        <v>1</v>
      </c>
    </row>
    <row r="121" spans="1:6" x14ac:dyDescent="0.35">
      <c r="A121" t="s">
        <v>648</v>
      </c>
      <c r="B121" t="s">
        <v>651</v>
      </c>
      <c r="C121" t="s">
        <v>33</v>
      </c>
      <c r="D121" t="s">
        <v>700</v>
      </c>
      <c r="E121" s="2">
        <v>45382</v>
      </c>
      <c r="F121">
        <v>1</v>
      </c>
    </row>
    <row r="122" spans="1:6" x14ac:dyDescent="0.35">
      <c r="A122" t="s">
        <v>648</v>
      </c>
      <c r="B122" t="s">
        <v>651</v>
      </c>
      <c r="C122" t="s">
        <v>33</v>
      </c>
      <c r="D122" t="s">
        <v>564</v>
      </c>
      <c r="E122" s="2">
        <v>45046</v>
      </c>
      <c r="F122">
        <v>5116</v>
      </c>
    </row>
    <row r="123" spans="1:6" x14ac:dyDescent="0.35">
      <c r="A123" t="s">
        <v>648</v>
      </c>
      <c r="B123" t="s">
        <v>651</v>
      </c>
      <c r="C123" t="s">
        <v>33</v>
      </c>
      <c r="D123" t="s">
        <v>564</v>
      </c>
      <c r="E123" s="2">
        <v>45077</v>
      </c>
      <c r="F123">
        <v>4786</v>
      </c>
    </row>
    <row r="124" spans="1:6" x14ac:dyDescent="0.35">
      <c r="A124" t="s">
        <v>648</v>
      </c>
      <c r="B124" t="s">
        <v>651</v>
      </c>
      <c r="C124" t="s">
        <v>33</v>
      </c>
      <c r="D124" t="s">
        <v>564</v>
      </c>
      <c r="E124" s="2">
        <v>45107</v>
      </c>
      <c r="F124">
        <v>5283</v>
      </c>
    </row>
    <row r="125" spans="1:6" x14ac:dyDescent="0.35">
      <c r="A125" t="s">
        <v>648</v>
      </c>
      <c r="B125" t="s">
        <v>651</v>
      </c>
      <c r="C125" t="s">
        <v>33</v>
      </c>
      <c r="D125" t="s">
        <v>564</v>
      </c>
      <c r="E125" s="2">
        <v>45138</v>
      </c>
      <c r="F125">
        <v>5294</v>
      </c>
    </row>
    <row r="126" spans="1:6" x14ac:dyDescent="0.35">
      <c r="A126" t="s">
        <v>648</v>
      </c>
      <c r="B126" t="s">
        <v>651</v>
      </c>
      <c r="C126" t="s">
        <v>33</v>
      </c>
      <c r="D126" t="s">
        <v>564</v>
      </c>
      <c r="E126" s="2">
        <v>45169</v>
      </c>
      <c r="F126">
        <v>5030</v>
      </c>
    </row>
    <row r="127" spans="1:6" x14ac:dyDescent="0.35">
      <c r="A127" t="s">
        <v>648</v>
      </c>
      <c r="B127" t="s">
        <v>651</v>
      </c>
      <c r="C127" t="s">
        <v>33</v>
      </c>
      <c r="D127" t="s">
        <v>564</v>
      </c>
      <c r="E127" s="2">
        <v>45199</v>
      </c>
      <c r="F127">
        <v>5551</v>
      </c>
    </row>
    <row r="128" spans="1:6" x14ac:dyDescent="0.35">
      <c r="A128" t="s">
        <v>648</v>
      </c>
      <c r="B128" t="s">
        <v>651</v>
      </c>
      <c r="C128" t="s">
        <v>33</v>
      </c>
      <c r="D128" t="s">
        <v>564</v>
      </c>
      <c r="E128" s="2">
        <v>45230</v>
      </c>
      <c r="F128">
        <v>5467</v>
      </c>
    </row>
    <row r="129" spans="1:6" x14ac:dyDescent="0.35">
      <c r="A129" t="s">
        <v>648</v>
      </c>
      <c r="B129" t="s">
        <v>651</v>
      </c>
      <c r="C129" t="s">
        <v>33</v>
      </c>
      <c r="D129" t="s">
        <v>564</v>
      </c>
      <c r="E129" s="2">
        <v>45260</v>
      </c>
      <c r="F129">
        <v>5574</v>
      </c>
    </row>
    <row r="130" spans="1:6" x14ac:dyDescent="0.35">
      <c r="A130" t="s">
        <v>648</v>
      </c>
      <c r="B130" t="s">
        <v>651</v>
      </c>
      <c r="C130" t="s">
        <v>33</v>
      </c>
      <c r="D130" t="s">
        <v>564</v>
      </c>
      <c r="E130" s="2">
        <v>45291</v>
      </c>
      <c r="F130">
        <v>5723</v>
      </c>
    </row>
    <row r="131" spans="1:6" x14ac:dyDescent="0.35">
      <c r="A131" t="s">
        <v>648</v>
      </c>
      <c r="B131" t="s">
        <v>651</v>
      </c>
      <c r="C131" t="s">
        <v>33</v>
      </c>
      <c r="D131" t="s">
        <v>564</v>
      </c>
      <c r="E131" s="2">
        <v>45322</v>
      </c>
      <c r="F131">
        <v>5811</v>
      </c>
    </row>
    <row r="132" spans="1:6" x14ac:dyDescent="0.35">
      <c r="A132" t="s">
        <v>648</v>
      </c>
      <c r="B132" t="s">
        <v>651</v>
      </c>
      <c r="C132" t="s">
        <v>33</v>
      </c>
      <c r="D132" t="s">
        <v>564</v>
      </c>
      <c r="E132" s="2">
        <v>45351</v>
      </c>
      <c r="F132">
        <v>6019</v>
      </c>
    </row>
    <row r="133" spans="1:6" x14ac:dyDescent="0.35">
      <c r="A133" t="s">
        <v>648</v>
      </c>
      <c r="B133" t="s">
        <v>651</v>
      </c>
      <c r="C133" t="s">
        <v>33</v>
      </c>
      <c r="D133" t="s">
        <v>564</v>
      </c>
      <c r="E133" s="2">
        <v>45382</v>
      </c>
      <c r="F133">
        <v>6040</v>
      </c>
    </row>
    <row r="134" spans="1:6" x14ac:dyDescent="0.35">
      <c r="A134" t="s">
        <v>648</v>
      </c>
      <c r="B134" t="s">
        <v>651</v>
      </c>
      <c r="C134" t="s">
        <v>33</v>
      </c>
      <c r="D134" t="s">
        <v>563</v>
      </c>
      <c r="E134" s="2">
        <v>45046</v>
      </c>
      <c r="F134">
        <v>355</v>
      </c>
    </row>
    <row r="135" spans="1:6" x14ac:dyDescent="0.35">
      <c r="A135" t="s">
        <v>648</v>
      </c>
      <c r="B135" t="s">
        <v>651</v>
      </c>
      <c r="C135" t="s">
        <v>33</v>
      </c>
      <c r="D135" t="s">
        <v>563</v>
      </c>
      <c r="E135" s="2">
        <v>45077</v>
      </c>
      <c r="F135">
        <v>525</v>
      </c>
    </row>
    <row r="136" spans="1:6" x14ac:dyDescent="0.35">
      <c r="A136" t="s">
        <v>648</v>
      </c>
      <c r="B136" t="s">
        <v>651</v>
      </c>
      <c r="C136" t="s">
        <v>33</v>
      </c>
      <c r="D136" t="s">
        <v>563</v>
      </c>
      <c r="E136" s="2">
        <v>45107</v>
      </c>
      <c r="F136">
        <v>665</v>
      </c>
    </row>
    <row r="137" spans="1:6" x14ac:dyDescent="0.35">
      <c r="A137" t="s">
        <v>648</v>
      </c>
      <c r="B137" t="s">
        <v>651</v>
      </c>
      <c r="C137" t="s">
        <v>33</v>
      </c>
      <c r="D137" t="s">
        <v>563</v>
      </c>
      <c r="E137" s="2">
        <v>45138</v>
      </c>
      <c r="F137">
        <v>787</v>
      </c>
    </row>
    <row r="138" spans="1:6" x14ac:dyDescent="0.35">
      <c r="A138" t="s">
        <v>648</v>
      </c>
      <c r="B138" t="s">
        <v>651</v>
      </c>
      <c r="C138" t="s">
        <v>33</v>
      </c>
      <c r="D138" t="s">
        <v>563</v>
      </c>
      <c r="E138" s="2">
        <v>45169</v>
      </c>
      <c r="F138">
        <v>948</v>
      </c>
    </row>
    <row r="139" spans="1:6" x14ac:dyDescent="0.35">
      <c r="A139" t="s">
        <v>648</v>
      </c>
      <c r="B139" t="s">
        <v>651</v>
      </c>
      <c r="C139" t="s">
        <v>33</v>
      </c>
      <c r="D139" t="s">
        <v>563</v>
      </c>
      <c r="E139" s="2">
        <v>45199</v>
      </c>
      <c r="F139">
        <v>1130</v>
      </c>
    </row>
    <row r="140" spans="1:6" x14ac:dyDescent="0.35">
      <c r="A140" t="s">
        <v>648</v>
      </c>
      <c r="B140" t="s">
        <v>651</v>
      </c>
      <c r="C140" t="s">
        <v>33</v>
      </c>
      <c r="D140" t="s">
        <v>563</v>
      </c>
      <c r="E140" s="2">
        <v>45230</v>
      </c>
      <c r="F140">
        <v>1291</v>
      </c>
    </row>
    <row r="141" spans="1:6" x14ac:dyDescent="0.35">
      <c r="A141" t="s">
        <v>648</v>
      </c>
      <c r="B141" t="s">
        <v>651</v>
      </c>
      <c r="C141" t="s">
        <v>33</v>
      </c>
      <c r="D141" t="s">
        <v>563</v>
      </c>
      <c r="E141" s="2">
        <v>45260</v>
      </c>
      <c r="F141">
        <v>1395</v>
      </c>
    </row>
    <row r="142" spans="1:6" x14ac:dyDescent="0.35">
      <c r="A142" t="s">
        <v>648</v>
      </c>
      <c r="B142" t="s">
        <v>651</v>
      </c>
      <c r="C142" t="s">
        <v>33</v>
      </c>
      <c r="D142" t="s">
        <v>563</v>
      </c>
      <c r="E142" s="2">
        <v>45291</v>
      </c>
      <c r="F142">
        <v>2000</v>
      </c>
    </row>
    <row r="143" spans="1:6" x14ac:dyDescent="0.35">
      <c r="A143" t="s">
        <v>648</v>
      </c>
      <c r="B143" t="s">
        <v>651</v>
      </c>
      <c r="C143" t="s">
        <v>33</v>
      </c>
      <c r="D143" t="s">
        <v>563</v>
      </c>
      <c r="E143" s="2">
        <v>45322</v>
      </c>
      <c r="F143">
        <v>2605</v>
      </c>
    </row>
    <row r="144" spans="1:6" x14ac:dyDescent="0.35">
      <c r="A144" t="s">
        <v>648</v>
      </c>
      <c r="B144" t="s">
        <v>651</v>
      </c>
      <c r="C144" t="s">
        <v>33</v>
      </c>
      <c r="D144" t="s">
        <v>563</v>
      </c>
      <c r="E144" s="2">
        <v>45351</v>
      </c>
      <c r="F144">
        <v>3021</v>
      </c>
    </row>
    <row r="145" spans="1:6" x14ac:dyDescent="0.35">
      <c r="A145" t="s">
        <v>648</v>
      </c>
      <c r="B145" t="s">
        <v>651</v>
      </c>
      <c r="C145" t="s">
        <v>33</v>
      </c>
      <c r="D145" t="s">
        <v>563</v>
      </c>
      <c r="E145" s="2">
        <v>45382</v>
      </c>
      <c r="F145">
        <v>3236</v>
      </c>
    </row>
    <row r="146" spans="1:6" x14ac:dyDescent="0.35">
      <c r="A146" t="s">
        <v>648</v>
      </c>
      <c r="B146" t="s">
        <v>651</v>
      </c>
      <c r="C146" t="s">
        <v>33</v>
      </c>
      <c r="D146" t="s">
        <v>703</v>
      </c>
      <c r="E146" s="2">
        <v>45046</v>
      </c>
      <c r="F146">
        <v>1</v>
      </c>
    </row>
    <row r="147" spans="1:6" x14ac:dyDescent="0.35">
      <c r="A147" t="s">
        <v>648</v>
      </c>
      <c r="B147" t="s">
        <v>651</v>
      </c>
      <c r="C147" t="s">
        <v>33</v>
      </c>
      <c r="D147" t="s">
        <v>703</v>
      </c>
      <c r="E147" s="2">
        <v>45077</v>
      </c>
      <c r="F147">
        <v>1</v>
      </c>
    </row>
    <row r="148" spans="1:6" x14ac:dyDescent="0.35">
      <c r="A148" t="s">
        <v>648</v>
      </c>
      <c r="B148" t="s">
        <v>651</v>
      </c>
      <c r="C148" t="s">
        <v>33</v>
      </c>
      <c r="D148" t="s">
        <v>703</v>
      </c>
      <c r="E148" s="2">
        <v>45107</v>
      </c>
      <c r="F148">
        <v>1</v>
      </c>
    </row>
    <row r="149" spans="1:6" x14ac:dyDescent="0.35">
      <c r="A149" t="s">
        <v>648</v>
      </c>
      <c r="B149" t="s">
        <v>651</v>
      </c>
      <c r="C149" t="s">
        <v>33</v>
      </c>
      <c r="D149" t="s">
        <v>703</v>
      </c>
      <c r="E149" s="2">
        <v>45138</v>
      </c>
      <c r="F149">
        <v>1</v>
      </c>
    </row>
    <row r="150" spans="1:6" x14ac:dyDescent="0.35">
      <c r="A150" t="s">
        <v>648</v>
      </c>
      <c r="B150" t="s">
        <v>651</v>
      </c>
      <c r="C150" t="s">
        <v>33</v>
      </c>
      <c r="D150" t="s">
        <v>703</v>
      </c>
      <c r="E150" s="2">
        <v>45169</v>
      </c>
      <c r="F150">
        <v>1</v>
      </c>
    </row>
    <row r="151" spans="1:6" x14ac:dyDescent="0.35">
      <c r="A151" t="s">
        <v>648</v>
      </c>
      <c r="B151" t="s">
        <v>651</v>
      </c>
      <c r="C151" t="s">
        <v>33</v>
      </c>
      <c r="D151" t="s">
        <v>703</v>
      </c>
      <c r="E151" s="2">
        <v>45199</v>
      </c>
      <c r="F151">
        <v>1</v>
      </c>
    </row>
    <row r="152" spans="1:6" x14ac:dyDescent="0.35">
      <c r="A152" t="s">
        <v>648</v>
      </c>
      <c r="B152" t="s">
        <v>651</v>
      </c>
      <c r="C152" t="s">
        <v>33</v>
      </c>
      <c r="D152" t="s">
        <v>703</v>
      </c>
      <c r="E152" s="2">
        <v>45230</v>
      </c>
      <c r="F152">
        <v>1</v>
      </c>
    </row>
    <row r="153" spans="1:6" x14ac:dyDescent="0.35">
      <c r="A153" t="s">
        <v>648</v>
      </c>
      <c r="B153" t="s">
        <v>651</v>
      </c>
      <c r="C153" t="s">
        <v>33</v>
      </c>
      <c r="D153" t="s">
        <v>703</v>
      </c>
      <c r="E153" s="2">
        <v>45260</v>
      </c>
      <c r="F153">
        <v>1</v>
      </c>
    </row>
    <row r="154" spans="1:6" x14ac:dyDescent="0.35">
      <c r="A154" t="s">
        <v>648</v>
      </c>
      <c r="B154" t="s">
        <v>651</v>
      </c>
      <c r="C154" t="s">
        <v>33</v>
      </c>
      <c r="D154" t="s">
        <v>703</v>
      </c>
      <c r="E154" s="2">
        <v>45291</v>
      </c>
      <c r="F154">
        <v>1</v>
      </c>
    </row>
    <row r="155" spans="1:6" x14ac:dyDescent="0.35">
      <c r="A155" t="s">
        <v>648</v>
      </c>
      <c r="B155" t="s">
        <v>651</v>
      </c>
      <c r="C155" t="s">
        <v>33</v>
      </c>
      <c r="D155" t="s">
        <v>703</v>
      </c>
      <c r="E155" s="2">
        <v>45322</v>
      </c>
      <c r="F155">
        <v>0</v>
      </c>
    </row>
    <row r="156" spans="1:6" x14ac:dyDescent="0.35">
      <c r="A156" t="s">
        <v>648</v>
      </c>
      <c r="B156" t="s">
        <v>651</v>
      </c>
      <c r="C156" t="s">
        <v>33</v>
      </c>
      <c r="D156" t="s">
        <v>703</v>
      </c>
      <c r="E156" s="2">
        <v>45351</v>
      </c>
      <c r="F156">
        <v>1</v>
      </c>
    </row>
    <row r="157" spans="1:6" x14ac:dyDescent="0.35">
      <c r="A157" t="s">
        <v>648</v>
      </c>
      <c r="B157" t="s">
        <v>651</v>
      </c>
      <c r="C157" t="s">
        <v>33</v>
      </c>
      <c r="D157" t="s">
        <v>703</v>
      </c>
      <c r="E157" s="2">
        <v>45382</v>
      </c>
      <c r="F157">
        <v>1</v>
      </c>
    </row>
    <row r="158" spans="1:6" x14ac:dyDescent="0.35">
      <c r="A158" t="s">
        <v>648</v>
      </c>
      <c r="B158" t="s">
        <v>651</v>
      </c>
      <c r="C158" t="s">
        <v>702</v>
      </c>
      <c r="D158" t="s">
        <v>700</v>
      </c>
      <c r="E158" s="2">
        <v>45046</v>
      </c>
      <c r="F158">
        <v>1</v>
      </c>
    </row>
    <row r="159" spans="1:6" x14ac:dyDescent="0.35">
      <c r="A159" t="s">
        <v>648</v>
      </c>
      <c r="B159" t="s">
        <v>651</v>
      </c>
      <c r="C159" t="s">
        <v>702</v>
      </c>
      <c r="D159" t="s">
        <v>700</v>
      </c>
      <c r="E159" s="2">
        <v>45077</v>
      </c>
      <c r="F159">
        <v>1</v>
      </c>
    </row>
    <row r="160" spans="1:6" x14ac:dyDescent="0.35">
      <c r="A160" t="s">
        <v>648</v>
      </c>
      <c r="B160" t="s">
        <v>651</v>
      </c>
      <c r="C160" t="s">
        <v>702</v>
      </c>
      <c r="D160" t="s">
        <v>700</v>
      </c>
      <c r="E160" s="2">
        <v>45107</v>
      </c>
      <c r="F160">
        <v>1</v>
      </c>
    </row>
    <row r="161" spans="1:6" x14ac:dyDescent="0.35">
      <c r="A161" t="s">
        <v>648</v>
      </c>
      <c r="B161" t="s">
        <v>651</v>
      </c>
      <c r="C161" t="s">
        <v>702</v>
      </c>
      <c r="D161" t="s">
        <v>700</v>
      </c>
      <c r="E161" s="2">
        <v>45138</v>
      </c>
      <c r="F161">
        <v>1</v>
      </c>
    </row>
    <row r="162" spans="1:6" x14ac:dyDescent="0.35">
      <c r="A162" t="s">
        <v>648</v>
      </c>
      <c r="B162" t="s">
        <v>651</v>
      </c>
      <c r="C162" t="s">
        <v>702</v>
      </c>
      <c r="D162" t="s">
        <v>700</v>
      </c>
      <c r="E162" s="2">
        <v>45169</v>
      </c>
      <c r="F162">
        <v>1</v>
      </c>
    </row>
    <row r="163" spans="1:6" x14ac:dyDescent="0.35">
      <c r="A163" t="s">
        <v>648</v>
      </c>
      <c r="B163" t="s">
        <v>651</v>
      </c>
      <c r="C163" t="s">
        <v>702</v>
      </c>
      <c r="D163" t="s">
        <v>700</v>
      </c>
      <c r="E163" s="2">
        <v>45199</v>
      </c>
      <c r="F163">
        <v>1</v>
      </c>
    </row>
    <row r="164" spans="1:6" x14ac:dyDescent="0.35">
      <c r="A164" t="s">
        <v>648</v>
      </c>
      <c r="B164" t="s">
        <v>651</v>
      </c>
      <c r="C164" t="s">
        <v>702</v>
      </c>
      <c r="D164" t="s">
        <v>700</v>
      </c>
      <c r="E164" s="2">
        <v>45230</v>
      </c>
      <c r="F164">
        <v>1</v>
      </c>
    </row>
    <row r="165" spans="1:6" x14ac:dyDescent="0.35">
      <c r="A165" t="s">
        <v>648</v>
      </c>
      <c r="B165" t="s">
        <v>651</v>
      </c>
      <c r="C165" t="s">
        <v>702</v>
      </c>
      <c r="D165" t="s">
        <v>700</v>
      </c>
      <c r="E165" s="2">
        <v>45260</v>
      </c>
      <c r="F165">
        <v>1</v>
      </c>
    </row>
    <row r="166" spans="1:6" x14ac:dyDescent="0.35">
      <c r="A166" t="s">
        <v>648</v>
      </c>
      <c r="B166" t="s">
        <v>651</v>
      </c>
      <c r="C166" t="s">
        <v>702</v>
      </c>
      <c r="D166" t="s">
        <v>700</v>
      </c>
      <c r="E166" s="2">
        <v>45291</v>
      </c>
      <c r="F166">
        <v>1</v>
      </c>
    </row>
    <row r="167" spans="1:6" x14ac:dyDescent="0.35">
      <c r="A167" t="s">
        <v>648</v>
      </c>
      <c r="B167" t="s">
        <v>651</v>
      </c>
      <c r="C167" t="s">
        <v>702</v>
      </c>
      <c r="D167" t="s">
        <v>700</v>
      </c>
      <c r="E167" s="2">
        <v>45322</v>
      </c>
      <c r="F167">
        <v>1</v>
      </c>
    </row>
    <row r="168" spans="1:6" x14ac:dyDescent="0.35">
      <c r="A168" t="s">
        <v>648</v>
      </c>
      <c r="B168" t="s">
        <v>651</v>
      </c>
      <c r="C168" t="s">
        <v>702</v>
      </c>
      <c r="D168" t="s">
        <v>700</v>
      </c>
      <c r="E168" s="2">
        <v>45351</v>
      </c>
      <c r="F168">
        <v>1</v>
      </c>
    </row>
    <row r="169" spans="1:6" x14ac:dyDescent="0.35">
      <c r="A169" t="s">
        <v>648</v>
      </c>
      <c r="B169" t="s">
        <v>651</v>
      </c>
      <c r="C169" t="s">
        <v>702</v>
      </c>
      <c r="D169" t="s">
        <v>700</v>
      </c>
      <c r="E169" s="2">
        <v>45382</v>
      </c>
      <c r="F169">
        <v>1</v>
      </c>
    </row>
    <row r="170" spans="1:6" x14ac:dyDescent="0.35">
      <c r="A170" t="s">
        <v>648</v>
      </c>
      <c r="B170" t="s">
        <v>651</v>
      </c>
      <c r="C170" t="s">
        <v>702</v>
      </c>
      <c r="D170" t="s">
        <v>564</v>
      </c>
      <c r="E170" s="2">
        <v>45046</v>
      </c>
      <c r="F170">
        <v>3736</v>
      </c>
    </row>
    <row r="171" spans="1:6" x14ac:dyDescent="0.35">
      <c r="A171" t="s">
        <v>648</v>
      </c>
      <c r="B171" t="s">
        <v>651</v>
      </c>
      <c r="C171" t="s">
        <v>702</v>
      </c>
      <c r="D171" t="s">
        <v>564</v>
      </c>
      <c r="E171" s="2">
        <v>45077</v>
      </c>
      <c r="F171">
        <v>3634</v>
      </c>
    </row>
    <row r="172" spans="1:6" x14ac:dyDescent="0.35">
      <c r="A172" t="s">
        <v>648</v>
      </c>
      <c r="B172" t="s">
        <v>651</v>
      </c>
      <c r="C172" t="s">
        <v>702</v>
      </c>
      <c r="D172" t="s">
        <v>564</v>
      </c>
      <c r="E172" s="2">
        <v>45107</v>
      </c>
      <c r="F172">
        <v>3889</v>
      </c>
    </row>
    <row r="173" spans="1:6" x14ac:dyDescent="0.35">
      <c r="A173" t="s">
        <v>648</v>
      </c>
      <c r="B173" t="s">
        <v>651</v>
      </c>
      <c r="C173" t="s">
        <v>702</v>
      </c>
      <c r="D173" t="s">
        <v>564</v>
      </c>
      <c r="E173" s="2">
        <v>45138</v>
      </c>
      <c r="F173">
        <v>3999</v>
      </c>
    </row>
    <row r="174" spans="1:6" x14ac:dyDescent="0.35">
      <c r="A174" t="s">
        <v>648</v>
      </c>
      <c r="B174" t="s">
        <v>651</v>
      </c>
      <c r="C174" t="s">
        <v>702</v>
      </c>
      <c r="D174" t="s">
        <v>564</v>
      </c>
      <c r="E174" s="2">
        <v>45169</v>
      </c>
      <c r="F174">
        <v>3950</v>
      </c>
    </row>
    <row r="175" spans="1:6" x14ac:dyDescent="0.35">
      <c r="A175" t="s">
        <v>648</v>
      </c>
      <c r="B175" t="s">
        <v>651</v>
      </c>
      <c r="C175" t="s">
        <v>702</v>
      </c>
      <c r="D175" t="s">
        <v>564</v>
      </c>
      <c r="E175" s="2">
        <v>45199</v>
      </c>
      <c r="F175">
        <v>4490</v>
      </c>
    </row>
    <row r="176" spans="1:6" x14ac:dyDescent="0.35">
      <c r="A176" t="s">
        <v>648</v>
      </c>
      <c r="B176" t="s">
        <v>651</v>
      </c>
      <c r="C176" t="s">
        <v>702</v>
      </c>
      <c r="D176" t="s">
        <v>564</v>
      </c>
      <c r="E176" s="2">
        <v>45230</v>
      </c>
      <c r="F176">
        <v>4512</v>
      </c>
    </row>
    <row r="177" spans="1:6" x14ac:dyDescent="0.35">
      <c r="A177" t="s">
        <v>648</v>
      </c>
      <c r="B177" t="s">
        <v>651</v>
      </c>
      <c r="C177" t="s">
        <v>702</v>
      </c>
      <c r="D177" t="s">
        <v>564</v>
      </c>
      <c r="E177" s="2">
        <v>45260</v>
      </c>
      <c r="F177">
        <v>4666</v>
      </c>
    </row>
    <row r="178" spans="1:6" x14ac:dyDescent="0.35">
      <c r="A178" t="s">
        <v>648</v>
      </c>
      <c r="B178" t="s">
        <v>651</v>
      </c>
      <c r="C178" t="s">
        <v>702</v>
      </c>
      <c r="D178" t="s">
        <v>564</v>
      </c>
      <c r="E178" s="2">
        <v>45291</v>
      </c>
      <c r="F178">
        <v>5030</v>
      </c>
    </row>
    <row r="179" spans="1:6" x14ac:dyDescent="0.35">
      <c r="A179" t="s">
        <v>648</v>
      </c>
      <c r="B179" t="s">
        <v>651</v>
      </c>
      <c r="C179" t="s">
        <v>702</v>
      </c>
      <c r="D179" t="s">
        <v>564</v>
      </c>
      <c r="E179" s="2">
        <v>45322</v>
      </c>
      <c r="F179">
        <v>5258</v>
      </c>
    </row>
    <row r="180" spans="1:6" x14ac:dyDescent="0.35">
      <c r="A180" t="s">
        <v>648</v>
      </c>
      <c r="B180" t="s">
        <v>651</v>
      </c>
      <c r="C180" t="s">
        <v>702</v>
      </c>
      <c r="D180" t="s">
        <v>564</v>
      </c>
      <c r="E180" s="2">
        <v>45351</v>
      </c>
      <c r="F180">
        <v>5600</v>
      </c>
    </row>
    <row r="181" spans="1:6" x14ac:dyDescent="0.35">
      <c r="A181" t="s">
        <v>648</v>
      </c>
      <c r="B181" t="s">
        <v>651</v>
      </c>
      <c r="C181" t="s">
        <v>702</v>
      </c>
      <c r="D181" t="s">
        <v>564</v>
      </c>
      <c r="E181" s="2">
        <v>45382</v>
      </c>
      <c r="F181">
        <v>5765</v>
      </c>
    </row>
    <row r="182" spans="1:6" x14ac:dyDescent="0.35">
      <c r="A182" t="s">
        <v>648</v>
      </c>
      <c r="B182" t="s">
        <v>651</v>
      </c>
      <c r="C182" t="s">
        <v>702</v>
      </c>
      <c r="D182" t="s">
        <v>563</v>
      </c>
      <c r="E182" s="2">
        <v>45046</v>
      </c>
      <c r="F182">
        <v>226</v>
      </c>
    </row>
    <row r="183" spans="1:6" x14ac:dyDescent="0.35">
      <c r="A183" t="s">
        <v>648</v>
      </c>
      <c r="B183" t="s">
        <v>651</v>
      </c>
      <c r="C183" t="s">
        <v>702</v>
      </c>
      <c r="D183" t="s">
        <v>563</v>
      </c>
      <c r="E183" s="2">
        <v>45077</v>
      </c>
      <c r="F183">
        <v>464</v>
      </c>
    </row>
    <row r="184" spans="1:6" x14ac:dyDescent="0.35">
      <c r="A184" t="s">
        <v>648</v>
      </c>
      <c r="B184" t="s">
        <v>651</v>
      </c>
      <c r="C184" t="s">
        <v>702</v>
      </c>
      <c r="D184" t="s">
        <v>563</v>
      </c>
      <c r="E184" s="2">
        <v>45107</v>
      </c>
      <c r="F184">
        <v>741</v>
      </c>
    </row>
    <row r="185" spans="1:6" x14ac:dyDescent="0.35">
      <c r="A185" t="s">
        <v>648</v>
      </c>
      <c r="B185" t="s">
        <v>651</v>
      </c>
      <c r="C185" t="s">
        <v>702</v>
      </c>
      <c r="D185" t="s">
        <v>563</v>
      </c>
      <c r="E185" s="2">
        <v>45138</v>
      </c>
      <c r="F185">
        <v>1039</v>
      </c>
    </row>
    <row r="186" spans="1:6" x14ac:dyDescent="0.35">
      <c r="A186" t="s">
        <v>648</v>
      </c>
      <c r="B186" t="s">
        <v>651</v>
      </c>
      <c r="C186" t="s">
        <v>702</v>
      </c>
      <c r="D186" t="s">
        <v>563</v>
      </c>
      <c r="E186" s="2">
        <v>45169</v>
      </c>
      <c r="F186">
        <v>1215</v>
      </c>
    </row>
    <row r="187" spans="1:6" x14ac:dyDescent="0.35">
      <c r="A187" t="s">
        <v>648</v>
      </c>
      <c r="B187" t="s">
        <v>651</v>
      </c>
      <c r="C187" t="s">
        <v>702</v>
      </c>
      <c r="D187" t="s">
        <v>563</v>
      </c>
      <c r="E187" s="2">
        <v>45199</v>
      </c>
      <c r="F187">
        <v>1587</v>
      </c>
    </row>
    <row r="188" spans="1:6" x14ac:dyDescent="0.35">
      <c r="A188" t="s">
        <v>648</v>
      </c>
      <c r="B188" t="s">
        <v>651</v>
      </c>
      <c r="C188" t="s">
        <v>702</v>
      </c>
      <c r="D188" t="s">
        <v>563</v>
      </c>
      <c r="E188" s="2">
        <v>45230</v>
      </c>
      <c r="F188">
        <v>1812</v>
      </c>
    </row>
    <row r="189" spans="1:6" x14ac:dyDescent="0.35">
      <c r="A189" t="s">
        <v>648</v>
      </c>
      <c r="B189" t="s">
        <v>651</v>
      </c>
      <c r="C189" t="s">
        <v>702</v>
      </c>
      <c r="D189" t="s">
        <v>563</v>
      </c>
      <c r="E189" s="2">
        <v>45260</v>
      </c>
      <c r="F189">
        <v>2005</v>
      </c>
    </row>
    <row r="190" spans="1:6" x14ac:dyDescent="0.35">
      <c r="A190" t="s">
        <v>648</v>
      </c>
      <c r="B190" t="s">
        <v>651</v>
      </c>
      <c r="C190" t="s">
        <v>702</v>
      </c>
      <c r="D190" t="s">
        <v>563</v>
      </c>
      <c r="E190" s="2">
        <v>45291</v>
      </c>
      <c r="F190">
        <v>2571</v>
      </c>
    </row>
    <row r="191" spans="1:6" x14ac:dyDescent="0.35">
      <c r="A191" t="s">
        <v>648</v>
      </c>
      <c r="B191" t="s">
        <v>651</v>
      </c>
      <c r="C191" t="s">
        <v>702</v>
      </c>
      <c r="D191" t="s">
        <v>563</v>
      </c>
      <c r="E191" s="2">
        <v>45322</v>
      </c>
      <c r="F191">
        <v>3079</v>
      </c>
    </row>
    <row r="192" spans="1:6" x14ac:dyDescent="0.35">
      <c r="A192" t="s">
        <v>648</v>
      </c>
      <c r="B192" t="s">
        <v>651</v>
      </c>
      <c r="C192" t="s">
        <v>702</v>
      </c>
      <c r="D192" t="s">
        <v>563</v>
      </c>
      <c r="E192" s="2">
        <v>45351</v>
      </c>
      <c r="F192">
        <v>3579</v>
      </c>
    </row>
    <row r="193" spans="1:6" x14ac:dyDescent="0.35">
      <c r="A193" t="s">
        <v>648</v>
      </c>
      <c r="B193" t="s">
        <v>651</v>
      </c>
      <c r="C193" t="s">
        <v>702</v>
      </c>
      <c r="D193" t="s">
        <v>563</v>
      </c>
      <c r="E193" s="2">
        <v>45382</v>
      </c>
      <c r="F193">
        <v>3903</v>
      </c>
    </row>
    <row r="194" spans="1:6" x14ac:dyDescent="0.35">
      <c r="A194" t="s">
        <v>648</v>
      </c>
      <c r="B194" t="s">
        <v>651</v>
      </c>
      <c r="C194" t="s">
        <v>702</v>
      </c>
      <c r="D194" t="s">
        <v>705</v>
      </c>
      <c r="E194" s="2">
        <v>45046</v>
      </c>
      <c r="F194">
        <v>1372</v>
      </c>
    </row>
    <row r="195" spans="1:6" x14ac:dyDescent="0.35">
      <c r="A195" t="s">
        <v>648</v>
      </c>
      <c r="B195" t="s">
        <v>651</v>
      </c>
      <c r="C195" t="s">
        <v>702</v>
      </c>
      <c r="D195" t="s">
        <v>705</v>
      </c>
      <c r="E195" s="2">
        <v>45077</v>
      </c>
      <c r="F195">
        <v>1143</v>
      </c>
    </row>
    <row r="196" spans="1:6" x14ac:dyDescent="0.35">
      <c r="A196" t="s">
        <v>648</v>
      </c>
      <c r="B196" t="s">
        <v>651</v>
      </c>
      <c r="C196" t="s">
        <v>702</v>
      </c>
      <c r="D196" t="s">
        <v>705</v>
      </c>
      <c r="E196" s="2">
        <v>45107</v>
      </c>
      <c r="F196">
        <v>1378</v>
      </c>
    </row>
    <row r="197" spans="1:6" x14ac:dyDescent="0.35">
      <c r="A197" t="s">
        <v>648</v>
      </c>
      <c r="B197" t="s">
        <v>651</v>
      </c>
      <c r="C197" t="s">
        <v>702</v>
      </c>
      <c r="D197" t="s">
        <v>705</v>
      </c>
      <c r="E197" s="2">
        <v>45138</v>
      </c>
      <c r="F197">
        <v>1282</v>
      </c>
    </row>
    <row r="198" spans="1:6" x14ac:dyDescent="0.35">
      <c r="A198" t="s">
        <v>648</v>
      </c>
      <c r="B198" t="s">
        <v>651</v>
      </c>
      <c r="C198" t="s">
        <v>702</v>
      </c>
      <c r="D198" t="s">
        <v>705</v>
      </c>
      <c r="E198" s="2">
        <v>45169</v>
      </c>
      <c r="F198">
        <v>1071</v>
      </c>
    </row>
    <row r="199" spans="1:6" x14ac:dyDescent="0.35">
      <c r="A199" t="s">
        <v>648</v>
      </c>
      <c r="B199" t="s">
        <v>651</v>
      </c>
      <c r="C199" t="s">
        <v>702</v>
      </c>
      <c r="D199" t="s">
        <v>705</v>
      </c>
      <c r="E199" s="2">
        <v>45199</v>
      </c>
      <c r="F199">
        <v>1056</v>
      </c>
    </row>
    <row r="200" spans="1:6" x14ac:dyDescent="0.35">
      <c r="A200" t="s">
        <v>648</v>
      </c>
      <c r="B200" t="s">
        <v>651</v>
      </c>
      <c r="C200" t="s">
        <v>702</v>
      </c>
      <c r="D200" t="s">
        <v>705</v>
      </c>
      <c r="E200" s="2">
        <v>45230</v>
      </c>
      <c r="F200">
        <v>951</v>
      </c>
    </row>
    <row r="201" spans="1:6" x14ac:dyDescent="0.35">
      <c r="A201" t="s">
        <v>648</v>
      </c>
      <c r="B201" t="s">
        <v>651</v>
      </c>
      <c r="C201" t="s">
        <v>702</v>
      </c>
      <c r="D201" t="s">
        <v>705</v>
      </c>
      <c r="E201" s="2">
        <v>45260</v>
      </c>
      <c r="F201">
        <v>902</v>
      </c>
    </row>
    <row r="202" spans="1:6" x14ac:dyDescent="0.35">
      <c r="A202" t="s">
        <v>648</v>
      </c>
      <c r="B202" t="s">
        <v>651</v>
      </c>
      <c r="C202" t="s">
        <v>702</v>
      </c>
      <c r="D202" t="s">
        <v>705</v>
      </c>
      <c r="E202" s="2">
        <v>45291</v>
      </c>
      <c r="F202">
        <v>689</v>
      </c>
    </row>
    <row r="203" spans="1:6" x14ac:dyDescent="0.35">
      <c r="A203" t="s">
        <v>648</v>
      </c>
      <c r="B203" t="s">
        <v>651</v>
      </c>
      <c r="C203" t="s">
        <v>702</v>
      </c>
      <c r="D203" t="s">
        <v>705</v>
      </c>
      <c r="E203" s="2">
        <v>45322</v>
      </c>
      <c r="F203">
        <v>550</v>
      </c>
    </row>
    <row r="204" spans="1:6" x14ac:dyDescent="0.35">
      <c r="A204" t="s">
        <v>648</v>
      </c>
      <c r="B204" t="s">
        <v>651</v>
      </c>
      <c r="C204" t="s">
        <v>702</v>
      </c>
      <c r="D204" t="s">
        <v>705</v>
      </c>
      <c r="E204" s="2">
        <v>45351</v>
      </c>
      <c r="F204">
        <v>412</v>
      </c>
    </row>
    <row r="205" spans="1:6" x14ac:dyDescent="0.35">
      <c r="A205" t="s">
        <v>648</v>
      </c>
      <c r="B205" t="s">
        <v>651</v>
      </c>
      <c r="C205" t="s">
        <v>702</v>
      </c>
      <c r="D205" t="s">
        <v>705</v>
      </c>
      <c r="E205" s="2">
        <v>45382</v>
      </c>
      <c r="F205">
        <v>268</v>
      </c>
    </row>
    <row r="206" spans="1:6" x14ac:dyDescent="0.35">
      <c r="A206" t="s">
        <v>648</v>
      </c>
      <c r="B206" t="s">
        <v>651</v>
      </c>
      <c r="C206" t="s">
        <v>702</v>
      </c>
      <c r="D206" t="s">
        <v>704</v>
      </c>
      <c r="E206" s="2">
        <v>45046</v>
      </c>
      <c r="F206">
        <v>0</v>
      </c>
    </row>
    <row r="207" spans="1:6" x14ac:dyDescent="0.35">
      <c r="A207" t="s">
        <v>648</v>
      </c>
      <c r="B207" t="s">
        <v>651</v>
      </c>
      <c r="C207" t="s">
        <v>702</v>
      </c>
      <c r="D207" t="s">
        <v>704</v>
      </c>
      <c r="E207" s="2">
        <v>45077</v>
      </c>
      <c r="F207">
        <v>0</v>
      </c>
    </row>
    <row r="208" spans="1:6" x14ac:dyDescent="0.35">
      <c r="A208" t="s">
        <v>648</v>
      </c>
      <c r="B208" t="s">
        <v>651</v>
      </c>
      <c r="C208" t="s">
        <v>702</v>
      </c>
      <c r="D208" t="s">
        <v>704</v>
      </c>
      <c r="E208" s="2">
        <v>45107</v>
      </c>
      <c r="F208">
        <v>0</v>
      </c>
    </row>
    <row r="209" spans="1:6" x14ac:dyDescent="0.35">
      <c r="A209" t="s">
        <v>648</v>
      </c>
      <c r="B209" t="s">
        <v>651</v>
      </c>
      <c r="C209" t="s">
        <v>702</v>
      </c>
      <c r="D209" t="s">
        <v>704</v>
      </c>
      <c r="E209" s="2">
        <v>45138</v>
      </c>
      <c r="F209">
        <v>0</v>
      </c>
    </row>
    <row r="210" spans="1:6" x14ac:dyDescent="0.35">
      <c r="A210" t="s">
        <v>648</v>
      </c>
      <c r="B210" t="s">
        <v>651</v>
      </c>
      <c r="C210" t="s">
        <v>702</v>
      </c>
      <c r="D210" t="s">
        <v>704</v>
      </c>
      <c r="E210" s="2">
        <v>45169</v>
      </c>
      <c r="F210">
        <v>1</v>
      </c>
    </row>
    <row r="211" spans="1:6" x14ac:dyDescent="0.35">
      <c r="A211" t="s">
        <v>648</v>
      </c>
      <c r="B211" t="s">
        <v>651</v>
      </c>
      <c r="C211" t="s">
        <v>702</v>
      </c>
      <c r="D211" t="s">
        <v>704</v>
      </c>
      <c r="E211" s="2">
        <v>45199</v>
      </c>
      <c r="F211">
        <v>0</v>
      </c>
    </row>
    <row r="212" spans="1:6" x14ac:dyDescent="0.35">
      <c r="A212" t="s">
        <v>648</v>
      </c>
      <c r="B212" t="s">
        <v>651</v>
      </c>
      <c r="C212" t="s">
        <v>702</v>
      </c>
      <c r="D212" t="s">
        <v>704</v>
      </c>
      <c r="E212" s="2">
        <v>45230</v>
      </c>
      <c r="F212">
        <v>1</v>
      </c>
    </row>
    <row r="213" spans="1:6" x14ac:dyDescent="0.35">
      <c r="A213" t="s">
        <v>648</v>
      </c>
      <c r="B213" t="s">
        <v>651</v>
      </c>
      <c r="C213" t="s">
        <v>702</v>
      </c>
      <c r="D213" t="s">
        <v>704</v>
      </c>
      <c r="E213" s="2">
        <v>45260</v>
      </c>
      <c r="F213">
        <v>1</v>
      </c>
    </row>
    <row r="214" spans="1:6" x14ac:dyDescent="0.35">
      <c r="A214" t="s">
        <v>648</v>
      </c>
      <c r="B214" t="s">
        <v>651</v>
      </c>
      <c r="C214" t="s">
        <v>702</v>
      </c>
      <c r="D214" t="s">
        <v>704</v>
      </c>
      <c r="E214" s="2">
        <v>45291</v>
      </c>
      <c r="F214">
        <v>1</v>
      </c>
    </row>
    <row r="215" spans="1:6" x14ac:dyDescent="0.35">
      <c r="A215" t="s">
        <v>648</v>
      </c>
      <c r="B215" t="s">
        <v>651</v>
      </c>
      <c r="C215" t="s">
        <v>702</v>
      </c>
      <c r="D215" t="s">
        <v>704</v>
      </c>
      <c r="E215" s="2">
        <v>45322</v>
      </c>
      <c r="F215">
        <v>1</v>
      </c>
    </row>
    <row r="216" spans="1:6" x14ac:dyDescent="0.35">
      <c r="A216" t="s">
        <v>648</v>
      </c>
      <c r="B216" t="s">
        <v>651</v>
      </c>
      <c r="C216" t="s">
        <v>702</v>
      </c>
      <c r="D216" t="s">
        <v>704</v>
      </c>
      <c r="E216" s="2">
        <v>45351</v>
      </c>
      <c r="F216">
        <v>2</v>
      </c>
    </row>
    <row r="217" spans="1:6" x14ac:dyDescent="0.35">
      <c r="A217" t="s">
        <v>648</v>
      </c>
      <c r="B217" t="s">
        <v>651</v>
      </c>
      <c r="C217" t="s">
        <v>702</v>
      </c>
      <c r="D217" t="s">
        <v>704</v>
      </c>
      <c r="E217" s="2">
        <v>45382</v>
      </c>
      <c r="F217">
        <v>3</v>
      </c>
    </row>
    <row r="218" spans="1:6" x14ac:dyDescent="0.35">
      <c r="A218" t="s">
        <v>648</v>
      </c>
      <c r="B218" t="s">
        <v>652</v>
      </c>
      <c r="C218" t="s">
        <v>33</v>
      </c>
      <c r="D218" t="s">
        <v>700</v>
      </c>
      <c r="E218" s="2">
        <v>45046</v>
      </c>
      <c r="F218">
        <v>3</v>
      </c>
    </row>
    <row r="219" spans="1:6" x14ac:dyDescent="0.35">
      <c r="A219" t="s">
        <v>648</v>
      </c>
      <c r="B219" t="s">
        <v>652</v>
      </c>
      <c r="C219" t="s">
        <v>33</v>
      </c>
      <c r="D219" t="s">
        <v>700</v>
      </c>
      <c r="E219" s="2">
        <v>45077</v>
      </c>
      <c r="F219">
        <v>3</v>
      </c>
    </row>
    <row r="220" spans="1:6" x14ac:dyDescent="0.35">
      <c r="A220" t="s">
        <v>648</v>
      </c>
      <c r="B220" t="s">
        <v>652</v>
      </c>
      <c r="C220" t="s">
        <v>33</v>
      </c>
      <c r="D220" t="s">
        <v>700</v>
      </c>
      <c r="E220" s="2">
        <v>45107</v>
      </c>
      <c r="F220">
        <v>3</v>
      </c>
    </row>
    <row r="221" spans="1:6" x14ac:dyDescent="0.35">
      <c r="A221" t="s">
        <v>648</v>
      </c>
      <c r="B221" t="s">
        <v>652</v>
      </c>
      <c r="C221" t="s">
        <v>33</v>
      </c>
      <c r="D221" t="s">
        <v>700</v>
      </c>
      <c r="E221" s="2">
        <v>45138</v>
      </c>
      <c r="F221">
        <v>3</v>
      </c>
    </row>
    <row r="222" spans="1:6" x14ac:dyDescent="0.35">
      <c r="A222" t="s">
        <v>648</v>
      </c>
      <c r="B222" t="s">
        <v>652</v>
      </c>
      <c r="C222" t="s">
        <v>33</v>
      </c>
      <c r="D222" t="s">
        <v>700</v>
      </c>
      <c r="E222" s="2">
        <v>45169</v>
      </c>
      <c r="F222">
        <v>3</v>
      </c>
    </row>
    <row r="223" spans="1:6" x14ac:dyDescent="0.35">
      <c r="A223" t="s">
        <v>648</v>
      </c>
      <c r="B223" t="s">
        <v>652</v>
      </c>
      <c r="C223" t="s">
        <v>33</v>
      </c>
      <c r="D223" t="s">
        <v>700</v>
      </c>
      <c r="E223" s="2">
        <v>45199</v>
      </c>
      <c r="F223">
        <v>3</v>
      </c>
    </row>
    <row r="224" spans="1:6" x14ac:dyDescent="0.35">
      <c r="A224" t="s">
        <v>648</v>
      </c>
      <c r="B224" t="s">
        <v>652</v>
      </c>
      <c r="C224" t="s">
        <v>33</v>
      </c>
      <c r="D224" t="s">
        <v>700</v>
      </c>
      <c r="E224" s="2">
        <v>45230</v>
      </c>
      <c r="F224">
        <v>3</v>
      </c>
    </row>
    <row r="225" spans="1:6" x14ac:dyDescent="0.35">
      <c r="A225" t="s">
        <v>648</v>
      </c>
      <c r="B225" t="s">
        <v>652</v>
      </c>
      <c r="C225" t="s">
        <v>33</v>
      </c>
      <c r="D225" t="s">
        <v>700</v>
      </c>
      <c r="E225" s="2">
        <v>45260</v>
      </c>
      <c r="F225">
        <v>3</v>
      </c>
    </row>
    <row r="226" spans="1:6" x14ac:dyDescent="0.35">
      <c r="A226" t="s">
        <v>648</v>
      </c>
      <c r="B226" t="s">
        <v>652</v>
      </c>
      <c r="C226" t="s">
        <v>33</v>
      </c>
      <c r="D226" t="s">
        <v>700</v>
      </c>
      <c r="E226" s="2">
        <v>45291</v>
      </c>
      <c r="F226">
        <v>3</v>
      </c>
    </row>
    <row r="227" spans="1:6" x14ac:dyDescent="0.35">
      <c r="A227" t="s">
        <v>648</v>
      </c>
      <c r="B227" t="s">
        <v>652</v>
      </c>
      <c r="C227" t="s">
        <v>33</v>
      </c>
      <c r="D227" t="s">
        <v>700</v>
      </c>
      <c r="E227" s="2">
        <v>45322</v>
      </c>
      <c r="F227">
        <v>3</v>
      </c>
    </row>
    <row r="228" spans="1:6" x14ac:dyDescent="0.35">
      <c r="A228" t="s">
        <v>648</v>
      </c>
      <c r="B228" t="s">
        <v>652</v>
      </c>
      <c r="C228" t="s">
        <v>33</v>
      </c>
      <c r="D228" t="s">
        <v>700</v>
      </c>
      <c r="E228" s="2">
        <v>45351</v>
      </c>
      <c r="F228">
        <v>3</v>
      </c>
    </row>
    <row r="229" spans="1:6" x14ac:dyDescent="0.35">
      <c r="A229" t="s">
        <v>648</v>
      </c>
      <c r="B229" t="s">
        <v>652</v>
      </c>
      <c r="C229" t="s">
        <v>33</v>
      </c>
      <c r="D229" t="s">
        <v>700</v>
      </c>
      <c r="E229" s="2">
        <v>45382</v>
      </c>
      <c r="F229">
        <v>3</v>
      </c>
    </row>
    <row r="230" spans="1:6" x14ac:dyDescent="0.35">
      <c r="A230" t="s">
        <v>648</v>
      </c>
      <c r="B230" t="s">
        <v>652</v>
      </c>
      <c r="C230" t="s">
        <v>33</v>
      </c>
      <c r="D230" t="s">
        <v>564</v>
      </c>
      <c r="E230" s="2">
        <v>45046</v>
      </c>
      <c r="F230">
        <v>5474</v>
      </c>
    </row>
    <row r="231" spans="1:6" x14ac:dyDescent="0.35">
      <c r="A231" t="s">
        <v>648</v>
      </c>
      <c r="B231" t="s">
        <v>652</v>
      </c>
      <c r="C231" t="s">
        <v>33</v>
      </c>
      <c r="D231" t="s">
        <v>564</v>
      </c>
      <c r="E231" s="2">
        <v>45077</v>
      </c>
      <c r="F231">
        <v>5606</v>
      </c>
    </row>
    <row r="232" spans="1:6" x14ac:dyDescent="0.35">
      <c r="A232" t="s">
        <v>648</v>
      </c>
      <c r="B232" t="s">
        <v>652</v>
      </c>
      <c r="C232" t="s">
        <v>33</v>
      </c>
      <c r="D232" t="s">
        <v>564</v>
      </c>
      <c r="E232" s="2">
        <v>45107</v>
      </c>
      <c r="F232">
        <v>5650</v>
      </c>
    </row>
    <row r="233" spans="1:6" x14ac:dyDescent="0.35">
      <c r="A233" t="s">
        <v>648</v>
      </c>
      <c r="B233" t="s">
        <v>652</v>
      </c>
      <c r="C233" t="s">
        <v>33</v>
      </c>
      <c r="D233" t="s">
        <v>564</v>
      </c>
      <c r="E233" s="2">
        <v>45138</v>
      </c>
      <c r="F233">
        <v>5669</v>
      </c>
    </row>
    <row r="234" spans="1:6" x14ac:dyDescent="0.35">
      <c r="A234" t="s">
        <v>648</v>
      </c>
      <c r="B234" t="s">
        <v>652</v>
      </c>
      <c r="C234" t="s">
        <v>33</v>
      </c>
      <c r="D234" t="s">
        <v>564</v>
      </c>
      <c r="E234" s="2">
        <v>45169</v>
      </c>
      <c r="F234">
        <v>4754</v>
      </c>
    </row>
    <row r="235" spans="1:6" x14ac:dyDescent="0.35">
      <c r="A235" t="s">
        <v>648</v>
      </c>
      <c r="B235" t="s">
        <v>652</v>
      </c>
      <c r="C235" t="s">
        <v>33</v>
      </c>
      <c r="D235" t="s">
        <v>564</v>
      </c>
      <c r="E235" s="2">
        <v>45199</v>
      </c>
      <c r="F235">
        <v>5776</v>
      </c>
    </row>
    <row r="236" spans="1:6" x14ac:dyDescent="0.35">
      <c r="A236" t="s">
        <v>648</v>
      </c>
      <c r="B236" t="s">
        <v>652</v>
      </c>
      <c r="C236" t="s">
        <v>33</v>
      </c>
      <c r="D236" t="s">
        <v>564</v>
      </c>
      <c r="E236" s="2">
        <v>45230</v>
      </c>
      <c r="F236">
        <v>5449</v>
      </c>
    </row>
    <row r="237" spans="1:6" x14ac:dyDescent="0.35">
      <c r="A237" t="s">
        <v>648</v>
      </c>
      <c r="B237" t="s">
        <v>652</v>
      </c>
      <c r="C237" t="s">
        <v>33</v>
      </c>
      <c r="D237" t="s">
        <v>564</v>
      </c>
      <c r="E237" s="2">
        <v>45260</v>
      </c>
      <c r="F237">
        <v>5429</v>
      </c>
    </row>
    <row r="238" spans="1:6" x14ac:dyDescent="0.35">
      <c r="A238" t="s">
        <v>648</v>
      </c>
      <c r="B238" t="s">
        <v>652</v>
      </c>
      <c r="C238" t="s">
        <v>33</v>
      </c>
      <c r="D238" t="s">
        <v>564</v>
      </c>
      <c r="E238" s="2">
        <v>45291</v>
      </c>
      <c r="F238">
        <v>5450</v>
      </c>
    </row>
    <row r="239" spans="1:6" x14ac:dyDescent="0.35">
      <c r="A239" t="s">
        <v>648</v>
      </c>
      <c r="B239" t="s">
        <v>652</v>
      </c>
      <c r="C239" t="s">
        <v>33</v>
      </c>
      <c r="D239" t="s">
        <v>564</v>
      </c>
      <c r="E239" s="2">
        <v>45322</v>
      </c>
      <c r="F239">
        <v>5438</v>
      </c>
    </row>
    <row r="240" spans="1:6" x14ac:dyDescent="0.35">
      <c r="A240" t="s">
        <v>648</v>
      </c>
      <c r="B240" t="s">
        <v>652</v>
      </c>
      <c r="C240" t="s">
        <v>33</v>
      </c>
      <c r="D240" t="s">
        <v>564</v>
      </c>
      <c r="E240" s="2">
        <v>45351</v>
      </c>
      <c r="F240">
        <v>5519</v>
      </c>
    </row>
    <row r="241" spans="1:6" x14ac:dyDescent="0.35">
      <c r="A241" t="s">
        <v>648</v>
      </c>
      <c r="B241" t="s">
        <v>652</v>
      </c>
      <c r="C241" t="s">
        <v>33</v>
      </c>
      <c r="D241" t="s">
        <v>564</v>
      </c>
      <c r="E241" s="2">
        <v>45382</v>
      </c>
      <c r="F241">
        <v>5530</v>
      </c>
    </row>
    <row r="242" spans="1:6" x14ac:dyDescent="0.35">
      <c r="A242" t="s">
        <v>648</v>
      </c>
      <c r="B242" t="s">
        <v>652</v>
      </c>
      <c r="C242" t="s">
        <v>33</v>
      </c>
      <c r="D242" t="s">
        <v>563</v>
      </c>
      <c r="E242" s="2">
        <v>45046</v>
      </c>
      <c r="F242">
        <v>418</v>
      </c>
    </row>
    <row r="243" spans="1:6" x14ac:dyDescent="0.35">
      <c r="A243" t="s">
        <v>648</v>
      </c>
      <c r="B243" t="s">
        <v>652</v>
      </c>
      <c r="C243" t="s">
        <v>33</v>
      </c>
      <c r="D243" t="s">
        <v>563</v>
      </c>
      <c r="E243" s="2">
        <v>45077</v>
      </c>
      <c r="F243">
        <v>756</v>
      </c>
    </row>
    <row r="244" spans="1:6" x14ac:dyDescent="0.35">
      <c r="A244" t="s">
        <v>648</v>
      </c>
      <c r="B244" t="s">
        <v>652</v>
      </c>
      <c r="C244" t="s">
        <v>33</v>
      </c>
      <c r="D244" t="s">
        <v>563</v>
      </c>
      <c r="E244" s="2">
        <v>45107</v>
      </c>
      <c r="F244">
        <v>978</v>
      </c>
    </row>
    <row r="245" spans="1:6" x14ac:dyDescent="0.35">
      <c r="A245" t="s">
        <v>648</v>
      </c>
      <c r="B245" t="s">
        <v>652</v>
      </c>
      <c r="C245" t="s">
        <v>33</v>
      </c>
      <c r="D245" t="s">
        <v>563</v>
      </c>
      <c r="E245" s="2">
        <v>45138</v>
      </c>
      <c r="F245">
        <v>1334</v>
      </c>
    </row>
    <row r="246" spans="1:6" x14ac:dyDescent="0.35">
      <c r="A246" t="s">
        <v>648</v>
      </c>
      <c r="B246" t="s">
        <v>652</v>
      </c>
      <c r="C246" t="s">
        <v>33</v>
      </c>
      <c r="D246" t="s">
        <v>563</v>
      </c>
      <c r="E246" s="2">
        <v>45169</v>
      </c>
      <c r="F246">
        <v>949</v>
      </c>
    </row>
    <row r="247" spans="1:6" x14ac:dyDescent="0.35">
      <c r="A247" t="s">
        <v>648</v>
      </c>
      <c r="B247" t="s">
        <v>652</v>
      </c>
      <c r="C247" t="s">
        <v>33</v>
      </c>
      <c r="D247" t="s">
        <v>563</v>
      </c>
      <c r="E247" s="2">
        <v>45199</v>
      </c>
      <c r="F247">
        <v>1654</v>
      </c>
    </row>
    <row r="248" spans="1:6" x14ac:dyDescent="0.35">
      <c r="A248" t="s">
        <v>648</v>
      </c>
      <c r="B248" t="s">
        <v>652</v>
      </c>
      <c r="C248" t="s">
        <v>33</v>
      </c>
      <c r="D248" t="s">
        <v>563</v>
      </c>
      <c r="E248" s="2">
        <v>45230</v>
      </c>
      <c r="F248">
        <v>1706</v>
      </c>
    </row>
    <row r="249" spans="1:6" x14ac:dyDescent="0.35">
      <c r="A249" t="s">
        <v>648</v>
      </c>
      <c r="B249" t="s">
        <v>652</v>
      </c>
      <c r="C249" t="s">
        <v>33</v>
      </c>
      <c r="D249" t="s">
        <v>563</v>
      </c>
      <c r="E249" s="2">
        <v>45260</v>
      </c>
      <c r="F249">
        <v>1778</v>
      </c>
    </row>
    <row r="250" spans="1:6" x14ac:dyDescent="0.35">
      <c r="A250" t="s">
        <v>648</v>
      </c>
      <c r="B250" t="s">
        <v>652</v>
      </c>
      <c r="C250" t="s">
        <v>33</v>
      </c>
      <c r="D250" t="s">
        <v>563</v>
      </c>
      <c r="E250" s="2">
        <v>45291</v>
      </c>
      <c r="F250">
        <v>1830</v>
      </c>
    </row>
    <row r="251" spans="1:6" x14ac:dyDescent="0.35">
      <c r="A251" t="s">
        <v>648</v>
      </c>
      <c r="B251" t="s">
        <v>652</v>
      </c>
      <c r="C251" t="s">
        <v>33</v>
      </c>
      <c r="D251" t="s">
        <v>563</v>
      </c>
      <c r="E251" s="2">
        <v>45322</v>
      </c>
      <c r="F251">
        <v>2012</v>
      </c>
    </row>
    <row r="252" spans="1:6" x14ac:dyDescent="0.35">
      <c r="A252" t="s">
        <v>648</v>
      </c>
      <c r="B252" t="s">
        <v>652</v>
      </c>
      <c r="C252" t="s">
        <v>33</v>
      </c>
      <c r="D252" t="s">
        <v>563</v>
      </c>
      <c r="E252" s="2">
        <v>45351</v>
      </c>
      <c r="F252">
        <v>2152</v>
      </c>
    </row>
    <row r="253" spans="1:6" x14ac:dyDescent="0.35">
      <c r="A253" t="s">
        <v>648</v>
      </c>
      <c r="B253" t="s">
        <v>652</v>
      </c>
      <c r="C253" t="s">
        <v>33</v>
      </c>
      <c r="D253" t="s">
        <v>563</v>
      </c>
      <c r="E253" s="2">
        <v>45382</v>
      </c>
      <c r="F253">
        <v>2341</v>
      </c>
    </row>
    <row r="254" spans="1:6" x14ac:dyDescent="0.35">
      <c r="A254" t="s">
        <v>648</v>
      </c>
      <c r="B254" t="s">
        <v>652</v>
      </c>
      <c r="C254" t="s">
        <v>33</v>
      </c>
      <c r="D254" t="s">
        <v>703</v>
      </c>
      <c r="E254" s="2">
        <v>45046</v>
      </c>
      <c r="F254">
        <v>1</v>
      </c>
    </row>
    <row r="255" spans="1:6" x14ac:dyDescent="0.35">
      <c r="A255" t="s">
        <v>648</v>
      </c>
      <c r="B255" t="s">
        <v>652</v>
      </c>
      <c r="C255" t="s">
        <v>33</v>
      </c>
      <c r="D255" t="s">
        <v>703</v>
      </c>
      <c r="E255" s="2">
        <v>45077</v>
      </c>
      <c r="F255">
        <v>1</v>
      </c>
    </row>
    <row r="256" spans="1:6" x14ac:dyDescent="0.35">
      <c r="A256" t="s">
        <v>648</v>
      </c>
      <c r="B256" t="s">
        <v>652</v>
      </c>
      <c r="C256" t="s">
        <v>33</v>
      </c>
      <c r="D256" t="s">
        <v>703</v>
      </c>
      <c r="E256" s="2">
        <v>45107</v>
      </c>
      <c r="F256">
        <v>2</v>
      </c>
    </row>
    <row r="257" spans="1:6" x14ac:dyDescent="0.35">
      <c r="A257" t="s">
        <v>648</v>
      </c>
      <c r="B257" t="s">
        <v>652</v>
      </c>
      <c r="C257" t="s">
        <v>33</v>
      </c>
      <c r="D257" t="s">
        <v>703</v>
      </c>
      <c r="E257" s="2">
        <v>45138</v>
      </c>
      <c r="F257">
        <v>4</v>
      </c>
    </row>
    <row r="258" spans="1:6" x14ac:dyDescent="0.35">
      <c r="A258" t="s">
        <v>648</v>
      </c>
      <c r="B258" t="s">
        <v>652</v>
      </c>
      <c r="C258" t="s">
        <v>33</v>
      </c>
      <c r="D258" t="s">
        <v>703</v>
      </c>
      <c r="E258" s="2">
        <v>45169</v>
      </c>
      <c r="F258">
        <v>2</v>
      </c>
    </row>
    <row r="259" spans="1:6" x14ac:dyDescent="0.35">
      <c r="A259" t="s">
        <v>648</v>
      </c>
      <c r="B259" t="s">
        <v>652</v>
      </c>
      <c r="C259" t="s">
        <v>33</v>
      </c>
      <c r="D259" t="s">
        <v>703</v>
      </c>
      <c r="E259" s="2">
        <v>45199</v>
      </c>
      <c r="F259">
        <v>2</v>
      </c>
    </row>
    <row r="260" spans="1:6" x14ac:dyDescent="0.35">
      <c r="A260" t="s">
        <v>648</v>
      </c>
      <c r="B260" t="s">
        <v>652</v>
      </c>
      <c r="C260" t="s">
        <v>33</v>
      </c>
      <c r="D260" t="s">
        <v>703</v>
      </c>
      <c r="E260" s="2">
        <v>45230</v>
      </c>
      <c r="F260">
        <v>1</v>
      </c>
    </row>
    <row r="261" spans="1:6" x14ac:dyDescent="0.35">
      <c r="A261" t="s">
        <v>648</v>
      </c>
      <c r="B261" t="s">
        <v>652</v>
      </c>
      <c r="C261" t="s">
        <v>33</v>
      </c>
      <c r="D261" t="s">
        <v>703</v>
      </c>
      <c r="E261" s="2">
        <v>45260</v>
      </c>
      <c r="F261">
        <v>1</v>
      </c>
    </row>
    <row r="262" spans="1:6" x14ac:dyDescent="0.35">
      <c r="A262" t="s">
        <v>648</v>
      </c>
      <c r="B262" t="s">
        <v>652</v>
      </c>
      <c r="C262" t="s">
        <v>33</v>
      </c>
      <c r="D262" t="s">
        <v>703</v>
      </c>
      <c r="E262" s="2">
        <v>45291</v>
      </c>
      <c r="F262">
        <v>2</v>
      </c>
    </row>
    <row r="263" spans="1:6" x14ac:dyDescent="0.35">
      <c r="A263" t="s">
        <v>648</v>
      </c>
      <c r="B263" t="s">
        <v>652</v>
      </c>
      <c r="C263" t="s">
        <v>33</v>
      </c>
      <c r="D263" t="s">
        <v>703</v>
      </c>
      <c r="E263" s="2">
        <v>45322</v>
      </c>
      <c r="F263">
        <v>2</v>
      </c>
    </row>
    <row r="264" spans="1:6" x14ac:dyDescent="0.35">
      <c r="A264" t="s">
        <v>648</v>
      </c>
      <c r="B264" t="s">
        <v>652</v>
      </c>
      <c r="C264" t="s">
        <v>33</v>
      </c>
      <c r="D264" t="s">
        <v>703</v>
      </c>
      <c r="E264" s="2">
        <v>45351</v>
      </c>
      <c r="F264">
        <v>3</v>
      </c>
    </row>
    <row r="265" spans="1:6" x14ac:dyDescent="0.35">
      <c r="A265" t="s">
        <v>648</v>
      </c>
      <c r="B265" t="s">
        <v>652</v>
      </c>
      <c r="C265" t="s">
        <v>33</v>
      </c>
      <c r="D265" t="s">
        <v>703</v>
      </c>
      <c r="E265" s="2">
        <v>45382</v>
      </c>
      <c r="F265">
        <v>3</v>
      </c>
    </row>
    <row r="266" spans="1:6" x14ac:dyDescent="0.35">
      <c r="A266" t="s">
        <v>648</v>
      </c>
      <c r="B266" t="s">
        <v>652</v>
      </c>
      <c r="C266" t="s">
        <v>702</v>
      </c>
      <c r="D266" t="s">
        <v>700</v>
      </c>
      <c r="E266" s="2">
        <v>45046</v>
      </c>
      <c r="F266">
        <v>3</v>
      </c>
    </row>
    <row r="267" spans="1:6" x14ac:dyDescent="0.35">
      <c r="A267" t="s">
        <v>648</v>
      </c>
      <c r="B267" t="s">
        <v>652</v>
      </c>
      <c r="C267" t="s">
        <v>702</v>
      </c>
      <c r="D267" t="s">
        <v>700</v>
      </c>
      <c r="E267" s="2">
        <v>45077</v>
      </c>
      <c r="F267">
        <v>3</v>
      </c>
    </row>
    <row r="268" spans="1:6" x14ac:dyDescent="0.35">
      <c r="A268" t="s">
        <v>648</v>
      </c>
      <c r="B268" t="s">
        <v>652</v>
      </c>
      <c r="C268" t="s">
        <v>702</v>
      </c>
      <c r="D268" t="s">
        <v>700</v>
      </c>
      <c r="E268" s="2">
        <v>45107</v>
      </c>
      <c r="F268">
        <v>3</v>
      </c>
    </row>
    <row r="269" spans="1:6" x14ac:dyDescent="0.35">
      <c r="A269" t="s">
        <v>648</v>
      </c>
      <c r="B269" t="s">
        <v>652</v>
      </c>
      <c r="C269" t="s">
        <v>702</v>
      </c>
      <c r="D269" t="s">
        <v>700</v>
      </c>
      <c r="E269" s="2">
        <v>45138</v>
      </c>
      <c r="F269">
        <v>3</v>
      </c>
    </row>
    <row r="270" spans="1:6" x14ac:dyDescent="0.35">
      <c r="A270" t="s">
        <v>648</v>
      </c>
      <c r="B270" t="s">
        <v>652</v>
      </c>
      <c r="C270" t="s">
        <v>702</v>
      </c>
      <c r="D270" t="s">
        <v>700</v>
      </c>
      <c r="E270" s="2">
        <v>45169</v>
      </c>
      <c r="F270">
        <v>3</v>
      </c>
    </row>
    <row r="271" spans="1:6" x14ac:dyDescent="0.35">
      <c r="A271" t="s">
        <v>648</v>
      </c>
      <c r="B271" t="s">
        <v>652</v>
      </c>
      <c r="C271" t="s">
        <v>702</v>
      </c>
      <c r="D271" t="s">
        <v>700</v>
      </c>
      <c r="E271" s="2">
        <v>45199</v>
      </c>
      <c r="F271">
        <v>3</v>
      </c>
    </row>
    <row r="272" spans="1:6" x14ac:dyDescent="0.35">
      <c r="A272" t="s">
        <v>648</v>
      </c>
      <c r="B272" t="s">
        <v>652</v>
      </c>
      <c r="C272" t="s">
        <v>702</v>
      </c>
      <c r="D272" t="s">
        <v>700</v>
      </c>
      <c r="E272" s="2">
        <v>45230</v>
      </c>
      <c r="F272">
        <v>3</v>
      </c>
    </row>
    <row r="273" spans="1:6" x14ac:dyDescent="0.35">
      <c r="A273" t="s">
        <v>648</v>
      </c>
      <c r="B273" t="s">
        <v>652</v>
      </c>
      <c r="C273" t="s">
        <v>702</v>
      </c>
      <c r="D273" t="s">
        <v>700</v>
      </c>
      <c r="E273" s="2">
        <v>45260</v>
      </c>
      <c r="F273">
        <v>3</v>
      </c>
    </row>
    <row r="274" spans="1:6" x14ac:dyDescent="0.35">
      <c r="A274" t="s">
        <v>648</v>
      </c>
      <c r="B274" t="s">
        <v>652</v>
      </c>
      <c r="C274" t="s">
        <v>702</v>
      </c>
      <c r="D274" t="s">
        <v>700</v>
      </c>
      <c r="E274" s="2">
        <v>45291</v>
      </c>
      <c r="F274">
        <v>3</v>
      </c>
    </row>
    <row r="275" spans="1:6" x14ac:dyDescent="0.35">
      <c r="A275" t="s">
        <v>648</v>
      </c>
      <c r="B275" t="s">
        <v>652</v>
      </c>
      <c r="C275" t="s">
        <v>702</v>
      </c>
      <c r="D275" t="s">
        <v>700</v>
      </c>
      <c r="E275" s="2">
        <v>45322</v>
      </c>
      <c r="F275">
        <v>3</v>
      </c>
    </row>
    <row r="276" spans="1:6" x14ac:dyDescent="0.35">
      <c r="A276" t="s">
        <v>648</v>
      </c>
      <c r="B276" t="s">
        <v>652</v>
      </c>
      <c r="C276" t="s">
        <v>702</v>
      </c>
      <c r="D276" t="s">
        <v>700</v>
      </c>
      <c r="E276" s="2">
        <v>45351</v>
      </c>
      <c r="F276">
        <v>3</v>
      </c>
    </row>
    <row r="277" spans="1:6" x14ac:dyDescent="0.35">
      <c r="A277" t="s">
        <v>648</v>
      </c>
      <c r="B277" t="s">
        <v>652</v>
      </c>
      <c r="C277" t="s">
        <v>702</v>
      </c>
      <c r="D277" t="s">
        <v>700</v>
      </c>
      <c r="E277" s="2">
        <v>45382</v>
      </c>
      <c r="F277">
        <v>3</v>
      </c>
    </row>
    <row r="278" spans="1:6" x14ac:dyDescent="0.35">
      <c r="A278" t="s">
        <v>648</v>
      </c>
      <c r="B278" t="s">
        <v>652</v>
      </c>
      <c r="C278" t="s">
        <v>702</v>
      </c>
      <c r="D278" t="s">
        <v>564</v>
      </c>
      <c r="E278" s="2">
        <v>45046</v>
      </c>
      <c r="F278">
        <v>4655</v>
      </c>
    </row>
    <row r="279" spans="1:6" x14ac:dyDescent="0.35">
      <c r="A279" t="s">
        <v>648</v>
      </c>
      <c r="B279" t="s">
        <v>652</v>
      </c>
      <c r="C279" t="s">
        <v>702</v>
      </c>
      <c r="D279" t="s">
        <v>564</v>
      </c>
      <c r="E279" s="2">
        <v>45077</v>
      </c>
      <c r="F279">
        <v>4853</v>
      </c>
    </row>
    <row r="280" spans="1:6" x14ac:dyDescent="0.35">
      <c r="A280" t="s">
        <v>648</v>
      </c>
      <c r="B280" t="s">
        <v>652</v>
      </c>
      <c r="C280" t="s">
        <v>702</v>
      </c>
      <c r="D280" t="s">
        <v>564</v>
      </c>
      <c r="E280" s="2">
        <v>45107</v>
      </c>
      <c r="F280">
        <v>4792</v>
      </c>
    </row>
    <row r="281" spans="1:6" x14ac:dyDescent="0.35">
      <c r="A281" t="s">
        <v>648</v>
      </c>
      <c r="B281" t="s">
        <v>652</v>
      </c>
      <c r="C281" t="s">
        <v>702</v>
      </c>
      <c r="D281" t="s">
        <v>564</v>
      </c>
      <c r="E281" s="2">
        <v>45138</v>
      </c>
      <c r="F281">
        <v>4872</v>
      </c>
    </row>
    <row r="282" spans="1:6" x14ac:dyDescent="0.35">
      <c r="A282" t="s">
        <v>648</v>
      </c>
      <c r="B282" t="s">
        <v>652</v>
      </c>
      <c r="C282" t="s">
        <v>702</v>
      </c>
      <c r="D282" t="s">
        <v>564</v>
      </c>
      <c r="E282" s="2">
        <v>45169</v>
      </c>
      <c r="F282">
        <v>4045</v>
      </c>
    </row>
    <row r="283" spans="1:6" x14ac:dyDescent="0.35">
      <c r="A283" t="s">
        <v>648</v>
      </c>
      <c r="B283" t="s">
        <v>652</v>
      </c>
      <c r="C283" t="s">
        <v>702</v>
      </c>
      <c r="D283" t="s">
        <v>564</v>
      </c>
      <c r="E283" s="2">
        <v>45199</v>
      </c>
      <c r="F283">
        <v>5039</v>
      </c>
    </row>
    <row r="284" spans="1:6" x14ac:dyDescent="0.35">
      <c r="A284" t="s">
        <v>648</v>
      </c>
      <c r="B284" t="s">
        <v>652</v>
      </c>
      <c r="C284" t="s">
        <v>702</v>
      </c>
      <c r="D284" t="s">
        <v>564</v>
      </c>
      <c r="E284" s="2">
        <v>45230</v>
      </c>
      <c r="F284">
        <v>4777</v>
      </c>
    </row>
    <row r="285" spans="1:6" x14ac:dyDescent="0.35">
      <c r="A285" t="s">
        <v>648</v>
      </c>
      <c r="B285" t="s">
        <v>652</v>
      </c>
      <c r="C285" t="s">
        <v>702</v>
      </c>
      <c r="D285" t="s">
        <v>564</v>
      </c>
      <c r="E285" s="2">
        <v>45260</v>
      </c>
      <c r="F285">
        <v>4813</v>
      </c>
    </row>
    <row r="286" spans="1:6" x14ac:dyDescent="0.35">
      <c r="A286" t="s">
        <v>648</v>
      </c>
      <c r="B286" t="s">
        <v>652</v>
      </c>
      <c r="C286" t="s">
        <v>702</v>
      </c>
      <c r="D286" t="s">
        <v>564</v>
      </c>
      <c r="E286" s="2">
        <v>45291</v>
      </c>
      <c r="F286">
        <v>4851</v>
      </c>
    </row>
    <row r="287" spans="1:6" x14ac:dyDescent="0.35">
      <c r="A287" t="s">
        <v>648</v>
      </c>
      <c r="B287" t="s">
        <v>652</v>
      </c>
      <c r="C287" t="s">
        <v>702</v>
      </c>
      <c r="D287" t="s">
        <v>564</v>
      </c>
      <c r="E287" s="2">
        <v>45322</v>
      </c>
      <c r="F287">
        <v>4848</v>
      </c>
    </row>
    <row r="288" spans="1:6" x14ac:dyDescent="0.35">
      <c r="A288" t="s">
        <v>648</v>
      </c>
      <c r="B288" t="s">
        <v>652</v>
      </c>
      <c r="C288" t="s">
        <v>702</v>
      </c>
      <c r="D288" t="s">
        <v>564</v>
      </c>
      <c r="E288" s="2">
        <v>45351</v>
      </c>
      <c r="F288">
        <v>4947</v>
      </c>
    </row>
    <row r="289" spans="1:7" x14ac:dyDescent="0.35">
      <c r="A289" t="s">
        <v>648</v>
      </c>
      <c r="B289" t="s">
        <v>652</v>
      </c>
      <c r="C289" t="s">
        <v>702</v>
      </c>
      <c r="D289" t="s">
        <v>564</v>
      </c>
      <c r="E289" s="2">
        <v>45382</v>
      </c>
      <c r="F289">
        <v>4964</v>
      </c>
    </row>
    <row r="290" spans="1:7" x14ac:dyDescent="0.35">
      <c r="A290" t="s">
        <v>648</v>
      </c>
      <c r="B290" t="s">
        <v>652</v>
      </c>
      <c r="C290" t="s">
        <v>702</v>
      </c>
      <c r="D290" t="s">
        <v>563</v>
      </c>
      <c r="E290" s="2">
        <v>45046</v>
      </c>
      <c r="F290">
        <v>338</v>
      </c>
    </row>
    <row r="291" spans="1:7" x14ac:dyDescent="0.35">
      <c r="A291" t="s">
        <v>648</v>
      </c>
      <c r="B291" t="s">
        <v>652</v>
      </c>
      <c r="C291" t="s">
        <v>702</v>
      </c>
      <c r="D291" t="s">
        <v>563</v>
      </c>
      <c r="E291" s="2">
        <v>45077</v>
      </c>
      <c r="F291">
        <v>822</v>
      </c>
    </row>
    <row r="292" spans="1:7" x14ac:dyDescent="0.35">
      <c r="A292" t="s">
        <v>648</v>
      </c>
      <c r="B292" t="s">
        <v>652</v>
      </c>
      <c r="C292" t="s">
        <v>702</v>
      </c>
      <c r="D292" t="s">
        <v>563</v>
      </c>
      <c r="E292" s="2">
        <v>45107</v>
      </c>
      <c r="F292">
        <v>1174</v>
      </c>
    </row>
    <row r="293" spans="1:7" x14ac:dyDescent="0.35">
      <c r="A293" t="s">
        <v>648</v>
      </c>
      <c r="B293" t="s">
        <v>652</v>
      </c>
      <c r="C293" t="s">
        <v>702</v>
      </c>
      <c r="D293" t="s">
        <v>563</v>
      </c>
      <c r="E293" s="2">
        <v>45138</v>
      </c>
      <c r="F293">
        <v>1600</v>
      </c>
    </row>
    <row r="294" spans="1:7" x14ac:dyDescent="0.35">
      <c r="A294" t="s">
        <v>648</v>
      </c>
      <c r="B294" t="s">
        <v>652</v>
      </c>
      <c r="C294" t="s">
        <v>702</v>
      </c>
      <c r="D294" t="s">
        <v>563</v>
      </c>
      <c r="E294" s="2">
        <v>45169</v>
      </c>
      <c r="F294">
        <v>1239</v>
      </c>
    </row>
    <row r="295" spans="1:7" x14ac:dyDescent="0.35">
      <c r="A295" t="s">
        <v>648</v>
      </c>
      <c r="B295" t="s">
        <v>652</v>
      </c>
      <c r="C295" t="s">
        <v>702</v>
      </c>
      <c r="D295" t="s">
        <v>563</v>
      </c>
      <c r="E295" s="2">
        <v>45199</v>
      </c>
      <c r="F295">
        <v>2025</v>
      </c>
    </row>
    <row r="296" spans="1:7" x14ac:dyDescent="0.35">
      <c r="A296" t="s">
        <v>648</v>
      </c>
      <c r="B296" t="s">
        <v>652</v>
      </c>
      <c r="C296" t="s">
        <v>702</v>
      </c>
      <c r="D296" t="s">
        <v>563</v>
      </c>
      <c r="E296" s="2">
        <v>45230</v>
      </c>
      <c r="F296">
        <v>2121</v>
      </c>
    </row>
    <row r="297" spans="1:7" x14ac:dyDescent="0.35">
      <c r="A297" t="s">
        <v>648</v>
      </c>
      <c r="B297" t="s">
        <v>652</v>
      </c>
      <c r="C297" t="s">
        <v>702</v>
      </c>
      <c r="D297" t="s">
        <v>563</v>
      </c>
      <c r="E297" s="2">
        <v>45260</v>
      </c>
      <c r="F297">
        <v>2272</v>
      </c>
    </row>
    <row r="298" spans="1:7" x14ac:dyDescent="0.35">
      <c r="A298" t="s">
        <v>648</v>
      </c>
      <c r="B298" t="s">
        <v>652</v>
      </c>
      <c r="C298" t="s">
        <v>702</v>
      </c>
      <c r="D298" t="s">
        <v>563</v>
      </c>
      <c r="E298" s="2">
        <v>45291</v>
      </c>
      <c r="F298">
        <v>2294</v>
      </c>
    </row>
    <row r="299" spans="1:7" x14ac:dyDescent="0.35">
      <c r="A299" t="s">
        <v>648</v>
      </c>
      <c r="B299" t="s">
        <v>652</v>
      </c>
      <c r="C299" t="s">
        <v>702</v>
      </c>
      <c r="D299" t="s">
        <v>563</v>
      </c>
      <c r="E299" s="2">
        <v>45322</v>
      </c>
      <c r="F299">
        <v>2404</v>
      </c>
    </row>
    <row r="300" spans="1:7" x14ac:dyDescent="0.35">
      <c r="A300" t="s">
        <v>648</v>
      </c>
      <c r="B300" t="s">
        <v>652</v>
      </c>
      <c r="C300" t="s">
        <v>702</v>
      </c>
      <c r="D300" t="s">
        <v>563</v>
      </c>
      <c r="E300" s="2">
        <v>45351</v>
      </c>
      <c r="F300">
        <v>2497</v>
      </c>
    </row>
    <row r="301" spans="1:7" x14ac:dyDescent="0.35">
      <c r="A301" t="s">
        <v>648</v>
      </c>
      <c r="B301" t="s">
        <v>652</v>
      </c>
      <c r="C301" t="s">
        <v>702</v>
      </c>
      <c r="D301" t="s">
        <v>563</v>
      </c>
      <c r="E301" s="2">
        <v>45382</v>
      </c>
      <c r="F301">
        <v>2584</v>
      </c>
    </row>
    <row r="302" spans="1:7" x14ac:dyDescent="0.35">
      <c r="A302" t="s">
        <v>648</v>
      </c>
      <c r="B302" t="s">
        <v>652</v>
      </c>
      <c r="C302" t="s">
        <v>702</v>
      </c>
      <c r="D302" t="s">
        <v>705</v>
      </c>
      <c r="E302" s="2">
        <v>45046</v>
      </c>
      <c r="F302">
        <v>817</v>
      </c>
      <c r="G302" s="2"/>
    </row>
    <row r="303" spans="1:7" x14ac:dyDescent="0.35">
      <c r="A303" t="s">
        <v>648</v>
      </c>
      <c r="B303" t="s">
        <v>652</v>
      </c>
      <c r="C303" t="s">
        <v>702</v>
      </c>
      <c r="D303" t="s">
        <v>705</v>
      </c>
      <c r="E303" s="2">
        <v>45077</v>
      </c>
      <c r="F303">
        <v>750</v>
      </c>
      <c r="G303" s="2"/>
    </row>
    <row r="304" spans="1:7" x14ac:dyDescent="0.35">
      <c r="A304" t="s">
        <v>648</v>
      </c>
      <c r="B304" t="s">
        <v>652</v>
      </c>
      <c r="C304" t="s">
        <v>702</v>
      </c>
      <c r="D304" t="s">
        <v>705</v>
      </c>
      <c r="E304" s="2">
        <v>45107</v>
      </c>
      <c r="F304">
        <v>855</v>
      </c>
      <c r="G304" s="2"/>
    </row>
    <row r="305" spans="1:7" x14ac:dyDescent="0.35">
      <c r="A305" t="s">
        <v>648</v>
      </c>
      <c r="B305" t="s">
        <v>652</v>
      </c>
      <c r="C305" t="s">
        <v>702</v>
      </c>
      <c r="D305" t="s">
        <v>705</v>
      </c>
      <c r="E305" s="2">
        <v>45138</v>
      </c>
      <c r="F305">
        <v>795</v>
      </c>
      <c r="G305" s="2"/>
    </row>
    <row r="306" spans="1:7" x14ac:dyDescent="0.35">
      <c r="A306" t="s">
        <v>648</v>
      </c>
      <c r="B306" t="s">
        <v>652</v>
      </c>
      <c r="C306" t="s">
        <v>702</v>
      </c>
      <c r="D306" t="s">
        <v>705</v>
      </c>
      <c r="E306" s="2">
        <v>45169</v>
      </c>
      <c r="F306">
        <v>704</v>
      </c>
      <c r="G306" s="2"/>
    </row>
    <row r="307" spans="1:7" x14ac:dyDescent="0.35">
      <c r="A307" t="s">
        <v>648</v>
      </c>
      <c r="B307" t="s">
        <v>652</v>
      </c>
      <c r="C307" t="s">
        <v>702</v>
      </c>
      <c r="D307" t="s">
        <v>705</v>
      </c>
      <c r="E307" s="2">
        <v>45199</v>
      </c>
      <c r="F307">
        <v>727</v>
      </c>
      <c r="G307" s="2"/>
    </row>
    <row r="308" spans="1:7" x14ac:dyDescent="0.35">
      <c r="A308" t="s">
        <v>648</v>
      </c>
      <c r="B308" t="s">
        <v>652</v>
      </c>
      <c r="C308" t="s">
        <v>702</v>
      </c>
      <c r="D308" t="s">
        <v>705</v>
      </c>
      <c r="E308" s="2">
        <v>45230</v>
      </c>
      <c r="F308">
        <v>658</v>
      </c>
      <c r="G308" s="2"/>
    </row>
    <row r="309" spans="1:7" x14ac:dyDescent="0.35">
      <c r="A309" t="s">
        <v>648</v>
      </c>
      <c r="B309" t="s">
        <v>652</v>
      </c>
      <c r="C309" t="s">
        <v>702</v>
      </c>
      <c r="D309" t="s">
        <v>705</v>
      </c>
      <c r="E309" s="2">
        <v>45260</v>
      </c>
      <c r="F309">
        <v>603</v>
      </c>
      <c r="G309" s="2"/>
    </row>
    <row r="310" spans="1:7" x14ac:dyDescent="0.35">
      <c r="A310" t="s">
        <v>648</v>
      </c>
      <c r="B310" t="s">
        <v>652</v>
      </c>
      <c r="C310" t="s">
        <v>702</v>
      </c>
      <c r="D310" t="s">
        <v>705</v>
      </c>
      <c r="E310" s="2">
        <v>45291</v>
      </c>
      <c r="F310">
        <v>586</v>
      </c>
      <c r="G310" s="2"/>
    </row>
    <row r="311" spans="1:7" x14ac:dyDescent="0.35">
      <c r="A311" t="s">
        <v>648</v>
      </c>
      <c r="B311" t="s">
        <v>652</v>
      </c>
      <c r="C311" t="s">
        <v>702</v>
      </c>
      <c r="D311" t="s">
        <v>705</v>
      </c>
      <c r="E311" s="2">
        <v>45322</v>
      </c>
      <c r="F311">
        <v>577</v>
      </c>
      <c r="G311" s="2"/>
    </row>
    <row r="312" spans="1:7" x14ac:dyDescent="0.35">
      <c r="A312" t="s">
        <v>648</v>
      </c>
      <c r="B312" t="s">
        <v>652</v>
      </c>
      <c r="C312" t="s">
        <v>702</v>
      </c>
      <c r="D312" t="s">
        <v>705</v>
      </c>
      <c r="E312" s="2">
        <v>45351</v>
      </c>
      <c r="F312">
        <v>558</v>
      </c>
      <c r="G312" s="2"/>
    </row>
    <row r="313" spans="1:7" x14ac:dyDescent="0.35">
      <c r="A313" t="s">
        <v>648</v>
      </c>
      <c r="B313" t="s">
        <v>652</v>
      </c>
      <c r="C313" t="s">
        <v>702</v>
      </c>
      <c r="D313" t="s">
        <v>705</v>
      </c>
      <c r="E313" s="2">
        <v>45382</v>
      </c>
      <c r="F313">
        <v>549</v>
      </c>
      <c r="G313" s="2"/>
    </row>
    <row r="314" spans="1:7" x14ac:dyDescent="0.35">
      <c r="A314" t="s">
        <v>648</v>
      </c>
      <c r="B314" t="s">
        <v>652</v>
      </c>
      <c r="C314" t="s">
        <v>702</v>
      </c>
      <c r="D314" t="s">
        <v>704</v>
      </c>
      <c r="E314" s="2">
        <v>45046</v>
      </c>
      <c r="F314">
        <v>0</v>
      </c>
      <c r="G314" s="2"/>
    </row>
    <row r="315" spans="1:7" x14ac:dyDescent="0.35">
      <c r="A315" t="s">
        <v>648</v>
      </c>
      <c r="B315" t="s">
        <v>652</v>
      </c>
      <c r="C315" t="s">
        <v>702</v>
      </c>
      <c r="D315" t="s">
        <v>704</v>
      </c>
      <c r="E315" s="2">
        <v>45077</v>
      </c>
      <c r="F315">
        <v>0</v>
      </c>
      <c r="G315" s="2"/>
    </row>
    <row r="316" spans="1:7" x14ac:dyDescent="0.35">
      <c r="A316" t="s">
        <v>648</v>
      </c>
      <c r="B316" t="s">
        <v>652</v>
      </c>
      <c r="C316" t="s">
        <v>702</v>
      </c>
      <c r="D316" t="s">
        <v>704</v>
      </c>
      <c r="E316" s="2">
        <v>45107</v>
      </c>
      <c r="F316">
        <v>0</v>
      </c>
      <c r="G316" s="2"/>
    </row>
    <row r="317" spans="1:7" x14ac:dyDescent="0.35">
      <c r="A317" t="s">
        <v>648</v>
      </c>
      <c r="B317" t="s">
        <v>652</v>
      </c>
      <c r="C317" t="s">
        <v>702</v>
      </c>
      <c r="D317" t="s">
        <v>704</v>
      </c>
      <c r="E317" s="2">
        <v>45138</v>
      </c>
      <c r="F317">
        <v>0</v>
      </c>
      <c r="G317" s="2"/>
    </row>
    <row r="318" spans="1:7" x14ac:dyDescent="0.35">
      <c r="A318" t="s">
        <v>648</v>
      </c>
      <c r="B318" t="s">
        <v>652</v>
      </c>
      <c r="C318" t="s">
        <v>702</v>
      </c>
      <c r="D318" t="s">
        <v>704</v>
      </c>
      <c r="E318" s="2">
        <v>45169</v>
      </c>
      <c r="F318">
        <v>0</v>
      </c>
      <c r="G318" s="2"/>
    </row>
    <row r="319" spans="1:7" x14ac:dyDescent="0.35">
      <c r="A319" t="s">
        <v>648</v>
      </c>
      <c r="B319" t="s">
        <v>652</v>
      </c>
      <c r="C319" t="s">
        <v>702</v>
      </c>
      <c r="D319" t="s">
        <v>704</v>
      </c>
      <c r="E319" s="2">
        <v>45199</v>
      </c>
      <c r="F319">
        <v>0</v>
      </c>
      <c r="G319" s="2"/>
    </row>
    <row r="320" spans="1:7" x14ac:dyDescent="0.35">
      <c r="A320" t="s">
        <v>648</v>
      </c>
      <c r="B320" t="s">
        <v>652</v>
      </c>
      <c r="C320" t="s">
        <v>702</v>
      </c>
      <c r="D320" t="s">
        <v>704</v>
      </c>
      <c r="E320" s="2">
        <v>45230</v>
      </c>
      <c r="F320">
        <v>0</v>
      </c>
      <c r="G320" s="2"/>
    </row>
    <row r="321" spans="1:7" x14ac:dyDescent="0.35">
      <c r="A321" t="s">
        <v>648</v>
      </c>
      <c r="B321" t="s">
        <v>652</v>
      </c>
      <c r="C321" t="s">
        <v>702</v>
      </c>
      <c r="D321" t="s">
        <v>704</v>
      </c>
      <c r="E321" s="2">
        <v>45260</v>
      </c>
      <c r="F321">
        <v>0</v>
      </c>
      <c r="G321" s="2"/>
    </row>
    <row r="322" spans="1:7" x14ac:dyDescent="0.35">
      <c r="A322" t="s">
        <v>648</v>
      </c>
      <c r="B322" t="s">
        <v>652</v>
      </c>
      <c r="C322" t="s">
        <v>702</v>
      </c>
      <c r="D322" t="s">
        <v>704</v>
      </c>
      <c r="E322" s="2">
        <v>45291</v>
      </c>
      <c r="F322">
        <v>0</v>
      </c>
      <c r="G322" s="2"/>
    </row>
    <row r="323" spans="1:7" x14ac:dyDescent="0.35">
      <c r="A323" t="s">
        <v>648</v>
      </c>
      <c r="B323" t="s">
        <v>652</v>
      </c>
      <c r="C323" t="s">
        <v>702</v>
      </c>
      <c r="D323" t="s">
        <v>704</v>
      </c>
      <c r="E323" s="2">
        <v>45322</v>
      </c>
      <c r="F323">
        <v>0</v>
      </c>
      <c r="G323" s="2"/>
    </row>
    <row r="324" spans="1:7" x14ac:dyDescent="0.35">
      <c r="A324" t="s">
        <v>648</v>
      </c>
      <c r="B324" t="s">
        <v>652</v>
      </c>
      <c r="C324" t="s">
        <v>702</v>
      </c>
      <c r="D324" t="s">
        <v>704</v>
      </c>
      <c r="E324" s="2">
        <v>45351</v>
      </c>
      <c r="F324">
        <v>0</v>
      </c>
      <c r="G324" s="2"/>
    </row>
    <row r="325" spans="1:7" x14ac:dyDescent="0.35">
      <c r="A325" t="s">
        <v>648</v>
      </c>
      <c r="B325" t="s">
        <v>652</v>
      </c>
      <c r="C325" t="s">
        <v>702</v>
      </c>
      <c r="D325" t="s">
        <v>704</v>
      </c>
      <c r="E325" s="2">
        <v>45382</v>
      </c>
      <c r="F325">
        <v>1</v>
      </c>
      <c r="G325" s="2"/>
    </row>
    <row r="326" spans="1:7" x14ac:dyDescent="0.35">
      <c r="A326" t="s">
        <v>648</v>
      </c>
      <c r="B326" t="s">
        <v>653</v>
      </c>
      <c r="C326" t="s">
        <v>33</v>
      </c>
      <c r="D326" t="s">
        <v>700</v>
      </c>
      <c r="E326" s="2">
        <v>45046</v>
      </c>
      <c r="F326">
        <v>1</v>
      </c>
      <c r="G326" s="2"/>
    </row>
    <row r="327" spans="1:7" x14ac:dyDescent="0.35">
      <c r="A327" t="s">
        <v>648</v>
      </c>
      <c r="B327" t="s">
        <v>653</v>
      </c>
      <c r="C327" t="s">
        <v>33</v>
      </c>
      <c r="D327" t="s">
        <v>700</v>
      </c>
      <c r="E327" s="2">
        <v>45077</v>
      </c>
      <c r="F327">
        <v>1</v>
      </c>
      <c r="G327" s="2"/>
    </row>
    <row r="328" spans="1:7" x14ac:dyDescent="0.35">
      <c r="A328" t="s">
        <v>648</v>
      </c>
      <c r="B328" t="s">
        <v>653</v>
      </c>
      <c r="C328" t="s">
        <v>33</v>
      </c>
      <c r="D328" t="s">
        <v>700</v>
      </c>
      <c r="E328" s="2">
        <v>45107</v>
      </c>
      <c r="F328">
        <v>1</v>
      </c>
      <c r="G328" s="2"/>
    </row>
    <row r="329" spans="1:7" x14ac:dyDescent="0.35">
      <c r="A329" t="s">
        <v>648</v>
      </c>
      <c r="B329" t="s">
        <v>653</v>
      </c>
      <c r="C329" t="s">
        <v>33</v>
      </c>
      <c r="D329" t="s">
        <v>700</v>
      </c>
      <c r="E329" s="2">
        <v>45138</v>
      </c>
      <c r="F329">
        <v>1</v>
      </c>
      <c r="G329" s="2"/>
    </row>
    <row r="330" spans="1:7" x14ac:dyDescent="0.35">
      <c r="A330" t="s">
        <v>648</v>
      </c>
      <c r="B330" t="s">
        <v>653</v>
      </c>
      <c r="C330" t="s">
        <v>33</v>
      </c>
      <c r="D330" t="s">
        <v>700</v>
      </c>
      <c r="E330" s="2">
        <v>45169</v>
      </c>
      <c r="F330">
        <v>1</v>
      </c>
      <c r="G330" s="2"/>
    </row>
    <row r="331" spans="1:7" x14ac:dyDescent="0.35">
      <c r="A331" t="s">
        <v>648</v>
      </c>
      <c r="B331" t="s">
        <v>653</v>
      </c>
      <c r="C331" t="s">
        <v>33</v>
      </c>
      <c r="D331" t="s">
        <v>700</v>
      </c>
      <c r="E331" s="2">
        <v>45199</v>
      </c>
      <c r="F331">
        <v>1</v>
      </c>
      <c r="G331" s="2"/>
    </row>
    <row r="332" spans="1:7" x14ac:dyDescent="0.35">
      <c r="A332" t="s">
        <v>648</v>
      </c>
      <c r="B332" t="s">
        <v>653</v>
      </c>
      <c r="C332" t="s">
        <v>33</v>
      </c>
      <c r="D332" t="s">
        <v>700</v>
      </c>
      <c r="E332" s="2">
        <v>45230</v>
      </c>
      <c r="F332">
        <v>1</v>
      </c>
      <c r="G332" s="2"/>
    </row>
    <row r="333" spans="1:7" x14ac:dyDescent="0.35">
      <c r="A333" t="s">
        <v>648</v>
      </c>
      <c r="B333" t="s">
        <v>653</v>
      </c>
      <c r="C333" t="s">
        <v>33</v>
      </c>
      <c r="D333" t="s">
        <v>700</v>
      </c>
      <c r="E333" s="2">
        <v>45260</v>
      </c>
      <c r="F333">
        <v>0</v>
      </c>
      <c r="G333" s="2"/>
    </row>
    <row r="334" spans="1:7" x14ac:dyDescent="0.35">
      <c r="A334" t="s">
        <v>648</v>
      </c>
      <c r="B334" t="s">
        <v>653</v>
      </c>
      <c r="C334" t="s">
        <v>33</v>
      </c>
      <c r="D334" t="s">
        <v>700</v>
      </c>
      <c r="E334" s="2">
        <v>45291</v>
      </c>
      <c r="F334">
        <v>0</v>
      </c>
      <c r="G334" s="2"/>
    </row>
    <row r="335" spans="1:7" x14ac:dyDescent="0.35">
      <c r="A335" t="s">
        <v>648</v>
      </c>
      <c r="B335" t="s">
        <v>653</v>
      </c>
      <c r="C335" t="s">
        <v>33</v>
      </c>
      <c r="D335" t="s">
        <v>700</v>
      </c>
      <c r="E335" s="2">
        <v>45322</v>
      </c>
      <c r="F335">
        <v>0</v>
      </c>
      <c r="G335" s="2"/>
    </row>
    <row r="336" spans="1:7" x14ac:dyDescent="0.35">
      <c r="A336" t="s">
        <v>648</v>
      </c>
      <c r="B336" t="s">
        <v>653</v>
      </c>
      <c r="C336" t="s">
        <v>33</v>
      </c>
      <c r="D336" t="s">
        <v>700</v>
      </c>
      <c r="E336" s="2">
        <v>45351</v>
      </c>
      <c r="F336">
        <v>0</v>
      </c>
      <c r="G336" s="2"/>
    </row>
    <row r="337" spans="1:7" x14ac:dyDescent="0.35">
      <c r="A337" t="s">
        <v>648</v>
      </c>
      <c r="B337" t="s">
        <v>653</v>
      </c>
      <c r="C337" t="s">
        <v>33</v>
      </c>
      <c r="D337" t="s">
        <v>700</v>
      </c>
      <c r="E337" s="2">
        <v>45382</v>
      </c>
      <c r="F337">
        <v>0</v>
      </c>
      <c r="G337" s="2"/>
    </row>
    <row r="338" spans="1:7" x14ac:dyDescent="0.35">
      <c r="A338" t="s">
        <v>648</v>
      </c>
      <c r="B338" t="s">
        <v>653</v>
      </c>
      <c r="C338" t="s">
        <v>33</v>
      </c>
      <c r="D338" t="s">
        <v>564</v>
      </c>
      <c r="E338" s="2">
        <v>45046</v>
      </c>
      <c r="F338">
        <v>6185</v>
      </c>
      <c r="G338" s="2"/>
    </row>
    <row r="339" spans="1:7" x14ac:dyDescent="0.35">
      <c r="A339" t="s">
        <v>648</v>
      </c>
      <c r="B339" t="s">
        <v>653</v>
      </c>
      <c r="C339" t="s">
        <v>33</v>
      </c>
      <c r="D339" t="s">
        <v>564</v>
      </c>
      <c r="E339" s="2">
        <v>45077</v>
      </c>
      <c r="F339">
        <v>6203</v>
      </c>
      <c r="G339" s="2"/>
    </row>
    <row r="340" spans="1:7" x14ac:dyDescent="0.35">
      <c r="A340" t="s">
        <v>648</v>
      </c>
      <c r="B340" t="s">
        <v>653</v>
      </c>
      <c r="C340" t="s">
        <v>33</v>
      </c>
      <c r="D340" t="s">
        <v>564</v>
      </c>
      <c r="E340" s="2">
        <v>45107</v>
      </c>
      <c r="F340">
        <v>6333</v>
      </c>
      <c r="G340" s="2"/>
    </row>
    <row r="341" spans="1:7" x14ac:dyDescent="0.35">
      <c r="A341" t="s">
        <v>648</v>
      </c>
      <c r="B341" t="s">
        <v>653</v>
      </c>
      <c r="C341" t="s">
        <v>33</v>
      </c>
      <c r="D341" t="s">
        <v>564</v>
      </c>
      <c r="E341" s="2">
        <v>45138</v>
      </c>
      <c r="F341">
        <v>6405</v>
      </c>
      <c r="G341" s="2"/>
    </row>
    <row r="342" spans="1:7" x14ac:dyDescent="0.35">
      <c r="A342" t="s">
        <v>648</v>
      </c>
      <c r="B342" t="s">
        <v>653</v>
      </c>
      <c r="C342" t="s">
        <v>33</v>
      </c>
      <c r="D342" t="s">
        <v>564</v>
      </c>
      <c r="E342" s="2">
        <v>45169</v>
      </c>
      <c r="F342">
        <v>6279</v>
      </c>
      <c r="G342" s="2"/>
    </row>
    <row r="343" spans="1:7" x14ac:dyDescent="0.35">
      <c r="A343" t="s">
        <v>648</v>
      </c>
      <c r="B343" t="s">
        <v>653</v>
      </c>
      <c r="C343" t="s">
        <v>33</v>
      </c>
      <c r="D343" t="s">
        <v>564</v>
      </c>
      <c r="E343" s="2">
        <v>45199</v>
      </c>
      <c r="F343">
        <v>6664</v>
      </c>
      <c r="G343" s="2"/>
    </row>
    <row r="344" spans="1:7" x14ac:dyDescent="0.35">
      <c r="A344" t="s">
        <v>648</v>
      </c>
      <c r="B344" t="s">
        <v>653</v>
      </c>
      <c r="C344" t="s">
        <v>33</v>
      </c>
      <c r="D344" t="s">
        <v>564</v>
      </c>
      <c r="E344" s="2">
        <v>45230</v>
      </c>
      <c r="F344">
        <v>6228</v>
      </c>
      <c r="G344" s="2"/>
    </row>
    <row r="345" spans="1:7" x14ac:dyDescent="0.35">
      <c r="A345" t="s">
        <v>648</v>
      </c>
      <c r="B345" t="s">
        <v>653</v>
      </c>
      <c r="C345" t="s">
        <v>33</v>
      </c>
      <c r="D345" t="s">
        <v>564</v>
      </c>
      <c r="E345" s="2">
        <v>45260</v>
      </c>
      <c r="F345">
        <v>5866</v>
      </c>
      <c r="G345" s="2"/>
    </row>
    <row r="346" spans="1:7" x14ac:dyDescent="0.35">
      <c r="A346" t="s">
        <v>648</v>
      </c>
      <c r="B346" t="s">
        <v>653</v>
      </c>
      <c r="C346" t="s">
        <v>33</v>
      </c>
      <c r="D346" t="s">
        <v>564</v>
      </c>
      <c r="E346" s="2">
        <v>45291</v>
      </c>
      <c r="F346">
        <v>5902</v>
      </c>
      <c r="G346" s="2"/>
    </row>
    <row r="347" spans="1:7" x14ac:dyDescent="0.35">
      <c r="A347" t="s">
        <v>648</v>
      </c>
      <c r="B347" t="s">
        <v>653</v>
      </c>
      <c r="C347" t="s">
        <v>33</v>
      </c>
      <c r="D347" t="s">
        <v>564</v>
      </c>
      <c r="E347" s="2">
        <v>45322</v>
      </c>
      <c r="F347">
        <v>5504</v>
      </c>
      <c r="G347" s="2"/>
    </row>
    <row r="348" spans="1:7" x14ac:dyDescent="0.35">
      <c r="A348" t="s">
        <v>648</v>
      </c>
      <c r="B348" t="s">
        <v>653</v>
      </c>
      <c r="C348" t="s">
        <v>33</v>
      </c>
      <c r="D348" t="s">
        <v>564</v>
      </c>
      <c r="E348" s="2">
        <v>45351</v>
      </c>
      <c r="F348">
        <v>5509</v>
      </c>
      <c r="G348" s="2"/>
    </row>
    <row r="349" spans="1:7" x14ac:dyDescent="0.35">
      <c r="A349" t="s">
        <v>648</v>
      </c>
      <c r="B349" t="s">
        <v>653</v>
      </c>
      <c r="C349" t="s">
        <v>33</v>
      </c>
      <c r="D349" t="s">
        <v>564</v>
      </c>
      <c r="E349" s="2">
        <v>45382</v>
      </c>
      <c r="F349">
        <v>6683</v>
      </c>
      <c r="G349" s="2"/>
    </row>
    <row r="350" spans="1:7" x14ac:dyDescent="0.35">
      <c r="A350" t="s">
        <v>648</v>
      </c>
      <c r="B350" t="s">
        <v>653</v>
      </c>
      <c r="C350" t="s">
        <v>33</v>
      </c>
      <c r="D350" t="s">
        <v>563</v>
      </c>
      <c r="E350" s="2">
        <v>45046</v>
      </c>
      <c r="F350">
        <v>249</v>
      </c>
      <c r="G350" s="2"/>
    </row>
    <row r="351" spans="1:7" x14ac:dyDescent="0.35">
      <c r="A351" t="s">
        <v>648</v>
      </c>
      <c r="B351" t="s">
        <v>653</v>
      </c>
      <c r="C351" t="s">
        <v>33</v>
      </c>
      <c r="D351" t="s">
        <v>563</v>
      </c>
      <c r="E351" s="2">
        <v>45077</v>
      </c>
      <c r="F351">
        <v>463</v>
      </c>
      <c r="G351" s="2"/>
    </row>
    <row r="352" spans="1:7" x14ac:dyDescent="0.35">
      <c r="A352" t="s">
        <v>648</v>
      </c>
      <c r="B352" t="s">
        <v>653</v>
      </c>
      <c r="C352" t="s">
        <v>33</v>
      </c>
      <c r="D352" t="s">
        <v>563</v>
      </c>
      <c r="E352" s="2">
        <v>45107</v>
      </c>
      <c r="F352">
        <v>614</v>
      </c>
      <c r="G352" s="2"/>
    </row>
    <row r="353" spans="1:7" x14ac:dyDescent="0.35">
      <c r="A353" t="s">
        <v>648</v>
      </c>
      <c r="B353" t="s">
        <v>653</v>
      </c>
      <c r="C353" t="s">
        <v>33</v>
      </c>
      <c r="D353" t="s">
        <v>563</v>
      </c>
      <c r="E353" s="2">
        <v>45138</v>
      </c>
      <c r="F353">
        <v>830</v>
      </c>
      <c r="G353" s="2"/>
    </row>
    <row r="354" spans="1:7" x14ac:dyDescent="0.35">
      <c r="A354" t="s">
        <v>648</v>
      </c>
      <c r="B354" t="s">
        <v>653</v>
      </c>
      <c r="C354" t="s">
        <v>33</v>
      </c>
      <c r="D354" t="s">
        <v>563</v>
      </c>
      <c r="E354" s="2">
        <v>45169</v>
      </c>
      <c r="F354">
        <v>906</v>
      </c>
      <c r="G354" s="2"/>
    </row>
    <row r="355" spans="1:7" x14ac:dyDescent="0.35">
      <c r="A355" t="s">
        <v>648</v>
      </c>
      <c r="B355" t="s">
        <v>653</v>
      </c>
      <c r="C355" t="s">
        <v>33</v>
      </c>
      <c r="D355" t="s">
        <v>563</v>
      </c>
      <c r="E355" s="2">
        <v>45199</v>
      </c>
      <c r="F355">
        <v>1178</v>
      </c>
      <c r="G355" s="2"/>
    </row>
    <row r="356" spans="1:7" x14ac:dyDescent="0.35">
      <c r="A356" t="s">
        <v>648</v>
      </c>
      <c r="B356" t="s">
        <v>653</v>
      </c>
      <c r="C356" t="s">
        <v>33</v>
      </c>
      <c r="D356" t="s">
        <v>563</v>
      </c>
      <c r="E356" s="2">
        <v>45230</v>
      </c>
      <c r="F356">
        <v>1298</v>
      </c>
      <c r="G356" s="2"/>
    </row>
    <row r="357" spans="1:7" x14ac:dyDescent="0.35">
      <c r="A357" t="s">
        <v>648</v>
      </c>
      <c r="B357" t="s">
        <v>653</v>
      </c>
      <c r="C357" t="s">
        <v>33</v>
      </c>
      <c r="D357" t="s">
        <v>563</v>
      </c>
      <c r="E357" s="2">
        <v>45260</v>
      </c>
      <c r="F357">
        <v>1457</v>
      </c>
      <c r="G357" s="2"/>
    </row>
    <row r="358" spans="1:7" x14ac:dyDescent="0.35">
      <c r="A358" t="s">
        <v>648</v>
      </c>
      <c r="B358" t="s">
        <v>653</v>
      </c>
      <c r="C358" t="s">
        <v>33</v>
      </c>
      <c r="D358" t="s">
        <v>563</v>
      </c>
      <c r="E358" s="2">
        <v>45291</v>
      </c>
      <c r="F358">
        <v>1639</v>
      </c>
      <c r="G358" s="2"/>
    </row>
    <row r="359" spans="1:7" x14ac:dyDescent="0.35">
      <c r="A359" t="s">
        <v>648</v>
      </c>
      <c r="B359" t="s">
        <v>653</v>
      </c>
      <c r="C359" t="s">
        <v>33</v>
      </c>
      <c r="D359" t="s">
        <v>563</v>
      </c>
      <c r="E359" s="2">
        <v>45322</v>
      </c>
      <c r="F359">
        <v>1813</v>
      </c>
      <c r="G359" s="2"/>
    </row>
    <row r="360" spans="1:7" x14ac:dyDescent="0.35">
      <c r="A360" t="s">
        <v>648</v>
      </c>
      <c r="B360" t="s">
        <v>653</v>
      </c>
      <c r="C360" t="s">
        <v>33</v>
      </c>
      <c r="D360" t="s">
        <v>563</v>
      </c>
      <c r="E360" s="2">
        <v>45351</v>
      </c>
      <c r="F360">
        <v>2027</v>
      </c>
      <c r="G360" s="2"/>
    </row>
    <row r="361" spans="1:7" x14ac:dyDescent="0.35">
      <c r="A361" t="s">
        <v>648</v>
      </c>
      <c r="B361" t="s">
        <v>653</v>
      </c>
      <c r="C361" t="s">
        <v>33</v>
      </c>
      <c r="D361" t="s">
        <v>563</v>
      </c>
      <c r="E361" s="2">
        <v>45382</v>
      </c>
      <c r="F361">
        <v>2401</v>
      </c>
      <c r="G361" s="2"/>
    </row>
    <row r="362" spans="1:7" x14ac:dyDescent="0.35">
      <c r="A362" t="s">
        <v>648</v>
      </c>
      <c r="B362" t="s">
        <v>653</v>
      </c>
      <c r="C362" t="s">
        <v>33</v>
      </c>
      <c r="D362" t="s">
        <v>703</v>
      </c>
      <c r="E362" s="2">
        <v>45046</v>
      </c>
      <c r="F362">
        <v>1</v>
      </c>
    </row>
    <row r="363" spans="1:7" x14ac:dyDescent="0.35">
      <c r="A363" t="s">
        <v>648</v>
      </c>
      <c r="B363" t="s">
        <v>653</v>
      </c>
      <c r="C363" t="s">
        <v>33</v>
      </c>
      <c r="D363" t="s">
        <v>703</v>
      </c>
      <c r="E363" s="2">
        <v>45077</v>
      </c>
      <c r="F363">
        <v>1</v>
      </c>
    </row>
    <row r="364" spans="1:7" x14ac:dyDescent="0.35">
      <c r="A364" t="s">
        <v>648</v>
      </c>
      <c r="B364" t="s">
        <v>653</v>
      </c>
      <c r="C364" t="s">
        <v>33</v>
      </c>
      <c r="D364" t="s">
        <v>703</v>
      </c>
      <c r="E364" s="2">
        <v>45107</v>
      </c>
      <c r="F364">
        <v>1</v>
      </c>
    </row>
    <row r="365" spans="1:7" x14ac:dyDescent="0.35">
      <c r="A365" t="s">
        <v>648</v>
      </c>
      <c r="B365" t="s">
        <v>653</v>
      </c>
      <c r="C365" t="s">
        <v>33</v>
      </c>
      <c r="D365" t="s">
        <v>703</v>
      </c>
      <c r="E365" s="2">
        <v>45138</v>
      </c>
      <c r="F365">
        <v>1</v>
      </c>
    </row>
    <row r="366" spans="1:7" x14ac:dyDescent="0.35">
      <c r="A366" t="s">
        <v>648</v>
      </c>
      <c r="B366" t="s">
        <v>653</v>
      </c>
      <c r="C366" t="s">
        <v>33</v>
      </c>
      <c r="D366" t="s">
        <v>703</v>
      </c>
      <c r="E366" s="2">
        <v>45169</v>
      </c>
      <c r="F366">
        <v>1</v>
      </c>
    </row>
    <row r="367" spans="1:7" x14ac:dyDescent="0.35">
      <c r="A367" t="s">
        <v>648</v>
      </c>
      <c r="B367" t="s">
        <v>653</v>
      </c>
      <c r="C367" t="s">
        <v>33</v>
      </c>
      <c r="D367" t="s">
        <v>703</v>
      </c>
      <c r="E367" s="2">
        <v>45199</v>
      </c>
      <c r="F367">
        <v>1</v>
      </c>
    </row>
    <row r="368" spans="1:7" x14ac:dyDescent="0.35">
      <c r="A368" t="s">
        <v>648</v>
      </c>
      <c r="B368" t="s">
        <v>653</v>
      </c>
      <c r="C368" t="s">
        <v>33</v>
      </c>
      <c r="D368" t="s">
        <v>703</v>
      </c>
      <c r="E368" s="2">
        <v>45230</v>
      </c>
      <c r="F368">
        <v>3</v>
      </c>
    </row>
    <row r="369" spans="1:6" x14ac:dyDescent="0.35">
      <c r="A369" t="s">
        <v>648</v>
      </c>
      <c r="B369" t="s">
        <v>653</v>
      </c>
      <c r="C369" t="s">
        <v>33</v>
      </c>
      <c r="D369" t="s">
        <v>703</v>
      </c>
      <c r="E369" s="2">
        <v>45260</v>
      </c>
      <c r="F369">
        <v>4</v>
      </c>
    </row>
    <row r="370" spans="1:6" x14ac:dyDescent="0.35">
      <c r="A370" t="s">
        <v>648</v>
      </c>
      <c r="B370" t="s">
        <v>653</v>
      </c>
      <c r="C370" t="s">
        <v>33</v>
      </c>
      <c r="D370" t="s">
        <v>703</v>
      </c>
      <c r="E370" s="2">
        <v>45291</v>
      </c>
      <c r="F370">
        <v>6</v>
      </c>
    </row>
    <row r="371" spans="1:6" x14ac:dyDescent="0.35">
      <c r="A371" t="s">
        <v>648</v>
      </c>
      <c r="B371" t="s">
        <v>653</v>
      </c>
      <c r="C371" t="s">
        <v>33</v>
      </c>
      <c r="D371" t="s">
        <v>703</v>
      </c>
      <c r="E371" s="2">
        <v>45322</v>
      </c>
      <c r="F371">
        <v>6</v>
      </c>
    </row>
    <row r="372" spans="1:6" x14ac:dyDescent="0.35">
      <c r="A372" t="s">
        <v>648</v>
      </c>
      <c r="B372" t="s">
        <v>653</v>
      </c>
      <c r="C372" t="s">
        <v>33</v>
      </c>
      <c r="D372" t="s">
        <v>703</v>
      </c>
      <c r="E372" s="2">
        <v>45351</v>
      </c>
      <c r="F372">
        <v>6</v>
      </c>
    </row>
    <row r="373" spans="1:6" x14ac:dyDescent="0.35">
      <c r="A373" t="s">
        <v>648</v>
      </c>
      <c r="B373" t="s">
        <v>653</v>
      </c>
      <c r="C373" t="s">
        <v>33</v>
      </c>
      <c r="D373" t="s">
        <v>703</v>
      </c>
      <c r="E373" s="2">
        <v>45382</v>
      </c>
      <c r="F373">
        <v>5</v>
      </c>
    </row>
    <row r="374" spans="1:6" x14ac:dyDescent="0.35">
      <c r="A374" t="s">
        <v>648</v>
      </c>
      <c r="B374" t="s">
        <v>653</v>
      </c>
      <c r="C374" t="s">
        <v>702</v>
      </c>
      <c r="D374" t="s">
        <v>700</v>
      </c>
      <c r="E374" s="2">
        <v>45046</v>
      </c>
      <c r="F374">
        <v>1</v>
      </c>
    </row>
    <row r="375" spans="1:6" x14ac:dyDescent="0.35">
      <c r="A375" t="s">
        <v>648</v>
      </c>
      <c r="B375" t="s">
        <v>653</v>
      </c>
      <c r="C375" t="s">
        <v>702</v>
      </c>
      <c r="D375" t="s">
        <v>700</v>
      </c>
      <c r="E375" s="2">
        <v>45077</v>
      </c>
      <c r="F375">
        <v>1</v>
      </c>
    </row>
    <row r="376" spans="1:6" x14ac:dyDescent="0.35">
      <c r="A376" t="s">
        <v>648</v>
      </c>
      <c r="B376" t="s">
        <v>653</v>
      </c>
      <c r="C376" t="s">
        <v>702</v>
      </c>
      <c r="D376" t="s">
        <v>700</v>
      </c>
      <c r="E376" s="2">
        <v>45107</v>
      </c>
      <c r="F376">
        <v>1</v>
      </c>
    </row>
    <row r="377" spans="1:6" x14ac:dyDescent="0.35">
      <c r="A377" t="s">
        <v>648</v>
      </c>
      <c r="B377" t="s">
        <v>653</v>
      </c>
      <c r="C377" t="s">
        <v>702</v>
      </c>
      <c r="D377" t="s">
        <v>700</v>
      </c>
      <c r="E377" s="2">
        <v>45138</v>
      </c>
      <c r="F377">
        <v>1</v>
      </c>
    </row>
    <row r="378" spans="1:6" x14ac:dyDescent="0.35">
      <c r="A378" t="s">
        <v>648</v>
      </c>
      <c r="B378" t="s">
        <v>653</v>
      </c>
      <c r="C378" t="s">
        <v>702</v>
      </c>
      <c r="D378" t="s">
        <v>700</v>
      </c>
      <c r="E378" s="2">
        <v>45169</v>
      </c>
      <c r="F378">
        <v>1</v>
      </c>
    </row>
    <row r="379" spans="1:6" x14ac:dyDescent="0.35">
      <c r="A379" t="s">
        <v>648</v>
      </c>
      <c r="B379" t="s">
        <v>653</v>
      </c>
      <c r="C379" t="s">
        <v>702</v>
      </c>
      <c r="D379" t="s">
        <v>700</v>
      </c>
      <c r="E379" s="2">
        <v>45199</v>
      </c>
      <c r="F379">
        <v>1</v>
      </c>
    </row>
    <row r="380" spans="1:6" x14ac:dyDescent="0.35">
      <c r="A380" t="s">
        <v>648</v>
      </c>
      <c r="B380" t="s">
        <v>653</v>
      </c>
      <c r="C380" t="s">
        <v>702</v>
      </c>
      <c r="D380" t="s">
        <v>700</v>
      </c>
      <c r="E380" s="2">
        <v>45230</v>
      </c>
      <c r="F380">
        <v>1</v>
      </c>
    </row>
    <row r="381" spans="1:6" x14ac:dyDescent="0.35">
      <c r="A381" t="s">
        <v>648</v>
      </c>
      <c r="B381" t="s">
        <v>653</v>
      </c>
      <c r="C381" t="s">
        <v>702</v>
      </c>
      <c r="D381" t="s">
        <v>700</v>
      </c>
      <c r="E381" s="2">
        <v>45260</v>
      </c>
      <c r="F381">
        <v>0</v>
      </c>
    </row>
    <row r="382" spans="1:6" x14ac:dyDescent="0.35">
      <c r="A382" t="s">
        <v>648</v>
      </c>
      <c r="B382" t="s">
        <v>653</v>
      </c>
      <c r="C382" t="s">
        <v>702</v>
      </c>
      <c r="D382" t="s">
        <v>700</v>
      </c>
      <c r="E382" s="2">
        <v>45291</v>
      </c>
      <c r="F382">
        <v>0</v>
      </c>
    </row>
    <row r="383" spans="1:6" x14ac:dyDescent="0.35">
      <c r="A383" t="s">
        <v>648</v>
      </c>
      <c r="B383" t="s">
        <v>653</v>
      </c>
      <c r="C383" t="s">
        <v>702</v>
      </c>
      <c r="D383" t="s">
        <v>700</v>
      </c>
      <c r="E383" s="2">
        <v>45322</v>
      </c>
      <c r="F383">
        <v>0</v>
      </c>
    </row>
    <row r="384" spans="1:6" x14ac:dyDescent="0.35">
      <c r="A384" t="s">
        <v>648</v>
      </c>
      <c r="B384" t="s">
        <v>653</v>
      </c>
      <c r="C384" t="s">
        <v>702</v>
      </c>
      <c r="D384" t="s">
        <v>700</v>
      </c>
      <c r="E384" s="2">
        <v>45351</v>
      </c>
      <c r="F384">
        <v>0</v>
      </c>
    </row>
    <row r="385" spans="1:6" x14ac:dyDescent="0.35">
      <c r="A385" t="s">
        <v>648</v>
      </c>
      <c r="B385" t="s">
        <v>653</v>
      </c>
      <c r="C385" t="s">
        <v>702</v>
      </c>
      <c r="D385" t="s">
        <v>700</v>
      </c>
      <c r="E385" s="2">
        <v>45382</v>
      </c>
      <c r="F385">
        <v>0</v>
      </c>
    </row>
    <row r="386" spans="1:6" x14ac:dyDescent="0.35">
      <c r="A386" t="s">
        <v>648</v>
      </c>
      <c r="B386" t="s">
        <v>653</v>
      </c>
      <c r="C386" t="s">
        <v>702</v>
      </c>
      <c r="D386" t="s">
        <v>564</v>
      </c>
      <c r="E386" s="2">
        <v>45046</v>
      </c>
      <c r="F386">
        <v>4777</v>
      </c>
    </row>
    <row r="387" spans="1:6" x14ac:dyDescent="0.35">
      <c r="A387" t="s">
        <v>648</v>
      </c>
      <c r="B387" t="s">
        <v>653</v>
      </c>
      <c r="C387" t="s">
        <v>702</v>
      </c>
      <c r="D387" t="s">
        <v>564</v>
      </c>
      <c r="E387" s="2">
        <v>45077</v>
      </c>
      <c r="F387">
        <v>4854</v>
      </c>
    </row>
    <row r="388" spans="1:6" x14ac:dyDescent="0.35">
      <c r="A388" t="s">
        <v>648</v>
      </c>
      <c r="B388" t="s">
        <v>653</v>
      </c>
      <c r="C388" t="s">
        <v>702</v>
      </c>
      <c r="D388" t="s">
        <v>564</v>
      </c>
      <c r="E388" s="2">
        <v>45107</v>
      </c>
      <c r="F388">
        <v>4871</v>
      </c>
    </row>
    <row r="389" spans="1:6" x14ac:dyDescent="0.35">
      <c r="A389" t="s">
        <v>648</v>
      </c>
      <c r="B389" t="s">
        <v>653</v>
      </c>
      <c r="C389" t="s">
        <v>702</v>
      </c>
      <c r="D389" t="s">
        <v>564</v>
      </c>
      <c r="E389" s="2">
        <v>45138</v>
      </c>
      <c r="F389">
        <v>4911</v>
      </c>
    </row>
    <row r="390" spans="1:6" x14ac:dyDescent="0.35">
      <c r="A390" t="s">
        <v>648</v>
      </c>
      <c r="B390" t="s">
        <v>653</v>
      </c>
      <c r="C390" t="s">
        <v>702</v>
      </c>
      <c r="D390" t="s">
        <v>564</v>
      </c>
      <c r="E390" s="2">
        <v>45169</v>
      </c>
      <c r="F390">
        <v>4862</v>
      </c>
    </row>
    <row r="391" spans="1:6" x14ac:dyDescent="0.35">
      <c r="A391" t="s">
        <v>648</v>
      </c>
      <c r="B391" t="s">
        <v>653</v>
      </c>
      <c r="C391" t="s">
        <v>702</v>
      </c>
      <c r="D391" t="s">
        <v>564</v>
      </c>
      <c r="E391" s="2">
        <v>45199</v>
      </c>
      <c r="F391">
        <v>5178</v>
      </c>
    </row>
    <row r="392" spans="1:6" x14ac:dyDescent="0.35">
      <c r="A392" t="s">
        <v>648</v>
      </c>
      <c r="B392" t="s">
        <v>653</v>
      </c>
      <c r="C392" t="s">
        <v>702</v>
      </c>
      <c r="D392" t="s">
        <v>564</v>
      </c>
      <c r="E392" s="2">
        <v>45230</v>
      </c>
      <c r="F392">
        <v>4833</v>
      </c>
    </row>
    <row r="393" spans="1:6" x14ac:dyDescent="0.35">
      <c r="A393" t="s">
        <v>648</v>
      </c>
      <c r="B393" t="s">
        <v>653</v>
      </c>
      <c r="C393" t="s">
        <v>702</v>
      </c>
      <c r="D393" t="s">
        <v>564</v>
      </c>
      <c r="E393" s="2">
        <v>45260</v>
      </c>
      <c r="F393">
        <v>4594</v>
      </c>
    </row>
    <row r="394" spans="1:6" x14ac:dyDescent="0.35">
      <c r="A394" t="s">
        <v>648</v>
      </c>
      <c r="B394" t="s">
        <v>653</v>
      </c>
      <c r="C394" t="s">
        <v>702</v>
      </c>
      <c r="D394" t="s">
        <v>564</v>
      </c>
      <c r="E394" s="2">
        <v>45291</v>
      </c>
      <c r="F394">
        <v>4653</v>
      </c>
    </row>
    <row r="395" spans="1:6" x14ac:dyDescent="0.35">
      <c r="A395" t="s">
        <v>648</v>
      </c>
      <c r="B395" t="s">
        <v>653</v>
      </c>
      <c r="C395" t="s">
        <v>702</v>
      </c>
      <c r="D395" t="s">
        <v>564</v>
      </c>
      <c r="E395" s="2">
        <v>45322</v>
      </c>
      <c r="F395">
        <v>4331</v>
      </c>
    </row>
    <row r="396" spans="1:6" x14ac:dyDescent="0.35">
      <c r="A396" t="s">
        <v>648</v>
      </c>
      <c r="B396" t="s">
        <v>653</v>
      </c>
      <c r="C396" t="s">
        <v>702</v>
      </c>
      <c r="D396" t="s">
        <v>564</v>
      </c>
      <c r="E396" s="2">
        <v>45351</v>
      </c>
      <c r="F396">
        <v>4375</v>
      </c>
    </row>
    <row r="397" spans="1:6" x14ac:dyDescent="0.35">
      <c r="A397" t="s">
        <v>648</v>
      </c>
      <c r="B397" t="s">
        <v>653</v>
      </c>
      <c r="C397" t="s">
        <v>702</v>
      </c>
      <c r="D397" t="s">
        <v>564</v>
      </c>
      <c r="E397" s="2">
        <v>45382</v>
      </c>
      <c r="F397">
        <v>5414</v>
      </c>
    </row>
    <row r="398" spans="1:6" x14ac:dyDescent="0.35">
      <c r="A398" t="s">
        <v>648</v>
      </c>
      <c r="B398" t="s">
        <v>653</v>
      </c>
      <c r="C398" t="s">
        <v>702</v>
      </c>
      <c r="D398" t="s">
        <v>563</v>
      </c>
      <c r="E398" s="2">
        <v>45046</v>
      </c>
      <c r="F398">
        <v>269</v>
      </c>
    </row>
    <row r="399" spans="1:6" x14ac:dyDescent="0.35">
      <c r="A399" t="s">
        <v>648</v>
      </c>
      <c r="B399" t="s">
        <v>653</v>
      </c>
      <c r="C399" t="s">
        <v>702</v>
      </c>
      <c r="D399" t="s">
        <v>563</v>
      </c>
      <c r="E399" s="2">
        <v>45077</v>
      </c>
      <c r="F399">
        <v>480</v>
      </c>
    </row>
    <row r="400" spans="1:6" x14ac:dyDescent="0.35">
      <c r="A400" t="s">
        <v>648</v>
      </c>
      <c r="B400" t="s">
        <v>653</v>
      </c>
      <c r="C400" t="s">
        <v>702</v>
      </c>
      <c r="D400" t="s">
        <v>563</v>
      </c>
      <c r="E400" s="2">
        <v>45107</v>
      </c>
      <c r="F400">
        <v>621</v>
      </c>
    </row>
    <row r="401" spans="1:6" x14ac:dyDescent="0.35">
      <c r="A401" t="s">
        <v>648</v>
      </c>
      <c r="B401" t="s">
        <v>653</v>
      </c>
      <c r="C401" t="s">
        <v>702</v>
      </c>
      <c r="D401" t="s">
        <v>563</v>
      </c>
      <c r="E401" s="2">
        <v>45138</v>
      </c>
      <c r="F401">
        <v>776</v>
      </c>
    </row>
    <row r="402" spans="1:6" x14ac:dyDescent="0.35">
      <c r="A402" t="s">
        <v>648</v>
      </c>
      <c r="B402" t="s">
        <v>653</v>
      </c>
      <c r="C402" t="s">
        <v>702</v>
      </c>
      <c r="D402" t="s">
        <v>563</v>
      </c>
      <c r="E402" s="2">
        <v>45169</v>
      </c>
      <c r="F402">
        <v>900</v>
      </c>
    </row>
    <row r="403" spans="1:6" x14ac:dyDescent="0.35">
      <c r="A403" t="s">
        <v>648</v>
      </c>
      <c r="B403" t="s">
        <v>653</v>
      </c>
      <c r="C403" t="s">
        <v>702</v>
      </c>
      <c r="D403" t="s">
        <v>563</v>
      </c>
      <c r="E403" s="2">
        <v>45199</v>
      </c>
      <c r="F403">
        <v>1065</v>
      </c>
    </row>
    <row r="404" spans="1:6" x14ac:dyDescent="0.35">
      <c r="A404" t="s">
        <v>648</v>
      </c>
      <c r="B404" t="s">
        <v>653</v>
      </c>
      <c r="C404" t="s">
        <v>702</v>
      </c>
      <c r="D404" t="s">
        <v>563</v>
      </c>
      <c r="E404" s="2">
        <v>45230</v>
      </c>
      <c r="F404">
        <v>1259</v>
      </c>
    </row>
    <row r="405" spans="1:6" x14ac:dyDescent="0.35">
      <c r="A405" t="s">
        <v>648</v>
      </c>
      <c r="B405" t="s">
        <v>653</v>
      </c>
      <c r="C405" t="s">
        <v>702</v>
      </c>
      <c r="D405" t="s">
        <v>563</v>
      </c>
      <c r="E405" s="2">
        <v>45260</v>
      </c>
      <c r="F405">
        <v>1478</v>
      </c>
    </row>
    <row r="406" spans="1:6" x14ac:dyDescent="0.35">
      <c r="A406" t="s">
        <v>648</v>
      </c>
      <c r="B406" t="s">
        <v>653</v>
      </c>
      <c r="C406" t="s">
        <v>702</v>
      </c>
      <c r="D406" t="s">
        <v>563</v>
      </c>
      <c r="E406" s="2">
        <v>45291</v>
      </c>
      <c r="F406">
        <v>1580</v>
      </c>
    </row>
    <row r="407" spans="1:6" x14ac:dyDescent="0.35">
      <c r="A407" t="s">
        <v>648</v>
      </c>
      <c r="B407" t="s">
        <v>653</v>
      </c>
      <c r="C407" t="s">
        <v>702</v>
      </c>
      <c r="D407" t="s">
        <v>563</v>
      </c>
      <c r="E407" s="2">
        <v>45322</v>
      </c>
      <c r="F407">
        <v>1714</v>
      </c>
    </row>
    <row r="408" spans="1:6" x14ac:dyDescent="0.35">
      <c r="A408" t="s">
        <v>648</v>
      </c>
      <c r="B408" t="s">
        <v>653</v>
      </c>
      <c r="C408" t="s">
        <v>702</v>
      </c>
      <c r="D408" t="s">
        <v>563</v>
      </c>
      <c r="E408" s="2">
        <v>45351</v>
      </c>
      <c r="F408">
        <v>1912</v>
      </c>
    </row>
    <row r="409" spans="1:6" x14ac:dyDescent="0.35">
      <c r="A409" t="s">
        <v>648</v>
      </c>
      <c r="B409" t="s">
        <v>653</v>
      </c>
      <c r="C409" t="s">
        <v>702</v>
      </c>
      <c r="D409" t="s">
        <v>563</v>
      </c>
      <c r="E409" s="2">
        <v>45382</v>
      </c>
      <c r="F409">
        <v>2889</v>
      </c>
    </row>
    <row r="410" spans="1:6" x14ac:dyDescent="0.35">
      <c r="A410" t="s">
        <v>648</v>
      </c>
      <c r="B410" t="s">
        <v>653</v>
      </c>
      <c r="C410" t="s">
        <v>702</v>
      </c>
      <c r="D410" t="s">
        <v>705</v>
      </c>
      <c r="E410" s="2">
        <v>45046</v>
      </c>
      <c r="F410">
        <v>1384</v>
      </c>
    </row>
    <row r="411" spans="1:6" x14ac:dyDescent="0.35">
      <c r="A411" t="s">
        <v>648</v>
      </c>
      <c r="B411" t="s">
        <v>653</v>
      </c>
      <c r="C411" t="s">
        <v>702</v>
      </c>
      <c r="D411" t="s">
        <v>705</v>
      </c>
      <c r="E411" s="2">
        <v>45077</v>
      </c>
      <c r="F411">
        <v>1318</v>
      </c>
    </row>
    <row r="412" spans="1:6" x14ac:dyDescent="0.35">
      <c r="A412" t="s">
        <v>648</v>
      </c>
      <c r="B412" t="s">
        <v>653</v>
      </c>
      <c r="C412" t="s">
        <v>702</v>
      </c>
      <c r="D412" t="s">
        <v>705</v>
      </c>
      <c r="E412" s="2">
        <v>45107</v>
      </c>
      <c r="F412">
        <v>1429</v>
      </c>
    </row>
    <row r="413" spans="1:6" x14ac:dyDescent="0.35">
      <c r="A413" t="s">
        <v>648</v>
      </c>
      <c r="B413" t="s">
        <v>653</v>
      </c>
      <c r="C413" t="s">
        <v>702</v>
      </c>
      <c r="D413" t="s">
        <v>705</v>
      </c>
      <c r="E413" s="2">
        <v>45138</v>
      </c>
      <c r="F413">
        <v>1460</v>
      </c>
    </row>
    <row r="414" spans="1:6" x14ac:dyDescent="0.35">
      <c r="A414" t="s">
        <v>648</v>
      </c>
      <c r="B414" t="s">
        <v>653</v>
      </c>
      <c r="C414" t="s">
        <v>702</v>
      </c>
      <c r="D414" t="s">
        <v>705</v>
      </c>
      <c r="E414" s="2">
        <v>45169</v>
      </c>
      <c r="F414">
        <v>1380</v>
      </c>
    </row>
    <row r="415" spans="1:6" x14ac:dyDescent="0.35">
      <c r="A415" t="s">
        <v>648</v>
      </c>
      <c r="B415" t="s">
        <v>653</v>
      </c>
      <c r="C415" t="s">
        <v>702</v>
      </c>
      <c r="D415" t="s">
        <v>705</v>
      </c>
      <c r="E415" s="2">
        <v>45199</v>
      </c>
      <c r="F415">
        <v>1451</v>
      </c>
    </row>
    <row r="416" spans="1:6" x14ac:dyDescent="0.35">
      <c r="A416" t="s">
        <v>648</v>
      </c>
      <c r="B416" t="s">
        <v>653</v>
      </c>
      <c r="C416" t="s">
        <v>702</v>
      </c>
      <c r="D416" t="s">
        <v>705</v>
      </c>
      <c r="E416" s="2">
        <v>45230</v>
      </c>
      <c r="F416">
        <v>1366</v>
      </c>
    </row>
    <row r="417" spans="1:6" x14ac:dyDescent="0.35">
      <c r="A417" t="s">
        <v>648</v>
      </c>
      <c r="B417" t="s">
        <v>653</v>
      </c>
      <c r="C417" t="s">
        <v>702</v>
      </c>
      <c r="D417" t="s">
        <v>705</v>
      </c>
      <c r="E417" s="2">
        <v>45260</v>
      </c>
      <c r="F417">
        <v>1249</v>
      </c>
    </row>
    <row r="418" spans="1:6" x14ac:dyDescent="0.35">
      <c r="A418" t="s">
        <v>648</v>
      </c>
      <c r="B418" t="s">
        <v>653</v>
      </c>
      <c r="C418" t="s">
        <v>702</v>
      </c>
      <c r="D418" t="s">
        <v>705</v>
      </c>
      <c r="E418" s="2">
        <v>45291</v>
      </c>
      <c r="F418">
        <v>1225</v>
      </c>
    </row>
    <row r="419" spans="1:6" x14ac:dyDescent="0.35">
      <c r="A419" t="s">
        <v>648</v>
      </c>
      <c r="B419" t="s">
        <v>653</v>
      </c>
      <c r="C419" t="s">
        <v>702</v>
      </c>
      <c r="D419" t="s">
        <v>705</v>
      </c>
      <c r="E419" s="2">
        <v>45322</v>
      </c>
      <c r="F419">
        <v>1156</v>
      </c>
    </row>
    <row r="420" spans="1:6" x14ac:dyDescent="0.35">
      <c r="A420" t="s">
        <v>648</v>
      </c>
      <c r="B420" t="s">
        <v>653</v>
      </c>
      <c r="C420" t="s">
        <v>702</v>
      </c>
      <c r="D420" t="s">
        <v>705</v>
      </c>
      <c r="E420" s="2">
        <v>45351</v>
      </c>
      <c r="F420">
        <v>1114</v>
      </c>
    </row>
    <row r="421" spans="1:6" x14ac:dyDescent="0.35">
      <c r="A421" t="s">
        <v>648</v>
      </c>
      <c r="B421" t="s">
        <v>653</v>
      </c>
      <c r="C421" t="s">
        <v>702</v>
      </c>
      <c r="D421" t="s">
        <v>705</v>
      </c>
      <c r="E421" s="2">
        <v>45382</v>
      </c>
      <c r="F421">
        <v>1249</v>
      </c>
    </row>
    <row r="422" spans="1:6" x14ac:dyDescent="0.35">
      <c r="A422" t="s">
        <v>648</v>
      </c>
      <c r="B422" t="s">
        <v>653</v>
      </c>
      <c r="C422" t="s">
        <v>702</v>
      </c>
      <c r="D422" t="s">
        <v>704</v>
      </c>
      <c r="E422" s="2">
        <v>45046</v>
      </c>
      <c r="F422">
        <v>1</v>
      </c>
    </row>
    <row r="423" spans="1:6" x14ac:dyDescent="0.35">
      <c r="A423" t="s">
        <v>648</v>
      </c>
      <c r="B423" t="s">
        <v>653</v>
      </c>
      <c r="C423" t="s">
        <v>702</v>
      </c>
      <c r="D423" t="s">
        <v>704</v>
      </c>
      <c r="E423" s="2">
        <v>45077</v>
      </c>
      <c r="F423">
        <v>3</v>
      </c>
    </row>
    <row r="424" spans="1:6" x14ac:dyDescent="0.35">
      <c r="A424" t="s">
        <v>648</v>
      </c>
      <c r="B424" t="s">
        <v>653</v>
      </c>
      <c r="C424" t="s">
        <v>702</v>
      </c>
      <c r="D424" t="s">
        <v>704</v>
      </c>
      <c r="E424" s="2">
        <v>45107</v>
      </c>
      <c r="F424">
        <v>5</v>
      </c>
    </row>
    <row r="425" spans="1:6" x14ac:dyDescent="0.35">
      <c r="A425" t="s">
        <v>648</v>
      </c>
      <c r="B425" t="s">
        <v>653</v>
      </c>
      <c r="C425" t="s">
        <v>702</v>
      </c>
      <c r="D425" t="s">
        <v>704</v>
      </c>
      <c r="E425" s="2">
        <v>45138</v>
      </c>
      <c r="F425">
        <v>9</v>
      </c>
    </row>
    <row r="426" spans="1:6" x14ac:dyDescent="0.35">
      <c r="A426" t="s">
        <v>648</v>
      </c>
      <c r="B426" t="s">
        <v>653</v>
      </c>
      <c r="C426" t="s">
        <v>702</v>
      </c>
      <c r="D426" t="s">
        <v>704</v>
      </c>
      <c r="E426" s="2">
        <v>45169</v>
      </c>
      <c r="F426">
        <v>11</v>
      </c>
    </row>
    <row r="427" spans="1:6" x14ac:dyDescent="0.35">
      <c r="A427" t="s">
        <v>648</v>
      </c>
      <c r="B427" t="s">
        <v>653</v>
      </c>
      <c r="C427" t="s">
        <v>702</v>
      </c>
      <c r="D427" t="s">
        <v>704</v>
      </c>
      <c r="E427" s="2">
        <v>45199</v>
      </c>
      <c r="F427">
        <v>10</v>
      </c>
    </row>
    <row r="428" spans="1:6" x14ac:dyDescent="0.35">
      <c r="A428" t="s">
        <v>648</v>
      </c>
      <c r="B428" t="s">
        <v>653</v>
      </c>
      <c r="C428" t="s">
        <v>702</v>
      </c>
      <c r="D428" t="s">
        <v>704</v>
      </c>
      <c r="E428" s="2">
        <v>45230</v>
      </c>
      <c r="F428">
        <v>11</v>
      </c>
    </row>
    <row r="429" spans="1:6" x14ac:dyDescent="0.35">
      <c r="A429" t="s">
        <v>648</v>
      </c>
      <c r="B429" t="s">
        <v>653</v>
      </c>
      <c r="C429" t="s">
        <v>702</v>
      </c>
      <c r="D429" t="s">
        <v>704</v>
      </c>
      <c r="E429" s="2">
        <v>45260</v>
      </c>
      <c r="F429">
        <v>10</v>
      </c>
    </row>
    <row r="430" spans="1:6" x14ac:dyDescent="0.35">
      <c r="A430" t="s">
        <v>648</v>
      </c>
      <c r="B430" t="s">
        <v>653</v>
      </c>
      <c r="C430" t="s">
        <v>702</v>
      </c>
      <c r="D430" t="s">
        <v>704</v>
      </c>
      <c r="E430" s="2">
        <v>45291</v>
      </c>
      <c r="F430">
        <v>9</v>
      </c>
    </row>
    <row r="431" spans="1:6" x14ac:dyDescent="0.35">
      <c r="A431" t="s">
        <v>648</v>
      </c>
      <c r="B431" t="s">
        <v>653</v>
      </c>
      <c r="C431" t="s">
        <v>702</v>
      </c>
      <c r="D431" t="s">
        <v>704</v>
      </c>
      <c r="E431" s="2">
        <v>45322</v>
      </c>
      <c r="F431">
        <v>7</v>
      </c>
    </row>
    <row r="432" spans="1:6" x14ac:dyDescent="0.35">
      <c r="A432" t="s">
        <v>648</v>
      </c>
      <c r="B432" t="s">
        <v>653</v>
      </c>
      <c r="C432" t="s">
        <v>702</v>
      </c>
      <c r="D432" t="s">
        <v>704</v>
      </c>
      <c r="E432" s="2">
        <v>45351</v>
      </c>
      <c r="F432">
        <v>8</v>
      </c>
    </row>
    <row r="433" spans="1:6" x14ac:dyDescent="0.35">
      <c r="A433" t="s">
        <v>648</v>
      </c>
      <c r="B433" t="s">
        <v>653</v>
      </c>
      <c r="C433" t="s">
        <v>702</v>
      </c>
      <c r="D433" t="s">
        <v>704</v>
      </c>
      <c r="E433" s="2">
        <v>45382</v>
      </c>
      <c r="F433">
        <v>10</v>
      </c>
    </row>
    <row r="434" spans="1:6" x14ac:dyDescent="0.35">
      <c r="A434" t="s">
        <v>648</v>
      </c>
      <c r="B434" t="s">
        <v>656</v>
      </c>
      <c r="C434" t="s">
        <v>33</v>
      </c>
      <c r="D434" t="s">
        <v>700</v>
      </c>
      <c r="E434" s="2">
        <v>45046</v>
      </c>
      <c r="F434">
        <v>11</v>
      </c>
    </row>
    <row r="435" spans="1:6" x14ac:dyDescent="0.35">
      <c r="A435" t="s">
        <v>648</v>
      </c>
      <c r="B435" t="s">
        <v>656</v>
      </c>
      <c r="C435" t="s">
        <v>33</v>
      </c>
      <c r="D435" t="s">
        <v>700</v>
      </c>
      <c r="E435" s="2">
        <v>45077</v>
      </c>
      <c r="F435">
        <v>11</v>
      </c>
    </row>
    <row r="436" spans="1:6" x14ac:dyDescent="0.35">
      <c r="A436" t="s">
        <v>648</v>
      </c>
      <c r="B436" t="s">
        <v>656</v>
      </c>
      <c r="C436" t="s">
        <v>33</v>
      </c>
      <c r="D436" t="s">
        <v>700</v>
      </c>
      <c r="E436" s="2">
        <v>45107</v>
      </c>
      <c r="F436">
        <v>11</v>
      </c>
    </row>
    <row r="437" spans="1:6" x14ac:dyDescent="0.35">
      <c r="A437" t="s">
        <v>648</v>
      </c>
      <c r="B437" t="s">
        <v>656</v>
      </c>
      <c r="C437" t="s">
        <v>33</v>
      </c>
      <c r="D437" t="s">
        <v>700</v>
      </c>
      <c r="E437" s="2">
        <v>45138</v>
      </c>
      <c r="F437">
        <v>11</v>
      </c>
    </row>
    <row r="438" spans="1:6" x14ac:dyDescent="0.35">
      <c r="A438" t="s">
        <v>648</v>
      </c>
      <c r="B438" t="s">
        <v>656</v>
      </c>
      <c r="C438" t="s">
        <v>33</v>
      </c>
      <c r="D438" t="s">
        <v>700</v>
      </c>
      <c r="E438" s="2">
        <v>45169</v>
      </c>
      <c r="F438">
        <v>11</v>
      </c>
    </row>
    <row r="439" spans="1:6" x14ac:dyDescent="0.35">
      <c r="A439" t="s">
        <v>648</v>
      </c>
      <c r="B439" t="s">
        <v>656</v>
      </c>
      <c r="C439" t="s">
        <v>33</v>
      </c>
      <c r="D439" t="s">
        <v>700</v>
      </c>
      <c r="E439" s="2">
        <v>45199</v>
      </c>
      <c r="F439">
        <v>11</v>
      </c>
    </row>
    <row r="440" spans="1:6" x14ac:dyDescent="0.35">
      <c r="A440" t="s">
        <v>648</v>
      </c>
      <c r="B440" t="s">
        <v>656</v>
      </c>
      <c r="C440" t="s">
        <v>33</v>
      </c>
      <c r="D440" t="s">
        <v>700</v>
      </c>
      <c r="E440" s="2">
        <v>45230</v>
      </c>
      <c r="F440">
        <v>9</v>
      </c>
    </row>
    <row r="441" spans="1:6" x14ac:dyDescent="0.35">
      <c r="A441" t="s">
        <v>648</v>
      </c>
      <c r="B441" t="s">
        <v>656</v>
      </c>
      <c r="C441" t="s">
        <v>33</v>
      </c>
      <c r="D441" t="s">
        <v>700</v>
      </c>
      <c r="E441" s="2">
        <v>45260</v>
      </c>
      <c r="F441">
        <v>9</v>
      </c>
    </row>
    <row r="442" spans="1:6" x14ac:dyDescent="0.35">
      <c r="A442" t="s">
        <v>648</v>
      </c>
      <c r="B442" t="s">
        <v>656</v>
      </c>
      <c r="C442" t="s">
        <v>33</v>
      </c>
      <c r="D442" t="s">
        <v>700</v>
      </c>
      <c r="E442" s="2">
        <v>45291</v>
      </c>
      <c r="F442">
        <v>10</v>
      </c>
    </row>
    <row r="443" spans="1:6" x14ac:dyDescent="0.35">
      <c r="A443" t="s">
        <v>648</v>
      </c>
      <c r="B443" t="s">
        <v>656</v>
      </c>
      <c r="C443" t="s">
        <v>33</v>
      </c>
      <c r="D443" t="s">
        <v>700</v>
      </c>
      <c r="E443" s="2">
        <v>45322</v>
      </c>
      <c r="F443">
        <v>10</v>
      </c>
    </row>
    <row r="444" spans="1:6" x14ac:dyDescent="0.35">
      <c r="A444" t="s">
        <v>648</v>
      </c>
      <c r="B444" t="s">
        <v>656</v>
      </c>
      <c r="C444" t="s">
        <v>33</v>
      </c>
      <c r="D444" t="s">
        <v>700</v>
      </c>
      <c r="E444" s="2">
        <v>45351</v>
      </c>
      <c r="F444">
        <v>8</v>
      </c>
    </row>
    <row r="445" spans="1:6" x14ac:dyDescent="0.35">
      <c r="A445" t="s">
        <v>648</v>
      </c>
      <c r="B445" t="s">
        <v>656</v>
      </c>
      <c r="C445" t="s">
        <v>33</v>
      </c>
      <c r="D445" t="s">
        <v>700</v>
      </c>
      <c r="E445" s="2">
        <v>45382</v>
      </c>
      <c r="F445">
        <v>7</v>
      </c>
    </row>
    <row r="446" spans="1:6" x14ac:dyDescent="0.35">
      <c r="A446" t="s">
        <v>648</v>
      </c>
      <c r="B446" t="s">
        <v>656</v>
      </c>
      <c r="C446" t="s">
        <v>33</v>
      </c>
      <c r="D446" t="s">
        <v>564</v>
      </c>
      <c r="E446" s="2">
        <v>45046</v>
      </c>
      <c r="F446">
        <v>7078</v>
      </c>
    </row>
    <row r="447" spans="1:6" x14ac:dyDescent="0.35">
      <c r="A447" t="s">
        <v>648</v>
      </c>
      <c r="B447" t="s">
        <v>656</v>
      </c>
      <c r="C447" t="s">
        <v>33</v>
      </c>
      <c r="D447" t="s">
        <v>564</v>
      </c>
      <c r="E447" s="2">
        <v>45077</v>
      </c>
      <c r="F447">
        <v>6002</v>
      </c>
    </row>
    <row r="448" spans="1:6" x14ac:dyDescent="0.35">
      <c r="A448" t="s">
        <v>648</v>
      </c>
      <c r="B448" t="s">
        <v>656</v>
      </c>
      <c r="C448" t="s">
        <v>33</v>
      </c>
      <c r="D448" t="s">
        <v>564</v>
      </c>
      <c r="E448" s="2">
        <v>45107</v>
      </c>
      <c r="F448">
        <v>7122</v>
      </c>
    </row>
    <row r="449" spans="1:6" x14ac:dyDescent="0.35">
      <c r="A449" t="s">
        <v>648</v>
      </c>
      <c r="B449" t="s">
        <v>656</v>
      </c>
      <c r="C449" t="s">
        <v>33</v>
      </c>
      <c r="D449" t="s">
        <v>564</v>
      </c>
      <c r="E449" s="2">
        <v>45138</v>
      </c>
      <c r="F449">
        <v>6719</v>
      </c>
    </row>
    <row r="450" spans="1:6" x14ac:dyDescent="0.35">
      <c r="A450" t="s">
        <v>648</v>
      </c>
      <c r="B450" t="s">
        <v>656</v>
      </c>
      <c r="C450" t="s">
        <v>33</v>
      </c>
      <c r="D450" t="s">
        <v>564</v>
      </c>
      <c r="E450" s="2">
        <v>45169</v>
      </c>
      <c r="F450">
        <v>7180</v>
      </c>
    </row>
    <row r="451" spans="1:6" x14ac:dyDescent="0.35">
      <c r="A451" t="s">
        <v>648</v>
      </c>
      <c r="B451" t="s">
        <v>656</v>
      </c>
      <c r="C451" t="s">
        <v>33</v>
      </c>
      <c r="D451" t="s">
        <v>564</v>
      </c>
      <c r="E451" s="2">
        <v>45199</v>
      </c>
      <c r="F451">
        <v>7379</v>
      </c>
    </row>
    <row r="452" spans="1:6" x14ac:dyDescent="0.35">
      <c r="A452" t="s">
        <v>648</v>
      </c>
      <c r="B452" t="s">
        <v>656</v>
      </c>
      <c r="C452" t="s">
        <v>33</v>
      </c>
      <c r="D452" t="s">
        <v>564</v>
      </c>
      <c r="E452" s="2">
        <v>45230</v>
      </c>
      <c r="F452">
        <v>7087</v>
      </c>
    </row>
    <row r="453" spans="1:6" x14ac:dyDescent="0.35">
      <c r="A453" t="s">
        <v>648</v>
      </c>
      <c r="B453" t="s">
        <v>656</v>
      </c>
      <c r="C453" t="s">
        <v>33</v>
      </c>
      <c r="D453" t="s">
        <v>564</v>
      </c>
      <c r="E453" s="2">
        <v>45260</v>
      </c>
      <c r="F453">
        <v>7072</v>
      </c>
    </row>
    <row r="454" spans="1:6" x14ac:dyDescent="0.35">
      <c r="A454" t="s">
        <v>648</v>
      </c>
      <c r="B454" t="s">
        <v>656</v>
      </c>
      <c r="C454" t="s">
        <v>33</v>
      </c>
      <c r="D454" t="s">
        <v>564</v>
      </c>
      <c r="E454" s="2">
        <v>45291</v>
      </c>
      <c r="F454">
        <v>7132</v>
      </c>
    </row>
    <row r="455" spans="1:6" x14ac:dyDescent="0.35">
      <c r="A455" t="s">
        <v>648</v>
      </c>
      <c r="B455" t="s">
        <v>656</v>
      </c>
      <c r="C455" t="s">
        <v>33</v>
      </c>
      <c r="D455" t="s">
        <v>564</v>
      </c>
      <c r="E455" s="2">
        <v>45322</v>
      </c>
      <c r="F455">
        <v>7124</v>
      </c>
    </row>
    <row r="456" spans="1:6" x14ac:dyDescent="0.35">
      <c r="A456" t="s">
        <v>648</v>
      </c>
      <c r="B456" t="s">
        <v>656</v>
      </c>
      <c r="C456" t="s">
        <v>33</v>
      </c>
      <c r="D456" t="s">
        <v>564</v>
      </c>
      <c r="E456" s="2">
        <v>45351</v>
      </c>
      <c r="F456">
        <v>7101</v>
      </c>
    </row>
    <row r="457" spans="1:6" x14ac:dyDescent="0.35">
      <c r="A457" t="s">
        <v>648</v>
      </c>
      <c r="B457" t="s">
        <v>656</v>
      </c>
      <c r="C457" t="s">
        <v>33</v>
      </c>
      <c r="D457" t="s">
        <v>564</v>
      </c>
      <c r="E457" s="2">
        <v>45382</v>
      </c>
      <c r="F457">
        <v>7118</v>
      </c>
    </row>
    <row r="458" spans="1:6" x14ac:dyDescent="0.35">
      <c r="A458" t="s">
        <v>648</v>
      </c>
      <c r="B458" t="s">
        <v>656</v>
      </c>
      <c r="C458" t="s">
        <v>33</v>
      </c>
      <c r="D458" t="s">
        <v>563</v>
      </c>
      <c r="E458" s="2">
        <v>45046</v>
      </c>
      <c r="F458">
        <v>347</v>
      </c>
    </row>
    <row r="459" spans="1:6" x14ac:dyDescent="0.35">
      <c r="A459" t="s">
        <v>648</v>
      </c>
      <c r="B459" t="s">
        <v>656</v>
      </c>
      <c r="C459" t="s">
        <v>33</v>
      </c>
      <c r="D459" t="s">
        <v>563</v>
      </c>
      <c r="E459" s="2">
        <v>45077</v>
      </c>
      <c r="F459">
        <v>502</v>
      </c>
    </row>
    <row r="460" spans="1:6" x14ac:dyDescent="0.35">
      <c r="A460" t="s">
        <v>648</v>
      </c>
      <c r="B460" t="s">
        <v>656</v>
      </c>
      <c r="C460" t="s">
        <v>33</v>
      </c>
      <c r="D460" t="s">
        <v>563</v>
      </c>
      <c r="E460" s="2">
        <v>45107</v>
      </c>
      <c r="F460">
        <v>718</v>
      </c>
    </row>
    <row r="461" spans="1:6" x14ac:dyDescent="0.35">
      <c r="A461" t="s">
        <v>648</v>
      </c>
      <c r="B461" t="s">
        <v>656</v>
      </c>
      <c r="C461" t="s">
        <v>33</v>
      </c>
      <c r="D461" t="s">
        <v>563</v>
      </c>
      <c r="E461" s="2">
        <v>45138</v>
      </c>
      <c r="F461">
        <v>791</v>
      </c>
    </row>
    <row r="462" spans="1:6" x14ac:dyDescent="0.35">
      <c r="A462" t="s">
        <v>648</v>
      </c>
      <c r="B462" t="s">
        <v>656</v>
      </c>
      <c r="C462" t="s">
        <v>33</v>
      </c>
      <c r="D462" t="s">
        <v>563</v>
      </c>
      <c r="E462" s="2">
        <v>45169</v>
      </c>
      <c r="F462">
        <v>1029</v>
      </c>
    </row>
    <row r="463" spans="1:6" x14ac:dyDescent="0.35">
      <c r="A463" t="s">
        <v>648</v>
      </c>
      <c r="B463" t="s">
        <v>656</v>
      </c>
      <c r="C463" t="s">
        <v>33</v>
      </c>
      <c r="D463" t="s">
        <v>563</v>
      </c>
      <c r="E463" s="2">
        <v>45199</v>
      </c>
      <c r="F463">
        <v>1167</v>
      </c>
    </row>
    <row r="464" spans="1:6" x14ac:dyDescent="0.35">
      <c r="A464" t="s">
        <v>648</v>
      </c>
      <c r="B464" t="s">
        <v>656</v>
      </c>
      <c r="C464" t="s">
        <v>33</v>
      </c>
      <c r="D464" t="s">
        <v>563</v>
      </c>
      <c r="E464" s="2">
        <v>45230</v>
      </c>
      <c r="F464">
        <v>1430</v>
      </c>
    </row>
    <row r="465" spans="1:6" x14ac:dyDescent="0.35">
      <c r="A465" t="s">
        <v>648</v>
      </c>
      <c r="B465" t="s">
        <v>656</v>
      </c>
      <c r="C465" t="s">
        <v>33</v>
      </c>
      <c r="D465" t="s">
        <v>563</v>
      </c>
      <c r="E465" s="2">
        <v>45260</v>
      </c>
      <c r="F465">
        <v>1685</v>
      </c>
    </row>
    <row r="466" spans="1:6" x14ac:dyDescent="0.35">
      <c r="A466" t="s">
        <v>648</v>
      </c>
      <c r="B466" t="s">
        <v>656</v>
      </c>
      <c r="C466" t="s">
        <v>33</v>
      </c>
      <c r="D466" t="s">
        <v>563</v>
      </c>
      <c r="E466" s="2">
        <v>45291</v>
      </c>
      <c r="F466">
        <v>1830</v>
      </c>
    </row>
    <row r="467" spans="1:6" x14ac:dyDescent="0.35">
      <c r="A467" t="s">
        <v>648</v>
      </c>
      <c r="B467" t="s">
        <v>656</v>
      </c>
      <c r="C467" t="s">
        <v>33</v>
      </c>
      <c r="D467" t="s">
        <v>563</v>
      </c>
      <c r="E467" s="2">
        <v>45322</v>
      </c>
      <c r="F467">
        <v>2216</v>
      </c>
    </row>
    <row r="468" spans="1:6" x14ac:dyDescent="0.35">
      <c r="A468" t="s">
        <v>648</v>
      </c>
      <c r="B468" t="s">
        <v>656</v>
      </c>
      <c r="C468" t="s">
        <v>33</v>
      </c>
      <c r="D468" t="s">
        <v>563</v>
      </c>
      <c r="E468" s="2">
        <v>45351</v>
      </c>
      <c r="F468">
        <v>2563</v>
      </c>
    </row>
    <row r="469" spans="1:6" x14ac:dyDescent="0.35">
      <c r="A469" t="s">
        <v>648</v>
      </c>
      <c r="B469" t="s">
        <v>656</v>
      </c>
      <c r="C469" t="s">
        <v>33</v>
      </c>
      <c r="D469" t="s">
        <v>563</v>
      </c>
      <c r="E469" s="2">
        <v>45382</v>
      </c>
      <c r="F469">
        <v>2797</v>
      </c>
    </row>
    <row r="470" spans="1:6" x14ac:dyDescent="0.35">
      <c r="A470" t="s">
        <v>648</v>
      </c>
      <c r="B470" t="s">
        <v>656</v>
      </c>
      <c r="C470" t="s">
        <v>33</v>
      </c>
      <c r="D470" t="s">
        <v>703</v>
      </c>
      <c r="E470" s="2">
        <v>45046</v>
      </c>
      <c r="F470">
        <v>2</v>
      </c>
    </row>
    <row r="471" spans="1:6" x14ac:dyDescent="0.35">
      <c r="A471" t="s">
        <v>648</v>
      </c>
      <c r="B471" t="s">
        <v>656</v>
      </c>
      <c r="C471" t="s">
        <v>33</v>
      </c>
      <c r="D471" t="s">
        <v>703</v>
      </c>
      <c r="E471" s="2">
        <v>45077</v>
      </c>
      <c r="F471">
        <v>2</v>
      </c>
    </row>
    <row r="472" spans="1:6" x14ac:dyDescent="0.35">
      <c r="A472" t="s">
        <v>648</v>
      </c>
      <c r="B472" t="s">
        <v>656</v>
      </c>
      <c r="C472" t="s">
        <v>33</v>
      </c>
      <c r="D472" t="s">
        <v>703</v>
      </c>
      <c r="E472" s="2">
        <v>45107</v>
      </c>
      <c r="F472">
        <v>5</v>
      </c>
    </row>
    <row r="473" spans="1:6" x14ac:dyDescent="0.35">
      <c r="A473" t="s">
        <v>648</v>
      </c>
      <c r="B473" t="s">
        <v>656</v>
      </c>
      <c r="C473" t="s">
        <v>33</v>
      </c>
      <c r="D473" t="s">
        <v>703</v>
      </c>
      <c r="E473" s="2">
        <v>45138</v>
      </c>
      <c r="F473">
        <v>6</v>
      </c>
    </row>
    <row r="474" spans="1:6" x14ac:dyDescent="0.35">
      <c r="A474" t="s">
        <v>648</v>
      </c>
      <c r="B474" t="s">
        <v>656</v>
      </c>
      <c r="C474" t="s">
        <v>33</v>
      </c>
      <c r="D474" t="s">
        <v>703</v>
      </c>
      <c r="E474" s="2">
        <v>45169</v>
      </c>
      <c r="F474">
        <v>8</v>
      </c>
    </row>
    <row r="475" spans="1:6" x14ac:dyDescent="0.35">
      <c r="A475" t="s">
        <v>648</v>
      </c>
      <c r="B475" t="s">
        <v>656</v>
      </c>
      <c r="C475" t="s">
        <v>33</v>
      </c>
      <c r="D475" t="s">
        <v>703</v>
      </c>
      <c r="E475" s="2">
        <v>45199</v>
      </c>
      <c r="F475">
        <v>8</v>
      </c>
    </row>
    <row r="476" spans="1:6" x14ac:dyDescent="0.35">
      <c r="A476" t="s">
        <v>648</v>
      </c>
      <c r="B476" t="s">
        <v>656</v>
      </c>
      <c r="C476" t="s">
        <v>33</v>
      </c>
      <c r="D476" t="s">
        <v>703</v>
      </c>
      <c r="E476" s="2">
        <v>45230</v>
      </c>
      <c r="F476">
        <v>6</v>
      </c>
    </row>
    <row r="477" spans="1:6" x14ac:dyDescent="0.35">
      <c r="A477" t="s">
        <v>648</v>
      </c>
      <c r="B477" t="s">
        <v>656</v>
      </c>
      <c r="C477" t="s">
        <v>33</v>
      </c>
      <c r="D477" t="s">
        <v>703</v>
      </c>
      <c r="E477" s="2">
        <v>45260</v>
      </c>
      <c r="F477">
        <v>6</v>
      </c>
    </row>
    <row r="478" spans="1:6" x14ac:dyDescent="0.35">
      <c r="A478" t="s">
        <v>648</v>
      </c>
      <c r="B478" t="s">
        <v>656</v>
      </c>
      <c r="C478" t="s">
        <v>33</v>
      </c>
      <c r="D478" t="s">
        <v>703</v>
      </c>
      <c r="E478" s="2">
        <v>45291</v>
      </c>
      <c r="F478">
        <v>7</v>
      </c>
    </row>
    <row r="479" spans="1:6" x14ac:dyDescent="0.35">
      <c r="A479" t="s">
        <v>648</v>
      </c>
      <c r="B479" t="s">
        <v>656</v>
      </c>
      <c r="C479" t="s">
        <v>33</v>
      </c>
      <c r="D479" t="s">
        <v>703</v>
      </c>
      <c r="E479" s="2">
        <v>45322</v>
      </c>
      <c r="F479">
        <v>7</v>
      </c>
    </row>
    <row r="480" spans="1:6" x14ac:dyDescent="0.35">
      <c r="A480" t="s">
        <v>648</v>
      </c>
      <c r="B480" t="s">
        <v>656</v>
      </c>
      <c r="C480" t="s">
        <v>33</v>
      </c>
      <c r="D480" t="s">
        <v>703</v>
      </c>
      <c r="E480" s="2">
        <v>45351</v>
      </c>
      <c r="F480">
        <v>8</v>
      </c>
    </row>
    <row r="481" spans="1:6" x14ac:dyDescent="0.35">
      <c r="A481" t="s">
        <v>648</v>
      </c>
      <c r="B481" t="s">
        <v>656</v>
      </c>
      <c r="C481" t="s">
        <v>33</v>
      </c>
      <c r="D481" t="s">
        <v>703</v>
      </c>
      <c r="E481" s="2">
        <v>45382</v>
      </c>
      <c r="F481">
        <v>9</v>
      </c>
    </row>
    <row r="482" spans="1:6" x14ac:dyDescent="0.35">
      <c r="A482" t="s">
        <v>648</v>
      </c>
      <c r="B482" t="s">
        <v>656</v>
      </c>
      <c r="C482" t="s">
        <v>702</v>
      </c>
      <c r="D482" t="s">
        <v>700</v>
      </c>
      <c r="E482" s="2">
        <v>45046</v>
      </c>
      <c r="F482">
        <v>10</v>
      </c>
    </row>
    <row r="483" spans="1:6" x14ac:dyDescent="0.35">
      <c r="A483" t="s">
        <v>648</v>
      </c>
      <c r="B483" t="s">
        <v>656</v>
      </c>
      <c r="C483" t="s">
        <v>702</v>
      </c>
      <c r="D483" t="s">
        <v>700</v>
      </c>
      <c r="E483" s="2">
        <v>45077</v>
      </c>
      <c r="F483">
        <v>10</v>
      </c>
    </row>
    <row r="484" spans="1:6" x14ac:dyDescent="0.35">
      <c r="A484" t="s">
        <v>648</v>
      </c>
      <c r="B484" t="s">
        <v>656</v>
      </c>
      <c r="C484" t="s">
        <v>702</v>
      </c>
      <c r="D484" t="s">
        <v>700</v>
      </c>
      <c r="E484" s="2">
        <v>45107</v>
      </c>
      <c r="F484">
        <v>10</v>
      </c>
    </row>
    <row r="485" spans="1:6" x14ac:dyDescent="0.35">
      <c r="A485" t="s">
        <v>648</v>
      </c>
      <c r="B485" t="s">
        <v>656</v>
      </c>
      <c r="C485" t="s">
        <v>702</v>
      </c>
      <c r="D485" t="s">
        <v>700</v>
      </c>
      <c r="E485" s="2">
        <v>45138</v>
      </c>
      <c r="F485">
        <v>8</v>
      </c>
    </row>
    <row r="486" spans="1:6" x14ac:dyDescent="0.35">
      <c r="A486" t="s">
        <v>648</v>
      </c>
      <c r="B486" t="s">
        <v>656</v>
      </c>
      <c r="C486" t="s">
        <v>702</v>
      </c>
      <c r="D486" t="s">
        <v>700</v>
      </c>
      <c r="E486" s="2">
        <v>45169</v>
      </c>
      <c r="F486">
        <v>8</v>
      </c>
    </row>
    <row r="487" spans="1:6" x14ac:dyDescent="0.35">
      <c r="A487" t="s">
        <v>648</v>
      </c>
      <c r="B487" t="s">
        <v>656</v>
      </c>
      <c r="C487" t="s">
        <v>702</v>
      </c>
      <c r="D487" t="s">
        <v>700</v>
      </c>
      <c r="E487" s="2">
        <v>45199</v>
      </c>
      <c r="F487">
        <v>8</v>
      </c>
    </row>
    <row r="488" spans="1:6" x14ac:dyDescent="0.35">
      <c r="A488" t="s">
        <v>648</v>
      </c>
      <c r="B488" t="s">
        <v>656</v>
      </c>
      <c r="C488" t="s">
        <v>702</v>
      </c>
      <c r="D488" t="s">
        <v>700</v>
      </c>
      <c r="E488" s="2">
        <v>45230</v>
      </c>
      <c r="F488">
        <v>6</v>
      </c>
    </row>
    <row r="489" spans="1:6" x14ac:dyDescent="0.35">
      <c r="A489" t="s">
        <v>648</v>
      </c>
      <c r="B489" t="s">
        <v>656</v>
      </c>
      <c r="C489" t="s">
        <v>702</v>
      </c>
      <c r="D489" t="s">
        <v>700</v>
      </c>
      <c r="E489" s="2">
        <v>45260</v>
      </c>
      <c r="F489">
        <v>5</v>
      </c>
    </row>
    <row r="490" spans="1:6" x14ac:dyDescent="0.35">
      <c r="A490" t="s">
        <v>648</v>
      </c>
      <c r="B490" t="s">
        <v>656</v>
      </c>
      <c r="C490" t="s">
        <v>702</v>
      </c>
      <c r="D490" t="s">
        <v>700</v>
      </c>
      <c r="E490" s="2">
        <v>45291</v>
      </c>
      <c r="F490">
        <v>6</v>
      </c>
    </row>
    <row r="491" spans="1:6" x14ac:dyDescent="0.35">
      <c r="A491" t="s">
        <v>648</v>
      </c>
      <c r="B491" t="s">
        <v>656</v>
      </c>
      <c r="C491" t="s">
        <v>702</v>
      </c>
      <c r="D491" t="s">
        <v>700</v>
      </c>
      <c r="E491" s="2">
        <v>45322</v>
      </c>
      <c r="F491">
        <v>6</v>
      </c>
    </row>
    <row r="492" spans="1:6" x14ac:dyDescent="0.35">
      <c r="A492" t="s">
        <v>648</v>
      </c>
      <c r="B492" t="s">
        <v>656</v>
      </c>
      <c r="C492" t="s">
        <v>702</v>
      </c>
      <c r="D492" t="s">
        <v>700</v>
      </c>
      <c r="E492" s="2">
        <v>45351</v>
      </c>
      <c r="F492">
        <v>6</v>
      </c>
    </row>
    <row r="493" spans="1:6" x14ac:dyDescent="0.35">
      <c r="A493" t="s">
        <v>648</v>
      </c>
      <c r="B493" t="s">
        <v>656</v>
      </c>
      <c r="C493" t="s">
        <v>702</v>
      </c>
      <c r="D493" t="s">
        <v>700</v>
      </c>
      <c r="E493" s="2">
        <v>45382</v>
      </c>
      <c r="F493">
        <v>6</v>
      </c>
    </row>
    <row r="494" spans="1:6" x14ac:dyDescent="0.35">
      <c r="A494" t="s">
        <v>648</v>
      </c>
      <c r="B494" t="s">
        <v>656</v>
      </c>
      <c r="C494" t="s">
        <v>702</v>
      </c>
      <c r="D494" t="s">
        <v>564</v>
      </c>
      <c r="E494" s="2">
        <v>45046</v>
      </c>
      <c r="F494">
        <v>5227</v>
      </c>
    </row>
    <row r="495" spans="1:6" x14ac:dyDescent="0.35">
      <c r="A495" t="s">
        <v>648</v>
      </c>
      <c r="B495" t="s">
        <v>656</v>
      </c>
      <c r="C495" t="s">
        <v>702</v>
      </c>
      <c r="D495" t="s">
        <v>564</v>
      </c>
      <c r="E495" s="2">
        <v>45077</v>
      </c>
      <c r="F495">
        <v>4454</v>
      </c>
    </row>
    <row r="496" spans="1:6" x14ac:dyDescent="0.35">
      <c r="A496" t="s">
        <v>648</v>
      </c>
      <c r="B496" t="s">
        <v>656</v>
      </c>
      <c r="C496" t="s">
        <v>702</v>
      </c>
      <c r="D496" t="s">
        <v>564</v>
      </c>
      <c r="E496" s="2">
        <v>45107</v>
      </c>
      <c r="F496">
        <v>5276</v>
      </c>
    </row>
    <row r="497" spans="1:6" x14ac:dyDescent="0.35">
      <c r="A497" t="s">
        <v>648</v>
      </c>
      <c r="B497" t="s">
        <v>656</v>
      </c>
      <c r="C497" t="s">
        <v>702</v>
      </c>
      <c r="D497" t="s">
        <v>564</v>
      </c>
      <c r="E497" s="2">
        <v>45138</v>
      </c>
      <c r="F497">
        <v>4955</v>
      </c>
    </row>
    <row r="498" spans="1:6" x14ac:dyDescent="0.35">
      <c r="A498" t="s">
        <v>648</v>
      </c>
      <c r="B498" t="s">
        <v>656</v>
      </c>
      <c r="C498" t="s">
        <v>702</v>
      </c>
      <c r="D498" t="s">
        <v>564</v>
      </c>
      <c r="E498" s="2">
        <v>45169</v>
      </c>
      <c r="F498">
        <v>5416</v>
      </c>
    </row>
    <row r="499" spans="1:6" x14ac:dyDescent="0.35">
      <c r="A499" t="s">
        <v>648</v>
      </c>
      <c r="B499" t="s">
        <v>656</v>
      </c>
      <c r="C499" t="s">
        <v>702</v>
      </c>
      <c r="D499" t="s">
        <v>564</v>
      </c>
      <c r="E499" s="2">
        <v>45199</v>
      </c>
      <c r="F499">
        <v>5656</v>
      </c>
    </row>
    <row r="500" spans="1:6" x14ac:dyDescent="0.35">
      <c r="A500" t="s">
        <v>648</v>
      </c>
      <c r="B500" t="s">
        <v>656</v>
      </c>
      <c r="C500" t="s">
        <v>702</v>
      </c>
      <c r="D500" t="s">
        <v>564</v>
      </c>
      <c r="E500" s="2">
        <v>45230</v>
      </c>
      <c r="F500">
        <v>5508</v>
      </c>
    </row>
    <row r="501" spans="1:6" x14ac:dyDescent="0.35">
      <c r="A501" t="s">
        <v>648</v>
      </c>
      <c r="B501" t="s">
        <v>656</v>
      </c>
      <c r="C501" t="s">
        <v>702</v>
      </c>
      <c r="D501" t="s">
        <v>564</v>
      </c>
      <c r="E501" s="2">
        <v>45260</v>
      </c>
      <c r="F501">
        <v>5634</v>
      </c>
    </row>
    <row r="502" spans="1:6" x14ac:dyDescent="0.35">
      <c r="A502" t="s">
        <v>648</v>
      </c>
      <c r="B502" t="s">
        <v>656</v>
      </c>
      <c r="C502" t="s">
        <v>702</v>
      </c>
      <c r="D502" t="s">
        <v>564</v>
      </c>
      <c r="E502" s="2">
        <v>45291</v>
      </c>
      <c r="F502">
        <v>5776</v>
      </c>
    </row>
    <row r="503" spans="1:6" x14ac:dyDescent="0.35">
      <c r="A503" t="s">
        <v>648</v>
      </c>
      <c r="B503" t="s">
        <v>656</v>
      </c>
      <c r="C503" t="s">
        <v>702</v>
      </c>
      <c r="D503" t="s">
        <v>564</v>
      </c>
      <c r="E503" s="2">
        <v>45322</v>
      </c>
      <c r="F503">
        <v>5837</v>
      </c>
    </row>
    <row r="504" spans="1:6" x14ac:dyDescent="0.35">
      <c r="A504" t="s">
        <v>648</v>
      </c>
      <c r="B504" t="s">
        <v>656</v>
      </c>
      <c r="C504" t="s">
        <v>702</v>
      </c>
      <c r="D504" t="s">
        <v>564</v>
      </c>
      <c r="E504" s="2">
        <v>45351</v>
      </c>
      <c r="F504">
        <v>5912</v>
      </c>
    </row>
    <row r="505" spans="1:6" x14ac:dyDescent="0.35">
      <c r="A505" t="s">
        <v>648</v>
      </c>
      <c r="B505" t="s">
        <v>656</v>
      </c>
      <c r="C505" t="s">
        <v>702</v>
      </c>
      <c r="D505" t="s">
        <v>564</v>
      </c>
      <c r="E505" s="2">
        <v>45382</v>
      </c>
      <c r="F505">
        <v>6034</v>
      </c>
    </row>
    <row r="506" spans="1:6" x14ac:dyDescent="0.35">
      <c r="A506" t="s">
        <v>648</v>
      </c>
      <c r="B506" t="s">
        <v>656</v>
      </c>
      <c r="C506" t="s">
        <v>702</v>
      </c>
      <c r="D506" t="s">
        <v>563</v>
      </c>
      <c r="E506" s="2">
        <v>45046</v>
      </c>
      <c r="F506">
        <v>206</v>
      </c>
    </row>
    <row r="507" spans="1:6" x14ac:dyDescent="0.35">
      <c r="A507" t="s">
        <v>648</v>
      </c>
      <c r="B507" t="s">
        <v>656</v>
      </c>
      <c r="C507" t="s">
        <v>702</v>
      </c>
      <c r="D507" t="s">
        <v>563</v>
      </c>
      <c r="E507" s="2">
        <v>45077</v>
      </c>
      <c r="F507">
        <v>353</v>
      </c>
    </row>
    <row r="508" spans="1:6" x14ac:dyDescent="0.35">
      <c r="A508" t="s">
        <v>648</v>
      </c>
      <c r="B508" t="s">
        <v>656</v>
      </c>
      <c r="C508" t="s">
        <v>702</v>
      </c>
      <c r="D508" t="s">
        <v>563</v>
      </c>
      <c r="E508" s="2">
        <v>45107</v>
      </c>
      <c r="F508">
        <v>635</v>
      </c>
    </row>
    <row r="509" spans="1:6" x14ac:dyDescent="0.35">
      <c r="A509" t="s">
        <v>648</v>
      </c>
      <c r="B509" t="s">
        <v>656</v>
      </c>
      <c r="C509" t="s">
        <v>702</v>
      </c>
      <c r="D509" t="s">
        <v>563</v>
      </c>
      <c r="E509" s="2">
        <v>45138</v>
      </c>
      <c r="F509">
        <v>792</v>
      </c>
    </row>
    <row r="510" spans="1:6" x14ac:dyDescent="0.35">
      <c r="A510" t="s">
        <v>648</v>
      </c>
      <c r="B510" t="s">
        <v>656</v>
      </c>
      <c r="C510" t="s">
        <v>702</v>
      </c>
      <c r="D510" t="s">
        <v>563</v>
      </c>
      <c r="E510" s="2">
        <v>45169</v>
      </c>
      <c r="F510">
        <v>999</v>
      </c>
    </row>
    <row r="511" spans="1:6" x14ac:dyDescent="0.35">
      <c r="A511" t="s">
        <v>648</v>
      </c>
      <c r="B511" t="s">
        <v>656</v>
      </c>
      <c r="C511" t="s">
        <v>702</v>
      </c>
      <c r="D511" t="s">
        <v>563</v>
      </c>
      <c r="E511" s="2">
        <v>45199</v>
      </c>
      <c r="F511">
        <v>1240</v>
      </c>
    </row>
    <row r="512" spans="1:6" x14ac:dyDescent="0.35">
      <c r="A512" t="s">
        <v>648</v>
      </c>
      <c r="B512" t="s">
        <v>656</v>
      </c>
      <c r="C512" t="s">
        <v>702</v>
      </c>
      <c r="D512" t="s">
        <v>563</v>
      </c>
      <c r="E512" s="2">
        <v>45230</v>
      </c>
      <c r="F512">
        <v>1502</v>
      </c>
    </row>
    <row r="513" spans="1:6" x14ac:dyDescent="0.35">
      <c r="A513" t="s">
        <v>648</v>
      </c>
      <c r="B513" t="s">
        <v>656</v>
      </c>
      <c r="C513" t="s">
        <v>702</v>
      </c>
      <c r="D513" t="s">
        <v>563</v>
      </c>
      <c r="E513" s="2">
        <v>45260</v>
      </c>
      <c r="F513">
        <v>1860</v>
      </c>
    </row>
    <row r="514" spans="1:6" x14ac:dyDescent="0.35">
      <c r="A514" t="s">
        <v>648</v>
      </c>
      <c r="B514" t="s">
        <v>656</v>
      </c>
      <c r="C514" t="s">
        <v>702</v>
      </c>
      <c r="D514" t="s">
        <v>563</v>
      </c>
      <c r="E514" s="2">
        <v>45291</v>
      </c>
      <c r="F514">
        <v>2092</v>
      </c>
    </row>
    <row r="515" spans="1:6" x14ac:dyDescent="0.35">
      <c r="A515" t="s">
        <v>648</v>
      </c>
      <c r="B515" t="s">
        <v>656</v>
      </c>
      <c r="C515" t="s">
        <v>702</v>
      </c>
      <c r="D515" t="s">
        <v>563</v>
      </c>
      <c r="E515" s="2">
        <v>45322</v>
      </c>
      <c r="F515">
        <v>2385</v>
      </c>
    </row>
    <row r="516" spans="1:6" x14ac:dyDescent="0.35">
      <c r="A516" t="s">
        <v>648</v>
      </c>
      <c r="B516" t="s">
        <v>656</v>
      </c>
      <c r="C516" t="s">
        <v>702</v>
      </c>
      <c r="D516" t="s">
        <v>563</v>
      </c>
      <c r="E516" s="2">
        <v>45351</v>
      </c>
      <c r="F516">
        <v>2644</v>
      </c>
    </row>
    <row r="517" spans="1:6" x14ac:dyDescent="0.35">
      <c r="A517" t="s">
        <v>648</v>
      </c>
      <c r="B517" t="s">
        <v>656</v>
      </c>
      <c r="C517" t="s">
        <v>702</v>
      </c>
      <c r="D517" t="s">
        <v>563</v>
      </c>
      <c r="E517" s="2">
        <v>45382</v>
      </c>
      <c r="F517">
        <v>2900</v>
      </c>
    </row>
    <row r="518" spans="1:6" x14ac:dyDescent="0.35">
      <c r="A518" t="s">
        <v>648</v>
      </c>
      <c r="B518" t="s">
        <v>656</v>
      </c>
      <c r="C518" t="s">
        <v>702</v>
      </c>
      <c r="D518" t="s">
        <v>705</v>
      </c>
      <c r="E518" s="2">
        <v>45046</v>
      </c>
      <c r="F518">
        <v>1830</v>
      </c>
    </row>
    <row r="519" spans="1:6" x14ac:dyDescent="0.35">
      <c r="A519" t="s">
        <v>648</v>
      </c>
      <c r="B519" t="s">
        <v>656</v>
      </c>
      <c r="C519" t="s">
        <v>702</v>
      </c>
      <c r="D519" t="s">
        <v>705</v>
      </c>
      <c r="E519" s="2">
        <v>45077</v>
      </c>
      <c r="F519">
        <v>1526</v>
      </c>
    </row>
    <row r="520" spans="1:6" x14ac:dyDescent="0.35">
      <c r="A520" t="s">
        <v>648</v>
      </c>
      <c r="B520" t="s">
        <v>656</v>
      </c>
      <c r="C520" t="s">
        <v>702</v>
      </c>
      <c r="D520" t="s">
        <v>705</v>
      </c>
      <c r="E520" s="2">
        <v>45107</v>
      </c>
      <c r="F520">
        <v>1834</v>
      </c>
    </row>
    <row r="521" spans="1:6" x14ac:dyDescent="0.35">
      <c r="A521" t="s">
        <v>648</v>
      </c>
      <c r="B521" t="s">
        <v>656</v>
      </c>
      <c r="C521" t="s">
        <v>702</v>
      </c>
      <c r="D521" t="s">
        <v>705</v>
      </c>
      <c r="E521" s="2">
        <v>45138</v>
      </c>
      <c r="F521">
        <v>1755</v>
      </c>
    </row>
    <row r="522" spans="1:6" x14ac:dyDescent="0.35">
      <c r="A522" t="s">
        <v>648</v>
      </c>
      <c r="B522" t="s">
        <v>656</v>
      </c>
      <c r="C522" t="s">
        <v>702</v>
      </c>
      <c r="D522" t="s">
        <v>705</v>
      </c>
      <c r="E522" s="2">
        <v>45169</v>
      </c>
      <c r="F522">
        <v>1757</v>
      </c>
    </row>
    <row r="523" spans="1:6" x14ac:dyDescent="0.35">
      <c r="A523" t="s">
        <v>648</v>
      </c>
      <c r="B523" t="s">
        <v>656</v>
      </c>
      <c r="C523" t="s">
        <v>702</v>
      </c>
      <c r="D523" t="s">
        <v>705</v>
      </c>
      <c r="E523" s="2">
        <v>45199</v>
      </c>
      <c r="F523">
        <v>1719</v>
      </c>
    </row>
    <row r="524" spans="1:6" x14ac:dyDescent="0.35">
      <c r="A524" t="s">
        <v>648</v>
      </c>
      <c r="B524" t="s">
        <v>656</v>
      </c>
      <c r="C524" t="s">
        <v>702</v>
      </c>
      <c r="D524" t="s">
        <v>705</v>
      </c>
      <c r="E524" s="2">
        <v>45230</v>
      </c>
      <c r="F524">
        <v>1574</v>
      </c>
    </row>
    <row r="525" spans="1:6" x14ac:dyDescent="0.35">
      <c r="A525" t="s">
        <v>648</v>
      </c>
      <c r="B525" t="s">
        <v>656</v>
      </c>
      <c r="C525" t="s">
        <v>702</v>
      </c>
      <c r="D525" t="s">
        <v>705</v>
      </c>
      <c r="E525" s="2">
        <v>45260</v>
      </c>
      <c r="F525">
        <v>1427</v>
      </c>
    </row>
    <row r="526" spans="1:6" x14ac:dyDescent="0.35">
      <c r="A526" t="s">
        <v>648</v>
      </c>
      <c r="B526" t="s">
        <v>656</v>
      </c>
      <c r="C526" t="s">
        <v>702</v>
      </c>
      <c r="D526" t="s">
        <v>705</v>
      </c>
      <c r="E526" s="2">
        <v>45291</v>
      </c>
      <c r="F526">
        <v>1341</v>
      </c>
    </row>
    <row r="527" spans="1:6" x14ac:dyDescent="0.35">
      <c r="A527" t="s">
        <v>648</v>
      </c>
      <c r="B527" t="s">
        <v>656</v>
      </c>
      <c r="C527" t="s">
        <v>702</v>
      </c>
      <c r="D527" t="s">
        <v>705</v>
      </c>
      <c r="E527" s="2">
        <v>45322</v>
      </c>
      <c r="F527">
        <v>1270</v>
      </c>
    </row>
    <row r="528" spans="1:6" x14ac:dyDescent="0.35">
      <c r="A528" t="s">
        <v>648</v>
      </c>
      <c r="B528" t="s">
        <v>656</v>
      </c>
      <c r="C528" t="s">
        <v>702</v>
      </c>
      <c r="D528" t="s">
        <v>705</v>
      </c>
      <c r="E528" s="2">
        <v>45351</v>
      </c>
      <c r="F528">
        <v>1177</v>
      </c>
    </row>
    <row r="529" spans="1:6" x14ac:dyDescent="0.35">
      <c r="A529" t="s">
        <v>648</v>
      </c>
      <c r="B529" t="s">
        <v>656</v>
      </c>
      <c r="C529" t="s">
        <v>702</v>
      </c>
      <c r="D529" t="s">
        <v>705</v>
      </c>
      <c r="E529" s="2">
        <v>45382</v>
      </c>
      <c r="F529">
        <v>1067</v>
      </c>
    </row>
    <row r="530" spans="1:6" x14ac:dyDescent="0.35">
      <c r="A530" t="s">
        <v>648</v>
      </c>
      <c r="B530" t="s">
        <v>656</v>
      </c>
      <c r="C530" t="s">
        <v>702</v>
      </c>
      <c r="D530" t="s">
        <v>704</v>
      </c>
      <c r="E530" s="2">
        <v>45046</v>
      </c>
      <c r="F530">
        <v>1</v>
      </c>
    </row>
    <row r="531" spans="1:6" x14ac:dyDescent="0.35">
      <c r="A531" t="s">
        <v>648</v>
      </c>
      <c r="B531" t="s">
        <v>656</v>
      </c>
      <c r="C531" t="s">
        <v>702</v>
      </c>
      <c r="D531" t="s">
        <v>704</v>
      </c>
      <c r="E531" s="2">
        <v>45077</v>
      </c>
      <c r="F531">
        <v>1</v>
      </c>
    </row>
    <row r="532" spans="1:6" x14ac:dyDescent="0.35">
      <c r="A532" t="s">
        <v>648</v>
      </c>
      <c r="B532" t="s">
        <v>656</v>
      </c>
      <c r="C532" t="s">
        <v>702</v>
      </c>
      <c r="D532" t="s">
        <v>704</v>
      </c>
      <c r="E532" s="2">
        <v>45107</v>
      </c>
      <c r="F532">
        <v>1</v>
      </c>
    </row>
    <row r="533" spans="1:6" x14ac:dyDescent="0.35">
      <c r="A533" t="s">
        <v>648</v>
      </c>
      <c r="B533" t="s">
        <v>656</v>
      </c>
      <c r="C533" t="s">
        <v>702</v>
      </c>
      <c r="D533" t="s">
        <v>704</v>
      </c>
      <c r="E533" s="2">
        <v>45138</v>
      </c>
      <c r="F533">
        <v>1</v>
      </c>
    </row>
    <row r="534" spans="1:6" x14ac:dyDescent="0.35">
      <c r="A534" t="s">
        <v>648</v>
      </c>
      <c r="B534" t="s">
        <v>656</v>
      </c>
      <c r="C534" t="s">
        <v>702</v>
      </c>
      <c r="D534" t="s">
        <v>704</v>
      </c>
      <c r="E534" s="2">
        <v>45169</v>
      </c>
      <c r="F534">
        <v>1</v>
      </c>
    </row>
    <row r="535" spans="1:6" x14ac:dyDescent="0.35">
      <c r="A535" t="s">
        <v>648</v>
      </c>
      <c r="B535" t="s">
        <v>656</v>
      </c>
      <c r="C535" t="s">
        <v>702</v>
      </c>
      <c r="D535" t="s">
        <v>704</v>
      </c>
      <c r="E535" s="2">
        <v>45199</v>
      </c>
      <c r="F535">
        <v>3</v>
      </c>
    </row>
    <row r="536" spans="1:6" x14ac:dyDescent="0.35">
      <c r="A536" t="s">
        <v>648</v>
      </c>
      <c r="B536" t="s">
        <v>656</v>
      </c>
      <c r="C536" t="s">
        <v>702</v>
      </c>
      <c r="D536" t="s">
        <v>704</v>
      </c>
      <c r="E536" s="2">
        <v>45230</v>
      </c>
      <c r="F536">
        <v>3</v>
      </c>
    </row>
    <row r="537" spans="1:6" x14ac:dyDescent="0.35">
      <c r="A537" t="s">
        <v>648</v>
      </c>
      <c r="B537" t="s">
        <v>656</v>
      </c>
      <c r="C537" t="s">
        <v>702</v>
      </c>
      <c r="D537" t="s">
        <v>704</v>
      </c>
      <c r="E537" s="2">
        <v>45260</v>
      </c>
      <c r="F537">
        <v>3</v>
      </c>
    </row>
    <row r="538" spans="1:6" x14ac:dyDescent="0.35">
      <c r="A538" t="s">
        <v>648</v>
      </c>
      <c r="B538" t="s">
        <v>656</v>
      </c>
      <c r="C538" t="s">
        <v>702</v>
      </c>
      <c r="D538" t="s">
        <v>704</v>
      </c>
      <c r="E538" s="2">
        <v>45291</v>
      </c>
      <c r="F538">
        <v>4</v>
      </c>
    </row>
    <row r="539" spans="1:6" x14ac:dyDescent="0.35">
      <c r="A539" t="s">
        <v>648</v>
      </c>
      <c r="B539" t="s">
        <v>656</v>
      </c>
      <c r="C539" t="s">
        <v>702</v>
      </c>
      <c r="D539" t="s">
        <v>704</v>
      </c>
      <c r="E539" s="2">
        <v>45322</v>
      </c>
      <c r="F539">
        <v>5</v>
      </c>
    </row>
    <row r="540" spans="1:6" x14ac:dyDescent="0.35">
      <c r="A540" t="s">
        <v>648</v>
      </c>
      <c r="B540" t="s">
        <v>656</v>
      </c>
      <c r="C540" t="s">
        <v>702</v>
      </c>
      <c r="D540" t="s">
        <v>704</v>
      </c>
      <c r="E540" s="2">
        <v>45351</v>
      </c>
      <c r="F540">
        <v>4</v>
      </c>
    </row>
    <row r="541" spans="1:6" x14ac:dyDescent="0.35">
      <c r="A541" t="s">
        <v>648</v>
      </c>
      <c r="B541" t="s">
        <v>656</v>
      </c>
      <c r="C541" t="s">
        <v>702</v>
      </c>
      <c r="D541" t="s">
        <v>704</v>
      </c>
      <c r="E541" s="2">
        <v>45382</v>
      </c>
      <c r="F541">
        <v>11</v>
      </c>
    </row>
    <row r="542" spans="1:6" x14ac:dyDescent="0.35">
      <c r="B542" t="s">
        <v>626</v>
      </c>
      <c r="C542" t="s">
        <v>33</v>
      </c>
      <c r="D542" t="s">
        <v>700</v>
      </c>
      <c r="E542" s="2">
        <v>45046</v>
      </c>
      <c r="F542">
        <v>2569</v>
      </c>
    </row>
    <row r="543" spans="1:6" x14ac:dyDescent="0.35">
      <c r="B543" t="s">
        <v>626</v>
      </c>
      <c r="C543" t="s">
        <v>33</v>
      </c>
      <c r="D543" t="s">
        <v>700</v>
      </c>
      <c r="E543" s="2">
        <v>45077</v>
      </c>
      <c r="F543">
        <v>2360</v>
      </c>
    </row>
    <row r="544" spans="1:6" x14ac:dyDescent="0.35">
      <c r="B544" t="s">
        <v>626</v>
      </c>
      <c r="C544" t="s">
        <v>33</v>
      </c>
      <c r="D544" t="s">
        <v>700</v>
      </c>
      <c r="E544" s="2">
        <v>45107</v>
      </c>
      <c r="F544">
        <v>2305</v>
      </c>
    </row>
    <row r="545" spans="2:6" x14ac:dyDescent="0.35">
      <c r="B545" t="s">
        <v>626</v>
      </c>
      <c r="C545" t="s">
        <v>33</v>
      </c>
      <c r="D545" t="s">
        <v>700</v>
      </c>
      <c r="E545" s="2">
        <v>45138</v>
      </c>
      <c r="F545">
        <v>2192</v>
      </c>
    </row>
    <row r="546" spans="2:6" x14ac:dyDescent="0.35">
      <c r="B546" t="s">
        <v>626</v>
      </c>
      <c r="C546" t="s">
        <v>33</v>
      </c>
      <c r="D546" t="s">
        <v>700</v>
      </c>
      <c r="E546" s="2">
        <v>45169</v>
      </c>
      <c r="F546">
        <v>2084</v>
      </c>
    </row>
    <row r="547" spans="2:6" x14ac:dyDescent="0.35">
      <c r="B547" t="s">
        <v>626</v>
      </c>
      <c r="C547" t="s">
        <v>33</v>
      </c>
      <c r="D547" t="s">
        <v>700</v>
      </c>
      <c r="E547" s="2">
        <v>45199</v>
      </c>
      <c r="F547">
        <v>1985</v>
      </c>
    </row>
    <row r="548" spans="2:6" x14ac:dyDescent="0.35">
      <c r="B548" t="s">
        <v>626</v>
      </c>
      <c r="C548" t="s">
        <v>33</v>
      </c>
      <c r="D548" t="s">
        <v>700</v>
      </c>
      <c r="E548" s="2">
        <v>45230</v>
      </c>
      <c r="F548">
        <v>1864</v>
      </c>
    </row>
    <row r="549" spans="2:6" x14ac:dyDescent="0.35">
      <c r="B549" t="s">
        <v>626</v>
      </c>
      <c r="C549" t="s">
        <v>33</v>
      </c>
      <c r="D549" t="s">
        <v>700</v>
      </c>
      <c r="E549" s="2">
        <v>45260</v>
      </c>
      <c r="F549">
        <v>1569</v>
      </c>
    </row>
    <row r="550" spans="2:6" x14ac:dyDescent="0.35">
      <c r="B550" t="s">
        <v>626</v>
      </c>
      <c r="C550" t="s">
        <v>33</v>
      </c>
      <c r="D550" t="s">
        <v>700</v>
      </c>
      <c r="E550" s="2">
        <v>45291</v>
      </c>
      <c r="F550">
        <v>1493</v>
      </c>
    </row>
    <row r="551" spans="2:6" x14ac:dyDescent="0.35">
      <c r="B551" t="s">
        <v>626</v>
      </c>
      <c r="C551" t="s">
        <v>33</v>
      </c>
      <c r="D551" t="s">
        <v>700</v>
      </c>
      <c r="E551" s="2">
        <v>45322</v>
      </c>
      <c r="F551">
        <v>1417</v>
      </c>
    </row>
    <row r="552" spans="2:6" x14ac:dyDescent="0.35">
      <c r="B552" t="s">
        <v>626</v>
      </c>
      <c r="C552" t="s">
        <v>33</v>
      </c>
      <c r="D552" t="s">
        <v>700</v>
      </c>
      <c r="E552" s="2">
        <v>45351</v>
      </c>
      <c r="F552">
        <v>1325</v>
      </c>
    </row>
    <row r="553" spans="2:6" x14ac:dyDescent="0.35">
      <c r="B553" t="s">
        <v>626</v>
      </c>
      <c r="C553" t="s">
        <v>33</v>
      </c>
      <c r="D553" t="s">
        <v>700</v>
      </c>
      <c r="E553" s="2">
        <v>45382</v>
      </c>
      <c r="F553">
        <v>1246</v>
      </c>
    </row>
    <row r="554" spans="2:6" x14ac:dyDescent="0.35">
      <c r="B554" t="s">
        <v>626</v>
      </c>
      <c r="C554" t="s">
        <v>33</v>
      </c>
      <c r="D554" t="s">
        <v>564</v>
      </c>
      <c r="E554" s="2">
        <v>45046</v>
      </c>
      <c r="F554">
        <v>322475</v>
      </c>
    </row>
    <row r="555" spans="2:6" x14ac:dyDescent="0.35">
      <c r="B555" t="s">
        <v>626</v>
      </c>
      <c r="C555" t="s">
        <v>33</v>
      </c>
      <c r="D555" t="s">
        <v>564</v>
      </c>
      <c r="E555" s="2">
        <v>45077</v>
      </c>
      <c r="F555">
        <v>307654</v>
      </c>
    </row>
    <row r="556" spans="2:6" x14ac:dyDescent="0.35">
      <c r="B556" t="s">
        <v>626</v>
      </c>
      <c r="C556" t="s">
        <v>33</v>
      </c>
      <c r="D556" t="s">
        <v>564</v>
      </c>
      <c r="E556" s="2">
        <v>45107</v>
      </c>
      <c r="F556">
        <v>331320</v>
      </c>
    </row>
    <row r="557" spans="2:6" x14ac:dyDescent="0.35">
      <c r="B557" t="s">
        <v>626</v>
      </c>
      <c r="C557" t="s">
        <v>33</v>
      </c>
      <c r="D557" t="s">
        <v>564</v>
      </c>
      <c r="E557" s="2">
        <v>45138</v>
      </c>
      <c r="F557">
        <v>335424</v>
      </c>
    </row>
    <row r="558" spans="2:6" x14ac:dyDescent="0.35">
      <c r="B558" t="s">
        <v>626</v>
      </c>
      <c r="C558" t="s">
        <v>33</v>
      </c>
      <c r="D558" t="s">
        <v>564</v>
      </c>
      <c r="E558" s="2">
        <v>45169</v>
      </c>
      <c r="F558">
        <v>336411</v>
      </c>
    </row>
    <row r="559" spans="2:6" x14ac:dyDescent="0.35">
      <c r="B559" t="s">
        <v>626</v>
      </c>
      <c r="C559" t="s">
        <v>33</v>
      </c>
      <c r="D559" t="s">
        <v>564</v>
      </c>
      <c r="E559" s="2">
        <v>45199</v>
      </c>
      <c r="F559">
        <v>347579</v>
      </c>
    </row>
    <row r="560" spans="2:6" x14ac:dyDescent="0.35">
      <c r="B560" t="s">
        <v>626</v>
      </c>
      <c r="C560" t="s">
        <v>33</v>
      </c>
      <c r="D560" t="s">
        <v>564</v>
      </c>
      <c r="E560" s="2">
        <v>45230</v>
      </c>
      <c r="F560">
        <v>350887</v>
      </c>
    </row>
    <row r="561" spans="2:6" x14ac:dyDescent="0.35">
      <c r="B561" t="s">
        <v>626</v>
      </c>
      <c r="C561" t="s">
        <v>33</v>
      </c>
      <c r="D561" t="s">
        <v>564</v>
      </c>
      <c r="E561" s="2">
        <v>45260</v>
      </c>
      <c r="F561">
        <v>341002</v>
      </c>
    </row>
    <row r="562" spans="2:6" x14ac:dyDescent="0.35">
      <c r="B562" t="s">
        <v>626</v>
      </c>
      <c r="C562" t="s">
        <v>33</v>
      </c>
      <c r="D562" t="s">
        <v>564</v>
      </c>
      <c r="E562" s="2">
        <v>45291</v>
      </c>
      <c r="F562">
        <v>339946</v>
      </c>
    </row>
    <row r="563" spans="2:6" x14ac:dyDescent="0.35">
      <c r="B563" t="s">
        <v>626</v>
      </c>
      <c r="C563" t="s">
        <v>33</v>
      </c>
      <c r="D563" t="s">
        <v>564</v>
      </c>
      <c r="E563" s="2">
        <v>45322</v>
      </c>
      <c r="F563">
        <v>338873</v>
      </c>
    </row>
    <row r="564" spans="2:6" x14ac:dyDescent="0.35">
      <c r="B564" t="s">
        <v>626</v>
      </c>
      <c r="C564" t="s">
        <v>33</v>
      </c>
      <c r="D564" t="s">
        <v>564</v>
      </c>
      <c r="E564" s="2">
        <v>45351</v>
      </c>
      <c r="F564">
        <v>337292</v>
      </c>
    </row>
    <row r="565" spans="2:6" x14ac:dyDescent="0.35">
      <c r="B565" t="s">
        <v>626</v>
      </c>
      <c r="C565" t="s">
        <v>33</v>
      </c>
      <c r="D565" t="s">
        <v>564</v>
      </c>
      <c r="E565" s="2">
        <v>45382</v>
      </c>
      <c r="F565">
        <v>343707</v>
      </c>
    </row>
    <row r="566" spans="2:6" x14ac:dyDescent="0.35">
      <c r="B566" t="s">
        <v>626</v>
      </c>
      <c r="C566" t="s">
        <v>33</v>
      </c>
      <c r="D566" t="s">
        <v>563</v>
      </c>
      <c r="E566" s="2">
        <v>45046</v>
      </c>
      <c r="F566">
        <v>27343</v>
      </c>
    </row>
    <row r="567" spans="2:6" x14ac:dyDescent="0.35">
      <c r="B567" t="s">
        <v>626</v>
      </c>
      <c r="C567" t="s">
        <v>33</v>
      </c>
      <c r="D567" t="s">
        <v>563</v>
      </c>
      <c r="E567" s="2">
        <v>45077</v>
      </c>
      <c r="F567">
        <v>44509</v>
      </c>
    </row>
    <row r="568" spans="2:6" x14ac:dyDescent="0.35">
      <c r="B568" t="s">
        <v>626</v>
      </c>
      <c r="C568" t="s">
        <v>33</v>
      </c>
      <c r="D568" t="s">
        <v>563</v>
      </c>
      <c r="E568" s="2">
        <v>45107</v>
      </c>
      <c r="F568">
        <v>63527</v>
      </c>
    </row>
    <row r="569" spans="2:6" x14ac:dyDescent="0.35">
      <c r="B569" t="s">
        <v>626</v>
      </c>
      <c r="C569" t="s">
        <v>33</v>
      </c>
      <c r="D569" t="s">
        <v>563</v>
      </c>
      <c r="E569" s="2">
        <v>45138</v>
      </c>
      <c r="F569">
        <v>80353</v>
      </c>
    </row>
    <row r="570" spans="2:6" x14ac:dyDescent="0.35">
      <c r="B570" t="s">
        <v>626</v>
      </c>
      <c r="C570" t="s">
        <v>33</v>
      </c>
      <c r="D570" t="s">
        <v>563</v>
      </c>
      <c r="E570" s="2">
        <v>45169</v>
      </c>
      <c r="F570">
        <v>93075</v>
      </c>
    </row>
    <row r="571" spans="2:6" x14ac:dyDescent="0.35">
      <c r="B571" t="s">
        <v>626</v>
      </c>
      <c r="C571" t="s">
        <v>33</v>
      </c>
      <c r="D571" t="s">
        <v>563</v>
      </c>
      <c r="E571" s="2">
        <v>45199</v>
      </c>
      <c r="F571">
        <v>106517</v>
      </c>
    </row>
    <row r="572" spans="2:6" x14ac:dyDescent="0.35">
      <c r="B572" t="s">
        <v>626</v>
      </c>
      <c r="C572" t="s">
        <v>33</v>
      </c>
      <c r="D572" t="s">
        <v>563</v>
      </c>
      <c r="E572" s="2">
        <v>45230</v>
      </c>
      <c r="F572">
        <v>120770</v>
      </c>
    </row>
    <row r="573" spans="2:6" x14ac:dyDescent="0.35">
      <c r="B573" t="s">
        <v>626</v>
      </c>
      <c r="C573" t="s">
        <v>33</v>
      </c>
      <c r="D573" t="s">
        <v>563</v>
      </c>
      <c r="E573" s="2">
        <v>45260</v>
      </c>
      <c r="F573">
        <v>129391</v>
      </c>
    </row>
    <row r="574" spans="2:6" x14ac:dyDescent="0.35">
      <c r="B574" t="s">
        <v>626</v>
      </c>
      <c r="C574" t="s">
        <v>33</v>
      </c>
      <c r="D574" t="s">
        <v>563</v>
      </c>
      <c r="E574" s="2">
        <v>45291</v>
      </c>
      <c r="F574">
        <v>136984</v>
      </c>
    </row>
    <row r="575" spans="2:6" x14ac:dyDescent="0.35">
      <c r="B575" t="s">
        <v>626</v>
      </c>
      <c r="C575" t="s">
        <v>33</v>
      </c>
      <c r="D575" t="s">
        <v>563</v>
      </c>
      <c r="E575" s="2">
        <v>45322</v>
      </c>
      <c r="F575">
        <v>149001</v>
      </c>
    </row>
    <row r="576" spans="2:6" x14ac:dyDescent="0.35">
      <c r="B576" t="s">
        <v>626</v>
      </c>
      <c r="C576" t="s">
        <v>33</v>
      </c>
      <c r="D576" t="s">
        <v>563</v>
      </c>
      <c r="E576" s="2">
        <v>45351</v>
      </c>
      <c r="F576">
        <v>159769</v>
      </c>
    </row>
    <row r="577" spans="2:6" x14ac:dyDescent="0.35">
      <c r="B577" t="s">
        <v>626</v>
      </c>
      <c r="C577" t="s">
        <v>33</v>
      </c>
      <c r="D577" t="s">
        <v>563</v>
      </c>
      <c r="E577" s="2">
        <v>45382</v>
      </c>
      <c r="F577">
        <v>173540</v>
      </c>
    </row>
    <row r="578" spans="2:6" x14ac:dyDescent="0.35">
      <c r="B578" t="s">
        <v>626</v>
      </c>
      <c r="C578" t="s">
        <v>33</v>
      </c>
      <c r="D578" t="s">
        <v>703</v>
      </c>
      <c r="E578" s="2">
        <v>45046</v>
      </c>
      <c r="F578">
        <v>110</v>
      </c>
    </row>
    <row r="579" spans="2:6" x14ac:dyDescent="0.35">
      <c r="B579" t="s">
        <v>626</v>
      </c>
      <c r="C579" t="s">
        <v>33</v>
      </c>
      <c r="D579" t="s">
        <v>703</v>
      </c>
      <c r="E579" s="2">
        <v>45077</v>
      </c>
      <c r="F579">
        <v>187</v>
      </c>
    </row>
    <row r="580" spans="2:6" x14ac:dyDescent="0.35">
      <c r="B580" t="s">
        <v>626</v>
      </c>
      <c r="C580" t="s">
        <v>33</v>
      </c>
      <c r="D580" t="s">
        <v>703</v>
      </c>
      <c r="E580" s="2">
        <v>45107</v>
      </c>
      <c r="F580">
        <v>286</v>
      </c>
    </row>
    <row r="581" spans="2:6" x14ac:dyDescent="0.35">
      <c r="B581" t="s">
        <v>626</v>
      </c>
      <c r="C581" t="s">
        <v>33</v>
      </c>
      <c r="D581" t="s">
        <v>703</v>
      </c>
      <c r="E581" s="2">
        <v>45138</v>
      </c>
      <c r="F581">
        <v>355</v>
      </c>
    </row>
    <row r="582" spans="2:6" x14ac:dyDescent="0.35">
      <c r="B582" t="s">
        <v>626</v>
      </c>
      <c r="C582" t="s">
        <v>33</v>
      </c>
      <c r="D582" t="s">
        <v>703</v>
      </c>
      <c r="E582" s="2">
        <v>45169</v>
      </c>
      <c r="F582">
        <v>424</v>
      </c>
    </row>
    <row r="583" spans="2:6" x14ac:dyDescent="0.35">
      <c r="B583" t="s">
        <v>626</v>
      </c>
      <c r="C583" t="s">
        <v>33</v>
      </c>
      <c r="D583" t="s">
        <v>703</v>
      </c>
      <c r="E583" s="2">
        <v>45199</v>
      </c>
      <c r="F583">
        <v>448</v>
      </c>
    </row>
    <row r="584" spans="2:6" x14ac:dyDescent="0.35">
      <c r="B584" t="s">
        <v>626</v>
      </c>
      <c r="C584" t="s">
        <v>33</v>
      </c>
      <c r="D584" t="s">
        <v>703</v>
      </c>
      <c r="E584" s="2">
        <v>45230</v>
      </c>
      <c r="F584">
        <v>541</v>
      </c>
    </row>
    <row r="585" spans="2:6" x14ac:dyDescent="0.35">
      <c r="B585" t="s">
        <v>626</v>
      </c>
      <c r="C585" t="s">
        <v>33</v>
      </c>
      <c r="D585" t="s">
        <v>703</v>
      </c>
      <c r="E585" s="2">
        <v>45260</v>
      </c>
      <c r="F585">
        <v>593</v>
      </c>
    </row>
    <row r="586" spans="2:6" x14ac:dyDescent="0.35">
      <c r="B586" t="s">
        <v>626</v>
      </c>
      <c r="C586" t="s">
        <v>33</v>
      </c>
      <c r="D586" t="s">
        <v>703</v>
      </c>
      <c r="E586" s="2">
        <v>45291</v>
      </c>
      <c r="F586">
        <v>639</v>
      </c>
    </row>
    <row r="587" spans="2:6" x14ac:dyDescent="0.35">
      <c r="B587" t="s">
        <v>626</v>
      </c>
      <c r="C587" t="s">
        <v>33</v>
      </c>
      <c r="D587" t="s">
        <v>703</v>
      </c>
      <c r="E587" s="2">
        <v>45322</v>
      </c>
      <c r="F587">
        <v>723</v>
      </c>
    </row>
    <row r="588" spans="2:6" x14ac:dyDescent="0.35">
      <c r="B588" t="s">
        <v>626</v>
      </c>
      <c r="C588" t="s">
        <v>33</v>
      </c>
      <c r="D588" t="s">
        <v>703</v>
      </c>
      <c r="E588" s="2">
        <v>45351</v>
      </c>
      <c r="F588">
        <v>775</v>
      </c>
    </row>
    <row r="589" spans="2:6" x14ac:dyDescent="0.35">
      <c r="B589" t="s">
        <v>626</v>
      </c>
      <c r="C589" t="s">
        <v>33</v>
      </c>
      <c r="D589" t="s">
        <v>703</v>
      </c>
      <c r="E589" s="2">
        <v>45382</v>
      </c>
      <c r="F589">
        <v>1029</v>
      </c>
    </row>
    <row r="590" spans="2:6" x14ac:dyDescent="0.35">
      <c r="B590" t="s">
        <v>626</v>
      </c>
      <c r="C590" t="s">
        <v>702</v>
      </c>
      <c r="D590" t="s">
        <v>700</v>
      </c>
      <c r="E590" s="2">
        <v>45046</v>
      </c>
      <c r="F590">
        <v>2008</v>
      </c>
    </row>
    <row r="591" spans="2:6" x14ac:dyDescent="0.35">
      <c r="B591" t="s">
        <v>626</v>
      </c>
      <c r="C591" t="s">
        <v>702</v>
      </c>
      <c r="D591" t="s">
        <v>700</v>
      </c>
      <c r="E591" s="2">
        <v>45077</v>
      </c>
      <c r="F591">
        <v>1877</v>
      </c>
    </row>
    <row r="592" spans="2:6" x14ac:dyDescent="0.35">
      <c r="B592" t="s">
        <v>626</v>
      </c>
      <c r="C592" t="s">
        <v>702</v>
      </c>
      <c r="D592" t="s">
        <v>700</v>
      </c>
      <c r="E592" s="2">
        <v>45107</v>
      </c>
      <c r="F592">
        <v>1833</v>
      </c>
    </row>
    <row r="593" spans="2:6" x14ac:dyDescent="0.35">
      <c r="B593" t="s">
        <v>626</v>
      </c>
      <c r="C593" t="s">
        <v>702</v>
      </c>
      <c r="D593" t="s">
        <v>700</v>
      </c>
      <c r="E593" s="2">
        <v>45138</v>
      </c>
      <c r="F593">
        <v>1757</v>
      </c>
    </row>
    <row r="594" spans="2:6" x14ac:dyDescent="0.35">
      <c r="B594" t="s">
        <v>626</v>
      </c>
      <c r="C594" t="s">
        <v>702</v>
      </c>
      <c r="D594" t="s">
        <v>700</v>
      </c>
      <c r="E594" s="2">
        <v>45169</v>
      </c>
      <c r="F594">
        <v>1662</v>
      </c>
    </row>
    <row r="595" spans="2:6" x14ac:dyDescent="0.35">
      <c r="B595" t="s">
        <v>626</v>
      </c>
      <c r="C595" t="s">
        <v>702</v>
      </c>
      <c r="D595" t="s">
        <v>700</v>
      </c>
      <c r="E595" s="2">
        <v>45199</v>
      </c>
      <c r="F595">
        <v>1605</v>
      </c>
    </row>
    <row r="596" spans="2:6" x14ac:dyDescent="0.35">
      <c r="B596" t="s">
        <v>626</v>
      </c>
      <c r="C596" t="s">
        <v>702</v>
      </c>
      <c r="D596" t="s">
        <v>700</v>
      </c>
      <c r="E596" s="2">
        <v>45230</v>
      </c>
      <c r="F596">
        <v>1479</v>
      </c>
    </row>
    <row r="597" spans="2:6" x14ac:dyDescent="0.35">
      <c r="B597" t="s">
        <v>626</v>
      </c>
      <c r="C597" t="s">
        <v>702</v>
      </c>
      <c r="D597" t="s">
        <v>700</v>
      </c>
      <c r="E597" s="2">
        <v>45260</v>
      </c>
      <c r="F597">
        <v>1264</v>
      </c>
    </row>
    <row r="598" spans="2:6" x14ac:dyDescent="0.35">
      <c r="B598" t="s">
        <v>626</v>
      </c>
      <c r="C598" t="s">
        <v>702</v>
      </c>
      <c r="D598" t="s">
        <v>700</v>
      </c>
      <c r="E598" s="2">
        <v>45291</v>
      </c>
      <c r="F598">
        <v>1203</v>
      </c>
    </row>
    <row r="599" spans="2:6" x14ac:dyDescent="0.35">
      <c r="B599" t="s">
        <v>626</v>
      </c>
      <c r="C599" t="s">
        <v>702</v>
      </c>
      <c r="D599" t="s">
        <v>700</v>
      </c>
      <c r="E599" s="2">
        <v>45322</v>
      </c>
      <c r="F599">
        <v>1137</v>
      </c>
    </row>
    <row r="600" spans="2:6" x14ac:dyDescent="0.35">
      <c r="B600" t="s">
        <v>626</v>
      </c>
      <c r="C600" t="s">
        <v>702</v>
      </c>
      <c r="D600" t="s">
        <v>700</v>
      </c>
      <c r="E600" s="2">
        <v>45351</v>
      </c>
      <c r="F600">
        <v>1060</v>
      </c>
    </row>
    <row r="601" spans="2:6" x14ac:dyDescent="0.35">
      <c r="B601" t="s">
        <v>626</v>
      </c>
      <c r="C601" t="s">
        <v>702</v>
      </c>
      <c r="D601" t="s">
        <v>700</v>
      </c>
      <c r="E601" s="2">
        <v>45382</v>
      </c>
      <c r="F601">
        <v>1037</v>
      </c>
    </row>
    <row r="602" spans="2:6" x14ac:dyDescent="0.35">
      <c r="B602" t="s">
        <v>626</v>
      </c>
      <c r="C602" t="s">
        <v>702</v>
      </c>
      <c r="D602" t="s">
        <v>564</v>
      </c>
      <c r="E602" s="2">
        <v>45046</v>
      </c>
      <c r="F602">
        <v>242128</v>
      </c>
    </row>
    <row r="603" spans="2:6" x14ac:dyDescent="0.35">
      <c r="B603" t="s">
        <v>626</v>
      </c>
      <c r="C603" t="s">
        <v>702</v>
      </c>
      <c r="D603" t="s">
        <v>564</v>
      </c>
      <c r="E603" s="2">
        <v>45077</v>
      </c>
      <c r="F603">
        <v>234192</v>
      </c>
    </row>
    <row r="604" spans="2:6" x14ac:dyDescent="0.35">
      <c r="B604" t="s">
        <v>626</v>
      </c>
      <c r="C604" t="s">
        <v>702</v>
      </c>
      <c r="D604" t="s">
        <v>564</v>
      </c>
      <c r="E604" s="2">
        <v>45107</v>
      </c>
      <c r="F604">
        <v>253298</v>
      </c>
    </row>
    <row r="605" spans="2:6" x14ac:dyDescent="0.35">
      <c r="B605" t="s">
        <v>626</v>
      </c>
      <c r="C605" t="s">
        <v>702</v>
      </c>
      <c r="D605" t="s">
        <v>564</v>
      </c>
      <c r="E605" s="2">
        <v>45138</v>
      </c>
      <c r="F605">
        <v>260086</v>
      </c>
    </row>
    <row r="606" spans="2:6" x14ac:dyDescent="0.35">
      <c r="B606" t="s">
        <v>626</v>
      </c>
      <c r="C606" t="s">
        <v>702</v>
      </c>
      <c r="D606" t="s">
        <v>564</v>
      </c>
      <c r="E606" s="2">
        <v>45169</v>
      </c>
      <c r="F606">
        <v>264799</v>
      </c>
    </row>
    <row r="607" spans="2:6" x14ac:dyDescent="0.35">
      <c r="B607" t="s">
        <v>626</v>
      </c>
      <c r="C607" t="s">
        <v>702</v>
      </c>
      <c r="D607" t="s">
        <v>564</v>
      </c>
      <c r="E607" s="2">
        <v>45199</v>
      </c>
      <c r="F607">
        <v>277056</v>
      </c>
    </row>
    <row r="608" spans="2:6" x14ac:dyDescent="0.35">
      <c r="B608" t="s">
        <v>626</v>
      </c>
      <c r="C608" t="s">
        <v>702</v>
      </c>
      <c r="D608" t="s">
        <v>564</v>
      </c>
      <c r="E608" s="2">
        <v>45230</v>
      </c>
      <c r="F608">
        <v>281871</v>
      </c>
    </row>
    <row r="609" spans="2:6" x14ac:dyDescent="0.35">
      <c r="B609" t="s">
        <v>626</v>
      </c>
      <c r="C609" t="s">
        <v>702</v>
      </c>
      <c r="D609" t="s">
        <v>564</v>
      </c>
      <c r="E609" s="2">
        <v>45260</v>
      </c>
      <c r="F609">
        <v>277130</v>
      </c>
    </row>
    <row r="610" spans="2:6" x14ac:dyDescent="0.35">
      <c r="B610" t="s">
        <v>626</v>
      </c>
      <c r="C610" t="s">
        <v>702</v>
      </c>
      <c r="D610" t="s">
        <v>564</v>
      </c>
      <c r="E610" s="2">
        <v>45291</v>
      </c>
      <c r="F610">
        <v>279443</v>
      </c>
    </row>
    <row r="611" spans="2:6" x14ac:dyDescent="0.35">
      <c r="B611" t="s">
        <v>626</v>
      </c>
      <c r="C611" t="s">
        <v>702</v>
      </c>
      <c r="D611" t="s">
        <v>564</v>
      </c>
      <c r="E611" s="2">
        <v>45322</v>
      </c>
      <c r="F611">
        <v>282517</v>
      </c>
    </row>
    <row r="612" spans="2:6" x14ac:dyDescent="0.35">
      <c r="B612" t="s">
        <v>626</v>
      </c>
      <c r="C612" t="s">
        <v>702</v>
      </c>
      <c r="D612" t="s">
        <v>564</v>
      </c>
      <c r="E612" s="2">
        <v>45351</v>
      </c>
      <c r="F612">
        <v>284715</v>
      </c>
    </row>
    <row r="613" spans="2:6" x14ac:dyDescent="0.35">
      <c r="B613" t="s">
        <v>626</v>
      </c>
      <c r="C613" t="s">
        <v>702</v>
      </c>
      <c r="D613" t="s">
        <v>564</v>
      </c>
      <c r="E613" s="2">
        <v>45382</v>
      </c>
      <c r="F613">
        <v>293982</v>
      </c>
    </row>
    <row r="614" spans="2:6" x14ac:dyDescent="0.35">
      <c r="B614" t="s">
        <v>626</v>
      </c>
      <c r="C614" t="s">
        <v>702</v>
      </c>
      <c r="D614" t="s">
        <v>563</v>
      </c>
      <c r="E614" s="2">
        <v>45046</v>
      </c>
      <c r="F614">
        <v>11567</v>
      </c>
    </row>
    <row r="615" spans="2:6" x14ac:dyDescent="0.35">
      <c r="B615" t="s">
        <v>626</v>
      </c>
      <c r="C615" t="s">
        <v>702</v>
      </c>
      <c r="D615" t="s">
        <v>563</v>
      </c>
      <c r="E615" s="2">
        <v>45077</v>
      </c>
      <c r="F615">
        <v>23743</v>
      </c>
    </row>
    <row r="616" spans="2:6" x14ac:dyDescent="0.35">
      <c r="B616" t="s">
        <v>626</v>
      </c>
      <c r="C616" t="s">
        <v>702</v>
      </c>
      <c r="D616" t="s">
        <v>563</v>
      </c>
      <c r="E616" s="2">
        <v>45107</v>
      </c>
      <c r="F616">
        <v>39447</v>
      </c>
    </row>
    <row r="617" spans="2:6" x14ac:dyDescent="0.35">
      <c r="B617" t="s">
        <v>626</v>
      </c>
      <c r="C617" t="s">
        <v>702</v>
      </c>
      <c r="D617" t="s">
        <v>563</v>
      </c>
      <c r="E617" s="2">
        <v>45138</v>
      </c>
      <c r="F617">
        <v>53202</v>
      </c>
    </row>
    <row r="618" spans="2:6" x14ac:dyDescent="0.35">
      <c r="B618" t="s">
        <v>626</v>
      </c>
      <c r="C618" t="s">
        <v>702</v>
      </c>
      <c r="D618" t="s">
        <v>563</v>
      </c>
      <c r="E618" s="2">
        <v>45169</v>
      </c>
      <c r="F618">
        <v>65822</v>
      </c>
    </row>
    <row r="619" spans="2:6" x14ac:dyDescent="0.35">
      <c r="B619" t="s">
        <v>626</v>
      </c>
      <c r="C619" t="s">
        <v>702</v>
      </c>
      <c r="D619" t="s">
        <v>563</v>
      </c>
      <c r="E619" s="2">
        <v>45199</v>
      </c>
      <c r="F619">
        <v>80576</v>
      </c>
    </row>
    <row r="620" spans="2:6" x14ac:dyDescent="0.35">
      <c r="B620" t="s">
        <v>626</v>
      </c>
      <c r="C620" t="s">
        <v>702</v>
      </c>
      <c r="D620" t="s">
        <v>563</v>
      </c>
      <c r="E620" s="2">
        <v>45230</v>
      </c>
      <c r="F620">
        <v>94548</v>
      </c>
    </row>
    <row r="621" spans="2:6" x14ac:dyDescent="0.35">
      <c r="B621" t="s">
        <v>626</v>
      </c>
      <c r="C621" t="s">
        <v>702</v>
      </c>
      <c r="D621" t="s">
        <v>563</v>
      </c>
      <c r="E621" s="2">
        <v>45260</v>
      </c>
      <c r="F621">
        <v>106496</v>
      </c>
    </row>
    <row r="622" spans="2:6" x14ac:dyDescent="0.35">
      <c r="B622" t="s">
        <v>626</v>
      </c>
      <c r="C622" t="s">
        <v>702</v>
      </c>
      <c r="D622" t="s">
        <v>563</v>
      </c>
      <c r="E622" s="2">
        <v>45291</v>
      </c>
      <c r="F622">
        <v>115566</v>
      </c>
    </row>
    <row r="623" spans="2:6" x14ac:dyDescent="0.35">
      <c r="B623" t="s">
        <v>626</v>
      </c>
      <c r="C623" t="s">
        <v>702</v>
      </c>
      <c r="D623" t="s">
        <v>563</v>
      </c>
      <c r="E623" s="2">
        <v>45322</v>
      </c>
      <c r="F623">
        <v>128877</v>
      </c>
    </row>
    <row r="624" spans="2:6" x14ac:dyDescent="0.35">
      <c r="B624" t="s">
        <v>626</v>
      </c>
      <c r="C624" t="s">
        <v>702</v>
      </c>
      <c r="D624" t="s">
        <v>563</v>
      </c>
      <c r="E624" s="2">
        <v>45351</v>
      </c>
      <c r="F624">
        <v>141793</v>
      </c>
    </row>
    <row r="625" spans="2:6" x14ac:dyDescent="0.35">
      <c r="B625" t="s">
        <v>626</v>
      </c>
      <c r="C625" t="s">
        <v>702</v>
      </c>
      <c r="D625" t="s">
        <v>563</v>
      </c>
      <c r="E625" s="2">
        <v>45382</v>
      </c>
      <c r="F625">
        <v>157529</v>
      </c>
    </row>
    <row r="626" spans="2:6" x14ac:dyDescent="0.35">
      <c r="B626" t="s">
        <v>626</v>
      </c>
      <c r="C626" t="s">
        <v>702</v>
      </c>
      <c r="D626" t="s">
        <v>705</v>
      </c>
      <c r="E626" s="2">
        <v>45046</v>
      </c>
      <c r="F626">
        <v>78132</v>
      </c>
    </row>
    <row r="627" spans="2:6" x14ac:dyDescent="0.35">
      <c r="B627" t="s">
        <v>626</v>
      </c>
      <c r="C627" t="s">
        <v>702</v>
      </c>
      <c r="D627" t="s">
        <v>705</v>
      </c>
      <c r="E627" s="2">
        <v>45077</v>
      </c>
      <c r="F627">
        <v>71199</v>
      </c>
    </row>
    <row r="628" spans="2:6" x14ac:dyDescent="0.35">
      <c r="B628" t="s">
        <v>626</v>
      </c>
      <c r="C628" t="s">
        <v>702</v>
      </c>
      <c r="D628" t="s">
        <v>705</v>
      </c>
      <c r="E628" s="2">
        <v>45107</v>
      </c>
      <c r="F628">
        <v>75613</v>
      </c>
    </row>
    <row r="629" spans="2:6" x14ac:dyDescent="0.35">
      <c r="B629" t="s">
        <v>626</v>
      </c>
      <c r="C629" t="s">
        <v>702</v>
      </c>
      <c r="D629" t="s">
        <v>705</v>
      </c>
      <c r="E629" s="2">
        <v>45138</v>
      </c>
      <c r="F629">
        <v>72914</v>
      </c>
    </row>
    <row r="630" spans="2:6" x14ac:dyDescent="0.35">
      <c r="B630" t="s">
        <v>626</v>
      </c>
      <c r="C630" t="s">
        <v>702</v>
      </c>
      <c r="D630" t="s">
        <v>705</v>
      </c>
      <c r="E630" s="2">
        <v>45169</v>
      </c>
      <c r="F630">
        <v>69158</v>
      </c>
    </row>
    <row r="631" spans="2:6" x14ac:dyDescent="0.35">
      <c r="B631" t="s">
        <v>626</v>
      </c>
      <c r="C631" t="s">
        <v>702</v>
      </c>
      <c r="D631" t="s">
        <v>705</v>
      </c>
      <c r="E631" s="2">
        <v>45199</v>
      </c>
      <c r="F631">
        <v>68065</v>
      </c>
    </row>
    <row r="632" spans="2:6" x14ac:dyDescent="0.35">
      <c r="B632" t="s">
        <v>626</v>
      </c>
      <c r="C632" t="s">
        <v>702</v>
      </c>
      <c r="D632" t="s">
        <v>705</v>
      </c>
      <c r="E632" s="2">
        <v>45230</v>
      </c>
      <c r="F632">
        <v>66557</v>
      </c>
    </row>
    <row r="633" spans="2:6" x14ac:dyDescent="0.35">
      <c r="B633" t="s">
        <v>626</v>
      </c>
      <c r="C633" t="s">
        <v>702</v>
      </c>
      <c r="D633" t="s">
        <v>705</v>
      </c>
      <c r="E633" s="2">
        <v>45260</v>
      </c>
      <c r="F633">
        <v>61434</v>
      </c>
    </row>
    <row r="634" spans="2:6" x14ac:dyDescent="0.35">
      <c r="B634" t="s">
        <v>626</v>
      </c>
      <c r="C634" t="s">
        <v>702</v>
      </c>
      <c r="D634" t="s">
        <v>705</v>
      </c>
      <c r="E634" s="2">
        <v>45291</v>
      </c>
      <c r="F634">
        <v>57903</v>
      </c>
    </row>
    <row r="635" spans="2:6" x14ac:dyDescent="0.35">
      <c r="B635" t="s">
        <v>626</v>
      </c>
      <c r="C635" t="s">
        <v>702</v>
      </c>
      <c r="D635" t="s">
        <v>705</v>
      </c>
      <c r="E635" s="2">
        <v>45322</v>
      </c>
      <c r="F635">
        <v>54043</v>
      </c>
    </row>
    <row r="636" spans="2:6" x14ac:dyDescent="0.35">
      <c r="B636" t="s">
        <v>626</v>
      </c>
      <c r="C636" t="s">
        <v>702</v>
      </c>
      <c r="D636" t="s">
        <v>705</v>
      </c>
      <c r="E636" s="2">
        <v>45351</v>
      </c>
      <c r="F636">
        <v>50001</v>
      </c>
    </row>
    <row r="637" spans="2:6" x14ac:dyDescent="0.35">
      <c r="B637" t="s">
        <v>626</v>
      </c>
      <c r="C637" t="s">
        <v>702</v>
      </c>
      <c r="D637" t="s">
        <v>705</v>
      </c>
      <c r="E637" s="2">
        <v>45382</v>
      </c>
      <c r="F637">
        <v>47513</v>
      </c>
    </row>
    <row r="638" spans="2:6" x14ac:dyDescent="0.35">
      <c r="B638" t="s">
        <v>626</v>
      </c>
      <c r="C638" t="s">
        <v>702</v>
      </c>
      <c r="D638" t="s">
        <v>704</v>
      </c>
      <c r="E638" s="2">
        <v>45046</v>
      </c>
      <c r="F638">
        <v>15</v>
      </c>
    </row>
    <row r="639" spans="2:6" x14ac:dyDescent="0.35">
      <c r="B639" t="s">
        <v>626</v>
      </c>
      <c r="C639" t="s">
        <v>702</v>
      </c>
      <c r="D639" t="s">
        <v>704</v>
      </c>
      <c r="E639" s="2">
        <v>45077</v>
      </c>
      <c r="F639">
        <v>26</v>
      </c>
    </row>
    <row r="640" spans="2:6" x14ac:dyDescent="0.35">
      <c r="B640" t="s">
        <v>626</v>
      </c>
      <c r="C640" t="s">
        <v>702</v>
      </c>
      <c r="D640" t="s">
        <v>704</v>
      </c>
      <c r="E640" s="2">
        <v>45107</v>
      </c>
      <c r="F640">
        <v>44</v>
      </c>
    </row>
    <row r="641" spans="2:6" x14ac:dyDescent="0.35">
      <c r="B641" t="s">
        <v>626</v>
      </c>
      <c r="C641" t="s">
        <v>702</v>
      </c>
      <c r="D641" t="s">
        <v>704</v>
      </c>
      <c r="E641" s="2">
        <v>45138</v>
      </c>
      <c r="F641">
        <v>50</v>
      </c>
    </row>
    <row r="642" spans="2:6" x14ac:dyDescent="0.35">
      <c r="B642" t="s">
        <v>626</v>
      </c>
      <c r="C642" t="s">
        <v>702</v>
      </c>
      <c r="D642" t="s">
        <v>704</v>
      </c>
      <c r="E642" s="2">
        <v>45169</v>
      </c>
      <c r="F642">
        <v>61</v>
      </c>
    </row>
    <row r="643" spans="2:6" x14ac:dyDescent="0.35">
      <c r="B643" t="s">
        <v>626</v>
      </c>
      <c r="C643" t="s">
        <v>702</v>
      </c>
      <c r="D643" t="s">
        <v>704</v>
      </c>
      <c r="E643" s="2">
        <v>45199</v>
      </c>
      <c r="F643">
        <v>67</v>
      </c>
    </row>
    <row r="644" spans="2:6" x14ac:dyDescent="0.35">
      <c r="B644" t="s">
        <v>626</v>
      </c>
      <c r="C644" t="s">
        <v>702</v>
      </c>
      <c r="D644" t="s">
        <v>704</v>
      </c>
      <c r="E644" s="2">
        <v>45230</v>
      </c>
      <c r="F644">
        <v>91</v>
      </c>
    </row>
    <row r="645" spans="2:6" x14ac:dyDescent="0.35">
      <c r="B645" t="s">
        <v>626</v>
      </c>
      <c r="C645" t="s">
        <v>702</v>
      </c>
      <c r="D645" t="s">
        <v>704</v>
      </c>
      <c r="E645" s="2">
        <v>45260</v>
      </c>
      <c r="F645">
        <v>111</v>
      </c>
    </row>
    <row r="646" spans="2:6" x14ac:dyDescent="0.35">
      <c r="B646" t="s">
        <v>626</v>
      </c>
      <c r="C646" t="s">
        <v>702</v>
      </c>
      <c r="D646" t="s">
        <v>704</v>
      </c>
      <c r="E646" s="2">
        <v>45291</v>
      </c>
      <c r="F646">
        <v>123</v>
      </c>
    </row>
    <row r="647" spans="2:6" x14ac:dyDescent="0.35">
      <c r="B647" t="s">
        <v>626</v>
      </c>
      <c r="C647" t="s">
        <v>702</v>
      </c>
      <c r="D647" t="s">
        <v>704</v>
      </c>
      <c r="E647" s="2">
        <v>45322</v>
      </c>
      <c r="F647">
        <v>150</v>
      </c>
    </row>
    <row r="648" spans="2:6" x14ac:dyDescent="0.35">
      <c r="B648" t="s">
        <v>626</v>
      </c>
      <c r="C648" t="s">
        <v>702</v>
      </c>
      <c r="D648" t="s">
        <v>704</v>
      </c>
      <c r="E648" s="2">
        <v>45351</v>
      </c>
      <c r="F648">
        <v>161</v>
      </c>
    </row>
    <row r="649" spans="2:6" x14ac:dyDescent="0.35">
      <c r="B649" t="s">
        <v>626</v>
      </c>
      <c r="C649" t="s">
        <v>702</v>
      </c>
      <c r="D649" t="s">
        <v>704</v>
      </c>
      <c r="E649" s="2">
        <v>45382</v>
      </c>
      <c r="F649">
        <v>179</v>
      </c>
    </row>
    <row r="650" spans="2:6" x14ac:dyDescent="0.35">
      <c r="E650" s="2"/>
    </row>
    <row r="651" spans="2:6" x14ac:dyDescent="0.35">
      <c r="E651" s="2"/>
    </row>
    <row r="652" spans="2:6" x14ac:dyDescent="0.35">
      <c r="E652" s="2"/>
    </row>
    <row r="653" spans="2:6" x14ac:dyDescent="0.35">
      <c r="E653" s="2"/>
    </row>
    <row r="654" spans="2:6" x14ac:dyDescent="0.35">
      <c r="E654" s="2"/>
    </row>
    <row r="655" spans="2:6" x14ac:dyDescent="0.35">
      <c r="E655" s="2"/>
    </row>
    <row r="656" spans="2:6" x14ac:dyDescent="0.35">
      <c r="E656" s="2"/>
    </row>
    <row r="657" spans="5:5" x14ac:dyDescent="0.35">
      <c r="E657" s="2"/>
    </row>
    <row r="658" spans="5:5" x14ac:dyDescent="0.35">
      <c r="E658" s="2"/>
    </row>
    <row r="659" spans="5:5" x14ac:dyDescent="0.35">
      <c r="E659" s="2"/>
    </row>
    <row r="660" spans="5:5" x14ac:dyDescent="0.35">
      <c r="E660" s="2"/>
    </row>
    <row r="661" spans="5:5" x14ac:dyDescent="0.35">
      <c r="E661" s="2"/>
    </row>
    <row r="662" spans="5:5" x14ac:dyDescent="0.35">
      <c r="E662" s="2"/>
    </row>
    <row r="663" spans="5:5" x14ac:dyDescent="0.35">
      <c r="E663" s="2"/>
    </row>
    <row r="664" spans="5:5" x14ac:dyDescent="0.35">
      <c r="E664" s="2"/>
    </row>
    <row r="665" spans="5:5" x14ac:dyDescent="0.35">
      <c r="E665" s="2"/>
    </row>
    <row r="666" spans="5:5" x14ac:dyDescent="0.35">
      <c r="E666" s="2"/>
    </row>
    <row r="667" spans="5:5" x14ac:dyDescent="0.35">
      <c r="E667" s="2"/>
    </row>
    <row r="668" spans="5:5" x14ac:dyDescent="0.35">
      <c r="E668" s="2"/>
    </row>
    <row r="669" spans="5:5" x14ac:dyDescent="0.35">
      <c r="E669" s="2"/>
    </row>
    <row r="670" spans="5:5" x14ac:dyDescent="0.35">
      <c r="E670" s="2"/>
    </row>
    <row r="671" spans="5:5" x14ac:dyDescent="0.35">
      <c r="E671" s="2"/>
    </row>
    <row r="672" spans="5:5" x14ac:dyDescent="0.35">
      <c r="E672" s="2"/>
    </row>
    <row r="673" spans="5:5" x14ac:dyDescent="0.35">
      <c r="E673" s="2"/>
    </row>
    <row r="674" spans="5:5" x14ac:dyDescent="0.35">
      <c r="E674" s="2"/>
    </row>
    <row r="675" spans="5:5" x14ac:dyDescent="0.35">
      <c r="E675" s="2"/>
    </row>
    <row r="676" spans="5:5" x14ac:dyDescent="0.35">
      <c r="E676" s="2"/>
    </row>
    <row r="677" spans="5:5" x14ac:dyDescent="0.35">
      <c r="E677" s="2"/>
    </row>
    <row r="678" spans="5:5" x14ac:dyDescent="0.35">
      <c r="E678" s="2"/>
    </row>
    <row r="679" spans="5:5" x14ac:dyDescent="0.35">
      <c r="E679" s="2"/>
    </row>
    <row r="680" spans="5:5" x14ac:dyDescent="0.35">
      <c r="E680" s="2"/>
    </row>
    <row r="681" spans="5:5" x14ac:dyDescent="0.35">
      <c r="E681" s="2"/>
    </row>
    <row r="682" spans="5:5" x14ac:dyDescent="0.35">
      <c r="E682" s="2"/>
    </row>
    <row r="683" spans="5:5" x14ac:dyDescent="0.35">
      <c r="E683" s="2"/>
    </row>
    <row r="684" spans="5:5" x14ac:dyDescent="0.35">
      <c r="E684" s="2"/>
    </row>
    <row r="685" spans="5:5" x14ac:dyDescent="0.35">
      <c r="E685" s="2"/>
    </row>
    <row r="686" spans="5:5" x14ac:dyDescent="0.35">
      <c r="E686" s="2"/>
    </row>
    <row r="687" spans="5:5" x14ac:dyDescent="0.35">
      <c r="E687" s="2"/>
    </row>
    <row r="688" spans="5:5" x14ac:dyDescent="0.35">
      <c r="E688" s="2"/>
    </row>
    <row r="689" spans="5:5" x14ac:dyDescent="0.35">
      <c r="E689" s="2"/>
    </row>
    <row r="690" spans="5:5" x14ac:dyDescent="0.35">
      <c r="E690" s="2"/>
    </row>
    <row r="691" spans="5:5" x14ac:dyDescent="0.35">
      <c r="E691" s="2"/>
    </row>
    <row r="692" spans="5:5" x14ac:dyDescent="0.35">
      <c r="E692" s="2"/>
    </row>
    <row r="693" spans="5:5" x14ac:dyDescent="0.35">
      <c r="E693" s="2"/>
    </row>
    <row r="694" spans="5:5" x14ac:dyDescent="0.35">
      <c r="E694" s="2"/>
    </row>
    <row r="695" spans="5:5" x14ac:dyDescent="0.35">
      <c r="E695" s="2"/>
    </row>
    <row r="696" spans="5:5" x14ac:dyDescent="0.35">
      <c r="E696" s="2"/>
    </row>
    <row r="697" spans="5:5" x14ac:dyDescent="0.35">
      <c r="E697" s="2"/>
    </row>
    <row r="698" spans="5:5" x14ac:dyDescent="0.35">
      <c r="E698" s="2"/>
    </row>
    <row r="699" spans="5:5" x14ac:dyDescent="0.35">
      <c r="E699" s="2"/>
    </row>
    <row r="700" spans="5:5" x14ac:dyDescent="0.35">
      <c r="E700" s="2"/>
    </row>
    <row r="701" spans="5:5" x14ac:dyDescent="0.35">
      <c r="E701" s="2"/>
    </row>
    <row r="702" spans="5:5" x14ac:dyDescent="0.35">
      <c r="E702" s="2"/>
    </row>
    <row r="703" spans="5:5" x14ac:dyDescent="0.35">
      <c r="E703" s="2"/>
    </row>
    <row r="704" spans="5:5" x14ac:dyDescent="0.35">
      <c r="E704" s="2"/>
    </row>
    <row r="705" spans="5:5" x14ac:dyDescent="0.35">
      <c r="E705" s="2"/>
    </row>
    <row r="706" spans="5:5" x14ac:dyDescent="0.35">
      <c r="E706" s="2"/>
    </row>
    <row r="707" spans="5:5" x14ac:dyDescent="0.35">
      <c r="E707" s="2"/>
    </row>
    <row r="708" spans="5:5" x14ac:dyDescent="0.35">
      <c r="E708" s="2"/>
    </row>
    <row r="709" spans="5:5" x14ac:dyDescent="0.35">
      <c r="E709" s="2"/>
    </row>
    <row r="710" spans="5:5" x14ac:dyDescent="0.35">
      <c r="E710" s="2"/>
    </row>
    <row r="711" spans="5:5" x14ac:dyDescent="0.35">
      <c r="E711" s="2"/>
    </row>
    <row r="712" spans="5:5" x14ac:dyDescent="0.35">
      <c r="E712" s="2"/>
    </row>
    <row r="713" spans="5:5" x14ac:dyDescent="0.35">
      <c r="E713" s="2"/>
    </row>
    <row r="714" spans="5:5" x14ac:dyDescent="0.35">
      <c r="E714" s="2"/>
    </row>
    <row r="715" spans="5:5" x14ac:dyDescent="0.35">
      <c r="E715" s="2"/>
    </row>
    <row r="716" spans="5:5" x14ac:dyDescent="0.35">
      <c r="E716" s="2"/>
    </row>
    <row r="717" spans="5:5" x14ac:dyDescent="0.35">
      <c r="E717" s="2"/>
    </row>
    <row r="718" spans="5:5" x14ac:dyDescent="0.35">
      <c r="E718" s="2"/>
    </row>
    <row r="719" spans="5:5" x14ac:dyDescent="0.35">
      <c r="E719" s="2"/>
    </row>
    <row r="720" spans="5:5" x14ac:dyDescent="0.35">
      <c r="E720" s="2"/>
    </row>
    <row r="721" spans="5:5" x14ac:dyDescent="0.35">
      <c r="E721" s="2"/>
    </row>
    <row r="722" spans="5:5" x14ac:dyDescent="0.35">
      <c r="E722" s="2"/>
    </row>
    <row r="723" spans="5:5" x14ac:dyDescent="0.35">
      <c r="E723" s="2"/>
    </row>
    <row r="724" spans="5:5" x14ac:dyDescent="0.35">
      <c r="E724" s="2"/>
    </row>
    <row r="725" spans="5:5" x14ac:dyDescent="0.35">
      <c r="E725" s="2"/>
    </row>
    <row r="726" spans="5:5" x14ac:dyDescent="0.35">
      <c r="E726" s="2"/>
    </row>
    <row r="727" spans="5:5" x14ac:dyDescent="0.35">
      <c r="E727" s="2"/>
    </row>
    <row r="728" spans="5:5" x14ac:dyDescent="0.35">
      <c r="E728" s="2"/>
    </row>
    <row r="729" spans="5:5" x14ac:dyDescent="0.35">
      <c r="E729" s="2"/>
    </row>
    <row r="730" spans="5:5" x14ac:dyDescent="0.35">
      <c r="E730" s="2"/>
    </row>
    <row r="731" spans="5:5" x14ac:dyDescent="0.35">
      <c r="E731" s="2"/>
    </row>
    <row r="732" spans="5:5" x14ac:dyDescent="0.35">
      <c r="E732" s="2"/>
    </row>
    <row r="733" spans="5:5" x14ac:dyDescent="0.35">
      <c r="E733" s="2"/>
    </row>
    <row r="734" spans="5:5" x14ac:dyDescent="0.35">
      <c r="E734" s="2"/>
    </row>
    <row r="735" spans="5:5" x14ac:dyDescent="0.35">
      <c r="E735" s="2"/>
    </row>
    <row r="736" spans="5:5" x14ac:dyDescent="0.35">
      <c r="E736" s="2"/>
    </row>
    <row r="737" spans="5:5" x14ac:dyDescent="0.35">
      <c r="E737" s="2"/>
    </row>
    <row r="738" spans="5:5" x14ac:dyDescent="0.35">
      <c r="E738" s="2"/>
    </row>
    <row r="739" spans="5:5" x14ac:dyDescent="0.35">
      <c r="E739" s="2"/>
    </row>
    <row r="740" spans="5:5" x14ac:dyDescent="0.35">
      <c r="E740" s="2"/>
    </row>
    <row r="741" spans="5:5" x14ac:dyDescent="0.35">
      <c r="E741" s="2"/>
    </row>
    <row r="742" spans="5:5" x14ac:dyDescent="0.35">
      <c r="E742" s="2"/>
    </row>
    <row r="743" spans="5:5" x14ac:dyDescent="0.35">
      <c r="E743" s="2"/>
    </row>
    <row r="744" spans="5:5" x14ac:dyDescent="0.35">
      <c r="E744" s="2"/>
    </row>
    <row r="745" spans="5:5" x14ac:dyDescent="0.35">
      <c r="E745" s="2"/>
    </row>
    <row r="746" spans="5:5" x14ac:dyDescent="0.35">
      <c r="E746" s="2"/>
    </row>
    <row r="747" spans="5:5" x14ac:dyDescent="0.35">
      <c r="E747" s="2"/>
    </row>
    <row r="748" spans="5:5" x14ac:dyDescent="0.35">
      <c r="E748" s="2"/>
    </row>
    <row r="749" spans="5:5" x14ac:dyDescent="0.35">
      <c r="E749" s="2"/>
    </row>
    <row r="750" spans="5:5" x14ac:dyDescent="0.35">
      <c r="E750" s="2"/>
    </row>
    <row r="751" spans="5:5" x14ac:dyDescent="0.35">
      <c r="E751" s="2"/>
    </row>
    <row r="752" spans="5:5" x14ac:dyDescent="0.35">
      <c r="E752" s="2"/>
    </row>
    <row r="753" spans="5:5" x14ac:dyDescent="0.35">
      <c r="E753" s="2"/>
    </row>
    <row r="754" spans="5:5" x14ac:dyDescent="0.35">
      <c r="E754" s="2"/>
    </row>
    <row r="755" spans="5:5" x14ac:dyDescent="0.35">
      <c r="E755" s="2"/>
    </row>
    <row r="756" spans="5:5" x14ac:dyDescent="0.35">
      <c r="E756" s="2"/>
    </row>
    <row r="757" spans="5:5" x14ac:dyDescent="0.35">
      <c r="E757" s="2"/>
    </row>
    <row r="758" spans="5:5" x14ac:dyDescent="0.35">
      <c r="E758" s="2"/>
    </row>
    <row r="759" spans="5:5" x14ac:dyDescent="0.35">
      <c r="E759" s="2"/>
    </row>
    <row r="760" spans="5:5" x14ac:dyDescent="0.35">
      <c r="E760" s="2"/>
    </row>
    <row r="761" spans="5:5" x14ac:dyDescent="0.35">
      <c r="E761" s="2"/>
    </row>
    <row r="762" spans="5:5" x14ac:dyDescent="0.35">
      <c r="E762" s="2"/>
    </row>
    <row r="763" spans="5:5" x14ac:dyDescent="0.35">
      <c r="E763" s="2"/>
    </row>
    <row r="764" spans="5:5" x14ac:dyDescent="0.35">
      <c r="E764" s="2"/>
    </row>
    <row r="765" spans="5:5" x14ac:dyDescent="0.35">
      <c r="E765" s="2"/>
    </row>
    <row r="766" spans="5:5" x14ac:dyDescent="0.35">
      <c r="E766" s="2"/>
    </row>
    <row r="767" spans="5:5" x14ac:dyDescent="0.35">
      <c r="E767" s="2"/>
    </row>
    <row r="768" spans="5:5" x14ac:dyDescent="0.35">
      <c r="E768" s="2"/>
    </row>
    <row r="769" spans="5:5" x14ac:dyDescent="0.35">
      <c r="E769" s="2"/>
    </row>
    <row r="770" spans="5:5" x14ac:dyDescent="0.35">
      <c r="E770" s="2"/>
    </row>
    <row r="771" spans="5:5" x14ac:dyDescent="0.35">
      <c r="E771" s="2"/>
    </row>
    <row r="772" spans="5:5" x14ac:dyDescent="0.35">
      <c r="E772" s="2"/>
    </row>
    <row r="773" spans="5:5" x14ac:dyDescent="0.35">
      <c r="E773" s="2"/>
    </row>
    <row r="774" spans="5:5" x14ac:dyDescent="0.35">
      <c r="E774" s="2"/>
    </row>
    <row r="775" spans="5:5" x14ac:dyDescent="0.35">
      <c r="E775" s="2"/>
    </row>
    <row r="776" spans="5:5" x14ac:dyDescent="0.35">
      <c r="E776" s="2"/>
    </row>
    <row r="777" spans="5:5" x14ac:dyDescent="0.35">
      <c r="E777" s="2"/>
    </row>
    <row r="778" spans="5:5" x14ac:dyDescent="0.35">
      <c r="E778" s="2"/>
    </row>
    <row r="779" spans="5:5" x14ac:dyDescent="0.35">
      <c r="E779" s="2"/>
    </row>
    <row r="780" spans="5:5" x14ac:dyDescent="0.35">
      <c r="E780" s="2"/>
    </row>
    <row r="781" spans="5:5" x14ac:dyDescent="0.35">
      <c r="E781" s="2"/>
    </row>
    <row r="782" spans="5:5" x14ac:dyDescent="0.35">
      <c r="E782" s="2"/>
    </row>
    <row r="783" spans="5:5" x14ac:dyDescent="0.35">
      <c r="E783" s="2"/>
    </row>
    <row r="784" spans="5:5" x14ac:dyDescent="0.35">
      <c r="E784" s="2"/>
    </row>
    <row r="785" spans="5:5" x14ac:dyDescent="0.35">
      <c r="E785" s="2"/>
    </row>
    <row r="786" spans="5:5" x14ac:dyDescent="0.35">
      <c r="E786" s="2"/>
    </row>
    <row r="787" spans="5:5" x14ac:dyDescent="0.35">
      <c r="E787" s="2"/>
    </row>
    <row r="788" spans="5:5" x14ac:dyDescent="0.35">
      <c r="E788" s="2"/>
    </row>
    <row r="789" spans="5:5" x14ac:dyDescent="0.35">
      <c r="E789" s="2"/>
    </row>
    <row r="790" spans="5:5" x14ac:dyDescent="0.35">
      <c r="E790" s="2"/>
    </row>
    <row r="791" spans="5:5" x14ac:dyDescent="0.35">
      <c r="E791" s="2"/>
    </row>
    <row r="792" spans="5:5" x14ac:dyDescent="0.35">
      <c r="E792" s="2"/>
    </row>
    <row r="793" spans="5:5" x14ac:dyDescent="0.35">
      <c r="E793" s="2"/>
    </row>
    <row r="794" spans="5:5" x14ac:dyDescent="0.35">
      <c r="E794" s="2"/>
    </row>
    <row r="795" spans="5:5" x14ac:dyDescent="0.35">
      <c r="E795" s="2"/>
    </row>
    <row r="796" spans="5:5" x14ac:dyDescent="0.35">
      <c r="E796" s="2"/>
    </row>
    <row r="797" spans="5:5" x14ac:dyDescent="0.35">
      <c r="E797" s="2"/>
    </row>
    <row r="798" spans="5:5" x14ac:dyDescent="0.35">
      <c r="E798" s="2"/>
    </row>
    <row r="799" spans="5:5" x14ac:dyDescent="0.35">
      <c r="E799" s="2"/>
    </row>
    <row r="800" spans="5:5" x14ac:dyDescent="0.35">
      <c r="E800" s="2"/>
    </row>
    <row r="801" spans="5:5" x14ac:dyDescent="0.35">
      <c r="E801" s="2"/>
    </row>
    <row r="802" spans="5:5" x14ac:dyDescent="0.35">
      <c r="E802" s="2"/>
    </row>
    <row r="803" spans="5:5" x14ac:dyDescent="0.35">
      <c r="E803" s="2"/>
    </row>
    <row r="804" spans="5:5" x14ac:dyDescent="0.35">
      <c r="E804" s="2"/>
    </row>
    <row r="805" spans="5:5" x14ac:dyDescent="0.35">
      <c r="E805" s="2"/>
    </row>
    <row r="806" spans="5:5" x14ac:dyDescent="0.35">
      <c r="E806" s="2"/>
    </row>
    <row r="807" spans="5:5" x14ac:dyDescent="0.35">
      <c r="E807" s="2"/>
    </row>
    <row r="808" spans="5:5" x14ac:dyDescent="0.35">
      <c r="E808" s="2"/>
    </row>
    <row r="809" spans="5:5" x14ac:dyDescent="0.35">
      <c r="E809" s="2"/>
    </row>
    <row r="810" spans="5:5" x14ac:dyDescent="0.35">
      <c r="E810" s="2"/>
    </row>
    <row r="811" spans="5:5" x14ac:dyDescent="0.35">
      <c r="E811" s="2"/>
    </row>
    <row r="812" spans="5:5" x14ac:dyDescent="0.35">
      <c r="E812" s="2"/>
    </row>
    <row r="813" spans="5:5" x14ac:dyDescent="0.35">
      <c r="E813" s="2"/>
    </row>
    <row r="814" spans="5:5" x14ac:dyDescent="0.35">
      <c r="E814" s="2"/>
    </row>
    <row r="815" spans="5:5" x14ac:dyDescent="0.35">
      <c r="E815" s="2"/>
    </row>
    <row r="816" spans="5:5" x14ac:dyDescent="0.35">
      <c r="E816" s="2"/>
    </row>
    <row r="817" spans="5:5" x14ac:dyDescent="0.35">
      <c r="E817" s="2"/>
    </row>
    <row r="818" spans="5:5" x14ac:dyDescent="0.35">
      <c r="E818" s="2"/>
    </row>
    <row r="819" spans="5:5" x14ac:dyDescent="0.35">
      <c r="E819" s="2"/>
    </row>
    <row r="820" spans="5:5" x14ac:dyDescent="0.35">
      <c r="E820" s="2"/>
    </row>
    <row r="821" spans="5:5" x14ac:dyDescent="0.35">
      <c r="E821" s="2"/>
    </row>
    <row r="822" spans="5:5" x14ac:dyDescent="0.35">
      <c r="E822" s="2"/>
    </row>
    <row r="823" spans="5:5" x14ac:dyDescent="0.35">
      <c r="E823" s="2"/>
    </row>
    <row r="824" spans="5:5" x14ac:dyDescent="0.35">
      <c r="E824" s="2"/>
    </row>
    <row r="825" spans="5:5" x14ac:dyDescent="0.35">
      <c r="E825" s="2"/>
    </row>
    <row r="826" spans="5:5" x14ac:dyDescent="0.35">
      <c r="E826" s="2"/>
    </row>
    <row r="827" spans="5:5" x14ac:dyDescent="0.35">
      <c r="E827" s="2"/>
    </row>
    <row r="828" spans="5:5" x14ac:dyDescent="0.35">
      <c r="E828" s="2"/>
    </row>
    <row r="829" spans="5:5" x14ac:dyDescent="0.35">
      <c r="E829" s="2"/>
    </row>
    <row r="830" spans="5:5" x14ac:dyDescent="0.35">
      <c r="E830" s="2"/>
    </row>
    <row r="831" spans="5:5" x14ac:dyDescent="0.35">
      <c r="E831" s="2"/>
    </row>
    <row r="832" spans="5:5" x14ac:dyDescent="0.35">
      <c r="E832" s="2"/>
    </row>
    <row r="833" spans="5:5" x14ac:dyDescent="0.35">
      <c r="E833" s="2"/>
    </row>
    <row r="834" spans="5:5" x14ac:dyDescent="0.35">
      <c r="E834" s="2"/>
    </row>
    <row r="835" spans="5:5" x14ac:dyDescent="0.35">
      <c r="E835" s="2"/>
    </row>
    <row r="836" spans="5:5" x14ac:dyDescent="0.35">
      <c r="E836" s="2"/>
    </row>
    <row r="837" spans="5:5" x14ac:dyDescent="0.35">
      <c r="E837" s="2"/>
    </row>
    <row r="838" spans="5:5" x14ac:dyDescent="0.35">
      <c r="E838" s="2"/>
    </row>
    <row r="839" spans="5:5" x14ac:dyDescent="0.35">
      <c r="E839" s="2"/>
    </row>
    <row r="840" spans="5:5" x14ac:dyDescent="0.35">
      <c r="E840" s="2"/>
    </row>
    <row r="841" spans="5:5" x14ac:dyDescent="0.35">
      <c r="E841" s="2"/>
    </row>
    <row r="842" spans="5:5" x14ac:dyDescent="0.35">
      <c r="E842" s="2"/>
    </row>
    <row r="843" spans="5:5" x14ac:dyDescent="0.35">
      <c r="E843" s="2"/>
    </row>
    <row r="844" spans="5:5" x14ac:dyDescent="0.35">
      <c r="E844" s="2"/>
    </row>
    <row r="845" spans="5:5" x14ac:dyDescent="0.35">
      <c r="E845" s="2"/>
    </row>
    <row r="846" spans="5:5" x14ac:dyDescent="0.35">
      <c r="E846" s="2"/>
    </row>
    <row r="847" spans="5:5" x14ac:dyDescent="0.35">
      <c r="E847" s="2"/>
    </row>
    <row r="848" spans="5:5" x14ac:dyDescent="0.35">
      <c r="E848" s="2"/>
    </row>
    <row r="849" spans="5:5" x14ac:dyDescent="0.35">
      <c r="E849" s="2"/>
    </row>
    <row r="850" spans="5:5" x14ac:dyDescent="0.35">
      <c r="E850" s="2"/>
    </row>
    <row r="851" spans="5:5" x14ac:dyDescent="0.35">
      <c r="E851" s="2"/>
    </row>
    <row r="852" spans="5:5" x14ac:dyDescent="0.35">
      <c r="E852" s="2"/>
    </row>
    <row r="853" spans="5:5" x14ac:dyDescent="0.35">
      <c r="E853" s="2"/>
    </row>
    <row r="854" spans="5:5" x14ac:dyDescent="0.35">
      <c r="E854" s="2"/>
    </row>
    <row r="855" spans="5:5" x14ac:dyDescent="0.35">
      <c r="E855" s="2"/>
    </row>
    <row r="856" spans="5:5" x14ac:dyDescent="0.35">
      <c r="E856" s="2"/>
    </row>
    <row r="857" spans="5:5" x14ac:dyDescent="0.35">
      <c r="E857" s="2"/>
    </row>
    <row r="858" spans="5:5" x14ac:dyDescent="0.35">
      <c r="E858" s="2"/>
    </row>
    <row r="859" spans="5:5" x14ac:dyDescent="0.35">
      <c r="E859" s="2"/>
    </row>
    <row r="860" spans="5:5" x14ac:dyDescent="0.35">
      <c r="E860" s="2"/>
    </row>
    <row r="861" spans="5:5" x14ac:dyDescent="0.35">
      <c r="E861" s="2"/>
    </row>
    <row r="862" spans="5:5" x14ac:dyDescent="0.35">
      <c r="E862" s="2"/>
    </row>
    <row r="863" spans="5:5" x14ac:dyDescent="0.35">
      <c r="E863" s="2"/>
    </row>
    <row r="864" spans="5:5" x14ac:dyDescent="0.35">
      <c r="E864" s="2"/>
    </row>
    <row r="865" spans="5:5" x14ac:dyDescent="0.35">
      <c r="E865" s="2"/>
    </row>
    <row r="866" spans="5:5" x14ac:dyDescent="0.35">
      <c r="E866" s="2"/>
    </row>
    <row r="867" spans="5:5" x14ac:dyDescent="0.35">
      <c r="E867" s="2"/>
    </row>
    <row r="868" spans="5:5" x14ac:dyDescent="0.35">
      <c r="E868" s="2"/>
    </row>
    <row r="869" spans="5:5" x14ac:dyDescent="0.35">
      <c r="E869" s="2"/>
    </row>
    <row r="870" spans="5:5" x14ac:dyDescent="0.35">
      <c r="E870" s="2"/>
    </row>
    <row r="871" spans="5:5" x14ac:dyDescent="0.35">
      <c r="E871" s="2"/>
    </row>
    <row r="872" spans="5:5" x14ac:dyDescent="0.35">
      <c r="E872" s="2"/>
    </row>
    <row r="873" spans="5:5" x14ac:dyDescent="0.35">
      <c r="E873" s="2"/>
    </row>
    <row r="874" spans="5:5" x14ac:dyDescent="0.35">
      <c r="E874" s="2"/>
    </row>
    <row r="875" spans="5:5" x14ac:dyDescent="0.35">
      <c r="E875" s="2"/>
    </row>
    <row r="876" spans="5:5" x14ac:dyDescent="0.35">
      <c r="E876" s="2"/>
    </row>
    <row r="877" spans="5:5" x14ac:dyDescent="0.35">
      <c r="E877" s="2"/>
    </row>
    <row r="878" spans="5:5" x14ac:dyDescent="0.35">
      <c r="E878" s="2"/>
    </row>
    <row r="879" spans="5:5" x14ac:dyDescent="0.35">
      <c r="E879" s="2"/>
    </row>
    <row r="880" spans="5:5" x14ac:dyDescent="0.35">
      <c r="E880" s="2"/>
    </row>
    <row r="881" spans="5:5" x14ac:dyDescent="0.35">
      <c r="E881" s="2"/>
    </row>
    <row r="882" spans="5:5" x14ac:dyDescent="0.35">
      <c r="E882" s="2"/>
    </row>
    <row r="883" spans="5:5" x14ac:dyDescent="0.35">
      <c r="E883" s="2"/>
    </row>
    <row r="884" spans="5:5" x14ac:dyDescent="0.35">
      <c r="E884" s="2"/>
    </row>
    <row r="885" spans="5:5" x14ac:dyDescent="0.35">
      <c r="E885" s="2"/>
    </row>
    <row r="886" spans="5:5" x14ac:dyDescent="0.35">
      <c r="E886" s="2"/>
    </row>
    <row r="887" spans="5:5" x14ac:dyDescent="0.35">
      <c r="E887" s="2"/>
    </row>
    <row r="888" spans="5:5" x14ac:dyDescent="0.35">
      <c r="E888" s="2"/>
    </row>
    <row r="889" spans="5:5" x14ac:dyDescent="0.35">
      <c r="E889" s="2"/>
    </row>
    <row r="890" spans="5:5" x14ac:dyDescent="0.35">
      <c r="E890" s="2"/>
    </row>
    <row r="891" spans="5:5" x14ac:dyDescent="0.35">
      <c r="E891" s="2"/>
    </row>
    <row r="892" spans="5:5" x14ac:dyDescent="0.35">
      <c r="E892" s="2"/>
    </row>
    <row r="893" spans="5:5" x14ac:dyDescent="0.35">
      <c r="E893" s="2"/>
    </row>
    <row r="894" spans="5:5" x14ac:dyDescent="0.35">
      <c r="E894" s="2"/>
    </row>
    <row r="895" spans="5:5" x14ac:dyDescent="0.35">
      <c r="E895" s="2"/>
    </row>
    <row r="896" spans="5:5" x14ac:dyDescent="0.35">
      <c r="E896" s="2"/>
    </row>
    <row r="897" spans="5:5" x14ac:dyDescent="0.35">
      <c r="E897" s="2"/>
    </row>
    <row r="898" spans="5:5" x14ac:dyDescent="0.35">
      <c r="E898" s="2"/>
    </row>
    <row r="899" spans="5:5" x14ac:dyDescent="0.35">
      <c r="E899" s="2"/>
    </row>
    <row r="900" spans="5:5" x14ac:dyDescent="0.35">
      <c r="E900" s="2"/>
    </row>
    <row r="901" spans="5:5" x14ac:dyDescent="0.35">
      <c r="E901" s="2"/>
    </row>
    <row r="902" spans="5:5" x14ac:dyDescent="0.35">
      <c r="E902" s="2"/>
    </row>
    <row r="903" spans="5:5" x14ac:dyDescent="0.35">
      <c r="E903" s="2"/>
    </row>
    <row r="904" spans="5:5" x14ac:dyDescent="0.35">
      <c r="E904" s="2"/>
    </row>
    <row r="905" spans="5:5" x14ac:dyDescent="0.35">
      <c r="E905" s="2"/>
    </row>
    <row r="906" spans="5:5" x14ac:dyDescent="0.35">
      <c r="E906" s="2"/>
    </row>
    <row r="907" spans="5:5" x14ac:dyDescent="0.35">
      <c r="E907" s="2"/>
    </row>
    <row r="908" spans="5:5" x14ac:dyDescent="0.35">
      <c r="E908" s="2"/>
    </row>
    <row r="909" spans="5:5" x14ac:dyDescent="0.35">
      <c r="E909" s="2"/>
    </row>
    <row r="910" spans="5:5" x14ac:dyDescent="0.35">
      <c r="E910" s="2"/>
    </row>
    <row r="911" spans="5:5" x14ac:dyDescent="0.35">
      <c r="E911" s="2"/>
    </row>
    <row r="912" spans="5:5" x14ac:dyDescent="0.35">
      <c r="E912" s="2"/>
    </row>
    <row r="913" spans="5:5" x14ac:dyDescent="0.35">
      <c r="E913" s="2"/>
    </row>
    <row r="914" spans="5:5" x14ac:dyDescent="0.35">
      <c r="E914" s="2"/>
    </row>
    <row r="915" spans="5:5" x14ac:dyDescent="0.35">
      <c r="E915" s="2"/>
    </row>
    <row r="916" spans="5:5" x14ac:dyDescent="0.35">
      <c r="E916" s="2"/>
    </row>
    <row r="917" spans="5:5" x14ac:dyDescent="0.35">
      <c r="E917" s="2"/>
    </row>
    <row r="918" spans="5:5" x14ac:dyDescent="0.35">
      <c r="E918" s="2"/>
    </row>
    <row r="919" spans="5:5" x14ac:dyDescent="0.35">
      <c r="E919" s="2"/>
    </row>
    <row r="920" spans="5:5" x14ac:dyDescent="0.35">
      <c r="E920" s="2"/>
    </row>
    <row r="921" spans="5:5" x14ac:dyDescent="0.35">
      <c r="E921" s="2"/>
    </row>
    <row r="922" spans="5:5" x14ac:dyDescent="0.35">
      <c r="E922" s="2"/>
    </row>
    <row r="923" spans="5:5" x14ac:dyDescent="0.35">
      <c r="E923" s="2"/>
    </row>
    <row r="924" spans="5:5" x14ac:dyDescent="0.35">
      <c r="E924" s="2"/>
    </row>
    <row r="925" spans="5:5" x14ac:dyDescent="0.35">
      <c r="E925" s="2"/>
    </row>
    <row r="926" spans="5:5" x14ac:dyDescent="0.35">
      <c r="E926" s="2"/>
    </row>
    <row r="927" spans="5:5" x14ac:dyDescent="0.35">
      <c r="E927" s="2"/>
    </row>
    <row r="928" spans="5:5" x14ac:dyDescent="0.35">
      <c r="E928" s="2"/>
    </row>
    <row r="929" spans="5:5" x14ac:dyDescent="0.35">
      <c r="E929" s="2"/>
    </row>
    <row r="930" spans="5:5" x14ac:dyDescent="0.35">
      <c r="E930" s="2"/>
    </row>
    <row r="931" spans="5:5" x14ac:dyDescent="0.35">
      <c r="E931" s="2"/>
    </row>
    <row r="932" spans="5:5" x14ac:dyDescent="0.35">
      <c r="E932" s="2"/>
    </row>
    <row r="933" spans="5:5" x14ac:dyDescent="0.35">
      <c r="E933" s="2"/>
    </row>
    <row r="934" spans="5:5" x14ac:dyDescent="0.35">
      <c r="E934" s="2"/>
    </row>
    <row r="935" spans="5:5" x14ac:dyDescent="0.35">
      <c r="E935" s="2"/>
    </row>
    <row r="936" spans="5:5" x14ac:dyDescent="0.35">
      <c r="E936" s="2"/>
    </row>
    <row r="937" spans="5:5" x14ac:dyDescent="0.35">
      <c r="E937" s="2"/>
    </row>
    <row r="938" spans="5:5" x14ac:dyDescent="0.35">
      <c r="E938" s="2"/>
    </row>
    <row r="939" spans="5:5" x14ac:dyDescent="0.35">
      <c r="E939" s="2"/>
    </row>
    <row r="940" spans="5:5" x14ac:dyDescent="0.35">
      <c r="E940" s="2"/>
    </row>
    <row r="941" spans="5:5" x14ac:dyDescent="0.35">
      <c r="E941" s="2"/>
    </row>
    <row r="942" spans="5:5" x14ac:dyDescent="0.35">
      <c r="E942" s="2"/>
    </row>
    <row r="943" spans="5:5" x14ac:dyDescent="0.35">
      <c r="E943" s="2"/>
    </row>
    <row r="944" spans="5:5" x14ac:dyDescent="0.35">
      <c r="E944" s="2"/>
    </row>
    <row r="945" spans="5:5" x14ac:dyDescent="0.35">
      <c r="E945" s="2"/>
    </row>
    <row r="946" spans="5:5" x14ac:dyDescent="0.35">
      <c r="E946" s="2"/>
    </row>
    <row r="947" spans="5:5" x14ac:dyDescent="0.35">
      <c r="E947" s="2"/>
    </row>
    <row r="948" spans="5:5" x14ac:dyDescent="0.35">
      <c r="E948" s="2"/>
    </row>
    <row r="949" spans="5:5" x14ac:dyDescent="0.35">
      <c r="E949" s="2"/>
    </row>
    <row r="950" spans="5:5" x14ac:dyDescent="0.35">
      <c r="E950" s="2"/>
    </row>
    <row r="951" spans="5:5" x14ac:dyDescent="0.35">
      <c r="E951" s="2"/>
    </row>
    <row r="952" spans="5:5" x14ac:dyDescent="0.35">
      <c r="E952" s="2"/>
    </row>
    <row r="953" spans="5:5" x14ac:dyDescent="0.35">
      <c r="E953" s="2"/>
    </row>
    <row r="954" spans="5:5" x14ac:dyDescent="0.35">
      <c r="E954" s="2"/>
    </row>
    <row r="955" spans="5:5" x14ac:dyDescent="0.35">
      <c r="E955" s="2"/>
    </row>
    <row r="956" spans="5:5" x14ac:dyDescent="0.35">
      <c r="E956" s="2"/>
    </row>
    <row r="957" spans="5:5" x14ac:dyDescent="0.35">
      <c r="E957" s="2"/>
    </row>
    <row r="958" spans="5:5" x14ac:dyDescent="0.35">
      <c r="E958" s="2"/>
    </row>
    <row r="959" spans="5:5" x14ac:dyDescent="0.35">
      <c r="E959" s="2"/>
    </row>
    <row r="960" spans="5:5" x14ac:dyDescent="0.35">
      <c r="E960" s="2"/>
    </row>
    <row r="961" spans="5:5" x14ac:dyDescent="0.35">
      <c r="E961" s="2"/>
    </row>
    <row r="962" spans="5:5" x14ac:dyDescent="0.35">
      <c r="E962" s="2"/>
    </row>
    <row r="963" spans="5:5" x14ac:dyDescent="0.35">
      <c r="E963" s="2"/>
    </row>
    <row r="964" spans="5:5" x14ac:dyDescent="0.35">
      <c r="E964" s="2"/>
    </row>
    <row r="965" spans="5:5" x14ac:dyDescent="0.35">
      <c r="E965" s="2"/>
    </row>
    <row r="966" spans="5:5" x14ac:dyDescent="0.35">
      <c r="E966" s="2"/>
    </row>
    <row r="967" spans="5:5" x14ac:dyDescent="0.35">
      <c r="E967" s="2"/>
    </row>
    <row r="968" spans="5:5" x14ac:dyDescent="0.35">
      <c r="E968" s="2"/>
    </row>
    <row r="969" spans="5:5" x14ac:dyDescent="0.35">
      <c r="E969" s="2"/>
    </row>
    <row r="970" spans="5:5" x14ac:dyDescent="0.35">
      <c r="E970" s="2"/>
    </row>
    <row r="971" spans="5:5" x14ac:dyDescent="0.35">
      <c r="E971" s="2"/>
    </row>
    <row r="972" spans="5:5" x14ac:dyDescent="0.35">
      <c r="E972" s="2"/>
    </row>
    <row r="973" spans="5:5" x14ac:dyDescent="0.35">
      <c r="E973" s="2"/>
    </row>
    <row r="974" spans="5:5" x14ac:dyDescent="0.35">
      <c r="E974" s="2"/>
    </row>
    <row r="975" spans="5:5" x14ac:dyDescent="0.35">
      <c r="E975" s="2"/>
    </row>
    <row r="976" spans="5:5" x14ac:dyDescent="0.35">
      <c r="E976" s="2"/>
    </row>
    <row r="977" spans="5:5" x14ac:dyDescent="0.35">
      <c r="E977" s="2"/>
    </row>
    <row r="978" spans="5:5" x14ac:dyDescent="0.35">
      <c r="E978" s="2"/>
    </row>
    <row r="979" spans="5:5" x14ac:dyDescent="0.35">
      <c r="E979" s="2"/>
    </row>
    <row r="980" spans="5:5" x14ac:dyDescent="0.35">
      <c r="E980" s="2"/>
    </row>
    <row r="981" spans="5:5" x14ac:dyDescent="0.35">
      <c r="E981" s="2"/>
    </row>
    <row r="982" spans="5:5" x14ac:dyDescent="0.35">
      <c r="E982" s="2"/>
    </row>
    <row r="983" spans="5:5" x14ac:dyDescent="0.35">
      <c r="E983" s="2"/>
    </row>
    <row r="984" spans="5:5" x14ac:dyDescent="0.35">
      <c r="E984" s="2"/>
    </row>
    <row r="985" spans="5:5" x14ac:dyDescent="0.35">
      <c r="E985" s="2"/>
    </row>
    <row r="986" spans="5:5" x14ac:dyDescent="0.35">
      <c r="E986" s="2"/>
    </row>
    <row r="987" spans="5:5" x14ac:dyDescent="0.35">
      <c r="E987" s="2"/>
    </row>
    <row r="988" spans="5:5" x14ac:dyDescent="0.35">
      <c r="E988" s="2"/>
    </row>
    <row r="989" spans="5:5" x14ac:dyDescent="0.35">
      <c r="E989" s="2"/>
    </row>
    <row r="990" spans="5:5" x14ac:dyDescent="0.35">
      <c r="E990" s="2"/>
    </row>
    <row r="991" spans="5:5" x14ac:dyDescent="0.35">
      <c r="E991" s="2"/>
    </row>
    <row r="992" spans="5:5" x14ac:dyDescent="0.35">
      <c r="E992" s="2"/>
    </row>
    <row r="993" spans="5:5" x14ac:dyDescent="0.35">
      <c r="E993" s="2"/>
    </row>
    <row r="994" spans="5:5" x14ac:dyDescent="0.35">
      <c r="E994" s="2"/>
    </row>
    <row r="995" spans="5:5" x14ac:dyDescent="0.35">
      <c r="E995" s="2"/>
    </row>
    <row r="996" spans="5:5" x14ac:dyDescent="0.35">
      <c r="E996" s="2"/>
    </row>
    <row r="997" spans="5:5" x14ac:dyDescent="0.35">
      <c r="E997" s="2"/>
    </row>
    <row r="998" spans="5:5" x14ac:dyDescent="0.35">
      <c r="E998" s="2"/>
    </row>
    <row r="999" spans="5:5" x14ac:dyDescent="0.35">
      <c r="E999" s="2"/>
    </row>
    <row r="1000" spans="5:5" x14ac:dyDescent="0.35">
      <c r="E1000" s="2"/>
    </row>
    <row r="1001" spans="5:5" x14ac:dyDescent="0.35">
      <c r="E1001" s="2"/>
    </row>
    <row r="1002" spans="5:5" x14ac:dyDescent="0.35">
      <c r="E1002" s="2"/>
    </row>
    <row r="1003" spans="5:5" x14ac:dyDescent="0.35">
      <c r="E1003" s="2"/>
    </row>
    <row r="1004" spans="5:5" x14ac:dyDescent="0.35">
      <c r="E1004" s="2"/>
    </row>
    <row r="1005" spans="5:5" x14ac:dyDescent="0.35">
      <c r="E1005" s="2"/>
    </row>
    <row r="1006" spans="5:5" x14ac:dyDescent="0.35">
      <c r="E1006" s="2"/>
    </row>
    <row r="1007" spans="5:5" x14ac:dyDescent="0.35">
      <c r="E1007" s="2"/>
    </row>
    <row r="1008" spans="5:5" x14ac:dyDescent="0.35">
      <c r="E1008" s="2"/>
    </row>
    <row r="1009" spans="5:5" x14ac:dyDescent="0.35">
      <c r="E1009" s="2"/>
    </row>
    <row r="1010" spans="5:5" x14ac:dyDescent="0.35">
      <c r="E1010" s="2"/>
    </row>
    <row r="1011" spans="5:5" x14ac:dyDescent="0.35">
      <c r="E1011" s="2"/>
    </row>
    <row r="1012" spans="5:5" x14ac:dyDescent="0.35">
      <c r="E1012" s="2"/>
    </row>
    <row r="1013" spans="5:5" x14ac:dyDescent="0.35">
      <c r="E1013" s="2"/>
    </row>
    <row r="1014" spans="5:5" x14ac:dyDescent="0.35">
      <c r="E1014" s="2"/>
    </row>
    <row r="1015" spans="5:5" x14ac:dyDescent="0.35">
      <c r="E1015" s="2"/>
    </row>
    <row r="1016" spans="5:5" x14ac:dyDescent="0.35">
      <c r="E1016" s="2"/>
    </row>
    <row r="1017" spans="5:5" x14ac:dyDescent="0.35">
      <c r="E1017" s="2"/>
    </row>
    <row r="1018" spans="5:5" x14ac:dyDescent="0.35">
      <c r="E1018" s="2"/>
    </row>
    <row r="1019" spans="5:5" x14ac:dyDescent="0.35">
      <c r="E1019" s="2"/>
    </row>
    <row r="1020" spans="5:5" x14ac:dyDescent="0.35">
      <c r="E1020" s="2"/>
    </row>
    <row r="1021" spans="5:5" x14ac:dyDescent="0.35">
      <c r="E1021" s="2"/>
    </row>
    <row r="1022" spans="5:5" x14ac:dyDescent="0.35">
      <c r="E1022" s="2"/>
    </row>
    <row r="1023" spans="5:5" x14ac:dyDescent="0.35">
      <c r="E1023" s="2"/>
    </row>
    <row r="1024" spans="5:5" x14ac:dyDescent="0.35">
      <c r="E1024" s="2"/>
    </row>
    <row r="1025" spans="5:5" x14ac:dyDescent="0.35">
      <c r="E1025" s="2"/>
    </row>
    <row r="1026" spans="5:5" x14ac:dyDescent="0.35">
      <c r="E1026" s="2"/>
    </row>
    <row r="1027" spans="5:5" x14ac:dyDescent="0.35">
      <c r="E1027" s="2"/>
    </row>
    <row r="1028" spans="5:5" x14ac:dyDescent="0.35">
      <c r="E1028" s="2"/>
    </row>
    <row r="1029" spans="5:5" x14ac:dyDescent="0.35">
      <c r="E1029" s="2"/>
    </row>
    <row r="1030" spans="5:5" x14ac:dyDescent="0.35">
      <c r="E1030" s="2"/>
    </row>
    <row r="1031" spans="5:5" x14ac:dyDescent="0.35">
      <c r="E1031" s="2"/>
    </row>
    <row r="1032" spans="5:5" x14ac:dyDescent="0.35">
      <c r="E1032" s="2"/>
    </row>
    <row r="1033" spans="5:5" x14ac:dyDescent="0.35">
      <c r="E1033" s="2"/>
    </row>
    <row r="1034" spans="5:5" x14ac:dyDescent="0.35">
      <c r="E1034" s="2"/>
    </row>
    <row r="1035" spans="5:5" x14ac:dyDescent="0.35">
      <c r="E1035" s="2"/>
    </row>
    <row r="1036" spans="5:5" x14ac:dyDescent="0.35">
      <c r="E1036" s="2"/>
    </row>
    <row r="1037" spans="5:5" x14ac:dyDescent="0.35">
      <c r="E1037" s="2"/>
    </row>
    <row r="1038" spans="5:5" x14ac:dyDescent="0.35">
      <c r="E1038" s="2"/>
    </row>
    <row r="1039" spans="5:5" x14ac:dyDescent="0.35">
      <c r="E1039" s="2"/>
    </row>
    <row r="1040" spans="5:5" x14ac:dyDescent="0.35">
      <c r="E1040" s="2"/>
    </row>
    <row r="1041" spans="5:5" x14ac:dyDescent="0.35">
      <c r="E1041" s="2"/>
    </row>
    <row r="1042" spans="5:5" x14ac:dyDescent="0.35">
      <c r="E1042" s="2"/>
    </row>
    <row r="1043" spans="5:5" x14ac:dyDescent="0.35">
      <c r="E1043" s="2"/>
    </row>
    <row r="1044" spans="5:5" x14ac:dyDescent="0.35">
      <c r="E1044" s="2"/>
    </row>
    <row r="1045" spans="5:5" x14ac:dyDescent="0.35">
      <c r="E1045" s="2"/>
    </row>
    <row r="1046" spans="5:5" x14ac:dyDescent="0.35">
      <c r="E1046" s="2"/>
    </row>
    <row r="1047" spans="5:5" x14ac:dyDescent="0.35">
      <c r="E1047" s="2"/>
    </row>
    <row r="1048" spans="5:5" x14ac:dyDescent="0.35">
      <c r="E1048" s="2"/>
    </row>
    <row r="1049" spans="5:5" x14ac:dyDescent="0.35">
      <c r="E1049" s="2"/>
    </row>
    <row r="1050" spans="5:5" x14ac:dyDescent="0.35">
      <c r="E1050" s="2"/>
    </row>
    <row r="1051" spans="5:5" x14ac:dyDescent="0.35">
      <c r="E1051" s="2"/>
    </row>
    <row r="1052" spans="5:5" x14ac:dyDescent="0.35">
      <c r="E1052" s="2"/>
    </row>
    <row r="1053" spans="5:5" x14ac:dyDescent="0.35">
      <c r="E1053" s="2"/>
    </row>
    <row r="1054" spans="5:5" x14ac:dyDescent="0.35">
      <c r="E1054" s="2"/>
    </row>
    <row r="1055" spans="5:5" x14ac:dyDescent="0.35">
      <c r="E1055" s="2"/>
    </row>
    <row r="1056" spans="5:5" x14ac:dyDescent="0.35">
      <c r="E1056" s="2"/>
    </row>
    <row r="1057" spans="5:5" x14ac:dyDescent="0.35">
      <c r="E1057" s="2"/>
    </row>
    <row r="1058" spans="5:5" x14ac:dyDescent="0.35">
      <c r="E1058" s="2"/>
    </row>
    <row r="1059" spans="5:5" x14ac:dyDescent="0.35">
      <c r="E1059" s="2"/>
    </row>
    <row r="1060" spans="5:5" x14ac:dyDescent="0.35">
      <c r="E1060" s="2"/>
    </row>
    <row r="1061" spans="5:5" x14ac:dyDescent="0.35">
      <c r="E1061" s="2"/>
    </row>
    <row r="1062" spans="5:5" x14ac:dyDescent="0.35">
      <c r="E1062" s="2"/>
    </row>
    <row r="1063" spans="5:5" x14ac:dyDescent="0.35">
      <c r="E1063" s="2"/>
    </row>
    <row r="1064" spans="5:5" x14ac:dyDescent="0.35">
      <c r="E1064" s="2"/>
    </row>
    <row r="1065" spans="5:5" x14ac:dyDescent="0.35">
      <c r="E1065" s="2"/>
    </row>
    <row r="1066" spans="5:5" x14ac:dyDescent="0.35">
      <c r="E1066" s="2"/>
    </row>
    <row r="1067" spans="5:5" x14ac:dyDescent="0.35">
      <c r="E1067" s="2"/>
    </row>
    <row r="1068" spans="5:5" x14ac:dyDescent="0.35">
      <c r="E1068" s="2"/>
    </row>
    <row r="1069" spans="5:5" x14ac:dyDescent="0.35">
      <c r="E1069" s="2"/>
    </row>
    <row r="1070" spans="5:5" x14ac:dyDescent="0.35">
      <c r="E1070" s="2"/>
    </row>
    <row r="1071" spans="5:5" x14ac:dyDescent="0.35">
      <c r="E1071" s="2"/>
    </row>
    <row r="1072" spans="5:5" x14ac:dyDescent="0.35">
      <c r="E1072" s="2"/>
    </row>
    <row r="1073" spans="5:5" x14ac:dyDescent="0.35">
      <c r="E1073" s="2"/>
    </row>
    <row r="1074" spans="5:5" x14ac:dyDescent="0.35">
      <c r="E1074" s="2"/>
    </row>
    <row r="1075" spans="5:5" x14ac:dyDescent="0.35">
      <c r="E1075" s="2"/>
    </row>
    <row r="1076" spans="5:5" x14ac:dyDescent="0.35">
      <c r="E1076" s="2"/>
    </row>
    <row r="1077" spans="5:5" x14ac:dyDescent="0.35">
      <c r="E1077" s="2"/>
    </row>
    <row r="1078" spans="5:5" x14ac:dyDescent="0.35">
      <c r="E1078" s="2"/>
    </row>
    <row r="1079" spans="5:5" x14ac:dyDescent="0.35">
      <c r="E1079" s="2"/>
    </row>
    <row r="1080" spans="5:5" x14ac:dyDescent="0.35">
      <c r="E1080" s="2"/>
    </row>
    <row r="1081" spans="5:5" x14ac:dyDescent="0.35">
      <c r="E1081" s="2"/>
    </row>
    <row r="1082" spans="5:5" x14ac:dyDescent="0.35">
      <c r="E1082" s="2"/>
    </row>
    <row r="1083" spans="5:5" x14ac:dyDescent="0.35">
      <c r="E1083" s="2"/>
    </row>
    <row r="1084" spans="5:5" x14ac:dyDescent="0.35">
      <c r="E1084" s="2"/>
    </row>
    <row r="1085" spans="5:5" x14ac:dyDescent="0.35">
      <c r="E1085" s="2"/>
    </row>
    <row r="1086" spans="5:5" x14ac:dyDescent="0.35">
      <c r="E1086" s="2"/>
    </row>
    <row r="1087" spans="5:5" x14ac:dyDescent="0.35">
      <c r="E1087" s="2"/>
    </row>
    <row r="1088" spans="5:5" x14ac:dyDescent="0.35">
      <c r="E1088" s="2"/>
    </row>
    <row r="1089" spans="5:5" x14ac:dyDescent="0.35">
      <c r="E1089" s="2"/>
    </row>
    <row r="1090" spans="5:5" x14ac:dyDescent="0.35">
      <c r="E1090" s="2"/>
    </row>
    <row r="1091" spans="5:5" x14ac:dyDescent="0.35">
      <c r="E1091" s="2"/>
    </row>
    <row r="1092" spans="5:5" x14ac:dyDescent="0.35">
      <c r="E1092" s="2"/>
    </row>
    <row r="1093" spans="5:5" x14ac:dyDescent="0.35">
      <c r="E1093" s="2"/>
    </row>
    <row r="1094" spans="5:5" x14ac:dyDescent="0.35">
      <c r="E1094" s="2"/>
    </row>
    <row r="1095" spans="5:5" x14ac:dyDescent="0.35">
      <c r="E1095" s="2"/>
    </row>
    <row r="1096" spans="5:5" x14ac:dyDescent="0.35">
      <c r="E1096" s="2"/>
    </row>
    <row r="1097" spans="5:5" x14ac:dyDescent="0.35">
      <c r="E1097" s="2"/>
    </row>
    <row r="1098" spans="5:5" x14ac:dyDescent="0.35">
      <c r="E1098" s="2"/>
    </row>
    <row r="1099" spans="5:5" x14ac:dyDescent="0.35">
      <c r="E1099" s="2"/>
    </row>
    <row r="1100" spans="5:5" x14ac:dyDescent="0.35">
      <c r="E1100" s="2"/>
    </row>
    <row r="1101" spans="5:5" x14ac:dyDescent="0.35">
      <c r="E1101" s="2"/>
    </row>
    <row r="1102" spans="5:5" x14ac:dyDescent="0.35">
      <c r="E1102" s="2"/>
    </row>
    <row r="1103" spans="5:5" x14ac:dyDescent="0.35">
      <c r="E1103" s="2"/>
    </row>
    <row r="1104" spans="5:5" x14ac:dyDescent="0.35">
      <c r="E1104" s="2"/>
    </row>
    <row r="1105" spans="5:5" x14ac:dyDescent="0.35">
      <c r="E1105" s="2"/>
    </row>
    <row r="1106" spans="5:5" x14ac:dyDescent="0.35">
      <c r="E1106" s="2"/>
    </row>
    <row r="1107" spans="5:5" x14ac:dyDescent="0.35">
      <c r="E1107" s="2"/>
    </row>
    <row r="1108" spans="5:5" x14ac:dyDescent="0.35">
      <c r="E1108" s="2"/>
    </row>
    <row r="1109" spans="5:5" x14ac:dyDescent="0.35">
      <c r="E1109" s="2"/>
    </row>
    <row r="1110" spans="5:5" x14ac:dyDescent="0.35">
      <c r="E1110" s="2"/>
    </row>
    <row r="1111" spans="5:5" x14ac:dyDescent="0.35">
      <c r="E1111" s="2"/>
    </row>
    <row r="1112" spans="5:5" x14ac:dyDescent="0.35">
      <c r="E1112" s="2"/>
    </row>
    <row r="1113" spans="5:5" x14ac:dyDescent="0.35">
      <c r="E1113" s="2"/>
    </row>
    <row r="1114" spans="5:5" x14ac:dyDescent="0.35">
      <c r="E1114" s="2"/>
    </row>
    <row r="1115" spans="5:5" x14ac:dyDescent="0.35">
      <c r="E1115" s="2"/>
    </row>
    <row r="1116" spans="5:5" x14ac:dyDescent="0.35">
      <c r="E1116" s="2"/>
    </row>
    <row r="1117" spans="5:5" x14ac:dyDescent="0.35">
      <c r="E1117" s="2"/>
    </row>
    <row r="1118" spans="5:5" x14ac:dyDescent="0.35">
      <c r="E1118" s="2"/>
    </row>
    <row r="1119" spans="5:5" x14ac:dyDescent="0.35">
      <c r="E1119" s="2"/>
    </row>
    <row r="1120" spans="5:5" x14ac:dyDescent="0.35">
      <c r="E1120" s="2"/>
    </row>
    <row r="1121" spans="5:5" x14ac:dyDescent="0.35">
      <c r="E1121" s="2"/>
    </row>
    <row r="1122" spans="5:5" x14ac:dyDescent="0.35">
      <c r="E1122" s="2"/>
    </row>
    <row r="1123" spans="5:5" x14ac:dyDescent="0.35">
      <c r="E1123" s="2"/>
    </row>
    <row r="1124" spans="5:5" x14ac:dyDescent="0.35">
      <c r="E1124" s="2"/>
    </row>
    <row r="1125" spans="5:5" x14ac:dyDescent="0.35">
      <c r="E1125" s="2"/>
    </row>
    <row r="1126" spans="5:5" x14ac:dyDescent="0.35">
      <c r="E1126" s="2"/>
    </row>
    <row r="1127" spans="5:5" x14ac:dyDescent="0.35">
      <c r="E1127" s="2"/>
    </row>
    <row r="1128" spans="5:5" x14ac:dyDescent="0.35">
      <c r="E1128" s="2"/>
    </row>
    <row r="1129" spans="5:5" x14ac:dyDescent="0.35">
      <c r="E1129" s="2"/>
    </row>
    <row r="1130" spans="5:5" x14ac:dyDescent="0.35">
      <c r="E1130" s="2"/>
    </row>
    <row r="1131" spans="5:5" x14ac:dyDescent="0.35">
      <c r="E1131" s="2"/>
    </row>
    <row r="1132" spans="5:5" x14ac:dyDescent="0.35">
      <c r="E1132" s="2"/>
    </row>
    <row r="1133" spans="5:5" x14ac:dyDescent="0.35">
      <c r="E1133" s="2"/>
    </row>
    <row r="1134" spans="5:5" x14ac:dyDescent="0.35">
      <c r="E1134" s="2"/>
    </row>
    <row r="1135" spans="5:5" x14ac:dyDescent="0.35">
      <c r="E1135" s="2"/>
    </row>
    <row r="1136" spans="5:5" x14ac:dyDescent="0.35">
      <c r="E1136" s="2"/>
    </row>
    <row r="1137" spans="5:5" x14ac:dyDescent="0.35">
      <c r="E1137" s="2"/>
    </row>
    <row r="1138" spans="5:5" x14ac:dyDescent="0.35">
      <c r="E1138" s="2"/>
    </row>
    <row r="1139" spans="5:5" x14ac:dyDescent="0.35">
      <c r="E1139" s="2"/>
    </row>
    <row r="1140" spans="5:5" x14ac:dyDescent="0.35">
      <c r="E1140" s="2"/>
    </row>
    <row r="1141" spans="5:5" x14ac:dyDescent="0.35">
      <c r="E1141" s="2"/>
    </row>
    <row r="1142" spans="5:5" x14ac:dyDescent="0.35">
      <c r="E1142" s="2"/>
    </row>
    <row r="1143" spans="5:5" x14ac:dyDescent="0.35">
      <c r="E1143" s="2"/>
    </row>
    <row r="1144" spans="5:5" x14ac:dyDescent="0.35">
      <c r="E1144" s="2"/>
    </row>
    <row r="1145" spans="5:5" x14ac:dyDescent="0.35">
      <c r="E1145" s="2"/>
    </row>
    <row r="1146" spans="5:5" x14ac:dyDescent="0.35">
      <c r="E1146" s="2"/>
    </row>
    <row r="1147" spans="5:5" x14ac:dyDescent="0.35">
      <c r="E1147" s="2"/>
    </row>
    <row r="1148" spans="5:5" x14ac:dyDescent="0.35">
      <c r="E1148" s="2"/>
    </row>
    <row r="1149" spans="5:5" x14ac:dyDescent="0.35">
      <c r="E1149" s="2"/>
    </row>
    <row r="1150" spans="5:5" x14ac:dyDescent="0.35">
      <c r="E1150" s="2"/>
    </row>
    <row r="1151" spans="5:5" x14ac:dyDescent="0.35">
      <c r="E1151" s="2"/>
    </row>
    <row r="1152" spans="5:5" x14ac:dyDescent="0.35">
      <c r="E1152" s="2"/>
    </row>
    <row r="1153" spans="5:5" x14ac:dyDescent="0.35">
      <c r="E1153" s="2"/>
    </row>
    <row r="1154" spans="5:5" x14ac:dyDescent="0.35">
      <c r="E1154" s="2"/>
    </row>
    <row r="1155" spans="5:5" x14ac:dyDescent="0.35">
      <c r="E1155" s="2"/>
    </row>
    <row r="1156" spans="5:5" x14ac:dyDescent="0.35">
      <c r="E1156" s="2"/>
    </row>
    <row r="1157" spans="5:5" x14ac:dyDescent="0.35">
      <c r="E1157" s="2"/>
    </row>
    <row r="1158" spans="5:5" x14ac:dyDescent="0.35">
      <c r="E1158" s="2"/>
    </row>
    <row r="1159" spans="5:5" x14ac:dyDescent="0.35">
      <c r="E1159" s="2"/>
    </row>
    <row r="1160" spans="5:5" x14ac:dyDescent="0.35">
      <c r="E1160" s="2"/>
    </row>
    <row r="1161" spans="5:5" x14ac:dyDescent="0.35">
      <c r="E1161" s="2"/>
    </row>
    <row r="1162" spans="5:5" x14ac:dyDescent="0.35">
      <c r="E1162" s="2"/>
    </row>
    <row r="1163" spans="5:5" x14ac:dyDescent="0.35">
      <c r="E1163" s="2"/>
    </row>
    <row r="1164" spans="5:5" x14ac:dyDescent="0.35">
      <c r="E1164" s="2"/>
    </row>
    <row r="1165" spans="5:5" x14ac:dyDescent="0.35">
      <c r="E1165" s="2"/>
    </row>
    <row r="1166" spans="5:5" x14ac:dyDescent="0.35">
      <c r="E1166" s="2"/>
    </row>
    <row r="1167" spans="5:5" x14ac:dyDescent="0.35">
      <c r="E1167" s="2"/>
    </row>
    <row r="1168" spans="5:5" x14ac:dyDescent="0.35">
      <c r="E1168" s="2"/>
    </row>
    <row r="1169" spans="5:5" x14ac:dyDescent="0.35">
      <c r="E1169" s="2"/>
    </row>
    <row r="1170" spans="5:5" x14ac:dyDescent="0.35">
      <c r="E1170" s="2"/>
    </row>
    <row r="1171" spans="5:5" x14ac:dyDescent="0.35">
      <c r="E1171" s="2"/>
    </row>
    <row r="1172" spans="5:5" x14ac:dyDescent="0.35">
      <c r="E1172" s="2"/>
    </row>
    <row r="1173" spans="5:5" x14ac:dyDescent="0.35">
      <c r="E1173" s="2"/>
    </row>
    <row r="1174" spans="5:5" x14ac:dyDescent="0.35">
      <c r="E1174" s="2"/>
    </row>
    <row r="1175" spans="5:5" x14ac:dyDescent="0.35">
      <c r="E1175" s="2"/>
    </row>
    <row r="1176" spans="5:5" x14ac:dyDescent="0.35">
      <c r="E1176" s="2"/>
    </row>
    <row r="1177" spans="5:5" x14ac:dyDescent="0.35">
      <c r="E1177" s="2"/>
    </row>
    <row r="1178" spans="5:5" x14ac:dyDescent="0.35">
      <c r="E1178" s="2"/>
    </row>
    <row r="1179" spans="5:5" x14ac:dyDescent="0.35">
      <c r="E1179" s="2"/>
    </row>
    <row r="1180" spans="5:5" x14ac:dyDescent="0.35">
      <c r="E1180" s="2"/>
    </row>
    <row r="1181" spans="5:5" x14ac:dyDescent="0.35">
      <c r="E1181" s="2"/>
    </row>
    <row r="1182" spans="5:5" x14ac:dyDescent="0.35">
      <c r="E1182" s="2"/>
    </row>
    <row r="1183" spans="5:5" x14ac:dyDescent="0.35">
      <c r="E1183" s="2"/>
    </row>
    <row r="1184" spans="5:5" x14ac:dyDescent="0.35">
      <c r="E1184" s="2"/>
    </row>
    <row r="1185" spans="5:5" x14ac:dyDescent="0.35">
      <c r="E1185" s="2"/>
    </row>
    <row r="1186" spans="5:5" x14ac:dyDescent="0.35">
      <c r="E1186" s="2"/>
    </row>
    <row r="1187" spans="5:5" x14ac:dyDescent="0.35">
      <c r="E1187" s="2"/>
    </row>
    <row r="1188" spans="5:5" x14ac:dyDescent="0.35">
      <c r="E1188" s="2"/>
    </row>
    <row r="1189" spans="5:5" x14ac:dyDescent="0.35">
      <c r="E1189" s="2"/>
    </row>
    <row r="1190" spans="5:5" x14ac:dyDescent="0.35">
      <c r="E1190" s="2"/>
    </row>
    <row r="1191" spans="5:5" x14ac:dyDescent="0.35">
      <c r="E1191" s="2"/>
    </row>
    <row r="1192" spans="5:5" x14ac:dyDescent="0.35">
      <c r="E1192" s="2"/>
    </row>
    <row r="1193" spans="5:5" x14ac:dyDescent="0.35">
      <c r="E1193" s="2"/>
    </row>
    <row r="1194" spans="5:5" x14ac:dyDescent="0.35">
      <c r="E1194" s="2"/>
    </row>
    <row r="1195" spans="5:5" x14ac:dyDescent="0.35">
      <c r="E1195" s="2"/>
    </row>
    <row r="1196" spans="5:5" x14ac:dyDescent="0.35">
      <c r="E1196" s="2"/>
    </row>
    <row r="1197" spans="5:5" x14ac:dyDescent="0.35">
      <c r="E1197" s="2"/>
    </row>
    <row r="1198" spans="5:5" x14ac:dyDescent="0.35">
      <c r="E1198" s="2"/>
    </row>
    <row r="1199" spans="5:5" x14ac:dyDescent="0.35">
      <c r="E1199" s="2"/>
    </row>
    <row r="1200" spans="5:5" x14ac:dyDescent="0.35">
      <c r="E1200" s="2"/>
    </row>
    <row r="1201" spans="5:5" x14ac:dyDescent="0.35">
      <c r="E1201" s="2"/>
    </row>
    <row r="1202" spans="5:5" x14ac:dyDescent="0.35">
      <c r="E1202" s="2"/>
    </row>
    <row r="1203" spans="5:5" x14ac:dyDescent="0.35">
      <c r="E1203" s="2"/>
    </row>
    <row r="1204" spans="5:5" x14ac:dyDescent="0.35">
      <c r="E1204" s="2"/>
    </row>
    <row r="1205" spans="5:5" x14ac:dyDescent="0.35">
      <c r="E1205" s="2"/>
    </row>
    <row r="1206" spans="5:5" x14ac:dyDescent="0.35">
      <c r="E1206" s="2"/>
    </row>
    <row r="1207" spans="5:5" x14ac:dyDescent="0.35">
      <c r="E1207" s="2"/>
    </row>
    <row r="1208" spans="5:5" x14ac:dyDescent="0.35">
      <c r="E1208" s="2"/>
    </row>
    <row r="1209" spans="5:5" x14ac:dyDescent="0.35">
      <c r="E1209" s="2"/>
    </row>
    <row r="1210" spans="5:5" x14ac:dyDescent="0.35">
      <c r="E1210" s="2"/>
    </row>
    <row r="1211" spans="5:5" x14ac:dyDescent="0.35">
      <c r="E1211" s="2"/>
    </row>
    <row r="1212" spans="5:5" x14ac:dyDescent="0.35">
      <c r="E1212" s="2"/>
    </row>
    <row r="1213" spans="5:5" x14ac:dyDescent="0.35">
      <c r="E1213" s="2"/>
    </row>
    <row r="1214" spans="5:5" x14ac:dyDescent="0.35">
      <c r="E1214" s="2"/>
    </row>
    <row r="1215" spans="5:5" x14ac:dyDescent="0.35">
      <c r="E1215" s="2"/>
    </row>
    <row r="1216" spans="5:5" x14ac:dyDescent="0.35">
      <c r="E1216" s="2"/>
    </row>
    <row r="1217" spans="5:5" x14ac:dyDescent="0.35">
      <c r="E1217" s="2"/>
    </row>
    <row r="1218" spans="5:5" x14ac:dyDescent="0.35">
      <c r="E1218" s="2"/>
    </row>
    <row r="1219" spans="5:5" x14ac:dyDescent="0.35">
      <c r="E1219" s="2"/>
    </row>
    <row r="1220" spans="5:5" x14ac:dyDescent="0.35">
      <c r="E1220" s="2"/>
    </row>
    <row r="1221" spans="5:5" x14ac:dyDescent="0.35">
      <c r="E1221" s="2"/>
    </row>
    <row r="1222" spans="5:5" x14ac:dyDescent="0.35">
      <c r="E1222" s="2"/>
    </row>
    <row r="1223" spans="5:5" x14ac:dyDescent="0.35">
      <c r="E1223" s="2"/>
    </row>
    <row r="1224" spans="5:5" x14ac:dyDescent="0.35">
      <c r="E1224" s="2"/>
    </row>
    <row r="1225" spans="5:5" x14ac:dyDescent="0.35">
      <c r="E1225" s="2"/>
    </row>
    <row r="1226" spans="5:5" x14ac:dyDescent="0.35">
      <c r="E1226" s="2"/>
    </row>
    <row r="1227" spans="5:5" x14ac:dyDescent="0.35">
      <c r="E1227" s="2"/>
    </row>
    <row r="1228" spans="5:5" x14ac:dyDescent="0.35">
      <c r="E1228" s="2"/>
    </row>
    <row r="1229" spans="5:5" x14ac:dyDescent="0.35">
      <c r="E1229" s="2"/>
    </row>
    <row r="1230" spans="5:5" x14ac:dyDescent="0.35">
      <c r="E1230" s="2"/>
    </row>
    <row r="1231" spans="5:5" x14ac:dyDescent="0.35">
      <c r="E1231" s="2"/>
    </row>
    <row r="1232" spans="5:5" x14ac:dyDescent="0.35">
      <c r="E1232" s="2"/>
    </row>
    <row r="1233" spans="5:5" x14ac:dyDescent="0.35">
      <c r="E1233" s="2"/>
    </row>
    <row r="1234" spans="5:5" x14ac:dyDescent="0.35">
      <c r="E1234" s="2"/>
    </row>
    <row r="1235" spans="5:5" x14ac:dyDescent="0.35">
      <c r="E1235" s="2"/>
    </row>
    <row r="1236" spans="5:5" x14ac:dyDescent="0.35">
      <c r="E1236" s="2"/>
    </row>
    <row r="1237" spans="5:5" x14ac:dyDescent="0.35">
      <c r="E1237" s="2"/>
    </row>
    <row r="1238" spans="5:5" x14ac:dyDescent="0.35">
      <c r="E1238" s="2"/>
    </row>
    <row r="1239" spans="5:5" x14ac:dyDescent="0.35">
      <c r="E1239" s="2"/>
    </row>
    <row r="1240" spans="5:5" x14ac:dyDescent="0.35">
      <c r="E1240" s="2"/>
    </row>
    <row r="1241" spans="5:5" x14ac:dyDescent="0.35">
      <c r="E1241" s="2"/>
    </row>
    <row r="1242" spans="5:5" x14ac:dyDescent="0.35">
      <c r="E1242" s="2"/>
    </row>
    <row r="1243" spans="5:5" x14ac:dyDescent="0.35">
      <c r="E1243" s="2"/>
    </row>
    <row r="1244" spans="5:5" x14ac:dyDescent="0.35">
      <c r="E1244" s="2"/>
    </row>
    <row r="1245" spans="5:5" x14ac:dyDescent="0.35">
      <c r="E1245" s="2"/>
    </row>
    <row r="1246" spans="5:5" x14ac:dyDescent="0.35">
      <c r="E1246" s="2"/>
    </row>
    <row r="1247" spans="5:5" x14ac:dyDescent="0.35">
      <c r="E1247" s="2"/>
    </row>
    <row r="1248" spans="5:5" x14ac:dyDescent="0.35">
      <c r="E1248" s="2"/>
    </row>
    <row r="1249" spans="5:5" x14ac:dyDescent="0.35">
      <c r="E1249" s="2"/>
    </row>
    <row r="1250" spans="5:5" x14ac:dyDescent="0.35">
      <c r="E1250" s="2"/>
    </row>
    <row r="1251" spans="5:5" x14ac:dyDescent="0.35">
      <c r="E1251" s="2"/>
    </row>
    <row r="1252" spans="5:5" x14ac:dyDescent="0.35">
      <c r="E1252" s="2"/>
    </row>
    <row r="1253" spans="5:5" x14ac:dyDescent="0.35">
      <c r="E1253" s="2"/>
    </row>
    <row r="1254" spans="5:5" x14ac:dyDescent="0.35">
      <c r="E1254" s="2"/>
    </row>
    <row r="1255" spans="5:5" x14ac:dyDescent="0.35">
      <c r="E1255" s="2"/>
    </row>
    <row r="1256" spans="5:5" x14ac:dyDescent="0.35">
      <c r="E1256" s="2"/>
    </row>
  </sheetData>
  <autoFilter ref="A1:F595" xr:uid="{6D3823E5-7D7B-48C3-9AC5-FB602C89EA98}"/>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9F406-494F-4149-BA6F-D54E2939519F}">
  <sheetPr codeName="Sheet24">
    <tabColor theme="3"/>
  </sheetPr>
  <dimension ref="A1:N28"/>
  <sheetViews>
    <sheetView showGridLines="0" zoomScale="85" zoomScaleNormal="85" workbookViewId="0">
      <pane ySplit="6" topLeftCell="A7" activePane="bottomLeft" state="frozen"/>
      <selection pane="bottomLeft" activeCell="A2" sqref="A2"/>
    </sheetView>
  </sheetViews>
  <sheetFormatPr defaultColWidth="0" defaultRowHeight="0" customHeight="1" zeroHeight="1" x14ac:dyDescent="0.35"/>
  <cols>
    <col min="1" max="1" width="5.453125" style="11" customWidth="1"/>
    <col min="2" max="2" width="28.26953125" style="11" customWidth="1"/>
    <col min="3" max="3" width="17.1796875" style="11" customWidth="1"/>
    <col min="4" max="4" width="79.1796875" style="11" customWidth="1"/>
    <col min="5" max="5" width="83.453125" style="11" customWidth="1"/>
    <col min="6" max="6" width="21.1796875" style="11" customWidth="1"/>
    <col min="7" max="7" width="16.7265625" style="11" customWidth="1"/>
    <col min="8" max="8" width="3.26953125" style="11" customWidth="1"/>
    <col min="9" max="20" width="8.81640625" style="11" hidden="1" customWidth="1"/>
    <col min="21" max="16384" width="8.81640625" style="11" hidden="1"/>
  </cols>
  <sheetData>
    <row r="1" spans="2:14" customFormat="1" ht="14.5" x14ac:dyDescent="0.35"/>
    <row r="2" spans="2:14" customFormat="1" ht="21" x14ac:dyDescent="0.5">
      <c r="B2" s="24" t="s">
        <v>17</v>
      </c>
      <c r="D2" s="85"/>
      <c r="E2" s="85"/>
    </row>
    <row r="3" spans="2:14" customFormat="1" ht="14.5" x14ac:dyDescent="0.35"/>
    <row r="4" spans="2:14" customFormat="1" ht="18.5" x14ac:dyDescent="0.45">
      <c r="B4" s="256" t="s">
        <v>18</v>
      </c>
      <c r="C4" s="256"/>
      <c r="D4" s="256"/>
      <c r="E4" s="256"/>
      <c r="F4" s="86"/>
      <c r="G4" s="86"/>
      <c r="H4" s="86"/>
      <c r="I4" s="86"/>
      <c r="J4" s="86"/>
      <c r="K4" s="86"/>
      <c r="L4" s="86"/>
      <c r="M4" s="86"/>
      <c r="N4" s="86"/>
    </row>
    <row r="5" spans="2:14" customFormat="1" ht="14.5" x14ac:dyDescent="0.35"/>
    <row r="6" spans="2:14" customFormat="1" ht="14.5" x14ac:dyDescent="0.35">
      <c r="B6" s="87" t="s">
        <v>19</v>
      </c>
      <c r="C6" s="87" t="s">
        <v>20</v>
      </c>
      <c r="D6" s="142" t="s">
        <v>21</v>
      </c>
      <c r="E6" s="142" t="s">
        <v>22</v>
      </c>
      <c r="F6" s="87" t="s">
        <v>23</v>
      </c>
      <c r="G6" s="87" t="s">
        <v>24</v>
      </c>
    </row>
    <row r="7" spans="2:14" customFormat="1" ht="82.5" customHeight="1" x14ac:dyDescent="0.35">
      <c r="B7" s="129" t="s">
        <v>25</v>
      </c>
      <c r="C7" s="134" t="s">
        <v>26</v>
      </c>
      <c r="D7" s="132" t="s">
        <v>27</v>
      </c>
      <c r="E7" s="143" t="str">
        <f>"'Please interpret 'per 1000 beds' rates with caution, as the number of homes included in numerators/denomiators will differ due to the different data sources.  Capacity data as "&amp;F7&amp;" has been used, in reality capacity will have changed over time.  No account has been taken of type of care homes, actual occupancy levels or demographics of residents."</f>
        <v>'Please interpret 'per 1000 beds' rates with caution, as the number of homes included in numerators/denomiators will differ due to the different data sources.  Capacity data as at 01/11/2024 has been used, in reality capacity will have changed over time.  No account has been taken of type of care homes, actual occupancy levels or demographics of residents.</v>
      </c>
      <c r="F7" s="174" t="s">
        <v>1605</v>
      </c>
      <c r="G7" s="130" t="s">
        <v>28</v>
      </c>
    </row>
    <row r="8" spans="2:14" customFormat="1" ht="48" customHeight="1" x14ac:dyDescent="0.35">
      <c r="B8" s="173" t="s">
        <v>29</v>
      </c>
      <c r="C8" s="134" t="s">
        <v>30</v>
      </c>
      <c r="D8" s="132" t="s">
        <v>31</v>
      </c>
      <c r="E8" s="135" t="s">
        <v>32</v>
      </c>
      <c r="F8" s="136">
        <v>45597</v>
      </c>
      <c r="G8" s="130" t="s">
        <v>28</v>
      </c>
      <c r="H8" s="152" t="s">
        <v>33</v>
      </c>
    </row>
    <row r="9" spans="2:14" customFormat="1" ht="48" customHeight="1" x14ac:dyDescent="0.35">
      <c r="B9" s="173" t="s">
        <v>34</v>
      </c>
      <c r="C9" s="134" t="s">
        <v>30</v>
      </c>
      <c r="D9" s="144" t="s">
        <v>35</v>
      </c>
      <c r="E9" s="135" t="s">
        <v>32</v>
      </c>
      <c r="F9" s="127">
        <v>45597</v>
      </c>
      <c r="G9" s="130" t="s">
        <v>28</v>
      </c>
      <c r="H9" s="152" t="s">
        <v>36</v>
      </c>
    </row>
    <row r="10" spans="2:14" customFormat="1" ht="43.5" x14ac:dyDescent="0.35">
      <c r="B10" s="173" t="s">
        <v>37</v>
      </c>
      <c r="C10" s="133" t="s">
        <v>38</v>
      </c>
      <c r="D10" s="132" t="s">
        <v>39</v>
      </c>
      <c r="E10" s="135" t="s">
        <v>40</v>
      </c>
      <c r="F10" s="127">
        <v>45597</v>
      </c>
      <c r="G10" s="128" t="s">
        <v>41</v>
      </c>
    </row>
    <row r="11" spans="2:14" customFormat="1" ht="58" x14ac:dyDescent="0.35">
      <c r="B11" s="126" t="s">
        <v>42</v>
      </c>
      <c r="C11" s="133" t="s">
        <v>43</v>
      </c>
      <c r="D11" s="132" t="s">
        <v>44</v>
      </c>
      <c r="E11" s="135" t="s">
        <v>45</v>
      </c>
      <c r="F11" s="127">
        <v>45597</v>
      </c>
      <c r="G11" s="128" t="s">
        <v>41</v>
      </c>
    </row>
    <row r="12" spans="2:14" customFormat="1" ht="29" x14ac:dyDescent="0.35">
      <c r="B12" s="131" t="s">
        <v>46</v>
      </c>
      <c r="C12" s="134" t="s">
        <v>30</v>
      </c>
      <c r="D12" s="135" t="s">
        <v>47</v>
      </c>
      <c r="E12" s="135" t="s">
        <v>48</v>
      </c>
      <c r="F12" s="127">
        <v>45566</v>
      </c>
      <c r="G12" s="130" t="s">
        <v>1522</v>
      </c>
    </row>
    <row r="13" spans="2:14" customFormat="1" ht="58" x14ac:dyDescent="0.35">
      <c r="B13" s="126" t="s">
        <v>49</v>
      </c>
      <c r="C13" s="133" t="s">
        <v>50</v>
      </c>
      <c r="D13" s="132" t="s">
        <v>51</v>
      </c>
      <c r="E13" s="143" t="s">
        <v>52</v>
      </c>
      <c r="F13" s="127">
        <v>45566</v>
      </c>
      <c r="G13" s="128" t="s">
        <v>41</v>
      </c>
    </row>
    <row r="14" spans="2:14" customFormat="1" ht="48" customHeight="1" x14ac:dyDescent="0.35">
      <c r="B14" s="173" t="s">
        <v>1563</v>
      </c>
      <c r="C14" s="244" t="s">
        <v>30</v>
      </c>
      <c r="D14" s="245" t="s">
        <v>53</v>
      </c>
      <c r="E14" s="246" t="s">
        <v>54</v>
      </c>
      <c r="F14" s="247">
        <v>45597</v>
      </c>
      <c r="G14" s="248" t="s">
        <v>28</v>
      </c>
      <c r="H14" s="152" t="s">
        <v>55</v>
      </c>
    </row>
    <row r="15" spans="2:14" customFormat="1" ht="29" x14ac:dyDescent="0.35">
      <c r="B15" s="131" t="s">
        <v>56</v>
      </c>
      <c r="C15" s="134" t="s">
        <v>30</v>
      </c>
      <c r="D15" s="132" t="s">
        <v>57</v>
      </c>
      <c r="E15" s="135" t="s">
        <v>1573</v>
      </c>
      <c r="F15" s="127" t="s">
        <v>1613</v>
      </c>
      <c r="G15" s="130" t="s">
        <v>28</v>
      </c>
    </row>
    <row r="16" spans="2:14" customFormat="1" ht="80.25" customHeight="1" x14ac:dyDescent="0.35">
      <c r="B16" s="183" t="s">
        <v>58</v>
      </c>
      <c r="C16" s="184" t="s">
        <v>59</v>
      </c>
      <c r="D16" s="156" t="s">
        <v>60</v>
      </c>
      <c r="E16" s="162" t="s">
        <v>1345</v>
      </c>
      <c r="F16" s="158">
        <v>45261</v>
      </c>
      <c r="G16" s="159" t="s">
        <v>1352</v>
      </c>
    </row>
    <row r="17" spans="2:7" customFormat="1" ht="58" x14ac:dyDescent="0.35">
      <c r="B17" s="131" t="s">
        <v>61</v>
      </c>
      <c r="C17" s="134" t="s">
        <v>62</v>
      </c>
      <c r="D17" s="149" t="s">
        <v>63</v>
      </c>
      <c r="E17" s="135" t="s">
        <v>64</v>
      </c>
      <c r="F17" s="127">
        <v>45597</v>
      </c>
      <c r="G17" s="128" t="s">
        <v>41</v>
      </c>
    </row>
    <row r="18" spans="2:7" customFormat="1" ht="79.5" customHeight="1" x14ac:dyDescent="0.35">
      <c r="B18" s="131" t="s">
        <v>1353</v>
      </c>
      <c r="C18" s="134" t="s">
        <v>943</v>
      </c>
      <c r="D18" s="149" t="s">
        <v>1354</v>
      </c>
      <c r="E18" s="135" t="s">
        <v>1344</v>
      </c>
      <c r="F18" s="127">
        <v>45597</v>
      </c>
      <c r="G18" s="130" t="s">
        <v>28</v>
      </c>
    </row>
    <row r="19" spans="2:7" customFormat="1" ht="84" customHeight="1" x14ac:dyDescent="0.35">
      <c r="B19" s="131" t="s">
        <v>1389</v>
      </c>
      <c r="C19" s="217" t="s">
        <v>30</v>
      </c>
      <c r="D19" s="192" t="s">
        <v>1524</v>
      </c>
      <c r="E19" s="135" t="s">
        <v>1525</v>
      </c>
      <c r="F19" s="127">
        <v>45597</v>
      </c>
      <c r="G19" s="130" t="s">
        <v>28</v>
      </c>
    </row>
    <row r="20" spans="2:7" customFormat="1" ht="55.5" customHeight="1" x14ac:dyDescent="0.35">
      <c r="B20" s="154" t="s">
        <v>65</v>
      </c>
      <c r="C20" s="155" t="s">
        <v>66</v>
      </c>
      <c r="D20" s="156" t="s">
        <v>67</v>
      </c>
      <c r="E20" s="157" t="s">
        <v>68</v>
      </c>
      <c r="F20" s="158">
        <v>44866</v>
      </c>
      <c r="G20" s="159" t="s">
        <v>41</v>
      </c>
    </row>
    <row r="21" spans="2:7" customFormat="1" ht="78" customHeight="1" x14ac:dyDescent="0.35">
      <c r="B21" s="160" t="s">
        <v>69</v>
      </c>
      <c r="C21" s="161" t="s">
        <v>30</v>
      </c>
      <c r="D21" s="156" t="s">
        <v>70</v>
      </c>
      <c r="E21" s="162" t="s">
        <v>71</v>
      </c>
      <c r="F21" s="158">
        <v>44866</v>
      </c>
      <c r="G21" s="163" t="s">
        <v>72</v>
      </c>
    </row>
    <row r="22" spans="2:7" customFormat="1" ht="29" x14ac:dyDescent="0.35">
      <c r="B22" s="160" t="s">
        <v>73</v>
      </c>
      <c r="C22" s="164" t="s">
        <v>74</v>
      </c>
      <c r="D22" s="165" t="s">
        <v>75</v>
      </c>
      <c r="E22" s="166" t="s">
        <v>76</v>
      </c>
      <c r="F22" s="158">
        <v>44562</v>
      </c>
      <c r="G22" s="159" t="s">
        <v>41</v>
      </c>
    </row>
    <row r="23" spans="2:7" customFormat="1" ht="16.5" customHeight="1" x14ac:dyDescent="0.35">
      <c r="B23" s="88"/>
      <c r="C23" s="89"/>
      <c r="D23" s="90"/>
      <c r="E23" s="90"/>
      <c r="F23" s="91"/>
      <c r="G23" s="92"/>
    </row>
    <row r="24" spans="2:7" ht="15.75" hidden="1" customHeight="1" x14ac:dyDescent="0.35"/>
    <row r="25" spans="2:7" ht="15.75" hidden="1" customHeight="1" x14ac:dyDescent="0.35"/>
    <row r="26" spans="2:7" ht="15.75" hidden="1" customHeight="1" x14ac:dyDescent="0.35"/>
    <row r="27" spans="2:7" ht="15.75" hidden="1" customHeight="1" x14ac:dyDescent="0.35"/>
    <row r="28" spans="2:7" ht="15.75" hidden="1" customHeight="1" x14ac:dyDescent="0.35"/>
  </sheetData>
  <mergeCells count="1">
    <mergeCell ref="B4:E4"/>
  </mergeCells>
  <hyperlinks>
    <hyperlink ref="C21" r:id="rId1" xr:uid="{4875AFA1-6DBA-4F98-BB63-F113776EB58C}"/>
    <hyperlink ref="C16" r:id="rId2" xr:uid="{4C67DFC6-DB3F-453F-905A-B9F99AFA3A45}"/>
    <hyperlink ref="C8" r:id="rId3" xr:uid="{43C80D87-0BB0-4797-B4E8-6F37488542B3}"/>
    <hyperlink ref="C9" r:id="rId4" xr:uid="{ED2A077B-ACF9-49AF-9C99-E452790853A0}"/>
    <hyperlink ref="C14" r:id="rId5" xr:uid="{1E9D9C63-B841-43FA-BD79-670D9C2D4DBA}"/>
    <hyperlink ref="C15" r:id="rId6" xr:uid="{4CBBA854-4EA3-486F-8978-824F9DDEF0F9}"/>
    <hyperlink ref="C12" r:id="rId7" xr:uid="{0ADB9E56-01C1-4BF5-9D03-5DD8736AAB08}"/>
    <hyperlink ref="C7" r:id="rId8" xr:uid="{A1999B35-2D7C-48EA-A0BE-6F06A1108076}"/>
    <hyperlink ref="C17" r:id="rId9" xr:uid="{F05A61D8-81E6-4D56-9A28-6D05262C0C09}"/>
    <hyperlink ref="C18" r:id="rId10" display="https://digital.nhs.uk/data-and-information/publications/statistical/primary-care-dementia-data" xr:uid="{B92CD2D3-F538-49CE-A8BD-AB9D02BFDA8B}"/>
    <hyperlink ref="C19" r:id="rId11" xr:uid="{CC195FA8-C8C4-4053-A38A-B1334D1F84D1}"/>
  </hyperlinks>
  <pageMargins left="0.7" right="0.7" top="0.75" bottom="0.75" header="0.3" footer="0.3"/>
  <pageSetup paperSize="9" orientation="portrait" r:id="rId12"/>
  <drawing r:id="rId1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A10BD-C1D9-449A-93CB-30E89196FBA1}">
  <sheetPr>
    <tabColor rgb="FFFFC000"/>
  </sheetPr>
  <dimension ref="A1:CK1497"/>
  <sheetViews>
    <sheetView topLeftCell="AH278" zoomScale="70" zoomScaleNormal="70" workbookViewId="0">
      <selection activeCell="B1" sqref="B1:U2"/>
    </sheetView>
  </sheetViews>
  <sheetFormatPr defaultRowHeight="14.5" x14ac:dyDescent="0.35"/>
  <cols>
    <col min="1" max="3" width="10.7265625" customWidth="1"/>
    <col min="4" max="4" width="16.26953125" customWidth="1"/>
    <col min="5" max="5" width="13.1796875" style="2" customWidth="1"/>
    <col min="6" max="6" width="10.7265625" customWidth="1"/>
    <col min="7" max="7" width="47" customWidth="1"/>
    <col min="8" max="9" width="10.7265625" customWidth="1"/>
    <col min="10" max="10" width="52.54296875" bestFit="1" customWidth="1"/>
    <col min="17" max="17" width="17.1796875" customWidth="1"/>
    <col min="20" max="23" width="12.26953125" customWidth="1"/>
    <col min="24" max="27" width="14.81640625" customWidth="1"/>
    <col min="28" max="49" width="12.1796875" customWidth="1"/>
    <col min="50" max="51" width="12.7265625" customWidth="1"/>
    <col min="52" max="59" width="13.81640625" customWidth="1"/>
    <col min="60" max="72" width="13" customWidth="1"/>
    <col min="73" max="73" width="12" customWidth="1"/>
    <col min="74" max="75" width="12.54296875" customWidth="1"/>
    <col min="76" max="80" width="12.26953125" customWidth="1"/>
    <col min="88" max="88" width="15.1796875" customWidth="1"/>
    <col min="89" max="89" width="192" bestFit="1" customWidth="1"/>
  </cols>
  <sheetData>
    <row r="1" spans="1:89" ht="15.5" x14ac:dyDescent="0.35">
      <c r="A1" s="11" t="s">
        <v>638</v>
      </c>
      <c r="B1" s="11" t="s">
        <v>639</v>
      </c>
      <c r="C1" s="11" t="s">
        <v>640</v>
      </c>
      <c r="D1" s="11" t="s">
        <v>641</v>
      </c>
      <c r="E1" s="11" t="s">
        <v>642</v>
      </c>
      <c r="F1" s="11" t="s">
        <v>643</v>
      </c>
      <c r="G1" s="228" t="s">
        <v>21</v>
      </c>
      <c r="H1" s="228" t="s">
        <v>1355</v>
      </c>
      <c r="I1" s="228" t="s">
        <v>129</v>
      </c>
      <c r="J1" s="228" t="s">
        <v>1510</v>
      </c>
      <c r="R1" s="206" t="s">
        <v>644</v>
      </c>
      <c r="S1" s="206"/>
      <c r="T1" s="206"/>
      <c r="U1" s="206"/>
      <c r="V1" s="206"/>
      <c r="W1" s="206"/>
      <c r="X1" s="231" t="s">
        <v>1523</v>
      </c>
      <c r="Y1" s="7"/>
      <c r="Z1" s="7"/>
      <c r="AA1" s="7"/>
      <c r="AB1" s="7"/>
      <c r="AC1" s="7"/>
      <c r="AD1" s="7"/>
      <c r="AE1" s="7"/>
      <c r="AF1" s="7"/>
      <c r="AG1" s="7"/>
      <c r="AH1" s="7"/>
      <c r="AI1" s="7"/>
      <c r="AJ1" s="206"/>
      <c r="AK1" s="206"/>
      <c r="AL1" s="206"/>
      <c r="AM1" s="206"/>
      <c r="AN1" s="206"/>
      <c r="AO1" s="206"/>
      <c r="AP1" s="206"/>
      <c r="AQ1" s="206"/>
      <c r="AR1" s="206"/>
      <c r="AS1" s="206"/>
      <c r="AT1" s="206"/>
      <c r="AU1" s="206"/>
      <c r="AV1" s="206"/>
      <c r="AW1" s="206"/>
      <c r="AX1" s="206"/>
      <c r="AY1" s="206"/>
      <c r="AZ1" s="207" t="s">
        <v>699</v>
      </c>
      <c r="BA1" s="207"/>
      <c r="BB1" s="207"/>
      <c r="BC1" s="207"/>
      <c r="BD1" s="207"/>
      <c r="BE1" s="206"/>
      <c r="BF1" s="206"/>
      <c r="BG1" s="206"/>
      <c r="BH1" s="206"/>
      <c r="BI1" s="206"/>
      <c r="BJ1" s="206"/>
      <c r="BK1" s="206"/>
      <c r="BL1" s="206"/>
      <c r="BM1" s="206"/>
      <c r="BN1" s="206"/>
      <c r="BO1" s="206"/>
      <c r="BP1" s="206"/>
      <c r="BQ1" s="206"/>
      <c r="BR1" s="206"/>
      <c r="BS1" s="206"/>
      <c r="BT1" s="206"/>
      <c r="BU1" s="206"/>
      <c r="BV1" s="206"/>
      <c r="BW1" s="206"/>
      <c r="BX1" s="206"/>
      <c r="BY1" s="206"/>
      <c r="BZ1" s="206"/>
      <c r="CA1" s="206"/>
      <c r="CB1" s="206"/>
      <c r="CC1" s="206"/>
      <c r="CD1" s="206"/>
      <c r="CE1" s="206"/>
      <c r="CF1" s="206"/>
    </row>
    <row r="2" spans="1:89" ht="15.5" x14ac:dyDescent="0.35">
      <c r="A2" t="s">
        <v>1558</v>
      </c>
      <c r="B2" t="s">
        <v>654</v>
      </c>
      <c r="C2" t="s">
        <v>1540</v>
      </c>
      <c r="D2" t="s">
        <v>564</v>
      </c>
      <c r="E2" s="2">
        <v>45412</v>
      </c>
      <c r="F2">
        <v>0</v>
      </c>
      <c r="G2" t="str">
        <f>VLOOKUP($C2,'LKUP PCNDES'!$K:$M,2,FALSE)</f>
        <v>Number of patients aged 18 years or over and recorded as living in a care home, as a percentage of care home beds eligible to receive the Enhanced Health in Care Homes service.</v>
      </c>
      <c r="H2" t="str">
        <f>VLOOKUP($C2,'LKUP PCNDES'!$K:$M,3,FALSE)</f>
        <v>CH_RES</v>
      </c>
      <c r="I2" t="str">
        <f>VLOOKUP($B2,'LKUP PCNDES'!$C$17:$H$60,4,FALSE)</f>
        <v>NHS South East London ICB</v>
      </c>
      <c r="J2" t="str">
        <f>VLOOKUP($B2,'LKUP PCNDES'!$C$17:$H$60,6,FALSE)</f>
        <v>NHS SOUTH EAST LONDON INTEGRATED CARE BOARD</v>
      </c>
      <c r="R2" s="206"/>
      <c r="S2" s="207" t="s">
        <v>699</v>
      </c>
      <c r="T2" s="207"/>
      <c r="U2" s="207"/>
      <c r="V2" s="207"/>
      <c r="W2" s="207"/>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7" t="s">
        <v>701</v>
      </c>
      <c r="BA2" s="207"/>
      <c r="BB2" s="207"/>
      <c r="BC2" s="207"/>
      <c r="BD2" s="207"/>
      <c r="BE2" s="206"/>
      <c r="BF2" s="206"/>
      <c r="BG2" s="206"/>
      <c r="BH2" s="206"/>
      <c r="BI2" s="206"/>
      <c r="BJ2" s="206"/>
      <c r="BK2" s="206"/>
      <c r="BL2" s="206"/>
      <c r="BM2" s="206"/>
      <c r="BN2" s="206"/>
      <c r="BO2" s="206"/>
      <c r="BP2" s="206"/>
      <c r="BQ2" s="206"/>
      <c r="BR2" s="206"/>
      <c r="BS2" s="206"/>
      <c r="BT2" s="206"/>
      <c r="BU2" s="206"/>
      <c r="BV2" s="206"/>
      <c r="BW2" s="206"/>
      <c r="BX2" s="206"/>
      <c r="BY2" s="206"/>
      <c r="BZ2" s="206"/>
      <c r="CA2" s="206"/>
      <c r="CB2" s="206"/>
      <c r="CC2" s="206"/>
      <c r="CD2" s="206"/>
      <c r="CE2" s="206"/>
      <c r="CF2" s="206"/>
      <c r="CH2" s="220" t="s">
        <v>1538</v>
      </c>
      <c r="CI2" s="220" t="s">
        <v>1539</v>
      </c>
      <c r="CJ2" s="220" t="s">
        <v>1540</v>
      </c>
      <c r="CK2" s="220" t="s">
        <v>1541</v>
      </c>
    </row>
    <row r="3" spans="1:89" ht="15.5" x14ac:dyDescent="0.35">
      <c r="A3" t="s">
        <v>1558</v>
      </c>
      <c r="B3" t="s">
        <v>654</v>
      </c>
      <c r="C3" t="s">
        <v>1540</v>
      </c>
      <c r="D3" t="s">
        <v>564</v>
      </c>
      <c r="E3" s="2">
        <v>45443</v>
      </c>
      <c r="F3">
        <v>0</v>
      </c>
      <c r="G3" t="str">
        <f>VLOOKUP($C3,'LKUP PCNDES'!$K:$M,2,FALSE)</f>
        <v>Number of patients aged 18 years or over and recorded as living in a care home, as a percentage of care home beds eligible to receive the Enhanced Health in Care Homes service.</v>
      </c>
      <c r="H3" t="str">
        <f>VLOOKUP($C3,'LKUP PCNDES'!$K:$M,3,FALSE)</f>
        <v>CH_RES</v>
      </c>
      <c r="I3" t="str">
        <f>VLOOKUP($B3,'LKUP PCNDES'!$C$17:$H$60,4,FALSE)</f>
        <v>NHS South East London ICB</v>
      </c>
      <c r="J3" t="str">
        <f>VLOOKUP($B3,'LKUP PCNDES'!$C$17:$H$60,6,FALSE)</f>
        <v>NHS SOUTH EAST LONDON INTEGRATED CARE BOARD</v>
      </c>
      <c r="R3" s="206"/>
      <c r="S3" s="206" t="s">
        <v>638</v>
      </c>
      <c r="T3" s="206"/>
      <c r="U3" s="206"/>
      <c r="V3" s="206"/>
      <c r="W3" s="206"/>
      <c r="X3" s="206" t="s">
        <v>645</v>
      </c>
      <c r="Y3" s="206" t="s">
        <v>648</v>
      </c>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t="s">
        <v>638</v>
      </c>
      <c r="BA3" s="206"/>
      <c r="BB3" s="206"/>
      <c r="BC3" s="206"/>
      <c r="BD3" s="206"/>
      <c r="BE3" s="206" t="s">
        <v>645</v>
      </c>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H3" s="220" t="s">
        <v>1538</v>
      </c>
      <c r="CI3" s="220" t="s">
        <v>1539</v>
      </c>
      <c r="CJ3" s="220" t="s">
        <v>1542</v>
      </c>
      <c r="CK3" s="220" t="s">
        <v>1543</v>
      </c>
    </row>
    <row r="4" spans="1:89" ht="15.5" x14ac:dyDescent="0.35">
      <c r="A4" t="s">
        <v>1558</v>
      </c>
      <c r="B4" t="s">
        <v>654</v>
      </c>
      <c r="C4" t="s">
        <v>1540</v>
      </c>
      <c r="D4" t="s">
        <v>564</v>
      </c>
      <c r="E4" s="2">
        <v>45473</v>
      </c>
      <c r="F4">
        <v>0</v>
      </c>
      <c r="G4" t="str">
        <f>VLOOKUP($C4,'LKUP PCNDES'!$K:$M,2,FALSE)</f>
        <v>Number of patients aged 18 years or over and recorded as living in a care home, as a percentage of care home beds eligible to receive the Enhanced Health in Care Homes service.</v>
      </c>
      <c r="H4" t="str">
        <f>VLOOKUP($C4,'LKUP PCNDES'!$K:$M,3,FALSE)</f>
        <v>CH_RES</v>
      </c>
      <c r="I4" t="str">
        <f>VLOOKUP($B4,'LKUP PCNDES'!$C$17:$H$60,4,FALSE)</f>
        <v>NHS South East London ICB</v>
      </c>
      <c r="J4" t="str">
        <f>VLOOKUP($B4,'LKUP PCNDES'!$C$17:$H$60,6,FALSE)</f>
        <v>NHS SOUTH EAST LONDON INTEGRATED CARE BOARD</v>
      </c>
      <c r="L4" s="222" t="s">
        <v>1536</v>
      </c>
      <c r="R4" s="206"/>
      <c r="S4" s="206" t="s">
        <v>641</v>
      </c>
      <c r="T4" s="206"/>
      <c r="U4" s="206"/>
      <c r="V4" s="206"/>
      <c r="W4" s="206"/>
      <c r="X4" s="206" t="s">
        <v>563</v>
      </c>
      <c r="Y4" s="206" t="s">
        <v>563</v>
      </c>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t="s">
        <v>641</v>
      </c>
      <c r="BA4" s="206"/>
      <c r="BB4" s="206"/>
      <c r="BC4" s="206"/>
      <c r="BD4" s="206"/>
      <c r="BE4" s="206" t="s">
        <v>563</v>
      </c>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H4" s="220" t="s">
        <v>1538</v>
      </c>
      <c r="CI4" s="220" t="s">
        <v>1539</v>
      </c>
      <c r="CJ4" s="220" t="s">
        <v>1544</v>
      </c>
      <c r="CK4" s="220" t="s">
        <v>1545</v>
      </c>
    </row>
    <row r="5" spans="1:89" ht="15.5" x14ac:dyDescent="0.35">
      <c r="A5" t="s">
        <v>1558</v>
      </c>
      <c r="B5" t="s">
        <v>654</v>
      </c>
      <c r="C5" t="s">
        <v>1540</v>
      </c>
      <c r="D5" t="s">
        <v>564</v>
      </c>
      <c r="E5" s="2">
        <v>45504</v>
      </c>
      <c r="F5">
        <v>0</v>
      </c>
      <c r="G5" t="str">
        <f>VLOOKUP($C5,'LKUP PCNDES'!$K:$M,2,FALSE)</f>
        <v>Number of patients aged 18 years or over and recorded as living in a care home, as a percentage of care home beds eligible to receive the Enhanced Health in Care Homes service.</v>
      </c>
      <c r="H5" t="str">
        <f>VLOOKUP($C5,'LKUP PCNDES'!$K:$M,3,FALSE)</f>
        <v>CH_RES</v>
      </c>
      <c r="I5" t="str">
        <f>VLOOKUP($B5,'LKUP PCNDES'!$C$17:$H$60,4,FALSE)</f>
        <v>NHS South East London ICB</v>
      </c>
      <c r="J5" t="str">
        <f>VLOOKUP($B5,'LKUP PCNDES'!$C$17:$H$60,6,FALSE)</f>
        <v>NHS SOUTH EAST LONDON INTEGRATED CARE BOARD</v>
      </c>
      <c r="R5" s="206"/>
      <c r="S5" s="206" t="s">
        <v>640</v>
      </c>
      <c r="T5" s="206"/>
      <c r="U5" s="206"/>
      <c r="V5" s="206"/>
      <c r="W5" s="206"/>
      <c r="X5" s="206" t="s">
        <v>36</v>
      </c>
      <c r="Y5" s="206" t="s">
        <v>702</v>
      </c>
      <c r="Z5" s="206"/>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t="s">
        <v>640</v>
      </c>
      <c r="BA5" s="206"/>
      <c r="BB5" s="206"/>
      <c r="BC5" s="206"/>
      <c r="BD5" s="206"/>
      <c r="BE5" s="206" t="s">
        <v>33</v>
      </c>
      <c r="BF5" s="206"/>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H5" s="220" t="s">
        <v>1538</v>
      </c>
      <c r="CI5" s="220" t="s">
        <v>1539</v>
      </c>
      <c r="CJ5" s="220" t="s">
        <v>1546</v>
      </c>
      <c r="CK5" s="220" t="s">
        <v>1547</v>
      </c>
    </row>
    <row r="6" spans="1:89" ht="15.5" x14ac:dyDescent="0.35">
      <c r="A6" t="s">
        <v>1558</v>
      </c>
      <c r="B6" t="s">
        <v>654</v>
      </c>
      <c r="C6" t="s">
        <v>1540</v>
      </c>
      <c r="D6" t="s">
        <v>564</v>
      </c>
      <c r="E6" s="2">
        <v>45535</v>
      </c>
      <c r="F6">
        <v>0</v>
      </c>
      <c r="G6" t="str">
        <f>VLOOKUP($C6,'LKUP PCNDES'!$K:$M,2,FALSE)</f>
        <v>Number of patients aged 18 years or over and recorded as living in a care home, as a percentage of care home beds eligible to receive the Enhanced Health in Care Homes service.</v>
      </c>
      <c r="H6" t="str">
        <f>VLOOKUP($C6,'LKUP PCNDES'!$K:$M,3,FALSE)</f>
        <v>CH_RES</v>
      </c>
      <c r="I6" t="str">
        <f>VLOOKUP($B6,'LKUP PCNDES'!$C$17:$H$60,4,FALSE)</f>
        <v>NHS South East London ICB</v>
      </c>
      <c r="J6" t="str">
        <f>VLOOKUP($B6,'LKUP PCNDES'!$C$17:$H$60,6,FALSE)</f>
        <v>NHS SOUTH EAST LONDON INTEGRATED CARE BOARD</v>
      </c>
      <c r="R6" s="206"/>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H6" s="220" t="s">
        <v>1538</v>
      </c>
      <c r="CI6" s="220" t="s">
        <v>1539</v>
      </c>
      <c r="CJ6" s="220" t="s">
        <v>1548</v>
      </c>
      <c r="CK6" s="220" t="s">
        <v>1549</v>
      </c>
    </row>
    <row r="7" spans="1:89" ht="15.5" x14ac:dyDescent="0.35">
      <c r="A7" t="s">
        <v>1558</v>
      </c>
      <c r="B7" t="s">
        <v>654</v>
      </c>
      <c r="C7" t="s">
        <v>1540</v>
      </c>
      <c r="D7" t="s">
        <v>564</v>
      </c>
      <c r="E7" s="2">
        <v>45565</v>
      </c>
      <c r="F7">
        <v>0</v>
      </c>
      <c r="G7" t="str">
        <f>VLOOKUP($C7,'LKUP PCNDES'!$K:$M,2,FALSE)</f>
        <v>Number of patients aged 18 years or over and recorded as living in a care home, as a percentage of care home beds eligible to receive the Enhanced Health in Care Homes service.</v>
      </c>
      <c r="H7" t="str">
        <f>VLOOKUP($C7,'LKUP PCNDES'!$K:$M,3,FALSE)</f>
        <v>CH_RES</v>
      </c>
      <c r="I7" t="str">
        <f>VLOOKUP($B7,'LKUP PCNDES'!$C$17:$H$60,4,FALSE)</f>
        <v>NHS South East London ICB</v>
      </c>
      <c r="J7" t="str">
        <f>VLOOKUP($B7,'LKUP PCNDES'!$C$17:$H$60,6,FALSE)</f>
        <v>NHS SOUTH EAST LONDON INTEGRATED CARE BOARD</v>
      </c>
      <c r="R7" s="206"/>
      <c r="S7" s="206" t="s">
        <v>649</v>
      </c>
      <c r="T7" s="206"/>
      <c r="U7" s="206"/>
      <c r="V7" s="206"/>
      <c r="W7" s="206"/>
      <c r="X7" s="206" t="s">
        <v>642</v>
      </c>
      <c r="Y7" s="206"/>
      <c r="Z7" s="206"/>
      <c r="AA7" s="206"/>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t="s">
        <v>649</v>
      </c>
      <c r="BA7" s="206"/>
      <c r="BB7" s="206"/>
      <c r="BC7" s="206"/>
      <c r="BD7" s="206"/>
      <c r="BE7" s="206" t="s">
        <v>642</v>
      </c>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H7" s="220" t="s">
        <v>1538</v>
      </c>
      <c r="CI7" s="220" t="s">
        <v>1539</v>
      </c>
      <c r="CJ7" s="220" t="s">
        <v>1550</v>
      </c>
      <c r="CK7" s="220" t="s">
        <v>1551</v>
      </c>
    </row>
    <row r="8" spans="1:89" ht="15.5" x14ac:dyDescent="0.35">
      <c r="A8" t="s">
        <v>1558</v>
      </c>
      <c r="B8" t="s">
        <v>654</v>
      </c>
      <c r="C8" t="s">
        <v>1540</v>
      </c>
      <c r="D8" t="s">
        <v>563</v>
      </c>
      <c r="E8" s="2">
        <v>45596</v>
      </c>
      <c r="F8">
        <v>6101</v>
      </c>
      <c r="G8" t="str">
        <f>VLOOKUP($C8,'LKUP PCNDES'!$K:$M,2,FALSE)</f>
        <v>Number of patients aged 18 years or over and recorded as living in a care home, as a percentage of care home beds eligible to receive the Enhanced Health in Care Homes service.</v>
      </c>
      <c r="H8" t="str">
        <f>VLOOKUP($C8,'LKUP PCNDES'!$K:$M,3,FALSE)</f>
        <v>CH_RES</v>
      </c>
      <c r="I8" t="str">
        <f>VLOOKUP($B8,'LKUP PCNDES'!$C$17:$H$60,4,FALSE)</f>
        <v>NHS South East London ICB</v>
      </c>
      <c r="J8" t="str">
        <f>VLOOKUP($B8,'LKUP PCNDES'!$C$17:$H$60,6,FALSE)</f>
        <v>NHS SOUTH EAST LONDON INTEGRATED CARE BOARD</v>
      </c>
      <c r="R8" s="206"/>
      <c r="S8" s="206" t="s">
        <v>639</v>
      </c>
      <c r="T8" s="208">
        <v>44681</v>
      </c>
      <c r="U8" s="208">
        <v>44712</v>
      </c>
      <c r="V8" s="208">
        <v>44742</v>
      </c>
      <c r="W8" s="208">
        <v>44773</v>
      </c>
      <c r="X8" s="208">
        <v>44804</v>
      </c>
      <c r="Y8" s="208">
        <v>44834</v>
      </c>
      <c r="Z8" s="208">
        <v>44865</v>
      </c>
      <c r="AA8" s="208">
        <v>44895</v>
      </c>
      <c r="AB8" s="208">
        <v>44926</v>
      </c>
      <c r="AC8" s="208">
        <v>44957</v>
      </c>
      <c r="AD8" s="208">
        <v>44985</v>
      </c>
      <c r="AE8" s="208">
        <v>45016</v>
      </c>
      <c r="AF8" s="208">
        <v>45046</v>
      </c>
      <c r="AG8" s="208">
        <v>45077</v>
      </c>
      <c r="AH8" s="208">
        <v>45107</v>
      </c>
      <c r="AI8" s="208">
        <v>45138</v>
      </c>
      <c r="AJ8" s="208">
        <v>45169</v>
      </c>
      <c r="AK8" s="208">
        <v>45199</v>
      </c>
      <c r="AL8" s="208">
        <v>45230</v>
      </c>
      <c r="AM8" s="208">
        <v>45260</v>
      </c>
      <c r="AN8" s="208">
        <v>45291</v>
      </c>
      <c r="AO8" s="208">
        <v>45322</v>
      </c>
      <c r="AP8" s="208">
        <v>45351</v>
      </c>
      <c r="AQ8" s="208">
        <v>45382</v>
      </c>
      <c r="AR8" s="208"/>
      <c r="AS8" s="208"/>
      <c r="AT8" s="208"/>
      <c r="AU8" s="208"/>
      <c r="AV8" s="208"/>
      <c r="AW8" s="208"/>
      <c r="AX8" s="206"/>
      <c r="AY8" s="206"/>
      <c r="AZ8" s="206" t="s">
        <v>639</v>
      </c>
      <c r="BA8" s="208">
        <v>44561</v>
      </c>
      <c r="BB8" s="208">
        <v>44592</v>
      </c>
      <c r="BC8" s="208">
        <v>44620</v>
      </c>
      <c r="BD8" s="208">
        <v>44651</v>
      </c>
      <c r="BE8" s="208">
        <v>44681</v>
      </c>
      <c r="BF8" s="208">
        <v>44712</v>
      </c>
      <c r="BG8" s="208">
        <v>44742</v>
      </c>
      <c r="BH8" s="208">
        <v>44773</v>
      </c>
      <c r="BI8" s="208">
        <v>44804</v>
      </c>
      <c r="BJ8" s="208">
        <v>44834</v>
      </c>
      <c r="BK8" s="208">
        <v>44865</v>
      </c>
      <c r="BL8" s="208">
        <v>44895</v>
      </c>
      <c r="BM8" s="208">
        <v>44926</v>
      </c>
      <c r="BN8" s="208">
        <v>44957</v>
      </c>
      <c r="BO8" s="208">
        <v>44985</v>
      </c>
      <c r="BP8" s="208">
        <v>45016</v>
      </c>
      <c r="BQ8" s="208">
        <v>45046</v>
      </c>
      <c r="BR8" s="208">
        <v>45077</v>
      </c>
      <c r="BS8" s="208">
        <v>45107</v>
      </c>
      <c r="BT8" s="208">
        <v>45138</v>
      </c>
      <c r="BU8" s="208">
        <v>45169</v>
      </c>
      <c r="BV8" s="208">
        <v>45199</v>
      </c>
      <c r="BW8" s="208">
        <v>45230</v>
      </c>
      <c r="BX8" s="208">
        <v>45260</v>
      </c>
      <c r="BY8" s="208">
        <v>45291</v>
      </c>
      <c r="BZ8" s="208">
        <v>45322</v>
      </c>
      <c r="CA8" s="208">
        <v>45351</v>
      </c>
      <c r="CB8" s="208">
        <v>45382</v>
      </c>
      <c r="CC8" s="206"/>
      <c r="CD8" s="206"/>
      <c r="CE8" s="206"/>
      <c r="CF8" s="206"/>
      <c r="CH8" s="220" t="s">
        <v>1538</v>
      </c>
      <c r="CI8" s="220" t="s">
        <v>1539</v>
      </c>
      <c r="CJ8" s="220" t="s">
        <v>1552</v>
      </c>
      <c r="CK8" s="220" t="s">
        <v>1553</v>
      </c>
    </row>
    <row r="9" spans="1:89" ht="15.5" x14ac:dyDescent="0.35">
      <c r="A9" t="s">
        <v>1558</v>
      </c>
      <c r="B9" t="s">
        <v>654</v>
      </c>
      <c r="C9" t="s">
        <v>1540</v>
      </c>
      <c r="D9" t="s">
        <v>563</v>
      </c>
      <c r="E9" s="2">
        <v>45626</v>
      </c>
      <c r="F9">
        <v>6105</v>
      </c>
      <c r="G9" t="str">
        <f>VLOOKUP($C9,'LKUP PCNDES'!$K:$M,2,FALSE)</f>
        <v>Number of patients aged 18 years or over and recorded as living in a care home, as a percentage of care home beds eligible to receive the Enhanced Health in Care Homes service.</v>
      </c>
      <c r="H9" t="str">
        <f>VLOOKUP($C9,'LKUP PCNDES'!$K:$M,3,FALSE)</f>
        <v>CH_RES</v>
      </c>
      <c r="I9" t="str">
        <f>VLOOKUP($B9,'LKUP PCNDES'!$C$17:$H$60,4,FALSE)</f>
        <v>NHS South East London ICB</v>
      </c>
      <c r="J9" t="str">
        <f>VLOOKUP($B9,'LKUP PCNDES'!$C$17:$H$60,6,FALSE)</f>
        <v>NHS SOUTH EAST LONDON INTEGRATED CARE BOARD</v>
      </c>
      <c r="R9" s="206"/>
      <c r="S9" s="206" t="s">
        <v>651</v>
      </c>
      <c r="T9" s="206">
        <v>156</v>
      </c>
      <c r="U9" s="206">
        <v>456</v>
      </c>
      <c r="V9" s="206">
        <v>781</v>
      </c>
      <c r="W9" s="206">
        <v>1129</v>
      </c>
      <c r="X9" s="206">
        <v>1412</v>
      </c>
      <c r="Y9" s="206">
        <v>1561</v>
      </c>
      <c r="Z9" s="206">
        <v>2245</v>
      </c>
      <c r="AA9" s="206">
        <v>2559</v>
      </c>
      <c r="AB9" s="206">
        <v>3030</v>
      </c>
      <c r="AC9" s="206">
        <v>3430</v>
      </c>
      <c r="AD9" s="206">
        <v>3241</v>
      </c>
      <c r="AE9" s="206">
        <v>4209</v>
      </c>
      <c r="AF9" s="206">
        <v>226</v>
      </c>
      <c r="AG9" s="206">
        <v>464</v>
      </c>
      <c r="AH9" s="206">
        <v>741</v>
      </c>
      <c r="AI9" s="206">
        <v>1039</v>
      </c>
      <c r="AJ9" s="206">
        <v>1215</v>
      </c>
      <c r="AK9" s="206">
        <v>1587</v>
      </c>
      <c r="AL9" s="206">
        <v>1812</v>
      </c>
      <c r="AM9" s="206">
        <v>2005</v>
      </c>
      <c r="AN9" s="206">
        <v>2571</v>
      </c>
      <c r="AO9" s="206">
        <v>3079</v>
      </c>
      <c r="AP9" s="206">
        <v>3579</v>
      </c>
      <c r="AQ9" s="206">
        <v>3903</v>
      </c>
      <c r="AR9" s="206"/>
      <c r="AS9" s="206"/>
      <c r="AT9" s="206"/>
      <c r="AU9" s="206"/>
      <c r="AV9" s="206"/>
      <c r="AW9" s="206"/>
      <c r="AX9" s="206"/>
      <c r="AY9" s="206"/>
      <c r="AZ9" s="206" t="s">
        <v>651</v>
      </c>
      <c r="BA9" s="206">
        <f>SUMIFS('PCN DES MetricDATA 24-25'!$F:$F,'PCN DES MetricDATA 24-25'!$B:$B,'PCN DES MetricDATA 24-25'!$AZ9,'PCN DES MetricDATA 24-25'!$C:$C,'PCN DES MetricDATA 24-25'!$BE$5,'PCN DES MetricDATA 24-25'!$D:$D,'PCN DES MetricDATA 24-25'!$BE$4,'PCN DES MetricDATA 24-25'!$E:$E,'PCN DES MetricDATA 24-25'!BA$8)</f>
        <v>0</v>
      </c>
      <c r="BB9" s="206">
        <f>SUMIFS('PCN DES MetricDATA 24-25'!$F:$F,'PCN DES MetricDATA 24-25'!$B:$B,'PCN DES MetricDATA 24-25'!$AZ9,'PCN DES MetricDATA 24-25'!$C:$C,'PCN DES MetricDATA 24-25'!$BE$5,'PCN DES MetricDATA 24-25'!$D:$D,'PCN DES MetricDATA 24-25'!$BE$4,'PCN DES MetricDATA 24-25'!$E:$E,'PCN DES MetricDATA 24-25'!BB$8)</f>
        <v>0</v>
      </c>
      <c r="BC9" s="206">
        <f>SUMIFS('PCN DES MetricDATA 24-25'!$F:$F,'PCN DES MetricDATA 24-25'!$B:$B,'PCN DES MetricDATA 24-25'!$AZ9,'PCN DES MetricDATA 24-25'!$C:$C,'PCN DES MetricDATA 24-25'!$BE$5,'PCN DES MetricDATA 24-25'!$D:$D,'PCN DES MetricDATA 24-25'!$BE$4,'PCN DES MetricDATA 24-25'!$E:$E,'PCN DES MetricDATA 24-25'!BC$8)</f>
        <v>0</v>
      </c>
      <c r="BD9" s="206">
        <f>SUMIFS('PCN DES MetricDATA 24-25'!$F:$F,'PCN DES MetricDATA 24-25'!$B:$B,'PCN DES MetricDATA 24-25'!$AZ9,'PCN DES MetricDATA 24-25'!$C:$C,'PCN DES MetricDATA 24-25'!$BE$5,'PCN DES MetricDATA 24-25'!$D:$D,'PCN DES MetricDATA 24-25'!$BE$4,'PCN DES MetricDATA 24-25'!$E:$E,'PCN DES MetricDATA 24-25'!BD$8)</f>
        <v>0</v>
      </c>
      <c r="BE9" s="206">
        <f>SUMIFS('PCN DES MetricDATA 24-25'!$F:$F,'PCN DES MetricDATA 24-25'!$B:$B,'PCN DES MetricDATA 24-25'!$AZ9,'PCN DES MetricDATA 24-25'!$C:$C,'PCN DES MetricDATA 24-25'!$BE$5,'PCN DES MetricDATA 24-25'!$D:$D,'PCN DES MetricDATA 24-25'!$BE$4,'PCN DES MetricDATA 24-25'!$E:$E,'PCN DES MetricDATA 24-25'!BE$8)</f>
        <v>0</v>
      </c>
      <c r="BF9" s="206">
        <f>SUMIFS('PCN DES MetricDATA 24-25'!$F:$F,'PCN DES MetricDATA 24-25'!$B:$B,'PCN DES MetricDATA 24-25'!$AZ9,'PCN DES MetricDATA 24-25'!$C:$C,'PCN DES MetricDATA 24-25'!$BE$5,'PCN DES MetricDATA 24-25'!$D:$D,'PCN DES MetricDATA 24-25'!$BE$4,'PCN DES MetricDATA 24-25'!$E:$E,'PCN DES MetricDATA 24-25'!BF$8)</f>
        <v>0</v>
      </c>
      <c r="BG9" s="206">
        <f>SUMIFS('PCN DES MetricDATA 24-25'!$F:$F,'PCN DES MetricDATA 24-25'!$B:$B,'PCN DES MetricDATA 24-25'!$AZ9,'PCN DES MetricDATA 24-25'!$C:$C,'PCN DES MetricDATA 24-25'!$BE$5,'PCN DES MetricDATA 24-25'!$D:$D,'PCN DES MetricDATA 24-25'!$BE$4,'PCN DES MetricDATA 24-25'!$E:$E,'PCN DES MetricDATA 24-25'!BG$8)</f>
        <v>0</v>
      </c>
      <c r="BH9" s="206">
        <f>SUMIFS('PCN DES MetricDATA 24-25'!$F:$F,'PCN DES MetricDATA 24-25'!$B:$B,'PCN DES MetricDATA 24-25'!$AZ9,'PCN DES MetricDATA 24-25'!$C:$C,'PCN DES MetricDATA 24-25'!$BE$5,'PCN DES MetricDATA 24-25'!$D:$D,'PCN DES MetricDATA 24-25'!$BE$4,'PCN DES MetricDATA 24-25'!$E:$E,'PCN DES MetricDATA 24-25'!BH$8)</f>
        <v>0</v>
      </c>
      <c r="BI9" s="206">
        <f>SUMIFS('PCN DES MetricDATA 24-25'!$F:$F,'PCN DES MetricDATA 24-25'!$B:$B,'PCN DES MetricDATA 24-25'!$AZ9,'PCN DES MetricDATA 24-25'!$C:$C,'PCN DES MetricDATA 24-25'!$BE$5,'PCN DES MetricDATA 24-25'!$D:$D,'PCN DES MetricDATA 24-25'!$BE$4,'PCN DES MetricDATA 24-25'!$E:$E,'PCN DES MetricDATA 24-25'!BI$8)</f>
        <v>0</v>
      </c>
      <c r="BJ9" s="206">
        <f>SUMIFS('PCN DES MetricDATA 24-25'!$F:$F,'PCN DES MetricDATA 24-25'!$B:$B,'PCN DES MetricDATA 24-25'!$AZ9,'PCN DES MetricDATA 24-25'!$C:$C,'PCN DES MetricDATA 24-25'!$BE$5,'PCN DES MetricDATA 24-25'!$D:$D,'PCN DES MetricDATA 24-25'!$BE$4,'PCN DES MetricDATA 24-25'!$E:$E,'PCN DES MetricDATA 24-25'!BJ$8)</f>
        <v>0</v>
      </c>
      <c r="BK9" s="206">
        <f>SUMIFS('PCN DES MetricDATA 24-25'!$F:$F,'PCN DES MetricDATA 24-25'!$B:$B,'PCN DES MetricDATA 24-25'!$AZ9,'PCN DES MetricDATA 24-25'!$C:$C,'PCN DES MetricDATA 24-25'!$BE$5,'PCN DES MetricDATA 24-25'!$D:$D,'PCN DES MetricDATA 24-25'!$BE$4,'PCN DES MetricDATA 24-25'!$E:$E,'PCN DES MetricDATA 24-25'!BK$8)</f>
        <v>0</v>
      </c>
      <c r="BL9" s="206">
        <f>SUMIFS('PCN DES MetricDATA 24-25'!$F:$F,'PCN DES MetricDATA 24-25'!$B:$B,'PCN DES MetricDATA 24-25'!$AZ9,'PCN DES MetricDATA 24-25'!$C:$C,'PCN DES MetricDATA 24-25'!$BE$5,'PCN DES MetricDATA 24-25'!$D:$D,'PCN DES MetricDATA 24-25'!$BE$4,'PCN DES MetricDATA 24-25'!$E:$E,'PCN DES MetricDATA 24-25'!BL$8)</f>
        <v>0</v>
      </c>
      <c r="BM9" s="206">
        <f>SUMIFS('PCN DES MetricDATA 24-25'!$F:$F,'PCN DES MetricDATA 24-25'!$B:$B,'PCN DES MetricDATA 24-25'!$AZ9,'PCN DES MetricDATA 24-25'!$C:$C,'PCN DES MetricDATA 24-25'!$BE$5,'PCN DES MetricDATA 24-25'!$D:$D,'PCN DES MetricDATA 24-25'!$BE$4,'PCN DES MetricDATA 24-25'!$E:$E,'PCN DES MetricDATA 24-25'!BM$8)</f>
        <v>0</v>
      </c>
      <c r="BN9" s="206">
        <f>SUMIFS('PCN DES MetricDATA 24-25'!$F:$F,'PCN DES MetricDATA 24-25'!$B:$B,'PCN DES MetricDATA 24-25'!$AZ9,'PCN DES MetricDATA 24-25'!$C:$C,'PCN DES MetricDATA 24-25'!$BE$5,'PCN DES MetricDATA 24-25'!$D:$D,'PCN DES MetricDATA 24-25'!$BE$4,'PCN DES MetricDATA 24-25'!$E:$E,'PCN DES MetricDATA 24-25'!BN$8)</f>
        <v>0</v>
      </c>
      <c r="BO9" s="206">
        <f>SUMIFS('PCN DES MetricDATA 24-25'!$F:$F,'PCN DES MetricDATA 24-25'!$B:$B,'PCN DES MetricDATA 24-25'!$AZ9,'PCN DES MetricDATA 24-25'!$C:$C,'PCN DES MetricDATA 24-25'!$BE$5,'PCN DES MetricDATA 24-25'!$D:$D,'PCN DES MetricDATA 24-25'!$BE$4,'PCN DES MetricDATA 24-25'!$E:$E,'PCN DES MetricDATA 24-25'!BO$8)</f>
        <v>0</v>
      </c>
      <c r="BP9" s="206">
        <f>SUMIFS('PCN DES MetricDATA 24-25'!$F:$F,'PCN DES MetricDATA 24-25'!$B:$B,'PCN DES MetricDATA 24-25'!$AZ9,'PCN DES MetricDATA 24-25'!$C:$C,'PCN DES MetricDATA 24-25'!$BE$5,'PCN DES MetricDATA 24-25'!$D:$D,'PCN DES MetricDATA 24-25'!$BE$4,'PCN DES MetricDATA 24-25'!$E:$E,'PCN DES MetricDATA 24-25'!BP$8)</f>
        <v>0</v>
      </c>
      <c r="BQ9" s="206">
        <v>355</v>
      </c>
      <c r="BR9" s="206">
        <v>525</v>
      </c>
      <c r="BS9" s="206">
        <v>665</v>
      </c>
      <c r="BT9" s="206">
        <v>787</v>
      </c>
      <c r="BU9" s="206">
        <v>948</v>
      </c>
      <c r="BV9" s="206">
        <v>1130</v>
      </c>
      <c r="BW9" s="206">
        <v>1291</v>
      </c>
      <c r="BX9" s="206">
        <v>1395</v>
      </c>
      <c r="BY9" s="206">
        <v>2000</v>
      </c>
      <c r="BZ9" s="206">
        <v>2605</v>
      </c>
      <c r="CA9" s="206">
        <v>3021</v>
      </c>
      <c r="CB9" s="206">
        <v>3236</v>
      </c>
      <c r="CC9" s="206"/>
      <c r="CD9" s="206"/>
      <c r="CE9" s="206"/>
      <c r="CF9" s="206"/>
      <c r="CH9" s="220" t="s">
        <v>1538</v>
      </c>
      <c r="CI9" s="220" t="s">
        <v>1539</v>
      </c>
      <c r="CJ9" s="220" t="s">
        <v>1554</v>
      </c>
      <c r="CK9" s="220" t="s">
        <v>1555</v>
      </c>
    </row>
    <row r="10" spans="1:89" ht="15.5" x14ac:dyDescent="0.35">
      <c r="A10" t="s">
        <v>1558</v>
      </c>
      <c r="B10" t="s">
        <v>654</v>
      </c>
      <c r="C10" t="s">
        <v>1542</v>
      </c>
      <c r="D10" t="s">
        <v>700</v>
      </c>
      <c r="E10" s="2">
        <v>45412</v>
      </c>
      <c r="F10">
        <v>12</v>
      </c>
      <c r="G10" t="str">
        <f>VLOOKUP($C10,'LKUP PCNDES'!$K:$M,2,FALSE)</f>
        <v>Percentage of care home residents aged 18 years or over, who had a Personalised Care and Support Plan (PCSP) agreed or reviewed.</v>
      </c>
      <c r="H10" t="str">
        <f>VLOOKUP($C10,'LKUP PCNDES'!$K:$M,3,FALSE)</f>
        <v>PCSP</v>
      </c>
      <c r="I10" t="str">
        <f>VLOOKUP($B10,'LKUP PCNDES'!$C$17:$H$60,4,FALSE)</f>
        <v>NHS South East London ICB</v>
      </c>
      <c r="J10" t="str">
        <f>VLOOKUP($B10,'LKUP PCNDES'!$C$17:$H$60,6,FALSE)</f>
        <v>NHS SOUTH EAST LONDON INTEGRATED CARE BOARD</v>
      </c>
      <c r="R10" s="206"/>
      <c r="S10" s="206" t="s">
        <v>652</v>
      </c>
      <c r="T10" s="206">
        <v>304</v>
      </c>
      <c r="U10" s="206">
        <v>616</v>
      </c>
      <c r="V10" s="206">
        <v>1040</v>
      </c>
      <c r="W10" s="206">
        <v>1498</v>
      </c>
      <c r="X10" s="206">
        <v>1766</v>
      </c>
      <c r="Y10" s="206">
        <v>1898</v>
      </c>
      <c r="Z10" s="206">
        <v>2258</v>
      </c>
      <c r="AA10" s="206">
        <v>2688</v>
      </c>
      <c r="AB10" s="206">
        <v>3012</v>
      </c>
      <c r="AC10" s="206">
        <v>2772</v>
      </c>
      <c r="AD10" s="206">
        <v>2626</v>
      </c>
      <c r="AE10" s="206">
        <v>3895</v>
      </c>
      <c r="AF10" s="206">
        <v>338</v>
      </c>
      <c r="AG10" s="206">
        <v>822</v>
      </c>
      <c r="AH10" s="206">
        <v>1174</v>
      </c>
      <c r="AI10" s="206">
        <v>1600</v>
      </c>
      <c r="AJ10" s="206">
        <v>1239</v>
      </c>
      <c r="AK10" s="206">
        <v>2024</v>
      </c>
      <c r="AL10" s="206">
        <v>2120</v>
      </c>
      <c r="AM10" s="206">
        <v>2271</v>
      </c>
      <c r="AN10" s="206">
        <v>2293</v>
      </c>
      <c r="AO10" s="206">
        <v>2404</v>
      </c>
      <c r="AP10" s="206">
        <v>2497</v>
      </c>
      <c r="AQ10" s="206">
        <v>2584</v>
      </c>
      <c r="AR10" s="206"/>
      <c r="AS10" s="206"/>
      <c r="AT10" s="206"/>
      <c r="AU10" s="206"/>
      <c r="AV10" s="206"/>
      <c r="AW10" s="206"/>
      <c r="AX10" s="206"/>
      <c r="AY10" s="206"/>
      <c r="AZ10" s="206" t="s">
        <v>652</v>
      </c>
      <c r="BA10" s="206">
        <f>SUMIFS('PCN DES MetricDATA 24-25'!$F:$F,'PCN DES MetricDATA 24-25'!$B:$B,'PCN DES MetricDATA 24-25'!$AZ10,'PCN DES MetricDATA 24-25'!$C:$C,'PCN DES MetricDATA 24-25'!$BE$5,'PCN DES MetricDATA 24-25'!$D:$D,'PCN DES MetricDATA 24-25'!$BE$4,'PCN DES MetricDATA 24-25'!$E:$E,'PCN DES MetricDATA 24-25'!BA$8)</f>
        <v>0</v>
      </c>
      <c r="BB10" s="206">
        <f>SUMIFS('PCN DES MetricDATA 24-25'!$F:$F,'PCN DES MetricDATA 24-25'!$B:$B,'PCN DES MetricDATA 24-25'!$AZ10,'PCN DES MetricDATA 24-25'!$C:$C,'PCN DES MetricDATA 24-25'!$BE$5,'PCN DES MetricDATA 24-25'!$D:$D,'PCN DES MetricDATA 24-25'!$BE$4,'PCN DES MetricDATA 24-25'!$E:$E,'PCN DES MetricDATA 24-25'!BB$8)</f>
        <v>0</v>
      </c>
      <c r="BC10" s="206">
        <f>SUMIFS('PCN DES MetricDATA 24-25'!$F:$F,'PCN DES MetricDATA 24-25'!$B:$B,'PCN DES MetricDATA 24-25'!$AZ10,'PCN DES MetricDATA 24-25'!$C:$C,'PCN DES MetricDATA 24-25'!$BE$5,'PCN DES MetricDATA 24-25'!$D:$D,'PCN DES MetricDATA 24-25'!$BE$4,'PCN DES MetricDATA 24-25'!$E:$E,'PCN DES MetricDATA 24-25'!BC$8)</f>
        <v>0</v>
      </c>
      <c r="BD10" s="206">
        <f>SUMIFS('PCN DES MetricDATA 24-25'!$F:$F,'PCN DES MetricDATA 24-25'!$B:$B,'PCN DES MetricDATA 24-25'!$AZ10,'PCN DES MetricDATA 24-25'!$C:$C,'PCN DES MetricDATA 24-25'!$BE$5,'PCN DES MetricDATA 24-25'!$D:$D,'PCN DES MetricDATA 24-25'!$BE$4,'PCN DES MetricDATA 24-25'!$E:$E,'PCN DES MetricDATA 24-25'!BD$8)</f>
        <v>0</v>
      </c>
      <c r="BE10" s="206">
        <f>SUMIFS('PCN DES MetricDATA 24-25'!$F:$F,'PCN DES MetricDATA 24-25'!$B:$B,'PCN DES MetricDATA 24-25'!$AZ10,'PCN DES MetricDATA 24-25'!$C:$C,'PCN DES MetricDATA 24-25'!$BE$5,'PCN DES MetricDATA 24-25'!$D:$D,'PCN DES MetricDATA 24-25'!$BE$4,'PCN DES MetricDATA 24-25'!$E:$E,'PCN DES MetricDATA 24-25'!BE$8)</f>
        <v>0</v>
      </c>
      <c r="BF10" s="206">
        <f>SUMIFS('PCN DES MetricDATA 24-25'!$F:$F,'PCN DES MetricDATA 24-25'!$B:$B,'PCN DES MetricDATA 24-25'!$AZ10,'PCN DES MetricDATA 24-25'!$C:$C,'PCN DES MetricDATA 24-25'!$BE$5,'PCN DES MetricDATA 24-25'!$D:$D,'PCN DES MetricDATA 24-25'!$BE$4,'PCN DES MetricDATA 24-25'!$E:$E,'PCN DES MetricDATA 24-25'!BF$8)</f>
        <v>0</v>
      </c>
      <c r="BG10" s="206">
        <f>SUMIFS('PCN DES MetricDATA 24-25'!$F:$F,'PCN DES MetricDATA 24-25'!$B:$B,'PCN DES MetricDATA 24-25'!$AZ10,'PCN DES MetricDATA 24-25'!$C:$C,'PCN DES MetricDATA 24-25'!$BE$5,'PCN DES MetricDATA 24-25'!$D:$D,'PCN DES MetricDATA 24-25'!$BE$4,'PCN DES MetricDATA 24-25'!$E:$E,'PCN DES MetricDATA 24-25'!BG$8)</f>
        <v>0</v>
      </c>
      <c r="BH10" s="206">
        <f>SUMIFS('PCN DES MetricDATA 24-25'!$F:$F,'PCN DES MetricDATA 24-25'!$B:$B,'PCN DES MetricDATA 24-25'!$AZ10,'PCN DES MetricDATA 24-25'!$C:$C,'PCN DES MetricDATA 24-25'!$BE$5,'PCN DES MetricDATA 24-25'!$D:$D,'PCN DES MetricDATA 24-25'!$BE$4,'PCN DES MetricDATA 24-25'!$E:$E,'PCN DES MetricDATA 24-25'!BH$8)</f>
        <v>0</v>
      </c>
      <c r="BI10" s="206">
        <f>SUMIFS('PCN DES MetricDATA 24-25'!$F:$F,'PCN DES MetricDATA 24-25'!$B:$B,'PCN DES MetricDATA 24-25'!$AZ10,'PCN DES MetricDATA 24-25'!$C:$C,'PCN DES MetricDATA 24-25'!$BE$5,'PCN DES MetricDATA 24-25'!$D:$D,'PCN DES MetricDATA 24-25'!$BE$4,'PCN DES MetricDATA 24-25'!$E:$E,'PCN DES MetricDATA 24-25'!BI$8)</f>
        <v>0</v>
      </c>
      <c r="BJ10" s="206">
        <f>SUMIFS('PCN DES MetricDATA 24-25'!$F:$F,'PCN DES MetricDATA 24-25'!$B:$B,'PCN DES MetricDATA 24-25'!$AZ10,'PCN DES MetricDATA 24-25'!$C:$C,'PCN DES MetricDATA 24-25'!$BE$5,'PCN DES MetricDATA 24-25'!$D:$D,'PCN DES MetricDATA 24-25'!$BE$4,'PCN DES MetricDATA 24-25'!$E:$E,'PCN DES MetricDATA 24-25'!BJ$8)</f>
        <v>0</v>
      </c>
      <c r="BK10" s="206">
        <f>SUMIFS('PCN DES MetricDATA 24-25'!$F:$F,'PCN DES MetricDATA 24-25'!$B:$B,'PCN DES MetricDATA 24-25'!$AZ10,'PCN DES MetricDATA 24-25'!$C:$C,'PCN DES MetricDATA 24-25'!$BE$5,'PCN DES MetricDATA 24-25'!$D:$D,'PCN DES MetricDATA 24-25'!$BE$4,'PCN DES MetricDATA 24-25'!$E:$E,'PCN DES MetricDATA 24-25'!BK$8)</f>
        <v>0</v>
      </c>
      <c r="BL10" s="206">
        <f>SUMIFS('PCN DES MetricDATA 24-25'!$F:$F,'PCN DES MetricDATA 24-25'!$B:$B,'PCN DES MetricDATA 24-25'!$AZ10,'PCN DES MetricDATA 24-25'!$C:$C,'PCN DES MetricDATA 24-25'!$BE$5,'PCN DES MetricDATA 24-25'!$D:$D,'PCN DES MetricDATA 24-25'!$BE$4,'PCN DES MetricDATA 24-25'!$E:$E,'PCN DES MetricDATA 24-25'!BL$8)</f>
        <v>0</v>
      </c>
      <c r="BM10" s="206">
        <f>SUMIFS('PCN DES MetricDATA 24-25'!$F:$F,'PCN DES MetricDATA 24-25'!$B:$B,'PCN DES MetricDATA 24-25'!$AZ10,'PCN DES MetricDATA 24-25'!$C:$C,'PCN DES MetricDATA 24-25'!$BE$5,'PCN DES MetricDATA 24-25'!$D:$D,'PCN DES MetricDATA 24-25'!$BE$4,'PCN DES MetricDATA 24-25'!$E:$E,'PCN DES MetricDATA 24-25'!BM$8)</f>
        <v>0</v>
      </c>
      <c r="BN10" s="206">
        <f>SUMIFS('PCN DES MetricDATA 24-25'!$F:$F,'PCN DES MetricDATA 24-25'!$B:$B,'PCN DES MetricDATA 24-25'!$AZ10,'PCN DES MetricDATA 24-25'!$C:$C,'PCN DES MetricDATA 24-25'!$BE$5,'PCN DES MetricDATA 24-25'!$D:$D,'PCN DES MetricDATA 24-25'!$BE$4,'PCN DES MetricDATA 24-25'!$E:$E,'PCN DES MetricDATA 24-25'!BN$8)</f>
        <v>0</v>
      </c>
      <c r="BO10" s="206">
        <f>SUMIFS('PCN DES MetricDATA 24-25'!$F:$F,'PCN DES MetricDATA 24-25'!$B:$B,'PCN DES MetricDATA 24-25'!$AZ10,'PCN DES MetricDATA 24-25'!$C:$C,'PCN DES MetricDATA 24-25'!$BE$5,'PCN DES MetricDATA 24-25'!$D:$D,'PCN DES MetricDATA 24-25'!$BE$4,'PCN DES MetricDATA 24-25'!$E:$E,'PCN DES MetricDATA 24-25'!BO$8)</f>
        <v>0</v>
      </c>
      <c r="BP10" s="206">
        <f>SUMIFS('PCN DES MetricDATA 24-25'!$F:$F,'PCN DES MetricDATA 24-25'!$B:$B,'PCN DES MetricDATA 24-25'!$AZ10,'PCN DES MetricDATA 24-25'!$C:$C,'PCN DES MetricDATA 24-25'!$BE$5,'PCN DES MetricDATA 24-25'!$D:$D,'PCN DES MetricDATA 24-25'!$BE$4,'PCN DES MetricDATA 24-25'!$E:$E,'PCN DES MetricDATA 24-25'!BP$8)</f>
        <v>0</v>
      </c>
      <c r="BQ10" s="206">
        <v>418</v>
      </c>
      <c r="BR10" s="206">
        <v>756</v>
      </c>
      <c r="BS10" s="206">
        <v>978</v>
      </c>
      <c r="BT10" s="206">
        <v>1334</v>
      </c>
      <c r="BU10" s="206">
        <v>949</v>
      </c>
      <c r="BV10" s="206">
        <v>1654</v>
      </c>
      <c r="BW10" s="206">
        <v>1706</v>
      </c>
      <c r="BX10" s="206">
        <v>1777</v>
      </c>
      <c r="BY10" s="206">
        <v>1829</v>
      </c>
      <c r="BZ10" s="206">
        <v>2012</v>
      </c>
      <c r="CA10" s="206">
        <v>2152</v>
      </c>
      <c r="CB10" s="206">
        <v>2341</v>
      </c>
      <c r="CC10" s="206"/>
      <c r="CD10" s="206"/>
      <c r="CE10" s="206"/>
      <c r="CF10" s="206"/>
      <c r="CH10" s="220" t="s">
        <v>1538</v>
      </c>
      <c r="CI10" s="220" t="s">
        <v>1539</v>
      </c>
      <c r="CJ10" s="220" t="s">
        <v>1556</v>
      </c>
      <c r="CK10" s="220" t="s">
        <v>1557</v>
      </c>
    </row>
    <row r="11" spans="1:89" ht="15.5" x14ac:dyDescent="0.35">
      <c r="A11" t="s">
        <v>1558</v>
      </c>
      <c r="B11" t="s">
        <v>654</v>
      </c>
      <c r="C11" t="s">
        <v>1542</v>
      </c>
      <c r="D11" t="s">
        <v>700</v>
      </c>
      <c r="E11" s="2">
        <v>45443</v>
      </c>
      <c r="F11">
        <v>10</v>
      </c>
      <c r="G11" t="str">
        <f>VLOOKUP($C11,'LKUP PCNDES'!$K:$M,2,FALSE)</f>
        <v>Percentage of care home residents aged 18 years or over, who had a Personalised Care and Support Plan (PCSP) agreed or reviewed.</v>
      </c>
      <c r="H11" t="str">
        <f>VLOOKUP($C11,'LKUP PCNDES'!$K:$M,3,FALSE)</f>
        <v>PCSP</v>
      </c>
      <c r="I11" t="str">
        <f>VLOOKUP($B11,'LKUP PCNDES'!$C$17:$H$60,4,FALSE)</f>
        <v>NHS South East London ICB</v>
      </c>
      <c r="J11" t="str">
        <f>VLOOKUP($B11,'LKUP PCNDES'!$C$17:$H$60,6,FALSE)</f>
        <v>NHS SOUTH EAST LONDON INTEGRATED CARE BOARD</v>
      </c>
      <c r="R11" s="206"/>
      <c r="S11" s="206" t="s">
        <v>653</v>
      </c>
      <c r="T11" s="206">
        <v>213</v>
      </c>
      <c r="U11" s="206">
        <v>449</v>
      </c>
      <c r="V11" s="206">
        <v>672</v>
      </c>
      <c r="W11" s="206">
        <v>903</v>
      </c>
      <c r="X11" s="206">
        <v>1243</v>
      </c>
      <c r="Y11" s="206">
        <v>1554</v>
      </c>
      <c r="Z11" s="206">
        <v>2351</v>
      </c>
      <c r="AA11" s="206">
        <v>2800</v>
      </c>
      <c r="AB11" s="206">
        <v>3028</v>
      </c>
      <c r="AC11" s="206">
        <v>3365</v>
      </c>
      <c r="AD11" s="206">
        <v>3419</v>
      </c>
      <c r="AE11" s="206">
        <v>4084</v>
      </c>
      <c r="AF11" s="206">
        <v>269</v>
      </c>
      <c r="AG11" s="206">
        <v>480</v>
      </c>
      <c r="AH11" s="206">
        <v>621</v>
      </c>
      <c r="AI11" s="206">
        <v>776</v>
      </c>
      <c r="AJ11" s="206">
        <v>900</v>
      </c>
      <c r="AK11" s="206">
        <v>1065</v>
      </c>
      <c r="AL11" s="206">
        <v>1259</v>
      </c>
      <c r="AM11" s="206">
        <v>1478</v>
      </c>
      <c r="AN11" s="206">
        <v>1580</v>
      </c>
      <c r="AO11" s="206">
        <v>1714</v>
      </c>
      <c r="AP11" s="206">
        <v>1912</v>
      </c>
      <c r="AQ11" s="206">
        <v>2889</v>
      </c>
      <c r="AR11" s="206"/>
      <c r="AS11" s="206"/>
      <c r="AT11" s="206"/>
      <c r="AU11" s="206"/>
      <c r="AV11" s="206"/>
      <c r="AW11" s="206"/>
      <c r="AX11" s="206"/>
      <c r="AY11" s="206"/>
      <c r="AZ11" s="206" t="s">
        <v>653</v>
      </c>
      <c r="BA11" s="206">
        <f>SUMIFS('PCN DES MetricDATA 24-25'!$F:$F,'PCN DES MetricDATA 24-25'!$B:$B,'PCN DES MetricDATA 24-25'!$AZ11,'PCN DES MetricDATA 24-25'!$C:$C,'PCN DES MetricDATA 24-25'!$BE$5,'PCN DES MetricDATA 24-25'!$D:$D,'PCN DES MetricDATA 24-25'!$BE$4,'PCN DES MetricDATA 24-25'!$E:$E,'PCN DES MetricDATA 24-25'!BA$8)</f>
        <v>0</v>
      </c>
      <c r="BB11" s="206">
        <f>SUMIFS('PCN DES MetricDATA 24-25'!$F:$F,'PCN DES MetricDATA 24-25'!$B:$B,'PCN DES MetricDATA 24-25'!$AZ11,'PCN DES MetricDATA 24-25'!$C:$C,'PCN DES MetricDATA 24-25'!$BE$5,'PCN DES MetricDATA 24-25'!$D:$D,'PCN DES MetricDATA 24-25'!$BE$4,'PCN DES MetricDATA 24-25'!$E:$E,'PCN DES MetricDATA 24-25'!BB$8)</f>
        <v>0</v>
      </c>
      <c r="BC11" s="206">
        <f>SUMIFS('PCN DES MetricDATA 24-25'!$F:$F,'PCN DES MetricDATA 24-25'!$B:$B,'PCN DES MetricDATA 24-25'!$AZ11,'PCN DES MetricDATA 24-25'!$C:$C,'PCN DES MetricDATA 24-25'!$BE$5,'PCN DES MetricDATA 24-25'!$D:$D,'PCN DES MetricDATA 24-25'!$BE$4,'PCN DES MetricDATA 24-25'!$E:$E,'PCN DES MetricDATA 24-25'!BC$8)</f>
        <v>0</v>
      </c>
      <c r="BD11" s="206">
        <f>SUMIFS('PCN DES MetricDATA 24-25'!$F:$F,'PCN DES MetricDATA 24-25'!$B:$B,'PCN DES MetricDATA 24-25'!$AZ11,'PCN DES MetricDATA 24-25'!$C:$C,'PCN DES MetricDATA 24-25'!$BE$5,'PCN DES MetricDATA 24-25'!$D:$D,'PCN DES MetricDATA 24-25'!$BE$4,'PCN DES MetricDATA 24-25'!$E:$E,'PCN DES MetricDATA 24-25'!BD$8)</f>
        <v>0</v>
      </c>
      <c r="BE11" s="206">
        <f>SUMIFS('PCN DES MetricDATA 24-25'!$F:$F,'PCN DES MetricDATA 24-25'!$B:$B,'PCN DES MetricDATA 24-25'!$AZ11,'PCN DES MetricDATA 24-25'!$C:$C,'PCN DES MetricDATA 24-25'!$BE$5,'PCN DES MetricDATA 24-25'!$D:$D,'PCN DES MetricDATA 24-25'!$BE$4,'PCN DES MetricDATA 24-25'!$E:$E,'PCN DES MetricDATA 24-25'!BE$8)</f>
        <v>0</v>
      </c>
      <c r="BF11" s="206">
        <f>SUMIFS('PCN DES MetricDATA 24-25'!$F:$F,'PCN DES MetricDATA 24-25'!$B:$B,'PCN DES MetricDATA 24-25'!$AZ11,'PCN DES MetricDATA 24-25'!$C:$C,'PCN DES MetricDATA 24-25'!$BE$5,'PCN DES MetricDATA 24-25'!$D:$D,'PCN DES MetricDATA 24-25'!$BE$4,'PCN DES MetricDATA 24-25'!$E:$E,'PCN DES MetricDATA 24-25'!BF$8)</f>
        <v>0</v>
      </c>
      <c r="BG11" s="206">
        <f>SUMIFS('PCN DES MetricDATA 24-25'!$F:$F,'PCN DES MetricDATA 24-25'!$B:$B,'PCN DES MetricDATA 24-25'!$AZ11,'PCN DES MetricDATA 24-25'!$C:$C,'PCN DES MetricDATA 24-25'!$BE$5,'PCN DES MetricDATA 24-25'!$D:$D,'PCN DES MetricDATA 24-25'!$BE$4,'PCN DES MetricDATA 24-25'!$E:$E,'PCN DES MetricDATA 24-25'!BG$8)</f>
        <v>0</v>
      </c>
      <c r="BH11" s="206">
        <f>SUMIFS('PCN DES MetricDATA 24-25'!$F:$F,'PCN DES MetricDATA 24-25'!$B:$B,'PCN DES MetricDATA 24-25'!$AZ11,'PCN DES MetricDATA 24-25'!$C:$C,'PCN DES MetricDATA 24-25'!$BE$5,'PCN DES MetricDATA 24-25'!$D:$D,'PCN DES MetricDATA 24-25'!$BE$4,'PCN DES MetricDATA 24-25'!$E:$E,'PCN DES MetricDATA 24-25'!BH$8)</f>
        <v>0</v>
      </c>
      <c r="BI11" s="206">
        <f>SUMIFS('PCN DES MetricDATA 24-25'!$F:$F,'PCN DES MetricDATA 24-25'!$B:$B,'PCN DES MetricDATA 24-25'!$AZ11,'PCN DES MetricDATA 24-25'!$C:$C,'PCN DES MetricDATA 24-25'!$BE$5,'PCN DES MetricDATA 24-25'!$D:$D,'PCN DES MetricDATA 24-25'!$BE$4,'PCN DES MetricDATA 24-25'!$E:$E,'PCN DES MetricDATA 24-25'!BI$8)</f>
        <v>0</v>
      </c>
      <c r="BJ11" s="206">
        <f>SUMIFS('PCN DES MetricDATA 24-25'!$F:$F,'PCN DES MetricDATA 24-25'!$B:$B,'PCN DES MetricDATA 24-25'!$AZ11,'PCN DES MetricDATA 24-25'!$C:$C,'PCN DES MetricDATA 24-25'!$BE$5,'PCN DES MetricDATA 24-25'!$D:$D,'PCN DES MetricDATA 24-25'!$BE$4,'PCN DES MetricDATA 24-25'!$E:$E,'PCN DES MetricDATA 24-25'!BJ$8)</f>
        <v>0</v>
      </c>
      <c r="BK11" s="206">
        <f>SUMIFS('PCN DES MetricDATA 24-25'!$F:$F,'PCN DES MetricDATA 24-25'!$B:$B,'PCN DES MetricDATA 24-25'!$AZ11,'PCN DES MetricDATA 24-25'!$C:$C,'PCN DES MetricDATA 24-25'!$BE$5,'PCN DES MetricDATA 24-25'!$D:$D,'PCN DES MetricDATA 24-25'!$BE$4,'PCN DES MetricDATA 24-25'!$E:$E,'PCN DES MetricDATA 24-25'!BK$8)</f>
        <v>0</v>
      </c>
      <c r="BL11" s="206">
        <f>SUMIFS('PCN DES MetricDATA 24-25'!$F:$F,'PCN DES MetricDATA 24-25'!$B:$B,'PCN DES MetricDATA 24-25'!$AZ11,'PCN DES MetricDATA 24-25'!$C:$C,'PCN DES MetricDATA 24-25'!$BE$5,'PCN DES MetricDATA 24-25'!$D:$D,'PCN DES MetricDATA 24-25'!$BE$4,'PCN DES MetricDATA 24-25'!$E:$E,'PCN DES MetricDATA 24-25'!BL$8)</f>
        <v>0</v>
      </c>
      <c r="BM11" s="206">
        <f>SUMIFS('PCN DES MetricDATA 24-25'!$F:$F,'PCN DES MetricDATA 24-25'!$B:$B,'PCN DES MetricDATA 24-25'!$AZ11,'PCN DES MetricDATA 24-25'!$C:$C,'PCN DES MetricDATA 24-25'!$BE$5,'PCN DES MetricDATA 24-25'!$D:$D,'PCN DES MetricDATA 24-25'!$BE$4,'PCN DES MetricDATA 24-25'!$E:$E,'PCN DES MetricDATA 24-25'!BM$8)</f>
        <v>0</v>
      </c>
      <c r="BN11" s="206">
        <f>SUMIFS('PCN DES MetricDATA 24-25'!$F:$F,'PCN DES MetricDATA 24-25'!$B:$B,'PCN DES MetricDATA 24-25'!$AZ11,'PCN DES MetricDATA 24-25'!$C:$C,'PCN DES MetricDATA 24-25'!$BE$5,'PCN DES MetricDATA 24-25'!$D:$D,'PCN DES MetricDATA 24-25'!$BE$4,'PCN DES MetricDATA 24-25'!$E:$E,'PCN DES MetricDATA 24-25'!BN$8)</f>
        <v>0</v>
      </c>
      <c r="BO11" s="206">
        <f>SUMIFS('PCN DES MetricDATA 24-25'!$F:$F,'PCN DES MetricDATA 24-25'!$B:$B,'PCN DES MetricDATA 24-25'!$AZ11,'PCN DES MetricDATA 24-25'!$C:$C,'PCN DES MetricDATA 24-25'!$BE$5,'PCN DES MetricDATA 24-25'!$D:$D,'PCN DES MetricDATA 24-25'!$BE$4,'PCN DES MetricDATA 24-25'!$E:$E,'PCN DES MetricDATA 24-25'!BO$8)</f>
        <v>0</v>
      </c>
      <c r="BP11" s="206">
        <f>SUMIFS('PCN DES MetricDATA 24-25'!$F:$F,'PCN DES MetricDATA 24-25'!$B:$B,'PCN DES MetricDATA 24-25'!$AZ11,'PCN DES MetricDATA 24-25'!$C:$C,'PCN DES MetricDATA 24-25'!$BE$5,'PCN DES MetricDATA 24-25'!$D:$D,'PCN DES MetricDATA 24-25'!$BE$4,'PCN DES MetricDATA 24-25'!$E:$E,'PCN DES MetricDATA 24-25'!BP$8)</f>
        <v>0</v>
      </c>
      <c r="BQ11" s="206">
        <v>249</v>
      </c>
      <c r="BR11" s="206">
        <v>463</v>
      </c>
      <c r="BS11" s="206">
        <v>614</v>
      </c>
      <c r="BT11" s="206">
        <v>829</v>
      </c>
      <c r="BU11" s="206">
        <v>905</v>
      </c>
      <c r="BV11" s="206">
        <v>1177</v>
      </c>
      <c r="BW11" s="206">
        <v>1298</v>
      </c>
      <c r="BX11" s="206">
        <v>1457</v>
      </c>
      <c r="BY11" s="206">
        <v>1639</v>
      </c>
      <c r="BZ11" s="206">
        <v>1812</v>
      </c>
      <c r="CA11" s="206">
        <v>2025</v>
      </c>
      <c r="CB11" s="206">
        <v>2399</v>
      </c>
      <c r="CC11" s="206"/>
      <c r="CD11" s="206"/>
      <c r="CE11" s="206"/>
      <c r="CF11" s="206"/>
      <c r="CH11" s="220" t="s">
        <v>1538</v>
      </c>
      <c r="CI11" s="220" t="s">
        <v>1539</v>
      </c>
      <c r="CJ11" s="220" t="s">
        <v>1560</v>
      </c>
      <c r="CK11" s="220" t="s">
        <v>1561</v>
      </c>
    </row>
    <row r="12" spans="1:89" ht="15.5" x14ac:dyDescent="0.35">
      <c r="A12" t="s">
        <v>1558</v>
      </c>
      <c r="B12" t="s">
        <v>654</v>
      </c>
      <c r="C12" t="s">
        <v>1542</v>
      </c>
      <c r="D12" t="s">
        <v>700</v>
      </c>
      <c r="E12" s="2">
        <v>45473</v>
      </c>
      <c r="F12">
        <v>10</v>
      </c>
      <c r="G12" t="str">
        <f>VLOOKUP($C12,'LKUP PCNDES'!$K:$M,2,FALSE)</f>
        <v>Percentage of care home residents aged 18 years or over, who had a Personalised Care and Support Plan (PCSP) agreed or reviewed.</v>
      </c>
      <c r="H12" t="str">
        <f>VLOOKUP($C12,'LKUP PCNDES'!$K:$M,3,FALSE)</f>
        <v>PCSP</v>
      </c>
      <c r="I12" t="str">
        <f>VLOOKUP($B12,'LKUP PCNDES'!$C$17:$H$60,4,FALSE)</f>
        <v>NHS South East London ICB</v>
      </c>
      <c r="J12" t="str">
        <f>VLOOKUP($B12,'LKUP PCNDES'!$C$17:$H$60,6,FALSE)</f>
        <v>NHS SOUTH EAST LONDON INTEGRATED CARE BOARD</v>
      </c>
      <c r="R12" s="206"/>
      <c r="S12" s="206" t="s">
        <v>654</v>
      </c>
      <c r="T12" s="206">
        <v>293</v>
      </c>
      <c r="U12" s="206">
        <v>628</v>
      </c>
      <c r="V12" s="206">
        <v>981</v>
      </c>
      <c r="W12" s="206">
        <v>1381</v>
      </c>
      <c r="X12" s="206">
        <v>1719</v>
      </c>
      <c r="Y12" s="206">
        <v>533</v>
      </c>
      <c r="Z12" s="206">
        <v>2204</v>
      </c>
      <c r="AA12" s="206">
        <v>2465</v>
      </c>
      <c r="AB12" s="206">
        <v>2687</v>
      </c>
      <c r="AC12" s="206">
        <v>2990</v>
      </c>
      <c r="AD12" s="206">
        <v>3040</v>
      </c>
      <c r="AE12" s="206">
        <v>3958</v>
      </c>
      <c r="AF12" s="206">
        <v>249</v>
      </c>
      <c r="AG12" s="206">
        <v>500</v>
      </c>
      <c r="AH12" s="206">
        <v>752</v>
      </c>
      <c r="AI12" s="206">
        <v>986</v>
      </c>
      <c r="AJ12" s="206">
        <v>1415</v>
      </c>
      <c r="AK12" s="206">
        <v>1826</v>
      </c>
      <c r="AL12" s="206">
        <v>1924</v>
      </c>
      <c r="AM12" s="206">
        <v>2152</v>
      </c>
      <c r="AN12" s="206">
        <v>2414</v>
      </c>
      <c r="AO12" s="206">
        <v>2537</v>
      </c>
      <c r="AP12" s="206">
        <v>2672</v>
      </c>
      <c r="AQ12" s="206">
        <v>2926</v>
      </c>
      <c r="AR12" s="206"/>
      <c r="AS12" s="206"/>
      <c r="AT12" s="206"/>
      <c r="AU12" s="206"/>
      <c r="AV12" s="206"/>
      <c r="AW12" s="206"/>
      <c r="AX12" s="206"/>
      <c r="AY12" s="206"/>
      <c r="AZ12" s="206" t="s">
        <v>654</v>
      </c>
      <c r="BA12" s="206">
        <f>SUMIFS('PCN DES MetricDATA 24-25'!$F:$F,'PCN DES MetricDATA 24-25'!$B:$B,'PCN DES MetricDATA 24-25'!$AZ12,'PCN DES MetricDATA 24-25'!$C:$C,'PCN DES MetricDATA 24-25'!$BE$5,'PCN DES MetricDATA 24-25'!$D:$D,'PCN DES MetricDATA 24-25'!$BE$4,'PCN DES MetricDATA 24-25'!$E:$E,'PCN DES MetricDATA 24-25'!BA$8)</f>
        <v>0</v>
      </c>
      <c r="BB12" s="206">
        <f>SUMIFS('PCN DES MetricDATA 24-25'!$F:$F,'PCN DES MetricDATA 24-25'!$B:$B,'PCN DES MetricDATA 24-25'!$AZ12,'PCN DES MetricDATA 24-25'!$C:$C,'PCN DES MetricDATA 24-25'!$BE$5,'PCN DES MetricDATA 24-25'!$D:$D,'PCN DES MetricDATA 24-25'!$BE$4,'PCN DES MetricDATA 24-25'!$E:$E,'PCN DES MetricDATA 24-25'!BB$8)</f>
        <v>0</v>
      </c>
      <c r="BC12" s="206">
        <f>SUMIFS('PCN DES MetricDATA 24-25'!$F:$F,'PCN DES MetricDATA 24-25'!$B:$B,'PCN DES MetricDATA 24-25'!$AZ12,'PCN DES MetricDATA 24-25'!$C:$C,'PCN DES MetricDATA 24-25'!$BE$5,'PCN DES MetricDATA 24-25'!$D:$D,'PCN DES MetricDATA 24-25'!$BE$4,'PCN DES MetricDATA 24-25'!$E:$E,'PCN DES MetricDATA 24-25'!BC$8)</f>
        <v>0</v>
      </c>
      <c r="BD12" s="206">
        <f>SUMIFS('PCN DES MetricDATA 24-25'!$F:$F,'PCN DES MetricDATA 24-25'!$B:$B,'PCN DES MetricDATA 24-25'!$AZ12,'PCN DES MetricDATA 24-25'!$C:$C,'PCN DES MetricDATA 24-25'!$BE$5,'PCN DES MetricDATA 24-25'!$D:$D,'PCN DES MetricDATA 24-25'!$BE$4,'PCN DES MetricDATA 24-25'!$E:$E,'PCN DES MetricDATA 24-25'!BD$8)</f>
        <v>0</v>
      </c>
      <c r="BE12" s="206">
        <f>SUMIFS('PCN DES MetricDATA 24-25'!$F:$F,'PCN DES MetricDATA 24-25'!$B:$B,'PCN DES MetricDATA 24-25'!$AZ12,'PCN DES MetricDATA 24-25'!$C:$C,'PCN DES MetricDATA 24-25'!$BE$5,'PCN DES MetricDATA 24-25'!$D:$D,'PCN DES MetricDATA 24-25'!$BE$4,'PCN DES MetricDATA 24-25'!$E:$E,'PCN DES MetricDATA 24-25'!BE$8)</f>
        <v>0</v>
      </c>
      <c r="BF12" s="206">
        <f>SUMIFS('PCN DES MetricDATA 24-25'!$F:$F,'PCN DES MetricDATA 24-25'!$B:$B,'PCN DES MetricDATA 24-25'!$AZ12,'PCN DES MetricDATA 24-25'!$C:$C,'PCN DES MetricDATA 24-25'!$BE$5,'PCN DES MetricDATA 24-25'!$D:$D,'PCN DES MetricDATA 24-25'!$BE$4,'PCN DES MetricDATA 24-25'!$E:$E,'PCN DES MetricDATA 24-25'!BF$8)</f>
        <v>0</v>
      </c>
      <c r="BG12" s="206">
        <f>SUMIFS('PCN DES MetricDATA 24-25'!$F:$F,'PCN DES MetricDATA 24-25'!$B:$B,'PCN DES MetricDATA 24-25'!$AZ12,'PCN DES MetricDATA 24-25'!$C:$C,'PCN DES MetricDATA 24-25'!$BE$5,'PCN DES MetricDATA 24-25'!$D:$D,'PCN DES MetricDATA 24-25'!$BE$4,'PCN DES MetricDATA 24-25'!$E:$E,'PCN DES MetricDATA 24-25'!BG$8)</f>
        <v>0</v>
      </c>
      <c r="BH12" s="206">
        <f>SUMIFS('PCN DES MetricDATA 24-25'!$F:$F,'PCN DES MetricDATA 24-25'!$B:$B,'PCN DES MetricDATA 24-25'!$AZ12,'PCN DES MetricDATA 24-25'!$C:$C,'PCN DES MetricDATA 24-25'!$BE$5,'PCN DES MetricDATA 24-25'!$D:$D,'PCN DES MetricDATA 24-25'!$BE$4,'PCN DES MetricDATA 24-25'!$E:$E,'PCN DES MetricDATA 24-25'!BH$8)</f>
        <v>0</v>
      </c>
      <c r="BI12" s="206">
        <f>SUMIFS('PCN DES MetricDATA 24-25'!$F:$F,'PCN DES MetricDATA 24-25'!$B:$B,'PCN DES MetricDATA 24-25'!$AZ12,'PCN DES MetricDATA 24-25'!$C:$C,'PCN DES MetricDATA 24-25'!$BE$5,'PCN DES MetricDATA 24-25'!$D:$D,'PCN DES MetricDATA 24-25'!$BE$4,'PCN DES MetricDATA 24-25'!$E:$E,'PCN DES MetricDATA 24-25'!BI$8)</f>
        <v>0</v>
      </c>
      <c r="BJ12" s="206">
        <f>SUMIFS('PCN DES MetricDATA 24-25'!$F:$F,'PCN DES MetricDATA 24-25'!$B:$B,'PCN DES MetricDATA 24-25'!$AZ12,'PCN DES MetricDATA 24-25'!$C:$C,'PCN DES MetricDATA 24-25'!$BE$5,'PCN DES MetricDATA 24-25'!$D:$D,'PCN DES MetricDATA 24-25'!$BE$4,'PCN DES MetricDATA 24-25'!$E:$E,'PCN DES MetricDATA 24-25'!BJ$8)</f>
        <v>0</v>
      </c>
      <c r="BK12" s="206">
        <f>SUMIFS('PCN DES MetricDATA 24-25'!$F:$F,'PCN DES MetricDATA 24-25'!$B:$B,'PCN DES MetricDATA 24-25'!$AZ12,'PCN DES MetricDATA 24-25'!$C:$C,'PCN DES MetricDATA 24-25'!$BE$5,'PCN DES MetricDATA 24-25'!$D:$D,'PCN DES MetricDATA 24-25'!$BE$4,'PCN DES MetricDATA 24-25'!$E:$E,'PCN DES MetricDATA 24-25'!BK$8)</f>
        <v>0</v>
      </c>
      <c r="BL12" s="206">
        <f>SUMIFS('PCN DES MetricDATA 24-25'!$F:$F,'PCN DES MetricDATA 24-25'!$B:$B,'PCN DES MetricDATA 24-25'!$AZ12,'PCN DES MetricDATA 24-25'!$C:$C,'PCN DES MetricDATA 24-25'!$BE$5,'PCN DES MetricDATA 24-25'!$D:$D,'PCN DES MetricDATA 24-25'!$BE$4,'PCN DES MetricDATA 24-25'!$E:$E,'PCN DES MetricDATA 24-25'!BL$8)</f>
        <v>0</v>
      </c>
      <c r="BM12" s="206">
        <f>SUMIFS('PCN DES MetricDATA 24-25'!$F:$F,'PCN DES MetricDATA 24-25'!$B:$B,'PCN DES MetricDATA 24-25'!$AZ12,'PCN DES MetricDATA 24-25'!$C:$C,'PCN DES MetricDATA 24-25'!$BE$5,'PCN DES MetricDATA 24-25'!$D:$D,'PCN DES MetricDATA 24-25'!$BE$4,'PCN DES MetricDATA 24-25'!$E:$E,'PCN DES MetricDATA 24-25'!BM$8)</f>
        <v>0</v>
      </c>
      <c r="BN12" s="206">
        <f>SUMIFS('PCN DES MetricDATA 24-25'!$F:$F,'PCN DES MetricDATA 24-25'!$B:$B,'PCN DES MetricDATA 24-25'!$AZ12,'PCN DES MetricDATA 24-25'!$C:$C,'PCN DES MetricDATA 24-25'!$BE$5,'PCN DES MetricDATA 24-25'!$D:$D,'PCN DES MetricDATA 24-25'!$BE$4,'PCN DES MetricDATA 24-25'!$E:$E,'PCN DES MetricDATA 24-25'!BN$8)</f>
        <v>0</v>
      </c>
      <c r="BO12" s="206">
        <f>SUMIFS('PCN DES MetricDATA 24-25'!$F:$F,'PCN DES MetricDATA 24-25'!$B:$B,'PCN DES MetricDATA 24-25'!$AZ12,'PCN DES MetricDATA 24-25'!$C:$C,'PCN DES MetricDATA 24-25'!$BE$5,'PCN DES MetricDATA 24-25'!$D:$D,'PCN DES MetricDATA 24-25'!$BE$4,'PCN DES MetricDATA 24-25'!$E:$E,'PCN DES MetricDATA 24-25'!BO$8)</f>
        <v>0</v>
      </c>
      <c r="BP12" s="206">
        <f>SUMIFS('PCN DES MetricDATA 24-25'!$F:$F,'PCN DES MetricDATA 24-25'!$B:$B,'PCN DES MetricDATA 24-25'!$AZ12,'PCN DES MetricDATA 24-25'!$C:$C,'PCN DES MetricDATA 24-25'!$BE$5,'PCN DES MetricDATA 24-25'!$D:$D,'PCN DES MetricDATA 24-25'!$BE$4,'PCN DES MetricDATA 24-25'!$E:$E,'PCN DES MetricDATA 24-25'!BP$8)</f>
        <v>0</v>
      </c>
      <c r="BQ12" s="206">
        <v>171</v>
      </c>
      <c r="BR12" s="206">
        <v>242</v>
      </c>
      <c r="BS12" s="206">
        <v>457</v>
      </c>
      <c r="BT12" s="206">
        <v>567</v>
      </c>
      <c r="BU12" s="206">
        <v>694</v>
      </c>
      <c r="BV12" s="206">
        <v>794</v>
      </c>
      <c r="BW12" s="206">
        <v>932</v>
      </c>
      <c r="BX12" s="206">
        <v>1238</v>
      </c>
      <c r="BY12" s="206">
        <v>1406</v>
      </c>
      <c r="BZ12" s="206">
        <v>1556</v>
      </c>
      <c r="CA12" s="206">
        <v>1755</v>
      </c>
      <c r="CB12" s="206">
        <v>1825</v>
      </c>
      <c r="CC12" s="206"/>
      <c r="CD12" s="206"/>
      <c r="CE12" s="206"/>
      <c r="CF12" s="206"/>
      <c r="CH12" s="220" t="s">
        <v>1538</v>
      </c>
      <c r="CI12" s="220" t="s">
        <v>1539</v>
      </c>
      <c r="CJ12" s="220" t="s">
        <v>1559</v>
      </c>
      <c r="CK12" s="220" t="s">
        <v>1562</v>
      </c>
    </row>
    <row r="13" spans="1:89" x14ac:dyDescent="0.35">
      <c r="A13" t="s">
        <v>1558</v>
      </c>
      <c r="B13" t="s">
        <v>654</v>
      </c>
      <c r="C13" t="s">
        <v>1542</v>
      </c>
      <c r="D13" t="s">
        <v>700</v>
      </c>
      <c r="E13" s="2">
        <v>45504</v>
      </c>
      <c r="F13">
        <v>10</v>
      </c>
      <c r="G13" t="str">
        <f>VLOOKUP($C13,'LKUP PCNDES'!$K:$M,2,FALSE)</f>
        <v>Percentage of care home residents aged 18 years or over, who had a Personalised Care and Support Plan (PCSP) agreed or reviewed.</v>
      </c>
      <c r="H13" t="str">
        <f>VLOOKUP($C13,'LKUP PCNDES'!$K:$M,3,FALSE)</f>
        <v>PCSP</v>
      </c>
      <c r="I13" t="str">
        <f>VLOOKUP($B13,'LKUP PCNDES'!$C$17:$H$60,4,FALSE)</f>
        <v>NHS South East London ICB</v>
      </c>
      <c r="J13" t="str">
        <f>VLOOKUP($B13,'LKUP PCNDES'!$C$17:$H$60,6,FALSE)</f>
        <v>NHS SOUTH EAST LONDON INTEGRATED CARE BOARD</v>
      </c>
      <c r="R13" s="206"/>
      <c r="S13" s="206" t="s">
        <v>656</v>
      </c>
      <c r="T13" s="206">
        <v>112</v>
      </c>
      <c r="U13" s="206">
        <v>350</v>
      </c>
      <c r="V13" s="206">
        <v>541</v>
      </c>
      <c r="W13" s="206">
        <v>885</v>
      </c>
      <c r="X13" s="206">
        <v>1171</v>
      </c>
      <c r="Y13" s="206">
        <v>1339</v>
      </c>
      <c r="Z13" s="206">
        <v>2162</v>
      </c>
      <c r="AA13" s="206">
        <v>2770</v>
      </c>
      <c r="AB13" s="206">
        <v>3302</v>
      </c>
      <c r="AC13" s="206">
        <v>4104</v>
      </c>
      <c r="AD13" s="206">
        <v>4622</v>
      </c>
      <c r="AE13" s="206">
        <v>5848</v>
      </c>
      <c r="AF13" s="206">
        <v>206</v>
      </c>
      <c r="AG13" s="206">
        <v>353</v>
      </c>
      <c r="AH13" s="206">
        <v>635</v>
      </c>
      <c r="AI13" s="206">
        <v>792</v>
      </c>
      <c r="AJ13" s="206">
        <v>999</v>
      </c>
      <c r="AK13" s="206">
        <v>1240</v>
      </c>
      <c r="AL13" s="206">
        <v>1502</v>
      </c>
      <c r="AM13" s="206">
        <v>1860</v>
      </c>
      <c r="AN13" s="206">
        <v>2092</v>
      </c>
      <c r="AO13" s="206">
        <v>2385</v>
      </c>
      <c r="AP13" s="206">
        <v>2644</v>
      </c>
      <c r="AQ13" s="206">
        <v>2900</v>
      </c>
      <c r="AR13" s="206"/>
      <c r="AS13" s="206"/>
      <c r="AT13" s="206"/>
      <c r="AU13" s="206"/>
      <c r="AV13" s="206"/>
      <c r="AW13" s="206"/>
      <c r="AX13" s="206"/>
      <c r="AY13" s="206"/>
      <c r="AZ13" s="206" t="s">
        <v>656</v>
      </c>
      <c r="BA13" s="206">
        <f>SUMIFS('PCN DES MetricDATA 24-25'!$F:$F,'PCN DES MetricDATA 24-25'!$B:$B,'PCN DES MetricDATA 24-25'!$AZ13,'PCN DES MetricDATA 24-25'!$C:$C,'PCN DES MetricDATA 24-25'!$BE$5,'PCN DES MetricDATA 24-25'!$D:$D,'PCN DES MetricDATA 24-25'!$BE$4,'PCN DES MetricDATA 24-25'!$E:$E,'PCN DES MetricDATA 24-25'!BA$8)</f>
        <v>0</v>
      </c>
      <c r="BB13" s="206">
        <f>SUMIFS('PCN DES MetricDATA 24-25'!$F:$F,'PCN DES MetricDATA 24-25'!$B:$B,'PCN DES MetricDATA 24-25'!$AZ13,'PCN DES MetricDATA 24-25'!$C:$C,'PCN DES MetricDATA 24-25'!$BE$5,'PCN DES MetricDATA 24-25'!$D:$D,'PCN DES MetricDATA 24-25'!$BE$4,'PCN DES MetricDATA 24-25'!$E:$E,'PCN DES MetricDATA 24-25'!BB$8)</f>
        <v>0</v>
      </c>
      <c r="BC13" s="206">
        <f>SUMIFS('PCN DES MetricDATA 24-25'!$F:$F,'PCN DES MetricDATA 24-25'!$B:$B,'PCN DES MetricDATA 24-25'!$AZ13,'PCN DES MetricDATA 24-25'!$C:$C,'PCN DES MetricDATA 24-25'!$BE$5,'PCN DES MetricDATA 24-25'!$D:$D,'PCN DES MetricDATA 24-25'!$BE$4,'PCN DES MetricDATA 24-25'!$E:$E,'PCN DES MetricDATA 24-25'!BC$8)</f>
        <v>0</v>
      </c>
      <c r="BD13" s="206">
        <f>SUMIFS('PCN DES MetricDATA 24-25'!$F:$F,'PCN DES MetricDATA 24-25'!$B:$B,'PCN DES MetricDATA 24-25'!$AZ13,'PCN DES MetricDATA 24-25'!$C:$C,'PCN DES MetricDATA 24-25'!$BE$5,'PCN DES MetricDATA 24-25'!$D:$D,'PCN DES MetricDATA 24-25'!$BE$4,'PCN DES MetricDATA 24-25'!$E:$E,'PCN DES MetricDATA 24-25'!BD$8)</f>
        <v>0</v>
      </c>
      <c r="BE13" s="206">
        <f>SUMIFS('PCN DES MetricDATA 24-25'!$F:$F,'PCN DES MetricDATA 24-25'!$B:$B,'PCN DES MetricDATA 24-25'!$AZ13,'PCN DES MetricDATA 24-25'!$C:$C,'PCN DES MetricDATA 24-25'!$BE$5,'PCN DES MetricDATA 24-25'!$D:$D,'PCN DES MetricDATA 24-25'!$BE$4,'PCN DES MetricDATA 24-25'!$E:$E,'PCN DES MetricDATA 24-25'!BE$8)</f>
        <v>0</v>
      </c>
      <c r="BF13" s="206">
        <f>SUMIFS('PCN DES MetricDATA 24-25'!$F:$F,'PCN DES MetricDATA 24-25'!$B:$B,'PCN DES MetricDATA 24-25'!$AZ13,'PCN DES MetricDATA 24-25'!$C:$C,'PCN DES MetricDATA 24-25'!$BE$5,'PCN DES MetricDATA 24-25'!$D:$D,'PCN DES MetricDATA 24-25'!$BE$4,'PCN DES MetricDATA 24-25'!$E:$E,'PCN DES MetricDATA 24-25'!BF$8)</f>
        <v>0</v>
      </c>
      <c r="BG13" s="206">
        <f>SUMIFS('PCN DES MetricDATA 24-25'!$F:$F,'PCN DES MetricDATA 24-25'!$B:$B,'PCN DES MetricDATA 24-25'!$AZ13,'PCN DES MetricDATA 24-25'!$C:$C,'PCN DES MetricDATA 24-25'!$BE$5,'PCN DES MetricDATA 24-25'!$D:$D,'PCN DES MetricDATA 24-25'!$BE$4,'PCN DES MetricDATA 24-25'!$E:$E,'PCN DES MetricDATA 24-25'!BG$8)</f>
        <v>0</v>
      </c>
      <c r="BH13" s="206">
        <f>SUMIFS('PCN DES MetricDATA 24-25'!$F:$F,'PCN DES MetricDATA 24-25'!$B:$B,'PCN DES MetricDATA 24-25'!$AZ13,'PCN DES MetricDATA 24-25'!$C:$C,'PCN DES MetricDATA 24-25'!$BE$5,'PCN DES MetricDATA 24-25'!$D:$D,'PCN DES MetricDATA 24-25'!$BE$4,'PCN DES MetricDATA 24-25'!$E:$E,'PCN DES MetricDATA 24-25'!BH$8)</f>
        <v>0</v>
      </c>
      <c r="BI13" s="206">
        <f>SUMIFS('PCN DES MetricDATA 24-25'!$F:$F,'PCN DES MetricDATA 24-25'!$B:$B,'PCN DES MetricDATA 24-25'!$AZ13,'PCN DES MetricDATA 24-25'!$C:$C,'PCN DES MetricDATA 24-25'!$BE$5,'PCN DES MetricDATA 24-25'!$D:$D,'PCN DES MetricDATA 24-25'!$BE$4,'PCN DES MetricDATA 24-25'!$E:$E,'PCN DES MetricDATA 24-25'!BI$8)</f>
        <v>0</v>
      </c>
      <c r="BJ13" s="206">
        <f>SUMIFS('PCN DES MetricDATA 24-25'!$F:$F,'PCN DES MetricDATA 24-25'!$B:$B,'PCN DES MetricDATA 24-25'!$AZ13,'PCN DES MetricDATA 24-25'!$C:$C,'PCN DES MetricDATA 24-25'!$BE$5,'PCN DES MetricDATA 24-25'!$D:$D,'PCN DES MetricDATA 24-25'!$BE$4,'PCN DES MetricDATA 24-25'!$E:$E,'PCN DES MetricDATA 24-25'!BJ$8)</f>
        <v>0</v>
      </c>
      <c r="BK13" s="206">
        <f>SUMIFS('PCN DES MetricDATA 24-25'!$F:$F,'PCN DES MetricDATA 24-25'!$B:$B,'PCN DES MetricDATA 24-25'!$AZ13,'PCN DES MetricDATA 24-25'!$C:$C,'PCN DES MetricDATA 24-25'!$BE$5,'PCN DES MetricDATA 24-25'!$D:$D,'PCN DES MetricDATA 24-25'!$BE$4,'PCN DES MetricDATA 24-25'!$E:$E,'PCN DES MetricDATA 24-25'!BK$8)</f>
        <v>0</v>
      </c>
      <c r="BL13" s="206">
        <f>SUMIFS('PCN DES MetricDATA 24-25'!$F:$F,'PCN DES MetricDATA 24-25'!$B:$B,'PCN DES MetricDATA 24-25'!$AZ13,'PCN DES MetricDATA 24-25'!$C:$C,'PCN DES MetricDATA 24-25'!$BE$5,'PCN DES MetricDATA 24-25'!$D:$D,'PCN DES MetricDATA 24-25'!$BE$4,'PCN DES MetricDATA 24-25'!$E:$E,'PCN DES MetricDATA 24-25'!BL$8)</f>
        <v>0</v>
      </c>
      <c r="BM13" s="206">
        <f>SUMIFS('PCN DES MetricDATA 24-25'!$F:$F,'PCN DES MetricDATA 24-25'!$B:$B,'PCN DES MetricDATA 24-25'!$AZ13,'PCN DES MetricDATA 24-25'!$C:$C,'PCN DES MetricDATA 24-25'!$BE$5,'PCN DES MetricDATA 24-25'!$D:$D,'PCN DES MetricDATA 24-25'!$BE$4,'PCN DES MetricDATA 24-25'!$E:$E,'PCN DES MetricDATA 24-25'!BM$8)</f>
        <v>0</v>
      </c>
      <c r="BN13" s="206">
        <f>SUMIFS('PCN DES MetricDATA 24-25'!$F:$F,'PCN DES MetricDATA 24-25'!$B:$B,'PCN DES MetricDATA 24-25'!$AZ13,'PCN DES MetricDATA 24-25'!$C:$C,'PCN DES MetricDATA 24-25'!$BE$5,'PCN DES MetricDATA 24-25'!$D:$D,'PCN DES MetricDATA 24-25'!$BE$4,'PCN DES MetricDATA 24-25'!$E:$E,'PCN DES MetricDATA 24-25'!BN$8)</f>
        <v>0</v>
      </c>
      <c r="BO13" s="206">
        <f>SUMIFS('PCN DES MetricDATA 24-25'!$F:$F,'PCN DES MetricDATA 24-25'!$B:$B,'PCN DES MetricDATA 24-25'!$AZ13,'PCN DES MetricDATA 24-25'!$C:$C,'PCN DES MetricDATA 24-25'!$BE$5,'PCN DES MetricDATA 24-25'!$D:$D,'PCN DES MetricDATA 24-25'!$BE$4,'PCN DES MetricDATA 24-25'!$E:$E,'PCN DES MetricDATA 24-25'!BO$8)</f>
        <v>0</v>
      </c>
      <c r="BP13" s="206">
        <f>SUMIFS('PCN DES MetricDATA 24-25'!$F:$F,'PCN DES MetricDATA 24-25'!$B:$B,'PCN DES MetricDATA 24-25'!$AZ13,'PCN DES MetricDATA 24-25'!$C:$C,'PCN DES MetricDATA 24-25'!$BE$5,'PCN DES MetricDATA 24-25'!$D:$D,'PCN DES MetricDATA 24-25'!$BE$4,'PCN DES MetricDATA 24-25'!$E:$E,'PCN DES MetricDATA 24-25'!BP$8)</f>
        <v>0</v>
      </c>
      <c r="BQ13" s="206">
        <v>347</v>
      </c>
      <c r="BR13" s="206">
        <v>502</v>
      </c>
      <c r="BS13" s="206">
        <v>718</v>
      </c>
      <c r="BT13" s="206">
        <v>791</v>
      </c>
      <c r="BU13" s="206">
        <v>1029</v>
      </c>
      <c r="BV13" s="206">
        <v>1167</v>
      </c>
      <c r="BW13" s="206">
        <v>1430</v>
      </c>
      <c r="BX13" s="206">
        <v>1685</v>
      </c>
      <c r="BY13" s="206">
        <v>1830</v>
      </c>
      <c r="BZ13" s="206">
        <v>2216</v>
      </c>
      <c r="CA13" s="206">
        <v>2563</v>
      </c>
      <c r="CB13" s="206">
        <v>2797</v>
      </c>
      <c r="CC13" s="206"/>
      <c r="CD13" s="206"/>
      <c r="CE13" s="206"/>
      <c r="CF13" s="206"/>
    </row>
    <row r="14" spans="1:89" x14ac:dyDescent="0.35">
      <c r="A14" t="s">
        <v>1558</v>
      </c>
      <c r="B14" t="s">
        <v>654</v>
      </c>
      <c r="C14" t="s">
        <v>1542</v>
      </c>
      <c r="D14" t="s">
        <v>700</v>
      </c>
      <c r="E14" s="2">
        <v>45535</v>
      </c>
      <c r="F14">
        <v>10</v>
      </c>
      <c r="G14" t="str">
        <f>VLOOKUP($C14,'LKUP PCNDES'!$K:$M,2,FALSE)</f>
        <v>Percentage of care home residents aged 18 years or over, who had a Personalised Care and Support Plan (PCSP) agreed or reviewed.</v>
      </c>
      <c r="H14" t="str">
        <f>VLOOKUP($C14,'LKUP PCNDES'!$K:$M,3,FALSE)</f>
        <v>PCSP</v>
      </c>
      <c r="I14" t="str">
        <f>VLOOKUP($B14,'LKUP PCNDES'!$C$17:$H$60,4,FALSE)</f>
        <v>NHS South East London ICB</v>
      </c>
      <c r="J14" t="str">
        <f>VLOOKUP($B14,'LKUP PCNDES'!$C$17:$H$60,6,FALSE)</f>
        <v>NHS SOUTH EAST LONDON INTEGRATED CARE BOARD</v>
      </c>
      <c r="R14" s="206"/>
      <c r="S14" s="206" t="s">
        <v>95</v>
      </c>
      <c r="T14" s="206">
        <v>1078</v>
      </c>
      <c r="U14" s="206">
        <v>2499</v>
      </c>
      <c r="V14" s="206">
        <v>4015</v>
      </c>
      <c r="W14" s="206">
        <v>5796</v>
      </c>
      <c r="X14" s="206">
        <v>7311</v>
      </c>
      <c r="Y14" s="206">
        <v>6885</v>
      </c>
      <c r="Z14" s="206">
        <v>11220</v>
      </c>
      <c r="AA14" s="206">
        <v>13282</v>
      </c>
      <c r="AB14" s="206">
        <v>15059</v>
      </c>
      <c r="AC14" s="206">
        <v>16661</v>
      </c>
      <c r="AD14" s="206">
        <v>16948</v>
      </c>
      <c r="AE14" s="206">
        <v>21994</v>
      </c>
      <c r="AF14" s="206">
        <v>1288</v>
      </c>
      <c r="AG14" s="206">
        <v>2619</v>
      </c>
      <c r="AH14" s="206">
        <v>3923</v>
      </c>
      <c r="AI14" s="206">
        <v>5193</v>
      </c>
      <c r="AJ14" s="206">
        <v>5768</v>
      </c>
      <c r="AK14" s="206">
        <v>7742</v>
      </c>
      <c r="AL14" s="206">
        <v>8617</v>
      </c>
      <c r="AM14" s="206">
        <v>9766</v>
      </c>
      <c r="AN14" s="206">
        <v>10950</v>
      </c>
      <c r="AO14" s="206">
        <v>12119</v>
      </c>
      <c r="AP14" s="206">
        <v>13304</v>
      </c>
      <c r="AQ14" s="206">
        <v>15202</v>
      </c>
      <c r="AR14" s="206"/>
      <c r="AS14" s="206"/>
      <c r="AT14" s="206"/>
      <c r="AU14" s="206"/>
      <c r="AV14" s="206"/>
      <c r="AW14" s="206"/>
      <c r="AX14" s="206"/>
      <c r="AY14" s="206"/>
      <c r="AZ14" s="206" t="s">
        <v>95</v>
      </c>
      <c r="BA14" s="206">
        <f t="shared" ref="BA14:BP14" si="0">SUM(BA9:BA13)</f>
        <v>0</v>
      </c>
      <c r="BB14" s="206">
        <f t="shared" si="0"/>
        <v>0</v>
      </c>
      <c r="BC14" s="206">
        <f t="shared" si="0"/>
        <v>0</v>
      </c>
      <c r="BD14" s="206">
        <f t="shared" si="0"/>
        <v>0</v>
      </c>
      <c r="BE14" s="206">
        <f t="shared" si="0"/>
        <v>0</v>
      </c>
      <c r="BF14" s="206">
        <f t="shared" si="0"/>
        <v>0</v>
      </c>
      <c r="BG14" s="206">
        <f t="shared" si="0"/>
        <v>0</v>
      </c>
      <c r="BH14" s="206">
        <f t="shared" si="0"/>
        <v>0</v>
      </c>
      <c r="BI14" s="206">
        <f t="shared" si="0"/>
        <v>0</v>
      </c>
      <c r="BJ14" s="206">
        <f t="shared" si="0"/>
        <v>0</v>
      </c>
      <c r="BK14" s="206">
        <f t="shared" si="0"/>
        <v>0</v>
      </c>
      <c r="BL14" s="206">
        <f t="shared" si="0"/>
        <v>0</v>
      </c>
      <c r="BM14" s="206">
        <f t="shared" si="0"/>
        <v>0</v>
      </c>
      <c r="BN14" s="206">
        <f t="shared" si="0"/>
        <v>0</v>
      </c>
      <c r="BO14" s="206">
        <f t="shared" si="0"/>
        <v>0</v>
      </c>
      <c r="BP14" s="206">
        <f t="shared" si="0"/>
        <v>0</v>
      </c>
      <c r="BQ14" s="206">
        <v>1540</v>
      </c>
      <c r="BR14" s="206">
        <v>2488</v>
      </c>
      <c r="BS14" s="206">
        <v>3432</v>
      </c>
      <c r="BT14" s="206">
        <v>4308</v>
      </c>
      <c r="BU14" s="206">
        <v>4525</v>
      </c>
      <c r="BV14" s="206">
        <v>5922</v>
      </c>
      <c r="BW14" s="206">
        <v>6657</v>
      </c>
      <c r="BX14" s="206">
        <v>7552</v>
      </c>
      <c r="BY14" s="206">
        <v>8704</v>
      </c>
      <c r="BZ14" s="206">
        <v>10201</v>
      </c>
      <c r="CA14" s="206">
        <v>11516</v>
      </c>
      <c r="CB14" s="206">
        <v>12598</v>
      </c>
      <c r="CC14" s="206"/>
      <c r="CD14" s="206"/>
      <c r="CE14" s="206"/>
      <c r="CF14" s="206"/>
    </row>
    <row r="15" spans="1:89" x14ac:dyDescent="0.35">
      <c r="A15" t="s">
        <v>1558</v>
      </c>
      <c r="B15" t="s">
        <v>654</v>
      </c>
      <c r="C15" t="s">
        <v>1542</v>
      </c>
      <c r="D15" t="s">
        <v>700</v>
      </c>
      <c r="E15" s="2">
        <v>45565</v>
      </c>
      <c r="F15">
        <v>10</v>
      </c>
      <c r="G15" t="str">
        <f>VLOOKUP($C15,'LKUP PCNDES'!$K:$M,2,FALSE)</f>
        <v>Percentage of care home residents aged 18 years or over, who had a Personalised Care and Support Plan (PCSP) agreed or reviewed.</v>
      </c>
      <c r="H15" t="str">
        <f>VLOOKUP($C15,'LKUP PCNDES'!$K:$M,3,FALSE)</f>
        <v>PCSP</v>
      </c>
      <c r="I15" t="str">
        <f>VLOOKUP($B15,'LKUP PCNDES'!$C$17:$H$60,4,FALSE)</f>
        <v>NHS South East London ICB</v>
      </c>
      <c r="J15" t="str">
        <f>VLOOKUP($B15,'LKUP PCNDES'!$C$17:$H$60,6,FALSE)</f>
        <v>NHS SOUTH EAST LONDON INTEGRATED CARE BOARD</v>
      </c>
      <c r="R15" s="206"/>
      <c r="S15" s="206" t="s">
        <v>626</v>
      </c>
      <c r="T15" s="206">
        <v>10955</v>
      </c>
      <c r="U15" s="206">
        <v>26615</v>
      </c>
      <c r="V15" s="206">
        <v>44571</v>
      </c>
      <c r="W15" s="206">
        <v>64911</v>
      </c>
      <c r="X15" s="206">
        <v>83563</v>
      </c>
      <c r="Y15" s="206">
        <v>88792</v>
      </c>
      <c r="Z15" s="206">
        <v>122230</v>
      </c>
      <c r="AA15" s="206">
        <v>144185</v>
      </c>
      <c r="AB15" s="206">
        <v>163835</v>
      </c>
      <c r="AC15" s="206">
        <v>189237</v>
      </c>
      <c r="AD15" s="206">
        <v>197233</v>
      </c>
      <c r="AE15" s="206">
        <v>244803</v>
      </c>
      <c r="AF15" s="206">
        <v>11567</v>
      </c>
      <c r="AG15" s="206">
        <v>23743</v>
      </c>
      <c r="AH15" s="206">
        <v>39447</v>
      </c>
      <c r="AI15" s="206">
        <v>53202</v>
      </c>
      <c r="AJ15" s="206">
        <v>65822</v>
      </c>
      <c r="AK15" s="206">
        <v>80576</v>
      </c>
      <c r="AL15" s="206">
        <v>94548</v>
      </c>
      <c r="AM15" s="206">
        <v>106496</v>
      </c>
      <c r="AN15" s="206">
        <v>115566</v>
      </c>
      <c r="AO15" s="206">
        <v>128877</v>
      </c>
      <c r="AP15" s="206">
        <v>141793</v>
      </c>
      <c r="AQ15" s="206">
        <v>157529</v>
      </c>
      <c r="AR15" s="206"/>
      <c r="AS15" s="206"/>
      <c r="AT15" s="206"/>
      <c r="AU15" s="206"/>
      <c r="AV15" s="206"/>
      <c r="AW15" s="206"/>
      <c r="AX15" s="206"/>
      <c r="AY15" s="206"/>
      <c r="AZ15" s="206" t="s">
        <v>626</v>
      </c>
      <c r="BA15" s="206">
        <f>SUMIFS('PCN DES MetricDATA 24-25'!$F:$F,'PCN DES MetricDATA 24-25'!$B:$B,'PCN DES MetricDATA 24-25'!$AZ15,'PCN DES MetricDATA 24-25'!$C:$C,'PCN DES MetricDATA 24-25'!$BE$5,'PCN DES MetricDATA 24-25'!$D:$D,'PCN DES MetricDATA 24-25'!$BE$4,'PCN DES MetricDATA 24-25'!$E:$E,'PCN DES MetricDATA 24-25'!BA$8)</f>
        <v>0</v>
      </c>
      <c r="BB15" s="206">
        <f>SUMIFS('PCN DES MetricDATA 24-25'!$F:$F,'PCN DES MetricDATA 24-25'!$B:$B,'PCN DES MetricDATA 24-25'!$AZ15,'PCN DES MetricDATA 24-25'!$C:$C,'PCN DES MetricDATA 24-25'!$BE$5,'PCN DES MetricDATA 24-25'!$D:$D,'PCN DES MetricDATA 24-25'!$BE$4,'PCN DES MetricDATA 24-25'!$E:$E,'PCN DES MetricDATA 24-25'!BB$8)</f>
        <v>0</v>
      </c>
      <c r="BC15" s="206">
        <f>SUMIFS('PCN DES MetricDATA 24-25'!$F:$F,'PCN DES MetricDATA 24-25'!$B:$B,'PCN DES MetricDATA 24-25'!$AZ15,'PCN DES MetricDATA 24-25'!$C:$C,'PCN DES MetricDATA 24-25'!$BE$5,'PCN DES MetricDATA 24-25'!$D:$D,'PCN DES MetricDATA 24-25'!$BE$4,'PCN DES MetricDATA 24-25'!$E:$E,'PCN DES MetricDATA 24-25'!BC$8)</f>
        <v>0</v>
      </c>
      <c r="BD15" s="206">
        <f>SUMIFS('PCN DES MetricDATA 24-25'!$F:$F,'PCN DES MetricDATA 24-25'!$B:$B,'PCN DES MetricDATA 24-25'!$AZ15,'PCN DES MetricDATA 24-25'!$C:$C,'PCN DES MetricDATA 24-25'!$BE$5,'PCN DES MetricDATA 24-25'!$D:$D,'PCN DES MetricDATA 24-25'!$BE$4,'PCN DES MetricDATA 24-25'!$E:$E,'PCN DES MetricDATA 24-25'!BD$8)</f>
        <v>0</v>
      </c>
      <c r="BE15" s="206">
        <f>SUMIFS('PCN DES MetricDATA 24-25'!$F:$F,'PCN DES MetricDATA 24-25'!$B:$B,'PCN DES MetricDATA 24-25'!$AZ15,'PCN DES MetricDATA 24-25'!$C:$C,'PCN DES MetricDATA 24-25'!$BE$5,'PCN DES MetricDATA 24-25'!$D:$D,'PCN DES MetricDATA 24-25'!$BE$4,'PCN DES MetricDATA 24-25'!$E:$E,'PCN DES MetricDATA 24-25'!BE$8)</f>
        <v>0</v>
      </c>
      <c r="BF15" s="206">
        <f>SUMIFS('PCN DES MetricDATA 24-25'!$F:$F,'PCN DES MetricDATA 24-25'!$B:$B,'PCN DES MetricDATA 24-25'!$AZ15,'PCN DES MetricDATA 24-25'!$C:$C,'PCN DES MetricDATA 24-25'!$BE$5,'PCN DES MetricDATA 24-25'!$D:$D,'PCN DES MetricDATA 24-25'!$BE$4,'PCN DES MetricDATA 24-25'!$E:$E,'PCN DES MetricDATA 24-25'!BF$8)</f>
        <v>0</v>
      </c>
      <c r="BG15" s="206">
        <f>SUMIFS('PCN DES MetricDATA 24-25'!$F:$F,'PCN DES MetricDATA 24-25'!$B:$B,'PCN DES MetricDATA 24-25'!$AZ15,'PCN DES MetricDATA 24-25'!$C:$C,'PCN DES MetricDATA 24-25'!$BE$5,'PCN DES MetricDATA 24-25'!$D:$D,'PCN DES MetricDATA 24-25'!$BE$4,'PCN DES MetricDATA 24-25'!$E:$E,'PCN DES MetricDATA 24-25'!BG$8)</f>
        <v>0</v>
      </c>
      <c r="BH15" s="206">
        <f>SUMIFS('PCN DES MetricDATA 24-25'!$F:$F,'PCN DES MetricDATA 24-25'!$B:$B,'PCN DES MetricDATA 24-25'!$AZ15,'PCN DES MetricDATA 24-25'!$C:$C,'PCN DES MetricDATA 24-25'!$BE$5,'PCN DES MetricDATA 24-25'!$D:$D,'PCN DES MetricDATA 24-25'!$BE$4,'PCN DES MetricDATA 24-25'!$E:$E,'PCN DES MetricDATA 24-25'!BH$8)</f>
        <v>0</v>
      </c>
      <c r="BI15" s="206">
        <f>SUMIFS('PCN DES MetricDATA 24-25'!$F:$F,'PCN DES MetricDATA 24-25'!$B:$B,'PCN DES MetricDATA 24-25'!$AZ15,'PCN DES MetricDATA 24-25'!$C:$C,'PCN DES MetricDATA 24-25'!$BE$5,'PCN DES MetricDATA 24-25'!$D:$D,'PCN DES MetricDATA 24-25'!$BE$4,'PCN DES MetricDATA 24-25'!$E:$E,'PCN DES MetricDATA 24-25'!BI$8)</f>
        <v>0</v>
      </c>
      <c r="BJ15" s="206">
        <f>SUMIFS('PCN DES MetricDATA 24-25'!$F:$F,'PCN DES MetricDATA 24-25'!$B:$B,'PCN DES MetricDATA 24-25'!$AZ15,'PCN DES MetricDATA 24-25'!$C:$C,'PCN DES MetricDATA 24-25'!$BE$5,'PCN DES MetricDATA 24-25'!$D:$D,'PCN DES MetricDATA 24-25'!$BE$4,'PCN DES MetricDATA 24-25'!$E:$E,'PCN DES MetricDATA 24-25'!BJ$8)</f>
        <v>0</v>
      </c>
      <c r="BK15" s="206">
        <f>SUMIFS('PCN DES MetricDATA 24-25'!$F:$F,'PCN DES MetricDATA 24-25'!$B:$B,'PCN DES MetricDATA 24-25'!$AZ15,'PCN DES MetricDATA 24-25'!$C:$C,'PCN DES MetricDATA 24-25'!$BE$5,'PCN DES MetricDATA 24-25'!$D:$D,'PCN DES MetricDATA 24-25'!$BE$4,'PCN DES MetricDATA 24-25'!$E:$E,'PCN DES MetricDATA 24-25'!BK$8)</f>
        <v>0</v>
      </c>
      <c r="BL15" s="206">
        <f>SUMIFS('PCN DES MetricDATA 24-25'!$F:$F,'PCN DES MetricDATA 24-25'!$B:$B,'PCN DES MetricDATA 24-25'!$AZ15,'PCN DES MetricDATA 24-25'!$C:$C,'PCN DES MetricDATA 24-25'!$BE$5,'PCN DES MetricDATA 24-25'!$D:$D,'PCN DES MetricDATA 24-25'!$BE$4,'PCN DES MetricDATA 24-25'!$E:$E,'PCN DES MetricDATA 24-25'!BL$8)</f>
        <v>0</v>
      </c>
      <c r="BM15" s="206">
        <f>SUMIFS('PCN DES MetricDATA 24-25'!$F:$F,'PCN DES MetricDATA 24-25'!$B:$B,'PCN DES MetricDATA 24-25'!$AZ15,'PCN DES MetricDATA 24-25'!$C:$C,'PCN DES MetricDATA 24-25'!$BE$5,'PCN DES MetricDATA 24-25'!$D:$D,'PCN DES MetricDATA 24-25'!$BE$4,'PCN DES MetricDATA 24-25'!$E:$E,'PCN DES MetricDATA 24-25'!BM$8)</f>
        <v>0</v>
      </c>
      <c r="BN15" s="206">
        <f>SUMIFS('PCN DES MetricDATA 24-25'!$F:$F,'PCN DES MetricDATA 24-25'!$B:$B,'PCN DES MetricDATA 24-25'!$AZ15,'PCN DES MetricDATA 24-25'!$C:$C,'PCN DES MetricDATA 24-25'!$BE$5,'PCN DES MetricDATA 24-25'!$D:$D,'PCN DES MetricDATA 24-25'!$BE$4,'PCN DES MetricDATA 24-25'!$E:$E,'PCN DES MetricDATA 24-25'!BN$8)</f>
        <v>0</v>
      </c>
      <c r="BO15" s="206">
        <f>SUMIFS('PCN DES MetricDATA 24-25'!$F:$F,'PCN DES MetricDATA 24-25'!$B:$B,'PCN DES MetricDATA 24-25'!$AZ15,'PCN DES MetricDATA 24-25'!$C:$C,'PCN DES MetricDATA 24-25'!$BE$5,'PCN DES MetricDATA 24-25'!$D:$D,'PCN DES MetricDATA 24-25'!$BE$4,'PCN DES MetricDATA 24-25'!$E:$E,'PCN DES MetricDATA 24-25'!BO$8)</f>
        <v>0</v>
      </c>
      <c r="BP15" s="206">
        <f>SUMIFS('PCN DES MetricDATA 24-25'!$F:$F,'PCN DES MetricDATA 24-25'!$B:$B,'PCN DES MetricDATA 24-25'!$AZ15,'PCN DES MetricDATA 24-25'!$C:$C,'PCN DES MetricDATA 24-25'!$BE$5,'PCN DES MetricDATA 24-25'!$D:$D,'PCN DES MetricDATA 24-25'!$BE$4,'PCN DES MetricDATA 24-25'!$E:$E,'PCN DES MetricDATA 24-25'!BP$8)</f>
        <v>0</v>
      </c>
      <c r="BQ15" s="206">
        <v>27343</v>
      </c>
      <c r="BR15" s="206">
        <v>44509</v>
      </c>
      <c r="BS15" s="206">
        <v>63527</v>
      </c>
      <c r="BT15" s="206">
        <v>80353</v>
      </c>
      <c r="BU15" s="206">
        <v>93075</v>
      </c>
      <c r="BV15" s="206">
        <v>106517</v>
      </c>
      <c r="BW15" s="206">
        <v>120770</v>
      </c>
      <c r="BX15" s="206">
        <v>129391</v>
      </c>
      <c r="BY15" s="206">
        <v>136984</v>
      </c>
      <c r="BZ15" s="206">
        <v>149001</v>
      </c>
      <c r="CA15" s="206">
        <v>159769</v>
      </c>
      <c r="CB15" s="206">
        <v>173540</v>
      </c>
      <c r="CC15" s="206"/>
      <c r="CD15" s="206"/>
      <c r="CE15" s="206"/>
      <c r="CF15" s="206"/>
    </row>
    <row r="16" spans="1:89" x14ac:dyDescent="0.35">
      <c r="A16" t="s">
        <v>1558</v>
      </c>
      <c r="B16" t="s">
        <v>654</v>
      </c>
      <c r="C16" t="s">
        <v>1542</v>
      </c>
      <c r="D16" t="s">
        <v>700</v>
      </c>
      <c r="E16" s="2">
        <v>45596</v>
      </c>
      <c r="F16">
        <v>11</v>
      </c>
      <c r="G16" t="str">
        <f>VLOOKUP($C16,'LKUP PCNDES'!$K:$M,2,FALSE)</f>
        <v>Percentage of care home residents aged 18 years or over, who had a Personalised Care and Support Plan (PCSP) agreed or reviewed.</v>
      </c>
      <c r="H16" t="str">
        <f>VLOOKUP($C16,'LKUP PCNDES'!$K:$M,3,FALSE)</f>
        <v>PCSP</v>
      </c>
      <c r="I16" t="str">
        <f>VLOOKUP($B16,'LKUP PCNDES'!$C$17:$H$60,4,FALSE)</f>
        <v>NHS South East London ICB</v>
      </c>
      <c r="J16" t="str">
        <f>VLOOKUP($B16,'LKUP PCNDES'!$C$17:$H$60,6,FALSE)</f>
        <v>NHS SOUTH EAST LONDON INTEGRATED CARE BOARD</v>
      </c>
      <c r="R16" s="206"/>
      <c r="S16" s="206"/>
      <c r="T16" s="206"/>
      <c r="U16" s="206"/>
      <c r="V16" s="206"/>
      <c r="W16" s="206"/>
      <c r="X16" s="206"/>
      <c r="Y16" s="206"/>
      <c r="Z16" s="206"/>
      <c r="AA16" s="20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row>
    <row r="17" spans="1:84" x14ac:dyDescent="0.35">
      <c r="A17" t="s">
        <v>1558</v>
      </c>
      <c r="B17" t="s">
        <v>654</v>
      </c>
      <c r="C17" t="s">
        <v>1542</v>
      </c>
      <c r="D17" t="s">
        <v>700</v>
      </c>
      <c r="E17" s="2">
        <v>45626</v>
      </c>
      <c r="F17">
        <v>11</v>
      </c>
      <c r="G17" t="str">
        <f>VLOOKUP($C17,'LKUP PCNDES'!$K:$M,2,FALSE)</f>
        <v>Percentage of care home residents aged 18 years or over, who had a Personalised Care and Support Plan (PCSP) agreed or reviewed.</v>
      </c>
      <c r="H17" t="str">
        <f>VLOOKUP($C17,'LKUP PCNDES'!$K:$M,3,FALSE)</f>
        <v>PCSP</v>
      </c>
      <c r="I17" t="str">
        <f>VLOOKUP($B17,'LKUP PCNDES'!$C$17:$H$60,4,FALSE)</f>
        <v>NHS South East London ICB</v>
      </c>
      <c r="J17" t="str">
        <f>VLOOKUP($B17,'LKUP PCNDES'!$C$17:$H$60,6,FALSE)</f>
        <v>NHS SOUTH EAST LONDON INTEGRATED CARE BOARD</v>
      </c>
      <c r="R17" s="206"/>
      <c r="S17" s="206" t="s">
        <v>638</v>
      </c>
      <c r="T17" s="206"/>
      <c r="U17" s="206"/>
      <c r="V17" s="206"/>
      <c r="W17" s="206"/>
      <c r="X17" s="206" t="s">
        <v>645</v>
      </c>
      <c r="Y17" s="206" t="s">
        <v>648</v>
      </c>
      <c r="Z17" s="206"/>
      <c r="AA17" s="206"/>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t="s">
        <v>638</v>
      </c>
      <c r="BA17" s="206"/>
      <c r="BB17" s="206"/>
      <c r="BC17" s="206"/>
      <c r="BD17" s="206"/>
      <c r="BE17" s="206" t="s">
        <v>645</v>
      </c>
      <c r="BF17" s="206"/>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row>
    <row r="18" spans="1:84" x14ac:dyDescent="0.35">
      <c r="A18" t="s">
        <v>1558</v>
      </c>
      <c r="B18" t="s">
        <v>654</v>
      </c>
      <c r="C18" t="s">
        <v>1542</v>
      </c>
      <c r="D18" t="s">
        <v>564</v>
      </c>
      <c r="E18" s="2">
        <v>45412</v>
      </c>
      <c r="F18">
        <v>5987</v>
      </c>
      <c r="G18" t="str">
        <f>VLOOKUP($C18,'LKUP PCNDES'!$K:$M,2,FALSE)</f>
        <v>Percentage of care home residents aged 18 years or over, who had a Personalised Care and Support Plan (PCSP) agreed or reviewed.</v>
      </c>
      <c r="H18" t="str">
        <f>VLOOKUP($C18,'LKUP PCNDES'!$K:$M,3,FALSE)</f>
        <v>PCSP</v>
      </c>
      <c r="I18" t="str">
        <f>VLOOKUP($B18,'LKUP PCNDES'!$C$17:$H$60,4,FALSE)</f>
        <v>NHS South East London ICB</v>
      </c>
      <c r="J18" t="str">
        <f>VLOOKUP($B18,'LKUP PCNDES'!$C$17:$H$60,6,FALSE)</f>
        <v>NHS SOUTH EAST LONDON INTEGRATED CARE BOARD</v>
      </c>
      <c r="R18" s="206"/>
      <c r="S18" s="206" t="s">
        <v>641</v>
      </c>
      <c r="T18" s="206"/>
      <c r="U18" s="206"/>
      <c r="V18" s="206"/>
      <c r="W18" s="206"/>
      <c r="X18" s="206" t="s">
        <v>564</v>
      </c>
      <c r="Y18" s="206" t="s">
        <v>564</v>
      </c>
      <c r="Z18" s="206"/>
      <c r="AA18" s="206"/>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t="s">
        <v>641</v>
      </c>
      <c r="BA18" s="206"/>
      <c r="BB18" s="206"/>
      <c r="BC18" s="206"/>
      <c r="BD18" s="206"/>
      <c r="BE18" s="206" t="s">
        <v>564</v>
      </c>
      <c r="BF18" s="206"/>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row>
    <row r="19" spans="1:84" x14ac:dyDescent="0.35">
      <c r="A19" t="s">
        <v>1558</v>
      </c>
      <c r="B19" t="s">
        <v>654</v>
      </c>
      <c r="C19" t="s">
        <v>1542</v>
      </c>
      <c r="D19" t="s">
        <v>564</v>
      </c>
      <c r="E19" s="2">
        <v>45443</v>
      </c>
      <c r="F19">
        <v>5993</v>
      </c>
      <c r="G19" t="str">
        <f>VLOOKUP($C19,'LKUP PCNDES'!$K:$M,2,FALSE)</f>
        <v>Percentage of care home residents aged 18 years or over, who had a Personalised Care and Support Plan (PCSP) agreed or reviewed.</v>
      </c>
      <c r="H19" t="str">
        <f>VLOOKUP($C19,'LKUP PCNDES'!$K:$M,3,FALSE)</f>
        <v>PCSP</v>
      </c>
      <c r="I19" t="str">
        <f>VLOOKUP($B19,'LKUP PCNDES'!$C$17:$H$60,4,FALSE)</f>
        <v>NHS South East London ICB</v>
      </c>
      <c r="J19" t="str">
        <f>VLOOKUP($B19,'LKUP PCNDES'!$C$17:$H$60,6,FALSE)</f>
        <v>NHS SOUTH EAST LONDON INTEGRATED CARE BOARD</v>
      </c>
      <c r="R19" s="206"/>
      <c r="S19" s="206" t="s">
        <v>640</v>
      </c>
      <c r="T19" s="206"/>
      <c r="U19" s="206"/>
      <c r="V19" s="206"/>
      <c r="W19" s="206"/>
      <c r="X19" s="206" t="s">
        <v>36</v>
      </c>
      <c r="Y19" s="206" t="s">
        <v>702</v>
      </c>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t="s">
        <v>640</v>
      </c>
      <c r="BA19" s="206"/>
      <c r="BB19" s="206"/>
      <c r="BC19" s="206"/>
      <c r="BD19" s="206"/>
      <c r="BE19" s="206" t="s">
        <v>33</v>
      </c>
      <c r="BF19" s="206"/>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row>
    <row r="20" spans="1:84" x14ac:dyDescent="0.35">
      <c r="A20" t="s">
        <v>1558</v>
      </c>
      <c r="B20" t="s">
        <v>654</v>
      </c>
      <c r="C20" t="s">
        <v>1542</v>
      </c>
      <c r="D20" t="s">
        <v>564</v>
      </c>
      <c r="E20" s="2">
        <v>45473</v>
      </c>
      <c r="F20">
        <v>6062</v>
      </c>
      <c r="G20" t="str">
        <f>VLOOKUP($C20,'LKUP PCNDES'!$K:$M,2,FALSE)</f>
        <v>Percentage of care home residents aged 18 years or over, who had a Personalised Care and Support Plan (PCSP) agreed or reviewed.</v>
      </c>
      <c r="H20" t="str">
        <f>VLOOKUP($C20,'LKUP PCNDES'!$K:$M,3,FALSE)</f>
        <v>PCSP</v>
      </c>
      <c r="I20" t="str">
        <f>VLOOKUP($B20,'LKUP PCNDES'!$C$17:$H$60,4,FALSE)</f>
        <v>NHS South East London ICB</v>
      </c>
      <c r="J20" t="str">
        <f>VLOOKUP($B20,'LKUP PCNDES'!$C$17:$H$60,6,FALSE)</f>
        <v>NHS SOUTH EAST LONDON INTEGRATED CARE BOARD</v>
      </c>
      <c r="R20" s="206"/>
      <c r="S20" s="206"/>
      <c r="T20" s="206"/>
      <c r="U20" s="206"/>
      <c r="V20" s="206"/>
      <c r="W20" s="206"/>
      <c r="X20" s="206"/>
      <c r="Y20" s="206"/>
      <c r="Z20" s="206"/>
      <c r="AA20" s="206"/>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row>
    <row r="21" spans="1:84" x14ac:dyDescent="0.35">
      <c r="A21" t="s">
        <v>1558</v>
      </c>
      <c r="B21" t="s">
        <v>654</v>
      </c>
      <c r="C21" t="s">
        <v>1542</v>
      </c>
      <c r="D21" t="s">
        <v>564</v>
      </c>
      <c r="E21" s="2">
        <v>45504</v>
      </c>
      <c r="F21">
        <v>6054</v>
      </c>
      <c r="G21" t="str">
        <f>VLOOKUP($C21,'LKUP PCNDES'!$K:$M,2,FALSE)</f>
        <v>Percentage of care home residents aged 18 years or over, who had a Personalised Care and Support Plan (PCSP) agreed or reviewed.</v>
      </c>
      <c r="H21" t="str">
        <f>VLOOKUP($C21,'LKUP PCNDES'!$K:$M,3,FALSE)</f>
        <v>PCSP</v>
      </c>
      <c r="I21" t="str">
        <f>VLOOKUP($B21,'LKUP PCNDES'!$C$17:$H$60,4,FALSE)</f>
        <v>NHS South East London ICB</v>
      </c>
      <c r="J21" t="str">
        <f>VLOOKUP($B21,'LKUP PCNDES'!$C$17:$H$60,6,FALSE)</f>
        <v>NHS SOUTH EAST LONDON INTEGRATED CARE BOARD</v>
      </c>
      <c r="R21" s="206"/>
      <c r="S21" s="206" t="s">
        <v>649</v>
      </c>
      <c r="T21" s="206"/>
      <c r="U21" s="206"/>
      <c r="V21" s="206"/>
      <c r="W21" s="206"/>
      <c r="X21" s="206" t="s">
        <v>642</v>
      </c>
      <c r="Y21" s="206"/>
      <c r="Z21" s="206"/>
      <c r="AA21" s="206"/>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t="s">
        <v>649</v>
      </c>
      <c r="BA21" s="206"/>
      <c r="BB21" s="206"/>
      <c r="BC21" s="206"/>
      <c r="BD21" s="206"/>
      <c r="BE21" s="206" t="s">
        <v>642</v>
      </c>
      <c r="BF21" s="206"/>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row>
    <row r="22" spans="1:84" x14ac:dyDescent="0.35">
      <c r="A22" t="s">
        <v>1558</v>
      </c>
      <c r="B22" t="s">
        <v>654</v>
      </c>
      <c r="C22" t="s">
        <v>1542</v>
      </c>
      <c r="D22" t="s">
        <v>564</v>
      </c>
      <c r="E22" s="2">
        <v>45535</v>
      </c>
      <c r="F22">
        <v>6096</v>
      </c>
      <c r="G22" t="str">
        <f>VLOOKUP($C22,'LKUP PCNDES'!$K:$M,2,FALSE)</f>
        <v>Percentage of care home residents aged 18 years or over, who had a Personalised Care and Support Plan (PCSP) agreed or reviewed.</v>
      </c>
      <c r="H22" t="str">
        <f>VLOOKUP($C22,'LKUP PCNDES'!$K:$M,3,FALSE)</f>
        <v>PCSP</v>
      </c>
      <c r="I22" t="str">
        <f>VLOOKUP($B22,'LKUP PCNDES'!$C$17:$H$60,4,FALSE)</f>
        <v>NHS South East London ICB</v>
      </c>
      <c r="J22" t="str">
        <f>VLOOKUP($B22,'LKUP PCNDES'!$C$17:$H$60,6,FALSE)</f>
        <v>NHS SOUTH EAST LONDON INTEGRATED CARE BOARD</v>
      </c>
      <c r="R22" s="206"/>
      <c r="S22" s="206" t="s">
        <v>639</v>
      </c>
      <c r="T22" s="208">
        <v>44681</v>
      </c>
      <c r="U22" s="208">
        <v>44712</v>
      </c>
      <c r="V22" s="208">
        <v>44742</v>
      </c>
      <c r="W22" s="208">
        <v>44773</v>
      </c>
      <c r="X22" s="208">
        <v>44804</v>
      </c>
      <c r="Y22" s="208">
        <v>44834</v>
      </c>
      <c r="Z22" s="208">
        <v>44865</v>
      </c>
      <c r="AA22" s="208">
        <v>44895</v>
      </c>
      <c r="AB22" s="208">
        <v>44926</v>
      </c>
      <c r="AC22" s="208">
        <v>44957</v>
      </c>
      <c r="AD22" s="208">
        <v>44985</v>
      </c>
      <c r="AE22" s="208">
        <v>45016</v>
      </c>
      <c r="AF22" s="208">
        <v>45046</v>
      </c>
      <c r="AG22" s="208">
        <v>45077</v>
      </c>
      <c r="AH22" s="208">
        <v>45107</v>
      </c>
      <c r="AI22" s="208">
        <v>45138</v>
      </c>
      <c r="AJ22" s="208">
        <v>45169</v>
      </c>
      <c r="AK22" s="208">
        <v>45199</v>
      </c>
      <c r="AL22" s="208">
        <v>45230</v>
      </c>
      <c r="AM22" s="208">
        <v>45260</v>
      </c>
      <c r="AN22" s="208">
        <v>45291</v>
      </c>
      <c r="AO22" s="208">
        <v>45322</v>
      </c>
      <c r="AP22" s="208">
        <v>45351</v>
      </c>
      <c r="AQ22" s="208">
        <v>45382</v>
      </c>
      <c r="AR22" s="208"/>
      <c r="AS22" s="208"/>
      <c r="AT22" s="208"/>
      <c r="AU22" s="208"/>
      <c r="AV22" s="208"/>
      <c r="AW22" s="208"/>
      <c r="AX22" s="206"/>
      <c r="AY22" s="206"/>
      <c r="AZ22" s="206" t="s">
        <v>639</v>
      </c>
      <c r="BA22" s="208">
        <v>44561</v>
      </c>
      <c r="BB22" s="208">
        <v>44592</v>
      </c>
      <c r="BC22" s="208">
        <v>44620</v>
      </c>
      <c r="BD22" s="208">
        <v>44651</v>
      </c>
      <c r="BE22" s="208">
        <v>44681</v>
      </c>
      <c r="BF22" s="208">
        <v>44712</v>
      </c>
      <c r="BG22" s="208">
        <v>44742</v>
      </c>
      <c r="BH22" s="208">
        <v>44773</v>
      </c>
      <c r="BI22" s="208">
        <v>44804</v>
      </c>
      <c r="BJ22" s="208">
        <v>44834</v>
      </c>
      <c r="BK22" s="208">
        <v>44865</v>
      </c>
      <c r="BL22" s="208">
        <v>44895</v>
      </c>
      <c r="BM22" s="208">
        <v>44926</v>
      </c>
      <c r="BN22" s="208">
        <v>44957</v>
      </c>
      <c r="BO22" s="208">
        <v>44985</v>
      </c>
      <c r="BP22" s="208">
        <v>45016</v>
      </c>
      <c r="BQ22" s="208">
        <v>45046</v>
      </c>
      <c r="BR22" s="208">
        <v>45077</v>
      </c>
      <c r="BS22" s="208">
        <v>45107</v>
      </c>
      <c r="BT22" s="208">
        <v>45138</v>
      </c>
      <c r="BU22" s="208">
        <v>45169</v>
      </c>
      <c r="BV22" s="208">
        <v>45199</v>
      </c>
      <c r="BW22" s="208">
        <v>45230</v>
      </c>
      <c r="BX22" s="208">
        <v>45260</v>
      </c>
      <c r="BY22" s="208">
        <v>45291</v>
      </c>
      <c r="BZ22" s="208">
        <v>45322</v>
      </c>
      <c r="CA22" s="208">
        <v>45351</v>
      </c>
      <c r="CB22" s="208">
        <v>45382</v>
      </c>
      <c r="CC22" s="206"/>
      <c r="CD22" s="206"/>
      <c r="CE22" s="206"/>
      <c r="CF22" s="206"/>
    </row>
    <row r="23" spans="1:84" x14ac:dyDescent="0.35">
      <c r="A23" t="s">
        <v>1558</v>
      </c>
      <c r="B23" t="s">
        <v>654</v>
      </c>
      <c r="C23" t="s">
        <v>1542</v>
      </c>
      <c r="D23" t="s">
        <v>564</v>
      </c>
      <c r="E23" s="2">
        <v>45565</v>
      </c>
      <c r="F23">
        <v>6187</v>
      </c>
      <c r="G23" t="str">
        <f>VLOOKUP($C23,'LKUP PCNDES'!$K:$M,2,FALSE)</f>
        <v>Percentage of care home residents aged 18 years or over, who had a Personalised Care and Support Plan (PCSP) agreed or reviewed.</v>
      </c>
      <c r="H23" t="str">
        <f>VLOOKUP($C23,'LKUP PCNDES'!$K:$M,3,FALSE)</f>
        <v>PCSP</v>
      </c>
      <c r="I23" t="str">
        <f>VLOOKUP($B23,'LKUP PCNDES'!$C$17:$H$60,4,FALSE)</f>
        <v>NHS South East London ICB</v>
      </c>
      <c r="J23" t="str">
        <f>VLOOKUP($B23,'LKUP PCNDES'!$C$17:$H$60,6,FALSE)</f>
        <v>NHS SOUTH EAST LONDON INTEGRATED CARE BOARD</v>
      </c>
      <c r="R23" s="206"/>
      <c r="S23" s="206" t="s">
        <v>651</v>
      </c>
      <c r="T23" s="206">
        <v>6217</v>
      </c>
      <c r="U23" s="206">
        <v>6310</v>
      </c>
      <c r="V23" s="206">
        <v>6468</v>
      </c>
      <c r="W23" s="206">
        <v>6459</v>
      </c>
      <c r="X23" s="206">
        <v>6285</v>
      </c>
      <c r="Y23" s="206">
        <v>5402</v>
      </c>
      <c r="Z23" s="206">
        <v>6295</v>
      </c>
      <c r="AA23" s="206">
        <v>5883</v>
      </c>
      <c r="AB23" s="206">
        <v>5892</v>
      </c>
      <c r="AC23" s="206">
        <v>5808</v>
      </c>
      <c r="AD23" s="206">
        <v>4701</v>
      </c>
      <c r="AE23" s="206">
        <v>5080</v>
      </c>
      <c r="AF23" s="206">
        <v>3736</v>
      </c>
      <c r="AG23" s="206">
        <v>3634</v>
      </c>
      <c r="AH23" s="206">
        <v>3889</v>
      </c>
      <c r="AI23" s="206">
        <v>3999</v>
      </c>
      <c r="AJ23" s="206">
        <v>3950</v>
      </c>
      <c r="AK23" s="206">
        <v>4490</v>
      </c>
      <c r="AL23" s="206">
        <v>4512</v>
      </c>
      <c r="AM23" s="206">
        <v>4666</v>
      </c>
      <c r="AN23" s="206">
        <v>5030</v>
      </c>
      <c r="AO23" s="206">
        <v>5258</v>
      </c>
      <c r="AP23" s="206">
        <v>5600</v>
      </c>
      <c r="AQ23" s="206">
        <v>5765</v>
      </c>
      <c r="AR23" s="206"/>
      <c r="AS23" s="206"/>
      <c r="AT23" s="206"/>
      <c r="AU23" s="206"/>
      <c r="AV23" s="206"/>
      <c r="AW23" s="206"/>
      <c r="AX23" s="206"/>
      <c r="AY23" s="206"/>
      <c r="AZ23" s="206" t="s">
        <v>651</v>
      </c>
      <c r="BA23" s="206">
        <f>SUMIFS('PCN DES MetricDATA 24-25'!$F:$F,'PCN DES MetricDATA 24-25'!$B:$B,'PCN DES MetricDATA 24-25'!$AZ23,'PCN DES MetricDATA 24-25'!$C:$C,'PCN DES MetricDATA 24-25'!$BE$19,'PCN DES MetricDATA 24-25'!$D:$D,'PCN DES MetricDATA 24-25'!$BE$18,'PCN DES MetricDATA 24-25'!$E:$E,'PCN DES MetricDATA 24-25'!BA$22)</f>
        <v>0</v>
      </c>
      <c r="BB23" s="206">
        <f>SUMIFS('PCN DES MetricDATA 24-25'!$F:$F,'PCN DES MetricDATA 24-25'!$B:$B,'PCN DES MetricDATA 24-25'!$AZ23,'PCN DES MetricDATA 24-25'!$C:$C,'PCN DES MetricDATA 24-25'!$BE$19,'PCN DES MetricDATA 24-25'!$D:$D,'PCN DES MetricDATA 24-25'!$BE$18,'PCN DES MetricDATA 24-25'!$E:$E,'PCN DES MetricDATA 24-25'!BB$22)</f>
        <v>0</v>
      </c>
      <c r="BC23" s="206">
        <f>SUMIFS('PCN DES MetricDATA 24-25'!$F:$F,'PCN DES MetricDATA 24-25'!$B:$B,'PCN DES MetricDATA 24-25'!$AZ23,'PCN DES MetricDATA 24-25'!$C:$C,'PCN DES MetricDATA 24-25'!$BE$19,'PCN DES MetricDATA 24-25'!$D:$D,'PCN DES MetricDATA 24-25'!$BE$18,'PCN DES MetricDATA 24-25'!$E:$E,'PCN DES MetricDATA 24-25'!BC$22)</f>
        <v>0</v>
      </c>
      <c r="BD23" s="206">
        <f>SUMIFS('PCN DES MetricDATA 24-25'!$F:$F,'PCN DES MetricDATA 24-25'!$B:$B,'PCN DES MetricDATA 24-25'!$AZ23,'PCN DES MetricDATA 24-25'!$C:$C,'PCN DES MetricDATA 24-25'!$BE$19,'PCN DES MetricDATA 24-25'!$D:$D,'PCN DES MetricDATA 24-25'!$BE$18,'PCN DES MetricDATA 24-25'!$E:$E,'PCN DES MetricDATA 24-25'!BD$22)</f>
        <v>0</v>
      </c>
      <c r="BE23" s="206">
        <f>SUMIFS('PCN DES MetricDATA 24-25'!$F:$F,'PCN DES MetricDATA 24-25'!$B:$B,'PCN DES MetricDATA 24-25'!$AZ23,'PCN DES MetricDATA 24-25'!$C:$C,'PCN DES MetricDATA 24-25'!$BE$19,'PCN DES MetricDATA 24-25'!$D:$D,'PCN DES MetricDATA 24-25'!$BE$18,'PCN DES MetricDATA 24-25'!$E:$E,'PCN DES MetricDATA 24-25'!BE$22)</f>
        <v>0</v>
      </c>
      <c r="BF23" s="206">
        <f>SUMIFS('PCN DES MetricDATA 24-25'!$F:$F,'PCN DES MetricDATA 24-25'!$B:$B,'PCN DES MetricDATA 24-25'!$AZ23,'PCN DES MetricDATA 24-25'!$C:$C,'PCN DES MetricDATA 24-25'!$BE$19,'PCN DES MetricDATA 24-25'!$D:$D,'PCN DES MetricDATA 24-25'!$BE$18,'PCN DES MetricDATA 24-25'!$E:$E,'PCN DES MetricDATA 24-25'!BF$22)</f>
        <v>0</v>
      </c>
      <c r="BG23" s="206">
        <f>SUMIFS('PCN DES MetricDATA 24-25'!$F:$F,'PCN DES MetricDATA 24-25'!$B:$B,'PCN DES MetricDATA 24-25'!$AZ23,'PCN DES MetricDATA 24-25'!$C:$C,'PCN DES MetricDATA 24-25'!$BE$19,'PCN DES MetricDATA 24-25'!$D:$D,'PCN DES MetricDATA 24-25'!$BE$18,'PCN DES MetricDATA 24-25'!$E:$E,'PCN DES MetricDATA 24-25'!BG$22)</f>
        <v>0</v>
      </c>
      <c r="BH23" s="206">
        <f>SUMIFS('PCN DES MetricDATA 24-25'!$F:$F,'PCN DES MetricDATA 24-25'!$B:$B,'PCN DES MetricDATA 24-25'!$AZ23,'PCN DES MetricDATA 24-25'!$C:$C,'PCN DES MetricDATA 24-25'!$BE$19,'PCN DES MetricDATA 24-25'!$D:$D,'PCN DES MetricDATA 24-25'!$BE$18,'PCN DES MetricDATA 24-25'!$E:$E,'PCN DES MetricDATA 24-25'!BH$22)</f>
        <v>0</v>
      </c>
      <c r="BI23" s="206">
        <f>SUMIFS('PCN DES MetricDATA 24-25'!$F:$F,'PCN DES MetricDATA 24-25'!$B:$B,'PCN DES MetricDATA 24-25'!$AZ23,'PCN DES MetricDATA 24-25'!$C:$C,'PCN DES MetricDATA 24-25'!$BE$19,'PCN DES MetricDATA 24-25'!$D:$D,'PCN DES MetricDATA 24-25'!$BE$18,'PCN DES MetricDATA 24-25'!$E:$E,'PCN DES MetricDATA 24-25'!BI$22)</f>
        <v>0</v>
      </c>
      <c r="BJ23" s="206">
        <f>SUMIFS('PCN DES MetricDATA 24-25'!$F:$F,'PCN DES MetricDATA 24-25'!$B:$B,'PCN DES MetricDATA 24-25'!$AZ23,'PCN DES MetricDATA 24-25'!$C:$C,'PCN DES MetricDATA 24-25'!$BE$19,'PCN DES MetricDATA 24-25'!$D:$D,'PCN DES MetricDATA 24-25'!$BE$18,'PCN DES MetricDATA 24-25'!$E:$E,'PCN DES MetricDATA 24-25'!BJ$22)</f>
        <v>0</v>
      </c>
      <c r="BK23" s="206">
        <f>SUMIFS('PCN DES MetricDATA 24-25'!$F:$F,'PCN DES MetricDATA 24-25'!$B:$B,'PCN DES MetricDATA 24-25'!$AZ23,'PCN DES MetricDATA 24-25'!$C:$C,'PCN DES MetricDATA 24-25'!$BE$19,'PCN DES MetricDATA 24-25'!$D:$D,'PCN DES MetricDATA 24-25'!$BE$18,'PCN DES MetricDATA 24-25'!$E:$E,'PCN DES MetricDATA 24-25'!BK$22)</f>
        <v>0</v>
      </c>
      <c r="BL23" s="206">
        <f>SUMIFS('PCN DES MetricDATA 24-25'!$F:$F,'PCN DES MetricDATA 24-25'!$B:$B,'PCN DES MetricDATA 24-25'!$AZ23,'PCN DES MetricDATA 24-25'!$C:$C,'PCN DES MetricDATA 24-25'!$BE$19,'PCN DES MetricDATA 24-25'!$D:$D,'PCN DES MetricDATA 24-25'!$BE$18,'PCN DES MetricDATA 24-25'!$E:$E,'PCN DES MetricDATA 24-25'!BL$22)</f>
        <v>0</v>
      </c>
      <c r="BM23" s="206">
        <f>SUMIFS('PCN DES MetricDATA 24-25'!$F:$F,'PCN DES MetricDATA 24-25'!$B:$B,'PCN DES MetricDATA 24-25'!$AZ23,'PCN DES MetricDATA 24-25'!$C:$C,'PCN DES MetricDATA 24-25'!$BE$19,'PCN DES MetricDATA 24-25'!$D:$D,'PCN DES MetricDATA 24-25'!$BE$18,'PCN DES MetricDATA 24-25'!$E:$E,'PCN DES MetricDATA 24-25'!BM$22)</f>
        <v>0</v>
      </c>
      <c r="BN23" s="206">
        <f>SUMIFS('PCN DES MetricDATA 24-25'!$F:$F,'PCN DES MetricDATA 24-25'!$B:$B,'PCN DES MetricDATA 24-25'!$AZ23,'PCN DES MetricDATA 24-25'!$C:$C,'PCN DES MetricDATA 24-25'!$BE$19,'PCN DES MetricDATA 24-25'!$D:$D,'PCN DES MetricDATA 24-25'!$BE$18,'PCN DES MetricDATA 24-25'!$E:$E,'PCN DES MetricDATA 24-25'!BN$22)</f>
        <v>0</v>
      </c>
      <c r="BO23" s="206">
        <f>SUMIFS('PCN DES MetricDATA 24-25'!$F:$F,'PCN DES MetricDATA 24-25'!$B:$B,'PCN DES MetricDATA 24-25'!$AZ23,'PCN DES MetricDATA 24-25'!$C:$C,'PCN DES MetricDATA 24-25'!$BE$19,'PCN DES MetricDATA 24-25'!$D:$D,'PCN DES MetricDATA 24-25'!$BE$18,'PCN DES MetricDATA 24-25'!$E:$E,'PCN DES MetricDATA 24-25'!BO$22)</f>
        <v>0</v>
      </c>
      <c r="BP23" s="206">
        <f>SUMIFS('PCN DES MetricDATA 24-25'!$F:$F,'PCN DES MetricDATA 24-25'!$B:$B,'PCN DES MetricDATA 24-25'!$AZ23,'PCN DES MetricDATA 24-25'!$C:$C,'PCN DES MetricDATA 24-25'!$BE$19,'PCN DES MetricDATA 24-25'!$D:$D,'PCN DES MetricDATA 24-25'!$BE$18,'PCN DES MetricDATA 24-25'!$E:$E,'PCN DES MetricDATA 24-25'!BP$22)</f>
        <v>0</v>
      </c>
      <c r="BQ23" s="206">
        <v>5116</v>
      </c>
      <c r="BR23" s="206">
        <v>4786</v>
      </c>
      <c r="BS23" s="206">
        <v>5283</v>
      </c>
      <c r="BT23" s="206">
        <v>5294</v>
      </c>
      <c r="BU23" s="206">
        <v>5030</v>
      </c>
      <c r="BV23" s="206">
        <v>5551</v>
      </c>
      <c r="BW23" s="206">
        <v>5467</v>
      </c>
      <c r="BX23" s="206">
        <v>5574</v>
      </c>
      <c r="BY23" s="206">
        <v>5723</v>
      </c>
      <c r="BZ23" s="206">
        <v>5811</v>
      </c>
      <c r="CA23" s="206">
        <v>6019</v>
      </c>
      <c r="CB23" s="206">
        <v>6040</v>
      </c>
      <c r="CC23" s="206"/>
      <c r="CD23" s="206"/>
      <c r="CE23" s="206"/>
      <c r="CF23" s="206"/>
    </row>
    <row r="24" spans="1:84" x14ac:dyDescent="0.35">
      <c r="A24" t="s">
        <v>1558</v>
      </c>
      <c r="B24" t="s">
        <v>654</v>
      </c>
      <c r="C24" t="s">
        <v>1542</v>
      </c>
      <c r="D24" t="s">
        <v>564</v>
      </c>
      <c r="E24" s="2">
        <v>45596</v>
      </c>
      <c r="F24">
        <v>6089</v>
      </c>
      <c r="G24" t="str">
        <f>VLOOKUP($C24,'LKUP PCNDES'!$K:$M,2,FALSE)</f>
        <v>Percentage of care home residents aged 18 years or over, who had a Personalised Care and Support Plan (PCSP) agreed or reviewed.</v>
      </c>
      <c r="H24" t="str">
        <f>VLOOKUP($C24,'LKUP PCNDES'!$K:$M,3,FALSE)</f>
        <v>PCSP</v>
      </c>
      <c r="I24" t="str">
        <f>VLOOKUP($B24,'LKUP PCNDES'!$C$17:$H$60,4,FALSE)</f>
        <v>NHS South East London ICB</v>
      </c>
      <c r="J24" t="str">
        <f>VLOOKUP($B24,'LKUP PCNDES'!$C$17:$H$60,6,FALSE)</f>
        <v>NHS SOUTH EAST LONDON INTEGRATED CARE BOARD</v>
      </c>
      <c r="R24" s="206"/>
      <c r="S24" s="206" t="s">
        <v>652</v>
      </c>
      <c r="T24" s="206">
        <v>5403</v>
      </c>
      <c r="U24" s="206">
        <v>5459</v>
      </c>
      <c r="V24" s="206">
        <v>5618</v>
      </c>
      <c r="W24" s="206">
        <v>5630</v>
      </c>
      <c r="X24" s="206">
        <v>5610</v>
      </c>
      <c r="Y24" s="206">
        <v>5119</v>
      </c>
      <c r="Z24" s="206">
        <v>5271</v>
      </c>
      <c r="AA24" s="206">
        <v>5303</v>
      </c>
      <c r="AB24" s="206">
        <v>5296</v>
      </c>
      <c r="AC24" s="206">
        <v>4537</v>
      </c>
      <c r="AD24" s="206">
        <v>3790</v>
      </c>
      <c r="AE24" s="206">
        <v>5025</v>
      </c>
      <c r="AF24" s="206">
        <v>4630</v>
      </c>
      <c r="AG24" s="206">
        <v>4829</v>
      </c>
      <c r="AH24" s="206">
        <v>4769</v>
      </c>
      <c r="AI24" s="206">
        <v>4851</v>
      </c>
      <c r="AJ24" s="206">
        <v>4024</v>
      </c>
      <c r="AK24" s="206">
        <v>5018</v>
      </c>
      <c r="AL24" s="206">
        <v>4756</v>
      </c>
      <c r="AM24" s="206">
        <v>4792</v>
      </c>
      <c r="AN24" s="206">
        <v>4830</v>
      </c>
      <c r="AO24" s="206">
        <v>4848</v>
      </c>
      <c r="AP24" s="206">
        <v>4947</v>
      </c>
      <c r="AQ24" s="206">
        <v>4964</v>
      </c>
      <c r="AR24" s="206"/>
      <c r="AS24" s="206"/>
      <c r="AT24" s="206"/>
      <c r="AU24" s="206"/>
      <c r="AV24" s="206"/>
      <c r="AW24" s="206"/>
      <c r="AX24" s="206"/>
      <c r="AY24" s="206"/>
      <c r="AZ24" s="206" t="s">
        <v>652</v>
      </c>
      <c r="BA24" s="206">
        <f>SUMIFS('PCN DES MetricDATA 24-25'!$F:$F,'PCN DES MetricDATA 24-25'!$B:$B,'PCN DES MetricDATA 24-25'!$AZ24,'PCN DES MetricDATA 24-25'!$C:$C,'PCN DES MetricDATA 24-25'!$BE$19,'PCN DES MetricDATA 24-25'!$D:$D,'PCN DES MetricDATA 24-25'!$BE$18,'PCN DES MetricDATA 24-25'!$E:$E,'PCN DES MetricDATA 24-25'!BA$22)</f>
        <v>0</v>
      </c>
      <c r="BB24" s="206">
        <f>SUMIFS('PCN DES MetricDATA 24-25'!$F:$F,'PCN DES MetricDATA 24-25'!$B:$B,'PCN DES MetricDATA 24-25'!$AZ24,'PCN DES MetricDATA 24-25'!$C:$C,'PCN DES MetricDATA 24-25'!$BE$19,'PCN DES MetricDATA 24-25'!$D:$D,'PCN DES MetricDATA 24-25'!$BE$18,'PCN DES MetricDATA 24-25'!$E:$E,'PCN DES MetricDATA 24-25'!BB$22)</f>
        <v>0</v>
      </c>
      <c r="BC24" s="206">
        <f>SUMIFS('PCN DES MetricDATA 24-25'!$F:$F,'PCN DES MetricDATA 24-25'!$B:$B,'PCN DES MetricDATA 24-25'!$AZ24,'PCN DES MetricDATA 24-25'!$C:$C,'PCN DES MetricDATA 24-25'!$BE$19,'PCN DES MetricDATA 24-25'!$D:$D,'PCN DES MetricDATA 24-25'!$BE$18,'PCN DES MetricDATA 24-25'!$E:$E,'PCN DES MetricDATA 24-25'!BC$22)</f>
        <v>0</v>
      </c>
      <c r="BD24" s="206">
        <f>SUMIFS('PCN DES MetricDATA 24-25'!$F:$F,'PCN DES MetricDATA 24-25'!$B:$B,'PCN DES MetricDATA 24-25'!$AZ24,'PCN DES MetricDATA 24-25'!$C:$C,'PCN DES MetricDATA 24-25'!$BE$19,'PCN DES MetricDATA 24-25'!$D:$D,'PCN DES MetricDATA 24-25'!$BE$18,'PCN DES MetricDATA 24-25'!$E:$E,'PCN DES MetricDATA 24-25'!BD$22)</f>
        <v>0</v>
      </c>
      <c r="BE24" s="206">
        <f>SUMIFS('PCN DES MetricDATA 24-25'!$F:$F,'PCN DES MetricDATA 24-25'!$B:$B,'PCN DES MetricDATA 24-25'!$AZ24,'PCN DES MetricDATA 24-25'!$C:$C,'PCN DES MetricDATA 24-25'!$BE$19,'PCN DES MetricDATA 24-25'!$D:$D,'PCN DES MetricDATA 24-25'!$BE$18,'PCN DES MetricDATA 24-25'!$E:$E,'PCN DES MetricDATA 24-25'!BE$22)</f>
        <v>0</v>
      </c>
      <c r="BF24" s="206">
        <f>SUMIFS('PCN DES MetricDATA 24-25'!$F:$F,'PCN DES MetricDATA 24-25'!$B:$B,'PCN DES MetricDATA 24-25'!$AZ24,'PCN DES MetricDATA 24-25'!$C:$C,'PCN DES MetricDATA 24-25'!$BE$19,'PCN DES MetricDATA 24-25'!$D:$D,'PCN DES MetricDATA 24-25'!$BE$18,'PCN DES MetricDATA 24-25'!$E:$E,'PCN DES MetricDATA 24-25'!BF$22)</f>
        <v>0</v>
      </c>
      <c r="BG24" s="206">
        <f>SUMIFS('PCN DES MetricDATA 24-25'!$F:$F,'PCN DES MetricDATA 24-25'!$B:$B,'PCN DES MetricDATA 24-25'!$AZ24,'PCN DES MetricDATA 24-25'!$C:$C,'PCN DES MetricDATA 24-25'!$BE$19,'PCN DES MetricDATA 24-25'!$D:$D,'PCN DES MetricDATA 24-25'!$BE$18,'PCN DES MetricDATA 24-25'!$E:$E,'PCN DES MetricDATA 24-25'!BG$22)</f>
        <v>0</v>
      </c>
      <c r="BH24" s="206">
        <f>SUMIFS('PCN DES MetricDATA 24-25'!$F:$F,'PCN DES MetricDATA 24-25'!$B:$B,'PCN DES MetricDATA 24-25'!$AZ24,'PCN DES MetricDATA 24-25'!$C:$C,'PCN DES MetricDATA 24-25'!$BE$19,'PCN DES MetricDATA 24-25'!$D:$D,'PCN DES MetricDATA 24-25'!$BE$18,'PCN DES MetricDATA 24-25'!$E:$E,'PCN DES MetricDATA 24-25'!BH$22)</f>
        <v>0</v>
      </c>
      <c r="BI24" s="206">
        <f>SUMIFS('PCN DES MetricDATA 24-25'!$F:$F,'PCN DES MetricDATA 24-25'!$B:$B,'PCN DES MetricDATA 24-25'!$AZ24,'PCN DES MetricDATA 24-25'!$C:$C,'PCN DES MetricDATA 24-25'!$BE$19,'PCN DES MetricDATA 24-25'!$D:$D,'PCN DES MetricDATA 24-25'!$BE$18,'PCN DES MetricDATA 24-25'!$E:$E,'PCN DES MetricDATA 24-25'!BI$22)</f>
        <v>0</v>
      </c>
      <c r="BJ24" s="206">
        <f>SUMIFS('PCN DES MetricDATA 24-25'!$F:$F,'PCN DES MetricDATA 24-25'!$B:$B,'PCN DES MetricDATA 24-25'!$AZ24,'PCN DES MetricDATA 24-25'!$C:$C,'PCN DES MetricDATA 24-25'!$BE$19,'PCN DES MetricDATA 24-25'!$D:$D,'PCN DES MetricDATA 24-25'!$BE$18,'PCN DES MetricDATA 24-25'!$E:$E,'PCN DES MetricDATA 24-25'!BJ$22)</f>
        <v>0</v>
      </c>
      <c r="BK24" s="206">
        <f>SUMIFS('PCN DES MetricDATA 24-25'!$F:$F,'PCN DES MetricDATA 24-25'!$B:$B,'PCN DES MetricDATA 24-25'!$AZ24,'PCN DES MetricDATA 24-25'!$C:$C,'PCN DES MetricDATA 24-25'!$BE$19,'PCN DES MetricDATA 24-25'!$D:$D,'PCN DES MetricDATA 24-25'!$BE$18,'PCN DES MetricDATA 24-25'!$E:$E,'PCN DES MetricDATA 24-25'!BK$22)</f>
        <v>0</v>
      </c>
      <c r="BL24" s="206">
        <f>SUMIFS('PCN DES MetricDATA 24-25'!$F:$F,'PCN DES MetricDATA 24-25'!$B:$B,'PCN DES MetricDATA 24-25'!$AZ24,'PCN DES MetricDATA 24-25'!$C:$C,'PCN DES MetricDATA 24-25'!$BE$19,'PCN DES MetricDATA 24-25'!$D:$D,'PCN DES MetricDATA 24-25'!$BE$18,'PCN DES MetricDATA 24-25'!$E:$E,'PCN DES MetricDATA 24-25'!BL$22)</f>
        <v>0</v>
      </c>
      <c r="BM24" s="206">
        <f>SUMIFS('PCN DES MetricDATA 24-25'!$F:$F,'PCN DES MetricDATA 24-25'!$B:$B,'PCN DES MetricDATA 24-25'!$AZ24,'PCN DES MetricDATA 24-25'!$C:$C,'PCN DES MetricDATA 24-25'!$BE$19,'PCN DES MetricDATA 24-25'!$D:$D,'PCN DES MetricDATA 24-25'!$BE$18,'PCN DES MetricDATA 24-25'!$E:$E,'PCN DES MetricDATA 24-25'!BM$22)</f>
        <v>0</v>
      </c>
      <c r="BN24" s="206">
        <f>SUMIFS('PCN DES MetricDATA 24-25'!$F:$F,'PCN DES MetricDATA 24-25'!$B:$B,'PCN DES MetricDATA 24-25'!$AZ24,'PCN DES MetricDATA 24-25'!$C:$C,'PCN DES MetricDATA 24-25'!$BE$19,'PCN DES MetricDATA 24-25'!$D:$D,'PCN DES MetricDATA 24-25'!$BE$18,'PCN DES MetricDATA 24-25'!$E:$E,'PCN DES MetricDATA 24-25'!BN$22)</f>
        <v>0</v>
      </c>
      <c r="BO24" s="206">
        <f>SUMIFS('PCN DES MetricDATA 24-25'!$F:$F,'PCN DES MetricDATA 24-25'!$B:$B,'PCN DES MetricDATA 24-25'!$AZ24,'PCN DES MetricDATA 24-25'!$C:$C,'PCN DES MetricDATA 24-25'!$BE$19,'PCN DES MetricDATA 24-25'!$D:$D,'PCN DES MetricDATA 24-25'!$BE$18,'PCN DES MetricDATA 24-25'!$E:$E,'PCN DES MetricDATA 24-25'!BO$22)</f>
        <v>0</v>
      </c>
      <c r="BP24" s="206">
        <f>SUMIFS('PCN DES MetricDATA 24-25'!$F:$F,'PCN DES MetricDATA 24-25'!$B:$B,'PCN DES MetricDATA 24-25'!$AZ24,'PCN DES MetricDATA 24-25'!$C:$C,'PCN DES MetricDATA 24-25'!$BE$19,'PCN DES MetricDATA 24-25'!$D:$D,'PCN DES MetricDATA 24-25'!$BE$18,'PCN DES MetricDATA 24-25'!$E:$E,'PCN DES MetricDATA 24-25'!BP$22)</f>
        <v>0</v>
      </c>
      <c r="BQ24" s="206">
        <v>5449</v>
      </c>
      <c r="BR24" s="206">
        <v>5582</v>
      </c>
      <c r="BS24" s="206">
        <v>5627</v>
      </c>
      <c r="BT24" s="206">
        <v>5647</v>
      </c>
      <c r="BU24" s="206">
        <v>4732</v>
      </c>
      <c r="BV24" s="206">
        <v>5754</v>
      </c>
      <c r="BW24" s="206">
        <v>5427</v>
      </c>
      <c r="BX24" s="206">
        <v>5407</v>
      </c>
      <c r="BY24" s="206">
        <v>5428</v>
      </c>
      <c r="BZ24" s="206">
        <v>5438</v>
      </c>
      <c r="CA24" s="206">
        <v>5519</v>
      </c>
      <c r="CB24" s="206">
        <v>5530</v>
      </c>
      <c r="CC24" s="206"/>
      <c r="CD24" s="206"/>
      <c r="CE24" s="206"/>
      <c r="CF24" s="206"/>
    </row>
    <row r="25" spans="1:84" x14ac:dyDescent="0.35">
      <c r="A25" t="s">
        <v>1558</v>
      </c>
      <c r="B25" t="s">
        <v>654</v>
      </c>
      <c r="C25" t="s">
        <v>1542</v>
      </c>
      <c r="D25" t="s">
        <v>564</v>
      </c>
      <c r="E25" s="2">
        <v>45626</v>
      </c>
      <c r="F25">
        <v>6093</v>
      </c>
      <c r="G25" t="str">
        <f>VLOOKUP($C25,'LKUP PCNDES'!$K:$M,2,FALSE)</f>
        <v>Percentage of care home residents aged 18 years or over, who had a Personalised Care and Support Plan (PCSP) agreed or reviewed.</v>
      </c>
      <c r="H25" t="str">
        <f>VLOOKUP($C25,'LKUP PCNDES'!$K:$M,3,FALSE)</f>
        <v>PCSP</v>
      </c>
      <c r="I25" t="str">
        <f>VLOOKUP($B25,'LKUP PCNDES'!$C$17:$H$60,4,FALSE)</f>
        <v>NHS South East London ICB</v>
      </c>
      <c r="J25" t="str">
        <f>VLOOKUP($B25,'LKUP PCNDES'!$C$17:$H$60,6,FALSE)</f>
        <v>NHS SOUTH EAST LONDON INTEGRATED CARE BOARD</v>
      </c>
      <c r="R25" s="206"/>
      <c r="S25" s="206" t="s">
        <v>653</v>
      </c>
      <c r="T25" s="206">
        <v>6314</v>
      </c>
      <c r="U25" s="206">
        <v>6446</v>
      </c>
      <c r="V25" s="206">
        <v>6490</v>
      </c>
      <c r="W25" s="206">
        <v>6300</v>
      </c>
      <c r="X25" s="206">
        <v>6337</v>
      </c>
      <c r="Y25" s="206">
        <v>5856</v>
      </c>
      <c r="Z25" s="206">
        <v>6524</v>
      </c>
      <c r="AA25" s="206">
        <v>6500</v>
      </c>
      <c r="AB25" s="206">
        <v>6362</v>
      </c>
      <c r="AC25" s="206">
        <v>6276</v>
      </c>
      <c r="AD25" s="206">
        <v>5709</v>
      </c>
      <c r="AE25" s="206">
        <v>5780</v>
      </c>
      <c r="AF25" s="206">
        <v>4777</v>
      </c>
      <c r="AG25" s="206">
        <v>4854</v>
      </c>
      <c r="AH25" s="206">
        <v>4871</v>
      </c>
      <c r="AI25" s="206">
        <v>4911</v>
      </c>
      <c r="AJ25" s="206">
        <v>4862</v>
      </c>
      <c r="AK25" s="206">
        <v>5178</v>
      </c>
      <c r="AL25" s="206">
        <v>4833</v>
      </c>
      <c r="AM25" s="206">
        <v>4594</v>
      </c>
      <c r="AN25" s="206">
        <v>4653</v>
      </c>
      <c r="AO25" s="206">
        <v>4331</v>
      </c>
      <c r="AP25" s="206">
        <v>4375</v>
      </c>
      <c r="AQ25" s="206">
        <v>5414</v>
      </c>
      <c r="AR25" s="206"/>
      <c r="AS25" s="206"/>
      <c r="AT25" s="206"/>
      <c r="AU25" s="206"/>
      <c r="AV25" s="206"/>
      <c r="AW25" s="206"/>
      <c r="AX25" s="206"/>
      <c r="AY25" s="206"/>
      <c r="AZ25" s="206" t="s">
        <v>653</v>
      </c>
      <c r="BA25" s="206">
        <f>SUMIFS('PCN DES MetricDATA 24-25'!$F:$F,'PCN DES MetricDATA 24-25'!$B:$B,'PCN DES MetricDATA 24-25'!$AZ25,'PCN DES MetricDATA 24-25'!$C:$C,'PCN DES MetricDATA 24-25'!$BE$19,'PCN DES MetricDATA 24-25'!$D:$D,'PCN DES MetricDATA 24-25'!$BE$18,'PCN DES MetricDATA 24-25'!$E:$E,'PCN DES MetricDATA 24-25'!BA$22)</f>
        <v>0</v>
      </c>
      <c r="BB25" s="206">
        <f>SUMIFS('PCN DES MetricDATA 24-25'!$F:$F,'PCN DES MetricDATA 24-25'!$B:$B,'PCN DES MetricDATA 24-25'!$AZ25,'PCN DES MetricDATA 24-25'!$C:$C,'PCN DES MetricDATA 24-25'!$BE$19,'PCN DES MetricDATA 24-25'!$D:$D,'PCN DES MetricDATA 24-25'!$BE$18,'PCN DES MetricDATA 24-25'!$E:$E,'PCN DES MetricDATA 24-25'!BB$22)</f>
        <v>0</v>
      </c>
      <c r="BC25" s="206">
        <f>SUMIFS('PCN DES MetricDATA 24-25'!$F:$F,'PCN DES MetricDATA 24-25'!$B:$B,'PCN DES MetricDATA 24-25'!$AZ25,'PCN DES MetricDATA 24-25'!$C:$C,'PCN DES MetricDATA 24-25'!$BE$19,'PCN DES MetricDATA 24-25'!$D:$D,'PCN DES MetricDATA 24-25'!$BE$18,'PCN DES MetricDATA 24-25'!$E:$E,'PCN DES MetricDATA 24-25'!BC$22)</f>
        <v>0</v>
      </c>
      <c r="BD25" s="206">
        <f>SUMIFS('PCN DES MetricDATA 24-25'!$F:$F,'PCN DES MetricDATA 24-25'!$B:$B,'PCN DES MetricDATA 24-25'!$AZ25,'PCN DES MetricDATA 24-25'!$C:$C,'PCN DES MetricDATA 24-25'!$BE$19,'PCN DES MetricDATA 24-25'!$D:$D,'PCN DES MetricDATA 24-25'!$BE$18,'PCN DES MetricDATA 24-25'!$E:$E,'PCN DES MetricDATA 24-25'!BD$22)</f>
        <v>0</v>
      </c>
      <c r="BE25" s="206">
        <f>SUMIFS('PCN DES MetricDATA 24-25'!$F:$F,'PCN DES MetricDATA 24-25'!$B:$B,'PCN DES MetricDATA 24-25'!$AZ25,'PCN DES MetricDATA 24-25'!$C:$C,'PCN DES MetricDATA 24-25'!$BE$19,'PCN DES MetricDATA 24-25'!$D:$D,'PCN DES MetricDATA 24-25'!$BE$18,'PCN DES MetricDATA 24-25'!$E:$E,'PCN DES MetricDATA 24-25'!BE$22)</f>
        <v>0</v>
      </c>
      <c r="BF25" s="206">
        <f>SUMIFS('PCN DES MetricDATA 24-25'!$F:$F,'PCN DES MetricDATA 24-25'!$B:$B,'PCN DES MetricDATA 24-25'!$AZ25,'PCN DES MetricDATA 24-25'!$C:$C,'PCN DES MetricDATA 24-25'!$BE$19,'PCN DES MetricDATA 24-25'!$D:$D,'PCN DES MetricDATA 24-25'!$BE$18,'PCN DES MetricDATA 24-25'!$E:$E,'PCN DES MetricDATA 24-25'!BF$22)</f>
        <v>0</v>
      </c>
      <c r="BG25" s="206">
        <f>SUMIFS('PCN DES MetricDATA 24-25'!$F:$F,'PCN DES MetricDATA 24-25'!$B:$B,'PCN DES MetricDATA 24-25'!$AZ25,'PCN DES MetricDATA 24-25'!$C:$C,'PCN DES MetricDATA 24-25'!$BE$19,'PCN DES MetricDATA 24-25'!$D:$D,'PCN DES MetricDATA 24-25'!$BE$18,'PCN DES MetricDATA 24-25'!$E:$E,'PCN DES MetricDATA 24-25'!BG$22)</f>
        <v>0</v>
      </c>
      <c r="BH25" s="206">
        <f>SUMIFS('PCN DES MetricDATA 24-25'!$F:$F,'PCN DES MetricDATA 24-25'!$B:$B,'PCN DES MetricDATA 24-25'!$AZ25,'PCN DES MetricDATA 24-25'!$C:$C,'PCN DES MetricDATA 24-25'!$BE$19,'PCN DES MetricDATA 24-25'!$D:$D,'PCN DES MetricDATA 24-25'!$BE$18,'PCN DES MetricDATA 24-25'!$E:$E,'PCN DES MetricDATA 24-25'!BH$22)</f>
        <v>0</v>
      </c>
      <c r="BI25" s="206">
        <f>SUMIFS('PCN DES MetricDATA 24-25'!$F:$F,'PCN DES MetricDATA 24-25'!$B:$B,'PCN DES MetricDATA 24-25'!$AZ25,'PCN DES MetricDATA 24-25'!$C:$C,'PCN DES MetricDATA 24-25'!$BE$19,'PCN DES MetricDATA 24-25'!$D:$D,'PCN DES MetricDATA 24-25'!$BE$18,'PCN DES MetricDATA 24-25'!$E:$E,'PCN DES MetricDATA 24-25'!BI$22)</f>
        <v>0</v>
      </c>
      <c r="BJ25" s="206">
        <f>SUMIFS('PCN DES MetricDATA 24-25'!$F:$F,'PCN DES MetricDATA 24-25'!$B:$B,'PCN DES MetricDATA 24-25'!$AZ25,'PCN DES MetricDATA 24-25'!$C:$C,'PCN DES MetricDATA 24-25'!$BE$19,'PCN DES MetricDATA 24-25'!$D:$D,'PCN DES MetricDATA 24-25'!$BE$18,'PCN DES MetricDATA 24-25'!$E:$E,'PCN DES MetricDATA 24-25'!BJ$22)</f>
        <v>0</v>
      </c>
      <c r="BK25" s="206">
        <f>SUMIFS('PCN DES MetricDATA 24-25'!$F:$F,'PCN DES MetricDATA 24-25'!$B:$B,'PCN DES MetricDATA 24-25'!$AZ25,'PCN DES MetricDATA 24-25'!$C:$C,'PCN DES MetricDATA 24-25'!$BE$19,'PCN DES MetricDATA 24-25'!$D:$D,'PCN DES MetricDATA 24-25'!$BE$18,'PCN DES MetricDATA 24-25'!$E:$E,'PCN DES MetricDATA 24-25'!BK$22)</f>
        <v>0</v>
      </c>
      <c r="BL25" s="206">
        <f>SUMIFS('PCN DES MetricDATA 24-25'!$F:$F,'PCN DES MetricDATA 24-25'!$B:$B,'PCN DES MetricDATA 24-25'!$AZ25,'PCN DES MetricDATA 24-25'!$C:$C,'PCN DES MetricDATA 24-25'!$BE$19,'PCN DES MetricDATA 24-25'!$D:$D,'PCN DES MetricDATA 24-25'!$BE$18,'PCN DES MetricDATA 24-25'!$E:$E,'PCN DES MetricDATA 24-25'!BL$22)</f>
        <v>0</v>
      </c>
      <c r="BM25" s="206">
        <f>SUMIFS('PCN DES MetricDATA 24-25'!$F:$F,'PCN DES MetricDATA 24-25'!$B:$B,'PCN DES MetricDATA 24-25'!$AZ25,'PCN DES MetricDATA 24-25'!$C:$C,'PCN DES MetricDATA 24-25'!$BE$19,'PCN DES MetricDATA 24-25'!$D:$D,'PCN DES MetricDATA 24-25'!$BE$18,'PCN DES MetricDATA 24-25'!$E:$E,'PCN DES MetricDATA 24-25'!BM$22)</f>
        <v>0</v>
      </c>
      <c r="BN25" s="206">
        <f>SUMIFS('PCN DES MetricDATA 24-25'!$F:$F,'PCN DES MetricDATA 24-25'!$B:$B,'PCN DES MetricDATA 24-25'!$AZ25,'PCN DES MetricDATA 24-25'!$C:$C,'PCN DES MetricDATA 24-25'!$BE$19,'PCN DES MetricDATA 24-25'!$D:$D,'PCN DES MetricDATA 24-25'!$BE$18,'PCN DES MetricDATA 24-25'!$E:$E,'PCN DES MetricDATA 24-25'!BN$22)</f>
        <v>0</v>
      </c>
      <c r="BO25" s="206">
        <f>SUMIFS('PCN DES MetricDATA 24-25'!$F:$F,'PCN DES MetricDATA 24-25'!$B:$B,'PCN DES MetricDATA 24-25'!$AZ25,'PCN DES MetricDATA 24-25'!$C:$C,'PCN DES MetricDATA 24-25'!$BE$19,'PCN DES MetricDATA 24-25'!$D:$D,'PCN DES MetricDATA 24-25'!$BE$18,'PCN DES MetricDATA 24-25'!$E:$E,'PCN DES MetricDATA 24-25'!BO$22)</f>
        <v>0</v>
      </c>
      <c r="BP25" s="206">
        <f>SUMIFS('PCN DES MetricDATA 24-25'!$F:$F,'PCN DES MetricDATA 24-25'!$B:$B,'PCN DES MetricDATA 24-25'!$AZ25,'PCN DES MetricDATA 24-25'!$C:$C,'PCN DES MetricDATA 24-25'!$BE$19,'PCN DES MetricDATA 24-25'!$D:$D,'PCN DES MetricDATA 24-25'!$BE$18,'PCN DES MetricDATA 24-25'!$E:$E,'PCN DES MetricDATA 24-25'!BP$22)</f>
        <v>0</v>
      </c>
      <c r="BQ25" s="206">
        <v>6177</v>
      </c>
      <c r="BR25" s="206">
        <v>6194</v>
      </c>
      <c r="BS25" s="206">
        <v>6324</v>
      </c>
      <c r="BT25" s="206">
        <v>6397</v>
      </c>
      <c r="BU25" s="206">
        <v>6271</v>
      </c>
      <c r="BV25" s="206">
        <v>6656</v>
      </c>
      <c r="BW25" s="206">
        <v>6224</v>
      </c>
      <c r="BX25" s="206">
        <v>5862</v>
      </c>
      <c r="BY25" s="206">
        <v>5898</v>
      </c>
      <c r="BZ25" s="206">
        <v>5500</v>
      </c>
      <c r="CA25" s="206">
        <v>5505</v>
      </c>
      <c r="CB25" s="206">
        <v>6679</v>
      </c>
      <c r="CC25" s="206"/>
      <c r="CD25" s="206"/>
      <c r="CE25" s="206"/>
      <c r="CF25" s="206"/>
    </row>
    <row r="26" spans="1:84" x14ac:dyDescent="0.35">
      <c r="A26" t="s">
        <v>1558</v>
      </c>
      <c r="B26" t="s">
        <v>654</v>
      </c>
      <c r="C26" t="s">
        <v>1542</v>
      </c>
      <c r="D26" t="s">
        <v>563</v>
      </c>
      <c r="E26" s="2">
        <v>45412</v>
      </c>
      <c r="F26">
        <v>207</v>
      </c>
      <c r="G26" t="str">
        <f>VLOOKUP($C26,'LKUP PCNDES'!$K:$M,2,FALSE)</f>
        <v>Percentage of care home residents aged 18 years or over, who had a Personalised Care and Support Plan (PCSP) agreed or reviewed.</v>
      </c>
      <c r="H26" t="str">
        <f>VLOOKUP($C26,'LKUP PCNDES'!$K:$M,3,FALSE)</f>
        <v>PCSP</v>
      </c>
      <c r="I26" t="str">
        <f>VLOOKUP($B26,'LKUP PCNDES'!$C$17:$H$60,4,FALSE)</f>
        <v>NHS South East London ICB</v>
      </c>
      <c r="J26" t="str">
        <f>VLOOKUP($B26,'LKUP PCNDES'!$C$17:$H$60,6,FALSE)</f>
        <v>NHS SOUTH EAST LONDON INTEGRATED CARE BOARD</v>
      </c>
      <c r="R26" s="206"/>
      <c r="S26" s="206" t="s">
        <v>654</v>
      </c>
      <c r="T26" s="206">
        <v>5331</v>
      </c>
      <c r="U26" s="206">
        <v>5715</v>
      </c>
      <c r="V26" s="206">
        <v>5758</v>
      </c>
      <c r="W26" s="206">
        <v>5771</v>
      </c>
      <c r="X26" s="206">
        <v>5817</v>
      </c>
      <c r="Y26" s="206">
        <v>2287</v>
      </c>
      <c r="Z26" s="206">
        <v>5585</v>
      </c>
      <c r="AA26" s="206">
        <v>5514</v>
      </c>
      <c r="AB26" s="206">
        <v>5447</v>
      </c>
      <c r="AC26" s="206">
        <v>5556</v>
      </c>
      <c r="AD26" s="206">
        <v>4393</v>
      </c>
      <c r="AE26" s="206">
        <v>5486</v>
      </c>
      <c r="AF26" s="206">
        <v>3392</v>
      </c>
      <c r="AG26" s="206">
        <v>2939</v>
      </c>
      <c r="AH26" s="206">
        <v>3593</v>
      </c>
      <c r="AI26" s="206">
        <v>3392</v>
      </c>
      <c r="AJ26" s="206">
        <v>4150</v>
      </c>
      <c r="AK26" s="206">
        <v>4535</v>
      </c>
      <c r="AL26" s="206">
        <v>4410</v>
      </c>
      <c r="AM26" s="206">
        <v>4365</v>
      </c>
      <c r="AN26" s="206">
        <v>4571</v>
      </c>
      <c r="AO26" s="206">
        <v>4613</v>
      </c>
      <c r="AP26" s="206">
        <v>4677</v>
      </c>
      <c r="AQ26" s="206">
        <v>4885</v>
      </c>
      <c r="AR26" s="206"/>
      <c r="AS26" s="206"/>
      <c r="AT26" s="206"/>
      <c r="AU26" s="206"/>
      <c r="AV26" s="206"/>
      <c r="AW26" s="206"/>
      <c r="AX26" s="206"/>
      <c r="AY26" s="206"/>
      <c r="AZ26" s="206" t="s">
        <v>654</v>
      </c>
      <c r="BA26" s="206">
        <f>SUMIFS('PCN DES MetricDATA 24-25'!$F:$F,'PCN DES MetricDATA 24-25'!$B:$B,'PCN DES MetricDATA 24-25'!$AZ26,'PCN DES MetricDATA 24-25'!$C:$C,'PCN DES MetricDATA 24-25'!$BE$19,'PCN DES MetricDATA 24-25'!$D:$D,'PCN DES MetricDATA 24-25'!$BE$18,'PCN DES MetricDATA 24-25'!$E:$E,'PCN DES MetricDATA 24-25'!BA$22)</f>
        <v>0</v>
      </c>
      <c r="BB26" s="206">
        <f>SUMIFS('PCN DES MetricDATA 24-25'!$F:$F,'PCN DES MetricDATA 24-25'!$B:$B,'PCN DES MetricDATA 24-25'!$AZ26,'PCN DES MetricDATA 24-25'!$C:$C,'PCN DES MetricDATA 24-25'!$BE$19,'PCN DES MetricDATA 24-25'!$D:$D,'PCN DES MetricDATA 24-25'!$BE$18,'PCN DES MetricDATA 24-25'!$E:$E,'PCN DES MetricDATA 24-25'!BB$22)</f>
        <v>0</v>
      </c>
      <c r="BC26" s="206">
        <f>SUMIFS('PCN DES MetricDATA 24-25'!$F:$F,'PCN DES MetricDATA 24-25'!$B:$B,'PCN DES MetricDATA 24-25'!$AZ26,'PCN DES MetricDATA 24-25'!$C:$C,'PCN DES MetricDATA 24-25'!$BE$19,'PCN DES MetricDATA 24-25'!$D:$D,'PCN DES MetricDATA 24-25'!$BE$18,'PCN DES MetricDATA 24-25'!$E:$E,'PCN DES MetricDATA 24-25'!BC$22)</f>
        <v>0</v>
      </c>
      <c r="BD26" s="206">
        <f>SUMIFS('PCN DES MetricDATA 24-25'!$F:$F,'PCN DES MetricDATA 24-25'!$B:$B,'PCN DES MetricDATA 24-25'!$AZ26,'PCN DES MetricDATA 24-25'!$C:$C,'PCN DES MetricDATA 24-25'!$BE$19,'PCN DES MetricDATA 24-25'!$D:$D,'PCN DES MetricDATA 24-25'!$BE$18,'PCN DES MetricDATA 24-25'!$E:$E,'PCN DES MetricDATA 24-25'!BD$22)</f>
        <v>0</v>
      </c>
      <c r="BE26" s="206">
        <f>SUMIFS('PCN DES MetricDATA 24-25'!$F:$F,'PCN DES MetricDATA 24-25'!$B:$B,'PCN DES MetricDATA 24-25'!$AZ26,'PCN DES MetricDATA 24-25'!$C:$C,'PCN DES MetricDATA 24-25'!$BE$19,'PCN DES MetricDATA 24-25'!$D:$D,'PCN DES MetricDATA 24-25'!$BE$18,'PCN DES MetricDATA 24-25'!$E:$E,'PCN DES MetricDATA 24-25'!BE$22)</f>
        <v>0</v>
      </c>
      <c r="BF26" s="206">
        <f>SUMIFS('PCN DES MetricDATA 24-25'!$F:$F,'PCN DES MetricDATA 24-25'!$B:$B,'PCN DES MetricDATA 24-25'!$AZ26,'PCN DES MetricDATA 24-25'!$C:$C,'PCN DES MetricDATA 24-25'!$BE$19,'PCN DES MetricDATA 24-25'!$D:$D,'PCN DES MetricDATA 24-25'!$BE$18,'PCN DES MetricDATA 24-25'!$E:$E,'PCN DES MetricDATA 24-25'!BF$22)</f>
        <v>0</v>
      </c>
      <c r="BG26" s="206">
        <f>SUMIFS('PCN DES MetricDATA 24-25'!$F:$F,'PCN DES MetricDATA 24-25'!$B:$B,'PCN DES MetricDATA 24-25'!$AZ26,'PCN DES MetricDATA 24-25'!$C:$C,'PCN DES MetricDATA 24-25'!$BE$19,'PCN DES MetricDATA 24-25'!$D:$D,'PCN DES MetricDATA 24-25'!$BE$18,'PCN DES MetricDATA 24-25'!$E:$E,'PCN DES MetricDATA 24-25'!BG$22)</f>
        <v>0</v>
      </c>
      <c r="BH26" s="206">
        <f>SUMIFS('PCN DES MetricDATA 24-25'!$F:$F,'PCN DES MetricDATA 24-25'!$B:$B,'PCN DES MetricDATA 24-25'!$AZ26,'PCN DES MetricDATA 24-25'!$C:$C,'PCN DES MetricDATA 24-25'!$BE$19,'PCN DES MetricDATA 24-25'!$D:$D,'PCN DES MetricDATA 24-25'!$BE$18,'PCN DES MetricDATA 24-25'!$E:$E,'PCN DES MetricDATA 24-25'!BH$22)</f>
        <v>0</v>
      </c>
      <c r="BI26" s="206">
        <f>SUMIFS('PCN DES MetricDATA 24-25'!$F:$F,'PCN DES MetricDATA 24-25'!$B:$B,'PCN DES MetricDATA 24-25'!$AZ26,'PCN DES MetricDATA 24-25'!$C:$C,'PCN DES MetricDATA 24-25'!$BE$19,'PCN DES MetricDATA 24-25'!$D:$D,'PCN DES MetricDATA 24-25'!$BE$18,'PCN DES MetricDATA 24-25'!$E:$E,'PCN DES MetricDATA 24-25'!BI$22)</f>
        <v>0</v>
      </c>
      <c r="BJ26" s="206">
        <f>SUMIFS('PCN DES MetricDATA 24-25'!$F:$F,'PCN DES MetricDATA 24-25'!$B:$B,'PCN DES MetricDATA 24-25'!$AZ26,'PCN DES MetricDATA 24-25'!$C:$C,'PCN DES MetricDATA 24-25'!$BE$19,'PCN DES MetricDATA 24-25'!$D:$D,'PCN DES MetricDATA 24-25'!$BE$18,'PCN DES MetricDATA 24-25'!$E:$E,'PCN DES MetricDATA 24-25'!BJ$22)</f>
        <v>0</v>
      </c>
      <c r="BK26" s="206">
        <f>SUMIFS('PCN DES MetricDATA 24-25'!$F:$F,'PCN DES MetricDATA 24-25'!$B:$B,'PCN DES MetricDATA 24-25'!$AZ26,'PCN DES MetricDATA 24-25'!$C:$C,'PCN DES MetricDATA 24-25'!$BE$19,'PCN DES MetricDATA 24-25'!$D:$D,'PCN DES MetricDATA 24-25'!$BE$18,'PCN DES MetricDATA 24-25'!$E:$E,'PCN DES MetricDATA 24-25'!BK$22)</f>
        <v>0</v>
      </c>
      <c r="BL26" s="206">
        <f>SUMIFS('PCN DES MetricDATA 24-25'!$F:$F,'PCN DES MetricDATA 24-25'!$B:$B,'PCN DES MetricDATA 24-25'!$AZ26,'PCN DES MetricDATA 24-25'!$C:$C,'PCN DES MetricDATA 24-25'!$BE$19,'PCN DES MetricDATA 24-25'!$D:$D,'PCN DES MetricDATA 24-25'!$BE$18,'PCN DES MetricDATA 24-25'!$E:$E,'PCN DES MetricDATA 24-25'!BL$22)</f>
        <v>0</v>
      </c>
      <c r="BM26" s="206">
        <f>SUMIFS('PCN DES MetricDATA 24-25'!$F:$F,'PCN DES MetricDATA 24-25'!$B:$B,'PCN DES MetricDATA 24-25'!$AZ26,'PCN DES MetricDATA 24-25'!$C:$C,'PCN DES MetricDATA 24-25'!$BE$19,'PCN DES MetricDATA 24-25'!$D:$D,'PCN DES MetricDATA 24-25'!$BE$18,'PCN DES MetricDATA 24-25'!$E:$E,'PCN DES MetricDATA 24-25'!BM$22)</f>
        <v>0</v>
      </c>
      <c r="BN26" s="206">
        <f>SUMIFS('PCN DES MetricDATA 24-25'!$F:$F,'PCN DES MetricDATA 24-25'!$B:$B,'PCN DES MetricDATA 24-25'!$AZ26,'PCN DES MetricDATA 24-25'!$C:$C,'PCN DES MetricDATA 24-25'!$BE$19,'PCN DES MetricDATA 24-25'!$D:$D,'PCN DES MetricDATA 24-25'!$BE$18,'PCN DES MetricDATA 24-25'!$E:$E,'PCN DES MetricDATA 24-25'!BN$22)</f>
        <v>0</v>
      </c>
      <c r="BO26" s="206">
        <f>SUMIFS('PCN DES MetricDATA 24-25'!$F:$F,'PCN DES MetricDATA 24-25'!$B:$B,'PCN DES MetricDATA 24-25'!$AZ26,'PCN DES MetricDATA 24-25'!$C:$C,'PCN DES MetricDATA 24-25'!$BE$19,'PCN DES MetricDATA 24-25'!$D:$D,'PCN DES MetricDATA 24-25'!$BE$18,'PCN DES MetricDATA 24-25'!$E:$E,'PCN DES MetricDATA 24-25'!BO$22)</f>
        <v>0</v>
      </c>
      <c r="BP26" s="206">
        <f>SUMIFS('PCN DES MetricDATA 24-25'!$F:$F,'PCN DES MetricDATA 24-25'!$B:$B,'PCN DES MetricDATA 24-25'!$AZ26,'PCN DES MetricDATA 24-25'!$C:$C,'PCN DES MetricDATA 24-25'!$BE$19,'PCN DES MetricDATA 24-25'!$D:$D,'PCN DES MetricDATA 24-25'!$BE$18,'PCN DES MetricDATA 24-25'!$E:$E,'PCN DES MetricDATA 24-25'!BP$22)</f>
        <v>0</v>
      </c>
      <c r="BQ26" s="206">
        <v>5104</v>
      </c>
      <c r="BR26" s="206">
        <v>3788</v>
      </c>
      <c r="BS26" s="206">
        <v>5218</v>
      </c>
      <c r="BT26" s="206">
        <v>4776</v>
      </c>
      <c r="BU26" s="206">
        <v>5630</v>
      </c>
      <c r="BV26" s="206">
        <v>5915</v>
      </c>
      <c r="BW26" s="206">
        <v>5731</v>
      </c>
      <c r="BX26" s="206">
        <v>5632</v>
      </c>
      <c r="BY26" s="206">
        <v>5754</v>
      </c>
      <c r="BZ26" s="206">
        <v>5678</v>
      </c>
      <c r="CA26" s="206">
        <v>5772</v>
      </c>
      <c r="CB26" s="206">
        <v>5859</v>
      </c>
      <c r="CC26" s="206"/>
      <c r="CD26" s="206"/>
      <c r="CE26" s="206"/>
      <c r="CF26" s="206"/>
    </row>
    <row r="27" spans="1:84" x14ac:dyDescent="0.35">
      <c r="A27" t="s">
        <v>1558</v>
      </c>
      <c r="B27" t="s">
        <v>654</v>
      </c>
      <c r="C27" t="s">
        <v>1542</v>
      </c>
      <c r="D27" t="s">
        <v>563</v>
      </c>
      <c r="E27" s="2">
        <v>45443</v>
      </c>
      <c r="F27">
        <v>414</v>
      </c>
      <c r="G27" t="str">
        <f>VLOOKUP($C27,'LKUP PCNDES'!$K:$M,2,FALSE)</f>
        <v>Percentage of care home residents aged 18 years or over, who had a Personalised Care and Support Plan (PCSP) agreed or reviewed.</v>
      </c>
      <c r="H27" t="str">
        <f>VLOOKUP($C27,'LKUP PCNDES'!$K:$M,3,FALSE)</f>
        <v>PCSP</v>
      </c>
      <c r="I27" t="str">
        <f>VLOOKUP($B27,'LKUP PCNDES'!$C$17:$H$60,4,FALSE)</f>
        <v>NHS South East London ICB</v>
      </c>
      <c r="J27" t="str">
        <f>VLOOKUP($B27,'LKUP PCNDES'!$C$17:$H$60,6,FALSE)</f>
        <v>NHS SOUTH EAST LONDON INTEGRATED CARE BOARD</v>
      </c>
      <c r="R27" s="206"/>
      <c r="S27" s="206" t="s">
        <v>656</v>
      </c>
      <c r="T27" s="206">
        <v>6532</v>
      </c>
      <c r="U27" s="206">
        <v>6655</v>
      </c>
      <c r="V27" s="206">
        <v>6710</v>
      </c>
      <c r="W27" s="206">
        <v>6893</v>
      </c>
      <c r="X27" s="206">
        <v>7085</v>
      </c>
      <c r="Y27" s="206">
        <v>5905</v>
      </c>
      <c r="Z27" s="206">
        <v>7174</v>
      </c>
      <c r="AA27" s="206">
        <v>7188</v>
      </c>
      <c r="AB27" s="206">
        <v>7188</v>
      </c>
      <c r="AC27" s="206">
        <v>7350</v>
      </c>
      <c r="AD27" s="206">
        <v>6883</v>
      </c>
      <c r="AE27" s="206">
        <v>7105</v>
      </c>
      <c r="AF27" s="206">
        <v>5227</v>
      </c>
      <c r="AG27" s="206">
        <v>4454</v>
      </c>
      <c r="AH27" s="206">
        <v>5276</v>
      </c>
      <c r="AI27" s="206">
        <v>4955</v>
      </c>
      <c r="AJ27" s="206">
        <v>5416</v>
      </c>
      <c r="AK27" s="206">
        <v>5656</v>
      </c>
      <c r="AL27" s="206">
        <v>5508</v>
      </c>
      <c r="AM27" s="206">
        <v>5634</v>
      </c>
      <c r="AN27" s="206">
        <v>5776</v>
      </c>
      <c r="AO27" s="206">
        <v>5837</v>
      </c>
      <c r="AP27" s="206">
        <v>5912</v>
      </c>
      <c r="AQ27" s="206">
        <v>6034</v>
      </c>
      <c r="AR27" s="206"/>
      <c r="AS27" s="206"/>
      <c r="AT27" s="206"/>
      <c r="AU27" s="206"/>
      <c r="AV27" s="206"/>
      <c r="AW27" s="206"/>
      <c r="AX27" s="206"/>
      <c r="AY27" s="206"/>
      <c r="AZ27" s="206" t="s">
        <v>656</v>
      </c>
      <c r="BA27" s="206">
        <f>SUMIFS('PCN DES MetricDATA 24-25'!$F:$F,'PCN DES MetricDATA 24-25'!$B:$B,'PCN DES MetricDATA 24-25'!$AZ27,'PCN DES MetricDATA 24-25'!$C:$C,'PCN DES MetricDATA 24-25'!$BE$19,'PCN DES MetricDATA 24-25'!$D:$D,'PCN DES MetricDATA 24-25'!$BE$18,'PCN DES MetricDATA 24-25'!$E:$E,'PCN DES MetricDATA 24-25'!BA$22)</f>
        <v>0</v>
      </c>
      <c r="BB27" s="206">
        <f>SUMIFS('PCN DES MetricDATA 24-25'!$F:$F,'PCN DES MetricDATA 24-25'!$B:$B,'PCN DES MetricDATA 24-25'!$AZ27,'PCN DES MetricDATA 24-25'!$C:$C,'PCN DES MetricDATA 24-25'!$BE$19,'PCN DES MetricDATA 24-25'!$D:$D,'PCN DES MetricDATA 24-25'!$BE$18,'PCN DES MetricDATA 24-25'!$E:$E,'PCN DES MetricDATA 24-25'!BB$22)</f>
        <v>0</v>
      </c>
      <c r="BC27" s="206">
        <f>SUMIFS('PCN DES MetricDATA 24-25'!$F:$F,'PCN DES MetricDATA 24-25'!$B:$B,'PCN DES MetricDATA 24-25'!$AZ27,'PCN DES MetricDATA 24-25'!$C:$C,'PCN DES MetricDATA 24-25'!$BE$19,'PCN DES MetricDATA 24-25'!$D:$D,'PCN DES MetricDATA 24-25'!$BE$18,'PCN DES MetricDATA 24-25'!$E:$E,'PCN DES MetricDATA 24-25'!BC$22)</f>
        <v>0</v>
      </c>
      <c r="BD27" s="206">
        <f>SUMIFS('PCN DES MetricDATA 24-25'!$F:$F,'PCN DES MetricDATA 24-25'!$B:$B,'PCN DES MetricDATA 24-25'!$AZ27,'PCN DES MetricDATA 24-25'!$C:$C,'PCN DES MetricDATA 24-25'!$BE$19,'PCN DES MetricDATA 24-25'!$D:$D,'PCN DES MetricDATA 24-25'!$BE$18,'PCN DES MetricDATA 24-25'!$E:$E,'PCN DES MetricDATA 24-25'!BD$22)</f>
        <v>0</v>
      </c>
      <c r="BE27" s="206">
        <f>SUMIFS('PCN DES MetricDATA 24-25'!$F:$F,'PCN DES MetricDATA 24-25'!$B:$B,'PCN DES MetricDATA 24-25'!$AZ27,'PCN DES MetricDATA 24-25'!$C:$C,'PCN DES MetricDATA 24-25'!$BE$19,'PCN DES MetricDATA 24-25'!$D:$D,'PCN DES MetricDATA 24-25'!$BE$18,'PCN DES MetricDATA 24-25'!$E:$E,'PCN DES MetricDATA 24-25'!BE$22)</f>
        <v>0</v>
      </c>
      <c r="BF27" s="206">
        <f>SUMIFS('PCN DES MetricDATA 24-25'!$F:$F,'PCN DES MetricDATA 24-25'!$B:$B,'PCN DES MetricDATA 24-25'!$AZ27,'PCN DES MetricDATA 24-25'!$C:$C,'PCN DES MetricDATA 24-25'!$BE$19,'PCN DES MetricDATA 24-25'!$D:$D,'PCN DES MetricDATA 24-25'!$BE$18,'PCN DES MetricDATA 24-25'!$E:$E,'PCN DES MetricDATA 24-25'!BF$22)</f>
        <v>0</v>
      </c>
      <c r="BG27" s="206">
        <f>SUMIFS('PCN DES MetricDATA 24-25'!$F:$F,'PCN DES MetricDATA 24-25'!$B:$B,'PCN DES MetricDATA 24-25'!$AZ27,'PCN DES MetricDATA 24-25'!$C:$C,'PCN DES MetricDATA 24-25'!$BE$19,'PCN DES MetricDATA 24-25'!$D:$D,'PCN DES MetricDATA 24-25'!$BE$18,'PCN DES MetricDATA 24-25'!$E:$E,'PCN DES MetricDATA 24-25'!BG$22)</f>
        <v>0</v>
      </c>
      <c r="BH27" s="206">
        <f>SUMIFS('PCN DES MetricDATA 24-25'!$F:$F,'PCN DES MetricDATA 24-25'!$B:$B,'PCN DES MetricDATA 24-25'!$AZ27,'PCN DES MetricDATA 24-25'!$C:$C,'PCN DES MetricDATA 24-25'!$BE$19,'PCN DES MetricDATA 24-25'!$D:$D,'PCN DES MetricDATA 24-25'!$BE$18,'PCN DES MetricDATA 24-25'!$E:$E,'PCN DES MetricDATA 24-25'!BH$22)</f>
        <v>0</v>
      </c>
      <c r="BI27" s="206">
        <f>SUMIFS('PCN DES MetricDATA 24-25'!$F:$F,'PCN DES MetricDATA 24-25'!$B:$B,'PCN DES MetricDATA 24-25'!$AZ27,'PCN DES MetricDATA 24-25'!$C:$C,'PCN DES MetricDATA 24-25'!$BE$19,'PCN DES MetricDATA 24-25'!$D:$D,'PCN DES MetricDATA 24-25'!$BE$18,'PCN DES MetricDATA 24-25'!$E:$E,'PCN DES MetricDATA 24-25'!BI$22)</f>
        <v>0</v>
      </c>
      <c r="BJ27" s="206">
        <f>SUMIFS('PCN DES MetricDATA 24-25'!$F:$F,'PCN DES MetricDATA 24-25'!$B:$B,'PCN DES MetricDATA 24-25'!$AZ27,'PCN DES MetricDATA 24-25'!$C:$C,'PCN DES MetricDATA 24-25'!$BE$19,'PCN DES MetricDATA 24-25'!$D:$D,'PCN DES MetricDATA 24-25'!$BE$18,'PCN DES MetricDATA 24-25'!$E:$E,'PCN DES MetricDATA 24-25'!BJ$22)</f>
        <v>0</v>
      </c>
      <c r="BK27" s="206">
        <f>SUMIFS('PCN DES MetricDATA 24-25'!$F:$F,'PCN DES MetricDATA 24-25'!$B:$B,'PCN DES MetricDATA 24-25'!$AZ27,'PCN DES MetricDATA 24-25'!$C:$C,'PCN DES MetricDATA 24-25'!$BE$19,'PCN DES MetricDATA 24-25'!$D:$D,'PCN DES MetricDATA 24-25'!$BE$18,'PCN DES MetricDATA 24-25'!$E:$E,'PCN DES MetricDATA 24-25'!BK$22)</f>
        <v>0</v>
      </c>
      <c r="BL27" s="206">
        <f>SUMIFS('PCN DES MetricDATA 24-25'!$F:$F,'PCN DES MetricDATA 24-25'!$B:$B,'PCN DES MetricDATA 24-25'!$AZ27,'PCN DES MetricDATA 24-25'!$C:$C,'PCN DES MetricDATA 24-25'!$BE$19,'PCN DES MetricDATA 24-25'!$D:$D,'PCN DES MetricDATA 24-25'!$BE$18,'PCN DES MetricDATA 24-25'!$E:$E,'PCN DES MetricDATA 24-25'!BL$22)</f>
        <v>0</v>
      </c>
      <c r="BM27" s="206">
        <f>SUMIFS('PCN DES MetricDATA 24-25'!$F:$F,'PCN DES MetricDATA 24-25'!$B:$B,'PCN DES MetricDATA 24-25'!$AZ27,'PCN DES MetricDATA 24-25'!$C:$C,'PCN DES MetricDATA 24-25'!$BE$19,'PCN DES MetricDATA 24-25'!$D:$D,'PCN DES MetricDATA 24-25'!$BE$18,'PCN DES MetricDATA 24-25'!$E:$E,'PCN DES MetricDATA 24-25'!BM$22)</f>
        <v>0</v>
      </c>
      <c r="BN27" s="206">
        <f>SUMIFS('PCN DES MetricDATA 24-25'!$F:$F,'PCN DES MetricDATA 24-25'!$B:$B,'PCN DES MetricDATA 24-25'!$AZ27,'PCN DES MetricDATA 24-25'!$C:$C,'PCN DES MetricDATA 24-25'!$BE$19,'PCN DES MetricDATA 24-25'!$D:$D,'PCN DES MetricDATA 24-25'!$BE$18,'PCN DES MetricDATA 24-25'!$E:$E,'PCN DES MetricDATA 24-25'!BN$22)</f>
        <v>0</v>
      </c>
      <c r="BO27" s="206">
        <f>SUMIFS('PCN DES MetricDATA 24-25'!$F:$F,'PCN DES MetricDATA 24-25'!$B:$B,'PCN DES MetricDATA 24-25'!$AZ27,'PCN DES MetricDATA 24-25'!$C:$C,'PCN DES MetricDATA 24-25'!$BE$19,'PCN DES MetricDATA 24-25'!$D:$D,'PCN DES MetricDATA 24-25'!$BE$18,'PCN DES MetricDATA 24-25'!$E:$E,'PCN DES MetricDATA 24-25'!BO$22)</f>
        <v>0</v>
      </c>
      <c r="BP27" s="206">
        <f>SUMIFS('PCN DES MetricDATA 24-25'!$F:$F,'PCN DES MetricDATA 24-25'!$B:$B,'PCN DES MetricDATA 24-25'!$AZ27,'PCN DES MetricDATA 24-25'!$C:$C,'PCN DES MetricDATA 24-25'!$BE$19,'PCN DES MetricDATA 24-25'!$D:$D,'PCN DES MetricDATA 24-25'!$BE$18,'PCN DES MetricDATA 24-25'!$E:$E,'PCN DES MetricDATA 24-25'!BP$22)</f>
        <v>0</v>
      </c>
      <c r="BQ27" s="206">
        <v>7078</v>
      </c>
      <c r="BR27" s="206">
        <v>6002</v>
      </c>
      <c r="BS27" s="206">
        <v>7122</v>
      </c>
      <c r="BT27" s="206">
        <v>6719</v>
      </c>
      <c r="BU27" s="206">
        <v>7180</v>
      </c>
      <c r="BV27" s="206">
        <v>7379</v>
      </c>
      <c r="BW27" s="206">
        <v>7087</v>
      </c>
      <c r="BX27" s="206">
        <v>7072</v>
      </c>
      <c r="BY27" s="206">
        <v>7132</v>
      </c>
      <c r="BZ27" s="206">
        <v>7124</v>
      </c>
      <c r="CA27" s="206">
        <v>7101</v>
      </c>
      <c r="CB27" s="206">
        <v>7118</v>
      </c>
      <c r="CC27" s="206"/>
      <c r="CD27" s="206"/>
      <c r="CE27" s="206"/>
      <c r="CF27" s="206"/>
    </row>
    <row r="28" spans="1:84" x14ac:dyDescent="0.35">
      <c r="A28" t="s">
        <v>1558</v>
      </c>
      <c r="B28" t="s">
        <v>654</v>
      </c>
      <c r="C28" t="s">
        <v>1542</v>
      </c>
      <c r="D28" t="s">
        <v>563</v>
      </c>
      <c r="E28" s="2">
        <v>45473</v>
      </c>
      <c r="F28">
        <v>501</v>
      </c>
      <c r="G28" t="str">
        <f>VLOOKUP($C28,'LKUP PCNDES'!$K:$M,2,FALSE)</f>
        <v>Percentage of care home residents aged 18 years or over, who had a Personalised Care and Support Plan (PCSP) agreed or reviewed.</v>
      </c>
      <c r="H28" t="str">
        <f>VLOOKUP($C28,'LKUP PCNDES'!$K:$M,3,FALSE)</f>
        <v>PCSP</v>
      </c>
      <c r="I28" t="str">
        <f>VLOOKUP($B28,'LKUP PCNDES'!$C$17:$H$60,4,FALSE)</f>
        <v>NHS South East London ICB</v>
      </c>
      <c r="J28" t="str">
        <f>VLOOKUP($B28,'LKUP PCNDES'!$C$17:$H$60,6,FALSE)</f>
        <v>NHS SOUTH EAST LONDON INTEGRATED CARE BOARD</v>
      </c>
      <c r="R28" s="206"/>
      <c r="S28" s="206" t="s">
        <v>95</v>
      </c>
      <c r="T28" s="206">
        <v>29797</v>
      </c>
      <c r="U28" s="206">
        <v>30585</v>
      </c>
      <c r="V28" s="206">
        <v>31044</v>
      </c>
      <c r="W28" s="206">
        <v>31053</v>
      </c>
      <c r="X28" s="206">
        <v>31134</v>
      </c>
      <c r="Y28" s="206">
        <v>24569</v>
      </c>
      <c r="Z28" s="206">
        <v>30849</v>
      </c>
      <c r="AA28" s="206">
        <v>30388</v>
      </c>
      <c r="AB28" s="206">
        <v>30185</v>
      </c>
      <c r="AC28" s="206">
        <v>29527</v>
      </c>
      <c r="AD28" s="206">
        <v>25476</v>
      </c>
      <c r="AE28" s="206">
        <v>28476</v>
      </c>
      <c r="AF28" s="206">
        <v>21762</v>
      </c>
      <c r="AG28" s="206">
        <v>20710</v>
      </c>
      <c r="AH28" s="206">
        <v>22398</v>
      </c>
      <c r="AI28" s="206">
        <v>22108</v>
      </c>
      <c r="AJ28" s="206">
        <v>22402</v>
      </c>
      <c r="AK28" s="206">
        <v>24877</v>
      </c>
      <c r="AL28" s="206">
        <v>24019</v>
      </c>
      <c r="AM28" s="206">
        <v>24051</v>
      </c>
      <c r="AN28" s="206">
        <v>24860</v>
      </c>
      <c r="AO28" s="206">
        <v>24887</v>
      </c>
      <c r="AP28" s="206">
        <v>25511</v>
      </c>
      <c r="AQ28" s="206">
        <v>27062</v>
      </c>
      <c r="AR28" s="206"/>
      <c r="AS28" s="206"/>
      <c r="AT28" s="206"/>
      <c r="AU28" s="206"/>
      <c r="AV28" s="206"/>
      <c r="AW28" s="206"/>
      <c r="AX28" s="206"/>
      <c r="AY28" s="206"/>
      <c r="AZ28" s="206" t="s">
        <v>95</v>
      </c>
      <c r="BA28" s="206">
        <f t="shared" ref="BA28:BO28" si="1">SUM(BA23:BA27)</f>
        <v>0</v>
      </c>
      <c r="BB28" s="206">
        <f t="shared" si="1"/>
        <v>0</v>
      </c>
      <c r="BC28" s="206">
        <f t="shared" si="1"/>
        <v>0</v>
      </c>
      <c r="BD28" s="206">
        <f t="shared" si="1"/>
        <v>0</v>
      </c>
      <c r="BE28" s="206">
        <f t="shared" si="1"/>
        <v>0</v>
      </c>
      <c r="BF28" s="206">
        <f t="shared" si="1"/>
        <v>0</v>
      </c>
      <c r="BG28" s="206">
        <f t="shared" si="1"/>
        <v>0</v>
      </c>
      <c r="BH28" s="206">
        <f t="shared" si="1"/>
        <v>0</v>
      </c>
      <c r="BI28" s="206">
        <f t="shared" si="1"/>
        <v>0</v>
      </c>
      <c r="BJ28" s="206">
        <f t="shared" si="1"/>
        <v>0</v>
      </c>
      <c r="BK28" s="206">
        <f t="shared" si="1"/>
        <v>0</v>
      </c>
      <c r="BL28" s="206">
        <f t="shared" si="1"/>
        <v>0</v>
      </c>
      <c r="BM28" s="206">
        <f t="shared" si="1"/>
        <v>0</v>
      </c>
      <c r="BN28" s="206">
        <f t="shared" si="1"/>
        <v>0</v>
      </c>
      <c r="BO28" s="206">
        <f t="shared" si="1"/>
        <v>0</v>
      </c>
      <c r="BP28" s="206">
        <f>SUM(BP23:BP27)</f>
        <v>0</v>
      </c>
      <c r="BQ28" s="206">
        <v>28924</v>
      </c>
      <c r="BR28" s="206">
        <v>26352</v>
      </c>
      <c r="BS28" s="206">
        <v>29574</v>
      </c>
      <c r="BT28" s="206">
        <v>28833</v>
      </c>
      <c r="BU28" s="206">
        <v>28843</v>
      </c>
      <c r="BV28" s="206">
        <v>31255</v>
      </c>
      <c r="BW28" s="206">
        <v>29936</v>
      </c>
      <c r="BX28" s="206">
        <v>29547</v>
      </c>
      <c r="BY28" s="206">
        <v>29935</v>
      </c>
      <c r="BZ28" s="206">
        <v>29551</v>
      </c>
      <c r="CA28" s="206">
        <v>29916</v>
      </c>
      <c r="CB28" s="206">
        <v>31226</v>
      </c>
      <c r="CC28" s="206"/>
      <c r="CD28" s="206"/>
      <c r="CE28" s="206"/>
      <c r="CF28" s="206"/>
    </row>
    <row r="29" spans="1:84" x14ac:dyDescent="0.35">
      <c r="A29" t="s">
        <v>1558</v>
      </c>
      <c r="B29" t="s">
        <v>654</v>
      </c>
      <c r="C29" t="s">
        <v>1542</v>
      </c>
      <c r="D29" t="s">
        <v>563</v>
      </c>
      <c r="E29" s="2">
        <v>45504</v>
      </c>
      <c r="F29">
        <v>606</v>
      </c>
      <c r="G29" t="str">
        <f>VLOOKUP($C29,'LKUP PCNDES'!$K:$M,2,FALSE)</f>
        <v>Percentage of care home residents aged 18 years or over, who had a Personalised Care and Support Plan (PCSP) agreed or reviewed.</v>
      </c>
      <c r="H29" t="str">
        <f>VLOOKUP($C29,'LKUP PCNDES'!$K:$M,3,FALSE)</f>
        <v>PCSP</v>
      </c>
      <c r="I29" t="str">
        <f>VLOOKUP($B29,'LKUP PCNDES'!$C$17:$H$60,4,FALSE)</f>
        <v>NHS South East London ICB</v>
      </c>
      <c r="J29" t="str">
        <f>VLOOKUP($B29,'LKUP PCNDES'!$C$17:$H$60,6,FALSE)</f>
        <v>NHS SOUTH EAST LONDON INTEGRATED CARE BOARD</v>
      </c>
      <c r="R29" s="206"/>
      <c r="S29" s="206" t="s">
        <v>626</v>
      </c>
      <c r="T29" s="206">
        <v>294908</v>
      </c>
      <c r="U29" s="206">
        <v>305246</v>
      </c>
      <c r="V29" s="206">
        <v>328491</v>
      </c>
      <c r="W29" s="206">
        <v>340785</v>
      </c>
      <c r="X29" s="206">
        <v>341885</v>
      </c>
      <c r="Y29" s="206">
        <v>299323</v>
      </c>
      <c r="Z29" s="206">
        <v>340167</v>
      </c>
      <c r="AA29" s="206">
        <v>334549</v>
      </c>
      <c r="AB29" s="206">
        <v>338025</v>
      </c>
      <c r="AC29" s="206">
        <v>340848</v>
      </c>
      <c r="AD29" s="206">
        <v>309001</v>
      </c>
      <c r="AE29" s="206">
        <v>338949</v>
      </c>
      <c r="AF29" s="206">
        <v>242128</v>
      </c>
      <c r="AG29" s="206">
        <v>234192</v>
      </c>
      <c r="AH29" s="206">
        <v>253298</v>
      </c>
      <c r="AI29" s="206">
        <v>260086</v>
      </c>
      <c r="AJ29" s="206">
        <v>264799</v>
      </c>
      <c r="AK29" s="206">
        <v>277056</v>
      </c>
      <c r="AL29" s="206">
        <v>281871</v>
      </c>
      <c r="AM29" s="206">
        <v>277130</v>
      </c>
      <c r="AN29" s="206">
        <v>279443</v>
      </c>
      <c r="AO29" s="206">
        <v>282517</v>
      </c>
      <c r="AP29" s="206">
        <v>284715</v>
      </c>
      <c r="AQ29" s="206">
        <v>293982</v>
      </c>
      <c r="AR29" s="206"/>
      <c r="AS29" s="206"/>
      <c r="AT29" s="206"/>
      <c r="AU29" s="206"/>
      <c r="AV29" s="206"/>
      <c r="AW29" s="206"/>
      <c r="AX29" s="206"/>
      <c r="AY29" s="206"/>
      <c r="AZ29" s="206" t="s">
        <v>626</v>
      </c>
      <c r="BA29" s="206">
        <f>SUMIFS('PCN DES MetricDATA 24-25'!$F:$F,'PCN DES MetricDATA 24-25'!$B:$B,'PCN DES MetricDATA 24-25'!$AZ29,'PCN DES MetricDATA 24-25'!$C:$C,'PCN DES MetricDATA 24-25'!$BE$19,'PCN DES MetricDATA 24-25'!$D:$D,'PCN DES MetricDATA 24-25'!$BE$18,'PCN DES MetricDATA 24-25'!$E:$E,'PCN DES MetricDATA 24-25'!BA$22)</f>
        <v>0</v>
      </c>
      <c r="BB29" s="206">
        <f>SUMIFS('PCN DES MetricDATA 24-25'!$F:$F,'PCN DES MetricDATA 24-25'!$B:$B,'PCN DES MetricDATA 24-25'!$AZ29,'PCN DES MetricDATA 24-25'!$C:$C,'PCN DES MetricDATA 24-25'!$BE$19,'PCN DES MetricDATA 24-25'!$D:$D,'PCN DES MetricDATA 24-25'!$BE$18,'PCN DES MetricDATA 24-25'!$E:$E,'PCN DES MetricDATA 24-25'!BB$22)</f>
        <v>0</v>
      </c>
      <c r="BC29" s="206">
        <f>SUMIFS('PCN DES MetricDATA 24-25'!$F:$F,'PCN DES MetricDATA 24-25'!$B:$B,'PCN DES MetricDATA 24-25'!$AZ29,'PCN DES MetricDATA 24-25'!$C:$C,'PCN DES MetricDATA 24-25'!$BE$19,'PCN DES MetricDATA 24-25'!$D:$D,'PCN DES MetricDATA 24-25'!$BE$18,'PCN DES MetricDATA 24-25'!$E:$E,'PCN DES MetricDATA 24-25'!BC$22)</f>
        <v>0</v>
      </c>
      <c r="BD29" s="206">
        <f>SUMIFS('PCN DES MetricDATA 24-25'!$F:$F,'PCN DES MetricDATA 24-25'!$B:$B,'PCN DES MetricDATA 24-25'!$AZ29,'PCN DES MetricDATA 24-25'!$C:$C,'PCN DES MetricDATA 24-25'!$BE$19,'PCN DES MetricDATA 24-25'!$D:$D,'PCN DES MetricDATA 24-25'!$BE$18,'PCN DES MetricDATA 24-25'!$E:$E,'PCN DES MetricDATA 24-25'!BD$22)</f>
        <v>0</v>
      </c>
      <c r="BE29" s="206">
        <f>SUMIFS('PCN DES MetricDATA 24-25'!$F:$F,'PCN DES MetricDATA 24-25'!$B:$B,'PCN DES MetricDATA 24-25'!$AZ29,'PCN DES MetricDATA 24-25'!$C:$C,'PCN DES MetricDATA 24-25'!$BE$19,'PCN DES MetricDATA 24-25'!$D:$D,'PCN DES MetricDATA 24-25'!$BE$18,'PCN DES MetricDATA 24-25'!$E:$E,'PCN DES MetricDATA 24-25'!BE$22)</f>
        <v>0</v>
      </c>
      <c r="BF29" s="206">
        <f>SUMIFS('PCN DES MetricDATA 24-25'!$F:$F,'PCN DES MetricDATA 24-25'!$B:$B,'PCN DES MetricDATA 24-25'!$AZ29,'PCN DES MetricDATA 24-25'!$C:$C,'PCN DES MetricDATA 24-25'!$BE$19,'PCN DES MetricDATA 24-25'!$D:$D,'PCN DES MetricDATA 24-25'!$BE$18,'PCN DES MetricDATA 24-25'!$E:$E,'PCN DES MetricDATA 24-25'!BF$22)</f>
        <v>0</v>
      </c>
      <c r="BG29" s="206">
        <f>SUMIFS('PCN DES MetricDATA 24-25'!$F:$F,'PCN DES MetricDATA 24-25'!$B:$B,'PCN DES MetricDATA 24-25'!$AZ29,'PCN DES MetricDATA 24-25'!$C:$C,'PCN DES MetricDATA 24-25'!$BE$19,'PCN DES MetricDATA 24-25'!$D:$D,'PCN DES MetricDATA 24-25'!$BE$18,'PCN DES MetricDATA 24-25'!$E:$E,'PCN DES MetricDATA 24-25'!BG$22)</f>
        <v>0</v>
      </c>
      <c r="BH29" s="206">
        <f>SUMIFS('PCN DES MetricDATA 24-25'!$F:$F,'PCN DES MetricDATA 24-25'!$B:$B,'PCN DES MetricDATA 24-25'!$AZ29,'PCN DES MetricDATA 24-25'!$C:$C,'PCN DES MetricDATA 24-25'!$BE$19,'PCN DES MetricDATA 24-25'!$D:$D,'PCN DES MetricDATA 24-25'!$BE$18,'PCN DES MetricDATA 24-25'!$E:$E,'PCN DES MetricDATA 24-25'!BH$22)</f>
        <v>0</v>
      </c>
      <c r="BI29" s="206">
        <f>SUMIFS('PCN DES MetricDATA 24-25'!$F:$F,'PCN DES MetricDATA 24-25'!$B:$B,'PCN DES MetricDATA 24-25'!$AZ29,'PCN DES MetricDATA 24-25'!$C:$C,'PCN DES MetricDATA 24-25'!$BE$19,'PCN DES MetricDATA 24-25'!$D:$D,'PCN DES MetricDATA 24-25'!$BE$18,'PCN DES MetricDATA 24-25'!$E:$E,'PCN DES MetricDATA 24-25'!BI$22)</f>
        <v>0</v>
      </c>
      <c r="BJ29" s="206">
        <f>SUMIFS('PCN DES MetricDATA 24-25'!$F:$F,'PCN DES MetricDATA 24-25'!$B:$B,'PCN DES MetricDATA 24-25'!$AZ29,'PCN DES MetricDATA 24-25'!$C:$C,'PCN DES MetricDATA 24-25'!$BE$19,'PCN DES MetricDATA 24-25'!$D:$D,'PCN DES MetricDATA 24-25'!$BE$18,'PCN DES MetricDATA 24-25'!$E:$E,'PCN DES MetricDATA 24-25'!BJ$22)</f>
        <v>0</v>
      </c>
      <c r="BK29" s="206">
        <f>SUMIFS('PCN DES MetricDATA 24-25'!$F:$F,'PCN DES MetricDATA 24-25'!$B:$B,'PCN DES MetricDATA 24-25'!$AZ29,'PCN DES MetricDATA 24-25'!$C:$C,'PCN DES MetricDATA 24-25'!$BE$19,'PCN DES MetricDATA 24-25'!$D:$D,'PCN DES MetricDATA 24-25'!$BE$18,'PCN DES MetricDATA 24-25'!$E:$E,'PCN DES MetricDATA 24-25'!BK$22)</f>
        <v>0</v>
      </c>
      <c r="BL29" s="206">
        <f>SUMIFS('PCN DES MetricDATA 24-25'!$F:$F,'PCN DES MetricDATA 24-25'!$B:$B,'PCN DES MetricDATA 24-25'!$AZ29,'PCN DES MetricDATA 24-25'!$C:$C,'PCN DES MetricDATA 24-25'!$BE$19,'PCN DES MetricDATA 24-25'!$D:$D,'PCN DES MetricDATA 24-25'!$BE$18,'PCN DES MetricDATA 24-25'!$E:$E,'PCN DES MetricDATA 24-25'!BL$22)</f>
        <v>0</v>
      </c>
      <c r="BM29" s="206">
        <f>SUMIFS('PCN DES MetricDATA 24-25'!$F:$F,'PCN DES MetricDATA 24-25'!$B:$B,'PCN DES MetricDATA 24-25'!$AZ29,'PCN DES MetricDATA 24-25'!$C:$C,'PCN DES MetricDATA 24-25'!$BE$19,'PCN DES MetricDATA 24-25'!$D:$D,'PCN DES MetricDATA 24-25'!$BE$18,'PCN DES MetricDATA 24-25'!$E:$E,'PCN DES MetricDATA 24-25'!BM$22)</f>
        <v>0</v>
      </c>
      <c r="BN29" s="206">
        <f>SUMIFS('PCN DES MetricDATA 24-25'!$F:$F,'PCN DES MetricDATA 24-25'!$B:$B,'PCN DES MetricDATA 24-25'!$AZ29,'PCN DES MetricDATA 24-25'!$C:$C,'PCN DES MetricDATA 24-25'!$BE$19,'PCN DES MetricDATA 24-25'!$D:$D,'PCN DES MetricDATA 24-25'!$BE$18,'PCN DES MetricDATA 24-25'!$E:$E,'PCN DES MetricDATA 24-25'!BN$22)</f>
        <v>0</v>
      </c>
      <c r="BO29" s="206">
        <f>SUMIFS('PCN DES MetricDATA 24-25'!$F:$F,'PCN DES MetricDATA 24-25'!$B:$B,'PCN DES MetricDATA 24-25'!$AZ29,'PCN DES MetricDATA 24-25'!$C:$C,'PCN DES MetricDATA 24-25'!$BE$19,'PCN DES MetricDATA 24-25'!$D:$D,'PCN DES MetricDATA 24-25'!$BE$18,'PCN DES MetricDATA 24-25'!$E:$E,'PCN DES MetricDATA 24-25'!BO$22)</f>
        <v>0</v>
      </c>
      <c r="BP29" s="206">
        <f>SUMIFS('PCN DES MetricDATA 24-25'!$F:$F,'PCN DES MetricDATA 24-25'!$B:$B,'PCN DES MetricDATA 24-25'!$AZ29,'PCN DES MetricDATA 24-25'!$C:$C,'PCN DES MetricDATA 24-25'!$BE$19,'PCN DES MetricDATA 24-25'!$D:$D,'PCN DES MetricDATA 24-25'!$BE$18,'PCN DES MetricDATA 24-25'!$E:$E,'PCN DES MetricDATA 24-25'!BP$22)</f>
        <v>0</v>
      </c>
      <c r="BQ29" s="206">
        <v>322475</v>
      </c>
      <c r="BR29" s="206">
        <v>307654</v>
      </c>
      <c r="BS29" s="206">
        <v>331320</v>
      </c>
      <c r="BT29" s="206">
        <v>335424</v>
      </c>
      <c r="BU29" s="206">
        <v>336411</v>
      </c>
      <c r="BV29" s="206">
        <v>347579</v>
      </c>
      <c r="BW29" s="206">
        <v>350887</v>
      </c>
      <c r="BX29" s="206">
        <v>341002</v>
      </c>
      <c r="BY29" s="206">
        <v>339946</v>
      </c>
      <c r="BZ29" s="206">
        <v>338873</v>
      </c>
      <c r="CA29" s="206">
        <v>337292</v>
      </c>
      <c r="CB29" s="206">
        <v>343707</v>
      </c>
      <c r="CC29" s="206"/>
      <c r="CD29" s="206"/>
      <c r="CE29" s="206"/>
      <c r="CF29" s="206"/>
    </row>
    <row r="30" spans="1:84" x14ac:dyDescent="0.35">
      <c r="A30" t="s">
        <v>1558</v>
      </c>
      <c r="B30" t="s">
        <v>654</v>
      </c>
      <c r="C30" t="s">
        <v>1542</v>
      </c>
      <c r="D30" t="s">
        <v>563</v>
      </c>
      <c r="E30" s="2">
        <v>45535</v>
      </c>
      <c r="F30">
        <v>659</v>
      </c>
      <c r="G30" t="str">
        <f>VLOOKUP($C30,'LKUP PCNDES'!$K:$M,2,FALSE)</f>
        <v>Percentage of care home residents aged 18 years or over, who had a Personalised Care and Support Plan (PCSP) agreed or reviewed.</v>
      </c>
      <c r="H30" t="str">
        <f>VLOOKUP($C30,'LKUP PCNDES'!$K:$M,3,FALSE)</f>
        <v>PCSP</v>
      </c>
      <c r="I30" t="str">
        <f>VLOOKUP($B30,'LKUP PCNDES'!$C$17:$H$60,4,FALSE)</f>
        <v>NHS South East London ICB</v>
      </c>
      <c r="J30" t="str">
        <f>VLOOKUP($B30,'LKUP PCNDES'!$C$17:$H$60,6,FALSE)</f>
        <v>NHS SOUTH EAST LONDON INTEGRATED CARE BOARD</v>
      </c>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row>
    <row r="31" spans="1:84" x14ac:dyDescent="0.35">
      <c r="A31" t="s">
        <v>1558</v>
      </c>
      <c r="B31" t="s">
        <v>654</v>
      </c>
      <c r="C31" t="s">
        <v>1542</v>
      </c>
      <c r="D31" t="s">
        <v>563</v>
      </c>
      <c r="E31" s="2">
        <v>45565</v>
      </c>
      <c r="F31">
        <v>738</v>
      </c>
      <c r="G31" t="str">
        <f>VLOOKUP($C31,'LKUP PCNDES'!$K:$M,2,FALSE)</f>
        <v>Percentage of care home residents aged 18 years or over, who had a Personalised Care and Support Plan (PCSP) agreed or reviewed.</v>
      </c>
      <c r="H31" t="str">
        <f>VLOOKUP($C31,'LKUP PCNDES'!$K:$M,3,FALSE)</f>
        <v>PCSP</v>
      </c>
      <c r="I31" t="str">
        <f>VLOOKUP($B31,'LKUP PCNDES'!$C$17:$H$60,4,FALSE)</f>
        <v>NHS South East London ICB</v>
      </c>
      <c r="J31" t="str">
        <f>VLOOKUP($B31,'LKUP PCNDES'!$C$17:$H$60,6,FALSE)</f>
        <v>NHS SOUTH EAST LONDON INTEGRATED CARE BOARD</v>
      </c>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6"/>
      <c r="AY31" s="206"/>
      <c r="AZ31" s="206"/>
      <c r="BA31" s="206"/>
      <c r="BB31" s="206"/>
      <c r="BC31" s="206"/>
      <c r="BD31" s="206"/>
      <c r="BE31" s="206"/>
      <c r="BF31" s="206"/>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row>
    <row r="32" spans="1:84" x14ac:dyDescent="0.35">
      <c r="A32" t="s">
        <v>1558</v>
      </c>
      <c r="B32" t="s">
        <v>654</v>
      </c>
      <c r="C32" t="s">
        <v>1542</v>
      </c>
      <c r="D32" t="s">
        <v>563</v>
      </c>
      <c r="E32" s="2">
        <v>45596</v>
      </c>
      <c r="F32">
        <v>758</v>
      </c>
      <c r="G32" t="str">
        <f>VLOOKUP($C32,'LKUP PCNDES'!$K:$M,2,FALSE)</f>
        <v>Percentage of care home residents aged 18 years or over, who had a Personalised Care and Support Plan (PCSP) agreed or reviewed.</v>
      </c>
      <c r="H32" t="str">
        <f>VLOOKUP($C32,'LKUP PCNDES'!$K:$M,3,FALSE)</f>
        <v>PCSP</v>
      </c>
      <c r="I32" t="str">
        <f>VLOOKUP($B32,'LKUP PCNDES'!$C$17:$H$60,4,FALSE)</f>
        <v>NHS South East London ICB</v>
      </c>
      <c r="J32" t="str">
        <f>VLOOKUP($B32,'LKUP PCNDES'!$C$17:$H$60,6,FALSE)</f>
        <v>NHS SOUTH EAST LONDON INTEGRATED CARE BOARD</v>
      </c>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row>
    <row r="33" spans="1:84" x14ac:dyDescent="0.35">
      <c r="A33" t="s">
        <v>1558</v>
      </c>
      <c r="B33" t="s">
        <v>654</v>
      </c>
      <c r="C33" t="s">
        <v>1542</v>
      </c>
      <c r="D33" t="s">
        <v>563</v>
      </c>
      <c r="E33" s="2">
        <v>45626</v>
      </c>
      <c r="F33">
        <v>854</v>
      </c>
      <c r="G33" t="str">
        <f>VLOOKUP($C33,'LKUP PCNDES'!$K:$M,2,FALSE)</f>
        <v>Percentage of care home residents aged 18 years or over, who had a Personalised Care and Support Plan (PCSP) agreed or reviewed.</v>
      </c>
      <c r="H33" t="str">
        <f>VLOOKUP($C33,'LKUP PCNDES'!$K:$M,3,FALSE)</f>
        <v>PCSP</v>
      </c>
      <c r="I33" t="str">
        <f>VLOOKUP($B33,'LKUP PCNDES'!$C$17:$H$60,4,FALSE)</f>
        <v>NHS South East London ICB</v>
      </c>
      <c r="J33" t="str">
        <f>VLOOKUP($B33,'LKUP PCNDES'!$C$17:$H$60,6,FALSE)</f>
        <v>NHS SOUTH EAST LONDON INTEGRATED CARE BOARD</v>
      </c>
      <c r="R33" s="206"/>
      <c r="S33" s="206" t="s">
        <v>638</v>
      </c>
      <c r="T33" s="206"/>
      <c r="U33" s="206"/>
      <c r="V33" s="206"/>
      <c r="W33" s="206"/>
      <c r="X33" s="206" t="s">
        <v>645</v>
      </c>
      <c r="Y33" s="206" t="s">
        <v>648</v>
      </c>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t="s">
        <v>638</v>
      </c>
      <c r="BA33" s="206"/>
      <c r="BB33" s="206"/>
      <c r="BC33" s="206"/>
      <c r="BD33" s="206"/>
      <c r="BE33" s="206" t="s">
        <v>645</v>
      </c>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row>
    <row r="34" spans="1:84" x14ac:dyDescent="0.35">
      <c r="A34" t="s">
        <v>1558</v>
      </c>
      <c r="B34" t="s">
        <v>654</v>
      </c>
      <c r="C34" t="s">
        <v>1542</v>
      </c>
      <c r="D34" t="s">
        <v>703</v>
      </c>
      <c r="E34" s="2">
        <v>45412</v>
      </c>
      <c r="F34">
        <v>0</v>
      </c>
      <c r="G34" t="str">
        <f>VLOOKUP($C34,'LKUP PCNDES'!$K:$M,2,FALSE)</f>
        <v>Percentage of care home residents aged 18 years or over, who had a Personalised Care and Support Plan (PCSP) agreed or reviewed.</v>
      </c>
      <c r="H34" t="str">
        <f>VLOOKUP($C34,'LKUP PCNDES'!$K:$M,3,FALSE)</f>
        <v>PCSP</v>
      </c>
      <c r="I34" t="str">
        <f>VLOOKUP($B34,'LKUP PCNDES'!$C$17:$H$60,4,FALSE)</f>
        <v>NHS South East London ICB</v>
      </c>
      <c r="J34" t="str">
        <f>VLOOKUP($B34,'LKUP PCNDES'!$C$17:$H$60,6,FALSE)</f>
        <v>NHS SOUTH EAST LONDON INTEGRATED CARE BOARD</v>
      </c>
      <c r="R34" s="206"/>
      <c r="S34" s="206"/>
      <c r="T34" s="206"/>
      <c r="U34" s="206"/>
      <c r="V34" s="206"/>
      <c r="W34" s="206"/>
      <c r="X34" s="206" t="s">
        <v>659</v>
      </c>
      <c r="Y34" s="206" t="s">
        <v>659</v>
      </c>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t="s">
        <v>659</v>
      </c>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row>
    <row r="35" spans="1:84" x14ac:dyDescent="0.35">
      <c r="A35" t="s">
        <v>1558</v>
      </c>
      <c r="B35" t="s">
        <v>654</v>
      </c>
      <c r="C35" t="s">
        <v>1542</v>
      </c>
      <c r="D35" t="s">
        <v>703</v>
      </c>
      <c r="E35" s="2">
        <v>45443</v>
      </c>
      <c r="F35">
        <v>0</v>
      </c>
      <c r="G35" t="str">
        <f>VLOOKUP($C35,'LKUP PCNDES'!$K:$M,2,FALSE)</f>
        <v>Percentage of care home residents aged 18 years or over, who had a Personalised Care and Support Plan (PCSP) agreed or reviewed.</v>
      </c>
      <c r="H35" t="str">
        <f>VLOOKUP($C35,'LKUP PCNDES'!$K:$M,3,FALSE)</f>
        <v>PCSP</v>
      </c>
      <c r="I35" t="str">
        <f>VLOOKUP($B35,'LKUP PCNDES'!$C$17:$H$60,4,FALSE)</f>
        <v>NHS South East London ICB</v>
      </c>
      <c r="J35" t="str">
        <f>VLOOKUP($B35,'LKUP PCNDES'!$C$17:$H$60,6,FALSE)</f>
        <v>NHS SOUTH EAST LONDON INTEGRATED CARE BOARD</v>
      </c>
      <c r="R35" s="206"/>
      <c r="S35" s="206" t="s">
        <v>640</v>
      </c>
      <c r="T35" s="206"/>
      <c r="U35" s="206"/>
      <c r="V35" s="206"/>
      <c r="W35" s="206"/>
      <c r="X35" s="206" t="s">
        <v>36</v>
      </c>
      <c r="Y35" s="206" t="s">
        <v>702</v>
      </c>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t="s">
        <v>640</v>
      </c>
      <c r="BA35" s="206"/>
      <c r="BB35" s="206"/>
      <c r="BC35" s="206"/>
      <c r="BD35" s="206"/>
      <c r="BE35" s="206" t="s">
        <v>33</v>
      </c>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row>
    <row r="36" spans="1:84" x14ac:dyDescent="0.35">
      <c r="A36" t="s">
        <v>1558</v>
      </c>
      <c r="B36" t="s">
        <v>654</v>
      </c>
      <c r="C36" t="s">
        <v>1542</v>
      </c>
      <c r="D36" t="s">
        <v>703</v>
      </c>
      <c r="E36" s="2">
        <v>45473</v>
      </c>
      <c r="F36">
        <v>0</v>
      </c>
      <c r="G36" t="str">
        <f>VLOOKUP($C36,'LKUP PCNDES'!$K:$M,2,FALSE)</f>
        <v>Percentage of care home residents aged 18 years or over, who had a Personalised Care and Support Plan (PCSP) agreed or reviewed.</v>
      </c>
      <c r="H36" t="str">
        <f>VLOOKUP($C36,'LKUP PCNDES'!$K:$M,3,FALSE)</f>
        <v>PCSP</v>
      </c>
      <c r="I36" t="str">
        <f>VLOOKUP($B36,'LKUP PCNDES'!$C$17:$H$60,4,FALSE)</f>
        <v>NHS South East London ICB</v>
      </c>
      <c r="J36" t="str">
        <f>VLOOKUP($B36,'LKUP PCNDES'!$C$17:$H$60,6,FALSE)</f>
        <v>NHS SOUTH EAST LONDON INTEGRATED CARE BOARD</v>
      </c>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row>
    <row r="37" spans="1:84" x14ac:dyDescent="0.35">
      <c r="A37" t="s">
        <v>1558</v>
      </c>
      <c r="B37" t="s">
        <v>654</v>
      </c>
      <c r="C37" t="s">
        <v>1542</v>
      </c>
      <c r="D37" t="s">
        <v>703</v>
      </c>
      <c r="E37" s="2">
        <v>45504</v>
      </c>
      <c r="F37">
        <v>0</v>
      </c>
      <c r="G37" t="str">
        <f>VLOOKUP($C37,'LKUP PCNDES'!$K:$M,2,FALSE)</f>
        <v>Percentage of care home residents aged 18 years or over, who had a Personalised Care and Support Plan (PCSP) agreed or reviewed.</v>
      </c>
      <c r="H37" t="str">
        <f>VLOOKUP($C37,'LKUP PCNDES'!$K:$M,3,FALSE)</f>
        <v>PCSP</v>
      </c>
      <c r="I37" t="str">
        <f>VLOOKUP($B37,'LKUP PCNDES'!$C$17:$H$60,4,FALSE)</f>
        <v>NHS South East London ICB</v>
      </c>
      <c r="J37" t="str">
        <f>VLOOKUP($B37,'LKUP PCNDES'!$C$17:$H$60,6,FALSE)</f>
        <v>NHS SOUTH EAST LONDON INTEGRATED CARE BOARD</v>
      </c>
      <c r="R37" s="206"/>
      <c r="S37" s="206" t="s">
        <v>649</v>
      </c>
      <c r="T37" s="206"/>
      <c r="U37" s="206"/>
      <c r="V37" s="206"/>
      <c r="W37" s="206"/>
      <c r="X37" s="206" t="s">
        <v>642</v>
      </c>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t="s">
        <v>649</v>
      </c>
      <c r="BA37" s="206"/>
      <c r="BB37" s="206"/>
      <c r="BC37" s="206"/>
      <c r="BD37" s="206"/>
      <c r="BE37" s="206" t="s">
        <v>642</v>
      </c>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row>
    <row r="38" spans="1:84" x14ac:dyDescent="0.35">
      <c r="A38" t="s">
        <v>1558</v>
      </c>
      <c r="B38" t="s">
        <v>654</v>
      </c>
      <c r="C38" t="s">
        <v>1542</v>
      </c>
      <c r="D38" t="s">
        <v>703</v>
      </c>
      <c r="E38" s="2">
        <v>45535</v>
      </c>
      <c r="F38">
        <v>0</v>
      </c>
      <c r="G38" t="str">
        <f>VLOOKUP($C38,'LKUP PCNDES'!$K:$M,2,FALSE)</f>
        <v>Percentage of care home residents aged 18 years or over, who had a Personalised Care and Support Plan (PCSP) agreed or reviewed.</v>
      </c>
      <c r="H38" t="str">
        <f>VLOOKUP($C38,'LKUP PCNDES'!$K:$M,3,FALSE)</f>
        <v>PCSP</v>
      </c>
      <c r="I38" t="str">
        <f>VLOOKUP($B38,'LKUP PCNDES'!$C$17:$H$60,4,FALSE)</f>
        <v>NHS South East London ICB</v>
      </c>
      <c r="J38" t="str">
        <f>VLOOKUP($B38,'LKUP PCNDES'!$C$17:$H$60,6,FALSE)</f>
        <v>NHS SOUTH EAST LONDON INTEGRATED CARE BOARD</v>
      </c>
      <c r="R38" s="206"/>
      <c r="S38" s="206" t="s">
        <v>639</v>
      </c>
      <c r="T38" s="209">
        <v>44681</v>
      </c>
      <c r="U38" s="209">
        <v>44712</v>
      </c>
      <c r="V38" s="209">
        <v>44742</v>
      </c>
      <c r="W38" s="209">
        <v>44773</v>
      </c>
      <c r="X38" s="209">
        <f t="shared" ref="X38:AQ38" si="2">EOMONTH(W38,1)</f>
        <v>44804</v>
      </c>
      <c r="Y38" s="209">
        <f t="shared" si="2"/>
        <v>44834</v>
      </c>
      <c r="Z38" s="209">
        <f t="shared" si="2"/>
        <v>44865</v>
      </c>
      <c r="AA38" s="209">
        <f t="shared" si="2"/>
        <v>44895</v>
      </c>
      <c r="AB38" s="209">
        <f t="shared" si="2"/>
        <v>44926</v>
      </c>
      <c r="AC38" s="209">
        <f t="shared" si="2"/>
        <v>44957</v>
      </c>
      <c r="AD38" s="209">
        <f t="shared" si="2"/>
        <v>44985</v>
      </c>
      <c r="AE38" s="209">
        <f t="shared" si="2"/>
        <v>45016</v>
      </c>
      <c r="AF38" s="209">
        <f t="shared" si="2"/>
        <v>45046</v>
      </c>
      <c r="AG38" s="209">
        <f t="shared" si="2"/>
        <v>45077</v>
      </c>
      <c r="AH38" s="209">
        <f t="shared" si="2"/>
        <v>45107</v>
      </c>
      <c r="AI38" s="209">
        <f t="shared" si="2"/>
        <v>45138</v>
      </c>
      <c r="AJ38" s="209">
        <f t="shared" si="2"/>
        <v>45169</v>
      </c>
      <c r="AK38" s="209">
        <f t="shared" si="2"/>
        <v>45199</v>
      </c>
      <c r="AL38" s="209">
        <f t="shared" si="2"/>
        <v>45230</v>
      </c>
      <c r="AM38" s="209">
        <f t="shared" si="2"/>
        <v>45260</v>
      </c>
      <c r="AN38" s="209">
        <f t="shared" si="2"/>
        <v>45291</v>
      </c>
      <c r="AO38" s="209">
        <f t="shared" si="2"/>
        <v>45322</v>
      </c>
      <c r="AP38" s="209">
        <f t="shared" si="2"/>
        <v>45351</v>
      </c>
      <c r="AQ38" s="209">
        <f t="shared" si="2"/>
        <v>45382</v>
      </c>
      <c r="AR38" s="209"/>
      <c r="AS38" s="209"/>
      <c r="AT38" s="209"/>
      <c r="AU38" s="209"/>
      <c r="AV38" s="209"/>
      <c r="AW38" s="209"/>
      <c r="AX38" s="206"/>
      <c r="AY38" s="206"/>
      <c r="AZ38" s="206" t="s">
        <v>639</v>
      </c>
      <c r="BA38" s="209">
        <v>44561</v>
      </c>
      <c r="BB38" s="209">
        <v>44592</v>
      </c>
      <c r="BC38" s="209">
        <v>44620</v>
      </c>
      <c r="BD38" s="209">
        <v>44651</v>
      </c>
      <c r="BE38" s="209">
        <v>44681</v>
      </c>
      <c r="BF38" s="209">
        <v>44712</v>
      </c>
      <c r="BG38" s="209">
        <v>44742</v>
      </c>
      <c r="BH38" s="209">
        <v>44773</v>
      </c>
      <c r="BI38" s="209">
        <f t="shared" ref="BI38:BO38" si="3">EOMONTH(BH38,1)</f>
        <v>44804</v>
      </c>
      <c r="BJ38" s="209">
        <f t="shared" si="3"/>
        <v>44834</v>
      </c>
      <c r="BK38" s="209">
        <f t="shared" si="3"/>
        <v>44865</v>
      </c>
      <c r="BL38" s="209">
        <f t="shared" si="3"/>
        <v>44895</v>
      </c>
      <c r="BM38" s="209">
        <f t="shared" si="3"/>
        <v>44926</v>
      </c>
      <c r="BN38" s="209">
        <f t="shared" si="3"/>
        <v>44957</v>
      </c>
      <c r="BO38" s="209">
        <f t="shared" si="3"/>
        <v>44985</v>
      </c>
      <c r="BP38" s="209">
        <f>EOMONTH(BO38,1)</f>
        <v>45016</v>
      </c>
      <c r="BQ38" s="209">
        <f t="shared" ref="BQ38:CB38" si="4">EOMONTH(BP38,1)</f>
        <v>45046</v>
      </c>
      <c r="BR38" s="209">
        <f t="shared" si="4"/>
        <v>45077</v>
      </c>
      <c r="BS38" s="209">
        <f t="shared" si="4"/>
        <v>45107</v>
      </c>
      <c r="BT38" s="209">
        <f t="shared" si="4"/>
        <v>45138</v>
      </c>
      <c r="BU38" s="209">
        <f t="shared" si="4"/>
        <v>45169</v>
      </c>
      <c r="BV38" s="209">
        <f t="shared" si="4"/>
        <v>45199</v>
      </c>
      <c r="BW38" s="209">
        <f t="shared" si="4"/>
        <v>45230</v>
      </c>
      <c r="BX38" s="209">
        <f t="shared" si="4"/>
        <v>45260</v>
      </c>
      <c r="BY38" s="209">
        <f t="shared" si="4"/>
        <v>45291</v>
      </c>
      <c r="BZ38" s="209">
        <f t="shared" si="4"/>
        <v>45322</v>
      </c>
      <c r="CA38" s="209">
        <f t="shared" si="4"/>
        <v>45351</v>
      </c>
      <c r="CB38" s="209">
        <f t="shared" si="4"/>
        <v>45382</v>
      </c>
      <c r="CC38" s="206"/>
      <c r="CD38" s="206"/>
      <c r="CE38" s="206"/>
      <c r="CF38" s="206"/>
    </row>
    <row r="39" spans="1:84" x14ac:dyDescent="0.35">
      <c r="A39" t="s">
        <v>1558</v>
      </c>
      <c r="B39" t="s">
        <v>654</v>
      </c>
      <c r="C39" t="s">
        <v>1542</v>
      </c>
      <c r="D39" t="s">
        <v>703</v>
      </c>
      <c r="E39" s="2">
        <v>45565</v>
      </c>
      <c r="F39">
        <v>0</v>
      </c>
      <c r="G39" t="str">
        <f>VLOOKUP($C39,'LKUP PCNDES'!$K:$M,2,FALSE)</f>
        <v>Percentage of care home residents aged 18 years or over, who had a Personalised Care and Support Plan (PCSP) agreed or reviewed.</v>
      </c>
      <c r="H39" t="str">
        <f>VLOOKUP($C39,'LKUP PCNDES'!$K:$M,3,FALSE)</f>
        <v>PCSP</v>
      </c>
      <c r="I39" t="str">
        <f>VLOOKUP($B39,'LKUP PCNDES'!$C$17:$H$60,4,FALSE)</f>
        <v>NHS South East London ICB</v>
      </c>
      <c r="J39" t="str">
        <f>VLOOKUP($B39,'LKUP PCNDES'!$C$17:$H$60,6,FALSE)</f>
        <v>NHS SOUTH EAST LONDON INTEGRATED CARE BOARD</v>
      </c>
      <c r="R39" s="206" t="s">
        <v>106</v>
      </c>
      <c r="S39" s="206" t="s">
        <v>651</v>
      </c>
      <c r="T39" s="210">
        <f>T9/T23</f>
        <v>2.5092488338426894E-2</v>
      </c>
      <c r="U39" s="210">
        <f t="shared" ref="U39:AK45" si="5">U9/U23</f>
        <v>7.2266244057052301E-2</v>
      </c>
      <c r="V39" s="210">
        <f t="shared" si="5"/>
        <v>0.12074829931972789</v>
      </c>
      <c r="W39" s="210">
        <f>W9/W23</f>
        <v>0.17479485988543117</v>
      </c>
      <c r="X39" s="210">
        <f t="shared" si="5"/>
        <v>0.22466189339697692</v>
      </c>
      <c r="Y39" s="210">
        <f t="shared" si="5"/>
        <v>0.28896704924102184</v>
      </c>
      <c r="Z39" s="210">
        <f t="shared" si="5"/>
        <v>0.35663224781572678</v>
      </c>
      <c r="AA39" s="210">
        <f t="shared" si="5"/>
        <v>0.43498215196328405</v>
      </c>
      <c r="AB39" s="210">
        <f t="shared" si="5"/>
        <v>0.51425661914460286</v>
      </c>
      <c r="AC39" s="210">
        <f t="shared" si="5"/>
        <v>0.59056473829201106</v>
      </c>
      <c r="AD39" s="210">
        <f t="shared" si="5"/>
        <v>0.68942778132312277</v>
      </c>
      <c r="AE39" s="210">
        <f t="shared" si="5"/>
        <v>0.82854330708661417</v>
      </c>
      <c r="AF39" s="210">
        <f t="shared" si="5"/>
        <v>6.0492505353319057E-2</v>
      </c>
      <c r="AG39" s="210">
        <f t="shared" si="5"/>
        <v>0.12768299394606494</v>
      </c>
      <c r="AH39" s="210">
        <f t="shared" si="5"/>
        <v>0.19053741321676523</v>
      </c>
      <c r="AI39" s="210">
        <f t="shared" si="5"/>
        <v>0.25981495373843461</v>
      </c>
      <c r="AJ39" s="210">
        <f t="shared" si="5"/>
        <v>0.30759493670886073</v>
      </c>
      <c r="AK39" s="210">
        <f t="shared" si="5"/>
        <v>0.35345211581291758</v>
      </c>
      <c r="AL39" s="210">
        <f>AL9/AL23</f>
        <v>0.40159574468085107</v>
      </c>
      <c r="AM39" s="210">
        <f t="shared" ref="AM39:AP45" si="6">AM9/AM23</f>
        <v>0.4297042434633519</v>
      </c>
      <c r="AN39" s="210">
        <f t="shared" si="6"/>
        <v>0.51113320079522861</v>
      </c>
      <c r="AO39" s="210">
        <f t="shared" si="6"/>
        <v>0.58558387219475083</v>
      </c>
      <c r="AP39" s="210">
        <f t="shared" si="6"/>
        <v>0.63910714285714287</v>
      </c>
      <c r="AQ39" s="210">
        <f t="shared" ref="AQ39" si="7">AQ9/AQ23</f>
        <v>0.67701647875108417</v>
      </c>
      <c r="AR39" s="210"/>
      <c r="AS39" s="210"/>
      <c r="AT39" s="210"/>
      <c r="AU39" s="210"/>
      <c r="AV39" s="210"/>
      <c r="AW39" s="210"/>
      <c r="AX39" s="206"/>
      <c r="AY39" s="206" t="s">
        <v>106</v>
      </c>
      <c r="AZ39" s="206" t="s">
        <v>651</v>
      </c>
      <c r="BA39" s="210" t="e">
        <f t="shared" ref="BA39:CA45" si="8">BA9/BA23</f>
        <v>#DIV/0!</v>
      </c>
      <c r="BB39" s="210" t="e">
        <f t="shared" si="8"/>
        <v>#DIV/0!</v>
      </c>
      <c r="BC39" s="210" t="e">
        <f t="shared" si="8"/>
        <v>#DIV/0!</v>
      </c>
      <c r="BD39" s="210" t="e">
        <f t="shared" si="8"/>
        <v>#DIV/0!</v>
      </c>
      <c r="BE39" s="210" t="e">
        <f t="shared" si="8"/>
        <v>#DIV/0!</v>
      </c>
      <c r="BF39" s="210" t="e">
        <f t="shared" si="8"/>
        <v>#DIV/0!</v>
      </c>
      <c r="BG39" s="210" t="e">
        <f t="shared" si="8"/>
        <v>#DIV/0!</v>
      </c>
      <c r="BH39" s="210" t="e">
        <f t="shared" si="8"/>
        <v>#DIV/0!</v>
      </c>
      <c r="BI39" s="210" t="e">
        <f t="shared" si="8"/>
        <v>#DIV/0!</v>
      </c>
      <c r="BJ39" s="210" t="e">
        <f t="shared" si="8"/>
        <v>#DIV/0!</v>
      </c>
      <c r="BK39" s="210" t="e">
        <f t="shared" si="8"/>
        <v>#DIV/0!</v>
      </c>
      <c r="BL39" s="210" t="e">
        <f t="shared" si="8"/>
        <v>#DIV/0!</v>
      </c>
      <c r="BM39" s="210" t="e">
        <f t="shared" si="8"/>
        <v>#DIV/0!</v>
      </c>
      <c r="BN39" s="210" t="e">
        <f t="shared" si="8"/>
        <v>#DIV/0!</v>
      </c>
      <c r="BO39" s="210" t="e">
        <f t="shared" si="8"/>
        <v>#DIV/0!</v>
      </c>
      <c r="BP39" s="210" t="e">
        <f t="shared" si="8"/>
        <v>#DIV/0!</v>
      </c>
      <c r="BQ39" s="210">
        <f t="shared" si="8"/>
        <v>6.9390148553557462E-2</v>
      </c>
      <c r="BR39" s="210">
        <f t="shared" si="8"/>
        <v>0.10969494358545759</v>
      </c>
      <c r="BS39" s="210">
        <f t="shared" si="8"/>
        <v>0.12587544955517699</v>
      </c>
      <c r="BT39" s="210">
        <f t="shared" si="8"/>
        <v>0.14865885908575746</v>
      </c>
      <c r="BU39" s="210">
        <f t="shared" si="8"/>
        <v>0.18846918489065606</v>
      </c>
      <c r="BV39" s="210">
        <f t="shared" si="8"/>
        <v>0.20356692487840028</v>
      </c>
      <c r="BW39" s="210">
        <f t="shared" si="8"/>
        <v>0.23614413755258826</v>
      </c>
      <c r="BX39" s="210">
        <f t="shared" si="8"/>
        <v>0.25026910656620022</v>
      </c>
      <c r="BY39" s="210">
        <f t="shared" si="8"/>
        <v>0.34946706272933775</v>
      </c>
      <c r="BZ39" s="210">
        <f t="shared" si="8"/>
        <v>0.4482877301669248</v>
      </c>
      <c r="CA39" s="210">
        <f t="shared" si="8"/>
        <v>0.50191061638145873</v>
      </c>
      <c r="CB39" s="210">
        <f t="shared" ref="CB39" si="9">CB9/CB23</f>
        <v>0.53576158940397356</v>
      </c>
      <c r="CC39" s="206"/>
      <c r="CD39" s="206"/>
      <c r="CE39" s="206"/>
      <c r="CF39" s="206"/>
    </row>
    <row r="40" spans="1:84" x14ac:dyDescent="0.35">
      <c r="A40" t="s">
        <v>1558</v>
      </c>
      <c r="B40" t="s">
        <v>654</v>
      </c>
      <c r="C40" t="s">
        <v>1542</v>
      </c>
      <c r="D40" t="s">
        <v>703</v>
      </c>
      <c r="E40" s="2">
        <v>45596</v>
      </c>
      <c r="F40">
        <v>1</v>
      </c>
      <c r="G40" t="str">
        <f>VLOOKUP($C40,'LKUP PCNDES'!$K:$M,2,FALSE)</f>
        <v>Percentage of care home residents aged 18 years or over, who had a Personalised Care and Support Plan (PCSP) agreed or reviewed.</v>
      </c>
      <c r="H40" t="str">
        <f>VLOOKUP($C40,'LKUP PCNDES'!$K:$M,3,FALSE)</f>
        <v>PCSP</v>
      </c>
      <c r="I40" t="str">
        <f>VLOOKUP($B40,'LKUP PCNDES'!$C$17:$H$60,4,FALSE)</f>
        <v>NHS South East London ICB</v>
      </c>
      <c r="J40" t="str">
        <f>VLOOKUP($B40,'LKUP PCNDES'!$C$17:$H$60,6,FALSE)</f>
        <v>NHS SOUTH EAST LONDON INTEGRATED CARE BOARD</v>
      </c>
      <c r="R40" s="206" t="s">
        <v>108</v>
      </c>
      <c r="S40" s="206" t="s">
        <v>652</v>
      </c>
      <c r="T40" s="210">
        <f t="shared" ref="T40:AE45" si="10">T10/T24</f>
        <v>5.6265037941884137E-2</v>
      </c>
      <c r="U40" s="210">
        <f t="shared" si="10"/>
        <v>0.11284117970324235</v>
      </c>
      <c r="V40" s="210">
        <f t="shared" si="10"/>
        <v>0.1851192595229619</v>
      </c>
      <c r="W40" s="210">
        <f t="shared" si="10"/>
        <v>0.26607460035523978</v>
      </c>
      <c r="X40" s="210">
        <f t="shared" si="10"/>
        <v>0.31479500891265599</v>
      </c>
      <c r="Y40" s="210">
        <f t="shared" si="10"/>
        <v>0.37077554209806601</v>
      </c>
      <c r="Z40" s="210">
        <f t="shared" si="10"/>
        <v>0.42838171125023716</v>
      </c>
      <c r="AA40" s="210">
        <f t="shared" si="10"/>
        <v>0.50688289647369411</v>
      </c>
      <c r="AB40" s="210">
        <f t="shared" si="10"/>
        <v>0.56873111782477337</v>
      </c>
      <c r="AC40" s="210">
        <f t="shared" si="10"/>
        <v>0.61097641613400921</v>
      </c>
      <c r="AD40" s="210">
        <f t="shared" si="10"/>
        <v>0.69287598944591033</v>
      </c>
      <c r="AE40" s="210">
        <f t="shared" si="10"/>
        <v>0.77512437810945278</v>
      </c>
      <c r="AF40" s="210">
        <f t="shared" si="5"/>
        <v>7.3002159827213822E-2</v>
      </c>
      <c r="AG40" s="210">
        <f t="shared" si="5"/>
        <v>0.17022157796645268</v>
      </c>
      <c r="AH40" s="210">
        <f t="shared" si="5"/>
        <v>0.24617320192912559</v>
      </c>
      <c r="AI40" s="210">
        <f t="shared" si="5"/>
        <v>0.32982890125747266</v>
      </c>
      <c r="AJ40" s="210">
        <f t="shared" si="5"/>
        <v>0.30790258449304175</v>
      </c>
      <c r="AK40" s="210">
        <f t="shared" si="5"/>
        <v>0.40334794738939816</v>
      </c>
      <c r="AL40" s="210">
        <f t="shared" ref="AL40:AL45" si="11">AL10/AL24</f>
        <v>0.44575273338940286</v>
      </c>
      <c r="AM40" s="210">
        <f t="shared" si="6"/>
        <v>0.47391485809682804</v>
      </c>
      <c r="AN40" s="210">
        <f t="shared" si="6"/>
        <v>0.47474120082815735</v>
      </c>
      <c r="AO40" s="210">
        <f t="shared" si="6"/>
        <v>0.49587458745874585</v>
      </c>
      <c r="AP40" s="210">
        <f t="shared" si="6"/>
        <v>0.5047503537497473</v>
      </c>
      <c r="AQ40" s="210">
        <f t="shared" ref="AQ40" si="12">AQ10/AQ24</f>
        <v>0.52054794520547942</v>
      </c>
      <c r="AR40" s="210"/>
      <c r="AS40" s="210"/>
      <c r="AT40" s="210"/>
      <c r="AU40" s="210"/>
      <c r="AV40" s="210"/>
      <c r="AW40" s="210"/>
      <c r="AX40" s="206"/>
      <c r="AY40" s="206" t="s">
        <v>108</v>
      </c>
      <c r="AZ40" s="206" t="s">
        <v>652</v>
      </c>
      <c r="BA40" s="210" t="e">
        <f t="shared" si="8"/>
        <v>#DIV/0!</v>
      </c>
      <c r="BB40" s="210" t="e">
        <f t="shared" si="8"/>
        <v>#DIV/0!</v>
      </c>
      <c r="BC40" s="210" t="e">
        <f t="shared" si="8"/>
        <v>#DIV/0!</v>
      </c>
      <c r="BD40" s="210" t="e">
        <f t="shared" si="8"/>
        <v>#DIV/0!</v>
      </c>
      <c r="BE40" s="210" t="e">
        <f t="shared" si="8"/>
        <v>#DIV/0!</v>
      </c>
      <c r="BF40" s="210" t="e">
        <f>BF10/BF24</f>
        <v>#DIV/0!</v>
      </c>
      <c r="BG40" s="210" t="e">
        <f>BG10/BG24</f>
        <v>#DIV/0!</v>
      </c>
      <c r="BH40" s="210" t="e">
        <f>BH10/BH24</f>
        <v>#DIV/0!</v>
      </c>
      <c r="BI40" s="210" t="e">
        <f>BI10/BI24</f>
        <v>#DIV/0!</v>
      </c>
      <c r="BJ40" s="210" t="e">
        <f t="shared" si="8"/>
        <v>#DIV/0!</v>
      </c>
      <c r="BK40" s="210" t="e">
        <f t="shared" si="8"/>
        <v>#DIV/0!</v>
      </c>
      <c r="BL40" s="210" t="e">
        <f t="shared" si="8"/>
        <v>#DIV/0!</v>
      </c>
      <c r="BM40" s="210" t="e">
        <f t="shared" si="8"/>
        <v>#DIV/0!</v>
      </c>
      <c r="BN40" s="210" t="e">
        <f t="shared" si="8"/>
        <v>#DIV/0!</v>
      </c>
      <c r="BO40" s="210" t="e">
        <f t="shared" si="8"/>
        <v>#DIV/0!</v>
      </c>
      <c r="BP40" s="210" t="e">
        <f t="shared" si="8"/>
        <v>#DIV/0!</v>
      </c>
      <c r="BQ40" s="210">
        <f t="shared" si="8"/>
        <v>7.6711323178564869E-2</v>
      </c>
      <c r="BR40" s="210">
        <f t="shared" si="8"/>
        <v>0.13543532783948406</v>
      </c>
      <c r="BS40" s="210">
        <f t="shared" si="8"/>
        <v>0.17380486937977607</v>
      </c>
      <c r="BT40" s="210">
        <f t="shared" si="8"/>
        <v>0.23623162741278556</v>
      </c>
      <c r="BU40" s="210">
        <f t="shared" si="8"/>
        <v>0.20054945054945056</v>
      </c>
      <c r="BV40" s="210">
        <f t="shared" si="8"/>
        <v>0.28745220716023634</v>
      </c>
      <c r="BW40" s="210">
        <f t="shared" si="8"/>
        <v>0.31435415515017506</v>
      </c>
      <c r="BX40" s="210">
        <f t="shared" si="8"/>
        <v>0.32864804882559645</v>
      </c>
      <c r="BY40" s="210">
        <f t="shared" si="8"/>
        <v>0.33695652173913043</v>
      </c>
      <c r="BZ40" s="210">
        <f t="shared" si="8"/>
        <v>0.36998896653181318</v>
      </c>
      <c r="CA40" s="210">
        <f t="shared" si="8"/>
        <v>0.38992571117956154</v>
      </c>
      <c r="CB40" s="210">
        <f t="shared" ref="CB40" si="13">CB10/CB24</f>
        <v>0.42332730560578663</v>
      </c>
      <c r="CC40" s="206"/>
      <c r="CD40" s="206"/>
      <c r="CE40" s="206"/>
      <c r="CF40" s="206"/>
    </row>
    <row r="41" spans="1:84" x14ac:dyDescent="0.35">
      <c r="A41" t="s">
        <v>1558</v>
      </c>
      <c r="B41" t="s">
        <v>654</v>
      </c>
      <c r="C41" t="s">
        <v>1542</v>
      </c>
      <c r="D41" t="s">
        <v>703</v>
      </c>
      <c r="E41" s="2">
        <v>45626</v>
      </c>
      <c r="F41">
        <v>1</v>
      </c>
      <c r="G41" t="str">
        <f>VLOOKUP($C41,'LKUP PCNDES'!$K:$M,2,FALSE)</f>
        <v>Percentage of care home residents aged 18 years or over, who had a Personalised Care and Support Plan (PCSP) agreed or reviewed.</v>
      </c>
      <c r="H41" t="str">
        <f>VLOOKUP($C41,'LKUP PCNDES'!$K:$M,3,FALSE)</f>
        <v>PCSP</v>
      </c>
      <c r="I41" t="str">
        <f>VLOOKUP($B41,'LKUP PCNDES'!$C$17:$H$60,4,FALSE)</f>
        <v>NHS South East London ICB</v>
      </c>
      <c r="J41" t="str">
        <f>VLOOKUP($B41,'LKUP PCNDES'!$C$17:$H$60,6,FALSE)</f>
        <v>NHS SOUTH EAST LONDON INTEGRATED CARE BOARD</v>
      </c>
      <c r="R41" s="206" t="s">
        <v>110</v>
      </c>
      <c r="S41" s="206" t="s">
        <v>653</v>
      </c>
      <c r="T41" s="210">
        <f t="shared" si="10"/>
        <v>3.3734558124802028E-2</v>
      </c>
      <c r="U41" s="210">
        <f t="shared" si="10"/>
        <v>6.965560037232392E-2</v>
      </c>
      <c r="V41" s="210">
        <f t="shared" si="10"/>
        <v>0.10354391371340524</v>
      </c>
      <c r="W41" s="210">
        <f t="shared" si="10"/>
        <v>0.14333333333333334</v>
      </c>
      <c r="X41" s="210">
        <f t="shared" si="10"/>
        <v>0.19614959760138867</v>
      </c>
      <c r="Y41" s="210">
        <f t="shared" si="10"/>
        <v>0.26536885245901637</v>
      </c>
      <c r="Z41" s="210">
        <f t="shared" si="10"/>
        <v>0.36036174126302883</v>
      </c>
      <c r="AA41" s="210">
        <f t="shared" si="10"/>
        <v>0.43076923076923079</v>
      </c>
      <c r="AB41" s="210">
        <f t="shared" si="10"/>
        <v>0.47595095881798177</v>
      </c>
      <c r="AC41" s="210">
        <f t="shared" si="10"/>
        <v>0.53616953473550033</v>
      </c>
      <c r="AD41" s="210">
        <f t="shared" si="10"/>
        <v>0.59887896304081278</v>
      </c>
      <c r="AE41" s="210">
        <f t="shared" si="10"/>
        <v>0.70657439446366777</v>
      </c>
      <c r="AF41" s="210">
        <f t="shared" si="5"/>
        <v>5.6311492568557671E-2</v>
      </c>
      <c r="AG41" s="210">
        <f t="shared" si="5"/>
        <v>9.8887515451174288E-2</v>
      </c>
      <c r="AH41" s="210">
        <f t="shared" si="5"/>
        <v>0.1274892219256826</v>
      </c>
      <c r="AI41" s="210">
        <f t="shared" si="5"/>
        <v>0.15801262472001629</v>
      </c>
      <c r="AJ41" s="210">
        <f t="shared" si="5"/>
        <v>0.18510900863842039</v>
      </c>
      <c r="AK41" s="210">
        <f t="shared" si="5"/>
        <v>0.20567786790266512</v>
      </c>
      <c r="AL41" s="210">
        <f t="shared" si="11"/>
        <v>0.26050072418787501</v>
      </c>
      <c r="AM41" s="210">
        <f t="shared" si="6"/>
        <v>0.32172398781018718</v>
      </c>
      <c r="AN41" s="210">
        <f t="shared" si="6"/>
        <v>0.33956587148076511</v>
      </c>
      <c r="AO41" s="210">
        <f t="shared" si="6"/>
        <v>0.39575155853151694</v>
      </c>
      <c r="AP41" s="210">
        <f t="shared" si="6"/>
        <v>0.43702857142857143</v>
      </c>
      <c r="AQ41" s="210">
        <f t="shared" ref="AQ41" si="14">AQ11/AQ25</f>
        <v>0.53361654968599925</v>
      </c>
      <c r="AR41" s="210"/>
      <c r="AS41" s="210"/>
      <c r="AT41" s="210"/>
      <c r="AU41" s="210"/>
      <c r="AV41" s="210"/>
      <c r="AW41" s="210"/>
      <c r="AX41" s="206"/>
      <c r="AY41" s="206" t="s">
        <v>110</v>
      </c>
      <c r="AZ41" s="206" t="s">
        <v>653</v>
      </c>
      <c r="BA41" s="210" t="e">
        <f t="shared" si="8"/>
        <v>#DIV/0!</v>
      </c>
      <c r="BB41" s="210" t="e">
        <f t="shared" si="8"/>
        <v>#DIV/0!</v>
      </c>
      <c r="BC41" s="210" t="e">
        <f t="shared" si="8"/>
        <v>#DIV/0!</v>
      </c>
      <c r="BD41" s="210" t="e">
        <f t="shared" si="8"/>
        <v>#DIV/0!</v>
      </c>
      <c r="BE41" s="210" t="e">
        <f t="shared" si="8"/>
        <v>#DIV/0!</v>
      </c>
      <c r="BF41" s="210" t="e">
        <f t="shared" si="8"/>
        <v>#DIV/0!</v>
      </c>
      <c r="BG41" s="210" t="e">
        <f t="shared" si="8"/>
        <v>#DIV/0!</v>
      </c>
      <c r="BH41" s="210" t="e">
        <f t="shared" si="8"/>
        <v>#DIV/0!</v>
      </c>
      <c r="BI41" s="210" t="e">
        <f t="shared" si="8"/>
        <v>#DIV/0!</v>
      </c>
      <c r="BJ41" s="210" t="e">
        <f t="shared" si="8"/>
        <v>#DIV/0!</v>
      </c>
      <c r="BK41" s="210" t="e">
        <f t="shared" si="8"/>
        <v>#DIV/0!</v>
      </c>
      <c r="BL41" s="210" t="e">
        <f t="shared" si="8"/>
        <v>#DIV/0!</v>
      </c>
      <c r="BM41" s="210" t="e">
        <f t="shared" si="8"/>
        <v>#DIV/0!</v>
      </c>
      <c r="BN41" s="210" t="e">
        <f t="shared" si="8"/>
        <v>#DIV/0!</v>
      </c>
      <c r="BO41" s="210" t="e">
        <f t="shared" si="8"/>
        <v>#DIV/0!</v>
      </c>
      <c r="BP41" s="210" t="e">
        <f t="shared" si="8"/>
        <v>#DIV/0!</v>
      </c>
      <c r="BQ41" s="210">
        <f t="shared" si="8"/>
        <v>4.0310830500242839E-2</v>
      </c>
      <c r="BR41" s="210">
        <f t="shared" si="8"/>
        <v>7.474975783015822E-2</v>
      </c>
      <c r="BS41" s="210">
        <f t="shared" si="8"/>
        <v>9.7090449082858951E-2</v>
      </c>
      <c r="BT41" s="210">
        <f t="shared" si="8"/>
        <v>0.12959199624824136</v>
      </c>
      <c r="BU41" s="210">
        <f t="shared" si="8"/>
        <v>0.14431510125976718</v>
      </c>
      <c r="BV41" s="210">
        <f t="shared" si="8"/>
        <v>0.17683293269230768</v>
      </c>
      <c r="BW41" s="210">
        <f t="shared" si="8"/>
        <v>0.20854755784061696</v>
      </c>
      <c r="BX41" s="210">
        <f t="shared" si="8"/>
        <v>0.24854998294097577</v>
      </c>
      <c r="BY41" s="210">
        <f t="shared" si="8"/>
        <v>0.27789081044421837</v>
      </c>
      <c r="BZ41" s="210">
        <f t="shared" si="8"/>
        <v>0.32945454545454544</v>
      </c>
      <c r="CA41" s="210">
        <f t="shared" si="8"/>
        <v>0.36784741144414168</v>
      </c>
      <c r="CB41" s="210">
        <f t="shared" ref="CB41" si="15">CB11/CB25</f>
        <v>0.35918550681239708</v>
      </c>
      <c r="CC41" s="206"/>
      <c r="CD41" s="206"/>
      <c r="CE41" s="206"/>
      <c r="CF41" s="206"/>
    </row>
    <row r="42" spans="1:84" x14ac:dyDescent="0.35">
      <c r="A42" t="s">
        <v>1558</v>
      </c>
      <c r="B42" t="s">
        <v>654</v>
      </c>
      <c r="C42" t="s">
        <v>1556</v>
      </c>
      <c r="D42" t="s">
        <v>700</v>
      </c>
      <c r="E42" s="2">
        <v>45412</v>
      </c>
      <c r="F42">
        <v>13</v>
      </c>
      <c r="G42" t="str">
        <f>VLOOKUP($C42,'LKUP PCNDES'!$K:$M,2,FALSE)</f>
        <v>Mean number of patient contacts as part of weekly care home round per care home resident aged 18 years or over.</v>
      </c>
      <c r="H42" t="str">
        <f>VLOOKUP($C42,'LKUP PCNDES'!$K:$M,3,FALSE)</f>
        <v>MEAN_WEEKLY_CH_ROUND</v>
      </c>
      <c r="I42" t="str">
        <f>VLOOKUP($B42,'LKUP PCNDES'!$C$17:$H$60,4,FALSE)</f>
        <v>NHS South East London ICB</v>
      </c>
      <c r="J42" t="str">
        <f>VLOOKUP($B42,'LKUP PCNDES'!$C$17:$H$60,6,FALSE)</f>
        <v>NHS SOUTH EAST LONDON INTEGRATED CARE BOARD</v>
      </c>
      <c r="R42" s="206" t="s">
        <v>112</v>
      </c>
      <c r="S42" s="206" t="s">
        <v>654</v>
      </c>
      <c r="T42" s="210">
        <f t="shared" si="10"/>
        <v>5.4961545676233355E-2</v>
      </c>
      <c r="U42" s="210">
        <f t="shared" si="10"/>
        <v>0.10988626421697288</v>
      </c>
      <c r="V42" s="210">
        <f t="shared" si="10"/>
        <v>0.17037165682528657</v>
      </c>
      <c r="W42" s="210">
        <f t="shared" si="10"/>
        <v>0.23929994801594179</v>
      </c>
      <c r="X42" s="210">
        <f t="shared" si="10"/>
        <v>0.29551315110881898</v>
      </c>
      <c r="Y42" s="210">
        <f t="shared" si="10"/>
        <v>0.23305640577175338</v>
      </c>
      <c r="Z42" s="210">
        <f t="shared" si="10"/>
        <v>0.39462846911369742</v>
      </c>
      <c r="AA42" s="210">
        <f t="shared" si="10"/>
        <v>0.44704388828436709</v>
      </c>
      <c r="AB42" s="210">
        <f t="shared" si="10"/>
        <v>0.49329906370479165</v>
      </c>
      <c r="AC42" s="210">
        <f t="shared" si="10"/>
        <v>0.5381569474442045</v>
      </c>
      <c r="AD42" s="210">
        <f t="shared" si="10"/>
        <v>0.69201001593444111</v>
      </c>
      <c r="AE42" s="210">
        <f t="shared" si="10"/>
        <v>0.72147283995625233</v>
      </c>
      <c r="AF42" s="210">
        <f t="shared" si="5"/>
        <v>7.3408018867924529E-2</v>
      </c>
      <c r="AG42" s="210">
        <f t="shared" si="5"/>
        <v>0.1701258931609391</v>
      </c>
      <c r="AH42" s="210">
        <f t="shared" si="5"/>
        <v>0.20929585304759254</v>
      </c>
      <c r="AI42" s="210">
        <f t="shared" si="5"/>
        <v>0.29068396226415094</v>
      </c>
      <c r="AJ42" s="210">
        <f t="shared" si="5"/>
        <v>0.34096385542168672</v>
      </c>
      <c r="AK42" s="210">
        <f t="shared" si="5"/>
        <v>0.40264608599779494</v>
      </c>
      <c r="AL42" s="210">
        <f t="shared" si="11"/>
        <v>0.43628117913832198</v>
      </c>
      <c r="AM42" s="210">
        <f t="shared" si="6"/>
        <v>0.4930126002290951</v>
      </c>
      <c r="AN42" s="210">
        <f t="shared" si="6"/>
        <v>0.52811201050098444</v>
      </c>
      <c r="AO42" s="210">
        <f t="shared" si="6"/>
        <v>0.54996748319965316</v>
      </c>
      <c r="AP42" s="210">
        <f t="shared" si="6"/>
        <v>0.5713063929869574</v>
      </c>
      <c r="AQ42" s="210">
        <f t="shared" ref="AQ42" si="16">AQ12/AQ26</f>
        <v>0.59897645854657111</v>
      </c>
      <c r="AR42" s="210"/>
      <c r="AS42" s="210"/>
      <c r="AT42" s="210"/>
      <c r="AU42" s="210"/>
      <c r="AV42" s="210"/>
      <c r="AW42" s="210"/>
      <c r="AX42" s="206"/>
      <c r="AY42" s="206" t="s">
        <v>112</v>
      </c>
      <c r="AZ42" s="206" t="s">
        <v>654</v>
      </c>
      <c r="BA42" s="210" t="e">
        <f t="shared" si="8"/>
        <v>#DIV/0!</v>
      </c>
      <c r="BB42" s="210" t="e">
        <f t="shared" si="8"/>
        <v>#DIV/0!</v>
      </c>
      <c r="BC42" s="210" t="e">
        <f t="shared" si="8"/>
        <v>#DIV/0!</v>
      </c>
      <c r="BD42" s="210" t="e">
        <f t="shared" si="8"/>
        <v>#DIV/0!</v>
      </c>
      <c r="BE42" s="210" t="e">
        <f t="shared" si="8"/>
        <v>#DIV/0!</v>
      </c>
      <c r="BF42" s="210" t="e">
        <f>BF12/BF26</f>
        <v>#DIV/0!</v>
      </c>
      <c r="BG42" s="210" t="e">
        <f>BG12/BG26</f>
        <v>#DIV/0!</v>
      </c>
      <c r="BH42" s="210" t="e">
        <f>BH12/BH26</f>
        <v>#DIV/0!</v>
      </c>
      <c r="BI42" s="210" t="e">
        <f t="shared" si="8"/>
        <v>#DIV/0!</v>
      </c>
      <c r="BJ42" s="210" t="e">
        <f t="shared" si="8"/>
        <v>#DIV/0!</v>
      </c>
      <c r="BK42" s="210" t="e">
        <f t="shared" si="8"/>
        <v>#DIV/0!</v>
      </c>
      <c r="BL42" s="210" t="e">
        <f t="shared" si="8"/>
        <v>#DIV/0!</v>
      </c>
      <c r="BM42" s="210" t="e">
        <f t="shared" si="8"/>
        <v>#DIV/0!</v>
      </c>
      <c r="BN42" s="210" t="e">
        <f t="shared" si="8"/>
        <v>#DIV/0!</v>
      </c>
      <c r="BO42" s="210" t="e">
        <f t="shared" si="8"/>
        <v>#DIV/0!</v>
      </c>
      <c r="BP42" s="210" t="e">
        <f t="shared" si="8"/>
        <v>#DIV/0!</v>
      </c>
      <c r="BQ42" s="210">
        <f t="shared" si="8"/>
        <v>3.3503134796238246E-2</v>
      </c>
      <c r="BR42" s="210">
        <f t="shared" si="8"/>
        <v>6.3885955649419221E-2</v>
      </c>
      <c r="BS42" s="210">
        <f t="shared" si="8"/>
        <v>8.7581448830969716E-2</v>
      </c>
      <c r="BT42" s="210">
        <f t="shared" si="8"/>
        <v>0.11871859296482412</v>
      </c>
      <c r="BU42" s="210">
        <f t="shared" si="8"/>
        <v>0.12326820603907637</v>
      </c>
      <c r="BV42" s="210">
        <f t="shared" si="8"/>
        <v>0.13423499577345732</v>
      </c>
      <c r="BW42" s="210">
        <f t="shared" si="8"/>
        <v>0.16262432385273076</v>
      </c>
      <c r="BX42" s="210">
        <f t="shared" si="8"/>
        <v>0.21981534090909091</v>
      </c>
      <c r="BY42" s="210">
        <f t="shared" si="8"/>
        <v>0.24435175530066042</v>
      </c>
      <c r="BZ42" s="210">
        <f t="shared" si="8"/>
        <v>0.27404015498414935</v>
      </c>
      <c r="CA42" s="210">
        <f t="shared" si="8"/>
        <v>0.30405405405405406</v>
      </c>
      <c r="CB42" s="210">
        <f t="shared" ref="CB42" si="17">CB12/CB26</f>
        <v>0.31148660180918247</v>
      </c>
      <c r="CC42" s="206"/>
      <c r="CD42" s="206"/>
      <c r="CE42" s="206"/>
      <c r="CF42" s="206"/>
    </row>
    <row r="43" spans="1:84" x14ac:dyDescent="0.35">
      <c r="A43" t="s">
        <v>1558</v>
      </c>
      <c r="B43" t="s">
        <v>654</v>
      </c>
      <c r="C43" t="s">
        <v>1556</v>
      </c>
      <c r="D43" t="s">
        <v>700</v>
      </c>
      <c r="E43" s="2">
        <v>45443</v>
      </c>
      <c r="F43">
        <v>11</v>
      </c>
      <c r="G43" t="str">
        <f>VLOOKUP($C43,'LKUP PCNDES'!$K:$M,2,FALSE)</f>
        <v>Mean number of patient contacts as part of weekly care home round per care home resident aged 18 years or over.</v>
      </c>
      <c r="H43" t="str">
        <f>VLOOKUP($C43,'LKUP PCNDES'!$K:$M,3,FALSE)</f>
        <v>MEAN_WEEKLY_CH_ROUND</v>
      </c>
      <c r="I43" t="str">
        <f>VLOOKUP($B43,'LKUP PCNDES'!$C$17:$H$60,4,FALSE)</f>
        <v>NHS South East London ICB</v>
      </c>
      <c r="J43" t="str">
        <f>VLOOKUP($B43,'LKUP PCNDES'!$C$17:$H$60,6,FALSE)</f>
        <v>NHS SOUTH EAST LONDON INTEGRATED CARE BOARD</v>
      </c>
      <c r="R43" s="206" t="s">
        <v>114</v>
      </c>
      <c r="S43" s="206" t="s">
        <v>656</v>
      </c>
      <c r="T43" s="210">
        <f t="shared" si="10"/>
        <v>1.7146356399265157E-2</v>
      </c>
      <c r="U43" s="210">
        <f t="shared" si="10"/>
        <v>5.2592036063110442E-2</v>
      </c>
      <c r="V43" s="210">
        <f t="shared" si="10"/>
        <v>8.062593144560358E-2</v>
      </c>
      <c r="W43" s="210">
        <f t="shared" si="10"/>
        <v>0.12839112142753517</v>
      </c>
      <c r="X43" s="210">
        <f t="shared" si="10"/>
        <v>0.16527875793930841</v>
      </c>
      <c r="Y43" s="210">
        <f t="shared" si="10"/>
        <v>0.22675698560541913</v>
      </c>
      <c r="Z43" s="210">
        <f t="shared" si="10"/>
        <v>0.30136604404795092</v>
      </c>
      <c r="AA43" s="210">
        <f t="shared" si="10"/>
        <v>0.3853644963828603</v>
      </c>
      <c r="AB43" s="210">
        <f t="shared" si="10"/>
        <v>0.45937673900946019</v>
      </c>
      <c r="AC43" s="210">
        <f t="shared" si="10"/>
        <v>0.55836734693877554</v>
      </c>
      <c r="AD43" s="210">
        <f t="shared" si="10"/>
        <v>0.67150951619933164</v>
      </c>
      <c r="AE43" s="210">
        <f t="shared" si="10"/>
        <v>0.82308233638282902</v>
      </c>
      <c r="AF43" s="210">
        <f t="shared" si="5"/>
        <v>3.941075186531471E-2</v>
      </c>
      <c r="AG43" s="210">
        <f t="shared" si="5"/>
        <v>7.9254602604400537E-2</v>
      </c>
      <c r="AH43" s="210">
        <f t="shared" si="5"/>
        <v>0.12035633055344959</v>
      </c>
      <c r="AI43" s="210">
        <f t="shared" si="5"/>
        <v>0.15983854692230071</v>
      </c>
      <c r="AJ43" s="210">
        <f t="shared" si="5"/>
        <v>0.18445347119645494</v>
      </c>
      <c r="AK43" s="210">
        <f t="shared" si="5"/>
        <v>0.21923620933521923</v>
      </c>
      <c r="AL43" s="210">
        <f t="shared" si="11"/>
        <v>0.27269426289034132</v>
      </c>
      <c r="AM43" s="210">
        <f t="shared" si="6"/>
        <v>0.33013844515441959</v>
      </c>
      <c r="AN43" s="210">
        <f t="shared" si="6"/>
        <v>0.36218836565096951</v>
      </c>
      <c r="AO43" s="210">
        <f t="shared" si="6"/>
        <v>0.4086003083775912</v>
      </c>
      <c r="AP43" s="210">
        <f t="shared" si="6"/>
        <v>0.44722598105548039</v>
      </c>
      <c r="AQ43" s="210">
        <f t="shared" ref="AQ43" si="18">AQ13/AQ27</f>
        <v>0.48060987736161748</v>
      </c>
      <c r="AR43" s="210"/>
      <c r="AS43" s="210"/>
      <c r="AT43" s="210"/>
      <c r="AU43" s="210"/>
      <c r="AV43" s="210"/>
      <c r="AW43" s="210"/>
      <c r="AX43" s="206"/>
      <c r="AY43" s="206" t="s">
        <v>114</v>
      </c>
      <c r="AZ43" s="206" t="s">
        <v>656</v>
      </c>
      <c r="BA43" s="210" t="e">
        <f t="shared" si="8"/>
        <v>#DIV/0!</v>
      </c>
      <c r="BB43" s="210" t="e">
        <f t="shared" si="8"/>
        <v>#DIV/0!</v>
      </c>
      <c r="BC43" s="210" t="e">
        <f t="shared" si="8"/>
        <v>#DIV/0!</v>
      </c>
      <c r="BD43" s="210" t="e">
        <f t="shared" si="8"/>
        <v>#DIV/0!</v>
      </c>
      <c r="BE43" s="210" t="e">
        <f t="shared" si="8"/>
        <v>#DIV/0!</v>
      </c>
      <c r="BF43" s="210" t="e">
        <f t="shared" si="8"/>
        <v>#DIV/0!</v>
      </c>
      <c r="BG43" s="210" t="e">
        <f t="shared" si="8"/>
        <v>#DIV/0!</v>
      </c>
      <c r="BH43" s="210" t="e">
        <f t="shared" si="8"/>
        <v>#DIV/0!</v>
      </c>
      <c r="BI43" s="210" t="e">
        <f t="shared" si="8"/>
        <v>#DIV/0!</v>
      </c>
      <c r="BJ43" s="210" t="e">
        <f t="shared" si="8"/>
        <v>#DIV/0!</v>
      </c>
      <c r="BK43" s="210" t="e">
        <f t="shared" si="8"/>
        <v>#DIV/0!</v>
      </c>
      <c r="BL43" s="210" t="e">
        <f t="shared" si="8"/>
        <v>#DIV/0!</v>
      </c>
      <c r="BM43" s="210" t="e">
        <f t="shared" si="8"/>
        <v>#DIV/0!</v>
      </c>
      <c r="BN43" s="210" t="e">
        <f t="shared" si="8"/>
        <v>#DIV/0!</v>
      </c>
      <c r="BO43" s="210" t="e">
        <f t="shared" si="8"/>
        <v>#DIV/0!</v>
      </c>
      <c r="BP43" s="210" t="e">
        <f t="shared" si="8"/>
        <v>#DIV/0!</v>
      </c>
      <c r="BQ43" s="210">
        <f t="shared" si="8"/>
        <v>4.9025148346990677E-2</v>
      </c>
      <c r="BR43" s="210">
        <f t="shared" si="8"/>
        <v>8.3638787070976342E-2</v>
      </c>
      <c r="BS43" s="210">
        <f t="shared" si="8"/>
        <v>0.10081437798371244</v>
      </c>
      <c r="BT43" s="210">
        <f t="shared" si="8"/>
        <v>0.11772585206131865</v>
      </c>
      <c r="BU43" s="210">
        <f t="shared" si="8"/>
        <v>0.14331476323119777</v>
      </c>
      <c r="BV43" s="210">
        <f t="shared" si="8"/>
        <v>0.15815151104485703</v>
      </c>
      <c r="BW43" s="210">
        <f t="shared" si="8"/>
        <v>0.20177790320304784</v>
      </c>
      <c r="BX43" s="210">
        <f t="shared" si="8"/>
        <v>0.23826357466063347</v>
      </c>
      <c r="BY43" s="210">
        <f t="shared" si="8"/>
        <v>0.25659001682557486</v>
      </c>
      <c r="BZ43" s="210">
        <f t="shared" si="8"/>
        <v>0.3110612015721505</v>
      </c>
      <c r="CA43" s="210">
        <f t="shared" si="8"/>
        <v>0.36093507956625825</v>
      </c>
      <c r="CB43" s="210">
        <f t="shared" ref="CB43" si="19">CB13/CB27</f>
        <v>0.39294745715088508</v>
      </c>
      <c r="CC43" s="206"/>
      <c r="CD43" s="206"/>
      <c r="CE43" s="206"/>
      <c r="CF43" s="206"/>
    </row>
    <row r="44" spans="1:84" x14ac:dyDescent="0.35">
      <c r="A44" t="s">
        <v>1558</v>
      </c>
      <c r="B44" t="s">
        <v>654</v>
      </c>
      <c r="C44" t="s">
        <v>1556</v>
      </c>
      <c r="D44" t="s">
        <v>700</v>
      </c>
      <c r="E44" s="2">
        <v>45473</v>
      </c>
      <c r="F44">
        <v>11</v>
      </c>
      <c r="G44" t="str">
        <f>VLOOKUP($C44,'LKUP PCNDES'!$K:$M,2,FALSE)</f>
        <v>Mean number of patient contacts as part of weekly care home round per care home resident aged 18 years or over.</v>
      </c>
      <c r="H44" t="str">
        <f>VLOOKUP($C44,'LKUP PCNDES'!$K:$M,3,FALSE)</f>
        <v>MEAN_WEEKLY_CH_ROUND</v>
      </c>
      <c r="I44" t="str">
        <f>VLOOKUP($B44,'LKUP PCNDES'!$C$17:$H$60,4,FALSE)</f>
        <v>NHS South East London ICB</v>
      </c>
      <c r="J44" t="str">
        <f>VLOOKUP($B44,'LKUP PCNDES'!$C$17:$H$60,6,FALSE)</f>
        <v>NHS SOUTH EAST LONDON INTEGRATED CARE BOARD</v>
      </c>
      <c r="R44" s="206" t="s">
        <v>95</v>
      </c>
      <c r="S44" s="206" t="s">
        <v>95</v>
      </c>
      <c r="T44" s="210">
        <f t="shared" si="10"/>
        <v>3.6178138738799208E-2</v>
      </c>
      <c r="U44" s="210">
        <f t="shared" si="10"/>
        <v>8.170671897989211E-2</v>
      </c>
      <c r="V44" s="210">
        <f t="shared" si="10"/>
        <v>0.12933256023708284</v>
      </c>
      <c r="W44" s="210">
        <f t="shared" si="10"/>
        <v>0.18664863298232054</v>
      </c>
      <c r="X44" s="210">
        <f t="shared" si="10"/>
        <v>0.23482366544613606</v>
      </c>
      <c r="Y44" s="210">
        <f t="shared" si="10"/>
        <v>0.28023118564044119</v>
      </c>
      <c r="Z44" s="210">
        <f t="shared" si="10"/>
        <v>0.3637070893708062</v>
      </c>
      <c r="AA44" s="210">
        <f t="shared" si="10"/>
        <v>0.43708042648413847</v>
      </c>
      <c r="AB44" s="210">
        <f t="shared" si="10"/>
        <v>0.49889017724035117</v>
      </c>
      <c r="AC44" s="210">
        <f t="shared" si="10"/>
        <v>0.56426321671690316</v>
      </c>
      <c r="AD44" s="210">
        <f t="shared" si="10"/>
        <v>0.66525357198932333</v>
      </c>
      <c r="AE44" s="210">
        <f t="shared" si="10"/>
        <v>0.77236971484759098</v>
      </c>
      <c r="AF44" s="210">
        <f t="shared" si="5"/>
        <v>5.9185736605091445E-2</v>
      </c>
      <c r="AG44" s="210">
        <f t="shared" si="5"/>
        <v>0.12646064703042009</v>
      </c>
      <c r="AH44" s="210">
        <f t="shared" si="5"/>
        <v>0.17514956692561837</v>
      </c>
      <c r="AI44" s="210">
        <f t="shared" si="5"/>
        <v>0.23489234666184186</v>
      </c>
      <c r="AJ44" s="210">
        <f t="shared" si="5"/>
        <v>0.25747701098116238</v>
      </c>
      <c r="AK44" s="210">
        <f t="shared" si="5"/>
        <v>0.31121115890179685</v>
      </c>
      <c r="AL44" s="210">
        <f t="shared" si="11"/>
        <v>0.35875765019359673</v>
      </c>
      <c r="AM44" s="210">
        <f t="shared" si="6"/>
        <v>0.40605380233670119</v>
      </c>
      <c r="AN44" s="210">
        <f t="shared" si="6"/>
        <v>0.44046661303298473</v>
      </c>
      <c r="AO44" s="210">
        <f t="shared" si="6"/>
        <v>0.48696106400932215</v>
      </c>
      <c r="AP44" s="210">
        <f t="shared" si="6"/>
        <v>0.52150052918348944</v>
      </c>
      <c r="AQ44" s="210">
        <f t="shared" ref="AQ44" si="20">AQ14/AQ28</f>
        <v>0.56174709925356592</v>
      </c>
      <c r="AR44" s="210"/>
      <c r="AS44" s="210"/>
      <c r="AT44" s="210"/>
      <c r="AU44" s="210"/>
      <c r="AV44" s="210"/>
      <c r="AW44" s="210"/>
      <c r="AX44" s="206"/>
      <c r="AY44" s="206" t="s">
        <v>95</v>
      </c>
      <c r="AZ44" s="206" t="s">
        <v>95</v>
      </c>
      <c r="BA44" s="210" t="e">
        <f t="shared" si="8"/>
        <v>#DIV/0!</v>
      </c>
      <c r="BB44" s="210" t="e">
        <f t="shared" si="8"/>
        <v>#DIV/0!</v>
      </c>
      <c r="BC44" s="210" t="e">
        <f t="shared" si="8"/>
        <v>#DIV/0!</v>
      </c>
      <c r="BD44" s="210" t="e">
        <f t="shared" si="8"/>
        <v>#DIV/0!</v>
      </c>
      <c r="BE44" s="210" t="e">
        <f t="shared" si="8"/>
        <v>#DIV/0!</v>
      </c>
      <c r="BF44" s="210" t="e">
        <f t="shared" si="8"/>
        <v>#DIV/0!</v>
      </c>
      <c r="BG44" s="210" t="e">
        <f t="shared" si="8"/>
        <v>#DIV/0!</v>
      </c>
      <c r="BH44" s="210" t="e">
        <f t="shared" si="8"/>
        <v>#DIV/0!</v>
      </c>
      <c r="BI44" s="210" t="e">
        <f t="shared" si="8"/>
        <v>#DIV/0!</v>
      </c>
      <c r="BJ44" s="210" t="e">
        <f t="shared" si="8"/>
        <v>#DIV/0!</v>
      </c>
      <c r="BK44" s="210" t="e">
        <f t="shared" si="8"/>
        <v>#DIV/0!</v>
      </c>
      <c r="BL44" s="210" t="e">
        <f t="shared" si="8"/>
        <v>#DIV/0!</v>
      </c>
      <c r="BM44" s="210" t="e">
        <f t="shared" si="8"/>
        <v>#DIV/0!</v>
      </c>
      <c r="BN44" s="210" t="e">
        <f t="shared" si="8"/>
        <v>#DIV/0!</v>
      </c>
      <c r="BO44" s="210" t="e">
        <f t="shared" si="8"/>
        <v>#DIV/0!</v>
      </c>
      <c r="BP44" s="210" t="e">
        <f t="shared" si="8"/>
        <v>#DIV/0!</v>
      </c>
      <c r="BQ44" s="210">
        <f t="shared" si="8"/>
        <v>5.324298160696999E-2</v>
      </c>
      <c r="BR44" s="210">
        <f t="shared" si="8"/>
        <v>9.4414086217364912E-2</v>
      </c>
      <c r="BS44" s="210">
        <f t="shared" si="8"/>
        <v>0.11604787989450192</v>
      </c>
      <c r="BT44" s="210">
        <f t="shared" si="8"/>
        <v>0.14941213193216107</v>
      </c>
      <c r="BU44" s="210">
        <f t="shared" si="8"/>
        <v>0.15688381929757653</v>
      </c>
      <c r="BV44" s="210">
        <f t="shared" si="8"/>
        <v>0.18947368421052632</v>
      </c>
      <c r="BW44" s="210">
        <f t="shared" si="8"/>
        <v>0.2223743987172635</v>
      </c>
      <c r="BX44" s="210">
        <f t="shared" si="8"/>
        <v>0.25559278437743255</v>
      </c>
      <c r="BY44" s="210">
        <f t="shared" si="8"/>
        <v>0.29076332052781023</v>
      </c>
      <c r="BZ44" s="210">
        <f t="shared" si="8"/>
        <v>0.34519982403302762</v>
      </c>
      <c r="CA44" s="210">
        <f t="shared" si="8"/>
        <v>0.38494451129830193</v>
      </c>
      <c r="CB44" s="210">
        <f t="shared" ref="CB44" si="21">CB14/CB28</f>
        <v>0.40344584641004289</v>
      </c>
      <c r="CC44" s="206"/>
      <c r="CD44" s="206"/>
      <c r="CE44" s="206"/>
      <c r="CF44" s="206"/>
    </row>
    <row r="45" spans="1:84" x14ac:dyDescent="0.35">
      <c r="A45" t="s">
        <v>1558</v>
      </c>
      <c r="B45" t="s">
        <v>654</v>
      </c>
      <c r="C45" t="s">
        <v>1556</v>
      </c>
      <c r="D45" t="s">
        <v>700</v>
      </c>
      <c r="E45" s="2">
        <v>45504</v>
      </c>
      <c r="F45">
        <v>11</v>
      </c>
      <c r="G45" t="str">
        <f>VLOOKUP($C45,'LKUP PCNDES'!$K:$M,2,FALSE)</f>
        <v>Mean number of patient contacts as part of weekly care home round per care home resident aged 18 years or over.</v>
      </c>
      <c r="H45" t="str">
        <f>VLOOKUP($C45,'LKUP PCNDES'!$K:$M,3,FALSE)</f>
        <v>MEAN_WEEKLY_CH_ROUND</v>
      </c>
      <c r="I45" t="str">
        <f>VLOOKUP($B45,'LKUP PCNDES'!$C$17:$H$60,4,FALSE)</f>
        <v>NHS South East London ICB</v>
      </c>
      <c r="J45" t="str">
        <f>VLOOKUP($B45,'LKUP PCNDES'!$C$17:$H$60,6,FALSE)</f>
        <v>NHS SOUTH EAST LONDON INTEGRATED CARE BOARD</v>
      </c>
      <c r="R45" s="206" t="s">
        <v>626</v>
      </c>
      <c r="S45" s="206" t="s">
        <v>626</v>
      </c>
      <c r="T45" s="210">
        <f t="shared" si="10"/>
        <v>3.7147178103001617E-2</v>
      </c>
      <c r="U45" s="210">
        <f t="shared" si="10"/>
        <v>8.7191969755541429E-2</v>
      </c>
      <c r="V45" s="210">
        <f t="shared" si="10"/>
        <v>0.13568408266893156</v>
      </c>
      <c r="W45" s="210">
        <f t="shared" si="10"/>
        <v>0.19047493287556672</v>
      </c>
      <c r="X45" s="210">
        <f t="shared" si="10"/>
        <v>0.24441844479868963</v>
      </c>
      <c r="Y45" s="210">
        <f t="shared" si="10"/>
        <v>0.29664275715531385</v>
      </c>
      <c r="Z45" s="210">
        <f t="shared" si="10"/>
        <v>0.35932350874717417</v>
      </c>
      <c r="AA45" s="210">
        <f t="shared" si="10"/>
        <v>0.43098320425408537</v>
      </c>
      <c r="AB45" s="210">
        <f t="shared" si="10"/>
        <v>0.48468308557059386</v>
      </c>
      <c r="AC45" s="210">
        <f t="shared" si="10"/>
        <v>0.55519469088860729</v>
      </c>
      <c r="AD45" s="210">
        <f t="shared" si="10"/>
        <v>0.63829243271057379</v>
      </c>
      <c r="AE45" s="210">
        <f t="shared" si="10"/>
        <v>0.72224139914854446</v>
      </c>
      <c r="AF45" s="210">
        <f t="shared" si="5"/>
        <v>4.777225269279059E-2</v>
      </c>
      <c r="AG45" s="210">
        <f t="shared" si="5"/>
        <v>0.1013826262212202</v>
      </c>
      <c r="AH45" s="210">
        <f t="shared" si="5"/>
        <v>0.15573356283902756</v>
      </c>
      <c r="AI45" s="210">
        <f t="shared" si="5"/>
        <v>0.20455541628538254</v>
      </c>
      <c r="AJ45" s="210">
        <f t="shared" si="5"/>
        <v>0.24857344627434394</v>
      </c>
      <c r="AK45" s="210">
        <f t="shared" si="5"/>
        <v>0.29082929082929082</v>
      </c>
      <c r="AL45" s="210">
        <f t="shared" si="11"/>
        <v>0.33543003714465125</v>
      </c>
      <c r="AM45" s="210">
        <f t="shared" si="6"/>
        <v>0.38428174502940859</v>
      </c>
      <c r="AN45" s="210">
        <f t="shared" si="6"/>
        <v>0.41355840010306216</v>
      </c>
      <c r="AO45" s="210">
        <f t="shared" si="6"/>
        <v>0.45617431871356412</v>
      </c>
      <c r="AP45" s="210">
        <f t="shared" si="6"/>
        <v>0.49801731556117523</v>
      </c>
      <c r="AQ45" s="210">
        <f t="shared" ref="AQ45" si="22">AQ15/AQ29</f>
        <v>0.53584573205162223</v>
      </c>
      <c r="AR45" s="210"/>
      <c r="AS45" s="210"/>
      <c r="AT45" s="210"/>
      <c r="AU45" s="210"/>
      <c r="AV45" s="210"/>
      <c r="AW45" s="210"/>
      <c r="AX45" s="206"/>
      <c r="AY45" s="206" t="s">
        <v>626</v>
      </c>
      <c r="AZ45" s="206" t="s">
        <v>626</v>
      </c>
      <c r="BA45" s="210" t="e">
        <f t="shared" si="8"/>
        <v>#DIV/0!</v>
      </c>
      <c r="BB45" s="210" t="e">
        <f t="shared" si="8"/>
        <v>#DIV/0!</v>
      </c>
      <c r="BC45" s="210" t="e">
        <f t="shared" si="8"/>
        <v>#DIV/0!</v>
      </c>
      <c r="BD45" s="210" t="e">
        <f t="shared" si="8"/>
        <v>#DIV/0!</v>
      </c>
      <c r="BE45" s="210" t="e">
        <f t="shared" si="8"/>
        <v>#DIV/0!</v>
      </c>
      <c r="BF45" s="210" t="e">
        <f t="shared" si="8"/>
        <v>#DIV/0!</v>
      </c>
      <c r="BG45" s="210" t="e">
        <f t="shared" si="8"/>
        <v>#DIV/0!</v>
      </c>
      <c r="BH45" s="210" t="e">
        <f t="shared" si="8"/>
        <v>#DIV/0!</v>
      </c>
      <c r="BI45" s="210" t="e">
        <f t="shared" si="8"/>
        <v>#DIV/0!</v>
      </c>
      <c r="BJ45" s="210" t="e">
        <f t="shared" si="8"/>
        <v>#DIV/0!</v>
      </c>
      <c r="BK45" s="210" t="e">
        <f t="shared" si="8"/>
        <v>#DIV/0!</v>
      </c>
      <c r="BL45" s="210" t="e">
        <f t="shared" si="8"/>
        <v>#DIV/0!</v>
      </c>
      <c r="BM45" s="210" t="e">
        <f t="shared" si="8"/>
        <v>#DIV/0!</v>
      </c>
      <c r="BN45" s="210" t="e">
        <f t="shared" si="8"/>
        <v>#DIV/0!</v>
      </c>
      <c r="BO45" s="210" t="e">
        <f t="shared" si="8"/>
        <v>#DIV/0!</v>
      </c>
      <c r="BP45" s="210" t="e">
        <f t="shared" si="8"/>
        <v>#DIV/0!</v>
      </c>
      <c r="BQ45" s="210">
        <f t="shared" si="8"/>
        <v>8.47910690751221E-2</v>
      </c>
      <c r="BR45" s="210">
        <f t="shared" si="8"/>
        <v>0.14467226169658123</v>
      </c>
      <c r="BS45" s="210">
        <f t="shared" si="8"/>
        <v>0.1917391041893034</v>
      </c>
      <c r="BT45" s="210">
        <f t="shared" si="8"/>
        <v>0.2395565016218279</v>
      </c>
      <c r="BU45" s="210">
        <f t="shared" si="8"/>
        <v>0.27667050126184933</v>
      </c>
      <c r="BV45" s="210">
        <f t="shared" si="8"/>
        <v>0.30645407231161836</v>
      </c>
      <c r="BW45" s="210">
        <f t="shared" si="8"/>
        <v>0.34418488003260311</v>
      </c>
      <c r="BX45" s="210">
        <f t="shared" si="8"/>
        <v>0.37944352232538225</v>
      </c>
      <c r="BY45" s="210">
        <f t="shared" si="8"/>
        <v>0.40295811687738642</v>
      </c>
      <c r="BZ45" s="210">
        <f t="shared" si="8"/>
        <v>0.43969569720809859</v>
      </c>
      <c r="CA45" s="210">
        <f t="shared" si="8"/>
        <v>0.47368155781933757</v>
      </c>
      <c r="CB45" s="210">
        <f t="shared" ref="CB45" si="23">CB15/CB29</f>
        <v>0.50490679561370588</v>
      </c>
      <c r="CC45" s="206"/>
      <c r="CD45" s="206"/>
      <c r="CE45" s="206"/>
      <c r="CF45" s="206"/>
    </row>
    <row r="46" spans="1:84" x14ac:dyDescent="0.35">
      <c r="A46" t="s">
        <v>1558</v>
      </c>
      <c r="B46" t="s">
        <v>654</v>
      </c>
      <c r="C46" t="s">
        <v>1556</v>
      </c>
      <c r="D46" t="s">
        <v>700</v>
      </c>
      <c r="E46" s="2">
        <v>45535</v>
      </c>
      <c r="F46">
        <v>11</v>
      </c>
      <c r="G46" t="str">
        <f>VLOOKUP($C46,'LKUP PCNDES'!$K:$M,2,FALSE)</f>
        <v>Mean number of patient contacts as part of weekly care home round per care home resident aged 18 years or over.</v>
      </c>
      <c r="H46" t="str">
        <f>VLOOKUP($C46,'LKUP PCNDES'!$K:$M,3,FALSE)</f>
        <v>MEAN_WEEKLY_CH_ROUND</v>
      </c>
      <c r="I46" t="str">
        <f>VLOOKUP($B46,'LKUP PCNDES'!$C$17:$H$60,4,FALSE)</f>
        <v>NHS South East London ICB</v>
      </c>
      <c r="J46" t="str">
        <f>VLOOKUP($B46,'LKUP PCNDES'!$C$17:$H$60,6,FALSE)</f>
        <v>NHS SOUTH EAST LONDON INTEGRATED CARE BOARD</v>
      </c>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row>
    <row r="47" spans="1:84" x14ac:dyDescent="0.35">
      <c r="A47" t="s">
        <v>1558</v>
      </c>
      <c r="B47" t="s">
        <v>654</v>
      </c>
      <c r="C47" t="s">
        <v>1556</v>
      </c>
      <c r="D47" t="s">
        <v>700</v>
      </c>
      <c r="E47" s="2">
        <v>45565</v>
      </c>
      <c r="F47">
        <v>11</v>
      </c>
      <c r="G47" t="str">
        <f>VLOOKUP($C47,'LKUP PCNDES'!$K:$M,2,FALSE)</f>
        <v>Mean number of patient contacts as part of weekly care home round per care home resident aged 18 years or over.</v>
      </c>
      <c r="H47" t="str">
        <f>VLOOKUP($C47,'LKUP PCNDES'!$K:$M,3,FALSE)</f>
        <v>MEAN_WEEKLY_CH_ROUND</v>
      </c>
      <c r="I47" t="str">
        <f>VLOOKUP($B47,'LKUP PCNDES'!$C$17:$H$60,4,FALSE)</f>
        <v>NHS South East London ICB</v>
      </c>
      <c r="J47" t="str">
        <f>VLOOKUP($B47,'LKUP PCNDES'!$C$17:$H$60,6,FALSE)</f>
        <v>NHS SOUTH EAST LONDON INTEGRATED CARE BOARD</v>
      </c>
      <c r="R47" s="206"/>
      <c r="S47" s="206"/>
      <c r="T47" s="206"/>
      <c r="U47" s="206"/>
      <c r="V47" s="206"/>
      <c r="W47" s="206"/>
      <c r="X47" s="206"/>
      <c r="Y47" s="206"/>
      <c r="Z47" s="206"/>
      <c r="AA47" s="206"/>
      <c r="AB47" s="206"/>
      <c r="AC47" s="206"/>
      <c r="AD47" s="206"/>
      <c r="AE47" s="206"/>
      <c r="AF47" s="206"/>
      <c r="AG47" s="206"/>
      <c r="AH47" s="206"/>
      <c r="AI47" s="206"/>
      <c r="AJ47" s="206"/>
      <c r="AK47" s="206"/>
      <c r="AL47" s="206"/>
      <c r="AM47" s="206"/>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row>
    <row r="48" spans="1:84" x14ac:dyDescent="0.35">
      <c r="A48" t="s">
        <v>1558</v>
      </c>
      <c r="B48" t="s">
        <v>654</v>
      </c>
      <c r="C48" t="s">
        <v>1556</v>
      </c>
      <c r="D48" t="s">
        <v>700</v>
      </c>
      <c r="E48" s="2">
        <v>45596</v>
      </c>
      <c r="F48">
        <v>12</v>
      </c>
      <c r="G48" t="str">
        <f>VLOOKUP($C48,'LKUP PCNDES'!$K:$M,2,FALSE)</f>
        <v>Mean number of patient contacts as part of weekly care home round per care home resident aged 18 years or over.</v>
      </c>
      <c r="H48" t="str">
        <f>VLOOKUP($C48,'LKUP PCNDES'!$K:$M,3,FALSE)</f>
        <v>MEAN_WEEKLY_CH_ROUND</v>
      </c>
      <c r="I48" t="str">
        <f>VLOOKUP($B48,'LKUP PCNDES'!$C$17:$H$60,4,FALSE)</f>
        <v>NHS South East London ICB</v>
      </c>
      <c r="J48" t="str">
        <f>VLOOKUP($B48,'LKUP PCNDES'!$C$17:$H$60,6,FALSE)</f>
        <v>NHS SOUTH EAST LONDON INTEGRATED CARE BOARD</v>
      </c>
      <c r="R48" s="211"/>
      <c r="S48" s="206"/>
      <c r="T48" s="206"/>
      <c r="U48" s="206"/>
      <c r="V48" s="206"/>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c r="AW48" s="206"/>
      <c r="AX48" s="206"/>
      <c r="AY48" s="211"/>
      <c r="AZ48" s="206"/>
      <c r="BA48" s="206"/>
      <c r="BB48" s="206"/>
      <c r="BC48" s="206"/>
      <c r="BD48" s="206"/>
      <c r="BE48" s="206"/>
      <c r="BF48" s="206"/>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row>
    <row r="49" spans="1:84" x14ac:dyDescent="0.35">
      <c r="A49" t="s">
        <v>1558</v>
      </c>
      <c r="B49" t="s">
        <v>654</v>
      </c>
      <c r="C49" t="s">
        <v>1556</v>
      </c>
      <c r="D49" t="s">
        <v>700</v>
      </c>
      <c r="E49" s="2">
        <v>45626</v>
      </c>
      <c r="F49">
        <v>12</v>
      </c>
      <c r="G49" t="str">
        <f>VLOOKUP($C49,'LKUP PCNDES'!$K:$M,2,FALSE)</f>
        <v>Mean number of patient contacts as part of weekly care home round per care home resident aged 18 years or over.</v>
      </c>
      <c r="H49" t="str">
        <f>VLOOKUP($C49,'LKUP PCNDES'!$K:$M,3,FALSE)</f>
        <v>MEAN_WEEKLY_CH_ROUND</v>
      </c>
      <c r="I49" t="str">
        <f>VLOOKUP($B49,'LKUP PCNDES'!$C$17:$H$60,4,FALSE)</f>
        <v>NHS South East London ICB</v>
      </c>
      <c r="J49" t="str">
        <f>VLOOKUP($B49,'LKUP PCNDES'!$C$17:$H$60,6,FALSE)</f>
        <v>NHS SOUTH EAST LONDON INTEGRATED CARE BOARD</v>
      </c>
      <c r="R49" s="212" t="s">
        <v>128</v>
      </c>
      <c r="S49" s="212" t="s">
        <v>129</v>
      </c>
      <c r="T49" s="213">
        <f t="shared" ref="T49:AD49" si="24">EOMONTH(U49,-1)</f>
        <v>45260</v>
      </c>
      <c r="U49" s="213">
        <f t="shared" si="24"/>
        <v>45291</v>
      </c>
      <c r="V49" s="213">
        <f t="shared" si="24"/>
        <v>45322</v>
      </c>
      <c r="W49" s="213">
        <f t="shared" si="24"/>
        <v>45351</v>
      </c>
      <c r="X49" s="213">
        <f t="shared" si="24"/>
        <v>45382</v>
      </c>
      <c r="Y49" s="213">
        <f t="shared" si="24"/>
        <v>45412</v>
      </c>
      <c r="Z49" s="213">
        <f t="shared" si="24"/>
        <v>45443</v>
      </c>
      <c r="AA49" s="213">
        <f t="shared" si="24"/>
        <v>45473</v>
      </c>
      <c r="AB49" s="213">
        <f t="shared" si="24"/>
        <v>45504</v>
      </c>
      <c r="AC49" s="213">
        <f t="shared" si="24"/>
        <v>45535</v>
      </c>
      <c r="AD49" s="213">
        <f t="shared" si="24"/>
        <v>45565</v>
      </c>
      <c r="AE49" s="213">
        <f>EOMONTH(AF49,-1)</f>
        <v>45596</v>
      </c>
      <c r="AF49" s="213">
        <f>EOMONTH('Instructions and bed numbers'!$E$1,0)</f>
        <v>45626</v>
      </c>
      <c r="AG49" s="211" t="s">
        <v>130</v>
      </c>
      <c r="AH49" s="206"/>
      <c r="AI49" s="206"/>
      <c r="AJ49" s="206"/>
      <c r="AK49" s="206"/>
      <c r="AL49" s="206"/>
      <c r="AM49" s="206"/>
      <c r="AN49" s="206"/>
      <c r="AO49" s="206"/>
      <c r="AP49" s="206"/>
      <c r="AQ49" s="206"/>
      <c r="AR49" s="206"/>
      <c r="AS49" s="206"/>
      <c r="AT49" s="206"/>
      <c r="AU49" s="206"/>
      <c r="AV49" s="206"/>
      <c r="AW49" s="206"/>
      <c r="AX49" s="206"/>
      <c r="AY49" s="212" t="s">
        <v>128</v>
      </c>
      <c r="AZ49" s="212" t="s">
        <v>129</v>
      </c>
      <c r="BA49" s="213">
        <f t="shared" ref="BA49:BK49" si="25">EOMONTH(BB49,-1)</f>
        <v>45260</v>
      </c>
      <c r="BB49" s="213">
        <f t="shared" si="25"/>
        <v>45291</v>
      </c>
      <c r="BC49" s="213">
        <f t="shared" si="25"/>
        <v>45322</v>
      </c>
      <c r="BD49" s="213">
        <f t="shared" si="25"/>
        <v>45351</v>
      </c>
      <c r="BE49" s="213">
        <f t="shared" si="25"/>
        <v>45382</v>
      </c>
      <c r="BF49" s="213">
        <f t="shared" si="25"/>
        <v>45412</v>
      </c>
      <c r="BG49" s="213">
        <f t="shared" si="25"/>
        <v>45443</v>
      </c>
      <c r="BH49" s="213">
        <f t="shared" si="25"/>
        <v>45473</v>
      </c>
      <c r="BI49" s="213">
        <f t="shared" si="25"/>
        <v>45504</v>
      </c>
      <c r="BJ49" s="213">
        <f>EOMONTH(BK49,-1)</f>
        <v>45535</v>
      </c>
      <c r="BK49" s="213">
        <f t="shared" si="25"/>
        <v>45565</v>
      </c>
      <c r="BL49" s="213">
        <f>EOMONTH(BM49,-1)</f>
        <v>45596</v>
      </c>
      <c r="BM49" s="213">
        <f>EOMONTH('Instructions and bed numbers'!$E$1,0)</f>
        <v>45626</v>
      </c>
      <c r="BN49" s="211" t="s">
        <v>130</v>
      </c>
      <c r="BO49" s="206"/>
      <c r="BP49" s="206"/>
      <c r="BQ49" s="206"/>
      <c r="BR49" s="206"/>
      <c r="BS49" s="206"/>
      <c r="BT49" s="206"/>
      <c r="BU49" s="206"/>
      <c r="BV49" s="206"/>
      <c r="BW49" s="206"/>
      <c r="BX49" s="206"/>
      <c r="BY49" s="206"/>
      <c r="BZ49" s="206"/>
      <c r="CA49" s="206"/>
      <c r="CB49" s="206"/>
      <c r="CC49" s="206"/>
      <c r="CD49" s="206"/>
      <c r="CE49" s="206"/>
      <c r="CF49" s="206"/>
    </row>
    <row r="50" spans="1:84" x14ac:dyDescent="0.35">
      <c r="A50" t="s">
        <v>1558</v>
      </c>
      <c r="B50" t="s">
        <v>654</v>
      </c>
      <c r="C50" t="s">
        <v>1556</v>
      </c>
      <c r="D50" t="s">
        <v>564</v>
      </c>
      <c r="E50" s="2">
        <v>45596</v>
      </c>
      <c r="F50">
        <v>6089</v>
      </c>
      <c r="G50" t="str">
        <f>VLOOKUP($C50,'LKUP PCNDES'!$K:$M,2,FALSE)</f>
        <v>Mean number of patient contacts as part of weekly care home round per care home resident aged 18 years or over.</v>
      </c>
      <c r="H50" t="str">
        <f>VLOOKUP($C50,'LKUP PCNDES'!$K:$M,3,FALSE)</f>
        <v>MEAN_WEEKLY_CH_ROUND</v>
      </c>
      <c r="I50" t="str">
        <f>VLOOKUP($B50,'LKUP PCNDES'!$C$17:$H$60,4,FALSE)</f>
        <v>NHS South East London ICB</v>
      </c>
      <c r="J50" t="str">
        <f>VLOOKUP($B50,'LKUP PCNDES'!$C$17:$H$60,6,FALSE)</f>
        <v>NHS SOUTH EAST LONDON INTEGRATED CARE BOARD</v>
      </c>
      <c r="R50" s="206"/>
      <c r="S50" s="212" t="s">
        <v>106</v>
      </c>
      <c r="T50" s="214">
        <f>INDEX($R$38:$AQ$45,MATCH($S50,$R$38:$R$45,0),MATCH(T$49,$R$38:$AQ$38,0))</f>
        <v>0.4297042434633519</v>
      </c>
      <c r="U50" s="214">
        <f t="shared" ref="U50:AF50" si="26">INDEX($R$38:$AQ$45,MATCH($S50,$R$38:$R$45,0),MATCH(U$49,$R$38:$AQ$38,0))</f>
        <v>0.51113320079522861</v>
      </c>
      <c r="V50" s="214">
        <f t="shared" si="26"/>
        <v>0.58558387219475083</v>
      </c>
      <c r="W50" s="214">
        <f t="shared" si="26"/>
        <v>0.63910714285714287</v>
      </c>
      <c r="X50" s="214">
        <f t="shared" si="26"/>
        <v>0.67701647875108417</v>
      </c>
      <c r="Y50" s="214" t="e">
        <f t="shared" si="26"/>
        <v>#N/A</v>
      </c>
      <c r="Z50" s="214" t="e">
        <f t="shared" si="26"/>
        <v>#N/A</v>
      </c>
      <c r="AA50" s="214" t="e">
        <f t="shared" si="26"/>
        <v>#N/A</v>
      </c>
      <c r="AB50" s="214" t="e">
        <f t="shared" si="26"/>
        <v>#N/A</v>
      </c>
      <c r="AC50" s="214" t="e">
        <f t="shared" si="26"/>
        <v>#N/A</v>
      </c>
      <c r="AD50" s="214" t="e">
        <f t="shared" si="26"/>
        <v>#N/A</v>
      </c>
      <c r="AE50" s="214" t="e">
        <f t="shared" si="26"/>
        <v>#N/A</v>
      </c>
      <c r="AF50" s="214" t="e">
        <f t="shared" si="26"/>
        <v>#N/A</v>
      </c>
      <c r="AG50" s="206"/>
      <c r="AH50" s="206"/>
      <c r="AI50" s="206"/>
      <c r="AJ50" s="206"/>
      <c r="AK50" s="206"/>
      <c r="AL50" s="206"/>
      <c r="AM50" s="206"/>
      <c r="AN50" s="206"/>
      <c r="AO50" s="206"/>
      <c r="AP50" s="206"/>
      <c r="AQ50" s="206"/>
      <c r="AR50" s="206"/>
      <c r="AS50" s="206"/>
      <c r="AT50" s="206"/>
      <c r="AU50" s="206"/>
      <c r="AV50" s="206"/>
      <c r="AW50" s="206"/>
      <c r="AX50" s="206"/>
      <c r="AY50" s="206"/>
      <c r="AZ50" s="212" t="s">
        <v>106</v>
      </c>
      <c r="BA50" s="214">
        <f>INDEX($AY$38:$CB$45,MATCH($AZ50,$AY$38:$AY$45,0),MATCH(BA$49,$AY$38:$CB$38,0))</f>
        <v>0.25026910656620022</v>
      </c>
      <c r="BB50" s="214">
        <f t="shared" ref="BA50:BL55" si="27">INDEX($AY$38:$CB$45,MATCH($AZ50,$AY$38:$AY$45,0),MATCH(BB$49,$AY$38:$CB$38,0))</f>
        <v>0.34946706272933775</v>
      </c>
      <c r="BC50" s="214">
        <f t="shared" si="27"/>
        <v>0.4482877301669248</v>
      </c>
      <c r="BD50" s="214">
        <f t="shared" si="27"/>
        <v>0.50191061638145873</v>
      </c>
      <c r="BE50" s="214">
        <f t="shared" si="27"/>
        <v>0.53576158940397356</v>
      </c>
      <c r="BF50" s="214" t="e">
        <f t="shared" si="27"/>
        <v>#N/A</v>
      </c>
      <c r="BG50" s="214" t="e">
        <f t="shared" si="27"/>
        <v>#N/A</v>
      </c>
      <c r="BH50" s="214" t="e">
        <f t="shared" si="27"/>
        <v>#N/A</v>
      </c>
      <c r="BI50" s="214" t="e">
        <f t="shared" si="27"/>
        <v>#N/A</v>
      </c>
      <c r="BJ50" s="214" t="e">
        <f t="shared" si="27"/>
        <v>#N/A</v>
      </c>
      <c r="BK50" s="214" t="e">
        <f t="shared" si="27"/>
        <v>#N/A</v>
      </c>
      <c r="BL50" s="214" t="e">
        <f t="shared" si="27"/>
        <v>#N/A</v>
      </c>
      <c r="BM50" s="214"/>
      <c r="BN50" s="206"/>
      <c r="BO50" s="206"/>
      <c r="BP50" s="206"/>
      <c r="BQ50" s="206"/>
      <c r="BR50" s="206"/>
      <c r="BS50" s="206"/>
      <c r="BT50" s="206"/>
      <c r="BU50" s="206"/>
      <c r="BV50" s="206"/>
      <c r="BW50" s="206"/>
      <c r="BX50" s="206"/>
      <c r="BY50" s="206"/>
      <c r="BZ50" s="206"/>
      <c r="CA50" s="206"/>
      <c r="CB50" s="206"/>
      <c r="CC50" s="206"/>
      <c r="CD50" s="206"/>
      <c r="CE50" s="206"/>
      <c r="CF50" s="206"/>
    </row>
    <row r="51" spans="1:84" x14ac:dyDescent="0.35">
      <c r="A51" t="s">
        <v>1558</v>
      </c>
      <c r="B51" t="s">
        <v>654</v>
      </c>
      <c r="C51" t="s">
        <v>1556</v>
      </c>
      <c r="D51" t="s">
        <v>564</v>
      </c>
      <c r="E51" s="2">
        <v>45626</v>
      </c>
      <c r="F51">
        <v>6093</v>
      </c>
      <c r="G51" t="str">
        <f>VLOOKUP($C51,'LKUP PCNDES'!$K:$M,2,FALSE)</f>
        <v>Mean number of patient contacts as part of weekly care home round per care home resident aged 18 years or over.</v>
      </c>
      <c r="H51" t="str">
        <f>VLOOKUP($C51,'LKUP PCNDES'!$K:$M,3,FALSE)</f>
        <v>MEAN_WEEKLY_CH_ROUND</v>
      </c>
      <c r="I51" t="str">
        <f>VLOOKUP($B51,'LKUP PCNDES'!$C$17:$H$60,4,FALSE)</f>
        <v>NHS South East London ICB</v>
      </c>
      <c r="J51" t="str">
        <f>VLOOKUP($B51,'LKUP PCNDES'!$C$17:$H$60,6,FALSE)</f>
        <v>NHS SOUTH EAST LONDON INTEGRATED CARE BOARD</v>
      </c>
      <c r="R51" s="206"/>
      <c r="S51" s="212" t="s">
        <v>108</v>
      </c>
      <c r="T51" s="214">
        <f t="shared" ref="T51:AF55" si="28">INDEX($R$38:$AQ$45,MATCH($S51,$R$38:$R$45,0),MATCH(T$49,$R$38:$AQ$38,0))</f>
        <v>0.47391485809682804</v>
      </c>
      <c r="U51" s="214">
        <f t="shared" si="28"/>
        <v>0.47474120082815735</v>
      </c>
      <c r="V51" s="214">
        <f t="shared" si="28"/>
        <v>0.49587458745874585</v>
      </c>
      <c r="W51" s="214">
        <f t="shared" si="28"/>
        <v>0.5047503537497473</v>
      </c>
      <c r="X51" s="214">
        <f t="shared" si="28"/>
        <v>0.52054794520547942</v>
      </c>
      <c r="Y51" s="214" t="e">
        <f t="shared" si="28"/>
        <v>#N/A</v>
      </c>
      <c r="Z51" s="214" t="e">
        <f t="shared" si="28"/>
        <v>#N/A</v>
      </c>
      <c r="AA51" s="214" t="e">
        <f t="shared" si="28"/>
        <v>#N/A</v>
      </c>
      <c r="AB51" s="214" t="e">
        <f t="shared" si="28"/>
        <v>#N/A</v>
      </c>
      <c r="AC51" s="214" t="e">
        <f t="shared" si="28"/>
        <v>#N/A</v>
      </c>
      <c r="AD51" s="214" t="e">
        <f t="shared" si="28"/>
        <v>#N/A</v>
      </c>
      <c r="AE51" s="214" t="e">
        <f t="shared" si="28"/>
        <v>#N/A</v>
      </c>
      <c r="AF51" s="214" t="e">
        <f t="shared" si="28"/>
        <v>#N/A</v>
      </c>
      <c r="AG51" s="206"/>
      <c r="AH51" s="206"/>
      <c r="AI51" s="206"/>
      <c r="AJ51" s="206"/>
      <c r="AK51" s="206"/>
      <c r="AL51" s="206"/>
      <c r="AM51" s="206"/>
      <c r="AN51" s="206"/>
      <c r="AO51" s="206"/>
      <c r="AP51" s="206"/>
      <c r="AQ51" s="206"/>
      <c r="AR51" s="206"/>
      <c r="AS51" s="206"/>
      <c r="AT51" s="206"/>
      <c r="AU51" s="206"/>
      <c r="AV51" s="206"/>
      <c r="AW51" s="206"/>
      <c r="AX51" s="206"/>
      <c r="AY51" s="206"/>
      <c r="AZ51" s="212" t="s">
        <v>108</v>
      </c>
      <c r="BA51" s="214">
        <f t="shared" si="27"/>
        <v>0.32864804882559645</v>
      </c>
      <c r="BB51" s="214">
        <f t="shared" si="27"/>
        <v>0.33695652173913043</v>
      </c>
      <c r="BC51" s="214">
        <f t="shared" si="27"/>
        <v>0.36998896653181318</v>
      </c>
      <c r="BD51" s="214">
        <f t="shared" si="27"/>
        <v>0.38992571117956154</v>
      </c>
      <c r="BE51" s="214">
        <f t="shared" si="27"/>
        <v>0.42332730560578663</v>
      </c>
      <c r="BF51" s="214" t="e">
        <f t="shared" si="27"/>
        <v>#N/A</v>
      </c>
      <c r="BG51" s="214" t="e">
        <f t="shared" si="27"/>
        <v>#N/A</v>
      </c>
      <c r="BH51" s="214" t="e">
        <f t="shared" si="27"/>
        <v>#N/A</v>
      </c>
      <c r="BI51" s="214" t="e">
        <f t="shared" si="27"/>
        <v>#N/A</v>
      </c>
      <c r="BJ51" s="214" t="e">
        <f t="shared" si="27"/>
        <v>#N/A</v>
      </c>
      <c r="BK51" s="214" t="e">
        <f t="shared" si="27"/>
        <v>#N/A</v>
      </c>
      <c r="BL51" s="214" t="e">
        <f t="shared" si="27"/>
        <v>#N/A</v>
      </c>
      <c r="BM51" s="214"/>
      <c r="BN51" s="206"/>
      <c r="BO51" s="206"/>
      <c r="BP51" s="206"/>
      <c r="BQ51" s="206"/>
      <c r="BR51" s="206"/>
      <c r="BS51" s="206"/>
      <c r="BT51" s="206"/>
      <c r="BU51" s="206"/>
      <c r="BV51" s="206"/>
      <c r="BW51" s="206"/>
      <c r="BX51" s="206"/>
      <c r="BY51" s="206"/>
      <c r="BZ51" s="206"/>
      <c r="CA51" s="206"/>
      <c r="CB51" s="206"/>
      <c r="CC51" s="206"/>
      <c r="CD51" s="206"/>
      <c r="CE51" s="206"/>
      <c r="CF51" s="206"/>
    </row>
    <row r="52" spans="1:84" x14ac:dyDescent="0.35">
      <c r="A52" t="s">
        <v>1558</v>
      </c>
      <c r="B52" t="s">
        <v>654</v>
      </c>
      <c r="C52" t="s">
        <v>1556</v>
      </c>
      <c r="D52" t="s">
        <v>563</v>
      </c>
      <c r="E52" s="2">
        <v>45412</v>
      </c>
      <c r="F52">
        <v>0</v>
      </c>
      <c r="G52" t="str">
        <f>VLOOKUP($C52,'LKUP PCNDES'!$K:$M,2,FALSE)</f>
        <v>Mean number of patient contacts as part of weekly care home round per care home resident aged 18 years or over.</v>
      </c>
      <c r="H52" t="str">
        <f>VLOOKUP($C52,'LKUP PCNDES'!$K:$M,3,FALSE)</f>
        <v>MEAN_WEEKLY_CH_ROUND</v>
      </c>
      <c r="I52" t="str">
        <f>VLOOKUP($B52,'LKUP PCNDES'!$C$17:$H$60,4,FALSE)</f>
        <v>NHS South East London ICB</v>
      </c>
      <c r="J52" t="str">
        <f>VLOOKUP($B52,'LKUP PCNDES'!$C$17:$H$60,6,FALSE)</f>
        <v>NHS SOUTH EAST LONDON INTEGRATED CARE BOARD</v>
      </c>
      <c r="R52" s="206"/>
      <c r="S52" s="212" t="s">
        <v>110</v>
      </c>
      <c r="T52" s="214">
        <f t="shared" si="28"/>
        <v>0.32172398781018718</v>
      </c>
      <c r="U52" s="214">
        <f t="shared" si="28"/>
        <v>0.33956587148076511</v>
      </c>
      <c r="V52" s="214">
        <f t="shared" si="28"/>
        <v>0.39575155853151694</v>
      </c>
      <c r="W52" s="214">
        <f t="shared" si="28"/>
        <v>0.43702857142857143</v>
      </c>
      <c r="X52" s="214">
        <f t="shared" si="28"/>
        <v>0.53361654968599925</v>
      </c>
      <c r="Y52" s="214" t="e">
        <f t="shared" si="28"/>
        <v>#N/A</v>
      </c>
      <c r="Z52" s="214" t="e">
        <f t="shared" si="28"/>
        <v>#N/A</v>
      </c>
      <c r="AA52" s="214" t="e">
        <f t="shared" si="28"/>
        <v>#N/A</v>
      </c>
      <c r="AB52" s="214" t="e">
        <f t="shared" si="28"/>
        <v>#N/A</v>
      </c>
      <c r="AC52" s="214" t="e">
        <f t="shared" si="28"/>
        <v>#N/A</v>
      </c>
      <c r="AD52" s="214" t="e">
        <f t="shared" si="28"/>
        <v>#N/A</v>
      </c>
      <c r="AE52" s="214" t="e">
        <f t="shared" si="28"/>
        <v>#N/A</v>
      </c>
      <c r="AF52" s="214" t="e">
        <f t="shared" si="28"/>
        <v>#N/A</v>
      </c>
      <c r="AG52" s="206"/>
      <c r="AH52" s="206"/>
      <c r="AI52" s="206"/>
      <c r="AJ52" s="206"/>
      <c r="AK52" s="206"/>
      <c r="AL52" s="206"/>
      <c r="AM52" s="206"/>
      <c r="AN52" s="206"/>
      <c r="AO52" s="206"/>
      <c r="AP52" s="206"/>
      <c r="AQ52" s="206"/>
      <c r="AR52" s="206"/>
      <c r="AS52" s="206"/>
      <c r="AT52" s="206"/>
      <c r="AU52" s="206"/>
      <c r="AV52" s="206"/>
      <c r="AW52" s="206"/>
      <c r="AX52" s="206"/>
      <c r="AY52" s="206"/>
      <c r="AZ52" s="212" t="s">
        <v>110</v>
      </c>
      <c r="BA52" s="214">
        <f t="shared" si="27"/>
        <v>0.24854998294097577</v>
      </c>
      <c r="BB52" s="214">
        <f t="shared" si="27"/>
        <v>0.27789081044421837</v>
      </c>
      <c r="BC52" s="214">
        <f t="shared" si="27"/>
        <v>0.32945454545454544</v>
      </c>
      <c r="BD52" s="214">
        <f t="shared" si="27"/>
        <v>0.36784741144414168</v>
      </c>
      <c r="BE52" s="214">
        <f t="shared" si="27"/>
        <v>0.35918550681239708</v>
      </c>
      <c r="BF52" s="214" t="e">
        <f t="shared" si="27"/>
        <v>#N/A</v>
      </c>
      <c r="BG52" s="214" t="e">
        <f t="shared" si="27"/>
        <v>#N/A</v>
      </c>
      <c r="BH52" s="214" t="e">
        <f t="shared" si="27"/>
        <v>#N/A</v>
      </c>
      <c r="BI52" s="214" t="e">
        <f t="shared" si="27"/>
        <v>#N/A</v>
      </c>
      <c r="BJ52" s="214" t="e">
        <f t="shared" si="27"/>
        <v>#N/A</v>
      </c>
      <c r="BK52" s="214" t="e">
        <f t="shared" si="27"/>
        <v>#N/A</v>
      </c>
      <c r="BL52" s="214" t="e">
        <f t="shared" si="27"/>
        <v>#N/A</v>
      </c>
      <c r="BM52" s="214"/>
      <c r="BN52" s="206"/>
      <c r="BO52" s="206"/>
      <c r="BP52" s="206"/>
      <c r="BQ52" s="206"/>
      <c r="BR52" s="206"/>
      <c r="BS52" s="206"/>
      <c r="BT52" s="206"/>
      <c r="BU52" s="206"/>
      <c r="BV52" s="206"/>
      <c r="BW52" s="206"/>
      <c r="BX52" s="206"/>
      <c r="BY52" s="206"/>
      <c r="BZ52" s="206"/>
      <c r="CA52" s="206"/>
      <c r="CB52" s="206"/>
      <c r="CC52" s="206"/>
      <c r="CD52" s="206"/>
      <c r="CE52" s="206"/>
      <c r="CF52" s="206"/>
    </row>
    <row r="53" spans="1:84" x14ac:dyDescent="0.35">
      <c r="A53" t="s">
        <v>1558</v>
      </c>
      <c r="B53" t="s">
        <v>654</v>
      </c>
      <c r="C53" t="s">
        <v>1556</v>
      </c>
      <c r="D53" t="s">
        <v>563</v>
      </c>
      <c r="E53" s="2">
        <v>45443</v>
      </c>
      <c r="F53">
        <v>0</v>
      </c>
      <c r="G53" t="str">
        <f>VLOOKUP($C53,'LKUP PCNDES'!$K:$M,2,FALSE)</f>
        <v>Mean number of patient contacts as part of weekly care home round per care home resident aged 18 years or over.</v>
      </c>
      <c r="H53" t="str">
        <f>VLOOKUP($C53,'LKUP PCNDES'!$K:$M,3,FALSE)</f>
        <v>MEAN_WEEKLY_CH_ROUND</v>
      </c>
      <c r="I53" t="str">
        <f>VLOOKUP($B53,'LKUP PCNDES'!$C$17:$H$60,4,FALSE)</f>
        <v>NHS South East London ICB</v>
      </c>
      <c r="J53" t="str">
        <f>VLOOKUP($B53,'LKUP PCNDES'!$C$17:$H$60,6,FALSE)</f>
        <v>NHS SOUTH EAST LONDON INTEGRATED CARE BOARD</v>
      </c>
      <c r="R53" s="206"/>
      <c r="S53" s="212" t="s">
        <v>112</v>
      </c>
      <c r="T53" s="214">
        <f t="shared" si="28"/>
        <v>0.4930126002290951</v>
      </c>
      <c r="U53" s="214">
        <f t="shared" si="28"/>
        <v>0.52811201050098444</v>
      </c>
      <c r="V53" s="214">
        <f t="shared" si="28"/>
        <v>0.54996748319965316</v>
      </c>
      <c r="W53" s="214">
        <f t="shared" si="28"/>
        <v>0.5713063929869574</v>
      </c>
      <c r="X53" s="214">
        <f t="shared" si="28"/>
        <v>0.59897645854657111</v>
      </c>
      <c r="Y53" s="214" t="e">
        <f t="shared" si="28"/>
        <v>#N/A</v>
      </c>
      <c r="Z53" s="214" t="e">
        <f t="shared" si="28"/>
        <v>#N/A</v>
      </c>
      <c r="AA53" s="214" t="e">
        <f t="shared" si="28"/>
        <v>#N/A</v>
      </c>
      <c r="AB53" s="214" t="e">
        <f t="shared" si="28"/>
        <v>#N/A</v>
      </c>
      <c r="AC53" s="214" t="e">
        <f t="shared" si="28"/>
        <v>#N/A</v>
      </c>
      <c r="AD53" s="214" t="e">
        <f t="shared" si="28"/>
        <v>#N/A</v>
      </c>
      <c r="AE53" s="214" t="e">
        <f t="shared" si="28"/>
        <v>#N/A</v>
      </c>
      <c r="AF53" s="214" t="e">
        <f t="shared" si="28"/>
        <v>#N/A</v>
      </c>
      <c r="AG53" s="206"/>
      <c r="AH53" s="206"/>
      <c r="AI53" s="206"/>
      <c r="AJ53" s="206"/>
      <c r="AK53" s="206"/>
      <c r="AL53" s="206"/>
      <c r="AM53" s="206"/>
      <c r="AN53" s="206"/>
      <c r="AO53" s="206"/>
      <c r="AP53" s="206"/>
      <c r="AQ53" s="206"/>
      <c r="AR53" s="206"/>
      <c r="AS53" s="206"/>
      <c r="AT53" s="206"/>
      <c r="AU53" s="206"/>
      <c r="AV53" s="206"/>
      <c r="AW53" s="206"/>
      <c r="AX53" s="206"/>
      <c r="AY53" s="206"/>
      <c r="AZ53" s="212" t="s">
        <v>112</v>
      </c>
      <c r="BA53" s="214">
        <f t="shared" si="27"/>
        <v>0.21981534090909091</v>
      </c>
      <c r="BB53" s="214">
        <f t="shared" si="27"/>
        <v>0.24435175530066042</v>
      </c>
      <c r="BC53" s="214">
        <f t="shared" si="27"/>
        <v>0.27404015498414935</v>
      </c>
      <c r="BD53" s="214">
        <f t="shared" si="27"/>
        <v>0.30405405405405406</v>
      </c>
      <c r="BE53" s="214">
        <f t="shared" si="27"/>
        <v>0.31148660180918247</v>
      </c>
      <c r="BF53" s="214" t="e">
        <f t="shared" si="27"/>
        <v>#N/A</v>
      </c>
      <c r="BG53" s="214" t="e">
        <f t="shared" si="27"/>
        <v>#N/A</v>
      </c>
      <c r="BH53" s="214" t="e">
        <f t="shared" si="27"/>
        <v>#N/A</v>
      </c>
      <c r="BI53" s="214" t="e">
        <f t="shared" si="27"/>
        <v>#N/A</v>
      </c>
      <c r="BJ53" s="214" t="e">
        <f t="shared" si="27"/>
        <v>#N/A</v>
      </c>
      <c r="BK53" s="214" t="e">
        <f t="shared" si="27"/>
        <v>#N/A</v>
      </c>
      <c r="BL53" s="214" t="e">
        <f t="shared" si="27"/>
        <v>#N/A</v>
      </c>
      <c r="BM53" s="214"/>
      <c r="BN53" s="206"/>
      <c r="BO53" s="206"/>
      <c r="BP53" s="206"/>
      <c r="BQ53" s="206"/>
      <c r="BR53" s="206"/>
      <c r="BS53" s="206"/>
      <c r="BT53" s="206"/>
      <c r="BU53" s="206"/>
      <c r="BV53" s="206"/>
      <c r="BW53" s="206"/>
      <c r="BX53" s="206"/>
      <c r="BY53" s="206"/>
      <c r="BZ53" s="206"/>
      <c r="CA53" s="206"/>
      <c r="CB53" s="206"/>
      <c r="CC53" s="206"/>
      <c r="CD53" s="206"/>
      <c r="CE53" s="206"/>
      <c r="CF53" s="206"/>
    </row>
    <row r="54" spans="1:84" x14ac:dyDescent="0.35">
      <c r="A54" t="s">
        <v>1558</v>
      </c>
      <c r="B54" t="s">
        <v>654</v>
      </c>
      <c r="C54" t="s">
        <v>1556</v>
      </c>
      <c r="D54" t="s">
        <v>563</v>
      </c>
      <c r="E54" s="2">
        <v>45473</v>
      </c>
      <c r="F54">
        <v>0</v>
      </c>
      <c r="G54" t="str">
        <f>VLOOKUP($C54,'LKUP PCNDES'!$K:$M,2,FALSE)</f>
        <v>Mean number of patient contacts as part of weekly care home round per care home resident aged 18 years or over.</v>
      </c>
      <c r="H54" t="str">
        <f>VLOOKUP($C54,'LKUP PCNDES'!$K:$M,3,FALSE)</f>
        <v>MEAN_WEEKLY_CH_ROUND</v>
      </c>
      <c r="I54" t="str">
        <f>VLOOKUP($B54,'LKUP PCNDES'!$C$17:$H$60,4,FALSE)</f>
        <v>NHS South East London ICB</v>
      </c>
      <c r="J54" t="str">
        <f>VLOOKUP($B54,'LKUP PCNDES'!$C$17:$H$60,6,FALSE)</f>
        <v>NHS SOUTH EAST LONDON INTEGRATED CARE BOARD</v>
      </c>
      <c r="R54" s="206"/>
      <c r="S54" s="212" t="s">
        <v>114</v>
      </c>
      <c r="T54" s="214">
        <f t="shared" si="28"/>
        <v>0.33013844515441959</v>
      </c>
      <c r="U54" s="214">
        <f t="shared" si="28"/>
        <v>0.36218836565096951</v>
      </c>
      <c r="V54" s="214">
        <f t="shared" si="28"/>
        <v>0.4086003083775912</v>
      </c>
      <c r="W54" s="214">
        <f t="shared" si="28"/>
        <v>0.44722598105548039</v>
      </c>
      <c r="X54" s="214">
        <f t="shared" si="28"/>
        <v>0.48060987736161748</v>
      </c>
      <c r="Y54" s="214" t="e">
        <f t="shared" si="28"/>
        <v>#N/A</v>
      </c>
      <c r="Z54" s="214" t="e">
        <f t="shared" si="28"/>
        <v>#N/A</v>
      </c>
      <c r="AA54" s="214" t="e">
        <f t="shared" si="28"/>
        <v>#N/A</v>
      </c>
      <c r="AB54" s="214" t="e">
        <f t="shared" si="28"/>
        <v>#N/A</v>
      </c>
      <c r="AC54" s="214" t="e">
        <f t="shared" si="28"/>
        <v>#N/A</v>
      </c>
      <c r="AD54" s="214" t="e">
        <f t="shared" si="28"/>
        <v>#N/A</v>
      </c>
      <c r="AE54" s="214" t="e">
        <f t="shared" si="28"/>
        <v>#N/A</v>
      </c>
      <c r="AF54" s="214" t="e">
        <f t="shared" si="28"/>
        <v>#N/A</v>
      </c>
      <c r="AG54" s="206"/>
      <c r="AH54" s="206"/>
      <c r="AI54" s="206"/>
      <c r="AJ54" s="206"/>
      <c r="AK54" s="206"/>
      <c r="AL54" s="206"/>
      <c r="AM54" s="206"/>
      <c r="AN54" s="206"/>
      <c r="AO54" s="206"/>
      <c r="AP54" s="206"/>
      <c r="AQ54" s="206"/>
      <c r="AR54" s="206"/>
      <c r="AS54" s="206"/>
      <c r="AT54" s="206"/>
      <c r="AU54" s="206"/>
      <c r="AV54" s="206"/>
      <c r="AW54" s="206"/>
      <c r="AX54" s="206"/>
      <c r="AY54" s="206"/>
      <c r="AZ54" s="212" t="s">
        <v>114</v>
      </c>
      <c r="BA54" s="214">
        <f t="shared" si="27"/>
        <v>0.23826357466063347</v>
      </c>
      <c r="BB54" s="214">
        <f t="shared" si="27"/>
        <v>0.25659001682557486</v>
      </c>
      <c r="BC54" s="214">
        <f t="shared" si="27"/>
        <v>0.3110612015721505</v>
      </c>
      <c r="BD54" s="214">
        <f t="shared" si="27"/>
        <v>0.36093507956625825</v>
      </c>
      <c r="BE54" s="214">
        <f t="shared" si="27"/>
        <v>0.39294745715088508</v>
      </c>
      <c r="BF54" s="214" t="e">
        <f t="shared" si="27"/>
        <v>#N/A</v>
      </c>
      <c r="BG54" s="214" t="e">
        <f t="shared" si="27"/>
        <v>#N/A</v>
      </c>
      <c r="BH54" s="214" t="e">
        <f t="shared" si="27"/>
        <v>#N/A</v>
      </c>
      <c r="BI54" s="214" t="e">
        <f t="shared" si="27"/>
        <v>#N/A</v>
      </c>
      <c r="BJ54" s="214" t="e">
        <f t="shared" si="27"/>
        <v>#N/A</v>
      </c>
      <c r="BK54" s="214" t="e">
        <f t="shared" si="27"/>
        <v>#N/A</v>
      </c>
      <c r="BL54" s="214" t="e">
        <f t="shared" si="27"/>
        <v>#N/A</v>
      </c>
      <c r="BM54" s="214"/>
      <c r="BN54" s="206"/>
      <c r="BO54" s="206"/>
      <c r="BP54" s="206"/>
      <c r="BQ54" s="206"/>
      <c r="BR54" s="206"/>
      <c r="BS54" s="206"/>
      <c r="BT54" s="206"/>
      <c r="BU54" s="206"/>
      <c r="BV54" s="206"/>
      <c r="BW54" s="206"/>
      <c r="BX54" s="206"/>
      <c r="BY54" s="206"/>
      <c r="BZ54" s="206"/>
      <c r="CA54" s="206"/>
      <c r="CB54" s="206"/>
      <c r="CC54" s="206"/>
      <c r="CD54" s="206"/>
      <c r="CE54" s="206"/>
      <c r="CF54" s="206"/>
    </row>
    <row r="55" spans="1:84" x14ac:dyDescent="0.35">
      <c r="A55" t="s">
        <v>1558</v>
      </c>
      <c r="B55" t="s">
        <v>654</v>
      </c>
      <c r="C55" t="s">
        <v>1556</v>
      </c>
      <c r="D55" t="s">
        <v>563</v>
      </c>
      <c r="E55" s="2">
        <v>45504</v>
      </c>
      <c r="F55">
        <v>0</v>
      </c>
      <c r="G55" t="str">
        <f>VLOOKUP($C55,'LKUP PCNDES'!$K:$M,2,FALSE)</f>
        <v>Mean number of patient contacts as part of weekly care home round per care home resident aged 18 years or over.</v>
      </c>
      <c r="H55" t="str">
        <f>VLOOKUP($C55,'LKUP PCNDES'!$K:$M,3,FALSE)</f>
        <v>MEAN_WEEKLY_CH_ROUND</v>
      </c>
      <c r="I55" t="str">
        <f>VLOOKUP($B55,'LKUP PCNDES'!$C$17:$H$60,4,FALSE)</f>
        <v>NHS South East London ICB</v>
      </c>
      <c r="J55" t="str">
        <f>VLOOKUP($B55,'LKUP PCNDES'!$C$17:$H$60,6,FALSE)</f>
        <v>NHS SOUTH EAST LONDON INTEGRATED CARE BOARD</v>
      </c>
      <c r="R55" s="206"/>
      <c r="S55" s="212" t="s">
        <v>626</v>
      </c>
      <c r="T55" s="214">
        <f t="shared" si="28"/>
        <v>0.38428174502940859</v>
      </c>
      <c r="U55" s="214">
        <f t="shared" si="28"/>
        <v>0.41355840010306216</v>
      </c>
      <c r="V55" s="214">
        <f t="shared" si="28"/>
        <v>0.45617431871356412</v>
      </c>
      <c r="W55" s="214">
        <f t="shared" si="28"/>
        <v>0.49801731556117523</v>
      </c>
      <c r="X55" s="214">
        <f t="shared" si="28"/>
        <v>0.53584573205162223</v>
      </c>
      <c r="Y55" s="214" t="e">
        <f t="shared" si="28"/>
        <v>#N/A</v>
      </c>
      <c r="Z55" s="214" t="e">
        <f t="shared" si="28"/>
        <v>#N/A</v>
      </c>
      <c r="AA55" s="214" t="e">
        <f t="shared" si="28"/>
        <v>#N/A</v>
      </c>
      <c r="AB55" s="214" t="e">
        <f t="shared" si="28"/>
        <v>#N/A</v>
      </c>
      <c r="AC55" s="214" t="e">
        <f t="shared" si="28"/>
        <v>#N/A</v>
      </c>
      <c r="AD55" s="214" t="e">
        <f t="shared" si="28"/>
        <v>#N/A</v>
      </c>
      <c r="AE55" s="214" t="e">
        <f t="shared" si="28"/>
        <v>#N/A</v>
      </c>
      <c r="AF55" s="214" t="e">
        <f t="shared" si="28"/>
        <v>#N/A</v>
      </c>
      <c r="AG55" s="206"/>
      <c r="AH55" s="206"/>
      <c r="AI55" s="206"/>
      <c r="AJ55" s="206"/>
      <c r="AK55" s="206"/>
      <c r="AL55" s="206"/>
      <c r="AM55" s="206"/>
      <c r="AN55" s="206"/>
      <c r="AO55" s="206"/>
      <c r="AP55" s="206"/>
      <c r="AQ55" s="206"/>
      <c r="AR55" s="206"/>
      <c r="AS55" s="206"/>
      <c r="AT55" s="206"/>
      <c r="AU55" s="206"/>
      <c r="AV55" s="206"/>
      <c r="AW55" s="206"/>
      <c r="AX55" s="206"/>
      <c r="AY55" s="206"/>
      <c r="AZ55" s="212" t="s">
        <v>626</v>
      </c>
      <c r="BA55" s="214">
        <f t="shared" si="27"/>
        <v>0.37944352232538225</v>
      </c>
      <c r="BB55" s="214">
        <f t="shared" si="27"/>
        <v>0.40295811687738642</v>
      </c>
      <c r="BC55" s="214">
        <f t="shared" si="27"/>
        <v>0.43969569720809859</v>
      </c>
      <c r="BD55" s="214">
        <f t="shared" si="27"/>
        <v>0.47368155781933757</v>
      </c>
      <c r="BE55" s="214">
        <f t="shared" si="27"/>
        <v>0.50490679561370588</v>
      </c>
      <c r="BF55" s="214" t="e">
        <f t="shared" si="27"/>
        <v>#N/A</v>
      </c>
      <c r="BG55" s="214" t="e">
        <f t="shared" si="27"/>
        <v>#N/A</v>
      </c>
      <c r="BH55" s="214" t="e">
        <f t="shared" si="27"/>
        <v>#N/A</v>
      </c>
      <c r="BI55" s="214" t="e">
        <f t="shared" si="27"/>
        <v>#N/A</v>
      </c>
      <c r="BJ55" s="214" t="e">
        <f t="shared" si="27"/>
        <v>#N/A</v>
      </c>
      <c r="BK55" s="214" t="e">
        <f t="shared" si="27"/>
        <v>#N/A</v>
      </c>
      <c r="BL55" s="214" t="e">
        <f t="shared" si="27"/>
        <v>#N/A</v>
      </c>
      <c r="BM55" s="214"/>
      <c r="BN55" s="206"/>
      <c r="BO55" s="206"/>
      <c r="BP55" s="206"/>
      <c r="BQ55" s="206"/>
      <c r="BR55" s="206"/>
      <c r="BS55" s="206"/>
      <c r="BT55" s="206"/>
      <c r="BU55" s="206"/>
      <c r="BV55" s="206"/>
      <c r="BW55" s="206"/>
      <c r="BX55" s="206"/>
      <c r="BY55" s="206"/>
      <c r="BZ55" s="206"/>
      <c r="CA55" s="206"/>
      <c r="CB55" s="206"/>
      <c r="CC55" s="206"/>
      <c r="CD55" s="206"/>
      <c r="CE55" s="206"/>
      <c r="CF55" s="206"/>
    </row>
    <row r="56" spans="1:84" x14ac:dyDescent="0.35">
      <c r="A56" t="s">
        <v>1558</v>
      </c>
      <c r="B56" t="s">
        <v>654</v>
      </c>
      <c r="C56" t="s">
        <v>1556</v>
      </c>
      <c r="D56" t="s">
        <v>563</v>
      </c>
      <c r="E56" s="2">
        <v>45535</v>
      </c>
      <c r="F56">
        <v>0</v>
      </c>
      <c r="G56" t="str">
        <f>VLOOKUP($C56,'LKUP PCNDES'!$K:$M,2,FALSE)</f>
        <v>Mean number of patient contacts as part of weekly care home round per care home resident aged 18 years or over.</v>
      </c>
      <c r="H56" t="str">
        <f>VLOOKUP($C56,'LKUP PCNDES'!$K:$M,3,FALSE)</f>
        <v>MEAN_WEEKLY_CH_ROUND</v>
      </c>
      <c r="I56" t="str">
        <f>VLOOKUP($B56,'LKUP PCNDES'!$C$17:$H$60,4,FALSE)</f>
        <v>NHS South East London ICB</v>
      </c>
      <c r="J56" t="str">
        <f>VLOOKUP($B56,'LKUP PCNDES'!$C$17:$H$60,6,FALSE)</f>
        <v>NHS SOUTH EAST LONDON INTEGRATED CARE BOARD</v>
      </c>
      <c r="R56" s="206"/>
      <c r="S56" s="206"/>
      <c r="T56" s="206"/>
      <c r="U56" s="206"/>
      <c r="V56" s="206"/>
      <c r="W56" s="206"/>
      <c r="X56" s="206"/>
      <c r="Y56" s="206"/>
      <c r="Z56" s="206"/>
      <c r="AA56" s="206"/>
      <c r="AB56" s="206"/>
      <c r="AC56" s="206"/>
      <c r="AD56" s="206"/>
      <c r="AE56" s="206"/>
      <c r="AF56" s="206"/>
      <c r="AG56" s="206"/>
      <c r="AH56" s="206"/>
      <c r="AI56" s="206"/>
      <c r="AJ56" s="206"/>
      <c r="AK56" s="206"/>
      <c r="AL56" s="206"/>
      <c r="AM56" s="206"/>
      <c r="AN56" s="206"/>
      <c r="AO56" s="206"/>
      <c r="AP56" s="206"/>
      <c r="AQ56" s="206"/>
      <c r="AR56" s="206"/>
      <c r="AS56" s="206"/>
      <c r="AT56" s="206"/>
      <c r="AU56" s="206"/>
      <c r="AV56" s="206"/>
      <c r="AW56" s="206"/>
      <c r="AX56" s="206"/>
      <c r="AY56" s="206"/>
      <c r="AZ56" s="206"/>
      <c r="BA56" s="206"/>
      <c r="BB56" s="206"/>
      <c r="BC56" s="206"/>
      <c r="BD56" s="206"/>
      <c r="BE56" s="206"/>
      <c r="BF56" s="206"/>
      <c r="BG56" s="206"/>
      <c r="BH56" s="206"/>
      <c r="BI56" s="206"/>
      <c r="BJ56" s="206"/>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row>
    <row r="57" spans="1:84" x14ac:dyDescent="0.35">
      <c r="A57" t="s">
        <v>1558</v>
      </c>
      <c r="B57" t="s">
        <v>654</v>
      </c>
      <c r="C57" t="s">
        <v>1556</v>
      </c>
      <c r="D57" t="s">
        <v>563</v>
      </c>
      <c r="E57" s="2">
        <v>45565</v>
      </c>
      <c r="F57">
        <v>0</v>
      </c>
      <c r="G57" t="str">
        <f>VLOOKUP($C57,'LKUP PCNDES'!$K:$M,2,FALSE)</f>
        <v>Mean number of patient contacts as part of weekly care home round per care home resident aged 18 years or over.</v>
      </c>
      <c r="H57" t="str">
        <f>VLOOKUP($C57,'LKUP PCNDES'!$K:$M,3,FALSE)</f>
        <v>MEAN_WEEKLY_CH_ROUND</v>
      </c>
      <c r="I57" t="str">
        <f>VLOOKUP($B57,'LKUP PCNDES'!$C$17:$H$60,4,FALSE)</f>
        <v>NHS South East London ICB</v>
      </c>
      <c r="J57" t="str">
        <f>VLOOKUP($B57,'LKUP PCNDES'!$C$17:$H$60,6,FALSE)</f>
        <v>NHS SOUTH EAST LONDON INTEGRATED CARE BOARD</v>
      </c>
      <c r="R57" s="206"/>
      <c r="S57" s="206"/>
      <c r="T57" s="206"/>
      <c r="U57" s="206"/>
      <c r="V57" s="206"/>
      <c r="W57" s="206"/>
      <c r="X57" s="206"/>
      <c r="Y57" s="206"/>
      <c r="Z57" s="206"/>
      <c r="AA57" s="206"/>
      <c r="AB57" s="206"/>
      <c r="AC57" s="206"/>
      <c r="AD57" s="206"/>
      <c r="AE57" s="206"/>
      <c r="AF57" s="206"/>
      <c r="AG57" s="206"/>
      <c r="AH57" s="206"/>
      <c r="AI57" s="206"/>
      <c r="AJ57" s="206"/>
      <c r="AK57" s="206"/>
      <c r="AL57" s="206"/>
      <c r="AM57" s="206"/>
      <c r="AN57" s="206"/>
      <c r="AO57" s="206"/>
      <c r="AP57" s="206"/>
      <c r="AQ57" s="206"/>
      <c r="AR57" s="206"/>
      <c r="AS57" s="206"/>
      <c r="AT57" s="206"/>
      <c r="AU57" s="206"/>
      <c r="AV57" s="206"/>
      <c r="AW57" s="206"/>
      <c r="AX57" s="206"/>
      <c r="AY57" s="206"/>
      <c r="AZ57" s="206"/>
      <c r="BA57" s="206"/>
      <c r="BB57" s="206"/>
      <c r="BC57" s="206"/>
      <c r="BD57" s="206"/>
      <c r="BE57" s="206"/>
      <c r="BF57" s="206"/>
      <c r="BG57" s="206"/>
      <c r="BH57" s="206"/>
      <c r="BI57" s="206"/>
      <c r="BJ57" s="206"/>
      <c r="BK57" s="206"/>
      <c r="BL57" s="206"/>
      <c r="BM57" s="206"/>
      <c r="BN57" s="206"/>
      <c r="BO57" s="206"/>
      <c r="BP57" s="206"/>
      <c r="BQ57" s="206"/>
      <c r="BR57" s="206"/>
      <c r="BS57" s="206"/>
      <c r="BT57" s="206"/>
      <c r="BU57" s="206"/>
      <c r="BV57" s="206"/>
      <c r="BW57" s="206"/>
      <c r="BX57" s="206"/>
      <c r="BY57" s="206"/>
      <c r="BZ57" s="206"/>
      <c r="CA57" s="206"/>
      <c r="CB57" s="206"/>
      <c r="CC57" s="206"/>
      <c r="CD57" s="206"/>
      <c r="CE57" s="206"/>
      <c r="CF57" s="206"/>
    </row>
    <row r="58" spans="1:84" x14ac:dyDescent="0.35">
      <c r="A58" t="s">
        <v>1558</v>
      </c>
      <c r="B58" t="s">
        <v>654</v>
      </c>
      <c r="C58" t="s">
        <v>1544</v>
      </c>
      <c r="D58" t="s">
        <v>700</v>
      </c>
      <c r="E58" s="2">
        <v>45412</v>
      </c>
      <c r="F58">
        <v>0</v>
      </c>
      <c r="G58" t="str">
        <f>VLOOKUP($C58,'LKUP PCNDES'!$K:$M,2,FALSE)</f>
        <v>Percentage of permanent care home residents aged 18 years or over, and recorded as experiencing acute confusion, who received a delirium assessment.</v>
      </c>
      <c r="H58" t="str">
        <f>VLOOKUP($C58,'LKUP PCNDES'!$K:$M,3,FALSE)</f>
        <v>DELIRIUM</v>
      </c>
      <c r="I58" t="str">
        <f>VLOOKUP($B58,'LKUP PCNDES'!$C$17:$H$60,4,FALSE)</f>
        <v>NHS South East London ICB</v>
      </c>
      <c r="J58" t="str">
        <f>VLOOKUP($B58,'LKUP PCNDES'!$C$17:$H$60,6,FALSE)</f>
        <v>NHS SOUTH EAST LONDON INTEGRATED CARE BOARD</v>
      </c>
      <c r="R58" s="1"/>
      <c r="S58" s="1"/>
      <c r="T58" s="1"/>
      <c r="U58" s="1"/>
      <c r="V58" s="1"/>
      <c r="W58" s="1"/>
    </row>
    <row r="59" spans="1:84" x14ac:dyDescent="0.35">
      <c r="A59" t="s">
        <v>1558</v>
      </c>
      <c r="B59" t="s">
        <v>654</v>
      </c>
      <c r="C59" t="s">
        <v>1544</v>
      </c>
      <c r="D59" t="s">
        <v>700</v>
      </c>
      <c r="E59" s="2">
        <v>45443</v>
      </c>
      <c r="F59">
        <v>0</v>
      </c>
      <c r="G59" t="str">
        <f>VLOOKUP($C59,'LKUP PCNDES'!$K:$M,2,FALSE)</f>
        <v>Percentage of permanent care home residents aged 18 years or over, and recorded as experiencing acute confusion, who received a delirium assessment.</v>
      </c>
      <c r="H59" t="str">
        <f>VLOOKUP($C59,'LKUP PCNDES'!$K:$M,3,FALSE)</f>
        <v>DELIRIUM</v>
      </c>
      <c r="I59" t="str">
        <f>VLOOKUP($B59,'LKUP PCNDES'!$C$17:$H$60,4,FALSE)</f>
        <v>NHS South East London ICB</v>
      </c>
      <c r="J59" t="str">
        <f>VLOOKUP($B59,'LKUP PCNDES'!$C$17:$H$60,6,FALSE)</f>
        <v>NHS SOUTH EAST LONDON INTEGRATED CARE BOARD</v>
      </c>
      <c r="Q59" s="215" t="str">
        <f>Y59</f>
        <v>Theme</v>
      </c>
      <c r="R59" s="201" t="s">
        <v>21</v>
      </c>
      <c r="S59" s="196"/>
      <c r="T59" s="196"/>
      <c r="U59" s="196"/>
      <c r="V59" s="196"/>
      <c r="W59" s="196"/>
      <c r="Y59" s="11" t="s">
        <v>1355</v>
      </c>
    </row>
    <row r="60" spans="1:84" x14ac:dyDescent="0.35">
      <c r="A60" t="s">
        <v>1558</v>
      </c>
      <c r="B60" t="s">
        <v>654</v>
      </c>
      <c r="C60" t="s">
        <v>1544</v>
      </c>
      <c r="D60" t="s">
        <v>700</v>
      </c>
      <c r="E60" s="2">
        <v>45473</v>
      </c>
      <c r="F60">
        <v>0</v>
      </c>
      <c r="G60" t="str">
        <f>VLOOKUP($C60,'LKUP PCNDES'!$K:$M,2,FALSE)</f>
        <v>Percentage of permanent care home residents aged 18 years or over, and recorded as experiencing acute confusion, who received a delirium assessment.</v>
      </c>
      <c r="H60" t="str">
        <f>VLOOKUP($C60,'LKUP PCNDES'!$K:$M,3,FALSE)</f>
        <v>DELIRIUM</v>
      </c>
      <c r="I60" t="str">
        <f>VLOOKUP($B60,'LKUP PCNDES'!$C$17:$H$60,4,FALSE)</f>
        <v>NHS South East London ICB</v>
      </c>
      <c r="J60" t="str">
        <f>VLOOKUP($B60,'LKUP PCNDES'!$C$17:$H$60,6,FALSE)</f>
        <v>NHS SOUTH EAST LONDON INTEGRATED CARE BOARD</v>
      </c>
      <c r="Q60" s="215" t="str">
        <f>Y60</f>
        <v>CH_RES</v>
      </c>
      <c r="R60" s="196" t="s">
        <v>1358</v>
      </c>
      <c r="S60" s="196"/>
      <c r="T60" s="196"/>
      <c r="U60" s="196"/>
      <c r="V60" s="196"/>
      <c r="W60" s="196"/>
      <c r="Y60" t="s">
        <v>1359</v>
      </c>
    </row>
    <row r="61" spans="1:84" x14ac:dyDescent="0.35">
      <c r="A61" t="s">
        <v>1558</v>
      </c>
      <c r="B61" t="s">
        <v>654</v>
      </c>
      <c r="C61" t="s">
        <v>1544</v>
      </c>
      <c r="D61" t="s">
        <v>700</v>
      </c>
      <c r="E61" s="2">
        <v>45504</v>
      </c>
      <c r="F61">
        <v>0</v>
      </c>
      <c r="G61" t="str">
        <f>VLOOKUP($C61,'LKUP PCNDES'!$K:$M,2,FALSE)</f>
        <v>Percentage of permanent care home residents aged 18 years or over, and recorded as experiencing acute confusion, who received a delirium assessment.</v>
      </c>
      <c r="H61" t="str">
        <f>VLOOKUP($C61,'LKUP PCNDES'!$K:$M,3,FALSE)</f>
        <v>DELIRIUM</v>
      </c>
      <c r="I61" t="str">
        <f>VLOOKUP($B61,'LKUP PCNDES'!$C$17:$H$60,4,FALSE)</f>
        <v>NHS South East London ICB</v>
      </c>
      <c r="J61" t="str">
        <f>VLOOKUP($B61,'LKUP PCNDES'!$C$17:$H$60,6,FALSE)</f>
        <v>NHS SOUTH EAST LONDON INTEGRATED CARE BOARD</v>
      </c>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8"/>
    </row>
    <row r="62" spans="1:84" ht="15.5" x14ac:dyDescent="0.35">
      <c r="A62" t="s">
        <v>1558</v>
      </c>
      <c r="B62" t="s">
        <v>654</v>
      </c>
      <c r="C62" t="s">
        <v>1544</v>
      </c>
      <c r="D62" t="s">
        <v>700</v>
      </c>
      <c r="E62" s="2">
        <v>45535</v>
      </c>
      <c r="F62">
        <v>0</v>
      </c>
      <c r="G62" t="str">
        <f>VLOOKUP($C62,'LKUP PCNDES'!$K:$M,2,FALSE)</f>
        <v>Percentage of permanent care home residents aged 18 years or over, and recorded as experiencing acute confusion, who received a delirium assessment.</v>
      </c>
      <c r="H62" t="str">
        <f>VLOOKUP($C62,'LKUP PCNDES'!$K:$M,3,FALSE)</f>
        <v>DELIRIUM</v>
      </c>
      <c r="I62" t="str">
        <f>VLOOKUP($B62,'LKUP PCNDES'!$C$17:$H$60,4,FALSE)</f>
        <v>NHS South East London ICB</v>
      </c>
      <c r="J62" t="str">
        <f>VLOOKUP($B62,'LKUP PCNDES'!$C$17:$H$60,6,FALSE)</f>
        <v>NHS SOUTH EAST LONDON INTEGRATED CARE BOARD</v>
      </c>
      <c r="S62" s="17" t="s">
        <v>1358</v>
      </c>
      <c r="T62" s="17"/>
      <c r="U62" s="17"/>
      <c r="V62" s="17"/>
      <c r="W62" s="17"/>
    </row>
    <row r="63" spans="1:84" x14ac:dyDescent="0.35">
      <c r="A63" t="s">
        <v>1558</v>
      </c>
      <c r="B63" t="s">
        <v>654</v>
      </c>
      <c r="C63" t="s">
        <v>1544</v>
      </c>
      <c r="D63" t="s">
        <v>700</v>
      </c>
      <c r="E63" s="2">
        <v>45565</v>
      </c>
      <c r="F63">
        <v>0</v>
      </c>
      <c r="G63" t="str">
        <f>VLOOKUP($C63,'LKUP PCNDES'!$K:$M,2,FALSE)</f>
        <v>Percentage of permanent care home residents aged 18 years or over, and recorded as experiencing acute confusion, who received a delirium assessment.</v>
      </c>
      <c r="H63" t="str">
        <f>VLOOKUP($C63,'LKUP PCNDES'!$K:$M,3,FALSE)</f>
        <v>DELIRIUM</v>
      </c>
      <c r="I63" t="str">
        <f>VLOOKUP($B63,'LKUP PCNDES'!$C$17:$H$60,4,FALSE)</f>
        <v>NHS South East London ICB</v>
      </c>
      <c r="J63" t="str">
        <f>VLOOKUP($B63,'LKUP PCNDES'!$C$17:$H$60,6,FALSE)</f>
        <v>NHS SOUTH EAST LONDON INTEGRATED CARE BOARD</v>
      </c>
      <c r="S63" s="7" t="s">
        <v>638</v>
      </c>
      <c r="T63" s="7"/>
      <c r="U63" s="7"/>
      <c r="V63" s="7"/>
      <c r="W63" s="7"/>
      <c r="X63" s="7" t="s">
        <v>648</v>
      </c>
      <c r="Y63" s="94" t="s">
        <v>1558</v>
      </c>
      <c r="Z63" s="7"/>
      <c r="AA63" s="7"/>
    </row>
    <row r="64" spans="1:84" x14ac:dyDescent="0.35">
      <c r="A64" t="s">
        <v>1558</v>
      </c>
      <c r="B64" t="s">
        <v>654</v>
      </c>
      <c r="C64" t="s">
        <v>1544</v>
      </c>
      <c r="D64" t="s">
        <v>700</v>
      </c>
      <c r="E64" s="2">
        <v>45596</v>
      </c>
      <c r="F64">
        <v>0</v>
      </c>
      <c r="G64" t="str">
        <f>VLOOKUP($C64,'LKUP PCNDES'!$K:$M,2,FALSE)</f>
        <v>Percentage of permanent care home residents aged 18 years or over, and recorded as experiencing acute confusion, who received a delirium assessment.</v>
      </c>
      <c r="H64" t="str">
        <f>VLOOKUP($C64,'LKUP PCNDES'!$K:$M,3,FALSE)</f>
        <v>DELIRIUM</v>
      </c>
      <c r="I64" t="str">
        <f>VLOOKUP($B64,'LKUP PCNDES'!$C$17:$H$60,4,FALSE)</f>
        <v>NHS South East London ICB</v>
      </c>
      <c r="J64" t="str">
        <f>VLOOKUP($B64,'LKUP PCNDES'!$C$17:$H$60,6,FALSE)</f>
        <v>NHS SOUTH EAST LONDON INTEGRATED CARE BOARD</v>
      </c>
      <c r="S64" s="7" t="s">
        <v>641</v>
      </c>
      <c r="T64" s="7"/>
      <c r="U64" s="7"/>
      <c r="V64" s="7"/>
      <c r="W64" s="7"/>
      <c r="X64" s="7"/>
      <c r="Y64" s="94" t="s">
        <v>563</v>
      </c>
      <c r="Z64" s="7"/>
      <c r="AA64" s="7"/>
    </row>
    <row r="65" spans="1:51" x14ac:dyDescent="0.35">
      <c r="A65" t="s">
        <v>1558</v>
      </c>
      <c r="B65" t="s">
        <v>654</v>
      </c>
      <c r="C65" t="s">
        <v>1544</v>
      </c>
      <c r="D65" t="s">
        <v>700</v>
      </c>
      <c r="E65" s="2">
        <v>45626</v>
      </c>
      <c r="F65">
        <v>0</v>
      </c>
      <c r="G65" t="str">
        <f>VLOOKUP($C65,'LKUP PCNDES'!$K:$M,2,FALSE)</f>
        <v>Percentage of permanent care home residents aged 18 years or over, and recorded as experiencing acute confusion, who received a delirium assessment.</v>
      </c>
      <c r="H65" t="str">
        <f>VLOOKUP($C65,'LKUP PCNDES'!$K:$M,3,FALSE)</f>
        <v>DELIRIUM</v>
      </c>
      <c r="I65" t="str">
        <f>VLOOKUP($B65,'LKUP PCNDES'!$C$17:$H$60,4,FALSE)</f>
        <v>NHS South East London ICB</v>
      </c>
      <c r="J65" t="str">
        <f>VLOOKUP($B65,'LKUP PCNDES'!$C$17:$H$60,6,FALSE)</f>
        <v>NHS SOUTH EAST LONDON INTEGRATED CARE BOARD</v>
      </c>
      <c r="S65" s="7" t="s">
        <v>640</v>
      </c>
      <c r="T65" s="7"/>
      <c r="U65" s="7"/>
      <c r="V65" s="7"/>
      <c r="W65" s="7"/>
      <c r="X65" s="7" t="s">
        <v>1357</v>
      </c>
      <c r="Y65" s="94" t="s">
        <v>1540</v>
      </c>
      <c r="Z65" s="7"/>
      <c r="AA65" s="7"/>
    </row>
    <row r="66" spans="1:51" x14ac:dyDescent="0.35">
      <c r="A66" t="s">
        <v>1558</v>
      </c>
      <c r="B66" t="s">
        <v>654</v>
      </c>
      <c r="C66" t="s">
        <v>1544</v>
      </c>
      <c r="D66" t="s">
        <v>564</v>
      </c>
      <c r="E66" s="2">
        <v>45412</v>
      </c>
      <c r="F66">
        <v>6</v>
      </c>
      <c r="G66" t="str">
        <f>VLOOKUP($C66,'LKUP PCNDES'!$K:$M,2,FALSE)</f>
        <v>Percentage of permanent care home residents aged 18 years or over, and recorded as experiencing acute confusion, who received a delirium assessment.</v>
      </c>
      <c r="H66" t="str">
        <f>VLOOKUP($C66,'LKUP PCNDES'!$K:$M,3,FALSE)</f>
        <v>DELIRIUM</v>
      </c>
      <c r="I66" t="str">
        <f>VLOOKUP($B66,'LKUP PCNDES'!$C$17:$H$60,4,FALSE)</f>
        <v>NHS South East London ICB</v>
      </c>
      <c r="J66" t="str">
        <f>VLOOKUP($B66,'LKUP PCNDES'!$C$17:$H$60,6,FALSE)</f>
        <v>NHS SOUTH EAST LONDON INTEGRATED CARE BOARD</v>
      </c>
      <c r="S66" s="7"/>
      <c r="T66" s="7"/>
      <c r="U66" s="7"/>
      <c r="V66" s="7"/>
      <c r="W66" s="7"/>
      <c r="X66" s="7"/>
      <c r="Y66" s="7"/>
      <c r="Z66" s="7"/>
      <c r="AA66" s="7"/>
    </row>
    <row r="67" spans="1:51" x14ac:dyDescent="0.35">
      <c r="A67" t="s">
        <v>1558</v>
      </c>
      <c r="B67" t="s">
        <v>654</v>
      </c>
      <c r="C67" t="s">
        <v>1544</v>
      </c>
      <c r="D67" t="s">
        <v>564</v>
      </c>
      <c r="E67" s="2">
        <v>45443</v>
      </c>
      <c r="F67">
        <v>13</v>
      </c>
      <c r="G67" t="str">
        <f>VLOOKUP($C67,'LKUP PCNDES'!$K:$M,2,FALSE)</f>
        <v>Percentage of permanent care home residents aged 18 years or over, and recorded as experiencing acute confusion, who received a delirium assessment.</v>
      </c>
      <c r="H67" t="str">
        <f>VLOOKUP($C67,'LKUP PCNDES'!$K:$M,3,FALSE)</f>
        <v>DELIRIUM</v>
      </c>
      <c r="I67" t="str">
        <f>VLOOKUP($B67,'LKUP PCNDES'!$C$17:$H$60,4,FALSE)</f>
        <v>NHS South East London ICB</v>
      </c>
      <c r="J67" t="str">
        <f>VLOOKUP($B67,'LKUP PCNDES'!$C$17:$H$60,6,FALSE)</f>
        <v>NHS SOUTH EAST LONDON INTEGRATED CARE BOARD</v>
      </c>
      <c r="S67" s="7" t="s">
        <v>649</v>
      </c>
      <c r="T67" s="7"/>
      <c r="U67" s="7"/>
      <c r="V67" s="7"/>
      <c r="W67" s="7"/>
      <c r="X67" s="7" t="s">
        <v>642</v>
      </c>
      <c r="Y67" s="7"/>
      <c r="Z67" s="7"/>
      <c r="AA67" s="7"/>
    </row>
    <row r="68" spans="1:51" x14ac:dyDescent="0.35">
      <c r="A68" t="s">
        <v>1558</v>
      </c>
      <c r="B68" t="s">
        <v>654</v>
      </c>
      <c r="C68" t="s">
        <v>1544</v>
      </c>
      <c r="D68" t="s">
        <v>564</v>
      </c>
      <c r="E68" s="2">
        <v>45473</v>
      </c>
      <c r="F68">
        <v>17</v>
      </c>
      <c r="G68" t="str">
        <f>VLOOKUP($C68,'LKUP PCNDES'!$K:$M,2,FALSE)</f>
        <v>Percentage of permanent care home residents aged 18 years or over, and recorded as experiencing acute confusion, who received a delirium assessment.</v>
      </c>
      <c r="H68" t="str">
        <f>VLOOKUP($C68,'LKUP PCNDES'!$K:$M,3,FALSE)</f>
        <v>DELIRIUM</v>
      </c>
      <c r="I68" t="str">
        <f>VLOOKUP($B68,'LKUP PCNDES'!$C$17:$H$60,4,FALSE)</f>
        <v>NHS South East London ICB</v>
      </c>
      <c r="J68" t="str">
        <f>VLOOKUP($B68,'LKUP PCNDES'!$C$17:$H$60,6,FALSE)</f>
        <v>NHS SOUTH EAST LONDON INTEGRATED CARE BOARD</v>
      </c>
      <c r="S68" s="7" t="s">
        <v>639</v>
      </c>
      <c r="T68" s="9">
        <v>44681</v>
      </c>
      <c r="U68" s="9">
        <v>44712</v>
      </c>
      <c r="V68" s="9">
        <v>44742</v>
      </c>
      <c r="W68" s="9">
        <v>44773</v>
      </c>
      <c r="X68" s="9">
        <v>44804</v>
      </c>
      <c r="Y68" s="9">
        <v>44834</v>
      </c>
      <c r="Z68" s="9">
        <v>44865</v>
      </c>
      <c r="AA68" s="9">
        <v>44895</v>
      </c>
      <c r="AB68" s="9">
        <v>44926</v>
      </c>
      <c r="AC68" s="9">
        <v>44957</v>
      </c>
      <c r="AD68" s="9">
        <v>44985</v>
      </c>
      <c r="AE68" s="9">
        <v>45016</v>
      </c>
      <c r="AF68" s="9">
        <v>45046</v>
      </c>
      <c r="AG68" s="9">
        <v>45077</v>
      </c>
      <c r="AH68" s="9">
        <v>45107</v>
      </c>
      <c r="AI68" s="9">
        <v>45138</v>
      </c>
      <c r="AJ68" s="9">
        <v>45169</v>
      </c>
      <c r="AK68" s="9">
        <v>45199</v>
      </c>
      <c r="AL68" s="9">
        <v>45230</v>
      </c>
      <c r="AM68" s="9">
        <v>45260</v>
      </c>
      <c r="AN68" s="9">
        <v>45291</v>
      </c>
      <c r="AO68" s="9">
        <v>45322</v>
      </c>
      <c r="AP68" s="9">
        <v>45351</v>
      </c>
      <c r="AQ68" s="9">
        <v>45382</v>
      </c>
      <c r="AR68" s="9">
        <f t="shared" ref="AR68" si="29">EOMONTH(AQ68,1)</f>
        <v>45412</v>
      </c>
      <c r="AS68" s="9">
        <f t="shared" ref="AS68" si="30">EOMONTH(AR68,1)</f>
        <v>45443</v>
      </c>
      <c r="AT68" s="9">
        <f t="shared" ref="AT68" si="31">EOMONTH(AS68,1)</f>
        <v>45473</v>
      </c>
      <c r="AU68" s="9">
        <f t="shared" ref="AU68" si="32">EOMONTH(AT68,1)</f>
        <v>45504</v>
      </c>
      <c r="AV68" s="9">
        <f t="shared" ref="AV68" si="33">EOMONTH(AU68,1)</f>
        <v>45535</v>
      </c>
      <c r="AW68" s="9">
        <f>EOMONTH(AV68,1)</f>
        <v>45565</v>
      </c>
      <c r="AX68" s="9">
        <f>EOMONTH(AW68,1)</f>
        <v>45596</v>
      </c>
      <c r="AY68" s="9">
        <f>EOMONTH(AX68,1)</f>
        <v>45626</v>
      </c>
    </row>
    <row r="69" spans="1:51" x14ac:dyDescent="0.35">
      <c r="A69" t="s">
        <v>1558</v>
      </c>
      <c r="B69" t="s">
        <v>654</v>
      </c>
      <c r="C69" t="s">
        <v>1544</v>
      </c>
      <c r="D69" t="s">
        <v>564</v>
      </c>
      <c r="E69" s="2">
        <v>45504</v>
      </c>
      <c r="F69">
        <v>25</v>
      </c>
      <c r="G69" t="str">
        <f>VLOOKUP($C69,'LKUP PCNDES'!$K:$M,2,FALSE)</f>
        <v>Percentage of permanent care home residents aged 18 years or over, and recorded as experiencing acute confusion, who received a delirium assessment.</v>
      </c>
      <c r="H69" t="str">
        <f>VLOOKUP($C69,'LKUP PCNDES'!$K:$M,3,FALSE)</f>
        <v>DELIRIUM</v>
      </c>
      <c r="I69" t="str">
        <f>VLOOKUP($B69,'LKUP PCNDES'!$C$17:$H$60,4,FALSE)</f>
        <v>NHS South East London ICB</v>
      </c>
      <c r="J69" t="str">
        <f>VLOOKUP($B69,'LKUP PCNDES'!$C$17:$H$60,6,FALSE)</f>
        <v>NHS SOUTH EAST LONDON INTEGRATED CARE BOARD</v>
      </c>
      <c r="R69" t="s">
        <v>106</v>
      </c>
      <c r="S69" t="s">
        <v>651</v>
      </c>
      <c r="T69" s="177"/>
      <c r="U69" s="177"/>
      <c r="V69" s="177"/>
      <c r="W69" s="177"/>
      <c r="X69" s="177"/>
      <c r="Y69" s="177"/>
      <c r="Z69" s="177"/>
      <c r="AA69" s="177"/>
      <c r="AB69" s="177"/>
      <c r="AC69">
        <v>5820</v>
      </c>
      <c r="AD69">
        <v>4713</v>
      </c>
      <c r="AE69">
        <v>5095</v>
      </c>
      <c r="AF69">
        <v>5118</v>
      </c>
      <c r="AG69">
        <v>4788</v>
      </c>
      <c r="AH69">
        <v>5286</v>
      </c>
      <c r="AI69">
        <v>5297</v>
      </c>
      <c r="AJ69">
        <v>5033</v>
      </c>
      <c r="AK69">
        <v>5553</v>
      </c>
      <c r="AL69">
        <v>5469</v>
      </c>
      <c r="AM69">
        <v>5576</v>
      </c>
      <c r="AN69">
        <v>5726</v>
      </c>
      <c r="AO69">
        <v>5812</v>
      </c>
      <c r="AP69">
        <v>6021</v>
      </c>
      <c r="AQ69">
        <v>6042</v>
      </c>
      <c r="AR69">
        <f>SUMIFS('PCN DES MetricDATA 24-25'!$F:$F,'PCN DES MetricDATA 24-25'!$B:$B,'PCN DES MetricDATA 24-25'!$S69,'PCN DES MetricDATA 24-25'!$C:$C,'PCN DES MetricDATA 24-25'!$Y$65,'PCN DES MetricDATA 24-25'!$D:$D,'PCN DES MetricDATA 24-25'!$Y$64,'PCN DES MetricDATA 24-25'!$E:$E,'PCN DES MetricDATA 24-25'!AR$68)</f>
        <v>0</v>
      </c>
      <c r="AS69">
        <f>SUMIFS('PCN DES MetricDATA 24-25'!$F:$F,'PCN DES MetricDATA 24-25'!$B:$B,'PCN DES MetricDATA 24-25'!$S69,'PCN DES MetricDATA 24-25'!$C:$C,'PCN DES MetricDATA 24-25'!$Y$65,'PCN DES MetricDATA 24-25'!$D:$D,'PCN DES MetricDATA 24-25'!$Y$64,'PCN DES MetricDATA 24-25'!$E:$E,'PCN DES MetricDATA 24-25'!AS$68)</f>
        <v>0</v>
      </c>
      <c r="AT69">
        <f>SUMIFS('PCN DES MetricDATA 24-25'!$F:$F,'PCN DES MetricDATA 24-25'!$B:$B,'PCN DES MetricDATA 24-25'!$S69,'PCN DES MetricDATA 24-25'!$C:$C,'PCN DES MetricDATA 24-25'!$Y$65,'PCN DES MetricDATA 24-25'!$D:$D,'PCN DES MetricDATA 24-25'!$Y$64,'PCN DES MetricDATA 24-25'!$E:$E,'PCN DES MetricDATA 24-25'!AT$68)</f>
        <v>0</v>
      </c>
      <c r="AU69">
        <f>SUMIFS('PCN DES MetricDATA 24-25'!$F:$F,'PCN DES MetricDATA 24-25'!$B:$B,'PCN DES MetricDATA 24-25'!$S69,'PCN DES MetricDATA 24-25'!$C:$C,'PCN DES MetricDATA 24-25'!$Y$65,'PCN DES MetricDATA 24-25'!$D:$D,'PCN DES MetricDATA 24-25'!$Y$64,'PCN DES MetricDATA 24-25'!$E:$E,'PCN DES MetricDATA 24-25'!AU$68)</f>
        <v>0</v>
      </c>
      <c r="AV69">
        <f>SUMIFS('PCN DES MetricDATA 24-25'!$F:$F,'PCN DES MetricDATA 24-25'!$B:$B,'PCN DES MetricDATA 24-25'!$S69,'PCN DES MetricDATA 24-25'!$C:$C,'PCN DES MetricDATA 24-25'!$Y$65,'PCN DES MetricDATA 24-25'!$D:$D,'PCN DES MetricDATA 24-25'!$Y$64,'PCN DES MetricDATA 24-25'!$E:$E,'PCN DES MetricDATA 24-25'!AV$68)</f>
        <v>0</v>
      </c>
      <c r="AW69">
        <f>SUMIFS('PCN DES MetricDATA 24-25'!$F:$F,'PCN DES MetricDATA 24-25'!$B:$B,'PCN DES MetricDATA 24-25'!$S69,'PCN DES MetricDATA 24-25'!$C:$C,'PCN DES MetricDATA 24-25'!$Y$65,'PCN DES MetricDATA 24-25'!$D:$D,'PCN DES MetricDATA 24-25'!$Y$64,'PCN DES MetricDATA 24-25'!$E:$E,'PCN DES MetricDATA 24-25'!AW$68)</f>
        <v>0</v>
      </c>
      <c r="AX69">
        <f>SUMIFS('PCN DES MetricDATA 24-25'!$F:$F,'PCN DES MetricDATA 24-25'!$B:$B,'PCN DES MetricDATA 24-25'!$S69,'PCN DES MetricDATA 24-25'!$C:$C,'PCN DES MetricDATA 24-25'!$Y$65,'PCN DES MetricDATA 24-25'!$D:$D,'PCN DES MetricDATA 24-25'!$Y$64,'PCN DES MetricDATA 24-25'!$E:$E,'PCN DES MetricDATA 24-25'!AX$68)</f>
        <v>6222</v>
      </c>
      <c r="AY69">
        <f>SUMIFS('PCN DES MetricDATA 24-25'!$F:$F,'PCN DES MetricDATA 24-25'!$B:$B,'PCN DES MetricDATA 24-25'!$S69,'PCN DES MetricDATA 24-25'!$C:$C,'PCN DES MetricDATA 24-25'!$Y$65,'PCN DES MetricDATA 24-25'!$D:$D,'PCN DES MetricDATA 24-25'!$Y$64,'PCN DES MetricDATA 24-25'!$E:$E,'PCN DES MetricDATA 24-25'!AY$68)</f>
        <v>6203</v>
      </c>
    </row>
    <row r="70" spans="1:51" x14ac:dyDescent="0.35">
      <c r="A70" t="s">
        <v>1558</v>
      </c>
      <c r="B70" t="s">
        <v>654</v>
      </c>
      <c r="C70" t="s">
        <v>1544</v>
      </c>
      <c r="D70" t="s">
        <v>564</v>
      </c>
      <c r="E70" s="2">
        <v>45535</v>
      </c>
      <c r="F70">
        <v>29</v>
      </c>
      <c r="G70" t="str">
        <f>VLOOKUP($C70,'LKUP PCNDES'!$K:$M,2,FALSE)</f>
        <v>Percentage of permanent care home residents aged 18 years or over, and recorded as experiencing acute confusion, who received a delirium assessment.</v>
      </c>
      <c r="H70" t="str">
        <f>VLOOKUP($C70,'LKUP PCNDES'!$K:$M,3,FALSE)</f>
        <v>DELIRIUM</v>
      </c>
      <c r="I70" t="str">
        <f>VLOOKUP($B70,'LKUP PCNDES'!$C$17:$H$60,4,FALSE)</f>
        <v>NHS South East London ICB</v>
      </c>
      <c r="J70" t="str">
        <f>VLOOKUP($B70,'LKUP PCNDES'!$C$17:$H$60,6,FALSE)</f>
        <v>NHS SOUTH EAST LONDON INTEGRATED CARE BOARD</v>
      </c>
      <c r="R70" t="s">
        <v>108</v>
      </c>
      <c r="S70" t="s">
        <v>652</v>
      </c>
      <c r="T70" s="177"/>
      <c r="U70" s="177"/>
      <c r="V70" s="177"/>
      <c r="W70" s="177"/>
      <c r="X70" s="177"/>
      <c r="Y70" s="177"/>
      <c r="Z70" s="177"/>
      <c r="AA70" s="177"/>
      <c r="AB70" s="177"/>
      <c r="AC70">
        <v>4701</v>
      </c>
      <c r="AD70">
        <v>3949</v>
      </c>
      <c r="AE70">
        <v>5182</v>
      </c>
      <c r="AF70">
        <v>5453</v>
      </c>
      <c r="AG70">
        <v>5586</v>
      </c>
      <c r="AH70">
        <v>5632</v>
      </c>
      <c r="AI70">
        <v>5654</v>
      </c>
      <c r="AJ70">
        <v>4737</v>
      </c>
      <c r="AK70">
        <v>5759</v>
      </c>
      <c r="AL70">
        <v>5431</v>
      </c>
      <c r="AM70">
        <v>5411</v>
      </c>
      <c r="AN70">
        <v>5433</v>
      </c>
      <c r="AO70">
        <v>5443</v>
      </c>
      <c r="AP70">
        <v>5525</v>
      </c>
      <c r="AQ70">
        <v>5536</v>
      </c>
      <c r="AR70">
        <f>SUMIFS('PCN DES MetricDATA 24-25'!$F:$F,'PCN DES MetricDATA 24-25'!$B:$B,'PCN DES MetricDATA 24-25'!$S70,'PCN DES MetricDATA 24-25'!$C:$C,'PCN DES MetricDATA 24-25'!$Y$65,'PCN DES MetricDATA 24-25'!$D:$D,'PCN DES MetricDATA 24-25'!$Y$64,'PCN DES MetricDATA 24-25'!$E:$E,'PCN DES MetricDATA 24-25'!AR$68)</f>
        <v>0</v>
      </c>
      <c r="AS70">
        <f>SUMIFS('PCN DES MetricDATA 24-25'!$F:$F,'PCN DES MetricDATA 24-25'!$B:$B,'PCN DES MetricDATA 24-25'!$S70,'PCN DES MetricDATA 24-25'!$C:$C,'PCN DES MetricDATA 24-25'!$Y$65,'PCN DES MetricDATA 24-25'!$D:$D,'PCN DES MetricDATA 24-25'!$Y$64,'PCN DES MetricDATA 24-25'!$E:$E,'PCN DES MetricDATA 24-25'!AS$68)</f>
        <v>0</v>
      </c>
      <c r="AT70">
        <f>SUMIFS('PCN DES MetricDATA 24-25'!$F:$F,'PCN DES MetricDATA 24-25'!$B:$B,'PCN DES MetricDATA 24-25'!$S70,'PCN DES MetricDATA 24-25'!$C:$C,'PCN DES MetricDATA 24-25'!$Y$65,'PCN DES MetricDATA 24-25'!$D:$D,'PCN DES MetricDATA 24-25'!$Y$64,'PCN DES MetricDATA 24-25'!$E:$E,'PCN DES MetricDATA 24-25'!AT$68)</f>
        <v>0</v>
      </c>
      <c r="AU70">
        <f>SUMIFS('PCN DES MetricDATA 24-25'!$F:$F,'PCN DES MetricDATA 24-25'!$B:$B,'PCN DES MetricDATA 24-25'!$S70,'PCN DES MetricDATA 24-25'!$C:$C,'PCN DES MetricDATA 24-25'!$Y$65,'PCN DES MetricDATA 24-25'!$D:$D,'PCN DES MetricDATA 24-25'!$Y$64,'PCN DES MetricDATA 24-25'!$E:$E,'PCN DES MetricDATA 24-25'!AU$68)</f>
        <v>0</v>
      </c>
      <c r="AV70">
        <f>SUMIFS('PCN DES MetricDATA 24-25'!$F:$F,'PCN DES MetricDATA 24-25'!$B:$B,'PCN DES MetricDATA 24-25'!$S70,'PCN DES MetricDATA 24-25'!$C:$C,'PCN DES MetricDATA 24-25'!$Y$65,'PCN DES MetricDATA 24-25'!$D:$D,'PCN DES MetricDATA 24-25'!$Y$64,'PCN DES MetricDATA 24-25'!$E:$E,'PCN DES MetricDATA 24-25'!AV$68)</f>
        <v>0</v>
      </c>
      <c r="AW70">
        <f>SUMIFS('PCN DES MetricDATA 24-25'!$F:$F,'PCN DES MetricDATA 24-25'!$B:$B,'PCN DES MetricDATA 24-25'!$S70,'PCN DES MetricDATA 24-25'!$C:$C,'PCN DES MetricDATA 24-25'!$Y$65,'PCN DES MetricDATA 24-25'!$D:$D,'PCN DES MetricDATA 24-25'!$Y$64,'PCN DES MetricDATA 24-25'!$E:$E,'PCN DES MetricDATA 24-25'!AW$68)</f>
        <v>0</v>
      </c>
      <c r="AX70">
        <f>SUMIFS('PCN DES MetricDATA 24-25'!$F:$F,'PCN DES MetricDATA 24-25'!$B:$B,'PCN DES MetricDATA 24-25'!$S70,'PCN DES MetricDATA 24-25'!$C:$C,'PCN DES MetricDATA 24-25'!$Y$65,'PCN DES MetricDATA 24-25'!$D:$D,'PCN DES MetricDATA 24-25'!$Y$64,'PCN DES MetricDATA 24-25'!$E:$E,'PCN DES MetricDATA 24-25'!AX$68)</f>
        <v>5969</v>
      </c>
      <c r="AY70">
        <f>SUMIFS('PCN DES MetricDATA 24-25'!$F:$F,'PCN DES MetricDATA 24-25'!$B:$B,'PCN DES MetricDATA 24-25'!$S70,'PCN DES MetricDATA 24-25'!$C:$C,'PCN DES MetricDATA 24-25'!$Y$65,'PCN DES MetricDATA 24-25'!$D:$D,'PCN DES MetricDATA 24-25'!$Y$64,'PCN DES MetricDATA 24-25'!$E:$E,'PCN DES MetricDATA 24-25'!AY$68)</f>
        <v>5987</v>
      </c>
    </row>
    <row r="71" spans="1:51" x14ac:dyDescent="0.35">
      <c r="A71" t="s">
        <v>1558</v>
      </c>
      <c r="B71" t="s">
        <v>654</v>
      </c>
      <c r="C71" t="s">
        <v>1544</v>
      </c>
      <c r="D71" t="s">
        <v>564</v>
      </c>
      <c r="E71" s="2">
        <v>45565</v>
      </c>
      <c r="F71">
        <v>37</v>
      </c>
      <c r="G71" t="str">
        <f>VLOOKUP($C71,'LKUP PCNDES'!$K:$M,2,FALSE)</f>
        <v>Percentage of permanent care home residents aged 18 years or over, and recorded as experiencing acute confusion, who received a delirium assessment.</v>
      </c>
      <c r="H71" t="str">
        <f>VLOOKUP($C71,'LKUP PCNDES'!$K:$M,3,FALSE)</f>
        <v>DELIRIUM</v>
      </c>
      <c r="I71" t="str">
        <f>VLOOKUP($B71,'LKUP PCNDES'!$C$17:$H$60,4,FALSE)</f>
        <v>NHS South East London ICB</v>
      </c>
      <c r="J71" t="str">
        <f>VLOOKUP($B71,'LKUP PCNDES'!$C$17:$H$60,6,FALSE)</f>
        <v>NHS SOUTH EAST LONDON INTEGRATED CARE BOARD</v>
      </c>
      <c r="R71" t="s">
        <v>110</v>
      </c>
      <c r="S71" t="s">
        <v>653</v>
      </c>
      <c r="T71" s="177"/>
      <c r="U71" s="177"/>
      <c r="V71" s="177"/>
      <c r="W71" s="177"/>
      <c r="X71" s="177"/>
      <c r="Y71" s="177"/>
      <c r="Z71" s="177"/>
      <c r="AA71" s="177"/>
      <c r="AB71" s="177"/>
      <c r="AC71">
        <v>6321</v>
      </c>
      <c r="AD71">
        <v>5754</v>
      </c>
      <c r="AE71">
        <v>5821</v>
      </c>
      <c r="AF71">
        <v>6187</v>
      </c>
      <c r="AG71">
        <v>6205</v>
      </c>
      <c r="AH71">
        <v>6335</v>
      </c>
      <c r="AI71">
        <v>6407</v>
      </c>
      <c r="AJ71">
        <v>6281</v>
      </c>
      <c r="AK71">
        <v>6666</v>
      </c>
      <c r="AL71">
        <v>6232</v>
      </c>
      <c r="AM71">
        <v>5870</v>
      </c>
      <c r="AN71">
        <v>5907</v>
      </c>
      <c r="AO71">
        <v>5510</v>
      </c>
      <c r="AP71">
        <v>5515</v>
      </c>
      <c r="AQ71">
        <v>6689</v>
      </c>
      <c r="AR71">
        <f>SUMIFS('PCN DES MetricDATA 24-25'!$F:$F,'PCN DES MetricDATA 24-25'!$B:$B,'PCN DES MetricDATA 24-25'!$S71,'PCN DES MetricDATA 24-25'!$C:$C,'PCN DES MetricDATA 24-25'!$Y$65,'PCN DES MetricDATA 24-25'!$D:$D,'PCN DES MetricDATA 24-25'!$Y$64,'PCN DES MetricDATA 24-25'!$E:$E,'PCN DES MetricDATA 24-25'!AR$68)</f>
        <v>0</v>
      </c>
      <c r="AS71">
        <f>SUMIFS('PCN DES MetricDATA 24-25'!$F:$F,'PCN DES MetricDATA 24-25'!$B:$B,'PCN DES MetricDATA 24-25'!$S71,'PCN DES MetricDATA 24-25'!$C:$C,'PCN DES MetricDATA 24-25'!$Y$65,'PCN DES MetricDATA 24-25'!$D:$D,'PCN DES MetricDATA 24-25'!$Y$64,'PCN DES MetricDATA 24-25'!$E:$E,'PCN DES MetricDATA 24-25'!AS$68)</f>
        <v>0</v>
      </c>
      <c r="AT71">
        <f>SUMIFS('PCN DES MetricDATA 24-25'!$F:$F,'PCN DES MetricDATA 24-25'!$B:$B,'PCN DES MetricDATA 24-25'!$S71,'PCN DES MetricDATA 24-25'!$C:$C,'PCN DES MetricDATA 24-25'!$Y$65,'PCN DES MetricDATA 24-25'!$D:$D,'PCN DES MetricDATA 24-25'!$Y$64,'PCN DES MetricDATA 24-25'!$E:$E,'PCN DES MetricDATA 24-25'!AT$68)</f>
        <v>0</v>
      </c>
      <c r="AU71">
        <f>SUMIFS('PCN DES MetricDATA 24-25'!$F:$F,'PCN DES MetricDATA 24-25'!$B:$B,'PCN DES MetricDATA 24-25'!$S71,'PCN DES MetricDATA 24-25'!$C:$C,'PCN DES MetricDATA 24-25'!$Y$65,'PCN DES MetricDATA 24-25'!$D:$D,'PCN DES MetricDATA 24-25'!$Y$64,'PCN DES MetricDATA 24-25'!$E:$E,'PCN DES MetricDATA 24-25'!AU$68)</f>
        <v>0</v>
      </c>
      <c r="AV71">
        <f>SUMIFS('PCN DES MetricDATA 24-25'!$F:$F,'PCN DES MetricDATA 24-25'!$B:$B,'PCN DES MetricDATA 24-25'!$S71,'PCN DES MetricDATA 24-25'!$C:$C,'PCN DES MetricDATA 24-25'!$Y$65,'PCN DES MetricDATA 24-25'!$D:$D,'PCN DES MetricDATA 24-25'!$Y$64,'PCN DES MetricDATA 24-25'!$E:$E,'PCN DES MetricDATA 24-25'!AV$68)</f>
        <v>0</v>
      </c>
      <c r="AW71">
        <f>SUMIFS('PCN DES MetricDATA 24-25'!$F:$F,'PCN DES MetricDATA 24-25'!$B:$B,'PCN DES MetricDATA 24-25'!$S71,'PCN DES MetricDATA 24-25'!$C:$C,'PCN DES MetricDATA 24-25'!$Y$65,'PCN DES MetricDATA 24-25'!$D:$D,'PCN DES MetricDATA 24-25'!$Y$64,'PCN DES MetricDATA 24-25'!$E:$E,'PCN DES MetricDATA 24-25'!AW$68)</f>
        <v>0</v>
      </c>
      <c r="AX71">
        <f>SUMIFS('PCN DES MetricDATA 24-25'!$F:$F,'PCN DES MetricDATA 24-25'!$B:$B,'PCN DES MetricDATA 24-25'!$S71,'PCN DES MetricDATA 24-25'!$C:$C,'PCN DES MetricDATA 24-25'!$Y$65,'PCN DES MetricDATA 24-25'!$D:$D,'PCN DES MetricDATA 24-25'!$Y$64,'PCN DES MetricDATA 24-25'!$E:$E,'PCN DES MetricDATA 24-25'!AX$68)</f>
        <v>7150</v>
      </c>
      <c r="AY71">
        <f>SUMIFS('PCN DES MetricDATA 24-25'!$F:$F,'PCN DES MetricDATA 24-25'!$B:$B,'PCN DES MetricDATA 24-25'!$S71,'PCN DES MetricDATA 24-25'!$C:$C,'PCN DES MetricDATA 24-25'!$Y$65,'PCN DES MetricDATA 24-25'!$D:$D,'PCN DES MetricDATA 24-25'!$Y$64,'PCN DES MetricDATA 24-25'!$E:$E,'PCN DES MetricDATA 24-25'!AY$68)</f>
        <v>7145</v>
      </c>
    </row>
    <row r="72" spans="1:51" x14ac:dyDescent="0.35">
      <c r="A72" t="s">
        <v>1558</v>
      </c>
      <c r="B72" t="s">
        <v>654</v>
      </c>
      <c r="C72" t="s">
        <v>1544</v>
      </c>
      <c r="D72" t="s">
        <v>564</v>
      </c>
      <c r="E72" s="2">
        <v>45596</v>
      </c>
      <c r="F72">
        <v>53</v>
      </c>
      <c r="G72" t="str">
        <f>VLOOKUP($C72,'LKUP PCNDES'!$K:$M,2,FALSE)</f>
        <v>Percentage of permanent care home residents aged 18 years or over, and recorded as experiencing acute confusion, who received a delirium assessment.</v>
      </c>
      <c r="H72" t="str">
        <f>VLOOKUP($C72,'LKUP PCNDES'!$K:$M,3,FALSE)</f>
        <v>DELIRIUM</v>
      </c>
      <c r="I72" t="str">
        <f>VLOOKUP($B72,'LKUP PCNDES'!$C$17:$H$60,4,FALSE)</f>
        <v>NHS South East London ICB</v>
      </c>
      <c r="J72" t="str">
        <f>VLOOKUP($B72,'LKUP PCNDES'!$C$17:$H$60,6,FALSE)</f>
        <v>NHS SOUTH EAST LONDON INTEGRATED CARE BOARD</v>
      </c>
      <c r="R72" t="s">
        <v>112</v>
      </c>
      <c r="S72" t="s">
        <v>654</v>
      </c>
      <c r="T72" s="177"/>
      <c r="U72" s="177"/>
      <c r="V72" s="177"/>
      <c r="W72" s="177"/>
      <c r="X72" s="177"/>
      <c r="Y72" s="177"/>
      <c r="Z72" s="177"/>
      <c r="AA72" s="177"/>
      <c r="AB72" s="177"/>
      <c r="AC72">
        <v>5586</v>
      </c>
      <c r="AD72">
        <v>4414</v>
      </c>
      <c r="AE72">
        <v>5522</v>
      </c>
      <c r="AF72">
        <v>5109</v>
      </c>
      <c r="AG72">
        <v>3802</v>
      </c>
      <c r="AH72">
        <v>5236</v>
      </c>
      <c r="AI72">
        <v>4794</v>
      </c>
      <c r="AJ72">
        <v>5648</v>
      </c>
      <c r="AK72">
        <v>5932</v>
      </c>
      <c r="AL72">
        <v>5746</v>
      </c>
      <c r="AM72">
        <v>5645</v>
      </c>
      <c r="AN72">
        <v>5797</v>
      </c>
      <c r="AO72">
        <v>5790</v>
      </c>
      <c r="AP72">
        <v>5786</v>
      </c>
      <c r="AQ72">
        <v>5873</v>
      </c>
      <c r="AR72">
        <f>SUMIFS('PCN DES MetricDATA 24-25'!$F:$F,'PCN DES MetricDATA 24-25'!$B:$B,'PCN DES MetricDATA 24-25'!$S72,'PCN DES MetricDATA 24-25'!$C:$C,'PCN DES MetricDATA 24-25'!$Y$65,'PCN DES MetricDATA 24-25'!$D:$D,'PCN DES MetricDATA 24-25'!$Y$64,'PCN DES MetricDATA 24-25'!$E:$E,'PCN DES MetricDATA 24-25'!AR$68)</f>
        <v>0</v>
      </c>
      <c r="AS72">
        <f>SUMIFS('PCN DES MetricDATA 24-25'!$F:$F,'PCN DES MetricDATA 24-25'!$B:$B,'PCN DES MetricDATA 24-25'!$S72,'PCN DES MetricDATA 24-25'!$C:$C,'PCN DES MetricDATA 24-25'!$Y$65,'PCN DES MetricDATA 24-25'!$D:$D,'PCN DES MetricDATA 24-25'!$Y$64,'PCN DES MetricDATA 24-25'!$E:$E,'PCN DES MetricDATA 24-25'!AS$68)</f>
        <v>0</v>
      </c>
      <c r="AT72">
        <f>SUMIFS('PCN DES MetricDATA 24-25'!$F:$F,'PCN DES MetricDATA 24-25'!$B:$B,'PCN DES MetricDATA 24-25'!$S72,'PCN DES MetricDATA 24-25'!$C:$C,'PCN DES MetricDATA 24-25'!$Y$65,'PCN DES MetricDATA 24-25'!$D:$D,'PCN DES MetricDATA 24-25'!$Y$64,'PCN DES MetricDATA 24-25'!$E:$E,'PCN DES MetricDATA 24-25'!AT$68)</f>
        <v>0</v>
      </c>
      <c r="AU72">
        <f>SUMIFS('PCN DES MetricDATA 24-25'!$F:$F,'PCN DES MetricDATA 24-25'!$B:$B,'PCN DES MetricDATA 24-25'!$S72,'PCN DES MetricDATA 24-25'!$C:$C,'PCN DES MetricDATA 24-25'!$Y$65,'PCN DES MetricDATA 24-25'!$D:$D,'PCN DES MetricDATA 24-25'!$Y$64,'PCN DES MetricDATA 24-25'!$E:$E,'PCN DES MetricDATA 24-25'!AU$68)</f>
        <v>0</v>
      </c>
      <c r="AV72">
        <f>SUMIFS('PCN DES MetricDATA 24-25'!$F:$F,'PCN DES MetricDATA 24-25'!$B:$B,'PCN DES MetricDATA 24-25'!$S72,'PCN DES MetricDATA 24-25'!$C:$C,'PCN DES MetricDATA 24-25'!$Y$65,'PCN DES MetricDATA 24-25'!$D:$D,'PCN DES MetricDATA 24-25'!$Y$64,'PCN DES MetricDATA 24-25'!$E:$E,'PCN DES MetricDATA 24-25'!AV$68)</f>
        <v>0</v>
      </c>
      <c r="AW72">
        <f>SUMIFS('PCN DES MetricDATA 24-25'!$F:$F,'PCN DES MetricDATA 24-25'!$B:$B,'PCN DES MetricDATA 24-25'!$S72,'PCN DES MetricDATA 24-25'!$C:$C,'PCN DES MetricDATA 24-25'!$Y$65,'PCN DES MetricDATA 24-25'!$D:$D,'PCN DES MetricDATA 24-25'!$Y$64,'PCN DES MetricDATA 24-25'!$E:$E,'PCN DES MetricDATA 24-25'!AW$68)</f>
        <v>0</v>
      </c>
      <c r="AX72">
        <f>SUMIFS('PCN DES MetricDATA 24-25'!$F:$F,'PCN DES MetricDATA 24-25'!$B:$B,'PCN DES MetricDATA 24-25'!$S72,'PCN DES MetricDATA 24-25'!$C:$C,'PCN DES MetricDATA 24-25'!$Y$65,'PCN DES MetricDATA 24-25'!$D:$D,'PCN DES MetricDATA 24-25'!$Y$64,'PCN DES MetricDATA 24-25'!$E:$E,'PCN DES MetricDATA 24-25'!AX$68)</f>
        <v>6101</v>
      </c>
      <c r="AY72">
        <f>SUMIFS('PCN DES MetricDATA 24-25'!$F:$F,'PCN DES MetricDATA 24-25'!$B:$B,'PCN DES MetricDATA 24-25'!$S72,'PCN DES MetricDATA 24-25'!$C:$C,'PCN DES MetricDATA 24-25'!$Y$65,'PCN DES MetricDATA 24-25'!$D:$D,'PCN DES MetricDATA 24-25'!$Y$64,'PCN DES MetricDATA 24-25'!$E:$E,'PCN DES MetricDATA 24-25'!AY$68)</f>
        <v>6105</v>
      </c>
    </row>
    <row r="73" spans="1:51" x14ac:dyDescent="0.35">
      <c r="A73" t="s">
        <v>1558</v>
      </c>
      <c r="B73" t="s">
        <v>654</v>
      </c>
      <c r="C73" t="s">
        <v>1544</v>
      </c>
      <c r="D73" t="s">
        <v>564</v>
      </c>
      <c r="E73" s="2">
        <v>45626</v>
      </c>
      <c r="F73">
        <v>59</v>
      </c>
      <c r="G73" t="str">
        <f>VLOOKUP($C73,'LKUP PCNDES'!$K:$M,2,FALSE)</f>
        <v>Percentage of permanent care home residents aged 18 years or over, and recorded as experiencing acute confusion, who received a delirium assessment.</v>
      </c>
      <c r="H73" t="str">
        <f>VLOOKUP($C73,'LKUP PCNDES'!$K:$M,3,FALSE)</f>
        <v>DELIRIUM</v>
      </c>
      <c r="I73" t="str">
        <f>VLOOKUP($B73,'LKUP PCNDES'!$C$17:$H$60,4,FALSE)</f>
        <v>NHS South East London ICB</v>
      </c>
      <c r="J73" t="str">
        <f>VLOOKUP($B73,'LKUP PCNDES'!$C$17:$H$60,6,FALSE)</f>
        <v>NHS SOUTH EAST LONDON INTEGRATED CARE BOARD</v>
      </c>
      <c r="R73" t="s">
        <v>114</v>
      </c>
      <c r="S73" t="s">
        <v>656</v>
      </c>
      <c r="T73" s="177"/>
      <c r="U73" s="177"/>
      <c r="V73" s="177"/>
      <c r="W73" s="177"/>
      <c r="X73" s="177"/>
      <c r="Y73" s="177"/>
      <c r="Z73" s="177"/>
      <c r="AA73" s="177"/>
      <c r="AB73" s="177"/>
      <c r="AC73">
        <v>7382</v>
      </c>
      <c r="AD73">
        <v>6917</v>
      </c>
      <c r="AE73">
        <v>7148</v>
      </c>
      <c r="AF73">
        <v>7092</v>
      </c>
      <c r="AG73">
        <v>6016</v>
      </c>
      <c r="AH73">
        <v>7139</v>
      </c>
      <c r="AI73">
        <v>6737</v>
      </c>
      <c r="AJ73">
        <v>7200</v>
      </c>
      <c r="AK73">
        <v>7399</v>
      </c>
      <c r="AL73">
        <v>7104</v>
      </c>
      <c r="AM73">
        <v>7088</v>
      </c>
      <c r="AN73">
        <v>7150</v>
      </c>
      <c r="AO73">
        <v>7142</v>
      </c>
      <c r="AP73">
        <v>7117</v>
      </c>
      <c r="AQ73">
        <v>7134</v>
      </c>
      <c r="AR73">
        <f>SUMIFS('PCN DES MetricDATA 24-25'!$F:$F,'PCN DES MetricDATA 24-25'!$B:$B,'PCN DES MetricDATA 24-25'!$S73,'PCN DES MetricDATA 24-25'!$C:$C,'PCN DES MetricDATA 24-25'!$Y$65,'PCN DES MetricDATA 24-25'!$D:$D,'PCN DES MetricDATA 24-25'!$Y$64,'PCN DES MetricDATA 24-25'!$E:$E,'PCN DES MetricDATA 24-25'!AR$68)</f>
        <v>0</v>
      </c>
      <c r="AS73">
        <f>SUMIFS('PCN DES MetricDATA 24-25'!$F:$F,'PCN DES MetricDATA 24-25'!$B:$B,'PCN DES MetricDATA 24-25'!$S73,'PCN DES MetricDATA 24-25'!$C:$C,'PCN DES MetricDATA 24-25'!$Y$65,'PCN DES MetricDATA 24-25'!$D:$D,'PCN DES MetricDATA 24-25'!$Y$64,'PCN DES MetricDATA 24-25'!$E:$E,'PCN DES MetricDATA 24-25'!AS$68)</f>
        <v>0</v>
      </c>
      <c r="AT73">
        <f>SUMIFS('PCN DES MetricDATA 24-25'!$F:$F,'PCN DES MetricDATA 24-25'!$B:$B,'PCN DES MetricDATA 24-25'!$S73,'PCN DES MetricDATA 24-25'!$C:$C,'PCN DES MetricDATA 24-25'!$Y$65,'PCN DES MetricDATA 24-25'!$D:$D,'PCN DES MetricDATA 24-25'!$Y$64,'PCN DES MetricDATA 24-25'!$E:$E,'PCN DES MetricDATA 24-25'!AT$68)</f>
        <v>0</v>
      </c>
      <c r="AU73">
        <f>SUMIFS('PCN DES MetricDATA 24-25'!$F:$F,'PCN DES MetricDATA 24-25'!$B:$B,'PCN DES MetricDATA 24-25'!$S73,'PCN DES MetricDATA 24-25'!$C:$C,'PCN DES MetricDATA 24-25'!$Y$65,'PCN DES MetricDATA 24-25'!$D:$D,'PCN DES MetricDATA 24-25'!$Y$64,'PCN DES MetricDATA 24-25'!$E:$E,'PCN DES MetricDATA 24-25'!AU$68)</f>
        <v>0</v>
      </c>
      <c r="AV73">
        <f>SUMIFS('PCN DES MetricDATA 24-25'!$F:$F,'PCN DES MetricDATA 24-25'!$B:$B,'PCN DES MetricDATA 24-25'!$S73,'PCN DES MetricDATA 24-25'!$C:$C,'PCN DES MetricDATA 24-25'!$Y$65,'PCN DES MetricDATA 24-25'!$D:$D,'PCN DES MetricDATA 24-25'!$Y$64,'PCN DES MetricDATA 24-25'!$E:$E,'PCN DES MetricDATA 24-25'!AV$68)</f>
        <v>0</v>
      </c>
      <c r="AW73">
        <f>SUMIFS('PCN DES MetricDATA 24-25'!$F:$F,'PCN DES MetricDATA 24-25'!$B:$B,'PCN DES MetricDATA 24-25'!$S73,'PCN DES MetricDATA 24-25'!$C:$C,'PCN DES MetricDATA 24-25'!$Y$65,'PCN DES MetricDATA 24-25'!$D:$D,'PCN DES MetricDATA 24-25'!$Y$64,'PCN DES MetricDATA 24-25'!$E:$E,'PCN DES MetricDATA 24-25'!AW$68)</f>
        <v>0</v>
      </c>
      <c r="AX73">
        <f>SUMIFS('PCN DES MetricDATA 24-25'!$F:$F,'PCN DES MetricDATA 24-25'!$B:$B,'PCN DES MetricDATA 24-25'!$S73,'PCN DES MetricDATA 24-25'!$C:$C,'PCN DES MetricDATA 24-25'!$Y$65,'PCN DES MetricDATA 24-25'!$D:$D,'PCN DES MetricDATA 24-25'!$Y$64,'PCN DES MetricDATA 24-25'!$E:$E,'PCN DES MetricDATA 24-25'!AX$68)</f>
        <v>7864</v>
      </c>
      <c r="AY73">
        <f>SUMIFS('PCN DES MetricDATA 24-25'!$F:$F,'PCN DES MetricDATA 24-25'!$B:$B,'PCN DES MetricDATA 24-25'!$S73,'PCN DES MetricDATA 24-25'!$C:$C,'PCN DES MetricDATA 24-25'!$Y$65,'PCN DES MetricDATA 24-25'!$D:$D,'PCN DES MetricDATA 24-25'!$Y$64,'PCN DES MetricDATA 24-25'!$E:$E,'PCN DES MetricDATA 24-25'!AY$68)</f>
        <v>7861</v>
      </c>
    </row>
    <row r="74" spans="1:51" x14ac:dyDescent="0.35">
      <c r="A74" t="s">
        <v>1558</v>
      </c>
      <c r="B74" t="s">
        <v>654</v>
      </c>
      <c r="C74" t="s">
        <v>1544</v>
      </c>
      <c r="D74" t="s">
        <v>563</v>
      </c>
      <c r="E74" s="2">
        <v>45412</v>
      </c>
      <c r="F74">
        <v>0</v>
      </c>
      <c r="G74" t="str">
        <f>VLOOKUP($C74,'LKUP PCNDES'!$K:$M,2,FALSE)</f>
        <v>Percentage of permanent care home residents aged 18 years or over, and recorded as experiencing acute confusion, who received a delirium assessment.</v>
      </c>
      <c r="H74" t="str">
        <f>VLOOKUP($C74,'LKUP PCNDES'!$K:$M,3,FALSE)</f>
        <v>DELIRIUM</v>
      </c>
      <c r="I74" t="str">
        <f>VLOOKUP($B74,'LKUP PCNDES'!$C$17:$H$60,4,FALSE)</f>
        <v>NHS South East London ICB</v>
      </c>
      <c r="J74" t="str">
        <f>VLOOKUP($B74,'LKUP PCNDES'!$C$17:$H$60,6,FALSE)</f>
        <v>NHS SOUTH EAST LONDON INTEGRATED CARE BOARD</v>
      </c>
      <c r="R74" t="s">
        <v>95</v>
      </c>
      <c r="S74" t="s">
        <v>95</v>
      </c>
      <c r="T74" s="177"/>
      <c r="U74" s="177"/>
      <c r="V74" s="177"/>
      <c r="W74" s="177"/>
      <c r="X74" s="177"/>
      <c r="Y74" s="177"/>
      <c r="Z74" s="177"/>
      <c r="AA74" s="177"/>
      <c r="AB74" s="177"/>
      <c r="AC74">
        <f t="shared" ref="AC74:AD74" si="34">SUM(AC69:AC73)</f>
        <v>29810</v>
      </c>
      <c r="AD74">
        <f t="shared" si="34"/>
        <v>25747</v>
      </c>
      <c r="AE74">
        <f t="shared" ref="AE74" si="35">SUM(AE69:AE73)</f>
        <v>28768</v>
      </c>
      <c r="AF74">
        <v>28959</v>
      </c>
      <c r="AG74">
        <v>26397</v>
      </c>
      <c r="AH74">
        <v>29628</v>
      </c>
      <c r="AI74">
        <v>28889</v>
      </c>
      <c r="AJ74">
        <v>28899</v>
      </c>
      <c r="AK74">
        <v>31309</v>
      </c>
      <c r="AL74">
        <v>29982</v>
      </c>
      <c r="AM74">
        <v>29590</v>
      </c>
      <c r="AN74">
        <v>30013</v>
      </c>
      <c r="AO74">
        <v>29697</v>
      </c>
      <c r="AP74">
        <v>29964</v>
      </c>
      <c r="AQ74">
        <v>31274</v>
      </c>
      <c r="AR74">
        <f t="shared" ref="AR74:AW74" si="36">SUM(AR69:AR73)</f>
        <v>0</v>
      </c>
      <c r="AS74">
        <f t="shared" si="36"/>
        <v>0</v>
      </c>
      <c r="AT74">
        <f t="shared" si="36"/>
        <v>0</v>
      </c>
      <c r="AU74">
        <f t="shared" si="36"/>
        <v>0</v>
      </c>
      <c r="AV74">
        <f t="shared" si="36"/>
        <v>0</v>
      </c>
      <c r="AW74">
        <f t="shared" si="36"/>
        <v>0</v>
      </c>
      <c r="AX74">
        <f t="shared" ref="AX74:AY74" si="37">SUM(AX69:AX73)</f>
        <v>33306</v>
      </c>
      <c r="AY74">
        <f t="shared" si="37"/>
        <v>33301</v>
      </c>
    </row>
    <row r="75" spans="1:51" x14ac:dyDescent="0.35">
      <c r="A75" t="s">
        <v>1558</v>
      </c>
      <c r="B75" t="s">
        <v>654</v>
      </c>
      <c r="C75" t="s">
        <v>1544</v>
      </c>
      <c r="D75" t="s">
        <v>563</v>
      </c>
      <c r="E75" s="2">
        <v>45443</v>
      </c>
      <c r="F75">
        <v>0</v>
      </c>
      <c r="G75" t="str">
        <f>VLOOKUP($C75,'LKUP PCNDES'!$K:$M,2,FALSE)</f>
        <v>Percentage of permanent care home residents aged 18 years or over, and recorded as experiencing acute confusion, who received a delirium assessment.</v>
      </c>
      <c r="H75" t="str">
        <f>VLOOKUP($C75,'LKUP PCNDES'!$K:$M,3,FALSE)</f>
        <v>DELIRIUM</v>
      </c>
      <c r="I75" t="str">
        <f>VLOOKUP($B75,'LKUP PCNDES'!$C$17:$H$60,4,FALSE)</f>
        <v>NHS South East London ICB</v>
      </c>
      <c r="J75" t="str">
        <f>VLOOKUP($B75,'LKUP PCNDES'!$C$17:$H$60,6,FALSE)</f>
        <v>NHS SOUTH EAST LONDON INTEGRATED CARE BOARD</v>
      </c>
      <c r="R75" t="s">
        <v>626</v>
      </c>
      <c r="S75" t="s">
        <v>626</v>
      </c>
      <c r="T75" s="177"/>
      <c r="U75" s="177"/>
      <c r="V75" s="177"/>
      <c r="W75" s="177"/>
      <c r="X75" s="177"/>
      <c r="Y75" s="177"/>
      <c r="Z75" s="177"/>
      <c r="AA75" s="177"/>
      <c r="AB75" s="177"/>
      <c r="AC75">
        <v>345252</v>
      </c>
      <c r="AD75">
        <v>313401</v>
      </c>
      <c r="AE75">
        <v>344025</v>
      </c>
      <c r="AF75">
        <v>325218</v>
      </c>
      <c r="AG75">
        <v>310244</v>
      </c>
      <c r="AH75">
        <v>333948</v>
      </c>
      <c r="AI75">
        <v>337981</v>
      </c>
      <c r="AJ75">
        <v>338939</v>
      </c>
      <c r="AK75">
        <v>350031</v>
      </c>
      <c r="AL75">
        <v>353237</v>
      </c>
      <c r="AM75">
        <v>343116</v>
      </c>
      <c r="AN75">
        <v>342027</v>
      </c>
      <c r="AO75">
        <v>341351</v>
      </c>
      <c r="AP75">
        <v>339297</v>
      </c>
      <c r="AQ75">
        <v>345875</v>
      </c>
      <c r="AR75">
        <f>SUMIFS('PCN DES MetricDATA 24-25'!$F:$F,'PCN DES MetricDATA 24-25'!$B:$B,'PCN DES MetricDATA 24-25'!$S75,'PCN DES MetricDATA 24-25'!$C:$C,'PCN DES MetricDATA 24-25'!$Y$65,'PCN DES MetricDATA 24-25'!$D:$D,'PCN DES MetricDATA 24-25'!$Y$64,'PCN DES MetricDATA 24-25'!$E:$E,'PCN DES MetricDATA 24-25'!AR$68)</f>
        <v>0</v>
      </c>
      <c r="AS75">
        <f>SUMIFS('PCN DES MetricDATA 24-25'!$F:$F,'PCN DES MetricDATA 24-25'!$B:$B,'PCN DES MetricDATA 24-25'!$S75,'PCN DES MetricDATA 24-25'!$C:$C,'PCN DES MetricDATA 24-25'!$Y$65,'PCN DES MetricDATA 24-25'!$D:$D,'PCN DES MetricDATA 24-25'!$Y$64,'PCN DES MetricDATA 24-25'!$E:$E,'PCN DES MetricDATA 24-25'!AS$68)</f>
        <v>0</v>
      </c>
      <c r="AT75">
        <f>SUMIFS('PCN DES MetricDATA 24-25'!$F:$F,'PCN DES MetricDATA 24-25'!$B:$B,'PCN DES MetricDATA 24-25'!$S75,'PCN DES MetricDATA 24-25'!$C:$C,'PCN DES MetricDATA 24-25'!$Y$65,'PCN DES MetricDATA 24-25'!$D:$D,'PCN DES MetricDATA 24-25'!$Y$64,'PCN DES MetricDATA 24-25'!$E:$E,'PCN DES MetricDATA 24-25'!AT$68)</f>
        <v>0</v>
      </c>
      <c r="AU75">
        <f>SUMIFS('PCN DES MetricDATA 24-25'!$F:$F,'PCN DES MetricDATA 24-25'!$B:$B,'PCN DES MetricDATA 24-25'!$S75,'PCN DES MetricDATA 24-25'!$C:$C,'PCN DES MetricDATA 24-25'!$Y$65,'PCN DES MetricDATA 24-25'!$D:$D,'PCN DES MetricDATA 24-25'!$Y$64,'PCN DES MetricDATA 24-25'!$E:$E,'PCN DES MetricDATA 24-25'!AU$68)</f>
        <v>0</v>
      </c>
      <c r="AV75">
        <f>SUMIFS('PCN DES MetricDATA 24-25'!$F:$F,'PCN DES MetricDATA 24-25'!$B:$B,'PCN DES MetricDATA 24-25'!$S75,'PCN DES MetricDATA 24-25'!$C:$C,'PCN DES MetricDATA 24-25'!$Y$65,'PCN DES MetricDATA 24-25'!$D:$D,'PCN DES MetricDATA 24-25'!$Y$64,'PCN DES MetricDATA 24-25'!$E:$E,'PCN DES MetricDATA 24-25'!AV$68)</f>
        <v>0</v>
      </c>
      <c r="AW75">
        <f>SUMIFS('PCN DES MetricDATA 24-25'!$F:$F,'PCN DES MetricDATA 24-25'!$B:$B,'PCN DES MetricDATA 24-25'!$S75,'PCN DES MetricDATA 24-25'!$C:$C,'PCN DES MetricDATA 24-25'!$Y$65,'PCN DES MetricDATA 24-25'!$D:$D,'PCN DES MetricDATA 24-25'!$Y$64,'PCN DES MetricDATA 24-25'!$E:$E,'PCN DES MetricDATA 24-25'!AW$68)</f>
        <v>0</v>
      </c>
      <c r="AX75">
        <f>SUMIFS('PCN DES MetricDATA 24-25'!$F:$F,'PCN DES MetricDATA 24-25'!$B:$B,'PCN DES MetricDATA 24-25'!$S75,'PCN DES MetricDATA 24-25'!$C:$C,'PCN DES MetricDATA 24-25'!$Y$65,'PCN DES MetricDATA 24-25'!$D:$D,'PCN DES MetricDATA 24-25'!$Y$64,'PCN DES MetricDATA 24-25'!$E:$E,'PCN DES MetricDATA 24-25'!AX$68)</f>
        <v>347773</v>
      </c>
      <c r="AY75">
        <f>SUMIFS('PCN DES MetricDATA 24-25'!$F:$F,'PCN DES MetricDATA 24-25'!$B:$B,'PCN DES MetricDATA 24-25'!$S75,'PCN DES MetricDATA 24-25'!$C:$C,'PCN DES MetricDATA 24-25'!$Y$65,'PCN DES MetricDATA 24-25'!$D:$D,'PCN DES MetricDATA 24-25'!$Y$64,'PCN DES MetricDATA 24-25'!$E:$E,'PCN DES MetricDATA 24-25'!AY$68)</f>
        <v>347313</v>
      </c>
    </row>
    <row r="76" spans="1:51" x14ac:dyDescent="0.35">
      <c r="A76" t="s">
        <v>1558</v>
      </c>
      <c r="B76" t="s">
        <v>654</v>
      </c>
      <c r="C76" t="s">
        <v>1544</v>
      </c>
      <c r="D76" t="s">
        <v>563</v>
      </c>
      <c r="E76" s="2">
        <v>45473</v>
      </c>
      <c r="F76">
        <v>0</v>
      </c>
      <c r="G76" t="str">
        <f>VLOOKUP($C76,'LKUP PCNDES'!$K:$M,2,FALSE)</f>
        <v>Percentage of permanent care home residents aged 18 years or over, and recorded as experiencing acute confusion, who received a delirium assessment.</v>
      </c>
      <c r="H76" t="str">
        <f>VLOOKUP($C76,'LKUP PCNDES'!$K:$M,3,FALSE)</f>
        <v>DELIRIUM</v>
      </c>
      <c r="I76" t="str">
        <f>VLOOKUP($B76,'LKUP PCNDES'!$C$17:$H$60,4,FALSE)</f>
        <v>NHS South East London ICB</v>
      </c>
      <c r="J76" t="str">
        <f>VLOOKUP($B76,'LKUP PCNDES'!$C$17:$H$60,6,FALSE)</f>
        <v>NHS SOUTH EAST LONDON INTEGRATED CARE BOARD</v>
      </c>
    </row>
    <row r="77" spans="1:51" x14ac:dyDescent="0.35">
      <c r="A77" t="s">
        <v>1558</v>
      </c>
      <c r="B77" t="s">
        <v>654</v>
      </c>
      <c r="C77" t="s">
        <v>1544</v>
      </c>
      <c r="D77" t="s">
        <v>563</v>
      </c>
      <c r="E77" s="2">
        <v>45504</v>
      </c>
      <c r="F77">
        <v>0</v>
      </c>
      <c r="G77" t="str">
        <f>VLOOKUP($C77,'LKUP PCNDES'!$K:$M,2,FALSE)</f>
        <v>Percentage of permanent care home residents aged 18 years or over, and recorded as experiencing acute confusion, who received a delirium assessment.</v>
      </c>
      <c r="H77" t="str">
        <f>VLOOKUP($C77,'LKUP PCNDES'!$K:$M,3,FALSE)</f>
        <v>DELIRIUM</v>
      </c>
      <c r="I77" t="str">
        <f>VLOOKUP($B77,'LKUP PCNDES'!$C$17:$H$60,4,FALSE)</f>
        <v>NHS South East London ICB</v>
      </c>
      <c r="J77" t="str">
        <f>VLOOKUP($B77,'LKUP PCNDES'!$C$17:$H$60,6,FALSE)</f>
        <v>NHS SOUTH EAST LONDON INTEGRATED CARE BOARD</v>
      </c>
    </row>
    <row r="78" spans="1:51" x14ac:dyDescent="0.35">
      <c r="A78" t="s">
        <v>1558</v>
      </c>
      <c r="B78" t="s">
        <v>654</v>
      </c>
      <c r="C78" t="s">
        <v>1544</v>
      </c>
      <c r="D78" t="s">
        <v>563</v>
      </c>
      <c r="E78" s="2">
        <v>45535</v>
      </c>
      <c r="F78">
        <v>0</v>
      </c>
      <c r="G78" t="str">
        <f>VLOOKUP($C78,'LKUP PCNDES'!$K:$M,2,FALSE)</f>
        <v>Percentage of permanent care home residents aged 18 years or over, and recorded as experiencing acute confusion, who received a delirium assessment.</v>
      </c>
      <c r="H78" t="str">
        <f>VLOOKUP($C78,'LKUP PCNDES'!$K:$M,3,FALSE)</f>
        <v>DELIRIUM</v>
      </c>
      <c r="I78" t="str">
        <f>VLOOKUP($B78,'LKUP PCNDES'!$C$17:$H$60,4,FALSE)</f>
        <v>NHS South East London ICB</v>
      </c>
      <c r="J78" t="str">
        <f>VLOOKUP($B78,'LKUP PCNDES'!$C$17:$H$60,6,FALSE)</f>
        <v>NHS SOUTH EAST LONDON INTEGRATED CARE BOARD</v>
      </c>
    </row>
    <row r="79" spans="1:51" x14ac:dyDescent="0.35">
      <c r="A79" t="s">
        <v>1558</v>
      </c>
      <c r="B79" t="s">
        <v>654</v>
      </c>
      <c r="C79" t="s">
        <v>1544</v>
      </c>
      <c r="D79" t="s">
        <v>563</v>
      </c>
      <c r="E79" s="2">
        <v>45565</v>
      </c>
      <c r="F79">
        <v>0</v>
      </c>
      <c r="G79" t="str">
        <f>VLOOKUP($C79,'LKUP PCNDES'!$K:$M,2,FALSE)</f>
        <v>Percentage of permanent care home residents aged 18 years or over, and recorded as experiencing acute confusion, who received a delirium assessment.</v>
      </c>
      <c r="H79" t="str">
        <f>VLOOKUP($C79,'LKUP PCNDES'!$K:$M,3,FALSE)</f>
        <v>DELIRIUM</v>
      </c>
      <c r="I79" t="str">
        <f>VLOOKUP($B79,'LKUP PCNDES'!$C$17:$H$60,4,FALSE)</f>
        <v>NHS South East London ICB</v>
      </c>
      <c r="J79" t="str">
        <f>VLOOKUP($B79,'LKUP PCNDES'!$C$17:$H$60,6,FALSE)</f>
        <v>NHS SOUTH EAST LONDON INTEGRATED CARE BOARD</v>
      </c>
      <c r="R79" s="11"/>
      <c r="AY79" s="11"/>
    </row>
    <row r="80" spans="1:51" x14ac:dyDescent="0.35">
      <c r="A80" t="s">
        <v>1558</v>
      </c>
      <c r="B80" t="s">
        <v>654</v>
      </c>
      <c r="C80" t="s">
        <v>1544</v>
      </c>
      <c r="D80" t="s">
        <v>563</v>
      </c>
      <c r="E80" s="2">
        <v>45596</v>
      </c>
      <c r="F80">
        <v>0</v>
      </c>
      <c r="G80" t="str">
        <f>VLOOKUP($C80,'LKUP PCNDES'!$K:$M,2,FALSE)</f>
        <v>Percentage of permanent care home residents aged 18 years or over, and recorded as experiencing acute confusion, who received a delirium assessment.</v>
      </c>
      <c r="H80" t="str">
        <f>VLOOKUP($C80,'LKUP PCNDES'!$K:$M,3,FALSE)</f>
        <v>DELIRIUM</v>
      </c>
      <c r="I80" t="str">
        <f>VLOOKUP($B80,'LKUP PCNDES'!$C$17:$H$60,4,FALSE)</f>
        <v>NHS South East London ICB</v>
      </c>
      <c r="J80" t="str">
        <f>VLOOKUP($B80,'LKUP PCNDES'!$C$17:$H$60,6,FALSE)</f>
        <v>NHS SOUTH EAST LONDON INTEGRATED CARE BOARD</v>
      </c>
      <c r="R80" s="97" t="s">
        <v>128</v>
      </c>
      <c r="S80" s="97" t="s">
        <v>129</v>
      </c>
      <c r="T80" s="116">
        <f t="shared" ref="T80" si="38">EOMONTH(U80,-1)</f>
        <v>45260</v>
      </c>
      <c r="U80" s="116">
        <f t="shared" ref="U80" si="39">EOMONTH(V80,-1)</f>
        <v>45291</v>
      </c>
      <c r="V80" s="116">
        <f t="shared" ref="V80" si="40">EOMONTH(W80,-1)</f>
        <v>45322</v>
      </c>
      <c r="W80" s="116">
        <f t="shared" ref="W80" si="41">EOMONTH(X80,-1)</f>
        <v>45351</v>
      </c>
      <c r="X80" s="116">
        <f t="shared" ref="X80" si="42">EOMONTH(Y80,-1)</f>
        <v>45382</v>
      </c>
      <c r="Y80" s="116">
        <f t="shared" ref="Y80" si="43">EOMONTH(Z80,-1)</f>
        <v>45412</v>
      </c>
      <c r="Z80" s="116">
        <f t="shared" ref="Z80" si="44">EOMONTH(AA80,-1)</f>
        <v>45443</v>
      </c>
      <c r="AA80" s="116">
        <f t="shared" ref="AA80" si="45">EOMONTH(AB80,-1)</f>
        <v>45473</v>
      </c>
      <c r="AB80" s="116">
        <f t="shared" ref="AB80" si="46">EOMONTH(AC80,-1)</f>
        <v>45504</v>
      </c>
      <c r="AC80" s="116">
        <f t="shared" ref="AC80" si="47">EOMONTH(AD80,-1)</f>
        <v>45535</v>
      </c>
      <c r="AD80" s="116">
        <f t="shared" ref="AD80" si="48">EOMONTH(AE80,-1)</f>
        <v>45565</v>
      </c>
      <c r="AE80" s="116">
        <f>EOMONTH(AF80,-1)</f>
        <v>45596</v>
      </c>
      <c r="AF80" s="116">
        <f>EOMONTH('Instructions and bed numbers'!$E$1,0)</f>
        <v>45626</v>
      </c>
      <c r="AG80" s="11" t="s">
        <v>130</v>
      </c>
    </row>
    <row r="81" spans="1:50" x14ac:dyDescent="0.35">
      <c r="A81" t="s">
        <v>1558</v>
      </c>
      <c r="B81" t="s">
        <v>654</v>
      </c>
      <c r="C81" t="s">
        <v>1544</v>
      </c>
      <c r="D81" t="s">
        <v>563</v>
      </c>
      <c r="E81" s="2">
        <v>45626</v>
      </c>
      <c r="F81">
        <v>0</v>
      </c>
      <c r="G81" t="str">
        <f>VLOOKUP($C81,'LKUP PCNDES'!$K:$M,2,FALSE)</f>
        <v>Percentage of permanent care home residents aged 18 years or over, and recorded as experiencing acute confusion, who received a delirium assessment.</v>
      </c>
      <c r="H81" t="str">
        <f>VLOOKUP($C81,'LKUP PCNDES'!$K:$M,3,FALSE)</f>
        <v>DELIRIUM</v>
      </c>
      <c r="I81" t="str">
        <f>VLOOKUP($B81,'LKUP PCNDES'!$C$17:$H$60,4,FALSE)</f>
        <v>NHS South East London ICB</v>
      </c>
      <c r="J81" t="str">
        <f>VLOOKUP($B81,'LKUP PCNDES'!$C$17:$H$60,6,FALSE)</f>
        <v>NHS SOUTH EAST LONDON INTEGRATED CARE BOARD</v>
      </c>
      <c r="S81" s="97" t="s">
        <v>106</v>
      </c>
      <c r="T81" s="140">
        <f t="shared" ref="T81:AF87" si="49">INDEX($R$68:$BS$75,MATCH($S81,$R$68:$R$75,0),MATCH(T$80,$R$68:$BS$68,0))</f>
        <v>5576</v>
      </c>
      <c r="U81" s="140">
        <f t="shared" si="49"/>
        <v>5726</v>
      </c>
      <c r="V81" s="140">
        <f t="shared" si="49"/>
        <v>5812</v>
      </c>
      <c r="W81" s="140">
        <f t="shared" si="49"/>
        <v>6021</v>
      </c>
      <c r="X81" s="140">
        <f t="shared" si="49"/>
        <v>6042</v>
      </c>
      <c r="Y81" s="140">
        <f t="shared" si="49"/>
        <v>0</v>
      </c>
      <c r="Z81" s="140">
        <f t="shared" si="49"/>
        <v>0</v>
      </c>
      <c r="AA81" s="140">
        <f t="shared" si="49"/>
        <v>0</v>
      </c>
      <c r="AB81" s="140">
        <f t="shared" si="49"/>
        <v>0</v>
      </c>
      <c r="AC81" s="140">
        <f t="shared" si="49"/>
        <v>0</v>
      </c>
      <c r="AD81" s="140">
        <f t="shared" si="49"/>
        <v>0</v>
      </c>
      <c r="AE81" s="140">
        <f t="shared" si="49"/>
        <v>6222</v>
      </c>
      <c r="AF81" s="140">
        <f t="shared" si="49"/>
        <v>6203</v>
      </c>
    </row>
    <row r="82" spans="1:50" x14ac:dyDescent="0.35">
      <c r="A82" t="s">
        <v>1558</v>
      </c>
      <c r="B82" t="s">
        <v>654</v>
      </c>
      <c r="C82" t="s">
        <v>1552</v>
      </c>
      <c r="D82" t="s">
        <v>700</v>
      </c>
      <c r="E82" s="2">
        <v>45412</v>
      </c>
      <c r="F82">
        <v>13</v>
      </c>
      <c r="G82" t="str">
        <f>VLOOKUP($C82,'LKUP PCNDES'!$K:$M,2,FALSE)</f>
        <v>Percentage of permanent care home residents aged 18 years or over who received a falls risk assessment.</v>
      </c>
      <c r="H82" t="str">
        <f>VLOOKUP($C82,'LKUP PCNDES'!$K:$M,3,FALSE)</f>
        <v>FALLS</v>
      </c>
      <c r="I82" t="str">
        <f>VLOOKUP($B82,'LKUP PCNDES'!$C$17:$H$60,4,FALSE)</f>
        <v>NHS South East London ICB</v>
      </c>
      <c r="J82" t="str">
        <f>VLOOKUP($B82,'LKUP PCNDES'!$C$17:$H$60,6,FALSE)</f>
        <v>NHS SOUTH EAST LONDON INTEGRATED CARE BOARD</v>
      </c>
      <c r="S82" s="97" t="s">
        <v>108</v>
      </c>
      <c r="T82" s="140">
        <f t="shared" si="49"/>
        <v>5411</v>
      </c>
      <c r="U82" s="140">
        <f t="shared" si="49"/>
        <v>5433</v>
      </c>
      <c r="V82" s="140">
        <f t="shared" si="49"/>
        <v>5443</v>
      </c>
      <c r="W82" s="140">
        <f t="shared" si="49"/>
        <v>5525</v>
      </c>
      <c r="X82" s="140">
        <f t="shared" si="49"/>
        <v>5536</v>
      </c>
      <c r="Y82" s="140">
        <f t="shared" si="49"/>
        <v>0</v>
      </c>
      <c r="Z82" s="140">
        <f t="shared" si="49"/>
        <v>0</v>
      </c>
      <c r="AA82" s="140">
        <f t="shared" si="49"/>
        <v>0</v>
      </c>
      <c r="AB82" s="140">
        <f t="shared" si="49"/>
        <v>0</v>
      </c>
      <c r="AC82" s="140">
        <f t="shared" si="49"/>
        <v>0</v>
      </c>
      <c r="AD82" s="140">
        <f t="shared" si="49"/>
        <v>0</v>
      </c>
      <c r="AE82" s="140">
        <f t="shared" si="49"/>
        <v>5969</v>
      </c>
      <c r="AF82" s="140">
        <f t="shared" si="49"/>
        <v>5987</v>
      </c>
    </row>
    <row r="83" spans="1:50" x14ac:dyDescent="0.35">
      <c r="A83" t="s">
        <v>1558</v>
      </c>
      <c r="B83" t="s">
        <v>654</v>
      </c>
      <c r="C83" t="s">
        <v>1552</v>
      </c>
      <c r="D83" t="s">
        <v>700</v>
      </c>
      <c r="E83" s="2">
        <v>45443</v>
      </c>
      <c r="F83">
        <v>11</v>
      </c>
      <c r="G83" t="str">
        <f>VLOOKUP($C83,'LKUP PCNDES'!$K:$M,2,FALSE)</f>
        <v>Percentage of permanent care home residents aged 18 years or over who received a falls risk assessment.</v>
      </c>
      <c r="H83" t="str">
        <f>VLOOKUP($C83,'LKUP PCNDES'!$K:$M,3,FALSE)</f>
        <v>FALLS</v>
      </c>
      <c r="I83" t="str">
        <f>VLOOKUP($B83,'LKUP PCNDES'!$C$17:$H$60,4,FALSE)</f>
        <v>NHS South East London ICB</v>
      </c>
      <c r="J83" t="str">
        <f>VLOOKUP($B83,'LKUP PCNDES'!$C$17:$H$60,6,FALSE)</f>
        <v>NHS SOUTH EAST LONDON INTEGRATED CARE BOARD</v>
      </c>
      <c r="S83" s="97" t="s">
        <v>110</v>
      </c>
      <c r="T83" s="140">
        <f t="shared" si="49"/>
        <v>5870</v>
      </c>
      <c r="U83" s="140">
        <f t="shared" si="49"/>
        <v>5907</v>
      </c>
      <c r="V83" s="140">
        <f t="shared" si="49"/>
        <v>5510</v>
      </c>
      <c r="W83" s="140">
        <f t="shared" si="49"/>
        <v>5515</v>
      </c>
      <c r="X83" s="140">
        <f t="shared" si="49"/>
        <v>6689</v>
      </c>
      <c r="Y83" s="140">
        <f t="shared" si="49"/>
        <v>0</v>
      </c>
      <c r="Z83" s="140">
        <f t="shared" si="49"/>
        <v>0</v>
      </c>
      <c r="AA83" s="140">
        <f t="shared" si="49"/>
        <v>0</v>
      </c>
      <c r="AB83" s="140">
        <f t="shared" si="49"/>
        <v>0</v>
      </c>
      <c r="AC83" s="140">
        <f t="shared" si="49"/>
        <v>0</v>
      </c>
      <c r="AD83" s="140">
        <f t="shared" si="49"/>
        <v>0</v>
      </c>
      <c r="AE83" s="140">
        <f t="shared" si="49"/>
        <v>7150</v>
      </c>
      <c r="AF83" s="140">
        <f t="shared" si="49"/>
        <v>7145</v>
      </c>
    </row>
    <row r="84" spans="1:50" x14ac:dyDescent="0.35">
      <c r="A84" t="s">
        <v>1558</v>
      </c>
      <c r="B84" t="s">
        <v>654</v>
      </c>
      <c r="C84" t="s">
        <v>1552</v>
      </c>
      <c r="D84" t="s">
        <v>700</v>
      </c>
      <c r="E84" s="2">
        <v>45473</v>
      </c>
      <c r="F84">
        <v>11</v>
      </c>
      <c r="G84" t="str">
        <f>VLOOKUP($C84,'LKUP PCNDES'!$K:$M,2,FALSE)</f>
        <v>Percentage of permanent care home residents aged 18 years or over who received a falls risk assessment.</v>
      </c>
      <c r="H84" t="str">
        <f>VLOOKUP($C84,'LKUP PCNDES'!$K:$M,3,FALSE)</f>
        <v>FALLS</v>
      </c>
      <c r="I84" t="str">
        <f>VLOOKUP($B84,'LKUP PCNDES'!$C$17:$H$60,4,FALSE)</f>
        <v>NHS South East London ICB</v>
      </c>
      <c r="J84" t="str">
        <f>VLOOKUP($B84,'LKUP PCNDES'!$C$17:$H$60,6,FALSE)</f>
        <v>NHS SOUTH EAST LONDON INTEGRATED CARE BOARD</v>
      </c>
      <c r="S84" s="97" t="s">
        <v>112</v>
      </c>
      <c r="T84" s="140">
        <f t="shared" si="49"/>
        <v>5645</v>
      </c>
      <c r="U84" s="140">
        <f t="shared" si="49"/>
        <v>5797</v>
      </c>
      <c r="V84" s="140">
        <f t="shared" si="49"/>
        <v>5790</v>
      </c>
      <c r="W84" s="140">
        <f t="shared" si="49"/>
        <v>5786</v>
      </c>
      <c r="X84" s="140">
        <f t="shared" si="49"/>
        <v>5873</v>
      </c>
      <c r="Y84" s="140">
        <f t="shared" si="49"/>
        <v>0</v>
      </c>
      <c r="Z84" s="140">
        <f t="shared" si="49"/>
        <v>0</v>
      </c>
      <c r="AA84" s="140">
        <f t="shared" si="49"/>
        <v>0</v>
      </c>
      <c r="AB84" s="140">
        <f t="shared" si="49"/>
        <v>0</v>
      </c>
      <c r="AC84" s="140">
        <f t="shared" si="49"/>
        <v>0</v>
      </c>
      <c r="AD84" s="140">
        <f t="shared" si="49"/>
        <v>0</v>
      </c>
      <c r="AE84" s="140">
        <f t="shared" si="49"/>
        <v>6101</v>
      </c>
      <c r="AF84" s="140">
        <f t="shared" si="49"/>
        <v>6105</v>
      </c>
    </row>
    <row r="85" spans="1:50" x14ac:dyDescent="0.35">
      <c r="A85" t="s">
        <v>1558</v>
      </c>
      <c r="B85" t="s">
        <v>654</v>
      </c>
      <c r="C85" t="s">
        <v>1552</v>
      </c>
      <c r="D85" t="s">
        <v>700</v>
      </c>
      <c r="E85" s="2">
        <v>45504</v>
      </c>
      <c r="F85">
        <v>11</v>
      </c>
      <c r="G85" t="str">
        <f>VLOOKUP($C85,'LKUP PCNDES'!$K:$M,2,FALSE)</f>
        <v>Percentage of permanent care home residents aged 18 years or over who received a falls risk assessment.</v>
      </c>
      <c r="H85" t="str">
        <f>VLOOKUP($C85,'LKUP PCNDES'!$K:$M,3,FALSE)</f>
        <v>FALLS</v>
      </c>
      <c r="I85" t="str">
        <f>VLOOKUP($B85,'LKUP PCNDES'!$C$17:$H$60,4,FALSE)</f>
        <v>NHS South East London ICB</v>
      </c>
      <c r="J85" t="str">
        <f>VLOOKUP($B85,'LKUP PCNDES'!$C$17:$H$60,6,FALSE)</f>
        <v>NHS SOUTH EAST LONDON INTEGRATED CARE BOARD</v>
      </c>
      <c r="S85" s="97" t="s">
        <v>114</v>
      </c>
      <c r="T85" s="140">
        <f t="shared" si="49"/>
        <v>7088</v>
      </c>
      <c r="U85" s="140">
        <f t="shared" si="49"/>
        <v>7150</v>
      </c>
      <c r="V85" s="140">
        <f t="shared" si="49"/>
        <v>7142</v>
      </c>
      <c r="W85" s="140">
        <f t="shared" si="49"/>
        <v>7117</v>
      </c>
      <c r="X85" s="140">
        <f t="shared" si="49"/>
        <v>7134</v>
      </c>
      <c r="Y85" s="140">
        <f t="shared" si="49"/>
        <v>0</v>
      </c>
      <c r="Z85" s="140">
        <f t="shared" si="49"/>
        <v>0</v>
      </c>
      <c r="AA85" s="140">
        <f t="shared" si="49"/>
        <v>0</v>
      </c>
      <c r="AB85" s="140">
        <f t="shared" si="49"/>
        <v>0</v>
      </c>
      <c r="AC85" s="140">
        <f t="shared" si="49"/>
        <v>0</v>
      </c>
      <c r="AD85" s="140">
        <f t="shared" si="49"/>
        <v>0</v>
      </c>
      <c r="AE85" s="140">
        <f t="shared" si="49"/>
        <v>7864</v>
      </c>
      <c r="AF85" s="140">
        <f t="shared" si="49"/>
        <v>7861</v>
      </c>
    </row>
    <row r="86" spans="1:50" x14ac:dyDescent="0.35">
      <c r="A86" t="s">
        <v>1558</v>
      </c>
      <c r="B86" t="s">
        <v>654</v>
      </c>
      <c r="C86" t="s">
        <v>1552</v>
      </c>
      <c r="D86" t="s">
        <v>700</v>
      </c>
      <c r="E86" s="2">
        <v>45535</v>
      </c>
      <c r="F86">
        <v>11</v>
      </c>
      <c r="G86" t="str">
        <f>VLOOKUP($C86,'LKUP PCNDES'!$K:$M,2,FALSE)</f>
        <v>Percentage of permanent care home residents aged 18 years or over who received a falls risk assessment.</v>
      </c>
      <c r="H86" t="str">
        <f>VLOOKUP($C86,'LKUP PCNDES'!$K:$M,3,FALSE)</f>
        <v>FALLS</v>
      </c>
      <c r="I86" t="str">
        <f>VLOOKUP($B86,'LKUP PCNDES'!$C$17:$H$60,4,FALSE)</f>
        <v>NHS South East London ICB</v>
      </c>
      <c r="J86" t="str">
        <f>VLOOKUP($B86,'LKUP PCNDES'!$C$17:$H$60,6,FALSE)</f>
        <v>NHS SOUTH EAST LONDON INTEGRATED CARE BOARD</v>
      </c>
      <c r="S86" s="97" t="s">
        <v>95</v>
      </c>
      <c r="T86" s="140">
        <f t="shared" si="49"/>
        <v>29590</v>
      </c>
      <c r="U86" s="140">
        <f t="shared" si="49"/>
        <v>30013</v>
      </c>
      <c r="V86" s="140">
        <f t="shared" si="49"/>
        <v>29697</v>
      </c>
      <c r="W86" s="140">
        <f t="shared" si="49"/>
        <v>29964</v>
      </c>
      <c r="X86" s="140">
        <f t="shared" si="49"/>
        <v>31274</v>
      </c>
      <c r="Y86" s="140">
        <f t="shared" si="49"/>
        <v>0</v>
      </c>
      <c r="Z86" s="140">
        <f t="shared" si="49"/>
        <v>0</v>
      </c>
      <c r="AA86" s="140">
        <f t="shared" si="49"/>
        <v>0</v>
      </c>
      <c r="AB86" s="140">
        <f t="shared" si="49"/>
        <v>0</v>
      </c>
      <c r="AC86" s="140">
        <f t="shared" si="49"/>
        <v>0</v>
      </c>
      <c r="AD86" s="140">
        <f t="shared" si="49"/>
        <v>0</v>
      </c>
      <c r="AE86" s="140">
        <f t="shared" si="49"/>
        <v>33306</v>
      </c>
      <c r="AF86" s="140">
        <f t="shared" si="49"/>
        <v>33301</v>
      </c>
    </row>
    <row r="87" spans="1:50" x14ac:dyDescent="0.35">
      <c r="A87" t="s">
        <v>1558</v>
      </c>
      <c r="B87" t="s">
        <v>654</v>
      </c>
      <c r="C87" t="s">
        <v>1552</v>
      </c>
      <c r="D87" t="s">
        <v>700</v>
      </c>
      <c r="E87" s="2">
        <v>45565</v>
      </c>
      <c r="F87">
        <v>11</v>
      </c>
      <c r="G87" t="str">
        <f>VLOOKUP($C87,'LKUP PCNDES'!$K:$M,2,FALSE)</f>
        <v>Percentage of permanent care home residents aged 18 years or over who received a falls risk assessment.</v>
      </c>
      <c r="H87" t="str">
        <f>VLOOKUP($C87,'LKUP PCNDES'!$K:$M,3,FALSE)</f>
        <v>FALLS</v>
      </c>
      <c r="I87" t="str">
        <f>VLOOKUP($B87,'LKUP PCNDES'!$C$17:$H$60,4,FALSE)</f>
        <v>NHS South East London ICB</v>
      </c>
      <c r="J87" t="str">
        <f>VLOOKUP($B87,'LKUP PCNDES'!$C$17:$H$60,6,FALSE)</f>
        <v>NHS SOUTH EAST LONDON INTEGRATED CARE BOARD</v>
      </c>
      <c r="S87" s="97" t="s">
        <v>626</v>
      </c>
      <c r="T87" s="140">
        <f t="shared" si="49"/>
        <v>343116</v>
      </c>
      <c r="U87" s="140">
        <f t="shared" si="49"/>
        <v>342027</v>
      </c>
      <c r="V87" s="140">
        <f t="shared" si="49"/>
        <v>341351</v>
      </c>
      <c r="W87" s="140">
        <f t="shared" si="49"/>
        <v>339297</v>
      </c>
      <c r="X87" s="140">
        <f t="shared" si="49"/>
        <v>345875</v>
      </c>
      <c r="Y87" s="140">
        <f t="shared" si="49"/>
        <v>0</v>
      </c>
      <c r="Z87" s="140">
        <f t="shared" si="49"/>
        <v>0</v>
      </c>
      <c r="AA87" s="140">
        <f t="shared" si="49"/>
        <v>0</v>
      </c>
      <c r="AB87" s="140">
        <f t="shared" si="49"/>
        <v>0</v>
      </c>
      <c r="AC87" s="140">
        <f t="shared" si="49"/>
        <v>0</v>
      </c>
      <c r="AD87" s="140">
        <f t="shared" si="49"/>
        <v>0</v>
      </c>
      <c r="AE87" s="140">
        <f t="shared" si="49"/>
        <v>347773</v>
      </c>
      <c r="AF87" s="140">
        <f t="shared" si="49"/>
        <v>347313</v>
      </c>
    </row>
    <row r="88" spans="1:50" x14ac:dyDescent="0.35">
      <c r="A88" t="s">
        <v>1558</v>
      </c>
      <c r="B88" t="s">
        <v>654</v>
      </c>
      <c r="C88" t="s">
        <v>1552</v>
      </c>
      <c r="D88" t="s">
        <v>700</v>
      </c>
      <c r="E88" s="2">
        <v>45596</v>
      </c>
      <c r="F88">
        <v>12</v>
      </c>
      <c r="G88" t="str">
        <f>VLOOKUP($C88,'LKUP PCNDES'!$K:$M,2,FALSE)</f>
        <v>Percentage of permanent care home residents aged 18 years or over who received a falls risk assessment.</v>
      </c>
      <c r="H88" t="str">
        <f>VLOOKUP($C88,'LKUP PCNDES'!$K:$M,3,FALSE)</f>
        <v>FALLS</v>
      </c>
      <c r="I88" t="str">
        <f>VLOOKUP($B88,'LKUP PCNDES'!$C$17:$H$60,4,FALSE)</f>
        <v>NHS South East London ICB</v>
      </c>
      <c r="J88" t="str">
        <f>VLOOKUP($B88,'LKUP PCNDES'!$C$17:$H$60,6,FALSE)</f>
        <v>NHS SOUTH EAST LONDON INTEGRATED CARE BOARD</v>
      </c>
    </row>
    <row r="89" spans="1:50" x14ac:dyDescent="0.35">
      <c r="A89" t="s">
        <v>1558</v>
      </c>
      <c r="B89" t="s">
        <v>654</v>
      </c>
      <c r="C89" t="s">
        <v>1552</v>
      </c>
      <c r="D89" t="s">
        <v>700</v>
      </c>
      <c r="E89" s="2">
        <v>45626</v>
      </c>
      <c r="F89">
        <v>12</v>
      </c>
      <c r="G89" t="str">
        <f>VLOOKUP($C89,'LKUP PCNDES'!$K:$M,2,FALSE)</f>
        <v>Percentage of permanent care home residents aged 18 years or over who received a falls risk assessment.</v>
      </c>
      <c r="H89" t="str">
        <f>VLOOKUP($C89,'LKUP PCNDES'!$K:$M,3,FALSE)</f>
        <v>FALLS</v>
      </c>
      <c r="I89" t="str">
        <f>VLOOKUP($B89,'LKUP PCNDES'!$C$17:$H$60,4,FALSE)</f>
        <v>NHS South East London ICB</v>
      </c>
      <c r="J89" t="str">
        <f>VLOOKUP($B89,'LKUP PCNDES'!$C$17:$H$60,6,FALSE)</f>
        <v>NHS SOUTH EAST LONDON INTEGRATED CARE BOARD</v>
      </c>
    </row>
    <row r="90" spans="1:50" x14ac:dyDescent="0.35">
      <c r="A90" t="s">
        <v>1558</v>
      </c>
      <c r="B90" t="s">
        <v>654</v>
      </c>
      <c r="C90" t="s">
        <v>1552</v>
      </c>
      <c r="D90" t="s">
        <v>564</v>
      </c>
      <c r="E90" s="2">
        <v>45412</v>
      </c>
      <c r="F90">
        <v>5980</v>
      </c>
      <c r="G90" t="str">
        <f>VLOOKUP($C90,'LKUP PCNDES'!$K:$M,2,FALSE)</f>
        <v>Percentage of permanent care home residents aged 18 years or over who received a falls risk assessment.</v>
      </c>
      <c r="H90" t="str">
        <f>VLOOKUP($C90,'LKUP PCNDES'!$K:$M,3,FALSE)</f>
        <v>FALLS</v>
      </c>
      <c r="I90" t="str">
        <f>VLOOKUP($B90,'LKUP PCNDES'!$C$17:$H$60,4,FALSE)</f>
        <v>NHS South East London ICB</v>
      </c>
      <c r="J90" t="str">
        <f>VLOOKUP($B90,'LKUP PCNDES'!$C$17:$H$60,6,FALSE)</f>
        <v>NHS SOUTH EAST LONDON INTEGRATED CARE BOARD</v>
      </c>
    </row>
    <row r="91" spans="1:50" x14ac:dyDescent="0.35">
      <c r="A91" t="s">
        <v>1558</v>
      </c>
      <c r="B91" t="s">
        <v>654</v>
      </c>
      <c r="C91" t="s">
        <v>1552</v>
      </c>
      <c r="D91" t="s">
        <v>564</v>
      </c>
      <c r="E91" s="2">
        <v>45443</v>
      </c>
      <c r="F91">
        <v>5987</v>
      </c>
      <c r="G91" t="str">
        <f>VLOOKUP($C91,'LKUP PCNDES'!$K:$M,2,FALSE)</f>
        <v>Percentage of permanent care home residents aged 18 years or over who received a falls risk assessment.</v>
      </c>
      <c r="H91" t="str">
        <f>VLOOKUP($C91,'LKUP PCNDES'!$K:$M,3,FALSE)</f>
        <v>FALLS</v>
      </c>
      <c r="I91" t="str">
        <f>VLOOKUP($B91,'LKUP PCNDES'!$C$17:$H$60,4,FALSE)</f>
        <v>NHS South East London ICB</v>
      </c>
      <c r="J91" t="str">
        <f>VLOOKUP($B91,'LKUP PCNDES'!$C$17:$H$60,6,FALSE)</f>
        <v>NHS SOUTH EAST LONDON INTEGRATED CARE BOARD</v>
      </c>
      <c r="Q91" s="215" t="str">
        <f>Y91</f>
        <v>Theme</v>
      </c>
      <c r="R91" s="200" t="s">
        <v>21</v>
      </c>
      <c r="S91" s="21"/>
      <c r="T91" s="21"/>
      <c r="U91" s="21"/>
      <c r="Y91" s="11" t="s">
        <v>1355</v>
      </c>
    </row>
    <row r="92" spans="1:50" x14ac:dyDescent="0.35">
      <c r="A92" t="s">
        <v>1558</v>
      </c>
      <c r="B92" t="s">
        <v>654</v>
      </c>
      <c r="C92" t="s">
        <v>1552</v>
      </c>
      <c r="D92" t="s">
        <v>564</v>
      </c>
      <c r="E92" s="2">
        <v>45473</v>
      </c>
      <c r="F92">
        <v>6056</v>
      </c>
      <c r="G92" t="str">
        <f>VLOOKUP($C92,'LKUP PCNDES'!$K:$M,2,FALSE)</f>
        <v>Percentage of permanent care home residents aged 18 years or over who received a falls risk assessment.</v>
      </c>
      <c r="H92" t="str">
        <f>VLOOKUP($C92,'LKUP PCNDES'!$K:$M,3,FALSE)</f>
        <v>FALLS</v>
      </c>
      <c r="I92" t="str">
        <f>VLOOKUP($B92,'LKUP PCNDES'!$C$17:$H$60,4,FALSE)</f>
        <v>NHS South East London ICB</v>
      </c>
      <c r="J92" t="str">
        <f>VLOOKUP($B92,'LKUP PCNDES'!$C$17:$H$60,6,FALSE)</f>
        <v>NHS SOUTH EAST LONDON INTEGRATED CARE BOARD</v>
      </c>
      <c r="Q92" s="215" t="str">
        <f>Y92</f>
        <v>MDT</v>
      </c>
      <c r="R92" s="21" t="s">
        <v>1364</v>
      </c>
      <c r="S92" s="21"/>
      <c r="T92" s="21"/>
      <c r="U92" s="21"/>
      <c r="Y92" t="s">
        <v>1365</v>
      </c>
    </row>
    <row r="93" spans="1:50" x14ac:dyDescent="0.35">
      <c r="A93" t="s">
        <v>1558</v>
      </c>
      <c r="B93" t="s">
        <v>654</v>
      </c>
      <c r="C93" t="s">
        <v>1552</v>
      </c>
      <c r="D93" t="s">
        <v>564</v>
      </c>
      <c r="E93" s="2">
        <v>45504</v>
      </c>
      <c r="F93">
        <v>6049</v>
      </c>
      <c r="G93" t="str">
        <f>VLOOKUP($C93,'LKUP PCNDES'!$K:$M,2,FALSE)</f>
        <v>Percentage of permanent care home residents aged 18 years or over who received a falls risk assessment.</v>
      </c>
      <c r="H93" t="str">
        <f>VLOOKUP($C93,'LKUP PCNDES'!$K:$M,3,FALSE)</f>
        <v>FALLS</v>
      </c>
      <c r="I93" t="str">
        <f>VLOOKUP($B93,'LKUP PCNDES'!$C$17:$H$60,4,FALSE)</f>
        <v>NHS South East London ICB</v>
      </c>
      <c r="J93" t="str">
        <f>VLOOKUP($B93,'LKUP PCNDES'!$C$17:$H$60,6,FALSE)</f>
        <v>NHS SOUTH EAST LONDON INTEGRATED CARE BOARD</v>
      </c>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1:50" ht="15.5" x14ac:dyDescent="0.35">
      <c r="A94" t="s">
        <v>1558</v>
      </c>
      <c r="B94" t="s">
        <v>654</v>
      </c>
      <c r="C94" t="s">
        <v>1552</v>
      </c>
      <c r="D94" t="s">
        <v>564</v>
      </c>
      <c r="E94" s="2">
        <v>45535</v>
      </c>
      <c r="F94">
        <v>6089</v>
      </c>
      <c r="G94" t="str">
        <f>VLOOKUP($C94,'LKUP PCNDES'!$K:$M,2,FALSE)</f>
        <v>Percentage of permanent care home residents aged 18 years or over who received a falls risk assessment.</v>
      </c>
      <c r="H94" t="str">
        <f>VLOOKUP($C94,'LKUP PCNDES'!$K:$M,3,FALSE)</f>
        <v>FALLS</v>
      </c>
      <c r="I94" t="str">
        <f>VLOOKUP($B94,'LKUP PCNDES'!$C$17:$H$60,4,FALSE)</f>
        <v>NHS South East London ICB</v>
      </c>
      <c r="J94" t="str">
        <f>VLOOKUP($B94,'LKUP PCNDES'!$C$17:$H$60,6,FALSE)</f>
        <v>NHS SOUTH EAST LONDON INTEGRATED CARE BOARD</v>
      </c>
      <c r="S94" s="17" t="s">
        <v>1364</v>
      </c>
      <c r="T94" s="17"/>
      <c r="U94" s="17"/>
      <c r="V94" s="17"/>
      <c r="W94" s="17"/>
    </row>
    <row r="95" spans="1:50" x14ac:dyDescent="0.35">
      <c r="A95" t="s">
        <v>1558</v>
      </c>
      <c r="B95" t="s">
        <v>654</v>
      </c>
      <c r="C95" t="s">
        <v>1552</v>
      </c>
      <c r="D95" t="s">
        <v>564</v>
      </c>
      <c r="E95" s="2">
        <v>45565</v>
      </c>
      <c r="F95">
        <v>6183</v>
      </c>
      <c r="G95" t="str">
        <f>VLOOKUP($C95,'LKUP PCNDES'!$K:$M,2,FALSE)</f>
        <v>Percentage of permanent care home residents aged 18 years or over who received a falls risk assessment.</v>
      </c>
      <c r="H95" t="str">
        <f>VLOOKUP($C95,'LKUP PCNDES'!$K:$M,3,FALSE)</f>
        <v>FALLS</v>
      </c>
      <c r="I95" t="str">
        <f>VLOOKUP($B95,'LKUP PCNDES'!$C$17:$H$60,4,FALSE)</f>
        <v>NHS South East London ICB</v>
      </c>
      <c r="J95" t="str">
        <f>VLOOKUP($B95,'LKUP PCNDES'!$C$17:$H$60,6,FALSE)</f>
        <v>NHS SOUTH EAST LONDON INTEGRATED CARE BOARD</v>
      </c>
      <c r="S95" s="7" t="s">
        <v>638</v>
      </c>
      <c r="T95" s="7"/>
      <c r="U95" s="7"/>
      <c r="V95" s="7"/>
      <c r="W95" s="7"/>
      <c r="X95" s="94" t="s">
        <v>648</v>
      </c>
      <c r="Y95" s="94" t="s">
        <v>1558</v>
      </c>
      <c r="Z95" s="7"/>
      <c r="AA95" s="7"/>
    </row>
    <row r="96" spans="1:50" x14ac:dyDescent="0.35">
      <c r="A96" t="s">
        <v>1558</v>
      </c>
      <c r="B96" t="s">
        <v>654</v>
      </c>
      <c r="C96" t="s">
        <v>1552</v>
      </c>
      <c r="D96" t="s">
        <v>564</v>
      </c>
      <c r="E96" s="2">
        <v>45596</v>
      </c>
      <c r="F96">
        <v>6086</v>
      </c>
      <c r="G96" t="str">
        <f>VLOOKUP($C96,'LKUP PCNDES'!$K:$M,2,FALSE)</f>
        <v>Percentage of permanent care home residents aged 18 years or over who received a falls risk assessment.</v>
      </c>
      <c r="H96" t="str">
        <f>VLOOKUP($C96,'LKUP PCNDES'!$K:$M,3,FALSE)</f>
        <v>FALLS</v>
      </c>
      <c r="I96" t="str">
        <f>VLOOKUP($B96,'LKUP PCNDES'!$C$17:$H$60,4,FALSE)</f>
        <v>NHS South East London ICB</v>
      </c>
      <c r="J96" t="str">
        <f>VLOOKUP($B96,'LKUP PCNDES'!$C$17:$H$60,6,FALSE)</f>
        <v>NHS SOUTH EAST LONDON INTEGRATED CARE BOARD</v>
      </c>
      <c r="S96" s="7" t="s">
        <v>641</v>
      </c>
      <c r="T96" s="7"/>
      <c r="U96" s="7"/>
      <c r="V96" s="7"/>
      <c r="W96" s="7"/>
      <c r="X96" s="7"/>
      <c r="Y96" s="94" t="s">
        <v>563</v>
      </c>
      <c r="Z96" s="7"/>
      <c r="AA96" s="7"/>
    </row>
    <row r="97" spans="1:55" x14ac:dyDescent="0.35">
      <c r="A97" t="s">
        <v>1558</v>
      </c>
      <c r="B97" t="s">
        <v>654</v>
      </c>
      <c r="C97" t="s">
        <v>1552</v>
      </c>
      <c r="D97" t="s">
        <v>564</v>
      </c>
      <c r="E97" s="2">
        <v>45626</v>
      </c>
      <c r="F97">
        <v>6090</v>
      </c>
      <c r="G97" t="str">
        <f>VLOOKUP($C97,'LKUP PCNDES'!$K:$M,2,FALSE)</f>
        <v>Percentage of permanent care home residents aged 18 years or over who received a falls risk assessment.</v>
      </c>
      <c r="H97" t="str">
        <f>VLOOKUP($C97,'LKUP PCNDES'!$K:$M,3,FALSE)</f>
        <v>FALLS</v>
      </c>
      <c r="I97" t="str">
        <f>VLOOKUP($B97,'LKUP PCNDES'!$C$17:$H$60,4,FALSE)</f>
        <v>NHS South East London ICB</v>
      </c>
      <c r="J97" t="str">
        <f>VLOOKUP($B97,'LKUP PCNDES'!$C$17:$H$60,6,FALSE)</f>
        <v>NHS SOUTH EAST LONDON INTEGRATED CARE BOARD</v>
      </c>
      <c r="S97" s="7" t="s">
        <v>640</v>
      </c>
      <c r="T97" s="7"/>
      <c r="U97" s="7"/>
      <c r="V97" s="7"/>
      <c r="W97" s="7"/>
      <c r="X97" s="7" t="s">
        <v>1363</v>
      </c>
      <c r="Y97" s="94" t="s">
        <v>1550</v>
      </c>
      <c r="Z97" s="7"/>
      <c r="AA97" s="7"/>
    </row>
    <row r="98" spans="1:55" x14ac:dyDescent="0.35">
      <c r="A98" t="s">
        <v>1558</v>
      </c>
      <c r="B98" t="s">
        <v>654</v>
      </c>
      <c r="C98" t="s">
        <v>1552</v>
      </c>
      <c r="D98" t="s">
        <v>563</v>
      </c>
      <c r="E98" s="2">
        <v>45412</v>
      </c>
      <c r="F98">
        <v>1</v>
      </c>
      <c r="G98" t="str">
        <f>VLOOKUP($C98,'LKUP PCNDES'!$K:$M,2,FALSE)</f>
        <v>Percentage of permanent care home residents aged 18 years or over who received a falls risk assessment.</v>
      </c>
      <c r="H98" t="str">
        <f>VLOOKUP($C98,'LKUP PCNDES'!$K:$M,3,FALSE)</f>
        <v>FALLS</v>
      </c>
      <c r="I98" t="str">
        <f>VLOOKUP($B98,'LKUP PCNDES'!$C$17:$H$60,4,FALSE)</f>
        <v>NHS South East London ICB</v>
      </c>
      <c r="J98" t="str">
        <f>VLOOKUP($B98,'LKUP PCNDES'!$C$17:$H$60,6,FALSE)</f>
        <v>NHS SOUTH EAST LONDON INTEGRATED CARE BOARD</v>
      </c>
      <c r="S98" s="7"/>
      <c r="T98" s="7"/>
      <c r="U98" s="7"/>
      <c r="V98" s="7"/>
      <c r="W98" s="7"/>
      <c r="X98" s="7"/>
      <c r="Y98" s="7"/>
      <c r="Z98" s="7"/>
      <c r="AA98" s="7"/>
    </row>
    <row r="99" spans="1:55" x14ac:dyDescent="0.35">
      <c r="A99" t="s">
        <v>1558</v>
      </c>
      <c r="B99" t="s">
        <v>654</v>
      </c>
      <c r="C99" t="s">
        <v>1552</v>
      </c>
      <c r="D99" t="s">
        <v>563</v>
      </c>
      <c r="E99" s="2">
        <v>45443</v>
      </c>
      <c r="F99">
        <v>2</v>
      </c>
      <c r="G99" t="str">
        <f>VLOOKUP($C99,'LKUP PCNDES'!$K:$M,2,FALSE)</f>
        <v>Percentage of permanent care home residents aged 18 years or over who received a falls risk assessment.</v>
      </c>
      <c r="H99" t="str">
        <f>VLOOKUP($C99,'LKUP PCNDES'!$K:$M,3,FALSE)</f>
        <v>FALLS</v>
      </c>
      <c r="I99" t="str">
        <f>VLOOKUP($B99,'LKUP PCNDES'!$C$17:$H$60,4,FALSE)</f>
        <v>NHS South East London ICB</v>
      </c>
      <c r="J99" t="str">
        <f>VLOOKUP($B99,'LKUP PCNDES'!$C$17:$H$60,6,FALSE)</f>
        <v>NHS SOUTH EAST LONDON INTEGRATED CARE BOARD</v>
      </c>
      <c r="S99" s="7" t="s">
        <v>649</v>
      </c>
      <c r="T99" s="7"/>
      <c r="U99" s="7"/>
      <c r="V99" s="7"/>
      <c r="W99" s="7"/>
      <c r="X99" s="7" t="s">
        <v>642</v>
      </c>
      <c r="Y99" s="7"/>
      <c r="Z99" s="7"/>
      <c r="AA99" s="7"/>
    </row>
    <row r="100" spans="1:55" x14ac:dyDescent="0.35">
      <c r="A100" t="s">
        <v>1558</v>
      </c>
      <c r="B100" t="s">
        <v>654</v>
      </c>
      <c r="C100" t="s">
        <v>1552</v>
      </c>
      <c r="D100" t="s">
        <v>563</v>
      </c>
      <c r="E100" s="2">
        <v>45473</v>
      </c>
      <c r="F100">
        <v>5</v>
      </c>
      <c r="G100" t="str">
        <f>VLOOKUP($C100,'LKUP PCNDES'!$K:$M,2,FALSE)</f>
        <v>Percentage of permanent care home residents aged 18 years or over who received a falls risk assessment.</v>
      </c>
      <c r="H100" t="str">
        <f>VLOOKUP($C100,'LKUP PCNDES'!$K:$M,3,FALSE)</f>
        <v>FALLS</v>
      </c>
      <c r="I100" t="str">
        <f>VLOOKUP($B100,'LKUP PCNDES'!$C$17:$H$60,4,FALSE)</f>
        <v>NHS South East London ICB</v>
      </c>
      <c r="J100" t="str">
        <f>VLOOKUP($B100,'LKUP PCNDES'!$C$17:$H$60,6,FALSE)</f>
        <v>NHS SOUTH EAST LONDON INTEGRATED CARE BOARD</v>
      </c>
      <c r="S100" s="7" t="s">
        <v>639</v>
      </c>
      <c r="T100" s="9">
        <v>44681</v>
      </c>
      <c r="U100" s="9">
        <v>44712</v>
      </c>
      <c r="V100" s="9">
        <v>44742</v>
      </c>
      <c r="W100" s="9">
        <v>44773</v>
      </c>
      <c r="X100" s="9">
        <v>44804</v>
      </c>
      <c r="Y100" s="9">
        <v>44834</v>
      </c>
      <c r="Z100" s="9">
        <v>44865</v>
      </c>
      <c r="AA100" s="9">
        <v>44895</v>
      </c>
      <c r="AB100" s="9">
        <v>44926</v>
      </c>
      <c r="AC100" s="9">
        <v>44957</v>
      </c>
      <c r="AD100" s="9">
        <v>44985</v>
      </c>
      <c r="AE100" s="9">
        <v>45016</v>
      </c>
      <c r="AF100" s="9">
        <v>45046</v>
      </c>
      <c r="AG100" s="9">
        <v>45077</v>
      </c>
      <c r="AH100" s="9">
        <v>45107</v>
      </c>
      <c r="AI100" s="9">
        <v>45138</v>
      </c>
      <c r="AJ100" s="9">
        <v>45169</v>
      </c>
      <c r="AK100" s="9">
        <v>45199</v>
      </c>
      <c r="AL100" s="9">
        <v>45230</v>
      </c>
      <c r="AM100" s="9">
        <v>45260</v>
      </c>
      <c r="AN100" s="9">
        <v>45291</v>
      </c>
      <c r="AO100" s="9">
        <v>45322</v>
      </c>
      <c r="AP100" s="9">
        <v>45351</v>
      </c>
      <c r="AQ100" s="9">
        <v>45382</v>
      </c>
      <c r="AR100" s="9">
        <f t="shared" ref="AR100" si="50">EOMONTH(AQ100,1)</f>
        <v>45412</v>
      </c>
      <c r="AS100" s="9">
        <f t="shared" ref="AS100" si="51">EOMONTH(AR100,1)</f>
        <v>45443</v>
      </c>
      <c r="AT100" s="9">
        <f t="shared" ref="AT100" si="52">EOMONTH(AS100,1)</f>
        <v>45473</v>
      </c>
      <c r="AU100" s="9">
        <f t="shared" ref="AU100" si="53">EOMONTH(AT100,1)</f>
        <v>45504</v>
      </c>
      <c r="AV100" s="9">
        <f t="shared" ref="AV100" si="54">EOMONTH(AU100,1)</f>
        <v>45535</v>
      </c>
      <c r="AW100" s="9">
        <f>EOMONTH(AV100,1)</f>
        <v>45565</v>
      </c>
      <c r="AX100" s="9">
        <f>EOMONTH(AW100,1)</f>
        <v>45596</v>
      </c>
      <c r="AY100" s="9">
        <f>EOMONTH(AX100,1)</f>
        <v>45626</v>
      </c>
    </row>
    <row r="101" spans="1:55" x14ac:dyDescent="0.35">
      <c r="A101" t="s">
        <v>1558</v>
      </c>
      <c r="B101" t="s">
        <v>654</v>
      </c>
      <c r="C101" t="s">
        <v>1552</v>
      </c>
      <c r="D101" t="s">
        <v>563</v>
      </c>
      <c r="E101" s="2">
        <v>45504</v>
      </c>
      <c r="F101">
        <v>12</v>
      </c>
      <c r="G101" t="str">
        <f>VLOOKUP($C101,'LKUP PCNDES'!$K:$M,2,FALSE)</f>
        <v>Percentage of permanent care home residents aged 18 years or over who received a falls risk assessment.</v>
      </c>
      <c r="H101" t="str">
        <f>VLOOKUP($C101,'LKUP PCNDES'!$K:$M,3,FALSE)</f>
        <v>FALLS</v>
      </c>
      <c r="I101" t="str">
        <f>VLOOKUP($B101,'LKUP PCNDES'!$C$17:$H$60,4,FALSE)</f>
        <v>NHS South East London ICB</v>
      </c>
      <c r="J101" t="str">
        <f>VLOOKUP($B101,'LKUP PCNDES'!$C$17:$H$60,6,FALSE)</f>
        <v>NHS SOUTH EAST LONDON INTEGRATED CARE BOARD</v>
      </c>
      <c r="R101" t="s">
        <v>106</v>
      </c>
      <c r="S101" t="s">
        <v>651</v>
      </c>
      <c r="T101" s="177"/>
      <c r="U101" s="177"/>
      <c r="V101" s="177"/>
      <c r="W101" s="177"/>
      <c r="X101" s="177"/>
      <c r="Y101" s="177"/>
      <c r="Z101" s="177"/>
      <c r="AA101" s="177"/>
      <c r="AB101" s="177"/>
      <c r="AC101">
        <v>2236</v>
      </c>
      <c r="AD101">
        <v>2309</v>
      </c>
      <c r="AE101">
        <v>3027</v>
      </c>
      <c r="AF101">
        <v>269</v>
      </c>
      <c r="AG101">
        <v>433</v>
      </c>
      <c r="AH101">
        <v>676</v>
      </c>
      <c r="AI101">
        <v>902</v>
      </c>
      <c r="AJ101">
        <v>1140</v>
      </c>
      <c r="AK101">
        <v>1403</v>
      </c>
      <c r="AL101">
        <v>1889</v>
      </c>
      <c r="AM101">
        <v>3038</v>
      </c>
      <c r="AN101">
        <v>3977</v>
      </c>
      <c r="AO101">
        <v>4959</v>
      </c>
      <c r="AP101">
        <v>5871</v>
      </c>
      <c r="AQ101">
        <v>6951</v>
      </c>
      <c r="AR101">
        <f>SUMIFS('PCN DES MetricDATA 24-25'!$F:$F,'PCN DES MetricDATA 24-25'!$B:$B,'PCN DES MetricDATA 24-25'!$S101,'PCN DES MetricDATA 24-25'!$C:$C,'PCN DES MetricDATA 24-25'!$Y$97,'PCN DES MetricDATA 24-25'!$D:$D,'PCN DES MetricDATA 24-25'!$Y$96,'PCN DES MetricDATA 24-25'!$E:$E,'PCN DES MetricDATA 24-25'!AR$68)</f>
        <v>0</v>
      </c>
      <c r="AS101">
        <f>SUMIFS('PCN DES MetricDATA 24-25'!$F:$F,'PCN DES MetricDATA 24-25'!$B:$B,'PCN DES MetricDATA 24-25'!$S101,'PCN DES MetricDATA 24-25'!$C:$C,'PCN DES MetricDATA 24-25'!$Y$97,'PCN DES MetricDATA 24-25'!$D:$D,'PCN DES MetricDATA 24-25'!$Y$96,'PCN DES MetricDATA 24-25'!$E:$E,'PCN DES MetricDATA 24-25'!AS$68)</f>
        <v>0</v>
      </c>
      <c r="AT101">
        <f>SUMIFS('PCN DES MetricDATA 24-25'!$F:$F,'PCN DES MetricDATA 24-25'!$B:$B,'PCN DES MetricDATA 24-25'!$S101,'PCN DES MetricDATA 24-25'!$C:$C,'PCN DES MetricDATA 24-25'!$Y$97,'PCN DES MetricDATA 24-25'!$D:$D,'PCN DES MetricDATA 24-25'!$Y$96,'PCN DES MetricDATA 24-25'!$E:$E,'PCN DES MetricDATA 24-25'!AT$68)</f>
        <v>0</v>
      </c>
      <c r="AU101">
        <f>SUMIFS('PCN DES MetricDATA 24-25'!$F:$F,'PCN DES MetricDATA 24-25'!$B:$B,'PCN DES MetricDATA 24-25'!$S101,'PCN DES MetricDATA 24-25'!$C:$C,'PCN DES MetricDATA 24-25'!$Y$97,'PCN DES MetricDATA 24-25'!$D:$D,'PCN DES MetricDATA 24-25'!$Y$96,'PCN DES MetricDATA 24-25'!$E:$E,'PCN DES MetricDATA 24-25'!AU$68)</f>
        <v>0</v>
      </c>
      <c r="AV101">
        <f>SUMIFS('PCN DES MetricDATA 24-25'!$F:$F,'PCN DES MetricDATA 24-25'!$B:$B,'PCN DES MetricDATA 24-25'!$S101,'PCN DES MetricDATA 24-25'!$C:$C,'PCN DES MetricDATA 24-25'!$Y$97,'PCN DES MetricDATA 24-25'!$D:$D,'PCN DES MetricDATA 24-25'!$Y$96,'PCN DES MetricDATA 24-25'!$E:$E,'PCN DES MetricDATA 24-25'!AV$68)</f>
        <v>2426</v>
      </c>
      <c r="AW101">
        <f>SUMIFS('PCN DES MetricDATA 24-25'!$F:$F,'PCN DES MetricDATA 24-25'!$B:$B,'PCN DES MetricDATA 24-25'!$S101,'PCN DES MetricDATA 24-25'!$C:$C,'PCN DES MetricDATA 24-25'!$Y$97,'PCN DES MetricDATA 24-25'!$D:$D,'PCN DES MetricDATA 24-25'!$Y$96,'PCN DES MetricDATA 24-25'!$E:$E,'PCN DES MetricDATA 24-25'!AW$68)</f>
        <v>2935</v>
      </c>
      <c r="AX101">
        <f>SUMIFS('PCN DES MetricDATA 24-25'!$F:$F,'PCN DES MetricDATA 24-25'!$B:$B,'PCN DES MetricDATA 24-25'!$S101,'PCN DES MetricDATA 24-25'!$C:$C,'PCN DES MetricDATA 24-25'!$Y$97,'PCN DES MetricDATA 24-25'!$D:$D,'PCN DES MetricDATA 24-25'!$Y$96,'PCN DES MetricDATA 24-25'!$E:$E,'PCN DES MetricDATA 24-25'!AX$68)</f>
        <v>3411</v>
      </c>
      <c r="AY101">
        <f>SUMIFS('PCN DES MetricDATA 24-25'!$F:$F,'PCN DES MetricDATA 24-25'!$B:$B,'PCN DES MetricDATA 24-25'!$S101,'PCN DES MetricDATA 24-25'!$C:$C,'PCN DES MetricDATA 24-25'!$Y$97,'PCN DES MetricDATA 24-25'!$D:$D,'PCN DES MetricDATA 24-25'!$Y$96,'PCN DES MetricDATA 24-25'!$E:$E,'PCN DES MetricDATA 24-25'!AY$68)</f>
        <v>3891</v>
      </c>
    </row>
    <row r="102" spans="1:55" x14ac:dyDescent="0.35">
      <c r="A102" t="s">
        <v>1558</v>
      </c>
      <c r="B102" t="s">
        <v>654</v>
      </c>
      <c r="C102" t="s">
        <v>1552</v>
      </c>
      <c r="D102" t="s">
        <v>563</v>
      </c>
      <c r="E102" s="2">
        <v>45535</v>
      </c>
      <c r="F102">
        <v>12</v>
      </c>
      <c r="G102" t="str">
        <f>VLOOKUP($C102,'LKUP PCNDES'!$K:$M,2,FALSE)</f>
        <v>Percentage of permanent care home residents aged 18 years or over who received a falls risk assessment.</v>
      </c>
      <c r="H102" t="str">
        <f>VLOOKUP($C102,'LKUP PCNDES'!$K:$M,3,FALSE)</f>
        <v>FALLS</v>
      </c>
      <c r="I102" t="str">
        <f>VLOOKUP($B102,'LKUP PCNDES'!$C$17:$H$60,4,FALSE)</f>
        <v>NHS South East London ICB</v>
      </c>
      <c r="J102" t="str">
        <f>VLOOKUP($B102,'LKUP PCNDES'!$C$17:$H$60,6,FALSE)</f>
        <v>NHS SOUTH EAST LONDON INTEGRATED CARE BOARD</v>
      </c>
      <c r="R102" t="s">
        <v>108</v>
      </c>
      <c r="S102" t="s">
        <v>652</v>
      </c>
      <c r="T102" s="177"/>
      <c r="U102" s="177"/>
      <c r="V102" s="177"/>
      <c r="W102" s="177"/>
      <c r="X102" s="177"/>
      <c r="Y102" s="177"/>
      <c r="Z102" s="177"/>
      <c r="AA102" s="177"/>
      <c r="AB102" s="177"/>
      <c r="AC102">
        <v>1867</v>
      </c>
      <c r="AD102">
        <v>1796</v>
      </c>
      <c r="AE102">
        <v>2640</v>
      </c>
      <c r="AF102">
        <v>161</v>
      </c>
      <c r="AG102">
        <v>405</v>
      </c>
      <c r="AH102">
        <v>562</v>
      </c>
      <c r="AI102">
        <v>803</v>
      </c>
      <c r="AJ102">
        <v>751</v>
      </c>
      <c r="AK102">
        <v>1149</v>
      </c>
      <c r="AL102">
        <v>1342</v>
      </c>
      <c r="AM102">
        <v>1489</v>
      </c>
      <c r="AN102">
        <v>1588</v>
      </c>
      <c r="AO102">
        <v>1764</v>
      </c>
      <c r="AP102">
        <v>1909</v>
      </c>
      <c r="AQ102">
        <v>2078</v>
      </c>
      <c r="AR102">
        <f>SUMIFS('PCN DES MetricDATA 24-25'!$F:$F,'PCN DES MetricDATA 24-25'!$B:$B,'PCN DES MetricDATA 24-25'!$S102,'PCN DES MetricDATA 24-25'!$C:$C,'PCN DES MetricDATA 24-25'!$Y$97,'PCN DES MetricDATA 24-25'!$D:$D,'PCN DES MetricDATA 24-25'!$Y$96,'PCN DES MetricDATA 24-25'!$E:$E,'PCN DES MetricDATA 24-25'!AR$68)</f>
        <v>227</v>
      </c>
      <c r="AS102">
        <f>SUMIFS('PCN DES MetricDATA 24-25'!$F:$F,'PCN DES MetricDATA 24-25'!$B:$B,'PCN DES MetricDATA 24-25'!$S102,'PCN DES MetricDATA 24-25'!$C:$C,'PCN DES MetricDATA 24-25'!$Y$97,'PCN DES MetricDATA 24-25'!$D:$D,'PCN DES MetricDATA 24-25'!$Y$96,'PCN DES MetricDATA 24-25'!$E:$E,'PCN DES MetricDATA 24-25'!AS$68)</f>
        <v>419</v>
      </c>
      <c r="AT102">
        <f>SUMIFS('PCN DES MetricDATA 24-25'!$F:$F,'PCN DES MetricDATA 24-25'!$B:$B,'PCN DES MetricDATA 24-25'!$S102,'PCN DES MetricDATA 24-25'!$C:$C,'PCN DES MetricDATA 24-25'!$Y$97,'PCN DES MetricDATA 24-25'!$D:$D,'PCN DES MetricDATA 24-25'!$Y$96,'PCN DES MetricDATA 24-25'!$E:$E,'PCN DES MetricDATA 24-25'!AT$68)</f>
        <v>637</v>
      </c>
      <c r="AU102">
        <f>SUMIFS('PCN DES MetricDATA 24-25'!$F:$F,'PCN DES MetricDATA 24-25'!$B:$B,'PCN DES MetricDATA 24-25'!$S102,'PCN DES MetricDATA 24-25'!$C:$C,'PCN DES MetricDATA 24-25'!$Y$97,'PCN DES MetricDATA 24-25'!$D:$D,'PCN DES MetricDATA 24-25'!$Y$96,'PCN DES MetricDATA 24-25'!$E:$E,'PCN DES MetricDATA 24-25'!AU$68)</f>
        <v>841</v>
      </c>
      <c r="AV102">
        <f>SUMIFS('PCN DES MetricDATA 24-25'!$F:$F,'PCN DES MetricDATA 24-25'!$B:$B,'PCN DES MetricDATA 24-25'!$S102,'PCN DES MetricDATA 24-25'!$C:$C,'PCN DES MetricDATA 24-25'!$Y$97,'PCN DES MetricDATA 24-25'!$D:$D,'PCN DES MetricDATA 24-25'!$Y$96,'PCN DES MetricDATA 24-25'!$E:$E,'PCN DES MetricDATA 24-25'!AV$68)</f>
        <v>988</v>
      </c>
      <c r="AW102">
        <f>SUMIFS('PCN DES MetricDATA 24-25'!$F:$F,'PCN DES MetricDATA 24-25'!$B:$B,'PCN DES MetricDATA 24-25'!$S102,'PCN DES MetricDATA 24-25'!$C:$C,'PCN DES MetricDATA 24-25'!$Y$97,'PCN DES MetricDATA 24-25'!$D:$D,'PCN DES MetricDATA 24-25'!$Y$96,'PCN DES MetricDATA 24-25'!$E:$E,'PCN DES MetricDATA 24-25'!AW$68)</f>
        <v>1187</v>
      </c>
      <c r="AX102">
        <f>SUMIFS('PCN DES MetricDATA 24-25'!$F:$F,'PCN DES MetricDATA 24-25'!$B:$B,'PCN DES MetricDATA 24-25'!$S102,'PCN DES MetricDATA 24-25'!$C:$C,'PCN DES MetricDATA 24-25'!$Y$97,'PCN DES MetricDATA 24-25'!$D:$D,'PCN DES MetricDATA 24-25'!$Y$96,'PCN DES MetricDATA 24-25'!$E:$E,'PCN DES MetricDATA 24-25'!AX$68)</f>
        <v>1356</v>
      </c>
      <c r="AY102">
        <f>SUMIFS('PCN DES MetricDATA 24-25'!$F:$F,'PCN DES MetricDATA 24-25'!$B:$B,'PCN DES MetricDATA 24-25'!$S102,'PCN DES MetricDATA 24-25'!$C:$C,'PCN DES MetricDATA 24-25'!$Y$97,'PCN DES MetricDATA 24-25'!$D:$D,'PCN DES MetricDATA 24-25'!$Y$96,'PCN DES MetricDATA 24-25'!$E:$E,'PCN DES MetricDATA 24-25'!AY$68)</f>
        <v>1556</v>
      </c>
    </row>
    <row r="103" spans="1:55" x14ac:dyDescent="0.35">
      <c r="A103" t="s">
        <v>1558</v>
      </c>
      <c r="B103" t="s">
        <v>654</v>
      </c>
      <c r="C103" t="s">
        <v>1552</v>
      </c>
      <c r="D103" t="s">
        <v>563</v>
      </c>
      <c r="E103" s="2">
        <v>45565</v>
      </c>
      <c r="F103">
        <v>19</v>
      </c>
      <c r="G103" t="str">
        <f>VLOOKUP($C103,'LKUP PCNDES'!$K:$M,2,FALSE)</f>
        <v>Percentage of permanent care home residents aged 18 years or over who received a falls risk assessment.</v>
      </c>
      <c r="H103" t="str">
        <f>VLOOKUP($C103,'LKUP PCNDES'!$K:$M,3,FALSE)</f>
        <v>FALLS</v>
      </c>
      <c r="I103" t="str">
        <f>VLOOKUP($B103,'LKUP PCNDES'!$C$17:$H$60,4,FALSE)</f>
        <v>NHS South East London ICB</v>
      </c>
      <c r="J103" t="str">
        <f>VLOOKUP($B103,'LKUP PCNDES'!$C$17:$H$60,6,FALSE)</f>
        <v>NHS SOUTH EAST LONDON INTEGRATED CARE BOARD</v>
      </c>
      <c r="R103" t="s">
        <v>110</v>
      </c>
      <c r="S103" t="s">
        <v>653</v>
      </c>
      <c r="T103" s="177"/>
      <c r="U103" s="177"/>
      <c r="V103" s="177"/>
      <c r="W103" s="177"/>
      <c r="X103" s="177"/>
      <c r="Y103" s="177"/>
      <c r="Z103" s="177"/>
      <c r="AA103" s="177"/>
      <c r="AB103" s="177"/>
      <c r="AC103">
        <v>1090</v>
      </c>
      <c r="AD103">
        <v>1362</v>
      </c>
      <c r="AE103">
        <v>1583</v>
      </c>
      <c r="AF103">
        <v>183</v>
      </c>
      <c r="AG103">
        <v>388</v>
      </c>
      <c r="AH103">
        <v>680</v>
      </c>
      <c r="AI103">
        <v>887</v>
      </c>
      <c r="AJ103">
        <v>1111</v>
      </c>
      <c r="AK103">
        <v>1355</v>
      </c>
      <c r="AL103">
        <v>1293</v>
      </c>
      <c r="AM103">
        <v>1571</v>
      </c>
      <c r="AN103">
        <v>1886</v>
      </c>
      <c r="AO103">
        <v>2269</v>
      </c>
      <c r="AP103">
        <v>2750</v>
      </c>
      <c r="AQ103">
        <v>3216</v>
      </c>
      <c r="AR103">
        <f>SUMIFS('PCN DES MetricDATA 24-25'!$F:$F,'PCN DES MetricDATA 24-25'!$B:$B,'PCN DES MetricDATA 24-25'!$S103,'PCN DES MetricDATA 24-25'!$C:$C,'PCN DES MetricDATA 24-25'!$Y$97,'PCN DES MetricDATA 24-25'!$D:$D,'PCN DES MetricDATA 24-25'!$Y$96,'PCN DES MetricDATA 24-25'!$E:$E,'PCN DES MetricDATA 24-25'!AR$68)</f>
        <v>315</v>
      </c>
      <c r="AS103">
        <f>SUMIFS('PCN DES MetricDATA 24-25'!$F:$F,'PCN DES MetricDATA 24-25'!$B:$B,'PCN DES MetricDATA 24-25'!$S103,'PCN DES MetricDATA 24-25'!$C:$C,'PCN DES MetricDATA 24-25'!$Y$97,'PCN DES MetricDATA 24-25'!$D:$D,'PCN DES MetricDATA 24-25'!$Y$96,'PCN DES MetricDATA 24-25'!$E:$E,'PCN DES MetricDATA 24-25'!AS$68)</f>
        <v>589</v>
      </c>
      <c r="AT103">
        <f>SUMIFS('PCN DES MetricDATA 24-25'!$F:$F,'PCN DES MetricDATA 24-25'!$B:$B,'PCN DES MetricDATA 24-25'!$S103,'PCN DES MetricDATA 24-25'!$C:$C,'PCN DES MetricDATA 24-25'!$Y$97,'PCN DES MetricDATA 24-25'!$D:$D,'PCN DES MetricDATA 24-25'!$Y$96,'PCN DES MetricDATA 24-25'!$E:$E,'PCN DES MetricDATA 24-25'!AT$68)</f>
        <v>909</v>
      </c>
      <c r="AU103">
        <f>SUMIFS('PCN DES MetricDATA 24-25'!$F:$F,'PCN DES MetricDATA 24-25'!$B:$B,'PCN DES MetricDATA 24-25'!$S103,'PCN DES MetricDATA 24-25'!$C:$C,'PCN DES MetricDATA 24-25'!$Y$97,'PCN DES MetricDATA 24-25'!$D:$D,'PCN DES MetricDATA 24-25'!$Y$96,'PCN DES MetricDATA 24-25'!$E:$E,'PCN DES MetricDATA 24-25'!AU$68)</f>
        <v>1160</v>
      </c>
      <c r="AV103">
        <f>SUMIFS('PCN DES MetricDATA 24-25'!$F:$F,'PCN DES MetricDATA 24-25'!$B:$B,'PCN DES MetricDATA 24-25'!$S103,'PCN DES MetricDATA 24-25'!$C:$C,'PCN DES MetricDATA 24-25'!$Y$97,'PCN DES MetricDATA 24-25'!$D:$D,'PCN DES MetricDATA 24-25'!$Y$96,'PCN DES MetricDATA 24-25'!$E:$E,'PCN DES MetricDATA 24-25'!AV$68)</f>
        <v>1378</v>
      </c>
      <c r="AW103">
        <f>SUMIFS('PCN DES MetricDATA 24-25'!$F:$F,'PCN DES MetricDATA 24-25'!$B:$B,'PCN DES MetricDATA 24-25'!$S103,'PCN DES MetricDATA 24-25'!$C:$C,'PCN DES MetricDATA 24-25'!$Y$97,'PCN DES MetricDATA 24-25'!$D:$D,'PCN DES MetricDATA 24-25'!$Y$96,'PCN DES MetricDATA 24-25'!$E:$E,'PCN DES MetricDATA 24-25'!AW$68)</f>
        <v>1701</v>
      </c>
      <c r="AX103">
        <f>SUMIFS('PCN DES MetricDATA 24-25'!$F:$F,'PCN DES MetricDATA 24-25'!$B:$B,'PCN DES MetricDATA 24-25'!$S103,'PCN DES MetricDATA 24-25'!$C:$C,'PCN DES MetricDATA 24-25'!$Y$97,'PCN DES MetricDATA 24-25'!$D:$D,'PCN DES MetricDATA 24-25'!$Y$96,'PCN DES MetricDATA 24-25'!$E:$E,'PCN DES MetricDATA 24-25'!AX$68)</f>
        <v>2029</v>
      </c>
      <c r="AY103">
        <f>SUMIFS('PCN DES MetricDATA 24-25'!$F:$F,'PCN DES MetricDATA 24-25'!$B:$B,'PCN DES MetricDATA 24-25'!$S103,'PCN DES MetricDATA 24-25'!$C:$C,'PCN DES MetricDATA 24-25'!$Y$97,'PCN DES MetricDATA 24-25'!$D:$D,'PCN DES MetricDATA 24-25'!$Y$96,'PCN DES MetricDATA 24-25'!$E:$E,'PCN DES MetricDATA 24-25'!AY$68)</f>
        <v>2292</v>
      </c>
    </row>
    <row r="104" spans="1:55" x14ac:dyDescent="0.35">
      <c r="A104" t="s">
        <v>1558</v>
      </c>
      <c r="B104" t="s">
        <v>654</v>
      </c>
      <c r="C104" t="s">
        <v>1552</v>
      </c>
      <c r="D104" t="s">
        <v>563</v>
      </c>
      <c r="E104" s="2">
        <v>45596</v>
      </c>
      <c r="F104">
        <v>18</v>
      </c>
      <c r="G104" t="str">
        <f>VLOOKUP($C104,'LKUP PCNDES'!$K:$M,2,FALSE)</f>
        <v>Percentage of permanent care home residents aged 18 years or over who received a falls risk assessment.</v>
      </c>
      <c r="H104" t="str">
        <f>VLOOKUP($C104,'LKUP PCNDES'!$K:$M,3,FALSE)</f>
        <v>FALLS</v>
      </c>
      <c r="I104" t="str">
        <f>VLOOKUP($B104,'LKUP PCNDES'!$C$17:$H$60,4,FALSE)</f>
        <v>NHS South East London ICB</v>
      </c>
      <c r="J104" t="str">
        <f>VLOOKUP($B104,'LKUP PCNDES'!$C$17:$H$60,6,FALSE)</f>
        <v>NHS SOUTH EAST LONDON INTEGRATED CARE BOARD</v>
      </c>
      <c r="R104" t="s">
        <v>112</v>
      </c>
      <c r="S104" t="s">
        <v>654</v>
      </c>
      <c r="T104" s="177"/>
      <c r="U104" s="177"/>
      <c r="V104" s="177"/>
      <c r="W104" s="177"/>
      <c r="X104" s="177"/>
      <c r="Y104" s="177"/>
      <c r="Z104" s="177"/>
      <c r="AA104" s="177"/>
      <c r="AB104" s="177"/>
      <c r="AC104">
        <v>2206</v>
      </c>
      <c r="AD104">
        <v>1475</v>
      </c>
      <c r="AE104">
        <v>2876</v>
      </c>
      <c r="AF104">
        <v>253</v>
      </c>
      <c r="AG104">
        <v>466</v>
      </c>
      <c r="AH104">
        <v>702</v>
      </c>
      <c r="AI104">
        <v>810</v>
      </c>
      <c r="AJ104">
        <v>1172</v>
      </c>
      <c r="AK104">
        <v>1416</v>
      </c>
      <c r="AL104">
        <v>1557</v>
      </c>
      <c r="AM104">
        <v>1900</v>
      </c>
      <c r="AN104">
        <v>2214</v>
      </c>
      <c r="AO104">
        <v>2530</v>
      </c>
      <c r="AP104">
        <v>2691</v>
      </c>
      <c r="AQ104">
        <v>2965</v>
      </c>
      <c r="AR104">
        <f>SUMIFS('PCN DES MetricDATA 24-25'!$F:$F,'PCN DES MetricDATA 24-25'!$B:$B,'PCN DES MetricDATA 24-25'!$S104,'PCN DES MetricDATA 24-25'!$C:$C,'PCN DES MetricDATA 24-25'!$Y$97,'PCN DES MetricDATA 24-25'!$D:$D,'PCN DES MetricDATA 24-25'!$Y$96,'PCN DES MetricDATA 24-25'!$E:$E,'PCN DES MetricDATA 24-25'!AR$68)</f>
        <v>255</v>
      </c>
      <c r="AS104">
        <f>SUMIFS('PCN DES MetricDATA 24-25'!$F:$F,'PCN DES MetricDATA 24-25'!$B:$B,'PCN DES MetricDATA 24-25'!$S104,'PCN DES MetricDATA 24-25'!$C:$C,'PCN DES MetricDATA 24-25'!$Y$97,'PCN DES MetricDATA 24-25'!$D:$D,'PCN DES MetricDATA 24-25'!$Y$96,'PCN DES MetricDATA 24-25'!$E:$E,'PCN DES MetricDATA 24-25'!AS$68)</f>
        <v>505</v>
      </c>
      <c r="AT104">
        <f>SUMIFS('PCN DES MetricDATA 24-25'!$F:$F,'PCN DES MetricDATA 24-25'!$B:$B,'PCN DES MetricDATA 24-25'!$S104,'PCN DES MetricDATA 24-25'!$C:$C,'PCN DES MetricDATA 24-25'!$Y$97,'PCN DES MetricDATA 24-25'!$D:$D,'PCN DES MetricDATA 24-25'!$Y$96,'PCN DES MetricDATA 24-25'!$E:$E,'PCN DES MetricDATA 24-25'!AT$68)</f>
        <v>756</v>
      </c>
      <c r="AU104">
        <f>SUMIFS('PCN DES MetricDATA 24-25'!$F:$F,'PCN DES MetricDATA 24-25'!$B:$B,'PCN DES MetricDATA 24-25'!$S104,'PCN DES MetricDATA 24-25'!$C:$C,'PCN DES MetricDATA 24-25'!$Y$97,'PCN DES MetricDATA 24-25'!$D:$D,'PCN DES MetricDATA 24-25'!$Y$96,'PCN DES MetricDATA 24-25'!$E:$E,'PCN DES MetricDATA 24-25'!AU$68)</f>
        <v>1002</v>
      </c>
      <c r="AV104">
        <f>SUMIFS('PCN DES MetricDATA 24-25'!$F:$F,'PCN DES MetricDATA 24-25'!$B:$B,'PCN DES MetricDATA 24-25'!$S104,'PCN DES MetricDATA 24-25'!$C:$C,'PCN DES MetricDATA 24-25'!$Y$97,'PCN DES MetricDATA 24-25'!$D:$D,'PCN DES MetricDATA 24-25'!$Y$96,'PCN DES MetricDATA 24-25'!$E:$E,'PCN DES MetricDATA 24-25'!AV$68)</f>
        <v>1246</v>
      </c>
      <c r="AW104">
        <f>SUMIFS('PCN DES MetricDATA 24-25'!$F:$F,'PCN DES MetricDATA 24-25'!$B:$B,'PCN DES MetricDATA 24-25'!$S104,'PCN DES MetricDATA 24-25'!$C:$C,'PCN DES MetricDATA 24-25'!$Y$97,'PCN DES MetricDATA 24-25'!$D:$D,'PCN DES MetricDATA 24-25'!$Y$96,'PCN DES MetricDATA 24-25'!$E:$E,'PCN DES MetricDATA 24-25'!AW$68)</f>
        <v>1426</v>
      </c>
      <c r="AX104">
        <f>SUMIFS('PCN DES MetricDATA 24-25'!$F:$F,'PCN DES MetricDATA 24-25'!$B:$B,'PCN DES MetricDATA 24-25'!$S104,'PCN DES MetricDATA 24-25'!$C:$C,'PCN DES MetricDATA 24-25'!$Y$97,'PCN DES MetricDATA 24-25'!$D:$D,'PCN DES MetricDATA 24-25'!$Y$96,'PCN DES MetricDATA 24-25'!$E:$E,'PCN DES MetricDATA 24-25'!AX$68)</f>
        <v>1457</v>
      </c>
      <c r="AY104">
        <f>SUMIFS('PCN DES MetricDATA 24-25'!$F:$F,'PCN DES MetricDATA 24-25'!$B:$B,'PCN DES MetricDATA 24-25'!$S104,'PCN DES MetricDATA 24-25'!$C:$C,'PCN DES MetricDATA 24-25'!$Y$97,'PCN DES MetricDATA 24-25'!$D:$D,'PCN DES MetricDATA 24-25'!$Y$96,'PCN DES MetricDATA 24-25'!$E:$E,'PCN DES MetricDATA 24-25'!AY$68)</f>
        <v>1649</v>
      </c>
    </row>
    <row r="105" spans="1:55" x14ac:dyDescent="0.35">
      <c r="A105" t="s">
        <v>1558</v>
      </c>
      <c r="B105" t="s">
        <v>654</v>
      </c>
      <c r="C105" t="s">
        <v>1552</v>
      </c>
      <c r="D105" t="s">
        <v>563</v>
      </c>
      <c r="E105" s="2">
        <v>45626</v>
      </c>
      <c r="F105">
        <v>20</v>
      </c>
      <c r="G105" t="str">
        <f>VLOOKUP($C105,'LKUP PCNDES'!$K:$M,2,FALSE)</f>
        <v>Percentage of permanent care home residents aged 18 years or over who received a falls risk assessment.</v>
      </c>
      <c r="H105" t="str">
        <f>VLOOKUP($C105,'LKUP PCNDES'!$K:$M,3,FALSE)</f>
        <v>FALLS</v>
      </c>
      <c r="I105" t="str">
        <f>VLOOKUP($B105,'LKUP PCNDES'!$C$17:$H$60,4,FALSE)</f>
        <v>NHS South East London ICB</v>
      </c>
      <c r="J105" t="str">
        <f>VLOOKUP($B105,'LKUP PCNDES'!$C$17:$H$60,6,FALSE)</f>
        <v>NHS SOUTH EAST LONDON INTEGRATED CARE BOARD</v>
      </c>
      <c r="R105" t="s">
        <v>114</v>
      </c>
      <c r="S105" t="s">
        <v>656</v>
      </c>
      <c r="T105" s="177"/>
      <c r="U105" s="177"/>
      <c r="V105" s="177"/>
      <c r="W105" s="177"/>
      <c r="X105" s="177"/>
      <c r="Y105" s="177"/>
      <c r="Z105" s="177"/>
      <c r="AA105" s="177"/>
      <c r="AB105" s="177"/>
      <c r="AC105">
        <v>4818</v>
      </c>
      <c r="AD105">
        <v>5014</v>
      </c>
      <c r="AE105">
        <v>5426</v>
      </c>
      <c r="AF105">
        <v>439</v>
      </c>
      <c r="AG105">
        <v>787</v>
      </c>
      <c r="AH105">
        <v>1328</v>
      </c>
      <c r="AI105">
        <v>1639</v>
      </c>
      <c r="AJ105">
        <v>1858</v>
      </c>
      <c r="AK105">
        <v>2223</v>
      </c>
      <c r="AL105">
        <v>2556</v>
      </c>
      <c r="AM105">
        <v>2902</v>
      </c>
      <c r="AN105">
        <v>3130</v>
      </c>
      <c r="AO105">
        <v>3612</v>
      </c>
      <c r="AP105">
        <v>3879</v>
      </c>
      <c r="AQ105">
        <v>4068</v>
      </c>
      <c r="AR105">
        <f>SUMIFS('PCN DES MetricDATA 24-25'!$F:$F,'PCN DES MetricDATA 24-25'!$B:$B,'PCN DES MetricDATA 24-25'!$S105,'PCN DES MetricDATA 24-25'!$C:$C,'PCN DES MetricDATA 24-25'!$Y$97,'PCN DES MetricDATA 24-25'!$D:$D,'PCN DES MetricDATA 24-25'!$Y$96,'PCN DES MetricDATA 24-25'!$E:$E,'PCN DES MetricDATA 24-25'!AR$68)</f>
        <v>427</v>
      </c>
      <c r="AS105">
        <f>SUMIFS('PCN DES MetricDATA 24-25'!$F:$F,'PCN DES MetricDATA 24-25'!$B:$B,'PCN DES MetricDATA 24-25'!$S105,'PCN DES MetricDATA 24-25'!$C:$C,'PCN DES MetricDATA 24-25'!$Y$97,'PCN DES MetricDATA 24-25'!$D:$D,'PCN DES MetricDATA 24-25'!$Y$96,'PCN DES MetricDATA 24-25'!$E:$E,'PCN DES MetricDATA 24-25'!AS$68)</f>
        <v>734</v>
      </c>
      <c r="AT105">
        <f>SUMIFS('PCN DES MetricDATA 24-25'!$F:$F,'PCN DES MetricDATA 24-25'!$B:$B,'PCN DES MetricDATA 24-25'!$S105,'PCN DES MetricDATA 24-25'!$C:$C,'PCN DES MetricDATA 24-25'!$Y$97,'PCN DES MetricDATA 24-25'!$D:$D,'PCN DES MetricDATA 24-25'!$Y$96,'PCN DES MetricDATA 24-25'!$E:$E,'PCN DES MetricDATA 24-25'!AT$68)</f>
        <v>987</v>
      </c>
      <c r="AU105">
        <f>SUMIFS('PCN DES MetricDATA 24-25'!$F:$F,'PCN DES MetricDATA 24-25'!$B:$B,'PCN DES MetricDATA 24-25'!$S105,'PCN DES MetricDATA 24-25'!$C:$C,'PCN DES MetricDATA 24-25'!$Y$97,'PCN DES MetricDATA 24-25'!$D:$D,'PCN DES MetricDATA 24-25'!$Y$96,'PCN DES MetricDATA 24-25'!$E:$E,'PCN DES MetricDATA 24-25'!AU$68)</f>
        <v>1392</v>
      </c>
      <c r="AV105">
        <f>SUMIFS('PCN DES MetricDATA 24-25'!$F:$F,'PCN DES MetricDATA 24-25'!$B:$B,'PCN DES MetricDATA 24-25'!$S105,'PCN DES MetricDATA 24-25'!$C:$C,'PCN DES MetricDATA 24-25'!$Y$97,'PCN DES MetricDATA 24-25'!$D:$D,'PCN DES MetricDATA 24-25'!$Y$96,'PCN DES MetricDATA 24-25'!$E:$E,'PCN DES MetricDATA 24-25'!AV$68)</f>
        <v>1737</v>
      </c>
      <c r="AW105">
        <f>SUMIFS('PCN DES MetricDATA 24-25'!$F:$F,'PCN DES MetricDATA 24-25'!$B:$B,'PCN DES MetricDATA 24-25'!$S105,'PCN DES MetricDATA 24-25'!$C:$C,'PCN DES MetricDATA 24-25'!$Y$97,'PCN DES MetricDATA 24-25'!$D:$D,'PCN DES MetricDATA 24-25'!$Y$96,'PCN DES MetricDATA 24-25'!$E:$E,'PCN DES MetricDATA 24-25'!AW$68)</f>
        <v>2112</v>
      </c>
      <c r="AX105">
        <f>SUMIFS('PCN DES MetricDATA 24-25'!$F:$F,'PCN DES MetricDATA 24-25'!$B:$B,'PCN DES MetricDATA 24-25'!$S105,'PCN DES MetricDATA 24-25'!$C:$C,'PCN DES MetricDATA 24-25'!$Y$97,'PCN DES MetricDATA 24-25'!$D:$D,'PCN DES MetricDATA 24-25'!$Y$96,'PCN DES MetricDATA 24-25'!$E:$E,'PCN DES MetricDATA 24-25'!AX$68)</f>
        <v>2417</v>
      </c>
      <c r="AY105">
        <f>SUMIFS('PCN DES MetricDATA 24-25'!$F:$F,'PCN DES MetricDATA 24-25'!$B:$B,'PCN DES MetricDATA 24-25'!$S105,'PCN DES MetricDATA 24-25'!$C:$C,'PCN DES MetricDATA 24-25'!$Y$97,'PCN DES MetricDATA 24-25'!$D:$D,'PCN DES MetricDATA 24-25'!$Y$96,'PCN DES MetricDATA 24-25'!$E:$E,'PCN DES MetricDATA 24-25'!AY$68)</f>
        <v>2747</v>
      </c>
    </row>
    <row r="106" spans="1:55" x14ac:dyDescent="0.35">
      <c r="A106" t="s">
        <v>1558</v>
      </c>
      <c r="B106" t="s">
        <v>654</v>
      </c>
      <c r="C106" t="s">
        <v>1554</v>
      </c>
      <c r="D106" t="s">
        <v>700</v>
      </c>
      <c r="E106" s="2">
        <v>45412</v>
      </c>
      <c r="F106">
        <v>13</v>
      </c>
      <c r="G106" t="str">
        <f>VLOOKUP($C106,'LKUP PCNDES'!$K:$M,2,FALSE)</f>
        <v>Percentage of permanent care home residents aged 18 years or over who received a psychosocial assessment.</v>
      </c>
      <c r="H106" t="str">
        <f>VLOOKUP($C106,'LKUP PCNDES'!$K:$M,3,FALSE)</f>
        <v>PSY_ASSESS</v>
      </c>
      <c r="I106" t="str">
        <f>VLOOKUP($B106,'LKUP PCNDES'!$C$17:$H$60,4,FALSE)</f>
        <v>NHS South East London ICB</v>
      </c>
      <c r="J106" t="str">
        <f>VLOOKUP($B106,'LKUP PCNDES'!$C$17:$H$60,6,FALSE)</f>
        <v>NHS SOUTH EAST LONDON INTEGRATED CARE BOARD</v>
      </c>
      <c r="R106" t="s">
        <v>95</v>
      </c>
      <c r="S106" t="s">
        <v>95</v>
      </c>
      <c r="T106" s="177"/>
      <c r="U106" s="177"/>
      <c r="V106" s="177"/>
      <c r="W106" s="177"/>
      <c r="X106" s="177"/>
      <c r="Y106" s="177"/>
      <c r="Z106" s="177"/>
      <c r="AA106" s="177"/>
      <c r="AB106" s="177"/>
      <c r="AC106">
        <f>SUM(AC101:AC105)</f>
        <v>12217</v>
      </c>
      <c r="AD106">
        <f t="shared" ref="AD106:AE106" si="55">SUM(AD101:AD105)</f>
        <v>11956</v>
      </c>
      <c r="AE106">
        <f t="shared" si="55"/>
        <v>15552</v>
      </c>
      <c r="AF106">
        <v>1305</v>
      </c>
      <c r="AG106">
        <v>2479</v>
      </c>
      <c r="AH106">
        <v>3948</v>
      </c>
      <c r="AI106">
        <v>5041</v>
      </c>
      <c r="AJ106">
        <v>6032</v>
      </c>
      <c r="AK106">
        <v>7546</v>
      </c>
      <c r="AL106">
        <v>8637</v>
      </c>
      <c r="AM106">
        <v>10900</v>
      </c>
      <c r="AN106">
        <v>12795</v>
      </c>
      <c r="AO106">
        <v>15134</v>
      </c>
      <c r="AP106">
        <v>17100</v>
      </c>
      <c r="AQ106">
        <v>19278</v>
      </c>
      <c r="AR106">
        <f t="shared" ref="AR106:BC106" si="56">SUM(AR101:AR105)</f>
        <v>1224</v>
      </c>
      <c r="AS106">
        <f t="shared" si="56"/>
        <v>2247</v>
      </c>
      <c r="AT106">
        <f t="shared" si="56"/>
        <v>3289</v>
      </c>
      <c r="AU106">
        <f t="shared" si="56"/>
        <v>4395</v>
      </c>
      <c r="AV106">
        <f t="shared" si="56"/>
        <v>7775</v>
      </c>
      <c r="AW106">
        <f t="shared" si="56"/>
        <v>9361</v>
      </c>
      <c r="AX106">
        <f t="shared" ref="AX106:AY106" si="57">SUM(AX101:AX105)</f>
        <v>10670</v>
      </c>
      <c r="AY106">
        <f t="shared" si="57"/>
        <v>12135</v>
      </c>
      <c r="AZ106">
        <f t="shared" si="56"/>
        <v>0</v>
      </c>
      <c r="BA106">
        <f t="shared" si="56"/>
        <v>0</v>
      </c>
      <c r="BB106">
        <f t="shared" si="56"/>
        <v>0</v>
      </c>
      <c r="BC106">
        <f t="shared" si="56"/>
        <v>0</v>
      </c>
    </row>
    <row r="107" spans="1:55" x14ac:dyDescent="0.35">
      <c r="A107" t="s">
        <v>1558</v>
      </c>
      <c r="B107" t="s">
        <v>654</v>
      </c>
      <c r="C107" t="s">
        <v>1554</v>
      </c>
      <c r="D107" t="s">
        <v>700</v>
      </c>
      <c r="E107" s="2">
        <v>45443</v>
      </c>
      <c r="F107">
        <v>11</v>
      </c>
      <c r="G107" t="str">
        <f>VLOOKUP($C107,'LKUP PCNDES'!$K:$M,2,FALSE)</f>
        <v>Percentage of permanent care home residents aged 18 years or over who received a psychosocial assessment.</v>
      </c>
      <c r="H107" t="str">
        <f>VLOOKUP($C107,'LKUP PCNDES'!$K:$M,3,FALSE)</f>
        <v>PSY_ASSESS</v>
      </c>
      <c r="I107" t="str">
        <f>VLOOKUP($B107,'LKUP PCNDES'!$C$17:$H$60,4,FALSE)</f>
        <v>NHS South East London ICB</v>
      </c>
      <c r="J107" t="str">
        <f>VLOOKUP($B107,'LKUP PCNDES'!$C$17:$H$60,6,FALSE)</f>
        <v>NHS SOUTH EAST LONDON INTEGRATED CARE BOARD</v>
      </c>
      <c r="R107" t="s">
        <v>626</v>
      </c>
      <c r="S107" t="s">
        <v>626</v>
      </c>
      <c r="T107" s="177"/>
      <c r="U107" s="177"/>
      <c r="V107" s="177"/>
      <c r="W107" s="177"/>
      <c r="X107" s="177"/>
      <c r="Y107" s="177"/>
      <c r="Z107" s="177"/>
      <c r="AA107" s="177"/>
      <c r="AB107" s="177"/>
      <c r="AF107">
        <v>16451</v>
      </c>
      <c r="AG107">
        <v>33817</v>
      </c>
      <c r="AH107">
        <v>54116</v>
      </c>
      <c r="AI107">
        <v>72100</v>
      </c>
      <c r="AJ107">
        <v>88932</v>
      </c>
      <c r="AK107">
        <v>109594</v>
      </c>
      <c r="AL107">
        <v>127752</v>
      </c>
      <c r="AM107">
        <v>144153</v>
      </c>
      <c r="AN107">
        <v>159556</v>
      </c>
      <c r="AO107">
        <v>180282</v>
      </c>
      <c r="AP107">
        <v>201583</v>
      </c>
      <c r="AQ107">
        <v>222841</v>
      </c>
      <c r="AR107">
        <f>SUMIFS('PCN DES MetricDATA 24-25'!$F:$F,'PCN DES MetricDATA 24-25'!$B:$B,'PCN DES MetricDATA 24-25'!$S107,'PCN DES MetricDATA 24-25'!$C:$C,'PCN DES MetricDATA 24-25'!$Y$97,'PCN DES MetricDATA 24-25'!$D:$D,'PCN DES MetricDATA 24-25'!$Y$96,'PCN DES MetricDATA 24-25'!$E:$E,'PCN DES MetricDATA 24-25'!AR$68)</f>
        <v>18512</v>
      </c>
      <c r="AS107">
        <f>SUMIFS('PCN DES MetricDATA 24-25'!$F:$F,'PCN DES MetricDATA 24-25'!$B:$B,'PCN DES MetricDATA 24-25'!$S107,'PCN DES MetricDATA 24-25'!$C:$C,'PCN DES MetricDATA 24-25'!$Y$97,'PCN DES MetricDATA 24-25'!$D:$D,'PCN DES MetricDATA 24-25'!$Y$96,'PCN DES MetricDATA 24-25'!$E:$E,'PCN DES MetricDATA 24-25'!AS$68)</f>
        <v>35154</v>
      </c>
      <c r="AT107">
        <f>SUMIFS('PCN DES MetricDATA 24-25'!$F:$F,'PCN DES MetricDATA 24-25'!$B:$B,'PCN DES MetricDATA 24-25'!$S107,'PCN DES MetricDATA 24-25'!$C:$C,'PCN DES MetricDATA 24-25'!$Y$97,'PCN DES MetricDATA 24-25'!$D:$D,'PCN DES MetricDATA 24-25'!$Y$96,'PCN DES MetricDATA 24-25'!$E:$E,'PCN DES MetricDATA 24-25'!AT$68)</f>
        <v>52186</v>
      </c>
      <c r="AU107">
        <f>SUMIFS('PCN DES MetricDATA 24-25'!$F:$F,'PCN DES MetricDATA 24-25'!$B:$B,'PCN DES MetricDATA 24-25'!$S107,'PCN DES MetricDATA 24-25'!$C:$C,'PCN DES MetricDATA 24-25'!$Y$97,'PCN DES MetricDATA 24-25'!$D:$D,'PCN DES MetricDATA 24-25'!$Y$96,'PCN DES MetricDATA 24-25'!$E:$E,'PCN DES MetricDATA 24-25'!AU$68)</f>
        <v>85811</v>
      </c>
      <c r="AV107">
        <f>SUMIFS('PCN DES MetricDATA 24-25'!$F:$F,'PCN DES MetricDATA 24-25'!$B:$B,'PCN DES MetricDATA 24-25'!$S107,'PCN DES MetricDATA 24-25'!$C:$C,'PCN DES MetricDATA 24-25'!$Y$97,'PCN DES MetricDATA 24-25'!$D:$D,'PCN DES MetricDATA 24-25'!$Y$96,'PCN DES MetricDATA 24-25'!$E:$E,'PCN DES MetricDATA 24-25'!AV$68)</f>
        <v>105058</v>
      </c>
      <c r="AW107">
        <f>SUMIFS('PCN DES MetricDATA 24-25'!$F:$F,'PCN DES MetricDATA 24-25'!$B:$B,'PCN DES MetricDATA 24-25'!$S107,'PCN DES MetricDATA 24-25'!$C:$C,'PCN DES MetricDATA 24-25'!$Y$97,'PCN DES MetricDATA 24-25'!$D:$D,'PCN DES MetricDATA 24-25'!$Y$96,'PCN DES MetricDATA 24-25'!$E:$E,'PCN DES MetricDATA 24-25'!AW$68)</f>
        <v>125513</v>
      </c>
      <c r="AX107">
        <f>SUMIFS('PCN DES MetricDATA 24-25'!$F:$F,'PCN DES MetricDATA 24-25'!$B:$B,'PCN DES MetricDATA 24-25'!$S107,'PCN DES MetricDATA 24-25'!$C:$C,'PCN DES MetricDATA 24-25'!$Y$97,'PCN DES MetricDATA 24-25'!$D:$D,'PCN DES MetricDATA 24-25'!$Y$96,'PCN DES MetricDATA 24-25'!$E:$E,'PCN DES MetricDATA 24-25'!AX$68)</f>
        <v>147694</v>
      </c>
      <c r="AY107">
        <f>SUMIFS('PCN DES MetricDATA 24-25'!$F:$F,'PCN DES MetricDATA 24-25'!$B:$B,'PCN DES MetricDATA 24-25'!$S107,'PCN DES MetricDATA 24-25'!$C:$C,'PCN DES MetricDATA 24-25'!$Y$97,'PCN DES MetricDATA 24-25'!$D:$D,'PCN DES MetricDATA 24-25'!$Y$96,'PCN DES MetricDATA 24-25'!$E:$E,'PCN DES MetricDATA 24-25'!AY$68)</f>
        <v>165228</v>
      </c>
    </row>
    <row r="108" spans="1:55" x14ac:dyDescent="0.35">
      <c r="A108" t="s">
        <v>1558</v>
      </c>
      <c r="B108" t="s">
        <v>654</v>
      </c>
      <c r="C108" t="s">
        <v>1554</v>
      </c>
      <c r="D108" t="s">
        <v>700</v>
      </c>
      <c r="E108" s="2">
        <v>45473</v>
      </c>
      <c r="F108">
        <v>11</v>
      </c>
      <c r="G108" t="str">
        <f>VLOOKUP($C108,'LKUP PCNDES'!$K:$M,2,FALSE)</f>
        <v>Percentage of permanent care home residents aged 18 years or over who received a psychosocial assessment.</v>
      </c>
      <c r="H108" t="str">
        <f>VLOOKUP($C108,'LKUP PCNDES'!$K:$M,3,FALSE)</f>
        <v>PSY_ASSESS</v>
      </c>
      <c r="I108" t="str">
        <f>VLOOKUP($B108,'LKUP PCNDES'!$C$17:$H$60,4,FALSE)</f>
        <v>NHS South East London ICB</v>
      </c>
      <c r="J108" t="str">
        <f>VLOOKUP($B108,'LKUP PCNDES'!$C$17:$H$60,6,FALSE)</f>
        <v>NHS SOUTH EAST LONDON INTEGRATED CARE BOARD</v>
      </c>
    </row>
    <row r="109" spans="1:55" x14ac:dyDescent="0.35">
      <c r="A109" t="s">
        <v>1558</v>
      </c>
      <c r="B109" t="s">
        <v>654</v>
      </c>
      <c r="C109" t="s">
        <v>1554</v>
      </c>
      <c r="D109" t="s">
        <v>700</v>
      </c>
      <c r="E109" s="2">
        <v>45504</v>
      </c>
      <c r="F109">
        <v>11</v>
      </c>
      <c r="G109" t="str">
        <f>VLOOKUP($C109,'LKUP PCNDES'!$K:$M,2,FALSE)</f>
        <v>Percentage of permanent care home residents aged 18 years or over who received a psychosocial assessment.</v>
      </c>
      <c r="H109" t="str">
        <f>VLOOKUP($C109,'LKUP PCNDES'!$K:$M,3,FALSE)</f>
        <v>PSY_ASSESS</v>
      </c>
      <c r="I109" t="str">
        <f>VLOOKUP($B109,'LKUP PCNDES'!$C$17:$H$60,4,FALSE)</f>
        <v>NHS South East London ICB</v>
      </c>
      <c r="J109" t="str">
        <f>VLOOKUP($B109,'LKUP PCNDES'!$C$17:$H$60,6,FALSE)</f>
        <v>NHS SOUTH EAST LONDON INTEGRATED CARE BOARD</v>
      </c>
    </row>
    <row r="110" spans="1:55" x14ac:dyDescent="0.35">
      <c r="A110" t="s">
        <v>1558</v>
      </c>
      <c r="B110" t="s">
        <v>654</v>
      </c>
      <c r="C110" t="s">
        <v>1554</v>
      </c>
      <c r="D110" t="s">
        <v>700</v>
      </c>
      <c r="E110" s="2">
        <v>45535</v>
      </c>
      <c r="F110">
        <v>11</v>
      </c>
      <c r="G110" t="str">
        <f>VLOOKUP($C110,'LKUP PCNDES'!$K:$M,2,FALSE)</f>
        <v>Percentage of permanent care home residents aged 18 years or over who received a psychosocial assessment.</v>
      </c>
      <c r="H110" t="str">
        <f>VLOOKUP($C110,'LKUP PCNDES'!$K:$M,3,FALSE)</f>
        <v>PSY_ASSESS</v>
      </c>
      <c r="I110" t="str">
        <f>VLOOKUP($B110,'LKUP PCNDES'!$C$17:$H$60,4,FALSE)</f>
        <v>NHS South East London ICB</v>
      </c>
      <c r="J110" t="str">
        <f>VLOOKUP($B110,'LKUP PCNDES'!$C$17:$H$60,6,FALSE)</f>
        <v>NHS SOUTH EAST LONDON INTEGRATED CARE BOARD</v>
      </c>
    </row>
    <row r="111" spans="1:55" x14ac:dyDescent="0.35">
      <c r="A111" t="s">
        <v>1558</v>
      </c>
      <c r="B111" t="s">
        <v>654</v>
      </c>
      <c r="C111" t="s">
        <v>1554</v>
      </c>
      <c r="D111" t="s">
        <v>700</v>
      </c>
      <c r="E111" s="2">
        <v>45565</v>
      </c>
      <c r="F111">
        <v>11</v>
      </c>
      <c r="G111" t="str">
        <f>VLOOKUP($C111,'LKUP PCNDES'!$K:$M,2,FALSE)</f>
        <v>Percentage of permanent care home residents aged 18 years or over who received a psychosocial assessment.</v>
      </c>
      <c r="H111" t="str">
        <f>VLOOKUP($C111,'LKUP PCNDES'!$K:$M,3,FALSE)</f>
        <v>PSY_ASSESS</v>
      </c>
      <c r="I111" t="str">
        <f>VLOOKUP($B111,'LKUP PCNDES'!$C$17:$H$60,4,FALSE)</f>
        <v>NHS South East London ICB</v>
      </c>
      <c r="J111" t="str">
        <f>VLOOKUP($B111,'LKUP PCNDES'!$C$17:$H$60,6,FALSE)</f>
        <v>NHS SOUTH EAST LONDON INTEGRATED CARE BOARD</v>
      </c>
      <c r="S111" s="7" t="s">
        <v>638</v>
      </c>
      <c r="T111" s="7"/>
      <c r="U111" s="7"/>
      <c r="V111" s="7"/>
      <c r="W111" s="7"/>
      <c r="X111" s="7"/>
      <c r="Y111" s="94" t="s">
        <v>1558</v>
      </c>
      <c r="Z111" s="7"/>
      <c r="AA111" s="7"/>
    </row>
    <row r="112" spans="1:55" x14ac:dyDescent="0.35">
      <c r="A112" t="s">
        <v>1558</v>
      </c>
      <c r="B112" t="s">
        <v>654</v>
      </c>
      <c r="C112" t="s">
        <v>1554</v>
      </c>
      <c r="D112" t="s">
        <v>700</v>
      </c>
      <c r="E112" s="2">
        <v>45596</v>
      </c>
      <c r="F112">
        <v>12</v>
      </c>
      <c r="G112" t="str">
        <f>VLOOKUP($C112,'LKUP PCNDES'!$K:$M,2,FALSE)</f>
        <v>Percentage of permanent care home residents aged 18 years or over who received a psychosocial assessment.</v>
      </c>
      <c r="H112" t="str">
        <f>VLOOKUP($C112,'LKUP PCNDES'!$K:$M,3,FALSE)</f>
        <v>PSY_ASSESS</v>
      </c>
      <c r="I112" t="str">
        <f>VLOOKUP($B112,'LKUP PCNDES'!$C$17:$H$60,4,FALSE)</f>
        <v>NHS South East London ICB</v>
      </c>
      <c r="J112" t="str">
        <f>VLOOKUP($B112,'LKUP PCNDES'!$C$17:$H$60,6,FALSE)</f>
        <v>NHS SOUTH EAST LONDON INTEGRATED CARE BOARD</v>
      </c>
      <c r="S112" s="7" t="s">
        <v>641</v>
      </c>
      <c r="T112" s="7"/>
      <c r="U112" s="7"/>
      <c r="V112" s="7"/>
      <c r="W112" s="7"/>
      <c r="X112" s="7"/>
      <c r="Y112" s="94" t="s">
        <v>564</v>
      </c>
      <c r="Z112" s="7"/>
      <c r="AA112" s="7"/>
    </row>
    <row r="113" spans="1:55" x14ac:dyDescent="0.35">
      <c r="A113" t="s">
        <v>1558</v>
      </c>
      <c r="B113" t="s">
        <v>654</v>
      </c>
      <c r="C113" t="s">
        <v>1554</v>
      </c>
      <c r="D113" t="s">
        <v>700</v>
      </c>
      <c r="E113" s="2">
        <v>45626</v>
      </c>
      <c r="F113">
        <v>12</v>
      </c>
      <c r="G113" t="str">
        <f>VLOOKUP($C113,'LKUP PCNDES'!$K:$M,2,FALSE)</f>
        <v>Percentage of permanent care home residents aged 18 years or over who received a psychosocial assessment.</v>
      </c>
      <c r="H113" t="str">
        <f>VLOOKUP($C113,'LKUP PCNDES'!$K:$M,3,FALSE)</f>
        <v>PSY_ASSESS</v>
      </c>
      <c r="I113" t="str">
        <f>VLOOKUP($B113,'LKUP PCNDES'!$C$17:$H$60,4,FALSE)</f>
        <v>NHS South East London ICB</v>
      </c>
      <c r="J113" t="str">
        <f>VLOOKUP($B113,'LKUP PCNDES'!$C$17:$H$60,6,FALSE)</f>
        <v>NHS SOUTH EAST LONDON INTEGRATED CARE BOARD</v>
      </c>
      <c r="S113" s="7" t="s">
        <v>640</v>
      </c>
      <c r="T113" s="7"/>
      <c r="U113" s="7"/>
      <c r="V113" s="7"/>
      <c r="W113" s="7"/>
      <c r="X113" s="7"/>
      <c r="Y113" s="94" t="s">
        <v>1550</v>
      </c>
      <c r="Z113" s="7"/>
      <c r="AA113" s="7"/>
    </row>
    <row r="114" spans="1:55" x14ac:dyDescent="0.35">
      <c r="A114" t="s">
        <v>1558</v>
      </c>
      <c r="B114" t="s">
        <v>654</v>
      </c>
      <c r="C114" t="s">
        <v>1554</v>
      </c>
      <c r="D114" t="s">
        <v>564</v>
      </c>
      <c r="E114" s="2">
        <v>45412</v>
      </c>
      <c r="F114">
        <v>5980</v>
      </c>
      <c r="G114" t="str">
        <f>VLOOKUP($C114,'LKUP PCNDES'!$K:$M,2,FALSE)</f>
        <v>Percentage of permanent care home residents aged 18 years or over who received a psychosocial assessment.</v>
      </c>
      <c r="H114" t="str">
        <f>VLOOKUP($C114,'LKUP PCNDES'!$K:$M,3,FALSE)</f>
        <v>PSY_ASSESS</v>
      </c>
      <c r="I114" t="str">
        <f>VLOOKUP($B114,'LKUP PCNDES'!$C$17:$H$60,4,FALSE)</f>
        <v>NHS South East London ICB</v>
      </c>
      <c r="J114" t="str">
        <f>VLOOKUP($B114,'LKUP PCNDES'!$C$17:$H$60,6,FALSE)</f>
        <v>NHS SOUTH EAST LONDON INTEGRATED CARE BOARD</v>
      </c>
      <c r="S114" s="7"/>
      <c r="T114" s="7"/>
      <c r="U114" s="7"/>
      <c r="V114" s="7"/>
      <c r="W114" s="7"/>
      <c r="X114" s="7"/>
      <c r="Y114" s="7"/>
      <c r="Z114" s="7"/>
      <c r="AA114" s="7"/>
    </row>
    <row r="115" spans="1:55" x14ac:dyDescent="0.35">
      <c r="A115" t="s">
        <v>1558</v>
      </c>
      <c r="B115" t="s">
        <v>654</v>
      </c>
      <c r="C115" t="s">
        <v>1554</v>
      </c>
      <c r="D115" t="s">
        <v>564</v>
      </c>
      <c r="E115" s="2">
        <v>45443</v>
      </c>
      <c r="F115">
        <v>5987</v>
      </c>
      <c r="G115" t="str">
        <f>VLOOKUP($C115,'LKUP PCNDES'!$K:$M,2,FALSE)</f>
        <v>Percentage of permanent care home residents aged 18 years or over who received a psychosocial assessment.</v>
      </c>
      <c r="H115" t="str">
        <f>VLOOKUP($C115,'LKUP PCNDES'!$K:$M,3,FALSE)</f>
        <v>PSY_ASSESS</v>
      </c>
      <c r="I115" t="str">
        <f>VLOOKUP($B115,'LKUP PCNDES'!$C$17:$H$60,4,FALSE)</f>
        <v>NHS South East London ICB</v>
      </c>
      <c r="J115" t="str">
        <f>VLOOKUP($B115,'LKUP PCNDES'!$C$17:$H$60,6,FALSE)</f>
        <v>NHS SOUTH EAST LONDON INTEGRATED CARE BOARD</v>
      </c>
      <c r="S115" s="7" t="s">
        <v>649</v>
      </c>
      <c r="T115" s="7"/>
      <c r="U115" s="7"/>
      <c r="V115" s="7"/>
      <c r="W115" s="7"/>
      <c r="X115" s="7" t="s">
        <v>642</v>
      </c>
      <c r="Y115" s="7"/>
      <c r="Z115" s="7"/>
      <c r="AA115" s="7"/>
    </row>
    <row r="116" spans="1:55" x14ac:dyDescent="0.35">
      <c r="A116" t="s">
        <v>1558</v>
      </c>
      <c r="B116" t="s">
        <v>654</v>
      </c>
      <c r="C116" t="s">
        <v>1554</v>
      </c>
      <c r="D116" t="s">
        <v>564</v>
      </c>
      <c r="E116" s="2">
        <v>45473</v>
      </c>
      <c r="F116">
        <v>6056</v>
      </c>
      <c r="G116" t="str">
        <f>VLOOKUP($C116,'LKUP PCNDES'!$K:$M,2,FALSE)</f>
        <v>Percentage of permanent care home residents aged 18 years or over who received a psychosocial assessment.</v>
      </c>
      <c r="H116" t="str">
        <f>VLOOKUP($C116,'LKUP PCNDES'!$K:$M,3,FALSE)</f>
        <v>PSY_ASSESS</v>
      </c>
      <c r="I116" t="str">
        <f>VLOOKUP($B116,'LKUP PCNDES'!$C$17:$H$60,4,FALSE)</f>
        <v>NHS South East London ICB</v>
      </c>
      <c r="J116" t="str">
        <f>VLOOKUP($B116,'LKUP PCNDES'!$C$17:$H$60,6,FALSE)</f>
        <v>NHS SOUTH EAST LONDON INTEGRATED CARE BOARD</v>
      </c>
      <c r="S116" s="7" t="s">
        <v>639</v>
      </c>
      <c r="T116" s="9">
        <v>44681</v>
      </c>
      <c r="U116" s="9">
        <v>44712</v>
      </c>
      <c r="V116" s="9">
        <v>44742</v>
      </c>
      <c r="W116" s="9">
        <v>44773</v>
      </c>
      <c r="X116" s="9">
        <v>44804</v>
      </c>
      <c r="Y116" s="9">
        <v>44834</v>
      </c>
      <c r="Z116" s="9">
        <v>44865</v>
      </c>
      <c r="AA116" s="9">
        <v>44895</v>
      </c>
      <c r="AB116" s="9">
        <v>44926</v>
      </c>
      <c r="AC116" s="9">
        <v>44957</v>
      </c>
      <c r="AD116" s="9">
        <v>44985</v>
      </c>
      <c r="AE116" s="9">
        <v>45016</v>
      </c>
      <c r="AF116" s="9">
        <v>45046</v>
      </c>
      <c r="AG116" s="9">
        <v>45077</v>
      </c>
      <c r="AH116" s="9">
        <v>45107</v>
      </c>
      <c r="AI116" s="9">
        <v>45138</v>
      </c>
      <c r="AJ116" s="9">
        <v>45169</v>
      </c>
      <c r="AK116" s="9">
        <v>45199</v>
      </c>
      <c r="AL116" s="9">
        <v>45230</v>
      </c>
      <c r="AM116" s="9">
        <v>45260</v>
      </c>
      <c r="AN116" s="9">
        <v>45291</v>
      </c>
      <c r="AO116" s="9">
        <v>45322</v>
      </c>
      <c r="AP116" s="9">
        <v>45351</v>
      </c>
      <c r="AQ116" s="9">
        <v>45382</v>
      </c>
      <c r="AR116" s="9">
        <f t="shared" ref="AR116" si="58">EOMONTH(AQ116,1)</f>
        <v>45412</v>
      </c>
      <c r="AS116" s="9">
        <f t="shared" ref="AS116" si="59">EOMONTH(AR116,1)</f>
        <v>45443</v>
      </c>
      <c r="AT116" s="9">
        <f t="shared" ref="AT116" si="60">EOMONTH(AS116,1)</f>
        <v>45473</v>
      </c>
      <c r="AU116" s="9">
        <f t="shared" ref="AU116" si="61">EOMONTH(AT116,1)</f>
        <v>45504</v>
      </c>
      <c r="AV116" s="9">
        <f t="shared" ref="AV116" si="62">EOMONTH(AU116,1)</f>
        <v>45535</v>
      </c>
      <c r="AW116" s="9">
        <f>EOMONTH(AV116,1)</f>
        <v>45565</v>
      </c>
      <c r="AX116" s="9">
        <f>EOMONTH(AW116,1)</f>
        <v>45596</v>
      </c>
      <c r="AY116" s="9">
        <f>EOMONTH(AX116,1)</f>
        <v>45626</v>
      </c>
    </row>
    <row r="117" spans="1:55" x14ac:dyDescent="0.35">
      <c r="A117" t="s">
        <v>1558</v>
      </c>
      <c r="B117" t="s">
        <v>654</v>
      </c>
      <c r="C117" t="s">
        <v>1554</v>
      </c>
      <c r="D117" t="s">
        <v>564</v>
      </c>
      <c r="E117" s="2">
        <v>45504</v>
      </c>
      <c r="F117">
        <v>6049</v>
      </c>
      <c r="G117" t="str">
        <f>VLOOKUP($C117,'LKUP PCNDES'!$K:$M,2,FALSE)</f>
        <v>Percentage of permanent care home residents aged 18 years or over who received a psychosocial assessment.</v>
      </c>
      <c r="H117" t="str">
        <f>VLOOKUP($C117,'LKUP PCNDES'!$K:$M,3,FALSE)</f>
        <v>PSY_ASSESS</v>
      </c>
      <c r="I117" t="str">
        <f>VLOOKUP($B117,'LKUP PCNDES'!$C$17:$H$60,4,FALSE)</f>
        <v>NHS South East London ICB</v>
      </c>
      <c r="J117" t="str">
        <f>VLOOKUP($B117,'LKUP PCNDES'!$C$17:$H$60,6,FALSE)</f>
        <v>NHS SOUTH EAST LONDON INTEGRATED CARE BOARD</v>
      </c>
      <c r="S117" t="s">
        <v>651</v>
      </c>
      <c r="T117" s="177"/>
      <c r="U117" s="177"/>
      <c r="V117" s="177"/>
      <c r="W117" s="177"/>
      <c r="X117" s="177"/>
      <c r="Y117" s="177"/>
      <c r="Z117" s="177"/>
      <c r="AA117" s="177"/>
      <c r="AB117" s="177"/>
      <c r="AC117" s="177"/>
      <c r="AD117" s="177"/>
      <c r="AE117" s="177"/>
      <c r="AF117">
        <v>5117</v>
      </c>
      <c r="AG117">
        <v>4787</v>
      </c>
      <c r="AH117">
        <v>5284</v>
      </c>
      <c r="AI117">
        <v>5295</v>
      </c>
      <c r="AJ117">
        <v>5031</v>
      </c>
      <c r="AK117">
        <v>5552</v>
      </c>
      <c r="AL117">
        <v>5468</v>
      </c>
      <c r="AM117">
        <v>5575</v>
      </c>
      <c r="AN117">
        <v>5725</v>
      </c>
      <c r="AO117">
        <v>5811</v>
      </c>
      <c r="AP117">
        <v>6020</v>
      </c>
      <c r="AQ117">
        <v>6041</v>
      </c>
      <c r="AR117">
        <f>SUMIFS('PCN DES MetricDATA 24-25'!$F:$F,'PCN DES MetricDATA 24-25'!$B:$B,'PCN DES MetricDATA 24-25'!$S117,'PCN DES MetricDATA 24-25'!$C:$C,'PCN DES MetricDATA 24-25'!$Y$113,'PCN DES MetricDATA 24-25'!$D:$D,'PCN DES MetricDATA 24-25'!$Y$112,'PCN DES MetricDATA 24-25'!$E:$E,'PCN DES MetricDATA 24-25'!AR$68)</f>
        <v>0</v>
      </c>
      <c r="AS117">
        <f>SUMIFS('PCN DES MetricDATA 24-25'!$F:$F,'PCN DES MetricDATA 24-25'!$B:$B,'PCN DES MetricDATA 24-25'!$S117,'PCN DES MetricDATA 24-25'!$C:$C,'PCN DES MetricDATA 24-25'!$Y$113,'PCN DES MetricDATA 24-25'!$D:$D,'PCN DES MetricDATA 24-25'!$Y$112,'PCN DES MetricDATA 24-25'!$E:$E,'PCN DES MetricDATA 24-25'!AS$68)</f>
        <v>0</v>
      </c>
      <c r="AT117">
        <f>SUMIFS('PCN DES MetricDATA 24-25'!$F:$F,'PCN DES MetricDATA 24-25'!$B:$B,'PCN DES MetricDATA 24-25'!$S117,'PCN DES MetricDATA 24-25'!$C:$C,'PCN DES MetricDATA 24-25'!$Y$113,'PCN DES MetricDATA 24-25'!$D:$D,'PCN DES MetricDATA 24-25'!$Y$112,'PCN DES MetricDATA 24-25'!$E:$E,'PCN DES MetricDATA 24-25'!AT$68)</f>
        <v>0</v>
      </c>
      <c r="AU117">
        <f>SUMIFS('PCN DES MetricDATA 24-25'!$F:$F,'PCN DES MetricDATA 24-25'!$B:$B,'PCN DES MetricDATA 24-25'!$S117,'PCN DES MetricDATA 24-25'!$C:$C,'PCN DES MetricDATA 24-25'!$Y$113,'PCN DES MetricDATA 24-25'!$D:$D,'PCN DES MetricDATA 24-25'!$Y$112,'PCN DES MetricDATA 24-25'!$E:$E,'PCN DES MetricDATA 24-25'!AU$68)</f>
        <v>0</v>
      </c>
      <c r="AV117">
        <f>SUMIFS('PCN DES MetricDATA 24-25'!$F:$F,'PCN DES MetricDATA 24-25'!$B:$B,'PCN DES MetricDATA 24-25'!$S117,'PCN DES MetricDATA 24-25'!$C:$C,'PCN DES MetricDATA 24-25'!$Y$113,'PCN DES MetricDATA 24-25'!$D:$D,'PCN DES MetricDATA 24-25'!$Y$112,'PCN DES MetricDATA 24-25'!$E:$E,'PCN DES MetricDATA 24-25'!AV$68)</f>
        <v>6101</v>
      </c>
      <c r="AW117">
        <f>SUMIFS('PCN DES MetricDATA 24-25'!$F:$F,'PCN DES MetricDATA 24-25'!$B:$B,'PCN DES MetricDATA 24-25'!$S117,'PCN DES MetricDATA 24-25'!$C:$C,'PCN DES MetricDATA 24-25'!$Y$113,'PCN DES MetricDATA 24-25'!$D:$D,'PCN DES MetricDATA 24-25'!$Y$112,'PCN DES MetricDATA 24-25'!$E:$E,'PCN DES MetricDATA 24-25'!AW$68)</f>
        <v>6179</v>
      </c>
      <c r="AX117">
        <f>SUMIFS('PCN DES MetricDATA 24-25'!$F:$F,'PCN DES MetricDATA 24-25'!$B:$B,'PCN DES MetricDATA 24-25'!$S117,'PCN DES MetricDATA 24-25'!$C:$C,'PCN DES MetricDATA 24-25'!$Y$113,'PCN DES MetricDATA 24-25'!$D:$D,'PCN DES MetricDATA 24-25'!$Y$112,'PCN DES MetricDATA 24-25'!$E:$E,'PCN DES MetricDATA 24-25'!AX$68)</f>
        <v>6220</v>
      </c>
      <c r="AY117">
        <f>SUMIFS('PCN DES MetricDATA 24-25'!$F:$F,'PCN DES MetricDATA 24-25'!$B:$B,'PCN DES MetricDATA 24-25'!$S117,'PCN DES MetricDATA 24-25'!$C:$C,'PCN DES MetricDATA 24-25'!$Y$113,'PCN DES MetricDATA 24-25'!$D:$D,'PCN DES MetricDATA 24-25'!$Y$112,'PCN DES MetricDATA 24-25'!$E:$E,'PCN DES MetricDATA 24-25'!AY$68)</f>
        <v>6201</v>
      </c>
    </row>
    <row r="118" spans="1:55" x14ac:dyDescent="0.35">
      <c r="A118" t="s">
        <v>1558</v>
      </c>
      <c r="B118" t="s">
        <v>654</v>
      </c>
      <c r="C118" t="s">
        <v>1554</v>
      </c>
      <c r="D118" t="s">
        <v>564</v>
      </c>
      <c r="E118" s="2">
        <v>45535</v>
      </c>
      <c r="F118">
        <v>6089</v>
      </c>
      <c r="G118" t="str">
        <f>VLOOKUP($C118,'LKUP PCNDES'!$K:$M,2,FALSE)</f>
        <v>Percentage of permanent care home residents aged 18 years or over who received a psychosocial assessment.</v>
      </c>
      <c r="H118" t="str">
        <f>VLOOKUP($C118,'LKUP PCNDES'!$K:$M,3,FALSE)</f>
        <v>PSY_ASSESS</v>
      </c>
      <c r="I118" t="str">
        <f>VLOOKUP($B118,'LKUP PCNDES'!$C$17:$H$60,4,FALSE)</f>
        <v>NHS South East London ICB</v>
      </c>
      <c r="J118" t="str">
        <f>VLOOKUP($B118,'LKUP PCNDES'!$C$17:$H$60,6,FALSE)</f>
        <v>NHS SOUTH EAST LONDON INTEGRATED CARE BOARD</v>
      </c>
      <c r="S118" t="s">
        <v>652</v>
      </c>
      <c r="T118" s="177"/>
      <c r="U118" s="177"/>
      <c r="V118" s="177"/>
      <c r="W118" s="177"/>
      <c r="X118" s="177"/>
      <c r="Y118" s="177"/>
      <c r="Z118" s="177"/>
      <c r="AA118" s="177"/>
      <c r="AB118" s="177"/>
      <c r="AC118" s="177"/>
      <c r="AD118" s="177"/>
      <c r="AE118" s="177"/>
      <c r="AF118">
        <v>5450</v>
      </c>
      <c r="AG118">
        <v>5583</v>
      </c>
      <c r="AH118">
        <v>5629</v>
      </c>
      <c r="AI118">
        <v>5651</v>
      </c>
      <c r="AJ118">
        <v>4734</v>
      </c>
      <c r="AK118">
        <v>5756</v>
      </c>
      <c r="AL118">
        <v>5428</v>
      </c>
      <c r="AM118">
        <v>5408</v>
      </c>
      <c r="AN118">
        <v>5430</v>
      </c>
      <c r="AO118">
        <v>5440</v>
      </c>
      <c r="AP118">
        <v>5522</v>
      </c>
      <c r="AQ118">
        <v>5533</v>
      </c>
      <c r="AR118">
        <f>SUMIFS('PCN DES MetricDATA 24-25'!$F:$F,'PCN DES MetricDATA 24-25'!$B:$B,'PCN DES MetricDATA 24-25'!$S118,'PCN DES MetricDATA 24-25'!$C:$C,'PCN DES MetricDATA 24-25'!$Y$113,'PCN DES MetricDATA 24-25'!$D:$D,'PCN DES MetricDATA 24-25'!$Y$112,'PCN DES MetricDATA 24-25'!$E:$E,'PCN DES MetricDATA 24-25'!AR$68)</f>
        <v>5590</v>
      </c>
      <c r="AS118">
        <f>SUMIFS('PCN DES MetricDATA 24-25'!$F:$F,'PCN DES MetricDATA 24-25'!$B:$B,'PCN DES MetricDATA 24-25'!$S118,'PCN DES MetricDATA 24-25'!$C:$C,'PCN DES MetricDATA 24-25'!$Y$113,'PCN DES MetricDATA 24-25'!$D:$D,'PCN DES MetricDATA 24-25'!$Y$112,'PCN DES MetricDATA 24-25'!$E:$E,'PCN DES MetricDATA 24-25'!AS$68)</f>
        <v>5621</v>
      </c>
      <c r="AT118">
        <f>SUMIFS('PCN DES MetricDATA 24-25'!$F:$F,'PCN DES MetricDATA 24-25'!$B:$B,'PCN DES MetricDATA 24-25'!$S118,'PCN DES MetricDATA 24-25'!$C:$C,'PCN DES MetricDATA 24-25'!$Y$113,'PCN DES MetricDATA 24-25'!$D:$D,'PCN DES MetricDATA 24-25'!$Y$112,'PCN DES MetricDATA 24-25'!$E:$E,'PCN DES MetricDATA 24-25'!AT$68)</f>
        <v>5701</v>
      </c>
      <c r="AU118">
        <f>SUMIFS('PCN DES MetricDATA 24-25'!$F:$F,'PCN DES MetricDATA 24-25'!$B:$B,'PCN DES MetricDATA 24-25'!$S118,'PCN DES MetricDATA 24-25'!$C:$C,'PCN DES MetricDATA 24-25'!$Y$113,'PCN DES MetricDATA 24-25'!$D:$D,'PCN DES MetricDATA 24-25'!$Y$112,'PCN DES MetricDATA 24-25'!$E:$E,'PCN DES MetricDATA 24-25'!AU$68)</f>
        <v>5754</v>
      </c>
      <c r="AV118">
        <f>SUMIFS('PCN DES MetricDATA 24-25'!$F:$F,'PCN DES MetricDATA 24-25'!$B:$B,'PCN DES MetricDATA 24-25'!$S118,'PCN DES MetricDATA 24-25'!$C:$C,'PCN DES MetricDATA 24-25'!$Y$113,'PCN DES MetricDATA 24-25'!$D:$D,'PCN DES MetricDATA 24-25'!$Y$112,'PCN DES MetricDATA 24-25'!$E:$E,'PCN DES MetricDATA 24-25'!AV$68)</f>
        <v>5833</v>
      </c>
      <c r="AW118">
        <f>SUMIFS('PCN DES MetricDATA 24-25'!$F:$F,'PCN DES MetricDATA 24-25'!$B:$B,'PCN DES MetricDATA 24-25'!$S118,'PCN DES MetricDATA 24-25'!$C:$C,'PCN DES MetricDATA 24-25'!$Y$113,'PCN DES MetricDATA 24-25'!$D:$D,'PCN DES MetricDATA 24-25'!$Y$112,'PCN DES MetricDATA 24-25'!$E:$E,'PCN DES MetricDATA 24-25'!AW$68)</f>
        <v>5944</v>
      </c>
      <c r="AX118">
        <f>SUMIFS('PCN DES MetricDATA 24-25'!$F:$F,'PCN DES MetricDATA 24-25'!$B:$B,'PCN DES MetricDATA 24-25'!$S118,'PCN DES MetricDATA 24-25'!$C:$C,'PCN DES MetricDATA 24-25'!$Y$113,'PCN DES MetricDATA 24-25'!$D:$D,'PCN DES MetricDATA 24-25'!$Y$112,'PCN DES MetricDATA 24-25'!$E:$E,'PCN DES MetricDATA 24-25'!AX$68)</f>
        <v>5966</v>
      </c>
      <c r="AY118">
        <f>SUMIFS('PCN DES MetricDATA 24-25'!$F:$F,'PCN DES MetricDATA 24-25'!$B:$B,'PCN DES MetricDATA 24-25'!$S118,'PCN DES MetricDATA 24-25'!$C:$C,'PCN DES MetricDATA 24-25'!$Y$113,'PCN DES MetricDATA 24-25'!$D:$D,'PCN DES MetricDATA 24-25'!$Y$112,'PCN DES MetricDATA 24-25'!$E:$E,'PCN DES MetricDATA 24-25'!AY$68)</f>
        <v>5984</v>
      </c>
    </row>
    <row r="119" spans="1:55" x14ac:dyDescent="0.35">
      <c r="A119" t="s">
        <v>1558</v>
      </c>
      <c r="B119" t="s">
        <v>654</v>
      </c>
      <c r="C119" t="s">
        <v>1554</v>
      </c>
      <c r="D119" t="s">
        <v>564</v>
      </c>
      <c r="E119" s="2">
        <v>45565</v>
      </c>
      <c r="F119">
        <v>6183</v>
      </c>
      <c r="G119" t="str">
        <f>VLOOKUP($C119,'LKUP PCNDES'!$K:$M,2,FALSE)</f>
        <v>Percentage of permanent care home residents aged 18 years or over who received a psychosocial assessment.</v>
      </c>
      <c r="H119" t="str">
        <f>VLOOKUP($C119,'LKUP PCNDES'!$K:$M,3,FALSE)</f>
        <v>PSY_ASSESS</v>
      </c>
      <c r="I119" t="str">
        <f>VLOOKUP($B119,'LKUP PCNDES'!$C$17:$H$60,4,FALSE)</f>
        <v>NHS South East London ICB</v>
      </c>
      <c r="J119" t="str">
        <f>VLOOKUP($B119,'LKUP PCNDES'!$C$17:$H$60,6,FALSE)</f>
        <v>NHS SOUTH EAST LONDON INTEGRATED CARE BOARD</v>
      </c>
      <c r="S119" t="s">
        <v>653</v>
      </c>
      <c r="T119" s="177"/>
      <c r="U119" s="177"/>
      <c r="V119" s="177"/>
      <c r="W119" s="177"/>
      <c r="X119" s="177"/>
      <c r="Y119" s="177"/>
      <c r="Z119" s="177"/>
      <c r="AA119" s="177"/>
      <c r="AB119" s="177"/>
      <c r="AC119" s="177"/>
      <c r="AD119" s="177"/>
      <c r="AE119" s="177"/>
      <c r="AF119">
        <v>6185</v>
      </c>
      <c r="AG119">
        <v>6203</v>
      </c>
      <c r="AH119">
        <v>6333</v>
      </c>
      <c r="AI119">
        <v>6406</v>
      </c>
      <c r="AJ119">
        <v>6280</v>
      </c>
      <c r="AK119">
        <v>6665</v>
      </c>
      <c r="AL119">
        <v>6231</v>
      </c>
      <c r="AM119">
        <v>5870</v>
      </c>
      <c r="AN119">
        <v>5907</v>
      </c>
      <c r="AO119">
        <v>5510</v>
      </c>
      <c r="AP119">
        <v>5515</v>
      </c>
      <c r="AQ119">
        <v>6689</v>
      </c>
      <c r="AR119">
        <f>SUMIFS('PCN DES MetricDATA 24-25'!$F:$F,'PCN DES MetricDATA 24-25'!$B:$B,'PCN DES MetricDATA 24-25'!$S119,'PCN DES MetricDATA 24-25'!$C:$C,'PCN DES MetricDATA 24-25'!$Y$113,'PCN DES MetricDATA 24-25'!$D:$D,'PCN DES MetricDATA 24-25'!$Y$112,'PCN DES MetricDATA 24-25'!$E:$E,'PCN DES MetricDATA 24-25'!AR$68)</f>
        <v>6855</v>
      </c>
      <c r="AS119">
        <f>SUMIFS('PCN DES MetricDATA 24-25'!$F:$F,'PCN DES MetricDATA 24-25'!$B:$B,'PCN DES MetricDATA 24-25'!$S119,'PCN DES MetricDATA 24-25'!$C:$C,'PCN DES MetricDATA 24-25'!$Y$113,'PCN DES MetricDATA 24-25'!$D:$D,'PCN DES MetricDATA 24-25'!$Y$112,'PCN DES MetricDATA 24-25'!$E:$E,'PCN DES MetricDATA 24-25'!AS$68)</f>
        <v>6929</v>
      </c>
      <c r="AT119">
        <f>SUMIFS('PCN DES MetricDATA 24-25'!$F:$F,'PCN DES MetricDATA 24-25'!$B:$B,'PCN DES MetricDATA 24-25'!$S119,'PCN DES MetricDATA 24-25'!$C:$C,'PCN DES MetricDATA 24-25'!$Y$113,'PCN DES MetricDATA 24-25'!$D:$D,'PCN DES MetricDATA 24-25'!$Y$112,'PCN DES MetricDATA 24-25'!$E:$E,'PCN DES MetricDATA 24-25'!AT$68)</f>
        <v>6991</v>
      </c>
      <c r="AU119">
        <f>SUMIFS('PCN DES MetricDATA 24-25'!$F:$F,'PCN DES MetricDATA 24-25'!$B:$B,'PCN DES MetricDATA 24-25'!$S119,'PCN DES MetricDATA 24-25'!$C:$C,'PCN DES MetricDATA 24-25'!$Y$113,'PCN DES MetricDATA 24-25'!$D:$D,'PCN DES MetricDATA 24-25'!$Y$112,'PCN DES MetricDATA 24-25'!$E:$E,'PCN DES MetricDATA 24-25'!AU$68)</f>
        <v>7112</v>
      </c>
      <c r="AV119">
        <f>SUMIFS('PCN DES MetricDATA 24-25'!$F:$F,'PCN DES MetricDATA 24-25'!$B:$B,'PCN DES MetricDATA 24-25'!$S119,'PCN DES MetricDATA 24-25'!$C:$C,'PCN DES MetricDATA 24-25'!$Y$113,'PCN DES MetricDATA 24-25'!$D:$D,'PCN DES MetricDATA 24-25'!$Y$112,'PCN DES MetricDATA 24-25'!$E:$E,'PCN DES MetricDATA 24-25'!AV$68)</f>
        <v>7214</v>
      </c>
      <c r="AW119">
        <f>SUMIFS('PCN DES MetricDATA 24-25'!$F:$F,'PCN DES MetricDATA 24-25'!$B:$B,'PCN DES MetricDATA 24-25'!$S119,'PCN DES MetricDATA 24-25'!$C:$C,'PCN DES MetricDATA 24-25'!$Y$113,'PCN DES MetricDATA 24-25'!$D:$D,'PCN DES MetricDATA 24-25'!$Y$112,'PCN DES MetricDATA 24-25'!$E:$E,'PCN DES MetricDATA 24-25'!AW$68)</f>
        <v>7168</v>
      </c>
      <c r="AX119">
        <f>SUMIFS('PCN DES MetricDATA 24-25'!$F:$F,'PCN DES MetricDATA 24-25'!$B:$B,'PCN DES MetricDATA 24-25'!$S119,'PCN DES MetricDATA 24-25'!$C:$C,'PCN DES MetricDATA 24-25'!$Y$113,'PCN DES MetricDATA 24-25'!$D:$D,'PCN DES MetricDATA 24-25'!$Y$112,'PCN DES MetricDATA 24-25'!$E:$E,'PCN DES MetricDATA 24-25'!AX$68)</f>
        <v>7150</v>
      </c>
      <c r="AY119">
        <f>SUMIFS('PCN DES MetricDATA 24-25'!$F:$F,'PCN DES MetricDATA 24-25'!$B:$B,'PCN DES MetricDATA 24-25'!$S119,'PCN DES MetricDATA 24-25'!$C:$C,'PCN DES MetricDATA 24-25'!$Y$113,'PCN DES MetricDATA 24-25'!$D:$D,'PCN DES MetricDATA 24-25'!$Y$112,'PCN DES MetricDATA 24-25'!$E:$E,'PCN DES MetricDATA 24-25'!AY$68)</f>
        <v>7145</v>
      </c>
    </row>
    <row r="120" spans="1:55" x14ac:dyDescent="0.35">
      <c r="A120" t="s">
        <v>1558</v>
      </c>
      <c r="B120" t="s">
        <v>654</v>
      </c>
      <c r="C120" t="s">
        <v>1554</v>
      </c>
      <c r="D120" t="s">
        <v>564</v>
      </c>
      <c r="E120" s="2">
        <v>45596</v>
      </c>
      <c r="F120">
        <v>6086</v>
      </c>
      <c r="G120" t="str">
        <f>VLOOKUP($C120,'LKUP PCNDES'!$K:$M,2,FALSE)</f>
        <v>Percentage of permanent care home residents aged 18 years or over who received a psychosocial assessment.</v>
      </c>
      <c r="H120" t="str">
        <f>VLOOKUP($C120,'LKUP PCNDES'!$K:$M,3,FALSE)</f>
        <v>PSY_ASSESS</v>
      </c>
      <c r="I120" t="str">
        <f>VLOOKUP($B120,'LKUP PCNDES'!$C$17:$H$60,4,FALSE)</f>
        <v>NHS South East London ICB</v>
      </c>
      <c r="J120" t="str">
        <f>VLOOKUP($B120,'LKUP PCNDES'!$C$17:$H$60,6,FALSE)</f>
        <v>NHS SOUTH EAST LONDON INTEGRATED CARE BOARD</v>
      </c>
      <c r="S120" t="s">
        <v>654</v>
      </c>
      <c r="T120" s="177"/>
      <c r="U120" s="177"/>
      <c r="V120" s="177"/>
      <c r="W120" s="177"/>
      <c r="X120" s="177"/>
      <c r="Y120" s="177"/>
      <c r="Z120" s="177"/>
      <c r="AA120" s="177"/>
      <c r="AB120" s="177"/>
      <c r="AC120" s="177"/>
      <c r="AD120" s="177"/>
      <c r="AE120" s="177"/>
      <c r="AF120">
        <v>5108</v>
      </c>
      <c r="AG120">
        <v>3792</v>
      </c>
      <c r="AH120">
        <v>5222</v>
      </c>
      <c r="AI120">
        <v>4779</v>
      </c>
      <c r="AJ120">
        <v>5633</v>
      </c>
      <c r="AK120">
        <v>5917</v>
      </c>
      <c r="AL120">
        <v>5732</v>
      </c>
      <c r="AM120">
        <v>5631</v>
      </c>
      <c r="AN120">
        <v>5783</v>
      </c>
      <c r="AO120">
        <v>5776</v>
      </c>
      <c r="AP120">
        <v>5772</v>
      </c>
      <c r="AQ120">
        <v>5859</v>
      </c>
      <c r="AR120">
        <f>SUMIFS('PCN DES MetricDATA 24-25'!$F:$F,'PCN DES MetricDATA 24-25'!$B:$B,'PCN DES MetricDATA 24-25'!$S120,'PCN DES MetricDATA 24-25'!$C:$C,'PCN DES MetricDATA 24-25'!$Y$113,'PCN DES MetricDATA 24-25'!$D:$D,'PCN DES MetricDATA 24-25'!$Y$112,'PCN DES MetricDATA 24-25'!$E:$E,'PCN DES MetricDATA 24-25'!AR$68)</f>
        <v>5986</v>
      </c>
      <c r="AS120">
        <f>SUMIFS('PCN DES MetricDATA 24-25'!$F:$F,'PCN DES MetricDATA 24-25'!$B:$B,'PCN DES MetricDATA 24-25'!$S120,'PCN DES MetricDATA 24-25'!$C:$C,'PCN DES MetricDATA 24-25'!$Y$113,'PCN DES MetricDATA 24-25'!$D:$D,'PCN DES MetricDATA 24-25'!$Y$112,'PCN DES MetricDATA 24-25'!$E:$E,'PCN DES MetricDATA 24-25'!AS$68)</f>
        <v>5992</v>
      </c>
      <c r="AT120">
        <f>SUMIFS('PCN DES MetricDATA 24-25'!$F:$F,'PCN DES MetricDATA 24-25'!$B:$B,'PCN DES MetricDATA 24-25'!$S120,'PCN DES MetricDATA 24-25'!$C:$C,'PCN DES MetricDATA 24-25'!$Y$113,'PCN DES MetricDATA 24-25'!$D:$D,'PCN DES MetricDATA 24-25'!$Y$112,'PCN DES MetricDATA 24-25'!$E:$E,'PCN DES MetricDATA 24-25'!AT$68)</f>
        <v>6061</v>
      </c>
      <c r="AU120">
        <f>SUMIFS('PCN DES MetricDATA 24-25'!$F:$F,'PCN DES MetricDATA 24-25'!$B:$B,'PCN DES MetricDATA 24-25'!$S120,'PCN DES MetricDATA 24-25'!$C:$C,'PCN DES MetricDATA 24-25'!$Y$113,'PCN DES MetricDATA 24-25'!$D:$D,'PCN DES MetricDATA 24-25'!$Y$112,'PCN DES MetricDATA 24-25'!$E:$E,'PCN DES MetricDATA 24-25'!AU$68)</f>
        <v>6053</v>
      </c>
      <c r="AV120">
        <f>SUMIFS('PCN DES MetricDATA 24-25'!$F:$F,'PCN DES MetricDATA 24-25'!$B:$B,'PCN DES MetricDATA 24-25'!$S120,'PCN DES MetricDATA 24-25'!$C:$C,'PCN DES MetricDATA 24-25'!$Y$113,'PCN DES MetricDATA 24-25'!$D:$D,'PCN DES MetricDATA 24-25'!$Y$112,'PCN DES MetricDATA 24-25'!$E:$E,'PCN DES MetricDATA 24-25'!AV$68)</f>
        <v>6095</v>
      </c>
      <c r="AW120">
        <f>SUMIFS('PCN DES MetricDATA 24-25'!$F:$F,'PCN DES MetricDATA 24-25'!$B:$B,'PCN DES MetricDATA 24-25'!$S120,'PCN DES MetricDATA 24-25'!$C:$C,'PCN DES MetricDATA 24-25'!$Y$113,'PCN DES MetricDATA 24-25'!$D:$D,'PCN DES MetricDATA 24-25'!$Y$112,'PCN DES MetricDATA 24-25'!$E:$E,'PCN DES MetricDATA 24-25'!AW$68)</f>
        <v>6186</v>
      </c>
      <c r="AX120">
        <f>SUMIFS('PCN DES MetricDATA 24-25'!$F:$F,'PCN DES MetricDATA 24-25'!$B:$B,'PCN DES MetricDATA 24-25'!$S120,'PCN DES MetricDATA 24-25'!$C:$C,'PCN DES MetricDATA 24-25'!$Y$113,'PCN DES MetricDATA 24-25'!$D:$D,'PCN DES MetricDATA 24-25'!$Y$112,'PCN DES MetricDATA 24-25'!$E:$E,'PCN DES MetricDATA 24-25'!AX$68)</f>
        <v>6089</v>
      </c>
      <c r="AY120">
        <f>SUMIFS('PCN DES MetricDATA 24-25'!$F:$F,'PCN DES MetricDATA 24-25'!$B:$B,'PCN DES MetricDATA 24-25'!$S120,'PCN DES MetricDATA 24-25'!$C:$C,'PCN DES MetricDATA 24-25'!$Y$113,'PCN DES MetricDATA 24-25'!$D:$D,'PCN DES MetricDATA 24-25'!$Y$112,'PCN DES MetricDATA 24-25'!$E:$E,'PCN DES MetricDATA 24-25'!AY$68)</f>
        <v>6093</v>
      </c>
    </row>
    <row r="121" spans="1:55" x14ac:dyDescent="0.35">
      <c r="A121" t="s">
        <v>1558</v>
      </c>
      <c r="B121" t="s">
        <v>654</v>
      </c>
      <c r="C121" t="s">
        <v>1554</v>
      </c>
      <c r="D121" t="s">
        <v>564</v>
      </c>
      <c r="E121" s="2">
        <v>45626</v>
      </c>
      <c r="F121">
        <v>6090</v>
      </c>
      <c r="G121" t="str">
        <f>VLOOKUP($C121,'LKUP PCNDES'!$K:$M,2,FALSE)</f>
        <v>Percentage of permanent care home residents aged 18 years or over who received a psychosocial assessment.</v>
      </c>
      <c r="H121" t="str">
        <f>VLOOKUP($C121,'LKUP PCNDES'!$K:$M,3,FALSE)</f>
        <v>PSY_ASSESS</v>
      </c>
      <c r="I121" t="str">
        <f>VLOOKUP($B121,'LKUP PCNDES'!$C$17:$H$60,4,FALSE)</f>
        <v>NHS South East London ICB</v>
      </c>
      <c r="J121" t="str">
        <f>VLOOKUP($B121,'LKUP PCNDES'!$C$17:$H$60,6,FALSE)</f>
        <v>NHS SOUTH EAST LONDON INTEGRATED CARE BOARD</v>
      </c>
      <c r="S121" t="s">
        <v>656</v>
      </c>
      <c r="T121" s="177"/>
      <c r="U121" s="177"/>
      <c r="V121" s="177"/>
      <c r="W121" s="177"/>
      <c r="X121" s="177"/>
      <c r="Y121" s="177"/>
      <c r="Z121" s="177"/>
      <c r="AA121" s="177"/>
      <c r="AB121" s="177"/>
      <c r="AC121" s="177"/>
      <c r="AD121" s="177"/>
      <c r="AE121" s="177"/>
      <c r="AF121">
        <v>7079</v>
      </c>
      <c r="AG121">
        <v>6003</v>
      </c>
      <c r="AH121">
        <v>7127</v>
      </c>
      <c r="AI121">
        <v>6725</v>
      </c>
      <c r="AJ121">
        <v>7188</v>
      </c>
      <c r="AK121">
        <v>7387</v>
      </c>
      <c r="AL121">
        <v>7093</v>
      </c>
      <c r="AM121">
        <v>7077</v>
      </c>
      <c r="AN121">
        <v>7138</v>
      </c>
      <c r="AO121">
        <v>7130</v>
      </c>
      <c r="AP121">
        <v>7106</v>
      </c>
      <c r="AQ121">
        <v>7123</v>
      </c>
      <c r="AR121">
        <f>SUMIFS('PCN DES MetricDATA 24-25'!$F:$F,'PCN DES MetricDATA 24-25'!$B:$B,'PCN DES MetricDATA 24-25'!$S121,'PCN DES MetricDATA 24-25'!$C:$C,'PCN DES MetricDATA 24-25'!$Y$113,'PCN DES MetricDATA 24-25'!$D:$D,'PCN DES MetricDATA 24-25'!$Y$112,'PCN DES MetricDATA 24-25'!$E:$E,'PCN DES MetricDATA 24-25'!AR$68)</f>
        <v>7415</v>
      </c>
      <c r="AS121">
        <f>SUMIFS('PCN DES MetricDATA 24-25'!$F:$F,'PCN DES MetricDATA 24-25'!$B:$B,'PCN DES MetricDATA 24-25'!$S121,'PCN DES MetricDATA 24-25'!$C:$C,'PCN DES MetricDATA 24-25'!$Y$113,'PCN DES MetricDATA 24-25'!$D:$D,'PCN DES MetricDATA 24-25'!$Y$112,'PCN DES MetricDATA 24-25'!$E:$E,'PCN DES MetricDATA 24-25'!AS$68)</f>
        <v>7504</v>
      </c>
      <c r="AT121">
        <f>SUMIFS('PCN DES MetricDATA 24-25'!$F:$F,'PCN DES MetricDATA 24-25'!$B:$B,'PCN DES MetricDATA 24-25'!$S121,'PCN DES MetricDATA 24-25'!$C:$C,'PCN DES MetricDATA 24-25'!$Y$113,'PCN DES MetricDATA 24-25'!$D:$D,'PCN DES MetricDATA 24-25'!$Y$112,'PCN DES MetricDATA 24-25'!$E:$E,'PCN DES MetricDATA 24-25'!AT$68)</f>
        <v>7511</v>
      </c>
      <c r="AU121">
        <f>SUMIFS('PCN DES MetricDATA 24-25'!$F:$F,'PCN DES MetricDATA 24-25'!$B:$B,'PCN DES MetricDATA 24-25'!$S121,'PCN DES MetricDATA 24-25'!$C:$C,'PCN DES MetricDATA 24-25'!$Y$113,'PCN DES MetricDATA 24-25'!$D:$D,'PCN DES MetricDATA 24-25'!$Y$112,'PCN DES MetricDATA 24-25'!$E:$E,'PCN DES MetricDATA 24-25'!AU$68)</f>
        <v>7580</v>
      </c>
      <c r="AV121">
        <f>SUMIFS('PCN DES MetricDATA 24-25'!$F:$F,'PCN DES MetricDATA 24-25'!$B:$B,'PCN DES MetricDATA 24-25'!$S121,'PCN DES MetricDATA 24-25'!$C:$C,'PCN DES MetricDATA 24-25'!$Y$113,'PCN DES MetricDATA 24-25'!$D:$D,'PCN DES MetricDATA 24-25'!$Y$112,'PCN DES MetricDATA 24-25'!$E:$E,'PCN DES MetricDATA 24-25'!AV$68)</f>
        <v>7630</v>
      </c>
      <c r="AW121">
        <f>SUMIFS('PCN DES MetricDATA 24-25'!$F:$F,'PCN DES MetricDATA 24-25'!$B:$B,'PCN DES MetricDATA 24-25'!$S121,'PCN DES MetricDATA 24-25'!$C:$C,'PCN DES MetricDATA 24-25'!$Y$113,'PCN DES MetricDATA 24-25'!$D:$D,'PCN DES MetricDATA 24-25'!$Y$112,'PCN DES MetricDATA 24-25'!$E:$E,'PCN DES MetricDATA 24-25'!AW$68)</f>
        <v>7754</v>
      </c>
      <c r="AX121">
        <f>SUMIFS('PCN DES MetricDATA 24-25'!$F:$F,'PCN DES MetricDATA 24-25'!$B:$B,'PCN DES MetricDATA 24-25'!$S121,'PCN DES MetricDATA 24-25'!$C:$C,'PCN DES MetricDATA 24-25'!$Y$113,'PCN DES MetricDATA 24-25'!$D:$D,'PCN DES MetricDATA 24-25'!$Y$112,'PCN DES MetricDATA 24-25'!$E:$E,'PCN DES MetricDATA 24-25'!AX$68)</f>
        <v>7851</v>
      </c>
      <c r="AY121">
        <f>SUMIFS('PCN DES MetricDATA 24-25'!$F:$F,'PCN DES MetricDATA 24-25'!$B:$B,'PCN DES MetricDATA 24-25'!$S121,'PCN DES MetricDATA 24-25'!$C:$C,'PCN DES MetricDATA 24-25'!$Y$113,'PCN DES MetricDATA 24-25'!$D:$D,'PCN DES MetricDATA 24-25'!$Y$112,'PCN DES MetricDATA 24-25'!$E:$E,'PCN DES MetricDATA 24-25'!AY$68)</f>
        <v>7848</v>
      </c>
    </row>
    <row r="122" spans="1:55" x14ac:dyDescent="0.35">
      <c r="A122" t="s">
        <v>1558</v>
      </c>
      <c r="B122" t="s">
        <v>654</v>
      </c>
      <c r="C122" t="s">
        <v>1554</v>
      </c>
      <c r="D122" t="s">
        <v>563</v>
      </c>
      <c r="E122" s="2">
        <v>45412</v>
      </c>
      <c r="F122">
        <v>24</v>
      </c>
      <c r="G122" t="str">
        <f>VLOOKUP($C122,'LKUP PCNDES'!$K:$M,2,FALSE)</f>
        <v>Percentage of permanent care home residents aged 18 years or over who received a psychosocial assessment.</v>
      </c>
      <c r="H122" t="str">
        <f>VLOOKUP($C122,'LKUP PCNDES'!$K:$M,3,FALSE)</f>
        <v>PSY_ASSESS</v>
      </c>
      <c r="I122" t="str">
        <f>VLOOKUP($B122,'LKUP PCNDES'!$C$17:$H$60,4,FALSE)</f>
        <v>NHS South East London ICB</v>
      </c>
      <c r="J122" t="str">
        <f>VLOOKUP($B122,'LKUP PCNDES'!$C$17:$H$60,6,FALSE)</f>
        <v>NHS SOUTH EAST LONDON INTEGRATED CARE BOARD</v>
      </c>
      <c r="S122" t="s">
        <v>95</v>
      </c>
      <c r="T122" s="177"/>
      <c r="U122" s="177"/>
      <c r="V122" s="177"/>
      <c r="W122" s="177"/>
      <c r="X122" s="177"/>
      <c r="Y122" s="177"/>
      <c r="Z122" s="177"/>
      <c r="AA122" s="177"/>
      <c r="AB122" s="177"/>
      <c r="AC122" s="177"/>
      <c r="AD122" s="177"/>
      <c r="AE122" s="177"/>
      <c r="AF122">
        <v>28939</v>
      </c>
      <c r="AG122">
        <v>26368</v>
      </c>
      <c r="AH122">
        <v>29595</v>
      </c>
      <c r="AI122">
        <v>28856</v>
      </c>
      <c r="AJ122">
        <v>28866</v>
      </c>
      <c r="AK122">
        <v>31277</v>
      </c>
      <c r="AL122">
        <v>29952</v>
      </c>
      <c r="AM122">
        <v>29561</v>
      </c>
      <c r="AN122">
        <v>29983</v>
      </c>
      <c r="AO122">
        <v>29667</v>
      </c>
      <c r="AP122">
        <v>29935</v>
      </c>
      <c r="AQ122">
        <v>31245</v>
      </c>
      <c r="AR122">
        <f t="shared" ref="AR122:BC122" si="63">SUM(AR117:AR121)</f>
        <v>25846</v>
      </c>
      <c r="AS122">
        <f t="shared" ref="AS122:AW122" si="64">SUM(AS117:AS121)</f>
        <v>26046</v>
      </c>
      <c r="AT122">
        <f t="shared" si="64"/>
        <v>26264</v>
      </c>
      <c r="AU122">
        <f t="shared" si="64"/>
        <v>26499</v>
      </c>
      <c r="AV122">
        <f t="shared" si="64"/>
        <v>32873</v>
      </c>
      <c r="AW122">
        <f t="shared" si="64"/>
        <v>33231</v>
      </c>
      <c r="AX122">
        <f t="shared" ref="AX122:AY122" si="65">SUM(AX117:AX121)</f>
        <v>33276</v>
      </c>
      <c r="AY122">
        <f t="shared" si="65"/>
        <v>33271</v>
      </c>
      <c r="AZ122">
        <f t="shared" si="63"/>
        <v>0</v>
      </c>
      <c r="BA122">
        <f t="shared" si="63"/>
        <v>0</v>
      </c>
      <c r="BB122">
        <f t="shared" si="63"/>
        <v>0</v>
      </c>
      <c r="BC122">
        <f t="shared" si="63"/>
        <v>0</v>
      </c>
    </row>
    <row r="123" spans="1:55" x14ac:dyDescent="0.35">
      <c r="A123" t="s">
        <v>1558</v>
      </c>
      <c r="B123" t="s">
        <v>654</v>
      </c>
      <c r="C123" t="s">
        <v>1554</v>
      </c>
      <c r="D123" t="s">
        <v>563</v>
      </c>
      <c r="E123" s="2">
        <v>45443</v>
      </c>
      <c r="F123">
        <v>77</v>
      </c>
      <c r="G123" t="str">
        <f>VLOOKUP($C123,'LKUP PCNDES'!$K:$M,2,FALSE)</f>
        <v>Percentage of permanent care home residents aged 18 years or over who received a psychosocial assessment.</v>
      </c>
      <c r="H123" t="str">
        <f>VLOOKUP($C123,'LKUP PCNDES'!$K:$M,3,FALSE)</f>
        <v>PSY_ASSESS</v>
      </c>
      <c r="I123" t="str">
        <f>VLOOKUP($B123,'LKUP PCNDES'!$C$17:$H$60,4,FALSE)</f>
        <v>NHS South East London ICB</v>
      </c>
      <c r="J123" t="str">
        <f>VLOOKUP($B123,'LKUP PCNDES'!$C$17:$H$60,6,FALSE)</f>
        <v>NHS SOUTH EAST LONDON INTEGRATED CARE BOARD</v>
      </c>
      <c r="S123" t="s">
        <v>626</v>
      </c>
      <c r="T123" s="177"/>
      <c r="U123" s="177"/>
      <c r="V123" s="177"/>
      <c r="W123" s="177"/>
      <c r="X123" s="177"/>
      <c r="Y123" s="177"/>
      <c r="Z123" s="177"/>
      <c r="AA123" s="177"/>
      <c r="AB123" s="177"/>
      <c r="AC123" s="177"/>
      <c r="AD123" s="177"/>
      <c r="AE123" s="177"/>
      <c r="AF123">
        <v>322429</v>
      </c>
      <c r="AG123">
        <v>307570</v>
      </c>
      <c r="AH123">
        <v>331213</v>
      </c>
      <c r="AI123">
        <v>335258</v>
      </c>
      <c r="AJ123">
        <v>336246</v>
      </c>
      <c r="AK123">
        <v>347358</v>
      </c>
      <c r="AL123">
        <v>350651</v>
      </c>
      <c r="AM123">
        <v>340761</v>
      </c>
      <c r="AN123">
        <v>339713</v>
      </c>
      <c r="AO123">
        <v>339053</v>
      </c>
      <c r="AP123">
        <v>337041</v>
      </c>
      <c r="AQ123">
        <v>343563</v>
      </c>
      <c r="AR123">
        <f>SUMIFS('PCN DES MetricDATA 24-25'!$F:$F,'PCN DES MetricDATA 24-25'!$B:$B,'PCN DES MetricDATA 24-25'!$S123,'PCN DES MetricDATA 24-25'!$C:$C,'PCN DES MetricDATA 24-25'!$Y$113,'PCN DES MetricDATA 24-25'!$D:$D,'PCN DES MetricDATA 24-25'!$Y$112,'PCN DES MetricDATA 24-25'!$E:$E,'PCN DES MetricDATA 24-25'!AR$68)</f>
        <v>279053</v>
      </c>
      <c r="AS123">
        <f>SUMIFS('PCN DES MetricDATA 24-25'!$F:$F,'PCN DES MetricDATA 24-25'!$B:$B,'PCN DES MetricDATA 24-25'!$S123,'PCN DES MetricDATA 24-25'!$C:$C,'PCN DES MetricDATA 24-25'!$Y$113,'PCN DES MetricDATA 24-25'!$D:$D,'PCN DES MetricDATA 24-25'!$Y$112,'PCN DES MetricDATA 24-25'!$E:$E,'PCN DES MetricDATA 24-25'!AS$68)</f>
        <v>280348</v>
      </c>
      <c r="AT123">
        <f>SUMIFS('PCN DES MetricDATA 24-25'!$F:$F,'PCN DES MetricDATA 24-25'!$B:$B,'PCN DES MetricDATA 24-25'!$S123,'PCN DES MetricDATA 24-25'!$C:$C,'PCN DES MetricDATA 24-25'!$Y$113,'PCN DES MetricDATA 24-25'!$D:$D,'PCN DES MetricDATA 24-25'!$Y$112,'PCN DES MetricDATA 24-25'!$E:$E,'PCN DES MetricDATA 24-25'!AT$68)</f>
        <v>287091</v>
      </c>
      <c r="AU123">
        <f>SUMIFS('PCN DES MetricDATA 24-25'!$F:$F,'PCN DES MetricDATA 24-25'!$B:$B,'PCN DES MetricDATA 24-25'!$S123,'PCN DES MetricDATA 24-25'!$C:$C,'PCN DES MetricDATA 24-25'!$Y$113,'PCN DES MetricDATA 24-25'!$D:$D,'PCN DES MetricDATA 24-25'!$Y$112,'PCN DES MetricDATA 24-25'!$E:$E,'PCN DES MetricDATA 24-25'!AU$68)</f>
        <v>319968</v>
      </c>
      <c r="AV123">
        <f>SUMIFS('PCN DES MetricDATA 24-25'!$F:$F,'PCN DES MetricDATA 24-25'!$B:$B,'PCN DES MetricDATA 24-25'!$S123,'PCN DES MetricDATA 24-25'!$C:$C,'PCN DES MetricDATA 24-25'!$Y$113,'PCN DES MetricDATA 24-25'!$D:$D,'PCN DES MetricDATA 24-25'!$Y$112,'PCN DES MetricDATA 24-25'!$E:$E,'PCN DES MetricDATA 24-25'!AV$68)</f>
        <v>327257</v>
      </c>
      <c r="AW123">
        <f>SUMIFS('PCN DES MetricDATA 24-25'!$F:$F,'PCN DES MetricDATA 24-25'!$B:$B,'PCN DES MetricDATA 24-25'!$S123,'PCN DES MetricDATA 24-25'!$C:$C,'PCN DES MetricDATA 24-25'!$Y$113,'PCN DES MetricDATA 24-25'!$D:$D,'PCN DES MetricDATA 24-25'!$Y$112,'PCN DES MetricDATA 24-25'!$E:$E,'PCN DES MetricDATA 24-25'!AW$68)</f>
        <v>331102</v>
      </c>
      <c r="AX123">
        <f>SUMIFS('PCN DES MetricDATA 24-25'!$F:$F,'PCN DES MetricDATA 24-25'!$B:$B,'PCN DES MetricDATA 24-25'!$S123,'PCN DES MetricDATA 24-25'!$C:$C,'PCN DES MetricDATA 24-25'!$Y$113,'PCN DES MetricDATA 24-25'!$D:$D,'PCN DES MetricDATA 24-25'!$Y$112,'PCN DES MetricDATA 24-25'!$E:$E,'PCN DES MetricDATA 24-25'!AX$68)</f>
        <v>345547</v>
      </c>
      <c r="AY123">
        <f>SUMIFS('PCN DES MetricDATA 24-25'!$F:$F,'PCN DES MetricDATA 24-25'!$B:$B,'PCN DES MetricDATA 24-25'!$S123,'PCN DES MetricDATA 24-25'!$C:$C,'PCN DES MetricDATA 24-25'!$Y$113,'PCN DES MetricDATA 24-25'!$D:$D,'PCN DES MetricDATA 24-25'!$Y$112,'PCN DES MetricDATA 24-25'!$E:$E,'PCN DES MetricDATA 24-25'!AY$68)</f>
        <v>345094</v>
      </c>
    </row>
    <row r="124" spans="1:55" x14ac:dyDescent="0.35">
      <c r="A124" t="s">
        <v>1558</v>
      </c>
      <c r="B124" t="s">
        <v>654</v>
      </c>
      <c r="C124" t="s">
        <v>1554</v>
      </c>
      <c r="D124" t="s">
        <v>563</v>
      </c>
      <c r="E124" s="2">
        <v>45473</v>
      </c>
      <c r="F124">
        <v>155</v>
      </c>
      <c r="G124" t="str">
        <f>VLOOKUP($C124,'LKUP PCNDES'!$K:$M,2,FALSE)</f>
        <v>Percentage of permanent care home residents aged 18 years or over who received a psychosocial assessment.</v>
      </c>
      <c r="H124" t="str">
        <f>VLOOKUP($C124,'LKUP PCNDES'!$K:$M,3,FALSE)</f>
        <v>PSY_ASSESS</v>
      </c>
      <c r="I124" t="str">
        <f>VLOOKUP($B124,'LKUP PCNDES'!$C$17:$H$60,4,FALSE)</f>
        <v>NHS South East London ICB</v>
      </c>
      <c r="J124" t="str">
        <f>VLOOKUP($B124,'LKUP PCNDES'!$C$17:$H$60,6,FALSE)</f>
        <v>NHS SOUTH EAST LONDON INTEGRATED CARE BOARD</v>
      </c>
    </row>
    <row r="125" spans="1:55" x14ac:dyDescent="0.35">
      <c r="A125" t="s">
        <v>1558</v>
      </c>
      <c r="B125" t="s">
        <v>654</v>
      </c>
      <c r="C125" t="s">
        <v>1554</v>
      </c>
      <c r="D125" t="s">
        <v>563</v>
      </c>
      <c r="E125" s="2">
        <v>45504</v>
      </c>
      <c r="F125">
        <v>178</v>
      </c>
      <c r="G125" t="str">
        <f>VLOOKUP($C125,'LKUP PCNDES'!$K:$M,2,FALSE)</f>
        <v>Percentage of permanent care home residents aged 18 years or over who received a psychosocial assessment.</v>
      </c>
      <c r="H125" t="str">
        <f>VLOOKUP($C125,'LKUP PCNDES'!$K:$M,3,FALSE)</f>
        <v>PSY_ASSESS</v>
      </c>
      <c r="I125" t="str">
        <f>VLOOKUP($B125,'LKUP PCNDES'!$C$17:$H$60,4,FALSE)</f>
        <v>NHS South East London ICB</v>
      </c>
      <c r="J125" t="str">
        <f>VLOOKUP($B125,'LKUP PCNDES'!$C$17:$H$60,6,FALSE)</f>
        <v>NHS SOUTH EAST LONDON INTEGRATED CARE BOARD</v>
      </c>
    </row>
    <row r="126" spans="1:55" x14ac:dyDescent="0.35">
      <c r="A126" t="s">
        <v>1558</v>
      </c>
      <c r="B126" t="s">
        <v>654</v>
      </c>
      <c r="C126" t="s">
        <v>1554</v>
      </c>
      <c r="D126" t="s">
        <v>563</v>
      </c>
      <c r="E126" s="2">
        <v>45535</v>
      </c>
      <c r="F126">
        <v>185</v>
      </c>
      <c r="G126" t="str">
        <f>VLOOKUP($C126,'LKUP PCNDES'!$K:$M,2,FALSE)</f>
        <v>Percentage of permanent care home residents aged 18 years or over who received a psychosocial assessment.</v>
      </c>
      <c r="H126" t="str">
        <f>VLOOKUP($C126,'LKUP PCNDES'!$K:$M,3,FALSE)</f>
        <v>PSY_ASSESS</v>
      </c>
      <c r="I126" t="str">
        <f>VLOOKUP($B126,'LKUP PCNDES'!$C$17:$H$60,4,FALSE)</f>
        <v>NHS South East London ICB</v>
      </c>
      <c r="J126" t="str">
        <f>VLOOKUP($B126,'LKUP PCNDES'!$C$17:$H$60,6,FALSE)</f>
        <v>NHS SOUTH EAST LONDON INTEGRATED CARE BOARD</v>
      </c>
      <c r="S126" t="s">
        <v>1511</v>
      </c>
      <c r="U126" t="str">
        <f>Y92</f>
        <v>MDT</v>
      </c>
    </row>
    <row r="127" spans="1:55" x14ac:dyDescent="0.35">
      <c r="A127" t="s">
        <v>1558</v>
      </c>
      <c r="B127" t="s">
        <v>654</v>
      </c>
      <c r="C127" t="s">
        <v>1554</v>
      </c>
      <c r="D127" t="s">
        <v>563</v>
      </c>
      <c r="E127" s="2">
        <v>45565</v>
      </c>
      <c r="F127">
        <v>203</v>
      </c>
      <c r="G127" t="str">
        <f>VLOOKUP($C127,'LKUP PCNDES'!$K:$M,2,FALSE)</f>
        <v>Percentage of permanent care home residents aged 18 years or over who received a psychosocial assessment.</v>
      </c>
      <c r="H127" t="str">
        <f>VLOOKUP($C127,'LKUP PCNDES'!$K:$M,3,FALSE)</f>
        <v>PSY_ASSESS</v>
      </c>
      <c r="I127" t="str">
        <f>VLOOKUP($B127,'LKUP PCNDES'!$C$17:$H$60,4,FALSE)</f>
        <v>NHS South East London ICB</v>
      </c>
      <c r="J127" t="str">
        <f>VLOOKUP($B127,'LKUP PCNDES'!$C$17:$H$60,6,FALSE)</f>
        <v>NHS SOUTH EAST LONDON INTEGRATED CARE BOARD</v>
      </c>
      <c r="S127" s="7" t="s">
        <v>638</v>
      </c>
      <c r="T127" s="7"/>
      <c r="U127" s="7"/>
      <c r="V127" s="7"/>
      <c r="W127" s="7"/>
      <c r="X127" s="94" t="s">
        <v>648</v>
      </c>
      <c r="Y127" s="94" t="s">
        <v>1558</v>
      </c>
      <c r="Z127" s="7"/>
      <c r="AA127" s="7"/>
    </row>
    <row r="128" spans="1:55" x14ac:dyDescent="0.35">
      <c r="A128" t="s">
        <v>1558</v>
      </c>
      <c r="B128" t="s">
        <v>654</v>
      </c>
      <c r="C128" t="s">
        <v>1554</v>
      </c>
      <c r="D128" t="s">
        <v>563</v>
      </c>
      <c r="E128" s="2">
        <v>45596</v>
      </c>
      <c r="F128">
        <v>254</v>
      </c>
      <c r="G128" t="str">
        <f>VLOOKUP($C128,'LKUP PCNDES'!$K:$M,2,FALSE)</f>
        <v>Percentage of permanent care home residents aged 18 years or over who received a psychosocial assessment.</v>
      </c>
      <c r="H128" t="str">
        <f>VLOOKUP($C128,'LKUP PCNDES'!$K:$M,3,FALSE)</f>
        <v>PSY_ASSESS</v>
      </c>
      <c r="I128" t="str">
        <f>VLOOKUP($B128,'LKUP PCNDES'!$C$17:$H$60,4,FALSE)</f>
        <v>NHS South East London ICB</v>
      </c>
      <c r="J128" t="str">
        <f>VLOOKUP($B128,'LKUP PCNDES'!$C$17:$H$60,6,FALSE)</f>
        <v>NHS SOUTH EAST LONDON INTEGRATED CARE BOARD</v>
      </c>
      <c r="S128" s="7"/>
      <c r="T128" s="7"/>
      <c r="U128" s="7"/>
      <c r="V128" s="7"/>
      <c r="W128" s="7"/>
      <c r="X128" s="7" t="s">
        <v>659</v>
      </c>
      <c r="Y128" s="94" t="s">
        <v>659</v>
      </c>
      <c r="Z128" s="204" t="s">
        <v>1391</v>
      </c>
      <c r="AA128" s="7"/>
    </row>
    <row r="129" spans="1:51" x14ac:dyDescent="0.35">
      <c r="A129" t="s">
        <v>1558</v>
      </c>
      <c r="B129" t="s">
        <v>654</v>
      </c>
      <c r="C129" t="s">
        <v>1554</v>
      </c>
      <c r="D129" t="s">
        <v>563</v>
      </c>
      <c r="E129" s="2">
        <v>45626</v>
      </c>
      <c r="F129">
        <v>285</v>
      </c>
      <c r="G129" t="str">
        <f>VLOOKUP($C129,'LKUP PCNDES'!$K:$M,2,FALSE)</f>
        <v>Percentage of permanent care home residents aged 18 years or over who received a psychosocial assessment.</v>
      </c>
      <c r="H129" t="str">
        <f>VLOOKUP($C129,'LKUP PCNDES'!$K:$M,3,FALSE)</f>
        <v>PSY_ASSESS</v>
      </c>
      <c r="I129" t="str">
        <f>VLOOKUP($B129,'LKUP PCNDES'!$C$17:$H$60,4,FALSE)</f>
        <v>NHS South East London ICB</v>
      </c>
      <c r="J129" t="str">
        <f>VLOOKUP($B129,'LKUP PCNDES'!$C$17:$H$60,6,FALSE)</f>
        <v>NHS SOUTH EAST LONDON INTEGRATED CARE BOARD</v>
      </c>
      <c r="S129" s="7" t="s">
        <v>640</v>
      </c>
      <c r="T129" s="7"/>
      <c r="U129" s="7"/>
      <c r="V129" s="7"/>
      <c r="W129" s="7"/>
      <c r="X129" s="7" t="s">
        <v>1363</v>
      </c>
      <c r="Y129" s="94" t="s">
        <v>1550</v>
      </c>
      <c r="Z129" s="7"/>
      <c r="AA129" s="7"/>
    </row>
    <row r="130" spans="1:51" x14ac:dyDescent="0.35">
      <c r="A130" t="s">
        <v>1558</v>
      </c>
      <c r="B130" t="s">
        <v>654</v>
      </c>
      <c r="C130" t="s">
        <v>1546</v>
      </c>
      <c r="D130" t="s">
        <v>564</v>
      </c>
      <c r="E130" s="2">
        <v>45412</v>
      </c>
      <c r="F130">
        <v>5999</v>
      </c>
      <c r="G130" t="str">
        <f>VLOOKUP($C130,'LKUP PCNDES'!$K:$M,2,FALSE)</f>
        <v>Percentage of care home residents aged 18 years or over on the QOF Dementia Register.</v>
      </c>
      <c r="H130" t="str">
        <f>VLOOKUP($C130,'LKUP PCNDES'!$K:$M,3,FALSE)</f>
        <v>DEM_REG</v>
      </c>
      <c r="I130" t="str">
        <f>VLOOKUP($B130,'LKUP PCNDES'!$C$17:$H$60,4,FALSE)</f>
        <v>NHS South East London ICB</v>
      </c>
      <c r="J130" t="str">
        <f>VLOOKUP($B130,'LKUP PCNDES'!$C$17:$H$60,6,FALSE)</f>
        <v>NHS SOUTH EAST LONDON INTEGRATED CARE BOARD</v>
      </c>
      <c r="S130" s="7"/>
      <c r="T130" s="7"/>
      <c r="U130" s="7"/>
      <c r="V130" s="7"/>
      <c r="W130" s="7"/>
      <c r="X130" s="7"/>
      <c r="Y130" s="7"/>
      <c r="Z130" s="7"/>
      <c r="AA130" s="7"/>
      <c r="AP130" s="109"/>
    </row>
    <row r="131" spans="1:51" x14ac:dyDescent="0.35">
      <c r="A131" t="s">
        <v>1558</v>
      </c>
      <c r="B131" t="s">
        <v>654</v>
      </c>
      <c r="C131" t="s">
        <v>1546</v>
      </c>
      <c r="D131" t="s">
        <v>564</v>
      </c>
      <c r="E131" s="2">
        <v>45443</v>
      </c>
      <c r="F131">
        <v>6003</v>
      </c>
      <c r="G131" t="str">
        <f>VLOOKUP($C131,'LKUP PCNDES'!$K:$M,2,FALSE)</f>
        <v>Percentage of care home residents aged 18 years or over on the QOF Dementia Register.</v>
      </c>
      <c r="H131" t="str">
        <f>VLOOKUP($C131,'LKUP PCNDES'!$K:$M,3,FALSE)</f>
        <v>DEM_REG</v>
      </c>
      <c r="I131" t="str">
        <f>VLOOKUP($B131,'LKUP PCNDES'!$C$17:$H$60,4,FALSE)</f>
        <v>NHS South East London ICB</v>
      </c>
      <c r="J131" t="str">
        <f>VLOOKUP($B131,'LKUP PCNDES'!$C$17:$H$60,6,FALSE)</f>
        <v>NHS SOUTH EAST LONDON INTEGRATED CARE BOARD</v>
      </c>
      <c r="S131" s="7" t="s">
        <v>649</v>
      </c>
      <c r="T131" s="7"/>
      <c r="U131" s="7"/>
      <c r="V131" s="7"/>
      <c r="W131" s="7"/>
      <c r="X131" s="7" t="s">
        <v>642</v>
      </c>
      <c r="Y131" s="7"/>
      <c r="Z131" s="7"/>
      <c r="AA131" s="7"/>
    </row>
    <row r="132" spans="1:51" x14ac:dyDescent="0.35">
      <c r="A132" t="s">
        <v>1558</v>
      </c>
      <c r="B132" t="s">
        <v>654</v>
      </c>
      <c r="C132" t="s">
        <v>1546</v>
      </c>
      <c r="D132" t="s">
        <v>564</v>
      </c>
      <c r="E132" s="2">
        <v>45473</v>
      </c>
      <c r="F132">
        <v>6072</v>
      </c>
      <c r="G132" t="str">
        <f>VLOOKUP($C132,'LKUP PCNDES'!$K:$M,2,FALSE)</f>
        <v>Percentage of care home residents aged 18 years or over on the QOF Dementia Register.</v>
      </c>
      <c r="H132" t="str">
        <f>VLOOKUP($C132,'LKUP PCNDES'!$K:$M,3,FALSE)</f>
        <v>DEM_REG</v>
      </c>
      <c r="I132" t="str">
        <f>VLOOKUP($B132,'LKUP PCNDES'!$C$17:$H$60,4,FALSE)</f>
        <v>NHS South East London ICB</v>
      </c>
      <c r="J132" t="str">
        <f>VLOOKUP($B132,'LKUP PCNDES'!$C$17:$H$60,6,FALSE)</f>
        <v>NHS SOUTH EAST LONDON INTEGRATED CARE BOARD</v>
      </c>
      <c r="S132" s="7" t="s">
        <v>639</v>
      </c>
      <c r="T132" s="103">
        <v>44681</v>
      </c>
      <c r="U132" s="103">
        <v>44712</v>
      </c>
      <c r="V132" s="103">
        <v>44742</v>
      </c>
      <c r="W132" s="103">
        <v>44773</v>
      </c>
      <c r="X132" s="103">
        <f t="shared" ref="X132" si="66">EOMONTH(W132,1)</f>
        <v>44804</v>
      </c>
      <c r="Y132" s="103">
        <f t="shared" ref="Y132" si="67">EOMONTH(X132,1)</f>
        <v>44834</v>
      </c>
      <c r="Z132" s="103">
        <f t="shared" ref="Z132" si="68">EOMONTH(Y132,1)</f>
        <v>44865</v>
      </c>
      <c r="AA132" s="103">
        <f t="shared" ref="AA132" si="69">EOMONTH(Z132,1)</f>
        <v>44895</v>
      </c>
      <c r="AB132" s="103">
        <f t="shared" ref="AB132" si="70">EOMONTH(AA132,1)</f>
        <v>44926</v>
      </c>
      <c r="AC132" s="103">
        <f t="shared" ref="AC132" si="71">EOMONTH(AB132,1)</f>
        <v>44957</v>
      </c>
      <c r="AD132" s="103">
        <f t="shared" ref="AD132" si="72">EOMONTH(AC132,1)</f>
        <v>44985</v>
      </c>
      <c r="AE132" s="103">
        <f t="shared" ref="AE132" si="73">EOMONTH(AD132,1)</f>
        <v>45016</v>
      </c>
      <c r="AF132" s="103">
        <f t="shared" ref="AF132" si="74">EOMONTH(AE132,1)</f>
        <v>45046</v>
      </c>
      <c r="AG132" s="103">
        <f t="shared" ref="AG132" si="75">EOMONTH(AF132,1)</f>
        <v>45077</v>
      </c>
      <c r="AH132" s="103">
        <f t="shared" ref="AH132" si="76">EOMONTH(AG132,1)</f>
        <v>45107</v>
      </c>
      <c r="AI132" s="103">
        <f t="shared" ref="AI132" si="77">EOMONTH(AH132,1)</f>
        <v>45138</v>
      </c>
      <c r="AJ132" s="103">
        <f t="shared" ref="AJ132" si="78">EOMONTH(AI132,1)</f>
        <v>45169</v>
      </c>
      <c r="AK132" s="103">
        <f t="shared" ref="AK132" si="79">EOMONTH(AJ132,1)</f>
        <v>45199</v>
      </c>
      <c r="AL132" s="103">
        <f t="shared" ref="AL132" si="80">EOMONTH(AK132,1)</f>
        <v>45230</v>
      </c>
      <c r="AM132" s="103">
        <f t="shared" ref="AM132" si="81">EOMONTH(AL132,1)</f>
        <v>45260</v>
      </c>
      <c r="AN132" s="103">
        <f t="shared" ref="AN132" si="82">EOMONTH(AM132,1)</f>
        <v>45291</v>
      </c>
      <c r="AO132" s="103">
        <f t="shared" ref="AO132" si="83">EOMONTH(AN132,1)</f>
        <v>45322</v>
      </c>
      <c r="AP132" s="103">
        <f t="shared" ref="AP132" si="84">EOMONTH(AO132,1)</f>
        <v>45351</v>
      </c>
      <c r="AQ132" s="103">
        <f t="shared" ref="AQ132" si="85">EOMONTH(AP132,1)</f>
        <v>45382</v>
      </c>
      <c r="AR132" s="9">
        <f t="shared" ref="AR132" si="86">EOMONTH(AQ132,1)</f>
        <v>45412</v>
      </c>
      <c r="AS132" s="9">
        <f t="shared" ref="AS132" si="87">EOMONTH(AR132,1)</f>
        <v>45443</v>
      </c>
      <c r="AT132" s="9">
        <f t="shared" ref="AT132" si="88">EOMONTH(AS132,1)</f>
        <v>45473</v>
      </c>
      <c r="AU132" s="9">
        <f t="shared" ref="AU132" si="89">EOMONTH(AT132,1)</f>
        <v>45504</v>
      </c>
      <c r="AV132" s="9">
        <f t="shared" ref="AV132" si="90">EOMONTH(AU132,1)</f>
        <v>45535</v>
      </c>
      <c r="AW132" s="9">
        <f>EOMONTH(AV132,1)</f>
        <v>45565</v>
      </c>
      <c r="AX132" s="9">
        <f>EOMONTH(AW132,1)</f>
        <v>45596</v>
      </c>
      <c r="AY132" s="9">
        <f>EOMONTH(AX132,1)</f>
        <v>45626</v>
      </c>
    </row>
    <row r="133" spans="1:51" x14ac:dyDescent="0.35">
      <c r="A133" t="s">
        <v>1558</v>
      </c>
      <c r="B133" t="s">
        <v>654</v>
      </c>
      <c r="C133" t="s">
        <v>1546</v>
      </c>
      <c r="D133" t="s">
        <v>564</v>
      </c>
      <c r="E133" s="2">
        <v>45504</v>
      </c>
      <c r="F133">
        <v>6064</v>
      </c>
      <c r="G133" t="str">
        <f>VLOOKUP($C133,'LKUP PCNDES'!$K:$M,2,FALSE)</f>
        <v>Percentage of care home residents aged 18 years or over on the QOF Dementia Register.</v>
      </c>
      <c r="H133" t="str">
        <f>VLOOKUP($C133,'LKUP PCNDES'!$K:$M,3,FALSE)</f>
        <v>DEM_REG</v>
      </c>
      <c r="I133" t="str">
        <f>VLOOKUP($B133,'LKUP PCNDES'!$C$17:$H$60,4,FALSE)</f>
        <v>NHS South East London ICB</v>
      </c>
      <c r="J133" t="str">
        <f>VLOOKUP($B133,'LKUP PCNDES'!$C$17:$H$60,6,FALSE)</f>
        <v>NHS SOUTH EAST LONDON INTEGRATED CARE BOARD</v>
      </c>
      <c r="R133" t="s">
        <v>106</v>
      </c>
      <c r="S133" t="s">
        <v>651</v>
      </c>
      <c r="T133" s="203"/>
      <c r="U133" s="203"/>
      <c r="V133" s="203"/>
      <c r="W133" s="203"/>
      <c r="X133" s="203"/>
      <c r="Y133" s="203"/>
      <c r="Z133" s="203"/>
      <c r="AA133" s="203"/>
      <c r="AB133" s="203"/>
      <c r="AC133" s="203"/>
      <c r="AD133" s="203"/>
      <c r="AE133" s="203"/>
      <c r="AF133" s="8">
        <f>AF101/AF117</f>
        <v>5.2569865155364472E-2</v>
      </c>
      <c r="AG133" s="8">
        <f t="shared" ref="AF133:AU139" si="91">AG101/AG117</f>
        <v>9.0453311050762486E-2</v>
      </c>
      <c r="AH133" s="8">
        <f t="shared" si="91"/>
        <v>0.1279333838001514</v>
      </c>
      <c r="AI133" s="8">
        <f t="shared" si="91"/>
        <v>0.17034938621340887</v>
      </c>
      <c r="AJ133" s="8">
        <f t="shared" si="91"/>
        <v>0.22659511031604054</v>
      </c>
      <c r="AK133" s="8">
        <f t="shared" si="91"/>
        <v>0.25270172910662825</v>
      </c>
      <c r="AL133" s="8">
        <f t="shared" si="91"/>
        <v>0.34546452084857354</v>
      </c>
      <c r="AM133" s="8">
        <f t="shared" si="91"/>
        <v>0.54493273542600895</v>
      </c>
      <c r="AN133" s="8">
        <f t="shared" si="91"/>
        <v>0.69467248908296941</v>
      </c>
      <c r="AO133" s="8">
        <f t="shared" si="91"/>
        <v>0.85338151781104798</v>
      </c>
      <c r="AP133" s="8">
        <f t="shared" si="91"/>
        <v>0.975249169435216</v>
      </c>
      <c r="AQ133" s="8">
        <f>AQ101/AQ117</f>
        <v>1.1506373117033604</v>
      </c>
      <c r="AR133" s="8" t="e">
        <f t="shared" si="91"/>
        <v>#DIV/0!</v>
      </c>
      <c r="AS133" s="8" t="e">
        <f t="shared" si="91"/>
        <v>#DIV/0!</v>
      </c>
      <c r="AT133" s="8" t="e">
        <f t="shared" si="91"/>
        <v>#DIV/0!</v>
      </c>
      <c r="AU133" s="8" t="e">
        <f t="shared" si="91"/>
        <v>#DIV/0!</v>
      </c>
      <c r="AV133" s="8">
        <f t="shared" ref="AV133:AW133" si="92">AV101/AV117</f>
        <v>0.39763973119160795</v>
      </c>
      <c r="AW133" s="8">
        <f t="shared" si="92"/>
        <v>0.4749959540378702</v>
      </c>
      <c r="AX133" s="8">
        <f>AX101/AX117</f>
        <v>0.54839228295819931</v>
      </c>
      <c r="AY133" s="8">
        <f>AY101/AY117</f>
        <v>0.62747943880019352</v>
      </c>
    </row>
    <row r="134" spans="1:51" x14ac:dyDescent="0.35">
      <c r="A134" t="s">
        <v>1558</v>
      </c>
      <c r="B134" t="s">
        <v>654</v>
      </c>
      <c r="C134" t="s">
        <v>1546</v>
      </c>
      <c r="D134" t="s">
        <v>564</v>
      </c>
      <c r="E134" s="2">
        <v>45535</v>
      </c>
      <c r="F134">
        <v>6106</v>
      </c>
      <c r="G134" t="str">
        <f>VLOOKUP($C134,'LKUP PCNDES'!$K:$M,2,FALSE)</f>
        <v>Percentage of care home residents aged 18 years or over on the QOF Dementia Register.</v>
      </c>
      <c r="H134" t="str">
        <f>VLOOKUP($C134,'LKUP PCNDES'!$K:$M,3,FALSE)</f>
        <v>DEM_REG</v>
      </c>
      <c r="I134" t="str">
        <f>VLOOKUP($B134,'LKUP PCNDES'!$C$17:$H$60,4,FALSE)</f>
        <v>NHS South East London ICB</v>
      </c>
      <c r="J134" t="str">
        <f>VLOOKUP($B134,'LKUP PCNDES'!$C$17:$H$60,6,FALSE)</f>
        <v>NHS SOUTH EAST LONDON INTEGRATED CARE BOARD</v>
      </c>
      <c r="R134" t="s">
        <v>108</v>
      </c>
      <c r="S134" t="s">
        <v>652</v>
      </c>
      <c r="T134" s="203"/>
      <c r="U134" s="203"/>
      <c r="V134" s="203"/>
      <c r="W134" s="203"/>
      <c r="X134" s="203"/>
      <c r="Y134" s="203"/>
      <c r="Z134" s="203"/>
      <c r="AA134" s="203"/>
      <c r="AB134" s="203"/>
      <c r="AC134" s="203"/>
      <c r="AD134" s="203"/>
      <c r="AE134" s="203"/>
      <c r="AF134" s="8">
        <f t="shared" ref="AF134:AI134" si="93">AF102/AF118</f>
        <v>2.9541284403669724E-2</v>
      </c>
      <c r="AG134" s="8">
        <f t="shared" si="93"/>
        <v>7.2541644277270279E-2</v>
      </c>
      <c r="AH134" s="8">
        <f t="shared" si="93"/>
        <v>9.9840113696926636E-2</v>
      </c>
      <c r="AI134" s="8">
        <f t="shared" si="93"/>
        <v>0.14209874358520616</v>
      </c>
      <c r="AJ134" s="8">
        <f t="shared" si="91"/>
        <v>0.15863962822137728</v>
      </c>
      <c r="AK134" s="8">
        <f t="shared" si="91"/>
        <v>0.19961779013203615</v>
      </c>
      <c r="AL134" s="8">
        <f t="shared" si="91"/>
        <v>0.24723655121591748</v>
      </c>
      <c r="AM134" s="8">
        <f t="shared" si="91"/>
        <v>0.27533284023668642</v>
      </c>
      <c r="AN134" s="8">
        <f t="shared" si="91"/>
        <v>0.29244935543278083</v>
      </c>
      <c r="AO134" s="8">
        <f t="shared" si="91"/>
        <v>0.32426470588235295</v>
      </c>
      <c r="AP134" s="8">
        <f t="shared" si="91"/>
        <v>0.34570807678377402</v>
      </c>
      <c r="AQ134" s="8">
        <f t="shared" ref="AQ134:AX134" si="94">AQ102/AQ118</f>
        <v>0.37556479305982288</v>
      </c>
      <c r="AR134" s="8">
        <f t="shared" si="94"/>
        <v>4.0608228980322E-2</v>
      </c>
      <c r="AS134" s="8">
        <f t="shared" si="94"/>
        <v>7.4541896459704673E-2</v>
      </c>
      <c r="AT134" s="8">
        <f t="shared" si="94"/>
        <v>0.11173478337133837</v>
      </c>
      <c r="AU134" s="8">
        <f t="shared" si="94"/>
        <v>0.14615919360444907</v>
      </c>
      <c r="AV134" s="8">
        <f t="shared" si="94"/>
        <v>0.16938110749185667</v>
      </c>
      <c r="AW134" s="8">
        <f t="shared" si="94"/>
        <v>0.19969717362045761</v>
      </c>
      <c r="AX134" s="8">
        <f t="shared" si="94"/>
        <v>0.22728796513576935</v>
      </c>
      <c r="AY134" s="8">
        <f t="shared" ref="AY134" si="95">AY102/AY118</f>
        <v>0.26002673796791442</v>
      </c>
    </row>
    <row r="135" spans="1:51" x14ac:dyDescent="0.35">
      <c r="A135" t="s">
        <v>1558</v>
      </c>
      <c r="B135" t="s">
        <v>654</v>
      </c>
      <c r="C135" t="s">
        <v>1546</v>
      </c>
      <c r="D135" t="s">
        <v>564</v>
      </c>
      <c r="E135" s="2">
        <v>45565</v>
      </c>
      <c r="F135">
        <v>6197</v>
      </c>
      <c r="G135" t="str">
        <f>VLOOKUP($C135,'LKUP PCNDES'!$K:$M,2,FALSE)</f>
        <v>Percentage of care home residents aged 18 years or over on the QOF Dementia Register.</v>
      </c>
      <c r="H135" t="str">
        <f>VLOOKUP($C135,'LKUP PCNDES'!$K:$M,3,FALSE)</f>
        <v>DEM_REG</v>
      </c>
      <c r="I135" t="str">
        <f>VLOOKUP($B135,'LKUP PCNDES'!$C$17:$H$60,4,FALSE)</f>
        <v>NHS South East London ICB</v>
      </c>
      <c r="J135" t="str">
        <f>VLOOKUP($B135,'LKUP PCNDES'!$C$17:$H$60,6,FALSE)</f>
        <v>NHS SOUTH EAST LONDON INTEGRATED CARE BOARD</v>
      </c>
      <c r="R135" t="s">
        <v>110</v>
      </c>
      <c r="S135" t="s">
        <v>653</v>
      </c>
      <c r="T135" s="203"/>
      <c r="U135" s="203"/>
      <c r="V135" s="203"/>
      <c r="W135" s="203"/>
      <c r="X135" s="203"/>
      <c r="Y135" s="203"/>
      <c r="Z135" s="203"/>
      <c r="AA135" s="203"/>
      <c r="AB135" s="203"/>
      <c r="AC135" s="203"/>
      <c r="AD135" s="203"/>
      <c r="AE135" s="203"/>
      <c r="AF135" s="8">
        <f t="shared" si="91"/>
        <v>2.9587712206952305E-2</v>
      </c>
      <c r="AG135" s="8">
        <f t="shared" si="91"/>
        <v>6.2550378848944058E-2</v>
      </c>
      <c r="AH135" s="8">
        <f t="shared" si="91"/>
        <v>0.10737407231959577</v>
      </c>
      <c r="AI135" s="8">
        <f t="shared" si="91"/>
        <v>0.1384639400561973</v>
      </c>
      <c r="AJ135" s="8">
        <f t="shared" si="91"/>
        <v>0.1769108280254777</v>
      </c>
      <c r="AK135" s="8">
        <f t="shared" si="91"/>
        <v>0.20330082520630158</v>
      </c>
      <c r="AL135" s="8">
        <f t="shared" si="91"/>
        <v>0.20751083293211361</v>
      </c>
      <c r="AM135" s="8">
        <f t="shared" si="91"/>
        <v>0.26763202725724022</v>
      </c>
      <c r="AN135" s="8">
        <f t="shared" si="91"/>
        <v>0.31928220755036396</v>
      </c>
      <c r="AO135" s="8">
        <f t="shared" si="91"/>
        <v>0.41179673321234117</v>
      </c>
      <c r="AP135" s="8">
        <f t="shared" si="91"/>
        <v>0.49864007252946507</v>
      </c>
      <c r="AQ135" s="8">
        <f t="shared" ref="AQ135:AX135" si="96">AQ103/AQ119</f>
        <v>0.48078935565854386</v>
      </c>
      <c r="AR135" s="8">
        <f t="shared" si="96"/>
        <v>4.5951859956236324E-2</v>
      </c>
      <c r="AS135" s="8">
        <f t="shared" si="96"/>
        <v>8.5005051233944293E-2</v>
      </c>
      <c r="AT135" s="8">
        <f t="shared" si="96"/>
        <v>0.13002431697897296</v>
      </c>
      <c r="AU135" s="8">
        <f t="shared" si="96"/>
        <v>0.16310461192350956</v>
      </c>
      <c r="AV135" s="8">
        <f t="shared" si="96"/>
        <v>0.19101746603825895</v>
      </c>
      <c r="AW135" s="8">
        <f t="shared" si="96"/>
        <v>0.2373046875</v>
      </c>
      <c r="AX135" s="8">
        <f t="shared" si="96"/>
        <v>0.2837762237762238</v>
      </c>
      <c r="AY135" s="8">
        <f t="shared" ref="AY135" si="97">AY103/AY119</f>
        <v>0.32078376487053883</v>
      </c>
    </row>
    <row r="136" spans="1:51" x14ac:dyDescent="0.35">
      <c r="A136" t="s">
        <v>1558</v>
      </c>
      <c r="B136" t="s">
        <v>654</v>
      </c>
      <c r="C136" t="s">
        <v>1546</v>
      </c>
      <c r="D136" t="s">
        <v>564</v>
      </c>
      <c r="E136" s="2">
        <v>45596</v>
      </c>
      <c r="F136">
        <v>6101</v>
      </c>
      <c r="G136" t="str">
        <f>VLOOKUP($C136,'LKUP PCNDES'!$K:$M,2,FALSE)</f>
        <v>Percentage of care home residents aged 18 years or over on the QOF Dementia Register.</v>
      </c>
      <c r="H136" t="str">
        <f>VLOOKUP($C136,'LKUP PCNDES'!$K:$M,3,FALSE)</f>
        <v>DEM_REG</v>
      </c>
      <c r="I136" t="str">
        <f>VLOOKUP($B136,'LKUP PCNDES'!$C$17:$H$60,4,FALSE)</f>
        <v>NHS South East London ICB</v>
      </c>
      <c r="J136" t="str">
        <f>VLOOKUP($B136,'LKUP PCNDES'!$C$17:$H$60,6,FALSE)</f>
        <v>NHS SOUTH EAST LONDON INTEGRATED CARE BOARD</v>
      </c>
      <c r="R136" t="s">
        <v>112</v>
      </c>
      <c r="S136" t="s">
        <v>654</v>
      </c>
      <c r="T136" s="203"/>
      <c r="U136" s="203"/>
      <c r="V136" s="203"/>
      <c r="W136" s="203"/>
      <c r="X136" s="203"/>
      <c r="Y136" s="203"/>
      <c r="Z136" s="203"/>
      <c r="AA136" s="203"/>
      <c r="AB136" s="203"/>
      <c r="AC136" s="203"/>
      <c r="AD136" s="203"/>
      <c r="AE136" s="203"/>
      <c r="AF136" s="8">
        <f t="shared" si="91"/>
        <v>4.9530148786217698E-2</v>
      </c>
      <c r="AG136" s="8">
        <f t="shared" si="91"/>
        <v>0.12289029535864979</v>
      </c>
      <c r="AH136" s="8">
        <f t="shared" si="91"/>
        <v>0.13443125239371889</v>
      </c>
      <c r="AI136" s="8">
        <f t="shared" si="91"/>
        <v>0.16949152542372881</v>
      </c>
      <c r="AJ136" s="8">
        <f t="shared" si="91"/>
        <v>0.20805964849991124</v>
      </c>
      <c r="AK136" s="8">
        <f t="shared" si="91"/>
        <v>0.23931046138245732</v>
      </c>
      <c r="AL136" s="8">
        <f t="shared" si="91"/>
        <v>0.27163293789253312</v>
      </c>
      <c r="AM136" s="8">
        <f t="shared" si="91"/>
        <v>0.33741786538803054</v>
      </c>
      <c r="AN136" s="8">
        <f t="shared" si="91"/>
        <v>0.38284627356043577</v>
      </c>
      <c r="AO136" s="8">
        <f t="shared" si="91"/>
        <v>0.43801939058171746</v>
      </c>
      <c r="AP136" s="8">
        <f t="shared" si="91"/>
        <v>0.46621621621621623</v>
      </c>
      <c r="AQ136" s="8">
        <f t="shared" ref="AQ136:AW136" si="98">AQ104/AQ120</f>
        <v>0.50605905444615118</v>
      </c>
      <c r="AR136" s="8">
        <f t="shared" si="98"/>
        <v>4.2599398596725693E-2</v>
      </c>
      <c r="AS136" s="8">
        <f t="shared" si="98"/>
        <v>8.4279038718291052E-2</v>
      </c>
      <c r="AT136" s="8">
        <f t="shared" si="98"/>
        <v>0.12473189242699224</v>
      </c>
      <c r="AU136" s="8">
        <f t="shared" si="98"/>
        <v>0.16553774987609449</v>
      </c>
      <c r="AV136" s="8">
        <f t="shared" si="98"/>
        <v>0.20442986054142739</v>
      </c>
      <c r="AW136" s="8">
        <f t="shared" si="98"/>
        <v>0.2305205302295506</v>
      </c>
      <c r="AX136" s="8">
        <f>AX104/AX120</f>
        <v>0.23928395467235999</v>
      </c>
      <c r="AY136" s="8">
        <f>AY104/AY120</f>
        <v>0.27063843755128836</v>
      </c>
    </row>
    <row r="137" spans="1:51" x14ac:dyDescent="0.35">
      <c r="A137" t="s">
        <v>1558</v>
      </c>
      <c r="B137" t="s">
        <v>654</v>
      </c>
      <c r="C137" t="s">
        <v>1546</v>
      </c>
      <c r="D137" t="s">
        <v>564</v>
      </c>
      <c r="E137" s="2">
        <v>45626</v>
      </c>
      <c r="F137">
        <v>6105</v>
      </c>
      <c r="G137" t="str">
        <f>VLOOKUP($C137,'LKUP PCNDES'!$K:$M,2,FALSE)</f>
        <v>Percentage of care home residents aged 18 years or over on the QOF Dementia Register.</v>
      </c>
      <c r="H137" t="str">
        <f>VLOOKUP($C137,'LKUP PCNDES'!$K:$M,3,FALSE)</f>
        <v>DEM_REG</v>
      </c>
      <c r="I137" t="str">
        <f>VLOOKUP($B137,'LKUP PCNDES'!$C$17:$H$60,4,FALSE)</f>
        <v>NHS South East London ICB</v>
      </c>
      <c r="J137" t="str">
        <f>VLOOKUP($B137,'LKUP PCNDES'!$C$17:$H$60,6,FALSE)</f>
        <v>NHS SOUTH EAST LONDON INTEGRATED CARE BOARD</v>
      </c>
      <c r="R137" t="s">
        <v>114</v>
      </c>
      <c r="S137" t="s">
        <v>656</v>
      </c>
      <c r="T137" s="203"/>
      <c r="U137" s="203"/>
      <c r="V137" s="203"/>
      <c r="W137" s="203"/>
      <c r="X137" s="203"/>
      <c r="Y137" s="203"/>
      <c r="Z137" s="203"/>
      <c r="AA137" s="203"/>
      <c r="AB137" s="203"/>
      <c r="AC137" s="203"/>
      <c r="AD137" s="203"/>
      <c r="AE137" s="203"/>
      <c r="AF137" s="8">
        <f t="shared" si="91"/>
        <v>6.2014408814804349E-2</v>
      </c>
      <c r="AG137" s="8">
        <f t="shared" si="91"/>
        <v>0.13110111610861236</v>
      </c>
      <c r="AH137" s="8">
        <f t="shared" si="91"/>
        <v>0.18633366072681354</v>
      </c>
      <c r="AI137" s="8">
        <f t="shared" si="91"/>
        <v>0.24371747211895911</v>
      </c>
      <c r="AJ137" s="8">
        <f t="shared" si="91"/>
        <v>0.25848636616583193</v>
      </c>
      <c r="AK137" s="8">
        <f t="shared" si="91"/>
        <v>0.30093407337214023</v>
      </c>
      <c r="AL137" s="8">
        <f t="shared" si="91"/>
        <v>0.36035527985337656</v>
      </c>
      <c r="AM137" s="8">
        <f t="shared" si="91"/>
        <v>0.41006076020912818</v>
      </c>
      <c r="AN137" s="8">
        <f t="shared" si="91"/>
        <v>0.43849817876155783</v>
      </c>
      <c r="AO137" s="8">
        <f t="shared" si="91"/>
        <v>0.50659186535764378</v>
      </c>
      <c r="AP137" s="8">
        <f t="shared" si="91"/>
        <v>0.54587672389529973</v>
      </c>
      <c r="AQ137" s="8">
        <f t="shared" ref="AQ137:AX137" si="99">AQ105/AQ121</f>
        <v>0.57110767934858908</v>
      </c>
      <c r="AR137" s="8">
        <f t="shared" si="99"/>
        <v>5.758597437626433E-2</v>
      </c>
      <c r="AS137" s="8">
        <f t="shared" si="99"/>
        <v>9.7814498933901914E-2</v>
      </c>
      <c r="AT137" s="8">
        <f t="shared" si="99"/>
        <v>0.13140726933830382</v>
      </c>
      <c r="AU137" s="8">
        <f t="shared" si="99"/>
        <v>0.18364116094986807</v>
      </c>
      <c r="AV137" s="8">
        <f t="shared" si="99"/>
        <v>0.22765399737876801</v>
      </c>
      <c r="AW137" s="8">
        <f t="shared" si="99"/>
        <v>0.27237554810420428</v>
      </c>
      <c r="AX137" s="8">
        <f t="shared" si="99"/>
        <v>0.30785887148133995</v>
      </c>
      <c r="AY137" s="8">
        <f t="shared" ref="AY137" si="100">AY105/AY121</f>
        <v>0.35002548419979612</v>
      </c>
    </row>
    <row r="138" spans="1:51" x14ac:dyDescent="0.35">
      <c r="A138" t="s">
        <v>1558</v>
      </c>
      <c r="B138" t="s">
        <v>654</v>
      </c>
      <c r="C138" t="s">
        <v>1546</v>
      </c>
      <c r="D138" t="s">
        <v>563</v>
      </c>
      <c r="E138" s="2">
        <v>45412</v>
      </c>
      <c r="F138">
        <v>2650</v>
      </c>
      <c r="G138" t="str">
        <f>VLOOKUP($C138,'LKUP PCNDES'!$K:$M,2,FALSE)</f>
        <v>Percentage of care home residents aged 18 years or over on the QOF Dementia Register.</v>
      </c>
      <c r="H138" t="str">
        <f>VLOOKUP($C138,'LKUP PCNDES'!$K:$M,3,FALSE)</f>
        <v>DEM_REG</v>
      </c>
      <c r="I138" t="str">
        <f>VLOOKUP($B138,'LKUP PCNDES'!$C$17:$H$60,4,FALSE)</f>
        <v>NHS South East London ICB</v>
      </c>
      <c r="J138" t="str">
        <f>VLOOKUP($B138,'LKUP PCNDES'!$C$17:$H$60,6,FALSE)</f>
        <v>NHS SOUTH EAST LONDON INTEGRATED CARE BOARD</v>
      </c>
      <c r="R138" t="s">
        <v>95</v>
      </c>
      <c r="S138" t="s">
        <v>95</v>
      </c>
      <c r="T138" s="203"/>
      <c r="U138" s="203"/>
      <c r="V138" s="203"/>
      <c r="W138" s="203"/>
      <c r="X138" s="203"/>
      <c r="Y138" s="203"/>
      <c r="Z138" s="203"/>
      <c r="AA138" s="203"/>
      <c r="AB138" s="203"/>
      <c r="AC138" s="203"/>
      <c r="AD138" s="203"/>
      <c r="AE138" s="203"/>
      <c r="AF138" s="8">
        <f t="shared" si="91"/>
        <v>4.5094854694357096E-2</v>
      </c>
      <c r="AG138" s="8">
        <f t="shared" si="91"/>
        <v>9.4015473300970875E-2</v>
      </c>
      <c r="AH138" s="8">
        <f t="shared" si="91"/>
        <v>0.13340091231626963</v>
      </c>
      <c r="AI138" s="8">
        <f t="shared" si="91"/>
        <v>0.17469503742722484</v>
      </c>
      <c r="AJ138" s="8">
        <f t="shared" si="91"/>
        <v>0.2089655650245964</v>
      </c>
      <c r="AK138" s="8">
        <f t="shared" si="91"/>
        <v>0.24126354829427374</v>
      </c>
      <c r="AL138" s="8">
        <f t="shared" si="91"/>
        <v>0.28836137820512819</v>
      </c>
      <c r="AM138" s="8">
        <f t="shared" si="91"/>
        <v>0.36872906870538885</v>
      </c>
      <c r="AN138" s="8">
        <f t="shared" si="91"/>
        <v>0.4267418203648734</v>
      </c>
      <c r="AO138" s="8">
        <f t="shared" si="91"/>
        <v>0.51012909967303743</v>
      </c>
      <c r="AP138" s="8">
        <f t="shared" si="91"/>
        <v>0.57123768164356103</v>
      </c>
      <c r="AQ138" s="8">
        <f t="shared" ref="AQ138:AX138" si="101">AQ106/AQ122</f>
        <v>0.61699471915506476</v>
      </c>
      <c r="AR138" s="8">
        <f t="shared" si="101"/>
        <v>4.7357424746575873E-2</v>
      </c>
      <c r="AS138" s="8">
        <f t="shared" si="101"/>
        <v>8.6270444598018886E-2</v>
      </c>
      <c r="AT138" s="8">
        <f t="shared" si="101"/>
        <v>0.12522844958879073</v>
      </c>
      <c r="AU138" s="8">
        <f t="shared" si="101"/>
        <v>0.16585531529491679</v>
      </c>
      <c r="AV138" s="8">
        <f t="shared" si="101"/>
        <v>0.23651628996440849</v>
      </c>
      <c r="AW138" s="8">
        <f t="shared" si="101"/>
        <v>0.28169480304534922</v>
      </c>
      <c r="AX138" s="8">
        <f t="shared" si="101"/>
        <v>0.3206515206154586</v>
      </c>
      <c r="AY138" s="8">
        <f t="shared" ref="AY138" si="102">AY106/AY122</f>
        <v>0.36473204893150191</v>
      </c>
    </row>
    <row r="139" spans="1:51" x14ac:dyDescent="0.35">
      <c r="A139" t="s">
        <v>1558</v>
      </c>
      <c r="B139" t="s">
        <v>654</v>
      </c>
      <c r="C139" t="s">
        <v>1546</v>
      </c>
      <c r="D139" t="s">
        <v>563</v>
      </c>
      <c r="E139" s="2">
        <v>45443</v>
      </c>
      <c r="F139">
        <v>2658</v>
      </c>
      <c r="G139" t="str">
        <f>VLOOKUP($C139,'LKUP PCNDES'!$K:$M,2,FALSE)</f>
        <v>Percentage of care home residents aged 18 years or over on the QOF Dementia Register.</v>
      </c>
      <c r="H139" t="str">
        <f>VLOOKUP($C139,'LKUP PCNDES'!$K:$M,3,FALSE)</f>
        <v>DEM_REG</v>
      </c>
      <c r="I139" t="str">
        <f>VLOOKUP($B139,'LKUP PCNDES'!$C$17:$H$60,4,FALSE)</f>
        <v>NHS South East London ICB</v>
      </c>
      <c r="J139" t="str">
        <f>VLOOKUP($B139,'LKUP PCNDES'!$C$17:$H$60,6,FALSE)</f>
        <v>NHS SOUTH EAST LONDON INTEGRATED CARE BOARD</v>
      </c>
      <c r="R139" t="s">
        <v>626</v>
      </c>
      <c r="S139" t="s">
        <v>626</v>
      </c>
      <c r="T139" s="203"/>
      <c r="U139" s="203"/>
      <c r="V139" s="203"/>
      <c r="W139" s="203"/>
      <c r="X139" s="203"/>
      <c r="Y139" s="203"/>
      <c r="Z139" s="203"/>
      <c r="AA139" s="203"/>
      <c r="AB139" s="203"/>
      <c r="AC139" s="203"/>
      <c r="AD139" s="203"/>
      <c r="AE139" s="203"/>
      <c r="AF139" s="8">
        <f t="shared" si="91"/>
        <v>5.1022085482385272E-2</v>
      </c>
      <c r="AG139" s="8">
        <f t="shared" si="91"/>
        <v>0.10994895470949702</v>
      </c>
      <c r="AH139" s="8">
        <f t="shared" si="91"/>
        <v>0.16338730665764931</v>
      </c>
      <c r="AI139" s="8">
        <f t="shared" si="91"/>
        <v>0.21505825364346265</v>
      </c>
      <c r="AJ139" s="8">
        <f t="shared" si="91"/>
        <v>0.26448493067575524</v>
      </c>
      <c r="AK139" s="8">
        <f t="shared" si="91"/>
        <v>0.31550734400819902</v>
      </c>
      <c r="AL139" s="8">
        <f t="shared" si="91"/>
        <v>0.36432806408651336</v>
      </c>
      <c r="AM139" s="8">
        <f t="shared" si="91"/>
        <v>0.42303256534638645</v>
      </c>
      <c r="AN139" s="8">
        <f t="shared" si="91"/>
        <v>0.46967881711915649</v>
      </c>
      <c r="AO139" s="8">
        <f t="shared" si="91"/>
        <v>0.53172217912833686</v>
      </c>
      <c r="AP139" s="8">
        <f t="shared" si="91"/>
        <v>0.59809637403164595</v>
      </c>
      <c r="AQ139" s="8">
        <f t="shared" ref="AQ139:AX139" si="103">AQ107/AQ123</f>
        <v>0.64861757523365438</v>
      </c>
      <c r="AR139" s="8">
        <f t="shared" si="103"/>
        <v>6.6338652514038546E-2</v>
      </c>
      <c r="AS139" s="8">
        <f t="shared" si="103"/>
        <v>0.12539415298129467</v>
      </c>
      <c r="AT139" s="8">
        <f t="shared" si="103"/>
        <v>0.18177511660065973</v>
      </c>
      <c r="AU139" s="8">
        <f t="shared" si="103"/>
        <v>0.26818619361936191</v>
      </c>
      <c r="AV139" s="8">
        <f t="shared" si="103"/>
        <v>0.32102598263749899</v>
      </c>
      <c r="AW139" s="8">
        <f t="shared" si="103"/>
        <v>0.3790765383476995</v>
      </c>
      <c r="AX139" s="8">
        <f t="shared" si="103"/>
        <v>0.42742087183509048</v>
      </c>
      <c r="AY139" s="8">
        <f t="shared" ref="AY139" si="104">AY107/AY123</f>
        <v>0.47879128585255032</v>
      </c>
    </row>
    <row r="140" spans="1:51" x14ac:dyDescent="0.35">
      <c r="A140" t="s">
        <v>1558</v>
      </c>
      <c r="B140" t="s">
        <v>654</v>
      </c>
      <c r="C140" t="s">
        <v>1546</v>
      </c>
      <c r="D140" t="s">
        <v>563</v>
      </c>
      <c r="E140" s="2">
        <v>45473</v>
      </c>
      <c r="F140">
        <v>2658</v>
      </c>
      <c r="G140" t="str">
        <f>VLOOKUP($C140,'LKUP PCNDES'!$K:$M,2,FALSE)</f>
        <v>Percentage of care home residents aged 18 years or over on the QOF Dementia Register.</v>
      </c>
      <c r="H140" t="str">
        <f>VLOOKUP($C140,'LKUP PCNDES'!$K:$M,3,FALSE)</f>
        <v>DEM_REG</v>
      </c>
      <c r="I140" t="str">
        <f>VLOOKUP($B140,'LKUP PCNDES'!$C$17:$H$60,4,FALSE)</f>
        <v>NHS South East London ICB</v>
      </c>
      <c r="J140" t="str">
        <f>VLOOKUP($B140,'LKUP PCNDES'!$C$17:$H$60,6,FALSE)</f>
        <v>NHS SOUTH EAST LONDON INTEGRATED CARE BOARD</v>
      </c>
    </row>
    <row r="141" spans="1:51" x14ac:dyDescent="0.35">
      <c r="A141" t="s">
        <v>1558</v>
      </c>
      <c r="B141" t="s">
        <v>654</v>
      </c>
      <c r="C141" t="s">
        <v>1546</v>
      </c>
      <c r="D141" t="s">
        <v>563</v>
      </c>
      <c r="E141" s="2">
        <v>45504</v>
      </c>
      <c r="F141">
        <v>2642</v>
      </c>
      <c r="G141" t="str">
        <f>VLOOKUP($C141,'LKUP PCNDES'!$K:$M,2,FALSE)</f>
        <v>Percentage of care home residents aged 18 years or over on the QOF Dementia Register.</v>
      </c>
      <c r="H141" t="str">
        <f>VLOOKUP($C141,'LKUP PCNDES'!$K:$M,3,FALSE)</f>
        <v>DEM_REG</v>
      </c>
      <c r="I141" t="str">
        <f>VLOOKUP($B141,'LKUP PCNDES'!$C$17:$H$60,4,FALSE)</f>
        <v>NHS South East London ICB</v>
      </c>
      <c r="J141" t="str">
        <f>VLOOKUP($B141,'LKUP PCNDES'!$C$17:$H$60,6,FALSE)</f>
        <v>NHS SOUTH EAST LONDON INTEGRATED CARE BOARD</v>
      </c>
    </row>
    <row r="142" spans="1:51" x14ac:dyDescent="0.35">
      <c r="A142" t="s">
        <v>1558</v>
      </c>
      <c r="B142" t="s">
        <v>654</v>
      </c>
      <c r="C142" t="s">
        <v>1546</v>
      </c>
      <c r="D142" t="s">
        <v>563</v>
      </c>
      <c r="E142" s="2">
        <v>45535</v>
      </c>
      <c r="F142">
        <v>2661</v>
      </c>
      <c r="G142" t="str">
        <f>VLOOKUP($C142,'LKUP PCNDES'!$K:$M,2,FALSE)</f>
        <v>Percentage of care home residents aged 18 years or over on the QOF Dementia Register.</v>
      </c>
      <c r="H142" t="str">
        <f>VLOOKUP($C142,'LKUP PCNDES'!$K:$M,3,FALSE)</f>
        <v>DEM_REG</v>
      </c>
      <c r="I142" t="str">
        <f>VLOOKUP($B142,'LKUP PCNDES'!$C$17:$H$60,4,FALSE)</f>
        <v>NHS South East London ICB</v>
      </c>
      <c r="J142" t="str">
        <f>VLOOKUP($B142,'LKUP PCNDES'!$C$17:$H$60,6,FALSE)</f>
        <v>NHS SOUTH EAST LONDON INTEGRATED CARE BOARD</v>
      </c>
      <c r="R142" s="11"/>
    </row>
    <row r="143" spans="1:51" x14ac:dyDescent="0.35">
      <c r="A143" t="s">
        <v>1558</v>
      </c>
      <c r="B143" t="s">
        <v>654</v>
      </c>
      <c r="C143" t="s">
        <v>1546</v>
      </c>
      <c r="D143" t="s">
        <v>563</v>
      </c>
      <c r="E143" s="2">
        <v>45565</v>
      </c>
      <c r="F143">
        <v>2711</v>
      </c>
      <c r="G143" t="str">
        <f>VLOOKUP($C143,'LKUP PCNDES'!$K:$M,2,FALSE)</f>
        <v>Percentage of care home residents aged 18 years or over on the QOF Dementia Register.</v>
      </c>
      <c r="H143" t="str">
        <f>VLOOKUP($C143,'LKUP PCNDES'!$K:$M,3,FALSE)</f>
        <v>DEM_REG</v>
      </c>
      <c r="I143" t="str">
        <f>VLOOKUP($B143,'LKUP PCNDES'!$C$17:$H$60,4,FALSE)</f>
        <v>NHS South East London ICB</v>
      </c>
      <c r="J143" t="str">
        <f>VLOOKUP($B143,'LKUP PCNDES'!$C$17:$H$60,6,FALSE)</f>
        <v>NHS SOUTH EAST LONDON INTEGRATED CARE BOARD</v>
      </c>
      <c r="R143" s="97" t="s">
        <v>128</v>
      </c>
      <c r="S143" s="97" t="s">
        <v>129</v>
      </c>
      <c r="T143" s="116">
        <f t="shared" ref="T143" si="105">EOMONTH(U143,-1)</f>
        <v>45260</v>
      </c>
      <c r="U143" s="116">
        <f t="shared" ref="U143" si="106">EOMONTH(V143,-1)</f>
        <v>45291</v>
      </c>
      <c r="V143" s="116">
        <f t="shared" ref="V143" si="107">EOMONTH(W143,-1)</f>
        <v>45322</v>
      </c>
      <c r="W143" s="116">
        <f t="shared" ref="W143" si="108">EOMONTH(X143,-1)</f>
        <v>45351</v>
      </c>
      <c r="X143" s="116">
        <f t="shared" ref="X143" si="109">EOMONTH(Y143,-1)</f>
        <v>45382</v>
      </c>
      <c r="Y143" s="116">
        <f t="shared" ref="Y143" si="110">EOMONTH(Z143,-1)</f>
        <v>45412</v>
      </c>
      <c r="Z143" s="116">
        <f t="shared" ref="Z143" si="111">EOMONTH(AA143,-1)</f>
        <v>45443</v>
      </c>
      <c r="AA143" s="116">
        <f t="shared" ref="AA143" si="112">EOMONTH(AB143,-1)</f>
        <v>45473</v>
      </c>
      <c r="AB143" s="116">
        <f t="shared" ref="AB143" si="113">EOMONTH(AC143,-1)</f>
        <v>45504</v>
      </c>
      <c r="AC143" s="116">
        <f t="shared" ref="AC143" si="114">EOMONTH(AD143,-1)</f>
        <v>45535</v>
      </c>
      <c r="AD143" s="116">
        <f t="shared" ref="AD143" si="115">EOMONTH(AE143,-1)</f>
        <v>45565</v>
      </c>
      <c r="AE143" s="116">
        <f>EOMONTH(AF143,-1)</f>
        <v>45596</v>
      </c>
      <c r="AF143" s="116">
        <f>EOMONTH('Instructions and bed numbers'!$E$1,0)</f>
        <v>45626</v>
      </c>
      <c r="AG143" s="11" t="s">
        <v>130</v>
      </c>
    </row>
    <row r="144" spans="1:51" x14ac:dyDescent="0.35">
      <c r="A144" t="s">
        <v>1558</v>
      </c>
      <c r="B144" t="s">
        <v>654</v>
      </c>
      <c r="C144" t="s">
        <v>1546</v>
      </c>
      <c r="D144" t="s">
        <v>563</v>
      </c>
      <c r="E144" s="2">
        <v>45596</v>
      </c>
      <c r="F144">
        <v>2642</v>
      </c>
      <c r="G144" t="str">
        <f>VLOOKUP($C144,'LKUP PCNDES'!$K:$M,2,FALSE)</f>
        <v>Percentage of care home residents aged 18 years or over on the QOF Dementia Register.</v>
      </c>
      <c r="H144" t="str">
        <f>VLOOKUP($C144,'LKUP PCNDES'!$K:$M,3,FALSE)</f>
        <v>DEM_REG</v>
      </c>
      <c r="I144" t="str">
        <f>VLOOKUP($B144,'LKUP PCNDES'!$C$17:$H$60,4,FALSE)</f>
        <v>NHS South East London ICB</v>
      </c>
      <c r="J144" t="str">
        <f>VLOOKUP($B144,'LKUP PCNDES'!$C$17:$H$60,6,FALSE)</f>
        <v>NHS SOUTH EAST LONDON INTEGRATED CARE BOARD</v>
      </c>
      <c r="S144" s="97" t="s">
        <v>106</v>
      </c>
      <c r="T144" s="141">
        <f t="shared" ref="T144:AF150" si="116">INDEX($R$132:$BS$139,MATCH($S144,$R$132:$R$139,0),MATCH(T$49,$R$132:$BS$132,0))</f>
        <v>0.54493273542600895</v>
      </c>
      <c r="U144" s="141">
        <f t="shared" si="116"/>
        <v>0.69467248908296941</v>
      </c>
      <c r="V144" s="141">
        <f t="shared" si="116"/>
        <v>0.85338151781104798</v>
      </c>
      <c r="W144" s="141">
        <f t="shared" si="116"/>
        <v>0.975249169435216</v>
      </c>
      <c r="X144" s="141">
        <f t="shared" si="116"/>
        <v>1.1506373117033604</v>
      </c>
      <c r="Y144" s="141" t="e">
        <f t="shared" si="116"/>
        <v>#DIV/0!</v>
      </c>
      <c r="Z144" s="141" t="e">
        <f t="shared" si="116"/>
        <v>#DIV/0!</v>
      </c>
      <c r="AA144" s="141" t="e">
        <f t="shared" si="116"/>
        <v>#DIV/0!</v>
      </c>
      <c r="AB144" s="141" t="e">
        <f t="shared" si="116"/>
        <v>#DIV/0!</v>
      </c>
      <c r="AC144" s="141">
        <f t="shared" si="116"/>
        <v>0.39763973119160795</v>
      </c>
      <c r="AD144" s="141">
        <f t="shared" si="116"/>
        <v>0.4749959540378702</v>
      </c>
      <c r="AE144" s="141">
        <f t="shared" si="116"/>
        <v>0.54839228295819931</v>
      </c>
      <c r="AF144" s="141">
        <f t="shared" si="116"/>
        <v>0.62747943880019352</v>
      </c>
    </row>
    <row r="145" spans="1:51" x14ac:dyDescent="0.35">
      <c r="A145" t="s">
        <v>1558</v>
      </c>
      <c r="B145" t="s">
        <v>654</v>
      </c>
      <c r="C145" t="s">
        <v>1546</v>
      </c>
      <c r="D145" t="s">
        <v>563</v>
      </c>
      <c r="E145" s="2">
        <v>45626</v>
      </c>
      <c r="F145">
        <v>2653</v>
      </c>
      <c r="G145" t="str">
        <f>VLOOKUP($C145,'LKUP PCNDES'!$K:$M,2,FALSE)</f>
        <v>Percentage of care home residents aged 18 years or over on the QOF Dementia Register.</v>
      </c>
      <c r="H145" t="str">
        <f>VLOOKUP($C145,'LKUP PCNDES'!$K:$M,3,FALSE)</f>
        <v>DEM_REG</v>
      </c>
      <c r="I145" t="str">
        <f>VLOOKUP($B145,'LKUP PCNDES'!$C$17:$H$60,4,FALSE)</f>
        <v>NHS South East London ICB</v>
      </c>
      <c r="J145" t="str">
        <f>VLOOKUP($B145,'LKUP PCNDES'!$C$17:$H$60,6,FALSE)</f>
        <v>NHS SOUTH EAST LONDON INTEGRATED CARE BOARD</v>
      </c>
      <c r="S145" s="97" t="s">
        <v>108</v>
      </c>
      <c r="T145" s="141">
        <f t="shared" si="116"/>
        <v>0.27533284023668642</v>
      </c>
      <c r="U145" s="141">
        <f t="shared" si="116"/>
        <v>0.29244935543278083</v>
      </c>
      <c r="V145" s="141">
        <f t="shared" si="116"/>
        <v>0.32426470588235295</v>
      </c>
      <c r="W145" s="141">
        <f t="shared" si="116"/>
        <v>0.34570807678377402</v>
      </c>
      <c r="X145" s="141">
        <f t="shared" si="116"/>
        <v>0.37556479305982288</v>
      </c>
      <c r="Y145" s="141">
        <f t="shared" si="116"/>
        <v>4.0608228980322E-2</v>
      </c>
      <c r="Z145" s="141">
        <f t="shared" si="116"/>
        <v>7.4541896459704673E-2</v>
      </c>
      <c r="AA145" s="141">
        <f t="shared" si="116"/>
        <v>0.11173478337133837</v>
      </c>
      <c r="AB145" s="141">
        <f t="shared" si="116"/>
        <v>0.14615919360444907</v>
      </c>
      <c r="AC145" s="141">
        <f t="shared" si="116"/>
        <v>0.16938110749185667</v>
      </c>
      <c r="AD145" s="141">
        <f t="shared" si="116"/>
        <v>0.19969717362045761</v>
      </c>
      <c r="AE145" s="141">
        <f t="shared" si="116"/>
        <v>0.22728796513576935</v>
      </c>
      <c r="AF145" s="141">
        <f t="shared" si="116"/>
        <v>0.26002673796791442</v>
      </c>
    </row>
    <row r="146" spans="1:51" x14ac:dyDescent="0.35">
      <c r="A146" t="s">
        <v>1558</v>
      </c>
      <c r="B146" t="s">
        <v>654</v>
      </c>
      <c r="C146" t="s">
        <v>1548</v>
      </c>
      <c r="D146" t="s">
        <v>564</v>
      </c>
      <c r="E146" s="2">
        <v>45412</v>
      </c>
      <c r="F146">
        <v>5993</v>
      </c>
      <c r="G146" t="str">
        <f>VLOOKUP($C146,'LKUP PCNDES'!$K:$M,2,FALSE)</f>
        <v>Percentage of permanent care home residents aged 18 years or over with a preferred place of death recorded.</v>
      </c>
      <c r="H146" t="str">
        <f>VLOOKUP($C146,'LKUP PCNDES'!$K:$M,3,FALSE)</f>
        <v>PREF_DEATH</v>
      </c>
      <c r="I146" t="str">
        <f>VLOOKUP($B146,'LKUP PCNDES'!$C$17:$H$60,4,FALSE)</f>
        <v>NHS South East London ICB</v>
      </c>
      <c r="J146" t="str">
        <f>VLOOKUP($B146,'LKUP PCNDES'!$C$17:$H$60,6,FALSE)</f>
        <v>NHS SOUTH EAST LONDON INTEGRATED CARE BOARD</v>
      </c>
      <c r="S146" s="97" t="s">
        <v>110</v>
      </c>
      <c r="T146" s="141">
        <f t="shared" si="116"/>
        <v>0.26763202725724022</v>
      </c>
      <c r="U146" s="141">
        <f t="shared" si="116"/>
        <v>0.31928220755036396</v>
      </c>
      <c r="V146" s="141">
        <f t="shared" si="116"/>
        <v>0.41179673321234117</v>
      </c>
      <c r="W146" s="141">
        <f t="shared" si="116"/>
        <v>0.49864007252946507</v>
      </c>
      <c r="X146" s="141">
        <f t="shared" si="116"/>
        <v>0.48078935565854386</v>
      </c>
      <c r="Y146" s="141">
        <f t="shared" si="116"/>
        <v>4.5951859956236324E-2</v>
      </c>
      <c r="Z146" s="141">
        <f t="shared" si="116"/>
        <v>8.5005051233944293E-2</v>
      </c>
      <c r="AA146" s="141">
        <f t="shared" si="116"/>
        <v>0.13002431697897296</v>
      </c>
      <c r="AB146" s="141">
        <f t="shared" si="116"/>
        <v>0.16310461192350956</v>
      </c>
      <c r="AC146" s="141">
        <f t="shared" si="116"/>
        <v>0.19101746603825895</v>
      </c>
      <c r="AD146" s="141">
        <f t="shared" si="116"/>
        <v>0.2373046875</v>
      </c>
      <c r="AE146" s="141">
        <f t="shared" si="116"/>
        <v>0.2837762237762238</v>
      </c>
      <c r="AF146" s="141">
        <f t="shared" si="116"/>
        <v>0.32078376487053883</v>
      </c>
    </row>
    <row r="147" spans="1:51" x14ac:dyDescent="0.35">
      <c r="A147" t="s">
        <v>1558</v>
      </c>
      <c r="B147" t="s">
        <v>654</v>
      </c>
      <c r="C147" t="s">
        <v>1548</v>
      </c>
      <c r="D147" t="s">
        <v>564</v>
      </c>
      <c r="E147" s="2">
        <v>45443</v>
      </c>
      <c r="F147">
        <v>5998</v>
      </c>
      <c r="G147" t="str">
        <f>VLOOKUP($C147,'LKUP PCNDES'!$K:$M,2,FALSE)</f>
        <v>Percentage of permanent care home residents aged 18 years or over with a preferred place of death recorded.</v>
      </c>
      <c r="H147" t="str">
        <f>VLOOKUP($C147,'LKUP PCNDES'!$K:$M,3,FALSE)</f>
        <v>PREF_DEATH</v>
      </c>
      <c r="I147" t="str">
        <f>VLOOKUP($B147,'LKUP PCNDES'!$C$17:$H$60,4,FALSE)</f>
        <v>NHS South East London ICB</v>
      </c>
      <c r="J147" t="str">
        <f>VLOOKUP($B147,'LKUP PCNDES'!$C$17:$H$60,6,FALSE)</f>
        <v>NHS SOUTH EAST LONDON INTEGRATED CARE BOARD</v>
      </c>
      <c r="S147" s="97" t="s">
        <v>112</v>
      </c>
      <c r="T147" s="141">
        <f t="shared" si="116"/>
        <v>0.33741786538803054</v>
      </c>
      <c r="U147" s="141">
        <f t="shared" si="116"/>
        <v>0.38284627356043577</v>
      </c>
      <c r="V147" s="141">
        <f t="shared" si="116"/>
        <v>0.43801939058171746</v>
      </c>
      <c r="W147" s="141">
        <f t="shared" si="116"/>
        <v>0.46621621621621623</v>
      </c>
      <c r="X147" s="141">
        <f t="shared" si="116"/>
        <v>0.50605905444615118</v>
      </c>
      <c r="Y147" s="141">
        <f t="shared" si="116"/>
        <v>4.2599398596725693E-2</v>
      </c>
      <c r="Z147" s="141">
        <f t="shared" si="116"/>
        <v>8.4279038718291052E-2</v>
      </c>
      <c r="AA147" s="141">
        <f t="shared" si="116"/>
        <v>0.12473189242699224</v>
      </c>
      <c r="AB147" s="141">
        <f t="shared" si="116"/>
        <v>0.16553774987609449</v>
      </c>
      <c r="AC147" s="141">
        <f t="shared" si="116"/>
        <v>0.20442986054142739</v>
      </c>
      <c r="AD147" s="141">
        <f t="shared" si="116"/>
        <v>0.2305205302295506</v>
      </c>
      <c r="AE147" s="141">
        <f t="shared" si="116"/>
        <v>0.23928395467235999</v>
      </c>
      <c r="AF147" s="141">
        <f t="shared" si="116"/>
        <v>0.27063843755128836</v>
      </c>
    </row>
    <row r="148" spans="1:51" x14ac:dyDescent="0.35">
      <c r="A148" t="s">
        <v>1558</v>
      </c>
      <c r="B148" t="s">
        <v>654</v>
      </c>
      <c r="C148" t="s">
        <v>1548</v>
      </c>
      <c r="D148" t="s">
        <v>564</v>
      </c>
      <c r="E148" s="2">
        <v>45473</v>
      </c>
      <c r="F148">
        <v>6067</v>
      </c>
      <c r="G148" t="str">
        <f>VLOOKUP($C148,'LKUP PCNDES'!$K:$M,2,FALSE)</f>
        <v>Percentage of permanent care home residents aged 18 years or over with a preferred place of death recorded.</v>
      </c>
      <c r="H148" t="str">
        <f>VLOOKUP($C148,'LKUP PCNDES'!$K:$M,3,FALSE)</f>
        <v>PREF_DEATH</v>
      </c>
      <c r="I148" t="str">
        <f>VLOOKUP($B148,'LKUP PCNDES'!$C$17:$H$60,4,FALSE)</f>
        <v>NHS South East London ICB</v>
      </c>
      <c r="J148" t="str">
        <f>VLOOKUP($B148,'LKUP PCNDES'!$C$17:$H$60,6,FALSE)</f>
        <v>NHS SOUTH EAST LONDON INTEGRATED CARE BOARD</v>
      </c>
      <c r="S148" s="97" t="s">
        <v>114</v>
      </c>
      <c r="T148" s="141">
        <f t="shared" si="116"/>
        <v>0.41006076020912818</v>
      </c>
      <c r="U148" s="141">
        <f t="shared" si="116"/>
        <v>0.43849817876155783</v>
      </c>
      <c r="V148" s="141">
        <f t="shared" si="116"/>
        <v>0.50659186535764378</v>
      </c>
      <c r="W148" s="141">
        <f t="shared" si="116"/>
        <v>0.54587672389529973</v>
      </c>
      <c r="X148" s="141">
        <f t="shared" si="116"/>
        <v>0.57110767934858908</v>
      </c>
      <c r="Y148" s="141">
        <f t="shared" si="116"/>
        <v>5.758597437626433E-2</v>
      </c>
      <c r="Z148" s="141">
        <f t="shared" si="116"/>
        <v>9.7814498933901914E-2</v>
      </c>
      <c r="AA148" s="141">
        <f t="shared" si="116"/>
        <v>0.13140726933830382</v>
      </c>
      <c r="AB148" s="141">
        <f t="shared" si="116"/>
        <v>0.18364116094986807</v>
      </c>
      <c r="AC148" s="141">
        <f t="shared" si="116"/>
        <v>0.22765399737876801</v>
      </c>
      <c r="AD148" s="141">
        <f t="shared" si="116"/>
        <v>0.27237554810420428</v>
      </c>
      <c r="AE148" s="141">
        <f t="shared" si="116"/>
        <v>0.30785887148133995</v>
      </c>
      <c r="AF148" s="141">
        <f t="shared" si="116"/>
        <v>0.35002548419979612</v>
      </c>
    </row>
    <row r="149" spans="1:51" x14ac:dyDescent="0.35">
      <c r="A149" t="s">
        <v>1558</v>
      </c>
      <c r="B149" t="s">
        <v>654</v>
      </c>
      <c r="C149" t="s">
        <v>1548</v>
      </c>
      <c r="D149" t="s">
        <v>564</v>
      </c>
      <c r="E149" s="2">
        <v>45504</v>
      </c>
      <c r="F149">
        <v>6060</v>
      </c>
      <c r="G149" t="str">
        <f>VLOOKUP($C149,'LKUP PCNDES'!$K:$M,2,FALSE)</f>
        <v>Percentage of permanent care home residents aged 18 years or over with a preferred place of death recorded.</v>
      </c>
      <c r="H149" t="str">
        <f>VLOOKUP($C149,'LKUP PCNDES'!$K:$M,3,FALSE)</f>
        <v>PREF_DEATH</v>
      </c>
      <c r="I149" t="str">
        <f>VLOOKUP($B149,'LKUP PCNDES'!$C$17:$H$60,4,FALSE)</f>
        <v>NHS South East London ICB</v>
      </c>
      <c r="J149" t="str">
        <f>VLOOKUP($B149,'LKUP PCNDES'!$C$17:$H$60,6,FALSE)</f>
        <v>NHS SOUTH EAST LONDON INTEGRATED CARE BOARD</v>
      </c>
      <c r="S149" s="97" t="s">
        <v>95</v>
      </c>
      <c r="T149" s="141">
        <f t="shared" si="116"/>
        <v>0.36872906870538885</v>
      </c>
      <c r="U149" s="141">
        <f t="shared" si="116"/>
        <v>0.4267418203648734</v>
      </c>
      <c r="V149" s="141">
        <f t="shared" si="116"/>
        <v>0.51012909967303743</v>
      </c>
      <c r="W149" s="141">
        <f t="shared" si="116"/>
        <v>0.57123768164356103</v>
      </c>
      <c r="X149" s="141">
        <f t="shared" si="116"/>
        <v>0.61699471915506476</v>
      </c>
      <c r="Y149" s="141">
        <f t="shared" si="116"/>
        <v>4.7357424746575873E-2</v>
      </c>
      <c r="Z149" s="141">
        <f t="shared" si="116"/>
        <v>8.6270444598018886E-2</v>
      </c>
      <c r="AA149" s="141">
        <f t="shared" si="116"/>
        <v>0.12522844958879073</v>
      </c>
      <c r="AB149" s="141">
        <f t="shared" si="116"/>
        <v>0.16585531529491679</v>
      </c>
      <c r="AC149" s="141">
        <f t="shared" si="116"/>
        <v>0.23651628996440849</v>
      </c>
      <c r="AD149" s="141">
        <f t="shared" si="116"/>
        <v>0.28169480304534922</v>
      </c>
      <c r="AE149" s="141">
        <f t="shared" si="116"/>
        <v>0.3206515206154586</v>
      </c>
      <c r="AF149" s="141">
        <f t="shared" si="116"/>
        <v>0.36473204893150191</v>
      </c>
    </row>
    <row r="150" spans="1:51" x14ac:dyDescent="0.35">
      <c r="A150" t="s">
        <v>1558</v>
      </c>
      <c r="B150" t="s">
        <v>654</v>
      </c>
      <c r="C150" t="s">
        <v>1548</v>
      </c>
      <c r="D150" t="s">
        <v>564</v>
      </c>
      <c r="E150" s="2">
        <v>45535</v>
      </c>
      <c r="F150">
        <v>6100</v>
      </c>
      <c r="G150" t="str">
        <f>VLOOKUP($C150,'LKUP PCNDES'!$K:$M,2,FALSE)</f>
        <v>Percentage of permanent care home residents aged 18 years or over with a preferred place of death recorded.</v>
      </c>
      <c r="H150" t="str">
        <f>VLOOKUP($C150,'LKUP PCNDES'!$K:$M,3,FALSE)</f>
        <v>PREF_DEATH</v>
      </c>
      <c r="I150" t="str">
        <f>VLOOKUP($B150,'LKUP PCNDES'!$C$17:$H$60,4,FALSE)</f>
        <v>NHS South East London ICB</v>
      </c>
      <c r="J150" t="str">
        <f>VLOOKUP($B150,'LKUP PCNDES'!$C$17:$H$60,6,FALSE)</f>
        <v>NHS SOUTH EAST LONDON INTEGRATED CARE BOARD</v>
      </c>
      <c r="S150" s="97" t="s">
        <v>626</v>
      </c>
      <c r="T150" s="141">
        <f t="shared" si="116"/>
        <v>0.42303256534638645</v>
      </c>
      <c r="U150" s="141">
        <f t="shared" si="116"/>
        <v>0.46967881711915649</v>
      </c>
      <c r="V150" s="141">
        <f t="shared" si="116"/>
        <v>0.53172217912833686</v>
      </c>
      <c r="W150" s="141">
        <f t="shared" si="116"/>
        <v>0.59809637403164595</v>
      </c>
      <c r="X150" s="141">
        <f t="shared" si="116"/>
        <v>0.64861757523365438</v>
      </c>
      <c r="Y150" s="141">
        <f t="shared" si="116"/>
        <v>6.6338652514038546E-2</v>
      </c>
      <c r="Z150" s="141">
        <f t="shared" si="116"/>
        <v>0.12539415298129467</v>
      </c>
      <c r="AA150" s="141">
        <f t="shared" si="116"/>
        <v>0.18177511660065973</v>
      </c>
      <c r="AB150" s="141">
        <f t="shared" si="116"/>
        <v>0.26818619361936191</v>
      </c>
      <c r="AC150" s="141">
        <f t="shared" si="116"/>
        <v>0.32102598263749899</v>
      </c>
      <c r="AD150" s="141">
        <f t="shared" si="116"/>
        <v>0.3790765383476995</v>
      </c>
      <c r="AE150" s="141">
        <f t="shared" si="116"/>
        <v>0.42742087183509048</v>
      </c>
      <c r="AF150" s="141">
        <f t="shared" si="116"/>
        <v>0.47879128585255032</v>
      </c>
    </row>
    <row r="151" spans="1:51" x14ac:dyDescent="0.35">
      <c r="A151" t="s">
        <v>1558</v>
      </c>
      <c r="B151" t="s">
        <v>654</v>
      </c>
      <c r="C151" t="s">
        <v>1548</v>
      </c>
      <c r="D151" t="s">
        <v>564</v>
      </c>
      <c r="E151" s="2">
        <v>45565</v>
      </c>
      <c r="F151">
        <v>6194</v>
      </c>
      <c r="G151" t="str">
        <f>VLOOKUP($C151,'LKUP PCNDES'!$K:$M,2,FALSE)</f>
        <v>Percentage of permanent care home residents aged 18 years or over with a preferred place of death recorded.</v>
      </c>
      <c r="H151" t="str">
        <f>VLOOKUP($C151,'LKUP PCNDES'!$K:$M,3,FALSE)</f>
        <v>PREF_DEATH</v>
      </c>
      <c r="I151" t="str">
        <f>VLOOKUP($B151,'LKUP PCNDES'!$C$17:$H$60,4,FALSE)</f>
        <v>NHS South East London ICB</v>
      </c>
      <c r="J151" t="str">
        <f>VLOOKUP($B151,'LKUP PCNDES'!$C$17:$H$60,6,FALSE)</f>
        <v>NHS SOUTH EAST LONDON INTEGRATED CARE BOARD</v>
      </c>
    </row>
    <row r="152" spans="1:51" x14ac:dyDescent="0.35">
      <c r="A152" t="s">
        <v>1558</v>
      </c>
      <c r="B152" t="s">
        <v>654</v>
      </c>
      <c r="C152" t="s">
        <v>1548</v>
      </c>
      <c r="D152" t="s">
        <v>564</v>
      </c>
      <c r="E152" s="2">
        <v>45596</v>
      </c>
      <c r="F152">
        <v>6098</v>
      </c>
      <c r="G152" t="str">
        <f>VLOOKUP($C152,'LKUP PCNDES'!$K:$M,2,FALSE)</f>
        <v>Percentage of permanent care home residents aged 18 years or over with a preferred place of death recorded.</v>
      </c>
      <c r="H152" t="str">
        <f>VLOOKUP($C152,'LKUP PCNDES'!$K:$M,3,FALSE)</f>
        <v>PREF_DEATH</v>
      </c>
      <c r="I152" t="str">
        <f>VLOOKUP($B152,'LKUP PCNDES'!$C$17:$H$60,4,FALSE)</f>
        <v>NHS South East London ICB</v>
      </c>
      <c r="J152" t="str">
        <f>VLOOKUP($B152,'LKUP PCNDES'!$C$17:$H$60,6,FALSE)</f>
        <v>NHS SOUTH EAST LONDON INTEGRATED CARE BOARD</v>
      </c>
    </row>
    <row r="153" spans="1:51" x14ac:dyDescent="0.35">
      <c r="A153" t="s">
        <v>1558</v>
      </c>
      <c r="B153" t="s">
        <v>654</v>
      </c>
      <c r="C153" t="s">
        <v>1548</v>
      </c>
      <c r="D153" t="s">
        <v>564</v>
      </c>
      <c r="E153" s="2">
        <v>45626</v>
      </c>
      <c r="F153">
        <v>6102</v>
      </c>
      <c r="G153" t="str">
        <f>VLOOKUP($C153,'LKUP PCNDES'!$K:$M,2,FALSE)</f>
        <v>Percentage of permanent care home residents aged 18 years or over with a preferred place of death recorded.</v>
      </c>
      <c r="H153" t="str">
        <f>VLOOKUP($C153,'LKUP PCNDES'!$K:$M,3,FALSE)</f>
        <v>PREF_DEATH</v>
      </c>
      <c r="I153" t="str">
        <f>VLOOKUP($B153,'LKUP PCNDES'!$C$17:$H$60,4,FALSE)</f>
        <v>NHS South East London ICB</v>
      </c>
      <c r="J153" t="str">
        <f>VLOOKUP($B153,'LKUP PCNDES'!$C$17:$H$60,6,FALSE)</f>
        <v>NHS SOUTH EAST LONDON INTEGRATED CARE BOARD</v>
      </c>
    </row>
    <row r="154" spans="1:51" x14ac:dyDescent="0.35">
      <c r="A154" t="s">
        <v>1558</v>
      </c>
      <c r="B154" t="s">
        <v>654</v>
      </c>
      <c r="C154" t="s">
        <v>1548</v>
      </c>
      <c r="D154" t="s">
        <v>563</v>
      </c>
      <c r="E154" s="2">
        <v>45412</v>
      </c>
      <c r="F154">
        <v>1977</v>
      </c>
      <c r="G154" t="str">
        <f>VLOOKUP($C154,'LKUP PCNDES'!$K:$M,2,FALSE)</f>
        <v>Percentage of permanent care home residents aged 18 years or over with a preferred place of death recorded.</v>
      </c>
      <c r="H154" t="str">
        <f>VLOOKUP($C154,'LKUP PCNDES'!$K:$M,3,FALSE)</f>
        <v>PREF_DEATH</v>
      </c>
      <c r="I154" t="str">
        <f>VLOOKUP($B154,'LKUP PCNDES'!$C$17:$H$60,4,FALSE)</f>
        <v>NHS South East London ICB</v>
      </c>
      <c r="J154" t="str">
        <f>VLOOKUP($B154,'LKUP PCNDES'!$C$17:$H$60,6,FALSE)</f>
        <v>NHS SOUTH EAST LONDON INTEGRATED CARE BOARD</v>
      </c>
    </row>
    <row r="155" spans="1:51" x14ac:dyDescent="0.35">
      <c r="A155" t="s">
        <v>1558</v>
      </c>
      <c r="B155" t="s">
        <v>654</v>
      </c>
      <c r="C155" t="s">
        <v>1548</v>
      </c>
      <c r="D155" t="s">
        <v>563</v>
      </c>
      <c r="E155" s="2">
        <v>45443</v>
      </c>
      <c r="F155">
        <v>2014</v>
      </c>
      <c r="G155" t="str">
        <f>VLOOKUP($C155,'LKUP PCNDES'!$K:$M,2,FALSE)</f>
        <v>Percentage of permanent care home residents aged 18 years or over with a preferred place of death recorded.</v>
      </c>
      <c r="H155" t="str">
        <f>VLOOKUP($C155,'LKUP PCNDES'!$K:$M,3,FALSE)</f>
        <v>PREF_DEATH</v>
      </c>
      <c r="I155" t="str">
        <f>VLOOKUP($B155,'LKUP PCNDES'!$C$17:$H$60,4,FALSE)</f>
        <v>NHS South East London ICB</v>
      </c>
      <c r="J155" t="str">
        <f>VLOOKUP($B155,'LKUP PCNDES'!$C$17:$H$60,6,FALSE)</f>
        <v>NHS SOUTH EAST LONDON INTEGRATED CARE BOARD</v>
      </c>
      <c r="Q155" s="215" t="str">
        <f>AB155</f>
        <v>Theme</v>
      </c>
      <c r="R155" s="200" t="s">
        <v>21</v>
      </c>
      <c r="S155" s="21"/>
      <c r="T155" s="21"/>
      <c r="U155" s="21"/>
      <c r="V155" s="21"/>
      <c r="W155" s="21"/>
      <c r="X155" s="21"/>
      <c r="Y155" s="21"/>
      <c r="Z155" s="21"/>
      <c r="AA155" s="21"/>
      <c r="AB155" s="11" t="s">
        <v>1355</v>
      </c>
    </row>
    <row r="156" spans="1:51" x14ac:dyDescent="0.35">
      <c r="A156" t="s">
        <v>1558</v>
      </c>
      <c r="B156" t="s">
        <v>654</v>
      </c>
      <c r="C156" t="s">
        <v>1548</v>
      </c>
      <c r="D156" t="s">
        <v>563</v>
      </c>
      <c r="E156" s="2">
        <v>45473</v>
      </c>
      <c r="F156">
        <v>2078</v>
      </c>
      <c r="G156" t="str">
        <f>VLOOKUP($C156,'LKUP PCNDES'!$K:$M,2,FALSE)</f>
        <v>Percentage of permanent care home residents aged 18 years or over with a preferred place of death recorded.</v>
      </c>
      <c r="H156" t="str">
        <f>VLOOKUP($C156,'LKUP PCNDES'!$K:$M,3,FALSE)</f>
        <v>PREF_DEATH</v>
      </c>
      <c r="I156" t="str">
        <f>VLOOKUP($B156,'LKUP PCNDES'!$C$17:$H$60,4,FALSE)</f>
        <v>NHS South East London ICB</v>
      </c>
      <c r="J156" t="str">
        <f>VLOOKUP($B156,'LKUP PCNDES'!$C$17:$H$60,6,FALSE)</f>
        <v>NHS SOUTH EAST LONDON INTEGRATED CARE BOARD</v>
      </c>
      <c r="Q156" s="215" t="str">
        <f>AB156</f>
        <v>DELIRIUM</v>
      </c>
      <c r="R156" s="21" t="s">
        <v>1371</v>
      </c>
      <c r="S156" s="21"/>
      <c r="T156" s="21"/>
      <c r="U156" s="21"/>
      <c r="V156" s="21"/>
      <c r="W156" s="21"/>
      <c r="X156" s="21"/>
      <c r="Y156" s="21"/>
      <c r="Z156" s="21"/>
      <c r="AA156" s="21"/>
      <c r="AB156" t="s">
        <v>1372</v>
      </c>
    </row>
    <row r="157" spans="1:51" x14ac:dyDescent="0.35">
      <c r="A157" t="s">
        <v>1558</v>
      </c>
      <c r="B157" t="s">
        <v>654</v>
      </c>
      <c r="C157" t="s">
        <v>1548</v>
      </c>
      <c r="D157" t="s">
        <v>563</v>
      </c>
      <c r="E157" s="2">
        <v>45504</v>
      </c>
      <c r="F157">
        <v>2112</v>
      </c>
      <c r="G157" t="str">
        <f>VLOOKUP($C157,'LKUP PCNDES'!$K:$M,2,FALSE)</f>
        <v>Percentage of permanent care home residents aged 18 years or over with a preferred place of death recorded.</v>
      </c>
      <c r="H157" t="str">
        <f>VLOOKUP($C157,'LKUP PCNDES'!$K:$M,3,FALSE)</f>
        <v>PREF_DEATH</v>
      </c>
      <c r="I157" t="str">
        <f>VLOOKUP($B157,'LKUP PCNDES'!$C$17:$H$60,4,FALSE)</f>
        <v>NHS South East London ICB</v>
      </c>
      <c r="J157" t="str">
        <f>VLOOKUP($B157,'LKUP PCNDES'!$C$17:$H$60,6,FALSE)</f>
        <v>NHS SOUTH EAST LONDON INTEGRATED CARE BOARD</v>
      </c>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row>
    <row r="158" spans="1:51" ht="15.5" x14ac:dyDescent="0.35">
      <c r="A158" t="s">
        <v>1558</v>
      </c>
      <c r="B158" t="s">
        <v>654</v>
      </c>
      <c r="C158" t="s">
        <v>1548</v>
      </c>
      <c r="D158" t="s">
        <v>563</v>
      </c>
      <c r="E158" s="2">
        <v>45535</v>
      </c>
      <c r="F158">
        <v>2121</v>
      </c>
      <c r="G158" t="str">
        <f>VLOOKUP($C158,'LKUP PCNDES'!$K:$M,2,FALSE)</f>
        <v>Percentage of permanent care home residents aged 18 years or over with a preferred place of death recorded.</v>
      </c>
      <c r="H158" t="str">
        <f>VLOOKUP($C158,'LKUP PCNDES'!$K:$M,3,FALSE)</f>
        <v>PREF_DEATH</v>
      </c>
      <c r="I158" t="str">
        <f>VLOOKUP($B158,'LKUP PCNDES'!$C$17:$H$60,4,FALSE)</f>
        <v>NHS South East London ICB</v>
      </c>
      <c r="J158" t="str">
        <f>VLOOKUP($B158,'LKUP PCNDES'!$C$17:$H$60,6,FALSE)</f>
        <v>NHS SOUTH EAST LONDON INTEGRATED CARE BOARD</v>
      </c>
      <c r="S158" s="17" t="s">
        <v>1371</v>
      </c>
      <c r="T158" s="17"/>
      <c r="U158" s="17"/>
      <c r="V158" s="17"/>
      <c r="W158" s="17"/>
    </row>
    <row r="159" spans="1:51" x14ac:dyDescent="0.35">
      <c r="A159" t="s">
        <v>1558</v>
      </c>
      <c r="B159" t="s">
        <v>654</v>
      </c>
      <c r="C159" t="s">
        <v>1548</v>
      </c>
      <c r="D159" t="s">
        <v>563</v>
      </c>
      <c r="E159" s="2">
        <v>45565</v>
      </c>
      <c r="F159">
        <v>2152</v>
      </c>
      <c r="G159" t="str">
        <f>VLOOKUP($C159,'LKUP PCNDES'!$K:$M,2,FALSE)</f>
        <v>Percentage of permanent care home residents aged 18 years or over with a preferred place of death recorded.</v>
      </c>
      <c r="H159" t="str">
        <f>VLOOKUP($C159,'LKUP PCNDES'!$K:$M,3,FALSE)</f>
        <v>PREF_DEATH</v>
      </c>
      <c r="I159" t="str">
        <f>VLOOKUP($B159,'LKUP PCNDES'!$C$17:$H$60,4,FALSE)</f>
        <v>NHS South East London ICB</v>
      </c>
      <c r="J159" t="str">
        <f>VLOOKUP($B159,'LKUP PCNDES'!$C$17:$H$60,6,FALSE)</f>
        <v>NHS SOUTH EAST LONDON INTEGRATED CARE BOARD</v>
      </c>
      <c r="S159" s="7" t="s">
        <v>638</v>
      </c>
      <c r="T159" s="7"/>
      <c r="U159" s="7"/>
      <c r="V159" s="7"/>
      <c r="W159" s="7"/>
      <c r="X159" s="94" t="s">
        <v>648</v>
      </c>
      <c r="Y159" s="94" t="s">
        <v>1558</v>
      </c>
      <c r="Z159" s="7"/>
      <c r="AA159" s="7"/>
    </row>
    <row r="160" spans="1:51" x14ac:dyDescent="0.35">
      <c r="A160" t="s">
        <v>1558</v>
      </c>
      <c r="B160" t="s">
        <v>654</v>
      </c>
      <c r="C160" t="s">
        <v>1548</v>
      </c>
      <c r="D160" t="s">
        <v>563</v>
      </c>
      <c r="E160" s="2">
        <v>45596</v>
      </c>
      <c r="F160">
        <v>2054</v>
      </c>
      <c r="G160" t="str">
        <f>VLOOKUP($C160,'LKUP PCNDES'!$K:$M,2,FALSE)</f>
        <v>Percentage of permanent care home residents aged 18 years or over with a preferred place of death recorded.</v>
      </c>
      <c r="H160" t="str">
        <f>VLOOKUP($C160,'LKUP PCNDES'!$K:$M,3,FALSE)</f>
        <v>PREF_DEATH</v>
      </c>
      <c r="I160" t="str">
        <f>VLOOKUP($B160,'LKUP PCNDES'!$C$17:$H$60,4,FALSE)</f>
        <v>NHS South East London ICB</v>
      </c>
      <c r="J160" t="str">
        <f>VLOOKUP($B160,'LKUP PCNDES'!$C$17:$H$60,6,FALSE)</f>
        <v>NHS SOUTH EAST LONDON INTEGRATED CARE BOARD</v>
      </c>
      <c r="S160" s="7" t="s">
        <v>641</v>
      </c>
      <c r="T160" s="7"/>
      <c r="U160" s="7"/>
      <c r="V160" s="7"/>
      <c r="W160" s="7"/>
      <c r="X160" s="7"/>
      <c r="Y160" s="94" t="s">
        <v>563</v>
      </c>
      <c r="Z160" s="7"/>
      <c r="AA160" s="7"/>
    </row>
    <row r="161" spans="1:51" x14ac:dyDescent="0.35">
      <c r="A161" t="s">
        <v>1558</v>
      </c>
      <c r="B161" t="s">
        <v>654</v>
      </c>
      <c r="C161" t="s">
        <v>1548</v>
      </c>
      <c r="D161" t="s">
        <v>563</v>
      </c>
      <c r="E161" s="2">
        <v>45626</v>
      </c>
      <c r="F161">
        <v>2066</v>
      </c>
      <c r="G161" t="str">
        <f>VLOOKUP($C161,'LKUP PCNDES'!$K:$M,2,FALSE)</f>
        <v>Percentage of permanent care home residents aged 18 years or over with a preferred place of death recorded.</v>
      </c>
      <c r="H161" t="str">
        <f>VLOOKUP($C161,'LKUP PCNDES'!$K:$M,3,FALSE)</f>
        <v>PREF_DEATH</v>
      </c>
      <c r="I161" t="str">
        <f>VLOOKUP($B161,'LKUP PCNDES'!$C$17:$H$60,4,FALSE)</f>
        <v>NHS South East London ICB</v>
      </c>
      <c r="J161" t="str">
        <f>VLOOKUP($B161,'LKUP PCNDES'!$C$17:$H$60,6,FALSE)</f>
        <v>NHS SOUTH EAST LONDON INTEGRATED CARE BOARD</v>
      </c>
      <c r="S161" s="7" t="s">
        <v>640</v>
      </c>
      <c r="T161" s="7"/>
      <c r="U161" s="7"/>
      <c r="V161" s="7"/>
      <c r="W161" s="7"/>
      <c r="X161" s="7" t="s">
        <v>1370</v>
      </c>
      <c r="Y161" s="94" t="s">
        <v>1544</v>
      </c>
      <c r="Z161" s="7"/>
      <c r="AA161" s="7"/>
    </row>
    <row r="162" spans="1:51" x14ac:dyDescent="0.35">
      <c r="A162" t="s">
        <v>1558</v>
      </c>
      <c r="B162" t="s">
        <v>654</v>
      </c>
      <c r="C162" t="s">
        <v>1550</v>
      </c>
      <c r="D162" t="s">
        <v>700</v>
      </c>
      <c r="E162" s="2">
        <v>45412</v>
      </c>
      <c r="F162">
        <v>13</v>
      </c>
      <c r="G162" t="str">
        <f>VLOOKUP($C162,'LKUP PCNDES'!$K:$M,2,FALSE)</f>
        <v>Mean number of Multidisciplinary Team meetings per care home resident aged 18 years or over.</v>
      </c>
      <c r="H162" t="str">
        <f>VLOOKUP($C162,'LKUP PCNDES'!$K:$M,3,FALSE)</f>
        <v>MDT</v>
      </c>
      <c r="I162" t="str">
        <f>VLOOKUP($B162,'LKUP PCNDES'!$C$17:$H$60,4,FALSE)</f>
        <v>NHS South East London ICB</v>
      </c>
      <c r="J162" t="str">
        <f>VLOOKUP($B162,'LKUP PCNDES'!$C$17:$H$60,6,FALSE)</f>
        <v>NHS SOUTH EAST LONDON INTEGRATED CARE BOARD</v>
      </c>
      <c r="S162" s="7"/>
      <c r="T162" s="7"/>
      <c r="U162" s="7"/>
      <c r="V162" s="7"/>
      <c r="W162" s="7"/>
      <c r="X162" s="7"/>
      <c r="Y162" s="7"/>
      <c r="Z162" s="7"/>
      <c r="AA162" s="7"/>
    </row>
    <row r="163" spans="1:51" x14ac:dyDescent="0.35">
      <c r="A163" t="s">
        <v>1558</v>
      </c>
      <c r="B163" t="s">
        <v>654</v>
      </c>
      <c r="C163" t="s">
        <v>1550</v>
      </c>
      <c r="D163" t="s">
        <v>700</v>
      </c>
      <c r="E163" s="2">
        <v>45443</v>
      </c>
      <c r="F163">
        <v>11</v>
      </c>
      <c r="G163" t="str">
        <f>VLOOKUP($C163,'LKUP PCNDES'!$K:$M,2,FALSE)</f>
        <v>Mean number of Multidisciplinary Team meetings per care home resident aged 18 years or over.</v>
      </c>
      <c r="H163" t="str">
        <f>VLOOKUP($C163,'LKUP PCNDES'!$K:$M,3,FALSE)</f>
        <v>MDT</v>
      </c>
      <c r="I163" t="str">
        <f>VLOOKUP($B163,'LKUP PCNDES'!$C$17:$H$60,4,FALSE)</f>
        <v>NHS South East London ICB</v>
      </c>
      <c r="J163" t="str">
        <f>VLOOKUP($B163,'LKUP PCNDES'!$C$17:$H$60,6,FALSE)</f>
        <v>NHS SOUTH EAST LONDON INTEGRATED CARE BOARD</v>
      </c>
      <c r="S163" s="7" t="s">
        <v>649</v>
      </c>
      <c r="T163" s="7"/>
      <c r="U163" s="7"/>
      <c r="V163" s="7"/>
      <c r="W163" s="7"/>
      <c r="X163" s="7" t="s">
        <v>642</v>
      </c>
      <c r="Y163" s="7"/>
      <c r="Z163" s="7"/>
      <c r="AA163" s="7"/>
    </row>
    <row r="164" spans="1:51" x14ac:dyDescent="0.35">
      <c r="A164" t="s">
        <v>1558</v>
      </c>
      <c r="B164" t="s">
        <v>654</v>
      </c>
      <c r="C164" t="s">
        <v>1550</v>
      </c>
      <c r="D164" t="s">
        <v>700</v>
      </c>
      <c r="E164" s="2">
        <v>45473</v>
      </c>
      <c r="F164">
        <v>11</v>
      </c>
      <c r="G164" t="str">
        <f>VLOOKUP($C164,'LKUP PCNDES'!$K:$M,2,FALSE)</f>
        <v>Mean number of Multidisciplinary Team meetings per care home resident aged 18 years or over.</v>
      </c>
      <c r="H164" t="str">
        <f>VLOOKUP($C164,'LKUP PCNDES'!$K:$M,3,FALSE)</f>
        <v>MDT</v>
      </c>
      <c r="I164" t="str">
        <f>VLOOKUP($B164,'LKUP PCNDES'!$C$17:$H$60,4,FALSE)</f>
        <v>NHS South East London ICB</v>
      </c>
      <c r="J164" t="str">
        <f>VLOOKUP($B164,'LKUP PCNDES'!$C$17:$H$60,6,FALSE)</f>
        <v>NHS SOUTH EAST LONDON INTEGRATED CARE BOARD</v>
      </c>
      <c r="S164" s="7" t="s">
        <v>639</v>
      </c>
      <c r="T164" s="9">
        <v>44681</v>
      </c>
      <c r="U164" s="9">
        <v>44712</v>
      </c>
      <c r="V164" s="9">
        <v>44742</v>
      </c>
      <c r="W164" s="9">
        <v>44773</v>
      </c>
      <c r="X164" s="9">
        <v>44804</v>
      </c>
      <c r="Y164" s="9">
        <v>44834</v>
      </c>
      <c r="Z164" s="9">
        <v>44865</v>
      </c>
      <c r="AA164" s="9">
        <v>44895</v>
      </c>
      <c r="AB164" s="9">
        <v>44926</v>
      </c>
      <c r="AC164" s="9">
        <v>44957</v>
      </c>
      <c r="AD164" s="9">
        <v>44985</v>
      </c>
      <c r="AE164" s="9">
        <v>45016</v>
      </c>
      <c r="AF164" s="9">
        <v>45046</v>
      </c>
      <c r="AG164" s="9">
        <v>45077</v>
      </c>
      <c r="AH164" s="9">
        <v>45107</v>
      </c>
      <c r="AI164" s="9">
        <v>45138</v>
      </c>
      <c r="AJ164" s="9">
        <v>45169</v>
      </c>
      <c r="AK164" s="9">
        <v>45199</v>
      </c>
      <c r="AL164" s="9">
        <v>45230</v>
      </c>
      <c r="AM164" s="9">
        <v>45260</v>
      </c>
      <c r="AN164" s="9">
        <v>45291</v>
      </c>
      <c r="AO164" s="9">
        <v>45322</v>
      </c>
      <c r="AP164" s="9">
        <v>45351</v>
      </c>
      <c r="AQ164" s="9">
        <v>45382</v>
      </c>
      <c r="AR164" s="9">
        <f t="shared" ref="AR164" si="117">EOMONTH(AQ164,1)</f>
        <v>45412</v>
      </c>
      <c r="AS164" s="9">
        <f t="shared" ref="AS164" si="118">EOMONTH(AR164,1)</f>
        <v>45443</v>
      </c>
      <c r="AT164" s="9">
        <f t="shared" ref="AT164" si="119">EOMONTH(AS164,1)</f>
        <v>45473</v>
      </c>
      <c r="AU164" s="9">
        <f t="shared" ref="AU164" si="120">EOMONTH(AT164,1)</f>
        <v>45504</v>
      </c>
      <c r="AV164" s="9">
        <f t="shared" ref="AV164" si="121">EOMONTH(AU164,1)</f>
        <v>45535</v>
      </c>
      <c r="AW164" s="9">
        <f t="shared" ref="AW164:AY164" si="122">EOMONTH(AV164,1)</f>
        <v>45565</v>
      </c>
      <c r="AX164" s="9">
        <f t="shared" si="122"/>
        <v>45596</v>
      </c>
      <c r="AY164" s="9">
        <f t="shared" si="122"/>
        <v>45626</v>
      </c>
    </row>
    <row r="165" spans="1:51" x14ac:dyDescent="0.35">
      <c r="A165" t="s">
        <v>1558</v>
      </c>
      <c r="B165" t="s">
        <v>654</v>
      </c>
      <c r="C165" t="s">
        <v>1550</v>
      </c>
      <c r="D165" t="s">
        <v>700</v>
      </c>
      <c r="E165" s="2">
        <v>45504</v>
      </c>
      <c r="F165">
        <v>11</v>
      </c>
      <c r="G165" t="str">
        <f>VLOOKUP($C165,'LKUP PCNDES'!$K:$M,2,FALSE)</f>
        <v>Mean number of Multidisciplinary Team meetings per care home resident aged 18 years or over.</v>
      </c>
      <c r="H165" t="str">
        <f>VLOOKUP($C165,'LKUP PCNDES'!$K:$M,3,FALSE)</f>
        <v>MDT</v>
      </c>
      <c r="I165" t="str">
        <f>VLOOKUP($B165,'LKUP PCNDES'!$C$17:$H$60,4,FALSE)</f>
        <v>NHS South East London ICB</v>
      </c>
      <c r="J165" t="str">
        <f>VLOOKUP($B165,'LKUP PCNDES'!$C$17:$H$60,6,FALSE)</f>
        <v>NHS SOUTH EAST LONDON INTEGRATED CARE BOARD</v>
      </c>
      <c r="R165" t="s">
        <v>106</v>
      </c>
      <c r="S165" t="s">
        <v>651</v>
      </c>
      <c r="T165" s="177"/>
      <c r="U165" s="177"/>
      <c r="V165" s="177"/>
      <c r="W165" s="177"/>
      <c r="X165" s="177"/>
      <c r="Y165" s="177"/>
      <c r="Z165" s="177"/>
      <c r="AA165" s="177"/>
      <c r="AB165" s="177"/>
      <c r="AC165" s="177"/>
      <c r="AD165" s="177"/>
      <c r="AE165" s="177"/>
      <c r="AF165">
        <v>0</v>
      </c>
      <c r="AG165">
        <v>1</v>
      </c>
      <c r="AH165">
        <v>1</v>
      </c>
      <c r="AI165">
        <v>1</v>
      </c>
      <c r="AJ165">
        <v>2</v>
      </c>
      <c r="AK165">
        <v>1</v>
      </c>
      <c r="AL165">
        <v>1</v>
      </c>
      <c r="AM165">
        <v>1</v>
      </c>
      <c r="AN165">
        <v>1</v>
      </c>
      <c r="AO165">
        <v>1</v>
      </c>
      <c r="AP165">
        <v>3</v>
      </c>
      <c r="AQ165">
        <v>2</v>
      </c>
      <c r="AR165">
        <f>SUMIFS('PCN DES MetricDATA 24-25'!$F:$F,'PCN DES MetricDATA 24-25'!$B:$B,'PCN DES MetricDATA 24-25'!$S165,'PCN DES MetricDATA 24-25'!$C:$C,'PCN DES MetricDATA 24-25'!$Y$161,'PCN DES MetricDATA 24-25'!$D:$D,'PCN DES MetricDATA 24-25'!$Y$160,'PCN DES MetricDATA 24-25'!$E:$E,'PCN DES MetricDATA 24-25'!AR$68)</f>
        <v>0</v>
      </c>
      <c r="AS165">
        <f>SUMIFS('PCN DES MetricDATA 24-25'!$F:$F,'PCN DES MetricDATA 24-25'!$B:$B,'PCN DES MetricDATA 24-25'!$S165,'PCN DES MetricDATA 24-25'!$C:$C,'PCN DES MetricDATA 24-25'!$Y$161,'PCN DES MetricDATA 24-25'!$D:$D,'PCN DES MetricDATA 24-25'!$Y$160,'PCN DES MetricDATA 24-25'!$E:$E,'PCN DES MetricDATA 24-25'!AS$68)</f>
        <v>0</v>
      </c>
      <c r="AT165">
        <f>SUMIFS('PCN DES MetricDATA 24-25'!$F:$F,'PCN DES MetricDATA 24-25'!$B:$B,'PCN DES MetricDATA 24-25'!$S165,'PCN DES MetricDATA 24-25'!$C:$C,'PCN DES MetricDATA 24-25'!$Y$161,'PCN DES MetricDATA 24-25'!$D:$D,'PCN DES MetricDATA 24-25'!$Y$160,'PCN DES MetricDATA 24-25'!$E:$E,'PCN DES MetricDATA 24-25'!AT$68)</f>
        <v>0</v>
      </c>
      <c r="AU165">
        <f>SUMIFS('PCN DES MetricDATA 24-25'!$F:$F,'PCN DES MetricDATA 24-25'!$B:$B,'PCN DES MetricDATA 24-25'!$S165,'PCN DES MetricDATA 24-25'!$C:$C,'PCN DES MetricDATA 24-25'!$Y$161,'PCN DES MetricDATA 24-25'!$D:$D,'PCN DES MetricDATA 24-25'!$Y$160,'PCN DES MetricDATA 24-25'!$E:$E,'PCN DES MetricDATA 24-25'!AU$68)</f>
        <v>0</v>
      </c>
      <c r="AV165">
        <f>SUMIFS('PCN DES MetricDATA 24-25'!$F:$F,'PCN DES MetricDATA 24-25'!$B:$B,'PCN DES MetricDATA 24-25'!$S165,'PCN DES MetricDATA 24-25'!$C:$C,'PCN DES MetricDATA 24-25'!$Y$161,'PCN DES MetricDATA 24-25'!$D:$D,'PCN DES MetricDATA 24-25'!$Y$160,'PCN DES MetricDATA 24-25'!$E:$E,'PCN DES MetricDATA 24-25'!AV$68)</f>
        <v>1</v>
      </c>
      <c r="AW165">
        <f>SUMIFS('PCN DES MetricDATA 24-25'!$F:$F,'PCN DES MetricDATA 24-25'!$B:$B,'PCN DES MetricDATA 24-25'!$S165,'PCN DES MetricDATA 24-25'!$C:$C,'PCN DES MetricDATA 24-25'!$Y$161,'PCN DES MetricDATA 24-25'!$D:$D,'PCN DES MetricDATA 24-25'!$Y$160,'PCN DES MetricDATA 24-25'!$E:$E,'PCN DES MetricDATA 24-25'!AW$68)</f>
        <v>1</v>
      </c>
      <c r="AX165">
        <f>SUMIFS('PCN DES MetricDATA 24-25'!$F:$F,'PCN DES MetricDATA 24-25'!$B:$B,'PCN DES MetricDATA 24-25'!$S165,'PCN DES MetricDATA 24-25'!$C:$C,'PCN DES MetricDATA 24-25'!$Y$161,'PCN DES MetricDATA 24-25'!$D:$D,'PCN DES MetricDATA 24-25'!$Y$160,'PCN DES MetricDATA 24-25'!$E:$E,'PCN DES MetricDATA 24-25'!AX$68)</f>
        <v>1</v>
      </c>
      <c r="AY165">
        <f>SUMIFS('PCN DES MetricDATA 24-25'!$F:$F,'PCN DES MetricDATA 24-25'!$B:$B,'PCN DES MetricDATA 24-25'!$S165,'PCN DES MetricDATA 24-25'!$C:$C,'PCN DES MetricDATA 24-25'!$Y$161,'PCN DES MetricDATA 24-25'!$D:$D,'PCN DES MetricDATA 24-25'!$Y$160,'PCN DES MetricDATA 24-25'!$E:$E,'PCN DES MetricDATA 24-25'!AY$68)</f>
        <v>1</v>
      </c>
    </row>
    <row r="166" spans="1:51" x14ac:dyDescent="0.35">
      <c r="A166" t="s">
        <v>1558</v>
      </c>
      <c r="B166" t="s">
        <v>654</v>
      </c>
      <c r="C166" t="s">
        <v>1550</v>
      </c>
      <c r="D166" t="s">
        <v>700</v>
      </c>
      <c r="E166" s="2">
        <v>45535</v>
      </c>
      <c r="F166">
        <v>11</v>
      </c>
      <c r="G166" t="str">
        <f>VLOOKUP($C166,'LKUP PCNDES'!$K:$M,2,FALSE)</f>
        <v>Mean number of Multidisciplinary Team meetings per care home resident aged 18 years or over.</v>
      </c>
      <c r="H166" t="str">
        <f>VLOOKUP($C166,'LKUP PCNDES'!$K:$M,3,FALSE)</f>
        <v>MDT</v>
      </c>
      <c r="I166" t="str">
        <f>VLOOKUP($B166,'LKUP PCNDES'!$C$17:$H$60,4,FALSE)</f>
        <v>NHS South East London ICB</v>
      </c>
      <c r="J166" t="str">
        <f>VLOOKUP($B166,'LKUP PCNDES'!$C$17:$H$60,6,FALSE)</f>
        <v>NHS SOUTH EAST LONDON INTEGRATED CARE BOARD</v>
      </c>
      <c r="R166" t="s">
        <v>108</v>
      </c>
      <c r="S166" t="s">
        <v>652</v>
      </c>
      <c r="T166" s="177"/>
      <c r="U166" s="177"/>
      <c r="V166" s="177"/>
      <c r="W166" s="177"/>
      <c r="X166" s="177"/>
      <c r="Y166" s="177"/>
      <c r="Z166" s="177"/>
      <c r="AA166" s="177"/>
      <c r="AB166" s="177"/>
      <c r="AC166" s="177"/>
      <c r="AD166" s="177"/>
      <c r="AE166" s="177"/>
      <c r="AF166">
        <v>0</v>
      </c>
      <c r="AG166">
        <v>0</v>
      </c>
      <c r="AH166">
        <v>0</v>
      </c>
      <c r="AI166">
        <v>0</v>
      </c>
      <c r="AJ166">
        <v>0</v>
      </c>
      <c r="AK166">
        <v>0</v>
      </c>
      <c r="AL166">
        <v>0</v>
      </c>
      <c r="AM166">
        <v>0</v>
      </c>
      <c r="AN166">
        <v>0</v>
      </c>
      <c r="AO166">
        <v>0</v>
      </c>
      <c r="AP166">
        <v>0</v>
      </c>
      <c r="AQ166">
        <v>0</v>
      </c>
      <c r="AR166">
        <f>SUMIFS('PCN DES MetricDATA 24-25'!$F:$F,'PCN DES MetricDATA 24-25'!$B:$B,'PCN DES MetricDATA 24-25'!$S166,'PCN DES MetricDATA 24-25'!$C:$C,'PCN DES MetricDATA 24-25'!$Y$161,'PCN DES MetricDATA 24-25'!$D:$D,'PCN DES MetricDATA 24-25'!$Y$160,'PCN DES MetricDATA 24-25'!$E:$E,'PCN DES MetricDATA 24-25'!AR$68)</f>
        <v>0</v>
      </c>
      <c r="AS166">
        <f>SUMIFS('PCN DES MetricDATA 24-25'!$F:$F,'PCN DES MetricDATA 24-25'!$B:$B,'PCN DES MetricDATA 24-25'!$S166,'PCN DES MetricDATA 24-25'!$C:$C,'PCN DES MetricDATA 24-25'!$Y$161,'PCN DES MetricDATA 24-25'!$D:$D,'PCN DES MetricDATA 24-25'!$Y$160,'PCN DES MetricDATA 24-25'!$E:$E,'PCN DES MetricDATA 24-25'!AS$68)</f>
        <v>0</v>
      </c>
      <c r="AT166">
        <f>SUMIFS('PCN DES MetricDATA 24-25'!$F:$F,'PCN DES MetricDATA 24-25'!$B:$B,'PCN DES MetricDATA 24-25'!$S166,'PCN DES MetricDATA 24-25'!$C:$C,'PCN DES MetricDATA 24-25'!$Y$161,'PCN DES MetricDATA 24-25'!$D:$D,'PCN DES MetricDATA 24-25'!$Y$160,'PCN DES MetricDATA 24-25'!$E:$E,'PCN DES MetricDATA 24-25'!AT$68)</f>
        <v>0</v>
      </c>
      <c r="AU166">
        <f>SUMIFS('PCN DES MetricDATA 24-25'!$F:$F,'PCN DES MetricDATA 24-25'!$B:$B,'PCN DES MetricDATA 24-25'!$S166,'PCN DES MetricDATA 24-25'!$C:$C,'PCN DES MetricDATA 24-25'!$Y$161,'PCN DES MetricDATA 24-25'!$D:$D,'PCN DES MetricDATA 24-25'!$Y$160,'PCN DES MetricDATA 24-25'!$E:$E,'PCN DES MetricDATA 24-25'!AU$68)</f>
        <v>0</v>
      </c>
      <c r="AV166">
        <f>SUMIFS('PCN DES MetricDATA 24-25'!$F:$F,'PCN DES MetricDATA 24-25'!$B:$B,'PCN DES MetricDATA 24-25'!$S166,'PCN DES MetricDATA 24-25'!$C:$C,'PCN DES MetricDATA 24-25'!$Y$161,'PCN DES MetricDATA 24-25'!$D:$D,'PCN DES MetricDATA 24-25'!$Y$160,'PCN DES MetricDATA 24-25'!$E:$E,'PCN DES MetricDATA 24-25'!AV$68)</f>
        <v>0</v>
      </c>
      <c r="AW166">
        <f>SUMIFS('PCN DES MetricDATA 24-25'!$F:$F,'PCN DES MetricDATA 24-25'!$B:$B,'PCN DES MetricDATA 24-25'!$S166,'PCN DES MetricDATA 24-25'!$C:$C,'PCN DES MetricDATA 24-25'!$Y$161,'PCN DES MetricDATA 24-25'!$D:$D,'PCN DES MetricDATA 24-25'!$Y$160,'PCN DES MetricDATA 24-25'!$E:$E,'PCN DES MetricDATA 24-25'!AW$68)</f>
        <v>0</v>
      </c>
      <c r="AX166">
        <f>SUMIFS('PCN DES MetricDATA 24-25'!$F:$F,'PCN DES MetricDATA 24-25'!$B:$B,'PCN DES MetricDATA 24-25'!$S166,'PCN DES MetricDATA 24-25'!$C:$C,'PCN DES MetricDATA 24-25'!$Y$161,'PCN DES MetricDATA 24-25'!$D:$D,'PCN DES MetricDATA 24-25'!$Y$160,'PCN DES MetricDATA 24-25'!$E:$E,'PCN DES MetricDATA 24-25'!AX$68)</f>
        <v>0</v>
      </c>
      <c r="AY166">
        <f>SUMIFS('PCN DES MetricDATA 24-25'!$F:$F,'PCN DES MetricDATA 24-25'!$B:$B,'PCN DES MetricDATA 24-25'!$S166,'PCN DES MetricDATA 24-25'!$C:$C,'PCN DES MetricDATA 24-25'!$Y$161,'PCN DES MetricDATA 24-25'!$D:$D,'PCN DES MetricDATA 24-25'!$Y$160,'PCN DES MetricDATA 24-25'!$E:$E,'PCN DES MetricDATA 24-25'!AY$68)</f>
        <v>0</v>
      </c>
    </row>
    <row r="167" spans="1:51" x14ac:dyDescent="0.35">
      <c r="A167" t="s">
        <v>1558</v>
      </c>
      <c r="B167" t="s">
        <v>654</v>
      </c>
      <c r="C167" t="s">
        <v>1550</v>
      </c>
      <c r="D167" t="s">
        <v>700</v>
      </c>
      <c r="E167" s="2">
        <v>45565</v>
      </c>
      <c r="F167">
        <v>11</v>
      </c>
      <c r="G167" t="str">
        <f>VLOOKUP($C167,'LKUP PCNDES'!$K:$M,2,FALSE)</f>
        <v>Mean number of Multidisciplinary Team meetings per care home resident aged 18 years or over.</v>
      </c>
      <c r="H167" t="str">
        <f>VLOOKUP($C167,'LKUP PCNDES'!$K:$M,3,FALSE)</f>
        <v>MDT</v>
      </c>
      <c r="I167" t="str">
        <f>VLOOKUP($B167,'LKUP PCNDES'!$C$17:$H$60,4,FALSE)</f>
        <v>NHS South East London ICB</v>
      </c>
      <c r="J167" t="str">
        <f>VLOOKUP($B167,'LKUP PCNDES'!$C$17:$H$60,6,FALSE)</f>
        <v>NHS SOUTH EAST LONDON INTEGRATED CARE BOARD</v>
      </c>
      <c r="R167" t="s">
        <v>110</v>
      </c>
      <c r="S167" t="s">
        <v>653</v>
      </c>
      <c r="T167" s="177"/>
      <c r="U167" s="177"/>
      <c r="V167" s="177"/>
      <c r="W167" s="177"/>
      <c r="X167" s="177"/>
      <c r="Y167" s="177"/>
      <c r="Z167" s="177"/>
      <c r="AA167" s="177"/>
      <c r="AB167" s="177"/>
      <c r="AC167" s="177"/>
      <c r="AD167" s="177"/>
      <c r="AE167" s="177"/>
      <c r="AF167">
        <v>0</v>
      </c>
      <c r="AG167">
        <v>0</v>
      </c>
      <c r="AH167">
        <v>0</v>
      </c>
      <c r="AI167">
        <v>0</v>
      </c>
      <c r="AJ167">
        <v>0</v>
      </c>
      <c r="AK167">
        <v>0</v>
      </c>
      <c r="AL167">
        <v>1</v>
      </c>
      <c r="AM167">
        <v>10</v>
      </c>
      <c r="AN167">
        <v>16</v>
      </c>
      <c r="AO167">
        <v>20</v>
      </c>
      <c r="AP167">
        <v>24</v>
      </c>
      <c r="AQ167">
        <v>39</v>
      </c>
      <c r="AR167">
        <f>SUMIFS('PCN DES MetricDATA 24-25'!$F:$F,'PCN DES MetricDATA 24-25'!$B:$B,'PCN DES MetricDATA 24-25'!$S167,'PCN DES MetricDATA 24-25'!$C:$C,'PCN DES MetricDATA 24-25'!$Y$161,'PCN DES MetricDATA 24-25'!$D:$D,'PCN DES MetricDATA 24-25'!$Y$160,'PCN DES MetricDATA 24-25'!$E:$E,'PCN DES MetricDATA 24-25'!AR$68)</f>
        <v>17</v>
      </c>
      <c r="AS167">
        <f>SUMIFS('PCN DES MetricDATA 24-25'!$F:$F,'PCN DES MetricDATA 24-25'!$B:$B,'PCN DES MetricDATA 24-25'!$S167,'PCN DES MetricDATA 24-25'!$C:$C,'PCN DES MetricDATA 24-25'!$Y$161,'PCN DES MetricDATA 24-25'!$D:$D,'PCN DES MetricDATA 24-25'!$Y$160,'PCN DES MetricDATA 24-25'!$E:$E,'PCN DES MetricDATA 24-25'!AS$68)</f>
        <v>25</v>
      </c>
      <c r="AT167">
        <f>SUMIFS('PCN DES MetricDATA 24-25'!$F:$F,'PCN DES MetricDATA 24-25'!$B:$B,'PCN DES MetricDATA 24-25'!$S167,'PCN DES MetricDATA 24-25'!$C:$C,'PCN DES MetricDATA 24-25'!$Y$161,'PCN DES MetricDATA 24-25'!$D:$D,'PCN DES MetricDATA 24-25'!$Y$160,'PCN DES MetricDATA 24-25'!$E:$E,'PCN DES MetricDATA 24-25'!AT$68)</f>
        <v>102</v>
      </c>
      <c r="AU167">
        <f>SUMIFS('PCN DES MetricDATA 24-25'!$F:$F,'PCN DES MetricDATA 24-25'!$B:$B,'PCN DES MetricDATA 24-25'!$S167,'PCN DES MetricDATA 24-25'!$C:$C,'PCN DES MetricDATA 24-25'!$Y$161,'PCN DES MetricDATA 24-25'!$D:$D,'PCN DES MetricDATA 24-25'!$Y$160,'PCN DES MetricDATA 24-25'!$E:$E,'PCN DES MetricDATA 24-25'!AU$68)</f>
        <v>133</v>
      </c>
      <c r="AV167">
        <f>SUMIFS('PCN DES MetricDATA 24-25'!$F:$F,'PCN DES MetricDATA 24-25'!$B:$B,'PCN DES MetricDATA 24-25'!$S167,'PCN DES MetricDATA 24-25'!$C:$C,'PCN DES MetricDATA 24-25'!$Y$161,'PCN DES MetricDATA 24-25'!$D:$D,'PCN DES MetricDATA 24-25'!$Y$160,'PCN DES MetricDATA 24-25'!$E:$E,'PCN DES MetricDATA 24-25'!AV$68)</f>
        <v>128</v>
      </c>
      <c r="AW167">
        <f>SUMIFS('PCN DES MetricDATA 24-25'!$F:$F,'PCN DES MetricDATA 24-25'!$B:$B,'PCN DES MetricDATA 24-25'!$S167,'PCN DES MetricDATA 24-25'!$C:$C,'PCN DES MetricDATA 24-25'!$Y$161,'PCN DES MetricDATA 24-25'!$D:$D,'PCN DES MetricDATA 24-25'!$Y$160,'PCN DES MetricDATA 24-25'!$E:$E,'PCN DES MetricDATA 24-25'!AW$68)</f>
        <v>129</v>
      </c>
      <c r="AX167">
        <f>SUMIFS('PCN DES MetricDATA 24-25'!$F:$F,'PCN DES MetricDATA 24-25'!$B:$B,'PCN DES MetricDATA 24-25'!$S167,'PCN DES MetricDATA 24-25'!$C:$C,'PCN DES MetricDATA 24-25'!$Y$161,'PCN DES MetricDATA 24-25'!$D:$D,'PCN DES MetricDATA 24-25'!$Y$160,'PCN DES MetricDATA 24-25'!$E:$E,'PCN DES MetricDATA 24-25'!AX$68)</f>
        <v>129</v>
      </c>
      <c r="AY167">
        <f>SUMIFS('PCN DES MetricDATA 24-25'!$F:$F,'PCN DES MetricDATA 24-25'!$B:$B,'PCN DES MetricDATA 24-25'!$S167,'PCN DES MetricDATA 24-25'!$C:$C,'PCN DES MetricDATA 24-25'!$Y$161,'PCN DES MetricDATA 24-25'!$D:$D,'PCN DES MetricDATA 24-25'!$Y$160,'PCN DES MetricDATA 24-25'!$E:$E,'PCN DES MetricDATA 24-25'!AY$68)</f>
        <v>123</v>
      </c>
    </row>
    <row r="168" spans="1:51" x14ac:dyDescent="0.35">
      <c r="A168" t="s">
        <v>1558</v>
      </c>
      <c r="B168" t="s">
        <v>654</v>
      </c>
      <c r="C168" t="s">
        <v>1550</v>
      </c>
      <c r="D168" t="s">
        <v>700</v>
      </c>
      <c r="E168" s="2">
        <v>45596</v>
      </c>
      <c r="F168">
        <v>12</v>
      </c>
      <c r="G168" t="str">
        <f>VLOOKUP($C168,'LKUP PCNDES'!$K:$M,2,FALSE)</f>
        <v>Mean number of Multidisciplinary Team meetings per care home resident aged 18 years or over.</v>
      </c>
      <c r="H168" t="str">
        <f>VLOOKUP($C168,'LKUP PCNDES'!$K:$M,3,FALSE)</f>
        <v>MDT</v>
      </c>
      <c r="I168" t="str">
        <f>VLOOKUP($B168,'LKUP PCNDES'!$C$17:$H$60,4,FALSE)</f>
        <v>NHS South East London ICB</v>
      </c>
      <c r="J168" t="str">
        <f>VLOOKUP($B168,'LKUP PCNDES'!$C$17:$H$60,6,FALSE)</f>
        <v>NHS SOUTH EAST LONDON INTEGRATED CARE BOARD</v>
      </c>
      <c r="R168" t="s">
        <v>112</v>
      </c>
      <c r="S168" t="s">
        <v>654</v>
      </c>
      <c r="T168" s="177"/>
      <c r="U168" s="177"/>
      <c r="V168" s="177"/>
      <c r="W168" s="177"/>
      <c r="X168" s="177"/>
      <c r="Y168" s="177"/>
      <c r="Z168" s="177"/>
      <c r="AA168" s="177"/>
      <c r="AB168" s="177"/>
      <c r="AC168" s="177"/>
      <c r="AD168" s="177"/>
      <c r="AE168" s="177"/>
      <c r="AF168">
        <v>0</v>
      </c>
      <c r="AG168">
        <v>0</v>
      </c>
      <c r="AH168">
        <v>0</v>
      </c>
      <c r="AI168">
        <v>0</v>
      </c>
      <c r="AJ168">
        <v>0</v>
      </c>
      <c r="AK168">
        <v>0</v>
      </c>
      <c r="AL168">
        <v>0</v>
      </c>
      <c r="AM168">
        <v>0</v>
      </c>
      <c r="AN168">
        <v>0</v>
      </c>
      <c r="AO168">
        <v>0</v>
      </c>
      <c r="AP168">
        <v>0</v>
      </c>
      <c r="AQ168">
        <v>0</v>
      </c>
      <c r="AR168">
        <f>SUMIFS('PCN DES MetricDATA 24-25'!$F:$F,'PCN DES MetricDATA 24-25'!$B:$B,'PCN DES MetricDATA 24-25'!$S168,'PCN DES MetricDATA 24-25'!$C:$C,'PCN DES MetricDATA 24-25'!$Y$161,'PCN DES MetricDATA 24-25'!$D:$D,'PCN DES MetricDATA 24-25'!$Y$160,'PCN DES MetricDATA 24-25'!$E:$E,'PCN DES MetricDATA 24-25'!AR$68)</f>
        <v>0</v>
      </c>
      <c r="AS168">
        <f>SUMIFS('PCN DES MetricDATA 24-25'!$F:$F,'PCN DES MetricDATA 24-25'!$B:$B,'PCN DES MetricDATA 24-25'!$S168,'PCN DES MetricDATA 24-25'!$C:$C,'PCN DES MetricDATA 24-25'!$Y$161,'PCN DES MetricDATA 24-25'!$D:$D,'PCN DES MetricDATA 24-25'!$Y$160,'PCN DES MetricDATA 24-25'!$E:$E,'PCN DES MetricDATA 24-25'!AS$68)</f>
        <v>0</v>
      </c>
      <c r="AT168">
        <f>SUMIFS('PCN DES MetricDATA 24-25'!$F:$F,'PCN DES MetricDATA 24-25'!$B:$B,'PCN DES MetricDATA 24-25'!$S168,'PCN DES MetricDATA 24-25'!$C:$C,'PCN DES MetricDATA 24-25'!$Y$161,'PCN DES MetricDATA 24-25'!$D:$D,'PCN DES MetricDATA 24-25'!$Y$160,'PCN DES MetricDATA 24-25'!$E:$E,'PCN DES MetricDATA 24-25'!AT$68)</f>
        <v>0</v>
      </c>
      <c r="AU168">
        <f>SUMIFS('PCN DES MetricDATA 24-25'!$F:$F,'PCN DES MetricDATA 24-25'!$B:$B,'PCN DES MetricDATA 24-25'!$S168,'PCN DES MetricDATA 24-25'!$C:$C,'PCN DES MetricDATA 24-25'!$Y$161,'PCN DES MetricDATA 24-25'!$D:$D,'PCN DES MetricDATA 24-25'!$Y$160,'PCN DES MetricDATA 24-25'!$E:$E,'PCN DES MetricDATA 24-25'!AU$68)</f>
        <v>0</v>
      </c>
      <c r="AV168">
        <f>SUMIFS('PCN DES MetricDATA 24-25'!$F:$F,'PCN DES MetricDATA 24-25'!$B:$B,'PCN DES MetricDATA 24-25'!$S168,'PCN DES MetricDATA 24-25'!$C:$C,'PCN DES MetricDATA 24-25'!$Y$161,'PCN DES MetricDATA 24-25'!$D:$D,'PCN DES MetricDATA 24-25'!$Y$160,'PCN DES MetricDATA 24-25'!$E:$E,'PCN DES MetricDATA 24-25'!AV$68)</f>
        <v>0</v>
      </c>
      <c r="AW168">
        <f>SUMIFS('PCN DES MetricDATA 24-25'!$F:$F,'PCN DES MetricDATA 24-25'!$B:$B,'PCN DES MetricDATA 24-25'!$S168,'PCN DES MetricDATA 24-25'!$C:$C,'PCN DES MetricDATA 24-25'!$Y$161,'PCN DES MetricDATA 24-25'!$D:$D,'PCN DES MetricDATA 24-25'!$Y$160,'PCN DES MetricDATA 24-25'!$E:$E,'PCN DES MetricDATA 24-25'!AW$68)</f>
        <v>0</v>
      </c>
      <c r="AX168">
        <f>SUMIFS('PCN DES MetricDATA 24-25'!$F:$F,'PCN DES MetricDATA 24-25'!$B:$B,'PCN DES MetricDATA 24-25'!$S168,'PCN DES MetricDATA 24-25'!$C:$C,'PCN DES MetricDATA 24-25'!$Y$161,'PCN DES MetricDATA 24-25'!$D:$D,'PCN DES MetricDATA 24-25'!$Y$160,'PCN DES MetricDATA 24-25'!$E:$E,'PCN DES MetricDATA 24-25'!AX$68)</f>
        <v>0</v>
      </c>
      <c r="AY168">
        <f>SUMIFS('PCN DES MetricDATA 24-25'!$F:$F,'PCN DES MetricDATA 24-25'!$B:$B,'PCN DES MetricDATA 24-25'!$S168,'PCN DES MetricDATA 24-25'!$C:$C,'PCN DES MetricDATA 24-25'!$Y$161,'PCN DES MetricDATA 24-25'!$D:$D,'PCN DES MetricDATA 24-25'!$Y$160,'PCN DES MetricDATA 24-25'!$E:$E,'PCN DES MetricDATA 24-25'!AY$68)</f>
        <v>0</v>
      </c>
    </row>
    <row r="169" spans="1:51" x14ac:dyDescent="0.35">
      <c r="A169" t="s">
        <v>1558</v>
      </c>
      <c r="B169" t="s">
        <v>654</v>
      </c>
      <c r="C169" t="s">
        <v>1550</v>
      </c>
      <c r="D169" t="s">
        <v>700</v>
      </c>
      <c r="E169" s="2">
        <v>45626</v>
      </c>
      <c r="F169">
        <v>12</v>
      </c>
      <c r="G169" t="str">
        <f>VLOOKUP($C169,'LKUP PCNDES'!$K:$M,2,FALSE)</f>
        <v>Mean number of Multidisciplinary Team meetings per care home resident aged 18 years or over.</v>
      </c>
      <c r="H169" t="str">
        <f>VLOOKUP($C169,'LKUP PCNDES'!$K:$M,3,FALSE)</f>
        <v>MDT</v>
      </c>
      <c r="I169" t="str">
        <f>VLOOKUP($B169,'LKUP PCNDES'!$C$17:$H$60,4,FALSE)</f>
        <v>NHS South East London ICB</v>
      </c>
      <c r="J169" t="str">
        <f>VLOOKUP($B169,'LKUP PCNDES'!$C$17:$H$60,6,FALSE)</f>
        <v>NHS SOUTH EAST LONDON INTEGRATED CARE BOARD</v>
      </c>
      <c r="R169" t="s">
        <v>114</v>
      </c>
      <c r="S169" t="s">
        <v>656</v>
      </c>
      <c r="T169" s="177"/>
      <c r="U169" s="177"/>
      <c r="V169" s="177"/>
      <c r="W169" s="177"/>
      <c r="X169" s="177"/>
      <c r="Y169" s="177"/>
      <c r="Z169" s="177"/>
      <c r="AA169" s="177"/>
      <c r="AB169" s="177"/>
      <c r="AC169" s="177"/>
      <c r="AD169" s="177"/>
      <c r="AE169" s="177"/>
      <c r="AF169">
        <v>0</v>
      </c>
      <c r="AG169">
        <v>0</v>
      </c>
      <c r="AH169">
        <v>0</v>
      </c>
      <c r="AI169">
        <v>0</v>
      </c>
      <c r="AJ169">
        <v>0</v>
      </c>
      <c r="AK169">
        <v>0</v>
      </c>
      <c r="AL169">
        <v>1</v>
      </c>
      <c r="AM169">
        <v>1</v>
      </c>
      <c r="AN169">
        <v>1</v>
      </c>
      <c r="AO169">
        <v>4</v>
      </c>
      <c r="AP169">
        <v>6</v>
      </c>
      <c r="AQ169">
        <v>10</v>
      </c>
      <c r="AR169">
        <f>SUMIFS('PCN DES MetricDATA 24-25'!$F:$F,'PCN DES MetricDATA 24-25'!$B:$B,'PCN DES MetricDATA 24-25'!$S169,'PCN DES MetricDATA 24-25'!$C:$C,'PCN DES MetricDATA 24-25'!$Y$161,'PCN DES MetricDATA 24-25'!$D:$D,'PCN DES MetricDATA 24-25'!$Y$160,'PCN DES MetricDATA 24-25'!$E:$E,'PCN DES MetricDATA 24-25'!AR$68)</f>
        <v>8</v>
      </c>
      <c r="AS169">
        <f>SUMIFS('PCN DES MetricDATA 24-25'!$F:$F,'PCN DES MetricDATA 24-25'!$B:$B,'PCN DES MetricDATA 24-25'!$S169,'PCN DES MetricDATA 24-25'!$C:$C,'PCN DES MetricDATA 24-25'!$Y$161,'PCN DES MetricDATA 24-25'!$D:$D,'PCN DES MetricDATA 24-25'!$Y$160,'PCN DES MetricDATA 24-25'!$E:$E,'PCN DES MetricDATA 24-25'!AS$68)</f>
        <v>13</v>
      </c>
      <c r="AT169">
        <f>SUMIFS('PCN DES MetricDATA 24-25'!$F:$F,'PCN DES MetricDATA 24-25'!$B:$B,'PCN DES MetricDATA 24-25'!$S169,'PCN DES MetricDATA 24-25'!$C:$C,'PCN DES MetricDATA 24-25'!$Y$161,'PCN DES MetricDATA 24-25'!$D:$D,'PCN DES MetricDATA 24-25'!$Y$160,'PCN DES MetricDATA 24-25'!$E:$E,'PCN DES MetricDATA 24-25'!AT$68)</f>
        <v>22</v>
      </c>
      <c r="AU169">
        <f>SUMIFS('PCN DES MetricDATA 24-25'!$F:$F,'PCN DES MetricDATA 24-25'!$B:$B,'PCN DES MetricDATA 24-25'!$S169,'PCN DES MetricDATA 24-25'!$C:$C,'PCN DES MetricDATA 24-25'!$Y$161,'PCN DES MetricDATA 24-25'!$D:$D,'PCN DES MetricDATA 24-25'!$Y$160,'PCN DES MetricDATA 24-25'!$E:$E,'PCN DES MetricDATA 24-25'!AU$68)</f>
        <v>32</v>
      </c>
      <c r="AV169">
        <f>SUMIFS('PCN DES MetricDATA 24-25'!$F:$F,'PCN DES MetricDATA 24-25'!$B:$B,'PCN DES MetricDATA 24-25'!$S169,'PCN DES MetricDATA 24-25'!$C:$C,'PCN DES MetricDATA 24-25'!$Y$161,'PCN DES MetricDATA 24-25'!$D:$D,'PCN DES MetricDATA 24-25'!$Y$160,'PCN DES MetricDATA 24-25'!$E:$E,'PCN DES MetricDATA 24-25'!AV$68)</f>
        <v>32</v>
      </c>
      <c r="AW169">
        <f>SUMIFS('PCN DES MetricDATA 24-25'!$F:$F,'PCN DES MetricDATA 24-25'!$B:$B,'PCN DES MetricDATA 24-25'!$S169,'PCN DES MetricDATA 24-25'!$C:$C,'PCN DES MetricDATA 24-25'!$Y$161,'PCN DES MetricDATA 24-25'!$D:$D,'PCN DES MetricDATA 24-25'!$Y$160,'PCN DES MetricDATA 24-25'!$E:$E,'PCN DES MetricDATA 24-25'!AW$68)</f>
        <v>35</v>
      </c>
      <c r="AX169">
        <f>SUMIFS('PCN DES MetricDATA 24-25'!$F:$F,'PCN DES MetricDATA 24-25'!$B:$B,'PCN DES MetricDATA 24-25'!$S169,'PCN DES MetricDATA 24-25'!$C:$C,'PCN DES MetricDATA 24-25'!$Y$161,'PCN DES MetricDATA 24-25'!$D:$D,'PCN DES MetricDATA 24-25'!$Y$160,'PCN DES MetricDATA 24-25'!$E:$E,'PCN DES MetricDATA 24-25'!AX$68)</f>
        <v>43</v>
      </c>
      <c r="AY169">
        <f>SUMIFS('PCN DES MetricDATA 24-25'!$F:$F,'PCN DES MetricDATA 24-25'!$B:$B,'PCN DES MetricDATA 24-25'!$S169,'PCN DES MetricDATA 24-25'!$C:$C,'PCN DES MetricDATA 24-25'!$Y$161,'PCN DES MetricDATA 24-25'!$D:$D,'PCN DES MetricDATA 24-25'!$Y$160,'PCN DES MetricDATA 24-25'!$E:$E,'PCN DES MetricDATA 24-25'!AY$68)</f>
        <v>49</v>
      </c>
    </row>
    <row r="170" spans="1:51" x14ac:dyDescent="0.35">
      <c r="A170" t="s">
        <v>1558</v>
      </c>
      <c r="B170" t="s">
        <v>654</v>
      </c>
      <c r="C170" t="s">
        <v>1550</v>
      </c>
      <c r="D170" t="s">
        <v>564</v>
      </c>
      <c r="E170" s="2">
        <v>45412</v>
      </c>
      <c r="F170">
        <v>5986</v>
      </c>
      <c r="G170" t="str">
        <f>VLOOKUP($C170,'LKUP PCNDES'!$K:$M,2,FALSE)</f>
        <v>Mean number of Multidisciplinary Team meetings per care home resident aged 18 years or over.</v>
      </c>
      <c r="H170" t="str">
        <f>VLOOKUP($C170,'LKUP PCNDES'!$K:$M,3,FALSE)</f>
        <v>MDT</v>
      </c>
      <c r="I170" t="str">
        <f>VLOOKUP($B170,'LKUP PCNDES'!$C$17:$H$60,4,FALSE)</f>
        <v>NHS South East London ICB</v>
      </c>
      <c r="J170" t="str">
        <f>VLOOKUP($B170,'LKUP PCNDES'!$C$17:$H$60,6,FALSE)</f>
        <v>NHS SOUTH EAST LONDON INTEGRATED CARE BOARD</v>
      </c>
      <c r="R170" t="s">
        <v>95</v>
      </c>
      <c r="S170" t="s">
        <v>95</v>
      </c>
      <c r="T170" s="177"/>
      <c r="U170" s="177"/>
      <c r="V170" s="177"/>
      <c r="W170" s="177"/>
      <c r="X170" s="177"/>
      <c r="Y170" s="177"/>
      <c r="Z170" s="177"/>
      <c r="AA170" s="177"/>
      <c r="AB170" s="177"/>
      <c r="AC170" s="177"/>
      <c r="AD170" s="177"/>
      <c r="AE170" s="177"/>
      <c r="AF170">
        <v>0</v>
      </c>
      <c r="AG170">
        <v>1</v>
      </c>
      <c r="AH170">
        <v>1</v>
      </c>
      <c r="AI170">
        <v>1</v>
      </c>
      <c r="AJ170">
        <v>2</v>
      </c>
      <c r="AK170">
        <v>1</v>
      </c>
      <c r="AL170">
        <v>3</v>
      </c>
      <c r="AM170">
        <v>12</v>
      </c>
      <c r="AN170">
        <v>18</v>
      </c>
      <c r="AO170">
        <v>25</v>
      </c>
      <c r="AP170">
        <v>33</v>
      </c>
      <c r="AQ170">
        <v>51</v>
      </c>
      <c r="AR170">
        <f t="shared" ref="AR170" si="123">SUM(AR165:AR169)</f>
        <v>25</v>
      </c>
      <c r="AS170">
        <f t="shared" ref="AS170:AW170" si="124">SUM(AS165:AS169)</f>
        <v>38</v>
      </c>
      <c r="AT170">
        <f t="shared" si="124"/>
        <v>124</v>
      </c>
      <c r="AU170">
        <f t="shared" si="124"/>
        <v>165</v>
      </c>
      <c r="AV170">
        <f t="shared" si="124"/>
        <v>161</v>
      </c>
      <c r="AW170">
        <f t="shared" si="124"/>
        <v>165</v>
      </c>
      <c r="AX170">
        <f t="shared" ref="AX170:AY170" si="125">SUM(AX165:AX169)</f>
        <v>173</v>
      </c>
      <c r="AY170">
        <f t="shared" si="125"/>
        <v>173</v>
      </c>
    </row>
    <row r="171" spans="1:51" x14ac:dyDescent="0.35">
      <c r="A171" t="s">
        <v>1558</v>
      </c>
      <c r="B171" t="s">
        <v>654</v>
      </c>
      <c r="C171" t="s">
        <v>1550</v>
      </c>
      <c r="D171" t="s">
        <v>564</v>
      </c>
      <c r="E171" s="2">
        <v>45443</v>
      </c>
      <c r="F171">
        <v>5992</v>
      </c>
      <c r="G171" t="str">
        <f>VLOOKUP($C171,'LKUP PCNDES'!$K:$M,2,FALSE)</f>
        <v>Mean number of Multidisciplinary Team meetings per care home resident aged 18 years or over.</v>
      </c>
      <c r="H171" t="str">
        <f>VLOOKUP($C171,'LKUP PCNDES'!$K:$M,3,FALSE)</f>
        <v>MDT</v>
      </c>
      <c r="I171" t="str">
        <f>VLOOKUP($B171,'LKUP PCNDES'!$C$17:$H$60,4,FALSE)</f>
        <v>NHS South East London ICB</v>
      </c>
      <c r="J171" t="str">
        <f>VLOOKUP($B171,'LKUP PCNDES'!$C$17:$H$60,6,FALSE)</f>
        <v>NHS SOUTH EAST LONDON INTEGRATED CARE BOARD</v>
      </c>
      <c r="R171" t="s">
        <v>626</v>
      </c>
      <c r="S171" t="s">
        <v>626</v>
      </c>
      <c r="T171" s="177"/>
      <c r="U171" s="177"/>
      <c r="V171" s="177"/>
      <c r="W171" s="177"/>
      <c r="X171" s="177"/>
      <c r="Y171" s="177"/>
      <c r="Z171" s="177"/>
      <c r="AA171" s="177"/>
      <c r="AB171" s="177"/>
      <c r="AC171" s="177"/>
      <c r="AD171" s="177"/>
      <c r="AE171" s="177"/>
      <c r="AF171">
        <v>48</v>
      </c>
      <c r="AG171">
        <v>90</v>
      </c>
      <c r="AH171">
        <v>115</v>
      </c>
      <c r="AI171">
        <v>149</v>
      </c>
      <c r="AJ171">
        <v>171</v>
      </c>
      <c r="AK171">
        <v>278</v>
      </c>
      <c r="AL171">
        <v>310</v>
      </c>
      <c r="AM171">
        <v>275</v>
      </c>
      <c r="AN171">
        <v>280</v>
      </c>
      <c r="AO171">
        <v>289</v>
      </c>
      <c r="AP171">
        <v>304</v>
      </c>
      <c r="AQ171">
        <v>349</v>
      </c>
      <c r="AR171">
        <f>SUMIFS('PCN DES MetricDATA 24-25'!$F:$F,'PCN DES MetricDATA 24-25'!$B:$B,'PCN DES MetricDATA 24-25'!$S171,'PCN DES MetricDATA 24-25'!$C:$C,'PCN DES MetricDATA 24-25'!$Y$161,'PCN DES MetricDATA 24-25'!$D:$D,'PCN DES MetricDATA 24-25'!$Y$160,'PCN DES MetricDATA 24-25'!$E:$E,'PCN DES MetricDATA 24-25'!AR$68)</f>
        <v>56</v>
      </c>
      <c r="AS171">
        <f>SUMIFS('PCN DES MetricDATA 24-25'!$F:$F,'PCN DES MetricDATA 24-25'!$B:$B,'PCN DES MetricDATA 24-25'!$S171,'PCN DES MetricDATA 24-25'!$C:$C,'PCN DES MetricDATA 24-25'!$Y$161,'PCN DES MetricDATA 24-25'!$D:$D,'PCN DES MetricDATA 24-25'!$Y$160,'PCN DES MetricDATA 24-25'!$E:$E,'PCN DES MetricDATA 24-25'!AS$68)</f>
        <v>96</v>
      </c>
      <c r="AT171">
        <f>SUMIFS('PCN DES MetricDATA 24-25'!$F:$F,'PCN DES MetricDATA 24-25'!$B:$B,'PCN DES MetricDATA 24-25'!$S171,'PCN DES MetricDATA 24-25'!$C:$C,'PCN DES MetricDATA 24-25'!$Y$161,'PCN DES MetricDATA 24-25'!$D:$D,'PCN DES MetricDATA 24-25'!$Y$160,'PCN DES MetricDATA 24-25'!$E:$E,'PCN DES MetricDATA 24-25'!AT$68)</f>
        <v>199</v>
      </c>
      <c r="AU171">
        <f>SUMIFS('PCN DES MetricDATA 24-25'!$F:$F,'PCN DES MetricDATA 24-25'!$B:$B,'PCN DES MetricDATA 24-25'!$S171,'PCN DES MetricDATA 24-25'!$C:$C,'PCN DES MetricDATA 24-25'!$Y$161,'PCN DES MetricDATA 24-25'!$D:$D,'PCN DES MetricDATA 24-25'!$Y$160,'PCN DES MetricDATA 24-25'!$E:$E,'PCN DES MetricDATA 24-25'!AU$68)</f>
        <v>262</v>
      </c>
      <c r="AV171">
        <f>SUMIFS('PCN DES MetricDATA 24-25'!$F:$F,'PCN DES MetricDATA 24-25'!$B:$B,'PCN DES MetricDATA 24-25'!$S171,'PCN DES MetricDATA 24-25'!$C:$C,'PCN DES MetricDATA 24-25'!$Y$161,'PCN DES MetricDATA 24-25'!$D:$D,'PCN DES MetricDATA 24-25'!$Y$160,'PCN DES MetricDATA 24-25'!$E:$E,'PCN DES MetricDATA 24-25'!AV$68)</f>
        <v>285</v>
      </c>
      <c r="AW171">
        <f>SUMIFS('PCN DES MetricDATA 24-25'!$F:$F,'PCN DES MetricDATA 24-25'!$B:$B,'PCN DES MetricDATA 24-25'!$S171,'PCN DES MetricDATA 24-25'!$C:$C,'PCN DES MetricDATA 24-25'!$Y$161,'PCN DES MetricDATA 24-25'!$D:$D,'PCN DES MetricDATA 24-25'!$Y$160,'PCN DES MetricDATA 24-25'!$E:$E,'PCN DES MetricDATA 24-25'!AW$68)</f>
        <v>317</v>
      </c>
      <c r="AX171">
        <f>SUMIFS('PCN DES MetricDATA 24-25'!$F:$F,'PCN DES MetricDATA 24-25'!$B:$B,'PCN DES MetricDATA 24-25'!$S171,'PCN DES MetricDATA 24-25'!$C:$C,'PCN DES MetricDATA 24-25'!$Y$161,'PCN DES MetricDATA 24-25'!$D:$D,'PCN DES MetricDATA 24-25'!$Y$160,'PCN DES MetricDATA 24-25'!$E:$E,'PCN DES MetricDATA 24-25'!AX$68)</f>
        <v>335</v>
      </c>
      <c r="AY171">
        <f>SUMIFS('PCN DES MetricDATA 24-25'!$F:$F,'PCN DES MetricDATA 24-25'!$B:$B,'PCN DES MetricDATA 24-25'!$S171,'PCN DES MetricDATA 24-25'!$C:$C,'PCN DES MetricDATA 24-25'!$Y$161,'PCN DES MetricDATA 24-25'!$D:$D,'PCN DES MetricDATA 24-25'!$Y$160,'PCN DES MetricDATA 24-25'!$E:$E,'PCN DES MetricDATA 24-25'!AY$68)</f>
        <v>356</v>
      </c>
    </row>
    <row r="172" spans="1:51" x14ac:dyDescent="0.35">
      <c r="A172" t="s">
        <v>1558</v>
      </c>
      <c r="B172" t="s">
        <v>654</v>
      </c>
      <c r="C172" t="s">
        <v>1550</v>
      </c>
      <c r="D172" t="s">
        <v>564</v>
      </c>
      <c r="E172" s="2">
        <v>45473</v>
      </c>
      <c r="F172">
        <v>6061</v>
      </c>
      <c r="G172" t="str">
        <f>VLOOKUP($C172,'LKUP PCNDES'!$K:$M,2,FALSE)</f>
        <v>Mean number of Multidisciplinary Team meetings per care home resident aged 18 years or over.</v>
      </c>
      <c r="H172" t="str">
        <f>VLOOKUP($C172,'LKUP PCNDES'!$K:$M,3,FALSE)</f>
        <v>MDT</v>
      </c>
      <c r="I172" t="str">
        <f>VLOOKUP($B172,'LKUP PCNDES'!$C$17:$H$60,4,FALSE)</f>
        <v>NHS South East London ICB</v>
      </c>
      <c r="J172" t="str">
        <f>VLOOKUP($B172,'LKUP PCNDES'!$C$17:$H$60,6,FALSE)</f>
        <v>NHS SOUTH EAST LONDON INTEGRATED CARE BOARD</v>
      </c>
    </row>
    <row r="173" spans="1:51" x14ac:dyDescent="0.35">
      <c r="A173" t="s">
        <v>1558</v>
      </c>
      <c r="B173" t="s">
        <v>654</v>
      </c>
      <c r="C173" t="s">
        <v>1550</v>
      </c>
      <c r="D173" t="s">
        <v>564</v>
      </c>
      <c r="E173" s="2">
        <v>45504</v>
      </c>
      <c r="F173">
        <v>6053</v>
      </c>
      <c r="G173" t="str">
        <f>VLOOKUP($C173,'LKUP PCNDES'!$K:$M,2,FALSE)</f>
        <v>Mean number of Multidisciplinary Team meetings per care home resident aged 18 years or over.</v>
      </c>
      <c r="H173" t="str">
        <f>VLOOKUP($C173,'LKUP PCNDES'!$K:$M,3,FALSE)</f>
        <v>MDT</v>
      </c>
      <c r="I173" t="str">
        <f>VLOOKUP($B173,'LKUP PCNDES'!$C$17:$H$60,4,FALSE)</f>
        <v>NHS South East London ICB</v>
      </c>
      <c r="J173" t="str">
        <f>VLOOKUP($B173,'LKUP PCNDES'!$C$17:$H$60,6,FALSE)</f>
        <v>NHS SOUTH EAST LONDON INTEGRATED CARE BOARD</v>
      </c>
    </row>
    <row r="174" spans="1:51" x14ac:dyDescent="0.35">
      <c r="A174" t="s">
        <v>1558</v>
      </c>
      <c r="B174" t="s">
        <v>654</v>
      </c>
      <c r="C174" t="s">
        <v>1550</v>
      </c>
      <c r="D174" t="s">
        <v>564</v>
      </c>
      <c r="E174" s="2">
        <v>45535</v>
      </c>
      <c r="F174">
        <v>6095</v>
      </c>
      <c r="G174" t="str">
        <f>VLOOKUP($C174,'LKUP PCNDES'!$K:$M,2,FALSE)</f>
        <v>Mean number of Multidisciplinary Team meetings per care home resident aged 18 years or over.</v>
      </c>
      <c r="H174" t="str">
        <f>VLOOKUP($C174,'LKUP PCNDES'!$K:$M,3,FALSE)</f>
        <v>MDT</v>
      </c>
      <c r="I174" t="str">
        <f>VLOOKUP($B174,'LKUP PCNDES'!$C$17:$H$60,4,FALSE)</f>
        <v>NHS South East London ICB</v>
      </c>
      <c r="J174" t="str">
        <f>VLOOKUP($B174,'LKUP PCNDES'!$C$17:$H$60,6,FALSE)</f>
        <v>NHS SOUTH EAST LONDON INTEGRATED CARE BOARD</v>
      </c>
      <c r="S174" s="7" t="s">
        <v>638</v>
      </c>
      <c r="T174" s="7"/>
      <c r="U174" s="7"/>
      <c r="V174" s="7"/>
      <c r="W174" s="7"/>
      <c r="X174" s="94"/>
      <c r="Y174" s="94" t="s">
        <v>1558</v>
      </c>
      <c r="Z174" s="7"/>
      <c r="AA174" s="7"/>
    </row>
    <row r="175" spans="1:51" x14ac:dyDescent="0.35">
      <c r="A175" t="s">
        <v>1558</v>
      </c>
      <c r="B175" t="s">
        <v>654</v>
      </c>
      <c r="C175" t="s">
        <v>1550</v>
      </c>
      <c r="D175" t="s">
        <v>564</v>
      </c>
      <c r="E175" s="2">
        <v>45565</v>
      </c>
      <c r="F175">
        <v>6186</v>
      </c>
      <c r="G175" t="str">
        <f>VLOOKUP($C175,'LKUP PCNDES'!$K:$M,2,FALSE)</f>
        <v>Mean number of Multidisciplinary Team meetings per care home resident aged 18 years or over.</v>
      </c>
      <c r="H175" t="str">
        <f>VLOOKUP($C175,'LKUP PCNDES'!$K:$M,3,FALSE)</f>
        <v>MDT</v>
      </c>
      <c r="I175" t="str">
        <f>VLOOKUP($B175,'LKUP PCNDES'!$C$17:$H$60,4,FALSE)</f>
        <v>NHS South East London ICB</v>
      </c>
      <c r="J175" t="str">
        <f>VLOOKUP($B175,'LKUP PCNDES'!$C$17:$H$60,6,FALSE)</f>
        <v>NHS SOUTH EAST LONDON INTEGRATED CARE BOARD</v>
      </c>
      <c r="S175" s="7" t="s">
        <v>641</v>
      </c>
      <c r="T175" s="7"/>
      <c r="U175" s="7"/>
      <c r="V175" s="7"/>
      <c r="W175" s="7"/>
      <c r="X175" s="7"/>
      <c r="Y175" s="94" t="s">
        <v>564</v>
      </c>
      <c r="Z175" s="7"/>
      <c r="AA175" s="7"/>
    </row>
    <row r="176" spans="1:51" x14ac:dyDescent="0.35">
      <c r="A176" t="s">
        <v>1558</v>
      </c>
      <c r="B176" t="s">
        <v>654</v>
      </c>
      <c r="C176" t="s">
        <v>1550</v>
      </c>
      <c r="D176" t="s">
        <v>564</v>
      </c>
      <c r="E176" s="2">
        <v>45596</v>
      </c>
      <c r="F176">
        <v>6089</v>
      </c>
      <c r="G176" t="str">
        <f>VLOOKUP($C176,'LKUP PCNDES'!$K:$M,2,FALSE)</f>
        <v>Mean number of Multidisciplinary Team meetings per care home resident aged 18 years or over.</v>
      </c>
      <c r="H176" t="str">
        <f>VLOOKUP($C176,'LKUP PCNDES'!$K:$M,3,FALSE)</f>
        <v>MDT</v>
      </c>
      <c r="I176" t="str">
        <f>VLOOKUP($B176,'LKUP PCNDES'!$C$17:$H$60,4,FALSE)</f>
        <v>NHS South East London ICB</v>
      </c>
      <c r="J176" t="str">
        <f>VLOOKUP($B176,'LKUP PCNDES'!$C$17:$H$60,6,FALSE)</f>
        <v>NHS SOUTH EAST LONDON INTEGRATED CARE BOARD</v>
      </c>
      <c r="S176" s="7" t="s">
        <v>640</v>
      </c>
      <c r="T176" s="7"/>
      <c r="U176" s="7"/>
      <c r="V176" s="7"/>
      <c r="W176" s="7"/>
      <c r="X176" s="7"/>
      <c r="Y176" s="94" t="s">
        <v>1544</v>
      </c>
      <c r="Z176" s="7"/>
      <c r="AA176" s="7"/>
    </row>
    <row r="177" spans="1:51" x14ac:dyDescent="0.35">
      <c r="A177" t="s">
        <v>1558</v>
      </c>
      <c r="B177" t="s">
        <v>654</v>
      </c>
      <c r="C177" t="s">
        <v>1550</v>
      </c>
      <c r="D177" t="s">
        <v>564</v>
      </c>
      <c r="E177" s="2">
        <v>45626</v>
      </c>
      <c r="F177">
        <v>6093</v>
      </c>
      <c r="G177" t="str">
        <f>VLOOKUP($C177,'LKUP PCNDES'!$K:$M,2,FALSE)</f>
        <v>Mean number of Multidisciplinary Team meetings per care home resident aged 18 years or over.</v>
      </c>
      <c r="H177" t="str">
        <f>VLOOKUP($C177,'LKUP PCNDES'!$K:$M,3,FALSE)</f>
        <v>MDT</v>
      </c>
      <c r="I177" t="str">
        <f>VLOOKUP($B177,'LKUP PCNDES'!$C$17:$H$60,4,FALSE)</f>
        <v>NHS South East London ICB</v>
      </c>
      <c r="J177" t="str">
        <f>VLOOKUP($B177,'LKUP PCNDES'!$C$17:$H$60,6,FALSE)</f>
        <v>NHS SOUTH EAST LONDON INTEGRATED CARE BOARD</v>
      </c>
      <c r="S177" s="7"/>
      <c r="T177" s="7"/>
      <c r="U177" s="7"/>
      <c r="V177" s="7"/>
      <c r="W177" s="7"/>
      <c r="X177" s="7"/>
      <c r="Y177" s="7"/>
      <c r="Z177" s="7"/>
      <c r="AA177" s="7"/>
    </row>
    <row r="178" spans="1:51" x14ac:dyDescent="0.35">
      <c r="A178" t="s">
        <v>1558</v>
      </c>
      <c r="B178" t="s">
        <v>654</v>
      </c>
      <c r="C178" t="s">
        <v>1550</v>
      </c>
      <c r="D178" t="s">
        <v>563</v>
      </c>
      <c r="E178" s="2">
        <v>45412</v>
      </c>
      <c r="F178">
        <v>255</v>
      </c>
      <c r="G178" t="str">
        <f>VLOOKUP($C178,'LKUP PCNDES'!$K:$M,2,FALSE)</f>
        <v>Mean number of Multidisciplinary Team meetings per care home resident aged 18 years or over.</v>
      </c>
      <c r="H178" t="str">
        <f>VLOOKUP($C178,'LKUP PCNDES'!$K:$M,3,FALSE)</f>
        <v>MDT</v>
      </c>
      <c r="I178" t="str">
        <f>VLOOKUP($B178,'LKUP PCNDES'!$C$17:$H$60,4,FALSE)</f>
        <v>NHS South East London ICB</v>
      </c>
      <c r="J178" t="str">
        <f>VLOOKUP($B178,'LKUP PCNDES'!$C$17:$H$60,6,FALSE)</f>
        <v>NHS SOUTH EAST LONDON INTEGRATED CARE BOARD</v>
      </c>
      <c r="S178" s="7" t="s">
        <v>649</v>
      </c>
      <c r="T178" s="7"/>
      <c r="U178" s="7"/>
      <c r="V178" s="7"/>
      <c r="W178" s="7"/>
      <c r="X178" s="7" t="s">
        <v>642</v>
      </c>
      <c r="Y178" s="7"/>
      <c r="Z178" s="7"/>
      <c r="AA178" s="7"/>
    </row>
    <row r="179" spans="1:51" x14ac:dyDescent="0.35">
      <c r="A179" t="s">
        <v>1558</v>
      </c>
      <c r="B179" t="s">
        <v>654</v>
      </c>
      <c r="C179" t="s">
        <v>1550</v>
      </c>
      <c r="D179" t="s">
        <v>563</v>
      </c>
      <c r="E179" s="2">
        <v>45443</v>
      </c>
      <c r="F179">
        <v>505</v>
      </c>
      <c r="G179" t="str">
        <f>VLOOKUP($C179,'LKUP PCNDES'!$K:$M,2,FALSE)</f>
        <v>Mean number of Multidisciplinary Team meetings per care home resident aged 18 years or over.</v>
      </c>
      <c r="H179" t="str">
        <f>VLOOKUP($C179,'LKUP PCNDES'!$K:$M,3,FALSE)</f>
        <v>MDT</v>
      </c>
      <c r="I179" t="str">
        <f>VLOOKUP($B179,'LKUP PCNDES'!$C$17:$H$60,4,FALSE)</f>
        <v>NHS South East London ICB</v>
      </c>
      <c r="J179" t="str">
        <f>VLOOKUP($B179,'LKUP PCNDES'!$C$17:$H$60,6,FALSE)</f>
        <v>NHS SOUTH EAST LONDON INTEGRATED CARE BOARD</v>
      </c>
      <c r="S179" s="7" t="s">
        <v>639</v>
      </c>
      <c r="T179" s="9">
        <v>44681</v>
      </c>
      <c r="U179" s="9">
        <v>44712</v>
      </c>
      <c r="V179" s="9">
        <v>44742</v>
      </c>
      <c r="W179" s="9">
        <v>44773</v>
      </c>
      <c r="X179" s="9">
        <v>44804</v>
      </c>
      <c r="Y179" s="9">
        <v>44834</v>
      </c>
      <c r="Z179" s="9">
        <v>44865</v>
      </c>
      <c r="AA179" s="9">
        <v>44895</v>
      </c>
      <c r="AB179" s="9">
        <v>44926</v>
      </c>
      <c r="AC179" s="9">
        <v>44957</v>
      </c>
      <c r="AD179" s="9">
        <v>44985</v>
      </c>
      <c r="AE179" s="9">
        <v>45016</v>
      </c>
      <c r="AF179" s="9">
        <v>45046</v>
      </c>
      <c r="AG179" s="9">
        <v>45077</v>
      </c>
      <c r="AH179" s="9">
        <v>45107</v>
      </c>
      <c r="AI179" s="9">
        <v>45138</v>
      </c>
      <c r="AJ179" s="9">
        <v>45169</v>
      </c>
      <c r="AK179" s="9">
        <v>45199</v>
      </c>
      <c r="AL179" s="9">
        <v>45230</v>
      </c>
      <c r="AM179" s="9">
        <v>45260</v>
      </c>
      <c r="AN179" s="9">
        <v>45291</v>
      </c>
      <c r="AO179" s="9">
        <v>45322</v>
      </c>
      <c r="AP179" s="9">
        <v>45351</v>
      </c>
      <c r="AQ179" s="9">
        <v>45382</v>
      </c>
      <c r="AR179" s="9">
        <f t="shared" ref="AR179" si="126">EOMONTH(AQ179,1)</f>
        <v>45412</v>
      </c>
      <c r="AS179" s="9">
        <f t="shared" ref="AS179" si="127">EOMONTH(AR179,1)</f>
        <v>45443</v>
      </c>
      <c r="AT179" s="9">
        <f t="shared" ref="AT179" si="128">EOMONTH(AS179,1)</f>
        <v>45473</v>
      </c>
      <c r="AU179" s="9">
        <f t="shared" ref="AU179" si="129">EOMONTH(AT179,1)</f>
        <v>45504</v>
      </c>
      <c r="AV179" s="9">
        <f t="shared" ref="AV179" si="130">EOMONTH(AU179,1)</f>
        <v>45535</v>
      </c>
      <c r="AW179" s="9">
        <f t="shared" ref="AW179:AY179" si="131">EOMONTH(AV179,1)</f>
        <v>45565</v>
      </c>
      <c r="AX179" s="9">
        <f t="shared" si="131"/>
        <v>45596</v>
      </c>
      <c r="AY179" s="9">
        <f t="shared" si="131"/>
        <v>45626</v>
      </c>
    </row>
    <row r="180" spans="1:51" x14ac:dyDescent="0.35">
      <c r="A180" t="s">
        <v>1558</v>
      </c>
      <c r="B180" t="s">
        <v>654</v>
      </c>
      <c r="C180" t="s">
        <v>1550</v>
      </c>
      <c r="D180" t="s">
        <v>563</v>
      </c>
      <c r="E180" s="2">
        <v>45473</v>
      </c>
      <c r="F180">
        <v>756</v>
      </c>
      <c r="G180" t="str">
        <f>VLOOKUP($C180,'LKUP PCNDES'!$K:$M,2,FALSE)</f>
        <v>Mean number of Multidisciplinary Team meetings per care home resident aged 18 years or over.</v>
      </c>
      <c r="H180" t="str">
        <f>VLOOKUP($C180,'LKUP PCNDES'!$K:$M,3,FALSE)</f>
        <v>MDT</v>
      </c>
      <c r="I180" t="str">
        <f>VLOOKUP($B180,'LKUP PCNDES'!$C$17:$H$60,4,FALSE)</f>
        <v>NHS South East London ICB</v>
      </c>
      <c r="J180" t="str">
        <f>VLOOKUP($B180,'LKUP PCNDES'!$C$17:$H$60,6,FALSE)</f>
        <v>NHS SOUTH EAST LONDON INTEGRATED CARE BOARD</v>
      </c>
      <c r="R180" t="s">
        <v>106</v>
      </c>
      <c r="S180" t="s">
        <v>651</v>
      </c>
      <c r="T180" s="177"/>
      <c r="U180" s="177"/>
      <c r="V180" s="177"/>
      <c r="W180" s="177"/>
      <c r="X180" s="177"/>
      <c r="Y180" s="177"/>
      <c r="Z180" s="177"/>
      <c r="AA180" s="177"/>
      <c r="AB180" s="177"/>
      <c r="AC180" s="177"/>
      <c r="AD180" s="177"/>
      <c r="AE180" s="177"/>
      <c r="AF180">
        <v>8</v>
      </c>
      <c r="AG180">
        <v>20</v>
      </c>
      <c r="AH180">
        <v>27</v>
      </c>
      <c r="AI180">
        <v>34</v>
      </c>
      <c r="AJ180">
        <v>40</v>
      </c>
      <c r="AK180">
        <v>54</v>
      </c>
      <c r="AL180">
        <v>65</v>
      </c>
      <c r="AM180">
        <v>67</v>
      </c>
      <c r="AN180">
        <v>73</v>
      </c>
      <c r="AO180">
        <v>76</v>
      </c>
      <c r="AP180">
        <v>127</v>
      </c>
      <c r="AQ180">
        <v>135</v>
      </c>
      <c r="AR180">
        <f>SUMIFS('PCN DES MetricDATA 24-25'!$F:$F,'PCN DES MetricDATA 24-25'!$B:$B,'PCN DES MetricDATA 24-25'!$S180,'PCN DES MetricDATA 24-25'!$C:$C,'PCN DES MetricDATA 24-25'!$Y$176,'PCN DES MetricDATA 24-25'!$D:$D,'PCN DES MetricDATA 24-25'!$Y$175,'PCN DES MetricDATA 24-25'!$E:$E,'PCN DES MetricDATA 24-25'!AR$68)</f>
        <v>0</v>
      </c>
      <c r="AS180">
        <f>SUMIFS('PCN DES MetricDATA 24-25'!$F:$F,'PCN DES MetricDATA 24-25'!$B:$B,'PCN DES MetricDATA 24-25'!$S180,'PCN DES MetricDATA 24-25'!$C:$C,'PCN DES MetricDATA 24-25'!$Y$176,'PCN DES MetricDATA 24-25'!$D:$D,'PCN DES MetricDATA 24-25'!$Y$175,'PCN DES MetricDATA 24-25'!$E:$E,'PCN DES MetricDATA 24-25'!AS$68)</f>
        <v>0</v>
      </c>
      <c r="AT180">
        <f>SUMIFS('PCN DES MetricDATA 24-25'!$F:$F,'PCN DES MetricDATA 24-25'!$B:$B,'PCN DES MetricDATA 24-25'!$S180,'PCN DES MetricDATA 24-25'!$C:$C,'PCN DES MetricDATA 24-25'!$Y$176,'PCN DES MetricDATA 24-25'!$D:$D,'PCN DES MetricDATA 24-25'!$Y$175,'PCN DES MetricDATA 24-25'!$E:$E,'PCN DES MetricDATA 24-25'!AT$68)</f>
        <v>0</v>
      </c>
      <c r="AU180">
        <f>SUMIFS('PCN DES MetricDATA 24-25'!$F:$F,'PCN DES MetricDATA 24-25'!$B:$B,'PCN DES MetricDATA 24-25'!$S180,'PCN DES MetricDATA 24-25'!$C:$C,'PCN DES MetricDATA 24-25'!$Y$176,'PCN DES MetricDATA 24-25'!$D:$D,'PCN DES MetricDATA 24-25'!$Y$175,'PCN DES MetricDATA 24-25'!$E:$E,'PCN DES MetricDATA 24-25'!AU$68)</f>
        <v>0</v>
      </c>
      <c r="AV180">
        <f>SUMIFS('PCN DES MetricDATA 24-25'!$F:$F,'PCN DES MetricDATA 24-25'!$B:$B,'PCN DES MetricDATA 24-25'!$S180,'PCN DES MetricDATA 24-25'!$C:$C,'PCN DES MetricDATA 24-25'!$Y$176,'PCN DES MetricDATA 24-25'!$D:$D,'PCN DES MetricDATA 24-25'!$Y$175,'PCN DES MetricDATA 24-25'!$E:$E,'PCN DES MetricDATA 24-25'!AV$68)</f>
        <v>49</v>
      </c>
      <c r="AW180">
        <f>SUMIFS('PCN DES MetricDATA 24-25'!$F:$F,'PCN DES MetricDATA 24-25'!$B:$B,'PCN DES MetricDATA 24-25'!$S180,'PCN DES MetricDATA 24-25'!$C:$C,'PCN DES MetricDATA 24-25'!$Y$176,'PCN DES MetricDATA 24-25'!$D:$D,'PCN DES MetricDATA 24-25'!$Y$175,'PCN DES MetricDATA 24-25'!$E:$E,'PCN DES MetricDATA 24-25'!AW$68)</f>
        <v>64</v>
      </c>
      <c r="AX180">
        <f>SUMIFS('PCN DES MetricDATA 24-25'!$F:$F,'PCN DES MetricDATA 24-25'!$B:$B,'PCN DES MetricDATA 24-25'!$S180,'PCN DES MetricDATA 24-25'!$C:$C,'PCN DES MetricDATA 24-25'!$Y$176,'PCN DES MetricDATA 24-25'!$D:$D,'PCN DES MetricDATA 24-25'!$Y$175,'PCN DES MetricDATA 24-25'!$E:$E,'PCN DES MetricDATA 24-25'!AX$68)</f>
        <v>80</v>
      </c>
      <c r="AY180">
        <f>SUMIFS('PCN DES MetricDATA 24-25'!$F:$F,'PCN DES MetricDATA 24-25'!$B:$B,'PCN DES MetricDATA 24-25'!$S180,'PCN DES MetricDATA 24-25'!$C:$C,'PCN DES MetricDATA 24-25'!$Y$176,'PCN DES MetricDATA 24-25'!$D:$D,'PCN DES MetricDATA 24-25'!$Y$175,'PCN DES MetricDATA 24-25'!$E:$E,'PCN DES MetricDATA 24-25'!AY$68)</f>
        <v>81</v>
      </c>
    </row>
    <row r="181" spans="1:51" x14ac:dyDescent="0.35">
      <c r="A181" t="s">
        <v>1558</v>
      </c>
      <c r="B181" t="s">
        <v>654</v>
      </c>
      <c r="C181" t="s">
        <v>1550</v>
      </c>
      <c r="D181" t="s">
        <v>563</v>
      </c>
      <c r="E181" s="2">
        <v>45504</v>
      </c>
      <c r="F181">
        <v>1002</v>
      </c>
      <c r="G181" t="str">
        <f>VLOOKUP($C181,'LKUP PCNDES'!$K:$M,2,FALSE)</f>
        <v>Mean number of Multidisciplinary Team meetings per care home resident aged 18 years or over.</v>
      </c>
      <c r="H181" t="str">
        <f>VLOOKUP($C181,'LKUP PCNDES'!$K:$M,3,FALSE)</f>
        <v>MDT</v>
      </c>
      <c r="I181" t="str">
        <f>VLOOKUP($B181,'LKUP PCNDES'!$C$17:$H$60,4,FALSE)</f>
        <v>NHS South East London ICB</v>
      </c>
      <c r="J181" t="str">
        <f>VLOOKUP($B181,'LKUP PCNDES'!$C$17:$H$60,6,FALSE)</f>
        <v>NHS SOUTH EAST LONDON INTEGRATED CARE BOARD</v>
      </c>
      <c r="R181" t="s">
        <v>108</v>
      </c>
      <c r="S181" t="s">
        <v>652</v>
      </c>
      <c r="T181" s="177"/>
      <c r="U181" s="177"/>
      <c r="V181" s="177"/>
      <c r="W181" s="177"/>
      <c r="X181" s="177"/>
      <c r="Y181" s="177"/>
      <c r="Z181" s="177"/>
      <c r="AA181" s="177"/>
      <c r="AB181" s="177"/>
      <c r="AC181" s="177"/>
      <c r="AD181" s="177"/>
      <c r="AE181" s="177"/>
      <c r="AF181">
        <v>16</v>
      </c>
      <c r="AG181">
        <v>31</v>
      </c>
      <c r="AH181">
        <v>39</v>
      </c>
      <c r="AI181">
        <v>48</v>
      </c>
      <c r="AJ181">
        <v>55</v>
      </c>
      <c r="AK181">
        <v>74</v>
      </c>
      <c r="AL181">
        <v>78</v>
      </c>
      <c r="AM181">
        <v>95</v>
      </c>
      <c r="AN181">
        <v>102</v>
      </c>
      <c r="AO181">
        <v>118</v>
      </c>
      <c r="AP181">
        <v>118</v>
      </c>
      <c r="AQ181">
        <v>121</v>
      </c>
      <c r="AR181">
        <f>SUMIFS('PCN DES MetricDATA 24-25'!$F:$F,'PCN DES MetricDATA 24-25'!$B:$B,'PCN DES MetricDATA 24-25'!$S181,'PCN DES MetricDATA 24-25'!$C:$C,'PCN DES MetricDATA 24-25'!$Y$176,'PCN DES MetricDATA 24-25'!$D:$D,'PCN DES MetricDATA 24-25'!$Y$175,'PCN DES MetricDATA 24-25'!$E:$E,'PCN DES MetricDATA 24-25'!AR$68)</f>
        <v>14</v>
      </c>
      <c r="AS181">
        <f>SUMIFS('PCN DES MetricDATA 24-25'!$F:$F,'PCN DES MetricDATA 24-25'!$B:$B,'PCN DES MetricDATA 24-25'!$S181,'PCN DES MetricDATA 24-25'!$C:$C,'PCN DES MetricDATA 24-25'!$Y$176,'PCN DES MetricDATA 24-25'!$D:$D,'PCN DES MetricDATA 24-25'!$Y$175,'PCN DES MetricDATA 24-25'!$E:$E,'PCN DES MetricDATA 24-25'!AS$68)</f>
        <v>27</v>
      </c>
      <c r="AT181">
        <f>SUMIFS('PCN DES MetricDATA 24-25'!$F:$F,'PCN DES MetricDATA 24-25'!$B:$B,'PCN DES MetricDATA 24-25'!$S181,'PCN DES MetricDATA 24-25'!$C:$C,'PCN DES MetricDATA 24-25'!$Y$176,'PCN DES MetricDATA 24-25'!$D:$D,'PCN DES MetricDATA 24-25'!$Y$175,'PCN DES MetricDATA 24-25'!$E:$E,'PCN DES MetricDATA 24-25'!AT$68)</f>
        <v>37</v>
      </c>
      <c r="AU181">
        <f>SUMIFS('PCN DES MetricDATA 24-25'!$F:$F,'PCN DES MetricDATA 24-25'!$B:$B,'PCN DES MetricDATA 24-25'!$S181,'PCN DES MetricDATA 24-25'!$C:$C,'PCN DES MetricDATA 24-25'!$Y$176,'PCN DES MetricDATA 24-25'!$D:$D,'PCN DES MetricDATA 24-25'!$Y$175,'PCN DES MetricDATA 24-25'!$E:$E,'PCN DES MetricDATA 24-25'!AU$68)</f>
        <v>45</v>
      </c>
      <c r="AV181">
        <f>SUMIFS('PCN DES MetricDATA 24-25'!$F:$F,'PCN DES MetricDATA 24-25'!$B:$B,'PCN DES MetricDATA 24-25'!$S181,'PCN DES MetricDATA 24-25'!$C:$C,'PCN DES MetricDATA 24-25'!$Y$176,'PCN DES MetricDATA 24-25'!$D:$D,'PCN DES MetricDATA 24-25'!$Y$175,'PCN DES MetricDATA 24-25'!$E:$E,'PCN DES MetricDATA 24-25'!AV$68)</f>
        <v>53</v>
      </c>
      <c r="AW181">
        <f>SUMIFS('PCN DES MetricDATA 24-25'!$F:$F,'PCN DES MetricDATA 24-25'!$B:$B,'PCN DES MetricDATA 24-25'!$S181,'PCN DES MetricDATA 24-25'!$C:$C,'PCN DES MetricDATA 24-25'!$Y$176,'PCN DES MetricDATA 24-25'!$D:$D,'PCN DES MetricDATA 24-25'!$Y$175,'PCN DES MetricDATA 24-25'!$E:$E,'PCN DES MetricDATA 24-25'!AW$68)</f>
        <v>62</v>
      </c>
      <c r="AX181">
        <f>SUMIFS('PCN DES MetricDATA 24-25'!$F:$F,'PCN DES MetricDATA 24-25'!$B:$B,'PCN DES MetricDATA 24-25'!$S181,'PCN DES MetricDATA 24-25'!$C:$C,'PCN DES MetricDATA 24-25'!$Y$176,'PCN DES MetricDATA 24-25'!$D:$D,'PCN DES MetricDATA 24-25'!$Y$175,'PCN DES MetricDATA 24-25'!$E:$E,'PCN DES MetricDATA 24-25'!AX$68)</f>
        <v>70</v>
      </c>
      <c r="AY181">
        <f>SUMIFS('PCN DES MetricDATA 24-25'!$F:$F,'PCN DES MetricDATA 24-25'!$B:$B,'PCN DES MetricDATA 24-25'!$S181,'PCN DES MetricDATA 24-25'!$C:$C,'PCN DES MetricDATA 24-25'!$Y$176,'PCN DES MetricDATA 24-25'!$D:$D,'PCN DES MetricDATA 24-25'!$Y$175,'PCN DES MetricDATA 24-25'!$E:$E,'PCN DES MetricDATA 24-25'!AY$68)</f>
        <v>84</v>
      </c>
    </row>
    <row r="182" spans="1:51" x14ac:dyDescent="0.35">
      <c r="A182" t="s">
        <v>1558</v>
      </c>
      <c r="B182" t="s">
        <v>654</v>
      </c>
      <c r="C182" t="s">
        <v>1550</v>
      </c>
      <c r="D182" t="s">
        <v>563</v>
      </c>
      <c r="E182" s="2">
        <v>45535</v>
      </c>
      <c r="F182">
        <v>1246</v>
      </c>
      <c r="G182" t="str">
        <f>VLOOKUP($C182,'LKUP PCNDES'!$K:$M,2,FALSE)</f>
        <v>Mean number of Multidisciplinary Team meetings per care home resident aged 18 years or over.</v>
      </c>
      <c r="H182" t="str">
        <f>VLOOKUP($C182,'LKUP PCNDES'!$K:$M,3,FALSE)</f>
        <v>MDT</v>
      </c>
      <c r="I182" t="str">
        <f>VLOOKUP($B182,'LKUP PCNDES'!$C$17:$H$60,4,FALSE)</f>
        <v>NHS South East London ICB</v>
      </c>
      <c r="J182" t="str">
        <f>VLOOKUP($B182,'LKUP PCNDES'!$C$17:$H$60,6,FALSE)</f>
        <v>NHS SOUTH EAST LONDON INTEGRATED CARE BOARD</v>
      </c>
      <c r="R182" t="s">
        <v>110</v>
      </c>
      <c r="S182" t="s">
        <v>653</v>
      </c>
      <c r="T182" s="177"/>
      <c r="U182" s="177"/>
      <c r="V182" s="177"/>
      <c r="W182" s="177"/>
      <c r="X182" s="177"/>
      <c r="Y182" s="177"/>
      <c r="Z182" s="177"/>
      <c r="AA182" s="177"/>
      <c r="AB182" s="177"/>
      <c r="AC182" s="177"/>
      <c r="AD182" s="177"/>
      <c r="AE182" s="177"/>
      <c r="AF182">
        <v>15</v>
      </c>
      <c r="AG182">
        <v>23</v>
      </c>
      <c r="AH182">
        <v>32</v>
      </c>
      <c r="AI182">
        <v>47</v>
      </c>
      <c r="AJ182">
        <v>58</v>
      </c>
      <c r="AK182">
        <v>71</v>
      </c>
      <c r="AL182">
        <v>73</v>
      </c>
      <c r="AM182">
        <v>81</v>
      </c>
      <c r="AN182">
        <v>88</v>
      </c>
      <c r="AO182">
        <v>104</v>
      </c>
      <c r="AP182">
        <v>114</v>
      </c>
      <c r="AQ182">
        <v>152</v>
      </c>
      <c r="AR182">
        <f>SUMIFS('PCN DES MetricDATA 24-25'!$F:$F,'PCN DES MetricDATA 24-25'!$B:$B,'PCN DES MetricDATA 24-25'!$S182,'PCN DES MetricDATA 24-25'!$C:$C,'PCN DES MetricDATA 24-25'!$Y$176,'PCN DES MetricDATA 24-25'!$D:$D,'PCN DES MetricDATA 24-25'!$Y$175,'PCN DES MetricDATA 24-25'!$E:$E,'PCN DES MetricDATA 24-25'!AR$68)</f>
        <v>35</v>
      </c>
      <c r="AS182">
        <f>SUMIFS('PCN DES MetricDATA 24-25'!$F:$F,'PCN DES MetricDATA 24-25'!$B:$B,'PCN DES MetricDATA 24-25'!$S182,'PCN DES MetricDATA 24-25'!$C:$C,'PCN DES MetricDATA 24-25'!$Y$176,'PCN DES MetricDATA 24-25'!$D:$D,'PCN DES MetricDATA 24-25'!$Y$175,'PCN DES MetricDATA 24-25'!$E:$E,'PCN DES MetricDATA 24-25'!AS$68)</f>
        <v>61</v>
      </c>
      <c r="AT182">
        <f>SUMIFS('PCN DES MetricDATA 24-25'!$F:$F,'PCN DES MetricDATA 24-25'!$B:$B,'PCN DES MetricDATA 24-25'!$S182,'PCN DES MetricDATA 24-25'!$C:$C,'PCN DES MetricDATA 24-25'!$Y$176,'PCN DES MetricDATA 24-25'!$D:$D,'PCN DES MetricDATA 24-25'!$Y$175,'PCN DES MetricDATA 24-25'!$E:$E,'PCN DES MetricDATA 24-25'!AT$68)</f>
        <v>145</v>
      </c>
      <c r="AU182">
        <f>SUMIFS('PCN DES MetricDATA 24-25'!$F:$F,'PCN DES MetricDATA 24-25'!$B:$B,'PCN DES MetricDATA 24-25'!$S182,'PCN DES MetricDATA 24-25'!$C:$C,'PCN DES MetricDATA 24-25'!$Y$176,'PCN DES MetricDATA 24-25'!$D:$D,'PCN DES MetricDATA 24-25'!$Y$175,'PCN DES MetricDATA 24-25'!$E:$E,'PCN DES MetricDATA 24-25'!AU$68)</f>
        <v>186</v>
      </c>
      <c r="AV182">
        <f>SUMIFS('PCN DES MetricDATA 24-25'!$F:$F,'PCN DES MetricDATA 24-25'!$B:$B,'PCN DES MetricDATA 24-25'!$S182,'PCN DES MetricDATA 24-25'!$C:$C,'PCN DES MetricDATA 24-25'!$Y$176,'PCN DES MetricDATA 24-25'!$D:$D,'PCN DES MetricDATA 24-25'!$Y$175,'PCN DES MetricDATA 24-25'!$E:$E,'PCN DES MetricDATA 24-25'!AV$68)</f>
        <v>199</v>
      </c>
      <c r="AW182">
        <f>SUMIFS('PCN DES MetricDATA 24-25'!$F:$F,'PCN DES MetricDATA 24-25'!$B:$B,'PCN DES MetricDATA 24-25'!$S182,'PCN DES MetricDATA 24-25'!$C:$C,'PCN DES MetricDATA 24-25'!$Y$176,'PCN DES MetricDATA 24-25'!$D:$D,'PCN DES MetricDATA 24-25'!$Y$175,'PCN DES MetricDATA 24-25'!$E:$E,'PCN DES MetricDATA 24-25'!AW$68)</f>
        <v>207</v>
      </c>
      <c r="AX182">
        <f>SUMIFS('PCN DES MetricDATA 24-25'!$F:$F,'PCN DES MetricDATA 24-25'!$B:$B,'PCN DES MetricDATA 24-25'!$S182,'PCN DES MetricDATA 24-25'!$C:$C,'PCN DES MetricDATA 24-25'!$Y$176,'PCN DES MetricDATA 24-25'!$D:$D,'PCN DES MetricDATA 24-25'!$Y$175,'PCN DES MetricDATA 24-25'!$E:$E,'PCN DES MetricDATA 24-25'!AX$68)</f>
        <v>220</v>
      </c>
      <c r="AY182">
        <f>SUMIFS('PCN DES MetricDATA 24-25'!$F:$F,'PCN DES MetricDATA 24-25'!$B:$B,'PCN DES MetricDATA 24-25'!$S182,'PCN DES MetricDATA 24-25'!$C:$C,'PCN DES MetricDATA 24-25'!$Y$176,'PCN DES MetricDATA 24-25'!$D:$D,'PCN DES MetricDATA 24-25'!$Y$175,'PCN DES MetricDATA 24-25'!$E:$E,'PCN DES MetricDATA 24-25'!AY$68)</f>
        <v>228</v>
      </c>
    </row>
    <row r="183" spans="1:51" x14ac:dyDescent="0.35">
      <c r="A183" t="s">
        <v>1558</v>
      </c>
      <c r="B183" t="s">
        <v>654</v>
      </c>
      <c r="C183" t="s">
        <v>1550</v>
      </c>
      <c r="D183" t="s">
        <v>563</v>
      </c>
      <c r="E183" s="2">
        <v>45565</v>
      </c>
      <c r="F183">
        <v>1426</v>
      </c>
      <c r="G183" t="str">
        <f>VLOOKUP($C183,'LKUP PCNDES'!$K:$M,2,FALSE)</f>
        <v>Mean number of Multidisciplinary Team meetings per care home resident aged 18 years or over.</v>
      </c>
      <c r="H183" t="str">
        <f>VLOOKUP($C183,'LKUP PCNDES'!$K:$M,3,FALSE)</f>
        <v>MDT</v>
      </c>
      <c r="I183" t="str">
        <f>VLOOKUP($B183,'LKUP PCNDES'!$C$17:$H$60,4,FALSE)</f>
        <v>NHS South East London ICB</v>
      </c>
      <c r="J183" t="str">
        <f>VLOOKUP($B183,'LKUP PCNDES'!$C$17:$H$60,6,FALSE)</f>
        <v>NHS SOUTH EAST LONDON INTEGRATED CARE BOARD</v>
      </c>
      <c r="R183" t="s">
        <v>112</v>
      </c>
      <c r="S183" t="s">
        <v>654</v>
      </c>
      <c r="T183" s="177"/>
      <c r="U183" s="177"/>
      <c r="V183" s="177"/>
      <c r="W183" s="177"/>
      <c r="X183" s="177"/>
      <c r="Y183" s="177"/>
      <c r="Z183" s="177"/>
      <c r="AA183" s="177"/>
      <c r="AB183" s="177"/>
      <c r="AC183" s="177"/>
      <c r="AD183" s="177"/>
      <c r="AE183" s="177"/>
      <c r="AF183">
        <v>7</v>
      </c>
      <c r="AG183">
        <v>13</v>
      </c>
      <c r="AH183">
        <v>19</v>
      </c>
      <c r="AI183">
        <v>23</v>
      </c>
      <c r="AJ183">
        <v>42</v>
      </c>
      <c r="AK183">
        <v>31</v>
      </c>
      <c r="AL183">
        <v>34</v>
      </c>
      <c r="AM183">
        <v>35</v>
      </c>
      <c r="AN183">
        <v>43</v>
      </c>
      <c r="AO183">
        <v>48</v>
      </c>
      <c r="AP183">
        <v>56</v>
      </c>
      <c r="AQ183">
        <v>58</v>
      </c>
      <c r="AR183">
        <f>SUMIFS('PCN DES MetricDATA 24-25'!$F:$F,'PCN DES MetricDATA 24-25'!$B:$B,'PCN DES MetricDATA 24-25'!$S183,'PCN DES MetricDATA 24-25'!$C:$C,'PCN DES MetricDATA 24-25'!$Y$176,'PCN DES MetricDATA 24-25'!$D:$D,'PCN DES MetricDATA 24-25'!$Y$175,'PCN DES MetricDATA 24-25'!$E:$E,'PCN DES MetricDATA 24-25'!AR$68)</f>
        <v>6</v>
      </c>
      <c r="AS183">
        <f>SUMIFS('PCN DES MetricDATA 24-25'!$F:$F,'PCN DES MetricDATA 24-25'!$B:$B,'PCN DES MetricDATA 24-25'!$S183,'PCN DES MetricDATA 24-25'!$C:$C,'PCN DES MetricDATA 24-25'!$Y$176,'PCN DES MetricDATA 24-25'!$D:$D,'PCN DES MetricDATA 24-25'!$Y$175,'PCN DES MetricDATA 24-25'!$E:$E,'PCN DES MetricDATA 24-25'!AS$68)</f>
        <v>13</v>
      </c>
      <c r="AT183">
        <f>SUMIFS('PCN DES MetricDATA 24-25'!$F:$F,'PCN DES MetricDATA 24-25'!$B:$B,'PCN DES MetricDATA 24-25'!$S183,'PCN DES MetricDATA 24-25'!$C:$C,'PCN DES MetricDATA 24-25'!$Y$176,'PCN DES MetricDATA 24-25'!$D:$D,'PCN DES MetricDATA 24-25'!$Y$175,'PCN DES MetricDATA 24-25'!$E:$E,'PCN DES MetricDATA 24-25'!AT$68)</f>
        <v>17</v>
      </c>
      <c r="AU183">
        <f>SUMIFS('PCN DES MetricDATA 24-25'!$F:$F,'PCN DES MetricDATA 24-25'!$B:$B,'PCN DES MetricDATA 24-25'!$S183,'PCN DES MetricDATA 24-25'!$C:$C,'PCN DES MetricDATA 24-25'!$Y$176,'PCN DES MetricDATA 24-25'!$D:$D,'PCN DES MetricDATA 24-25'!$Y$175,'PCN DES MetricDATA 24-25'!$E:$E,'PCN DES MetricDATA 24-25'!AU$68)</f>
        <v>25</v>
      </c>
      <c r="AV183">
        <f>SUMIFS('PCN DES MetricDATA 24-25'!$F:$F,'PCN DES MetricDATA 24-25'!$B:$B,'PCN DES MetricDATA 24-25'!$S183,'PCN DES MetricDATA 24-25'!$C:$C,'PCN DES MetricDATA 24-25'!$Y$176,'PCN DES MetricDATA 24-25'!$D:$D,'PCN DES MetricDATA 24-25'!$Y$175,'PCN DES MetricDATA 24-25'!$E:$E,'PCN DES MetricDATA 24-25'!AV$68)</f>
        <v>29</v>
      </c>
      <c r="AW183">
        <f>SUMIFS('PCN DES MetricDATA 24-25'!$F:$F,'PCN DES MetricDATA 24-25'!$B:$B,'PCN DES MetricDATA 24-25'!$S183,'PCN DES MetricDATA 24-25'!$C:$C,'PCN DES MetricDATA 24-25'!$Y$176,'PCN DES MetricDATA 24-25'!$D:$D,'PCN DES MetricDATA 24-25'!$Y$175,'PCN DES MetricDATA 24-25'!$E:$E,'PCN DES MetricDATA 24-25'!AW$68)</f>
        <v>37</v>
      </c>
      <c r="AX183">
        <f>SUMIFS('PCN DES MetricDATA 24-25'!$F:$F,'PCN DES MetricDATA 24-25'!$B:$B,'PCN DES MetricDATA 24-25'!$S183,'PCN DES MetricDATA 24-25'!$C:$C,'PCN DES MetricDATA 24-25'!$Y$176,'PCN DES MetricDATA 24-25'!$D:$D,'PCN DES MetricDATA 24-25'!$Y$175,'PCN DES MetricDATA 24-25'!$E:$E,'PCN DES MetricDATA 24-25'!AX$68)</f>
        <v>53</v>
      </c>
      <c r="AY183">
        <f>SUMIFS('PCN DES MetricDATA 24-25'!$F:$F,'PCN DES MetricDATA 24-25'!$B:$B,'PCN DES MetricDATA 24-25'!$S183,'PCN DES MetricDATA 24-25'!$C:$C,'PCN DES MetricDATA 24-25'!$Y$176,'PCN DES MetricDATA 24-25'!$D:$D,'PCN DES MetricDATA 24-25'!$Y$175,'PCN DES MetricDATA 24-25'!$E:$E,'PCN DES MetricDATA 24-25'!AY$68)</f>
        <v>59</v>
      </c>
    </row>
    <row r="184" spans="1:51" x14ac:dyDescent="0.35">
      <c r="A184" t="s">
        <v>1558</v>
      </c>
      <c r="B184" t="s">
        <v>654</v>
      </c>
      <c r="C184" t="s">
        <v>1550</v>
      </c>
      <c r="D184" t="s">
        <v>563</v>
      </c>
      <c r="E184" s="2">
        <v>45596</v>
      </c>
      <c r="F184">
        <v>1457</v>
      </c>
      <c r="G184" t="str">
        <f>VLOOKUP($C184,'LKUP PCNDES'!$K:$M,2,FALSE)</f>
        <v>Mean number of Multidisciplinary Team meetings per care home resident aged 18 years or over.</v>
      </c>
      <c r="H184" t="str">
        <f>VLOOKUP($C184,'LKUP PCNDES'!$K:$M,3,FALSE)</f>
        <v>MDT</v>
      </c>
      <c r="I184" t="str">
        <f>VLOOKUP($B184,'LKUP PCNDES'!$C$17:$H$60,4,FALSE)</f>
        <v>NHS South East London ICB</v>
      </c>
      <c r="J184" t="str">
        <f>VLOOKUP($B184,'LKUP PCNDES'!$C$17:$H$60,6,FALSE)</f>
        <v>NHS SOUTH EAST LONDON INTEGRATED CARE BOARD</v>
      </c>
      <c r="R184" t="s">
        <v>114</v>
      </c>
      <c r="S184" t="s">
        <v>656</v>
      </c>
      <c r="T184" s="177"/>
      <c r="U184" s="177"/>
      <c r="V184" s="177"/>
      <c r="W184" s="177"/>
      <c r="X184" s="177"/>
      <c r="Y184" s="177"/>
      <c r="Z184" s="177"/>
      <c r="AA184" s="177"/>
      <c r="AB184" s="177"/>
      <c r="AC184" s="177"/>
      <c r="AD184" s="177"/>
      <c r="AE184" s="177"/>
      <c r="AF184">
        <v>17</v>
      </c>
      <c r="AG184">
        <v>17</v>
      </c>
      <c r="AH184">
        <v>36</v>
      </c>
      <c r="AI184">
        <v>46</v>
      </c>
      <c r="AJ184">
        <v>56</v>
      </c>
      <c r="AK184">
        <v>62</v>
      </c>
      <c r="AL184">
        <v>68</v>
      </c>
      <c r="AM184">
        <v>71</v>
      </c>
      <c r="AN184">
        <v>70</v>
      </c>
      <c r="AO184">
        <v>81</v>
      </c>
      <c r="AP184">
        <v>80</v>
      </c>
      <c r="AQ184">
        <v>95</v>
      </c>
      <c r="AR184">
        <f>SUMIFS('PCN DES MetricDATA 24-25'!$F:$F,'PCN DES MetricDATA 24-25'!$B:$B,'PCN DES MetricDATA 24-25'!$S184,'PCN DES MetricDATA 24-25'!$C:$C,'PCN DES MetricDATA 24-25'!$Y$176,'PCN DES MetricDATA 24-25'!$D:$D,'PCN DES MetricDATA 24-25'!$Y$175,'PCN DES MetricDATA 24-25'!$E:$E,'PCN DES MetricDATA 24-25'!AR$68)</f>
        <v>25</v>
      </c>
      <c r="AS184">
        <f>SUMIFS('PCN DES MetricDATA 24-25'!$F:$F,'PCN DES MetricDATA 24-25'!$B:$B,'PCN DES MetricDATA 24-25'!$S184,'PCN DES MetricDATA 24-25'!$C:$C,'PCN DES MetricDATA 24-25'!$Y$176,'PCN DES MetricDATA 24-25'!$D:$D,'PCN DES MetricDATA 24-25'!$Y$175,'PCN DES MetricDATA 24-25'!$E:$E,'PCN DES MetricDATA 24-25'!AS$68)</f>
        <v>43</v>
      </c>
      <c r="AT184">
        <f>SUMIFS('PCN DES MetricDATA 24-25'!$F:$F,'PCN DES MetricDATA 24-25'!$B:$B,'PCN DES MetricDATA 24-25'!$S184,'PCN DES MetricDATA 24-25'!$C:$C,'PCN DES MetricDATA 24-25'!$Y$176,'PCN DES MetricDATA 24-25'!$D:$D,'PCN DES MetricDATA 24-25'!$Y$175,'PCN DES MetricDATA 24-25'!$E:$E,'PCN DES MetricDATA 24-25'!AT$68)</f>
        <v>64</v>
      </c>
      <c r="AU184">
        <f>SUMIFS('PCN DES MetricDATA 24-25'!$F:$F,'PCN DES MetricDATA 24-25'!$B:$B,'PCN DES MetricDATA 24-25'!$S184,'PCN DES MetricDATA 24-25'!$C:$C,'PCN DES MetricDATA 24-25'!$Y$176,'PCN DES MetricDATA 24-25'!$D:$D,'PCN DES MetricDATA 24-25'!$Y$175,'PCN DES MetricDATA 24-25'!$E:$E,'PCN DES MetricDATA 24-25'!AU$68)</f>
        <v>79</v>
      </c>
      <c r="AV184">
        <f>SUMIFS('PCN DES MetricDATA 24-25'!$F:$F,'PCN DES MetricDATA 24-25'!$B:$B,'PCN DES MetricDATA 24-25'!$S184,'PCN DES MetricDATA 24-25'!$C:$C,'PCN DES MetricDATA 24-25'!$Y$176,'PCN DES MetricDATA 24-25'!$D:$D,'PCN DES MetricDATA 24-25'!$Y$175,'PCN DES MetricDATA 24-25'!$E:$E,'PCN DES MetricDATA 24-25'!AV$68)</f>
        <v>94</v>
      </c>
      <c r="AW184">
        <f>SUMIFS('PCN DES MetricDATA 24-25'!$F:$F,'PCN DES MetricDATA 24-25'!$B:$B,'PCN DES MetricDATA 24-25'!$S184,'PCN DES MetricDATA 24-25'!$C:$C,'PCN DES MetricDATA 24-25'!$Y$176,'PCN DES MetricDATA 24-25'!$D:$D,'PCN DES MetricDATA 24-25'!$Y$175,'PCN DES MetricDATA 24-25'!$E:$E,'PCN DES MetricDATA 24-25'!AW$68)</f>
        <v>99</v>
      </c>
      <c r="AX184">
        <f>SUMIFS('PCN DES MetricDATA 24-25'!$F:$F,'PCN DES MetricDATA 24-25'!$B:$B,'PCN DES MetricDATA 24-25'!$S184,'PCN DES MetricDATA 24-25'!$C:$C,'PCN DES MetricDATA 24-25'!$Y$176,'PCN DES MetricDATA 24-25'!$D:$D,'PCN DES MetricDATA 24-25'!$Y$175,'PCN DES MetricDATA 24-25'!$E:$E,'PCN DES MetricDATA 24-25'!AX$68)</f>
        <v>110</v>
      </c>
      <c r="AY184">
        <f>SUMIFS('PCN DES MetricDATA 24-25'!$F:$F,'PCN DES MetricDATA 24-25'!$B:$B,'PCN DES MetricDATA 24-25'!$S184,'PCN DES MetricDATA 24-25'!$C:$C,'PCN DES MetricDATA 24-25'!$Y$176,'PCN DES MetricDATA 24-25'!$D:$D,'PCN DES MetricDATA 24-25'!$Y$175,'PCN DES MetricDATA 24-25'!$E:$E,'PCN DES MetricDATA 24-25'!AY$68)</f>
        <v>127</v>
      </c>
    </row>
    <row r="185" spans="1:51" x14ac:dyDescent="0.35">
      <c r="A185" t="s">
        <v>1558</v>
      </c>
      <c r="B185" t="s">
        <v>654</v>
      </c>
      <c r="C185" t="s">
        <v>1550</v>
      </c>
      <c r="D185" t="s">
        <v>563</v>
      </c>
      <c r="E185" s="2">
        <v>45626</v>
      </c>
      <c r="F185">
        <v>1649</v>
      </c>
      <c r="G185" t="str">
        <f>VLOOKUP($C185,'LKUP PCNDES'!$K:$M,2,FALSE)</f>
        <v>Mean number of Multidisciplinary Team meetings per care home resident aged 18 years or over.</v>
      </c>
      <c r="H185" t="str">
        <f>VLOOKUP($C185,'LKUP PCNDES'!$K:$M,3,FALSE)</f>
        <v>MDT</v>
      </c>
      <c r="I185" t="str">
        <f>VLOOKUP($B185,'LKUP PCNDES'!$C$17:$H$60,4,FALSE)</f>
        <v>NHS South East London ICB</v>
      </c>
      <c r="J185" t="str">
        <f>VLOOKUP($B185,'LKUP PCNDES'!$C$17:$H$60,6,FALSE)</f>
        <v>NHS SOUTH EAST LONDON INTEGRATED CARE BOARD</v>
      </c>
      <c r="R185" t="s">
        <v>95</v>
      </c>
      <c r="S185" t="s">
        <v>95</v>
      </c>
      <c r="T185" s="177"/>
      <c r="U185" s="177"/>
      <c r="V185" s="177"/>
      <c r="W185" s="177"/>
      <c r="X185" s="177"/>
      <c r="Y185" s="177"/>
      <c r="Z185" s="177"/>
      <c r="AA185" s="177"/>
      <c r="AB185" s="177"/>
      <c r="AC185" s="177"/>
      <c r="AD185" s="177"/>
      <c r="AE185" s="177"/>
      <c r="AF185">
        <v>63</v>
      </c>
      <c r="AG185">
        <v>104</v>
      </c>
      <c r="AH185">
        <v>153</v>
      </c>
      <c r="AI185">
        <v>198</v>
      </c>
      <c r="AJ185">
        <v>251</v>
      </c>
      <c r="AK185">
        <v>292</v>
      </c>
      <c r="AL185">
        <v>318</v>
      </c>
      <c r="AM185">
        <v>349</v>
      </c>
      <c r="AN185">
        <v>376</v>
      </c>
      <c r="AO185">
        <v>427</v>
      </c>
      <c r="AP185">
        <v>495</v>
      </c>
      <c r="AQ185">
        <v>561</v>
      </c>
      <c r="AR185">
        <f t="shared" ref="AR185" si="132">SUM(AR180:AR184)</f>
        <v>80</v>
      </c>
      <c r="AS185">
        <f t="shared" ref="AS185:AW185" si="133">SUM(AS180:AS184)</f>
        <v>144</v>
      </c>
      <c r="AT185">
        <f t="shared" si="133"/>
        <v>263</v>
      </c>
      <c r="AU185">
        <f t="shared" si="133"/>
        <v>335</v>
      </c>
      <c r="AV185">
        <f t="shared" si="133"/>
        <v>424</v>
      </c>
      <c r="AW185">
        <f t="shared" si="133"/>
        <v>469</v>
      </c>
      <c r="AX185">
        <f t="shared" ref="AX185:AY185" si="134">SUM(AX180:AX184)</f>
        <v>533</v>
      </c>
      <c r="AY185">
        <f t="shared" si="134"/>
        <v>579</v>
      </c>
    </row>
    <row r="186" spans="1:51" x14ac:dyDescent="0.35">
      <c r="A186" t="s">
        <v>1558</v>
      </c>
      <c r="B186" t="s">
        <v>654</v>
      </c>
      <c r="C186" t="s">
        <v>1560</v>
      </c>
      <c r="D186" t="s">
        <v>700</v>
      </c>
      <c r="E186" s="2">
        <v>45412</v>
      </c>
      <c r="F186">
        <v>10</v>
      </c>
      <c r="G186" t="str">
        <f>VLOOKUP($C186,'LKUP PCNDES'!$K:$M,2,FALSE)</f>
        <v>Percentage of permanent care home residents aged 18 years or over who received a Structured Medication Review.</v>
      </c>
      <c r="H186" t="str">
        <f>VLOOKUP($C186,'LKUP PCNDES'!$K:$M,3,FALSE)</f>
        <v>SMR</v>
      </c>
      <c r="I186" t="str">
        <f>VLOOKUP($B186,'LKUP PCNDES'!$C$17:$H$60,4,FALSE)</f>
        <v>NHS South East London ICB</v>
      </c>
      <c r="J186" t="str">
        <f>VLOOKUP($B186,'LKUP PCNDES'!$C$17:$H$60,6,FALSE)</f>
        <v>NHS SOUTH EAST LONDON INTEGRATED CARE BOARD</v>
      </c>
      <c r="R186" t="s">
        <v>626</v>
      </c>
      <c r="S186" t="s">
        <v>626</v>
      </c>
      <c r="T186" s="177"/>
      <c r="U186" s="177"/>
      <c r="V186" s="177"/>
      <c r="W186" s="177"/>
      <c r="X186" s="177"/>
      <c r="Y186" s="177"/>
      <c r="Z186" s="177"/>
      <c r="AA186" s="177"/>
      <c r="AB186" s="177"/>
      <c r="AC186" s="177"/>
      <c r="AD186" s="177"/>
      <c r="AE186" s="177"/>
      <c r="AF186">
        <v>1119</v>
      </c>
      <c r="AG186">
        <v>1795</v>
      </c>
      <c r="AH186">
        <v>2592</v>
      </c>
      <c r="AI186">
        <v>3414</v>
      </c>
      <c r="AJ186">
        <v>3981</v>
      </c>
      <c r="AK186">
        <v>4758</v>
      </c>
      <c r="AL186">
        <v>5475</v>
      </c>
      <c r="AM186">
        <v>5669</v>
      </c>
      <c r="AN186">
        <v>6101</v>
      </c>
      <c r="AO186">
        <v>6540</v>
      </c>
      <c r="AP186">
        <v>6857</v>
      </c>
      <c r="AQ186">
        <v>7286</v>
      </c>
      <c r="AR186">
        <f>SUMIFS('PCN DES MetricDATA 24-25'!$F:$F,'PCN DES MetricDATA 24-25'!$B:$B,'PCN DES MetricDATA 24-25'!$S186,'PCN DES MetricDATA 24-25'!$C:$C,'PCN DES MetricDATA 24-25'!$Y$176,'PCN DES MetricDATA 24-25'!$D:$D,'PCN DES MetricDATA 24-25'!$Y$175,'PCN DES MetricDATA 24-25'!$E:$E,'PCN DES MetricDATA 24-25'!AR$68)</f>
        <v>985</v>
      </c>
      <c r="AS186">
        <f>SUMIFS('PCN DES MetricDATA 24-25'!$F:$F,'PCN DES MetricDATA 24-25'!$B:$B,'PCN DES MetricDATA 24-25'!$S186,'PCN DES MetricDATA 24-25'!$C:$C,'PCN DES MetricDATA 24-25'!$Y$176,'PCN DES MetricDATA 24-25'!$D:$D,'PCN DES MetricDATA 24-25'!$Y$175,'PCN DES MetricDATA 24-25'!$E:$E,'PCN DES MetricDATA 24-25'!AS$68)</f>
        <v>1838</v>
      </c>
      <c r="AT186">
        <f>SUMIFS('PCN DES MetricDATA 24-25'!$F:$F,'PCN DES MetricDATA 24-25'!$B:$B,'PCN DES MetricDATA 24-25'!$S186,'PCN DES MetricDATA 24-25'!$C:$C,'PCN DES MetricDATA 24-25'!$Y$176,'PCN DES MetricDATA 24-25'!$D:$D,'PCN DES MetricDATA 24-25'!$Y$175,'PCN DES MetricDATA 24-25'!$E:$E,'PCN DES MetricDATA 24-25'!AT$68)</f>
        <v>2584</v>
      </c>
      <c r="AU186">
        <f>SUMIFS('PCN DES MetricDATA 24-25'!$F:$F,'PCN DES MetricDATA 24-25'!$B:$B,'PCN DES MetricDATA 24-25'!$S186,'PCN DES MetricDATA 24-25'!$C:$C,'PCN DES MetricDATA 24-25'!$Y$176,'PCN DES MetricDATA 24-25'!$D:$D,'PCN DES MetricDATA 24-25'!$Y$175,'PCN DES MetricDATA 24-25'!$E:$E,'PCN DES MetricDATA 24-25'!AU$68)</f>
        <v>3660</v>
      </c>
      <c r="AV186">
        <f>SUMIFS('PCN DES MetricDATA 24-25'!$F:$F,'PCN DES MetricDATA 24-25'!$B:$B,'PCN DES MetricDATA 24-25'!$S186,'PCN DES MetricDATA 24-25'!$C:$C,'PCN DES MetricDATA 24-25'!$Y$176,'PCN DES MetricDATA 24-25'!$D:$D,'PCN DES MetricDATA 24-25'!$Y$175,'PCN DES MetricDATA 24-25'!$E:$E,'PCN DES MetricDATA 24-25'!AV$68)</f>
        <v>4356</v>
      </c>
      <c r="AW186">
        <f>SUMIFS('PCN DES MetricDATA 24-25'!$F:$F,'PCN DES MetricDATA 24-25'!$B:$B,'PCN DES MetricDATA 24-25'!$S186,'PCN DES MetricDATA 24-25'!$C:$C,'PCN DES MetricDATA 24-25'!$Y$176,'PCN DES MetricDATA 24-25'!$D:$D,'PCN DES MetricDATA 24-25'!$Y$175,'PCN DES MetricDATA 24-25'!$E:$E,'PCN DES MetricDATA 24-25'!AW$68)</f>
        <v>4850</v>
      </c>
      <c r="AX186">
        <f>SUMIFS('PCN DES MetricDATA 24-25'!$F:$F,'PCN DES MetricDATA 24-25'!$B:$B,'PCN DES MetricDATA 24-25'!$S186,'PCN DES MetricDATA 24-25'!$C:$C,'PCN DES MetricDATA 24-25'!$Y$176,'PCN DES MetricDATA 24-25'!$D:$D,'PCN DES MetricDATA 24-25'!$Y$175,'PCN DES MetricDATA 24-25'!$E:$E,'PCN DES MetricDATA 24-25'!AX$68)</f>
        <v>5743</v>
      </c>
      <c r="AY186">
        <f>SUMIFS('PCN DES MetricDATA 24-25'!$F:$F,'PCN DES MetricDATA 24-25'!$B:$B,'PCN DES MetricDATA 24-25'!$S186,'PCN DES MetricDATA 24-25'!$C:$C,'PCN DES MetricDATA 24-25'!$Y$176,'PCN DES MetricDATA 24-25'!$D:$D,'PCN DES MetricDATA 24-25'!$Y$175,'PCN DES MetricDATA 24-25'!$E:$E,'PCN DES MetricDATA 24-25'!AY$68)</f>
        <v>6295</v>
      </c>
    </row>
    <row r="187" spans="1:51" x14ac:dyDescent="0.35">
      <c r="A187" t="s">
        <v>1558</v>
      </c>
      <c r="B187" t="s">
        <v>654</v>
      </c>
      <c r="C187" t="s">
        <v>1560</v>
      </c>
      <c r="D187" t="s">
        <v>700</v>
      </c>
      <c r="E187" s="2">
        <v>45443</v>
      </c>
      <c r="F187">
        <v>9</v>
      </c>
      <c r="G187" t="str">
        <f>VLOOKUP($C187,'LKUP PCNDES'!$K:$M,2,FALSE)</f>
        <v>Percentage of permanent care home residents aged 18 years or over who received a Structured Medication Review.</v>
      </c>
      <c r="H187" t="str">
        <f>VLOOKUP($C187,'LKUP PCNDES'!$K:$M,3,FALSE)</f>
        <v>SMR</v>
      </c>
      <c r="I187" t="str">
        <f>VLOOKUP($B187,'LKUP PCNDES'!$C$17:$H$60,4,FALSE)</f>
        <v>NHS South East London ICB</v>
      </c>
      <c r="J187" t="str">
        <f>VLOOKUP($B187,'LKUP PCNDES'!$C$17:$H$60,6,FALSE)</f>
        <v>NHS SOUTH EAST LONDON INTEGRATED CARE BOARD</v>
      </c>
    </row>
    <row r="188" spans="1:51" x14ac:dyDescent="0.35">
      <c r="A188" t="s">
        <v>1558</v>
      </c>
      <c r="B188" t="s">
        <v>654</v>
      </c>
      <c r="C188" t="s">
        <v>1560</v>
      </c>
      <c r="D188" t="s">
        <v>700</v>
      </c>
      <c r="E188" s="2">
        <v>45473</v>
      </c>
      <c r="F188">
        <v>9</v>
      </c>
      <c r="G188" t="str">
        <f>VLOOKUP($C188,'LKUP PCNDES'!$K:$M,2,FALSE)</f>
        <v>Percentage of permanent care home residents aged 18 years or over who received a Structured Medication Review.</v>
      </c>
      <c r="H188" t="str">
        <f>VLOOKUP($C188,'LKUP PCNDES'!$K:$M,3,FALSE)</f>
        <v>SMR</v>
      </c>
      <c r="I188" t="str">
        <f>VLOOKUP($B188,'LKUP PCNDES'!$C$17:$H$60,4,FALSE)</f>
        <v>NHS South East London ICB</v>
      </c>
      <c r="J188" t="str">
        <f>VLOOKUP($B188,'LKUP PCNDES'!$C$17:$H$60,6,FALSE)</f>
        <v>NHS SOUTH EAST LONDON INTEGRATED CARE BOARD</v>
      </c>
    </row>
    <row r="189" spans="1:51" x14ac:dyDescent="0.35">
      <c r="A189" t="s">
        <v>1558</v>
      </c>
      <c r="B189" t="s">
        <v>654</v>
      </c>
      <c r="C189" t="s">
        <v>1560</v>
      </c>
      <c r="D189" t="s">
        <v>700</v>
      </c>
      <c r="E189" s="2">
        <v>45504</v>
      </c>
      <c r="F189">
        <v>9</v>
      </c>
      <c r="G189" t="str">
        <f>VLOOKUP($C189,'LKUP PCNDES'!$K:$M,2,FALSE)</f>
        <v>Percentage of permanent care home residents aged 18 years or over who received a Structured Medication Review.</v>
      </c>
      <c r="H189" t="str">
        <f>VLOOKUP($C189,'LKUP PCNDES'!$K:$M,3,FALSE)</f>
        <v>SMR</v>
      </c>
      <c r="I189" t="str">
        <f>VLOOKUP($B189,'LKUP PCNDES'!$C$17:$H$60,4,FALSE)</f>
        <v>NHS South East London ICB</v>
      </c>
      <c r="J189" t="str">
        <f>VLOOKUP($B189,'LKUP PCNDES'!$C$17:$H$60,6,FALSE)</f>
        <v>NHS SOUTH EAST LONDON INTEGRATED CARE BOARD</v>
      </c>
      <c r="S189" t="s">
        <v>1511</v>
      </c>
      <c r="U189" t="str">
        <f>AB156</f>
        <v>DELIRIUM</v>
      </c>
    </row>
    <row r="190" spans="1:51" x14ac:dyDescent="0.35">
      <c r="A190" t="s">
        <v>1558</v>
      </c>
      <c r="B190" t="s">
        <v>654</v>
      </c>
      <c r="C190" t="s">
        <v>1560</v>
      </c>
      <c r="D190" t="s">
        <v>700</v>
      </c>
      <c r="E190" s="2">
        <v>45535</v>
      </c>
      <c r="F190">
        <v>9</v>
      </c>
      <c r="G190" t="str">
        <f>VLOOKUP($C190,'LKUP PCNDES'!$K:$M,2,FALSE)</f>
        <v>Percentage of permanent care home residents aged 18 years or over who received a Structured Medication Review.</v>
      </c>
      <c r="H190" t="str">
        <f>VLOOKUP($C190,'LKUP PCNDES'!$K:$M,3,FALSE)</f>
        <v>SMR</v>
      </c>
      <c r="I190" t="str">
        <f>VLOOKUP($B190,'LKUP PCNDES'!$C$17:$H$60,4,FALSE)</f>
        <v>NHS South East London ICB</v>
      </c>
      <c r="J190" t="str">
        <f>VLOOKUP($B190,'LKUP PCNDES'!$C$17:$H$60,6,FALSE)</f>
        <v>NHS SOUTH EAST LONDON INTEGRATED CARE BOARD</v>
      </c>
      <c r="S190" s="7" t="s">
        <v>638</v>
      </c>
      <c r="T190" s="7"/>
      <c r="U190" s="7"/>
      <c r="V190" s="7"/>
      <c r="W190" s="7"/>
      <c r="X190" s="94"/>
      <c r="Y190" s="94" t="s">
        <v>1558</v>
      </c>
      <c r="Z190" s="7"/>
      <c r="AA190" s="7"/>
    </row>
    <row r="191" spans="1:51" x14ac:dyDescent="0.35">
      <c r="A191" t="s">
        <v>1558</v>
      </c>
      <c r="B191" t="s">
        <v>654</v>
      </c>
      <c r="C191" t="s">
        <v>1560</v>
      </c>
      <c r="D191" t="s">
        <v>700</v>
      </c>
      <c r="E191" s="2">
        <v>45565</v>
      </c>
      <c r="F191">
        <v>9</v>
      </c>
      <c r="G191" t="str">
        <f>VLOOKUP($C191,'LKUP PCNDES'!$K:$M,2,FALSE)</f>
        <v>Percentage of permanent care home residents aged 18 years or over who received a Structured Medication Review.</v>
      </c>
      <c r="H191" t="str">
        <f>VLOOKUP($C191,'LKUP PCNDES'!$K:$M,3,FALSE)</f>
        <v>SMR</v>
      </c>
      <c r="I191" t="str">
        <f>VLOOKUP($B191,'LKUP PCNDES'!$C$17:$H$60,4,FALSE)</f>
        <v>NHS South East London ICB</v>
      </c>
      <c r="J191" t="str">
        <f>VLOOKUP($B191,'LKUP PCNDES'!$C$17:$H$60,6,FALSE)</f>
        <v>NHS SOUTH EAST LONDON INTEGRATED CARE BOARD</v>
      </c>
      <c r="S191" s="7"/>
      <c r="T191" s="7"/>
      <c r="U191" s="7"/>
      <c r="V191" s="7"/>
      <c r="W191" s="7"/>
      <c r="X191" s="7"/>
      <c r="Y191" s="94" t="s">
        <v>659</v>
      </c>
      <c r="Z191" s="204" t="s">
        <v>1391</v>
      </c>
      <c r="AA191" s="7"/>
    </row>
    <row r="192" spans="1:51" x14ac:dyDescent="0.35">
      <c r="A192" t="s">
        <v>1558</v>
      </c>
      <c r="B192" t="s">
        <v>654</v>
      </c>
      <c r="C192" t="s">
        <v>1560</v>
      </c>
      <c r="D192" t="s">
        <v>700</v>
      </c>
      <c r="E192" s="2">
        <v>45596</v>
      </c>
      <c r="F192">
        <v>10</v>
      </c>
      <c r="G192" t="str">
        <f>VLOOKUP($C192,'LKUP PCNDES'!$K:$M,2,FALSE)</f>
        <v>Percentage of permanent care home residents aged 18 years or over who received a Structured Medication Review.</v>
      </c>
      <c r="H192" t="str">
        <f>VLOOKUP($C192,'LKUP PCNDES'!$K:$M,3,FALSE)</f>
        <v>SMR</v>
      </c>
      <c r="I192" t="str">
        <f>VLOOKUP($B192,'LKUP PCNDES'!$C$17:$H$60,4,FALSE)</f>
        <v>NHS South East London ICB</v>
      </c>
      <c r="J192" t="str">
        <f>VLOOKUP($B192,'LKUP PCNDES'!$C$17:$H$60,6,FALSE)</f>
        <v>NHS SOUTH EAST LONDON INTEGRATED CARE BOARD</v>
      </c>
      <c r="S192" s="7" t="s">
        <v>640</v>
      </c>
      <c r="T192" s="7"/>
      <c r="U192" s="7"/>
      <c r="V192" s="7"/>
      <c r="W192" s="7"/>
      <c r="X192" s="7"/>
      <c r="Y192" s="94" t="s">
        <v>1544</v>
      </c>
      <c r="Z192" s="7"/>
      <c r="AA192" s="7"/>
    </row>
    <row r="193" spans="1:51" x14ac:dyDescent="0.35">
      <c r="A193" t="s">
        <v>1558</v>
      </c>
      <c r="B193" t="s">
        <v>654</v>
      </c>
      <c r="C193" t="s">
        <v>1560</v>
      </c>
      <c r="D193" t="s">
        <v>700</v>
      </c>
      <c r="E193" s="2">
        <v>45626</v>
      </c>
      <c r="F193">
        <v>10</v>
      </c>
      <c r="G193" t="str">
        <f>VLOOKUP($C193,'LKUP PCNDES'!$K:$M,2,FALSE)</f>
        <v>Percentage of permanent care home residents aged 18 years or over who received a Structured Medication Review.</v>
      </c>
      <c r="H193" t="str">
        <f>VLOOKUP($C193,'LKUP PCNDES'!$K:$M,3,FALSE)</f>
        <v>SMR</v>
      </c>
      <c r="I193" t="str">
        <f>VLOOKUP($B193,'LKUP PCNDES'!$C$17:$H$60,4,FALSE)</f>
        <v>NHS South East London ICB</v>
      </c>
      <c r="J193" t="str">
        <f>VLOOKUP($B193,'LKUP PCNDES'!$C$17:$H$60,6,FALSE)</f>
        <v>NHS SOUTH EAST LONDON INTEGRATED CARE BOARD</v>
      </c>
      <c r="S193" s="7"/>
      <c r="T193" s="7"/>
      <c r="U193" s="7"/>
      <c r="V193" s="7"/>
      <c r="W193" s="7"/>
      <c r="X193" s="7"/>
      <c r="Y193" s="7"/>
      <c r="Z193" s="7"/>
      <c r="AA193" s="7"/>
    </row>
    <row r="194" spans="1:51" ht="12.75" customHeight="1" x14ac:dyDescent="0.35">
      <c r="A194" t="s">
        <v>1558</v>
      </c>
      <c r="B194" t="s">
        <v>654</v>
      </c>
      <c r="C194" t="s">
        <v>1560</v>
      </c>
      <c r="D194" t="s">
        <v>564</v>
      </c>
      <c r="E194" s="2">
        <v>45412</v>
      </c>
      <c r="F194">
        <v>4067</v>
      </c>
      <c r="G194" t="str">
        <f>VLOOKUP($C194,'LKUP PCNDES'!$K:$M,2,FALSE)</f>
        <v>Percentage of permanent care home residents aged 18 years or over who received a Structured Medication Review.</v>
      </c>
      <c r="H194" t="str">
        <f>VLOOKUP($C194,'LKUP PCNDES'!$K:$M,3,FALSE)</f>
        <v>SMR</v>
      </c>
      <c r="I194" t="str">
        <f>VLOOKUP($B194,'LKUP PCNDES'!$C$17:$H$60,4,FALSE)</f>
        <v>NHS South East London ICB</v>
      </c>
      <c r="J194" t="str">
        <f>VLOOKUP($B194,'LKUP PCNDES'!$C$17:$H$60,6,FALSE)</f>
        <v>NHS SOUTH EAST LONDON INTEGRATED CARE BOARD</v>
      </c>
      <c r="S194" s="7" t="s">
        <v>649</v>
      </c>
      <c r="T194" s="7"/>
      <c r="U194" s="7"/>
      <c r="V194" s="7"/>
      <c r="W194" s="7"/>
      <c r="X194" s="7" t="s">
        <v>642</v>
      </c>
      <c r="Y194" s="7"/>
      <c r="Z194" s="7"/>
      <c r="AA194" s="7"/>
    </row>
    <row r="195" spans="1:51" x14ac:dyDescent="0.35">
      <c r="A195" t="s">
        <v>1558</v>
      </c>
      <c r="B195" t="s">
        <v>654</v>
      </c>
      <c r="C195" t="s">
        <v>1560</v>
      </c>
      <c r="D195" t="s">
        <v>564</v>
      </c>
      <c r="E195" s="2">
        <v>45443</v>
      </c>
      <c r="F195">
        <v>4259</v>
      </c>
      <c r="G195" t="str">
        <f>VLOOKUP($C195,'LKUP PCNDES'!$K:$M,2,FALSE)</f>
        <v>Percentage of permanent care home residents aged 18 years or over who received a Structured Medication Review.</v>
      </c>
      <c r="H195" t="str">
        <f>VLOOKUP($C195,'LKUP PCNDES'!$K:$M,3,FALSE)</f>
        <v>SMR</v>
      </c>
      <c r="I195" t="str">
        <f>VLOOKUP($B195,'LKUP PCNDES'!$C$17:$H$60,4,FALSE)</f>
        <v>NHS South East London ICB</v>
      </c>
      <c r="J195" t="str">
        <f>VLOOKUP($B195,'LKUP PCNDES'!$C$17:$H$60,6,FALSE)</f>
        <v>NHS SOUTH EAST LONDON INTEGRATED CARE BOARD</v>
      </c>
      <c r="S195" s="7" t="s">
        <v>639</v>
      </c>
      <c r="T195" s="242">
        <v>44681</v>
      </c>
      <c r="U195" s="242">
        <v>44712</v>
      </c>
      <c r="V195" s="242">
        <v>44742</v>
      </c>
      <c r="W195" s="242">
        <v>44773</v>
      </c>
      <c r="X195" s="242">
        <v>44804</v>
      </c>
      <c r="Y195" s="242">
        <v>44834</v>
      </c>
      <c r="Z195" s="242">
        <v>44865</v>
      </c>
      <c r="AA195" s="242">
        <v>44895</v>
      </c>
      <c r="AB195" s="242">
        <v>44926</v>
      </c>
      <c r="AC195" s="242">
        <v>44957</v>
      </c>
      <c r="AD195" s="242">
        <v>44985</v>
      </c>
      <c r="AE195" s="242">
        <v>45016</v>
      </c>
      <c r="AF195" s="242">
        <v>45046</v>
      </c>
      <c r="AG195" s="242">
        <v>45077</v>
      </c>
      <c r="AH195" s="242">
        <v>45107</v>
      </c>
      <c r="AI195" s="242">
        <v>45138</v>
      </c>
      <c r="AJ195" s="242">
        <v>45169</v>
      </c>
      <c r="AK195" s="242">
        <v>45199</v>
      </c>
      <c r="AL195" s="242">
        <v>45230</v>
      </c>
      <c r="AM195" s="242">
        <v>45260</v>
      </c>
      <c r="AN195" s="242">
        <v>45291</v>
      </c>
      <c r="AO195" s="242">
        <v>45322</v>
      </c>
      <c r="AP195" s="242">
        <v>45351</v>
      </c>
      <c r="AQ195" s="242">
        <v>45382</v>
      </c>
      <c r="AR195" s="242">
        <f t="shared" ref="AR195" si="135">EOMONTH(AQ195,1)</f>
        <v>45412</v>
      </c>
      <c r="AS195" s="242">
        <f t="shared" ref="AS195" si="136">EOMONTH(AR195,1)</f>
        <v>45443</v>
      </c>
      <c r="AT195" s="242">
        <f t="shared" ref="AT195" si="137">EOMONTH(AS195,1)</f>
        <v>45473</v>
      </c>
      <c r="AU195" s="242">
        <f t="shared" ref="AU195" si="138">EOMONTH(AT195,1)</f>
        <v>45504</v>
      </c>
      <c r="AV195" s="242">
        <f t="shared" ref="AV195" si="139">EOMONTH(AU195,1)</f>
        <v>45535</v>
      </c>
      <c r="AW195" s="242">
        <f t="shared" ref="AW195" si="140">EOMONTH(AV195,1)</f>
        <v>45565</v>
      </c>
      <c r="AX195" s="242">
        <f t="shared" ref="AX195" si="141">EOMONTH(AW195,1)</f>
        <v>45596</v>
      </c>
      <c r="AY195" s="242">
        <f t="shared" ref="AY195" si="142">EOMONTH(AX195,1)</f>
        <v>45626</v>
      </c>
    </row>
    <row r="196" spans="1:51" x14ac:dyDescent="0.35">
      <c r="A196" t="s">
        <v>1558</v>
      </c>
      <c r="B196" t="s">
        <v>654</v>
      </c>
      <c r="C196" t="s">
        <v>1560</v>
      </c>
      <c r="D196" t="s">
        <v>564</v>
      </c>
      <c r="E196" s="2">
        <v>45473</v>
      </c>
      <c r="F196">
        <v>4428</v>
      </c>
      <c r="G196" t="str">
        <f>VLOOKUP($C196,'LKUP PCNDES'!$K:$M,2,FALSE)</f>
        <v>Percentage of permanent care home residents aged 18 years or over who received a Structured Medication Review.</v>
      </c>
      <c r="H196" t="str">
        <f>VLOOKUP($C196,'LKUP PCNDES'!$K:$M,3,FALSE)</f>
        <v>SMR</v>
      </c>
      <c r="I196" t="str">
        <f>VLOOKUP($B196,'LKUP PCNDES'!$C$17:$H$60,4,FALSE)</f>
        <v>NHS South East London ICB</v>
      </c>
      <c r="J196" t="str">
        <f>VLOOKUP($B196,'LKUP PCNDES'!$C$17:$H$60,6,FALSE)</f>
        <v>NHS SOUTH EAST LONDON INTEGRATED CARE BOARD</v>
      </c>
      <c r="R196" t="s">
        <v>106</v>
      </c>
      <c r="S196" t="s">
        <v>651</v>
      </c>
      <c r="T196" s="203"/>
      <c r="U196" s="203"/>
      <c r="V196" s="203"/>
      <c r="W196" s="203"/>
      <c r="X196" s="203"/>
      <c r="Y196" s="203"/>
      <c r="Z196" s="203"/>
      <c r="AA196" s="203"/>
      <c r="AB196" s="203"/>
      <c r="AC196" s="203"/>
      <c r="AD196" s="203"/>
      <c r="AE196" s="203"/>
      <c r="AF196" s="8">
        <f>AF165/AF180</f>
        <v>0</v>
      </c>
      <c r="AG196" s="8">
        <f t="shared" ref="AG196:AQ196" si="143">AG165/AG180</f>
        <v>0.05</v>
      </c>
      <c r="AH196" s="8">
        <f t="shared" si="143"/>
        <v>3.7037037037037035E-2</v>
      </c>
      <c r="AI196" s="8">
        <f t="shared" si="143"/>
        <v>2.9411764705882353E-2</v>
      </c>
      <c r="AJ196" s="8">
        <f t="shared" si="143"/>
        <v>0.05</v>
      </c>
      <c r="AK196" s="8">
        <f t="shared" si="143"/>
        <v>1.8518518518518517E-2</v>
      </c>
      <c r="AL196" s="8">
        <f t="shared" si="143"/>
        <v>1.5384615384615385E-2</v>
      </c>
      <c r="AM196" s="8">
        <f t="shared" si="143"/>
        <v>1.4925373134328358E-2</v>
      </c>
      <c r="AN196" s="8">
        <f t="shared" si="143"/>
        <v>1.3698630136986301E-2</v>
      </c>
      <c r="AO196" s="8">
        <f t="shared" si="143"/>
        <v>1.3157894736842105E-2</v>
      </c>
      <c r="AP196" s="8">
        <f t="shared" si="143"/>
        <v>2.3622047244094488E-2</v>
      </c>
      <c r="AQ196" s="8">
        <f t="shared" si="143"/>
        <v>1.4814814814814815E-2</v>
      </c>
      <c r="AR196" s="8" t="e">
        <f>AR165/AR180</f>
        <v>#DIV/0!</v>
      </c>
      <c r="AS196" s="8" t="e">
        <f t="shared" ref="AS196:AW196" si="144">AS165/AS180</f>
        <v>#DIV/0!</v>
      </c>
      <c r="AT196" s="8" t="e">
        <f t="shared" si="144"/>
        <v>#DIV/0!</v>
      </c>
      <c r="AU196" s="8" t="e">
        <f t="shared" si="144"/>
        <v>#DIV/0!</v>
      </c>
      <c r="AV196" s="8">
        <f t="shared" si="144"/>
        <v>2.0408163265306121E-2</v>
      </c>
      <c r="AW196" s="8">
        <f t="shared" si="144"/>
        <v>1.5625E-2</v>
      </c>
      <c r="AX196" s="8">
        <f t="shared" ref="AX196:AY196" si="145">AX165/AX180</f>
        <v>1.2500000000000001E-2</v>
      </c>
      <c r="AY196" s="8">
        <f t="shared" si="145"/>
        <v>1.2345679012345678E-2</v>
      </c>
    </row>
    <row r="197" spans="1:51" x14ac:dyDescent="0.35">
      <c r="A197" t="s">
        <v>1558</v>
      </c>
      <c r="B197" t="s">
        <v>654</v>
      </c>
      <c r="C197" t="s">
        <v>1560</v>
      </c>
      <c r="D197" t="s">
        <v>564</v>
      </c>
      <c r="E197" s="2">
        <v>45504</v>
      </c>
      <c r="F197">
        <v>4534</v>
      </c>
      <c r="G197" t="str">
        <f>VLOOKUP($C197,'LKUP PCNDES'!$K:$M,2,FALSE)</f>
        <v>Percentage of permanent care home residents aged 18 years or over who received a Structured Medication Review.</v>
      </c>
      <c r="H197" t="str">
        <f>VLOOKUP($C197,'LKUP PCNDES'!$K:$M,3,FALSE)</f>
        <v>SMR</v>
      </c>
      <c r="I197" t="str">
        <f>VLOOKUP($B197,'LKUP PCNDES'!$C$17:$H$60,4,FALSE)</f>
        <v>NHS South East London ICB</v>
      </c>
      <c r="J197" t="str">
        <f>VLOOKUP($B197,'LKUP PCNDES'!$C$17:$H$60,6,FALSE)</f>
        <v>NHS SOUTH EAST LONDON INTEGRATED CARE BOARD</v>
      </c>
      <c r="R197" t="s">
        <v>108</v>
      </c>
      <c r="S197" t="s">
        <v>652</v>
      </c>
      <c r="T197" s="203"/>
      <c r="U197" s="203"/>
      <c r="V197" s="203"/>
      <c r="W197" s="203"/>
      <c r="X197" s="203"/>
      <c r="Y197" s="203"/>
      <c r="Z197" s="203"/>
      <c r="AA197" s="203"/>
      <c r="AB197" s="203"/>
      <c r="AC197" s="203"/>
      <c r="AD197" s="203"/>
      <c r="AE197" s="203"/>
      <c r="AF197" s="8">
        <f t="shared" ref="AF197:AR202" si="146">AF166/AF181</f>
        <v>0</v>
      </c>
      <c r="AG197" s="8">
        <f t="shared" si="146"/>
        <v>0</v>
      </c>
      <c r="AH197" s="8">
        <f t="shared" si="146"/>
        <v>0</v>
      </c>
      <c r="AI197" s="8">
        <f t="shared" si="146"/>
        <v>0</v>
      </c>
      <c r="AJ197" s="8">
        <f t="shared" si="146"/>
        <v>0</v>
      </c>
      <c r="AK197" s="8">
        <f t="shared" si="146"/>
        <v>0</v>
      </c>
      <c r="AL197" s="8">
        <f t="shared" si="146"/>
        <v>0</v>
      </c>
      <c r="AM197" s="8">
        <f t="shared" si="146"/>
        <v>0</v>
      </c>
      <c r="AN197" s="8">
        <f t="shared" si="146"/>
        <v>0</v>
      </c>
      <c r="AO197" s="8">
        <f t="shared" si="146"/>
        <v>0</v>
      </c>
      <c r="AP197" s="8">
        <f t="shared" si="146"/>
        <v>0</v>
      </c>
      <c r="AQ197" s="8">
        <f t="shared" si="146"/>
        <v>0</v>
      </c>
      <c r="AR197" s="8">
        <f t="shared" si="146"/>
        <v>0</v>
      </c>
      <c r="AS197" s="8">
        <f t="shared" ref="AS197:AV197" si="147">AS166/AS181</f>
        <v>0</v>
      </c>
      <c r="AT197" s="8">
        <f t="shared" si="147"/>
        <v>0</v>
      </c>
      <c r="AU197" s="8">
        <f t="shared" si="147"/>
        <v>0</v>
      </c>
      <c r="AV197" s="8">
        <f t="shared" si="147"/>
        <v>0</v>
      </c>
      <c r="AW197" s="8">
        <f>AW166/AW181</f>
        <v>0</v>
      </c>
      <c r="AX197" s="8">
        <f>AX166/AX181</f>
        <v>0</v>
      </c>
      <c r="AY197" s="8">
        <f>AY166/AY181</f>
        <v>0</v>
      </c>
    </row>
    <row r="198" spans="1:51" x14ac:dyDescent="0.35">
      <c r="A198" t="s">
        <v>1558</v>
      </c>
      <c r="B198" t="s">
        <v>654</v>
      </c>
      <c r="C198" t="s">
        <v>1560</v>
      </c>
      <c r="D198" t="s">
        <v>564</v>
      </c>
      <c r="E198" s="2">
        <v>45535</v>
      </c>
      <c r="F198">
        <v>4667</v>
      </c>
      <c r="G198" t="str">
        <f>VLOOKUP($C198,'LKUP PCNDES'!$K:$M,2,FALSE)</f>
        <v>Percentage of permanent care home residents aged 18 years or over who received a Structured Medication Review.</v>
      </c>
      <c r="H198" t="str">
        <f>VLOOKUP($C198,'LKUP PCNDES'!$K:$M,3,FALSE)</f>
        <v>SMR</v>
      </c>
      <c r="I198" t="str">
        <f>VLOOKUP($B198,'LKUP PCNDES'!$C$17:$H$60,4,FALSE)</f>
        <v>NHS South East London ICB</v>
      </c>
      <c r="J198" t="str">
        <f>VLOOKUP($B198,'LKUP PCNDES'!$C$17:$H$60,6,FALSE)</f>
        <v>NHS SOUTH EAST LONDON INTEGRATED CARE BOARD</v>
      </c>
      <c r="R198" t="s">
        <v>110</v>
      </c>
      <c r="S198" t="s">
        <v>653</v>
      </c>
      <c r="T198" s="203"/>
      <c r="U198" s="203"/>
      <c r="V198" s="203"/>
      <c r="W198" s="203"/>
      <c r="X198" s="203"/>
      <c r="Y198" s="203"/>
      <c r="Z198" s="203"/>
      <c r="AA198" s="203"/>
      <c r="AB198" s="203"/>
      <c r="AC198" s="203"/>
      <c r="AD198" s="203"/>
      <c r="AE198" s="203"/>
      <c r="AF198" s="8">
        <f t="shared" si="146"/>
        <v>0</v>
      </c>
      <c r="AG198" s="8">
        <f t="shared" si="146"/>
        <v>0</v>
      </c>
      <c r="AH198" s="8">
        <f t="shared" si="146"/>
        <v>0</v>
      </c>
      <c r="AI198" s="8">
        <f t="shared" si="146"/>
        <v>0</v>
      </c>
      <c r="AJ198" s="8">
        <f t="shared" si="146"/>
        <v>0</v>
      </c>
      <c r="AK198" s="8">
        <f t="shared" si="146"/>
        <v>0</v>
      </c>
      <c r="AL198" s="8">
        <f t="shared" si="146"/>
        <v>1.3698630136986301E-2</v>
      </c>
      <c r="AM198" s="8">
        <f t="shared" si="146"/>
        <v>0.12345679012345678</v>
      </c>
      <c r="AN198" s="8">
        <f t="shared" si="146"/>
        <v>0.18181818181818182</v>
      </c>
      <c r="AO198" s="8">
        <f t="shared" si="146"/>
        <v>0.19230769230769232</v>
      </c>
      <c r="AP198" s="8">
        <f t="shared" si="146"/>
        <v>0.21052631578947367</v>
      </c>
      <c r="AQ198" s="8">
        <f t="shared" si="146"/>
        <v>0.25657894736842107</v>
      </c>
      <c r="AR198" s="8">
        <f t="shared" si="146"/>
        <v>0.48571428571428571</v>
      </c>
      <c r="AS198" s="8">
        <f t="shared" ref="AS198:AW198" si="148">AS167/AS182</f>
        <v>0.4098360655737705</v>
      </c>
      <c r="AT198" s="8">
        <f t="shared" si="148"/>
        <v>0.70344827586206893</v>
      </c>
      <c r="AU198" s="8">
        <f t="shared" si="148"/>
        <v>0.71505376344086025</v>
      </c>
      <c r="AV198" s="8">
        <f t="shared" si="148"/>
        <v>0.64321608040201006</v>
      </c>
      <c r="AW198" s="8">
        <f t="shared" si="148"/>
        <v>0.62318840579710144</v>
      </c>
      <c r="AX198" s="8">
        <f t="shared" ref="AX198:AY198" si="149">AX167/AX182</f>
        <v>0.58636363636363631</v>
      </c>
      <c r="AY198" s="8">
        <f t="shared" si="149"/>
        <v>0.53947368421052633</v>
      </c>
    </row>
    <row r="199" spans="1:51" x14ac:dyDescent="0.35">
      <c r="A199" t="s">
        <v>1558</v>
      </c>
      <c r="B199" t="s">
        <v>654</v>
      </c>
      <c r="C199" t="s">
        <v>1560</v>
      </c>
      <c r="D199" t="s">
        <v>564</v>
      </c>
      <c r="E199" s="2">
        <v>45565</v>
      </c>
      <c r="F199">
        <v>4866</v>
      </c>
      <c r="G199" t="str">
        <f>VLOOKUP($C199,'LKUP PCNDES'!$K:$M,2,FALSE)</f>
        <v>Percentage of permanent care home residents aged 18 years or over who received a Structured Medication Review.</v>
      </c>
      <c r="H199" t="str">
        <f>VLOOKUP($C199,'LKUP PCNDES'!$K:$M,3,FALSE)</f>
        <v>SMR</v>
      </c>
      <c r="I199" t="str">
        <f>VLOOKUP($B199,'LKUP PCNDES'!$C$17:$H$60,4,FALSE)</f>
        <v>NHS South East London ICB</v>
      </c>
      <c r="J199" t="str">
        <f>VLOOKUP($B199,'LKUP PCNDES'!$C$17:$H$60,6,FALSE)</f>
        <v>NHS SOUTH EAST LONDON INTEGRATED CARE BOARD</v>
      </c>
      <c r="R199" t="s">
        <v>112</v>
      </c>
      <c r="S199" t="s">
        <v>654</v>
      </c>
      <c r="T199" s="203"/>
      <c r="U199" s="203"/>
      <c r="V199" s="203"/>
      <c r="W199" s="203"/>
      <c r="X199" s="203"/>
      <c r="Y199" s="203"/>
      <c r="Z199" s="203"/>
      <c r="AA199" s="203"/>
      <c r="AB199" s="203"/>
      <c r="AC199" s="203"/>
      <c r="AD199" s="203"/>
      <c r="AE199" s="203"/>
      <c r="AF199" s="8">
        <f t="shared" si="146"/>
        <v>0</v>
      </c>
      <c r="AG199" s="8">
        <f t="shared" si="146"/>
        <v>0</v>
      </c>
      <c r="AH199" s="8">
        <f t="shared" si="146"/>
        <v>0</v>
      </c>
      <c r="AI199" s="8">
        <f t="shared" si="146"/>
        <v>0</v>
      </c>
      <c r="AJ199" s="8">
        <f t="shared" si="146"/>
        <v>0</v>
      </c>
      <c r="AK199" s="8">
        <f t="shared" si="146"/>
        <v>0</v>
      </c>
      <c r="AL199" s="8">
        <f t="shared" si="146"/>
        <v>0</v>
      </c>
      <c r="AM199" s="8">
        <f t="shared" si="146"/>
        <v>0</v>
      </c>
      <c r="AN199" s="8">
        <f t="shared" si="146"/>
        <v>0</v>
      </c>
      <c r="AO199" s="8">
        <f t="shared" si="146"/>
        <v>0</v>
      </c>
      <c r="AP199" s="8">
        <f t="shared" si="146"/>
        <v>0</v>
      </c>
      <c r="AQ199" s="8">
        <f t="shared" si="146"/>
        <v>0</v>
      </c>
      <c r="AR199" s="8">
        <f t="shared" si="146"/>
        <v>0</v>
      </c>
      <c r="AS199" s="8">
        <f t="shared" ref="AS199:AV199" si="150">AS168/AS183</f>
        <v>0</v>
      </c>
      <c r="AT199" s="8">
        <f t="shared" si="150"/>
        <v>0</v>
      </c>
      <c r="AU199" s="8">
        <f t="shared" si="150"/>
        <v>0</v>
      </c>
      <c r="AV199" s="8">
        <f t="shared" si="150"/>
        <v>0</v>
      </c>
      <c r="AW199" s="8">
        <f>AW168/AW183</f>
        <v>0</v>
      </c>
      <c r="AX199" s="8">
        <f>AX168/AX183</f>
        <v>0</v>
      </c>
      <c r="AY199" s="8">
        <f>AY168/AY183</f>
        <v>0</v>
      </c>
    </row>
    <row r="200" spans="1:51" x14ac:dyDescent="0.35">
      <c r="A200" t="s">
        <v>1558</v>
      </c>
      <c r="B200" t="s">
        <v>654</v>
      </c>
      <c r="C200" t="s">
        <v>1560</v>
      </c>
      <c r="D200" t="s">
        <v>564</v>
      </c>
      <c r="E200" s="2">
        <v>45596</v>
      </c>
      <c r="F200">
        <v>4841</v>
      </c>
      <c r="G200" t="str">
        <f>VLOOKUP($C200,'LKUP PCNDES'!$K:$M,2,FALSE)</f>
        <v>Percentage of permanent care home residents aged 18 years or over who received a Structured Medication Review.</v>
      </c>
      <c r="H200" t="str">
        <f>VLOOKUP($C200,'LKUP PCNDES'!$K:$M,3,FALSE)</f>
        <v>SMR</v>
      </c>
      <c r="I200" t="str">
        <f>VLOOKUP($B200,'LKUP PCNDES'!$C$17:$H$60,4,FALSE)</f>
        <v>NHS South East London ICB</v>
      </c>
      <c r="J200" t="str">
        <f>VLOOKUP($B200,'LKUP PCNDES'!$C$17:$H$60,6,FALSE)</f>
        <v>NHS SOUTH EAST LONDON INTEGRATED CARE BOARD</v>
      </c>
      <c r="R200" t="s">
        <v>114</v>
      </c>
      <c r="S200" t="s">
        <v>656</v>
      </c>
      <c r="T200" s="203"/>
      <c r="U200" s="203"/>
      <c r="V200" s="203"/>
      <c r="W200" s="203"/>
      <c r="X200" s="203"/>
      <c r="Y200" s="203"/>
      <c r="Z200" s="203"/>
      <c r="AA200" s="203"/>
      <c r="AB200" s="203"/>
      <c r="AC200" s="203"/>
      <c r="AD200" s="203"/>
      <c r="AE200" s="203"/>
      <c r="AF200" s="8">
        <f t="shared" si="146"/>
        <v>0</v>
      </c>
      <c r="AG200" s="8">
        <f t="shared" si="146"/>
        <v>0</v>
      </c>
      <c r="AH200" s="8">
        <f t="shared" si="146"/>
        <v>0</v>
      </c>
      <c r="AI200" s="8">
        <f t="shared" si="146"/>
        <v>0</v>
      </c>
      <c r="AJ200" s="8">
        <f t="shared" si="146"/>
        <v>0</v>
      </c>
      <c r="AK200" s="8">
        <f t="shared" si="146"/>
        <v>0</v>
      </c>
      <c r="AL200" s="8">
        <f t="shared" si="146"/>
        <v>1.4705882352941176E-2</v>
      </c>
      <c r="AM200" s="8">
        <f t="shared" si="146"/>
        <v>1.4084507042253521E-2</v>
      </c>
      <c r="AN200" s="8">
        <f t="shared" si="146"/>
        <v>1.4285714285714285E-2</v>
      </c>
      <c r="AO200" s="8">
        <f t="shared" si="146"/>
        <v>4.9382716049382713E-2</v>
      </c>
      <c r="AP200" s="8">
        <f t="shared" si="146"/>
        <v>7.4999999999999997E-2</v>
      </c>
      <c r="AQ200" s="8">
        <f t="shared" si="146"/>
        <v>0.10526315789473684</v>
      </c>
      <c r="AR200" s="8">
        <f t="shared" si="146"/>
        <v>0.32</v>
      </c>
      <c r="AS200" s="8">
        <f t="shared" ref="AS200:AW200" si="151">AS169/AS184</f>
        <v>0.30232558139534882</v>
      </c>
      <c r="AT200" s="8">
        <f t="shared" si="151"/>
        <v>0.34375</v>
      </c>
      <c r="AU200" s="8">
        <f t="shared" si="151"/>
        <v>0.4050632911392405</v>
      </c>
      <c r="AV200" s="8">
        <f t="shared" si="151"/>
        <v>0.34042553191489361</v>
      </c>
      <c r="AW200" s="8">
        <f t="shared" si="151"/>
        <v>0.35353535353535354</v>
      </c>
      <c r="AX200" s="8">
        <f t="shared" ref="AX200:AY200" si="152">AX169/AX184</f>
        <v>0.39090909090909093</v>
      </c>
      <c r="AY200" s="8">
        <f t="shared" si="152"/>
        <v>0.38582677165354329</v>
      </c>
    </row>
    <row r="201" spans="1:51" x14ac:dyDescent="0.35">
      <c r="A201" t="s">
        <v>1558</v>
      </c>
      <c r="B201" t="s">
        <v>654</v>
      </c>
      <c r="C201" t="s">
        <v>1560</v>
      </c>
      <c r="D201" t="s">
        <v>564</v>
      </c>
      <c r="E201" s="2">
        <v>45626</v>
      </c>
      <c r="F201">
        <v>4899</v>
      </c>
      <c r="G201" t="str">
        <f>VLOOKUP($C201,'LKUP PCNDES'!$K:$M,2,FALSE)</f>
        <v>Percentage of permanent care home residents aged 18 years or over who received a Structured Medication Review.</v>
      </c>
      <c r="H201" t="str">
        <f>VLOOKUP($C201,'LKUP PCNDES'!$K:$M,3,FALSE)</f>
        <v>SMR</v>
      </c>
      <c r="I201" t="str">
        <f>VLOOKUP($B201,'LKUP PCNDES'!$C$17:$H$60,4,FALSE)</f>
        <v>NHS South East London ICB</v>
      </c>
      <c r="J201" t="str">
        <f>VLOOKUP($B201,'LKUP PCNDES'!$C$17:$H$60,6,FALSE)</f>
        <v>NHS SOUTH EAST LONDON INTEGRATED CARE BOARD</v>
      </c>
      <c r="R201" t="s">
        <v>95</v>
      </c>
      <c r="S201" t="s">
        <v>95</v>
      </c>
      <c r="T201" s="203"/>
      <c r="U201" s="203"/>
      <c r="V201" s="203"/>
      <c r="W201" s="203"/>
      <c r="X201" s="203"/>
      <c r="Y201" s="203"/>
      <c r="Z201" s="203"/>
      <c r="AA201" s="203"/>
      <c r="AB201" s="203"/>
      <c r="AC201" s="203"/>
      <c r="AD201" s="203"/>
      <c r="AE201" s="203"/>
      <c r="AF201" s="8">
        <f t="shared" si="146"/>
        <v>0</v>
      </c>
      <c r="AG201" s="8">
        <f t="shared" si="146"/>
        <v>9.6153846153846159E-3</v>
      </c>
      <c r="AH201" s="8">
        <f t="shared" si="146"/>
        <v>6.5359477124183009E-3</v>
      </c>
      <c r="AI201" s="8">
        <f t="shared" si="146"/>
        <v>5.0505050505050509E-3</v>
      </c>
      <c r="AJ201" s="8">
        <f t="shared" si="146"/>
        <v>7.9681274900398405E-3</v>
      </c>
      <c r="AK201" s="8">
        <f t="shared" si="146"/>
        <v>3.4246575342465752E-3</v>
      </c>
      <c r="AL201" s="8">
        <f t="shared" si="146"/>
        <v>9.433962264150943E-3</v>
      </c>
      <c r="AM201" s="8">
        <f t="shared" si="146"/>
        <v>3.4383954154727794E-2</v>
      </c>
      <c r="AN201" s="8">
        <f t="shared" si="146"/>
        <v>4.7872340425531915E-2</v>
      </c>
      <c r="AO201" s="8">
        <f t="shared" si="146"/>
        <v>5.8548009367681501E-2</v>
      </c>
      <c r="AP201" s="8">
        <f t="shared" si="146"/>
        <v>6.6666666666666666E-2</v>
      </c>
      <c r="AQ201" s="8">
        <f t="shared" si="146"/>
        <v>9.0909090909090912E-2</v>
      </c>
      <c r="AR201" s="8">
        <f t="shared" si="146"/>
        <v>0.3125</v>
      </c>
      <c r="AS201" s="8">
        <f t="shared" ref="AS201:AW201" si="153">AS170/AS185</f>
        <v>0.2638888888888889</v>
      </c>
      <c r="AT201" s="8">
        <f t="shared" si="153"/>
        <v>0.47148288973384028</v>
      </c>
      <c r="AU201" s="8">
        <f t="shared" si="153"/>
        <v>0.4925373134328358</v>
      </c>
      <c r="AV201" s="8">
        <f t="shared" si="153"/>
        <v>0.37971698113207547</v>
      </c>
      <c r="AW201" s="8">
        <f t="shared" si="153"/>
        <v>0.35181236673773986</v>
      </c>
      <c r="AX201" s="8">
        <f t="shared" ref="AX201:AY201" si="154">AX170/AX185</f>
        <v>0.32457786116322701</v>
      </c>
      <c r="AY201" s="8">
        <f t="shared" si="154"/>
        <v>0.29879101899827287</v>
      </c>
    </row>
    <row r="202" spans="1:51" x14ac:dyDescent="0.35">
      <c r="A202" t="s">
        <v>1558</v>
      </c>
      <c r="B202" t="s">
        <v>654</v>
      </c>
      <c r="C202" t="s">
        <v>1560</v>
      </c>
      <c r="D202" t="s">
        <v>563</v>
      </c>
      <c r="E202" s="2">
        <v>45412</v>
      </c>
      <c r="F202">
        <v>366</v>
      </c>
      <c r="G202" t="str">
        <f>VLOOKUP($C202,'LKUP PCNDES'!$K:$M,2,FALSE)</f>
        <v>Percentage of permanent care home residents aged 18 years or over who received a Structured Medication Review.</v>
      </c>
      <c r="H202" t="str">
        <f>VLOOKUP($C202,'LKUP PCNDES'!$K:$M,3,FALSE)</f>
        <v>SMR</v>
      </c>
      <c r="I202" t="str">
        <f>VLOOKUP($B202,'LKUP PCNDES'!$C$17:$H$60,4,FALSE)</f>
        <v>NHS South East London ICB</v>
      </c>
      <c r="J202" t="str">
        <f>VLOOKUP($B202,'LKUP PCNDES'!$C$17:$H$60,6,FALSE)</f>
        <v>NHS SOUTH EAST LONDON INTEGRATED CARE BOARD</v>
      </c>
      <c r="R202" t="s">
        <v>626</v>
      </c>
      <c r="S202" t="s">
        <v>626</v>
      </c>
      <c r="T202" s="203"/>
      <c r="U202" s="203"/>
      <c r="V202" s="203"/>
      <c r="W202" s="203"/>
      <c r="X202" s="203"/>
      <c r="Y202" s="203"/>
      <c r="Z202" s="203"/>
      <c r="AA202" s="203"/>
      <c r="AB202" s="203"/>
      <c r="AC202" s="203"/>
      <c r="AD202" s="203"/>
      <c r="AE202" s="203"/>
      <c r="AF202" s="8">
        <f t="shared" si="146"/>
        <v>4.2895442359249331E-2</v>
      </c>
      <c r="AG202" s="8">
        <f t="shared" si="146"/>
        <v>5.0139275766016712E-2</v>
      </c>
      <c r="AH202" s="8">
        <f t="shared" si="146"/>
        <v>4.4367283950617287E-2</v>
      </c>
      <c r="AI202" s="8">
        <f t="shared" si="146"/>
        <v>4.3643819566490917E-2</v>
      </c>
      <c r="AJ202" s="8">
        <f t="shared" si="146"/>
        <v>4.2954031650339113E-2</v>
      </c>
      <c r="AK202" s="8">
        <f t="shared" si="146"/>
        <v>5.8427910886927281E-2</v>
      </c>
      <c r="AL202" s="8">
        <f t="shared" si="146"/>
        <v>5.6621004566210047E-2</v>
      </c>
      <c r="AM202" s="8">
        <f t="shared" si="146"/>
        <v>4.8509437290527431E-2</v>
      </c>
      <c r="AN202" s="8">
        <f t="shared" si="146"/>
        <v>4.5894115718734634E-2</v>
      </c>
      <c r="AO202" s="8">
        <f t="shared" si="146"/>
        <v>4.4189602446483178E-2</v>
      </c>
      <c r="AP202" s="8">
        <f t="shared" si="146"/>
        <v>4.4334256963686744E-2</v>
      </c>
      <c r="AQ202" s="8">
        <f t="shared" si="146"/>
        <v>4.7900082349711777E-2</v>
      </c>
      <c r="AR202" s="8">
        <f t="shared" si="146"/>
        <v>5.685279187817259E-2</v>
      </c>
      <c r="AS202" s="8">
        <f t="shared" ref="AS202:AW202" si="155">AS171/AS186</f>
        <v>5.2230685527747553E-2</v>
      </c>
      <c r="AT202" s="8">
        <f t="shared" si="155"/>
        <v>7.7012383900928794E-2</v>
      </c>
      <c r="AU202" s="8">
        <f t="shared" si="155"/>
        <v>7.1584699453551906E-2</v>
      </c>
      <c r="AV202" s="8">
        <f t="shared" si="155"/>
        <v>6.5426997245179058E-2</v>
      </c>
      <c r="AW202" s="8">
        <f t="shared" si="155"/>
        <v>6.5360824742268037E-2</v>
      </c>
      <c r="AX202" s="8">
        <f t="shared" ref="AX202:AY202" si="156">AX171/AX186</f>
        <v>5.8331882291485289E-2</v>
      </c>
      <c r="AY202" s="8">
        <f t="shared" si="156"/>
        <v>5.6552819698173155E-2</v>
      </c>
    </row>
    <row r="203" spans="1:51" x14ac:dyDescent="0.35">
      <c r="A203" t="s">
        <v>1558</v>
      </c>
      <c r="B203" t="s">
        <v>654</v>
      </c>
      <c r="C203" t="s">
        <v>1560</v>
      </c>
      <c r="D203" t="s">
        <v>563</v>
      </c>
      <c r="E203" s="2">
        <v>45443</v>
      </c>
      <c r="F203">
        <v>888</v>
      </c>
      <c r="G203" t="str">
        <f>VLOOKUP($C203,'LKUP PCNDES'!$K:$M,2,FALSE)</f>
        <v>Percentage of permanent care home residents aged 18 years or over who received a Structured Medication Review.</v>
      </c>
      <c r="H203" t="str">
        <f>VLOOKUP($C203,'LKUP PCNDES'!$K:$M,3,FALSE)</f>
        <v>SMR</v>
      </c>
      <c r="I203" t="str">
        <f>VLOOKUP($B203,'LKUP PCNDES'!$C$17:$H$60,4,FALSE)</f>
        <v>NHS South East London ICB</v>
      </c>
      <c r="J203" t="str">
        <f>VLOOKUP($B203,'LKUP PCNDES'!$C$17:$H$60,6,FALSE)</f>
        <v>NHS SOUTH EAST LONDON INTEGRATED CARE BOARD</v>
      </c>
      <c r="R203" s="11"/>
    </row>
    <row r="204" spans="1:51" x14ac:dyDescent="0.35">
      <c r="A204" t="s">
        <v>1558</v>
      </c>
      <c r="B204" t="s">
        <v>654</v>
      </c>
      <c r="C204" t="s">
        <v>1560</v>
      </c>
      <c r="D204" t="s">
        <v>563</v>
      </c>
      <c r="E204" s="2">
        <v>45473</v>
      </c>
      <c r="F204">
        <v>1244</v>
      </c>
      <c r="G204" t="str">
        <f>VLOOKUP($C204,'LKUP PCNDES'!$K:$M,2,FALSE)</f>
        <v>Percentage of permanent care home residents aged 18 years or over who received a Structured Medication Review.</v>
      </c>
      <c r="H204" t="str">
        <f>VLOOKUP($C204,'LKUP PCNDES'!$K:$M,3,FALSE)</f>
        <v>SMR</v>
      </c>
      <c r="I204" t="str">
        <f>VLOOKUP($B204,'LKUP PCNDES'!$C$17:$H$60,4,FALSE)</f>
        <v>NHS South East London ICB</v>
      </c>
      <c r="J204" t="str">
        <f>VLOOKUP($B204,'LKUP PCNDES'!$C$17:$H$60,6,FALSE)</f>
        <v>NHS SOUTH EAST LONDON INTEGRATED CARE BOARD</v>
      </c>
      <c r="P204" s="1" t="s">
        <v>1620</v>
      </c>
      <c r="Q204" s="1"/>
      <c r="R204" s="97" t="s">
        <v>128</v>
      </c>
      <c r="S204" s="97" t="s">
        <v>129</v>
      </c>
      <c r="T204" s="116">
        <f>EOMONTH(U204,-1)</f>
        <v>45260</v>
      </c>
      <c r="U204" s="116">
        <f t="shared" ref="U204" si="157">EOMONTH(V204,-1)</f>
        <v>45291</v>
      </c>
      <c r="V204" s="116">
        <f t="shared" ref="V204" si="158">EOMONTH(W204,-1)</f>
        <v>45322</v>
      </c>
      <c r="W204" s="116">
        <f t="shared" ref="W204" si="159">EOMONTH(X204,-1)</f>
        <v>45351</v>
      </c>
      <c r="X204" s="116">
        <f t="shared" ref="X204" si="160">EOMONTH(Y204,-1)</f>
        <v>45382</v>
      </c>
      <c r="Y204" s="116">
        <f t="shared" ref="Y204" si="161">EOMONTH(Z204,-1)</f>
        <v>45412</v>
      </c>
      <c r="Z204" s="116">
        <f t="shared" ref="Z204" si="162">EOMONTH(AA204,-1)</f>
        <v>45443</v>
      </c>
      <c r="AA204" s="116">
        <f t="shared" ref="AA204" si="163">EOMONTH(AB204,-1)</f>
        <v>45473</v>
      </c>
      <c r="AB204" s="116">
        <f t="shared" ref="AB204" si="164">EOMONTH(AC204,-1)</f>
        <v>45504</v>
      </c>
      <c r="AC204" s="116">
        <f t="shared" ref="AC204" si="165">EOMONTH(AD204,-1)</f>
        <v>45535</v>
      </c>
      <c r="AD204" s="116">
        <f t="shared" ref="AD204" si="166">EOMONTH(AE204,-1)</f>
        <v>45565</v>
      </c>
      <c r="AE204" s="116">
        <f>EOMONTH(AF204,-1)</f>
        <v>45596</v>
      </c>
      <c r="AF204" s="116">
        <f>EOMONTH('Instructions and bed numbers'!$E$1,0)</f>
        <v>45626</v>
      </c>
      <c r="AG204" s="11" t="s">
        <v>130</v>
      </c>
      <c r="AJ204" s="97" t="s">
        <v>128</v>
      </c>
      <c r="AK204" s="97" t="s">
        <v>129</v>
      </c>
      <c r="AL204" s="116">
        <f>EOMONTH(AM204,-1)</f>
        <v>45260</v>
      </c>
      <c r="AM204" s="116">
        <f t="shared" ref="AM204" si="167">EOMONTH(AN204,-1)</f>
        <v>45291</v>
      </c>
      <c r="AN204" s="116">
        <f t="shared" ref="AN204" si="168">EOMONTH(AO204,-1)</f>
        <v>45322</v>
      </c>
      <c r="AO204" s="116">
        <f t="shared" ref="AO204" si="169">EOMONTH(AP204,-1)</f>
        <v>45351</v>
      </c>
      <c r="AP204" s="116">
        <f t="shared" ref="AP204" si="170">EOMONTH(AQ204,-1)</f>
        <v>45382</v>
      </c>
      <c r="AQ204" s="116">
        <f t="shared" ref="AQ204" si="171">EOMONTH(AR204,-1)</f>
        <v>45412</v>
      </c>
      <c r="AR204" s="116">
        <f t="shared" ref="AR204" si="172">EOMONTH(AS204,-1)</f>
        <v>45443</v>
      </c>
      <c r="AS204" s="116">
        <f t="shared" ref="AS204" si="173">EOMONTH(AT204,-1)</f>
        <v>45473</v>
      </c>
      <c r="AT204" s="116">
        <f t="shared" ref="AT204" si="174">EOMONTH(AU204,-1)</f>
        <v>45504</v>
      </c>
      <c r="AU204" s="116">
        <f t="shared" ref="AU204" si="175">EOMONTH(AV204,-1)</f>
        <v>45535</v>
      </c>
      <c r="AV204" s="116">
        <f t="shared" ref="AV204" si="176">EOMONTH(AW204,-1)</f>
        <v>45565</v>
      </c>
      <c r="AW204" s="116">
        <f>EOMONTH(AX204,-1)</f>
        <v>45596</v>
      </c>
      <c r="AX204" s="116">
        <f>EOMONTH('Instructions and bed numbers'!$E$1,0)</f>
        <v>45626</v>
      </c>
      <c r="AY204" s="11" t="s">
        <v>130</v>
      </c>
    </row>
    <row r="205" spans="1:51" x14ac:dyDescent="0.35">
      <c r="A205" t="s">
        <v>1558</v>
      </c>
      <c r="B205" t="s">
        <v>654</v>
      </c>
      <c r="C205" t="s">
        <v>1560</v>
      </c>
      <c r="D205" t="s">
        <v>563</v>
      </c>
      <c r="E205" s="2">
        <v>45504</v>
      </c>
      <c r="F205">
        <v>1577</v>
      </c>
      <c r="G205" t="str">
        <f>VLOOKUP($C205,'LKUP PCNDES'!$K:$M,2,FALSE)</f>
        <v>Percentage of permanent care home residents aged 18 years or over who received a Structured Medication Review.</v>
      </c>
      <c r="H205" t="str">
        <f>VLOOKUP($C205,'LKUP PCNDES'!$K:$M,3,FALSE)</f>
        <v>SMR</v>
      </c>
      <c r="I205" t="str">
        <f>VLOOKUP($B205,'LKUP PCNDES'!$C$17:$H$60,4,FALSE)</f>
        <v>NHS South East London ICB</v>
      </c>
      <c r="J205" t="str">
        <f>VLOOKUP($B205,'LKUP PCNDES'!$C$17:$H$60,6,FALSE)</f>
        <v>NHS SOUTH EAST LONDON INTEGRATED CARE BOARD</v>
      </c>
      <c r="S205" s="97" t="s">
        <v>106</v>
      </c>
      <c r="T205" s="243">
        <v>1.4925373134328358E-2</v>
      </c>
      <c r="U205" s="243">
        <v>1.3698630136986301E-2</v>
      </c>
      <c r="V205" s="243">
        <v>1.3157894736842105E-2</v>
      </c>
      <c r="W205" s="243">
        <v>2.3622047244094488E-2</v>
      </c>
      <c r="X205" s="243">
        <v>1.4814814814814815E-2</v>
      </c>
      <c r="Y205" s="243" t="e">
        <v>#DIV/0!</v>
      </c>
      <c r="Z205" s="243" t="e">
        <v>#DIV/0!</v>
      </c>
      <c r="AA205" s="243" t="e">
        <v>#DIV/0!</v>
      </c>
      <c r="AB205" s="243" t="e">
        <v>#DIV/0!</v>
      </c>
      <c r="AC205" s="243">
        <v>2.0408163265306121E-2</v>
      </c>
      <c r="AD205" s="243">
        <v>1.5625E-2</v>
      </c>
      <c r="AE205" s="243">
        <v>1.2500000000000001E-2</v>
      </c>
      <c r="AF205" s="243">
        <v>1.2345679012345678E-2</v>
      </c>
      <c r="AK205" s="97" t="s">
        <v>106</v>
      </c>
      <c r="AL205" s="141">
        <f>INDEX($S$195:$BR$202,MATCH($S205,$R$195:$R$202,0),MATCH(AL$204,$R$195:$BR$195,0))</f>
        <v>1.3698630136986301E-2</v>
      </c>
      <c r="AM205" s="141">
        <f t="shared" ref="AM205:AX205" si="177">INDEX($S$195:$BR$202,MATCH($S205,$R$195:$R$202,0),MATCH(AM$204,$R$195:$BR$195,0))</f>
        <v>1.3157894736842105E-2</v>
      </c>
      <c r="AN205" s="141">
        <f t="shared" si="177"/>
        <v>2.3622047244094488E-2</v>
      </c>
      <c r="AO205" s="141">
        <f t="shared" si="177"/>
        <v>1.4814814814814815E-2</v>
      </c>
      <c r="AP205" s="141" t="e">
        <f t="shared" si="177"/>
        <v>#DIV/0!</v>
      </c>
      <c r="AQ205" s="141" t="e">
        <f t="shared" si="177"/>
        <v>#DIV/0!</v>
      </c>
      <c r="AR205" s="141" t="e">
        <f t="shared" si="177"/>
        <v>#DIV/0!</v>
      </c>
      <c r="AS205" s="141" t="e">
        <f t="shared" si="177"/>
        <v>#DIV/0!</v>
      </c>
      <c r="AT205" s="141">
        <f t="shared" si="177"/>
        <v>2.0408163265306121E-2</v>
      </c>
      <c r="AU205" s="141">
        <f t="shared" si="177"/>
        <v>1.5625E-2</v>
      </c>
      <c r="AV205" s="141">
        <f t="shared" si="177"/>
        <v>1.2500000000000001E-2</v>
      </c>
      <c r="AW205" s="141">
        <f t="shared" si="177"/>
        <v>1.2345679012345678E-2</v>
      </c>
      <c r="AX205" s="141">
        <f t="shared" si="177"/>
        <v>0</v>
      </c>
    </row>
    <row r="206" spans="1:51" x14ac:dyDescent="0.35">
      <c r="A206" t="s">
        <v>1558</v>
      </c>
      <c r="B206" t="s">
        <v>654</v>
      </c>
      <c r="C206" t="s">
        <v>1560</v>
      </c>
      <c r="D206" t="s">
        <v>563</v>
      </c>
      <c r="E206" s="2">
        <v>45535</v>
      </c>
      <c r="F206">
        <v>1843</v>
      </c>
      <c r="G206" t="str">
        <f>VLOOKUP($C206,'LKUP PCNDES'!$K:$M,2,FALSE)</f>
        <v>Percentage of permanent care home residents aged 18 years or over who received a Structured Medication Review.</v>
      </c>
      <c r="H206" t="str">
        <f>VLOOKUP($C206,'LKUP PCNDES'!$K:$M,3,FALSE)</f>
        <v>SMR</v>
      </c>
      <c r="I206" t="str">
        <f>VLOOKUP($B206,'LKUP PCNDES'!$C$17:$H$60,4,FALSE)</f>
        <v>NHS South East London ICB</v>
      </c>
      <c r="J206" t="str">
        <f>VLOOKUP($B206,'LKUP PCNDES'!$C$17:$H$60,6,FALSE)</f>
        <v>NHS SOUTH EAST LONDON INTEGRATED CARE BOARD</v>
      </c>
      <c r="S206" s="97" t="s">
        <v>108</v>
      </c>
      <c r="T206" s="243">
        <v>0</v>
      </c>
      <c r="U206" s="243">
        <v>0</v>
      </c>
      <c r="V206" s="243">
        <v>0</v>
      </c>
      <c r="W206" s="243">
        <v>0</v>
      </c>
      <c r="X206" s="243">
        <v>0</v>
      </c>
      <c r="Y206" s="243">
        <v>0</v>
      </c>
      <c r="Z206" s="243">
        <v>0</v>
      </c>
      <c r="AA206" s="243">
        <v>0</v>
      </c>
      <c r="AB206" s="243">
        <v>0</v>
      </c>
      <c r="AC206" s="243">
        <v>0</v>
      </c>
      <c r="AD206" s="243">
        <v>0</v>
      </c>
      <c r="AE206" s="243">
        <v>0</v>
      </c>
      <c r="AF206" s="243">
        <v>0</v>
      </c>
      <c r="AK206" s="97" t="s">
        <v>108</v>
      </c>
      <c r="AL206" s="141">
        <f t="shared" ref="AL206:AX211" si="178">INDEX($S$195:$BR$202,MATCH($S206,$R$195:$R$202,0),MATCH(AL$204,$R$195:$BR$195,0))</f>
        <v>0</v>
      </c>
      <c r="AM206" s="141">
        <f t="shared" si="178"/>
        <v>0</v>
      </c>
      <c r="AN206" s="141">
        <f t="shared" si="178"/>
        <v>0</v>
      </c>
      <c r="AO206" s="141">
        <f t="shared" si="178"/>
        <v>0</v>
      </c>
      <c r="AP206" s="141">
        <f t="shared" si="178"/>
        <v>0</v>
      </c>
      <c r="AQ206" s="141">
        <f t="shared" si="178"/>
        <v>0</v>
      </c>
      <c r="AR206" s="141">
        <f t="shared" si="178"/>
        <v>0</v>
      </c>
      <c r="AS206" s="141">
        <f t="shared" si="178"/>
        <v>0</v>
      </c>
      <c r="AT206" s="141">
        <f t="shared" si="178"/>
        <v>0</v>
      </c>
      <c r="AU206" s="141">
        <f t="shared" si="178"/>
        <v>0</v>
      </c>
      <c r="AV206" s="141">
        <f t="shared" si="178"/>
        <v>0</v>
      </c>
      <c r="AW206" s="141">
        <f t="shared" si="178"/>
        <v>0</v>
      </c>
      <c r="AX206" s="141">
        <f t="shared" si="178"/>
        <v>0</v>
      </c>
    </row>
    <row r="207" spans="1:51" x14ac:dyDescent="0.35">
      <c r="A207" t="s">
        <v>1558</v>
      </c>
      <c r="B207" t="s">
        <v>654</v>
      </c>
      <c r="C207" t="s">
        <v>1560</v>
      </c>
      <c r="D207" t="s">
        <v>563</v>
      </c>
      <c r="E207" s="2">
        <v>45565</v>
      </c>
      <c r="F207">
        <v>2114</v>
      </c>
      <c r="G207" t="str">
        <f>VLOOKUP($C207,'LKUP PCNDES'!$K:$M,2,FALSE)</f>
        <v>Percentage of permanent care home residents aged 18 years or over who received a Structured Medication Review.</v>
      </c>
      <c r="H207" t="str">
        <f>VLOOKUP($C207,'LKUP PCNDES'!$K:$M,3,FALSE)</f>
        <v>SMR</v>
      </c>
      <c r="I207" t="str">
        <f>VLOOKUP($B207,'LKUP PCNDES'!$C$17:$H$60,4,FALSE)</f>
        <v>NHS South East London ICB</v>
      </c>
      <c r="J207" t="str">
        <f>VLOOKUP($B207,'LKUP PCNDES'!$C$17:$H$60,6,FALSE)</f>
        <v>NHS SOUTH EAST LONDON INTEGRATED CARE BOARD</v>
      </c>
      <c r="S207" s="97" t="s">
        <v>110</v>
      </c>
      <c r="T207" s="243">
        <v>0.12345679012345678</v>
      </c>
      <c r="U207" s="243">
        <v>0.18181818181818182</v>
      </c>
      <c r="V207" s="243">
        <v>0.19230769230769232</v>
      </c>
      <c r="W207" s="243">
        <v>0.21052631578947367</v>
      </c>
      <c r="X207" s="243">
        <v>0.25657894736842107</v>
      </c>
      <c r="Y207" s="243">
        <v>0.48571428571428571</v>
      </c>
      <c r="Z207" s="243">
        <v>0.4098360655737705</v>
      </c>
      <c r="AA207" s="243">
        <v>0.70344827586206893</v>
      </c>
      <c r="AB207" s="243">
        <v>0.71505376344086025</v>
      </c>
      <c r="AC207" s="243">
        <v>0.64321608040201006</v>
      </c>
      <c r="AD207" s="243">
        <v>0.62318840579710144</v>
      </c>
      <c r="AE207" s="243">
        <v>0.58636363636363631</v>
      </c>
      <c r="AF207" s="243">
        <v>0.53947368421052633</v>
      </c>
      <c r="AK207" s="97" t="s">
        <v>110</v>
      </c>
      <c r="AL207" s="141">
        <f t="shared" si="178"/>
        <v>0.18181818181818182</v>
      </c>
      <c r="AM207" s="141">
        <f t="shared" si="178"/>
        <v>0.19230769230769232</v>
      </c>
      <c r="AN207" s="141">
        <f t="shared" si="178"/>
        <v>0.21052631578947367</v>
      </c>
      <c r="AO207" s="141">
        <f t="shared" si="178"/>
        <v>0.25657894736842107</v>
      </c>
      <c r="AP207" s="141">
        <f t="shared" si="178"/>
        <v>0.48571428571428571</v>
      </c>
      <c r="AQ207" s="141">
        <f t="shared" si="178"/>
        <v>0.4098360655737705</v>
      </c>
      <c r="AR207" s="141">
        <f t="shared" si="178"/>
        <v>0.70344827586206893</v>
      </c>
      <c r="AS207" s="141">
        <f t="shared" si="178"/>
        <v>0.71505376344086025</v>
      </c>
      <c r="AT207" s="141">
        <f t="shared" si="178"/>
        <v>0.64321608040201006</v>
      </c>
      <c r="AU207" s="141">
        <f t="shared" si="178"/>
        <v>0.62318840579710144</v>
      </c>
      <c r="AV207" s="141">
        <f t="shared" si="178"/>
        <v>0.58636363636363631</v>
      </c>
      <c r="AW207" s="141">
        <f t="shared" si="178"/>
        <v>0.53947368421052633</v>
      </c>
      <c r="AX207" s="141">
        <f t="shared" si="178"/>
        <v>0</v>
      </c>
    </row>
    <row r="208" spans="1:51" x14ac:dyDescent="0.35">
      <c r="A208" t="s">
        <v>1558</v>
      </c>
      <c r="B208" t="s">
        <v>654</v>
      </c>
      <c r="C208" t="s">
        <v>1560</v>
      </c>
      <c r="D208" t="s">
        <v>563</v>
      </c>
      <c r="E208" s="2">
        <v>45596</v>
      </c>
      <c r="F208">
        <v>2240</v>
      </c>
      <c r="G208" t="str">
        <f>VLOOKUP($C208,'LKUP PCNDES'!$K:$M,2,FALSE)</f>
        <v>Percentage of permanent care home residents aged 18 years or over who received a Structured Medication Review.</v>
      </c>
      <c r="H208" t="str">
        <f>VLOOKUP($C208,'LKUP PCNDES'!$K:$M,3,FALSE)</f>
        <v>SMR</v>
      </c>
      <c r="I208" t="str">
        <f>VLOOKUP($B208,'LKUP PCNDES'!$C$17:$H$60,4,FALSE)</f>
        <v>NHS South East London ICB</v>
      </c>
      <c r="J208" t="str">
        <f>VLOOKUP($B208,'LKUP PCNDES'!$C$17:$H$60,6,FALSE)</f>
        <v>NHS SOUTH EAST LONDON INTEGRATED CARE BOARD</v>
      </c>
      <c r="S208" s="97" t="s">
        <v>112</v>
      </c>
      <c r="T208" s="243">
        <v>0</v>
      </c>
      <c r="U208" s="243">
        <v>0</v>
      </c>
      <c r="V208" s="243">
        <v>0</v>
      </c>
      <c r="W208" s="243">
        <v>0</v>
      </c>
      <c r="X208" s="243">
        <v>0</v>
      </c>
      <c r="Y208" s="243">
        <v>0</v>
      </c>
      <c r="Z208" s="243">
        <v>0</v>
      </c>
      <c r="AA208" s="243">
        <v>0</v>
      </c>
      <c r="AB208" s="243">
        <v>0</v>
      </c>
      <c r="AC208" s="243">
        <v>0</v>
      </c>
      <c r="AD208" s="243">
        <v>0</v>
      </c>
      <c r="AE208" s="243">
        <v>0</v>
      </c>
      <c r="AF208" s="243">
        <v>0</v>
      </c>
      <c r="AK208" s="97" t="s">
        <v>112</v>
      </c>
      <c r="AL208" s="141">
        <f t="shared" si="178"/>
        <v>0</v>
      </c>
      <c r="AM208" s="141">
        <f t="shared" si="178"/>
        <v>0</v>
      </c>
      <c r="AN208" s="141">
        <f t="shared" si="178"/>
        <v>0</v>
      </c>
      <c r="AO208" s="141">
        <f t="shared" si="178"/>
        <v>0</v>
      </c>
      <c r="AP208" s="141">
        <f t="shared" si="178"/>
        <v>0</v>
      </c>
      <c r="AQ208" s="141">
        <f t="shared" si="178"/>
        <v>0</v>
      </c>
      <c r="AR208" s="141">
        <f t="shared" si="178"/>
        <v>0</v>
      </c>
      <c r="AS208" s="141">
        <f t="shared" si="178"/>
        <v>0</v>
      </c>
      <c r="AT208" s="141">
        <f t="shared" si="178"/>
        <v>0</v>
      </c>
      <c r="AU208" s="141">
        <f t="shared" si="178"/>
        <v>0</v>
      </c>
      <c r="AV208" s="141">
        <f t="shared" si="178"/>
        <v>0</v>
      </c>
      <c r="AW208" s="141">
        <f t="shared" si="178"/>
        <v>0</v>
      </c>
      <c r="AX208" s="141">
        <f t="shared" si="178"/>
        <v>0</v>
      </c>
    </row>
    <row r="209" spans="1:51" x14ac:dyDescent="0.35">
      <c r="A209" t="s">
        <v>1558</v>
      </c>
      <c r="B209" t="s">
        <v>654</v>
      </c>
      <c r="C209" t="s">
        <v>1560</v>
      </c>
      <c r="D209" t="s">
        <v>563</v>
      </c>
      <c r="E209" s="2">
        <v>45626</v>
      </c>
      <c r="F209">
        <v>2374</v>
      </c>
      <c r="G209" t="str">
        <f>VLOOKUP($C209,'LKUP PCNDES'!$K:$M,2,FALSE)</f>
        <v>Percentage of permanent care home residents aged 18 years or over who received a Structured Medication Review.</v>
      </c>
      <c r="H209" t="str">
        <f>VLOOKUP($C209,'LKUP PCNDES'!$K:$M,3,FALSE)</f>
        <v>SMR</v>
      </c>
      <c r="I209" t="str">
        <f>VLOOKUP($B209,'LKUP PCNDES'!$C$17:$H$60,4,FALSE)</f>
        <v>NHS South East London ICB</v>
      </c>
      <c r="J209" t="str">
        <f>VLOOKUP($B209,'LKUP PCNDES'!$C$17:$H$60,6,FALSE)</f>
        <v>NHS SOUTH EAST LONDON INTEGRATED CARE BOARD</v>
      </c>
      <c r="S209" s="97" t="s">
        <v>114</v>
      </c>
      <c r="T209" s="243">
        <v>1.4084507042253521E-2</v>
      </c>
      <c r="U209" s="243">
        <v>1.4285714285714285E-2</v>
      </c>
      <c r="V209" s="243">
        <v>4.9382716049382713E-2</v>
      </c>
      <c r="W209" s="243">
        <v>7.4999999999999997E-2</v>
      </c>
      <c r="X209" s="243">
        <v>0.10526315789473684</v>
      </c>
      <c r="Y209" s="243">
        <v>0.32</v>
      </c>
      <c r="Z209" s="243">
        <v>0.30232558139534882</v>
      </c>
      <c r="AA209" s="243">
        <v>0.34375</v>
      </c>
      <c r="AB209" s="243">
        <v>0.4050632911392405</v>
      </c>
      <c r="AC209" s="243">
        <v>0.34042553191489361</v>
      </c>
      <c r="AD209" s="243">
        <v>0.35353535353535354</v>
      </c>
      <c r="AE209" s="243">
        <v>0.39090909090909093</v>
      </c>
      <c r="AF209" s="243">
        <v>0.38582677165354329</v>
      </c>
      <c r="AK209" s="97" t="s">
        <v>114</v>
      </c>
      <c r="AL209" s="141">
        <f t="shared" si="178"/>
        <v>1.4285714285714285E-2</v>
      </c>
      <c r="AM209" s="141">
        <f t="shared" si="178"/>
        <v>4.9382716049382713E-2</v>
      </c>
      <c r="AN209" s="141">
        <f t="shared" si="178"/>
        <v>7.4999999999999997E-2</v>
      </c>
      <c r="AO209" s="141">
        <f t="shared" si="178"/>
        <v>0.10526315789473684</v>
      </c>
      <c r="AP209" s="141">
        <f t="shared" si="178"/>
        <v>0.32</v>
      </c>
      <c r="AQ209" s="141">
        <f t="shared" si="178"/>
        <v>0.30232558139534882</v>
      </c>
      <c r="AR209" s="141">
        <f t="shared" si="178"/>
        <v>0.34375</v>
      </c>
      <c r="AS209" s="141">
        <f t="shared" si="178"/>
        <v>0.4050632911392405</v>
      </c>
      <c r="AT209" s="141">
        <f t="shared" si="178"/>
        <v>0.34042553191489361</v>
      </c>
      <c r="AU209" s="141">
        <f t="shared" si="178"/>
        <v>0.35353535353535354</v>
      </c>
      <c r="AV209" s="141">
        <f t="shared" si="178"/>
        <v>0.39090909090909093</v>
      </c>
      <c r="AW209" s="141">
        <f t="shared" si="178"/>
        <v>0.38582677165354329</v>
      </c>
      <c r="AX209" s="141">
        <f t="shared" si="178"/>
        <v>0</v>
      </c>
    </row>
    <row r="210" spans="1:51" x14ac:dyDescent="0.35">
      <c r="A210" t="s">
        <v>1558</v>
      </c>
      <c r="B210" t="s">
        <v>654</v>
      </c>
      <c r="C210" t="s">
        <v>1560</v>
      </c>
      <c r="D210" t="s">
        <v>705</v>
      </c>
      <c r="E210" s="2">
        <v>45412</v>
      </c>
      <c r="F210">
        <v>1908</v>
      </c>
      <c r="G210" t="str">
        <f>VLOOKUP($C210,'LKUP PCNDES'!$K:$M,2,FALSE)</f>
        <v>Percentage of permanent care home residents aged 18 years or over who received a Structured Medication Review.</v>
      </c>
      <c r="H210" t="str">
        <f>VLOOKUP($C210,'LKUP PCNDES'!$K:$M,3,FALSE)</f>
        <v>SMR</v>
      </c>
      <c r="I210" t="str">
        <f>VLOOKUP($B210,'LKUP PCNDES'!$C$17:$H$60,4,FALSE)</f>
        <v>NHS South East London ICB</v>
      </c>
      <c r="J210" t="str">
        <f>VLOOKUP($B210,'LKUP PCNDES'!$C$17:$H$60,6,FALSE)</f>
        <v>NHS SOUTH EAST LONDON INTEGRATED CARE BOARD</v>
      </c>
      <c r="S210" s="97" t="s">
        <v>95</v>
      </c>
      <c r="T210" s="243">
        <v>3.4383954154727794E-2</v>
      </c>
      <c r="U210" s="243">
        <v>4.7872340425531915E-2</v>
      </c>
      <c r="V210" s="243">
        <v>5.8548009367681501E-2</v>
      </c>
      <c r="W210" s="243">
        <v>6.6666666666666666E-2</v>
      </c>
      <c r="X210" s="243">
        <v>9.0909090909090912E-2</v>
      </c>
      <c r="Y210" s="243">
        <v>0.3125</v>
      </c>
      <c r="Z210" s="243">
        <v>0.2638888888888889</v>
      </c>
      <c r="AA210" s="243">
        <v>0.47148288973384028</v>
      </c>
      <c r="AB210" s="243">
        <v>0.4925373134328358</v>
      </c>
      <c r="AC210" s="243">
        <v>0.37971698113207547</v>
      </c>
      <c r="AD210" s="243">
        <v>0.35181236673773986</v>
      </c>
      <c r="AE210" s="243">
        <v>0.32457786116322701</v>
      </c>
      <c r="AF210" s="243">
        <v>0.29879101899827287</v>
      </c>
      <c r="AK210" s="97" t="s">
        <v>95</v>
      </c>
      <c r="AL210" s="141">
        <f t="shared" si="178"/>
        <v>4.7872340425531915E-2</v>
      </c>
      <c r="AM210" s="141">
        <f t="shared" si="178"/>
        <v>5.8548009367681501E-2</v>
      </c>
      <c r="AN210" s="141">
        <f t="shared" si="178"/>
        <v>6.6666666666666666E-2</v>
      </c>
      <c r="AO210" s="141">
        <f t="shared" si="178"/>
        <v>9.0909090909090912E-2</v>
      </c>
      <c r="AP210" s="141">
        <f t="shared" si="178"/>
        <v>0.3125</v>
      </c>
      <c r="AQ210" s="141">
        <f t="shared" si="178"/>
        <v>0.2638888888888889</v>
      </c>
      <c r="AR210" s="141">
        <f t="shared" si="178"/>
        <v>0.47148288973384028</v>
      </c>
      <c r="AS210" s="141">
        <f t="shared" si="178"/>
        <v>0.4925373134328358</v>
      </c>
      <c r="AT210" s="141">
        <f t="shared" si="178"/>
        <v>0.37971698113207547</v>
      </c>
      <c r="AU210" s="141">
        <f t="shared" si="178"/>
        <v>0.35181236673773986</v>
      </c>
      <c r="AV210" s="141">
        <f t="shared" si="178"/>
        <v>0.32457786116322701</v>
      </c>
      <c r="AW210" s="141">
        <f t="shared" si="178"/>
        <v>0.29879101899827287</v>
      </c>
      <c r="AX210" s="141">
        <f t="shared" si="178"/>
        <v>0</v>
      </c>
    </row>
    <row r="211" spans="1:51" x14ac:dyDescent="0.35">
      <c r="A211" t="s">
        <v>1558</v>
      </c>
      <c r="B211" t="s">
        <v>654</v>
      </c>
      <c r="C211" t="s">
        <v>1560</v>
      </c>
      <c r="D211" t="s">
        <v>705</v>
      </c>
      <c r="E211" s="2">
        <v>45443</v>
      </c>
      <c r="F211">
        <v>1725</v>
      </c>
      <c r="G211" t="str">
        <f>VLOOKUP($C211,'LKUP PCNDES'!$K:$M,2,FALSE)</f>
        <v>Percentage of permanent care home residents aged 18 years or over who received a Structured Medication Review.</v>
      </c>
      <c r="H211" t="str">
        <f>VLOOKUP($C211,'LKUP PCNDES'!$K:$M,3,FALSE)</f>
        <v>SMR</v>
      </c>
      <c r="I211" t="str">
        <f>VLOOKUP($B211,'LKUP PCNDES'!$C$17:$H$60,4,FALSE)</f>
        <v>NHS South East London ICB</v>
      </c>
      <c r="J211" t="str">
        <f>VLOOKUP($B211,'LKUP PCNDES'!$C$17:$H$60,6,FALSE)</f>
        <v>NHS SOUTH EAST LONDON INTEGRATED CARE BOARD</v>
      </c>
      <c r="S211" s="97" t="s">
        <v>626</v>
      </c>
      <c r="T211" s="243">
        <v>4.8509437290527431E-2</v>
      </c>
      <c r="U211" s="243">
        <v>4.5894115718734634E-2</v>
      </c>
      <c r="V211" s="243">
        <v>4.4189602446483178E-2</v>
      </c>
      <c r="W211" s="243">
        <v>4.4334256963686744E-2</v>
      </c>
      <c r="X211" s="243">
        <v>4.7900082349711777E-2</v>
      </c>
      <c r="Y211" s="243">
        <v>5.685279187817259E-2</v>
      </c>
      <c r="Z211" s="243">
        <v>5.2230685527747553E-2</v>
      </c>
      <c r="AA211" s="243">
        <v>7.7012383900928794E-2</v>
      </c>
      <c r="AB211" s="243">
        <v>7.1584699453551906E-2</v>
      </c>
      <c r="AC211" s="243">
        <v>6.5426997245179058E-2</v>
      </c>
      <c r="AD211" s="243">
        <v>6.5360824742268037E-2</v>
      </c>
      <c r="AE211" s="243">
        <v>5.8331882291485289E-2</v>
      </c>
      <c r="AF211" s="243">
        <v>5.6552819698173155E-2</v>
      </c>
      <c r="AK211" s="97" t="s">
        <v>626</v>
      </c>
      <c r="AL211" s="141">
        <f t="shared" si="178"/>
        <v>4.5894115718734634E-2</v>
      </c>
      <c r="AM211" s="141">
        <f t="shared" si="178"/>
        <v>4.4189602446483178E-2</v>
      </c>
      <c r="AN211" s="141">
        <f t="shared" si="178"/>
        <v>4.4334256963686744E-2</v>
      </c>
      <c r="AO211" s="141">
        <f t="shared" si="178"/>
        <v>4.7900082349711777E-2</v>
      </c>
      <c r="AP211" s="141">
        <f t="shared" si="178"/>
        <v>5.685279187817259E-2</v>
      </c>
      <c r="AQ211" s="141">
        <f t="shared" si="178"/>
        <v>5.2230685527747553E-2</v>
      </c>
      <c r="AR211" s="141">
        <f t="shared" si="178"/>
        <v>7.7012383900928794E-2</v>
      </c>
      <c r="AS211" s="141">
        <f t="shared" si="178"/>
        <v>7.1584699453551906E-2</v>
      </c>
      <c r="AT211" s="141">
        <f t="shared" si="178"/>
        <v>6.5426997245179058E-2</v>
      </c>
      <c r="AU211" s="141">
        <f t="shared" si="178"/>
        <v>6.5360824742268037E-2</v>
      </c>
      <c r="AV211" s="141">
        <f t="shared" si="178"/>
        <v>5.8331882291485289E-2</v>
      </c>
      <c r="AW211" s="141">
        <f t="shared" si="178"/>
        <v>5.6552819698173155E-2</v>
      </c>
      <c r="AX211" s="141">
        <f t="shared" si="178"/>
        <v>0</v>
      </c>
    </row>
    <row r="212" spans="1:51" x14ac:dyDescent="0.35">
      <c r="A212" t="s">
        <v>1558</v>
      </c>
      <c r="B212" t="s">
        <v>654</v>
      </c>
      <c r="C212" t="s">
        <v>1560</v>
      </c>
      <c r="D212" t="s">
        <v>705</v>
      </c>
      <c r="E212" s="2">
        <v>45473</v>
      </c>
      <c r="F212">
        <v>1626</v>
      </c>
      <c r="G212" t="str">
        <f>VLOOKUP($C212,'LKUP PCNDES'!$K:$M,2,FALSE)</f>
        <v>Percentage of permanent care home residents aged 18 years or over who received a Structured Medication Review.</v>
      </c>
      <c r="H212" t="str">
        <f>VLOOKUP($C212,'LKUP PCNDES'!$K:$M,3,FALSE)</f>
        <v>SMR</v>
      </c>
      <c r="I212" t="str">
        <f>VLOOKUP($B212,'LKUP PCNDES'!$C$17:$H$60,4,FALSE)</f>
        <v>NHS South East London ICB</v>
      </c>
      <c r="J212" t="str">
        <f>VLOOKUP($B212,'LKUP PCNDES'!$C$17:$H$60,6,FALSE)</f>
        <v>NHS SOUTH EAST LONDON INTEGRATED CARE BOARD</v>
      </c>
    </row>
    <row r="213" spans="1:51" x14ac:dyDescent="0.35">
      <c r="A213" t="s">
        <v>1558</v>
      </c>
      <c r="B213" t="s">
        <v>654</v>
      </c>
      <c r="C213" t="s">
        <v>1560</v>
      </c>
      <c r="D213" t="s">
        <v>705</v>
      </c>
      <c r="E213" s="2">
        <v>45504</v>
      </c>
      <c r="F213">
        <v>1513</v>
      </c>
      <c r="G213" t="str">
        <f>VLOOKUP($C213,'LKUP PCNDES'!$K:$M,2,FALSE)</f>
        <v>Percentage of permanent care home residents aged 18 years or over who received a Structured Medication Review.</v>
      </c>
      <c r="H213" t="str">
        <f>VLOOKUP($C213,'LKUP PCNDES'!$K:$M,3,FALSE)</f>
        <v>SMR</v>
      </c>
      <c r="I213" t="str">
        <f>VLOOKUP($B213,'LKUP PCNDES'!$C$17:$H$60,4,FALSE)</f>
        <v>NHS South East London ICB</v>
      </c>
      <c r="J213" t="str">
        <f>VLOOKUP($B213,'LKUP PCNDES'!$C$17:$H$60,6,FALSE)</f>
        <v>NHS SOUTH EAST LONDON INTEGRATED CARE BOARD</v>
      </c>
    </row>
    <row r="214" spans="1:51" x14ac:dyDescent="0.35">
      <c r="A214" t="s">
        <v>1558</v>
      </c>
      <c r="B214" t="s">
        <v>654</v>
      </c>
      <c r="C214" t="s">
        <v>1560</v>
      </c>
      <c r="D214" t="s">
        <v>705</v>
      </c>
      <c r="E214" s="2">
        <v>45535</v>
      </c>
      <c r="F214">
        <v>1421</v>
      </c>
      <c r="G214" t="str">
        <f>VLOOKUP($C214,'LKUP PCNDES'!$K:$M,2,FALSE)</f>
        <v>Percentage of permanent care home residents aged 18 years or over who received a Structured Medication Review.</v>
      </c>
      <c r="H214" t="str">
        <f>VLOOKUP($C214,'LKUP PCNDES'!$K:$M,3,FALSE)</f>
        <v>SMR</v>
      </c>
      <c r="I214" t="str">
        <f>VLOOKUP($B214,'LKUP PCNDES'!$C$17:$H$60,4,FALSE)</f>
        <v>NHS South East London ICB</v>
      </c>
      <c r="J214" t="str">
        <f>VLOOKUP($B214,'LKUP PCNDES'!$C$17:$H$60,6,FALSE)</f>
        <v>NHS SOUTH EAST LONDON INTEGRATED CARE BOARD</v>
      </c>
    </row>
    <row r="215" spans="1:51" x14ac:dyDescent="0.35">
      <c r="A215" t="s">
        <v>1558</v>
      </c>
      <c r="B215" t="s">
        <v>654</v>
      </c>
      <c r="C215" t="s">
        <v>1560</v>
      </c>
      <c r="D215" t="s">
        <v>705</v>
      </c>
      <c r="E215" s="2">
        <v>45565</v>
      </c>
      <c r="F215">
        <v>1317</v>
      </c>
      <c r="G215" t="str">
        <f>VLOOKUP($C215,'LKUP PCNDES'!$K:$M,2,FALSE)</f>
        <v>Percentage of permanent care home residents aged 18 years or over who received a Structured Medication Review.</v>
      </c>
      <c r="H215" t="str">
        <f>VLOOKUP($C215,'LKUP PCNDES'!$K:$M,3,FALSE)</f>
        <v>SMR</v>
      </c>
      <c r="I215" t="str">
        <f>VLOOKUP($B215,'LKUP PCNDES'!$C$17:$H$60,4,FALSE)</f>
        <v>NHS South East London ICB</v>
      </c>
      <c r="J215" t="str">
        <f>VLOOKUP($B215,'LKUP PCNDES'!$C$17:$H$60,6,FALSE)</f>
        <v>NHS SOUTH EAST LONDON INTEGRATED CARE BOARD</v>
      </c>
    </row>
    <row r="216" spans="1:51" x14ac:dyDescent="0.35">
      <c r="A216" t="s">
        <v>1558</v>
      </c>
      <c r="B216" t="s">
        <v>654</v>
      </c>
      <c r="C216" t="s">
        <v>1560</v>
      </c>
      <c r="D216" t="s">
        <v>705</v>
      </c>
      <c r="E216" s="2">
        <v>45596</v>
      </c>
      <c r="F216">
        <v>1246</v>
      </c>
      <c r="G216" t="str">
        <f>VLOOKUP($C216,'LKUP PCNDES'!$K:$M,2,FALSE)</f>
        <v>Percentage of permanent care home residents aged 18 years or over who received a Structured Medication Review.</v>
      </c>
      <c r="H216" t="str">
        <f>VLOOKUP($C216,'LKUP PCNDES'!$K:$M,3,FALSE)</f>
        <v>SMR</v>
      </c>
      <c r="I216" t="str">
        <f>VLOOKUP($B216,'LKUP PCNDES'!$C$17:$H$60,4,FALSE)</f>
        <v>NHS South East London ICB</v>
      </c>
      <c r="J216" t="str">
        <f>VLOOKUP($B216,'LKUP PCNDES'!$C$17:$H$60,6,FALSE)</f>
        <v>NHS SOUTH EAST LONDON INTEGRATED CARE BOARD</v>
      </c>
      <c r="Q216" s="215" t="str">
        <f>AB216</f>
        <v>Theme</v>
      </c>
      <c r="R216" s="200" t="s">
        <v>21</v>
      </c>
      <c r="S216" s="21"/>
      <c r="T216" s="21"/>
      <c r="U216" s="21"/>
      <c r="V216" s="21"/>
      <c r="W216" s="21"/>
      <c r="X216" s="21"/>
      <c r="Y216" s="21"/>
      <c r="Z216" s="21"/>
      <c r="AA216" s="21"/>
      <c r="AB216" s="11" t="s">
        <v>1355</v>
      </c>
    </row>
    <row r="217" spans="1:51" x14ac:dyDescent="0.35">
      <c r="A217" t="s">
        <v>1558</v>
      </c>
      <c r="B217" t="s">
        <v>654</v>
      </c>
      <c r="C217" t="s">
        <v>1560</v>
      </c>
      <c r="D217" t="s">
        <v>705</v>
      </c>
      <c r="E217" s="2">
        <v>45626</v>
      </c>
      <c r="F217">
        <v>1189</v>
      </c>
      <c r="G217" t="str">
        <f>VLOOKUP($C217,'LKUP PCNDES'!$K:$M,2,FALSE)</f>
        <v>Percentage of permanent care home residents aged 18 years or over who received a Structured Medication Review.</v>
      </c>
      <c r="H217" t="str">
        <f>VLOOKUP($C217,'LKUP PCNDES'!$K:$M,3,FALSE)</f>
        <v>SMR</v>
      </c>
      <c r="I217" t="str">
        <f>VLOOKUP($B217,'LKUP PCNDES'!$C$17:$H$60,4,FALSE)</f>
        <v>NHS South East London ICB</v>
      </c>
      <c r="J217" t="str">
        <f>VLOOKUP($B217,'LKUP PCNDES'!$C$17:$H$60,6,FALSE)</f>
        <v>NHS SOUTH EAST LONDON INTEGRATED CARE BOARD</v>
      </c>
      <c r="Q217" s="215" t="str">
        <f>AB217</f>
        <v>PREF_DEATH</v>
      </c>
      <c r="R217" s="21" t="s">
        <v>1380</v>
      </c>
      <c r="S217" s="21"/>
      <c r="T217" s="21"/>
      <c r="U217" s="21"/>
      <c r="V217" s="21"/>
      <c r="W217" s="21"/>
      <c r="X217" s="21"/>
      <c r="Y217" s="21"/>
      <c r="Z217" s="21"/>
      <c r="AA217" s="21"/>
      <c r="AB217" t="s">
        <v>1381</v>
      </c>
    </row>
    <row r="218" spans="1:51" x14ac:dyDescent="0.35">
      <c r="A218" t="s">
        <v>1558</v>
      </c>
      <c r="B218" t="s">
        <v>654</v>
      </c>
      <c r="C218" t="s">
        <v>1560</v>
      </c>
      <c r="D218" t="s">
        <v>704</v>
      </c>
      <c r="E218" s="2">
        <v>45412</v>
      </c>
      <c r="F218">
        <v>0</v>
      </c>
      <c r="G218" t="str">
        <f>VLOOKUP($C218,'LKUP PCNDES'!$K:$M,2,FALSE)</f>
        <v>Percentage of permanent care home residents aged 18 years or over who received a Structured Medication Review.</v>
      </c>
      <c r="H218" t="str">
        <f>VLOOKUP($C218,'LKUP PCNDES'!$K:$M,3,FALSE)</f>
        <v>SMR</v>
      </c>
      <c r="I218" t="str">
        <f>VLOOKUP($B218,'LKUP PCNDES'!$C$17:$H$60,4,FALSE)</f>
        <v>NHS South East London ICB</v>
      </c>
      <c r="J218" t="str">
        <f>VLOOKUP($B218,'LKUP PCNDES'!$C$17:$H$60,6,FALSE)</f>
        <v>NHS SOUTH EAST LONDON INTEGRATED CARE BOARD</v>
      </c>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row>
    <row r="219" spans="1:51" ht="15.5" x14ac:dyDescent="0.35">
      <c r="A219" t="s">
        <v>1558</v>
      </c>
      <c r="B219" t="s">
        <v>654</v>
      </c>
      <c r="C219" t="s">
        <v>1560</v>
      </c>
      <c r="D219" t="s">
        <v>704</v>
      </c>
      <c r="E219" s="2">
        <v>45443</v>
      </c>
      <c r="F219">
        <v>0</v>
      </c>
      <c r="G219" t="str">
        <f>VLOOKUP($C219,'LKUP PCNDES'!$K:$M,2,FALSE)</f>
        <v>Percentage of permanent care home residents aged 18 years or over who received a Structured Medication Review.</v>
      </c>
      <c r="H219" t="str">
        <f>VLOOKUP($C219,'LKUP PCNDES'!$K:$M,3,FALSE)</f>
        <v>SMR</v>
      </c>
      <c r="I219" t="str">
        <f>VLOOKUP($B219,'LKUP PCNDES'!$C$17:$H$60,4,FALSE)</f>
        <v>NHS South East London ICB</v>
      </c>
      <c r="J219" t="str">
        <f>VLOOKUP($B219,'LKUP PCNDES'!$C$17:$H$60,6,FALSE)</f>
        <v>NHS SOUTH EAST LONDON INTEGRATED CARE BOARD</v>
      </c>
      <c r="S219" s="17" t="str">
        <f>R217</f>
        <v>Permanent care home residents aged 18 years or over with a preferred place of death recorded</v>
      </c>
      <c r="T219" s="17"/>
      <c r="U219" s="17"/>
      <c r="V219" s="17"/>
      <c r="W219" s="17"/>
    </row>
    <row r="220" spans="1:51" x14ac:dyDescent="0.35">
      <c r="A220" t="s">
        <v>1558</v>
      </c>
      <c r="B220" t="s">
        <v>654</v>
      </c>
      <c r="C220" t="s">
        <v>1560</v>
      </c>
      <c r="D220" t="s">
        <v>704</v>
      </c>
      <c r="E220" s="2">
        <v>45473</v>
      </c>
      <c r="F220">
        <v>0</v>
      </c>
      <c r="G220" t="str">
        <f>VLOOKUP($C220,'LKUP PCNDES'!$K:$M,2,FALSE)</f>
        <v>Percentage of permanent care home residents aged 18 years or over who received a Structured Medication Review.</v>
      </c>
      <c r="H220" t="str">
        <f>VLOOKUP($C220,'LKUP PCNDES'!$K:$M,3,FALSE)</f>
        <v>SMR</v>
      </c>
      <c r="I220" t="str">
        <f>VLOOKUP($B220,'LKUP PCNDES'!$C$17:$H$60,4,FALSE)</f>
        <v>NHS South East London ICB</v>
      </c>
      <c r="J220" t="str">
        <f>VLOOKUP($B220,'LKUP PCNDES'!$C$17:$H$60,6,FALSE)</f>
        <v>NHS SOUTH EAST LONDON INTEGRATED CARE BOARD</v>
      </c>
      <c r="S220" s="7" t="s">
        <v>638</v>
      </c>
      <c r="T220" s="7"/>
      <c r="U220" s="7"/>
      <c r="V220" s="7"/>
      <c r="W220" s="7"/>
      <c r="X220" s="94"/>
      <c r="Y220" s="94" t="s">
        <v>1558</v>
      </c>
      <c r="Z220" s="7"/>
      <c r="AA220" s="7"/>
    </row>
    <row r="221" spans="1:51" x14ac:dyDescent="0.35">
      <c r="A221" t="s">
        <v>1558</v>
      </c>
      <c r="B221" t="s">
        <v>654</v>
      </c>
      <c r="C221" t="s">
        <v>1560</v>
      </c>
      <c r="D221" t="s">
        <v>704</v>
      </c>
      <c r="E221" s="2">
        <v>45504</v>
      </c>
      <c r="F221">
        <v>0</v>
      </c>
      <c r="G221" t="str">
        <f>VLOOKUP($C221,'LKUP PCNDES'!$K:$M,2,FALSE)</f>
        <v>Percentage of permanent care home residents aged 18 years or over who received a Structured Medication Review.</v>
      </c>
      <c r="H221" t="str">
        <f>VLOOKUP($C221,'LKUP PCNDES'!$K:$M,3,FALSE)</f>
        <v>SMR</v>
      </c>
      <c r="I221" t="str">
        <f>VLOOKUP($B221,'LKUP PCNDES'!$C$17:$H$60,4,FALSE)</f>
        <v>NHS South East London ICB</v>
      </c>
      <c r="J221" t="str">
        <f>VLOOKUP($B221,'LKUP PCNDES'!$C$17:$H$60,6,FALSE)</f>
        <v>NHS SOUTH EAST LONDON INTEGRATED CARE BOARD</v>
      </c>
      <c r="S221" s="7" t="s">
        <v>641</v>
      </c>
      <c r="T221" s="7"/>
      <c r="U221" s="7"/>
      <c r="V221" s="7"/>
      <c r="W221" s="7"/>
      <c r="X221" s="7"/>
      <c r="Y221" s="94" t="s">
        <v>563</v>
      </c>
      <c r="Z221" s="7"/>
      <c r="AA221" s="7"/>
    </row>
    <row r="222" spans="1:51" x14ac:dyDescent="0.35">
      <c r="A222" t="s">
        <v>1558</v>
      </c>
      <c r="B222" t="s">
        <v>654</v>
      </c>
      <c r="C222" t="s">
        <v>1560</v>
      </c>
      <c r="D222" t="s">
        <v>704</v>
      </c>
      <c r="E222" s="2">
        <v>45535</v>
      </c>
      <c r="F222">
        <v>0</v>
      </c>
      <c r="G222" t="str">
        <f>VLOOKUP($C222,'LKUP PCNDES'!$K:$M,2,FALSE)</f>
        <v>Percentage of permanent care home residents aged 18 years or over who received a Structured Medication Review.</v>
      </c>
      <c r="H222" t="str">
        <f>VLOOKUP($C222,'LKUP PCNDES'!$K:$M,3,FALSE)</f>
        <v>SMR</v>
      </c>
      <c r="I222" t="str">
        <f>VLOOKUP($B222,'LKUP PCNDES'!$C$17:$H$60,4,FALSE)</f>
        <v>NHS South East London ICB</v>
      </c>
      <c r="J222" t="str">
        <f>VLOOKUP($B222,'LKUP PCNDES'!$C$17:$H$60,6,FALSE)</f>
        <v>NHS SOUTH EAST LONDON INTEGRATED CARE BOARD</v>
      </c>
      <c r="S222" s="7" t="s">
        <v>640</v>
      </c>
      <c r="T222" s="7"/>
      <c r="U222" s="7"/>
      <c r="V222" s="7"/>
      <c r="W222" s="7"/>
      <c r="X222" s="94" t="s">
        <v>1379</v>
      </c>
      <c r="Y222" s="94" t="s">
        <v>1548</v>
      </c>
      <c r="Z222" s="7"/>
      <c r="AA222" s="7"/>
    </row>
    <row r="223" spans="1:51" x14ac:dyDescent="0.35">
      <c r="A223" t="s">
        <v>1558</v>
      </c>
      <c r="B223" t="s">
        <v>654</v>
      </c>
      <c r="C223" t="s">
        <v>1560</v>
      </c>
      <c r="D223" t="s">
        <v>704</v>
      </c>
      <c r="E223" s="2">
        <v>45565</v>
      </c>
      <c r="F223">
        <v>0</v>
      </c>
      <c r="G223" t="str">
        <f>VLOOKUP($C223,'LKUP PCNDES'!$K:$M,2,FALSE)</f>
        <v>Percentage of permanent care home residents aged 18 years or over who received a Structured Medication Review.</v>
      </c>
      <c r="H223" t="str">
        <f>VLOOKUP($C223,'LKUP PCNDES'!$K:$M,3,FALSE)</f>
        <v>SMR</v>
      </c>
      <c r="I223" t="str">
        <f>VLOOKUP($B223,'LKUP PCNDES'!$C$17:$H$60,4,FALSE)</f>
        <v>NHS South East London ICB</v>
      </c>
      <c r="J223" t="str">
        <f>VLOOKUP($B223,'LKUP PCNDES'!$C$17:$H$60,6,FALSE)</f>
        <v>NHS SOUTH EAST LONDON INTEGRATED CARE BOARD</v>
      </c>
      <c r="S223" s="7"/>
      <c r="T223" s="7"/>
      <c r="U223" s="7"/>
      <c r="V223" s="7"/>
      <c r="W223" s="7"/>
      <c r="X223" s="7"/>
      <c r="Y223" s="7"/>
      <c r="Z223" s="7"/>
      <c r="AA223" s="7"/>
    </row>
    <row r="224" spans="1:51" x14ac:dyDescent="0.35">
      <c r="A224" t="s">
        <v>1558</v>
      </c>
      <c r="B224" t="s">
        <v>654</v>
      </c>
      <c r="C224" t="s">
        <v>1560</v>
      </c>
      <c r="D224" t="s">
        <v>704</v>
      </c>
      <c r="E224" s="2">
        <v>45596</v>
      </c>
      <c r="F224">
        <v>0</v>
      </c>
      <c r="G224" t="str">
        <f>VLOOKUP($C224,'LKUP PCNDES'!$K:$M,2,FALSE)</f>
        <v>Percentage of permanent care home residents aged 18 years or over who received a Structured Medication Review.</v>
      </c>
      <c r="H224" t="str">
        <f>VLOOKUP($C224,'LKUP PCNDES'!$K:$M,3,FALSE)</f>
        <v>SMR</v>
      </c>
      <c r="I224" t="str">
        <f>VLOOKUP($B224,'LKUP PCNDES'!$C$17:$H$60,4,FALSE)</f>
        <v>NHS South East London ICB</v>
      </c>
      <c r="J224" t="str">
        <f>VLOOKUP($B224,'LKUP PCNDES'!$C$17:$H$60,6,FALSE)</f>
        <v>NHS SOUTH EAST LONDON INTEGRATED CARE BOARD</v>
      </c>
      <c r="S224" s="7" t="s">
        <v>649</v>
      </c>
      <c r="T224" s="7"/>
      <c r="U224" s="7"/>
      <c r="V224" s="7"/>
      <c r="W224" s="7"/>
      <c r="X224" s="7" t="s">
        <v>642</v>
      </c>
      <c r="Y224" s="7"/>
      <c r="Z224" s="7"/>
      <c r="AA224" s="7"/>
    </row>
    <row r="225" spans="1:51" x14ac:dyDescent="0.35">
      <c r="A225" t="s">
        <v>1558</v>
      </c>
      <c r="B225" t="s">
        <v>654</v>
      </c>
      <c r="C225" t="s">
        <v>1560</v>
      </c>
      <c r="D225" t="s">
        <v>704</v>
      </c>
      <c r="E225" s="2">
        <v>45626</v>
      </c>
      <c r="F225">
        <v>1</v>
      </c>
      <c r="G225" t="str">
        <f>VLOOKUP($C225,'LKUP PCNDES'!$K:$M,2,FALSE)</f>
        <v>Percentage of permanent care home residents aged 18 years or over who received a Structured Medication Review.</v>
      </c>
      <c r="H225" t="str">
        <f>VLOOKUP($C225,'LKUP PCNDES'!$K:$M,3,FALSE)</f>
        <v>SMR</v>
      </c>
      <c r="I225" t="str">
        <f>VLOOKUP($B225,'LKUP PCNDES'!$C$17:$H$60,4,FALSE)</f>
        <v>NHS South East London ICB</v>
      </c>
      <c r="J225" t="str">
        <f>VLOOKUP($B225,'LKUP PCNDES'!$C$17:$H$60,6,FALSE)</f>
        <v>NHS SOUTH EAST LONDON INTEGRATED CARE BOARD</v>
      </c>
      <c r="S225" s="7" t="s">
        <v>639</v>
      </c>
      <c r="T225" s="9">
        <v>44681</v>
      </c>
      <c r="U225" s="9">
        <v>44712</v>
      </c>
      <c r="V225" s="9">
        <v>44742</v>
      </c>
      <c r="W225" s="9">
        <v>44773</v>
      </c>
      <c r="X225" s="9">
        <v>44804</v>
      </c>
      <c r="Y225" s="9">
        <v>44834</v>
      </c>
      <c r="Z225" s="9">
        <v>44865</v>
      </c>
      <c r="AA225" s="9">
        <v>44895</v>
      </c>
      <c r="AB225" s="9">
        <v>44926</v>
      </c>
      <c r="AC225" s="9">
        <v>44957</v>
      </c>
      <c r="AD225" s="9">
        <v>44985</v>
      </c>
      <c r="AE225" s="9">
        <v>45016</v>
      </c>
      <c r="AF225" s="9">
        <v>45046</v>
      </c>
      <c r="AG225" s="9">
        <v>45077</v>
      </c>
      <c r="AH225" s="9">
        <v>45107</v>
      </c>
      <c r="AI225" s="9">
        <v>45138</v>
      </c>
      <c r="AJ225" s="9">
        <v>45169</v>
      </c>
      <c r="AK225" s="9">
        <v>45199</v>
      </c>
      <c r="AL225" s="9">
        <v>45230</v>
      </c>
      <c r="AM225" s="9">
        <v>45260</v>
      </c>
      <c r="AN225" s="9">
        <v>45291</v>
      </c>
      <c r="AO225" s="9">
        <v>45322</v>
      </c>
      <c r="AP225" s="9">
        <v>45351</v>
      </c>
      <c r="AQ225" s="9">
        <v>45382</v>
      </c>
      <c r="AR225" s="9">
        <f t="shared" ref="AR225" si="179">EOMONTH(AQ225,1)</f>
        <v>45412</v>
      </c>
      <c r="AS225" s="9">
        <f t="shared" ref="AS225" si="180">EOMONTH(AR225,1)</f>
        <v>45443</v>
      </c>
      <c r="AT225" s="9">
        <f t="shared" ref="AT225" si="181">EOMONTH(AS225,1)</f>
        <v>45473</v>
      </c>
      <c r="AU225" s="9">
        <f t="shared" ref="AU225" si="182">EOMONTH(AT225,1)</f>
        <v>45504</v>
      </c>
      <c r="AV225" s="9">
        <f t="shared" ref="AV225" si="183">EOMONTH(AU225,1)</f>
        <v>45535</v>
      </c>
      <c r="AW225" s="9">
        <f>EOMONTH(AV225,1)</f>
        <v>45565</v>
      </c>
      <c r="AX225" s="9">
        <f>EOMONTH(AW225,1)</f>
        <v>45596</v>
      </c>
      <c r="AY225" s="9">
        <f>EOMONTH(AX225,1)</f>
        <v>45626</v>
      </c>
    </row>
    <row r="226" spans="1:51" x14ac:dyDescent="0.35">
      <c r="A226" t="s">
        <v>1558</v>
      </c>
      <c r="B226" t="s">
        <v>654</v>
      </c>
      <c r="C226" t="s">
        <v>1559</v>
      </c>
      <c r="D226" t="s">
        <v>564</v>
      </c>
      <c r="E226" s="2">
        <v>45412</v>
      </c>
      <c r="F226">
        <v>259852</v>
      </c>
      <c r="G226" t="str">
        <f>VLOOKUP($C226,'LKUP PCNDES'!$K:$M,2,FALSE)</f>
        <v>Percentage of patients aged 65 years or over, who received a seasonal influenza vaccination between 1 September and 31 March.</v>
      </c>
      <c r="H226" t="str">
        <f>VLOOKUP($C226,'LKUP PCNDES'!$K:$M,3,FALSE)</f>
        <v>Flu_Vacs</v>
      </c>
      <c r="I226" t="str">
        <f>VLOOKUP($B226,'LKUP PCNDES'!$C$17:$H$60,4,FALSE)</f>
        <v>NHS South East London ICB</v>
      </c>
      <c r="J226" t="str">
        <f>VLOOKUP($B226,'LKUP PCNDES'!$C$17:$H$60,6,FALSE)</f>
        <v>NHS SOUTH EAST LONDON INTEGRATED CARE BOARD</v>
      </c>
      <c r="R226" t="s">
        <v>106</v>
      </c>
      <c r="S226" t="s">
        <v>651</v>
      </c>
      <c r="T226" s="177"/>
      <c r="U226" s="177"/>
      <c r="V226" s="177"/>
      <c r="W226" s="177"/>
      <c r="X226" s="177"/>
      <c r="Y226" s="177"/>
      <c r="Z226" s="177"/>
      <c r="AA226" s="177"/>
      <c r="AB226" s="177"/>
      <c r="AC226" s="177"/>
      <c r="AD226" s="177"/>
      <c r="AE226" s="177"/>
      <c r="AF226">
        <v>1637</v>
      </c>
      <c r="AG226">
        <v>1600</v>
      </c>
      <c r="AH226">
        <v>1703</v>
      </c>
      <c r="AI226">
        <v>1708</v>
      </c>
      <c r="AJ226">
        <v>1562</v>
      </c>
      <c r="AK226">
        <v>1752</v>
      </c>
      <c r="AL226">
        <v>1710</v>
      </c>
      <c r="AM226">
        <v>1733</v>
      </c>
      <c r="AN226">
        <v>1901</v>
      </c>
      <c r="AO226">
        <v>2015</v>
      </c>
      <c r="AP226">
        <v>2135</v>
      </c>
      <c r="AQ226">
        <v>2219</v>
      </c>
      <c r="AR226">
        <f>SUMIFS('PCN DES MetricDATA 24-25'!$F:$F,'PCN DES MetricDATA 24-25'!$B:$B,'PCN DES MetricDATA 24-25'!$S226,'PCN DES MetricDATA 24-25'!$C:$C,'PCN DES MetricDATA 24-25'!$Y$222,'PCN DES MetricDATA 24-25'!$D:$D,'PCN DES MetricDATA 24-25'!$Y$221,'PCN DES MetricDATA 24-25'!$E:$E,'PCN DES MetricDATA 24-25'!AR$164)</f>
        <v>0</v>
      </c>
      <c r="AS226">
        <f>SUMIFS('PCN DES MetricDATA 24-25'!$F:$F,'PCN DES MetricDATA 24-25'!$B:$B,'PCN DES MetricDATA 24-25'!$S226,'PCN DES MetricDATA 24-25'!$C:$C,'PCN DES MetricDATA 24-25'!$Y$222,'PCN DES MetricDATA 24-25'!$D:$D,'PCN DES MetricDATA 24-25'!$Y$221,'PCN DES MetricDATA 24-25'!$E:$E,'PCN DES MetricDATA 24-25'!AS$164)</f>
        <v>0</v>
      </c>
      <c r="AT226">
        <f>SUMIFS('PCN DES MetricDATA 24-25'!$F:$F,'PCN DES MetricDATA 24-25'!$B:$B,'PCN DES MetricDATA 24-25'!$S226,'PCN DES MetricDATA 24-25'!$C:$C,'PCN DES MetricDATA 24-25'!$Y$222,'PCN DES MetricDATA 24-25'!$D:$D,'PCN DES MetricDATA 24-25'!$Y$221,'PCN DES MetricDATA 24-25'!$E:$E,'PCN DES MetricDATA 24-25'!AT$164)</f>
        <v>0</v>
      </c>
      <c r="AU226">
        <f>SUMIFS('PCN DES MetricDATA 24-25'!$F:$F,'PCN DES MetricDATA 24-25'!$B:$B,'PCN DES MetricDATA 24-25'!$S226,'PCN DES MetricDATA 24-25'!$C:$C,'PCN DES MetricDATA 24-25'!$Y$222,'PCN DES MetricDATA 24-25'!$D:$D,'PCN DES MetricDATA 24-25'!$Y$221,'PCN DES MetricDATA 24-25'!$E:$E,'PCN DES MetricDATA 24-25'!AU$164)</f>
        <v>0</v>
      </c>
      <c r="AV226">
        <f>SUMIFS('PCN DES MetricDATA 24-25'!$F:$F,'PCN DES MetricDATA 24-25'!$B:$B,'PCN DES MetricDATA 24-25'!$S226,'PCN DES MetricDATA 24-25'!$C:$C,'PCN DES MetricDATA 24-25'!$Y$222,'PCN DES MetricDATA 24-25'!$D:$D,'PCN DES MetricDATA 24-25'!$Y$221,'PCN DES MetricDATA 24-25'!$E:$E,'PCN DES MetricDATA 24-25'!AV$164)</f>
        <v>1962</v>
      </c>
      <c r="AW226">
        <f>SUMIFS('PCN DES MetricDATA 24-25'!$F:$F,'PCN DES MetricDATA 24-25'!$B:$B,'PCN DES MetricDATA 24-25'!$S226,'PCN DES MetricDATA 24-25'!$C:$C,'PCN DES MetricDATA 24-25'!$Y$222,'PCN DES MetricDATA 24-25'!$D:$D,'PCN DES MetricDATA 24-25'!$Y$221,'PCN DES MetricDATA 24-25'!$E:$E,'PCN DES MetricDATA 24-25'!AW$164)</f>
        <v>1968</v>
      </c>
      <c r="AX226">
        <f>SUMIFS('PCN DES MetricDATA 24-25'!$F:$F,'PCN DES MetricDATA 24-25'!$B:$B,'PCN DES MetricDATA 24-25'!$S226,'PCN DES MetricDATA 24-25'!$C:$C,'PCN DES MetricDATA 24-25'!$Y$222,'PCN DES MetricDATA 24-25'!$D:$D,'PCN DES MetricDATA 24-25'!$Y$221,'PCN DES MetricDATA 24-25'!$E:$E,'PCN DES MetricDATA 24-25'!AX$164)</f>
        <v>1986</v>
      </c>
      <c r="AY226">
        <f>SUMIFS('PCN DES MetricDATA 24-25'!$F:$F,'PCN DES MetricDATA 24-25'!$B:$B,'PCN DES MetricDATA 24-25'!$S226,'PCN DES MetricDATA 24-25'!$C:$C,'PCN DES MetricDATA 24-25'!$Y$222,'PCN DES MetricDATA 24-25'!$D:$D,'PCN DES MetricDATA 24-25'!$Y$221,'PCN DES MetricDATA 24-25'!$E:$E,'PCN DES MetricDATA 24-25'!AY$164)</f>
        <v>1981</v>
      </c>
    </row>
    <row r="227" spans="1:51" x14ac:dyDescent="0.35">
      <c r="A227" t="s">
        <v>1558</v>
      </c>
      <c r="B227" t="s">
        <v>654</v>
      </c>
      <c r="C227" t="s">
        <v>1559</v>
      </c>
      <c r="D227" t="s">
        <v>564</v>
      </c>
      <c r="E227" s="2">
        <v>45443</v>
      </c>
      <c r="F227">
        <v>258947</v>
      </c>
      <c r="G227" t="str">
        <f>VLOOKUP($C227,'LKUP PCNDES'!$K:$M,2,FALSE)</f>
        <v>Percentage of patients aged 65 years or over, who received a seasonal influenza vaccination between 1 September and 31 March.</v>
      </c>
      <c r="H227" t="str">
        <f>VLOOKUP($C227,'LKUP PCNDES'!$K:$M,3,FALSE)</f>
        <v>Flu_Vacs</v>
      </c>
      <c r="I227" t="str">
        <f>VLOOKUP($B227,'LKUP PCNDES'!$C$17:$H$60,4,FALSE)</f>
        <v>NHS South East London ICB</v>
      </c>
      <c r="J227" t="str">
        <f>VLOOKUP($B227,'LKUP PCNDES'!$C$17:$H$60,6,FALSE)</f>
        <v>NHS SOUTH EAST LONDON INTEGRATED CARE BOARD</v>
      </c>
      <c r="R227" t="s">
        <v>108</v>
      </c>
      <c r="S227" t="s">
        <v>652</v>
      </c>
      <c r="T227" s="177"/>
      <c r="U227" s="177"/>
      <c r="V227" s="177"/>
      <c r="W227" s="177"/>
      <c r="X227" s="177"/>
      <c r="Y227" s="177"/>
      <c r="Z227" s="177"/>
      <c r="AA227" s="177"/>
      <c r="AB227" s="177"/>
      <c r="AC227" s="177"/>
      <c r="AD227" s="177"/>
      <c r="AE227" s="177"/>
      <c r="AF227">
        <v>987</v>
      </c>
      <c r="AG227">
        <v>1019</v>
      </c>
      <c r="AH227">
        <v>1042</v>
      </c>
      <c r="AI227">
        <v>1106</v>
      </c>
      <c r="AJ227">
        <v>932</v>
      </c>
      <c r="AK227">
        <v>1115</v>
      </c>
      <c r="AL227">
        <v>1093</v>
      </c>
      <c r="AM227">
        <v>1113</v>
      </c>
      <c r="AN227">
        <v>1120</v>
      </c>
      <c r="AO227">
        <v>1139</v>
      </c>
      <c r="AP227">
        <v>1158</v>
      </c>
      <c r="AQ227">
        <v>1240</v>
      </c>
      <c r="AR227">
        <f>SUMIFS('PCN DES MetricDATA 24-25'!$F:$F,'PCN DES MetricDATA 24-25'!$B:$B,'PCN DES MetricDATA 24-25'!$S227,'PCN DES MetricDATA 24-25'!$C:$C,'PCN DES MetricDATA 24-25'!$Y$222,'PCN DES MetricDATA 24-25'!$D:$D,'PCN DES MetricDATA 24-25'!$Y$221,'PCN DES MetricDATA 24-25'!$E:$E,'PCN DES MetricDATA 24-25'!AR$164)</f>
        <v>1228</v>
      </c>
      <c r="AS227">
        <f>SUMIFS('PCN DES MetricDATA 24-25'!$F:$F,'PCN DES MetricDATA 24-25'!$B:$B,'PCN DES MetricDATA 24-25'!$S227,'PCN DES MetricDATA 24-25'!$C:$C,'PCN DES MetricDATA 24-25'!$Y$222,'PCN DES MetricDATA 24-25'!$D:$D,'PCN DES MetricDATA 24-25'!$Y$221,'PCN DES MetricDATA 24-25'!$E:$E,'PCN DES MetricDATA 24-25'!AS$164)</f>
        <v>1229</v>
      </c>
      <c r="AT227">
        <f>SUMIFS('PCN DES MetricDATA 24-25'!$F:$F,'PCN DES MetricDATA 24-25'!$B:$B,'PCN DES MetricDATA 24-25'!$S227,'PCN DES MetricDATA 24-25'!$C:$C,'PCN DES MetricDATA 24-25'!$Y$222,'PCN DES MetricDATA 24-25'!$D:$D,'PCN DES MetricDATA 24-25'!$Y$221,'PCN DES MetricDATA 24-25'!$E:$E,'PCN DES MetricDATA 24-25'!AT$164)</f>
        <v>1242</v>
      </c>
      <c r="AU227">
        <f>SUMIFS('PCN DES MetricDATA 24-25'!$F:$F,'PCN DES MetricDATA 24-25'!$B:$B,'PCN DES MetricDATA 24-25'!$S227,'PCN DES MetricDATA 24-25'!$C:$C,'PCN DES MetricDATA 24-25'!$Y$222,'PCN DES MetricDATA 24-25'!$D:$D,'PCN DES MetricDATA 24-25'!$Y$221,'PCN DES MetricDATA 24-25'!$E:$E,'PCN DES MetricDATA 24-25'!AU$164)</f>
        <v>1253</v>
      </c>
      <c r="AV227">
        <f>SUMIFS('PCN DES MetricDATA 24-25'!$F:$F,'PCN DES MetricDATA 24-25'!$B:$B,'PCN DES MetricDATA 24-25'!$S227,'PCN DES MetricDATA 24-25'!$C:$C,'PCN DES MetricDATA 24-25'!$Y$222,'PCN DES MetricDATA 24-25'!$D:$D,'PCN DES MetricDATA 24-25'!$Y$221,'PCN DES MetricDATA 24-25'!$E:$E,'PCN DES MetricDATA 24-25'!AV$164)</f>
        <v>1386</v>
      </c>
      <c r="AW227">
        <f>SUMIFS('PCN DES MetricDATA 24-25'!$F:$F,'PCN DES MetricDATA 24-25'!$B:$B,'PCN DES MetricDATA 24-25'!$S227,'PCN DES MetricDATA 24-25'!$C:$C,'PCN DES MetricDATA 24-25'!$Y$222,'PCN DES MetricDATA 24-25'!$D:$D,'PCN DES MetricDATA 24-25'!$Y$221,'PCN DES MetricDATA 24-25'!$E:$E,'PCN DES MetricDATA 24-25'!AW$164)</f>
        <v>1476</v>
      </c>
      <c r="AX227">
        <f>SUMIFS('PCN DES MetricDATA 24-25'!$F:$F,'PCN DES MetricDATA 24-25'!$B:$B,'PCN DES MetricDATA 24-25'!$S227,'PCN DES MetricDATA 24-25'!$C:$C,'PCN DES MetricDATA 24-25'!$Y$222,'PCN DES MetricDATA 24-25'!$D:$D,'PCN DES MetricDATA 24-25'!$Y$221,'PCN DES MetricDATA 24-25'!$E:$E,'PCN DES MetricDATA 24-25'!AX$164)</f>
        <v>1508</v>
      </c>
      <c r="AY227">
        <f>SUMIFS('PCN DES MetricDATA 24-25'!$F:$F,'PCN DES MetricDATA 24-25'!$B:$B,'PCN DES MetricDATA 24-25'!$S227,'PCN DES MetricDATA 24-25'!$C:$C,'PCN DES MetricDATA 24-25'!$Y$222,'PCN DES MetricDATA 24-25'!$D:$D,'PCN DES MetricDATA 24-25'!$Y$221,'PCN DES MetricDATA 24-25'!$E:$E,'PCN DES MetricDATA 24-25'!AY$164)</f>
        <v>1589</v>
      </c>
    </row>
    <row r="228" spans="1:51" x14ac:dyDescent="0.35">
      <c r="A228" t="s">
        <v>1558</v>
      </c>
      <c r="B228" t="s">
        <v>654</v>
      </c>
      <c r="C228" t="s">
        <v>1559</v>
      </c>
      <c r="D228" t="s">
        <v>564</v>
      </c>
      <c r="E228" s="2">
        <v>45473</v>
      </c>
      <c r="F228">
        <v>258134</v>
      </c>
      <c r="G228" t="str">
        <f>VLOOKUP($C228,'LKUP PCNDES'!$K:$M,2,FALSE)</f>
        <v>Percentage of patients aged 65 years or over, who received a seasonal influenza vaccination between 1 September and 31 March.</v>
      </c>
      <c r="H228" t="str">
        <f>VLOOKUP($C228,'LKUP PCNDES'!$K:$M,3,FALSE)</f>
        <v>Flu_Vacs</v>
      </c>
      <c r="I228" t="str">
        <f>VLOOKUP($B228,'LKUP PCNDES'!$C$17:$H$60,4,FALSE)</f>
        <v>NHS South East London ICB</v>
      </c>
      <c r="J228" t="str">
        <f>VLOOKUP($B228,'LKUP PCNDES'!$C$17:$H$60,6,FALSE)</f>
        <v>NHS SOUTH EAST LONDON INTEGRATED CARE BOARD</v>
      </c>
      <c r="R228" t="s">
        <v>110</v>
      </c>
      <c r="S228" t="s">
        <v>653</v>
      </c>
      <c r="T228" s="177"/>
      <c r="U228" s="177"/>
      <c r="V228" s="177"/>
      <c r="W228" s="177"/>
      <c r="X228" s="177"/>
      <c r="Y228" s="177"/>
      <c r="Z228" s="177"/>
      <c r="AA228" s="177"/>
      <c r="AB228" s="177"/>
      <c r="AC228" s="177"/>
      <c r="AD228" s="177"/>
      <c r="AE228" s="177"/>
      <c r="AF228">
        <v>1592</v>
      </c>
      <c r="AG228">
        <v>1611</v>
      </c>
      <c r="AH228">
        <v>1665</v>
      </c>
      <c r="AI228">
        <v>1705</v>
      </c>
      <c r="AJ228">
        <v>1640</v>
      </c>
      <c r="AK228">
        <v>1772</v>
      </c>
      <c r="AL228">
        <v>1732</v>
      </c>
      <c r="AM228">
        <v>1729</v>
      </c>
      <c r="AN228">
        <v>1829</v>
      </c>
      <c r="AO228">
        <v>1834</v>
      </c>
      <c r="AP228">
        <v>1826</v>
      </c>
      <c r="AQ228">
        <v>2256</v>
      </c>
      <c r="AR228">
        <f>SUMIFS('PCN DES MetricDATA 24-25'!$F:$F,'PCN DES MetricDATA 24-25'!$B:$B,'PCN DES MetricDATA 24-25'!$S228,'PCN DES MetricDATA 24-25'!$C:$C,'PCN DES MetricDATA 24-25'!$Y$222,'PCN DES MetricDATA 24-25'!$D:$D,'PCN DES MetricDATA 24-25'!$Y$221,'PCN DES MetricDATA 24-25'!$E:$E,'PCN DES MetricDATA 24-25'!AR$164)</f>
        <v>2308</v>
      </c>
      <c r="AS228">
        <f>SUMIFS('PCN DES MetricDATA 24-25'!$F:$F,'PCN DES MetricDATA 24-25'!$B:$B,'PCN DES MetricDATA 24-25'!$S228,'PCN DES MetricDATA 24-25'!$C:$C,'PCN DES MetricDATA 24-25'!$Y$222,'PCN DES MetricDATA 24-25'!$D:$D,'PCN DES MetricDATA 24-25'!$Y$221,'PCN DES MetricDATA 24-25'!$E:$E,'PCN DES MetricDATA 24-25'!AS$164)</f>
        <v>2320</v>
      </c>
      <c r="AT228">
        <f>SUMIFS('PCN DES MetricDATA 24-25'!$F:$F,'PCN DES MetricDATA 24-25'!$B:$B,'PCN DES MetricDATA 24-25'!$S228,'PCN DES MetricDATA 24-25'!$C:$C,'PCN DES MetricDATA 24-25'!$Y$222,'PCN DES MetricDATA 24-25'!$D:$D,'PCN DES MetricDATA 24-25'!$Y$221,'PCN DES MetricDATA 24-25'!$E:$E,'PCN DES MetricDATA 24-25'!AT$164)</f>
        <v>2332</v>
      </c>
      <c r="AU228">
        <f>SUMIFS('PCN DES MetricDATA 24-25'!$F:$F,'PCN DES MetricDATA 24-25'!$B:$B,'PCN DES MetricDATA 24-25'!$S228,'PCN DES MetricDATA 24-25'!$C:$C,'PCN DES MetricDATA 24-25'!$Y$222,'PCN DES MetricDATA 24-25'!$D:$D,'PCN DES MetricDATA 24-25'!$Y$221,'PCN DES MetricDATA 24-25'!$E:$E,'PCN DES MetricDATA 24-25'!AU$164)</f>
        <v>2356</v>
      </c>
      <c r="AV228">
        <f>SUMIFS('PCN DES MetricDATA 24-25'!$F:$F,'PCN DES MetricDATA 24-25'!$B:$B,'PCN DES MetricDATA 24-25'!$S228,'PCN DES MetricDATA 24-25'!$C:$C,'PCN DES MetricDATA 24-25'!$Y$222,'PCN DES MetricDATA 24-25'!$D:$D,'PCN DES MetricDATA 24-25'!$Y$221,'PCN DES MetricDATA 24-25'!$E:$E,'PCN DES MetricDATA 24-25'!AV$164)</f>
        <v>2359</v>
      </c>
      <c r="AW228">
        <f>SUMIFS('PCN DES MetricDATA 24-25'!$F:$F,'PCN DES MetricDATA 24-25'!$B:$B,'PCN DES MetricDATA 24-25'!$S228,'PCN DES MetricDATA 24-25'!$C:$C,'PCN DES MetricDATA 24-25'!$Y$222,'PCN DES MetricDATA 24-25'!$D:$D,'PCN DES MetricDATA 24-25'!$Y$221,'PCN DES MetricDATA 24-25'!$E:$E,'PCN DES MetricDATA 24-25'!AW$164)</f>
        <v>2348</v>
      </c>
      <c r="AX228">
        <f>SUMIFS('PCN DES MetricDATA 24-25'!$F:$F,'PCN DES MetricDATA 24-25'!$B:$B,'PCN DES MetricDATA 24-25'!$S228,'PCN DES MetricDATA 24-25'!$C:$C,'PCN DES MetricDATA 24-25'!$Y$222,'PCN DES MetricDATA 24-25'!$D:$D,'PCN DES MetricDATA 24-25'!$Y$221,'PCN DES MetricDATA 24-25'!$E:$E,'PCN DES MetricDATA 24-25'!AX$164)</f>
        <v>2346</v>
      </c>
      <c r="AY228">
        <f>SUMIFS('PCN DES MetricDATA 24-25'!$F:$F,'PCN DES MetricDATA 24-25'!$B:$B,'PCN DES MetricDATA 24-25'!$S228,'PCN DES MetricDATA 24-25'!$C:$C,'PCN DES MetricDATA 24-25'!$Y$222,'PCN DES MetricDATA 24-25'!$D:$D,'PCN DES MetricDATA 24-25'!$Y$221,'PCN DES MetricDATA 24-25'!$E:$E,'PCN DES MetricDATA 24-25'!AY$164)</f>
        <v>2385</v>
      </c>
    </row>
    <row r="229" spans="1:51" x14ac:dyDescent="0.35">
      <c r="A229" t="s">
        <v>1558</v>
      </c>
      <c r="B229" t="s">
        <v>654</v>
      </c>
      <c r="C229" t="s">
        <v>1559</v>
      </c>
      <c r="D229" t="s">
        <v>564</v>
      </c>
      <c r="E229" s="2">
        <v>45504</v>
      </c>
      <c r="F229">
        <v>254337</v>
      </c>
      <c r="G229" t="str">
        <f>VLOOKUP($C229,'LKUP PCNDES'!$K:$M,2,FALSE)</f>
        <v>Percentage of patients aged 65 years or over, who received a seasonal influenza vaccination between 1 September and 31 March.</v>
      </c>
      <c r="H229" t="str">
        <f>VLOOKUP($C229,'LKUP PCNDES'!$K:$M,3,FALSE)</f>
        <v>Flu_Vacs</v>
      </c>
      <c r="I229" t="str">
        <f>VLOOKUP($B229,'LKUP PCNDES'!$C$17:$H$60,4,FALSE)</f>
        <v>NHS South East London ICB</v>
      </c>
      <c r="J229" t="str">
        <f>VLOOKUP($B229,'LKUP PCNDES'!$C$17:$H$60,6,FALSE)</f>
        <v>NHS SOUTH EAST LONDON INTEGRATED CARE BOARD</v>
      </c>
      <c r="R229" t="s">
        <v>112</v>
      </c>
      <c r="S229" t="s">
        <v>654</v>
      </c>
      <c r="T229" s="177"/>
      <c r="U229" s="177"/>
      <c r="V229" s="177"/>
      <c r="W229" s="177"/>
      <c r="X229" s="177"/>
      <c r="Y229" s="177"/>
      <c r="Z229" s="177"/>
      <c r="AA229" s="177"/>
      <c r="AB229" s="177"/>
      <c r="AC229" s="177"/>
      <c r="AD229" s="177"/>
      <c r="AE229" s="177"/>
      <c r="AF229">
        <v>1490</v>
      </c>
      <c r="AG229">
        <v>863</v>
      </c>
      <c r="AH229">
        <v>1514</v>
      </c>
      <c r="AI229">
        <v>1472</v>
      </c>
      <c r="AJ229">
        <v>1693</v>
      </c>
      <c r="AK229">
        <v>1750</v>
      </c>
      <c r="AL229">
        <v>1777</v>
      </c>
      <c r="AM229">
        <v>1777</v>
      </c>
      <c r="AN229">
        <v>1796</v>
      </c>
      <c r="AO229">
        <v>1862</v>
      </c>
      <c r="AP229">
        <v>1877</v>
      </c>
      <c r="AQ229">
        <v>1927</v>
      </c>
      <c r="AR229">
        <f>SUMIFS('PCN DES MetricDATA 24-25'!$F:$F,'PCN DES MetricDATA 24-25'!$B:$B,'PCN DES MetricDATA 24-25'!$S229,'PCN DES MetricDATA 24-25'!$C:$C,'PCN DES MetricDATA 24-25'!$Y$222,'PCN DES MetricDATA 24-25'!$D:$D,'PCN DES MetricDATA 24-25'!$Y$221,'PCN DES MetricDATA 24-25'!$E:$E,'PCN DES MetricDATA 24-25'!AR$164)</f>
        <v>1977</v>
      </c>
      <c r="AS229">
        <f>SUMIFS('PCN DES MetricDATA 24-25'!$F:$F,'PCN DES MetricDATA 24-25'!$B:$B,'PCN DES MetricDATA 24-25'!$S229,'PCN DES MetricDATA 24-25'!$C:$C,'PCN DES MetricDATA 24-25'!$Y$222,'PCN DES MetricDATA 24-25'!$D:$D,'PCN DES MetricDATA 24-25'!$Y$221,'PCN DES MetricDATA 24-25'!$E:$E,'PCN DES MetricDATA 24-25'!AS$164)</f>
        <v>2014</v>
      </c>
      <c r="AT229">
        <f>SUMIFS('PCN DES MetricDATA 24-25'!$F:$F,'PCN DES MetricDATA 24-25'!$B:$B,'PCN DES MetricDATA 24-25'!$S229,'PCN DES MetricDATA 24-25'!$C:$C,'PCN DES MetricDATA 24-25'!$Y$222,'PCN DES MetricDATA 24-25'!$D:$D,'PCN DES MetricDATA 24-25'!$Y$221,'PCN DES MetricDATA 24-25'!$E:$E,'PCN DES MetricDATA 24-25'!AT$164)</f>
        <v>2078</v>
      </c>
      <c r="AU229">
        <f>SUMIFS('PCN DES MetricDATA 24-25'!$F:$F,'PCN DES MetricDATA 24-25'!$B:$B,'PCN DES MetricDATA 24-25'!$S229,'PCN DES MetricDATA 24-25'!$C:$C,'PCN DES MetricDATA 24-25'!$Y$222,'PCN DES MetricDATA 24-25'!$D:$D,'PCN DES MetricDATA 24-25'!$Y$221,'PCN DES MetricDATA 24-25'!$E:$E,'PCN DES MetricDATA 24-25'!AU$164)</f>
        <v>2112</v>
      </c>
      <c r="AV229">
        <f>SUMIFS('PCN DES MetricDATA 24-25'!$F:$F,'PCN DES MetricDATA 24-25'!$B:$B,'PCN DES MetricDATA 24-25'!$S229,'PCN DES MetricDATA 24-25'!$C:$C,'PCN DES MetricDATA 24-25'!$Y$222,'PCN DES MetricDATA 24-25'!$D:$D,'PCN DES MetricDATA 24-25'!$Y$221,'PCN DES MetricDATA 24-25'!$E:$E,'PCN DES MetricDATA 24-25'!AV$164)</f>
        <v>2121</v>
      </c>
      <c r="AW229">
        <f>SUMIFS('PCN DES MetricDATA 24-25'!$F:$F,'PCN DES MetricDATA 24-25'!$B:$B,'PCN DES MetricDATA 24-25'!$S229,'PCN DES MetricDATA 24-25'!$C:$C,'PCN DES MetricDATA 24-25'!$Y$222,'PCN DES MetricDATA 24-25'!$D:$D,'PCN DES MetricDATA 24-25'!$Y$221,'PCN DES MetricDATA 24-25'!$E:$E,'PCN DES MetricDATA 24-25'!AW$164)</f>
        <v>2152</v>
      </c>
      <c r="AX229">
        <f>SUMIFS('PCN DES MetricDATA 24-25'!$F:$F,'PCN DES MetricDATA 24-25'!$B:$B,'PCN DES MetricDATA 24-25'!$S229,'PCN DES MetricDATA 24-25'!$C:$C,'PCN DES MetricDATA 24-25'!$Y$222,'PCN DES MetricDATA 24-25'!$D:$D,'PCN DES MetricDATA 24-25'!$Y$221,'PCN DES MetricDATA 24-25'!$E:$E,'PCN DES MetricDATA 24-25'!AX$164)</f>
        <v>2054</v>
      </c>
      <c r="AY229">
        <f>SUMIFS('PCN DES MetricDATA 24-25'!$F:$F,'PCN DES MetricDATA 24-25'!$B:$B,'PCN DES MetricDATA 24-25'!$S229,'PCN DES MetricDATA 24-25'!$C:$C,'PCN DES MetricDATA 24-25'!$Y$222,'PCN DES MetricDATA 24-25'!$D:$D,'PCN DES MetricDATA 24-25'!$Y$221,'PCN DES MetricDATA 24-25'!$E:$E,'PCN DES MetricDATA 24-25'!AY$164)</f>
        <v>2066</v>
      </c>
    </row>
    <row r="230" spans="1:51" x14ac:dyDescent="0.35">
      <c r="A230" t="s">
        <v>1558</v>
      </c>
      <c r="B230" t="s">
        <v>654</v>
      </c>
      <c r="C230" t="s">
        <v>1559</v>
      </c>
      <c r="D230" t="s">
        <v>564</v>
      </c>
      <c r="E230" s="2">
        <v>45535</v>
      </c>
      <c r="F230">
        <v>253415</v>
      </c>
      <c r="G230" t="str">
        <f>VLOOKUP($C230,'LKUP PCNDES'!$K:$M,2,FALSE)</f>
        <v>Percentage of patients aged 65 years or over, who received a seasonal influenza vaccination between 1 September and 31 March.</v>
      </c>
      <c r="H230" t="str">
        <f>VLOOKUP($C230,'LKUP PCNDES'!$K:$M,3,FALSE)</f>
        <v>Flu_Vacs</v>
      </c>
      <c r="I230" t="str">
        <f>VLOOKUP($B230,'LKUP PCNDES'!$C$17:$H$60,4,FALSE)</f>
        <v>NHS South East London ICB</v>
      </c>
      <c r="J230" t="str">
        <f>VLOOKUP($B230,'LKUP PCNDES'!$C$17:$H$60,6,FALSE)</f>
        <v>NHS SOUTH EAST LONDON INTEGRATED CARE BOARD</v>
      </c>
      <c r="R230" t="s">
        <v>114</v>
      </c>
      <c r="S230" t="s">
        <v>656</v>
      </c>
      <c r="T230" s="177"/>
      <c r="U230" s="177"/>
      <c r="V230" s="177"/>
      <c r="W230" s="177"/>
      <c r="X230" s="177"/>
      <c r="Y230" s="177"/>
      <c r="Z230" s="177"/>
      <c r="AA230" s="177"/>
      <c r="AB230" s="177"/>
      <c r="AC230" s="177"/>
      <c r="AD230" s="177"/>
      <c r="AE230" s="177"/>
      <c r="AF230">
        <v>1485</v>
      </c>
      <c r="AG230">
        <v>1240</v>
      </c>
      <c r="AH230">
        <v>1512</v>
      </c>
      <c r="AI230">
        <v>1496</v>
      </c>
      <c r="AJ230">
        <v>1519</v>
      </c>
      <c r="AK230">
        <v>1547</v>
      </c>
      <c r="AL230">
        <v>1827</v>
      </c>
      <c r="AM230">
        <v>1951</v>
      </c>
      <c r="AN230">
        <v>1991</v>
      </c>
      <c r="AO230">
        <v>2134</v>
      </c>
      <c r="AP230">
        <v>2236</v>
      </c>
      <c r="AQ230">
        <v>2341</v>
      </c>
      <c r="AR230">
        <f>SUMIFS('PCN DES MetricDATA 24-25'!$F:$F,'PCN DES MetricDATA 24-25'!$B:$B,'PCN DES MetricDATA 24-25'!$S230,'PCN DES MetricDATA 24-25'!$C:$C,'PCN DES MetricDATA 24-25'!$Y$222,'PCN DES MetricDATA 24-25'!$D:$D,'PCN DES MetricDATA 24-25'!$Y$221,'PCN DES MetricDATA 24-25'!$E:$E,'PCN DES MetricDATA 24-25'!AR$164)</f>
        <v>2334</v>
      </c>
      <c r="AS230">
        <f>SUMIFS('PCN DES MetricDATA 24-25'!$F:$F,'PCN DES MetricDATA 24-25'!$B:$B,'PCN DES MetricDATA 24-25'!$S230,'PCN DES MetricDATA 24-25'!$C:$C,'PCN DES MetricDATA 24-25'!$Y$222,'PCN DES MetricDATA 24-25'!$D:$D,'PCN DES MetricDATA 24-25'!$Y$221,'PCN DES MetricDATA 24-25'!$E:$E,'PCN DES MetricDATA 24-25'!AS$164)</f>
        <v>2351</v>
      </c>
      <c r="AT230">
        <f>SUMIFS('PCN DES MetricDATA 24-25'!$F:$F,'PCN DES MetricDATA 24-25'!$B:$B,'PCN DES MetricDATA 24-25'!$S230,'PCN DES MetricDATA 24-25'!$C:$C,'PCN DES MetricDATA 24-25'!$Y$222,'PCN DES MetricDATA 24-25'!$D:$D,'PCN DES MetricDATA 24-25'!$Y$221,'PCN DES MetricDATA 24-25'!$E:$E,'PCN DES MetricDATA 24-25'!AT$164)</f>
        <v>2329</v>
      </c>
      <c r="AU230">
        <f>SUMIFS('PCN DES MetricDATA 24-25'!$F:$F,'PCN DES MetricDATA 24-25'!$B:$B,'PCN DES MetricDATA 24-25'!$S230,'PCN DES MetricDATA 24-25'!$C:$C,'PCN DES MetricDATA 24-25'!$Y$222,'PCN DES MetricDATA 24-25'!$D:$D,'PCN DES MetricDATA 24-25'!$Y$221,'PCN DES MetricDATA 24-25'!$E:$E,'PCN DES MetricDATA 24-25'!AU$164)</f>
        <v>2342</v>
      </c>
      <c r="AV230">
        <f>SUMIFS('PCN DES MetricDATA 24-25'!$F:$F,'PCN DES MetricDATA 24-25'!$B:$B,'PCN DES MetricDATA 24-25'!$S230,'PCN DES MetricDATA 24-25'!$C:$C,'PCN DES MetricDATA 24-25'!$Y$222,'PCN DES MetricDATA 24-25'!$D:$D,'PCN DES MetricDATA 24-25'!$Y$221,'PCN DES MetricDATA 24-25'!$E:$E,'PCN DES MetricDATA 24-25'!AV$164)</f>
        <v>2344</v>
      </c>
      <c r="AW230">
        <f>SUMIFS('PCN DES MetricDATA 24-25'!$F:$F,'PCN DES MetricDATA 24-25'!$B:$B,'PCN DES MetricDATA 24-25'!$S230,'PCN DES MetricDATA 24-25'!$C:$C,'PCN DES MetricDATA 24-25'!$Y$222,'PCN DES MetricDATA 24-25'!$D:$D,'PCN DES MetricDATA 24-25'!$Y$221,'PCN DES MetricDATA 24-25'!$E:$E,'PCN DES MetricDATA 24-25'!AW$164)</f>
        <v>2338</v>
      </c>
      <c r="AX230">
        <f>SUMIFS('PCN DES MetricDATA 24-25'!$F:$F,'PCN DES MetricDATA 24-25'!$B:$B,'PCN DES MetricDATA 24-25'!$S230,'PCN DES MetricDATA 24-25'!$C:$C,'PCN DES MetricDATA 24-25'!$Y$222,'PCN DES MetricDATA 24-25'!$D:$D,'PCN DES MetricDATA 24-25'!$Y$221,'PCN DES MetricDATA 24-25'!$E:$E,'PCN DES MetricDATA 24-25'!AX$164)</f>
        <v>2357</v>
      </c>
      <c r="AY230">
        <f>SUMIFS('PCN DES MetricDATA 24-25'!$F:$F,'PCN DES MetricDATA 24-25'!$B:$B,'PCN DES MetricDATA 24-25'!$S230,'PCN DES MetricDATA 24-25'!$C:$C,'PCN DES MetricDATA 24-25'!$Y$222,'PCN DES MetricDATA 24-25'!$D:$D,'PCN DES MetricDATA 24-25'!$Y$221,'PCN DES MetricDATA 24-25'!$E:$E,'PCN DES MetricDATA 24-25'!AY$164)</f>
        <v>2378</v>
      </c>
    </row>
    <row r="231" spans="1:51" x14ac:dyDescent="0.35">
      <c r="A231" t="s">
        <v>1558</v>
      </c>
      <c r="B231" t="s">
        <v>654</v>
      </c>
      <c r="C231" t="s">
        <v>1559</v>
      </c>
      <c r="D231" t="s">
        <v>564</v>
      </c>
      <c r="E231" s="2">
        <v>45565</v>
      </c>
      <c r="F231">
        <v>238820</v>
      </c>
      <c r="G231" t="str">
        <f>VLOOKUP($C231,'LKUP PCNDES'!$K:$M,2,FALSE)</f>
        <v>Percentage of patients aged 65 years or over, who received a seasonal influenza vaccination between 1 September and 31 March.</v>
      </c>
      <c r="H231" t="str">
        <f>VLOOKUP($C231,'LKUP PCNDES'!$K:$M,3,FALSE)</f>
        <v>Flu_Vacs</v>
      </c>
      <c r="I231" t="str">
        <f>VLOOKUP($B231,'LKUP PCNDES'!$C$17:$H$60,4,FALSE)</f>
        <v>NHS South East London ICB</v>
      </c>
      <c r="J231" t="str">
        <f>VLOOKUP($B231,'LKUP PCNDES'!$C$17:$H$60,6,FALSE)</f>
        <v>NHS SOUTH EAST LONDON INTEGRATED CARE BOARD</v>
      </c>
      <c r="R231" t="s">
        <v>95</v>
      </c>
      <c r="S231" t="s">
        <v>95</v>
      </c>
      <c r="T231" s="177"/>
      <c r="U231" s="177"/>
      <c r="V231" s="177"/>
      <c r="W231" s="177"/>
      <c r="X231" s="177"/>
      <c r="Y231" s="177"/>
      <c r="Z231" s="177"/>
      <c r="AA231" s="177"/>
      <c r="AB231" s="177"/>
      <c r="AC231" s="177"/>
      <c r="AD231" s="177"/>
      <c r="AE231" s="177"/>
      <c r="AF231">
        <v>7191</v>
      </c>
      <c r="AG231">
        <v>6333</v>
      </c>
      <c r="AH231">
        <v>7436</v>
      </c>
      <c r="AI231">
        <v>7487</v>
      </c>
      <c r="AJ231">
        <v>7346</v>
      </c>
      <c r="AK231">
        <v>7936</v>
      </c>
      <c r="AL231">
        <v>8139</v>
      </c>
      <c r="AM231">
        <v>8303</v>
      </c>
      <c r="AN231">
        <v>8637</v>
      </c>
      <c r="AO231">
        <v>8984</v>
      </c>
      <c r="AP231">
        <v>9232</v>
      </c>
      <c r="AQ231">
        <v>9983</v>
      </c>
      <c r="AR231">
        <f t="shared" ref="AR231:AW231" si="184">SUM(AR226:AR230)</f>
        <v>7847</v>
      </c>
      <c r="AS231">
        <f t="shared" si="184"/>
        <v>7914</v>
      </c>
      <c r="AT231">
        <f t="shared" si="184"/>
        <v>7981</v>
      </c>
      <c r="AU231">
        <f t="shared" si="184"/>
        <v>8063</v>
      </c>
      <c r="AV231">
        <f t="shared" si="184"/>
        <v>10172</v>
      </c>
      <c r="AW231">
        <f t="shared" si="184"/>
        <v>10282</v>
      </c>
      <c r="AX231">
        <f t="shared" ref="AX231:AY231" si="185">SUM(AX226:AX230)</f>
        <v>10251</v>
      </c>
      <c r="AY231">
        <f t="shared" si="185"/>
        <v>10399</v>
      </c>
    </row>
    <row r="232" spans="1:51" x14ac:dyDescent="0.35">
      <c r="A232" t="s">
        <v>1558</v>
      </c>
      <c r="B232" t="s">
        <v>654</v>
      </c>
      <c r="C232" t="s">
        <v>1559</v>
      </c>
      <c r="D232" t="s">
        <v>564</v>
      </c>
      <c r="E232" s="2">
        <v>45596</v>
      </c>
      <c r="F232">
        <v>193481</v>
      </c>
      <c r="G232" t="str">
        <f>VLOOKUP($C232,'LKUP PCNDES'!$K:$M,2,FALSE)</f>
        <v>Percentage of patients aged 65 years or over, who received a seasonal influenza vaccination between 1 September and 31 March.</v>
      </c>
      <c r="H232" t="str">
        <f>VLOOKUP($C232,'LKUP PCNDES'!$K:$M,3,FALSE)</f>
        <v>Flu_Vacs</v>
      </c>
      <c r="I232" t="str">
        <f>VLOOKUP($B232,'LKUP PCNDES'!$C$17:$H$60,4,FALSE)</f>
        <v>NHS South East London ICB</v>
      </c>
      <c r="J232" t="str">
        <f>VLOOKUP($B232,'LKUP PCNDES'!$C$17:$H$60,6,FALSE)</f>
        <v>NHS SOUTH EAST LONDON INTEGRATED CARE BOARD</v>
      </c>
      <c r="R232" t="s">
        <v>626</v>
      </c>
      <c r="S232" t="s">
        <v>626</v>
      </c>
      <c r="T232" s="177"/>
      <c r="U232" s="177"/>
      <c r="V232" s="177"/>
      <c r="W232" s="177"/>
      <c r="X232" s="177"/>
      <c r="Y232" s="177"/>
      <c r="Z232" s="177"/>
      <c r="AA232" s="177"/>
      <c r="AB232" s="177"/>
      <c r="AC232" s="177"/>
      <c r="AD232" s="177"/>
      <c r="AE232" s="177"/>
      <c r="AF232">
        <v>83290</v>
      </c>
      <c r="AG232">
        <v>79386</v>
      </c>
      <c r="AH232">
        <v>86486</v>
      </c>
      <c r="AI232">
        <v>89213</v>
      </c>
      <c r="AJ232">
        <v>89483</v>
      </c>
      <c r="AK232">
        <v>92657</v>
      </c>
      <c r="AL232">
        <v>97349</v>
      </c>
      <c r="AM232">
        <v>97118</v>
      </c>
      <c r="AN232">
        <v>97536</v>
      </c>
      <c r="AO232">
        <v>98970</v>
      </c>
      <c r="AP232">
        <v>100428</v>
      </c>
      <c r="AQ232">
        <v>104674</v>
      </c>
      <c r="AR232">
        <f>SUMIFS('PCN DES MetricDATA 24-25'!$F:$F,'PCN DES MetricDATA 24-25'!$B:$B,'PCN DES MetricDATA 24-25'!$S232,'PCN DES MetricDATA 24-25'!$C:$C,'PCN DES MetricDATA 24-25'!$Y$222,'PCN DES MetricDATA 24-25'!$D:$D,'PCN DES MetricDATA 24-25'!$Y$221,'PCN DES MetricDATA 24-25'!$E:$E,'PCN DES MetricDATA 24-25'!AR$164)</f>
        <v>79777</v>
      </c>
      <c r="AS232">
        <f>SUMIFS('PCN DES MetricDATA 24-25'!$F:$F,'PCN DES MetricDATA 24-25'!$B:$B,'PCN DES MetricDATA 24-25'!$S232,'PCN DES MetricDATA 24-25'!$C:$C,'PCN DES MetricDATA 24-25'!$Y$222,'PCN DES MetricDATA 24-25'!$D:$D,'PCN DES MetricDATA 24-25'!$Y$221,'PCN DES MetricDATA 24-25'!$E:$E,'PCN DES MetricDATA 24-25'!AS$164)</f>
        <v>80200</v>
      </c>
      <c r="AT232">
        <f>SUMIFS('PCN DES MetricDATA 24-25'!$F:$F,'PCN DES MetricDATA 24-25'!$B:$B,'PCN DES MetricDATA 24-25'!$S232,'PCN DES MetricDATA 24-25'!$C:$C,'PCN DES MetricDATA 24-25'!$Y$222,'PCN DES MetricDATA 24-25'!$D:$D,'PCN DES MetricDATA 24-25'!$Y$221,'PCN DES MetricDATA 24-25'!$E:$E,'PCN DES MetricDATA 24-25'!AT$164)</f>
        <v>81542</v>
      </c>
      <c r="AU232">
        <f>SUMIFS('PCN DES MetricDATA 24-25'!$F:$F,'PCN DES MetricDATA 24-25'!$B:$B,'PCN DES MetricDATA 24-25'!$S232,'PCN DES MetricDATA 24-25'!$C:$C,'PCN DES MetricDATA 24-25'!$Y$222,'PCN DES MetricDATA 24-25'!$D:$D,'PCN DES MetricDATA 24-25'!$Y$221,'PCN DES MetricDATA 24-25'!$E:$E,'PCN DES MetricDATA 24-25'!AU$164)</f>
        <v>93495</v>
      </c>
      <c r="AV232">
        <f>SUMIFS('PCN DES MetricDATA 24-25'!$F:$F,'PCN DES MetricDATA 24-25'!$B:$B,'PCN DES MetricDATA 24-25'!$S232,'PCN DES MetricDATA 24-25'!$C:$C,'PCN DES MetricDATA 24-25'!$Y$222,'PCN DES MetricDATA 24-25'!$D:$D,'PCN DES MetricDATA 24-25'!$Y$221,'PCN DES MetricDATA 24-25'!$E:$E,'PCN DES MetricDATA 24-25'!AV$164)</f>
        <v>96278</v>
      </c>
      <c r="AW232">
        <f>SUMIFS('PCN DES MetricDATA 24-25'!$F:$F,'PCN DES MetricDATA 24-25'!$B:$B,'PCN DES MetricDATA 24-25'!$S232,'PCN DES MetricDATA 24-25'!$C:$C,'PCN DES MetricDATA 24-25'!$Y$222,'PCN DES MetricDATA 24-25'!$D:$D,'PCN DES MetricDATA 24-25'!$Y$221,'PCN DES MetricDATA 24-25'!$E:$E,'PCN DES MetricDATA 24-25'!AW$164)</f>
        <v>97544</v>
      </c>
      <c r="AX232">
        <f>SUMIFS('PCN DES MetricDATA 24-25'!$F:$F,'PCN DES MetricDATA 24-25'!$B:$B,'PCN DES MetricDATA 24-25'!$S232,'PCN DES MetricDATA 24-25'!$C:$C,'PCN DES MetricDATA 24-25'!$Y$222,'PCN DES MetricDATA 24-25'!$D:$D,'PCN DES MetricDATA 24-25'!$Y$221,'PCN DES MetricDATA 24-25'!$E:$E,'PCN DES MetricDATA 24-25'!AX$164)</f>
        <v>103647</v>
      </c>
      <c r="AY232">
        <f>SUMIFS('PCN DES MetricDATA 24-25'!$F:$F,'PCN DES MetricDATA 24-25'!$B:$B,'PCN DES MetricDATA 24-25'!$S232,'PCN DES MetricDATA 24-25'!$C:$C,'PCN DES MetricDATA 24-25'!$Y$222,'PCN DES MetricDATA 24-25'!$D:$D,'PCN DES MetricDATA 24-25'!$Y$221,'PCN DES MetricDATA 24-25'!$E:$E,'PCN DES MetricDATA 24-25'!AY$164)</f>
        <v>104340</v>
      </c>
    </row>
    <row r="233" spans="1:51" x14ac:dyDescent="0.35">
      <c r="A233" t="s">
        <v>1558</v>
      </c>
      <c r="B233" t="s">
        <v>654</v>
      </c>
      <c r="C233" t="s">
        <v>1559</v>
      </c>
      <c r="D233" t="s">
        <v>564</v>
      </c>
      <c r="E233" s="2">
        <v>45626</v>
      </c>
      <c r="F233">
        <v>180266</v>
      </c>
      <c r="G233" t="str">
        <f>VLOOKUP($C233,'LKUP PCNDES'!$K:$M,2,FALSE)</f>
        <v>Percentage of patients aged 65 years or over, who received a seasonal influenza vaccination between 1 September and 31 March.</v>
      </c>
      <c r="H233" t="str">
        <f>VLOOKUP($C233,'LKUP PCNDES'!$K:$M,3,FALSE)</f>
        <v>Flu_Vacs</v>
      </c>
      <c r="I233" t="str">
        <f>VLOOKUP($B233,'LKUP PCNDES'!$C$17:$H$60,4,FALSE)</f>
        <v>NHS South East London ICB</v>
      </c>
      <c r="J233" t="str">
        <f>VLOOKUP($B233,'LKUP PCNDES'!$C$17:$H$60,6,FALSE)</f>
        <v>NHS SOUTH EAST LONDON INTEGRATED CARE BOARD</v>
      </c>
    </row>
    <row r="234" spans="1:51" x14ac:dyDescent="0.35">
      <c r="A234" t="s">
        <v>1558</v>
      </c>
      <c r="B234" t="s">
        <v>654</v>
      </c>
      <c r="C234" t="s">
        <v>1559</v>
      </c>
      <c r="D234" t="s">
        <v>655</v>
      </c>
      <c r="E234" s="2">
        <v>45412</v>
      </c>
      <c r="F234">
        <v>113</v>
      </c>
      <c r="G234" t="str">
        <f>VLOOKUP($C234,'LKUP PCNDES'!$K:$M,2,FALSE)</f>
        <v>Percentage of patients aged 65 years or over, who received a seasonal influenza vaccination between 1 September and 31 March.</v>
      </c>
      <c r="H234" t="str">
        <f>VLOOKUP($C234,'LKUP PCNDES'!$K:$M,3,FALSE)</f>
        <v>Flu_Vacs</v>
      </c>
      <c r="I234" t="str">
        <f>VLOOKUP($B234,'LKUP PCNDES'!$C$17:$H$60,4,FALSE)</f>
        <v>NHS South East London ICB</v>
      </c>
      <c r="J234" t="str">
        <f>VLOOKUP($B234,'LKUP PCNDES'!$C$17:$H$60,6,FALSE)</f>
        <v>NHS SOUTH EAST LONDON INTEGRATED CARE BOARD</v>
      </c>
    </row>
    <row r="235" spans="1:51" x14ac:dyDescent="0.35">
      <c r="A235" t="s">
        <v>1558</v>
      </c>
      <c r="B235" t="s">
        <v>654</v>
      </c>
      <c r="C235" t="s">
        <v>1559</v>
      </c>
      <c r="D235" t="s">
        <v>655</v>
      </c>
      <c r="E235" s="2">
        <v>45443</v>
      </c>
      <c r="F235">
        <v>190</v>
      </c>
      <c r="G235" t="str">
        <f>VLOOKUP($C235,'LKUP PCNDES'!$K:$M,2,FALSE)</f>
        <v>Percentage of patients aged 65 years or over, who received a seasonal influenza vaccination between 1 September and 31 March.</v>
      </c>
      <c r="H235" t="str">
        <f>VLOOKUP($C235,'LKUP PCNDES'!$K:$M,3,FALSE)</f>
        <v>Flu_Vacs</v>
      </c>
      <c r="I235" t="str">
        <f>VLOOKUP($B235,'LKUP PCNDES'!$C$17:$H$60,4,FALSE)</f>
        <v>NHS South East London ICB</v>
      </c>
      <c r="J235" t="str">
        <f>VLOOKUP($B235,'LKUP PCNDES'!$C$17:$H$60,6,FALSE)</f>
        <v>NHS SOUTH EAST LONDON INTEGRATED CARE BOARD</v>
      </c>
      <c r="S235" s="7" t="s">
        <v>638</v>
      </c>
      <c r="T235" s="7"/>
      <c r="U235" s="7"/>
      <c r="V235" s="7"/>
      <c r="W235" s="7"/>
      <c r="X235" s="94"/>
      <c r="Y235" s="94" t="s">
        <v>1558</v>
      </c>
      <c r="Z235" s="7"/>
      <c r="AA235" s="7"/>
    </row>
    <row r="236" spans="1:51" x14ac:dyDescent="0.35">
      <c r="A236" t="s">
        <v>1558</v>
      </c>
      <c r="B236" t="s">
        <v>654</v>
      </c>
      <c r="C236" t="s">
        <v>1559</v>
      </c>
      <c r="D236" t="s">
        <v>655</v>
      </c>
      <c r="E236" s="2">
        <v>45473</v>
      </c>
      <c r="F236">
        <v>257</v>
      </c>
      <c r="G236" t="str">
        <f>VLOOKUP($C236,'LKUP PCNDES'!$K:$M,2,FALSE)</f>
        <v>Percentage of patients aged 65 years or over, who received a seasonal influenza vaccination between 1 September and 31 March.</v>
      </c>
      <c r="H236" t="str">
        <f>VLOOKUP($C236,'LKUP PCNDES'!$K:$M,3,FALSE)</f>
        <v>Flu_Vacs</v>
      </c>
      <c r="I236" t="str">
        <f>VLOOKUP($B236,'LKUP PCNDES'!$C$17:$H$60,4,FALSE)</f>
        <v>NHS South East London ICB</v>
      </c>
      <c r="J236" t="str">
        <f>VLOOKUP($B236,'LKUP PCNDES'!$C$17:$H$60,6,FALSE)</f>
        <v>NHS SOUTH EAST LONDON INTEGRATED CARE BOARD</v>
      </c>
      <c r="S236" s="7" t="s">
        <v>641</v>
      </c>
      <c r="T236" s="7"/>
      <c r="U236" s="7"/>
      <c r="V236" s="7"/>
      <c r="W236" s="7"/>
      <c r="X236" s="7"/>
      <c r="Y236" s="94" t="s">
        <v>564</v>
      </c>
      <c r="Z236" s="7"/>
      <c r="AA236" s="7"/>
    </row>
    <row r="237" spans="1:51" x14ac:dyDescent="0.35">
      <c r="A237" t="s">
        <v>1558</v>
      </c>
      <c r="B237" t="s">
        <v>654</v>
      </c>
      <c r="C237" t="s">
        <v>1559</v>
      </c>
      <c r="D237" t="s">
        <v>655</v>
      </c>
      <c r="E237" s="2">
        <v>45504</v>
      </c>
      <c r="F237">
        <v>292</v>
      </c>
      <c r="G237" t="str">
        <f>VLOOKUP($C237,'LKUP PCNDES'!$K:$M,2,FALSE)</f>
        <v>Percentage of patients aged 65 years or over, who received a seasonal influenza vaccination between 1 September and 31 March.</v>
      </c>
      <c r="H237" t="str">
        <f>VLOOKUP($C237,'LKUP PCNDES'!$K:$M,3,FALSE)</f>
        <v>Flu_Vacs</v>
      </c>
      <c r="I237" t="str">
        <f>VLOOKUP($B237,'LKUP PCNDES'!$C$17:$H$60,4,FALSE)</f>
        <v>NHS South East London ICB</v>
      </c>
      <c r="J237" t="str">
        <f>VLOOKUP($B237,'LKUP PCNDES'!$C$17:$H$60,6,FALSE)</f>
        <v>NHS SOUTH EAST LONDON INTEGRATED CARE BOARD</v>
      </c>
      <c r="S237" s="7" t="s">
        <v>640</v>
      </c>
      <c r="T237" s="7"/>
      <c r="U237" s="7"/>
      <c r="V237" s="7"/>
      <c r="W237" s="7"/>
      <c r="X237" s="7"/>
      <c r="Y237" s="94" t="s">
        <v>1548</v>
      </c>
      <c r="Z237" s="7"/>
      <c r="AA237" s="7"/>
    </row>
    <row r="238" spans="1:51" x14ac:dyDescent="0.35">
      <c r="A238" t="s">
        <v>1558</v>
      </c>
      <c r="B238" t="s">
        <v>654</v>
      </c>
      <c r="C238" t="s">
        <v>1559</v>
      </c>
      <c r="D238" t="s">
        <v>655</v>
      </c>
      <c r="E238" s="2">
        <v>45535</v>
      </c>
      <c r="F238">
        <v>427</v>
      </c>
      <c r="G238" t="str">
        <f>VLOOKUP($C238,'LKUP PCNDES'!$K:$M,2,FALSE)</f>
        <v>Percentage of patients aged 65 years or over, who received a seasonal influenza vaccination between 1 September and 31 March.</v>
      </c>
      <c r="H238" t="str">
        <f>VLOOKUP($C238,'LKUP PCNDES'!$K:$M,3,FALSE)</f>
        <v>Flu_Vacs</v>
      </c>
      <c r="I238" t="str">
        <f>VLOOKUP($B238,'LKUP PCNDES'!$C$17:$H$60,4,FALSE)</f>
        <v>NHS South East London ICB</v>
      </c>
      <c r="J238" t="str">
        <f>VLOOKUP($B238,'LKUP PCNDES'!$C$17:$H$60,6,FALSE)</f>
        <v>NHS SOUTH EAST LONDON INTEGRATED CARE BOARD</v>
      </c>
      <c r="S238" s="7"/>
      <c r="T238" s="7"/>
      <c r="U238" s="7"/>
      <c r="V238" s="7"/>
      <c r="W238" s="7"/>
      <c r="X238" s="7"/>
      <c r="Y238" s="7"/>
      <c r="Z238" s="7"/>
      <c r="AA238" s="7"/>
    </row>
    <row r="239" spans="1:51" x14ac:dyDescent="0.35">
      <c r="A239" t="s">
        <v>1558</v>
      </c>
      <c r="B239" t="s">
        <v>654</v>
      </c>
      <c r="C239" t="s">
        <v>1559</v>
      </c>
      <c r="D239" t="s">
        <v>655</v>
      </c>
      <c r="E239" s="2">
        <v>45565</v>
      </c>
      <c r="F239">
        <v>3116</v>
      </c>
      <c r="G239" t="str">
        <f>VLOOKUP($C239,'LKUP PCNDES'!$K:$M,2,FALSE)</f>
        <v>Percentage of patients aged 65 years or over, who received a seasonal influenza vaccination between 1 September and 31 March.</v>
      </c>
      <c r="H239" t="str">
        <f>VLOOKUP($C239,'LKUP PCNDES'!$K:$M,3,FALSE)</f>
        <v>Flu_Vacs</v>
      </c>
      <c r="I239" t="str">
        <f>VLOOKUP($B239,'LKUP PCNDES'!$C$17:$H$60,4,FALSE)</f>
        <v>NHS South East London ICB</v>
      </c>
      <c r="J239" t="str">
        <f>VLOOKUP($B239,'LKUP PCNDES'!$C$17:$H$60,6,FALSE)</f>
        <v>NHS SOUTH EAST LONDON INTEGRATED CARE BOARD</v>
      </c>
      <c r="S239" s="7" t="s">
        <v>649</v>
      </c>
      <c r="T239" s="7"/>
      <c r="U239" s="7"/>
      <c r="V239" s="7"/>
      <c r="W239" s="7"/>
      <c r="X239" s="7" t="s">
        <v>642</v>
      </c>
      <c r="Y239" s="7"/>
      <c r="Z239" s="7"/>
      <c r="AA239" s="7"/>
    </row>
    <row r="240" spans="1:51" x14ac:dyDescent="0.35">
      <c r="A240" t="s">
        <v>1558</v>
      </c>
      <c r="B240" t="s">
        <v>654</v>
      </c>
      <c r="C240" t="s">
        <v>1559</v>
      </c>
      <c r="D240" t="s">
        <v>655</v>
      </c>
      <c r="E240" s="2">
        <v>45596</v>
      </c>
      <c r="F240">
        <v>10570</v>
      </c>
      <c r="G240" t="str">
        <f>VLOOKUP($C240,'LKUP PCNDES'!$K:$M,2,FALSE)</f>
        <v>Percentage of patients aged 65 years or over, who received a seasonal influenza vaccination between 1 September and 31 March.</v>
      </c>
      <c r="H240" t="str">
        <f>VLOOKUP($C240,'LKUP PCNDES'!$K:$M,3,FALSE)</f>
        <v>Flu_Vacs</v>
      </c>
      <c r="I240" t="str">
        <f>VLOOKUP($B240,'LKUP PCNDES'!$C$17:$H$60,4,FALSE)</f>
        <v>NHS South East London ICB</v>
      </c>
      <c r="J240" t="str">
        <f>VLOOKUP($B240,'LKUP PCNDES'!$C$17:$H$60,6,FALSE)</f>
        <v>NHS SOUTH EAST LONDON INTEGRATED CARE BOARD</v>
      </c>
      <c r="S240" s="7" t="s">
        <v>639</v>
      </c>
      <c r="T240" s="9">
        <v>44681</v>
      </c>
      <c r="U240" s="9">
        <v>44712</v>
      </c>
      <c r="V240" s="9">
        <v>44742</v>
      </c>
      <c r="W240" s="9">
        <v>44773</v>
      </c>
      <c r="X240" s="9">
        <v>44804</v>
      </c>
      <c r="Y240" s="9">
        <v>44834</v>
      </c>
      <c r="Z240" s="9">
        <v>44865</v>
      </c>
      <c r="AA240" s="9">
        <v>44895</v>
      </c>
      <c r="AB240" s="9">
        <v>44926</v>
      </c>
      <c r="AC240" s="9">
        <v>44957</v>
      </c>
      <c r="AD240" s="9">
        <v>44985</v>
      </c>
      <c r="AE240" s="9">
        <v>45016</v>
      </c>
      <c r="AF240" s="9">
        <v>45046</v>
      </c>
      <c r="AG240" s="9">
        <v>45077</v>
      </c>
      <c r="AH240" s="9">
        <v>45107</v>
      </c>
      <c r="AI240" s="9">
        <v>45138</v>
      </c>
      <c r="AJ240" s="9">
        <v>45169</v>
      </c>
      <c r="AK240" s="9">
        <v>45199</v>
      </c>
      <c r="AL240" s="9">
        <v>45230</v>
      </c>
      <c r="AM240" s="9">
        <v>45260</v>
      </c>
      <c r="AN240" s="9">
        <v>45291</v>
      </c>
      <c r="AO240" s="9">
        <v>45322</v>
      </c>
      <c r="AP240" s="9">
        <v>45351</v>
      </c>
      <c r="AQ240" s="9">
        <v>45382</v>
      </c>
      <c r="AR240" s="9">
        <f t="shared" ref="AR240" si="186">EOMONTH(AQ240,1)</f>
        <v>45412</v>
      </c>
      <c r="AS240" s="9">
        <f t="shared" ref="AS240" si="187">EOMONTH(AR240,1)</f>
        <v>45443</v>
      </c>
      <c r="AT240" s="9">
        <f t="shared" ref="AT240" si="188">EOMONTH(AS240,1)</f>
        <v>45473</v>
      </c>
      <c r="AU240" s="9">
        <f t="shared" ref="AU240" si="189">EOMONTH(AT240,1)</f>
        <v>45504</v>
      </c>
      <c r="AV240" s="9">
        <f t="shared" ref="AV240" si="190">EOMONTH(AU240,1)</f>
        <v>45535</v>
      </c>
      <c r="AW240" s="9">
        <f>EOMONTH(AV240,1)</f>
        <v>45565</v>
      </c>
      <c r="AX240" s="9">
        <f>EOMONTH(AW240,1)</f>
        <v>45596</v>
      </c>
      <c r="AY240" s="9">
        <f>EOMONTH(AX240,1)</f>
        <v>45626</v>
      </c>
    </row>
    <row r="241" spans="1:51" x14ac:dyDescent="0.35">
      <c r="A241" t="s">
        <v>1558</v>
      </c>
      <c r="B241" t="s">
        <v>654</v>
      </c>
      <c r="C241" t="s">
        <v>1559</v>
      </c>
      <c r="D241" t="s">
        <v>655</v>
      </c>
      <c r="E241" s="2">
        <v>45626</v>
      </c>
      <c r="F241">
        <v>16020</v>
      </c>
      <c r="G241" t="str">
        <f>VLOOKUP($C241,'LKUP PCNDES'!$K:$M,2,FALSE)</f>
        <v>Percentage of patients aged 65 years or over, who received a seasonal influenza vaccination between 1 September and 31 March.</v>
      </c>
      <c r="H241" t="str">
        <f>VLOOKUP($C241,'LKUP PCNDES'!$K:$M,3,FALSE)</f>
        <v>Flu_Vacs</v>
      </c>
      <c r="I241" t="str">
        <f>VLOOKUP($B241,'LKUP PCNDES'!$C$17:$H$60,4,FALSE)</f>
        <v>NHS South East London ICB</v>
      </c>
      <c r="J241" t="str">
        <f>VLOOKUP($B241,'LKUP PCNDES'!$C$17:$H$60,6,FALSE)</f>
        <v>NHS SOUTH EAST LONDON INTEGRATED CARE BOARD</v>
      </c>
      <c r="R241" t="s">
        <v>106</v>
      </c>
      <c r="S241" t="s">
        <v>651</v>
      </c>
      <c r="T241" s="177"/>
      <c r="U241" s="177"/>
      <c r="V241" s="177"/>
      <c r="W241" s="177"/>
      <c r="X241" s="177"/>
      <c r="Y241" s="177"/>
      <c r="Z241" s="177"/>
      <c r="AA241" s="177"/>
      <c r="AB241" s="177"/>
      <c r="AC241" s="177"/>
      <c r="AD241" s="177"/>
      <c r="AE241" s="177"/>
      <c r="AF241">
        <v>5112</v>
      </c>
      <c r="AG241">
        <v>4780</v>
      </c>
      <c r="AH241">
        <v>5276</v>
      </c>
      <c r="AI241">
        <v>5290</v>
      </c>
      <c r="AJ241">
        <v>5026</v>
      </c>
      <c r="AK241">
        <v>5548</v>
      </c>
      <c r="AL241">
        <v>5465</v>
      </c>
      <c r="AM241">
        <v>5573</v>
      </c>
      <c r="AN241">
        <v>5722</v>
      </c>
      <c r="AO241">
        <v>5810</v>
      </c>
      <c r="AP241">
        <v>6015</v>
      </c>
      <c r="AQ241">
        <v>6037</v>
      </c>
      <c r="AR241">
        <f>SUMIFS('PCN DES MetricDATA 24-25'!$F:$F,'PCN DES MetricDATA 24-25'!$B:$B,'PCN DES MetricDATA 24-25'!$S241,'PCN DES MetricDATA 24-25'!$C:$C,'PCN DES MetricDATA 24-25'!$Y$237,'PCN DES MetricDATA 24-25'!$D:$D,'PCN DES MetricDATA 24-25'!$Y$236,'PCN DES MetricDATA 24-25'!$E:$E,'PCN DES MetricDATA 24-25'!AR$164)</f>
        <v>0</v>
      </c>
      <c r="AS241">
        <f>SUMIFS('PCN DES MetricDATA 24-25'!$F:$F,'PCN DES MetricDATA 24-25'!$B:$B,'PCN DES MetricDATA 24-25'!$S241,'PCN DES MetricDATA 24-25'!$C:$C,'PCN DES MetricDATA 24-25'!$Y$237,'PCN DES MetricDATA 24-25'!$D:$D,'PCN DES MetricDATA 24-25'!$Y$236,'PCN DES MetricDATA 24-25'!$E:$E,'PCN DES MetricDATA 24-25'!AS$164)</f>
        <v>0</v>
      </c>
      <c r="AT241">
        <f>SUMIFS('PCN DES MetricDATA 24-25'!$F:$F,'PCN DES MetricDATA 24-25'!$B:$B,'PCN DES MetricDATA 24-25'!$S241,'PCN DES MetricDATA 24-25'!$C:$C,'PCN DES MetricDATA 24-25'!$Y$237,'PCN DES MetricDATA 24-25'!$D:$D,'PCN DES MetricDATA 24-25'!$Y$236,'PCN DES MetricDATA 24-25'!$E:$E,'PCN DES MetricDATA 24-25'!AT$164)</f>
        <v>0</v>
      </c>
      <c r="AU241">
        <f>SUMIFS('PCN DES MetricDATA 24-25'!$F:$F,'PCN DES MetricDATA 24-25'!$B:$B,'PCN DES MetricDATA 24-25'!$S241,'PCN DES MetricDATA 24-25'!$C:$C,'PCN DES MetricDATA 24-25'!$Y$237,'PCN DES MetricDATA 24-25'!$D:$D,'PCN DES MetricDATA 24-25'!$Y$236,'PCN DES MetricDATA 24-25'!$E:$E,'PCN DES MetricDATA 24-25'!AU$164)</f>
        <v>0</v>
      </c>
      <c r="AV241">
        <f>SUMIFS('PCN DES MetricDATA 24-25'!$F:$F,'PCN DES MetricDATA 24-25'!$B:$B,'PCN DES MetricDATA 24-25'!$S241,'PCN DES MetricDATA 24-25'!$C:$C,'PCN DES MetricDATA 24-25'!$Y$237,'PCN DES MetricDATA 24-25'!$D:$D,'PCN DES MetricDATA 24-25'!$Y$236,'PCN DES MetricDATA 24-25'!$E:$E,'PCN DES MetricDATA 24-25'!AV$164)</f>
        <v>6091</v>
      </c>
      <c r="AW241">
        <f>SUMIFS('PCN DES MetricDATA 24-25'!$F:$F,'PCN DES MetricDATA 24-25'!$B:$B,'PCN DES MetricDATA 24-25'!$S241,'PCN DES MetricDATA 24-25'!$C:$C,'PCN DES MetricDATA 24-25'!$Y$237,'PCN DES MetricDATA 24-25'!$D:$D,'PCN DES MetricDATA 24-25'!$Y$236,'PCN DES MetricDATA 24-25'!$E:$E,'PCN DES MetricDATA 24-25'!AW$164)</f>
        <v>6166</v>
      </c>
      <c r="AX241">
        <f>SUMIFS('PCN DES MetricDATA 24-25'!$F:$F,'PCN DES MetricDATA 24-25'!$B:$B,'PCN DES MetricDATA 24-25'!$S241,'PCN DES MetricDATA 24-25'!$C:$C,'PCN DES MetricDATA 24-25'!$Y$237,'PCN DES MetricDATA 24-25'!$D:$D,'PCN DES MetricDATA 24-25'!$Y$236,'PCN DES MetricDATA 24-25'!$E:$E,'PCN DES MetricDATA 24-25'!AX$164)</f>
        <v>6208</v>
      </c>
      <c r="AY241">
        <f>SUMIFS('PCN DES MetricDATA 24-25'!$F:$F,'PCN DES MetricDATA 24-25'!$B:$B,'PCN DES MetricDATA 24-25'!$S241,'PCN DES MetricDATA 24-25'!$C:$C,'PCN DES MetricDATA 24-25'!$Y$237,'PCN DES MetricDATA 24-25'!$D:$D,'PCN DES MetricDATA 24-25'!$Y$236,'PCN DES MetricDATA 24-25'!$E:$E,'PCN DES MetricDATA 24-25'!AY$164)</f>
        <v>6187</v>
      </c>
    </row>
    <row r="242" spans="1:51" x14ac:dyDescent="0.35">
      <c r="A242" t="s">
        <v>1558</v>
      </c>
      <c r="B242" t="s">
        <v>654</v>
      </c>
      <c r="C242" t="s">
        <v>1559</v>
      </c>
      <c r="D242" t="s">
        <v>657</v>
      </c>
      <c r="E242" s="2">
        <v>45412</v>
      </c>
      <c r="F242">
        <v>0</v>
      </c>
      <c r="G242" t="str">
        <f>VLOOKUP($C242,'LKUP PCNDES'!$K:$M,2,FALSE)</f>
        <v>Percentage of patients aged 65 years or over, who received a seasonal influenza vaccination between 1 September and 31 March.</v>
      </c>
      <c r="H242" t="str">
        <f>VLOOKUP($C242,'LKUP PCNDES'!$K:$M,3,FALSE)</f>
        <v>Flu_Vacs</v>
      </c>
      <c r="I242" t="str">
        <f>VLOOKUP($B242,'LKUP PCNDES'!$C$17:$H$60,4,FALSE)</f>
        <v>NHS South East London ICB</v>
      </c>
      <c r="J242" t="str">
        <f>VLOOKUP($B242,'LKUP PCNDES'!$C$17:$H$60,6,FALSE)</f>
        <v>NHS SOUTH EAST LONDON INTEGRATED CARE BOARD</v>
      </c>
      <c r="R242" t="s">
        <v>108</v>
      </c>
      <c r="S242" t="s">
        <v>652</v>
      </c>
      <c r="T242" s="177"/>
      <c r="U242" s="177"/>
      <c r="V242" s="177"/>
      <c r="W242" s="177"/>
      <c r="X242" s="177"/>
      <c r="Y242" s="177"/>
      <c r="Z242" s="177"/>
      <c r="AA242" s="177"/>
      <c r="AB242" s="177"/>
      <c r="AC242" s="177"/>
      <c r="AD242" s="177"/>
      <c r="AE242" s="177"/>
      <c r="AF242">
        <v>5450</v>
      </c>
      <c r="AG242">
        <v>5583</v>
      </c>
      <c r="AH242">
        <v>5628</v>
      </c>
      <c r="AI242">
        <v>5650</v>
      </c>
      <c r="AJ242">
        <v>4732</v>
      </c>
      <c r="AK242">
        <v>5750</v>
      </c>
      <c r="AL242">
        <v>5419</v>
      </c>
      <c r="AM242">
        <v>5399</v>
      </c>
      <c r="AN242">
        <v>5420</v>
      </c>
      <c r="AO242">
        <v>5430</v>
      </c>
      <c r="AP242">
        <v>5509</v>
      </c>
      <c r="AQ242">
        <v>5517</v>
      </c>
      <c r="AR242">
        <f>SUMIFS('PCN DES MetricDATA 24-25'!$F:$F,'PCN DES MetricDATA 24-25'!$B:$B,'PCN DES MetricDATA 24-25'!$S242,'PCN DES MetricDATA 24-25'!$C:$C,'PCN DES MetricDATA 24-25'!$Y$237,'PCN DES MetricDATA 24-25'!$D:$D,'PCN DES MetricDATA 24-25'!$Y$236,'PCN DES MetricDATA 24-25'!$E:$E,'PCN DES MetricDATA 24-25'!AR$164)</f>
        <v>5575</v>
      </c>
      <c r="AS242">
        <f>SUMIFS('PCN DES MetricDATA 24-25'!$F:$F,'PCN DES MetricDATA 24-25'!$B:$B,'PCN DES MetricDATA 24-25'!$S242,'PCN DES MetricDATA 24-25'!$C:$C,'PCN DES MetricDATA 24-25'!$Y$237,'PCN DES MetricDATA 24-25'!$D:$D,'PCN DES MetricDATA 24-25'!$Y$236,'PCN DES MetricDATA 24-25'!$E:$E,'PCN DES MetricDATA 24-25'!AS$164)</f>
        <v>5607</v>
      </c>
      <c r="AT242">
        <f>SUMIFS('PCN DES MetricDATA 24-25'!$F:$F,'PCN DES MetricDATA 24-25'!$B:$B,'PCN DES MetricDATA 24-25'!$S242,'PCN DES MetricDATA 24-25'!$C:$C,'PCN DES MetricDATA 24-25'!$Y$237,'PCN DES MetricDATA 24-25'!$D:$D,'PCN DES MetricDATA 24-25'!$Y$236,'PCN DES MetricDATA 24-25'!$E:$E,'PCN DES MetricDATA 24-25'!AT$164)</f>
        <v>5685</v>
      </c>
      <c r="AU242">
        <f>SUMIFS('PCN DES MetricDATA 24-25'!$F:$F,'PCN DES MetricDATA 24-25'!$B:$B,'PCN DES MetricDATA 24-25'!$S242,'PCN DES MetricDATA 24-25'!$C:$C,'PCN DES MetricDATA 24-25'!$Y$237,'PCN DES MetricDATA 24-25'!$D:$D,'PCN DES MetricDATA 24-25'!$Y$236,'PCN DES MetricDATA 24-25'!$E:$E,'PCN DES MetricDATA 24-25'!AU$164)</f>
        <v>5740</v>
      </c>
      <c r="AV242">
        <f>SUMIFS('PCN DES MetricDATA 24-25'!$F:$F,'PCN DES MetricDATA 24-25'!$B:$B,'PCN DES MetricDATA 24-25'!$S242,'PCN DES MetricDATA 24-25'!$C:$C,'PCN DES MetricDATA 24-25'!$Y$237,'PCN DES MetricDATA 24-25'!$D:$D,'PCN DES MetricDATA 24-25'!$Y$236,'PCN DES MetricDATA 24-25'!$E:$E,'PCN DES MetricDATA 24-25'!AV$164)</f>
        <v>5817</v>
      </c>
      <c r="AW242">
        <f>SUMIFS('PCN DES MetricDATA 24-25'!$F:$F,'PCN DES MetricDATA 24-25'!$B:$B,'PCN DES MetricDATA 24-25'!$S242,'PCN DES MetricDATA 24-25'!$C:$C,'PCN DES MetricDATA 24-25'!$Y$237,'PCN DES MetricDATA 24-25'!$D:$D,'PCN DES MetricDATA 24-25'!$Y$236,'PCN DES MetricDATA 24-25'!$E:$E,'PCN DES MetricDATA 24-25'!AW$164)</f>
        <v>5931</v>
      </c>
      <c r="AX242">
        <f>SUMIFS('PCN DES MetricDATA 24-25'!$F:$F,'PCN DES MetricDATA 24-25'!$B:$B,'PCN DES MetricDATA 24-25'!$S242,'PCN DES MetricDATA 24-25'!$C:$C,'PCN DES MetricDATA 24-25'!$Y$237,'PCN DES MetricDATA 24-25'!$D:$D,'PCN DES MetricDATA 24-25'!$Y$236,'PCN DES MetricDATA 24-25'!$E:$E,'PCN DES MetricDATA 24-25'!AX$164)</f>
        <v>5955</v>
      </c>
      <c r="AY242">
        <f>SUMIFS('PCN DES MetricDATA 24-25'!$F:$F,'PCN DES MetricDATA 24-25'!$B:$B,'PCN DES MetricDATA 24-25'!$S242,'PCN DES MetricDATA 24-25'!$C:$C,'PCN DES MetricDATA 24-25'!$Y$237,'PCN DES MetricDATA 24-25'!$D:$D,'PCN DES MetricDATA 24-25'!$Y$236,'PCN DES MetricDATA 24-25'!$E:$E,'PCN DES MetricDATA 24-25'!AY$164)</f>
        <v>5973</v>
      </c>
    </row>
    <row r="243" spans="1:51" x14ac:dyDescent="0.35">
      <c r="A243" t="s">
        <v>1558</v>
      </c>
      <c r="B243" t="s">
        <v>654</v>
      </c>
      <c r="C243" t="s">
        <v>1559</v>
      </c>
      <c r="D243" t="s">
        <v>657</v>
      </c>
      <c r="E243" s="2">
        <v>45443</v>
      </c>
      <c r="F243">
        <v>0</v>
      </c>
      <c r="G243" t="str">
        <f>VLOOKUP($C243,'LKUP PCNDES'!$K:$M,2,FALSE)</f>
        <v>Percentage of patients aged 65 years or over, who received a seasonal influenza vaccination between 1 September and 31 March.</v>
      </c>
      <c r="H243" t="str">
        <f>VLOOKUP($C243,'LKUP PCNDES'!$K:$M,3,FALSE)</f>
        <v>Flu_Vacs</v>
      </c>
      <c r="I243" t="str">
        <f>VLOOKUP($B243,'LKUP PCNDES'!$C$17:$H$60,4,FALSE)</f>
        <v>NHS South East London ICB</v>
      </c>
      <c r="J243" t="str">
        <f>VLOOKUP($B243,'LKUP PCNDES'!$C$17:$H$60,6,FALSE)</f>
        <v>NHS SOUTH EAST LONDON INTEGRATED CARE BOARD</v>
      </c>
      <c r="R243" t="s">
        <v>110</v>
      </c>
      <c r="S243" t="s">
        <v>653</v>
      </c>
      <c r="T243" s="177"/>
      <c r="U243" s="177"/>
      <c r="V243" s="177"/>
      <c r="W243" s="177"/>
      <c r="X243" s="177"/>
      <c r="Y243" s="177"/>
      <c r="Z243" s="177"/>
      <c r="AA243" s="177"/>
      <c r="AB243" s="177"/>
      <c r="AC243" s="177"/>
      <c r="AD243" s="177"/>
      <c r="AE243" s="177"/>
      <c r="AF243">
        <v>6172</v>
      </c>
      <c r="AG243">
        <v>6191</v>
      </c>
      <c r="AH243">
        <v>6319</v>
      </c>
      <c r="AI243">
        <v>6393</v>
      </c>
      <c r="AJ243">
        <v>6264</v>
      </c>
      <c r="AK243">
        <v>6651</v>
      </c>
      <c r="AL243">
        <v>6219</v>
      </c>
      <c r="AM243">
        <v>5864</v>
      </c>
      <c r="AN243">
        <v>5897</v>
      </c>
      <c r="AO243">
        <v>5504</v>
      </c>
      <c r="AP243">
        <v>5504</v>
      </c>
      <c r="AQ243">
        <v>6680</v>
      </c>
      <c r="AR243">
        <f>SUMIFS('PCN DES MetricDATA 24-25'!$F:$F,'PCN DES MetricDATA 24-25'!$B:$B,'PCN DES MetricDATA 24-25'!$S243,'PCN DES MetricDATA 24-25'!$C:$C,'PCN DES MetricDATA 24-25'!$Y$237,'PCN DES MetricDATA 24-25'!$D:$D,'PCN DES MetricDATA 24-25'!$Y$236,'PCN DES MetricDATA 24-25'!$E:$E,'PCN DES MetricDATA 24-25'!AR$164)</f>
        <v>6844</v>
      </c>
      <c r="AS243">
        <f>SUMIFS('PCN DES MetricDATA 24-25'!$F:$F,'PCN DES MetricDATA 24-25'!$B:$B,'PCN DES MetricDATA 24-25'!$S243,'PCN DES MetricDATA 24-25'!$C:$C,'PCN DES MetricDATA 24-25'!$Y$237,'PCN DES MetricDATA 24-25'!$D:$D,'PCN DES MetricDATA 24-25'!$Y$236,'PCN DES MetricDATA 24-25'!$E:$E,'PCN DES MetricDATA 24-25'!AS$164)</f>
        <v>6918</v>
      </c>
      <c r="AT243">
        <f>SUMIFS('PCN DES MetricDATA 24-25'!$F:$F,'PCN DES MetricDATA 24-25'!$B:$B,'PCN DES MetricDATA 24-25'!$S243,'PCN DES MetricDATA 24-25'!$C:$C,'PCN DES MetricDATA 24-25'!$Y$237,'PCN DES MetricDATA 24-25'!$D:$D,'PCN DES MetricDATA 24-25'!$Y$236,'PCN DES MetricDATA 24-25'!$E:$E,'PCN DES MetricDATA 24-25'!AT$164)</f>
        <v>6981</v>
      </c>
      <c r="AU243">
        <f>SUMIFS('PCN DES MetricDATA 24-25'!$F:$F,'PCN DES MetricDATA 24-25'!$B:$B,'PCN DES MetricDATA 24-25'!$S243,'PCN DES MetricDATA 24-25'!$C:$C,'PCN DES MetricDATA 24-25'!$Y$237,'PCN DES MetricDATA 24-25'!$D:$D,'PCN DES MetricDATA 24-25'!$Y$236,'PCN DES MetricDATA 24-25'!$E:$E,'PCN DES MetricDATA 24-25'!AU$164)</f>
        <v>7102</v>
      </c>
      <c r="AV243">
        <f>SUMIFS('PCN DES MetricDATA 24-25'!$F:$F,'PCN DES MetricDATA 24-25'!$B:$B,'PCN DES MetricDATA 24-25'!$S243,'PCN DES MetricDATA 24-25'!$C:$C,'PCN DES MetricDATA 24-25'!$Y$237,'PCN DES MetricDATA 24-25'!$D:$D,'PCN DES MetricDATA 24-25'!$Y$236,'PCN DES MetricDATA 24-25'!$E:$E,'PCN DES MetricDATA 24-25'!AV$164)</f>
        <v>7202</v>
      </c>
      <c r="AW243">
        <f>SUMIFS('PCN DES MetricDATA 24-25'!$F:$F,'PCN DES MetricDATA 24-25'!$B:$B,'PCN DES MetricDATA 24-25'!$S243,'PCN DES MetricDATA 24-25'!$C:$C,'PCN DES MetricDATA 24-25'!$Y$237,'PCN DES MetricDATA 24-25'!$D:$D,'PCN DES MetricDATA 24-25'!$Y$236,'PCN DES MetricDATA 24-25'!$E:$E,'PCN DES MetricDATA 24-25'!AW$164)</f>
        <v>7152</v>
      </c>
      <c r="AX243">
        <f>SUMIFS('PCN DES MetricDATA 24-25'!$F:$F,'PCN DES MetricDATA 24-25'!$B:$B,'PCN DES MetricDATA 24-25'!$S243,'PCN DES MetricDATA 24-25'!$C:$C,'PCN DES MetricDATA 24-25'!$Y$237,'PCN DES MetricDATA 24-25'!$D:$D,'PCN DES MetricDATA 24-25'!$Y$236,'PCN DES MetricDATA 24-25'!$E:$E,'PCN DES MetricDATA 24-25'!AX$164)</f>
        <v>7133</v>
      </c>
      <c r="AY243">
        <f>SUMIFS('PCN DES MetricDATA 24-25'!$F:$F,'PCN DES MetricDATA 24-25'!$B:$B,'PCN DES MetricDATA 24-25'!$S243,'PCN DES MetricDATA 24-25'!$C:$C,'PCN DES MetricDATA 24-25'!$Y$237,'PCN DES MetricDATA 24-25'!$D:$D,'PCN DES MetricDATA 24-25'!$Y$236,'PCN DES MetricDATA 24-25'!$E:$E,'PCN DES MetricDATA 24-25'!AY$164)</f>
        <v>7134</v>
      </c>
    </row>
    <row r="244" spans="1:51" x14ac:dyDescent="0.35">
      <c r="A244" t="s">
        <v>1558</v>
      </c>
      <c r="B244" t="s">
        <v>654</v>
      </c>
      <c r="C244" t="s">
        <v>1559</v>
      </c>
      <c r="D244" t="s">
        <v>657</v>
      </c>
      <c r="E244" s="2">
        <v>45473</v>
      </c>
      <c r="F244">
        <v>0</v>
      </c>
      <c r="G244" t="str">
        <f>VLOOKUP($C244,'LKUP PCNDES'!$K:$M,2,FALSE)</f>
        <v>Percentage of patients aged 65 years or over, who received a seasonal influenza vaccination between 1 September and 31 March.</v>
      </c>
      <c r="H244" t="str">
        <f>VLOOKUP($C244,'LKUP PCNDES'!$K:$M,3,FALSE)</f>
        <v>Flu_Vacs</v>
      </c>
      <c r="I244" t="str">
        <f>VLOOKUP($B244,'LKUP PCNDES'!$C$17:$H$60,4,FALSE)</f>
        <v>NHS South East London ICB</v>
      </c>
      <c r="J244" t="str">
        <f>VLOOKUP($B244,'LKUP PCNDES'!$C$17:$H$60,6,FALSE)</f>
        <v>NHS SOUTH EAST LONDON INTEGRATED CARE BOARD</v>
      </c>
      <c r="R244" t="s">
        <v>112</v>
      </c>
      <c r="S244" t="s">
        <v>654</v>
      </c>
      <c r="T244" s="177"/>
      <c r="U244" s="177"/>
      <c r="V244" s="177"/>
      <c r="W244" s="177"/>
      <c r="X244" s="177"/>
      <c r="Y244" s="177"/>
      <c r="Z244" s="177"/>
      <c r="AA244" s="177"/>
      <c r="AB244" s="177"/>
      <c r="AC244" s="177"/>
      <c r="AD244" s="177"/>
      <c r="AE244" s="177"/>
      <c r="AF244">
        <v>5103</v>
      </c>
      <c r="AG244">
        <v>3800</v>
      </c>
      <c r="AH244">
        <v>5233</v>
      </c>
      <c r="AI244">
        <v>4791</v>
      </c>
      <c r="AJ244">
        <v>5644</v>
      </c>
      <c r="AK244">
        <v>5930</v>
      </c>
      <c r="AL244">
        <v>5743</v>
      </c>
      <c r="AM244">
        <v>5643</v>
      </c>
      <c r="AN244">
        <v>5794</v>
      </c>
      <c r="AO244">
        <v>5787</v>
      </c>
      <c r="AP244">
        <v>5782</v>
      </c>
      <c r="AQ244">
        <v>5867</v>
      </c>
      <c r="AR244">
        <f>SUMIFS('PCN DES MetricDATA 24-25'!$F:$F,'PCN DES MetricDATA 24-25'!$B:$B,'PCN DES MetricDATA 24-25'!$S244,'PCN DES MetricDATA 24-25'!$C:$C,'PCN DES MetricDATA 24-25'!$Y$237,'PCN DES MetricDATA 24-25'!$D:$D,'PCN DES MetricDATA 24-25'!$Y$236,'PCN DES MetricDATA 24-25'!$E:$E,'PCN DES MetricDATA 24-25'!AR$164)</f>
        <v>5993</v>
      </c>
      <c r="AS244">
        <f>SUMIFS('PCN DES MetricDATA 24-25'!$F:$F,'PCN DES MetricDATA 24-25'!$B:$B,'PCN DES MetricDATA 24-25'!$S244,'PCN DES MetricDATA 24-25'!$C:$C,'PCN DES MetricDATA 24-25'!$Y$237,'PCN DES MetricDATA 24-25'!$D:$D,'PCN DES MetricDATA 24-25'!$Y$236,'PCN DES MetricDATA 24-25'!$E:$E,'PCN DES MetricDATA 24-25'!AS$164)</f>
        <v>5998</v>
      </c>
      <c r="AT244">
        <f>SUMIFS('PCN DES MetricDATA 24-25'!$F:$F,'PCN DES MetricDATA 24-25'!$B:$B,'PCN DES MetricDATA 24-25'!$S244,'PCN DES MetricDATA 24-25'!$C:$C,'PCN DES MetricDATA 24-25'!$Y$237,'PCN DES MetricDATA 24-25'!$D:$D,'PCN DES MetricDATA 24-25'!$Y$236,'PCN DES MetricDATA 24-25'!$E:$E,'PCN DES MetricDATA 24-25'!AT$164)</f>
        <v>6067</v>
      </c>
      <c r="AU244">
        <f>SUMIFS('PCN DES MetricDATA 24-25'!$F:$F,'PCN DES MetricDATA 24-25'!$B:$B,'PCN DES MetricDATA 24-25'!$S244,'PCN DES MetricDATA 24-25'!$C:$C,'PCN DES MetricDATA 24-25'!$Y$237,'PCN DES MetricDATA 24-25'!$D:$D,'PCN DES MetricDATA 24-25'!$Y$236,'PCN DES MetricDATA 24-25'!$E:$E,'PCN DES MetricDATA 24-25'!AU$164)</f>
        <v>6060</v>
      </c>
      <c r="AV244">
        <f>SUMIFS('PCN DES MetricDATA 24-25'!$F:$F,'PCN DES MetricDATA 24-25'!$B:$B,'PCN DES MetricDATA 24-25'!$S244,'PCN DES MetricDATA 24-25'!$C:$C,'PCN DES MetricDATA 24-25'!$Y$237,'PCN DES MetricDATA 24-25'!$D:$D,'PCN DES MetricDATA 24-25'!$Y$236,'PCN DES MetricDATA 24-25'!$E:$E,'PCN DES MetricDATA 24-25'!AV$164)</f>
        <v>6100</v>
      </c>
      <c r="AW244">
        <f>SUMIFS('PCN DES MetricDATA 24-25'!$F:$F,'PCN DES MetricDATA 24-25'!$B:$B,'PCN DES MetricDATA 24-25'!$S244,'PCN DES MetricDATA 24-25'!$C:$C,'PCN DES MetricDATA 24-25'!$Y$237,'PCN DES MetricDATA 24-25'!$D:$D,'PCN DES MetricDATA 24-25'!$Y$236,'PCN DES MetricDATA 24-25'!$E:$E,'PCN DES MetricDATA 24-25'!AW$164)</f>
        <v>6194</v>
      </c>
      <c r="AX244">
        <f>SUMIFS('PCN DES MetricDATA 24-25'!$F:$F,'PCN DES MetricDATA 24-25'!$B:$B,'PCN DES MetricDATA 24-25'!$S244,'PCN DES MetricDATA 24-25'!$C:$C,'PCN DES MetricDATA 24-25'!$Y$237,'PCN DES MetricDATA 24-25'!$D:$D,'PCN DES MetricDATA 24-25'!$Y$236,'PCN DES MetricDATA 24-25'!$E:$E,'PCN DES MetricDATA 24-25'!AX$164)</f>
        <v>6098</v>
      </c>
      <c r="AY244">
        <f>SUMIFS('PCN DES MetricDATA 24-25'!$F:$F,'PCN DES MetricDATA 24-25'!$B:$B,'PCN DES MetricDATA 24-25'!$S244,'PCN DES MetricDATA 24-25'!$C:$C,'PCN DES MetricDATA 24-25'!$Y$237,'PCN DES MetricDATA 24-25'!$D:$D,'PCN DES MetricDATA 24-25'!$Y$236,'PCN DES MetricDATA 24-25'!$E:$E,'PCN DES MetricDATA 24-25'!AY$164)</f>
        <v>6102</v>
      </c>
    </row>
    <row r="245" spans="1:51" x14ac:dyDescent="0.35">
      <c r="A245" t="s">
        <v>1558</v>
      </c>
      <c r="B245" t="s">
        <v>654</v>
      </c>
      <c r="C245" t="s">
        <v>1559</v>
      </c>
      <c r="D245" t="s">
        <v>657</v>
      </c>
      <c r="E245" s="2">
        <v>45504</v>
      </c>
      <c r="F245">
        <v>0</v>
      </c>
      <c r="G245" t="str">
        <f>VLOOKUP($C245,'LKUP PCNDES'!$K:$M,2,FALSE)</f>
        <v>Percentage of patients aged 65 years or over, who received a seasonal influenza vaccination between 1 September and 31 March.</v>
      </c>
      <c r="H245" t="str">
        <f>VLOOKUP($C245,'LKUP PCNDES'!$K:$M,3,FALSE)</f>
        <v>Flu_Vacs</v>
      </c>
      <c r="I245" t="str">
        <f>VLOOKUP($B245,'LKUP PCNDES'!$C$17:$H$60,4,FALSE)</f>
        <v>NHS South East London ICB</v>
      </c>
      <c r="J245" t="str">
        <f>VLOOKUP($B245,'LKUP PCNDES'!$C$17:$H$60,6,FALSE)</f>
        <v>NHS SOUTH EAST LONDON INTEGRATED CARE BOARD</v>
      </c>
      <c r="R245" t="s">
        <v>114</v>
      </c>
      <c r="S245" t="s">
        <v>656</v>
      </c>
      <c r="T245" s="177"/>
      <c r="U245" s="177"/>
      <c r="V245" s="177"/>
      <c r="W245" s="177"/>
      <c r="X245" s="177"/>
      <c r="Y245" s="177"/>
      <c r="Z245" s="177"/>
      <c r="AA245" s="177"/>
      <c r="AB245" s="177"/>
      <c r="AC245" s="177"/>
      <c r="AD245" s="177"/>
      <c r="AE245" s="177"/>
      <c r="AF245">
        <v>7079</v>
      </c>
      <c r="AG245">
        <v>6002</v>
      </c>
      <c r="AH245">
        <v>7126</v>
      </c>
      <c r="AI245">
        <v>6723</v>
      </c>
      <c r="AJ245">
        <v>7186</v>
      </c>
      <c r="AK245">
        <v>7389</v>
      </c>
      <c r="AL245">
        <v>7094</v>
      </c>
      <c r="AM245">
        <v>7073</v>
      </c>
      <c r="AN245">
        <v>7130</v>
      </c>
      <c r="AO245">
        <v>7120</v>
      </c>
      <c r="AP245">
        <v>7101</v>
      </c>
      <c r="AQ245">
        <v>7120</v>
      </c>
      <c r="AR245">
        <f>SUMIFS('PCN DES MetricDATA 24-25'!$F:$F,'PCN DES MetricDATA 24-25'!$B:$B,'PCN DES MetricDATA 24-25'!$S245,'PCN DES MetricDATA 24-25'!$C:$C,'PCN DES MetricDATA 24-25'!$Y$237,'PCN DES MetricDATA 24-25'!$D:$D,'PCN DES MetricDATA 24-25'!$Y$236,'PCN DES MetricDATA 24-25'!$E:$E,'PCN DES MetricDATA 24-25'!AR$164)</f>
        <v>7415</v>
      </c>
      <c r="AS245">
        <f>SUMIFS('PCN DES MetricDATA 24-25'!$F:$F,'PCN DES MetricDATA 24-25'!$B:$B,'PCN DES MetricDATA 24-25'!$S245,'PCN DES MetricDATA 24-25'!$C:$C,'PCN DES MetricDATA 24-25'!$Y$237,'PCN DES MetricDATA 24-25'!$D:$D,'PCN DES MetricDATA 24-25'!$Y$236,'PCN DES MetricDATA 24-25'!$E:$E,'PCN DES MetricDATA 24-25'!AS$164)</f>
        <v>7501</v>
      </c>
      <c r="AT245">
        <f>SUMIFS('PCN DES MetricDATA 24-25'!$F:$F,'PCN DES MetricDATA 24-25'!$B:$B,'PCN DES MetricDATA 24-25'!$S245,'PCN DES MetricDATA 24-25'!$C:$C,'PCN DES MetricDATA 24-25'!$Y$237,'PCN DES MetricDATA 24-25'!$D:$D,'PCN DES MetricDATA 24-25'!$Y$236,'PCN DES MetricDATA 24-25'!$E:$E,'PCN DES MetricDATA 24-25'!AT$164)</f>
        <v>7510</v>
      </c>
      <c r="AU245">
        <f>SUMIFS('PCN DES MetricDATA 24-25'!$F:$F,'PCN DES MetricDATA 24-25'!$B:$B,'PCN DES MetricDATA 24-25'!$S245,'PCN DES MetricDATA 24-25'!$C:$C,'PCN DES MetricDATA 24-25'!$Y$237,'PCN DES MetricDATA 24-25'!$D:$D,'PCN DES MetricDATA 24-25'!$Y$236,'PCN DES MetricDATA 24-25'!$E:$E,'PCN DES MetricDATA 24-25'!AU$164)</f>
        <v>7581</v>
      </c>
      <c r="AV245">
        <f>SUMIFS('PCN DES MetricDATA 24-25'!$F:$F,'PCN DES MetricDATA 24-25'!$B:$B,'PCN DES MetricDATA 24-25'!$S245,'PCN DES MetricDATA 24-25'!$C:$C,'PCN DES MetricDATA 24-25'!$Y$237,'PCN DES MetricDATA 24-25'!$D:$D,'PCN DES MetricDATA 24-25'!$Y$236,'PCN DES MetricDATA 24-25'!$E:$E,'PCN DES MetricDATA 24-25'!AV$164)</f>
        <v>7629</v>
      </c>
      <c r="AW245">
        <f>SUMIFS('PCN DES MetricDATA 24-25'!$F:$F,'PCN DES MetricDATA 24-25'!$B:$B,'PCN DES MetricDATA 24-25'!$S245,'PCN DES MetricDATA 24-25'!$C:$C,'PCN DES MetricDATA 24-25'!$Y$237,'PCN DES MetricDATA 24-25'!$D:$D,'PCN DES MetricDATA 24-25'!$Y$236,'PCN DES MetricDATA 24-25'!$E:$E,'PCN DES MetricDATA 24-25'!AW$164)</f>
        <v>7751</v>
      </c>
      <c r="AX245">
        <f>SUMIFS('PCN DES MetricDATA 24-25'!$F:$F,'PCN DES MetricDATA 24-25'!$B:$B,'PCN DES MetricDATA 24-25'!$S245,'PCN DES MetricDATA 24-25'!$C:$C,'PCN DES MetricDATA 24-25'!$Y$237,'PCN DES MetricDATA 24-25'!$D:$D,'PCN DES MetricDATA 24-25'!$Y$236,'PCN DES MetricDATA 24-25'!$E:$E,'PCN DES MetricDATA 24-25'!AX$164)</f>
        <v>7851</v>
      </c>
      <c r="AY245">
        <f>SUMIFS('PCN DES MetricDATA 24-25'!$F:$F,'PCN DES MetricDATA 24-25'!$B:$B,'PCN DES MetricDATA 24-25'!$S245,'PCN DES MetricDATA 24-25'!$C:$C,'PCN DES MetricDATA 24-25'!$Y$237,'PCN DES MetricDATA 24-25'!$D:$D,'PCN DES MetricDATA 24-25'!$Y$236,'PCN DES MetricDATA 24-25'!$E:$E,'PCN DES MetricDATA 24-25'!AY$164)</f>
        <v>7847</v>
      </c>
    </row>
    <row r="246" spans="1:51" x14ac:dyDescent="0.35">
      <c r="A246" t="s">
        <v>1558</v>
      </c>
      <c r="B246" t="s">
        <v>654</v>
      </c>
      <c r="C246" t="s">
        <v>1559</v>
      </c>
      <c r="D246" t="s">
        <v>657</v>
      </c>
      <c r="E246" s="2">
        <v>45535</v>
      </c>
      <c r="F246">
        <v>2</v>
      </c>
      <c r="G246" t="str">
        <f>VLOOKUP($C246,'LKUP PCNDES'!$K:$M,2,FALSE)</f>
        <v>Percentage of patients aged 65 years or over, who received a seasonal influenza vaccination between 1 September and 31 March.</v>
      </c>
      <c r="H246" t="str">
        <f>VLOOKUP($C246,'LKUP PCNDES'!$K:$M,3,FALSE)</f>
        <v>Flu_Vacs</v>
      </c>
      <c r="I246" t="str">
        <f>VLOOKUP($B246,'LKUP PCNDES'!$C$17:$H$60,4,FALSE)</f>
        <v>NHS South East London ICB</v>
      </c>
      <c r="J246" t="str">
        <f>VLOOKUP($B246,'LKUP PCNDES'!$C$17:$H$60,6,FALSE)</f>
        <v>NHS SOUTH EAST LONDON INTEGRATED CARE BOARD</v>
      </c>
      <c r="R246" t="s">
        <v>95</v>
      </c>
      <c r="S246" t="s">
        <v>95</v>
      </c>
      <c r="T246" s="177"/>
      <c r="U246" s="177"/>
      <c r="V246" s="177"/>
      <c r="W246" s="177"/>
      <c r="X246" s="177"/>
      <c r="Y246" s="177"/>
      <c r="Z246" s="177"/>
      <c r="AA246" s="177"/>
      <c r="AB246" s="177"/>
      <c r="AC246" s="177"/>
      <c r="AD246" s="177"/>
      <c r="AE246" s="177"/>
      <c r="AF246">
        <v>28916</v>
      </c>
      <c r="AG246">
        <v>26356</v>
      </c>
      <c r="AH246">
        <v>29582</v>
      </c>
      <c r="AI246">
        <v>28847</v>
      </c>
      <c r="AJ246">
        <v>28852</v>
      </c>
      <c r="AK246">
        <v>31268</v>
      </c>
      <c r="AL246">
        <v>29940</v>
      </c>
      <c r="AM246">
        <v>29552</v>
      </c>
      <c r="AN246">
        <v>29963</v>
      </c>
      <c r="AO246">
        <v>29651</v>
      </c>
      <c r="AP246">
        <v>29911</v>
      </c>
      <c r="AQ246">
        <v>31221</v>
      </c>
      <c r="AR246">
        <f t="shared" ref="AR246:AW246" si="191">SUM(AR241:AR245)</f>
        <v>25827</v>
      </c>
      <c r="AS246">
        <f t="shared" si="191"/>
        <v>26024</v>
      </c>
      <c r="AT246">
        <f t="shared" si="191"/>
        <v>26243</v>
      </c>
      <c r="AU246">
        <f t="shared" si="191"/>
        <v>26483</v>
      </c>
      <c r="AV246">
        <f t="shared" si="191"/>
        <v>32839</v>
      </c>
      <c r="AW246">
        <f t="shared" si="191"/>
        <v>33194</v>
      </c>
      <c r="AX246">
        <f t="shared" ref="AX246:AY246" si="192">SUM(AX241:AX245)</f>
        <v>33245</v>
      </c>
      <c r="AY246">
        <f t="shared" si="192"/>
        <v>33243</v>
      </c>
    </row>
    <row r="247" spans="1:51" x14ac:dyDescent="0.35">
      <c r="A247" t="s">
        <v>1558</v>
      </c>
      <c r="B247" t="s">
        <v>654</v>
      </c>
      <c r="C247" t="s">
        <v>1559</v>
      </c>
      <c r="D247" t="s">
        <v>657</v>
      </c>
      <c r="E247" s="2">
        <v>45565</v>
      </c>
      <c r="F247">
        <v>8</v>
      </c>
      <c r="G247" t="str">
        <f>VLOOKUP($C247,'LKUP PCNDES'!$K:$M,2,FALSE)</f>
        <v>Percentage of patients aged 65 years or over, who received a seasonal influenza vaccination between 1 September and 31 March.</v>
      </c>
      <c r="H247" t="str">
        <f>VLOOKUP($C247,'LKUP PCNDES'!$K:$M,3,FALSE)</f>
        <v>Flu_Vacs</v>
      </c>
      <c r="I247" t="str">
        <f>VLOOKUP($B247,'LKUP PCNDES'!$C$17:$H$60,4,FALSE)</f>
        <v>NHS South East London ICB</v>
      </c>
      <c r="J247" t="str">
        <f>VLOOKUP($B247,'LKUP PCNDES'!$C$17:$H$60,6,FALSE)</f>
        <v>NHS SOUTH EAST LONDON INTEGRATED CARE BOARD</v>
      </c>
      <c r="R247" t="s">
        <v>626</v>
      </c>
      <c r="S247" t="s">
        <v>626</v>
      </c>
      <c r="T247" s="177"/>
      <c r="U247" s="177"/>
      <c r="V247" s="177"/>
      <c r="W247" s="177"/>
      <c r="X247" s="177"/>
      <c r="Y247" s="177"/>
      <c r="Z247" s="177"/>
      <c r="AA247" s="177"/>
      <c r="AB247" s="177"/>
      <c r="AC247" s="177"/>
      <c r="AD247" s="177"/>
      <c r="AE247" s="177"/>
      <c r="AF247">
        <v>322491</v>
      </c>
      <c r="AG247">
        <v>307471</v>
      </c>
      <c r="AH247">
        <v>330963</v>
      </c>
      <c r="AI247">
        <v>334980</v>
      </c>
      <c r="AJ247">
        <v>335879</v>
      </c>
      <c r="AK247">
        <v>346948</v>
      </c>
      <c r="AL247">
        <v>350071</v>
      </c>
      <c r="AM247">
        <v>340004</v>
      </c>
      <c r="AN247">
        <v>338780</v>
      </c>
      <c r="AO247">
        <v>338071</v>
      </c>
      <c r="AP247">
        <v>336028</v>
      </c>
      <c r="AQ247">
        <v>342775</v>
      </c>
      <c r="AR247">
        <f>SUMIFS('PCN DES MetricDATA 24-25'!$F:$F,'PCN DES MetricDATA 24-25'!$B:$B,'PCN DES MetricDATA 24-25'!$S247,'PCN DES MetricDATA 24-25'!$C:$C,'PCN DES MetricDATA 24-25'!$Y$237,'PCN DES MetricDATA 24-25'!$D:$D,'PCN DES MetricDATA 24-25'!$Y$236,'PCN DES MetricDATA 24-25'!$E:$E,'PCN DES MetricDATA 24-25'!AR$164)</f>
        <v>278640</v>
      </c>
      <c r="AS247">
        <f>SUMIFS('PCN DES MetricDATA 24-25'!$F:$F,'PCN DES MetricDATA 24-25'!$B:$B,'PCN DES MetricDATA 24-25'!$S247,'PCN DES MetricDATA 24-25'!$C:$C,'PCN DES MetricDATA 24-25'!$Y$237,'PCN DES MetricDATA 24-25'!$D:$D,'PCN DES MetricDATA 24-25'!$Y$236,'PCN DES MetricDATA 24-25'!$E:$E,'PCN DES MetricDATA 24-25'!AS$164)</f>
        <v>279948</v>
      </c>
      <c r="AT247">
        <f>SUMIFS('PCN DES MetricDATA 24-25'!$F:$F,'PCN DES MetricDATA 24-25'!$B:$B,'PCN DES MetricDATA 24-25'!$S247,'PCN DES MetricDATA 24-25'!$C:$C,'PCN DES MetricDATA 24-25'!$Y$237,'PCN DES MetricDATA 24-25'!$D:$D,'PCN DES MetricDATA 24-25'!$Y$236,'PCN DES MetricDATA 24-25'!$E:$E,'PCN DES MetricDATA 24-25'!AT$164)</f>
        <v>286630</v>
      </c>
      <c r="AU247">
        <f>SUMIFS('PCN DES MetricDATA 24-25'!$F:$F,'PCN DES MetricDATA 24-25'!$B:$B,'PCN DES MetricDATA 24-25'!$S247,'PCN DES MetricDATA 24-25'!$C:$C,'PCN DES MetricDATA 24-25'!$Y$237,'PCN DES MetricDATA 24-25'!$D:$D,'PCN DES MetricDATA 24-25'!$Y$236,'PCN DES MetricDATA 24-25'!$E:$E,'PCN DES MetricDATA 24-25'!AU$164)</f>
        <v>319276</v>
      </c>
      <c r="AV247">
        <f>SUMIFS('PCN DES MetricDATA 24-25'!$F:$F,'PCN DES MetricDATA 24-25'!$B:$B,'PCN DES MetricDATA 24-25'!$S247,'PCN DES MetricDATA 24-25'!$C:$C,'PCN DES MetricDATA 24-25'!$Y$237,'PCN DES MetricDATA 24-25'!$D:$D,'PCN DES MetricDATA 24-25'!$Y$236,'PCN DES MetricDATA 24-25'!$E:$E,'PCN DES MetricDATA 24-25'!AV$164)</f>
        <v>326586</v>
      </c>
      <c r="AW247">
        <f>SUMIFS('PCN DES MetricDATA 24-25'!$F:$F,'PCN DES MetricDATA 24-25'!$B:$B,'PCN DES MetricDATA 24-25'!$S247,'PCN DES MetricDATA 24-25'!$C:$C,'PCN DES MetricDATA 24-25'!$Y$237,'PCN DES MetricDATA 24-25'!$D:$D,'PCN DES MetricDATA 24-25'!$Y$236,'PCN DES MetricDATA 24-25'!$E:$E,'PCN DES MetricDATA 24-25'!AW$164)</f>
        <v>330398</v>
      </c>
      <c r="AX247">
        <f>SUMIFS('PCN DES MetricDATA 24-25'!$F:$F,'PCN DES MetricDATA 24-25'!$B:$B,'PCN DES MetricDATA 24-25'!$S247,'PCN DES MetricDATA 24-25'!$C:$C,'PCN DES MetricDATA 24-25'!$Y$237,'PCN DES MetricDATA 24-25'!$D:$D,'PCN DES MetricDATA 24-25'!$Y$236,'PCN DES MetricDATA 24-25'!$E:$E,'PCN DES MetricDATA 24-25'!AX$164)</f>
        <v>344823</v>
      </c>
      <c r="AY247">
        <f>SUMIFS('PCN DES MetricDATA 24-25'!$F:$F,'PCN DES MetricDATA 24-25'!$B:$B,'PCN DES MetricDATA 24-25'!$S247,'PCN DES MetricDATA 24-25'!$C:$C,'PCN DES MetricDATA 24-25'!$Y$237,'PCN DES MetricDATA 24-25'!$D:$D,'PCN DES MetricDATA 24-25'!$Y$236,'PCN DES MetricDATA 24-25'!$E:$E,'PCN DES MetricDATA 24-25'!AY$164)</f>
        <v>344451</v>
      </c>
    </row>
    <row r="248" spans="1:51" x14ac:dyDescent="0.35">
      <c r="A248" t="s">
        <v>1558</v>
      </c>
      <c r="B248" t="s">
        <v>654</v>
      </c>
      <c r="C248" t="s">
        <v>1559</v>
      </c>
      <c r="D248" t="s">
        <v>657</v>
      </c>
      <c r="E248" s="2">
        <v>45596</v>
      </c>
      <c r="F248">
        <v>22</v>
      </c>
      <c r="G248" t="str">
        <f>VLOOKUP($C248,'LKUP PCNDES'!$K:$M,2,FALSE)</f>
        <v>Percentage of patients aged 65 years or over, who received a seasonal influenza vaccination between 1 September and 31 March.</v>
      </c>
      <c r="H248" t="str">
        <f>VLOOKUP($C248,'LKUP PCNDES'!$K:$M,3,FALSE)</f>
        <v>Flu_Vacs</v>
      </c>
      <c r="I248" t="str">
        <f>VLOOKUP($B248,'LKUP PCNDES'!$C$17:$H$60,4,FALSE)</f>
        <v>NHS South East London ICB</v>
      </c>
      <c r="J248" t="str">
        <f>VLOOKUP($B248,'LKUP PCNDES'!$C$17:$H$60,6,FALSE)</f>
        <v>NHS SOUTH EAST LONDON INTEGRATED CARE BOARD</v>
      </c>
    </row>
    <row r="249" spans="1:51" x14ac:dyDescent="0.35">
      <c r="A249" t="s">
        <v>1558</v>
      </c>
      <c r="B249" t="s">
        <v>654</v>
      </c>
      <c r="C249" t="s">
        <v>1559</v>
      </c>
      <c r="D249" t="s">
        <v>657</v>
      </c>
      <c r="E249" s="2">
        <v>45626</v>
      </c>
      <c r="F249">
        <v>41</v>
      </c>
      <c r="G249" t="str">
        <f>VLOOKUP($C249,'LKUP PCNDES'!$K:$M,2,FALSE)</f>
        <v>Percentage of patients aged 65 years or over, who received a seasonal influenza vaccination between 1 September and 31 March.</v>
      </c>
      <c r="H249" t="str">
        <f>VLOOKUP($C249,'LKUP PCNDES'!$K:$M,3,FALSE)</f>
        <v>Flu_Vacs</v>
      </c>
      <c r="I249" t="str">
        <f>VLOOKUP($B249,'LKUP PCNDES'!$C$17:$H$60,4,FALSE)</f>
        <v>NHS South East London ICB</v>
      </c>
      <c r="J249" t="str">
        <f>VLOOKUP($B249,'LKUP PCNDES'!$C$17:$H$60,6,FALSE)</f>
        <v>NHS SOUTH EAST LONDON INTEGRATED CARE BOARD</v>
      </c>
    </row>
    <row r="250" spans="1:51" x14ac:dyDescent="0.35">
      <c r="A250" t="s">
        <v>1558</v>
      </c>
      <c r="B250" t="s">
        <v>654</v>
      </c>
      <c r="C250" t="s">
        <v>1559</v>
      </c>
      <c r="D250" t="s">
        <v>658</v>
      </c>
      <c r="E250" s="2">
        <v>45412</v>
      </c>
      <c r="F250">
        <v>0</v>
      </c>
      <c r="G250" t="str">
        <f>VLOOKUP($C250,'LKUP PCNDES'!$K:$M,2,FALSE)</f>
        <v>Percentage of patients aged 65 years or over, who received a seasonal influenza vaccination between 1 September and 31 March.</v>
      </c>
      <c r="H250" t="str">
        <f>VLOOKUP($C250,'LKUP PCNDES'!$K:$M,3,FALSE)</f>
        <v>Flu_Vacs</v>
      </c>
      <c r="I250" t="str">
        <f>VLOOKUP($B250,'LKUP PCNDES'!$C$17:$H$60,4,FALSE)</f>
        <v>NHS South East London ICB</v>
      </c>
      <c r="J250" t="str">
        <f>VLOOKUP($B250,'LKUP PCNDES'!$C$17:$H$60,6,FALSE)</f>
        <v>NHS SOUTH EAST LONDON INTEGRATED CARE BOARD</v>
      </c>
      <c r="S250" t="s">
        <v>1511</v>
      </c>
      <c r="U250" t="str">
        <f>AB217</f>
        <v>PREF_DEATH</v>
      </c>
    </row>
    <row r="251" spans="1:51" x14ac:dyDescent="0.35">
      <c r="A251" t="s">
        <v>1558</v>
      </c>
      <c r="B251" t="s">
        <v>654</v>
      </c>
      <c r="C251" t="s">
        <v>1559</v>
      </c>
      <c r="D251" t="s">
        <v>658</v>
      </c>
      <c r="E251" s="2">
        <v>45443</v>
      </c>
      <c r="F251">
        <v>0</v>
      </c>
      <c r="G251" t="str">
        <f>VLOOKUP($C251,'LKUP PCNDES'!$K:$M,2,FALSE)</f>
        <v>Percentage of patients aged 65 years or over, who received a seasonal influenza vaccination between 1 September and 31 March.</v>
      </c>
      <c r="H251" t="str">
        <f>VLOOKUP($C251,'LKUP PCNDES'!$K:$M,3,FALSE)</f>
        <v>Flu_Vacs</v>
      </c>
      <c r="I251" t="str">
        <f>VLOOKUP($B251,'LKUP PCNDES'!$C$17:$H$60,4,FALSE)</f>
        <v>NHS South East London ICB</v>
      </c>
      <c r="J251" t="str">
        <f>VLOOKUP($B251,'LKUP PCNDES'!$C$17:$H$60,6,FALSE)</f>
        <v>NHS SOUTH EAST LONDON INTEGRATED CARE BOARD</v>
      </c>
      <c r="S251" s="7" t="s">
        <v>638</v>
      </c>
      <c r="T251" s="7"/>
      <c r="U251" s="7"/>
      <c r="V251" s="7"/>
      <c r="W251" s="7"/>
      <c r="X251" s="94"/>
      <c r="Y251" s="94" t="s">
        <v>1558</v>
      </c>
      <c r="Z251" s="7"/>
      <c r="AA251" s="7"/>
    </row>
    <row r="252" spans="1:51" x14ac:dyDescent="0.35">
      <c r="A252" t="s">
        <v>1558</v>
      </c>
      <c r="B252" t="s">
        <v>654</v>
      </c>
      <c r="C252" t="s">
        <v>1559</v>
      </c>
      <c r="D252" t="s">
        <v>658</v>
      </c>
      <c r="E252" s="2">
        <v>45473</v>
      </c>
      <c r="F252">
        <v>0</v>
      </c>
      <c r="G252" t="str">
        <f>VLOOKUP($C252,'LKUP PCNDES'!$K:$M,2,FALSE)</f>
        <v>Percentage of patients aged 65 years or over, who received a seasonal influenza vaccination between 1 September and 31 March.</v>
      </c>
      <c r="H252" t="str">
        <f>VLOOKUP($C252,'LKUP PCNDES'!$K:$M,3,FALSE)</f>
        <v>Flu_Vacs</v>
      </c>
      <c r="I252" t="str">
        <f>VLOOKUP($B252,'LKUP PCNDES'!$C$17:$H$60,4,FALSE)</f>
        <v>NHS South East London ICB</v>
      </c>
      <c r="J252" t="str">
        <f>VLOOKUP($B252,'LKUP PCNDES'!$C$17:$H$60,6,FALSE)</f>
        <v>NHS SOUTH EAST LONDON INTEGRATED CARE BOARD</v>
      </c>
      <c r="S252" s="7"/>
      <c r="T252" s="7"/>
      <c r="U252" s="7"/>
      <c r="V252" s="7"/>
      <c r="W252" s="7"/>
      <c r="X252" s="7"/>
      <c r="Y252" s="94" t="s">
        <v>659</v>
      </c>
      <c r="Z252" s="204" t="s">
        <v>1391</v>
      </c>
      <c r="AA252" s="7"/>
    </row>
    <row r="253" spans="1:51" x14ac:dyDescent="0.35">
      <c r="A253" t="s">
        <v>1558</v>
      </c>
      <c r="B253" t="s">
        <v>654</v>
      </c>
      <c r="C253" t="s">
        <v>1559</v>
      </c>
      <c r="D253" t="s">
        <v>658</v>
      </c>
      <c r="E253" s="2">
        <v>45504</v>
      </c>
      <c r="F253">
        <v>0</v>
      </c>
      <c r="G253" t="str">
        <f>VLOOKUP($C253,'LKUP PCNDES'!$K:$M,2,FALSE)</f>
        <v>Percentage of patients aged 65 years or over, who received a seasonal influenza vaccination between 1 September and 31 March.</v>
      </c>
      <c r="H253" t="str">
        <f>VLOOKUP($C253,'LKUP PCNDES'!$K:$M,3,FALSE)</f>
        <v>Flu_Vacs</v>
      </c>
      <c r="I253" t="str">
        <f>VLOOKUP($B253,'LKUP PCNDES'!$C$17:$H$60,4,FALSE)</f>
        <v>NHS South East London ICB</v>
      </c>
      <c r="J253" t="str">
        <f>VLOOKUP($B253,'LKUP PCNDES'!$C$17:$H$60,6,FALSE)</f>
        <v>NHS SOUTH EAST LONDON INTEGRATED CARE BOARD</v>
      </c>
      <c r="S253" s="7" t="s">
        <v>640</v>
      </c>
      <c r="T253" s="7"/>
      <c r="U253" s="7"/>
      <c r="V253" s="7"/>
      <c r="W253" s="7"/>
      <c r="X253" s="7"/>
      <c r="Y253" s="94" t="s">
        <v>1548</v>
      </c>
      <c r="Z253" s="7"/>
      <c r="AA253" s="7"/>
    </row>
    <row r="254" spans="1:51" x14ac:dyDescent="0.35">
      <c r="A254" t="s">
        <v>1558</v>
      </c>
      <c r="B254" t="s">
        <v>654</v>
      </c>
      <c r="C254" t="s">
        <v>1559</v>
      </c>
      <c r="D254" t="s">
        <v>658</v>
      </c>
      <c r="E254" s="2">
        <v>45535</v>
      </c>
      <c r="F254">
        <v>0</v>
      </c>
      <c r="G254" t="str">
        <f>VLOOKUP($C254,'LKUP PCNDES'!$K:$M,2,FALSE)</f>
        <v>Percentage of patients aged 65 years or over, who received a seasonal influenza vaccination between 1 September and 31 March.</v>
      </c>
      <c r="H254" t="str">
        <f>VLOOKUP($C254,'LKUP PCNDES'!$K:$M,3,FALSE)</f>
        <v>Flu_Vacs</v>
      </c>
      <c r="I254" t="str">
        <f>VLOOKUP($B254,'LKUP PCNDES'!$C$17:$H$60,4,FALSE)</f>
        <v>NHS South East London ICB</v>
      </c>
      <c r="J254" t="str">
        <f>VLOOKUP($B254,'LKUP PCNDES'!$C$17:$H$60,6,FALSE)</f>
        <v>NHS SOUTH EAST LONDON INTEGRATED CARE BOARD</v>
      </c>
      <c r="S254" s="7"/>
      <c r="T254" s="7"/>
      <c r="U254" s="7"/>
      <c r="V254" s="7"/>
      <c r="W254" s="7"/>
      <c r="X254" s="7"/>
      <c r="Y254" s="7"/>
      <c r="Z254" s="7"/>
      <c r="AA254" s="7"/>
    </row>
    <row r="255" spans="1:51" x14ac:dyDescent="0.35">
      <c r="A255" t="s">
        <v>1558</v>
      </c>
      <c r="B255" t="s">
        <v>654</v>
      </c>
      <c r="C255" t="s">
        <v>1559</v>
      </c>
      <c r="D255" t="s">
        <v>658</v>
      </c>
      <c r="E255" s="2">
        <v>45565</v>
      </c>
      <c r="F255">
        <v>12286</v>
      </c>
      <c r="G255" t="str">
        <f>VLOOKUP($C255,'LKUP PCNDES'!$K:$M,2,FALSE)</f>
        <v>Percentage of patients aged 65 years or over, who received a seasonal influenza vaccination between 1 September and 31 March.</v>
      </c>
      <c r="H255" t="str">
        <f>VLOOKUP($C255,'LKUP PCNDES'!$K:$M,3,FALSE)</f>
        <v>Flu_Vacs</v>
      </c>
      <c r="I255" t="str">
        <f>VLOOKUP($B255,'LKUP PCNDES'!$C$17:$H$60,4,FALSE)</f>
        <v>NHS South East London ICB</v>
      </c>
      <c r="J255" t="str">
        <f>VLOOKUP($B255,'LKUP PCNDES'!$C$17:$H$60,6,FALSE)</f>
        <v>NHS SOUTH EAST LONDON INTEGRATED CARE BOARD</v>
      </c>
      <c r="S255" s="7" t="s">
        <v>649</v>
      </c>
      <c r="T255" s="7"/>
      <c r="U255" s="7"/>
      <c r="V255" s="7"/>
      <c r="W255" s="7"/>
      <c r="X255" s="7" t="s">
        <v>642</v>
      </c>
      <c r="Y255" s="7"/>
      <c r="Z255" s="7"/>
      <c r="AA255" s="7"/>
    </row>
    <row r="256" spans="1:51" x14ac:dyDescent="0.35">
      <c r="A256" t="s">
        <v>1558</v>
      </c>
      <c r="B256" t="s">
        <v>654</v>
      </c>
      <c r="C256" t="s">
        <v>1559</v>
      </c>
      <c r="D256" t="s">
        <v>658</v>
      </c>
      <c r="E256" s="2">
        <v>45596</v>
      </c>
      <c r="F256">
        <v>47581</v>
      </c>
      <c r="G256" t="str">
        <f>VLOOKUP($C256,'LKUP PCNDES'!$K:$M,2,FALSE)</f>
        <v>Percentage of patients aged 65 years or over, who received a seasonal influenza vaccination between 1 September and 31 March.</v>
      </c>
      <c r="H256" t="str">
        <f>VLOOKUP($C256,'LKUP PCNDES'!$K:$M,3,FALSE)</f>
        <v>Flu_Vacs</v>
      </c>
      <c r="I256" t="str">
        <f>VLOOKUP($B256,'LKUP PCNDES'!$C$17:$H$60,4,FALSE)</f>
        <v>NHS South East London ICB</v>
      </c>
      <c r="J256" t="str">
        <f>VLOOKUP($B256,'LKUP PCNDES'!$C$17:$H$60,6,FALSE)</f>
        <v>NHS SOUTH EAST LONDON INTEGRATED CARE BOARD</v>
      </c>
      <c r="S256" s="7" t="s">
        <v>639</v>
      </c>
      <c r="T256" s="103">
        <v>44681</v>
      </c>
      <c r="U256" s="103">
        <v>44712</v>
      </c>
      <c r="V256" s="103">
        <v>44742</v>
      </c>
      <c r="W256" s="103">
        <v>44773</v>
      </c>
      <c r="X256" s="103">
        <f t="shared" ref="X256" si="193">EOMONTH(W256,1)</f>
        <v>44804</v>
      </c>
      <c r="Y256" s="103">
        <f t="shared" ref="Y256" si="194">EOMONTH(X256,1)</f>
        <v>44834</v>
      </c>
      <c r="Z256" s="103">
        <f t="shared" ref="Z256" si="195">EOMONTH(Y256,1)</f>
        <v>44865</v>
      </c>
      <c r="AA256" s="103">
        <f t="shared" ref="AA256" si="196">EOMONTH(Z256,1)</f>
        <v>44895</v>
      </c>
      <c r="AB256" s="103">
        <f t="shared" ref="AB256" si="197">EOMONTH(AA256,1)</f>
        <v>44926</v>
      </c>
      <c r="AC256" s="103">
        <f t="shared" ref="AC256" si="198">EOMONTH(AB256,1)</f>
        <v>44957</v>
      </c>
      <c r="AD256" s="103">
        <f t="shared" ref="AD256" si="199">EOMONTH(AC256,1)</f>
        <v>44985</v>
      </c>
      <c r="AE256" s="103">
        <f t="shared" ref="AE256" si="200">EOMONTH(AD256,1)</f>
        <v>45016</v>
      </c>
      <c r="AF256" s="103">
        <f t="shared" ref="AF256" si="201">EOMONTH(AE256,1)</f>
        <v>45046</v>
      </c>
      <c r="AG256" s="103">
        <f t="shared" ref="AG256" si="202">EOMONTH(AF256,1)</f>
        <v>45077</v>
      </c>
      <c r="AH256" s="103">
        <f t="shared" ref="AH256" si="203">EOMONTH(AG256,1)</f>
        <v>45107</v>
      </c>
      <c r="AI256" s="103">
        <f t="shared" ref="AI256" si="204">EOMONTH(AH256,1)</f>
        <v>45138</v>
      </c>
      <c r="AJ256" s="103">
        <f t="shared" ref="AJ256" si="205">EOMONTH(AI256,1)</f>
        <v>45169</v>
      </c>
      <c r="AK256" s="103">
        <f t="shared" ref="AK256" si="206">EOMONTH(AJ256,1)</f>
        <v>45199</v>
      </c>
      <c r="AL256" s="103">
        <f t="shared" ref="AL256" si="207">EOMONTH(AK256,1)</f>
        <v>45230</v>
      </c>
      <c r="AM256" s="103">
        <f t="shared" ref="AM256" si="208">EOMONTH(AL256,1)</f>
        <v>45260</v>
      </c>
      <c r="AN256" s="103">
        <f t="shared" ref="AN256" si="209">EOMONTH(AM256,1)</f>
        <v>45291</v>
      </c>
      <c r="AO256" s="103">
        <f t="shared" ref="AO256" si="210">EOMONTH(AN256,1)</f>
        <v>45322</v>
      </c>
      <c r="AP256" s="103">
        <f t="shared" ref="AP256" si="211">EOMONTH(AO256,1)</f>
        <v>45351</v>
      </c>
      <c r="AQ256" s="103">
        <f t="shared" ref="AQ256" si="212">EOMONTH(AP256,1)</f>
        <v>45382</v>
      </c>
      <c r="AR256" s="103">
        <f t="shared" ref="AR256" si="213">EOMONTH(AQ256,1)</f>
        <v>45412</v>
      </c>
      <c r="AS256" s="103">
        <f t="shared" ref="AS256" si="214">EOMONTH(AR256,1)</f>
        <v>45443</v>
      </c>
      <c r="AT256" s="103">
        <f t="shared" ref="AT256" si="215">EOMONTH(AS256,1)</f>
        <v>45473</v>
      </c>
      <c r="AU256" s="103">
        <f t="shared" ref="AU256" si="216">EOMONTH(AT256,1)</f>
        <v>45504</v>
      </c>
      <c r="AV256" s="103">
        <f t="shared" ref="AV256" si="217">EOMONTH(AU256,1)</f>
        <v>45535</v>
      </c>
      <c r="AW256" s="103">
        <f>EOMONTH(AV256,1)</f>
        <v>45565</v>
      </c>
      <c r="AX256" s="103">
        <f>EOMONTH(AW256,1)</f>
        <v>45596</v>
      </c>
      <c r="AY256" s="103">
        <f>EOMONTH(AX256,1)</f>
        <v>45626</v>
      </c>
    </row>
    <row r="257" spans="1:51" x14ac:dyDescent="0.35">
      <c r="A257" t="s">
        <v>1558</v>
      </c>
      <c r="B257" t="s">
        <v>654</v>
      </c>
      <c r="C257" t="s">
        <v>1559</v>
      </c>
      <c r="D257" t="s">
        <v>658</v>
      </c>
      <c r="E257" s="2">
        <v>45626</v>
      </c>
      <c r="F257">
        <v>54321</v>
      </c>
      <c r="G257" t="str">
        <f>VLOOKUP($C257,'LKUP PCNDES'!$K:$M,2,FALSE)</f>
        <v>Percentage of patients aged 65 years or over, who received a seasonal influenza vaccination between 1 September and 31 March.</v>
      </c>
      <c r="H257" t="str">
        <f>VLOOKUP($C257,'LKUP PCNDES'!$K:$M,3,FALSE)</f>
        <v>Flu_Vacs</v>
      </c>
      <c r="I257" t="str">
        <f>VLOOKUP($B257,'LKUP PCNDES'!$C$17:$H$60,4,FALSE)</f>
        <v>NHS South East London ICB</v>
      </c>
      <c r="J257" t="str">
        <f>VLOOKUP($B257,'LKUP PCNDES'!$C$17:$H$60,6,FALSE)</f>
        <v>NHS SOUTH EAST LONDON INTEGRATED CARE BOARD</v>
      </c>
      <c r="R257" t="s">
        <v>106</v>
      </c>
      <c r="S257" t="s">
        <v>651</v>
      </c>
      <c r="T257" s="203"/>
      <c r="U257" s="203"/>
      <c r="V257" s="203"/>
      <c r="W257" s="203"/>
      <c r="X257" s="203"/>
      <c r="Y257" s="203"/>
      <c r="Z257" s="203"/>
      <c r="AA257" s="203"/>
      <c r="AB257" s="203"/>
      <c r="AC257" s="203"/>
      <c r="AD257" s="203"/>
      <c r="AE257" s="203"/>
      <c r="AF257" s="8">
        <f>AF226/AF241</f>
        <v>0.32022691705790296</v>
      </c>
      <c r="AG257" s="8">
        <f t="shared" ref="AG257:AR257" si="218">AG226/AG241</f>
        <v>0.33472803347280333</v>
      </c>
      <c r="AH257" s="8">
        <f t="shared" si="218"/>
        <v>0.32278241091736165</v>
      </c>
      <c r="AI257" s="8">
        <f t="shared" si="218"/>
        <v>0.32287334593572781</v>
      </c>
      <c r="AJ257" s="8">
        <f t="shared" si="218"/>
        <v>0.31078392359729407</v>
      </c>
      <c r="AK257" s="8">
        <f t="shared" si="218"/>
        <v>0.31578947368421051</v>
      </c>
      <c r="AL257" s="8">
        <f t="shared" si="218"/>
        <v>0.31290027447392499</v>
      </c>
      <c r="AM257" s="8">
        <f t="shared" si="218"/>
        <v>0.31096357437645794</v>
      </c>
      <c r="AN257" s="8">
        <f t="shared" si="218"/>
        <v>0.33222649423278572</v>
      </c>
      <c r="AO257" s="8">
        <f t="shared" si="218"/>
        <v>0.346815834767642</v>
      </c>
      <c r="AP257" s="8">
        <f t="shared" si="218"/>
        <v>0.35494596841230258</v>
      </c>
      <c r="AQ257" s="8">
        <f t="shared" si="218"/>
        <v>0.36756667218817296</v>
      </c>
      <c r="AR257" s="8" t="e">
        <f t="shared" si="218"/>
        <v>#DIV/0!</v>
      </c>
      <c r="AS257" s="8" t="e">
        <f t="shared" ref="AS257:AW257" si="219">AS226/AS241</f>
        <v>#DIV/0!</v>
      </c>
      <c r="AT257" s="8" t="e">
        <f t="shared" si="219"/>
        <v>#DIV/0!</v>
      </c>
      <c r="AU257" s="8" t="e">
        <f t="shared" si="219"/>
        <v>#DIV/0!</v>
      </c>
      <c r="AV257" s="8">
        <f t="shared" si="219"/>
        <v>0.32211459530454767</v>
      </c>
      <c r="AW257" s="8">
        <f t="shared" si="219"/>
        <v>0.31916963996107689</v>
      </c>
      <c r="AX257" s="8">
        <f t="shared" ref="AX257:AY257" si="220">AX226/AX241</f>
        <v>0.31990979381443296</v>
      </c>
      <c r="AY257" s="8">
        <f t="shared" si="220"/>
        <v>0.32018748989817358</v>
      </c>
    </row>
    <row r="258" spans="1:51" x14ac:dyDescent="0.35">
      <c r="A258" t="s">
        <v>1558</v>
      </c>
      <c r="B258" t="s">
        <v>654</v>
      </c>
      <c r="C258" t="s">
        <v>1559</v>
      </c>
      <c r="D258" t="s">
        <v>563</v>
      </c>
      <c r="E258" s="2">
        <v>45412</v>
      </c>
      <c r="F258">
        <v>0</v>
      </c>
      <c r="G258" t="str">
        <f>VLOOKUP($C258,'LKUP PCNDES'!$K:$M,2,FALSE)</f>
        <v>Percentage of patients aged 65 years or over, who received a seasonal influenza vaccination between 1 September and 31 March.</v>
      </c>
      <c r="H258" t="str">
        <f>VLOOKUP($C258,'LKUP PCNDES'!$K:$M,3,FALSE)</f>
        <v>Flu_Vacs</v>
      </c>
      <c r="I258" t="str">
        <f>VLOOKUP($B258,'LKUP PCNDES'!$C$17:$H$60,4,FALSE)</f>
        <v>NHS South East London ICB</v>
      </c>
      <c r="J258" t="str">
        <f>VLOOKUP($B258,'LKUP PCNDES'!$C$17:$H$60,6,FALSE)</f>
        <v>NHS SOUTH EAST LONDON INTEGRATED CARE BOARD</v>
      </c>
      <c r="R258" t="s">
        <v>108</v>
      </c>
      <c r="S258" t="s">
        <v>652</v>
      </c>
      <c r="T258" s="203"/>
      <c r="U258" s="203"/>
      <c r="V258" s="203"/>
      <c r="W258" s="203"/>
      <c r="X258" s="203"/>
      <c r="Y258" s="203"/>
      <c r="Z258" s="203"/>
      <c r="AA258" s="203"/>
      <c r="AB258" s="203"/>
      <c r="AC258" s="203"/>
      <c r="AD258" s="203"/>
      <c r="AE258" s="203"/>
      <c r="AF258" s="8">
        <f t="shared" ref="AF258:AR258" si="221">AF227/AF242</f>
        <v>0.18110091743119267</v>
      </c>
      <c r="AG258" s="8">
        <f t="shared" si="221"/>
        <v>0.18251835930503313</v>
      </c>
      <c r="AH258" s="8">
        <f t="shared" si="221"/>
        <v>0.1851457000710732</v>
      </c>
      <c r="AI258" s="8">
        <f t="shared" si="221"/>
        <v>0.19575221238938054</v>
      </c>
      <c r="AJ258" s="8">
        <f t="shared" si="221"/>
        <v>0.19695688926458157</v>
      </c>
      <c r="AK258" s="8">
        <f t="shared" si="221"/>
        <v>0.19391304347826088</v>
      </c>
      <c r="AL258" s="8">
        <f t="shared" si="221"/>
        <v>0.20169773020852555</v>
      </c>
      <c r="AM258" s="8">
        <f t="shared" si="221"/>
        <v>0.20614928690498241</v>
      </c>
      <c r="AN258" s="8">
        <f t="shared" si="221"/>
        <v>0.20664206642066421</v>
      </c>
      <c r="AO258" s="8">
        <f t="shared" si="221"/>
        <v>0.20976058931860037</v>
      </c>
      <c r="AP258" s="8">
        <f t="shared" si="221"/>
        <v>0.21020148847340714</v>
      </c>
      <c r="AQ258" s="8">
        <f t="shared" si="221"/>
        <v>0.22475983324270438</v>
      </c>
      <c r="AR258" s="8">
        <f t="shared" si="221"/>
        <v>0.22026905829596413</v>
      </c>
      <c r="AS258" s="8">
        <f t="shared" ref="AS258:AW258" si="222">AS227/AS242</f>
        <v>0.21919029784198324</v>
      </c>
      <c r="AT258" s="8">
        <f t="shared" si="222"/>
        <v>0.21846965699208443</v>
      </c>
      <c r="AU258" s="8">
        <f t="shared" si="222"/>
        <v>0.21829268292682927</v>
      </c>
      <c r="AV258" s="8">
        <f t="shared" si="222"/>
        <v>0.23826714801444043</v>
      </c>
      <c r="AW258" s="8">
        <f t="shared" si="222"/>
        <v>0.2488619119878604</v>
      </c>
      <c r="AX258" s="8">
        <f t="shared" ref="AX258:AY258" si="223">AX227/AX242</f>
        <v>0.25323257766582702</v>
      </c>
      <c r="AY258" s="8">
        <f t="shared" si="223"/>
        <v>0.26603047045035993</v>
      </c>
    </row>
    <row r="259" spans="1:51" x14ac:dyDescent="0.35">
      <c r="A259" t="s">
        <v>1558</v>
      </c>
      <c r="B259" t="s">
        <v>654</v>
      </c>
      <c r="C259" t="s">
        <v>1559</v>
      </c>
      <c r="D259" t="s">
        <v>563</v>
      </c>
      <c r="E259" s="2">
        <v>45443</v>
      </c>
      <c r="F259">
        <v>0</v>
      </c>
      <c r="G259" t="str">
        <f>VLOOKUP($C259,'LKUP PCNDES'!$K:$M,2,FALSE)</f>
        <v>Percentage of patients aged 65 years or over, who received a seasonal influenza vaccination between 1 September and 31 March.</v>
      </c>
      <c r="H259" t="str">
        <f>VLOOKUP($C259,'LKUP PCNDES'!$K:$M,3,FALSE)</f>
        <v>Flu_Vacs</v>
      </c>
      <c r="I259" t="str">
        <f>VLOOKUP($B259,'LKUP PCNDES'!$C$17:$H$60,4,FALSE)</f>
        <v>NHS South East London ICB</v>
      </c>
      <c r="J259" t="str">
        <f>VLOOKUP($B259,'LKUP PCNDES'!$C$17:$H$60,6,FALSE)</f>
        <v>NHS SOUTH EAST LONDON INTEGRATED CARE BOARD</v>
      </c>
      <c r="R259" t="s">
        <v>110</v>
      </c>
      <c r="S259" t="s">
        <v>653</v>
      </c>
      <c r="T259" s="203"/>
      <c r="U259" s="203"/>
      <c r="V259" s="203"/>
      <c r="W259" s="203"/>
      <c r="X259" s="203"/>
      <c r="Y259" s="203"/>
      <c r="Z259" s="203"/>
      <c r="AA259" s="203"/>
      <c r="AB259" s="203"/>
      <c r="AC259" s="203"/>
      <c r="AD259" s="203"/>
      <c r="AE259" s="203"/>
      <c r="AF259" s="8">
        <f t="shared" ref="AF259:AR259" si="224">AF228/AF243</f>
        <v>0.2579390797148412</v>
      </c>
      <c r="AG259" s="8">
        <f t="shared" si="224"/>
        <v>0.26021644322403487</v>
      </c>
      <c r="AH259" s="8">
        <f t="shared" si="224"/>
        <v>0.26349105871182149</v>
      </c>
      <c r="AI259" s="8">
        <f t="shared" si="224"/>
        <v>0.26669795088377912</v>
      </c>
      <c r="AJ259" s="8">
        <f t="shared" si="224"/>
        <v>0.26181353767560667</v>
      </c>
      <c r="AK259" s="8">
        <f t="shared" si="224"/>
        <v>0.26642610133814465</v>
      </c>
      <c r="AL259" s="8">
        <f t="shared" si="224"/>
        <v>0.27850136677922493</v>
      </c>
      <c r="AM259" s="8">
        <f t="shared" si="224"/>
        <v>0.294849931787176</v>
      </c>
      <c r="AN259" s="8">
        <f t="shared" si="224"/>
        <v>0.3101577073088011</v>
      </c>
      <c r="AO259" s="8">
        <f t="shared" si="224"/>
        <v>0.33321220930232559</v>
      </c>
      <c r="AP259" s="8">
        <f t="shared" si="224"/>
        <v>0.33175872093023256</v>
      </c>
      <c r="AQ259" s="8">
        <f t="shared" si="224"/>
        <v>0.33772455089820358</v>
      </c>
      <c r="AR259" s="8">
        <f t="shared" si="224"/>
        <v>0.33722969023962596</v>
      </c>
      <c r="AS259" s="8">
        <f t="shared" ref="AS259:AW259" si="225">AS228/AS243</f>
        <v>0.33535703960682278</v>
      </c>
      <c r="AT259" s="8">
        <f t="shared" si="225"/>
        <v>0.33404956309984241</v>
      </c>
      <c r="AU259" s="8">
        <f t="shared" si="225"/>
        <v>0.33173753872148692</v>
      </c>
      <c r="AV259" s="8">
        <f t="shared" si="225"/>
        <v>0.32754790336017775</v>
      </c>
      <c r="AW259" s="8">
        <f t="shared" si="225"/>
        <v>0.32829977628635348</v>
      </c>
      <c r="AX259" s="8">
        <f t="shared" ref="AX259:AY259" si="226">AX228/AX243</f>
        <v>0.32889387354549277</v>
      </c>
      <c r="AY259" s="8">
        <f t="shared" si="226"/>
        <v>0.33431455004205213</v>
      </c>
    </row>
    <row r="260" spans="1:51" x14ac:dyDescent="0.35">
      <c r="A260" t="s">
        <v>1558</v>
      </c>
      <c r="B260" t="s">
        <v>654</v>
      </c>
      <c r="C260" t="s">
        <v>1559</v>
      </c>
      <c r="D260" t="s">
        <v>563</v>
      </c>
      <c r="E260" s="2">
        <v>45473</v>
      </c>
      <c r="F260">
        <v>0</v>
      </c>
      <c r="G260" t="str">
        <f>VLOOKUP($C260,'LKUP PCNDES'!$K:$M,2,FALSE)</f>
        <v>Percentage of patients aged 65 years or over, who received a seasonal influenza vaccination between 1 September and 31 March.</v>
      </c>
      <c r="H260" t="str">
        <f>VLOOKUP($C260,'LKUP PCNDES'!$K:$M,3,FALSE)</f>
        <v>Flu_Vacs</v>
      </c>
      <c r="I260" t="str">
        <f>VLOOKUP($B260,'LKUP PCNDES'!$C$17:$H$60,4,FALSE)</f>
        <v>NHS South East London ICB</v>
      </c>
      <c r="J260" t="str">
        <f>VLOOKUP($B260,'LKUP PCNDES'!$C$17:$H$60,6,FALSE)</f>
        <v>NHS SOUTH EAST LONDON INTEGRATED CARE BOARD</v>
      </c>
      <c r="R260" t="s">
        <v>112</v>
      </c>
      <c r="S260" t="s">
        <v>654</v>
      </c>
      <c r="T260" s="203"/>
      <c r="U260" s="203"/>
      <c r="V260" s="203"/>
      <c r="W260" s="203"/>
      <c r="X260" s="203"/>
      <c r="Y260" s="203"/>
      <c r="Z260" s="203"/>
      <c r="AA260" s="203"/>
      <c r="AB260" s="203"/>
      <c r="AC260" s="203"/>
      <c r="AD260" s="203"/>
      <c r="AE260" s="203"/>
      <c r="AF260" s="8">
        <f t="shared" ref="AF260:AR260" si="227">AF229/AF244</f>
        <v>0.29198510679992162</v>
      </c>
      <c r="AG260" s="8">
        <f t="shared" si="227"/>
        <v>0.22710526315789473</v>
      </c>
      <c r="AH260" s="8">
        <f t="shared" si="227"/>
        <v>0.2893177909420982</v>
      </c>
      <c r="AI260" s="8">
        <f t="shared" si="227"/>
        <v>0.30724274681694846</v>
      </c>
      <c r="AJ260" s="8">
        <f t="shared" si="227"/>
        <v>0.2999645641389086</v>
      </c>
      <c r="AK260" s="8">
        <f t="shared" si="227"/>
        <v>0.2951096121416526</v>
      </c>
      <c r="AL260" s="8">
        <f t="shared" si="227"/>
        <v>0.30942016367752045</v>
      </c>
      <c r="AM260" s="8">
        <f t="shared" si="227"/>
        <v>0.31490342016657807</v>
      </c>
      <c r="AN260" s="8">
        <f t="shared" si="227"/>
        <v>0.30997583707283399</v>
      </c>
      <c r="AO260" s="8">
        <f t="shared" si="227"/>
        <v>0.32175565923621913</v>
      </c>
      <c r="AP260" s="8">
        <f t="shared" si="227"/>
        <v>0.3246281563472847</v>
      </c>
      <c r="AQ260" s="8">
        <f t="shared" si="227"/>
        <v>0.32844724731549346</v>
      </c>
      <c r="AR260" s="8">
        <f t="shared" si="227"/>
        <v>0.32988486567662273</v>
      </c>
      <c r="AS260" s="8">
        <f t="shared" ref="AS260:AW260" si="228">AS229/AS244</f>
        <v>0.33577859286428807</v>
      </c>
      <c r="AT260" s="8">
        <f t="shared" si="228"/>
        <v>0.34250865337069392</v>
      </c>
      <c r="AU260" s="8">
        <f t="shared" si="228"/>
        <v>0.34851485148514849</v>
      </c>
      <c r="AV260" s="8">
        <f t="shared" si="228"/>
        <v>0.34770491803278686</v>
      </c>
      <c r="AW260" s="8">
        <f t="shared" si="228"/>
        <v>0.34743299967710689</v>
      </c>
      <c r="AX260" s="8">
        <f t="shared" ref="AX260:AY260" si="229">AX229/AX244</f>
        <v>0.3368317481141358</v>
      </c>
      <c r="AY260" s="8">
        <f t="shared" si="229"/>
        <v>0.338577515568666</v>
      </c>
    </row>
    <row r="261" spans="1:51" x14ac:dyDescent="0.35">
      <c r="A261" t="s">
        <v>1558</v>
      </c>
      <c r="B261" t="s">
        <v>654</v>
      </c>
      <c r="C261" t="s">
        <v>1559</v>
      </c>
      <c r="D261" t="s">
        <v>563</v>
      </c>
      <c r="E261" s="2">
        <v>45504</v>
      </c>
      <c r="F261">
        <v>0</v>
      </c>
      <c r="G261" t="str">
        <f>VLOOKUP($C261,'LKUP PCNDES'!$K:$M,2,FALSE)</f>
        <v>Percentage of patients aged 65 years or over, who received a seasonal influenza vaccination between 1 September and 31 March.</v>
      </c>
      <c r="H261" t="str">
        <f>VLOOKUP($C261,'LKUP PCNDES'!$K:$M,3,FALSE)</f>
        <v>Flu_Vacs</v>
      </c>
      <c r="I261" t="str">
        <f>VLOOKUP($B261,'LKUP PCNDES'!$C$17:$H$60,4,FALSE)</f>
        <v>NHS South East London ICB</v>
      </c>
      <c r="J261" t="str">
        <f>VLOOKUP($B261,'LKUP PCNDES'!$C$17:$H$60,6,FALSE)</f>
        <v>NHS SOUTH EAST LONDON INTEGRATED CARE BOARD</v>
      </c>
      <c r="R261" t="s">
        <v>114</v>
      </c>
      <c r="S261" t="s">
        <v>656</v>
      </c>
      <c r="T261" s="203"/>
      <c r="U261" s="203"/>
      <c r="V261" s="203"/>
      <c r="W261" s="203"/>
      <c r="X261" s="203"/>
      <c r="Y261" s="203"/>
      <c r="Z261" s="203"/>
      <c r="AA261" s="203"/>
      <c r="AB261" s="203"/>
      <c r="AC261" s="203"/>
      <c r="AD261" s="203"/>
      <c r="AE261" s="203"/>
      <c r="AF261" s="8">
        <f t="shared" ref="AF261:AR261" si="230">AF230/AF245</f>
        <v>0.20977539200452042</v>
      </c>
      <c r="AG261" s="8">
        <f t="shared" si="230"/>
        <v>0.20659780073308898</v>
      </c>
      <c r="AH261" s="8">
        <f t="shared" si="230"/>
        <v>0.21218074656188604</v>
      </c>
      <c r="AI261" s="8">
        <f t="shared" si="230"/>
        <v>0.22251970846348357</v>
      </c>
      <c r="AJ261" s="8">
        <f t="shared" si="230"/>
        <v>0.21138324519899807</v>
      </c>
      <c r="AK261" s="8">
        <f t="shared" si="230"/>
        <v>0.20936527270266614</v>
      </c>
      <c r="AL261" s="8">
        <f t="shared" si="230"/>
        <v>0.25754158443755287</v>
      </c>
      <c r="AM261" s="8">
        <f t="shared" si="230"/>
        <v>0.27583769263396013</v>
      </c>
      <c r="AN261" s="8">
        <f t="shared" si="230"/>
        <v>0.27924263674614308</v>
      </c>
      <c r="AO261" s="8">
        <f t="shared" si="230"/>
        <v>0.29971910112359551</v>
      </c>
      <c r="AP261" s="8">
        <f t="shared" si="230"/>
        <v>0.31488522743275593</v>
      </c>
      <c r="AQ261" s="8">
        <f t="shared" si="230"/>
        <v>0.32879213483146069</v>
      </c>
      <c r="AR261" s="8">
        <f t="shared" si="230"/>
        <v>0.3147673634524612</v>
      </c>
      <c r="AS261" s="8">
        <f t="shared" ref="AS261:AW261" si="231">AS230/AS245</f>
        <v>0.31342487668310892</v>
      </c>
      <c r="AT261" s="8">
        <f t="shared" si="231"/>
        <v>0.31011984021304928</v>
      </c>
      <c r="AU261" s="8">
        <f t="shared" si="231"/>
        <v>0.30893022028756101</v>
      </c>
      <c r="AV261" s="8">
        <f t="shared" si="231"/>
        <v>0.30724865644252197</v>
      </c>
      <c r="AW261" s="8">
        <f t="shared" si="231"/>
        <v>0.30163849825828926</v>
      </c>
      <c r="AX261" s="8">
        <f t="shared" ref="AX261:AY261" si="232">AX230/AX245</f>
        <v>0.30021653292574196</v>
      </c>
      <c r="AY261" s="8">
        <f t="shared" si="232"/>
        <v>0.30304574996814071</v>
      </c>
    </row>
    <row r="262" spans="1:51" x14ac:dyDescent="0.35">
      <c r="A262" t="s">
        <v>1558</v>
      </c>
      <c r="B262" t="s">
        <v>654</v>
      </c>
      <c r="C262" t="s">
        <v>1559</v>
      </c>
      <c r="D262" t="s">
        <v>563</v>
      </c>
      <c r="E262" s="2">
        <v>45535</v>
      </c>
      <c r="F262">
        <v>0</v>
      </c>
      <c r="G262" t="str">
        <f>VLOOKUP($C262,'LKUP PCNDES'!$K:$M,2,FALSE)</f>
        <v>Percentage of patients aged 65 years or over, who received a seasonal influenza vaccination between 1 September and 31 March.</v>
      </c>
      <c r="H262" t="str">
        <f>VLOOKUP($C262,'LKUP PCNDES'!$K:$M,3,FALSE)</f>
        <v>Flu_Vacs</v>
      </c>
      <c r="I262" t="str">
        <f>VLOOKUP($B262,'LKUP PCNDES'!$C$17:$H$60,4,FALSE)</f>
        <v>NHS South East London ICB</v>
      </c>
      <c r="J262" t="str">
        <f>VLOOKUP($B262,'LKUP PCNDES'!$C$17:$H$60,6,FALSE)</f>
        <v>NHS SOUTH EAST LONDON INTEGRATED CARE BOARD</v>
      </c>
      <c r="R262" t="s">
        <v>95</v>
      </c>
      <c r="S262" t="s">
        <v>95</v>
      </c>
      <c r="T262" s="203"/>
      <c r="U262" s="203"/>
      <c r="V262" s="203"/>
      <c r="W262" s="203"/>
      <c r="X262" s="203"/>
      <c r="Y262" s="203"/>
      <c r="Z262" s="203"/>
      <c r="AA262" s="203"/>
      <c r="AB262" s="203"/>
      <c r="AC262" s="203"/>
      <c r="AD262" s="203"/>
      <c r="AE262" s="203"/>
      <c r="AF262" s="8">
        <f t="shared" ref="AF262:AR262" si="233">AF231/AF246</f>
        <v>0.24868584866509891</v>
      </c>
      <c r="AG262" s="8">
        <f t="shared" si="233"/>
        <v>0.24028684170587342</v>
      </c>
      <c r="AH262" s="8">
        <f t="shared" si="233"/>
        <v>0.25136907578933138</v>
      </c>
      <c r="AI262" s="8">
        <f t="shared" si="233"/>
        <v>0.25954172010954346</v>
      </c>
      <c r="AJ262" s="8">
        <f t="shared" si="233"/>
        <v>0.25460973242756135</v>
      </c>
      <c r="AK262" s="8">
        <f t="shared" si="233"/>
        <v>0.25380580785467571</v>
      </c>
      <c r="AL262" s="8">
        <f t="shared" si="233"/>
        <v>0.27184368737474951</v>
      </c>
      <c r="AM262" s="8">
        <f t="shared" si="233"/>
        <v>0.28096237141310232</v>
      </c>
      <c r="AN262" s="8">
        <f t="shared" si="233"/>
        <v>0.2882555151353336</v>
      </c>
      <c r="AO262" s="8">
        <f t="shared" si="233"/>
        <v>0.3029914674041348</v>
      </c>
      <c r="AP262" s="8">
        <f t="shared" si="233"/>
        <v>0.30864899200962859</v>
      </c>
      <c r="AQ262" s="8">
        <f t="shared" si="233"/>
        <v>0.31975273053393549</v>
      </c>
      <c r="AR262" s="8">
        <f t="shared" si="233"/>
        <v>0.30382932589925271</v>
      </c>
      <c r="AS262" s="8">
        <f t="shared" ref="AS262:AW262" si="234">AS231/AS246</f>
        <v>0.30410390408853366</v>
      </c>
      <c r="AT262" s="8">
        <f t="shared" si="234"/>
        <v>0.30411919368974583</v>
      </c>
      <c r="AU262" s="8">
        <f t="shared" si="234"/>
        <v>0.30445946456217193</v>
      </c>
      <c r="AV262" s="8">
        <f t="shared" si="234"/>
        <v>0.30975364657876303</v>
      </c>
      <c r="AW262" s="8">
        <f t="shared" si="234"/>
        <v>0.30975477495933001</v>
      </c>
      <c r="AX262" s="8">
        <f t="shared" ref="AX262:AY262" si="235">AX231/AX246</f>
        <v>0.30834711986764929</v>
      </c>
      <c r="AY262" s="8">
        <f t="shared" si="235"/>
        <v>0.31281773606473545</v>
      </c>
    </row>
    <row r="263" spans="1:51" x14ac:dyDescent="0.35">
      <c r="A263" t="s">
        <v>1558</v>
      </c>
      <c r="B263" t="s">
        <v>654</v>
      </c>
      <c r="C263" t="s">
        <v>1559</v>
      </c>
      <c r="D263" t="s">
        <v>563</v>
      </c>
      <c r="E263" s="2">
        <v>45565</v>
      </c>
      <c r="F263">
        <v>714</v>
      </c>
      <c r="G263" t="str">
        <f>VLOOKUP($C263,'LKUP PCNDES'!$K:$M,2,FALSE)</f>
        <v>Percentage of patients aged 65 years or over, who received a seasonal influenza vaccination between 1 September and 31 March.</v>
      </c>
      <c r="H263" t="str">
        <f>VLOOKUP($C263,'LKUP PCNDES'!$K:$M,3,FALSE)</f>
        <v>Flu_Vacs</v>
      </c>
      <c r="I263" t="str">
        <f>VLOOKUP($B263,'LKUP PCNDES'!$C$17:$H$60,4,FALSE)</f>
        <v>NHS South East London ICB</v>
      </c>
      <c r="J263" t="str">
        <f>VLOOKUP($B263,'LKUP PCNDES'!$C$17:$H$60,6,FALSE)</f>
        <v>NHS SOUTH EAST LONDON INTEGRATED CARE BOARD</v>
      </c>
      <c r="R263" t="s">
        <v>626</v>
      </c>
      <c r="S263" t="s">
        <v>626</v>
      </c>
      <c r="T263" s="203"/>
      <c r="U263" s="203"/>
      <c r="V263" s="203"/>
      <c r="W263" s="203"/>
      <c r="X263" s="203"/>
      <c r="Y263" s="203"/>
      <c r="Z263" s="203"/>
      <c r="AA263" s="203"/>
      <c r="AB263" s="203"/>
      <c r="AC263" s="203"/>
      <c r="AD263" s="203"/>
      <c r="AE263" s="203"/>
      <c r="AF263" s="8">
        <f t="shared" ref="AF263:AR263" si="236">AF232/AF247</f>
        <v>0.25827077344794119</v>
      </c>
      <c r="AG263" s="8">
        <f t="shared" si="236"/>
        <v>0.25819020330372622</v>
      </c>
      <c r="AH263" s="8">
        <f t="shared" si="236"/>
        <v>0.26131621963784474</v>
      </c>
      <c r="AI263" s="8">
        <f t="shared" si="236"/>
        <v>0.26632336258881129</v>
      </c>
      <c r="AJ263" s="8">
        <f t="shared" si="236"/>
        <v>0.26641439327853184</v>
      </c>
      <c r="AK263" s="8">
        <f t="shared" si="236"/>
        <v>0.26706307573469223</v>
      </c>
      <c r="AL263" s="8">
        <f t="shared" si="236"/>
        <v>0.27808358875770917</v>
      </c>
      <c r="AM263" s="8">
        <f t="shared" si="236"/>
        <v>0.28563781602569382</v>
      </c>
      <c r="AN263" s="8">
        <f t="shared" si="236"/>
        <v>0.28790365428891906</v>
      </c>
      <c r="AO263" s="8">
        <f t="shared" si="236"/>
        <v>0.29274915624232778</v>
      </c>
      <c r="AP263" s="8">
        <f t="shared" si="236"/>
        <v>0.29886795148023382</v>
      </c>
      <c r="AQ263" s="8">
        <f t="shared" si="236"/>
        <v>0.30537232878710524</v>
      </c>
      <c r="AR263" s="8">
        <f t="shared" si="236"/>
        <v>0.2863084984209015</v>
      </c>
      <c r="AS263" s="8">
        <f t="shared" ref="AS263:AW263" si="237">AS232/AS247</f>
        <v>0.28648177518682039</v>
      </c>
      <c r="AT263" s="8">
        <f t="shared" si="237"/>
        <v>0.28448522485434186</v>
      </c>
      <c r="AU263" s="8">
        <f t="shared" si="237"/>
        <v>0.29283441285909367</v>
      </c>
      <c r="AV263" s="8">
        <f t="shared" si="237"/>
        <v>0.29480136931772949</v>
      </c>
      <c r="AW263" s="8">
        <f t="shared" si="237"/>
        <v>0.29523181133057708</v>
      </c>
      <c r="AX263" s="8">
        <f t="shared" ref="AX263:AY263" si="238">AX232/AX247</f>
        <v>0.30058029771795963</v>
      </c>
      <c r="AY263" s="8">
        <f t="shared" si="238"/>
        <v>0.3029168154541575</v>
      </c>
    </row>
    <row r="264" spans="1:51" x14ac:dyDescent="0.35">
      <c r="A264" t="s">
        <v>1558</v>
      </c>
      <c r="B264" t="s">
        <v>654</v>
      </c>
      <c r="C264" t="s">
        <v>1559</v>
      </c>
      <c r="D264" t="s">
        <v>563</v>
      </c>
      <c r="E264" s="2">
        <v>45596</v>
      </c>
      <c r="F264">
        <v>125154</v>
      </c>
      <c r="G264" t="str">
        <f>VLOOKUP($C264,'LKUP PCNDES'!$K:$M,2,FALSE)</f>
        <v>Percentage of patients aged 65 years or over, who received a seasonal influenza vaccination between 1 September and 31 March.</v>
      </c>
      <c r="H264" t="str">
        <f>VLOOKUP($C264,'LKUP PCNDES'!$K:$M,3,FALSE)</f>
        <v>Flu_Vacs</v>
      </c>
      <c r="I264" t="str">
        <f>VLOOKUP($B264,'LKUP PCNDES'!$C$17:$H$60,4,FALSE)</f>
        <v>NHS South East London ICB</v>
      </c>
      <c r="J264" t="str">
        <f>VLOOKUP($B264,'LKUP PCNDES'!$C$17:$H$60,6,FALSE)</f>
        <v>NHS SOUTH EAST LONDON INTEGRATED CARE BOARD</v>
      </c>
      <c r="R264" s="11"/>
    </row>
    <row r="265" spans="1:51" x14ac:dyDescent="0.35">
      <c r="A265" t="s">
        <v>1558</v>
      </c>
      <c r="B265" t="s">
        <v>654</v>
      </c>
      <c r="C265" t="s">
        <v>1559</v>
      </c>
      <c r="D265" t="s">
        <v>563</v>
      </c>
      <c r="E265" s="2">
        <v>45626</v>
      </c>
      <c r="F265">
        <v>146491</v>
      </c>
      <c r="G265" t="str">
        <f>VLOOKUP($C265,'LKUP PCNDES'!$K:$M,2,FALSE)</f>
        <v>Percentage of patients aged 65 years or over, who received a seasonal influenza vaccination between 1 September and 31 March.</v>
      </c>
      <c r="H265" t="str">
        <f>VLOOKUP($C265,'LKUP PCNDES'!$K:$M,3,FALSE)</f>
        <v>Flu_Vacs</v>
      </c>
      <c r="I265" t="str">
        <f>VLOOKUP($B265,'LKUP PCNDES'!$C$17:$H$60,4,FALSE)</f>
        <v>NHS South East London ICB</v>
      </c>
      <c r="J265" t="str">
        <f>VLOOKUP($B265,'LKUP PCNDES'!$C$17:$H$60,6,FALSE)</f>
        <v>NHS SOUTH EAST LONDON INTEGRATED CARE BOARD</v>
      </c>
      <c r="R265" s="97" t="s">
        <v>128</v>
      </c>
      <c r="S265" s="97" t="s">
        <v>129</v>
      </c>
      <c r="T265" s="116">
        <f t="shared" ref="T265" si="239">EOMONTH(U265,-1)</f>
        <v>45260</v>
      </c>
      <c r="U265" s="116">
        <f t="shared" ref="U265" si="240">EOMONTH(V265,-1)</f>
        <v>45291</v>
      </c>
      <c r="V265" s="116">
        <f t="shared" ref="V265" si="241">EOMONTH(W265,-1)</f>
        <v>45322</v>
      </c>
      <c r="W265" s="116">
        <f t="shared" ref="W265" si="242">EOMONTH(X265,-1)</f>
        <v>45351</v>
      </c>
      <c r="X265" s="116">
        <f t="shared" ref="X265" si="243">EOMONTH(Y265,-1)</f>
        <v>45382</v>
      </c>
      <c r="Y265" s="116">
        <f t="shared" ref="Y265" si="244">EOMONTH(Z265,-1)</f>
        <v>45412</v>
      </c>
      <c r="Z265" s="116">
        <f t="shared" ref="Z265" si="245">EOMONTH(AA265,-1)</f>
        <v>45443</v>
      </c>
      <c r="AA265" s="116">
        <f t="shared" ref="AA265" si="246">EOMONTH(AB265,-1)</f>
        <v>45473</v>
      </c>
      <c r="AB265" s="116">
        <f t="shared" ref="AB265" si="247">EOMONTH(AC265,-1)</f>
        <v>45504</v>
      </c>
      <c r="AC265" s="116">
        <f t="shared" ref="AC265" si="248">EOMONTH(AD265,-1)</f>
        <v>45535</v>
      </c>
      <c r="AD265" s="116">
        <f t="shared" ref="AD265" si="249">EOMONTH(AE265,-1)</f>
        <v>45565</v>
      </c>
      <c r="AE265" s="116">
        <f>EOMONTH(AF265,-1)</f>
        <v>45596</v>
      </c>
      <c r="AF265" s="116">
        <f>EOMONTH('Instructions and bed numbers'!$E$1,0)</f>
        <v>45626</v>
      </c>
      <c r="AG265" s="11" t="s">
        <v>130</v>
      </c>
    </row>
    <row r="266" spans="1:51" x14ac:dyDescent="0.35">
      <c r="A266" t="s">
        <v>1558</v>
      </c>
      <c r="B266" t="s">
        <v>654</v>
      </c>
      <c r="C266" t="s">
        <v>1559</v>
      </c>
      <c r="D266" t="s">
        <v>661</v>
      </c>
      <c r="E266" s="2">
        <v>45412</v>
      </c>
      <c r="F266">
        <v>691</v>
      </c>
      <c r="G266" t="str">
        <f>VLOOKUP($C266,'LKUP PCNDES'!$K:$M,2,FALSE)</f>
        <v>Percentage of patients aged 65 years or over, who received a seasonal influenza vaccination between 1 September and 31 March.</v>
      </c>
      <c r="H266" t="str">
        <f>VLOOKUP($C266,'LKUP PCNDES'!$K:$M,3,FALSE)</f>
        <v>Flu_Vacs</v>
      </c>
      <c r="I266" t="str">
        <f>VLOOKUP($B266,'LKUP PCNDES'!$C$17:$H$60,4,FALSE)</f>
        <v>NHS South East London ICB</v>
      </c>
      <c r="J266" t="str">
        <f>VLOOKUP($B266,'LKUP PCNDES'!$C$17:$H$60,6,FALSE)</f>
        <v>NHS SOUTH EAST LONDON INTEGRATED CARE BOARD</v>
      </c>
      <c r="S266" s="97" t="s">
        <v>106</v>
      </c>
      <c r="T266" s="141">
        <f>INDEX($R$256:$BR$263,MATCH($S266,$R$256:$R$263,0),MATCH(T$49,$R$256:$BR$256,0))</f>
        <v>0.31096357437645794</v>
      </c>
      <c r="U266" s="141">
        <f t="shared" ref="U266:AF272" si="250">INDEX($R$256:$BR$263,MATCH($S266,$R$256:$R$263,0),MATCH(U$49,$R$256:$BR$256,0))</f>
        <v>0.33222649423278572</v>
      </c>
      <c r="V266" s="141">
        <f t="shared" si="250"/>
        <v>0.346815834767642</v>
      </c>
      <c r="W266" s="141">
        <f t="shared" si="250"/>
        <v>0.35494596841230258</v>
      </c>
      <c r="X266" s="141">
        <f t="shared" si="250"/>
        <v>0.36756667218817296</v>
      </c>
      <c r="Y266" s="141" t="e">
        <f t="shared" si="250"/>
        <v>#DIV/0!</v>
      </c>
      <c r="Z266" s="141" t="e">
        <f t="shared" si="250"/>
        <v>#DIV/0!</v>
      </c>
      <c r="AA266" s="141" t="e">
        <f t="shared" si="250"/>
        <v>#DIV/0!</v>
      </c>
      <c r="AB266" s="141" t="e">
        <f t="shared" si="250"/>
        <v>#DIV/0!</v>
      </c>
      <c r="AC266" s="141">
        <f t="shared" si="250"/>
        <v>0.32211459530454767</v>
      </c>
      <c r="AD266" s="141">
        <f t="shared" si="250"/>
        <v>0.31916963996107689</v>
      </c>
      <c r="AE266" s="141">
        <f t="shared" si="250"/>
        <v>0.31990979381443296</v>
      </c>
      <c r="AF266" s="141">
        <f t="shared" si="250"/>
        <v>0.32018748989817358</v>
      </c>
    </row>
    <row r="267" spans="1:51" x14ac:dyDescent="0.35">
      <c r="A267" t="s">
        <v>1558</v>
      </c>
      <c r="B267" t="s">
        <v>654</v>
      </c>
      <c r="C267" t="s">
        <v>1559</v>
      </c>
      <c r="D267" t="s">
        <v>661</v>
      </c>
      <c r="E267" s="2">
        <v>45443</v>
      </c>
      <c r="F267">
        <v>688</v>
      </c>
      <c r="G267" t="str">
        <f>VLOOKUP($C267,'LKUP PCNDES'!$K:$M,2,FALSE)</f>
        <v>Percentage of patients aged 65 years or over, who received a seasonal influenza vaccination between 1 September and 31 March.</v>
      </c>
      <c r="H267" t="str">
        <f>VLOOKUP($C267,'LKUP PCNDES'!$K:$M,3,FALSE)</f>
        <v>Flu_Vacs</v>
      </c>
      <c r="I267" t="str">
        <f>VLOOKUP($B267,'LKUP PCNDES'!$C$17:$H$60,4,FALSE)</f>
        <v>NHS South East London ICB</v>
      </c>
      <c r="J267" t="str">
        <f>VLOOKUP($B267,'LKUP PCNDES'!$C$17:$H$60,6,FALSE)</f>
        <v>NHS SOUTH EAST LONDON INTEGRATED CARE BOARD</v>
      </c>
      <c r="S267" s="97" t="s">
        <v>108</v>
      </c>
      <c r="T267" s="141">
        <f t="shared" ref="T267:T272" si="251">INDEX($R$256:$BR$263,MATCH($S267,$R$256:$R$263,0),MATCH(T$49,$R$256:$BR$256,0))</f>
        <v>0.20614928690498241</v>
      </c>
      <c r="U267" s="141">
        <f t="shared" si="250"/>
        <v>0.20664206642066421</v>
      </c>
      <c r="V267" s="141">
        <f t="shared" si="250"/>
        <v>0.20976058931860037</v>
      </c>
      <c r="W267" s="141">
        <f t="shared" si="250"/>
        <v>0.21020148847340714</v>
      </c>
      <c r="X267" s="141">
        <f t="shared" si="250"/>
        <v>0.22475983324270438</v>
      </c>
      <c r="Y267" s="141">
        <f t="shared" si="250"/>
        <v>0.22026905829596413</v>
      </c>
      <c r="Z267" s="141">
        <f t="shared" si="250"/>
        <v>0.21919029784198324</v>
      </c>
      <c r="AA267" s="141">
        <f t="shared" si="250"/>
        <v>0.21846965699208443</v>
      </c>
      <c r="AB267" s="141">
        <f t="shared" si="250"/>
        <v>0.21829268292682927</v>
      </c>
      <c r="AC267" s="141">
        <f t="shared" si="250"/>
        <v>0.23826714801444043</v>
      </c>
      <c r="AD267" s="141">
        <f t="shared" si="250"/>
        <v>0.2488619119878604</v>
      </c>
      <c r="AE267" s="141">
        <f t="shared" si="250"/>
        <v>0.25323257766582702</v>
      </c>
      <c r="AF267" s="141">
        <f t="shared" si="250"/>
        <v>0.26603047045035993</v>
      </c>
    </row>
    <row r="268" spans="1:51" x14ac:dyDescent="0.35">
      <c r="A268" t="s">
        <v>1558</v>
      </c>
      <c r="B268" t="s">
        <v>654</v>
      </c>
      <c r="C268" t="s">
        <v>1559</v>
      </c>
      <c r="D268" t="s">
        <v>661</v>
      </c>
      <c r="E268" s="2">
        <v>45473</v>
      </c>
      <c r="F268">
        <v>685</v>
      </c>
      <c r="G268" t="str">
        <f>VLOOKUP($C268,'LKUP PCNDES'!$K:$M,2,FALSE)</f>
        <v>Percentage of patients aged 65 years or over, who received a seasonal influenza vaccination between 1 September and 31 March.</v>
      </c>
      <c r="H268" t="str">
        <f>VLOOKUP($C268,'LKUP PCNDES'!$K:$M,3,FALSE)</f>
        <v>Flu_Vacs</v>
      </c>
      <c r="I268" t="str">
        <f>VLOOKUP($B268,'LKUP PCNDES'!$C$17:$H$60,4,FALSE)</f>
        <v>NHS South East London ICB</v>
      </c>
      <c r="J268" t="str">
        <f>VLOOKUP($B268,'LKUP PCNDES'!$C$17:$H$60,6,FALSE)</f>
        <v>NHS SOUTH EAST LONDON INTEGRATED CARE BOARD</v>
      </c>
      <c r="S268" s="97" t="s">
        <v>110</v>
      </c>
      <c r="T268" s="141">
        <f t="shared" si="251"/>
        <v>0.294849931787176</v>
      </c>
      <c r="U268" s="141">
        <f t="shared" si="250"/>
        <v>0.3101577073088011</v>
      </c>
      <c r="V268" s="141">
        <f t="shared" si="250"/>
        <v>0.33321220930232559</v>
      </c>
      <c r="W268" s="141">
        <f t="shared" si="250"/>
        <v>0.33175872093023256</v>
      </c>
      <c r="X268" s="141">
        <f t="shared" si="250"/>
        <v>0.33772455089820358</v>
      </c>
      <c r="Y268" s="141">
        <f t="shared" si="250"/>
        <v>0.33722969023962596</v>
      </c>
      <c r="Z268" s="141">
        <f t="shared" si="250"/>
        <v>0.33535703960682278</v>
      </c>
      <c r="AA268" s="141">
        <f t="shared" si="250"/>
        <v>0.33404956309984241</v>
      </c>
      <c r="AB268" s="141">
        <f t="shared" si="250"/>
        <v>0.33173753872148692</v>
      </c>
      <c r="AC268" s="141">
        <f t="shared" si="250"/>
        <v>0.32754790336017775</v>
      </c>
      <c r="AD268" s="141">
        <f t="shared" si="250"/>
        <v>0.32829977628635348</v>
      </c>
      <c r="AE268" s="141">
        <f t="shared" si="250"/>
        <v>0.32889387354549277</v>
      </c>
      <c r="AF268" s="141">
        <f t="shared" si="250"/>
        <v>0.33431455004205213</v>
      </c>
    </row>
    <row r="269" spans="1:51" x14ac:dyDescent="0.35">
      <c r="A269" t="s">
        <v>1558</v>
      </c>
      <c r="B269" t="s">
        <v>654</v>
      </c>
      <c r="C269" t="s">
        <v>1559</v>
      </c>
      <c r="D269" t="s">
        <v>661</v>
      </c>
      <c r="E269" s="2">
        <v>45504</v>
      </c>
      <c r="F269">
        <v>648</v>
      </c>
      <c r="G269" t="str">
        <f>VLOOKUP($C269,'LKUP PCNDES'!$K:$M,2,FALSE)</f>
        <v>Percentage of patients aged 65 years or over, who received a seasonal influenza vaccination between 1 September and 31 March.</v>
      </c>
      <c r="H269" t="str">
        <f>VLOOKUP($C269,'LKUP PCNDES'!$K:$M,3,FALSE)</f>
        <v>Flu_Vacs</v>
      </c>
      <c r="I269" t="str">
        <f>VLOOKUP($B269,'LKUP PCNDES'!$C$17:$H$60,4,FALSE)</f>
        <v>NHS South East London ICB</v>
      </c>
      <c r="J269" t="str">
        <f>VLOOKUP($B269,'LKUP PCNDES'!$C$17:$H$60,6,FALSE)</f>
        <v>NHS SOUTH EAST LONDON INTEGRATED CARE BOARD</v>
      </c>
      <c r="S269" s="97" t="s">
        <v>112</v>
      </c>
      <c r="T269" s="141">
        <f t="shared" si="251"/>
        <v>0.31490342016657807</v>
      </c>
      <c r="U269" s="141">
        <f t="shared" si="250"/>
        <v>0.30997583707283399</v>
      </c>
      <c r="V269" s="141">
        <f t="shared" si="250"/>
        <v>0.32175565923621913</v>
      </c>
      <c r="W269" s="141">
        <f t="shared" si="250"/>
        <v>0.3246281563472847</v>
      </c>
      <c r="X269" s="141">
        <f t="shared" si="250"/>
        <v>0.32844724731549346</v>
      </c>
      <c r="Y269" s="141">
        <f t="shared" si="250"/>
        <v>0.32988486567662273</v>
      </c>
      <c r="Z269" s="141">
        <f t="shared" si="250"/>
        <v>0.33577859286428807</v>
      </c>
      <c r="AA269" s="141">
        <f t="shared" si="250"/>
        <v>0.34250865337069392</v>
      </c>
      <c r="AB269" s="141">
        <f t="shared" si="250"/>
        <v>0.34851485148514849</v>
      </c>
      <c r="AC269" s="141">
        <f t="shared" si="250"/>
        <v>0.34770491803278686</v>
      </c>
      <c r="AD269" s="141">
        <f t="shared" si="250"/>
        <v>0.34743299967710689</v>
      </c>
      <c r="AE269" s="141">
        <f t="shared" si="250"/>
        <v>0.3368317481141358</v>
      </c>
      <c r="AF269" s="141">
        <f t="shared" si="250"/>
        <v>0.338577515568666</v>
      </c>
    </row>
    <row r="270" spans="1:51" x14ac:dyDescent="0.35">
      <c r="A270" t="s">
        <v>1558</v>
      </c>
      <c r="B270" t="s">
        <v>654</v>
      </c>
      <c r="C270" t="s">
        <v>1559</v>
      </c>
      <c r="D270" t="s">
        <v>661</v>
      </c>
      <c r="E270" s="2">
        <v>45535</v>
      </c>
      <c r="F270">
        <v>642</v>
      </c>
      <c r="G270" t="str">
        <f>VLOOKUP($C270,'LKUP PCNDES'!$K:$M,2,FALSE)</f>
        <v>Percentage of patients aged 65 years or over, who received a seasonal influenza vaccination between 1 September and 31 March.</v>
      </c>
      <c r="H270" t="str">
        <f>VLOOKUP($C270,'LKUP PCNDES'!$K:$M,3,FALSE)</f>
        <v>Flu_Vacs</v>
      </c>
      <c r="I270" t="str">
        <f>VLOOKUP($B270,'LKUP PCNDES'!$C$17:$H$60,4,FALSE)</f>
        <v>NHS South East London ICB</v>
      </c>
      <c r="J270" t="str">
        <f>VLOOKUP($B270,'LKUP PCNDES'!$C$17:$H$60,6,FALSE)</f>
        <v>NHS SOUTH EAST LONDON INTEGRATED CARE BOARD</v>
      </c>
      <c r="S270" s="97" t="s">
        <v>114</v>
      </c>
      <c r="T270" s="141">
        <f t="shared" si="251"/>
        <v>0.27583769263396013</v>
      </c>
      <c r="U270" s="141">
        <f t="shared" si="250"/>
        <v>0.27924263674614308</v>
      </c>
      <c r="V270" s="141">
        <f t="shared" si="250"/>
        <v>0.29971910112359551</v>
      </c>
      <c r="W270" s="141">
        <f t="shared" si="250"/>
        <v>0.31488522743275593</v>
      </c>
      <c r="X270" s="141">
        <f t="shared" si="250"/>
        <v>0.32879213483146069</v>
      </c>
      <c r="Y270" s="141">
        <f t="shared" si="250"/>
        <v>0.3147673634524612</v>
      </c>
      <c r="Z270" s="141">
        <f t="shared" si="250"/>
        <v>0.31342487668310892</v>
      </c>
      <c r="AA270" s="141">
        <f t="shared" si="250"/>
        <v>0.31011984021304928</v>
      </c>
      <c r="AB270" s="141">
        <f t="shared" si="250"/>
        <v>0.30893022028756101</v>
      </c>
      <c r="AC270" s="141">
        <f t="shared" si="250"/>
        <v>0.30724865644252197</v>
      </c>
      <c r="AD270" s="141">
        <f t="shared" si="250"/>
        <v>0.30163849825828926</v>
      </c>
      <c r="AE270" s="141">
        <f t="shared" si="250"/>
        <v>0.30021653292574196</v>
      </c>
      <c r="AF270" s="141">
        <f t="shared" si="250"/>
        <v>0.30304574996814071</v>
      </c>
    </row>
    <row r="271" spans="1:51" x14ac:dyDescent="0.35">
      <c r="A271" t="s">
        <v>1558</v>
      </c>
      <c r="B271" t="s">
        <v>654</v>
      </c>
      <c r="C271" t="s">
        <v>1559</v>
      </c>
      <c r="D271" t="s">
        <v>661</v>
      </c>
      <c r="E271" s="2">
        <v>45565</v>
      </c>
      <c r="F271">
        <v>635</v>
      </c>
      <c r="G271" t="str">
        <f>VLOOKUP($C271,'LKUP PCNDES'!$K:$M,2,FALSE)</f>
        <v>Percentage of patients aged 65 years or over, who received a seasonal influenza vaccination between 1 September and 31 March.</v>
      </c>
      <c r="H271" t="str">
        <f>VLOOKUP($C271,'LKUP PCNDES'!$K:$M,3,FALSE)</f>
        <v>Flu_Vacs</v>
      </c>
      <c r="I271" t="str">
        <f>VLOOKUP($B271,'LKUP PCNDES'!$C$17:$H$60,4,FALSE)</f>
        <v>NHS South East London ICB</v>
      </c>
      <c r="J271" t="str">
        <f>VLOOKUP($B271,'LKUP PCNDES'!$C$17:$H$60,6,FALSE)</f>
        <v>NHS SOUTH EAST LONDON INTEGRATED CARE BOARD</v>
      </c>
      <c r="S271" s="97" t="s">
        <v>95</v>
      </c>
      <c r="T271" s="141">
        <f t="shared" si="251"/>
        <v>0.28096237141310232</v>
      </c>
      <c r="U271" s="141">
        <f t="shared" si="250"/>
        <v>0.2882555151353336</v>
      </c>
      <c r="V271" s="141">
        <f t="shared" si="250"/>
        <v>0.3029914674041348</v>
      </c>
      <c r="W271" s="141">
        <f t="shared" si="250"/>
        <v>0.30864899200962859</v>
      </c>
      <c r="X271" s="141">
        <f t="shared" si="250"/>
        <v>0.31975273053393549</v>
      </c>
      <c r="Y271" s="141">
        <f t="shared" si="250"/>
        <v>0.30382932589925271</v>
      </c>
      <c r="Z271" s="141">
        <f t="shared" si="250"/>
        <v>0.30410390408853366</v>
      </c>
      <c r="AA271" s="141">
        <f t="shared" si="250"/>
        <v>0.30411919368974583</v>
      </c>
      <c r="AB271" s="141">
        <f t="shared" si="250"/>
        <v>0.30445946456217193</v>
      </c>
      <c r="AC271" s="141">
        <f t="shared" si="250"/>
        <v>0.30975364657876303</v>
      </c>
      <c r="AD271" s="141">
        <f t="shared" si="250"/>
        <v>0.30975477495933001</v>
      </c>
      <c r="AE271" s="141">
        <f t="shared" si="250"/>
        <v>0.30834711986764929</v>
      </c>
      <c r="AF271" s="141">
        <f t="shared" si="250"/>
        <v>0.31281773606473545</v>
      </c>
    </row>
    <row r="272" spans="1:51" x14ac:dyDescent="0.35">
      <c r="A272" t="s">
        <v>1558</v>
      </c>
      <c r="B272" t="s">
        <v>654</v>
      </c>
      <c r="C272" t="s">
        <v>1559</v>
      </c>
      <c r="D272" t="s">
        <v>661</v>
      </c>
      <c r="E272" s="2">
        <v>45596</v>
      </c>
      <c r="F272">
        <v>425</v>
      </c>
      <c r="G272" t="str">
        <f>VLOOKUP($C272,'LKUP PCNDES'!$K:$M,2,FALSE)</f>
        <v>Percentage of patients aged 65 years or over, who received a seasonal influenza vaccination between 1 September and 31 March.</v>
      </c>
      <c r="H272" t="str">
        <f>VLOOKUP($C272,'LKUP PCNDES'!$K:$M,3,FALSE)</f>
        <v>Flu_Vacs</v>
      </c>
      <c r="I272" t="str">
        <f>VLOOKUP($B272,'LKUP PCNDES'!$C$17:$H$60,4,FALSE)</f>
        <v>NHS South East London ICB</v>
      </c>
      <c r="J272" t="str">
        <f>VLOOKUP($B272,'LKUP PCNDES'!$C$17:$H$60,6,FALSE)</f>
        <v>NHS SOUTH EAST LONDON INTEGRATED CARE BOARD</v>
      </c>
      <c r="S272" s="97" t="s">
        <v>626</v>
      </c>
      <c r="T272" s="141">
        <f t="shared" si="251"/>
        <v>0.28563781602569382</v>
      </c>
      <c r="U272" s="141">
        <f t="shared" si="250"/>
        <v>0.28790365428891906</v>
      </c>
      <c r="V272" s="141">
        <f t="shared" si="250"/>
        <v>0.29274915624232778</v>
      </c>
      <c r="W272" s="141">
        <f t="shared" si="250"/>
        <v>0.29886795148023382</v>
      </c>
      <c r="X272" s="141">
        <f t="shared" si="250"/>
        <v>0.30537232878710524</v>
      </c>
      <c r="Y272" s="141">
        <f t="shared" si="250"/>
        <v>0.2863084984209015</v>
      </c>
      <c r="Z272" s="141">
        <f t="shared" si="250"/>
        <v>0.28648177518682039</v>
      </c>
      <c r="AA272" s="141">
        <f t="shared" si="250"/>
        <v>0.28448522485434186</v>
      </c>
      <c r="AB272" s="141">
        <f t="shared" si="250"/>
        <v>0.29283441285909367</v>
      </c>
      <c r="AC272" s="141">
        <f t="shared" si="250"/>
        <v>0.29480136931772949</v>
      </c>
      <c r="AD272" s="141">
        <f t="shared" si="250"/>
        <v>0.29523181133057708</v>
      </c>
      <c r="AE272" s="141">
        <f t="shared" si="250"/>
        <v>0.30058029771795963</v>
      </c>
      <c r="AF272" s="141">
        <f t="shared" si="250"/>
        <v>0.3029168154541575</v>
      </c>
    </row>
    <row r="273" spans="1:51" x14ac:dyDescent="0.35">
      <c r="A273" t="s">
        <v>1558</v>
      </c>
      <c r="B273" t="s">
        <v>654</v>
      </c>
      <c r="C273" t="s">
        <v>1559</v>
      </c>
      <c r="D273" t="s">
        <v>661</v>
      </c>
      <c r="E273" s="2">
        <v>45626</v>
      </c>
      <c r="F273">
        <v>381</v>
      </c>
      <c r="G273" t="str">
        <f>VLOOKUP($C273,'LKUP PCNDES'!$K:$M,2,FALSE)</f>
        <v>Percentage of patients aged 65 years or over, who received a seasonal influenza vaccination between 1 September and 31 March.</v>
      </c>
      <c r="H273" t="str">
        <f>VLOOKUP($C273,'LKUP PCNDES'!$K:$M,3,FALSE)</f>
        <v>Flu_Vacs</v>
      </c>
      <c r="I273" t="str">
        <f>VLOOKUP($B273,'LKUP PCNDES'!$C$17:$H$60,4,FALSE)</f>
        <v>NHS South East London ICB</v>
      </c>
      <c r="J273" t="str">
        <f>VLOOKUP($B273,'LKUP PCNDES'!$C$17:$H$60,6,FALSE)</f>
        <v>NHS SOUTH EAST LONDON INTEGRATED CARE BOARD</v>
      </c>
    </row>
    <row r="274" spans="1:51" x14ac:dyDescent="0.35">
      <c r="A274" t="s">
        <v>1558</v>
      </c>
      <c r="B274" t="s">
        <v>651</v>
      </c>
      <c r="C274" t="s">
        <v>1540</v>
      </c>
      <c r="D274" t="s">
        <v>564</v>
      </c>
      <c r="E274" s="2">
        <v>45535</v>
      </c>
      <c r="F274">
        <v>0</v>
      </c>
      <c r="G274" t="str">
        <f>VLOOKUP($C274,'LKUP PCNDES'!$K:$M,2,FALSE)</f>
        <v>Number of patients aged 18 years or over and recorded as living in a care home, as a percentage of care home beds eligible to receive the Enhanced Health in Care Homes service.</v>
      </c>
      <c r="H274" t="str">
        <f>VLOOKUP($C274,'LKUP PCNDES'!$K:$M,3,FALSE)</f>
        <v>CH_RES</v>
      </c>
      <c r="I274" t="str">
        <f>VLOOKUP($B274,'LKUP PCNDES'!$C$17:$H$60,4,FALSE)</f>
        <v>NHS North East London ICB</v>
      </c>
      <c r="J274" t="str">
        <f>VLOOKUP($B274,'LKUP PCNDES'!$C$17:$H$60,6,FALSE)</f>
        <v>NHS NORTH EAST LONDON INTEGRATED CARE BOARD</v>
      </c>
    </row>
    <row r="275" spans="1:51" x14ac:dyDescent="0.35">
      <c r="A275" t="s">
        <v>1558</v>
      </c>
      <c r="B275" t="s">
        <v>651</v>
      </c>
      <c r="C275" t="s">
        <v>1540</v>
      </c>
      <c r="D275" t="s">
        <v>564</v>
      </c>
      <c r="E275" s="2">
        <v>45565</v>
      </c>
      <c r="F275">
        <v>0</v>
      </c>
      <c r="G275" t="str">
        <f>VLOOKUP($C275,'LKUP PCNDES'!$K:$M,2,FALSE)</f>
        <v>Number of patients aged 18 years or over and recorded as living in a care home, as a percentage of care home beds eligible to receive the Enhanced Health in Care Homes service.</v>
      </c>
      <c r="H275" t="str">
        <f>VLOOKUP($C275,'LKUP PCNDES'!$K:$M,3,FALSE)</f>
        <v>CH_RES</v>
      </c>
      <c r="I275" t="str">
        <f>VLOOKUP($B275,'LKUP PCNDES'!$C$17:$H$60,4,FALSE)</f>
        <v>NHS North East London ICB</v>
      </c>
      <c r="J275" t="str">
        <f>VLOOKUP($B275,'LKUP PCNDES'!$C$17:$H$60,6,FALSE)</f>
        <v>NHS NORTH EAST LONDON INTEGRATED CARE BOARD</v>
      </c>
    </row>
    <row r="276" spans="1:51" x14ac:dyDescent="0.35">
      <c r="A276" t="s">
        <v>1558</v>
      </c>
      <c r="B276" t="s">
        <v>651</v>
      </c>
      <c r="C276" t="s">
        <v>1540</v>
      </c>
      <c r="D276" t="s">
        <v>563</v>
      </c>
      <c r="E276" s="2">
        <v>45596</v>
      </c>
      <c r="F276">
        <v>6222</v>
      </c>
      <c r="G276" t="str">
        <f>VLOOKUP($C276,'LKUP PCNDES'!$K:$M,2,FALSE)</f>
        <v>Number of patients aged 18 years or over and recorded as living in a care home, as a percentage of care home beds eligible to receive the Enhanced Health in Care Homes service.</v>
      </c>
      <c r="H276" t="str">
        <f>VLOOKUP($C276,'LKUP PCNDES'!$K:$M,3,FALSE)</f>
        <v>CH_RES</v>
      </c>
      <c r="I276" t="str">
        <f>VLOOKUP($B276,'LKUP PCNDES'!$C$17:$H$60,4,FALSE)</f>
        <v>NHS North East London ICB</v>
      </c>
      <c r="J276" t="str">
        <f>VLOOKUP($B276,'LKUP PCNDES'!$C$17:$H$60,6,FALSE)</f>
        <v>NHS NORTH EAST LONDON INTEGRATED CARE BOARD</v>
      </c>
      <c r="Q276" s="215" t="str">
        <f>AB276</f>
        <v>Theme</v>
      </c>
      <c r="R276" s="200" t="s">
        <v>21</v>
      </c>
      <c r="S276" s="21"/>
      <c r="T276" s="21"/>
      <c r="U276" s="21"/>
      <c r="V276" s="21"/>
      <c r="W276" s="21"/>
      <c r="X276" s="21"/>
      <c r="AB276" s="11" t="s">
        <v>1355</v>
      </c>
    </row>
    <row r="277" spans="1:51" x14ac:dyDescent="0.35">
      <c r="A277" t="s">
        <v>1558</v>
      </c>
      <c r="B277" t="s">
        <v>651</v>
      </c>
      <c r="C277" t="s">
        <v>1540</v>
      </c>
      <c r="D277" t="s">
        <v>563</v>
      </c>
      <c r="E277" s="2">
        <v>45626</v>
      </c>
      <c r="F277">
        <v>6203</v>
      </c>
      <c r="G277" t="str">
        <f>VLOOKUP($C277,'LKUP PCNDES'!$K:$M,2,FALSE)</f>
        <v>Number of patients aged 18 years or over and recorded as living in a care home, as a percentage of care home beds eligible to receive the Enhanced Health in Care Homes service.</v>
      </c>
      <c r="H277" t="str">
        <f>VLOOKUP($C277,'LKUP PCNDES'!$K:$M,3,FALSE)</f>
        <v>CH_RES</v>
      </c>
      <c r="I277" t="str">
        <f>VLOOKUP($B277,'LKUP PCNDES'!$C$17:$H$60,4,FALSE)</f>
        <v>NHS North East London ICB</v>
      </c>
      <c r="J277" t="str">
        <f>VLOOKUP($B277,'LKUP PCNDES'!$C$17:$H$60,6,FALSE)</f>
        <v>NHS NORTH EAST LONDON INTEGRATED CARE BOARD</v>
      </c>
      <c r="Q277" s="215" t="str">
        <f>AB277</f>
        <v>FALLS</v>
      </c>
      <c r="R277" s="21" t="s">
        <v>1374</v>
      </c>
      <c r="S277" s="21"/>
      <c r="T277" s="21"/>
      <c r="U277" s="21"/>
      <c r="V277" s="21"/>
      <c r="W277" s="21"/>
      <c r="X277" s="21"/>
      <c r="AB277" t="s">
        <v>1375</v>
      </c>
    </row>
    <row r="278" spans="1:51" x14ac:dyDescent="0.35">
      <c r="A278" t="s">
        <v>1558</v>
      </c>
      <c r="B278" t="s">
        <v>651</v>
      </c>
      <c r="C278" t="s">
        <v>1542</v>
      </c>
      <c r="D278" t="s">
        <v>700</v>
      </c>
      <c r="E278" s="2">
        <v>45535</v>
      </c>
      <c r="F278">
        <v>1</v>
      </c>
      <c r="G278" t="str">
        <f>VLOOKUP($C278,'LKUP PCNDES'!$K:$M,2,FALSE)</f>
        <v>Percentage of care home residents aged 18 years or over, who had a Personalised Care and Support Plan (PCSP) agreed or reviewed.</v>
      </c>
      <c r="H278" t="str">
        <f>VLOOKUP($C278,'LKUP PCNDES'!$K:$M,3,FALSE)</f>
        <v>PCSP</v>
      </c>
      <c r="I278" t="str">
        <f>VLOOKUP($B278,'LKUP PCNDES'!$C$17:$H$60,4,FALSE)</f>
        <v>NHS North East London ICB</v>
      </c>
      <c r="J278" t="str">
        <f>VLOOKUP($B278,'LKUP PCNDES'!$C$17:$H$60,6,FALSE)</f>
        <v>NHS NORTH EAST LONDON INTEGRATED CARE BOARD</v>
      </c>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row>
    <row r="279" spans="1:51" ht="15.5" x14ac:dyDescent="0.35">
      <c r="A279" t="s">
        <v>1558</v>
      </c>
      <c r="B279" t="s">
        <v>651</v>
      </c>
      <c r="C279" t="s">
        <v>1542</v>
      </c>
      <c r="D279" t="s">
        <v>700</v>
      </c>
      <c r="E279" s="2">
        <v>45565</v>
      </c>
      <c r="F279">
        <v>2</v>
      </c>
      <c r="G279" t="str">
        <f>VLOOKUP($C279,'LKUP PCNDES'!$K:$M,2,FALSE)</f>
        <v>Percentage of care home residents aged 18 years or over, who had a Personalised Care and Support Plan (PCSP) agreed or reviewed.</v>
      </c>
      <c r="H279" t="str">
        <f>VLOOKUP($C279,'LKUP PCNDES'!$K:$M,3,FALSE)</f>
        <v>PCSP</v>
      </c>
      <c r="I279" t="str">
        <f>VLOOKUP($B279,'LKUP PCNDES'!$C$17:$H$60,4,FALSE)</f>
        <v>NHS North East London ICB</v>
      </c>
      <c r="J279" t="str">
        <f>VLOOKUP($B279,'LKUP PCNDES'!$C$17:$H$60,6,FALSE)</f>
        <v>NHS NORTH EAST LONDON INTEGRATED CARE BOARD</v>
      </c>
      <c r="S279" s="17" t="s">
        <v>1371</v>
      </c>
      <c r="T279" s="17"/>
      <c r="U279" s="17"/>
      <c r="V279" s="17"/>
      <c r="W279" s="17"/>
    </row>
    <row r="280" spans="1:51" x14ac:dyDescent="0.35">
      <c r="A280" t="s">
        <v>1558</v>
      </c>
      <c r="B280" t="s">
        <v>651</v>
      </c>
      <c r="C280" t="s">
        <v>1542</v>
      </c>
      <c r="D280" t="s">
        <v>700</v>
      </c>
      <c r="E280" s="2">
        <v>45596</v>
      </c>
      <c r="F280">
        <v>2</v>
      </c>
      <c r="G280" t="str">
        <f>VLOOKUP($C280,'LKUP PCNDES'!$K:$M,2,FALSE)</f>
        <v>Percentage of care home residents aged 18 years or over, who had a Personalised Care and Support Plan (PCSP) agreed or reviewed.</v>
      </c>
      <c r="H280" t="str">
        <f>VLOOKUP($C280,'LKUP PCNDES'!$K:$M,3,FALSE)</f>
        <v>PCSP</v>
      </c>
      <c r="I280" t="str">
        <f>VLOOKUP($B280,'LKUP PCNDES'!$C$17:$H$60,4,FALSE)</f>
        <v>NHS North East London ICB</v>
      </c>
      <c r="J280" t="str">
        <f>VLOOKUP($B280,'LKUP PCNDES'!$C$17:$H$60,6,FALSE)</f>
        <v>NHS NORTH EAST LONDON INTEGRATED CARE BOARD</v>
      </c>
      <c r="S280" s="7" t="s">
        <v>638</v>
      </c>
      <c r="T280" s="7"/>
      <c r="U280" s="7"/>
      <c r="V280" s="7"/>
      <c r="W280" s="7"/>
      <c r="X280" s="94" t="s">
        <v>648</v>
      </c>
      <c r="Y280" s="94" t="s">
        <v>1558</v>
      </c>
      <c r="Z280" s="7"/>
      <c r="AA280" s="7"/>
    </row>
    <row r="281" spans="1:51" x14ac:dyDescent="0.35">
      <c r="A281" t="s">
        <v>1558</v>
      </c>
      <c r="B281" t="s">
        <v>651</v>
      </c>
      <c r="C281" t="s">
        <v>1542</v>
      </c>
      <c r="D281" t="s">
        <v>700</v>
      </c>
      <c r="E281" s="2">
        <v>45626</v>
      </c>
      <c r="F281">
        <v>2</v>
      </c>
      <c r="G281" t="str">
        <f>VLOOKUP($C281,'LKUP PCNDES'!$K:$M,2,FALSE)</f>
        <v>Percentage of care home residents aged 18 years or over, who had a Personalised Care and Support Plan (PCSP) agreed or reviewed.</v>
      </c>
      <c r="H281" t="str">
        <f>VLOOKUP($C281,'LKUP PCNDES'!$K:$M,3,FALSE)</f>
        <v>PCSP</v>
      </c>
      <c r="I281" t="str">
        <f>VLOOKUP($B281,'LKUP PCNDES'!$C$17:$H$60,4,FALSE)</f>
        <v>NHS North East London ICB</v>
      </c>
      <c r="J281" t="str">
        <f>VLOOKUP($B281,'LKUP PCNDES'!$C$17:$H$60,6,FALSE)</f>
        <v>NHS NORTH EAST LONDON INTEGRATED CARE BOARD</v>
      </c>
      <c r="S281" s="7" t="s">
        <v>641</v>
      </c>
      <c r="T281" s="7"/>
      <c r="U281" s="7"/>
      <c r="V281" s="7"/>
      <c r="W281" s="7"/>
      <c r="X281" s="7"/>
      <c r="Y281" s="94" t="s">
        <v>563</v>
      </c>
      <c r="Z281" s="7"/>
      <c r="AA281" s="7"/>
    </row>
    <row r="282" spans="1:51" x14ac:dyDescent="0.35">
      <c r="A282" t="s">
        <v>1558</v>
      </c>
      <c r="B282" t="s">
        <v>651</v>
      </c>
      <c r="C282" t="s">
        <v>1542</v>
      </c>
      <c r="D282" t="s">
        <v>564</v>
      </c>
      <c r="E282" s="2">
        <v>45535</v>
      </c>
      <c r="F282">
        <v>6100</v>
      </c>
      <c r="G282" t="str">
        <f>VLOOKUP($C282,'LKUP PCNDES'!$K:$M,2,FALSE)</f>
        <v>Percentage of care home residents aged 18 years or over, who had a Personalised Care and Support Plan (PCSP) agreed or reviewed.</v>
      </c>
      <c r="H282" t="str">
        <f>VLOOKUP($C282,'LKUP PCNDES'!$K:$M,3,FALSE)</f>
        <v>PCSP</v>
      </c>
      <c r="I282" t="str">
        <f>VLOOKUP($B282,'LKUP PCNDES'!$C$17:$H$60,4,FALSE)</f>
        <v>NHS North East London ICB</v>
      </c>
      <c r="J282" t="str">
        <f>VLOOKUP($B282,'LKUP PCNDES'!$C$17:$H$60,6,FALSE)</f>
        <v>NHS NORTH EAST LONDON INTEGRATED CARE BOARD</v>
      </c>
      <c r="S282" s="7" t="s">
        <v>640</v>
      </c>
      <c r="T282" s="7"/>
      <c r="U282" s="7"/>
      <c r="V282" s="7"/>
      <c r="W282" s="7"/>
      <c r="X282" s="94" t="s">
        <v>1373</v>
      </c>
      <c r="Y282" s="94" t="s">
        <v>1552</v>
      </c>
      <c r="Z282" s="7"/>
      <c r="AA282" s="7"/>
    </row>
    <row r="283" spans="1:51" x14ac:dyDescent="0.35">
      <c r="A283" t="s">
        <v>1558</v>
      </c>
      <c r="B283" t="s">
        <v>651</v>
      </c>
      <c r="C283" t="s">
        <v>1542</v>
      </c>
      <c r="D283" t="s">
        <v>564</v>
      </c>
      <c r="E283" s="2">
        <v>45565</v>
      </c>
      <c r="F283">
        <v>6178</v>
      </c>
      <c r="G283" t="str">
        <f>VLOOKUP($C283,'LKUP PCNDES'!$K:$M,2,FALSE)</f>
        <v>Percentage of care home residents aged 18 years or over, who had a Personalised Care and Support Plan (PCSP) agreed or reviewed.</v>
      </c>
      <c r="H283" t="str">
        <f>VLOOKUP($C283,'LKUP PCNDES'!$K:$M,3,FALSE)</f>
        <v>PCSP</v>
      </c>
      <c r="I283" t="str">
        <f>VLOOKUP($B283,'LKUP PCNDES'!$C$17:$H$60,4,FALSE)</f>
        <v>NHS North East London ICB</v>
      </c>
      <c r="J283" t="str">
        <f>VLOOKUP($B283,'LKUP PCNDES'!$C$17:$H$60,6,FALSE)</f>
        <v>NHS NORTH EAST LONDON INTEGRATED CARE BOARD</v>
      </c>
      <c r="S283" s="7"/>
      <c r="T283" s="7"/>
      <c r="U283" s="7"/>
      <c r="V283" s="7"/>
      <c r="W283" s="7"/>
      <c r="X283" s="7"/>
      <c r="Y283" s="7"/>
      <c r="Z283" s="7"/>
      <c r="AA283" s="7"/>
    </row>
    <row r="284" spans="1:51" x14ac:dyDescent="0.35">
      <c r="A284" t="s">
        <v>1558</v>
      </c>
      <c r="B284" t="s">
        <v>651</v>
      </c>
      <c r="C284" t="s">
        <v>1542</v>
      </c>
      <c r="D284" t="s">
        <v>564</v>
      </c>
      <c r="E284" s="2">
        <v>45596</v>
      </c>
      <c r="F284">
        <v>6219</v>
      </c>
      <c r="G284" t="str">
        <f>VLOOKUP($C284,'LKUP PCNDES'!$K:$M,2,FALSE)</f>
        <v>Percentage of care home residents aged 18 years or over, who had a Personalised Care and Support Plan (PCSP) agreed or reviewed.</v>
      </c>
      <c r="H284" t="str">
        <f>VLOOKUP($C284,'LKUP PCNDES'!$K:$M,3,FALSE)</f>
        <v>PCSP</v>
      </c>
      <c r="I284" t="str">
        <f>VLOOKUP($B284,'LKUP PCNDES'!$C$17:$H$60,4,FALSE)</f>
        <v>NHS North East London ICB</v>
      </c>
      <c r="J284" t="str">
        <f>VLOOKUP($B284,'LKUP PCNDES'!$C$17:$H$60,6,FALSE)</f>
        <v>NHS NORTH EAST LONDON INTEGRATED CARE BOARD</v>
      </c>
      <c r="S284" s="7" t="s">
        <v>649</v>
      </c>
      <c r="T284" s="7"/>
      <c r="U284" s="7"/>
      <c r="V284" s="7"/>
      <c r="W284" s="7"/>
      <c r="X284" s="7" t="s">
        <v>642</v>
      </c>
      <c r="Y284" s="7"/>
      <c r="Z284" s="7"/>
      <c r="AA284" s="7"/>
    </row>
    <row r="285" spans="1:51" x14ac:dyDescent="0.35">
      <c r="A285" t="s">
        <v>1558</v>
      </c>
      <c r="B285" t="s">
        <v>651</v>
      </c>
      <c r="C285" t="s">
        <v>1542</v>
      </c>
      <c r="D285" t="s">
        <v>564</v>
      </c>
      <c r="E285" s="2">
        <v>45626</v>
      </c>
      <c r="F285">
        <v>6200</v>
      </c>
      <c r="G285" t="str">
        <f>VLOOKUP($C285,'LKUP PCNDES'!$K:$M,2,FALSE)</f>
        <v>Percentage of care home residents aged 18 years or over, who had a Personalised Care and Support Plan (PCSP) agreed or reviewed.</v>
      </c>
      <c r="H285" t="str">
        <f>VLOOKUP($C285,'LKUP PCNDES'!$K:$M,3,FALSE)</f>
        <v>PCSP</v>
      </c>
      <c r="I285" t="str">
        <f>VLOOKUP($B285,'LKUP PCNDES'!$C$17:$H$60,4,FALSE)</f>
        <v>NHS North East London ICB</v>
      </c>
      <c r="J285" t="str">
        <f>VLOOKUP($B285,'LKUP PCNDES'!$C$17:$H$60,6,FALSE)</f>
        <v>NHS NORTH EAST LONDON INTEGRATED CARE BOARD</v>
      </c>
      <c r="S285" s="7" t="s">
        <v>639</v>
      </c>
      <c r="T285" s="9">
        <v>44681</v>
      </c>
      <c r="U285" s="9">
        <v>44712</v>
      </c>
      <c r="V285" s="9">
        <v>44742</v>
      </c>
      <c r="W285" s="9">
        <v>44773</v>
      </c>
      <c r="X285" s="9">
        <v>44804</v>
      </c>
      <c r="Y285" s="9">
        <v>44834</v>
      </c>
      <c r="Z285" s="9">
        <v>44865</v>
      </c>
      <c r="AA285" s="9">
        <v>44895</v>
      </c>
      <c r="AB285" s="9">
        <v>44926</v>
      </c>
      <c r="AC285" s="9">
        <v>44957</v>
      </c>
      <c r="AD285" s="9">
        <v>44985</v>
      </c>
      <c r="AE285" s="9">
        <v>45016</v>
      </c>
      <c r="AF285" s="9">
        <v>45046</v>
      </c>
      <c r="AG285" s="9">
        <v>45077</v>
      </c>
      <c r="AH285" s="9">
        <v>45107</v>
      </c>
      <c r="AI285" s="9">
        <v>45138</v>
      </c>
      <c r="AJ285" s="9">
        <v>45169</v>
      </c>
      <c r="AK285" s="9">
        <v>45199</v>
      </c>
      <c r="AL285" s="9">
        <v>45230</v>
      </c>
      <c r="AM285" s="9">
        <v>45260</v>
      </c>
      <c r="AN285" s="9">
        <v>45291</v>
      </c>
      <c r="AO285" s="9">
        <v>45322</v>
      </c>
      <c r="AP285" s="9">
        <v>45351</v>
      </c>
      <c r="AQ285" s="9">
        <v>45382</v>
      </c>
      <c r="AR285" s="9">
        <f t="shared" ref="AR285" si="252">EOMONTH(AQ285,1)</f>
        <v>45412</v>
      </c>
      <c r="AS285" s="9">
        <f t="shared" ref="AS285" si="253">EOMONTH(AR285,1)</f>
        <v>45443</v>
      </c>
      <c r="AT285" s="9">
        <f t="shared" ref="AT285" si="254">EOMONTH(AS285,1)</f>
        <v>45473</v>
      </c>
      <c r="AU285" s="9">
        <f t="shared" ref="AU285" si="255">EOMONTH(AT285,1)</f>
        <v>45504</v>
      </c>
      <c r="AV285" s="9">
        <f t="shared" ref="AV285" si="256">EOMONTH(AU285,1)</f>
        <v>45535</v>
      </c>
      <c r="AW285" s="9">
        <f>EOMONTH(AV285,1)</f>
        <v>45565</v>
      </c>
      <c r="AX285" s="9">
        <f>EOMONTH(AW285,1)</f>
        <v>45596</v>
      </c>
      <c r="AY285" s="9">
        <f>EOMONTH(AX285,1)</f>
        <v>45626</v>
      </c>
    </row>
    <row r="286" spans="1:51" x14ac:dyDescent="0.35">
      <c r="A286" t="s">
        <v>1558</v>
      </c>
      <c r="B286" t="s">
        <v>651</v>
      </c>
      <c r="C286" t="s">
        <v>1542</v>
      </c>
      <c r="D286" t="s">
        <v>563</v>
      </c>
      <c r="E286" s="2">
        <v>45535</v>
      </c>
      <c r="F286">
        <v>1043</v>
      </c>
      <c r="G286" t="str">
        <f>VLOOKUP($C286,'LKUP PCNDES'!$K:$M,2,FALSE)</f>
        <v>Percentage of care home residents aged 18 years or over, who had a Personalised Care and Support Plan (PCSP) agreed or reviewed.</v>
      </c>
      <c r="H286" t="str">
        <f>VLOOKUP($C286,'LKUP PCNDES'!$K:$M,3,FALSE)</f>
        <v>PCSP</v>
      </c>
      <c r="I286" t="str">
        <f>VLOOKUP($B286,'LKUP PCNDES'!$C$17:$H$60,4,FALSE)</f>
        <v>NHS North East London ICB</v>
      </c>
      <c r="J286" t="str">
        <f>VLOOKUP($B286,'LKUP PCNDES'!$C$17:$H$60,6,FALSE)</f>
        <v>NHS NORTH EAST LONDON INTEGRATED CARE BOARD</v>
      </c>
      <c r="R286" t="s">
        <v>106</v>
      </c>
      <c r="S286" t="s">
        <v>651</v>
      </c>
      <c r="T286" s="177"/>
      <c r="U286" s="177"/>
      <c r="V286" s="177"/>
      <c r="W286" s="177"/>
      <c r="X286" s="177"/>
      <c r="Y286" s="177"/>
      <c r="Z286" s="177"/>
      <c r="AA286" s="177"/>
      <c r="AB286" s="177"/>
      <c r="AC286" s="177"/>
      <c r="AD286" s="177"/>
      <c r="AE286" s="177"/>
      <c r="AF286">
        <v>1</v>
      </c>
      <c r="AG286">
        <v>11</v>
      </c>
      <c r="AH286">
        <v>18</v>
      </c>
      <c r="AI286">
        <v>29</v>
      </c>
      <c r="AJ286">
        <v>31</v>
      </c>
      <c r="AK286">
        <v>37</v>
      </c>
      <c r="AL286">
        <v>38</v>
      </c>
      <c r="AM286">
        <v>59</v>
      </c>
      <c r="AN286">
        <v>78</v>
      </c>
      <c r="AO286">
        <v>110</v>
      </c>
      <c r="AP286">
        <v>97</v>
      </c>
      <c r="AQ286">
        <v>97</v>
      </c>
      <c r="AR286">
        <f>SUMIFS('PCN DES MetricDATA 24-25'!$F:$F,'PCN DES MetricDATA 24-25'!$B:$B,'PCN DES MetricDATA 24-25'!$S286,'PCN DES MetricDATA 24-25'!$C:$C,'PCN DES MetricDATA 24-25'!$Y$282,'PCN DES MetricDATA 24-25'!$D:$D,'PCN DES MetricDATA 24-25'!$Y$281,'PCN DES MetricDATA 24-25'!$E:$E,'PCN DES MetricDATA 24-25'!AR$164)</f>
        <v>0</v>
      </c>
      <c r="AS286">
        <f>SUMIFS('PCN DES MetricDATA 24-25'!$F:$F,'PCN DES MetricDATA 24-25'!$B:$B,'PCN DES MetricDATA 24-25'!$S286,'PCN DES MetricDATA 24-25'!$C:$C,'PCN DES MetricDATA 24-25'!$Y$282,'PCN DES MetricDATA 24-25'!$D:$D,'PCN DES MetricDATA 24-25'!$Y$281,'PCN DES MetricDATA 24-25'!$E:$E,'PCN DES MetricDATA 24-25'!AS$164)</f>
        <v>0</v>
      </c>
      <c r="AT286">
        <f>SUMIFS('PCN DES MetricDATA 24-25'!$F:$F,'PCN DES MetricDATA 24-25'!$B:$B,'PCN DES MetricDATA 24-25'!$S286,'PCN DES MetricDATA 24-25'!$C:$C,'PCN DES MetricDATA 24-25'!$Y$282,'PCN DES MetricDATA 24-25'!$D:$D,'PCN DES MetricDATA 24-25'!$Y$281,'PCN DES MetricDATA 24-25'!$E:$E,'PCN DES MetricDATA 24-25'!AT$164)</f>
        <v>0</v>
      </c>
      <c r="AU286">
        <f>SUMIFS('PCN DES MetricDATA 24-25'!$F:$F,'PCN DES MetricDATA 24-25'!$B:$B,'PCN DES MetricDATA 24-25'!$S286,'PCN DES MetricDATA 24-25'!$C:$C,'PCN DES MetricDATA 24-25'!$Y$282,'PCN DES MetricDATA 24-25'!$D:$D,'PCN DES MetricDATA 24-25'!$Y$281,'PCN DES MetricDATA 24-25'!$E:$E,'PCN DES MetricDATA 24-25'!AU$164)</f>
        <v>0</v>
      </c>
      <c r="AV286">
        <f>SUMIFS('PCN DES MetricDATA 24-25'!$F:$F,'PCN DES MetricDATA 24-25'!$B:$B,'PCN DES MetricDATA 24-25'!$S286,'PCN DES MetricDATA 24-25'!$C:$C,'PCN DES MetricDATA 24-25'!$Y$282,'PCN DES MetricDATA 24-25'!$D:$D,'PCN DES MetricDATA 24-25'!$Y$281,'PCN DES MetricDATA 24-25'!$E:$E,'PCN DES MetricDATA 24-25'!AV$164)</f>
        <v>8</v>
      </c>
      <c r="AW286">
        <f>SUMIFS('PCN DES MetricDATA 24-25'!$F:$F,'PCN DES MetricDATA 24-25'!$B:$B,'PCN DES MetricDATA 24-25'!$S286,'PCN DES MetricDATA 24-25'!$C:$C,'PCN DES MetricDATA 24-25'!$Y$282,'PCN DES MetricDATA 24-25'!$D:$D,'PCN DES MetricDATA 24-25'!$Y$281,'PCN DES MetricDATA 24-25'!$E:$E,'PCN DES MetricDATA 24-25'!AW$164)</f>
        <v>10</v>
      </c>
      <c r="AX286">
        <f>SUMIFS('PCN DES MetricDATA 24-25'!$F:$F,'PCN DES MetricDATA 24-25'!$B:$B,'PCN DES MetricDATA 24-25'!$S286,'PCN DES MetricDATA 24-25'!$C:$C,'PCN DES MetricDATA 24-25'!$Y$282,'PCN DES MetricDATA 24-25'!$D:$D,'PCN DES MetricDATA 24-25'!$Y$281,'PCN DES MetricDATA 24-25'!$E:$E,'PCN DES MetricDATA 24-25'!AX$164)</f>
        <v>10</v>
      </c>
      <c r="AY286">
        <f>SUMIFS('PCN DES MetricDATA 24-25'!$F:$F,'PCN DES MetricDATA 24-25'!$B:$B,'PCN DES MetricDATA 24-25'!$S286,'PCN DES MetricDATA 24-25'!$C:$C,'PCN DES MetricDATA 24-25'!$Y$282,'PCN DES MetricDATA 24-25'!$D:$D,'PCN DES MetricDATA 24-25'!$Y$281,'PCN DES MetricDATA 24-25'!$E:$E,'PCN DES MetricDATA 24-25'!AY$164)</f>
        <v>11</v>
      </c>
    </row>
    <row r="287" spans="1:51" x14ac:dyDescent="0.35">
      <c r="A287" t="s">
        <v>1558</v>
      </c>
      <c r="B287" t="s">
        <v>651</v>
      </c>
      <c r="C287" t="s">
        <v>1542</v>
      </c>
      <c r="D287" t="s">
        <v>563</v>
      </c>
      <c r="E287" s="2">
        <v>45565</v>
      </c>
      <c r="F287">
        <v>1201</v>
      </c>
      <c r="G287" t="str">
        <f>VLOOKUP($C287,'LKUP PCNDES'!$K:$M,2,FALSE)</f>
        <v>Percentage of care home residents aged 18 years or over, who had a Personalised Care and Support Plan (PCSP) agreed or reviewed.</v>
      </c>
      <c r="H287" t="str">
        <f>VLOOKUP($C287,'LKUP PCNDES'!$K:$M,3,FALSE)</f>
        <v>PCSP</v>
      </c>
      <c r="I287" t="str">
        <f>VLOOKUP($B287,'LKUP PCNDES'!$C$17:$H$60,4,FALSE)</f>
        <v>NHS North East London ICB</v>
      </c>
      <c r="J287" t="str">
        <f>VLOOKUP($B287,'LKUP PCNDES'!$C$17:$H$60,6,FALSE)</f>
        <v>NHS NORTH EAST LONDON INTEGRATED CARE BOARD</v>
      </c>
      <c r="R287" t="s">
        <v>108</v>
      </c>
      <c r="S287" t="s">
        <v>652</v>
      </c>
      <c r="T287" s="177"/>
      <c r="U287" s="177"/>
      <c r="V287" s="177"/>
      <c r="W287" s="177"/>
      <c r="X287" s="177"/>
      <c r="Y287" s="177"/>
      <c r="Z287" s="177"/>
      <c r="AA287" s="177"/>
      <c r="AB287" s="177"/>
      <c r="AC287" s="177"/>
      <c r="AD287" s="177"/>
      <c r="AE287" s="177"/>
      <c r="AF287">
        <v>13</v>
      </c>
      <c r="AG287">
        <v>20</v>
      </c>
      <c r="AH287">
        <v>34</v>
      </c>
      <c r="AI287">
        <v>74</v>
      </c>
      <c r="AJ287">
        <v>62</v>
      </c>
      <c r="AK287">
        <v>94</v>
      </c>
      <c r="AL287">
        <v>107</v>
      </c>
      <c r="AM287">
        <v>127</v>
      </c>
      <c r="AN287">
        <v>134</v>
      </c>
      <c r="AO287">
        <v>159</v>
      </c>
      <c r="AP287">
        <v>191</v>
      </c>
      <c r="AQ287">
        <v>255</v>
      </c>
      <c r="AR287">
        <f>SUMIFS('PCN DES MetricDATA 24-25'!$F:$F,'PCN DES MetricDATA 24-25'!$B:$B,'PCN DES MetricDATA 24-25'!$S287,'PCN DES MetricDATA 24-25'!$C:$C,'PCN DES MetricDATA 24-25'!$Y$282,'PCN DES MetricDATA 24-25'!$D:$D,'PCN DES MetricDATA 24-25'!$Y$281,'PCN DES MetricDATA 24-25'!$E:$E,'PCN DES MetricDATA 24-25'!AR$164)</f>
        <v>33</v>
      </c>
      <c r="AS287">
        <f>SUMIFS('PCN DES MetricDATA 24-25'!$F:$F,'PCN DES MetricDATA 24-25'!$B:$B,'PCN DES MetricDATA 24-25'!$S287,'PCN DES MetricDATA 24-25'!$C:$C,'PCN DES MetricDATA 24-25'!$Y$282,'PCN DES MetricDATA 24-25'!$D:$D,'PCN DES MetricDATA 24-25'!$Y$281,'PCN DES MetricDATA 24-25'!$E:$E,'PCN DES MetricDATA 24-25'!AS$164)</f>
        <v>41</v>
      </c>
      <c r="AT287">
        <f>SUMIFS('PCN DES MetricDATA 24-25'!$F:$F,'PCN DES MetricDATA 24-25'!$B:$B,'PCN DES MetricDATA 24-25'!$S287,'PCN DES MetricDATA 24-25'!$C:$C,'PCN DES MetricDATA 24-25'!$Y$282,'PCN DES MetricDATA 24-25'!$D:$D,'PCN DES MetricDATA 24-25'!$Y$281,'PCN DES MetricDATA 24-25'!$E:$E,'PCN DES MetricDATA 24-25'!AT$164)</f>
        <v>52</v>
      </c>
      <c r="AU287">
        <f>SUMIFS('PCN DES MetricDATA 24-25'!$F:$F,'PCN DES MetricDATA 24-25'!$B:$B,'PCN DES MetricDATA 24-25'!$S287,'PCN DES MetricDATA 24-25'!$C:$C,'PCN DES MetricDATA 24-25'!$Y$282,'PCN DES MetricDATA 24-25'!$D:$D,'PCN DES MetricDATA 24-25'!$Y$281,'PCN DES MetricDATA 24-25'!$E:$E,'PCN DES MetricDATA 24-25'!AU$164)</f>
        <v>61</v>
      </c>
      <c r="AV287">
        <f>SUMIFS('PCN DES MetricDATA 24-25'!$F:$F,'PCN DES MetricDATA 24-25'!$B:$B,'PCN DES MetricDATA 24-25'!$S287,'PCN DES MetricDATA 24-25'!$C:$C,'PCN DES MetricDATA 24-25'!$Y$282,'PCN DES MetricDATA 24-25'!$D:$D,'PCN DES MetricDATA 24-25'!$Y$281,'PCN DES MetricDATA 24-25'!$E:$E,'PCN DES MetricDATA 24-25'!AV$164)</f>
        <v>79</v>
      </c>
      <c r="AW287">
        <f>SUMIFS('PCN DES MetricDATA 24-25'!$F:$F,'PCN DES MetricDATA 24-25'!$B:$B,'PCN DES MetricDATA 24-25'!$S287,'PCN DES MetricDATA 24-25'!$C:$C,'PCN DES MetricDATA 24-25'!$Y$282,'PCN DES MetricDATA 24-25'!$D:$D,'PCN DES MetricDATA 24-25'!$Y$281,'PCN DES MetricDATA 24-25'!$E:$E,'PCN DES MetricDATA 24-25'!AW$164)</f>
        <v>91</v>
      </c>
      <c r="AX287">
        <f>SUMIFS('PCN DES MetricDATA 24-25'!$F:$F,'PCN DES MetricDATA 24-25'!$B:$B,'PCN DES MetricDATA 24-25'!$S287,'PCN DES MetricDATA 24-25'!$C:$C,'PCN DES MetricDATA 24-25'!$Y$282,'PCN DES MetricDATA 24-25'!$D:$D,'PCN DES MetricDATA 24-25'!$Y$281,'PCN DES MetricDATA 24-25'!$E:$E,'PCN DES MetricDATA 24-25'!AX$164)</f>
        <v>116</v>
      </c>
      <c r="AY287">
        <f>SUMIFS('PCN DES MetricDATA 24-25'!$F:$F,'PCN DES MetricDATA 24-25'!$B:$B,'PCN DES MetricDATA 24-25'!$S287,'PCN DES MetricDATA 24-25'!$C:$C,'PCN DES MetricDATA 24-25'!$Y$282,'PCN DES MetricDATA 24-25'!$D:$D,'PCN DES MetricDATA 24-25'!$Y$281,'PCN DES MetricDATA 24-25'!$E:$E,'PCN DES MetricDATA 24-25'!AY$164)</f>
        <v>120</v>
      </c>
    </row>
    <row r="288" spans="1:51" x14ac:dyDescent="0.35">
      <c r="A288" t="s">
        <v>1558</v>
      </c>
      <c r="B288" t="s">
        <v>651</v>
      </c>
      <c r="C288" t="s">
        <v>1542</v>
      </c>
      <c r="D288" t="s">
        <v>563</v>
      </c>
      <c r="E288" s="2">
        <v>45596</v>
      </c>
      <c r="F288">
        <v>1378</v>
      </c>
      <c r="G288" t="str">
        <f>VLOOKUP($C288,'LKUP PCNDES'!$K:$M,2,FALSE)</f>
        <v>Percentage of care home residents aged 18 years or over, who had a Personalised Care and Support Plan (PCSP) agreed or reviewed.</v>
      </c>
      <c r="H288" t="str">
        <f>VLOOKUP($C288,'LKUP PCNDES'!$K:$M,3,FALSE)</f>
        <v>PCSP</v>
      </c>
      <c r="I288" t="str">
        <f>VLOOKUP($B288,'LKUP PCNDES'!$C$17:$H$60,4,FALSE)</f>
        <v>NHS North East London ICB</v>
      </c>
      <c r="J288" t="str">
        <f>VLOOKUP($B288,'LKUP PCNDES'!$C$17:$H$60,6,FALSE)</f>
        <v>NHS NORTH EAST LONDON INTEGRATED CARE BOARD</v>
      </c>
      <c r="R288" t="s">
        <v>110</v>
      </c>
      <c r="S288" t="s">
        <v>653</v>
      </c>
      <c r="T288" s="177"/>
      <c r="U288" s="177"/>
      <c r="V288" s="177"/>
      <c r="W288" s="177"/>
      <c r="X288" s="177"/>
      <c r="Y288" s="177"/>
      <c r="Z288" s="177"/>
      <c r="AA288" s="177"/>
      <c r="AB288" s="177"/>
      <c r="AC288" s="177"/>
      <c r="AD288" s="177"/>
      <c r="AE288" s="177"/>
      <c r="AF288">
        <v>43</v>
      </c>
      <c r="AG288">
        <v>47</v>
      </c>
      <c r="AH288">
        <v>77</v>
      </c>
      <c r="AI288">
        <v>96</v>
      </c>
      <c r="AJ288">
        <v>112</v>
      </c>
      <c r="AK288">
        <v>113</v>
      </c>
      <c r="AL288">
        <v>139</v>
      </c>
      <c r="AM288">
        <v>215</v>
      </c>
      <c r="AN288">
        <v>350</v>
      </c>
      <c r="AO288">
        <v>379</v>
      </c>
      <c r="AP288">
        <v>495</v>
      </c>
      <c r="AQ288">
        <v>633</v>
      </c>
      <c r="AR288">
        <f>SUMIFS('PCN DES MetricDATA 24-25'!$F:$F,'PCN DES MetricDATA 24-25'!$B:$B,'PCN DES MetricDATA 24-25'!$S288,'PCN DES MetricDATA 24-25'!$C:$C,'PCN DES MetricDATA 24-25'!$Y$282,'PCN DES MetricDATA 24-25'!$D:$D,'PCN DES MetricDATA 24-25'!$Y$281,'PCN DES MetricDATA 24-25'!$E:$E,'PCN DES MetricDATA 24-25'!AR$164)</f>
        <v>44</v>
      </c>
      <c r="AS288">
        <f>SUMIFS('PCN DES MetricDATA 24-25'!$F:$F,'PCN DES MetricDATA 24-25'!$B:$B,'PCN DES MetricDATA 24-25'!$S288,'PCN DES MetricDATA 24-25'!$C:$C,'PCN DES MetricDATA 24-25'!$Y$282,'PCN DES MetricDATA 24-25'!$D:$D,'PCN DES MetricDATA 24-25'!$Y$281,'PCN DES MetricDATA 24-25'!$E:$E,'PCN DES MetricDATA 24-25'!AS$164)</f>
        <v>64</v>
      </c>
      <c r="AT288">
        <f>SUMIFS('PCN DES MetricDATA 24-25'!$F:$F,'PCN DES MetricDATA 24-25'!$B:$B,'PCN DES MetricDATA 24-25'!$S288,'PCN DES MetricDATA 24-25'!$C:$C,'PCN DES MetricDATA 24-25'!$Y$282,'PCN DES MetricDATA 24-25'!$D:$D,'PCN DES MetricDATA 24-25'!$Y$281,'PCN DES MetricDATA 24-25'!$E:$E,'PCN DES MetricDATA 24-25'!AT$164)</f>
        <v>160</v>
      </c>
      <c r="AU288">
        <f>SUMIFS('PCN DES MetricDATA 24-25'!$F:$F,'PCN DES MetricDATA 24-25'!$B:$B,'PCN DES MetricDATA 24-25'!$S288,'PCN DES MetricDATA 24-25'!$C:$C,'PCN DES MetricDATA 24-25'!$Y$282,'PCN DES MetricDATA 24-25'!$D:$D,'PCN DES MetricDATA 24-25'!$Y$281,'PCN DES MetricDATA 24-25'!$E:$E,'PCN DES MetricDATA 24-25'!AU$164)</f>
        <v>212</v>
      </c>
      <c r="AV288">
        <f>SUMIFS('PCN DES MetricDATA 24-25'!$F:$F,'PCN DES MetricDATA 24-25'!$B:$B,'PCN DES MetricDATA 24-25'!$S288,'PCN DES MetricDATA 24-25'!$C:$C,'PCN DES MetricDATA 24-25'!$Y$282,'PCN DES MetricDATA 24-25'!$D:$D,'PCN DES MetricDATA 24-25'!$Y$281,'PCN DES MetricDATA 24-25'!$E:$E,'PCN DES MetricDATA 24-25'!AV$164)</f>
        <v>217</v>
      </c>
      <c r="AW288">
        <f>SUMIFS('PCN DES MetricDATA 24-25'!$F:$F,'PCN DES MetricDATA 24-25'!$B:$B,'PCN DES MetricDATA 24-25'!$S288,'PCN DES MetricDATA 24-25'!$C:$C,'PCN DES MetricDATA 24-25'!$Y$282,'PCN DES MetricDATA 24-25'!$D:$D,'PCN DES MetricDATA 24-25'!$Y$281,'PCN DES MetricDATA 24-25'!$E:$E,'PCN DES MetricDATA 24-25'!AW$164)</f>
        <v>240</v>
      </c>
      <c r="AX288">
        <f>SUMIFS('PCN DES MetricDATA 24-25'!$F:$F,'PCN DES MetricDATA 24-25'!$B:$B,'PCN DES MetricDATA 24-25'!$S288,'PCN DES MetricDATA 24-25'!$C:$C,'PCN DES MetricDATA 24-25'!$Y$282,'PCN DES MetricDATA 24-25'!$D:$D,'PCN DES MetricDATA 24-25'!$Y$281,'PCN DES MetricDATA 24-25'!$E:$E,'PCN DES MetricDATA 24-25'!AX$164)</f>
        <v>277</v>
      </c>
      <c r="AY288">
        <f>SUMIFS('PCN DES MetricDATA 24-25'!$F:$F,'PCN DES MetricDATA 24-25'!$B:$B,'PCN DES MetricDATA 24-25'!$S288,'PCN DES MetricDATA 24-25'!$C:$C,'PCN DES MetricDATA 24-25'!$Y$282,'PCN DES MetricDATA 24-25'!$D:$D,'PCN DES MetricDATA 24-25'!$Y$281,'PCN DES MetricDATA 24-25'!$E:$E,'PCN DES MetricDATA 24-25'!AY$164)</f>
        <v>276</v>
      </c>
    </row>
    <row r="289" spans="1:51" x14ac:dyDescent="0.35">
      <c r="A289" t="s">
        <v>1558</v>
      </c>
      <c r="B289" t="s">
        <v>651</v>
      </c>
      <c r="C289" t="s">
        <v>1542</v>
      </c>
      <c r="D289" t="s">
        <v>563</v>
      </c>
      <c r="E289" s="2">
        <v>45626</v>
      </c>
      <c r="F289">
        <v>1585</v>
      </c>
      <c r="G289" t="str">
        <f>VLOOKUP($C289,'LKUP PCNDES'!$K:$M,2,FALSE)</f>
        <v>Percentage of care home residents aged 18 years or over, who had a Personalised Care and Support Plan (PCSP) agreed or reviewed.</v>
      </c>
      <c r="H289" t="str">
        <f>VLOOKUP($C289,'LKUP PCNDES'!$K:$M,3,FALSE)</f>
        <v>PCSP</v>
      </c>
      <c r="I289" t="str">
        <f>VLOOKUP($B289,'LKUP PCNDES'!$C$17:$H$60,4,FALSE)</f>
        <v>NHS North East London ICB</v>
      </c>
      <c r="J289" t="str">
        <f>VLOOKUP($B289,'LKUP PCNDES'!$C$17:$H$60,6,FALSE)</f>
        <v>NHS NORTH EAST LONDON INTEGRATED CARE BOARD</v>
      </c>
      <c r="R289" t="s">
        <v>112</v>
      </c>
      <c r="S289" t="s">
        <v>654</v>
      </c>
      <c r="T289" s="177"/>
      <c r="U289" s="177"/>
      <c r="V289" s="177"/>
      <c r="W289" s="177"/>
      <c r="X289" s="177"/>
      <c r="Y289" s="177"/>
      <c r="Z289" s="177"/>
      <c r="AA289" s="177"/>
      <c r="AB289" s="177"/>
      <c r="AC289" s="177"/>
      <c r="AD289" s="177"/>
      <c r="AE289" s="177"/>
      <c r="AF289">
        <v>5</v>
      </c>
      <c r="AG289">
        <v>11</v>
      </c>
      <c r="AH289">
        <v>13</v>
      </c>
      <c r="AI289">
        <v>16</v>
      </c>
      <c r="AJ289">
        <v>17</v>
      </c>
      <c r="AK289">
        <v>19</v>
      </c>
      <c r="AL289">
        <v>18</v>
      </c>
      <c r="AM289">
        <v>24</v>
      </c>
      <c r="AN289">
        <v>27</v>
      </c>
      <c r="AO289">
        <v>28</v>
      </c>
      <c r="AP289">
        <v>38</v>
      </c>
      <c r="AQ289">
        <v>43</v>
      </c>
      <c r="AR289">
        <f>SUMIFS('PCN DES MetricDATA 24-25'!$F:$F,'PCN DES MetricDATA 24-25'!$B:$B,'PCN DES MetricDATA 24-25'!$S289,'PCN DES MetricDATA 24-25'!$C:$C,'PCN DES MetricDATA 24-25'!$Y$282,'PCN DES MetricDATA 24-25'!$D:$D,'PCN DES MetricDATA 24-25'!$Y$281,'PCN DES MetricDATA 24-25'!$E:$E,'PCN DES MetricDATA 24-25'!AR$164)</f>
        <v>1</v>
      </c>
      <c r="AS289">
        <f>SUMIFS('PCN DES MetricDATA 24-25'!$F:$F,'PCN DES MetricDATA 24-25'!$B:$B,'PCN DES MetricDATA 24-25'!$S289,'PCN DES MetricDATA 24-25'!$C:$C,'PCN DES MetricDATA 24-25'!$Y$282,'PCN DES MetricDATA 24-25'!$D:$D,'PCN DES MetricDATA 24-25'!$Y$281,'PCN DES MetricDATA 24-25'!$E:$E,'PCN DES MetricDATA 24-25'!AS$164)</f>
        <v>2</v>
      </c>
      <c r="AT289">
        <f>SUMIFS('PCN DES MetricDATA 24-25'!$F:$F,'PCN DES MetricDATA 24-25'!$B:$B,'PCN DES MetricDATA 24-25'!$S289,'PCN DES MetricDATA 24-25'!$C:$C,'PCN DES MetricDATA 24-25'!$Y$282,'PCN DES MetricDATA 24-25'!$D:$D,'PCN DES MetricDATA 24-25'!$Y$281,'PCN DES MetricDATA 24-25'!$E:$E,'PCN DES MetricDATA 24-25'!AT$164)</f>
        <v>5</v>
      </c>
      <c r="AU289">
        <f>SUMIFS('PCN DES MetricDATA 24-25'!$F:$F,'PCN DES MetricDATA 24-25'!$B:$B,'PCN DES MetricDATA 24-25'!$S289,'PCN DES MetricDATA 24-25'!$C:$C,'PCN DES MetricDATA 24-25'!$Y$282,'PCN DES MetricDATA 24-25'!$D:$D,'PCN DES MetricDATA 24-25'!$Y$281,'PCN DES MetricDATA 24-25'!$E:$E,'PCN DES MetricDATA 24-25'!AU$164)</f>
        <v>12</v>
      </c>
      <c r="AV289">
        <f>SUMIFS('PCN DES MetricDATA 24-25'!$F:$F,'PCN DES MetricDATA 24-25'!$B:$B,'PCN DES MetricDATA 24-25'!$S289,'PCN DES MetricDATA 24-25'!$C:$C,'PCN DES MetricDATA 24-25'!$Y$282,'PCN DES MetricDATA 24-25'!$D:$D,'PCN DES MetricDATA 24-25'!$Y$281,'PCN DES MetricDATA 24-25'!$E:$E,'PCN DES MetricDATA 24-25'!AV$164)</f>
        <v>12</v>
      </c>
      <c r="AW289">
        <f>SUMIFS('PCN DES MetricDATA 24-25'!$F:$F,'PCN DES MetricDATA 24-25'!$B:$B,'PCN DES MetricDATA 24-25'!$S289,'PCN DES MetricDATA 24-25'!$C:$C,'PCN DES MetricDATA 24-25'!$Y$282,'PCN DES MetricDATA 24-25'!$D:$D,'PCN DES MetricDATA 24-25'!$Y$281,'PCN DES MetricDATA 24-25'!$E:$E,'PCN DES MetricDATA 24-25'!AW$164)</f>
        <v>19</v>
      </c>
      <c r="AX289">
        <f>SUMIFS('PCN DES MetricDATA 24-25'!$F:$F,'PCN DES MetricDATA 24-25'!$B:$B,'PCN DES MetricDATA 24-25'!$S289,'PCN DES MetricDATA 24-25'!$C:$C,'PCN DES MetricDATA 24-25'!$Y$282,'PCN DES MetricDATA 24-25'!$D:$D,'PCN DES MetricDATA 24-25'!$Y$281,'PCN DES MetricDATA 24-25'!$E:$E,'PCN DES MetricDATA 24-25'!AX$164)</f>
        <v>18</v>
      </c>
      <c r="AY289">
        <f>SUMIFS('PCN DES MetricDATA 24-25'!$F:$F,'PCN DES MetricDATA 24-25'!$B:$B,'PCN DES MetricDATA 24-25'!$S289,'PCN DES MetricDATA 24-25'!$C:$C,'PCN DES MetricDATA 24-25'!$Y$282,'PCN DES MetricDATA 24-25'!$D:$D,'PCN DES MetricDATA 24-25'!$Y$281,'PCN DES MetricDATA 24-25'!$E:$E,'PCN DES MetricDATA 24-25'!AY$164)</f>
        <v>20</v>
      </c>
    </row>
    <row r="290" spans="1:51" x14ac:dyDescent="0.35">
      <c r="A290" t="s">
        <v>1558</v>
      </c>
      <c r="B290" t="s">
        <v>651</v>
      </c>
      <c r="C290" t="s">
        <v>1542</v>
      </c>
      <c r="D290" t="s">
        <v>703</v>
      </c>
      <c r="E290" s="2">
        <v>45535</v>
      </c>
      <c r="F290">
        <v>1</v>
      </c>
      <c r="G290" t="str">
        <f>VLOOKUP($C290,'LKUP PCNDES'!$K:$M,2,FALSE)</f>
        <v>Percentage of care home residents aged 18 years or over, who had a Personalised Care and Support Plan (PCSP) agreed or reviewed.</v>
      </c>
      <c r="H290" t="str">
        <f>VLOOKUP($C290,'LKUP PCNDES'!$K:$M,3,FALSE)</f>
        <v>PCSP</v>
      </c>
      <c r="I290" t="str">
        <f>VLOOKUP($B290,'LKUP PCNDES'!$C$17:$H$60,4,FALSE)</f>
        <v>NHS North East London ICB</v>
      </c>
      <c r="J290" t="str">
        <f>VLOOKUP($B290,'LKUP PCNDES'!$C$17:$H$60,6,FALSE)</f>
        <v>NHS NORTH EAST LONDON INTEGRATED CARE BOARD</v>
      </c>
      <c r="R290" t="s">
        <v>114</v>
      </c>
      <c r="S290" t="s">
        <v>656</v>
      </c>
      <c r="T290" s="177"/>
      <c r="U290" s="177"/>
      <c r="V290" s="177"/>
      <c r="W290" s="177"/>
      <c r="X290" s="177"/>
      <c r="Y290" s="177"/>
      <c r="Z290" s="177"/>
      <c r="AA290" s="177"/>
      <c r="AB290" s="177"/>
      <c r="AC290" s="177"/>
      <c r="AD290" s="177"/>
      <c r="AE290" s="177"/>
      <c r="AF290">
        <v>21</v>
      </c>
      <c r="AG290">
        <v>26</v>
      </c>
      <c r="AH290">
        <v>37</v>
      </c>
      <c r="AI290">
        <v>64</v>
      </c>
      <c r="AJ290">
        <v>78</v>
      </c>
      <c r="AK290">
        <v>90</v>
      </c>
      <c r="AL290">
        <v>409</v>
      </c>
      <c r="AM290">
        <v>459</v>
      </c>
      <c r="AN290">
        <v>525</v>
      </c>
      <c r="AO290">
        <v>665</v>
      </c>
      <c r="AP290">
        <v>732</v>
      </c>
      <c r="AQ290">
        <v>825</v>
      </c>
      <c r="AR290">
        <f>SUMIFS('PCN DES MetricDATA 24-25'!$F:$F,'PCN DES MetricDATA 24-25'!$B:$B,'PCN DES MetricDATA 24-25'!$S290,'PCN DES MetricDATA 24-25'!$C:$C,'PCN DES MetricDATA 24-25'!$Y$282,'PCN DES MetricDATA 24-25'!$D:$D,'PCN DES MetricDATA 24-25'!$Y$281,'PCN DES MetricDATA 24-25'!$E:$E,'PCN DES MetricDATA 24-25'!AR$164)</f>
        <v>128</v>
      </c>
      <c r="AS290">
        <f>SUMIFS('PCN DES MetricDATA 24-25'!$F:$F,'PCN DES MetricDATA 24-25'!$B:$B,'PCN DES MetricDATA 24-25'!$S290,'PCN DES MetricDATA 24-25'!$C:$C,'PCN DES MetricDATA 24-25'!$Y$282,'PCN DES MetricDATA 24-25'!$D:$D,'PCN DES MetricDATA 24-25'!$Y$281,'PCN DES MetricDATA 24-25'!$E:$E,'PCN DES MetricDATA 24-25'!AS$164)</f>
        <v>202</v>
      </c>
      <c r="AT290">
        <f>SUMIFS('PCN DES MetricDATA 24-25'!$F:$F,'PCN DES MetricDATA 24-25'!$B:$B,'PCN DES MetricDATA 24-25'!$S290,'PCN DES MetricDATA 24-25'!$C:$C,'PCN DES MetricDATA 24-25'!$Y$282,'PCN DES MetricDATA 24-25'!$D:$D,'PCN DES MetricDATA 24-25'!$Y$281,'PCN DES MetricDATA 24-25'!$E:$E,'PCN DES MetricDATA 24-25'!AT$164)</f>
        <v>248</v>
      </c>
      <c r="AU290">
        <f>SUMIFS('PCN DES MetricDATA 24-25'!$F:$F,'PCN DES MetricDATA 24-25'!$B:$B,'PCN DES MetricDATA 24-25'!$S290,'PCN DES MetricDATA 24-25'!$C:$C,'PCN DES MetricDATA 24-25'!$Y$282,'PCN DES MetricDATA 24-25'!$D:$D,'PCN DES MetricDATA 24-25'!$Y$281,'PCN DES MetricDATA 24-25'!$E:$E,'PCN DES MetricDATA 24-25'!AU$164)</f>
        <v>357</v>
      </c>
      <c r="AV290">
        <f>SUMIFS('PCN DES MetricDATA 24-25'!$F:$F,'PCN DES MetricDATA 24-25'!$B:$B,'PCN DES MetricDATA 24-25'!$S290,'PCN DES MetricDATA 24-25'!$C:$C,'PCN DES MetricDATA 24-25'!$Y$282,'PCN DES MetricDATA 24-25'!$D:$D,'PCN DES MetricDATA 24-25'!$Y$281,'PCN DES MetricDATA 24-25'!$E:$E,'PCN DES MetricDATA 24-25'!AV$164)</f>
        <v>368</v>
      </c>
      <c r="AW290">
        <f>SUMIFS('PCN DES MetricDATA 24-25'!$F:$F,'PCN DES MetricDATA 24-25'!$B:$B,'PCN DES MetricDATA 24-25'!$S290,'PCN DES MetricDATA 24-25'!$C:$C,'PCN DES MetricDATA 24-25'!$Y$282,'PCN DES MetricDATA 24-25'!$D:$D,'PCN DES MetricDATA 24-25'!$Y$281,'PCN DES MetricDATA 24-25'!$E:$E,'PCN DES MetricDATA 24-25'!AW$164)</f>
        <v>463</v>
      </c>
      <c r="AX290">
        <f>SUMIFS('PCN DES MetricDATA 24-25'!$F:$F,'PCN DES MetricDATA 24-25'!$B:$B,'PCN DES MetricDATA 24-25'!$S290,'PCN DES MetricDATA 24-25'!$C:$C,'PCN DES MetricDATA 24-25'!$Y$282,'PCN DES MetricDATA 24-25'!$D:$D,'PCN DES MetricDATA 24-25'!$Y$281,'PCN DES MetricDATA 24-25'!$E:$E,'PCN DES MetricDATA 24-25'!AX$164)</f>
        <v>466</v>
      </c>
      <c r="AY290">
        <f>SUMIFS('PCN DES MetricDATA 24-25'!$F:$F,'PCN DES MetricDATA 24-25'!$B:$B,'PCN DES MetricDATA 24-25'!$S290,'PCN DES MetricDATA 24-25'!$C:$C,'PCN DES MetricDATA 24-25'!$Y$282,'PCN DES MetricDATA 24-25'!$D:$D,'PCN DES MetricDATA 24-25'!$Y$281,'PCN DES MetricDATA 24-25'!$E:$E,'PCN DES MetricDATA 24-25'!AY$164)</f>
        <v>520</v>
      </c>
    </row>
    <row r="291" spans="1:51" x14ac:dyDescent="0.35">
      <c r="A291" t="s">
        <v>1558</v>
      </c>
      <c r="B291" t="s">
        <v>651</v>
      </c>
      <c r="C291" t="s">
        <v>1542</v>
      </c>
      <c r="D291" t="s">
        <v>703</v>
      </c>
      <c r="E291" s="2">
        <v>45565</v>
      </c>
      <c r="F291">
        <v>1</v>
      </c>
      <c r="G291" t="str">
        <f>VLOOKUP($C291,'LKUP PCNDES'!$K:$M,2,FALSE)</f>
        <v>Percentage of care home residents aged 18 years or over, who had a Personalised Care and Support Plan (PCSP) agreed or reviewed.</v>
      </c>
      <c r="H291" t="str">
        <f>VLOOKUP($C291,'LKUP PCNDES'!$K:$M,3,FALSE)</f>
        <v>PCSP</v>
      </c>
      <c r="I291" t="str">
        <f>VLOOKUP($B291,'LKUP PCNDES'!$C$17:$H$60,4,FALSE)</f>
        <v>NHS North East London ICB</v>
      </c>
      <c r="J291" t="str">
        <f>VLOOKUP($B291,'LKUP PCNDES'!$C$17:$H$60,6,FALSE)</f>
        <v>NHS NORTH EAST LONDON INTEGRATED CARE BOARD</v>
      </c>
      <c r="R291" t="s">
        <v>95</v>
      </c>
      <c r="S291" t="s">
        <v>95</v>
      </c>
      <c r="T291" s="177"/>
      <c r="U291" s="177"/>
      <c r="V291" s="177"/>
      <c r="W291" s="177"/>
      <c r="X291" s="177"/>
      <c r="Y291" s="177"/>
      <c r="Z291" s="177"/>
      <c r="AA291" s="177"/>
      <c r="AB291" s="177"/>
      <c r="AC291" s="177"/>
      <c r="AD291" s="177"/>
      <c r="AE291" s="177"/>
      <c r="AF291">
        <v>83</v>
      </c>
      <c r="AG291">
        <v>115</v>
      </c>
      <c r="AH291">
        <v>179</v>
      </c>
      <c r="AI291">
        <v>279</v>
      </c>
      <c r="AJ291">
        <v>300</v>
      </c>
      <c r="AK291">
        <v>353</v>
      </c>
      <c r="AL291">
        <v>711</v>
      </c>
      <c r="AM291">
        <v>884</v>
      </c>
      <c r="AN291">
        <v>1114</v>
      </c>
      <c r="AO291">
        <v>1341</v>
      </c>
      <c r="AP291">
        <v>1553</v>
      </c>
      <c r="AQ291">
        <v>1853</v>
      </c>
      <c r="AR291">
        <f t="shared" ref="AR291:AW291" si="257">SUM(AR286:AR290)</f>
        <v>206</v>
      </c>
      <c r="AS291">
        <f t="shared" si="257"/>
        <v>309</v>
      </c>
      <c r="AT291">
        <f t="shared" si="257"/>
        <v>465</v>
      </c>
      <c r="AU291">
        <f t="shared" si="257"/>
        <v>642</v>
      </c>
      <c r="AV291">
        <f t="shared" si="257"/>
        <v>684</v>
      </c>
      <c r="AW291">
        <f t="shared" si="257"/>
        <v>823</v>
      </c>
      <c r="AX291">
        <f t="shared" ref="AX291:AY291" si="258">SUM(AX286:AX290)</f>
        <v>887</v>
      </c>
      <c r="AY291">
        <f t="shared" si="258"/>
        <v>947</v>
      </c>
    </row>
    <row r="292" spans="1:51" x14ac:dyDescent="0.35">
      <c r="A292" t="s">
        <v>1558</v>
      </c>
      <c r="B292" t="s">
        <v>651</v>
      </c>
      <c r="C292" t="s">
        <v>1542</v>
      </c>
      <c r="D292" t="s">
        <v>703</v>
      </c>
      <c r="E292" s="2">
        <v>45596</v>
      </c>
      <c r="F292">
        <v>1</v>
      </c>
      <c r="G292" t="str">
        <f>VLOOKUP($C292,'LKUP PCNDES'!$K:$M,2,FALSE)</f>
        <v>Percentage of care home residents aged 18 years or over, who had a Personalised Care and Support Plan (PCSP) agreed or reviewed.</v>
      </c>
      <c r="H292" t="str">
        <f>VLOOKUP($C292,'LKUP PCNDES'!$K:$M,3,FALSE)</f>
        <v>PCSP</v>
      </c>
      <c r="I292" t="str">
        <f>VLOOKUP($B292,'LKUP PCNDES'!$C$17:$H$60,4,FALSE)</f>
        <v>NHS North East London ICB</v>
      </c>
      <c r="J292" t="str">
        <f>VLOOKUP($B292,'LKUP PCNDES'!$C$17:$H$60,6,FALSE)</f>
        <v>NHS NORTH EAST LONDON INTEGRATED CARE BOARD</v>
      </c>
      <c r="R292" t="s">
        <v>626</v>
      </c>
      <c r="S292" t="s">
        <v>626</v>
      </c>
      <c r="T292" s="177"/>
      <c r="U292" s="177"/>
      <c r="V292" s="177"/>
      <c r="W292" s="177"/>
      <c r="X292" s="177"/>
      <c r="Y292" s="177"/>
      <c r="Z292" s="177"/>
      <c r="AA292" s="177"/>
      <c r="AB292" s="177"/>
      <c r="AC292" s="177"/>
      <c r="AD292" s="177"/>
      <c r="AE292" s="177"/>
      <c r="AF292">
        <v>4328</v>
      </c>
      <c r="AG292">
        <v>8159</v>
      </c>
      <c r="AH292">
        <v>12750</v>
      </c>
      <c r="AI292">
        <v>16375</v>
      </c>
      <c r="AJ292">
        <v>19504</v>
      </c>
      <c r="AK292">
        <v>22104</v>
      </c>
      <c r="AL292">
        <v>26537</v>
      </c>
      <c r="AM292">
        <v>28818</v>
      </c>
      <c r="AN292">
        <v>30874</v>
      </c>
      <c r="AO292">
        <v>33958</v>
      </c>
      <c r="AP292">
        <v>36985</v>
      </c>
      <c r="AQ292">
        <v>40259</v>
      </c>
      <c r="AR292">
        <f>SUMIFS('PCN DES MetricDATA 24-25'!$F:$F,'PCN DES MetricDATA 24-25'!$B:$B,'PCN DES MetricDATA 24-25'!$S292,'PCN DES MetricDATA 24-25'!$C:$C,'PCN DES MetricDATA 24-25'!$Y$282,'PCN DES MetricDATA 24-25'!$D:$D,'PCN DES MetricDATA 24-25'!$Y$281,'PCN DES MetricDATA 24-25'!$E:$E,'PCN DES MetricDATA 24-25'!AR$164)</f>
        <v>4241</v>
      </c>
      <c r="AS292">
        <f>SUMIFS('PCN DES MetricDATA 24-25'!$F:$F,'PCN DES MetricDATA 24-25'!$B:$B,'PCN DES MetricDATA 24-25'!$S292,'PCN DES MetricDATA 24-25'!$C:$C,'PCN DES MetricDATA 24-25'!$Y$282,'PCN DES MetricDATA 24-25'!$D:$D,'PCN DES MetricDATA 24-25'!$Y$281,'PCN DES MetricDATA 24-25'!$E:$E,'PCN DES MetricDATA 24-25'!AS$164)</f>
        <v>7367</v>
      </c>
      <c r="AT292">
        <f>SUMIFS('PCN DES MetricDATA 24-25'!$F:$F,'PCN DES MetricDATA 24-25'!$B:$B,'PCN DES MetricDATA 24-25'!$S292,'PCN DES MetricDATA 24-25'!$C:$C,'PCN DES MetricDATA 24-25'!$Y$282,'PCN DES MetricDATA 24-25'!$D:$D,'PCN DES MetricDATA 24-25'!$Y$281,'PCN DES MetricDATA 24-25'!$E:$E,'PCN DES MetricDATA 24-25'!AT$164)</f>
        <v>10832</v>
      </c>
      <c r="AU292">
        <f>SUMIFS('PCN DES MetricDATA 24-25'!$F:$F,'PCN DES MetricDATA 24-25'!$B:$B,'PCN DES MetricDATA 24-25'!$S292,'PCN DES MetricDATA 24-25'!$C:$C,'PCN DES MetricDATA 24-25'!$Y$282,'PCN DES MetricDATA 24-25'!$D:$D,'PCN DES MetricDATA 24-25'!$Y$281,'PCN DES MetricDATA 24-25'!$E:$E,'PCN DES MetricDATA 24-25'!AU$164)</f>
        <v>18101</v>
      </c>
      <c r="AV292">
        <f>SUMIFS('PCN DES MetricDATA 24-25'!$F:$F,'PCN DES MetricDATA 24-25'!$B:$B,'PCN DES MetricDATA 24-25'!$S292,'PCN DES MetricDATA 24-25'!$C:$C,'PCN DES MetricDATA 24-25'!$Y$282,'PCN DES MetricDATA 24-25'!$D:$D,'PCN DES MetricDATA 24-25'!$Y$281,'PCN DES MetricDATA 24-25'!$E:$E,'PCN DES MetricDATA 24-25'!AV$164)</f>
        <v>21038</v>
      </c>
      <c r="AW292">
        <f>SUMIFS('PCN DES MetricDATA 24-25'!$F:$F,'PCN DES MetricDATA 24-25'!$B:$B,'PCN DES MetricDATA 24-25'!$S292,'PCN DES MetricDATA 24-25'!$C:$C,'PCN DES MetricDATA 24-25'!$Y$282,'PCN DES MetricDATA 24-25'!$D:$D,'PCN DES MetricDATA 24-25'!$Y$281,'PCN DES MetricDATA 24-25'!$E:$E,'PCN DES MetricDATA 24-25'!AW$164)</f>
        <v>24098</v>
      </c>
      <c r="AX292">
        <f>SUMIFS('PCN DES MetricDATA 24-25'!$F:$F,'PCN DES MetricDATA 24-25'!$B:$B,'PCN DES MetricDATA 24-25'!$S292,'PCN DES MetricDATA 24-25'!$C:$C,'PCN DES MetricDATA 24-25'!$Y$282,'PCN DES MetricDATA 24-25'!$D:$D,'PCN DES MetricDATA 24-25'!$Y$281,'PCN DES MetricDATA 24-25'!$E:$E,'PCN DES MetricDATA 24-25'!AX$164)</f>
        <v>27296</v>
      </c>
      <c r="AY292">
        <f>SUMIFS('PCN DES MetricDATA 24-25'!$F:$F,'PCN DES MetricDATA 24-25'!$B:$B,'PCN DES MetricDATA 24-25'!$S292,'PCN DES MetricDATA 24-25'!$C:$C,'PCN DES MetricDATA 24-25'!$Y$282,'PCN DES MetricDATA 24-25'!$D:$D,'PCN DES MetricDATA 24-25'!$Y$281,'PCN DES MetricDATA 24-25'!$E:$E,'PCN DES MetricDATA 24-25'!AY$164)</f>
        <v>30024</v>
      </c>
    </row>
    <row r="293" spans="1:51" x14ac:dyDescent="0.35">
      <c r="A293" t="s">
        <v>1558</v>
      </c>
      <c r="B293" t="s">
        <v>651</v>
      </c>
      <c r="C293" t="s">
        <v>1542</v>
      </c>
      <c r="D293" t="s">
        <v>703</v>
      </c>
      <c r="E293" s="2">
        <v>45626</v>
      </c>
      <c r="F293">
        <v>1</v>
      </c>
      <c r="G293" t="str">
        <f>VLOOKUP($C293,'LKUP PCNDES'!$K:$M,2,FALSE)</f>
        <v>Percentage of care home residents aged 18 years or over, who had a Personalised Care and Support Plan (PCSP) agreed or reviewed.</v>
      </c>
      <c r="H293" t="str">
        <f>VLOOKUP($C293,'LKUP PCNDES'!$K:$M,3,FALSE)</f>
        <v>PCSP</v>
      </c>
      <c r="I293" t="str">
        <f>VLOOKUP($B293,'LKUP PCNDES'!$C$17:$H$60,4,FALSE)</f>
        <v>NHS North East London ICB</v>
      </c>
      <c r="J293" t="str">
        <f>VLOOKUP($B293,'LKUP PCNDES'!$C$17:$H$60,6,FALSE)</f>
        <v>NHS NORTH EAST LONDON INTEGRATED CARE BOARD</v>
      </c>
    </row>
    <row r="294" spans="1:51" x14ac:dyDescent="0.35">
      <c r="A294" t="s">
        <v>1558</v>
      </c>
      <c r="B294" t="s">
        <v>651</v>
      </c>
      <c r="C294" t="s">
        <v>1556</v>
      </c>
      <c r="D294" t="s">
        <v>700</v>
      </c>
      <c r="E294" s="2">
        <v>45535</v>
      </c>
      <c r="F294">
        <v>1</v>
      </c>
      <c r="G294" t="str">
        <f>VLOOKUP($C294,'LKUP PCNDES'!$K:$M,2,FALSE)</f>
        <v>Mean number of patient contacts as part of weekly care home round per care home resident aged 18 years or over.</v>
      </c>
      <c r="H294" t="str">
        <f>VLOOKUP($C294,'LKUP PCNDES'!$K:$M,3,FALSE)</f>
        <v>MEAN_WEEKLY_CH_ROUND</v>
      </c>
      <c r="I294" t="str">
        <f>VLOOKUP($B294,'LKUP PCNDES'!$C$17:$H$60,4,FALSE)</f>
        <v>NHS North East London ICB</v>
      </c>
      <c r="J294" t="str">
        <f>VLOOKUP($B294,'LKUP PCNDES'!$C$17:$H$60,6,FALSE)</f>
        <v>NHS NORTH EAST LONDON INTEGRATED CARE BOARD</v>
      </c>
    </row>
    <row r="295" spans="1:51" x14ac:dyDescent="0.35">
      <c r="A295" t="s">
        <v>1558</v>
      </c>
      <c r="B295" t="s">
        <v>651</v>
      </c>
      <c r="C295" t="s">
        <v>1556</v>
      </c>
      <c r="D295" t="s">
        <v>700</v>
      </c>
      <c r="E295" s="2">
        <v>45565</v>
      </c>
      <c r="F295">
        <v>2</v>
      </c>
      <c r="G295" t="str">
        <f>VLOOKUP($C295,'LKUP PCNDES'!$K:$M,2,FALSE)</f>
        <v>Mean number of patient contacts as part of weekly care home round per care home resident aged 18 years or over.</v>
      </c>
      <c r="H295" t="str">
        <f>VLOOKUP($C295,'LKUP PCNDES'!$K:$M,3,FALSE)</f>
        <v>MEAN_WEEKLY_CH_ROUND</v>
      </c>
      <c r="I295" t="str">
        <f>VLOOKUP($B295,'LKUP PCNDES'!$C$17:$H$60,4,FALSE)</f>
        <v>NHS North East London ICB</v>
      </c>
      <c r="J295" t="str">
        <f>VLOOKUP($B295,'LKUP PCNDES'!$C$17:$H$60,6,FALSE)</f>
        <v>NHS NORTH EAST LONDON INTEGRATED CARE BOARD</v>
      </c>
      <c r="S295" s="7" t="s">
        <v>638</v>
      </c>
      <c r="T295" s="7"/>
      <c r="U295" s="7"/>
      <c r="V295" s="7"/>
      <c r="W295" s="7"/>
      <c r="X295" s="94"/>
      <c r="Y295" s="94" t="s">
        <v>1558</v>
      </c>
      <c r="Z295" s="7"/>
      <c r="AA295" s="7"/>
    </row>
    <row r="296" spans="1:51" x14ac:dyDescent="0.35">
      <c r="A296" t="s">
        <v>1558</v>
      </c>
      <c r="B296" t="s">
        <v>651</v>
      </c>
      <c r="C296" t="s">
        <v>1556</v>
      </c>
      <c r="D296" t="s">
        <v>700</v>
      </c>
      <c r="E296" s="2">
        <v>45596</v>
      </c>
      <c r="F296">
        <v>2</v>
      </c>
      <c r="G296" t="str">
        <f>VLOOKUP($C296,'LKUP PCNDES'!$K:$M,2,FALSE)</f>
        <v>Mean number of patient contacts as part of weekly care home round per care home resident aged 18 years or over.</v>
      </c>
      <c r="H296" t="str">
        <f>VLOOKUP($C296,'LKUP PCNDES'!$K:$M,3,FALSE)</f>
        <v>MEAN_WEEKLY_CH_ROUND</v>
      </c>
      <c r="I296" t="str">
        <f>VLOOKUP($B296,'LKUP PCNDES'!$C$17:$H$60,4,FALSE)</f>
        <v>NHS North East London ICB</v>
      </c>
      <c r="J296" t="str">
        <f>VLOOKUP($B296,'LKUP PCNDES'!$C$17:$H$60,6,FALSE)</f>
        <v>NHS NORTH EAST LONDON INTEGRATED CARE BOARD</v>
      </c>
      <c r="S296" s="7" t="s">
        <v>641</v>
      </c>
      <c r="T296" s="7"/>
      <c r="U296" s="7"/>
      <c r="V296" s="7"/>
      <c r="W296" s="7"/>
      <c r="X296" s="7"/>
      <c r="Y296" s="94" t="s">
        <v>564</v>
      </c>
      <c r="Z296" s="7"/>
      <c r="AA296" s="7"/>
    </row>
    <row r="297" spans="1:51" x14ac:dyDescent="0.35">
      <c r="A297" t="s">
        <v>1558</v>
      </c>
      <c r="B297" t="s">
        <v>651</v>
      </c>
      <c r="C297" t="s">
        <v>1556</v>
      </c>
      <c r="D297" t="s">
        <v>700</v>
      </c>
      <c r="E297" s="2">
        <v>45626</v>
      </c>
      <c r="F297">
        <v>2</v>
      </c>
      <c r="G297" t="str">
        <f>VLOOKUP($C297,'LKUP PCNDES'!$K:$M,2,FALSE)</f>
        <v>Mean number of patient contacts as part of weekly care home round per care home resident aged 18 years or over.</v>
      </c>
      <c r="H297" t="str">
        <f>VLOOKUP($C297,'LKUP PCNDES'!$K:$M,3,FALSE)</f>
        <v>MEAN_WEEKLY_CH_ROUND</v>
      </c>
      <c r="I297" t="str">
        <f>VLOOKUP($B297,'LKUP PCNDES'!$C$17:$H$60,4,FALSE)</f>
        <v>NHS North East London ICB</v>
      </c>
      <c r="J297" t="str">
        <f>VLOOKUP($B297,'LKUP PCNDES'!$C$17:$H$60,6,FALSE)</f>
        <v>NHS NORTH EAST LONDON INTEGRATED CARE BOARD</v>
      </c>
      <c r="S297" s="7" t="s">
        <v>640</v>
      </c>
      <c r="T297" s="7"/>
      <c r="U297" s="7"/>
      <c r="V297" s="7"/>
      <c r="W297" s="7"/>
      <c r="X297" s="7"/>
      <c r="Y297" s="94" t="s">
        <v>1552</v>
      </c>
      <c r="Z297" s="7"/>
      <c r="AA297" s="7"/>
    </row>
    <row r="298" spans="1:51" x14ac:dyDescent="0.35">
      <c r="A298" t="s">
        <v>1558</v>
      </c>
      <c r="B298" t="s">
        <v>651</v>
      </c>
      <c r="C298" t="s">
        <v>1556</v>
      </c>
      <c r="D298" t="s">
        <v>564</v>
      </c>
      <c r="E298" s="2">
        <v>45596</v>
      </c>
      <c r="F298">
        <v>6220</v>
      </c>
      <c r="G298" t="str">
        <f>VLOOKUP($C298,'LKUP PCNDES'!$K:$M,2,FALSE)</f>
        <v>Mean number of patient contacts as part of weekly care home round per care home resident aged 18 years or over.</v>
      </c>
      <c r="H298" t="str">
        <f>VLOOKUP($C298,'LKUP PCNDES'!$K:$M,3,FALSE)</f>
        <v>MEAN_WEEKLY_CH_ROUND</v>
      </c>
      <c r="I298" t="str">
        <f>VLOOKUP($B298,'LKUP PCNDES'!$C$17:$H$60,4,FALSE)</f>
        <v>NHS North East London ICB</v>
      </c>
      <c r="J298" t="str">
        <f>VLOOKUP($B298,'LKUP PCNDES'!$C$17:$H$60,6,FALSE)</f>
        <v>NHS NORTH EAST LONDON INTEGRATED CARE BOARD</v>
      </c>
      <c r="S298" s="7"/>
      <c r="T298" s="7"/>
      <c r="U298" s="7"/>
      <c r="V298" s="7"/>
      <c r="W298" s="7"/>
      <c r="X298" s="7"/>
      <c r="Y298" s="7"/>
      <c r="Z298" s="7"/>
      <c r="AA298" s="7"/>
    </row>
    <row r="299" spans="1:51" x14ac:dyDescent="0.35">
      <c r="A299" t="s">
        <v>1558</v>
      </c>
      <c r="B299" t="s">
        <v>651</v>
      </c>
      <c r="C299" t="s">
        <v>1556</v>
      </c>
      <c r="D299" t="s">
        <v>564</v>
      </c>
      <c r="E299" s="2">
        <v>45626</v>
      </c>
      <c r="F299">
        <v>6201</v>
      </c>
      <c r="G299" t="str">
        <f>VLOOKUP($C299,'LKUP PCNDES'!$K:$M,2,FALSE)</f>
        <v>Mean number of patient contacts as part of weekly care home round per care home resident aged 18 years or over.</v>
      </c>
      <c r="H299" t="str">
        <f>VLOOKUP($C299,'LKUP PCNDES'!$K:$M,3,FALSE)</f>
        <v>MEAN_WEEKLY_CH_ROUND</v>
      </c>
      <c r="I299" t="str">
        <f>VLOOKUP($B299,'LKUP PCNDES'!$C$17:$H$60,4,FALSE)</f>
        <v>NHS North East London ICB</v>
      </c>
      <c r="J299" t="str">
        <f>VLOOKUP($B299,'LKUP PCNDES'!$C$17:$H$60,6,FALSE)</f>
        <v>NHS NORTH EAST LONDON INTEGRATED CARE BOARD</v>
      </c>
      <c r="S299" s="7" t="s">
        <v>649</v>
      </c>
      <c r="T299" s="7"/>
      <c r="U299" s="7"/>
      <c r="V299" s="7"/>
      <c r="W299" s="7"/>
      <c r="X299" s="7" t="s">
        <v>642</v>
      </c>
      <c r="Y299" s="7"/>
      <c r="Z299" s="7"/>
      <c r="AA299" s="7"/>
    </row>
    <row r="300" spans="1:51" x14ac:dyDescent="0.35">
      <c r="A300" t="s">
        <v>1558</v>
      </c>
      <c r="B300" t="s">
        <v>651</v>
      </c>
      <c r="C300" t="s">
        <v>1556</v>
      </c>
      <c r="D300" t="s">
        <v>563</v>
      </c>
      <c r="E300" s="2">
        <v>45535</v>
      </c>
      <c r="F300">
        <v>0</v>
      </c>
      <c r="G300" t="str">
        <f>VLOOKUP($C300,'LKUP PCNDES'!$K:$M,2,FALSE)</f>
        <v>Mean number of patient contacts as part of weekly care home round per care home resident aged 18 years or over.</v>
      </c>
      <c r="H300" t="str">
        <f>VLOOKUP($C300,'LKUP PCNDES'!$K:$M,3,FALSE)</f>
        <v>MEAN_WEEKLY_CH_ROUND</v>
      </c>
      <c r="I300" t="str">
        <f>VLOOKUP($B300,'LKUP PCNDES'!$C$17:$H$60,4,FALSE)</f>
        <v>NHS North East London ICB</v>
      </c>
      <c r="J300" t="str">
        <f>VLOOKUP($B300,'LKUP PCNDES'!$C$17:$H$60,6,FALSE)</f>
        <v>NHS NORTH EAST LONDON INTEGRATED CARE BOARD</v>
      </c>
      <c r="S300" s="7" t="s">
        <v>639</v>
      </c>
      <c r="T300" s="9">
        <v>44681</v>
      </c>
      <c r="U300" s="9">
        <v>44712</v>
      </c>
      <c r="V300" s="9">
        <v>44742</v>
      </c>
      <c r="W300" s="9">
        <v>44773</v>
      </c>
      <c r="X300" s="9">
        <v>44804</v>
      </c>
      <c r="Y300" s="9">
        <v>44834</v>
      </c>
      <c r="Z300" s="9">
        <v>44865</v>
      </c>
      <c r="AA300" s="9">
        <v>44895</v>
      </c>
      <c r="AB300" s="9">
        <v>44926</v>
      </c>
      <c r="AC300" s="9">
        <v>44957</v>
      </c>
      <c r="AD300" s="9">
        <v>44985</v>
      </c>
      <c r="AE300" s="9">
        <v>45016</v>
      </c>
      <c r="AF300" s="9">
        <v>45046</v>
      </c>
      <c r="AG300" s="9">
        <v>45077</v>
      </c>
      <c r="AH300" s="9">
        <v>45107</v>
      </c>
      <c r="AI300" s="9">
        <v>45138</v>
      </c>
      <c r="AJ300" s="9">
        <v>45169</v>
      </c>
      <c r="AK300" s="9">
        <v>45199</v>
      </c>
      <c r="AL300" s="9">
        <v>45230</v>
      </c>
      <c r="AM300" s="9">
        <v>45260</v>
      </c>
      <c r="AN300" s="9">
        <v>45291</v>
      </c>
      <c r="AO300" s="9">
        <v>45322</v>
      </c>
      <c r="AP300" s="9">
        <v>45351</v>
      </c>
      <c r="AQ300" s="9">
        <v>45382</v>
      </c>
      <c r="AR300" s="9">
        <f t="shared" ref="AR300" si="259">EOMONTH(AQ300,1)</f>
        <v>45412</v>
      </c>
      <c r="AS300" s="9">
        <f t="shared" ref="AS300" si="260">EOMONTH(AR300,1)</f>
        <v>45443</v>
      </c>
      <c r="AT300" s="9">
        <f t="shared" ref="AT300" si="261">EOMONTH(AS300,1)</f>
        <v>45473</v>
      </c>
      <c r="AU300" s="9">
        <f t="shared" ref="AU300" si="262">EOMONTH(AT300,1)</f>
        <v>45504</v>
      </c>
      <c r="AV300" s="9">
        <f t="shared" ref="AV300" si="263">EOMONTH(AU300,1)</f>
        <v>45535</v>
      </c>
      <c r="AW300" s="9">
        <f>EOMONTH(AV300,1)</f>
        <v>45565</v>
      </c>
      <c r="AX300" s="9">
        <f>EOMONTH(AW300,1)</f>
        <v>45596</v>
      </c>
      <c r="AY300" s="9">
        <f>EOMONTH(AX300,1)</f>
        <v>45626</v>
      </c>
    </row>
    <row r="301" spans="1:51" x14ac:dyDescent="0.35">
      <c r="A301" t="s">
        <v>1558</v>
      </c>
      <c r="B301" t="s">
        <v>651</v>
      </c>
      <c r="C301" t="s">
        <v>1556</v>
      </c>
      <c r="D301" t="s">
        <v>563</v>
      </c>
      <c r="E301" s="2">
        <v>45565</v>
      </c>
      <c r="F301">
        <v>0</v>
      </c>
      <c r="G301" t="str">
        <f>VLOOKUP($C301,'LKUP PCNDES'!$K:$M,2,FALSE)</f>
        <v>Mean number of patient contacts as part of weekly care home round per care home resident aged 18 years or over.</v>
      </c>
      <c r="H301" t="str">
        <f>VLOOKUP($C301,'LKUP PCNDES'!$K:$M,3,FALSE)</f>
        <v>MEAN_WEEKLY_CH_ROUND</v>
      </c>
      <c r="I301" t="str">
        <f>VLOOKUP($B301,'LKUP PCNDES'!$C$17:$H$60,4,FALSE)</f>
        <v>NHS North East London ICB</v>
      </c>
      <c r="J301" t="str">
        <f>VLOOKUP($B301,'LKUP PCNDES'!$C$17:$H$60,6,FALSE)</f>
        <v>NHS NORTH EAST LONDON INTEGRATED CARE BOARD</v>
      </c>
      <c r="R301" t="s">
        <v>106</v>
      </c>
      <c r="S301" t="s">
        <v>651</v>
      </c>
      <c r="T301" s="177"/>
      <c r="U301" s="177"/>
      <c r="V301" s="177"/>
      <c r="W301" s="177"/>
      <c r="X301" s="177"/>
      <c r="Y301" s="177"/>
      <c r="Z301" s="177"/>
      <c r="AA301" s="177"/>
      <c r="AB301" s="177"/>
      <c r="AC301" s="177"/>
      <c r="AD301" s="177"/>
      <c r="AE301" s="177"/>
      <c r="AF301">
        <v>5111</v>
      </c>
      <c r="AG301">
        <v>4779</v>
      </c>
      <c r="AH301">
        <v>5274</v>
      </c>
      <c r="AI301">
        <v>5288</v>
      </c>
      <c r="AJ301">
        <v>5024</v>
      </c>
      <c r="AK301">
        <v>5547</v>
      </c>
      <c r="AL301">
        <v>5464</v>
      </c>
      <c r="AM301">
        <v>5572</v>
      </c>
      <c r="AN301">
        <v>5721</v>
      </c>
      <c r="AO301">
        <v>5809</v>
      </c>
      <c r="AP301">
        <v>6014</v>
      </c>
      <c r="AQ301">
        <v>6036</v>
      </c>
      <c r="AR301">
        <f>SUMIFS('PCN DES MetricDATA 24-25'!$F:$F,'PCN DES MetricDATA 24-25'!$B:$B,'PCN DES MetricDATA 24-25'!$S301,'PCN DES MetricDATA 24-25'!$C:$C,'PCN DES MetricDATA 24-25'!$Y$297,'PCN DES MetricDATA 24-25'!$D:$D,'PCN DES MetricDATA 24-25'!$Y$296,'PCN DES MetricDATA 24-25'!$E:$E,'PCN DES MetricDATA 24-25'!AR$164)</f>
        <v>0</v>
      </c>
      <c r="AS301">
        <f>SUMIFS('PCN DES MetricDATA 24-25'!$F:$F,'PCN DES MetricDATA 24-25'!$B:$B,'PCN DES MetricDATA 24-25'!$S301,'PCN DES MetricDATA 24-25'!$C:$C,'PCN DES MetricDATA 24-25'!$Y$297,'PCN DES MetricDATA 24-25'!$D:$D,'PCN DES MetricDATA 24-25'!$Y$296,'PCN DES MetricDATA 24-25'!$E:$E,'PCN DES MetricDATA 24-25'!AS$164)</f>
        <v>0</v>
      </c>
      <c r="AT301">
        <f>SUMIFS('PCN DES MetricDATA 24-25'!$F:$F,'PCN DES MetricDATA 24-25'!$B:$B,'PCN DES MetricDATA 24-25'!$S301,'PCN DES MetricDATA 24-25'!$C:$C,'PCN DES MetricDATA 24-25'!$Y$297,'PCN DES MetricDATA 24-25'!$D:$D,'PCN DES MetricDATA 24-25'!$Y$296,'PCN DES MetricDATA 24-25'!$E:$E,'PCN DES MetricDATA 24-25'!AT$164)</f>
        <v>0</v>
      </c>
      <c r="AU301">
        <f>SUMIFS('PCN DES MetricDATA 24-25'!$F:$F,'PCN DES MetricDATA 24-25'!$B:$B,'PCN DES MetricDATA 24-25'!$S301,'PCN DES MetricDATA 24-25'!$C:$C,'PCN DES MetricDATA 24-25'!$Y$297,'PCN DES MetricDATA 24-25'!$D:$D,'PCN DES MetricDATA 24-25'!$Y$296,'PCN DES MetricDATA 24-25'!$E:$E,'PCN DES MetricDATA 24-25'!AU$164)</f>
        <v>0</v>
      </c>
      <c r="AV301">
        <f>SUMIFS('PCN DES MetricDATA 24-25'!$F:$F,'PCN DES MetricDATA 24-25'!$B:$B,'PCN DES MetricDATA 24-25'!$S301,'PCN DES MetricDATA 24-25'!$C:$C,'PCN DES MetricDATA 24-25'!$Y$297,'PCN DES MetricDATA 24-25'!$D:$D,'PCN DES MetricDATA 24-25'!$Y$296,'PCN DES MetricDATA 24-25'!$E:$E,'PCN DES MetricDATA 24-25'!AV$164)</f>
        <v>6090</v>
      </c>
      <c r="AW301">
        <f>SUMIFS('PCN DES MetricDATA 24-25'!$F:$F,'PCN DES MetricDATA 24-25'!$B:$B,'PCN DES MetricDATA 24-25'!$S301,'PCN DES MetricDATA 24-25'!$C:$C,'PCN DES MetricDATA 24-25'!$Y$297,'PCN DES MetricDATA 24-25'!$D:$D,'PCN DES MetricDATA 24-25'!$Y$296,'PCN DES MetricDATA 24-25'!$E:$E,'PCN DES MetricDATA 24-25'!AW$164)</f>
        <v>6164</v>
      </c>
      <c r="AX301">
        <f>SUMIFS('PCN DES MetricDATA 24-25'!$F:$F,'PCN DES MetricDATA 24-25'!$B:$B,'PCN DES MetricDATA 24-25'!$S301,'PCN DES MetricDATA 24-25'!$C:$C,'PCN DES MetricDATA 24-25'!$Y$297,'PCN DES MetricDATA 24-25'!$D:$D,'PCN DES MetricDATA 24-25'!$Y$296,'PCN DES MetricDATA 24-25'!$E:$E,'PCN DES MetricDATA 24-25'!AX$164)</f>
        <v>6206</v>
      </c>
      <c r="AY301">
        <f>SUMIFS('PCN DES MetricDATA 24-25'!$F:$F,'PCN DES MetricDATA 24-25'!$B:$B,'PCN DES MetricDATA 24-25'!$S301,'PCN DES MetricDATA 24-25'!$C:$C,'PCN DES MetricDATA 24-25'!$Y$297,'PCN DES MetricDATA 24-25'!$D:$D,'PCN DES MetricDATA 24-25'!$Y$296,'PCN DES MetricDATA 24-25'!$E:$E,'PCN DES MetricDATA 24-25'!AY$164)</f>
        <v>6185</v>
      </c>
    </row>
    <row r="302" spans="1:51" x14ac:dyDescent="0.35">
      <c r="A302" t="s">
        <v>1558</v>
      </c>
      <c r="B302" t="s">
        <v>651</v>
      </c>
      <c r="C302" t="s">
        <v>1544</v>
      </c>
      <c r="D302" t="s">
        <v>700</v>
      </c>
      <c r="E302" s="2">
        <v>45535</v>
      </c>
      <c r="F302">
        <v>0</v>
      </c>
      <c r="G302" t="str">
        <f>VLOOKUP($C302,'LKUP PCNDES'!$K:$M,2,FALSE)</f>
        <v>Percentage of permanent care home residents aged 18 years or over, and recorded as experiencing acute confusion, who received a delirium assessment.</v>
      </c>
      <c r="H302" t="str">
        <f>VLOOKUP($C302,'LKUP PCNDES'!$K:$M,3,FALSE)</f>
        <v>DELIRIUM</v>
      </c>
      <c r="I302" t="str">
        <f>VLOOKUP($B302,'LKUP PCNDES'!$C$17:$H$60,4,FALSE)</f>
        <v>NHS North East London ICB</v>
      </c>
      <c r="J302" t="str">
        <f>VLOOKUP($B302,'LKUP PCNDES'!$C$17:$H$60,6,FALSE)</f>
        <v>NHS NORTH EAST LONDON INTEGRATED CARE BOARD</v>
      </c>
      <c r="R302" t="s">
        <v>108</v>
      </c>
      <c r="S302" t="s">
        <v>652</v>
      </c>
      <c r="T302" s="177"/>
      <c r="U302" s="177"/>
      <c r="V302" s="177"/>
      <c r="W302" s="177"/>
      <c r="X302" s="177"/>
      <c r="Y302" s="177"/>
      <c r="Z302" s="177"/>
      <c r="AA302" s="177"/>
      <c r="AB302" s="177"/>
      <c r="AC302" s="177"/>
      <c r="AD302" s="177"/>
      <c r="AE302" s="177"/>
      <c r="AF302">
        <v>5447</v>
      </c>
      <c r="AG302">
        <v>5580</v>
      </c>
      <c r="AH302">
        <v>5625</v>
      </c>
      <c r="AI302">
        <v>5647</v>
      </c>
      <c r="AJ302">
        <v>4729</v>
      </c>
      <c r="AK302">
        <v>5747</v>
      </c>
      <c r="AL302">
        <v>5416</v>
      </c>
      <c r="AM302">
        <v>5396</v>
      </c>
      <c r="AN302">
        <v>5417</v>
      </c>
      <c r="AO302">
        <v>5427</v>
      </c>
      <c r="AP302">
        <v>5506</v>
      </c>
      <c r="AQ302">
        <v>5514</v>
      </c>
      <c r="AR302">
        <f>SUMIFS('PCN DES MetricDATA 24-25'!$F:$F,'PCN DES MetricDATA 24-25'!$B:$B,'PCN DES MetricDATA 24-25'!$S302,'PCN DES MetricDATA 24-25'!$C:$C,'PCN DES MetricDATA 24-25'!$Y$297,'PCN DES MetricDATA 24-25'!$D:$D,'PCN DES MetricDATA 24-25'!$Y$296,'PCN DES MetricDATA 24-25'!$E:$E,'PCN DES MetricDATA 24-25'!AR$164)</f>
        <v>5572</v>
      </c>
      <c r="AS302">
        <f>SUMIFS('PCN DES MetricDATA 24-25'!$F:$F,'PCN DES MetricDATA 24-25'!$B:$B,'PCN DES MetricDATA 24-25'!$S302,'PCN DES MetricDATA 24-25'!$C:$C,'PCN DES MetricDATA 24-25'!$Y$297,'PCN DES MetricDATA 24-25'!$D:$D,'PCN DES MetricDATA 24-25'!$Y$296,'PCN DES MetricDATA 24-25'!$E:$E,'PCN DES MetricDATA 24-25'!AS$164)</f>
        <v>5604</v>
      </c>
      <c r="AT302">
        <f>SUMIFS('PCN DES MetricDATA 24-25'!$F:$F,'PCN DES MetricDATA 24-25'!$B:$B,'PCN DES MetricDATA 24-25'!$S302,'PCN DES MetricDATA 24-25'!$C:$C,'PCN DES MetricDATA 24-25'!$Y$297,'PCN DES MetricDATA 24-25'!$D:$D,'PCN DES MetricDATA 24-25'!$Y$296,'PCN DES MetricDATA 24-25'!$E:$E,'PCN DES MetricDATA 24-25'!AT$164)</f>
        <v>5682</v>
      </c>
      <c r="AU302">
        <f>SUMIFS('PCN DES MetricDATA 24-25'!$F:$F,'PCN DES MetricDATA 24-25'!$B:$B,'PCN DES MetricDATA 24-25'!$S302,'PCN DES MetricDATA 24-25'!$C:$C,'PCN DES MetricDATA 24-25'!$Y$297,'PCN DES MetricDATA 24-25'!$D:$D,'PCN DES MetricDATA 24-25'!$Y$296,'PCN DES MetricDATA 24-25'!$E:$E,'PCN DES MetricDATA 24-25'!AU$164)</f>
        <v>5737</v>
      </c>
      <c r="AV302">
        <f>SUMIFS('PCN DES MetricDATA 24-25'!$F:$F,'PCN DES MetricDATA 24-25'!$B:$B,'PCN DES MetricDATA 24-25'!$S302,'PCN DES MetricDATA 24-25'!$C:$C,'PCN DES MetricDATA 24-25'!$Y$297,'PCN DES MetricDATA 24-25'!$D:$D,'PCN DES MetricDATA 24-25'!$Y$296,'PCN DES MetricDATA 24-25'!$E:$E,'PCN DES MetricDATA 24-25'!AV$164)</f>
        <v>5814</v>
      </c>
      <c r="AW302">
        <f>SUMIFS('PCN DES MetricDATA 24-25'!$F:$F,'PCN DES MetricDATA 24-25'!$B:$B,'PCN DES MetricDATA 24-25'!$S302,'PCN DES MetricDATA 24-25'!$C:$C,'PCN DES MetricDATA 24-25'!$Y$297,'PCN DES MetricDATA 24-25'!$D:$D,'PCN DES MetricDATA 24-25'!$Y$296,'PCN DES MetricDATA 24-25'!$E:$E,'PCN DES MetricDATA 24-25'!AW$164)</f>
        <v>5928</v>
      </c>
      <c r="AX302">
        <f>SUMIFS('PCN DES MetricDATA 24-25'!$F:$F,'PCN DES MetricDATA 24-25'!$B:$B,'PCN DES MetricDATA 24-25'!$S302,'PCN DES MetricDATA 24-25'!$C:$C,'PCN DES MetricDATA 24-25'!$Y$297,'PCN DES MetricDATA 24-25'!$D:$D,'PCN DES MetricDATA 24-25'!$Y$296,'PCN DES MetricDATA 24-25'!$E:$E,'PCN DES MetricDATA 24-25'!AX$164)</f>
        <v>5952</v>
      </c>
      <c r="AY302">
        <f>SUMIFS('PCN DES MetricDATA 24-25'!$F:$F,'PCN DES MetricDATA 24-25'!$B:$B,'PCN DES MetricDATA 24-25'!$S302,'PCN DES MetricDATA 24-25'!$C:$C,'PCN DES MetricDATA 24-25'!$Y$297,'PCN DES MetricDATA 24-25'!$D:$D,'PCN DES MetricDATA 24-25'!$Y$296,'PCN DES MetricDATA 24-25'!$E:$E,'PCN DES MetricDATA 24-25'!AY$164)</f>
        <v>5970</v>
      </c>
    </row>
    <row r="303" spans="1:51" x14ac:dyDescent="0.35">
      <c r="A303" t="s">
        <v>1558</v>
      </c>
      <c r="B303" t="s">
        <v>651</v>
      </c>
      <c r="C303" t="s">
        <v>1544</v>
      </c>
      <c r="D303" t="s">
        <v>700</v>
      </c>
      <c r="E303" s="2">
        <v>45565</v>
      </c>
      <c r="F303">
        <v>0</v>
      </c>
      <c r="G303" t="str">
        <f>VLOOKUP($C303,'LKUP PCNDES'!$K:$M,2,FALSE)</f>
        <v>Percentage of permanent care home residents aged 18 years or over, and recorded as experiencing acute confusion, who received a delirium assessment.</v>
      </c>
      <c r="H303" t="str">
        <f>VLOOKUP($C303,'LKUP PCNDES'!$K:$M,3,FALSE)</f>
        <v>DELIRIUM</v>
      </c>
      <c r="I303" t="str">
        <f>VLOOKUP($B303,'LKUP PCNDES'!$C$17:$H$60,4,FALSE)</f>
        <v>NHS North East London ICB</v>
      </c>
      <c r="J303" t="str">
        <f>VLOOKUP($B303,'LKUP PCNDES'!$C$17:$H$60,6,FALSE)</f>
        <v>NHS NORTH EAST LONDON INTEGRATED CARE BOARD</v>
      </c>
      <c r="R303" t="s">
        <v>110</v>
      </c>
      <c r="S303" t="s">
        <v>653</v>
      </c>
      <c r="T303" s="177"/>
      <c r="U303" s="177"/>
      <c r="V303" s="177"/>
      <c r="W303" s="177"/>
      <c r="X303" s="177"/>
      <c r="Y303" s="177"/>
      <c r="Z303" s="177"/>
      <c r="AA303" s="177"/>
      <c r="AB303" s="177"/>
      <c r="AC303" s="177"/>
      <c r="AD303" s="177"/>
      <c r="AE303" s="177"/>
      <c r="AF303">
        <v>6170</v>
      </c>
      <c r="AG303">
        <v>6189</v>
      </c>
      <c r="AH303">
        <v>6317</v>
      </c>
      <c r="AI303">
        <v>6392</v>
      </c>
      <c r="AJ303">
        <v>6263</v>
      </c>
      <c r="AK303">
        <v>6650</v>
      </c>
      <c r="AL303">
        <v>6218</v>
      </c>
      <c r="AM303">
        <v>5864</v>
      </c>
      <c r="AN303">
        <v>5897</v>
      </c>
      <c r="AO303">
        <v>5504</v>
      </c>
      <c r="AP303">
        <v>5504</v>
      </c>
      <c r="AQ303">
        <v>6680</v>
      </c>
      <c r="AR303">
        <f>SUMIFS('PCN DES MetricDATA 24-25'!$F:$F,'PCN DES MetricDATA 24-25'!$B:$B,'PCN DES MetricDATA 24-25'!$S303,'PCN DES MetricDATA 24-25'!$C:$C,'PCN DES MetricDATA 24-25'!$Y$297,'PCN DES MetricDATA 24-25'!$D:$D,'PCN DES MetricDATA 24-25'!$Y$296,'PCN DES MetricDATA 24-25'!$E:$E,'PCN DES MetricDATA 24-25'!AR$164)</f>
        <v>6844</v>
      </c>
      <c r="AS303">
        <f>SUMIFS('PCN DES MetricDATA 24-25'!$F:$F,'PCN DES MetricDATA 24-25'!$B:$B,'PCN DES MetricDATA 24-25'!$S303,'PCN DES MetricDATA 24-25'!$C:$C,'PCN DES MetricDATA 24-25'!$Y$297,'PCN DES MetricDATA 24-25'!$D:$D,'PCN DES MetricDATA 24-25'!$Y$296,'PCN DES MetricDATA 24-25'!$E:$E,'PCN DES MetricDATA 24-25'!AS$164)</f>
        <v>6918</v>
      </c>
      <c r="AT303">
        <f>SUMIFS('PCN DES MetricDATA 24-25'!$F:$F,'PCN DES MetricDATA 24-25'!$B:$B,'PCN DES MetricDATA 24-25'!$S303,'PCN DES MetricDATA 24-25'!$C:$C,'PCN DES MetricDATA 24-25'!$Y$297,'PCN DES MetricDATA 24-25'!$D:$D,'PCN DES MetricDATA 24-25'!$Y$296,'PCN DES MetricDATA 24-25'!$E:$E,'PCN DES MetricDATA 24-25'!AT$164)</f>
        <v>6981</v>
      </c>
      <c r="AU303">
        <f>SUMIFS('PCN DES MetricDATA 24-25'!$F:$F,'PCN DES MetricDATA 24-25'!$B:$B,'PCN DES MetricDATA 24-25'!$S303,'PCN DES MetricDATA 24-25'!$C:$C,'PCN DES MetricDATA 24-25'!$Y$297,'PCN DES MetricDATA 24-25'!$D:$D,'PCN DES MetricDATA 24-25'!$Y$296,'PCN DES MetricDATA 24-25'!$E:$E,'PCN DES MetricDATA 24-25'!AU$164)</f>
        <v>7102</v>
      </c>
      <c r="AV303">
        <f>SUMIFS('PCN DES MetricDATA 24-25'!$F:$F,'PCN DES MetricDATA 24-25'!$B:$B,'PCN DES MetricDATA 24-25'!$S303,'PCN DES MetricDATA 24-25'!$C:$C,'PCN DES MetricDATA 24-25'!$Y$297,'PCN DES MetricDATA 24-25'!$D:$D,'PCN DES MetricDATA 24-25'!$Y$296,'PCN DES MetricDATA 24-25'!$E:$E,'PCN DES MetricDATA 24-25'!AV$164)</f>
        <v>7202</v>
      </c>
      <c r="AW303">
        <f>SUMIFS('PCN DES MetricDATA 24-25'!$F:$F,'PCN DES MetricDATA 24-25'!$B:$B,'PCN DES MetricDATA 24-25'!$S303,'PCN DES MetricDATA 24-25'!$C:$C,'PCN DES MetricDATA 24-25'!$Y$297,'PCN DES MetricDATA 24-25'!$D:$D,'PCN DES MetricDATA 24-25'!$Y$296,'PCN DES MetricDATA 24-25'!$E:$E,'PCN DES MetricDATA 24-25'!AW$164)</f>
        <v>7152</v>
      </c>
      <c r="AX303">
        <f>SUMIFS('PCN DES MetricDATA 24-25'!$F:$F,'PCN DES MetricDATA 24-25'!$B:$B,'PCN DES MetricDATA 24-25'!$S303,'PCN DES MetricDATA 24-25'!$C:$C,'PCN DES MetricDATA 24-25'!$Y$297,'PCN DES MetricDATA 24-25'!$D:$D,'PCN DES MetricDATA 24-25'!$Y$296,'PCN DES MetricDATA 24-25'!$E:$E,'PCN DES MetricDATA 24-25'!AX$164)</f>
        <v>7133</v>
      </c>
      <c r="AY303">
        <f>SUMIFS('PCN DES MetricDATA 24-25'!$F:$F,'PCN DES MetricDATA 24-25'!$B:$B,'PCN DES MetricDATA 24-25'!$S303,'PCN DES MetricDATA 24-25'!$C:$C,'PCN DES MetricDATA 24-25'!$Y$297,'PCN DES MetricDATA 24-25'!$D:$D,'PCN DES MetricDATA 24-25'!$Y$296,'PCN DES MetricDATA 24-25'!$E:$E,'PCN DES MetricDATA 24-25'!AY$164)</f>
        <v>7134</v>
      </c>
    </row>
    <row r="304" spans="1:51" x14ac:dyDescent="0.35">
      <c r="A304" t="s">
        <v>1558</v>
      </c>
      <c r="B304" t="s">
        <v>651</v>
      </c>
      <c r="C304" t="s">
        <v>1544</v>
      </c>
      <c r="D304" t="s">
        <v>700</v>
      </c>
      <c r="E304" s="2">
        <v>45596</v>
      </c>
      <c r="F304">
        <v>0</v>
      </c>
      <c r="G304" t="str">
        <f>VLOOKUP($C304,'LKUP PCNDES'!$K:$M,2,FALSE)</f>
        <v>Percentage of permanent care home residents aged 18 years or over, and recorded as experiencing acute confusion, who received a delirium assessment.</v>
      </c>
      <c r="H304" t="str">
        <f>VLOOKUP($C304,'LKUP PCNDES'!$K:$M,3,FALSE)</f>
        <v>DELIRIUM</v>
      </c>
      <c r="I304" t="str">
        <f>VLOOKUP($B304,'LKUP PCNDES'!$C$17:$H$60,4,FALSE)</f>
        <v>NHS North East London ICB</v>
      </c>
      <c r="J304" t="str">
        <f>VLOOKUP($B304,'LKUP PCNDES'!$C$17:$H$60,6,FALSE)</f>
        <v>NHS NORTH EAST LONDON INTEGRATED CARE BOARD</v>
      </c>
      <c r="R304" t="s">
        <v>112</v>
      </c>
      <c r="S304" t="s">
        <v>654</v>
      </c>
      <c r="T304" s="177"/>
      <c r="U304" s="177"/>
      <c r="V304" s="177"/>
      <c r="W304" s="177"/>
      <c r="X304" s="177"/>
      <c r="Y304" s="177"/>
      <c r="Z304" s="177"/>
      <c r="AA304" s="177"/>
      <c r="AB304" s="177"/>
      <c r="AC304" s="177"/>
      <c r="AD304" s="177"/>
      <c r="AE304" s="177"/>
      <c r="AF304">
        <v>5102</v>
      </c>
      <c r="AG304">
        <v>3790</v>
      </c>
      <c r="AH304">
        <v>5219</v>
      </c>
      <c r="AI304">
        <v>4776</v>
      </c>
      <c r="AJ304">
        <v>5629</v>
      </c>
      <c r="AK304">
        <v>5915</v>
      </c>
      <c r="AL304">
        <v>5729</v>
      </c>
      <c r="AM304">
        <v>5629</v>
      </c>
      <c r="AN304">
        <v>5780</v>
      </c>
      <c r="AO304">
        <v>5773</v>
      </c>
      <c r="AP304">
        <v>5768</v>
      </c>
      <c r="AQ304">
        <v>5853</v>
      </c>
      <c r="AR304">
        <f>SUMIFS('PCN DES MetricDATA 24-25'!$F:$F,'PCN DES MetricDATA 24-25'!$B:$B,'PCN DES MetricDATA 24-25'!$S304,'PCN DES MetricDATA 24-25'!$C:$C,'PCN DES MetricDATA 24-25'!$Y$297,'PCN DES MetricDATA 24-25'!$D:$D,'PCN DES MetricDATA 24-25'!$Y$296,'PCN DES MetricDATA 24-25'!$E:$E,'PCN DES MetricDATA 24-25'!AR$164)</f>
        <v>5980</v>
      </c>
      <c r="AS304">
        <f>SUMIFS('PCN DES MetricDATA 24-25'!$F:$F,'PCN DES MetricDATA 24-25'!$B:$B,'PCN DES MetricDATA 24-25'!$S304,'PCN DES MetricDATA 24-25'!$C:$C,'PCN DES MetricDATA 24-25'!$Y$297,'PCN DES MetricDATA 24-25'!$D:$D,'PCN DES MetricDATA 24-25'!$Y$296,'PCN DES MetricDATA 24-25'!$E:$E,'PCN DES MetricDATA 24-25'!AS$164)</f>
        <v>5987</v>
      </c>
      <c r="AT304">
        <f>SUMIFS('PCN DES MetricDATA 24-25'!$F:$F,'PCN DES MetricDATA 24-25'!$B:$B,'PCN DES MetricDATA 24-25'!$S304,'PCN DES MetricDATA 24-25'!$C:$C,'PCN DES MetricDATA 24-25'!$Y$297,'PCN DES MetricDATA 24-25'!$D:$D,'PCN DES MetricDATA 24-25'!$Y$296,'PCN DES MetricDATA 24-25'!$E:$E,'PCN DES MetricDATA 24-25'!AT$164)</f>
        <v>6056</v>
      </c>
      <c r="AU304">
        <f>SUMIFS('PCN DES MetricDATA 24-25'!$F:$F,'PCN DES MetricDATA 24-25'!$B:$B,'PCN DES MetricDATA 24-25'!$S304,'PCN DES MetricDATA 24-25'!$C:$C,'PCN DES MetricDATA 24-25'!$Y$297,'PCN DES MetricDATA 24-25'!$D:$D,'PCN DES MetricDATA 24-25'!$Y$296,'PCN DES MetricDATA 24-25'!$E:$E,'PCN DES MetricDATA 24-25'!AU$164)</f>
        <v>6049</v>
      </c>
      <c r="AV304">
        <f>SUMIFS('PCN DES MetricDATA 24-25'!$F:$F,'PCN DES MetricDATA 24-25'!$B:$B,'PCN DES MetricDATA 24-25'!$S304,'PCN DES MetricDATA 24-25'!$C:$C,'PCN DES MetricDATA 24-25'!$Y$297,'PCN DES MetricDATA 24-25'!$D:$D,'PCN DES MetricDATA 24-25'!$Y$296,'PCN DES MetricDATA 24-25'!$E:$E,'PCN DES MetricDATA 24-25'!AV$164)</f>
        <v>6089</v>
      </c>
      <c r="AW304">
        <f>SUMIFS('PCN DES MetricDATA 24-25'!$F:$F,'PCN DES MetricDATA 24-25'!$B:$B,'PCN DES MetricDATA 24-25'!$S304,'PCN DES MetricDATA 24-25'!$C:$C,'PCN DES MetricDATA 24-25'!$Y$297,'PCN DES MetricDATA 24-25'!$D:$D,'PCN DES MetricDATA 24-25'!$Y$296,'PCN DES MetricDATA 24-25'!$E:$E,'PCN DES MetricDATA 24-25'!AW$164)</f>
        <v>6183</v>
      </c>
      <c r="AX304">
        <f>SUMIFS('PCN DES MetricDATA 24-25'!$F:$F,'PCN DES MetricDATA 24-25'!$B:$B,'PCN DES MetricDATA 24-25'!$S304,'PCN DES MetricDATA 24-25'!$C:$C,'PCN DES MetricDATA 24-25'!$Y$297,'PCN DES MetricDATA 24-25'!$D:$D,'PCN DES MetricDATA 24-25'!$Y$296,'PCN DES MetricDATA 24-25'!$E:$E,'PCN DES MetricDATA 24-25'!AX$164)</f>
        <v>6086</v>
      </c>
      <c r="AY304">
        <f>SUMIFS('PCN DES MetricDATA 24-25'!$F:$F,'PCN DES MetricDATA 24-25'!$B:$B,'PCN DES MetricDATA 24-25'!$S304,'PCN DES MetricDATA 24-25'!$C:$C,'PCN DES MetricDATA 24-25'!$Y$297,'PCN DES MetricDATA 24-25'!$D:$D,'PCN DES MetricDATA 24-25'!$Y$296,'PCN DES MetricDATA 24-25'!$E:$E,'PCN DES MetricDATA 24-25'!AY$164)</f>
        <v>6090</v>
      </c>
    </row>
    <row r="305" spans="1:51" x14ac:dyDescent="0.35">
      <c r="A305" t="s">
        <v>1558</v>
      </c>
      <c r="B305" t="s">
        <v>651</v>
      </c>
      <c r="C305" t="s">
        <v>1544</v>
      </c>
      <c r="D305" t="s">
        <v>700</v>
      </c>
      <c r="E305" s="2">
        <v>45626</v>
      </c>
      <c r="F305">
        <v>0</v>
      </c>
      <c r="G305" t="str">
        <f>VLOOKUP($C305,'LKUP PCNDES'!$K:$M,2,FALSE)</f>
        <v>Percentage of permanent care home residents aged 18 years or over, and recorded as experiencing acute confusion, who received a delirium assessment.</v>
      </c>
      <c r="H305" t="str">
        <f>VLOOKUP($C305,'LKUP PCNDES'!$K:$M,3,FALSE)</f>
        <v>DELIRIUM</v>
      </c>
      <c r="I305" t="str">
        <f>VLOOKUP($B305,'LKUP PCNDES'!$C$17:$H$60,4,FALSE)</f>
        <v>NHS North East London ICB</v>
      </c>
      <c r="J305" t="str">
        <f>VLOOKUP($B305,'LKUP PCNDES'!$C$17:$H$60,6,FALSE)</f>
        <v>NHS NORTH EAST LONDON INTEGRATED CARE BOARD</v>
      </c>
      <c r="R305" t="s">
        <v>114</v>
      </c>
      <c r="S305" t="s">
        <v>656</v>
      </c>
      <c r="T305" s="177"/>
      <c r="U305" s="177"/>
      <c r="V305" s="177"/>
      <c r="W305" s="177"/>
      <c r="X305" s="177"/>
      <c r="Y305" s="177"/>
      <c r="Z305" s="177"/>
      <c r="AA305" s="177"/>
      <c r="AB305" s="177"/>
      <c r="AC305" s="177"/>
      <c r="AD305" s="177"/>
      <c r="AE305" s="177"/>
      <c r="AF305">
        <v>7066</v>
      </c>
      <c r="AG305">
        <v>5989</v>
      </c>
      <c r="AH305">
        <v>7114</v>
      </c>
      <c r="AI305">
        <v>6711</v>
      </c>
      <c r="AJ305">
        <v>7174</v>
      </c>
      <c r="AK305">
        <v>7377</v>
      </c>
      <c r="AL305">
        <v>7083</v>
      </c>
      <c r="AM305">
        <v>7062</v>
      </c>
      <c r="AN305">
        <v>7118</v>
      </c>
      <c r="AO305">
        <v>7108</v>
      </c>
      <c r="AP305">
        <v>7090</v>
      </c>
      <c r="AQ305">
        <v>7109</v>
      </c>
      <c r="AR305">
        <f>SUMIFS('PCN DES MetricDATA 24-25'!$F:$F,'PCN DES MetricDATA 24-25'!$B:$B,'PCN DES MetricDATA 24-25'!$S305,'PCN DES MetricDATA 24-25'!$C:$C,'PCN DES MetricDATA 24-25'!$Y$297,'PCN DES MetricDATA 24-25'!$D:$D,'PCN DES MetricDATA 24-25'!$Y$296,'PCN DES MetricDATA 24-25'!$E:$E,'PCN DES MetricDATA 24-25'!AR$164)</f>
        <v>7404</v>
      </c>
      <c r="AS305">
        <f>SUMIFS('PCN DES MetricDATA 24-25'!$F:$F,'PCN DES MetricDATA 24-25'!$B:$B,'PCN DES MetricDATA 24-25'!$S305,'PCN DES MetricDATA 24-25'!$C:$C,'PCN DES MetricDATA 24-25'!$Y$297,'PCN DES MetricDATA 24-25'!$D:$D,'PCN DES MetricDATA 24-25'!$Y$296,'PCN DES MetricDATA 24-25'!$E:$E,'PCN DES MetricDATA 24-25'!AS$164)</f>
        <v>7490</v>
      </c>
      <c r="AT305">
        <f>SUMIFS('PCN DES MetricDATA 24-25'!$F:$F,'PCN DES MetricDATA 24-25'!$B:$B,'PCN DES MetricDATA 24-25'!$S305,'PCN DES MetricDATA 24-25'!$C:$C,'PCN DES MetricDATA 24-25'!$Y$297,'PCN DES MetricDATA 24-25'!$D:$D,'PCN DES MetricDATA 24-25'!$Y$296,'PCN DES MetricDATA 24-25'!$E:$E,'PCN DES MetricDATA 24-25'!AT$164)</f>
        <v>7499</v>
      </c>
      <c r="AU305">
        <f>SUMIFS('PCN DES MetricDATA 24-25'!$F:$F,'PCN DES MetricDATA 24-25'!$B:$B,'PCN DES MetricDATA 24-25'!$S305,'PCN DES MetricDATA 24-25'!$C:$C,'PCN DES MetricDATA 24-25'!$Y$297,'PCN DES MetricDATA 24-25'!$D:$D,'PCN DES MetricDATA 24-25'!$Y$296,'PCN DES MetricDATA 24-25'!$E:$E,'PCN DES MetricDATA 24-25'!AU$164)</f>
        <v>7570</v>
      </c>
      <c r="AV305">
        <f>SUMIFS('PCN DES MetricDATA 24-25'!$F:$F,'PCN DES MetricDATA 24-25'!$B:$B,'PCN DES MetricDATA 24-25'!$S305,'PCN DES MetricDATA 24-25'!$C:$C,'PCN DES MetricDATA 24-25'!$Y$297,'PCN DES MetricDATA 24-25'!$D:$D,'PCN DES MetricDATA 24-25'!$Y$296,'PCN DES MetricDATA 24-25'!$E:$E,'PCN DES MetricDATA 24-25'!AV$164)</f>
        <v>7617</v>
      </c>
      <c r="AW305">
        <f>SUMIFS('PCN DES MetricDATA 24-25'!$F:$F,'PCN DES MetricDATA 24-25'!$B:$B,'PCN DES MetricDATA 24-25'!$S305,'PCN DES MetricDATA 24-25'!$C:$C,'PCN DES MetricDATA 24-25'!$Y$297,'PCN DES MetricDATA 24-25'!$D:$D,'PCN DES MetricDATA 24-25'!$Y$296,'PCN DES MetricDATA 24-25'!$E:$E,'PCN DES MetricDATA 24-25'!AW$164)</f>
        <v>7739</v>
      </c>
      <c r="AX305">
        <f>SUMIFS('PCN DES MetricDATA 24-25'!$F:$F,'PCN DES MetricDATA 24-25'!$B:$B,'PCN DES MetricDATA 24-25'!$S305,'PCN DES MetricDATA 24-25'!$C:$C,'PCN DES MetricDATA 24-25'!$Y$297,'PCN DES MetricDATA 24-25'!$D:$D,'PCN DES MetricDATA 24-25'!$Y$296,'PCN DES MetricDATA 24-25'!$E:$E,'PCN DES MetricDATA 24-25'!AX$164)</f>
        <v>7838</v>
      </c>
      <c r="AY305">
        <f>SUMIFS('PCN DES MetricDATA 24-25'!$F:$F,'PCN DES MetricDATA 24-25'!$B:$B,'PCN DES MetricDATA 24-25'!$S305,'PCN DES MetricDATA 24-25'!$C:$C,'PCN DES MetricDATA 24-25'!$Y$297,'PCN DES MetricDATA 24-25'!$D:$D,'PCN DES MetricDATA 24-25'!$Y$296,'PCN DES MetricDATA 24-25'!$E:$E,'PCN DES MetricDATA 24-25'!AY$164)</f>
        <v>7834</v>
      </c>
    </row>
    <row r="306" spans="1:51" x14ac:dyDescent="0.35">
      <c r="A306" t="s">
        <v>1558</v>
      </c>
      <c r="B306" t="s">
        <v>651</v>
      </c>
      <c r="C306" t="s">
        <v>1544</v>
      </c>
      <c r="D306" t="s">
        <v>564</v>
      </c>
      <c r="E306" s="2">
        <v>45535</v>
      </c>
      <c r="F306">
        <v>49</v>
      </c>
      <c r="G306" t="str">
        <f>VLOOKUP($C306,'LKUP PCNDES'!$K:$M,2,FALSE)</f>
        <v>Percentage of permanent care home residents aged 18 years or over, and recorded as experiencing acute confusion, who received a delirium assessment.</v>
      </c>
      <c r="H306" t="str">
        <f>VLOOKUP($C306,'LKUP PCNDES'!$K:$M,3,FALSE)</f>
        <v>DELIRIUM</v>
      </c>
      <c r="I306" t="str">
        <f>VLOOKUP($B306,'LKUP PCNDES'!$C$17:$H$60,4,FALSE)</f>
        <v>NHS North East London ICB</v>
      </c>
      <c r="J306" t="str">
        <f>VLOOKUP($B306,'LKUP PCNDES'!$C$17:$H$60,6,FALSE)</f>
        <v>NHS NORTH EAST LONDON INTEGRATED CARE BOARD</v>
      </c>
      <c r="R306" t="s">
        <v>95</v>
      </c>
      <c r="S306" t="s">
        <v>95</v>
      </c>
      <c r="T306" s="177"/>
      <c r="U306" s="177"/>
      <c r="V306" s="177"/>
      <c r="W306" s="177"/>
      <c r="X306" s="177"/>
      <c r="Y306" s="177"/>
      <c r="Z306" s="177"/>
      <c r="AA306" s="177"/>
      <c r="AB306" s="177"/>
      <c r="AC306" s="177"/>
      <c r="AD306" s="177"/>
      <c r="AE306" s="177"/>
      <c r="AF306">
        <v>28896</v>
      </c>
      <c r="AG306">
        <v>26327</v>
      </c>
      <c r="AH306">
        <v>29549</v>
      </c>
      <c r="AI306">
        <v>28814</v>
      </c>
      <c r="AJ306">
        <v>28819</v>
      </c>
      <c r="AK306">
        <v>31236</v>
      </c>
      <c r="AL306">
        <v>29910</v>
      </c>
      <c r="AM306">
        <v>29523</v>
      </c>
      <c r="AN306">
        <v>29933</v>
      </c>
      <c r="AO306">
        <v>29621</v>
      </c>
      <c r="AP306">
        <v>29882</v>
      </c>
      <c r="AQ306">
        <v>31192</v>
      </c>
      <c r="AR306">
        <f t="shared" ref="AR306:AW306" si="264">SUM(AR301:AR305)</f>
        <v>25800</v>
      </c>
      <c r="AS306">
        <f t="shared" si="264"/>
        <v>25999</v>
      </c>
      <c r="AT306">
        <f t="shared" si="264"/>
        <v>26218</v>
      </c>
      <c r="AU306">
        <f t="shared" si="264"/>
        <v>26458</v>
      </c>
      <c r="AV306">
        <f t="shared" si="264"/>
        <v>32812</v>
      </c>
      <c r="AW306">
        <f t="shared" si="264"/>
        <v>33166</v>
      </c>
      <c r="AX306">
        <f t="shared" ref="AX306:AY306" si="265">SUM(AX301:AX305)</f>
        <v>33215</v>
      </c>
      <c r="AY306">
        <f t="shared" si="265"/>
        <v>33213</v>
      </c>
    </row>
    <row r="307" spans="1:51" x14ac:dyDescent="0.35">
      <c r="A307" t="s">
        <v>1558</v>
      </c>
      <c r="B307" t="s">
        <v>651</v>
      </c>
      <c r="C307" t="s">
        <v>1544</v>
      </c>
      <c r="D307" t="s">
        <v>564</v>
      </c>
      <c r="E307" s="2">
        <v>45565</v>
      </c>
      <c r="F307">
        <v>64</v>
      </c>
      <c r="G307" t="str">
        <f>VLOOKUP($C307,'LKUP PCNDES'!$K:$M,2,FALSE)</f>
        <v>Percentage of permanent care home residents aged 18 years or over, and recorded as experiencing acute confusion, who received a delirium assessment.</v>
      </c>
      <c r="H307" t="str">
        <f>VLOOKUP($C307,'LKUP PCNDES'!$K:$M,3,FALSE)</f>
        <v>DELIRIUM</v>
      </c>
      <c r="I307" t="str">
        <f>VLOOKUP($B307,'LKUP PCNDES'!$C$17:$H$60,4,FALSE)</f>
        <v>NHS North East London ICB</v>
      </c>
      <c r="J307" t="str">
        <f>VLOOKUP($B307,'LKUP PCNDES'!$C$17:$H$60,6,FALSE)</f>
        <v>NHS NORTH EAST LONDON INTEGRATED CARE BOARD</v>
      </c>
      <c r="R307" t="s">
        <v>626</v>
      </c>
      <c r="S307" t="s">
        <v>626</v>
      </c>
      <c r="T307" s="177"/>
      <c r="U307" s="177"/>
      <c r="V307" s="177"/>
      <c r="W307" s="177"/>
      <c r="X307" s="177"/>
      <c r="Y307" s="177"/>
      <c r="Z307" s="177"/>
      <c r="AA307" s="177"/>
      <c r="AB307" s="177"/>
      <c r="AC307" s="177"/>
      <c r="AD307" s="177"/>
      <c r="AE307" s="177"/>
      <c r="AF307">
        <v>319796</v>
      </c>
      <c r="AG307">
        <v>304920</v>
      </c>
      <c r="AH307">
        <v>328375</v>
      </c>
      <c r="AI307">
        <v>332438</v>
      </c>
      <c r="AJ307">
        <v>333395</v>
      </c>
      <c r="AK307">
        <v>344518</v>
      </c>
      <c r="AL307">
        <v>347742</v>
      </c>
      <c r="AM307">
        <v>337926</v>
      </c>
      <c r="AN307">
        <v>336758</v>
      </c>
      <c r="AO307">
        <v>336075</v>
      </c>
      <c r="AP307">
        <v>334083</v>
      </c>
      <c r="AQ307">
        <v>340791</v>
      </c>
      <c r="AR307">
        <f>SUMIFS('PCN DES MetricDATA 24-25'!$F:$F,'PCN DES MetricDATA 24-25'!$B:$B,'PCN DES MetricDATA 24-25'!$S307,'PCN DES MetricDATA 24-25'!$C:$C,'PCN DES MetricDATA 24-25'!$Y$297,'PCN DES MetricDATA 24-25'!$D:$D,'PCN DES MetricDATA 24-25'!$Y$296,'PCN DES MetricDATA 24-25'!$E:$E,'PCN DES MetricDATA 24-25'!AR$164)</f>
        <v>276803</v>
      </c>
      <c r="AS307">
        <f>SUMIFS('PCN DES MetricDATA 24-25'!$F:$F,'PCN DES MetricDATA 24-25'!$B:$B,'PCN DES MetricDATA 24-25'!$S307,'PCN DES MetricDATA 24-25'!$C:$C,'PCN DES MetricDATA 24-25'!$Y$297,'PCN DES MetricDATA 24-25'!$D:$D,'PCN DES MetricDATA 24-25'!$Y$296,'PCN DES MetricDATA 24-25'!$E:$E,'PCN DES MetricDATA 24-25'!AS$164)</f>
        <v>278136</v>
      </c>
      <c r="AT307">
        <f>SUMIFS('PCN DES MetricDATA 24-25'!$F:$F,'PCN DES MetricDATA 24-25'!$B:$B,'PCN DES MetricDATA 24-25'!$S307,'PCN DES MetricDATA 24-25'!$C:$C,'PCN DES MetricDATA 24-25'!$Y$297,'PCN DES MetricDATA 24-25'!$D:$D,'PCN DES MetricDATA 24-25'!$Y$296,'PCN DES MetricDATA 24-25'!$E:$E,'PCN DES MetricDATA 24-25'!AT$164)</f>
        <v>284868</v>
      </c>
      <c r="AU307">
        <f>SUMIFS('PCN DES MetricDATA 24-25'!$F:$F,'PCN DES MetricDATA 24-25'!$B:$B,'PCN DES MetricDATA 24-25'!$S307,'PCN DES MetricDATA 24-25'!$C:$C,'PCN DES MetricDATA 24-25'!$Y$297,'PCN DES MetricDATA 24-25'!$D:$D,'PCN DES MetricDATA 24-25'!$Y$296,'PCN DES MetricDATA 24-25'!$E:$E,'PCN DES MetricDATA 24-25'!AU$164)</f>
        <v>317363</v>
      </c>
      <c r="AV307">
        <f>SUMIFS('PCN DES MetricDATA 24-25'!$F:$F,'PCN DES MetricDATA 24-25'!$B:$B,'PCN DES MetricDATA 24-25'!$S307,'PCN DES MetricDATA 24-25'!$C:$C,'PCN DES MetricDATA 24-25'!$Y$297,'PCN DES MetricDATA 24-25'!$D:$D,'PCN DES MetricDATA 24-25'!$Y$296,'PCN DES MetricDATA 24-25'!$E:$E,'PCN DES MetricDATA 24-25'!AV$164)</f>
        <v>324698</v>
      </c>
      <c r="AW307">
        <f>SUMIFS('PCN DES MetricDATA 24-25'!$F:$F,'PCN DES MetricDATA 24-25'!$B:$B,'PCN DES MetricDATA 24-25'!$S307,'PCN DES MetricDATA 24-25'!$C:$C,'PCN DES MetricDATA 24-25'!$Y$297,'PCN DES MetricDATA 24-25'!$D:$D,'PCN DES MetricDATA 24-25'!$Y$296,'PCN DES MetricDATA 24-25'!$E:$E,'PCN DES MetricDATA 24-25'!AW$164)</f>
        <v>328515</v>
      </c>
      <c r="AX307">
        <f>SUMIFS('PCN DES MetricDATA 24-25'!$F:$F,'PCN DES MetricDATA 24-25'!$B:$B,'PCN DES MetricDATA 24-25'!$S307,'PCN DES MetricDATA 24-25'!$C:$C,'PCN DES MetricDATA 24-25'!$Y$297,'PCN DES MetricDATA 24-25'!$D:$D,'PCN DES MetricDATA 24-25'!$Y$296,'PCN DES MetricDATA 24-25'!$E:$E,'PCN DES MetricDATA 24-25'!AX$164)</f>
        <v>342853</v>
      </c>
      <c r="AY307">
        <f>SUMIFS('PCN DES MetricDATA 24-25'!$F:$F,'PCN DES MetricDATA 24-25'!$B:$B,'PCN DES MetricDATA 24-25'!$S307,'PCN DES MetricDATA 24-25'!$C:$C,'PCN DES MetricDATA 24-25'!$Y$297,'PCN DES MetricDATA 24-25'!$D:$D,'PCN DES MetricDATA 24-25'!$Y$296,'PCN DES MetricDATA 24-25'!$E:$E,'PCN DES MetricDATA 24-25'!AY$164)</f>
        <v>342523</v>
      </c>
    </row>
    <row r="308" spans="1:51" x14ac:dyDescent="0.35">
      <c r="A308" t="s">
        <v>1558</v>
      </c>
      <c r="B308" t="s">
        <v>651</v>
      </c>
      <c r="C308" t="s">
        <v>1544</v>
      </c>
      <c r="D308" t="s">
        <v>564</v>
      </c>
      <c r="E308" s="2">
        <v>45596</v>
      </c>
      <c r="F308">
        <v>80</v>
      </c>
      <c r="G308" t="str">
        <f>VLOOKUP($C308,'LKUP PCNDES'!$K:$M,2,FALSE)</f>
        <v>Percentage of permanent care home residents aged 18 years or over, and recorded as experiencing acute confusion, who received a delirium assessment.</v>
      </c>
      <c r="H308" t="str">
        <f>VLOOKUP($C308,'LKUP PCNDES'!$K:$M,3,FALSE)</f>
        <v>DELIRIUM</v>
      </c>
      <c r="I308" t="str">
        <f>VLOOKUP($B308,'LKUP PCNDES'!$C$17:$H$60,4,FALSE)</f>
        <v>NHS North East London ICB</v>
      </c>
      <c r="J308" t="str">
        <f>VLOOKUP($B308,'LKUP PCNDES'!$C$17:$H$60,6,FALSE)</f>
        <v>NHS NORTH EAST LONDON INTEGRATED CARE BOARD</v>
      </c>
    </row>
    <row r="309" spans="1:51" x14ac:dyDescent="0.35">
      <c r="A309" t="s">
        <v>1558</v>
      </c>
      <c r="B309" t="s">
        <v>651</v>
      </c>
      <c r="C309" t="s">
        <v>1544</v>
      </c>
      <c r="D309" t="s">
        <v>564</v>
      </c>
      <c r="E309" s="2">
        <v>45626</v>
      </c>
      <c r="F309">
        <v>81</v>
      </c>
      <c r="G309" t="str">
        <f>VLOOKUP($C309,'LKUP PCNDES'!$K:$M,2,FALSE)</f>
        <v>Percentage of permanent care home residents aged 18 years or over, and recorded as experiencing acute confusion, who received a delirium assessment.</v>
      </c>
      <c r="H309" t="str">
        <f>VLOOKUP($C309,'LKUP PCNDES'!$K:$M,3,FALSE)</f>
        <v>DELIRIUM</v>
      </c>
      <c r="I309" t="str">
        <f>VLOOKUP($B309,'LKUP PCNDES'!$C$17:$H$60,4,FALSE)</f>
        <v>NHS North East London ICB</v>
      </c>
      <c r="J309" t="str">
        <f>VLOOKUP($B309,'LKUP PCNDES'!$C$17:$H$60,6,FALSE)</f>
        <v>NHS NORTH EAST LONDON INTEGRATED CARE BOARD</v>
      </c>
    </row>
    <row r="310" spans="1:51" x14ac:dyDescent="0.35">
      <c r="A310" t="s">
        <v>1558</v>
      </c>
      <c r="B310" t="s">
        <v>651</v>
      </c>
      <c r="C310" t="s">
        <v>1544</v>
      </c>
      <c r="D310" t="s">
        <v>563</v>
      </c>
      <c r="E310" s="2">
        <v>45535</v>
      </c>
      <c r="F310">
        <v>1</v>
      </c>
      <c r="G310" t="str">
        <f>VLOOKUP($C310,'LKUP PCNDES'!$K:$M,2,FALSE)</f>
        <v>Percentage of permanent care home residents aged 18 years or over, and recorded as experiencing acute confusion, who received a delirium assessment.</v>
      </c>
      <c r="H310" t="str">
        <f>VLOOKUP($C310,'LKUP PCNDES'!$K:$M,3,FALSE)</f>
        <v>DELIRIUM</v>
      </c>
      <c r="I310" t="str">
        <f>VLOOKUP($B310,'LKUP PCNDES'!$C$17:$H$60,4,FALSE)</f>
        <v>NHS North East London ICB</v>
      </c>
      <c r="J310" t="str">
        <f>VLOOKUP($B310,'LKUP PCNDES'!$C$17:$H$60,6,FALSE)</f>
        <v>NHS NORTH EAST LONDON INTEGRATED CARE BOARD</v>
      </c>
      <c r="S310" t="s">
        <v>1511</v>
      </c>
      <c r="U310" t="str">
        <f>AB277</f>
        <v>FALLS</v>
      </c>
    </row>
    <row r="311" spans="1:51" x14ac:dyDescent="0.35">
      <c r="A311" t="s">
        <v>1558</v>
      </c>
      <c r="B311" t="s">
        <v>651</v>
      </c>
      <c r="C311" t="s">
        <v>1544</v>
      </c>
      <c r="D311" t="s">
        <v>563</v>
      </c>
      <c r="E311" s="2">
        <v>45565</v>
      </c>
      <c r="F311">
        <v>1</v>
      </c>
      <c r="G311" t="str">
        <f>VLOOKUP($C311,'LKUP PCNDES'!$K:$M,2,FALSE)</f>
        <v>Percentage of permanent care home residents aged 18 years or over, and recorded as experiencing acute confusion, who received a delirium assessment.</v>
      </c>
      <c r="H311" t="str">
        <f>VLOOKUP($C311,'LKUP PCNDES'!$K:$M,3,FALSE)</f>
        <v>DELIRIUM</v>
      </c>
      <c r="I311" t="str">
        <f>VLOOKUP($B311,'LKUP PCNDES'!$C$17:$H$60,4,FALSE)</f>
        <v>NHS North East London ICB</v>
      </c>
      <c r="J311" t="str">
        <f>VLOOKUP($B311,'LKUP PCNDES'!$C$17:$H$60,6,FALSE)</f>
        <v>NHS NORTH EAST LONDON INTEGRATED CARE BOARD</v>
      </c>
      <c r="S311" s="7" t="s">
        <v>638</v>
      </c>
      <c r="T311" s="7"/>
      <c r="U311" s="7"/>
      <c r="V311" s="7"/>
      <c r="W311" s="7"/>
      <c r="X311" s="94"/>
      <c r="Y311" s="94" t="s">
        <v>1558</v>
      </c>
      <c r="Z311" s="7"/>
      <c r="AA311" s="7"/>
    </row>
    <row r="312" spans="1:51" x14ac:dyDescent="0.35">
      <c r="A312" t="s">
        <v>1558</v>
      </c>
      <c r="B312" t="s">
        <v>651</v>
      </c>
      <c r="C312" t="s">
        <v>1544</v>
      </c>
      <c r="D312" t="s">
        <v>563</v>
      </c>
      <c r="E312" s="2">
        <v>45596</v>
      </c>
      <c r="F312">
        <v>1</v>
      </c>
      <c r="G312" t="str">
        <f>VLOOKUP($C312,'LKUP PCNDES'!$K:$M,2,FALSE)</f>
        <v>Percentage of permanent care home residents aged 18 years or over, and recorded as experiencing acute confusion, who received a delirium assessment.</v>
      </c>
      <c r="H312" t="str">
        <f>VLOOKUP($C312,'LKUP PCNDES'!$K:$M,3,FALSE)</f>
        <v>DELIRIUM</v>
      </c>
      <c r="I312" t="str">
        <f>VLOOKUP($B312,'LKUP PCNDES'!$C$17:$H$60,4,FALSE)</f>
        <v>NHS North East London ICB</v>
      </c>
      <c r="J312" t="str">
        <f>VLOOKUP($B312,'LKUP PCNDES'!$C$17:$H$60,6,FALSE)</f>
        <v>NHS NORTH EAST LONDON INTEGRATED CARE BOARD</v>
      </c>
      <c r="S312" s="7"/>
      <c r="T312" s="7"/>
      <c r="U312" s="7"/>
      <c r="V312" s="7"/>
      <c r="W312" s="7"/>
      <c r="X312" s="7"/>
      <c r="Y312" s="94" t="s">
        <v>659</v>
      </c>
      <c r="Z312" s="204" t="s">
        <v>1391</v>
      </c>
      <c r="AA312" s="7"/>
    </row>
    <row r="313" spans="1:51" x14ac:dyDescent="0.35">
      <c r="A313" t="s">
        <v>1558</v>
      </c>
      <c r="B313" t="s">
        <v>651</v>
      </c>
      <c r="C313" t="s">
        <v>1544</v>
      </c>
      <c r="D313" t="s">
        <v>563</v>
      </c>
      <c r="E313" s="2">
        <v>45626</v>
      </c>
      <c r="F313">
        <v>1</v>
      </c>
      <c r="G313" t="str">
        <f>VLOOKUP($C313,'LKUP PCNDES'!$K:$M,2,FALSE)</f>
        <v>Percentage of permanent care home residents aged 18 years or over, and recorded as experiencing acute confusion, who received a delirium assessment.</v>
      </c>
      <c r="H313" t="str">
        <f>VLOOKUP($C313,'LKUP PCNDES'!$K:$M,3,FALSE)</f>
        <v>DELIRIUM</v>
      </c>
      <c r="I313" t="str">
        <f>VLOOKUP($B313,'LKUP PCNDES'!$C$17:$H$60,4,FALSE)</f>
        <v>NHS North East London ICB</v>
      </c>
      <c r="J313" t="str">
        <f>VLOOKUP($B313,'LKUP PCNDES'!$C$17:$H$60,6,FALSE)</f>
        <v>NHS NORTH EAST LONDON INTEGRATED CARE BOARD</v>
      </c>
      <c r="S313" s="7" t="s">
        <v>640</v>
      </c>
      <c r="T313" s="7"/>
      <c r="U313" s="7"/>
      <c r="V313" s="7"/>
      <c r="W313" s="7"/>
      <c r="X313" s="7"/>
      <c r="Y313" s="94" t="s">
        <v>1552</v>
      </c>
      <c r="Z313" s="7"/>
      <c r="AA313" s="7"/>
    </row>
    <row r="314" spans="1:51" x14ac:dyDescent="0.35">
      <c r="A314" t="s">
        <v>1558</v>
      </c>
      <c r="B314" t="s">
        <v>651</v>
      </c>
      <c r="C314" t="s">
        <v>1552</v>
      </c>
      <c r="D314" t="s">
        <v>700</v>
      </c>
      <c r="E314" s="2">
        <v>45535</v>
      </c>
      <c r="F314">
        <v>1</v>
      </c>
      <c r="G314" t="str">
        <f>VLOOKUP($C314,'LKUP PCNDES'!$K:$M,2,FALSE)</f>
        <v>Percentage of permanent care home residents aged 18 years or over who received a falls risk assessment.</v>
      </c>
      <c r="H314" t="str">
        <f>VLOOKUP($C314,'LKUP PCNDES'!$K:$M,3,FALSE)</f>
        <v>FALLS</v>
      </c>
      <c r="I314" t="str">
        <f>VLOOKUP($B314,'LKUP PCNDES'!$C$17:$H$60,4,FALSE)</f>
        <v>NHS North East London ICB</v>
      </c>
      <c r="J314" t="str">
        <f>VLOOKUP($B314,'LKUP PCNDES'!$C$17:$H$60,6,FALSE)</f>
        <v>NHS NORTH EAST LONDON INTEGRATED CARE BOARD</v>
      </c>
      <c r="S314" s="7"/>
      <c r="T314" s="7"/>
      <c r="U314" s="7"/>
      <c r="V314" s="7"/>
      <c r="W314" s="7"/>
      <c r="X314" s="7"/>
      <c r="Y314" s="7"/>
      <c r="Z314" s="7"/>
      <c r="AA314" s="7"/>
    </row>
    <row r="315" spans="1:51" x14ac:dyDescent="0.35">
      <c r="A315" t="s">
        <v>1558</v>
      </c>
      <c r="B315" t="s">
        <v>651</v>
      </c>
      <c r="C315" t="s">
        <v>1552</v>
      </c>
      <c r="D315" t="s">
        <v>700</v>
      </c>
      <c r="E315" s="2">
        <v>45565</v>
      </c>
      <c r="F315">
        <v>2</v>
      </c>
      <c r="G315" t="str">
        <f>VLOOKUP($C315,'LKUP PCNDES'!$K:$M,2,FALSE)</f>
        <v>Percentage of permanent care home residents aged 18 years or over who received a falls risk assessment.</v>
      </c>
      <c r="H315" t="str">
        <f>VLOOKUP($C315,'LKUP PCNDES'!$K:$M,3,FALSE)</f>
        <v>FALLS</v>
      </c>
      <c r="I315" t="str">
        <f>VLOOKUP($B315,'LKUP PCNDES'!$C$17:$H$60,4,FALSE)</f>
        <v>NHS North East London ICB</v>
      </c>
      <c r="J315" t="str">
        <f>VLOOKUP($B315,'LKUP PCNDES'!$C$17:$H$60,6,FALSE)</f>
        <v>NHS NORTH EAST LONDON INTEGRATED CARE BOARD</v>
      </c>
      <c r="S315" s="7" t="s">
        <v>649</v>
      </c>
      <c r="T315" s="7"/>
      <c r="U315" s="7"/>
      <c r="V315" s="7"/>
      <c r="W315" s="7"/>
      <c r="X315" s="7" t="s">
        <v>642</v>
      </c>
      <c r="Y315" s="7"/>
      <c r="Z315" s="7"/>
      <c r="AA315" s="7"/>
    </row>
    <row r="316" spans="1:51" x14ac:dyDescent="0.35">
      <c r="A316" t="s">
        <v>1558</v>
      </c>
      <c r="B316" t="s">
        <v>651</v>
      </c>
      <c r="C316" t="s">
        <v>1552</v>
      </c>
      <c r="D316" t="s">
        <v>700</v>
      </c>
      <c r="E316" s="2">
        <v>45596</v>
      </c>
      <c r="F316">
        <v>2</v>
      </c>
      <c r="G316" t="str">
        <f>VLOOKUP($C316,'LKUP PCNDES'!$K:$M,2,FALSE)</f>
        <v>Percentage of permanent care home residents aged 18 years or over who received a falls risk assessment.</v>
      </c>
      <c r="H316" t="str">
        <f>VLOOKUP($C316,'LKUP PCNDES'!$K:$M,3,FALSE)</f>
        <v>FALLS</v>
      </c>
      <c r="I316" t="str">
        <f>VLOOKUP($B316,'LKUP PCNDES'!$C$17:$H$60,4,FALSE)</f>
        <v>NHS North East London ICB</v>
      </c>
      <c r="J316" t="str">
        <f>VLOOKUP($B316,'LKUP PCNDES'!$C$17:$H$60,6,FALSE)</f>
        <v>NHS NORTH EAST LONDON INTEGRATED CARE BOARD</v>
      </c>
      <c r="S316" s="7" t="s">
        <v>639</v>
      </c>
      <c r="T316" s="103">
        <v>44681</v>
      </c>
      <c r="U316" s="103">
        <v>44712</v>
      </c>
      <c r="V316" s="103">
        <v>44742</v>
      </c>
      <c r="W316" s="103">
        <v>44773</v>
      </c>
      <c r="X316" s="103">
        <f t="shared" ref="X316" si="266">EOMONTH(W316,1)</f>
        <v>44804</v>
      </c>
      <c r="Y316" s="103">
        <f t="shared" ref="Y316" si="267">EOMONTH(X316,1)</f>
        <v>44834</v>
      </c>
      <c r="Z316" s="103">
        <f t="shared" ref="Z316" si="268">EOMONTH(Y316,1)</f>
        <v>44865</v>
      </c>
      <c r="AA316" s="103">
        <f t="shared" ref="AA316" si="269">EOMONTH(Z316,1)</f>
        <v>44895</v>
      </c>
      <c r="AB316" s="103">
        <f t="shared" ref="AB316" si="270">EOMONTH(AA316,1)</f>
        <v>44926</v>
      </c>
      <c r="AC316" s="103">
        <f t="shared" ref="AC316" si="271">EOMONTH(AB316,1)</f>
        <v>44957</v>
      </c>
      <c r="AD316" s="103">
        <f t="shared" ref="AD316" si="272">EOMONTH(AC316,1)</f>
        <v>44985</v>
      </c>
      <c r="AE316" s="103">
        <f t="shared" ref="AE316" si="273">EOMONTH(AD316,1)</f>
        <v>45016</v>
      </c>
      <c r="AF316" s="103">
        <f t="shared" ref="AF316" si="274">EOMONTH(AE316,1)</f>
        <v>45046</v>
      </c>
      <c r="AG316" s="103">
        <f t="shared" ref="AG316" si="275">EOMONTH(AF316,1)</f>
        <v>45077</v>
      </c>
      <c r="AH316" s="103">
        <f t="shared" ref="AH316" si="276">EOMONTH(AG316,1)</f>
        <v>45107</v>
      </c>
      <c r="AI316" s="103">
        <f t="shared" ref="AI316" si="277">EOMONTH(AH316,1)</f>
        <v>45138</v>
      </c>
      <c r="AJ316" s="103">
        <f t="shared" ref="AJ316" si="278">EOMONTH(AI316,1)</f>
        <v>45169</v>
      </c>
      <c r="AK316" s="103">
        <f t="shared" ref="AK316" si="279">EOMONTH(AJ316,1)</f>
        <v>45199</v>
      </c>
      <c r="AL316" s="103">
        <f t="shared" ref="AL316" si="280">EOMONTH(AK316,1)</f>
        <v>45230</v>
      </c>
      <c r="AM316" s="103">
        <f t="shared" ref="AM316" si="281">EOMONTH(AL316,1)</f>
        <v>45260</v>
      </c>
      <c r="AN316" s="103">
        <f t="shared" ref="AN316" si="282">EOMONTH(AM316,1)</f>
        <v>45291</v>
      </c>
      <c r="AO316" s="103">
        <f t="shared" ref="AO316" si="283">EOMONTH(AN316,1)</f>
        <v>45322</v>
      </c>
      <c r="AP316" s="103">
        <f t="shared" ref="AP316" si="284">EOMONTH(AO316,1)</f>
        <v>45351</v>
      </c>
      <c r="AQ316" s="103">
        <f t="shared" ref="AQ316" si="285">EOMONTH(AP316,1)</f>
        <v>45382</v>
      </c>
      <c r="AR316" s="103">
        <f t="shared" ref="AR316" si="286">EOMONTH(AQ316,1)</f>
        <v>45412</v>
      </c>
      <c r="AS316" s="103">
        <f t="shared" ref="AS316" si="287">EOMONTH(AR316,1)</f>
        <v>45443</v>
      </c>
      <c r="AT316" s="103">
        <f t="shared" ref="AT316" si="288">EOMONTH(AS316,1)</f>
        <v>45473</v>
      </c>
      <c r="AU316" s="103">
        <f t="shared" ref="AU316" si="289">EOMONTH(AT316,1)</f>
        <v>45504</v>
      </c>
      <c r="AV316" s="103">
        <f t="shared" ref="AV316" si="290">EOMONTH(AU316,1)</f>
        <v>45535</v>
      </c>
      <c r="AW316" s="103">
        <f>EOMONTH(AV316,1)</f>
        <v>45565</v>
      </c>
      <c r="AX316" s="103">
        <f>EOMONTH(AW316,1)</f>
        <v>45596</v>
      </c>
      <c r="AY316" s="103">
        <f>EOMONTH(AX316,1)</f>
        <v>45626</v>
      </c>
    </row>
    <row r="317" spans="1:51" x14ac:dyDescent="0.35">
      <c r="A317" t="s">
        <v>1558</v>
      </c>
      <c r="B317" t="s">
        <v>651</v>
      </c>
      <c r="C317" t="s">
        <v>1552</v>
      </c>
      <c r="D317" t="s">
        <v>700</v>
      </c>
      <c r="E317" s="2">
        <v>45626</v>
      </c>
      <c r="F317">
        <v>2</v>
      </c>
      <c r="G317" t="str">
        <f>VLOOKUP($C317,'LKUP PCNDES'!$K:$M,2,FALSE)</f>
        <v>Percentage of permanent care home residents aged 18 years or over who received a falls risk assessment.</v>
      </c>
      <c r="H317" t="str">
        <f>VLOOKUP($C317,'LKUP PCNDES'!$K:$M,3,FALSE)</f>
        <v>FALLS</v>
      </c>
      <c r="I317" t="str">
        <f>VLOOKUP($B317,'LKUP PCNDES'!$C$17:$H$60,4,FALSE)</f>
        <v>NHS North East London ICB</v>
      </c>
      <c r="J317" t="str">
        <f>VLOOKUP($B317,'LKUP PCNDES'!$C$17:$H$60,6,FALSE)</f>
        <v>NHS NORTH EAST LONDON INTEGRATED CARE BOARD</v>
      </c>
      <c r="R317" t="s">
        <v>106</v>
      </c>
      <c r="S317" t="s">
        <v>651</v>
      </c>
      <c r="T317" s="203"/>
      <c r="U317" s="203"/>
      <c r="V317" s="203"/>
      <c r="W317" s="203"/>
      <c r="X317" s="203"/>
      <c r="Y317" s="203"/>
      <c r="Z317" s="203"/>
      <c r="AA317" s="203"/>
      <c r="AB317" s="203"/>
      <c r="AC317" s="203"/>
      <c r="AD317" s="203"/>
      <c r="AE317" s="203"/>
      <c r="AF317" s="8">
        <f>AF286/AF301</f>
        <v>1.9565642731363725E-4</v>
      </c>
      <c r="AG317" s="8">
        <f t="shared" ref="AG317:AQ317" si="291">AG286/AG301</f>
        <v>2.3017367650136011E-3</v>
      </c>
      <c r="AH317" s="8">
        <f t="shared" si="291"/>
        <v>3.4129692832764505E-3</v>
      </c>
      <c r="AI317" s="8">
        <f t="shared" si="291"/>
        <v>5.4841149773071102E-3</v>
      </c>
      <c r="AJ317" s="8">
        <f t="shared" si="291"/>
        <v>6.1703821656050959E-3</v>
      </c>
      <c r="AK317" s="8">
        <f t="shared" si="291"/>
        <v>6.6702722192175951E-3</v>
      </c>
      <c r="AL317" s="8">
        <f t="shared" si="291"/>
        <v>6.9546120058565156E-3</v>
      </c>
      <c r="AM317" s="8">
        <f t="shared" si="291"/>
        <v>1.0588657573582197E-2</v>
      </c>
      <c r="AN317" s="8">
        <f t="shared" si="291"/>
        <v>1.3633980073413739E-2</v>
      </c>
      <c r="AO317" s="8">
        <f t="shared" si="291"/>
        <v>1.8936133585815116E-2</v>
      </c>
      <c r="AP317" s="8">
        <f t="shared" si="291"/>
        <v>1.6129032258064516E-2</v>
      </c>
      <c r="AQ317" s="8">
        <f t="shared" si="291"/>
        <v>1.6070245195493705E-2</v>
      </c>
      <c r="AR317" s="8" t="e">
        <f t="shared" ref="AR317:AW317" si="292">AR286/AR301</f>
        <v>#DIV/0!</v>
      </c>
      <c r="AS317" s="8" t="e">
        <f t="shared" si="292"/>
        <v>#DIV/0!</v>
      </c>
      <c r="AT317" s="8" t="e">
        <f t="shared" si="292"/>
        <v>#DIV/0!</v>
      </c>
      <c r="AU317" s="8" t="e">
        <f t="shared" si="292"/>
        <v>#DIV/0!</v>
      </c>
      <c r="AV317" s="8">
        <f t="shared" si="292"/>
        <v>1.3136288998357964E-3</v>
      </c>
      <c r="AW317" s="8">
        <f t="shared" si="292"/>
        <v>1.6223231667748216E-3</v>
      </c>
      <c r="AX317" s="8">
        <f t="shared" ref="AX317:AY317" si="293">AX286/AX301</f>
        <v>1.6113438607798904E-3</v>
      </c>
      <c r="AY317" s="8">
        <f t="shared" si="293"/>
        <v>1.7784963621665319E-3</v>
      </c>
    </row>
    <row r="318" spans="1:51" x14ac:dyDescent="0.35">
      <c r="A318" t="s">
        <v>1558</v>
      </c>
      <c r="B318" t="s">
        <v>651</v>
      </c>
      <c r="C318" t="s">
        <v>1552</v>
      </c>
      <c r="D318" t="s">
        <v>564</v>
      </c>
      <c r="E318" s="2">
        <v>45535</v>
      </c>
      <c r="F318">
        <v>6090</v>
      </c>
      <c r="G318" t="str">
        <f>VLOOKUP($C318,'LKUP PCNDES'!$K:$M,2,FALSE)</f>
        <v>Percentage of permanent care home residents aged 18 years or over who received a falls risk assessment.</v>
      </c>
      <c r="H318" t="str">
        <f>VLOOKUP($C318,'LKUP PCNDES'!$K:$M,3,FALSE)</f>
        <v>FALLS</v>
      </c>
      <c r="I318" t="str">
        <f>VLOOKUP($B318,'LKUP PCNDES'!$C$17:$H$60,4,FALSE)</f>
        <v>NHS North East London ICB</v>
      </c>
      <c r="J318" t="str">
        <f>VLOOKUP($B318,'LKUP PCNDES'!$C$17:$H$60,6,FALSE)</f>
        <v>NHS NORTH EAST LONDON INTEGRATED CARE BOARD</v>
      </c>
      <c r="R318" t="s">
        <v>108</v>
      </c>
      <c r="S318" t="s">
        <v>652</v>
      </c>
      <c r="T318" s="203"/>
      <c r="U318" s="203"/>
      <c r="V318" s="203"/>
      <c r="W318" s="203"/>
      <c r="X318" s="203"/>
      <c r="Y318" s="203"/>
      <c r="Z318" s="203"/>
      <c r="AA318" s="203"/>
      <c r="AB318" s="203"/>
      <c r="AC318" s="203"/>
      <c r="AD318" s="203"/>
      <c r="AE318" s="203"/>
      <c r="AF318" s="8">
        <f t="shared" ref="AF318:AQ318" si="294">AF287/AF302</f>
        <v>2.3866348448687352E-3</v>
      </c>
      <c r="AG318" s="8">
        <f t="shared" si="294"/>
        <v>3.5842293906810036E-3</v>
      </c>
      <c r="AH318" s="8">
        <f t="shared" si="294"/>
        <v>6.0444444444444443E-3</v>
      </c>
      <c r="AI318" s="8">
        <f t="shared" si="294"/>
        <v>1.3104303169824685E-2</v>
      </c>
      <c r="AJ318" s="8">
        <f t="shared" si="294"/>
        <v>1.3110594205963206E-2</v>
      </c>
      <c r="AK318" s="8">
        <f t="shared" si="294"/>
        <v>1.6356359839916478E-2</v>
      </c>
      <c r="AL318" s="8">
        <f t="shared" si="294"/>
        <v>1.9756277695716397E-2</v>
      </c>
      <c r="AM318" s="8">
        <f t="shared" si="294"/>
        <v>2.3535952557449964E-2</v>
      </c>
      <c r="AN318" s="8">
        <f t="shared" si="294"/>
        <v>2.4736939265275985E-2</v>
      </c>
      <c r="AO318" s="8">
        <f t="shared" si="294"/>
        <v>2.9297954671088998E-2</v>
      </c>
      <c r="AP318" s="8">
        <f t="shared" si="294"/>
        <v>3.4689429713040322E-2</v>
      </c>
      <c r="AQ318" s="8">
        <f t="shared" si="294"/>
        <v>4.6245919477693145E-2</v>
      </c>
      <c r="AR318" s="8">
        <f t="shared" ref="AR318:AW318" si="295">AR287/AR302</f>
        <v>5.9224694903086865E-3</v>
      </c>
      <c r="AS318" s="8">
        <f t="shared" si="295"/>
        <v>7.3162027123483226E-3</v>
      </c>
      <c r="AT318" s="8">
        <f t="shared" si="295"/>
        <v>9.1517071453713489E-3</v>
      </c>
      <c r="AU318" s="8">
        <f t="shared" si="295"/>
        <v>1.0632734878856544E-2</v>
      </c>
      <c r="AV318" s="8">
        <f t="shared" si="295"/>
        <v>1.3587891296869626E-2</v>
      </c>
      <c r="AW318" s="8">
        <f t="shared" si="295"/>
        <v>1.5350877192982455E-2</v>
      </c>
      <c r="AX318" s="8">
        <f t="shared" ref="AX318:AY318" si="296">AX287/AX302</f>
        <v>1.9489247311827957E-2</v>
      </c>
      <c r="AY318" s="8">
        <f t="shared" si="296"/>
        <v>2.0100502512562814E-2</v>
      </c>
    </row>
    <row r="319" spans="1:51" x14ac:dyDescent="0.35">
      <c r="A319" t="s">
        <v>1558</v>
      </c>
      <c r="B319" t="s">
        <v>651</v>
      </c>
      <c r="C319" t="s">
        <v>1552</v>
      </c>
      <c r="D319" t="s">
        <v>564</v>
      </c>
      <c r="E319" s="2">
        <v>45565</v>
      </c>
      <c r="F319">
        <v>6164</v>
      </c>
      <c r="G319" t="str">
        <f>VLOOKUP($C319,'LKUP PCNDES'!$K:$M,2,FALSE)</f>
        <v>Percentage of permanent care home residents aged 18 years or over who received a falls risk assessment.</v>
      </c>
      <c r="H319" t="str">
        <f>VLOOKUP($C319,'LKUP PCNDES'!$K:$M,3,FALSE)</f>
        <v>FALLS</v>
      </c>
      <c r="I319" t="str">
        <f>VLOOKUP($B319,'LKUP PCNDES'!$C$17:$H$60,4,FALSE)</f>
        <v>NHS North East London ICB</v>
      </c>
      <c r="J319" t="str">
        <f>VLOOKUP($B319,'LKUP PCNDES'!$C$17:$H$60,6,FALSE)</f>
        <v>NHS NORTH EAST LONDON INTEGRATED CARE BOARD</v>
      </c>
      <c r="R319" t="s">
        <v>110</v>
      </c>
      <c r="S319" t="s">
        <v>653</v>
      </c>
      <c r="T319" s="203"/>
      <c r="U319" s="203"/>
      <c r="V319" s="203"/>
      <c r="W319" s="203"/>
      <c r="X319" s="203"/>
      <c r="Y319" s="203"/>
      <c r="Z319" s="203"/>
      <c r="AA319" s="203"/>
      <c r="AB319" s="203"/>
      <c r="AC319" s="203"/>
      <c r="AD319" s="203"/>
      <c r="AE319" s="203"/>
      <c r="AF319" s="8">
        <f t="shared" ref="AF319:AQ319" si="297">AF288/AF303</f>
        <v>6.9692058346839548E-3</v>
      </c>
      <c r="AG319" s="8">
        <f t="shared" si="297"/>
        <v>7.5941185975117141E-3</v>
      </c>
      <c r="AH319" s="8">
        <f t="shared" si="297"/>
        <v>1.2189330378344151E-2</v>
      </c>
      <c r="AI319" s="8">
        <f t="shared" si="297"/>
        <v>1.5018773466833541E-2</v>
      </c>
      <c r="AJ319" s="8">
        <f t="shared" si="297"/>
        <v>1.7882803768162224E-2</v>
      </c>
      <c r="AK319" s="8">
        <f t="shared" si="297"/>
        <v>1.6992481203007517E-2</v>
      </c>
      <c r="AL319" s="8">
        <f t="shared" si="297"/>
        <v>2.2354454808620135E-2</v>
      </c>
      <c r="AM319" s="8">
        <f t="shared" si="297"/>
        <v>3.6664392905866303E-2</v>
      </c>
      <c r="AN319" s="8">
        <f t="shared" si="297"/>
        <v>5.9352212989655755E-2</v>
      </c>
      <c r="AO319" s="8">
        <f t="shared" si="297"/>
        <v>6.8859011627906974E-2</v>
      </c>
      <c r="AP319" s="8">
        <f t="shared" si="297"/>
        <v>8.9934593023255807E-2</v>
      </c>
      <c r="AQ319" s="8">
        <f t="shared" si="297"/>
        <v>9.4760479041916174E-2</v>
      </c>
      <c r="AR319" s="8">
        <f t="shared" ref="AR319:AW319" si="298">AR288/AR303</f>
        <v>6.4289888953828174E-3</v>
      </c>
      <c r="AS319" s="8">
        <f t="shared" si="298"/>
        <v>9.2512286788089051E-3</v>
      </c>
      <c r="AT319" s="8">
        <f t="shared" si="298"/>
        <v>2.2919352528291075E-2</v>
      </c>
      <c r="AU319" s="8">
        <f t="shared" si="298"/>
        <v>2.9850746268656716E-2</v>
      </c>
      <c r="AV319" s="8">
        <f t="shared" si="298"/>
        <v>3.0130519300194392E-2</v>
      </c>
      <c r="AW319" s="8">
        <f t="shared" si="298"/>
        <v>3.3557046979865772E-2</v>
      </c>
      <c r="AX319" s="8">
        <f t="shared" ref="AX319:AY319" si="299">AX288/AX303</f>
        <v>3.8833590354689473E-2</v>
      </c>
      <c r="AY319" s="8">
        <f t="shared" si="299"/>
        <v>3.8687973086627421E-2</v>
      </c>
    </row>
    <row r="320" spans="1:51" x14ac:dyDescent="0.35">
      <c r="A320" t="s">
        <v>1558</v>
      </c>
      <c r="B320" t="s">
        <v>651</v>
      </c>
      <c r="C320" t="s">
        <v>1552</v>
      </c>
      <c r="D320" t="s">
        <v>564</v>
      </c>
      <c r="E320" s="2">
        <v>45596</v>
      </c>
      <c r="F320">
        <v>6206</v>
      </c>
      <c r="G320" t="str">
        <f>VLOOKUP($C320,'LKUP PCNDES'!$K:$M,2,FALSE)</f>
        <v>Percentage of permanent care home residents aged 18 years or over who received a falls risk assessment.</v>
      </c>
      <c r="H320" t="str">
        <f>VLOOKUP($C320,'LKUP PCNDES'!$K:$M,3,FALSE)</f>
        <v>FALLS</v>
      </c>
      <c r="I320" t="str">
        <f>VLOOKUP($B320,'LKUP PCNDES'!$C$17:$H$60,4,FALSE)</f>
        <v>NHS North East London ICB</v>
      </c>
      <c r="J320" t="str">
        <f>VLOOKUP($B320,'LKUP PCNDES'!$C$17:$H$60,6,FALSE)</f>
        <v>NHS NORTH EAST LONDON INTEGRATED CARE BOARD</v>
      </c>
      <c r="R320" t="s">
        <v>112</v>
      </c>
      <c r="S320" t="s">
        <v>654</v>
      </c>
      <c r="T320" s="203"/>
      <c r="U320" s="203"/>
      <c r="V320" s="203"/>
      <c r="W320" s="203"/>
      <c r="X320" s="203"/>
      <c r="Y320" s="203"/>
      <c r="Z320" s="203"/>
      <c r="AA320" s="203"/>
      <c r="AB320" s="203"/>
      <c r="AC320" s="203"/>
      <c r="AD320" s="203"/>
      <c r="AE320" s="203"/>
      <c r="AF320" s="8">
        <f t="shared" ref="AF320:AQ320" si="300">AF289/AF304</f>
        <v>9.8000784006272053E-4</v>
      </c>
      <c r="AG320" s="8">
        <f t="shared" si="300"/>
        <v>2.9023746701846965E-3</v>
      </c>
      <c r="AH320" s="8">
        <f t="shared" si="300"/>
        <v>2.4908986395861276E-3</v>
      </c>
      <c r="AI320" s="8">
        <f t="shared" si="300"/>
        <v>3.3500837520938024E-3</v>
      </c>
      <c r="AJ320" s="8">
        <f t="shared" si="300"/>
        <v>3.0200746136081007E-3</v>
      </c>
      <c r="AK320" s="8">
        <f t="shared" si="300"/>
        <v>3.2121724429416739E-3</v>
      </c>
      <c r="AL320" s="8">
        <f t="shared" si="300"/>
        <v>3.1419095828242277E-3</v>
      </c>
      <c r="AM320" s="8">
        <f t="shared" si="300"/>
        <v>4.2636347486232013E-3</v>
      </c>
      <c r="AN320" s="8">
        <f t="shared" si="300"/>
        <v>4.6712802768166086E-3</v>
      </c>
      <c r="AO320" s="8">
        <f t="shared" si="300"/>
        <v>4.8501645591546858E-3</v>
      </c>
      <c r="AP320" s="8">
        <f t="shared" si="300"/>
        <v>6.5880721220527043E-3</v>
      </c>
      <c r="AQ320" s="8">
        <f t="shared" si="300"/>
        <v>7.3466598325644967E-3</v>
      </c>
      <c r="AR320" s="8">
        <f t="shared" ref="AR320:AW320" si="301">AR289/AR304</f>
        <v>1.6722408026755852E-4</v>
      </c>
      <c r="AS320" s="8">
        <f t="shared" si="301"/>
        <v>3.3405712376816435E-4</v>
      </c>
      <c r="AT320" s="8">
        <f t="shared" si="301"/>
        <v>8.2562747688243068E-4</v>
      </c>
      <c r="AU320" s="8">
        <f t="shared" si="301"/>
        <v>1.9837989750371961E-3</v>
      </c>
      <c r="AV320" s="8">
        <f t="shared" si="301"/>
        <v>1.9707669568073574E-3</v>
      </c>
      <c r="AW320" s="8">
        <f t="shared" si="301"/>
        <v>3.0729419375707585E-3</v>
      </c>
      <c r="AX320" s="8">
        <f t="shared" ref="AX320:AY320" si="302">AX289/AX304</f>
        <v>2.9576076240552087E-3</v>
      </c>
      <c r="AY320" s="8">
        <f t="shared" si="302"/>
        <v>3.2840722495894909E-3</v>
      </c>
    </row>
    <row r="321" spans="1:51" x14ac:dyDescent="0.35">
      <c r="A321" t="s">
        <v>1558</v>
      </c>
      <c r="B321" t="s">
        <v>651</v>
      </c>
      <c r="C321" t="s">
        <v>1552</v>
      </c>
      <c r="D321" t="s">
        <v>564</v>
      </c>
      <c r="E321" s="2">
        <v>45626</v>
      </c>
      <c r="F321">
        <v>6185</v>
      </c>
      <c r="G321" t="str">
        <f>VLOOKUP($C321,'LKUP PCNDES'!$K:$M,2,FALSE)</f>
        <v>Percentage of permanent care home residents aged 18 years or over who received a falls risk assessment.</v>
      </c>
      <c r="H321" t="str">
        <f>VLOOKUP($C321,'LKUP PCNDES'!$K:$M,3,FALSE)</f>
        <v>FALLS</v>
      </c>
      <c r="I321" t="str">
        <f>VLOOKUP($B321,'LKUP PCNDES'!$C$17:$H$60,4,FALSE)</f>
        <v>NHS North East London ICB</v>
      </c>
      <c r="J321" t="str">
        <f>VLOOKUP($B321,'LKUP PCNDES'!$C$17:$H$60,6,FALSE)</f>
        <v>NHS NORTH EAST LONDON INTEGRATED CARE BOARD</v>
      </c>
      <c r="R321" t="s">
        <v>114</v>
      </c>
      <c r="S321" t="s">
        <v>656</v>
      </c>
      <c r="T321" s="203"/>
      <c r="U321" s="203"/>
      <c r="V321" s="203"/>
      <c r="W321" s="203"/>
      <c r="X321" s="203"/>
      <c r="Y321" s="203"/>
      <c r="Z321" s="203"/>
      <c r="AA321" s="203"/>
      <c r="AB321" s="203"/>
      <c r="AC321" s="203"/>
      <c r="AD321" s="203"/>
      <c r="AE321" s="203"/>
      <c r="AF321" s="8">
        <f t="shared" ref="AF321:AQ321" si="303">AF290/AF305</f>
        <v>2.9719784885366544E-3</v>
      </c>
      <c r="AG321" s="8">
        <f t="shared" si="303"/>
        <v>4.3412923693437969E-3</v>
      </c>
      <c r="AH321" s="8">
        <f t="shared" si="303"/>
        <v>5.201012088838909E-3</v>
      </c>
      <c r="AI321" s="8">
        <f t="shared" si="303"/>
        <v>9.5365817314856209E-3</v>
      </c>
      <c r="AJ321" s="8">
        <f t="shared" si="303"/>
        <v>1.0872595483691107E-2</v>
      </c>
      <c r="AK321" s="8">
        <f t="shared" si="303"/>
        <v>1.2200081333875559E-2</v>
      </c>
      <c r="AL321" s="8">
        <f t="shared" si="303"/>
        <v>5.7743893830297897E-2</v>
      </c>
      <c r="AM321" s="8">
        <f t="shared" si="303"/>
        <v>6.4995751911639768E-2</v>
      </c>
      <c r="AN321" s="8">
        <f t="shared" si="303"/>
        <v>7.37566732228154E-2</v>
      </c>
      <c r="AO321" s="8">
        <f t="shared" si="303"/>
        <v>9.355655599324704E-2</v>
      </c>
      <c r="AP321" s="8">
        <f t="shared" si="303"/>
        <v>0.10324400564174895</v>
      </c>
      <c r="AQ321" s="8">
        <f t="shared" si="303"/>
        <v>0.11605007736671824</v>
      </c>
      <c r="AR321" s="8">
        <f t="shared" ref="AR321:AW321" si="304">AR290/AR305</f>
        <v>1.728795245813074E-2</v>
      </c>
      <c r="AS321" s="8">
        <f t="shared" si="304"/>
        <v>2.6969292389853138E-2</v>
      </c>
      <c r="AT321" s="8">
        <f t="shared" si="304"/>
        <v>3.3071076143485797E-2</v>
      </c>
      <c r="AU321" s="8">
        <f t="shared" si="304"/>
        <v>4.7159841479524442E-2</v>
      </c>
      <c r="AV321" s="8">
        <f t="shared" si="304"/>
        <v>4.8312984114480768E-2</v>
      </c>
      <c r="AW321" s="8">
        <f t="shared" si="304"/>
        <v>5.9826851014342937E-2</v>
      </c>
      <c r="AX321" s="8">
        <f t="shared" ref="AX321:AY321" si="305">AX290/AX305</f>
        <v>5.9453942332227609E-2</v>
      </c>
      <c r="AY321" s="8">
        <f t="shared" si="305"/>
        <v>6.6377329588971148E-2</v>
      </c>
    </row>
    <row r="322" spans="1:51" x14ac:dyDescent="0.35">
      <c r="A322" t="s">
        <v>1558</v>
      </c>
      <c r="B322" t="s">
        <v>651</v>
      </c>
      <c r="C322" t="s">
        <v>1552</v>
      </c>
      <c r="D322" t="s">
        <v>563</v>
      </c>
      <c r="E322" s="2">
        <v>45535</v>
      </c>
      <c r="F322">
        <v>8</v>
      </c>
      <c r="G322" t="str">
        <f>VLOOKUP($C322,'LKUP PCNDES'!$K:$M,2,FALSE)</f>
        <v>Percentage of permanent care home residents aged 18 years or over who received a falls risk assessment.</v>
      </c>
      <c r="H322" t="str">
        <f>VLOOKUP($C322,'LKUP PCNDES'!$K:$M,3,FALSE)</f>
        <v>FALLS</v>
      </c>
      <c r="I322" t="str">
        <f>VLOOKUP($B322,'LKUP PCNDES'!$C$17:$H$60,4,FALSE)</f>
        <v>NHS North East London ICB</v>
      </c>
      <c r="J322" t="str">
        <f>VLOOKUP($B322,'LKUP PCNDES'!$C$17:$H$60,6,FALSE)</f>
        <v>NHS NORTH EAST LONDON INTEGRATED CARE BOARD</v>
      </c>
      <c r="R322" t="s">
        <v>95</v>
      </c>
      <c r="S322" t="s">
        <v>95</v>
      </c>
      <c r="T322" s="203"/>
      <c r="U322" s="203"/>
      <c r="V322" s="203"/>
      <c r="W322" s="203"/>
      <c r="X322" s="203"/>
      <c r="Y322" s="203"/>
      <c r="Z322" s="203"/>
      <c r="AA322" s="203"/>
      <c r="AB322" s="203"/>
      <c r="AC322" s="203"/>
      <c r="AD322" s="203"/>
      <c r="AE322" s="203"/>
      <c r="AF322" s="8">
        <f t="shared" ref="AF322:AQ322" si="306">AF291/AF306</f>
        <v>2.8723698781838317E-3</v>
      </c>
      <c r="AG322" s="8">
        <f t="shared" si="306"/>
        <v>4.3681391727124243E-3</v>
      </c>
      <c r="AH322" s="8">
        <f t="shared" si="306"/>
        <v>6.0577346103083017E-3</v>
      </c>
      <c r="AI322" s="8">
        <f t="shared" si="306"/>
        <v>9.6827930866939683E-3</v>
      </c>
      <c r="AJ322" s="8">
        <f t="shared" si="306"/>
        <v>1.0409799090877546E-2</v>
      </c>
      <c r="AK322" s="8">
        <f t="shared" si="306"/>
        <v>1.1301062876168524E-2</v>
      </c>
      <c r="AL322" s="8">
        <f t="shared" si="306"/>
        <v>2.3771313941825477E-2</v>
      </c>
      <c r="AM322" s="8">
        <f t="shared" si="306"/>
        <v>2.9942756494936152E-2</v>
      </c>
      <c r="AN322" s="8">
        <f t="shared" si="306"/>
        <v>3.7216450071827077E-2</v>
      </c>
      <c r="AO322" s="8">
        <f t="shared" si="306"/>
        <v>4.527193545120016E-2</v>
      </c>
      <c r="AP322" s="8">
        <f t="shared" si="306"/>
        <v>5.1971086272672509E-2</v>
      </c>
      <c r="AQ322" s="8">
        <f t="shared" si="306"/>
        <v>5.9406258014875611E-2</v>
      </c>
      <c r="AR322" s="8">
        <f t="shared" ref="AR322:AW322" si="307">AR291/AR306</f>
        <v>7.9844961240310083E-3</v>
      </c>
      <c r="AS322" s="8">
        <f t="shared" si="307"/>
        <v>1.1885072502788569E-2</v>
      </c>
      <c r="AT322" s="8">
        <f t="shared" si="307"/>
        <v>1.7735906629033488E-2</v>
      </c>
      <c r="AU322" s="8">
        <f t="shared" si="307"/>
        <v>2.4264872628316576E-2</v>
      </c>
      <c r="AV322" s="8">
        <f t="shared" si="307"/>
        <v>2.0846031939534316E-2</v>
      </c>
      <c r="AW322" s="8">
        <f t="shared" si="307"/>
        <v>2.4814569137068081E-2</v>
      </c>
      <c r="AX322" s="8">
        <f t="shared" ref="AX322:AY322" si="308">AX291/AX306</f>
        <v>2.67048020472678E-2</v>
      </c>
      <c r="AY322" s="8">
        <f t="shared" si="308"/>
        <v>2.8512931683376992E-2</v>
      </c>
    </row>
    <row r="323" spans="1:51" x14ac:dyDescent="0.35">
      <c r="A323" t="s">
        <v>1558</v>
      </c>
      <c r="B323" t="s">
        <v>651</v>
      </c>
      <c r="C323" t="s">
        <v>1552</v>
      </c>
      <c r="D323" t="s">
        <v>563</v>
      </c>
      <c r="E323" s="2">
        <v>45565</v>
      </c>
      <c r="F323">
        <v>10</v>
      </c>
      <c r="G323" t="str">
        <f>VLOOKUP($C323,'LKUP PCNDES'!$K:$M,2,FALSE)</f>
        <v>Percentage of permanent care home residents aged 18 years or over who received a falls risk assessment.</v>
      </c>
      <c r="H323" t="str">
        <f>VLOOKUP($C323,'LKUP PCNDES'!$K:$M,3,FALSE)</f>
        <v>FALLS</v>
      </c>
      <c r="I323" t="str">
        <f>VLOOKUP($B323,'LKUP PCNDES'!$C$17:$H$60,4,FALSE)</f>
        <v>NHS North East London ICB</v>
      </c>
      <c r="J323" t="str">
        <f>VLOOKUP($B323,'LKUP PCNDES'!$C$17:$H$60,6,FALSE)</f>
        <v>NHS NORTH EAST LONDON INTEGRATED CARE BOARD</v>
      </c>
      <c r="R323" t="s">
        <v>626</v>
      </c>
      <c r="S323" t="s">
        <v>626</v>
      </c>
      <c r="T323" s="203"/>
      <c r="U323" s="203"/>
      <c r="V323" s="203"/>
      <c r="W323" s="203"/>
      <c r="X323" s="203"/>
      <c r="Y323" s="203"/>
      <c r="Z323" s="203"/>
      <c r="AA323" s="203"/>
      <c r="AB323" s="203"/>
      <c r="AC323" s="203"/>
      <c r="AD323" s="203"/>
      <c r="AE323" s="203"/>
      <c r="AF323" s="8">
        <f t="shared" ref="AF323:AQ323" si="309">AF292/AF307</f>
        <v>1.3533627687650877E-2</v>
      </c>
      <c r="AG323" s="8">
        <f t="shared" si="309"/>
        <v>2.6757838121474486E-2</v>
      </c>
      <c r="AH323" s="8">
        <f t="shared" si="309"/>
        <v>3.8827559954320516E-2</v>
      </c>
      <c r="AI323" s="8">
        <f t="shared" si="309"/>
        <v>4.9257305121556502E-2</v>
      </c>
      <c r="AJ323" s="8">
        <f t="shared" si="309"/>
        <v>5.850117728220279E-2</v>
      </c>
      <c r="AK323" s="8">
        <f t="shared" si="309"/>
        <v>6.4159202131673823E-2</v>
      </c>
      <c r="AL323" s="8">
        <f t="shared" si="309"/>
        <v>7.6312323504207136E-2</v>
      </c>
      <c r="AM323" s="8">
        <f t="shared" si="309"/>
        <v>8.5279025585483212E-2</v>
      </c>
      <c r="AN323" s="8">
        <f t="shared" si="309"/>
        <v>9.1680078869692774E-2</v>
      </c>
      <c r="AO323" s="8">
        <f t="shared" si="309"/>
        <v>0.10104292196682288</v>
      </c>
      <c r="AP323" s="8">
        <f t="shared" si="309"/>
        <v>0.11070602215617077</v>
      </c>
      <c r="AQ323" s="8">
        <f t="shared" si="309"/>
        <v>0.11813398828020694</v>
      </c>
      <c r="AR323" s="8">
        <f t="shared" ref="AR323:AW323" si="310">AR292/AR307</f>
        <v>1.5321365736643028E-2</v>
      </c>
      <c r="AS323" s="8">
        <f t="shared" si="310"/>
        <v>2.6487042310236717E-2</v>
      </c>
      <c r="AT323" s="8">
        <f t="shared" si="310"/>
        <v>3.8024628950952724E-2</v>
      </c>
      <c r="AU323" s="8">
        <f t="shared" si="310"/>
        <v>5.7035634273686596E-2</v>
      </c>
      <c r="AV323" s="8">
        <f t="shared" si="310"/>
        <v>6.4792514890760031E-2</v>
      </c>
      <c r="AW323" s="8">
        <f t="shared" si="310"/>
        <v>7.3354336940474565E-2</v>
      </c>
      <c r="AX323" s="8">
        <f t="shared" ref="AX323:AY323" si="311">AX292/AX307</f>
        <v>7.9614295339402022E-2</v>
      </c>
      <c r="AY323" s="8">
        <f t="shared" si="311"/>
        <v>8.7655427518735965E-2</v>
      </c>
    </row>
    <row r="324" spans="1:51" x14ac:dyDescent="0.35">
      <c r="A324" t="s">
        <v>1558</v>
      </c>
      <c r="B324" t="s">
        <v>651</v>
      </c>
      <c r="C324" t="s">
        <v>1552</v>
      </c>
      <c r="D324" t="s">
        <v>563</v>
      </c>
      <c r="E324" s="2">
        <v>45596</v>
      </c>
      <c r="F324">
        <v>10</v>
      </c>
      <c r="G324" t="str">
        <f>VLOOKUP($C324,'LKUP PCNDES'!$K:$M,2,FALSE)</f>
        <v>Percentage of permanent care home residents aged 18 years or over who received a falls risk assessment.</v>
      </c>
      <c r="H324" t="str">
        <f>VLOOKUP($C324,'LKUP PCNDES'!$K:$M,3,FALSE)</f>
        <v>FALLS</v>
      </c>
      <c r="I324" t="str">
        <f>VLOOKUP($B324,'LKUP PCNDES'!$C$17:$H$60,4,FALSE)</f>
        <v>NHS North East London ICB</v>
      </c>
      <c r="J324" t="str">
        <f>VLOOKUP($B324,'LKUP PCNDES'!$C$17:$H$60,6,FALSE)</f>
        <v>NHS NORTH EAST LONDON INTEGRATED CARE BOARD</v>
      </c>
      <c r="R324" s="11"/>
    </row>
    <row r="325" spans="1:51" x14ac:dyDescent="0.35">
      <c r="A325" t="s">
        <v>1558</v>
      </c>
      <c r="B325" t="s">
        <v>651</v>
      </c>
      <c r="C325" t="s">
        <v>1552</v>
      </c>
      <c r="D325" t="s">
        <v>563</v>
      </c>
      <c r="E325" s="2">
        <v>45626</v>
      </c>
      <c r="F325">
        <v>11</v>
      </c>
      <c r="G325" t="str">
        <f>VLOOKUP($C325,'LKUP PCNDES'!$K:$M,2,FALSE)</f>
        <v>Percentage of permanent care home residents aged 18 years or over who received a falls risk assessment.</v>
      </c>
      <c r="H325" t="str">
        <f>VLOOKUP($C325,'LKUP PCNDES'!$K:$M,3,FALSE)</f>
        <v>FALLS</v>
      </c>
      <c r="I325" t="str">
        <f>VLOOKUP($B325,'LKUP PCNDES'!$C$17:$H$60,4,FALSE)</f>
        <v>NHS North East London ICB</v>
      </c>
      <c r="J325" t="str">
        <f>VLOOKUP($B325,'LKUP PCNDES'!$C$17:$H$60,6,FALSE)</f>
        <v>NHS NORTH EAST LONDON INTEGRATED CARE BOARD</v>
      </c>
      <c r="R325" s="97" t="s">
        <v>128</v>
      </c>
      <c r="S325" s="97" t="s">
        <v>129</v>
      </c>
      <c r="T325" s="116">
        <f t="shared" ref="T325" si="312">EOMONTH(U325,-1)</f>
        <v>45260</v>
      </c>
      <c r="U325" s="116">
        <f t="shared" ref="U325" si="313">EOMONTH(V325,-1)</f>
        <v>45291</v>
      </c>
      <c r="V325" s="116">
        <f t="shared" ref="V325" si="314">EOMONTH(W325,-1)</f>
        <v>45322</v>
      </c>
      <c r="W325" s="116">
        <f t="shared" ref="W325" si="315">EOMONTH(X325,-1)</f>
        <v>45351</v>
      </c>
      <c r="X325" s="116">
        <f t="shared" ref="X325" si="316">EOMONTH(Y325,-1)</f>
        <v>45382</v>
      </c>
      <c r="Y325" s="116">
        <f t="shared" ref="Y325" si="317">EOMONTH(Z325,-1)</f>
        <v>45412</v>
      </c>
      <c r="Z325" s="116">
        <f t="shared" ref="Z325" si="318">EOMONTH(AA325,-1)</f>
        <v>45443</v>
      </c>
      <c r="AA325" s="116">
        <f t="shared" ref="AA325" si="319">EOMONTH(AB325,-1)</f>
        <v>45473</v>
      </c>
      <c r="AB325" s="116">
        <f t="shared" ref="AB325" si="320">EOMONTH(AC325,-1)</f>
        <v>45504</v>
      </c>
      <c r="AC325" s="116">
        <f t="shared" ref="AC325" si="321">EOMONTH(AD325,-1)</f>
        <v>45535</v>
      </c>
      <c r="AD325" s="116">
        <f t="shared" ref="AD325" si="322">EOMONTH(AE325,-1)</f>
        <v>45565</v>
      </c>
      <c r="AE325" s="116">
        <f>EOMONTH(AF325,-1)</f>
        <v>45596</v>
      </c>
      <c r="AF325" s="116">
        <f>EOMONTH('Instructions and bed numbers'!$E$1,0)</f>
        <v>45626</v>
      </c>
      <c r="AG325" s="11" t="s">
        <v>130</v>
      </c>
    </row>
    <row r="326" spans="1:51" x14ac:dyDescent="0.35">
      <c r="A326" t="s">
        <v>1558</v>
      </c>
      <c r="B326" t="s">
        <v>651</v>
      </c>
      <c r="C326" t="s">
        <v>1554</v>
      </c>
      <c r="D326" t="s">
        <v>700</v>
      </c>
      <c r="E326" s="2">
        <v>45535</v>
      </c>
      <c r="F326">
        <v>1</v>
      </c>
      <c r="G326" t="str">
        <f>VLOOKUP($C326,'LKUP PCNDES'!$K:$M,2,FALSE)</f>
        <v>Percentage of permanent care home residents aged 18 years or over who received a psychosocial assessment.</v>
      </c>
      <c r="H326" t="str">
        <f>VLOOKUP($C326,'LKUP PCNDES'!$K:$M,3,FALSE)</f>
        <v>PSY_ASSESS</v>
      </c>
      <c r="I326" t="str">
        <f>VLOOKUP($B326,'LKUP PCNDES'!$C$17:$H$60,4,FALSE)</f>
        <v>NHS North East London ICB</v>
      </c>
      <c r="J326" t="str">
        <f>VLOOKUP($B326,'LKUP PCNDES'!$C$17:$H$60,6,FALSE)</f>
        <v>NHS NORTH EAST LONDON INTEGRATED CARE BOARD</v>
      </c>
      <c r="S326" s="97" t="s">
        <v>106</v>
      </c>
      <c r="T326" s="141">
        <f t="shared" ref="T326:AF332" si="323">INDEX($R$316:$BS$323,MATCH($S326,$R$316:$R$323,0),MATCH(T$49,$R$316:$BS$316,0))</f>
        <v>1.0588657573582197E-2</v>
      </c>
      <c r="U326" s="141">
        <f t="shared" si="323"/>
        <v>1.3633980073413739E-2</v>
      </c>
      <c r="V326" s="141">
        <f t="shared" si="323"/>
        <v>1.8936133585815116E-2</v>
      </c>
      <c r="W326" s="141">
        <f t="shared" si="323"/>
        <v>1.6129032258064516E-2</v>
      </c>
      <c r="X326" s="141">
        <f t="shared" si="323"/>
        <v>1.6070245195493705E-2</v>
      </c>
      <c r="Y326" s="141" t="e">
        <f t="shared" si="323"/>
        <v>#DIV/0!</v>
      </c>
      <c r="Z326" s="141" t="e">
        <f t="shared" si="323"/>
        <v>#DIV/0!</v>
      </c>
      <c r="AA326" s="141" t="e">
        <f t="shared" si="323"/>
        <v>#DIV/0!</v>
      </c>
      <c r="AB326" s="141" t="e">
        <f t="shared" si="323"/>
        <v>#DIV/0!</v>
      </c>
      <c r="AC326" s="141">
        <f t="shared" si="323"/>
        <v>1.3136288998357964E-3</v>
      </c>
      <c r="AD326" s="141">
        <f t="shared" si="323"/>
        <v>1.6223231667748216E-3</v>
      </c>
      <c r="AE326" s="141">
        <f t="shared" si="323"/>
        <v>1.6113438607798904E-3</v>
      </c>
      <c r="AF326" s="141">
        <f t="shared" si="323"/>
        <v>1.7784963621665319E-3</v>
      </c>
    </row>
    <row r="327" spans="1:51" x14ac:dyDescent="0.35">
      <c r="A327" t="s">
        <v>1558</v>
      </c>
      <c r="B327" t="s">
        <v>651</v>
      </c>
      <c r="C327" t="s">
        <v>1554</v>
      </c>
      <c r="D327" t="s">
        <v>700</v>
      </c>
      <c r="E327" s="2">
        <v>45565</v>
      </c>
      <c r="F327">
        <v>2</v>
      </c>
      <c r="G327" t="str">
        <f>VLOOKUP($C327,'LKUP PCNDES'!$K:$M,2,FALSE)</f>
        <v>Percentage of permanent care home residents aged 18 years or over who received a psychosocial assessment.</v>
      </c>
      <c r="H327" t="str">
        <f>VLOOKUP($C327,'LKUP PCNDES'!$K:$M,3,FALSE)</f>
        <v>PSY_ASSESS</v>
      </c>
      <c r="I327" t="str">
        <f>VLOOKUP($B327,'LKUP PCNDES'!$C$17:$H$60,4,FALSE)</f>
        <v>NHS North East London ICB</v>
      </c>
      <c r="J327" t="str">
        <f>VLOOKUP($B327,'LKUP PCNDES'!$C$17:$H$60,6,FALSE)</f>
        <v>NHS NORTH EAST LONDON INTEGRATED CARE BOARD</v>
      </c>
      <c r="S327" s="97" t="s">
        <v>108</v>
      </c>
      <c r="T327" s="141">
        <f t="shared" si="323"/>
        <v>2.3535952557449964E-2</v>
      </c>
      <c r="U327" s="141">
        <f t="shared" si="323"/>
        <v>2.4736939265275985E-2</v>
      </c>
      <c r="V327" s="141">
        <f t="shared" si="323"/>
        <v>2.9297954671088998E-2</v>
      </c>
      <c r="W327" s="141">
        <f t="shared" si="323"/>
        <v>3.4689429713040322E-2</v>
      </c>
      <c r="X327" s="141">
        <f t="shared" si="323"/>
        <v>4.6245919477693145E-2</v>
      </c>
      <c r="Y327" s="141">
        <f t="shared" si="323"/>
        <v>5.9224694903086865E-3</v>
      </c>
      <c r="Z327" s="141">
        <f t="shared" si="323"/>
        <v>7.3162027123483226E-3</v>
      </c>
      <c r="AA327" s="141">
        <f t="shared" si="323"/>
        <v>9.1517071453713489E-3</v>
      </c>
      <c r="AB327" s="141">
        <f t="shared" si="323"/>
        <v>1.0632734878856544E-2</v>
      </c>
      <c r="AC327" s="141">
        <f t="shared" si="323"/>
        <v>1.3587891296869626E-2</v>
      </c>
      <c r="AD327" s="141">
        <f t="shared" si="323"/>
        <v>1.5350877192982455E-2</v>
      </c>
      <c r="AE327" s="141">
        <f t="shared" si="323"/>
        <v>1.9489247311827957E-2</v>
      </c>
      <c r="AF327" s="141">
        <f t="shared" si="323"/>
        <v>2.0100502512562814E-2</v>
      </c>
    </row>
    <row r="328" spans="1:51" x14ac:dyDescent="0.35">
      <c r="A328" t="s">
        <v>1558</v>
      </c>
      <c r="B328" t="s">
        <v>651</v>
      </c>
      <c r="C328" t="s">
        <v>1554</v>
      </c>
      <c r="D328" t="s">
        <v>700</v>
      </c>
      <c r="E328" s="2">
        <v>45596</v>
      </c>
      <c r="F328">
        <v>1</v>
      </c>
      <c r="G328" t="str">
        <f>VLOOKUP($C328,'LKUP PCNDES'!$K:$M,2,FALSE)</f>
        <v>Percentage of permanent care home residents aged 18 years or over who received a psychosocial assessment.</v>
      </c>
      <c r="H328" t="str">
        <f>VLOOKUP($C328,'LKUP PCNDES'!$K:$M,3,FALSE)</f>
        <v>PSY_ASSESS</v>
      </c>
      <c r="I328" t="str">
        <f>VLOOKUP($B328,'LKUP PCNDES'!$C$17:$H$60,4,FALSE)</f>
        <v>NHS North East London ICB</v>
      </c>
      <c r="J328" t="str">
        <f>VLOOKUP($B328,'LKUP PCNDES'!$C$17:$H$60,6,FALSE)</f>
        <v>NHS NORTH EAST LONDON INTEGRATED CARE BOARD</v>
      </c>
      <c r="S328" s="97" t="s">
        <v>110</v>
      </c>
      <c r="T328" s="141">
        <f t="shared" si="323"/>
        <v>3.6664392905866303E-2</v>
      </c>
      <c r="U328" s="141">
        <f t="shared" si="323"/>
        <v>5.9352212989655755E-2</v>
      </c>
      <c r="V328" s="141">
        <f t="shared" si="323"/>
        <v>6.8859011627906974E-2</v>
      </c>
      <c r="W328" s="141">
        <f t="shared" si="323"/>
        <v>8.9934593023255807E-2</v>
      </c>
      <c r="X328" s="141">
        <f t="shared" si="323"/>
        <v>9.4760479041916174E-2</v>
      </c>
      <c r="Y328" s="141">
        <f t="shared" si="323"/>
        <v>6.4289888953828174E-3</v>
      </c>
      <c r="Z328" s="141">
        <f t="shared" si="323"/>
        <v>9.2512286788089051E-3</v>
      </c>
      <c r="AA328" s="141">
        <f t="shared" si="323"/>
        <v>2.2919352528291075E-2</v>
      </c>
      <c r="AB328" s="141">
        <f t="shared" si="323"/>
        <v>2.9850746268656716E-2</v>
      </c>
      <c r="AC328" s="141">
        <f t="shared" si="323"/>
        <v>3.0130519300194392E-2</v>
      </c>
      <c r="AD328" s="141">
        <f t="shared" si="323"/>
        <v>3.3557046979865772E-2</v>
      </c>
      <c r="AE328" s="141">
        <f t="shared" si="323"/>
        <v>3.8833590354689473E-2</v>
      </c>
      <c r="AF328" s="141">
        <f t="shared" si="323"/>
        <v>3.8687973086627421E-2</v>
      </c>
    </row>
    <row r="329" spans="1:51" x14ac:dyDescent="0.35">
      <c r="A329" t="s">
        <v>1558</v>
      </c>
      <c r="B329" t="s">
        <v>651</v>
      </c>
      <c r="C329" t="s">
        <v>1554</v>
      </c>
      <c r="D329" t="s">
        <v>700</v>
      </c>
      <c r="E329" s="2">
        <v>45626</v>
      </c>
      <c r="F329">
        <v>1</v>
      </c>
      <c r="G329" t="str">
        <f>VLOOKUP($C329,'LKUP PCNDES'!$K:$M,2,FALSE)</f>
        <v>Percentage of permanent care home residents aged 18 years or over who received a psychosocial assessment.</v>
      </c>
      <c r="H329" t="str">
        <f>VLOOKUP($C329,'LKUP PCNDES'!$K:$M,3,FALSE)</f>
        <v>PSY_ASSESS</v>
      </c>
      <c r="I329" t="str">
        <f>VLOOKUP($B329,'LKUP PCNDES'!$C$17:$H$60,4,FALSE)</f>
        <v>NHS North East London ICB</v>
      </c>
      <c r="J329" t="str">
        <f>VLOOKUP($B329,'LKUP PCNDES'!$C$17:$H$60,6,FALSE)</f>
        <v>NHS NORTH EAST LONDON INTEGRATED CARE BOARD</v>
      </c>
      <c r="S329" s="97" t="s">
        <v>112</v>
      </c>
      <c r="T329" s="141">
        <f t="shared" si="323"/>
        <v>4.2636347486232013E-3</v>
      </c>
      <c r="U329" s="141">
        <f t="shared" si="323"/>
        <v>4.6712802768166086E-3</v>
      </c>
      <c r="V329" s="141">
        <f t="shared" si="323"/>
        <v>4.8501645591546858E-3</v>
      </c>
      <c r="W329" s="141">
        <f t="shared" si="323"/>
        <v>6.5880721220527043E-3</v>
      </c>
      <c r="X329" s="141">
        <f t="shared" si="323"/>
        <v>7.3466598325644967E-3</v>
      </c>
      <c r="Y329" s="141">
        <f t="shared" si="323"/>
        <v>1.6722408026755852E-4</v>
      </c>
      <c r="Z329" s="141">
        <f t="shared" si="323"/>
        <v>3.3405712376816435E-4</v>
      </c>
      <c r="AA329" s="141">
        <f t="shared" si="323"/>
        <v>8.2562747688243068E-4</v>
      </c>
      <c r="AB329" s="141">
        <f t="shared" si="323"/>
        <v>1.9837989750371961E-3</v>
      </c>
      <c r="AC329" s="141">
        <f t="shared" si="323"/>
        <v>1.9707669568073574E-3</v>
      </c>
      <c r="AD329" s="141">
        <f t="shared" si="323"/>
        <v>3.0729419375707585E-3</v>
      </c>
      <c r="AE329" s="141">
        <f t="shared" si="323"/>
        <v>2.9576076240552087E-3</v>
      </c>
      <c r="AF329" s="141">
        <f t="shared" si="323"/>
        <v>3.2840722495894909E-3</v>
      </c>
    </row>
    <row r="330" spans="1:51" x14ac:dyDescent="0.35">
      <c r="A330" t="s">
        <v>1558</v>
      </c>
      <c r="B330" t="s">
        <v>651</v>
      </c>
      <c r="C330" t="s">
        <v>1554</v>
      </c>
      <c r="D330" t="s">
        <v>564</v>
      </c>
      <c r="E330" s="2">
        <v>45535</v>
      </c>
      <c r="F330">
        <v>6090</v>
      </c>
      <c r="G330" t="str">
        <f>VLOOKUP($C330,'LKUP PCNDES'!$K:$M,2,FALSE)</f>
        <v>Percentage of permanent care home residents aged 18 years or over who received a psychosocial assessment.</v>
      </c>
      <c r="H330" t="str">
        <f>VLOOKUP($C330,'LKUP PCNDES'!$K:$M,3,FALSE)</f>
        <v>PSY_ASSESS</v>
      </c>
      <c r="I330" t="str">
        <f>VLOOKUP($B330,'LKUP PCNDES'!$C$17:$H$60,4,FALSE)</f>
        <v>NHS North East London ICB</v>
      </c>
      <c r="J330" t="str">
        <f>VLOOKUP($B330,'LKUP PCNDES'!$C$17:$H$60,6,FALSE)</f>
        <v>NHS NORTH EAST LONDON INTEGRATED CARE BOARD</v>
      </c>
      <c r="S330" s="97" t="s">
        <v>114</v>
      </c>
      <c r="T330" s="141">
        <f t="shared" si="323"/>
        <v>6.4995751911639768E-2</v>
      </c>
      <c r="U330" s="141">
        <f t="shared" si="323"/>
        <v>7.37566732228154E-2</v>
      </c>
      <c r="V330" s="141">
        <f t="shared" si="323"/>
        <v>9.355655599324704E-2</v>
      </c>
      <c r="W330" s="141">
        <f t="shared" si="323"/>
        <v>0.10324400564174895</v>
      </c>
      <c r="X330" s="141">
        <f t="shared" si="323"/>
        <v>0.11605007736671824</v>
      </c>
      <c r="Y330" s="141">
        <f t="shared" si="323"/>
        <v>1.728795245813074E-2</v>
      </c>
      <c r="Z330" s="141">
        <f t="shared" si="323"/>
        <v>2.6969292389853138E-2</v>
      </c>
      <c r="AA330" s="141">
        <f t="shared" si="323"/>
        <v>3.3071076143485797E-2</v>
      </c>
      <c r="AB330" s="141">
        <f t="shared" si="323"/>
        <v>4.7159841479524442E-2</v>
      </c>
      <c r="AC330" s="141">
        <f t="shared" si="323"/>
        <v>4.8312984114480768E-2</v>
      </c>
      <c r="AD330" s="141">
        <f t="shared" si="323"/>
        <v>5.9826851014342937E-2</v>
      </c>
      <c r="AE330" s="141">
        <f t="shared" si="323"/>
        <v>5.9453942332227609E-2</v>
      </c>
      <c r="AF330" s="141">
        <f t="shared" si="323"/>
        <v>6.6377329588971148E-2</v>
      </c>
    </row>
    <row r="331" spans="1:51" x14ac:dyDescent="0.35">
      <c r="A331" t="s">
        <v>1558</v>
      </c>
      <c r="B331" t="s">
        <v>651</v>
      </c>
      <c r="C331" t="s">
        <v>1554</v>
      </c>
      <c r="D331" t="s">
        <v>564</v>
      </c>
      <c r="E331" s="2">
        <v>45565</v>
      </c>
      <c r="F331">
        <v>6164</v>
      </c>
      <c r="G331" t="str">
        <f>VLOOKUP($C331,'LKUP PCNDES'!$K:$M,2,FALSE)</f>
        <v>Percentage of permanent care home residents aged 18 years or over who received a psychosocial assessment.</v>
      </c>
      <c r="H331" t="str">
        <f>VLOOKUP($C331,'LKUP PCNDES'!$K:$M,3,FALSE)</f>
        <v>PSY_ASSESS</v>
      </c>
      <c r="I331" t="str">
        <f>VLOOKUP($B331,'LKUP PCNDES'!$C$17:$H$60,4,FALSE)</f>
        <v>NHS North East London ICB</v>
      </c>
      <c r="J331" t="str">
        <f>VLOOKUP($B331,'LKUP PCNDES'!$C$17:$H$60,6,FALSE)</f>
        <v>NHS NORTH EAST LONDON INTEGRATED CARE BOARD</v>
      </c>
      <c r="S331" s="97" t="s">
        <v>95</v>
      </c>
      <c r="T331" s="141">
        <f t="shared" si="323"/>
        <v>2.9942756494936152E-2</v>
      </c>
      <c r="U331" s="141">
        <f t="shared" si="323"/>
        <v>3.7216450071827077E-2</v>
      </c>
      <c r="V331" s="141">
        <f t="shared" si="323"/>
        <v>4.527193545120016E-2</v>
      </c>
      <c r="W331" s="141">
        <f t="shared" si="323"/>
        <v>5.1971086272672509E-2</v>
      </c>
      <c r="X331" s="141">
        <f t="shared" si="323"/>
        <v>5.9406258014875611E-2</v>
      </c>
      <c r="Y331" s="141">
        <f t="shared" si="323"/>
        <v>7.9844961240310083E-3</v>
      </c>
      <c r="Z331" s="141">
        <f t="shared" si="323"/>
        <v>1.1885072502788569E-2</v>
      </c>
      <c r="AA331" s="141">
        <f t="shared" si="323"/>
        <v>1.7735906629033488E-2</v>
      </c>
      <c r="AB331" s="141">
        <f t="shared" si="323"/>
        <v>2.4264872628316576E-2</v>
      </c>
      <c r="AC331" s="141">
        <f t="shared" si="323"/>
        <v>2.0846031939534316E-2</v>
      </c>
      <c r="AD331" s="141">
        <f t="shared" si="323"/>
        <v>2.4814569137068081E-2</v>
      </c>
      <c r="AE331" s="141">
        <f t="shared" si="323"/>
        <v>2.67048020472678E-2</v>
      </c>
      <c r="AF331" s="141">
        <f t="shared" si="323"/>
        <v>2.8512931683376992E-2</v>
      </c>
    </row>
    <row r="332" spans="1:51" x14ac:dyDescent="0.35">
      <c r="A332" t="s">
        <v>1558</v>
      </c>
      <c r="B332" t="s">
        <v>651</v>
      </c>
      <c r="C332" t="s">
        <v>1554</v>
      </c>
      <c r="D332" t="s">
        <v>564</v>
      </c>
      <c r="E332" s="2">
        <v>45596</v>
      </c>
      <c r="F332">
        <v>6207</v>
      </c>
      <c r="G332" t="str">
        <f>VLOOKUP($C332,'LKUP PCNDES'!$K:$M,2,FALSE)</f>
        <v>Percentage of permanent care home residents aged 18 years or over who received a psychosocial assessment.</v>
      </c>
      <c r="H332" t="str">
        <f>VLOOKUP($C332,'LKUP PCNDES'!$K:$M,3,FALSE)</f>
        <v>PSY_ASSESS</v>
      </c>
      <c r="I332" t="str">
        <f>VLOOKUP($B332,'LKUP PCNDES'!$C$17:$H$60,4,FALSE)</f>
        <v>NHS North East London ICB</v>
      </c>
      <c r="J332" t="str">
        <f>VLOOKUP($B332,'LKUP PCNDES'!$C$17:$H$60,6,FALSE)</f>
        <v>NHS NORTH EAST LONDON INTEGRATED CARE BOARD</v>
      </c>
      <c r="S332" s="97" t="s">
        <v>626</v>
      </c>
      <c r="T332" s="141">
        <f t="shared" si="323"/>
        <v>8.5279025585483212E-2</v>
      </c>
      <c r="U332" s="141">
        <f t="shared" si="323"/>
        <v>9.1680078869692774E-2</v>
      </c>
      <c r="V332" s="141">
        <f t="shared" si="323"/>
        <v>0.10104292196682288</v>
      </c>
      <c r="W332" s="141">
        <f t="shared" si="323"/>
        <v>0.11070602215617077</v>
      </c>
      <c r="X332" s="141">
        <f t="shared" si="323"/>
        <v>0.11813398828020694</v>
      </c>
      <c r="Y332" s="141">
        <f t="shared" si="323"/>
        <v>1.5321365736643028E-2</v>
      </c>
      <c r="Z332" s="141">
        <f t="shared" si="323"/>
        <v>2.6487042310236717E-2</v>
      </c>
      <c r="AA332" s="141">
        <f t="shared" si="323"/>
        <v>3.8024628950952724E-2</v>
      </c>
      <c r="AB332" s="141">
        <f t="shared" si="323"/>
        <v>5.7035634273686596E-2</v>
      </c>
      <c r="AC332" s="141">
        <f t="shared" si="323"/>
        <v>6.4792514890760031E-2</v>
      </c>
      <c r="AD332" s="141">
        <f t="shared" si="323"/>
        <v>7.3354336940474565E-2</v>
      </c>
      <c r="AE332" s="141">
        <f t="shared" si="323"/>
        <v>7.9614295339402022E-2</v>
      </c>
      <c r="AF332" s="141">
        <f t="shared" si="323"/>
        <v>8.7655427518735965E-2</v>
      </c>
    </row>
    <row r="333" spans="1:51" x14ac:dyDescent="0.35">
      <c r="A333" t="s">
        <v>1558</v>
      </c>
      <c r="B333" t="s">
        <v>651</v>
      </c>
      <c r="C333" t="s">
        <v>1554</v>
      </c>
      <c r="D333" t="s">
        <v>564</v>
      </c>
      <c r="E333" s="2">
        <v>45626</v>
      </c>
      <c r="F333">
        <v>6186</v>
      </c>
      <c r="G333" t="str">
        <f>VLOOKUP($C333,'LKUP PCNDES'!$K:$M,2,FALSE)</f>
        <v>Percentage of permanent care home residents aged 18 years or over who received a psychosocial assessment.</v>
      </c>
      <c r="H333" t="str">
        <f>VLOOKUP($C333,'LKUP PCNDES'!$K:$M,3,FALSE)</f>
        <v>PSY_ASSESS</v>
      </c>
      <c r="I333" t="str">
        <f>VLOOKUP($B333,'LKUP PCNDES'!$C$17:$H$60,4,FALSE)</f>
        <v>NHS North East London ICB</v>
      </c>
      <c r="J333" t="str">
        <f>VLOOKUP($B333,'LKUP PCNDES'!$C$17:$H$60,6,FALSE)</f>
        <v>NHS NORTH EAST LONDON INTEGRATED CARE BOARD</v>
      </c>
    </row>
    <row r="334" spans="1:51" x14ac:dyDescent="0.35">
      <c r="A334" t="s">
        <v>1558</v>
      </c>
      <c r="B334" t="s">
        <v>651</v>
      </c>
      <c r="C334" t="s">
        <v>1554</v>
      </c>
      <c r="D334" t="s">
        <v>563</v>
      </c>
      <c r="E334" s="2">
        <v>45535</v>
      </c>
      <c r="F334">
        <v>391</v>
      </c>
      <c r="G334" t="str">
        <f>VLOOKUP($C334,'LKUP PCNDES'!$K:$M,2,FALSE)</f>
        <v>Percentage of permanent care home residents aged 18 years or over who received a psychosocial assessment.</v>
      </c>
      <c r="H334" t="str">
        <f>VLOOKUP($C334,'LKUP PCNDES'!$K:$M,3,FALSE)</f>
        <v>PSY_ASSESS</v>
      </c>
      <c r="I334" t="str">
        <f>VLOOKUP($B334,'LKUP PCNDES'!$C$17:$H$60,4,FALSE)</f>
        <v>NHS North East London ICB</v>
      </c>
      <c r="J334" t="str">
        <f>VLOOKUP($B334,'LKUP PCNDES'!$C$17:$H$60,6,FALSE)</f>
        <v>NHS NORTH EAST LONDON INTEGRATED CARE BOARD</v>
      </c>
    </row>
    <row r="335" spans="1:51" x14ac:dyDescent="0.35">
      <c r="A335" t="s">
        <v>1558</v>
      </c>
      <c r="B335" t="s">
        <v>651</v>
      </c>
      <c r="C335" t="s">
        <v>1554</v>
      </c>
      <c r="D335" t="s">
        <v>563</v>
      </c>
      <c r="E335" s="2">
        <v>45565</v>
      </c>
      <c r="F335">
        <v>520</v>
      </c>
      <c r="G335" t="str">
        <f>VLOOKUP($C335,'LKUP PCNDES'!$K:$M,2,FALSE)</f>
        <v>Percentage of permanent care home residents aged 18 years or over who received a psychosocial assessment.</v>
      </c>
      <c r="H335" t="str">
        <f>VLOOKUP($C335,'LKUP PCNDES'!$K:$M,3,FALSE)</f>
        <v>PSY_ASSESS</v>
      </c>
      <c r="I335" t="str">
        <f>VLOOKUP($B335,'LKUP PCNDES'!$C$17:$H$60,4,FALSE)</f>
        <v>NHS North East London ICB</v>
      </c>
      <c r="J335" t="str">
        <f>VLOOKUP($B335,'LKUP PCNDES'!$C$17:$H$60,6,FALSE)</f>
        <v>NHS NORTH EAST LONDON INTEGRATED CARE BOARD</v>
      </c>
    </row>
    <row r="336" spans="1:51" x14ac:dyDescent="0.35">
      <c r="A336" t="s">
        <v>1558</v>
      </c>
      <c r="B336" t="s">
        <v>651</v>
      </c>
      <c r="C336" t="s">
        <v>1554</v>
      </c>
      <c r="D336" t="s">
        <v>563</v>
      </c>
      <c r="E336" s="2">
        <v>45596</v>
      </c>
      <c r="F336">
        <v>716</v>
      </c>
      <c r="G336" t="str">
        <f>VLOOKUP($C336,'LKUP PCNDES'!$K:$M,2,FALSE)</f>
        <v>Percentage of permanent care home residents aged 18 years or over who received a psychosocial assessment.</v>
      </c>
      <c r="H336" t="str">
        <f>VLOOKUP($C336,'LKUP PCNDES'!$K:$M,3,FALSE)</f>
        <v>PSY_ASSESS</v>
      </c>
      <c r="I336" t="str">
        <f>VLOOKUP($B336,'LKUP PCNDES'!$C$17:$H$60,4,FALSE)</f>
        <v>NHS North East London ICB</v>
      </c>
      <c r="J336" t="str">
        <f>VLOOKUP($B336,'LKUP PCNDES'!$C$17:$H$60,6,FALSE)</f>
        <v>NHS NORTH EAST LONDON INTEGRATED CARE BOARD</v>
      </c>
      <c r="Q336" s="215" t="str">
        <f>AB336</f>
        <v>Theme</v>
      </c>
      <c r="R336" s="200" t="s">
        <v>21</v>
      </c>
      <c r="S336" s="21"/>
      <c r="T336" s="21"/>
      <c r="U336" s="21"/>
      <c r="V336" s="21"/>
      <c r="W336" s="21"/>
      <c r="X336" s="21"/>
      <c r="AB336" s="11" t="s">
        <v>1355</v>
      </c>
    </row>
    <row r="337" spans="1:51" x14ac:dyDescent="0.35">
      <c r="A337" t="s">
        <v>1558</v>
      </c>
      <c r="B337" t="s">
        <v>651</v>
      </c>
      <c r="C337" t="s">
        <v>1554</v>
      </c>
      <c r="D337" t="s">
        <v>563</v>
      </c>
      <c r="E337" s="2">
        <v>45626</v>
      </c>
      <c r="F337">
        <v>956</v>
      </c>
      <c r="G337" t="str">
        <f>VLOOKUP($C337,'LKUP PCNDES'!$K:$M,2,FALSE)</f>
        <v>Percentage of permanent care home residents aged 18 years or over who received a psychosocial assessment.</v>
      </c>
      <c r="H337" t="str">
        <f>VLOOKUP($C337,'LKUP PCNDES'!$K:$M,3,FALSE)</f>
        <v>PSY_ASSESS</v>
      </c>
      <c r="I337" t="str">
        <f>VLOOKUP($B337,'LKUP PCNDES'!$C$17:$H$60,4,FALSE)</f>
        <v>NHS North East London ICB</v>
      </c>
      <c r="J337" t="str">
        <f>VLOOKUP($B337,'LKUP PCNDES'!$C$17:$H$60,6,FALSE)</f>
        <v>NHS NORTH EAST LONDON INTEGRATED CARE BOARD</v>
      </c>
      <c r="Q337" s="215" t="str">
        <f>AB337</f>
        <v>PSY_ASSESS</v>
      </c>
      <c r="R337" s="21" t="s">
        <v>1377</v>
      </c>
      <c r="S337" s="21"/>
      <c r="T337" s="21"/>
      <c r="U337" s="21"/>
      <c r="V337" s="21"/>
      <c r="W337" s="21"/>
      <c r="X337" s="21"/>
      <c r="AB337" t="s">
        <v>1378</v>
      </c>
    </row>
    <row r="338" spans="1:51" x14ac:dyDescent="0.35">
      <c r="A338" t="s">
        <v>1558</v>
      </c>
      <c r="B338" t="s">
        <v>651</v>
      </c>
      <c r="C338" t="s">
        <v>1546</v>
      </c>
      <c r="D338" t="s">
        <v>564</v>
      </c>
      <c r="E338" s="2">
        <v>45535</v>
      </c>
      <c r="F338">
        <v>6102</v>
      </c>
      <c r="G338" t="str">
        <f>VLOOKUP($C338,'LKUP PCNDES'!$K:$M,2,FALSE)</f>
        <v>Percentage of care home residents aged 18 years or over on the QOF Dementia Register.</v>
      </c>
      <c r="H338" t="str">
        <f>VLOOKUP($C338,'LKUP PCNDES'!$K:$M,3,FALSE)</f>
        <v>DEM_REG</v>
      </c>
      <c r="I338" t="str">
        <f>VLOOKUP($B338,'LKUP PCNDES'!$C$17:$H$60,4,FALSE)</f>
        <v>NHS North East London ICB</v>
      </c>
      <c r="J338" t="str">
        <f>VLOOKUP($B338,'LKUP PCNDES'!$C$17:$H$60,6,FALSE)</f>
        <v>NHS NORTH EAST LONDON INTEGRATED CARE BOARD</v>
      </c>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row>
    <row r="339" spans="1:51" ht="15.5" x14ac:dyDescent="0.35">
      <c r="A339" t="s">
        <v>1558</v>
      </c>
      <c r="B339" t="s">
        <v>651</v>
      </c>
      <c r="C339" t="s">
        <v>1546</v>
      </c>
      <c r="D339" t="s">
        <v>564</v>
      </c>
      <c r="E339" s="2">
        <v>45565</v>
      </c>
      <c r="F339">
        <v>6181</v>
      </c>
      <c r="G339" t="str">
        <f>VLOOKUP($C339,'LKUP PCNDES'!$K:$M,2,FALSE)</f>
        <v>Percentage of care home residents aged 18 years or over on the QOF Dementia Register.</v>
      </c>
      <c r="H339" t="str">
        <f>VLOOKUP($C339,'LKUP PCNDES'!$K:$M,3,FALSE)</f>
        <v>DEM_REG</v>
      </c>
      <c r="I339" t="str">
        <f>VLOOKUP($B339,'LKUP PCNDES'!$C$17:$H$60,4,FALSE)</f>
        <v>NHS North East London ICB</v>
      </c>
      <c r="J339" t="str">
        <f>VLOOKUP($B339,'LKUP PCNDES'!$C$17:$H$60,6,FALSE)</f>
        <v>NHS NORTH EAST LONDON INTEGRATED CARE BOARD</v>
      </c>
      <c r="S339" s="17" t="s">
        <v>1371</v>
      </c>
      <c r="T339" s="17"/>
      <c r="U339" s="17"/>
      <c r="V339" s="17"/>
      <c r="W339" s="17"/>
    </row>
    <row r="340" spans="1:51" x14ac:dyDescent="0.35">
      <c r="A340" t="s">
        <v>1558</v>
      </c>
      <c r="B340" t="s">
        <v>651</v>
      </c>
      <c r="C340" t="s">
        <v>1546</v>
      </c>
      <c r="D340" t="s">
        <v>564</v>
      </c>
      <c r="E340" s="2">
        <v>45596</v>
      </c>
      <c r="F340">
        <v>6222</v>
      </c>
      <c r="G340" t="str">
        <f>VLOOKUP($C340,'LKUP PCNDES'!$K:$M,2,FALSE)</f>
        <v>Percentage of care home residents aged 18 years or over on the QOF Dementia Register.</v>
      </c>
      <c r="H340" t="str">
        <f>VLOOKUP($C340,'LKUP PCNDES'!$K:$M,3,FALSE)</f>
        <v>DEM_REG</v>
      </c>
      <c r="I340" t="str">
        <f>VLOOKUP($B340,'LKUP PCNDES'!$C$17:$H$60,4,FALSE)</f>
        <v>NHS North East London ICB</v>
      </c>
      <c r="J340" t="str">
        <f>VLOOKUP($B340,'LKUP PCNDES'!$C$17:$H$60,6,FALSE)</f>
        <v>NHS NORTH EAST LONDON INTEGRATED CARE BOARD</v>
      </c>
      <c r="S340" s="7" t="s">
        <v>638</v>
      </c>
      <c r="T340" s="7"/>
      <c r="U340" s="7"/>
      <c r="V340" s="7"/>
      <c r="W340" s="7"/>
      <c r="X340" s="94" t="s">
        <v>648</v>
      </c>
      <c r="Y340" s="94" t="s">
        <v>1558</v>
      </c>
      <c r="Z340" s="7"/>
      <c r="AA340" s="7"/>
    </row>
    <row r="341" spans="1:51" x14ac:dyDescent="0.35">
      <c r="A341" t="s">
        <v>1558</v>
      </c>
      <c r="B341" t="s">
        <v>651</v>
      </c>
      <c r="C341" t="s">
        <v>1546</v>
      </c>
      <c r="D341" t="s">
        <v>564</v>
      </c>
      <c r="E341" s="2">
        <v>45626</v>
      </c>
      <c r="F341">
        <v>6203</v>
      </c>
      <c r="G341" t="str">
        <f>VLOOKUP($C341,'LKUP PCNDES'!$K:$M,2,FALSE)</f>
        <v>Percentage of care home residents aged 18 years or over on the QOF Dementia Register.</v>
      </c>
      <c r="H341" t="str">
        <f>VLOOKUP($C341,'LKUP PCNDES'!$K:$M,3,FALSE)</f>
        <v>DEM_REG</v>
      </c>
      <c r="I341" t="str">
        <f>VLOOKUP($B341,'LKUP PCNDES'!$C$17:$H$60,4,FALSE)</f>
        <v>NHS North East London ICB</v>
      </c>
      <c r="J341" t="str">
        <f>VLOOKUP($B341,'LKUP PCNDES'!$C$17:$H$60,6,FALSE)</f>
        <v>NHS NORTH EAST LONDON INTEGRATED CARE BOARD</v>
      </c>
      <c r="S341" s="7" t="s">
        <v>641</v>
      </c>
      <c r="T341" s="7"/>
      <c r="U341" s="7"/>
      <c r="V341" s="7"/>
      <c r="W341" s="7"/>
      <c r="X341" s="7"/>
      <c r="Y341" s="94" t="s">
        <v>563</v>
      </c>
      <c r="Z341" s="7"/>
      <c r="AA341" s="7"/>
    </row>
    <row r="342" spans="1:51" x14ac:dyDescent="0.35">
      <c r="A342" t="s">
        <v>1558</v>
      </c>
      <c r="B342" t="s">
        <v>651</v>
      </c>
      <c r="C342" t="s">
        <v>1546</v>
      </c>
      <c r="D342" t="s">
        <v>563</v>
      </c>
      <c r="E342" s="2">
        <v>45535</v>
      </c>
      <c r="F342">
        <v>2120</v>
      </c>
      <c r="G342" t="str">
        <f>VLOOKUP($C342,'LKUP PCNDES'!$K:$M,2,FALSE)</f>
        <v>Percentage of care home residents aged 18 years or over on the QOF Dementia Register.</v>
      </c>
      <c r="H342" t="str">
        <f>VLOOKUP($C342,'LKUP PCNDES'!$K:$M,3,FALSE)</f>
        <v>DEM_REG</v>
      </c>
      <c r="I342" t="str">
        <f>VLOOKUP($B342,'LKUP PCNDES'!$C$17:$H$60,4,FALSE)</f>
        <v>NHS North East London ICB</v>
      </c>
      <c r="J342" t="str">
        <f>VLOOKUP($B342,'LKUP PCNDES'!$C$17:$H$60,6,FALSE)</f>
        <v>NHS NORTH EAST LONDON INTEGRATED CARE BOARD</v>
      </c>
      <c r="S342" s="7" t="s">
        <v>640</v>
      </c>
      <c r="T342" s="7"/>
      <c r="U342" s="7"/>
      <c r="V342" s="7"/>
      <c r="W342" s="7"/>
      <c r="X342" s="94" t="s">
        <v>1376</v>
      </c>
      <c r="Y342" s="94" t="s">
        <v>1554</v>
      </c>
      <c r="Z342" s="7"/>
      <c r="AA342" s="7"/>
    </row>
    <row r="343" spans="1:51" x14ac:dyDescent="0.35">
      <c r="A343" t="s">
        <v>1558</v>
      </c>
      <c r="B343" t="s">
        <v>651</v>
      </c>
      <c r="C343" t="s">
        <v>1546</v>
      </c>
      <c r="D343" t="s">
        <v>563</v>
      </c>
      <c r="E343" s="2">
        <v>45565</v>
      </c>
      <c r="F343">
        <v>2122</v>
      </c>
      <c r="G343" t="str">
        <f>VLOOKUP($C343,'LKUP PCNDES'!$K:$M,2,FALSE)</f>
        <v>Percentage of care home residents aged 18 years or over on the QOF Dementia Register.</v>
      </c>
      <c r="H343" t="str">
        <f>VLOOKUP($C343,'LKUP PCNDES'!$K:$M,3,FALSE)</f>
        <v>DEM_REG</v>
      </c>
      <c r="I343" t="str">
        <f>VLOOKUP($B343,'LKUP PCNDES'!$C$17:$H$60,4,FALSE)</f>
        <v>NHS North East London ICB</v>
      </c>
      <c r="J343" t="str">
        <f>VLOOKUP($B343,'LKUP PCNDES'!$C$17:$H$60,6,FALSE)</f>
        <v>NHS NORTH EAST LONDON INTEGRATED CARE BOARD</v>
      </c>
      <c r="S343" s="7"/>
      <c r="T343" s="7"/>
      <c r="U343" s="7"/>
      <c r="V343" s="7"/>
      <c r="W343" s="7"/>
      <c r="X343" s="7"/>
      <c r="Y343" s="7"/>
      <c r="Z343" s="7"/>
      <c r="AA343" s="7"/>
    </row>
    <row r="344" spans="1:51" x14ac:dyDescent="0.35">
      <c r="A344" t="s">
        <v>1558</v>
      </c>
      <c r="B344" t="s">
        <v>651</v>
      </c>
      <c r="C344" t="s">
        <v>1546</v>
      </c>
      <c r="D344" t="s">
        <v>563</v>
      </c>
      <c r="E344" s="2">
        <v>45596</v>
      </c>
      <c r="F344">
        <v>2126</v>
      </c>
      <c r="G344" t="str">
        <f>VLOOKUP($C344,'LKUP PCNDES'!$K:$M,2,FALSE)</f>
        <v>Percentage of care home residents aged 18 years or over on the QOF Dementia Register.</v>
      </c>
      <c r="H344" t="str">
        <f>VLOOKUP($C344,'LKUP PCNDES'!$K:$M,3,FALSE)</f>
        <v>DEM_REG</v>
      </c>
      <c r="I344" t="str">
        <f>VLOOKUP($B344,'LKUP PCNDES'!$C$17:$H$60,4,FALSE)</f>
        <v>NHS North East London ICB</v>
      </c>
      <c r="J344" t="str">
        <f>VLOOKUP($B344,'LKUP PCNDES'!$C$17:$H$60,6,FALSE)</f>
        <v>NHS NORTH EAST LONDON INTEGRATED CARE BOARD</v>
      </c>
      <c r="S344" s="7" t="s">
        <v>649</v>
      </c>
      <c r="T344" s="7"/>
      <c r="U344" s="7"/>
      <c r="V344" s="7"/>
      <c r="W344" s="7"/>
      <c r="X344" s="7" t="s">
        <v>642</v>
      </c>
      <c r="Y344" s="7"/>
      <c r="Z344" s="7"/>
      <c r="AA344" s="7"/>
    </row>
    <row r="345" spans="1:51" x14ac:dyDescent="0.35">
      <c r="A345" t="s">
        <v>1558</v>
      </c>
      <c r="B345" t="s">
        <v>651</v>
      </c>
      <c r="C345" t="s">
        <v>1546</v>
      </c>
      <c r="D345" t="s">
        <v>563</v>
      </c>
      <c r="E345" s="2">
        <v>45626</v>
      </c>
      <c r="F345">
        <v>2133</v>
      </c>
      <c r="G345" t="str">
        <f>VLOOKUP($C345,'LKUP PCNDES'!$K:$M,2,FALSE)</f>
        <v>Percentage of care home residents aged 18 years or over on the QOF Dementia Register.</v>
      </c>
      <c r="H345" t="str">
        <f>VLOOKUP($C345,'LKUP PCNDES'!$K:$M,3,FALSE)</f>
        <v>DEM_REG</v>
      </c>
      <c r="I345" t="str">
        <f>VLOOKUP($B345,'LKUP PCNDES'!$C$17:$H$60,4,FALSE)</f>
        <v>NHS North East London ICB</v>
      </c>
      <c r="J345" t="str">
        <f>VLOOKUP($B345,'LKUP PCNDES'!$C$17:$H$60,6,FALSE)</f>
        <v>NHS NORTH EAST LONDON INTEGRATED CARE BOARD</v>
      </c>
      <c r="S345" s="7" t="s">
        <v>639</v>
      </c>
      <c r="T345" s="9">
        <v>44681</v>
      </c>
      <c r="U345" s="9">
        <v>44712</v>
      </c>
      <c r="V345" s="9">
        <v>44742</v>
      </c>
      <c r="W345" s="9">
        <v>44773</v>
      </c>
      <c r="X345" s="9">
        <v>44804</v>
      </c>
      <c r="Y345" s="9">
        <v>44834</v>
      </c>
      <c r="Z345" s="9">
        <v>44865</v>
      </c>
      <c r="AA345" s="9">
        <v>44895</v>
      </c>
      <c r="AB345" s="9">
        <v>44926</v>
      </c>
      <c r="AC345" s="9">
        <v>44957</v>
      </c>
      <c r="AD345" s="9">
        <v>44985</v>
      </c>
      <c r="AE345" s="9">
        <v>45016</v>
      </c>
      <c r="AF345" s="9">
        <v>45046</v>
      </c>
      <c r="AG345" s="9">
        <v>45077</v>
      </c>
      <c r="AH345" s="9">
        <v>45107</v>
      </c>
      <c r="AI345" s="9">
        <v>45138</v>
      </c>
      <c r="AJ345" s="9">
        <v>45169</v>
      </c>
      <c r="AK345" s="9">
        <v>45199</v>
      </c>
      <c r="AL345" s="9">
        <v>45230</v>
      </c>
      <c r="AM345" s="9">
        <v>45260</v>
      </c>
      <c r="AN345" s="9">
        <v>45291</v>
      </c>
      <c r="AO345" s="9">
        <v>45322</v>
      </c>
      <c r="AP345" s="9">
        <v>45351</v>
      </c>
      <c r="AQ345" s="9">
        <v>45382</v>
      </c>
      <c r="AR345" s="9">
        <f t="shared" ref="AR345" si="324">EOMONTH(AQ345,1)</f>
        <v>45412</v>
      </c>
      <c r="AS345" s="9">
        <f t="shared" ref="AS345" si="325">EOMONTH(AR345,1)</f>
        <v>45443</v>
      </c>
      <c r="AT345" s="9">
        <f t="shared" ref="AT345" si="326">EOMONTH(AS345,1)</f>
        <v>45473</v>
      </c>
      <c r="AU345" s="9">
        <f t="shared" ref="AU345" si="327">EOMONTH(AT345,1)</f>
        <v>45504</v>
      </c>
      <c r="AV345" s="9">
        <f t="shared" ref="AV345" si="328">EOMONTH(AU345,1)</f>
        <v>45535</v>
      </c>
      <c r="AW345" s="9">
        <f>EOMONTH(AV345,1)</f>
        <v>45565</v>
      </c>
      <c r="AX345" s="9">
        <f>EOMONTH(AW345,1)</f>
        <v>45596</v>
      </c>
      <c r="AY345" s="9">
        <f>EOMONTH(AX345,1)</f>
        <v>45626</v>
      </c>
    </row>
    <row r="346" spans="1:51" x14ac:dyDescent="0.35">
      <c r="A346" t="s">
        <v>1558</v>
      </c>
      <c r="B346" t="s">
        <v>651</v>
      </c>
      <c r="C346" t="s">
        <v>1548</v>
      </c>
      <c r="D346" t="s">
        <v>564</v>
      </c>
      <c r="E346" s="2">
        <v>45535</v>
      </c>
      <c r="F346">
        <v>6091</v>
      </c>
      <c r="G346" t="str">
        <f>VLOOKUP($C346,'LKUP PCNDES'!$K:$M,2,FALSE)</f>
        <v>Percentage of permanent care home residents aged 18 years or over with a preferred place of death recorded.</v>
      </c>
      <c r="H346" t="str">
        <f>VLOOKUP($C346,'LKUP PCNDES'!$K:$M,3,FALSE)</f>
        <v>PREF_DEATH</v>
      </c>
      <c r="I346" t="str">
        <f>VLOOKUP($B346,'LKUP PCNDES'!$C$17:$H$60,4,FALSE)</f>
        <v>NHS North East London ICB</v>
      </c>
      <c r="J346" t="str">
        <f>VLOOKUP($B346,'LKUP PCNDES'!$C$17:$H$60,6,FALSE)</f>
        <v>NHS NORTH EAST LONDON INTEGRATED CARE BOARD</v>
      </c>
      <c r="R346" t="s">
        <v>106</v>
      </c>
      <c r="S346" t="s">
        <v>651</v>
      </c>
      <c r="T346" s="177"/>
      <c r="U346" s="177"/>
      <c r="V346" s="177"/>
      <c r="W346" s="177"/>
      <c r="X346" s="177"/>
      <c r="Y346" s="177"/>
      <c r="Z346" s="177"/>
      <c r="AA346" s="177"/>
      <c r="AB346" s="177"/>
      <c r="AC346" s="177"/>
      <c r="AD346" s="177"/>
      <c r="AE346" s="177"/>
      <c r="AF346">
        <v>83</v>
      </c>
      <c r="AG346">
        <v>172</v>
      </c>
      <c r="AH346">
        <v>263</v>
      </c>
      <c r="AI346">
        <v>357</v>
      </c>
      <c r="AJ346">
        <v>417</v>
      </c>
      <c r="AK346">
        <v>573</v>
      </c>
      <c r="AL346">
        <v>612</v>
      </c>
      <c r="AM346">
        <v>736</v>
      </c>
      <c r="AN346">
        <v>934</v>
      </c>
      <c r="AO346">
        <v>1384</v>
      </c>
      <c r="AP346">
        <v>1789</v>
      </c>
      <c r="AQ346">
        <v>2178</v>
      </c>
      <c r="AR346">
        <f>SUMIFS('PCN DES MetricDATA 24-25'!$F:$F,'PCN DES MetricDATA 24-25'!$B:$B,'PCN DES MetricDATA 24-25'!$S346,'PCN DES MetricDATA 24-25'!$C:$C,'PCN DES MetricDATA 24-25'!$Y$342,'PCN DES MetricDATA 24-25'!$D:$D,'PCN DES MetricDATA 24-25'!$Y$341,'PCN DES MetricDATA 24-25'!$E:$E,'PCN DES MetricDATA 24-25'!AR$164)</f>
        <v>0</v>
      </c>
      <c r="AS346">
        <f>SUMIFS('PCN DES MetricDATA 24-25'!$F:$F,'PCN DES MetricDATA 24-25'!$B:$B,'PCN DES MetricDATA 24-25'!$S346,'PCN DES MetricDATA 24-25'!$C:$C,'PCN DES MetricDATA 24-25'!$Y$342,'PCN DES MetricDATA 24-25'!$D:$D,'PCN DES MetricDATA 24-25'!$Y$341,'PCN DES MetricDATA 24-25'!$E:$E,'PCN DES MetricDATA 24-25'!AS$164)</f>
        <v>0</v>
      </c>
      <c r="AT346">
        <f>SUMIFS('PCN DES MetricDATA 24-25'!$F:$F,'PCN DES MetricDATA 24-25'!$B:$B,'PCN DES MetricDATA 24-25'!$S346,'PCN DES MetricDATA 24-25'!$C:$C,'PCN DES MetricDATA 24-25'!$Y$342,'PCN DES MetricDATA 24-25'!$D:$D,'PCN DES MetricDATA 24-25'!$Y$341,'PCN DES MetricDATA 24-25'!$E:$E,'PCN DES MetricDATA 24-25'!AT$164)</f>
        <v>0</v>
      </c>
      <c r="AU346">
        <f>SUMIFS('PCN DES MetricDATA 24-25'!$F:$F,'PCN DES MetricDATA 24-25'!$B:$B,'PCN DES MetricDATA 24-25'!$S346,'PCN DES MetricDATA 24-25'!$C:$C,'PCN DES MetricDATA 24-25'!$Y$342,'PCN DES MetricDATA 24-25'!$D:$D,'PCN DES MetricDATA 24-25'!$Y$341,'PCN DES MetricDATA 24-25'!$E:$E,'PCN DES MetricDATA 24-25'!AU$164)</f>
        <v>0</v>
      </c>
      <c r="AV346">
        <f>SUMIFS('PCN DES MetricDATA 24-25'!$F:$F,'PCN DES MetricDATA 24-25'!$B:$B,'PCN DES MetricDATA 24-25'!$S346,'PCN DES MetricDATA 24-25'!$C:$C,'PCN DES MetricDATA 24-25'!$Y$342,'PCN DES MetricDATA 24-25'!$D:$D,'PCN DES MetricDATA 24-25'!$Y$341,'PCN DES MetricDATA 24-25'!$E:$E,'PCN DES MetricDATA 24-25'!AV$164)</f>
        <v>391</v>
      </c>
      <c r="AW346">
        <f>SUMIFS('PCN DES MetricDATA 24-25'!$F:$F,'PCN DES MetricDATA 24-25'!$B:$B,'PCN DES MetricDATA 24-25'!$S346,'PCN DES MetricDATA 24-25'!$C:$C,'PCN DES MetricDATA 24-25'!$Y$342,'PCN DES MetricDATA 24-25'!$D:$D,'PCN DES MetricDATA 24-25'!$Y$341,'PCN DES MetricDATA 24-25'!$E:$E,'PCN DES MetricDATA 24-25'!AW$164)</f>
        <v>520</v>
      </c>
      <c r="AX346">
        <f>SUMIFS('PCN DES MetricDATA 24-25'!$F:$F,'PCN DES MetricDATA 24-25'!$B:$B,'PCN DES MetricDATA 24-25'!$S346,'PCN DES MetricDATA 24-25'!$C:$C,'PCN DES MetricDATA 24-25'!$Y$342,'PCN DES MetricDATA 24-25'!$D:$D,'PCN DES MetricDATA 24-25'!$Y$341,'PCN DES MetricDATA 24-25'!$E:$E,'PCN DES MetricDATA 24-25'!AX$164)</f>
        <v>716</v>
      </c>
      <c r="AY346">
        <f>SUMIFS('PCN DES MetricDATA 24-25'!$F:$F,'PCN DES MetricDATA 24-25'!$B:$B,'PCN DES MetricDATA 24-25'!$S346,'PCN DES MetricDATA 24-25'!$C:$C,'PCN DES MetricDATA 24-25'!$Y$342,'PCN DES MetricDATA 24-25'!$D:$D,'PCN DES MetricDATA 24-25'!$Y$341,'PCN DES MetricDATA 24-25'!$E:$E,'PCN DES MetricDATA 24-25'!AY$164)</f>
        <v>956</v>
      </c>
    </row>
    <row r="347" spans="1:51" x14ac:dyDescent="0.35">
      <c r="A347" t="s">
        <v>1558</v>
      </c>
      <c r="B347" t="s">
        <v>651</v>
      </c>
      <c r="C347" t="s">
        <v>1548</v>
      </c>
      <c r="D347" t="s">
        <v>564</v>
      </c>
      <c r="E347" s="2">
        <v>45565</v>
      </c>
      <c r="F347">
        <v>6166</v>
      </c>
      <c r="G347" t="str">
        <f>VLOOKUP($C347,'LKUP PCNDES'!$K:$M,2,FALSE)</f>
        <v>Percentage of permanent care home residents aged 18 years or over with a preferred place of death recorded.</v>
      </c>
      <c r="H347" t="str">
        <f>VLOOKUP($C347,'LKUP PCNDES'!$K:$M,3,FALSE)</f>
        <v>PREF_DEATH</v>
      </c>
      <c r="I347" t="str">
        <f>VLOOKUP($B347,'LKUP PCNDES'!$C$17:$H$60,4,FALSE)</f>
        <v>NHS North East London ICB</v>
      </c>
      <c r="J347" t="str">
        <f>VLOOKUP($B347,'LKUP PCNDES'!$C$17:$H$60,6,FALSE)</f>
        <v>NHS NORTH EAST LONDON INTEGRATED CARE BOARD</v>
      </c>
      <c r="R347" t="s">
        <v>108</v>
      </c>
      <c r="S347" t="s">
        <v>652</v>
      </c>
      <c r="T347" s="177"/>
      <c r="U347" s="177"/>
      <c r="V347" s="177"/>
      <c r="W347" s="177"/>
      <c r="X347" s="177"/>
      <c r="Y347" s="177"/>
      <c r="Z347" s="177"/>
      <c r="AA347" s="177"/>
      <c r="AB347" s="177"/>
      <c r="AC347" s="177"/>
      <c r="AD347" s="177"/>
      <c r="AE347" s="177"/>
      <c r="AF347">
        <v>39</v>
      </c>
      <c r="AG347">
        <v>70</v>
      </c>
      <c r="AH347">
        <v>91</v>
      </c>
      <c r="AI347">
        <v>124</v>
      </c>
      <c r="AJ347">
        <v>122</v>
      </c>
      <c r="AK347">
        <v>177</v>
      </c>
      <c r="AL347">
        <v>182</v>
      </c>
      <c r="AM347">
        <v>199</v>
      </c>
      <c r="AN347">
        <v>206</v>
      </c>
      <c r="AO347">
        <v>223</v>
      </c>
      <c r="AP347">
        <v>267</v>
      </c>
      <c r="AQ347">
        <v>325</v>
      </c>
      <c r="AR347">
        <f>SUMIFS('PCN DES MetricDATA 24-25'!$F:$F,'PCN DES MetricDATA 24-25'!$B:$B,'PCN DES MetricDATA 24-25'!$S347,'PCN DES MetricDATA 24-25'!$C:$C,'PCN DES MetricDATA 24-25'!$Y$342,'PCN DES MetricDATA 24-25'!$D:$D,'PCN DES MetricDATA 24-25'!$Y$341,'PCN DES MetricDATA 24-25'!$E:$E,'PCN DES MetricDATA 24-25'!AR$164)</f>
        <v>43</v>
      </c>
      <c r="AS347">
        <f>SUMIFS('PCN DES MetricDATA 24-25'!$F:$F,'PCN DES MetricDATA 24-25'!$B:$B,'PCN DES MetricDATA 24-25'!$S347,'PCN DES MetricDATA 24-25'!$C:$C,'PCN DES MetricDATA 24-25'!$Y$342,'PCN DES MetricDATA 24-25'!$D:$D,'PCN DES MetricDATA 24-25'!$Y$341,'PCN DES MetricDATA 24-25'!$E:$E,'PCN DES MetricDATA 24-25'!AS$164)</f>
        <v>57</v>
      </c>
      <c r="AT347">
        <f>SUMIFS('PCN DES MetricDATA 24-25'!$F:$F,'PCN DES MetricDATA 24-25'!$B:$B,'PCN DES MetricDATA 24-25'!$S347,'PCN DES MetricDATA 24-25'!$C:$C,'PCN DES MetricDATA 24-25'!$Y$342,'PCN DES MetricDATA 24-25'!$D:$D,'PCN DES MetricDATA 24-25'!$Y$341,'PCN DES MetricDATA 24-25'!$E:$E,'PCN DES MetricDATA 24-25'!AT$164)</f>
        <v>79</v>
      </c>
      <c r="AU347">
        <f>SUMIFS('PCN DES MetricDATA 24-25'!$F:$F,'PCN DES MetricDATA 24-25'!$B:$B,'PCN DES MetricDATA 24-25'!$S347,'PCN DES MetricDATA 24-25'!$C:$C,'PCN DES MetricDATA 24-25'!$Y$342,'PCN DES MetricDATA 24-25'!$D:$D,'PCN DES MetricDATA 24-25'!$Y$341,'PCN DES MetricDATA 24-25'!$E:$E,'PCN DES MetricDATA 24-25'!AU$164)</f>
        <v>96</v>
      </c>
      <c r="AV347">
        <f>SUMIFS('PCN DES MetricDATA 24-25'!$F:$F,'PCN DES MetricDATA 24-25'!$B:$B,'PCN DES MetricDATA 24-25'!$S347,'PCN DES MetricDATA 24-25'!$C:$C,'PCN DES MetricDATA 24-25'!$Y$342,'PCN DES MetricDATA 24-25'!$D:$D,'PCN DES MetricDATA 24-25'!$Y$341,'PCN DES MetricDATA 24-25'!$E:$E,'PCN DES MetricDATA 24-25'!AV$164)</f>
        <v>123</v>
      </c>
      <c r="AW347">
        <f>SUMIFS('PCN DES MetricDATA 24-25'!$F:$F,'PCN DES MetricDATA 24-25'!$B:$B,'PCN DES MetricDATA 24-25'!$S347,'PCN DES MetricDATA 24-25'!$C:$C,'PCN DES MetricDATA 24-25'!$Y$342,'PCN DES MetricDATA 24-25'!$D:$D,'PCN DES MetricDATA 24-25'!$Y$341,'PCN DES MetricDATA 24-25'!$E:$E,'PCN DES MetricDATA 24-25'!AW$164)</f>
        <v>135</v>
      </c>
      <c r="AX347">
        <f>SUMIFS('PCN DES MetricDATA 24-25'!$F:$F,'PCN DES MetricDATA 24-25'!$B:$B,'PCN DES MetricDATA 24-25'!$S347,'PCN DES MetricDATA 24-25'!$C:$C,'PCN DES MetricDATA 24-25'!$Y$342,'PCN DES MetricDATA 24-25'!$D:$D,'PCN DES MetricDATA 24-25'!$Y$341,'PCN DES MetricDATA 24-25'!$E:$E,'PCN DES MetricDATA 24-25'!AX$164)</f>
        <v>153</v>
      </c>
      <c r="AY347">
        <f>SUMIFS('PCN DES MetricDATA 24-25'!$F:$F,'PCN DES MetricDATA 24-25'!$B:$B,'PCN DES MetricDATA 24-25'!$S347,'PCN DES MetricDATA 24-25'!$C:$C,'PCN DES MetricDATA 24-25'!$Y$342,'PCN DES MetricDATA 24-25'!$D:$D,'PCN DES MetricDATA 24-25'!$Y$341,'PCN DES MetricDATA 24-25'!$E:$E,'PCN DES MetricDATA 24-25'!AY$164)</f>
        <v>165</v>
      </c>
    </row>
    <row r="348" spans="1:51" x14ac:dyDescent="0.35">
      <c r="A348" t="s">
        <v>1558</v>
      </c>
      <c r="B348" t="s">
        <v>651</v>
      </c>
      <c r="C348" t="s">
        <v>1548</v>
      </c>
      <c r="D348" t="s">
        <v>564</v>
      </c>
      <c r="E348" s="2">
        <v>45596</v>
      </c>
      <c r="F348">
        <v>6208</v>
      </c>
      <c r="G348" t="str">
        <f>VLOOKUP($C348,'LKUP PCNDES'!$K:$M,2,FALSE)</f>
        <v>Percentage of permanent care home residents aged 18 years or over with a preferred place of death recorded.</v>
      </c>
      <c r="H348" t="str">
        <f>VLOOKUP($C348,'LKUP PCNDES'!$K:$M,3,FALSE)</f>
        <v>PREF_DEATH</v>
      </c>
      <c r="I348" t="str">
        <f>VLOOKUP($B348,'LKUP PCNDES'!$C$17:$H$60,4,FALSE)</f>
        <v>NHS North East London ICB</v>
      </c>
      <c r="J348" t="str">
        <f>VLOOKUP($B348,'LKUP PCNDES'!$C$17:$H$60,6,FALSE)</f>
        <v>NHS NORTH EAST LONDON INTEGRATED CARE BOARD</v>
      </c>
      <c r="R348" t="s">
        <v>110</v>
      </c>
      <c r="S348" t="s">
        <v>653</v>
      </c>
      <c r="T348" s="177"/>
      <c r="U348" s="177"/>
      <c r="V348" s="177"/>
      <c r="W348" s="177"/>
      <c r="X348" s="177"/>
      <c r="Y348" s="177"/>
      <c r="Z348" s="177"/>
      <c r="AA348" s="177"/>
      <c r="AB348" s="177"/>
      <c r="AC348" s="177"/>
      <c r="AD348" s="177"/>
      <c r="AE348" s="177"/>
      <c r="AF348">
        <v>49</v>
      </c>
      <c r="AG348">
        <v>80</v>
      </c>
      <c r="AH348">
        <v>119</v>
      </c>
      <c r="AI348">
        <v>167</v>
      </c>
      <c r="AJ348">
        <v>243</v>
      </c>
      <c r="AK348">
        <v>300</v>
      </c>
      <c r="AL348">
        <v>338</v>
      </c>
      <c r="AM348">
        <v>336</v>
      </c>
      <c r="AN348">
        <v>432</v>
      </c>
      <c r="AO348">
        <v>435</v>
      </c>
      <c r="AP348">
        <v>537</v>
      </c>
      <c r="AQ348">
        <v>631</v>
      </c>
      <c r="AR348">
        <f>SUMIFS('PCN DES MetricDATA 24-25'!$F:$F,'PCN DES MetricDATA 24-25'!$B:$B,'PCN DES MetricDATA 24-25'!$S348,'PCN DES MetricDATA 24-25'!$C:$C,'PCN DES MetricDATA 24-25'!$Y$342,'PCN DES MetricDATA 24-25'!$D:$D,'PCN DES MetricDATA 24-25'!$Y$341,'PCN DES MetricDATA 24-25'!$E:$E,'PCN DES MetricDATA 24-25'!AR$164)</f>
        <v>74</v>
      </c>
      <c r="AS348">
        <f>SUMIFS('PCN DES MetricDATA 24-25'!$F:$F,'PCN DES MetricDATA 24-25'!$B:$B,'PCN DES MetricDATA 24-25'!$S348,'PCN DES MetricDATA 24-25'!$C:$C,'PCN DES MetricDATA 24-25'!$Y$342,'PCN DES MetricDATA 24-25'!$D:$D,'PCN DES MetricDATA 24-25'!$Y$341,'PCN DES MetricDATA 24-25'!$E:$E,'PCN DES MetricDATA 24-25'!AS$164)</f>
        <v>135</v>
      </c>
      <c r="AT348">
        <f>SUMIFS('PCN DES MetricDATA 24-25'!$F:$F,'PCN DES MetricDATA 24-25'!$B:$B,'PCN DES MetricDATA 24-25'!$S348,'PCN DES MetricDATA 24-25'!$C:$C,'PCN DES MetricDATA 24-25'!$Y$342,'PCN DES MetricDATA 24-25'!$D:$D,'PCN DES MetricDATA 24-25'!$Y$341,'PCN DES MetricDATA 24-25'!$E:$E,'PCN DES MetricDATA 24-25'!AT$164)</f>
        <v>241</v>
      </c>
      <c r="AU348">
        <f>SUMIFS('PCN DES MetricDATA 24-25'!$F:$F,'PCN DES MetricDATA 24-25'!$B:$B,'PCN DES MetricDATA 24-25'!$S348,'PCN DES MetricDATA 24-25'!$C:$C,'PCN DES MetricDATA 24-25'!$Y$342,'PCN DES MetricDATA 24-25'!$D:$D,'PCN DES MetricDATA 24-25'!$Y$341,'PCN DES MetricDATA 24-25'!$E:$E,'PCN DES MetricDATA 24-25'!AU$164)</f>
        <v>317</v>
      </c>
      <c r="AV348">
        <f>SUMIFS('PCN DES MetricDATA 24-25'!$F:$F,'PCN DES MetricDATA 24-25'!$B:$B,'PCN DES MetricDATA 24-25'!$S348,'PCN DES MetricDATA 24-25'!$C:$C,'PCN DES MetricDATA 24-25'!$Y$342,'PCN DES MetricDATA 24-25'!$D:$D,'PCN DES MetricDATA 24-25'!$Y$341,'PCN DES MetricDATA 24-25'!$E:$E,'PCN DES MetricDATA 24-25'!AV$164)</f>
        <v>329</v>
      </c>
      <c r="AW348">
        <f>SUMIFS('PCN DES MetricDATA 24-25'!$F:$F,'PCN DES MetricDATA 24-25'!$B:$B,'PCN DES MetricDATA 24-25'!$S348,'PCN DES MetricDATA 24-25'!$C:$C,'PCN DES MetricDATA 24-25'!$Y$342,'PCN DES MetricDATA 24-25'!$D:$D,'PCN DES MetricDATA 24-25'!$Y$341,'PCN DES MetricDATA 24-25'!$E:$E,'PCN DES MetricDATA 24-25'!AW$164)</f>
        <v>351</v>
      </c>
      <c r="AX348">
        <f>SUMIFS('PCN DES MetricDATA 24-25'!$F:$F,'PCN DES MetricDATA 24-25'!$B:$B,'PCN DES MetricDATA 24-25'!$S348,'PCN DES MetricDATA 24-25'!$C:$C,'PCN DES MetricDATA 24-25'!$Y$342,'PCN DES MetricDATA 24-25'!$D:$D,'PCN DES MetricDATA 24-25'!$Y$341,'PCN DES MetricDATA 24-25'!$E:$E,'PCN DES MetricDATA 24-25'!AX$164)</f>
        <v>395</v>
      </c>
      <c r="AY348">
        <f>SUMIFS('PCN DES MetricDATA 24-25'!$F:$F,'PCN DES MetricDATA 24-25'!$B:$B,'PCN DES MetricDATA 24-25'!$S348,'PCN DES MetricDATA 24-25'!$C:$C,'PCN DES MetricDATA 24-25'!$Y$342,'PCN DES MetricDATA 24-25'!$D:$D,'PCN DES MetricDATA 24-25'!$Y$341,'PCN DES MetricDATA 24-25'!$E:$E,'PCN DES MetricDATA 24-25'!AY$164)</f>
        <v>421</v>
      </c>
    </row>
    <row r="349" spans="1:51" x14ac:dyDescent="0.35">
      <c r="A349" t="s">
        <v>1558</v>
      </c>
      <c r="B349" t="s">
        <v>651</v>
      </c>
      <c r="C349" t="s">
        <v>1548</v>
      </c>
      <c r="D349" t="s">
        <v>564</v>
      </c>
      <c r="E349" s="2">
        <v>45626</v>
      </c>
      <c r="F349">
        <v>6187</v>
      </c>
      <c r="G349" t="str">
        <f>VLOOKUP($C349,'LKUP PCNDES'!$K:$M,2,FALSE)</f>
        <v>Percentage of permanent care home residents aged 18 years or over with a preferred place of death recorded.</v>
      </c>
      <c r="H349" t="str">
        <f>VLOOKUP($C349,'LKUP PCNDES'!$K:$M,3,FALSE)</f>
        <v>PREF_DEATH</v>
      </c>
      <c r="I349" t="str">
        <f>VLOOKUP($B349,'LKUP PCNDES'!$C$17:$H$60,4,FALSE)</f>
        <v>NHS North East London ICB</v>
      </c>
      <c r="J349" t="str">
        <f>VLOOKUP($B349,'LKUP PCNDES'!$C$17:$H$60,6,FALSE)</f>
        <v>NHS NORTH EAST LONDON INTEGRATED CARE BOARD</v>
      </c>
      <c r="R349" t="s">
        <v>112</v>
      </c>
      <c r="S349" t="s">
        <v>654</v>
      </c>
      <c r="T349" s="177"/>
      <c r="U349" s="177"/>
      <c r="V349" s="177"/>
      <c r="W349" s="177"/>
      <c r="X349" s="177"/>
      <c r="Y349" s="177"/>
      <c r="Z349" s="177"/>
      <c r="AA349" s="177"/>
      <c r="AB349" s="177"/>
      <c r="AC349" s="177"/>
      <c r="AD349" s="177"/>
      <c r="AE349" s="177"/>
      <c r="AF349">
        <v>32</v>
      </c>
      <c r="AG349">
        <v>58</v>
      </c>
      <c r="AH349">
        <v>119</v>
      </c>
      <c r="AI349">
        <v>170</v>
      </c>
      <c r="AJ349">
        <v>195</v>
      </c>
      <c r="AK349">
        <v>217</v>
      </c>
      <c r="AL349">
        <v>223</v>
      </c>
      <c r="AM349">
        <v>216</v>
      </c>
      <c r="AN349">
        <v>244</v>
      </c>
      <c r="AO349">
        <v>275</v>
      </c>
      <c r="AP349">
        <v>323</v>
      </c>
      <c r="AQ349">
        <v>340</v>
      </c>
      <c r="AR349">
        <f>SUMIFS('PCN DES MetricDATA 24-25'!$F:$F,'PCN DES MetricDATA 24-25'!$B:$B,'PCN DES MetricDATA 24-25'!$S349,'PCN DES MetricDATA 24-25'!$C:$C,'PCN DES MetricDATA 24-25'!$Y$342,'PCN DES MetricDATA 24-25'!$D:$D,'PCN DES MetricDATA 24-25'!$Y$341,'PCN DES MetricDATA 24-25'!$E:$E,'PCN DES MetricDATA 24-25'!AR$164)</f>
        <v>24</v>
      </c>
      <c r="AS349">
        <f>SUMIFS('PCN DES MetricDATA 24-25'!$F:$F,'PCN DES MetricDATA 24-25'!$B:$B,'PCN DES MetricDATA 24-25'!$S349,'PCN DES MetricDATA 24-25'!$C:$C,'PCN DES MetricDATA 24-25'!$Y$342,'PCN DES MetricDATA 24-25'!$D:$D,'PCN DES MetricDATA 24-25'!$Y$341,'PCN DES MetricDATA 24-25'!$E:$E,'PCN DES MetricDATA 24-25'!AS$164)</f>
        <v>77</v>
      </c>
      <c r="AT349">
        <f>SUMIFS('PCN DES MetricDATA 24-25'!$F:$F,'PCN DES MetricDATA 24-25'!$B:$B,'PCN DES MetricDATA 24-25'!$S349,'PCN DES MetricDATA 24-25'!$C:$C,'PCN DES MetricDATA 24-25'!$Y$342,'PCN DES MetricDATA 24-25'!$D:$D,'PCN DES MetricDATA 24-25'!$Y$341,'PCN DES MetricDATA 24-25'!$E:$E,'PCN DES MetricDATA 24-25'!AT$164)</f>
        <v>155</v>
      </c>
      <c r="AU349">
        <f>SUMIFS('PCN DES MetricDATA 24-25'!$F:$F,'PCN DES MetricDATA 24-25'!$B:$B,'PCN DES MetricDATA 24-25'!$S349,'PCN DES MetricDATA 24-25'!$C:$C,'PCN DES MetricDATA 24-25'!$Y$342,'PCN DES MetricDATA 24-25'!$D:$D,'PCN DES MetricDATA 24-25'!$Y$341,'PCN DES MetricDATA 24-25'!$E:$E,'PCN DES MetricDATA 24-25'!AU$164)</f>
        <v>178</v>
      </c>
      <c r="AV349">
        <f>SUMIFS('PCN DES MetricDATA 24-25'!$F:$F,'PCN DES MetricDATA 24-25'!$B:$B,'PCN DES MetricDATA 24-25'!$S349,'PCN DES MetricDATA 24-25'!$C:$C,'PCN DES MetricDATA 24-25'!$Y$342,'PCN DES MetricDATA 24-25'!$D:$D,'PCN DES MetricDATA 24-25'!$Y$341,'PCN DES MetricDATA 24-25'!$E:$E,'PCN DES MetricDATA 24-25'!AV$164)</f>
        <v>185</v>
      </c>
      <c r="AW349">
        <f>SUMIFS('PCN DES MetricDATA 24-25'!$F:$F,'PCN DES MetricDATA 24-25'!$B:$B,'PCN DES MetricDATA 24-25'!$S349,'PCN DES MetricDATA 24-25'!$C:$C,'PCN DES MetricDATA 24-25'!$Y$342,'PCN DES MetricDATA 24-25'!$D:$D,'PCN DES MetricDATA 24-25'!$Y$341,'PCN DES MetricDATA 24-25'!$E:$E,'PCN DES MetricDATA 24-25'!AW$164)</f>
        <v>203</v>
      </c>
      <c r="AX349">
        <f>SUMIFS('PCN DES MetricDATA 24-25'!$F:$F,'PCN DES MetricDATA 24-25'!$B:$B,'PCN DES MetricDATA 24-25'!$S349,'PCN DES MetricDATA 24-25'!$C:$C,'PCN DES MetricDATA 24-25'!$Y$342,'PCN DES MetricDATA 24-25'!$D:$D,'PCN DES MetricDATA 24-25'!$Y$341,'PCN DES MetricDATA 24-25'!$E:$E,'PCN DES MetricDATA 24-25'!AX$164)</f>
        <v>254</v>
      </c>
      <c r="AY349">
        <f>SUMIFS('PCN DES MetricDATA 24-25'!$F:$F,'PCN DES MetricDATA 24-25'!$B:$B,'PCN DES MetricDATA 24-25'!$S349,'PCN DES MetricDATA 24-25'!$C:$C,'PCN DES MetricDATA 24-25'!$Y$342,'PCN DES MetricDATA 24-25'!$D:$D,'PCN DES MetricDATA 24-25'!$Y$341,'PCN DES MetricDATA 24-25'!$E:$E,'PCN DES MetricDATA 24-25'!AY$164)</f>
        <v>285</v>
      </c>
    </row>
    <row r="350" spans="1:51" x14ac:dyDescent="0.35">
      <c r="A350" t="s">
        <v>1558</v>
      </c>
      <c r="B350" t="s">
        <v>651</v>
      </c>
      <c r="C350" t="s">
        <v>1548</v>
      </c>
      <c r="D350" t="s">
        <v>563</v>
      </c>
      <c r="E350" s="2">
        <v>45535</v>
      </c>
      <c r="F350">
        <v>1962</v>
      </c>
      <c r="G350" t="str">
        <f>VLOOKUP($C350,'LKUP PCNDES'!$K:$M,2,FALSE)</f>
        <v>Percentage of permanent care home residents aged 18 years or over with a preferred place of death recorded.</v>
      </c>
      <c r="H350" t="str">
        <f>VLOOKUP($C350,'LKUP PCNDES'!$K:$M,3,FALSE)</f>
        <v>PREF_DEATH</v>
      </c>
      <c r="I350" t="str">
        <f>VLOOKUP($B350,'LKUP PCNDES'!$C$17:$H$60,4,FALSE)</f>
        <v>NHS North East London ICB</v>
      </c>
      <c r="J350" t="str">
        <f>VLOOKUP($B350,'LKUP PCNDES'!$C$17:$H$60,6,FALSE)</f>
        <v>NHS NORTH EAST LONDON INTEGRATED CARE BOARD</v>
      </c>
      <c r="R350" t="s">
        <v>114</v>
      </c>
      <c r="S350" t="s">
        <v>656</v>
      </c>
      <c r="T350" s="177"/>
      <c r="U350" s="177"/>
      <c r="V350" s="177"/>
      <c r="W350" s="177"/>
      <c r="X350" s="177"/>
      <c r="Y350" s="177"/>
      <c r="Z350" s="177"/>
      <c r="AA350" s="177"/>
      <c r="AB350" s="177"/>
      <c r="AC350" s="177"/>
      <c r="AD350" s="177"/>
      <c r="AE350" s="177"/>
      <c r="AF350">
        <v>43</v>
      </c>
      <c r="AG350">
        <v>69</v>
      </c>
      <c r="AH350">
        <v>107</v>
      </c>
      <c r="AI350">
        <v>154</v>
      </c>
      <c r="AJ350">
        <v>179</v>
      </c>
      <c r="AK350">
        <v>223</v>
      </c>
      <c r="AL350">
        <v>406</v>
      </c>
      <c r="AM350">
        <v>444</v>
      </c>
      <c r="AN350">
        <v>509</v>
      </c>
      <c r="AO350">
        <v>646</v>
      </c>
      <c r="AP350">
        <v>772</v>
      </c>
      <c r="AQ350">
        <v>859</v>
      </c>
      <c r="AR350">
        <f>SUMIFS('PCN DES MetricDATA 24-25'!$F:$F,'PCN DES MetricDATA 24-25'!$B:$B,'PCN DES MetricDATA 24-25'!$S350,'PCN DES MetricDATA 24-25'!$C:$C,'PCN DES MetricDATA 24-25'!$Y$342,'PCN DES MetricDATA 24-25'!$D:$D,'PCN DES MetricDATA 24-25'!$Y$341,'PCN DES MetricDATA 24-25'!$E:$E,'PCN DES MetricDATA 24-25'!AR$164)</f>
        <v>134</v>
      </c>
      <c r="AS350">
        <f>SUMIFS('PCN DES MetricDATA 24-25'!$F:$F,'PCN DES MetricDATA 24-25'!$B:$B,'PCN DES MetricDATA 24-25'!$S350,'PCN DES MetricDATA 24-25'!$C:$C,'PCN DES MetricDATA 24-25'!$Y$342,'PCN DES MetricDATA 24-25'!$D:$D,'PCN DES MetricDATA 24-25'!$Y$341,'PCN DES MetricDATA 24-25'!$E:$E,'PCN DES MetricDATA 24-25'!AS$164)</f>
        <v>204</v>
      </c>
      <c r="AT350">
        <f>SUMIFS('PCN DES MetricDATA 24-25'!$F:$F,'PCN DES MetricDATA 24-25'!$B:$B,'PCN DES MetricDATA 24-25'!$S350,'PCN DES MetricDATA 24-25'!$C:$C,'PCN DES MetricDATA 24-25'!$Y$342,'PCN DES MetricDATA 24-25'!$D:$D,'PCN DES MetricDATA 24-25'!$Y$341,'PCN DES MetricDATA 24-25'!$E:$E,'PCN DES MetricDATA 24-25'!AT$164)</f>
        <v>257</v>
      </c>
      <c r="AU350">
        <f>SUMIFS('PCN DES MetricDATA 24-25'!$F:$F,'PCN DES MetricDATA 24-25'!$B:$B,'PCN DES MetricDATA 24-25'!$S350,'PCN DES MetricDATA 24-25'!$C:$C,'PCN DES MetricDATA 24-25'!$Y$342,'PCN DES MetricDATA 24-25'!$D:$D,'PCN DES MetricDATA 24-25'!$Y$341,'PCN DES MetricDATA 24-25'!$E:$E,'PCN DES MetricDATA 24-25'!AU$164)</f>
        <v>318</v>
      </c>
      <c r="AV350">
        <f>SUMIFS('PCN DES MetricDATA 24-25'!$F:$F,'PCN DES MetricDATA 24-25'!$B:$B,'PCN DES MetricDATA 24-25'!$S350,'PCN DES MetricDATA 24-25'!$C:$C,'PCN DES MetricDATA 24-25'!$Y$342,'PCN DES MetricDATA 24-25'!$D:$D,'PCN DES MetricDATA 24-25'!$Y$341,'PCN DES MetricDATA 24-25'!$E:$E,'PCN DES MetricDATA 24-25'!AV$164)</f>
        <v>339</v>
      </c>
      <c r="AW350">
        <f>SUMIFS('PCN DES MetricDATA 24-25'!$F:$F,'PCN DES MetricDATA 24-25'!$B:$B,'PCN DES MetricDATA 24-25'!$S350,'PCN DES MetricDATA 24-25'!$C:$C,'PCN DES MetricDATA 24-25'!$Y$342,'PCN DES MetricDATA 24-25'!$D:$D,'PCN DES MetricDATA 24-25'!$Y$341,'PCN DES MetricDATA 24-25'!$E:$E,'PCN DES MetricDATA 24-25'!AW$164)</f>
        <v>398</v>
      </c>
      <c r="AX350">
        <f>SUMIFS('PCN DES MetricDATA 24-25'!$F:$F,'PCN DES MetricDATA 24-25'!$B:$B,'PCN DES MetricDATA 24-25'!$S350,'PCN DES MetricDATA 24-25'!$C:$C,'PCN DES MetricDATA 24-25'!$Y$342,'PCN DES MetricDATA 24-25'!$D:$D,'PCN DES MetricDATA 24-25'!$Y$341,'PCN DES MetricDATA 24-25'!$E:$E,'PCN DES MetricDATA 24-25'!AX$164)</f>
        <v>455</v>
      </c>
      <c r="AY350">
        <f>SUMIFS('PCN DES MetricDATA 24-25'!$F:$F,'PCN DES MetricDATA 24-25'!$B:$B,'PCN DES MetricDATA 24-25'!$S350,'PCN DES MetricDATA 24-25'!$C:$C,'PCN DES MetricDATA 24-25'!$Y$342,'PCN DES MetricDATA 24-25'!$D:$D,'PCN DES MetricDATA 24-25'!$Y$341,'PCN DES MetricDATA 24-25'!$E:$E,'PCN DES MetricDATA 24-25'!AY$164)</f>
        <v>555</v>
      </c>
    </row>
    <row r="351" spans="1:51" x14ac:dyDescent="0.35">
      <c r="A351" t="s">
        <v>1558</v>
      </c>
      <c r="B351" t="s">
        <v>651</v>
      </c>
      <c r="C351" t="s">
        <v>1548</v>
      </c>
      <c r="D351" t="s">
        <v>563</v>
      </c>
      <c r="E351" s="2">
        <v>45565</v>
      </c>
      <c r="F351">
        <v>1968</v>
      </c>
      <c r="G351" t="str">
        <f>VLOOKUP($C351,'LKUP PCNDES'!$K:$M,2,FALSE)</f>
        <v>Percentage of permanent care home residents aged 18 years or over with a preferred place of death recorded.</v>
      </c>
      <c r="H351" t="str">
        <f>VLOOKUP($C351,'LKUP PCNDES'!$K:$M,3,FALSE)</f>
        <v>PREF_DEATH</v>
      </c>
      <c r="I351" t="str">
        <f>VLOOKUP($B351,'LKUP PCNDES'!$C$17:$H$60,4,FALSE)</f>
        <v>NHS North East London ICB</v>
      </c>
      <c r="J351" t="str">
        <f>VLOOKUP($B351,'LKUP PCNDES'!$C$17:$H$60,6,FALSE)</f>
        <v>NHS NORTH EAST LONDON INTEGRATED CARE BOARD</v>
      </c>
      <c r="R351" t="s">
        <v>95</v>
      </c>
      <c r="S351" t="s">
        <v>95</v>
      </c>
      <c r="T351" s="177"/>
      <c r="U351" s="177"/>
      <c r="V351" s="177"/>
      <c r="W351" s="177"/>
      <c r="X351" s="177"/>
      <c r="Y351" s="177"/>
      <c r="Z351" s="177"/>
      <c r="AA351" s="177"/>
      <c r="AB351" s="177"/>
      <c r="AC351" s="177"/>
      <c r="AD351" s="177"/>
      <c r="AE351" s="177"/>
      <c r="AF351">
        <v>246</v>
      </c>
      <c r="AG351">
        <v>449</v>
      </c>
      <c r="AH351">
        <v>699</v>
      </c>
      <c r="AI351">
        <v>972</v>
      </c>
      <c r="AJ351">
        <v>1156</v>
      </c>
      <c r="AK351">
        <v>1490</v>
      </c>
      <c r="AL351">
        <v>1761</v>
      </c>
      <c r="AM351">
        <v>1931</v>
      </c>
      <c r="AN351">
        <v>2325</v>
      </c>
      <c r="AO351">
        <v>2963</v>
      </c>
      <c r="AP351">
        <v>3688</v>
      </c>
      <c r="AQ351">
        <v>4333</v>
      </c>
      <c r="AR351">
        <f t="shared" ref="AR351:AW351" si="329">SUM(AR346:AR350)</f>
        <v>275</v>
      </c>
      <c r="AS351">
        <f t="shared" si="329"/>
        <v>473</v>
      </c>
      <c r="AT351">
        <f t="shared" si="329"/>
        <v>732</v>
      </c>
      <c r="AU351">
        <f t="shared" si="329"/>
        <v>909</v>
      </c>
      <c r="AV351">
        <f t="shared" si="329"/>
        <v>1367</v>
      </c>
      <c r="AW351">
        <f t="shared" si="329"/>
        <v>1607</v>
      </c>
      <c r="AX351">
        <f t="shared" ref="AX351:AY351" si="330">SUM(AX346:AX350)</f>
        <v>1973</v>
      </c>
      <c r="AY351">
        <f t="shared" si="330"/>
        <v>2382</v>
      </c>
    </row>
    <row r="352" spans="1:51" x14ac:dyDescent="0.35">
      <c r="A352" t="s">
        <v>1558</v>
      </c>
      <c r="B352" t="s">
        <v>651</v>
      </c>
      <c r="C352" t="s">
        <v>1548</v>
      </c>
      <c r="D352" t="s">
        <v>563</v>
      </c>
      <c r="E352" s="2">
        <v>45596</v>
      </c>
      <c r="F352">
        <v>1986</v>
      </c>
      <c r="G352" t="str">
        <f>VLOOKUP($C352,'LKUP PCNDES'!$K:$M,2,FALSE)</f>
        <v>Percentage of permanent care home residents aged 18 years or over with a preferred place of death recorded.</v>
      </c>
      <c r="H352" t="str">
        <f>VLOOKUP($C352,'LKUP PCNDES'!$K:$M,3,FALSE)</f>
        <v>PREF_DEATH</v>
      </c>
      <c r="I352" t="str">
        <f>VLOOKUP($B352,'LKUP PCNDES'!$C$17:$H$60,4,FALSE)</f>
        <v>NHS North East London ICB</v>
      </c>
      <c r="J352" t="str">
        <f>VLOOKUP($B352,'LKUP PCNDES'!$C$17:$H$60,6,FALSE)</f>
        <v>NHS NORTH EAST LONDON INTEGRATED CARE BOARD</v>
      </c>
      <c r="R352" t="s">
        <v>626</v>
      </c>
      <c r="S352" t="s">
        <v>626</v>
      </c>
      <c r="T352" s="177"/>
      <c r="U352" s="177"/>
      <c r="V352" s="177"/>
      <c r="W352" s="177"/>
      <c r="X352" s="177"/>
      <c r="Y352" s="177"/>
      <c r="Z352" s="177"/>
      <c r="AA352" s="177"/>
      <c r="AB352" s="177"/>
      <c r="AC352" s="177"/>
      <c r="AD352" s="177"/>
      <c r="AE352" s="177"/>
      <c r="AF352">
        <v>2834</v>
      </c>
      <c r="AG352">
        <v>5546</v>
      </c>
      <c r="AH352">
        <v>9005</v>
      </c>
      <c r="AI352">
        <v>12013</v>
      </c>
      <c r="AJ352">
        <v>14559</v>
      </c>
      <c r="AK352">
        <v>17210</v>
      </c>
      <c r="AL352">
        <v>20058</v>
      </c>
      <c r="AM352">
        <v>21028</v>
      </c>
      <c r="AN352">
        <v>23087</v>
      </c>
      <c r="AO352">
        <v>26510</v>
      </c>
      <c r="AP352">
        <v>29545</v>
      </c>
      <c r="AQ352">
        <v>32398</v>
      </c>
      <c r="AR352">
        <f>SUMIFS('PCN DES MetricDATA 24-25'!$F:$F,'PCN DES MetricDATA 24-25'!$B:$B,'PCN DES MetricDATA 24-25'!$S352,'PCN DES MetricDATA 24-25'!$C:$C,'PCN DES MetricDATA 24-25'!$Y$342,'PCN DES MetricDATA 24-25'!$D:$D,'PCN DES MetricDATA 24-25'!$Y$341,'PCN DES MetricDATA 24-25'!$E:$E,'PCN DES MetricDATA 24-25'!AR$164)</f>
        <v>2968</v>
      </c>
      <c r="AS352">
        <f>SUMIFS('PCN DES MetricDATA 24-25'!$F:$F,'PCN DES MetricDATA 24-25'!$B:$B,'PCN DES MetricDATA 24-25'!$S352,'PCN DES MetricDATA 24-25'!$C:$C,'PCN DES MetricDATA 24-25'!$Y$342,'PCN DES MetricDATA 24-25'!$D:$D,'PCN DES MetricDATA 24-25'!$Y$341,'PCN DES MetricDATA 24-25'!$E:$E,'PCN DES MetricDATA 24-25'!AS$164)</f>
        <v>5727</v>
      </c>
      <c r="AT352">
        <f>SUMIFS('PCN DES MetricDATA 24-25'!$F:$F,'PCN DES MetricDATA 24-25'!$B:$B,'PCN DES MetricDATA 24-25'!$S352,'PCN DES MetricDATA 24-25'!$C:$C,'PCN DES MetricDATA 24-25'!$Y$342,'PCN DES MetricDATA 24-25'!$D:$D,'PCN DES MetricDATA 24-25'!$Y$341,'PCN DES MetricDATA 24-25'!$E:$E,'PCN DES MetricDATA 24-25'!AT$164)</f>
        <v>8179</v>
      </c>
      <c r="AU352">
        <f>SUMIFS('PCN DES MetricDATA 24-25'!$F:$F,'PCN DES MetricDATA 24-25'!$B:$B,'PCN DES MetricDATA 24-25'!$S352,'PCN DES MetricDATA 24-25'!$C:$C,'PCN DES MetricDATA 24-25'!$Y$342,'PCN DES MetricDATA 24-25'!$D:$D,'PCN DES MetricDATA 24-25'!$Y$341,'PCN DES MetricDATA 24-25'!$E:$E,'PCN DES MetricDATA 24-25'!AU$164)</f>
        <v>11717</v>
      </c>
      <c r="AV352">
        <f>SUMIFS('PCN DES MetricDATA 24-25'!$F:$F,'PCN DES MetricDATA 24-25'!$B:$B,'PCN DES MetricDATA 24-25'!$S352,'PCN DES MetricDATA 24-25'!$C:$C,'PCN DES MetricDATA 24-25'!$Y$342,'PCN DES MetricDATA 24-25'!$D:$D,'PCN DES MetricDATA 24-25'!$Y$341,'PCN DES MetricDATA 24-25'!$E:$E,'PCN DES MetricDATA 24-25'!AV$164)</f>
        <v>14286</v>
      </c>
      <c r="AW352">
        <f>SUMIFS('PCN DES MetricDATA 24-25'!$F:$F,'PCN DES MetricDATA 24-25'!$B:$B,'PCN DES MetricDATA 24-25'!$S352,'PCN DES MetricDATA 24-25'!$C:$C,'PCN DES MetricDATA 24-25'!$Y$342,'PCN DES MetricDATA 24-25'!$D:$D,'PCN DES MetricDATA 24-25'!$Y$341,'PCN DES MetricDATA 24-25'!$E:$E,'PCN DES MetricDATA 24-25'!AW$164)</f>
        <v>16400</v>
      </c>
      <c r="AX352">
        <f>SUMIFS('PCN DES MetricDATA 24-25'!$F:$F,'PCN DES MetricDATA 24-25'!$B:$B,'PCN DES MetricDATA 24-25'!$S352,'PCN DES MetricDATA 24-25'!$C:$C,'PCN DES MetricDATA 24-25'!$Y$342,'PCN DES MetricDATA 24-25'!$D:$D,'PCN DES MetricDATA 24-25'!$Y$341,'PCN DES MetricDATA 24-25'!$E:$E,'PCN DES MetricDATA 24-25'!AX$164)</f>
        <v>19545</v>
      </c>
      <c r="AY352">
        <f>SUMIFS('PCN DES MetricDATA 24-25'!$F:$F,'PCN DES MetricDATA 24-25'!$B:$B,'PCN DES MetricDATA 24-25'!$S352,'PCN DES MetricDATA 24-25'!$C:$C,'PCN DES MetricDATA 24-25'!$Y$342,'PCN DES MetricDATA 24-25'!$D:$D,'PCN DES MetricDATA 24-25'!$Y$341,'PCN DES MetricDATA 24-25'!$E:$E,'PCN DES MetricDATA 24-25'!AY$164)</f>
        <v>21919</v>
      </c>
    </row>
    <row r="353" spans="1:51" x14ac:dyDescent="0.35">
      <c r="A353" t="s">
        <v>1558</v>
      </c>
      <c r="B353" t="s">
        <v>651</v>
      </c>
      <c r="C353" t="s">
        <v>1548</v>
      </c>
      <c r="D353" t="s">
        <v>563</v>
      </c>
      <c r="E353" s="2">
        <v>45626</v>
      </c>
      <c r="F353">
        <v>1981</v>
      </c>
      <c r="G353" t="str">
        <f>VLOOKUP($C353,'LKUP PCNDES'!$K:$M,2,FALSE)</f>
        <v>Percentage of permanent care home residents aged 18 years or over with a preferred place of death recorded.</v>
      </c>
      <c r="H353" t="str">
        <f>VLOOKUP($C353,'LKUP PCNDES'!$K:$M,3,FALSE)</f>
        <v>PREF_DEATH</v>
      </c>
      <c r="I353" t="str">
        <f>VLOOKUP($B353,'LKUP PCNDES'!$C$17:$H$60,4,FALSE)</f>
        <v>NHS North East London ICB</v>
      </c>
      <c r="J353" t="str">
        <f>VLOOKUP($B353,'LKUP PCNDES'!$C$17:$H$60,6,FALSE)</f>
        <v>NHS NORTH EAST LONDON INTEGRATED CARE BOARD</v>
      </c>
    </row>
    <row r="354" spans="1:51" x14ac:dyDescent="0.35">
      <c r="A354" t="s">
        <v>1558</v>
      </c>
      <c r="B354" t="s">
        <v>651</v>
      </c>
      <c r="C354" t="s">
        <v>1550</v>
      </c>
      <c r="D354" t="s">
        <v>700</v>
      </c>
      <c r="E354" s="2">
        <v>45535</v>
      </c>
      <c r="F354">
        <v>1</v>
      </c>
      <c r="G354" t="str">
        <f>VLOOKUP($C354,'LKUP PCNDES'!$K:$M,2,FALSE)</f>
        <v>Mean number of Multidisciplinary Team meetings per care home resident aged 18 years or over.</v>
      </c>
      <c r="H354" t="str">
        <f>VLOOKUP($C354,'LKUP PCNDES'!$K:$M,3,FALSE)</f>
        <v>MDT</v>
      </c>
      <c r="I354" t="str">
        <f>VLOOKUP($B354,'LKUP PCNDES'!$C$17:$H$60,4,FALSE)</f>
        <v>NHS North East London ICB</v>
      </c>
      <c r="J354" t="str">
        <f>VLOOKUP($B354,'LKUP PCNDES'!$C$17:$H$60,6,FALSE)</f>
        <v>NHS NORTH EAST LONDON INTEGRATED CARE BOARD</v>
      </c>
    </row>
    <row r="355" spans="1:51" x14ac:dyDescent="0.35">
      <c r="A355" t="s">
        <v>1558</v>
      </c>
      <c r="B355" t="s">
        <v>651</v>
      </c>
      <c r="C355" t="s">
        <v>1550</v>
      </c>
      <c r="D355" t="s">
        <v>700</v>
      </c>
      <c r="E355" s="2">
        <v>45565</v>
      </c>
      <c r="F355">
        <v>2</v>
      </c>
      <c r="G355" t="str">
        <f>VLOOKUP($C355,'LKUP PCNDES'!$K:$M,2,FALSE)</f>
        <v>Mean number of Multidisciplinary Team meetings per care home resident aged 18 years or over.</v>
      </c>
      <c r="H355" t="str">
        <f>VLOOKUP($C355,'LKUP PCNDES'!$K:$M,3,FALSE)</f>
        <v>MDT</v>
      </c>
      <c r="I355" t="str">
        <f>VLOOKUP($B355,'LKUP PCNDES'!$C$17:$H$60,4,FALSE)</f>
        <v>NHS North East London ICB</v>
      </c>
      <c r="J355" t="str">
        <f>VLOOKUP($B355,'LKUP PCNDES'!$C$17:$H$60,6,FALSE)</f>
        <v>NHS NORTH EAST LONDON INTEGRATED CARE BOARD</v>
      </c>
      <c r="S355" s="7" t="s">
        <v>638</v>
      </c>
      <c r="T355" s="7"/>
      <c r="U355" s="7"/>
      <c r="V355" s="7"/>
      <c r="W355" s="7"/>
      <c r="X355" s="94"/>
      <c r="Y355" s="94" t="s">
        <v>1558</v>
      </c>
      <c r="Z355" s="7"/>
      <c r="AA355" s="7"/>
    </row>
    <row r="356" spans="1:51" x14ac:dyDescent="0.35">
      <c r="A356" t="s">
        <v>1558</v>
      </c>
      <c r="B356" t="s">
        <v>651</v>
      </c>
      <c r="C356" t="s">
        <v>1550</v>
      </c>
      <c r="D356" t="s">
        <v>700</v>
      </c>
      <c r="E356" s="2">
        <v>45596</v>
      </c>
      <c r="F356">
        <v>2</v>
      </c>
      <c r="G356" t="str">
        <f>VLOOKUP($C356,'LKUP PCNDES'!$K:$M,2,FALSE)</f>
        <v>Mean number of Multidisciplinary Team meetings per care home resident aged 18 years or over.</v>
      </c>
      <c r="H356" t="str">
        <f>VLOOKUP($C356,'LKUP PCNDES'!$K:$M,3,FALSE)</f>
        <v>MDT</v>
      </c>
      <c r="I356" t="str">
        <f>VLOOKUP($B356,'LKUP PCNDES'!$C$17:$H$60,4,FALSE)</f>
        <v>NHS North East London ICB</v>
      </c>
      <c r="J356" t="str">
        <f>VLOOKUP($B356,'LKUP PCNDES'!$C$17:$H$60,6,FALSE)</f>
        <v>NHS NORTH EAST LONDON INTEGRATED CARE BOARD</v>
      </c>
      <c r="S356" s="7" t="s">
        <v>641</v>
      </c>
      <c r="T356" s="7"/>
      <c r="U356" s="7"/>
      <c r="V356" s="7"/>
      <c r="W356" s="7"/>
      <c r="X356" s="7"/>
      <c r="Y356" s="94" t="s">
        <v>564</v>
      </c>
      <c r="Z356" s="7"/>
      <c r="AA356" s="7"/>
    </row>
    <row r="357" spans="1:51" x14ac:dyDescent="0.35">
      <c r="A357" t="s">
        <v>1558</v>
      </c>
      <c r="B357" t="s">
        <v>651</v>
      </c>
      <c r="C357" t="s">
        <v>1550</v>
      </c>
      <c r="D357" t="s">
        <v>700</v>
      </c>
      <c r="E357" s="2">
        <v>45626</v>
      </c>
      <c r="F357">
        <v>2</v>
      </c>
      <c r="G357" t="str">
        <f>VLOOKUP($C357,'LKUP PCNDES'!$K:$M,2,FALSE)</f>
        <v>Mean number of Multidisciplinary Team meetings per care home resident aged 18 years or over.</v>
      </c>
      <c r="H357" t="str">
        <f>VLOOKUP($C357,'LKUP PCNDES'!$K:$M,3,FALSE)</f>
        <v>MDT</v>
      </c>
      <c r="I357" t="str">
        <f>VLOOKUP($B357,'LKUP PCNDES'!$C$17:$H$60,4,FALSE)</f>
        <v>NHS North East London ICB</v>
      </c>
      <c r="J357" t="str">
        <f>VLOOKUP($B357,'LKUP PCNDES'!$C$17:$H$60,6,FALSE)</f>
        <v>NHS NORTH EAST LONDON INTEGRATED CARE BOARD</v>
      </c>
      <c r="S357" s="7" t="s">
        <v>640</v>
      </c>
      <c r="T357" s="7"/>
      <c r="U357" s="7"/>
      <c r="V357" s="7"/>
      <c r="W357" s="7"/>
      <c r="X357" s="7"/>
      <c r="Y357" s="94" t="s">
        <v>1554</v>
      </c>
      <c r="Z357" s="7"/>
      <c r="AA357" s="7"/>
    </row>
    <row r="358" spans="1:51" x14ac:dyDescent="0.35">
      <c r="A358" t="s">
        <v>1558</v>
      </c>
      <c r="B358" t="s">
        <v>651</v>
      </c>
      <c r="C358" t="s">
        <v>1550</v>
      </c>
      <c r="D358" t="s">
        <v>564</v>
      </c>
      <c r="E358" s="2">
        <v>45535</v>
      </c>
      <c r="F358">
        <v>6101</v>
      </c>
      <c r="G358" t="str">
        <f>VLOOKUP($C358,'LKUP PCNDES'!$K:$M,2,FALSE)</f>
        <v>Mean number of Multidisciplinary Team meetings per care home resident aged 18 years or over.</v>
      </c>
      <c r="H358" t="str">
        <f>VLOOKUP($C358,'LKUP PCNDES'!$K:$M,3,FALSE)</f>
        <v>MDT</v>
      </c>
      <c r="I358" t="str">
        <f>VLOOKUP($B358,'LKUP PCNDES'!$C$17:$H$60,4,FALSE)</f>
        <v>NHS North East London ICB</v>
      </c>
      <c r="J358" t="str">
        <f>VLOOKUP($B358,'LKUP PCNDES'!$C$17:$H$60,6,FALSE)</f>
        <v>NHS NORTH EAST LONDON INTEGRATED CARE BOARD</v>
      </c>
      <c r="S358" s="7"/>
      <c r="T358" s="7"/>
      <c r="U358" s="7"/>
      <c r="V358" s="7"/>
      <c r="W358" s="7"/>
      <c r="X358" s="7"/>
      <c r="Y358" s="7"/>
      <c r="Z358" s="7"/>
      <c r="AA358" s="7"/>
    </row>
    <row r="359" spans="1:51" x14ac:dyDescent="0.35">
      <c r="A359" t="s">
        <v>1558</v>
      </c>
      <c r="B359" t="s">
        <v>651</v>
      </c>
      <c r="C359" t="s">
        <v>1550</v>
      </c>
      <c r="D359" t="s">
        <v>564</v>
      </c>
      <c r="E359" s="2">
        <v>45565</v>
      </c>
      <c r="F359">
        <v>6179</v>
      </c>
      <c r="G359" t="str">
        <f>VLOOKUP($C359,'LKUP PCNDES'!$K:$M,2,FALSE)</f>
        <v>Mean number of Multidisciplinary Team meetings per care home resident aged 18 years or over.</v>
      </c>
      <c r="H359" t="str">
        <f>VLOOKUP($C359,'LKUP PCNDES'!$K:$M,3,FALSE)</f>
        <v>MDT</v>
      </c>
      <c r="I359" t="str">
        <f>VLOOKUP($B359,'LKUP PCNDES'!$C$17:$H$60,4,FALSE)</f>
        <v>NHS North East London ICB</v>
      </c>
      <c r="J359" t="str">
        <f>VLOOKUP($B359,'LKUP PCNDES'!$C$17:$H$60,6,FALSE)</f>
        <v>NHS NORTH EAST LONDON INTEGRATED CARE BOARD</v>
      </c>
      <c r="S359" s="7" t="s">
        <v>649</v>
      </c>
      <c r="T359" s="7"/>
      <c r="U359" s="7"/>
      <c r="V359" s="7"/>
      <c r="W359" s="7"/>
      <c r="X359" s="7" t="s">
        <v>642</v>
      </c>
      <c r="Y359" s="7"/>
      <c r="Z359" s="7"/>
      <c r="AA359" s="7"/>
    </row>
    <row r="360" spans="1:51" x14ac:dyDescent="0.35">
      <c r="A360" t="s">
        <v>1558</v>
      </c>
      <c r="B360" t="s">
        <v>651</v>
      </c>
      <c r="C360" t="s">
        <v>1550</v>
      </c>
      <c r="D360" t="s">
        <v>564</v>
      </c>
      <c r="E360" s="2">
        <v>45596</v>
      </c>
      <c r="F360">
        <v>6220</v>
      </c>
      <c r="G360" t="str">
        <f>VLOOKUP($C360,'LKUP PCNDES'!$K:$M,2,FALSE)</f>
        <v>Mean number of Multidisciplinary Team meetings per care home resident aged 18 years or over.</v>
      </c>
      <c r="H360" t="str">
        <f>VLOOKUP($C360,'LKUP PCNDES'!$K:$M,3,FALSE)</f>
        <v>MDT</v>
      </c>
      <c r="I360" t="str">
        <f>VLOOKUP($B360,'LKUP PCNDES'!$C$17:$H$60,4,FALSE)</f>
        <v>NHS North East London ICB</v>
      </c>
      <c r="J360" t="str">
        <f>VLOOKUP($B360,'LKUP PCNDES'!$C$17:$H$60,6,FALSE)</f>
        <v>NHS NORTH EAST LONDON INTEGRATED CARE BOARD</v>
      </c>
      <c r="S360" s="7" t="s">
        <v>639</v>
      </c>
      <c r="T360" s="9">
        <v>44681</v>
      </c>
      <c r="U360" s="9">
        <v>44712</v>
      </c>
      <c r="V360" s="9">
        <v>44742</v>
      </c>
      <c r="W360" s="9">
        <v>44773</v>
      </c>
      <c r="X360" s="9">
        <v>44804</v>
      </c>
      <c r="Y360" s="9">
        <v>44834</v>
      </c>
      <c r="Z360" s="9">
        <v>44865</v>
      </c>
      <c r="AA360" s="9">
        <v>44895</v>
      </c>
      <c r="AB360" s="9">
        <v>44926</v>
      </c>
      <c r="AC360" s="9">
        <v>44957</v>
      </c>
      <c r="AD360" s="9">
        <v>44985</v>
      </c>
      <c r="AE360" s="9">
        <v>45016</v>
      </c>
      <c r="AF360" s="9">
        <v>45046</v>
      </c>
      <c r="AG360" s="9">
        <v>45077</v>
      </c>
      <c r="AH360" s="9">
        <v>45107</v>
      </c>
      <c r="AI360" s="9">
        <v>45138</v>
      </c>
      <c r="AJ360" s="9">
        <v>45169</v>
      </c>
      <c r="AK360" s="9">
        <v>45199</v>
      </c>
      <c r="AL360" s="9">
        <v>45230</v>
      </c>
      <c r="AM360" s="9">
        <v>45260</v>
      </c>
      <c r="AN360" s="9">
        <v>45291</v>
      </c>
      <c r="AO360" s="9">
        <v>45322</v>
      </c>
      <c r="AP360" s="9">
        <v>45351</v>
      </c>
      <c r="AQ360" s="9">
        <v>45382</v>
      </c>
      <c r="AR360" s="9">
        <f t="shared" ref="AR360" si="331">EOMONTH(AQ360,1)</f>
        <v>45412</v>
      </c>
      <c r="AS360" s="9">
        <f t="shared" ref="AS360" si="332">EOMONTH(AR360,1)</f>
        <v>45443</v>
      </c>
      <c r="AT360" s="9">
        <f t="shared" ref="AT360" si="333">EOMONTH(AS360,1)</f>
        <v>45473</v>
      </c>
      <c r="AU360" s="9">
        <f t="shared" ref="AU360" si="334">EOMONTH(AT360,1)</f>
        <v>45504</v>
      </c>
      <c r="AV360" s="9">
        <f t="shared" ref="AV360" si="335">EOMONTH(AU360,1)</f>
        <v>45535</v>
      </c>
      <c r="AW360" s="9">
        <f>EOMONTH(AV360,1)</f>
        <v>45565</v>
      </c>
      <c r="AX360" s="9">
        <f>EOMONTH(AW360,1)</f>
        <v>45596</v>
      </c>
      <c r="AY360" s="9">
        <f>EOMONTH(AX360,1)</f>
        <v>45626</v>
      </c>
    </row>
    <row r="361" spans="1:51" x14ac:dyDescent="0.35">
      <c r="A361" t="s">
        <v>1558</v>
      </c>
      <c r="B361" t="s">
        <v>651</v>
      </c>
      <c r="C361" t="s">
        <v>1550</v>
      </c>
      <c r="D361" t="s">
        <v>564</v>
      </c>
      <c r="E361" s="2">
        <v>45626</v>
      </c>
      <c r="F361">
        <v>6201</v>
      </c>
      <c r="G361" t="str">
        <f>VLOOKUP($C361,'LKUP PCNDES'!$K:$M,2,FALSE)</f>
        <v>Mean number of Multidisciplinary Team meetings per care home resident aged 18 years or over.</v>
      </c>
      <c r="H361" t="str">
        <f>VLOOKUP($C361,'LKUP PCNDES'!$K:$M,3,FALSE)</f>
        <v>MDT</v>
      </c>
      <c r="I361" t="str">
        <f>VLOOKUP($B361,'LKUP PCNDES'!$C$17:$H$60,4,FALSE)</f>
        <v>NHS North East London ICB</v>
      </c>
      <c r="J361" t="str">
        <f>VLOOKUP($B361,'LKUP PCNDES'!$C$17:$H$60,6,FALSE)</f>
        <v>NHS NORTH EAST LONDON INTEGRATED CARE BOARD</v>
      </c>
      <c r="R361" t="s">
        <v>106</v>
      </c>
      <c r="S361" t="s">
        <v>651</v>
      </c>
      <c r="T361" s="177"/>
      <c r="U361" s="177"/>
      <c r="V361" s="177"/>
      <c r="W361" s="177"/>
      <c r="X361" s="177"/>
      <c r="Y361" s="177"/>
      <c r="Z361" s="177"/>
      <c r="AA361" s="177"/>
      <c r="AB361" s="177"/>
      <c r="AC361" s="177"/>
      <c r="AD361" s="177"/>
      <c r="AE361" s="177"/>
      <c r="AF361">
        <v>5111</v>
      </c>
      <c r="AG361">
        <v>4780</v>
      </c>
      <c r="AH361">
        <v>5275</v>
      </c>
      <c r="AI361">
        <v>5289</v>
      </c>
      <c r="AJ361">
        <v>5025</v>
      </c>
      <c r="AK361">
        <v>5548</v>
      </c>
      <c r="AL361">
        <v>5465</v>
      </c>
      <c r="AM361">
        <v>5573</v>
      </c>
      <c r="AN361">
        <v>5722</v>
      </c>
      <c r="AO361">
        <v>5810</v>
      </c>
      <c r="AP361">
        <v>6015</v>
      </c>
      <c r="AQ361">
        <v>6037</v>
      </c>
      <c r="AR361">
        <f>SUMIFS('PCN DES MetricDATA 24-25'!$F:$F,'PCN DES MetricDATA 24-25'!$B:$B,'PCN DES MetricDATA 24-25'!$S361,'PCN DES MetricDATA 24-25'!$C:$C,'PCN DES MetricDATA 24-25'!$Y$357,'PCN DES MetricDATA 24-25'!$D:$D,'PCN DES MetricDATA 24-25'!$Y$356,'PCN DES MetricDATA 24-25'!$E:$E,'PCN DES MetricDATA 24-25'!AR$164)</f>
        <v>0</v>
      </c>
      <c r="AS361">
        <f>SUMIFS('PCN DES MetricDATA 24-25'!$F:$F,'PCN DES MetricDATA 24-25'!$B:$B,'PCN DES MetricDATA 24-25'!$S361,'PCN DES MetricDATA 24-25'!$C:$C,'PCN DES MetricDATA 24-25'!$Y$357,'PCN DES MetricDATA 24-25'!$D:$D,'PCN DES MetricDATA 24-25'!$Y$356,'PCN DES MetricDATA 24-25'!$E:$E,'PCN DES MetricDATA 24-25'!AS$164)</f>
        <v>0</v>
      </c>
      <c r="AT361">
        <f>SUMIFS('PCN DES MetricDATA 24-25'!$F:$F,'PCN DES MetricDATA 24-25'!$B:$B,'PCN DES MetricDATA 24-25'!$S361,'PCN DES MetricDATA 24-25'!$C:$C,'PCN DES MetricDATA 24-25'!$Y$357,'PCN DES MetricDATA 24-25'!$D:$D,'PCN DES MetricDATA 24-25'!$Y$356,'PCN DES MetricDATA 24-25'!$E:$E,'PCN DES MetricDATA 24-25'!AT$164)</f>
        <v>0</v>
      </c>
      <c r="AU361">
        <f>SUMIFS('PCN DES MetricDATA 24-25'!$F:$F,'PCN DES MetricDATA 24-25'!$B:$B,'PCN DES MetricDATA 24-25'!$S361,'PCN DES MetricDATA 24-25'!$C:$C,'PCN DES MetricDATA 24-25'!$Y$357,'PCN DES MetricDATA 24-25'!$D:$D,'PCN DES MetricDATA 24-25'!$Y$356,'PCN DES MetricDATA 24-25'!$E:$E,'PCN DES MetricDATA 24-25'!AU$164)</f>
        <v>0</v>
      </c>
      <c r="AV361">
        <f>SUMIFS('PCN DES MetricDATA 24-25'!$F:$F,'PCN DES MetricDATA 24-25'!$B:$B,'PCN DES MetricDATA 24-25'!$S361,'PCN DES MetricDATA 24-25'!$C:$C,'PCN DES MetricDATA 24-25'!$Y$357,'PCN DES MetricDATA 24-25'!$D:$D,'PCN DES MetricDATA 24-25'!$Y$356,'PCN DES MetricDATA 24-25'!$E:$E,'PCN DES MetricDATA 24-25'!AV$164)</f>
        <v>6090</v>
      </c>
      <c r="AW361">
        <f>SUMIFS('PCN DES MetricDATA 24-25'!$F:$F,'PCN DES MetricDATA 24-25'!$B:$B,'PCN DES MetricDATA 24-25'!$S361,'PCN DES MetricDATA 24-25'!$C:$C,'PCN DES MetricDATA 24-25'!$Y$357,'PCN DES MetricDATA 24-25'!$D:$D,'PCN DES MetricDATA 24-25'!$Y$356,'PCN DES MetricDATA 24-25'!$E:$E,'PCN DES MetricDATA 24-25'!AW$164)</f>
        <v>6164</v>
      </c>
      <c r="AX361">
        <f>SUMIFS('PCN DES MetricDATA 24-25'!$F:$F,'PCN DES MetricDATA 24-25'!$B:$B,'PCN DES MetricDATA 24-25'!$S361,'PCN DES MetricDATA 24-25'!$C:$C,'PCN DES MetricDATA 24-25'!$Y$357,'PCN DES MetricDATA 24-25'!$D:$D,'PCN DES MetricDATA 24-25'!$Y$356,'PCN DES MetricDATA 24-25'!$E:$E,'PCN DES MetricDATA 24-25'!AX$164)</f>
        <v>6207</v>
      </c>
      <c r="AY361">
        <f>SUMIFS('PCN DES MetricDATA 24-25'!$F:$F,'PCN DES MetricDATA 24-25'!$B:$B,'PCN DES MetricDATA 24-25'!$S361,'PCN DES MetricDATA 24-25'!$C:$C,'PCN DES MetricDATA 24-25'!$Y$357,'PCN DES MetricDATA 24-25'!$D:$D,'PCN DES MetricDATA 24-25'!$Y$356,'PCN DES MetricDATA 24-25'!$E:$E,'PCN DES MetricDATA 24-25'!AY$164)</f>
        <v>6186</v>
      </c>
    </row>
    <row r="362" spans="1:51" x14ac:dyDescent="0.35">
      <c r="A362" t="s">
        <v>1558</v>
      </c>
      <c r="B362" t="s">
        <v>651</v>
      </c>
      <c r="C362" t="s">
        <v>1550</v>
      </c>
      <c r="D362" t="s">
        <v>563</v>
      </c>
      <c r="E362" s="2">
        <v>45535</v>
      </c>
      <c r="F362">
        <v>2426</v>
      </c>
      <c r="G362" t="str">
        <f>VLOOKUP($C362,'LKUP PCNDES'!$K:$M,2,FALSE)</f>
        <v>Mean number of Multidisciplinary Team meetings per care home resident aged 18 years or over.</v>
      </c>
      <c r="H362" t="str">
        <f>VLOOKUP($C362,'LKUP PCNDES'!$K:$M,3,FALSE)</f>
        <v>MDT</v>
      </c>
      <c r="I362" t="str">
        <f>VLOOKUP($B362,'LKUP PCNDES'!$C$17:$H$60,4,FALSE)</f>
        <v>NHS North East London ICB</v>
      </c>
      <c r="J362" t="str">
        <f>VLOOKUP($B362,'LKUP PCNDES'!$C$17:$H$60,6,FALSE)</f>
        <v>NHS NORTH EAST LONDON INTEGRATED CARE BOARD</v>
      </c>
      <c r="R362" t="s">
        <v>108</v>
      </c>
      <c r="S362" t="s">
        <v>652</v>
      </c>
      <c r="T362" s="177"/>
      <c r="U362" s="177"/>
      <c r="V362" s="177"/>
      <c r="W362" s="177"/>
      <c r="X362" s="177"/>
      <c r="Y362" s="177"/>
      <c r="Z362" s="177"/>
      <c r="AA362" s="177"/>
      <c r="AB362" s="177"/>
      <c r="AC362" s="177"/>
      <c r="AD362" s="177"/>
      <c r="AE362" s="177"/>
      <c r="AF362">
        <v>5447</v>
      </c>
      <c r="AG362">
        <v>5580</v>
      </c>
      <c r="AH362">
        <v>5625</v>
      </c>
      <c r="AI362">
        <v>5647</v>
      </c>
      <c r="AJ362">
        <v>4729</v>
      </c>
      <c r="AK362">
        <v>5747</v>
      </c>
      <c r="AL362">
        <v>5416</v>
      </c>
      <c r="AM362">
        <v>5396</v>
      </c>
      <c r="AN362">
        <v>5417</v>
      </c>
      <c r="AO362">
        <v>5427</v>
      </c>
      <c r="AP362">
        <v>5506</v>
      </c>
      <c r="AQ362">
        <v>5514</v>
      </c>
      <c r="AR362">
        <f>SUMIFS('PCN DES MetricDATA 24-25'!$F:$F,'PCN DES MetricDATA 24-25'!$B:$B,'PCN DES MetricDATA 24-25'!$S362,'PCN DES MetricDATA 24-25'!$C:$C,'PCN DES MetricDATA 24-25'!$Y$357,'PCN DES MetricDATA 24-25'!$D:$D,'PCN DES MetricDATA 24-25'!$Y$356,'PCN DES MetricDATA 24-25'!$E:$E,'PCN DES MetricDATA 24-25'!AR$164)</f>
        <v>5572</v>
      </c>
      <c r="AS362">
        <f>SUMIFS('PCN DES MetricDATA 24-25'!$F:$F,'PCN DES MetricDATA 24-25'!$B:$B,'PCN DES MetricDATA 24-25'!$S362,'PCN DES MetricDATA 24-25'!$C:$C,'PCN DES MetricDATA 24-25'!$Y$357,'PCN DES MetricDATA 24-25'!$D:$D,'PCN DES MetricDATA 24-25'!$Y$356,'PCN DES MetricDATA 24-25'!$E:$E,'PCN DES MetricDATA 24-25'!AS$164)</f>
        <v>5604</v>
      </c>
      <c r="AT362">
        <f>SUMIFS('PCN DES MetricDATA 24-25'!$F:$F,'PCN DES MetricDATA 24-25'!$B:$B,'PCN DES MetricDATA 24-25'!$S362,'PCN DES MetricDATA 24-25'!$C:$C,'PCN DES MetricDATA 24-25'!$Y$357,'PCN DES MetricDATA 24-25'!$D:$D,'PCN DES MetricDATA 24-25'!$Y$356,'PCN DES MetricDATA 24-25'!$E:$E,'PCN DES MetricDATA 24-25'!AT$164)</f>
        <v>5682</v>
      </c>
      <c r="AU362">
        <f>SUMIFS('PCN DES MetricDATA 24-25'!$F:$F,'PCN DES MetricDATA 24-25'!$B:$B,'PCN DES MetricDATA 24-25'!$S362,'PCN DES MetricDATA 24-25'!$C:$C,'PCN DES MetricDATA 24-25'!$Y$357,'PCN DES MetricDATA 24-25'!$D:$D,'PCN DES MetricDATA 24-25'!$Y$356,'PCN DES MetricDATA 24-25'!$E:$E,'PCN DES MetricDATA 24-25'!AU$164)</f>
        <v>5737</v>
      </c>
      <c r="AV362">
        <f>SUMIFS('PCN DES MetricDATA 24-25'!$F:$F,'PCN DES MetricDATA 24-25'!$B:$B,'PCN DES MetricDATA 24-25'!$S362,'PCN DES MetricDATA 24-25'!$C:$C,'PCN DES MetricDATA 24-25'!$Y$357,'PCN DES MetricDATA 24-25'!$D:$D,'PCN DES MetricDATA 24-25'!$Y$356,'PCN DES MetricDATA 24-25'!$E:$E,'PCN DES MetricDATA 24-25'!AV$164)</f>
        <v>5814</v>
      </c>
      <c r="AW362">
        <f>SUMIFS('PCN DES MetricDATA 24-25'!$F:$F,'PCN DES MetricDATA 24-25'!$B:$B,'PCN DES MetricDATA 24-25'!$S362,'PCN DES MetricDATA 24-25'!$C:$C,'PCN DES MetricDATA 24-25'!$Y$357,'PCN DES MetricDATA 24-25'!$D:$D,'PCN DES MetricDATA 24-25'!$Y$356,'PCN DES MetricDATA 24-25'!$E:$E,'PCN DES MetricDATA 24-25'!AW$164)</f>
        <v>5928</v>
      </c>
      <c r="AX362">
        <f>SUMIFS('PCN DES MetricDATA 24-25'!$F:$F,'PCN DES MetricDATA 24-25'!$B:$B,'PCN DES MetricDATA 24-25'!$S362,'PCN DES MetricDATA 24-25'!$C:$C,'PCN DES MetricDATA 24-25'!$Y$357,'PCN DES MetricDATA 24-25'!$D:$D,'PCN DES MetricDATA 24-25'!$Y$356,'PCN DES MetricDATA 24-25'!$E:$E,'PCN DES MetricDATA 24-25'!AX$164)</f>
        <v>5952</v>
      </c>
      <c r="AY362">
        <f>SUMIFS('PCN DES MetricDATA 24-25'!$F:$F,'PCN DES MetricDATA 24-25'!$B:$B,'PCN DES MetricDATA 24-25'!$S362,'PCN DES MetricDATA 24-25'!$C:$C,'PCN DES MetricDATA 24-25'!$Y$357,'PCN DES MetricDATA 24-25'!$D:$D,'PCN DES MetricDATA 24-25'!$Y$356,'PCN DES MetricDATA 24-25'!$E:$E,'PCN DES MetricDATA 24-25'!AY$164)</f>
        <v>5970</v>
      </c>
    </row>
    <row r="363" spans="1:51" x14ac:dyDescent="0.35">
      <c r="A363" t="s">
        <v>1558</v>
      </c>
      <c r="B363" t="s">
        <v>651</v>
      </c>
      <c r="C363" t="s">
        <v>1550</v>
      </c>
      <c r="D363" t="s">
        <v>563</v>
      </c>
      <c r="E363" s="2">
        <v>45565</v>
      </c>
      <c r="F363">
        <v>2935</v>
      </c>
      <c r="G363" t="str">
        <f>VLOOKUP($C363,'LKUP PCNDES'!$K:$M,2,FALSE)</f>
        <v>Mean number of Multidisciplinary Team meetings per care home resident aged 18 years or over.</v>
      </c>
      <c r="H363" t="str">
        <f>VLOOKUP($C363,'LKUP PCNDES'!$K:$M,3,FALSE)</f>
        <v>MDT</v>
      </c>
      <c r="I363" t="str">
        <f>VLOOKUP($B363,'LKUP PCNDES'!$C$17:$H$60,4,FALSE)</f>
        <v>NHS North East London ICB</v>
      </c>
      <c r="J363" t="str">
        <f>VLOOKUP($B363,'LKUP PCNDES'!$C$17:$H$60,6,FALSE)</f>
        <v>NHS NORTH EAST LONDON INTEGRATED CARE BOARD</v>
      </c>
      <c r="R363" t="s">
        <v>110</v>
      </c>
      <c r="S363" t="s">
        <v>653</v>
      </c>
      <c r="T363" s="177"/>
      <c r="U363" s="177"/>
      <c r="V363" s="177"/>
      <c r="W363" s="177"/>
      <c r="X363" s="177"/>
      <c r="Y363" s="177"/>
      <c r="Z363" s="177"/>
      <c r="AA363" s="177"/>
      <c r="AB363" s="177"/>
      <c r="AC363" s="177"/>
      <c r="AD363" s="177"/>
      <c r="AE363" s="177"/>
      <c r="AF363">
        <v>6170</v>
      </c>
      <c r="AG363">
        <v>6189</v>
      </c>
      <c r="AH363">
        <v>6317</v>
      </c>
      <c r="AI363">
        <v>6392</v>
      </c>
      <c r="AJ363">
        <v>6263</v>
      </c>
      <c r="AK363">
        <v>6650</v>
      </c>
      <c r="AL363">
        <v>6218</v>
      </c>
      <c r="AM363">
        <v>5864</v>
      </c>
      <c r="AN363">
        <v>5897</v>
      </c>
      <c r="AO363">
        <v>5504</v>
      </c>
      <c r="AP363">
        <v>5504</v>
      </c>
      <c r="AQ363">
        <v>6680</v>
      </c>
      <c r="AR363">
        <f>SUMIFS('PCN DES MetricDATA 24-25'!$F:$F,'PCN DES MetricDATA 24-25'!$B:$B,'PCN DES MetricDATA 24-25'!$S363,'PCN DES MetricDATA 24-25'!$C:$C,'PCN DES MetricDATA 24-25'!$Y$357,'PCN DES MetricDATA 24-25'!$D:$D,'PCN DES MetricDATA 24-25'!$Y$356,'PCN DES MetricDATA 24-25'!$E:$E,'PCN DES MetricDATA 24-25'!AR$164)</f>
        <v>6844</v>
      </c>
      <c r="AS363">
        <f>SUMIFS('PCN DES MetricDATA 24-25'!$F:$F,'PCN DES MetricDATA 24-25'!$B:$B,'PCN DES MetricDATA 24-25'!$S363,'PCN DES MetricDATA 24-25'!$C:$C,'PCN DES MetricDATA 24-25'!$Y$357,'PCN DES MetricDATA 24-25'!$D:$D,'PCN DES MetricDATA 24-25'!$Y$356,'PCN DES MetricDATA 24-25'!$E:$E,'PCN DES MetricDATA 24-25'!AS$164)</f>
        <v>6918</v>
      </c>
      <c r="AT363">
        <f>SUMIFS('PCN DES MetricDATA 24-25'!$F:$F,'PCN DES MetricDATA 24-25'!$B:$B,'PCN DES MetricDATA 24-25'!$S363,'PCN DES MetricDATA 24-25'!$C:$C,'PCN DES MetricDATA 24-25'!$Y$357,'PCN DES MetricDATA 24-25'!$D:$D,'PCN DES MetricDATA 24-25'!$Y$356,'PCN DES MetricDATA 24-25'!$E:$E,'PCN DES MetricDATA 24-25'!AT$164)</f>
        <v>6981</v>
      </c>
      <c r="AU363">
        <f>SUMIFS('PCN DES MetricDATA 24-25'!$F:$F,'PCN DES MetricDATA 24-25'!$B:$B,'PCN DES MetricDATA 24-25'!$S363,'PCN DES MetricDATA 24-25'!$C:$C,'PCN DES MetricDATA 24-25'!$Y$357,'PCN DES MetricDATA 24-25'!$D:$D,'PCN DES MetricDATA 24-25'!$Y$356,'PCN DES MetricDATA 24-25'!$E:$E,'PCN DES MetricDATA 24-25'!AU$164)</f>
        <v>7102</v>
      </c>
      <c r="AV363">
        <f>SUMIFS('PCN DES MetricDATA 24-25'!$F:$F,'PCN DES MetricDATA 24-25'!$B:$B,'PCN DES MetricDATA 24-25'!$S363,'PCN DES MetricDATA 24-25'!$C:$C,'PCN DES MetricDATA 24-25'!$Y$357,'PCN DES MetricDATA 24-25'!$D:$D,'PCN DES MetricDATA 24-25'!$Y$356,'PCN DES MetricDATA 24-25'!$E:$E,'PCN DES MetricDATA 24-25'!AV$164)</f>
        <v>7202</v>
      </c>
      <c r="AW363">
        <f>SUMIFS('PCN DES MetricDATA 24-25'!$F:$F,'PCN DES MetricDATA 24-25'!$B:$B,'PCN DES MetricDATA 24-25'!$S363,'PCN DES MetricDATA 24-25'!$C:$C,'PCN DES MetricDATA 24-25'!$Y$357,'PCN DES MetricDATA 24-25'!$D:$D,'PCN DES MetricDATA 24-25'!$Y$356,'PCN DES MetricDATA 24-25'!$E:$E,'PCN DES MetricDATA 24-25'!AW$164)</f>
        <v>7152</v>
      </c>
      <c r="AX363">
        <f>SUMIFS('PCN DES MetricDATA 24-25'!$F:$F,'PCN DES MetricDATA 24-25'!$B:$B,'PCN DES MetricDATA 24-25'!$S363,'PCN DES MetricDATA 24-25'!$C:$C,'PCN DES MetricDATA 24-25'!$Y$357,'PCN DES MetricDATA 24-25'!$D:$D,'PCN DES MetricDATA 24-25'!$Y$356,'PCN DES MetricDATA 24-25'!$E:$E,'PCN DES MetricDATA 24-25'!AX$164)</f>
        <v>7133</v>
      </c>
      <c r="AY363">
        <f>SUMIFS('PCN DES MetricDATA 24-25'!$F:$F,'PCN DES MetricDATA 24-25'!$B:$B,'PCN DES MetricDATA 24-25'!$S363,'PCN DES MetricDATA 24-25'!$C:$C,'PCN DES MetricDATA 24-25'!$Y$357,'PCN DES MetricDATA 24-25'!$D:$D,'PCN DES MetricDATA 24-25'!$Y$356,'PCN DES MetricDATA 24-25'!$E:$E,'PCN DES MetricDATA 24-25'!AY$164)</f>
        <v>7134</v>
      </c>
    </row>
    <row r="364" spans="1:51" x14ac:dyDescent="0.35">
      <c r="A364" t="s">
        <v>1558</v>
      </c>
      <c r="B364" t="s">
        <v>651</v>
      </c>
      <c r="C364" t="s">
        <v>1550</v>
      </c>
      <c r="D364" t="s">
        <v>563</v>
      </c>
      <c r="E364" s="2">
        <v>45596</v>
      </c>
      <c r="F364">
        <v>3411</v>
      </c>
      <c r="G364" t="str">
        <f>VLOOKUP($C364,'LKUP PCNDES'!$K:$M,2,FALSE)</f>
        <v>Mean number of Multidisciplinary Team meetings per care home resident aged 18 years or over.</v>
      </c>
      <c r="H364" t="str">
        <f>VLOOKUP($C364,'LKUP PCNDES'!$K:$M,3,FALSE)</f>
        <v>MDT</v>
      </c>
      <c r="I364" t="str">
        <f>VLOOKUP($B364,'LKUP PCNDES'!$C$17:$H$60,4,FALSE)</f>
        <v>NHS North East London ICB</v>
      </c>
      <c r="J364" t="str">
        <f>VLOOKUP($B364,'LKUP PCNDES'!$C$17:$H$60,6,FALSE)</f>
        <v>NHS NORTH EAST LONDON INTEGRATED CARE BOARD</v>
      </c>
      <c r="R364" t="s">
        <v>112</v>
      </c>
      <c r="S364" t="s">
        <v>654</v>
      </c>
      <c r="T364" s="177"/>
      <c r="U364" s="177"/>
      <c r="V364" s="177"/>
      <c r="W364" s="177"/>
      <c r="X364" s="177"/>
      <c r="Y364" s="177"/>
      <c r="Z364" s="177"/>
      <c r="AA364" s="177"/>
      <c r="AB364" s="177"/>
      <c r="AC364" s="177"/>
      <c r="AD364" s="177"/>
      <c r="AE364" s="177"/>
      <c r="AF364">
        <v>5102</v>
      </c>
      <c r="AG364">
        <v>3790</v>
      </c>
      <c r="AH364">
        <v>5219</v>
      </c>
      <c r="AI364">
        <v>4776</v>
      </c>
      <c r="AJ364">
        <v>5629</v>
      </c>
      <c r="AK364">
        <v>5916</v>
      </c>
      <c r="AL364">
        <v>5730</v>
      </c>
      <c r="AM364">
        <v>5630</v>
      </c>
      <c r="AN364">
        <v>5781</v>
      </c>
      <c r="AO364">
        <v>5774</v>
      </c>
      <c r="AP364">
        <v>5769</v>
      </c>
      <c r="AQ364">
        <v>5854</v>
      </c>
      <c r="AR364">
        <f>SUMIFS('PCN DES MetricDATA 24-25'!$F:$F,'PCN DES MetricDATA 24-25'!$B:$B,'PCN DES MetricDATA 24-25'!$S364,'PCN DES MetricDATA 24-25'!$C:$C,'PCN DES MetricDATA 24-25'!$Y$357,'PCN DES MetricDATA 24-25'!$D:$D,'PCN DES MetricDATA 24-25'!$Y$356,'PCN DES MetricDATA 24-25'!$E:$E,'PCN DES MetricDATA 24-25'!AR$164)</f>
        <v>5980</v>
      </c>
      <c r="AS364">
        <f>SUMIFS('PCN DES MetricDATA 24-25'!$F:$F,'PCN DES MetricDATA 24-25'!$B:$B,'PCN DES MetricDATA 24-25'!$S364,'PCN DES MetricDATA 24-25'!$C:$C,'PCN DES MetricDATA 24-25'!$Y$357,'PCN DES MetricDATA 24-25'!$D:$D,'PCN DES MetricDATA 24-25'!$Y$356,'PCN DES MetricDATA 24-25'!$E:$E,'PCN DES MetricDATA 24-25'!AS$164)</f>
        <v>5987</v>
      </c>
      <c r="AT364">
        <f>SUMIFS('PCN DES MetricDATA 24-25'!$F:$F,'PCN DES MetricDATA 24-25'!$B:$B,'PCN DES MetricDATA 24-25'!$S364,'PCN DES MetricDATA 24-25'!$C:$C,'PCN DES MetricDATA 24-25'!$Y$357,'PCN DES MetricDATA 24-25'!$D:$D,'PCN DES MetricDATA 24-25'!$Y$356,'PCN DES MetricDATA 24-25'!$E:$E,'PCN DES MetricDATA 24-25'!AT$164)</f>
        <v>6056</v>
      </c>
      <c r="AU364">
        <f>SUMIFS('PCN DES MetricDATA 24-25'!$F:$F,'PCN DES MetricDATA 24-25'!$B:$B,'PCN DES MetricDATA 24-25'!$S364,'PCN DES MetricDATA 24-25'!$C:$C,'PCN DES MetricDATA 24-25'!$Y$357,'PCN DES MetricDATA 24-25'!$D:$D,'PCN DES MetricDATA 24-25'!$Y$356,'PCN DES MetricDATA 24-25'!$E:$E,'PCN DES MetricDATA 24-25'!AU$164)</f>
        <v>6049</v>
      </c>
      <c r="AV364">
        <f>SUMIFS('PCN DES MetricDATA 24-25'!$F:$F,'PCN DES MetricDATA 24-25'!$B:$B,'PCN DES MetricDATA 24-25'!$S364,'PCN DES MetricDATA 24-25'!$C:$C,'PCN DES MetricDATA 24-25'!$Y$357,'PCN DES MetricDATA 24-25'!$D:$D,'PCN DES MetricDATA 24-25'!$Y$356,'PCN DES MetricDATA 24-25'!$E:$E,'PCN DES MetricDATA 24-25'!AV$164)</f>
        <v>6089</v>
      </c>
      <c r="AW364">
        <f>SUMIFS('PCN DES MetricDATA 24-25'!$F:$F,'PCN DES MetricDATA 24-25'!$B:$B,'PCN DES MetricDATA 24-25'!$S364,'PCN DES MetricDATA 24-25'!$C:$C,'PCN DES MetricDATA 24-25'!$Y$357,'PCN DES MetricDATA 24-25'!$D:$D,'PCN DES MetricDATA 24-25'!$Y$356,'PCN DES MetricDATA 24-25'!$E:$E,'PCN DES MetricDATA 24-25'!AW$164)</f>
        <v>6183</v>
      </c>
      <c r="AX364">
        <f>SUMIFS('PCN DES MetricDATA 24-25'!$F:$F,'PCN DES MetricDATA 24-25'!$B:$B,'PCN DES MetricDATA 24-25'!$S364,'PCN DES MetricDATA 24-25'!$C:$C,'PCN DES MetricDATA 24-25'!$Y$357,'PCN DES MetricDATA 24-25'!$D:$D,'PCN DES MetricDATA 24-25'!$Y$356,'PCN DES MetricDATA 24-25'!$E:$E,'PCN DES MetricDATA 24-25'!AX$164)</f>
        <v>6086</v>
      </c>
      <c r="AY364">
        <f>SUMIFS('PCN DES MetricDATA 24-25'!$F:$F,'PCN DES MetricDATA 24-25'!$B:$B,'PCN DES MetricDATA 24-25'!$S364,'PCN DES MetricDATA 24-25'!$C:$C,'PCN DES MetricDATA 24-25'!$Y$357,'PCN DES MetricDATA 24-25'!$D:$D,'PCN DES MetricDATA 24-25'!$Y$356,'PCN DES MetricDATA 24-25'!$E:$E,'PCN DES MetricDATA 24-25'!AY$164)</f>
        <v>6090</v>
      </c>
    </row>
    <row r="365" spans="1:51" x14ac:dyDescent="0.35">
      <c r="A365" t="s">
        <v>1558</v>
      </c>
      <c r="B365" t="s">
        <v>651</v>
      </c>
      <c r="C365" t="s">
        <v>1550</v>
      </c>
      <c r="D365" t="s">
        <v>563</v>
      </c>
      <c r="E365" s="2">
        <v>45626</v>
      </c>
      <c r="F365">
        <v>3891</v>
      </c>
      <c r="G365" t="str">
        <f>VLOOKUP($C365,'LKUP PCNDES'!$K:$M,2,FALSE)</f>
        <v>Mean number of Multidisciplinary Team meetings per care home resident aged 18 years or over.</v>
      </c>
      <c r="H365" t="str">
        <f>VLOOKUP($C365,'LKUP PCNDES'!$K:$M,3,FALSE)</f>
        <v>MDT</v>
      </c>
      <c r="I365" t="str">
        <f>VLOOKUP($B365,'LKUP PCNDES'!$C$17:$H$60,4,FALSE)</f>
        <v>NHS North East London ICB</v>
      </c>
      <c r="J365" t="str">
        <f>VLOOKUP($B365,'LKUP PCNDES'!$C$17:$H$60,6,FALSE)</f>
        <v>NHS NORTH EAST LONDON INTEGRATED CARE BOARD</v>
      </c>
      <c r="R365" t="s">
        <v>114</v>
      </c>
      <c r="S365" t="s">
        <v>656</v>
      </c>
      <c r="T365" s="177"/>
      <c r="U365" s="177"/>
      <c r="V365" s="177"/>
      <c r="W365" s="177"/>
      <c r="X365" s="177"/>
      <c r="Y365" s="177"/>
      <c r="Z365" s="177"/>
      <c r="AA365" s="177"/>
      <c r="AB365" s="177"/>
      <c r="AC365" s="177"/>
      <c r="AD365" s="177"/>
      <c r="AE365" s="177"/>
      <c r="AF365">
        <v>7066</v>
      </c>
      <c r="AG365">
        <v>5989</v>
      </c>
      <c r="AH365">
        <v>7114</v>
      </c>
      <c r="AI365">
        <v>6711</v>
      </c>
      <c r="AJ365">
        <v>7174</v>
      </c>
      <c r="AK365">
        <v>7377</v>
      </c>
      <c r="AL365">
        <v>7083</v>
      </c>
      <c r="AM365">
        <v>7062</v>
      </c>
      <c r="AN365">
        <v>7118</v>
      </c>
      <c r="AO365">
        <v>7108</v>
      </c>
      <c r="AP365">
        <v>7090</v>
      </c>
      <c r="AQ365">
        <v>7109</v>
      </c>
      <c r="AR365">
        <f>SUMIFS('PCN DES MetricDATA 24-25'!$F:$F,'PCN DES MetricDATA 24-25'!$B:$B,'PCN DES MetricDATA 24-25'!$S365,'PCN DES MetricDATA 24-25'!$C:$C,'PCN DES MetricDATA 24-25'!$Y$357,'PCN DES MetricDATA 24-25'!$D:$D,'PCN DES MetricDATA 24-25'!$Y$356,'PCN DES MetricDATA 24-25'!$E:$E,'PCN DES MetricDATA 24-25'!AR$164)</f>
        <v>7404</v>
      </c>
      <c r="AS365">
        <f>SUMIFS('PCN DES MetricDATA 24-25'!$F:$F,'PCN DES MetricDATA 24-25'!$B:$B,'PCN DES MetricDATA 24-25'!$S365,'PCN DES MetricDATA 24-25'!$C:$C,'PCN DES MetricDATA 24-25'!$Y$357,'PCN DES MetricDATA 24-25'!$D:$D,'PCN DES MetricDATA 24-25'!$Y$356,'PCN DES MetricDATA 24-25'!$E:$E,'PCN DES MetricDATA 24-25'!AS$164)</f>
        <v>7490</v>
      </c>
      <c r="AT365">
        <f>SUMIFS('PCN DES MetricDATA 24-25'!$F:$F,'PCN DES MetricDATA 24-25'!$B:$B,'PCN DES MetricDATA 24-25'!$S365,'PCN DES MetricDATA 24-25'!$C:$C,'PCN DES MetricDATA 24-25'!$Y$357,'PCN DES MetricDATA 24-25'!$D:$D,'PCN DES MetricDATA 24-25'!$Y$356,'PCN DES MetricDATA 24-25'!$E:$E,'PCN DES MetricDATA 24-25'!AT$164)</f>
        <v>7499</v>
      </c>
      <c r="AU365">
        <f>SUMIFS('PCN DES MetricDATA 24-25'!$F:$F,'PCN DES MetricDATA 24-25'!$B:$B,'PCN DES MetricDATA 24-25'!$S365,'PCN DES MetricDATA 24-25'!$C:$C,'PCN DES MetricDATA 24-25'!$Y$357,'PCN DES MetricDATA 24-25'!$D:$D,'PCN DES MetricDATA 24-25'!$Y$356,'PCN DES MetricDATA 24-25'!$E:$E,'PCN DES MetricDATA 24-25'!AU$164)</f>
        <v>7570</v>
      </c>
      <c r="AV365">
        <f>SUMIFS('PCN DES MetricDATA 24-25'!$F:$F,'PCN DES MetricDATA 24-25'!$B:$B,'PCN DES MetricDATA 24-25'!$S365,'PCN DES MetricDATA 24-25'!$C:$C,'PCN DES MetricDATA 24-25'!$Y$357,'PCN DES MetricDATA 24-25'!$D:$D,'PCN DES MetricDATA 24-25'!$Y$356,'PCN DES MetricDATA 24-25'!$E:$E,'PCN DES MetricDATA 24-25'!AV$164)</f>
        <v>7617</v>
      </c>
      <c r="AW365">
        <f>SUMIFS('PCN DES MetricDATA 24-25'!$F:$F,'PCN DES MetricDATA 24-25'!$B:$B,'PCN DES MetricDATA 24-25'!$S365,'PCN DES MetricDATA 24-25'!$C:$C,'PCN DES MetricDATA 24-25'!$Y$357,'PCN DES MetricDATA 24-25'!$D:$D,'PCN DES MetricDATA 24-25'!$Y$356,'PCN DES MetricDATA 24-25'!$E:$E,'PCN DES MetricDATA 24-25'!AW$164)</f>
        <v>7739</v>
      </c>
      <c r="AX365">
        <f>SUMIFS('PCN DES MetricDATA 24-25'!$F:$F,'PCN DES MetricDATA 24-25'!$B:$B,'PCN DES MetricDATA 24-25'!$S365,'PCN DES MetricDATA 24-25'!$C:$C,'PCN DES MetricDATA 24-25'!$Y$357,'PCN DES MetricDATA 24-25'!$D:$D,'PCN DES MetricDATA 24-25'!$Y$356,'PCN DES MetricDATA 24-25'!$E:$E,'PCN DES MetricDATA 24-25'!AX$164)</f>
        <v>7838</v>
      </c>
      <c r="AY365">
        <f>SUMIFS('PCN DES MetricDATA 24-25'!$F:$F,'PCN DES MetricDATA 24-25'!$B:$B,'PCN DES MetricDATA 24-25'!$S365,'PCN DES MetricDATA 24-25'!$C:$C,'PCN DES MetricDATA 24-25'!$Y$357,'PCN DES MetricDATA 24-25'!$D:$D,'PCN DES MetricDATA 24-25'!$Y$356,'PCN DES MetricDATA 24-25'!$E:$E,'PCN DES MetricDATA 24-25'!AY$164)</f>
        <v>7834</v>
      </c>
    </row>
    <row r="366" spans="1:51" x14ac:dyDescent="0.35">
      <c r="A366" t="s">
        <v>1558</v>
      </c>
      <c r="B366" t="s">
        <v>651</v>
      </c>
      <c r="C366" t="s">
        <v>1560</v>
      </c>
      <c r="D366" t="s">
        <v>700</v>
      </c>
      <c r="E366" s="2">
        <v>45535</v>
      </c>
      <c r="F366">
        <v>1</v>
      </c>
      <c r="G366" t="str">
        <f>VLOOKUP($C366,'LKUP PCNDES'!$K:$M,2,FALSE)</f>
        <v>Percentage of permanent care home residents aged 18 years or over who received a Structured Medication Review.</v>
      </c>
      <c r="H366" t="str">
        <f>VLOOKUP($C366,'LKUP PCNDES'!$K:$M,3,FALSE)</f>
        <v>SMR</v>
      </c>
      <c r="I366" t="str">
        <f>VLOOKUP($B366,'LKUP PCNDES'!$C$17:$H$60,4,FALSE)</f>
        <v>NHS North East London ICB</v>
      </c>
      <c r="J366" t="str">
        <f>VLOOKUP($B366,'LKUP PCNDES'!$C$17:$H$60,6,FALSE)</f>
        <v>NHS NORTH EAST LONDON INTEGRATED CARE BOARD</v>
      </c>
      <c r="R366" t="s">
        <v>95</v>
      </c>
      <c r="S366" t="s">
        <v>95</v>
      </c>
      <c r="T366" s="177"/>
      <c r="U366" s="177"/>
      <c r="V366" s="177"/>
      <c r="W366" s="177"/>
      <c r="X366" s="177"/>
      <c r="Y366" s="177"/>
      <c r="Z366" s="177"/>
      <c r="AA366" s="177"/>
      <c r="AB366" s="177"/>
      <c r="AC366" s="177"/>
      <c r="AD366" s="177"/>
      <c r="AE366" s="177"/>
      <c r="AF366">
        <v>28896</v>
      </c>
      <c r="AG366">
        <v>26328</v>
      </c>
      <c r="AH366">
        <v>29550</v>
      </c>
      <c r="AI366">
        <v>28815</v>
      </c>
      <c r="AJ366">
        <v>28820</v>
      </c>
      <c r="AK366">
        <v>31238</v>
      </c>
      <c r="AL366">
        <v>29912</v>
      </c>
      <c r="AM366">
        <v>29525</v>
      </c>
      <c r="AN366">
        <v>29935</v>
      </c>
      <c r="AO366">
        <v>29623</v>
      </c>
      <c r="AP366">
        <v>29884</v>
      </c>
      <c r="AQ366">
        <v>31194</v>
      </c>
      <c r="AR366">
        <f t="shared" ref="AR366:AW366" si="336">SUM(AR361:AR365)</f>
        <v>25800</v>
      </c>
      <c r="AS366">
        <f t="shared" si="336"/>
        <v>25999</v>
      </c>
      <c r="AT366">
        <f t="shared" si="336"/>
        <v>26218</v>
      </c>
      <c r="AU366">
        <f t="shared" si="336"/>
        <v>26458</v>
      </c>
      <c r="AV366">
        <f t="shared" si="336"/>
        <v>32812</v>
      </c>
      <c r="AW366">
        <f t="shared" si="336"/>
        <v>33166</v>
      </c>
      <c r="AX366">
        <f t="shared" ref="AX366:AY366" si="337">SUM(AX361:AX365)</f>
        <v>33216</v>
      </c>
      <c r="AY366">
        <f t="shared" si="337"/>
        <v>33214</v>
      </c>
    </row>
    <row r="367" spans="1:51" x14ac:dyDescent="0.35">
      <c r="A367" t="s">
        <v>1558</v>
      </c>
      <c r="B367" t="s">
        <v>651</v>
      </c>
      <c r="C367" t="s">
        <v>1560</v>
      </c>
      <c r="D367" t="s">
        <v>700</v>
      </c>
      <c r="E367" s="2">
        <v>45565</v>
      </c>
      <c r="F367">
        <v>2</v>
      </c>
      <c r="G367" t="str">
        <f>VLOOKUP($C367,'LKUP PCNDES'!$K:$M,2,FALSE)</f>
        <v>Percentage of permanent care home residents aged 18 years or over who received a Structured Medication Review.</v>
      </c>
      <c r="H367" t="str">
        <f>VLOOKUP($C367,'LKUP PCNDES'!$K:$M,3,FALSE)</f>
        <v>SMR</v>
      </c>
      <c r="I367" t="str">
        <f>VLOOKUP($B367,'LKUP PCNDES'!$C$17:$H$60,4,FALSE)</f>
        <v>NHS North East London ICB</v>
      </c>
      <c r="J367" t="str">
        <f>VLOOKUP($B367,'LKUP PCNDES'!$C$17:$H$60,6,FALSE)</f>
        <v>NHS NORTH EAST LONDON INTEGRATED CARE BOARD</v>
      </c>
      <c r="R367" t="s">
        <v>626</v>
      </c>
      <c r="S367" t="s">
        <v>626</v>
      </c>
      <c r="T367" s="177"/>
      <c r="U367" s="177"/>
      <c r="V367" s="177"/>
      <c r="W367" s="177"/>
      <c r="X367" s="177"/>
      <c r="Y367" s="177"/>
      <c r="Z367" s="177"/>
      <c r="AA367" s="177"/>
      <c r="AB367" s="177"/>
      <c r="AC367" s="177"/>
      <c r="AD367" s="177"/>
      <c r="AE367" s="177"/>
      <c r="AF367">
        <v>319782</v>
      </c>
      <c r="AG367">
        <v>304898</v>
      </c>
      <c r="AH367">
        <v>328341</v>
      </c>
      <c r="AI367">
        <v>332403</v>
      </c>
      <c r="AJ367">
        <v>333336</v>
      </c>
      <c r="AK367">
        <v>344430</v>
      </c>
      <c r="AL367">
        <v>347656</v>
      </c>
      <c r="AM367">
        <v>337820</v>
      </c>
      <c r="AN367">
        <v>336655</v>
      </c>
      <c r="AO367">
        <v>335973</v>
      </c>
      <c r="AP367">
        <v>333995</v>
      </c>
      <c r="AQ367">
        <v>340691</v>
      </c>
      <c r="AR367">
        <f>SUMIFS('PCN DES MetricDATA 24-25'!$F:$F,'PCN DES MetricDATA 24-25'!$B:$B,'PCN DES MetricDATA 24-25'!$S367,'PCN DES MetricDATA 24-25'!$C:$C,'PCN DES MetricDATA 24-25'!$Y$357,'PCN DES MetricDATA 24-25'!$D:$D,'PCN DES MetricDATA 24-25'!$Y$356,'PCN DES MetricDATA 24-25'!$E:$E,'PCN DES MetricDATA 24-25'!AR$164)</f>
        <v>276781</v>
      </c>
      <c r="AS367">
        <f>SUMIFS('PCN DES MetricDATA 24-25'!$F:$F,'PCN DES MetricDATA 24-25'!$B:$B,'PCN DES MetricDATA 24-25'!$S367,'PCN DES MetricDATA 24-25'!$C:$C,'PCN DES MetricDATA 24-25'!$Y$357,'PCN DES MetricDATA 24-25'!$D:$D,'PCN DES MetricDATA 24-25'!$Y$356,'PCN DES MetricDATA 24-25'!$E:$E,'PCN DES MetricDATA 24-25'!AS$164)</f>
        <v>278101</v>
      </c>
      <c r="AT367">
        <f>SUMIFS('PCN DES MetricDATA 24-25'!$F:$F,'PCN DES MetricDATA 24-25'!$B:$B,'PCN DES MetricDATA 24-25'!$S367,'PCN DES MetricDATA 24-25'!$C:$C,'PCN DES MetricDATA 24-25'!$Y$357,'PCN DES MetricDATA 24-25'!$D:$D,'PCN DES MetricDATA 24-25'!$Y$356,'PCN DES MetricDATA 24-25'!$E:$E,'PCN DES MetricDATA 24-25'!AT$164)</f>
        <v>284828</v>
      </c>
      <c r="AU367">
        <f>SUMIFS('PCN DES MetricDATA 24-25'!$F:$F,'PCN DES MetricDATA 24-25'!$B:$B,'PCN DES MetricDATA 24-25'!$S367,'PCN DES MetricDATA 24-25'!$C:$C,'PCN DES MetricDATA 24-25'!$Y$357,'PCN DES MetricDATA 24-25'!$D:$D,'PCN DES MetricDATA 24-25'!$Y$356,'PCN DES MetricDATA 24-25'!$E:$E,'PCN DES MetricDATA 24-25'!AU$164)</f>
        <v>317289</v>
      </c>
      <c r="AV367">
        <f>SUMIFS('PCN DES MetricDATA 24-25'!$F:$F,'PCN DES MetricDATA 24-25'!$B:$B,'PCN DES MetricDATA 24-25'!$S367,'PCN DES MetricDATA 24-25'!$C:$C,'PCN DES MetricDATA 24-25'!$Y$357,'PCN DES MetricDATA 24-25'!$D:$D,'PCN DES MetricDATA 24-25'!$Y$356,'PCN DES MetricDATA 24-25'!$E:$E,'PCN DES MetricDATA 24-25'!AV$164)</f>
        <v>324611</v>
      </c>
      <c r="AW367">
        <f>SUMIFS('PCN DES MetricDATA 24-25'!$F:$F,'PCN DES MetricDATA 24-25'!$B:$B,'PCN DES MetricDATA 24-25'!$S367,'PCN DES MetricDATA 24-25'!$C:$C,'PCN DES MetricDATA 24-25'!$Y$357,'PCN DES MetricDATA 24-25'!$D:$D,'PCN DES MetricDATA 24-25'!$Y$356,'PCN DES MetricDATA 24-25'!$E:$E,'PCN DES MetricDATA 24-25'!AW$164)</f>
        <v>328405</v>
      </c>
      <c r="AX367">
        <f>SUMIFS('PCN DES MetricDATA 24-25'!$F:$F,'PCN DES MetricDATA 24-25'!$B:$B,'PCN DES MetricDATA 24-25'!$S367,'PCN DES MetricDATA 24-25'!$C:$C,'PCN DES MetricDATA 24-25'!$Y$357,'PCN DES MetricDATA 24-25'!$D:$D,'PCN DES MetricDATA 24-25'!$Y$356,'PCN DES MetricDATA 24-25'!$E:$E,'PCN DES MetricDATA 24-25'!AX$164)</f>
        <v>342747</v>
      </c>
      <c r="AY367">
        <f>SUMIFS('PCN DES MetricDATA 24-25'!$F:$F,'PCN DES MetricDATA 24-25'!$B:$B,'PCN DES MetricDATA 24-25'!$S367,'PCN DES MetricDATA 24-25'!$C:$C,'PCN DES MetricDATA 24-25'!$Y$357,'PCN DES MetricDATA 24-25'!$D:$D,'PCN DES MetricDATA 24-25'!$Y$356,'PCN DES MetricDATA 24-25'!$E:$E,'PCN DES MetricDATA 24-25'!AY$164)</f>
        <v>342400</v>
      </c>
    </row>
    <row r="368" spans="1:51" x14ac:dyDescent="0.35">
      <c r="A368" t="s">
        <v>1558</v>
      </c>
      <c r="B368" t="s">
        <v>651</v>
      </c>
      <c r="C368" t="s">
        <v>1560</v>
      </c>
      <c r="D368" t="s">
        <v>700</v>
      </c>
      <c r="E368" s="2">
        <v>45596</v>
      </c>
      <c r="F368">
        <v>2</v>
      </c>
      <c r="G368" t="str">
        <f>VLOOKUP($C368,'LKUP PCNDES'!$K:$M,2,FALSE)</f>
        <v>Percentage of permanent care home residents aged 18 years or over who received a Structured Medication Review.</v>
      </c>
      <c r="H368" t="str">
        <f>VLOOKUP($C368,'LKUP PCNDES'!$K:$M,3,FALSE)</f>
        <v>SMR</v>
      </c>
      <c r="I368" t="str">
        <f>VLOOKUP($B368,'LKUP PCNDES'!$C$17:$H$60,4,FALSE)</f>
        <v>NHS North East London ICB</v>
      </c>
      <c r="J368" t="str">
        <f>VLOOKUP($B368,'LKUP PCNDES'!$C$17:$H$60,6,FALSE)</f>
        <v>NHS NORTH EAST LONDON INTEGRATED CARE BOARD</v>
      </c>
    </row>
    <row r="369" spans="1:51" x14ac:dyDescent="0.35">
      <c r="A369" t="s">
        <v>1558</v>
      </c>
      <c r="B369" t="s">
        <v>651</v>
      </c>
      <c r="C369" t="s">
        <v>1560</v>
      </c>
      <c r="D369" t="s">
        <v>700</v>
      </c>
      <c r="E369" s="2">
        <v>45626</v>
      </c>
      <c r="F369">
        <v>2</v>
      </c>
      <c r="G369" t="str">
        <f>VLOOKUP($C369,'LKUP PCNDES'!$K:$M,2,FALSE)</f>
        <v>Percentage of permanent care home residents aged 18 years or over who received a Structured Medication Review.</v>
      </c>
      <c r="H369" t="str">
        <f>VLOOKUP($C369,'LKUP PCNDES'!$K:$M,3,FALSE)</f>
        <v>SMR</v>
      </c>
      <c r="I369" t="str">
        <f>VLOOKUP($B369,'LKUP PCNDES'!$C$17:$H$60,4,FALSE)</f>
        <v>NHS North East London ICB</v>
      </c>
      <c r="J369" t="str">
        <f>VLOOKUP($B369,'LKUP PCNDES'!$C$17:$H$60,6,FALSE)</f>
        <v>NHS NORTH EAST LONDON INTEGRATED CARE BOARD</v>
      </c>
    </row>
    <row r="370" spans="1:51" x14ac:dyDescent="0.35">
      <c r="A370" t="s">
        <v>1558</v>
      </c>
      <c r="B370" t="s">
        <v>651</v>
      </c>
      <c r="C370" t="s">
        <v>1560</v>
      </c>
      <c r="D370" t="s">
        <v>564</v>
      </c>
      <c r="E370" s="2">
        <v>45535</v>
      </c>
      <c r="F370">
        <v>4785</v>
      </c>
      <c r="G370" t="str">
        <f>VLOOKUP($C370,'LKUP PCNDES'!$K:$M,2,FALSE)</f>
        <v>Percentage of permanent care home residents aged 18 years or over who received a Structured Medication Review.</v>
      </c>
      <c r="H370" t="str">
        <f>VLOOKUP($C370,'LKUP PCNDES'!$K:$M,3,FALSE)</f>
        <v>SMR</v>
      </c>
      <c r="I370" t="str">
        <f>VLOOKUP($B370,'LKUP PCNDES'!$C$17:$H$60,4,FALSE)</f>
        <v>NHS North East London ICB</v>
      </c>
      <c r="J370" t="str">
        <f>VLOOKUP($B370,'LKUP PCNDES'!$C$17:$H$60,6,FALSE)</f>
        <v>NHS NORTH EAST LONDON INTEGRATED CARE BOARD</v>
      </c>
      <c r="S370" t="s">
        <v>1511</v>
      </c>
      <c r="U370" t="str">
        <f>AB337</f>
        <v>PSY_ASSESS</v>
      </c>
    </row>
    <row r="371" spans="1:51" x14ac:dyDescent="0.35">
      <c r="A371" t="s">
        <v>1558</v>
      </c>
      <c r="B371" t="s">
        <v>651</v>
      </c>
      <c r="C371" t="s">
        <v>1560</v>
      </c>
      <c r="D371" t="s">
        <v>564</v>
      </c>
      <c r="E371" s="2">
        <v>45565</v>
      </c>
      <c r="F371">
        <v>5003</v>
      </c>
      <c r="G371" t="str">
        <f>VLOOKUP($C371,'LKUP PCNDES'!$K:$M,2,FALSE)</f>
        <v>Percentage of permanent care home residents aged 18 years or over who received a Structured Medication Review.</v>
      </c>
      <c r="H371" t="str">
        <f>VLOOKUP($C371,'LKUP PCNDES'!$K:$M,3,FALSE)</f>
        <v>SMR</v>
      </c>
      <c r="I371" t="str">
        <f>VLOOKUP($B371,'LKUP PCNDES'!$C$17:$H$60,4,FALSE)</f>
        <v>NHS North East London ICB</v>
      </c>
      <c r="J371" t="str">
        <f>VLOOKUP($B371,'LKUP PCNDES'!$C$17:$H$60,6,FALSE)</f>
        <v>NHS NORTH EAST LONDON INTEGRATED CARE BOARD</v>
      </c>
      <c r="S371" s="7" t="s">
        <v>638</v>
      </c>
      <c r="T371" s="7"/>
      <c r="U371" s="7"/>
      <c r="V371" s="7"/>
      <c r="W371" s="7"/>
      <c r="X371" s="94"/>
      <c r="Y371" s="94" t="s">
        <v>1558</v>
      </c>
      <c r="Z371" s="7"/>
      <c r="AA371" s="7"/>
    </row>
    <row r="372" spans="1:51" x14ac:dyDescent="0.35">
      <c r="A372" t="s">
        <v>1558</v>
      </c>
      <c r="B372" t="s">
        <v>651</v>
      </c>
      <c r="C372" t="s">
        <v>1560</v>
      </c>
      <c r="D372" t="s">
        <v>564</v>
      </c>
      <c r="E372" s="2">
        <v>45596</v>
      </c>
      <c r="F372">
        <v>5210</v>
      </c>
      <c r="G372" t="str">
        <f>VLOOKUP($C372,'LKUP PCNDES'!$K:$M,2,FALSE)</f>
        <v>Percentage of permanent care home residents aged 18 years or over who received a Structured Medication Review.</v>
      </c>
      <c r="H372" t="str">
        <f>VLOOKUP($C372,'LKUP PCNDES'!$K:$M,3,FALSE)</f>
        <v>SMR</v>
      </c>
      <c r="I372" t="str">
        <f>VLOOKUP($B372,'LKUP PCNDES'!$C$17:$H$60,4,FALSE)</f>
        <v>NHS North East London ICB</v>
      </c>
      <c r="J372" t="str">
        <f>VLOOKUP($B372,'LKUP PCNDES'!$C$17:$H$60,6,FALSE)</f>
        <v>NHS NORTH EAST LONDON INTEGRATED CARE BOARD</v>
      </c>
      <c r="S372" s="7"/>
      <c r="T372" s="7"/>
      <c r="U372" s="7"/>
      <c r="V372" s="7"/>
      <c r="W372" s="7"/>
      <c r="X372" s="7"/>
      <c r="Y372" s="94" t="s">
        <v>659</v>
      </c>
      <c r="Z372" s="204" t="s">
        <v>1391</v>
      </c>
      <c r="AA372" s="7"/>
    </row>
    <row r="373" spans="1:51" x14ac:dyDescent="0.35">
      <c r="A373" t="s">
        <v>1558</v>
      </c>
      <c r="B373" t="s">
        <v>651</v>
      </c>
      <c r="C373" t="s">
        <v>1560</v>
      </c>
      <c r="D373" t="s">
        <v>564</v>
      </c>
      <c r="E373" s="2">
        <v>45626</v>
      </c>
      <c r="F373">
        <v>5273</v>
      </c>
      <c r="G373" t="str">
        <f>VLOOKUP($C373,'LKUP PCNDES'!$K:$M,2,FALSE)</f>
        <v>Percentage of permanent care home residents aged 18 years or over who received a Structured Medication Review.</v>
      </c>
      <c r="H373" t="str">
        <f>VLOOKUP($C373,'LKUP PCNDES'!$K:$M,3,FALSE)</f>
        <v>SMR</v>
      </c>
      <c r="I373" t="str">
        <f>VLOOKUP($B373,'LKUP PCNDES'!$C$17:$H$60,4,FALSE)</f>
        <v>NHS North East London ICB</v>
      </c>
      <c r="J373" t="str">
        <f>VLOOKUP($B373,'LKUP PCNDES'!$C$17:$H$60,6,FALSE)</f>
        <v>NHS NORTH EAST LONDON INTEGRATED CARE BOARD</v>
      </c>
      <c r="S373" s="7" t="s">
        <v>640</v>
      </c>
      <c r="T373" s="7"/>
      <c r="U373" s="7"/>
      <c r="V373" s="7"/>
      <c r="W373" s="7"/>
      <c r="X373" s="7"/>
      <c r="Y373" s="94" t="s">
        <v>1554</v>
      </c>
      <c r="Z373" s="7"/>
      <c r="AA373" s="7"/>
    </row>
    <row r="374" spans="1:51" x14ac:dyDescent="0.35">
      <c r="A374" t="s">
        <v>1558</v>
      </c>
      <c r="B374" t="s">
        <v>651</v>
      </c>
      <c r="C374" t="s">
        <v>1560</v>
      </c>
      <c r="D374" t="s">
        <v>563</v>
      </c>
      <c r="E374" s="2">
        <v>45535</v>
      </c>
      <c r="F374">
        <v>1076</v>
      </c>
      <c r="G374" t="str">
        <f>VLOOKUP($C374,'LKUP PCNDES'!$K:$M,2,FALSE)</f>
        <v>Percentage of permanent care home residents aged 18 years or over who received a Structured Medication Review.</v>
      </c>
      <c r="H374" t="str">
        <f>VLOOKUP($C374,'LKUP PCNDES'!$K:$M,3,FALSE)</f>
        <v>SMR</v>
      </c>
      <c r="I374" t="str">
        <f>VLOOKUP($B374,'LKUP PCNDES'!$C$17:$H$60,4,FALSE)</f>
        <v>NHS North East London ICB</v>
      </c>
      <c r="J374" t="str">
        <f>VLOOKUP($B374,'LKUP PCNDES'!$C$17:$H$60,6,FALSE)</f>
        <v>NHS NORTH EAST LONDON INTEGRATED CARE BOARD</v>
      </c>
      <c r="S374" s="7"/>
      <c r="T374" s="7"/>
      <c r="U374" s="7"/>
      <c r="V374" s="7"/>
      <c r="W374" s="7"/>
      <c r="X374" s="7"/>
      <c r="Y374" s="7"/>
      <c r="Z374" s="7"/>
      <c r="AA374" s="7"/>
    </row>
    <row r="375" spans="1:51" x14ac:dyDescent="0.35">
      <c r="A375" t="s">
        <v>1558</v>
      </c>
      <c r="B375" t="s">
        <v>651</v>
      </c>
      <c r="C375" t="s">
        <v>1560</v>
      </c>
      <c r="D375" t="s">
        <v>563</v>
      </c>
      <c r="E375" s="2">
        <v>45565</v>
      </c>
      <c r="F375">
        <v>1344</v>
      </c>
      <c r="G375" t="str">
        <f>VLOOKUP($C375,'LKUP PCNDES'!$K:$M,2,FALSE)</f>
        <v>Percentage of permanent care home residents aged 18 years or over who received a Structured Medication Review.</v>
      </c>
      <c r="H375" t="str">
        <f>VLOOKUP($C375,'LKUP PCNDES'!$K:$M,3,FALSE)</f>
        <v>SMR</v>
      </c>
      <c r="I375" t="str">
        <f>VLOOKUP($B375,'LKUP PCNDES'!$C$17:$H$60,4,FALSE)</f>
        <v>NHS North East London ICB</v>
      </c>
      <c r="J375" t="str">
        <f>VLOOKUP($B375,'LKUP PCNDES'!$C$17:$H$60,6,FALSE)</f>
        <v>NHS NORTH EAST LONDON INTEGRATED CARE BOARD</v>
      </c>
      <c r="S375" s="7" t="s">
        <v>649</v>
      </c>
      <c r="T375" s="7"/>
      <c r="U375" s="7"/>
      <c r="V375" s="7"/>
      <c r="W375" s="7"/>
      <c r="X375" s="7" t="s">
        <v>642</v>
      </c>
      <c r="Y375" s="7"/>
      <c r="Z375" s="7"/>
      <c r="AA375" s="7"/>
    </row>
    <row r="376" spans="1:51" x14ac:dyDescent="0.35">
      <c r="A376" t="s">
        <v>1558</v>
      </c>
      <c r="B376" t="s">
        <v>651</v>
      </c>
      <c r="C376" t="s">
        <v>1560</v>
      </c>
      <c r="D376" t="s">
        <v>563</v>
      </c>
      <c r="E376" s="2">
        <v>45596</v>
      </c>
      <c r="F376">
        <v>1727</v>
      </c>
      <c r="G376" t="str">
        <f>VLOOKUP($C376,'LKUP PCNDES'!$K:$M,2,FALSE)</f>
        <v>Percentage of permanent care home residents aged 18 years or over who received a Structured Medication Review.</v>
      </c>
      <c r="H376" t="str">
        <f>VLOOKUP($C376,'LKUP PCNDES'!$K:$M,3,FALSE)</f>
        <v>SMR</v>
      </c>
      <c r="I376" t="str">
        <f>VLOOKUP($B376,'LKUP PCNDES'!$C$17:$H$60,4,FALSE)</f>
        <v>NHS North East London ICB</v>
      </c>
      <c r="J376" t="str">
        <f>VLOOKUP($B376,'LKUP PCNDES'!$C$17:$H$60,6,FALSE)</f>
        <v>NHS NORTH EAST LONDON INTEGRATED CARE BOARD</v>
      </c>
      <c r="S376" s="7" t="s">
        <v>639</v>
      </c>
      <c r="T376" s="103">
        <v>44681</v>
      </c>
      <c r="U376" s="103">
        <v>44712</v>
      </c>
      <c r="V376" s="103">
        <v>44742</v>
      </c>
      <c r="W376" s="103">
        <v>44773</v>
      </c>
      <c r="X376" s="103">
        <f t="shared" ref="X376" si="338">EOMONTH(W376,1)</f>
        <v>44804</v>
      </c>
      <c r="Y376" s="103">
        <f t="shared" ref="Y376" si="339">EOMONTH(X376,1)</f>
        <v>44834</v>
      </c>
      <c r="Z376" s="103">
        <f t="shared" ref="Z376" si="340">EOMONTH(Y376,1)</f>
        <v>44865</v>
      </c>
      <c r="AA376" s="103">
        <f t="shared" ref="AA376" si="341">EOMONTH(Z376,1)</f>
        <v>44895</v>
      </c>
      <c r="AB376" s="103">
        <f t="shared" ref="AB376" si="342">EOMONTH(AA376,1)</f>
        <v>44926</v>
      </c>
      <c r="AC376" s="103">
        <f t="shared" ref="AC376" si="343">EOMONTH(AB376,1)</f>
        <v>44957</v>
      </c>
      <c r="AD376" s="103">
        <f t="shared" ref="AD376" si="344">EOMONTH(AC376,1)</f>
        <v>44985</v>
      </c>
      <c r="AE376" s="103">
        <f t="shared" ref="AE376" si="345">EOMONTH(AD376,1)</f>
        <v>45016</v>
      </c>
      <c r="AF376" s="103">
        <f t="shared" ref="AF376" si="346">EOMONTH(AE376,1)</f>
        <v>45046</v>
      </c>
      <c r="AG376" s="103">
        <f t="shared" ref="AG376" si="347">EOMONTH(AF376,1)</f>
        <v>45077</v>
      </c>
      <c r="AH376" s="103">
        <f t="shared" ref="AH376" si="348">EOMONTH(AG376,1)</f>
        <v>45107</v>
      </c>
      <c r="AI376" s="103">
        <f t="shared" ref="AI376" si="349">EOMONTH(AH376,1)</f>
        <v>45138</v>
      </c>
      <c r="AJ376" s="103">
        <f t="shared" ref="AJ376" si="350">EOMONTH(AI376,1)</f>
        <v>45169</v>
      </c>
      <c r="AK376" s="103">
        <f t="shared" ref="AK376" si="351">EOMONTH(AJ376,1)</f>
        <v>45199</v>
      </c>
      <c r="AL376" s="103">
        <f t="shared" ref="AL376" si="352">EOMONTH(AK376,1)</f>
        <v>45230</v>
      </c>
      <c r="AM376" s="103">
        <f t="shared" ref="AM376" si="353">EOMONTH(AL376,1)</f>
        <v>45260</v>
      </c>
      <c r="AN376" s="103">
        <f t="shared" ref="AN376" si="354">EOMONTH(AM376,1)</f>
        <v>45291</v>
      </c>
      <c r="AO376" s="103">
        <f t="shared" ref="AO376" si="355">EOMONTH(AN376,1)</f>
        <v>45322</v>
      </c>
      <c r="AP376" s="103">
        <f t="shared" ref="AP376" si="356">EOMONTH(AO376,1)</f>
        <v>45351</v>
      </c>
      <c r="AQ376" s="103">
        <f t="shared" ref="AQ376" si="357">EOMONTH(AP376,1)</f>
        <v>45382</v>
      </c>
      <c r="AR376" s="103">
        <f t="shared" ref="AR376" si="358">EOMONTH(AQ376,1)</f>
        <v>45412</v>
      </c>
      <c r="AS376" s="103">
        <f t="shared" ref="AS376" si="359">EOMONTH(AR376,1)</f>
        <v>45443</v>
      </c>
      <c r="AT376" s="103">
        <f t="shared" ref="AT376" si="360">EOMONTH(AS376,1)</f>
        <v>45473</v>
      </c>
      <c r="AU376" s="103">
        <f t="shared" ref="AU376" si="361">EOMONTH(AT376,1)</f>
        <v>45504</v>
      </c>
      <c r="AV376" s="103">
        <f t="shared" ref="AV376" si="362">EOMONTH(AU376,1)</f>
        <v>45535</v>
      </c>
      <c r="AW376" s="103">
        <f>EOMONTH(AV376,1)</f>
        <v>45565</v>
      </c>
      <c r="AX376" s="103">
        <f>EOMONTH(AW376,1)</f>
        <v>45596</v>
      </c>
      <c r="AY376" s="103">
        <f>EOMONTH(AX376,1)</f>
        <v>45626</v>
      </c>
    </row>
    <row r="377" spans="1:51" x14ac:dyDescent="0.35">
      <c r="A377" t="s">
        <v>1558</v>
      </c>
      <c r="B377" t="s">
        <v>651</v>
      </c>
      <c r="C377" t="s">
        <v>1560</v>
      </c>
      <c r="D377" t="s">
        <v>563</v>
      </c>
      <c r="E377" s="2">
        <v>45626</v>
      </c>
      <c r="F377">
        <v>1901</v>
      </c>
      <c r="G377" t="str">
        <f>VLOOKUP($C377,'LKUP PCNDES'!$K:$M,2,FALSE)</f>
        <v>Percentage of permanent care home residents aged 18 years or over who received a Structured Medication Review.</v>
      </c>
      <c r="H377" t="str">
        <f>VLOOKUP($C377,'LKUP PCNDES'!$K:$M,3,FALSE)</f>
        <v>SMR</v>
      </c>
      <c r="I377" t="str">
        <f>VLOOKUP($B377,'LKUP PCNDES'!$C$17:$H$60,4,FALSE)</f>
        <v>NHS North East London ICB</v>
      </c>
      <c r="J377" t="str">
        <f>VLOOKUP($B377,'LKUP PCNDES'!$C$17:$H$60,6,FALSE)</f>
        <v>NHS NORTH EAST LONDON INTEGRATED CARE BOARD</v>
      </c>
      <c r="R377" t="s">
        <v>106</v>
      </c>
      <c r="S377" t="s">
        <v>651</v>
      </c>
      <c r="T377" s="203"/>
      <c r="U377" s="203"/>
      <c r="V377" s="203"/>
      <c r="W377" s="203"/>
      <c r="X377" s="203"/>
      <c r="Y377" s="203"/>
      <c r="Z377" s="203"/>
      <c r="AA377" s="203"/>
      <c r="AB377" s="203"/>
      <c r="AC377" s="203"/>
      <c r="AD377" s="203"/>
      <c r="AE377" s="203"/>
      <c r="AF377" s="8">
        <f>AF346/AF361</f>
        <v>1.6239483467031891E-2</v>
      </c>
      <c r="AG377" s="8">
        <f t="shared" ref="AG377:AR377" si="363">AG346/AG361</f>
        <v>3.5983263598326362E-2</v>
      </c>
      <c r="AH377" s="8">
        <f t="shared" si="363"/>
        <v>4.985781990521327E-2</v>
      </c>
      <c r="AI377" s="8">
        <f t="shared" si="363"/>
        <v>6.7498581962563808E-2</v>
      </c>
      <c r="AJ377" s="8">
        <f t="shared" si="363"/>
        <v>8.2985074626865676E-2</v>
      </c>
      <c r="AK377" s="8">
        <f t="shared" si="363"/>
        <v>0.10328046142754145</v>
      </c>
      <c r="AL377" s="8">
        <f t="shared" si="363"/>
        <v>0.11198536139066789</v>
      </c>
      <c r="AM377" s="8">
        <f t="shared" si="363"/>
        <v>0.1320653149111789</v>
      </c>
      <c r="AN377" s="8">
        <f t="shared" si="363"/>
        <v>0.16322963998601889</v>
      </c>
      <c r="AO377" s="8">
        <f t="shared" si="363"/>
        <v>0.23820998278829605</v>
      </c>
      <c r="AP377" s="8">
        <f t="shared" si="363"/>
        <v>0.29742310889443058</v>
      </c>
      <c r="AQ377" s="8">
        <f t="shared" si="363"/>
        <v>0.36077521947987412</v>
      </c>
      <c r="AR377" s="8" t="e">
        <f t="shared" si="363"/>
        <v>#DIV/0!</v>
      </c>
      <c r="AS377" s="8" t="e">
        <f t="shared" ref="AS377:AW377" si="364">AS346/AS361</f>
        <v>#DIV/0!</v>
      </c>
      <c r="AT377" s="8" t="e">
        <f t="shared" si="364"/>
        <v>#DIV/0!</v>
      </c>
      <c r="AU377" s="8" t="e">
        <f t="shared" si="364"/>
        <v>#DIV/0!</v>
      </c>
      <c r="AV377" s="8">
        <f t="shared" si="364"/>
        <v>6.4203612479474551E-2</v>
      </c>
      <c r="AW377" s="8">
        <f t="shared" si="364"/>
        <v>8.4360804672290721E-2</v>
      </c>
      <c r="AX377" s="8">
        <f t="shared" ref="AX377:AY377" si="365">AX346/AX361</f>
        <v>0.11535363299500564</v>
      </c>
      <c r="AY377" s="8">
        <f t="shared" si="365"/>
        <v>0.15454251535725833</v>
      </c>
    </row>
    <row r="378" spans="1:51" x14ac:dyDescent="0.35">
      <c r="A378" t="s">
        <v>1558</v>
      </c>
      <c r="B378" t="s">
        <v>651</v>
      </c>
      <c r="C378" t="s">
        <v>1560</v>
      </c>
      <c r="D378" t="s">
        <v>705</v>
      </c>
      <c r="E378" s="2">
        <v>45535</v>
      </c>
      <c r="F378">
        <v>1301</v>
      </c>
      <c r="G378" t="str">
        <f>VLOOKUP($C378,'LKUP PCNDES'!$K:$M,2,FALSE)</f>
        <v>Percentage of permanent care home residents aged 18 years or over who received a Structured Medication Review.</v>
      </c>
      <c r="H378" t="str">
        <f>VLOOKUP($C378,'LKUP PCNDES'!$K:$M,3,FALSE)</f>
        <v>SMR</v>
      </c>
      <c r="I378" t="str">
        <f>VLOOKUP($B378,'LKUP PCNDES'!$C$17:$H$60,4,FALSE)</f>
        <v>NHS North East London ICB</v>
      </c>
      <c r="J378" t="str">
        <f>VLOOKUP($B378,'LKUP PCNDES'!$C$17:$H$60,6,FALSE)</f>
        <v>NHS NORTH EAST LONDON INTEGRATED CARE BOARD</v>
      </c>
      <c r="R378" t="s">
        <v>108</v>
      </c>
      <c r="S378" t="s">
        <v>652</v>
      </c>
      <c r="T378" s="203"/>
      <c r="U378" s="203"/>
      <c r="V378" s="203"/>
      <c r="W378" s="203"/>
      <c r="X378" s="203"/>
      <c r="Y378" s="203"/>
      <c r="Z378" s="203"/>
      <c r="AA378" s="203"/>
      <c r="AB378" s="203"/>
      <c r="AC378" s="203"/>
      <c r="AD378" s="203"/>
      <c r="AE378" s="203"/>
      <c r="AF378" s="8">
        <f t="shared" ref="AF378:AR378" si="366">AF347/AF362</f>
        <v>7.1599045346062056E-3</v>
      </c>
      <c r="AG378" s="8">
        <f t="shared" si="366"/>
        <v>1.2544802867383513E-2</v>
      </c>
      <c r="AH378" s="8">
        <f t="shared" si="366"/>
        <v>1.6177777777777777E-2</v>
      </c>
      <c r="AI378" s="8">
        <f t="shared" si="366"/>
        <v>2.1958562068354878E-2</v>
      </c>
      <c r="AJ378" s="8">
        <f t="shared" si="366"/>
        <v>2.5798266018185662E-2</v>
      </c>
      <c r="AK378" s="8">
        <f t="shared" si="366"/>
        <v>3.0798677570906562E-2</v>
      </c>
      <c r="AL378" s="8">
        <f t="shared" si="366"/>
        <v>3.3604135893648447E-2</v>
      </c>
      <c r="AM378" s="8">
        <f t="shared" si="366"/>
        <v>3.687916975537435E-2</v>
      </c>
      <c r="AN378" s="8">
        <f t="shared" si="366"/>
        <v>3.8028429019752633E-2</v>
      </c>
      <c r="AO378" s="8">
        <f t="shared" si="366"/>
        <v>4.1090842085866962E-2</v>
      </c>
      <c r="AP378" s="8">
        <f t="shared" si="366"/>
        <v>4.8492553577915001E-2</v>
      </c>
      <c r="AQ378" s="8">
        <f t="shared" si="366"/>
        <v>5.8940877765687343E-2</v>
      </c>
      <c r="AR378" s="8">
        <f t="shared" si="366"/>
        <v>7.7171572146446515E-3</v>
      </c>
      <c r="AS378" s="8">
        <f t="shared" ref="AS378:AW378" si="367">AS347/AS362</f>
        <v>1.0171306209850108E-2</v>
      </c>
      <c r="AT378" s="8">
        <f t="shared" si="367"/>
        <v>1.3903555086237241E-2</v>
      </c>
      <c r="AU378" s="8">
        <f t="shared" si="367"/>
        <v>1.6733484399511941E-2</v>
      </c>
      <c r="AV378" s="8">
        <f t="shared" si="367"/>
        <v>2.1155830753353973E-2</v>
      </c>
      <c r="AW378" s="8">
        <f t="shared" si="367"/>
        <v>2.277327935222672E-2</v>
      </c>
      <c r="AX378" s="8">
        <f t="shared" ref="AX378:AY378" si="368">AX347/AX362</f>
        <v>2.5705645161290324E-2</v>
      </c>
      <c r="AY378" s="8">
        <f t="shared" si="368"/>
        <v>2.7638190954773871E-2</v>
      </c>
    </row>
    <row r="379" spans="1:51" x14ac:dyDescent="0.35">
      <c r="A379" t="s">
        <v>1558</v>
      </c>
      <c r="B379" t="s">
        <v>651</v>
      </c>
      <c r="C379" t="s">
        <v>1560</v>
      </c>
      <c r="D379" t="s">
        <v>705</v>
      </c>
      <c r="E379" s="2">
        <v>45565</v>
      </c>
      <c r="F379">
        <v>1158</v>
      </c>
      <c r="G379" t="str">
        <f>VLOOKUP($C379,'LKUP PCNDES'!$K:$M,2,FALSE)</f>
        <v>Percentage of permanent care home residents aged 18 years or over who received a Structured Medication Review.</v>
      </c>
      <c r="H379" t="str">
        <f>VLOOKUP($C379,'LKUP PCNDES'!$K:$M,3,FALSE)</f>
        <v>SMR</v>
      </c>
      <c r="I379" t="str">
        <f>VLOOKUP($B379,'LKUP PCNDES'!$C$17:$H$60,4,FALSE)</f>
        <v>NHS North East London ICB</v>
      </c>
      <c r="J379" t="str">
        <f>VLOOKUP($B379,'LKUP PCNDES'!$C$17:$H$60,6,FALSE)</f>
        <v>NHS NORTH EAST LONDON INTEGRATED CARE BOARD</v>
      </c>
      <c r="R379" t="s">
        <v>110</v>
      </c>
      <c r="S379" t="s">
        <v>653</v>
      </c>
      <c r="T379" s="203"/>
      <c r="U379" s="203"/>
      <c r="V379" s="203"/>
      <c r="W379" s="203"/>
      <c r="X379" s="203"/>
      <c r="Y379" s="203"/>
      <c r="Z379" s="203"/>
      <c r="AA379" s="203"/>
      <c r="AB379" s="203"/>
      <c r="AC379" s="203"/>
      <c r="AD379" s="203"/>
      <c r="AE379" s="203"/>
      <c r="AF379" s="8">
        <f t="shared" ref="AF379:AR379" si="369">AF348/AF363</f>
        <v>7.9416531604538081E-3</v>
      </c>
      <c r="AG379" s="8">
        <f t="shared" si="369"/>
        <v>1.2926159314913557E-2</v>
      </c>
      <c r="AH379" s="8">
        <f t="shared" si="369"/>
        <v>1.8838056039259143E-2</v>
      </c>
      <c r="AI379" s="8">
        <f t="shared" si="369"/>
        <v>2.6126408010012515E-2</v>
      </c>
      <c r="AJ379" s="8">
        <f t="shared" si="369"/>
        <v>3.8799297461280538E-2</v>
      </c>
      <c r="AK379" s="8">
        <f t="shared" si="369"/>
        <v>4.5112781954887216E-2</v>
      </c>
      <c r="AL379" s="8">
        <f t="shared" si="369"/>
        <v>5.4358314570601481E-2</v>
      </c>
      <c r="AM379" s="8">
        <f t="shared" si="369"/>
        <v>5.7298772169167803E-2</v>
      </c>
      <c r="AN379" s="8">
        <f t="shared" si="369"/>
        <v>7.3257588604375104E-2</v>
      </c>
      <c r="AO379" s="8">
        <f t="shared" si="369"/>
        <v>7.9033430232558141E-2</v>
      </c>
      <c r="AP379" s="8">
        <f t="shared" si="369"/>
        <v>9.7565406976744193E-2</v>
      </c>
      <c r="AQ379" s="8">
        <f t="shared" si="369"/>
        <v>9.4461077844311375E-2</v>
      </c>
      <c r="AR379" s="8">
        <f t="shared" si="369"/>
        <v>1.0812390414962011E-2</v>
      </c>
      <c r="AS379" s="8">
        <f t="shared" ref="AS379:AW379" si="370">AS348/AS363</f>
        <v>1.9514310494362534E-2</v>
      </c>
      <c r="AT379" s="8">
        <f t="shared" si="370"/>
        <v>3.4522274745738435E-2</v>
      </c>
      <c r="AU379" s="8">
        <f t="shared" si="370"/>
        <v>4.4635313996057448E-2</v>
      </c>
      <c r="AV379" s="8">
        <f t="shared" si="370"/>
        <v>4.5681755068036657E-2</v>
      </c>
      <c r="AW379" s="8">
        <f t="shared" si="370"/>
        <v>4.907718120805369E-2</v>
      </c>
      <c r="AX379" s="8">
        <f t="shared" ref="AX379:AY379" si="371">AX348/AX363</f>
        <v>5.5376419458853215E-2</v>
      </c>
      <c r="AY379" s="8">
        <f t="shared" si="371"/>
        <v>5.9013176338659941E-2</v>
      </c>
    </row>
    <row r="380" spans="1:51" x14ac:dyDescent="0.35">
      <c r="A380" t="s">
        <v>1558</v>
      </c>
      <c r="B380" t="s">
        <v>651</v>
      </c>
      <c r="C380" t="s">
        <v>1560</v>
      </c>
      <c r="D380" t="s">
        <v>705</v>
      </c>
      <c r="E380" s="2">
        <v>45596</v>
      </c>
      <c r="F380">
        <v>992</v>
      </c>
      <c r="G380" t="str">
        <f>VLOOKUP($C380,'LKUP PCNDES'!$K:$M,2,FALSE)</f>
        <v>Percentage of permanent care home residents aged 18 years or over who received a Structured Medication Review.</v>
      </c>
      <c r="H380" t="str">
        <f>VLOOKUP($C380,'LKUP PCNDES'!$K:$M,3,FALSE)</f>
        <v>SMR</v>
      </c>
      <c r="I380" t="str">
        <f>VLOOKUP($B380,'LKUP PCNDES'!$C$17:$H$60,4,FALSE)</f>
        <v>NHS North East London ICB</v>
      </c>
      <c r="J380" t="str">
        <f>VLOOKUP($B380,'LKUP PCNDES'!$C$17:$H$60,6,FALSE)</f>
        <v>NHS NORTH EAST LONDON INTEGRATED CARE BOARD</v>
      </c>
      <c r="R380" t="s">
        <v>112</v>
      </c>
      <c r="S380" t="s">
        <v>654</v>
      </c>
      <c r="T380" s="203"/>
      <c r="U380" s="203"/>
      <c r="V380" s="203"/>
      <c r="W380" s="203"/>
      <c r="X380" s="203"/>
      <c r="Y380" s="203"/>
      <c r="Z380" s="203"/>
      <c r="AA380" s="203"/>
      <c r="AB380" s="203"/>
      <c r="AC380" s="203"/>
      <c r="AD380" s="203"/>
      <c r="AE380" s="203"/>
      <c r="AF380" s="8">
        <f t="shared" ref="AF380:AR380" si="372">AF349/AF364</f>
        <v>6.2720501764014112E-3</v>
      </c>
      <c r="AG380" s="8">
        <f t="shared" si="372"/>
        <v>1.5303430079155673E-2</v>
      </c>
      <c r="AH380" s="8">
        <f t="shared" si="372"/>
        <v>2.2801302931596091E-2</v>
      </c>
      <c r="AI380" s="8">
        <f t="shared" si="372"/>
        <v>3.5594639865996647E-2</v>
      </c>
      <c r="AJ380" s="8">
        <f t="shared" si="372"/>
        <v>3.4642032332563508E-2</v>
      </c>
      <c r="AK380" s="8">
        <f t="shared" si="372"/>
        <v>3.6680189317106156E-2</v>
      </c>
      <c r="AL380" s="8">
        <f t="shared" si="372"/>
        <v>3.8917975567190226E-2</v>
      </c>
      <c r="AM380" s="8">
        <f t="shared" si="372"/>
        <v>3.8365896980461812E-2</v>
      </c>
      <c r="AN380" s="8">
        <f t="shared" si="372"/>
        <v>4.2207230582944129E-2</v>
      </c>
      <c r="AO380" s="8">
        <f t="shared" si="372"/>
        <v>4.7627294769657082E-2</v>
      </c>
      <c r="AP380" s="8">
        <f t="shared" si="372"/>
        <v>5.598890622291558E-2</v>
      </c>
      <c r="AQ380" s="8">
        <f t="shared" si="372"/>
        <v>5.8079945336522033E-2</v>
      </c>
      <c r="AR380" s="8">
        <f t="shared" si="372"/>
        <v>4.0133779264214043E-3</v>
      </c>
      <c r="AS380" s="8">
        <f t="shared" ref="AS380:AW380" si="373">AS349/AS364</f>
        <v>1.2861199265074327E-2</v>
      </c>
      <c r="AT380" s="8">
        <f t="shared" si="373"/>
        <v>2.559445178335535E-2</v>
      </c>
      <c r="AU380" s="8">
        <f t="shared" si="373"/>
        <v>2.9426351463051743E-2</v>
      </c>
      <c r="AV380" s="8">
        <f t="shared" si="373"/>
        <v>3.0382657250780095E-2</v>
      </c>
      <c r="AW380" s="8">
        <f t="shared" si="373"/>
        <v>3.2831958596150734E-2</v>
      </c>
      <c r="AX380" s="8">
        <f t="shared" ref="AX380:AY380" si="374">AX349/AX364</f>
        <v>4.1735129806112388E-2</v>
      </c>
      <c r="AY380" s="8">
        <f t="shared" si="374"/>
        <v>4.6798029556650245E-2</v>
      </c>
    </row>
    <row r="381" spans="1:51" x14ac:dyDescent="0.35">
      <c r="A381" t="s">
        <v>1558</v>
      </c>
      <c r="B381" t="s">
        <v>651</v>
      </c>
      <c r="C381" t="s">
        <v>1560</v>
      </c>
      <c r="D381" t="s">
        <v>705</v>
      </c>
      <c r="E381" s="2">
        <v>45626</v>
      </c>
      <c r="F381">
        <v>907</v>
      </c>
      <c r="G381" t="str">
        <f>VLOOKUP($C381,'LKUP PCNDES'!$K:$M,2,FALSE)</f>
        <v>Percentage of permanent care home residents aged 18 years or over who received a Structured Medication Review.</v>
      </c>
      <c r="H381" t="str">
        <f>VLOOKUP($C381,'LKUP PCNDES'!$K:$M,3,FALSE)</f>
        <v>SMR</v>
      </c>
      <c r="I381" t="str">
        <f>VLOOKUP($B381,'LKUP PCNDES'!$C$17:$H$60,4,FALSE)</f>
        <v>NHS North East London ICB</v>
      </c>
      <c r="J381" t="str">
        <f>VLOOKUP($B381,'LKUP PCNDES'!$C$17:$H$60,6,FALSE)</f>
        <v>NHS NORTH EAST LONDON INTEGRATED CARE BOARD</v>
      </c>
      <c r="R381" t="s">
        <v>114</v>
      </c>
      <c r="S381" t="s">
        <v>656</v>
      </c>
      <c r="T381" s="203"/>
      <c r="U381" s="203"/>
      <c r="V381" s="203"/>
      <c r="W381" s="203"/>
      <c r="X381" s="203"/>
      <c r="Y381" s="203"/>
      <c r="Z381" s="203"/>
      <c r="AA381" s="203"/>
      <c r="AB381" s="203"/>
      <c r="AC381" s="203"/>
      <c r="AD381" s="203"/>
      <c r="AE381" s="203"/>
      <c r="AF381" s="8">
        <f t="shared" ref="AF381:AR381" si="375">AF350/AF365</f>
        <v>6.0854797622417207E-3</v>
      </c>
      <c r="AG381" s="8">
        <f t="shared" si="375"/>
        <v>1.1521122057104692E-2</v>
      </c>
      <c r="AH381" s="8">
        <f t="shared" si="375"/>
        <v>1.5040764689344954E-2</v>
      </c>
      <c r="AI381" s="8">
        <f t="shared" si="375"/>
        <v>2.2947399791387275E-2</v>
      </c>
      <c r="AJ381" s="8">
        <f t="shared" si="375"/>
        <v>2.4951212712573181E-2</v>
      </c>
      <c r="AK381" s="8">
        <f t="shared" si="375"/>
        <v>3.022909041615833E-2</v>
      </c>
      <c r="AL381" s="8">
        <f t="shared" si="375"/>
        <v>5.7320344486799381E-2</v>
      </c>
      <c r="AM381" s="8">
        <f t="shared" si="375"/>
        <v>6.2871707731520815E-2</v>
      </c>
      <c r="AN381" s="8">
        <f t="shared" si="375"/>
        <v>7.1508850800786741E-2</v>
      </c>
      <c r="AO381" s="8">
        <f t="shared" si="375"/>
        <v>9.0883511536297132E-2</v>
      </c>
      <c r="AP381" s="8">
        <f t="shared" si="375"/>
        <v>0.10888575458392101</v>
      </c>
      <c r="AQ381" s="8">
        <f t="shared" si="375"/>
        <v>0.12083274722183149</v>
      </c>
      <c r="AR381" s="8">
        <f t="shared" si="375"/>
        <v>1.8098325229605618E-2</v>
      </c>
      <c r="AS381" s="8">
        <f t="shared" ref="AS381:AW381" si="376">AS350/AS365</f>
        <v>2.7236315086782377E-2</v>
      </c>
      <c r="AT381" s="8">
        <f t="shared" si="376"/>
        <v>3.4271236164821979E-2</v>
      </c>
      <c r="AU381" s="8">
        <f t="shared" si="376"/>
        <v>4.2007926023778071E-2</v>
      </c>
      <c r="AV381" s="8">
        <f t="shared" si="376"/>
        <v>4.4505710909807011E-2</v>
      </c>
      <c r="AW381" s="8">
        <f t="shared" si="376"/>
        <v>5.1427833053366068E-2</v>
      </c>
      <c r="AX381" s="8">
        <f t="shared" ref="AX381:AY381" si="377">AX350/AX365</f>
        <v>5.8050523092625671E-2</v>
      </c>
      <c r="AY381" s="8">
        <f t="shared" si="377"/>
        <v>7.0845034465151904E-2</v>
      </c>
    </row>
    <row r="382" spans="1:51" x14ac:dyDescent="0.35">
      <c r="A382" t="s">
        <v>1558</v>
      </c>
      <c r="B382" t="s">
        <v>651</v>
      </c>
      <c r="C382" t="s">
        <v>1560</v>
      </c>
      <c r="D382" t="s">
        <v>704</v>
      </c>
      <c r="E382" s="2">
        <v>45535</v>
      </c>
      <c r="F382">
        <v>2</v>
      </c>
      <c r="G382" t="str">
        <f>VLOOKUP($C382,'LKUP PCNDES'!$K:$M,2,FALSE)</f>
        <v>Percentage of permanent care home residents aged 18 years or over who received a Structured Medication Review.</v>
      </c>
      <c r="H382" t="str">
        <f>VLOOKUP($C382,'LKUP PCNDES'!$K:$M,3,FALSE)</f>
        <v>SMR</v>
      </c>
      <c r="I382" t="str">
        <f>VLOOKUP($B382,'LKUP PCNDES'!$C$17:$H$60,4,FALSE)</f>
        <v>NHS North East London ICB</v>
      </c>
      <c r="J382" t="str">
        <f>VLOOKUP($B382,'LKUP PCNDES'!$C$17:$H$60,6,FALSE)</f>
        <v>NHS NORTH EAST LONDON INTEGRATED CARE BOARD</v>
      </c>
      <c r="R382" t="s">
        <v>95</v>
      </c>
      <c r="S382" t="s">
        <v>95</v>
      </c>
      <c r="T382" s="203"/>
      <c r="U382" s="203"/>
      <c r="V382" s="203"/>
      <c r="W382" s="203"/>
      <c r="X382" s="203"/>
      <c r="Y382" s="203"/>
      <c r="Z382" s="203"/>
      <c r="AA382" s="203"/>
      <c r="AB382" s="203"/>
      <c r="AC382" s="203"/>
      <c r="AD382" s="203"/>
      <c r="AE382" s="203"/>
      <c r="AF382" s="8">
        <f t="shared" ref="AF382:AR382" si="378">AF351/AF366</f>
        <v>8.5132890365448508E-3</v>
      </c>
      <c r="AG382" s="8">
        <f t="shared" si="378"/>
        <v>1.7054086903676696E-2</v>
      </c>
      <c r="AH382" s="8">
        <f t="shared" si="378"/>
        <v>2.3654822335025381E-2</v>
      </c>
      <c r="AI382" s="8">
        <f t="shared" si="378"/>
        <v>3.3732431025507548E-2</v>
      </c>
      <c r="AJ382" s="8">
        <f t="shared" si="378"/>
        <v>4.0111034004163777E-2</v>
      </c>
      <c r="AK382" s="8">
        <f t="shared" si="378"/>
        <v>4.7698316153402906E-2</v>
      </c>
      <c r="AL382" s="8">
        <f t="shared" si="378"/>
        <v>5.8872693233484888E-2</v>
      </c>
      <c r="AM382" s="8">
        <f t="shared" si="378"/>
        <v>6.5402201524132092E-2</v>
      </c>
      <c r="AN382" s="8">
        <f t="shared" si="378"/>
        <v>7.7668281276098219E-2</v>
      </c>
      <c r="AO382" s="8">
        <f t="shared" si="378"/>
        <v>0.10002363028727677</v>
      </c>
      <c r="AP382" s="8">
        <f t="shared" si="378"/>
        <v>0.12341052067996253</v>
      </c>
      <c r="AQ382" s="8">
        <f t="shared" si="378"/>
        <v>0.13890491761236134</v>
      </c>
      <c r="AR382" s="8">
        <f t="shared" si="378"/>
        <v>1.065891472868217E-2</v>
      </c>
      <c r="AS382" s="8">
        <f t="shared" ref="AS382:AW382" si="379">AS351/AS366</f>
        <v>1.8193007423362436E-2</v>
      </c>
      <c r="AT382" s="8">
        <f t="shared" si="379"/>
        <v>2.7919749790220459E-2</v>
      </c>
      <c r="AU382" s="8">
        <f t="shared" si="379"/>
        <v>3.435633834756973E-2</v>
      </c>
      <c r="AV382" s="8">
        <f t="shared" si="379"/>
        <v>4.1661587224186274E-2</v>
      </c>
      <c r="AW382" s="8">
        <f t="shared" si="379"/>
        <v>4.8453235240909366E-2</v>
      </c>
      <c r="AX382" s="8">
        <f t="shared" ref="AX382:AY382" si="380">AX351/AX366</f>
        <v>5.9399084778420042E-2</v>
      </c>
      <c r="AY382" s="8">
        <f t="shared" si="380"/>
        <v>7.17167459505028E-2</v>
      </c>
    </row>
    <row r="383" spans="1:51" x14ac:dyDescent="0.35">
      <c r="A383" t="s">
        <v>1558</v>
      </c>
      <c r="B383" t="s">
        <v>651</v>
      </c>
      <c r="C383" t="s">
        <v>1560</v>
      </c>
      <c r="D383" t="s">
        <v>704</v>
      </c>
      <c r="E383" s="2">
        <v>45565</v>
      </c>
      <c r="F383">
        <v>2</v>
      </c>
      <c r="G383" t="str">
        <f>VLOOKUP($C383,'LKUP PCNDES'!$K:$M,2,FALSE)</f>
        <v>Percentage of permanent care home residents aged 18 years or over who received a Structured Medication Review.</v>
      </c>
      <c r="H383" t="str">
        <f>VLOOKUP($C383,'LKUP PCNDES'!$K:$M,3,FALSE)</f>
        <v>SMR</v>
      </c>
      <c r="I383" t="str">
        <f>VLOOKUP($B383,'LKUP PCNDES'!$C$17:$H$60,4,FALSE)</f>
        <v>NHS North East London ICB</v>
      </c>
      <c r="J383" t="str">
        <f>VLOOKUP($B383,'LKUP PCNDES'!$C$17:$H$60,6,FALSE)</f>
        <v>NHS NORTH EAST LONDON INTEGRATED CARE BOARD</v>
      </c>
      <c r="R383" t="s">
        <v>626</v>
      </c>
      <c r="S383" t="s">
        <v>626</v>
      </c>
      <c r="T383" s="203"/>
      <c r="U383" s="203"/>
      <c r="V383" s="203"/>
      <c r="W383" s="203"/>
      <c r="X383" s="203"/>
      <c r="Y383" s="203"/>
      <c r="Z383" s="203"/>
      <c r="AA383" s="203"/>
      <c r="AB383" s="203"/>
      <c r="AC383" s="203"/>
      <c r="AD383" s="203"/>
      <c r="AE383" s="203"/>
      <c r="AF383" s="8">
        <f t="shared" ref="AF383:AR383" si="381">AF352/AF367</f>
        <v>8.8622874333139454E-3</v>
      </c>
      <c r="AG383" s="8">
        <f t="shared" si="381"/>
        <v>1.8189689666708211E-2</v>
      </c>
      <c r="AH383" s="8">
        <f t="shared" si="381"/>
        <v>2.7425755540733565E-2</v>
      </c>
      <c r="AI383" s="8">
        <f t="shared" si="381"/>
        <v>3.6139866367030385E-2</v>
      </c>
      <c r="AJ383" s="8">
        <f t="shared" si="381"/>
        <v>4.3676650586795304E-2</v>
      </c>
      <c r="AK383" s="8">
        <f t="shared" si="381"/>
        <v>4.996661150306303E-2</v>
      </c>
      <c r="AL383" s="8">
        <f t="shared" si="381"/>
        <v>5.7694962836827207E-2</v>
      </c>
      <c r="AM383" s="8">
        <f t="shared" si="381"/>
        <v>6.2246166597596353E-2</v>
      </c>
      <c r="AN383" s="8">
        <f t="shared" si="381"/>
        <v>6.8577623977068514E-2</v>
      </c>
      <c r="AO383" s="8">
        <f t="shared" si="381"/>
        <v>7.8905150116229575E-2</v>
      </c>
      <c r="AP383" s="8">
        <f t="shared" si="381"/>
        <v>8.8459408074971185E-2</v>
      </c>
      <c r="AQ383" s="8">
        <f t="shared" si="381"/>
        <v>9.5094968754677989E-2</v>
      </c>
      <c r="AR383" s="8">
        <f t="shared" si="381"/>
        <v>1.0723279415855857E-2</v>
      </c>
      <c r="AS383" s="8">
        <f t="shared" ref="AS383:AW383" si="382">AS352/AS367</f>
        <v>2.0593237708602271E-2</v>
      </c>
      <c r="AT383" s="8">
        <f t="shared" si="382"/>
        <v>2.871557571587063E-2</v>
      </c>
      <c r="AU383" s="8">
        <f t="shared" si="382"/>
        <v>3.6928478453397376E-2</v>
      </c>
      <c r="AV383" s="8">
        <f t="shared" si="382"/>
        <v>4.4009599181789899E-2</v>
      </c>
      <c r="AW383" s="8">
        <f t="shared" si="382"/>
        <v>4.9938338332242198E-2</v>
      </c>
      <c r="AX383" s="8">
        <f t="shared" ref="AX383:AY383" si="383">AX352/AX367</f>
        <v>5.7024569142837135E-2</v>
      </c>
      <c r="AY383" s="8">
        <f t="shared" si="383"/>
        <v>6.4015771028037377E-2</v>
      </c>
    </row>
    <row r="384" spans="1:51" x14ac:dyDescent="0.35">
      <c r="A384" t="s">
        <v>1558</v>
      </c>
      <c r="B384" t="s">
        <v>651</v>
      </c>
      <c r="C384" t="s">
        <v>1560</v>
      </c>
      <c r="D384" t="s">
        <v>704</v>
      </c>
      <c r="E384" s="2">
        <v>45596</v>
      </c>
      <c r="F384">
        <v>2</v>
      </c>
      <c r="G384" t="str">
        <f>VLOOKUP($C384,'LKUP PCNDES'!$K:$M,2,FALSE)</f>
        <v>Percentage of permanent care home residents aged 18 years or over who received a Structured Medication Review.</v>
      </c>
      <c r="H384" t="str">
        <f>VLOOKUP($C384,'LKUP PCNDES'!$K:$M,3,FALSE)</f>
        <v>SMR</v>
      </c>
      <c r="I384" t="str">
        <f>VLOOKUP($B384,'LKUP PCNDES'!$C$17:$H$60,4,FALSE)</f>
        <v>NHS North East London ICB</v>
      </c>
      <c r="J384" t="str">
        <f>VLOOKUP($B384,'LKUP PCNDES'!$C$17:$H$60,6,FALSE)</f>
        <v>NHS NORTH EAST LONDON INTEGRATED CARE BOARD</v>
      </c>
      <c r="R384" s="11"/>
    </row>
    <row r="385" spans="1:51" x14ac:dyDescent="0.35">
      <c r="A385" t="s">
        <v>1558</v>
      </c>
      <c r="B385" t="s">
        <v>651</v>
      </c>
      <c r="C385" t="s">
        <v>1560</v>
      </c>
      <c r="D385" t="s">
        <v>704</v>
      </c>
      <c r="E385" s="2">
        <v>45626</v>
      </c>
      <c r="F385">
        <v>2</v>
      </c>
      <c r="G385" t="str">
        <f>VLOOKUP($C385,'LKUP PCNDES'!$K:$M,2,FALSE)</f>
        <v>Percentage of permanent care home residents aged 18 years or over who received a Structured Medication Review.</v>
      </c>
      <c r="H385" t="str">
        <f>VLOOKUP($C385,'LKUP PCNDES'!$K:$M,3,FALSE)</f>
        <v>SMR</v>
      </c>
      <c r="I385" t="str">
        <f>VLOOKUP($B385,'LKUP PCNDES'!$C$17:$H$60,4,FALSE)</f>
        <v>NHS North East London ICB</v>
      </c>
      <c r="J385" t="str">
        <f>VLOOKUP($B385,'LKUP PCNDES'!$C$17:$H$60,6,FALSE)</f>
        <v>NHS NORTH EAST LONDON INTEGRATED CARE BOARD</v>
      </c>
      <c r="R385" s="97" t="s">
        <v>128</v>
      </c>
      <c r="S385" s="97" t="s">
        <v>129</v>
      </c>
      <c r="T385" s="116">
        <f t="shared" ref="T385" si="384">EOMONTH(U385,-1)</f>
        <v>45260</v>
      </c>
      <c r="U385" s="116">
        <f t="shared" ref="U385" si="385">EOMONTH(V385,-1)</f>
        <v>45291</v>
      </c>
      <c r="V385" s="116">
        <f t="shared" ref="V385" si="386">EOMONTH(W385,-1)</f>
        <v>45322</v>
      </c>
      <c r="W385" s="116">
        <f t="shared" ref="W385" si="387">EOMONTH(X385,-1)</f>
        <v>45351</v>
      </c>
      <c r="X385" s="116">
        <f t="shared" ref="X385" si="388">EOMONTH(Y385,-1)</f>
        <v>45382</v>
      </c>
      <c r="Y385" s="116">
        <f t="shared" ref="Y385" si="389">EOMONTH(Z385,-1)</f>
        <v>45412</v>
      </c>
      <c r="Z385" s="116">
        <f t="shared" ref="Z385" si="390">EOMONTH(AA385,-1)</f>
        <v>45443</v>
      </c>
      <c r="AA385" s="116">
        <f t="shared" ref="AA385" si="391">EOMONTH(AB385,-1)</f>
        <v>45473</v>
      </c>
      <c r="AB385" s="116">
        <f t="shared" ref="AB385" si="392">EOMONTH(AC385,-1)</f>
        <v>45504</v>
      </c>
      <c r="AC385" s="116">
        <f t="shared" ref="AC385" si="393">EOMONTH(AD385,-1)</f>
        <v>45535</v>
      </c>
      <c r="AD385" s="116">
        <f t="shared" ref="AD385" si="394">EOMONTH(AE385,-1)</f>
        <v>45565</v>
      </c>
      <c r="AE385" s="116">
        <f>EOMONTH(AF385,-1)</f>
        <v>45596</v>
      </c>
      <c r="AF385" s="116">
        <f>EOMONTH('Instructions and bed numbers'!$E$1,0)</f>
        <v>45626</v>
      </c>
      <c r="AG385" s="11" t="s">
        <v>130</v>
      </c>
    </row>
    <row r="386" spans="1:51" x14ac:dyDescent="0.35">
      <c r="A386" t="s">
        <v>1558</v>
      </c>
      <c r="B386" t="s">
        <v>651</v>
      </c>
      <c r="C386" t="s">
        <v>1559</v>
      </c>
      <c r="D386" t="s">
        <v>564</v>
      </c>
      <c r="E386" s="2">
        <v>45535</v>
      </c>
      <c r="F386">
        <v>228187</v>
      </c>
      <c r="G386" t="str">
        <f>VLOOKUP($C386,'LKUP PCNDES'!$K:$M,2,FALSE)</f>
        <v>Percentage of patients aged 65 years or over, who received a seasonal influenza vaccination between 1 September and 31 March.</v>
      </c>
      <c r="H386" t="str">
        <f>VLOOKUP($C386,'LKUP PCNDES'!$K:$M,3,FALSE)</f>
        <v>Flu_Vacs</v>
      </c>
      <c r="I386" t="str">
        <f>VLOOKUP($B386,'LKUP PCNDES'!$C$17:$H$60,4,FALSE)</f>
        <v>NHS North East London ICB</v>
      </c>
      <c r="J386" t="str">
        <f>VLOOKUP($B386,'LKUP PCNDES'!$C$17:$H$60,6,FALSE)</f>
        <v>NHS NORTH EAST LONDON INTEGRATED CARE BOARD</v>
      </c>
      <c r="S386" s="97" t="s">
        <v>106</v>
      </c>
      <c r="T386" s="141">
        <f t="shared" ref="T386:AF392" si="395">INDEX($R$376:$BS$383,MATCH($S386,$R$376:$R$383,0),MATCH(T$49,$R$376:$BS$376,0))</f>
        <v>0.1320653149111789</v>
      </c>
      <c r="U386" s="141">
        <f t="shared" si="395"/>
        <v>0.16322963998601889</v>
      </c>
      <c r="V386" s="141">
        <f t="shared" si="395"/>
        <v>0.23820998278829605</v>
      </c>
      <c r="W386" s="141">
        <f t="shared" si="395"/>
        <v>0.29742310889443058</v>
      </c>
      <c r="X386" s="141">
        <f t="shared" si="395"/>
        <v>0.36077521947987412</v>
      </c>
      <c r="Y386" s="141" t="e">
        <f t="shared" si="395"/>
        <v>#DIV/0!</v>
      </c>
      <c r="Z386" s="141" t="e">
        <f t="shared" si="395"/>
        <v>#DIV/0!</v>
      </c>
      <c r="AA386" s="141" t="e">
        <f t="shared" si="395"/>
        <v>#DIV/0!</v>
      </c>
      <c r="AB386" s="141" t="e">
        <f t="shared" si="395"/>
        <v>#DIV/0!</v>
      </c>
      <c r="AC386" s="141">
        <f t="shared" si="395"/>
        <v>6.4203612479474551E-2</v>
      </c>
      <c r="AD386" s="141">
        <f t="shared" si="395"/>
        <v>8.4360804672290721E-2</v>
      </c>
      <c r="AE386" s="141">
        <f t="shared" si="395"/>
        <v>0.11535363299500564</v>
      </c>
      <c r="AF386" s="141">
        <f t="shared" si="395"/>
        <v>0.15454251535725833</v>
      </c>
    </row>
    <row r="387" spans="1:51" x14ac:dyDescent="0.35">
      <c r="A387" t="s">
        <v>1558</v>
      </c>
      <c r="B387" t="s">
        <v>651</v>
      </c>
      <c r="C387" t="s">
        <v>1559</v>
      </c>
      <c r="D387" t="s">
        <v>564</v>
      </c>
      <c r="E387" s="2">
        <v>45565</v>
      </c>
      <c r="F387">
        <v>213029</v>
      </c>
      <c r="G387" t="str">
        <f>VLOOKUP($C387,'LKUP PCNDES'!$K:$M,2,FALSE)</f>
        <v>Percentage of patients aged 65 years or over, who received a seasonal influenza vaccination between 1 September and 31 March.</v>
      </c>
      <c r="H387" t="str">
        <f>VLOOKUP($C387,'LKUP PCNDES'!$K:$M,3,FALSE)</f>
        <v>Flu_Vacs</v>
      </c>
      <c r="I387" t="str">
        <f>VLOOKUP($B387,'LKUP PCNDES'!$C$17:$H$60,4,FALSE)</f>
        <v>NHS North East London ICB</v>
      </c>
      <c r="J387" t="str">
        <f>VLOOKUP($B387,'LKUP PCNDES'!$C$17:$H$60,6,FALSE)</f>
        <v>NHS NORTH EAST LONDON INTEGRATED CARE BOARD</v>
      </c>
      <c r="S387" s="97" t="s">
        <v>108</v>
      </c>
      <c r="T387" s="141">
        <f t="shared" si="395"/>
        <v>3.687916975537435E-2</v>
      </c>
      <c r="U387" s="141">
        <f t="shared" si="395"/>
        <v>3.8028429019752633E-2</v>
      </c>
      <c r="V387" s="141">
        <f t="shared" si="395"/>
        <v>4.1090842085866962E-2</v>
      </c>
      <c r="W387" s="141">
        <f t="shared" si="395"/>
        <v>4.8492553577915001E-2</v>
      </c>
      <c r="X387" s="141">
        <f t="shared" si="395"/>
        <v>5.8940877765687343E-2</v>
      </c>
      <c r="Y387" s="141">
        <f t="shared" si="395"/>
        <v>7.7171572146446515E-3</v>
      </c>
      <c r="Z387" s="141">
        <f t="shared" si="395"/>
        <v>1.0171306209850108E-2</v>
      </c>
      <c r="AA387" s="141">
        <f t="shared" si="395"/>
        <v>1.3903555086237241E-2</v>
      </c>
      <c r="AB387" s="141">
        <f t="shared" si="395"/>
        <v>1.6733484399511941E-2</v>
      </c>
      <c r="AC387" s="141">
        <f t="shared" si="395"/>
        <v>2.1155830753353973E-2</v>
      </c>
      <c r="AD387" s="141">
        <f t="shared" si="395"/>
        <v>2.277327935222672E-2</v>
      </c>
      <c r="AE387" s="141">
        <f t="shared" si="395"/>
        <v>2.5705645161290324E-2</v>
      </c>
      <c r="AF387" s="141">
        <f t="shared" si="395"/>
        <v>2.7638190954773871E-2</v>
      </c>
    </row>
    <row r="388" spans="1:51" x14ac:dyDescent="0.35">
      <c r="A388" t="s">
        <v>1558</v>
      </c>
      <c r="B388" t="s">
        <v>651</v>
      </c>
      <c r="C388" t="s">
        <v>1559</v>
      </c>
      <c r="D388" t="s">
        <v>564</v>
      </c>
      <c r="E388" s="2">
        <v>45596</v>
      </c>
      <c r="F388">
        <v>176052</v>
      </c>
      <c r="G388" t="str">
        <f>VLOOKUP($C388,'LKUP PCNDES'!$K:$M,2,FALSE)</f>
        <v>Percentage of patients aged 65 years or over, who received a seasonal influenza vaccination between 1 September and 31 March.</v>
      </c>
      <c r="H388" t="str">
        <f>VLOOKUP($C388,'LKUP PCNDES'!$K:$M,3,FALSE)</f>
        <v>Flu_Vacs</v>
      </c>
      <c r="I388" t="str">
        <f>VLOOKUP($B388,'LKUP PCNDES'!$C$17:$H$60,4,FALSE)</f>
        <v>NHS North East London ICB</v>
      </c>
      <c r="J388" t="str">
        <f>VLOOKUP($B388,'LKUP PCNDES'!$C$17:$H$60,6,FALSE)</f>
        <v>NHS NORTH EAST LONDON INTEGRATED CARE BOARD</v>
      </c>
      <c r="S388" s="97" t="s">
        <v>110</v>
      </c>
      <c r="T388" s="141">
        <f t="shared" si="395"/>
        <v>5.7298772169167803E-2</v>
      </c>
      <c r="U388" s="141">
        <f t="shared" si="395"/>
        <v>7.3257588604375104E-2</v>
      </c>
      <c r="V388" s="141">
        <f t="shared" si="395"/>
        <v>7.9033430232558141E-2</v>
      </c>
      <c r="W388" s="141">
        <f t="shared" si="395"/>
        <v>9.7565406976744193E-2</v>
      </c>
      <c r="X388" s="141">
        <f t="shared" si="395"/>
        <v>9.4461077844311375E-2</v>
      </c>
      <c r="Y388" s="141">
        <f t="shared" si="395"/>
        <v>1.0812390414962011E-2</v>
      </c>
      <c r="Z388" s="141">
        <f t="shared" si="395"/>
        <v>1.9514310494362534E-2</v>
      </c>
      <c r="AA388" s="141">
        <f t="shared" si="395"/>
        <v>3.4522274745738435E-2</v>
      </c>
      <c r="AB388" s="141">
        <f t="shared" si="395"/>
        <v>4.4635313996057448E-2</v>
      </c>
      <c r="AC388" s="141">
        <f t="shared" si="395"/>
        <v>4.5681755068036657E-2</v>
      </c>
      <c r="AD388" s="141">
        <f t="shared" si="395"/>
        <v>4.907718120805369E-2</v>
      </c>
      <c r="AE388" s="141">
        <f t="shared" si="395"/>
        <v>5.5376419458853215E-2</v>
      </c>
      <c r="AF388" s="141">
        <f t="shared" si="395"/>
        <v>5.9013176338659941E-2</v>
      </c>
    </row>
    <row r="389" spans="1:51" x14ac:dyDescent="0.35">
      <c r="A389" t="s">
        <v>1558</v>
      </c>
      <c r="B389" t="s">
        <v>651</v>
      </c>
      <c r="C389" t="s">
        <v>1559</v>
      </c>
      <c r="D389" t="s">
        <v>564</v>
      </c>
      <c r="E389" s="2">
        <v>45626</v>
      </c>
      <c r="F389">
        <v>170603</v>
      </c>
      <c r="G389" t="str">
        <f>VLOOKUP($C389,'LKUP PCNDES'!$K:$M,2,FALSE)</f>
        <v>Percentage of patients aged 65 years or over, who received a seasonal influenza vaccination between 1 September and 31 March.</v>
      </c>
      <c r="H389" t="str">
        <f>VLOOKUP($C389,'LKUP PCNDES'!$K:$M,3,FALSE)</f>
        <v>Flu_Vacs</v>
      </c>
      <c r="I389" t="str">
        <f>VLOOKUP($B389,'LKUP PCNDES'!$C$17:$H$60,4,FALSE)</f>
        <v>NHS North East London ICB</v>
      </c>
      <c r="J389" t="str">
        <f>VLOOKUP($B389,'LKUP PCNDES'!$C$17:$H$60,6,FALSE)</f>
        <v>NHS NORTH EAST LONDON INTEGRATED CARE BOARD</v>
      </c>
      <c r="S389" s="97" t="s">
        <v>112</v>
      </c>
      <c r="T389" s="141">
        <f t="shared" si="395"/>
        <v>3.8365896980461812E-2</v>
      </c>
      <c r="U389" s="141">
        <f t="shared" si="395"/>
        <v>4.2207230582944129E-2</v>
      </c>
      <c r="V389" s="141">
        <f t="shared" si="395"/>
        <v>4.7627294769657082E-2</v>
      </c>
      <c r="W389" s="141">
        <f t="shared" si="395"/>
        <v>5.598890622291558E-2</v>
      </c>
      <c r="X389" s="141">
        <f t="shared" si="395"/>
        <v>5.8079945336522033E-2</v>
      </c>
      <c r="Y389" s="141">
        <f t="shared" si="395"/>
        <v>4.0133779264214043E-3</v>
      </c>
      <c r="Z389" s="141">
        <f t="shared" si="395"/>
        <v>1.2861199265074327E-2</v>
      </c>
      <c r="AA389" s="141">
        <f t="shared" si="395"/>
        <v>2.559445178335535E-2</v>
      </c>
      <c r="AB389" s="141">
        <f t="shared" si="395"/>
        <v>2.9426351463051743E-2</v>
      </c>
      <c r="AC389" s="141">
        <f t="shared" si="395"/>
        <v>3.0382657250780095E-2</v>
      </c>
      <c r="AD389" s="141">
        <f t="shared" si="395"/>
        <v>3.2831958596150734E-2</v>
      </c>
      <c r="AE389" s="141">
        <f t="shared" si="395"/>
        <v>4.1735129806112388E-2</v>
      </c>
      <c r="AF389" s="141">
        <f t="shared" si="395"/>
        <v>4.6798029556650245E-2</v>
      </c>
    </row>
    <row r="390" spans="1:51" x14ac:dyDescent="0.35">
      <c r="A390" t="s">
        <v>1558</v>
      </c>
      <c r="B390" t="s">
        <v>651</v>
      </c>
      <c r="C390" t="s">
        <v>1559</v>
      </c>
      <c r="D390" t="s">
        <v>655</v>
      </c>
      <c r="E390" s="2">
        <v>45535</v>
      </c>
      <c r="F390">
        <v>395</v>
      </c>
      <c r="G390" t="str">
        <f>VLOOKUP($C390,'LKUP PCNDES'!$K:$M,2,FALSE)</f>
        <v>Percentage of patients aged 65 years or over, who received a seasonal influenza vaccination between 1 September and 31 March.</v>
      </c>
      <c r="H390" t="str">
        <f>VLOOKUP($C390,'LKUP PCNDES'!$K:$M,3,FALSE)</f>
        <v>Flu_Vacs</v>
      </c>
      <c r="I390" t="str">
        <f>VLOOKUP($B390,'LKUP PCNDES'!$C$17:$H$60,4,FALSE)</f>
        <v>NHS North East London ICB</v>
      </c>
      <c r="J390" t="str">
        <f>VLOOKUP($B390,'LKUP PCNDES'!$C$17:$H$60,6,FALSE)</f>
        <v>NHS NORTH EAST LONDON INTEGRATED CARE BOARD</v>
      </c>
      <c r="S390" s="97" t="s">
        <v>114</v>
      </c>
      <c r="T390" s="141">
        <f t="shared" si="395"/>
        <v>6.2871707731520815E-2</v>
      </c>
      <c r="U390" s="141">
        <f t="shared" si="395"/>
        <v>7.1508850800786741E-2</v>
      </c>
      <c r="V390" s="141">
        <f t="shared" si="395"/>
        <v>9.0883511536297132E-2</v>
      </c>
      <c r="W390" s="141">
        <f t="shared" si="395"/>
        <v>0.10888575458392101</v>
      </c>
      <c r="X390" s="141">
        <f t="shared" si="395"/>
        <v>0.12083274722183149</v>
      </c>
      <c r="Y390" s="141">
        <f t="shared" si="395"/>
        <v>1.8098325229605618E-2</v>
      </c>
      <c r="Z390" s="141">
        <f t="shared" si="395"/>
        <v>2.7236315086782377E-2</v>
      </c>
      <c r="AA390" s="141">
        <f t="shared" si="395"/>
        <v>3.4271236164821979E-2</v>
      </c>
      <c r="AB390" s="141">
        <f t="shared" si="395"/>
        <v>4.2007926023778071E-2</v>
      </c>
      <c r="AC390" s="141">
        <f t="shared" si="395"/>
        <v>4.4505710909807011E-2</v>
      </c>
      <c r="AD390" s="141">
        <f t="shared" si="395"/>
        <v>5.1427833053366068E-2</v>
      </c>
      <c r="AE390" s="141">
        <f t="shared" si="395"/>
        <v>5.8050523092625671E-2</v>
      </c>
      <c r="AF390" s="141">
        <f t="shared" si="395"/>
        <v>7.0845034465151904E-2</v>
      </c>
    </row>
    <row r="391" spans="1:51" x14ac:dyDescent="0.35">
      <c r="A391" t="s">
        <v>1558</v>
      </c>
      <c r="B391" t="s">
        <v>651</v>
      </c>
      <c r="C391" t="s">
        <v>1559</v>
      </c>
      <c r="D391" t="s">
        <v>655</v>
      </c>
      <c r="E391" s="2">
        <v>45565</v>
      </c>
      <c r="F391">
        <v>3478</v>
      </c>
      <c r="G391" t="str">
        <f>VLOOKUP($C391,'LKUP PCNDES'!$K:$M,2,FALSE)</f>
        <v>Percentage of patients aged 65 years or over, who received a seasonal influenza vaccination between 1 September and 31 March.</v>
      </c>
      <c r="H391" t="str">
        <f>VLOOKUP($C391,'LKUP PCNDES'!$K:$M,3,FALSE)</f>
        <v>Flu_Vacs</v>
      </c>
      <c r="I391" t="str">
        <f>VLOOKUP($B391,'LKUP PCNDES'!$C$17:$H$60,4,FALSE)</f>
        <v>NHS North East London ICB</v>
      </c>
      <c r="J391" t="str">
        <f>VLOOKUP($B391,'LKUP PCNDES'!$C$17:$H$60,6,FALSE)</f>
        <v>NHS NORTH EAST LONDON INTEGRATED CARE BOARD</v>
      </c>
      <c r="S391" s="97" t="s">
        <v>95</v>
      </c>
      <c r="T391" s="141">
        <f t="shared" si="395"/>
        <v>6.5402201524132092E-2</v>
      </c>
      <c r="U391" s="141">
        <f t="shared" si="395"/>
        <v>7.7668281276098219E-2</v>
      </c>
      <c r="V391" s="141">
        <f t="shared" si="395"/>
        <v>0.10002363028727677</v>
      </c>
      <c r="W391" s="141">
        <f t="shared" si="395"/>
        <v>0.12341052067996253</v>
      </c>
      <c r="X391" s="141">
        <f t="shared" si="395"/>
        <v>0.13890491761236134</v>
      </c>
      <c r="Y391" s="141">
        <f t="shared" si="395"/>
        <v>1.065891472868217E-2</v>
      </c>
      <c r="Z391" s="141">
        <f t="shared" si="395"/>
        <v>1.8193007423362436E-2</v>
      </c>
      <c r="AA391" s="141">
        <f t="shared" si="395"/>
        <v>2.7919749790220459E-2</v>
      </c>
      <c r="AB391" s="141">
        <f t="shared" si="395"/>
        <v>3.435633834756973E-2</v>
      </c>
      <c r="AC391" s="141">
        <f t="shared" si="395"/>
        <v>4.1661587224186274E-2</v>
      </c>
      <c r="AD391" s="141">
        <f t="shared" si="395"/>
        <v>4.8453235240909366E-2</v>
      </c>
      <c r="AE391" s="141">
        <f t="shared" si="395"/>
        <v>5.9399084778420042E-2</v>
      </c>
      <c r="AF391" s="141">
        <f t="shared" si="395"/>
        <v>7.17167459505028E-2</v>
      </c>
    </row>
    <row r="392" spans="1:51" x14ac:dyDescent="0.35">
      <c r="A392" t="s">
        <v>1558</v>
      </c>
      <c r="B392" t="s">
        <v>651</v>
      </c>
      <c r="C392" t="s">
        <v>1559</v>
      </c>
      <c r="D392" t="s">
        <v>655</v>
      </c>
      <c r="E392" s="2">
        <v>45596</v>
      </c>
      <c r="F392">
        <v>13546</v>
      </c>
      <c r="G392" t="str">
        <f>VLOOKUP($C392,'LKUP PCNDES'!$K:$M,2,FALSE)</f>
        <v>Percentage of patients aged 65 years or over, who received a seasonal influenza vaccination between 1 September and 31 March.</v>
      </c>
      <c r="H392" t="str">
        <f>VLOOKUP($C392,'LKUP PCNDES'!$K:$M,3,FALSE)</f>
        <v>Flu_Vacs</v>
      </c>
      <c r="I392" t="str">
        <f>VLOOKUP($B392,'LKUP PCNDES'!$C$17:$H$60,4,FALSE)</f>
        <v>NHS North East London ICB</v>
      </c>
      <c r="J392" t="str">
        <f>VLOOKUP($B392,'LKUP PCNDES'!$C$17:$H$60,6,FALSE)</f>
        <v>NHS NORTH EAST LONDON INTEGRATED CARE BOARD</v>
      </c>
      <c r="S392" s="97" t="s">
        <v>626</v>
      </c>
      <c r="T392" s="141">
        <f t="shared" si="395"/>
        <v>6.2246166597596353E-2</v>
      </c>
      <c r="U392" s="141">
        <f t="shared" si="395"/>
        <v>6.8577623977068514E-2</v>
      </c>
      <c r="V392" s="141">
        <f t="shared" si="395"/>
        <v>7.8905150116229575E-2</v>
      </c>
      <c r="W392" s="141">
        <f t="shared" si="395"/>
        <v>8.8459408074971185E-2</v>
      </c>
      <c r="X392" s="141">
        <f t="shared" si="395"/>
        <v>9.5094968754677989E-2</v>
      </c>
      <c r="Y392" s="141">
        <f t="shared" si="395"/>
        <v>1.0723279415855857E-2</v>
      </c>
      <c r="Z392" s="141">
        <f t="shared" si="395"/>
        <v>2.0593237708602271E-2</v>
      </c>
      <c r="AA392" s="141">
        <f t="shared" si="395"/>
        <v>2.871557571587063E-2</v>
      </c>
      <c r="AB392" s="141">
        <f t="shared" si="395"/>
        <v>3.6928478453397376E-2</v>
      </c>
      <c r="AC392" s="141">
        <f t="shared" si="395"/>
        <v>4.4009599181789899E-2</v>
      </c>
      <c r="AD392" s="141">
        <f t="shared" si="395"/>
        <v>4.9938338332242198E-2</v>
      </c>
      <c r="AE392" s="141">
        <f t="shared" si="395"/>
        <v>5.7024569142837135E-2</v>
      </c>
      <c r="AF392" s="141">
        <f t="shared" si="395"/>
        <v>6.4015771028037377E-2</v>
      </c>
    </row>
    <row r="393" spans="1:51" x14ac:dyDescent="0.35">
      <c r="A393" t="s">
        <v>1558</v>
      </c>
      <c r="B393" t="s">
        <v>651</v>
      </c>
      <c r="C393" t="s">
        <v>1559</v>
      </c>
      <c r="D393" t="s">
        <v>655</v>
      </c>
      <c r="E393" s="2">
        <v>45626</v>
      </c>
      <c r="F393">
        <v>20088</v>
      </c>
      <c r="G393" t="str">
        <f>VLOOKUP($C393,'LKUP PCNDES'!$K:$M,2,FALSE)</f>
        <v>Percentage of patients aged 65 years or over, who received a seasonal influenza vaccination between 1 September and 31 March.</v>
      </c>
      <c r="H393" t="str">
        <f>VLOOKUP($C393,'LKUP PCNDES'!$K:$M,3,FALSE)</f>
        <v>Flu_Vacs</v>
      </c>
      <c r="I393" t="str">
        <f>VLOOKUP($B393,'LKUP PCNDES'!$C$17:$H$60,4,FALSE)</f>
        <v>NHS North East London ICB</v>
      </c>
      <c r="J393" t="str">
        <f>VLOOKUP($B393,'LKUP PCNDES'!$C$17:$H$60,6,FALSE)</f>
        <v>NHS NORTH EAST LONDON INTEGRATED CARE BOARD</v>
      </c>
    </row>
    <row r="394" spans="1:51" x14ac:dyDescent="0.35">
      <c r="A394" t="s">
        <v>1558</v>
      </c>
      <c r="B394" t="s">
        <v>651</v>
      </c>
      <c r="C394" t="s">
        <v>1559</v>
      </c>
      <c r="D394" t="s">
        <v>657</v>
      </c>
      <c r="E394" s="2">
        <v>45535</v>
      </c>
      <c r="F394">
        <v>1</v>
      </c>
      <c r="G394" t="str">
        <f>VLOOKUP($C394,'LKUP PCNDES'!$K:$M,2,FALSE)</f>
        <v>Percentage of patients aged 65 years or over, who received a seasonal influenza vaccination between 1 September and 31 March.</v>
      </c>
      <c r="H394" t="str">
        <f>VLOOKUP($C394,'LKUP PCNDES'!$K:$M,3,FALSE)</f>
        <v>Flu_Vacs</v>
      </c>
      <c r="I394" t="str">
        <f>VLOOKUP($B394,'LKUP PCNDES'!$C$17:$H$60,4,FALSE)</f>
        <v>NHS North East London ICB</v>
      </c>
      <c r="J394" t="str">
        <f>VLOOKUP($B394,'LKUP PCNDES'!$C$17:$H$60,6,FALSE)</f>
        <v>NHS NORTH EAST LONDON INTEGRATED CARE BOARD</v>
      </c>
    </row>
    <row r="395" spans="1:51" x14ac:dyDescent="0.35">
      <c r="A395" t="s">
        <v>1558</v>
      </c>
      <c r="B395" t="s">
        <v>651</v>
      </c>
      <c r="C395" t="s">
        <v>1559</v>
      </c>
      <c r="D395" t="s">
        <v>657</v>
      </c>
      <c r="E395" s="2">
        <v>45565</v>
      </c>
      <c r="F395">
        <v>10</v>
      </c>
      <c r="G395" t="str">
        <f>VLOOKUP($C395,'LKUP PCNDES'!$K:$M,2,FALSE)</f>
        <v>Percentage of patients aged 65 years or over, who received a seasonal influenza vaccination between 1 September and 31 March.</v>
      </c>
      <c r="H395" t="str">
        <f>VLOOKUP($C395,'LKUP PCNDES'!$K:$M,3,FALSE)</f>
        <v>Flu_Vacs</v>
      </c>
      <c r="I395" t="str">
        <f>VLOOKUP($B395,'LKUP PCNDES'!$C$17:$H$60,4,FALSE)</f>
        <v>NHS North East London ICB</v>
      </c>
      <c r="J395" t="str">
        <f>VLOOKUP($B395,'LKUP PCNDES'!$C$17:$H$60,6,FALSE)</f>
        <v>NHS NORTH EAST LONDON INTEGRATED CARE BOARD</v>
      </c>
      <c r="Q395" s="215" t="str">
        <f>AB395</f>
        <v>Theme</v>
      </c>
      <c r="R395" s="200" t="s">
        <v>21</v>
      </c>
      <c r="S395" s="21"/>
      <c r="T395" s="21"/>
      <c r="U395" s="21"/>
      <c r="V395" s="21"/>
      <c r="W395" s="21"/>
      <c r="X395" s="21"/>
      <c r="AB395" s="11" t="s">
        <v>1355</v>
      </c>
    </row>
    <row r="396" spans="1:51" x14ac:dyDescent="0.35">
      <c r="A396" t="s">
        <v>1558</v>
      </c>
      <c r="B396" t="s">
        <v>651</v>
      </c>
      <c r="C396" t="s">
        <v>1559</v>
      </c>
      <c r="D396" t="s">
        <v>657</v>
      </c>
      <c r="E396" s="2">
        <v>45596</v>
      </c>
      <c r="F396">
        <v>36</v>
      </c>
      <c r="G396" t="str">
        <f>VLOOKUP($C396,'LKUP PCNDES'!$K:$M,2,FALSE)</f>
        <v>Percentage of patients aged 65 years or over, who received a seasonal influenza vaccination between 1 September and 31 March.</v>
      </c>
      <c r="H396" t="str">
        <f>VLOOKUP($C396,'LKUP PCNDES'!$K:$M,3,FALSE)</f>
        <v>Flu_Vacs</v>
      </c>
      <c r="I396" t="str">
        <f>VLOOKUP($B396,'LKUP PCNDES'!$C$17:$H$60,4,FALSE)</f>
        <v>NHS North East London ICB</v>
      </c>
      <c r="J396" t="str">
        <f>VLOOKUP($B396,'LKUP PCNDES'!$C$17:$H$60,6,FALSE)</f>
        <v>NHS NORTH EAST LONDON INTEGRATED CARE BOARD</v>
      </c>
      <c r="Q396" s="215" t="str">
        <f>AB396</f>
        <v>DEM_REG</v>
      </c>
      <c r="R396" s="21" t="s">
        <v>1383</v>
      </c>
      <c r="S396" s="21"/>
      <c r="T396" s="21"/>
      <c r="U396" s="21"/>
      <c r="V396" s="21"/>
      <c r="W396" s="21"/>
      <c r="X396" s="21"/>
      <c r="AB396" t="s">
        <v>1384</v>
      </c>
    </row>
    <row r="397" spans="1:51" x14ac:dyDescent="0.35">
      <c r="A397" t="s">
        <v>1558</v>
      </c>
      <c r="B397" t="s">
        <v>651</v>
      </c>
      <c r="C397" t="s">
        <v>1559</v>
      </c>
      <c r="D397" t="s">
        <v>657</v>
      </c>
      <c r="E397" s="2">
        <v>45626</v>
      </c>
      <c r="F397">
        <v>62</v>
      </c>
      <c r="G397" t="str">
        <f>VLOOKUP($C397,'LKUP PCNDES'!$K:$M,2,FALSE)</f>
        <v>Percentage of patients aged 65 years or over, who received a seasonal influenza vaccination between 1 September and 31 March.</v>
      </c>
      <c r="H397" t="str">
        <f>VLOOKUP($C397,'LKUP PCNDES'!$K:$M,3,FALSE)</f>
        <v>Flu_Vacs</v>
      </c>
      <c r="I397" t="str">
        <f>VLOOKUP($B397,'LKUP PCNDES'!$C$17:$H$60,4,FALSE)</f>
        <v>NHS North East London ICB</v>
      </c>
      <c r="J397" t="str">
        <f>VLOOKUP($B397,'LKUP PCNDES'!$C$17:$H$60,6,FALSE)</f>
        <v>NHS NORTH EAST LONDON INTEGRATED CARE BOARD</v>
      </c>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row>
    <row r="398" spans="1:51" ht="15.5" x14ac:dyDescent="0.35">
      <c r="A398" t="s">
        <v>1558</v>
      </c>
      <c r="B398" t="s">
        <v>651</v>
      </c>
      <c r="C398" t="s">
        <v>1559</v>
      </c>
      <c r="D398" t="s">
        <v>658</v>
      </c>
      <c r="E398" s="2">
        <v>45535</v>
      </c>
      <c r="F398">
        <v>0</v>
      </c>
      <c r="G398" t="str">
        <f>VLOOKUP($C398,'LKUP PCNDES'!$K:$M,2,FALSE)</f>
        <v>Percentage of patients aged 65 years or over, who received a seasonal influenza vaccination between 1 September and 31 March.</v>
      </c>
      <c r="H398" t="str">
        <f>VLOOKUP($C398,'LKUP PCNDES'!$K:$M,3,FALSE)</f>
        <v>Flu_Vacs</v>
      </c>
      <c r="I398" t="str">
        <f>VLOOKUP($B398,'LKUP PCNDES'!$C$17:$H$60,4,FALSE)</f>
        <v>NHS North East London ICB</v>
      </c>
      <c r="J398" t="str">
        <f>VLOOKUP($B398,'LKUP PCNDES'!$C$17:$H$60,6,FALSE)</f>
        <v>NHS NORTH EAST LONDON INTEGRATED CARE BOARD</v>
      </c>
      <c r="S398" s="17" t="s">
        <v>1371</v>
      </c>
      <c r="T398" s="17"/>
      <c r="U398" s="17"/>
      <c r="V398" s="17"/>
      <c r="W398" s="17"/>
    </row>
    <row r="399" spans="1:51" x14ac:dyDescent="0.35">
      <c r="A399" t="s">
        <v>1558</v>
      </c>
      <c r="B399" t="s">
        <v>651</v>
      </c>
      <c r="C399" t="s">
        <v>1559</v>
      </c>
      <c r="D399" t="s">
        <v>658</v>
      </c>
      <c r="E399" s="2">
        <v>45565</v>
      </c>
      <c r="F399">
        <v>11274</v>
      </c>
      <c r="G399" t="str">
        <f>VLOOKUP($C399,'LKUP PCNDES'!$K:$M,2,FALSE)</f>
        <v>Percentage of patients aged 65 years or over, who received a seasonal influenza vaccination between 1 September and 31 March.</v>
      </c>
      <c r="H399" t="str">
        <f>VLOOKUP($C399,'LKUP PCNDES'!$K:$M,3,FALSE)</f>
        <v>Flu_Vacs</v>
      </c>
      <c r="I399" t="str">
        <f>VLOOKUP($B399,'LKUP PCNDES'!$C$17:$H$60,4,FALSE)</f>
        <v>NHS North East London ICB</v>
      </c>
      <c r="J399" t="str">
        <f>VLOOKUP($B399,'LKUP PCNDES'!$C$17:$H$60,6,FALSE)</f>
        <v>NHS NORTH EAST LONDON INTEGRATED CARE BOARD</v>
      </c>
      <c r="S399" s="7" t="s">
        <v>638</v>
      </c>
      <c r="T399" s="7"/>
      <c r="U399" s="7"/>
      <c r="V399" s="7"/>
      <c r="W399" s="7"/>
      <c r="X399" s="94" t="s">
        <v>648</v>
      </c>
      <c r="Y399" s="94" t="s">
        <v>1558</v>
      </c>
      <c r="Z399" s="7"/>
      <c r="AA399" s="7"/>
    </row>
    <row r="400" spans="1:51" x14ac:dyDescent="0.35">
      <c r="A400" t="s">
        <v>1558</v>
      </c>
      <c r="B400" t="s">
        <v>651</v>
      </c>
      <c r="C400" t="s">
        <v>1559</v>
      </c>
      <c r="D400" t="s">
        <v>658</v>
      </c>
      <c r="E400" s="2">
        <v>45596</v>
      </c>
      <c r="F400">
        <v>37583</v>
      </c>
      <c r="G400" t="str">
        <f>VLOOKUP($C400,'LKUP PCNDES'!$K:$M,2,FALSE)</f>
        <v>Percentage of patients aged 65 years or over, who received a seasonal influenza vaccination between 1 September and 31 March.</v>
      </c>
      <c r="H400" t="str">
        <f>VLOOKUP($C400,'LKUP PCNDES'!$K:$M,3,FALSE)</f>
        <v>Flu_Vacs</v>
      </c>
      <c r="I400" t="str">
        <f>VLOOKUP($B400,'LKUP PCNDES'!$C$17:$H$60,4,FALSE)</f>
        <v>NHS North East London ICB</v>
      </c>
      <c r="J400" t="str">
        <f>VLOOKUP($B400,'LKUP PCNDES'!$C$17:$H$60,6,FALSE)</f>
        <v>NHS NORTH EAST LONDON INTEGRATED CARE BOARD</v>
      </c>
      <c r="S400" s="7" t="s">
        <v>641</v>
      </c>
      <c r="T400" s="7"/>
      <c r="U400" s="7"/>
      <c r="V400" s="7"/>
      <c r="W400" s="7"/>
      <c r="X400" s="7"/>
      <c r="Y400" s="94" t="s">
        <v>563</v>
      </c>
      <c r="Z400" s="7"/>
      <c r="AA400" s="7"/>
    </row>
    <row r="401" spans="1:51" x14ac:dyDescent="0.35">
      <c r="A401" t="s">
        <v>1558</v>
      </c>
      <c r="B401" t="s">
        <v>651</v>
      </c>
      <c r="C401" t="s">
        <v>1559</v>
      </c>
      <c r="D401" t="s">
        <v>658</v>
      </c>
      <c r="E401" s="2">
        <v>45626</v>
      </c>
      <c r="F401">
        <v>35588</v>
      </c>
      <c r="G401" t="str">
        <f>VLOOKUP($C401,'LKUP PCNDES'!$K:$M,2,FALSE)</f>
        <v>Percentage of patients aged 65 years or over, who received a seasonal influenza vaccination between 1 September and 31 March.</v>
      </c>
      <c r="H401" t="str">
        <f>VLOOKUP($C401,'LKUP PCNDES'!$K:$M,3,FALSE)</f>
        <v>Flu_Vacs</v>
      </c>
      <c r="I401" t="str">
        <f>VLOOKUP($B401,'LKUP PCNDES'!$C$17:$H$60,4,FALSE)</f>
        <v>NHS North East London ICB</v>
      </c>
      <c r="J401" t="str">
        <f>VLOOKUP($B401,'LKUP PCNDES'!$C$17:$H$60,6,FALSE)</f>
        <v>NHS NORTH EAST LONDON INTEGRATED CARE BOARD</v>
      </c>
      <c r="S401" s="7" t="s">
        <v>640</v>
      </c>
      <c r="T401" s="7"/>
      <c r="U401" s="7"/>
      <c r="V401" s="7"/>
      <c r="W401" s="7"/>
      <c r="X401" s="94" t="s">
        <v>1382</v>
      </c>
      <c r="Y401" s="94" t="s">
        <v>1546</v>
      </c>
      <c r="Z401" s="7"/>
      <c r="AA401" s="7"/>
    </row>
    <row r="402" spans="1:51" x14ac:dyDescent="0.35">
      <c r="A402" t="s">
        <v>1558</v>
      </c>
      <c r="B402" t="s">
        <v>651</v>
      </c>
      <c r="C402" t="s">
        <v>1559</v>
      </c>
      <c r="D402" t="s">
        <v>563</v>
      </c>
      <c r="E402" s="2">
        <v>45535</v>
      </c>
      <c r="F402">
        <v>0</v>
      </c>
      <c r="G402" t="str">
        <f>VLOOKUP($C402,'LKUP PCNDES'!$K:$M,2,FALSE)</f>
        <v>Percentage of patients aged 65 years or over, who received a seasonal influenza vaccination between 1 September and 31 March.</v>
      </c>
      <c r="H402" t="str">
        <f>VLOOKUP($C402,'LKUP PCNDES'!$K:$M,3,FALSE)</f>
        <v>Flu_Vacs</v>
      </c>
      <c r="I402" t="str">
        <f>VLOOKUP($B402,'LKUP PCNDES'!$C$17:$H$60,4,FALSE)</f>
        <v>NHS North East London ICB</v>
      </c>
      <c r="J402" t="str">
        <f>VLOOKUP($B402,'LKUP PCNDES'!$C$17:$H$60,6,FALSE)</f>
        <v>NHS NORTH EAST LONDON INTEGRATED CARE BOARD</v>
      </c>
      <c r="S402" s="7"/>
      <c r="T402" s="7"/>
      <c r="U402" s="7"/>
      <c r="V402" s="7"/>
      <c r="W402" s="7"/>
      <c r="X402" s="7"/>
      <c r="Y402" s="7"/>
      <c r="Z402" s="7"/>
      <c r="AA402" s="7"/>
    </row>
    <row r="403" spans="1:51" x14ac:dyDescent="0.35">
      <c r="A403" t="s">
        <v>1558</v>
      </c>
      <c r="B403" t="s">
        <v>651</v>
      </c>
      <c r="C403" t="s">
        <v>1559</v>
      </c>
      <c r="D403" t="s">
        <v>563</v>
      </c>
      <c r="E403" s="2">
        <v>45565</v>
      </c>
      <c r="F403">
        <v>1106</v>
      </c>
      <c r="G403" t="str">
        <f>VLOOKUP($C403,'LKUP PCNDES'!$K:$M,2,FALSE)</f>
        <v>Percentage of patients aged 65 years or over, who received a seasonal influenza vaccination between 1 September and 31 March.</v>
      </c>
      <c r="H403" t="str">
        <f>VLOOKUP($C403,'LKUP PCNDES'!$K:$M,3,FALSE)</f>
        <v>Flu_Vacs</v>
      </c>
      <c r="I403" t="str">
        <f>VLOOKUP($B403,'LKUP PCNDES'!$C$17:$H$60,4,FALSE)</f>
        <v>NHS North East London ICB</v>
      </c>
      <c r="J403" t="str">
        <f>VLOOKUP($B403,'LKUP PCNDES'!$C$17:$H$60,6,FALSE)</f>
        <v>NHS NORTH EAST LONDON INTEGRATED CARE BOARD</v>
      </c>
      <c r="S403" s="7" t="s">
        <v>649</v>
      </c>
      <c r="T403" s="7"/>
      <c r="U403" s="7"/>
      <c r="V403" s="7"/>
      <c r="W403" s="7"/>
      <c r="X403" s="7" t="s">
        <v>642</v>
      </c>
      <c r="Y403" s="7"/>
      <c r="Z403" s="7"/>
      <c r="AA403" s="7"/>
    </row>
    <row r="404" spans="1:51" x14ac:dyDescent="0.35">
      <c r="A404" t="s">
        <v>1558</v>
      </c>
      <c r="B404" t="s">
        <v>651</v>
      </c>
      <c r="C404" t="s">
        <v>1559</v>
      </c>
      <c r="D404" t="s">
        <v>563</v>
      </c>
      <c r="E404" s="2">
        <v>45596</v>
      </c>
      <c r="F404">
        <v>106609</v>
      </c>
      <c r="G404" t="str">
        <f>VLOOKUP($C404,'LKUP PCNDES'!$K:$M,2,FALSE)</f>
        <v>Percentage of patients aged 65 years or over, who received a seasonal influenza vaccination between 1 September and 31 March.</v>
      </c>
      <c r="H404" t="str">
        <f>VLOOKUP($C404,'LKUP PCNDES'!$K:$M,3,FALSE)</f>
        <v>Flu_Vacs</v>
      </c>
      <c r="I404" t="str">
        <f>VLOOKUP($B404,'LKUP PCNDES'!$C$17:$H$60,4,FALSE)</f>
        <v>NHS North East London ICB</v>
      </c>
      <c r="J404" t="str">
        <f>VLOOKUP($B404,'LKUP PCNDES'!$C$17:$H$60,6,FALSE)</f>
        <v>NHS NORTH EAST LONDON INTEGRATED CARE BOARD</v>
      </c>
      <c r="S404" s="7" t="s">
        <v>639</v>
      </c>
      <c r="T404" s="9">
        <v>44681</v>
      </c>
      <c r="U404" s="9">
        <v>44712</v>
      </c>
      <c r="V404" s="9">
        <v>44742</v>
      </c>
      <c r="W404" s="9">
        <v>44773</v>
      </c>
      <c r="X404" s="9">
        <v>44804</v>
      </c>
      <c r="Y404" s="9">
        <v>44834</v>
      </c>
      <c r="Z404" s="9">
        <v>44865</v>
      </c>
      <c r="AA404" s="9">
        <v>44895</v>
      </c>
      <c r="AB404" s="9">
        <v>44926</v>
      </c>
      <c r="AC404" s="9">
        <v>44957</v>
      </c>
      <c r="AD404" s="9">
        <v>44985</v>
      </c>
      <c r="AE404" s="9">
        <v>45016</v>
      </c>
      <c r="AF404" s="9">
        <v>45046</v>
      </c>
      <c r="AG404" s="9">
        <v>45077</v>
      </c>
      <c r="AH404" s="9">
        <v>45107</v>
      </c>
      <c r="AI404" s="9">
        <v>45138</v>
      </c>
      <c r="AJ404" s="9">
        <v>45169</v>
      </c>
      <c r="AK404" s="9">
        <v>45199</v>
      </c>
      <c r="AL404" s="9">
        <v>45230</v>
      </c>
      <c r="AM404" s="9">
        <v>45260</v>
      </c>
      <c r="AN404" s="9">
        <v>45291</v>
      </c>
      <c r="AO404" s="9">
        <v>45322</v>
      </c>
      <c r="AP404" s="9">
        <v>45351</v>
      </c>
      <c r="AQ404" s="9">
        <v>45382</v>
      </c>
      <c r="AR404" s="9">
        <f t="shared" ref="AR404" si="396">EOMONTH(AQ404,1)</f>
        <v>45412</v>
      </c>
      <c r="AS404" s="9">
        <f t="shared" ref="AS404" si="397">EOMONTH(AR404,1)</f>
        <v>45443</v>
      </c>
      <c r="AT404" s="9">
        <f t="shared" ref="AT404" si="398">EOMONTH(AS404,1)</f>
        <v>45473</v>
      </c>
      <c r="AU404" s="9">
        <f t="shared" ref="AU404" si="399">EOMONTH(AT404,1)</f>
        <v>45504</v>
      </c>
      <c r="AV404" s="9">
        <f t="shared" ref="AV404" si="400">EOMONTH(AU404,1)</f>
        <v>45535</v>
      </c>
      <c r="AW404" s="9">
        <f>EOMONTH(AV404,1)</f>
        <v>45565</v>
      </c>
      <c r="AX404" s="9">
        <f>EOMONTH(AW404,1)</f>
        <v>45596</v>
      </c>
      <c r="AY404" s="9">
        <f>EOMONTH(AX404,1)</f>
        <v>45626</v>
      </c>
    </row>
    <row r="405" spans="1:51" x14ac:dyDescent="0.35">
      <c r="A405" t="s">
        <v>1558</v>
      </c>
      <c r="B405" t="s">
        <v>651</v>
      </c>
      <c r="C405" t="s">
        <v>1559</v>
      </c>
      <c r="D405" t="s">
        <v>563</v>
      </c>
      <c r="E405" s="2">
        <v>45626</v>
      </c>
      <c r="F405">
        <v>123352</v>
      </c>
      <c r="G405" t="str">
        <f>VLOOKUP($C405,'LKUP PCNDES'!$K:$M,2,FALSE)</f>
        <v>Percentage of patients aged 65 years or over, who received a seasonal influenza vaccination between 1 September and 31 March.</v>
      </c>
      <c r="H405" t="str">
        <f>VLOOKUP($C405,'LKUP PCNDES'!$K:$M,3,FALSE)</f>
        <v>Flu_Vacs</v>
      </c>
      <c r="I405" t="str">
        <f>VLOOKUP($B405,'LKUP PCNDES'!$C$17:$H$60,4,FALSE)</f>
        <v>NHS North East London ICB</v>
      </c>
      <c r="J405" t="str">
        <f>VLOOKUP($B405,'LKUP PCNDES'!$C$17:$H$60,6,FALSE)</f>
        <v>NHS NORTH EAST LONDON INTEGRATED CARE BOARD</v>
      </c>
      <c r="R405" t="s">
        <v>106</v>
      </c>
      <c r="S405" t="s">
        <v>651</v>
      </c>
      <c r="T405" s="177"/>
      <c r="U405" s="177"/>
      <c r="V405" s="177"/>
      <c r="W405" s="177"/>
      <c r="X405" s="177"/>
      <c r="Y405" s="177"/>
      <c r="Z405" s="177"/>
      <c r="AA405" s="177"/>
      <c r="AB405" s="177"/>
      <c r="AC405" s="177"/>
      <c r="AD405" s="177"/>
      <c r="AE405" s="177"/>
      <c r="AF405">
        <v>2080</v>
      </c>
      <c r="AG405">
        <v>1909</v>
      </c>
      <c r="AH405">
        <v>2127</v>
      </c>
      <c r="AI405">
        <v>2146</v>
      </c>
      <c r="AJ405">
        <v>1981</v>
      </c>
      <c r="AK405">
        <v>2165</v>
      </c>
      <c r="AL405">
        <v>2149</v>
      </c>
      <c r="AM405">
        <v>2184</v>
      </c>
      <c r="AN405">
        <v>2187</v>
      </c>
      <c r="AO405">
        <v>2203</v>
      </c>
      <c r="AP405">
        <v>2255</v>
      </c>
      <c r="AQ405">
        <v>2246</v>
      </c>
      <c r="AR405">
        <f>SUMIFS('PCN DES MetricDATA 24-25'!$F:$F,'PCN DES MetricDATA 24-25'!$B:$B,'PCN DES MetricDATA 24-25'!$S405,'PCN DES MetricDATA 24-25'!$C:$C,'PCN DES MetricDATA 24-25'!$Y$401,'PCN DES MetricDATA 24-25'!$D:$D,'PCN DES MetricDATA 24-25'!$Y$400,'PCN DES MetricDATA 24-25'!$E:$E,'PCN DES MetricDATA 24-25'!AR$164)</f>
        <v>0</v>
      </c>
      <c r="AS405">
        <f>SUMIFS('PCN DES MetricDATA 24-25'!$F:$F,'PCN DES MetricDATA 24-25'!$B:$B,'PCN DES MetricDATA 24-25'!$S405,'PCN DES MetricDATA 24-25'!$C:$C,'PCN DES MetricDATA 24-25'!$Y$401,'PCN DES MetricDATA 24-25'!$D:$D,'PCN DES MetricDATA 24-25'!$Y$400,'PCN DES MetricDATA 24-25'!$E:$E,'PCN DES MetricDATA 24-25'!AS$164)</f>
        <v>0</v>
      </c>
      <c r="AT405">
        <f>SUMIFS('PCN DES MetricDATA 24-25'!$F:$F,'PCN DES MetricDATA 24-25'!$B:$B,'PCN DES MetricDATA 24-25'!$S405,'PCN DES MetricDATA 24-25'!$C:$C,'PCN DES MetricDATA 24-25'!$Y$401,'PCN DES MetricDATA 24-25'!$D:$D,'PCN DES MetricDATA 24-25'!$Y$400,'PCN DES MetricDATA 24-25'!$E:$E,'PCN DES MetricDATA 24-25'!AT$164)</f>
        <v>0</v>
      </c>
      <c r="AU405">
        <f>SUMIFS('PCN DES MetricDATA 24-25'!$F:$F,'PCN DES MetricDATA 24-25'!$B:$B,'PCN DES MetricDATA 24-25'!$S405,'PCN DES MetricDATA 24-25'!$C:$C,'PCN DES MetricDATA 24-25'!$Y$401,'PCN DES MetricDATA 24-25'!$D:$D,'PCN DES MetricDATA 24-25'!$Y$400,'PCN DES MetricDATA 24-25'!$E:$E,'PCN DES MetricDATA 24-25'!AU$164)</f>
        <v>0</v>
      </c>
      <c r="AV405">
        <f>SUMIFS('PCN DES MetricDATA 24-25'!$F:$F,'PCN DES MetricDATA 24-25'!$B:$B,'PCN DES MetricDATA 24-25'!$S405,'PCN DES MetricDATA 24-25'!$C:$C,'PCN DES MetricDATA 24-25'!$Y$401,'PCN DES MetricDATA 24-25'!$D:$D,'PCN DES MetricDATA 24-25'!$Y$400,'PCN DES MetricDATA 24-25'!$E:$E,'PCN DES MetricDATA 24-25'!AV$164)</f>
        <v>2120</v>
      </c>
      <c r="AW405">
        <f>SUMIFS('PCN DES MetricDATA 24-25'!$F:$F,'PCN DES MetricDATA 24-25'!$B:$B,'PCN DES MetricDATA 24-25'!$S405,'PCN DES MetricDATA 24-25'!$C:$C,'PCN DES MetricDATA 24-25'!$Y$401,'PCN DES MetricDATA 24-25'!$D:$D,'PCN DES MetricDATA 24-25'!$Y$400,'PCN DES MetricDATA 24-25'!$E:$E,'PCN DES MetricDATA 24-25'!AW$164)</f>
        <v>2122</v>
      </c>
      <c r="AX405">
        <f>SUMIFS('PCN DES MetricDATA 24-25'!$F:$F,'PCN DES MetricDATA 24-25'!$B:$B,'PCN DES MetricDATA 24-25'!$S405,'PCN DES MetricDATA 24-25'!$C:$C,'PCN DES MetricDATA 24-25'!$Y$401,'PCN DES MetricDATA 24-25'!$D:$D,'PCN DES MetricDATA 24-25'!$Y$400,'PCN DES MetricDATA 24-25'!$E:$E,'PCN DES MetricDATA 24-25'!AX$164)</f>
        <v>2126</v>
      </c>
      <c r="AY405">
        <f>SUMIFS('PCN DES MetricDATA 24-25'!$F:$F,'PCN DES MetricDATA 24-25'!$B:$B,'PCN DES MetricDATA 24-25'!$S405,'PCN DES MetricDATA 24-25'!$C:$C,'PCN DES MetricDATA 24-25'!$Y$401,'PCN DES MetricDATA 24-25'!$D:$D,'PCN DES MetricDATA 24-25'!$Y$400,'PCN DES MetricDATA 24-25'!$E:$E,'PCN DES MetricDATA 24-25'!AY$164)</f>
        <v>2133</v>
      </c>
    </row>
    <row r="406" spans="1:51" x14ac:dyDescent="0.35">
      <c r="A406" t="s">
        <v>1558</v>
      </c>
      <c r="B406" t="s">
        <v>651</v>
      </c>
      <c r="C406" t="s">
        <v>1559</v>
      </c>
      <c r="D406" t="s">
        <v>661</v>
      </c>
      <c r="E406" s="2">
        <v>45535</v>
      </c>
      <c r="F406">
        <v>567</v>
      </c>
      <c r="G406" t="str">
        <f>VLOOKUP($C406,'LKUP PCNDES'!$K:$M,2,FALSE)</f>
        <v>Percentage of patients aged 65 years or over, who received a seasonal influenza vaccination between 1 September and 31 March.</v>
      </c>
      <c r="H406" t="str">
        <f>VLOOKUP($C406,'LKUP PCNDES'!$K:$M,3,FALSE)</f>
        <v>Flu_Vacs</v>
      </c>
      <c r="I406" t="str">
        <f>VLOOKUP($B406,'LKUP PCNDES'!$C$17:$H$60,4,FALSE)</f>
        <v>NHS North East London ICB</v>
      </c>
      <c r="J406" t="str">
        <f>VLOOKUP($B406,'LKUP PCNDES'!$C$17:$H$60,6,FALSE)</f>
        <v>NHS NORTH EAST LONDON INTEGRATED CARE BOARD</v>
      </c>
      <c r="R406" t="s">
        <v>108</v>
      </c>
      <c r="S406" t="s">
        <v>652</v>
      </c>
      <c r="T406" s="177"/>
      <c r="U406" s="177"/>
      <c r="V406" s="177"/>
      <c r="W406" s="177"/>
      <c r="X406" s="177"/>
      <c r="Y406" s="177"/>
      <c r="Z406" s="177"/>
      <c r="AA406" s="177"/>
      <c r="AB406" s="177"/>
      <c r="AC406" s="177"/>
      <c r="AD406" s="177"/>
      <c r="AE406" s="177"/>
      <c r="AF406">
        <v>1998</v>
      </c>
      <c r="AG406">
        <v>2032</v>
      </c>
      <c r="AH406">
        <v>2053</v>
      </c>
      <c r="AI406">
        <v>2084</v>
      </c>
      <c r="AJ406">
        <v>1683</v>
      </c>
      <c r="AK406">
        <v>2130</v>
      </c>
      <c r="AL406">
        <v>2102</v>
      </c>
      <c r="AM406">
        <v>2090</v>
      </c>
      <c r="AN406">
        <v>2064</v>
      </c>
      <c r="AO406">
        <v>2053</v>
      </c>
      <c r="AP406">
        <v>2047</v>
      </c>
      <c r="AQ406">
        <v>2034</v>
      </c>
      <c r="AR406">
        <f>SUMIFS('PCN DES MetricDATA 24-25'!$F:$F,'PCN DES MetricDATA 24-25'!$B:$B,'PCN DES MetricDATA 24-25'!$S406,'PCN DES MetricDATA 24-25'!$C:$C,'PCN DES MetricDATA 24-25'!$Y$401,'PCN DES MetricDATA 24-25'!$D:$D,'PCN DES MetricDATA 24-25'!$Y$400,'PCN DES MetricDATA 24-25'!$E:$E,'PCN DES MetricDATA 24-25'!AR$164)</f>
        <v>2046</v>
      </c>
      <c r="AS406">
        <f>SUMIFS('PCN DES MetricDATA 24-25'!$F:$F,'PCN DES MetricDATA 24-25'!$B:$B,'PCN DES MetricDATA 24-25'!$S406,'PCN DES MetricDATA 24-25'!$C:$C,'PCN DES MetricDATA 24-25'!$Y$401,'PCN DES MetricDATA 24-25'!$D:$D,'PCN DES MetricDATA 24-25'!$Y$400,'PCN DES MetricDATA 24-25'!$E:$E,'PCN DES MetricDATA 24-25'!AS$164)</f>
        <v>2068</v>
      </c>
      <c r="AT406">
        <f>SUMIFS('PCN DES MetricDATA 24-25'!$F:$F,'PCN DES MetricDATA 24-25'!$B:$B,'PCN DES MetricDATA 24-25'!$S406,'PCN DES MetricDATA 24-25'!$C:$C,'PCN DES MetricDATA 24-25'!$Y$401,'PCN DES MetricDATA 24-25'!$D:$D,'PCN DES MetricDATA 24-25'!$Y$400,'PCN DES MetricDATA 24-25'!$E:$E,'PCN DES MetricDATA 24-25'!AT$164)</f>
        <v>2119</v>
      </c>
      <c r="AU406">
        <f>SUMIFS('PCN DES MetricDATA 24-25'!$F:$F,'PCN DES MetricDATA 24-25'!$B:$B,'PCN DES MetricDATA 24-25'!$S406,'PCN DES MetricDATA 24-25'!$C:$C,'PCN DES MetricDATA 24-25'!$Y$401,'PCN DES MetricDATA 24-25'!$D:$D,'PCN DES MetricDATA 24-25'!$Y$400,'PCN DES MetricDATA 24-25'!$E:$E,'PCN DES MetricDATA 24-25'!AU$164)</f>
        <v>2121</v>
      </c>
      <c r="AV406">
        <f>SUMIFS('PCN DES MetricDATA 24-25'!$F:$F,'PCN DES MetricDATA 24-25'!$B:$B,'PCN DES MetricDATA 24-25'!$S406,'PCN DES MetricDATA 24-25'!$C:$C,'PCN DES MetricDATA 24-25'!$Y$401,'PCN DES MetricDATA 24-25'!$D:$D,'PCN DES MetricDATA 24-25'!$Y$400,'PCN DES MetricDATA 24-25'!$E:$E,'PCN DES MetricDATA 24-25'!AV$164)</f>
        <v>2125</v>
      </c>
      <c r="AW406">
        <f>SUMIFS('PCN DES MetricDATA 24-25'!$F:$F,'PCN DES MetricDATA 24-25'!$B:$B,'PCN DES MetricDATA 24-25'!$S406,'PCN DES MetricDATA 24-25'!$C:$C,'PCN DES MetricDATA 24-25'!$Y$401,'PCN DES MetricDATA 24-25'!$D:$D,'PCN DES MetricDATA 24-25'!$Y$400,'PCN DES MetricDATA 24-25'!$E:$E,'PCN DES MetricDATA 24-25'!AW$164)</f>
        <v>2190</v>
      </c>
      <c r="AX406">
        <f>SUMIFS('PCN DES MetricDATA 24-25'!$F:$F,'PCN DES MetricDATA 24-25'!$B:$B,'PCN DES MetricDATA 24-25'!$S406,'PCN DES MetricDATA 24-25'!$C:$C,'PCN DES MetricDATA 24-25'!$Y$401,'PCN DES MetricDATA 24-25'!$D:$D,'PCN DES MetricDATA 24-25'!$Y$400,'PCN DES MetricDATA 24-25'!$E:$E,'PCN DES MetricDATA 24-25'!AX$164)</f>
        <v>2201</v>
      </c>
      <c r="AY406">
        <f>SUMIFS('PCN DES MetricDATA 24-25'!$F:$F,'PCN DES MetricDATA 24-25'!$B:$B,'PCN DES MetricDATA 24-25'!$S406,'PCN DES MetricDATA 24-25'!$C:$C,'PCN DES MetricDATA 24-25'!$Y$401,'PCN DES MetricDATA 24-25'!$D:$D,'PCN DES MetricDATA 24-25'!$Y$400,'PCN DES MetricDATA 24-25'!$E:$E,'PCN DES MetricDATA 24-25'!AY$164)</f>
        <v>2179</v>
      </c>
    </row>
    <row r="407" spans="1:51" x14ac:dyDescent="0.35">
      <c r="A407" t="s">
        <v>1558</v>
      </c>
      <c r="B407" t="s">
        <v>651</v>
      </c>
      <c r="C407" t="s">
        <v>1559</v>
      </c>
      <c r="D407" t="s">
        <v>661</v>
      </c>
      <c r="E407" s="2">
        <v>45565</v>
      </c>
      <c r="F407">
        <v>565</v>
      </c>
      <c r="G407" t="str">
        <f>VLOOKUP($C407,'LKUP PCNDES'!$K:$M,2,FALSE)</f>
        <v>Percentage of patients aged 65 years or over, who received a seasonal influenza vaccination between 1 September and 31 March.</v>
      </c>
      <c r="H407" t="str">
        <f>VLOOKUP($C407,'LKUP PCNDES'!$K:$M,3,FALSE)</f>
        <v>Flu_Vacs</v>
      </c>
      <c r="I407" t="str">
        <f>VLOOKUP($B407,'LKUP PCNDES'!$C$17:$H$60,4,FALSE)</f>
        <v>NHS North East London ICB</v>
      </c>
      <c r="J407" t="str">
        <f>VLOOKUP($B407,'LKUP PCNDES'!$C$17:$H$60,6,FALSE)</f>
        <v>NHS NORTH EAST LONDON INTEGRATED CARE BOARD</v>
      </c>
      <c r="R407" t="s">
        <v>110</v>
      </c>
      <c r="S407" t="s">
        <v>653</v>
      </c>
      <c r="T407" s="177"/>
      <c r="U407" s="177"/>
      <c r="V407" s="177"/>
      <c r="W407" s="177"/>
      <c r="X407" s="177"/>
      <c r="Y407" s="177"/>
      <c r="Z407" s="177"/>
      <c r="AA407" s="177"/>
      <c r="AB407" s="177"/>
      <c r="AC407" s="177"/>
      <c r="AD407" s="177"/>
      <c r="AE407" s="177"/>
      <c r="AF407">
        <v>2435</v>
      </c>
      <c r="AG407">
        <v>2421</v>
      </c>
      <c r="AH407">
        <v>2436</v>
      </c>
      <c r="AI407">
        <v>2438</v>
      </c>
      <c r="AJ407">
        <v>2368</v>
      </c>
      <c r="AK407">
        <v>2506</v>
      </c>
      <c r="AL407">
        <v>2433</v>
      </c>
      <c r="AM407">
        <v>2344</v>
      </c>
      <c r="AN407">
        <v>2319</v>
      </c>
      <c r="AO407">
        <v>2293</v>
      </c>
      <c r="AP407">
        <v>2237</v>
      </c>
      <c r="AQ407">
        <v>2856</v>
      </c>
      <c r="AR407">
        <f>SUMIFS('PCN DES MetricDATA 24-25'!$F:$F,'PCN DES MetricDATA 24-25'!$B:$B,'PCN DES MetricDATA 24-25'!$S407,'PCN DES MetricDATA 24-25'!$C:$C,'PCN DES MetricDATA 24-25'!$Y$401,'PCN DES MetricDATA 24-25'!$D:$D,'PCN DES MetricDATA 24-25'!$Y$400,'PCN DES MetricDATA 24-25'!$E:$E,'PCN DES MetricDATA 24-25'!AR$164)</f>
        <v>2864</v>
      </c>
      <c r="AS407">
        <f>SUMIFS('PCN DES MetricDATA 24-25'!$F:$F,'PCN DES MetricDATA 24-25'!$B:$B,'PCN DES MetricDATA 24-25'!$S407,'PCN DES MetricDATA 24-25'!$C:$C,'PCN DES MetricDATA 24-25'!$Y$401,'PCN DES MetricDATA 24-25'!$D:$D,'PCN DES MetricDATA 24-25'!$Y$400,'PCN DES MetricDATA 24-25'!$E:$E,'PCN DES MetricDATA 24-25'!AS$164)</f>
        <v>2875</v>
      </c>
      <c r="AT407">
        <f>SUMIFS('PCN DES MetricDATA 24-25'!$F:$F,'PCN DES MetricDATA 24-25'!$B:$B,'PCN DES MetricDATA 24-25'!$S407,'PCN DES MetricDATA 24-25'!$C:$C,'PCN DES MetricDATA 24-25'!$Y$401,'PCN DES MetricDATA 24-25'!$D:$D,'PCN DES MetricDATA 24-25'!$Y$400,'PCN DES MetricDATA 24-25'!$E:$E,'PCN DES MetricDATA 24-25'!AT$164)</f>
        <v>2866</v>
      </c>
      <c r="AU407">
        <f>SUMIFS('PCN DES MetricDATA 24-25'!$F:$F,'PCN DES MetricDATA 24-25'!$B:$B,'PCN DES MetricDATA 24-25'!$S407,'PCN DES MetricDATA 24-25'!$C:$C,'PCN DES MetricDATA 24-25'!$Y$401,'PCN DES MetricDATA 24-25'!$D:$D,'PCN DES MetricDATA 24-25'!$Y$400,'PCN DES MetricDATA 24-25'!$E:$E,'PCN DES MetricDATA 24-25'!AU$164)</f>
        <v>2876</v>
      </c>
      <c r="AV407">
        <f>SUMIFS('PCN DES MetricDATA 24-25'!$F:$F,'PCN DES MetricDATA 24-25'!$B:$B,'PCN DES MetricDATA 24-25'!$S407,'PCN DES MetricDATA 24-25'!$C:$C,'PCN DES MetricDATA 24-25'!$Y$401,'PCN DES MetricDATA 24-25'!$D:$D,'PCN DES MetricDATA 24-25'!$Y$400,'PCN DES MetricDATA 24-25'!$E:$E,'PCN DES MetricDATA 24-25'!AV$164)</f>
        <v>2886</v>
      </c>
      <c r="AW407">
        <f>SUMIFS('PCN DES MetricDATA 24-25'!$F:$F,'PCN DES MetricDATA 24-25'!$B:$B,'PCN DES MetricDATA 24-25'!$S407,'PCN DES MetricDATA 24-25'!$C:$C,'PCN DES MetricDATA 24-25'!$Y$401,'PCN DES MetricDATA 24-25'!$D:$D,'PCN DES MetricDATA 24-25'!$Y$400,'PCN DES MetricDATA 24-25'!$E:$E,'PCN DES MetricDATA 24-25'!AW$164)</f>
        <v>2888</v>
      </c>
      <c r="AX407">
        <f>SUMIFS('PCN DES MetricDATA 24-25'!$F:$F,'PCN DES MetricDATA 24-25'!$B:$B,'PCN DES MetricDATA 24-25'!$S407,'PCN DES MetricDATA 24-25'!$C:$C,'PCN DES MetricDATA 24-25'!$Y$401,'PCN DES MetricDATA 24-25'!$D:$D,'PCN DES MetricDATA 24-25'!$Y$400,'PCN DES MetricDATA 24-25'!$E:$E,'PCN DES MetricDATA 24-25'!AX$164)</f>
        <v>2879</v>
      </c>
      <c r="AY407">
        <f>SUMIFS('PCN DES MetricDATA 24-25'!$F:$F,'PCN DES MetricDATA 24-25'!$B:$B,'PCN DES MetricDATA 24-25'!$S407,'PCN DES MetricDATA 24-25'!$C:$C,'PCN DES MetricDATA 24-25'!$Y$401,'PCN DES MetricDATA 24-25'!$D:$D,'PCN DES MetricDATA 24-25'!$Y$400,'PCN DES MetricDATA 24-25'!$E:$E,'PCN DES MetricDATA 24-25'!AY$164)</f>
        <v>2869</v>
      </c>
    </row>
    <row r="408" spans="1:51" x14ac:dyDescent="0.35">
      <c r="A408" t="s">
        <v>1558</v>
      </c>
      <c r="B408" t="s">
        <v>651</v>
      </c>
      <c r="C408" t="s">
        <v>1559</v>
      </c>
      <c r="D408" t="s">
        <v>661</v>
      </c>
      <c r="E408" s="2">
        <v>45596</v>
      </c>
      <c r="F408">
        <v>402</v>
      </c>
      <c r="G408" t="str">
        <f>VLOOKUP($C408,'LKUP PCNDES'!$K:$M,2,FALSE)</f>
        <v>Percentage of patients aged 65 years or over, who received a seasonal influenza vaccination between 1 September and 31 March.</v>
      </c>
      <c r="H408" t="str">
        <f>VLOOKUP($C408,'LKUP PCNDES'!$K:$M,3,FALSE)</f>
        <v>Flu_Vacs</v>
      </c>
      <c r="I408" t="str">
        <f>VLOOKUP($B408,'LKUP PCNDES'!$C$17:$H$60,4,FALSE)</f>
        <v>NHS North East London ICB</v>
      </c>
      <c r="J408" t="str">
        <f>VLOOKUP($B408,'LKUP PCNDES'!$C$17:$H$60,6,FALSE)</f>
        <v>NHS NORTH EAST LONDON INTEGRATED CARE BOARD</v>
      </c>
      <c r="R408" t="s">
        <v>112</v>
      </c>
      <c r="S408" t="s">
        <v>654</v>
      </c>
      <c r="T408" s="177"/>
      <c r="U408" s="177"/>
      <c r="V408" s="177"/>
      <c r="W408" s="177"/>
      <c r="X408" s="177"/>
      <c r="Y408" s="177"/>
      <c r="Z408" s="177"/>
      <c r="AA408" s="177"/>
      <c r="AB408" s="177"/>
      <c r="AC408" s="177"/>
      <c r="AD408" s="177"/>
      <c r="AE408" s="177"/>
      <c r="AF408">
        <v>2247</v>
      </c>
      <c r="AG408">
        <v>1620</v>
      </c>
      <c r="AH408">
        <v>2253</v>
      </c>
      <c r="AI408">
        <v>2058</v>
      </c>
      <c r="AJ408">
        <v>2516</v>
      </c>
      <c r="AK408">
        <v>2637</v>
      </c>
      <c r="AL408">
        <v>2616</v>
      </c>
      <c r="AM408">
        <v>2549</v>
      </c>
      <c r="AN408">
        <v>2613</v>
      </c>
      <c r="AO408">
        <v>2597</v>
      </c>
      <c r="AP408">
        <v>2595</v>
      </c>
      <c r="AQ408">
        <v>2624</v>
      </c>
      <c r="AR408">
        <f>SUMIFS('PCN DES MetricDATA 24-25'!$F:$F,'PCN DES MetricDATA 24-25'!$B:$B,'PCN DES MetricDATA 24-25'!$S408,'PCN DES MetricDATA 24-25'!$C:$C,'PCN DES MetricDATA 24-25'!$Y$401,'PCN DES MetricDATA 24-25'!$D:$D,'PCN DES MetricDATA 24-25'!$Y$400,'PCN DES MetricDATA 24-25'!$E:$E,'PCN DES MetricDATA 24-25'!AR$164)</f>
        <v>2650</v>
      </c>
      <c r="AS408">
        <f>SUMIFS('PCN DES MetricDATA 24-25'!$F:$F,'PCN DES MetricDATA 24-25'!$B:$B,'PCN DES MetricDATA 24-25'!$S408,'PCN DES MetricDATA 24-25'!$C:$C,'PCN DES MetricDATA 24-25'!$Y$401,'PCN DES MetricDATA 24-25'!$D:$D,'PCN DES MetricDATA 24-25'!$Y$400,'PCN DES MetricDATA 24-25'!$E:$E,'PCN DES MetricDATA 24-25'!AS$164)</f>
        <v>2658</v>
      </c>
      <c r="AT408">
        <f>SUMIFS('PCN DES MetricDATA 24-25'!$F:$F,'PCN DES MetricDATA 24-25'!$B:$B,'PCN DES MetricDATA 24-25'!$S408,'PCN DES MetricDATA 24-25'!$C:$C,'PCN DES MetricDATA 24-25'!$Y$401,'PCN DES MetricDATA 24-25'!$D:$D,'PCN DES MetricDATA 24-25'!$Y$400,'PCN DES MetricDATA 24-25'!$E:$E,'PCN DES MetricDATA 24-25'!AT$164)</f>
        <v>2658</v>
      </c>
      <c r="AU408">
        <f>SUMIFS('PCN DES MetricDATA 24-25'!$F:$F,'PCN DES MetricDATA 24-25'!$B:$B,'PCN DES MetricDATA 24-25'!$S408,'PCN DES MetricDATA 24-25'!$C:$C,'PCN DES MetricDATA 24-25'!$Y$401,'PCN DES MetricDATA 24-25'!$D:$D,'PCN DES MetricDATA 24-25'!$Y$400,'PCN DES MetricDATA 24-25'!$E:$E,'PCN DES MetricDATA 24-25'!AU$164)</f>
        <v>2642</v>
      </c>
      <c r="AV408">
        <f>SUMIFS('PCN DES MetricDATA 24-25'!$F:$F,'PCN DES MetricDATA 24-25'!$B:$B,'PCN DES MetricDATA 24-25'!$S408,'PCN DES MetricDATA 24-25'!$C:$C,'PCN DES MetricDATA 24-25'!$Y$401,'PCN DES MetricDATA 24-25'!$D:$D,'PCN DES MetricDATA 24-25'!$Y$400,'PCN DES MetricDATA 24-25'!$E:$E,'PCN DES MetricDATA 24-25'!AV$164)</f>
        <v>2661</v>
      </c>
      <c r="AW408">
        <f>SUMIFS('PCN DES MetricDATA 24-25'!$F:$F,'PCN DES MetricDATA 24-25'!$B:$B,'PCN DES MetricDATA 24-25'!$S408,'PCN DES MetricDATA 24-25'!$C:$C,'PCN DES MetricDATA 24-25'!$Y$401,'PCN DES MetricDATA 24-25'!$D:$D,'PCN DES MetricDATA 24-25'!$Y$400,'PCN DES MetricDATA 24-25'!$E:$E,'PCN DES MetricDATA 24-25'!AW$164)</f>
        <v>2711</v>
      </c>
      <c r="AX408">
        <f>SUMIFS('PCN DES MetricDATA 24-25'!$F:$F,'PCN DES MetricDATA 24-25'!$B:$B,'PCN DES MetricDATA 24-25'!$S408,'PCN DES MetricDATA 24-25'!$C:$C,'PCN DES MetricDATA 24-25'!$Y$401,'PCN DES MetricDATA 24-25'!$D:$D,'PCN DES MetricDATA 24-25'!$Y$400,'PCN DES MetricDATA 24-25'!$E:$E,'PCN DES MetricDATA 24-25'!AX$164)</f>
        <v>2642</v>
      </c>
      <c r="AY408">
        <f>SUMIFS('PCN DES MetricDATA 24-25'!$F:$F,'PCN DES MetricDATA 24-25'!$B:$B,'PCN DES MetricDATA 24-25'!$S408,'PCN DES MetricDATA 24-25'!$C:$C,'PCN DES MetricDATA 24-25'!$Y$401,'PCN DES MetricDATA 24-25'!$D:$D,'PCN DES MetricDATA 24-25'!$Y$400,'PCN DES MetricDATA 24-25'!$E:$E,'PCN DES MetricDATA 24-25'!AY$164)</f>
        <v>2653</v>
      </c>
    </row>
    <row r="409" spans="1:51" x14ac:dyDescent="0.35">
      <c r="A409" t="s">
        <v>1558</v>
      </c>
      <c r="B409" t="s">
        <v>651</v>
      </c>
      <c r="C409" t="s">
        <v>1559</v>
      </c>
      <c r="D409" t="s">
        <v>661</v>
      </c>
      <c r="E409" s="2">
        <v>45626</v>
      </c>
      <c r="F409">
        <v>369</v>
      </c>
      <c r="G409" t="str">
        <f>VLOOKUP($C409,'LKUP PCNDES'!$K:$M,2,FALSE)</f>
        <v>Percentage of patients aged 65 years or over, who received a seasonal influenza vaccination between 1 September and 31 March.</v>
      </c>
      <c r="H409" t="str">
        <f>VLOOKUP($C409,'LKUP PCNDES'!$K:$M,3,FALSE)</f>
        <v>Flu_Vacs</v>
      </c>
      <c r="I409" t="str">
        <f>VLOOKUP($B409,'LKUP PCNDES'!$C$17:$H$60,4,FALSE)</f>
        <v>NHS North East London ICB</v>
      </c>
      <c r="J409" t="str">
        <f>VLOOKUP($B409,'LKUP PCNDES'!$C$17:$H$60,6,FALSE)</f>
        <v>NHS NORTH EAST LONDON INTEGRATED CARE BOARD</v>
      </c>
      <c r="R409" t="s">
        <v>114</v>
      </c>
      <c r="S409" t="s">
        <v>656</v>
      </c>
      <c r="T409" s="177"/>
      <c r="U409" s="177"/>
      <c r="V409" s="177"/>
      <c r="W409" s="177"/>
      <c r="X409" s="177"/>
      <c r="Y409" s="177"/>
      <c r="Z409" s="177"/>
      <c r="AA409" s="177"/>
      <c r="AB409" s="177"/>
      <c r="AC409" s="177"/>
      <c r="AD409" s="177"/>
      <c r="AE409" s="177"/>
      <c r="AF409">
        <v>2986</v>
      </c>
      <c r="AG409">
        <v>2479</v>
      </c>
      <c r="AH409">
        <v>2967</v>
      </c>
      <c r="AI409">
        <v>2781</v>
      </c>
      <c r="AJ409">
        <v>2956</v>
      </c>
      <c r="AK409">
        <v>3012</v>
      </c>
      <c r="AL409">
        <v>3022</v>
      </c>
      <c r="AM409">
        <v>3023</v>
      </c>
      <c r="AN409">
        <v>3030</v>
      </c>
      <c r="AO409">
        <v>3015</v>
      </c>
      <c r="AP409">
        <v>3007</v>
      </c>
      <c r="AQ409">
        <v>3052</v>
      </c>
      <c r="AR409">
        <f>SUMIFS('PCN DES MetricDATA 24-25'!$F:$F,'PCN DES MetricDATA 24-25'!$B:$B,'PCN DES MetricDATA 24-25'!$S409,'PCN DES MetricDATA 24-25'!$C:$C,'PCN DES MetricDATA 24-25'!$Y$401,'PCN DES MetricDATA 24-25'!$D:$D,'PCN DES MetricDATA 24-25'!$Y$400,'PCN DES MetricDATA 24-25'!$E:$E,'PCN DES MetricDATA 24-25'!AR$164)</f>
        <v>3160</v>
      </c>
      <c r="AS409">
        <f>SUMIFS('PCN DES MetricDATA 24-25'!$F:$F,'PCN DES MetricDATA 24-25'!$B:$B,'PCN DES MetricDATA 24-25'!$S409,'PCN DES MetricDATA 24-25'!$C:$C,'PCN DES MetricDATA 24-25'!$Y$401,'PCN DES MetricDATA 24-25'!$D:$D,'PCN DES MetricDATA 24-25'!$Y$400,'PCN DES MetricDATA 24-25'!$E:$E,'PCN DES MetricDATA 24-25'!AS$164)</f>
        <v>3211</v>
      </c>
      <c r="AT409">
        <f>SUMIFS('PCN DES MetricDATA 24-25'!$F:$F,'PCN DES MetricDATA 24-25'!$B:$B,'PCN DES MetricDATA 24-25'!$S409,'PCN DES MetricDATA 24-25'!$C:$C,'PCN DES MetricDATA 24-25'!$Y$401,'PCN DES MetricDATA 24-25'!$D:$D,'PCN DES MetricDATA 24-25'!$Y$400,'PCN DES MetricDATA 24-25'!$E:$E,'PCN DES MetricDATA 24-25'!AT$164)</f>
        <v>3202</v>
      </c>
      <c r="AU409">
        <f>SUMIFS('PCN DES MetricDATA 24-25'!$F:$F,'PCN DES MetricDATA 24-25'!$B:$B,'PCN DES MetricDATA 24-25'!$S409,'PCN DES MetricDATA 24-25'!$C:$C,'PCN DES MetricDATA 24-25'!$Y$401,'PCN DES MetricDATA 24-25'!$D:$D,'PCN DES MetricDATA 24-25'!$Y$400,'PCN DES MetricDATA 24-25'!$E:$E,'PCN DES MetricDATA 24-25'!AU$164)</f>
        <v>3213</v>
      </c>
      <c r="AV409">
        <f>SUMIFS('PCN DES MetricDATA 24-25'!$F:$F,'PCN DES MetricDATA 24-25'!$B:$B,'PCN DES MetricDATA 24-25'!$S409,'PCN DES MetricDATA 24-25'!$C:$C,'PCN DES MetricDATA 24-25'!$Y$401,'PCN DES MetricDATA 24-25'!$D:$D,'PCN DES MetricDATA 24-25'!$Y$400,'PCN DES MetricDATA 24-25'!$E:$E,'PCN DES MetricDATA 24-25'!AV$164)</f>
        <v>3232</v>
      </c>
      <c r="AW409">
        <f>SUMIFS('PCN DES MetricDATA 24-25'!$F:$F,'PCN DES MetricDATA 24-25'!$B:$B,'PCN DES MetricDATA 24-25'!$S409,'PCN DES MetricDATA 24-25'!$C:$C,'PCN DES MetricDATA 24-25'!$Y$401,'PCN DES MetricDATA 24-25'!$D:$D,'PCN DES MetricDATA 24-25'!$Y$400,'PCN DES MetricDATA 24-25'!$E:$E,'PCN DES MetricDATA 24-25'!AW$164)</f>
        <v>3299</v>
      </c>
      <c r="AX409">
        <f>SUMIFS('PCN DES MetricDATA 24-25'!$F:$F,'PCN DES MetricDATA 24-25'!$B:$B,'PCN DES MetricDATA 24-25'!$S409,'PCN DES MetricDATA 24-25'!$C:$C,'PCN DES MetricDATA 24-25'!$Y$401,'PCN DES MetricDATA 24-25'!$D:$D,'PCN DES MetricDATA 24-25'!$Y$400,'PCN DES MetricDATA 24-25'!$E:$E,'PCN DES MetricDATA 24-25'!AX$164)</f>
        <v>3347</v>
      </c>
      <c r="AY409">
        <f>SUMIFS('PCN DES MetricDATA 24-25'!$F:$F,'PCN DES MetricDATA 24-25'!$B:$B,'PCN DES MetricDATA 24-25'!$S409,'PCN DES MetricDATA 24-25'!$C:$C,'PCN DES MetricDATA 24-25'!$Y$401,'PCN DES MetricDATA 24-25'!$D:$D,'PCN DES MetricDATA 24-25'!$Y$400,'PCN DES MetricDATA 24-25'!$E:$E,'PCN DES MetricDATA 24-25'!AY$164)</f>
        <v>3349</v>
      </c>
    </row>
    <row r="410" spans="1:51" x14ac:dyDescent="0.35">
      <c r="A410" t="s">
        <v>1558</v>
      </c>
      <c r="B410" t="s">
        <v>652</v>
      </c>
      <c r="C410" t="s">
        <v>1540</v>
      </c>
      <c r="D410" t="s">
        <v>564</v>
      </c>
      <c r="E410" s="2">
        <v>45412</v>
      </c>
      <c r="F410">
        <v>0</v>
      </c>
      <c r="G410" t="str">
        <f>VLOOKUP($C410,'LKUP PCNDES'!$K:$M,2,FALSE)</f>
        <v>Number of patients aged 18 years or over and recorded as living in a care home, as a percentage of care home beds eligible to receive the Enhanced Health in Care Homes service.</v>
      </c>
      <c r="H410" t="str">
        <f>VLOOKUP($C410,'LKUP PCNDES'!$K:$M,3,FALSE)</f>
        <v>CH_RES</v>
      </c>
      <c r="I410" t="str">
        <f>VLOOKUP($B410,'LKUP PCNDES'!$C$17:$H$60,4,FALSE)</f>
        <v>NHS North Central London ICB</v>
      </c>
      <c r="J410" t="str">
        <f>VLOOKUP($B410,'LKUP PCNDES'!$C$17:$H$60,6,FALSE)</f>
        <v>NHS NORTH CENTRAL LONDON INTEGRATED CARE BOARD</v>
      </c>
      <c r="R410" t="s">
        <v>95</v>
      </c>
      <c r="S410" t="s">
        <v>95</v>
      </c>
      <c r="T410" s="177"/>
      <c r="U410" s="177"/>
      <c r="V410" s="177"/>
      <c r="W410" s="177"/>
      <c r="X410" s="177"/>
      <c r="Y410" s="177"/>
      <c r="Z410" s="177"/>
      <c r="AA410" s="177"/>
      <c r="AB410" s="177"/>
      <c r="AC410" s="177"/>
      <c r="AD410" s="177"/>
      <c r="AE410" s="177"/>
      <c r="AF410">
        <v>11746</v>
      </c>
      <c r="AG410">
        <v>10461</v>
      </c>
      <c r="AH410">
        <v>11836</v>
      </c>
      <c r="AI410">
        <v>11507</v>
      </c>
      <c r="AJ410">
        <v>11504</v>
      </c>
      <c r="AK410">
        <v>12450</v>
      </c>
      <c r="AL410">
        <v>12322</v>
      </c>
      <c r="AM410">
        <v>12190</v>
      </c>
      <c r="AN410">
        <v>12213</v>
      </c>
      <c r="AO410">
        <v>12161</v>
      </c>
      <c r="AP410">
        <v>12141</v>
      </c>
      <c r="AQ410">
        <v>12812</v>
      </c>
      <c r="AR410">
        <f t="shared" ref="AR410:AW410" si="401">SUM(AR405:AR409)</f>
        <v>10720</v>
      </c>
      <c r="AS410">
        <f t="shared" si="401"/>
        <v>10812</v>
      </c>
      <c r="AT410">
        <f t="shared" si="401"/>
        <v>10845</v>
      </c>
      <c r="AU410">
        <f t="shared" si="401"/>
        <v>10852</v>
      </c>
      <c r="AV410">
        <f t="shared" si="401"/>
        <v>13024</v>
      </c>
      <c r="AW410">
        <f t="shared" si="401"/>
        <v>13210</v>
      </c>
      <c r="AX410">
        <f t="shared" ref="AX410:AY410" si="402">SUM(AX405:AX409)</f>
        <v>13195</v>
      </c>
      <c r="AY410">
        <f t="shared" si="402"/>
        <v>13183</v>
      </c>
    </row>
    <row r="411" spans="1:51" x14ac:dyDescent="0.35">
      <c r="A411" t="s">
        <v>1558</v>
      </c>
      <c r="B411" t="s">
        <v>652</v>
      </c>
      <c r="C411" t="s">
        <v>1540</v>
      </c>
      <c r="D411" t="s">
        <v>564</v>
      </c>
      <c r="E411" s="2">
        <v>45443</v>
      </c>
      <c r="F411">
        <v>0</v>
      </c>
      <c r="G411" t="str">
        <f>VLOOKUP($C411,'LKUP PCNDES'!$K:$M,2,FALSE)</f>
        <v>Number of patients aged 18 years or over and recorded as living in a care home, as a percentage of care home beds eligible to receive the Enhanced Health in Care Homes service.</v>
      </c>
      <c r="H411" t="str">
        <f>VLOOKUP($C411,'LKUP PCNDES'!$K:$M,3,FALSE)</f>
        <v>CH_RES</v>
      </c>
      <c r="I411" t="str">
        <f>VLOOKUP($B411,'LKUP PCNDES'!$C$17:$H$60,4,FALSE)</f>
        <v>NHS North Central London ICB</v>
      </c>
      <c r="J411" t="str">
        <f>VLOOKUP($B411,'LKUP PCNDES'!$C$17:$H$60,6,FALSE)</f>
        <v>NHS NORTH CENTRAL LONDON INTEGRATED CARE BOARD</v>
      </c>
      <c r="R411" t="s">
        <v>626</v>
      </c>
      <c r="S411" t="s">
        <v>626</v>
      </c>
      <c r="T411" s="177"/>
      <c r="U411" s="177"/>
      <c r="V411" s="177"/>
      <c r="W411" s="177"/>
      <c r="X411" s="177"/>
      <c r="Y411" s="177"/>
      <c r="Z411" s="177"/>
      <c r="AA411" s="177"/>
      <c r="AB411" s="177"/>
      <c r="AC411" s="177"/>
      <c r="AD411" s="177"/>
      <c r="AE411" s="177"/>
      <c r="AF411">
        <v>150230</v>
      </c>
      <c r="AG411">
        <v>142851</v>
      </c>
      <c r="AH411">
        <v>154046</v>
      </c>
      <c r="AI411">
        <v>156694</v>
      </c>
      <c r="AJ411">
        <v>157251</v>
      </c>
      <c r="AK411">
        <v>162766</v>
      </c>
      <c r="AL411">
        <v>166378</v>
      </c>
      <c r="AM411">
        <v>163971</v>
      </c>
      <c r="AN411">
        <v>162957</v>
      </c>
      <c r="AO411">
        <v>162439</v>
      </c>
      <c r="AP411">
        <v>161098</v>
      </c>
      <c r="AQ411">
        <v>164748</v>
      </c>
      <c r="AR411">
        <f>SUMIFS('PCN DES MetricDATA 24-25'!$F:$F,'PCN DES MetricDATA 24-25'!$B:$B,'PCN DES MetricDATA 24-25'!$S411,'PCN DES MetricDATA 24-25'!$C:$C,'PCN DES MetricDATA 24-25'!$Y$401,'PCN DES MetricDATA 24-25'!$D:$D,'PCN DES MetricDATA 24-25'!$Y$400,'PCN DES MetricDATA 24-25'!$E:$E,'PCN DES MetricDATA 24-25'!AR$164)</f>
        <v>133395</v>
      </c>
      <c r="AS411">
        <f>SUMIFS('PCN DES MetricDATA 24-25'!$F:$F,'PCN DES MetricDATA 24-25'!$B:$B,'PCN DES MetricDATA 24-25'!$S411,'PCN DES MetricDATA 24-25'!$C:$C,'PCN DES MetricDATA 24-25'!$Y$401,'PCN DES MetricDATA 24-25'!$D:$D,'PCN DES MetricDATA 24-25'!$Y$400,'PCN DES MetricDATA 24-25'!$E:$E,'PCN DES MetricDATA 24-25'!AS$164)</f>
        <v>134216</v>
      </c>
      <c r="AT411">
        <f>SUMIFS('PCN DES MetricDATA 24-25'!$F:$F,'PCN DES MetricDATA 24-25'!$B:$B,'PCN DES MetricDATA 24-25'!$S411,'PCN DES MetricDATA 24-25'!$C:$C,'PCN DES MetricDATA 24-25'!$Y$401,'PCN DES MetricDATA 24-25'!$D:$D,'PCN DES MetricDATA 24-25'!$Y$400,'PCN DES MetricDATA 24-25'!$E:$E,'PCN DES MetricDATA 24-25'!AT$164)</f>
        <v>137862</v>
      </c>
      <c r="AU411">
        <f>SUMIFS('PCN DES MetricDATA 24-25'!$F:$F,'PCN DES MetricDATA 24-25'!$B:$B,'PCN DES MetricDATA 24-25'!$S411,'PCN DES MetricDATA 24-25'!$C:$C,'PCN DES MetricDATA 24-25'!$Y$401,'PCN DES MetricDATA 24-25'!$D:$D,'PCN DES MetricDATA 24-25'!$Y$400,'PCN DES MetricDATA 24-25'!$E:$E,'PCN DES MetricDATA 24-25'!AU$164)</f>
        <v>153690</v>
      </c>
      <c r="AV411">
        <f>SUMIFS('PCN DES MetricDATA 24-25'!$F:$F,'PCN DES MetricDATA 24-25'!$B:$B,'PCN DES MetricDATA 24-25'!$S411,'PCN DES MetricDATA 24-25'!$C:$C,'PCN DES MetricDATA 24-25'!$Y$401,'PCN DES MetricDATA 24-25'!$D:$D,'PCN DES MetricDATA 24-25'!$Y$400,'PCN DES MetricDATA 24-25'!$E:$E,'PCN DES MetricDATA 24-25'!AV$164)</f>
        <v>156608</v>
      </c>
      <c r="AW411">
        <f>SUMIFS('PCN DES MetricDATA 24-25'!$F:$F,'PCN DES MetricDATA 24-25'!$B:$B,'PCN DES MetricDATA 24-25'!$S411,'PCN DES MetricDATA 24-25'!$C:$C,'PCN DES MetricDATA 24-25'!$Y$401,'PCN DES MetricDATA 24-25'!$D:$D,'PCN DES MetricDATA 24-25'!$Y$400,'PCN DES MetricDATA 24-25'!$E:$E,'PCN DES MetricDATA 24-25'!AW$164)</f>
        <v>158947</v>
      </c>
      <c r="AX411">
        <f>SUMIFS('PCN DES MetricDATA 24-25'!$F:$F,'PCN DES MetricDATA 24-25'!$B:$B,'PCN DES MetricDATA 24-25'!$S411,'PCN DES MetricDATA 24-25'!$C:$C,'PCN DES MetricDATA 24-25'!$Y$401,'PCN DES MetricDATA 24-25'!$D:$D,'PCN DES MetricDATA 24-25'!$Y$400,'PCN DES MetricDATA 24-25'!$E:$E,'PCN DES MetricDATA 24-25'!AX$164)</f>
        <v>165996</v>
      </c>
      <c r="AY411">
        <f>SUMIFS('PCN DES MetricDATA 24-25'!$F:$F,'PCN DES MetricDATA 24-25'!$B:$B,'PCN DES MetricDATA 24-25'!$S411,'PCN DES MetricDATA 24-25'!$C:$C,'PCN DES MetricDATA 24-25'!$Y$401,'PCN DES MetricDATA 24-25'!$D:$D,'PCN DES MetricDATA 24-25'!$Y$400,'PCN DES MetricDATA 24-25'!$E:$E,'PCN DES MetricDATA 24-25'!AY$164)</f>
        <v>166014</v>
      </c>
    </row>
    <row r="412" spans="1:51" x14ac:dyDescent="0.35">
      <c r="A412" t="s">
        <v>1558</v>
      </c>
      <c r="B412" t="s">
        <v>652</v>
      </c>
      <c r="C412" t="s">
        <v>1540</v>
      </c>
      <c r="D412" t="s">
        <v>564</v>
      </c>
      <c r="E412" s="2">
        <v>45473</v>
      </c>
      <c r="F412">
        <v>0</v>
      </c>
      <c r="G412" t="str">
        <f>VLOOKUP($C412,'LKUP PCNDES'!$K:$M,2,FALSE)</f>
        <v>Number of patients aged 18 years or over and recorded as living in a care home, as a percentage of care home beds eligible to receive the Enhanced Health in Care Homes service.</v>
      </c>
      <c r="H412" t="str">
        <f>VLOOKUP($C412,'LKUP PCNDES'!$K:$M,3,FALSE)</f>
        <v>CH_RES</v>
      </c>
      <c r="I412" t="str">
        <f>VLOOKUP($B412,'LKUP PCNDES'!$C$17:$H$60,4,FALSE)</f>
        <v>NHS North Central London ICB</v>
      </c>
      <c r="J412" t="str">
        <f>VLOOKUP($B412,'LKUP PCNDES'!$C$17:$H$60,6,FALSE)</f>
        <v>NHS NORTH CENTRAL LONDON INTEGRATED CARE BOARD</v>
      </c>
    </row>
    <row r="413" spans="1:51" x14ac:dyDescent="0.35">
      <c r="A413" t="s">
        <v>1558</v>
      </c>
      <c r="B413" t="s">
        <v>652</v>
      </c>
      <c r="C413" t="s">
        <v>1540</v>
      </c>
      <c r="D413" t="s">
        <v>564</v>
      </c>
      <c r="E413" s="2">
        <v>45504</v>
      </c>
      <c r="F413">
        <v>0</v>
      </c>
      <c r="G413" t="str">
        <f>VLOOKUP($C413,'LKUP PCNDES'!$K:$M,2,FALSE)</f>
        <v>Number of patients aged 18 years or over and recorded as living in a care home, as a percentage of care home beds eligible to receive the Enhanced Health in Care Homes service.</v>
      </c>
      <c r="H413" t="str">
        <f>VLOOKUP($C413,'LKUP PCNDES'!$K:$M,3,FALSE)</f>
        <v>CH_RES</v>
      </c>
      <c r="I413" t="str">
        <f>VLOOKUP($B413,'LKUP PCNDES'!$C$17:$H$60,4,FALSE)</f>
        <v>NHS North Central London ICB</v>
      </c>
      <c r="J413" t="str">
        <f>VLOOKUP($B413,'LKUP PCNDES'!$C$17:$H$60,6,FALSE)</f>
        <v>NHS NORTH CENTRAL LONDON INTEGRATED CARE BOARD</v>
      </c>
    </row>
    <row r="414" spans="1:51" x14ac:dyDescent="0.35">
      <c r="A414" t="s">
        <v>1558</v>
      </c>
      <c r="B414" t="s">
        <v>652</v>
      </c>
      <c r="C414" t="s">
        <v>1540</v>
      </c>
      <c r="D414" t="s">
        <v>564</v>
      </c>
      <c r="E414" s="2">
        <v>45535</v>
      </c>
      <c r="F414">
        <v>0</v>
      </c>
      <c r="G414" t="str">
        <f>VLOOKUP($C414,'LKUP PCNDES'!$K:$M,2,FALSE)</f>
        <v>Number of patients aged 18 years or over and recorded as living in a care home, as a percentage of care home beds eligible to receive the Enhanced Health in Care Homes service.</v>
      </c>
      <c r="H414" t="str">
        <f>VLOOKUP($C414,'LKUP PCNDES'!$K:$M,3,FALSE)</f>
        <v>CH_RES</v>
      </c>
      <c r="I414" t="str">
        <f>VLOOKUP($B414,'LKUP PCNDES'!$C$17:$H$60,4,FALSE)</f>
        <v>NHS North Central London ICB</v>
      </c>
      <c r="J414" t="str">
        <f>VLOOKUP($B414,'LKUP PCNDES'!$C$17:$H$60,6,FALSE)</f>
        <v>NHS NORTH CENTRAL LONDON INTEGRATED CARE BOARD</v>
      </c>
      <c r="S414" s="7" t="s">
        <v>638</v>
      </c>
      <c r="T414" s="7"/>
      <c r="U414" s="7"/>
      <c r="V414" s="7"/>
      <c r="W414" s="7"/>
      <c r="X414" s="94"/>
      <c r="Y414" s="94" t="s">
        <v>1558</v>
      </c>
      <c r="Z414" s="7"/>
      <c r="AA414" s="7"/>
    </row>
    <row r="415" spans="1:51" x14ac:dyDescent="0.35">
      <c r="A415" t="s">
        <v>1558</v>
      </c>
      <c r="B415" t="s">
        <v>652</v>
      </c>
      <c r="C415" t="s">
        <v>1540</v>
      </c>
      <c r="D415" t="s">
        <v>564</v>
      </c>
      <c r="E415" s="2">
        <v>45565</v>
      </c>
      <c r="F415">
        <v>0</v>
      </c>
      <c r="G415" t="str">
        <f>VLOOKUP($C415,'LKUP PCNDES'!$K:$M,2,FALSE)</f>
        <v>Number of patients aged 18 years or over and recorded as living in a care home, as a percentage of care home beds eligible to receive the Enhanced Health in Care Homes service.</v>
      </c>
      <c r="H415" t="str">
        <f>VLOOKUP($C415,'LKUP PCNDES'!$K:$M,3,FALSE)</f>
        <v>CH_RES</v>
      </c>
      <c r="I415" t="str">
        <f>VLOOKUP($B415,'LKUP PCNDES'!$C$17:$H$60,4,FALSE)</f>
        <v>NHS North Central London ICB</v>
      </c>
      <c r="J415" t="str">
        <f>VLOOKUP($B415,'LKUP PCNDES'!$C$17:$H$60,6,FALSE)</f>
        <v>NHS NORTH CENTRAL LONDON INTEGRATED CARE BOARD</v>
      </c>
      <c r="S415" s="7" t="s">
        <v>641</v>
      </c>
      <c r="T415" s="7"/>
      <c r="U415" s="7"/>
      <c r="V415" s="7"/>
      <c r="W415" s="7"/>
      <c r="X415" s="7"/>
      <c r="Y415" s="94" t="s">
        <v>564</v>
      </c>
      <c r="Z415" s="7"/>
      <c r="AA415" s="7"/>
    </row>
    <row r="416" spans="1:51" x14ac:dyDescent="0.35">
      <c r="A416" t="s">
        <v>1558</v>
      </c>
      <c r="B416" t="s">
        <v>652</v>
      </c>
      <c r="C416" t="s">
        <v>1540</v>
      </c>
      <c r="D416" t="s">
        <v>563</v>
      </c>
      <c r="E416" s="2">
        <v>45596</v>
      </c>
      <c r="F416">
        <v>5969</v>
      </c>
      <c r="G416" t="str">
        <f>VLOOKUP($C416,'LKUP PCNDES'!$K:$M,2,FALSE)</f>
        <v>Number of patients aged 18 years or over and recorded as living in a care home, as a percentage of care home beds eligible to receive the Enhanced Health in Care Homes service.</v>
      </c>
      <c r="H416" t="str">
        <f>VLOOKUP($C416,'LKUP PCNDES'!$K:$M,3,FALSE)</f>
        <v>CH_RES</v>
      </c>
      <c r="I416" t="str">
        <f>VLOOKUP($B416,'LKUP PCNDES'!$C$17:$H$60,4,FALSE)</f>
        <v>NHS North Central London ICB</v>
      </c>
      <c r="J416" t="str">
        <f>VLOOKUP($B416,'LKUP PCNDES'!$C$17:$H$60,6,FALSE)</f>
        <v>NHS NORTH CENTRAL LONDON INTEGRATED CARE BOARD</v>
      </c>
      <c r="S416" s="7" t="s">
        <v>640</v>
      </c>
      <c r="T416" s="7"/>
      <c r="U416" s="7"/>
      <c r="V416" s="7"/>
      <c r="W416" s="7"/>
      <c r="X416" s="7"/>
      <c r="Y416" s="94" t="s">
        <v>1546</v>
      </c>
      <c r="Z416" s="7"/>
      <c r="AA416" s="7"/>
    </row>
    <row r="417" spans="1:51" x14ac:dyDescent="0.35">
      <c r="A417" t="s">
        <v>1558</v>
      </c>
      <c r="B417" t="s">
        <v>652</v>
      </c>
      <c r="C417" t="s">
        <v>1540</v>
      </c>
      <c r="D417" t="s">
        <v>563</v>
      </c>
      <c r="E417" s="2">
        <v>45626</v>
      </c>
      <c r="F417">
        <v>5987</v>
      </c>
      <c r="G417" t="str">
        <f>VLOOKUP($C417,'LKUP PCNDES'!$K:$M,2,FALSE)</f>
        <v>Number of patients aged 18 years or over and recorded as living in a care home, as a percentage of care home beds eligible to receive the Enhanced Health in Care Homes service.</v>
      </c>
      <c r="H417" t="str">
        <f>VLOOKUP($C417,'LKUP PCNDES'!$K:$M,3,FALSE)</f>
        <v>CH_RES</v>
      </c>
      <c r="I417" t="str">
        <f>VLOOKUP($B417,'LKUP PCNDES'!$C$17:$H$60,4,FALSE)</f>
        <v>NHS North Central London ICB</v>
      </c>
      <c r="J417" t="str">
        <f>VLOOKUP($B417,'LKUP PCNDES'!$C$17:$H$60,6,FALSE)</f>
        <v>NHS NORTH CENTRAL LONDON INTEGRATED CARE BOARD</v>
      </c>
      <c r="S417" s="7"/>
      <c r="T417" s="7"/>
      <c r="U417" s="7"/>
      <c r="V417" s="7"/>
      <c r="W417" s="7"/>
      <c r="X417" s="7"/>
      <c r="Y417" s="7"/>
      <c r="Z417" s="7"/>
      <c r="AA417" s="7"/>
    </row>
    <row r="418" spans="1:51" x14ac:dyDescent="0.35">
      <c r="A418" t="s">
        <v>1558</v>
      </c>
      <c r="B418" t="s">
        <v>652</v>
      </c>
      <c r="C418" t="s">
        <v>1542</v>
      </c>
      <c r="D418" t="s">
        <v>700</v>
      </c>
      <c r="E418" s="2">
        <v>45412</v>
      </c>
      <c r="F418">
        <v>3</v>
      </c>
      <c r="G418" t="str">
        <f>VLOOKUP($C418,'LKUP PCNDES'!$K:$M,2,FALSE)</f>
        <v>Percentage of care home residents aged 18 years or over, who had a Personalised Care and Support Plan (PCSP) agreed or reviewed.</v>
      </c>
      <c r="H418" t="str">
        <f>VLOOKUP($C418,'LKUP PCNDES'!$K:$M,3,FALSE)</f>
        <v>PCSP</v>
      </c>
      <c r="I418" t="str">
        <f>VLOOKUP($B418,'LKUP PCNDES'!$C$17:$H$60,4,FALSE)</f>
        <v>NHS North Central London ICB</v>
      </c>
      <c r="J418" t="str">
        <f>VLOOKUP($B418,'LKUP PCNDES'!$C$17:$H$60,6,FALSE)</f>
        <v>NHS NORTH CENTRAL LONDON INTEGRATED CARE BOARD</v>
      </c>
      <c r="S418" s="7" t="s">
        <v>649</v>
      </c>
      <c r="T418" s="7"/>
      <c r="U418" s="7"/>
      <c r="V418" s="7"/>
      <c r="W418" s="7"/>
      <c r="X418" s="7" t="s">
        <v>642</v>
      </c>
      <c r="Y418" s="7"/>
      <c r="Z418" s="7"/>
      <c r="AA418" s="7"/>
    </row>
    <row r="419" spans="1:51" x14ac:dyDescent="0.35">
      <c r="A419" t="s">
        <v>1558</v>
      </c>
      <c r="B419" t="s">
        <v>652</v>
      </c>
      <c r="C419" t="s">
        <v>1542</v>
      </c>
      <c r="D419" t="s">
        <v>700</v>
      </c>
      <c r="E419" s="2">
        <v>45443</v>
      </c>
      <c r="F419">
        <v>3</v>
      </c>
      <c r="G419" t="str">
        <f>VLOOKUP($C419,'LKUP PCNDES'!$K:$M,2,FALSE)</f>
        <v>Percentage of care home residents aged 18 years or over, who had a Personalised Care and Support Plan (PCSP) agreed or reviewed.</v>
      </c>
      <c r="H419" t="str">
        <f>VLOOKUP($C419,'LKUP PCNDES'!$K:$M,3,FALSE)</f>
        <v>PCSP</v>
      </c>
      <c r="I419" t="str">
        <f>VLOOKUP($B419,'LKUP PCNDES'!$C$17:$H$60,4,FALSE)</f>
        <v>NHS North Central London ICB</v>
      </c>
      <c r="J419" t="str">
        <f>VLOOKUP($B419,'LKUP PCNDES'!$C$17:$H$60,6,FALSE)</f>
        <v>NHS NORTH CENTRAL LONDON INTEGRATED CARE BOARD</v>
      </c>
      <c r="S419" s="7" t="s">
        <v>639</v>
      </c>
      <c r="T419" s="9">
        <v>44681</v>
      </c>
      <c r="U419" s="9">
        <v>44712</v>
      </c>
      <c r="V419" s="9">
        <v>44742</v>
      </c>
      <c r="W419" s="9">
        <v>44773</v>
      </c>
      <c r="X419" s="9">
        <v>44804</v>
      </c>
      <c r="Y419" s="9">
        <v>44834</v>
      </c>
      <c r="Z419" s="9">
        <v>44865</v>
      </c>
      <c r="AA419" s="9">
        <v>44895</v>
      </c>
      <c r="AB419" s="9">
        <v>44926</v>
      </c>
      <c r="AC419" s="9">
        <v>44957</v>
      </c>
      <c r="AD419" s="9">
        <v>44985</v>
      </c>
      <c r="AE419" s="9">
        <v>45016</v>
      </c>
      <c r="AF419" s="9">
        <v>45046</v>
      </c>
      <c r="AG419" s="9">
        <v>45077</v>
      </c>
      <c r="AH419" s="9">
        <v>45107</v>
      </c>
      <c r="AI419" s="9">
        <v>45138</v>
      </c>
      <c r="AJ419" s="9">
        <v>45169</v>
      </c>
      <c r="AK419" s="9">
        <v>45199</v>
      </c>
      <c r="AL419" s="9">
        <v>45230</v>
      </c>
      <c r="AM419" s="9">
        <v>45260</v>
      </c>
      <c r="AN419" s="9">
        <v>45291</v>
      </c>
      <c r="AO419" s="9">
        <v>45322</v>
      </c>
      <c r="AP419" s="9">
        <v>45351</v>
      </c>
      <c r="AQ419" s="9">
        <v>45382</v>
      </c>
      <c r="AR419" s="9">
        <f t="shared" ref="AR419" si="403">EOMONTH(AQ419,1)</f>
        <v>45412</v>
      </c>
      <c r="AS419" s="9">
        <f t="shared" ref="AS419" si="404">EOMONTH(AR419,1)</f>
        <v>45443</v>
      </c>
      <c r="AT419" s="9">
        <f t="shared" ref="AT419" si="405">EOMONTH(AS419,1)</f>
        <v>45473</v>
      </c>
      <c r="AU419" s="9">
        <f t="shared" ref="AU419" si="406">EOMONTH(AT419,1)</f>
        <v>45504</v>
      </c>
      <c r="AV419" s="9">
        <f t="shared" ref="AV419" si="407">EOMONTH(AU419,1)</f>
        <v>45535</v>
      </c>
      <c r="AW419" s="9">
        <f>EOMONTH(AV419,1)</f>
        <v>45565</v>
      </c>
      <c r="AX419" s="9">
        <f>EOMONTH(AW419,1)</f>
        <v>45596</v>
      </c>
      <c r="AY419" s="9">
        <f>EOMONTH(AX419,1)</f>
        <v>45626</v>
      </c>
    </row>
    <row r="420" spans="1:51" x14ac:dyDescent="0.35">
      <c r="A420" t="s">
        <v>1558</v>
      </c>
      <c r="B420" t="s">
        <v>652</v>
      </c>
      <c r="C420" t="s">
        <v>1542</v>
      </c>
      <c r="D420" t="s">
        <v>700</v>
      </c>
      <c r="E420" s="2">
        <v>45473</v>
      </c>
      <c r="F420">
        <v>2</v>
      </c>
      <c r="G420" t="str">
        <f>VLOOKUP($C420,'LKUP PCNDES'!$K:$M,2,FALSE)</f>
        <v>Percentage of care home residents aged 18 years or over, who had a Personalised Care and Support Plan (PCSP) agreed or reviewed.</v>
      </c>
      <c r="H420" t="str">
        <f>VLOOKUP($C420,'LKUP PCNDES'!$K:$M,3,FALSE)</f>
        <v>PCSP</v>
      </c>
      <c r="I420" t="str">
        <f>VLOOKUP($B420,'LKUP PCNDES'!$C$17:$H$60,4,FALSE)</f>
        <v>NHS North Central London ICB</v>
      </c>
      <c r="J420" t="str">
        <f>VLOOKUP($B420,'LKUP PCNDES'!$C$17:$H$60,6,FALSE)</f>
        <v>NHS NORTH CENTRAL LONDON INTEGRATED CARE BOARD</v>
      </c>
      <c r="R420" t="s">
        <v>106</v>
      </c>
      <c r="S420" t="s">
        <v>651</v>
      </c>
      <c r="T420" s="177"/>
      <c r="U420" s="177"/>
      <c r="V420" s="177"/>
      <c r="W420" s="177"/>
      <c r="X420" s="177"/>
      <c r="Y420" s="177"/>
      <c r="Z420" s="177"/>
      <c r="AA420" s="177"/>
      <c r="AB420" s="177"/>
      <c r="AC420" s="177"/>
      <c r="AD420" s="177"/>
      <c r="AE420" s="177"/>
      <c r="AF420">
        <v>5118</v>
      </c>
      <c r="AG420">
        <v>4788</v>
      </c>
      <c r="AH420">
        <v>5286</v>
      </c>
      <c r="AI420">
        <v>5297</v>
      </c>
      <c r="AJ420">
        <v>5033</v>
      </c>
      <c r="AK420">
        <v>5553</v>
      </c>
      <c r="AL420">
        <v>5469</v>
      </c>
      <c r="AM420">
        <v>5576</v>
      </c>
      <c r="AN420">
        <v>5726</v>
      </c>
      <c r="AO420">
        <v>5812</v>
      </c>
      <c r="AP420">
        <v>6021</v>
      </c>
      <c r="AQ420">
        <v>6042</v>
      </c>
      <c r="AR420">
        <f>SUMIFS('PCN DES MetricDATA 24-25'!$F:$F,'PCN DES MetricDATA 24-25'!$B:$B,'PCN DES MetricDATA 24-25'!$S420,'PCN DES MetricDATA 24-25'!$C:$C,'PCN DES MetricDATA 24-25'!$Y$416,'PCN DES MetricDATA 24-25'!$D:$D,'PCN DES MetricDATA 24-25'!$Y$415,'PCN DES MetricDATA 24-25'!$E:$E,'PCN DES MetricDATA 24-25'!AR$164)</f>
        <v>0</v>
      </c>
      <c r="AS420">
        <f>SUMIFS('PCN DES MetricDATA 24-25'!$F:$F,'PCN DES MetricDATA 24-25'!$B:$B,'PCN DES MetricDATA 24-25'!$S420,'PCN DES MetricDATA 24-25'!$C:$C,'PCN DES MetricDATA 24-25'!$Y$416,'PCN DES MetricDATA 24-25'!$D:$D,'PCN DES MetricDATA 24-25'!$Y$415,'PCN DES MetricDATA 24-25'!$E:$E,'PCN DES MetricDATA 24-25'!AS$164)</f>
        <v>0</v>
      </c>
      <c r="AT420">
        <f>SUMIFS('PCN DES MetricDATA 24-25'!$F:$F,'PCN DES MetricDATA 24-25'!$B:$B,'PCN DES MetricDATA 24-25'!$S420,'PCN DES MetricDATA 24-25'!$C:$C,'PCN DES MetricDATA 24-25'!$Y$416,'PCN DES MetricDATA 24-25'!$D:$D,'PCN DES MetricDATA 24-25'!$Y$415,'PCN DES MetricDATA 24-25'!$E:$E,'PCN DES MetricDATA 24-25'!AT$164)</f>
        <v>0</v>
      </c>
      <c r="AU420">
        <f>SUMIFS('PCN DES MetricDATA 24-25'!$F:$F,'PCN DES MetricDATA 24-25'!$B:$B,'PCN DES MetricDATA 24-25'!$S420,'PCN DES MetricDATA 24-25'!$C:$C,'PCN DES MetricDATA 24-25'!$Y$416,'PCN DES MetricDATA 24-25'!$D:$D,'PCN DES MetricDATA 24-25'!$Y$415,'PCN DES MetricDATA 24-25'!$E:$E,'PCN DES MetricDATA 24-25'!AU$164)</f>
        <v>0</v>
      </c>
      <c r="AV420">
        <f>SUMIFS('PCN DES MetricDATA 24-25'!$F:$F,'PCN DES MetricDATA 24-25'!$B:$B,'PCN DES MetricDATA 24-25'!$S420,'PCN DES MetricDATA 24-25'!$C:$C,'PCN DES MetricDATA 24-25'!$Y$416,'PCN DES MetricDATA 24-25'!$D:$D,'PCN DES MetricDATA 24-25'!$Y$415,'PCN DES MetricDATA 24-25'!$E:$E,'PCN DES MetricDATA 24-25'!AV$164)</f>
        <v>6102</v>
      </c>
      <c r="AW420">
        <f>SUMIFS('PCN DES MetricDATA 24-25'!$F:$F,'PCN DES MetricDATA 24-25'!$B:$B,'PCN DES MetricDATA 24-25'!$S420,'PCN DES MetricDATA 24-25'!$C:$C,'PCN DES MetricDATA 24-25'!$Y$416,'PCN DES MetricDATA 24-25'!$D:$D,'PCN DES MetricDATA 24-25'!$Y$415,'PCN DES MetricDATA 24-25'!$E:$E,'PCN DES MetricDATA 24-25'!AW$164)</f>
        <v>6181</v>
      </c>
      <c r="AX420">
        <f>SUMIFS('PCN DES MetricDATA 24-25'!$F:$F,'PCN DES MetricDATA 24-25'!$B:$B,'PCN DES MetricDATA 24-25'!$S420,'PCN DES MetricDATA 24-25'!$C:$C,'PCN DES MetricDATA 24-25'!$Y$416,'PCN DES MetricDATA 24-25'!$D:$D,'PCN DES MetricDATA 24-25'!$Y$415,'PCN DES MetricDATA 24-25'!$E:$E,'PCN DES MetricDATA 24-25'!AX$164)</f>
        <v>6222</v>
      </c>
      <c r="AY420">
        <f>SUMIFS('PCN DES MetricDATA 24-25'!$F:$F,'PCN DES MetricDATA 24-25'!$B:$B,'PCN DES MetricDATA 24-25'!$S420,'PCN DES MetricDATA 24-25'!$C:$C,'PCN DES MetricDATA 24-25'!$Y$416,'PCN DES MetricDATA 24-25'!$D:$D,'PCN DES MetricDATA 24-25'!$Y$415,'PCN DES MetricDATA 24-25'!$E:$E,'PCN DES MetricDATA 24-25'!AY$164)</f>
        <v>6203</v>
      </c>
    </row>
    <row r="421" spans="1:51" x14ac:dyDescent="0.35">
      <c r="A421" t="s">
        <v>1558</v>
      </c>
      <c r="B421" t="s">
        <v>652</v>
      </c>
      <c r="C421" t="s">
        <v>1542</v>
      </c>
      <c r="D421" t="s">
        <v>700</v>
      </c>
      <c r="E421" s="2">
        <v>45504</v>
      </c>
      <c r="F421">
        <v>2</v>
      </c>
      <c r="G421" t="str">
        <f>VLOOKUP($C421,'LKUP PCNDES'!$K:$M,2,FALSE)</f>
        <v>Percentage of care home residents aged 18 years or over, who had a Personalised Care and Support Plan (PCSP) agreed or reviewed.</v>
      </c>
      <c r="H421" t="str">
        <f>VLOOKUP($C421,'LKUP PCNDES'!$K:$M,3,FALSE)</f>
        <v>PCSP</v>
      </c>
      <c r="I421" t="str">
        <f>VLOOKUP($B421,'LKUP PCNDES'!$C$17:$H$60,4,FALSE)</f>
        <v>NHS North Central London ICB</v>
      </c>
      <c r="J421" t="str">
        <f>VLOOKUP($B421,'LKUP PCNDES'!$C$17:$H$60,6,FALSE)</f>
        <v>NHS NORTH CENTRAL LONDON INTEGRATED CARE BOARD</v>
      </c>
      <c r="R421" t="s">
        <v>108</v>
      </c>
      <c r="S421" t="s">
        <v>652</v>
      </c>
      <c r="T421" s="177"/>
      <c r="U421" s="177"/>
      <c r="V421" s="177"/>
      <c r="W421" s="177"/>
      <c r="X421" s="177"/>
      <c r="Y421" s="177"/>
      <c r="Z421" s="177"/>
      <c r="AA421" s="177"/>
      <c r="AB421" s="177"/>
      <c r="AC421" s="177"/>
      <c r="AD421" s="177"/>
      <c r="AE421" s="177"/>
      <c r="AF421">
        <v>5453</v>
      </c>
      <c r="AG421">
        <v>5586</v>
      </c>
      <c r="AH421">
        <v>5632</v>
      </c>
      <c r="AI421">
        <v>5654</v>
      </c>
      <c r="AJ421">
        <v>4737</v>
      </c>
      <c r="AK421">
        <v>5759</v>
      </c>
      <c r="AL421">
        <v>5431</v>
      </c>
      <c r="AM421">
        <v>5411</v>
      </c>
      <c r="AN421">
        <v>5433</v>
      </c>
      <c r="AO421">
        <v>5443</v>
      </c>
      <c r="AP421">
        <v>5525</v>
      </c>
      <c r="AQ421">
        <v>5536</v>
      </c>
      <c r="AR421">
        <f>SUMIFS('PCN DES MetricDATA 24-25'!$F:$F,'PCN DES MetricDATA 24-25'!$B:$B,'PCN DES MetricDATA 24-25'!$S421,'PCN DES MetricDATA 24-25'!$C:$C,'PCN DES MetricDATA 24-25'!$Y$416,'PCN DES MetricDATA 24-25'!$D:$D,'PCN DES MetricDATA 24-25'!$Y$415,'PCN DES MetricDATA 24-25'!$E:$E,'PCN DES MetricDATA 24-25'!AR$164)</f>
        <v>5593</v>
      </c>
      <c r="AS421">
        <f>SUMIFS('PCN DES MetricDATA 24-25'!$F:$F,'PCN DES MetricDATA 24-25'!$B:$B,'PCN DES MetricDATA 24-25'!$S421,'PCN DES MetricDATA 24-25'!$C:$C,'PCN DES MetricDATA 24-25'!$Y$416,'PCN DES MetricDATA 24-25'!$D:$D,'PCN DES MetricDATA 24-25'!$Y$415,'PCN DES MetricDATA 24-25'!$E:$E,'PCN DES MetricDATA 24-25'!AS$164)</f>
        <v>5624</v>
      </c>
      <c r="AT421">
        <f>SUMIFS('PCN DES MetricDATA 24-25'!$F:$F,'PCN DES MetricDATA 24-25'!$B:$B,'PCN DES MetricDATA 24-25'!$S421,'PCN DES MetricDATA 24-25'!$C:$C,'PCN DES MetricDATA 24-25'!$Y$416,'PCN DES MetricDATA 24-25'!$D:$D,'PCN DES MetricDATA 24-25'!$Y$415,'PCN DES MetricDATA 24-25'!$E:$E,'PCN DES MetricDATA 24-25'!AT$164)</f>
        <v>5704</v>
      </c>
      <c r="AU421">
        <f>SUMIFS('PCN DES MetricDATA 24-25'!$F:$F,'PCN DES MetricDATA 24-25'!$B:$B,'PCN DES MetricDATA 24-25'!$S421,'PCN DES MetricDATA 24-25'!$C:$C,'PCN DES MetricDATA 24-25'!$Y$416,'PCN DES MetricDATA 24-25'!$D:$D,'PCN DES MetricDATA 24-25'!$Y$415,'PCN DES MetricDATA 24-25'!$E:$E,'PCN DES MetricDATA 24-25'!AU$164)</f>
        <v>5757</v>
      </c>
      <c r="AV421">
        <f>SUMIFS('PCN DES MetricDATA 24-25'!$F:$F,'PCN DES MetricDATA 24-25'!$B:$B,'PCN DES MetricDATA 24-25'!$S421,'PCN DES MetricDATA 24-25'!$C:$C,'PCN DES MetricDATA 24-25'!$Y$416,'PCN DES MetricDATA 24-25'!$D:$D,'PCN DES MetricDATA 24-25'!$Y$415,'PCN DES MetricDATA 24-25'!$E:$E,'PCN DES MetricDATA 24-25'!AV$164)</f>
        <v>5836</v>
      </c>
      <c r="AW421">
        <f>SUMIFS('PCN DES MetricDATA 24-25'!$F:$F,'PCN DES MetricDATA 24-25'!$B:$B,'PCN DES MetricDATA 24-25'!$S421,'PCN DES MetricDATA 24-25'!$C:$C,'PCN DES MetricDATA 24-25'!$Y$416,'PCN DES MetricDATA 24-25'!$D:$D,'PCN DES MetricDATA 24-25'!$Y$415,'PCN DES MetricDATA 24-25'!$E:$E,'PCN DES MetricDATA 24-25'!AW$164)</f>
        <v>5947</v>
      </c>
      <c r="AX421">
        <f>SUMIFS('PCN DES MetricDATA 24-25'!$F:$F,'PCN DES MetricDATA 24-25'!$B:$B,'PCN DES MetricDATA 24-25'!$S421,'PCN DES MetricDATA 24-25'!$C:$C,'PCN DES MetricDATA 24-25'!$Y$416,'PCN DES MetricDATA 24-25'!$D:$D,'PCN DES MetricDATA 24-25'!$Y$415,'PCN DES MetricDATA 24-25'!$E:$E,'PCN DES MetricDATA 24-25'!AX$164)</f>
        <v>5969</v>
      </c>
      <c r="AY421">
        <f>SUMIFS('PCN DES MetricDATA 24-25'!$F:$F,'PCN DES MetricDATA 24-25'!$B:$B,'PCN DES MetricDATA 24-25'!$S421,'PCN DES MetricDATA 24-25'!$C:$C,'PCN DES MetricDATA 24-25'!$Y$416,'PCN DES MetricDATA 24-25'!$D:$D,'PCN DES MetricDATA 24-25'!$Y$415,'PCN DES MetricDATA 24-25'!$E:$E,'PCN DES MetricDATA 24-25'!AY$164)</f>
        <v>5987</v>
      </c>
    </row>
    <row r="422" spans="1:51" x14ac:dyDescent="0.35">
      <c r="A422" t="s">
        <v>1558</v>
      </c>
      <c r="B422" t="s">
        <v>652</v>
      </c>
      <c r="C422" t="s">
        <v>1542</v>
      </c>
      <c r="D422" t="s">
        <v>700</v>
      </c>
      <c r="E422" s="2">
        <v>45535</v>
      </c>
      <c r="F422">
        <v>2</v>
      </c>
      <c r="G422" t="str">
        <f>VLOOKUP($C422,'LKUP PCNDES'!$K:$M,2,FALSE)</f>
        <v>Percentage of care home residents aged 18 years or over, who had a Personalised Care and Support Plan (PCSP) agreed or reviewed.</v>
      </c>
      <c r="H422" t="str">
        <f>VLOOKUP($C422,'LKUP PCNDES'!$K:$M,3,FALSE)</f>
        <v>PCSP</v>
      </c>
      <c r="I422" t="str">
        <f>VLOOKUP($B422,'LKUP PCNDES'!$C$17:$H$60,4,FALSE)</f>
        <v>NHS North Central London ICB</v>
      </c>
      <c r="J422" t="str">
        <f>VLOOKUP($B422,'LKUP PCNDES'!$C$17:$H$60,6,FALSE)</f>
        <v>NHS NORTH CENTRAL LONDON INTEGRATED CARE BOARD</v>
      </c>
      <c r="R422" t="s">
        <v>110</v>
      </c>
      <c r="S422" t="s">
        <v>653</v>
      </c>
      <c r="T422" s="177"/>
      <c r="U422" s="177"/>
      <c r="V422" s="177"/>
      <c r="W422" s="177"/>
      <c r="X422" s="177"/>
      <c r="Y422" s="177"/>
      <c r="Z422" s="177"/>
      <c r="AA422" s="177"/>
      <c r="AB422" s="177"/>
      <c r="AC422" s="177"/>
      <c r="AD422" s="177"/>
      <c r="AE422" s="177"/>
      <c r="AF422">
        <v>6187</v>
      </c>
      <c r="AG422">
        <v>6205</v>
      </c>
      <c r="AH422">
        <v>6335</v>
      </c>
      <c r="AI422">
        <v>6407</v>
      </c>
      <c r="AJ422">
        <v>6281</v>
      </c>
      <c r="AK422">
        <v>6666</v>
      </c>
      <c r="AL422">
        <v>6232</v>
      </c>
      <c r="AM422">
        <v>5870</v>
      </c>
      <c r="AN422">
        <v>5907</v>
      </c>
      <c r="AO422">
        <v>5510</v>
      </c>
      <c r="AP422">
        <v>5515</v>
      </c>
      <c r="AQ422">
        <v>6689</v>
      </c>
      <c r="AR422">
        <f>SUMIFS('PCN DES MetricDATA 24-25'!$F:$F,'PCN DES MetricDATA 24-25'!$B:$B,'PCN DES MetricDATA 24-25'!$S422,'PCN DES MetricDATA 24-25'!$C:$C,'PCN DES MetricDATA 24-25'!$Y$416,'PCN DES MetricDATA 24-25'!$D:$D,'PCN DES MetricDATA 24-25'!$Y$415,'PCN DES MetricDATA 24-25'!$E:$E,'PCN DES MetricDATA 24-25'!AR$164)</f>
        <v>6855</v>
      </c>
      <c r="AS422">
        <f>SUMIFS('PCN DES MetricDATA 24-25'!$F:$F,'PCN DES MetricDATA 24-25'!$B:$B,'PCN DES MetricDATA 24-25'!$S422,'PCN DES MetricDATA 24-25'!$C:$C,'PCN DES MetricDATA 24-25'!$Y$416,'PCN DES MetricDATA 24-25'!$D:$D,'PCN DES MetricDATA 24-25'!$Y$415,'PCN DES MetricDATA 24-25'!$E:$E,'PCN DES MetricDATA 24-25'!AS$164)</f>
        <v>6929</v>
      </c>
      <c r="AT422">
        <f>SUMIFS('PCN DES MetricDATA 24-25'!$F:$F,'PCN DES MetricDATA 24-25'!$B:$B,'PCN DES MetricDATA 24-25'!$S422,'PCN DES MetricDATA 24-25'!$C:$C,'PCN DES MetricDATA 24-25'!$Y$416,'PCN DES MetricDATA 24-25'!$D:$D,'PCN DES MetricDATA 24-25'!$Y$415,'PCN DES MetricDATA 24-25'!$E:$E,'PCN DES MetricDATA 24-25'!AT$164)</f>
        <v>6991</v>
      </c>
      <c r="AU422">
        <f>SUMIFS('PCN DES MetricDATA 24-25'!$F:$F,'PCN DES MetricDATA 24-25'!$B:$B,'PCN DES MetricDATA 24-25'!$S422,'PCN DES MetricDATA 24-25'!$C:$C,'PCN DES MetricDATA 24-25'!$Y$416,'PCN DES MetricDATA 24-25'!$D:$D,'PCN DES MetricDATA 24-25'!$Y$415,'PCN DES MetricDATA 24-25'!$E:$E,'PCN DES MetricDATA 24-25'!AU$164)</f>
        <v>7112</v>
      </c>
      <c r="AV422">
        <f>SUMIFS('PCN DES MetricDATA 24-25'!$F:$F,'PCN DES MetricDATA 24-25'!$B:$B,'PCN DES MetricDATA 24-25'!$S422,'PCN DES MetricDATA 24-25'!$C:$C,'PCN DES MetricDATA 24-25'!$Y$416,'PCN DES MetricDATA 24-25'!$D:$D,'PCN DES MetricDATA 24-25'!$Y$415,'PCN DES MetricDATA 24-25'!$E:$E,'PCN DES MetricDATA 24-25'!AV$164)</f>
        <v>7214</v>
      </c>
      <c r="AW422">
        <f>SUMIFS('PCN DES MetricDATA 24-25'!$F:$F,'PCN DES MetricDATA 24-25'!$B:$B,'PCN DES MetricDATA 24-25'!$S422,'PCN DES MetricDATA 24-25'!$C:$C,'PCN DES MetricDATA 24-25'!$Y$416,'PCN DES MetricDATA 24-25'!$D:$D,'PCN DES MetricDATA 24-25'!$Y$415,'PCN DES MetricDATA 24-25'!$E:$E,'PCN DES MetricDATA 24-25'!AW$164)</f>
        <v>7168</v>
      </c>
      <c r="AX422">
        <f>SUMIFS('PCN DES MetricDATA 24-25'!$F:$F,'PCN DES MetricDATA 24-25'!$B:$B,'PCN DES MetricDATA 24-25'!$S422,'PCN DES MetricDATA 24-25'!$C:$C,'PCN DES MetricDATA 24-25'!$Y$416,'PCN DES MetricDATA 24-25'!$D:$D,'PCN DES MetricDATA 24-25'!$Y$415,'PCN DES MetricDATA 24-25'!$E:$E,'PCN DES MetricDATA 24-25'!AX$164)</f>
        <v>7150</v>
      </c>
      <c r="AY422">
        <f>SUMIFS('PCN DES MetricDATA 24-25'!$F:$F,'PCN DES MetricDATA 24-25'!$B:$B,'PCN DES MetricDATA 24-25'!$S422,'PCN DES MetricDATA 24-25'!$C:$C,'PCN DES MetricDATA 24-25'!$Y$416,'PCN DES MetricDATA 24-25'!$D:$D,'PCN DES MetricDATA 24-25'!$Y$415,'PCN DES MetricDATA 24-25'!$E:$E,'PCN DES MetricDATA 24-25'!AY$164)</f>
        <v>7145</v>
      </c>
    </row>
    <row r="423" spans="1:51" x14ac:dyDescent="0.35">
      <c r="A423" t="s">
        <v>1558</v>
      </c>
      <c r="B423" t="s">
        <v>652</v>
      </c>
      <c r="C423" t="s">
        <v>1542</v>
      </c>
      <c r="D423" t="s">
        <v>700</v>
      </c>
      <c r="E423" s="2">
        <v>45565</v>
      </c>
      <c r="F423">
        <v>2</v>
      </c>
      <c r="G423" t="str">
        <f>VLOOKUP($C423,'LKUP PCNDES'!$K:$M,2,FALSE)</f>
        <v>Percentage of care home residents aged 18 years or over, who had a Personalised Care and Support Plan (PCSP) agreed or reviewed.</v>
      </c>
      <c r="H423" t="str">
        <f>VLOOKUP($C423,'LKUP PCNDES'!$K:$M,3,FALSE)</f>
        <v>PCSP</v>
      </c>
      <c r="I423" t="str">
        <f>VLOOKUP($B423,'LKUP PCNDES'!$C$17:$H$60,4,FALSE)</f>
        <v>NHS North Central London ICB</v>
      </c>
      <c r="J423" t="str">
        <f>VLOOKUP($B423,'LKUP PCNDES'!$C$17:$H$60,6,FALSE)</f>
        <v>NHS NORTH CENTRAL LONDON INTEGRATED CARE BOARD</v>
      </c>
      <c r="R423" t="s">
        <v>112</v>
      </c>
      <c r="S423" t="s">
        <v>654</v>
      </c>
      <c r="T423" s="177"/>
      <c r="U423" s="177"/>
      <c r="V423" s="177"/>
      <c r="W423" s="177"/>
      <c r="X423" s="177"/>
      <c r="Y423" s="177"/>
      <c r="Z423" s="177"/>
      <c r="AA423" s="177"/>
      <c r="AB423" s="177"/>
      <c r="AC423" s="177"/>
      <c r="AD423" s="177"/>
      <c r="AE423" s="177"/>
      <c r="AF423">
        <v>5109</v>
      </c>
      <c r="AG423">
        <v>3802</v>
      </c>
      <c r="AH423">
        <v>5236</v>
      </c>
      <c r="AI423">
        <v>4794</v>
      </c>
      <c r="AJ423">
        <v>5648</v>
      </c>
      <c r="AK423">
        <v>5932</v>
      </c>
      <c r="AL423">
        <v>5746</v>
      </c>
      <c r="AM423">
        <v>5645</v>
      </c>
      <c r="AN423">
        <v>5797</v>
      </c>
      <c r="AO423">
        <v>5790</v>
      </c>
      <c r="AP423">
        <v>5786</v>
      </c>
      <c r="AQ423">
        <v>5873</v>
      </c>
      <c r="AR423">
        <f>SUMIFS('PCN DES MetricDATA 24-25'!$F:$F,'PCN DES MetricDATA 24-25'!$B:$B,'PCN DES MetricDATA 24-25'!$S423,'PCN DES MetricDATA 24-25'!$C:$C,'PCN DES MetricDATA 24-25'!$Y$416,'PCN DES MetricDATA 24-25'!$D:$D,'PCN DES MetricDATA 24-25'!$Y$415,'PCN DES MetricDATA 24-25'!$E:$E,'PCN DES MetricDATA 24-25'!AR$164)</f>
        <v>5999</v>
      </c>
      <c r="AS423">
        <f>SUMIFS('PCN DES MetricDATA 24-25'!$F:$F,'PCN DES MetricDATA 24-25'!$B:$B,'PCN DES MetricDATA 24-25'!$S423,'PCN DES MetricDATA 24-25'!$C:$C,'PCN DES MetricDATA 24-25'!$Y$416,'PCN DES MetricDATA 24-25'!$D:$D,'PCN DES MetricDATA 24-25'!$Y$415,'PCN DES MetricDATA 24-25'!$E:$E,'PCN DES MetricDATA 24-25'!AS$164)</f>
        <v>6003</v>
      </c>
      <c r="AT423">
        <f>SUMIFS('PCN DES MetricDATA 24-25'!$F:$F,'PCN DES MetricDATA 24-25'!$B:$B,'PCN DES MetricDATA 24-25'!$S423,'PCN DES MetricDATA 24-25'!$C:$C,'PCN DES MetricDATA 24-25'!$Y$416,'PCN DES MetricDATA 24-25'!$D:$D,'PCN DES MetricDATA 24-25'!$Y$415,'PCN DES MetricDATA 24-25'!$E:$E,'PCN DES MetricDATA 24-25'!AT$164)</f>
        <v>6072</v>
      </c>
      <c r="AU423">
        <f>SUMIFS('PCN DES MetricDATA 24-25'!$F:$F,'PCN DES MetricDATA 24-25'!$B:$B,'PCN DES MetricDATA 24-25'!$S423,'PCN DES MetricDATA 24-25'!$C:$C,'PCN DES MetricDATA 24-25'!$Y$416,'PCN DES MetricDATA 24-25'!$D:$D,'PCN DES MetricDATA 24-25'!$Y$415,'PCN DES MetricDATA 24-25'!$E:$E,'PCN DES MetricDATA 24-25'!AU$164)</f>
        <v>6064</v>
      </c>
      <c r="AV423">
        <f>SUMIFS('PCN DES MetricDATA 24-25'!$F:$F,'PCN DES MetricDATA 24-25'!$B:$B,'PCN DES MetricDATA 24-25'!$S423,'PCN DES MetricDATA 24-25'!$C:$C,'PCN DES MetricDATA 24-25'!$Y$416,'PCN DES MetricDATA 24-25'!$D:$D,'PCN DES MetricDATA 24-25'!$Y$415,'PCN DES MetricDATA 24-25'!$E:$E,'PCN DES MetricDATA 24-25'!AV$164)</f>
        <v>6106</v>
      </c>
      <c r="AW423">
        <f>SUMIFS('PCN DES MetricDATA 24-25'!$F:$F,'PCN DES MetricDATA 24-25'!$B:$B,'PCN DES MetricDATA 24-25'!$S423,'PCN DES MetricDATA 24-25'!$C:$C,'PCN DES MetricDATA 24-25'!$Y$416,'PCN DES MetricDATA 24-25'!$D:$D,'PCN DES MetricDATA 24-25'!$Y$415,'PCN DES MetricDATA 24-25'!$E:$E,'PCN DES MetricDATA 24-25'!AW$164)</f>
        <v>6197</v>
      </c>
      <c r="AX423">
        <f>SUMIFS('PCN DES MetricDATA 24-25'!$F:$F,'PCN DES MetricDATA 24-25'!$B:$B,'PCN DES MetricDATA 24-25'!$S423,'PCN DES MetricDATA 24-25'!$C:$C,'PCN DES MetricDATA 24-25'!$Y$416,'PCN DES MetricDATA 24-25'!$D:$D,'PCN DES MetricDATA 24-25'!$Y$415,'PCN DES MetricDATA 24-25'!$E:$E,'PCN DES MetricDATA 24-25'!AX$164)</f>
        <v>6101</v>
      </c>
      <c r="AY423">
        <f>SUMIFS('PCN DES MetricDATA 24-25'!$F:$F,'PCN DES MetricDATA 24-25'!$B:$B,'PCN DES MetricDATA 24-25'!$S423,'PCN DES MetricDATA 24-25'!$C:$C,'PCN DES MetricDATA 24-25'!$Y$416,'PCN DES MetricDATA 24-25'!$D:$D,'PCN DES MetricDATA 24-25'!$Y$415,'PCN DES MetricDATA 24-25'!$E:$E,'PCN DES MetricDATA 24-25'!AY$164)</f>
        <v>6105</v>
      </c>
    </row>
    <row r="424" spans="1:51" x14ac:dyDescent="0.35">
      <c r="A424" t="s">
        <v>1558</v>
      </c>
      <c r="B424" t="s">
        <v>652</v>
      </c>
      <c r="C424" t="s">
        <v>1542</v>
      </c>
      <c r="D424" t="s">
        <v>700</v>
      </c>
      <c r="E424" s="2">
        <v>45596</v>
      </c>
      <c r="F424">
        <v>2</v>
      </c>
      <c r="G424" t="str">
        <f>VLOOKUP($C424,'LKUP PCNDES'!$K:$M,2,FALSE)</f>
        <v>Percentage of care home residents aged 18 years or over, who had a Personalised Care and Support Plan (PCSP) agreed or reviewed.</v>
      </c>
      <c r="H424" t="str">
        <f>VLOOKUP($C424,'LKUP PCNDES'!$K:$M,3,FALSE)</f>
        <v>PCSP</v>
      </c>
      <c r="I424" t="str">
        <f>VLOOKUP($B424,'LKUP PCNDES'!$C$17:$H$60,4,FALSE)</f>
        <v>NHS North Central London ICB</v>
      </c>
      <c r="J424" t="str">
        <f>VLOOKUP($B424,'LKUP PCNDES'!$C$17:$H$60,6,FALSE)</f>
        <v>NHS NORTH CENTRAL LONDON INTEGRATED CARE BOARD</v>
      </c>
      <c r="R424" t="s">
        <v>114</v>
      </c>
      <c r="S424" t="s">
        <v>656</v>
      </c>
      <c r="T424" s="177"/>
      <c r="U424" s="177"/>
      <c r="V424" s="177"/>
      <c r="W424" s="177"/>
      <c r="X424" s="177"/>
      <c r="Y424" s="177"/>
      <c r="Z424" s="177"/>
      <c r="AA424" s="177"/>
      <c r="AB424" s="177"/>
      <c r="AC424" s="177"/>
      <c r="AD424" s="177"/>
      <c r="AE424" s="177"/>
      <c r="AF424">
        <v>7092</v>
      </c>
      <c r="AG424">
        <v>6016</v>
      </c>
      <c r="AH424">
        <v>7139</v>
      </c>
      <c r="AI424">
        <v>6737</v>
      </c>
      <c r="AJ424">
        <v>7200</v>
      </c>
      <c r="AK424">
        <v>7399</v>
      </c>
      <c r="AL424">
        <v>7104</v>
      </c>
      <c r="AM424">
        <v>7088</v>
      </c>
      <c r="AN424">
        <v>7150</v>
      </c>
      <c r="AO424">
        <v>7142</v>
      </c>
      <c r="AP424">
        <v>7117</v>
      </c>
      <c r="AQ424">
        <v>7134</v>
      </c>
      <c r="AR424">
        <f>SUMIFS('PCN DES MetricDATA 24-25'!$F:$F,'PCN DES MetricDATA 24-25'!$B:$B,'PCN DES MetricDATA 24-25'!$S424,'PCN DES MetricDATA 24-25'!$C:$C,'PCN DES MetricDATA 24-25'!$Y$416,'PCN DES MetricDATA 24-25'!$D:$D,'PCN DES MetricDATA 24-25'!$Y$415,'PCN DES MetricDATA 24-25'!$E:$E,'PCN DES MetricDATA 24-25'!AR$164)</f>
        <v>7426</v>
      </c>
      <c r="AS424">
        <f>SUMIFS('PCN DES MetricDATA 24-25'!$F:$F,'PCN DES MetricDATA 24-25'!$B:$B,'PCN DES MetricDATA 24-25'!$S424,'PCN DES MetricDATA 24-25'!$C:$C,'PCN DES MetricDATA 24-25'!$Y$416,'PCN DES MetricDATA 24-25'!$D:$D,'PCN DES MetricDATA 24-25'!$Y$415,'PCN DES MetricDATA 24-25'!$E:$E,'PCN DES MetricDATA 24-25'!AS$164)</f>
        <v>7515</v>
      </c>
      <c r="AT424">
        <f>SUMIFS('PCN DES MetricDATA 24-25'!$F:$F,'PCN DES MetricDATA 24-25'!$B:$B,'PCN DES MetricDATA 24-25'!$S424,'PCN DES MetricDATA 24-25'!$C:$C,'PCN DES MetricDATA 24-25'!$Y$416,'PCN DES MetricDATA 24-25'!$D:$D,'PCN DES MetricDATA 24-25'!$Y$415,'PCN DES MetricDATA 24-25'!$E:$E,'PCN DES MetricDATA 24-25'!AT$164)</f>
        <v>7522</v>
      </c>
      <c r="AU424">
        <f>SUMIFS('PCN DES MetricDATA 24-25'!$F:$F,'PCN DES MetricDATA 24-25'!$B:$B,'PCN DES MetricDATA 24-25'!$S424,'PCN DES MetricDATA 24-25'!$C:$C,'PCN DES MetricDATA 24-25'!$Y$416,'PCN DES MetricDATA 24-25'!$D:$D,'PCN DES MetricDATA 24-25'!$Y$415,'PCN DES MetricDATA 24-25'!$E:$E,'PCN DES MetricDATA 24-25'!AU$164)</f>
        <v>7591</v>
      </c>
      <c r="AV424">
        <f>SUMIFS('PCN DES MetricDATA 24-25'!$F:$F,'PCN DES MetricDATA 24-25'!$B:$B,'PCN DES MetricDATA 24-25'!$S424,'PCN DES MetricDATA 24-25'!$C:$C,'PCN DES MetricDATA 24-25'!$Y$416,'PCN DES MetricDATA 24-25'!$D:$D,'PCN DES MetricDATA 24-25'!$Y$415,'PCN DES MetricDATA 24-25'!$E:$E,'PCN DES MetricDATA 24-25'!AV$164)</f>
        <v>7642</v>
      </c>
      <c r="AW424">
        <f>SUMIFS('PCN DES MetricDATA 24-25'!$F:$F,'PCN DES MetricDATA 24-25'!$B:$B,'PCN DES MetricDATA 24-25'!$S424,'PCN DES MetricDATA 24-25'!$C:$C,'PCN DES MetricDATA 24-25'!$Y$416,'PCN DES MetricDATA 24-25'!$D:$D,'PCN DES MetricDATA 24-25'!$Y$415,'PCN DES MetricDATA 24-25'!$E:$E,'PCN DES MetricDATA 24-25'!AW$164)</f>
        <v>7766</v>
      </c>
      <c r="AX424">
        <f>SUMIFS('PCN DES MetricDATA 24-25'!$F:$F,'PCN DES MetricDATA 24-25'!$B:$B,'PCN DES MetricDATA 24-25'!$S424,'PCN DES MetricDATA 24-25'!$C:$C,'PCN DES MetricDATA 24-25'!$Y$416,'PCN DES MetricDATA 24-25'!$D:$D,'PCN DES MetricDATA 24-25'!$Y$415,'PCN DES MetricDATA 24-25'!$E:$E,'PCN DES MetricDATA 24-25'!AX$164)</f>
        <v>7864</v>
      </c>
      <c r="AY424">
        <f>SUMIFS('PCN DES MetricDATA 24-25'!$F:$F,'PCN DES MetricDATA 24-25'!$B:$B,'PCN DES MetricDATA 24-25'!$S424,'PCN DES MetricDATA 24-25'!$C:$C,'PCN DES MetricDATA 24-25'!$Y$416,'PCN DES MetricDATA 24-25'!$D:$D,'PCN DES MetricDATA 24-25'!$Y$415,'PCN DES MetricDATA 24-25'!$E:$E,'PCN DES MetricDATA 24-25'!AY$164)</f>
        <v>7861</v>
      </c>
    </row>
    <row r="425" spans="1:51" x14ac:dyDescent="0.35">
      <c r="A425" t="s">
        <v>1558</v>
      </c>
      <c r="B425" t="s">
        <v>652</v>
      </c>
      <c r="C425" t="s">
        <v>1542</v>
      </c>
      <c r="D425" t="s">
        <v>700</v>
      </c>
      <c r="E425" s="2">
        <v>45626</v>
      </c>
      <c r="F425">
        <v>2</v>
      </c>
      <c r="G425" t="str">
        <f>VLOOKUP($C425,'LKUP PCNDES'!$K:$M,2,FALSE)</f>
        <v>Percentage of care home residents aged 18 years or over, who had a Personalised Care and Support Plan (PCSP) agreed or reviewed.</v>
      </c>
      <c r="H425" t="str">
        <f>VLOOKUP($C425,'LKUP PCNDES'!$K:$M,3,FALSE)</f>
        <v>PCSP</v>
      </c>
      <c r="I425" t="str">
        <f>VLOOKUP($B425,'LKUP PCNDES'!$C$17:$H$60,4,FALSE)</f>
        <v>NHS North Central London ICB</v>
      </c>
      <c r="J425" t="str">
        <f>VLOOKUP($B425,'LKUP PCNDES'!$C$17:$H$60,6,FALSE)</f>
        <v>NHS NORTH CENTRAL LONDON INTEGRATED CARE BOARD</v>
      </c>
      <c r="R425" t="s">
        <v>95</v>
      </c>
      <c r="S425" t="s">
        <v>95</v>
      </c>
      <c r="T425" s="177"/>
      <c r="U425" s="177"/>
      <c r="V425" s="177"/>
      <c r="W425" s="177"/>
      <c r="X425" s="177"/>
      <c r="Y425" s="177"/>
      <c r="Z425" s="177"/>
      <c r="AA425" s="177"/>
      <c r="AB425" s="177"/>
      <c r="AC425" s="177"/>
      <c r="AD425" s="177"/>
      <c r="AE425" s="177"/>
      <c r="AF425">
        <v>28959</v>
      </c>
      <c r="AG425">
        <v>26397</v>
      </c>
      <c r="AH425">
        <v>29628</v>
      </c>
      <c r="AI425">
        <v>28889</v>
      </c>
      <c r="AJ425">
        <v>28899</v>
      </c>
      <c r="AK425">
        <v>31309</v>
      </c>
      <c r="AL425">
        <v>29982</v>
      </c>
      <c r="AM425">
        <v>29590</v>
      </c>
      <c r="AN425">
        <v>30013</v>
      </c>
      <c r="AO425">
        <v>29697</v>
      </c>
      <c r="AP425">
        <v>29964</v>
      </c>
      <c r="AQ425">
        <v>31274</v>
      </c>
      <c r="AR425">
        <f t="shared" ref="AR425:AW425" si="408">SUM(AR420:AR424)</f>
        <v>25873</v>
      </c>
      <c r="AS425">
        <f t="shared" si="408"/>
        <v>26071</v>
      </c>
      <c r="AT425">
        <f t="shared" si="408"/>
        <v>26289</v>
      </c>
      <c r="AU425">
        <f t="shared" si="408"/>
        <v>26524</v>
      </c>
      <c r="AV425">
        <f t="shared" si="408"/>
        <v>32900</v>
      </c>
      <c r="AW425">
        <f t="shared" si="408"/>
        <v>33259</v>
      </c>
      <c r="AX425">
        <f t="shared" ref="AX425:AY425" si="409">SUM(AX420:AX424)</f>
        <v>33306</v>
      </c>
      <c r="AY425">
        <f t="shared" si="409"/>
        <v>33301</v>
      </c>
    </row>
    <row r="426" spans="1:51" x14ac:dyDescent="0.35">
      <c r="A426" t="s">
        <v>1558</v>
      </c>
      <c r="B426" t="s">
        <v>652</v>
      </c>
      <c r="C426" t="s">
        <v>1542</v>
      </c>
      <c r="D426" t="s">
        <v>564</v>
      </c>
      <c r="E426" s="2">
        <v>45412</v>
      </c>
      <c r="F426">
        <v>5590</v>
      </c>
      <c r="G426" t="str">
        <f>VLOOKUP($C426,'LKUP PCNDES'!$K:$M,2,FALSE)</f>
        <v>Percentage of care home residents aged 18 years or over, who had a Personalised Care and Support Plan (PCSP) agreed or reviewed.</v>
      </c>
      <c r="H426" t="str">
        <f>VLOOKUP($C426,'LKUP PCNDES'!$K:$M,3,FALSE)</f>
        <v>PCSP</v>
      </c>
      <c r="I426" t="str">
        <f>VLOOKUP($B426,'LKUP PCNDES'!$C$17:$H$60,4,FALSE)</f>
        <v>NHS North Central London ICB</v>
      </c>
      <c r="J426" t="str">
        <f>VLOOKUP($B426,'LKUP PCNDES'!$C$17:$H$60,6,FALSE)</f>
        <v>NHS NORTH CENTRAL LONDON INTEGRATED CARE BOARD</v>
      </c>
      <c r="R426" t="s">
        <v>626</v>
      </c>
      <c r="S426" t="s">
        <v>626</v>
      </c>
      <c r="T426" s="177"/>
      <c r="U426" s="177"/>
      <c r="V426" s="177"/>
      <c r="W426" s="177"/>
      <c r="X426" s="177"/>
      <c r="Y426" s="177"/>
      <c r="Z426" s="177"/>
      <c r="AA426" s="177"/>
      <c r="AB426" s="177"/>
      <c r="AC426" s="177"/>
      <c r="AD426" s="177"/>
      <c r="AE426" s="177"/>
      <c r="AF426">
        <v>325218</v>
      </c>
      <c r="AG426">
        <v>310244</v>
      </c>
      <c r="AH426">
        <v>333948</v>
      </c>
      <c r="AI426">
        <v>337981</v>
      </c>
      <c r="AJ426">
        <v>338939</v>
      </c>
      <c r="AK426">
        <v>350031</v>
      </c>
      <c r="AL426">
        <v>353237</v>
      </c>
      <c r="AM426">
        <v>343116</v>
      </c>
      <c r="AN426">
        <v>342027</v>
      </c>
      <c r="AO426">
        <v>341351</v>
      </c>
      <c r="AP426">
        <v>339297</v>
      </c>
      <c r="AQ426">
        <v>345875</v>
      </c>
      <c r="AR426">
        <f>SUMIFS('PCN DES MetricDATA 24-25'!$F:$F,'PCN DES MetricDATA 24-25'!$B:$B,'PCN DES MetricDATA 24-25'!$S426,'PCN DES MetricDATA 24-25'!$C:$C,'PCN DES MetricDATA 24-25'!$Y$416,'PCN DES MetricDATA 24-25'!$D:$D,'PCN DES MetricDATA 24-25'!$Y$415,'PCN DES MetricDATA 24-25'!$E:$E,'PCN DES MetricDATA 24-25'!AR$164)</f>
        <v>280937</v>
      </c>
      <c r="AS426">
        <f>SUMIFS('PCN DES MetricDATA 24-25'!$F:$F,'PCN DES MetricDATA 24-25'!$B:$B,'PCN DES MetricDATA 24-25'!$S426,'PCN DES MetricDATA 24-25'!$C:$C,'PCN DES MetricDATA 24-25'!$Y$416,'PCN DES MetricDATA 24-25'!$D:$D,'PCN DES MetricDATA 24-25'!$Y$415,'PCN DES MetricDATA 24-25'!$E:$E,'PCN DES MetricDATA 24-25'!AS$164)</f>
        <v>282234</v>
      </c>
      <c r="AT426">
        <f>SUMIFS('PCN DES MetricDATA 24-25'!$F:$F,'PCN DES MetricDATA 24-25'!$B:$B,'PCN DES MetricDATA 24-25'!$S426,'PCN DES MetricDATA 24-25'!$C:$C,'PCN DES MetricDATA 24-25'!$Y$416,'PCN DES MetricDATA 24-25'!$D:$D,'PCN DES MetricDATA 24-25'!$Y$415,'PCN DES MetricDATA 24-25'!$E:$E,'PCN DES MetricDATA 24-25'!AT$164)</f>
        <v>288954</v>
      </c>
      <c r="AU426">
        <f>SUMIFS('PCN DES MetricDATA 24-25'!$F:$F,'PCN DES MetricDATA 24-25'!$B:$B,'PCN DES MetricDATA 24-25'!$S426,'PCN DES MetricDATA 24-25'!$C:$C,'PCN DES MetricDATA 24-25'!$Y$416,'PCN DES MetricDATA 24-25'!$D:$D,'PCN DES MetricDATA 24-25'!$Y$415,'PCN DES MetricDATA 24-25'!$E:$E,'PCN DES MetricDATA 24-25'!AU$164)</f>
        <v>322067</v>
      </c>
      <c r="AV426">
        <f>SUMIFS('PCN DES MetricDATA 24-25'!$F:$F,'PCN DES MetricDATA 24-25'!$B:$B,'PCN DES MetricDATA 24-25'!$S426,'PCN DES MetricDATA 24-25'!$C:$C,'PCN DES MetricDATA 24-25'!$Y$416,'PCN DES MetricDATA 24-25'!$D:$D,'PCN DES MetricDATA 24-25'!$Y$415,'PCN DES MetricDATA 24-25'!$E:$E,'PCN DES MetricDATA 24-25'!AV$164)</f>
        <v>329359</v>
      </c>
      <c r="AW426">
        <f>SUMIFS('PCN DES MetricDATA 24-25'!$F:$F,'PCN DES MetricDATA 24-25'!$B:$B,'PCN DES MetricDATA 24-25'!$S426,'PCN DES MetricDATA 24-25'!$C:$C,'PCN DES MetricDATA 24-25'!$Y$416,'PCN DES MetricDATA 24-25'!$D:$D,'PCN DES MetricDATA 24-25'!$Y$415,'PCN DES MetricDATA 24-25'!$E:$E,'PCN DES MetricDATA 24-25'!AW$164)</f>
        <v>333227</v>
      </c>
      <c r="AX426">
        <f>SUMIFS('PCN DES MetricDATA 24-25'!$F:$F,'PCN DES MetricDATA 24-25'!$B:$B,'PCN DES MetricDATA 24-25'!$S426,'PCN DES MetricDATA 24-25'!$C:$C,'PCN DES MetricDATA 24-25'!$Y$416,'PCN DES MetricDATA 24-25'!$D:$D,'PCN DES MetricDATA 24-25'!$Y$415,'PCN DES MetricDATA 24-25'!$E:$E,'PCN DES MetricDATA 24-25'!AX$164)</f>
        <v>347773</v>
      </c>
      <c r="AY426">
        <f>SUMIFS('PCN DES MetricDATA 24-25'!$F:$F,'PCN DES MetricDATA 24-25'!$B:$B,'PCN DES MetricDATA 24-25'!$S426,'PCN DES MetricDATA 24-25'!$C:$C,'PCN DES MetricDATA 24-25'!$Y$416,'PCN DES MetricDATA 24-25'!$D:$D,'PCN DES MetricDATA 24-25'!$Y$415,'PCN DES MetricDATA 24-25'!$E:$E,'PCN DES MetricDATA 24-25'!AY$164)</f>
        <v>347313</v>
      </c>
    </row>
    <row r="427" spans="1:51" x14ac:dyDescent="0.35">
      <c r="A427" t="s">
        <v>1558</v>
      </c>
      <c r="B427" t="s">
        <v>652</v>
      </c>
      <c r="C427" t="s">
        <v>1542</v>
      </c>
      <c r="D427" t="s">
        <v>564</v>
      </c>
      <c r="E427" s="2">
        <v>45443</v>
      </c>
      <c r="F427">
        <v>5620</v>
      </c>
      <c r="G427" t="str">
        <f>VLOOKUP($C427,'LKUP PCNDES'!$K:$M,2,FALSE)</f>
        <v>Percentage of care home residents aged 18 years or over, who had a Personalised Care and Support Plan (PCSP) agreed or reviewed.</v>
      </c>
      <c r="H427" t="str">
        <f>VLOOKUP($C427,'LKUP PCNDES'!$K:$M,3,FALSE)</f>
        <v>PCSP</v>
      </c>
      <c r="I427" t="str">
        <f>VLOOKUP($B427,'LKUP PCNDES'!$C$17:$H$60,4,FALSE)</f>
        <v>NHS North Central London ICB</v>
      </c>
      <c r="J427" t="str">
        <f>VLOOKUP($B427,'LKUP PCNDES'!$C$17:$H$60,6,FALSE)</f>
        <v>NHS NORTH CENTRAL LONDON INTEGRATED CARE BOARD</v>
      </c>
    </row>
    <row r="428" spans="1:51" x14ac:dyDescent="0.35">
      <c r="A428" t="s">
        <v>1558</v>
      </c>
      <c r="B428" t="s">
        <v>652</v>
      </c>
      <c r="C428" t="s">
        <v>1542</v>
      </c>
      <c r="D428" t="s">
        <v>564</v>
      </c>
      <c r="E428" s="2">
        <v>45473</v>
      </c>
      <c r="F428">
        <v>5699</v>
      </c>
      <c r="G428" t="str">
        <f>VLOOKUP($C428,'LKUP PCNDES'!$K:$M,2,FALSE)</f>
        <v>Percentage of care home residents aged 18 years or over, who had a Personalised Care and Support Plan (PCSP) agreed or reviewed.</v>
      </c>
      <c r="H428" t="str">
        <f>VLOOKUP($C428,'LKUP PCNDES'!$K:$M,3,FALSE)</f>
        <v>PCSP</v>
      </c>
      <c r="I428" t="str">
        <f>VLOOKUP($B428,'LKUP PCNDES'!$C$17:$H$60,4,FALSE)</f>
        <v>NHS North Central London ICB</v>
      </c>
      <c r="J428" t="str">
        <f>VLOOKUP($B428,'LKUP PCNDES'!$C$17:$H$60,6,FALSE)</f>
        <v>NHS NORTH CENTRAL LONDON INTEGRATED CARE BOARD</v>
      </c>
    </row>
    <row r="429" spans="1:51" x14ac:dyDescent="0.35">
      <c r="A429" t="s">
        <v>1558</v>
      </c>
      <c r="B429" t="s">
        <v>652</v>
      </c>
      <c r="C429" t="s">
        <v>1542</v>
      </c>
      <c r="D429" t="s">
        <v>564</v>
      </c>
      <c r="E429" s="2">
        <v>45504</v>
      </c>
      <c r="F429">
        <v>5749</v>
      </c>
      <c r="G429" t="str">
        <f>VLOOKUP($C429,'LKUP PCNDES'!$K:$M,2,FALSE)</f>
        <v>Percentage of care home residents aged 18 years or over, who had a Personalised Care and Support Plan (PCSP) agreed or reviewed.</v>
      </c>
      <c r="H429" t="str">
        <f>VLOOKUP($C429,'LKUP PCNDES'!$K:$M,3,FALSE)</f>
        <v>PCSP</v>
      </c>
      <c r="I429" t="str">
        <f>VLOOKUP($B429,'LKUP PCNDES'!$C$17:$H$60,4,FALSE)</f>
        <v>NHS North Central London ICB</v>
      </c>
      <c r="J429" t="str">
        <f>VLOOKUP($B429,'LKUP PCNDES'!$C$17:$H$60,6,FALSE)</f>
        <v>NHS NORTH CENTRAL LONDON INTEGRATED CARE BOARD</v>
      </c>
      <c r="S429" t="s">
        <v>1511</v>
      </c>
      <c r="U429" t="str">
        <f>AB396</f>
        <v>DEM_REG</v>
      </c>
    </row>
    <row r="430" spans="1:51" x14ac:dyDescent="0.35">
      <c r="A430" t="s">
        <v>1558</v>
      </c>
      <c r="B430" t="s">
        <v>652</v>
      </c>
      <c r="C430" t="s">
        <v>1542</v>
      </c>
      <c r="D430" t="s">
        <v>564</v>
      </c>
      <c r="E430" s="2">
        <v>45535</v>
      </c>
      <c r="F430">
        <v>5827</v>
      </c>
      <c r="G430" t="str">
        <f>VLOOKUP($C430,'LKUP PCNDES'!$K:$M,2,FALSE)</f>
        <v>Percentage of care home residents aged 18 years or over, who had a Personalised Care and Support Plan (PCSP) agreed or reviewed.</v>
      </c>
      <c r="H430" t="str">
        <f>VLOOKUP($C430,'LKUP PCNDES'!$K:$M,3,FALSE)</f>
        <v>PCSP</v>
      </c>
      <c r="I430" t="str">
        <f>VLOOKUP($B430,'LKUP PCNDES'!$C$17:$H$60,4,FALSE)</f>
        <v>NHS North Central London ICB</v>
      </c>
      <c r="J430" t="str">
        <f>VLOOKUP($B430,'LKUP PCNDES'!$C$17:$H$60,6,FALSE)</f>
        <v>NHS NORTH CENTRAL LONDON INTEGRATED CARE BOARD</v>
      </c>
      <c r="S430" s="7" t="s">
        <v>638</v>
      </c>
      <c r="T430" s="7"/>
      <c r="U430" s="7"/>
      <c r="V430" s="7"/>
      <c r="W430" s="7"/>
      <c r="X430" s="94"/>
      <c r="Y430" s="94" t="s">
        <v>1558</v>
      </c>
      <c r="Z430" s="7"/>
      <c r="AA430" s="7"/>
    </row>
    <row r="431" spans="1:51" x14ac:dyDescent="0.35">
      <c r="A431" t="s">
        <v>1558</v>
      </c>
      <c r="B431" t="s">
        <v>652</v>
      </c>
      <c r="C431" t="s">
        <v>1542</v>
      </c>
      <c r="D431" t="s">
        <v>564</v>
      </c>
      <c r="E431" s="2">
        <v>45565</v>
      </c>
      <c r="F431">
        <v>5933</v>
      </c>
      <c r="G431" t="str">
        <f>VLOOKUP($C431,'LKUP PCNDES'!$K:$M,2,FALSE)</f>
        <v>Percentage of care home residents aged 18 years or over, who had a Personalised Care and Support Plan (PCSP) agreed or reviewed.</v>
      </c>
      <c r="H431" t="str">
        <f>VLOOKUP($C431,'LKUP PCNDES'!$K:$M,3,FALSE)</f>
        <v>PCSP</v>
      </c>
      <c r="I431" t="str">
        <f>VLOOKUP($B431,'LKUP PCNDES'!$C$17:$H$60,4,FALSE)</f>
        <v>NHS North Central London ICB</v>
      </c>
      <c r="J431" t="str">
        <f>VLOOKUP($B431,'LKUP PCNDES'!$C$17:$H$60,6,FALSE)</f>
        <v>NHS NORTH CENTRAL LONDON INTEGRATED CARE BOARD</v>
      </c>
      <c r="S431" s="7"/>
      <c r="T431" s="7"/>
      <c r="U431" s="7"/>
      <c r="V431" s="7"/>
      <c r="W431" s="7"/>
      <c r="X431" s="7"/>
      <c r="Y431" s="94" t="s">
        <v>659</v>
      </c>
      <c r="Z431" s="204" t="s">
        <v>1391</v>
      </c>
      <c r="AA431" s="7"/>
    </row>
    <row r="432" spans="1:51" x14ac:dyDescent="0.35">
      <c r="A432" t="s">
        <v>1558</v>
      </c>
      <c r="B432" t="s">
        <v>652</v>
      </c>
      <c r="C432" t="s">
        <v>1542</v>
      </c>
      <c r="D432" t="s">
        <v>564</v>
      </c>
      <c r="E432" s="2">
        <v>45596</v>
      </c>
      <c r="F432">
        <v>5957</v>
      </c>
      <c r="G432" t="str">
        <f>VLOOKUP($C432,'LKUP PCNDES'!$K:$M,2,FALSE)</f>
        <v>Percentage of care home residents aged 18 years or over, who had a Personalised Care and Support Plan (PCSP) agreed or reviewed.</v>
      </c>
      <c r="H432" t="str">
        <f>VLOOKUP($C432,'LKUP PCNDES'!$K:$M,3,FALSE)</f>
        <v>PCSP</v>
      </c>
      <c r="I432" t="str">
        <f>VLOOKUP($B432,'LKUP PCNDES'!$C$17:$H$60,4,FALSE)</f>
        <v>NHS North Central London ICB</v>
      </c>
      <c r="J432" t="str">
        <f>VLOOKUP($B432,'LKUP PCNDES'!$C$17:$H$60,6,FALSE)</f>
        <v>NHS NORTH CENTRAL LONDON INTEGRATED CARE BOARD</v>
      </c>
      <c r="S432" s="7" t="s">
        <v>640</v>
      </c>
      <c r="T432" s="7"/>
      <c r="U432" s="7"/>
      <c r="V432" s="7"/>
      <c r="W432" s="7"/>
      <c r="X432" s="7"/>
      <c r="Y432" s="94" t="s">
        <v>1546</v>
      </c>
      <c r="Z432" s="7"/>
      <c r="AA432" s="7"/>
    </row>
    <row r="433" spans="1:51" x14ac:dyDescent="0.35">
      <c r="A433" t="s">
        <v>1558</v>
      </c>
      <c r="B433" t="s">
        <v>652</v>
      </c>
      <c r="C433" t="s">
        <v>1542</v>
      </c>
      <c r="D433" t="s">
        <v>564</v>
      </c>
      <c r="E433" s="2">
        <v>45626</v>
      </c>
      <c r="F433">
        <v>5969</v>
      </c>
      <c r="G433" t="str">
        <f>VLOOKUP($C433,'LKUP PCNDES'!$K:$M,2,FALSE)</f>
        <v>Percentage of care home residents aged 18 years or over, who had a Personalised Care and Support Plan (PCSP) agreed or reviewed.</v>
      </c>
      <c r="H433" t="str">
        <f>VLOOKUP($C433,'LKUP PCNDES'!$K:$M,3,FALSE)</f>
        <v>PCSP</v>
      </c>
      <c r="I433" t="str">
        <f>VLOOKUP($B433,'LKUP PCNDES'!$C$17:$H$60,4,FALSE)</f>
        <v>NHS North Central London ICB</v>
      </c>
      <c r="J433" t="str">
        <f>VLOOKUP($B433,'LKUP PCNDES'!$C$17:$H$60,6,FALSE)</f>
        <v>NHS NORTH CENTRAL LONDON INTEGRATED CARE BOARD</v>
      </c>
      <c r="S433" s="7"/>
      <c r="T433" s="7"/>
      <c r="U433" s="7"/>
      <c r="V433" s="7"/>
      <c r="W433" s="7"/>
      <c r="X433" s="7"/>
      <c r="Y433" s="7"/>
      <c r="Z433" s="7"/>
      <c r="AA433" s="7"/>
    </row>
    <row r="434" spans="1:51" x14ac:dyDescent="0.35">
      <c r="A434" t="s">
        <v>1558</v>
      </c>
      <c r="B434" t="s">
        <v>652</v>
      </c>
      <c r="C434" t="s">
        <v>1542</v>
      </c>
      <c r="D434" t="s">
        <v>563</v>
      </c>
      <c r="E434" s="2">
        <v>45412</v>
      </c>
      <c r="F434">
        <v>360</v>
      </c>
      <c r="G434" t="str">
        <f>VLOOKUP($C434,'LKUP PCNDES'!$K:$M,2,FALSE)</f>
        <v>Percentage of care home residents aged 18 years or over, who had a Personalised Care and Support Plan (PCSP) agreed or reviewed.</v>
      </c>
      <c r="H434" t="str">
        <f>VLOOKUP($C434,'LKUP PCNDES'!$K:$M,3,FALSE)</f>
        <v>PCSP</v>
      </c>
      <c r="I434" t="str">
        <f>VLOOKUP($B434,'LKUP PCNDES'!$C$17:$H$60,4,FALSE)</f>
        <v>NHS North Central London ICB</v>
      </c>
      <c r="J434" t="str">
        <f>VLOOKUP($B434,'LKUP PCNDES'!$C$17:$H$60,6,FALSE)</f>
        <v>NHS NORTH CENTRAL LONDON INTEGRATED CARE BOARD</v>
      </c>
      <c r="S434" s="7" t="s">
        <v>649</v>
      </c>
      <c r="T434" s="7"/>
      <c r="U434" s="7"/>
      <c r="V434" s="7"/>
      <c r="W434" s="7"/>
      <c r="X434" s="7" t="s">
        <v>642</v>
      </c>
      <c r="Y434" s="7"/>
      <c r="Z434" s="7"/>
      <c r="AA434" s="7"/>
    </row>
    <row r="435" spans="1:51" x14ac:dyDescent="0.35">
      <c r="A435" t="s">
        <v>1558</v>
      </c>
      <c r="B435" t="s">
        <v>652</v>
      </c>
      <c r="C435" t="s">
        <v>1542</v>
      </c>
      <c r="D435" t="s">
        <v>563</v>
      </c>
      <c r="E435" s="2">
        <v>45443</v>
      </c>
      <c r="F435">
        <v>602</v>
      </c>
      <c r="G435" t="str">
        <f>VLOOKUP($C435,'LKUP PCNDES'!$K:$M,2,FALSE)</f>
        <v>Percentage of care home residents aged 18 years or over, who had a Personalised Care and Support Plan (PCSP) agreed or reviewed.</v>
      </c>
      <c r="H435" t="str">
        <f>VLOOKUP($C435,'LKUP PCNDES'!$K:$M,3,FALSE)</f>
        <v>PCSP</v>
      </c>
      <c r="I435" t="str">
        <f>VLOOKUP($B435,'LKUP PCNDES'!$C$17:$H$60,4,FALSE)</f>
        <v>NHS North Central London ICB</v>
      </c>
      <c r="J435" t="str">
        <f>VLOOKUP($B435,'LKUP PCNDES'!$C$17:$H$60,6,FALSE)</f>
        <v>NHS NORTH CENTRAL LONDON INTEGRATED CARE BOARD</v>
      </c>
      <c r="S435" s="7" t="s">
        <v>639</v>
      </c>
      <c r="T435" s="103">
        <v>44681</v>
      </c>
      <c r="U435" s="103">
        <v>44712</v>
      </c>
      <c r="V435" s="103">
        <v>44742</v>
      </c>
      <c r="W435" s="103">
        <v>44773</v>
      </c>
      <c r="X435" s="103">
        <f t="shared" ref="X435" si="410">EOMONTH(W435,1)</f>
        <v>44804</v>
      </c>
      <c r="Y435" s="103">
        <f t="shared" ref="Y435" si="411">EOMONTH(X435,1)</f>
        <v>44834</v>
      </c>
      <c r="Z435" s="103">
        <f t="shared" ref="Z435" si="412">EOMONTH(Y435,1)</f>
        <v>44865</v>
      </c>
      <c r="AA435" s="103">
        <f t="shared" ref="AA435" si="413">EOMONTH(Z435,1)</f>
        <v>44895</v>
      </c>
      <c r="AB435" s="103">
        <f t="shared" ref="AB435" si="414">EOMONTH(AA435,1)</f>
        <v>44926</v>
      </c>
      <c r="AC435" s="103">
        <f t="shared" ref="AC435" si="415">EOMONTH(AB435,1)</f>
        <v>44957</v>
      </c>
      <c r="AD435" s="103">
        <f t="shared" ref="AD435" si="416">EOMONTH(AC435,1)</f>
        <v>44985</v>
      </c>
      <c r="AE435" s="103">
        <f t="shared" ref="AE435" si="417">EOMONTH(AD435,1)</f>
        <v>45016</v>
      </c>
      <c r="AF435" s="103">
        <f t="shared" ref="AF435" si="418">EOMONTH(AE435,1)</f>
        <v>45046</v>
      </c>
      <c r="AG435" s="103">
        <f t="shared" ref="AG435" si="419">EOMONTH(AF435,1)</f>
        <v>45077</v>
      </c>
      <c r="AH435" s="103">
        <f t="shared" ref="AH435" si="420">EOMONTH(AG435,1)</f>
        <v>45107</v>
      </c>
      <c r="AI435" s="103">
        <f t="shared" ref="AI435" si="421">EOMONTH(AH435,1)</f>
        <v>45138</v>
      </c>
      <c r="AJ435" s="103">
        <f t="shared" ref="AJ435" si="422">EOMONTH(AI435,1)</f>
        <v>45169</v>
      </c>
      <c r="AK435" s="103">
        <f t="shared" ref="AK435" si="423">EOMONTH(AJ435,1)</f>
        <v>45199</v>
      </c>
      <c r="AL435" s="103">
        <f t="shared" ref="AL435" si="424">EOMONTH(AK435,1)</f>
        <v>45230</v>
      </c>
      <c r="AM435" s="103">
        <f t="shared" ref="AM435" si="425">EOMONTH(AL435,1)</f>
        <v>45260</v>
      </c>
      <c r="AN435" s="103">
        <f t="shared" ref="AN435" si="426">EOMONTH(AM435,1)</f>
        <v>45291</v>
      </c>
      <c r="AO435" s="103">
        <f t="shared" ref="AO435" si="427">EOMONTH(AN435,1)</f>
        <v>45322</v>
      </c>
      <c r="AP435" s="103">
        <f t="shared" ref="AP435" si="428">EOMONTH(AO435,1)</f>
        <v>45351</v>
      </c>
      <c r="AQ435" s="103">
        <f t="shared" ref="AQ435" si="429">EOMONTH(AP435,1)</f>
        <v>45382</v>
      </c>
      <c r="AR435" s="103">
        <f t="shared" ref="AR435" si="430">EOMONTH(AQ435,1)</f>
        <v>45412</v>
      </c>
      <c r="AS435" s="103">
        <f t="shared" ref="AS435" si="431">EOMONTH(AR435,1)</f>
        <v>45443</v>
      </c>
      <c r="AT435" s="103">
        <f t="shared" ref="AT435" si="432">EOMONTH(AS435,1)</f>
        <v>45473</v>
      </c>
      <c r="AU435" s="103">
        <f t="shared" ref="AU435" si="433">EOMONTH(AT435,1)</f>
        <v>45504</v>
      </c>
      <c r="AV435" s="103">
        <f t="shared" ref="AV435" si="434">EOMONTH(AU435,1)</f>
        <v>45535</v>
      </c>
      <c r="AW435" s="103">
        <f t="shared" ref="AW435:AY435" si="435">EOMONTH(AV435,1)</f>
        <v>45565</v>
      </c>
      <c r="AX435" s="103">
        <f t="shared" si="435"/>
        <v>45596</v>
      </c>
      <c r="AY435" s="103">
        <f t="shared" si="435"/>
        <v>45626</v>
      </c>
    </row>
    <row r="436" spans="1:51" x14ac:dyDescent="0.35">
      <c r="A436" t="s">
        <v>1558</v>
      </c>
      <c r="B436" t="s">
        <v>652</v>
      </c>
      <c r="C436" t="s">
        <v>1542</v>
      </c>
      <c r="D436" t="s">
        <v>563</v>
      </c>
      <c r="E436" s="2">
        <v>45473</v>
      </c>
      <c r="F436">
        <v>871</v>
      </c>
      <c r="G436" t="str">
        <f>VLOOKUP($C436,'LKUP PCNDES'!$K:$M,2,FALSE)</f>
        <v>Percentage of care home residents aged 18 years or over, who had a Personalised Care and Support Plan (PCSP) agreed or reviewed.</v>
      </c>
      <c r="H436" t="str">
        <f>VLOOKUP($C436,'LKUP PCNDES'!$K:$M,3,FALSE)</f>
        <v>PCSP</v>
      </c>
      <c r="I436" t="str">
        <f>VLOOKUP($B436,'LKUP PCNDES'!$C$17:$H$60,4,FALSE)</f>
        <v>NHS North Central London ICB</v>
      </c>
      <c r="J436" t="str">
        <f>VLOOKUP($B436,'LKUP PCNDES'!$C$17:$H$60,6,FALSE)</f>
        <v>NHS NORTH CENTRAL LONDON INTEGRATED CARE BOARD</v>
      </c>
      <c r="R436" t="s">
        <v>106</v>
      </c>
      <c r="S436" t="s">
        <v>651</v>
      </c>
      <c r="T436" s="203"/>
      <c r="U436" s="203"/>
      <c r="V436" s="203"/>
      <c r="W436" s="203"/>
      <c r="X436" s="203"/>
      <c r="Y436" s="203"/>
      <c r="Z436" s="203"/>
      <c r="AA436" s="203"/>
      <c r="AB436" s="203"/>
      <c r="AC436" s="203"/>
      <c r="AD436" s="203"/>
      <c r="AE436" s="203"/>
      <c r="AF436" s="8">
        <f>AF405/AF420</f>
        <v>0.40640875341930444</v>
      </c>
      <c r="AG436" s="8">
        <f t="shared" ref="AG436:AR436" si="436">AG405/AG420</f>
        <v>0.39870509607351712</v>
      </c>
      <c r="AH436" s="8">
        <f t="shared" si="436"/>
        <v>0.40238365493757094</v>
      </c>
      <c r="AI436" s="8">
        <f t="shared" si="436"/>
        <v>0.40513498206532</v>
      </c>
      <c r="AJ436" s="8">
        <f t="shared" si="436"/>
        <v>0.39360222531293465</v>
      </c>
      <c r="AK436" s="8">
        <f t="shared" si="436"/>
        <v>0.38987934449846928</v>
      </c>
      <c r="AL436" s="8">
        <f t="shared" si="436"/>
        <v>0.39294203693545438</v>
      </c>
      <c r="AM436" s="8">
        <f t="shared" si="436"/>
        <v>0.39167862266857961</v>
      </c>
      <c r="AN436" s="8">
        <f t="shared" si="436"/>
        <v>0.38194201886133428</v>
      </c>
      <c r="AO436" s="8">
        <f t="shared" si="436"/>
        <v>0.37904335856847898</v>
      </c>
      <c r="AP436" s="8">
        <f t="shared" si="436"/>
        <v>0.37452250456734759</v>
      </c>
      <c r="AQ436" s="8">
        <f t="shared" si="436"/>
        <v>0.37173121482952665</v>
      </c>
      <c r="AR436" s="8" t="e">
        <f t="shared" si="436"/>
        <v>#DIV/0!</v>
      </c>
      <c r="AS436" s="8" t="e">
        <f t="shared" ref="AS436:AW436" si="437">AS405/AS420</f>
        <v>#DIV/0!</v>
      </c>
      <c r="AT436" s="8" t="e">
        <f t="shared" si="437"/>
        <v>#DIV/0!</v>
      </c>
      <c r="AU436" s="8" t="e">
        <f t="shared" si="437"/>
        <v>#DIV/0!</v>
      </c>
      <c r="AV436" s="8">
        <f t="shared" si="437"/>
        <v>0.34742707309078991</v>
      </c>
      <c r="AW436" s="8">
        <f t="shared" si="437"/>
        <v>0.34331014398964571</v>
      </c>
      <c r="AX436" s="8">
        <f t="shared" ref="AX436:AY436" si="438">AX405/AX420</f>
        <v>0.34169077467052394</v>
      </c>
      <c r="AY436" s="8">
        <f t="shared" si="438"/>
        <v>0.34386587135257135</v>
      </c>
    </row>
    <row r="437" spans="1:51" x14ac:dyDescent="0.35">
      <c r="A437" t="s">
        <v>1558</v>
      </c>
      <c r="B437" t="s">
        <v>652</v>
      </c>
      <c r="C437" t="s">
        <v>1542</v>
      </c>
      <c r="D437" t="s">
        <v>563</v>
      </c>
      <c r="E437" s="2">
        <v>45504</v>
      </c>
      <c r="F437">
        <v>1131</v>
      </c>
      <c r="G437" t="str">
        <f>VLOOKUP($C437,'LKUP PCNDES'!$K:$M,2,FALSE)</f>
        <v>Percentage of care home residents aged 18 years or over, who had a Personalised Care and Support Plan (PCSP) agreed or reviewed.</v>
      </c>
      <c r="H437" t="str">
        <f>VLOOKUP($C437,'LKUP PCNDES'!$K:$M,3,FALSE)</f>
        <v>PCSP</v>
      </c>
      <c r="I437" t="str">
        <f>VLOOKUP($B437,'LKUP PCNDES'!$C$17:$H$60,4,FALSE)</f>
        <v>NHS North Central London ICB</v>
      </c>
      <c r="J437" t="str">
        <f>VLOOKUP($B437,'LKUP PCNDES'!$C$17:$H$60,6,FALSE)</f>
        <v>NHS NORTH CENTRAL LONDON INTEGRATED CARE BOARD</v>
      </c>
      <c r="R437" t="s">
        <v>108</v>
      </c>
      <c r="S437" t="s">
        <v>652</v>
      </c>
      <c r="T437" s="203"/>
      <c r="U437" s="203"/>
      <c r="V437" s="203"/>
      <c r="W437" s="203"/>
      <c r="X437" s="203"/>
      <c r="Y437" s="203"/>
      <c r="Z437" s="203"/>
      <c r="AA437" s="203"/>
      <c r="AB437" s="203"/>
      <c r="AC437" s="203"/>
      <c r="AD437" s="203"/>
      <c r="AE437" s="203"/>
      <c r="AF437" s="8">
        <f t="shared" ref="AF437:AR437" si="439">AF406/AF421</f>
        <v>0.36640381441408398</v>
      </c>
      <c r="AG437" s="8">
        <f t="shared" si="439"/>
        <v>0.36376655925528106</v>
      </c>
      <c r="AH437" s="8">
        <f t="shared" si="439"/>
        <v>0.36452414772727271</v>
      </c>
      <c r="AI437" s="8">
        <f t="shared" si="439"/>
        <v>0.36858860983374603</v>
      </c>
      <c r="AJ437" s="8">
        <f t="shared" si="439"/>
        <v>0.3552881570614313</v>
      </c>
      <c r="AK437" s="8">
        <f t="shared" si="439"/>
        <v>0.36985587775655498</v>
      </c>
      <c r="AL437" s="8">
        <f t="shared" si="439"/>
        <v>0.38703737801509852</v>
      </c>
      <c r="AM437" s="8">
        <f t="shared" si="439"/>
        <v>0.38625023101090372</v>
      </c>
      <c r="AN437" s="8">
        <f t="shared" si="439"/>
        <v>0.37990060739922693</v>
      </c>
      <c r="AO437" s="8">
        <f t="shared" si="439"/>
        <v>0.37718170126768324</v>
      </c>
      <c r="AP437" s="8">
        <f t="shared" si="439"/>
        <v>0.37049773755656107</v>
      </c>
      <c r="AQ437" s="8">
        <f t="shared" si="439"/>
        <v>0.36741329479768786</v>
      </c>
      <c r="AR437" s="8">
        <f t="shared" si="439"/>
        <v>0.36581441087073124</v>
      </c>
      <c r="AS437" s="8">
        <f t="shared" ref="AS437:AW437" si="440">AS406/AS421</f>
        <v>0.36770981507823614</v>
      </c>
      <c r="AT437" s="8">
        <f t="shared" si="440"/>
        <v>0.37149368863955118</v>
      </c>
      <c r="AU437" s="8">
        <f t="shared" si="440"/>
        <v>0.36842105263157893</v>
      </c>
      <c r="AV437" s="8">
        <f t="shared" si="440"/>
        <v>0.36411925976696369</v>
      </c>
      <c r="AW437" s="8">
        <f t="shared" si="440"/>
        <v>0.36825290062216243</v>
      </c>
      <c r="AX437" s="8">
        <f t="shared" ref="AX437:AY437" si="441">AX406/AX421</f>
        <v>0.36873848215781541</v>
      </c>
      <c r="AY437" s="8">
        <f t="shared" si="441"/>
        <v>0.36395523634541505</v>
      </c>
    </row>
    <row r="438" spans="1:51" x14ac:dyDescent="0.35">
      <c r="A438" t="s">
        <v>1558</v>
      </c>
      <c r="B438" t="s">
        <v>652</v>
      </c>
      <c r="C438" t="s">
        <v>1542</v>
      </c>
      <c r="D438" t="s">
        <v>563</v>
      </c>
      <c r="E438" s="2">
        <v>45535</v>
      </c>
      <c r="F438">
        <v>1409</v>
      </c>
      <c r="G438" t="str">
        <f>VLOOKUP($C438,'LKUP PCNDES'!$K:$M,2,FALSE)</f>
        <v>Percentage of care home residents aged 18 years or over, who had a Personalised Care and Support Plan (PCSP) agreed or reviewed.</v>
      </c>
      <c r="H438" t="str">
        <f>VLOOKUP($C438,'LKUP PCNDES'!$K:$M,3,FALSE)</f>
        <v>PCSP</v>
      </c>
      <c r="I438" t="str">
        <f>VLOOKUP($B438,'LKUP PCNDES'!$C$17:$H$60,4,FALSE)</f>
        <v>NHS North Central London ICB</v>
      </c>
      <c r="J438" t="str">
        <f>VLOOKUP($B438,'LKUP PCNDES'!$C$17:$H$60,6,FALSE)</f>
        <v>NHS NORTH CENTRAL LONDON INTEGRATED CARE BOARD</v>
      </c>
      <c r="R438" t="s">
        <v>110</v>
      </c>
      <c r="S438" t="s">
        <v>653</v>
      </c>
      <c r="T438" s="203"/>
      <c r="U438" s="203"/>
      <c r="V438" s="203"/>
      <c r="W438" s="203"/>
      <c r="X438" s="203"/>
      <c r="Y438" s="203"/>
      <c r="Z438" s="203"/>
      <c r="AA438" s="203"/>
      <c r="AB438" s="203"/>
      <c r="AC438" s="203"/>
      <c r="AD438" s="203"/>
      <c r="AE438" s="203"/>
      <c r="AF438" s="8">
        <f t="shared" ref="AF438:AR438" si="442">AF407/AF422</f>
        <v>0.39356715694197508</v>
      </c>
      <c r="AG438" s="8">
        <f t="shared" si="442"/>
        <v>0.39016921837228041</v>
      </c>
      <c r="AH438" s="8">
        <f t="shared" si="442"/>
        <v>0.38453038674033146</v>
      </c>
      <c r="AI438" s="8">
        <f t="shared" si="442"/>
        <v>0.38052130482285002</v>
      </c>
      <c r="AJ438" s="8">
        <f t="shared" si="442"/>
        <v>0.37701003024996022</v>
      </c>
      <c r="AK438" s="8">
        <f t="shared" si="442"/>
        <v>0.37593759375937597</v>
      </c>
      <c r="AL438" s="8">
        <f t="shared" si="442"/>
        <v>0.39040436456996147</v>
      </c>
      <c r="AM438" s="8">
        <f t="shared" si="442"/>
        <v>0.39931856899488927</v>
      </c>
      <c r="AN438" s="8">
        <f t="shared" si="442"/>
        <v>0.39258506856272218</v>
      </c>
      <c r="AO438" s="8">
        <f t="shared" si="442"/>
        <v>0.41615245009074409</v>
      </c>
      <c r="AP438" s="8">
        <f t="shared" si="442"/>
        <v>0.40562103354487761</v>
      </c>
      <c r="AQ438" s="8">
        <f t="shared" si="442"/>
        <v>0.42696965166691581</v>
      </c>
      <c r="AR438" s="8">
        <f t="shared" si="442"/>
        <v>0.41779722830051058</v>
      </c>
      <c r="AS438" s="8">
        <f t="shared" ref="AS438:AW438" si="443">AS407/AS422</f>
        <v>0.41492278828113727</v>
      </c>
      <c r="AT438" s="8">
        <f t="shared" si="443"/>
        <v>0.40995565727363753</v>
      </c>
      <c r="AU438" s="8">
        <f t="shared" si="443"/>
        <v>0.4043869516310461</v>
      </c>
      <c r="AV438" s="8">
        <f t="shared" si="443"/>
        <v>0.40005544774050456</v>
      </c>
      <c r="AW438" s="8">
        <f t="shared" si="443"/>
        <v>0.4029017857142857</v>
      </c>
      <c r="AX438" s="8">
        <f t="shared" ref="AX438:AY438" si="444">AX407/AX422</f>
        <v>0.40265734265734265</v>
      </c>
      <c r="AY438" s="8">
        <f t="shared" si="444"/>
        <v>0.40153953813855842</v>
      </c>
    </row>
    <row r="439" spans="1:51" x14ac:dyDescent="0.35">
      <c r="A439" t="s">
        <v>1558</v>
      </c>
      <c r="B439" t="s">
        <v>652</v>
      </c>
      <c r="C439" t="s">
        <v>1542</v>
      </c>
      <c r="D439" t="s">
        <v>563</v>
      </c>
      <c r="E439" s="2">
        <v>45565</v>
      </c>
      <c r="F439">
        <v>1694</v>
      </c>
      <c r="G439" t="str">
        <f>VLOOKUP($C439,'LKUP PCNDES'!$K:$M,2,FALSE)</f>
        <v>Percentage of care home residents aged 18 years or over, who had a Personalised Care and Support Plan (PCSP) agreed or reviewed.</v>
      </c>
      <c r="H439" t="str">
        <f>VLOOKUP($C439,'LKUP PCNDES'!$K:$M,3,FALSE)</f>
        <v>PCSP</v>
      </c>
      <c r="I439" t="str">
        <f>VLOOKUP($B439,'LKUP PCNDES'!$C$17:$H$60,4,FALSE)</f>
        <v>NHS North Central London ICB</v>
      </c>
      <c r="J439" t="str">
        <f>VLOOKUP($B439,'LKUP PCNDES'!$C$17:$H$60,6,FALSE)</f>
        <v>NHS NORTH CENTRAL LONDON INTEGRATED CARE BOARD</v>
      </c>
      <c r="R439" t="s">
        <v>112</v>
      </c>
      <c r="S439" t="s">
        <v>654</v>
      </c>
      <c r="T439" s="203"/>
      <c r="U439" s="203"/>
      <c r="V439" s="203"/>
      <c r="W439" s="203"/>
      <c r="X439" s="203"/>
      <c r="Y439" s="203"/>
      <c r="Z439" s="203"/>
      <c r="AA439" s="203"/>
      <c r="AB439" s="203"/>
      <c r="AC439" s="203"/>
      <c r="AD439" s="203"/>
      <c r="AE439" s="203"/>
      <c r="AF439" s="8">
        <f t="shared" ref="AF439:AR439" si="445">AF408/AF423</f>
        <v>0.43981209630064594</v>
      </c>
      <c r="AG439" s="8">
        <f t="shared" si="445"/>
        <v>0.42609153077327722</v>
      </c>
      <c r="AH439" s="8">
        <f t="shared" si="445"/>
        <v>0.43029029793735674</v>
      </c>
      <c r="AI439" s="8">
        <f t="shared" si="445"/>
        <v>0.42928660826032539</v>
      </c>
      <c r="AJ439" s="8">
        <f t="shared" si="445"/>
        <v>0.44546742209631729</v>
      </c>
      <c r="AK439" s="8">
        <f t="shared" si="445"/>
        <v>0.4445380984490897</v>
      </c>
      <c r="AL439" s="8">
        <f t="shared" si="445"/>
        <v>0.45527323355377652</v>
      </c>
      <c r="AM439" s="8">
        <f t="shared" si="445"/>
        <v>0.45155004428697965</v>
      </c>
      <c r="AN439" s="8">
        <f t="shared" si="445"/>
        <v>0.4507503881317923</v>
      </c>
      <c r="AO439" s="8">
        <f t="shared" si="445"/>
        <v>0.44853195164075993</v>
      </c>
      <c r="AP439" s="8">
        <f t="shared" si="445"/>
        <v>0.44849637054960251</v>
      </c>
      <c r="AQ439" s="8">
        <f t="shared" si="445"/>
        <v>0.44679039673080195</v>
      </c>
      <c r="AR439" s="8">
        <f t="shared" si="445"/>
        <v>0.44174029004834137</v>
      </c>
      <c r="AS439" s="8">
        <f t="shared" ref="AS439:AW439" si="446">AS408/AS423</f>
        <v>0.44277861069465269</v>
      </c>
      <c r="AT439" s="8">
        <f t="shared" si="446"/>
        <v>0.43774703557312256</v>
      </c>
      <c r="AU439" s="8">
        <f t="shared" si="446"/>
        <v>0.43568601583113459</v>
      </c>
      <c r="AV439" s="8">
        <f t="shared" si="446"/>
        <v>0.43580085162135607</v>
      </c>
      <c r="AW439" s="8">
        <f t="shared" si="446"/>
        <v>0.43746974342423756</v>
      </c>
      <c r="AX439" s="8">
        <f t="shared" ref="AX439:AY439" si="447">AX408/AX423</f>
        <v>0.43304376331748895</v>
      </c>
      <c r="AY439" s="8">
        <f t="shared" si="447"/>
        <v>0.43456183456183456</v>
      </c>
    </row>
    <row r="440" spans="1:51" x14ac:dyDescent="0.35">
      <c r="A440" t="s">
        <v>1558</v>
      </c>
      <c r="B440" t="s">
        <v>652</v>
      </c>
      <c r="C440" t="s">
        <v>1542</v>
      </c>
      <c r="D440" t="s">
        <v>563</v>
      </c>
      <c r="E440" s="2">
        <v>45596</v>
      </c>
      <c r="F440">
        <v>1959</v>
      </c>
      <c r="G440" t="str">
        <f>VLOOKUP($C440,'LKUP PCNDES'!$K:$M,2,FALSE)</f>
        <v>Percentage of care home residents aged 18 years or over, who had a Personalised Care and Support Plan (PCSP) agreed or reviewed.</v>
      </c>
      <c r="H440" t="str">
        <f>VLOOKUP($C440,'LKUP PCNDES'!$K:$M,3,FALSE)</f>
        <v>PCSP</v>
      </c>
      <c r="I440" t="str">
        <f>VLOOKUP($B440,'LKUP PCNDES'!$C$17:$H$60,4,FALSE)</f>
        <v>NHS North Central London ICB</v>
      </c>
      <c r="J440" t="str">
        <f>VLOOKUP($B440,'LKUP PCNDES'!$C$17:$H$60,6,FALSE)</f>
        <v>NHS NORTH CENTRAL LONDON INTEGRATED CARE BOARD</v>
      </c>
      <c r="R440" t="s">
        <v>114</v>
      </c>
      <c r="S440" t="s">
        <v>656</v>
      </c>
      <c r="T440" s="203"/>
      <c r="U440" s="203"/>
      <c r="V440" s="203"/>
      <c r="W440" s="203"/>
      <c r="X440" s="203"/>
      <c r="Y440" s="203"/>
      <c r="Z440" s="203"/>
      <c r="AA440" s="203"/>
      <c r="AB440" s="203"/>
      <c r="AC440" s="203"/>
      <c r="AD440" s="203"/>
      <c r="AE440" s="203"/>
      <c r="AF440" s="8">
        <f t="shared" ref="AF440:AR440" si="448">AF409/AF424</f>
        <v>0.42103778905809364</v>
      </c>
      <c r="AG440" s="8">
        <f t="shared" si="448"/>
        <v>0.41206781914893614</v>
      </c>
      <c r="AH440" s="8">
        <f t="shared" si="448"/>
        <v>0.41560442639025075</v>
      </c>
      <c r="AI440" s="8">
        <f t="shared" si="448"/>
        <v>0.41279501261689178</v>
      </c>
      <c r="AJ440" s="8">
        <f t="shared" si="448"/>
        <v>0.41055555555555556</v>
      </c>
      <c r="AK440" s="8">
        <f t="shared" si="448"/>
        <v>0.40708203811325855</v>
      </c>
      <c r="AL440" s="8">
        <f t="shared" si="448"/>
        <v>0.42539414414414417</v>
      </c>
      <c r="AM440" s="8">
        <f t="shared" si="448"/>
        <v>0.42649548532731379</v>
      </c>
      <c r="AN440" s="8">
        <f t="shared" si="448"/>
        <v>0.42377622377622376</v>
      </c>
      <c r="AO440" s="8">
        <f t="shared" si="448"/>
        <v>0.42215065807896945</v>
      </c>
      <c r="AP440" s="8">
        <f t="shared" si="448"/>
        <v>0.4225094843332865</v>
      </c>
      <c r="AQ440" s="8">
        <f t="shared" si="448"/>
        <v>0.42781048500140173</v>
      </c>
      <c r="AR440" s="8">
        <f t="shared" si="448"/>
        <v>0.42553191489361702</v>
      </c>
      <c r="AS440" s="8">
        <f t="shared" ref="AS440:AW440" si="449">AS409/AS424</f>
        <v>0.42727877578176982</v>
      </c>
      <c r="AT440" s="8">
        <f t="shared" si="449"/>
        <v>0.42568465833554908</v>
      </c>
      <c r="AU440" s="8">
        <f t="shared" si="449"/>
        <v>0.42326439204320904</v>
      </c>
      <c r="AV440" s="8">
        <f t="shared" si="449"/>
        <v>0.42292593561894792</v>
      </c>
      <c r="AW440" s="8">
        <f t="shared" si="449"/>
        <v>0.42480041205253671</v>
      </c>
      <c r="AX440" s="8">
        <f t="shared" ref="AX440:AY440" si="450">AX409/AX424</f>
        <v>0.42561037639877924</v>
      </c>
      <c r="AY440" s="8">
        <f t="shared" si="450"/>
        <v>0.42602722299961837</v>
      </c>
    </row>
    <row r="441" spans="1:51" x14ac:dyDescent="0.35">
      <c r="A441" t="s">
        <v>1558</v>
      </c>
      <c r="B441" t="s">
        <v>652</v>
      </c>
      <c r="C441" t="s">
        <v>1542</v>
      </c>
      <c r="D441" t="s">
        <v>563</v>
      </c>
      <c r="E441" s="2">
        <v>45626</v>
      </c>
      <c r="F441">
        <v>2211</v>
      </c>
      <c r="G441" t="str">
        <f>VLOOKUP($C441,'LKUP PCNDES'!$K:$M,2,FALSE)</f>
        <v>Percentage of care home residents aged 18 years or over, who had a Personalised Care and Support Plan (PCSP) agreed or reviewed.</v>
      </c>
      <c r="H441" t="str">
        <f>VLOOKUP($C441,'LKUP PCNDES'!$K:$M,3,FALSE)</f>
        <v>PCSP</v>
      </c>
      <c r="I441" t="str">
        <f>VLOOKUP($B441,'LKUP PCNDES'!$C$17:$H$60,4,FALSE)</f>
        <v>NHS North Central London ICB</v>
      </c>
      <c r="J441" t="str">
        <f>VLOOKUP($B441,'LKUP PCNDES'!$C$17:$H$60,6,FALSE)</f>
        <v>NHS NORTH CENTRAL LONDON INTEGRATED CARE BOARD</v>
      </c>
      <c r="R441" t="s">
        <v>95</v>
      </c>
      <c r="S441" t="s">
        <v>95</v>
      </c>
      <c r="T441" s="203"/>
      <c r="U441" s="203"/>
      <c r="V441" s="203"/>
      <c r="W441" s="203"/>
      <c r="X441" s="203"/>
      <c r="Y441" s="203"/>
      <c r="Z441" s="203"/>
      <c r="AA441" s="203"/>
      <c r="AB441" s="203"/>
      <c r="AC441" s="203"/>
      <c r="AD441" s="203"/>
      <c r="AE441" s="203"/>
      <c r="AF441" s="8">
        <f t="shared" ref="AF441:AR441" si="451">AF410/AF425</f>
        <v>0.40560792845056803</v>
      </c>
      <c r="AG441" s="8">
        <f t="shared" si="451"/>
        <v>0.39629503352653711</v>
      </c>
      <c r="AH441" s="8">
        <f t="shared" si="451"/>
        <v>0.39948697178344811</v>
      </c>
      <c r="AI441" s="8">
        <f t="shared" si="451"/>
        <v>0.3983176987780816</v>
      </c>
      <c r="AJ441" s="8">
        <f t="shared" si="451"/>
        <v>0.39807605799508633</v>
      </c>
      <c r="AK441" s="8">
        <f t="shared" si="451"/>
        <v>0.39764923823820625</v>
      </c>
      <c r="AL441" s="8">
        <f t="shared" si="451"/>
        <v>0.410979921286105</v>
      </c>
      <c r="AM441" s="8">
        <f t="shared" si="451"/>
        <v>0.41196350118283204</v>
      </c>
      <c r="AN441" s="8">
        <f t="shared" si="451"/>
        <v>0.4069236664112218</v>
      </c>
      <c r="AO441" s="8">
        <f t="shared" si="451"/>
        <v>0.40950264336464964</v>
      </c>
      <c r="AP441" s="8">
        <f t="shared" si="451"/>
        <v>0.4051862234681618</v>
      </c>
      <c r="AQ441" s="8">
        <f t="shared" si="451"/>
        <v>0.40966937392082881</v>
      </c>
      <c r="AR441" s="8">
        <f t="shared" si="451"/>
        <v>0.41433154253468868</v>
      </c>
      <c r="AS441" s="8">
        <f t="shared" ref="AS441:AW441" si="452">AS410/AS425</f>
        <v>0.41471366652602509</v>
      </c>
      <c r="AT441" s="8">
        <f t="shared" si="452"/>
        <v>0.41252995549469362</v>
      </c>
      <c r="AU441" s="8">
        <f t="shared" si="452"/>
        <v>0.40913889307796714</v>
      </c>
      <c r="AV441" s="8">
        <f t="shared" si="452"/>
        <v>0.39586626139817627</v>
      </c>
      <c r="AW441" s="8">
        <f t="shared" si="452"/>
        <v>0.39718572416488768</v>
      </c>
      <c r="AX441" s="8">
        <f t="shared" ref="AX441:AY441" si="453">AX410/AX425</f>
        <v>0.39617486338797814</v>
      </c>
      <c r="AY441" s="8">
        <f t="shared" si="453"/>
        <v>0.39587399777784449</v>
      </c>
    </row>
    <row r="442" spans="1:51" x14ac:dyDescent="0.35">
      <c r="A442" t="s">
        <v>1558</v>
      </c>
      <c r="B442" t="s">
        <v>652</v>
      </c>
      <c r="C442" t="s">
        <v>1542</v>
      </c>
      <c r="D442" t="s">
        <v>703</v>
      </c>
      <c r="E442" s="2">
        <v>45412</v>
      </c>
      <c r="F442">
        <v>0</v>
      </c>
      <c r="G442" t="str">
        <f>VLOOKUP($C442,'LKUP PCNDES'!$K:$M,2,FALSE)</f>
        <v>Percentage of care home residents aged 18 years or over, who had a Personalised Care and Support Plan (PCSP) agreed or reviewed.</v>
      </c>
      <c r="H442" t="str">
        <f>VLOOKUP($C442,'LKUP PCNDES'!$K:$M,3,FALSE)</f>
        <v>PCSP</v>
      </c>
      <c r="I442" t="str">
        <f>VLOOKUP($B442,'LKUP PCNDES'!$C$17:$H$60,4,FALSE)</f>
        <v>NHS North Central London ICB</v>
      </c>
      <c r="J442" t="str">
        <f>VLOOKUP($B442,'LKUP PCNDES'!$C$17:$H$60,6,FALSE)</f>
        <v>NHS NORTH CENTRAL LONDON INTEGRATED CARE BOARD</v>
      </c>
      <c r="R442" t="s">
        <v>626</v>
      </c>
      <c r="S442" t="s">
        <v>626</v>
      </c>
      <c r="T442" s="203"/>
      <c r="U442" s="203"/>
      <c r="V442" s="203"/>
      <c r="W442" s="203"/>
      <c r="X442" s="203"/>
      <c r="Y442" s="203"/>
      <c r="Z442" s="203"/>
      <c r="AA442" s="203"/>
      <c r="AB442" s="203"/>
      <c r="AC442" s="203"/>
      <c r="AD442" s="203"/>
      <c r="AE442" s="203"/>
      <c r="AF442" s="8">
        <f t="shared" ref="AF442:AR442" si="454">AF411/AF426</f>
        <v>0.46193630118874107</v>
      </c>
      <c r="AG442" s="8">
        <f t="shared" si="454"/>
        <v>0.46044726086564125</v>
      </c>
      <c r="AH442" s="8">
        <f t="shared" si="454"/>
        <v>0.46128738606010516</v>
      </c>
      <c r="AI442" s="8">
        <f t="shared" si="454"/>
        <v>0.46361777733067833</v>
      </c>
      <c r="AJ442" s="8">
        <f t="shared" si="454"/>
        <v>0.46395074039871481</v>
      </c>
      <c r="AK442" s="8">
        <f t="shared" si="454"/>
        <v>0.46500452817036203</v>
      </c>
      <c r="AL442" s="8">
        <f t="shared" si="454"/>
        <v>0.47100954882982249</v>
      </c>
      <c r="AM442" s="8">
        <f t="shared" si="454"/>
        <v>0.4778879446018256</v>
      </c>
      <c r="AN442" s="8">
        <f t="shared" si="454"/>
        <v>0.47644484207387139</v>
      </c>
      <c r="AO442" s="8">
        <f t="shared" si="454"/>
        <v>0.47587087777683379</v>
      </c>
      <c r="AP442" s="8">
        <f t="shared" si="454"/>
        <v>0.47479936456850486</v>
      </c>
      <c r="AQ442" s="8">
        <f t="shared" si="454"/>
        <v>0.47632237079869894</v>
      </c>
      <c r="AR442" s="8">
        <f t="shared" si="454"/>
        <v>0.47482175719111402</v>
      </c>
      <c r="AS442" s="8">
        <f t="shared" ref="AS442:AW442" si="455">AS411/AS426</f>
        <v>0.47554865820560244</v>
      </c>
      <c r="AT442" s="8">
        <f t="shared" si="455"/>
        <v>0.47710708278826386</v>
      </c>
      <c r="AU442" s="8">
        <f t="shared" si="455"/>
        <v>0.47719884371885352</v>
      </c>
      <c r="AV442" s="8">
        <f t="shared" si="455"/>
        <v>0.47549330669573325</v>
      </c>
      <c r="AW442" s="8">
        <f t="shared" si="455"/>
        <v>0.47699316081830107</v>
      </c>
      <c r="AX442" s="8">
        <f t="shared" ref="AX442:AY442" si="456">AX411/AX426</f>
        <v>0.47731134964473954</v>
      </c>
      <c r="AY442" s="8">
        <f t="shared" si="456"/>
        <v>0.47799535289493916</v>
      </c>
    </row>
    <row r="443" spans="1:51" x14ac:dyDescent="0.35">
      <c r="A443" t="s">
        <v>1558</v>
      </c>
      <c r="B443" t="s">
        <v>652</v>
      </c>
      <c r="C443" t="s">
        <v>1542</v>
      </c>
      <c r="D443" t="s">
        <v>703</v>
      </c>
      <c r="E443" s="2">
        <v>45443</v>
      </c>
      <c r="F443">
        <v>1</v>
      </c>
      <c r="G443" t="str">
        <f>VLOOKUP($C443,'LKUP PCNDES'!$K:$M,2,FALSE)</f>
        <v>Percentage of care home residents aged 18 years or over, who had a Personalised Care and Support Plan (PCSP) agreed or reviewed.</v>
      </c>
      <c r="H443" t="str">
        <f>VLOOKUP($C443,'LKUP PCNDES'!$K:$M,3,FALSE)</f>
        <v>PCSP</v>
      </c>
      <c r="I443" t="str">
        <f>VLOOKUP($B443,'LKUP PCNDES'!$C$17:$H$60,4,FALSE)</f>
        <v>NHS North Central London ICB</v>
      </c>
      <c r="J443" t="str">
        <f>VLOOKUP($B443,'LKUP PCNDES'!$C$17:$H$60,6,FALSE)</f>
        <v>NHS NORTH CENTRAL LONDON INTEGRATED CARE BOARD</v>
      </c>
      <c r="R443" s="11"/>
    </row>
    <row r="444" spans="1:51" x14ac:dyDescent="0.35">
      <c r="A444" t="s">
        <v>1558</v>
      </c>
      <c r="B444" t="s">
        <v>652</v>
      </c>
      <c r="C444" t="s">
        <v>1542</v>
      </c>
      <c r="D444" t="s">
        <v>703</v>
      </c>
      <c r="E444" s="2">
        <v>45473</v>
      </c>
      <c r="F444">
        <v>3</v>
      </c>
      <c r="G444" t="str">
        <f>VLOOKUP($C444,'LKUP PCNDES'!$K:$M,2,FALSE)</f>
        <v>Percentage of care home residents aged 18 years or over, who had a Personalised Care and Support Plan (PCSP) agreed or reviewed.</v>
      </c>
      <c r="H444" t="str">
        <f>VLOOKUP($C444,'LKUP PCNDES'!$K:$M,3,FALSE)</f>
        <v>PCSP</v>
      </c>
      <c r="I444" t="str">
        <f>VLOOKUP($B444,'LKUP PCNDES'!$C$17:$H$60,4,FALSE)</f>
        <v>NHS North Central London ICB</v>
      </c>
      <c r="J444" t="str">
        <f>VLOOKUP($B444,'LKUP PCNDES'!$C$17:$H$60,6,FALSE)</f>
        <v>NHS NORTH CENTRAL LONDON INTEGRATED CARE BOARD</v>
      </c>
      <c r="R444" s="97" t="s">
        <v>128</v>
      </c>
      <c r="S444" s="97" t="s">
        <v>129</v>
      </c>
      <c r="T444" s="116">
        <f t="shared" ref="T444" si="457">EOMONTH(U444,-1)</f>
        <v>45260</v>
      </c>
      <c r="U444" s="116">
        <f t="shared" ref="U444" si="458">EOMONTH(V444,-1)</f>
        <v>45291</v>
      </c>
      <c r="V444" s="116">
        <f t="shared" ref="V444" si="459">EOMONTH(W444,-1)</f>
        <v>45322</v>
      </c>
      <c r="W444" s="116">
        <f t="shared" ref="W444" si="460">EOMONTH(X444,-1)</f>
        <v>45351</v>
      </c>
      <c r="X444" s="116">
        <f t="shared" ref="X444" si="461">EOMONTH(Y444,-1)</f>
        <v>45382</v>
      </c>
      <c r="Y444" s="116">
        <f t="shared" ref="Y444" si="462">EOMONTH(Z444,-1)</f>
        <v>45412</v>
      </c>
      <c r="Z444" s="116">
        <f t="shared" ref="Z444" si="463">EOMONTH(AA444,-1)</f>
        <v>45443</v>
      </c>
      <c r="AA444" s="116">
        <f t="shared" ref="AA444" si="464">EOMONTH(AB444,-1)</f>
        <v>45473</v>
      </c>
      <c r="AB444" s="116">
        <f t="shared" ref="AB444" si="465">EOMONTH(AC444,-1)</f>
        <v>45504</v>
      </c>
      <c r="AC444" s="116">
        <f t="shared" ref="AC444" si="466">EOMONTH(AD444,-1)</f>
        <v>45535</v>
      </c>
      <c r="AD444" s="116">
        <f t="shared" ref="AD444" si="467">EOMONTH(AE444,-1)</f>
        <v>45565</v>
      </c>
      <c r="AE444" s="116">
        <f>EOMONTH(AF444,-1)</f>
        <v>45596</v>
      </c>
      <c r="AF444" s="116">
        <f>EOMONTH('Instructions and bed numbers'!$E$1,0)</f>
        <v>45626</v>
      </c>
      <c r="AG444" s="11" t="s">
        <v>130</v>
      </c>
    </row>
    <row r="445" spans="1:51" x14ac:dyDescent="0.35">
      <c r="A445" t="s">
        <v>1558</v>
      </c>
      <c r="B445" t="s">
        <v>652</v>
      </c>
      <c r="C445" t="s">
        <v>1542</v>
      </c>
      <c r="D445" t="s">
        <v>703</v>
      </c>
      <c r="E445" s="2">
        <v>45504</v>
      </c>
      <c r="F445">
        <v>6</v>
      </c>
      <c r="G445" t="str">
        <f>VLOOKUP($C445,'LKUP PCNDES'!$K:$M,2,FALSE)</f>
        <v>Percentage of care home residents aged 18 years or over, who had a Personalised Care and Support Plan (PCSP) agreed or reviewed.</v>
      </c>
      <c r="H445" t="str">
        <f>VLOOKUP($C445,'LKUP PCNDES'!$K:$M,3,FALSE)</f>
        <v>PCSP</v>
      </c>
      <c r="I445" t="str">
        <f>VLOOKUP($B445,'LKUP PCNDES'!$C$17:$H$60,4,FALSE)</f>
        <v>NHS North Central London ICB</v>
      </c>
      <c r="J445" t="str">
        <f>VLOOKUP($B445,'LKUP PCNDES'!$C$17:$H$60,6,FALSE)</f>
        <v>NHS NORTH CENTRAL LONDON INTEGRATED CARE BOARD</v>
      </c>
      <c r="S445" s="97" t="s">
        <v>106</v>
      </c>
      <c r="T445" s="141">
        <f t="shared" ref="T445:AF451" si="468">INDEX($R$435:$BS$442,MATCH($S445,$R$435:$R$442,0),MATCH(T$49,$R$435:$BS$435,0))</f>
        <v>0.39167862266857961</v>
      </c>
      <c r="U445" s="141">
        <f t="shared" si="468"/>
        <v>0.38194201886133428</v>
      </c>
      <c r="V445" s="141">
        <f t="shared" si="468"/>
        <v>0.37904335856847898</v>
      </c>
      <c r="W445" s="141">
        <f t="shared" si="468"/>
        <v>0.37452250456734759</v>
      </c>
      <c r="X445" s="141">
        <f t="shared" si="468"/>
        <v>0.37173121482952665</v>
      </c>
      <c r="Y445" s="141" t="e">
        <f t="shared" si="468"/>
        <v>#DIV/0!</v>
      </c>
      <c r="Z445" s="141" t="e">
        <f t="shared" si="468"/>
        <v>#DIV/0!</v>
      </c>
      <c r="AA445" s="141" t="e">
        <f t="shared" si="468"/>
        <v>#DIV/0!</v>
      </c>
      <c r="AB445" s="141" t="e">
        <f t="shared" si="468"/>
        <v>#DIV/0!</v>
      </c>
      <c r="AC445" s="141">
        <f t="shared" si="468"/>
        <v>0.34742707309078991</v>
      </c>
      <c r="AD445" s="141">
        <f t="shared" si="468"/>
        <v>0.34331014398964571</v>
      </c>
      <c r="AE445" s="141">
        <f t="shared" si="468"/>
        <v>0.34169077467052394</v>
      </c>
      <c r="AF445" s="141">
        <f t="shared" si="468"/>
        <v>0.34386587135257135</v>
      </c>
    </row>
    <row r="446" spans="1:51" x14ac:dyDescent="0.35">
      <c r="A446" t="s">
        <v>1558</v>
      </c>
      <c r="B446" t="s">
        <v>652</v>
      </c>
      <c r="C446" t="s">
        <v>1542</v>
      </c>
      <c r="D446" t="s">
        <v>703</v>
      </c>
      <c r="E446" s="2">
        <v>45535</v>
      </c>
      <c r="F446">
        <v>7</v>
      </c>
      <c r="G446" t="str">
        <f>VLOOKUP($C446,'LKUP PCNDES'!$K:$M,2,FALSE)</f>
        <v>Percentage of care home residents aged 18 years or over, who had a Personalised Care and Support Plan (PCSP) agreed or reviewed.</v>
      </c>
      <c r="H446" t="str">
        <f>VLOOKUP($C446,'LKUP PCNDES'!$K:$M,3,FALSE)</f>
        <v>PCSP</v>
      </c>
      <c r="I446" t="str">
        <f>VLOOKUP($B446,'LKUP PCNDES'!$C$17:$H$60,4,FALSE)</f>
        <v>NHS North Central London ICB</v>
      </c>
      <c r="J446" t="str">
        <f>VLOOKUP($B446,'LKUP PCNDES'!$C$17:$H$60,6,FALSE)</f>
        <v>NHS NORTH CENTRAL LONDON INTEGRATED CARE BOARD</v>
      </c>
      <c r="S446" s="97" t="s">
        <v>108</v>
      </c>
      <c r="T446" s="141">
        <f t="shared" si="468"/>
        <v>0.38625023101090372</v>
      </c>
      <c r="U446" s="141">
        <f t="shared" si="468"/>
        <v>0.37990060739922693</v>
      </c>
      <c r="V446" s="141">
        <f t="shared" si="468"/>
        <v>0.37718170126768324</v>
      </c>
      <c r="W446" s="141">
        <f t="shared" si="468"/>
        <v>0.37049773755656107</v>
      </c>
      <c r="X446" s="141">
        <f t="shared" si="468"/>
        <v>0.36741329479768786</v>
      </c>
      <c r="Y446" s="141">
        <f t="shared" si="468"/>
        <v>0.36581441087073124</v>
      </c>
      <c r="Z446" s="141">
        <f t="shared" si="468"/>
        <v>0.36770981507823614</v>
      </c>
      <c r="AA446" s="141">
        <f t="shared" si="468"/>
        <v>0.37149368863955118</v>
      </c>
      <c r="AB446" s="141">
        <f t="shared" si="468"/>
        <v>0.36842105263157893</v>
      </c>
      <c r="AC446" s="141">
        <f t="shared" si="468"/>
        <v>0.36411925976696369</v>
      </c>
      <c r="AD446" s="141">
        <f t="shared" si="468"/>
        <v>0.36825290062216243</v>
      </c>
      <c r="AE446" s="141">
        <f t="shared" si="468"/>
        <v>0.36873848215781541</v>
      </c>
      <c r="AF446" s="141">
        <f t="shared" si="468"/>
        <v>0.36395523634541505</v>
      </c>
    </row>
    <row r="447" spans="1:51" x14ac:dyDescent="0.35">
      <c r="A447" t="s">
        <v>1558</v>
      </c>
      <c r="B447" t="s">
        <v>652</v>
      </c>
      <c r="C447" t="s">
        <v>1542</v>
      </c>
      <c r="D447" t="s">
        <v>703</v>
      </c>
      <c r="E447" s="2">
        <v>45565</v>
      </c>
      <c r="F447">
        <v>12</v>
      </c>
      <c r="G447" t="str">
        <f>VLOOKUP($C447,'LKUP PCNDES'!$K:$M,2,FALSE)</f>
        <v>Percentage of care home residents aged 18 years or over, who had a Personalised Care and Support Plan (PCSP) agreed or reviewed.</v>
      </c>
      <c r="H447" t="str">
        <f>VLOOKUP($C447,'LKUP PCNDES'!$K:$M,3,FALSE)</f>
        <v>PCSP</v>
      </c>
      <c r="I447" t="str">
        <f>VLOOKUP($B447,'LKUP PCNDES'!$C$17:$H$60,4,FALSE)</f>
        <v>NHS North Central London ICB</v>
      </c>
      <c r="J447" t="str">
        <f>VLOOKUP($B447,'LKUP PCNDES'!$C$17:$H$60,6,FALSE)</f>
        <v>NHS NORTH CENTRAL LONDON INTEGRATED CARE BOARD</v>
      </c>
      <c r="S447" s="97" t="s">
        <v>110</v>
      </c>
      <c r="T447" s="141">
        <f t="shared" si="468"/>
        <v>0.39931856899488927</v>
      </c>
      <c r="U447" s="141">
        <f t="shared" si="468"/>
        <v>0.39258506856272218</v>
      </c>
      <c r="V447" s="141">
        <f t="shared" si="468"/>
        <v>0.41615245009074409</v>
      </c>
      <c r="W447" s="141">
        <f t="shared" si="468"/>
        <v>0.40562103354487761</v>
      </c>
      <c r="X447" s="141">
        <f t="shared" si="468"/>
        <v>0.42696965166691581</v>
      </c>
      <c r="Y447" s="141">
        <f t="shared" si="468"/>
        <v>0.41779722830051058</v>
      </c>
      <c r="Z447" s="141">
        <f t="shared" si="468"/>
        <v>0.41492278828113727</v>
      </c>
      <c r="AA447" s="141">
        <f t="shared" si="468"/>
        <v>0.40995565727363753</v>
      </c>
      <c r="AB447" s="141">
        <f t="shared" si="468"/>
        <v>0.4043869516310461</v>
      </c>
      <c r="AC447" s="141">
        <f t="shared" si="468"/>
        <v>0.40005544774050456</v>
      </c>
      <c r="AD447" s="141">
        <f t="shared" si="468"/>
        <v>0.4029017857142857</v>
      </c>
      <c r="AE447" s="141">
        <f t="shared" si="468"/>
        <v>0.40265734265734265</v>
      </c>
      <c r="AF447" s="141">
        <f t="shared" si="468"/>
        <v>0.40153953813855842</v>
      </c>
    </row>
    <row r="448" spans="1:51" x14ac:dyDescent="0.35">
      <c r="A448" t="s">
        <v>1558</v>
      </c>
      <c r="B448" t="s">
        <v>652</v>
      </c>
      <c r="C448" t="s">
        <v>1542</v>
      </c>
      <c r="D448" t="s">
        <v>703</v>
      </c>
      <c r="E448" s="2">
        <v>45596</v>
      </c>
      <c r="F448">
        <v>10</v>
      </c>
      <c r="G448" t="str">
        <f>VLOOKUP($C448,'LKUP PCNDES'!$K:$M,2,FALSE)</f>
        <v>Percentage of care home residents aged 18 years or over, who had a Personalised Care and Support Plan (PCSP) agreed or reviewed.</v>
      </c>
      <c r="H448" t="str">
        <f>VLOOKUP($C448,'LKUP PCNDES'!$K:$M,3,FALSE)</f>
        <v>PCSP</v>
      </c>
      <c r="I448" t="str">
        <f>VLOOKUP($B448,'LKUP PCNDES'!$C$17:$H$60,4,FALSE)</f>
        <v>NHS North Central London ICB</v>
      </c>
      <c r="J448" t="str">
        <f>VLOOKUP($B448,'LKUP PCNDES'!$C$17:$H$60,6,FALSE)</f>
        <v>NHS NORTH CENTRAL LONDON INTEGRATED CARE BOARD</v>
      </c>
      <c r="S448" s="97" t="s">
        <v>112</v>
      </c>
      <c r="T448" s="141">
        <f t="shared" si="468"/>
        <v>0.45155004428697965</v>
      </c>
      <c r="U448" s="141">
        <f t="shared" si="468"/>
        <v>0.4507503881317923</v>
      </c>
      <c r="V448" s="141">
        <f t="shared" si="468"/>
        <v>0.44853195164075993</v>
      </c>
      <c r="W448" s="141">
        <f t="shared" si="468"/>
        <v>0.44849637054960251</v>
      </c>
      <c r="X448" s="141">
        <f t="shared" si="468"/>
        <v>0.44679039673080195</v>
      </c>
      <c r="Y448" s="141">
        <f t="shared" si="468"/>
        <v>0.44174029004834137</v>
      </c>
      <c r="Z448" s="141">
        <f t="shared" si="468"/>
        <v>0.44277861069465269</v>
      </c>
      <c r="AA448" s="141">
        <f t="shared" si="468"/>
        <v>0.43774703557312256</v>
      </c>
      <c r="AB448" s="141">
        <f t="shared" si="468"/>
        <v>0.43568601583113459</v>
      </c>
      <c r="AC448" s="141">
        <f t="shared" si="468"/>
        <v>0.43580085162135607</v>
      </c>
      <c r="AD448" s="141">
        <f t="shared" si="468"/>
        <v>0.43746974342423756</v>
      </c>
      <c r="AE448" s="141">
        <f t="shared" si="468"/>
        <v>0.43304376331748895</v>
      </c>
      <c r="AF448" s="141">
        <f t="shared" si="468"/>
        <v>0.43456183456183456</v>
      </c>
    </row>
    <row r="449" spans="1:32" x14ac:dyDescent="0.35">
      <c r="A449" t="s">
        <v>1558</v>
      </c>
      <c r="B449" t="s">
        <v>652</v>
      </c>
      <c r="C449" t="s">
        <v>1542</v>
      </c>
      <c r="D449" t="s">
        <v>703</v>
      </c>
      <c r="E449" s="2">
        <v>45626</v>
      </c>
      <c r="F449">
        <v>16</v>
      </c>
      <c r="G449" t="str">
        <f>VLOOKUP($C449,'LKUP PCNDES'!$K:$M,2,FALSE)</f>
        <v>Percentage of care home residents aged 18 years or over, who had a Personalised Care and Support Plan (PCSP) agreed or reviewed.</v>
      </c>
      <c r="H449" t="str">
        <f>VLOOKUP($C449,'LKUP PCNDES'!$K:$M,3,FALSE)</f>
        <v>PCSP</v>
      </c>
      <c r="I449" t="str">
        <f>VLOOKUP($B449,'LKUP PCNDES'!$C$17:$H$60,4,FALSE)</f>
        <v>NHS North Central London ICB</v>
      </c>
      <c r="J449" t="str">
        <f>VLOOKUP($B449,'LKUP PCNDES'!$C$17:$H$60,6,FALSE)</f>
        <v>NHS NORTH CENTRAL LONDON INTEGRATED CARE BOARD</v>
      </c>
      <c r="S449" s="97" t="s">
        <v>114</v>
      </c>
      <c r="T449" s="141">
        <f t="shared" si="468"/>
        <v>0.42649548532731379</v>
      </c>
      <c r="U449" s="141">
        <f t="shared" si="468"/>
        <v>0.42377622377622376</v>
      </c>
      <c r="V449" s="141">
        <f t="shared" si="468"/>
        <v>0.42215065807896945</v>
      </c>
      <c r="W449" s="141">
        <f t="shared" si="468"/>
        <v>0.4225094843332865</v>
      </c>
      <c r="X449" s="141">
        <f t="shared" si="468"/>
        <v>0.42781048500140173</v>
      </c>
      <c r="Y449" s="141">
        <f t="shared" si="468"/>
        <v>0.42553191489361702</v>
      </c>
      <c r="Z449" s="141">
        <f t="shared" si="468"/>
        <v>0.42727877578176982</v>
      </c>
      <c r="AA449" s="141">
        <f t="shared" si="468"/>
        <v>0.42568465833554908</v>
      </c>
      <c r="AB449" s="141">
        <f t="shared" si="468"/>
        <v>0.42326439204320904</v>
      </c>
      <c r="AC449" s="141">
        <f t="shared" si="468"/>
        <v>0.42292593561894792</v>
      </c>
      <c r="AD449" s="141">
        <f t="shared" si="468"/>
        <v>0.42480041205253671</v>
      </c>
      <c r="AE449" s="141">
        <f t="shared" si="468"/>
        <v>0.42561037639877924</v>
      </c>
      <c r="AF449" s="141">
        <f t="shared" si="468"/>
        <v>0.42602722299961837</v>
      </c>
    </row>
    <row r="450" spans="1:32" x14ac:dyDescent="0.35">
      <c r="A450" t="s">
        <v>1558</v>
      </c>
      <c r="B450" t="s">
        <v>652</v>
      </c>
      <c r="C450" t="s">
        <v>1556</v>
      </c>
      <c r="D450" t="s">
        <v>700</v>
      </c>
      <c r="E450" s="2">
        <v>45412</v>
      </c>
      <c r="F450">
        <v>3</v>
      </c>
      <c r="G450" t="str">
        <f>VLOOKUP($C450,'LKUP PCNDES'!$K:$M,2,FALSE)</f>
        <v>Mean number of patient contacts as part of weekly care home round per care home resident aged 18 years or over.</v>
      </c>
      <c r="H450" t="str">
        <f>VLOOKUP($C450,'LKUP PCNDES'!$K:$M,3,FALSE)</f>
        <v>MEAN_WEEKLY_CH_ROUND</v>
      </c>
      <c r="I450" t="str">
        <f>VLOOKUP($B450,'LKUP PCNDES'!$C$17:$H$60,4,FALSE)</f>
        <v>NHS North Central London ICB</v>
      </c>
      <c r="J450" t="str">
        <f>VLOOKUP($B450,'LKUP PCNDES'!$C$17:$H$60,6,FALSE)</f>
        <v>NHS NORTH CENTRAL LONDON INTEGRATED CARE BOARD</v>
      </c>
      <c r="S450" s="97" t="s">
        <v>95</v>
      </c>
      <c r="T450" s="141">
        <f t="shared" si="468"/>
        <v>0.41196350118283204</v>
      </c>
      <c r="U450" s="141">
        <f t="shared" si="468"/>
        <v>0.4069236664112218</v>
      </c>
      <c r="V450" s="141">
        <f t="shared" si="468"/>
        <v>0.40950264336464964</v>
      </c>
      <c r="W450" s="141">
        <f t="shared" si="468"/>
        <v>0.4051862234681618</v>
      </c>
      <c r="X450" s="141">
        <f t="shared" si="468"/>
        <v>0.40966937392082881</v>
      </c>
      <c r="Y450" s="141">
        <f t="shared" si="468"/>
        <v>0.41433154253468868</v>
      </c>
      <c r="Z450" s="141">
        <f t="shared" si="468"/>
        <v>0.41471366652602509</v>
      </c>
      <c r="AA450" s="141">
        <f t="shared" si="468"/>
        <v>0.41252995549469362</v>
      </c>
      <c r="AB450" s="141">
        <f t="shared" si="468"/>
        <v>0.40913889307796714</v>
      </c>
      <c r="AC450" s="141">
        <f t="shared" si="468"/>
        <v>0.39586626139817627</v>
      </c>
      <c r="AD450" s="141">
        <f t="shared" si="468"/>
        <v>0.39718572416488768</v>
      </c>
      <c r="AE450" s="141">
        <f t="shared" si="468"/>
        <v>0.39617486338797814</v>
      </c>
      <c r="AF450" s="141">
        <f t="shared" si="468"/>
        <v>0.39587399777784449</v>
      </c>
    </row>
    <row r="451" spans="1:32" x14ac:dyDescent="0.35">
      <c r="A451" t="s">
        <v>1558</v>
      </c>
      <c r="B451" t="s">
        <v>652</v>
      </c>
      <c r="C451" t="s">
        <v>1556</v>
      </c>
      <c r="D451" t="s">
        <v>700</v>
      </c>
      <c r="E451" s="2">
        <v>45443</v>
      </c>
      <c r="F451">
        <v>3</v>
      </c>
      <c r="G451" t="str">
        <f>VLOOKUP($C451,'LKUP PCNDES'!$K:$M,2,FALSE)</f>
        <v>Mean number of patient contacts as part of weekly care home round per care home resident aged 18 years or over.</v>
      </c>
      <c r="H451" t="str">
        <f>VLOOKUP($C451,'LKUP PCNDES'!$K:$M,3,FALSE)</f>
        <v>MEAN_WEEKLY_CH_ROUND</v>
      </c>
      <c r="I451" t="str">
        <f>VLOOKUP($B451,'LKUP PCNDES'!$C$17:$H$60,4,FALSE)</f>
        <v>NHS North Central London ICB</v>
      </c>
      <c r="J451" t="str">
        <f>VLOOKUP($B451,'LKUP PCNDES'!$C$17:$H$60,6,FALSE)</f>
        <v>NHS NORTH CENTRAL LONDON INTEGRATED CARE BOARD</v>
      </c>
      <c r="S451" s="97" t="s">
        <v>626</v>
      </c>
      <c r="T451" s="141">
        <f t="shared" si="468"/>
        <v>0.4778879446018256</v>
      </c>
      <c r="U451" s="141">
        <f t="shared" si="468"/>
        <v>0.47644484207387139</v>
      </c>
      <c r="V451" s="141">
        <f t="shared" si="468"/>
        <v>0.47587087777683379</v>
      </c>
      <c r="W451" s="141">
        <f t="shared" si="468"/>
        <v>0.47479936456850486</v>
      </c>
      <c r="X451" s="141">
        <f t="shared" si="468"/>
        <v>0.47632237079869894</v>
      </c>
      <c r="Y451" s="141">
        <f t="shared" si="468"/>
        <v>0.47482175719111402</v>
      </c>
      <c r="Z451" s="141">
        <f t="shared" si="468"/>
        <v>0.47554865820560244</v>
      </c>
      <c r="AA451" s="141">
        <f t="shared" si="468"/>
        <v>0.47710708278826386</v>
      </c>
      <c r="AB451" s="141">
        <f t="shared" si="468"/>
        <v>0.47719884371885352</v>
      </c>
      <c r="AC451" s="141">
        <f t="shared" si="468"/>
        <v>0.47549330669573325</v>
      </c>
      <c r="AD451" s="141">
        <f t="shared" si="468"/>
        <v>0.47699316081830107</v>
      </c>
      <c r="AE451" s="141">
        <f t="shared" si="468"/>
        <v>0.47731134964473954</v>
      </c>
      <c r="AF451" s="141">
        <f t="shared" si="468"/>
        <v>0.47799535289493916</v>
      </c>
    </row>
    <row r="452" spans="1:32" x14ac:dyDescent="0.35">
      <c r="A452" t="s">
        <v>1558</v>
      </c>
      <c r="B452" t="s">
        <v>652</v>
      </c>
      <c r="C452" t="s">
        <v>1556</v>
      </c>
      <c r="D452" t="s">
        <v>700</v>
      </c>
      <c r="E452" s="2">
        <v>45473</v>
      </c>
      <c r="F452">
        <v>3</v>
      </c>
      <c r="G452" t="str">
        <f>VLOOKUP($C452,'LKUP PCNDES'!$K:$M,2,FALSE)</f>
        <v>Mean number of patient contacts as part of weekly care home round per care home resident aged 18 years or over.</v>
      </c>
      <c r="H452" t="str">
        <f>VLOOKUP($C452,'LKUP PCNDES'!$K:$M,3,FALSE)</f>
        <v>MEAN_WEEKLY_CH_ROUND</v>
      </c>
      <c r="I452" t="str">
        <f>VLOOKUP($B452,'LKUP PCNDES'!$C$17:$H$60,4,FALSE)</f>
        <v>NHS North Central London ICB</v>
      </c>
      <c r="J452" t="str">
        <f>VLOOKUP($B452,'LKUP PCNDES'!$C$17:$H$60,6,FALSE)</f>
        <v>NHS NORTH CENTRAL LONDON INTEGRATED CARE BOARD</v>
      </c>
    </row>
    <row r="453" spans="1:32" x14ac:dyDescent="0.35">
      <c r="A453" t="s">
        <v>1558</v>
      </c>
      <c r="B453" t="s">
        <v>652</v>
      </c>
      <c r="C453" t="s">
        <v>1556</v>
      </c>
      <c r="D453" t="s">
        <v>700</v>
      </c>
      <c r="E453" s="2">
        <v>45504</v>
      </c>
      <c r="F453">
        <v>3</v>
      </c>
      <c r="G453" t="str">
        <f>VLOOKUP($C453,'LKUP PCNDES'!$K:$M,2,FALSE)</f>
        <v>Mean number of patient contacts as part of weekly care home round per care home resident aged 18 years or over.</v>
      </c>
      <c r="H453" t="str">
        <f>VLOOKUP($C453,'LKUP PCNDES'!$K:$M,3,FALSE)</f>
        <v>MEAN_WEEKLY_CH_ROUND</v>
      </c>
      <c r="I453" t="str">
        <f>VLOOKUP($B453,'LKUP PCNDES'!$C$17:$H$60,4,FALSE)</f>
        <v>NHS North Central London ICB</v>
      </c>
      <c r="J453" t="str">
        <f>VLOOKUP($B453,'LKUP PCNDES'!$C$17:$H$60,6,FALSE)</f>
        <v>NHS NORTH CENTRAL LONDON INTEGRATED CARE BOARD</v>
      </c>
    </row>
    <row r="454" spans="1:32" x14ac:dyDescent="0.35">
      <c r="A454" t="s">
        <v>1558</v>
      </c>
      <c r="B454" t="s">
        <v>652</v>
      </c>
      <c r="C454" t="s">
        <v>1556</v>
      </c>
      <c r="D454" t="s">
        <v>700</v>
      </c>
      <c r="E454" s="2">
        <v>45535</v>
      </c>
      <c r="F454">
        <v>3</v>
      </c>
      <c r="G454" t="str">
        <f>VLOOKUP($C454,'LKUP PCNDES'!$K:$M,2,FALSE)</f>
        <v>Mean number of patient contacts as part of weekly care home round per care home resident aged 18 years or over.</v>
      </c>
      <c r="H454" t="str">
        <f>VLOOKUP($C454,'LKUP PCNDES'!$K:$M,3,FALSE)</f>
        <v>MEAN_WEEKLY_CH_ROUND</v>
      </c>
      <c r="I454" t="str">
        <f>VLOOKUP($B454,'LKUP PCNDES'!$C$17:$H$60,4,FALSE)</f>
        <v>NHS North Central London ICB</v>
      </c>
      <c r="J454" t="str">
        <f>VLOOKUP($B454,'LKUP PCNDES'!$C$17:$H$60,6,FALSE)</f>
        <v>NHS NORTH CENTRAL LONDON INTEGRATED CARE BOARD</v>
      </c>
    </row>
    <row r="455" spans="1:32" x14ac:dyDescent="0.35">
      <c r="A455" t="s">
        <v>1558</v>
      </c>
      <c r="B455" t="s">
        <v>652</v>
      </c>
      <c r="C455" t="s">
        <v>1556</v>
      </c>
      <c r="D455" t="s">
        <v>700</v>
      </c>
      <c r="E455" s="2">
        <v>45565</v>
      </c>
      <c r="F455">
        <v>3</v>
      </c>
      <c r="G455" t="str">
        <f>VLOOKUP($C455,'LKUP PCNDES'!$K:$M,2,FALSE)</f>
        <v>Mean number of patient contacts as part of weekly care home round per care home resident aged 18 years or over.</v>
      </c>
      <c r="H455" t="str">
        <f>VLOOKUP($C455,'LKUP PCNDES'!$K:$M,3,FALSE)</f>
        <v>MEAN_WEEKLY_CH_ROUND</v>
      </c>
      <c r="I455" t="str">
        <f>VLOOKUP($B455,'LKUP PCNDES'!$C$17:$H$60,4,FALSE)</f>
        <v>NHS North Central London ICB</v>
      </c>
      <c r="J455" t="str">
        <f>VLOOKUP($B455,'LKUP PCNDES'!$C$17:$H$60,6,FALSE)</f>
        <v>NHS NORTH CENTRAL LONDON INTEGRATED CARE BOARD</v>
      </c>
    </row>
    <row r="456" spans="1:32" x14ac:dyDescent="0.35">
      <c r="A456" t="s">
        <v>1558</v>
      </c>
      <c r="B456" t="s">
        <v>652</v>
      </c>
      <c r="C456" t="s">
        <v>1556</v>
      </c>
      <c r="D456" t="s">
        <v>700</v>
      </c>
      <c r="E456" s="2">
        <v>45596</v>
      </c>
      <c r="F456">
        <v>3</v>
      </c>
      <c r="G456" t="str">
        <f>VLOOKUP($C456,'LKUP PCNDES'!$K:$M,2,FALSE)</f>
        <v>Mean number of patient contacts as part of weekly care home round per care home resident aged 18 years or over.</v>
      </c>
      <c r="H456" t="str">
        <f>VLOOKUP($C456,'LKUP PCNDES'!$K:$M,3,FALSE)</f>
        <v>MEAN_WEEKLY_CH_ROUND</v>
      </c>
      <c r="I456" t="str">
        <f>VLOOKUP($B456,'LKUP PCNDES'!$C$17:$H$60,4,FALSE)</f>
        <v>NHS North Central London ICB</v>
      </c>
      <c r="J456" t="str">
        <f>VLOOKUP($B456,'LKUP PCNDES'!$C$17:$H$60,6,FALSE)</f>
        <v>NHS NORTH CENTRAL LONDON INTEGRATED CARE BOARD</v>
      </c>
    </row>
    <row r="457" spans="1:32" x14ac:dyDescent="0.35">
      <c r="A457" t="s">
        <v>1558</v>
      </c>
      <c r="B457" t="s">
        <v>652</v>
      </c>
      <c r="C457" t="s">
        <v>1556</v>
      </c>
      <c r="D457" t="s">
        <v>700</v>
      </c>
      <c r="E457" s="2">
        <v>45626</v>
      </c>
      <c r="F457">
        <v>3</v>
      </c>
      <c r="G457" t="str">
        <f>VLOOKUP($C457,'LKUP PCNDES'!$K:$M,2,FALSE)</f>
        <v>Mean number of patient contacts as part of weekly care home round per care home resident aged 18 years or over.</v>
      </c>
      <c r="H457" t="str">
        <f>VLOOKUP($C457,'LKUP PCNDES'!$K:$M,3,FALSE)</f>
        <v>MEAN_WEEKLY_CH_ROUND</v>
      </c>
      <c r="I457" t="str">
        <f>VLOOKUP($B457,'LKUP PCNDES'!$C$17:$H$60,4,FALSE)</f>
        <v>NHS North Central London ICB</v>
      </c>
      <c r="J457" t="str">
        <f>VLOOKUP($B457,'LKUP PCNDES'!$C$17:$H$60,6,FALSE)</f>
        <v>NHS NORTH CENTRAL LONDON INTEGRATED CARE BOARD</v>
      </c>
    </row>
    <row r="458" spans="1:32" x14ac:dyDescent="0.35">
      <c r="A458" t="s">
        <v>1558</v>
      </c>
      <c r="B458" t="s">
        <v>652</v>
      </c>
      <c r="C458" t="s">
        <v>1556</v>
      </c>
      <c r="D458" t="s">
        <v>564</v>
      </c>
      <c r="E458" s="2">
        <v>45596</v>
      </c>
      <c r="F458">
        <v>5966</v>
      </c>
      <c r="G458" t="str">
        <f>VLOOKUP($C458,'LKUP PCNDES'!$K:$M,2,FALSE)</f>
        <v>Mean number of patient contacts as part of weekly care home round per care home resident aged 18 years or over.</v>
      </c>
      <c r="H458" t="str">
        <f>VLOOKUP($C458,'LKUP PCNDES'!$K:$M,3,FALSE)</f>
        <v>MEAN_WEEKLY_CH_ROUND</v>
      </c>
      <c r="I458" t="str">
        <f>VLOOKUP($B458,'LKUP PCNDES'!$C$17:$H$60,4,FALSE)</f>
        <v>NHS North Central London ICB</v>
      </c>
      <c r="J458" t="str">
        <f>VLOOKUP($B458,'LKUP PCNDES'!$C$17:$H$60,6,FALSE)</f>
        <v>NHS NORTH CENTRAL LONDON INTEGRATED CARE BOARD</v>
      </c>
    </row>
    <row r="459" spans="1:32" x14ac:dyDescent="0.35">
      <c r="A459" t="s">
        <v>1558</v>
      </c>
      <c r="B459" t="s">
        <v>652</v>
      </c>
      <c r="C459" t="s">
        <v>1556</v>
      </c>
      <c r="D459" t="s">
        <v>564</v>
      </c>
      <c r="E459" s="2">
        <v>45626</v>
      </c>
      <c r="F459">
        <v>5984</v>
      </c>
      <c r="G459" t="str">
        <f>VLOOKUP($C459,'LKUP PCNDES'!$K:$M,2,FALSE)</f>
        <v>Mean number of patient contacts as part of weekly care home round per care home resident aged 18 years or over.</v>
      </c>
      <c r="H459" t="str">
        <f>VLOOKUP($C459,'LKUP PCNDES'!$K:$M,3,FALSE)</f>
        <v>MEAN_WEEKLY_CH_ROUND</v>
      </c>
      <c r="I459" t="str">
        <f>VLOOKUP($B459,'LKUP PCNDES'!$C$17:$H$60,4,FALSE)</f>
        <v>NHS North Central London ICB</v>
      </c>
      <c r="J459" t="str">
        <f>VLOOKUP($B459,'LKUP PCNDES'!$C$17:$H$60,6,FALSE)</f>
        <v>NHS NORTH CENTRAL LONDON INTEGRATED CARE BOARD</v>
      </c>
    </row>
    <row r="460" spans="1:32" x14ac:dyDescent="0.35">
      <c r="A460" t="s">
        <v>1558</v>
      </c>
      <c r="B460" t="s">
        <v>652</v>
      </c>
      <c r="C460" t="s">
        <v>1556</v>
      </c>
      <c r="D460" t="s">
        <v>563</v>
      </c>
      <c r="E460" s="2">
        <v>45412</v>
      </c>
      <c r="F460">
        <v>0</v>
      </c>
      <c r="G460" t="str">
        <f>VLOOKUP($C460,'LKUP PCNDES'!$K:$M,2,FALSE)</f>
        <v>Mean number of patient contacts as part of weekly care home round per care home resident aged 18 years or over.</v>
      </c>
      <c r="H460" t="str">
        <f>VLOOKUP($C460,'LKUP PCNDES'!$K:$M,3,FALSE)</f>
        <v>MEAN_WEEKLY_CH_ROUND</v>
      </c>
      <c r="I460" t="str">
        <f>VLOOKUP($B460,'LKUP PCNDES'!$C$17:$H$60,4,FALSE)</f>
        <v>NHS North Central London ICB</v>
      </c>
      <c r="J460" t="str">
        <f>VLOOKUP($B460,'LKUP PCNDES'!$C$17:$H$60,6,FALSE)</f>
        <v>NHS NORTH CENTRAL LONDON INTEGRATED CARE BOARD</v>
      </c>
    </row>
    <row r="461" spans="1:32" x14ac:dyDescent="0.35">
      <c r="A461" t="s">
        <v>1558</v>
      </c>
      <c r="B461" t="s">
        <v>652</v>
      </c>
      <c r="C461" t="s">
        <v>1556</v>
      </c>
      <c r="D461" t="s">
        <v>563</v>
      </c>
      <c r="E461" s="2">
        <v>45443</v>
      </c>
      <c r="F461">
        <v>0</v>
      </c>
      <c r="G461" t="str">
        <f>VLOOKUP($C461,'LKUP PCNDES'!$K:$M,2,FALSE)</f>
        <v>Mean number of patient contacts as part of weekly care home round per care home resident aged 18 years or over.</v>
      </c>
      <c r="H461" t="str">
        <f>VLOOKUP($C461,'LKUP PCNDES'!$K:$M,3,FALSE)</f>
        <v>MEAN_WEEKLY_CH_ROUND</v>
      </c>
      <c r="I461" t="str">
        <f>VLOOKUP($B461,'LKUP PCNDES'!$C$17:$H$60,4,FALSE)</f>
        <v>NHS North Central London ICB</v>
      </c>
      <c r="J461" t="str">
        <f>VLOOKUP($B461,'LKUP PCNDES'!$C$17:$H$60,6,FALSE)</f>
        <v>NHS NORTH CENTRAL LONDON INTEGRATED CARE BOARD</v>
      </c>
    </row>
    <row r="462" spans="1:32" x14ac:dyDescent="0.35">
      <c r="A462" t="s">
        <v>1558</v>
      </c>
      <c r="B462" t="s">
        <v>652</v>
      </c>
      <c r="C462" t="s">
        <v>1556</v>
      </c>
      <c r="D462" t="s">
        <v>563</v>
      </c>
      <c r="E462" s="2">
        <v>45473</v>
      </c>
      <c r="F462">
        <v>0</v>
      </c>
      <c r="G462" t="str">
        <f>VLOOKUP($C462,'LKUP PCNDES'!$K:$M,2,FALSE)</f>
        <v>Mean number of patient contacts as part of weekly care home round per care home resident aged 18 years or over.</v>
      </c>
      <c r="H462" t="str">
        <f>VLOOKUP($C462,'LKUP PCNDES'!$K:$M,3,FALSE)</f>
        <v>MEAN_WEEKLY_CH_ROUND</v>
      </c>
      <c r="I462" t="str">
        <f>VLOOKUP($B462,'LKUP PCNDES'!$C$17:$H$60,4,FALSE)</f>
        <v>NHS North Central London ICB</v>
      </c>
      <c r="J462" t="str">
        <f>VLOOKUP($B462,'LKUP PCNDES'!$C$17:$H$60,6,FALSE)</f>
        <v>NHS NORTH CENTRAL LONDON INTEGRATED CARE BOARD</v>
      </c>
    </row>
    <row r="463" spans="1:32" x14ac:dyDescent="0.35">
      <c r="A463" t="s">
        <v>1558</v>
      </c>
      <c r="B463" t="s">
        <v>652</v>
      </c>
      <c r="C463" t="s">
        <v>1556</v>
      </c>
      <c r="D463" t="s">
        <v>563</v>
      </c>
      <c r="E463" s="2">
        <v>45504</v>
      </c>
      <c r="F463">
        <v>0</v>
      </c>
      <c r="G463" t="str">
        <f>VLOOKUP($C463,'LKUP PCNDES'!$K:$M,2,FALSE)</f>
        <v>Mean number of patient contacts as part of weekly care home round per care home resident aged 18 years or over.</v>
      </c>
      <c r="H463" t="str">
        <f>VLOOKUP($C463,'LKUP PCNDES'!$K:$M,3,FALSE)</f>
        <v>MEAN_WEEKLY_CH_ROUND</v>
      </c>
      <c r="I463" t="str">
        <f>VLOOKUP($B463,'LKUP PCNDES'!$C$17:$H$60,4,FALSE)</f>
        <v>NHS North Central London ICB</v>
      </c>
      <c r="J463" t="str">
        <f>VLOOKUP($B463,'LKUP PCNDES'!$C$17:$H$60,6,FALSE)</f>
        <v>NHS NORTH CENTRAL LONDON INTEGRATED CARE BOARD</v>
      </c>
    </row>
    <row r="464" spans="1:32" x14ac:dyDescent="0.35">
      <c r="A464" t="s">
        <v>1558</v>
      </c>
      <c r="B464" t="s">
        <v>652</v>
      </c>
      <c r="C464" t="s">
        <v>1556</v>
      </c>
      <c r="D464" t="s">
        <v>563</v>
      </c>
      <c r="E464" s="2">
        <v>45535</v>
      </c>
      <c r="F464">
        <v>0</v>
      </c>
      <c r="G464" t="str">
        <f>VLOOKUP($C464,'LKUP PCNDES'!$K:$M,2,FALSE)</f>
        <v>Mean number of patient contacts as part of weekly care home round per care home resident aged 18 years or over.</v>
      </c>
      <c r="H464" t="str">
        <f>VLOOKUP($C464,'LKUP PCNDES'!$K:$M,3,FALSE)</f>
        <v>MEAN_WEEKLY_CH_ROUND</v>
      </c>
      <c r="I464" t="str">
        <f>VLOOKUP($B464,'LKUP PCNDES'!$C$17:$H$60,4,FALSE)</f>
        <v>NHS North Central London ICB</v>
      </c>
      <c r="J464" t="str">
        <f>VLOOKUP($B464,'LKUP PCNDES'!$C$17:$H$60,6,FALSE)</f>
        <v>NHS NORTH CENTRAL LONDON INTEGRATED CARE BOARD</v>
      </c>
    </row>
    <row r="465" spans="1:10" x14ac:dyDescent="0.35">
      <c r="A465" t="s">
        <v>1558</v>
      </c>
      <c r="B465" t="s">
        <v>652</v>
      </c>
      <c r="C465" t="s">
        <v>1556</v>
      </c>
      <c r="D465" t="s">
        <v>563</v>
      </c>
      <c r="E465" s="2">
        <v>45565</v>
      </c>
      <c r="F465">
        <v>0</v>
      </c>
      <c r="G465" t="str">
        <f>VLOOKUP($C465,'LKUP PCNDES'!$K:$M,2,FALSE)</f>
        <v>Mean number of patient contacts as part of weekly care home round per care home resident aged 18 years or over.</v>
      </c>
      <c r="H465" t="str">
        <f>VLOOKUP($C465,'LKUP PCNDES'!$K:$M,3,FALSE)</f>
        <v>MEAN_WEEKLY_CH_ROUND</v>
      </c>
      <c r="I465" t="str">
        <f>VLOOKUP($B465,'LKUP PCNDES'!$C$17:$H$60,4,FALSE)</f>
        <v>NHS North Central London ICB</v>
      </c>
      <c r="J465" t="str">
        <f>VLOOKUP($B465,'LKUP PCNDES'!$C$17:$H$60,6,FALSE)</f>
        <v>NHS NORTH CENTRAL LONDON INTEGRATED CARE BOARD</v>
      </c>
    </row>
    <row r="466" spans="1:10" x14ac:dyDescent="0.35">
      <c r="A466" t="s">
        <v>1558</v>
      </c>
      <c r="B466" t="s">
        <v>652</v>
      </c>
      <c r="C466" t="s">
        <v>1544</v>
      </c>
      <c r="D466" t="s">
        <v>700</v>
      </c>
      <c r="E466" s="2">
        <v>45412</v>
      </c>
      <c r="F466">
        <v>0</v>
      </c>
      <c r="G466" t="str">
        <f>VLOOKUP($C466,'LKUP PCNDES'!$K:$M,2,FALSE)</f>
        <v>Percentage of permanent care home residents aged 18 years or over, and recorded as experiencing acute confusion, who received a delirium assessment.</v>
      </c>
      <c r="H466" t="str">
        <f>VLOOKUP($C466,'LKUP PCNDES'!$K:$M,3,FALSE)</f>
        <v>DELIRIUM</v>
      </c>
      <c r="I466" t="str">
        <f>VLOOKUP($B466,'LKUP PCNDES'!$C$17:$H$60,4,FALSE)</f>
        <v>NHS North Central London ICB</v>
      </c>
      <c r="J466" t="str">
        <f>VLOOKUP($B466,'LKUP PCNDES'!$C$17:$H$60,6,FALSE)</f>
        <v>NHS NORTH CENTRAL LONDON INTEGRATED CARE BOARD</v>
      </c>
    </row>
    <row r="467" spans="1:10" x14ac:dyDescent="0.35">
      <c r="A467" t="s">
        <v>1558</v>
      </c>
      <c r="B467" t="s">
        <v>652</v>
      </c>
      <c r="C467" t="s">
        <v>1544</v>
      </c>
      <c r="D467" t="s">
        <v>700</v>
      </c>
      <c r="E467" s="2">
        <v>45443</v>
      </c>
      <c r="F467">
        <v>0</v>
      </c>
      <c r="G467" t="str">
        <f>VLOOKUP($C467,'LKUP PCNDES'!$K:$M,2,FALSE)</f>
        <v>Percentage of permanent care home residents aged 18 years or over, and recorded as experiencing acute confusion, who received a delirium assessment.</v>
      </c>
      <c r="H467" t="str">
        <f>VLOOKUP($C467,'LKUP PCNDES'!$K:$M,3,FALSE)</f>
        <v>DELIRIUM</v>
      </c>
      <c r="I467" t="str">
        <f>VLOOKUP($B467,'LKUP PCNDES'!$C$17:$H$60,4,FALSE)</f>
        <v>NHS North Central London ICB</v>
      </c>
      <c r="J467" t="str">
        <f>VLOOKUP($B467,'LKUP PCNDES'!$C$17:$H$60,6,FALSE)</f>
        <v>NHS NORTH CENTRAL LONDON INTEGRATED CARE BOARD</v>
      </c>
    </row>
    <row r="468" spans="1:10" x14ac:dyDescent="0.35">
      <c r="A468" t="s">
        <v>1558</v>
      </c>
      <c r="B468" t="s">
        <v>652</v>
      </c>
      <c r="C468" t="s">
        <v>1544</v>
      </c>
      <c r="D468" t="s">
        <v>700</v>
      </c>
      <c r="E468" s="2">
        <v>45473</v>
      </c>
      <c r="F468">
        <v>0</v>
      </c>
      <c r="G468" t="str">
        <f>VLOOKUP($C468,'LKUP PCNDES'!$K:$M,2,FALSE)</f>
        <v>Percentage of permanent care home residents aged 18 years or over, and recorded as experiencing acute confusion, who received a delirium assessment.</v>
      </c>
      <c r="H468" t="str">
        <f>VLOOKUP($C468,'LKUP PCNDES'!$K:$M,3,FALSE)</f>
        <v>DELIRIUM</v>
      </c>
      <c r="I468" t="str">
        <f>VLOOKUP($B468,'LKUP PCNDES'!$C$17:$H$60,4,FALSE)</f>
        <v>NHS North Central London ICB</v>
      </c>
      <c r="J468" t="str">
        <f>VLOOKUP($B468,'LKUP PCNDES'!$C$17:$H$60,6,FALSE)</f>
        <v>NHS NORTH CENTRAL LONDON INTEGRATED CARE BOARD</v>
      </c>
    </row>
    <row r="469" spans="1:10" x14ac:dyDescent="0.35">
      <c r="A469" t="s">
        <v>1558</v>
      </c>
      <c r="B469" t="s">
        <v>652</v>
      </c>
      <c r="C469" t="s">
        <v>1544</v>
      </c>
      <c r="D469" t="s">
        <v>700</v>
      </c>
      <c r="E469" s="2">
        <v>45504</v>
      </c>
      <c r="F469">
        <v>0</v>
      </c>
      <c r="G469" t="str">
        <f>VLOOKUP($C469,'LKUP PCNDES'!$K:$M,2,FALSE)</f>
        <v>Percentage of permanent care home residents aged 18 years or over, and recorded as experiencing acute confusion, who received a delirium assessment.</v>
      </c>
      <c r="H469" t="str">
        <f>VLOOKUP($C469,'LKUP PCNDES'!$K:$M,3,FALSE)</f>
        <v>DELIRIUM</v>
      </c>
      <c r="I469" t="str">
        <f>VLOOKUP($B469,'LKUP PCNDES'!$C$17:$H$60,4,FALSE)</f>
        <v>NHS North Central London ICB</v>
      </c>
      <c r="J469" t="str">
        <f>VLOOKUP($B469,'LKUP PCNDES'!$C$17:$H$60,6,FALSE)</f>
        <v>NHS NORTH CENTRAL LONDON INTEGRATED CARE BOARD</v>
      </c>
    </row>
    <row r="470" spans="1:10" x14ac:dyDescent="0.35">
      <c r="A470" t="s">
        <v>1558</v>
      </c>
      <c r="B470" t="s">
        <v>652</v>
      </c>
      <c r="C470" t="s">
        <v>1544</v>
      </c>
      <c r="D470" t="s">
        <v>700</v>
      </c>
      <c r="E470" s="2">
        <v>45535</v>
      </c>
      <c r="F470">
        <v>0</v>
      </c>
      <c r="G470" t="str">
        <f>VLOOKUP($C470,'LKUP PCNDES'!$K:$M,2,FALSE)</f>
        <v>Percentage of permanent care home residents aged 18 years or over, and recorded as experiencing acute confusion, who received a delirium assessment.</v>
      </c>
      <c r="H470" t="str">
        <f>VLOOKUP($C470,'LKUP PCNDES'!$K:$M,3,FALSE)</f>
        <v>DELIRIUM</v>
      </c>
      <c r="I470" t="str">
        <f>VLOOKUP($B470,'LKUP PCNDES'!$C$17:$H$60,4,FALSE)</f>
        <v>NHS North Central London ICB</v>
      </c>
      <c r="J470" t="str">
        <f>VLOOKUP($B470,'LKUP PCNDES'!$C$17:$H$60,6,FALSE)</f>
        <v>NHS NORTH CENTRAL LONDON INTEGRATED CARE BOARD</v>
      </c>
    </row>
    <row r="471" spans="1:10" x14ac:dyDescent="0.35">
      <c r="A471" t="s">
        <v>1558</v>
      </c>
      <c r="B471" t="s">
        <v>652</v>
      </c>
      <c r="C471" t="s">
        <v>1544</v>
      </c>
      <c r="D471" t="s">
        <v>700</v>
      </c>
      <c r="E471" s="2">
        <v>45565</v>
      </c>
      <c r="F471">
        <v>0</v>
      </c>
      <c r="G471" t="str">
        <f>VLOOKUP($C471,'LKUP PCNDES'!$K:$M,2,FALSE)</f>
        <v>Percentage of permanent care home residents aged 18 years or over, and recorded as experiencing acute confusion, who received a delirium assessment.</v>
      </c>
      <c r="H471" t="str">
        <f>VLOOKUP($C471,'LKUP PCNDES'!$K:$M,3,FALSE)</f>
        <v>DELIRIUM</v>
      </c>
      <c r="I471" t="str">
        <f>VLOOKUP($B471,'LKUP PCNDES'!$C$17:$H$60,4,FALSE)</f>
        <v>NHS North Central London ICB</v>
      </c>
      <c r="J471" t="str">
        <f>VLOOKUP($B471,'LKUP PCNDES'!$C$17:$H$60,6,FALSE)</f>
        <v>NHS NORTH CENTRAL LONDON INTEGRATED CARE BOARD</v>
      </c>
    </row>
    <row r="472" spans="1:10" x14ac:dyDescent="0.35">
      <c r="A472" t="s">
        <v>1558</v>
      </c>
      <c r="B472" t="s">
        <v>652</v>
      </c>
      <c r="C472" t="s">
        <v>1544</v>
      </c>
      <c r="D472" t="s">
        <v>700</v>
      </c>
      <c r="E472" s="2">
        <v>45596</v>
      </c>
      <c r="F472">
        <v>0</v>
      </c>
      <c r="G472" t="str">
        <f>VLOOKUP($C472,'LKUP PCNDES'!$K:$M,2,FALSE)</f>
        <v>Percentage of permanent care home residents aged 18 years or over, and recorded as experiencing acute confusion, who received a delirium assessment.</v>
      </c>
      <c r="H472" t="str">
        <f>VLOOKUP($C472,'LKUP PCNDES'!$K:$M,3,FALSE)</f>
        <v>DELIRIUM</v>
      </c>
      <c r="I472" t="str">
        <f>VLOOKUP($B472,'LKUP PCNDES'!$C$17:$H$60,4,FALSE)</f>
        <v>NHS North Central London ICB</v>
      </c>
      <c r="J472" t="str">
        <f>VLOOKUP($B472,'LKUP PCNDES'!$C$17:$H$60,6,FALSE)</f>
        <v>NHS NORTH CENTRAL LONDON INTEGRATED CARE BOARD</v>
      </c>
    </row>
    <row r="473" spans="1:10" x14ac:dyDescent="0.35">
      <c r="A473" t="s">
        <v>1558</v>
      </c>
      <c r="B473" t="s">
        <v>652</v>
      </c>
      <c r="C473" t="s">
        <v>1544</v>
      </c>
      <c r="D473" t="s">
        <v>700</v>
      </c>
      <c r="E473" s="2">
        <v>45626</v>
      </c>
      <c r="F473">
        <v>0</v>
      </c>
      <c r="G473" t="str">
        <f>VLOOKUP($C473,'LKUP PCNDES'!$K:$M,2,FALSE)</f>
        <v>Percentage of permanent care home residents aged 18 years or over, and recorded as experiencing acute confusion, who received a delirium assessment.</v>
      </c>
      <c r="H473" t="str">
        <f>VLOOKUP($C473,'LKUP PCNDES'!$K:$M,3,FALSE)</f>
        <v>DELIRIUM</v>
      </c>
      <c r="I473" t="str">
        <f>VLOOKUP($B473,'LKUP PCNDES'!$C$17:$H$60,4,FALSE)</f>
        <v>NHS North Central London ICB</v>
      </c>
      <c r="J473" t="str">
        <f>VLOOKUP($B473,'LKUP PCNDES'!$C$17:$H$60,6,FALSE)</f>
        <v>NHS NORTH CENTRAL LONDON INTEGRATED CARE BOARD</v>
      </c>
    </row>
    <row r="474" spans="1:10" x14ac:dyDescent="0.35">
      <c r="A474" t="s">
        <v>1558</v>
      </c>
      <c r="B474" t="s">
        <v>652</v>
      </c>
      <c r="C474" t="s">
        <v>1544</v>
      </c>
      <c r="D474" t="s">
        <v>564</v>
      </c>
      <c r="E474" s="2">
        <v>45412</v>
      </c>
      <c r="F474">
        <v>14</v>
      </c>
      <c r="G474" t="str">
        <f>VLOOKUP($C474,'LKUP PCNDES'!$K:$M,2,FALSE)</f>
        <v>Percentage of permanent care home residents aged 18 years or over, and recorded as experiencing acute confusion, who received a delirium assessment.</v>
      </c>
      <c r="H474" t="str">
        <f>VLOOKUP($C474,'LKUP PCNDES'!$K:$M,3,FALSE)</f>
        <v>DELIRIUM</v>
      </c>
      <c r="I474" t="str">
        <f>VLOOKUP($B474,'LKUP PCNDES'!$C$17:$H$60,4,FALSE)</f>
        <v>NHS North Central London ICB</v>
      </c>
      <c r="J474" t="str">
        <f>VLOOKUP($B474,'LKUP PCNDES'!$C$17:$H$60,6,FALSE)</f>
        <v>NHS NORTH CENTRAL LONDON INTEGRATED CARE BOARD</v>
      </c>
    </row>
    <row r="475" spans="1:10" x14ac:dyDescent="0.35">
      <c r="A475" t="s">
        <v>1558</v>
      </c>
      <c r="B475" t="s">
        <v>652</v>
      </c>
      <c r="C475" t="s">
        <v>1544</v>
      </c>
      <c r="D475" t="s">
        <v>564</v>
      </c>
      <c r="E475" s="2">
        <v>45443</v>
      </c>
      <c r="F475">
        <v>27</v>
      </c>
      <c r="G475" t="str">
        <f>VLOOKUP($C475,'LKUP PCNDES'!$K:$M,2,FALSE)</f>
        <v>Percentage of permanent care home residents aged 18 years or over, and recorded as experiencing acute confusion, who received a delirium assessment.</v>
      </c>
      <c r="H475" t="str">
        <f>VLOOKUP($C475,'LKUP PCNDES'!$K:$M,3,FALSE)</f>
        <v>DELIRIUM</v>
      </c>
      <c r="I475" t="str">
        <f>VLOOKUP($B475,'LKUP PCNDES'!$C$17:$H$60,4,FALSE)</f>
        <v>NHS North Central London ICB</v>
      </c>
      <c r="J475" t="str">
        <f>VLOOKUP($B475,'LKUP PCNDES'!$C$17:$H$60,6,FALSE)</f>
        <v>NHS NORTH CENTRAL LONDON INTEGRATED CARE BOARD</v>
      </c>
    </row>
    <row r="476" spans="1:10" x14ac:dyDescent="0.35">
      <c r="A476" t="s">
        <v>1558</v>
      </c>
      <c r="B476" t="s">
        <v>652</v>
      </c>
      <c r="C476" t="s">
        <v>1544</v>
      </c>
      <c r="D476" t="s">
        <v>564</v>
      </c>
      <c r="E476" s="2">
        <v>45473</v>
      </c>
      <c r="F476">
        <v>37</v>
      </c>
      <c r="G476" t="str">
        <f>VLOOKUP($C476,'LKUP PCNDES'!$K:$M,2,FALSE)</f>
        <v>Percentage of permanent care home residents aged 18 years or over, and recorded as experiencing acute confusion, who received a delirium assessment.</v>
      </c>
      <c r="H476" t="str">
        <f>VLOOKUP($C476,'LKUP PCNDES'!$K:$M,3,FALSE)</f>
        <v>DELIRIUM</v>
      </c>
      <c r="I476" t="str">
        <f>VLOOKUP($B476,'LKUP PCNDES'!$C$17:$H$60,4,FALSE)</f>
        <v>NHS North Central London ICB</v>
      </c>
      <c r="J476" t="str">
        <f>VLOOKUP($B476,'LKUP PCNDES'!$C$17:$H$60,6,FALSE)</f>
        <v>NHS NORTH CENTRAL LONDON INTEGRATED CARE BOARD</v>
      </c>
    </row>
    <row r="477" spans="1:10" x14ac:dyDescent="0.35">
      <c r="A477" t="s">
        <v>1558</v>
      </c>
      <c r="B477" t="s">
        <v>652</v>
      </c>
      <c r="C477" t="s">
        <v>1544</v>
      </c>
      <c r="D477" t="s">
        <v>564</v>
      </c>
      <c r="E477" s="2">
        <v>45504</v>
      </c>
      <c r="F477">
        <v>45</v>
      </c>
      <c r="G477" t="str">
        <f>VLOOKUP($C477,'LKUP PCNDES'!$K:$M,2,FALSE)</f>
        <v>Percentage of permanent care home residents aged 18 years or over, and recorded as experiencing acute confusion, who received a delirium assessment.</v>
      </c>
      <c r="H477" t="str">
        <f>VLOOKUP($C477,'LKUP PCNDES'!$K:$M,3,FALSE)</f>
        <v>DELIRIUM</v>
      </c>
      <c r="I477" t="str">
        <f>VLOOKUP($B477,'LKUP PCNDES'!$C$17:$H$60,4,FALSE)</f>
        <v>NHS North Central London ICB</v>
      </c>
      <c r="J477" t="str">
        <f>VLOOKUP($B477,'LKUP PCNDES'!$C$17:$H$60,6,FALSE)</f>
        <v>NHS NORTH CENTRAL LONDON INTEGRATED CARE BOARD</v>
      </c>
    </row>
    <row r="478" spans="1:10" x14ac:dyDescent="0.35">
      <c r="A478" t="s">
        <v>1558</v>
      </c>
      <c r="B478" t="s">
        <v>652</v>
      </c>
      <c r="C478" t="s">
        <v>1544</v>
      </c>
      <c r="D478" t="s">
        <v>564</v>
      </c>
      <c r="E478" s="2">
        <v>45535</v>
      </c>
      <c r="F478">
        <v>53</v>
      </c>
      <c r="G478" t="str">
        <f>VLOOKUP($C478,'LKUP PCNDES'!$K:$M,2,FALSE)</f>
        <v>Percentage of permanent care home residents aged 18 years or over, and recorded as experiencing acute confusion, who received a delirium assessment.</v>
      </c>
      <c r="H478" t="str">
        <f>VLOOKUP($C478,'LKUP PCNDES'!$K:$M,3,FALSE)</f>
        <v>DELIRIUM</v>
      </c>
      <c r="I478" t="str">
        <f>VLOOKUP($B478,'LKUP PCNDES'!$C$17:$H$60,4,FALSE)</f>
        <v>NHS North Central London ICB</v>
      </c>
      <c r="J478" t="str">
        <f>VLOOKUP($B478,'LKUP PCNDES'!$C$17:$H$60,6,FALSE)</f>
        <v>NHS NORTH CENTRAL LONDON INTEGRATED CARE BOARD</v>
      </c>
    </row>
    <row r="479" spans="1:10" x14ac:dyDescent="0.35">
      <c r="A479" t="s">
        <v>1558</v>
      </c>
      <c r="B479" t="s">
        <v>652</v>
      </c>
      <c r="C479" t="s">
        <v>1544</v>
      </c>
      <c r="D479" t="s">
        <v>564</v>
      </c>
      <c r="E479" s="2">
        <v>45565</v>
      </c>
      <c r="F479">
        <v>62</v>
      </c>
      <c r="G479" t="str">
        <f>VLOOKUP($C479,'LKUP PCNDES'!$K:$M,2,FALSE)</f>
        <v>Percentage of permanent care home residents aged 18 years or over, and recorded as experiencing acute confusion, who received a delirium assessment.</v>
      </c>
      <c r="H479" t="str">
        <f>VLOOKUP($C479,'LKUP PCNDES'!$K:$M,3,FALSE)</f>
        <v>DELIRIUM</v>
      </c>
      <c r="I479" t="str">
        <f>VLOOKUP($B479,'LKUP PCNDES'!$C$17:$H$60,4,FALSE)</f>
        <v>NHS North Central London ICB</v>
      </c>
      <c r="J479" t="str">
        <f>VLOOKUP($B479,'LKUP PCNDES'!$C$17:$H$60,6,FALSE)</f>
        <v>NHS NORTH CENTRAL LONDON INTEGRATED CARE BOARD</v>
      </c>
    </row>
    <row r="480" spans="1:10" x14ac:dyDescent="0.35">
      <c r="A480" t="s">
        <v>1558</v>
      </c>
      <c r="B480" t="s">
        <v>652</v>
      </c>
      <c r="C480" t="s">
        <v>1544</v>
      </c>
      <c r="D480" t="s">
        <v>564</v>
      </c>
      <c r="E480" s="2">
        <v>45596</v>
      </c>
      <c r="F480">
        <v>70</v>
      </c>
      <c r="G480" t="str">
        <f>VLOOKUP($C480,'LKUP PCNDES'!$K:$M,2,FALSE)</f>
        <v>Percentage of permanent care home residents aged 18 years or over, and recorded as experiencing acute confusion, who received a delirium assessment.</v>
      </c>
      <c r="H480" t="str">
        <f>VLOOKUP($C480,'LKUP PCNDES'!$K:$M,3,FALSE)</f>
        <v>DELIRIUM</v>
      </c>
      <c r="I480" t="str">
        <f>VLOOKUP($B480,'LKUP PCNDES'!$C$17:$H$60,4,FALSE)</f>
        <v>NHS North Central London ICB</v>
      </c>
      <c r="J480" t="str">
        <f>VLOOKUP($B480,'LKUP PCNDES'!$C$17:$H$60,6,FALSE)</f>
        <v>NHS NORTH CENTRAL LONDON INTEGRATED CARE BOARD</v>
      </c>
    </row>
    <row r="481" spans="1:10" x14ac:dyDescent="0.35">
      <c r="A481" t="s">
        <v>1558</v>
      </c>
      <c r="B481" t="s">
        <v>652</v>
      </c>
      <c r="C481" t="s">
        <v>1544</v>
      </c>
      <c r="D481" t="s">
        <v>564</v>
      </c>
      <c r="E481" s="2">
        <v>45626</v>
      </c>
      <c r="F481">
        <v>84</v>
      </c>
      <c r="G481" t="str">
        <f>VLOOKUP($C481,'LKUP PCNDES'!$K:$M,2,FALSE)</f>
        <v>Percentage of permanent care home residents aged 18 years or over, and recorded as experiencing acute confusion, who received a delirium assessment.</v>
      </c>
      <c r="H481" t="str">
        <f>VLOOKUP($C481,'LKUP PCNDES'!$K:$M,3,FALSE)</f>
        <v>DELIRIUM</v>
      </c>
      <c r="I481" t="str">
        <f>VLOOKUP($B481,'LKUP PCNDES'!$C$17:$H$60,4,FALSE)</f>
        <v>NHS North Central London ICB</v>
      </c>
      <c r="J481" t="str">
        <f>VLOOKUP($B481,'LKUP PCNDES'!$C$17:$H$60,6,FALSE)</f>
        <v>NHS NORTH CENTRAL LONDON INTEGRATED CARE BOARD</v>
      </c>
    </row>
    <row r="482" spans="1:10" x14ac:dyDescent="0.35">
      <c r="A482" t="s">
        <v>1558</v>
      </c>
      <c r="B482" t="s">
        <v>652</v>
      </c>
      <c r="C482" t="s">
        <v>1544</v>
      </c>
      <c r="D482" t="s">
        <v>563</v>
      </c>
      <c r="E482" s="2">
        <v>45412</v>
      </c>
      <c r="F482">
        <v>0</v>
      </c>
      <c r="G482" t="str">
        <f>VLOOKUP($C482,'LKUP PCNDES'!$K:$M,2,FALSE)</f>
        <v>Percentage of permanent care home residents aged 18 years or over, and recorded as experiencing acute confusion, who received a delirium assessment.</v>
      </c>
      <c r="H482" t="str">
        <f>VLOOKUP($C482,'LKUP PCNDES'!$K:$M,3,FALSE)</f>
        <v>DELIRIUM</v>
      </c>
      <c r="I482" t="str">
        <f>VLOOKUP($B482,'LKUP PCNDES'!$C$17:$H$60,4,FALSE)</f>
        <v>NHS North Central London ICB</v>
      </c>
      <c r="J482" t="str">
        <f>VLOOKUP($B482,'LKUP PCNDES'!$C$17:$H$60,6,FALSE)</f>
        <v>NHS NORTH CENTRAL LONDON INTEGRATED CARE BOARD</v>
      </c>
    </row>
    <row r="483" spans="1:10" x14ac:dyDescent="0.35">
      <c r="A483" t="s">
        <v>1558</v>
      </c>
      <c r="B483" t="s">
        <v>652</v>
      </c>
      <c r="C483" t="s">
        <v>1544</v>
      </c>
      <c r="D483" t="s">
        <v>563</v>
      </c>
      <c r="E483" s="2">
        <v>45443</v>
      </c>
      <c r="F483">
        <v>0</v>
      </c>
      <c r="G483" t="str">
        <f>VLOOKUP($C483,'LKUP PCNDES'!$K:$M,2,FALSE)</f>
        <v>Percentage of permanent care home residents aged 18 years or over, and recorded as experiencing acute confusion, who received a delirium assessment.</v>
      </c>
      <c r="H483" t="str">
        <f>VLOOKUP($C483,'LKUP PCNDES'!$K:$M,3,FALSE)</f>
        <v>DELIRIUM</v>
      </c>
      <c r="I483" t="str">
        <f>VLOOKUP($B483,'LKUP PCNDES'!$C$17:$H$60,4,FALSE)</f>
        <v>NHS North Central London ICB</v>
      </c>
      <c r="J483" t="str">
        <f>VLOOKUP($B483,'LKUP PCNDES'!$C$17:$H$60,6,FALSE)</f>
        <v>NHS NORTH CENTRAL LONDON INTEGRATED CARE BOARD</v>
      </c>
    </row>
    <row r="484" spans="1:10" x14ac:dyDescent="0.35">
      <c r="A484" t="s">
        <v>1558</v>
      </c>
      <c r="B484" t="s">
        <v>652</v>
      </c>
      <c r="C484" t="s">
        <v>1544</v>
      </c>
      <c r="D484" t="s">
        <v>563</v>
      </c>
      <c r="E484" s="2">
        <v>45473</v>
      </c>
      <c r="F484">
        <v>0</v>
      </c>
      <c r="G484" t="str">
        <f>VLOOKUP($C484,'LKUP PCNDES'!$K:$M,2,FALSE)</f>
        <v>Percentage of permanent care home residents aged 18 years or over, and recorded as experiencing acute confusion, who received a delirium assessment.</v>
      </c>
      <c r="H484" t="str">
        <f>VLOOKUP($C484,'LKUP PCNDES'!$K:$M,3,FALSE)</f>
        <v>DELIRIUM</v>
      </c>
      <c r="I484" t="str">
        <f>VLOOKUP($B484,'LKUP PCNDES'!$C$17:$H$60,4,FALSE)</f>
        <v>NHS North Central London ICB</v>
      </c>
      <c r="J484" t="str">
        <f>VLOOKUP($B484,'LKUP PCNDES'!$C$17:$H$60,6,FALSE)</f>
        <v>NHS NORTH CENTRAL LONDON INTEGRATED CARE BOARD</v>
      </c>
    </row>
    <row r="485" spans="1:10" x14ac:dyDescent="0.35">
      <c r="A485" t="s">
        <v>1558</v>
      </c>
      <c r="B485" t="s">
        <v>652</v>
      </c>
      <c r="C485" t="s">
        <v>1544</v>
      </c>
      <c r="D485" t="s">
        <v>563</v>
      </c>
      <c r="E485" s="2">
        <v>45504</v>
      </c>
      <c r="F485">
        <v>0</v>
      </c>
      <c r="G485" t="str">
        <f>VLOOKUP($C485,'LKUP PCNDES'!$K:$M,2,FALSE)</f>
        <v>Percentage of permanent care home residents aged 18 years or over, and recorded as experiencing acute confusion, who received a delirium assessment.</v>
      </c>
      <c r="H485" t="str">
        <f>VLOOKUP($C485,'LKUP PCNDES'!$K:$M,3,FALSE)</f>
        <v>DELIRIUM</v>
      </c>
      <c r="I485" t="str">
        <f>VLOOKUP($B485,'LKUP PCNDES'!$C$17:$H$60,4,FALSE)</f>
        <v>NHS North Central London ICB</v>
      </c>
      <c r="J485" t="str">
        <f>VLOOKUP($B485,'LKUP PCNDES'!$C$17:$H$60,6,FALSE)</f>
        <v>NHS NORTH CENTRAL LONDON INTEGRATED CARE BOARD</v>
      </c>
    </row>
    <row r="486" spans="1:10" x14ac:dyDescent="0.35">
      <c r="A486" t="s">
        <v>1558</v>
      </c>
      <c r="B486" t="s">
        <v>652</v>
      </c>
      <c r="C486" t="s">
        <v>1544</v>
      </c>
      <c r="D486" t="s">
        <v>563</v>
      </c>
      <c r="E486" s="2">
        <v>45535</v>
      </c>
      <c r="F486">
        <v>0</v>
      </c>
      <c r="G486" t="str">
        <f>VLOOKUP($C486,'LKUP PCNDES'!$K:$M,2,FALSE)</f>
        <v>Percentage of permanent care home residents aged 18 years or over, and recorded as experiencing acute confusion, who received a delirium assessment.</v>
      </c>
      <c r="H486" t="str">
        <f>VLOOKUP($C486,'LKUP PCNDES'!$K:$M,3,FALSE)</f>
        <v>DELIRIUM</v>
      </c>
      <c r="I486" t="str">
        <f>VLOOKUP($B486,'LKUP PCNDES'!$C$17:$H$60,4,FALSE)</f>
        <v>NHS North Central London ICB</v>
      </c>
      <c r="J486" t="str">
        <f>VLOOKUP($B486,'LKUP PCNDES'!$C$17:$H$60,6,FALSE)</f>
        <v>NHS NORTH CENTRAL LONDON INTEGRATED CARE BOARD</v>
      </c>
    </row>
    <row r="487" spans="1:10" x14ac:dyDescent="0.35">
      <c r="A487" t="s">
        <v>1558</v>
      </c>
      <c r="B487" t="s">
        <v>652</v>
      </c>
      <c r="C487" t="s">
        <v>1544</v>
      </c>
      <c r="D487" t="s">
        <v>563</v>
      </c>
      <c r="E487" s="2">
        <v>45565</v>
      </c>
      <c r="F487">
        <v>0</v>
      </c>
      <c r="G487" t="str">
        <f>VLOOKUP($C487,'LKUP PCNDES'!$K:$M,2,FALSE)</f>
        <v>Percentage of permanent care home residents aged 18 years or over, and recorded as experiencing acute confusion, who received a delirium assessment.</v>
      </c>
      <c r="H487" t="str">
        <f>VLOOKUP($C487,'LKUP PCNDES'!$K:$M,3,FALSE)</f>
        <v>DELIRIUM</v>
      </c>
      <c r="I487" t="str">
        <f>VLOOKUP($B487,'LKUP PCNDES'!$C$17:$H$60,4,FALSE)</f>
        <v>NHS North Central London ICB</v>
      </c>
      <c r="J487" t="str">
        <f>VLOOKUP($B487,'LKUP PCNDES'!$C$17:$H$60,6,FALSE)</f>
        <v>NHS NORTH CENTRAL LONDON INTEGRATED CARE BOARD</v>
      </c>
    </row>
    <row r="488" spans="1:10" x14ac:dyDescent="0.35">
      <c r="A488" t="s">
        <v>1558</v>
      </c>
      <c r="B488" t="s">
        <v>652</v>
      </c>
      <c r="C488" t="s">
        <v>1544</v>
      </c>
      <c r="D488" t="s">
        <v>563</v>
      </c>
      <c r="E488" s="2">
        <v>45596</v>
      </c>
      <c r="F488">
        <v>0</v>
      </c>
      <c r="G488" t="str">
        <f>VLOOKUP($C488,'LKUP PCNDES'!$K:$M,2,FALSE)</f>
        <v>Percentage of permanent care home residents aged 18 years or over, and recorded as experiencing acute confusion, who received a delirium assessment.</v>
      </c>
      <c r="H488" t="str">
        <f>VLOOKUP($C488,'LKUP PCNDES'!$K:$M,3,FALSE)</f>
        <v>DELIRIUM</v>
      </c>
      <c r="I488" t="str">
        <f>VLOOKUP($B488,'LKUP PCNDES'!$C$17:$H$60,4,FALSE)</f>
        <v>NHS North Central London ICB</v>
      </c>
      <c r="J488" t="str">
        <f>VLOOKUP($B488,'LKUP PCNDES'!$C$17:$H$60,6,FALSE)</f>
        <v>NHS NORTH CENTRAL LONDON INTEGRATED CARE BOARD</v>
      </c>
    </row>
    <row r="489" spans="1:10" x14ac:dyDescent="0.35">
      <c r="A489" t="s">
        <v>1558</v>
      </c>
      <c r="B489" t="s">
        <v>652</v>
      </c>
      <c r="C489" t="s">
        <v>1544</v>
      </c>
      <c r="D489" t="s">
        <v>563</v>
      </c>
      <c r="E489" s="2">
        <v>45626</v>
      </c>
      <c r="F489">
        <v>0</v>
      </c>
      <c r="G489" t="str">
        <f>VLOOKUP($C489,'LKUP PCNDES'!$K:$M,2,FALSE)</f>
        <v>Percentage of permanent care home residents aged 18 years or over, and recorded as experiencing acute confusion, who received a delirium assessment.</v>
      </c>
      <c r="H489" t="str">
        <f>VLOOKUP($C489,'LKUP PCNDES'!$K:$M,3,FALSE)</f>
        <v>DELIRIUM</v>
      </c>
      <c r="I489" t="str">
        <f>VLOOKUP($B489,'LKUP PCNDES'!$C$17:$H$60,4,FALSE)</f>
        <v>NHS North Central London ICB</v>
      </c>
      <c r="J489" t="str">
        <f>VLOOKUP($B489,'LKUP PCNDES'!$C$17:$H$60,6,FALSE)</f>
        <v>NHS NORTH CENTRAL LONDON INTEGRATED CARE BOARD</v>
      </c>
    </row>
    <row r="490" spans="1:10" x14ac:dyDescent="0.35">
      <c r="A490" t="s">
        <v>1558</v>
      </c>
      <c r="B490" t="s">
        <v>652</v>
      </c>
      <c r="C490" t="s">
        <v>1552</v>
      </c>
      <c r="D490" t="s">
        <v>700</v>
      </c>
      <c r="E490" s="2">
        <v>45412</v>
      </c>
      <c r="F490">
        <v>3</v>
      </c>
      <c r="G490" t="str">
        <f>VLOOKUP($C490,'LKUP PCNDES'!$K:$M,2,FALSE)</f>
        <v>Percentage of permanent care home residents aged 18 years or over who received a falls risk assessment.</v>
      </c>
      <c r="H490" t="str">
        <f>VLOOKUP($C490,'LKUP PCNDES'!$K:$M,3,FALSE)</f>
        <v>FALLS</v>
      </c>
      <c r="I490" t="str">
        <f>VLOOKUP($B490,'LKUP PCNDES'!$C$17:$H$60,4,FALSE)</f>
        <v>NHS North Central London ICB</v>
      </c>
      <c r="J490" t="str">
        <f>VLOOKUP($B490,'LKUP PCNDES'!$C$17:$H$60,6,FALSE)</f>
        <v>NHS NORTH CENTRAL LONDON INTEGRATED CARE BOARD</v>
      </c>
    </row>
    <row r="491" spans="1:10" x14ac:dyDescent="0.35">
      <c r="A491" t="s">
        <v>1558</v>
      </c>
      <c r="B491" t="s">
        <v>652</v>
      </c>
      <c r="C491" t="s">
        <v>1552</v>
      </c>
      <c r="D491" t="s">
        <v>700</v>
      </c>
      <c r="E491" s="2">
        <v>45443</v>
      </c>
      <c r="F491">
        <v>3</v>
      </c>
      <c r="G491" t="str">
        <f>VLOOKUP($C491,'LKUP PCNDES'!$K:$M,2,FALSE)</f>
        <v>Percentage of permanent care home residents aged 18 years or over who received a falls risk assessment.</v>
      </c>
      <c r="H491" t="str">
        <f>VLOOKUP($C491,'LKUP PCNDES'!$K:$M,3,FALSE)</f>
        <v>FALLS</v>
      </c>
      <c r="I491" t="str">
        <f>VLOOKUP($B491,'LKUP PCNDES'!$C$17:$H$60,4,FALSE)</f>
        <v>NHS North Central London ICB</v>
      </c>
      <c r="J491" t="str">
        <f>VLOOKUP($B491,'LKUP PCNDES'!$C$17:$H$60,6,FALSE)</f>
        <v>NHS NORTH CENTRAL LONDON INTEGRATED CARE BOARD</v>
      </c>
    </row>
    <row r="492" spans="1:10" x14ac:dyDescent="0.35">
      <c r="A492" t="s">
        <v>1558</v>
      </c>
      <c r="B492" t="s">
        <v>652</v>
      </c>
      <c r="C492" t="s">
        <v>1552</v>
      </c>
      <c r="D492" t="s">
        <v>700</v>
      </c>
      <c r="E492" s="2">
        <v>45473</v>
      </c>
      <c r="F492">
        <v>3</v>
      </c>
      <c r="G492" t="str">
        <f>VLOOKUP($C492,'LKUP PCNDES'!$K:$M,2,FALSE)</f>
        <v>Percentage of permanent care home residents aged 18 years or over who received a falls risk assessment.</v>
      </c>
      <c r="H492" t="str">
        <f>VLOOKUP($C492,'LKUP PCNDES'!$K:$M,3,FALSE)</f>
        <v>FALLS</v>
      </c>
      <c r="I492" t="str">
        <f>VLOOKUP($B492,'LKUP PCNDES'!$C$17:$H$60,4,FALSE)</f>
        <v>NHS North Central London ICB</v>
      </c>
      <c r="J492" t="str">
        <f>VLOOKUP($B492,'LKUP PCNDES'!$C$17:$H$60,6,FALSE)</f>
        <v>NHS NORTH CENTRAL LONDON INTEGRATED CARE BOARD</v>
      </c>
    </row>
    <row r="493" spans="1:10" x14ac:dyDescent="0.35">
      <c r="A493" t="s">
        <v>1558</v>
      </c>
      <c r="B493" t="s">
        <v>652</v>
      </c>
      <c r="C493" t="s">
        <v>1552</v>
      </c>
      <c r="D493" t="s">
        <v>700</v>
      </c>
      <c r="E493" s="2">
        <v>45504</v>
      </c>
      <c r="F493">
        <v>3</v>
      </c>
      <c r="G493" t="str">
        <f>VLOOKUP($C493,'LKUP PCNDES'!$K:$M,2,FALSE)</f>
        <v>Percentage of permanent care home residents aged 18 years or over who received a falls risk assessment.</v>
      </c>
      <c r="H493" t="str">
        <f>VLOOKUP($C493,'LKUP PCNDES'!$K:$M,3,FALSE)</f>
        <v>FALLS</v>
      </c>
      <c r="I493" t="str">
        <f>VLOOKUP($B493,'LKUP PCNDES'!$C$17:$H$60,4,FALSE)</f>
        <v>NHS North Central London ICB</v>
      </c>
      <c r="J493" t="str">
        <f>VLOOKUP($B493,'LKUP PCNDES'!$C$17:$H$60,6,FALSE)</f>
        <v>NHS NORTH CENTRAL LONDON INTEGRATED CARE BOARD</v>
      </c>
    </row>
    <row r="494" spans="1:10" x14ac:dyDescent="0.35">
      <c r="A494" t="s">
        <v>1558</v>
      </c>
      <c r="B494" t="s">
        <v>652</v>
      </c>
      <c r="C494" t="s">
        <v>1552</v>
      </c>
      <c r="D494" t="s">
        <v>700</v>
      </c>
      <c r="E494" s="2">
        <v>45535</v>
      </c>
      <c r="F494">
        <v>3</v>
      </c>
      <c r="G494" t="str">
        <f>VLOOKUP($C494,'LKUP PCNDES'!$K:$M,2,FALSE)</f>
        <v>Percentage of permanent care home residents aged 18 years or over who received a falls risk assessment.</v>
      </c>
      <c r="H494" t="str">
        <f>VLOOKUP($C494,'LKUP PCNDES'!$K:$M,3,FALSE)</f>
        <v>FALLS</v>
      </c>
      <c r="I494" t="str">
        <f>VLOOKUP($B494,'LKUP PCNDES'!$C$17:$H$60,4,FALSE)</f>
        <v>NHS North Central London ICB</v>
      </c>
      <c r="J494" t="str">
        <f>VLOOKUP($B494,'LKUP PCNDES'!$C$17:$H$60,6,FALSE)</f>
        <v>NHS NORTH CENTRAL LONDON INTEGRATED CARE BOARD</v>
      </c>
    </row>
    <row r="495" spans="1:10" x14ac:dyDescent="0.35">
      <c r="A495" t="s">
        <v>1558</v>
      </c>
      <c r="B495" t="s">
        <v>652</v>
      </c>
      <c r="C495" t="s">
        <v>1552</v>
      </c>
      <c r="D495" t="s">
        <v>700</v>
      </c>
      <c r="E495" s="2">
        <v>45565</v>
      </c>
      <c r="F495">
        <v>3</v>
      </c>
      <c r="G495" t="str">
        <f>VLOOKUP($C495,'LKUP PCNDES'!$K:$M,2,FALSE)</f>
        <v>Percentage of permanent care home residents aged 18 years or over who received a falls risk assessment.</v>
      </c>
      <c r="H495" t="str">
        <f>VLOOKUP($C495,'LKUP PCNDES'!$K:$M,3,FALSE)</f>
        <v>FALLS</v>
      </c>
      <c r="I495" t="str">
        <f>VLOOKUP($B495,'LKUP PCNDES'!$C$17:$H$60,4,FALSE)</f>
        <v>NHS North Central London ICB</v>
      </c>
      <c r="J495" t="str">
        <f>VLOOKUP($B495,'LKUP PCNDES'!$C$17:$H$60,6,FALSE)</f>
        <v>NHS NORTH CENTRAL LONDON INTEGRATED CARE BOARD</v>
      </c>
    </row>
    <row r="496" spans="1:10" x14ac:dyDescent="0.35">
      <c r="A496" t="s">
        <v>1558</v>
      </c>
      <c r="B496" t="s">
        <v>652</v>
      </c>
      <c r="C496" t="s">
        <v>1552</v>
      </c>
      <c r="D496" t="s">
        <v>700</v>
      </c>
      <c r="E496" s="2">
        <v>45596</v>
      </c>
      <c r="F496">
        <v>3</v>
      </c>
      <c r="G496" t="str">
        <f>VLOOKUP($C496,'LKUP PCNDES'!$K:$M,2,FALSE)</f>
        <v>Percentage of permanent care home residents aged 18 years or over who received a falls risk assessment.</v>
      </c>
      <c r="H496" t="str">
        <f>VLOOKUP($C496,'LKUP PCNDES'!$K:$M,3,FALSE)</f>
        <v>FALLS</v>
      </c>
      <c r="I496" t="str">
        <f>VLOOKUP($B496,'LKUP PCNDES'!$C$17:$H$60,4,FALSE)</f>
        <v>NHS North Central London ICB</v>
      </c>
      <c r="J496" t="str">
        <f>VLOOKUP($B496,'LKUP PCNDES'!$C$17:$H$60,6,FALSE)</f>
        <v>NHS NORTH CENTRAL LONDON INTEGRATED CARE BOARD</v>
      </c>
    </row>
    <row r="497" spans="1:10" x14ac:dyDescent="0.35">
      <c r="A497" t="s">
        <v>1558</v>
      </c>
      <c r="B497" t="s">
        <v>652</v>
      </c>
      <c r="C497" t="s">
        <v>1552</v>
      </c>
      <c r="D497" t="s">
        <v>700</v>
      </c>
      <c r="E497" s="2">
        <v>45626</v>
      </c>
      <c r="F497">
        <v>3</v>
      </c>
      <c r="G497" t="str">
        <f>VLOOKUP($C497,'LKUP PCNDES'!$K:$M,2,FALSE)</f>
        <v>Percentage of permanent care home residents aged 18 years or over who received a falls risk assessment.</v>
      </c>
      <c r="H497" t="str">
        <f>VLOOKUP($C497,'LKUP PCNDES'!$K:$M,3,FALSE)</f>
        <v>FALLS</v>
      </c>
      <c r="I497" t="str">
        <f>VLOOKUP($B497,'LKUP PCNDES'!$C$17:$H$60,4,FALSE)</f>
        <v>NHS North Central London ICB</v>
      </c>
      <c r="J497" t="str">
        <f>VLOOKUP($B497,'LKUP PCNDES'!$C$17:$H$60,6,FALSE)</f>
        <v>NHS NORTH CENTRAL LONDON INTEGRATED CARE BOARD</v>
      </c>
    </row>
    <row r="498" spans="1:10" x14ac:dyDescent="0.35">
      <c r="A498" t="s">
        <v>1558</v>
      </c>
      <c r="B498" t="s">
        <v>652</v>
      </c>
      <c r="C498" t="s">
        <v>1552</v>
      </c>
      <c r="D498" t="s">
        <v>564</v>
      </c>
      <c r="E498" s="2">
        <v>45412</v>
      </c>
      <c r="F498">
        <v>5572</v>
      </c>
      <c r="G498" t="str">
        <f>VLOOKUP($C498,'LKUP PCNDES'!$K:$M,2,FALSE)</f>
        <v>Percentage of permanent care home residents aged 18 years or over who received a falls risk assessment.</v>
      </c>
      <c r="H498" t="str">
        <f>VLOOKUP($C498,'LKUP PCNDES'!$K:$M,3,FALSE)</f>
        <v>FALLS</v>
      </c>
      <c r="I498" t="str">
        <f>VLOOKUP($B498,'LKUP PCNDES'!$C$17:$H$60,4,FALSE)</f>
        <v>NHS North Central London ICB</v>
      </c>
      <c r="J498" t="str">
        <f>VLOOKUP($B498,'LKUP PCNDES'!$C$17:$H$60,6,FALSE)</f>
        <v>NHS NORTH CENTRAL LONDON INTEGRATED CARE BOARD</v>
      </c>
    </row>
    <row r="499" spans="1:10" x14ac:dyDescent="0.35">
      <c r="A499" t="s">
        <v>1558</v>
      </c>
      <c r="B499" t="s">
        <v>652</v>
      </c>
      <c r="C499" t="s">
        <v>1552</v>
      </c>
      <c r="D499" t="s">
        <v>564</v>
      </c>
      <c r="E499" s="2">
        <v>45443</v>
      </c>
      <c r="F499">
        <v>5604</v>
      </c>
      <c r="G499" t="str">
        <f>VLOOKUP($C499,'LKUP PCNDES'!$K:$M,2,FALSE)</f>
        <v>Percentage of permanent care home residents aged 18 years or over who received a falls risk assessment.</v>
      </c>
      <c r="H499" t="str">
        <f>VLOOKUP($C499,'LKUP PCNDES'!$K:$M,3,FALSE)</f>
        <v>FALLS</v>
      </c>
      <c r="I499" t="str">
        <f>VLOOKUP($B499,'LKUP PCNDES'!$C$17:$H$60,4,FALSE)</f>
        <v>NHS North Central London ICB</v>
      </c>
      <c r="J499" t="str">
        <f>VLOOKUP($B499,'LKUP PCNDES'!$C$17:$H$60,6,FALSE)</f>
        <v>NHS NORTH CENTRAL LONDON INTEGRATED CARE BOARD</v>
      </c>
    </row>
    <row r="500" spans="1:10" x14ac:dyDescent="0.35">
      <c r="A500" t="s">
        <v>1558</v>
      </c>
      <c r="B500" t="s">
        <v>652</v>
      </c>
      <c r="C500" t="s">
        <v>1552</v>
      </c>
      <c r="D500" t="s">
        <v>564</v>
      </c>
      <c r="E500" s="2">
        <v>45473</v>
      </c>
      <c r="F500">
        <v>5682</v>
      </c>
      <c r="G500" t="str">
        <f>VLOOKUP($C500,'LKUP PCNDES'!$K:$M,2,FALSE)</f>
        <v>Percentage of permanent care home residents aged 18 years or over who received a falls risk assessment.</v>
      </c>
      <c r="H500" t="str">
        <f>VLOOKUP($C500,'LKUP PCNDES'!$K:$M,3,FALSE)</f>
        <v>FALLS</v>
      </c>
      <c r="I500" t="str">
        <f>VLOOKUP($B500,'LKUP PCNDES'!$C$17:$H$60,4,FALSE)</f>
        <v>NHS North Central London ICB</v>
      </c>
      <c r="J500" t="str">
        <f>VLOOKUP($B500,'LKUP PCNDES'!$C$17:$H$60,6,FALSE)</f>
        <v>NHS NORTH CENTRAL LONDON INTEGRATED CARE BOARD</v>
      </c>
    </row>
    <row r="501" spans="1:10" x14ac:dyDescent="0.35">
      <c r="A501" t="s">
        <v>1558</v>
      </c>
      <c r="B501" t="s">
        <v>652</v>
      </c>
      <c r="C501" t="s">
        <v>1552</v>
      </c>
      <c r="D501" t="s">
        <v>564</v>
      </c>
      <c r="E501" s="2">
        <v>45504</v>
      </c>
      <c r="F501">
        <v>5737</v>
      </c>
      <c r="G501" t="str">
        <f>VLOOKUP($C501,'LKUP PCNDES'!$K:$M,2,FALSE)</f>
        <v>Percentage of permanent care home residents aged 18 years or over who received a falls risk assessment.</v>
      </c>
      <c r="H501" t="str">
        <f>VLOOKUP($C501,'LKUP PCNDES'!$K:$M,3,FALSE)</f>
        <v>FALLS</v>
      </c>
      <c r="I501" t="str">
        <f>VLOOKUP($B501,'LKUP PCNDES'!$C$17:$H$60,4,FALSE)</f>
        <v>NHS North Central London ICB</v>
      </c>
      <c r="J501" t="str">
        <f>VLOOKUP($B501,'LKUP PCNDES'!$C$17:$H$60,6,FALSE)</f>
        <v>NHS NORTH CENTRAL LONDON INTEGRATED CARE BOARD</v>
      </c>
    </row>
    <row r="502" spans="1:10" x14ac:dyDescent="0.35">
      <c r="A502" t="s">
        <v>1558</v>
      </c>
      <c r="B502" t="s">
        <v>652</v>
      </c>
      <c r="C502" t="s">
        <v>1552</v>
      </c>
      <c r="D502" t="s">
        <v>564</v>
      </c>
      <c r="E502" s="2">
        <v>45535</v>
      </c>
      <c r="F502">
        <v>5814</v>
      </c>
      <c r="G502" t="str">
        <f>VLOOKUP($C502,'LKUP PCNDES'!$K:$M,2,FALSE)</f>
        <v>Percentage of permanent care home residents aged 18 years or over who received a falls risk assessment.</v>
      </c>
      <c r="H502" t="str">
        <f>VLOOKUP($C502,'LKUP PCNDES'!$K:$M,3,FALSE)</f>
        <v>FALLS</v>
      </c>
      <c r="I502" t="str">
        <f>VLOOKUP($B502,'LKUP PCNDES'!$C$17:$H$60,4,FALSE)</f>
        <v>NHS North Central London ICB</v>
      </c>
      <c r="J502" t="str">
        <f>VLOOKUP($B502,'LKUP PCNDES'!$C$17:$H$60,6,FALSE)</f>
        <v>NHS NORTH CENTRAL LONDON INTEGRATED CARE BOARD</v>
      </c>
    </row>
    <row r="503" spans="1:10" x14ac:dyDescent="0.35">
      <c r="A503" t="s">
        <v>1558</v>
      </c>
      <c r="B503" t="s">
        <v>652</v>
      </c>
      <c r="C503" t="s">
        <v>1552</v>
      </c>
      <c r="D503" t="s">
        <v>564</v>
      </c>
      <c r="E503" s="2">
        <v>45565</v>
      </c>
      <c r="F503">
        <v>5928</v>
      </c>
      <c r="G503" t="str">
        <f>VLOOKUP($C503,'LKUP PCNDES'!$K:$M,2,FALSE)</f>
        <v>Percentage of permanent care home residents aged 18 years or over who received a falls risk assessment.</v>
      </c>
      <c r="H503" t="str">
        <f>VLOOKUP($C503,'LKUP PCNDES'!$K:$M,3,FALSE)</f>
        <v>FALLS</v>
      </c>
      <c r="I503" t="str">
        <f>VLOOKUP($B503,'LKUP PCNDES'!$C$17:$H$60,4,FALSE)</f>
        <v>NHS North Central London ICB</v>
      </c>
      <c r="J503" t="str">
        <f>VLOOKUP($B503,'LKUP PCNDES'!$C$17:$H$60,6,FALSE)</f>
        <v>NHS NORTH CENTRAL LONDON INTEGRATED CARE BOARD</v>
      </c>
    </row>
    <row r="504" spans="1:10" x14ac:dyDescent="0.35">
      <c r="A504" t="s">
        <v>1558</v>
      </c>
      <c r="B504" t="s">
        <v>652</v>
      </c>
      <c r="C504" t="s">
        <v>1552</v>
      </c>
      <c r="D504" t="s">
        <v>564</v>
      </c>
      <c r="E504" s="2">
        <v>45596</v>
      </c>
      <c r="F504">
        <v>5952</v>
      </c>
      <c r="G504" t="str">
        <f>VLOOKUP($C504,'LKUP PCNDES'!$K:$M,2,FALSE)</f>
        <v>Percentage of permanent care home residents aged 18 years or over who received a falls risk assessment.</v>
      </c>
      <c r="H504" t="str">
        <f>VLOOKUP($C504,'LKUP PCNDES'!$K:$M,3,FALSE)</f>
        <v>FALLS</v>
      </c>
      <c r="I504" t="str">
        <f>VLOOKUP($B504,'LKUP PCNDES'!$C$17:$H$60,4,FALSE)</f>
        <v>NHS North Central London ICB</v>
      </c>
      <c r="J504" t="str">
        <f>VLOOKUP($B504,'LKUP PCNDES'!$C$17:$H$60,6,FALSE)</f>
        <v>NHS NORTH CENTRAL LONDON INTEGRATED CARE BOARD</v>
      </c>
    </row>
    <row r="505" spans="1:10" x14ac:dyDescent="0.35">
      <c r="A505" t="s">
        <v>1558</v>
      </c>
      <c r="B505" t="s">
        <v>652</v>
      </c>
      <c r="C505" t="s">
        <v>1552</v>
      </c>
      <c r="D505" t="s">
        <v>564</v>
      </c>
      <c r="E505" s="2">
        <v>45626</v>
      </c>
      <c r="F505">
        <v>5970</v>
      </c>
      <c r="G505" t="str">
        <f>VLOOKUP($C505,'LKUP PCNDES'!$K:$M,2,FALSE)</f>
        <v>Percentage of permanent care home residents aged 18 years or over who received a falls risk assessment.</v>
      </c>
      <c r="H505" t="str">
        <f>VLOOKUP($C505,'LKUP PCNDES'!$K:$M,3,FALSE)</f>
        <v>FALLS</v>
      </c>
      <c r="I505" t="str">
        <f>VLOOKUP($B505,'LKUP PCNDES'!$C$17:$H$60,4,FALSE)</f>
        <v>NHS North Central London ICB</v>
      </c>
      <c r="J505" t="str">
        <f>VLOOKUP($B505,'LKUP PCNDES'!$C$17:$H$60,6,FALSE)</f>
        <v>NHS NORTH CENTRAL LONDON INTEGRATED CARE BOARD</v>
      </c>
    </row>
    <row r="506" spans="1:10" x14ac:dyDescent="0.35">
      <c r="A506" t="s">
        <v>1558</v>
      </c>
      <c r="B506" t="s">
        <v>652</v>
      </c>
      <c r="C506" t="s">
        <v>1552</v>
      </c>
      <c r="D506" t="s">
        <v>563</v>
      </c>
      <c r="E506" s="2">
        <v>45412</v>
      </c>
      <c r="F506">
        <v>33</v>
      </c>
      <c r="G506" t="str">
        <f>VLOOKUP($C506,'LKUP PCNDES'!$K:$M,2,FALSE)</f>
        <v>Percentage of permanent care home residents aged 18 years or over who received a falls risk assessment.</v>
      </c>
      <c r="H506" t="str">
        <f>VLOOKUP($C506,'LKUP PCNDES'!$K:$M,3,FALSE)</f>
        <v>FALLS</v>
      </c>
      <c r="I506" t="str">
        <f>VLOOKUP($B506,'LKUP PCNDES'!$C$17:$H$60,4,FALSE)</f>
        <v>NHS North Central London ICB</v>
      </c>
      <c r="J506" t="str">
        <f>VLOOKUP($B506,'LKUP PCNDES'!$C$17:$H$60,6,FALSE)</f>
        <v>NHS NORTH CENTRAL LONDON INTEGRATED CARE BOARD</v>
      </c>
    </row>
    <row r="507" spans="1:10" x14ac:dyDescent="0.35">
      <c r="A507" t="s">
        <v>1558</v>
      </c>
      <c r="B507" t="s">
        <v>652</v>
      </c>
      <c r="C507" t="s">
        <v>1552</v>
      </c>
      <c r="D507" t="s">
        <v>563</v>
      </c>
      <c r="E507" s="2">
        <v>45443</v>
      </c>
      <c r="F507">
        <v>41</v>
      </c>
      <c r="G507" t="str">
        <f>VLOOKUP($C507,'LKUP PCNDES'!$K:$M,2,FALSE)</f>
        <v>Percentage of permanent care home residents aged 18 years or over who received a falls risk assessment.</v>
      </c>
      <c r="H507" t="str">
        <f>VLOOKUP($C507,'LKUP PCNDES'!$K:$M,3,FALSE)</f>
        <v>FALLS</v>
      </c>
      <c r="I507" t="str">
        <f>VLOOKUP($B507,'LKUP PCNDES'!$C$17:$H$60,4,FALSE)</f>
        <v>NHS North Central London ICB</v>
      </c>
      <c r="J507" t="str">
        <f>VLOOKUP($B507,'LKUP PCNDES'!$C$17:$H$60,6,FALSE)</f>
        <v>NHS NORTH CENTRAL LONDON INTEGRATED CARE BOARD</v>
      </c>
    </row>
    <row r="508" spans="1:10" x14ac:dyDescent="0.35">
      <c r="A508" t="s">
        <v>1558</v>
      </c>
      <c r="B508" t="s">
        <v>652</v>
      </c>
      <c r="C508" t="s">
        <v>1552</v>
      </c>
      <c r="D508" t="s">
        <v>563</v>
      </c>
      <c r="E508" s="2">
        <v>45473</v>
      </c>
      <c r="F508">
        <v>52</v>
      </c>
      <c r="G508" t="str">
        <f>VLOOKUP($C508,'LKUP PCNDES'!$K:$M,2,FALSE)</f>
        <v>Percentage of permanent care home residents aged 18 years or over who received a falls risk assessment.</v>
      </c>
      <c r="H508" t="str">
        <f>VLOOKUP($C508,'LKUP PCNDES'!$K:$M,3,FALSE)</f>
        <v>FALLS</v>
      </c>
      <c r="I508" t="str">
        <f>VLOOKUP($B508,'LKUP PCNDES'!$C$17:$H$60,4,FALSE)</f>
        <v>NHS North Central London ICB</v>
      </c>
      <c r="J508" t="str">
        <f>VLOOKUP($B508,'LKUP PCNDES'!$C$17:$H$60,6,FALSE)</f>
        <v>NHS NORTH CENTRAL LONDON INTEGRATED CARE BOARD</v>
      </c>
    </row>
    <row r="509" spans="1:10" x14ac:dyDescent="0.35">
      <c r="A509" t="s">
        <v>1558</v>
      </c>
      <c r="B509" t="s">
        <v>652</v>
      </c>
      <c r="C509" t="s">
        <v>1552</v>
      </c>
      <c r="D509" t="s">
        <v>563</v>
      </c>
      <c r="E509" s="2">
        <v>45504</v>
      </c>
      <c r="F509">
        <v>61</v>
      </c>
      <c r="G509" t="str">
        <f>VLOOKUP($C509,'LKUP PCNDES'!$K:$M,2,FALSE)</f>
        <v>Percentage of permanent care home residents aged 18 years or over who received a falls risk assessment.</v>
      </c>
      <c r="H509" t="str">
        <f>VLOOKUP($C509,'LKUP PCNDES'!$K:$M,3,FALSE)</f>
        <v>FALLS</v>
      </c>
      <c r="I509" t="str">
        <f>VLOOKUP($B509,'LKUP PCNDES'!$C$17:$H$60,4,FALSE)</f>
        <v>NHS North Central London ICB</v>
      </c>
      <c r="J509" t="str">
        <f>VLOOKUP($B509,'LKUP PCNDES'!$C$17:$H$60,6,FALSE)</f>
        <v>NHS NORTH CENTRAL LONDON INTEGRATED CARE BOARD</v>
      </c>
    </row>
    <row r="510" spans="1:10" x14ac:dyDescent="0.35">
      <c r="A510" t="s">
        <v>1558</v>
      </c>
      <c r="B510" t="s">
        <v>652</v>
      </c>
      <c r="C510" t="s">
        <v>1552</v>
      </c>
      <c r="D510" t="s">
        <v>563</v>
      </c>
      <c r="E510" s="2">
        <v>45535</v>
      </c>
      <c r="F510">
        <v>79</v>
      </c>
      <c r="G510" t="str">
        <f>VLOOKUP($C510,'LKUP PCNDES'!$K:$M,2,FALSE)</f>
        <v>Percentage of permanent care home residents aged 18 years or over who received a falls risk assessment.</v>
      </c>
      <c r="H510" t="str">
        <f>VLOOKUP($C510,'LKUP PCNDES'!$K:$M,3,FALSE)</f>
        <v>FALLS</v>
      </c>
      <c r="I510" t="str">
        <f>VLOOKUP($B510,'LKUP PCNDES'!$C$17:$H$60,4,FALSE)</f>
        <v>NHS North Central London ICB</v>
      </c>
      <c r="J510" t="str">
        <f>VLOOKUP($B510,'LKUP PCNDES'!$C$17:$H$60,6,FALSE)</f>
        <v>NHS NORTH CENTRAL LONDON INTEGRATED CARE BOARD</v>
      </c>
    </row>
    <row r="511" spans="1:10" x14ac:dyDescent="0.35">
      <c r="A511" t="s">
        <v>1558</v>
      </c>
      <c r="B511" t="s">
        <v>652</v>
      </c>
      <c r="C511" t="s">
        <v>1552</v>
      </c>
      <c r="D511" t="s">
        <v>563</v>
      </c>
      <c r="E511" s="2">
        <v>45565</v>
      </c>
      <c r="F511">
        <v>91</v>
      </c>
      <c r="G511" t="str">
        <f>VLOOKUP($C511,'LKUP PCNDES'!$K:$M,2,FALSE)</f>
        <v>Percentage of permanent care home residents aged 18 years or over who received a falls risk assessment.</v>
      </c>
      <c r="H511" t="str">
        <f>VLOOKUP($C511,'LKUP PCNDES'!$K:$M,3,FALSE)</f>
        <v>FALLS</v>
      </c>
      <c r="I511" t="str">
        <f>VLOOKUP($B511,'LKUP PCNDES'!$C$17:$H$60,4,FALSE)</f>
        <v>NHS North Central London ICB</v>
      </c>
      <c r="J511" t="str">
        <f>VLOOKUP($B511,'LKUP PCNDES'!$C$17:$H$60,6,FALSE)</f>
        <v>NHS NORTH CENTRAL LONDON INTEGRATED CARE BOARD</v>
      </c>
    </row>
    <row r="512" spans="1:10" x14ac:dyDescent="0.35">
      <c r="A512" t="s">
        <v>1558</v>
      </c>
      <c r="B512" t="s">
        <v>652</v>
      </c>
      <c r="C512" t="s">
        <v>1552</v>
      </c>
      <c r="D512" t="s">
        <v>563</v>
      </c>
      <c r="E512" s="2">
        <v>45596</v>
      </c>
      <c r="F512">
        <v>116</v>
      </c>
      <c r="G512" t="str">
        <f>VLOOKUP($C512,'LKUP PCNDES'!$K:$M,2,FALSE)</f>
        <v>Percentage of permanent care home residents aged 18 years or over who received a falls risk assessment.</v>
      </c>
      <c r="H512" t="str">
        <f>VLOOKUP($C512,'LKUP PCNDES'!$K:$M,3,FALSE)</f>
        <v>FALLS</v>
      </c>
      <c r="I512" t="str">
        <f>VLOOKUP($B512,'LKUP PCNDES'!$C$17:$H$60,4,FALSE)</f>
        <v>NHS North Central London ICB</v>
      </c>
      <c r="J512" t="str">
        <f>VLOOKUP($B512,'LKUP PCNDES'!$C$17:$H$60,6,FALSE)</f>
        <v>NHS NORTH CENTRAL LONDON INTEGRATED CARE BOARD</v>
      </c>
    </row>
    <row r="513" spans="1:10" x14ac:dyDescent="0.35">
      <c r="A513" t="s">
        <v>1558</v>
      </c>
      <c r="B513" t="s">
        <v>652</v>
      </c>
      <c r="C513" t="s">
        <v>1552</v>
      </c>
      <c r="D513" t="s">
        <v>563</v>
      </c>
      <c r="E513" s="2">
        <v>45626</v>
      </c>
      <c r="F513">
        <v>120</v>
      </c>
      <c r="G513" t="str">
        <f>VLOOKUP($C513,'LKUP PCNDES'!$K:$M,2,FALSE)</f>
        <v>Percentage of permanent care home residents aged 18 years or over who received a falls risk assessment.</v>
      </c>
      <c r="H513" t="str">
        <f>VLOOKUP($C513,'LKUP PCNDES'!$K:$M,3,FALSE)</f>
        <v>FALLS</v>
      </c>
      <c r="I513" t="str">
        <f>VLOOKUP($B513,'LKUP PCNDES'!$C$17:$H$60,4,FALSE)</f>
        <v>NHS North Central London ICB</v>
      </c>
      <c r="J513" t="str">
        <f>VLOOKUP($B513,'LKUP PCNDES'!$C$17:$H$60,6,FALSE)</f>
        <v>NHS NORTH CENTRAL LONDON INTEGRATED CARE BOARD</v>
      </c>
    </row>
    <row r="514" spans="1:10" x14ac:dyDescent="0.35">
      <c r="A514" t="s">
        <v>1558</v>
      </c>
      <c r="B514" t="s">
        <v>652</v>
      </c>
      <c r="C514" t="s">
        <v>1554</v>
      </c>
      <c r="D514" t="s">
        <v>700</v>
      </c>
      <c r="E514" s="2">
        <v>45412</v>
      </c>
      <c r="F514">
        <v>3</v>
      </c>
      <c r="G514" t="str">
        <f>VLOOKUP($C514,'LKUP PCNDES'!$K:$M,2,FALSE)</f>
        <v>Percentage of permanent care home residents aged 18 years or over who received a psychosocial assessment.</v>
      </c>
      <c r="H514" t="str">
        <f>VLOOKUP($C514,'LKUP PCNDES'!$K:$M,3,FALSE)</f>
        <v>PSY_ASSESS</v>
      </c>
      <c r="I514" t="str">
        <f>VLOOKUP($B514,'LKUP PCNDES'!$C$17:$H$60,4,FALSE)</f>
        <v>NHS North Central London ICB</v>
      </c>
      <c r="J514" t="str">
        <f>VLOOKUP($B514,'LKUP PCNDES'!$C$17:$H$60,6,FALSE)</f>
        <v>NHS NORTH CENTRAL LONDON INTEGRATED CARE BOARD</v>
      </c>
    </row>
    <row r="515" spans="1:10" x14ac:dyDescent="0.35">
      <c r="A515" t="s">
        <v>1558</v>
      </c>
      <c r="B515" t="s">
        <v>652</v>
      </c>
      <c r="C515" t="s">
        <v>1554</v>
      </c>
      <c r="D515" t="s">
        <v>700</v>
      </c>
      <c r="E515" s="2">
        <v>45443</v>
      </c>
      <c r="F515">
        <v>3</v>
      </c>
      <c r="G515" t="str">
        <f>VLOOKUP($C515,'LKUP PCNDES'!$K:$M,2,FALSE)</f>
        <v>Percentage of permanent care home residents aged 18 years or over who received a psychosocial assessment.</v>
      </c>
      <c r="H515" t="str">
        <f>VLOOKUP($C515,'LKUP PCNDES'!$K:$M,3,FALSE)</f>
        <v>PSY_ASSESS</v>
      </c>
      <c r="I515" t="str">
        <f>VLOOKUP($B515,'LKUP PCNDES'!$C$17:$H$60,4,FALSE)</f>
        <v>NHS North Central London ICB</v>
      </c>
      <c r="J515" t="str">
        <f>VLOOKUP($B515,'LKUP PCNDES'!$C$17:$H$60,6,FALSE)</f>
        <v>NHS NORTH CENTRAL LONDON INTEGRATED CARE BOARD</v>
      </c>
    </row>
    <row r="516" spans="1:10" x14ac:dyDescent="0.35">
      <c r="A516" t="s">
        <v>1558</v>
      </c>
      <c r="B516" t="s">
        <v>652</v>
      </c>
      <c r="C516" t="s">
        <v>1554</v>
      </c>
      <c r="D516" t="s">
        <v>700</v>
      </c>
      <c r="E516" s="2">
        <v>45473</v>
      </c>
      <c r="F516">
        <v>3</v>
      </c>
      <c r="G516" t="str">
        <f>VLOOKUP($C516,'LKUP PCNDES'!$K:$M,2,FALSE)</f>
        <v>Percentage of permanent care home residents aged 18 years or over who received a psychosocial assessment.</v>
      </c>
      <c r="H516" t="str">
        <f>VLOOKUP($C516,'LKUP PCNDES'!$K:$M,3,FALSE)</f>
        <v>PSY_ASSESS</v>
      </c>
      <c r="I516" t="str">
        <f>VLOOKUP($B516,'LKUP PCNDES'!$C$17:$H$60,4,FALSE)</f>
        <v>NHS North Central London ICB</v>
      </c>
      <c r="J516" t="str">
        <f>VLOOKUP($B516,'LKUP PCNDES'!$C$17:$H$60,6,FALSE)</f>
        <v>NHS NORTH CENTRAL LONDON INTEGRATED CARE BOARD</v>
      </c>
    </row>
    <row r="517" spans="1:10" x14ac:dyDescent="0.35">
      <c r="A517" t="s">
        <v>1558</v>
      </c>
      <c r="B517" t="s">
        <v>652</v>
      </c>
      <c r="C517" t="s">
        <v>1554</v>
      </c>
      <c r="D517" t="s">
        <v>700</v>
      </c>
      <c r="E517" s="2">
        <v>45504</v>
      </c>
      <c r="F517">
        <v>3</v>
      </c>
      <c r="G517" t="str">
        <f>VLOOKUP($C517,'LKUP PCNDES'!$K:$M,2,FALSE)</f>
        <v>Percentage of permanent care home residents aged 18 years or over who received a psychosocial assessment.</v>
      </c>
      <c r="H517" t="str">
        <f>VLOOKUP($C517,'LKUP PCNDES'!$K:$M,3,FALSE)</f>
        <v>PSY_ASSESS</v>
      </c>
      <c r="I517" t="str">
        <f>VLOOKUP($B517,'LKUP PCNDES'!$C$17:$H$60,4,FALSE)</f>
        <v>NHS North Central London ICB</v>
      </c>
      <c r="J517" t="str">
        <f>VLOOKUP($B517,'LKUP PCNDES'!$C$17:$H$60,6,FALSE)</f>
        <v>NHS NORTH CENTRAL LONDON INTEGRATED CARE BOARD</v>
      </c>
    </row>
    <row r="518" spans="1:10" x14ac:dyDescent="0.35">
      <c r="A518" t="s">
        <v>1558</v>
      </c>
      <c r="B518" t="s">
        <v>652</v>
      </c>
      <c r="C518" t="s">
        <v>1554</v>
      </c>
      <c r="D518" t="s">
        <v>700</v>
      </c>
      <c r="E518" s="2">
        <v>45535</v>
      </c>
      <c r="F518">
        <v>3</v>
      </c>
      <c r="G518" t="str">
        <f>VLOOKUP($C518,'LKUP PCNDES'!$K:$M,2,FALSE)</f>
        <v>Percentage of permanent care home residents aged 18 years or over who received a psychosocial assessment.</v>
      </c>
      <c r="H518" t="str">
        <f>VLOOKUP($C518,'LKUP PCNDES'!$K:$M,3,FALSE)</f>
        <v>PSY_ASSESS</v>
      </c>
      <c r="I518" t="str">
        <f>VLOOKUP($B518,'LKUP PCNDES'!$C$17:$H$60,4,FALSE)</f>
        <v>NHS North Central London ICB</v>
      </c>
      <c r="J518" t="str">
        <f>VLOOKUP($B518,'LKUP PCNDES'!$C$17:$H$60,6,FALSE)</f>
        <v>NHS NORTH CENTRAL LONDON INTEGRATED CARE BOARD</v>
      </c>
    </row>
    <row r="519" spans="1:10" x14ac:dyDescent="0.35">
      <c r="A519" t="s">
        <v>1558</v>
      </c>
      <c r="B519" t="s">
        <v>652</v>
      </c>
      <c r="C519" t="s">
        <v>1554</v>
      </c>
      <c r="D519" t="s">
        <v>700</v>
      </c>
      <c r="E519" s="2">
        <v>45565</v>
      </c>
      <c r="F519">
        <v>3</v>
      </c>
      <c r="G519" t="str">
        <f>VLOOKUP($C519,'LKUP PCNDES'!$K:$M,2,FALSE)</f>
        <v>Percentage of permanent care home residents aged 18 years or over who received a psychosocial assessment.</v>
      </c>
      <c r="H519" t="str">
        <f>VLOOKUP($C519,'LKUP PCNDES'!$K:$M,3,FALSE)</f>
        <v>PSY_ASSESS</v>
      </c>
      <c r="I519" t="str">
        <f>VLOOKUP($B519,'LKUP PCNDES'!$C$17:$H$60,4,FALSE)</f>
        <v>NHS North Central London ICB</v>
      </c>
      <c r="J519" t="str">
        <f>VLOOKUP($B519,'LKUP PCNDES'!$C$17:$H$60,6,FALSE)</f>
        <v>NHS NORTH CENTRAL LONDON INTEGRATED CARE BOARD</v>
      </c>
    </row>
    <row r="520" spans="1:10" x14ac:dyDescent="0.35">
      <c r="A520" t="s">
        <v>1558</v>
      </c>
      <c r="B520" t="s">
        <v>652</v>
      </c>
      <c r="C520" t="s">
        <v>1554</v>
      </c>
      <c r="D520" t="s">
        <v>700</v>
      </c>
      <c r="E520" s="2">
        <v>45596</v>
      </c>
      <c r="F520">
        <v>3</v>
      </c>
      <c r="G520" t="str">
        <f>VLOOKUP($C520,'LKUP PCNDES'!$K:$M,2,FALSE)</f>
        <v>Percentage of permanent care home residents aged 18 years or over who received a psychosocial assessment.</v>
      </c>
      <c r="H520" t="str">
        <f>VLOOKUP($C520,'LKUP PCNDES'!$K:$M,3,FALSE)</f>
        <v>PSY_ASSESS</v>
      </c>
      <c r="I520" t="str">
        <f>VLOOKUP($B520,'LKUP PCNDES'!$C$17:$H$60,4,FALSE)</f>
        <v>NHS North Central London ICB</v>
      </c>
      <c r="J520" t="str">
        <f>VLOOKUP($B520,'LKUP PCNDES'!$C$17:$H$60,6,FALSE)</f>
        <v>NHS NORTH CENTRAL LONDON INTEGRATED CARE BOARD</v>
      </c>
    </row>
    <row r="521" spans="1:10" x14ac:dyDescent="0.35">
      <c r="A521" t="s">
        <v>1558</v>
      </c>
      <c r="B521" t="s">
        <v>652</v>
      </c>
      <c r="C521" t="s">
        <v>1554</v>
      </c>
      <c r="D521" t="s">
        <v>700</v>
      </c>
      <c r="E521" s="2">
        <v>45626</v>
      </c>
      <c r="F521">
        <v>3</v>
      </c>
      <c r="G521" t="str">
        <f>VLOOKUP($C521,'LKUP PCNDES'!$K:$M,2,FALSE)</f>
        <v>Percentage of permanent care home residents aged 18 years or over who received a psychosocial assessment.</v>
      </c>
      <c r="H521" t="str">
        <f>VLOOKUP($C521,'LKUP PCNDES'!$K:$M,3,FALSE)</f>
        <v>PSY_ASSESS</v>
      </c>
      <c r="I521" t="str">
        <f>VLOOKUP($B521,'LKUP PCNDES'!$C$17:$H$60,4,FALSE)</f>
        <v>NHS North Central London ICB</v>
      </c>
      <c r="J521" t="str">
        <f>VLOOKUP($B521,'LKUP PCNDES'!$C$17:$H$60,6,FALSE)</f>
        <v>NHS NORTH CENTRAL LONDON INTEGRATED CARE BOARD</v>
      </c>
    </row>
    <row r="522" spans="1:10" x14ac:dyDescent="0.35">
      <c r="A522" t="s">
        <v>1558</v>
      </c>
      <c r="B522" t="s">
        <v>652</v>
      </c>
      <c r="C522" t="s">
        <v>1554</v>
      </c>
      <c r="D522" t="s">
        <v>564</v>
      </c>
      <c r="E522" s="2">
        <v>45412</v>
      </c>
      <c r="F522">
        <v>5572</v>
      </c>
      <c r="G522" t="str">
        <f>VLOOKUP($C522,'LKUP PCNDES'!$K:$M,2,FALSE)</f>
        <v>Percentage of permanent care home residents aged 18 years or over who received a psychosocial assessment.</v>
      </c>
      <c r="H522" t="str">
        <f>VLOOKUP($C522,'LKUP PCNDES'!$K:$M,3,FALSE)</f>
        <v>PSY_ASSESS</v>
      </c>
      <c r="I522" t="str">
        <f>VLOOKUP($B522,'LKUP PCNDES'!$C$17:$H$60,4,FALSE)</f>
        <v>NHS North Central London ICB</v>
      </c>
      <c r="J522" t="str">
        <f>VLOOKUP($B522,'LKUP PCNDES'!$C$17:$H$60,6,FALSE)</f>
        <v>NHS NORTH CENTRAL LONDON INTEGRATED CARE BOARD</v>
      </c>
    </row>
    <row r="523" spans="1:10" x14ac:dyDescent="0.35">
      <c r="A523" t="s">
        <v>1558</v>
      </c>
      <c r="B523" t="s">
        <v>652</v>
      </c>
      <c r="C523" t="s">
        <v>1554</v>
      </c>
      <c r="D523" t="s">
        <v>564</v>
      </c>
      <c r="E523" s="2">
        <v>45443</v>
      </c>
      <c r="F523">
        <v>5604</v>
      </c>
      <c r="G523" t="str">
        <f>VLOOKUP($C523,'LKUP PCNDES'!$K:$M,2,FALSE)</f>
        <v>Percentage of permanent care home residents aged 18 years or over who received a psychosocial assessment.</v>
      </c>
      <c r="H523" t="str">
        <f>VLOOKUP($C523,'LKUP PCNDES'!$K:$M,3,FALSE)</f>
        <v>PSY_ASSESS</v>
      </c>
      <c r="I523" t="str">
        <f>VLOOKUP($B523,'LKUP PCNDES'!$C$17:$H$60,4,FALSE)</f>
        <v>NHS North Central London ICB</v>
      </c>
      <c r="J523" t="str">
        <f>VLOOKUP($B523,'LKUP PCNDES'!$C$17:$H$60,6,FALSE)</f>
        <v>NHS NORTH CENTRAL LONDON INTEGRATED CARE BOARD</v>
      </c>
    </row>
    <row r="524" spans="1:10" x14ac:dyDescent="0.35">
      <c r="A524" t="s">
        <v>1558</v>
      </c>
      <c r="B524" t="s">
        <v>652</v>
      </c>
      <c r="C524" t="s">
        <v>1554</v>
      </c>
      <c r="D524" t="s">
        <v>564</v>
      </c>
      <c r="E524" s="2">
        <v>45473</v>
      </c>
      <c r="F524">
        <v>5682</v>
      </c>
      <c r="G524" t="str">
        <f>VLOOKUP($C524,'LKUP PCNDES'!$K:$M,2,FALSE)</f>
        <v>Percentage of permanent care home residents aged 18 years or over who received a psychosocial assessment.</v>
      </c>
      <c r="H524" t="str">
        <f>VLOOKUP($C524,'LKUP PCNDES'!$K:$M,3,FALSE)</f>
        <v>PSY_ASSESS</v>
      </c>
      <c r="I524" t="str">
        <f>VLOOKUP($B524,'LKUP PCNDES'!$C$17:$H$60,4,FALSE)</f>
        <v>NHS North Central London ICB</v>
      </c>
      <c r="J524" t="str">
        <f>VLOOKUP($B524,'LKUP PCNDES'!$C$17:$H$60,6,FALSE)</f>
        <v>NHS NORTH CENTRAL LONDON INTEGRATED CARE BOARD</v>
      </c>
    </row>
    <row r="525" spans="1:10" x14ac:dyDescent="0.35">
      <c r="A525" t="s">
        <v>1558</v>
      </c>
      <c r="B525" t="s">
        <v>652</v>
      </c>
      <c r="C525" t="s">
        <v>1554</v>
      </c>
      <c r="D525" t="s">
        <v>564</v>
      </c>
      <c r="E525" s="2">
        <v>45504</v>
      </c>
      <c r="F525">
        <v>5737</v>
      </c>
      <c r="G525" t="str">
        <f>VLOOKUP($C525,'LKUP PCNDES'!$K:$M,2,FALSE)</f>
        <v>Percentage of permanent care home residents aged 18 years or over who received a psychosocial assessment.</v>
      </c>
      <c r="H525" t="str">
        <f>VLOOKUP($C525,'LKUP PCNDES'!$K:$M,3,FALSE)</f>
        <v>PSY_ASSESS</v>
      </c>
      <c r="I525" t="str">
        <f>VLOOKUP($B525,'LKUP PCNDES'!$C$17:$H$60,4,FALSE)</f>
        <v>NHS North Central London ICB</v>
      </c>
      <c r="J525" t="str">
        <f>VLOOKUP($B525,'LKUP PCNDES'!$C$17:$H$60,6,FALSE)</f>
        <v>NHS NORTH CENTRAL LONDON INTEGRATED CARE BOARD</v>
      </c>
    </row>
    <row r="526" spans="1:10" x14ac:dyDescent="0.35">
      <c r="A526" t="s">
        <v>1558</v>
      </c>
      <c r="B526" t="s">
        <v>652</v>
      </c>
      <c r="C526" t="s">
        <v>1554</v>
      </c>
      <c r="D526" t="s">
        <v>564</v>
      </c>
      <c r="E526" s="2">
        <v>45535</v>
      </c>
      <c r="F526">
        <v>5814</v>
      </c>
      <c r="G526" t="str">
        <f>VLOOKUP($C526,'LKUP PCNDES'!$K:$M,2,FALSE)</f>
        <v>Percentage of permanent care home residents aged 18 years or over who received a psychosocial assessment.</v>
      </c>
      <c r="H526" t="str">
        <f>VLOOKUP($C526,'LKUP PCNDES'!$K:$M,3,FALSE)</f>
        <v>PSY_ASSESS</v>
      </c>
      <c r="I526" t="str">
        <f>VLOOKUP($B526,'LKUP PCNDES'!$C$17:$H$60,4,FALSE)</f>
        <v>NHS North Central London ICB</v>
      </c>
      <c r="J526" t="str">
        <f>VLOOKUP($B526,'LKUP PCNDES'!$C$17:$H$60,6,FALSE)</f>
        <v>NHS NORTH CENTRAL LONDON INTEGRATED CARE BOARD</v>
      </c>
    </row>
    <row r="527" spans="1:10" x14ac:dyDescent="0.35">
      <c r="A527" t="s">
        <v>1558</v>
      </c>
      <c r="B527" t="s">
        <v>652</v>
      </c>
      <c r="C527" t="s">
        <v>1554</v>
      </c>
      <c r="D527" t="s">
        <v>564</v>
      </c>
      <c r="E527" s="2">
        <v>45565</v>
      </c>
      <c r="F527">
        <v>5928</v>
      </c>
      <c r="G527" t="str">
        <f>VLOOKUP($C527,'LKUP PCNDES'!$K:$M,2,FALSE)</f>
        <v>Percentage of permanent care home residents aged 18 years or over who received a psychosocial assessment.</v>
      </c>
      <c r="H527" t="str">
        <f>VLOOKUP($C527,'LKUP PCNDES'!$K:$M,3,FALSE)</f>
        <v>PSY_ASSESS</v>
      </c>
      <c r="I527" t="str">
        <f>VLOOKUP($B527,'LKUP PCNDES'!$C$17:$H$60,4,FALSE)</f>
        <v>NHS North Central London ICB</v>
      </c>
      <c r="J527" t="str">
        <f>VLOOKUP($B527,'LKUP PCNDES'!$C$17:$H$60,6,FALSE)</f>
        <v>NHS NORTH CENTRAL LONDON INTEGRATED CARE BOARD</v>
      </c>
    </row>
    <row r="528" spans="1:10" x14ac:dyDescent="0.35">
      <c r="A528" t="s">
        <v>1558</v>
      </c>
      <c r="B528" t="s">
        <v>652</v>
      </c>
      <c r="C528" t="s">
        <v>1554</v>
      </c>
      <c r="D528" t="s">
        <v>564</v>
      </c>
      <c r="E528" s="2">
        <v>45596</v>
      </c>
      <c r="F528">
        <v>5952</v>
      </c>
      <c r="G528" t="str">
        <f>VLOOKUP($C528,'LKUP PCNDES'!$K:$M,2,FALSE)</f>
        <v>Percentage of permanent care home residents aged 18 years or over who received a psychosocial assessment.</v>
      </c>
      <c r="H528" t="str">
        <f>VLOOKUP($C528,'LKUP PCNDES'!$K:$M,3,FALSE)</f>
        <v>PSY_ASSESS</v>
      </c>
      <c r="I528" t="str">
        <f>VLOOKUP($B528,'LKUP PCNDES'!$C$17:$H$60,4,FALSE)</f>
        <v>NHS North Central London ICB</v>
      </c>
      <c r="J528" t="str">
        <f>VLOOKUP($B528,'LKUP PCNDES'!$C$17:$H$60,6,FALSE)</f>
        <v>NHS NORTH CENTRAL LONDON INTEGRATED CARE BOARD</v>
      </c>
    </row>
    <row r="529" spans="1:10" x14ac:dyDescent="0.35">
      <c r="A529" t="s">
        <v>1558</v>
      </c>
      <c r="B529" t="s">
        <v>652</v>
      </c>
      <c r="C529" t="s">
        <v>1554</v>
      </c>
      <c r="D529" t="s">
        <v>564</v>
      </c>
      <c r="E529" s="2">
        <v>45626</v>
      </c>
      <c r="F529">
        <v>5970</v>
      </c>
      <c r="G529" t="str">
        <f>VLOOKUP($C529,'LKUP PCNDES'!$K:$M,2,FALSE)</f>
        <v>Percentage of permanent care home residents aged 18 years or over who received a psychosocial assessment.</v>
      </c>
      <c r="H529" t="str">
        <f>VLOOKUP($C529,'LKUP PCNDES'!$K:$M,3,FALSE)</f>
        <v>PSY_ASSESS</v>
      </c>
      <c r="I529" t="str">
        <f>VLOOKUP($B529,'LKUP PCNDES'!$C$17:$H$60,4,FALSE)</f>
        <v>NHS North Central London ICB</v>
      </c>
      <c r="J529" t="str">
        <f>VLOOKUP($B529,'LKUP PCNDES'!$C$17:$H$60,6,FALSE)</f>
        <v>NHS NORTH CENTRAL LONDON INTEGRATED CARE BOARD</v>
      </c>
    </row>
    <row r="530" spans="1:10" x14ac:dyDescent="0.35">
      <c r="A530" t="s">
        <v>1558</v>
      </c>
      <c r="B530" t="s">
        <v>652</v>
      </c>
      <c r="C530" t="s">
        <v>1554</v>
      </c>
      <c r="D530" t="s">
        <v>563</v>
      </c>
      <c r="E530" s="2">
        <v>45412</v>
      </c>
      <c r="F530">
        <v>43</v>
      </c>
      <c r="G530" t="str">
        <f>VLOOKUP($C530,'LKUP PCNDES'!$K:$M,2,FALSE)</f>
        <v>Percentage of permanent care home residents aged 18 years or over who received a psychosocial assessment.</v>
      </c>
      <c r="H530" t="str">
        <f>VLOOKUP($C530,'LKUP PCNDES'!$K:$M,3,FALSE)</f>
        <v>PSY_ASSESS</v>
      </c>
      <c r="I530" t="str">
        <f>VLOOKUP($B530,'LKUP PCNDES'!$C$17:$H$60,4,FALSE)</f>
        <v>NHS North Central London ICB</v>
      </c>
      <c r="J530" t="str">
        <f>VLOOKUP($B530,'LKUP PCNDES'!$C$17:$H$60,6,FALSE)</f>
        <v>NHS NORTH CENTRAL LONDON INTEGRATED CARE BOARD</v>
      </c>
    </row>
    <row r="531" spans="1:10" x14ac:dyDescent="0.35">
      <c r="A531" t="s">
        <v>1558</v>
      </c>
      <c r="B531" t="s">
        <v>652</v>
      </c>
      <c r="C531" t="s">
        <v>1554</v>
      </c>
      <c r="D531" t="s">
        <v>563</v>
      </c>
      <c r="E531" s="2">
        <v>45443</v>
      </c>
      <c r="F531">
        <v>57</v>
      </c>
      <c r="G531" t="str">
        <f>VLOOKUP($C531,'LKUP PCNDES'!$K:$M,2,FALSE)</f>
        <v>Percentage of permanent care home residents aged 18 years or over who received a psychosocial assessment.</v>
      </c>
      <c r="H531" t="str">
        <f>VLOOKUP($C531,'LKUP PCNDES'!$K:$M,3,FALSE)</f>
        <v>PSY_ASSESS</v>
      </c>
      <c r="I531" t="str">
        <f>VLOOKUP($B531,'LKUP PCNDES'!$C$17:$H$60,4,FALSE)</f>
        <v>NHS North Central London ICB</v>
      </c>
      <c r="J531" t="str">
        <f>VLOOKUP($B531,'LKUP PCNDES'!$C$17:$H$60,6,FALSE)</f>
        <v>NHS NORTH CENTRAL LONDON INTEGRATED CARE BOARD</v>
      </c>
    </row>
    <row r="532" spans="1:10" x14ac:dyDescent="0.35">
      <c r="A532" t="s">
        <v>1558</v>
      </c>
      <c r="B532" t="s">
        <v>652</v>
      </c>
      <c r="C532" t="s">
        <v>1554</v>
      </c>
      <c r="D532" t="s">
        <v>563</v>
      </c>
      <c r="E532" s="2">
        <v>45473</v>
      </c>
      <c r="F532">
        <v>79</v>
      </c>
      <c r="G532" t="str">
        <f>VLOOKUP($C532,'LKUP PCNDES'!$K:$M,2,FALSE)</f>
        <v>Percentage of permanent care home residents aged 18 years or over who received a psychosocial assessment.</v>
      </c>
      <c r="H532" t="str">
        <f>VLOOKUP($C532,'LKUP PCNDES'!$K:$M,3,FALSE)</f>
        <v>PSY_ASSESS</v>
      </c>
      <c r="I532" t="str">
        <f>VLOOKUP($B532,'LKUP PCNDES'!$C$17:$H$60,4,FALSE)</f>
        <v>NHS North Central London ICB</v>
      </c>
      <c r="J532" t="str">
        <f>VLOOKUP($B532,'LKUP PCNDES'!$C$17:$H$60,6,FALSE)</f>
        <v>NHS NORTH CENTRAL LONDON INTEGRATED CARE BOARD</v>
      </c>
    </row>
    <row r="533" spans="1:10" x14ac:dyDescent="0.35">
      <c r="A533" t="s">
        <v>1558</v>
      </c>
      <c r="B533" t="s">
        <v>652</v>
      </c>
      <c r="C533" t="s">
        <v>1554</v>
      </c>
      <c r="D533" t="s">
        <v>563</v>
      </c>
      <c r="E533" s="2">
        <v>45504</v>
      </c>
      <c r="F533">
        <v>96</v>
      </c>
      <c r="G533" t="str">
        <f>VLOOKUP($C533,'LKUP PCNDES'!$K:$M,2,FALSE)</f>
        <v>Percentage of permanent care home residents aged 18 years or over who received a psychosocial assessment.</v>
      </c>
      <c r="H533" t="str">
        <f>VLOOKUP($C533,'LKUP PCNDES'!$K:$M,3,FALSE)</f>
        <v>PSY_ASSESS</v>
      </c>
      <c r="I533" t="str">
        <f>VLOOKUP($B533,'LKUP PCNDES'!$C$17:$H$60,4,FALSE)</f>
        <v>NHS North Central London ICB</v>
      </c>
      <c r="J533" t="str">
        <f>VLOOKUP($B533,'LKUP PCNDES'!$C$17:$H$60,6,FALSE)</f>
        <v>NHS NORTH CENTRAL LONDON INTEGRATED CARE BOARD</v>
      </c>
    </row>
    <row r="534" spans="1:10" x14ac:dyDescent="0.35">
      <c r="A534" t="s">
        <v>1558</v>
      </c>
      <c r="B534" t="s">
        <v>652</v>
      </c>
      <c r="C534" t="s">
        <v>1554</v>
      </c>
      <c r="D534" t="s">
        <v>563</v>
      </c>
      <c r="E534" s="2">
        <v>45535</v>
      </c>
      <c r="F534">
        <v>123</v>
      </c>
      <c r="G534" t="str">
        <f>VLOOKUP($C534,'LKUP PCNDES'!$K:$M,2,FALSE)</f>
        <v>Percentage of permanent care home residents aged 18 years or over who received a psychosocial assessment.</v>
      </c>
      <c r="H534" t="str">
        <f>VLOOKUP($C534,'LKUP PCNDES'!$K:$M,3,FALSE)</f>
        <v>PSY_ASSESS</v>
      </c>
      <c r="I534" t="str">
        <f>VLOOKUP($B534,'LKUP PCNDES'!$C$17:$H$60,4,FALSE)</f>
        <v>NHS North Central London ICB</v>
      </c>
      <c r="J534" t="str">
        <f>VLOOKUP($B534,'LKUP PCNDES'!$C$17:$H$60,6,FALSE)</f>
        <v>NHS NORTH CENTRAL LONDON INTEGRATED CARE BOARD</v>
      </c>
    </row>
    <row r="535" spans="1:10" x14ac:dyDescent="0.35">
      <c r="A535" t="s">
        <v>1558</v>
      </c>
      <c r="B535" t="s">
        <v>652</v>
      </c>
      <c r="C535" t="s">
        <v>1554</v>
      </c>
      <c r="D535" t="s">
        <v>563</v>
      </c>
      <c r="E535" s="2">
        <v>45565</v>
      </c>
      <c r="F535">
        <v>135</v>
      </c>
      <c r="G535" t="str">
        <f>VLOOKUP($C535,'LKUP PCNDES'!$K:$M,2,FALSE)</f>
        <v>Percentage of permanent care home residents aged 18 years or over who received a psychosocial assessment.</v>
      </c>
      <c r="H535" t="str">
        <f>VLOOKUP($C535,'LKUP PCNDES'!$K:$M,3,FALSE)</f>
        <v>PSY_ASSESS</v>
      </c>
      <c r="I535" t="str">
        <f>VLOOKUP($B535,'LKUP PCNDES'!$C$17:$H$60,4,FALSE)</f>
        <v>NHS North Central London ICB</v>
      </c>
      <c r="J535" t="str">
        <f>VLOOKUP($B535,'LKUP PCNDES'!$C$17:$H$60,6,FALSE)</f>
        <v>NHS NORTH CENTRAL LONDON INTEGRATED CARE BOARD</v>
      </c>
    </row>
    <row r="536" spans="1:10" x14ac:dyDescent="0.35">
      <c r="A536" t="s">
        <v>1558</v>
      </c>
      <c r="B536" t="s">
        <v>652</v>
      </c>
      <c r="C536" t="s">
        <v>1554</v>
      </c>
      <c r="D536" t="s">
        <v>563</v>
      </c>
      <c r="E536" s="2">
        <v>45596</v>
      </c>
      <c r="F536">
        <v>153</v>
      </c>
      <c r="G536" t="str">
        <f>VLOOKUP($C536,'LKUP PCNDES'!$K:$M,2,FALSE)</f>
        <v>Percentage of permanent care home residents aged 18 years or over who received a psychosocial assessment.</v>
      </c>
      <c r="H536" t="str">
        <f>VLOOKUP($C536,'LKUP PCNDES'!$K:$M,3,FALSE)</f>
        <v>PSY_ASSESS</v>
      </c>
      <c r="I536" t="str">
        <f>VLOOKUP($B536,'LKUP PCNDES'!$C$17:$H$60,4,FALSE)</f>
        <v>NHS North Central London ICB</v>
      </c>
      <c r="J536" t="str">
        <f>VLOOKUP($B536,'LKUP PCNDES'!$C$17:$H$60,6,FALSE)</f>
        <v>NHS NORTH CENTRAL LONDON INTEGRATED CARE BOARD</v>
      </c>
    </row>
    <row r="537" spans="1:10" x14ac:dyDescent="0.35">
      <c r="A537" t="s">
        <v>1558</v>
      </c>
      <c r="B537" t="s">
        <v>652</v>
      </c>
      <c r="C537" t="s">
        <v>1554</v>
      </c>
      <c r="D537" t="s">
        <v>563</v>
      </c>
      <c r="E537" s="2">
        <v>45626</v>
      </c>
      <c r="F537">
        <v>165</v>
      </c>
      <c r="G537" t="str">
        <f>VLOOKUP($C537,'LKUP PCNDES'!$K:$M,2,FALSE)</f>
        <v>Percentage of permanent care home residents aged 18 years or over who received a psychosocial assessment.</v>
      </c>
      <c r="H537" t="str">
        <f>VLOOKUP($C537,'LKUP PCNDES'!$K:$M,3,FALSE)</f>
        <v>PSY_ASSESS</v>
      </c>
      <c r="I537" t="str">
        <f>VLOOKUP($B537,'LKUP PCNDES'!$C$17:$H$60,4,FALSE)</f>
        <v>NHS North Central London ICB</v>
      </c>
      <c r="J537" t="str">
        <f>VLOOKUP($B537,'LKUP PCNDES'!$C$17:$H$60,6,FALSE)</f>
        <v>NHS NORTH CENTRAL LONDON INTEGRATED CARE BOARD</v>
      </c>
    </row>
    <row r="538" spans="1:10" x14ac:dyDescent="0.35">
      <c r="A538" t="s">
        <v>1558</v>
      </c>
      <c r="B538" t="s">
        <v>652</v>
      </c>
      <c r="C538" t="s">
        <v>1546</v>
      </c>
      <c r="D538" t="s">
        <v>564</v>
      </c>
      <c r="E538" s="2">
        <v>45412</v>
      </c>
      <c r="F538">
        <v>5593</v>
      </c>
      <c r="G538" t="str">
        <f>VLOOKUP($C538,'LKUP PCNDES'!$K:$M,2,FALSE)</f>
        <v>Percentage of care home residents aged 18 years or over on the QOF Dementia Register.</v>
      </c>
      <c r="H538" t="str">
        <f>VLOOKUP($C538,'LKUP PCNDES'!$K:$M,3,FALSE)</f>
        <v>DEM_REG</v>
      </c>
      <c r="I538" t="str">
        <f>VLOOKUP($B538,'LKUP PCNDES'!$C$17:$H$60,4,FALSE)</f>
        <v>NHS North Central London ICB</v>
      </c>
      <c r="J538" t="str">
        <f>VLOOKUP($B538,'LKUP PCNDES'!$C$17:$H$60,6,FALSE)</f>
        <v>NHS NORTH CENTRAL LONDON INTEGRATED CARE BOARD</v>
      </c>
    </row>
    <row r="539" spans="1:10" x14ac:dyDescent="0.35">
      <c r="A539" t="s">
        <v>1558</v>
      </c>
      <c r="B539" t="s">
        <v>652</v>
      </c>
      <c r="C539" t="s">
        <v>1546</v>
      </c>
      <c r="D539" t="s">
        <v>564</v>
      </c>
      <c r="E539" s="2">
        <v>45443</v>
      </c>
      <c r="F539">
        <v>5624</v>
      </c>
      <c r="G539" t="str">
        <f>VLOOKUP($C539,'LKUP PCNDES'!$K:$M,2,FALSE)</f>
        <v>Percentage of care home residents aged 18 years or over on the QOF Dementia Register.</v>
      </c>
      <c r="H539" t="str">
        <f>VLOOKUP($C539,'LKUP PCNDES'!$K:$M,3,FALSE)</f>
        <v>DEM_REG</v>
      </c>
      <c r="I539" t="str">
        <f>VLOOKUP($B539,'LKUP PCNDES'!$C$17:$H$60,4,FALSE)</f>
        <v>NHS North Central London ICB</v>
      </c>
      <c r="J539" t="str">
        <f>VLOOKUP($B539,'LKUP PCNDES'!$C$17:$H$60,6,FALSE)</f>
        <v>NHS NORTH CENTRAL LONDON INTEGRATED CARE BOARD</v>
      </c>
    </row>
    <row r="540" spans="1:10" x14ac:dyDescent="0.35">
      <c r="A540" t="s">
        <v>1558</v>
      </c>
      <c r="B540" t="s">
        <v>652</v>
      </c>
      <c r="C540" t="s">
        <v>1546</v>
      </c>
      <c r="D540" t="s">
        <v>564</v>
      </c>
      <c r="E540" s="2">
        <v>45473</v>
      </c>
      <c r="F540">
        <v>5704</v>
      </c>
      <c r="G540" t="str">
        <f>VLOOKUP($C540,'LKUP PCNDES'!$K:$M,2,FALSE)</f>
        <v>Percentage of care home residents aged 18 years or over on the QOF Dementia Register.</v>
      </c>
      <c r="H540" t="str">
        <f>VLOOKUP($C540,'LKUP PCNDES'!$K:$M,3,FALSE)</f>
        <v>DEM_REG</v>
      </c>
      <c r="I540" t="str">
        <f>VLOOKUP($B540,'LKUP PCNDES'!$C$17:$H$60,4,FALSE)</f>
        <v>NHS North Central London ICB</v>
      </c>
      <c r="J540" t="str">
        <f>VLOOKUP($B540,'LKUP PCNDES'!$C$17:$H$60,6,FALSE)</f>
        <v>NHS NORTH CENTRAL LONDON INTEGRATED CARE BOARD</v>
      </c>
    </row>
    <row r="541" spans="1:10" x14ac:dyDescent="0.35">
      <c r="A541" t="s">
        <v>1558</v>
      </c>
      <c r="B541" t="s">
        <v>652</v>
      </c>
      <c r="C541" t="s">
        <v>1546</v>
      </c>
      <c r="D541" t="s">
        <v>564</v>
      </c>
      <c r="E541" s="2">
        <v>45504</v>
      </c>
      <c r="F541">
        <v>5757</v>
      </c>
      <c r="G541" t="str">
        <f>VLOOKUP($C541,'LKUP PCNDES'!$K:$M,2,FALSE)</f>
        <v>Percentage of care home residents aged 18 years or over on the QOF Dementia Register.</v>
      </c>
      <c r="H541" t="str">
        <f>VLOOKUP($C541,'LKUP PCNDES'!$K:$M,3,FALSE)</f>
        <v>DEM_REG</v>
      </c>
      <c r="I541" t="str">
        <f>VLOOKUP($B541,'LKUP PCNDES'!$C$17:$H$60,4,FALSE)</f>
        <v>NHS North Central London ICB</v>
      </c>
      <c r="J541" t="str">
        <f>VLOOKUP($B541,'LKUP PCNDES'!$C$17:$H$60,6,FALSE)</f>
        <v>NHS NORTH CENTRAL LONDON INTEGRATED CARE BOARD</v>
      </c>
    </row>
    <row r="542" spans="1:10" x14ac:dyDescent="0.35">
      <c r="A542" t="s">
        <v>1558</v>
      </c>
      <c r="B542" t="s">
        <v>652</v>
      </c>
      <c r="C542" t="s">
        <v>1546</v>
      </c>
      <c r="D542" t="s">
        <v>564</v>
      </c>
      <c r="E542" s="2">
        <v>45535</v>
      </c>
      <c r="F542">
        <v>5836</v>
      </c>
      <c r="G542" t="str">
        <f>VLOOKUP($C542,'LKUP PCNDES'!$K:$M,2,FALSE)</f>
        <v>Percentage of care home residents aged 18 years or over on the QOF Dementia Register.</v>
      </c>
      <c r="H542" t="str">
        <f>VLOOKUP($C542,'LKUP PCNDES'!$K:$M,3,FALSE)</f>
        <v>DEM_REG</v>
      </c>
      <c r="I542" t="str">
        <f>VLOOKUP($B542,'LKUP PCNDES'!$C$17:$H$60,4,FALSE)</f>
        <v>NHS North Central London ICB</v>
      </c>
      <c r="J542" t="str">
        <f>VLOOKUP($B542,'LKUP PCNDES'!$C$17:$H$60,6,FALSE)</f>
        <v>NHS NORTH CENTRAL LONDON INTEGRATED CARE BOARD</v>
      </c>
    </row>
    <row r="543" spans="1:10" x14ac:dyDescent="0.35">
      <c r="A543" t="s">
        <v>1558</v>
      </c>
      <c r="B543" t="s">
        <v>652</v>
      </c>
      <c r="C543" t="s">
        <v>1546</v>
      </c>
      <c r="D543" t="s">
        <v>564</v>
      </c>
      <c r="E543" s="2">
        <v>45565</v>
      </c>
      <c r="F543">
        <v>5947</v>
      </c>
      <c r="G543" t="str">
        <f>VLOOKUP($C543,'LKUP PCNDES'!$K:$M,2,FALSE)</f>
        <v>Percentage of care home residents aged 18 years or over on the QOF Dementia Register.</v>
      </c>
      <c r="H543" t="str">
        <f>VLOOKUP($C543,'LKUP PCNDES'!$K:$M,3,FALSE)</f>
        <v>DEM_REG</v>
      </c>
      <c r="I543" t="str">
        <f>VLOOKUP($B543,'LKUP PCNDES'!$C$17:$H$60,4,FALSE)</f>
        <v>NHS North Central London ICB</v>
      </c>
      <c r="J543" t="str">
        <f>VLOOKUP($B543,'LKUP PCNDES'!$C$17:$H$60,6,FALSE)</f>
        <v>NHS NORTH CENTRAL LONDON INTEGRATED CARE BOARD</v>
      </c>
    </row>
    <row r="544" spans="1:10" x14ac:dyDescent="0.35">
      <c r="A544" t="s">
        <v>1558</v>
      </c>
      <c r="B544" t="s">
        <v>652</v>
      </c>
      <c r="C544" t="s">
        <v>1546</v>
      </c>
      <c r="D544" t="s">
        <v>564</v>
      </c>
      <c r="E544" s="2">
        <v>45596</v>
      </c>
      <c r="F544">
        <v>5969</v>
      </c>
      <c r="G544" t="str">
        <f>VLOOKUP($C544,'LKUP PCNDES'!$K:$M,2,FALSE)</f>
        <v>Percentage of care home residents aged 18 years or over on the QOF Dementia Register.</v>
      </c>
      <c r="H544" t="str">
        <f>VLOOKUP($C544,'LKUP PCNDES'!$K:$M,3,FALSE)</f>
        <v>DEM_REG</v>
      </c>
      <c r="I544" t="str">
        <f>VLOOKUP($B544,'LKUP PCNDES'!$C$17:$H$60,4,FALSE)</f>
        <v>NHS North Central London ICB</v>
      </c>
      <c r="J544" t="str">
        <f>VLOOKUP($B544,'LKUP PCNDES'!$C$17:$H$60,6,FALSE)</f>
        <v>NHS NORTH CENTRAL LONDON INTEGRATED CARE BOARD</v>
      </c>
    </row>
    <row r="545" spans="1:10" x14ac:dyDescent="0.35">
      <c r="A545" t="s">
        <v>1558</v>
      </c>
      <c r="B545" t="s">
        <v>652</v>
      </c>
      <c r="C545" t="s">
        <v>1546</v>
      </c>
      <c r="D545" t="s">
        <v>564</v>
      </c>
      <c r="E545" s="2">
        <v>45626</v>
      </c>
      <c r="F545">
        <v>5987</v>
      </c>
      <c r="G545" t="str">
        <f>VLOOKUP($C545,'LKUP PCNDES'!$K:$M,2,FALSE)</f>
        <v>Percentage of care home residents aged 18 years or over on the QOF Dementia Register.</v>
      </c>
      <c r="H545" t="str">
        <f>VLOOKUP($C545,'LKUP PCNDES'!$K:$M,3,FALSE)</f>
        <v>DEM_REG</v>
      </c>
      <c r="I545" t="str">
        <f>VLOOKUP($B545,'LKUP PCNDES'!$C$17:$H$60,4,FALSE)</f>
        <v>NHS North Central London ICB</v>
      </c>
      <c r="J545" t="str">
        <f>VLOOKUP($B545,'LKUP PCNDES'!$C$17:$H$60,6,FALSE)</f>
        <v>NHS NORTH CENTRAL LONDON INTEGRATED CARE BOARD</v>
      </c>
    </row>
    <row r="546" spans="1:10" x14ac:dyDescent="0.35">
      <c r="A546" t="s">
        <v>1558</v>
      </c>
      <c r="B546" t="s">
        <v>652</v>
      </c>
      <c r="C546" t="s">
        <v>1546</v>
      </c>
      <c r="D546" t="s">
        <v>563</v>
      </c>
      <c r="E546" s="2">
        <v>45412</v>
      </c>
      <c r="F546">
        <v>2046</v>
      </c>
      <c r="G546" t="str">
        <f>VLOOKUP($C546,'LKUP PCNDES'!$K:$M,2,FALSE)</f>
        <v>Percentage of care home residents aged 18 years or over on the QOF Dementia Register.</v>
      </c>
      <c r="H546" t="str">
        <f>VLOOKUP($C546,'LKUP PCNDES'!$K:$M,3,FALSE)</f>
        <v>DEM_REG</v>
      </c>
      <c r="I546" t="str">
        <f>VLOOKUP($B546,'LKUP PCNDES'!$C$17:$H$60,4,FALSE)</f>
        <v>NHS North Central London ICB</v>
      </c>
      <c r="J546" t="str">
        <f>VLOOKUP($B546,'LKUP PCNDES'!$C$17:$H$60,6,FALSE)</f>
        <v>NHS NORTH CENTRAL LONDON INTEGRATED CARE BOARD</v>
      </c>
    </row>
    <row r="547" spans="1:10" x14ac:dyDescent="0.35">
      <c r="A547" t="s">
        <v>1558</v>
      </c>
      <c r="B547" t="s">
        <v>652</v>
      </c>
      <c r="C547" t="s">
        <v>1546</v>
      </c>
      <c r="D547" t="s">
        <v>563</v>
      </c>
      <c r="E547" s="2">
        <v>45443</v>
      </c>
      <c r="F547">
        <v>2068</v>
      </c>
      <c r="G547" t="str">
        <f>VLOOKUP($C547,'LKUP PCNDES'!$K:$M,2,FALSE)</f>
        <v>Percentage of care home residents aged 18 years or over on the QOF Dementia Register.</v>
      </c>
      <c r="H547" t="str">
        <f>VLOOKUP($C547,'LKUP PCNDES'!$K:$M,3,FALSE)</f>
        <v>DEM_REG</v>
      </c>
      <c r="I547" t="str">
        <f>VLOOKUP($B547,'LKUP PCNDES'!$C$17:$H$60,4,FALSE)</f>
        <v>NHS North Central London ICB</v>
      </c>
      <c r="J547" t="str">
        <f>VLOOKUP($B547,'LKUP PCNDES'!$C$17:$H$60,6,FALSE)</f>
        <v>NHS NORTH CENTRAL LONDON INTEGRATED CARE BOARD</v>
      </c>
    </row>
    <row r="548" spans="1:10" x14ac:dyDescent="0.35">
      <c r="A548" t="s">
        <v>1558</v>
      </c>
      <c r="B548" t="s">
        <v>652</v>
      </c>
      <c r="C548" t="s">
        <v>1546</v>
      </c>
      <c r="D548" t="s">
        <v>563</v>
      </c>
      <c r="E548" s="2">
        <v>45473</v>
      </c>
      <c r="F548">
        <v>2119</v>
      </c>
      <c r="G548" t="str">
        <f>VLOOKUP($C548,'LKUP PCNDES'!$K:$M,2,FALSE)</f>
        <v>Percentage of care home residents aged 18 years or over on the QOF Dementia Register.</v>
      </c>
      <c r="H548" t="str">
        <f>VLOOKUP($C548,'LKUP PCNDES'!$K:$M,3,FALSE)</f>
        <v>DEM_REG</v>
      </c>
      <c r="I548" t="str">
        <f>VLOOKUP($B548,'LKUP PCNDES'!$C$17:$H$60,4,FALSE)</f>
        <v>NHS North Central London ICB</v>
      </c>
      <c r="J548" t="str">
        <f>VLOOKUP($B548,'LKUP PCNDES'!$C$17:$H$60,6,FALSE)</f>
        <v>NHS NORTH CENTRAL LONDON INTEGRATED CARE BOARD</v>
      </c>
    </row>
    <row r="549" spans="1:10" x14ac:dyDescent="0.35">
      <c r="A549" t="s">
        <v>1558</v>
      </c>
      <c r="B549" t="s">
        <v>652</v>
      </c>
      <c r="C549" t="s">
        <v>1546</v>
      </c>
      <c r="D549" t="s">
        <v>563</v>
      </c>
      <c r="E549" s="2">
        <v>45504</v>
      </c>
      <c r="F549">
        <v>2121</v>
      </c>
      <c r="G549" t="str">
        <f>VLOOKUP($C549,'LKUP PCNDES'!$K:$M,2,FALSE)</f>
        <v>Percentage of care home residents aged 18 years or over on the QOF Dementia Register.</v>
      </c>
      <c r="H549" t="str">
        <f>VLOOKUP($C549,'LKUP PCNDES'!$K:$M,3,FALSE)</f>
        <v>DEM_REG</v>
      </c>
      <c r="I549" t="str">
        <f>VLOOKUP($B549,'LKUP PCNDES'!$C$17:$H$60,4,FALSE)</f>
        <v>NHS North Central London ICB</v>
      </c>
      <c r="J549" t="str">
        <f>VLOOKUP($B549,'LKUP PCNDES'!$C$17:$H$60,6,FALSE)</f>
        <v>NHS NORTH CENTRAL LONDON INTEGRATED CARE BOARD</v>
      </c>
    </row>
    <row r="550" spans="1:10" x14ac:dyDescent="0.35">
      <c r="A550" t="s">
        <v>1558</v>
      </c>
      <c r="B550" t="s">
        <v>652</v>
      </c>
      <c r="C550" t="s">
        <v>1546</v>
      </c>
      <c r="D550" t="s">
        <v>563</v>
      </c>
      <c r="E550" s="2">
        <v>45535</v>
      </c>
      <c r="F550">
        <v>2125</v>
      </c>
      <c r="G550" t="str">
        <f>VLOOKUP($C550,'LKUP PCNDES'!$K:$M,2,FALSE)</f>
        <v>Percentage of care home residents aged 18 years or over on the QOF Dementia Register.</v>
      </c>
      <c r="H550" t="str">
        <f>VLOOKUP($C550,'LKUP PCNDES'!$K:$M,3,FALSE)</f>
        <v>DEM_REG</v>
      </c>
      <c r="I550" t="str">
        <f>VLOOKUP($B550,'LKUP PCNDES'!$C$17:$H$60,4,FALSE)</f>
        <v>NHS North Central London ICB</v>
      </c>
      <c r="J550" t="str">
        <f>VLOOKUP($B550,'LKUP PCNDES'!$C$17:$H$60,6,FALSE)</f>
        <v>NHS NORTH CENTRAL LONDON INTEGRATED CARE BOARD</v>
      </c>
    </row>
    <row r="551" spans="1:10" x14ac:dyDescent="0.35">
      <c r="A551" t="s">
        <v>1558</v>
      </c>
      <c r="B551" t="s">
        <v>652</v>
      </c>
      <c r="C551" t="s">
        <v>1546</v>
      </c>
      <c r="D551" t="s">
        <v>563</v>
      </c>
      <c r="E551" s="2">
        <v>45565</v>
      </c>
      <c r="F551">
        <v>2190</v>
      </c>
      <c r="G551" t="str">
        <f>VLOOKUP($C551,'LKUP PCNDES'!$K:$M,2,FALSE)</f>
        <v>Percentage of care home residents aged 18 years or over on the QOF Dementia Register.</v>
      </c>
      <c r="H551" t="str">
        <f>VLOOKUP($C551,'LKUP PCNDES'!$K:$M,3,FALSE)</f>
        <v>DEM_REG</v>
      </c>
      <c r="I551" t="str">
        <f>VLOOKUP($B551,'LKUP PCNDES'!$C$17:$H$60,4,FALSE)</f>
        <v>NHS North Central London ICB</v>
      </c>
      <c r="J551" t="str">
        <f>VLOOKUP($B551,'LKUP PCNDES'!$C$17:$H$60,6,FALSE)</f>
        <v>NHS NORTH CENTRAL LONDON INTEGRATED CARE BOARD</v>
      </c>
    </row>
    <row r="552" spans="1:10" x14ac:dyDescent="0.35">
      <c r="A552" t="s">
        <v>1558</v>
      </c>
      <c r="B552" t="s">
        <v>652</v>
      </c>
      <c r="C552" t="s">
        <v>1546</v>
      </c>
      <c r="D552" t="s">
        <v>563</v>
      </c>
      <c r="E552" s="2">
        <v>45596</v>
      </c>
      <c r="F552">
        <v>2201</v>
      </c>
      <c r="G552" t="str">
        <f>VLOOKUP($C552,'LKUP PCNDES'!$K:$M,2,FALSE)</f>
        <v>Percentage of care home residents aged 18 years or over on the QOF Dementia Register.</v>
      </c>
      <c r="H552" t="str">
        <f>VLOOKUP($C552,'LKUP PCNDES'!$K:$M,3,FALSE)</f>
        <v>DEM_REG</v>
      </c>
      <c r="I552" t="str">
        <f>VLOOKUP($B552,'LKUP PCNDES'!$C$17:$H$60,4,FALSE)</f>
        <v>NHS North Central London ICB</v>
      </c>
      <c r="J552" t="str">
        <f>VLOOKUP($B552,'LKUP PCNDES'!$C$17:$H$60,6,FALSE)</f>
        <v>NHS NORTH CENTRAL LONDON INTEGRATED CARE BOARD</v>
      </c>
    </row>
    <row r="553" spans="1:10" x14ac:dyDescent="0.35">
      <c r="A553" t="s">
        <v>1558</v>
      </c>
      <c r="B553" t="s">
        <v>652</v>
      </c>
      <c r="C553" t="s">
        <v>1546</v>
      </c>
      <c r="D553" t="s">
        <v>563</v>
      </c>
      <c r="E553" s="2">
        <v>45626</v>
      </c>
      <c r="F553">
        <v>2179</v>
      </c>
      <c r="G553" t="str">
        <f>VLOOKUP($C553,'LKUP PCNDES'!$K:$M,2,FALSE)</f>
        <v>Percentage of care home residents aged 18 years or over on the QOF Dementia Register.</v>
      </c>
      <c r="H553" t="str">
        <f>VLOOKUP($C553,'LKUP PCNDES'!$K:$M,3,FALSE)</f>
        <v>DEM_REG</v>
      </c>
      <c r="I553" t="str">
        <f>VLOOKUP($B553,'LKUP PCNDES'!$C$17:$H$60,4,FALSE)</f>
        <v>NHS North Central London ICB</v>
      </c>
      <c r="J553" t="str">
        <f>VLOOKUP($B553,'LKUP PCNDES'!$C$17:$H$60,6,FALSE)</f>
        <v>NHS NORTH CENTRAL LONDON INTEGRATED CARE BOARD</v>
      </c>
    </row>
    <row r="554" spans="1:10" x14ac:dyDescent="0.35">
      <c r="A554" t="s">
        <v>1558</v>
      </c>
      <c r="B554" t="s">
        <v>652</v>
      </c>
      <c r="C554" t="s">
        <v>1548</v>
      </c>
      <c r="D554" t="s">
        <v>564</v>
      </c>
      <c r="E554" s="2">
        <v>45412</v>
      </c>
      <c r="F554">
        <v>5575</v>
      </c>
      <c r="G554" t="str">
        <f>VLOOKUP($C554,'LKUP PCNDES'!$K:$M,2,FALSE)</f>
        <v>Percentage of permanent care home residents aged 18 years or over with a preferred place of death recorded.</v>
      </c>
      <c r="H554" t="str">
        <f>VLOOKUP($C554,'LKUP PCNDES'!$K:$M,3,FALSE)</f>
        <v>PREF_DEATH</v>
      </c>
      <c r="I554" t="str">
        <f>VLOOKUP($B554,'LKUP PCNDES'!$C$17:$H$60,4,FALSE)</f>
        <v>NHS North Central London ICB</v>
      </c>
      <c r="J554" t="str">
        <f>VLOOKUP($B554,'LKUP PCNDES'!$C$17:$H$60,6,FALSE)</f>
        <v>NHS NORTH CENTRAL LONDON INTEGRATED CARE BOARD</v>
      </c>
    </row>
    <row r="555" spans="1:10" x14ac:dyDescent="0.35">
      <c r="A555" t="s">
        <v>1558</v>
      </c>
      <c r="B555" t="s">
        <v>652</v>
      </c>
      <c r="C555" t="s">
        <v>1548</v>
      </c>
      <c r="D555" t="s">
        <v>564</v>
      </c>
      <c r="E555" s="2">
        <v>45443</v>
      </c>
      <c r="F555">
        <v>5607</v>
      </c>
      <c r="G555" t="str">
        <f>VLOOKUP($C555,'LKUP PCNDES'!$K:$M,2,FALSE)</f>
        <v>Percentage of permanent care home residents aged 18 years or over with a preferred place of death recorded.</v>
      </c>
      <c r="H555" t="str">
        <f>VLOOKUP($C555,'LKUP PCNDES'!$K:$M,3,FALSE)</f>
        <v>PREF_DEATH</v>
      </c>
      <c r="I555" t="str">
        <f>VLOOKUP($B555,'LKUP PCNDES'!$C$17:$H$60,4,FALSE)</f>
        <v>NHS North Central London ICB</v>
      </c>
      <c r="J555" t="str">
        <f>VLOOKUP($B555,'LKUP PCNDES'!$C$17:$H$60,6,FALSE)</f>
        <v>NHS NORTH CENTRAL LONDON INTEGRATED CARE BOARD</v>
      </c>
    </row>
    <row r="556" spans="1:10" x14ac:dyDescent="0.35">
      <c r="A556" t="s">
        <v>1558</v>
      </c>
      <c r="B556" t="s">
        <v>652</v>
      </c>
      <c r="C556" t="s">
        <v>1548</v>
      </c>
      <c r="D556" t="s">
        <v>564</v>
      </c>
      <c r="E556" s="2">
        <v>45473</v>
      </c>
      <c r="F556">
        <v>5685</v>
      </c>
      <c r="G556" t="str">
        <f>VLOOKUP($C556,'LKUP PCNDES'!$K:$M,2,FALSE)</f>
        <v>Percentage of permanent care home residents aged 18 years or over with a preferred place of death recorded.</v>
      </c>
      <c r="H556" t="str">
        <f>VLOOKUP($C556,'LKUP PCNDES'!$K:$M,3,FALSE)</f>
        <v>PREF_DEATH</v>
      </c>
      <c r="I556" t="str">
        <f>VLOOKUP($B556,'LKUP PCNDES'!$C$17:$H$60,4,FALSE)</f>
        <v>NHS North Central London ICB</v>
      </c>
      <c r="J556" t="str">
        <f>VLOOKUP($B556,'LKUP PCNDES'!$C$17:$H$60,6,FALSE)</f>
        <v>NHS NORTH CENTRAL LONDON INTEGRATED CARE BOARD</v>
      </c>
    </row>
    <row r="557" spans="1:10" x14ac:dyDescent="0.35">
      <c r="A557" t="s">
        <v>1558</v>
      </c>
      <c r="B557" t="s">
        <v>652</v>
      </c>
      <c r="C557" t="s">
        <v>1548</v>
      </c>
      <c r="D557" t="s">
        <v>564</v>
      </c>
      <c r="E557" s="2">
        <v>45504</v>
      </c>
      <c r="F557">
        <v>5740</v>
      </c>
      <c r="G557" t="str">
        <f>VLOOKUP($C557,'LKUP PCNDES'!$K:$M,2,FALSE)</f>
        <v>Percentage of permanent care home residents aged 18 years or over with a preferred place of death recorded.</v>
      </c>
      <c r="H557" t="str">
        <f>VLOOKUP($C557,'LKUP PCNDES'!$K:$M,3,FALSE)</f>
        <v>PREF_DEATH</v>
      </c>
      <c r="I557" t="str">
        <f>VLOOKUP($B557,'LKUP PCNDES'!$C$17:$H$60,4,FALSE)</f>
        <v>NHS North Central London ICB</v>
      </c>
      <c r="J557" t="str">
        <f>VLOOKUP($B557,'LKUP PCNDES'!$C$17:$H$60,6,FALSE)</f>
        <v>NHS NORTH CENTRAL LONDON INTEGRATED CARE BOARD</v>
      </c>
    </row>
    <row r="558" spans="1:10" x14ac:dyDescent="0.35">
      <c r="A558" t="s">
        <v>1558</v>
      </c>
      <c r="B558" t="s">
        <v>652</v>
      </c>
      <c r="C558" t="s">
        <v>1548</v>
      </c>
      <c r="D558" t="s">
        <v>564</v>
      </c>
      <c r="E558" s="2">
        <v>45535</v>
      </c>
      <c r="F558">
        <v>5817</v>
      </c>
      <c r="G558" t="str">
        <f>VLOOKUP($C558,'LKUP PCNDES'!$K:$M,2,FALSE)</f>
        <v>Percentage of permanent care home residents aged 18 years or over with a preferred place of death recorded.</v>
      </c>
      <c r="H558" t="str">
        <f>VLOOKUP($C558,'LKUP PCNDES'!$K:$M,3,FALSE)</f>
        <v>PREF_DEATH</v>
      </c>
      <c r="I558" t="str">
        <f>VLOOKUP($B558,'LKUP PCNDES'!$C$17:$H$60,4,FALSE)</f>
        <v>NHS North Central London ICB</v>
      </c>
      <c r="J558" t="str">
        <f>VLOOKUP($B558,'LKUP PCNDES'!$C$17:$H$60,6,FALSE)</f>
        <v>NHS NORTH CENTRAL LONDON INTEGRATED CARE BOARD</v>
      </c>
    </row>
    <row r="559" spans="1:10" x14ac:dyDescent="0.35">
      <c r="A559" t="s">
        <v>1558</v>
      </c>
      <c r="B559" t="s">
        <v>652</v>
      </c>
      <c r="C559" t="s">
        <v>1548</v>
      </c>
      <c r="D559" t="s">
        <v>564</v>
      </c>
      <c r="E559" s="2">
        <v>45565</v>
      </c>
      <c r="F559">
        <v>5931</v>
      </c>
      <c r="G559" t="str">
        <f>VLOOKUP($C559,'LKUP PCNDES'!$K:$M,2,FALSE)</f>
        <v>Percentage of permanent care home residents aged 18 years or over with a preferred place of death recorded.</v>
      </c>
      <c r="H559" t="str">
        <f>VLOOKUP($C559,'LKUP PCNDES'!$K:$M,3,FALSE)</f>
        <v>PREF_DEATH</v>
      </c>
      <c r="I559" t="str">
        <f>VLOOKUP($B559,'LKUP PCNDES'!$C$17:$H$60,4,FALSE)</f>
        <v>NHS North Central London ICB</v>
      </c>
      <c r="J559" t="str">
        <f>VLOOKUP($B559,'LKUP PCNDES'!$C$17:$H$60,6,FALSE)</f>
        <v>NHS NORTH CENTRAL LONDON INTEGRATED CARE BOARD</v>
      </c>
    </row>
    <row r="560" spans="1:10" x14ac:dyDescent="0.35">
      <c r="A560" t="s">
        <v>1558</v>
      </c>
      <c r="B560" t="s">
        <v>652</v>
      </c>
      <c r="C560" t="s">
        <v>1548</v>
      </c>
      <c r="D560" t="s">
        <v>564</v>
      </c>
      <c r="E560" s="2">
        <v>45596</v>
      </c>
      <c r="F560">
        <v>5955</v>
      </c>
      <c r="G560" t="str">
        <f>VLOOKUP($C560,'LKUP PCNDES'!$K:$M,2,FALSE)</f>
        <v>Percentage of permanent care home residents aged 18 years or over with a preferred place of death recorded.</v>
      </c>
      <c r="H560" t="str">
        <f>VLOOKUP($C560,'LKUP PCNDES'!$K:$M,3,FALSE)</f>
        <v>PREF_DEATH</v>
      </c>
      <c r="I560" t="str">
        <f>VLOOKUP($B560,'LKUP PCNDES'!$C$17:$H$60,4,FALSE)</f>
        <v>NHS North Central London ICB</v>
      </c>
      <c r="J560" t="str">
        <f>VLOOKUP($B560,'LKUP PCNDES'!$C$17:$H$60,6,FALSE)</f>
        <v>NHS NORTH CENTRAL LONDON INTEGRATED CARE BOARD</v>
      </c>
    </row>
    <row r="561" spans="1:10" x14ac:dyDescent="0.35">
      <c r="A561" t="s">
        <v>1558</v>
      </c>
      <c r="B561" t="s">
        <v>652</v>
      </c>
      <c r="C561" t="s">
        <v>1548</v>
      </c>
      <c r="D561" t="s">
        <v>564</v>
      </c>
      <c r="E561" s="2">
        <v>45626</v>
      </c>
      <c r="F561">
        <v>5973</v>
      </c>
      <c r="G561" t="str">
        <f>VLOOKUP($C561,'LKUP PCNDES'!$K:$M,2,FALSE)</f>
        <v>Percentage of permanent care home residents aged 18 years or over with a preferred place of death recorded.</v>
      </c>
      <c r="H561" t="str">
        <f>VLOOKUP($C561,'LKUP PCNDES'!$K:$M,3,FALSE)</f>
        <v>PREF_DEATH</v>
      </c>
      <c r="I561" t="str">
        <f>VLOOKUP($B561,'LKUP PCNDES'!$C$17:$H$60,4,FALSE)</f>
        <v>NHS North Central London ICB</v>
      </c>
      <c r="J561" t="str">
        <f>VLOOKUP($B561,'LKUP PCNDES'!$C$17:$H$60,6,FALSE)</f>
        <v>NHS NORTH CENTRAL LONDON INTEGRATED CARE BOARD</v>
      </c>
    </row>
    <row r="562" spans="1:10" x14ac:dyDescent="0.35">
      <c r="A562" t="s">
        <v>1558</v>
      </c>
      <c r="B562" t="s">
        <v>652</v>
      </c>
      <c r="C562" t="s">
        <v>1548</v>
      </c>
      <c r="D562" t="s">
        <v>563</v>
      </c>
      <c r="E562" s="2">
        <v>45412</v>
      </c>
      <c r="F562">
        <v>1228</v>
      </c>
      <c r="G562" t="str">
        <f>VLOOKUP($C562,'LKUP PCNDES'!$K:$M,2,FALSE)</f>
        <v>Percentage of permanent care home residents aged 18 years or over with a preferred place of death recorded.</v>
      </c>
      <c r="H562" t="str">
        <f>VLOOKUP($C562,'LKUP PCNDES'!$K:$M,3,FALSE)</f>
        <v>PREF_DEATH</v>
      </c>
      <c r="I562" t="str">
        <f>VLOOKUP($B562,'LKUP PCNDES'!$C$17:$H$60,4,FALSE)</f>
        <v>NHS North Central London ICB</v>
      </c>
      <c r="J562" t="str">
        <f>VLOOKUP($B562,'LKUP PCNDES'!$C$17:$H$60,6,FALSE)</f>
        <v>NHS NORTH CENTRAL LONDON INTEGRATED CARE BOARD</v>
      </c>
    </row>
    <row r="563" spans="1:10" x14ac:dyDescent="0.35">
      <c r="A563" t="s">
        <v>1558</v>
      </c>
      <c r="B563" t="s">
        <v>652</v>
      </c>
      <c r="C563" t="s">
        <v>1548</v>
      </c>
      <c r="D563" t="s">
        <v>563</v>
      </c>
      <c r="E563" s="2">
        <v>45443</v>
      </c>
      <c r="F563">
        <v>1229</v>
      </c>
      <c r="G563" t="str">
        <f>VLOOKUP($C563,'LKUP PCNDES'!$K:$M,2,FALSE)</f>
        <v>Percentage of permanent care home residents aged 18 years or over with a preferred place of death recorded.</v>
      </c>
      <c r="H563" t="str">
        <f>VLOOKUP($C563,'LKUP PCNDES'!$K:$M,3,FALSE)</f>
        <v>PREF_DEATH</v>
      </c>
      <c r="I563" t="str">
        <f>VLOOKUP($B563,'LKUP PCNDES'!$C$17:$H$60,4,FALSE)</f>
        <v>NHS North Central London ICB</v>
      </c>
      <c r="J563" t="str">
        <f>VLOOKUP($B563,'LKUP PCNDES'!$C$17:$H$60,6,FALSE)</f>
        <v>NHS NORTH CENTRAL LONDON INTEGRATED CARE BOARD</v>
      </c>
    </row>
    <row r="564" spans="1:10" x14ac:dyDescent="0.35">
      <c r="A564" t="s">
        <v>1558</v>
      </c>
      <c r="B564" t="s">
        <v>652</v>
      </c>
      <c r="C564" t="s">
        <v>1548</v>
      </c>
      <c r="D564" t="s">
        <v>563</v>
      </c>
      <c r="E564" s="2">
        <v>45473</v>
      </c>
      <c r="F564">
        <v>1242</v>
      </c>
      <c r="G564" t="str">
        <f>VLOOKUP($C564,'LKUP PCNDES'!$K:$M,2,FALSE)</f>
        <v>Percentage of permanent care home residents aged 18 years or over with a preferred place of death recorded.</v>
      </c>
      <c r="H564" t="str">
        <f>VLOOKUP($C564,'LKUP PCNDES'!$K:$M,3,FALSE)</f>
        <v>PREF_DEATH</v>
      </c>
      <c r="I564" t="str">
        <f>VLOOKUP($B564,'LKUP PCNDES'!$C$17:$H$60,4,FALSE)</f>
        <v>NHS North Central London ICB</v>
      </c>
      <c r="J564" t="str">
        <f>VLOOKUP($B564,'LKUP PCNDES'!$C$17:$H$60,6,FALSE)</f>
        <v>NHS NORTH CENTRAL LONDON INTEGRATED CARE BOARD</v>
      </c>
    </row>
    <row r="565" spans="1:10" x14ac:dyDescent="0.35">
      <c r="A565" t="s">
        <v>1558</v>
      </c>
      <c r="B565" t="s">
        <v>652</v>
      </c>
      <c r="C565" t="s">
        <v>1548</v>
      </c>
      <c r="D565" t="s">
        <v>563</v>
      </c>
      <c r="E565" s="2">
        <v>45504</v>
      </c>
      <c r="F565">
        <v>1253</v>
      </c>
      <c r="G565" t="str">
        <f>VLOOKUP($C565,'LKUP PCNDES'!$K:$M,2,FALSE)</f>
        <v>Percentage of permanent care home residents aged 18 years or over with a preferred place of death recorded.</v>
      </c>
      <c r="H565" t="str">
        <f>VLOOKUP($C565,'LKUP PCNDES'!$K:$M,3,FALSE)</f>
        <v>PREF_DEATH</v>
      </c>
      <c r="I565" t="str">
        <f>VLOOKUP($B565,'LKUP PCNDES'!$C$17:$H$60,4,FALSE)</f>
        <v>NHS North Central London ICB</v>
      </c>
      <c r="J565" t="str">
        <f>VLOOKUP($B565,'LKUP PCNDES'!$C$17:$H$60,6,FALSE)</f>
        <v>NHS NORTH CENTRAL LONDON INTEGRATED CARE BOARD</v>
      </c>
    </row>
    <row r="566" spans="1:10" x14ac:dyDescent="0.35">
      <c r="A566" t="s">
        <v>1558</v>
      </c>
      <c r="B566" t="s">
        <v>652</v>
      </c>
      <c r="C566" t="s">
        <v>1548</v>
      </c>
      <c r="D566" t="s">
        <v>563</v>
      </c>
      <c r="E566" s="2">
        <v>45535</v>
      </c>
      <c r="F566">
        <v>1386</v>
      </c>
      <c r="G566" t="str">
        <f>VLOOKUP($C566,'LKUP PCNDES'!$K:$M,2,FALSE)</f>
        <v>Percentage of permanent care home residents aged 18 years or over with a preferred place of death recorded.</v>
      </c>
      <c r="H566" t="str">
        <f>VLOOKUP($C566,'LKUP PCNDES'!$K:$M,3,FALSE)</f>
        <v>PREF_DEATH</v>
      </c>
      <c r="I566" t="str">
        <f>VLOOKUP($B566,'LKUP PCNDES'!$C$17:$H$60,4,FALSE)</f>
        <v>NHS North Central London ICB</v>
      </c>
      <c r="J566" t="str">
        <f>VLOOKUP($B566,'LKUP PCNDES'!$C$17:$H$60,6,FALSE)</f>
        <v>NHS NORTH CENTRAL LONDON INTEGRATED CARE BOARD</v>
      </c>
    </row>
    <row r="567" spans="1:10" x14ac:dyDescent="0.35">
      <c r="A567" t="s">
        <v>1558</v>
      </c>
      <c r="B567" t="s">
        <v>652</v>
      </c>
      <c r="C567" t="s">
        <v>1548</v>
      </c>
      <c r="D567" t="s">
        <v>563</v>
      </c>
      <c r="E567" s="2">
        <v>45565</v>
      </c>
      <c r="F567">
        <v>1476</v>
      </c>
      <c r="G567" t="str">
        <f>VLOOKUP($C567,'LKUP PCNDES'!$K:$M,2,FALSE)</f>
        <v>Percentage of permanent care home residents aged 18 years or over with a preferred place of death recorded.</v>
      </c>
      <c r="H567" t="str">
        <f>VLOOKUP($C567,'LKUP PCNDES'!$K:$M,3,FALSE)</f>
        <v>PREF_DEATH</v>
      </c>
      <c r="I567" t="str">
        <f>VLOOKUP($B567,'LKUP PCNDES'!$C$17:$H$60,4,FALSE)</f>
        <v>NHS North Central London ICB</v>
      </c>
      <c r="J567" t="str">
        <f>VLOOKUP($B567,'LKUP PCNDES'!$C$17:$H$60,6,FALSE)</f>
        <v>NHS NORTH CENTRAL LONDON INTEGRATED CARE BOARD</v>
      </c>
    </row>
    <row r="568" spans="1:10" x14ac:dyDescent="0.35">
      <c r="A568" t="s">
        <v>1558</v>
      </c>
      <c r="B568" t="s">
        <v>652</v>
      </c>
      <c r="C568" t="s">
        <v>1548</v>
      </c>
      <c r="D568" t="s">
        <v>563</v>
      </c>
      <c r="E568" s="2">
        <v>45596</v>
      </c>
      <c r="F568">
        <v>1508</v>
      </c>
      <c r="G568" t="str">
        <f>VLOOKUP($C568,'LKUP PCNDES'!$K:$M,2,FALSE)</f>
        <v>Percentage of permanent care home residents aged 18 years or over with a preferred place of death recorded.</v>
      </c>
      <c r="H568" t="str">
        <f>VLOOKUP($C568,'LKUP PCNDES'!$K:$M,3,FALSE)</f>
        <v>PREF_DEATH</v>
      </c>
      <c r="I568" t="str">
        <f>VLOOKUP($B568,'LKUP PCNDES'!$C$17:$H$60,4,FALSE)</f>
        <v>NHS North Central London ICB</v>
      </c>
      <c r="J568" t="str">
        <f>VLOOKUP($B568,'LKUP PCNDES'!$C$17:$H$60,6,FALSE)</f>
        <v>NHS NORTH CENTRAL LONDON INTEGRATED CARE BOARD</v>
      </c>
    </row>
    <row r="569" spans="1:10" x14ac:dyDescent="0.35">
      <c r="A569" t="s">
        <v>1558</v>
      </c>
      <c r="B569" t="s">
        <v>652</v>
      </c>
      <c r="C569" t="s">
        <v>1548</v>
      </c>
      <c r="D569" t="s">
        <v>563</v>
      </c>
      <c r="E569" s="2">
        <v>45626</v>
      </c>
      <c r="F569">
        <v>1589</v>
      </c>
      <c r="G569" t="str">
        <f>VLOOKUP($C569,'LKUP PCNDES'!$K:$M,2,FALSE)</f>
        <v>Percentage of permanent care home residents aged 18 years or over with a preferred place of death recorded.</v>
      </c>
      <c r="H569" t="str">
        <f>VLOOKUP($C569,'LKUP PCNDES'!$K:$M,3,FALSE)</f>
        <v>PREF_DEATH</v>
      </c>
      <c r="I569" t="str">
        <f>VLOOKUP($B569,'LKUP PCNDES'!$C$17:$H$60,4,FALSE)</f>
        <v>NHS North Central London ICB</v>
      </c>
      <c r="J569" t="str">
        <f>VLOOKUP($B569,'LKUP PCNDES'!$C$17:$H$60,6,FALSE)</f>
        <v>NHS NORTH CENTRAL LONDON INTEGRATED CARE BOARD</v>
      </c>
    </row>
    <row r="570" spans="1:10" x14ac:dyDescent="0.35">
      <c r="A570" t="s">
        <v>1558</v>
      </c>
      <c r="B570" t="s">
        <v>652</v>
      </c>
      <c r="C570" t="s">
        <v>1550</v>
      </c>
      <c r="D570" t="s">
        <v>700</v>
      </c>
      <c r="E570" s="2">
        <v>45412</v>
      </c>
      <c r="F570">
        <v>3</v>
      </c>
      <c r="G570" t="str">
        <f>VLOOKUP($C570,'LKUP PCNDES'!$K:$M,2,FALSE)</f>
        <v>Mean number of Multidisciplinary Team meetings per care home resident aged 18 years or over.</v>
      </c>
      <c r="H570" t="str">
        <f>VLOOKUP($C570,'LKUP PCNDES'!$K:$M,3,FALSE)</f>
        <v>MDT</v>
      </c>
      <c r="I570" t="str">
        <f>VLOOKUP($B570,'LKUP PCNDES'!$C$17:$H$60,4,FALSE)</f>
        <v>NHS North Central London ICB</v>
      </c>
      <c r="J570" t="str">
        <f>VLOOKUP($B570,'LKUP PCNDES'!$C$17:$H$60,6,FALSE)</f>
        <v>NHS NORTH CENTRAL LONDON INTEGRATED CARE BOARD</v>
      </c>
    </row>
    <row r="571" spans="1:10" x14ac:dyDescent="0.35">
      <c r="A571" t="s">
        <v>1558</v>
      </c>
      <c r="B571" t="s">
        <v>652</v>
      </c>
      <c r="C571" t="s">
        <v>1550</v>
      </c>
      <c r="D571" t="s">
        <v>700</v>
      </c>
      <c r="E571" s="2">
        <v>45443</v>
      </c>
      <c r="F571">
        <v>3</v>
      </c>
      <c r="G571" t="str">
        <f>VLOOKUP($C571,'LKUP PCNDES'!$K:$M,2,FALSE)</f>
        <v>Mean number of Multidisciplinary Team meetings per care home resident aged 18 years or over.</v>
      </c>
      <c r="H571" t="str">
        <f>VLOOKUP($C571,'LKUP PCNDES'!$K:$M,3,FALSE)</f>
        <v>MDT</v>
      </c>
      <c r="I571" t="str">
        <f>VLOOKUP($B571,'LKUP PCNDES'!$C$17:$H$60,4,FALSE)</f>
        <v>NHS North Central London ICB</v>
      </c>
      <c r="J571" t="str">
        <f>VLOOKUP($B571,'LKUP PCNDES'!$C$17:$H$60,6,FALSE)</f>
        <v>NHS NORTH CENTRAL LONDON INTEGRATED CARE BOARD</v>
      </c>
    </row>
    <row r="572" spans="1:10" x14ac:dyDescent="0.35">
      <c r="A572" t="s">
        <v>1558</v>
      </c>
      <c r="B572" t="s">
        <v>652</v>
      </c>
      <c r="C572" t="s">
        <v>1550</v>
      </c>
      <c r="D572" t="s">
        <v>700</v>
      </c>
      <c r="E572" s="2">
        <v>45473</v>
      </c>
      <c r="F572">
        <v>3</v>
      </c>
      <c r="G572" t="str">
        <f>VLOOKUP($C572,'LKUP PCNDES'!$K:$M,2,FALSE)</f>
        <v>Mean number of Multidisciplinary Team meetings per care home resident aged 18 years or over.</v>
      </c>
      <c r="H572" t="str">
        <f>VLOOKUP($C572,'LKUP PCNDES'!$K:$M,3,FALSE)</f>
        <v>MDT</v>
      </c>
      <c r="I572" t="str">
        <f>VLOOKUP($B572,'LKUP PCNDES'!$C$17:$H$60,4,FALSE)</f>
        <v>NHS North Central London ICB</v>
      </c>
      <c r="J572" t="str">
        <f>VLOOKUP($B572,'LKUP PCNDES'!$C$17:$H$60,6,FALSE)</f>
        <v>NHS NORTH CENTRAL LONDON INTEGRATED CARE BOARD</v>
      </c>
    </row>
    <row r="573" spans="1:10" x14ac:dyDescent="0.35">
      <c r="A573" t="s">
        <v>1558</v>
      </c>
      <c r="B573" t="s">
        <v>652</v>
      </c>
      <c r="C573" t="s">
        <v>1550</v>
      </c>
      <c r="D573" t="s">
        <v>700</v>
      </c>
      <c r="E573" s="2">
        <v>45504</v>
      </c>
      <c r="F573">
        <v>3</v>
      </c>
      <c r="G573" t="str">
        <f>VLOOKUP($C573,'LKUP PCNDES'!$K:$M,2,FALSE)</f>
        <v>Mean number of Multidisciplinary Team meetings per care home resident aged 18 years or over.</v>
      </c>
      <c r="H573" t="str">
        <f>VLOOKUP($C573,'LKUP PCNDES'!$K:$M,3,FALSE)</f>
        <v>MDT</v>
      </c>
      <c r="I573" t="str">
        <f>VLOOKUP($B573,'LKUP PCNDES'!$C$17:$H$60,4,FALSE)</f>
        <v>NHS North Central London ICB</v>
      </c>
      <c r="J573" t="str">
        <f>VLOOKUP($B573,'LKUP PCNDES'!$C$17:$H$60,6,FALSE)</f>
        <v>NHS NORTH CENTRAL LONDON INTEGRATED CARE BOARD</v>
      </c>
    </row>
    <row r="574" spans="1:10" x14ac:dyDescent="0.35">
      <c r="A574" t="s">
        <v>1558</v>
      </c>
      <c r="B574" t="s">
        <v>652</v>
      </c>
      <c r="C574" t="s">
        <v>1550</v>
      </c>
      <c r="D574" t="s">
        <v>700</v>
      </c>
      <c r="E574" s="2">
        <v>45535</v>
      </c>
      <c r="F574">
        <v>3</v>
      </c>
      <c r="G574" t="str">
        <f>VLOOKUP($C574,'LKUP PCNDES'!$K:$M,2,FALSE)</f>
        <v>Mean number of Multidisciplinary Team meetings per care home resident aged 18 years or over.</v>
      </c>
      <c r="H574" t="str">
        <f>VLOOKUP($C574,'LKUP PCNDES'!$K:$M,3,FALSE)</f>
        <v>MDT</v>
      </c>
      <c r="I574" t="str">
        <f>VLOOKUP($B574,'LKUP PCNDES'!$C$17:$H$60,4,FALSE)</f>
        <v>NHS North Central London ICB</v>
      </c>
      <c r="J574" t="str">
        <f>VLOOKUP($B574,'LKUP PCNDES'!$C$17:$H$60,6,FALSE)</f>
        <v>NHS NORTH CENTRAL LONDON INTEGRATED CARE BOARD</v>
      </c>
    </row>
    <row r="575" spans="1:10" x14ac:dyDescent="0.35">
      <c r="A575" t="s">
        <v>1558</v>
      </c>
      <c r="B575" t="s">
        <v>652</v>
      </c>
      <c r="C575" t="s">
        <v>1550</v>
      </c>
      <c r="D575" t="s">
        <v>700</v>
      </c>
      <c r="E575" s="2">
        <v>45565</v>
      </c>
      <c r="F575">
        <v>3</v>
      </c>
      <c r="G575" t="str">
        <f>VLOOKUP($C575,'LKUP PCNDES'!$K:$M,2,FALSE)</f>
        <v>Mean number of Multidisciplinary Team meetings per care home resident aged 18 years or over.</v>
      </c>
      <c r="H575" t="str">
        <f>VLOOKUP($C575,'LKUP PCNDES'!$K:$M,3,FALSE)</f>
        <v>MDT</v>
      </c>
      <c r="I575" t="str">
        <f>VLOOKUP($B575,'LKUP PCNDES'!$C$17:$H$60,4,FALSE)</f>
        <v>NHS North Central London ICB</v>
      </c>
      <c r="J575" t="str">
        <f>VLOOKUP($B575,'LKUP PCNDES'!$C$17:$H$60,6,FALSE)</f>
        <v>NHS NORTH CENTRAL LONDON INTEGRATED CARE BOARD</v>
      </c>
    </row>
    <row r="576" spans="1:10" x14ac:dyDescent="0.35">
      <c r="A576" t="s">
        <v>1558</v>
      </c>
      <c r="B576" t="s">
        <v>652</v>
      </c>
      <c r="C576" t="s">
        <v>1550</v>
      </c>
      <c r="D576" t="s">
        <v>700</v>
      </c>
      <c r="E576" s="2">
        <v>45596</v>
      </c>
      <c r="F576">
        <v>3</v>
      </c>
      <c r="G576" t="str">
        <f>VLOOKUP($C576,'LKUP PCNDES'!$K:$M,2,FALSE)</f>
        <v>Mean number of Multidisciplinary Team meetings per care home resident aged 18 years or over.</v>
      </c>
      <c r="H576" t="str">
        <f>VLOOKUP($C576,'LKUP PCNDES'!$K:$M,3,FALSE)</f>
        <v>MDT</v>
      </c>
      <c r="I576" t="str">
        <f>VLOOKUP($B576,'LKUP PCNDES'!$C$17:$H$60,4,FALSE)</f>
        <v>NHS North Central London ICB</v>
      </c>
      <c r="J576" t="str">
        <f>VLOOKUP($B576,'LKUP PCNDES'!$C$17:$H$60,6,FALSE)</f>
        <v>NHS NORTH CENTRAL LONDON INTEGRATED CARE BOARD</v>
      </c>
    </row>
    <row r="577" spans="1:10" x14ac:dyDescent="0.35">
      <c r="A577" t="s">
        <v>1558</v>
      </c>
      <c r="B577" t="s">
        <v>652</v>
      </c>
      <c r="C577" t="s">
        <v>1550</v>
      </c>
      <c r="D577" t="s">
        <v>700</v>
      </c>
      <c r="E577" s="2">
        <v>45626</v>
      </c>
      <c r="F577">
        <v>3</v>
      </c>
      <c r="G577" t="str">
        <f>VLOOKUP($C577,'LKUP PCNDES'!$K:$M,2,FALSE)</f>
        <v>Mean number of Multidisciplinary Team meetings per care home resident aged 18 years or over.</v>
      </c>
      <c r="H577" t="str">
        <f>VLOOKUP($C577,'LKUP PCNDES'!$K:$M,3,FALSE)</f>
        <v>MDT</v>
      </c>
      <c r="I577" t="str">
        <f>VLOOKUP($B577,'LKUP PCNDES'!$C$17:$H$60,4,FALSE)</f>
        <v>NHS North Central London ICB</v>
      </c>
      <c r="J577" t="str">
        <f>VLOOKUP($B577,'LKUP PCNDES'!$C$17:$H$60,6,FALSE)</f>
        <v>NHS NORTH CENTRAL LONDON INTEGRATED CARE BOARD</v>
      </c>
    </row>
    <row r="578" spans="1:10" x14ac:dyDescent="0.35">
      <c r="A578" t="s">
        <v>1558</v>
      </c>
      <c r="B578" t="s">
        <v>652</v>
      </c>
      <c r="C578" t="s">
        <v>1550</v>
      </c>
      <c r="D578" t="s">
        <v>564</v>
      </c>
      <c r="E578" s="2">
        <v>45412</v>
      </c>
      <c r="F578">
        <v>5590</v>
      </c>
      <c r="G578" t="str">
        <f>VLOOKUP($C578,'LKUP PCNDES'!$K:$M,2,FALSE)</f>
        <v>Mean number of Multidisciplinary Team meetings per care home resident aged 18 years or over.</v>
      </c>
      <c r="H578" t="str">
        <f>VLOOKUP($C578,'LKUP PCNDES'!$K:$M,3,FALSE)</f>
        <v>MDT</v>
      </c>
      <c r="I578" t="str">
        <f>VLOOKUP($B578,'LKUP PCNDES'!$C$17:$H$60,4,FALSE)</f>
        <v>NHS North Central London ICB</v>
      </c>
      <c r="J578" t="str">
        <f>VLOOKUP($B578,'LKUP PCNDES'!$C$17:$H$60,6,FALSE)</f>
        <v>NHS NORTH CENTRAL LONDON INTEGRATED CARE BOARD</v>
      </c>
    </row>
    <row r="579" spans="1:10" x14ac:dyDescent="0.35">
      <c r="A579" t="s">
        <v>1558</v>
      </c>
      <c r="B579" t="s">
        <v>652</v>
      </c>
      <c r="C579" t="s">
        <v>1550</v>
      </c>
      <c r="D579" t="s">
        <v>564</v>
      </c>
      <c r="E579" s="2">
        <v>45443</v>
      </c>
      <c r="F579">
        <v>5621</v>
      </c>
      <c r="G579" t="str">
        <f>VLOOKUP($C579,'LKUP PCNDES'!$K:$M,2,FALSE)</f>
        <v>Mean number of Multidisciplinary Team meetings per care home resident aged 18 years or over.</v>
      </c>
      <c r="H579" t="str">
        <f>VLOOKUP($C579,'LKUP PCNDES'!$K:$M,3,FALSE)</f>
        <v>MDT</v>
      </c>
      <c r="I579" t="str">
        <f>VLOOKUP($B579,'LKUP PCNDES'!$C$17:$H$60,4,FALSE)</f>
        <v>NHS North Central London ICB</v>
      </c>
      <c r="J579" t="str">
        <f>VLOOKUP($B579,'LKUP PCNDES'!$C$17:$H$60,6,FALSE)</f>
        <v>NHS NORTH CENTRAL LONDON INTEGRATED CARE BOARD</v>
      </c>
    </row>
    <row r="580" spans="1:10" x14ac:dyDescent="0.35">
      <c r="A580" t="s">
        <v>1558</v>
      </c>
      <c r="B580" t="s">
        <v>652</v>
      </c>
      <c r="C580" t="s">
        <v>1550</v>
      </c>
      <c r="D580" t="s">
        <v>564</v>
      </c>
      <c r="E580" s="2">
        <v>45473</v>
      </c>
      <c r="F580">
        <v>5701</v>
      </c>
      <c r="G580" t="str">
        <f>VLOOKUP($C580,'LKUP PCNDES'!$K:$M,2,FALSE)</f>
        <v>Mean number of Multidisciplinary Team meetings per care home resident aged 18 years or over.</v>
      </c>
      <c r="H580" t="str">
        <f>VLOOKUP($C580,'LKUP PCNDES'!$K:$M,3,FALSE)</f>
        <v>MDT</v>
      </c>
      <c r="I580" t="str">
        <f>VLOOKUP($B580,'LKUP PCNDES'!$C$17:$H$60,4,FALSE)</f>
        <v>NHS North Central London ICB</v>
      </c>
      <c r="J580" t="str">
        <f>VLOOKUP($B580,'LKUP PCNDES'!$C$17:$H$60,6,FALSE)</f>
        <v>NHS NORTH CENTRAL LONDON INTEGRATED CARE BOARD</v>
      </c>
    </row>
    <row r="581" spans="1:10" x14ac:dyDescent="0.35">
      <c r="A581" t="s">
        <v>1558</v>
      </c>
      <c r="B581" t="s">
        <v>652</v>
      </c>
      <c r="C581" t="s">
        <v>1550</v>
      </c>
      <c r="D581" t="s">
        <v>564</v>
      </c>
      <c r="E581" s="2">
        <v>45504</v>
      </c>
      <c r="F581">
        <v>5754</v>
      </c>
      <c r="G581" t="str">
        <f>VLOOKUP($C581,'LKUP PCNDES'!$K:$M,2,FALSE)</f>
        <v>Mean number of Multidisciplinary Team meetings per care home resident aged 18 years or over.</v>
      </c>
      <c r="H581" t="str">
        <f>VLOOKUP($C581,'LKUP PCNDES'!$K:$M,3,FALSE)</f>
        <v>MDT</v>
      </c>
      <c r="I581" t="str">
        <f>VLOOKUP($B581,'LKUP PCNDES'!$C$17:$H$60,4,FALSE)</f>
        <v>NHS North Central London ICB</v>
      </c>
      <c r="J581" t="str">
        <f>VLOOKUP($B581,'LKUP PCNDES'!$C$17:$H$60,6,FALSE)</f>
        <v>NHS NORTH CENTRAL LONDON INTEGRATED CARE BOARD</v>
      </c>
    </row>
    <row r="582" spans="1:10" x14ac:dyDescent="0.35">
      <c r="A582" t="s">
        <v>1558</v>
      </c>
      <c r="B582" t="s">
        <v>652</v>
      </c>
      <c r="C582" t="s">
        <v>1550</v>
      </c>
      <c r="D582" t="s">
        <v>564</v>
      </c>
      <c r="E582" s="2">
        <v>45535</v>
      </c>
      <c r="F582">
        <v>5833</v>
      </c>
      <c r="G582" t="str">
        <f>VLOOKUP($C582,'LKUP PCNDES'!$K:$M,2,FALSE)</f>
        <v>Mean number of Multidisciplinary Team meetings per care home resident aged 18 years or over.</v>
      </c>
      <c r="H582" t="str">
        <f>VLOOKUP($C582,'LKUP PCNDES'!$K:$M,3,FALSE)</f>
        <v>MDT</v>
      </c>
      <c r="I582" t="str">
        <f>VLOOKUP($B582,'LKUP PCNDES'!$C$17:$H$60,4,FALSE)</f>
        <v>NHS North Central London ICB</v>
      </c>
      <c r="J582" t="str">
        <f>VLOOKUP($B582,'LKUP PCNDES'!$C$17:$H$60,6,FALSE)</f>
        <v>NHS NORTH CENTRAL LONDON INTEGRATED CARE BOARD</v>
      </c>
    </row>
    <row r="583" spans="1:10" x14ac:dyDescent="0.35">
      <c r="A583" t="s">
        <v>1558</v>
      </c>
      <c r="B583" t="s">
        <v>652</v>
      </c>
      <c r="C583" t="s">
        <v>1550</v>
      </c>
      <c r="D583" t="s">
        <v>564</v>
      </c>
      <c r="E583" s="2">
        <v>45565</v>
      </c>
      <c r="F583">
        <v>5944</v>
      </c>
      <c r="G583" t="str">
        <f>VLOOKUP($C583,'LKUP PCNDES'!$K:$M,2,FALSE)</f>
        <v>Mean number of Multidisciplinary Team meetings per care home resident aged 18 years or over.</v>
      </c>
      <c r="H583" t="str">
        <f>VLOOKUP($C583,'LKUP PCNDES'!$K:$M,3,FALSE)</f>
        <v>MDT</v>
      </c>
      <c r="I583" t="str">
        <f>VLOOKUP($B583,'LKUP PCNDES'!$C$17:$H$60,4,FALSE)</f>
        <v>NHS North Central London ICB</v>
      </c>
      <c r="J583" t="str">
        <f>VLOOKUP($B583,'LKUP PCNDES'!$C$17:$H$60,6,FALSE)</f>
        <v>NHS NORTH CENTRAL LONDON INTEGRATED CARE BOARD</v>
      </c>
    </row>
    <row r="584" spans="1:10" x14ac:dyDescent="0.35">
      <c r="A584" t="s">
        <v>1558</v>
      </c>
      <c r="B584" t="s">
        <v>652</v>
      </c>
      <c r="C584" t="s">
        <v>1550</v>
      </c>
      <c r="D584" t="s">
        <v>564</v>
      </c>
      <c r="E584" s="2">
        <v>45596</v>
      </c>
      <c r="F584">
        <v>5966</v>
      </c>
      <c r="G584" t="str">
        <f>VLOOKUP($C584,'LKUP PCNDES'!$K:$M,2,FALSE)</f>
        <v>Mean number of Multidisciplinary Team meetings per care home resident aged 18 years or over.</v>
      </c>
      <c r="H584" t="str">
        <f>VLOOKUP($C584,'LKUP PCNDES'!$K:$M,3,FALSE)</f>
        <v>MDT</v>
      </c>
      <c r="I584" t="str">
        <f>VLOOKUP($B584,'LKUP PCNDES'!$C$17:$H$60,4,FALSE)</f>
        <v>NHS North Central London ICB</v>
      </c>
      <c r="J584" t="str">
        <f>VLOOKUP($B584,'LKUP PCNDES'!$C$17:$H$60,6,FALSE)</f>
        <v>NHS NORTH CENTRAL LONDON INTEGRATED CARE BOARD</v>
      </c>
    </row>
    <row r="585" spans="1:10" x14ac:dyDescent="0.35">
      <c r="A585" t="s">
        <v>1558</v>
      </c>
      <c r="B585" t="s">
        <v>652</v>
      </c>
      <c r="C585" t="s">
        <v>1550</v>
      </c>
      <c r="D585" t="s">
        <v>564</v>
      </c>
      <c r="E585" s="2">
        <v>45626</v>
      </c>
      <c r="F585">
        <v>5984</v>
      </c>
      <c r="G585" t="str">
        <f>VLOOKUP($C585,'LKUP PCNDES'!$K:$M,2,FALSE)</f>
        <v>Mean number of Multidisciplinary Team meetings per care home resident aged 18 years or over.</v>
      </c>
      <c r="H585" t="str">
        <f>VLOOKUP($C585,'LKUP PCNDES'!$K:$M,3,FALSE)</f>
        <v>MDT</v>
      </c>
      <c r="I585" t="str">
        <f>VLOOKUP($B585,'LKUP PCNDES'!$C$17:$H$60,4,FALSE)</f>
        <v>NHS North Central London ICB</v>
      </c>
      <c r="J585" t="str">
        <f>VLOOKUP($B585,'LKUP PCNDES'!$C$17:$H$60,6,FALSE)</f>
        <v>NHS NORTH CENTRAL LONDON INTEGRATED CARE BOARD</v>
      </c>
    </row>
    <row r="586" spans="1:10" x14ac:dyDescent="0.35">
      <c r="A586" t="s">
        <v>1558</v>
      </c>
      <c r="B586" t="s">
        <v>652</v>
      </c>
      <c r="C586" t="s">
        <v>1550</v>
      </c>
      <c r="D586" t="s">
        <v>563</v>
      </c>
      <c r="E586" s="2">
        <v>45412</v>
      </c>
      <c r="F586">
        <v>227</v>
      </c>
      <c r="G586" t="str">
        <f>VLOOKUP($C586,'LKUP PCNDES'!$K:$M,2,FALSE)</f>
        <v>Mean number of Multidisciplinary Team meetings per care home resident aged 18 years or over.</v>
      </c>
      <c r="H586" t="str">
        <f>VLOOKUP($C586,'LKUP PCNDES'!$K:$M,3,FALSE)</f>
        <v>MDT</v>
      </c>
      <c r="I586" t="str">
        <f>VLOOKUP($B586,'LKUP PCNDES'!$C$17:$H$60,4,FALSE)</f>
        <v>NHS North Central London ICB</v>
      </c>
      <c r="J586" t="str">
        <f>VLOOKUP($B586,'LKUP PCNDES'!$C$17:$H$60,6,FALSE)</f>
        <v>NHS NORTH CENTRAL LONDON INTEGRATED CARE BOARD</v>
      </c>
    </row>
    <row r="587" spans="1:10" x14ac:dyDescent="0.35">
      <c r="A587" t="s">
        <v>1558</v>
      </c>
      <c r="B587" t="s">
        <v>652</v>
      </c>
      <c r="C587" t="s">
        <v>1550</v>
      </c>
      <c r="D587" t="s">
        <v>563</v>
      </c>
      <c r="E587" s="2">
        <v>45443</v>
      </c>
      <c r="F587">
        <v>419</v>
      </c>
      <c r="G587" t="str">
        <f>VLOOKUP($C587,'LKUP PCNDES'!$K:$M,2,FALSE)</f>
        <v>Mean number of Multidisciplinary Team meetings per care home resident aged 18 years or over.</v>
      </c>
      <c r="H587" t="str">
        <f>VLOOKUP($C587,'LKUP PCNDES'!$K:$M,3,FALSE)</f>
        <v>MDT</v>
      </c>
      <c r="I587" t="str">
        <f>VLOOKUP($B587,'LKUP PCNDES'!$C$17:$H$60,4,FALSE)</f>
        <v>NHS North Central London ICB</v>
      </c>
      <c r="J587" t="str">
        <f>VLOOKUP($B587,'LKUP PCNDES'!$C$17:$H$60,6,FALSE)</f>
        <v>NHS NORTH CENTRAL LONDON INTEGRATED CARE BOARD</v>
      </c>
    </row>
    <row r="588" spans="1:10" x14ac:dyDescent="0.35">
      <c r="A588" t="s">
        <v>1558</v>
      </c>
      <c r="B588" t="s">
        <v>652</v>
      </c>
      <c r="C588" t="s">
        <v>1550</v>
      </c>
      <c r="D588" t="s">
        <v>563</v>
      </c>
      <c r="E588" s="2">
        <v>45473</v>
      </c>
      <c r="F588">
        <v>637</v>
      </c>
      <c r="G588" t="str">
        <f>VLOOKUP($C588,'LKUP PCNDES'!$K:$M,2,FALSE)</f>
        <v>Mean number of Multidisciplinary Team meetings per care home resident aged 18 years or over.</v>
      </c>
      <c r="H588" t="str">
        <f>VLOOKUP($C588,'LKUP PCNDES'!$K:$M,3,FALSE)</f>
        <v>MDT</v>
      </c>
      <c r="I588" t="str">
        <f>VLOOKUP($B588,'LKUP PCNDES'!$C$17:$H$60,4,FALSE)</f>
        <v>NHS North Central London ICB</v>
      </c>
      <c r="J588" t="str">
        <f>VLOOKUP($B588,'LKUP PCNDES'!$C$17:$H$60,6,FALSE)</f>
        <v>NHS NORTH CENTRAL LONDON INTEGRATED CARE BOARD</v>
      </c>
    </row>
    <row r="589" spans="1:10" x14ac:dyDescent="0.35">
      <c r="A589" t="s">
        <v>1558</v>
      </c>
      <c r="B589" t="s">
        <v>652</v>
      </c>
      <c r="C589" t="s">
        <v>1550</v>
      </c>
      <c r="D589" t="s">
        <v>563</v>
      </c>
      <c r="E589" s="2">
        <v>45504</v>
      </c>
      <c r="F589">
        <v>841</v>
      </c>
      <c r="G589" t="str">
        <f>VLOOKUP($C589,'LKUP PCNDES'!$K:$M,2,FALSE)</f>
        <v>Mean number of Multidisciplinary Team meetings per care home resident aged 18 years or over.</v>
      </c>
      <c r="H589" t="str">
        <f>VLOOKUP($C589,'LKUP PCNDES'!$K:$M,3,FALSE)</f>
        <v>MDT</v>
      </c>
      <c r="I589" t="str">
        <f>VLOOKUP($B589,'LKUP PCNDES'!$C$17:$H$60,4,FALSE)</f>
        <v>NHS North Central London ICB</v>
      </c>
      <c r="J589" t="str">
        <f>VLOOKUP($B589,'LKUP PCNDES'!$C$17:$H$60,6,FALSE)</f>
        <v>NHS NORTH CENTRAL LONDON INTEGRATED CARE BOARD</v>
      </c>
    </row>
    <row r="590" spans="1:10" x14ac:dyDescent="0.35">
      <c r="A590" t="s">
        <v>1558</v>
      </c>
      <c r="B590" t="s">
        <v>652</v>
      </c>
      <c r="C590" t="s">
        <v>1550</v>
      </c>
      <c r="D590" t="s">
        <v>563</v>
      </c>
      <c r="E590" s="2">
        <v>45535</v>
      </c>
      <c r="F590">
        <v>988</v>
      </c>
      <c r="G590" t="str">
        <f>VLOOKUP($C590,'LKUP PCNDES'!$K:$M,2,FALSE)</f>
        <v>Mean number of Multidisciplinary Team meetings per care home resident aged 18 years or over.</v>
      </c>
      <c r="H590" t="str">
        <f>VLOOKUP($C590,'LKUP PCNDES'!$K:$M,3,FALSE)</f>
        <v>MDT</v>
      </c>
      <c r="I590" t="str">
        <f>VLOOKUP($B590,'LKUP PCNDES'!$C$17:$H$60,4,FALSE)</f>
        <v>NHS North Central London ICB</v>
      </c>
      <c r="J590" t="str">
        <f>VLOOKUP($B590,'LKUP PCNDES'!$C$17:$H$60,6,FALSE)</f>
        <v>NHS NORTH CENTRAL LONDON INTEGRATED CARE BOARD</v>
      </c>
    </row>
    <row r="591" spans="1:10" x14ac:dyDescent="0.35">
      <c r="A591" t="s">
        <v>1558</v>
      </c>
      <c r="B591" t="s">
        <v>652</v>
      </c>
      <c r="C591" t="s">
        <v>1550</v>
      </c>
      <c r="D591" t="s">
        <v>563</v>
      </c>
      <c r="E591" s="2">
        <v>45565</v>
      </c>
      <c r="F591">
        <v>1187</v>
      </c>
      <c r="G591" t="str">
        <f>VLOOKUP($C591,'LKUP PCNDES'!$K:$M,2,FALSE)</f>
        <v>Mean number of Multidisciplinary Team meetings per care home resident aged 18 years or over.</v>
      </c>
      <c r="H591" t="str">
        <f>VLOOKUP($C591,'LKUP PCNDES'!$K:$M,3,FALSE)</f>
        <v>MDT</v>
      </c>
      <c r="I591" t="str">
        <f>VLOOKUP($B591,'LKUP PCNDES'!$C$17:$H$60,4,FALSE)</f>
        <v>NHS North Central London ICB</v>
      </c>
      <c r="J591" t="str">
        <f>VLOOKUP($B591,'LKUP PCNDES'!$C$17:$H$60,6,FALSE)</f>
        <v>NHS NORTH CENTRAL LONDON INTEGRATED CARE BOARD</v>
      </c>
    </row>
    <row r="592" spans="1:10" x14ac:dyDescent="0.35">
      <c r="A592" t="s">
        <v>1558</v>
      </c>
      <c r="B592" t="s">
        <v>652</v>
      </c>
      <c r="C592" t="s">
        <v>1550</v>
      </c>
      <c r="D592" t="s">
        <v>563</v>
      </c>
      <c r="E592" s="2">
        <v>45596</v>
      </c>
      <c r="F592">
        <v>1356</v>
      </c>
      <c r="G592" t="str">
        <f>VLOOKUP($C592,'LKUP PCNDES'!$K:$M,2,FALSE)</f>
        <v>Mean number of Multidisciplinary Team meetings per care home resident aged 18 years or over.</v>
      </c>
      <c r="H592" t="str">
        <f>VLOOKUP($C592,'LKUP PCNDES'!$K:$M,3,FALSE)</f>
        <v>MDT</v>
      </c>
      <c r="I592" t="str">
        <f>VLOOKUP($B592,'LKUP PCNDES'!$C$17:$H$60,4,FALSE)</f>
        <v>NHS North Central London ICB</v>
      </c>
      <c r="J592" t="str">
        <f>VLOOKUP($B592,'LKUP PCNDES'!$C$17:$H$60,6,FALSE)</f>
        <v>NHS NORTH CENTRAL LONDON INTEGRATED CARE BOARD</v>
      </c>
    </row>
    <row r="593" spans="1:10" x14ac:dyDescent="0.35">
      <c r="A593" t="s">
        <v>1558</v>
      </c>
      <c r="B593" t="s">
        <v>652</v>
      </c>
      <c r="C593" t="s">
        <v>1550</v>
      </c>
      <c r="D593" t="s">
        <v>563</v>
      </c>
      <c r="E593" s="2">
        <v>45626</v>
      </c>
      <c r="F593">
        <v>1556</v>
      </c>
      <c r="G593" t="str">
        <f>VLOOKUP($C593,'LKUP PCNDES'!$K:$M,2,FALSE)</f>
        <v>Mean number of Multidisciplinary Team meetings per care home resident aged 18 years or over.</v>
      </c>
      <c r="H593" t="str">
        <f>VLOOKUP($C593,'LKUP PCNDES'!$K:$M,3,FALSE)</f>
        <v>MDT</v>
      </c>
      <c r="I593" t="str">
        <f>VLOOKUP($B593,'LKUP PCNDES'!$C$17:$H$60,4,FALSE)</f>
        <v>NHS North Central London ICB</v>
      </c>
      <c r="J593" t="str">
        <f>VLOOKUP($B593,'LKUP PCNDES'!$C$17:$H$60,6,FALSE)</f>
        <v>NHS NORTH CENTRAL LONDON INTEGRATED CARE BOARD</v>
      </c>
    </row>
    <row r="594" spans="1:10" x14ac:dyDescent="0.35">
      <c r="A594" t="s">
        <v>1558</v>
      </c>
      <c r="B594" t="s">
        <v>652</v>
      </c>
      <c r="C594" t="s">
        <v>1560</v>
      </c>
      <c r="D594" t="s">
        <v>700</v>
      </c>
      <c r="E594" s="2">
        <v>45412</v>
      </c>
      <c r="F594">
        <v>3</v>
      </c>
      <c r="G594" t="str">
        <f>VLOOKUP($C594,'LKUP PCNDES'!$K:$M,2,FALSE)</f>
        <v>Percentage of permanent care home residents aged 18 years or over who received a Structured Medication Review.</v>
      </c>
      <c r="H594" t="str">
        <f>VLOOKUP($C594,'LKUP PCNDES'!$K:$M,3,FALSE)</f>
        <v>SMR</v>
      </c>
      <c r="I594" t="str">
        <f>VLOOKUP($B594,'LKUP PCNDES'!$C$17:$H$60,4,FALSE)</f>
        <v>NHS North Central London ICB</v>
      </c>
      <c r="J594" t="str">
        <f>VLOOKUP($B594,'LKUP PCNDES'!$C$17:$H$60,6,FALSE)</f>
        <v>NHS NORTH CENTRAL LONDON INTEGRATED CARE BOARD</v>
      </c>
    </row>
    <row r="595" spans="1:10" x14ac:dyDescent="0.35">
      <c r="A595" t="s">
        <v>1558</v>
      </c>
      <c r="B595" t="s">
        <v>652</v>
      </c>
      <c r="C595" t="s">
        <v>1560</v>
      </c>
      <c r="D595" t="s">
        <v>700</v>
      </c>
      <c r="E595" s="2">
        <v>45443</v>
      </c>
      <c r="F595">
        <v>3</v>
      </c>
      <c r="G595" t="str">
        <f>VLOOKUP($C595,'LKUP PCNDES'!$K:$M,2,FALSE)</f>
        <v>Percentage of permanent care home residents aged 18 years or over who received a Structured Medication Review.</v>
      </c>
      <c r="H595" t="str">
        <f>VLOOKUP($C595,'LKUP PCNDES'!$K:$M,3,FALSE)</f>
        <v>SMR</v>
      </c>
      <c r="I595" t="str">
        <f>VLOOKUP($B595,'LKUP PCNDES'!$C$17:$H$60,4,FALSE)</f>
        <v>NHS North Central London ICB</v>
      </c>
      <c r="J595" t="str">
        <f>VLOOKUP($B595,'LKUP PCNDES'!$C$17:$H$60,6,FALSE)</f>
        <v>NHS NORTH CENTRAL LONDON INTEGRATED CARE BOARD</v>
      </c>
    </row>
    <row r="596" spans="1:10" x14ac:dyDescent="0.35">
      <c r="A596" t="s">
        <v>1558</v>
      </c>
      <c r="B596" t="s">
        <v>652</v>
      </c>
      <c r="C596" t="s">
        <v>1560</v>
      </c>
      <c r="D596" t="s">
        <v>700</v>
      </c>
      <c r="E596" s="2">
        <v>45473</v>
      </c>
      <c r="F596">
        <v>3</v>
      </c>
      <c r="G596" t="str">
        <f>VLOOKUP($C596,'LKUP PCNDES'!$K:$M,2,FALSE)</f>
        <v>Percentage of permanent care home residents aged 18 years or over who received a Structured Medication Review.</v>
      </c>
      <c r="H596" t="str">
        <f>VLOOKUP($C596,'LKUP PCNDES'!$K:$M,3,FALSE)</f>
        <v>SMR</v>
      </c>
      <c r="I596" t="str">
        <f>VLOOKUP($B596,'LKUP PCNDES'!$C$17:$H$60,4,FALSE)</f>
        <v>NHS North Central London ICB</v>
      </c>
      <c r="J596" t="str">
        <f>VLOOKUP($B596,'LKUP PCNDES'!$C$17:$H$60,6,FALSE)</f>
        <v>NHS NORTH CENTRAL LONDON INTEGRATED CARE BOARD</v>
      </c>
    </row>
    <row r="597" spans="1:10" x14ac:dyDescent="0.35">
      <c r="A597" t="s">
        <v>1558</v>
      </c>
      <c r="B597" t="s">
        <v>652</v>
      </c>
      <c r="C597" t="s">
        <v>1560</v>
      </c>
      <c r="D597" t="s">
        <v>700</v>
      </c>
      <c r="E597" s="2">
        <v>45504</v>
      </c>
      <c r="F597">
        <v>3</v>
      </c>
      <c r="G597" t="str">
        <f>VLOOKUP($C597,'LKUP PCNDES'!$K:$M,2,FALSE)</f>
        <v>Percentage of permanent care home residents aged 18 years or over who received a Structured Medication Review.</v>
      </c>
      <c r="H597" t="str">
        <f>VLOOKUP($C597,'LKUP PCNDES'!$K:$M,3,FALSE)</f>
        <v>SMR</v>
      </c>
      <c r="I597" t="str">
        <f>VLOOKUP($B597,'LKUP PCNDES'!$C$17:$H$60,4,FALSE)</f>
        <v>NHS North Central London ICB</v>
      </c>
      <c r="J597" t="str">
        <f>VLOOKUP($B597,'LKUP PCNDES'!$C$17:$H$60,6,FALSE)</f>
        <v>NHS NORTH CENTRAL LONDON INTEGRATED CARE BOARD</v>
      </c>
    </row>
    <row r="598" spans="1:10" x14ac:dyDescent="0.35">
      <c r="A598" t="s">
        <v>1558</v>
      </c>
      <c r="B598" t="s">
        <v>652</v>
      </c>
      <c r="C598" t="s">
        <v>1560</v>
      </c>
      <c r="D598" t="s">
        <v>700</v>
      </c>
      <c r="E598" s="2">
        <v>45535</v>
      </c>
      <c r="F598">
        <v>3</v>
      </c>
      <c r="G598" t="str">
        <f>VLOOKUP($C598,'LKUP PCNDES'!$K:$M,2,FALSE)</f>
        <v>Percentage of permanent care home residents aged 18 years or over who received a Structured Medication Review.</v>
      </c>
      <c r="H598" t="str">
        <f>VLOOKUP($C598,'LKUP PCNDES'!$K:$M,3,FALSE)</f>
        <v>SMR</v>
      </c>
      <c r="I598" t="str">
        <f>VLOOKUP($B598,'LKUP PCNDES'!$C$17:$H$60,4,FALSE)</f>
        <v>NHS North Central London ICB</v>
      </c>
      <c r="J598" t="str">
        <f>VLOOKUP($B598,'LKUP PCNDES'!$C$17:$H$60,6,FALSE)</f>
        <v>NHS NORTH CENTRAL LONDON INTEGRATED CARE BOARD</v>
      </c>
    </row>
    <row r="599" spans="1:10" x14ac:dyDescent="0.35">
      <c r="A599" t="s">
        <v>1558</v>
      </c>
      <c r="B599" t="s">
        <v>652</v>
      </c>
      <c r="C599" t="s">
        <v>1560</v>
      </c>
      <c r="D599" t="s">
        <v>700</v>
      </c>
      <c r="E599" s="2">
        <v>45565</v>
      </c>
      <c r="F599">
        <v>3</v>
      </c>
      <c r="G599" t="str">
        <f>VLOOKUP($C599,'LKUP PCNDES'!$K:$M,2,FALSE)</f>
        <v>Percentage of permanent care home residents aged 18 years or over who received a Structured Medication Review.</v>
      </c>
      <c r="H599" t="str">
        <f>VLOOKUP($C599,'LKUP PCNDES'!$K:$M,3,FALSE)</f>
        <v>SMR</v>
      </c>
      <c r="I599" t="str">
        <f>VLOOKUP($B599,'LKUP PCNDES'!$C$17:$H$60,4,FALSE)</f>
        <v>NHS North Central London ICB</v>
      </c>
      <c r="J599" t="str">
        <f>VLOOKUP($B599,'LKUP PCNDES'!$C$17:$H$60,6,FALSE)</f>
        <v>NHS NORTH CENTRAL LONDON INTEGRATED CARE BOARD</v>
      </c>
    </row>
    <row r="600" spans="1:10" x14ac:dyDescent="0.35">
      <c r="A600" t="s">
        <v>1558</v>
      </c>
      <c r="B600" t="s">
        <v>652</v>
      </c>
      <c r="C600" t="s">
        <v>1560</v>
      </c>
      <c r="D600" t="s">
        <v>700</v>
      </c>
      <c r="E600" s="2">
        <v>45596</v>
      </c>
      <c r="F600">
        <v>3</v>
      </c>
      <c r="G600" t="str">
        <f>VLOOKUP($C600,'LKUP PCNDES'!$K:$M,2,FALSE)</f>
        <v>Percentage of permanent care home residents aged 18 years or over who received a Structured Medication Review.</v>
      </c>
      <c r="H600" t="str">
        <f>VLOOKUP($C600,'LKUP PCNDES'!$K:$M,3,FALSE)</f>
        <v>SMR</v>
      </c>
      <c r="I600" t="str">
        <f>VLOOKUP($B600,'LKUP PCNDES'!$C$17:$H$60,4,FALSE)</f>
        <v>NHS North Central London ICB</v>
      </c>
      <c r="J600" t="str">
        <f>VLOOKUP($B600,'LKUP PCNDES'!$C$17:$H$60,6,FALSE)</f>
        <v>NHS NORTH CENTRAL LONDON INTEGRATED CARE BOARD</v>
      </c>
    </row>
    <row r="601" spans="1:10" x14ac:dyDescent="0.35">
      <c r="A601" t="s">
        <v>1558</v>
      </c>
      <c r="B601" t="s">
        <v>652</v>
      </c>
      <c r="C601" t="s">
        <v>1560</v>
      </c>
      <c r="D601" t="s">
        <v>700</v>
      </c>
      <c r="E601" s="2">
        <v>45626</v>
      </c>
      <c r="F601">
        <v>3</v>
      </c>
      <c r="G601" t="str">
        <f>VLOOKUP($C601,'LKUP PCNDES'!$K:$M,2,FALSE)</f>
        <v>Percentage of permanent care home residents aged 18 years or over who received a Structured Medication Review.</v>
      </c>
      <c r="H601" t="str">
        <f>VLOOKUP($C601,'LKUP PCNDES'!$K:$M,3,FALSE)</f>
        <v>SMR</v>
      </c>
      <c r="I601" t="str">
        <f>VLOOKUP($B601,'LKUP PCNDES'!$C$17:$H$60,4,FALSE)</f>
        <v>NHS North Central London ICB</v>
      </c>
      <c r="J601" t="str">
        <f>VLOOKUP($B601,'LKUP PCNDES'!$C$17:$H$60,6,FALSE)</f>
        <v>NHS NORTH CENTRAL LONDON INTEGRATED CARE BOARD</v>
      </c>
    </row>
    <row r="602" spans="1:10" x14ac:dyDescent="0.35">
      <c r="A602" t="s">
        <v>1558</v>
      </c>
      <c r="B602" t="s">
        <v>652</v>
      </c>
      <c r="C602" t="s">
        <v>1560</v>
      </c>
      <c r="D602" t="s">
        <v>564</v>
      </c>
      <c r="E602" s="2">
        <v>45412</v>
      </c>
      <c r="F602">
        <v>4451</v>
      </c>
      <c r="G602" t="str">
        <f>VLOOKUP($C602,'LKUP PCNDES'!$K:$M,2,FALSE)</f>
        <v>Percentage of permanent care home residents aged 18 years or over who received a Structured Medication Review.</v>
      </c>
      <c r="H602" t="str">
        <f>VLOOKUP($C602,'LKUP PCNDES'!$K:$M,3,FALSE)</f>
        <v>SMR</v>
      </c>
      <c r="I602" t="str">
        <f>VLOOKUP($B602,'LKUP PCNDES'!$C$17:$H$60,4,FALSE)</f>
        <v>NHS North Central London ICB</v>
      </c>
      <c r="J602" t="str">
        <f>VLOOKUP($B602,'LKUP PCNDES'!$C$17:$H$60,6,FALSE)</f>
        <v>NHS NORTH CENTRAL LONDON INTEGRATED CARE BOARD</v>
      </c>
    </row>
    <row r="603" spans="1:10" x14ac:dyDescent="0.35">
      <c r="A603" t="s">
        <v>1558</v>
      </c>
      <c r="B603" t="s">
        <v>652</v>
      </c>
      <c r="C603" t="s">
        <v>1560</v>
      </c>
      <c r="D603" t="s">
        <v>564</v>
      </c>
      <c r="E603" s="2">
        <v>45443</v>
      </c>
      <c r="F603">
        <v>4592</v>
      </c>
      <c r="G603" t="str">
        <f>VLOOKUP($C603,'LKUP PCNDES'!$K:$M,2,FALSE)</f>
        <v>Percentage of permanent care home residents aged 18 years or over who received a Structured Medication Review.</v>
      </c>
      <c r="H603" t="str">
        <f>VLOOKUP($C603,'LKUP PCNDES'!$K:$M,3,FALSE)</f>
        <v>SMR</v>
      </c>
      <c r="I603" t="str">
        <f>VLOOKUP($B603,'LKUP PCNDES'!$C$17:$H$60,4,FALSE)</f>
        <v>NHS North Central London ICB</v>
      </c>
      <c r="J603" t="str">
        <f>VLOOKUP($B603,'LKUP PCNDES'!$C$17:$H$60,6,FALSE)</f>
        <v>NHS NORTH CENTRAL LONDON INTEGRATED CARE BOARD</v>
      </c>
    </row>
    <row r="604" spans="1:10" x14ac:dyDescent="0.35">
      <c r="A604" t="s">
        <v>1558</v>
      </c>
      <c r="B604" t="s">
        <v>652</v>
      </c>
      <c r="C604" t="s">
        <v>1560</v>
      </c>
      <c r="D604" t="s">
        <v>564</v>
      </c>
      <c r="E604" s="2">
        <v>45473</v>
      </c>
      <c r="F604">
        <v>4751</v>
      </c>
      <c r="G604" t="str">
        <f>VLOOKUP($C604,'LKUP PCNDES'!$K:$M,2,FALSE)</f>
        <v>Percentage of permanent care home residents aged 18 years or over who received a Structured Medication Review.</v>
      </c>
      <c r="H604" t="str">
        <f>VLOOKUP($C604,'LKUP PCNDES'!$K:$M,3,FALSE)</f>
        <v>SMR</v>
      </c>
      <c r="I604" t="str">
        <f>VLOOKUP($B604,'LKUP PCNDES'!$C$17:$H$60,4,FALSE)</f>
        <v>NHS North Central London ICB</v>
      </c>
      <c r="J604" t="str">
        <f>VLOOKUP($B604,'LKUP PCNDES'!$C$17:$H$60,6,FALSE)</f>
        <v>NHS NORTH CENTRAL LONDON INTEGRATED CARE BOARD</v>
      </c>
    </row>
    <row r="605" spans="1:10" x14ac:dyDescent="0.35">
      <c r="A605" t="s">
        <v>1558</v>
      </c>
      <c r="B605" t="s">
        <v>652</v>
      </c>
      <c r="C605" t="s">
        <v>1560</v>
      </c>
      <c r="D605" t="s">
        <v>564</v>
      </c>
      <c r="E605" s="2">
        <v>45504</v>
      </c>
      <c r="F605">
        <v>4848</v>
      </c>
      <c r="G605" t="str">
        <f>VLOOKUP($C605,'LKUP PCNDES'!$K:$M,2,FALSE)</f>
        <v>Percentage of permanent care home residents aged 18 years or over who received a Structured Medication Review.</v>
      </c>
      <c r="H605" t="str">
        <f>VLOOKUP($C605,'LKUP PCNDES'!$K:$M,3,FALSE)</f>
        <v>SMR</v>
      </c>
      <c r="I605" t="str">
        <f>VLOOKUP($B605,'LKUP PCNDES'!$C$17:$H$60,4,FALSE)</f>
        <v>NHS North Central London ICB</v>
      </c>
      <c r="J605" t="str">
        <f>VLOOKUP($B605,'LKUP PCNDES'!$C$17:$H$60,6,FALSE)</f>
        <v>NHS NORTH CENTRAL LONDON INTEGRATED CARE BOARD</v>
      </c>
    </row>
    <row r="606" spans="1:10" x14ac:dyDescent="0.35">
      <c r="A606" t="s">
        <v>1558</v>
      </c>
      <c r="B606" t="s">
        <v>652</v>
      </c>
      <c r="C606" t="s">
        <v>1560</v>
      </c>
      <c r="D606" t="s">
        <v>564</v>
      </c>
      <c r="E606" s="2">
        <v>45535</v>
      </c>
      <c r="F606">
        <v>5006</v>
      </c>
      <c r="G606" t="str">
        <f>VLOOKUP($C606,'LKUP PCNDES'!$K:$M,2,FALSE)</f>
        <v>Percentage of permanent care home residents aged 18 years or over who received a Structured Medication Review.</v>
      </c>
      <c r="H606" t="str">
        <f>VLOOKUP($C606,'LKUP PCNDES'!$K:$M,3,FALSE)</f>
        <v>SMR</v>
      </c>
      <c r="I606" t="str">
        <f>VLOOKUP($B606,'LKUP PCNDES'!$C$17:$H$60,4,FALSE)</f>
        <v>NHS North Central London ICB</v>
      </c>
      <c r="J606" t="str">
        <f>VLOOKUP($B606,'LKUP PCNDES'!$C$17:$H$60,6,FALSE)</f>
        <v>NHS NORTH CENTRAL LONDON INTEGRATED CARE BOARD</v>
      </c>
    </row>
    <row r="607" spans="1:10" x14ac:dyDescent="0.35">
      <c r="A607" t="s">
        <v>1558</v>
      </c>
      <c r="B607" t="s">
        <v>652</v>
      </c>
      <c r="C607" t="s">
        <v>1560</v>
      </c>
      <c r="D607" t="s">
        <v>564</v>
      </c>
      <c r="E607" s="2">
        <v>45565</v>
      </c>
      <c r="F607">
        <v>5145</v>
      </c>
      <c r="G607" t="str">
        <f>VLOOKUP($C607,'LKUP PCNDES'!$K:$M,2,FALSE)</f>
        <v>Percentage of permanent care home residents aged 18 years or over who received a Structured Medication Review.</v>
      </c>
      <c r="H607" t="str">
        <f>VLOOKUP($C607,'LKUP PCNDES'!$K:$M,3,FALSE)</f>
        <v>SMR</v>
      </c>
      <c r="I607" t="str">
        <f>VLOOKUP($B607,'LKUP PCNDES'!$C$17:$H$60,4,FALSE)</f>
        <v>NHS North Central London ICB</v>
      </c>
      <c r="J607" t="str">
        <f>VLOOKUP($B607,'LKUP PCNDES'!$C$17:$H$60,6,FALSE)</f>
        <v>NHS NORTH CENTRAL LONDON INTEGRATED CARE BOARD</v>
      </c>
    </row>
    <row r="608" spans="1:10" x14ac:dyDescent="0.35">
      <c r="A608" t="s">
        <v>1558</v>
      </c>
      <c r="B608" t="s">
        <v>652</v>
      </c>
      <c r="C608" t="s">
        <v>1560</v>
      </c>
      <c r="D608" t="s">
        <v>564</v>
      </c>
      <c r="E608" s="2">
        <v>45596</v>
      </c>
      <c r="F608">
        <v>5197</v>
      </c>
      <c r="G608" t="str">
        <f>VLOOKUP($C608,'LKUP PCNDES'!$K:$M,2,FALSE)</f>
        <v>Percentage of permanent care home residents aged 18 years or over who received a Structured Medication Review.</v>
      </c>
      <c r="H608" t="str">
        <f>VLOOKUP($C608,'LKUP PCNDES'!$K:$M,3,FALSE)</f>
        <v>SMR</v>
      </c>
      <c r="I608" t="str">
        <f>VLOOKUP($B608,'LKUP PCNDES'!$C$17:$H$60,4,FALSE)</f>
        <v>NHS North Central London ICB</v>
      </c>
      <c r="J608" t="str">
        <f>VLOOKUP($B608,'LKUP PCNDES'!$C$17:$H$60,6,FALSE)</f>
        <v>NHS NORTH CENTRAL LONDON INTEGRATED CARE BOARD</v>
      </c>
    </row>
    <row r="609" spans="1:10" x14ac:dyDescent="0.35">
      <c r="A609" t="s">
        <v>1558</v>
      </c>
      <c r="B609" t="s">
        <v>652</v>
      </c>
      <c r="C609" t="s">
        <v>1560</v>
      </c>
      <c r="D609" t="s">
        <v>564</v>
      </c>
      <c r="E609" s="2">
        <v>45626</v>
      </c>
      <c r="F609">
        <v>5249</v>
      </c>
      <c r="G609" t="str">
        <f>VLOOKUP($C609,'LKUP PCNDES'!$K:$M,2,FALSE)</f>
        <v>Percentage of permanent care home residents aged 18 years or over who received a Structured Medication Review.</v>
      </c>
      <c r="H609" t="str">
        <f>VLOOKUP($C609,'LKUP PCNDES'!$K:$M,3,FALSE)</f>
        <v>SMR</v>
      </c>
      <c r="I609" t="str">
        <f>VLOOKUP($B609,'LKUP PCNDES'!$C$17:$H$60,4,FALSE)</f>
        <v>NHS North Central London ICB</v>
      </c>
      <c r="J609" t="str">
        <f>VLOOKUP($B609,'LKUP PCNDES'!$C$17:$H$60,6,FALSE)</f>
        <v>NHS NORTH CENTRAL LONDON INTEGRATED CARE BOARD</v>
      </c>
    </row>
    <row r="610" spans="1:10" x14ac:dyDescent="0.35">
      <c r="A610" t="s">
        <v>1558</v>
      </c>
      <c r="B610" t="s">
        <v>652</v>
      </c>
      <c r="C610" t="s">
        <v>1560</v>
      </c>
      <c r="D610" t="s">
        <v>563</v>
      </c>
      <c r="E610" s="2">
        <v>45412</v>
      </c>
      <c r="F610">
        <v>413</v>
      </c>
      <c r="G610" t="str">
        <f>VLOOKUP($C610,'LKUP PCNDES'!$K:$M,2,FALSE)</f>
        <v>Percentage of permanent care home residents aged 18 years or over who received a Structured Medication Review.</v>
      </c>
      <c r="H610" t="str">
        <f>VLOOKUP($C610,'LKUP PCNDES'!$K:$M,3,FALSE)</f>
        <v>SMR</v>
      </c>
      <c r="I610" t="str">
        <f>VLOOKUP($B610,'LKUP PCNDES'!$C$17:$H$60,4,FALSE)</f>
        <v>NHS North Central London ICB</v>
      </c>
      <c r="J610" t="str">
        <f>VLOOKUP($B610,'LKUP PCNDES'!$C$17:$H$60,6,FALSE)</f>
        <v>NHS NORTH CENTRAL LONDON INTEGRATED CARE BOARD</v>
      </c>
    </row>
    <row r="611" spans="1:10" x14ac:dyDescent="0.35">
      <c r="A611" t="s">
        <v>1558</v>
      </c>
      <c r="B611" t="s">
        <v>652</v>
      </c>
      <c r="C611" t="s">
        <v>1560</v>
      </c>
      <c r="D611" t="s">
        <v>563</v>
      </c>
      <c r="E611" s="2">
        <v>45443</v>
      </c>
      <c r="F611">
        <v>819</v>
      </c>
      <c r="G611" t="str">
        <f>VLOOKUP($C611,'LKUP PCNDES'!$K:$M,2,FALSE)</f>
        <v>Percentage of permanent care home residents aged 18 years or over who received a Structured Medication Review.</v>
      </c>
      <c r="H611" t="str">
        <f>VLOOKUP($C611,'LKUP PCNDES'!$K:$M,3,FALSE)</f>
        <v>SMR</v>
      </c>
      <c r="I611" t="str">
        <f>VLOOKUP($B611,'LKUP PCNDES'!$C$17:$H$60,4,FALSE)</f>
        <v>NHS North Central London ICB</v>
      </c>
      <c r="J611" t="str">
        <f>VLOOKUP($B611,'LKUP PCNDES'!$C$17:$H$60,6,FALSE)</f>
        <v>NHS NORTH CENTRAL LONDON INTEGRATED CARE BOARD</v>
      </c>
    </row>
    <row r="612" spans="1:10" x14ac:dyDescent="0.35">
      <c r="A612" t="s">
        <v>1558</v>
      </c>
      <c r="B612" t="s">
        <v>652</v>
      </c>
      <c r="C612" t="s">
        <v>1560</v>
      </c>
      <c r="D612" t="s">
        <v>563</v>
      </c>
      <c r="E612" s="2">
        <v>45473</v>
      </c>
      <c r="F612">
        <v>1153</v>
      </c>
      <c r="G612" t="str">
        <f>VLOOKUP($C612,'LKUP PCNDES'!$K:$M,2,FALSE)</f>
        <v>Percentage of permanent care home residents aged 18 years or over who received a Structured Medication Review.</v>
      </c>
      <c r="H612" t="str">
        <f>VLOOKUP($C612,'LKUP PCNDES'!$K:$M,3,FALSE)</f>
        <v>SMR</v>
      </c>
      <c r="I612" t="str">
        <f>VLOOKUP($B612,'LKUP PCNDES'!$C$17:$H$60,4,FALSE)</f>
        <v>NHS North Central London ICB</v>
      </c>
      <c r="J612" t="str">
        <f>VLOOKUP($B612,'LKUP PCNDES'!$C$17:$H$60,6,FALSE)</f>
        <v>NHS NORTH CENTRAL LONDON INTEGRATED CARE BOARD</v>
      </c>
    </row>
    <row r="613" spans="1:10" x14ac:dyDescent="0.35">
      <c r="A613" t="s">
        <v>1558</v>
      </c>
      <c r="B613" t="s">
        <v>652</v>
      </c>
      <c r="C613" t="s">
        <v>1560</v>
      </c>
      <c r="D613" t="s">
        <v>563</v>
      </c>
      <c r="E613" s="2">
        <v>45504</v>
      </c>
      <c r="F613">
        <v>1449</v>
      </c>
      <c r="G613" t="str">
        <f>VLOOKUP($C613,'LKUP PCNDES'!$K:$M,2,FALSE)</f>
        <v>Percentage of permanent care home residents aged 18 years or over who received a Structured Medication Review.</v>
      </c>
      <c r="H613" t="str">
        <f>VLOOKUP($C613,'LKUP PCNDES'!$K:$M,3,FALSE)</f>
        <v>SMR</v>
      </c>
      <c r="I613" t="str">
        <f>VLOOKUP($B613,'LKUP PCNDES'!$C$17:$H$60,4,FALSE)</f>
        <v>NHS North Central London ICB</v>
      </c>
      <c r="J613" t="str">
        <f>VLOOKUP($B613,'LKUP PCNDES'!$C$17:$H$60,6,FALSE)</f>
        <v>NHS NORTH CENTRAL LONDON INTEGRATED CARE BOARD</v>
      </c>
    </row>
    <row r="614" spans="1:10" x14ac:dyDescent="0.35">
      <c r="A614" t="s">
        <v>1558</v>
      </c>
      <c r="B614" t="s">
        <v>652</v>
      </c>
      <c r="C614" t="s">
        <v>1560</v>
      </c>
      <c r="D614" t="s">
        <v>563</v>
      </c>
      <c r="E614" s="2">
        <v>45535</v>
      </c>
      <c r="F614">
        <v>1790</v>
      </c>
      <c r="G614" t="str">
        <f>VLOOKUP($C614,'LKUP PCNDES'!$K:$M,2,FALSE)</f>
        <v>Percentage of permanent care home residents aged 18 years or over who received a Structured Medication Review.</v>
      </c>
      <c r="H614" t="str">
        <f>VLOOKUP($C614,'LKUP PCNDES'!$K:$M,3,FALSE)</f>
        <v>SMR</v>
      </c>
      <c r="I614" t="str">
        <f>VLOOKUP($B614,'LKUP PCNDES'!$C$17:$H$60,4,FALSE)</f>
        <v>NHS North Central London ICB</v>
      </c>
      <c r="J614" t="str">
        <f>VLOOKUP($B614,'LKUP PCNDES'!$C$17:$H$60,6,FALSE)</f>
        <v>NHS NORTH CENTRAL LONDON INTEGRATED CARE BOARD</v>
      </c>
    </row>
    <row r="615" spans="1:10" x14ac:dyDescent="0.35">
      <c r="A615" t="s">
        <v>1558</v>
      </c>
      <c r="B615" t="s">
        <v>652</v>
      </c>
      <c r="C615" t="s">
        <v>1560</v>
      </c>
      <c r="D615" t="s">
        <v>563</v>
      </c>
      <c r="E615" s="2">
        <v>45565</v>
      </c>
      <c r="F615">
        <v>2090</v>
      </c>
      <c r="G615" t="str">
        <f>VLOOKUP($C615,'LKUP PCNDES'!$K:$M,2,FALSE)</f>
        <v>Percentage of permanent care home residents aged 18 years or over who received a Structured Medication Review.</v>
      </c>
      <c r="H615" t="str">
        <f>VLOOKUP($C615,'LKUP PCNDES'!$K:$M,3,FALSE)</f>
        <v>SMR</v>
      </c>
      <c r="I615" t="str">
        <f>VLOOKUP($B615,'LKUP PCNDES'!$C$17:$H$60,4,FALSE)</f>
        <v>NHS North Central London ICB</v>
      </c>
      <c r="J615" t="str">
        <f>VLOOKUP($B615,'LKUP PCNDES'!$C$17:$H$60,6,FALSE)</f>
        <v>NHS NORTH CENTRAL LONDON INTEGRATED CARE BOARD</v>
      </c>
    </row>
    <row r="616" spans="1:10" x14ac:dyDescent="0.35">
      <c r="A616" t="s">
        <v>1558</v>
      </c>
      <c r="B616" t="s">
        <v>652</v>
      </c>
      <c r="C616" t="s">
        <v>1560</v>
      </c>
      <c r="D616" t="s">
        <v>563</v>
      </c>
      <c r="E616" s="2">
        <v>45596</v>
      </c>
      <c r="F616">
        <v>2258</v>
      </c>
      <c r="G616" t="str">
        <f>VLOOKUP($C616,'LKUP PCNDES'!$K:$M,2,FALSE)</f>
        <v>Percentage of permanent care home residents aged 18 years or over who received a Structured Medication Review.</v>
      </c>
      <c r="H616" t="str">
        <f>VLOOKUP($C616,'LKUP PCNDES'!$K:$M,3,FALSE)</f>
        <v>SMR</v>
      </c>
      <c r="I616" t="str">
        <f>VLOOKUP($B616,'LKUP PCNDES'!$C$17:$H$60,4,FALSE)</f>
        <v>NHS North Central London ICB</v>
      </c>
      <c r="J616" t="str">
        <f>VLOOKUP($B616,'LKUP PCNDES'!$C$17:$H$60,6,FALSE)</f>
        <v>NHS NORTH CENTRAL LONDON INTEGRATED CARE BOARD</v>
      </c>
    </row>
    <row r="617" spans="1:10" x14ac:dyDescent="0.35">
      <c r="A617" t="s">
        <v>1558</v>
      </c>
      <c r="B617" t="s">
        <v>652</v>
      </c>
      <c r="C617" t="s">
        <v>1560</v>
      </c>
      <c r="D617" t="s">
        <v>563</v>
      </c>
      <c r="E617" s="2">
        <v>45626</v>
      </c>
      <c r="F617">
        <v>2316</v>
      </c>
      <c r="G617" t="str">
        <f>VLOOKUP($C617,'LKUP PCNDES'!$K:$M,2,FALSE)</f>
        <v>Percentage of permanent care home residents aged 18 years or over who received a Structured Medication Review.</v>
      </c>
      <c r="H617" t="str">
        <f>VLOOKUP($C617,'LKUP PCNDES'!$K:$M,3,FALSE)</f>
        <v>SMR</v>
      </c>
      <c r="I617" t="str">
        <f>VLOOKUP($B617,'LKUP PCNDES'!$C$17:$H$60,4,FALSE)</f>
        <v>NHS North Central London ICB</v>
      </c>
      <c r="J617" t="str">
        <f>VLOOKUP($B617,'LKUP PCNDES'!$C$17:$H$60,6,FALSE)</f>
        <v>NHS NORTH CENTRAL LONDON INTEGRATED CARE BOARD</v>
      </c>
    </row>
    <row r="618" spans="1:10" x14ac:dyDescent="0.35">
      <c r="A618" t="s">
        <v>1558</v>
      </c>
      <c r="B618" t="s">
        <v>652</v>
      </c>
      <c r="C618" t="s">
        <v>1560</v>
      </c>
      <c r="D618" t="s">
        <v>705</v>
      </c>
      <c r="E618" s="2">
        <v>45412</v>
      </c>
      <c r="F618">
        <v>1121</v>
      </c>
      <c r="G618" t="str">
        <f>VLOOKUP($C618,'LKUP PCNDES'!$K:$M,2,FALSE)</f>
        <v>Percentage of permanent care home residents aged 18 years or over who received a Structured Medication Review.</v>
      </c>
      <c r="H618" t="str">
        <f>VLOOKUP($C618,'LKUP PCNDES'!$K:$M,3,FALSE)</f>
        <v>SMR</v>
      </c>
      <c r="I618" t="str">
        <f>VLOOKUP($B618,'LKUP PCNDES'!$C$17:$H$60,4,FALSE)</f>
        <v>NHS North Central London ICB</v>
      </c>
      <c r="J618" t="str">
        <f>VLOOKUP($B618,'LKUP PCNDES'!$C$17:$H$60,6,FALSE)</f>
        <v>NHS NORTH CENTRAL LONDON INTEGRATED CARE BOARD</v>
      </c>
    </row>
    <row r="619" spans="1:10" x14ac:dyDescent="0.35">
      <c r="A619" t="s">
        <v>1558</v>
      </c>
      <c r="B619" t="s">
        <v>652</v>
      </c>
      <c r="C619" t="s">
        <v>1560</v>
      </c>
      <c r="D619" t="s">
        <v>705</v>
      </c>
      <c r="E619" s="2">
        <v>45443</v>
      </c>
      <c r="F619">
        <v>1012</v>
      </c>
      <c r="G619" t="str">
        <f>VLOOKUP($C619,'LKUP PCNDES'!$K:$M,2,FALSE)</f>
        <v>Percentage of permanent care home residents aged 18 years or over who received a Structured Medication Review.</v>
      </c>
      <c r="H619" t="str">
        <f>VLOOKUP($C619,'LKUP PCNDES'!$K:$M,3,FALSE)</f>
        <v>SMR</v>
      </c>
      <c r="I619" t="str">
        <f>VLOOKUP($B619,'LKUP PCNDES'!$C$17:$H$60,4,FALSE)</f>
        <v>NHS North Central London ICB</v>
      </c>
      <c r="J619" t="str">
        <f>VLOOKUP($B619,'LKUP PCNDES'!$C$17:$H$60,6,FALSE)</f>
        <v>NHS NORTH CENTRAL LONDON INTEGRATED CARE BOARD</v>
      </c>
    </row>
    <row r="620" spans="1:10" x14ac:dyDescent="0.35">
      <c r="A620" t="s">
        <v>1558</v>
      </c>
      <c r="B620" t="s">
        <v>652</v>
      </c>
      <c r="C620" t="s">
        <v>1560</v>
      </c>
      <c r="D620" t="s">
        <v>705</v>
      </c>
      <c r="E620" s="2">
        <v>45473</v>
      </c>
      <c r="F620">
        <v>931</v>
      </c>
      <c r="G620" t="str">
        <f>VLOOKUP($C620,'LKUP PCNDES'!$K:$M,2,FALSE)</f>
        <v>Percentage of permanent care home residents aged 18 years or over who received a Structured Medication Review.</v>
      </c>
      <c r="H620" t="str">
        <f>VLOOKUP($C620,'LKUP PCNDES'!$K:$M,3,FALSE)</f>
        <v>SMR</v>
      </c>
      <c r="I620" t="str">
        <f>VLOOKUP($B620,'LKUP PCNDES'!$C$17:$H$60,4,FALSE)</f>
        <v>NHS North Central London ICB</v>
      </c>
      <c r="J620" t="str">
        <f>VLOOKUP($B620,'LKUP PCNDES'!$C$17:$H$60,6,FALSE)</f>
        <v>NHS NORTH CENTRAL LONDON INTEGRATED CARE BOARD</v>
      </c>
    </row>
    <row r="621" spans="1:10" x14ac:dyDescent="0.35">
      <c r="A621" t="s">
        <v>1558</v>
      </c>
      <c r="B621" t="s">
        <v>652</v>
      </c>
      <c r="C621" t="s">
        <v>1560</v>
      </c>
      <c r="D621" t="s">
        <v>705</v>
      </c>
      <c r="E621" s="2">
        <v>45504</v>
      </c>
      <c r="F621">
        <v>888</v>
      </c>
      <c r="G621" t="str">
        <f>VLOOKUP($C621,'LKUP PCNDES'!$K:$M,2,FALSE)</f>
        <v>Percentage of permanent care home residents aged 18 years or over who received a Structured Medication Review.</v>
      </c>
      <c r="H621" t="str">
        <f>VLOOKUP($C621,'LKUP PCNDES'!$K:$M,3,FALSE)</f>
        <v>SMR</v>
      </c>
      <c r="I621" t="str">
        <f>VLOOKUP($B621,'LKUP PCNDES'!$C$17:$H$60,4,FALSE)</f>
        <v>NHS North Central London ICB</v>
      </c>
      <c r="J621" t="str">
        <f>VLOOKUP($B621,'LKUP PCNDES'!$C$17:$H$60,6,FALSE)</f>
        <v>NHS NORTH CENTRAL LONDON INTEGRATED CARE BOARD</v>
      </c>
    </row>
    <row r="622" spans="1:10" x14ac:dyDescent="0.35">
      <c r="A622" t="s">
        <v>1558</v>
      </c>
      <c r="B622" t="s">
        <v>652</v>
      </c>
      <c r="C622" t="s">
        <v>1560</v>
      </c>
      <c r="D622" t="s">
        <v>705</v>
      </c>
      <c r="E622" s="2">
        <v>45535</v>
      </c>
      <c r="F622">
        <v>807</v>
      </c>
      <c r="G622" t="str">
        <f>VLOOKUP($C622,'LKUP PCNDES'!$K:$M,2,FALSE)</f>
        <v>Percentage of permanent care home residents aged 18 years or over who received a Structured Medication Review.</v>
      </c>
      <c r="H622" t="str">
        <f>VLOOKUP($C622,'LKUP PCNDES'!$K:$M,3,FALSE)</f>
        <v>SMR</v>
      </c>
      <c r="I622" t="str">
        <f>VLOOKUP($B622,'LKUP PCNDES'!$C$17:$H$60,4,FALSE)</f>
        <v>NHS North Central London ICB</v>
      </c>
      <c r="J622" t="str">
        <f>VLOOKUP($B622,'LKUP PCNDES'!$C$17:$H$60,6,FALSE)</f>
        <v>NHS NORTH CENTRAL LONDON INTEGRATED CARE BOARD</v>
      </c>
    </row>
    <row r="623" spans="1:10" x14ac:dyDescent="0.35">
      <c r="A623" t="s">
        <v>1558</v>
      </c>
      <c r="B623" t="s">
        <v>652</v>
      </c>
      <c r="C623" t="s">
        <v>1560</v>
      </c>
      <c r="D623" t="s">
        <v>705</v>
      </c>
      <c r="E623" s="2">
        <v>45565</v>
      </c>
      <c r="F623">
        <v>782</v>
      </c>
      <c r="G623" t="str">
        <f>VLOOKUP($C623,'LKUP PCNDES'!$K:$M,2,FALSE)</f>
        <v>Percentage of permanent care home residents aged 18 years or over who received a Structured Medication Review.</v>
      </c>
      <c r="H623" t="str">
        <f>VLOOKUP($C623,'LKUP PCNDES'!$K:$M,3,FALSE)</f>
        <v>SMR</v>
      </c>
      <c r="I623" t="str">
        <f>VLOOKUP($B623,'LKUP PCNDES'!$C$17:$H$60,4,FALSE)</f>
        <v>NHS North Central London ICB</v>
      </c>
      <c r="J623" t="str">
        <f>VLOOKUP($B623,'LKUP PCNDES'!$C$17:$H$60,6,FALSE)</f>
        <v>NHS NORTH CENTRAL LONDON INTEGRATED CARE BOARD</v>
      </c>
    </row>
    <row r="624" spans="1:10" x14ac:dyDescent="0.35">
      <c r="A624" t="s">
        <v>1558</v>
      </c>
      <c r="B624" t="s">
        <v>652</v>
      </c>
      <c r="C624" t="s">
        <v>1560</v>
      </c>
      <c r="D624" t="s">
        <v>705</v>
      </c>
      <c r="E624" s="2">
        <v>45596</v>
      </c>
      <c r="F624">
        <v>753</v>
      </c>
      <c r="G624" t="str">
        <f>VLOOKUP($C624,'LKUP PCNDES'!$K:$M,2,FALSE)</f>
        <v>Percentage of permanent care home residents aged 18 years or over who received a Structured Medication Review.</v>
      </c>
      <c r="H624" t="str">
        <f>VLOOKUP($C624,'LKUP PCNDES'!$K:$M,3,FALSE)</f>
        <v>SMR</v>
      </c>
      <c r="I624" t="str">
        <f>VLOOKUP($B624,'LKUP PCNDES'!$C$17:$H$60,4,FALSE)</f>
        <v>NHS North Central London ICB</v>
      </c>
      <c r="J624" t="str">
        <f>VLOOKUP($B624,'LKUP PCNDES'!$C$17:$H$60,6,FALSE)</f>
        <v>NHS NORTH CENTRAL LONDON INTEGRATED CARE BOARD</v>
      </c>
    </row>
    <row r="625" spans="1:10" x14ac:dyDescent="0.35">
      <c r="A625" t="s">
        <v>1558</v>
      </c>
      <c r="B625" t="s">
        <v>652</v>
      </c>
      <c r="C625" t="s">
        <v>1560</v>
      </c>
      <c r="D625" t="s">
        <v>705</v>
      </c>
      <c r="E625" s="2">
        <v>45626</v>
      </c>
      <c r="F625">
        <v>717</v>
      </c>
      <c r="G625" t="str">
        <f>VLOOKUP($C625,'LKUP PCNDES'!$K:$M,2,FALSE)</f>
        <v>Percentage of permanent care home residents aged 18 years or over who received a Structured Medication Review.</v>
      </c>
      <c r="H625" t="str">
        <f>VLOOKUP($C625,'LKUP PCNDES'!$K:$M,3,FALSE)</f>
        <v>SMR</v>
      </c>
      <c r="I625" t="str">
        <f>VLOOKUP($B625,'LKUP PCNDES'!$C$17:$H$60,4,FALSE)</f>
        <v>NHS North Central London ICB</v>
      </c>
      <c r="J625" t="str">
        <f>VLOOKUP($B625,'LKUP PCNDES'!$C$17:$H$60,6,FALSE)</f>
        <v>NHS NORTH CENTRAL LONDON INTEGRATED CARE BOARD</v>
      </c>
    </row>
    <row r="626" spans="1:10" x14ac:dyDescent="0.35">
      <c r="A626" t="s">
        <v>1558</v>
      </c>
      <c r="B626" t="s">
        <v>652</v>
      </c>
      <c r="C626" t="s">
        <v>1560</v>
      </c>
      <c r="D626" t="s">
        <v>704</v>
      </c>
      <c r="E626" s="2">
        <v>45412</v>
      </c>
      <c r="F626">
        <v>0</v>
      </c>
      <c r="G626" t="str">
        <f>VLOOKUP($C626,'LKUP PCNDES'!$K:$M,2,FALSE)</f>
        <v>Percentage of permanent care home residents aged 18 years or over who received a Structured Medication Review.</v>
      </c>
      <c r="H626" t="str">
        <f>VLOOKUP($C626,'LKUP PCNDES'!$K:$M,3,FALSE)</f>
        <v>SMR</v>
      </c>
      <c r="I626" t="str">
        <f>VLOOKUP($B626,'LKUP PCNDES'!$C$17:$H$60,4,FALSE)</f>
        <v>NHS North Central London ICB</v>
      </c>
      <c r="J626" t="str">
        <f>VLOOKUP($B626,'LKUP PCNDES'!$C$17:$H$60,6,FALSE)</f>
        <v>NHS NORTH CENTRAL LONDON INTEGRATED CARE BOARD</v>
      </c>
    </row>
    <row r="627" spans="1:10" x14ac:dyDescent="0.35">
      <c r="A627" t="s">
        <v>1558</v>
      </c>
      <c r="B627" t="s">
        <v>652</v>
      </c>
      <c r="C627" t="s">
        <v>1560</v>
      </c>
      <c r="D627" t="s">
        <v>704</v>
      </c>
      <c r="E627" s="2">
        <v>45443</v>
      </c>
      <c r="F627">
        <v>0</v>
      </c>
      <c r="G627" t="str">
        <f>VLOOKUP($C627,'LKUP PCNDES'!$K:$M,2,FALSE)</f>
        <v>Percentage of permanent care home residents aged 18 years or over who received a Structured Medication Review.</v>
      </c>
      <c r="H627" t="str">
        <f>VLOOKUP($C627,'LKUP PCNDES'!$K:$M,3,FALSE)</f>
        <v>SMR</v>
      </c>
      <c r="I627" t="str">
        <f>VLOOKUP($B627,'LKUP PCNDES'!$C$17:$H$60,4,FALSE)</f>
        <v>NHS North Central London ICB</v>
      </c>
      <c r="J627" t="str">
        <f>VLOOKUP($B627,'LKUP PCNDES'!$C$17:$H$60,6,FALSE)</f>
        <v>NHS NORTH CENTRAL LONDON INTEGRATED CARE BOARD</v>
      </c>
    </row>
    <row r="628" spans="1:10" x14ac:dyDescent="0.35">
      <c r="A628" t="s">
        <v>1558</v>
      </c>
      <c r="B628" t="s">
        <v>652</v>
      </c>
      <c r="C628" t="s">
        <v>1560</v>
      </c>
      <c r="D628" t="s">
        <v>704</v>
      </c>
      <c r="E628" s="2">
        <v>45473</v>
      </c>
      <c r="F628">
        <v>0</v>
      </c>
      <c r="G628" t="str">
        <f>VLOOKUP($C628,'LKUP PCNDES'!$K:$M,2,FALSE)</f>
        <v>Percentage of permanent care home residents aged 18 years or over who received a Structured Medication Review.</v>
      </c>
      <c r="H628" t="str">
        <f>VLOOKUP($C628,'LKUP PCNDES'!$K:$M,3,FALSE)</f>
        <v>SMR</v>
      </c>
      <c r="I628" t="str">
        <f>VLOOKUP($B628,'LKUP PCNDES'!$C$17:$H$60,4,FALSE)</f>
        <v>NHS North Central London ICB</v>
      </c>
      <c r="J628" t="str">
        <f>VLOOKUP($B628,'LKUP PCNDES'!$C$17:$H$60,6,FALSE)</f>
        <v>NHS NORTH CENTRAL LONDON INTEGRATED CARE BOARD</v>
      </c>
    </row>
    <row r="629" spans="1:10" x14ac:dyDescent="0.35">
      <c r="A629" t="s">
        <v>1558</v>
      </c>
      <c r="B629" t="s">
        <v>652</v>
      </c>
      <c r="C629" t="s">
        <v>1560</v>
      </c>
      <c r="D629" t="s">
        <v>704</v>
      </c>
      <c r="E629" s="2">
        <v>45504</v>
      </c>
      <c r="F629">
        <v>0</v>
      </c>
      <c r="G629" t="str">
        <f>VLOOKUP($C629,'LKUP PCNDES'!$K:$M,2,FALSE)</f>
        <v>Percentage of permanent care home residents aged 18 years or over who received a Structured Medication Review.</v>
      </c>
      <c r="H629" t="str">
        <f>VLOOKUP($C629,'LKUP PCNDES'!$K:$M,3,FALSE)</f>
        <v>SMR</v>
      </c>
      <c r="I629" t="str">
        <f>VLOOKUP($B629,'LKUP PCNDES'!$C$17:$H$60,4,FALSE)</f>
        <v>NHS North Central London ICB</v>
      </c>
      <c r="J629" t="str">
        <f>VLOOKUP($B629,'LKUP PCNDES'!$C$17:$H$60,6,FALSE)</f>
        <v>NHS NORTH CENTRAL LONDON INTEGRATED CARE BOARD</v>
      </c>
    </row>
    <row r="630" spans="1:10" x14ac:dyDescent="0.35">
      <c r="A630" t="s">
        <v>1558</v>
      </c>
      <c r="B630" t="s">
        <v>652</v>
      </c>
      <c r="C630" t="s">
        <v>1560</v>
      </c>
      <c r="D630" t="s">
        <v>704</v>
      </c>
      <c r="E630" s="2">
        <v>45535</v>
      </c>
      <c r="F630">
        <v>0</v>
      </c>
      <c r="G630" t="str">
        <f>VLOOKUP($C630,'LKUP PCNDES'!$K:$M,2,FALSE)</f>
        <v>Percentage of permanent care home residents aged 18 years or over who received a Structured Medication Review.</v>
      </c>
      <c r="H630" t="str">
        <f>VLOOKUP($C630,'LKUP PCNDES'!$K:$M,3,FALSE)</f>
        <v>SMR</v>
      </c>
      <c r="I630" t="str">
        <f>VLOOKUP($B630,'LKUP PCNDES'!$C$17:$H$60,4,FALSE)</f>
        <v>NHS North Central London ICB</v>
      </c>
      <c r="J630" t="str">
        <f>VLOOKUP($B630,'LKUP PCNDES'!$C$17:$H$60,6,FALSE)</f>
        <v>NHS NORTH CENTRAL LONDON INTEGRATED CARE BOARD</v>
      </c>
    </row>
    <row r="631" spans="1:10" x14ac:dyDescent="0.35">
      <c r="A631" t="s">
        <v>1558</v>
      </c>
      <c r="B631" t="s">
        <v>652</v>
      </c>
      <c r="C631" t="s">
        <v>1560</v>
      </c>
      <c r="D631" t="s">
        <v>704</v>
      </c>
      <c r="E631" s="2">
        <v>45565</v>
      </c>
      <c r="F631">
        <v>0</v>
      </c>
      <c r="G631" t="str">
        <f>VLOOKUP($C631,'LKUP PCNDES'!$K:$M,2,FALSE)</f>
        <v>Percentage of permanent care home residents aged 18 years or over who received a Structured Medication Review.</v>
      </c>
      <c r="H631" t="str">
        <f>VLOOKUP($C631,'LKUP PCNDES'!$K:$M,3,FALSE)</f>
        <v>SMR</v>
      </c>
      <c r="I631" t="str">
        <f>VLOOKUP($B631,'LKUP PCNDES'!$C$17:$H$60,4,FALSE)</f>
        <v>NHS North Central London ICB</v>
      </c>
      <c r="J631" t="str">
        <f>VLOOKUP($B631,'LKUP PCNDES'!$C$17:$H$60,6,FALSE)</f>
        <v>NHS NORTH CENTRAL LONDON INTEGRATED CARE BOARD</v>
      </c>
    </row>
    <row r="632" spans="1:10" x14ac:dyDescent="0.35">
      <c r="A632" t="s">
        <v>1558</v>
      </c>
      <c r="B632" t="s">
        <v>652</v>
      </c>
      <c r="C632" t="s">
        <v>1560</v>
      </c>
      <c r="D632" t="s">
        <v>704</v>
      </c>
      <c r="E632" s="2">
        <v>45596</v>
      </c>
      <c r="F632">
        <v>1</v>
      </c>
      <c r="G632" t="str">
        <f>VLOOKUP($C632,'LKUP PCNDES'!$K:$M,2,FALSE)</f>
        <v>Percentage of permanent care home residents aged 18 years or over who received a Structured Medication Review.</v>
      </c>
      <c r="H632" t="str">
        <f>VLOOKUP($C632,'LKUP PCNDES'!$K:$M,3,FALSE)</f>
        <v>SMR</v>
      </c>
      <c r="I632" t="str">
        <f>VLOOKUP($B632,'LKUP PCNDES'!$C$17:$H$60,4,FALSE)</f>
        <v>NHS North Central London ICB</v>
      </c>
      <c r="J632" t="str">
        <f>VLOOKUP($B632,'LKUP PCNDES'!$C$17:$H$60,6,FALSE)</f>
        <v>NHS NORTH CENTRAL LONDON INTEGRATED CARE BOARD</v>
      </c>
    </row>
    <row r="633" spans="1:10" x14ac:dyDescent="0.35">
      <c r="A633" t="s">
        <v>1558</v>
      </c>
      <c r="B633" t="s">
        <v>652</v>
      </c>
      <c r="C633" t="s">
        <v>1560</v>
      </c>
      <c r="D633" t="s">
        <v>704</v>
      </c>
      <c r="E633" s="2">
        <v>45626</v>
      </c>
      <c r="F633">
        <v>3</v>
      </c>
      <c r="G633" t="str">
        <f>VLOOKUP($C633,'LKUP PCNDES'!$K:$M,2,FALSE)</f>
        <v>Percentage of permanent care home residents aged 18 years or over who received a Structured Medication Review.</v>
      </c>
      <c r="H633" t="str">
        <f>VLOOKUP($C633,'LKUP PCNDES'!$K:$M,3,FALSE)</f>
        <v>SMR</v>
      </c>
      <c r="I633" t="str">
        <f>VLOOKUP($B633,'LKUP PCNDES'!$C$17:$H$60,4,FALSE)</f>
        <v>NHS North Central London ICB</v>
      </c>
      <c r="J633" t="str">
        <f>VLOOKUP($B633,'LKUP PCNDES'!$C$17:$H$60,6,FALSE)</f>
        <v>NHS NORTH CENTRAL LONDON INTEGRATED CARE BOARD</v>
      </c>
    </row>
    <row r="634" spans="1:10" x14ac:dyDescent="0.35">
      <c r="A634" t="s">
        <v>1558</v>
      </c>
      <c r="B634" t="s">
        <v>652</v>
      </c>
      <c r="C634" t="s">
        <v>1559</v>
      </c>
      <c r="D634" t="s">
        <v>564</v>
      </c>
      <c r="E634" s="2">
        <v>45412</v>
      </c>
      <c r="F634">
        <v>218854</v>
      </c>
      <c r="G634" t="str">
        <f>VLOOKUP($C634,'LKUP PCNDES'!$K:$M,2,FALSE)</f>
        <v>Percentage of patients aged 65 years or over, who received a seasonal influenza vaccination between 1 September and 31 March.</v>
      </c>
      <c r="H634" t="str">
        <f>VLOOKUP($C634,'LKUP PCNDES'!$K:$M,3,FALSE)</f>
        <v>Flu_Vacs</v>
      </c>
      <c r="I634" t="str">
        <f>VLOOKUP($B634,'LKUP PCNDES'!$C$17:$H$60,4,FALSE)</f>
        <v>NHS North Central London ICB</v>
      </c>
      <c r="J634" t="str">
        <f>VLOOKUP($B634,'LKUP PCNDES'!$C$17:$H$60,6,FALSE)</f>
        <v>NHS NORTH CENTRAL LONDON INTEGRATED CARE BOARD</v>
      </c>
    </row>
    <row r="635" spans="1:10" x14ac:dyDescent="0.35">
      <c r="A635" t="s">
        <v>1558</v>
      </c>
      <c r="B635" t="s">
        <v>652</v>
      </c>
      <c r="C635" t="s">
        <v>1559</v>
      </c>
      <c r="D635" t="s">
        <v>564</v>
      </c>
      <c r="E635" s="2">
        <v>45443</v>
      </c>
      <c r="F635">
        <v>218190</v>
      </c>
      <c r="G635" t="str">
        <f>VLOOKUP($C635,'LKUP PCNDES'!$K:$M,2,FALSE)</f>
        <v>Percentage of patients aged 65 years or over, who received a seasonal influenza vaccination between 1 September and 31 March.</v>
      </c>
      <c r="H635" t="str">
        <f>VLOOKUP($C635,'LKUP PCNDES'!$K:$M,3,FALSE)</f>
        <v>Flu_Vacs</v>
      </c>
      <c r="I635" t="str">
        <f>VLOOKUP($B635,'LKUP PCNDES'!$C$17:$H$60,4,FALSE)</f>
        <v>NHS North Central London ICB</v>
      </c>
      <c r="J635" t="str">
        <f>VLOOKUP($B635,'LKUP PCNDES'!$C$17:$H$60,6,FALSE)</f>
        <v>NHS NORTH CENTRAL LONDON INTEGRATED CARE BOARD</v>
      </c>
    </row>
    <row r="636" spans="1:10" x14ac:dyDescent="0.35">
      <c r="A636" t="s">
        <v>1558</v>
      </c>
      <c r="B636" t="s">
        <v>652</v>
      </c>
      <c r="C636" t="s">
        <v>1559</v>
      </c>
      <c r="D636" t="s">
        <v>564</v>
      </c>
      <c r="E636" s="2">
        <v>45473</v>
      </c>
      <c r="F636">
        <v>217372</v>
      </c>
      <c r="G636" t="str">
        <f>VLOOKUP($C636,'LKUP PCNDES'!$K:$M,2,FALSE)</f>
        <v>Percentage of patients aged 65 years or over, who received a seasonal influenza vaccination between 1 September and 31 March.</v>
      </c>
      <c r="H636" t="str">
        <f>VLOOKUP($C636,'LKUP PCNDES'!$K:$M,3,FALSE)</f>
        <v>Flu_Vacs</v>
      </c>
      <c r="I636" t="str">
        <f>VLOOKUP($B636,'LKUP PCNDES'!$C$17:$H$60,4,FALSE)</f>
        <v>NHS North Central London ICB</v>
      </c>
      <c r="J636" t="str">
        <f>VLOOKUP($B636,'LKUP PCNDES'!$C$17:$H$60,6,FALSE)</f>
        <v>NHS NORTH CENTRAL LONDON INTEGRATED CARE BOARD</v>
      </c>
    </row>
    <row r="637" spans="1:10" x14ac:dyDescent="0.35">
      <c r="A637" t="s">
        <v>1558</v>
      </c>
      <c r="B637" t="s">
        <v>652</v>
      </c>
      <c r="C637" t="s">
        <v>1559</v>
      </c>
      <c r="D637" t="s">
        <v>564</v>
      </c>
      <c r="E637" s="2">
        <v>45504</v>
      </c>
      <c r="F637">
        <v>216345</v>
      </c>
      <c r="G637" t="str">
        <f>VLOOKUP($C637,'LKUP PCNDES'!$K:$M,2,FALSE)</f>
        <v>Percentage of patients aged 65 years or over, who received a seasonal influenza vaccination between 1 September and 31 March.</v>
      </c>
      <c r="H637" t="str">
        <f>VLOOKUP($C637,'LKUP PCNDES'!$K:$M,3,FALSE)</f>
        <v>Flu_Vacs</v>
      </c>
      <c r="I637" t="str">
        <f>VLOOKUP($B637,'LKUP PCNDES'!$C$17:$H$60,4,FALSE)</f>
        <v>NHS North Central London ICB</v>
      </c>
      <c r="J637" t="str">
        <f>VLOOKUP($B637,'LKUP PCNDES'!$C$17:$H$60,6,FALSE)</f>
        <v>NHS NORTH CENTRAL LONDON INTEGRATED CARE BOARD</v>
      </c>
    </row>
    <row r="638" spans="1:10" x14ac:dyDescent="0.35">
      <c r="A638" t="s">
        <v>1558</v>
      </c>
      <c r="B638" t="s">
        <v>652</v>
      </c>
      <c r="C638" t="s">
        <v>1559</v>
      </c>
      <c r="D638" t="s">
        <v>564</v>
      </c>
      <c r="E638" s="2">
        <v>45535</v>
      </c>
      <c r="F638">
        <v>215442</v>
      </c>
      <c r="G638" t="str">
        <f>VLOOKUP($C638,'LKUP PCNDES'!$K:$M,2,FALSE)</f>
        <v>Percentage of patients aged 65 years or over, who received a seasonal influenza vaccination between 1 September and 31 March.</v>
      </c>
      <c r="H638" t="str">
        <f>VLOOKUP($C638,'LKUP PCNDES'!$K:$M,3,FALSE)</f>
        <v>Flu_Vacs</v>
      </c>
      <c r="I638" t="str">
        <f>VLOOKUP($B638,'LKUP PCNDES'!$C$17:$H$60,4,FALSE)</f>
        <v>NHS North Central London ICB</v>
      </c>
      <c r="J638" t="str">
        <f>VLOOKUP($B638,'LKUP PCNDES'!$C$17:$H$60,6,FALSE)</f>
        <v>NHS NORTH CENTRAL LONDON INTEGRATED CARE BOARD</v>
      </c>
    </row>
    <row r="639" spans="1:10" x14ac:dyDescent="0.35">
      <c r="A639" t="s">
        <v>1558</v>
      </c>
      <c r="B639" t="s">
        <v>652</v>
      </c>
      <c r="C639" t="s">
        <v>1559</v>
      </c>
      <c r="D639" t="s">
        <v>564</v>
      </c>
      <c r="E639" s="2">
        <v>45565</v>
      </c>
      <c r="F639">
        <v>197604</v>
      </c>
      <c r="G639" t="str">
        <f>VLOOKUP($C639,'LKUP PCNDES'!$K:$M,2,FALSE)</f>
        <v>Percentage of patients aged 65 years or over, who received a seasonal influenza vaccination between 1 September and 31 March.</v>
      </c>
      <c r="H639" t="str">
        <f>VLOOKUP($C639,'LKUP PCNDES'!$K:$M,3,FALSE)</f>
        <v>Flu_Vacs</v>
      </c>
      <c r="I639" t="str">
        <f>VLOOKUP($B639,'LKUP PCNDES'!$C$17:$H$60,4,FALSE)</f>
        <v>NHS North Central London ICB</v>
      </c>
      <c r="J639" t="str">
        <f>VLOOKUP($B639,'LKUP PCNDES'!$C$17:$H$60,6,FALSE)</f>
        <v>NHS NORTH CENTRAL LONDON INTEGRATED CARE BOARD</v>
      </c>
    </row>
    <row r="640" spans="1:10" x14ac:dyDescent="0.35">
      <c r="A640" t="s">
        <v>1558</v>
      </c>
      <c r="B640" t="s">
        <v>652</v>
      </c>
      <c r="C640" t="s">
        <v>1559</v>
      </c>
      <c r="D640" t="s">
        <v>564</v>
      </c>
      <c r="E640" s="2">
        <v>45596</v>
      </c>
      <c r="F640">
        <v>167234</v>
      </c>
      <c r="G640" t="str">
        <f>VLOOKUP($C640,'LKUP PCNDES'!$K:$M,2,FALSE)</f>
        <v>Percentage of patients aged 65 years or over, who received a seasonal influenza vaccination between 1 September and 31 March.</v>
      </c>
      <c r="H640" t="str">
        <f>VLOOKUP($C640,'LKUP PCNDES'!$K:$M,3,FALSE)</f>
        <v>Flu_Vacs</v>
      </c>
      <c r="I640" t="str">
        <f>VLOOKUP($B640,'LKUP PCNDES'!$C$17:$H$60,4,FALSE)</f>
        <v>NHS North Central London ICB</v>
      </c>
      <c r="J640" t="str">
        <f>VLOOKUP($B640,'LKUP PCNDES'!$C$17:$H$60,6,FALSE)</f>
        <v>NHS NORTH CENTRAL LONDON INTEGRATED CARE BOARD</v>
      </c>
    </row>
    <row r="641" spans="1:10" x14ac:dyDescent="0.35">
      <c r="A641" t="s">
        <v>1558</v>
      </c>
      <c r="B641" t="s">
        <v>652</v>
      </c>
      <c r="C641" t="s">
        <v>1559</v>
      </c>
      <c r="D641" t="s">
        <v>564</v>
      </c>
      <c r="E641" s="2">
        <v>45626</v>
      </c>
      <c r="F641">
        <v>162965</v>
      </c>
      <c r="G641" t="str">
        <f>VLOOKUP($C641,'LKUP PCNDES'!$K:$M,2,FALSE)</f>
        <v>Percentage of patients aged 65 years or over, who received a seasonal influenza vaccination between 1 September and 31 March.</v>
      </c>
      <c r="H641" t="str">
        <f>VLOOKUP($C641,'LKUP PCNDES'!$K:$M,3,FALSE)</f>
        <v>Flu_Vacs</v>
      </c>
      <c r="I641" t="str">
        <f>VLOOKUP($B641,'LKUP PCNDES'!$C$17:$H$60,4,FALSE)</f>
        <v>NHS North Central London ICB</v>
      </c>
      <c r="J641" t="str">
        <f>VLOOKUP($B641,'LKUP PCNDES'!$C$17:$H$60,6,FALSE)</f>
        <v>NHS NORTH CENTRAL LONDON INTEGRATED CARE BOARD</v>
      </c>
    </row>
    <row r="642" spans="1:10" x14ac:dyDescent="0.35">
      <c r="A642" t="s">
        <v>1558</v>
      </c>
      <c r="B642" t="s">
        <v>652</v>
      </c>
      <c r="C642" t="s">
        <v>1559</v>
      </c>
      <c r="D642" t="s">
        <v>655</v>
      </c>
      <c r="E642" s="2">
        <v>45412</v>
      </c>
      <c r="F642">
        <v>47</v>
      </c>
      <c r="G642" t="str">
        <f>VLOOKUP($C642,'LKUP PCNDES'!$K:$M,2,FALSE)</f>
        <v>Percentage of patients aged 65 years or over, who received a seasonal influenza vaccination between 1 September and 31 March.</v>
      </c>
      <c r="H642" t="str">
        <f>VLOOKUP($C642,'LKUP PCNDES'!$K:$M,3,FALSE)</f>
        <v>Flu_Vacs</v>
      </c>
      <c r="I642" t="str">
        <f>VLOOKUP($B642,'LKUP PCNDES'!$C$17:$H$60,4,FALSE)</f>
        <v>NHS North Central London ICB</v>
      </c>
      <c r="J642" t="str">
        <f>VLOOKUP($B642,'LKUP PCNDES'!$C$17:$H$60,6,FALSE)</f>
        <v>NHS NORTH CENTRAL LONDON INTEGRATED CARE BOARD</v>
      </c>
    </row>
    <row r="643" spans="1:10" x14ac:dyDescent="0.35">
      <c r="A643" t="s">
        <v>1558</v>
      </c>
      <c r="B643" t="s">
        <v>652</v>
      </c>
      <c r="C643" t="s">
        <v>1559</v>
      </c>
      <c r="D643" t="s">
        <v>655</v>
      </c>
      <c r="E643" s="2">
        <v>45443</v>
      </c>
      <c r="F643">
        <v>110</v>
      </c>
      <c r="G643" t="str">
        <f>VLOOKUP($C643,'LKUP PCNDES'!$K:$M,2,FALSE)</f>
        <v>Percentage of patients aged 65 years or over, who received a seasonal influenza vaccination between 1 September and 31 March.</v>
      </c>
      <c r="H643" t="str">
        <f>VLOOKUP($C643,'LKUP PCNDES'!$K:$M,3,FALSE)</f>
        <v>Flu_Vacs</v>
      </c>
      <c r="I643" t="str">
        <f>VLOOKUP($B643,'LKUP PCNDES'!$C$17:$H$60,4,FALSE)</f>
        <v>NHS North Central London ICB</v>
      </c>
      <c r="J643" t="str">
        <f>VLOOKUP($B643,'LKUP PCNDES'!$C$17:$H$60,6,FALSE)</f>
        <v>NHS NORTH CENTRAL LONDON INTEGRATED CARE BOARD</v>
      </c>
    </row>
    <row r="644" spans="1:10" x14ac:dyDescent="0.35">
      <c r="A644" t="s">
        <v>1558</v>
      </c>
      <c r="B644" t="s">
        <v>652</v>
      </c>
      <c r="C644" t="s">
        <v>1559</v>
      </c>
      <c r="D644" t="s">
        <v>655</v>
      </c>
      <c r="E644" s="2">
        <v>45473</v>
      </c>
      <c r="F644">
        <v>214</v>
      </c>
      <c r="G644" t="str">
        <f>VLOOKUP($C644,'LKUP PCNDES'!$K:$M,2,FALSE)</f>
        <v>Percentage of patients aged 65 years or over, who received a seasonal influenza vaccination between 1 September and 31 March.</v>
      </c>
      <c r="H644" t="str">
        <f>VLOOKUP($C644,'LKUP PCNDES'!$K:$M,3,FALSE)</f>
        <v>Flu_Vacs</v>
      </c>
      <c r="I644" t="str">
        <f>VLOOKUP($B644,'LKUP PCNDES'!$C$17:$H$60,4,FALSE)</f>
        <v>NHS North Central London ICB</v>
      </c>
      <c r="J644" t="str">
        <f>VLOOKUP($B644,'LKUP PCNDES'!$C$17:$H$60,6,FALSE)</f>
        <v>NHS NORTH CENTRAL LONDON INTEGRATED CARE BOARD</v>
      </c>
    </row>
    <row r="645" spans="1:10" x14ac:dyDescent="0.35">
      <c r="A645" t="s">
        <v>1558</v>
      </c>
      <c r="B645" t="s">
        <v>652</v>
      </c>
      <c r="C645" t="s">
        <v>1559</v>
      </c>
      <c r="D645" t="s">
        <v>655</v>
      </c>
      <c r="E645" s="2">
        <v>45504</v>
      </c>
      <c r="F645">
        <v>698</v>
      </c>
      <c r="G645" t="str">
        <f>VLOOKUP($C645,'LKUP PCNDES'!$K:$M,2,FALSE)</f>
        <v>Percentage of patients aged 65 years or over, who received a seasonal influenza vaccination between 1 September and 31 March.</v>
      </c>
      <c r="H645" t="str">
        <f>VLOOKUP($C645,'LKUP PCNDES'!$K:$M,3,FALSE)</f>
        <v>Flu_Vacs</v>
      </c>
      <c r="I645" t="str">
        <f>VLOOKUP($B645,'LKUP PCNDES'!$C$17:$H$60,4,FALSE)</f>
        <v>NHS North Central London ICB</v>
      </c>
      <c r="J645" t="str">
        <f>VLOOKUP($B645,'LKUP PCNDES'!$C$17:$H$60,6,FALSE)</f>
        <v>NHS NORTH CENTRAL LONDON INTEGRATED CARE BOARD</v>
      </c>
    </row>
    <row r="646" spans="1:10" x14ac:dyDescent="0.35">
      <c r="A646" t="s">
        <v>1558</v>
      </c>
      <c r="B646" t="s">
        <v>652</v>
      </c>
      <c r="C646" t="s">
        <v>1559</v>
      </c>
      <c r="D646" t="s">
        <v>655</v>
      </c>
      <c r="E646" s="2">
        <v>45535</v>
      </c>
      <c r="F646">
        <v>880</v>
      </c>
      <c r="G646" t="str">
        <f>VLOOKUP($C646,'LKUP PCNDES'!$K:$M,2,FALSE)</f>
        <v>Percentage of patients aged 65 years or over, who received a seasonal influenza vaccination between 1 September and 31 March.</v>
      </c>
      <c r="H646" t="str">
        <f>VLOOKUP($C646,'LKUP PCNDES'!$K:$M,3,FALSE)</f>
        <v>Flu_Vacs</v>
      </c>
      <c r="I646" t="str">
        <f>VLOOKUP($B646,'LKUP PCNDES'!$C$17:$H$60,4,FALSE)</f>
        <v>NHS North Central London ICB</v>
      </c>
      <c r="J646" t="str">
        <f>VLOOKUP($B646,'LKUP PCNDES'!$C$17:$H$60,6,FALSE)</f>
        <v>NHS NORTH CENTRAL LONDON INTEGRATED CARE BOARD</v>
      </c>
    </row>
    <row r="647" spans="1:10" x14ac:dyDescent="0.35">
      <c r="A647" t="s">
        <v>1558</v>
      </c>
      <c r="B647" t="s">
        <v>652</v>
      </c>
      <c r="C647" t="s">
        <v>1559</v>
      </c>
      <c r="D647" t="s">
        <v>655</v>
      </c>
      <c r="E647" s="2">
        <v>45565</v>
      </c>
      <c r="F647">
        <v>3821</v>
      </c>
      <c r="G647" t="str">
        <f>VLOOKUP($C647,'LKUP PCNDES'!$K:$M,2,FALSE)</f>
        <v>Percentage of patients aged 65 years or over, who received a seasonal influenza vaccination between 1 September and 31 March.</v>
      </c>
      <c r="H647" t="str">
        <f>VLOOKUP($C647,'LKUP PCNDES'!$K:$M,3,FALSE)</f>
        <v>Flu_Vacs</v>
      </c>
      <c r="I647" t="str">
        <f>VLOOKUP($B647,'LKUP PCNDES'!$C$17:$H$60,4,FALSE)</f>
        <v>NHS North Central London ICB</v>
      </c>
      <c r="J647" t="str">
        <f>VLOOKUP($B647,'LKUP PCNDES'!$C$17:$H$60,6,FALSE)</f>
        <v>NHS NORTH CENTRAL LONDON INTEGRATED CARE BOARD</v>
      </c>
    </row>
    <row r="648" spans="1:10" x14ac:dyDescent="0.35">
      <c r="A648" t="s">
        <v>1558</v>
      </c>
      <c r="B648" t="s">
        <v>652</v>
      </c>
      <c r="C648" t="s">
        <v>1559</v>
      </c>
      <c r="D648" t="s">
        <v>655</v>
      </c>
      <c r="E648" s="2">
        <v>45596</v>
      </c>
      <c r="F648">
        <v>8926</v>
      </c>
      <c r="G648" t="str">
        <f>VLOOKUP($C648,'LKUP PCNDES'!$K:$M,2,FALSE)</f>
        <v>Percentage of patients aged 65 years or over, who received a seasonal influenza vaccination between 1 September and 31 March.</v>
      </c>
      <c r="H648" t="str">
        <f>VLOOKUP($C648,'LKUP PCNDES'!$K:$M,3,FALSE)</f>
        <v>Flu_Vacs</v>
      </c>
      <c r="I648" t="str">
        <f>VLOOKUP($B648,'LKUP PCNDES'!$C$17:$H$60,4,FALSE)</f>
        <v>NHS North Central London ICB</v>
      </c>
      <c r="J648" t="str">
        <f>VLOOKUP($B648,'LKUP PCNDES'!$C$17:$H$60,6,FALSE)</f>
        <v>NHS NORTH CENTRAL LONDON INTEGRATED CARE BOARD</v>
      </c>
    </row>
    <row r="649" spans="1:10" x14ac:dyDescent="0.35">
      <c r="A649" t="s">
        <v>1558</v>
      </c>
      <c r="B649" t="s">
        <v>652</v>
      </c>
      <c r="C649" t="s">
        <v>1559</v>
      </c>
      <c r="D649" t="s">
        <v>655</v>
      </c>
      <c r="E649" s="2">
        <v>45626</v>
      </c>
      <c r="F649">
        <v>12448</v>
      </c>
      <c r="G649" t="str">
        <f>VLOOKUP($C649,'LKUP PCNDES'!$K:$M,2,FALSE)</f>
        <v>Percentage of patients aged 65 years or over, who received a seasonal influenza vaccination between 1 September and 31 March.</v>
      </c>
      <c r="H649" t="str">
        <f>VLOOKUP($C649,'LKUP PCNDES'!$K:$M,3,FALSE)</f>
        <v>Flu_Vacs</v>
      </c>
      <c r="I649" t="str">
        <f>VLOOKUP($B649,'LKUP PCNDES'!$C$17:$H$60,4,FALSE)</f>
        <v>NHS North Central London ICB</v>
      </c>
      <c r="J649" t="str">
        <f>VLOOKUP($B649,'LKUP PCNDES'!$C$17:$H$60,6,FALSE)</f>
        <v>NHS NORTH CENTRAL LONDON INTEGRATED CARE BOARD</v>
      </c>
    </row>
    <row r="650" spans="1:10" x14ac:dyDescent="0.35">
      <c r="A650" t="s">
        <v>1558</v>
      </c>
      <c r="B650" t="s">
        <v>652</v>
      </c>
      <c r="C650" t="s">
        <v>1559</v>
      </c>
      <c r="D650" t="s">
        <v>657</v>
      </c>
      <c r="E650" s="2">
        <v>45412</v>
      </c>
      <c r="F650">
        <v>0</v>
      </c>
      <c r="G650" t="str">
        <f>VLOOKUP($C650,'LKUP PCNDES'!$K:$M,2,FALSE)</f>
        <v>Percentage of patients aged 65 years or over, who received a seasonal influenza vaccination between 1 September and 31 March.</v>
      </c>
      <c r="H650" t="str">
        <f>VLOOKUP($C650,'LKUP PCNDES'!$K:$M,3,FALSE)</f>
        <v>Flu_Vacs</v>
      </c>
      <c r="I650" t="str">
        <f>VLOOKUP($B650,'LKUP PCNDES'!$C$17:$H$60,4,FALSE)</f>
        <v>NHS North Central London ICB</v>
      </c>
      <c r="J650" t="str">
        <f>VLOOKUP($B650,'LKUP PCNDES'!$C$17:$H$60,6,FALSE)</f>
        <v>NHS NORTH CENTRAL LONDON INTEGRATED CARE BOARD</v>
      </c>
    </row>
    <row r="651" spans="1:10" x14ac:dyDescent="0.35">
      <c r="A651" t="s">
        <v>1558</v>
      </c>
      <c r="B651" t="s">
        <v>652</v>
      </c>
      <c r="C651" t="s">
        <v>1559</v>
      </c>
      <c r="D651" t="s">
        <v>657</v>
      </c>
      <c r="E651" s="2">
        <v>45443</v>
      </c>
      <c r="F651">
        <v>0</v>
      </c>
      <c r="G651" t="str">
        <f>VLOOKUP($C651,'LKUP PCNDES'!$K:$M,2,FALSE)</f>
        <v>Percentage of patients aged 65 years or over, who received a seasonal influenza vaccination between 1 September and 31 March.</v>
      </c>
      <c r="H651" t="str">
        <f>VLOOKUP($C651,'LKUP PCNDES'!$K:$M,3,FALSE)</f>
        <v>Flu_Vacs</v>
      </c>
      <c r="I651" t="str">
        <f>VLOOKUP($B651,'LKUP PCNDES'!$C$17:$H$60,4,FALSE)</f>
        <v>NHS North Central London ICB</v>
      </c>
      <c r="J651" t="str">
        <f>VLOOKUP($B651,'LKUP PCNDES'!$C$17:$H$60,6,FALSE)</f>
        <v>NHS NORTH CENTRAL LONDON INTEGRATED CARE BOARD</v>
      </c>
    </row>
    <row r="652" spans="1:10" x14ac:dyDescent="0.35">
      <c r="A652" t="s">
        <v>1558</v>
      </c>
      <c r="B652" t="s">
        <v>652</v>
      </c>
      <c r="C652" t="s">
        <v>1559</v>
      </c>
      <c r="D652" t="s">
        <v>657</v>
      </c>
      <c r="E652" s="2">
        <v>45473</v>
      </c>
      <c r="F652">
        <v>0</v>
      </c>
      <c r="G652" t="str">
        <f>VLOOKUP($C652,'LKUP PCNDES'!$K:$M,2,FALSE)</f>
        <v>Percentage of patients aged 65 years or over, who received a seasonal influenza vaccination between 1 September and 31 March.</v>
      </c>
      <c r="H652" t="str">
        <f>VLOOKUP($C652,'LKUP PCNDES'!$K:$M,3,FALSE)</f>
        <v>Flu_Vacs</v>
      </c>
      <c r="I652" t="str">
        <f>VLOOKUP($B652,'LKUP PCNDES'!$C$17:$H$60,4,FALSE)</f>
        <v>NHS North Central London ICB</v>
      </c>
      <c r="J652" t="str">
        <f>VLOOKUP($B652,'LKUP PCNDES'!$C$17:$H$60,6,FALSE)</f>
        <v>NHS NORTH CENTRAL LONDON INTEGRATED CARE BOARD</v>
      </c>
    </row>
    <row r="653" spans="1:10" x14ac:dyDescent="0.35">
      <c r="A653" t="s">
        <v>1558</v>
      </c>
      <c r="B653" t="s">
        <v>652</v>
      </c>
      <c r="C653" t="s">
        <v>1559</v>
      </c>
      <c r="D653" t="s">
        <v>657</v>
      </c>
      <c r="E653" s="2">
        <v>45504</v>
      </c>
      <c r="F653">
        <v>0</v>
      </c>
      <c r="G653" t="str">
        <f>VLOOKUP($C653,'LKUP PCNDES'!$K:$M,2,FALSE)</f>
        <v>Percentage of patients aged 65 years or over, who received a seasonal influenza vaccination between 1 September and 31 March.</v>
      </c>
      <c r="H653" t="str">
        <f>VLOOKUP($C653,'LKUP PCNDES'!$K:$M,3,FALSE)</f>
        <v>Flu_Vacs</v>
      </c>
      <c r="I653" t="str">
        <f>VLOOKUP($B653,'LKUP PCNDES'!$C$17:$H$60,4,FALSE)</f>
        <v>NHS North Central London ICB</v>
      </c>
      <c r="J653" t="str">
        <f>VLOOKUP($B653,'LKUP PCNDES'!$C$17:$H$60,6,FALSE)</f>
        <v>NHS NORTH CENTRAL LONDON INTEGRATED CARE BOARD</v>
      </c>
    </row>
    <row r="654" spans="1:10" x14ac:dyDescent="0.35">
      <c r="A654" t="s">
        <v>1558</v>
      </c>
      <c r="B654" t="s">
        <v>652</v>
      </c>
      <c r="C654" t="s">
        <v>1559</v>
      </c>
      <c r="D654" t="s">
        <v>657</v>
      </c>
      <c r="E654" s="2">
        <v>45535</v>
      </c>
      <c r="F654">
        <v>3</v>
      </c>
      <c r="G654" t="str">
        <f>VLOOKUP($C654,'LKUP PCNDES'!$K:$M,2,FALSE)</f>
        <v>Percentage of patients aged 65 years or over, who received a seasonal influenza vaccination between 1 September and 31 March.</v>
      </c>
      <c r="H654" t="str">
        <f>VLOOKUP($C654,'LKUP PCNDES'!$K:$M,3,FALSE)</f>
        <v>Flu_Vacs</v>
      </c>
      <c r="I654" t="str">
        <f>VLOOKUP($B654,'LKUP PCNDES'!$C$17:$H$60,4,FALSE)</f>
        <v>NHS North Central London ICB</v>
      </c>
      <c r="J654" t="str">
        <f>VLOOKUP($B654,'LKUP PCNDES'!$C$17:$H$60,6,FALSE)</f>
        <v>NHS NORTH CENTRAL LONDON INTEGRATED CARE BOARD</v>
      </c>
    </row>
    <row r="655" spans="1:10" x14ac:dyDescent="0.35">
      <c r="A655" t="s">
        <v>1558</v>
      </c>
      <c r="B655" t="s">
        <v>652</v>
      </c>
      <c r="C655" t="s">
        <v>1559</v>
      </c>
      <c r="D655" t="s">
        <v>657</v>
      </c>
      <c r="E655" s="2">
        <v>45565</v>
      </c>
      <c r="F655">
        <v>6</v>
      </c>
      <c r="G655" t="str">
        <f>VLOOKUP($C655,'LKUP PCNDES'!$K:$M,2,FALSE)</f>
        <v>Percentage of patients aged 65 years or over, who received a seasonal influenza vaccination between 1 September and 31 March.</v>
      </c>
      <c r="H655" t="str">
        <f>VLOOKUP($C655,'LKUP PCNDES'!$K:$M,3,FALSE)</f>
        <v>Flu_Vacs</v>
      </c>
      <c r="I655" t="str">
        <f>VLOOKUP($B655,'LKUP PCNDES'!$C$17:$H$60,4,FALSE)</f>
        <v>NHS North Central London ICB</v>
      </c>
      <c r="J655" t="str">
        <f>VLOOKUP($B655,'LKUP PCNDES'!$C$17:$H$60,6,FALSE)</f>
        <v>NHS NORTH CENTRAL LONDON INTEGRATED CARE BOARD</v>
      </c>
    </row>
    <row r="656" spans="1:10" x14ac:dyDescent="0.35">
      <c r="A656" t="s">
        <v>1558</v>
      </c>
      <c r="B656" t="s">
        <v>652</v>
      </c>
      <c r="C656" t="s">
        <v>1559</v>
      </c>
      <c r="D656" t="s">
        <v>657</v>
      </c>
      <c r="E656" s="2">
        <v>45596</v>
      </c>
      <c r="F656">
        <v>16</v>
      </c>
      <c r="G656" t="str">
        <f>VLOOKUP($C656,'LKUP PCNDES'!$K:$M,2,FALSE)</f>
        <v>Percentage of patients aged 65 years or over, who received a seasonal influenza vaccination between 1 September and 31 March.</v>
      </c>
      <c r="H656" t="str">
        <f>VLOOKUP($C656,'LKUP PCNDES'!$K:$M,3,FALSE)</f>
        <v>Flu_Vacs</v>
      </c>
      <c r="I656" t="str">
        <f>VLOOKUP($B656,'LKUP PCNDES'!$C$17:$H$60,4,FALSE)</f>
        <v>NHS North Central London ICB</v>
      </c>
      <c r="J656" t="str">
        <f>VLOOKUP($B656,'LKUP PCNDES'!$C$17:$H$60,6,FALSE)</f>
        <v>NHS NORTH CENTRAL LONDON INTEGRATED CARE BOARD</v>
      </c>
    </row>
    <row r="657" spans="1:10" x14ac:dyDescent="0.35">
      <c r="A657" t="s">
        <v>1558</v>
      </c>
      <c r="B657" t="s">
        <v>652</v>
      </c>
      <c r="C657" t="s">
        <v>1559</v>
      </c>
      <c r="D657" t="s">
        <v>657</v>
      </c>
      <c r="E657" s="2">
        <v>45626</v>
      </c>
      <c r="F657">
        <v>48</v>
      </c>
      <c r="G657" t="str">
        <f>VLOOKUP($C657,'LKUP PCNDES'!$K:$M,2,FALSE)</f>
        <v>Percentage of patients aged 65 years or over, who received a seasonal influenza vaccination between 1 September and 31 March.</v>
      </c>
      <c r="H657" t="str">
        <f>VLOOKUP($C657,'LKUP PCNDES'!$K:$M,3,FALSE)</f>
        <v>Flu_Vacs</v>
      </c>
      <c r="I657" t="str">
        <f>VLOOKUP($B657,'LKUP PCNDES'!$C$17:$H$60,4,FALSE)</f>
        <v>NHS North Central London ICB</v>
      </c>
      <c r="J657" t="str">
        <f>VLOOKUP($B657,'LKUP PCNDES'!$C$17:$H$60,6,FALSE)</f>
        <v>NHS NORTH CENTRAL LONDON INTEGRATED CARE BOARD</v>
      </c>
    </row>
    <row r="658" spans="1:10" x14ac:dyDescent="0.35">
      <c r="A658" t="s">
        <v>1558</v>
      </c>
      <c r="B658" t="s">
        <v>652</v>
      </c>
      <c r="C658" t="s">
        <v>1559</v>
      </c>
      <c r="D658" t="s">
        <v>658</v>
      </c>
      <c r="E658" s="2">
        <v>45412</v>
      </c>
      <c r="F658">
        <v>0</v>
      </c>
      <c r="G658" t="str">
        <f>VLOOKUP($C658,'LKUP PCNDES'!$K:$M,2,FALSE)</f>
        <v>Percentage of patients aged 65 years or over, who received a seasonal influenza vaccination between 1 September and 31 March.</v>
      </c>
      <c r="H658" t="str">
        <f>VLOOKUP($C658,'LKUP PCNDES'!$K:$M,3,FALSE)</f>
        <v>Flu_Vacs</v>
      </c>
      <c r="I658" t="str">
        <f>VLOOKUP($B658,'LKUP PCNDES'!$C$17:$H$60,4,FALSE)</f>
        <v>NHS North Central London ICB</v>
      </c>
      <c r="J658" t="str">
        <f>VLOOKUP($B658,'LKUP PCNDES'!$C$17:$H$60,6,FALSE)</f>
        <v>NHS NORTH CENTRAL LONDON INTEGRATED CARE BOARD</v>
      </c>
    </row>
    <row r="659" spans="1:10" x14ac:dyDescent="0.35">
      <c r="A659" t="s">
        <v>1558</v>
      </c>
      <c r="B659" t="s">
        <v>652</v>
      </c>
      <c r="C659" t="s">
        <v>1559</v>
      </c>
      <c r="D659" t="s">
        <v>658</v>
      </c>
      <c r="E659" s="2">
        <v>45443</v>
      </c>
      <c r="F659">
        <v>0</v>
      </c>
      <c r="G659" t="str">
        <f>VLOOKUP($C659,'LKUP PCNDES'!$K:$M,2,FALSE)</f>
        <v>Percentage of patients aged 65 years or over, who received a seasonal influenza vaccination between 1 September and 31 March.</v>
      </c>
      <c r="H659" t="str">
        <f>VLOOKUP($C659,'LKUP PCNDES'!$K:$M,3,FALSE)</f>
        <v>Flu_Vacs</v>
      </c>
      <c r="I659" t="str">
        <f>VLOOKUP($B659,'LKUP PCNDES'!$C$17:$H$60,4,FALSE)</f>
        <v>NHS North Central London ICB</v>
      </c>
      <c r="J659" t="str">
        <f>VLOOKUP($B659,'LKUP PCNDES'!$C$17:$H$60,6,FALSE)</f>
        <v>NHS NORTH CENTRAL LONDON INTEGRATED CARE BOARD</v>
      </c>
    </row>
    <row r="660" spans="1:10" x14ac:dyDescent="0.35">
      <c r="A660" t="s">
        <v>1558</v>
      </c>
      <c r="B660" t="s">
        <v>652</v>
      </c>
      <c r="C660" t="s">
        <v>1559</v>
      </c>
      <c r="D660" t="s">
        <v>658</v>
      </c>
      <c r="E660" s="2">
        <v>45473</v>
      </c>
      <c r="F660">
        <v>0</v>
      </c>
      <c r="G660" t="str">
        <f>VLOOKUP($C660,'LKUP PCNDES'!$K:$M,2,FALSE)</f>
        <v>Percentage of patients aged 65 years or over, who received a seasonal influenza vaccination between 1 September and 31 March.</v>
      </c>
      <c r="H660" t="str">
        <f>VLOOKUP($C660,'LKUP PCNDES'!$K:$M,3,FALSE)</f>
        <v>Flu_Vacs</v>
      </c>
      <c r="I660" t="str">
        <f>VLOOKUP($B660,'LKUP PCNDES'!$C$17:$H$60,4,FALSE)</f>
        <v>NHS North Central London ICB</v>
      </c>
      <c r="J660" t="str">
        <f>VLOOKUP($B660,'LKUP PCNDES'!$C$17:$H$60,6,FALSE)</f>
        <v>NHS NORTH CENTRAL LONDON INTEGRATED CARE BOARD</v>
      </c>
    </row>
    <row r="661" spans="1:10" x14ac:dyDescent="0.35">
      <c r="A661" t="s">
        <v>1558</v>
      </c>
      <c r="B661" t="s">
        <v>652</v>
      </c>
      <c r="C661" t="s">
        <v>1559</v>
      </c>
      <c r="D661" t="s">
        <v>658</v>
      </c>
      <c r="E661" s="2">
        <v>45504</v>
      </c>
      <c r="F661">
        <v>0</v>
      </c>
      <c r="G661" t="str">
        <f>VLOOKUP($C661,'LKUP PCNDES'!$K:$M,2,FALSE)</f>
        <v>Percentage of patients aged 65 years or over, who received a seasonal influenza vaccination between 1 September and 31 March.</v>
      </c>
      <c r="H661" t="str">
        <f>VLOOKUP($C661,'LKUP PCNDES'!$K:$M,3,FALSE)</f>
        <v>Flu_Vacs</v>
      </c>
      <c r="I661" t="str">
        <f>VLOOKUP($B661,'LKUP PCNDES'!$C$17:$H$60,4,FALSE)</f>
        <v>NHS North Central London ICB</v>
      </c>
      <c r="J661" t="str">
        <f>VLOOKUP($B661,'LKUP PCNDES'!$C$17:$H$60,6,FALSE)</f>
        <v>NHS NORTH CENTRAL LONDON INTEGRATED CARE BOARD</v>
      </c>
    </row>
    <row r="662" spans="1:10" x14ac:dyDescent="0.35">
      <c r="A662" t="s">
        <v>1558</v>
      </c>
      <c r="B662" t="s">
        <v>652</v>
      </c>
      <c r="C662" t="s">
        <v>1559</v>
      </c>
      <c r="D662" t="s">
        <v>658</v>
      </c>
      <c r="E662" s="2">
        <v>45535</v>
      </c>
      <c r="F662">
        <v>0</v>
      </c>
      <c r="G662" t="str">
        <f>VLOOKUP($C662,'LKUP PCNDES'!$K:$M,2,FALSE)</f>
        <v>Percentage of patients aged 65 years or over, who received a seasonal influenza vaccination between 1 September and 31 March.</v>
      </c>
      <c r="H662" t="str">
        <f>VLOOKUP($C662,'LKUP PCNDES'!$K:$M,3,FALSE)</f>
        <v>Flu_Vacs</v>
      </c>
      <c r="I662" t="str">
        <f>VLOOKUP($B662,'LKUP PCNDES'!$C$17:$H$60,4,FALSE)</f>
        <v>NHS North Central London ICB</v>
      </c>
      <c r="J662" t="str">
        <f>VLOOKUP($B662,'LKUP PCNDES'!$C$17:$H$60,6,FALSE)</f>
        <v>NHS NORTH CENTRAL LONDON INTEGRATED CARE BOARD</v>
      </c>
    </row>
    <row r="663" spans="1:10" x14ac:dyDescent="0.35">
      <c r="A663" t="s">
        <v>1558</v>
      </c>
      <c r="B663" t="s">
        <v>652</v>
      </c>
      <c r="C663" t="s">
        <v>1559</v>
      </c>
      <c r="D663" t="s">
        <v>658</v>
      </c>
      <c r="E663" s="2">
        <v>45565</v>
      </c>
      <c r="F663">
        <v>14238</v>
      </c>
      <c r="G663" t="str">
        <f>VLOOKUP($C663,'LKUP PCNDES'!$K:$M,2,FALSE)</f>
        <v>Percentage of patients aged 65 years or over, who received a seasonal influenza vaccination between 1 September and 31 March.</v>
      </c>
      <c r="H663" t="str">
        <f>VLOOKUP($C663,'LKUP PCNDES'!$K:$M,3,FALSE)</f>
        <v>Flu_Vacs</v>
      </c>
      <c r="I663" t="str">
        <f>VLOOKUP($B663,'LKUP PCNDES'!$C$17:$H$60,4,FALSE)</f>
        <v>NHS North Central London ICB</v>
      </c>
      <c r="J663" t="str">
        <f>VLOOKUP($B663,'LKUP PCNDES'!$C$17:$H$60,6,FALSE)</f>
        <v>NHS NORTH CENTRAL LONDON INTEGRATED CARE BOARD</v>
      </c>
    </row>
    <row r="664" spans="1:10" x14ac:dyDescent="0.35">
      <c r="A664" t="s">
        <v>1558</v>
      </c>
      <c r="B664" t="s">
        <v>652</v>
      </c>
      <c r="C664" t="s">
        <v>1559</v>
      </c>
      <c r="D664" t="s">
        <v>658</v>
      </c>
      <c r="E664" s="2">
        <v>45596</v>
      </c>
      <c r="F664">
        <v>39066</v>
      </c>
      <c r="G664" t="str">
        <f>VLOOKUP($C664,'LKUP PCNDES'!$K:$M,2,FALSE)</f>
        <v>Percentage of patients aged 65 years or over, who received a seasonal influenza vaccination between 1 September and 31 March.</v>
      </c>
      <c r="H664" t="str">
        <f>VLOOKUP($C664,'LKUP PCNDES'!$K:$M,3,FALSE)</f>
        <v>Flu_Vacs</v>
      </c>
      <c r="I664" t="str">
        <f>VLOOKUP($B664,'LKUP PCNDES'!$C$17:$H$60,4,FALSE)</f>
        <v>NHS North Central London ICB</v>
      </c>
      <c r="J664" t="str">
        <f>VLOOKUP($B664,'LKUP PCNDES'!$C$17:$H$60,6,FALSE)</f>
        <v>NHS NORTH CENTRAL LONDON INTEGRATED CARE BOARD</v>
      </c>
    </row>
    <row r="665" spans="1:10" x14ac:dyDescent="0.35">
      <c r="A665" t="s">
        <v>1558</v>
      </c>
      <c r="B665" t="s">
        <v>652</v>
      </c>
      <c r="C665" t="s">
        <v>1559</v>
      </c>
      <c r="D665" t="s">
        <v>658</v>
      </c>
      <c r="E665" s="2">
        <v>45626</v>
      </c>
      <c r="F665">
        <v>39100</v>
      </c>
      <c r="G665" t="str">
        <f>VLOOKUP($C665,'LKUP PCNDES'!$K:$M,2,FALSE)</f>
        <v>Percentage of patients aged 65 years or over, who received a seasonal influenza vaccination between 1 September and 31 March.</v>
      </c>
      <c r="H665" t="str">
        <f>VLOOKUP($C665,'LKUP PCNDES'!$K:$M,3,FALSE)</f>
        <v>Flu_Vacs</v>
      </c>
      <c r="I665" t="str">
        <f>VLOOKUP($B665,'LKUP PCNDES'!$C$17:$H$60,4,FALSE)</f>
        <v>NHS North Central London ICB</v>
      </c>
      <c r="J665" t="str">
        <f>VLOOKUP($B665,'LKUP PCNDES'!$C$17:$H$60,6,FALSE)</f>
        <v>NHS NORTH CENTRAL LONDON INTEGRATED CARE BOARD</v>
      </c>
    </row>
    <row r="666" spans="1:10" x14ac:dyDescent="0.35">
      <c r="A666" t="s">
        <v>1558</v>
      </c>
      <c r="B666" t="s">
        <v>652</v>
      </c>
      <c r="C666" t="s">
        <v>1559</v>
      </c>
      <c r="D666" t="s">
        <v>563</v>
      </c>
      <c r="E666" s="2">
        <v>45412</v>
      </c>
      <c r="F666">
        <v>0</v>
      </c>
      <c r="G666" t="str">
        <f>VLOOKUP($C666,'LKUP PCNDES'!$K:$M,2,FALSE)</f>
        <v>Percentage of patients aged 65 years or over, who received a seasonal influenza vaccination between 1 September and 31 March.</v>
      </c>
      <c r="H666" t="str">
        <f>VLOOKUP($C666,'LKUP PCNDES'!$K:$M,3,FALSE)</f>
        <v>Flu_Vacs</v>
      </c>
      <c r="I666" t="str">
        <f>VLOOKUP($B666,'LKUP PCNDES'!$C$17:$H$60,4,FALSE)</f>
        <v>NHS North Central London ICB</v>
      </c>
      <c r="J666" t="str">
        <f>VLOOKUP($B666,'LKUP PCNDES'!$C$17:$H$60,6,FALSE)</f>
        <v>NHS NORTH CENTRAL LONDON INTEGRATED CARE BOARD</v>
      </c>
    </row>
    <row r="667" spans="1:10" x14ac:dyDescent="0.35">
      <c r="A667" t="s">
        <v>1558</v>
      </c>
      <c r="B667" t="s">
        <v>652</v>
      </c>
      <c r="C667" t="s">
        <v>1559</v>
      </c>
      <c r="D667" t="s">
        <v>563</v>
      </c>
      <c r="E667" s="2">
        <v>45443</v>
      </c>
      <c r="F667">
        <v>0</v>
      </c>
      <c r="G667" t="str">
        <f>VLOOKUP($C667,'LKUP PCNDES'!$K:$M,2,FALSE)</f>
        <v>Percentage of patients aged 65 years or over, who received a seasonal influenza vaccination between 1 September and 31 March.</v>
      </c>
      <c r="H667" t="str">
        <f>VLOOKUP($C667,'LKUP PCNDES'!$K:$M,3,FALSE)</f>
        <v>Flu_Vacs</v>
      </c>
      <c r="I667" t="str">
        <f>VLOOKUP($B667,'LKUP PCNDES'!$C$17:$H$60,4,FALSE)</f>
        <v>NHS North Central London ICB</v>
      </c>
      <c r="J667" t="str">
        <f>VLOOKUP($B667,'LKUP PCNDES'!$C$17:$H$60,6,FALSE)</f>
        <v>NHS NORTH CENTRAL LONDON INTEGRATED CARE BOARD</v>
      </c>
    </row>
    <row r="668" spans="1:10" x14ac:dyDescent="0.35">
      <c r="A668" t="s">
        <v>1558</v>
      </c>
      <c r="B668" t="s">
        <v>652</v>
      </c>
      <c r="C668" t="s">
        <v>1559</v>
      </c>
      <c r="D668" t="s">
        <v>563</v>
      </c>
      <c r="E668" s="2">
        <v>45473</v>
      </c>
      <c r="F668">
        <v>0</v>
      </c>
      <c r="G668" t="str">
        <f>VLOOKUP($C668,'LKUP PCNDES'!$K:$M,2,FALSE)</f>
        <v>Percentage of patients aged 65 years or over, who received a seasonal influenza vaccination between 1 September and 31 March.</v>
      </c>
      <c r="H668" t="str">
        <f>VLOOKUP($C668,'LKUP PCNDES'!$K:$M,3,FALSE)</f>
        <v>Flu_Vacs</v>
      </c>
      <c r="I668" t="str">
        <f>VLOOKUP($B668,'LKUP PCNDES'!$C$17:$H$60,4,FALSE)</f>
        <v>NHS North Central London ICB</v>
      </c>
      <c r="J668" t="str">
        <f>VLOOKUP($B668,'LKUP PCNDES'!$C$17:$H$60,6,FALSE)</f>
        <v>NHS NORTH CENTRAL LONDON INTEGRATED CARE BOARD</v>
      </c>
    </row>
    <row r="669" spans="1:10" x14ac:dyDescent="0.35">
      <c r="A669" t="s">
        <v>1558</v>
      </c>
      <c r="B669" t="s">
        <v>652</v>
      </c>
      <c r="C669" t="s">
        <v>1559</v>
      </c>
      <c r="D669" t="s">
        <v>563</v>
      </c>
      <c r="E669" s="2">
        <v>45504</v>
      </c>
      <c r="F669">
        <v>0</v>
      </c>
      <c r="G669" t="str">
        <f>VLOOKUP($C669,'LKUP PCNDES'!$K:$M,2,FALSE)</f>
        <v>Percentage of patients aged 65 years or over, who received a seasonal influenza vaccination between 1 September and 31 March.</v>
      </c>
      <c r="H669" t="str">
        <f>VLOOKUP($C669,'LKUP PCNDES'!$K:$M,3,FALSE)</f>
        <v>Flu_Vacs</v>
      </c>
      <c r="I669" t="str">
        <f>VLOOKUP($B669,'LKUP PCNDES'!$C$17:$H$60,4,FALSE)</f>
        <v>NHS North Central London ICB</v>
      </c>
      <c r="J669" t="str">
        <f>VLOOKUP($B669,'LKUP PCNDES'!$C$17:$H$60,6,FALSE)</f>
        <v>NHS NORTH CENTRAL LONDON INTEGRATED CARE BOARD</v>
      </c>
    </row>
    <row r="670" spans="1:10" x14ac:dyDescent="0.35">
      <c r="A670" t="s">
        <v>1558</v>
      </c>
      <c r="B670" t="s">
        <v>652</v>
      </c>
      <c r="C670" t="s">
        <v>1559</v>
      </c>
      <c r="D670" t="s">
        <v>563</v>
      </c>
      <c r="E670" s="2">
        <v>45535</v>
      </c>
      <c r="F670">
        <v>0</v>
      </c>
      <c r="G670" t="str">
        <f>VLOOKUP($C670,'LKUP PCNDES'!$K:$M,2,FALSE)</f>
        <v>Percentage of patients aged 65 years or over, who received a seasonal influenza vaccination between 1 September and 31 March.</v>
      </c>
      <c r="H670" t="str">
        <f>VLOOKUP($C670,'LKUP PCNDES'!$K:$M,3,FALSE)</f>
        <v>Flu_Vacs</v>
      </c>
      <c r="I670" t="str">
        <f>VLOOKUP($B670,'LKUP PCNDES'!$C$17:$H$60,4,FALSE)</f>
        <v>NHS North Central London ICB</v>
      </c>
      <c r="J670" t="str">
        <f>VLOOKUP($B670,'LKUP PCNDES'!$C$17:$H$60,6,FALSE)</f>
        <v>NHS NORTH CENTRAL LONDON INTEGRATED CARE BOARD</v>
      </c>
    </row>
    <row r="671" spans="1:10" x14ac:dyDescent="0.35">
      <c r="A671" t="s">
        <v>1558</v>
      </c>
      <c r="B671" t="s">
        <v>652</v>
      </c>
      <c r="C671" t="s">
        <v>1559</v>
      </c>
      <c r="D671" t="s">
        <v>563</v>
      </c>
      <c r="E671" s="2">
        <v>45565</v>
      </c>
      <c r="F671">
        <v>816</v>
      </c>
      <c r="G671" t="str">
        <f>VLOOKUP($C671,'LKUP PCNDES'!$K:$M,2,FALSE)</f>
        <v>Percentage of patients aged 65 years or over, who received a seasonal influenza vaccination between 1 September and 31 March.</v>
      </c>
      <c r="H671" t="str">
        <f>VLOOKUP($C671,'LKUP PCNDES'!$K:$M,3,FALSE)</f>
        <v>Flu_Vacs</v>
      </c>
      <c r="I671" t="str">
        <f>VLOOKUP($B671,'LKUP PCNDES'!$C$17:$H$60,4,FALSE)</f>
        <v>NHS North Central London ICB</v>
      </c>
      <c r="J671" t="str">
        <f>VLOOKUP($B671,'LKUP PCNDES'!$C$17:$H$60,6,FALSE)</f>
        <v>NHS NORTH CENTRAL LONDON INTEGRATED CARE BOARD</v>
      </c>
    </row>
    <row r="672" spans="1:10" x14ac:dyDescent="0.35">
      <c r="A672" t="s">
        <v>1558</v>
      </c>
      <c r="B672" t="s">
        <v>652</v>
      </c>
      <c r="C672" t="s">
        <v>1559</v>
      </c>
      <c r="D672" t="s">
        <v>563</v>
      </c>
      <c r="E672" s="2">
        <v>45596</v>
      </c>
      <c r="F672">
        <v>103922</v>
      </c>
      <c r="G672" t="str">
        <f>VLOOKUP($C672,'LKUP PCNDES'!$K:$M,2,FALSE)</f>
        <v>Percentage of patients aged 65 years or over, who received a seasonal influenza vaccination between 1 September and 31 March.</v>
      </c>
      <c r="H672" t="str">
        <f>VLOOKUP($C672,'LKUP PCNDES'!$K:$M,3,FALSE)</f>
        <v>Flu_Vacs</v>
      </c>
      <c r="I672" t="str">
        <f>VLOOKUP($B672,'LKUP PCNDES'!$C$17:$H$60,4,FALSE)</f>
        <v>NHS North Central London ICB</v>
      </c>
      <c r="J672" t="str">
        <f>VLOOKUP($B672,'LKUP PCNDES'!$C$17:$H$60,6,FALSE)</f>
        <v>NHS NORTH CENTRAL LONDON INTEGRATED CARE BOARD</v>
      </c>
    </row>
    <row r="673" spans="1:10" x14ac:dyDescent="0.35">
      <c r="A673" t="s">
        <v>1558</v>
      </c>
      <c r="B673" t="s">
        <v>652</v>
      </c>
      <c r="C673" t="s">
        <v>1559</v>
      </c>
      <c r="D673" t="s">
        <v>563</v>
      </c>
      <c r="E673" s="2">
        <v>45626</v>
      </c>
      <c r="F673">
        <v>119352</v>
      </c>
      <c r="G673" t="str">
        <f>VLOOKUP($C673,'LKUP PCNDES'!$K:$M,2,FALSE)</f>
        <v>Percentage of patients aged 65 years or over, who received a seasonal influenza vaccination between 1 September and 31 March.</v>
      </c>
      <c r="H673" t="str">
        <f>VLOOKUP($C673,'LKUP PCNDES'!$K:$M,3,FALSE)</f>
        <v>Flu_Vacs</v>
      </c>
      <c r="I673" t="str">
        <f>VLOOKUP($B673,'LKUP PCNDES'!$C$17:$H$60,4,FALSE)</f>
        <v>NHS North Central London ICB</v>
      </c>
      <c r="J673" t="str">
        <f>VLOOKUP($B673,'LKUP PCNDES'!$C$17:$H$60,6,FALSE)</f>
        <v>NHS NORTH CENTRAL LONDON INTEGRATED CARE BOARD</v>
      </c>
    </row>
    <row r="674" spans="1:10" x14ac:dyDescent="0.35">
      <c r="A674" t="s">
        <v>1558</v>
      </c>
      <c r="B674" t="s">
        <v>652</v>
      </c>
      <c r="C674" t="s">
        <v>1559</v>
      </c>
      <c r="D674" t="s">
        <v>661</v>
      </c>
      <c r="E674" s="2">
        <v>45412</v>
      </c>
      <c r="F674">
        <v>491</v>
      </c>
      <c r="G674" t="str">
        <f>VLOOKUP($C674,'LKUP PCNDES'!$K:$M,2,FALSE)</f>
        <v>Percentage of patients aged 65 years or over, who received a seasonal influenza vaccination between 1 September and 31 March.</v>
      </c>
      <c r="H674" t="str">
        <f>VLOOKUP($C674,'LKUP PCNDES'!$K:$M,3,FALSE)</f>
        <v>Flu_Vacs</v>
      </c>
      <c r="I674" t="str">
        <f>VLOOKUP($B674,'LKUP PCNDES'!$C$17:$H$60,4,FALSE)</f>
        <v>NHS North Central London ICB</v>
      </c>
      <c r="J674" t="str">
        <f>VLOOKUP($B674,'LKUP PCNDES'!$C$17:$H$60,6,FALSE)</f>
        <v>NHS NORTH CENTRAL LONDON INTEGRATED CARE BOARD</v>
      </c>
    </row>
    <row r="675" spans="1:10" x14ac:dyDescent="0.35">
      <c r="A675" t="s">
        <v>1558</v>
      </c>
      <c r="B675" t="s">
        <v>652</v>
      </c>
      <c r="C675" t="s">
        <v>1559</v>
      </c>
      <c r="D675" t="s">
        <v>661</v>
      </c>
      <c r="E675" s="2">
        <v>45443</v>
      </c>
      <c r="F675">
        <v>489</v>
      </c>
      <c r="G675" t="str">
        <f>VLOOKUP($C675,'LKUP PCNDES'!$K:$M,2,FALSE)</f>
        <v>Percentage of patients aged 65 years or over, who received a seasonal influenza vaccination between 1 September and 31 March.</v>
      </c>
      <c r="H675" t="str">
        <f>VLOOKUP($C675,'LKUP PCNDES'!$K:$M,3,FALSE)</f>
        <v>Flu_Vacs</v>
      </c>
      <c r="I675" t="str">
        <f>VLOOKUP($B675,'LKUP PCNDES'!$C$17:$H$60,4,FALSE)</f>
        <v>NHS North Central London ICB</v>
      </c>
      <c r="J675" t="str">
        <f>VLOOKUP($B675,'LKUP PCNDES'!$C$17:$H$60,6,FALSE)</f>
        <v>NHS NORTH CENTRAL LONDON INTEGRATED CARE BOARD</v>
      </c>
    </row>
    <row r="676" spans="1:10" x14ac:dyDescent="0.35">
      <c r="A676" t="s">
        <v>1558</v>
      </c>
      <c r="B676" t="s">
        <v>652</v>
      </c>
      <c r="C676" t="s">
        <v>1559</v>
      </c>
      <c r="D676" t="s">
        <v>661</v>
      </c>
      <c r="E676" s="2">
        <v>45473</v>
      </c>
      <c r="F676">
        <v>488</v>
      </c>
      <c r="G676" t="str">
        <f>VLOOKUP($C676,'LKUP PCNDES'!$K:$M,2,FALSE)</f>
        <v>Percentage of patients aged 65 years or over, who received a seasonal influenza vaccination between 1 September and 31 March.</v>
      </c>
      <c r="H676" t="str">
        <f>VLOOKUP($C676,'LKUP PCNDES'!$K:$M,3,FALSE)</f>
        <v>Flu_Vacs</v>
      </c>
      <c r="I676" t="str">
        <f>VLOOKUP($B676,'LKUP PCNDES'!$C$17:$H$60,4,FALSE)</f>
        <v>NHS North Central London ICB</v>
      </c>
      <c r="J676" t="str">
        <f>VLOOKUP($B676,'LKUP PCNDES'!$C$17:$H$60,6,FALSE)</f>
        <v>NHS NORTH CENTRAL LONDON INTEGRATED CARE BOARD</v>
      </c>
    </row>
    <row r="677" spans="1:10" x14ac:dyDescent="0.35">
      <c r="A677" t="s">
        <v>1558</v>
      </c>
      <c r="B677" t="s">
        <v>652</v>
      </c>
      <c r="C677" t="s">
        <v>1559</v>
      </c>
      <c r="D677" t="s">
        <v>661</v>
      </c>
      <c r="E677" s="2">
        <v>45504</v>
      </c>
      <c r="F677">
        <v>488</v>
      </c>
      <c r="G677" t="str">
        <f>VLOOKUP($C677,'LKUP PCNDES'!$K:$M,2,FALSE)</f>
        <v>Percentage of patients aged 65 years or over, who received a seasonal influenza vaccination between 1 September and 31 March.</v>
      </c>
      <c r="H677" t="str">
        <f>VLOOKUP($C677,'LKUP PCNDES'!$K:$M,3,FALSE)</f>
        <v>Flu_Vacs</v>
      </c>
      <c r="I677" t="str">
        <f>VLOOKUP($B677,'LKUP PCNDES'!$C$17:$H$60,4,FALSE)</f>
        <v>NHS North Central London ICB</v>
      </c>
      <c r="J677" t="str">
        <f>VLOOKUP($B677,'LKUP PCNDES'!$C$17:$H$60,6,FALSE)</f>
        <v>NHS NORTH CENTRAL LONDON INTEGRATED CARE BOARD</v>
      </c>
    </row>
    <row r="678" spans="1:10" x14ac:dyDescent="0.35">
      <c r="A678" t="s">
        <v>1558</v>
      </c>
      <c r="B678" t="s">
        <v>652</v>
      </c>
      <c r="C678" t="s">
        <v>1559</v>
      </c>
      <c r="D678" t="s">
        <v>661</v>
      </c>
      <c r="E678" s="2">
        <v>45535</v>
      </c>
      <c r="F678">
        <v>483</v>
      </c>
      <c r="G678" t="str">
        <f>VLOOKUP($C678,'LKUP PCNDES'!$K:$M,2,FALSE)</f>
        <v>Percentage of patients aged 65 years or over, who received a seasonal influenza vaccination between 1 September and 31 March.</v>
      </c>
      <c r="H678" t="str">
        <f>VLOOKUP($C678,'LKUP PCNDES'!$K:$M,3,FALSE)</f>
        <v>Flu_Vacs</v>
      </c>
      <c r="I678" t="str">
        <f>VLOOKUP($B678,'LKUP PCNDES'!$C$17:$H$60,4,FALSE)</f>
        <v>NHS North Central London ICB</v>
      </c>
      <c r="J678" t="str">
        <f>VLOOKUP($B678,'LKUP PCNDES'!$C$17:$H$60,6,FALSE)</f>
        <v>NHS NORTH CENTRAL LONDON INTEGRATED CARE BOARD</v>
      </c>
    </row>
    <row r="679" spans="1:10" x14ac:dyDescent="0.35">
      <c r="A679" t="s">
        <v>1558</v>
      </c>
      <c r="B679" t="s">
        <v>652</v>
      </c>
      <c r="C679" t="s">
        <v>1559</v>
      </c>
      <c r="D679" t="s">
        <v>661</v>
      </c>
      <c r="E679" s="2">
        <v>45565</v>
      </c>
      <c r="F679">
        <v>482</v>
      </c>
      <c r="G679" t="str">
        <f>VLOOKUP($C679,'LKUP PCNDES'!$K:$M,2,FALSE)</f>
        <v>Percentage of patients aged 65 years or over, who received a seasonal influenza vaccination between 1 September and 31 March.</v>
      </c>
      <c r="H679" t="str">
        <f>VLOOKUP($C679,'LKUP PCNDES'!$K:$M,3,FALSE)</f>
        <v>Flu_Vacs</v>
      </c>
      <c r="I679" t="str">
        <f>VLOOKUP($B679,'LKUP PCNDES'!$C$17:$H$60,4,FALSE)</f>
        <v>NHS North Central London ICB</v>
      </c>
      <c r="J679" t="str">
        <f>VLOOKUP($B679,'LKUP PCNDES'!$C$17:$H$60,6,FALSE)</f>
        <v>NHS NORTH CENTRAL LONDON INTEGRATED CARE BOARD</v>
      </c>
    </row>
    <row r="680" spans="1:10" x14ac:dyDescent="0.35">
      <c r="A680" t="s">
        <v>1558</v>
      </c>
      <c r="B680" t="s">
        <v>652</v>
      </c>
      <c r="C680" t="s">
        <v>1559</v>
      </c>
      <c r="D680" t="s">
        <v>661</v>
      </c>
      <c r="E680" s="2">
        <v>45596</v>
      </c>
      <c r="F680">
        <v>324</v>
      </c>
      <c r="G680" t="str">
        <f>VLOOKUP($C680,'LKUP PCNDES'!$K:$M,2,FALSE)</f>
        <v>Percentage of patients aged 65 years or over, who received a seasonal influenza vaccination between 1 September and 31 March.</v>
      </c>
      <c r="H680" t="str">
        <f>VLOOKUP($C680,'LKUP PCNDES'!$K:$M,3,FALSE)</f>
        <v>Flu_Vacs</v>
      </c>
      <c r="I680" t="str">
        <f>VLOOKUP($B680,'LKUP PCNDES'!$C$17:$H$60,4,FALSE)</f>
        <v>NHS North Central London ICB</v>
      </c>
      <c r="J680" t="str">
        <f>VLOOKUP($B680,'LKUP PCNDES'!$C$17:$H$60,6,FALSE)</f>
        <v>NHS NORTH CENTRAL LONDON INTEGRATED CARE BOARD</v>
      </c>
    </row>
    <row r="681" spans="1:10" x14ac:dyDescent="0.35">
      <c r="A681" t="s">
        <v>1558</v>
      </c>
      <c r="B681" t="s">
        <v>652</v>
      </c>
      <c r="C681" t="s">
        <v>1559</v>
      </c>
      <c r="D681" t="s">
        <v>661</v>
      </c>
      <c r="E681" s="2">
        <v>45626</v>
      </c>
      <c r="F681">
        <v>296</v>
      </c>
      <c r="G681" t="str">
        <f>VLOOKUP($C681,'LKUP PCNDES'!$K:$M,2,FALSE)</f>
        <v>Percentage of patients aged 65 years or over, who received a seasonal influenza vaccination between 1 September and 31 March.</v>
      </c>
      <c r="H681" t="str">
        <f>VLOOKUP($C681,'LKUP PCNDES'!$K:$M,3,FALSE)</f>
        <v>Flu_Vacs</v>
      </c>
      <c r="I681" t="str">
        <f>VLOOKUP($B681,'LKUP PCNDES'!$C$17:$H$60,4,FALSE)</f>
        <v>NHS North Central London ICB</v>
      </c>
      <c r="J681" t="str">
        <f>VLOOKUP($B681,'LKUP PCNDES'!$C$17:$H$60,6,FALSE)</f>
        <v>NHS NORTH CENTRAL LONDON INTEGRATED CARE BOARD</v>
      </c>
    </row>
    <row r="682" spans="1:10" x14ac:dyDescent="0.35">
      <c r="A682" t="s">
        <v>1558</v>
      </c>
      <c r="B682" t="s">
        <v>653</v>
      </c>
      <c r="C682" t="s">
        <v>1540</v>
      </c>
      <c r="D682" t="s">
        <v>564</v>
      </c>
      <c r="E682" s="2">
        <v>45412</v>
      </c>
      <c r="F682">
        <v>0</v>
      </c>
      <c r="G682" t="str">
        <f>VLOOKUP($C682,'LKUP PCNDES'!$K:$M,2,FALSE)</f>
        <v>Number of patients aged 18 years or over and recorded as living in a care home, as a percentage of care home beds eligible to receive the Enhanced Health in Care Homes service.</v>
      </c>
      <c r="H682" t="str">
        <f>VLOOKUP($C682,'LKUP PCNDES'!$K:$M,3,FALSE)</f>
        <v>CH_RES</v>
      </c>
      <c r="I682" t="str">
        <f>VLOOKUP($B682,'LKUP PCNDES'!$C$17:$H$60,4,FALSE)</f>
        <v>NHS North West London ICB</v>
      </c>
      <c r="J682" t="str">
        <f>VLOOKUP($B682,'LKUP PCNDES'!$C$17:$H$60,6,FALSE)</f>
        <v>NHS NORTH WEST LONDON INTEGRATED CARE BOARD</v>
      </c>
    </row>
    <row r="683" spans="1:10" x14ac:dyDescent="0.35">
      <c r="A683" t="s">
        <v>1558</v>
      </c>
      <c r="B683" t="s">
        <v>653</v>
      </c>
      <c r="C683" t="s">
        <v>1540</v>
      </c>
      <c r="D683" t="s">
        <v>564</v>
      </c>
      <c r="E683" s="2">
        <v>45443</v>
      </c>
      <c r="F683">
        <v>0</v>
      </c>
      <c r="G683" t="str">
        <f>VLOOKUP($C683,'LKUP PCNDES'!$K:$M,2,FALSE)</f>
        <v>Number of patients aged 18 years or over and recorded as living in a care home, as a percentage of care home beds eligible to receive the Enhanced Health in Care Homes service.</v>
      </c>
      <c r="H683" t="str">
        <f>VLOOKUP($C683,'LKUP PCNDES'!$K:$M,3,FALSE)</f>
        <v>CH_RES</v>
      </c>
      <c r="I683" t="str">
        <f>VLOOKUP($B683,'LKUP PCNDES'!$C$17:$H$60,4,FALSE)</f>
        <v>NHS North West London ICB</v>
      </c>
      <c r="J683" t="str">
        <f>VLOOKUP($B683,'LKUP PCNDES'!$C$17:$H$60,6,FALSE)</f>
        <v>NHS NORTH WEST LONDON INTEGRATED CARE BOARD</v>
      </c>
    </row>
    <row r="684" spans="1:10" x14ac:dyDescent="0.35">
      <c r="A684" t="s">
        <v>1558</v>
      </c>
      <c r="B684" t="s">
        <v>653</v>
      </c>
      <c r="C684" t="s">
        <v>1540</v>
      </c>
      <c r="D684" t="s">
        <v>564</v>
      </c>
      <c r="E684" s="2">
        <v>45473</v>
      </c>
      <c r="F684">
        <v>0</v>
      </c>
      <c r="G684" t="str">
        <f>VLOOKUP($C684,'LKUP PCNDES'!$K:$M,2,FALSE)</f>
        <v>Number of patients aged 18 years or over and recorded as living in a care home, as a percentage of care home beds eligible to receive the Enhanced Health in Care Homes service.</v>
      </c>
      <c r="H684" t="str">
        <f>VLOOKUP($C684,'LKUP PCNDES'!$K:$M,3,FALSE)</f>
        <v>CH_RES</v>
      </c>
      <c r="I684" t="str">
        <f>VLOOKUP($B684,'LKUP PCNDES'!$C$17:$H$60,4,FALSE)</f>
        <v>NHS North West London ICB</v>
      </c>
      <c r="J684" t="str">
        <f>VLOOKUP($B684,'LKUP PCNDES'!$C$17:$H$60,6,FALSE)</f>
        <v>NHS NORTH WEST LONDON INTEGRATED CARE BOARD</v>
      </c>
    </row>
    <row r="685" spans="1:10" x14ac:dyDescent="0.35">
      <c r="A685" t="s">
        <v>1558</v>
      </c>
      <c r="B685" t="s">
        <v>653</v>
      </c>
      <c r="C685" t="s">
        <v>1540</v>
      </c>
      <c r="D685" t="s">
        <v>564</v>
      </c>
      <c r="E685" s="2">
        <v>45504</v>
      </c>
      <c r="F685">
        <v>0</v>
      </c>
      <c r="G685" t="str">
        <f>VLOOKUP($C685,'LKUP PCNDES'!$K:$M,2,FALSE)</f>
        <v>Number of patients aged 18 years or over and recorded as living in a care home, as a percentage of care home beds eligible to receive the Enhanced Health in Care Homes service.</v>
      </c>
      <c r="H685" t="str">
        <f>VLOOKUP($C685,'LKUP PCNDES'!$K:$M,3,FALSE)</f>
        <v>CH_RES</v>
      </c>
      <c r="I685" t="str">
        <f>VLOOKUP($B685,'LKUP PCNDES'!$C$17:$H$60,4,FALSE)</f>
        <v>NHS North West London ICB</v>
      </c>
      <c r="J685" t="str">
        <f>VLOOKUP($B685,'LKUP PCNDES'!$C$17:$H$60,6,FALSE)</f>
        <v>NHS NORTH WEST LONDON INTEGRATED CARE BOARD</v>
      </c>
    </row>
    <row r="686" spans="1:10" x14ac:dyDescent="0.35">
      <c r="A686" t="s">
        <v>1558</v>
      </c>
      <c r="B686" t="s">
        <v>653</v>
      </c>
      <c r="C686" t="s">
        <v>1540</v>
      </c>
      <c r="D686" t="s">
        <v>564</v>
      </c>
      <c r="E686" s="2">
        <v>45535</v>
      </c>
      <c r="F686">
        <v>0</v>
      </c>
      <c r="G686" t="str">
        <f>VLOOKUP($C686,'LKUP PCNDES'!$K:$M,2,FALSE)</f>
        <v>Number of patients aged 18 years or over and recorded as living in a care home, as a percentage of care home beds eligible to receive the Enhanced Health in Care Homes service.</v>
      </c>
      <c r="H686" t="str">
        <f>VLOOKUP($C686,'LKUP PCNDES'!$K:$M,3,FALSE)</f>
        <v>CH_RES</v>
      </c>
      <c r="I686" t="str">
        <f>VLOOKUP($B686,'LKUP PCNDES'!$C$17:$H$60,4,FALSE)</f>
        <v>NHS North West London ICB</v>
      </c>
      <c r="J686" t="str">
        <f>VLOOKUP($B686,'LKUP PCNDES'!$C$17:$H$60,6,FALSE)</f>
        <v>NHS NORTH WEST LONDON INTEGRATED CARE BOARD</v>
      </c>
    </row>
    <row r="687" spans="1:10" x14ac:dyDescent="0.35">
      <c r="A687" t="s">
        <v>1558</v>
      </c>
      <c r="B687" t="s">
        <v>653</v>
      </c>
      <c r="C687" t="s">
        <v>1540</v>
      </c>
      <c r="D687" t="s">
        <v>564</v>
      </c>
      <c r="E687" s="2">
        <v>45565</v>
      </c>
      <c r="F687">
        <v>0</v>
      </c>
      <c r="G687" t="str">
        <f>VLOOKUP($C687,'LKUP PCNDES'!$K:$M,2,FALSE)</f>
        <v>Number of patients aged 18 years or over and recorded as living in a care home, as a percentage of care home beds eligible to receive the Enhanced Health in Care Homes service.</v>
      </c>
      <c r="H687" t="str">
        <f>VLOOKUP($C687,'LKUP PCNDES'!$K:$M,3,FALSE)</f>
        <v>CH_RES</v>
      </c>
      <c r="I687" t="str">
        <f>VLOOKUP($B687,'LKUP PCNDES'!$C$17:$H$60,4,FALSE)</f>
        <v>NHS North West London ICB</v>
      </c>
      <c r="J687" t="str">
        <f>VLOOKUP($B687,'LKUP PCNDES'!$C$17:$H$60,6,FALSE)</f>
        <v>NHS NORTH WEST LONDON INTEGRATED CARE BOARD</v>
      </c>
    </row>
    <row r="688" spans="1:10" x14ac:dyDescent="0.35">
      <c r="A688" t="s">
        <v>1558</v>
      </c>
      <c r="B688" t="s">
        <v>653</v>
      </c>
      <c r="C688" t="s">
        <v>1540</v>
      </c>
      <c r="D688" t="s">
        <v>563</v>
      </c>
      <c r="E688" s="2">
        <v>45596</v>
      </c>
      <c r="F688">
        <v>7150</v>
      </c>
      <c r="G688" t="str">
        <f>VLOOKUP($C688,'LKUP PCNDES'!$K:$M,2,FALSE)</f>
        <v>Number of patients aged 18 years or over and recorded as living in a care home, as a percentage of care home beds eligible to receive the Enhanced Health in Care Homes service.</v>
      </c>
      <c r="H688" t="str">
        <f>VLOOKUP($C688,'LKUP PCNDES'!$K:$M,3,FALSE)</f>
        <v>CH_RES</v>
      </c>
      <c r="I688" t="str">
        <f>VLOOKUP($B688,'LKUP PCNDES'!$C$17:$H$60,4,FALSE)</f>
        <v>NHS North West London ICB</v>
      </c>
      <c r="J688" t="str">
        <f>VLOOKUP($B688,'LKUP PCNDES'!$C$17:$H$60,6,FALSE)</f>
        <v>NHS NORTH WEST LONDON INTEGRATED CARE BOARD</v>
      </c>
    </row>
    <row r="689" spans="1:10" x14ac:dyDescent="0.35">
      <c r="A689" t="s">
        <v>1558</v>
      </c>
      <c r="B689" t="s">
        <v>653</v>
      </c>
      <c r="C689" t="s">
        <v>1540</v>
      </c>
      <c r="D689" t="s">
        <v>563</v>
      </c>
      <c r="E689" s="2">
        <v>45626</v>
      </c>
      <c r="F689">
        <v>7145</v>
      </c>
      <c r="G689" t="str">
        <f>VLOOKUP($C689,'LKUP PCNDES'!$K:$M,2,FALSE)</f>
        <v>Number of patients aged 18 years or over and recorded as living in a care home, as a percentage of care home beds eligible to receive the Enhanced Health in Care Homes service.</v>
      </c>
      <c r="H689" t="str">
        <f>VLOOKUP($C689,'LKUP PCNDES'!$K:$M,3,FALSE)</f>
        <v>CH_RES</v>
      </c>
      <c r="I689" t="str">
        <f>VLOOKUP($B689,'LKUP PCNDES'!$C$17:$H$60,4,FALSE)</f>
        <v>NHS North West London ICB</v>
      </c>
      <c r="J689" t="str">
        <f>VLOOKUP($B689,'LKUP PCNDES'!$C$17:$H$60,6,FALSE)</f>
        <v>NHS NORTH WEST LONDON INTEGRATED CARE BOARD</v>
      </c>
    </row>
    <row r="690" spans="1:10" x14ac:dyDescent="0.35">
      <c r="A690" t="s">
        <v>1558</v>
      </c>
      <c r="B690" t="s">
        <v>653</v>
      </c>
      <c r="C690" t="s">
        <v>1542</v>
      </c>
      <c r="D690" t="s">
        <v>700</v>
      </c>
      <c r="E690" s="2">
        <v>45412</v>
      </c>
      <c r="F690">
        <v>0</v>
      </c>
      <c r="G690" t="str">
        <f>VLOOKUP($C690,'LKUP PCNDES'!$K:$M,2,FALSE)</f>
        <v>Percentage of care home residents aged 18 years or over, who had a Personalised Care and Support Plan (PCSP) agreed or reviewed.</v>
      </c>
      <c r="H690" t="str">
        <f>VLOOKUP($C690,'LKUP PCNDES'!$K:$M,3,FALSE)</f>
        <v>PCSP</v>
      </c>
      <c r="I690" t="str">
        <f>VLOOKUP($B690,'LKUP PCNDES'!$C$17:$H$60,4,FALSE)</f>
        <v>NHS North West London ICB</v>
      </c>
      <c r="J690" t="str">
        <f>VLOOKUP($B690,'LKUP PCNDES'!$C$17:$H$60,6,FALSE)</f>
        <v>NHS NORTH WEST LONDON INTEGRATED CARE BOARD</v>
      </c>
    </row>
    <row r="691" spans="1:10" x14ac:dyDescent="0.35">
      <c r="A691" t="s">
        <v>1558</v>
      </c>
      <c r="B691" t="s">
        <v>653</v>
      </c>
      <c r="C691" t="s">
        <v>1542</v>
      </c>
      <c r="D691" t="s">
        <v>700</v>
      </c>
      <c r="E691" s="2">
        <v>45443</v>
      </c>
      <c r="F691">
        <v>0</v>
      </c>
      <c r="G691" t="str">
        <f>VLOOKUP($C691,'LKUP PCNDES'!$K:$M,2,FALSE)</f>
        <v>Percentage of care home residents aged 18 years or over, who had a Personalised Care and Support Plan (PCSP) agreed or reviewed.</v>
      </c>
      <c r="H691" t="str">
        <f>VLOOKUP($C691,'LKUP PCNDES'!$K:$M,3,FALSE)</f>
        <v>PCSP</v>
      </c>
      <c r="I691" t="str">
        <f>VLOOKUP($B691,'LKUP PCNDES'!$C$17:$H$60,4,FALSE)</f>
        <v>NHS North West London ICB</v>
      </c>
      <c r="J691" t="str">
        <f>VLOOKUP($B691,'LKUP PCNDES'!$C$17:$H$60,6,FALSE)</f>
        <v>NHS NORTH WEST LONDON INTEGRATED CARE BOARD</v>
      </c>
    </row>
    <row r="692" spans="1:10" x14ac:dyDescent="0.35">
      <c r="A692" t="s">
        <v>1558</v>
      </c>
      <c r="B692" t="s">
        <v>653</v>
      </c>
      <c r="C692" t="s">
        <v>1542</v>
      </c>
      <c r="D692" t="s">
        <v>700</v>
      </c>
      <c r="E692" s="2">
        <v>45473</v>
      </c>
      <c r="F692">
        <v>0</v>
      </c>
      <c r="G692" t="str">
        <f>VLOOKUP($C692,'LKUP PCNDES'!$K:$M,2,FALSE)</f>
        <v>Percentage of care home residents aged 18 years or over, who had a Personalised Care and Support Plan (PCSP) agreed or reviewed.</v>
      </c>
      <c r="H692" t="str">
        <f>VLOOKUP($C692,'LKUP PCNDES'!$K:$M,3,FALSE)</f>
        <v>PCSP</v>
      </c>
      <c r="I692" t="str">
        <f>VLOOKUP($B692,'LKUP PCNDES'!$C$17:$H$60,4,FALSE)</f>
        <v>NHS North West London ICB</v>
      </c>
      <c r="J692" t="str">
        <f>VLOOKUP($B692,'LKUP PCNDES'!$C$17:$H$60,6,FALSE)</f>
        <v>NHS NORTH WEST LONDON INTEGRATED CARE BOARD</v>
      </c>
    </row>
    <row r="693" spans="1:10" x14ac:dyDescent="0.35">
      <c r="A693" t="s">
        <v>1558</v>
      </c>
      <c r="B693" t="s">
        <v>653</v>
      </c>
      <c r="C693" t="s">
        <v>1542</v>
      </c>
      <c r="D693" t="s">
        <v>700</v>
      </c>
      <c r="E693" s="2">
        <v>45504</v>
      </c>
      <c r="F693">
        <v>0</v>
      </c>
      <c r="G693" t="str">
        <f>VLOOKUP($C693,'LKUP PCNDES'!$K:$M,2,FALSE)</f>
        <v>Percentage of care home residents aged 18 years or over, who had a Personalised Care and Support Plan (PCSP) agreed or reviewed.</v>
      </c>
      <c r="H693" t="str">
        <f>VLOOKUP($C693,'LKUP PCNDES'!$K:$M,3,FALSE)</f>
        <v>PCSP</v>
      </c>
      <c r="I693" t="str">
        <f>VLOOKUP($B693,'LKUP PCNDES'!$C$17:$H$60,4,FALSE)</f>
        <v>NHS North West London ICB</v>
      </c>
      <c r="J693" t="str">
        <f>VLOOKUP($B693,'LKUP PCNDES'!$C$17:$H$60,6,FALSE)</f>
        <v>NHS NORTH WEST LONDON INTEGRATED CARE BOARD</v>
      </c>
    </row>
    <row r="694" spans="1:10" x14ac:dyDescent="0.35">
      <c r="A694" t="s">
        <v>1558</v>
      </c>
      <c r="B694" t="s">
        <v>653</v>
      </c>
      <c r="C694" t="s">
        <v>1542</v>
      </c>
      <c r="D694" t="s">
        <v>700</v>
      </c>
      <c r="E694" s="2">
        <v>45535</v>
      </c>
      <c r="F694">
        <v>0</v>
      </c>
      <c r="G694" t="str">
        <f>VLOOKUP($C694,'LKUP PCNDES'!$K:$M,2,FALSE)</f>
        <v>Percentage of care home residents aged 18 years or over, who had a Personalised Care and Support Plan (PCSP) agreed or reviewed.</v>
      </c>
      <c r="H694" t="str">
        <f>VLOOKUP($C694,'LKUP PCNDES'!$K:$M,3,FALSE)</f>
        <v>PCSP</v>
      </c>
      <c r="I694" t="str">
        <f>VLOOKUP($B694,'LKUP PCNDES'!$C$17:$H$60,4,FALSE)</f>
        <v>NHS North West London ICB</v>
      </c>
      <c r="J694" t="str">
        <f>VLOOKUP($B694,'LKUP PCNDES'!$C$17:$H$60,6,FALSE)</f>
        <v>NHS NORTH WEST LONDON INTEGRATED CARE BOARD</v>
      </c>
    </row>
    <row r="695" spans="1:10" x14ac:dyDescent="0.35">
      <c r="A695" t="s">
        <v>1558</v>
      </c>
      <c r="B695" t="s">
        <v>653</v>
      </c>
      <c r="C695" t="s">
        <v>1542</v>
      </c>
      <c r="D695" t="s">
        <v>700</v>
      </c>
      <c r="E695" s="2">
        <v>45565</v>
      </c>
      <c r="F695">
        <v>0</v>
      </c>
      <c r="G695" t="str">
        <f>VLOOKUP($C695,'LKUP PCNDES'!$K:$M,2,FALSE)</f>
        <v>Percentage of care home residents aged 18 years or over, who had a Personalised Care and Support Plan (PCSP) agreed or reviewed.</v>
      </c>
      <c r="H695" t="str">
        <f>VLOOKUP($C695,'LKUP PCNDES'!$K:$M,3,FALSE)</f>
        <v>PCSP</v>
      </c>
      <c r="I695" t="str">
        <f>VLOOKUP($B695,'LKUP PCNDES'!$C$17:$H$60,4,FALSE)</f>
        <v>NHS North West London ICB</v>
      </c>
      <c r="J695" t="str">
        <f>VLOOKUP($B695,'LKUP PCNDES'!$C$17:$H$60,6,FALSE)</f>
        <v>NHS NORTH WEST LONDON INTEGRATED CARE BOARD</v>
      </c>
    </row>
    <row r="696" spans="1:10" x14ac:dyDescent="0.35">
      <c r="A696" t="s">
        <v>1558</v>
      </c>
      <c r="B696" t="s">
        <v>653</v>
      </c>
      <c r="C696" t="s">
        <v>1542</v>
      </c>
      <c r="D696" t="s">
        <v>700</v>
      </c>
      <c r="E696" s="2">
        <v>45596</v>
      </c>
      <c r="F696">
        <v>0</v>
      </c>
      <c r="G696" t="str">
        <f>VLOOKUP($C696,'LKUP PCNDES'!$K:$M,2,FALSE)</f>
        <v>Percentage of care home residents aged 18 years or over, who had a Personalised Care and Support Plan (PCSP) agreed or reviewed.</v>
      </c>
      <c r="H696" t="str">
        <f>VLOOKUP($C696,'LKUP PCNDES'!$K:$M,3,FALSE)</f>
        <v>PCSP</v>
      </c>
      <c r="I696" t="str">
        <f>VLOOKUP($B696,'LKUP PCNDES'!$C$17:$H$60,4,FALSE)</f>
        <v>NHS North West London ICB</v>
      </c>
      <c r="J696" t="str">
        <f>VLOOKUP($B696,'LKUP PCNDES'!$C$17:$H$60,6,FALSE)</f>
        <v>NHS NORTH WEST LONDON INTEGRATED CARE BOARD</v>
      </c>
    </row>
    <row r="697" spans="1:10" x14ac:dyDescent="0.35">
      <c r="A697" t="s">
        <v>1558</v>
      </c>
      <c r="B697" t="s">
        <v>653</v>
      </c>
      <c r="C697" t="s">
        <v>1542</v>
      </c>
      <c r="D697" t="s">
        <v>700</v>
      </c>
      <c r="E697" s="2">
        <v>45626</v>
      </c>
      <c r="F697">
        <v>0</v>
      </c>
      <c r="G697" t="str">
        <f>VLOOKUP($C697,'LKUP PCNDES'!$K:$M,2,FALSE)</f>
        <v>Percentage of care home residents aged 18 years or over, who had a Personalised Care and Support Plan (PCSP) agreed or reviewed.</v>
      </c>
      <c r="H697" t="str">
        <f>VLOOKUP($C697,'LKUP PCNDES'!$K:$M,3,FALSE)</f>
        <v>PCSP</v>
      </c>
      <c r="I697" t="str">
        <f>VLOOKUP($B697,'LKUP PCNDES'!$C$17:$H$60,4,FALSE)</f>
        <v>NHS North West London ICB</v>
      </c>
      <c r="J697" t="str">
        <f>VLOOKUP($B697,'LKUP PCNDES'!$C$17:$H$60,6,FALSE)</f>
        <v>NHS NORTH WEST LONDON INTEGRATED CARE BOARD</v>
      </c>
    </row>
    <row r="698" spans="1:10" x14ac:dyDescent="0.35">
      <c r="A698" t="s">
        <v>1558</v>
      </c>
      <c r="B698" t="s">
        <v>653</v>
      </c>
      <c r="C698" t="s">
        <v>1542</v>
      </c>
      <c r="D698" t="s">
        <v>564</v>
      </c>
      <c r="E698" s="2">
        <v>45412</v>
      </c>
      <c r="F698">
        <v>6855</v>
      </c>
      <c r="G698" t="str">
        <f>VLOOKUP($C698,'LKUP PCNDES'!$K:$M,2,FALSE)</f>
        <v>Percentage of care home residents aged 18 years or over, who had a Personalised Care and Support Plan (PCSP) agreed or reviewed.</v>
      </c>
      <c r="H698" t="str">
        <f>VLOOKUP($C698,'LKUP PCNDES'!$K:$M,3,FALSE)</f>
        <v>PCSP</v>
      </c>
      <c r="I698" t="str">
        <f>VLOOKUP($B698,'LKUP PCNDES'!$C$17:$H$60,4,FALSE)</f>
        <v>NHS North West London ICB</v>
      </c>
      <c r="J698" t="str">
        <f>VLOOKUP($B698,'LKUP PCNDES'!$C$17:$H$60,6,FALSE)</f>
        <v>NHS NORTH WEST LONDON INTEGRATED CARE BOARD</v>
      </c>
    </row>
    <row r="699" spans="1:10" x14ac:dyDescent="0.35">
      <c r="A699" t="s">
        <v>1558</v>
      </c>
      <c r="B699" t="s">
        <v>653</v>
      </c>
      <c r="C699" t="s">
        <v>1542</v>
      </c>
      <c r="D699" t="s">
        <v>564</v>
      </c>
      <c r="E699" s="2">
        <v>45443</v>
      </c>
      <c r="F699">
        <v>6929</v>
      </c>
      <c r="G699" t="str">
        <f>VLOOKUP($C699,'LKUP PCNDES'!$K:$M,2,FALSE)</f>
        <v>Percentage of care home residents aged 18 years or over, who had a Personalised Care and Support Plan (PCSP) agreed or reviewed.</v>
      </c>
      <c r="H699" t="str">
        <f>VLOOKUP($C699,'LKUP PCNDES'!$K:$M,3,FALSE)</f>
        <v>PCSP</v>
      </c>
      <c r="I699" t="str">
        <f>VLOOKUP($B699,'LKUP PCNDES'!$C$17:$H$60,4,FALSE)</f>
        <v>NHS North West London ICB</v>
      </c>
      <c r="J699" t="str">
        <f>VLOOKUP($B699,'LKUP PCNDES'!$C$17:$H$60,6,FALSE)</f>
        <v>NHS NORTH WEST LONDON INTEGRATED CARE BOARD</v>
      </c>
    </row>
    <row r="700" spans="1:10" x14ac:dyDescent="0.35">
      <c r="A700" t="s">
        <v>1558</v>
      </c>
      <c r="B700" t="s">
        <v>653</v>
      </c>
      <c r="C700" t="s">
        <v>1542</v>
      </c>
      <c r="D700" t="s">
        <v>564</v>
      </c>
      <c r="E700" s="2">
        <v>45473</v>
      </c>
      <c r="F700">
        <v>6991</v>
      </c>
      <c r="G700" t="str">
        <f>VLOOKUP($C700,'LKUP PCNDES'!$K:$M,2,FALSE)</f>
        <v>Percentage of care home residents aged 18 years or over, who had a Personalised Care and Support Plan (PCSP) agreed or reviewed.</v>
      </c>
      <c r="H700" t="str">
        <f>VLOOKUP($C700,'LKUP PCNDES'!$K:$M,3,FALSE)</f>
        <v>PCSP</v>
      </c>
      <c r="I700" t="str">
        <f>VLOOKUP($B700,'LKUP PCNDES'!$C$17:$H$60,4,FALSE)</f>
        <v>NHS North West London ICB</v>
      </c>
      <c r="J700" t="str">
        <f>VLOOKUP($B700,'LKUP PCNDES'!$C$17:$H$60,6,FALSE)</f>
        <v>NHS NORTH WEST LONDON INTEGRATED CARE BOARD</v>
      </c>
    </row>
    <row r="701" spans="1:10" x14ac:dyDescent="0.35">
      <c r="A701" t="s">
        <v>1558</v>
      </c>
      <c r="B701" t="s">
        <v>653</v>
      </c>
      <c r="C701" t="s">
        <v>1542</v>
      </c>
      <c r="D701" t="s">
        <v>564</v>
      </c>
      <c r="E701" s="2">
        <v>45504</v>
      </c>
      <c r="F701">
        <v>7112</v>
      </c>
      <c r="G701" t="str">
        <f>VLOOKUP($C701,'LKUP PCNDES'!$K:$M,2,FALSE)</f>
        <v>Percentage of care home residents aged 18 years or over, who had a Personalised Care and Support Plan (PCSP) agreed or reviewed.</v>
      </c>
      <c r="H701" t="str">
        <f>VLOOKUP($C701,'LKUP PCNDES'!$K:$M,3,FALSE)</f>
        <v>PCSP</v>
      </c>
      <c r="I701" t="str">
        <f>VLOOKUP($B701,'LKUP PCNDES'!$C$17:$H$60,4,FALSE)</f>
        <v>NHS North West London ICB</v>
      </c>
      <c r="J701" t="str">
        <f>VLOOKUP($B701,'LKUP PCNDES'!$C$17:$H$60,6,FALSE)</f>
        <v>NHS NORTH WEST LONDON INTEGRATED CARE BOARD</v>
      </c>
    </row>
    <row r="702" spans="1:10" x14ac:dyDescent="0.35">
      <c r="A702" t="s">
        <v>1558</v>
      </c>
      <c r="B702" t="s">
        <v>653</v>
      </c>
      <c r="C702" t="s">
        <v>1542</v>
      </c>
      <c r="D702" t="s">
        <v>564</v>
      </c>
      <c r="E702" s="2">
        <v>45535</v>
      </c>
      <c r="F702">
        <v>7212</v>
      </c>
      <c r="G702" t="str">
        <f>VLOOKUP($C702,'LKUP PCNDES'!$K:$M,2,FALSE)</f>
        <v>Percentage of care home residents aged 18 years or over, who had a Personalised Care and Support Plan (PCSP) agreed or reviewed.</v>
      </c>
      <c r="H702" t="str">
        <f>VLOOKUP($C702,'LKUP PCNDES'!$K:$M,3,FALSE)</f>
        <v>PCSP</v>
      </c>
      <c r="I702" t="str">
        <f>VLOOKUP($B702,'LKUP PCNDES'!$C$17:$H$60,4,FALSE)</f>
        <v>NHS North West London ICB</v>
      </c>
      <c r="J702" t="str">
        <f>VLOOKUP($B702,'LKUP PCNDES'!$C$17:$H$60,6,FALSE)</f>
        <v>NHS NORTH WEST LONDON INTEGRATED CARE BOARD</v>
      </c>
    </row>
    <row r="703" spans="1:10" x14ac:dyDescent="0.35">
      <c r="A703" t="s">
        <v>1558</v>
      </c>
      <c r="B703" t="s">
        <v>653</v>
      </c>
      <c r="C703" t="s">
        <v>1542</v>
      </c>
      <c r="D703" t="s">
        <v>564</v>
      </c>
      <c r="E703" s="2">
        <v>45565</v>
      </c>
      <c r="F703">
        <v>7165</v>
      </c>
      <c r="G703" t="str">
        <f>VLOOKUP($C703,'LKUP PCNDES'!$K:$M,2,FALSE)</f>
        <v>Percentage of care home residents aged 18 years or over, who had a Personalised Care and Support Plan (PCSP) agreed or reviewed.</v>
      </c>
      <c r="H703" t="str">
        <f>VLOOKUP($C703,'LKUP PCNDES'!$K:$M,3,FALSE)</f>
        <v>PCSP</v>
      </c>
      <c r="I703" t="str">
        <f>VLOOKUP($B703,'LKUP PCNDES'!$C$17:$H$60,4,FALSE)</f>
        <v>NHS North West London ICB</v>
      </c>
      <c r="J703" t="str">
        <f>VLOOKUP($B703,'LKUP PCNDES'!$C$17:$H$60,6,FALSE)</f>
        <v>NHS NORTH WEST LONDON INTEGRATED CARE BOARD</v>
      </c>
    </row>
    <row r="704" spans="1:10" x14ac:dyDescent="0.35">
      <c r="A704" t="s">
        <v>1558</v>
      </c>
      <c r="B704" t="s">
        <v>653</v>
      </c>
      <c r="C704" t="s">
        <v>1542</v>
      </c>
      <c r="D704" t="s">
        <v>564</v>
      </c>
      <c r="E704" s="2">
        <v>45596</v>
      </c>
      <c r="F704">
        <v>7147</v>
      </c>
      <c r="G704" t="str">
        <f>VLOOKUP($C704,'LKUP PCNDES'!$K:$M,2,FALSE)</f>
        <v>Percentage of care home residents aged 18 years or over, who had a Personalised Care and Support Plan (PCSP) agreed or reviewed.</v>
      </c>
      <c r="H704" t="str">
        <f>VLOOKUP($C704,'LKUP PCNDES'!$K:$M,3,FALSE)</f>
        <v>PCSP</v>
      </c>
      <c r="I704" t="str">
        <f>VLOOKUP($B704,'LKUP PCNDES'!$C$17:$H$60,4,FALSE)</f>
        <v>NHS North West London ICB</v>
      </c>
      <c r="J704" t="str">
        <f>VLOOKUP($B704,'LKUP PCNDES'!$C$17:$H$60,6,FALSE)</f>
        <v>NHS NORTH WEST LONDON INTEGRATED CARE BOARD</v>
      </c>
    </row>
    <row r="705" spans="1:10" x14ac:dyDescent="0.35">
      <c r="A705" t="s">
        <v>1558</v>
      </c>
      <c r="B705" t="s">
        <v>653</v>
      </c>
      <c r="C705" t="s">
        <v>1542</v>
      </c>
      <c r="D705" t="s">
        <v>564</v>
      </c>
      <c r="E705" s="2">
        <v>45626</v>
      </c>
      <c r="F705">
        <v>7142</v>
      </c>
      <c r="G705" t="str">
        <f>VLOOKUP($C705,'LKUP PCNDES'!$K:$M,2,FALSE)</f>
        <v>Percentage of care home residents aged 18 years or over, who had a Personalised Care and Support Plan (PCSP) agreed or reviewed.</v>
      </c>
      <c r="H705" t="str">
        <f>VLOOKUP($C705,'LKUP PCNDES'!$K:$M,3,FALSE)</f>
        <v>PCSP</v>
      </c>
      <c r="I705" t="str">
        <f>VLOOKUP($B705,'LKUP PCNDES'!$C$17:$H$60,4,FALSE)</f>
        <v>NHS North West London ICB</v>
      </c>
      <c r="J705" t="str">
        <f>VLOOKUP($B705,'LKUP PCNDES'!$C$17:$H$60,6,FALSE)</f>
        <v>NHS NORTH WEST LONDON INTEGRATED CARE BOARD</v>
      </c>
    </row>
    <row r="706" spans="1:10" x14ac:dyDescent="0.35">
      <c r="A706" t="s">
        <v>1558</v>
      </c>
      <c r="B706" t="s">
        <v>653</v>
      </c>
      <c r="C706" t="s">
        <v>1542</v>
      </c>
      <c r="D706" t="s">
        <v>563</v>
      </c>
      <c r="E706" s="2">
        <v>45412</v>
      </c>
      <c r="F706">
        <v>362</v>
      </c>
      <c r="G706" t="str">
        <f>VLOOKUP($C706,'LKUP PCNDES'!$K:$M,2,FALSE)</f>
        <v>Percentage of care home residents aged 18 years or over, who had a Personalised Care and Support Plan (PCSP) agreed or reviewed.</v>
      </c>
      <c r="H706" t="str">
        <f>VLOOKUP($C706,'LKUP PCNDES'!$K:$M,3,FALSE)</f>
        <v>PCSP</v>
      </c>
      <c r="I706" t="str">
        <f>VLOOKUP($B706,'LKUP PCNDES'!$C$17:$H$60,4,FALSE)</f>
        <v>NHS North West London ICB</v>
      </c>
      <c r="J706" t="str">
        <f>VLOOKUP($B706,'LKUP PCNDES'!$C$17:$H$60,6,FALSE)</f>
        <v>NHS NORTH WEST LONDON INTEGRATED CARE BOARD</v>
      </c>
    </row>
    <row r="707" spans="1:10" x14ac:dyDescent="0.35">
      <c r="A707" t="s">
        <v>1558</v>
      </c>
      <c r="B707" t="s">
        <v>653</v>
      </c>
      <c r="C707" t="s">
        <v>1542</v>
      </c>
      <c r="D707" t="s">
        <v>563</v>
      </c>
      <c r="E707" s="2">
        <v>45443</v>
      </c>
      <c r="F707">
        <v>576</v>
      </c>
      <c r="G707" t="str">
        <f>VLOOKUP($C707,'LKUP PCNDES'!$K:$M,2,FALSE)</f>
        <v>Percentage of care home residents aged 18 years or over, who had a Personalised Care and Support Plan (PCSP) agreed or reviewed.</v>
      </c>
      <c r="H707" t="str">
        <f>VLOOKUP($C707,'LKUP PCNDES'!$K:$M,3,FALSE)</f>
        <v>PCSP</v>
      </c>
      <c r="I707" t="str">
        <f>VLOOKUP($B707,'LKUP PCNDES'!$C$17:$H$60,4,FALSE)</f>
        <v>NHS North West London ICB</v>
      </c>
      <c r="J707" t="str">
        <f>VLOOKUP($B707,'LKUP PCNDES'!$C$17:$H$60,6,FALSE)</f>
        <v>NHS NORTH WEST LONDON INTEGRATED CARE BOARD</v>
      </c>
    </row>
    <row r="708" spans="1:10" x14ac:dyDescent="0.35">
      <c r="A708" t="s">
        <v>1558</v>
      </c>
      <c r="B708" t="s">
        <v>653</v>
      </c>
      <c r="C708" t="s">
        <v>1542</v>
      </c>
      <c r="D708" t="s">
        <v>563</v>
      </c>
      <c r="E708" s="2">
        <v>45473</v>
      </c>
      <c r="F708">
        <v>792</v>
      </c>
      <c r="G708" t="str">
        <f>VLOOKUP($C708,'LKUP PCNDES'!$K:$M,2,FALSE)</f>
        <v>Percentage of care home residents aged 18 years or over, who had a Personalised Care and Support Plan (PCSP) agreed or reviewed.</v>
      </c>
      <c r="H708" t="str">
        <f>VLOOKUP($C708,'LKUP PCNDES'!$K:$M,3,FALSE)</f>
        <v>PCSP</v>
      </c>
      <c r="I708" t="str">
        <f>VLOOKUP($B708,'LKUP PCNDES'!$C$17:$H$60,4,FALSE)</f>
        <v>NHS North West London ICB</v>
      </c>
      <c r="J708" t="str">
        <f>VLOOKUP($B708,'LKUP PCNDES'!$C$17:$H$60,6,FALSE)</f>
        <v>NHS NORTH WEST LONDON INTEGRATED CARE BOARD</v>
      </c>
    </row>
    <row r="709" spans="1:10" x14ac:dyDescent="0.35">
      <c r="A709" t="s">
        <v>1558</v>
      </c>
      <c r="B709" t="s">
        <v>653</v>
      </c>
      <c r="C709" t="s">
        <v>1542</v>
      </c>
      <c r="D709" t="s">
        <v>563</v>
      </c>
      <c r="E709" s="2">
        <v>45504</v>
      </c>
      <c r="F709">
        <v>983</v>
      </c>
      <c r="G709" t="str">
        <f>VLOOKUP($C709,'LKUP PCNDES'!$K:$M,2,FALSE)</f>
        <v>Percentage of care home residents aged 18 years or over, who had a Personalised Care and Support Plan (PCSP) agreed or reviewed.</v>
      </c>
      <c r="H709" t="str">
        <f>VLOOKUP($C709,'LKUP PCNDES'!$K:$M,3,FALSE)</f>
        <v>PCSP</v>
      </c>
      <c r="I709" t="str">
        <f>VLOOKUP($B709,'LKUP PCNDES'!$C$17:$H$60,4,FALSE)</f>
        <v>NHS North West London ICB</v>
      </c>
      <c r="J709" t="str">
        <f>VLOOKUP($B709,'LKUP PCNDES'!$C$17:$H$60,6,FALSE)</f>
        <v>NHS NORTH WEST LONDON INTEGRATED CARE BOARD</v>
      </c>
    </row>
    <row r="710" spans="1:10" x14ac:dyDescent="0.35">
      <c r="A710" t="s">
        <v>1558</v>
      </c>
      <c r="B710" t="s">
        <v>653</v>
      </c>
      <c r="C710" t="s">
        <v>1542</v>
      </c>
      <c r="D710" t="s">
        <v>563</v>
      </c>
      <c r="E710" s="2">
        <v>45535</v>
      </c>
      <c r="F710">
        <v>1103</v>
      </c>
      <c r="G710" t="str">
        <f>VLOOKUP($C710,'LKUP PCNDES'!$K:$M,2,FALSE)</f>
        <v>Percentage of care home residents aged 18 years or over, who had a Personalised Care and Support Plan (PCSP) agreed or reviewed.</v>
      </c>
      <c r="H710" t="str">
        <f>VLOOKUP($C710,'LKUP PCNDES'!$K:$M,3,FALSE)</f>
        <v>PCSP</v>
      </c>
      <c r="I710" t="str">
        <f>VLOOKUP($B710,'LKUP PCNDES'!$C$17:$H$60,4,FALSE)</f>
        <v>NHS North West London ICB</v>
      </c>
      <c r="J710" t="str">
        <f>VLOOKUP($B710,'LKUP PCNDES'!$C$17:$H$60,6,FALSE)</f>
        <v>NHS NORTH WEST LONDON INTEGRATED CARE BOARD</v>
      </c>
    </row>
    <row r="711" spans="1:10" x14ac:dyDescent="0.35">
      <c r="A711" t="s">
        <v>1558</v>
      </c>
      <c r="B711" t="s">
        <v>653</v>
      </c>
      <c r="C711" t="s">
        <v>1542</v>
      </c>
      <c r="D711" t="s">
        <v>563</v>
      </c>
      <c r="E711" s="2">
        <v>45565</v>
      </c>
      <c r="F711">
        <v>1238</v>
      </c>
      <c r="G711" t="str">
        <f>VLOOKUP($C711,'LKUP PCNDES'!$K:$M,2,FALSE)</f>
        <v>Percentage of care home residents aged 18 years or over, who had a Personalised Care and Support Plan (PCSP) agreed or reviewed.</v>
      </c>
      <c r="H711" t="str">
        <f>VLOOKUP($C711,'LKUP PCNDES'!$K:$M,3,FALSE)</f>
        <v>PCSP</v>
      </c>
      <c r="I711" t="str">
        <f>VLOOKUP($B711,'LKUP PCNDES'!$C$17:$H$60,4,FALSE)</f>
        <v>NHS North West London ICB</v>
      </c>
      <c r="J711" t="str">
        <f>VLOOKUP($B711,'LKUP PCNDES'!$C$17:$H$60,6,FALSE)</f>
        <v>NHS NORTH WEST LONDON INTEGRATED CARE BOARD</v>
      </c>
    </row>
    <row r="712" spans="1:10" x14ac:dyDescent="0.35">
      <c r="A712" t="s">
        <v>1558</v>
      </c>
      <c r="B712" t="s">
        <v>653</v>
      </c>
      <c r="C712" t="s">
        <v>1542</v>
      </c>
      <c r="D712" t="s">
        <v>563</v>
      </c>
      <c r="E712" s="2">
        <v>45596</v>
      </c>
      <c r="F712">
        <v>1396</v>
      </c>
      <c r="G712" t="str">
        <f>VLOOKUP($C712,'LKUP PCNDES'!$K:$M,2,FALSE)</f>
        <v>Percentage of care home residents aged 18 years or over, who had a Personalised Care and Support Plan (PCSP) agreed or reviewed.</v>
      </c>
      <c r="H712" t="str">
        <f>VLOOKUP($C712,'LKUP PCNDES'!$K:$M,3,FALSE)</f>
        <v>PCSP</v>
      </c>
      <c r="I712" t="str">
        <f>VLOOKUP($B712,'LKUP PCNDES'!$C$17:$H$60,4,FALSE)</f>
        <v>NHS North West London ICB</v>
      </c>
      <c r="J712" t="str">
        <f>VLOOKUP($B712,'LKUP PCNDES'!$C$17:$H$60,6,FALSE)</f>
        <v>NHS NORTH WEST LONDON INTEGRATED CARE BOARD</v>
      </c>
    </row>
    <row r="713" spans="1:10" x14ac:dyDescent="0.35">
      <c r="A713" t="s">
        <v>1558</v>
      </c>
      <c r="B713" t="s">
        <v>653</v>
      </c>
      <c r="C713" t="s">
        <v>1542</v>
      </c>
      <c r="D713" t="s">
        <v>563</v>
      </c>
      <c r="E713" s="2">
        <v>45626</v>
      </c>
      <c r="F713">
        <v>1512</v>
      </c>
      <c r="G713" t="str">
        <f>VLOOKUP($C713,'LKUP PCNDES'!$K:$M,2,FALSE)</f>
        <v>Percentage of care home residents aged 18 years or over, who had a Personalised Care and Support Plan (PCSP) agreed or reviewed.</v>
      </c>
      <c r="H713" t="str">
        <f>VLOOKUP($C713,'LKUP PCNDES'!$K:$M,3,FALSE)</f>
        <v>PCSP</v>
      </c>
      <c r="I713" t="str">
        <f>VLOOKUP($B713,'LKUP PCNDES'!$C$17:$H$60,4,FALSE)</f>
        <v>NHS North West London ICB</v>
      </c>
      <c r="J713" t="str">
        <f>VLOOKUP($B713,'LKUP PCNDES'!$C$17:$H$60,6,FALSE)</f>
        <v>NHS NORTH WEST LONDON INTEGRATED CARE BOARD</v>
      </c>
    </row>
    <row r="714" spans="1:10" x14ac:dyDescent="0.35">
      <c r="A714" t="s">
        <v>1558</v>
      </c>
      <c r="B714" t="s">
        <v>653</v>
      </c>
      <c r="C714" t="s">
        <v>1542</v>
      </c>
      <c r="D714" t="s">
        <v>703</v>
      </c>
      <c r="E714" s="2">
        <v>45412</v>
      </c>
      <c r="F714">
        <v>0</v>
      </c>
      <c r="G714" t="str">
        <f>VLOOKUP($C714,'LKUP PCNDES'!$K:$M,2,FALSE)</f>
        <v>Percentage of care home residents aged 18 years or over, who had a Personalised Care and Support Plan (PCSP) agreed or reviewed.</v>
      </c>
      <c r="H714" t="str">
        <f>VLOOKUP($C714,'LKUP PCNDES'!$K:$M,3,FALSE)</f>
        <v>PCSP</v>
      </c>
      <c r="I714" t="str">
        <f>VLOOKUP($B714,'LKUP PCNDES'!$C$17:$H$60,4,FALSE)</f>
        <v>NHS North West London ICB</v>
      </c>
      <c r="J714" t="str">
        <f>VLOOKUP($B714,'LKUP PCNDES'!$C$17:$H$60,6,FALSE)</f>
        <v>NHS NORTH WEST LONDON INTEGRATED CARE BOARD</v>
      </c>
    </row>
    <row r="715" spans="1:10" x14ac:dyDescent="0.35">
      <c r="A715" t="s">
        <v>1558</v>
      </c>
      <c r="B715" t="s">
        <v>653</v>
      </c>
      <c r="C715" t="s">
        <v>1542</v>
      </c>
      <c r="D715" t="s">
        <v>703</v>
      </c>
      <c r="E715" s="2">
        <v>45443</v>
      </c>
      <c r="F715">
        <v>0</v>
      </c>
      <c r="G715" t="str">
        <f>VLOOKUP($C715,'LKUP PCNDES'!$K:$M,2,FALSE)</f>
        <v>Percentage of care home residents aged 18 years or over, who had a Personalised Care and Support Plan (PCSP) agreed or reviewed.</v>
      </c>
      <c r="H715" t="str">
        <f>VLOOKUP($C715,'LKUP PCNDES'!$K:$M,3,FALSE)</f>
        <v>PCSP</v>
      </c>
      <c r="I715" t="str">
        <f>VLOOKUP($B715,'LKUP PCNDES'!$C$17:$H$60,4,FALSE)</f>
        <v>NHS North West London ICB</v>
      </c>
      <c r="J715" t="str">
        <f>VLOOKUP($B715,'LKUP PCNDES'!$C$17:$H$60,6,FALSE)</f>
        <v>NHS NORTH WEST LONDON INTEGRATED CARE BOARD</v>
      </c>
    </row>
    <row r="716" spans="1:10" x14ac:dyDescent="0.35">
      <c r="A716" t="s">
        <v>1558</v>
      </c>
      <c r="B716" t="s">
        <v>653</v>
      </c>
      <c r="C716" t="s">
        <v>1542</v>
      </c>
      <c r="D716" t="s">
        <v>703</v>
      </c>
      <c r="E716" s="2">
        <v>45473</v>
      </c>
      <c r="F716">
        <v>0</v>
      </c>
      <c r="G716" t="str">
        <f>VLOOKUP($C716,'LKUP PCNDES'!$K:$M,2,FALSE)</f>
        <v>Percentage of care home residents aged 18 years or over, who had a Personalised Care and Support Plan (PCSP) agreed or reviewed.</v>
      </c>
      <c r="H716" t="str">
        <f>VLOOKUP($C716,'LKUP PCNDES'!$K:$M,3,FALSE)</f>
        <v>PCSP</v>
      </c>
      <c r="I716" t="str">
        <f>VLOOKUP($B716,'LKUP PCNDES'!$C$17:$H$60,4,FALSE)</f>
        <v>NHS North West London ICB</v>
      </c>
      <c r="J716" t="str">
        <f>VLOOKUP($B716,'LKUP PCNDES'!$C$17:$H$60,6,FALSE)</f>
        <v>NHS NORTH WEST LONDON INTEGRATED CARE BOARD</v>
      </c>
    </row>
    <row r="717" spans="1:10" x14ac:dyDescent="0.35">
      <c r="A717" t="s">
        <v>1558</v>
      </c>
      <c r="B717" t="s">
        <v>653</v>
      </c>
      <c r="C717" t="s">
        <v>1542</v>
      </c>
      <c r="D717" t="s">
        <v>703</v>
      </c>
      <c r="E717" s="2">
        <v>45504</v>
      </c>
      <c r="F717">
        <v>0</v>
      </c>
      <c r="G717" t="str">
        <f>VLOOKUP($C717,'LKUP PCNDES'!$K:$M,2,FALSE)</f>
        <v>Percentage of care home residents aged 18 years or over, who had a Personalised Care and Support Plan (PCSP) agreed or reviewed.</v>
      </c>
      <c r="H717" t="str">
        <f>VLOOKUP($C717,'LKUP PCNDES'!$K:$M,3,FALSE)</f>
        <v>PCSP</v>
      </c>
      <c r="I717" t="str">
        <f>VLOOKUP($B717,'LKUP PCNDES'!$C$17:$H$60,4,FALSE)</f>
        <v>NHS North West London ICB</v>
      </c>
      <c r="J717" t="str">
        <f>VLOOKUP($B717,'LKUP PCNDES'!$C$17:$H$60,6,FALSE)</f>
        <v>NHS NORTH WEST LONDON INTEGRATED CARE BOARD</v>
      </c>
    </row>
    <row r="718" spans="1:10" x14ac:dyDescent="0.35">
      <c r="A718" t="s">
        <v>1558</v>
      </c>
      <c r="B718" t="s">
        <v>653</v>
      </c>
      <c r="C718" t="s">
        <v>1542</v>
      </c>
      <c r="D718" t="s">
        <v>703</v>
      </c>
      <c r="E718" s="2">
        <v>45535</v>
      </c>
      <c r="F718">
        <v>2</v>
      </c>
      <c r="G718" t="str">
        <f>VLOOKUP($C718,'LKUP PCNDES'!$K:$M,2,FALSE)</f>
        <v>Percentage of care home residents aged 18 years or over, who had a Personalised Care and Support Plan (PCSP) agreed or reviewed.</v>
      </c>
      <c r="H718" t="str">
        <f>VLOOKUP($C718,'LKUP PCNDES'!$K:$M,3,FALSE)</f>
        <v>PCSP</v>
      </c>
      <c r="I718" t="str">
        <f>VLOOKUP($B718,'LKUP PCNDES'!$C$17:$H$60,4,FALSE)</f>
        <v>NHS North West London ICB</v>
      </c>
      <c r="J718" t="str">
        <f>VLOOKUP($B718,'LKUP PCNDES'!$C$17:$H$60,6,FALSE)</f>
        <v>NHS NORTH WEST LONDON INTEGRATED CARE BOARD</v>
      </c>
    </row>
    <row r="719" spans="1:10" x14ac:dyDescent="0.35">
      <c r="A719" t="s">
        <v>1558</v>
      </c>
      <c r="B719" t="s">
        <v>653</v>
      </c>
      <c r="C719" t="s">
        <v>1542</v>
      </c>
      <c r="D719" t="s">
        <v>703</v>
      </c>
      <c r="E719" s="2">
        <v>45565</v>
      </c>
      <c r="F719">
        <v>3</v>
      </c>
      <c r="G719" t="str">
        <f>VLOOKUP($C719,'LKUP PCNDES'!$K:$M,2,FALSE)</f>
        <v>Percentage of care home residents aged 18 years or over, who had a Personalised Care and Support Plan (PCSP) agreed or reviewed.</v>
      </c>
      <c r="H719" t="str">
        <f>VLOOKUP($C719,'LKUP PCNDES'!$K:$M,3,FALSE)</f>
        <v>PCSP</v>
      </c>
      <c r="I719" t="str">
        <f>VLOOKUP($B719,'LKUP PCNDES'!$C$17:$H$60,4,FALSE)</f>
        <v>NHS North West London ICB</v>
      </c>
      <c r="J719" t="str">
        <f>VLOOKUP($B719,'LKUP PCNDES'!$C$17:$H$60,6,FALSE)</f>
        <v>NHS NORTH WEST LONDON INTEGRATED CARE BOARD</v>
      </c>
    </row>
    <row r="720" spans="1:10" x14ac:dyDescent="0.35">
      <c r="A720" t="s">
        <v>1558</v>
      </c>
      <c r="B720" t="s">
        <v>653</v>
      </c>
      <c r="C720" t="s">
        <v>1542</v>
      </c>
      <c r="D720" t="s">
        <v>703</v>
      </c>
      <c r="E720" s="2">
        <v>45596</v>
      </c>
      <c r="F720">
        <v>3</v>
      </c>
      <c r="G720" t="str">
        <f>VLOOKUP($C720,'LKUP PCNDES'!$K:$M,2,FALSE)</f>
        <v>Percentage of care home residents aged 18 years or over, who had a Personalised Care and Support Plan (PCSP) agreed or reviewed.</v>
      </c>
      <c r="H720" t="str">
        <f>VLOOKUP($C720,'LKUP PCNDES'!$K:$M,3,FALSE)</f>
        <v>PCSP</v>
      </c>
      <c r="I720" t="str">
        <f>VLOOKUP($B720,'LKUP PCNDES'!$C$17:$H$60,4,FALSE)</f>
        <v>NHS North West London ICB</v>
      </c>
      <c r="J720" t="str">
        <f>VLOOKUP($B720,'LKUP PCNDES'!$C$17:$H$60,6,FALSE)</f>
        <v>NHS NORTH WEST LONDON INTEGRATED CARE BOARD</v>
      </c>
    </row>
    <row r="721" spans="1:10" x14ac:dyDescent="0.35">
      <c r="A721" t="s">
        <v>1558</v>
      </c>
      <c r="B721" t="s">
        <v>653</v>
      </c>
      <c r="C721" t="s">
        <v>1542</v>
      </c>
      <c r="D721" t="s">
        <v>703</v>
      </c>
      <c r="E721" s="2">
        <v>45626</v>
      </c>
      <c r="F721">
        <v>3</v>
      </c>
      <c r="G721" t="str">
        <f>VLOOKUP($C721,'LKUP PCNDES'!$K:$M,2,FALSE)</f>
        <v>Percentage of care home residents aged 18 years or over, who had a Personalised Care and Support Plan (PCSP) agreed or reviewed.</v>
      </c>
      <c r="H721" t="str">
        <f>VLOOKUP($C721,'LKUP PCNDES'!$K:$M,3,FALSE)</f>
        <v>PCSP</v>
      </c>
      <c r="I721" t="str">
        <f>VLOOKUP($B721,'LKUP PCNDES'!$C$17:$H$60,4,FALSE)</f>
        <v>NHS North West London ICB</v>
      </c>
      <c r="J721" t="str">
        <f>VLOOKUP($B721,'LKUP PCNDES'!$C$17:$H$60,6,FALSE)</f>
        <v>NHS NORTH WEST LONDON INTEGRATED CARE BOARD</v>
      </c>
    </row>
    <row r="722" spans="1:10" x14ac:dyDescent="0.35">
      <c r="A722" t="s">
        <v>1558</v>
      </c>
      <c r="B722" t="s">
        <v>653</v>
      </c>
      <c r="C722" t="s">
        <v>1556</v>
      </c>
      <c r="D722" t="s">
        <v>700</v>
      </c>
      <c r="E722" s="2">
        <v>45412</v>
      </c>
      <c r="F722">
        <v>0</v>
      </c>
      <c r="G722" t="str">
        <f>VLOOKUP($C722,'LKUP PCNDES'!$K:$M,2,FALSE)</f>
        <v>Mean number of patient contacts as part of weekly care home round per care home resident aged 18 years or over.</v>
      </c>
      <c r="H722" t="str">
        <f>VLOOKUP($C722,'LKUP PCNDES'!$K:$M,3,FALSE)</f>
        <v>MEAN_WEEKLY_CH_ROUND</v>
      </c>
      <c r="I722" t="str">
        <f>VLOOKUP($B722,'LKUP PCNDES'!$C$17:$H$60,4,FALSE)</f>
        <v>NHS North West London ICB</v>
      </c>
      <c r="J722" t="str">
        <f>VLOOKUP($B722,'LKUP PCNDES'!$C$17:$H$60,6,FALSE)</f>
        <v>NHS NORTH WEST LONDON INTEGRATED CARE BOARD</v>
      </c>
    </row>
    <row r="723" spans="1:10" x14ac:dyDescent="0.35">
      <c r="A723" t="s">
        <v>1558</v>
      </c>
      <c r="B723" t="s">
        <v>653</v>
      </c>
      <c r="C723" t="s">
        <v>1556</v>
      </c>
      <c r="D723" t="s">
        <v>700</v>
      </c>
      <c r="E723" s="2">
        <v>45443</v>
      </c>
      <c r="F723">
        <v>0</v>
      </c>
      <c r="G723" t="str">
        <f>VLOOKUP($C723,'LKUP PCNDES'!$K:$M,2,FALSE)</f>
        <v>Mean number of patient contacts as part of weekly care home round per care home resident aged 18 years or over.</v>
      </c>
      <c r="H723" t="str">
        <f>VLOOKUP($C723,'LKUP PCNDES'!$K:$M,3,FALSE)</f>
        <v>MEAN_WEEKLY_CH_ROUND</v>
      </c>
      <c r="I723" t="str">
        <f>VLOOKUP($B723,'LKUP PCNDES'!$C$17:$H$60,4,FALSE)</f>
        <v>NHS North West London ICB</v>
      </c>
      <c r="J723" t="str">
        <f>VLOOKUP($B723,'LKUP PCNDES'!$C$17:$H$60,6,FALSE)</f>
        <v>NHS NORTH WEST LONDON INTEGRATED CARE BOARD</v>
      </c>
    </row>
    <row r="724" spans="1:10" x14ac:dyDescent="0.35">
      <c r="A724" t="s">
        <v>1558</v>
      </c>
      <c r="B724" t="s">
        <v>653</v>
      </c>
      <c r="C724" t="s">
        <v>1556</v>
      </c>
      <c r="D724" t="s">
        <v>700</v>
      </c>
      <c r="E724" s="2">
        <v>45473</v>
      </c>
      <c r="F724">
        <v>0</v>
      </c>
      <c r="G724" t="str">
        <f>VLOOKUP($C724,'LKUP PCNDES'!$K:$M,2,FALSE)</f>
        <v>Mean number of patient contacts as part of weekly care home round per care home resident aged 18 years or over.</v>
      </c>
      <c r="H724" t="str">
        <f>VLOOKUP($C724,'LKUP PCNDES'!$K:$M,3,FALSE)</f>
        <v>MEAN_WEEKLY_CH_ROUND</v>
      </c>
      <c r="I724" t="str">
        <f>VLOOKUP($B724,'LKUP PCNDES'!$C$17:$H$60,4,FALSE)</f>
        <v>NHS North West London ICB</v>
      </c>
      <c r="J724" t="str">
        <f>VLOOKUP($B724,'LKUP PCNDES'!$C$17:$H$60,6,FALSE)</f>
        <v>NHS NORTH WEST LONDON INTEGRATED CARE BOARD</v>
      </c>
    </row>
    <row r="725" spans="1:10" x14ac:dyDescent="0.35">
      <c r="A725" t="s">
        <v>1558</v>
      </c>
      <c r="B725" t="s">
        <v>653</v>
      </c>
      <c r="C725" t="s">
        <v>1556</v>
      </c>
      <c r="D725" t="s">
        <v>700</v>
      </c>
      <c r="E725" s="2">
        <v>45504</v>
      </c>
      <c r="F725">
        <v>0</v>
      </c>
      <c r="G725" t="str">
        <f>VLOOKUP($C725,'LKUP PCNDES'!$K:$M,2,FALSE)</f>
        <v>Mean number of patient contacts as part of weekly care home round per care home resident aged 18 years or over.</v>
      </c>
      <c r="H725" t="str">
        <f>VLOOKUP($C725,'LKUP PCNDES'!$K:$M,3,FALSE)</f>
        <v>MEAN_WEEKLY_CH_ROUND</v>
      </c>
      <c r="I725" t="str">
        <f>VLOOKUP($B725,'LKUP PCNDES'!$C$17:$H$60,4,FALSE)</f>
        <v>NHS North West London ICB</v>
      </c>
      <c r="J725" t="str">
        <f>VLOOKUP($B725,'LKUP PCNDES'!$C$17:$H$60,6,FALSE)</f>
        <v>NHS NORTH WEST LONDON INTEGRATED CARE BOARD</v>
      </c>
    </row>
    <row r="726" spans="1:10" x14ac:dyDescent="0.35">
      <c r="A726" t="s">
        <v>1558</v>
      </c>
      <c r="B726" t="s">
        <v>653</v>
      </c>
      <c r="C726" t="s">
        <v>1556</v>
      </c>
      <c r="D726" t="s">
        <v>700</v>
      </c>
      <c r="E726" s="2">
        <v>45535</v>
      </c>
      <c r="F726">
        <v>0</v>
      </c>
      <c r="G726" t="str">
        <f>VLOOKUP($C726,'LKUP PCNDES'!$K:$M,2,FALSE)</f>
        <v>Mean number of patient contacts as part of weekly care home round per care home resident aged 18 years or over.</v>
      </c>
      <c r="H726" t="str">
        <f>VLOOKUP($C726,'LKUP PCNDES'!$K:$M,3,FALSE)</f>
        <v>MEAN_WEEKLY_CH_ROUND</v>
      </c>
      <c r="I726" t="str">
        <f>VLOOKUP($B726,'LKUP PCNDES'!$C$17:$H$60,4,FALSE)</f>
        <v>NHS North West London ICB</v>
      </c>
      <c r="J726" t="str">
        <f>VLOOKUP($B726,'LKUP PCNDES'!$C$17:$H$60,6,FALSE)</f>
        <v>NHS NORTH WEST LONDON INTEGRATED CARE BOARD</v>
      </c>
    </row>
    <row r="727" spans="1:10" x14ac:dyDescent="0.35">
      <c r="A727" t="s">
        <v>1558</v>
      </c>
      <c r="B727" t="s">
        <v>653</v>
      </c>
      <c r="C727" t="s">
        <v>1556</v>
      </c>
      <c r="D727" t="s">
        <v>700</v>
      </c>
      <c r="E727" s="2">
        <v>45565</v>
      </c>
      <c r="F727">
        <v>0</v>
      </c>
      <c r="G727" t="str">
        <f>VLOOKUP($C727,'LKUP PCNDES'!$K:$M,2,FALSE)</f>
        <v>Mean number of patient contacts as part of weekly care home round per care home resident aged 18 years or over.</v>
      </c>
      <c r="H727" t="str">
        <f>VLOOKUP($C727,'LKUP PCNDES'!$K:$M,3,FALSE)</f>
        <v>MEAN_WEEKLY_CH_ROUND</v>
      </c>
      <c r="I727" t="str">
        <f>VLOOKUP($B727,'LKUP PCNDES'!$C$17:$H$60,4,FALSE)</f>
        <v>NHS North West London ICB</v>
      </c>
      <c r="J727" t="str">
        <f>VLOOKUP($B727,'LKUP PCNDES'!$C$17:$H$60,6,FALSE)</f>
        <v>NHS NORTH WEST LONDON INTEGRATED CARE BOARD</v>
      </c>
    </row>
    <row r="728" spans="1:10" x14ac:dyDescent="0.35">
      <c r="A728" t="s">
        <v>1558</v>
      </c>
      <c r="B728" t="s">
        <v>653</v>
      </c>
      <c r="C728" t="s">
        <v>1556</v>
      </c>
      <c r="D728" t="s">
        <v>700</v>
      </c>
      <c r="E728" s="2">
        <v>45596</v>
      </c>
      <c r="F728">
        <v>0</v>
      </c>
      <c r="G728" t="str">
        <f>VLOOKUP($C728,'LKUP PCNDES'!$K:$M,2,FALSE)</f>
        <v>Mean number of patient contacts as part of weekly care home round per care home resident aged 18 years or over.</v>
      </c>
      <c r="H728" t="str">
        <f>VLOOKUP($C728,'LKUP PCNDES'!$K:$M,3,FALSE)</f>
        <v>MEAN_WEEKLY_CH_ROUND</v>
      </c>
      <c r="I728" t="str">
        <f>VLOOKUP($B728,'LKUP PCNDES'!$C$17:$H$60,4,FALSE)</f>
        <v>NHS North West London ICB</v>
      </c>
      <c r="J728" t="str">
        <f>VLOOKUP($B728,'LKUP PCNDES'!$C$17:$H$60,6,FALSE)</f>
        <v>NHS NORTH WEST LONDON INTEGRATED CARE BOARD</v>
      </c>
    </row>
    <row r="729" spans="1:10" x14ac:dyDescent="0.35">
      <c r="A729" t="s">
        <v>1558</v>
      </c>
      <c r="B729" t="s">
        <v>653</v>
      </c>
      <c r="C729" t="s">
        <v>1556</v>
      </c>
      <c r="D729" t="s">
        <v>700</v>
      </c>
      <c r="E729" s="2">
        <v>45626</v>
      </c>
      <c r="F729">
        <v>0</v>
      </c>
      <c r="G729" t="str">
        <f>VLOOKUP($C729,'LKUP PCNDES'!$K:$M,2,FALSE)</f>
        <v>Mean number of patient contacts as part of weekly care home round per care home resident aged 18 years or over.</v>
      </c>
      <c r="H729" t="str">
        <f>VLOOKUP($C729,'LKUP PCNDES'!$K:$M,3,FALSE)</f>
        <v>MEAN_WEEKLY_CH_ROUND</v>
      </c>
      <c r="I729" t="str">
        <f>VLOOKUP($B729,'LKUP PCNDES'!$C$17:$H$60,4,FALSE)</f>
        <v>NHS North West London ICB</v>
      </c>
      <c r="J729" t="str">
        <f>VLOOKUP($B729,'LKUP PCNDES'!$C$17:$H$60,6,FALSE)</f>
        <v>NHS NORTH WEST LONDON INTEGRATED CARE BOARD</v>
      </c>
    </row>
    <row r="730" spans="1:10" x14ac:dyDescent="0.35">
      <c r="A730" t="s">
        <v>1558</v>
      </c>
      <c r="B730" t="s">
        <v>653</v>
      </c>
      <c r="C730" t="s">
        <v>1556</v>
      </c>
      <c r="D730" t="s">
        <v>564</v>
      </c>
      <c r="E730" s="2">
        <v>45596</v>
      </c>
      <c r="F730">
        <v>7150</v>
      </c>
      <c r="G730" t="str">
        <f>VLOOKUP($C730,'LKUP PCNDES'!$K:$M,2,FALSE)</f>
        <v>Mean number of patient contacts as part of weekly care home round per care home resident aged 18 years or over.</v>
      </c>
      <c r="H730" t="str">
        <f>VLOOKUP($C730,'LKUP PCNDES'!$K:$M,3,FALSE)</f>
        <v>MEAN_WEEKLY_CH_ROUND</v>
      </c>
      <c r="I730" t="str">
        <f>VLOOKUP($B730,'LKUP PCNDES'!$C$17:$H$60,4,FALSE)</f>
        <v>NHS North West London ICB</v>
      </c>
      <c r="J730" t="str">
        <f>VLOOKUP($B730,'LKUP PCNDES'!$C$17:$H$60,6,FALSE)</f>
        <v>NHS NORTH WEST LONDON INTEGRATED CARE BOARD</v>
      </c>
    </row>
    <row r="731" spans="1:10" x14ac:dyDescent="0.35">
      <c r="A731" t="s">
        <v>1558</v>
      </c>
      <c r="B731" t="s">
        <v>653</v>
      </c>
      <c r="C731" t="s">
        <v>1556</v>
      </c>
      <c r="D731" t="s">
        <v>564</v>
      </c>
      <c r="E731" s="2">
        <v>45626</v>
      </c>
      <c r="F731">
        <v>7145</v>
      </c>
      <c r="G731" t="str">
        <f>VLOOKUP($C731,'LKUP PCNDES'!$K:$M,2,FALSE)</f>
        <v>Mean number of patient contacts as part of weekly care home round per care home resident aged 18 years or over.</v>
      </c>
      <c r="H731" t="str">
        <f>VLOOKUP($C731,'LKUP PCNDES'!$K:$M,3,FALSE)</f>
        <v>MEAN_WEEKLY_CH_ROUND</v>
      </c>
      <c r="I731" t="str">
        <f>VLOOKUP($B731,'LKUP PCNDES'!$C$17:$H$60,4,FALSE)</f>
        <v>NHS North West London ICB</v>
      </c>
      <c r="J731" t="str">
        <f>VLOOKUP($B731,'LKUP PCNDES'!$C$17:$H$60,6,FALSE)</f>
        <v>NHS NORTH WEST LONDON INTEGRATED CARE BOARD</v>
      </c>
    </row>
    <row r="732" spans="1:10" x14ac:dyDescent="0.35">
      <c r="A732" t="s">
        <v>1558</v>
      </c>
      <c r="B732" t="s">
        <v>653</v>
      </c>
      <c r="C732" t="s">
        <v>1556</v>
      </c>
      <c r="D732" t="s">
        <v>563</v>
      </c>
      <c r="E732" s="2">
        <v>45412</v>
      </c>
      <c r="F732">
        <v>0</v>
      </c>
      <c r="G732" t="str">
        <f>VLOOKUP($C732,'LKUP PCNDES'!$K:$M,2,FALSE)</f>
        <v>Mean number of patient contacts as part of weekly care home round per care home resident aged 18 years or over.</v>
      </c>
      <c r="H732" t="str">
        <f>VLOOKUP($C732,'LKUP PCNDES'!$K:$M,3,FALSE)</f>
        <v>MEAN_WEEKLY_CH_ROUND</v>
      </c>
      <c r="I732" t="str">
        <f>VLOOKUP($B732,'LKUP PCNDES'!$C$17:$H$60,4,FALSE)</f>
        <v>NHS North West London ICB</v>
      </c>
      <c r="J732" t="str">
        <f>VLOOKUP($B732,'LKUP PCNDES'!$C$17:$H$60,6,FALSE)</f>
        <v>NHS NORTH WEST LONDON INTEGRATED CARE BOARD</v>
      </c>
    </row>
    <row r="733" spans="1:10" x14ac:dyDescent="0.35">
      <c r="A733" t="s">
        <v>1558</v>
      </c>
      <c r="B733" t="s">
        <v>653</v>
      </c>
      <c r="C733" t="s">
        <v>1556</v>
      </c>
      <c r="D733" t="s">
        <v>563</v>
      </c>
      <c r="E733" s="2">
        <v>45443</v>
      </c>
      <c r="F733">
        <v>0</v>
      </c>
      <c r="G733" t="str">
        <f>VLOOKUP($C733,'LKUP PCNDES'!$K:$M,2,FALSE)</f>
        <v>Mean number of patient contacts as part of weekly care home round per care home resident aged 18 years or over.</v>
      </c>
      <c r="H733" t="str">
        <f>VLOOKUP($C733,'LKUP PCNDES'!$K:$M,3,FALSE)</f>
        <v>MEAN_WEEKLY_CH_ROUND</v>
      </c>
      <c r="I733" t="str">
        <f>VLOOKUP($B733,'LKUP PCNDES'!$C$17:$H$60,4,FALSE)</f>
        <v>NHS North West London ICB</v>
      </c>
      <c r="J733" t="str">
        <f>VLOOKUP($B733,'LKUP PCNDES'!$C$17:$H$60,6,FALSE)</f>
        <v>NHS NORTH WEST LONDON INTEGRATED CARE BOARD</v>
      </c>
    </row>
    <row r="734" spans="1:10" x14ac:dyDescent="0.35">
      <c r="A734" t="s">
        <v>1558</v>
      </c>
      <c r="B734" t="s">
        <v>653</v>
      </c>
      <c r="C734" t="s">
        <v>1556</v>
      </c>
      <c r="D734" t="s">
        <v>563</v>
      </c>
      <c r="E734" s="2">
        <v>45473</v>
      </c>
      <c r="F734">
        <v>0</v>
      </c>
      <c r="G734" t="str">
        <f>VLOOKUP($C734,'LKUP PCNDES'!$K:$M,2,FALSE)</f>
        <v>Mean number of patient contacts as part of weekly care home round per care home resident aged 18 years or over.</v>
      </c>
      <c r="H734" t="str">
        <f>VLOOKUP($C734,'LKUP PCNDES'!$K:$M,3,FALSE)</f>
        <v>MEAN_WEEKLY_CH_ROUND</v>
      </c>
      <c r="I734" t="str">
        <f>VLOOKUP($B734,'LKUP PCNDES'!$C$17:$H$60,4,FALSE)</f>
        <v>NHS North West London ICB</v>
      </c>
      <c r="J734" t="str">
        <f>VLOOKUP($B734,'LKUP PCNDES'!$C$17:$H$60,6,FALSE)</f>
        <v>NHS NORTH WEST LONDON INTEGRATED CARE BOARD</v>
      </c>
    </row>
    <row r="735" spans="1:10" x14ac:dyDescent="0.35">
      <c r="A735" t="s">
        <v>1558</v>
      </c>
      <c r="B735" t="s">
        <v>653</v>
      </c>
      <c r="C735" t="s">
        <v>1556</v>
      </c>
      <c r="D735" t="s">
        <v>563</v>
      </c>
      <c r="E735" s="2">
        <v>45504</v>
      </c>
      <c r="F735">
        <v>0</v>
      </c>
      <c r="G735" t="str">
        <f>VLOOKUP($C735,'LKUP PCNDES'!$K:$M,2,FALSE)</f>
        <v>Mean number of patient contacts as part of weekly care home round per care home resident aged 18 years or over.</v>
      </c>
      <c r="H735" t="str">
        <f>VLOOKUP($C735,'LKUP PCNDES'!$K:$M,3,FALSE)</f>
        <v>MEAN_WEEKLY_CH_ROUND</v>
      </c>
      <c r="I735" t="str">
        <f>VLOOKUP($B735,'LKUP PCNDES'!$C$17:$H$60,4,FALSE)</f>
        <v>NHS North West London ICB</v>
      </c>
      <c r="J735" t="str">
        <f>VLOOKUP($B735,'LKUP PCNDES'!$C$17:$H$60,6,FALSE)</f>
        <v>NHS NORTH WEST LONDON INTEGRATED CARE BOARD</v>
      </c>
    </row>
    <row r="736" spans="1:10" x14ac:dyDescent="0.35">
      <c r="A736" t="s">
        <v>1558</v>
      </c>
      <c r="B736" t="s">
        <v>653</v>
      </c>
      <c r="C736" t="s">
        <v>1556</v>
      </c>
      <c r="D736" t="s">
        <v>563</v>
      </c>
      <c r="E736" s="2">
        <v>45535</v>
      </c>
      <c r="F736">
        <v>0</v>
      </c>
      <c r="G736" t="str">
        <f>VLOOKUP($C736,'LKUP PCNDES'!$K:$M,2,FALSE)</f>
        <v>Mean number of patient contacts as part of weekly care home round per care home resident aged 18 years or over.</v>
      </c>
      <c r="H736" t="str">
        <f>VLOOKUP($C736,'LKUP PCNDES'!$K:$M,3,FALSE)</f>
        <v>MEAN_WEEKLY_CH_ROUND</v>
      </c>
      <c r="I736" t="str">
        <f>VLOOKUP($B736,'LKUP PCNDES'!$C$17:$H$60,4,FALSE)</f>
        <v>NHS North West London ICB</v>
      </c>
      <c r="J736" t="str">
        <f>VLOOKUP($B736,'LKUP PCNDES'!$C$17:$H$60,6,FALSE)</f>
        <v>NHS NORTH WEST LONDON INTEGRATED CARE BOARD</v>
      </c>
    </row>
    <row r="737" spans="1:10" x14ac:dyDescent="0.35">
      <c r="A737" t="s">
        <v>1558</v>
      </c>
      <c r="B737" t="s">
        <v>653</v>
      </c>
      <c r="C737" t="s">
        <v>1556</v>
      </c>
      <c r="D737" t="s">
        <v>563</v>
      </c>
      <c r="E737" s="2">
        <v>45565</v>
      </c>
      <c r="F737">
        <v>0</v>
      </c>
      <c r="G737" t="str">
        <f>VLOOKUP($C737,'LKUP PCNDES'!$K:$M,2,FALSE)</f>
        <v>Mean number of patient contacts as part of weekly care home round per care home resident aged 18 years or over.</v>
      </c>
      <c r="H737" t="str">
        <f>VLOOKUP($C737,'LKUP PCNDES'!$K:$M,3,FALSE)</f>
        <v>MEAN_WEEKLY_CH_ROUND</v>
      </c>
      <c r="I737" t="str">
        <f>VLOOKUP($B737,'LKUP PCNDES'!$C$17:$H$60,4,FALSE)</f>
        <v>NHS North West London ICB</v>
      </c>
      <c r="J737" t="str">
        <f>VLOOKUP($B737,'LKUP PCNDES'!$C$17:$H$60,6,FALSE)</f>
        <v>NHS NORTH WEST LONDON INTEGRATED CARE BOARD</v>
      </c>
    </row>
    <row r="738" spans="1:10" x14ac:dyDescent="0.35">
      <c r="A738" t="s">
        <v>1558</v>
      </c>
      <c r="B738" t="s">
        <v>653</v>
      </c>
      <c r="C738" t="s">
        <v>1544</v>
      </c>
      <c r="D738" t="s">
        <v>700</v>
      </c>
      <c r="E738" s="2">
        <v>45412</v>
      </c>
      <c r="F738">
        <v>0</v>
      </c>
      <c r="G738" t="str">
        <f>VLOOKUP($C738,'LKUP PCNDES'!$K:$M,2,FALSE)</f>
        <v>Percentage of permanent care home residents aged 18 years or over, and recorded as experiencing acute confusion, who received a delirium assessment.</v>
      </c>
      <c r="H738" t="str">
        <f>VLOOKUP($C738,'LKUP PCNDES'!$K:$M,3,FALSE)</f>
        <v>DELIRIUM</v>
      </c>
      <c r="I738" t="str">
        <f>VLOOKUP($B738,'LKUP PCNDES'!$C$17:$H$60,4,FALSE)</f>
        <v>NHS North West London ICB</v>
      </c>
      <c r="J738" t="str">
        <f>VLOOKUP($B738,'LKUP PCNDES'!$C$17:$H$60,6,FALSE)</f>
        <v>NHS NORTH WEST LONDON INTEGRATED CARE BOARD</v>
      </c>
    </row>
    <row r="739" spans="1:10" x14ac:dyDescent="0.35">
      <c r="A739" t="s">
        <v>1558</v>
      </c>
      <c r="B739" t="s">
        <v>653</v>
      </c>
      <c r="C739" t="s">
        <v>1544</v>
      </c>
      <c r="D739" t="s">
        <v>700</v>
      </c>
      <c r="E739" s="2">
        <v>45443</v>
      </c>
      <c r="F739">
        <v>0</v>
      </c>
      <c r="G739" t="str">
        <f>VLOOKUP($C739,'LKUP PCNDES'!$K:$M,2,FALSE)</f>
        <v>Percentage of permanent care home residents aged 18 years or over, and recorded as experiencing acute confusion, who received a delirium assessment.</v>
      </c>
      <c r="H739" t="str">
        <f>VLOOKUP($C739,'LKUP PCNDES'!$K:$M,3,FALSE)</f>
        <v>DELIRIUM</v>
      </c>
      <c r="I739" t="str">
        <f>VLOOKUP($B739,'LKUP PCNDES'!$C$17:$H$60,4,FALSE)</f>
        <v>NHS North West London ICB</v>
      </c>
      <c r="J739" t="str">
        <f>VLOOKUP($B739,'LKUP PCNDES'!$C$17:$H$60,6,FALSE)</f>
        <v>NHS NORTH WEST LONDON INTEGRATED CARE BOARD</v>
      </c>
    </row>
    <row r="740" spans="1:10" x14ac:dyDescent="0.35">
      <c r="A740" t="s">
        <v>1558</v>
      </c>
      <c r="B740" t="s">
        <v>653</v>
      </c>
      <c r="C740" t="s">
        <v>1544</v>
      </c>
      <c r="D740" t="s">
        <v>700</v>
      </c>
      <c r="E740" s="2">
        <v>45473</v>
      </c>
      <c r="F740">
        <v>0</v>
      </c>
      <c r="G740" t="str">
        <f>VLOOKUP($C740,'LKUP PCNDES'!$K:$M,2,FALSE)</f>
        <v>Percentage of permanent care home residents aged 18 years or over, and recorded as experiencing acute confusion, who received a delirium assessment.</v>
      </c>
      <c r="H740" t="str">
        <f>VLOOKUP($C740,'LKUP PCNDES'!$K:$M,3,FALSE)</f>
        <v>DELIRIUM</v>
      </c>
      <c r="I740" t="str">
        <f>VLOOKUP($B740,'LKUP PCNDES'!$C$17:$H$60,4,FALSE)</f>
        <v>NHS North West London ICB</v>
      </c>
      <c r="J740" t="str">
        <f>VLOOKUP($B740,'LKUP PCNDES'!$C$17:$H$60,6,FALSE)</f>
        <v>NHS NORTH WEST LONDON INTEGRATED CARE BOARD</v>
      </c>
    </row>
    <row r="741" spans="1:10" x14ac:dyDescent="0.35">
      <c r="A741" t="s">
        <v>1558</v>
      </c>
      <c r="B741" t="s">
        <v>653</v>
      </c>
      <c r="C741" t="s">
        <v>1544</v>
      </c>
      <c r="D741" t="s">
        <v>700</v>
      </c>
      <c r="E741" s="2">
        <v>45504</v>
      </c>
      <c r="F741">
        <v>0</v>
      </c>
      <c r="G741" t="str">
        <f>VLOOKUP($C741,'LKUP PCNDES'!$K:$M,2,FALSE)</f>
        <v>Percentage of permanent care home residents aged 18 years or over, and recorded as experiencing acute confusion, who received a delirium assessment.</v>
      </c>
      <c r="H741" t="str">
        <f>VLOOKUP($C741,'LKUP PCNDES'!$K:$M,3,FALSE)</f>
        <v>DELIRIUM</v>
      </c>
      <c r="I741" t="str">
        <f>VLOOKUP($B741,'LKUP PCNDES'!$C$17:$H$60,4,FALSE)</f>
        <v>NHS North West London ICB</v>
      </c>
      <c r="J741" t="str">
        <f>VLOOKUP($B741,'LKUP PCNDES'!$C$17:$H$60,6,FALSE)</f>
        <v>NHS NORTH WEST LONDON INTEGRATED CARE BOARD</v>
      </c>
    </row>
    <row r="742" spans="1:10" x14ac:dyDescent="0.35">
      <c r="A742" t="s">
        <v>1558</v>
      </c>
      <c r="B742" t="s">
        <v>653</v>
      </c>
      <c r="C742" t="s">
        <v>1544</v>
      </c>
      <c r="D742" t="s">
        <v>700</v>
      </c>
      <c r="E742" s="2">
        <v>45535</v>
      </c>
      <c r="F742">
        <v>0</v>
      </c>
      <c r="G742" t="str">
        <f>VLOOKUP($C742,'LKUP PCNDES'!$K:$M,2,FALSE)</f>
        <v>Percentage of permanent care home residents aged 18 years or over, and recorded as experiencing acute confusion, who received a delirium assessment.</v>
      </c>
      <c r="H742" t="str">
        <f>VLOOKUP($C742,'LKUP PCNDES'!$K:$M,3,FALSE)</f>
        <v>DELIRIUM</v>
      </c>
      <c r="I742" t="str">
        <f>VLOOKUP($B742,'LKUP PCNDES'!$C$17:$H$60,4,FALSE)</f>
        <v>NHS North West London ICB</v>
      </c>
      <c r="J742" t="str">
        <f>VLOOKUP($B742,'LKUP PCNDES'!$C$17:$H$60,6,FALSE)</f>
        <v>NHS NORTH WEST LONDON INTEGRATED CARE BOARD</v>
      </c>
    </row>
    <row r="743" spans="1:10" x14ac:dyDescent="0.35">
      <c r="A743" t="s">
        <v>1558</v>
      </c>
      <c r="B743" t="s">
        <v>653</v>
      </c>
      <c r="C743" t="s">
        <v>1544</v>
      </c>
      <c r="D743" t="s">
        <v>700</v>
      </c>
      <c r="E743" s="2">
        <v>45565</v>
      </c>
      <c r="F743">
        <v>0</v>
      </c>
      <c r="G743" t="str">
        <f>VLOOKUP($C743,'LKUP PCNDES'!$K:$M,2,FALSE)</f>
        <v>Percentage of permanent care home residents aged 18 years or over, and recorded as experiencing acute confusion, who received a delirium assessment.</v>
      </c>
      <c r="H743" t="str">
        <f>VLOOKUP($C743,'LKUP PCNDES'!$K:$M,3,FALSE)</f>
        <v>DELIRIUM</v>
      </c>
      <c r="I743" t="str">
        <f>VLOOKUP($B743,'LKUP PCNDES'!$C$17:$H$60,4,FALSE)</f>
        <v>NHS North West London ICB</v>
      </c>
      <c r="J743" t="str">
        <f>VLOOKUP($B743,'LKUP PCNDES'!$C$17:$H$60,6,FALSE)</f>
        <v>NHS NORTH WEST LONDON INTEGRATED CARE BOARD</v>
      </c>
    </row>
    <row r="744" spans="1:10" x14ac:dyDescent="0.35">
      <c r="A744" t="s">
        <v>1558</v>
      </c>
      <c r="B744" t="s">
        <v>653</v>
      </c>
      <c r="C744" t="s">
        <v>1544</v>
      </c>
      <c r="D744" t="s">
        <v>700</v>
      </c>
      <c r="E744" s="2">
        <v>45596</v>
      </c>
      <c r="F744">
        <v>0</v>
      </c>
      <c r="G744" t="str">
        <f>VLOOKUP($C744,'LKUP PCNDES'!$K:$M,2,FALSE)</f>
        <v>Percentage of permanent care home residents aged 18 years or over, and recorded as experiencing acute confusion, who received a delirium assessment.</v>
      </c>
      <c r="H744" t="str">
        <f>VLOOKUP($C744,'LKUP PCNDES'!$K:$M,3,FALSE)</f>
        <v>DELIRIUM</v>
      </c>
      <c r="I744" t="str">
        <f>VLOOKUP($B744,'LKUP PCNDES'!$C$17:$H$60,4,FALSE)</f>
        <v>NHS North West London ICB</v>
      </c>
      <c r="J744" t="str">
        <f>VLOOKUP($B744,'LKUP PCNDES'!$C$17:$H$60,6,FALSE)</f>
        <v>NHS NORTH WEST LONDON INTEGRATED CARE BOARD</v>
      </c>
    </row>
    <row r="745" spans="1:10" x14ac:dyDescent="0.35">
      <c r="A745" t="s">
        <v>1558</v>
      </c>
      <c r="B745" t="s">
        <v>653</v>
      </c>
      <c r="C745" t="s">
        <v>1544</v>
      </c>
      <c r="D745" t="s">
        <v>700</v>
      </c>
      <c r="E745" s="2">
        <v>45626</v>
      </c>
      <c r="F745">
        <v>0</v>
      </c>
      <c r="G745" t="str">
        <f>VLOOKUP($C745,'LKUP PCNDES'!$K:$M,2,FALSE)</f>
        <v>Percentage of permanent care home residents aged 18 years or over, and recorded as experiencing acute confusion, who received a delirium assessment.</v>
      </c>
      <c r="H745" t="str">
        <f>VLOOKUP($C745,'LKUP PCNDES'!$K:$M,3,FALSE)</f>
        <v>DELIRIUM</v>
      </c>
      <c r="I745" t="str">
        <f>VLOOKUP($B745,'LKUP PCNDES'!$C$17:$H$60,4,FALSE)</f>
        <v>NHS North West London ICB</v>
      </c>
      <c r="J745" t="str">
        <f>VLOOKUP($B745,'LKUP PCNDES'!$C$17:$H$60,6,FALSE)</f>
        <v>NHS NORTH WEST LONDON INTEGRATED CARE BOARD</v>
      </c>
    </row>
    <row r="746" spans="1:10" x14ac:dyDescent="0.35">
      <c r="A746" t="s">
        <v>1558</v>
      </c>
      <c r="B746" t="s">
        <v>653</v>
      </c>
      <c r="C746" t="s">
        <v>1544</v>
      </c>
      <c r="D746" t="s">
        <v>564</v>
      </c>
      <c r="E746" s="2">
        <v>45412</v>
      </c>
      <c r="F746">
        <v>35</v>
      </c>
      <c r="G746" t="str">
        <f>VLOOKUP($C746,'LKUP PCNDES'!$K:$M,2,FALSE)</f>
        <v>Percentage of permanent care home residents aged 18 years or over, and recorded as experiencing acute confusion, who received a delirium assessment.</v>
      </c>
      <c r="H746" t="str">
        <f>VLOOKUP($C746,'LKUP PCNDES'!$K:$M,3,FALSE)</f>
        <v>DELIRIUM</v>
      </c>
      <c r="I746" t="str">
        <f>VLOOKUP($B746,'LKUP PCNDES'!$C$17:$H$60,4,FALSE)</f>
        <v>NHS North West London ICB</v>
      </c>
      <c r="J746" t="str">
        <f>VLOOKUP($B746,'LKUP PCNDES'!$C$17:$H$60,6,FALSE)</f>
        <v>NHS NORTH WEST LONDON INTEGRATED CARE BOARD</v>
      </c>
    </row>
    <row r="747" spans="1:10" x14ac:dyDescent="0.35">
      <c r="A747" t="s">
        <v>1558</v>
      </c>
      <c r="B747" t="s">
        <v>653</v>
      </c>
      <c r="C747" t="s">
        <v>1544</v>
      </c>
      <c r="D747" t="s">
        <v>564</v>
      </c>
      <c r="E747" s="2">
        <v>45443</v>
      </c>
      <c r="F747">
        <v>61</v>
      </c>
      <c r="G747" t="str">
        <f>VLOOKUP($C747,'LKUP PCNDES'!$K:$M,2,FALSE)</f>
        <v>Percentage of permanent care home residents aged 18 years or over, and recorded as experiencing acute confusion, who received a delirium assessment.</v>
      </c>
      <c r="H747" t="str">
        <f>VLOOKUP($C747,'LKUP PCNDES'!$K:$M,3,FALSE)</f>
        <v>DELIRIUM</v>
      </c>
      <c r="I747" t="str">
        <f>VLOOKUP($B747,'LKUP PCNDES'!$C$17:$H$60,4,FALSE)</f>
        <v>NHS North West London ICB</v>
      </c>
      <c r="J747" t="str">
        <f>VLOOKUP($B747,'LKUP PCNDES'!$C$17:$H$60,6,FALSE)</f>
        <v>NHS NORTH WEST LONDON INTEGRATED CARE BOARD</v>
      </c>
    </row>
    <row r="748" spans="1:10" x14ac:dyDescent="0.35">
      <c r="A748" t="s">
        <v>1558</v>
      </c>
      <c r="B748" t="s">
        <v>653</v>
      </c>
      <c r="C748" t="s">
        <v>1544</v>
      </c>
      <c r="D748" t="s">
        <v>564</v>
      </c>
      <c r="E748" s="2">
        <v>45473</v>
      </c>
      <c r="F748">
        <v>145</v>
      </c>
      <c r="G748" t="str">
        <f>VLOOKUP($C748,'LKUP PCNDES'!$K:$M,2,FALSE)</f>
        <v>Percentage of permanent care home residents aged 18 years or over, and recorded as experiencing acute confusion, who received a delirium assessment.</v>
      </c>
      <c r="H748" t="str">
        <f>VLOOKUP($C748,'LKUP PCNDES'!$K:$M,3,FALSE)</f>
        <v>DELIRIUM</v>
      </c>
      <c r="I748" t="str">
        <f>VLOOKUP($B748,'LKUP PCNDES'!$C$17:$H$60,4,FALSE)</f>
        <v>NHS North West London ICB</v>
      </c>
      <c r="J748" t="str">
        <f>VLOOKUP($B748,'LKUP PCNDES'!$C$17:$H$60,6,FALSE)</f>
        <v>NHS NORTH WEST LONDON INTEGRATED CARE BOARD</v>
      </c>
    </row>
    <row r="749" spans="1:10" x14ac:dyDescent="0.35">
      <c r="A749" t="s">
        <v>1558</v>
      </c>
      <c r="B749" t="s">
        <v>653</v>
      </c>
      <c r="C749" t="s">
        <v>1544</v>
      </c>
      <c r="D749" t="s">
        <v>564</v>
      </c>
      <c r="E749" s="2">
        <v>45504</v>
      </c>
      <c r="F749">
        <v>186</v>
      </c>
      <c r="G749" t="str">
        <f>VLOOKUP($C749,'LKUP PCNDES'!$K:$M,2,FALSE)</f>
        <v>Percentage of permanent care home residents aged 18 years or over, and recorded as experiencing acute confusion, who received a delirium assessment.</v>
      </c>
      <c r="H749" t="str">
        <f>VLOOKUP($C749,'LKUP PCNDES'!$K:$M,3,FALSE)</f>
        <v>DELIRIUM</v>
      </c>
      <c r="I749" t="str">
        <f>VLOOKUP($B749,'LKUP PCNDES'!$C$17:$H$60,4,FALSE)</f>
        <v>NHS North West London ICB</v>
      </c>
      <c r="J749" t="str">
        <f>VLOOKUP($B749,'LKUP PCNDES'!$C$17:$H$60,6,FALSE)</f>
        <v>NHS NORTH WEST LONDON INTEGRATED CARE BOARD</v>
      </c>
    </row>
    <row r="750" spans="1:10" x14ac:dyDescent="0.35">
      <c r="A750" t="s">
        <v>1558</v>
      </c>
      <c r="B750" t="s">
        <v>653</v>
      </c>
      <c r="C750" t="s">
        <v>1544</v>
      </c>
      <c r="D750" t="s">
        <v>564</v>
      </c>
      <c r="E750" s="2">
        <v>45535</v>
      </c>
      <c r="F750">
        <v>199</v>
      </c>
      <c r="G750" t="str">
        <f>VLOOKUP($C750,'LKUP PCNDES'!$K:$M,2,FALSE)</f>
        <v>Percentage of permanent care home residents aged 18 years or over, and recorded as experiencing acute confusion, who received a delirium assessment.</v>
      </c>
      <c r="H750" t="str">
        <f>VLOOKUP($C750,'LKUP PCNDES'!$K:$M,3,FALSE)</f>
        <v>DELIRIUM</v>
      </c>
      <c r="I750" t="str">
        <f>VLOOKUP($B750,'LKUP PCNDES'!$C$17:$H$60,4,FALSE)</f>
        <v>NHS North West London ICB</v>
      </c>
      <c r="J750" t="str">
        <f>VLOOKUP($B750,'LKUP PCNDES'!$C$17:$H$60,6,FALSE)</f>
        <v>NHS NORTH WEST LONDON INTEGRATED CARE BOARD</v>
      </c>
    </row>
    <row r="751" spans="1:10" x14ac:dyDescent="0.35">
      <c r="A751" t="s">
        <v>1558</v>
      </c>
      <c r="B751" t="s">
        <v>653</v>
      </c>
      <c r="C751" t="s">
        <v>1544</v>
      </c>
      <c r="D751" t="s">
        <v>564</v>
      </c>
      <c r="E751" s="2">
        <v>45565</v>
      </c>
      <c r="F751">
        <v>207</v>
      </c>
      <c r="G751" t="str">
        <f>VLOOKUP($C751,'LKUP PCNDES'!$K:$M,2,FALSE)</f>
        <v>Percentage of permanent care home residents aged 18 years or over, and recorded as experiencing acute confusion, who received a delirium assessment.</v>
      </c>
      <c r="H751" t="str">
        <f>VLOOKUP($C751,'LKUP PCNDES'!$K:$M,3,FALSE)</f>
        <v>DELIRIUM</v>
      </c>
      <c r="I751" t="str">
        <f>VLOOKUP($B751,'LKUP PCNDES'!$C$17:$H$60,4,FALSE)</f>
        <v>NHS North West London ICB</v>
      </c>
      <c r="J751" t="str">
        <f>VLOOKUP($B751,'LKUP PCNDES'!$C$17:$H$60,6,FALSE)</f>
        <v>NHS NORTH WEST LONDON INTEGRATED CARE BOARD</v>
      </c>
    </row>
    <row r="752" spans="1:10" x14ac:dyDescent="0.35">
      <c r="A752" t="s">
        <v>1558</v>
      </c>
      <c r="B752" t="s">
        <v>653</v>
      </c>
      <c r="C752" t="s">
        <v>1544</v>
      </c>
      <c r="D752" t="s">
        <v>564</v>
      </c>
      <c r="E752" s="2">
        <v>45596</v>
      </c>
      <c r="F752">
        <v>220</v>
      </c>
      <c r="G752" t="str">
        <f>VLOOKUP($C752,'LKUP PCNDES'!$K:$M,2,FALSE)</f>
        <v>Percentage of permanent care home residents aged 18 years or over, and recorded as experiencing acute confusion, who received a delirium assessment.</v>
      </c>
      <c r="H752" t="str">
        <f>VLOOKUP($C752,'LKUP PCNDES'!$K:$M,3,FALSE)</f>
        <v>DELIRIUM</v>
      </c>
      <c r="I752" t="str">
        <f>VLOOKUP($B752,'LKUP PCNDES'!$C$17:$H$60,4,FALSE)</f>
        <v>NHS North West London ICB</v>
      </c>
      <c r="J752" t="str">
        <f>VLOOKUP($B752,'LKUP PCNDES'!$C$17:$H$60,6,FALSE)</f>
        <v>NHS NORTH WEST LONDON INTEGRATED CARE BOARD</v>
      </c>
    </row>
    <row r="753" spans="1:10" x14ac:dyDescent="0.35">
      <c r="A753" t="s">
        <v>1558</v>
      </c>
      <c r="B753" t="s">
        <v>653</v>
      </c>
      <c r="C753" t="s">
        <v>1544</v>
      </c>
      <c r="D753" t="s">
        <v>564</v>
      </c>
      <c r="E753" s="2">
        <v>45626</v>
      </c>
      <c r="F753">
        <v>228</v>
      </c>
      <c r="G753" t="str">
        <f>VLOOKUP($C753,'LKUP PCNDES'!$K:$M,2,FALSE)</f>
        <v>Percentage of permanent care home residents aged 18 years or over, and recorded as experiencing acute confusion, who received a delirium assessment.</v>
      </c>
      <c r="H753" t="str">
        <f>VLOOKUP($C753,'LKUP PCNDES'!$K:$M,3,FALSE)</f>
        <v>DELIRIUM</v>
      </c>
      <c r="I753" t="str">
        <f>VLOOKUP($B753,'LKUP PCNDES'!$C$17:$H$60,4,FALSE)</f>
        <v>NHS North West London ICB</v>
      </c>
      <c r="J753" t="str">
        <f>VLOOKUP($B753,'LKUP PCNDES'!$C$17:$H$60,6,FALSE)</f>
        <v>NHS NORTH WEST LONDON INTEGRATED CARE BOARD</v>
      </c>
    </row>
    <row r="754" spans="1:10" x14ac:dyDescent="0.35">
      <c r="A754" t="s">
        <v>1558</v>
      </c>
      <c r="B754" t="s">
        <v>653</v>
      </c>
      <c r="C754" t="s">
        <v>1544</v>
      </c>
      <c r="D754" t="s">
        <v>563</v>
      </c>
      <c r="E754" s="2">
        <v>45412</v>
      </c>
      <c r="F754">
        <v>17</v>
      </c>
      <c r="G754" t="str">
        <f>VLOOKUP($C754,'LKUP PCNDES'!$K:$M,2,FALSE)</f>
        <v>Percentage of permanent care home residents aged 18 years or over, and recorded as experiencing acute confusion, who received a delirium assessment.</v>
      </c>
      <c r="H754" t="str">
        <f>VLOOKUP($C754,'LKUP PCNDES'!$K:$M,3,FALSE)</f>
        <v>DELIRIUM</v>
      </c>
      <c r="I754" t="str">
        <f>VLOOKUP($B754,'LKUP PCNDES'!$C$17:$H$60,4,FALSE)</f>
        <v>NHS North West London ICB</v>
      </c>
      <c r="J754" t="str">
        <f>VLOOKUP($B754,'LKUP PCNDES'!$C$17:$H$60,6,FALSE)</f>
        <v>NHS NORTH WEST LONDON INTEGRATED CARE BOARD</v>
      </c>
    </row>
    <row r="755" spans="1:10" x14ac:dyDescent="0.35">
      <c r="A755" t="s">
        <v>1558</v>
      </c>
      <c r="B755" t="s">
        <v>653</v>
      </c>
      <c r="C755" t="s">
        <v>1544</v>
      </c>
      <c r="D755" t="s">
        <v>563</v>
      </c>
      <c r="E755" s="2">
        <v>45443</v>
      </c>
      <c r="F755">
        <v>25</v>
      </c>
      <c r="G755" t="str">
        <f>VLOOKUP($C755,'LKUP PCNDES'!$K:$M,2,FALSE)</f>
        <v>Percentage of permanent care home residents aged 18 years or over, and recorded as experiencing acute confusion, who received a delirium assessment.</v>
      </c>
      <c r="H755" t="str">
        <f>VLOOKUP($C755,'LKUP PCNDES'!$K:$M,3,FALSE)</f>
        <v>DELIRIUM</v>
      </c>
      <c r="I755" t="str">
        <f>VLOOKUP($B755,'LKUP PCNDES'!$C$17:$H$60,4,FALSE)</f>
        <v>NHS North West London ICB</v>
      </c>
      <c r="J755" t="str">
        <f>VLOOKUP($B755,'LKUP PCNDES'!$C$17:$H$60,6,FALSE)</f>
        <v>NHS NORTH WEST LONDON INTEGRATED CARE BOARD</v>
      </c>
    </row>
    <row r="756" spans="1:10" x14ac:dyDescent="0.35">
      <c r="A756" t="s">
        <v>1558</v>
      </c>
      <c r="B756" t="s">
        <v>653</v>
      </c>
      <c r="C756" t="s">
        <v>1544</v>
      </c>
      <c r="D756" t="s">
        <v>563</v>
      </c>
      <c r="E756" s="2">
        <v>45473</v>
      </c>
      <c r="F756">
        <v>102</v>
      </c>
      <c r="G756" t="str">
        <f>VLOOKUP($C756,'LKUP PCNDES'!$K:$M,2,FALSE)</f>
        <v>Percentage of permanent care home residents aged 18 years or over, and recorded as experiencing acute confusion, who received a delirium assessment.</v>
      </c>
      <c r="H756" t="str">
        <f>VLOOKUP($C756,'LKUP PCNDES'!$K:$M,3,FALSE)</f>
        <v>DELIRIUM</v>
      </c>
      <c r="I756" t="str">
        <f>VLOOKUP($B756,'LKUP PCNDES'!$C$17:$H$60,4,FALSE)</f>
        <v>NHS North West London ICB</v>
      </c>
      <c r="J756" t="str">
        <f>VLOOKUP($B756,'LKUP PCNDES'!$C$17:$H$60,6,FALSE)</f>
        <v>NHS NORTH WEST LONDON INTEGRATED CARE BOARD</v>
      </c>
    </row>
    <row r="757" spans="1:10" x14ac:dyDescent="0.35">
      <c r="A757" t="s">
        <v>1558</v>
      </c>
      <c r="B757" t="s">
        <v>653</v>
      </c>
      <c r="C757" t="s">
        <v>1544</v>
      </c>
      <c r="D757" t="s">
        <v>563</v>
      </c>
      <c r="E757" s="2">
        <v>45504</v>
      </c>
      <c r="F757">
        <v>133</v>
      </c>
      <c r="G757" t="str">
        <f>VLOOKUP($C757,'LKUP PCNDES'!$K:$M,2,FALSE)</f>
        <v>Percentage of permanent care home residents aged 18 years or over, and recorded as experiencing acute confusion, who received a delirium assessment.</v>
      </c>
      <c r="H757" t="str">
        <f>VLOOKUP($C757,'LKUP PCNDES'!$K:$M,3,FALSE)</f>
        <v>DELIRIUM</v>
      </c>
      <c r="I757" t="str">
        <f>VLOOKUP($B757,'LKUP PCNDES'!$C$17:$H$60,4,FALSE)</f>
        <v>NHS North West London ICB</v>
      </c>
      <c r="J757" t="str">
        <f>VLOOKUP($B757,'LKUP PCNDES'!$C$17:$H$60,6,FALSE)</f>
        <v>NHS NORTH WEST LONDON INTEGRATED CARE BOARD</v>
      </c>
    </row>
    <row r="758" spans="1:10" x14ac:dyDescent="0.35">
      <c r="A758" t="s">
        <v>1558</v>
      </c>
      <c r="B758" t="s">
        <v>653</v>
      </c>
      <c r="C758" t="s">
        <v>1544</v>
      </c>
      <c r="D758" t="s">
        <v>563</v>
      </c>
      <c r="E758" s="2">
        <v>45535</v>
      </c>
      <c r="F758">
        <v>128</v>
      </c>
      <c r="G758" t="str">
        <f>VLOOKUP($C758,'LKUP PCNDES'!$K:$M,2,FALSE)</f>
        <v>Percentage of permanent care home residents aged 18 years or over, and recorded as experiencing acute confusion, who received a delirium assessment.</v>
      </c>
      <c r="H758" t="str">
        <f>VLOOKUP($C758,'LKUP PCNDES'!$K:$M,3,FALSE)</f>
        <v>DELIRIUM</v>
      </c>
      <c r="I758" t="str">
        <f>VLOOKUP($B758,'LKUP PCNDES'!$C$17:$H$60,4,FALSE)</f>
        <v>NHS North West London ICB</v>
      </c>
      <c r="J758" t="str">
        <f>VLOOKUP($B758,'LKUP PCNDES'!$C$17:$H$60,6,FALSE)</f>
        <v>NHS NORTH WEST LONDON INTEGRATED CARE BOARD</v>
      </c>
    </row>
    <row r="759" spans="1:10" x14ac:dyDescent="0.35">
      <c r="A759" t="s">
        <v>1558</v>
      </c>
      <c r="B759" t="s">
        <v>653</v>
      </c>
      <c r="C759" t="s">
        <v>1544</v>
      </c>
      <c r="D759" t="s">
        <v>563</v>
      </c>
      <c r="E759" s="2">
        <v>45565</v>
      </c>
      <c r="F759">
        <v>129</v>
      </c>
      <c r="G759" t="str">
        <f>VLOOKUP($C759,'LKUP PCNDES'!$K:$M,2,FALSE)</f>
        <v>Percentage of permanent care home residents aged 18 years or over, and recorded as experiencing acute confusion, who received a delirium assessment.</v>
      </c>
      <c r="H759" t="str">
        <f>VLOOKUP($C759,'LKUP PCNDES'!$K:$M,3,FALSE)</f>
        <v>DELIRIUM</v>
      </c>
      <c r="I759" t="str">
        <f>VLOOKUP($B759,'LKUP PCNDES'!$C$17:$H$60,4,FALSE)</f>
        <v>NHS North West London ICB</v>
      </c>
      <c r="J759" t="str">
        <f>VLOOKUP($B759,'LKUP PCNDES'!$C$17:$H$60,6,FALSE)</f>
        <v>NHS NORTH WEST LONDON INTEGRATED CARE BOARD</v>
      </c>
    </row>
    <row r="760" spans="1:10" x14ac:dyDescent="0.35">
      <c r="A760" t="s">
        <v>1558</v>
      </c>
      <c r="B760" t="s">
        <v>653</v>
      </c>
      <c r="C760" t="s">
        <v>1544</v>
      </c>
      <c r="D760" t="s">
        <v>563</v>
      </c>
      <c r="E760" s="2">
        <v>45596</v>
      </c>
      <c r="F760">
        <v>129</v>
      </c>
      <c r="G760" t="str">
        <f>VLOOKUP($C760,'LKUP PCNDES'!$K:$M,2,FALSE)</f>
        <v>Percentage of permanent care home residents aged 18 years or over, and recorded as experiencing acute confusion, who received a delirium assessment.</v>
      </c>
      <c r="H760" t="str">
        <f>VLOOKUP($C760,'LKUP PCNDES'!$K:$M,3,FALSE)</f>
        <v>DELIRIUM</v>
      </c>
      <c r="I760" t="str">
        <f>VLOOKUP($B760,'LKUP PCNDES'!$C$17:$H$60,4,FALSE)</f>
        <v>NHS North West London ICB</v>
      </c>
      <c r="J760" t="str">
        <f>VLOOKUP($B760,'LKUP PCNDES'!$C$17:$H$60,6,FALSE)</f>
        <v>NHS NORTH WEST LONDON INTEGRATED CARE BOARD</v>
      </c>
    </row>
    <row r="761" spans="1:10" x14ac:dyDescent="0.35">
      <c r="A761" t="s">
        <v>1558</v>
      </c>
      <c r="B761" t="s">
        <v>653</v>
      </c>
      <c r="C761" t="s">
        <v>1544</v>
      </c>
      <c r="D761" t="s">
        <v>563</v>
      </c>
      <c r="E761" s="2">
        <v>45626</v>
      </c>
      <c r="F761">
        <v>123</v>
      </c>
      <c r="G761" t="str">
        <f>VLOOKUP($C761,'LKUP PCNDES'!$K:$M,2,FALSE)</f>
        <v>Percentage of permanent care home residents aged 18 years or over, and recorded as experiencing acute confusion, who received a delirium assessment.</v>
      </c>
      <c r="H761" t="str">
        <f>VLOOKUP($C761,'LKUP PCNDES'!$K:$M,3,FALSE)</f>
        <v>DELIRIUM</v>
      </c>
      <c r="I761" t="str">
        <f>VLOOKUP($B761,'LKUP PCNDES'!$C$17:$H$60,4,FALSE)</f>
        <v>NHS North West London ICB</v>
      </c>
      <c r="J761" t="str">
        <f>VLOOKUP($B761,'LKUP PCNDES'!$C$17:$H$60,6,FALSE)</f>
        <v>NHS NORTH WEST LONDON INTEGRATED CARE BOARD</v>
      </c>
    </row>
    <row r="762" spans="1:10" x14ac:dyDescent="0.35">
      <c r="A762" t="s">
        <v>1558</v>
      </c>
      <c r="B762" t="s">
        <v>653</v>
      </c>
      <c r="C762" t="s">
        <v>1552</v>
      </c>
      <c r="D762" t="s">
        <v>700</v>
      </c>
      <c r="E762" s="2">
        <v>45412</v>
      </c>
      <c r="F762">
        <v>0</v>
      </c>
      <c r="G762" t="str">
        <f>VLOOKUP($C762,'LKUP PCNDES'!$K:$M,2,FALSE)</f>
        <v>Percentage of permanent care home residents aged 18 years or over who received a falls risk assessment.</v>
      </c>
      <c r="H762" t="str">
        <f>VLOOKUP($C762,'LKUP PCNDES'!$K:$M,3,FALSE)</f>
        <v>FALLS</v>
      </c>
      <c r="I762" t="str">
        <f>VLOOKUP($B762,'LKUP PCNDES'!$C$17:$H$60,4,FALSE)</f>
        <v>NHS North West London ICB</v>
      </c>
      <c r="J762" t="str">
        <f>VLOOKUP($B762,'LKUP PCNDES'!$C$17:$H$60,6,FALSE)</f>
        <v>NHS NORTH WEST LONDON INTEGRATED CARE BOARD</v>
      </c>
    </row>
    <row r="763" spans="1:10" x14ac:dyDescent="0.35">
      <c r="A763" t="s">
        <v>1558</v>
      </c>
      <c r="B763" t="s">
        <v>653</v>
      </c>
      <c r="C763" t="s">
        <v>1552</v>
      </c>
      <c r="D763" t="s">
        <v>700</v>
      </c>
      <c r="E763" s="2">
        <v>45443</v>
      </c>
      <c r="F763">
        <v>0</v>
      </c>
      <c r="G763" t="str">
        <f>VLOOKUP($C763,'LKUP PCNDES'!$K:$M,2,FALSE)</f>
        <v>Percentage of permanent care home residents aged 18 years or over who received a falls risk assessment.</v>
      </c>
      <c r="H763" t="str">
        <f>VLOOKUP($C763,'LKUP PCNDES'!$K:$M,3,FALSE)</f>
        <v>FALLS</v>
      </c>
      <c r="I763" t="str">
        <f>VLOOKUP($B763,'LKUP PCNDES'!$C$17:$H$60,4,FALSE)</f>
        <v>NHS North West London ICB</v>
      </c>
      <c r="J763" t="str">
        <f>VLOOKUP($B763,'LKUP PCNDES'!$C$17:$H$60,6,FALSE)</f>
        <v>NHS NORTH WEST LONDON INTEGRATED CARE BOARD</v>
      </c>
    </row>
    <row r="764" spans="1:10" x14ac:dyDescent="0.35">
      <c r="A764" t="s">
        <v>1558</v>
      </c>
      <c r="B764" t="s">
        <v>653</v>
      </c>
      <c r="C764" t="s">
        <v>1552</v>
      </c>
      <c r="D764" t="s">
        <v>700</v>
      </c>
      <c r="E764" s="2">
        <v>45473</v>
      </c>
      <c r="F764">
        <v>0</v>
      </c>
      <c r="G764" t="str">
        <f>VLOOKUP($C764,'LKUP PCNDES'!$K:$M,2,FALSE)</f>
        <v>Percentage of permanent care home residents aged 18 years or over who received a falls risk assessment.</v>
      </c>
      <c r="H764" t="str">
        <f>VLOOKUP($C764,'LKUP PCNDES'!$K:$M,3,FALSE)</f>
        <v>FALLS</v>
      </c>
      <c r="I764" t="str">
        <f>VLOOKUP($B764,'LKUP PCNDES'!$C$17:$H$60,4,FALSE)</f>
        <v>NHS North West London ICB</v>
      </c>
      <c r="J764" t="str">
        <f>VLOOKUP($B764,'LKUP PCNDES'!$C$17:$H$60,6,FALSE)</f>
        <v>NHS NORTH WEST LONDON INTEGRATED CARE BOARD</v>
      </c>
    </row>
    <row r="765" spans="1:10" x14ac:dyDescent="0.35">
      <c r="A765" t="s">
        <v>1558</v>
      </c>
      <c r="B765" t="s">
        <v>653</v>
      </c>
      <c r="C765" t="s">
        <v>1552</v>
      </c>
      <c r="D765" t="s">
        <v>700</v>
      </c>
      <c r="E765" s="2">
        <v>45504</v>
      </c>
      <c r="F765">
        <v>0</v>
      </c>
      <c r="G765" t="str">
        <f>VLOOKUP($C765,'LKUP PCNDES'!$K:$M,2,FALSE)</f>
        <v>Percentage of permanent care home residents aged 18 years or over who received a falls risk assessment.</v>
      </c>
      <c r="H765" t="str">
        <f>VLOOKUP($C765,'LKUP PCNDES'!$K:$M,3,FALSE)</f>
        <v>FALLS</v>
      </c>
      <c r="I765" t="str">
        <f>VLOOKUP($B765,'LKUP PCNDES'!$C$17:$H$60,4,FALSE)</f>
        <v>NHS North West London ICB</v>
      </c>
      <c r="J765" t="str">
        <f>VLOOKUP($B765,'LKUP PCNDES'!$C$17:$H$60,6,FALSE)</f>
        <v>NHS NORTH WEST LONDON INTEGRATED CARE BOARD</v>
      </c>
    </row>
    <row r="766" spans="1:10" x14ac:dyDescent="0.35">
      <c r="A766" t="s">
        <v>1558</v>
      </c>
      <c r="B766" t="s">
        <v>653</v>
      </c>
      <c r="C766" t="s">
        <v>1552</v>
      </c>
      <c r="D766" t="s">
        <v>700</v>
      </c>
      <c r="E766" s="2">
        <v>45535</v>
      </c>
      <c r="F766">
        <v>0</v>
      </c>
      <c r="G766" t="str">
        <f>VLOOKUP($C766,'LKUP PCNDES'!$K:$M,2,FALSE)</f>
        <v>Percentage of permanent care home residents aged 18 years or over who received a falls risk assessment.</v>
      </c>
      <c r="H766" t="str">
        <f>VLOOKUP($C766,'LKUP PCNDES'!$K:$M,3,FALSE)</f>
        <v>FALLS</v>
      </c>
      <c r="I766" t="str">
        <f>VLOOKUP($B766,'LKUP PCNDES'!$C$17:$H$60,4,FALSE)</f>
        <v>NHS North West London ICB</v>
      </c>
      <c r="J766" t="str">
        <f>VLOOKUP($B766,'LKUP PCNDES'!$C$17:$H$60,6,FALSE)</f>
        <v>NHS NORTH WEST LONDON INTEGRATED CARE BOARD</v>
      </c>
    </row>
    <row r="767" spans="1:10" x14ac:dyDescent="0.35">
      <c r="A767" t="s">
        <v>1558</v>
      </c>
      <c r="B767" t="s">
        <v>653</v>
      </c>
      <c r="C767" t="s">
        <v>1552</v>
      </c>
      <c r="D767" t="s">
        <v>700</v>
      </c>
      <c r="E767" s="2">
        <v>45565</v>
      </c>
      <c r="F767">
        <v>0</v>
      </c>
      <c r="G767" t="str">
        <f>VLOOKUP($C767,'LKUP PCNDES'!$K:$M,2,FALSE)</f>
        <v>Percentage of permanent care home residents aged 18 years or over who received a falls risk assessment.</v>
      </c>
      <c r="H767" t="str">
        <f>VLOOKUP($C767,'LKUP PCNDES'!$K:$M,3,FALSE)</f>
        <v>FALLS</v>
      </c>
      <c r="I767" t="str">
        <f>VLOOKUP($B767,'LKUP PCNDES'!$C$17:$H$60,4,FALSE)</f>
        <v>NHS North West London ICB</v>
      </c>
      <c r="J767" t="str">
        <f>VLOOKUP($B767,'LKUP PCNDES'!$C$17:$H$60,6,FALSE)</f>
        <v>NHS NORTH WEST LONDON INTEGRATED CARE BOARD</v>
      </c>
    </row>
    <row r="768" spans="1:10" x14ac:dyDescent="0.35">
      <c r="A768" t="s">
        <v>1558</v>
      </c>
      <c r="B768" t="s">
        <v>653</v>
      </c>
      <c r="C768" t="s">
        <v>1552</v>
      </c>
      <c r="D768" t="s">
        <v>700</v>
      </c>
      <c r="E768" s="2">
        <v>45596</v>
      </c>
      <c r="F768">
        <v>0</v>
      </c>
      <c r="G768" t="str">
        <f>VLOOKUP($C768,'LKUP PCNDES'!$K:$M,2,FALSE)</f>
        <v>Percentage of permanent care home residents aged 18 years or over who received a falls risk assessment.</v>
      </c>
      <c r="H768" t="str">
        <f>VLOOKUP($C768,'LKUP PCNDES'!$K:$M,3,FALSE)</f>
        <v>FALLS</v>
      </c>
      <c r="I768" t="str">
        <f>VLOOKUP($B768,'LKUP PCNDES'!$C$17:$H$60,4,FALSE)</f>
        <v>NHS North West London ICB</v>
      </c>
      <c r="J768" t="str">
        <f>VLOOKUP($B768,'LKUP PCNDES'!$C$17:$H$60,6,FALSE)</f>
        <v>NHS NORTH WEST LONDON INTEGRATED CARE BOARD</v>
      </c>
    </row>
    <row r="769" spans="1:10" x14ac:dyDescent="0.35">
      <c r="A769" t="s">
        <v>1558</v>
      </c>
      <c r="B769" t="s">
        <v>653</v>
      </c>
      <c r="C769" t="s">
        <v>1552</v>
      </c>
      <c r="D769" t="s">
        <v>700</v>
      </c>
      <c r="E769" s="2">
        <v>45626</v>
      </c>
      <c r="F769">
        <v>0</v>
      </c>
      <c r="G769" t="str">
        <f>VLOOKUP($C769,'LKUP PCNDES'!$K:$M,2,FALSE)</f>
        <v>Percentage of permanent care home residents aged 18 years or over who received a falls risk assessment.</v>
      </c>
      <c r="H769" t="str">
        <f>VLOOKUP($C769,'LKUP PCNDES'!$K:$M,3,FALSE)</f>
        <v>FALLS</v>
      </c>
      <c r="I769" t="str">
        <f>VLOOKUP($B769,'LKUP PCNDES'!$C$17:$H$60,4,FALSE)</f>
        <v>NHS North West London ICB</v>
      </c>
      <c r="J769" t="str">
        <f>VLOOKUP($B769,'LKUP PCNDES'!$C$17:$H$60,6,FALSE)</f>
        <v>NHS NORTH WEST LONDON INTEGRATED CARE BOARD</v>
      </c>
    </row>
    <row r="770" spans="1:10" x14ac:dyDescent="0.35">
      <c r="A770" t="s">
        <v>1558</v>
      </c>
      <c r="B770" t="s">
        <v>653</v>
      </c>
      <c r="C770" t="s">
        <v>1552</v>
      </c>
      <c r="D770" t="s">
        <v>564</v>
      </c>
      <c r="E770" s="2">
        <v>45412</v>
      </c>
      <c r="F770">
        <v>6844</v>
      </c>
      <c r="G770" t="str">
        <f>VLOOKUP($C770,'LKUP PCNDES'!$K:$M,2,FALSE)</f>
        <v>Percentage of permanent care home residents aged 18 years or over who received a falls risk assessment.</v>
      </c>
      <c r="H770" t="str">
        <f>VLOOKUP($C770,'LKUP PCNDES'!$K:$M,3,FALSE)</f>
        <v>FALLS</v>
      </c>
      <c r="I770" t="str">
        <f>VLOOKUP($B770,'LKUP PCNDES'!$C$17:$H$60,4,FALSE)</f>
        <v>NHS North West London ICB</v>
      </c>
      <c r="J770" t="str">
        <f>VLOOKUP($B770,'LKUP PCNDES'!$C$17:$H$60,6,FALSE)</f>
        <v>NHS NORTH WEST LONDON INTEGRATED CARE BOARD</v>
      </c>
    </row>
    <row r="771" spans="1:10" x14ac:dyDescent="0.35">
      <c r="A771" t="s">
        <v>1558</v>
      </c>
      <c r="B771" t="s">
        <v>653</v>
      </c>
      <c r="C771" t="s">
        <v>1552</v>
      </c>
      <c r="D771" t="s">
        <v>564</v>
      </c>
      <c r="E771" s="2">
        <v>45443</v>
      </c>
      <c r="F771">
        <v>6918</v>
      </c>
      <c r="G771" t="str">
        <f>VLOOKUP($C771,'LKUP PCNDES'!$K:$M,2,FALSE)</f>
        <v>Percentage of permanent care home residents aged 18 years or over who received a falls risk assessment.</v>
      </c>
      <c r="H771" t="str">
        <f>VLOOKUP($C771,'LKUP PCNDES'!$K:$M,3,FALSE)</f>
        <v>FALLS</v>
      </c>
      <c r="I771" t="str">
        <f>VLOOKUP($B771,'LKUP PCNDES'!$C$17:$H$60,4,FALSE)</f>
        <v>NHS North West London ICB</v>
      </c>
      <c r="J771" t="str">
        <f>VLOOKUP($B771,'LKUP PCNDES'!$C$17:$H$60,6,FALSE)</f>
        <v>NHS NORTH WEST LONDON INTEGRATED CARE BOARD</v>
      </c>
    </row>
    <row r="772" spans="1:10" x14ac:dyDescent="0.35">
      <c r="A772" t="s">
        <v>1558</v>
      </c>
      <c r="B772" t="s">
        <v>653</v>
      </c>
      <c r="C772" t="s">
        <v>1552</v>
      </c>
      <c r="D772" t="s">
        <v>564</v>
      </c>
      <c r="E772" s="2">
        <v>45473</v>
      </c>
      <c r="F772">
        <v>6981</v>
      </c>
      <c r="G772" t="str">
        <f>VLOOKUP($C772,'LKUP PCNDES'!$K:$M,2,FALSE)</f>
        <v>Percentage of permanent care home residents aged 18 years or over who received a falls risk assessment.</v>
      </c>
      <c r="H772" t="str">
        <f>VLOOKUP($C772,'LKUP PCNDES'!$K:$M,3,FALSE)</f>
        <v>FALLS</v>
      </c>
      <c r="I772" t="str">
        <f>VLOOKUP($B772,'LKUP PCNDES'!$C$17:$H$60,4,FALSE)</f>
        <v>NHS North West London ICB</v>
      </c>
      <c r="J772" t="str">
        <f>VLOOKUP($B772,'LKUP PCNDES'!$C$17:$H$60,6,FALSE)</f>
        <v>NHS NORTH WEST LONDON INTEGRATED CARE BOARD</v>
      </c>
    </row>
    <row r="773" spans="1:10" x14ac:dyDescent="0.35">
      <c r="A773" t="s">
        <v>1558</v>
      </c>
      <c r="B773" t="s">
        <v>653</v>
      </c>
      <c r="C773" t="s">
        <v>1552</v>
      </c>
      <c r="D773" t="s">
        <v>564</v>
      </c>
      <c r="E773" s="2">
        <v>45504</v>
      </c>
      <c r="F773">
        <v>7102</v>
      </c>
      <c r="G773" t="str">
        <f>VLOOKUP($C773,'LKUP PCNDES'!$K:$M,2,FALSE)</f>
        <v>Percentage of permanent care home residents aged 18 years or over who received a falls risk assessment.</v>
      </c>
      <c r="H773" t="str">
        <f>VLOOKUP($C773,'LKUP PCNDES'!$K:$M,3,FALSE)</f>
        <v>FALLS</v>
      </c>
      <c r="I773" t="str">
        <f>VLOOKUP($B773,'LKUP PCNDES'!$C$17:$H$60,4,FALSE)</f>
        <v>NHS North West London ICB</v>
      </c>
      <c r="J773" t="str">
        <f>VLOOKUP($B773,'LKUP PCNDES'!$C$17:$H$60,6,FALSE)</f>
        <v>NHS NORTH WEST LONDON INTEGRATED CARE BOARD</v>
      </c>
    </row>
    <row r="774" spans="1:10" x14ac:dyDescent="0.35">
      <c r="A774" t="s">
        <v>1558</v>
      </c>
      <c r="B774" t="s">
        <v>653</v>
      </c>
      <c r="C774" t="s">
        <v>1552</v>
      </c>
      <c r="D774" t="s">
        <v>564</v>
      </c>
      <c r="E774" s="2">
        <v>45535</v>
      </c>
      <c r="F774">
        <v>7202</v>
      </c>
      <c r="G774" t="str">
        <f>VLOOKUP($C774,'LKUP PCNDES'!$K:$M,2,FALSE)</f>
        <v>Percentage of permanent care home residents aged 18 years or over who received a falls risk assessment.</v>
      </c>
      <c r="H774" t="str">
        <f>VLOOKUP($C774,'LKUP PCNDES'!$K:$M,3,FALSE)</f>
        <v>FALLS</v>
      </c>
      <c r="I774" t="str">
        <f>VLOOKUP($B774,'LKUP PCNDES'!$C$17:$H$60,4,FALSE)</f>
        <v>NHS North West London ICB</v>
      </c>
      <c r="J774" t="str">
        <f>VLOOKUP($B774,'LKUP PCNDES'!$C$17:$H$60,6,FALSE)</f>
        <v>NHS NORTH WEST LONDON INTEGRATED CARE BOARD</v>
      </c>
    </row>
    <row r="775" spans="1:10" x14ac:dyDescent="0.35">
      <c r="A775" t="s">
        <v>1558</v>
      </c>
      <c r="B775" t="s">
        <v>653</v>
      </c>
      <c r="C775" t="s">
        <v>1552</v>
      </c>
      <c r="D775" t="s">
        <v>564</v>
      </c>
      <c r="E775" s="2">
        <v>45565</v>
      </c>
      <c r="F775">
        <v>7152</v>
      </c>
      <c r="G775" t="str">
        <f>VLOOKUP($C775,'LKUP PCNDES'!$K:$M,2,FALSE)</f>
        <v>Percentage of permanent care home residents aged 18 years or over who received a falls risk assessment.</v>
      </c>
      <c r="H775" t="str">
        <f>VLOOKUP($C775,'LKUP PCNDES'!$K:$M,3,FALSE)</f>
        <v>FALLS</v>
      </c>
      <c r="I775" t="str">
        <f>VLOOKUP($B775,'LKUP PCNDES'!$C$17:$H$60,4,FALSE)</f>
        <v>NHS North West London ICB</v>
      </c>
      <c r="J775" t="str">
        <f>VLOOKUP($B775,'LKUP PCNDES'!$C$17:$H$60,6,FALSE)</f>
        <v>NHS NORTH WEST LONDON INTEGRATED CARE BOARD</v>
      </c>
    </row>
    <row r="776" spans="1:10" x14ac:dyDescent="0.35">
      <c r="A776" t="s">
        <v>1558</v>
      </c>
      <c r="B776" t="s">
        <v>653</v>
      </c>
      <c r="C776" t="s">
        <v>1552</v>
      </c>
      <c r="D776" t="s">
        <v>564</v>
      </c>
      <c r="E776" s="2">
        <v>45596</v>
      </c>
      <c r="F776">
        <v>7133</v>
      </c>
      <c r="G776" t="str">
        <f>VLOOKUP($C776,'LKUP PCNDES'!$K:$M,2,FALSE)</f>
        <v>Percentage of permanent care home residents aged 18 years or over who received a falls risk assessment.</v>
      </c>
      <c r="H776" t="str">
        <f>VLOOKUP($C776,'LKUP PCNDES'!$K:$M,3,FALSE)</f>
        <v>FALLS</v>
      </c>
      <c r="I776" t="str">
        <f>VLOOKUP($B776,'LKUP PCNDES'!$C$17:$H$60,4,FALSE)</f>
        <v>NHS North West London ICB</v>
      </c>
      <c r="J776" t="str">
        <f>VLOOKUP($B776,'LKUP PCNDES'!$C$17:$H$60,6,FALSE)</f>
        <v>NHS NORTH WEST LONDON INTEGRATED CARE BOARD</v>
      </c>
    </row>
    <row r="777" spans="1:10" x14ac:dyDescent="0.35">
      <c r="A777" t="s">
        <v>1558</v>
      </c>
      <c r="B777" t="s">
        <v>653</v>
      </c>
      <c r="C777" t="s">
        <v>1552</v>
      </c>
      <c r="D777" t="s">
        <v>564</v>
      </c>
      <c r="E777" s="2">
        <v>45626</v>
      </c>
      <c r="F777">
        <v>7134</v>
      </c>
      <c r="G777" t="str">
        <f>VLOOKUP($C777,'LKUP PCNDES'!$K:$M,2,FALSE)</f>
        <v>Percentage of permanent care home residents aged 18 years or over who received a falls risk assessment.</v>
      </c>
      <c r="H777" t="str">
        <f>VLOOKUP($C777,'LKUP PCNDES'!$K:$M,3,FALSE)</f>
        <v>FALLS</v>
      </c>
      <c r="I777" t="str">
        <f>VLOOKUP($B777,'LKUP PCNDES'!$C$17:$H$60,4,FALSE)</f>
        <v>NHS North West London ICB</v>
      </c>
      <c r="J777" t="str">
        <f>VLOOKUP($B777,'LKUP PCNDES'!$C$17:$H$60,6,FALSE)</f>
        <v>NHS NORTH WEST LONDON INTEGRATED CARE BOARD</v>
      </c>
    </row>
    <row r="778" spans="1:10" x14ac:dyDescent="0.35">
      <c r="A778" t="s">
        <v>1558</v>
      </c>
      <c r="B778" t="s">
        <v>653</v>
      </c>
      <c r="C778" t="s">
        <v>1552</v>
      </c>
      <c r="D778" t="s">
        <v>563</v>
      </c>
      <c r="E778" s="2">
        <v>45412</v>
      </c>
      <c r="F778">
        <v>44</v>
      </c>
      <c r="G778" t="str">
        <f>VLOOKUP($C778,'LKUP PCNDES'!$K:$M,2,FALSE)</f>
        <v>Percentage of permanent care home residents aged 18 years or over who received a falls risk assessment.</v>
      </c>
      <c r="H778" t="str">
        <f>VLOOKUP($C778,'LKUP PCNDES'!$K:$M,3,FALSE)</f>
        <v>FALLS</v>
      </c>
      <c r="I778" t="str">
        <f>VLOOKUP($B778,'LKUP PCNDES'!$C$17:$H$60,4,FALSE)</f>
        <v>NHS North West London ICB</v>
      </c>
      <c r="J778" t="str">
        <f>VLOOKUP($B778,'LKUP PCNDES'!$C$17:$H$60,6,FALSE)</f>
        <v>NHS NORTH WEST LONDON INTEGRATED CARE BOARD</v>
      </c>
    </row>
    <row r="779" spans="1:10" x14ac:dyDescent="0.35">
      <c r="A779" t="s">
        <v>1558</v>
      </c>
      <c r="B779" t="s">
        <v>653</v>
      </c>
      <c r="C779" t="s">
        <v>1552</v>
      </c>
      <c r="D779" t="s">
        <v>563</v>
      </c>
      <c r="E779" s="2">
        <v>45443</v>
      </c>
      <c r="F779">
        <v>64</v>
      </c>
      <c r="G779" t="str">
        <f>VLOOKUP($C779,'LKUP PCNDES'!$K:$M,2,FALSE)</f>
        <v>Percentage of permanent care home residents aged 18 years or over who received a falls risk assessment.</v>
      </c>
      <c r="H779" t="str">
        <f>VLOOKUP($C779,'LKUP PCNDES'!$K:$M,3,FALSE)</f>
        <v>FALLS</v>
      </c>
      <c r="I779" t="str">
        <f>VLOOKUP($B779,'LKUP PCNDES'!$C$17:$H$60,4,FALSE)</f>
        <v>NHS North West London ICB</v>
      </c>
      <c r="J779" t="str">
        <f>VLOOKUP($B779,'LKUP PCNDES'!$C$17:$H$60,6,FALSE)</f>
        <v>NHS NORTH WEST LONDON INTEGRATED CARE BOARD</v>
      </c>
    </row>
    <row r="780" spans="1:10" x14ac:dyDescent="0.35">
      <c r="A780" t="s">
        <v>1558</v>
      </c>
      <c r="B780" t="s">
        <v>653</v>
      </c>
      <c r="C780" t="s">
        <v>1552</v>
      </c>
      <c r="D780" t="s">
        <v>563</v>
      </c>
      <c r="E780" s="2">
        <v>45473</v>
      </c>
      <c r="F780">
        <v>160</v>
      </c>
      <c r="G780" t="str">
        <f>VLOOKUP($C780,'LKUP PCNDES'!$K:$M,2,FALSE)</f>
        <v>Percentage of permanent care home residents aged 18 years or over who received a falls risk assessment.</v>
      </c>
      <c r="H780" t="str">
        <f>VLOOKUP($C780,'LKUP PCNDES'!$K:$M,3,FALSE)</f>
        <v>FALLS</v>
      </c>
      <c r="I780" t="str">
        <f>VLOOKUP($B780,'LKUP PCNDES'!$C$17:$H$60,4,FALSE)</f>
        <v>NHS North West London ICB</v>
      </c>
      <c r="J780" t="str">
        <f>VLOOKUP($B780,'LKUP PCNDES'!$C$17:$H$60,6,FALSE)</f>
        <v>NHS NORTH WEST LONDON INTEGRATED CARE BOARD</v>
      </c>
    </row>
    <row r="781" spans="1:10" x14ac:dyDescent="0.35">
      <c r="A781" t="s">
        <v>1558</v>
      </c>
      <c r="B781" t="s">
        <v>653</v>
      </c>
      <c r="C781" t="s">
        <v>1552</v>
      </c>
      <c r="D781" t="s">
        <v>563</v>
      </c>
      <c r="E781" s="2">
        <v>45504</v>
      </c>
      <c r="F781">
        <v>212</v>
      </c>
      <c r="G781" t="str">
        <f>VLOOKUP($C781,'LKUP PCNDES'!$K:$M,2,FALSE)</f>
        <v>Percentage of permanent care home residents aged 18 years or over who received a falls risk assessment.</v>
      </c>
      <c r="H781" t="str">
        <f>VLOOKUP($C781,'LKUP PCNDES'!$K:$M,3,FALSE)</f>
        <v>FALLS</v>
      </c>
      <c r="I781" t="str">
        <f>VLOOKUP($B781,'LKUP PCNDES'!$C$17:$H$60,4,FALSE)</f>
        <v>NHS North West London ICB</v>
      </c>
      <c r="J781" t="str">
        <f>VLOOKUP($B781,'LKUP PCNDES'!$C$17:$H$60,6,FALSE)</f>
        <v>NHS NORTH WEST LONDON INTEGRATED CARE BOARD</v>
      </c>
    </row>
    <row r="782" spans="1:10" x14ac:dyDescent="0.35">
      <c r="A782" t="s">
        <v>1558</v>
      </c>
      <c r="B782" t="s">
        <v>653</v>
      </c>
      <c r="C782" t="s">
        <v>1552</v>
      </c>
      <c r="D782" t="s">
        <v>563</v>
      </c>
      <c r="E782" s="2">
        <v>45535</v>
      </c>
      <c r="F782">
        <v>217</v>
      </c>
      <c r="G782" t="str">
        <f>VLOOKUP($C782,'LKUP PCNDES'!$K:$M,2,FALSE)</f>
        <v>Percentage of permanent care home residents aged 18 years or over who received a falls risk assessment.</v>
      </c>
      <c r="H782" t="str">
        <f>VLOOKUP($C782,'LKUP PCNDES'!$K:$M,3,FALSE)</f>
        <v>FALLS</v>
      </c>
      <c r="I782" t="str">
        <f>VLOOKUP($B782,'LKUP PCNDES'!$C$17:$H$60,4,FALSE)</f>
        <v>NHS North West London ICB</v>
      </c>
      <c r="J782" t="str">
        <f>VLOOKUP($B782,'LKUP PCNDES'!$C$17:$H$60,6,FALSE)</f>
        <v>NHS NORTH WEST LONDON INTEGRATED CARE BOARD</v>
      </c>
    </row>
    <row r="783" spans="1:10" x14ac:dyDescent="0.35">
      <c r="A783" t="s">
        <v>1558</v>
      </c>
      <c r="B783" t="s">
        <v>653</v>
      </c>
      <c r="C783" t="s">
        <v>1552</v>
      </c>
      <c r="D783" t="s">
        <v>563</v>
      </c>
      <c r="E783" s="2">
        <v>45565</v>
      </c>
      <c r="F783">
        <v>240</v>
      </c>
      <c r="G783" t="str">
        <f>VLOOKUP($C783,'LKUP PCNDES'!$K:$M,2,FALSE)</f>
        <v>Percentage of permanent care home residents aged 18 years or over who received a falls risk assessment.</v>
      </c>
      <c r="H783" t="str">
        <f>VLOOKUP($C783,'LKUP PCNDES'!$K:$M,3,FALSE)</f>
        <v>FALLS</v>
      </c>
      <c r="I783" t="str">
        <f>VLOOKUP($B783,'LKUP PCNDES'!$C$17:$H$60,4,FALSE)</f>
        <v>NHS North West London ICB</v>
      </c>
      <c r="J783" t="str">
        <f>VLOOKUP($B783,'LKUP PCNDES'!$C$17:$H$60,6,FALSE)</f>
        <v>NHS NORTH WEST LONDON INTEGRATED CARE BOARD</v>
      </c>
    </row>
    <row r="784" spans="1:10" x14ac:dyDescent="0.35">
      <c r="A784" t="s">
        <v>1558</v>
      </c>
      <c r="B784" t="s">
        <v>653</v>
      </c>
      <c r="C784" t="s">
        <v>1552</v>
      </c>
      <c r="D784" t="s">
        <v>563</v>
      </c>
      <c r="E784" s="2">
        <v>45596</v>
      </c>
      <c r="F784">
        <v>277</v>
      </c>
      <c r="G784" t="str">
        <f>VLOOKUP($C784,'LKUP PCNDES'!$K:$M,2,FALSE)</f>
        <v>Percentage of permanent care home residents aged 18 years or over who received a falls risk assessment.</v>
      </c>
      <c r="H784" t="str">
        <f>VLOOKUP($C784,'LKUP PCNDES'!$K:$M,3,FALSE)</f>
        <v>FALLS</v>
      </c>
      <c r="I784" t="str">
        <f>VLOOKUP($B784,'LKUP PCNDES'!$C$17:$H$60,4,FALSE)</f>
        <v>NHS North West London ICB</v>
      </c>
      <c r="J784" t="str">
        <f>VLOOKUP($B784,'LKUP PCNDES'!$C$17:$H$60,6,FALSE)</f>
        <v>NHS NORTH WEST LONDON INTEGRATED CARE BOARD</v>
      </c>
    </row>
    <row r="785" spans="1:10" x14ac:dyDescent="0.35">
      <c r="A785" t="s">
        <v>1558</v>
      </c>
      <c r="B785" t="s">
        <v>653</v>
      </c>
      <c r="C785" t="s">
        <v>1552</v>
      </c>
      <c r="D785" t="s">
        <v>563</v>
      </c>
      <c r="E785" s="2">
        <v>45626</v>
      </c>
      <c r="F785">
        <v>276</v>
      </c>
      <c r="G785" t="str">
        <f>VLOOKUP($C785,'LKUP PCNDES'!$K:$M,2,FALSE)</f>
        <v>Percentage of permanent care home residents aged 18 years or over who received a falls risk assessment.</v>
      </c>
      <c r="H785" t="str">
        <f>VLOOKUP($C785,'LKUP PCNDES'!$K:$M,3,FALSE)</f>
        <v>FALLS</v>
      </c>
      <c r="I785" t="str">
        <f>VLOOKUP($B785,'LKUP PCNDES'!$C$17:$H$60,4,FALSE)</f>
        <v>NHS North West London ICB</v>
      </c>
      <c r="J785" t="str">
        <f>VLOOKUP($B785,'LKUP PCNDES'!$C$17:$H$60,6,FALSE)</f>
        <v>NHS NORTH WEST LONDON INTEGRATED CARE BOARD</v>
      </c>
    </row>
    <row r="786" spans="1:10" x14ac:dyDescent="0.35">
      <c r="A786" t="s">
        <v>1558</v>
      </c>
      <c r="B786" t="s">
        <v>653</v>
      </c>
      <c r="C786" t="s">
        <v>1554</v>
      </c>
      <c r="D786" t="s">
        <v>700</v>
      </c>
      <c r="E786" s="2">
        <v>45412</v>
      </c>
      <c r="F786">
        <v>0</v>
      </c>
      <c r="G786" t="str">
        <f>VLOOKUP($C786,'LKUP PCNDES'!$K:$M,2,FALSE)</f>
        <v>Percentage of permanent care home residents aged 18 years or over who received a psychosocial assessment.</v>
      </c>
      <c r="H786" t="str">
        <f>VLOOKUP($C786,'LKUP PCNDES'!$K:$M,3,FALSE)</f>
        <v>PSY_ASSESS</v>
      </c>
      <c r="I786" t="str">
        <f>VLOOKUP($B786,'LKUP PCNDES'!$C$17:$H$60,4,FALSE)</f>
        <v>NHS North West London ICB</v>
      </c>
      <c r="J786" t="str">
        <f>VLOOKUP($B786,'LKUP PCNDES'!$C$17:$H$60,6,FALSE)</f>
        <v>NHS NORTH WEST LONDON INTEGRATED CARE BOARD</v>
      </c>
    </row>
    <row r="787" spans="1:10" x14ac:dyDescent="0.35">
      <c r="A787" t="s">
        <v>1558</v>
      </c>
      <c r="B787" t="s">
        <v>653</v>
      </c>
      <c r="C787" t="s">
        <v>1554</v>
      </c>
      <c r="D787" t="s">
        <v>700</v>
      </c>
      <c r="E787" s="2">
        <v>45443</v>
      </c>
      <c r="F787">
        <v>0</v>
      </c>
      <c r="G787" t="str">
        <f>VLOOKUP($C787,'LKUP PCNDES'!$K:$M,2,FALSE)</f>
        <v>Percentage of permanent care home residents aged 18 years or over who received a psychosocial assessment.</v>
      </c>
      <c r="H787" t="str">
        <f>VLOOKUP($C787,'LKUP PCNDES'!$K:$M,3,FALSE)</f>
        <v>PSY_ASSESS</v>
      </c>
      <c r="I787" t="str">
        <f>VLOOKUP($B787,'LKUP PCNDES'!$C$17:$H$60,4,FALSE)</f>
        <v>NHS North West London ICB</v>
      </c>
      <c r="J787" t="str">
        <f>VLOOKUP($B787,'LKUP PCNDES'!$C$17:$H$60,6,FALSE)</f>
        <v>NHS NORTH WEST LONDON INTEGRATED CARE BOARD</v>
      </c>
    </row>
    <row r="788" spans="1:10" x14ac:dyDescent="0.35">
      <c r="A788" t="s">
        <v>1558</v>
      </c>
      <c r="B788" t="s">
        <v>653</v>
      </c>
      <c r="C788" t="s">
        <v>1554</v>
      </c>
      <c r="D788" t="s">
        <v>700</v>
      </c>
      <c r="E788" s="2">
        <v>45473</v>
      </c>
      <c r="F788">
        <v>0</v>
      </c>
      <c r="G788" t="str">
        <f>VLOOKUP($C788,'LKUP PCNDES'!$K:$M,2,FALSE)</f>
        <v>Percentage of permanent care home residents aged 18 years or over who received a psychosocial assessment.</v>
      </c>
      <c r="H788" t="str">
        <f>VLOOKUP($C788,'LKUP PCNDES'!$K:$M,3,FALSE)</f>
        <v>PSY_ASSESS</v>
      </c>
      <c r="I788" t="str">
        <f>VLOOKUP($B788,'LKUP PCNDES'!$C$17:$H$60,4,FALSE)</f>
        <v>NHS North West London ICB</v>
      </c>
      <c r="J788" t="str">
        <f>VLOOKUP($B788,'LKUP PCNDES'!$C$17:$H$60,6,FALSE)</f>
        <v>NHS NORTH WEST LONDON INTEGRATED CARE BOARD</v>
      </c>
    </row>
    <row r="789" spans="1:10" x14ac:dyDescent="0.35">
      <c r="A789" t="s">
        <v>1558</v>
      </c>
      <c r="B789" t="s">
        <v>653</v>
      </c>
      <c r="C789" t="s">
        <v>1554</v>
      </c>
      <c r="D789" t="s">
        <v>700</v>
      </c>
      <c r="E789" s="2">
        <v>45504</v>
      </c>
      <c r="F789">
        <v>0</v>
      </c>
      <c r="G789" t="str">
        <f>VLOOKUP($C789,'LKUP PCNDES'!$K:$M,2,FALSE)</f>
        <v>Percentage of permanent care home residents aged 18 years or over who received a psychosocial assessment.</v>
      </c>
      <c r="H789" t="str">
        <f>VLOOKUP($C789,'LKUP PCNDES'!$K:$M,3,FALSE)</f>
        <v>PSY_ASSESS</v>
      </c>
      <c r="I789" t="str">
        <f>VLOOKUP($B789,'LKUP PCNDES'!$C$17:$H$60,4,FALSE)</f>
        <v>NHS North West London ICB</v>
      </c>
      <c r="J789" t="str">
        <f>VLOOKUP($B789,'LKUP PCNDES'!$C$17:$H$60,6,FALSE)</f>
        <v>NHS NORTH WEST LONDON INTEGRATED CARE BOARD</v>
      </c>
    </row>
    <row r="790" spans="1:10" x14ac:dyDescent="0.35">
      <c r="A790" t="s">
        <v>1558</v>
      </c>
      <c r="B790" t="s">
        <v>653</v>
      </c>
      <c r="C790" t="s">
        <v>1554</v>
      </c>
      <c r="D790" t="s">
        <v>700</v>
      </c>
      <c r="E790" s="2">
        <v>45535</v>
      </c>
      <c r="F790">
        <v>0</v>
      </c>
      <c r="G790" t="str">
        <f>VLOOKUP($C790,'LKUP PCNDES'!$K:$M,2,FALSE)</f>
        <v>Percentage of permanent care home residents aged 18 years or over who received a psychosocial assessment.</v>
      </c>
      <c r="H790" t="str">
        <f>VLOOKUP($C790,'LKUP PCNDES'!$K:$M,3,FALSE)</f>
        <v>PSY_ASSESS</v>
      </c>
      <c r="I790" t="str">
        <f>VLOOKUP($B790,'LKUP PCNDES'!$C$17:$H$60,4,FALSE)</f>
        <v>NHS North West London ICB</v>
      </c>
      <c r="J790" t="str">
        <f>VLOOKUP($B790,'LKUP PCNDES'!$C$17:$H$60,6,FALSE)</f>
        <v>NHS NORTH WEST LONDON INTEGRATED CARE BOARD</v>
      </c>
    </row>
    <row r="791" spans="1:10" x14ac:dyDescent="0.35">
      <c r="A791" t="s">
        <v>1558</v>
      </c>
      <c r="B791" t="s">
        <v>653</v>
      </c>
      <c r="C791" t="s">
        <v>1554</v>
      </c>
      <c r="D791" t="s">
        <v>700</v>
      </c>
      <c r="E791" s="2">
        <v>45565</v>
      </c>
      <c r="F791">
        <v>0</v>
      </c>
      <c r="G791" t="str">
        <f>VLOOKUP($C791,'LKUP PCNDES'!$K:$M,2,FALSE)</f>
        <v>Percentage of permanent care home residents aged 18 years or over who received a psychosocial assessment.</v>
      </c>
      <c r="H791" t="str">
        <f>VLOOKUP($C791,'LKUP PCNDES'!$K:$M,3,FALSE)</f>
        <v>PSY_ASSESS</v>
      </c>
      <c r="I791" t="str">
        <f>VLOOKUP($B791,'LKUP PCNDES'!$C$17:$H$60,4,FALSE)</f>
        <v>NHS North West London ICB</v>
      </c>
      <c r="J791" t="str">
        <f>VLOOKUP($B791,'LKUP PCNDES'!$C$17:$H$60,6,FALSE)</f>
        <v>NHS NORTH WEST LONDON INTEGRATED CARE BOARD</v>
      </c>
    </row>
    <row r="792" spans="1:10" x14ac:dyDescent="0.35">
      <c r="A792" t="s">
        <v>1558</v>
      </c>
      <c r="B792" t="s">
        <v>653</v>
      </c>
      <c r="C792" t="s">
        <v>1554</v>
      </c>
      <c r="D792" t="s">
        <v>700</v>
      </c>
      <c r="E792" s="2">
        <v>45596</v>
      </c>
      <c r="F792">
        <v>0</v>
      </c>
      <c r="G792" t="str">
        <f>VLOOKUP($C792,'LKUP PCNDES'!$K:$M,2,FALSE)</f>
        <v>Percentage of permanent care home residents aged 18 years or over who received a psychosocial assessment.</v>
      </c>
      <c r="H792" t="str">
        <f>VLOOKUP($C792,'LKUP PCNDES'!$K:$M,3,FALSE)</f>
        <v>PSY_ASSESS</v>
      </c>
      <c r="I792" t="str">
        <f>VLOOKUP($B792,'LKUP PCNDES'!$C$17:$H$60,4,FALSE)</f>
        <v>NHS North West London ICB</v>
      </c>
      <c r="J792" t="str">
        <f>VLOOKUP($B792,'LKUP PCNDES'!$C$17:$H$60,6,FALSE)</f>
        <v>NHS NORTH WEST LONDON INTEGRATED CARE BOARD</v>
      </c>
    </row>
    <row r="793" spans="1:10" x14ac:dyDescent="0.35">
      <c r="A793" t="s">
        <v>1558</v>
      </c>
      <c r="B793" t="s">
        <v>653</v>
      </c>
      <c r="C793" t="s">
        <v>1554</v>
      </c>
      <c r="D793" t="s">
        <v>700</v>
      </c>
      <c r="E793" s="2">
        <v>45626</v>
      </c>
      <c r="F793">
        <v>0</v>
      </c>
      <c r="G793" t="str">
        <f>VLOOKUP($C793,'LKUP PCNDES'!$K:$M,2,FALSE)</f>
        <v>Percentage of permanent care home residents aged 18 years or over who received a psychosocial assessment.</v>
      </c>
      <c r="H793" t="str">
        <f>VLOOKUP($C793,'LKUP PCNDES'!$K:$M,3,FALSE)</f>
        <v>PSY_ASSESS</v>
      </c>
      <c r="I793" t="str">
        <f>VLOOKUP($B793,'LKUP PCNDES'!$C$17:$H$60,4,FALSE)</f>
        <v>NHS North West London ICB</v>
      </c>
      <c r="J793" t="str">
        <f>VLOOKUP($B793,'LKUP PCNDES'!$C$17:$H$60,6,FALSE)</f>
        <v>NHS NORTH WEST LONDON INTEGRATED CARE BOARD</v>
      </c>
    </row>
    <row r="794" spans="1:10" x14ac:dyDescent="0.35">
      <c r="A794" t="s">
        <v>1558</v>
      </c>
      <c r="B794" t="s">
        <v>653</v>
      </c>
      <c r="C794" t="s">
        <v>1554</v>
      </c>
      <c r="D794" t="s">
        <v>564</v>
      </c>
      <c r="E794" s="2">
        <v>45412</v>
      </c>
      <c r="F794">
        <v>6844</v>
      </c>
      <c r="G794" t="str">
        <f>VLOOKUP($C794,'LKUP PCNDES'!$K:$M,2,FALSE)</f>
        <v>Percentage of permanent care home residents aged 18 years or over who received a psychosocial assessment.</v>
      </c>
      <c r="H794" t="str">
        <f>VLOOKUP($C794,'LKUP PCNDES'!$K:$M,3,FALSE)</f>
        <v>PSY_ASSESS</v>
      </c>
      <c r="I794" t="str">
        <f>VLOOKUP($B794,'LKUP PCNDES'!$C$17:$H$60,4,FALSE)</f>
        <v>NHS North West London ICB</v>
      </c>
      <c r="J794" t="str">
        <f>VLOOKUP($B794,'LKUP PCNDES'!$C$17:$H$60,6,FALSE)</f>
        <v>NHS NORTH WEST LONDON INTEGRATED CARE BOARD</v>
      </c>
    </row>
    <row r="795" spans="1:10" x14ac:dyDescent="0.35">
      <c r="A795" t="s">
        <v>1558</v>
      </c>
      <c r="B795" t="s">
        <v>653</v>
      </c>
      <c r="C795" t="s">
        <v>1554</v>
      </c>
      <c r="D795" t="s">
        <v>564</v>
      </c>
      <c r="E795" s="2">
        <v>45443</v>
      </c>
      <c r="F795">
        <v>6918</v>
      </c>
      <c r="G795" t="str">
        <f>VLOOKUP($C795,'LKUP PCNDES'!$K:$M,2,FALSE)</f>
        <v>Percentage of permanent care home residents aged 18 years or over who received a psychosocial assessment.</v>
      </c>
      <c r="H795" t="str">
        <f>VLOOKUP($C795,'LKUP PCNDES'!$K:$M,3,FALSE)</f>
        <v>PSY_ASSESS</v>
      </c>
      <c r="I795" t="str">
        <f>VLOOKUP($B795,'LKUP PCNDES'!$C$17:$H$60,4,FALSE)</f>
        <v>NHS North West London ICB</v>
      </c>
      <c r="J795" t="str">
        <f>VLOOKUP($B795,'LKUP PCNDES'!$C$17:$H$60,6,FALSE)</f>
        <v>NHS NORTH WEST LONDON INTEGRATED CARE BOARD</v>
      </c>
    </row>
    <row r="796" spans="1:10" x14ac:dyDescent="0.35">
      <c r="A796" t="s">
        <v>1558</v>
      </c>
      <c r="B796" t="s">
        <v>653</v>
      </c>
      <c r="C796" t="s">
        <v>1554</v>
      </c>
      <c r="D796" t="s">
        <v>564</v>
      </c>
      <c r="E796" s="2">
        <v>45473</v>
      </c>
      <c r="F796">
        <v>6981</v>
      </c>
      <c r="G796" t="str">
        <f>VLOOKUP($C796,'LKUP PCNDES'!$K:$M,2,FALSE)</f>
        <v>Percentage of permanent care home residents aged 18 years or over who received a psychosocial assessment.</v>
      </c>
      <c r="H796" t="str">
        <f>VLOOKUP($C796,'LKUP PCNDES'!$K:$M,3,FALSE)</f>
        <v>PSY_ASSESS</v>
      </c>
      <c r="I796" t="str">
        <f>VLOOKUP($B796,'LKUP PCNDES'!$C$17:$H$60,4,FALSE)</f>
        <v>NHS North West London ICB</v>
      </c>
      <c r="J796" t="str">
        <f>VLOOKUP($B796,'LKUP PCNDES'!$C$17:$H$60,6,FALSE)</f>
        <v>NHS NORTH WEST LONDON INTEGRATED CARE BOARD</v>
      </c>
    </row>
    <row r="797" spans="1:10" x14ac:dyDescent="0.35">
      <c r="A797" t="s">
        <v>1558</v>
      </c>
      <c r="B797" t="s">
        <v>653</v>
      </c>
      <c r="C797" t="s">
        <v>1554</v>
      </c>
      <c r="D797" t="s">
        <v>564</v>
      </c>
      <c r="E797" s="2">
        <v>45504</v>
      </c>
      <c r="F797">
        <v>7102</v>
      </c>
      <c r="G797" t="str">
        <f>VLOOKUP($C797,'LKUP PCNDES'!$K:$M,2,FALSE)</f>
        <v>Percentage of permanent care home residents aged 18 years or over who received a psychosocial assessment.</v>
      </c>
      <c r="H797" t="str">
        <f>VLOOKUP($C797,'LKUP PCNDES'!$K:$M,3,FALSE)</f>
        <v>PSY_ASSESS</v>
      </c>
      <c r="I797" t="str">
        <f>VLOOKUP($B797,'LKUP PCNDES'!$C$17:$H$60,4,FALSE)</f>
        <v>NHS North West London ICB</v>
      </c>
      <c r="J797" t="str">
        <f>VLOOKUP($B797,'LKUP PCNDES'!$C$17:$H$60,6,FALSE)</f>
        <v>NHS NORTH WEST LONDON INTEGRATED CARE BOARD</v>
      </c>
    </row>
    <row r="798" spans="1:10" x14ac:dyDescent="0.35">
      <c r="A798" t="s">
        <v>1558</v>
      </c>
      <c r="B798" t="s">
        <v>653</v>
      </c>
      <c r="C798" t="s">
        <v>1554</v>
      </c>
      <c r="D798" t="s">
        <v>564</v>
      </c>
      <c r="E798" s="2">
        <v>45535</v>
      </c>
      <c r="F798">
        <v>7202</v>
      </c>
      <c r="G798" t="str">
        <f>VLOOKUP($C798,'LKUP PCNDES'!$K:$M,2,FALSE)</f>
        <v>Percentage of permanent care home residents aged 18 years or over who received a psychosocial assessment.</v>
      </c>
      <c r="H798" t="str">
        <f>VLOOKUP($C798,'LKUP PCNDES'!$K:$M,3,FALSE)</f>
        <v>PSY_ASSESS</v>
      </c>
      <c r="I798" t="str">
        <f>VLOOKUP($B798,'LKUP PCNDES'!$C$17:$H$60,4,FALSE)</f>
        <v>NHS North West London ICB</v>
      </c>
      <c r="J798" t="str">
        <f>VLOOKUP($B798,'LKUP PCNDES'!$C$17:$H$60,6,FALSE)</f>
        <v>NHS NORTH WEST LONDON INTEGRATED CARE BOARD</v>
      </c>
    </row>
    <row r="799" spans="1:10" x14ac:dyDescent="0.35">
      <c r="A799" t="s">
        <v>1558</v>
      </c>
      <c r="B799" t="s">
        <v>653</v>
      </c>
      <c r="C799" t="s">
        <v>1554</v>
      </c>
      <c r="D799" t="s">
        <v>564</v>
      </c>
      <c r="E799" s="2">
        <v>45565</v>
      </c>
      <c r="F799">
        <v>7152</v>
      </c>
      <c r="G799" t="str">
        <f>VLOOKUP($C799,'LKUP PCNDES'!$K:$M,2,FALSE)</f>
        <v>Percentage of permanent care home residents aged 18 years or over who received a psychosocial assessment.</v>
      </c>
      <c r="H799" t="str">
        <f>VLOOKUP($C799,'LKUP PCNDES'!$K:$M,3,FALSE)</f>
        <v>PSY_ASSESS</v>
      </c>
      <c r="I799" t="str">
        <f>VLOOKUP($B799,'LKUP PCNDES'!$C$17:$H$60,4,FALSE)</f>
        <v>NHS North West London ICB</v>
      </c>
      <c r="J799" t="str">
        <f>VLOOKUP($B799,'LKUP PCNDES'!$C$17:$H$60,6,FALSE)</f>
        <v>NHS NORTH WEST LONDON INTEGRATED CARE BOARD</v>
      </c>
    </row>
    <row r="800" spans="1:10" x14ac:dyDescent="0.35">
      <c r="A800" t="s">
        <v>1558</v>
      </c>
      <c r="B800" t="s">
        <v>653</v>
      </c>
      <c r="C800" t="s">
        <v>1554</v>
      </c>
      <c r="D800" t="s">
        <v>564</v>
      </c>
      <c r="E800" s="2">
        <v>45596</v>
      </c>
      <c r="F800">
        <v>7133</v>
      </c>
      <c r="G800" t="str">
        <f>VLOOKUP($C800,'LKUP PCNDES'!$K:$M,2,FALSE)</f>
        <v>Percentage of permanent care home residents aged 18 years or over who received a psychosocial assessment.</v>
      </c>
      <c r="H800" t="str">
        <f>VLOOKUP($C800,'LKUP PCNDES'!$K:$M,3,FALSE)</f>
        <v>PSY_ASSESS</v>
      </c>
      <c r="I800" t="str">
        <f>VLOOKUP($B800,'LKUP PCNDES'!$C$17:$H$60,4,FALSE)</f>
        <v>NHS North West London ICB</v>
      </c>
      <c r="J800" t="str">
        <f>VLOOKUP($B800,'LKUP PCNDES'!$C$17:$H$60,6,FALSE)</f>
        <v>NHS NORTH WEST LONDON INTEGRATED CARE BOARD</v>
      </c>
    </row>
    <row r="801" spans="1:10" x14ac:dyDescent="0.35">
      <c r="A801" t="s">
        <v>1558</v>
      </c>
      <c r="B801" t="s">
        <v>653</v>
      </c>
      <c r="C801" t="s">
        <v>1554</v>
      </c>
      <c r="D801" t="s">
        <v>564</v>
      </c>
      <c r="E801" s="2">
        <v>45626</v>
      </c>
      <c r="F801">
        <v>7134</v>
      </c>
      <c r="G801" t="str">
        <f>VLOOKUP($C801,'LKUP PCNDES'!$K:$M,2,FALSE)</f>
        <v>Percentage of permanent care home residents aged 18 years or over who received a psychosocial assessment.</v>
      </c>
      <c r="H801" t="str">
        <f>VLOOKUP($C801,'LKUP PCNDES'!$K:$M,3,FALSE)</f>
        <v>PSY_ASSESS</v>
      </c>
      <c r="I801" t="str">
        <f>VLOOKUP($B801,'LKUP PCNDES'!$C$17:$H$60,4,FALSE)</f>
        <v>NHS North West London ICB</v>
      </c>
      <c r="J801" t="str">
        <f>VLOOKUP($B801,'LKUP PCNDES'!$C$17:$H$60,6,FALSE)</f>
        <v>NHS NORTH WEST LONDON INTEGRATED CARE BOARD</v>
      </c>
    </row>
    <row r="802" spans="1:10" x14ac:dyDescent="0.35">
      <c r="A802" t="s">
        <v>1558</v>
      </c>
      <c r="B802" t="s">
        <v>653</v>
      </c>
      <c r="C802" t="s">
        <v>1554</v>
      </c>
      <c r="D802" t="s">
        <v>563</v>
      </c>
      <c r="E802" s="2">
        <v>45412</v>
      </c>
      <c r="F802">
        <v>74</v>
      </c>
      <c r="G802" t="str">
        <f>VLOOKUP($C802,'LKUP PCNDES'!$K:$M,2,FALSE)</f>
        <v>Percentage of permanent care home residents aged 18 years or over who received a psychosocial assessment.</v>
      </c>
      <c r="H802" t="str">
        <f>VLOOKUP($C802,'LKUP PCNDES'!$K:$M,3,FALSE)</f>
        <v>PSY_ASSESS</v>
      </c>
      <c r="I802" t="str">
        <f>VLOOKUP($B802,'LKUP PCNDES'!$C$17:$H$60,4,FALSE)</f>
        <v>NHS North West London ICB</v>
      </c>
      <c r="J802" t="str">
        <f>VLOOKUP($B802,'LKUP PCNDES'!$C$17:$H$60,6,FALSE)</f>
        <v>NHS NORTH WEST LONDON INTEGRATED CARE BOARD</v>
      </c>
    </row>
    <row r="803" spans="1:10" x14ac:dyDescent="0.35">
      <c r="A803" t="s">
        <v>1558</v>
      </c>
      <c r="B803" t="s">
        <v>653</v>
      </c>
      <c r="C803" t="s">
        <v>1554</v>
      </c>
      <c r="D803" t="s">
        <v>563</v>
      </c>
      <c r="E803" s="2">
        <v>45443</v>
      </c>
      <c r="F803">
        <v>135</v>
      </c>
      <c r="G803" t="str">
        <f>VLOOKUP($C803,'LKUP PCNDES'!$K:$M,2,FALSE)</f>
        <v>Percentage of permanent care home residents aged 18 years or over who received a psychosocial assessment.</v>
      </c>
      <c r="H803" t="str">
        <f>VLOOKUP($C803,'LKUP PCNDES'!$K:$M,3,FALSE)</f>
        <v>PSY_ASSESS</v>
      </c>
      <c r="I803" t="str">
        <f>VLOOKUP($B803,'LKUP PCNDES'!$C$17:$H$60,4,FALSE)</f>
        <v>NHS North West London ICB</v>
      </c>
      <c r="J803" t="str">
        <f>VLOOKUP($B803,'LKUP PCNDES'!$C$17:$H$60,6,FALSE)</f>
        <v>NHS NORTH WEST LONDON INTEGRATED CARE BOARD</v>
      </c>
    </row>
    <row r="804" spans="1:10" x14ac:dyDescent="0.35">
      <c r="A804" t="s">
        <v>1558</v>
      </c>
      <c r="B804" t="s">
        <v>653</v>
      </c>
      <c r="C804" t="s">
        <v>1554</v>
      </c>
      <c r="D804" t="s">
        <v>563</v>
      </c>
      <c r="E804" s="2">
        <v>45473</v>
      </c>
      <c r="F804">
        <v>241</v>
      </c>
      <c r="G804" t="str">
        <f>VLOOKUP($C804,'LKUP PCNDES'!$K:$M,2,FALSE)</f>
        <v>Percentage of permanent care home residents aged 18 years or over who received a psychosocial assessment.</v>
      </c>
      <c r="H804" t="str">
        <f>VLOOKUP($C804,'LKUP PCNDES'!$K:$M,3,FALSE)</f>
        <v>PSY_ASSESS</v>
      </c>
      <c r="I804" t="str">
        <f>VLOOKUP($B804,'LKUP PCNDES'!$C$17:$H$60,4,FALSE)</f>
        <v>NHS North West London ICB</v>
      </c>
      <c r="J804" t="str">
        <f>VLOOKUP($B804,'LKUP PCNDES'!$C$17:$H$60,6,FALSE)</f>
        <v>NHS NORTH WEST LONDON INTEGRATED CARE BOARD</v>
      </c>
    </row>
    <row r="805" spans="1:10" x14ac:dyDescent="0.35">
      <c r="A805" t="s">
        <v>1558</v>
      </c>
      <c r="B805" t="s">
        <v>653</v>
      </c>
      <c r="C805" t="s">
        <v>1554</v>
      </c>
      <c r="D805" t="s">
        <v>563</v>
      </c>
      <c r="E805" s="2">
        <v>45504</v>
      </c>
      <c r="F805">
        <v>317</v>
      </c>
      <c r="G805" t="str">
        <f>VLOOKUP($C805,'LKUP PCNDES'!$K:$M,2,FALSE)</f>
        <v>Percentage of permanent care home residents aged 18 years or over who received a psychosocial assessment.</v>
      </c>
      <c r="H805" t="str">
        <f>VLOOKUP($C805,'LKUP PCNDES'!$K:$M,3,FALSE)</f>
        <v>PSY_ASSESS</v>
      </c>
      <c r="I805" t="str">
        <f>VLOOKUP($B805,'LKUP PCNDES'!$C$17:$H$60,4,FALSE)</f>
        <v>NHS North West London ICB</v>
      </c>
      <c r="J805" t="str">
        <f>VLOOKUP($B805,'LKUP PCNDES'!$C$17:$H$60,6,FALSE)</f>
        <v>NHS NORTH WEST LONDON INTEGRATED CARE BOARD</v>
      </c>
    </row>
    <row r="806" spans="1:10" x14ac:dyDescent="0.35">
      <c r="A806" t="s">
        <v>1558</v>
      </c>
      <c r="B806" t="s">
        <v>653</v>
      </c>
      <c r="C806" t="s">
        <v>1554</v>
      </c>
      <c r="D806" t="s">
        <v>563</v>
      </c>
      <c r="E806" s="2">
        <v>45535</v>
      </c>
      <c r="F806">
        <v>329</v>
      </c>
      <c r="G806" t="str">
        <f>VLOOKUP($C806,'LKUP PCNDES'!$K:$M,2,FALSE)</f>
        <v>Percentage of permanent care home residents aged 18 years or over who received a psychosocial assessment.</v>
      </c>
      <c r="H806" t="str">
        <f>VLOOKUP($C806,'LKUP PCNDES'!$K:$M,3,FALSE)</f>
        <v>PSY_ASSESS</v>
      </c>
      <c r="I806" t="str">
        <f>VLOOKUP($B806,'LKUP PCNDES'!$C$17:$H$60,4,FALSE)</f>
        <v>NHS North West London ICB</v>
      </c>
      <c r="J806" t="str">
        <f>VLOOKUP($B806,'LKUP PCNDES'!$C$17:$H$60,6,FALSE)</f>
        <v>NHS NORTH WEST LONDON INTEGRATED CARE BOARD</v>
      </c>
    </row>
    <row r="807" spans="1:10" x14ac:dyDescent="0.35">
      <c r="A807" t="s">
        <v>1558</v>
      </c>
      <c r="B807" t="s">
        <v>653</v>
      </c>
      <c r="C807" t="s">
        <v>1554</v>
      </c>
      <c r="D807" t="s">
        <v>563</v>
      </c>
      <c r="E807" s="2">
        <v>45565</v>
      </c>
      <c r="F807">
        <v>351</v>
      </c>
      <c r="G807" t="str">
        <f>VLOOKUP($C807,'LKUP PCNDES'!$K:$M,2,FALSE)</f>
        <v>Percentage of permanent care home residents aged 18 years or over who received a psychosocial assessment.</v>
      </c>
      <c r="H807" t="str">
        <f>VLOOKUP($C807,'LKUP PCNDES'!$K:$M,3,FALSE)</f>
        <v>PSY_ASSESS</v>
      </c>
      <c r="I807" t="str">
        <f>VLOOKUP($B807,'LKUP PCNDES'!$C$17:$H$60,4,FALSE)</f>
        <v>NHS North West London ICB</v>
      </c>
      <c r="J807" t="str">
        <f>VLOOKUP($B807,'LKUP PCNDES'!$C$17:$H$60,6,FALSE)</f>
        <v>NHS NORTH WEST LONDON INTEGRATED CARE BOARD</v>
      </c>
    </row>
    <row r="808" spans="1:10" x14ac:dyDescent="0.35">
      <c r="A808" t="s">
        <v>1558</v>
      </c>
      <c r="B808" t="s">
        <v>653</v>
      </c>
      <c r="C808" t="s">
        <v>1554</v>
      </c>
      <c r="D808" t="s">
        <v>563</v>
      </c>
      <c r="E808" s="2">
        <v>45596</v>
      </c>
      <c r="F808">
        <v>395</v>
      </c>
      <c r="G808" t="str">
        <f>VLOOKUP($C808,'LKUP PCNDES'!$K:$M,2,FALSE)</f>
        <v>Percentage of permanent care home residents aged 18 years or over who received a psychosocial assessment.</v>
      </c>
      <c r="H808" t="str">
        <f>VLOOKUP($C808,'LKUP PCNDES'!$K:$M,3,FALSE)</f>
        <v>PSY_ASSESS</v>
      </c>
      <c r="I808" t="str">
        <f>VLOOKUP($B808,'LKUP PCNDES'!$C$17:$H$60,4,FALSE)</f>
        <v>NHS North West London ICB</v>
      </c>
      <c r="J808" t="str">
        <f>VLOOKUP($B808,'LKUP PCNDES'!$C$17:$H$60,6,FALSE)</f>
        <v>NHS NORTH WEST LONDON INTEGRATED CARE BOARD</v>
      </c>
    </row>
    <row r="809" spans="1:10" x14ac:dyDescent="0.35">
      <c r="A809" t="s">
        <v>1558</v>
      </c>
      <c r="B809" t="s">
        <v>653</v>
      </c>
      <c r="C809" t="s">
        <v>1554</v>
      </c>
      <c r="D809" t="s">
        <v>563</v>
      </c>
      <c r="E809" s="2">
        <v>45626</v>
      </c>
      <c r="F809">
        <v>421</v>
      </c>
      <c r="G809" t="str">
        <f>VLOOKUP($C809,'LKUP PCNDES'!$K:$M,2,FALSE)</f>
        <v>Percentage of permanent care home residents aged 18 years or over who received a psychosocial assessment.</v>
      </c>
      <c r="H809" t="str">
        <f>VLOOKUP($C809,'LKUP PCNDES'!$K:$M,3,FALSE)</f>
        <v>PSY_ASSESS</v>
      </c>
      <c r="I809" t="str">
        <f>VLOOKUP($B809,'LKUP PCNDES'!$C$17:$H$60,4,FALSE)</f>
        <v>NHS North West London ICB</v>
      </c>
      <c r="J809" t="str">
        <f>VLOOKUP($B809,'LKUP PCNDES'!$C$17:$H$60,6,FALSE)</f>
        <v>NHS NORTH WEST LONDON INTEGRATED CARE BOARD</v>
      </c>
    </row>
    <row r="810" spans="1:10" x14ac:dyDescent="0.35">
      <c r="A810" t="s">
        <v>1558</v>
      </c>
      <c r="B810" t="s">
        <v>653</v>
      </c>
      <c r="C810" t="s">
        <v>1546</v>
      </c>
      <c r="D810" t="s">
        <v>564</v>
      </c>
      <c r="E810" s="2">
        <v>45412</v>
      </c>
      <c r="F810">
        <v>6855</v>
      </c>
      <c r="G810" t="str">
        <f>VLOOKUP($C810,'LKUP PCNDES'!$K:$M,2,FALSE)</f>
        <v>Percentage of care home residents aged 18 years or over on the QOF Dementia Register.</v>
      </c>
      <c r="H810" t="str">
        <f>VLOOKUP($C810,'LKUP PCNDES'!$K:$M,3,FALSE)</f>
        <v>DEM_REG</v>
      </c>
      <c r="I810" t="str">
        <f>VLOOKUP($B810,'LKUP PCNDES'!$C$17:$H$60,4,FALSE)</f>
        <v>NHS North West London ICB</v>
      </c>
      <c r="J810" t="str">
        <f>VLOOKUP($B810,'LKUP PCNDES'!$C$17:$H$60,6,FALSE)</f>
        <v>NHS NORTH WEST LONDON INTEGRATED CARE BOARD</v>
      </c>
    </row>
    <row r="811" spans="1:10" x14ac:dyDescent="0.35">
      <c r="A811" t="s">
        <v>1558</v>
      </c>
      <c r="B811" t="s">
        <v>653</v>
      </c>
      <c r="C811" t="s">
        <v>1546</v>
      </c>
      <c r="D811" t="s">
        <v>564</v>
      </c>
      <c r="E811" s="2">
        <v>45443</v>
      </c>
      <c r="F811">
        <v>6929</v>
      </c>
      <c r="G811" t="str">
        <f>VLOOKUP($C811,'LKUP PCNDES'!$K:$M,2,FALSE)</f>
        <v>Percentage of care home residents aged 18 years or over on the QOF Dementia Register.</v>
      </c>
      <c r="H811" t="str">
        <f>VLOOKUP($C811,'LKUP PCNDES'!$K:$M,3,FALSE)</f>
        <v>DEM_REG</v>
      </c>
      <c r="I811" t="str">
        <f>VLOOKUP($B811,'LKUP PCNDES'!$C$17:$H$60,4,FALSE)</f>
        <v>NHS North West London ICB</v>
      </c>
      <c r="J811" t="str">
        <f>VLOOKUP($B811,'LKUP PCNDES'!$C$17:$H$60,6,FALSE)</f>
        <v>NHS NORTH WEST LONDON INTEGRATED CARE BOARD</v>
      </c>
    </row>
    <row r="812" spans="1:10" x14ac:dyDescent="0.35">
      <c r="A812" t="s">
        <v>1558</v>
      </c>
      <c r="B812" t="s">
        <v>653</v>
      </c>
      <c r="C812" t="s">
        <v>1546</v>
      </c>
      <c r="D812" t="s">
        <v>564</v>
      </c>
      <c r="E812" s="2">
        <v>45473</v>
      </c>
      <c r="F812">
        <v>6991</v>
      </c>
      <c r="G812" t="str">
        <f>VLOOKUP($C812,'LKUP PCNDES'!$K:$M,2,FALSE)</f>
        <v>Percentage of care home residents aged 18 years or over on the QOF Dementia Register.</v>
      </c>
      <c r="H812" t="str">
        <f>VLOOKUP($C812,'LKUP PCNDES'!$K:$M,3,FALSE)</f>
        <v>DEM_REG</v>
      </c>
      <c r="I812" t="str">
        <f>VLOOKUP($B812,'LKUP PCNDES'!$C$17:$H$60,4,FALSE)</f>
        <v>NHS North West London ICB</v>
      </c>
      <c r="J812" t="str">
        <f>VLOOKUP($B812,'LKUP PCNDES'!$C$17:$H$60,6,FALSE)</f>
        <v>NHS NORTH WEST LONDON INTEGRATED CARE BOARD</v>
      </c>
    </row>
    <row r="813" spans="1:10" x14ac:dyDescent="0.35">
      <c r="A813" t="s">
        <v>1558</v>
      </c>
      <c r="B813" t="s">
        <v>653</v>
      </c>
      <c r="C813" t="s">
        <v>1546</v>
      </c>
      <c r="D813" t="s">
        <v>564</v>
      </c>
      <c r="E813" s="2">
        <v>45504</v>
      </c>
      <c r="F813">
        <v>7112</v>
      </c>
      <c r="G813" t="str">
        <f>VLOOKUP($C813,'LKUP PCNDES'!$K:$M,2,FALSE)</f>
        <v>Percentage of care home residents aged 18 years or over on the QOF Dementia Register.</v>
      </c>
      <c r="H813" t="str">
        <f>VLOOKUP($C813,'LKUP PCNDES'!$K:$M,3,FALSE)</f>
        <v>DEM_REG</v>
      </c>
      <c r="I813" t="str">
        <f>VLOOKUP($B813,'LKUP PCNDES'!$C$17:$H$60,4,FALSE)</f>
        <v>NHS North West London ICB</v>
      </c>
      <c r="J813" t="str">
        <f>VLOOKUP($B813,'LKUP PCNDES'!$C$17:$H$60,6,FALSE)</f>
        <v>NHS NORTH WEST LONDON INTEGRATED CARE BOARD</v>
      </c>
    </row>
    <row r="814" spans="1:10" x14ac:dyDescent="0.35">
      <c r="A814" t="s">
        <v>1558</v>
      </c>
      <c r="B814" t="s">
        <v>653</v>
      </c>
      <c r="C814" t="s">
        <v>1546</v>
      </c>
      <c r="D814" t="s">
        <v>564</v>
      </c>
      <c r="E814" s="2">
        <v>45535</v>
      </c>
      <c r="F814">
        <v>7214</v>
      </c>
      <c r="G814" t="str">
        <f>VLOOKUP($C814,'LKUP PCNDES'!$K:$M,2,FALSE)</f>
        <v>Percentage of care home residents aged 18 years or over on the QOF Dementia Register.</v>
      </c>
      <c r="H814" t="str">
        <f>VLOOKUP($C814,'LKUP PCNDES'!$K:$M,3,FALSE)</f>
        <v>DEM_REG</v>
      </c>
      <c r="I814" t="str">
        <f>VLOOKUP($B814,'LKUP PCNDES'!$C$17:$H$60,4,FALSE)</f>
        <v>NHS North West London ICB</v>
      </c>
      <c r="J814" t="str">
        <f>VLOOKUP($B814,'LKUP PCNDES'!$C$17:$H$60,6,FALSE)</f>
        <v>NHS NORTH WEST LONDON INTEGRATED CARE BOARD</v>
      </c>
    </row>
    <row r="815" spans="1:10" x14ac:dyDescent="0.35">
      <c r="A815" t="s">
        <v>1558</v>
      </c>
      <c r="B815" t="s">
        <v>653</v>
      </c>
      <c r="C815" t="s">
        <v>1546</v>
      </c>
      <c r="D815" t="s">
        <v>564</v>
      </c>
      <c r="E815" s="2">
        <v>45565</v>
      </c>
      <c r="F815">
        <v>7168</v>
      </c>
      <c r="G815" t="str">
        <f>VLOOKUP($C815,'LKUP PCNDES'!$K:$M,2,FALSE)</f>
        <v>Percentage of care home residents aged 18 years or over on the QOF Dementia Register.</v>
      </c>
      <c r="H815" t="str">
        <f>VLOOKUP($C815,'LKUP PCNDES'!$K:$M,3,FALSE)</f>
        <v>DEM_REG</v>
      </c>
      <c r="I815" t="str">
        <f>VLOOKUP($B815,'LKUP PCNDES'!$C$17:$H$60,4,FALSE)</f>
        <v>NHS North West London ICB</v>
      </c>
      <c r="J815" t="str">
        <f>VLOOKUP($B815,'LKUP PCNDES'!$C$17:$H$60,6,FALSE)</f>
        <v>NHS NORTH WEST LONDON INTEGRATED CARE BOARD</v>
      </c>
    </row>
    <row r="816" spans="1:10" x14ac:dyDescent="0.35">
      <c r="A816" t="s">
        <v>1558</v>
      </c>
      <c r="B816" t="s">
        <v>653</v>
      </c>
      <c r="C816" t="s">
        <v>1546</v>
      </c>
      <c r="D816" t="s">
        <v>564</v>
      </c>
      <c r="E816" s="2">
        <v>45596</v>
      </c>
      <c r="F816">
        <v>7150</v>
      </c>
      <c r="G816" t="str">
        <f>VLOOKUP($C816,'LKUP PCNDES'!$K:$M,2,FALSE)</f>
        <v>Percentage of care home residents aged 18 years or over on the QOF Dementia Register.</v>
      </c>
      <c r="H816" t="str">
        <f>VLOOKUP($C816,'LKUP PCNDES'!$K:$M,3,FALSE)</f>
        <v>DEM_REG</v>
      </c>
      <c r="I816" t="str">
        <f>VLOOKUP($B816,'LKUP PCNDES'!$C$17:$H$60,4,FALSE)</f>
        <v>NHS North West London ICB</v>
      </c>
      <c r="J816" t="str">
        <f>VLOOKUP($B816,'LKUP PCNDES'!$C$17:$H$60,6,FALSE)</f>
        <v>NHS NORTH WEST LONDON INTEGRATED CARE BOARD</v>
      </c>
    </row>
    <row r="817" spans="1:10" x14ac:dyDescent="0.35">
      <c r="A817" t="s">
        <v>1558</v>
      </c>
      <c r="B817" t="s">
        <v>653</v>
      </c>
      <c r="C817" t="s">
        <v>1546</v>
      </c>
      <c r="D817" t="s">
        <v>564</v>
      </c>
      <c r="E817" s="2">
        <v>45626</v>
      </c>
      <c r="F817">
        <v>7145</v>
      </c>
      <c r="G817" t="str">
        <f>VLOOKUP($C817,'LKUP PCNDES'!$K:$M,2,FALSE)</f>
        <v>Percentage of care home residents aged 18 years or over on the QOF Dementia Register.</v>
      </c>
      <c r="H817" t="str">
        <f>VLOOKUP($C817,'LKUP PCNDES'!$K:$M,3,FALSE)</f>
        <v>DEM_REG</v>
      </c>
      <c r="I817" t="str">
        <f>VLOOKUP($B817,'LKUP PCNDES'!$C$17:$H$60,4,FALSE)</f>
        <v>NHS North West London ICB</v>
      </c>
      <c r="J817" t="str">
        <f>VLOOKUP($B817,'LKUP PCNDES'!$C$17:$H$60,6,FALSE)</f>
        <v>NHS NORTH WEST LONDON INTEGRATED CARE BOARD</v>
      </c>
    </row>
    <row r="818" spans="1:10" x14ac:dyDescent="0.35">
      <c r="A818" t="s">
        <v>1558</v>
      </c>
      <c r="B818" t="s">
        <v>653</v>
      </c>
      <c r="C818" t="s">
        <v>1546</v>
      </c>
      <c r="D818" t="s">
        <v>563</v>
      </c>
      <c r="E818" s="2">
        <v>45412</v>
      </c>
      <c r="F818">
        <v>2864</v>
      </c>
      <c r="G818" t="str">
        <f>VLOOKUP($C818,'LKUP PCNDES'!$K:$M,2,FALSE)</f>
        <v>Percentage of care home residents aged 18 years or over on the QOF Dementia Register.</v>
      </c>
      <c r="H818" t="str">
        <f>VLOOKUP($C818,'LKUP PCNDES'!$K:$M,3,FALSE)</f>
        <v>DEM_REG</v>
      </c>
      <c r="I818" t="str">
        <f>VLOOKUP($B818,'LKUP PCNDES'!$C$17:$H$60,4,FALSE)</f>
        <v>NHS North West London ICB</v>
      </c>
      <c r="J818" t="str">
        <f>VLOOKUP($B818,'LKUP PCNDES'!$C$17:$H$60,6,FALSE)</f>
        <v>NHS NORTH WEST LONDON INTEGRATED CARE BOARD</v>
      </c>
    </row>
    <row r="819" spans="1:10" x14ac:dyDescent="0.35">
      <c r="A819" t="s">
        <v>1558</v>
      </c>
      <c r="B819" t="s">
        <v>653</v>
      </c>
      <c r="C819" t="s">
        <v>1546</v>
      </c>
      <c r="D819" t="s">
        <v>563</v>
      </c>
      <c r="E819" s="2">
        <v>45443</v>
      </c>
      <c r="F819">
        <v>2875</v>
      </c>
      <c r="G819" t="str">
        <f>VLOOKUP($C819,'LKUP PCNDES'!$K:$M,2,FALSE)</f>
        <v>Percentage of care home residents aged 18 years or over on the QOF Dementia Register.</v>
      </c>
      <c r="H819" t="str">
        <f>VLOOKUP($C819,'LKUP PCNDES'!$K:$M,3,FALSE)</f>
        <v>DEM_REG</v>
      </c>
      <c r="I819" t="str">
        <f>VLOOKUP($B819,'LKUP PCNDES'!$C$17:$H$60,4,FALSE)</f>
        <v>NHS North West London ICB</v>
      </c>
      <c r="J819" t="str">
        <f>VLOOKUP($B819,'LKUP PCNDES'!$C$17:$H$60,6,FALSE)</f>
        <v>NHS NORTH WEST LONDON INTEGRATED CARE BOARD</v>
      </c>
    </row>
    <row r="820" spans="1:10" x14ac:dyDescent="0.35">
      <c r="A820" t="s">
        <v>1558</v>
      </c>
      <c r="B820" t="s">
        <v>653</v>
      </c>
      <c r="C820" t="s">
        <v>1546</v>
      </c>
      <c r="D820" t="s">
        <v>563</v>
      </c>
      <c r="E820" s="2">
        <v>45473</v>
      </c>
      <c r="F820">
        <v>2866</v>
      </c>
      <c r="G820" t="str">
        <f>VLOOKUP($C820,'LKUP PCNDES'!$K:$M,2,FALSE)</f>
        <v>Percentage of care home residents aged 18 years or over on the QOF Dementia Register.</v>
      </c>
      <c r="H820" t="str">
        <f>VLOOKUP($C820,'LKUP PCNDES'!$K:$M,3,FALSE)</f>
        <v>DEM_REG</v>
      </c>
      <c r="I820" t="str">
        <f>VLOOKUP($B820,'LKUP PCNDES'!$C$17:$H$60,4,FALSE)</f>
        <v>NHS North West London ICB</v>
      </c>
      <c r="J820" t="str">
        <f>VLOOKUP($B820,'LKUP PCNDES'!$C$17:$H$60,6,FALSE)</f>
        <v>NHS NORTH WEST LONDON INTEGRATED CARE BOARD</v>
      </c>
    </row>
    <row r="821" spans="1:10" x14ac:dyDescent="0.35">
      <c r="A821" t="s">
        <v>1558</v>
      </c>
      <c r="B821" t="s">
        <v>653</v>
      </c>
      <c r="C821" t="s">
        <v>1546</v>
      </c>
      <c r="D821" t="s">
        <v>563</v>
      </c>
      <c r="E821" s="2">
        <v>45504</v>
      </c>
      <c r="F821">
        <v>2876</v>
      </c>
      <c r="G821" t="str">
        <f>VLOOKUP($C821,'LKUP PCNDES'!$K:$M,2,FALSE)</f>
        <v>Percentage of care home residents aged 18 years or over on the QOF Dementia Register.</v>
      </c>
      <c r="H821" t="str">
        <f>VLOOKUP($C821,'LKUP PCNDES'!$K:$M,3,FALSE)</f>
        <v>DEM_REG</v>
      </c>
      <c r="I821" t="str">
        <f>VLOOKUP($B821,'LKUP PCNDES'!$C$17:$H$60,4,FALSE)</f>
        <v>NHS North West London ICB</v>
      </c>
      <c r="J821" t="str">
        <f>VLOOKUP($B821,'LKUP PCNDES'!$C$17:$H$60,6,FALSE)</f>
        <v>NHS NORTH WEST LONDON INTEGRATED CARE BOARD</v>
      </c>
    </row>
    <row r="822" spans="1:10" x14ac:dyDescent="0.35">
      <c r="A822" t="s">
        <v>1558</v>
      </c>
      <c r="B822" t="s">
        <v>653</v>
      </c>
      <c r="C822" t="s">
        <v>1546</v>
      </c>
      <c r="D822" t="s">
        <v>563</v>
      </c>
      <c r="E822" s="2">
        <v>45535</v>
      </c>
      <c r="F822">
        <v>2886</v>
      </c>
      <c r="G822" t="str">
        <f>VLOOKUP($C822,'LKUP PCNDES'!$K:$M,2,FALSE)</f>
        <v>Percentage of care home residents aged 18 years or over on the QOF Dementia Register.</v>
      </c>
      <c r="H822" t="str">
        <f>VLOOKUP($C822,'LKUP PCNDES'!$K:$M,3,FALSE)</f>
        <v>DEM_REG</v>
      </c>
      <c r="I822" t="str">
        <f>VLOOKUP($B822,'LKUP PCNDES'!$C$17:$H$60,4,FALSE)</f>
        <v>NHS North West London ICB</v>
      </c>
      <c r="J822" t="str">
        <f>VLOOKUP($B822,'LKUP PCNDES'!$C$17:$H$60,6,FALSE)</f>
        <v>NHS NORTH WEST LONDON INTEGRATED CARE BOARD</v>
      </c>
    </row>
    <row r="823" spans="1:10" x14ac:dyDescent="0.35">
      <c r="A823" t="s">
        <v>1558</v>
      </c>
      <c r="B823" t="s">
        <v>653</v>
      </c>
      <c r="C823" t="s">
        <v>1546</v>
      </c>
      <c r="D823" t="s">
        <v>563</v>
      </c>
      <c r="E823" s="2">
        <v>45565</v>
      </c>
      <c r="F823">
        <v>2888</v>
      </c>
      <c r="G823" t="str">
        <f>VLOOKUP($C823,'LKUP PCNDES'!$K:$M,2,FALSE)</f>
        <v>Percentage of care home residents aged 18 years or over on the QOF Dementia Register.</v>
      </c>
      <c r="H823" t="str">
        <f>VLOOKUP($C823,'LKUP PCNDES'!$K:$M,3,FALSE)</f>
        <v>DEM_REG</v>
      </c>
      <c r="I823" t="str">
        <f>VLOOKUP($B823,'LKUP PCNDES'!$C$17:$H$60,4,FALSE)</f>
        <v>NHS North West London ICB</v>
      </c>
      <c r="J823" t="str">
        <f>VLOOKUP($B823,'LKUP PCNDES'!$C$17:$H$60,6,FALSE)</f>
        <v>NHS NORTH WEST LONDON INTEGRATED CARE BOARD</v>
      </c>
    </row>
    <row r="824" spans="1:10" x14ac:dyDescent="0.35">
      <c r="A824" t="s">
        <v>1558</v>
      </c>
      <c r="B824" t="s">
        <v>653</v>
      </c>
      <c r="C824" t="s">
        <v>1546</v>
      </c>
      <c r="D824" t="s">
        <v>563</v>
      </c>
      <c r="E824" s="2">
        <v>45596</v>
      </c>
      <c r="F824">
        <v>2879</v>
      </c>
      <c r="G824" t="str">
        <f>VLOOKUP($C824,'LKUP PCNDES'!$K:$M,2,FALSE)</f>
        <v>Percentage of care home residents aged 18 years or over on the QOF Dementia Register.</v>
      </c>
      <c r="H824" t="str">
        <f>VLOOKUP($C824,'LKUP PCNDES'!$K:$M,3,FALSE)</f>
        <v>DEM_REG</v>
      </c>
      <c r="I824" t="str">
        <f>VLOOKUP($B824,'LKUP PCNDES'!$C$17:$H$60,4,FALSE)</f>
        <v>NHS North West London ICB</v>
      </c>
      <c r="J824" t="str">
        <f>VLOOKUP($B824,'LKUP PCNDES'!$C$17:$H$60,6,FALSE)</f>
        <v>NHS NORTH WEST LONDON INTEGRATED CARE BOARD</v>
      </c>
    </row>
    <row r="825" spans="1:10" x14ac:dyDescent="0.35">
      <c r="A825" t="s">
        <v>1558</v>
      </c>
      <c r="B825" t="s">
        <v>653</v>
      </c>
      <c r="C825" t="s">
        <v>1546</v>
      </c>
      <c r="D825" t="s">
        <v>563</v>
      </c>
      <c r="E825" s="2">
        <v>45626</v>
      </c>
      <c r="F825">
        <v>2869</v>
      </c>
      <c r="G825" t="str">
        <f>VLOOKUP($C825,'LKUP PCNDES'!$K:$M,2,FALSE)</f>
        <v>Percentage of care home residents aged 18 years or over on the QOF Dementia Register.</v>
      </c>
      <c r="H825" t="str">
        <f>VLOOKUP($C825,'LKUP PCNDES'!$K:$M,3,FALSE)</f>
        <v>DEM_REG</v>
      </c>
      <c r="I825" t="str">
        <f>VLOOKUP($B825,'LKUP PCNDES'!$C$17:$H$60,4,FALSE)</f>
        <v>NHS North West London ICB</v>
      </c>
      <c r="J825" t="str">
        <f>VLOOKUP($B825,'LKUP PCNDES'!$C$17:$H$60,6,FALSE)</f>
        <v>NHS NORTH WEST LONDON INTEGRATED CARE BOARD</v>
      </c>
    </row>
    <row r="826" spans="1:10" x14ac:dyDescent="0.35">
      <c r="A826" t="s">
        <v>1558</v>
      </c>
      <c r="B826" t="s">
        <v>653</v>
      </c>
      <c r="C826" t="s">
        <v>1548</v>
      </c>
      <c r="D826" t="s">
        <v>564</v>
      </c>
      <c r="E826" s="2">
        <v>45412</v>
      </c>
      <c r="F826">
        <v>6844</v>
      </c>
      <c r="G826" t="str">
        <f>VLOOKUP($C826,'LKUP PCNDES'!$K:$M,2,FALSE)</f>
        <v>Percentage of permanent care home residents aged 18 years or over with a preferred place of death recorded.</v>
      </c>
      <c r="H826" t="str">
        <f>VLOOKUP($C826,'LKUP PCNDES'!$K:$M,3,FALSE)</f>
        <v>PREF_DEATH</v>
      </c>
      <c r="I826" t="str">
        <f>VLOOKUP($B826,'LKUP PCNDES'!$C$17:$H$60,4,FALSE)</f>
        <v>NHS North West London ICB</v>
      </c>
      <c r="J826" t="str">
        <f>VLOOKUP($B826,'LKUP PCNDES'!$C$17:$H$60,6,FALSE)</f>
        <v>NHS NORTH WEST LONDON INTEGRATED CARE BOARD</v>
      </c>
    </row>
    <row r="827" spans="1:10" x14ac:dyDescent="0.35">
      <c r="A827" t="s">
        <v>1558</v>
      </c>
      <c r="B827" t="s">
        <v>653</v>
      </c>
      <c r="C827" t="s">
        <v>1548</v>
      </c>
      <c r="D827" t="s">
        <v>564</v>
      </c>
      <c r="E827" s="2">
        <v>45443</v>
      </c>
      <c r="F827">
        <v>6918</v>
      </c>
      <c r="G827" t="str">
        <f>VLOOKUP($C827,'LKUP PCNDES'!$K:$M,2,FALSE)</f>
        <v>Percentage of permanent care home residents aged 18 years or over with a preferred place of death recorded.</v>
      </c>
      <c r="H827" t="str">
        <f>VLOOKUP($C827,'LKUP PCNDES'!$K:$M,3,FALSE)</f>
        <v>PREF_DEATH</v>
      </c>
      <c r="I827" t="str">
        <f>VLOOKUP($B827,'LKUP PCNDES'!$C$17:$H$60,4,FALSE)</f>
        <v>NHS North West London ICB</v>
      </c>
      <c r="J827" t="str">
        <f>VLOOKUP($B827,'LKUP PCNDES'!$C$17:$H$60,6,FALSE)</f>
        <v>NHS NORTH WEST LONDON INTEGRATED CARE BOARD</v>
      </c>
    </row>
    <row r="828" spans="1:10" x14ac:dyDescent="0.35">
      <c r="A828" t="s">
        <v>1558</v>
      </c>
      <c r="B828" t="s">
        <v>653</v>
      </c>
      <c r="C828" t="s">
        <v>1548</v>
      </c>
      <c r="D828" t="s">
        <v>564</v>
      </c>
      <c r="E828" s="2">
        <v>45473</v>
      </c>
      <c r="F828">
        <v>6981</v>
      </c>
      <c r="G828" t="str">
        <f>VLOOKUP($C828,'LKUP PCNDES'!$K:$M,2,FALSE)</f>
        <v>Percentage of permanent care home residents aged 18 years or over with a preferred place of death recorded.</v>
      </c>
      <c r="H828" t="str">
        <f>VLOOKUP($C828,'LKUP PCNDES'!$K:$M,3,FALSE)</f>
        <v>PREF_DEATH</v>
      </c>
      <c r="I828" t="str">
        <f>VLOOKUP($B828,'LKUP PCNDES'!$C$17:$H$60,4,FALSE)</f>
        <v>NHS North West London ICB</v>
      </c>
      <c r="J828" t="str">
        <f>VLOOKUP($B828,'LKUP PCNDES'!$C$17:$H$60,6,FALSE)</f>
        <v>NHS NORTH WEST LONDON INTEGRATED CARE BOARD</v>
      </c>
    </row>
    <row r="829" spans="1:10" x14ac:dyDescent="0.35">
      <c r="A829" t="s">
        <v>1558</v>
      </c>
      <c r="B829" t="s">
        <v>653</v>
      </c>
      <c r="C829" t="s">
        <v>1548</v>
      </c>
      <c r="D829" t="s">
        <v>564</v>
      </c>
      <c r="E829" s="2">
        <v>45504</v>
      </c>
      <c r="F829">
        <v>7102</v>
      </c>
      <c r="G829" t="str">
        <f>VLOOKUP($C829,'LKUP PCNDES'!$K:$M,2,FALSE)</f>
        <v>Percentage of permanent care home residents aged 18 years or over with a preferred place of death recorded.</v>
      </c>
      <c r="H829" t="str">
        <f>VLOOKUP($C829,'LKUP PCNDES'!$K:$M,3,FALSE)</f>
        <v>PREF_DEATH</v>
      </c>
      <c r="I829" t="str">
        <f>VLOOKUP($B829,'LKUP PCNDES'!$C$17:$H$60,4,FALSE)</f>
        <v>NHS North West London ICB</v>
      </c>
      <c r="J829" t="str">
        <f>VLOOKUP($B829,'LKUP PCNDES'!$C$17:$H$60,6,FALSE)</f>
        <v>NHS NORTH WEST LONDON INTEGRATED CARE BOARD</v>
      </c>
    </row>
    <row r="830" spans="1:10" x14ac:dyDescent="0.35">
      <c r="A830" t="s">
        <v>1558</v>
      </c>
      <c r="B830" t="s">
        <v>653</v>
      </c>
      <c r="C830" t="s">
        <v>1548</v>
      </c>
      <c r="D830" t="s">
        <v>564</v>
      </c>
      <c r="E830" s="2">
        <v>45535</v>
      </c>
      <c r="F830">
        <v>7202</v>
      </c>
      <c r="G830" t="str">
        <f>VLOOKUP($C830,'LKUP PCNDES'!$K:$M,2,FALSE)</f>
        <v>Percentage of permanent care home residents aged 18 years or over with a preferred place of death recorded.</v>
      </c>
      <c r="H830" t="str">
        <f>VLOOKUP($C830,'LKUP PCNDES'!$K:$M,3,FALSE)</f>
        <v>PREF_DEATH</v>
      </c>
      <c r="I830" t="str">
        <f>VLOOKUP($B830,'LKUP PCNDES'!$C$17:$H$60,4,FALSE)</f>
        <v>NHS North West London ICB</v>
      </c>
      <c r="J830" t="str">
        <f>VLOOKUP($B830,'LKUP PCNDES'!$C$17:$H$60,6,FALSE)</f>
        <v>NHS NORTH WEST LONDON INTEGRATED CARE BOARD</v>
      </c>
    </row>
    <row r="831" spans="1:10" x14ac:dyDescent="0.35">
      <c r="A831" t="s">
        <v>1558</v>
      </c>
      <c r="B831" t="s">
        <v>653</v>
      </c>
      <c r="C831" t="s">
        <v>1548</v>
      </c>
      <c r="D831" t="s">
        <v>564</v>
      </c>
      <c r="E831" s="2">
        <v>45565</v>
      </c>
      <c r="F831">
        <v>7152</v>
      </c>
      <c r="G831" t="str">
        <f>VLOOKUP($C831,'LKUP PCNDES'!$K:$M,2,FALSE)</f>
        <v>Percentage of permanent care home residents aged 18 years or over with a preferred place of death recorded.</v>
      </c>
      <c r="H831" t="str">
        <f>VLOOKUP($C831,'LKUP PCNDES'!$K:$M,3,FALSE)</f>
        <v>PREF_DEATH</v>
      </c>
      <c r="I831" t="str">
        <f>VLOOKUP($B831,'LKUP PCNDES'!$C$17:$H$60,4,FALSE)</f>
        <v>NHS North West London ICB</v>
      </c>
      <c r="J831" t="str">
        <f>VLOOKUP($B831,'LKUP PCNDES'!$C$17:$H$60,6,FALSE)</f>
        <v>NHS NORTH WEST LONDON INTEGRATED CARE BOARD</v>
      </c>
    </row>
    <row r="832" spans="1:10" x14ac:dyDescent="0.35">
      <c r="A832" t="s">
        <v>1558</v>
      </c>
      <c r="B832" t="s">
        <v>653</v>
      </c>
      <c r="C832" t="s">
        <v>1548</v>
      </c>
      <c r="D832" t="s">
        <v>564</v>
      </c>
      <c r="E832" s="2">
        <v>45596</v>
      </c>
      <c r="F832">
        <v>7133</v>
      </c>
      <c r="G832" t="str">
        <f>VLOOKUP($C832,'LKUP PCNDES'!$K:$M,2,FALSE)</f>
        <v>Percentage of permanent care home residents aged 18 years or over with a preferred place of death recorded.</v>
      </c>
      <c r="H832" t="str">
        <f>VLOOKUP($C832,'LKUP PCNDES'!$K:$M,3,FALSE)</f>
        <v>PREF_DEATH</v>
      </c>
      <c r="I832" t="str">
        <f>VLOOKUP($B832,'LKUP PCNDES'!$C$17:$H$60,4,FALSE)</f>
        <v>NHS North West London ICB</v>
      </c>
      <c r="J832" t="str">
        <f>VLOOKUP($B832,'LKUP PCNDES'!$C$17:$H$60,6,FALSE)</f>
        <v>NHS NORTH WEST LONDON INTEGRATED CARE BOARD</v>
      </c>
    </row>
    <row r="833" spans="1:10" x14ac:dyDescent="0.35">
      <c r="A833" t="s">
        <v>1558</v>
      </c>
      <c r="B833" t="s">
        <v>653</v>
      </c>
      <c r="C833" t="s">
        <v>1548</v>
      </c>
      <c r="D833" t="s">
        <v>564</v>
      </c>
      <c r="E833" s="2">
        <v>45626</v>
      </c>
      <c r="F833">
        <v>7134</v>
      </c>
      <c r="G833" t="str">
        <f>VLOOKUP($C833,'LKUP PCNDES'!$K:$M,2,FALSE)</f>
        <v>Percentage of permanent care home residents aged 18 years or over with a preferred place of death recorded.</v>
      </c>
      <c r="H833" t="str">
        <f>VLOOKUP($C833,'LKUP PCNDES'!$K:$M,3,FALSE)</f>
        <v>PREF_DEATH</v>
      </c>
      <c r="I833" t="str">
        <f>VLOOKUP($B833,'LKUP PCNDES'!$C$17:$H$60,4,FALSE)</f>
        <v>NHS North West London ICB</v>
      </c>
      <c r="J833" t="str">
        <f>VLOOKUP($B833,'LKUP PCNDES'!$C$17:$H$60,6,FALSE)</f>
        <v>NHS NORTH WEST LONDON INTEGRATED CARE BOARD</v>
      </c>
    </row>
    <row r="834" spans="1:10" x14ac:dyDescent="0.35">
      <c r="A834" t="s">
        <v>1558</v>
      </c>
      <c r="B834" t="s">
        <v>653</v>
      </c>
      <c r="C834" t="s">
        <v>1548</v>
      </c>
      <c r="D834" t="s">
        <v>563</v>
      </c>
      <c r="E834" s="2">
        <v>45412</v>
      </c>
      <c r="F834">
        <v>2308</v>
      </c>
      <c r="G834" t="str">
        <f>VLOOKUP($C834,'LKUP PCNDES'!$K:$M,2,FALSE)</f>
        <v>Percentage of permanent care home residents aged 18 years or over with a preferred place of death recorded.</v>
      </c>
      <c r="H834" t="str">
        <f>VLOOKUP($C834,'LKUP PCNDES'!$K:$M,3,FALSE)</f>
        <v>PREF_DEATH</v>
      </c>
      <c r="I834" t="str">
        <f>VLOOKUP($B834,'LKUP PCNDES'!$C$17:$H$60,4,FALSE)</f>
        <v>NHS North West London ICB</v>
      </c>
      <c r="J834" t="str">
        <f>VLOOKUP($B834,'LKUP PCNDES'!$C$17:$H$60,6,FALSE)</f>
        <v>NHS NORTH WEST LONDON INTEGRATED CARE BOARD</v>
      </c>
    </row>
    <row r="835" spans="1:10" x14ac:dyDescent="0.35">
      <c r="A835" t="s">
        <v>1558</v>
      </c>
      <c r="B835" t="s">
        <v>653</v>
      </c>
      <c r="C835" t="s">
        <v>1548</v>
      </c>
      <c r="D835" t="s">
        <v>563</v>
      </c>
      <c r="E835" s="2">
        <v>45443</v>
      </c>
      <c r="F835">
        <v>2320</v>
      </c>
      <c r="G835" t="str">
        <f>VLOOKUP($C835,'LKUP PCNDES'!$K:$M,2,FALSE)</f>
        <v>Percentage of permanent care home residents aged 18 years or over with a preferred place of death recorded.</v>
      </c>
      <c r="H835" t="str">
        <f>VLOOKUP($C835,'LKUP PCNDES'!$K:$M,3,FALSE)</f>
        <v>PREF_DEATH</v>
      </c>
      <c r="I835" t="str">
        <f>VLOOKUP($B835,'LKUP PCNDES'!$C$17:$H$60,4,FALSE)</f>
        <v>NHS North West London ICB</v>
      </c>
      <c r="J835" t="str">
        <f>VLOOKUP($B835,'LKUP PCNDES'!$C$17:$H$60,6,FALSE)</f>
        <v>NHS NORTH WEST LONDON INTEGRATED CARE BOARD</v>
      </c>
    </row>
    <row r="836" spans="1:10" x14ac:dyDescent="0.35">
      <c r="A836" t="s">
        <v>1558</v>
      </c>
      <c r="B836" t="s">
        <v>653</v>
      </c>
      <c r="C836" t="s">
        <v>1548</v>
      </c>
      <c r="D836" t="s">
        <v>563</v>
      </c>
      <c r="E836" s="2">
        <v>45473</v>
      </c>
      <c r="F836">
        <v>2332</v>
      </c>
      <c r="G836" t="str">
        <f>VLOOKUP($C836,'LKUP PCNDES'!$K:$M,2,FALSE)</f>
        <v>Percentage of permanent care home residents aged 18 years or over with a preferred place of death recorded.</v>
      </c>
      <c r="H836" t="str">
        <f>VLOOKUP($C836,'LKUP PCNDES'!$K:$M,3,FALSE)</f>
        <v>PREF_DEATH</v>
      </c>
      <c r="I836" t="str">
        <f>VLOOKUP($B836,'LKUP PCNDES'!$C$17:$H$60,4,FALSE)</f>
        <v>NHS North West London ICB</v>
      </c>
      <c r="J836" t="str">
        <f>VLOOKUP($B836,'LKUP PCNDES'!$C$17:$H$60,6,FALSE)</f>
        <v>NHS NORTH WEST LONDON INTEGRATED CARE BOARD</v>
      </c>
    </row>
    <row r="837" spans="1:10" x14ac:dyDescent="0.35">
      <c r="A837" t="s">
        <v>1558</v>
      </c>
      <c r="B837" t="s">
        <v>653</v>
      </c>
      <c r="C837" t="s">
        <v>1548</v>
      </c>
      <c r="D837" t="s">
        <v>563</v>
      </c>
      <c r="E837" s="2">
        <v>45504</v>
      </c>
      <c r="F837">
        <v>2356</v>
      </c>
      <c r="G837" t="str">
        <f>VLOOKUP($C837,'LKUP PCNDES'!$K:$M,2,FALSE)</f>
        <v>Percentage of permanent care home residents aged 18 years or over with a preferred place of death recorded.</v>
      </c>
      <c r="H837" t="str">
        <f>VLOOKUP($C837,'LKUP PCNDES'!$K:$M,3,FALSE)</f>
        <v>PREF_DEATH</v>
      </c>
      <c r="I837" t="str">
        <f>VLOOKUP($B837,'LKUP PCNDES'!$C$17:$H$60,4,FALSE)</f>
        <v>NHS North West London ICB</v>
      </c>
      <c r="J837" t="str">
        <f>VLOOKUP($B837,'LKUP PCNDES'!$C$17:$H$60,6,FALSE)</f>
        <v>NHS NORTH WEST LONDON INTEGRATED CARE BOARD</v>
      </c>
    </row>
    <row r="838" spans="1:10" x14ac:dyDescent="0.35">
      <c r="A838" t="s">
        <v>1558</v>
      </c>
      <c r="B838" t="s">
        <v>653</v>
      </c>
      <c r="C838" t="s">
        <v>1548</v>
      </c>
      <c r="D838" t="s">
        <v>563</v>
      </c>
      <c r="E838" s="2">
        <v>45535</v>
      </c>
      <c r="F838">
        <v>2359</v>
      </c>
      <c r="G838" t="str">
        <f>VLOOKUP($C838,'LKUP PCNDES'!$K:$M,2,FALSE)</f>
        <v>Percentage of permanent care home residents aged 18 years or over with a preferred place of death recorded.</v>
      </c>
      <c r="H838" t="str">
        <f>VLOOKUP($C838,'LKUP PCNDES'!$K:$M,3,FALSE)</f>
        <v>PREF_DEATH</v>
      </c>
      <c r="I838" t="str">
        <f>VLOOKUP($B838,'LKUP PCNDES'!$C$17:$H$60,4,FALSE)</f>
        <v>NHS North West London ICB</v>
      </c>
      <c r="J838" t="str">
        <f>VLOOKUP($B838,'LKUP PCNDES'!$C$17:$H$60,6,FALSE)</f>
        <v>NHS NORTH WEST LONDON INTEGRATED CARE BOARD</v>
      </c>
    </row>
    <row r="839" spans="1:10" x14ac:dyDescent="0.35">
      <c r="A839" t="s">
        <v>1558</v>
      </c>
      <c r="B839" t="s">
        <v>653</v>
      </c>
      <c r="C839" t="s">
        <v>1548</v>
      </c>
      <c r="D839" t="s">
        <v>563</v>
      </c>
      <c r="E839" s="2">
        <v>45565</v>
      </c>
      <c r="F839">
        <v>2348</v>
      </c>
      <c r="G839" t="str">
        <f>VLOOKUP($C839,'LKUP PCNDES'!$K:$M,2,FALSE)</f>
        <v>Percentage of permanent care home residents aged 18 years or over with a preferred place of death recorded.</v>
      </c>
      <c r="H839" t="str">
        <f>VLOOKUP($C839,'LKUP PCNDES'!$K:$M,3,FALSE)</f>
        <v>PREF_DEATH</v>
      </c>
      <c r="I839" t="str">
        <f>VLOOKUP($B839,'LKUP PCNDES'!$C$17:$H$60,4,FALSE)</f>
        <v>NHS North West London ICB</v>
      </c>
      <c r="J839" t="str">
        <f>VLOOKUP($B839,'LKUP PCNDES'!$C$17:$H$60,6,FALSE)</f>
        <v>NHS NORTH WEST LONDON INTEGRATED CARE BOARD</v>
      </c>
    </row>
    <row r="840" spans="1:10" x14ac:dyDescent="0.35">
      <c r="A840" t="s">
        <v>1558</v>
      </c>
      <c r="B840" t="s">
        <v>653</v>
      </c>
      <c r="C840" t="s">
        <v>1548</v>
      </c>
      <c r="D840" t="s">
        <v>563</v>
      </c>
      <c r="E840" s="2">
        <v>45596</v>
      </c>
      <c r="F840">
        <v>2346</v>
      </c>
      <c r="G840" t="str">
        <f>VLOOKUP($C840,'LKUP PCNDES'!$K:$M,2,FALSE)</f>
        <v>Percentage of permanent care home residents aged 18 years or over with a preferred place of death recorded.</v>
      </c>
      <c r="H840" t="str">
        <f>VLOOKUP($C840,'LKUP PCNDES'!$K:$M,3,FALSE)</f>
        <v>PREF_DEATH</v>
      </c>
      <c r="I840" t="str">
        <f>VLOOKUP($B840,'LKUP PCNDES'!$C$17:$H$60,4,FALSE)</f>
        <v>NHS North West London ICB</v>
      </c>
      <c r="J840" t="str">
        <f>VLOOKUP($B840,'LKUP PCNDES'!$C$17:$H$60,6,FALSE)</f>
        <v>NHS NORTH WEST LONDON INTEGRATED CARE BOARD</v>
      </c>
    </row>
    <row r="841" spans="1:10" x14ac:dyDescent="0.35">
      <c r="A841" t="s">
        <v>1558</v>
      </c>
      <c r="B841" t="s">
        <v>653</v>
      </c>
      <c r="C841" t="s">
        <v>1548</v>
      </c>
      <c r="D841" t="s">
        <v>563</v>
      </c>
      <c r="E841" s="2">
        <v>45626</v>
      </c>
      <c r="F841">
        <v>2385</v>
      </c>
      <c r="G841" t="str">
        <f>VLOOKUP($C841,'LKUP PCNDES'!$K:$M,2,FALSE)</f>
        <v>Percentage of permanent care home residents aged 18 years or over with a preferred place of death recorded.</v>
      </c>
      <c r="H841" t="str">
        <f>VLOOKUP($C841,'LKUP PCNDES'!$K:$M,3,FALSE)</f>
        <v>PREF_DEATH</v>
      </c>
      <c r="I841" t="str">
        <f>VLOOKUP($B841,'LKUP PCNDES'!$C$17:$H$60,4,FALSE)</f>
        <v>NHS North West London ICB</v>
      </c>
      <c r="J841" t="str">
        <f>VLOOKUP($B841,'LKUP PCNDES'!$C$17:$H$60,6,FALSE)</f>
        <v>NHS NORTH WEST LONDON INTEGRATED CARE BOARD</v>
      </c>
    </row>
    <row r="842" spans="1:10" x14ac:dyDescent="0.35">
      <c r="A842" t="s">
        <v>1558</v>
      </c>
      <c r="B842" t="s">
        <v>653</v>
      </c>
      <c r="C842" t="s">
        <v>1550</v>
      </c>
      <c r="D842" t="s">
        <v>700</v>
      </c>
      <c r="E842" s="2">
        <v>45412</v>
      </c>
      <c r="F842">
        <v>0</v>
      </c>
      <c r="G842" t="str">
        <f>VLOOKUP($C842,'LKUP PCNDES'!$K:$M,2,FALSE)</f>
        <v>Mean number of Multidisciplinary Team meetings per care home resident aged 18 years or over.</v>
      </c>
      <c r="H842" t="str">
        <f>VLOOKUP($C842,'LKUP PCNDES'!$K:$M,3,FALSE)</f>
        <v>MDT</v>
      </c>
      <c r="I842" t="str">
        <f>VLOOKUP($B842,'LKUP PCNDES'!$C$17:$H$60,4,FALSE)</f>
        <v>NHS North West London ICB</v>
      </c>
      <c r="J842" t="str">
        <f>VLOOKUP($B842,'LKUP PCNDES'!$C$17:$H$60,6,FALSE)</f>
        <v>NHS NORTH WEST LONDON INTEGRATED CARE BOARD</v>
      </c>
    </row>
    <row r="843" spans="1:10" x14ac:dyDescent="0.35">
      <c r="A843" t="s">
        <v>1558</v>
      </c>
      <c r="B843" t="s">
        <v>653</v>
      </c>
      <c r="C843" t="s">
        <v>1550</v>
      </c>
      <c r="D843" t="s">
        <v>700</v>
      </c>
      <c r="E843" s="2">
        <v>45443</v>
      </c>
      <c r="F843">
        <v>0</v>
      </c>
      <c r="G843" t="str">
        <f>VLOOKUP($C843,'LKUP PCNDES'!$K:$M,2,FALSE)</f>
        <v>Mean number of Multidisciplinary Team meetings per care home resident aged 18 years or over.</v>
      </c>
      <c r="H843" t="str">
        <f>VLOOKUP($C843,'LKUP PCNDES'!$K:$M,3,FALSE)</f>
        <v>MDT</v>
      </c>
      <c r="I843" t="str">
        <f>VLOOKUP($B843,'LKUP PCNDES'!$C$17:$H$60,4,FALSE)</f>
        <v>NHS North West London ICB</v>
      </c>
      <c r="J843" t="str">
        <f>VLOOKUP($B843,'LKUP PCNDES'!$C$17:$H$60,6,FALSE)</f>
        <v>NHS NORTH WEST LONDON INTEGRATED CARE BOARD</v>
      </c>
    </row>
    <row r="844" spans="1:10" x14ac:dyDescent="0.35">
      <c r="A844" t="s">
        <v>1558</v>
      </c>
      <c r="B844" t="s">
        <v>653</v>
      </c>
      <c r="C844" t="s">
        <v>1550</v>
      </c>
      <c r="D844" t="s">
        <v>700</v>
      </c>
      <c r="E844" s="2">
        <v>45473</v>
      </c>
      <c r="F844">
        <v>0</v>
      </c>
      <c r="G844" t="str">
        <f>VLOOKUP($C844,'LKUP PCNDES'!$K:$M,2,FALSE)</f>
        <v>Mean number of Multidisciplinary Team meetings per care home resident aged 18 years or over.</v>
      </c>
      <c r="H844" t="str">
        <f>VLOOKUP($C844,'LKUP PCNDES'!$K:$M,3,FALSE)</f>
        <v>MDT</v>
      </c>
      <c r="I844" t="str">
        <f>VLOOKUP($B844,'LKUP PCNDES'!$C$17:$H$60,4,FALSE)</f>
        <v>NHS North West London ICB</v>
      </c>
      <c r="J844" t="str">
        <f>VLOOKUP($B844,'LKUP PCNDES'!$C$17:$H$60,6,FALSE)</f>
        <v>NHS NORTH WEST LONDON INTEGRATED CARE BOARD</v>
      </c>
    </row>
    <row r="845" spans="1:10" x14ac:dyDescent="0.35">
      <c r="A845" t="s">
        <v>1558</v>
      </c>
      <c r="B845" t="s">
        <v>653</v>
      </c>
      <c r="C845" t="s">
        <v>1550</v>
      </c>
      <c r="D845" t="s">
        <v>700</v>
      </c>
      <c r="E845" s="2">
        <v>45504</v>
      </c>
      <c r="F845">
        <v>0</v>
      </c>
      <c r="G845" t="str">
        <f>VLOOKUP($C845,'LKUP PCNDES'!$K:$M,2,FALSE)</f>
        <v>Mean number of Multidisciplinary Team meetings per care home resident aged 18 years or over.</v>
      </c>
      <c r="H845" t="str">
        <f>VLOOKUP($C845,'LKUP PCNDES'!$K:$M,3,FALSE)</f>
        <v>MDT</v>
      </c>
      <c r="I845" t="str">
        <f>VLOOKUP($B845,'LKUP PCNDES'!$C$17:$H$60,4,FALSE)</f>
        <v>NHS North West London ICB</v>
      </c>
      <c r="J845" t="str">
        <f>VLOOKUP($B845,'LKUP PCNDES'!$C$17:$H$60,6,FALSE)</f>
        <v>NHS NORTH WEST LONDON INTEGRATED CARE BOARD</v>
      </c>
    </row>
    <row r="846" spans="1:10" x14ac:dyDescent="0.35">
      <c r="A846" t="s">
        <v>1558</v>
      </c>
      <c r="B846" t="s">
        <v>653</v>
      </c>
      <c r="C846" t="s">
        <v>1550</v>
      </c>
      <c r="D846" t="s">
        <v>700</v>
      </c>
      <c r="E846" s="2">
        <v>45535</v>
      </c>
      <c r="F846">
        <v>0</v>
      </c>
      <c r="G846" t="str">
        <f>VLOOKUP($C846,'LKUP PCNDES'!$K:$M,2,FALSE)</f>
        <v>Mean number of Multidisciplinary Team meetings per care home resident aged 18 years or over.</v>
      </c>
      <c r="H846" t="str">
        <f>VLOOKUP($C846,'LKUP PCNDES'!$K:$M,3,FALSE)</f>
        <v>MDT</v>
      </c>
      <c r="I846" t="str">
        <f>VLOOKUP($B846,'LKUP PCNDES'!$C$17:$H$60,4,FALSE)</f>
        <v>NHS North West London ICB</v>
      </c>
      <c r="J846" t="str">
        <f>VLOOKUP($B846,'LKUP PCNDES'!$C$17:$H$60,6,FALSE)</f>
        <v>NHS NORTH WEST LONDON INTEGRATED CARE BOARD</v>
      </c>
    </row>
    <row r="847" spans="1:10" x14ac:dyDescent="0.35">
      <c r="A847" t="s">
        <v>1558</v>
      </c>
      <c r="B847" t="s">
        <v>653</v>
      </c>
      <c r="C847" t="s">
        <v>1550</v>
      </c>
      <c r="D847" t="s">
        <v>700</v>
      </c>
      <c r="E847" s="2">
        <v>45565</v>
      </c>
      <c r="F847">
        <v>0</v>
      </c>
      <c r="G847" t="str">
        <f>VLOOKUP($C847,'LKUP PCNDES'!$K:$M,2,FALSE)</f>
        <v>Mean number of Multidisciplinary Team meetings per care home resident aged 18 years or over.</v>
      </c>
      <c r="H847" t="str">
        <f>VLOOKUP($C847,'LKUP PCNDES'!$K:$M,3,FALSE)</f>
        <v>MDT</v>
      </c>
      <c r="I847" t="str">
        <f>VLOOKUP($B847,'LKUP PCNDES'!$C$17:$H$60,4,FALSE)</f>
        <v>NHS North West London ICB</v>
      </c>
      <c r="J847" t="str">
        <f>VLOOKUP($B847,'LKUP PCNDES'!$C$17:$H$60,6,FALSE)</f>
        <v>NHS NORTH WEST LONDON INTEGRATED CARE BOARD</v>
      </c>
    </row>
    <row r="848" spans="1:10" x14ac:dyDescent="0.35">
      <c r="A848" t="s">
        <v>1558</v>
      </c>
      <c r="B848" t="s">
        <v>653</v>
      </c>
      <c r="C848" t="s">
        <v>1550</v>
      </c>
      <c r="D848" t="s">
        <v>700</v>
      </c>
      <c r="E848" s="2">
        <v>45596</v>
      </c>
      <c r="F848">
        <v>0</v>
      </c>
      <c r="G848" t="str">
        <f>VLOOKUP($C848,'LKUP PCNDES'!$K:$M,2,FALSE)</f>
        <v>Mean number of Multidisciplinary Team meetings per care home resident aged 18 years or over.</v>
      </c>
      <c r="H848" t="str">
        <f>VLOOKUP($C848,'LKUP PCNDES'!$K:$M,3,FALSE)</f>
        <v>MDT</v>
      </c>
      <c r="I848" t="str">
        <f>VLOOKUP($B848,'LKUP PCNDES'!$C$17:$H$60,4,FALSE)</f>
        <v>NHS North West London ICB</v>
      </c>
      <c r="J848" t="str">
        <f>VLOOKUP($B848,'LKUP PCNDES'!$C$17:$H$60,6,FALSE)</f>
        <v>NHS NORTH WEST LONDON INTEGRATED CARE BOARD</v>
      </c>
    </row>
    <row r="849" spans="1:10" x14ac:dyDescent="0.35">
      <c r="A849" t="s">
        <v>1558</v>
      </c>
      <c r="B849" t="s">
        <v>653</v>
      </c>
      <c r="C849" t="s">
        <v>1550</v>
      </c>
      <c r="D849" t="s">
        <v>700</v>
      </c>
      <c r="E849" s="2">
        <v>45626</v>
      </c>
      <c r="F849">
        <v>0</v>
      </c>
      <c r="G849" t="str">
        <f>VLOOKUP($C849,'LKUP PCNDES'!$K:$M,2,FALSE)</f>
        <v>Mean number of Multidisciplinary Team meetings per care home resident aged 18 years or over.</v>
      </c>
      <c r="H849" t="str">
        <f>VLOOKUP($C849,'LKUP PCNDES'!$K:$M,3,FALSE)</f>
        <v>MDT</v>
      </c>
      <c r="I849" t="str">
        <f>VLOOKUP($B849,'LKUP PCNDES'!$C$17:$H$60,4,FALSE)</f>
        <v>NHS North West London ICB</v>
      </c>
      <c r="J849" t="str">
        <f>VLOOKUP($B849,'LKUP PCNDES'!$C$17:$H$60,6,FALSE)</f>
        <v>NHS NORTH WEST LONDON INTEGRATED CARE BOARD</v>
      </c>
    </row>
    <row r="850" spans="1:10" x14ac:dyDescent="0.35">
      <c r="A850" t="s">
        <v>1558</v>
      </c>
      <c r="B850" t="s">
        <v>653</v>
      </c>
      <c r="C850" t="s">
        <v>1550</v>
      </c>
      <c r="D850" t="s">
        <v>564</v>
      </c>
      <c r="E850" s="2">
        <v>45412</v>
      </c>
      <c r="F850">
        <v>6855</v>
      </c>
      <c r="G850" t="str">
        <f>VLOOKUP($C850,'LKUP PCNDES'!$K:$M,2,FALSE)</f>
        <v>Mean number of Multidisciplinary Team meetings per care home resident aged 18 years or over.</v>
      </c>
      <c r="H850" t="str">
        <f>VLOOKUP($C850,'LKUP PCNDES'!$K:$M,3,FALSE)</f>
        <v>MDT</v>
      </c>
      <c r="I850" t="str">
        <f>VLOOKUP($B850,'LKUP PCNDES'!$C$17:$H$60,4,FALSE)</f>
        <v>NHS North West London ICB</v>
      </c>
      <c r="J850" t="str">
        <f>VLOOKUP($B850,'LKUP PCNDES'!$C$17:$H$60,6,FALSE)</f>
        <v>NHS NORTH WEST LONDON INTEGRATED CARE BOARD</v>
      </c>
    </row>
    <row r="851" spans="1:10" x14ac:dyDescent="0.35">
      <c r="A851" t="s">
        <v>1558</v>
      </c>
      <c r="B851" t="s">
        <v>653</v>
      </c>
      <c r="C851" t="s">
        <v>1550</v>
      </c>
      <c r="D851" t="s">
        <v>564</v>
      </c>
      <c r="E851" s="2">
        <v>45443</v>
      </c>
      <c r="F851">
        <v>6929</v>
      </c>
      <c r="G851" t="str">
        <f>VLOOKUP($C851,'LKUP PCNDES'!$K:$M,2,FALSE)</f>
        <v>Mean number of Multidisciplinary Team meetings per care home resident aged 18 years or over.</v>
      </c>
      <c r="H851" t="str">
        <f>VLOOKUP($C851,'LKUP PCNDES'!$K:$M,3,FALSE)</f>
        <v>MDT</v>
      </c>
      <c r="I851" t="str">
        <f>VLOOKUP($B851,'LKUP PCNDES'!$C$17:$H$60,4,FALSE)</f>
        <v>NHS North West London ICB</v>
      </c>
      <c r="J851" t="str">
        <f>VLOOKUP($B851,'LKUP PCNDES'!$C$17:$H$60,6,FALSE)</f>
        <v>NHS NORTH WEST LONDON INTEGRATED CARE BOARD</v>
      </c>
    </row>
    <row r="852" spans="1:10" x14ac:dyDescent="0.35">
      <c r="A852" t="s">
        <v>1558</v>
      </c>
      <c r="B852" t="s">
        <v>653</v>
      </c>
      <c r="C852" t="s">
        <v>1550</v>
      </c>
      <c r="D852" t="s">
        <v>564</v>
      </c>
      <c r="E852" s="2">
        <v>45473</v>
      </c>
      <c r="F852">
        <v>6991</v>
      </c>
      <c r="G852" t="str">
        <f>VLOOKUP($C852,'LKUP PCNDES'!$K:$M,2,FALSE)</f>
        <v>Mean number of Multidisciplinary Team meetings per care home resident aged 18 years or over.</v>
      </c>
      <c r="H852" t="str">
        <f>VLOOKUP($C852,'LKUP PCNDES'!$K:$M,3,FALSE)</f>
        <v>MDT</v>
      </c>
      <c r="I852" t="str">
        <f>VLOOKUP($B852,'LKUP PCNDES'!$C$17:$H$60,4,FALSE)</f>
        <v>NHS North West London ICB</v>
      </c>
      <c r="J852" t="str">
        <f>VLOOKUP($B852,'LKUP PCNDES'!$C$17:$H$60,6,FALSE)</f>
        <v>NHS NORTH WEST LONDON INTEGRATED CARE BOARD</v>
      </c>
    </row>
    <row r="853" spans="1:10" x14ac:dyDescent="0.35">
      <c r="A853" t="s">
        <v>1558</v>
      </c>
      <c r="B853" t="s">
        <v>653</v>
      </c>
      <c r="C853" t="s">
        <v>1550</v>
      </c>
      <c r="D853" t="s">
        <v>564</v>
      </c>
      <c r="E853" s="2">
        <v>45504</v>
      </c>
      <c r="F853">
        <v>7112</v>
      </c>
      <c r="G853" t="str">
        <f>VLOOKUP($C853,'LKUP PCNDES'!$K:$M,2,FALSE)</f>
        <v>Mean number of Multidisciplinary Team meetings per care home resident aged 18 years or over.</v>
      </c>
      <c r="H853" t="str">
        <f>VLOOKUP($C853,'LKUP PCNDES'!$K:$M,3,FALSE)</f>
        <v>MDT</v>
      </c>
      <c r="I853" t="str">
        <f>VLOOKUP($B853,'LKUP PCNDES'!$C$17:$H$60,4,FALSE)</f>
        <v>NHS North West London ICB</v>
      </c>
      <c r="J853" t="str">
        <f>VLOOKUP($B853,'LKUP PCNDES'!$C$17:$H$60,6,FALSE)</f>
        <v>NHS NORTH WEST LONDON INTEGRATED CARE BOARD</v>
      </c>
    </row>
    <row r="854" spans="1:10" x14ac:dyDescent="0.35">
      <c r="A854" t="s">
        <v>1558</v>
      </c>
      <c r="B854" t="s">
        <v>653</v>
      </c>
      <c r="C854" t="s">
        <v>1550</v>
      </c>
      <c r="D854" t="s">
        <v>564</v>
      </c>
      <c r="E854" s="2">
        <v>45535</v>
      </c>
      <c r="F854">
        <v>7214</v>
      </c>
      <c r="G854" t="str">
        <f>VLOOKUP($C854,'LKUP PCNDES'!$K:$M,2,FALSE)</f>
        <v>Mean number of Multidisciplinary Team meetings per care home resident aged 18 years or over.</v>
      </c>
      <c r="H854" t="str">
        <f>VLOOKUP($C854,'LKUP PCNDES'!$K:$M,3,FALSE)</f>
        <v>MDT</v>
      </c>
      <c r="I854" t="str">
        <f>VLOOKUP($B854,'LKUP PCNDES'!$C$17:$H$60,4,FALSE)</f>
        <v>NHS North West London ICB</v>
      </c>
      <c r="J854" t="str">
        <f>VLOOKUP($B854,'LKUP PCNDES'!$C$17:$H$60,6,FALSE)</f>
        <v>NHS NORTH WEST LONDON INTEGRATED CARE BOARD</v>
      </c>
    </row>
    <row r="855" spans="1:10" x14ac:dyDescent="0.35">
      <c r="A855" t="s">
        <v>1558</v>
      </c>
      <c r="B855" t="s">
        <v>653</v>
      </c>
      <c r="C855" t="s">
        <v>1550</v>
      </c>
      <c r="D855" t="s">
        <v>564</v>
      </c>
      <c r="E855" s="2">
        <v>45565</v>
      </c>
      <c r="F855">
        <v>7168</v>
      </c>
      <c r="G855" t="str">
        <f>VLOOKUP($C855,'LKUP PCNDES'!$K:$M,2,FALSE)</f>
        <v>Mean number of Multidisciplinary Team meetings per care home resident aged 18 years or over.</v>
      </c>
      <c r="H855" t="str">
        <f>VLOOKUP($C855,'LKUP PCNDES'!$K:$M,3,FALSE)</f>
        <v>MDT</v>
      </c>
      <c r="I855" t="str">
        <f>VLOOKUP($B855,'LKUP PCNDES'!$C$17:$H$60,4,FALSE)</f>
        <v>NHS North West London ICB</v>
      </c>
      <c r="J855" t="str">
        <f>VLOOKUP($B855,'LKUP PCNDES'!$C$17:$H$60,6,FALSE)</f>
        <v>NHS NORTH WEST LONDON INTEGRATED CARE BOARD</v>
      </c>
    </row>
    <row r="856" spans="1:10" x14ac:dyDescent="0.35">
      <c r="A856" t="s">
        <v>1558</v>
      </c>
      <c r="B856" t="s">
        <v>653</v>
      </c>
      <c r="C856" t="s">
        <v>1550</v>
      </c>
      <c r="D856" t="s">
        <v>564</v>
      </c>
      <c r="E856" s="2">
        <v>45596</v>
      </c>
      <c r="F856">
        <v>7150</v>
      </c>
      <c r="G856" t="str">
        <f>VLOOKUP($C856,'LKUP PCNDES'!$K:$M,2,FALSE)</f>
        <v>Mean number of Multidisciplinary Team meetings per care home resident aged 18 years or over.</v>
      </c>
      <c r="H856" t="str">
        <f>VLOOKUP($C856,'LKUP PCNDES'!$K:$M,3,FALSE)</f>
        <v>MDT</v>
      </c>
      <c r="I856" t="str">
        <f>VLOOKUP($B856,'LKUP PCNDES'!$C$17:$H$60,4,FALSE)</f>
        <v>NHS North West London ICB</v>
      </c>
      <c r="J856" t="str">
        <f>VLOOKUP($B856,'LKUP PCNDES'!$C$17:$H$60,6,FALSE)</f>
        <v>NHS NORTH WEST LONDON INTEGRATED CARE BOARD</v>
      </c>
    </row>
    <row r="857" spans="1:10" x14ac:dyDescent="0.35">
      <c r="A857" t="s">
        <v>1558</v>
      </c>
      <c r="B857" t="s">
        <v>653</v>
      </c>
      <c r="C857" t="s">
        <v>1550</v>
      </c>
      <c r="D857" t="s">
        <v>564</v>
      </c>
      <c r="E857" s="2">
        <v>45626</v>
      </c>
      <c r="F857">
        <v>7145</v>
      </c>
      <c r="G857" t="str">
        <f>VLOOKUP($C857,'LKUP PCNDES'!$K:$M,2,FALSE)</f>
        <v>Mean number of Multidisciplinary Team meetings per care home resident aged 18 years or over.</v>
      </c>
      <c r="H857" t="str">
        <f>VLOOKUP($C857,'LKUP PCNDES'!$K:$M,3,FALSE)</f>
        <v>MDT</v>
      </c>
      <c r="I857" t="str">
        <f>VLOOKUP($B857,'LKUP PCNDES'!$C$17:$H$60,4,FALSE)</f>
        <v>NHS North West London ICB</v>
      </c>
      <c r="J857" t="str">
        <f>VLOOKUP($B857,'LKUP PCNDES'!$C$17:$H$60,6,FALSE)</f>
        <v>NHS NORTH WEST LONDON INTEGRATED CARE BOARD</v>
      </c>
    </row>
    <row r="858" spans="1:10" x14ac:dyDescent="0.35">
      <c r="A858" t="s">
        <v>1558</v>
      </c>
      <c r="B858" t="s">
        <v>653</v>
      </c>
      <c r="C858" t="s">
        <v>1550</v>
      </c>
      <c r="D858" t="s">
        <v>563</v>
      </c>
      <c r="E858" s="2">
        <v>45412</v>
      </c>
      <c r="F858">
        <v>315</v>
      </c>
      <c r="G858" t="str">
        <f>VLOOKUP($C858,'LKUP PCNDES'!$K:$M,2,FALSE)</f>
        <v>Mean number of Multidisciplinary Team meetings per care home resident aged 18 years or over.</v>
      </c>
      <c r="H858" t="str">
        <f>VLOOKUP($C858,'LKUP PCNDES'!$K:$M,3,FALSE)</f>
        <v>MDT</v>
      </c>
      <c r="I858" t="str">
        <f>VLOOKUP($B858,'LKUP PCNDES'!$C$17:$H$60,4,FALSE)</f>
        <v>NHS North West London ICB</v>
      </c>
      <c r="J858" t="str">
        <f>VLOOKUP($B858,'LKUP PCNDES'!$C$17:$H$60,6,FALSE)</f>
        <v>NHS NORTH WEST LONDON INTEGRATED CARE BOARD</v>
      </c>
    </row>
    <row r="859" spans="1:10" x14ac:dyDescent="0.35">
      <c r="A859" t="s">
        <v>1558</v>
      </c>
      <c r="B859" t="s">
        <v>653</v>
      </c>
      <c r="C859" t="s">
        <v>1550</v>
      </c>
      <c r="D859" t="s">
        <v>563</v>
      </c>
      <c r="E859" s="2">
        <v>45443</v>
      </c>
      <c r="F859">
        <v>589</v>
      </c>
      <c r="G859" t="str">
        <f>VLOOKUP($C859,'LKUP PCNDES'!$K:$M,2,FALSE)</f>
        <v>Mean number of Multidisciplinary Team meetings per care home resident aged 18 years or over.</v>
      </c>
      <c r="H859" t="str">
        <f>VLOOKUP($C859,'LKUP PCNDES'!$K:$M,3,FALSE)</f>
        <v>MDT</v>
      </c>
      <c r="I859" t="str">
        <f>VLOOKUP($B859,'LKUP PCNDES'!$C$17:$H$60,4,FALSE)</f>
        <v>NHS North West London ICB</v>
      </c>
      <c r="J859" t="str">
        <f>VLOOKUP($B859,'LKUP PCNDES'!$C$17:$H$60,6,FALSE)</f>
        <v>NHS NORTH WEST LONDON INTEGRATED CARE BOARD</v>
      </c>
    </row>
    <row r="860" spans="1:10" x14ac:dyDescent="0.35">
      <c r="A860" t="s">
        <v>1558</v>
      </c>
      <c r="B860" t="s">
        <v>653</v>
      </c>
      <c r="C860" t="s">
        <v>1550</v>
      </c>
      <c r="D860" t="s">
        <v>563</v>
      </c>
      <c r="E860" s="2">
        <v>45473</v>
      </c>
      <c r="F860">
        <v>909</v>
      </c>
      <c r="G860" t="str">
        <f>VLOOKUP($C860,'LKUP PCNDES'!$K:$M,2,FALSE)</f>
        <v>Mean number of Multidisciplinary Team meetings per care home resident aged 18 years or over.</v>
      </c>
      <c r="H860" t="str">
        <f>VLOOKUP($C860,'LKUP PCNDES'!$K:$M,3,FALSE)</f>
        <v>MDT</v>
      </c>
      <c r="I860" t="str">
        <f>VLOOKUP($B860,'LKUP PCNDES'!$C$17:$H$60,4,FALSE)</f>
        <v>NHS North West London ICB</v>
      </c>
      <c r="J860" t="str">
        <f>VLOOKUP($B860,'LKUP PCNDES'!$C$17:$H$60,6,FALSE)</f>
        <v>NHS NORTH WEST LONDON INTEGRATED CARE BOARD</v>
      </c>
    </row>
    <row r="861" spans="1:10" x14ac:dyDescent="0.35">
      <c r="A861" t="s">
        <v>1558</v>
      </c>
      <c r="B861" t="s">
        <v>653</v>
      </c>
      <c r="C861" t="s">
        <v>1550</v>
      </c>
      <c r="D861" t="s">
        <v>563</v>
      </c>
      <c r="E861" s="2">
        <v>45504</v>
      </c>
      <c r="F861">
        <v>1160</v>
      </c>
      <c r="G861" t="str">
        <f>VLOOKUP($C861,'LKUP PCNDES'!$K:$M,2,FALSE)</f>
        <v>Mean number of Multidisciplinary Team meetings per care home resident aged 18 years or over.</v>
      </c>
      <c r="H861" t="str">
        <f>VLOOKUP($C861,'LKUP PCNDES'!$K:$M,3,FALSE)</f>
        <v>MDT</v>
      </c>
      <c r="I861" t="str">
        <f>VLOOKUP($B861,'LKUP PCNDES'!$C$17:$H$60,4,FALSE)</f>
        <v>NHS North West London ICB</v>
      </c>
      <c r="J861" t="str">
        <f>VLOOKUP($B861,'LKUP PCNDES'!$C$17:$H$60,6,FALSE)</f>
        <v>NHS NORTH WEST LONDON INTEGRATED CARE BOARD</v>
      </c>
    </row>
    <row r="862" spans="1:10" x14ac:dyDescent="0.35">
      <c r="A862" t="s">
        <v>1558</v>
      </c>
      <c r="B862" t="s">
        <v>653</v>
      </c>
      <c r="C862" t="s">
        <v>1550</v>
      </c>
      <c r="D862" t="s">
        <v>563</v>
      </c>
      <c r="E862" s="2">
        <v>45535</v>
      </c>
      <c r="F862">
        <v>1378</v>
      </c>
      <c r="G862" t="str">
        <f>VLOOKUP($C862,'LKUP PCNDES'!$K:$M,2,FALSE)</f>
        <v>Mean number of Multidisciplinary Team meetings per care home resident aged 18 years or over.</v>
      </c>
      <c r="H862" t="str">
        <f>VLOOKUP($C862,'LKUP PCNDES'!$K:$M,3,FALSE)</f>
        <v>MDT</v>
      </c>
      <c r="I862" t="str">
        <f>VLOOKUP($B862,'LKUP PCNDES'!$C$17:$H$60,4,FALSE)</f>
        <v>NHS North West London ICB</v>
      </c>
      <c r="J862" t="str">
        <f>VLOOKUP($B862,'LKUP PCNDES'!$C$17:$H$60,6,FALSE)</f>
        <v>NHS NORTH WEST LONDON INTEGRATED CARE BOARD</v>
      </c>
    </row>
    <row r="863" spans="1:10" x14ac:dyDescent="0.35">
      <c r="A863" t="s">
        <v>1558</v>
      </c>
      <c r="B863" t="s">
        <v>653</v>
      </c>
      <c r="C863" t="s">
        <v>1550</v>
      </c>
      <c r="D863" t="s">
        <v>563</v>
      </c>
      <c r="E863" s="2">
        <v>45565</v>
      </c>
      <c r="F863">
        <v>1701</v>
      </c>
      <c r="G863" t="str">
        <f>VLOOKUP($C863,'LKUP PCNDES'!$K:$M,2,FALSE)</f>
        <v>Mean number of Multidisciplinary Team meetings per care home resident aged 18 years or over.</v>
      </c>
      <c r="H863" t="str">
        <f>VLOOKUP($C863,'LKUP PCNDES'!$K:$M,3,FALSE)</f>
        <v>MDT</v>
      </c>
      <c r="I863" t="str">
        <f>VLOOKUP($B863,'LKUP PCNDES'!$C$17:$H$60,4,FALSE)</f>
        <v>NHS North West London ICB</v>
      </c>
      <c r="J863" t="str">
        <f>VLOOKUP($B863,'LKUP PCNDES'!$C$17:$H$60,6,FALSE)</f>
        <v>NHS NORTH WEST LONDON INTEGRATED CARE BOARD</v>
      </c>
    </row>
    <row r="864" spans="1:10" x14ac:dyDescent="0.35">
      <c r="A864" t="s">
        <v>1558</v>
      </c>
      <c r="B864" t="s">
        <v>653</v>
      </c>
      <c r="C864" t="s">
        <v>1550</v>
      </c>
      <c r="D864" t="s">
        <v>563</v>
      </c>
      <c r="E864" s="2">
        <v>45596</v>
      </c>
      <c r="F864">
        <v>2029</v>
      </c>
      <c r="G864" t="str">
        <f>VLOOKUP($C864,'LKUP PCNDES'!$K:$M,2,FALSE)</f>
        <v>Mean number of Multidisciplinary Team meetings per care home resident aged 18 years or over.</v>
      </c>
      <c r="H864" t="str">
        <f>VLOOKUP($C864,'LKUP PCNDES'!$K:$M,3,FALSE)</f>
        <v>MDT</v>
      </c>
      <c r="I864" t="str">
        <f>VLOOKUP($B864,'LKUP PCNDES'!$C$17:$H$60,4,FALSE)</f>
        <v>NHS North West London ICB</v>
      </c>
      <c r="J864" t="str">
        <f>VLOOKUP($B864,'LKUP PCNDES'!$C$17:$H$60,6,FALSE)</f>
        <v>NHS NORTH WEST LONDON INTEGRATED CARE BOARD</v>
      </c>
    </row>
    <row r="865" spans="1:10" x14ac:dyDescent="0.35">
      <c r="A865" t="s">
        <v>1558</v>
      </c>
      <c r="B865" t="s">
        <v>653</v>
      </c>
      <c r="C865" t="s">
        <v>1550</v>
      </c>
      <c r="D865" t="s">
        <v>563</v>
      </c>
      <c r="E865" s="2">
        <v>45626</v>
      </c>
      <c r="F865">
        <v>2292</v>
      </c>
      <c r="G865" t="str">
        <f>VLOOKUP($C865,'LKUP PCNDES'!$K:$M,2,FALSE)</f>
        <v>Mean number of Multidisciplinary Team meetings per care home resident aged 18 years or over.</v>
      </c>
      <c r="H865" t="str">
        <f>VLOOKUP($C865,'LKUP PCNDES'!$K:$M,3,FALSE)</f>
        <v>MDT</v>
      </c>
      <c r="I865" t="str">
        <f>VLOOKUP($B865,'LKUP PCNDES'!$C$17:$H$60,4,FALSE)</f>
        <v>NHS North West London ICB</v>
      </c>
      <c r="J865" t="str">
        <f>VLOOKUP($B865,'LKUP PCNDES'!$C$17:$H$60,6,FALSE)</f>
        <v>NHS NORTH WEST LONDON INTEGRATED CARE BOARD</v>
      </c>
    </row>
    <row r="866" spans="1:10" x14ac:dyDescent="0.35">
      <c r="A866" t="s">
        <v>1558</v>
      </c>
      <c r="B866" t="s">
        <v>653</v>
      </c>
      <c r="C866" t="s">
        <v>1560</v>
      </c>
      <c r="D866" t="s">
        <v>700</v>
      </c>
      <c r="E866" s="2">
        <v>45412</v>
      </c>
      <c r="F866">
        <v>0</v>
      </c>
      <c r="G866" t="str">
        <f>VLOOKUP($C866,'LKUP PCNDES'!$K:$M,2,FALSE)</f>
        <v>Percentage of permanent care home residents aged 18 years or over who received a Structured Medication Review.</v>
      </c>
      <c r="H866" t="str">
        <f>VLOOKUP($C866,'LKUP PCNDES'!$K:$M,3,FALSE)</f>
        <v>SMR</v>
      </c>
      <c r="I866" t="str">
        <f>VLOOKUP($B866,'LKUP PCNDES'!$C$17:$H$60,4,FALSE)</f>
        <v>NHS North West London ICB</v>
      </c>
      <c r="J866" t="str">
        <f>VLOOKUP($B866,'LKUP PCNDES'!$C$17:$H$60,6,FALSE)</f>
        <v>NHS NORTH WEST LONDON INTEGRATED CARE BOARD</v>
      </c>
    </row>
    <row r="867" spans="1:10" x14ac:dyDescent="0.35">
      <c r="A867" t="s">
        <v>1558</v>
      </c>
      <c r="B867" t="s">
        <v>653</v>
      </c>
      <c r="C867" t="s">
        <v>1560</v>
      </c>
      <c r="D867" t="s">
        <v>700</v>
      </c>
      <c r="E867" s="2">
        <v>45443</v>
      </c>
      <c r="F867">
        <v>0</v>
      </c>
      <c r="G867" t="str">
        <f>VLOOKUP($C867,'LKUP PCNDES'!$K:$M,2,FALSE)</f>
        <v>Percentage of permanent care home residents aged 18 years or over who received a Structured Medication Review.</v>
      </c>
      <c r="H867" t="str">
        <f>VLOOKUP($C867,'LKUP PCNDES'!$K:$M,3,FALSE)</f>
        <v>SMR</v>
      </c>
      <c r="I867" t="str">
        <f>VLOOKUP($B867,'LKUP PCNDES'!$C$17:$H$60,4,FALSE)</f>
        <v>NHS North West London ICB</v>
      </c>
      <c r="J867" t="str">
        <f>VLOOKUP($B867,'LKUP PCNDES'!$C$17:$H$60,6,FALSE)</f>
        <v>NHS NORTH WEST LONDON INTEGRATED CARE BOARD</v>
      </c>
    </row>
    <row r="868" spans="1:10" x14ac:dyDescent="0.35">
      <c r="A868" t="s">
        <v>1558</v>
      </c>
      <c r="B868" t="s">
        <v>653</v>
      </c>
      <c r="C868" t="s">
        <v>1560</v>
      </c>
      <c r="D868" t="s">
        <v>700</v>
      </c>
      <c r="E868" s="2">
        <v>45473</v>
      </c>
      <c r="F868">
        <v>0</v>
      </c>
      <c r="G868" t="str">
        <f>VLOOKUP($C868,'LKUP PCNDES'!$K:$M,2,FALSE)</f>
        <v>Percentage of permanent care home residents aged 18 years or over who received a Structured Medication Review.</v>
      </c>
      <c r="H868" t="str">
        <f>VLOOKUP($C868,'LKUP PCNDES'!$K:$M,3,FALSE)</f>
        <v>SMR</v>
      </c>
      <c r="I868" t="str">
        <f>VLOOKUP($B868,'LKUP PCNDES'!$C$17:$H$60,4,FALSE)</f>
        <v>NHS North West London ICB</v>
      </c>
      <c r="J868" t="str">
        <f>VLOOKUP($B868,'LKUP PCNDES'!$C$17:$H$60,6,FALSE)</f>
        <v>NHS NORTH WEST LONDON INTEGRATED CARE BOARD</v>
      </c>
    </row>
    <row r="869" spans="1:10" x14ac:dyDescent="0.35">
      <c r="A869" t="s">
        <v>1558</v>
      </c>
      <c r="B869" t="s">
        <v>653</v>
      </c>
      <c r="C869" t="s">
        <v>1560</v>
      </c>
      <c r="D869" t="s">
        <v>700</v>
      </c>
      <c r="E869" s="2">
        <v>45504</v>
      </c>
      <c r="F869">
        <v>0</v>
      </c>
      <c r="G869" t="str">
        <f>VLOOKUP($C869,'LKUP PCNDES'!$K:$M,2,FALSE)</f>
        <v>Percentage of permanent care home residents aged 18 years or over who received a Structured Medication Review.</v>
      </c>
      <c r="H869" t="str">
        <f>VLOOKUP($C869,'LKUP PCNDES'!$K:$M,3,FALSE)</f>
        <v>SMR</v>
      </c>
      <c r="I869" t="str">
        <f>VLOOKUP($B869,'LKUP PCNDES'!$C$17:$H$60,4,FALSE)</f>
        <v>NHS North West London ICB</v>
      </c>
      <c r="J869" t="str">
        <f>VLOOKUP($B869,'LKUP PCNDES'!$C$17:$H$60,6,FALSE)</f>
        <v>NHS NORTH WEST LONDON INTEGRATED CARE BOARD</v>
      </c>
    </row>
    <row r="870" spans="1:10" x14ac:dyDescent="0.35">
      <c r="A870" t="s">
        <v>1558</v>
      </c>
      <c r="B870" t="s">
        <v>653</v>
      </c>
      <c r="C870" t="s">
        <v>1560</v>
      </c>
      <c r="D870" t="s">
        <v>700</v>
      </c>
      <c r="E870" s="2">
        <v>45535</v>
      </c>
      <c r="F870">
        <v>0</v>
      </c>
      <c r="G870" t="str">
        <f>VLOOKUP($C870,'LKUP PCNDES'!$K:$M,2,FALSE)</f>
        <v>Percentage of permanent care home residents aged 18 years or over who received a Structured Medication Review.</v>
      </c>
      <c r="H870" t="str">
        <f>VLOOKUP($C870,'LKUP PCNDES'!$K:$M,3,FALSE)</f>
        <v>SMR</v>
      </c>
      <c r="I870" t="str">
        <f>VLOOKUP($B870,'LKUP PCNDES'!$C$17:$H$60,4,FALSE)</f>
        <v>NHS North West London ICB</v>
      </c>
      <c r="J870" t="str">
        <f>VLOOKUP($B870,'LKUP PCNDES'!$C$17:$H$60,6,FALSE)</f>
        <v>NHS NORTH WEST LONDON INTEGRATED CARE BOARD</v>
      </c>
    </row>
    <row r="871" spans="1:10" x14ac:dyDescent="0.35">
      <c r="A871" t="s">
        <v>1558</v>
      </c>
      <c r="B871" t="s">
        <v>653</v>
      </c>
      <c r="C871" t="s">
        <v>1560</v>
      </c>
      <c r="D871" t="s">
        <v>700</v>
      </c>
      <c r="E871" s="2">
        <v>45565</v>
      </c>
      <c r="F871">
        <v>0</v>
      </c>
      <c r="G871" t="str">
        <f>VLOOKUP($C871,'LKUP PCNDES'!$K:$M,2,FALSE)</f>
        <v>Percentage of permanent care home residents aged 18 years or over who received a Structured Medication Review.</v>
      </c>
      <c r="H871" t="str">
        <f>VLOOKUP($C871,'LKUP PCNDES'!$K:$M,3,FALSE)</f>
        <v>SMR</v>
      </c>
      <c r="I871" t="str">
        <f>VLOOKUP($B871,'LKUP PCNDES'!$C$17:$H$60,4,FALSE)</f>
        <v>NHS North West London ICB</v>
      </c>
      <c r="J871" t="str">
        <f>VLOOKUP($B871,'LKUP PCNDES'!$C$17:$H$60,6,FALSE)</f>
        <v>NHS NORTH WEST LONDON INTEGRATED CARE BOARD</v>
      </c>
    </row>
    <row r="872" spans="1:10" x14ac:dyDescent="0.35">
      <c r="A872" t="s">
        <v>1558</v>
      </c>
      <c r="B872" t="s">
        <v>653</v>
      </c>
      <c r="C872" t="s">
        <v>1560</v>
      </c>
      <c r="D872" t="s">
        <v>700</v>
      </c>
      <c r="E872" s="2">
        <v>45596</v>
      </c>
      <c r="F872">
        <v>0</v>
      </c>
      <c r="G872" t="str">
        <f>VLOOKUP($C872,'LKUP PCNDES'!$K:$M,2,FALSE)</f>
        <v>Percentage of permanent care home residents aged 18 years or over who received a Structured Medication Review.</v>
      </c>
      <c r="H872" t="str">
        <f>VLOOKUP($C872,'LKUP PCNDES'!$K:$M,3,FALSE)</f>
        <v>SMR</v>
      </c>
      <c r="I872" t="str">
        <f>VLOOKUP($B872,'LKUP PCNDES'!$C$17:$H$60,4,FALSE)</f>
        <v>NHS North West London ICB</v>
      </c>
      <c r="J872" t="str">
        <f>VLOOKUP($B872,'LKUP PCNDES'!$C$17:$H$60,6,FALSE)</f>
        <v>NHS NORTH WEST LONDON INTEGRATED CARE BOARD</v>
      </c>
    </row>
    <row r="873" spans="1:10" x14ac:dyDescent="0.35">
      <c r="A873" t="s">
        <v>1558</v>
      </c>
      <c r="B873" t="s">
        <v>653</v>
      </c>
      <c r="C873" t="s">
        <v>1560</v>
      </c>
      <c r="D873" t="s">
        <v>700</v>
      </c>
      <c r="E873" s="2">
        <v>45626</v>
      </c>
      <c r="F873">
        <v>0</v>
      </c>
      <c r="G873" t="str">
        <f>VLOOKUP($C873,'LKUP PCNDES'!$K:$M,2,FALSE)</f>
        <v>Percentage of permanent care home residents aged 18 years or over who received a Structured Medication Review.</v>
      </c>
      <c r="H873" t="str">
        <f>VLOOKUP($C873,'LKUP PCNDES'!$K:$M,3,FALSE)</f>
        <v>SMR</v>
      </c>
      <c r="I873" t="str">
        <f>VLOOKUP($B873,'LKUP PCNDES'!$C$17:$H$60,4,FALSE)</f>
        <v>NHS North West London ICB</v>
      </c>
      <c r="J873" t="str">
        <f>VLOOKUP($B873,'LKUP PCNDES'!$C$17:$H$60,6,FALSE)</f>
        <v>NHS NORTH WEST LONDON INTEGRATED CARE BOARD</v>
      </c>
    </row>
    <row r="874" spans="1:10" x14ac:dyDescent="0.35">
      <c r="A874" t="s">
        <v>1558</v>
      </c>
      <c r="B874" t="s">
        <v>653</v>
      </c>
      <c r="C874" t="s">
        <v>1560</v>
      </c>
      <c r="D874" t="s">
        <v>564</v>
      </c>
      <c r="E874" s="2">
        <v>45412</v>
      </c>
      <c r="F874">
        <v>4532</v>
      </c>
      <c r="G874" t="str">
        <f>VLOOKUP($C874,'LKUP PCNDES'!$K:$M,2,FALSE)</f>
        <v>Percentage of permanent care home residents aged 18 years or over who received a Structured Medication Review.</v>
      </c>
      <c r="H874" t="str">
        <f>VLOOKUP($C874,'LKUP PCNDES'!$K:$M,3,FALSE)</f>
        <v>SMR</v>
      </c>
      <c r="I874" t="str">
        <f>VLOOKUP($B874,'LKUP PCNDES'!$C$17:$H$60,4,FALSE)</f>
        <v>NHS North West London ICB</v>
      </c>
      <c r="J874" t="str">
        <f>VLOOKUP($B874,'LKUP PCNDES'!$C$17:$H$60,6,FALSE)</f>
        <v>NHS NORTH WEST LONDON INTEGRATED CARE BOARD</v>
      </c>
    </row>
    <row r="875" spans="1:10" x14ac:dyDescent="0.35">
      <c r="A875" t="s">
        <v>1558</v>
      </c>
      <c r="B875" t="s">
        <v>653</v>
      </c>
      <c r="C875" t="s">
        <v>1560</v>
      </c>
      <c r="D875" t="s">
        <v>564</v>
      </c>
      <c r="E875" s="2">
        <v>45443</v>
      </c>
      <c r="F875">
        <v>4715</v>
      </c>
      <c r="G875" t="str">
        <f>VLOOKUP($C875,'LKUP PCNDES'!$K:$M,2,FALSE)</f>
        <v>Percentage of permanent care home residents aged 18 years or over who received a Structured Medication Review.</v>
      </c>
      <c r="H875" t="str">
        <f>VLOOKUP($C875,'LKUP PCNDES'!$K:$M,3,FALSE)</f>
        <v>SMR</v>
      </c>
      <c r="I875" t="str">
        <f>VLOOKUP($B875,'LKUP PCNDES'!$C$17:$H$60,4,FALSE)</f>
        <v>NHS North West London ICB</v>
      </c>
      <c r="J875" t="str">
        <f>VLOOKUP($B875,'LKUP PCNDES'!$C$17:$H$60,6,FALSE)</f>
        <v>NHS NORTH WEST LONDON INTEGRATED CARE BOARD</v>
      </c>
    </row>
    <row r="876" spans="1:10" x14ac:dyDescent="0.35">
      <c r="A876" t="s">
        <v>1558</v>
      </c>
      <c r="B876" t="s">
        <v>653</v>
      </c>
      <c r="C876" t="s">
        <v>1560</v>
      </c>
      <c r="D876" t="s">
        <v>564</v>
      </c>
      <c r="E876" s="2">
        <v>45473</v>
      </c>
      <c r="F876">
        <v>4891</v>
      </c>
      <c r="G876" t="str">
        <f>VLOOKUP($C876,'LKUP PCNDES'!$K:$M,2,FALSE)</f>
        <v>Percentage of permanent care home residents aged 18 years or over who received a Structured Medication Review.</v>
      </c>
      <c r="H876" t="str">
        <f>VLOOKUP($C876,'LKUP PCNDES'!$K:$M,3,FALSE)</f>
        <v>SMR</v>
      </c>
      <c r="I876" t="str">
        <f>VLOOKUP($B876,'LKUP PCNDES'!$C$17:$H$60,4,FALSE)</f>
        <v>NHS North West London ICB</v>
      </c>
      <c r="J876" t="str">
        <f>VLOOKUP($B876,'LKUP PCNDES'!$C$17:$H$60,6,FALSE)</f>
        <v>NHS NORTH WEST LONDON INTEGRATED CARE BOARD</v>
      </c>
    </row>
    <row r="877" spans="1:10" x14ac:dyDescent="0.35">
      <c r="A877" t="s">
        <v>1558</v>
      </c>
      <c r="B877" t="s">
        <v>653</v>
      </c>
      <c r="C877" t="s">
        <v>1560</v>
      </c>
      <c r="D877" t="s">
        <v>564</v>
      </c>
      <c r="E877" s="2">
        <v>45504</v>
      </c>
      <c r="F877">
        <v>5095</v>
      </c>
      <c r="G877" t="str">
        <f>VLOOKUP($C877,'LKUP PCNDES'!$K:$M,2,FALSE)</f>
        <v>Percentage of permanent care home residents aged 18 years or over who received a Structured Medication Review.</v>
      </c>
      <c r="H877" t="str">
        <f>VLOOKUP($C877,'LKUP PCNDES'!$K:$M,3,FALSE)</f>
        <v>SMR</v>
      </c>
      <c r="I877" t="str">
        <f>VLOOKUP($B877,'LKUP PCNDES'!$C$17:$H$60,4,FALSE)</f>
        <v>NHS North West London ICB</v>
      </c>
      <c r="J877" t="str">
        <f>VLOOKUP($B877,'LKUP PCNDES'!$C$17:$H$60,6,FALSE)</f>
        <v>NHS NORTH WEST LONDON INTEGRATED CARE BOARD</v>
      </c>
    </row>
    <row r="878" spans="1:10" x14ac:dyDescent="0.35">
      <c r="A878" t="s">
        <v>1558</v>
      </c>
      <c r="B878" t="s">
        <v>653</v>
      </c>
      <c r="C878" t="s">
        <v>1560</v>
      </c>
      <c r="D878" t="s">
        <v>564</v>
      </c>
      <c r="E878" s="2">
        <v>45535</v>
      </c>
      <c r="F878">
        <v>5333</v>
      </c>
      <c r="G878" t="str">
        <f>VLOOKUP($C878,'LKUP PCNDES'!$K:$M,2,FALSE)</f>
        <v>Percentage of permanent care home residents aged 18 years or over who received a Structured Medication Review.</v>
      </c>
      <c r="H878" t="str">
        <f>VLOOKUP($C878,'LKUP PCNDES'!$K:$M,3,FALSE)</f>
        <v>SMR</v>
      </c>
      <c r="I878" t="str">
        <f>VLOOKUP($B878,'LKUP PCNDES'!$C$17:$H$60,4,FALSE)</f>
        <v>NHS North West London ICB</v>
      </c>
      <c r="J878" t="str">
        <f>VLOOKUP($B878,'LKUP PCNDES'!$C$17:$H$60,6,FALSE)</f>
        <v>NHS NORTH WEST LONDON INTEGRATED CARE BOARD</v>
      </c>
    </row>
    <row r="879" spans="1:10" x14ac:dyDescent="0.35">
      <c r="A879" t="s">
        <v>1558</v>
      </c>
      <c r="B879" t="s">
        <v>653</v>
      </c>
      <c r="C879" t="s">
        <v>1560</v>
      </c>
      <c r="D879" t="s">
        <v>564</v>
      </c>
      <c r="E879" s="2">
        <v>45565</v>
      </c>
      <c r="F879">
        <v>5413</v>
      </c>
      <c r="G879" t="str">
        <f>VLOOKUP($C879,'LKUP PCNDES'!$K:$M,2,FALSE)</f>
        <v>Percentage of permanent care home residents aged 18 years or over who received a Structured Medication Review.</v>
      </c>
      <c r="H879" t="str">
        <f>VLOOKUP($C879,'LKUP PCNDES'!$K:$M,3,FALSE)</f>
        <v>SMR</v>
      </c>
      <c r="I879" t="str">
        <f>VLOOKUP($B879,'LKUP PCNDES'!$C$17:$H$60,4,FALSE)</f>
        <v>NHS North West London ICB</v>
      </c>
      <c r="J879" t="str">
        <f>VLOOKUP($B879,'LKUP PCNDES'!$C$17:$H$60,6,FALSE)</f>
        <v>NHS NORTH WEST LONDON INTEGRATED CARE BOARD</v>
      </c>
    </row>
    <row r="880" spans="1:10" x14ac:dyDescent="0.35">
      <c r="A880" t="s">
        <v>1558</v>
      </c>
      <c r="B880" t="s">
        <v>653</v>
      </c>
      <c r="C880" t="s">
        <v>1560</v>
      </c>
      <c r="D880" t="s">
        <v>564</v>
      </c>
      <c r="E880" s="2">
        <v>45596</v>
      </c>
      <c r="F880">
        <v>5556</v>
      </c>
      <c r="G880" t="str">
        <f>VLOOKUP($C880,'LKUP PCNDES'!$K:$M,2,FALSE)</f>
        <v>Percentage of permanent care home residents aged 18 years or over who received a Structured Medication Review.</v>
      </c>
      <c r="H880" t="str">
        <f>VLOOKUP($C880,'LKUP PCNDES'!$K:$M,3,FALSE)</f>
        <v>SMR</v>
      </c>
      <c r="I880" t="str">
        <f>VLOOKUP($B880,'LKUP PCNDES'!$C$17:$H$60,4,FALSE)</f>
        <v>NHS North West London ICB</v>
      </c>
      <c r="J880" t="str">
        <f>VLOOKUP($B880,'LKUP PCNDES'!$C$17:$H$60,6,FALSE)</f>
        <v>NHS NORTH WEST LONDON INTEGRATED CARE BOARD</v>
      </c>
    </row>
    <row r="881" spans="1:10" x14ac:dyDescent="0.35">
      <c r="A881" t="s">
        <v>1558</v>
      </c>
      <c r="B881" t="s">
        <v>653</v>
      </c>
      <c r="C881" t="s">
        <v>1560</v>
      </c>
      <c r="D881" t="s">
        <v>564</v>
      </c>
      <c r="E881" s="2">
        <v>45626</v>
      </c>
      <c r="F881">
        <v>5653</v>
      </c>
      <c r="G881" t="str">
        <f>VLOOKUP($C881,'LKUP PCNDES'!$K:$M,2,FALSE)</f>
        <v>Percentage of permanent care home residents aged 18 years or over who received a Structured Medication Review.</v>
      </c>
      <c r="H881" t="str">
        <f>VLOOKUP($C881,'LKUP PCNDES'!$K:$M,3,FALSE)</f>
        <v>SMR</v>
      </c>
      <c r="I881" t="str">
        <f>VLOOKUP($B881,'LKUP PCNDES'!$C$17:$H$60,4,FALSE)</f>
        <v>NHS North West London ICB</v>
      </c>
      <c r="J881" t="str">
        <f>VLOOKUP($B881,'LKUP PCNDES'!$C$17:$H$60,6,FALSE)</f>
        <v>NHS NORTH WEST LONDON INTEGRATED CARE BOARD</v>
      </c>
    </row>
    <row r="882" spans="1:10" x14ac:dyDescent="0.35">
      <c r="A882" t="s">
        <v>1558</v>
      </c>
      <c r="B882" t="s">
        <v>653</v>
      </c>
      <c r="C882" t="s">
        <v>1560</v>
      </c>
      <c r="D882" t="s">
        <v>563</v>
      </c>
      <c r="E882" s="2">
        <v>45412</v>
      </c>
      <c r="F882">
        <v>366</v>
      </c>
      <c r="G882" t="str">
        <f>VLOOKUP($C882,'LKUP PCNDES'!$K:$M,2,FALSE)</f>
        <v>Percentage of permanent care home residents aged 18 years or over who received a Structured Medication Review.</v>
      </c>
      <c r="H882" t="str">
        <f>VLOOKUP($C882,'LKUP PCNDES'!$K:$M,3,FALSE)</f>
        <v>SMR</v>
      </c>
      <c r="I882" t="str">
        <f>VLOOKUP($B882,'LKUP PCNDES'!$C$17:$H$60,4,FALSE)</f>
        <v>NHS North West London ICB</v>
      </c>
      <c r="J882" t="str">
        <f>VLOOKUP($B882,'LKUP PCNDES'!$C$17:$H$60,6,FALSE)</f>
        <v>NHS NORTH WEST LONDON INTEGRATED CARE BOARD</v>
      </c>
    </row>
    <row r="883" spans="1:10" x14ac:dyDescent="0.35">
      <c r="A883" t="s">
        <v>1558</v>
      </c>
      <c r="B883" t="s">
        <v>653</v>
      </c>
      <c r="C883" t="s">
        <v>1560</v>
      </c>
      <c r="D883" t="s">
        <v>563</v>
      </c>
      <c r="E883" s="2">
        <v>45443</v>
      </c>
      <c r="F883">
        <v>669</v>
      </c>
      <c r="G883" t="str">
        <f>VLOOKUP($C883,'LKUP PCNDES'!$K:$M,2,FALSE)</f>
        <v>Percentage of permanent care home residents aged 18 years or over who received a Structured Medication Review.</v>
      </c>
      <c r="H883" t="str">
        <f>VLOOKUP($C883,'LKUP PCNDES'!$K:$M,3,FALSE)</f>
        <v>SMR</v>
      </c>
      <c r="I883" t="str">
        <f>VLOOKUP($B883,'LKUP PCNDES'!$C$17:$H$60,4,FALSE)</f>
        <v>NHS North West London ICB</v>
      </c>
      <c r="J883" t="str">
        <f>VLOOKUP($B883,'LKUP PCNDES'!$C$17:$H$60,6,FALSE)</f>
        <v>NHS NORTH WEST LONDON INTEGRATED CARE BOARD</v>
      </c>
    </row>
    <row r="884" spans="1:10" x14ac:dyDescent="0.35">
      <c r="A884" t="s">
        <v>1558</v>
      </c>
      <c r="B884" t="s">
        <v>653</v>
      </c>
      <c r="C884" t="s">
        <v>1560</v>
      </c>
      <c r="D884" t="s">
        <v>563</v>
      </c>
      <c r="E884" s="2">
        <v>45473</v>
      </c>
      <c r="F884">
        <v>939</v>
      </c>
      <c r="G884" t="str">
        <f>VLOOKUP($C884,'LKUP PCNDES'!$K:$M,2,FALSE)</f>
        <v>Percentage of permanent care home residents aged 18 years or over who received a Structured Medication Review.</v>
      </c>
      <c r="H884" t="str">
        <f>VLOOKUP($C884,'LKUP PCNDES'!$K:$M,3,FALSE)</f>
        <v>SMR</v>
      </c>
      <c r="I884" t="str">
        <f>VLOOKUP($B884,'LKUP PCNDES'!$C$17:$H$60,4,FALSE)</f>
        <v>NHS North West London ICB</v>
      </c>
      <c r="J884" t="str">
        <f>VLOOKUP($B884,'LKUP PCNDES'!$C$17:$H$60,6,FALSE)</f>
        <v>NHS NORTH WEST LONDON INTEGRATED CARE BOARD</v>
      </c>
    </row>
    <row r="885" spans="1:10" x14ac:dyDescent="0.35">
      <c r="A885" t="s">
        <v>1558</v>
      </c>
      <c r="B885" t="s">
        <v>653</v>
      </c>
      <c r="C885" t="s">
        <v>1560</v>
      </c>
      <c r="D885" t="s">
        <v>563</v>
      </c>
      <c r="E885" s="2">
        <v>45504</v>
      </c>
      <c r="F885">
        <v>1216</v>
      </c>
      <c r="G885" t="str">
        <f>VLOOKUP($C885,'LKUP PCNDES'!$K:$M,2,FALSE)</f>
        <v>Percentage of permanent care home residents aged 18 years or over who received a Structured Medication Review.</v>
      </c>
      <c r="H885" t="str">
        <f>VLOOKUP($C885,'LKUP PCNDES'!$K:$M,3,FALSE)</f>
        <v>SMR</v>
      </c>
      <c r="I885" t="str">
        <f>VLOOKUP($B885,'LKUP PCNDES'!$C$17:$H$60,4,FALSE)</f>
        <v>NHS North West London ICB</v>
      </c>
      <c r="J885" t="str">
        <f>VLOOKUP($B885,'LKUP PCNDES'!$C$17:$H$60,6,FALSE)</f>
        <v>NHS NORTH WEST LONDON INTEGRATED CARE BOARD</v>
      </c>
    </row>
    <row r="886" spans="1:10" x14ac:dyDescent="0.35">
      <c r="A886" t="s">
        <v>1558</v>
      </c>
      <c r="B886" t="s">
        <v>653</v>
      </c>
      <c r="C886" t="s">
        <v>1560</v>
      </c>
      <c r="D886" t="s">
        <v>563</v>
      </c>
      <c r="E886" s="2">
        <v>45535</v>
      </c>
      <c r="F886">
        <v>1593</v>
      </c>
      <c r="G886" t="str">
        <f>VLOOKUP($C886,'LKUP PCNDES'!$K:$M,2,FALSE)</f>
        <v>Percentage of permanent care home residents aged 18 years or over who received a Structured Medication Review.</v>
      </c>
      <c r="H886" t="str">
        <f>VLOOKUP($C886,'LKUP PCNDES'!$K:$M,3,FALSE)</f>
        <v>SMR</v>
      </c>
      <c r="I886" t="str">
        <f>VLOOKUP($B886,'LKUP PCNDES'!$C$17:$H$60,4,FALSE)</f>
        <v>NHS North West London ICB</v>
      </c>
      <c r="J886" t="str">
        <f>VLOOKUP($B886,'LKUP PCNDES'!$C$17:$H$60,6,FALSE)</f>
        <v>NHS NORTH WEST LONDON INTEGRATED CARE BOARD</v>
      </c>
    </row>
    <row r="887" spans="1:10" x14ac:dyDescent="0.35">
      <c r="A887" t="s">
        <v>1558</v>
      </c>
      <c r="B887" t="s">
        <v>653</v>
      </c>
      <c r="C887" t="s">
        <v>1560</v>
      </c>
      <c r="D887" t="s">
        <v>563</v>
      </c>
      <c r="E887" s="2">
        <v>45565</v>
      </c>
      <c r="F887">
        <v>1890</v>
      </c>
      <c r="G887" t="str">
        <f>VLOOKUP($C887,'LKUP PCNDES'!$K:$M,2,FALSE)</f>
        <v>Percentage of permanent care home residents aged 18 years or over who received a Structured Medication Review.</v>
      </c>
      <c r="H887" t="str">
        <f>VLOOKUP($C887,'LKUP PCNDES'!$K:$M,3,FALSE)</f>
        <v>SMR</v>
      </c>
      <c r="I887" t="str">
        <f>VLOOKUP($B887,'LKUP PCNDES'!$C$17:$H$60,4,FALSE)</f>
        <v>NHS North West London ICB</v>
      </c>
      <c r="J887" t="str">
        <f>VLOOKUP($B887,'LKUP PCNDES'!$C$17:$H$60,6,FALSE)</f>
        <v>NHS NORTH WEST LONDON INTEGRATED CARE BOARD</v>
      </c>
    </row>
    <row r="888" spans="1:10" x14ac:dyDescent="0.35">
      <c r="A888" t="s">
        <v>1558</v>
      </c>
      <c r="B888" t="s">
        <v>653</v>
      </c>
      <c r="C888" t="s">
        <v>1560</v>
      </c>
      <c r="D888" t="s">
        <v>563</v>
      </c>
      <c r="E888" s="2">
        <v>45596</v>
      </c>
      <c r="F888">
        <v>2262</v>
      </c>
      <c r="G888" t="str">
        <f>VLOOKUP($C888,'LKUP PCNDES'!$K:$M,2,FALSE)</f>
        <v>Percentage of permanent care home residents aged 18 years or over who received a Structured Medication Review.</v>
      </c>
      <c r="H888" t="str">
        <f>VLOOKUP($C888,'LKUP PCNDES'!$K:$M,3,FALSE)</f>
        <v>SMR</v>
      </c>
      <c r="I888" t="str">
        <f>VLOOKUP($B888,'LKUP PCNDES'!$C$17:$H$60,4,FALSE)</f>
        <v>NHS North West London ICB</v>
      </c>
      <c r="J888" t="str">
        <f>VLOOKUP($B888,'LKUP PCNDES'!$C$17:$H$60,6,FALSE)</f>
        <v>NHS NORTH WEST LONDON INTEGRATED CARE BOARD</v>
      </c>
    </row>
    <row r="889" spans="1:10" x14ac:dyDescent="0.35">
      <c r="A889" t="s">
        <v>1558</v>
      </c>
      <c r="B889" t="s">
        <v>653</v>
      </c>
      <c r="C889" t="s">
        <v>1560</v>
      </c>
      <c r="D889" t="s">
        <v>563</v>
      </c>
      <c r="E889" s="2">
        <v>45626</v>
      </c>
      <c r="F889">
        <v>2490</v>
      </c>
      <c r="G889" t="str">
        <f>VLOOKUP($C889,'LKUP PCNDES'!$K:$M,2,FALSE)</f>
        <v>Percentage of permanent care home residents aged 18 years or over who received a Structured Medication Review.</v>
      </c>
      <c r="H889" t="str">
        <f>VLOOKUP($C889,'LKUP PCNDES'!$K:$M,3,FALSE)</f>
        <v>SMR</v>
      </c>
      <c r="I889" t="str">
        <f>VLOOKUP($B889,'LKUP PCNDES'!$C$17:$H$60,4,FALSE)</f>
        <v>NHS North West London ICB</v>
      </c>
      <c r="J889" t="str">
        <f>VLOOKUP($B889,'LKUP PCNDES'!$C$17:$H$60,6,FALSE)</f>
        <v>NHS NORTH WEST LONDON INTEGRATED CARE BOARD</v>
      </c>
    </row>
    <row r="890" spans="1:10" x14ac:dyDescent="0.35">
      <c r="A890" t="s">
        <v>1558</v>
      </c>
      <c r="B890" t="s">
        <v>653</v>
      </c>
      <c r="C890" t="s">
        <v>1560</v>
      </c>
      <c r="D890" t="s">
        <v>705</v>
      </c>
      <c r="E890" s="2">
        <v>45412</v>
      </c>
      <c r="F890">
        <v>2298</v>
      </c>
      <c r="G890" t="str">
        <f>VLOOKUP($C890,'LKUP PCNDES'!$K:$M,2,FALSE)</f>
        <v>Percentage of permanent care home residents aged 18 years or over who received a Structured Medication Review.</v>
      </c>
      <c r="H890" t="str">
        <f>VLOOKUP($C890,'LKUP PCNDES'!$K:$M,3,FALSE)</f>
        <v>SMR</v>
      </c>
      <c r="I890" t="str">
        <f>VLOOKUP($B890,'LKUP PCNDES'!$C$17:$H$60,4,FALSE)</f>
        <v>NHS North West London ICB</v>
      </c>
      <c r="J890" t="str">
        <f>VLOOKUP($B890,'LKUP PCNDES'!$C$17:$H$60,6,FALSE)</f>
        <v>NHS NORTH WEST LONDON INTEGRATED CARE BOARD</v>
      </c>
    </row>
    <row r="891" spans="1:10" x14ac:dyDescent="0.35">
      <c r="A891" t="s">
        <v>1558</v>
      </c>
      <c r="B891" t="s">
        <v>653</v>
      </c>
      <c r="C891" t="s">
        <v>1560</v>
      </c>
      <c r="D891" t="s">
        <v>705</v>
      </c>
      <c r="E891" s="2">
        <v>45443</v>
      </c>
      <c r="F891">
        <v>2192</v>
      </c>
      <c r="G891" t="str">
        <f>VLOOKUP($C891,'LKUP PCNDES'!$K:$M,2,FALSE)</f>
        <v>Percentage of permanent care home residents aged 18 years or over who received a Structured Medication Review.</v>
      </c>
      <c r="H891" t="str">
        <f>VLOOKUP($C891,'LKUP PCNDES'!$K:$M,3,FALSE)</f>
        <v>SMR</v>
      </c>
      <c r="I891" t="str">
        <f>VLOOKUP($B891,'LKUP PCNDES'!$C$17:$H$60,4,FALSE)</f>
        <v>NHS North West London ICB</v>
      </c>
      <c r="J891" t="str">
        <f>VLOOKUP($B891,'LKUP PCNDES'!$C$17:$H$60,6,FALSE)</f>
        <v>NHS NORTH WEST LONDON INTEGRATED CARE BOARD</v>
      </c>
    </row>
    <row r="892" spans="1:10" x14ac:dyDescent="0.35">
      <c r="A892" t="s">
        <v>1558</v>
      </c>
      <c r="B892" t="s">
        <v>653</v>
      </c>
      <c r="C892" t="s">
        <v>1560</v>
      </c>
      <c r="D892" t="s">
        <v>705</v>
      </c>
      <c r="E892" s="2">
        <v>45473</v>
      </c>
      <c r="F892">
        <v>2079</v>
      </c>
      <c r="G892" t="str">
        <f>VLOOKUP($C892,'LKUP PCNDES'!$K:$M,2,FALSE)</f>
        <v>Percentage of permanent care home residents aged 18 years or over who received a Structured Medication Review.</v>
      </c>
      <c r="H892" t="str">
        <f>VLOOKUP($C892,'LKUP PCNDES'!$K:$M,3,FALSE)</f>
        <v>SMR</v>
      </c>
      <c r="I892" t="str">
        <f>VLOOKUP($B892,'LKUP PCNDES'!$C$17:$H$60,4,FALSE)</f>
        <v>NHS North West London ICB</v>
      </c>
      <c r="J892" t="str">
        <f>VLOOKUP($B892,'LKUP PCNDES'!$C$17:$H$60,6,FALSE)</f>
        <v>NHS NORTH WEST LONDON INTEGRATED CARE BOARD</v>
      </c>
    </row>
    <row r="893" spans="1:10" x14ac:dyDescent="0.35">
      <c r="A893" t="s">
        <v>1558</v>
      </c>
      <c r="B893" t="s">
        <v>653</v>
      </c>
      <c r="C893" t="s">
        <v>1560</v>
      </c>
      <c r="D893" t="s">
        <v>705</v>
      </c>
      <c r="E893" s="2">
        <v>45504</v>
      </c>
      <c r="F893">
        <v>2000</v>
      </c>
      <c r="G893" t="str">
        <f>VLOOKUP($C893,'LKUP PCNDES'!$K:$M,2,FALSE)</f>
        <v>Percentage of permanent care home residents aged 18 years or over who received a Structured Medication Review.</v>
      </c>
      <c r="H893" t="str">
        <f>VLOOKUP($C893,'LKUP PCNDES'!$K:$M,3,FALSE)</f>
        <v>SMR</v>
      </c>
      <c r="I893" t="str">
        <f>VLOOKUP($B893,'LKUP PCNDES'!$C$17:$H$60,4,FALSE)</f>
        <v>NHS North West London ICB</v>
      </c>
      <c r="J893" t="str">
        <f>VLOOKUP($B893,'LKUP PCNDES'!$C$17:$H$60,6,FALSE)</f>
        <v>NHS NORTH WEST LONDON INTEGRATED CARE BOARD</v>
      </c>
    </row>
    <row r="894" spans="1:10" x14ac:dyDescent="0.35">
      <c r="A894" t="s">
        <v>1558</v>
      </c>
      <c r="B894" t="s">
        <v>653</v>
      </c>
      <c r="C894" t="s">
        <v>1560</v>
      </c>
      <c r="D894" t="s">
        <v>705</v>
      </c>
      <c r="E894" s="2">
        <v>45535</v>
      </c>
      <c r="F894">
        <v>1859</v>
      </c>
      <c r="G894" t="str">
        <f>VLOOKUP($C894,'LKUP PCNDES'!$K:$M,2,FALSE)</f>
        <v>Percentage of permanent care home residents aged 18 years or over who received a Structured Medication Review.</v>
      </c>
      <c r="H894" t="str">
        <f>VLOOKUP($C894,'LKUP PCNDES'!$K:$M,3,FALSE)</f>
        <v>SMR</v>
      </c>
      <c r="I894" t="str">
        <f>VLOOKUP($B894,'LKUP PCNDES'!$C$17:$H$60,4,FALSE)</f>
        <v>NHS North West London ICB</v>
      </c>
      <c r="J894" t="str">
        <f>VLOOKUP($B894,'LKUP PCNDES'!$C$17:$H$60,6,FALSE)</f>
        <v>NHS NORTH WEST LONDON INTEGRATED CARE BOARD</v>
      </c>
    </row>
    <row r="895" spans="1:10" x14ac:dyDescent="0.35">
      <c r="A895" t="s">
        <v>1558</v>
      </c>
      <c r="B895" t="s">
        <v>653</v>
      </c>
      <c r="C895" t="s">
        <v>1560</v>
      </c>
      <c r="D895" t="s">
        <v>705</v>
      </c>
      <c r="E895" s="2">
        <v>45565</v>
      </c>
      <c r="F895">
        <v>1727</v>
      </c>
      <c r="G895" t="str">
        <f>VLOOKUP($C895,'LKUP PCNDES'!$K:$M,2,FALSE)</f>
        <v>Percentage of permanent care home residents aged 18 years or over who received a Structured Medication Review.</v>
      </c>
      <c r="H895" t="str">
        <f>VLOOKUP($C895,'LKUP PCNDES'!$K:$M,3,FALSE)</f>
        <v>SMR</v>
      </c>
      <c r="I895" t="str">
        <f>VLOOKUP($B895,'LKUP PCNDES'!$C$17:$H$60,4,FALSE)</f>
        <v>NHS North West London ICB</v>
      </c>
      <c r="J895" t="str">
        <f>VLOOKUP($B895,'LKUP PCNDES'!$C$17:$H$60,6,FALSE)</f>
        <v>NHS NORTH WEST LONDON INTEGRATED CARE BOARD</v>
      </c>
    </row>
    <row r="896" spans="1:10" x14ac:dyDescent="0.35">
      <c r="A896" t="s">
        <v>1558</v>
      </c>
      <c r="B896" t="s">
        <v>653</v>
      </c>
      <c r="C896" t="s">
        <v>1560</v>
      </c>
      <c r="D896" t="s">
        <v>705</v>
      </c>
      <c r="E896" s="2">
        <v>45596</v>
      </c>
      <c r="F896">
        <v>1565</v>
      </c>
      <c r="G896" t="str">
        <f>VLOOKUP($C896,'LKUP PCNDES'!$K:$M,2,FALSE)</f>
        <v>Percentage of permanent care home residents aged 18 years or over who received a Structured Medication Review.</v>
      </c>
      <c r="H896" t="str">
        <f>VLOOKUP($C896,'LKUP PCNDES'!$K:$M,3,FALSE)</f>
        <v>SMR</v>
      </c>
      <c r="I896" t="str">
        <f>VLOOKUP($B896,'LKUP PCNDES'!$C$17:$H$60,4,FALSE)</f>
        <v>NHS North West London ICB</v>
      </c>
      <c r="J896" t="str">
        <f>VLOOKUP($B896,'LKUP PCNDES'!$C$17:$H$60,6,FALSE)</f>
        <v>NHS NORTH WEST LONDON INTEGRATED CARE BOARD</v>
      </c>
    </row>
    <row r="897" spans="1:10" x14ac:dyDescent="0.35">
      <c r="A897" t="s">
        <v>1558</v>
      </c>
      <c r="B897" t="s">
        <v>653</v>
      </c>
      <c r="C897" t="s">
        <v>1560</v>
      </c>
      <c r="D897" t="s">
        <v>705</v>
      </c>
      <c r="E897" s="2">
        <v>45626</v>
      </c>
      <c r="F897">
        <v>1468</v>
      </c>
      <c r="G897" t="str">
        <f>VLOOKUP($C897,'LKUP PCNDES'!$K:$M,2,FALSE)</f>
        <v>Percentage of permanent care home residents aged 18 years or over who received a Structured Medication Review.</v>
      </c>
      <c r="H897" t="str">
        <f>VLOOKUP($C897,'LKUP PCNDES'!$K:$M,3,FALSE)</f>
        <v>SMR</v>
      </c>
      <c r="I897" t="str">
        <f>VLOOKUP($B897,'LKUP PCNDES'!$C$17:$H$60,4,FALSE)</f>
        <v>NHS North West London ICB</v>
      </c>
      <c r="J897" t="str">
        <f>VLOOKUP($B897,'LKUP PCNDES'!$C$17:$H$60,6,FALSE)</f>
        <v>NHS NORTH WEST LONDON INTEGRATED CARE BOARD</v>
      </c>
    </row>
    <row r="898" spans="1:10" x14ac:dyDescent="0.35">
      <c r="A898" t="s">
        <v>1558</v>
      </c>
      <c r="B898" t="s">
        <v>653</v>
      </c>
      <c r="C898" t="s">
        <v>1560</v>
      </c>
      <c r="D898" t="s">
        <v>704</v>
      </c>
      <c r="E898" s="2">
        <v>45412</v>
      </c>
      <c r="F898">
        <v>0</v>
      </c>
      <c r="G898" t="str">
        <f>VLOOKUP($C898,'LKUP PCNDES'!$K:$M,2,FALSE)</f>
        <v>Percentage of permanent care home residents aged 18 years or over who received a Structured Medication Review.</v>
      </c>
      <c r="H898" t="str">
        <f>VLOOKUP($C898,'LKUP PCNDES'!$K:$M,3,FALSE)</f>
        <v>SMR</v>
      </c>
      <c r="I898" t="str">
        <f>VLOOKUP($B898,'LKUP PCNDES'!$C$17:$H$60,4,FALSE)</f>
        <v>NHS North West London ICB</v>
      </c>
      <c r="J898" t="str">
        <f>VLOOKUP($B898,'LKUP PCNDES'!$C$17:$H$60,6,FALSE)</f>
        <v>NHS NORTH WEST LONDON INTEGRATED CARE BOARD</v>
      </c>
    </row>
    <row r="899" spans="1:10" x14ac:dyDescent="0.35">
      <c r="A899" t="s">
        <v>1558</v>
      </c>
      <c r="B899" t="s">
        <v>653</v>
      </c>
      <c r="C899" t="s">
        <v>1560</v>
      </c>
      <c r="D899" t="s">
        <v>704</v>
      </c>
      <c r="E899" s="2">
        <v>45443</v>
      </c>
      <c r="F899">
        <v>0</v>
      </c>
      <c r="G899" t="str">
        <f>VLOOKUP($C899,'LKUP PCNDES'!$K:$M,2,FALSE)</f>
        <v>Percentage of permanent care home residents aged 18 years or over who received a Structured Medication Review.</v>
      </c>
      <c r="H899" t="str">
        <f>VLOOKUP($C899,'LKUP PCNDES'!$K:$M,3,FALSE)</f>
        <v>SMR</v>
      </c>
      <c r="I899" t="str">
        <f>VLOOKUP($B899,'LKUP PCNDES'!$C$17:$H$60,4,FALSE)</f>
        <v>NHS North West London ICB</v>
      </c>
      <c r="J899" t="str">
        <f>VLOOKUP($B899,'LKUP PCNDES'!$C$17:$H$60,6,FALSE)</f>
        <v>NHS NORTH WEST LONDON INTEGRATED CARE BOARD</v>
      </c>
    </row>
    <row r="900" spans="1:10" x14ac:dyDescent="0.35">
      <c r="A900" t="s">
        <v>1558</v>
      </c>
      <c r="B900" t="s">
        <v>653</v>
      </c>
      <c r="C900" t="s">
        <v>1560</v>
      </c>
      <c r="D900" t="s">
        <v>704</v>
      </c>
      <c r="E900" s="2">
        <v>45473</v>
      </c>
      <c r="F900">
        <v>1</v>
      </c>
      <c r="G900" t="str">
        <f>VLOOKUP($C900,'LKUP PCNDES'!$K:$M,2,FALSE)</f>
        <v>Percentage of permanent care home residents aged 18 years or over who received a Structured Medication Review.</v>
      </c>
      <c r="H900" t="str">
        <f>VLOOKUP($C900,'LKUP PCNDES'!$K:$M,3,FALSE)</f>
        <v>SMR</v>
      </c>
      <c r="I900" t="str">
        <f>VLOOKUP($B900,'LKUP PCNDES'!$C$17:$H$60,4,FALSE)</f>
        <v>NHS North West London ICB</v>
      </c>
      <c r="J900" t="str">
        <f>VLOOKUP($B900,'LKUP PCNDES'!$C$17:$H$60,6,FALSE)</f>
        <v>NHS NORTH WEST LONDON INTEGRATED CARE BOARD</v>
      </c>
    </row>
    <row r="901" spans="1:10" x14ac:dyDescent="0.35">
      <c r="A901" t="s">
        <v>1558</v>
      </c>
      <c r="B901" t="s">
        <v>653</v>
      </c>
      <c r="C901" t="s">
        <v>1560</v>
      </c>
      <c r="D901" t="s">
        <v>704</v>
      </c>
      <c r="E901" s="2">
        <v>45504</v>
      </c>
      <c r="F901">
        <v>2</v>
      </c>
      <c r="G901" t="str">
        <f>VLOOKUP($C901,'LKUP PCNDES'!$K:$M,2,FALSE)</f>
        <v>Percentage of permanent care home residents aged 18 years or over who received a Structured Medication Review.</v>
      </c>
      <c r="H901" t="str">
        <f>VLOOKUP($C901,'LKUP PCNDES'!$K:$M,3,FALSE)</f>
        <v>SMR</v>
      </c>
      <c r="I901" t="str">
        <f>VLOOKUP($B901,'LKUP PCNDES'!$C$17:$H$60,4,FALSE)</f>
        <v>NHS North West London ICB</v>
      </c>
      <c r="J901" t="str">
        <f>VLOOKUP($B901,'LKUP PCNDES'!$C$17:$H$60,6,FALSE)</f>
        <v>NHS NORTH WEST LONDON INTEGRATED CARE BOARD</v>
      </c>
    </row>
    <row r="902" spans="1:10" x14ac:dyDescent="0.35">
      <c r="A902" t="s">
        <v>1558</v>
      </c>
      <c r="B902" t="s">
        <v>653</v>
      </c>
      <c r="C902" t="s">
        <v>1560</v>
      </c>
      <c r="D902" t="s">
        <v>704</v>
      </c>
      <c r="E902" s="2">
        <v>45535</v>
      </c>
      <c r="F902">
        <v>2</v>
      </c>
      <c r="G902" t="str">
        <f>VLOOKUP($C902,'LKUP PCNDES'!$K:$M,2,FALSE)</f>
        <v>Percentage of permanent care home residents aged 18 years or over who received a Structured Medication Review.</v>
      </c>
      <c r="H902" t="str">
        <f>VLOOKUP($C902,'LKUP PCNDES'!$K:$M,3,FALSE)</f>
        <v>SMR</v>
      </c>
      <c r="I902" t="str">
        <f>VLOOKUP($B902,'LKUP PCNDES'!$C$17:$H$60,4,FALSE)</f>
        <v>NHS North West London ICB</v>
      </c>
      <c r="J902" t="str">
        <f>VLOOKUP($B902,'LKUP PCNDES'!$C$17:$H$60,6,FALSE)</f>
        <v>NHS NORTH WEST LONDON INTEGRATED CARE BOARD</v>
      </c>
    </row>
    <row r="903" spans="1:10" x14ac:dyDescent="0.35">
      <c r="A903" t="s">
        <v>1558</v>
      </c>
      <c r="B903" t="s">
        <v>653</v>
      </c>
      <c r="C903" t="s">
        <v>1560</v>
      </c>
      <c r="D903" t="s">
        <v>704</v>
      </c>
      <c r="E903" s="2">
        <v>45565</v>
      </c>
      <c r="F903">
        <v>2</v>
      </c>
      <c r="G903" t="str">
        <f>VLOOKUP($C903,'LKUP PCNDES'!$K:$M,2,FALSE)</f>
        <v>Percentage of permanent care home residents aged 18 years or over who received a Structured Medication Review.</v>
      </c>
      <c r="H903" t="str">
        <f>VLOOKUP($C903,'LKUP PCNDES'!$K:$M,3,FALSE)</f>
        <v>SMR</v>
      </c>
      <c r="I903" t="str">
        <f>VLOOKUP($B903,'LKUP PCNDES'!$C$17:$H$60,4,FALSE)</f>
        <v>NHS North West London ICB</v>
      </c>
      <c r="J903" t="str">
        <f>VLOOKUP($B903,'LKUP PCNDES'!$C$17:$H$60,6,FALSE)</f>
        <v>NHS NORTH WEST LONDON INTEGRATED CARE BOARD</v>
      </c>
    </row>
    <row r="904" spans="1:10" x14ac:dyDescent="0.35">
      <c r="A904" t="s">
        <v>1558</v>
      </c>
      <c r="B904" t="s">
        <v>653</v>
      </c>
      <c r="C904" t="s">
        <v>1560</v>
      </c>
      <c r="D904" t="s">
        <v>704</v>
      </c>
      <c r="E904" s="2">
        <v>45596</v>
      </c>
      <c r="F904">
        <v>2</v>
      </c>
      <c r="G904" t="str">
        <f>VLOOKUP($C904,'LKUP PCNDES'!$K:$M,2,FALSE)</f>
        <v>Percentage of permanent care home residents aged 18 years or over who received a Structured Medication Review.</v>
      </c>
      <c r="H904" t="str">
        <f>VLOOKUP($C904,'LKUP PCNDES'!$K:$M,3,FALSE)</f>
        <v>SMR</v>
      </c>
      <c r="I904" t="str">
        <f>VLOOKUP($B904,'LKUP PCNDES'!$C$17:$H$60,4,FALSE)</f>
        <v>NHS North West London ICB</v>
      </c>
      <c r="J904" t="str">
        <f>VLOOKUP($B904,'LKUP PCNDES'!$C$17:$H$60,6,FALSE)</f>
        <v>NHS NORTH WEST LONDON INTEGRATED CARE BOARD</v>
      </c>
    </row>
    <row r="905" spans="1:10" x14ac:dyDescent="0.35">
      <c r="A905" t="s">
        <v>1558</v>
      </c>
      <c r="B905" t="s">
        <v>653</v>
      </c>
      <c r="C905" t="s">
        <v>1560</v>
      </c>
      <c r="D905" t="s">
        <v>704</v>
      </c>
      <c r="E905" s="2">
        <v>45626</v>
      </c>
      <c r="F905">
        <v>2</v>
      </c>
      <c r="G905" t="str">
        <f>VLOOKUP($C905,'LKUP PCNDES'!$K:$M,2,FALSE)</f>
        <v>Percentage of permanent care home residents aged 18 years or over who received a Structured Medication Review.</v>
      </c>
      <c r="H905" t="str">
        <f>VLOOKUP($C905,'LKUP PCNDES'!$K:$M,3,FALSE)</f>
        <v>SMR</v>
      </c>
      <c r="I905" t="str">
        <f>VLOOKUP($B905,'LKUP PCNDES'!$C$17:$H$60,4,FALSE)</f>
        <v>NHS North West London ICB</v>
      </c>
      <c r="J905" t="str">
        <f>VLOOKUP($B905,'LKUP PCNDES'!$C$17:$H$60,6,FALSE)</f>
        <v>NHS NORTH WEST LONDON INTEGRATED CARE BOARD</v>
      </c>
    </row>
    <row r="906" spans="1:10" x14ac:dyDescent="0.35">
      <c r="A906" t="s">
        <v>1558</v>
      </c>
      <c r="B906" t="s">
        <v>653</v>
      </c>
      <c r="C906" t="s">
        <v>1559</v>
      </c>
      <c r="D906" t="s">
        <v>564</v>
      </c>
      <c r="E906" s="2">
        <v>45412</v>
      </c>
      <c r="F906">
        <v>332677</v>
      </c>
      <c r="G906" t="str">
        <f>VLOOKUP($C906,'LKUP PCNDES'!$K:$M,2,FALSE)</f>
        <v>Percentage of patients aged 65 years or over, who received a seasonal influenza vaccination between 1 September and 31 March.</v>
      </c>
      <c r="H906" t="str">
        <f>VLOOKUP($C906,'LKUP PCNDES'!$K:$M,3,FALSE)</f>
        <v>Flu_Vacs</v>
      </c>
      <c r="I906" t="str">
        <f>VLOOKUP($B906,'LKUP PCNDES'!$C$17:$H$60,4,FALSE)</f>
        <v>NHS North West London ICB</v>
      </c>
      <c r="J906" t="str">
        <f>VLOOKUP($B906,'LKUP PCNDES'!$C$17:$H$60,6,FALSE)</f>
        <v>NHS NORTH WEST LONDON INTEGRATED CARE BOARD</v>
      </c>
    </row>
    <row r="907" spans="1:10" x14ac:dyDescent="0.35">
      <c r="A907" t="s">
        <v>1558</v>
      </c>
      <c r="B907" t="s">
        <v>653</v>
      </c>
      <c r="C907" t="s">
        <v>1559</v>
      </c>
      <c r="D907" t="s">
        <v>564</v>
      </c>
      <c r="E907" s="2">
        <v>45443</v>
      </c>
      <c r="F907">
        <v>331552</v>
      </c>
      <c r="G907" t="str">
        <f>VLOOKUP($C907,'LKUP PCNDES'!$K:$M,2,FALSE)</f>
        <v>Percentage of patients aged 65 years or over, who received a seasonal influenza vaccination between 1 September and 31 March.</v>
      </c>
      <c r="H907" t="str">
        <f>VLOOKUP($C907,'LKUP PCNDES'!$K:$M,3,FALSE)</f>
        <v>Flu_Vacs</v>
      </c>
      <c r="I907" t="str">
        <f>VLOOKUP($B907,'LKUP PCNDES'!$C$17:$H$60,4,FALSE)</f>
        <v>NHS North West London ICB</v>
      </c>
      <c r="J907" t="str">
        <f>VLOOKUP($B907,'LKUP PCNDES'!$C$17:$H$60,6,FALSE)</f>
        <v>NHS NORTH WEST LONDON INTEGRATED CARE BOARD</v>
      </c>
    </row>
    <row r="908" spans="1:10" x14ac:dyDescent="0.35">
      <c r="A908" t="s">
        <v>1558</v>
      </c>
      <c r="B908" t="s">
        <v>653</v>
      </c>
      <c r="C908" t="s">
        <v>1559</v>
      </c>
      <c r="D908" t="s">
        <v>564</v>
      </c>
      <c r="E908" s="2">
        <v>45473</v>
      </c>
      <c r="F908">
        <v>330378</v>
      </c>
      <c r="G908" t="str">
        <f>VLOOKUP($C908,'LKUP PCNDES'!$K:$M,2,FALSE)</f>
        <v>Percentage of patients aged 65 years or over, who received a seasonal influenza vaccination between 1 September and 31 March.</v>
      </c>
      <c r="H908" t="str">
        <f>VLOOKUP($C908,'LKUP PCNDES'!$K:$M,3,FALSE)</f>
        <v>Flu_Vacs</v>
      </c>
      <c r="I908" t="str">
        <f>VLOOKUP($B908,'LKUP PCNDES'!$C$17:$H$60,4,FALSE)</f>
        <v>NHS North West London ICB</v>
      </c>
      <c r="J908" t="str">
        <f>VLOOKUP($B908,'LKUP PCNDES'!$C$17:$H$60,6,FALSE)</f>
        <v>NHS NORTH WEST LONDON INTEGRATED CARE BOARD</v>
      </c>
    </row>
    <row r="909" spans="1:10" x14ac:dyDescent="0.35">
      <c r="A909" t="s">
        <v>1558</v>
      </c>
      <c r="B909" t="s">
        <v>653</v>
      </c>
      <c r="C909" t="s">
        <v>1559</v>
      </c>
      <c r="D909" t="s">
        <v>564</v>
      </c>
      <c r="E909" s="2">
        <v>45504</v>
      </c>
      <c r="F909">
        <v>329388</v>
      </c>
      <c r="G909" t="str">
        <f>VLOOKUP($C909,'LKUP PCNDES'!$K:$M,2,FALSE)</f>
        <v>Percentage of patients aged 65 years or over, who received a seasonal influenza vaccination between 1 September and 31 March.</v>
      </c>
      <c r="H909" t="str">
        <f>VLOOKUP($C909,'LKUP PCNDES'!$K:$M,3,FALSE)</f>
        <v>Flu_Vacs</v>
      </c>
      <c r="I909" t="str">
        <f>VLOOKUP($B909,'LKUP PCNDES'!$C$17:$H$60,4,FALSE)</f>
        <v>NHS North West London ICB</v>
      </c>
      <c r="J909" t="str">
        <f>VLOOKUP($B909,'LKUP PCNDES'!$C$17:$H$60,6,FALSE)</f>
        <v>NHS NORTH WEST LONDON INTEGRATED CARE BOARD</v>
      </c>
    </row>
    <row r="910" spans="1:10" x14ac:dyDescent="0.35">
      <c r="A910" t="s">
        <v>1558</v>
      </c>
      <c r="B910" t="s">
        <v>653</v>
      </c>
      <c r="C910" t="s">
        <v>1559</v>
      </c>
      <c r="D910" t="s">
        <v>564</v>
      </c>
      <c r="E910" s="2">
        <v>45535</v>
      </c>
      <c r="F910">
        <v>328443</v>
      </c>
      <c r="G910" t="str">
        <f>VLOOKUP($C910,'LKUP PCNDES'!$K:$M,2,FALSE)</f>
        <v>Percentage of patients aged 65 years or over, who received a seasonal influenza vaccination between 1 September and 31 March.</v>
      </c>
      <c r="H910" t="str">
        <f>VLOOKUP($C910,'LKUP PCNDES'!$K:$M,3,FALSE)</f>
        <v>Flu_Vacs</v>
      </c>
      <c r="I910" t="str">
        <f>VLOOKUP($B910,'LKUP PCNDES'!$C$17:$H$60,4,FALSE)</f>
        <v>NHS North West London ICB</v>
      </c>
      <c r="J910" t="str">
        <f>VLOOKUP($B910,'LKUP PCNDES'!$C$17:$H$60,6,FALSE)</f>
        <v>NHS NORTH WEST LONDON INTEGRATED CARE BOARD</v>
      </c>
    </row>
    <row r="911" spans="1:10" x14ac:dyDescent="0.35">
      <c r="A911" t="s">
        <v>1558</v>
      </c>
      <c r="B911" t="s">
        <v>653</v>
      </c>
      <c r="C911" t="s">
        <v>1559</v>
      </c>
      <c r="D911" t="s">
        <v>564</v>
      </c>
      <c r="E911" s="2">
        <v>45565</v>
      </c>
      <c r="F911">
        <v>300125</v>
      </c>
      <c r="G911" t="str">
        <f>VLOOKUP($C911,'LKUP PCNDES'!$K:$M,2,FALSE)</f>
        <v>Percentage of patients aged 65 years or over, who received a seasonal influenza vaccination between 1 September and 31 March.</v>
      </c>
      <c r="H911" t="str">
        <f>VLOOKUP($C911,'LKUP PCNDES'!$K:$M,3,FALSE)</f>
        <v>Flu_Vacs</v>
      </c>
      <c r="I911" t="str">
        <f>VLOOKUP($B911,'LKUP PCNDES'!$C$17:$H$60,4,FALSE)</f>
        <v>NHS North West London ICB</v>
      </c>
      <c r="J911" t="str">
        <f>VLOOKUP($B911,'LKUP PCNDES'!$C$17:$H$60,6,FALSE)</f>
        <v>NHS NORTH WEST LONDON INTEGRATED CARE BOARD</v>
      </c>
    </row>
    <row r="912" spans="1:10" x14ac:dyDescent="0.35">
      <c r="A912" t="s">
        <v>1558</v>
      </c>
      <c r="B912" t="s">
        <v>653</v>
      </c>
      <c r="C912" t="s">
        <v>1559</v>
      </c>
      <c r="D912" t="s">
        <v>564</v>
      </c>
      <c r="E912" s="2">
        <v>45596</v>
      </c>
      <c r="F912">
        <v>250354</v>
      </c>
      <c r="G912" t="str">
        <f>VLOOKUP($C912,'LKUP PCNDES'!$K:$M,2,FALSE)</f>
        <v>Percentage of patients aged 65 years or over, who received a seasonal influenza vaccination between 1 September and 31 March.</v>
      </c>
      <c r="H912" t="str">
        <f>VLOOKUP($C912,'LKUP PCNDES'!$K:$M,3,FALSE)</f>
        <v>Flu_Vacs</v>
      </c>
      <c r="I912" t="str">
        <f>VLOOKUP($B912,'LKUP PCNDES'!$C$17:$H$60,4,FALSE)</f>
        <v>NHS North West London ICB</v>
      </c>
      <c r="J912" t="str">
        <f>VLOOKUP($B912,'LKUP PCNDES'!$C$17:$H$60,6,FALSE)</f>
        <v>NHS NORTH WEST LONDON INTEGRATED CARE BOARD</v>
      </c>
    </row>
    <row r="913" spans="1:10" x14ac:dyDescent="0.35">
      <c r="A913" t="s">
        <v>1558</v>
      </c>
      <c r="B913" t="s">
        <v>653</v>
      </c>
      <c r="C913" t="s">
        <v>1559</v>
      </c>
      <c r="D913" t="s">
        <v>564</v>
      </c>
      <c r="E913" s="2">
        <v>45626</v>
      </c>
      <c r="F913">
        <v>240993</v>
      </c>
      <c r="G913" t="str">
        <f>VLOOKUP($C913,'LKUP PCNDES'!$K:$M,2,FALSE)</f>
        <v>Percentage of patients aged 65 years or over, who received a seasonal influenza vaccination between 1 September and 31 March.</v>
      </c>
      <c r="H913" t="str">
        <f>VLOOKUP($C913,'LKUP PCNDES'!$K:$M,3,FALSE)</f>
        <v>Flu_Vacs</v>
      </c>
      <c r="I913" t="str">
        <f>VLOOKUP($B913,'LKUP PCNDES'!$C$17:$H$60,4,FALSE)</f>
        <v>NHS North West London ICB</v>
      </c>
      <c r="J913" t="str">
        <f>VLOOKUP($B913,'LKUP PCNDES'!$C$17:$H$60,6,FALSE)</f>
        <v>NHS NORTH WEST LONDON INTEGRATED CARE BOARD</v>
      </c>
    </row>
    <row r="914" spans="1:10" x14ac:dyDescent="0.35">
      <c r="A914" t="s">
        <v>1558</v>
      </c>
      <c r="B914" t="s">
        <v>653</v>
      </c>
      <c r="C914" t="s">
        <v>1559</v>
      </c>
      <c r="D914" t="s">
        <v>655</v>
      </c>
      <c r="E914" s="2">
        <v>45412</v>
      </c>
      <c r="F914">
        <v>251</v>
      </c>
      <c r="G914" t="str">
        <f>VLOOKUP($C914,'LKUP PCNDES'!$K:$M,2,FALSE)</f>
        <v>Percentage of patients aged 65 years or over, who received a seasonal influenza vaccination between 1 September and 31 March.</v>
      </c>
      <c r="H914" t="str">
        <f>VLOOKUP($C914,'LKUP PCNDES'!$K:$M,3,FALSE)</f>
        <v>Flu_Vacs</v>
      </c>
      <c r="I914" t="str">
        <f>VLOOKUP($B914,'LKUP PCNDES'!$C$17:$H$60,4,FALSE)</f>
        <v>NHS North West London ICB</v>
      </c>
      <c r="J914" t="str">
        <f>VLOOKUP($B914,'LKUP PCNDES'!$C$17:$H$60,6,FALSE)</f>
        <v>NHS NORTH WEST LONDON INTEGRATED CARE BOARD</v>
      </c>
    </row>
    <row r="915" spans="1:10" x14ac:dyDescent="0.35">
      <c r="A915" t="s">
        <v>1558</v>
      </c>
      <c r="B915" t="s">
        <v>653</v>
      </c>
      <c r="C915" t="s">
        <v>1559</v>
      </c>
      <c r="D915" t="s">
        <v>655</v>
      </c>
      <c r="E915" s="2">
        <v>45443</v>
      </c>
      <c r="F915">
        <v>443</v>
      </c>
      <c r="G915" t="str">
        <f>VLOOKUP($C915,'LKUP PCNDES'!$K:$M,2,FALSE)</f>
        <v>Percentage of patients aged 65 years or over, who received a seasonal influenza vaccination between 1 September and 31 March.</v>
      </c>
      <c r="H915" t="str">
        <f>VLOOKUP($C915,'LKUP PCNDES'!$K:$M,3,FALSE)</f>
        <v>Flu_Vacs</v>
      </c>
      <c r="I915" t="str">
        <f>VLOOKUP($B915,'LKUP PCNDES'!$C$17:$H$60,4,FALSE)</f>
        <v>NHS North West London ICB</v>
      </c>
      <c r="J915" t="str">
        <f>VLOOKUP($B915,'LKUP PCNDES'!$C$17:$H$60,6,FALSE)</f>
        <v>NHS NORTH WEST LONDON INTEGRATED CARE BOARD</v>
      </c>
    </row>
    <row r="916" spans="1:10" x14ac:dyDescent="0.35">
      <c r="A916" t="s">
        <v>1558</v>
      </c>
      <c r="B916" t="s">
        <v>653</v>
      </c>
      <c r="C916" t="s">
        <v>1559</v>
      </c>
      <c r="D916" t="s">
        <v>655</v>
      </c>
      <c r="E916" s="2">
        <v>45473</v>
      </c>
      <c r="F916">
        <v>553</v>
      </c>
      <c r="G916" t="str">
        <f>VLOOKUP($C916,'LKUP PCNDES'!$K:$M,2,FALSE)</f>
        <v>Percentage of patients aged 65 years or over, who received a seasonal influenza vaccination between 1 September and 31 March.</v>
      </c>
      <c r="H916" t="str">
        <f>VLOOKUP($C916,'LKUP PCNDES'!$K:$M,3,FALSE)</f>
        <v>Flu_Vacs</v>
      </c>
      <c r="I916" t="str">
        <f>VLOOKUP($B916,'LKUP PCNDES'!$C$17:$H$60,4,FALSE)</f>
        <v>NHS North West London ICB</v>
      </c>
      <c r="J916" t="str">
        <f>VLOOKUP($B916,'LKUP PCNDES'!$C$17:$H$60,6,FALSE)</f>
        <v>NHS NORTH WEST LONDON INTEGRATED CARE BOARD</v>
      </c>
    </row>
    <row r="917" spans="1:10" x14ac:dyDescent="0.35">
      <c r="A917" t="s">
        <v>1558</v>
      </c>
      <c r="B917" t="s">
        <v>653</v>
      </c>
      <c r="C917" t="s">
        <v>1559</v>
      </c>
      <c r="D917" t="s">
        <v>655</v>
      </c>
      <c r="E917" s="2">
        <v>45504</v>
      </c>
      <c r="F917">
        <v>696</v>
      </c>
      <c r="G917" t="str">
        <f>VLOOKUP($C917,'LKUP PCNDES'!$K:$M,2,FALSE)</f>
        <v>Percentage of patients aged 65 years or over, who received a seasonal influenza vaccination between 1 September and 31 March.</v>
      </c>
      <c r="H917" t="str">
        <f>VLOOKUP($C917,'LKUP PCNDES'!$K:$M,3,FALSE)</f>
        <v>Flu_Vacs</v>
      </c>
      <c r="I917" t="str">
        <f>VLOOKUP($B917,'LKUP PCNDES'!$C$17:$H$60,4,FALSE)</f>
        <v>NHS North West London ICB</v>
      </c>
      <c r="J917" t="str">
        <f>VLOOKUP($B917,'LKUP PCNDES'!$C$17:$H$60,6,FALSE)</f>
        <v>NHS NORTH WEST LONDON INTEGRATED CARE BOARD</v>
      </c>
    </row>
    <row r="918" spans="1:10" x14ac:dyDescent="0.35">
      <c r="A918" t="s">
        <v>1558</v>
      </c>
      <c r="B918" t="s">
        <v>653</v>
      </c>
      <c r="C918" t="s">
        <v>1559</v>
      </c>
      <c r="D918" t="s">
        <v>655</v>
      </c>
      <c r="E918" s="2">
        <v>45535</v>
      </c>
      <c r="F918">
        <v>921</v>
      </c>
      <c r="G918" t="str">
        <f>VLOOKUP($C918,'LKUP PCNDES'!$K:$M,2,FALSE)</f>
        <v>Percentage of patients aged 65 years or over, who received a seasonal influenza vaccination between 1 September and 31 March.</v>
      </c>
      <c r="H918" t="str">
        <f>VLOOKUP($C918,'LKUP PCNDES'!$K:$M,3,FALSE)</f>
        <v>Flu_Vacs</v>
      </c>
      <c r="I918" t="str">
        <f>VLOOKUP($B918,'LKUP PCNDES'!$C$17:$H$60,4,FALSE)</f>
        <v>NHS North West London ICB</v>
      </c>
      <c r="J918" t="str">
        <f>VLOOKUP($B918,'LKUP PCNDES'!$C$17:$H$60,6,FALSE)</f>
        <v>NHS NORTH WEST LONDON INTEGRATED CARE BOARD</v>
      </c>
    </row>
    <row r="919" spans="1:10" x14ac:dyDescent="0.35">
      <c r="A919" t="s">
        <v>1558</v>
      </c>
      <c r="B919" t="s">
        <v>653</v>
      </c>
      <c r="C919" t="s">
        <v>1559</v>
      </c>
      <c r="D919" t="s">
        <v>655</v>
      </c>
      <c r="E919" s="2">
        <v>45565</v>
      </c>
      <c r="F919">
        <v>4202</v>
      </c>
      <c r="G919" t="str">
        <f>VLOOKUP($C919,'LKUP PCNDES'!$K:$M,2,FALSE)</f>
        <v>Percentage of patients aged 65 years or over, who received a seasonal influenza vaccination between 1 September and 31 March.</v>
      </c>
      <c r="H919" t="str">
        <f>VLOOKUP($C919,'LKUP PCNDES'!$K:$M,3,FALSE)</f>
        <v>Flu_Vacs</v>
      </c>
      <c r="I919" t="str">
        <f>VLOOKUP($B919,'LKUP PCNDES'!$C$17:$H$60,4,FALSE)</f>
        <v>NHS North West London ICB</v>
      </c>
      <c r="J919" t="str">
        <f>VLOOKUP($B919,'LKUP PCNDES'!$C$17:$H$60,6,FALSE)</f>
        <v>NHS NORTH WEST LONDON INTEGRATED CARE BOARD</v>
      </c>
    </row>
    <row r="920" spans="1:10" x14ac:dyDescent="0.35">
      <c r="A920" t="s">
        <v>1558</v>
      </c>
      <c r="B920" t="s">
        <v>653</v>
      </c>
      <c r="C920" t="s">
        <v>1559</v>
      </c>
      <c r="D920" t="s">
        <v>655</v>
      </c>
      <c r="E920" s="2">
        <v>45596</v>
      </c>
      <c r="F920">
        <v>13338</v>
      </c>
      <c r="G920" t="str">
        <f>VLOOKUP($C920,'LKUP PCNDES'!$K:$M,2,FALSE)</f>
        <v>Percentage of patients aged 65 years or over, who received a seasonal influenza vaccination between 1 September and 31 March.</v>
      </c>
      <c r="H920" t="str">
        <f>VLOOKUP($C920,'LKUP PCNDES'!$K:$M,3,FALSE)</f>
        <v>Flu_Vacs</v>
      </c>
      <c r="I920" t="str">
        <f>VLOOKUP($B920,'LKUP PCNDES'!$C$17:$H$60,4,FALSE)</f>
        <v>NHS North West London ICB</v>
      </c>
      <c r="J920" t="str">
        <f>VLOOKUP($B920,'LKUP PCNDES'!$C$17:$H$60,6,FALSE)</f>
        <v>NHS NORTH WEST LONDON INTEGRATED CARE BOARD</v>
      </c>
    </row>
    <row r="921" spans="1:10" x14ac:dyDescent="0.35">
      <c r="A921" t="s">
        <v>1558</v>
      </c>
      <c r="B921" t="s">
        <v>653</v>
      </c>
      <c r="C921" t="s">
        <v>1559</v>
      </c>
      <c r="D921" t="s">
        <v>655</v>
      </c>
      <c r="E921" s="2">
        <v>45626</v>
      </c>
      <c r="F921">
        <v>19955</v>
      </c>
      <c r="G921" t="str">
        <f>VLOOKUP($C921,'LKUP PCNDES'!$K:$M,2,FALSE)</f>
        <v>Percentage of patients aged 65 years or over, who received a seasonal influenza vaccination between 1 September and 31 March.</v>
      </c>
      <c r="H921" t="str">
        <f>VLOOKUP($C921,'LKUP PCNDES'!$K:$M,3,FALSE)</f>
        <v>Flu_Vacs</v>
      </c>
      <c r="I921" t="str">
        <f>VLOOKUP($B921,'LKUP PCNDES'!$C$17:$H$60,4,FALSE)</f>
        <v>NHS North West London ICB</v>
      </c>
      <c r="J921" t="str">
        <f>VLOOKUP($B921,'LKUP PCNDES'!$C$17:$H$60,6,FALSE)</f>
        <v>NHS NORTH WEST LONDON INTEGRATED CARE BOARD</v>
      </c>
    </row>
    <row r="922" spans="1:10" x14ac:dyDescent="0.35">
      <c r="A922" t="s">
        <v>1558</v>
      </c>
      <c r="B922" t="s">
        <v>653</v>
      </c>
      <c r="C922" t="s">
        <v>1559</v>
      </c>
      <c r="D922" t="s">
        <v>657</v>
      </c>
      <c r="E922" s="2">
        <v>45412</v>
      </c>
      <c r="F922">
        <v>4</v>
      </c>
      <c r="G922" t="str">
        <f>VLOOKUP($C922,'LKUP PCNDES'!$K:$M,2,FALSE)</f>
        <v>Percentage of patients aged 65 years or over, who received a seasonal influenza vaccination between 1 September and 31 March.</v>
      </c>
      <c r="H922" t="str">
        <f>VLOOKUP($C922,'LKUP PCNDES'!$K:$M,3,FALSE)</f>
        <v>Flu_Vacs</v>
      </c>
      <c r="I922" t="str">
        <f>VLOOKUP($B922,'LKUP PCNDES'!$C$17:$H$60,4,FALSE)</f>
        <v>NHS North West London ICB</v>
      </c>
      <c r="J922" t="str">
        <f>VLOOKUP($B922,'LKUP PCNDES'!$C$17:$H$60,6,FALSE)</f>
        <v>NHS NORTH WEST LONDON INTEGRATED CARE BOARD</v>
      </c>
    </row>
    <row r="923" spans="1:10" x14ac:dyDescent="0.35">
      <c r="A923" t="s">
        <v>1558</v>
      </c>
      <c r="B923" t="s">
        <v>653</v>
      </c>
      <c r="C923" t="s">
        <v>1559</v>
      </c>
      <c r="D923" t="s">
        <v>657</v>
      </c>
      <c r="E923" s="2">
        <v>45443</v>
      </c>
      <c r="F923">
        <v>10</v>
      </c>
      <c r="G923" t="str">
        <f>VLOOKUP($C923,'LKUP PCNDES'!$K:$M,2,FALSE)</f>
        <v>Percentage of patients aged 65 years or over, who received a seasonal influenza vaccination between 1 September and 31 March.</v>
      </c>
      <c r="H923" t="str">
        <f>VLOOKUP($C923,'LKUP PCNDES'!$K:$M,3,FALSE)</f>
        <v>Flu_Vacs</v>
      </c>
      <c r="I923" t="str">
        <f>VLOOKUP($B923,'LKUP PCNDES'!$C$17:$H$60,4,FALSE)</f>
        <v>NHS North West London ICB</v>
      </c>
      <c r="J923" t="str">
        <f>VLOOKUP($B923,'LKUP PCNDES'!$C$17:$H$60,6,FALSE)</f>
        <v>NHS NORTH WEST LONDON INTEGRATED CARE BOARD</v>
      </c>
    </row>
    <row r="924" spans="1:10" x14ac:dyDescent="0.35">
      <c r="A924" t="s">
        <v>1558</v>
      </c>
      <c r="B924" t="s">
        <v>653</v>
      </c>
      <c r="C924" t="s">
        <v>1559</v>
      </c>
      <c r="D924" t="s">
        <v>657</v>
      </c>
      <c r="E924" s="2">
        <v>45473</v>
      </c>
      <c r="F924">
        <v>18</v>
      </c>
      <c r="G924" t="str">
        <f>VLOOKUP($C924,'LKUP PCNDES'!$K:$M,2,FALSE)</f>
        <v>Percentage of patients aged 65 years or over, who received a seasonal influenza vaccination between 1 September and 31 March.</v>
      </c>
      <c r="H924" t="str">
        <f>VLOOKUP($C924,'LKUP PCNDES'!$K:$M,3,FALSE)</f>
        <v>Flu_Vacs</v>
      </c>
      <c r="I924" t="str">
        <f>VLOOKUP($B924,'LKUP PCNDES'!$C$17:$H$60,4,FALSE)</f>
        <v>NHS North West London ICB</v>
      </c>
      <c r="J924" t="str">
        <f>VLOOKUP($B924,'LKUP PCNDES'!$C$17:$H$60,6,FALSE)</f>
        <v>NHS NORTH WEST LONDON INTEGRATED CARE BOARD</v>
      </c>
    </row>
    <row r="925" spans="1:10" x14ac:dyDescent="0.35">
      <c r="A925" t="s">
        <v>1558</v>
      </c>
      <c r="B925" t="s">
        <v>653</v>
      </c>
      <c r="C925" t="s">
        <v>1559</v>
      </c>
      <c r="D925" t="s">
        <v>657</v>
      </c>
      <c r="E925" s="2">
        <v>45504</v>
      </c>
      <c r="F925">
        <v>25</v>
      </c>
      <c r="G925" t="str">
        <f>VLOOKUP($C925,'LKUP PCNDES'!$K:$M,2,FALSE)</f>
        <v>Percentage of patients aged 65 years or over, who received a seasonal influenza vaccination between 1 September and 31 March.</v>
      </c>
      <c r="H925" t="str">
        <f>VLOOKUP($C925,'LKUP PCNDES'!$K:$M,3,FALSE)</f>
        <v>Flu_Vacs</v>
      </c>
      <c r="I925" t="str">
        <f>VLOOKUP($B925,'LKUP PCNDES'!$C$17:$H$60,4,FALSE)</f>
        <v>NHS North West London ICB</v>
      </c>
      <c r="J925" t="str">
        <f>VLOOKUP($B925,'LKUP PCNDES'!$C$17:$H$60,6,FALSE)</f>
        <v>NHS NORTH WEST LONDON INTEGRATED CARE BOARD</v>
      </c>
    </row>
    <row r="926" spans="1:10" x14ac:dyDescent="0.35">
      <c r="A926" t="s">
        <v>1558</v>
      </c>
      <c r="B926" t="s">
        <v>653</v>
      </c>
      <c r="C926" t="s">
        <v>1559</v>
      </c>
      <c r="D926" t="s">
        <v>657</v>
      </c>
      <c r="E926" s="2">
        <v>45535</v>
      </c>
      <c r="F926">
        <v>33</v>
      </c>
      <c r="G926" t="str">
        <f>VLOOKUP($C926,'LKUP PCNDES'!$K:$M,2,FALSE)</f>
        <v>Percentage of patients aged 65 years or over, who received a seasonal influenza vaccination between 1 September and 31 March.</v>
      </c>
      <c r="H926" t="str">
        <f>VLOOKUP($C926,'LKUP PCNDES'!$K:$M,3,FALSE)</f>
        <v>Flu_Vacs</v>
      </c>
      <c r="I926" t="str">
        <f>VLOOKUP($B926,'LKUP PCNDES'!$C$17:$H$60,4,FALSE)</f>
        <v>NHS North West London ICB</v>
      </c>
      <c r="J926" t="str">
        <f>VLOOKUP($B926,'LKUP PCNDES'!$C$17:$H$60,6,FALSE)</f>
        <v>NHS NORTH WEST LONDON INTEGRATED CARE BOARD</v>
      </c>
    </row>
    <row r="927" spans="1:10" x14ac:dyDescent="0.35">
      <c r="A927" t="s">
        <v>1558</v>
      </c>
      <c r="B927" t="s">
        <v>653</v>
      </c>
      <c r="C927" t="s">
        <v>1559</v>
      </c>
      <c r="D927" t="s">
        <v>657</v>
      </c>
      <c r="E927" s="2">
        <v>45565</v>
      </c>
      <c r="F927">
        <v>47</v>
      </c>
      <c r="G927" t="str">
        <f>VLOOKUP($C927,'LKUP PCNDES'!$K:$M,2,FALSE)</f>
        <v>Percentage of patients aged 65 years or over, who received a seasonal influenza vaccination between 1 September and 31 March.</v>
      </c>
      <c r="H927" t="str">
        <f>VLOOKUP($C927,'LKUP PCNDES'!$K:$M,3,FALSE)</f>
        <v>Flu_Vacs</v>
      </c>
      <c r="I927" t="str">
        <f>VLOOKUP($B927,'LKUP PCNDES'!$C$17:$H$60,4,FALSE)</f>
        <v>NHS North West London ICB</v>
      </c>
      <c r="J927" t="str">
        <f>VLOOKUP($B927,'LKUP PCNDES'!$C$17:$H$60,6,FALSE)</f>
        <v>NHS NORTH WEST LONDON INTEGRATED CARE BOARD</v>
      </c>
    </row>
    <row r="928" spans="1:10" x14ac:dyDescent="0.35">
      <c r="A928" t="s">
        <v>1558</v>
      </c>
      <c r="B928" t="s">
        <v>653</v>
      </c>
      <c r="C928" t="s">
        <v>1559</v>
      </c>
      <c r="D928" t="s">
        <v>657</v>
      </c>
      <c r="E928" s="2">
        <v>45596</v>
      </c>
      <c r="F928">
        <v>45</v>
      </c>
      <c r="G928" t="str">
        <f>VLOOKUP($C928,'LKUP PCNDES'!$K:$M,2,FALSE)</f>
        <v>Percentage of patients aged 65 years or over, who received a seasonal influenza vaccination between 1 September and 31 March.</v>
      </c>
      <c r="H928" t="str">
        <f>VLOOKUP($C928,'LKUP PCNDES'!$K:$M,3,FALSE)</f>
        <v>Flu_Vacs</v>
      </c>
      <c r="I928" t="str">
        <f>VLOOKUP($B928,'LKUP PCNDES'!$C$17:$H$60,4,FALSE)</f>
        <v>NHS North West London ICB</v>
      </c>
      <c r="J928" t="str">
        <f>VLOOKUP($B928,'LKUP PCNDES'!$C$17:$H$60,6,FALSE)</f>
        <v>NHS NORTH WEST LONDON INTEGRATED CARE BOARD</v>
      </c>
    </row>
    <row r="929" spans="1:10" x14ac:dyDescent="0.35">
      <c r="A929" t="s">
        <v>1558</v>
      </c>
      <c r="B929" t="s">
        <v>653</v>
      </c>
      <c r="C929" t="s">
        <v>1559</v>
      </c>
      <c r="D929" t="s">
        <v>657</v>
      </c>
      <c r="E929" s="2">
        <v>45626</v>
      </c>
      <c r="F929">
        <v>56</v>
      </c>
      <c r="G929" t="str">
        <f>VLOOKUP($C929,'LKUP PCNDES'!$K:$M,2,FALSE)</f>
        <v>Percentage of patients aged 65 years or over, who received a seasonal influenza vaccination between 1 September and 31 March.</v>
      </c>
      <c r="H929" t="str">
        <f>VLOOKUP($C929,'LKUP PCNDES'!$K:$M,3,FALSE)</f>
        <v>Flu_Vacs</v>
      </c>
      <c r="I929" t="str">
        <f>VLOOKUP($B929,'LKUP PCNDES'!$C$17:$H$60,4,FALSE)</f>
        <v>NHS North West London ICB</v>
      </c>
      <c r="J929" t="str">
        <f>VLOOKUP($B929,'LKUP PCNDES'!$C$17:$H$60,6,FALSE)</f>
        <v>NHS NORTH WEST LONDON INTEGRATED CARE BOARD</v>
      </c>
    </row>
    <row r="930" spans="1:10" x14ac:dyDescent="0.35">
      <c r="A930" t="s">
        <v>1558</v>
      </c>
      <c r="B930" t="s">
        <v>653</v>
      </c>
      <c r="C930" t="s">
        <v>1559</v>
      </c>
      <c r="D930" t="s">
        <v>658</v>
      </c>
      <c r="E930" s="2">
        <v>45412</v>
      </c>
      <c r="F930">
        <v>0</v>
      </c>
      <c r="G930" t="str">
        <f>VLOOKUP($C930,'LKUP PCNDES'!$K:$M,2,FALSE)</f>
        <v>Percentage of patients aged 65 years or over, who received a seasonal influenza vaccination between 1 September and 31 March.</v>
      </c>
      <c r="H930" t="str">
        <f>VLOOKUP($C930,'LKUP PCNDES'!$K:$M,3,FALSE)</f>
        <v>Flu_Vacs</v>
      </c>
      <c r="I930" t="str">
        <f>VLOOKUP($B930,'LKUP PCNDES'!$C$17:$H$60,4,FALSE)</f>
        <v>NHS North West London ICB</v>
      </c>
      <c r="J930" t="str">
        <f>VLOOKUP($B930,'LKUP PCNDES'!$C$17:$H$60,6,FALSE)</f>
        <v>NHS NORTH WEST LONDON INTEGRATED CARE BOARD</v>
      </c>
    </row>
    <row r="931" spans="1:10" x14ac:dyDescent="0.35">
      <c r="A931" t="s">
        <v>1558</v>
      </c>
      <c r="B931" t="s">
        <v>653</v>
      </c>
      <c r="C931" t="s">
        <v>1559</v>
      </c>
      <c r="D931" t="s">
        <v>658</v>
      </c>
      <c r="E931" s="2">
        <v>45443</v>
      </c>
      <c r="F931">
        <v>0</v>
      </c>
      <c r="G931" t="str">
        <f>VLOOKUP($C931,'LKUP PCNDES'!$K:$M,2,FALSE)</f>
        <v>Percentage of patients aged 65 years or over, who received a seasonal influenza vaccination between 1 September and 31 March.</v>
      </c>
      <c r="H931" t="str">
        <f>VLOOKUP($C931,'LKUP PCNDES'!$K:$M,3,FALSE)</f>
        <v>Flu_Vacs</v>
      </c>
      <c r="I931" t="str">
        <f>VLOOKUP($B931,'LKUP PCNDES'!$C$17:$H$60,4,FALSE)</f>
        <v>NHS North West London ICB</v>
      </c>
      <c r="J931" t="str">
        <f>VLOOKUP($B931,'LKUP PCNDES'!$C$17:$H$60,6,FALSE)</f>
        <v>NHS NORTH WEST LONDON INTEGRATED CARE BOARD</v>
      </c>
    </row>
    <row r="932" spans="1:10" x14ac:dyDescent="0.35">
      <c r="A932" t="s">
        <v>1558</v>
      </c>
      <c r="B932" t="s">
        <v>653</v>
      </c>
      <c r="C932" t="s">
        <v>1559</v>
      </c>
      <c r="D932" t="s">
        <v>658</v>
      </c>
      <c r="E932" s="2">
        <v>45473</v>
      </c>
      <c r="F932">
        <v>0</v>
      </c>
      <c r="G932" t="str">
        <f>VLOOKUP($C932,'LKUP PCNDES'!$K:$M,2,FALSE)</f>
        <v>Percentage of patients aged 65 years or over, who received a seasonal influenza vaccination between 1 September and 31 March.</v>
      </c>
      <c r="H932" t="str">
        <f>VLOOKUP($C932,'LKUP PCNDES'!$K:$M,3,FALSE)</f>
        <v>Flu_Vacs</v>
      </c>
      <c r="I932" t="str">
        <f>VLOOKUP($B932,'LKUP PCNDES'!$C$17:$H$60,4,FALSE)</f>
        <v>NHS North West London ICB</v>
      </c>
      <c r="J932" t="str">
        <f>VLOOKUP($B932,'LKUP PCNDES'!$C$17:$H$60,6,FALSE)</f>
        <v>NHS NORTH WEST LONDON INTEGRATED CARE BOARD</v>
      </c>
    </row>
    <row r="933" spans="1:10" x14ac:dyDescent="0.35">
      <c r="A933" t="s">
        <v>1558</v>
      </c>
      <c r="B933" t="s">
        <v>653</v>
      </c>
      <c r="C933" t="s">
        <v>1559</v>
      </c>
      <c r="D933" t="s">
        <v>658</v>
      </c>
      <c r="E933" s="2">
        <v>45504</v>
      </c>
      <c r="F933">
        <v>0</v>
      </c>
      <c r="G933" t="str">
        <f>VLOOKUP($C933,'LKUP PCNDES'!$K:$M,2,FALSE)</f>
        <v>Percentage of patients aged 65 years or over, who received a seasonal influenza vaccination between 1 September and 31 March.</v>
      </c>
      <c r="H933" t="str">
        <f>VLOOKUP($C933,'LKUP PCNDES'!$K:$M,3,FALSE)</f>
        <v>Flu_Vacs</v>
      </c>
      <c r="I933" t="str">
        <f>VLOOKUP($B933,'LKUP PCNDES'!$C$17:$H$60,4,FALSE)</f>
        <v>NHS North West London ICB</v>
      </c>
      <c r="J933" t="str">
        <f>VLOOKUP($B933,'LKUP PCNDES'!$C$17:$H$60,6,FALSE)</f>
        <v>NHS NORTH WEST LONDON INTEGRATED CARE BOARD</v>
      </c>
    </row>
    <row r="934" spans="1:10" x14ac:dyDescent="0.35">
      <c r="A934" t="s">
        <v>1558</v>
      </c>
      <c r="B934" t="s">
        <v>653</v>
      </c>
      <c r="C934" t="s">
        <v>1559</v>
      </c>
      <c r="D934" t="s">
        <v>658</v>
      </c>
      <c r="E934" s="2">
        <v>45535</v>
      </c>
      <c r="F934">
        <v>0</v>
      </c>
      <c r="G934" t="str">
        <f>VLOOKUP($C934,'LKUP PCNDES'!$K:$M,2,FALSE)</f>
        <v>Percentage of patients aged 65 years or over, who received a seasonal influenza vaccination between 1 September and 31 March.</v>
      </c>
      <c r="H934" t="str">
        <f>VLOOKUP($C934,'LKUP PCNDES'!$K:$M,3,FALSE)</f>
        <v>Flu_Vacs</v>
      </c>
      <c r="I934" t="str">
        <f>VLOOKUP($B934,'LKUP PCNDES'!$C$17:$H$60,4,FALSE)</f>
        <v>NHS North West London ICB</v>
      </c>
      <c r="J934" t="str">
        <f>VLOOKUP($B934,'LKUP PCNDES'!$C$17:$H$60,6,FALSE)</f>
        <v>NHS NORTH WEST LONDON INTEGRATED CARE BOARD</v>
      </c>
    </row>
    <row r="935" spans="1:10" x14ac:dyDescent="0.35">
      <c r="A935" t="s">
        <v>1558</v>
      </c>
      <c r="B935" t="s">
        <v>653</v>
      </c>
      <c r="C935" t="s">
        <v>1559</v>
      </c>
      <c r="D935" t="s">
        <v>658</v>
      </c>
      <c r="E935" s="2">
        <v>45565</v>
      </c>
      <c r="F935">
        <v>24004</v>
      </c>
      <c r="G935" t="str">
        <f>VLOOKUP($C935,'LKUP PCNDES'!$K:$M,2,FALSE)</f>
        <v>Percentage of patients aged 65 years or over, who received a seasonal influenza vaccination between 1 September and 31 March.</v>
      </c>
      <c r="H935" t="str">
        <f>VLOOKUP($C935,'LKUP PCNDES'!$K:$M,3,FALSE)</f>
        <v>Flu_Vacs</v>
      </c>
      <c r="I935" t="str">
        <f>VLOOKUP($B935,'LKUP PCNDES'!$C$17:$H$60,4,FALSE)</f>
        <v>NHS North West London ICB</v>
      </c>
      <c r="J935" t="str">
        <f>VLOOKUP($B935,'LKUP PCNDES'!$C$17:$H$60,6,FALSE)</f>
        <v>NHS NORTH WEST LONDON INTEGRATED CARE BOARD</v>
      </c>
    </row>
    <row r="936" spans="1:10" x14ac:dyDescent="0.35">
      <c r="A936" t="s">
        <v>1558</v>
      </c>
      <c r="B936" t="s">
        <v>653</v>
      </c>
      <c r="C936" t="s">
        <v>1559</v>
      </c>
      <c r="D936" t="s">
        <v>658</v>
      </c>
      <c r="E936" s="2">
        <v>45596</v>
      </c>
      <c r="F936">
        <v>63780</v>
      </c>
      <c r="G936" t="str">
        <f>VLOOKUP($C936,'LKUP PCNDES'!$K:$M,2,FALSE)</f>
        <v>Percentage of patients aged 65 years or over, who received a seasonal influenza vaccination between 1 September and 31 March.</v>
      </c>
      <c r="H936" t="str">
        <f>VLOOKUP($C936,'LKUP PCNDES'!$K:$M,3,FALSE)</f>
        <v>Flu_Vacs</v>
      </c>
      <c r="I936" t="str">
        <f>VLOOKUP($B936,'LKUP PCNDES'!$C$17:$H$60,4,FALSE)</f>
        <v>NHS North West London ICB</v>
      </c>
      <c r="J936" t="str">
        <f>VLOOKUP($B936,'LKUP PCNDES'!$C$17:$H$60,6,FALSE)</f>
        <v>NHS NORTH WEST LONDON INTEGRATED CARE BOARD</v>
      </c>
    </row>
    <row r="937" spans="1:10" x14ac:dyDescent="0.35">
      <c r="A937" t="s">
        <v>1558</v>
      </c>
      <c r="B937" t="s">
        <v>653</v>
      </c>
      <c r="C937" t="s">
        <v>1559</v>
      </c>
      <c r="D937" t="s">
        <v>658</v>
      </c>
      <c r="E937" s="2">
        <v>45626</v>
      </c>
      <c r="F937">
        <v>65394</v>
      </c>
      <c r="G937" t="str">
        <f>VLOOKUP($C937,'LKUP PCNDES'!$K:$M,2,FALSE)</f>
        <v>Percentage of patients aged 65 years or over, who received a seasonal influenza vaccination between 1 September and 31 March.</v>
      </c>
      <c r="H937" t="str">
        <f>VLOOKUP($C937,'LKUP PCNDES'!$K:$M,3,FALSE)</f>
        <v>Flu_Vacs</v>
      </c>
      <c r="I937" t="str">
        <f>VLOOKUP($B937,'LKUP PCNDES'!$C$17:$H$60,4,FALSE)</f>
        <v>NHS North West London ICB</v>
      </c>
      <c r="J937" t="str">
        <f>VLOOKUP($B937,'LKUP PCNDES'!$C$17:$H$60,6,FALSE)</f>
        <v>NHS NORTH WEST LONDON INTEGRATED CARE BOARD</v>
      </c>
    </row>
    <row r="938" spans="1:10" x14ac:dyDescent="0.35">
      <c r="A938" t="s">
        <v>1558</v>
      </c>
      <c r="B938" t="s">
        <v>653</v>
      </c>
      <c r="C938" t="s">
        <v>1559</v>
      </c>
      <c r="D938" t="s">
        <v>563</v>
      </c>
      <c r="E938" s="2">
        <v>45412</v>
      </c>
      <c r="F938">
        <v>0</v>
      </c>
      <c r="G938" t="str">
        <f>VLOOKUP($C938,'LKUP PCNDES'!$K:$M,2,FALSE)</f>
        <v>Percentage of patients aged 65 years or over, who received a seasonal influenza vaccination between 1 September and 31 March.</v>
      </c>
      <c r="H938" t="str">
        <f>VLOOKUP($C938,'LKUP PCNDES'!$K:$M,3,FALSE)</f>
        <v>Flu_Vacs</v>
      </c>
      <c r="I938" t="str">
        <f>VLOOKUP($B938,'LKUP PCNDES'!$C$17:$H$60,4,FALSE)</f>
        <v>NHS North West London ICB</v>
      </c>
      <c r="J938" t="str">
        <f>VLOOKUP($B938,'LKUP PCNDES'!$C$17:$H$60,6,FALSE)</f>
        <v>NHS NORTH WEST LONDON INTEGRATED CARE BOARD</v>
      </c>
    </row>
    <row r="939" spans="1:10" x14ac:dyDescent="0.35">
      <c r="A939" t="s">
        <v>1558</v>
      </c>
      <c r="B939" t="s">
        <v>653</v>
      </c>
      <c r="C939" t="s">
        <v>1559</v>
      </c>
      <c r="D939" t="s">
        <v>563</v>
      </c>
      <c r="E939" s="2">
        <v>45443</v>
      </c>
      <c r="F939">
        <v>0</v>
      </c>
      <c r="G939" t="str">
        <f>VLOOKUP($C939,'LKUP PCNDES'!$K:$M,2,FALSE)</f>
        <v>Percentage of patients aged 65 years or over, who received a seasonal influenza vaccination between 1 September and 31 March.</v>
      </c>
      <c r="H939" t="str">
        <f>VLOOKUP($C939,'LKUP PCNDES'!$K:$M,3,FALSE)</f>
        <v>Flu_Vacs</v>
      </c>
      <c r="I939" t="str">
        <f>VLOOKUP($B939,'LKUP PCNDES'!$C$17:$H$60,4,FALSE)</f>
        <v>NHS North West London ICB</v>
      </c>
      <c r="J939" t="str">
        <f>VLOOKUP($B939,'LKUP PCNDES'!$C$17:$H$60,6,FALSE)</f>
        <v>NHS NORTH WEST LONDON INTEGRATED CARE BOARD</v>
      </c>
    </row>
    <row r="940" spans="1:10" x14ac:dyDescent="0.35">
      <c r="A940" t="s">
        <v>1558</v>
      </c>
      <c r="B940" t="s">
        <v>653</v>
      </c>
      <c r="C940" t="s">
        <v>1559</v>
      </c>
      <c r="D940" t="s">
        <v>563</v>
      </c>
      <c r="E940" s="2">
        <v>45473</v>
      </c>
      <c r="F940">
        <v>0</v>
      </c>
      <c r="G940" t="str">
        <f>VLOOKUP($C940,'LKUP PCNDES'!$K:$M,2,FALSE)</f>
        <v>Percentage of patients aged 65 years or over, who received a seasonal influenza vaccination between 1 September and 31 March.</v>
      </c>
      <c r="H940" t="str">
        <f>VLOOKUP($C940,'LKUP PCNDES'!$K:$M,3,FALSE)</f>
        <v>Flu_Vacs</v>
      </c>
      <c r="I940" t="str">
        <f>VLOOKUP($B940,'LKUP PCNDES'!$C$17:$H$60,4,FALSE)</f>
        <v>NHS North West London ICB</v>
      </c>
      <c r="J940" t="str">
        <f>VLOOKUP($B940,'LKUP PCNDES'!$C$17:$H$60,6,FALSE)</f>
        <v>NHS NORTH WEST LONDON INTEGRATED CARE BOARD</v>
      </c>
    </row>
    <row r="941" spans="1:10" x14ac:dyDescent="0.35">
      <c r="A941" t="s">
        <v>1558</v>
      </c>
      <c r="B941" t="s">
        <v>653</v>
      </c>
      <c r="C941" t="s">
        <v>1559</v>
      </c>
      <c r="D941" t="s">
        <v>563</v>
      </c>
      <c r="E941" s="2">
        <v>45504</v>
      </c>
      <c r="F941">
        <v>0</v>
      </c>
      <c r="G941" t="str">
        <f>VLOOKUP($C941,'LKUP PCNDES'!$K:$M,2,FALSE)</f>
        <v>Percentage of patients aged 65 years or over, who received a seasonal influenza vaccination between 1 September and 31 March.</v>
      </c>
      <c r="H941" t="str">
        <f>VLOOKUP($C941,'LKUP PCNDES'!$K:$M,3,FALSE)</f>
        <v>Flu_Vacs</v>
      </c>
      <c r="I941" t="str">
        <f>VLOOKUP($B941,'LKUP PCNDES'!$C$17:$H$60,4,FALSE)</f>
        <v>NHS North West London ICB</v>
      </c>
      <c r="J941" t="str">
        <f>VLOOKUP($B941,'LKUP PCNDES'!$C$17:$H$60,6,FALSE)</f>
        <v>NHS NORTH WEST LONDON INTEGRATED CARE BOARD</v>
      </c>
    </row>
    <row r="942" spans="1:10" x14ac:dyDescent="0.35">
      <c r="A942" t="s">
        <v>1558</v>
      </c>
      <c r="B942" t="s">
        <v>653</v>
      </c>
      <c r="C942" t="s">
        <v>1559</v>
      </c>
      <c r="D942" t="s">
        <v>563</v>
      </c>
      <c r="E942" s="2">
        <v>45535</v>
      </c>
      <c r="F942">
        <v>0</v>
      </c>
      <c r="G942" t="str">
        <f>VLOOKUP($C942,'LKUP PCNDES'!$K:$M,2,FALSE)</f>
        <v>Percentage of patients aged 65 years or over, who received a seasonal influenza vaccination between 1 September and 31 March.</v>
      </c>
      <c r="H942" t="str">
        <f>VLOOKUP($C942,'LKUP PCNDES'!$K:$M,3,FALSE)</f>
        <v>Flu_Vacs</v>
      </c>
      <c r="I942" t="str">
        <f>VLOOKUP($B942,'LKUP PCNDES'!$C$17:$H$60,4,FALSE)</f>
        <v>NHS North West London ICB</v>
      </c>
      <c r="J942" t="str">
        <f>VLOOKUP($B942,'LKUP PCNDES'!$C$17:$H$60,6,FALSE)</f>
        <v>NHS NORTH WEST LONDON INTEGRATED CARE BOARD</v>
      </c>
    </row>
    <row r="943" spans="1:10" x14ac:dyDescent="0.35">
      <c r="A943" t="s">
        <v>1558</v>
      </c>
      <c r="B943" t="s">
        <v>653</v>
      </c>
      <c r="C943" t="s">
        <v>1559</v>
      </c>
      <c r="D943" t="s">
        <v>563</v>
      </c>
      <c r="E943" s="2">
        <v>45565</v>
      </c>
      <c r="F943">
        <v>2004</v>
      </c>
      <c r="G943" t="str">
        <f>VLOOKUP($C943,'LKUP PCNDES'!$K:$M,2,FALSE)</f>
        <v>Percentage of patients aged 65 years or over, who received a seasonal influenza vaccination between 1 September and 31 March.</v>
      </c>
      <c r="H943" t="str">
        <f>VLOOKUP($C943,'LKUP PCNDES'!$K:$M,3,FALSE)</f>
        <v>Flu_Vacs</v>
      </c>
      <c r="I943" t="str">
        <f>VLOOKUP($B943,'LKUP PCNDES'!$C$17:$H$60,4,FALSE)</f>
        <v>NHS North West London ICB</v>
      </c>
      <c r="J943" t="str">
        <f>VLOOKUP($B943,'LKUP PCNDES'!$C$17:$H$60,6,FALSE)</f>
        <v>NHS NORTH WEST LONDON INTEGRATED CARE BOARD</v>
      </c>
    </row>
    <row r="944" spans="1:10" x14ac:dyDescent="0.35">
      <c r="A944" t="s">
        <v>1558</v>
      </c>
      <c r="B944" t="s">
        <v>653</v>
      </c>
      <c r="C944" t="s">
        <v>1559</v>
      </c>
      <c r="D944" t="s">
        <v>563</v>
      </c>
      <c r="E944" s="2">
        <v>45596</v>
      </c>
      <c r="F944">
        <v>157155</v>
      </c>
      <c r="G944" t="str">
        <f>VLOOKUP($C944,'LKUP PCNDES'!$K:$M,2,FALSE)</f>
        <v>Percentage of patients aged 65 years or over, who received a seasonal influenza vaccination between 1 September and 31 March.</v>
      </c>
      <c r="H944" t="str">
        <f>VLOOKUP($C944,'LKUP PCNDES'!$K:$M,3,FALSE)</f>
        <v>Flu_Vacs</v>
      </c>
      <c r="I944" t="str">
        <f>VLOOKUP($B944,'LKUP PCNDES'!$C$17:$H$60,4,FALSE)</f>
        <v>NHS North West London ICB</v>
      </c>
      <c r="J944" t="str">
        <f>VLOOKUP($B944,'LKUP PCNDES'!$C$17:$H$60,6,FALSE)</f>
        <v>NHS NORTH WEST LONDON INTEGRATED CARE BOARD</v>
      </c>
    </row>
    <row r="945" spans="1:10" x14ac:dyDescent="0.35">
      <c r="A945" t="s">
        <v>1558</v>
      </c>
      <c r="B945" t="s">
        <v>653</v>
      </c>
      <c r="C945" t="s">
        <v>1559</v>
      </c>
      <c r="D945" t="s">
        <v>563</v>
      </c>
      <c r="E945" s="2">
        <v>45626</v>
      </c>
      <c r="F945">
        <v>183029</v>
      </c>
      <c r="G945" t="str">
        <f>VLOOKUP($C945,'LKUP PCNDES'!$K:$M,2,FALSE)</f>
        <v>Percentage of patients aged 65 years or over, who received a seasonal influenza vaccination between 1 September and 31 March.</v>
      </c>
      <c r="H945" t="str">
        <f>VLOOKUP($C945,'LKUP PCNDES'!$K:$M,3,FALSE)</f>
        <v>Flu_Vacs</v>
      </c>
      <c r="I945" t="str">
        <f>VLOOKUP($B945,'LKUP PCNDES'!$C$17:$H$60,4,FALSE)</f>
        <v>NHS North West London ICB</v>
      </c>
      <c r="J945" t="str">
        <f>VLOOKUP($B945,'LKUP PCNDES'!$C$17:$H$60,6,FALSE)</f>
        <v>NHS NORTH WEST LONDON INTEGRATED CARE BOARD</v>
      </c>
    </row>
    <row r="946" spans="1:10" x14ac:dyDescent="0.35">
      <c r="A946" t="s">
        <v>1558</v>
      </c>
      <c r="B946" t="s">
        <v>653</v>
      </c>
      <c r="C946" t="s">
        <v>1559</v>
      </c>
      <c r="D946" t="s">
        <v>661</v>
      </c>
      <c r="E946" s="2">
        <v>45412</v>
      </c>
      <c r="F946">
        <v>797</v>
      </c>
      <c r="G946" t="str">
        <f>VLOOKUP($C946,'LKUP PCNDES'!$K:$M,2,FALSE)</f>
        <v>Percentage of patients aged 65 years or over, who received a seasonal influenza vaccination between 1 September and 31 March.</v>
      </c>
      <c r="H946" t="str">
        <f>VLOOKUP($C946,'LKUP PCNDES'!$K:$M,3,FALSE)</f>
        <v>Flu_Vacs</v>
      </c>
      <c r="I946" t="str">
        <f>VLOOKUP($B946,'LKUP PCNDES'!$C$17:$H$60,4,FALSE)</f>
        <v>NHS North West London ICB</v>
      </c>
      <c r="J946" t="str">
        <f>VLOOKUP($B946,'LKUP PCNDES'!$C$17:$H$60,6,FALSE)</f>
        <v>NHS NORTH WEST LONDON INTEGRATED CARE BOARD</v>
      </c>
    </row>
    <row r="947" spans="1:10" x14ac:dyDescent="0.35">
      <c r="A947" t="s">
        <v>1558</v>
      </c>
      <c r="B947" t="s">
        <v>653</v>
      </c>
      <c r="C947" t="s">
        <v>1559</v>
      </c>
      <c r="D947" t="s">
        <v>661</v>
      </c>
      <c r="E947" s="2">
        <v>45443</v>
      </c>
      <c r="F947">
        <v>798</v>
      </c>
      <c r="G947" t="str">
        <f>VLOOKUP($C947,'LKUP PCNDES'!$K:$M,2,FALSE)</f>
        <v>Percentage of patients aged 65 years or over, who received a seasonal influenza vaccination between 1 September and 31 March.</v>
      </c>
      <c r="H947" t="str">
        <f>VLOOKUP($C947,'LKUP PCNDES'!$K:$M,3,FALSE)</f>
        <v>Flu_Vacs</v>
      </c>
      <c r="I947" t="str">
        <f>VLOOKUP($B947,'LKUP PCNDES'!$C$17:$H$60,4,FALSE)</f>
        <v>NHS North West London ICB</v>
      </c>
      <c r="J947" t="str">
        <f>VLOOKUP($B947,'LKUP PCNDES'!$C$17:$H$60,6,FALSE)</f>
        <v>NHS NORTH WEST LONDON INTEGRATED CARE BOARD</v>
      </c>
    </row>
    <row r="948" spans="1:10" x14ac:dyDescent="0.35">
      <c r="A948" t="s">
        <v>1558</v>
      </c>
      <c r="B948" t="s">
        <v>653</v>
      </c>
      <c r="C948" t="s">
        <v>1559</v>
      </c>
      <c r="D948" t="s">
        <v>661</v>
      </c>
      <c r="E948" s="2">
        <v>45473</v>
      </c>
      <c r="F948">
        <v>795</v>
      </c>
      <c r="G948" t="str">
        <f>VLOOKUP($C948,'LKUP PCNDES'!$K:$M,2,FALSE)</f>
        <v>Percentage of patients aged 65 years or over, who received a seasonal influenza vaccination between 1 September and 31 March.</v>
      </c>
      <c r="H948" t="str">
        <f>VLOOKUP($C948,'LKUP PCNDES'!$K:$M,3,FALSE)</f>
        <v>Flu_Vacs</v>
      </c>
      <c r="I948" t="str">
        <f>VLOOKUP($B948,'LKUP PCNDES'!$C$17:$H$60,4,FALSE)</f>
        <v>NHS North West London ICB</v>
      </c>
      <c r="J948" t="str">
        <f>VLOOKUP($B948,'LKUP PCNDES'!$C$17:$H$60,6,FALSE)</f>
        <v>NHS NORTH WEST LONDON INTEGRATED CARE BOARD</v>
      </c>
    </row>
    <row r="949" spans="1:10" x14ac:dyDescent="0.35">
      <c r="A949" t="s">
        <v>1558</v>
      </c>
      <c r="B949" t="s">
        <v>653</v>
      </c>
      <c r="C949" t="s">
        <v>1559</v>
      </c>
      <c r="D949" t="s">
        <v>661</v>
      </c>
      <c r="E949" s="2">
        <v>45504</v>
      </c>
      <c r="F949">
        <v>794</v>
      </c>
      <c r="G949" t="str">
        <f>VLOOKUP($C949,'LKUP PCNDES'!$K:$M,2,FALSE)</f>
        <v>Percentage of patients aged 65 years or over, who received a seasonal influenza vaccination between 1 September and 31 March.</v>
      </c>
      <c r="H949" t="str">
        <f>VLOOKUP($C949,'LKUP PCNDES'!$K:$M,3,FALSE)</f>
        <v>Flu_Vacs</v>
      </c>
      <c r="I949" t="str">
        <f>VLOOKUP($B949,'LKUP PCNDES'!$C$17:$H$60,4,FALSE)</f>
        <v>NHS North West London ICB</v>
      </c>
      <c r="J949" t="str">
        <f>VLOOKUP($B949,'LKUP PCNDES'!$C$17:$H$60,6,FALSE)</f>
        <v>NHS NORTH WEST LONDON INTEGRATED CARE BOARD</v>
      </c>
    </row>
    <row r="950" spans="1:10" x14ac:dyDescent="0.35">
      <c r="A950" t="s">
        <v>1558</v>
      </c>
      <c r="B950" t="s">
        <v>653</v>
      </c>
      <c r="C950" t="s">
        <v>1559</v>
      </c>
      <c r="D950" t="s">
        <v>661</v>
      </c>
      <c r="E950" s="2">
        <v>45535</v>
      </c>
      <c r="F950">
        <v>792</v>
      </c>
      <c r="G950" t="str">
        <f>VLOOKUP($C950,'LKUP PCNDES'!$K:$M,2,FALSE)</f>
        <v>Percentage of patients aged 65 years or over, who received a seasonal influenza vaccination between 1 September and 31 March.</v>
      </c>
      <c r="H950" t="str">
        <f>VLOOKUP($C950,'LKUP PCNDES'!$K:$M,3,FALSE)</f>
        <v>Flu_Vacs</v>
      </c>
      <c r="I950" t="str">
        <f>VLOOKUP($B950,'LKUP PCNDES'!$C$17:$H$60,4,FALSE)</f>
        <v>NHS North West London ICB</v>
      </c>
      <c r="J950" t="str">
        <f>VLOOKUP($B950,'LKUP PCNDES'!$C$17:$H$60,6,FALSE)</f>
        <v>NHS NORTH WEST LONDON INTEGRATED CARE BOARD</v>
      </c>
    </row>
    <row r="951" spans="1:10" x14ac:dyDescent="0.35">
      <c r="A951" t="s">
        <v>1558</v>
      </c>
      <c r="B951" t="s">
        <v>653</v>
      </c>
      <c r="C951" t="s">
        <v>1559</v>
      </c>
      <c r="D951" t="s">
        <v>661</v>
      </c>
      <c r="E951" s="2">
        <v>45565</v>
      </c>
      <c r="F951">
        <v>790</v>
      </c>
      <c r="G951" t="str">
        <f>VLOOKUP($C951,'LKUP PCNDES'!$K:$M,2,FALSE)</f>
        <v>Percentage of patients aged 65 years or over, who received a seasonal influenza vaccination between 1 September and 31 March.</v>
      </c>
      <c r="H951" t="str">
        <f>VLOOKUP($C951,'LKUP PCNDES'!$K:$M,3,FALSE)</f>
        <v>Flu_Vacs</v>
      </c>
      <c r="I951" t="str">
        <f>VLOOKUP($B951,'LKUP PCNDES'!$C$17:$H$60,4,FALSE)</f>
        <v>NHS North West London ICB</v>
      </c>
      <c r="J951" t="str">
        <f>VLOOKUP($B951,'LKUP PCNDES'!$C$17:$H$60,6,FALSE)</f>
        <v>NHS NORTH WEST LONDON INTEGRATED CARE BOARD</v>
      </c>
    </row>
    <row r="952" spans="1:10" x14ac:dyDescent="0.35">
      <c r="A952" t="s">
        <v>1558</v>
      </c>
      <c r="B952" t="s">
        <v>653</v>
      </c>
      <c r="C952" t="s">
        <v>1559</v>
      </c>
      <c r="D952" t="s">
        <v>661</v>
      </c>
      <c r="E952" s="2">
        <v>45596</v>
      </c>
      <c r="F952">
        <v>525</v>
      </c>
      <c r="G952" t="str">
        <f>VLOOKUP($C952,'LKUP PCNDES'!$K:$M,2,FALSE)</f>
        <v>Percentage of patients aged 65 years or over, who received a seasonal influenza vaccination between 1 September and 31 March.</v>
      </c>
      <c r="H952" t="str">
        <f>VLOOKUP($C952,'LKUP PCNDES'!$K:$M,3,FALSE)</f>
        <v>Flu_Vacs</v>
      </c>
      <c r="I952" t="str">
        <f>VLOOKUP($B952,'LKUP PCNDES'!$C$17:$H$60,4,FALSE)</f>
        <v>NHS North West London ICB</v>
      </c>
      <c r="J952" t="str">
        <f>VLOOKUP($B952,'LKUP PCNDES'!$C$17:$H$60,6,FALSE)</f>
        <v>NHS NORTH WEST LONDON INTEGRATED CARE BOARD</v>
      </c>
    </row>
    <row r="953" spans="1:10" x14ac:dyDescent="0.35">
      <c r="A953" t="s">
        <v>1558</v>
      </c>
      <c r="B953" t="s">
        <v>653</v>
      </c>
      <c r="C953" t="s">
        <v>1559</v>
      </c>
      <c r="D953" t="s">
        <v>661</v>
      </c>
      <c r="E953" s="2">
        <v>45626</v>
      </c>
      <c r="F953">
        <v>459</v>
      </c>
      <c r="G953" t="str">
        <f>VLOOKUP($C953,'LKUP PCNDES'!$K:$M,2,FALSE)</f>
        <v>Percentage of patients aged 65 years or over, who received a seasonal influenza vaccination between 1 September and 31 March.</v>
      </c>
      <c r="H953" t="str">
        <f>VLOOKUP($C953,'LKUP PCNDES'!$K:$M,3,FALSE)</f>
        <v>Flu_Vacs</v>
      </c>
      <c r="I953" t="str">
        <f>VLOOKUP($B953,'LKUP PCNDES'!$C$17:$H$60,4,FALSE)</f>
        <v>NHS North West London ICB</v>
      </c>
      <c r="J953" t="str">
        <f>VLOOKUP($B953,'LKUP PCNDES'!$C$17:$H$60,6,FALSE)</f>
        <v>NHS NORTH WEST LONDON INTEGRATED CARE BOARD</v>
      </c>
    </row>
    <row r="954" spans="1:10" x14ac:dyDescent="0.35">
      <c r="A954" t="s">
        <v>1558</v>
      </c>
      <c r="B954" t="s">
        <v>656</v>
      </c>
      <c r="C954" t="s">
        <v>1540</v>
      </c>
      <c r="D954" t="s">
        <v>564</v>
      </c>
      <c r="E954" s="2">
        <v>45412</v>
      </c>
      <c r="F954">
        <v>0</v>
      </c>
      <c r="G954" t="str">
        <f>VLOOKUP($C954,'LKUP PCNDES'!$K:$M,2,FALSE)</f>
        <v>Number of patients aged 18 years or over and recorded as living in a care home, as a percentage of care home beds eligible to receive the Enhanced Health in Care Homes service.</v>
      </c>
      <c r="H954" t="str">
        <f>VLOOKUP($C954,'LKUP PCNDES'!$K:$M,3,FALSE)</f>
        <v>CH_RES</v>
      </c>
      <c r="I954" t="str">
        <f>VLOOKUP($B954,'LKUP PCNDES'!$C$17:$H$60,4,FALSE)</f>
        <v>NHS South West London ICB</v>
      </c>
      <c r="J954" t="str">
        <f>VLOOKUP($B954,'LKUP PCNDES'!$C$17:$H$60,6,FALSE)</f>
        <v>NHS SOUTH WEST LONDON INTEGRATED CARE BOARD</v>
      </c>
    </row>
    <row r="955" spans="1:10" x14ac:dyDescent="0.35">
      <c r="A955" t="s">
        <v>1558</v>
      </c>
      <c r="B955" t="s">
        <v>656</v>
      </c>
      <c r="C955" t="s">
        <v>1540</v>
      </c>
      <c r="D955" t="s">
        <v>564</v>
      </c>
      <c r="E955" s="2">
        <v>45443</v>
      </c>
      <c r="F955">
        <v>0</v>
      </c>
      <c r="G955" t="str">
        <f>VLOOKUP($C955,'LKUP PCNDES'!$K:$M,2,FALSE)</f>
        <v>Number of patients aged 18 years or over and recorded as living in a care home, as a percentage of care home beds eligible to receive the Enhanced Health in Care Homes service.</v>
      </c>
      <c r="H955" t="str">
        <f>VLOOKUP($C955,'LKUP PCNDES'!$K:$M,3,FALSE)</f>
        <v>CH_RES</v>
      </c>
      <c r="I955" t="str">
        <f>VLOOKUP($B955,'LKUP PCNDES'!$C$17:$H$60,4,FALSE)</f>
        <v>NHS South West London ICB</v>
      </c>
      <c r="J955" t="str">
        <f>VLOOKUP($B955,'LKUP PCNDES'!$C$17:$H$60,6,FALSE)</f>
        <v>NHS SOUTH WEST LONDON INTEGRATED CARE BOARD</v>
      </c>
    </row>
    <row r="956" spans="1:10" x14ac:dyDescent="0.35">
      <c r="A956" t="s">
        <v>1558</v>
      </c>
      <c r="B956" t="s">
        <v>656</v>
      </c>
      <c r="C956" t="s">
        <v>1540</v>
      </c>
      <c r="D956" t="s">
        <v>564</v>
      </c>
      <c r="E956" s="2">
        <v>45473</v>
      </c>
      <c r="F956">
        <v>0</v>
      </c>
      <c r="G956" t="str">
        <f>VLOOKUP($C956,'LKUP PCNDES'!$K:$M,2,FALSE)</f>
        <v>Number of patients aged 18 years or over and recorded as living in a care home, as a percentage of care home beds eligible to receive the Enhanced Health in Care Homes service.</v>
      </c>
      <c r="H956" t="str">
        <f>VLOOKUP($C956,'LKUP PCNDES'!$K:$M,3,FALSE)</f>
        <v>CH_RES</v>
      </c>
      <c r="I956" t="str">
        <f>VLOOKUP($B956,'LKUP PCNDES'!$C$17:$H$60,4,FALSE)</f>
        <v>NHS South West London ICB</v>
      </c>
      <c r="J956" t="str">
        <f>VLOOKUP($B956,'LKUP PCNDES'!$C$17:$H$60,6,FALSE)</f>
        <v>NHS SOUTH WEST LONDON INTEGRATED CARE BOARD</v>
      </c>
    </row>
    <row r="957" spans="1:10" x14ac:dyDescent="0.35">
      <c r="A957" t="s">
        <v>1558</v>
      </c>
      <c r="B957" t="s">
        <v>656</v>
      </c>
      <c r="C957" t="s">
        <v>1540</v>
      </c>
      <c r="D957" t="s">
        <v>564</v>
      </c>
      <c r="E957" s="2">
        <v>45504</v>
      </c>
      <c r="F957">
        <v>0</v>
      </c>
      <c r="G957" t="str">
        <f>VLOOKUP($C957,'LKUP PCNDES'!$K:$M,2,FALSE)</f>
        <v>Number of patients aged 18 years or over and recorded as living in a care home, as a percentage of care home beds eligible to receive the Enhanced Health in Care Homes service.</v>
      </c>
      <c r="H957" t="str">
        <f>VLOOKUP($C957,'LKUP PCNDES'!$K:$M,3,FALSE)</f>
        <v>CH_RES</v>
      </c>
      <c r="I957" t="str">
        <f>VLOOKUP($B957,'LKUP PCNDES'!$C$17:$H$60,4,FALSE)</f>
        <v>NHS South West London ICB</v>
      </c>
      <c r="J957" t="str">
        <f>VLOOKUP($B957,'LKUP PCNDES'!$C$17:$H$60,6,FALSE)</f>
        <v>NHS SOUTH WEST LONDON INTEGRATED CARE BOARD</v>
      </c>
    </row>
    <row r="958" spans="1:10" x14ac:dyDescent="0.35">
      <c r="A958" t="s">
        <v>1558</v>
      </c>
      <c r="B958" t="s">
        <v>656</v>
      </c>
      <c r="C958" t="s">
        <v>1540</v>
      </c>
      <c r="D958" t="s">
        <v>564</v>
      </c>
      <c r="E958" s="2">
        <v>45535</v>
      </c>
      <c r="F958">
        <v>0</v>
      </c>
      <c r="G958" t="str">
        <f>VLOOKUP($C958,'LKUP PCNDES'!$K:$M,2,FALSE)</f>
        <v>Number of patients aged 18 years or over and recorded as living in a care home, as a percentage of care home beds eligible to receive the Enhanced Health in Care Homes service.</v>
      </c>
      <c r="H958" t="str">
        <f>VLOOKUP($C958,'LKUP PCNDES'!$K:$M,3,FALSE)</f>
        <v>CH_RES</v>
      </c>
      <c r="I958" t="str">
        <f>VLOOKUP($B958,'LKUP PCNDES'!$C$17:$H$60,4,FALSE)</f>
        <v>NHS South West London ICB</v>
      </c>
      <c r="J958" t="str">
        <f>VLOOKUP($B958,'LKUP PCNDES'!$C$17:$H$60,6,FALSE)</f>
        <v>NHS SOUTH WEST LONDON INTEGRATED CARE BOARD</v>
      </c>
    </row>
    <row r="959" spans="1:10" x14ac:dyDescent="0.35">
      <c r="A959" t="s">
        <v>1558</v>
      </c>
      <c r="B959" t="s">
        <v>656</v>
      </c>
      <c r="C959" t="s">
        <v>1540</v>
      </c>
      <c r="D959" t="s">
        <v>564</v>
      </c>
      <c r="E959" s="2">
        <v>45565</v>
      </c>
      <c r="F959">
        <v>0</v>
      </c>
      <c r="G959" t="str">
        <f>VLOOKUP($C959,'LKUP PCNDES'!$K:$M,2,FALSE)</f>
        <v>Number of patients aged 18 years or over and recorded as living in a care home, as a percentage of care home beds eligible to receive the Enhanced Health in Care Homes service.</v>
      </c>
      <c r="H959" t="str">
        <f>VLOOKUP($C959,'LKUP PCNDES'!$K:$M,3,FALSE)</f>
        <v>CH_RES</v>
      </c>
      <c r="I959" t="str">
        <f>VLOOKUP($B959,'LKUP PCNDES'!$C$17:$H$60,4,FALSE)</f>
        <v>NHS South West London ICB</v>
      </c>
      <c r="J959" t="str">
        <f>VLOOKUP($B959,'LKUP PCNDES'!$C$17:$H$60,6,FALSE)</f>
        <v>NHS SOUTH WEST LONDON INTEGRATED CARE BOARD</v>
      </c>
    </row>
    <row r="960" spans="1:10" x14ac:dyDescent="0.35">
      <c r="A960" t="s">
        <v>1558</v>
      </c>
      <c r="B960" t="s">
        <v>656</v>
      </c>
      <c r="C960" t="s">
        <v>1540</v>
      </c>
      <c r="D960" t="s">
        <v>563</v>
      </c>
      <c r="E960" s="2">
        <v>45596</v>
      </c>
      <c r="F960">
        <v>7864</v>
      </c>
      <c r="G960" t="str">
        <f>VLOOKUP($C960,'LKUP PCNDES'!$K:$M,2,FALSE)</f>
        <v>Number of patients aged 18 years or over and recorded as living in a care home, as a percentage of care home beds eligible to receive the Enhanced Health in Care Homes service.</v>
      </c>
      <c r="H960" t="str">
        <f>VLOOKUP($C960,'LKUP PCNDES'!$K:$M,3,FALSE)</f>
        <v>CH_RES</v>
      </c>
      <c r="I960" t="str">
        <f>VLOOKUP($B960,'LKUP PCNDES'!$C$17:$H$60,4,FALSE)</f>
        <v>NHS South West London ICB</v>
      </c>
      <c r="J960" t="str">
        <f>VLOOKUP($B960,'LKUP PCNDES'!$C$17:$H$60,6,FALSE)</f>
        <v>NHS SOUTH WEST LONDON INTEGRATED CARE BOARD</v>
      </c>
    </row>
    <row r="961" spans="1:10" x14ac:dyDescent="0.35">
      <c r="A961" t="s">
        <v>1558</v>
      </c>
      <c r="B961" t="s">
        <v>656</v>
      </c>
      <c r="C961" t="s">
        <v>1540</v>
      </c>
      <c r="D961" t="s">
        <v>563</v>
      </c>
      <c r="E961" s="2">
        <v>45626</v>
      </c>
      <c r="F961">
        <v>7861</v>
      </c>
      <c r="G961" t="str">
        <f>VLOOKUP($C961,'LKUP PCNDES'!$K:$M,2,FALSE)</f>
        <v>Number of patients aged 18 years or over and recorded as living in a care home, as a percentage of care home beds eligible to receive the Enhanced Health in Care Homes service.</v>
      </c>
      <c r="H961" t="str">
        <f>VLOOKUP($C961,'LKUP PCNDES'!$K:$M,3,FALSE)</f>
        <v>CH_RES</v>
      </c>
      <c r="I961" t="str">
        <f>VLOOKUP($B961,'LKUP PCNDES'!$C$17:$H$60,4,FALSE)</f>
        <v>NHS South West London ICB</v>
      </c>
      <c r="J961" t="str">
        <f>VLOOKUP($B961,'LKUP PCNDES'!$C$17:$H$60,6,FALSE)</f>
        <v>NHS SOUTH WEST LONDON INTEGRATED CARE BOARD</v>
      </c>
    </row>
    <row r="962" spans="1:10" x14ac:dyDescent="0.35">
      <c r="A962" t="s">
        <v>1558</v>
      </c>
      <c r="B962" t="s">
        <v>656</v>
      </c>
      <c r="C962" t="s">
        <v>1542</v>
      </c>
      <c r="D962" t="s">
        <v>700</v>
      </c>
      <c r="E962" s="2">
        <v>45412</v>
      </c>
      <c r="F962">
        <v>10</v>
      </c>
      <c r="G962" t="str">
        <f>VLOOKUP($C962,'LKUP PCNDES'!$K:$M,2,FALSE)</f>
        <v>Percentage of care home residents aged 18 years or over, who had a Personalised Care and Support Plan (PCSP) agreed or reviewed.</v>
      </c>
      <c r="H962" t="str">
        <f>VLOOKUP($C962,'LKUP PCNDES'!$K:$M,3,FALSE)</f>
        <v>PCSP</v>
      </c>
      <c r="I962" t="str">
        <f>VLOOKUP($B962,'LKUP PCNDES'!$C$17:$H$60,4,FALSE)</f>
        <v>NHS South West London ICB</v>
      </c>
      <c r="J962" t="str">
        <f>VLOOKUP($B962,'LKUP PCNDES'!$C$17:$H$60,6,FALSE)</f>
        <v>NHS SOUTH WEST LONDON INTEGRATED CARE BOARD</v>
      </c>
    </row>
    <row r="963" spans="1:10" x14ac:dyDescent="0.35">
      <c r="A963" t="s">
        <v>1558</v>
      </c>
      <c r="B963" t="s">
        <v>656</v>
      </c>
      <c r="C963" t="s">
        <v>1542</v>
      </c>
      <c r="D963" t="s">
        <v>700</v>
      </c>
      <c r="E963" s="2">
        <v>45443</v>
      </c>
      <c r="F963">
        <v>10</v>
      </c>
      <c r="G963" t="str">
        <f>VLOOKUP($C963,'LKUP PCNDES'!$K:$M,2,FALSE)</f>
        <v>Percentage of care home residents aged 18 years or over, who had a Personalised Care and Support Plan (PCSP) agreed or reviewed.</v>
      </c>
      <c r="H963" t="str">
        <f>VLOOKUP($C963,'LKUP PCNDES'!$K:$M,3,FALSE)</f>
        <v>PCSP</v>
      </c>
      <c r="I963" t="str">
        <f>VLOOKUP($B963,'LKUP PCNDES'!$C$17:$H$60,4,FALSE)</f>
        <v>NHS South West London ICB</v>
      </c>
      <c r="J963" t="str">
        <f>VLOOKUP($B963,'LKUP PCNDES'!$C$17:$H$60,6,FALSE)</f>
        <v>NHS SOUTH WEST LONDON INTEGRATED CARE BOARD</v>
      </c>
    </row>
    <row r="964" spans="1:10" x14ac:dyDescent="0.35">
      <c r="A964" t="s">
        <v>1558</v>
      </c>
      <c r="B964" t="s">
        <v>656</v>
      </c>
      <c r="C964" t="s">
        <v>1542</v>
      </c>
      <c r="D964" t="s">
        <v>700</v>
      </c>
      <c r="E964" s="2">
        <v>45473</v>
      </c>
      <c r="F964">
        <v>10</v>
      </c>
      <c r="G964" t="str">
        <f>VLOOKUP($C964,'LKUP PCNDES'!$K:$M,2,FALSE)</f>
        <v>Percentage of care home residents aged 18 years or over, who had a Personalised Care and Support Plan (PCSP) agreed or reviewed.</v>
      </c>
      <c r="H964" t="str">
        <f>VLOOKUP($C964,'LKUP PCNDES'!$K:$M,3,FALSE)</f>
        <v>PCSP</v>
      </c>
      <c r="I964" t="str">
        <f>VLOOKUP($B964,'LKUP PCNDES'!$C$17:$H$60,4,FALSE)</f>
        <v>NHS South West London ICB</v>
      </c>
      <c r="J964" t="str">
        <f>VLOOKUP($B964,'LKUP PCNDES'!$C$17:$H$60,6,FALSE)</f>
        <v>NHS SOUTH WEST LONDON INTEGRATED CARE BOARD</v>
      </c>
    </row>
    <row r="965" spans="1:10" x14ac:dyDescent="0.35">
      <c r="A965" t="s">
        <v>1558</v>
      </c>
      <c r="B965" t="s">
        <v>656</v>
      </c>
      <c r="C965" t="s">
        <v>1542</v>
      </c>
      <c r="D965" t="s">
        <v>700</v>
      </c>
      <c r="E965" s="2">
        <v>45504</v>
      </c>
      <c r="F965">
        <v>9</v>
      </c>
      <c r="G965" t="str">
        <f>VLOOKUP($C965,'LKUP PCNDES'!$K:$M,2,FALSE)</f>
        <v>Percentage of care home residents aged 18 years or over, who had a Personalised Care and Support Plan (PCSP) agreed or reviewed.</v>
      </c>
      <c r="H965" t="str">
        <f>VLOOKUP($C965,'LKUP PCNDES'!$K:$M,3,FALSE)</f>
        <v>PCSP</v>
      </c>
      <c r="I965" t="str">
        <f>VLOOKUP($B965,'LKUP PCNDES'!$C$17:$H$60,4,FALSE)</f>
        <v>NHS South West London ICB</v>
      </c>
      <c r="J965" t="str">
        <f>VLOOKUP($B965,'LKUP PCNDES'!$C$17:$H$60,6,FALSE)</f>
        <v>NHS SOUTH WEST LONDON INTEGRATED CARE BOARD</v>
      </c>
    </row>
    <row r="966" spans="1:10" x14ac:dyDescent="0.35">
      <c r="A966" t="s">
        <v>1558</v>
      </c>
      <c r="B966" t="s">
        <v>656</v>
      </c>
      <c r="C966" t="s">
        <v>1542</v>
      </c>
      <c r="D966" t="s">
        <v>700</v>
      </c>
      <c r="E966" s="2">
        <v>45535</v>
      </c>
      <c r="F966">
        <v>10</v>
      </c>
      <c r="G966" t="str">
        <f>VLOOKUP($C966,'LKUP PCNDES'!$K:$M,2,FALSE)</f>
        <v>Percentage of care home residents aged 18 years or over, who had a Personalised Care and Support Plan (PCSP) agreed or reviewed.</v>
      </c>
      <c r="H966" t="str">
        <f>VLOOKUP($C966,'LKUP PCNDES'!$K:$M,3,FALSE)</f>
        <v>PCSP</v>
      </c>
      <c r="I966" t="str">
        <f>VLOOKUP($B966,'LKUP PCNDES'!$C$17:$H$60,4,FALSE)</f>
        <v>NHS South West London ICB</v>
      </c>
      <c r="J966" t="str">
        <f>VLOOKUP($B966,'LKUP PCNDES'!$C$17:$H$60,6,FALSE)</f>
        <v>NHS SOUTH WEST LONDON INTEGRATED CARE BOARD</v>
      </c>
    </row>
    <row r="967" spans="1:10" x14ac:dyDescent="0.35">
      <c r="A967" t="s">
        <v>1558</v>
      </c>
      <c r="B967" t="s">
        <v>656</v>
      </c>
      <c r="C967" t="s">
        <v>1542</v>
      </c>
      <c r="D967" t="s">
        <v>700</v>
      </c>
      <c r="E967" s="2">
        <v>45565</v>
      </c>
      <c r="F967">
        <v>10</v>
      </c>
      <c r="G967" t="str">
        <f>VLOOKUP($C967,'LKUP PCNDES'!$K:$M,2,FALSE)</f>
        <v>Percentage of care home residents aged 18 years or over, who had a Personalised Care and Support Plan (PCSP) agreed or reviewed.</v>
      </c>
      <c r="H967" t="str">
        <f>VLOOKUP($C967,'LKUP PCNDES'!$K:$M,3,FALSE)</f>
        <v>PCSP</v>
      </c>
      <c r="I967" t="str">
        <f>VLOOKUP($B967,'LKUP PCNDES'!$C$17:$H$60,4,FALSE)</f>
        <v>NHS South West London ICB</v>
      </c>
      <c r="J967" t="str">
        <f>VLOOKUP($B967,'LKUP PCNDES'!$C$17:$H$60,6,FALSE)</f>
        <v>NHS SOUTH WEST LONDON INTEGRATED CARE BOARD</v>
      </c>
    </row>
    <row r="968" spans="1:10" x14ac:dyDescent="0.35">
      <c r="A968" t="s">
        <v>1558</v>
      </c>
      <c r="B968" t="s">
        <v>656</v>
      </c>
      <c r="C968" t="s">
        <v>1542</v>
      </c>
      <c r="D968" t="s">
        <v>700</v>
      </c>
      <c r="E968" s="2">
        <v>45596</v>
      </c>
      <c r="F968">
        <v>11</v>
      </c>
      <c r="G968" t="str">
        <f>VLOOKUP($C968,'LKUP PCNDES'!$K:$M,2,FALSE)</f>
        <v>Percentage of care home residents aged 18 years or over, who had a Personalised Care and Support Plan (PCSP) agreed or reviewed.</v>
      </c>
      <c r="H968" t="str">
        <f>VLOOKUP($C968,'LKUP PCNDES'!$K:$M,3,FALSE)</f>
        <v>PCSP</v>
      </c>
      <c r="I968" t="str">
        <f>VLOOKUP($B968,'LKUP PCNDES'!$C$17:$H$60,4,FALSE)</f>
        <v>NHS South West London ICB</v>
      </c>
      <c r="J968" t="str">
        <f>VLOOKUP($B968,'LKUP PCNDES'!$C$17:$H$60,6,FALSE)</f>
        <v>NHS SOUTH WEST LONDON INTEGRATED CARE BOARD</v>
      </c>
    </row>
    <row r="969" spans="1:10" x14ac:dyDescent="0.35">
      <c r="A969" t="s">
        <v>1558</v>
      </c>
      <c r="B969" t="s">
        <v>656</v>
      </c>
      <c r="C969" t="s">
        <v>1542</v>
      </c>
      <c r="D969" t="s">
        <v>700</v>
      </c>
      <c r="E969" s="2">
        <v>45626</v>
      </c>
      <c r="F969">
        <v>11</v>
      </c>
      <c r="G969" t="str">
        <f>VLOOKUP($C969,'LKUP PCNDES'!$K:$M,2,FALSE)</f>
        <v>Percentage of care home residents aged 18 years or over, who had a Personalised Care and Support Plan (PCSP) agreed or reviewed.</v>
      </c>
      <c r="H969" t="str">
        <f>VLOOKUP($C969,'LKUP PCNDES'!$K:$M,3,FALSE)</f>
        <v>PCSP</v>
      </c>
      <c r="I969" t="str">
        <f>VLOOKUP($B969,'LKUP PCNDES'!$C$17:$H$60,4,FALSE)</f>
        <v>NHS South West London ICB</v>
      </c>
      <c r="J969" t="str">
        <f>VLOOKUP($B969,'LKUP PCNDES'!$C$17:$H$60,6,FALSE)</f>
        <v>NHS SOUTH WEST LONDON INTEGRATED CARE BOARD</v>
      </c>
    </row>
    <row r="970" spans="1:10" x14ac:dyDescent="0.35">
      <c r="A970" t="s">
        <v>1558</v>
      </c>
      <c r="B970" t="s">
        <v>656</v>
      </c>
      <c r="C970" t="s">
        <v>1542</v>
      </c>
      <c r="D970" t="s">
        <v>564</v>
      </c>
      <c r="E970" s="2">
        <v>45412</v>
      </c>
      <c r="F970">
        <v>7414</v>
      </c>
      <c r="G970" t="str">
        <f>VLOOKUP($C970,'LKUP PCNDES'!$K:$M,2,FALSE)</f>
        <v>Percentage of care home residents aged 18 years or over, who had a Personalised Care and Support Plan (PCSP) agreed or reviewed.</v>
      </c>
      <c r="H970" t="str">
        <f>VLOOKUP($C970,'LKUP PCNDES'!$K:$M,3,FALSE)</f>
        <v>PCSP</v>
      </c>
      <c r="I970" t="str">
        <f>VLOOKUP($B970,'LKUP PCNDES'!$C$17:$H$60,4,FALSE)</f>
        <v>NHS South West London ICB</v>
      </c>
      <c r="J970" t="str">
        <f>VLOOKUP($B970,'LKUP PCNDES'!$C$17:$H$60,6,FALSE)</f>
        <v>NHS SOUTH WEST LONDON INTEGRATED CARE BOARD</v>
      </c>
    </row>
    <row r="971" spans="1:10" x14ac:dyDescent="0.35">
      <c r="A971" t="s">
        <v>1558</v>
      </c>
      <c r="B971" t="s">
        <v>656</v>
      </c>
      <c r="C971" t="s">
        <v>1542</v>
      </c>
      <c r="D971" t="s">
        <v>564</v>
      </c>
      <c r="E971" s="2">
        <v>45443</v>
      </c>
      <c r="F971">
        <v>7503</v>
      </c>
      <c r="G971" t="str">
        <f>VLOOKUP($C971,'LKUP PCNDES'!$K:$M,2,FALSE)</f>
        <v>Percentage of care home residents aged 18 years or over, who had a Personalised Care and Support Plan (PCSP) agreed or reviewed.</v>
      </c>
      <c r="H971" t="str">
        <f>VLOOKUP($C971,'LKUP PCNDES'!$K:$M,3,FALSE)</f>
        <v>PCSP</v>
      </c>
      <c r="I971" t="str">
        <f>VLOOKUP($B971,'LKUP PCNDES'!$C$17:$H$60,4,FALSE)</f>
        <v>NHS South West London ICB</v>
      </c>
      <c r="J971" t="str">
        <f>VLOOKUP($B971,'LKUP PCNDES'!$C$17:$H$60,6,FALSE)</f>
        <v>NHS SOUTH WEST LONDON INTEGRATED CARE BOARD</v>
      </c>
    </row>
    <row r="972" spans="1:10" x14ac:dyDescent="0.35">
      <c r="A972" t="s">
        <v>1558</v>
      </c>
      <c r="B972" t="s">
        <v>656</v>
      </c>
      <c r="C972" t="s">
        <v>1542</v>
      </c>
      <c r="D972" t="s">
        <v>564</v>
      </c>
      <c r="E972" s="2">
        <v>45473</v>
      </c>
      <c r="F972">
        <v>7505</v>
      </c>
      <c r="G972" t="str">
        <f>VLOOKUP($C972,'LKUP PCNDES'!$K:$M,2,FALSE)</f>
        <v>Percentage of care home residents aged 18 years or over, who had a Personalised Care and Support Plan (PCSP) agreed or reviewed.</v>
      </c>
      <c r="H972" t="str">
        <f>VLOOKUP($C972,'LKUP PCNDES'!$K:$M,3,FALSE)</f>
        <v>PCSP</v>
      </c>
      <c r="I972" t="str">
        <f>VLOOKUP($B972,'LKUP PCNDES'!$C$17:$H$60,4,FALSE)</f>
        <v>NHS South West London ICB</v>
      </c>
      <c r="J972" t="str">
        <f>VLOOKUP($B972,'LKUP PCNDES'!$C$17:$H$60,6,FALSE)</f>
        <v>NHS SOUTH WEST LONDON INTEGRATED CARE BOARD</v>
      </c>
    </row>
    <row r="973" spans="1:10" x14ac:dyDescent="0.35">
      <c r="A973" t="s">
        <v>1558</v>
      </c>
      <c r="B973" t="s">
        <v>656</v>
      </c>
      <c r="C973" t="s">
        <v>1542</v>
      </c>
      <c r="D973" t="s">
        <v>564</v>
      </c>
      <c r="E973" s="2">
        <v>45504</v>
      </c>
      <c r="F973">
        <v>7575</v>
      </c>
      <c r="G973" t="str">
        <f>VLOOKUP($C973,'LKUP PCNDES'!$K:$M,2,FALSE)</f>
        <v>Percentage of care home residents aged 18 years or over, who had a Personalised Care and Support Plan (PCSP) agreed or reviewed.</v>
      </c>
      <c r="H973" t="str">
        <f>VLOOKUP($C973,'LKUP PCNDES'!$K:$M,3,FALSE)</f>
        <v>PCSP</v>
      </c>
      <c r="I973" t="str">
        <f>VLOOKUP($B973,'LKUP PCNDES'!$C$17:$H$60,4,FALSE)</f>
        <v>NHS South West London ICB</v>
      </c>
      <c r="J973" t="str">
        <f>VLOOKUP($B973,'LKUP PCNDES'!$C$17:$H$60,6,FALSE)</f>
        <v>NHS SOUTH WEST LONDON INTEGRATED CARE BOARD</v>
      </c>
    </row>
    <row r="974" spans="1:10" x14ac:dyDescent="0.35">
      <c r="A974" t="s">
        <v>1558</v>
      </c>
      <c r="B974" t="s">
        <v>656</v>
      </c>
      <c r="C974" t="s">
        <v>1542</v>
      </c>
      <c r="D974" t="s">
        <v>564</v>
      </c>
      <c r="E974" s="2">
        <v>45535</v>
      </c>
      <c r="F974">
        <v>7626</v>
      </c>
      <c r="G974" t="str">
        <f>VLOOKUP($C974,'LKUP PCNDES'!$K:$M,2,FALSE)</f>
        <v>Percentage of care home residents aged 18 years or over, who had a Personalised Care and Support Plan (PCSP) agreed or reviewed.</v>
      </c>
      <c r="H974" t="str">
        <f>VLOOKUP($C974,'LKUP PCNDES'!$K:$M,3,FALSE)</f>
        <v>PCSP</v>
      </c>
      <c r="I974" t="str">
        <f>VLOOKUP($B974,'LKUP PCNDES'!$C$17:$H$60,4,FALSE)</f>
        <v>NHS South West London ICB</v>
      </c>
      <c r="J974" t="str">
        <f>VLOOKUP($B974,'LKUP PCNDES'!$C$17:$H$60,6,FALSE)</f>
        <v>NHS SOUTH WEST LONDON INTEGRATED CARE BOARD</v>
      </c>
    </row>
    <row r="975" spans="1:10" x14ac:dyDescent="0.35">
      <c r="A975" t="s">
        <v>1558</v>
      </c>
      <c r="B975" t="s">
        <v>656</v>
      </c>
      <c r="C975" t="s">
        <v>1542</v>
      </c>
      <c r="D975" t="s">
        <v>564</v>
      </c>
      <c r="E975" s="2">
        <v>45565</v>
      </c>
      <c r="F975">
        <v>7750</v>
      </c>
      <c r="G975" t="str">
        <f>VLOOKUP($C975,'LKUP PCNDES'!$K:$M,2,FALSE)</f>
        <v>Percentage of care home residents aged 18 years or over, who had a Personalised Care and Support Plan (PCSP) agreed or reviewed.</v>
      </c>
      <c r="H975" t="str">
        <f>VLOOKUP($C975,'LKUP PCNDES'!$K:$M,3,FALSE)</f>
        <v>PCSP</v>
      </c>
      <c r="I975" t="str">
        <f>VLOOKUP($B975,'LKUP PCNDES'!$C$17:$H$60,4,FALSE)</f>
        <v>NHS South West London ICB</v>
      </c>
      <c r="J975" t="str">
        <f>VLOOKUP($B975,'LKUP PCNDES'!$C$17:$H$60,6,FALSE)</f>
        <v>NHS SOUTH WEST LONDON INTEGRATED CARE BOARD</v>
      </c>
    </row>
    <row r="976" spans="1:10" x14ac:dyDescent="0.35">
      <c r="A976" t="s">
        <v>1558</v>
      </c>
      <c r="B976" t="s">
        <v>656</v>
      </c>
      <c r="C976" t="s">
        <v>1542</v>
      </c>
      <c r="D976" t="s">
        <v>564</v>
      </c>
      <c r="E976" s="2">
        <v>45596</v>
      </c>
      <c r="F976">
        <v>7846</v>
      </c>
      <c r="G976" t="str">
        <f>VLOOKUP($C976,'LKUP PCNDES'!$K:$M,2,FALSE)</f>
        <v>Percentage of care home residents aged 18 years or over, who had a Personalised Care and Support Plan (PCSP) agreed or reviewed.</v>
      </c>
      <c r="H976" t="str">
        <f>VLOOKUP($C976,'LKUP PCNDES'!$K:$M,3,FALSE)</f>
        <v>PCSP</v>
      </c>
      <c r="I976" t="str">
        <f>VLOOKUP($B976,'LKUP PCNDES'!$C$17:$H$60,4,FALSE)</f>
        <v>NHS South West London ICB</v>
      </c>
      <c r="J976" t="str">
        <f>VLOOKUP($B976,'LKUP PCNDES'!$C$17:$H$60,6,FALSE)</f>
        <v>NHS SOUTH WEST LONDON INTEGRATED CARE BOARD</v>
      </c>
    </row>
    <row r="977" spans="1:10" x14ac:dyDescent="0.35">
      <c r="A977" t="s">
        <v>1558</v>
      </c>
      <c r="B977" t="s">
        <v>656</v>
      </c>
      <c r="C977" t="s">
        <v>1542</v>
      </c>
      <c r="D977" t="s">
        <v>564</v>
      </c>
      <c r="E977" s="2">
        <v>45626</v>
      </c>
      <c r="F977">
        <v>7843</v>
      </c>
      <c r="G977" t="str">
        <f>VLOOKUP($C977,'LKUP PCNDES'!$K:$M,2,FALSE)</f>
        <v>Percentage of care home residents aged 18 years or over, who had a Personalised Care and Support Plan (PCSP) agreed or reviewed.</v>
      </c>
      <c r="H977" t="str">
        <f>VLOOKUP($C977,'LKUP PCNDES'!$K:$M,3,FALSE)</f>
        <v>PCSP</v>
      </c>
      <c r="I977" t="str">
        <f>VLOOKUP($B977,'LKUP PCNDES'!$C$17:$H$60,4,FALSE)</f>
        <v>NHS South West London ICB</v>
      </c>
      <c r="J977" t="str">
        <f>VLOOKUP($B977,'LKUP PCNDES'!$C$17:$H$60,6,FALSE)</f>
        <v>NHS SOUTH WEST LONDON INTEGRATED CARE BOARD</v>
      </c>
    </row>
    <row r="978" spans="1:10" x14ac:dyDescent="0.35">
      <c r="A978" t="s">
        <v>1558</v>
      </c>
      <c r="B978" t="s">
        <v>656</v>
      </c>
      <c r="C978" t="s">
        <v>1542</v>
      </c>
      <c r="D978" t="s">
        <v>563</v>
      </c>
      <c r="E978" s="2">
        <v>45412</v>
      </c>
      <c r="F978">
        <v>390</v>
      </c>
      <c r="G978" t="str">
        <f>VLOOKUP($C978,'LKUP PCNDES'!$K:$M,2,FALSE)</f>
        <v>Percentage of care home residents aged 18 years or over, who had a Personalised Care and Support Plan (PCSP) agreed or reviewed.</v>
      </c>
      <c r="H978" t="str">
        <f>VLOOKUP($C978,'LKUP PCNDES'!$K:$M,3,FALSE)</f>
        <v>PCSP</v>
      </c>
      <c r="I978" t="str">
        <f>VLOOKUP($B978,'LKUP PCNDES'!$C$17:$H$60,4,FALSE)</f>
        <v>NHS South West London ICB</v>
      </c>
      <c r="J978" t="str">
        <f>VLOOKUP($B978,'LKUP PCNDES'!$C$17:$H$60,6,FALSE)</f>
        <v>NHS SOUTH WEST LONDON INTEGRATED CARE BOARD</v>
      </c>
    </row>
    <row r="979" spans="1:10" x14ac:dyDescent="0.35">
      <c r="A979" t="s">
        <v>1558</v>
      </c>
      <c r="B979" t="s">
        <v>656</v>
      </c>
      <c r="C979" t="s">
        <v>1542</v>
      </c>
      <c r="D979" t="s">
        <v>563</v>
      </c>
      <c r="E979" s="2">
        <v>45443</v>
      </c>
      <c r="F979">
        <v>577</v>
      </c>
      <c r="G979" t="str">
        <f>VLOOKUP($C979,'LKUP PCNDES'!$K:$M,2,FALSE)</f>
        <v>Percentage of care home residents aged 18 years or over, who had a Personalised Care and Support Plan (PCSP) agreed or reviewed.</v>
      </c>
      <c r="H979" t="str">
        <f>VLOOKUP($C979,'LKUP PCNDES'!$K:$M,3,FALSE)</f>
        <v>PCSP</v>
      </c>
      <c r="I979" t="str">
        <f>VLOOKUP($B979,'LKUP PCNDES'!$C$17:$H$60,4,FALSE)</f>
        <v>NHS South West London ICB</v>
      </c>
      <c r="J979" t="str">
        <f>VLOOKUP($B979,'LKUP PCNDES'!$C$17:$H$60,6,FALSE)</f>
        <v>NHS SOUTH WEST LONDON INTEGRATED CARE BOARD</v>
      </c>
    </row>
    <row r="980" spans="1:10" x14ac:dyDescent="0.35">
      <c r="A980" t="s">
        <v>1558</v>
      </c>
      <c r="B980" t="s">
        <v>656</v>
      </c>
      <c r="C980" t="s">
        <v>1542</v>
      </c>
      <c r="D980" t="s">
        <v>563</v>
      </c>
      <c r="E980" s="2">
        <v>45473</v>
      </c>
      <c r="F980">
        <v>724</v>
      </c>
      <c r="G980" t="str">
        <f>VLOOKUP($C980,'LKUP PCNDES'!$K:$M,2,FALSE)</f>
        <v>Percentage of care home residents aged 18 years or over, who had a Personalised Care and Support Plan (PCSP) agreed or reviewed.</v>
      </c>
      <c r="H980" t="str">
        <f>VLOOKUP($C980,'LKUP PCNDES'!$K:$M,3,FALSE)</f>
        <v>PCSP</v>
      </c>
      <c r="I980" t="str">
        <f>VLOOKUP($B980,'LKUP PCNDES'!$C$17:$H$60,4,FALSE)</f>
        <v>NHS South West London ICB</v>
      </c>
      <c r="J980" t="str">
        <f>VLOOKUP($B980,'LKUP PCNDES'!$C$17:$H$60,6,FALSE)</f>
        <v>NHS SOUTH WEST LONDON INTEGRATED CARE BOARD</v>
      </c>
    </row>
    <row r="981" spans="1:10" x14ac:dyDescent="0.35">
      <c r="A981" t="s">
        <v>1558</v>
      </c>
      <c r="B981" t="s">
        <v>656</v>
      </c>
      <c r="C981" t="s">
        <v>1542</v>
      </c>
      <c r="D981" t="s">
        <v>563</v>
      </c>
      <c r="E981" s="2">
        <v>45504</v>
      </c>
      <c r="F981">
        <v>936</v>
      </c>
      <c r="G981" t="str">
        <f>VLOOKUP($C981,'LKUP PCNDES'!$K:$M,2,FALSE)</f>
        <v>Percentage of care home residents aged 18 years or over, who had a Personalised Care and Support Plan (PCSP) agreed or reviewed.</v>
      </c>
      <c r="H981" t="str">
        <f>VLOOKUP($C981,'LKUP PCNDES'!$K:$M,3,FALSE)</f>
        <v>PCSP</v>
      </c>
      <c r="I981" t="str">
        <f>VLOOKUP($B981,'LKUP PCNDES'!$C$17:$H$60,4,FALSE)</f>
        <v>NHS South West London ICB</v>
      </c>
      <c r="J981" t="str">
        <f>VLOOKUP($B981,'LKUP PCNDES'!$C$17:$H$60,6,FALSE)</f>
        <v>NHS SOUTH WEST LONDON INTEGRATED CARE BOARD</v>
      </c>
    </row>
    <row r="982" spans="1:10" x14ac:dyDescent="0.35">
      <c r="A982" t="s">
        <v>1558</v>
      </c>
      <c r="B982" t="s">
        <v>656</v>
      </c>
      <c r="C982" t="s">
        <v>1542</v>
      </c>
      <c r="D982" t="s">
        <v>563</v>
      </c>
      <c r="E982" s="2">
        <v>45535</v>
      </c>
      <c r="F982">
        <v>1046</v>
      </c>
      <c r="G982" t="str">
        <f>VLOOKUP($C982,'LKUP PCNDES'!$K:$M,2,FALSE)</f>
        <v>Percentage of care home residents aged 18 years or over, who had a Personalised Care and Support Plan (PCSP) agreed or reviewed.</v>
      </c>
      <c r="H982" t="str">
        <f>VLOOKUP($C982,'LKUP PCNDES'!$K:$M,3,FALSE)</f>
        <v>PCSP</v>
      </c>
      <c r="I982" t="str">
        <f>VLOOKUP($B982,'LKUP PCNDES'!$C$17:$H$60,4,FALSE)</f>
        <v>NHS South West London ICB</v>
      </c>
      <c r="J982" t="str">
        <f>VLOOKUP($B982,'LKUP PCNDES'!$C$17:$H$60,6,FALSE)</f>
        <v>NHS SOUTH WEST LONDON INTEGRATED CARE BOARD</v>
      </c>
    </row>
    <row r="983" spans="1:10" x14ac:dyDescent="0.35">
      <c r="A983" t="s">
        <v>1558</v>
      </c>
      <c r="B983" t="s">
        <v>656</v>
      </c>
      <c r="C983" t="s">
        <v>1542</v>
      </c>
      <c r="D983" t="s">
        <v>563</v>
      </c>
      <c r="E983" s="2">
        <v>45565</v>
      </c>
      <c r="F983">
        <v>1173</v>
      </c>
      <c r="G983" t="str">
        <f>VLOOKUP($C983,'LKUP PCNDES'!$K:$M,2,FALSE)</f>
        <v>Percentage of care home residents aged 18 years or over, who had a Personalised Care and Support Plan (PCSP) agreed or reviewed.</v>
      </c>
      <c r="H983" t="str">
        <f>VLOOKUP($C983,'LKUP PCNDES'!$K:$M,3,FALSE)</f>
        <v>PCSP</v>
      </c>
      <c r="I983" t="str">
        <f>VLOOKUP($B983,'LKUP PCNDES'!$C$17:$H$60,4,FALSE)</f>
        <v>NHS South West London ICB</v>
      </c>
      <c r="J983" t="str">
        <f>VLOOKUP($B983,'LKUP PCNDES'!$C$17:$H$60,6,FALSE)</f>
        <v>NHS SOUTH WEST LONDON INTEGRATED CARE BOARD</v>
      </c>
    </row>
    <row r="984" spans="1:10" x14ac:dyDescent="0.35">
      <c r="A984" t="s">
        <v>1558</v>
      </c>
      <c r="B984" t="s">
        <v>656</v>
      </c>
      <c r="C984" t="s">
        <v>1542</v>
      </c>
      <c r="D984" t="s">
        <v>563</v>
      </c>
      <c r="E984" s="2">
        <v>45596</v>
      </c>
      <c r="F984">
        <v>1372</v>
      </c>
      <c r="G984" t="str">
        <f>VLOOKUP($C984,'LKUP PCNDES'!$K:$M,2,FALSE)</f>
        <v>Percentage of care home residents aged 18 years or over, who had a Personalised Care and Support Plan (PCSP) agreed or reviewed.</v>
      </c>
      <c r="H984" t="str">
        <f>VLOOKUP($C984,'LKUP PCNDES'!$K:$M,3,FALSE)</f>
        <v>PCSP</v>
      </c>
      <c r="I984" t="str">
        <f>VLOOKUP($B984,'LKUP PCNDES'!$C$17:$H$60,4,FALSE)</f>
        <v>NHS South West London ICB</v>
      </c>
      <c r="J984" t="str">
        <f>VLOOKUP($B984,'LKUP PCNDES'!$C$17:$H$60,6,FALSE)</f>
        <v>NHS SOUTH WEST LONDON INTEGRATED CARE BOARD</v>
      </c>
    </row>
    <row r="985" spans="1:10" x14ac:dyDescent="0.35">
      <c r="A985" t="s">
        <v>1558</v>
      </c>
      <c r="B985" t="s">
        <v>656</v>
      </c>
      <c r="C985" t="s">
        <v>1542</v>
      </c>
      <c r="D985" t="s">
        <v>563</v>
      </c>
      <c r="E985" s="2">
        <v>45626</v>
      </c>
      <c r="F985">
        <v>1543</v>
      </c>
      <c r="G985" t="str">
        <f>VLOOKUP($C985,'LKUP PCNDES'!$K:$M,2,FALSE)</f>
        <v>Percentage of care home residents aged 18 years or over, who had a Personalised Care and Support Plan (PCSP) agreed or reviewed.</v>
      </c>
      <c r="H985" t="str">
        <f>VLOOKUP($C985,'LKUP PCNDES'!$K:$M,3,FALSE)</f>
        <v>PCSP</v>
      </c>
      <c r="I985" t="str">
        <f>VLOOKUP($B985,'LKUP PCNDES'!$C$17:$H$60,4,FALSE)</f>
        <v>NHS South West London ICB</v>
      </c>
      <c r="J985" t="str">
        <f>VLOOKUP($B985,'LKUP PCNDES'!$C$17:$H$60,6,FALSE)</f>
        <v>NHS SOUTH WEST LONDON INTEGRATED CARE BOARD</v>
      </c>
    </row>
    <row r="986" spans="1:10" x14ac:dyDescent="0.35">
      <c r="A986" t="s">
        <v>1558</v>
      </c>
      <c r="B986" t="s">
        <v>656</v>
      </c>
      <c r="C986" t="s">
        <v>1542</v>
      </c>
      <c r="D986" t="s">
        <v>703</v>
      </c>
      <c r="E986" s="2">
        <v>45412</v>
      </c>
      <c r="F986">
        <v>1</v>
      </c>
      <c r="G986" t="str">
        <f>VLOOKUP($C986,'LKUP PCNDES'!$K:$M,2,FALSE)</f>
        <v>Percentage of care home residents aged 18 years or over, who had a Personalised Care and Support Plan (PCSP) agreed or reviewed.</v>
      </c>
      <c r="H986" t="str">
        <f>VLOOKUP($C986,'LKUP PCNDES'!$K:$M,3,FALSE)</f>
        <v>PCSP</v>
      </c>
      <c r="I986" t="str">
        <f>VLOOKUP($B986,'LKUP PCNDES'!$C$17:$H$60,4,FALSE)</f>
        <v>NHS South West London ICB</v>
      </c>
      <c r="J986" t="str">
        <f>VLOOKUP($B986,'LKUP PCNDES'!$C$17:$H$60,6,FALSE)</f>
        <v>NHS SOUTH WEST LONDON INTEGRATED CARE BOARD</v>
      </c>
    </row>
    <row r="987" spans="1:10" x14ac:dyDescent="0.35">
      <c r="A987" t="s">
        <v>1558</v>
      </c>
      <c r="B987" t="s">
        <v>656</v>
      </c>
      <c r="C987" t="s">
        <v>1542</v>
      </c>
      <c r="D987" t="s">
        <v>703</v>
      </c>
      <c r="E987" s="2">
        <v>45443</v>
      </c>
      <c r="F987">
        <v>1</v>
      </c>
      <c r="G987" t="str">
        <f>VLOOKUP($C987,'LKUP PCNDES'!$K:$M,2,FALSE)</f>
        <v>Percentage of care home residents aged 18 years or over, who had a Personalised Care and Support Plan (PCSP) agreed or reviewed.</v>
      </c>
      <c r="H987" t="str">
        <f>VLOOKUP($C987,'LKUP PCNDES'!$K:$M,3,FALSE)</f>
        <v>PCSP</v>
      </c>
      <c r="I987" t="str">
        <f>VLOOKUP($B987,'LKUP PCNDES'!$C$17:$H$60,4,FALSE)</f>
        <v>NHS South West London ICB</v>
      </c>
      <c r="J987" t="str">
        <f>VLOOKUP($B987,'LKUP PCNDES'!$C$17:$H$60,6,FALSE)</f>
        <v>NHS SOUTH WEST LONDON INTEGRATED CARE BOARD</v>
      </c>
    </row>
    <row r="988" spans="1:10" x14ac:dyDescent="0.35">
      <c r="A988" t="s">
        <v>1558</v>
      </c>
      <c r="B988" t="s">
        <v>656</v>
      </c>
      <c r="C988" t="s">
        <v>1542</v>
      </c>
      <c r="D988" t="s">
        <v>703</v>
      </c>
      <c r="E988" s="2">
        <v>45473</v>
      </c>
      <c r="F988">
        <v>6</v>
      </c>
      <c r="G988" t="str">
        <f>VLOOKUP($C988,'LKUP PCNDES'!$K:$M,2,FALSE)</f>
        <v>Percentage of care home residents aged 18 years or over, who had a Personalised Care and Support Plan (PCSP) agreed or reviewed.</v>
      </c>
      <c r="H988" t="str">
        <f>VLOOKUP($C988,'LKUP PCNDES'!$K:$M,3,FALSE)</f>
        <v>PCSP</v>
      </c>
      <c r="I988" t="str">
        <f>VLOOKUP($B988,'LKUP PCNDES'!$C$17:$H$60,4,FALSE)</f>
        <v>NHS South West London ICB</v>
      </c>
      <c r="J988" t="str">
        <f>VLOOKUP($B988,'LKUP PCNDES'!$C$17:$H$60,6,FALSE)</f>
        <v>NHS SOUTH WEST LONDON INTEGRATED CARE BOARD</v>
      </c>
    </row>
    <row r="989" spans="1:10" x14ac:dyDescent="0.35">
      <c r="A989" t="s">
        <v>1558</v>
      </c>
      <c r="B989" t="s">
        <v>656</v>
      </c>
      <c r="C989" t="s">
        <v>1542</v>
      </c>
      <c r="D989" t="s">
        <v>703</v>
      </c>
      <c r="E989" s="2">
        <v>45504</v>
      </c>
      <c r="F989">
        <v>6</v>
      </c>
      <c r="G989" t="str">
        <f>VLOOKUP($C989,'LKUP PCNDES'!$K:$M,2,FALSE)</f>
        <v>Percentage of care home residents aged 18 years or over, who had a Personalised Care and Support Plan (PCSP) agreed or reviewed.</v>
      </c>
      <c r="H989" t="str">
        <f>VLOOKUP($C989,'LKUP PCNDES'!$K:$M,3,FALSE)</f>
        <v>PCSP</v>
      </c>
      <c r="I989" t="str">
        <f>VLOOKUP($B989,'LKUP PCNDES'!$C$17:$H$60,4,FALSE)</f>
        <v>NHS South West London ICB</v>
      </c>
      <c r="J989" t="str">
        <f>VLOOKUP($B989,'LKUP PCNDES'!$C$17:$H$60,6,FALSE)</f>
        <v>NHS SOUTH WEST LONDON INTEGRATED CARE BOARD</v>
      </c>
    </row>
    <row r="990" spans="1:10" x14ac:dyDescent="0.35">
      <c r="A990" t="s">
        <v>1558</v>
      </c>
      <c r="B990" t="s">
        <v>656</v>
      </c>
      <c r="C990" t="s">
        <v>1542</v>
      </c>
      <c r="D990" t="s">
        <v>703</v>
      </c>
      <c r="E990" s="2">
        <v>45535</v>
      </c>
      <c r="F990">
        <v>6</v>
      </c>
      <c r="G990" t="str">
        <f>VLOOKUP($C990,'LKUP PCNDES'!$K:$M,2,FALSE)</f>
        <v>Percentage of care home residents aged 18 years or over, who had a Personalised Care and Support Plan (PCSP) agreed or reviewed.</v>
      </c>
      <c r="H990" t="str">
        <f>VLOOKUP($C990,'LKUP PCNDES'!$K:$M,3,FALSE)</f>
        <v>PCSP</v>
      </c>
      <c r="I990" t="str">
        <f>VLOOKUP($B990,'LKUP PCNDES'!$C$17:$H$60,4,FALSE)</f>
        <v>NHS South West London ICB</v>
      </c>
      <c r="J990" t="str">
        <f>VLOOKUP($B990,'LKUP PCNDES'!$C$17:$H$60,6,FALSE)</f>
        <v>NHS SOUTH WEST LONDON INTEGRATED CARE BOARD</v>
      </c>
    </row>
    <row r="991" spans="1:10" x14ac:dyDescent="0.35">
      <c r="A991" t="s">
        <v>1558</v>
      </c>
      <c r="B991" t="s">
        <v>656</v>
      </c>
      <c r="C991" t="s">
        <v>1542</v>
      </c>
      <c r="D991" t="s">
        <v>703</v>
      </c>
      <c r="E991" s="2">
        <v>45565</v>
      </c>
      <c r="F991">
        <v>6</v>
      </c>
      <c r="G991" t="str">
        <f>VLOOKUP($C991,'LKUP PCNDES'!$K:$M,2,FALSE)</f>
        <v>Percentage of care home residents aged 18 years or over, who had a Personalised Care and Support Plan (PCSP) agreed or reviewed.</v>
      </c>
      <c r="H991" t="str">
        <f>VLOOKUP($C991,'LKUP PCNDES'!$K:$M,3,FALSE)</f>
        <v>PCSP</v>
      </c>
      <c r="I991" t="str">
        <f>VLOOKUP($B991,'LKUP PCNDES'!$C$17:$H$60,4,FALSE)</f>
        <v>NHS South West London ICB</v>
      </c>
      <c r="J991" t="str">
        <f>VLOOKUP($B991,'LKUP PCNDES'!$C$17:$H$60,6,FALSE)</f>
        <v>NHS SOUTH WEST LONDON INTEGRATED CARE BOARD</v>
      </c>
    </row>
    <row r="992" spans="1:10" x14ac:dyDescent="0.35">
      <c r="A992" t="s">
        <v>1558</v>
      </c>
      <c r="B992" t="s">
        <v>656</v>
      </c>
      <c r="C992" t="s">
        <v>1542</v>
      </c>
      <c r="D992" t="s">
        <v>703</v>
      </c>
      <c r="E992" s="2">
        <v>45596</v>
      </c>
      <c r="F992">
        <v>7</v>
      </c>
      <c r="G992" t="str">
        <f>VLOOKUP($C992,'LKUP PCNDES'!$K:$M,2,FALSE)</f>
        <v>Percentage of care home residents aged 18 years or over, who had a Personalised Care and Support Plan (PCSP) agreed or reviewed.</v>
      </c>
      <c r="H992" t="str">
        <f>VLOOKUP($C992,'LKUP PCNDES'!$K:$M,3,FALSE)</f>
        <v>PCSP</v>
      </c>
      <c r="I992" t="str">
        <f>VLOOKUP($B992,'LKUP PCNDES'!$C$17:$H$60,4,FALSE)</f>
        <v>NHS South West London ICB</v>
      </c>
      <c r="J992" t="str">
        <f>VLOOKUP($B992,'LKUP PCNDES'!$C$17:$H$60,6,FALSE)</f>
        <v>NHS SOUTH WEST LONDON INTEGRATED CARE BOARD</v>
      </c>
    </row>
    <row r="993" spans="1:10" x14ac:dyDescent="0.35">
      <c r="A993" t="s">
        <v>1558</v>
      </c>
      <c r="B993" t="s">
        <v>656</v>
      </c>
      <c r="C993" t="s">
        <v>1542</v>
      </c>
      <c r="D993" t="s">
        <v>703</v>
      </c>
      <c r="E993" s="2">
        <v>45626</v>
      </c>
      <c r="F993">
        <v>7</v>
      </c>
      <c r="G993" t="str">
        <f>VLOOKUP($C993,'LKUP PCNDES'!$K:$M,2,FALSE)</f>
        <v>Percentage of care home residents aged 18 years or over, who had a Personalised Care and Support Plan (PCSP) agreed or reviewed.</v>
      </c>
      <c r="H993" t="str">
        <f>VLOOKUP($C993,'LKUP PCNDES'!$K:$M,3,FALSE)</f>
        <v>PCSP</v>
      </c>
      <c r="I993" t="str">
        <f>VLOOKUP($B993,'LKUP PCNDES'!$C$17:$H$60,4,FALSE)</f>
        <v>NHS South West London ICB</v>
      </c>
      <c r="J993" t="str">
        <f>VLOOKUP($B993,'LKUP PCNDES'!$C$17:$H$60,6,FALSE)</f>
        <v>NHS SOUTH WEST LONDON INTEGRATED CARE BOARD</v>
      </c>
    </row>
    <row r="994" spans="1:10" x14ac:dyDescent="0.35">
      <c r="A994" t="s">
        <v>1558</v>
      </c>
      <c r="B994" t="s">
        <v>656</v>
      </c>
      <c r="C994" t="s">
        <v>1556</v>
      </c>
      <c r="D994" t="s">
        <v>700</v>
      </c>
      <c r="E994" s="2">
        <v>45412</v>
      </c>
      <c r="F994">
        <v>10</v>
      </c>
      <c r="G994" t="str">
        <f>VLOOKUP($C994,'LKUP PCNDES'!$K:$M,2,FALSE)</f>
        <v>Mean number of patient contacts as part of weekly care home round per care home resident aged 18 years or over.</v>
      </c>
      <c r="H994" t="str">
        <f>VLOOKUP($C994,'LKUP PCNDES'!$K:$M,3,FALSE)</f>
        <v>MEAN_WEEKLY_CH_ROUND</v>
      </c>
      <c r="I994" t="str">
        <f>VLOOKUP($B994,'LKUP PCNDES'!$C$17:$H$60,4,FALSE)</f>
        <v>NHS South West London ICB</v>
      </c>
      <c r="J994" t="str">
        <f>VLOOKUP($B994,'LKUP PCNDES'!$C$17:$H$60,6,FALSE)</f>
        <v>NHS SOUTH WEST LONDON INTEGRATED CARE BOARD</v>
      </c>
    </row>
    <row r="995" spans="1:10" x14ac:dyDescent="0.35">
      <c r="A995" t="s">
        <v>1558</v>
      </c>
      <c r="B995" t="s">
        <v>656</v>
      </c>
      <c r="C995" t="s">
        <v>1556</v>
      </c>
      <c r="D995" t="s">
        <v>700</v>
      </c>
      <c r="E995" s="2">
        <v>45443</v>
      </c>
      <c r="F995">
        <v>10</v>
      </c>
      <c r="G995" t="str">
        <f>VLOOKUP($C995,'LKUP PCNDES'!$K:$M,2,FALSE)</f>
        <v>Mean number of patient contacts as part of weekly care home round per care home resident aged 18 years or over.</v>
      </c>
      <c r="H995" t="str">
        <f>VLOOKUP($C995,'LKUP PCNDES'!$K:$M,3,FALSE)</f>
        <v>MEAN_WEEKLY_CH_ROUND</v>
      </c>
      <c r="I995" t="str">
        <f>VLOOKUP($B995,'LKUP PCNDES'!$C$17:$H$60,4,FALSE)</f>
        <v>NHS South West London ICB</v>
      </c>
      <c r="J995" t="str">
        <f>VLOOKUP($B995,'LKUP PCNDES'!$C$17:$H$60,6,FALSE)</f>
        <v>NHS SOUTH WEST LONDON INTEGRATED CARE BOARD</v>
      </c>
    </row>
    <row r="996" spans="1:10" x14ac:dyDescent="0.35">
      <c r="A996" t="s">
        <v>1558</v>
      </c>
      <c r="B996" t="s">
        <v>656</v>
      </c>
      <c r="C996" t="s">
        <v>1556</v>
      </c>
      <c r="D996" t="s">
        <v>700</v>
      </c>
      <c r="E996" s="2">
        <v>45473</v>
      </c>
      <c r="F996">
        <v>10</v>
      </c>
      <c r="G996" t="str">
        <f>VLOOKUP($C996,'LKUP PCNDES'!$K:$M,2,FALSE)</f>
        <v>Mean number of patient contacts as part of weekly care home round per care home resident aged 18 years or over.</v>
      </c>
      <c r="H996" t="str">
        <f>VLOOKUP($C996,'LKUP PCNDES'!$K:$M,3,FALSE)</f>
        <v>MEAN_WEEKLY_CH_ROUND</v>
      </c>
      <c r="I996" t="str">
        <f>VLOOKUP($B996,'LKUP PCNDES'!$C$17:$H$60,4,FALSE)</f>
        <v>NHS South West London ICB</v>
      </c>
      <c r="J996" t="str">
        <f>VLOOKUP($B996,'LKUP PCNDES'!$C$17:$H$60,6,FALSE)</f>
        <v>NHS SOUTH WEST LONDON INTEGRATED CARE BOARD</v>
      </c>
    </row>
    <row r="997" spans="1:10" x14ac:dyDescent="0.35">
      <c r="A997" t="s">
        <v>1558</v>
      </c>
      <c r="B997" t="s">
        <v>656</v>
      </c>
      <c r="C997" t="s">
        <v>1556</v>
      </c>
      <c r="D997" t="s">
        <v>700</v>
      </c>
      <c r="E997" s="2">
        <v>45504</v>
      </c>
      <c r="F997">
        <v>10</v>
      </c>
      <c r="G997" t="str">
        <f>VLOOKUP($C997,'LKUP PCNDES'!$K:$M,2,FALSE)</f>
        <v>Mean number of patient contacts as part of weekly care home round per care home resident aged 18 years or over.</v>
      </c>
      <c r="H997" t="str">
        <f>VLOOKUP($C997,'LKUP PCNDES'!$K:$M,3,FALSE)</f>
        <v>MEAN_WEEKLY_CH_ROUND</v>
      </c>
      <c r="I997" t="str">
        <f>VLOOKUP($B997,'LKUP PCNDES'!$C$17:$H$60,4,FALSE)</f>
        <v>NHS South West London ICB</v>
      </c>
      <c r="J997" t="str">
        <f>VLOOKUP($B997,'LKUP PCNDES'!$C$17:$H$60,6,FALSE)</f>
        <v>NHS SOUTH WEST LONDON INTEGRATED CARE BOARD</v>
      </c>
    </row>
    <row r="998" spans="1:10" x14ac:dyDescent="0.35">
      <c r="A998" t="s">
        <v>1558</v>
      </c>
      <c r="B998" t="s">
        <v>656</v>
      </c>
      <c r="C998" t="s">
        <v>1556</v>
      </c>
      <c r="D998" t="s">
        <v>700</v>
      </c>
      <c r="E998" s="2">
        <v>45535</v>
      </c>
      <c r="F998">
        <v>10</v>
      </c>
      <c r="G998" t="str">
        <f>VLOOKUP($C998,'LKUP PCNDES'!$K:$M,2,FALSE)</f>
        <v>Mean number of patient contacts as part of weekly care home round per care home resident aged 18 years or over.</v>
      </c>
      <c r="H998" t="str">
        <f>VLOOKUP($C998,'LKUP PCNDES'!$K:$M,3,FALSE)</f>
        <v>MEAN_WEEKLY_CH_ROUND</v>
      </c>
      <c r="I998" t="str">
        <f>VLOOKUP($B998,'LKUP PCNDES'!$C$17:$H$60,4,FALSE)</f>
        <v>NHS South West London ICB</v>
      </c>
      <c r="J998" t="str">
        <f>VLOOKUP($B998,'LKUP PCNDES'!$C$17:$H$60,6,FALSE)</f>
        <v>NHS SOUTH WEST LONDON INTEGRATED CARE BOARD</v>
      </c>
    </row>
    <row r="999" spans="1:10" x14ac:dyDescent="0.35">
      <c r="A999" t="s">
        <v>1558</v>
      </c>
      <c r="B999" t="s">
        <v>656</v>
      </c>
      <c r="C999" t="s">
        <v>1556</v>
      </c>
      <c r="D999" t="s">
        <v>700</v>
      </c>
      <c r="E999" s="2">
        <v>45565</v>
      </c>
      <c r="F999">
        <v>10</v>
      </c>
      <c r="G999" t="str">
        <f>VLOOKUP($C999,'LKUP PCNDES'!$K:$M,2,FALSE)</f>
        <v>Mean number of patient contacts as part of weekly care home round per care home resident aged 18 years or over.</v>
      </c>
      <c r="H999" t="str">
        <f>VLOOKUP($C999,'LKUP PCNDES'!$K:$M,3,FALSE)</f>
        <v>MEAN_WEEKLY_CH_ROUND</v>
      </c>
      <c r="I999" t="str">
        <f>VLOOKUP($B999,'LKUP PCNDES'!$C$17:$H$60,4,FALSE)</f>
        <v>NHS South West London ICB</v>
      </c>
      <c r="J999" t="str">
        <f>VLOOKUP($B999,'LKUP PCNDES'!$C$17:$H$60,6,FALSE)</f>
        <v>NHS SOUTH WEST LONDON INTEGRATED CARE BOARD</v>
      </c>
    </row>
    <row r="1000" spans="1:10" x14ac:dyDescent="0.35">
      <c r="A1000" t="s">
        <v>1558</v>
      </c>
      <c r="B1000" t="s">
        <v>656</v>
      </c>
      <c r="C1000" t="s">
        <v>1556</v>
      </c>
      <c r="D1000" t="s">
        <v>700</v>
      </c>
      <c r="E1000" s="2">
        <v>45596</v>
      </c>
      <c r="F1000">
        <v>11</v>
      </c>
      <c r="G1000" t="str">
        <f>VLOOKUP($C1000,'LKUP PCNDES'!$K:$M,2,FALSE)</f>
        <v>Mean number of patient contacts as part of weekly care home round per care home resident aged 18 years or over.</v>
      </c>
      <c r="H1000" t="str">
        <f>VLOOKUP($C1000,'LKUP PCNDES'!$K:$M,3,FALSE)</f>
        <v>MEAN_WEEKLY_CH_ROUND</v>
      </c>
      <c r="I1000" t="str">
        <f>VLOOKUP($B1000,'LKUP PCNDES'!$C$17:$H$60,4,FALSE)</f>
        <v>NHS South West London ICB</v>
      </c>
      <c r="J1000" t="str">
        <f>VLOOKUP($B1000,'LKUP PCNDES'!$C$17:$H$60,6,FALSE)</f>
        <v>NHS SOUTH WEST LONDON INTEGRATED CARE BOARD</v>
      </c>
    </row>
    <row r="1001" spans="1:10" x14ac:dyDescent="0.35">
      <c r="A1001" t="s">
        <v>1558</v>
      </c>
      <c r="B1001" t="s">
        <v>656</v>
      </c>
      <c r="C1001" t="s">
        <v>1556</v>
      </c>
      <c r="D1001" t="s">
        <v>700</v>
      </c>
      <c r="E1001" s="2">
        <v>45626</v>
      </c>
      <c r="F1001">
        <v>11</v>
      </c>
      <c r="G1001" t="str">
        <f>VLOOKUP($C1001,'LKUP PCNDES'!$K:$M,2,FALSE)</f>
        <v>Mean number of patient contacts as part of weekly care home round per care home resident aged 18 years or over.</v>
      </c>
      <c r="H1001" t="str">
        <f>VLOOKUP($C1001,'LKUP PCNDES'!$K:$M,3,FALSE)</f>
        <v>MEAN_WEEKLY_CH_ROUND</v>
      </c>
      <c r="I1001" t="str">
        <f>VLOOKUP($B1001,'LKUP PCNDES'!$C$17:$H$60,4,FALSE)</f>
        <v>NHS South West London ICB</v>
      </c>
      <c r="J1001" t="str">
        <f>VLOOKUP($B1001,'LKUP PCNDES'!$C$17:$H$60,6,FALSE)</f>
        <v>NHS SOUTH WEST LONDON INTEGRATED CARE BOARD</v>
      </c>
    </row>
    <row r="1002" spans="1:10" x14ac:dyDescent="0.35">
      <c r="A1002" t="s">
        <v>1558</v>
      </c>
      <c r="B1002" t="s">
        <v>656</v>
      </c>
      <c r="C1002" t="s">
        <v>1556</v>
      </c>
      <c r="D1002" t="s">
        <v>564</v>
      </c>
      <c r="E1002" s="2">
        <v>45596</v>
      </c>
      <c r="F1002">
        <v>7851</v>
      </c>
      <c r="G1002" t="str">
        <f>VLOOKUP($C1002,'LKUP PCNDES'!$K:$M,2,FALSE)</f>
        <v>Mean number of patient contacts as part of weekly care home round per care home resident aged 18 years or over.</v>
      </c>
      <c r="H1002" t="str">
        <f>VLOOKUP($C1002,'LKUP PCNDES'!$K:$M,3,FALSE)</f>
        <v>MEAN_WEEKLY_CH_ROUND</v>
      </c>
      <c r="I1002" t="str">
        <f>VLOOKUP($B1002,'LKUP PCNDES'!$C$17:$H$60,4,FALSE)</f>
        <v>NHS South West London ICB</v>
      </c>
      <c r="J1002" t="str">
        <f>VLOOKUP($B1002,'LKUP PCNDES'!$C$17:$H$60,6,FALSE)</f>
        <v>NHS SOUTH WEST LONDON INTEGRATED CARE BOARD</v>
      </c>
    </row>
    <row r="1003" spans="1:10" x14ac:dyDescent="0.35">
      <c r="A1003" t="s">
        <v>1558</v>
      </c>
      <c r="B1003" t="s">
        <v>656</v>
      </c>
      <c r="C1003" t="s">
        <v>1556</v>
      </c>
      <c r="D1003" t="s">
        <v>564</v>
      </c>
      <c r="E1003" s="2">
        <v>45626</v>
      </c>
      <c r="F1003">
        <v>7848</v>
      </c>
      <c r="G1003" t="str">
        <f>VLOOKUP($C1003,'LKUP PCNDES'!$K:$M,2,FALSE)</f>
        <v>Mean number of patient contacts as part of weekly care home round per care home resident aged 18 years or over.</v>
      </c>
      <c r="H1003" t="str">
        <f>VLOOKUP($C1003,'LKUP PCNDES'!$K:$M,3,FALSE)</f>
        <v>MEAN_WEEKLY_CH_ROUND</v>
      </c>
      <c r="I1003" t="str">
        <f>VLOOKUP($B1003,'LKUP PCNDES'!$C$17:$H$60,4,FALSE)</f>
        <v>NHS South West London ICB</v>
      </c>
      <c r="J1003" t="str">
        <f>VLOOKUP($B1003,'LKUP PCNDES'!$C$17:$H$60,6,FALSE)</f>
        <v>NHS SOUTH WEST LONDON INTEGRATED CARE BOARD</v>
      </c>
    </row>
    <row r="1004" spans="1:10" x14ac:dyDescent="0.35">
      <c r="A1004" t="s">
        <v>1558</v>
      </c>
      <c r="B1004" t="s">
        <v>656</v>
      </c>
      <c r="C1004" t="s">
        <v>1556</v>
      </c>
      <c r="D1004" t="s">
        <v>563</v>
      </c>
      <c r="E1004" s="2">
        <v>45412</v>
      </c>
      <c r="F1004">
        <v>0</v>
      </c>
      <c r="G1004" t="str">
        <f>VLOOKUP($C1004,'LKUP PCNDES'!$K:$M,2,FALSE)</f>
        <v>Mean number of patient contacts as part of weekly care home round per care home resident aged 18 years or over.</v>
      </c>
      <c r="H1004" t="str">
        <f>VLOOKUP($C1004,'LKUP PCNDES'!$K:$M,3,FALSE)</f>
        <v>MEAN_WEEKLY_CH_ROUND</v>
      </c>
      <c r="I1004" t="str">
        <f>VLOOKUP($B1004,'LKUP PCNDES'!$C$17:$H$60,4,FALSE)</f>
        <v>NHS South West London ICB</v>
      </c>
      <c r="J1004" t="str">
        <f>VLOOKUP($B1004,'LKUP PCNDES'!$C$17:$H$60,6,FALSE)</f>
        <v>NHS SOUTH WEST LONDON INTEGRATED CARE BOARD</v>
      </c>
    </row>
    <row r="1005" spans="1:10" x14ac:dyDescent="0.35">
      <c r="A1005" t="s">
        <v>1558</v>
      </c>
      <c r="B1005" t="s">
        <v>656</v>
      </c>
      <c r="C1005" t="s">
        <v>1556</v>
      </c>
      <c r="D1005" t="s">
        <v>563</v>
      </c>
      <c r="E1005" s="2">
        <v>45443</v>
      </c>
      <c r="F1005">
        <v>0</v>
      </c>
      <c r="G1005" t="str">
        <f>VLOOKUP($C1005,'LKUP PCNDES'!$K:$M,2,FALSE)</f>
        <v>Mean number of patient contacts as part of weekly care home round per care home resident aged 18 years or over.</v>
      </c>
      <c r="H1005" t="str">
        <f>VLOOKUP($C1005,'LKUP PCNDES'!$K:$M,3,FALSE)</f>
        <v>MEAN_WEEKLY_CH_ROUND</v>
      </c>
      <c r="I1005" t="str">
        <f>VLOOKUP($B1005,'LKUP PCNDES'!$C$17:$H$60,4,FALSE)</f>
        <v>NHS South West London ICB</v>
      </c>
      <c r="J1005" t="str">
        <f>VLOOKUP($B1005,'LKUP PCNDES'!$C$17:$H$60,6,FALSE)</f>
        <v>NHS SOUTH WEST LONDON INTEGRATED CARE BOARD</v>
      </c>
    </row>
    <row r="1006" spans="1:10" x14ac:dyDescent="0.35">
      <c r="A1006" t="s">
        <v>1558</v>
      </c>
      <c r="B1006" t="s">
        <v>656</v>
      </c>
      <c r="C1006" t="s">
        <v>1556</v>
      </c>
      <c r="D1006" t="s">
        <v>563</v>
      </c>
      <c r="E1006" s="2">
        <v>45473</v>
      </c>
      <c r="F1006">
        <v>0</v>
      </c>
      <c r="G1006" t="str">
        <f>VLOOKUP($C1006,'LKUP PCNDES'!$K:$M,2,FALSE)</f>
        <v>Mean number of patient contacts as part of weekly care home round per care home resident aged 18 years or over.</v>
      </c>
      <c r="H1006" t="str">
        <f>VLOOKUP($C1006,'LKUP PCNDES'!$K:$M,3,FALSE)</f>
        <v>MEAN_WEEKLY_CH_ROUND</v>
      </c>
      <c r="I1006" t="str">
        <f>VLOOKUP($B1006,'LKUP PCNDES'!$C$17:$H$60,4,FALSE)</f>
        <v>NHS South West London ICB</v>
      </c>
      <c r="J1006" t="str">
        <f>VLOOKUP($B1006,'LKUP PCNDES'!$C$17:$H$60,6,FALSE)</f>
        <v>NHS SOUTH WEST LONDON INTEGRATED CARE BOARD</v>
      </c>
    </row>
    <row r="1007" spans="1:10" x14ac:dyDescent="0.35">
      <c r="A1007" t="s">
        <v>1558</v>
      </c>
      <c r="B1007" t="s">
        <v>656</v>
      </c>
      <c r="C1007" t="s">
        <v>1556</v>
      </c>
      <c r="D1007" t="s">
        <v>563</v>
      </c>
      <c r="E1007" s="2">
        <v>45504</v>
      </c>
      <c r="F1007">
        <v>0</v>
      </c>
      <c r="G1007" t="str">
        <f>VLOOKUP($C1007,'LKUP PCNDES'!$K:$M,2,FALSE)</f>
        <v>Mean number of patient contacts as part of weekly care home round per care home resident aged 18 years or over.</v>
      </c>
      <c r="H1007" t="str">
        <f>VLOOKUP($C1007,'LKUP PCNDES'!$K:$M,3,FALSE)</f>
        <v>MEAN_WEEKLY_CH_ROUND</v>
      </c>
      <c r="I1007" t="str">
        <f>VLOOKUP($B1007,'LKUP PCNDES'!$C$17:$H$60,4,FALSE)</f>
        <v>NHS South West London ICB</v>
      </c>
      <c r="J1007" t="str">
        <f>VLOOKUP($B1007,'LKUP PCNDES'!$C$17:$H$60,6,FALSE)</f>
        <v>NHS SOUTH WEST LONDON INTEGRATED CARE BOARD</v>
      </c>
    </row>
    <row r="1008" spans="1:10" x14ac:dyDescent="0.35">
      <c r="A1008" t="s">
        <v>1558</v>
      </c>
      <c r="B1008" t="s">
        <v>656</v>
      </c>
      <c r="C1008" t="s">
        <v>1556</v>
      </c>
      <c r="D1008" t="s">
        <v>563</v>
      </c>
      <c r="E1008" s="2">
        <v>45535</v>
      </c>
      <c r="F1008">
        <v>0</v>
      </c>
      <c r="G1008" t="str">
        <f>VLOOKUP($C1008,'LKUP PCNDES'!$K:$M,2,FALSE)</f>
        <v>Mean number of patient contacts as part of weekly care home round per care home resident aged 18 years or over.</v>
      </c>
      <c r="H1008" t="str">
        <f>VLOOKUP($C1008,'LKUP PCNDES'!$K:$M,3,FALSE)</f>
        <v>MEAN_WEEKLY_CH_ROUND</v>
      </c>
      <c r="I1008" t="str">
        <f>VLOOKUP($B1008,'LKUP PCNDES'!$C$17:$H$60,4,FALSE)</f>
        <v>NHS South West London ICB</v>
      </c>
      <c r="J1008" t="str">
        <f>VLOOKUP($B1008,'LKUP PCNDES'!$C$17:$H$60,6,FALSE)</f>
        <v>NHS SOUTH WEST LONDON INTEGRATED CARE BOARD</v>
      </c>
    </row>
    <row r="1009" spans="1:10" x14ac:dyDescent="0.35">
      <c r="A1009" t="s">
        <v>1558</v>
      </c>
      <c r="B1009" t="s">
        <v>656</v>
      </c>
      <c r="C1009" t="s">
        <v>1556</v>
      </c>
      <c r="D1009" t="s">
        <v>563</v>
      </c>
      <c r="E1009" s="2">
        <v>45565</v>
      </c>
      <c r="F1009">
        <v>0</v>
      </c>
      <c r="G1009" t="str">
        <f>VLOOKUP($C1009,'LKUP PCNDES'!$K:$M,2,FALSE)</f>
        <v>Mean number of patient contacts as part of weekly care home round per care home resident aged 18 years or over.</v>
      </c>
      <c r="H1009" t="str">
        <f>VLOOKUP($C1009,'LKUP PCNDES'!$K:$M,3,FALSE)</f>
        <v>MEAN_WEEKLY_CH_ROUND</v>
      </c>
      <c r="I1009" t="str">
        <f>VLOOKUP($B1009,'LKUP PCNDES'!$C$17:$H$60,4,FALSE)</f>
        <v>NHS South West London ICB</v>
      </c>
      <c r="J1009" t="str">
        <f>VLOOKUP($B1009,'LKUP PCNDES'!$C$17:$H$60,6,FALSE)</f>
        <v>NHS SOUTH WEST LONDON INTEGRATED CARE BOARD</v>
      </c>
    </row>
    <row r="1010" spans="1:10" x14ac:dyDescent="0.35">
      <c r="A1010" t="s">
        <v>1558</v>
      </c>
      <c r="B1010" t="s">
        <v>656</v>
      </c>
      <c r="C1010" t="s">
        <v>1544</v>
      </c>
      <c r="D1010" t="s">
        <v>700</v>
      </c>
      <c r="E1010" s="2">
        <v>45412</v>
      </c>
      <c r="F1010">
        <v>0</v>
      </c>
      <c r="G1010" t="str">
        <f>VLOOKUP($C1010,'LKUP PCNDES'!$K:$M,2,FALSE)</f>
        <v>Percentage of permanent care home residents aged 18 years or over, and recorded as experiencing acute confusion, who received a delirium assessment.</v>
      </c>
      <c r="H1010" t="str">
        <f>VLOOKUP($C1010,'LKUP PCNDES'!$K:$M,3,FALSE)</f>
        <v>DELIRIUM</v>
      </c>
      <c r="I1010" t="str">
        <f>VLOOKUP($B1010,'LKUP PCNDES'!$C$17:$H$60,4,FALSE)</f>
        <v>NHS South West London ICB</v>
      </c>
      <c r="J1010" t="str">
        <f>VLOOKUP($B1010,'LKUP PCNDES'!$C$17:$H$60,6,FALSE)</f>
        <v>NHS SOUTH WEST LONDON INTEGRATED CARE BOARD</v>
      </c>
    </row>
    <row r="1011" spans="1:10" x14ac:dyDescent="0.35">
      <c r="A1011" t="s">
        <v>1558</v>
      </c>
      <c r="B1011" t="s">
        <v>656</v>
      </c>
      <c r="C1011" t="s">
        <v>1544</v>
      </c>
      <c r="D1011" t="s">
        <v>700</v>
      </c>
      <c r="E1011" s="2">
        <v>45443</v>
      </c>
      <c r="F1011">
        <v>0</v>
      </c>
      <c r="G1011" t="str">
        <f>VLOOKUP($C1011,'LKUP PCNDES'!$K:$M,2,FALSE)</f>
        <v>Percentage of permanent care home residents aged 18 years or over, and recorded as experiencing acute confusion, who received a delirium assessment.</v>
      </c>
      <c r="H1011" t="str">
        <f>VLOOKUP($C1011,'LKUP PCNDES'!$K:$M,3,FALSE)</f>
        <v>DELIRIUM</v>
      </c>
      <c r="I1011" t="str">
        <f>VLOOKUP($B1011,'LKUP PCNDES'!$C$17:$H$60,4,FALSE)</f>
        <v>NHS South West London ICB</v>
      </c>
      <c r="J1011" t="str">
        <f>VLOOKUP($B1011,'LKUP PCNDES'!$C$17:$H$60,6,FALSE)</f>
        <v>NHS SOUTH WEST LONDON INTEGRATED CARE BOARD</v>
      </c>
    </row>
    <row r="1012" spans="1:10" x14ac:dyDescent="0.35">
      <c r="A1012" t="s">
        <v>1558</v>
      </c>
      <c r="B1012" t="s">
        <v>656</v>
      </c>
      <c r="C1012" t="s">
        <v>1544</v>
      </c>
      <c r="D1012" t="s">
        <v>700</v>
      </c>
      <c r="E1012" s="2">
        <v>45473</v>
      </c>
      <c r="F1012">
        <v>0</v>
      </c>
      <c r="G1012" t="str">
        <f>VLOOKUP($C1012,'LKUP PCNDES'!$K:$M,2,FALSE)</f>
        <v>Percentage of permanent care home residents aged 18 years or over, and recorded as experiencing acute confusion, who received a delirium assessment.</v>
      </c>
      <c r="H1012" t="str">
        <f>VLOOKUP($C1012,'LKUP PCNDES'!$K:$M,3,FALSE)</f>
        <v>DELIRIUM</v>
      </c>
      <c r="I1012" t="str">
        <f>VLOOKUP($B1012,'LKUP PCNDES'!$C$17:$H$60,4,FALSE)</f>
        <v>NHS South West London ICB</v>
      </c>
      <c r="J1012" t="str">
        <f>VLOOKUP($B1012,'LKUP PCNDES'!$C$17:$H$60,6,FALSE)</f>
        <v>NHS SOUTH WEST LONDON INTEGRATED CARE BOARD</v>
      </c>
    </row>
    <row r="1013" spans="1:10" x14ac:dyDescent="0.35">
      <c r="A1013" t="s">
        <v>1558</v>
      </c>
      <c r="B1013" t="s">
        <v>656</v>
      </c>
      <c r="C1013" t="s">
        <v>1544</v>
      </c>
      <c r="D1013" t="s">
        <v>700</v>
      </c>
      <c r="E1013" s="2">
        <v>45504</v>
      </c>
      <c r="F1013">
        <v>0</v>
      </c>
      <c r="G1013" t="str">
        <f>VLOOKUP($C1013,'LKUP PCNDES'!$K:$M,2,FALSE)</f>
        <v>Percentage of permanent care home residents aged 18 years or over, and recorded as experiencing acute confusion, who received a delirium assessment.</v>
      </c>
      <c r="H1013" t="str">
        <f>VLOOKUP($C1013,'LKUP PCNDES'!$K:$M,3,FALSE)</f>
        <v>DELIRIUM</v>
      </c>
      <c r="I1013" t="str">
        <f>VLOOKUP($B1013,'LKUP PCNDES'!$C$17:$H$60,4,FALSE)</f>
        <v>NHS South West London ICB</v>
      </c>
      <c r="J1013" t="str">
        <f>VLOOKUP($B1013,'LKUP PCNDES'!$C$17:$H$60,6,FALSE)</f>
        <v>NHS SOUTH WEST LONDON INTEGRATED CARE BOARD</v>
      </c>
    </row>
    <row r="1014" spans="1:10" x14ac:dyDescent="0.35">
      <c r="A1014" t="s">
        <v>1558</v>
      </c>
      <c r="B1014" t="s">
        <v>656</v>
      </c>
      <c r="C1014" t="s">
        <v>1544</v>
      </c>
      <c r="D1014" t="s">
        <v>700</v>
      </c>
      <c r="E1014" s="2">
        <v>45535</v>
      </c>
      <c r="F1014">
        <v>0</v>
      </c>
      <c r="G1014" t="str">
        <f>VLOOKUP($C1014,'LKUP PCNDES'!$K:$M,2,FALSE)</f>
        <v>Percentage of permanent care home residents aged 18 years or over, and recorded as experiencing acute confusion, who received a delirium assessment.</v>
      </c>
      <c r="H1014" t="str">
        <f>VLOOKUP($C1014,'LKUP PCNDES'!$K:$M,3,FALSE)</f>
        <v>DELIRIUM</v>
      </c>
      <c r="I1014" t="str">
        <f>VLOOKUP($B1014,'LKUP PCNDES'!$C$17:$H$60,4,FALSE)</f>
        <v>NHS South West London ICB</v>
      </c>
      <c r="J1014" t="str">
        <f>VLOOKUP($B1014,'LKUP PCNDES'!$C$17:$H$60,6,FALSE)</f>
        <v>NHS SOUTH WEST LONDON INTEGRATED CARE BOARD</v>
      </c>
    </row>
    <row r="1015" spans="1:10" x14ac:dyDescent="0.35">
      <c r="A1015" t="s">
        <v>1558</v>
      </c>
      <c r="B1015" t="s">
        <v>656</v>
      </c>
      <c r="C1015" t="s">
        <v>1544</v>
      </c>
      <c r="D1015" t="s">
        <v>700</v>
      </c>
      <c r="E1015" s="2">
        <v>45565</v>
      </c>
      <c r="F1015">
        <v>0</v>
      </c>
      <c r="G1015" t="str">
        <f>VLOOKUP($C1015,'LKUP PCNDES'!$K:$M,2,FALSE)</f>
        <v>Percentage of permanent care home residents aged 18 years or over, and recorded as experiencing acute confusion, who received a delirium assessment.</v>
      </c>
      <c r="H1015" t="str">
        <f>VLOOKUP($C1015,'LKUP PCNDES'!$K:$M,3,FALSE)</f>
        <v>DELIRIUM</v>
      </c>
      <c r="I1015" t="str">
        <f>VLOOKUP($B1015,'LKUP PCNDES'!$C$17:$H$60,4,FALSE)</f>
        <v>NHS South West London ICB</v>
      </c>
      <c r="J1015" t="str">
        <f>VLOOKUP($B1015,'LKUP PCNDES'!$C$17:$H$60,6,FALSE)</f>
        <v>NHS SOUTH WEST LONDON INTEGRATED CARE BOARD</v>
      </c>
    </row>
    <row r="1016" spans="1:10" x14ac:dyDescent="0.35">
      <c r="A1016" t="s">
        <v>1558</v>
      </c>
      <c r="B1016" t="s">
        <v>656</v>
      </c>
      <c r="C1016" t="s">
        <v>1544</v>
      </c>
      <c r="D1016" t="s">
        <v>700</v>
      </c>
      <c r="E1016" s="2">
        <v>45596</v>
      </c>
      <c r="F1016">
        <v>0</v>
      </c>
      <c r="G1016" t="str">
        <f>VLOOKUP($C1016,'LKUP PCNDES'!$K:$M,2,FALSE)</f>
        <v>Percentage of permanent care home residents aged 18 years or over, and recorded as experiencing acute confusion, who received a delirium assessment.</v>
      </c>
      <c r="H1016" t="str">
        <f>VLOOKUP($C1016,'LKUP PCNDES'!$K:$M,3,FALSE)</f>
        <v>DELIRIUM</v>
      </c>
      <c r="I1016" t="str">
        <f>VLOOKUP($B1016,'LKUP PCNDES'!$C$17:$H$60,4,FALSE)</f>
        <v>NHS South West London ICB</v>
      </c>
      <c r="J1016" t="str">
        <f>VLOOKUP($B1016,'LKUP PCNDES'!$C$17:$H$60,6,FALSE)</f>
        <v>NHS SOUTH WEST LONDON INTEGRATED CARE BOARD</v>
      </c>
    </row>
    <row r="1017" spans="1:10" x14ac:dyDescent="0.35">
      <c r="A1017" t="s">
        <v>1558</v>
      </c>
      <c r="B1017" t="s">
        <v>656</v>
      </c>
      <c r="C1017" t="s">
        <v>1544</v>
      </c>
      <c r="D1017" t="s">
        <v>700</v>
      </c>
      <c r="E1017" s="2">
        <v>45626</v>
      </c>
      <c r="F1017">
        <v>0</v>
      </c>
      <c r="G1017" t="str">
        <f>VLOOKUP($C1017,'LKUP PCNDES'!$K:$M,2,FALSE)</f>
        <v>Percentage of permanent care home residents aged 18 years or over, and recorded as experiencing acute confusion, who received a delirium assessment.</v>
      </c>
      <c r="H1017" t="str">
        <f>VLOOKUP($C1017,'LKUP PCNDES'!$K:$M,3,FALSE)</f>
        <v>DELIRIUM</v>
      </c>
      <c r="I1017" t="str">
        <f>VLOOKUP($B1017,'LKUP PCNDES'!$C$17:$H$60,4,FALSE)</f>
        <v>NHS South West London ICB</v>
      </c>
      <c r="J1017" t="str">
        <f>VLOOKUP($B1017,'LKUP PCNDES'!$C$17:$H$60,6,FALSE)</f>
        <v>NHS SOUTH WEST LONDON INTEGRATED CARE BOARD</v>
      </c>
    </row>
    <row r="1018" spans="1:10" x14ac:dyDescent="0.35">
      <c r="A1018" t="s">
        <v>1558</v>
      </c>
      <c r="B1018" t="s">
        <v>656</v>
      </c>
      <c r="C1018" t="s">
        <v>1544</v>
      </c>
      <c r="D1018" t="s">
        <v>564</v>
      </c>
      <c r="E1018" s="2">
        <v>45412</v>
      </c>
      <c r="F1018">
        <v>25</v>
      </c>
      <c r="G1018" t="str">
        <f>VLOOKUP($C1018,'LKUP PCNDES'!$K:$M,2,FALSE)</f>
        <v>Percentage of permanent care home residents aged 18 years or over, and recorded as experiencing acute confusion, who received a delirium assessment.</v>
      </c>
      <c r="H1018" t="str">
        <f>VLOOKUP($C1018,'LKUP PCNDES'!$K:$M,3,FALSE)</f>
        <v>DELIRIUM</v>
      </c>
      <c r="I1018" t="str">
        <f>VLOOKUP($B1018,'LKUP PCNDES'!$C$17:$H$60,4,FALSE)</f>
        <v>NHS South West London ICB</v>
      </c>
      <c r="J1018" t="str">
        <f>VLOOKUP($B1018,'LKUP PCNDES'!$C$17:$H$60,6,FALSE)</f>
        <v>NHS SOUTH WEST LONDON INTEGRATED CARE BOARD</v>
      </c>
    </row>
    <row r="1019" spans="1:10" x14ac:dyDescent="0.35">
      <c r="A1019" t="s">
        <v>1558</v>
      </c>
      <c r="B1019" t="s">
        <v>656</v>
      </c>
      <c r="C1019" t="s">
        <v>1544</v>
      </c>
      <c r="D1019" t="s">
        <v>564</v>
      </c>
      <c r="E1019" s="2">
        <v>45443</v>
      </c>
      <c r="F1019">
        <v>43</v>
      </c>
      <c r="G1019" t="str">
        <f>VLOOKUP($C1019,'LKUP PCNDES'!$K:$M,2,FALSE)</f>
        <v>Percentage of permanent care home residents aged 18 years or over, and recorded as experiencing acute confusion, who received a delirium assessment.</v>
      </c>
      <c r="H1019" t="str">
        <f>VLOOKUP($C1019,'LKUP PCNDES'!$K:$M,3,FALSE)</f>
        <v>DELIRIUM</v>
      </c>
      <c r="I1019" t="str">
        <f>VLOOKUP($B1019,'LKUP PCNDES'!$C$17:$H$60,4,FALSE)</f>
        <v>NHS South West London ICB</v>
      </c>
      <c r="J1019" t="str">
        <f>VLOOKUP($B1019,'LKUP PCNDES'!$C$17:$H$60,6,FALSE)</f>
        <v>NHS SOUTH WEST LONDON INTEGRATED CARE BOARD</v>
      </c>
    </row>
    <row r="1020" spans="1:10" x14ac:dyDescent="0.35">
      <c r="A1020" t="s">
        <v>1558</v>
      </c>
      <c r="B1020" t="s">
        <v>656</v>
      </c>
      <c r="C1020" t="s">
        <v>1544</v>
      </c>
      <c r="D1020" t="s">
        <v>564</v>
      </c>
      <c r="E1020" s="2">
        <v>45473</v>
      </c>
      <c r="F1020">
        <v>64</v>
      </c>
      <c r="G1020" t="str">
        <f>VLOOKUP($C1020,'LKUP PCNDES'!$K:$M,2,FALSE)</f>
        <v>Percentage of permanent care home residents aged 18 years or over, and recorded as experiencing acute confusion, who received a delirium assessment.</v>
      </c>
      <c r="H1020" t="str">
        <f>VLOOKUP($C1020,'LKUP PCNDES'!$K:$M,3,FALSE)</f>
        <v>DELIRIUM</v>
      </c>
      <c r="I1020" t="str">
        <f>VLOOKUP($B1020,'LKUP PCNDES'!$C$17:$H$60,4,FALSE)</f>
        <v>NHS South West London ICB</v>
      </c>
      <c r="J1020" t="str">
        <f>VLOOKUP($B1020,'LKUP PCNDES'!$C$17:$H$60,6,FALSE)</f>
        <v>NHS SOUTH WEST LONDON INTEGRATED CARE BOARD</v>
      </c>
    </row>
    <row r="1021" spans="1:10" x14ac:dyDescent="0.35">
      <c r="A1021" t="s">
        <v>1558</v>
      </c>
      <c r="B1021" t="s">
        <v>656</v>
      </c>
      <c r="C1021" t="s">
        <v>1544</v>
      </c>
      <c r="D1021" t="s">
        <v>564</v>
      </c>
      <c r="E1021" s="2">
        <v>45504</v>
      </c>
      <c r="F1021">
        <v>79</v>
      </c>
      <c r="G1021" t="str">
        <f>VLOOKUP($C1021,'LKUP PCNDES'!$K:$M,2,FALSE)</f>
        <v>Percentage of permanent care home residents aged 18 years or over, and recorded as experiencing acute confusion, who received a delirium assessment.</v>
      </c>
      <c r="H1021" t="str">
        <f>VLOOKUP($C1021,'LKUP PCNDES'!$K:$M,3,FALSE)</f>
        <v>DELIRIUM</v>
      </c>
      <c r="I1021" t="str">
        <f>VLOOKUP($B1021,'LKUP PCNDES'!$C$17:$H$60,4,FALSE)</f>
        <v>NHS South West London ICB</v>
      </c>
      <c r="J1021" t="str">
        <f>VLOOKUP($B1021,'LKUP PCNDES'!$C$17:$H$60,6,FALSE)</f>
        <v>NHS SOUTH WEST LONDON INTEGRATED CARE BOARD</v>
      </c>
    </row>
    <row r="1022" spans="1:10" x14ac:dyDescent="0.35">
      <c r="A1022" t="s">
        <v>1558</v>
      </c>
      <c r="B1022" t="s">
        <v>656</v>
      </c>
      <c r="C1022" t="s">
        <v>1544</v>
      </c>
      <c r="D1022" t="s">
        <v>564</v>
      </c>
      <c r="E1022" s="2">
        <v>45535</v>
      </c>
      <c r="F1022">
        <v>94</v>
      </c>
      <c r="G1022" t="str">
        <f>VLOOKUP($C1022,'LKUP PCNDES'!$K:$M,2,FALSE)</f>
        <v>Percentage of permanent care home residents aged 18 years or over, and recorded as experiencing acute confusion, who received a delirium assessment.</v>
      </c>
      <c r="H1022" t="str">
        <f>VLOOKUP($C1022,'LKUP PCNDES'!$K:$M,3,FALSE)</f>
        <v>DELIRIUM</v>
      </c>
      <c r="I1022" t="str">
        <f>VLOOKUP($B1022,'LKUP PCNDES'!$C$17:$H$60,4,FALSE)</f>
        <v>NHS South West London ICB</v>
      </c>
      <c r="J1022" t="str">
        <f>VLOOKUP($B1022,'LKUP PCNDES'!$C$17:$H$60,6,FALSE)</f>
        <v>NHS SOUTH WEST LONDON INTEGRATED CARE BOARD</v>
      </c>
    </row>
    <row r="1023" spans="1:10" x14ac:dyDescent="0.35">
      <c r="A1023" t="s">
        <v>1558</v>
      </c>
      <c r="B1023" t="s">
        <v>656</v>
      </c>
      <c r="C1023" t="s">
        <v>1544</v>
      </c>
      <c r="D1023" t="s">
        <v>564</v>
      </c>
      <c r="E1023" s="2">
        <v>45565</v>
      </c>
      <c r="F1023">
        <v>99</v>
      </c>
      <c r="G1023" t="str">
        <f>VLOOKUP($C1023,'LKUP PCNDES'!$K:$M,2,FALSE)</f>
        <v>Percentage of permanent care home residents aged 18 years or over, and recorded as experiencing acute confusion, who received a delirium assessment.</v>
      </c>
      <c r="H1023" t="str">
        <f>VLOOKUP($C1023,'LKUP PCNDES'!$K:$M,3,FALSE)</f>
        <v>DELIRIUM</v>
      </c>
      <c r="I1023" t="str">
        <f>VLOOKUP($B1023,'LKUP PCNDES'!$C$17:$H$60,4,FALSE)</f>
        <v>NHS South West London ICB</v>
      </c>
      <c r="J1023" t="str">
        <f>VLOOKUP($B1023,'LKUP PCNDES'!$C$17:$H$60,6,FALSE)</f>
        <v>NHS SOUTH WEST LONDON INTEGRATED CARE BOARD</v>
      </c>
    </row>
    <row r="1024" spans="1:10" x14ac:dyDescent="0.35">
      <c r="A1024" t="s">
        <v>1558</v>
      </c>
      <c r="B1024" t="s">
        <v>656</v>
      </c>
      <c r="C1024" t="s">
        <v>1544</v>
      </c>
      <c r="D1024" t="s">
        <v>564</v>
      </c>
      <c r="E1024" s="2">
        <v>45596</v>
      </c>
      <c r="F1024">
        <v>110</v>
      </c>
      <c r="G1024" t="str">
        <f>VLOOKUP($C1024,'LKUP PCNDES'!$K:$M,2,FALSE)</f>
        <v>Percentage of permanent care home residents aged 18 years or over, and recorded as experiencing acute confusion, who received a delirium assessment.</v>
      </c>
      <c r="H1024" t="str">
        <f>VLOOKUP($C1024,'LKUP PCNDES'!$K:$M,3,FALSE)</f>
        <v>DELIRIUM</v>
      </c>
      <c r="I1024" t="str">
        <f>VLOOKUP($B1024,'LKUP PCNDES'!$C$17:$H$60,4,FALSE)</f>
        <v>NHS South West London ICB</v>
      </c>
      <c r="J1024" t="str">
        <f>VLOOKUP($B1024,'LKUP PCNDES'!$C$17:$H$60,6,FALSE)</f>
        <v>NHS SOUTH WEST LONDON INTEGRATED CARE BOARD</v>
      </c>
    </row>
    <row r="1025" spans="1:10" x14ac:dyDescent="0.35">
      <c r="A1025" t="s">
        <v>1558</v>
      </c>
      <c r="B1025" t="s">
        <v>656</v>
      </c>
      <c r="C1025" t="s">
        <v>1544</v>
      </c>
      <c r="D1025" t="s">
        <v>564</v>
      </c>
      <c r="E1025" s="2">
        <v>45626</v>
      </c>
      <c r="F1025">
        <v>127</v>
      </c>
      <c r="G1025" t="str">
        <f>VLOOKUP($C1025,'LKUP PCNDES'!$K:$M,2,FALSE)</f>
        <v>Percentage of permanent care home residents aged 18 years or over, and recorded as experiencing acute confusion, who received a delirium assessment.</v>
      </c>
      <c r="H1025" t="str">
        <f>VLOOKUP($C1025,'LKUP PCNDES'!$K:$M,3,FALSE)</f>
        <v>DELIRIUM</v>
      </c>
      <c r="I1025" t="str">
        <f>VLOOKUP($B1025,'LKUP PCNDES'!$C$17:$H$60,4,FALSE)</f>
        <v>NHS South West London ICB</v>
      </c>
      <c r="J1025" t="str">
        <f>VLOOKUP($B1025,'LKUP PCNDES'!$C$17:$H$60,6,FALSE)</f>
        <v>NHS SOUTH WEST LONDON INTEGRATED CARE BOARD</v>
      </c>
    </row>
    <row r="1026" spans="1:10" x14ac:dyDescent="0.35">
      <c r="A1026" t="s">
        <v>1558</v>
      </c>
      <c r="B1026" t="s">
        <v>656</v>
      </c>
      <c r="C1026" t="s">
        <v>1544</v>
      </c>
      <c r="D1026" t="s">
        <v>563</v>
      </c>
      <c r="E1026" s="2">
        <v>45412</v>
      </c>
      <c r="F1026">
        <v>8</v>
      </c>
      <c r="G1026" t="str">
        <f>VLOOKUP($C1026,'LKUP PCNDES'!$K:$M,2,FALSE)</f>
        <v>Percentage of permanent care home residents aged 18 years or over, and recorded as experiencing acute confusion, who received a delirium assessment.</v>
      </c>
      <c r="H1026" t="str">
        <f>VLOOKUP($C1026,'LKUP PCNDES'!$K:$M,3,FALSE)</f>
        <v>DELIRIUM</v>
      </c>
      <c r="I1026" t="str">
        <f>VLOOKUP($B1026,'LKUP PCNDES'!$C$17:$H$60,4,FALSE)</f>
        <v>NHS South West London ICB</v>
      </c>
      <c r="J1026" t="str">
        <f>VLOOKUP($B1026,'LKUP PCNDES'!$C$17:$H$60,6,FALSE)</f>
        <v>NHS SOUTH WEST LONDON INTEGRATED CARE BOARD</v>
      </c>
    </row>
    <row r="1027" spans="1:10" x14ac:dyDescent="0.35">
      <c r="A1027" t="s">
        <v>1558</v>
      </c>
      <c r="B1027" t="s">
        <v>656</v>
      </c>
      <c r="C1027" t="s">
        <v>1544</v>
      </c>
      <c r="D1027" t="s">
        <v>563</v>
      </c>
      <c r="E1027" s="2">
        <v>45443</v>
      </c>
      <c r="F1027">
        <v>13</v>
      </c>
      <c r="G1027" t="str">
        <f>VLOOKUP($C1027,'LKUP PCNDES'!$K:$M,2,FALSE)</f>
        <v>Percentage of permanent care home residents aged 18 years or over, and recorded as experiencing acute confusion, who received a delirium assessment.</v>
      </c>
      <c r="H1027" t="str">
        <f>VLOOKUP($C1027,'LKUP PCNDES'!$K:$M,3,FALSE)</f>
        <v>DELIRIUM</v>
      </c>
      <c r="I1027" t="str">
        <f>VLOOKUP($B1027,'LKUP PCNDES'!$C$17:$H$60,4,FALSE)</f>
        <v>NHS South West London ICB</v>
      </c>
      <c r="J1027" t="str">
        <f>VLOOKUP($B1027,'LKUP PCNDES'!$C$17:$H$60,6,FALSE)</f>
        <v>NHS SOUTH WEST LONDON INTEGRATED CARE BOARD</v>
      </c>
    </row>
    <row r="1028" spans="1:10" x14ac:dyDescent="0.35">
      <c r="A1028" t="s">
        <v>1558</v>
      </c>
      <c r="B1028" t="s">
        <v>656</v>
      </c>
      <c r="C1028" t="s">
        <v>1544</v>
      </c>
      <c r="D1028" t="s">
        <v>563</v>
      </c>
      <c r="E1028" s="2">
        <v>45473</v>
      </c>
      <c r="F1028">
        <v>22</v>
      </c>
      <c r="G1028" t="str">
        <f>VLOOKUP($C1028,'LKUP PCNDES'!$K:$M,2,FALSE)</f>
        <v>Percentage of permanent care home residents aged 18 years or over, and recorded as experiencing acute confusion, who received a delirium assessment.</v>
      </c>
      <c r="H1028" t="str">
        <f>VLOOKUP($C1028,'LKUP PCNDES'!$K:$M,3,FALSE)</f>
        <v>DELIRIUM</v>
      </c>
      <c r="I1028" t="str">
        <f>VLOOKUP($B1028,'LKUP PCNDES'!$C$17:$H$60,4,FALSE)</f>
        <v>NHS South West London ICB</v>
      </c>
      <c r="J1028" t="str">
        <f>VLOOKUP($B1028,'LKUP PCNDES'!$C$17:$H$60,6,FALSE)</f>
        <v>NHS SOUTH WEST LONDON INTEGRATED CARE BOARD</v>
      </c>
    </row>
    <row r="1029" spans="1:10" x14ac:dyDescent="0.35">
      <c r="A1029" t="s">
        <v>1558</v>
      </c>
      <c r="B1029" t="s">
        <v>656</v>
      </c>
      <c r="C1029" t="s">
        <v>1544</v>
      </c>
      <c r="D1029" t="s">
        <v>563</v>
      </c>
      <c r="E1029" s="2">
        <v>45504</v>
      </c>
      <c r="F1029">
        <v>32</v>
      </c>
      <c r="G1029" t="str">
        <f>VLOOKUP($C1029,'LKUP PCNDES'!$K:$M,2,FALSE)</f>
        <v>Percentage of permanent care home residents aged 18 years or over, and recorded as experiencing acute confusion, who received a delirium assessment.</v>
      </c>
      <c r="H1029" t="str">
        <f>VLOOKUP($C1029,'LKUP PCNDES'!$K:$M,3,FALSE)</f>
        <v>DELIRIUM</v>
      </c>
      <c r="I1029" t="str">
        <f>VLOOKUP($B1029,'LKUP PCNDES'!$C$17:$H$60,4,FALSE)</f>
        <v>NHS South West London ICB</v>
      </c>
      <c r="J1029" t="str">
        <f>VLOOKUP($B1029,'LKUP PCNDES'!$C$17:$H$60,6,FALSE)</f>
        <v>NHS SOUTH WEST LONDON INTEGRATED CARE BOARD</v>
      </c>
    </row>
    <row r="1030" spans="1:10" x14ac:dyDescent="0.35">
      <c r="A1030" t="s">
        <v>1558</v>
      </c>
      <c r="B1030" t="s">
        <v>656</v>
      </c>
      <c r="C1030" t="s">
        <v>1544</v>
      </c>
      <c r="D1030" t="s">
        <v>563</v>
      </c>
      <c r="E1030" s="2">
        <v>45535</v>
      </c>
      <c r="F1030">
        <v>32</v>
      </c>
      <c r="G1030" t="str">
        <f>VLOOKUP($C1030,'LKUP PCNDES'!$K:$M,2,FALSE)</f>
        <v>Percentage of permanent care home residents aged 18 years or over, and recorded as experiencing acute confusion, who received a delirium assessment.</v>
      </c>
      <c r="H1030" t="str">
        <f>VLOOKUP($C1030,'LKUP PCNDES'!$K:$M,3,FALSE)</f>
        <v>DELIRIUM</v>
      </c>
      <c r="I1030" t="str">
        <f>VLOOKUP($B1030,'LKUP PCNDES'!$C$17:$H$60,4,FALSE)</f>
        <v>NHS South West London ICB</v>
      </c>
      <c r="J1030" t="str">
        <f>VLOOKUP($B1030,'LKUP PCNDES'!$C$17:$H$60,6,FALSE)</f>
        <v>NHS SOUTH WEST LONDON INTEGRATED CARE BOARD</v>
      </c>
    </row>
    <row r="1031" spans="1:10" x14ac:dyDescent="0.35">
      <c r="A1031" t="s">
        <v>1558</v>
      </c>
      <c r="B1031" t="s">
        <v>656</v>
      </c>
      <c r="C1031" t="s">
        <v>1544</v>
      </c>
      <c r="D1031" t="s">
        <v>563</v>
      </c>
      <c r="E1031" s="2">
        <v>45565</v>
      </c>
      <c r="F1031">
        <v>35</v>
      </c>
      <c r="G1031" t="str">
        <f>VLOOKUP($C1031,'LKUP PCNDES'!$K:$M,2,FALSE)</f>
        <v>Percentage of permanent care home residents aged 18 years or over, and recorded as experiencing acute confusion, who received a delirium assessment.</v>
      </c>
      <c r="H1031" t="str">
        <f>VLOOKUP($C1031,'LKUP PCNDES'!$K:$M,3,FALSE)</f>
        <v>DELIRIUM</v>
      </c>
      <c r="I1031" t="str">
        <f>VLOOKUP($B1031,'LKUP PCNDES'!$C$17:$H$60,4,FALSE)</f>
        <v>NHS South West London ICB</v>
      </c>
      <c r="J1031" t="str">
        <f>VLOOKUP($B1031,'LKUP PCNDES'!$C$17:$H$60,6,FALSE)</f>
        <v>NHS SOUTH WEST LONDON INTEGRATED CARE BOARD</v>
      </c>
    </row>
    <row r="1032" spans="1:10" x14ac:dyDescent="0.35">
      <c r="A1032" t="s">
        <v>1558</v>
      </c>
      <c r="B1032" t="s">
        <v>656</v>
      </c>
      <c r="C1032" t="s">
        <v>1544</v>
      </c>
      <c r="D1032" t="s">
        <v>563</v>
      </c>
      <c r="E1032" s="2">
        <v>45596</v>
      </c>
      <c r="F1032">
        <v>43</v>
      </c>
      <c r="G1032" t="str">
        <f>VLOOKUP($C1032,'LKUP PCNDES'!$K:$M,2,FALSE)</f>
        <v>Percentage of permanent care home residents aged 18 years or over, and recorded as experiencing acute confusion, who received a delirium assessment.</v>
      </c>
      <c r="H1032" t="str">
        <f>VLOOKUP($C1032,'LKUP PCNDES'!$K:$M,3,FALSE)</f>
        <v>DELIRIUM</v>
      </c>
      <c r="I1032" t="str">
        <f>VLOOKUP($B1032,'LKUP PCNDES'!$C$17:$H$60,4,FALSE)</f>
        <v>NHS South West London ICB</v>
      </c>
      <c r="J1032" t="str">
        <f>VLOOKUP($B1032,'LKUP PCNDES'!$C$17:$H$60,6,FALSE)</f>
        <v>NHS SOUTH WEST LONDON INTEGRATED CARE BOARD</v>
      </c>
    </row>
    <row r="1033" spans="1:10" x14ac:dyDescent="0.35">
      <c r="A1033" t="s">
        <v>1558</v>
      </c>
      <c r="B1033" t="s">
        <v>656</v>
      </c>
      <c r="C1033" t="s">
        <v>1544</v>
      </c>
      <c r="D1033" t="s">
        <v>563</v>
      </c>
      <c r="E1033" s="2">
        <v>45626</v>
      </c>
      <c r="F1033">
        <v>49</v>
      </c>
      <c r="G1033" t="str">
        <f>VLOOKUP($C1033,'LKUP PCNDES'!$K:$M,2,FALSE)</f>
        <v>Percentage of permanent care home residents aged 18 years or over, and recorded as experiencing acute confusion, who received a delirium assessment.</v>
      </c>
      <c r="H1033" t="str">
        <f>VLOOKUP($C1033,'LKUP PCNDES'!$K:$M,3,FALSE)</f>
        <v>DELIRIUM</v>
      </c>
      <c r="I1033" t="str">
        <f>VLOOKUP($B1033,'LKUP PCNDES'!$C$17:$H$60,4,FALSE)</f>
        <v>NHS South West London ICB</v>
      </c>
      <c r="J1033" t="str">
        <f>VLOOKUP($B1033,'LKUP PCNDES'!$C$17:$H$60,6,FALSE)</f>
        <v>NHS SOUTH WEST LONDON INTEGRATED CARE BOARD</v>
      </c>
    </row>
    <row r="1034" spans="1:10" x14ac:dyDescent="0.35">
      <c r="A1034" t="s">
        <v>1558</v>
      </c>
      <c r="B1034" t="s">
        <v>656</v>
      </c>
      <c r="C1034" t="s">
        <v>1552</v>
      </c>
      <c r="D1034" t="s">
        <v>700</v>
      </c>
      <c r="E1034" s="2">
        <v>45412</v>
      </c>
      <c r="F1034">
        <v>10</v>
      </c>
      <c r="G1034" t="str">
        <f>VLOOKUP($C1034,'LKUP PCNDES'!$K:$M,2,FALSE)</f>
        <v>Percentage of permanent care home residents aged 18 years or over who received a falls risk assessment.</v>
      </c>
      <c r="H1034" t="str">
        <f>VLOOKUP($C1034,'LKUP PCNDES'!$K:$M,3,FALSE)</f>
        <v>FALLS</v>
      </c>
      <c r="I1034" t="str">
        <f>VLOOKUP($B1034,'LKUP PCNDES'!$C$17:$H$60,4,FALSE)</f>
        <v>NHS South West London ICB</v>
      </c>
      <c r="J1034" t="str">
        <f>VLOOKUP($B1034,'LKUP PCNDES'!$C$17:$H$60,6,FALSE)</f>
        <v>NHS SOUTH WEST LONDON INTEGRATED CARE BOARD</v>
      </c>
    </row>
    <row r="1035" spans="1:10" x14ac:dyDescent="0.35">
      <c r="A1035" t="s">
        <v>1558</v>
      </c>
      <c r="B1035" t="s">
        <v>656</v>
      </c>
      <c r="C1035" t="s">
        <v>1552</v>
      </c>
      <c r="D1035" t="s">
        <v>700</v>
      </c>
      <c r="E1035" s="2">
        <v>45443</v>
      </c>
      <c r="F1035">
        <v>10</v>
      </c>
      <c r="G1035" t="str">
        <f>VLOOKUP($C1035,'LKUP PCNDES'!$K:$M,2,FALSE)</f>
        <v>Percentage of permanent care home residents aged 18 years or over who received a falls risk assessment.</v>
      </c>
      <c r="H1035" t="str">
        <f>VLOOKUP($C1035,'LKUP PCNDES'!$K:$M,3,FALSE)</f>
        <v>FALLS</v>
      </c>
      <c r="I1035" t="str">
        <f>VLOOKUP($B1035,'LKUP PCNDES'!$C$17:$H$60,4,FALSE)</f>
        <v>NHS South West London ICB</v>
      </c>
      <c r="J1035" t="str">
        <f>VLOOKUP($B1035,'LKUP PCNDES'!$C$17:$H$60,6,FALSE)</f>
        <v>NHS SOUTH WEST LONDON INTEGRATED CARE BOARD</v>
      </c>
    </row>
    <row r="1036" spans="1:10" x14ac:dyDescent="0.35">
      <c r="A1036" t="s">
        <v>1558</v>
      </c>
      <c r="B1036" t="s">
        <v>656</v>
      </c>
      <c r="C1036" t="s">
        <v>1552</v>
      </c>
      <c r="D1036" t="s">
        <v>700</v>
      </c>
      <c r="E1036" s="2">
        <v>45473</v>
      </c>
      <c r="F1036">
        <v>10</v>
      </c>
      <c r="G1036" t="str">
        <f>VLOOKUP($C1036,'LKUP PCNDES'!$K:$M,2,FALSE)</f>
        <v>Percentage of permanent care home residents aged 18 years or over who received a falls risk assessment.</v>
      </c>
      <c r="H1036" t="str">
        <f>VLOOKUP($C1036,'LKUP PCNDES'!$K:$M,3,FALSE)</f>
        <v>FALLS</v>
      </c>
      <c r="I1036" t="str">
        <f>VLOOKUP($B1036,'LKUP PCNDES'!$C$17:$H$60,4,FALSE)</f>
        <v>NHS South West London ICB</v>
      </c>
      <c r="J1036" t="str">
        <f>VLOOKUP($B1036,'LKUP PCNDES'!$C$17:$H$60,6,FALSE)</f>
        <v>NHS SOUTH WEST LONDON INTEGRATED CARE BOARD</v>
      </c>
    </row>
    <row r="1037" spans="1:10" x14ac:dyDescent="0.35">
      <c r="A1037" t="s">
        <v>1558</v>
      </c>
      <c r="B1037" t="s">
        <v>656</v>
      </c>
      <c r="C1037" t="s">
        <v>1552</v>
      </c>
      <c r="D1037" t="s">
        <v>700</v>
      </c>
      <c r="E1037" s="2">
        <v>45504</v>
      </c>
      <c r="F1037">
        <v>10</v>
      </c>
      <c r="G1037" t="str">
        <f>VLOOKUP($C1037,'LKUP PCNDES'!$K:$M,2,FALSE)</f>
        <v>Percentage of permanent care home residents aged 18 years or over who received a falls risk assessment.</v>
      </c>
      <c r="H1037" t="str">
        <f>VLOOKUP($C1037,'LKUP PCNDES'!$K:$M,3,FALSE)</f>
        <v>FALLS</v>
      </c>
      <c r="I1037" t="str">
        <f>VLOOKUP($B1037,'LKUP PCNDES'!$C$17:$H$60,4,FALSE)</f>
        <v>NHS South West London ICB</v>
      </c>
      <c r="J1037" t="str">
        <f>VLOOKUP($B1037,'LKUP PCNDES'!$C$17:$H$60,6,FALSE)</f>
        <v>NHS SOUTH WEST LONDON INTEGRATED CARE BOARD</v>
      </c>
    </row>
    <row r="1038" spans="1:10" x14ac:dyDescent="0.35">
      <c r="A1038" t="s">
        <v>1558</v>
      </c>
      <c r="B1038" t="s">
        <v>656</v>
      </c>
      <c r="C1038" t="s">
        <v>1552</v>
      </c>
      <c r="D1038" t="s">
        <v>700</v>
      </c>
      <c r="E1038" s="2">
        <v>45535</v>
      </c>
      <c r="F1038">
        <v>10</v>
      </c>
      <c r="G1038" t="str">
        <f>VLOOKUP($C1038,'LKUP PCNDES'!$K:$M,2,FALSE)</f>
        <v>Percentage of permanent care home residents aged 18 years or over who received a falls risk assessment.</v>
      </c>
      <c r="H1038" t="str">
        <f>VLOOKUP($C1038,'LKUP PCNDES'!$K:$M,3,FALSE)</f>
        <v>FALLS</v>
      </c>
      <c r="I1038" t="str">
        <f>VLOOKUP($B1038,'LKUP PCNDES'!$C$17:$H$60,4,FALSE)</f>
        <v>NHS South West London ICB</v>
      </c>
      <c r="J1038" t="str">
        <f>VLOOKUP($B1038,'LKUP PCNDES'!$C$17:$H$60,6,FALSE)</f>
        <v>NHS SOUTH WEST LONDON INTEGRATED CARE BOARD</v>
      </c>
    </row>
    <row r="1039" spans="1:10" x14ac:dyDescent="0.35">
      <c r="A1039" t="s">
        <v>1558</v>
      </c>
      <c r="B1039" t="s">
        <v>656</v>
      </c>
      <c r="C1039" t="s">
        <v>1552</v>
      </c>
      <c r="D1039" t="s">
        <v>700</v>
      </c>
      <c r="E1039" s="2">
        <v>45565</v>
      </c>
      <c r="F1039">
        <v>10</v>
      </c>
      <c r="G1039" t="str">
        <f>VLOOKUP($C1039,'LKUP PCNDES'!$K:$M,2,FALSE)</f>
        <v>Percentage of permanent care home residents aged 18 years or over who received a falls risk assessment.</v>
      </c>
      <c r="H1039" t="str">
        <f>VLOOKUP($C1039,'LKUP PCNDES'!$K:$M,3,FALSE)</f>
        <v>FALLS</v>
      </c>
      <c r="I1039" t="str">
        <f>VLOOKUP($B1039,'LKUP PCNDES'!$C$17:$H$60,4,FALSE)</f>
        <v>NHS South West London ICB</v>
      </c>
      <c r="J1039" t="str">
        <f>VLOOKUP($B1039,'LKUP PCNDES'!$C$17:$H$60,6,FALSE)</f>
        <v>NHS SOUTH WEST LONDON INTEGRATED CARE BOARD</v>
      </c>
    </row>
    <row r="1040" spans="1:10" x14ac:dyDescent="0.35">
      <c r="A1040" t="s">
        <v>1558</v>
      </c>
      <c r="B1040" t="s">
        <v>656</v>
      </c>
      <c r="C1040" t="s">
        <v>1552</v>
      </c>
      <c r="D1040" t="s">
        <v>700</v>
      </c>
      <c r="E1040" s="2">
        <v>45596</v>
      </c>
      <c r="F1040">
        <v>11</v>
      </c>
      <c r="G1040" t="str">
        <f>VLOOKUP($C1040,'LKUP PCNDES'!$K:$M,2,FALSE)</f>
        <v>Percentage of permanent care home residents aged 18 years or over who received a falls risk assessment.</v>
      </c>
      <c r="H1040" t="str">
        <f>VLOOKUP($C1040,'LKUP PCNDES'!$K:$M,3,FALSE)</f>
        <v>FALLS</v>
      </c>
      <c r="I1040" t="str">
        <f>VLOOKUP($B1040,'LKUP PCNDES'!$C$17:$H$60,4,FALSE)</f>
        <v>NHS South West London ICB</v>
      </c>
      <c r="J1040" t="str">
        <f>VLOOKUP($B1040,'LKUP PCNDES'!$C$17:$H$60,6,FALSE)</f>
        <v>NHS SOUTH WEST LONDON INTEGRATED CARE BOARD</v>
      </c>
    </row>
    <row r="1041" spans="1:10" x14ac:dyDescent="0.35">
      <c r="A1041" t="s">
        <v>1558</v>
      </c>
      <c r="B1041" t="s">
        <v>656</v>
      </c>
      <c r="C1041" t="s">
        <v>1552</v>
      </c>
      <c r="D1041" t="s">
        <v>700</v>
      </c>
      <c r="E1041" s="2">
        <v>45626</v>
      </c>
      <c r="F1041">
        <v>11</v>
      </c>
      <c r="G1041" t="str">
        <f>VLOOKUP($C1041,'LKUP PCNDES'!$K:$M,2,FALSE)</f>
        <v>Percentage of permanent care home residents aged 18 years or over who received a falls risk assessment.</v>
      </c>
      <c r="H1041" t="str">
        <f>VLOOKUP($C1041,'LKUP PCNDES'!$K:$M,3,FALSE)</f>
        <v>FALLS</v>
      </c>
      <c r="I1041" t="str">
        <f>VLOOKUP($B1041,'LKUP PCNDES'!$C$17:$H$60,4,FALSE)</f>
        <v>NHS South West London ICB</v>
      </c>
      <c r="J1041" t="str">
        <f>VLOOKUP($B1041,'LKUP PCNDES'!$C$17:$H$60,6,FALSE)</f>
        <v>NHS SOUTH WEST LONDON INTEGRATED CARE BOARD</v>
      </c>
    </row>
    <row r="1042" spans="1:10" x14ac:dyDescent="0.35">
      <c r="A1042" t="s">
        <v>1558</v>
      </c>
      <c r="B1042" t="s">
        <v>656</v>
      </c>
      <c r="C1042" t="s">
        <v>1552</v>
      </c>
      <c r="D1042" t="s">
        <v>564</v>
      </c>
      <c r="E1042" s="2">
        <v>45412</v>
      </c>
      <c r="F1042">
        <v>7404</v>
      </c>
      <c r="G1042" t="str">
        <f>VLOOKUP($C1042,'LKUP PCNDES'!$K:$M,2,FALSE)</f>
        <v>Percentage of permanent care home residents aged 18 years or over who received a falls risk assessment.</v>
      </c>
      <c r="H1042" t="str">
        <f>VLOOKUP($C1042,'LKUP PCNDES'!$K:$M,3,FALSE)</f>
        <v>FALLS</v>
      </c>
      <c r="I1042" t="str">
        <f>VLOOKUP($B1042,'LKUP PCNDES'!$C$17:$H$60,4,FALSE)</f>
        <v>NHS South West London ICB</v>
      </c>
      <c r="J1042" t="str">
        <f>VLOOKUP($B1042,'LKUP PCNDES'!$C$17:$H$60,6,FALSE)</f>
        <v>NHS SOUTH WEST LONDON INTEGRATED CARE BOARD</v>
      </c>
    </row>
    <row r="1043" spans="1:10" x14ac:dyDescent="0.35">
      <c r="A1043" t="s">
        <v>1558</v>
      </c>
      <c r="B1043" t="s">
        <v>656</v>
      </c>
      <c r="C1043" t="s">
        <v>1552</v>
      </c>
      <c r="D1043" t="s">
        <v>564</v>
      </c>
      <c r="E1043" s="2">
        <v>45443</v>
      </c>
      <c r="F1043">
        <v>7490</v>
      </c>
      <c r="G1043" t="str">
        <f>VLOOKUP($C1043,'LKUP PCNDES'!$K:$M,2,FALSE)</f>
        <v>Percentage of permanent care home residents aged 18 years or over who received a falls risk assessment.</v>
      </c>
      <c r="H1043" t="str">
        <f>VLOOKUP($C1043,'LKUP PCNDES'!$K:$M,3,FALSE)</f>
        <v>FALLS</v>
      </c>
      <c r="I1043" t="str">
        <f>VLOOKUP($B1043,'LKUP PCNDES'!$C$17:$H$60,4,FALSE)</f>
        <v>NHS South West London ICB</v>
      </c>
      <c r="J1043" t="str">
        <f>VLOOKUP($B1043,'LKUP PCNDES'!$C$17:$H$60,6,FALSE)</f>
        <v>NHS SOUTH WEST LONDON INTEGRATED CARE BOARD</v>
      </c>
    </row>
    <row r="1044" spans="1:10" x14ac:dyDescent="0.35">
      <c r="A1044" t="s">
        <v>1558</v>
      </c>
      <c r="B1044" t="s">
        <v>656</v>
      </c>
      <c r="C1044" t="s">
        <v>1552</v>
      </c>
      <c r="D1044" t="s">
        <v>564</v>
      </c>
      <c r="E1044" s="2">
        <v>45473</v>
      </c>
      <c r="F1044">
        <v>7499</v>
      </c>
      <c r="G1044" t="str">
        <f>VLOOKUP($C1044,'LKUP PCNDES'!$K:$M,2,FALSE)</f>
        <v>Percentage of permanent care home residents aged 18 years or over who received a falls risk assessment.</v>
      </c>
      <c r="H1044" t="str">
        <f>VLOOKUP($C1044,'LKUP PCNDES'!$K:$M,3,FALSE)</f>
        <v>FALLS</v>
      </c>
      <c r="I1044" t="str">
        <f>VLOOKUP($B1044,'LKUP PCNDES'!$C$17:$H$60,4,FALSE)</f>
        <v>NHS South West London ICB</v>
      </c>
      <c r="J1044" t="str">
        <f>VLOOKUP($B1044,'LKUP PCNDES'!$C$17:$H$60,6,FALSE)</f>
        <v>NHS SOUTH WEST LONDON INTEGRATED CARE BOARD</v>
      </c>
    </row>
    <row r="1045" spans="1:10" x14ac:dyDescent="0.35">
      <c r="A1045" t="s">
        <v>1558</v>
      </c>
      <c r="B1045" t="s">
        <v>656</v>
      </c>
      <c r="C1045" t="s">
        <v>1552</v>
      </c>
      <c r="D1045" t="s">
        <v>564</v>
      </c>
      <c r="E1045" s="2">
        <v>45504</v>
      </c>
      <c r="F1045">
        <v>7570</v>
      </c>
      <c r="G1045" t="str">
        <f>VLOOKUP($C1045,'LKUP PCNDES'!$K:$M,2,FALSE)</f>
        <v>Percentage of permanent care home residents aged 18 years or over who received a falls risk assessment.</v>
      </c>
      <c r="H1045" t="str">
        <f>VLOOKUP($C1045,'LKUP PCNDES'!$K:$M,3,FALSE)</f>
        <v>FALLS</v>
      </c>
      <c r="I1045" t="str">
        <f>VLOOKUP($B1045,'LKUP PCNDES'!$C$17:$H$60,4,FALSE)</f>
        <v>NHS South West London ICB</v>
      </c>
      <c r="J1045" t="str">
        <f>VLOOKUP($B1045,'LKUP PCNDES'!$C$17:$H$60,6,FALSE)</f>
        <v>NHS SOUTH WEST LONDON INTEGRATED CARE BOARD</v>
      </c>
    </row>
    <row r="1046" spans="1:10" x14ac:dyDescent="0.35">
      <c r="A1046" t="s">
        <v>1558</v>
      </c>
      <c r="B1046" t="s">
        <v>656</v>
      </c>
      <c r="C1046" t="s">
        <v>1552</v>
      </c>
      <c r="D1046" t="s">
        <v>564</v>
      </c>
      <c r="E1046" s="2">
        <v>45535</v>
      </c>
      <c r="F1046">
        <v>7617</v>
      </c>
      <c r="G1046" t="str">
        <f>VLOOKUP($C1046,'LKUP PCNDES'!$K:$M,2,FALSE)</f>
        <v>Percentage of permanent care home residents aged 18 years or over who received a falls risk assessment.</v>
      </c>
      <c r="H1046" t="str">
        <f>VLOOKUP($C1046,'LKUP PCNDES'!$K:$M,3,FALSE)</f>
        <v>FALLS</v>
      </c>
      <c r="I1046" t="str">
        <f>VLOOKUP($B1046,'LKUP PCNDES'!$C$17:$H$60,4,FALSE)</f>
        <v>NHS South West London ICB</v>
      </c>
      <c r="J1046" t="str">
        <f>VLOOKUP($B1046,'LKUP PCNDES'!$C$17:$H$60,6,FALSE)</f>
        <v>NHS SOUTH WEST LONDON INTEGRATED CARE BOARD</v>
      </c>
    </row>
    <row r="1047" spans="1:10" x14ac:dyDescent="0.35">
      <c r="A1047" t="s">
        <v>1558</v>
      </c>
      <c r="B1047" t="s">
        <v>656</v>
      </c>
      <c r="C1047" t="s">
        <v>1552</v>
      </c>
      <c r="D1047" t="s">
        <v>564</v>
      </c>
      <c r="E1047" s="2">
        <v>45565</v>
      </c>
      <c r="F1047">
        <v>7739</v>
      </c>
      <c r="G1047" t="str">
        <f>VLOOKUP($C1047,'LKUP PCNDES'!$K:$M,2,FALSE)</f>
        <v>Percentage of permanent care home residents aged 18 years or over who received a falls risk assessment.</v>
      </c>
      <c r="H1047" t="str">
        <f>VLOOKUP($C1047,'LKUP PCNDES'!$K:$M,3,FALSE)</f>
        <v>FALLS</v>
      </c>
      <c r="I1047" t="str">
        <f>VLOOKUP($B1047,'LKUP PCNDES'!$C$17:$H$60,4,FALSE)</f>
        <v>NHS South West London ICB</v>
      </c>
      <c r="J1047" t="str">
        <f>VLOOKUP($B1047,'LKUP PCNDES'!$C$17:$H$60,6,FALSE)</f>
        <v>NHS SOUTH WEST LONDON INTEGRATED CARE BOARD</v>
      </c>
    </row>
    <row r="1048" spans="1:10" x14ac:dyDescent="0.35">
      <c r="A1048" t="s">
        <v>1558</v>
      </c>
      <c r="B1048" t="s">
        <v>656</v>
      </c>
      <c r="C1048" t="s">
        <v>1552</v>
      </c>
      <c r="D1048" t="s">
        <v>564</v>
      </c>
      <c r="E1048" s="2">
        <v>45596</v>
      </c>
      <c r="F1048">
        <v>7838</v>
      </c>
      <c r="G1048" t="str">
        <f>VLOOKUP($C1048,'LKUP PCNDES'!$K:$M,2,FALSE)</f>
        <v>Percentage of permanent care home residents aged 18 years or over who received a falls risk assessment.</v>
      </c>
      <c r="H1048" t="str">
        <f>VLOOKUP($C1048,'LKUP PCNDES'!$K:$M,3,FALSE)</f>
        <v>FALLS</v>
      </c>
      <c r="I1048" t="str">
        <f>VLOOKUP($B1048,'LKUP PCNDES'!$C$17:$H$60,4,FALSE)</f>
        <v>NHS South West London ICB</v>
      </c>
      <c r="J1048" t="str">
        <f>VLOOKUP($B1048,'LKUP PCNDES'!$C$17:$H$60,6,FALSE)</f>
        <v>NHS SOUTH WEST LONDON INTEGRATED CARE BOARD</v>
      </c>
    </row>
    <row r="1049" spans="1:10" x14ac:dyDescent="0.35">
      <c r="A1049" t="s">
        <v>1558</v>
      </c>
      <c r="B1049" t="s">
        <v>656</v>
      </c>
      <c r="C1049" t="s">
        <v>1552</v>
      </c>
      <c r="D1049" t="s">
        <v>564</v>
      </c>
      <c r="E1049" s="2">
        <v>45626</v>
      </c>
      <c r="F1049">
        <v>7834</v>
      </c>
      <c r="G1049" t="str">
        <f>VLOOKUP($C1049,'LKUP PCNDES'!$K:$M,2,FALSE)</f>
        <v>Percentage of permanent care home residents aged 18 years or over who received a falls risk assessment.</v>
      </c>
      <c r="H1049" t="str">
        <f>VLOOKUP($C1049,'LKUP PCNDES'!$K:$M,3,FALSE)</f>
        <v>FALLS</v>
      </c>
      <c r="I1049" t="str">
        <f>VLOOKUP($B1049,'LKUP PCNDES'!$C$17:$H$60,4,FALSE)</f>
        <v>NHS South West London ICB</v>
      </c>
      <c r="J1049" t="str">
        <f>VLOOKUP($B1049,'LKUP PCNDES'!$C$17:$H$60,6,FALSE)</f>
        <v>NHS SOUTH WEST LONDON INTEGRATED CARE BOARD</v>
      </c>
    </row>
    <row r="1050" spans="1:10" x14ac:dyDescent="0.35">
      <c r="A1050" t="s">
        <v>1558</v>
      </c>
      <c r="B1050" t="s">
        <v>656</v>
      </c>
      <c r="C1050" t="s">
        <v>1552</v>
      </c>
      <c r="D1050" t="s">
        <v>563</v>
      </c>
      <c r="E1050" s="2">
        <v>45412</v>
      </c>
      <c r="F1050">
        <v>128</v>
      </c>
      <c r="G1050" t="str">
        <f>VLOOKUP($C1050,'LKUP PCNDES'!$K:$M,2,FALSE)</f>
        <v>Percentage of permanent care home residents aged 18 years or over who received a falls risk assessment.</v>
      </c>
      <c r="H1050" t="str">
        <f>VLOOKUP($C1050,'LKUP PCNDES'!$K:$M,3,FALSE)</f>
        <v>FALLS</v>
      </c>
      <c r="I1050" t="str">
        <f>VLOOKUP($B1050,'LKUP PCNDES'!$C$17:$H$60,4,FALSE)</f>
        <v>NHS South West London ICB</v>
      </c>
      <c r="J1050" t="str">
        <f>VLOOKUP($B1050,'LKUP PCNDES'!$C$17:$H$60,6,FALSE)</f>
        <v>NHS SOUTH WEST LONDON INTEGRATED CARE BOARD</v>
      </c>
    </row>
    <row r="1051" spans="1:10" x14ac:dyDescent="0.35">
      <c r="A1051" t="s">
        <v>1558</v>
      </c>
      <c r="B1051" t="s">
        <v>656</v>
      </c>
      <c r="C1051" t="s">
        <v>1552</v>
      </c>
      <c r="D1051" t="s">
        <v>563</v>
      </c>
      <c r="E1051" s="2">
        <v>45443</v>
      </c>
      <c r="F1051">
        <v>202</v>
      </c>
      <c r="G1051" t="str">
        <f>VLOOKUP($C1051,'LKUP PCNDES'!$K:$M,2,FALSE)</f>
        <v>Percentage of permanent care home residents aged 18 years or over who received a falls risk assessment.</v>
      </c>
      <c r="H1051" t="str">
        <f>VLOOKUP($C1051,'LKUP PCNDES'!$K:$M,3,FALSE)</f>
        <v>FALLS</v>
      </c>
      <c r="I1051" t="str">
        <f>VLOOKUP($B1051,'LKUP PCNDES'!$C$17:$H$60,4,FALSE)</f>
        <v>NHS South West London ICB</v>
      </c>
      <c r="J1051" t="str">
        <f>VLOOKUP($B1051,'LKUP PCNDES'!$C$17:$H$60,6,FALSE)</f>
        <v>NHS SOUTH WEST LONDON INTEGRATED CARE BOARD</v>
      </c>
    </row>
    <row r="1052" spans="1:10" x14ac:dyDescent="0.35">
      <c r="A1052" t="s">
        <v>1558</v>
      </c>
      <c r="B1052" t="s">
        <v>656</v>
      </c>
      <c r="C1052" t="s">
        <v>1552</v>
      </c>
      <c r="D1052" t="s">
        <v>563</v>
      </c>
      <c r="E1052" s="2">
        <v>45473</v>
      </c>
      <c r="F1052">
        <v>248</v>
      </c>
      <c r="G1052" t="str">
        <f>VLOOKUP($C1052,'LKUP PCNDES'!$K:$M,2,FALSE)</f>
        <v>Percentage of permanent care home residents aged 18 years or over who received a falls risk assessment.</v>
      </c>
      <c r="H1052" t="str">
        <f>VLOOKUP($C1052,'LKUP PCNDES'!$K:$M,3,FALSE)</f>
        <v>FALLS</v>
      </c>
      <c r="I1052" t="str">
        <f>VLOOKUP($B1052,'LKUP PCNDES'!$C$17:$H$60,4,FALSE)</f>
        <v>NHS South West London ICB</v>
      </c>
      <c r="J1052" t="str">
        <f>VLOOKUP($B1052,'LKUP PCNDES'!$C$17:$H$60,6,FALSE)</f>
        <v>NHS SOUTH WEST LONDON INTEGRATED CARE BOARD</v>
      </c>
    </row>
    <row r="1053" spans="1:10" x14ac:dyDescent="0.35">
      <c r="A1053" t="s">
        <v>1558</v>
      </c>
      <c r="B1053" t="s">
        <v>656</v>
      </c>
      <c r="C1053" t="s">
        <v>1552</v>
      </c>
      <c r="D1053" t="s">
        <v>563</v>
      </c>
      <c r="E1053" s="2">
        <v>45504</v>
      </c>
      <c r="F1053">
        <v>357</v>
      </c>
      <c r="G1053" t="str">
        <f>VLOOKUP($C1053,'LKUP PCNDES'!$K:$M,2,FALSE)</f>
        <v>Percentage of permanent care home residents aged 18 years or over who received a falls risk assessment.</v>
      </c>
      <c r="H1053" t="str">
        <f>VLOOKUP($C1053,'LKUP PCNDES'!$K:$M,3,FALSE)</f>
        <v>FALLS</v>
      </c>
      <c r="I1053" t="str">
        <f>VLOOKUP($B1053,'LKUP PCNDES'!$C$17:$H$60,4,FALSE)</f>
        <v>NHS South West London ICB</v>
      </c>
      <c r="J1053" t="str">
        <f>VLOOKUP($B1053,'LKUP PCNDES'!$C$17:$H$60,6,FALSE)</f>
        <v>NHS SOUTH WEST LONDON INTEGRATED CARE BOARD</v>
      </c>
    </row>
    <row r="1054" spans="1:10" x14ac:dyDescent="0.35">
      <c r="A1054" t="s">
        <v>1558</v>
      </c>
      <c r="B1054" t="s">
        <v>656</v>
      </c>
      <c r="C1054" t="s">
        <v>1552</v>
      </c>
      <c r="D1054" t="s">
        <v>563</v>
      </c>
      <c r="E1054" s="2">
        <v>45535</v>
      </c>
      <c r="F1054">
        <v>368</v>
      </c>
      <c r="G1054" t="str">
        <f>VLOOKUP($C1054,'LKUP PCNDES'!$K:$M,2,FALSE)</f>
        <v>Percentage of permanent care home residents aged 18 years or over who received a falls risk assessment.</v>
      </c>
      <c r="H1054" t="str">
        <f>VLOOKUP($C1054,'LKUP PCNDES'!$K:$M,3,FALSE)</f>
        <v>FALLS</v>
      </c>
      <c r="I1054" t="str">
        <f>VLOOKUP($B1054,'LKUP PCNDES'!$C$17:$H$60,4,FALSE)</f>
        <v>NHS South West London ICB</v>
      </c>
      <c r="J1054" t="str">
        <f>VLOOKUP($B1054,'LKUP PCNDES'!$C$17:$H$60,6,FALSE)</f>
        <v>NHS SOUTH WEST LONDON INTEGRATED CARE BOARD</v>
      </c>
    </row>
    <row r="1055" spans="1:10" x14ac:dyDescent="0.35">
      <c r="A1055" t="s">
        <v>1558</v>
      </c>
      <c r="B1055" t="s">
        <v>656</v>
      </c>
      <c r="C1055" t="s">
        <v>1552</v>
      </c>
      <c r="D1055" t="s">
        <v>563</v>
      </c>
      <c r="E1055" s="2">
        <v>45565</v>
      </c>
      <c r="F1055">
        <v>463</v>
      </c>
      <c r="G1055" t="str">
        <f>VLOOKUP($C1055,'LKUP PCNDES'!$K:$M,2,FALSE)</f>
        <v>Percentage of permanent care home residents aged 18 years or over who received a falls risk assessment.</v>
      </c>
      <c r="H1055" t="str">
        <f>VLOOKUP($C1055,'LKUP PCNDES'!$K:$M,3,FALSE)</f>
        <v>FALLS</v>
      </c>
      <c r="I1055" t="str">
        <f>VLOOKUP($B1055,'LKUP PCNDES'!$C$17:$H$60,4,FALSE)</f>
        <v>NHS South West London ICB</v>
      </c>
      <c r="J1055" t="str">
        <f>VLOOKUP($B1055,'LKUP PCNDES'!$C$17:$H$60,6,FALSE)</f>
        <v>NHS SOUTH WEST LONDON INTEGRATED CARE BOARD</v>
      </c>
    </row>
    <row r="1056" spans="1:10" x14ac:dyDescent="0.35">
      <c r="A1056" t="s">
        <v>1558</v>
      </c>
      <c r="B1056" t="s">
        <v>656</v>
      </c>
      <c r="C1056" t="s">
        <v>1552</v>
      </c>
      <c r="D1056" t="s">
        <v>563</v>
      </c>
      <c r="E1056" s="2">
        <v>45596</v>
      </c>
      <c r="F1056">
        <v>466</v>
      </c>
      <c r="G1056" t="str">
        <f>VLOOKUP($C1056,'LKUP PCNDES'!$K:$M,2,FALSE)</f>
        <v>Percentage of permanent care home residents aged 18 years or over who received a falls risk assessment.</v>
      </c>
      <c r="H1056" t="str">
        <f>VLOOKUP($C1056,'LKUP PCNDES'!$K:$M,3,FALSE)</f>
        <v>FALLS</v>
      </c>
      <c r="I1056" t="str">
        <f>VLOOKUP($B1056,'LKUP PCNDES'!$C$17:$H$60,4,FALSE)</f>
        <v>NHS South West London ICB</v>
      </c>
      <c r="J1056" t="str">
        <f>VLOOKUP($B1056,'LKUP PCNDES'!$C$17:$H$60,6,FALSE)</f>
        <v>NHS SOUTH WEST LONDON INTEGRATED CARE BOARD</v>
      </c>
    </row>
    <row r="1057" spans="1:10" x14ac:dyDescent="0.35">
      <c r="A1057" t="s">
        <v>1558</v>
      </c>
      <c r="B1057" t="s">
        <v>656</v>
      </c>
      <c r="C1057" t="s">
        <v>1552</v>
      </c>
      <c r="D1057" t="s">
        <v>563</v>
      </c>
      <c r="E1057" s="2">
        <v>45626</v>
      </c>
      <c r="F1057">
        <v>520</v>
      </c>
      <c r="G1057" t="str">
        <f>VLOOKUP($C1057,'LKUP PCNDES'!$K:$M,2,FALSE)</f>
        <v>Percentage of permanent care home residents aged 18 years or over who received a falls risk assessment.</v>
      </c>
      <c r="H1057" t="str">
        <f>VLOOKUP($C1057,'LKUP PCNDES'!$K:$M,3,FALSE)</f>
        <v>FALLS</v>
      </c>
      <c r="I1057" t="str">
        <f>VLOOKUP($B1057,'LKUP PCNDES'!$C$17:$H$60,4,FALSE)</f>
        <v>NHS South West London ICB</v>
      </c>
      <c r="J1057" t="str">
        <f>VLOOKUP($B1057,'LKUP PCNDES'!$C$17:$H$60,6,FALSE)</f>
        <v>NHS SOUTH WEST LONDON INTEGRATED CARE BOARD</v>
      </c>
    </row>
    <row r="1058" spans="1:10" x14ac:dyDescent="0.35">
      <c r="A1058" t="s">
        <v>1558</v>
      </c>
      <c r="B1058" t="s">
        <v>656</v>
      </c>
      <c r="C1058" t="s">
        <v>1554</v>
      </c>
      <c r="D1058" t="s">
        <v>700</v>
      </c>
      <c r="E1058" s="2">
        <v>45412</v>
      </c>
      <c r="F1058">
        <v>10</v>
      </c>
      <c r="G1058" t="str">
        <f>VLOOKUP($C1058,'LKUP PCNDES'!$K:$M,2,FALSE)</f>
        <v>Percentage of permanent care home residents aged 18 years or over who received a psychosocial assessment.</v>
      </c>
      <c r="H1058" t="str">
        <f>VLOOKUP($C1058,'LKUP PCNDES'!$K:$M,3,FALSE)</f>
        <v>PSY_ASSESS</v>
      </c>
      <c r="I1058" t="str">
        <f>VLOOKUP($B1058,'LKUP PCNDES'!$C$17:$H$60,4,FALSE)</f>
        <v>NHS South West London ICB</v>
      </c>
      <c r="J1058" t="str">
        <f>VLOOKUP($B1058,'LKUP PCNDES'!$C$17:$H$60,6,FALSE)</f>
        <v>NHS SOUTH WEST LONDON INTEGRATED CARE BOARD</v>
      </c>
    </row>
    <row r="1059" spans="1:10" x14ac:dyDescent="0.35">
      <c r="A1059" t="s">
        <v>1558</v>
      </c>
      <c r="B1059" t="s">
        <v>656</v>
      </c>
      <c r="C1059" t="s">
        <v>1554</v>
      </c>
      <c r="D1059" t="s">
        <v>700</v>
      </c>
      <c r="E1059" s="2">
        <v>45443</v>
      </c>
      <c r="F1059">
        <v>10</v>
      </c>
      <c r="G1059" t="str">
        <f>VLOOKUP($C1059,'LKUP PCNDES'!$K:$M,2,FALSE)</f>
        <v>Percentage of permanent care home residents aged 18 years or over who received a psychosocial assessment.</v>
      </c>
      <c r="H1059" t="str">
        <f>VLOOKUP($C1059,'LKUP PCNDES'!$K:$M,3,FALSE)</f>
        <v>PSY_ASSESS</v>
      </c>
      <c r="I1059" t="str">
        <f>VLOOKUP($B1059,'LKUP PCNDES'!$C$17:$H$60,4,FALSE)</f>
        <v>NHS South West London ICB</v>
      </c>
      <c r="J1059" t="str">
        <f>VLOOKUP($B1059,'LKUP PCNDES'!$C$17:$H$60,6,FALSE)</f>
        <v>NHS SOUTH WEST LONDON INTEGRATED CARE BOARD</v>
      </c>
    </row>
    <row r="1060" spans="1:10" x14ac:dyDescent="0.35">
      <c r="A1060" t="s">
        <v>1558</v>
      </c>
      <c r="B1060" t="s">
        <v>656</v>
      </c>
      <c r="C1060" t="s">
        <v>1554</v>
      </c>
      <c r="D1060" t="s">
        <v>700</v>
      </c>
      <c r="E1060" s="2">
        <v>45473</v>
      </c>
      <c r="F1060">
        <v>10</v>
      </c>
      <c r="G1060" t="str">
        <f>VLOOKUP($C1060,'LKUP PCNDES'!$K:$M,2,FALSE)</f>
        <v>Percentage of permanent care home residents aged 18 years or over who received a psychosocial assessment.</v>
      </c>
      <c r="H1060" t="str">
        <f>VLOOKUP($C1060,'LKUP PCNDES'!$K:$M,3,FALSE)</f>
        <v>PSY_ASSESS</v>
      </c>
      <c r="I1060" t="str">
        <f>VLOOKUP($B1060,'LKUP PCNDES'!$C$17:$H$60,4,FALSE)</f>
        <v>NHS South West London ICB</v>
      </c>
      <c r="J1060" t="str">
        <f>VLOOKUP($B1060,'LKUP PCNDES'!$C$17:$H$60,6,FALSE)</f>
        <v>NHS SOUTH WEST LONDON INTEGRATED CARE BOARD</v>
      </c>
    </row>
    <row r="1061" spans="1:10" x14ac:dyDescent="0.35">
      <c r="A1061" t="s">
        <v>1558</v>
      </c>
      <c r="B1061" t="s">
        <v>656</v>
      </c>
      <c r="C1061" t="s">
        <v>1554</v>
      </c>
      <c r="D1061" t="s">
        <v>700</v>
      </c>
      <c r="E1061" s="2">
        <v>45504</v>
      </c>
      <c r="F1061">
        <v>10</v>
      </c>
      <c r="G1061" t="str">
        <f>VLOOKUP($C1061,'LKUP PCNDES'!$K:$M,2,FALSE)</f>
        <v>Percentage of permanent care home residents aged 18 years or over who received a psychosocial assessment.</v>
      </c>
      <c r="H1061" t="str">
        <f>VLOOKUP($C1061,'LKUP PCNDES'!$K:$M,3,FALSE)</f>
        <v>PSY_ASSESS</v>
      </c>
      <c r="I1061" t="str">
        <f>VLOOKUP($B1061,'LKUP PCNDES'!$C$17:$H$60,4,FALSE)</f>
        <v>NHS South West London ICB</v>
      </c>
      <c r="J1061" t="str">
        <f>VLOOKUP($B1061,'LKUP PCNDES'!$C$17:$H$60,6,FALSE)</f>
        <v>NHS SOUTH WEST LONDON INTEGRATED CARE BOARD</v>
      </c>
    </row>
    <row r="1062" spans="1:10" x14ac:dyDescent="0.35">
      <c r="A1062" t="s">
        <v>1558</v>
      </c>
      <c r="B1062" t="s">
        <v>656</v>
      </c>
      <c r="C1062" t="s">
        <v>1554</v>
      </c>
      <c r="D1062" t="s">
        <v>700</v>
      </c>
      <c r="E1062" s="2">
        <v>45535</v>
      </c>
      <c r="F1062">
        <v>10</v>
      </c>
      <c r="G1062" t="str">
        <f>VLOOKUP($C1062,'LKUP PCNDES'!$K:$M,2,FALSE)</f>
        <v>Percentage of permanent care home residents aged 18 years or over who received a psychosocial assessment.</v>
      </c>
      <c r="H1062" t="str">
        <f>VLOOKUP($C1062,'LKUP PCNDES'!$K:$M,3,FALSE)</f>
        <v>PSY_ASSESS</v>
      </c>
      <c r="I1062" t="str">
        <f>VLOOKUP($B1062,'LKUP PCNDES'!$C$17:$H$60,4,FALSE)</f>
        <v>NHS South West London ICB</v>
      </c>
      <c r="J1062" t="str">
        <f>VLOOKUP($B1062,'LKUP PCNDES'!$C$17:$H$60,6,FALSE)</f>
        <v>NHS SOUTH WEST LONDON INTEGRATED CARE BOARD</v>
      </c>
    </row>
    <row r="1063" spans="1:10" x14ac:dyDescent="0.35">
      <c r="A1063" t="s">
        <v>1558</v>
      </c>
      <c r="B1063" t="s">
        <v>656</v>
      </c>
      <c r="C1063" t="s">
        <v>1554</v>
      </c>
      <c r="D1063" t="s">
        <v>700</v>
      </c>
      <c r="E1063" s="2">
        <v>45565</v>
      </c>
      <c r="F1063">
        <v>10</v>
      </c>
      <c r="G1063" t="str">
        <f>VLOOKUP($C1063,'LKUP PCNDES'!$K:$M,2,FALSE)</f>
        <v>Percentage of permanent care home residents aged 18 years or over who received a psychosocial assessment.</v>
      </c>
      <c r="H1063" t="str">
        <f>VLOOKUP($C1063,'LKUP PCNDES'!$K:$M,3,FALSE)</f>
        <v>PSY_ASSESS</v>
      </c>
      <c r="I1063" t="str">
        <f>VLOOKUP($B1063,'LKUP PCNDES'!$C$17:$H$60,4,FALSE)</f>
        <v>NHS South West London ICB</v>
      </c>
      <c r="J1063" t="str">
        <f>VLOOKUP($B1063,'LKUP PCNDES'!$C$17:$H$60,6,FALSE)</f>
        <v>NHS SOUTH WEST LONDON INTEGRATED CARE BOARD</v>
      </c>
    </row>
    <row r="1064" spans="1:10" x14ac:dyDescent="0.35">
      <c r="A1064" t="s">
        <v>1558</v>
      </c>
      <c r="B1064" t="s">
        <v>656</v>
      </c>
      <c r="C1064" t="s">
        <v>1554</v>
      </c>
      <c r="D1064" t="s">
        <v>700</v>
      </c>
      <c r="E1064" s="2">
        <v>45596</v>
      </c>
      <c r="F1064">
        <v>11</v>
      </c>
      <c r="G1064" t="str">
        <f>VLOOKUP($C1064,'LKUP PCNDES'!$K:$M,2,FALSE)</f>
        <v>Percentage of permanent care home residents aged 18 years or over who received a psychosocial assessment.</v>
      </c>
      <c r="H1064" t="str">
        <f>VLOOKUP($C1064,'LKUP PCNDES'!$K:$M,3,FALSE)</f>
        <v>PSY_ASSESS</v>
      </c>
      <c r="I1064" t="str">
        <f>VLOOKUP($B1064,'LKUP PCNDES'!$C$17:$H$60,4,FALSE)</f>
        <v>NHS South West London ICB</v>
      </c>
      <c r="J1064" t="str">
        <f>VLOOKUP($B1064,'LKUP PCNDES'!$C$17:$H$60,6,FALSE)</f>
        <v>NHS SOUTH WEST LONDON INTEGRATED CARE BOARD</v>
      </c>
    </row>
    <row r="1065" spans="1:10" x14ac:dyDescent="0.35">
      <c r="A1065" t="s">
        <v>1558</v>
      </c>
      <c r="B1065" t="s">
        <v>656</v>
      </c>
      <c r="C1065" t="s">
        <v>1554</v>
      </c>
      <c r="D1065" t="s">
        <v>700</v>
      </c>
      <c r="E1065" s="2">
        <v>45626</v>
      </c>
      <c r="F1065">
        <v>11</v>
      </c>
      <c r="G1065" t="str">
        <f>VLOOKUP($C1065,'LKUP PCNDES'!$K:$M,2,FALSE)</f>
        <v>Percentage of permanent care home residents aged 18 years or over who received a psychosocial assessment.</v>
      </c>
      <c r="H1065" t="str">
        <f>VLOOKUP($C1065,'LKUP PCNDES'!$K:$M,3,FALSE)</f>
        <v>PSY_ASSESS</v>
      </c>
      <c r="I1065" t="str">
        <f>VLOOKUP($B1065,'LKUP PCNDES'!$C$17:$H$60,4,FALSE)</f>
        <v>NHS South West London ICB</v>
      </c>
      <c r="J1065" t="str">
        <f>VLOOKUP($B1065,'LKUP PCNDES'!$C$17:$H$60,6,FALSE)</f>
        <v>NHS SOUTH WEST LONDON INTEGRATED CARE BOARD</v>
      </c>
    </row>
    <row r="1066" spans="1:10" x14ac:dyDescent="0.35">
      <c r="A1066" t="s">
        <v>1558</v>
      </c>
      <c r="B1066" t="s">
        <v>656</v>
      </c>
      <c r="C1066" t="s">
        <v>1554</v>
      </c>
      <c r="D1066" t="s">
        <v>564</v>
      </c>
      <c r="E1066" s="2">
        <v>45412</v>
      </c>
      <c r="F1066">
        <v>7404</v>
      </c>
      <c r="G1066" t="str">
        <f>VLOOKUP($C1066,'LKUP PCNDES'!$K:$M,2,FALSE)</f>
        <v>Percentage of permanent care home residents aged 18 years or over who received a psychosocial assessment.</v>
      </c>
      <c r="H1066" t="str">
        <f>VLOOKUP($C1066,'LKUP PCNDES'!$K:$M,3,FALSE)</f>
        <v>PSY_ASSESS</v>
      </c>
      <c r="I1066" t="str">
        <f>VLOOKUP($B1066,'LKUP PCNDES'!$C$17:$H$60,4,FALSE)</f>
        <v>NHS South West London ICB</v>
      </c>
      <c r="J1066" t="str">
        <f>VLOOKUP($B1066,'LKUP PCNDES'!$C$17:$H$60,6,FALSE)</f>
        <v>NHS SOUTH WEST LONDON INTEGRATED CARE BOARD</v>
      </c>
    </row>
    <row r="1067" spans="1:10" x14ac:dyDescent="0.35">
      <c r="A1067" t="s">
        <v>1558</v>
      </c>
      <c r="B1067" t="s">
        <v>656</v>
      </c>
      <c r="C1067" t="s">
        <v>1554</v>
      </c>
      <c r="D1067" t="s">
        <v>564</v>
      </c>
      <c r="E1067" s="2">
        <v>45443</v>
      </c>
      <c r="F1067">
        <v>7490</v>
      </c>
      <c r="G1067" t="str">
        <f>VLOOKUP($C1067,'LKUP PCNDES'!$K:$M,2,FALSE)</f>
        <v>Percentage of permanent care home residents aged 18 years or over who received a psychosocial assessment.</v>
      </c>
      <c r="H1067" t="str">
        <f>VLOOKUP($C1067,'LKUP PCNDES'!$K:$M,3,FALSE)</f>
        <v>PSY_ASSESS</v>
      </c>
      <c r="I1067" t="str">
        <f>VLOOKUP($B1067,'LKUP PCNDES'!$C$17:$H$60,4,FALSE)</f>
        <v>NHS South West London ICB</v>
      </c>
      <c r="J1067" t="str">
        <f>VLOOKUP($B1067,'LKUP PCNDES'!$C$17:$H$60,6,FALSE)</f>
        <v>NHS SOUTH WEST LONDON INTEGRATED CARE BOARD</v>
      </c>
    </row>
    <row r="1068" spans="1:10" x14ac:dyDescent="0.35">
      <c r="A1068" t="s">
        <v>1558</v>
      </c>
      <c r="B1068" t="s">
        <v>656</v>
      </c>
      <c r="C1068" t="s">
        <v>1554</v>
      </c>
      <c r="D1068" t="s">
        <v>564</v>
      </c>
      <c r="E1068" s="2">
        <v>45473</v>
      </c>
      <c r="F1068">
        <v>7499</v>
      </c>
      <c r="G1068" t="str">
        <f>VLOOKUP($C1068,'LKUP PCNDES'!$K:$M,2,FALSE)</f>
        <v>Percentage of permanent care home residents aged 18 years or over who received a psychosocial assessment.</v>
      </c>
      <c r="H1068" t="str">
        <f>VLOOKUP($C1068,'LKUP PCNDES'!$K:$M,3,FALSE)</f>
        <v>PSY_ASSESS</v>
      </c>
      <c r="I1068" t="str">
        <f>VLOOKUP($B1068,'LKUP PCNDES'!$C$17:$H$60,4,FALSE)</f>
        <v>NHS South West London ICB</v>
      </c>
      <c r="J1068" t="str">
        <f>VLOOKUP($B1068,'LKUP PCNDES'!$C$17:$H$60,6,FALSE)</f>
        <v>NHS SOUTH WEST LONDON INTEGRATED CARE BOARD</v>
      </c>
    </row>
    <row r="1069" spans="1:10" x14ac:dyDescent="0.35">
      <c r="A1069" t="s">
        <v>1558</v>
      </c>
      <c r="B1069" t="s">
        <v>656</v>
      </c>
      <c r="C1069" t="s">
        <v>1554</v>
      </c>
      <c r="D1069" t="s">
        <v>564</v>
      </c>
      <c r="E1069" s="2">
        <v>45504</v>
      </c>
      <c r="F1069">
        <v>7570</v>
      </c>
      <c r="G1069" t="str">
        <f>VLOOKUP($C1069,'LKUP PCNDES'!$K:$M,2,FALSE)</f>
        <v>Percentage of permanent care home residents aged 18 years or over who received a psychosocial assessment.</v>
      </c>
      <c r="H1069" t="str">
        <f>VLOOKUP($C1069,'LKUP PCNDES'!$K:$M,3,FALSE)</f>
        <v>PSY_ASSESS</v>
      </c>
      <c r="I1069" t="str">
        <f>VLOOKUP($B1069,'LKUP PCNDES'!$C$17:$H$60,4,FALSE)</f>
        <v>NHS South West London ICB</v>
      </c>
      <c r="J1069" t="str">
        <f>VLOOKUP($B1069,'LKUP PCNDES'!$C$17:$H$60,6,FALSE)</f>
        <v>NHS SOUTH WEST LONDON INTEGRATED CARE BOARD</v>
      </c>
    </row>
    <row r="1070" spans="1:10" x14ac:dyDescent="0.35">
      <c r="A1070" t="s">
        <v>1558</v>
      </c>
      <c r="B1070" t="s">
        <v>656</v>
      </c>
      <c r="C1070" t="s">
        <v>1554</v>
      </c>
      <c r="D1070" t="s">
        <v>564</v>
      </c>
      <c r="E1070" s="2">
        <v>45535</v>
      </c>
      <c r="F1070">
        <v>7617</v>
      </c>
      <c r="G1070" t="str">
        <f>VLOOKUP($C1070,'LKUP PCNDES'!$K:$M,2,FALSE)</f>
        <v>Percentage of permanent care home residents aged 18 years or over who received a psychosocial assessment.</v>
      </c>
      <c r="H1070" t="str">
        <f>VLOOKUP($C1070,'LKUP PCNDES'!$K:$M,3,FALSE)</f>
        <v>PSY_ASSESS</v>
      </c>
      <c r="I1070" t="str">
        <f>VLOOKUP($B1070,'LKUP PCNDES'!$C$17:$H$60,4,FALSE)</f>
        <v>NHS South West London ICB</v>
      </c>
      <c r="J1070" t="str">
        <f>VLOOKUP($B1070,'LKUP PCNDES'!$C$17:$H$60,6,FALSE)</f>
        <v>NHS SOUTH WEST LONDON INTEGRATED CARE BOARD</v>
      </c>
    </row>
    <row r="1071" spans="1:10" x14ac:dyDescent="0.35">
      <c r="A1071" t="s">
        <v>1558</v>
      </c>
      <c r="B1071" t="s">
        <v>656</v>
      </c>
      <c r="C1071" t="s">
        <v>1554</v>
      </c>
      <c r="D1071" t="s">
        <v>564</v>
      </c>
      <c r="E1071" s="2">
        <v>45565</v>
      </c>
      <c r="F1071">
        <v>7739</v>
      </c>
      <c r="G1071" t="str">
        <f>VLOOKUP($C1071,'LKUP PCNDES'!$K:$M,2,FALSE)</f>
        <v>Percentage of permanent care home residents aged 18 years or over who received a psychosocial assessment.</v>
      </c>
      <c r="H1071" t="str">
        <f>VLOOKUP($C1071,'LKUP PCNDES'!$K:$M,3,FALSE)</f>
        <v>PSY_ASSESS</v>
      </c>
      <c r="I1071" t="str">
        <f>VLOOKUP($B1071,'LKUP PCNDES'!$C$17:$H$60,4,FALSE)</f>
        <v>NHS South West London ICB</v>
      </c>
      <c r="J1071" t="str">
        <f>VLOOKUP($B1071,'LKUP PCNDES'!$C$17:$H$60,6,FALSE)</f>
        <v>NHS SOUTH WEST LONDON INTEGRATED CARE BOARD</v>
      </c>
    </row>
    <row r="1072" spans="1:10" x14ac:dyDescent="0.35">
      <c r="A1072" t="s">
        <v>1558</v>
      </c>
      <c r="B1072" t="s">
        <v>656</v>
      </c>
      <c r="C1072" t="s">
        <v>1554</v>
      </c>
      <c r="D1072" t="s">
        <v>564</v>
      </c>
      <c r="E1072" s="2">
        <v>45596</v>
      </c>
      <c r="F1072">
        <v>7838</v>
      </c>
      <c r="G1072" t="str">
        <f>VLOOKUP($C1072,'LKUP PCNDES'!$K:$M,2,FALSE)</f>
        <v>Percentage of permanent care home residents aged 18 years or over who received a psychosocial assessment.</v>
      </c>
      <c r="H1072" t="str">
        <f>VLOOKUP($C1072,'LKUP PCNDES'!$K:$M,3,FALSE)</f>
        <v>PSY_ASSESS</v>
      </c>
      <c r="I1072" t="str">
        <f>VLOOKUP($B1072,'LKUP PCNDES'!$C$17:$H$60,4,FALSE)</f>
        <v>NHS South West London ICB</v>
      </c>
      <c r="J1072" t="str">
        <f>VLOOKUP($B1072,'LKUP PCNDES'!$C$17:$H$60,6,FALSE)</f>
        <v>NHS SOUTH WEST LONDON INTEGRATED CARE BOARD</v>
      </c>
    </row>
    <row r="1073" spans="1:10" x14ac:dyDescent="0.35">
      <c r="A1073" t="s">
        <v>1558</v>
      </c>
      <c r="B1073" t="s">
        <v>656</v>
      </c>
      <c r="C1073" t="s">
        <v>1554</v>
      </c>
      <c r="D1073" t="s">
        <v>564</v>
      </c>
      <c r="E1073" s="2">
        <v>45626</v>
      </c>
      <c r="F1073">
        <v>7834</v>
      </c>
      <c r="G1073" t="str">
        <f>VLOOKUP($C1073,'LKUP PCNDES'!$K:$M,2,FALSE)</f>
        <v>Percentage of permanent care home residents aged 18 years or over who received a psychosocial assessment.</v>
      </c>
      <c r="H1073" t="str">
        <f>VLOOKUP($C1073,'LKUP PCNDES'!$K:$M,3,FALSE)</f>
        <v>PSY_ASSESS</v>
      </c>
      <c r="I1073" t="str">
        <f>VLOOKUP($B1073,'LKUP PCNDES'!$C$17:$H$60,4,FALSE)</f>
        <v>NHS South West London ICB</v>
      </c>
      <c r="J1073" t="str">
        <f>VLOOKUP($B1073,'LKUP PCNDES'!$C$17:$H$60,6,FALSE)</f>
        <v>NHS SOUTH WEST LONDON INTEGRATED CARE BOARD</v>
      </c>
    </row>
    <row r="1074" spans="1:10" x14ac:dyDescent="0.35">
      <c r="A1074" t="s">
        <v>1558</v>
      </c>
      <c r="B1074" t="s">
        <v>656</v>
      </c>
      <c r="C1074" t="s">
        <v>1554</v>
      </c>
      <c r="D1074" t="s">
        <v>563</v>
      </c>
      <c r="E1074" s="2">
        <v>45412</v>
      </c>
      <c r="F1074">
        <v>134</v>
      </c>
      <c r="G1074" t="str">
        <f>VLOOKUP($C1074,'LKUP PCNDES'!$K:$M,2,FALSE)</f>
        <v>Percentage of permanent care home residents aged 18 years or over who received a psychosocial assessment.</v>
      </c>
      <c r="H1074" t="str">
        <f>VLOOKUP($C1074,'LKUP PCNDES'!$K:$M,3,FALSE)</f>
        <v>PSY_ASSESS</v>
      </c>
      <c r="I1074" t="str">
        <f>VLOOKUP($B1074,'LKUP PCNDES'!$C$17:$H$60,4,FALSE)</f>
        <v>NHS South West London ICB</v>
      </c>
      <c r="J1074" t="str">
        <f>VLOOKUP($B1074,'LKUP PCNDES'!$C$17:$H$60,6,FALSE)</f>
        <v>NHS SOUTH WEST LONDON INTEGRATED CARE BOARD</v>
      </c>
    </row>
    <row r="1075" spans="1:10" x14ac:dyDescent="0.35">
      <c r="A1075" t="s">
        <v>1558</v>
      </c>
      <c r="B1075" t="s">
        <v>656</v>
      </c>
      <c r="C1075" t="s">
        <v>1554</v>
      </c>
      <c r="D1075" t="s">
        <v>563</v>
      </c>
      <c r="E1075" s="2">
        <v>45443</v>
      </c>
      <c r="F1075">
        <v>204</v>
      </c>
      <c r="G1075" t="str">
        <f>VLOOKUP($C1075,'LKUP PCNDES'!$K:$M,2,FALSE)</f>
        <v>Percentage of permanent care home residents aged 18 years or over who received a psychosocial assessment.</v>
      </c>
      <c r="H1075" t="str">
        <f>VLOOKUP($C1075,'LKUP PCNDES'!$K:$M,3,FALSE)</f>
        <v>PSY_ASSESS</v>
      </c>
      <c r="I1075" t="str">
        <f>VLOOKUP($B1075,'LKUP PCNDES'!$C$17:$H$60,4,FALSE)</f>
        <v>NHS South West London ICB</v>
      </c>
      <c r="J1075" t="str">
        <f>VLOOKUP($B1075,'LKUP PCNDES'!$C$17:$H$60,6,FALSE)</f>
        <v>NHS SOUTH WEST LONDON INTEGRATED CARE BOARD</v>
      </c>
    </row>
    <row r="1076" spans="1:10" x14ac:dyDescent="0.35">
      <c r="A1076" t="s">
        <v>1558</v>
      </c>
      <c r="B1076" t="s">
        <v>656</v>
      </c>
      <c r="C1076" t="s">
        <v>1554</v>
      </c>
      <c r="D1076" t="s">
        <v>563</v>
      </c>
      <c r="E1076" s="2">
        <v>45473</v>
      </c>
      <c r="F1076">
        <v>257</v>
      </c>
      <c r="G1076" t="str">
        <f>VLOOKUP($C1076,'LKUP PCNDES'!$K:$M,2,FALSE)</f>
        <v>Percentage of permanent care home residents aged 18 years or over who received a psychosocial assessment.</v>
      </c>
      <c r="H1076" t="str">
        <f>VLOOKUP($C1076,'LKUP PCNDES'!$K:$M,3,FALSE)</f>
        <v>PSY_ASSESS</v>
      </c>
      <c r="I1076" t="str">
        <f>VLOOKUP($B1076,'LKUP PCNDES'!$C$17:$H$60,4,FALSE)</f>
        <v>NHS South West London ICB</v>
      </c>
      <c r="J1076" t="str">
        <f>VLOOKUP($B1076,'LKUP PCNDES'!$C$17:$H$60,6,FALSE)</f>
        <v>NHS SOUTH WEST LONDON INTEGRATED CARE BOARD</v>
      </c>
    </row>
    <row r="1077" spans="1:10" x14ac:dyDescent="0.35">
      <c r="A1077" t="s">
        <v>1558</v>
      </c>
      <c r="B1077" t="s">
        <v>656</v>
      </c>
      <c r="C1077" t="s">
        <v>1554</v>
      </c>
      <c r="D1077" t="s">
        <v>563</v>
      </c>
      <c r="E1077" s="2">
        <v>45504</v>
      </c>
      <c r="F1077">
        <v>318</v>
      </c>
      <c r="G1077" t="str">
        <f>VLOOKUP($C1077,'LKUP PCNDES'!$K:$M,2,FALSE)</f>
        <v>Percentage of permanent care home residents aged 18 years or over who received a psychosocial assessment.</v>
      </c>
      <c r="H1077" t="str">
        <f>VLOOKUP($C1077,'LKUP PCNDES'!$K:$M,3,FALSE)</f>
        <v>PSY_ASSESS</v>
      </c>
      <c r="I1077" t="str">
        <f>VLOOKUP($B1077,'LKUP PCNDES'!$C$17:$H$60,4,FALSE)</f>
        <v>NHS South West London ICB</v>
      </c>
      <c r="J1077" t="str">
        <f>VLOOKUP($B1077,'LKUP PCNDES'!$C$17:$H$60,6,FALSE)</f>
        <v>NHS SOUTH WEST LONDON INTEGRATED CARE BOARD</v>
      </c>
    </row>
    <row r="1078" spans="1:10" x14ac:dyDescent="0.35">
      <c r="A1078" t="s">
        <v>1558</v>
      </c>
      <c r="B1078" t="s">
        <v>656</v>
      </c>
      <c r="C1078" t="s">
        <v>1554</v>
      </c>
      <c r="D1078" t="s">
        <v>563</v>
      </c>
      <c r="E1078" s="2">
        <v>45535</v>
      </c>
      <c r="F1078">
        <v>339</v>
      </c>
      <c r="G1078" t="str">
        <f>VLOOKUP($C1078,'LKUP PCNDES'!$K:$M,2,FALSE)</f>
        <v>Percentage of permanent care home residents aged 18 years or over who received a psychosocial assessment.</v>
      </c>
      <c r="H1078" t="str">
        <f>VLOOKUP($C1078,'LKUP PCNDES'!$K:$M,3,FALSE)</f>
        <v>PSY_ASSESS</v>
      </c>
      <c r="I1078" t="str">
        <f>VLOOKUP($B1078,'LKUP PCNDES'!$C$17:$H$60,4,FALSE)</f>
        <v>NHS South West London ICB</v>
      </c>
      <c r="J1078" t="str">
        <f>VLOOKUP($B1078,'LKUP PCNDES'!$C$17:$H$60,6,FALSE)</f>
        <v>NHS SOUTH WEST LONDON INTEGRATED CARE BOARD</v>
      </c>
    </row>
    <row r="1079" spans="1:10" x14ac:dyDescent="0.35">
      <c r="A1079" t="s">
        <v>1558</v>
      </c>
      <c r="B1079" t="s">
        <v>656</v>
      </c>
      <c r="C1079" t="s">
        <v>1554</v>
      </c>
      <c r="D1079" t="s">
        <v>563</v>
      </c>
      <c r="E1079" s="2">
        <v>45565</v>
      </c>
      <c r="F1079">
        <v>398</v>
      </c>
      <c r="G1079" t="str">
        <f>VLOOKUP($C1079,'LKUP PCNDES'!$K:$M,2,FALSE)</f>
        <v>Percentage of permanent care home residents aged 18 years or over who received a psychosocial assessment.</v>
      </c>
      <c r="H1079" t="str">
        <f>VLOOKUP($C1079,'LKUP PCNDES'!$K:$M,3,FALSE)</f>
        <v>PSY_ASSESS</v>
      </c>
      <c r="I1079" t="str">
        <f>VLOOKUP($B1079,'LKUP PCNDES'!$C$17:$H$60,4,FALSE)</f>
        <v>NHS South West London ICB</v>
      </c>
      <c r="J1079" t="str">
        <f>VLOOKUP($B1079,'LKUP PCNDES'!$C$17:$H$60,6,FALSE)</f>
        <v>NHS SOUTH WEST LONDON INTEGRATED CARE BOARD</v>
      </c>
    </row>
    <row r="1080" spans="1:10" x14ac:dyDescent="0.35">
      <c r="A1080" t="s">
        <v>1558</v>
      </c>
      <c r="B1080" t="s">
        <v>656</v>
      </c>
      <c r="C1080" t="s">
        <v>1554</v>
      </c>
      <c r="D1080" t="s">
        <v>563</v>
      </c>
      <c r="E1080" s="2">
        <v>45596</v>
      </c>
      <c r="F1080">
        <v>455</v>
      </c>
      <c r="G1080" t="str">
        <f>VLOOKUP($C1080,'LKUP PCNDES'!$K:$M,2,FALSE)</f>
        <v>Percentage of permanent care home residents aged 18 years or over who received a psychosocial assessment.</v>
      </c>
      <c r="H1080" t="str">
        <f>VLOOKUP($C1080,'LKUP PCNDES'!$K:$M,3,FALSE)</f>
        <v>PSY_ASSESS</v>
      </c>
      <c r="I1080" t="str">
        <f>VLOOKUP($B1080,'LKUP PCNDES'!$C$17:$H$60,4,FALSE)</f>
        <v>NHS South West London ICB</v>
      </c>
      <c r="J1080" t="str">
        <f>VLOOKUP($B1080,'LKUP PCNDES'!$C$17:$H$60,6,FALSE)</f>
        <v>NHS SOUTH WEST LONDON INTEGRATED CARE BOARD</v>
      </c>
    </row>
    <row r="1081" spans="1:10" x14ac:dyDescent="0.35">
      <c r="A1081" t="s">
        <v>1558</v>
      </c>
      <c r="B1081" t="s">
        <v>656</v>
      </c>
      <c r="C1081" t="s">
        <v>1554</v>
      </c>
      <c r="D1081" t="s">
        <v>563</v>
      </c>
      <c r="E1081" s="2">
        <v>45626</v>
      </c>
      <c r="F1081">
        <v>555</v>
      </c>
      <c r="G1081" t="str">
        <f>VLOOKUP($C1081,'LKUP PCNDES'!$K:$M,2,FALSE)</f>
        <v>Percentage of permanent care home residents aged 18 years or over who received a psychosocial assessment.</v>
      </c>
      <c r="H1081" t="str">
        <f>VLOOKUP($C1081,'LKUP PCNDES'!$K:$M,3,FALSE)</f>
        <v>PSY_ASSESS</v>
      </c>
      <c r="I1081" t="str">
        <f>VLOOKUP($B1081,'LKUP PCNDES'!$C$17:$H$60,4,FALSE)</f>
        <v>NHS South West London ICB</v>
      </c>
      <c r="J1081" t="str">
        <f>VLOOKUP($B1081,'LKUP PCNDES'!$C$17:$H$60,6,FALSE)</f>
        <v>NHS SOUTH WEST LONDON INTEGRATED CARE BOARD</v>
      </c>
    </row>
    <row r="1082" spans="1:10" x14ac:dyDescent="0.35">
      <c r="A1082" t="s">
        <v>1558</v>
      </c>
      <c r="B1082" t="s">
        <v>656</v>
      </c>
      <c r="C1082" t="s">
        <v>1546</v>
      </c>
      <c r="D1082" t="s">
        <v>564</v>
      </c>
      <c r="E1082" s="2">
        <v>45412</v>
      </c>
      <c r="F1082">
        <v>7426</v>
      </c>
      <c r="G1082" t="str">
        <f>VLOOKUP($C1082,'LKUP PCNDES'!$K:$M,2,FALSE)</f>
        <v>Percentage of care home residents aged 18 years or over on the QOF Dementia Register.</v>
      </c>
      <c r="H1082" t="str">
        <f>VLOOKUP($C1082,'LKUP PCNDES'!$K:$M,3,FALSE)</f>
        <v>DEM_REG</v>
      </c>
      <c r="I1082" t="str">
        <f>VLOOKUP($B1082,'LKUP PCNDES'!$C$17:$H$60,4,FALSE)</f>
        <v>NHS South West London ICB</v>
      </c>
      <c r="J1082" t="str">
        <f>VLOOKUP($B1082,'LKUP PCNDES'!$C$17:$H$60,6,FALSE)</f>
        <v>NHS SOUTH WEST LONDON INTEGRATED CARE BOARD</v>
      </c>
    </row>
    <row r="1083" spans="1:10" x14ac:dyDescent="0.35">
      <c r="A1083" t="s">
        <v>1558</v>
      </c>
      <c r="B1083" t="s">
        <v>656</v>
      </c>
      <c r="C1083" t="s">
        <v>1546</v>
      </c>
      <c r="D1083" t="s">
        <v>564</v>
      </c>
      <c r="E1083" s="2">
        <v>45443</v>
      </c>
      <c r="F1083">
        <v>7515</v>
      </c>
      <c r="G1083" t="str">
        <f>VLOOKUP($C1083,'LKUP PCNDES'!$K:$M,2,FALSE)</f>
        <v>Percentage of care home residents aged 18 years or over on the QOF Dementia Register.</v>
      </c>
      <c r="H1083" t="str">
        <f>VLOOKUP($C1083,'LKUP PCNDES'!$K:$M,3,FALSE)</f>
        <v>DEM_REG</v>
      </c>
      <c r="I1083" t="str">
        <f>VLOOKUP($B1083,'LKUP PCNDES'!$C$17:$H$60,4,FALSE)</f>
        <v>NHS South West London ICB</v>
      </c>
      <c r="J1083" t="str">
        <f>VLOOKUP($B1083,'LKUP PCNDES'!$C$17:$H$60,6,FALSE)</f>
        <v>NHS SOUTH WEST LONDON INTEGRATED CARE BOARD</v>
      </c>
    </row>
    <row r="1084" spans="1:10" x14ac:dyDescent="0.35">
      <c r="A1084" t="s">
        <v>1558</v>
      </c>
      <c r="B1084" t="s">
        <v>656</v>
      </c>
      <c r="C1084" t="s">
        <v>1546</v>
      </c>
      <c r="D1084" t="s">
        <v>564</v>
      </c>
      <c r="E1084" s="2">
        <v>45473</v>
      </c>
      <c r="F1084">
        <v>7522</v>
      </c>
      <c r="G1084" t="str">
        <f>VLOOKUP($C1084,'LKUP PCNDES'!$K:$M,2,FALSE)</f>
        <v>Percentage of care home residents aged 18 years or over on the QOF Dementia Register.</v>
      </c>
      <c r="H1084" t="str">
        <f>VLOOKUP($C1084,'LKUP PCNDES'!$K:$M,3,FALSE)</f>
        <v>DEM_REG</v>
      </c>
      <c r="I1084" t="str">
        <f>VLOOKUP($B1084,'LKUP PCNDES'!$C$17:$H$60,4,FALSE)</f>
        <v>NHS South West London ICB</v>
      </c>
      <c r="J1084" t="str">
        <f>VLOOKUP($B1084,'LKUP PCNDES'!$C$17:$H$60,6,FALSE)</f>
        <v>NHS SOUTH WEST LONDON INTEGRATED CARE BOARD</v>
      </c>
    </row>
    <row r="1085" spans="1:10" x14ac:dyDescent="0.35">
      <c r="A1085" t="s">
        <v>1558</v>
      </c>
      <c r="B1085" t="s">
        <v>656</v>
      </c>
      <c r="C1085" t="s">
        <v>1546</v>
      </c>
      <c r="D1085" t="s">
        <v>564</v>
      </c>
      <c r="E1085" s="2">
        <v>45504</v>
      </c>
      <c r="F1085">
        <v>7591</v>
      </c>
      <c r="G1085" t="str">
        <f>VLOOKUP($C1085,'LKUP PCNDES'!$K:$M,2,FALSE)</f>
        <v>Percentage of care home residents aged 18 years or over on the QOF Dementia Register.</v>
      </c>
      <c r="H1085" t="str">
        <f>VLOOKUP($C1085,'LKUP PCNDES'!$K:$M,3,FALSE)</f>
        <v>DEM_REG</v>
      </c>
      <c r="I1085" t="str">
        <f>VLOOKUP($B1085,'LKUP PCNDES'!$C$17:$H$60,4,FALSE)</f>
        <v>NHS South West London ICB</v>
      </c>
      <c r="J1085" t="str">
        <f>VLOOKUP($B1085,'LKUP PCNDES'!$C$17:$H$60,6,FALSE)</f>
        <v>NHS SOUTH WEST LONDON INTEGRATED CARE BOARD</v>
      </c>
    </row>
    <row r="1086" spans="1:10" x14ac:dyDescent="0.35">
      <c r="A1086" t="s">
        <v>1558</v>
      </c>
      <c r="B1086" t="s">
        <v>656</v>
      </c>
      <c r="C1086" t="s">
        <v>1546</v>
      </c>
      <c r="D1086" t="s">
        <v>564</v>
      </c>
      <c r="E1086" s="2">
        <v>45535</v>
      </c>
      <c r="F1086">
        <v>7642</v>
      </c>
      <c r="G1086" t="str">
        <f>VLOOKUP($C1086,'LKUP PCNDES'!$K:$M,2,FALSE)</f>
        <v>Percentage of care home residents aged 18 years or over on the QOF Dementia Register.</v>
      </c>
      <c r="H1086" t="str">
        <f>VLOOKUP($C1086,'LKUP PCNDES'!$K:$M,3,FALSE)</f>
        <v>DEM_REG</v>
      </c>
      <c r="I1086" t="str">
        <f>VLOOKUP($B1086,'LKUP PCNDES'!$C$17:$H$60,4,FALSE)</f>
        <v>NHS South West London ICB</v>
      </c>
      <c r="J1086" t="str">
        <f>VLOOKUP($B1086,'LKUP PCNDES'!$C$17:$H$60,6,FALSE)</f>
        <v>NHS SOUTH WEST LONDON INTEGRATED CARE BOARD</v>
      </c>
    </row>
    <row r="1087" spans="1:10" x14ac:dyDescent="0.35">
      <c r="A1087" t="s">
        <v>1558</v>
      </c>
      <c r="B1087" t="s">
        <v>656</v>
      </c>
      <c r="C1087" t="s">
        <v>1546</v>
      </c>
      <c r="D1087" t="s">
        <v>564</v>
      </c>
      <c r="E1087" s="2">
        <v>45565</v>
      </c>
      <c r="F1087">
        <v>7766</v>
      </c>
      <c r="G1087" t="str">
        <f>VLOOKUP($C1087,'LKUP PCNDES'!$K:$M,2,FALSE)</f>
        <v>Percentage of care home residents aged 18 years or over on the QOF Dementia Register.</v>
      </c>
      <c r="H1087" t="str">
        <f>VLOOKUP($C1087,'LKUP PCNDES'!$K:$M,3,FALSE)</f>
        <v>DEM_REG</v>
      </c>
      <c r="I1087" t="str">
        <f>VLOOKUP($B1087,'LKUP PCNDES'!$C$17:$H$60,4,FALSE)</f>
        <v>NHS South West London ICB</v>
      </c>
      <c r="J1087" t="str">
        <f>VLOOKUP($B1087,'LKUP PCNDES'!$C$17:$H$60,6,FALSE)</f>
        <v>NHS SOUTH WEST LONDON INTEGRATED CARE BOARD</v>
      </c>
    </row>
    <row r="1088" spans="1:10" x14ac:dyDescent="0.35">
      <c r="A1088" t="s">
        <v>1558</v>
      </c>
      <c r="B1088" t="s">
        <v>656</v>
      </c>
      <c r="C1088" t="s">
        <v>1546</v>
      </c>
      <c r="D1088" t="s">
        <v>564</v>
      </c>
      <c r="E1088" s="2">
        <v>45596</v>
      </c>
      <c r="F1088">
        <v>7864</v>
      </c>
      <c r="G1088" t="str">
        <f>VLOOKUP($C1088,'LKUP PCNDES'!$K:$M,2,FALSE)</f>
        <v>Percentage of care home residents aged 18 years or over on the QOF Dementia Register.</v>
      </c>
      <c r="H1088" t="str">
        <f>VLOOKUP($C1088,'LKUP PCNDES'!$K:$M,3,FALSE)</f>
        <v>DEM_REG</v>
      </c>
      <c r="I1088" t="str">
        <f>VLOOKUP($B1088,'LKUP PCNDES'!$C$17:$H$60,4,FALSE)</f>
        <v>NHS South West London ICB</v>
      </c>
      <c r="J1088" t="str">
        <f>VLOOKUP($B1088,'LKUP PCNDES'!$C$17:$H$60,6,FALSE)</f>
        <v>NHS SOUTH WEST LONDON INTEGRATED CARE BOARD</v>
      </c>
    </row>
    <row r="1089" spans="1:10" x14ac:dyDescent="0.35">
      <c r="A1089" t="s">
        <v>1558</v>
      </c>
      <c r="B1089" t="s">
        <v>656</v>
      </c>
      <c r="C1089" t="s">
        <v>1546</v>
      </c>
      <c r="D1089" t="s">
        <v>564</v>
      </c>
      <c r="E1089" s="2">
        <v>45626</v>
      </c>
      <c r="F1089">
        <v>7861</v>
      </c>
      <c r="G1089" t="str">
        <f>VLOOKUP($C1089,'LKUP PCNDES'!$K:$M,2,FALSE)</f>
        <v>Percentage of care home residents aged 18 years or over on the QOF Dementia Register.</v>
      </c>
      <c r="H1089" t="str">
        <f>VLOOKUP($C1089,'LKUP PCNDES'!$K:$M,3,FALSE)</f>
        <v>DEM_REG</v>
      </c>
      <c r="I1089" t="str">
        <f>VLOOKUP($B1089,'LKUP PCNDES'!$C$17:$H$60,4,FALSE)</f>
        <v>NHS South West London ICB</v>
      </c>
      <c r="J1089" t="str">
        <f>VLOOKUP($B1089,'LKUP PCNDES'!$C$17:$H$60,6,FALSE)</f>
        <v>NHS SOUTH WEST LONDON INTEGRATED CARE BOARD</v>
      </c>
    </row>
    <row r="1090" spans="1:10" x14ac:dyDescent="0.35">
      <c r="A1090" t="s">
        <v>1558</v>
      </c>
      <c r="B1090" t="s">
        <v>656</v>
      </c>
      <c r="C1090" t="s">
        <v>1546</v>
      </c>
      <c r="D1090" t="s">
        <v>563</v>
      </c>
      <c r="E1090" s="2">
        <v>45412</v>
      </c>
      <c r="F1090">
        <v>3160</v>
      </c>
      <c r="G1090" t="str">
        <f>VLOOKUP($C1090,'LKUP PCNDES'!$K:$M,2,FALSE)</f>
        <v>Percentage of care home residents aged 18 years or over on the QOF Dementia Register.</v>
      </c>
      <c r="H1090" t="str">
        <f>VLOOKUP($C1090,'LKUP PCNDES'!$K:$M,3,FALSE)</f>
        <v>DEM_REG</v>
      </c>
      <c r="I1090" t="str">
        <f>VLOOKUP($B1090,'LKUP PCNDES'!$C$17:$H$60,4,FALSE)</f>
        <v>NHS South West London ICB</v>
      </c>
      <c r="J1090" t="str">
        <f>VLOOKUP($B1090,'LKUP PCNDES'!$C$17:$H$60,6,FALSE)</f>
        <v>NHS SOUTH WEST LONDON INTEGRATED CARE BOARD</v>
      </c>
    </row>
    <row r="1091" spans="1:10" x14ac:dyDescent="0.35">
      <c r="A1091" t="s">
        <v>1558</v>
      </c>
      <c r="B1091" t="s">
        <v>656</v>
      </c>
      <c r="C1091" t="s">
        <v>1546</v>
      </c>
      <c r="D1091" t="s">
        <v>563</v>
      </c>
      <c r="E1091" s="2">
        <v>45443</v>
      </c>
      <c r="F1091">
        <v>3211</v>
      </c>
      <c r="G1091" t="str">
        <f>VLOOKUP($C1091,'LKUP PCNDES'!$K:$M,2,FALSE)</f>
        <v>Percentage of care home residents aged 18 years or over on the QOF Dementia Register.</v>
      </c>
      <c r="H1091" t="str">
        <f>VLOOKUP($C1091,'LKUP PCNDES'!$K:$M,3,FALSE)</f>
        <v>DEM_REG</v>
      </c>
      <c r="I1091" t="str">
        <f>VLOOKUP($B1091,'LKUP PCNDES'!$C$17:$H$60,4,FALSE)</f>
        <v>NHS South West London ICB</v>
      </c>
      <c r="J1091" t="str">
        <f>VLOOKUP($B1091,'LKUP PCNDES'!$C$17:$H$60,6,FALSE)</f>
        <v>NHS SOUTH WEST LONDON INTEGRATED CARE BOARD</v>
      </c>
    </row>
    <row r="1092" spans="1:10" x14ac:dyDescent="0.35">
      <c r="A1092" t="s">
        <v>1558</v>
      </c>
      <c r="B1092" t="s">
        <v>656</v>
      </c>
      <c r="C1092" t="s">
        <v>1546</v>
      </c>
      <c r="D1092" t="s">
        <v>563</v>
      </c>
      <c r="E1092" s="2">
        <v>45473</v>
      </c>
      <c r="F1092">
        <v>3202</v>
      </c>
      <c r="G1092" t="str">
        <f>VLOOKUP($C1092,'LKUP PCNDES'!$K:$M,2,FALSE)</f>
        <v>Percentage of care home residents aged 18 years or over on the QOF Dementia Register.</v>
      </c>
      <c r="H1092" t="str">
        <f>VLOOKUP($C1092,'LKUP PCNDES'!$K:$M,3,FALSE)</f>
        <v>DEM_REG</v>
      </c>
      <c r="I1092" t="str">
        <f>VLOOKUP($B1092,'LKUP PCNDES'!$C$17:$H$60,4,FALSE)</f>
        <v>NHS South West London ICB</v>
      </c>
      <c r="J1092" t="str">
        <f>VLOOKUP($B1092,'LKUP PCNDES'!$C$17:$H$60,6,FALSE)</f>
        <v>NHS SOUTH WEST LONDON INTEGRATED CARE BOARD</v>
      </c>
    </row>
    <row r="1093" spans="1:10" x14ac:dyDescent="0.35">
      <c r="A1093" t="s">
        <v>1558</v>
      </c>
      <c r="B1093" t="s">
        <v>656</v>
      </c>
      <c r="C1093" t="s">
        <v>1546</v>
      </c>
      <c r="D1093" t="s">
        <v>563</v>
      </c>
      <c r="E1093" s="2">
        <v>45504</v>
      </c>
      <c r="F1093">
        <v>3213</v>
      </c>
      <c r="G1093" t="str">
        <f>VLOOKUP($C1093,'LKUP PCNDES'!$K:$M,2,FALSE)</f>
        <v>Percentage of care home residents aged 18 years or over on the QOF Dementia Register.</v>
      </c>
      <c r="H1093" t="str">
        <f>VLOOKUP($C1093,'LKUP PCNDES'!$K:$M,3,FALSE)</f>
        <v>DEM_REG</v>
      </c>
      <c r="I1093" t="str">
        <f>VLOOKUP($B1093,'LKUP PCNDES'!$C$17:$H$60,4,FALSE)</f>
        <v>NHS South West London ICB</v>
      </c>
      <c r="J1093" t="str">
        <f>VLOOKUP($B1093,'LKUP PCNDES'!$C$17:$H$60,6,FALSE)</f>
        <v>NHS SOUTH WEST LONDON INTEGRATED CARE BOARD</v>
      </c>
    </row>
    <row r="1094" spans="1:10" x14ac:dyDescent="0.35">
      <c r="A1094" t="s">
        <v>1558</v>
      </c>
      <c r="B1094" t="s">
        <v>656</v>
      </c>
      <c r="C1094" t="s">
        <v>1546</v>
      </c>
      <c r="D1094" t="s">
        <v>563</v>
      </c>
      <c r="E1094" s="2">
        <v>45535</v>
      </c>
      <c r="F1094">
        <v>3232</v>
      </c>
      <c r="G1094" t="str">
        <f>VLOOKUP($C1094,'LKUP PCNDES'!$K:$M,2,FALSE)</f>
        <v>Percentage of care home residents aged 18 years or over on the QOF Dementia Register.</v>
      </c>
      <c r="H1094" t="str">
        <f>VLOOKUP($C1094,'LKUP PCNDES'!$K:$M,3,FALSE)</f>
        <v>DEM_REG</v>
      </c>
      <c r="I1094" t="str">
        <f>VLOOKUP($B1094,'LKUP PCNDES'!$C$17:$H$60,4,FALSE)</f>
        <v>NHS South West London ICB</v>
      </c>
      <c r="J1094" t="str">
        <f>VLOOKUP($B1094,'LKUP PCNDES'!$C$17:$H$60,6,FALSE)</f>
        <v>NHS SOUTH WEST LONDON INTEGRATED CARE BOARD</v>
      </c>
    </row>
    <row r="1095" spans="1:10" x14ac:dyDescent="0.35">
      <c r="A1095" t="s">
        <v>1558</v>
      </c>
      <c r="B1095" t="s">
        <v>656</v>
      </c>
      <c r="C1095" t="s">
        <v>1546</v>
      </c>
      <c r="D1095" t="s">
        <v>563</v>
      </c>
      <c r="E1095" s="2">
        <v>45565</v>
      </c>
      <c r="F1095">
        <v>3299</v>
      </c>
      <c r="G1095" t="str">
        <f>VLOOKUP($C1095,'LKUP PCNDES'!$K:$M,2,FALSE)</f>
        <v>Percentage of care home residents aged 18 years or over on the QOF Dementia Register.</v>
      </c>
      <c r="H1095" t="str">
        <f>VLOOKUP($C1095,'LKUP PCNDES'!$K:$M,3,FALSE)</f>
        <v>DEM_REG</v>
      </c>
      <c r="I1095" t="str">
        <f>VLOOKUP($B1095,'LKUP PCNDES'!$C$17:$H$60,4,FALSE)</f>
        <v>NHS South West London ICB</v>
      </c>
      <c r="J1095" t="str">
        <f>VLOOKUP($B1095,'LKUP PCNDES'!$C$17:$H$60,6,FALSE)</f>
        <v>NHS SOUTH WEST LONDON INTEGRATED CARE BOARD</v>
      </c>
    </row>
    <row r="1096" spans="1:10" x14ac:dyDescent="0.35">
      <c r="A1096" t="s">
        <v>1558</v>
      </c>
      <c r="B1096" t="s">
        <v>656</v>
      </c>
      <c r="C1096" t="s">
        <v>1546</v>
      </c>
      <c r="D1096" t="s">
        <v>563</v>
      </c>
      <c r="E1096" s="2">
        <v>45596</v>
      </c>
      <c r="F1096">
        <v>3347</v>
      </c>
      <c r="G1096" t="str">
        <f>VLOOKUP($C1096,'LKUP PCNDES'!$K:$M,2,FALSE)</f>
        <v>Percentage of care home residents aged 18 years or over on the QOF Dementia Register.</v>
      </c>
      <c r="H1096" t="str">
        <f>VLOOKUP($C1096,'LKUP PCNDES'!$K:$M,3,FALSE)</f>
        <v>DEM_REG</v>
      </c>
      <c r="I1096" t="str">
        <f>VLOOKUP($B1096,'LKUP PCNDES'!$C$17:$H$60,4,FALSE)</f>
        <v>NHS South West London ICB</v>
      </c>
      <c r="J1096" t="str">
        <f>VLOOKUP($B1096,'LKUP PCNDES'!$C$17:$H$60,6,FALSE)</f>
        <v>NHS SOUTH WEST LONDON INTEGRATED CARE BOARD</v>
      </c>
    </row>
    <row r="1097" spans="1:10" x14ac:dyDescent="0.35">
      <c r="A1097" t="s">
        <v>1558</v>
      </c>
      <c r="B1097" t="s">
        <v>656</v>
      </c>
      <c r="C1097" t="s">
        <v>1546</v>
      </c>
      <c r="D1097" t="s">
        <v>563</v>
      </c>
      <c r="E1097" s="2">
        <v>45626</v>
      </c>
      <c r="F1097">
        <v>3349</v>
      </c>
      <c r="G1097" t="str">
        <f>VLOOKUP($C1097,'LKUP PCNDES'!$K:$M,2,FALSE)</f>
        <v>Percentage of care home residents aged 18 years or over on the QOF Dementia Register.</v>
      </c>
      <c r="H1097" t="str">
        <f>VLOOKUP($C1097,'LKUP PCNDES'!$K:$M,3,FALSE)</f>
        <v>DEM_REG</v>
      </c>
      <c r="I1097" t="str">
        <f>VLOOKUP($B1097,'LKUP PCNDES'!$C$17:$H$60,4,FALSE)</f>
        <v>NHS South West London ICB</v>
      </c>
      <c r="J1097" t="str">
        <f>VLOOKUP($B1097,'LKUP PCNDES'!$C$17:$H$60,6,FALSE)</f>
        <v>NHS SOUTH WEST LONDON INTEGRATED CARE BOARD</v>
      </c>
    </row>
    <row r="1098" spans="1:10" x14ac:dyDescent="0.35">
      <c r="A1098" t="s">
        <v>1558</v>
      </c>
      <c r="B1098" t="s">
        <v>656</v>
      </c>
      <c r="C1098" t="s">
        <v>1548</v>
      </c>
      <c r="D1098" t="s">
        <v>564</v>
      </c>
      <c r="E1098" s="2">
        <v>45412</v>
      </c>
      <c r="F1098">
        <v>7415</v>
      </c>
      <c r="G1098" t="str">
        <f>VLOOKUP($C1098,'LKUP PCNDES'!$K:$M,2,FALSE)</f>
        <v>Percentage of permanent care home residents aged 18 years or over with a preferred place of death recorded.</v>
      </c>
      <c r="H1098" t="str">
        <f>VLOOKUP($C1098,'LKUP PCNDES'!$K:$M,3,FALSE)</f>
        <v>PREF_DEATH</v>
      </c>
      <c r="I1098" t="str">
        <f>VLOOKUP($B1098,'LKUP PCNDES'!$C$17:$H$60,4,FALSE)</f>
        <v>NHS South West London ICB</v>
      </c>
      <c r="J1098" t="str">
        <f>VLOOKUP($B1098,'LKUP PCNDES'!$C$17:$H$60,6,FALSE)</f>
        <v>NHS SOUTH WEST LONDON INTEGRATED CARE BOARD</v>
      </c>
    </row>
    <row r="1099" spans="1:10" x14ac:dyDescent="0.35">
      <c r="A1099" t="s">
        <v>1558</v>
      </c>
      <c r="B1099" t="s">
        <v>656</v>
      </c>
      <c r="C1099" t="s">
        <v>1548</v>
      </c>
      <c r="D1099" t="s">
        <v>564</v>
      </c>
      <c r="E1099" s="2">
        <v>45443</v>
      </c>
      <c r="F1099">
        <v>7501</v>
      </c>
      <c r="G1099" t="str">
        <f>VLOOKUP($C1099,'LKUP PCNDES'!$K:$M,2,FALSE)</f>
        <v>Percentage of permanent care home residents aged 18 years or over with a preferred place of death recorded.</v>
      </c>
      <c r="H1099" t="str">
        <f>VLOOKUP($C1099,'LKUP PCNDES'!$K:$M,3,FALSE)</f>
        <v>PREF_DEATH</v>
      </c>
      <c r="I1099" t="str">
        <f>VLOOKUP($B1099,'LKUP PCNDES'!$C$17:$H$60,4,FALSE)</f>
        <v>NHS South West London ICB</v>
      </c>
      <c r="J1099" t="str">
        <f>VLOOKUP($B1099,'LKUP PCNDES'!$C$17:$H$60,6,FALSE)</f>
        <v>NHS SOUTH WEST LONDON INTEGRATED CARE BOARD</v>
      </c>
    </row>
    <row r="1100" spans="1:10" x14ac:dyDescent="0.35">
      <c r="A1100" t="s">
        <v>1558</v>
      </c>
      <c r="B1100" t="s">
        <v>656</v>
      </c>
      <c r="C1100" t="s">
        <v>1548</v>
      </c>
      <c r="D1100" t="s">
        <v>564</v>
      </c>
      <c r="E1100" s="2">
        <v>45473</v>
      </c>
      <c r="F1100">
        <v>7510</v>
      </c>
      <c r="G1100" t="str">
        <f>VLOOKUP($C1100,'LKUP PCNDES'!$K:$M,2,FALSE)</f>
        <v>Percentage of permanent care home residents aged 18 years or over with a preferred place of death recorded.</v>
      </c>
      <c r="H1100" t="str">
        <f>VLOOKUP($C1100,'LKUP PCNDES'!$K:$M,3,FALSE)</f>
        <v>PREF_DEATH</v>
      </c>
      <c r="I1100" t="str">
        <f>VLOOKUP($B1100,'LKUP PCNDES'!$C$17:$H$60,4,FALSE)</f>
        <v>NHS South West London ICB</v>
      </c>
      <c r="J1100" t="str">
        <f>VLOOKUP($B1100,'LKUP PCNDES'!$C$17:$H$60,6,FALSE)</f>
        <v>NHS SOUTH WEST LONDON INTEGRATED CARE BOARD</v>
      </c>
    </row>
    <row r="1101" spans="1:10" x14ac:dyDescent="0.35">
      <c r="A1101" t="s">
        <v>1558</v>
      </c>
      <c r="B1101" t="s">
        <v>656</v>
      </c>
      <c r="C1101" t="s">
        <v>1548</v>
      </c>
      <c r="D1101" t="s">
        <v>564</v>
      </c>
      <c r="E1101" s="2">
        <v>45504</v>
      </c>
      <c r="F1101">
        <v>7581</v>
      </c>
      <c r="G1101" t="str">
        <f>VLOOKUP($C1101,'LKUP PCNDES'!$K:$M,2,FALSE)</f>
        <v>Percentage of permanent care home residents aged 18 years or over with a preferred place of death recorded.</v>
      </c>
      <c r="H1101" t="str">
        <f>VLOOKUP($C1101,'LKUP PCNDES'!$K:$M,3,FALSE)</f>
        <v>PREF_DEATH</v>
      </c>
      <c r="I1101" t="str">
        <f>VLOOKUP($B1101,'LKUP PCNDES'!$C$17:$H$60,4,FALSE)</f>
        <v>NHS South West London ICB</v>
      </c>
      <c r="J1101" t="str">
        <f>VLOOKUP($B1101,'LKUP PCNDES'!$C$17:$H$60,6,FALSE)</f>
        <v>NHS SOUTH WEST LONDON INTEGRATED CARE BOARD</v>
      </c>
    </row>
    <row r="1102" spans="1:10" x14ac:dyDescent="0.35">
      <c r="A1102" t="s">
        <v>1558</v>
      </c>
      <c r="B1102" t="s">
        <v>656</v>
      </c>
      <c r="C1102" t="s">
        <v>1548</v>
      </c>
      <c r="D1102" t="s">
        <v>564</v>
      </c>
      <c r="E1102" s="2">
        <v>45535</v>
      </c>
      <c r="F1102">
        <v>7629</v>
      </c>
      <c r="G1102" t="str">
        <f>VLOOKUP($C1102,'LKUP PCNDES'!$K:$M,2,FALSE)</f>
        <v>Percentage of permanent care home residents aged 18 years or over with a preferred place of death recorded.</v>
      </c>
      <c r="H1102" t="str">
        <f>VLOOKUP($C1102,'LKUP PCNDES'!$K:$M,3,FALSE)</f>
        <v>PREF_DEATH</v>
      </c>
      <c r="I1102" t="str">
        <f>VLOOKUP($B1102,'LKUP PCNDES'!$C$17:$H$60,4,FALSE)</f>
        <v>NHS South West London ICB</v>
      </c>
      <c r="J1102" t="str">
        <f>VLOOKUP($B1102,'LKUP PCNDES'!$C$17:$H$60,6,FALSE)</f>
        <v>NHS SOUTH WEST LONDON INTEGRATED CARE BOARD</v>
      </c>
    </row>
    <row r="1103" spans="1:10" x14ac:dyDescent="0.35">
      <c r="A1103" t="s">
        <v>1558</v>
      </c>
      <c r="B1103" t="s">
        <v>656</v>
      </c>
      <c r="C1103" t="s">
        <v>1548</v>
      </c>
      <c r="D1103" t="s">
        <v>564</v>
      </c>
      <c r="E1103" s="2">
        <v>45565</v>
      </c>
      <c r="F1103">
        <v>7751</v>
      </c>
      <c r="G1103" t="str">
        <f>VLOOKUP($C1103,'LKUP PCNDES'!$K:$M,2,FALSE)</f>
        <v>Percentage of permanent care home residents aged 18 years or over with a preferred place of death recorded.</v>
      </c>
      <c r="H1103" t="str">
        <f>VLOOKUP($C1103,'LKUP PCNDES'!$K:$M,3,FALSE)</f>
        <v>PREF_DEATH</v>
      </c>
      <c r="I1103" t="str">
        <f>VLOOKUP($B1103,'LKUP PCNDES'!$C$17:$H$60,4,FALSE)</f>
        <v>NHS South West London ICB</v>
      </c>
      <c r="J1103" t="str">
        <f>VLOOKUP($B1103,'LKUP PCNDES'!$C$17:$H$60,6,FALSE)</f>
        <v>NHS SOUTH WEST LONDON INTEGRATED CARE BOARD</v>
      </c>
    </row>
    <row r="1104" spans="1:10" x14ac:dyDescent="0.35">
      <c r="A1104" t="s">
        <v>1558</v>
      </c>
      <c r="B1104" t="s">
        <v>656</v>
      </c>
      <c r="C1104" t="s">
        <v>1548</v>
      </c>
      <c r="D1104" t="s">
        <v>564</v>
      </c>
      <c r="E1104" s="2">
        <v>45596</v>
      </c>
      <c r="F1104">
        <v>7851</v>
      </c>
      <c r="G1104" t="str">
        <f>VLOOKUP($C1104,'LKUP PCNDES'!$K:$M,2,FALSE)</f>
        <v>Percentage of permanent care home residents aged 18 years or over with a preferred place of death recorded.</v>
      </c>
      <c r="H1104" t="str">
        <f>VLOOKUP($C1104,'LKUP PCNDES'!$K:$M,3,FALSE)</f>
        <v>PREF_DEATH</v>
      </c>
      <c r="I1104" t="str">
        <f>VLOOKUP($B1104,'LKUP PCNDES'!$C$17:$H$60,4,FALSE)</f>
        <v>NHS South West London ICB</v>
      </c>
      <c r="J1104" t="str">
        <f>VLOOKUP($B1104,'LKUP PCNDES'!$C$17:$H$60,6,FALSE)</f>
        <v>NHS SOUTH WEST LONDON INTEGRATED CARE BOARD</v>
      </c>
    </row>
    <row r="1105" spans="1:10" x14ac:dyDescent="0.35">
      <c r="A1105" t="s">
        <v>1558</v>
      </c>
      <c r="B1105" t="s">
        <v>656</v>
      </c>
      <c r="C1105" t="s">
        <v>1548</v>
      </c>
      <c r="D1105" t="s">
        <v>564</v>
      </c>
      <c r="E1105" s="2">
        <v>45626</v>
      </c>
      <c r="F1105">
        <v>7847</v>
      </c>
      <c r="G1105" t="str">
        <f>VLOOKUP($C1105,'LKUP PCNDES'!$K:$M,2,FALSE)</f>
        <v>Percentage of permanent care home residents aged 18 years or over with a preferred place of death recorded.</v>
      </c>
      <c r="H1105" t="str">
        <f>VLOOKUP($C1105,'LKUP PCNDES'!$K:$M,3,FALSE)</f>
        <v>PREF_DEATH</v>
      </c>
      <c r="I1105" t="str">
        <f>VLOOKUP($B1105,'LKUP PCNDES'!$C$17:$H$60,4,FALSE)</f>
        <v>NHS South West London ICB</v>
      </c>
      <c r="J1105" t="str">
        <f>VLOOKUP($B1105,'LKUP PCNDES'!$C$17:$H$60,6,FALSE)</f>
        <v>NHS SOUTH WEST LONDON INTEGRATED CARE BOARD</v>
      </c>
    </row>
    <row r="1106" spans="1:10" x14ac:dyDescent="0.35">
      <c r="A1106" t="s">
        <v>1558</v>
      </c>
      <c r="B1106" t="s">
        <v>656</v>
      </c>
      <c r="C1106" t="s">
        <v>1548</v>
      </c>
      <c r="D1106" t="s">
        <v>563</v>
      </c>
      <c r="E1106" s="2">
        <v>45412</v>
      </c>
      <c r="F1106">
        <v>2334</v>
      </c>
      <c r="G1106" t="str">
        <f>VLOOKUP($C1106,'LKUP PCNDES'!$K:$M,2,FALSE)</f>
        <v>Percentage of permanent care home residents aged 18 years or over with a preferred place of death recorded.</v>
      </c>
      <c r="H1106" t="str">
        <f>VLOOKUP($C1106,'LKUP PCNDES'!$K:$M,3,FALSE)</f>
        <v>PREF_DEATH</v>
      </c>
      <c r="I1106" t="str">
        <f>VLOOKUP($B1106,'LKUP PCNDES'!$C$17:$H$60,4,FALSE)</f>
        <v>NHS South West London ICB</v>
      </c>
      <c r="J1106" t="str">
        <f>VLOOKUP($B1106,'LKUP PCNDES'!$C$17:$H$60,6,FALSE)</f>
        <v>NHS SOUTH WEST LONDON INTEGRATED CARE BOARD</v>
      </c>
    </row>
    <row r="1107" spans="1:10" x14ac:dyDescent="0.35">
      <c r="A1107" t="s">
        <v>1558</v>
      </c>
      <c r="B1107" t="s">
        <v>656</v>
      </c>
      <c r="C1107" t="s">
        <v>1548</v>
      </c>
      <c r="D1107" t="s">
        <v>563</v>
      </c>
      <c r="E1107" s="2">
        <v>45443</v>
      </c>
      <c r="F1107">
        <v>2351</v>
      </c>
      <c r="G1107" t="str">
        <f>VLOOKUP($C1107,'LKUP PCNDES'!$K:$M,2,FALSE)</f>
        <v>Percentage of permanent care home residents aged 18 years or over with a preferred place of death recorded.</v>
      </c>
      <c r="H1107" t="str">
        <f>VLOOKUP($C1107,'LKUP PCNDES'!$K:$M,3,FALSE)</f>
        <v>PREF_DEATH</v>
      </c>
      <c r="I1107" t="str">
        <f>VLOOKUP($B1107,'LKUP PCNDES'!$C$17:$H$60,4,FALSE)</f>
        <v>NHS South West London ICB</v>
      </c>
      <c r="J1107" t="str">
        <f>VLOOKUP($B1107,'LKUP PCNDES'!$C$17:$H$60,6,FALSE)</f>
        <v>NHS SOUTH WEST LONDON INTEGRATED CARE BOARD</v>
      </c>
    </row>
    <row r="1108" spans="1:10" x14ac:dyDescent="0.35">
      <c r="A1108" t="s">
        <v>1558</v>
      </c>
      <c r="B1108" t="s">
        <v>656</v>
      </c>
      <c r="C1108" t="s">
        <v>1548</v>
      </c>
      <c r="D1108" t="s">
        <v>563</v>
      </c>
      <c r="E1108" s="2">
        <v>45473</v>
      </c>
      <c r="F1108">
        <v>2329</v>
      </c>
      <c r="G1108" t="str">
        <f>VLOOKUP($C1108,'LKUP PCNDES'!$K:$M,2,FALSE)</f>
        <v>Percentage of permanent care home residents aged 18 years or over with a preferred place of death recorded.</v>
      </c>
      <c r="H1108" t="str">
        <f>VLOOKUP($C1108,'LKUP PCNDES'!$K:$M,3,FALSE)</f>
        <v>PREF_DEATH</v>
      </c>
      <c r="I1108" t="str">
        <f>VLOOKUP($B1108,'LKUP PCNDES'!$C$17:$H$60,4,FALSE)</f>
        <v>NHS South West London ICB</v>
      </c>
      <c r="J1108" t="str">
        <f>VLOOKUP($B1108,'LKUP PCNDES'!$C$17:$H$60,6,FALSE)</f>
        <v>NHS SOUTH WEST LONDON INTEGRATED CARE BOARD</v>
      </c>
    </row>
    <row r="1109" spans="1:10" x14ac:dyDescent="0.35">
      <c r="A1109" t="s">
        <v>1558</v>
      </c>
      <c r="B1109" t="s">
        <v>656</v>
      </c>
      <c r="C1109" t="s">
        <v>1548</v>
      </c>
      <c r="D1109" t="s">
        <v>563</v>
      </c>
      <c r="E1109" s="2">
        <v>45504</v>
      </c>
      <c r="F1109">
        <v>2342</v>
      </c>
      <c r="G1109" t="str">
        <f>VLOOKUP($C1109,'LKUP PCNDES'!$K:$M,2,FALSE)</f>
        <v>Percentage of permanent care home residents aged 18 years or over with a preferred place of death recorded.</v>
      </c>
      <c r="H1109" t="str">
        <f>VLOOKUP($C1109,'LKUP PCNDES'!$K:$M,3,FALSE)</f>
        <v>PREF_DEATH</v>
      </c>
      <c r="I1109" t="str">
        <f>VLOOKUP($B1109,'LKUP PCNDES'!$C$17:$H$60,4,FALSE)</f>
        <v>NHS South West London ICB</v>
      </c>
      <c r="J1109" t="str">
        <f>VLOOKUP($B1109,'LKUP PCNDES'!$C$17:$H$60,6,FALSE)</f>
        <v>NHS SOUTH WEST LONDON INTEGRATED CARE BOARD</v>
      </c>
    </row>
    <row r="1110" spans="1:10" x14ac:dyDescent="0.35">
      <c r="A1110" t="s">
        <v>1558</v>
      </c>
      <c r="B1110" t="s">
        <v>656</v>
      </c>
      <c r="C1110" t="s">
        <v>1548</v>
      </c>
      <c r="D1110" t="s">
        <v>563</v>
      </c>
      <c r="E1110" s="2">
        <v>45535</v>
      </c>
      <c r="F1110">
        <v>2344</v>
      </c>
      <c r="G1110" t="str">
        <f>VLOOKUP($C1110,'LKUP PCNDES'!$K:$M,2,FALSE)</f>
        <v>Percentage of permanent care home residents aged 18 years or over with a preferred place of death recorded.</v>
      </c>
      <c r="H1110" t="str">
        <f>VLOOKUP($C1110,'LKUP PCNDES'!$K:$M,3,FALSE)</f>
        <v>PREF_DEATH</v>
      </c>
      <c r="I1110" t="str">
        <f>VLOOKUP($B1110,'LKUP PCNDES'!$C$17:$H$60,4,FALSE)</f>
        <v>NHS South West London ICB</v>
      </c>
      <c r="J1110" t="str">
        <f>VLOOKUP($B1110,'LKUP PCNDES'!$C$17:$H$60,6,FALSE)</f>
        <v>NHS SOUTH WEST LONDON INTEGRATED CARE BOARD</v>
      </c>
    </row>
    <row r="1111" spans="1:10" x14ac:dyDescent="0.35">
      <c r="A1111" t="s">
        <v>1558</v>
      </c>
      <c r="B1111" t="s">
        <v>656</v>
      </c>
      <c r="C1111" t="s">
        <v>1548</v>
      </c>
      <c r="D1111" t="s">
        <v>563</v>
      </c>
      <c r="E1111" s="2">
        <v>45565</v>
      </c>
      <c r="F1111">
        <v>2338</v>
      </c>
      <c r="G1111" t="str">
        <f>VLOOKUP($C1111,'LKUP PCNDES'!$K:$M,2,FALSE)</f>
        <v>Percentage of permanent care home residents aged 18 years or over with a preferred place of death recorded.</v>
      </c>
      <c r="H1111" t="str">
        <f>VLOOKUP($C1111,'LKUP PCNDES'!$K:$M,3,FALSE)</f>
        <v>PREF_DEATH</v>
      </c>
      <c r="I1111" t="str">
        <f>VLOOKUP($B1111,'LKUP PCNDES'!$C$17:$H$60,4,FALSE)</f>
        <v>NHS South West London ICB</v>
      </c>
      <c r="J1111" t="str">
        <f>VLOOKUP($B1111,'LKUP PCNDES'!$C$17:$H$60,6,FALSE)</f>
        <v>NHS SOUTH WEST LONDON INTEGRATED CARE BOARD</v>
      </c>
    </row>
    <row r="1112" spans="1:10" x14ac:dyDescent="0.35">
      <c r="A1112" t="s">
        <v>1558</v>
      </c>
      <c r="B1112" t="s">
        <v>656</v>
      </c>
      <c r="C1112" t="s">
        <v>1548</v>
      </c>
      <c r="D1112" t="s">
        <v>563</v>
      </c>
      <c r="E1112" s="2">
        <v>45596</v>
      </c>
      <c r="F1112">
        <v>2357</v>
      </c>
      <c r="G1112" t="str">
        <f>VLOOKUP($C1112,'LKUP PCNDES'!$K:$M,2,FALSE)</f>
        <v>Percentage of permanent care home residents aged 18 years or over with a preferred place of death recorded.</v>
      </c>
      <c r="H1112" t="str">
        <f>VLOOKUP($C1112,'LKUP PCNDES'!$K:$M,3,FALSE)</f>
        <v>PREF_DEATH</v>
      </c>
      <c r="I1112" t="str">
        <f>VLOOKUP($B1112,'LKUP PCNDES'!$C$17:$H$60,4,FALSE)</f>
        <v>NHS South West London ICB</v>
      </c>
      <c r="J1112" t="str">
        <f>VLOOKUP($B1112,'LKUP PCNDES'!$C$17:$H$60,6,FALSE)</f>
        <v>NHS SOUTH WEST LONDON INTEGRATED CARE BOARD</v>
      </c>
    </row>
    <row r="1113" spans="1:10" x14ac:dyDescent="0.35">
      <c r="A1113" t="s">
        <v>1558</v>
      </c>
      <c r="B1113" t="s">
        <v>656</v>
      </c>
      <c r="C1113" t="s">
        <v>1548</v>
      </c>
      <c r="D1113" t="s">
        <v>563</v>
      </c>
      <c r="E1113" s="2">
        <v>45626</v>
      </c>
      <c r="F1113">
        <v>2378</v>
      </c>
      <c r="G1113" t="str">
        <f>VLOOKUP($C1113,'LKUP PCNDES'!$K:$M,2,FALSE)</f>
        <v>Percentage of permanent care home residents aged 18 years or over with a preferred place of death recorded.</v>
      </c>
      <c r="H1113" t="str">
        <f>VLOOKUP($C1113,'LKUP PCNDES'!$K:$M,3,FALSE)</f>
        <v>PREF_DEATH</v>
      </c>
      <c r="I1113" t="str">
        <f>VLOOKUP($B1113,'LKUP PCNDES'!$C$17:$H$60,4,FALSE)</f>
        <v>NHS South West London ICB</v>
      </c>
      <c r="J1113" t="str">
        <f>VLOOKUP($B1113,'LKUP PCNDES'!$C$17:$H$60,6,FALSE)</f>
        <v>NHS SOUTH WEST LONDON INTEGRATED CARE BOARD</v>
      </c>
    </row>
    <row r="1114" spans="1:10" x14ac:dyDescent="0.35">
      <c r="A1114" t="s">
        <v>1558</v>
      </c>
      <c r="B1114" t="s">
        <v>656</v>
      </c>
      <c r="C1114" t="s">
        <v>1550</v>
      </c>
      <c r="D1114" t="s">
        <v>700</v>
      </c>
      <c r="E1114" s="2">
        <v>45412</v>
      </c>
      <c r="F1114">
        <v>10</v>
      </c>
      <c r="G1114" t="str">
        <f>VLOOKUP($C1114,'LKUP PCNDES'!$K:$M,2,FALSE)</f>
        <v>Mean number of Multidisciplinary Team meetings per care home resident aged 18 years or over.</v>
      </c>
      <c r="H1114" t="str">
        <f>VLOOKUP($C1114,'LKUP PCNDES'!$K:$M,3,FALSE)</f>
        <v>MDT</v>
      </c>
      <c r="I1114" t="str">
        <f>VLOOKUP($B1114,'LKUP PCNDES'!$C$17:$H$60,4,FALSE)</f>
        <v>NHS South West London ICB</v>
      </c>
      <c r="J1114" t="str">
        <f>VLOOKUP($B1114,'LKUP PCNDES'!$C$17:$H$60,6,FALSE)</f>
        <v>NHS SOUTH WEST LONDON INTEGRATED CARE BOARD</v>
      </c>
    </row>
    <row r="1115" spans="1:10" x14ac:dyDescent="0.35">
      <c r="A1115" t="s">
        <v>1558</v>
      </c>
      <c r="B1115" t="s">
        <v>656</v>
      </c>
      <c r="C1115" t="s">
        <v>1550</v>
      </c>
      <c r="D1115" t="s">
        <v>700</v>
      </c>
      <c r="E1115" s="2">
        <v>45443</v>
      </c>
      <c r="F1115">
        <v>10</v>
      </c>
      <c r="G1115" t="str">
        <f>VLOOKUP($C1115,'LKUP PCNDES'!$K:$M,2,FALSE)</f>
        <v>Mean number of Multidisciplinary Team meetings per care home resident aged 18 years or over.</v>
      </c>
      <c r="H1115" t="str">
        <f>VLOOKUP($C1115,'LKUP PCNDES'!$K:$M,3,FALSE)</f>
        <v>MDT</v>
      </c>
      <c r="I1115" t="str">
        <f>VLOOKUP($B1115,'LKUP PCNDES'!$C$17:$H$60,4,FALSE)</f>
        <v>NHS South West London ICB</v>
      </c>
      <c r="J1115" t="str">
        <f>VLOOKUP($B1115,'LKUP PCNDES'!$C$17:$H$60,6,FALSE)</f>
        <v>NHS SOUTH WEST LONDON INTEGRATED CARE BOARD</v>
      </c>
    </row>
    <row r="1116" spans="1:10" x14ac:dyDescent="0.35">
      <c r="A1116" t="s">
        <v>1558</v>
      </c>
      <c r="B1116" t="s">
        <v>656</v>
      </c>
      <c r="C1116" t="s">
        <v>1550</v>
      </c>
      <c r="D1116" t="s">
        <v>700</v>
      </c>
      <c r="E1116" s="2">
        <v>45473</v>
      </c>
      <c r="F1116">
        <v>10</v>
      </c>
      <c r="G1116" t="str">
        <f>VLOOKUP($C1116,'LKUP PCNDES'!$K:$M,2,FALSE)</f>
        <v>Mean number of Multidisciplinary Team meetings per care home resident aged 18 years or over.</v>
      </c>
      <c r="H1116" t="str">
        <f>VLOOKUP($C1116,'LKUP PCNDES'!$K:$M,3,FALSE)</f>
        <v>MDT</v>
      </c>
      <c r="I1116" t="str">
        <f>VLOOKUP($B1116,'LKUP PCNDES'!$C$17:$H$60,4,FALSE)</f>
        <v>NHS South West London ICB</v>
      </c>
      <c r="J1116" t="str">
        <f>VLOOKUP($B1116,'LKUP PCNDES'!$C$17:$H$60,6,FALSE)</f>
        <v>NHS SOUTH WEST LONDON INTEGRATED CARE BOARD</v>
      </c>
    </row>
    <row r="1117" spans="1:10" x14ac:dyDescent="0.35">
      <c r="A1117" t="s">
        <v>1558</v>
      </c>
      <c r="B1117" t="s">
        <v>656</v>
      </c>
      <c r="C1117" t="s">
        <v>1550</v>
      </c>
      <c r="D1117" t="s">
        <v>700</v>
      </c>
      <c r="E1117" s="2">
        <v>45504</v>
      </c>
      <c r="F1117">
        <v>10</v>
      </c>
      <c r="G1117" t="str">
        <f>VLOOKUP($C1117,'LKUP PCNDES'!$K:$M,2,FALSE)</f>
        <v>Mean number of Multidisciplinary Team meetings per care home resident aged 18 years or over.</v>
      </c>
      <c r="H1117" t="str">
        <f>VLOOKUP($C1117,'LKUP PCNDES'!$K:$M,3,FALSE)</f>
        <v>MDT</v>
      </c>
      <c r="I1117" t="str">
        <f>VLOOKUP($B1117,'LKUP PCNDES'!$C$17:$H$60,4,FALSE)</f>
        <v>NHS South West London ICB</v>
      </c>
      <c r="J1117" t="str">
        <f>VLOOKUP($B1117,'LKUP PCNDES'!$C$17:$H$60,6,FALSE)</f>
        <v>NHS SOUTH WEST LONDON INTEGRATED CARE BOARD</v>
      </c>
    </row>
    <row r="1118" spans="1:10" x14ac:dyDescent="0.35">
      <c r="A1118" t="s">
        <v>1558</v>
      </c>
      <c r="B1118" t="s">
        <v>656</v>
      </c>
      <c r="C1118" t="s">
        <v>1550</v>
      </c>
      <c r="D1118" t="s">
        <v>700</v>
      </c>
      <c r="E1118" s="2">
        <v>45535</v>
      </c>
      <c r="F1118">
        <v>10</v>
      </c>
      <c r="G1118" t="str">
        <f>VLOOKUP($C1118,'LKUP PCNDES'!$K:$M,2,FALSE)</f>
        <v>Mean number of Multidisciplinary Team meetings per care home resident aged 18 years or over.</v>
      </c>
      <c r="H1118" t="str">
        <f>VLOOKUP($C1118,'LKUP PCNDES'!$K:$M,3,FALSE)</f>
        <v>MDT</v>
      </c>
      <c r="I1118" t="str">
        <f>VLOOKUP($B1118,'LKUP PCNDES'!$C$17:$H$60,4,FALSE)</f>
        <v>NHS South West London ICB</v>
      </c>
      <c r="J1118" t="str">
        <f>VLOOKUP($B1118,'LKUP PCNDES'!$C$17:$H$60,6,FALSE)</f>
        <v>NHS SOUTH WEST LONDON INTEGRATED CARE BOARD</v>
      </c>
    </row>
    <row r="1119" spans="1:10" x14ac:dyDescent="0.35">
      <c r="A1119" t="s">
        <v>1558</v>
      </c>
      <c r="B1119" t="s">
        <v>656</v>
      </c>
      <c r="C1119" t="s">
        <v>1550</v>
      </c>
      <c r="D1119" t="s">
        <v>700</v>
      </c>
      <c r="E1119" s="2">
        <v>45565</v>
      </c>
      <c r="F1119">
        <v>10</v>
      </c>
      <c r="G1119" t="str">
        <f>VLOOKUP($C1119,'LKUP PCNDES'!$K:$M,2,FALSE)</f>
        <v>Mean number of Multidisciplinary Team meetings per care home resident aged 18 years or over.</v>
      </c>
      <c r="H1119" t="str">
        <f>VLOOKUP($C1119,'LKUP PCNDES'!$K:$M,3,FALSE)</f>
        <v>MDT</v>
      </c>
      <c r="I1119" t="str">
        <f>VLOOKUP($B1119,'LKUP PCNDES'!$C$17:$H$60,4,FALSE)</f>
        <v>NHS South West London ICB</v>
      </c>
      <c r="J1119" t="str">
        <f>VLOOKUP($B1119,'LKUP PCNDES'!$C$17:$H$60,6,FALSE)</f>
        <v>NHS SOUTH WEST LONDON INTEGRATED CARE BOARD</v>
      </c>
    </row>
    <row r="1120" spans="1:10" x14ac:dyDescent="0.35">
      <c r="A1120" t="s">
        <v>1558</v>
      </c>
      <c r="B1120" t="s">
        <v>656</v>
      </c>
      <c r="C1120" t="s">
        <v>1550</v>
      </c>
      <c r="D1120" t="s">
        <v>700</v>
      </c>
      <c r="E1120" s="2">
        <v>45596</v>
      </c>
      <c r="F1120">
        <v>11</v>
      </c>
      <c r="G1120" t="str">
        <f>VLOOKUP($C1120,'LKUP PCNDES'!$K:$M,2,FALSE)</f>
        <v>Mean number of Multidisciplinary Team meetings per care home resident aged 18 years or over.</v>
      </c>
      <c r="H1120" t="str">
        <f>VLOOKUP($C1120,'LKUP PCNDES'!$K:$M,3,FALSE)</f>
        <v>MDT</v>
      </c>
      <c r="I1120" t="str">
        <f>VLOOKUP($B1120,'LKUP PCNDES'!$C$17:$H$60,4,FALSE)</f>
        <v>NHS South West London ICB</v>
      </c>
      <c r="J1120" t="str">
        <f>VLOOKUP($B1120,'LKUP PCNDES'!$C$17:$H$60,6,FALSE)</f>
        <v>NHS SOUTH WEST LONDON INTEGRATED CARE BOARD</v>
      </c>
    </row>
    <row r="1121" spans="1:10" x14ac:dyDescent="0.35">
      <c r="A1121" t="s">
        <v>1558</v>
      </c>
      <c r="B1121" t="s">
        <v>656</v>
      </c>
      <c r="C1121" t="s">
        <v>1550</v>
      </c>
      <c r="D1121" t="s">
        <v>700</v>
      </c>
      <c r="E1121" s="2">
        <v>45626</v>
      </c>
      <c r="F1121">
        <v>11</v>
      </c>
      <c r="G1121" t="str">
        <f>VLOOKUP($C1121,'LKUP PCNDES'!$K:$M,2,FALSE)</f>
        <v>Mean number of Multidisciplinary Team meetings per care home resident aged 18 years or over.</v>
      </c>
      <c r="H1121" t="str">
        <f>VLOOKUP($C1121,'LKUP PCNDES'!$K:$M,3,FALSE)</f>
        <v>MDT</v>
      </c>
      <c r="I1121" t="str">
        <f>VLOOKUP($B1121,'LKUP PCNDES'!$C$17:$H$60,4,FALSE)</f>
        <v>NHS South West London ICB</v>
      </c>
      <c r="J1121" t="str">
        <f>VLOOKUP($B1121,'LKUP PCNDES'!$C$17:$H$60,6,FALSE)</f>
        <v>NHS SOUTH WEST LONDON INTEGRATED CARE BOARD</v>
      </c>
    </row>
    <row r="1122" spans="1:10" x14ac:dyDescent="0.35">
      <c r="A1122" t="s">
        <v>1558</v>
      </c>
      <c r="B1122" t="s">
        <v>656</v>
      </c>
      <c r="C1122" t="s">
        <v>1550</v>
      </c>
      <c r="D1122" t="s">
        <v>564</v>
      </c>
      <c r="E1122" s="2">
        <v>45412</v>
      </c>
      <c r="F1122">
        <v>7415</v>
      </c>
      <c r="G1122" t="str">
        <f>VLOOKUP($C1122,'LKUP PCNDES'!$K:$M,2,FALSE)</f>
        <v>Mean number of Multidisciplinary Team meetings per care home resident aged 18 years or over.</v>
      </c>
      <c r="H1122" t="str">
        <f>VLOOKUP($C1122,'LKUP PCNDES'!$K:$M,3,FALSE)</f>
        <v>MDT</v>
      </c>
      <c r="I1122" t="str">
        <f>VLOOKUP($B1122,'LKUP PCNDES'!$C$17:$H$60,4,FALSE)</f>
        <v>NHS South West London ICB</v>
      </c>
      <c r="J1122" t="str">
        <f>VLOOKUP($B1122,'LKUP PCNDES'!$C$17:$H$60,6,FALSE)</f>
        <v>NHS SOUTH WEST LONDON INTEGRATED CARE BOARD</v>
      </c>
    </row>
    <row r="1123" spans="1:10" x14ac:dyDescent="0.35">
      <c r="A1123" t="s">
        <v>1558</v>
      </c>
      <c r="B1123" t="s">
        <v>656</v>
      </c>
      <c r="C1123" t="s">
        <v>1550</v>
      </c>
      <c r="D1123" t="s">
        <v>564</v>
      </c>
      <c r="E1123" s="2">
        <v>45443</v>
      </c>
      <c r="F1123">
        <v>7504</v>
      </c>
      <c r="G1123" t="str">
        <f>VLOOKUP($C1123,'LKUP PCNDES'!$K:$M,2,FALSE)</f>
        <v>Mean number of Multidisciplinary Team meetings per care home resident aged 18 years or over.</v>
      </c>
      <c r="H1123" t="str">
        <f>VLOOKUP($C1123,'LKUP PCNDES'!$K:$M,3,FALSE)</f>
        <v>MDT</v>
      </c>
      <c r="I1123" t="str">
        <f>VLOOKUP($B1123,'LKUP PCNDES'!$C$17:$H$60,4,FALSE)</f>
        <v>NHS South West London ICB</v>
      </c>
      <c r="J1123" t="str">
        <f>VLOOKUP($B1123,'LKUP PCNDES'!$C$17:$H$60,6,FALSE)</f>
        <v>NHS SOUTH WEST LONDON INTEGRATED CARE BOARD</v>
      </c>
    </row>
    <row r="1124" spans="1:10" x14ac:dyDescent="0.35">
      <c r="A1124" t="s">
        <v>1558</v>
      </c>
      <c r="B1124" t="s">
        <v>656</v>
      </c>
      <c r="C1124" t="s">
        <v>1550</v>
      </c>
      <c r="D1124" t="s">
        <v>564</v>
      </c>
      <c r="E1124" s="2">
        <v>45473</v>
      </c>
      <c r="F1124">
        <v>7511</v>
      </c>
      <c r="G1124" t="str">
        <f>VLOOKUP($C1124,'LKUP PCNDES'!$K:$M,2,FALSE)</f>
        <v>Mean number of Multidisciplinary Team meetings per care home resident aged 18 years or over.</v>
      </c>
      <c r="H1124" t="str">
        <f>VLOOKUP($C1124,'LKUP PCNDES'!$K:$M,3,FALSE)</f>
        <v>MDT</v>
      </c>
      <c r="I1124" t="str">
        <f>VLOOKUP($B1124,'LKUP PCNDES'!$C$17:$H$60,4,FALSE)</f>
        <v>NHS South West London ICB</v>
      </c>
      <c r="J1124" t="str">
        <f>VLOOKUP($B1124,'LKUP PCNDES'!$C$17:$H$60,6,FALSE)</f>
        <v>NHS SOUTH WEST LONDON INTEGRATED CARE BOARD</v>
      </c>
    </row>
    <row r="1125" spans="1:10" x14ac:dyDescent="0.35">
      <c r="A1125" t="s">
        <v>1558</v>
      </c>
      <c r="B1125" t="s">
        <v>656</v>
      </c>
      <c r="C1125" t="s">
        <v>1550</v>
      </c>
      <c r="D1125" t="s">
        <v>564</v>
      </c>
      <c r="E1125" s="2">
        <v>45504</v>
      </c>
      <c r="F1125">
        <v>7580</v>
      </c>
      <c r="G1125" t="str">
        <f>VLOOKUP($C1125,'LKUP PCNDES'!$K:$M,2,FALSE)</f>
        <v>Mean number of Multidisciplinary Team meetings per care home resident aged 18 years or over.</v>
      </c>
      <c r="H1125" t="str">
        <f>VLOOKUP($C1125,'LKUP PCNDES'!$K:$M,3,FALSE)</f>
        <v>MDT</v>
      </c>
      <c r="I1125" t="str">
        <f>VLOOKUP($B1125,'LKUP PCNDES'!$C$17:$H$60,4,FALSE)</f>
        <v>NHS South West London ICB</v>
      </c>
      <c r="J1125" t="str">
        <f>VLOOKUP($B1125,'LKUP PCNDES'!$C$17:$H$60,6,FALSE)</f>
        <v>NHS SOUTH WEST LONDON INTEGRATED CARE BOARD</v>
      </c>
    </row>
    <row r="1126" spans="1:10" x14ac:dyDescent="0.35">
      <c r="A1126" t="s">
        <v>1558</v>
      </c>
      <c r="B1126" t="s">
        <v>656</v>
      </c>
      <c r="C1126" t="s">
        <v>1550</v>
      </c>
      <c r="D1126" t="s">
        <v>564</v>
      </c>
      <c r="E1126" s="2">
        <v>45535</v>
      </c>
      <c r="F1126">
        <v>7630</v>
      </c>
      <c r="G1126" t="str">
        <f>VLOOKUP($C1126,'LKUP PCNDES'!$K:$M,2,FALSE)</f>
        <v>Mean number of Multidisciplinary Team meetings per care home resident aged 18 years or over.</v>
      </c>
      <c r="H1126" t="str">
        <f>VLOOKUP($C1126,'LKUP PCNDES'!$K:$M,3,FALSE)</f>
        <v>MDT</v>
      </c>
      <c r="I1126" t="str">
        <f>VLOOKUP($B1126,'LKUP PCNDES'!$C$17:$H$60,4,FALSE)</f>
        <v>NHS South West London ICB</v>
      </c>
      <c r="J1126" t="str">
        <f>VLOOKUP($B1126,'LKUP PCNDES'!$C$17:$H$60,6,FALSE)</f>
        <v>NHS SOUTH WEST LONDON INTEGRATED CARE BOARD</v>
      </c>
    </row>
    <row r="1127" spans="1:10" x14ac:dyDescent="0.35">
      <c r="A1127" t="s">
        <v>1558</v>
      </c>
      <c r="B1127" t="s">
        <v>656</v>
      </c>
      <c r="C1127" t="s">
        <v>1550</v>
      </c>
      <c r="D1127" t="s">
        <v>564</v>
      </c>
      <c r="E1127" s="2">
        <v>45565</v>
      </c>
      <c r="F1127">
        <v>7754</v>
      </c>
      <c r="G1127" t="str">
        <f>VLOOKUP($C1127,'LKUP PCNDES'!$K:$M,2,FALSE)</f>
        <v>Mean number of Multidisciplinary Team meetings per care home resident aged 18 years or over.</v>
      </c>
      <c r="H1127" t="str">
        <f>VLOOKUP($C1127,'LKUP PCNDES'!$K:$M,3,FALSE)</f>
        <v>MDT</v>
      </c>
      <c r="I1127" t="str">
        <f>VLOOKUP($B1127,'LKUP PCNDES'!$C$17:$H$60,4,FALSE)</f>
        <v>NHS South West London ICB</v>
      </c>
      <c r="J1127" t="str">
        <f>VLOOKUP($B1127,'LKUP PCNDES'!$C$17:$H$60,6,FALSE)</f>
        <v>NHS SOUTH WEST LONDON INTEGRATED CARE BOARD</v>
      </c>
    </row>
    <row r="1128" spans="1:10" x14ac:dyDescent="0.35">
      <c r="A1128" t="s">
        <v>1558</v>
      </c>
      <c r="B1128" t="s">
        <v>656</v>
      </c>
      <c r="C1128" t="s">
        <v>1550</v>
      </c>
      <c r="D1128" t="s">
        <v>564</v>
      </c>
      <c r="E1128" s="2">
        <v>45596</v>
      </c>
      <c r="F1128">
        <v>7851</v>
      </c>
      <c r="G1128" t="str">
        <f>VLOOKUP($C1128,'LKUP PCNDES'!$K:$M,2,FALSE)</f>
        <v>Mean number of Multidisciplinary Team meetings per care home resident aged 18 years or over.</v>
      </c>
      <c r="H1128" t="str">
        <f>VLOOKUP($C1128,'LKUP PCNDES'!$K:$M,3,FALSE)</f>
        <v>MDT</v>
      </c>
      <c r="I1128" t="str">
        <f>VLOOKUP($B1128,'LKUP PCNDES'!$C$17:$H$60,4,FALSE)</f>
        <v>NHS South West London ICB</v>
      </c>
      <c r="J1128" t="str">
        <f>VLOOKUP($B1128,'LKUP PCNDES'!$C$17:$H$60,6,FALSE)</f>
        <v>NHS SOUTH WEST LONDON INTEGRATED CARE BOARD</v>
      </c>
    </row>
    <row r="1129" spans="1:10" x14ac:dyDescent="0.35">
      <c r="A1129" t="s">
        <v>1558</v>
      </c>
      <c r="B1129" t="s">
        <v>656</v>
      </c>
      <c r="C1129" t="s">
        <v>1550</v>
      </c>
      <c r="D1129" t="s">
        <v>564</v>
      </c>
      <c r="E1129" s="2">
        <v>45626</v>
      </c>
      <c r="F1129">
        <v>7848</v>
      </c>
      <c r="G1129" t="str">
        <f>VLOOKUP($C1129,'LKUP PCNDES'!$K:$M,2,FALSE)</f>
        <v>Mean number of Multidisciplinary Team meetings per care home resident aged 18 years or over.</v>
      </c>
      <c r="H1129" t="str">
        <f>VLOOKUP($C1129,'LKUP PCNDES'!$K:$M,3,FALSE)</f>
        <v>MDT</v>
      </c>
      <c r="I1129" t="str">
        <f>VLOOKUP($B1129,'LKUP PCNDES'!$C$17:$H$60,4,FALSE)</f>
        <v>NHS South West London ICB</v>
      </c>
      <c r="J1129" t="str">
        <f>VLOOKUP($B1129,'LKUP PCNDES'!$C$17:$H$60,6,FALSE)</f>
        <v>NHS SOUTH WEST LONDON INTEGRATED CARE BOARD</v>
      </c>
    </row>
    <row r="1130" spans="1:10" x14ac:dyDescent="0.35">
      <c r="A1130" t="s">
        <v>1558</v>
      </c>
      <c r="B1130" t="s">
        <v>656</v>
      </c>
      <c r="C1130" t="s">
        <v>1550</v>
      </c>
      <c r="D1130" t="s">
        <v>563</v>
      </c>
      <c r="E1130" s="2">
        <v>45412</v>
      </c>
      <c r="F1130">
        <v>427</v>
      </c>
      <c r="G1130" t="str">
        <f>VLOOKUP($C1130,'LKUP PCNDES'!$K:$M,2,FALSE)</f>
        <v>Mean number of Multidisciplinary Team meetings per care home resident aged 18 years or over.</v>
      </c>
      <c r="H1130" t="str">
        <f>VLOOKUP($C1130,'LKUP PCNDES'!$K:$M,3,FALSE)</f>
        <v>MDT</v>
      </c>
      <c r="I1130" t="str">
        <f>VLOOKUP($B1130,'LKUP PCNDES'!$C$17:$H$60,4,FALSE)</f>
        <v>NHS South West London ICB</v>
      </c>
      <c r="J1130" t="str">
        <f>VLOOKUP($B1130,'LKUP PCNDES'!$C$17:$H$60,6,FALSE)</f>
        <v>NHS SOUTH WEST LONDON INTEGRATED CARE BOARD</v>
      </c>
    </row>
    <row r="1131" spans="1:10" x14ac:dyDescent="0.35">
      <c r="A1131" t="s">
        <v>1558</v>
      </c>
      <c r="B1131" t="s">
        <v>656</v>
      </c>
      <c r="C1131" t="s">
        <v>1550</v>
      </c>
      <c r="D1131" t="s">
        <v>563</v>
      </c>
      <c r="E1131" s="2">
        <v>45443</v>
      </c>
      <c r="F1131">
        <v>734</v>
      </c>
      <c r="G1131" t="str">
        <f>VLOOKUP($C1131,'LKUP PCNDES'!$K:$M,2,FALSE)</f>
        <v>Mean number of Multidisciplinary Team meetings per care home resident aged 18 years or over.</v>
      </c>
      <c r="H1131" t="str">
        <f>VLOOKUP($C1131,'LKUP PCNDES'!$K:$M,3,FALSE)</f>
        <v>MDT</v>
      </c>
      <c r="I1131" t="str">
        <f>VLOOKUP($B1131,'LKUP PCNDES'!$C$17:$H$60,4,FALSE)</f>
        <v>NHS South West London ICB</v>
      </c>
      <c r="J1131" t="str">
        <f>VLOOKUP($B1131,'LKUP PCNDES'!$C$17:$H$60,6,FALSE)</f>
        <v>NHS SOUTH WEST LONDON INTEGRATED CARE BOARD</v>
      </c>
    </row>
    <row r="1132" spans="1:10" x14ac:dyDescent="0.35">
      <c r="A1132" t="s">
        <v>1558</v>
      </c>
      <c r="B1132" t="s">
        <v>656</v>
      </c>
      <c r="C1132" t="s">
        <v>1550</v>
      </c>
      <c r="D1132" t="s">
        <v>563</v>
      </c>
      <c r="E1132" s="2">
        <v>45473</v>
      </c>
      <c r="F1132">
        <v>987</v>
      </c>
      <c r="G1132" t="str">
        <f>VLOOKUP($C1132,'LKUP PCNDES'!$K:$M,2,FALSE)</f>
        <v>Mean number of Multidisciplinary Team meetings per care home resident aged 18 years or over.</v>
      </c>
      <c r="H1132" t="str">
        <f>VLOOKUP($C1132,'LKUP PCNDES'!$K:$M,3,FALSE)</f>
        <v>MDT</v>
      </c>
      <c r="I1132" t="str">
        <f>VLOOKUP($B1132,'LKUP PCNDES'!$C$17:$H$60,4,FALSE)</f>
        <v>NHS South West London ICB</v>
      </c>
      <c r="J1132" t="str">
        <f>VLOOKUP($B1132,'LKUP PCNDES'!$C$17:$H$60,6,FALSE)</f>
        <v>NHS SOUTH WEST LONDON INTEGRATED CARE BOARD</v>
      </c>
    </row>
    <row r="1133" spans="1:10" x14ac:dyDescent="0.35">
      <c r="A1133" t="s">
        <v>1558</v>
      </c>
      <c r="B1133" t="s">
        <v>656</v>
      </c>
      <c r="C1133" t="s">
        <v>1550</v>
      </c>
      <c r="D1133" t="s">
        <v>563</v>
      </c>
      <c r="E1133" s="2">
        <v>45504</v>
      </c>
      <c r="F1133">
        <v>1392</v>
      </c>
      <c r="G1133" t="str">
        <f>VLOOKUP($C1133,'LKUP PCNDES'!$K:$M,2,FALSE)</f>
        <v>Mean number of Multidisciplinary Team meetings per care home resident aged 18 years or over.</v>
      </c>
      <c r="H1133" t="str">
        <f>VLOOKUP($C1133,'LKUP PCNDES'!$K:$M,3,FALSE)</f>
        <v>MDT</v>
      </c>
      <c r="I1133" t="str">
        <f>VLOOKUP($B1133,'LKUP PCNDES'!$C$17:$H$60,4,FALSE)</f>
        <v>NHS South West London ICB</v>
      </c>
      <c r="J1133" t="str">
        <f>VLOOKUP($B1133,'LKUP PCNDES'!$C$17:$H$60,6,FALSE)</f>
        <v>NHS SOUTH WEST LONDON INTEGRATED CARE BOARD</v>
      </c>
    </row>
    <row r="1134" spans="1:10" x14ac:dyDescent="0.35">
      <c r="A1134" t="s">
        <v>1558</v>
      </c>
      <c r="B1134" t="s">
        <v>656</v>
      </c>
      <c r="C1134" t="s">
        <v>1550</v>
      </c>
      <c r="D1134" t="s">
        <v>563</v>
      </c>
      <c r="E1134" s="2">
        <v>45535</v>
      </c>
      <c r="F1134">
        <v>1737</v>
      </c>
      <c r="G1134" t="str">
        <f>VLOOKUP($C1134,'LKUP PCNDES'!$K:$M,2,FALSE)</f>
        <v>Mean number of Multidisciplinary Team meetings per care home resident aged 18 years or over.</v>
      </c>
      <c r="H1134" t="str">
        <f>VLOOKUP($C1134,'LKUP PCNDES'!$K:$M,3,FALSE)</f>
        <v>MDT</v>
      </c>
      <c r="I1134" t="str">
        <f>VLOOKUP($B1134,'LKUP PCNDES'!$C$17:$H$60,4,FALSE)</f>
        <v>NHS South West London ICB</v>
      </c>
      <c r="J1134" t="str">
        <f>VLOOKUP($B1134,'LKUP PCNDES'!$C$17:$H$60,6,FALSE)</f>
        <v>NHS SOUTH WEST LONDON INTEGRATED CARE BOARD</v>
      </c>
    </row>
    <row r="1135" spans="1:10" x14ac:dyDescent="0.35">
      <c r="A1135" t="s">
        <v>1558</v>
      </c>
      <c r="B1135" t="s">
        <v>656</v>
      </c>
      <c r="C1135" t="s">
        <v>1550</v>
      </c>
      <c r="D1135" t="s">
        <v>563</v>
      </c>
      <c r="E1135" s="2">
        <v>45565</v>
      </c>
      <c r="F1135">
        <v>2112</v>
      </c>
      <c r="G1135" t="str">
        <f>VLOOKUP($C1135,'LKUP PCNDES'!$K:$M,2,FALSE)</f>
        <v>Mean number of Multidisciplinary Team meetings per care home resident aged 18 years or over.</v>
      </c>
      <c r="H1135" t="str">
        <f>VLOOKUP($C1135,'LKUP PCNDES'!$K:$M,3,FALSE)</f>
        <v>MDT</v>
      </c>
      <c r="I1135" t="str">
        <f>VLOOKUP($B1135,'LKUP PCNDES'!$C$17:$H$60,4,FALSE)</f>
        <v>NHS South West London ICB</v>
      </c>
      <c r="J1135" t="str">
        <f>VLOOKUP($B1135,'LKUP PCNDES'!$C$17:$H$60,6,FALSE)</f>
        <v>NHS SOUTH WEST LONDON INTEGRATED CARE BOARD</v>
      </c>
    </row>
    <row r="1136" spans="1:10" x14ac:dyDescent="0.35">
      <c r="A1136" t="s">
        <v>1558</v>
      </c>
      <c r="B1136" t="s">
        <v>656</v>
      </c>
      <c r="C1136" t="s">
        <v>1550</v>
      </c>
      <c r="D1136" t="s">
        <v>563</v>
      </c>
      <c r="E1136" s="2">
        <v>45596</v>
      </c>
      <c r="F1136">
        <v>2417</v>
      </c>
      <c r="G1136" t="str">
        <f>VLOOKUP($C1136,'LKUP PCNDES'!$K:$M,2,FALSE)</f>
        <v>Mean number of Multidisciplinary Team meetings per care home resident aged 18 years or over.</v>
      </c>
      <c r="H1136" t="str">
        <f>VLOOKUP($C1136,'LKUP PCNDES'!$K:$M,3,FALSE)</f>
        <v>MDT</v>
      </c>
      <c r="I1136" t="str">
        <f>VLOOKUP($B1136,'LKUP PCNDES'!$C$17:$H$60,4,FALSE)</f>
        <v>NHS South West London ICB</v>
      </c>
      <c r="J1136" t="str">
        <f>VLOOKUP($B1136,'LKUP PCNDES'!$C$17:$H$60,6,FALSE)</f>
        <v>NHS SOUTH WEST LONDON INTEGRATED CARE BOARD</v>
      </c>
    </row>
    <row r="1137" spans="1:10" x14ac:dyDescent="0.35">
      <c r="A1137" t="s">
        <v>1558</v>
      </c>
      <c r="B1137" t="s">
        <v>656</v>
      </c>
      <c r="C1137" t="s">
        <v>1550</v>
      </c>
      <c r="D1137" t="s">
        <v>563</v>
      </c>
      <c r="E1137" s="2">
        <v>45626</v>
      </c>
      <c r="F1137">
        <v>2747</v>
      </c>
      <c r="G1137" t="str">
        <f>VLOOKUP($C1137,'LKUP PCNDES'!$K:$M,2,FALSE)</f>
        <v>Mean number of Multidisciplinary Team meetings per care home resident aged 18 years or over.</v>
      </c>
      <c r="H1137" t="str">
        <f>VLOOKUP($C1137,'LKUP PCNDES'!$K:$M,3,FALSE)</f>
        <v>MDT</v>
      </c>
      <c r="I1137" t="str">
        <f>VLOOKUP($B1137,'LKUP PCNDES'!$C$17:$H$60,4,FALSE)</f>
        <v>NHS South West London ICB</v>
      </c>
      <c r="J1137" t="str">
        <f>VLOOKUP($B1137,'LKUP PCNDES'!$C$17:$H$60,6,FALSE)</f>
        <v>NHS SOUTH WEST LONDON INTEGRATED CARE BOARD</v>
      </c>
    </row>
    <row r="1138" spans="1:10" x14ac:dyDescent="0.35">
      <c r="A1138" t="s">
        <v>1558</v>
      </c>
      <c r="B1138" t="s">
        <v>656</v>
      </c>
      <c r="C1138" t="s">
        <v>1560</v>
      </c>
      <c r="D1138" t="s">
        <v>700</v>
      </c>
      <c r="E1138" s="2">
        <v>45412</v>
      </c>
      <c r="F1138">
        <v>8</v>
      </c>
      <c r="G1138" t="str">
        <f>VLOOKUP($C1138,'LKUP PCNDES'!$K:$M,2,FALSE)</f>
        <v>Percentage of permanent care home residents aged 18 years or over who received a Structured Medication Review.</v>
      </c>
      <c r="H1138" t="str">
        <f>VLOOKUP($C1138,'LKUP PCNDES'!$K:$M,3,FALSE)</f>
        <v>SMR</v>
      </c>
      <c r="I1138" t="str">
        <f>VLOOKUP($B1138,'LKUP PCNDES'!$C$17:$H$60,4,FALSE)</f>
        <v>NHS South West London ICB</v>
      </c>
      <c r="J1138" t="str">
        <f>VLOOKUP($B1138,'LKUP PCNDES'!$C$17:$H$60,6,FALSE)</f>
        <v>NHS SOUTH WEST LONDON INTEGRATED CARE BOARD</v>
      </c>
    </row>
    <row r="1139" spans="1:10" x14ac:dyDescent="0.35">
      <c r="A1139" t="s">
        <v>1558</v>
      </c>
      <c r="B1139" t="s">
        <v>656</v>
      </c>
      <c r="C1139" t="s">
        <v>1560</v>
      </c>
      <c r="D1139" t="s">
        <v>700</v>
      </c>
      <c r="E1139" s="2">
        <v>45443</v>
      </c>
      <c r="F1139">
        <v>8</v>
      </c>
      <c r="G1139" t="str">
        <f>VLOOKUP($C1139,'LKUP PCNDES'!$K:$M,2,FALSE)</f>
        <v>Percentage of permanent care home residents aged 18 years or over who received a Structured Medication Review.</v>
      </c>
      <c r="H1139" t="str">
        <f>VLOOKUP($C1139,'LKUP PCNDES'!$K:$M,3,FALSE)</f>
        <v>SMR</v>
      </c>
      <c r="I1139" t="str">
        <f>VLOOKUP($B1139,'LKUP PCNDES'!$C$17:$H$60,4,FALSE)</f>
        <v>NHS South West London ICB</v>
      </c>
      <c r="J1139" t="str">
        <f>VLOOKUP($B1139,'LKUP PCNDES'!$C$17:$H$60,6,FALSE)</f>
        <v>NHS SOUTH WEST LONDON INTEGRATED CARE BOARD</v>
      </c>
    </row>
    <row r="1140" spans="1:10" x14ac:dyDescent="0.35">
      <c r="A1140" t="s">
        <v>1558</v>
      </c>
      <c r="B1140" t="s">
        <v>656</v>
      </c>
      <c r="C1140" t="s">
        <v>1560</v>
      </c>
      <c r="D1140" t="s">
        <v>700</v>
      </c>
      <c r="E1140" s="2">
        <v>45473</v>
      </c>
      <c r="F1140">
        <v>8</v>
      </c>
      <c r="G1140" t="str">
        <f>VLOOKUP($C1140,'LKUP PCNDES'!$K:$M,2,FALSE)</f>
        <v>Percentage of permanent care home residents aged 18 years or over who received a Structured Medication Review.</v>
      </c>
      <c r="H1140" t="str">
        <f>VLOOKUP($C1140,'LKUP PCNDES'!$K:$M,3,FALSE)</f>
        <v>SMR</v>
      </c>
      <c r="I1140" t="str">
        <f>VLOOKUP($B1140,'LKUP PCNDES'!$C$17:$H$60,4,FALSE)</f>
        <v>NHS South West London ICB</v>
      </c>
      <c r="J1140" t="str">
        <f>VLOOKUP($B1140,'LKUP PCNDES'!$C$17:$H$60,6,FALSE)</f>
        <v>NHS SOUTH WEST LONDON INTEGRATED CARE BOARD</v>
      </c>
    </row>
    <row r="1141" spans="1:10" x14ac:dyDescent="0.35">
      <c r="A1141" t="s">
        <v>1558</v>
      </c>
      <c r="B1141" t="s">
        <v>656</v>
      </c>
      <c r="C1141" t="s">
        <v>1560</v>
      </c>
      <c r="D1141" t="s">
        <v>700</v>
      </c>
      <c r="E1141" s="2">
        <v>45504</v>
      </c>
      <c r="F1141">
        <v>8</v>
      </c>
      <c r="G1141" t="str">
        <f>VLOOKUP($C1141,'LKUP PCNDES'!$K:$M,2,FALSE)</f>
        <v>Percentage of permanent care home residents aged 18 years or over who received a Structured Medication Review.</v>
      </c>
      <c r="H1141" t="str">
        <f>VLOOKUP($C1141,'LKUP PCNDES'!$K:$M,3,FALSE)</f>
        <v>SMR</v>
      </c>
      <c r="I1141" t="str">
        <f>VLOOKUP($B1141,'LKUP PCNDES'!$C$17:$H$60,4,FALSE)</f>
        <v>NHS South West London ICB</v>
      </c>
      <c r="J1141" t="str">
        <f>VLOOKUP($B1141,'LKUP PCNDES'!$C$17:$H$60,6,FALSE)</f>
        <v>NHS SOUTH WEST LONDON INTEGRATED CARE BOARD</v>
      </c>
    </row>
    <row r="1142" spans="1:10" x14ac:dyDescent="0.35">
      <c r="A1142" t="s">
        <v>1558</v>
      </c>
      <c r="B1142" t="s">
        <v>656</v>
      </c>
      <c r="C1142" t="s">
        <v>1560</v>
      </c>
      <c r="D1142" t="s">
        <v>700</v>
      </c>
      <c r="E1142" s="2">
        <v>45535</v>
      </c>
      <c r="F1142">
        <v>9</v>
      </c>
      <c r="G1142" t="str">
        <f>VLOOKUP($C1142,'LKUP PCNDES'!$K:$M,2,FALSE)</f>
        <v>Percentage of permanent care home residents aged 18 years or over who received a Structured Medication Review.</v>
      </c>
      <c r="H1142" t="str">
        <f>VLOOKUP($C1142,'LKUP PCNDES'!$K:$M,3,FALSE)</f>
        <v>SMR</v>
      </c>
      <c r="I1142" t="str">
        <f>VLOOKUP($B1142,'LKUP PCNDES'!$C$17:$H$60,4,FALSE)</f>
        <v>NHS South West London ICB</v>
      </c>
      <c r="J1142" t="str">
        <f>VLOOKUP($B1142,'LKUP PCNDES'!$C$17:$H$60,6,FALSE)</f>
        <v>NHS SOUTH WEST LONDON INTEGRATED CARE BOARD</v>
      </c>
    </row>
    <row r="1143" spans="1:10" x14ac:dyDescent="0.35">
      <c r="A1143" t="s">
        <v>1558</v>
      </c>
      <c r="B1143" t="s">
        <v>656</v>
      </c>
      <c r="C1143" t="s">
        <v>1560</v>
      </c>
      <c r="D1143" t="s">
        <v>700</v>
      </c>
      <c r="E1143" s="2">
        <v>45565</v>
      </c>
      <c r="F1143">
        <v>9</v>
      </c>
      <c r="G1143" t="str">
        <f>VLOOKUP($C1143,'LKUP PCNDES'!$K:$M,2,FALSE)</f>
        <v>Percentage of permanent care home residents aged 18 years or over who received a Structured Medication Review.</v>
      </c>
      <c r="H1143" t="str">
        <f>VLOOKUP($C1143,'LKUP PCNDES'!$K:$M,3,FALSE)</f>
        <v>SMR</v>
      </c>
      <c r="I1143" t="str">
        <f>VLOOKUP($B1143,'LKUP PCNDES'!$C$17:$H$60,4,FALSE)</f>
        <v>NHS South West London ICB</v>
      </c>
      <c r="J1143" t="str">
        <f>VLOOKUP($B1143,'LKUP PCNDES'!$C$17:$H$60,6,FALSE)</f>
        <v>NHS SOUTH WEST LONDON INTEGRATED CARE BOARD</v>
      </c>
    </row>
    <row r="1144" spans="1:10" x14ac:dyDescent="0.35">
      <c r="A1144" t="s">
        <v>1558</v>
      </c>
      <c r="B1144" t="s">
        <v>656</v>
      </c>
      <c r="C1144" t="s">
        <v>1560</v>
      </c>
      <c r="D1144" t="s">
        <v>700</v>
      </c>
      <c r="E1144" s="2">
        <v>45596</v>
      </c>
      <c r="F1144">
        <v>10</v>
      </c>
      <c r="G1144" t="str">
        <f>VLOOKUP($C1144,'LKUP PCNDES'!$K:$M,2,FALSE)</f>
        <v>Percentage of permanent care home residents aged 18 years or over who received a Structured Medication Review.</v>
      </c>
      <c r="H1144" t="str">
        <f>VLOOKUP($C1144,'LKUP PCNDES'!$K:$M,3,FALSE)</f>
        <v>SMR</v>
      </c>
      <c r="I1144" t="str">
        <f>VLOOKUP($B1144,'LKUP PCNDES'!$C$17:$H$60,4,FALSE)</f>
        <v>NHS South West London ICB</v>
      </c>
      <c r="J1144" t="str">
        <f>VLOOKUP($B1144,'LKUP PCNDES'!$C$17:$H$60,6,FALSE)</f>
        <v>NHS SOUTH WEST LONDON INTEGRATED CARE BOARD</v>
      </c>
    </row>
    <row r="1145" spans="1:10" x14ac:dyDescent="0.35">
      <c r="A1145" t="s">
        <v>1558</v>
      </c>
      <c r="B1145" t="s">
        <v>656</v>
      </c>
      <c r="C1145" t="s">
        <v>1560</v>
      </c>
      <c r="D1145" t="s">
        <v>700</v>
      </c>
      <c r="E1145" s="2">
        <v>45626</v>
      </c>
      <c r="F1145">
        <v>8</v>
      </c>
      <c r="G1145" t="str">
        <f>VLOOKUP($C1145,'LKUP PCNDES'!$K:$M,2,FALSE)</f>
        <v>Percentage of permanent care home residents aged 18 years or over who received a Structured Medication Review.</v>
      </c>
      <c r="H1145" t="str">
        <f>VLOOKUP($C1145,'LKUP PCNDES'!$K:$M,3,FALSE)</f>
        <v>SMR</v>
      </c>
      <c r="I1145" t="str">
        <f>VLOOKUP($B1145,'LKUP PCNDES'!$C$17:$H$60,4,FALSE)</f>
        <v>NHS South West London ICB</v>
      </c>
      <c r="J1145" t="str">
        <f>VLOOKUP($B1145,'LKUP PCNDES'!$C$17:$H$60,6,FALSE)</f>
        <v>NHS SOUTH WEST LONDON INTEGRATED CARE BOARD</v>
      </c>
    </row>
    <row r="1146" spans="1:10" x14ac:dyDescent="0.35">
      <c r="A1146" t="s">
        <v>1558</v>
      </c>
      <c r="B1146" t="s">
        <v>656</v>
      </c>
      <c r="C1146" t="s">
        <v>1560</v>
      </c>
      <c r="D1146" t="s">
        <v>564</v>
      </c>
      <c r="E1146" s="2">
        <v>45412</v>
      </c>
      <c r="F1146">
        <v>5346</v>
      </c>
      <c r="G1146" t="str">
        <f>VLOOKUP($C1146,'LKUP PCNDES'!$K:$M,2,FALSE)</f>
        <v>Percentage of permanent care home residents aged 18 years or over who received a Structured Medication Review.</v>
      </c>
      <c r="H1146" t="str">
        <f>VLOOKUP($C1146,'LKUP PCNDES'!$K:$M,3,FALSE)</f>
        <v>SMR</v>
      </c>
      <c r="I1146" t="str">
        <f>VLOOKUP($B1146,'LKUP PCNDES'!$C$17:$H$60,4,FALSE)</f>
        <v>NHS South West London ICB</v>
      </c>
      <c r="J1146" t="str">
        <f>VLOOKUP($B1146,'LKUP PCNDES'!$C$17:$H$60,6,FALSE)</f>
        <v>NHS SOUTH WEST LONDON INTEGRATED CARE BOARD</v>
      </c>
    </row>
    <row r="1147" spans="1:10" x14ac:dyDescent="0.35">
      <c r="A1147" t="s">
        <v>1558</v>
      </c>
      <c r="B1147" t="s">
        <v>656</v>
      </c>
      <c r="C1147" t="s">
        <v>1560</v>
      </c>
      <c r="D1147" t="s">
        <v>564</v>
      </c>
      <c r="E1147" s="2">
        <v>45443</v>
      </c>
      <c r="F1147">
        <v>5450</v>
      </c>
      <c r="G1147" t="str">
        <f>VLOOKUP($C1147,'LKUP PCNDES'!$K:$M,2,FALSE)</f>
        <v>Percentage of permanent care home residents aged 18 years or over who received a Structured Medication Review.</v>
      </c>
      <c r="H1147" t="str">
        <f>VLOOKUP($C1147,'LKUP PCNDES'!$K:$M,3,FALSE)</f>
        <v>SMR</v>
      </c>
      <c r="I1147" t="str">
        <f>VLOOKUP($B1147,'LKUP PCNDES'!$C$17:$H$60,4,FALSE)</f>
        <v>NHS South West London ICB</v>
      </c>
      <c r="J1147" t="str">
        <f>VLOOKUP($B1147,'LKUP PCNDES'!$C$17:$H$60,6,FALSE)</f>
        <v>NHS SOUTH WEST LONDON INTEGRATED CARE BOARD</v>
      </c>
    </row>
    <row r="1148" spans="1:10" x14ac:dyDescent="0.35">
      <c r="A1148" t="s">
        <v>1558</v>
      </c>
      <c r="B1148" t="s">
        <v>656</v>
      </c>
      <c r="C1148" t="s">
        <v>1560</v>
      </c>
      <c r="D1148" t="s">
        <v>564</v>
      </c>
      <c r="E1148" s="2">
        <v>45473</v>
      </c>
      <c r="F1148">
        <v>5533</v>
      </c>
      <c r="G1148" t="str">
        <f>VLOOKUP($C1148,'LKUP PCNDES'!$K:$M,2,FALSE)</f>
        <v>Percentage of permanent care home residents aged 18 years or over who received a Structured Medication Review.</v>
      </c>
      <c r="H1148" t="str">
        <f>VLOOKUP($C1148,'LKUP PCNDES'!$K:$M,3,FALSE)</f>
        <v>SMR</v>
      </c>
      <c r="I1148" t="str">
        <f>VLOOKUP($B1148,'LKUP PCNDES'!$C$17:$H$60,4,FALSE)</f>
        <v>NHS South West London ICB</v>
      </c>
      <c r="J1148" t="str">
        <f>VLOOKUP($B1148,'LKUP PCNDES'!$C$17:$H$60,6,FALSE)</f>
        <v>NHS SOUTH WEST LONDON INTEGRATED CARE BOARD</v>
      </c>
    </row>
    <row r="1149" spans="1:10" x14ac:dyDescent="0.35">
      <c r="A1149" t="s">
        <v>1558</v>
      </c>
      <c r="B1149" t="s">
        <v>656</v>
      </c>
      <c r="C1149" t="s">
        <v>1560</v>
      </c>
      <c r="D1149" t="s">
        <v>564</v>
      </c>
      <c r="E1149" s="2">
        <v>45504</v>
      </c>
      <c r="F1149">
        <v>5675</v>
      </c>
      <c r="G1149" t="str">
        <f>VLOOKUP($C1149,'LKUP PCNDES'!$K:$M,2,FALSE)</f>
        <v>Percentage of permanent care home residents aged 18 years or over who received a Structured Medication Review.</v>
      </c>
      <c r="H1149" t="str">
        <f>VLOOKUP($C1149,'LKUP PCNDES'!$K:$M,3,FALSE)</f>
        <v>SMR</v>
      </c>
      <c r="I1149" t="str">
        <f>VLOOKUP($B1149,'LKUP PCNDES'!$C$17:$H$60,4,FALSE)</f>
        <v>NHS South West London ICB</v>
      </c>
      <c r="J1149" t="str">
        <f>VLOOKUP($B1149,'LKUP PCNDES'!$C$17:$H$60,6,FALSE)</f>
        <v>NHS SOUTH WEST LONDON INTEGRATED CARE BOARD</v>
      </c>
    </row>
    <row r="1150" spans="1:10" x14ac:dyDescent="0.35">
      <c r="A1150" t="s">
        <v>1558</v>
      </c>
      <c r="B1150" t="s">
        <v>656</v>
      </c>
      <c r="C1150" t="s">
        <v>1560</v>
      </c>
      <c r="D1150" t="s">
        <v>564</v>
      </c>
      <c r="E1150" s="2">
        <v>45535</v>
      </c>
      <c r="F1150">
        <v>5767</v>
      </c>
      <c r="G1150" t="str">
        <f>VLOOKUP($C1150,'LKUP PCNDES'!$K:$M,2,FALSE)</f>
        <v>Percentage of permanent care home residents aged 18 years or over who received a Structured Medication Review.</v>
      </c>
      <c r="H1150" t="str">
        <f>VLOOKUP($C1150,'LKUP PCNDES'!$K:$M,3,FALSE)</f>
        <v>SMR</v>
      </c>
      <c r="I1150" t="str">
        <f>VLOOKUP($B1150,'LKUP PCNDES'!$C$17:$H$60,4,FALSE)</f>
        <v>NHS South West London ICB</v>
      </c>
      <c r="J1150" t="str">
        <f>VLOOKUP($B1150,'LKUP PCNDES'!$C$17:$H$60,6,FALSE)</f>
        <v>NHS SOUTH WEST LONDON INTEGRATED CARE BOARD</v>
      </c>
    </row>
    <row r="1151" spans="1:10" x14ac:dyDescent="0.35">
      <c r="A1151" t="s">
        <v>1558</v>
      </c>
      <c r="B1151" t="s">
        <v>656</v>
      </c>
      <c r="C1151" t="s">
        <v>1560</v>
      </c>
      <c r="D1151" t="s">
        <v>564</v>
      </c>
      <c r="E1151" s="2">
        <v>45565</v>
      </c>
      <c r="F1151">
        <v>6001</v>
      </c>
      <c r="G1151" t="str">
        <f>VLOOKUP($C1151,'LKUP PCNDES'!$K:$M,2,FALSE)</f>
        <v>Percentage of permanent care home residents aged 18 years or over who received a Structured Medication Review.</v>
      </c>
      <c r="H1151" t="str">
        <f>VLOOKUP($C1151,'LKUP PCNDES'!$K:$M,3,FALSE)</f>
        <v>SMR</v>
      </c>
      <c r="I1151" t="str">
        <f>VLOOKUP($B1151,'LKUP PCNDES'!$C$17:$H$60,4,FALSE)</f>
        <v>NHS South West London ICB</v>
      </c>
      <c r="J1151" t="str">
        <f>VLOOKUP($B1151,'LKUP PCNDES'!$C$17:$H$60,6,FALSE)</f>
        <v>NHS SOUTH WEST LONDON INTEGRATED CARE BOARD</v>
      </c>
    </row>
    <row r="1152" spans="1:10" x14ac:dyDescent="0.35">
      <c r="A1152" t="s">
        <v>1558</v>
      </c>
      <c r="B1152" t="s">
        <v>656</v>
      </c>
      <c r="C1152" t="s">
        <v>1560</v>
      </c>
      <c r="D1152" t="s">
        <v>564</v>
      </c>
      <c r="E1152" s="2">
        <v>45596</v>
      </c>
      <c r="F1152">
        <v>6168</v>
      </c>
      <c r="G1152" t="str">
        <f>VLOOKUP($C1152,'LKUP PCNDES'!$K:$M,2,FALSE)</f>
        <v>Percentage of permanent care home residents aged 18 years or over who received a Structured Medication Review.</v>
      </c>
      <c r="H1152" t="str">
        <f>VLOOKUP($C1152,'LKUP PCNDES'!$K:$M,3,FALSE)</f>
        <v>SMR</v>
      </c>
      <c r="I1152" t="str">
        <f>VLOOKUP($B1152,'LKUP PCNDES'!$C$17:$H$60,4,FALSE)</f>
        <v>NHS South West London ICB</v>
      </c>
      <c r="J1152" t="str">
        <f>VLOOKUP($B1152,'LKUP PCNDES'!$C$17:$H$60,6,FALSE)</f>
        <v>NHS SOUTH WEST LONDON INTEGRATED CARE BOARD</v>
      </c>
    </row>
    <row r="1153" spans="1:10" x14ac:dyDescent="0.35">
      <c r="A1153" t="s">
        <v>1558</v>
      </c>
      <c r="B1153" t="s">
        <v>656</v>
      </c>
      <c r="C1153" t="s">
        <v>1560</v>
      </c>
      <c r="D1153" t="s">
        <v>564</v>
      </c>
      <c r="E1153" s="2">
        <v>45626</v>
      </c>
      <c r="F1153">
        <v>6195</v>
      </c>
      <c r="G1153" t="str">
        <f>VLOOKUP($C1153,'LKUP PCNDES'!$K:$M,2,FALSE)</f>
        <v>Percentage of permanent care home residents aged 18 years or over who received a Structured Medication Review.</v>
      </c>
      <c r="H1153" t="str">
        <f>VLOOKUP($C1153,'LKUP PCNDES'!$K:$M,3,FALSE)</f>
        <v>SMR</v>
      </c>
      <c r="I1153" t="str">
        <f>VLOOKUP($B1153,'LKUP PCNDES'!$C$17:$H$60,4,FALSE)</f>
        <v>NHS South West London ICB</v>
      </c>
      <c r="J1153" t="str">
        <f>VLOOKUP($B1153,'LKUP PCNDES'!$C$17:$H$60,6,FALSE)</f>
        <v>NHS SOUTH WEST LONDON INTEGRATED CARE BOARD</v>
      </c>
    </row>
    <row r="1154" spans="1:10" x14ac:dyDescent="0.35">
      <c r="A1154" t="s">
        <v>1558</v>
      </c>
      <c r="B1154" t="s">
        <v>656</v>
      </c>
      <c r="C1154" t="s">
        <v>1560</v>
      </c>
      <c r="D1154" t="s">
        <v>563</v>
      </c>
      <c r="E1154" s="2">
        <v>45412</v>
      </c>
      <c r="F1154">
        <v>264</v>
      </c>
      <c r="G1154" t="str">
        <f>VLOOKUP($C1154,'LKUP PCNDES'!$K:$M,2,FALSE)</f>
        <v>Percentage of permanent care home residents aged 18 years or over who received a Structured Medication Review.</v>
      </c>
      <c r="H1154" t="str">
        <f>VLOOKUP($C1154,'LKUP PCNDES'!$K:$M,3,FALSE)</f>
        <v>SMR</v>
      </c>
      <c r="I1154" t="str">
        <f>VLOOKUP($B1154,'LKUP PCNDES'!$C$17:$H$60,4,FALSE)</f>
        <v>NHS South West London ICB</v>
      </c>
      <c r="J1154" t="str">
        <f>VLOOKUP($B1154,'LKUP PCNDES'!$C$17:$H$60,6,FALSE)</f>
        <v>NHS SOUTH WEST LONDON INTEGRATED CARE BOARD</v>
      </c>
    </row>
    <row r="1155" spans="1:10" x14ac:dyDescent="0.35">
      <c r="A1155" t="s">
        <v>1558</v>
      </c>
      <c r="B1155" t="s">
        <v>656</v>
      </c>
      <c r="C1155" t="s">
        <v>1560</v>
      </c>
      <c r="D1155" t="s">
        <v>563</v>
      </c>
      <c r="E1155" s="2">
        <v>45443</v>
      </c>
      <c r="F1155">
        <v>438</v>
      </c>
      <c r="G1155" t="str">
        <f>VLOOKUP($C1155,'LKUP PCNDES'!$K:$M,2,FALSE)</f>
        <v>Percentage of permanent care home residents aged 18 years or over who received a Structured Medication Review.</v>
      </c>
      <c r="H1155" t="str">
        <f>VLOOKUP($C1155,'LKUP PCNDES'!$K:$M,3,FALSE)</f>
        <v>SMR</v>
      </c>
      <c r="I1155" t="str">
        <f>VLOOKUP($B1155,'LKUP PCNDES'!$C$17:$H$60,4,FALSE)</f>
        <v>NHS South West London ICB</v>
      </c>
      <c r="J1155" t="str">
        <f>VLOOKUP($B1155,'LKUP PCNDES'!$C$17:$H$60,6,FALSE)</f>
        <v>NHS SOUTH WEST LONDON INTEGRATED CARE BOARD</v>
      </c>
    </row>
    <row r="1156" spans="1:10" x14ac:dyDescent="0.35">
      <c r="A1156" t="s">
        <v>1558</v>
      </c>
      <c r="B1156" t="s">
        <v>656</v>
      </c>
      <c r="C1156" t="s">
        <v>1560</v>
      </c>
      <c r="D1156" t="s">
        <v>563</v>
      </c>
      <c r="E1156" s="2">
        <v>45473</v>
      </c>
      <c r="F1156">
        <v>639</v>
      </c>
      <c r="G1156" t="str">
        <f>VLOOKUP($C1156,'LKUP PCNDES'!$K:$M,2,FALSE)</f>
        <v>Percentage of permanent care home residents aged 18 years or over who received a Structured Medication Review.</v>
      </c>
      <c r="H1156" t="str">
        <f>VLOOKUP($C1156,'LKUP PCNDES'!$K:$M,3,FALSE)</f>
        <v>SMR</v>
      </c>
      <c r="I1156" t="str">
        <f>VLOOKUP($B1156,'LKUP PCNDES'!$C$17:$H$60,4,FALSE)</f>
        <v>NHS South West London ICB</v>
      </c>
      <c r="J1156" t="str">
        <f>VLOOKUP($B1156,'LKUP PCNDES'!$C$17:$H$60,6,FALSE)</f>
        <v>NHS SOUTH WEST LONDON INTEGRATED CARE BOARD</v>
      </c>
    </row>
    <row r="1157" spans="1:10" x14ac:dyDescent="0.35">
      <c r="A1157" t="s">
        <v>1558</v>
      </c>
      <c r="B1157" t="s">
        <v>656</v>
      </c>
      <c r="C1157" t="s">
        <v>1560</v>
      </c>
      <c r="D1157" t="s">
        <v>563</v>
      </c>
      <c r="E1157" s="2">
        <v>45504</v>
      </c>
      <c r="F1157">
        <v>811</v>
      </c>
      <c r="G1157" t="str">
        <f>VLOOKUP($C1157,'LKUP PCNDES'!$K:$M,2,FALSE)</f>
        <v>Percentage of permanent care home residents aged 18 years or over who received a Structured Medication Review.</v>
      </c>
      <c r="H1157" t="str">
        <f>VLOOKUP($C1157,'LKUP PCNDES'!$K:$M,3,FALSE)</f>
        <v>SMR</v>
      </c>
      <c r="I1157" t="str">
        <f>VLOOKUP($B1157,'LKUP PCNDES'!$C$17:$H$60,4,FALSE)</f>
        <v>NHS South West London ICB</v>
      </c>
      <c r="J1157" t="str">
        <f>VLOOKUP($B1157,'LKUP PCNDES'!$C$17:$H$60,6,FALSE)</f>
        <v>NHS SOUTH WEST LONDON INTEGRATED CARE BOARD</v>
      </c>
    </row>
    <row r="1158" spans="1:10" x14ac:dyDescent="0.35">
      <c r="A1158" t="s">
        <v>1558</v>
      </c>
      <c r="B1158" t="s">
        <v>656</v>
      </c>
      <c r="C1158" t="s">
        <v>1560</v>
      </c>
      <c r="D1158" t="s">
        <v>563</v>
      </c>
      <c r="E1158" s="2">
        <v>45535</v>
      </c>
      <c r="F1158">
        <v>1037</v>
      </c>
      <c r="G1158" t="str">
        <f>VLOOKUP($C1158,'LKUP PCNDES'!$K:$M,2,FALSE)</f>
        <v>Percentage of permanent care home residents aged 18 years or over who received a Structured Medication Review.</v>
      </c>
      <c r="H1158" t="str">
        <f>VLOOKUP($C1158,'LKUP PCNDES'!$K:$M,3,FALSE)</f>
        <v>SMR</v>
      </c>
      <c r="I1158" t="str">
        <f>VLOOKUP($B1158,'LKUP PCNDES'!$C$17:$H$60,4,FALSE)</f>
        <v>NHS South West London ICB</v>
      </c>
      <c r="J1158" t="str">
        <f>VLOOKUP($B1158,'LKUP PCNDES'!$C$17:$H$60,6,FALSE)</f>
        <v>NHS SOUTH WEST LONDON INTEGRATED CARE BOARD</v>
      </c>
    </row>
    <row r="1159" spans="1:10" x14ac:dyDescent="0.35">
      <c r="A1159" t="s">
        <v>1558</v>
      </c>
      <c r="B1159" t="s">
        <v>656</v>
      </c>
      <c r="C1159" t="s">
        <v>1560</v>
      </c>
      <c r="D1159" t="s">
        <v>563</v>
      </c>
      <c r="E1159" s="2">
        <v>45565</v>
      </c>
      <c r="F1159">
        <v>1286</v>
      </c>
      <c r="G1159" t="str">
        <f>VLOOKUP($C1159,'LKUP PCNDES'!$K:$M,2,FALSE)</f>
        <v>Percentage of permanent care home residents aged 18 years or over who received a Structured Medication Review.</v>
      </c>
      <c r="H1159" t="str">
        <f>VLOOKUP($C1159,'LKUP PCNDES'!$K:$M,3,FALSE)</f>
        <v>SMR</v>
      </c>
      <c r="I1159" t="str">
        <f>VLOOKUP($B1159,'LKUP PCNDES'!$C$17:$H$60,4,FALSE)</f>
        <v>NHS South West London ICB</v>
      </c>
      <c r="J1159" t="str">
        <f>VLOOKUP($B1159,'LKUP PCNDES'!$C$17:$H$60,6,FALSE)</f>
        <v>NHS SOUTH WEST LONDON INTEGRATED CARE BOARD</v>
      </c>
    </row>
    <row r="1160" spans="1:10" x14ac:dyDescent="0.35">
      <c r="A1160" t="s">
        <v>1558</v>
      </c>
      <c r="B1160" t="s">
        <v>656</v>
      </c>
      <c r="C1160" t="s">
        <v>1560</v>
      </c>
      <c r="D1160" t="s">
        <v>563</v>
      </c>
      <c r="E1160" s="2">
        <v>45596</v>
      </c>
      <c r="F1160">
        <v>1502</v>
      </c>
      <c r="G1160" t="str">
        <f>VLOOKUP($C1160,'LKUP PCNDES'!$K:$M,2,FALSE)</f>
        <v>Percentage of permanent care home residents aged 18 years or over who received a Structured Medication Review.</v>
      </c>
      <c r="H1160" t="str">
        <f>VLOOKUP($C1160,'LKUP PCNDES'!$K:$M,3,FALSE)</f>
        <v>SMR</v>
      </c>
      <c r="I1160" t="str">
        <f>VLOOKUP($B1160,'LKUP PCNDES'!$C$17:$H$60,4,FALSE)</f>
        <v>NHS South West London ICB</v>
      </c>
      <c r="J1160" t="str">
        <f>VLOOKUP($B1160,'LKUP PCNDES'!$C$17:$H$60,6,FALSE)</f>
        <v>NHS SOUTH WEST LONDON INTEGRATED CARE BOARD</v>
      </c>
    </row>
    <row r="1161" spans="1:10" x14ac:dyDescent="0.35">
      <c r="A1161" t="s">
        <v>1558</v>
      </c>
      <c r="B1161" t="s">
        <v>656</v>
      </c>
      <c r="C1161" t="s">
        <v>1560</v>
      </c>
      <c r="D1161" t="s">
        <v>563</v>
      </c>
      <c r="E1161" s="2">
        <v>45626</v>
      </c>
      <c r="F1161">
        <v>1658</v>
      </c>
      <c r="G1161" t="str">
        <f>VLOOKUP($C1161,'LKUP PCNDES'!$K:$M,2,FALSE)</f>
        <v>Percentage of permanent care home residents aged 18 years or over who received a Structured Medication Review.</v>
      </c>
      <c r="H1161" t="str">
        <f>VLOOKUP($C1161,'LKUP PCNDES'!$K:$M,3,FALSE)</f>
        <v>SMR</v>
      </c>
      <c r="I1161" t="str">
        <f>VLOOKUP($B1161,'LKUP PCNDES'!$C$17:$H$60,4,FALSE)</f>
        <v>NHS South West London ICB</v>
      </c>
      <c r="J1161" t="str">
        <f>VLOOKUP($B1161,'LKUP PCNDES'!$C$17:$H$60,6,FALSE)</f>
        <v>NHS SOUTH WEST LONDON INTEGRATED CARE BOARD</v>
      </c>
    </row>
    <row r="1162" spans="1:10" x14ac:dyDescent="0.35">
      <c r="A1162" t="s">
        <v>1558</v>
      </c>
      <c r="B1162" t="s">
        <v>656</v>
      </c>
      <c r="C1162" t="s">
        <v>1560</v>
      </c>
      <c r="D1162" t="s">
        <v>705</v>
      </c>
      <c r="E1162" s="2">
        <v>45412</v>
      </c>
      <c r="F1162">
        <v>2056</v>
      </c>
      <c r="G1162" t="str">
        <f>VLOOKUP($C1162,'LKUP PCNDES'!$K:$M,2,FALSE)</f>
        <v>Percentage of permanent care home residents aged 18 years or over who received a Structured Medication Review.</v>
      </c>
      <c r="H1162" t="str">
        <f>VLOOKUP($C1162,'LKUP PCNDES'!$K:$M,3,FALSE)</f>
        <v>SMR</v>
      </c>
      <c r="I1162" t="str">
        <f>VLOOKUP($B1162,'LKUP PCNDES'!$C$17:$H$60,4,FALSE)</f>
        <v>NHS South West London ICB</v>
      </c>
      <c r="J1162" t="str">
        <f>VLOOKUP($B1162,'LKUP PCNDES'!$C$17:$H$60,6,FALSE)</f>
        <v>NHS SOUTH WEST LONDON INTEGRATED CARE BOARD</v>
      </c>
    </row>
    <row r="1163" spans="1:10" x14ac:dyDescent="0.35">
      <c r="A1163" t="s">
        <v>1558</v>
      </c>
      <c r="B1163" t="s">
        <v>656</v>
      </c>
      <c r="C1163" t="s">
        <v>1560</v>
      </c>
      <c r="D1163" t="s">
        <v>705</v>
      </c>
      <c r="E1163" s="2">
        <v>45443</v>
      </c>
      <c r="F1163">
        <v>2038</v>
      </c>
      <c r="G1163" t="str">
        <f>VLOOKUP($C1163,'LKUP PCNDES'!$K:$M,2,FALSE)</f>
        <v>Percentage of permanent care home residents aged 18 years or over who received a Structured Medication Review.</v>
      </c>
      <c r="H1163" t="str">
        <f>VLOOKUP($C1163,'LKUP PCNDES'!$K:$M,3,FALSE)</f>
        <v>SMR</v>
      </c>
      <c r="I1163" t="str">
        <f>VLOOKUP($B1163,'LKUP PCNDES'!$C$17:$H$60,4,FALSE)</f>
        <v>NHS South West London ICB</v>
      </c>
      <c r="J1163" t="str">
        <f>VLOOKUP($B1163,'LKUP PCNDES'!$C$17:$H$60,6,FALSE)</f>
        <v>NHS SOUTH WEST LONDON INTEGRATED CARE BOARD</v>
      </c>
    </row>
    <row r="1164" spans="1:10" x14ac:dyDescent="0.35">
      <c r="A1164" t="s">
        <v>1558</v>
      </c>
      <c r="B1164" t="s">
        <v>656</v>
      </c>
      <c r="C1164" t="s">
        <v>1560</v>
      </c>
      <c r="D1164" t="s">
        <v>705</v>
      </c>
      <c r="E1164" s="2">
        <v>45473</v>
      </c>
      <c r="F1164">
        <v>1966</v>
      </c>
      <c r="G1164" t="str">
        <f>VLOOKUP($C1164,'LKUP PCNDES'!$K:$M,2,FALSE)</f>
        <v>Percentage of permanent care home residents aged 18 years or over who received a Structured Medication Review.</v>
      </c>
      <c r="H1164" t="str">
        <f>VLOOKUP($C1164,'LKUP PCNDES'!$K:$M,3,FALSE)</f>
        <v>SMR</v>
      </c>
      <c r="I1164" t="str">
        <f>VLOOKUP($B1164,'LKUP PCNDES'!$C$17:$H$60,4,FALSE)</f>
        <v>NHS South West London ICB</v>
      </c>
      <c r="J1164" t="str">
        <f>VLOOKUP($B1164,'LKUP PCNDES'!$C$17:$H$60,6,FALSE)</f>
        <v>NHS SOUTH WEST LONDON INTEGRATED CARE BOARD</v>
      </c>
    </row>
    <row r="1165" spans="1:10" x14ac:dyDescent="0.35">
      <c r="A1165" t="s">
        <v>1558</v>
      </c>
      <c r="B1165" t="s">
        <v>656</v>
      </c>
      <c r="C1165" t="s">
        <v>1560</v>
      </c>
      <c r="D1165" t="s">
        <v>705</v>
      </c>
      <c r="E1165" s="2">
        <v>45504</v>
      </c>
      <c r="F1165">
        <v>1896</v>
      </c>
      <c r="G1165" t="str">
        <f>VLOOKUP($C1165,'LKUP PCNDES'!$K:$M,2,FALSE)</f>
        <v>Percentage of permanent care home residents aged 18 years or over who received a Structured Medication Review.</v>
      </c>
      <c r="H1165" t="str">
        <f>VLOOKUP($C1165,'LKUP PCNDES'!$K:$M,3,FALSE)</f>
        <v>SMR</v>
      </c>
      <c r="I1165" t="str">
        <f>VLOOKUP($B1165,'LKUP PCNDES'!$C$17:$H$60,4,FALSE)</f>
        <v>NHS South West London ICB</v>
      </c>
      <c r="J1165" t="str">
        <f>VLOOKUP($B1165,'LKUP PCNDES'!$C$17:$H$60,6,FALSE)</f>
        <v>NHS SOUTH WEST LONDON INTEGRATED CARE BOARD</v>
      </c>
    </row>
    <row r="1166" spans="1:10" x14ac:dyDescent="0.35">
      <c r="A1166" t="s">
        <v>1558</v>
      </c>
      <c r="B1166" t="s">
        <v>656</v>
      </c>
      <c r="C1166" t="s">
        <v>1560</v>
      </c>
      <c r="D1166" t="s">
        <v>705</v>
      </c>
      <c r="E1166" s="2">
        <v>45535</v>
      </c>
      <c r="F1166">
        <v>1851</v>
      </c>
      <c r="G1166" t="str">
        <f>VLOOKUP($C1166,'LKUP PCNDES'!$K:$M,2,FALSE)</f>
        <v>Percentage of permanent care home residents aged 18 years or over who received a Structured Medication Review.</v>
      </c>
      <c r="H1166" t="str">
        <f>VLOOKUP($C1166,'LKUP PCNDES'!$K:$M,3,FALSE)</f>
        <v>SMR</v>
      </c>
      <c r="I1166" t="str">
        <f>VLOOKUP($B1166,'LKUP PCNDES'!$C$17:$H$60,4,FALSE)</f>
        <v>NHS South West London ICB</v>
      </c>
      <c r="J1166" t="str">
        <f>VLOOKUP($B1166,'LKUP PCNDES'!$C$17:$H$60,6,FALSE)</f>
        <v>NHS SOUTH WEST LONDON INTEGRATED CARE BOARD</v>
      </c>
    </row>
    <row r="1167" spans="1:10" x14ac:dyDescent="0.35">
      <c r="A1167" t="s">
        <v>1558</v>
      </c>
      <c r="B1167" t="s">
        <v>656</v>
      </c>
      <c r="C1167" t="s">
        <v>1560</v>
      </c>
      <c r="D1167" t="s">
        <v>705</v>
      </c>
      <c r="E1167" s="2">
        <v>45565</v>
      </c>
      <c r="F1167">
        <v>1740</v>
      </c>
      <c r="G1167" t="str">
        <f>VLOOKUP($C1167,'LKUP PCNDES'!$K:$M,2,FALSE)</f>
        <v>Percentage of permanent care home residents aged 18 years or over who received a Structured Medication Review.</v>
      </c>
      <c r="H1167" t="str">
        <f>VLOOKUP($C1167,'LKUP PCNDES'!$K:$M,3,FALSE)</f>
        <v>SMR</v>
      </c>
      <c r="I1167" t="str">
        <f>VLOOKUP($B1167,'LKUP PCNDES'!$C$17:$H$60,4,FALSE)</f>
        <v>NHS South West London ICB</v>
      </c>
      <c r="J1167" t="str">
        <f>VLOOKUP($B1167,'LKUP PCNDES'!$C$17:$H$60,6,FALSE)</f>
        <v>NHS SOUTH WEST LONDON INTEGRATED CARE BOARD</v>
      </c>
    </row>
    <row r="1168" spans="1:10" x14ac:dyDescent="0.35">
      <c r="A1168" t="s">
        <v>1558</v>
      </c>
      <c r="B1168" t="s">
        <v>656</v>
      </c>
      <c r="C1168" t="s">
        <v>1560</v>
      </c>
      <c r="D1168" t="s">
        <v>705</v>
      </c>
      <c r="E1168" s="2">
        <v>45596</v>
      </c>
      <c r="F1168">
        <v>1672</v>
      </c>
      <c r="G1168" t="str">
        <f>VLOOKUP($C1168,'LKUP PCNDES'!$K:$M,2,FALSE)</f>
        <v>Percentage of permanent care home residents aged 18 years or over who received a Structured Medication Review.</v>
      </c>
      <c r="H1168" t="str">
        <f>VLOOKUP($C1168,'LKUP PCNDES'!$K:$M,3,FALSE)</f>
        <v>SMR</v>
      </c>
      <c r="I1168" t="str">
        <f>VLOOKUP($B1168,'LKUP PCNDES'!$C$17:$H$60,4,FALSE)</f>
        <v>NHS South West London ICB</v>
      </c>
      <c r="J1168" t="str">
        <f>VLOOKUP($B1168,'LKUP PCNDES'!$C$17:$H$60,6,FALSE)</f>
        <v>NHS SOUTH WEST LONDON INTEGRATED CARE BOARD</v>
      </c>
    </row>
    <row r="1169" spans="1:10" x14ac:dyDescent="0.35">
      <c r="A1169" t="s">
        <v>1558</v>
      </c>
      <c r="B1169" t="s">
        <v>656</v>
      </c>
      <c r="C1169" t="s">
        <v>1560</v>
      </c>
      <c r="D1169" t="s">
        <v>705</v>
      </c>
      <c r="E1169" s="2">
        <v>45626</v>
      </c>
      <c r="F1169">
        <v>1642</v>
      </c>
      <c r="G1169" t="str">
        <f>VLOOKUP($C1169,'LKUP PCNDES'!$K:$M,2,FALSE)</f>
        <v>Percentage of permanent care home residents aged 18 years or over who received a Structured Medication Review.</v>
      </c>
      <c r="H1169" t="str">
        <f>VLOOKUP($C1169,'LKUP PCNDES'!$K:$M,3,FALSE)</f>
        <v>SMR</v>
      </c>
      <c r="I1169" t="str">
        <f>VLOOKUP($B1169,'LKUP PCNDES'!$C$17:$H$60,4,FALSE)</f>
        <v>NHS South West London ICB</v>
      </c>
      <c r="J1169" t="str">
        <f>VLOOKUP($B1169,'LKUP PCNDES'!$C$17:$H$60,6,FALSE)</f>
        <v>NHS SOUTH WEST LONDON INTEGRATED CARE BOARD</v>
      </c>
    </row>
    <row r="1170" spans="1:10" x14ac:dyDescent="0.35">
      <c r="A1170" t="s">
        <v>1558</v>
      </c>
      <c r="B1170" t="s">
        <v>656</v>
      </c>
      <c r="C1170" t="s">
        <v>1560</v>
      </c>
      <c r="D1170" t="s">
        <v>704</v>
      </c>
      <c r="E1170" s="2">
        <v>45412</v>
      </c>
      <c r="F1170">
        <v>0</v>
      </c>
      <c r="G1170" t="str">
        <f>VLOOKUP($C1170,'LKUP PCNDES'!$K:$M,2,FALSE)</f>
        <v>Percentage of permanent care home residents aged 18 years or over who received a Structured Medication Review.</v>
      </c>
      <c r="H1170" t="str">
        <f>VLOOKUP($C1170,'LKUP PCNDES'!$K:$M,3,FALSE)</f>
        <v>SMR</v>
      </c>
      <c r="I1170" t="str">
        <f>VLOOKUP($B1170,'LKUP PCNDES'!$C$17:$H$60,4,FALSE)</f>
        <v>NHS South West London ICB</v>
      </c>
      <c r="J1170" t="str">
        <f>VLOOKUP($B1170,'LKUP PCNDES'!$C$17:$H$60,6,FALSE)</f>
        <v>NHS SOUTH WEST LONDON INTEGRATED CARE BOARD</v>
      </c>
    </row>
    <row r="1171" spans="1:10" x14ac:dyDescent="0.35">
      <c r="A1171" t="s">
        <v>1558</v>
      </c>
      <c r="B1171" t="s">
        <v>656</v>
      </c>
      <c r="C1171" t="s">
        <v>1560</v>
      </c>
      <c r="D1171" t="s">
        <v>704</v>
      </c>
      <c r="E1171" s="2">
        <v>45443</v>
      </c>
      <c r="F1171">
        <v>1</v>
      </c>
      <c r="G1171" t="str">
        <f>VLOOKUP($C1171,'LKUP PCNDES'!$K:$M,2,FALSE)</f>
        <v>Percentage of permanent care home residents aged 18 years or over who received a Structured Medication Review.</v>
      </c>
      <c r="H1171" t="str">
        <f>VLOOKUP($C1171,'LKUP PCNDES'!$K:$M,3,FALSE)</f>
        <v>SMR</v>
      </c>
      <c r="I1171" t="str">
        <f>VLOOKUP($B1171,'LKUP PCNDES'!$C$17:$H$60,4,FALSE)</f>
        <v>NHS South West London ICB</v>
      </c>
      <c r="J1171" t="str">
        <f>VLOOKUP($B1171,'LKUP PCNDES'!$C$17:$H$60,6,FALSE)</f>
        <v>NHS SOUTH WEST LONDON INTEGRATED CARE BOARD</v>
      </c>
    </row>
    <row r="1172" spans="1:10" x14ac:dyDescent="0.35">
      <c r="A1172" t="s">
        <v>1558</v>
      </c>
      <c r="B1172" t="s">
        <v>656</v>
      </c>
      <c r="C1172" t="s">
        <v>1560</v>
      </c>
      <c r="D1172" t="s">
        <v>704</v>
      </c>
      <c r="E1172" s="2">
        <v>45473</v>
      </c>
      <c r="F1172">
        <v>1</v>
      </c>
      <c r="G1172" t="str">
        <f>VLOOKUP($C1172,'LKUP PCNDES'!$K:$M,2,FALSE)</f>
        <v>Percentage of permanent care home residents aged 18 years or over who received a Structured Medication Review.</v>
      </c>
      <c r="H1172" t="str">
        <f>VLOOKUP($C1172,'LKUP PCNDES'!$K:$M,3,FALSE)</f>
        <v>SMR</v>
      </c>
      <c r="I1172" t="str">
        <f>VLOOKUP($B1172,'LKUP PCNDES'!$C$17:$H$60,4,FALSE)</f>
        <v>NHS South West London ICB</v>
      </c>
      <c r="J1172" t="str">
        <f>VLOOKUP($B1172,'LKUP PCNDES'!$C$17:$H$60,6,FALSE)</f>
        <v>NHS SOUTH WEST LONDON INTEGRATED CARE BOARD</v>
      </c>
    </row>
    <row r="1173" spans="1:10" x14ac:dyDescent="0.35">
      <c r="A1173" t="s">
        <v>1558</v>
      </c>
      <c r="B1173" t="s">
        <v>656</v>
      </c>
      <c r="C1173" t="s">
        <v>1560</v>
      </c>
      <c r="D1173" t="s">
        <v>704</v>
      </c>
      <c r="E1173" s="2">
        <v>45504</v>
      </c>
      <c r="F1173">
        <v>1</v>
      </c>
      <c r="G1173" t="str">
        <f>VLOOKUP($C1173,'LKUP PCNDES'!$K:$M,2,FALSE)</f>
        <v>Percentage of permanent care home residents aged 18 years or over who received a Structured Medication Review.</v>
      </c>
      <c r="H1173" t="str">
        <f>VLOOKUP($C1173,'LKUP PCNDES'!$K:$M,3,FALSE)</f>
        <v>SMR</v>
      </c>
      <c r="I1173" t="str">
        <f>VLOOKUP($B1173,'LKUP PCNDES'!$C$17:$H$60,4,FALSE)</f>
        <v>NHS South West London ICB</v>
      </c>
      <c r="J1173" t="str">
        <f>VLOOKUP($B1173,'LKUP PCNDES'!$C$17:$H$60,6,FALSE)</f>
        <v>NHS SOUTH WEST LONDON INTEGRATED CARE BOARD</v>
      </c>
    </row>
    <row r="1174" spans="1:10" x14ac:dyDescent="0.35">
      <c r="A1174" t="s">
        <v>1558</v>
      </c>
      <c r="B1174" t="s">
        <v>656</v>
      </c>
      <c r="C1174" t="s">
        <v>1560</v>
      </c>
      <c r="D1174" t="s">
        <v>704</v>
      </c>
      <c r="E1174" s="2">
        <v>45535</v>
      </c>
      <c r="F1174">
        <v>1</v>
      </c>
      <c r="G1174" t="str">
        <f>VLOOKUP($C1174,'LKUP PCNDES'!$K:$M,2,FALSE)</f>
        <v>Percentage of permanent care home residents aged 18 years or over who received a Structured Medication Review.</v>
      </c>
      <c r="H1174" t="str">
        <f>VLOOKUP($C1174,'LKUP PCNDES'!$K:$M,3,FALSE)</f>
        <v>SMR</v>
      </c>
      <c r="I1174" t="str">
        <f>VLOOKUP($B1174,'LKUP PCNDES'!$C$17:$H$60,4,FALSE)</f>
        <v>NHS South West London ICB</v>
      </c>
      <c r="J1174" t="str">
        <f>VLOOKUP($B1174,'LKUP PCNDES'!$C$17:$H$60,6,FALSE)</f>
        <v>NHS SOUTH WEST LONDON INTEGRATED CARE BOARD</v>
      </c>
    </row>
    <row r="1175" spans="1:10" x14ac:dyDescent="0.35">
      <c r="A1175" t="s">
        <v>1558</v>
      </c>
      <c r="B1175" t="s">
        <v>656</v>
      </c>
      <c r="C1175" t="s">
        <v>1560</v>
      </c>
      <c r="D1175" t="s">
        <v>704</v>
      </c>
      <c r="E1175" s="2">
        <v>45565</v>
      </c>
      <c r="F1175">
        <v>1</v>
      </c>
      <c r="G1175" t="str">
        <f>VLOOKUP($C1175,'LKUP PCNDES'!$K:$M,2,FALSE)</f>
        <v>Percentage of permanent care home residents aged 18 years or over who received a Structured Medication Review.</v>
      </c>
      <c r="H1175" t="str">
        <f>VLOOKUP($C1175,'LKUP PCNDES'!$K:$M,3,FALSE)</f>
        <v>SMR</v>
      </c>
      <c r="I1175" t="str">
        <f>VLOOKUP($B1175,'LKUP PCNDES'!$C$17:$H$60,4,FALSE)</f>
        <v>NHS South West London ICB</v>
      </c>
      <c r="J1175" t="str">
        <f>VLOOKUP($B1175,'LKUP PCNDES'!$C$17:$H$60,6,FALSE)</f>
        <v>NHS SOUTH WEST LONDON INTEGRATED CARE BOARD</v>
      </c>
    </row>
    <row r="1176" spans="1:10" x14ac:dyDescent="0.35">
      <c r="A1176" t="s">
        <v>1558</v>
      </c>
      <c r="B1176" t="s">
        <v>656</v>
      </c>
      <c r="C1176" t="s">
        <v>1560</v>
      </c>
      <c r="D1176" t="s">
        <v>704</v>
      </c>
      <c r="E1176" s="2">
        <v>45596</v>
      </c>
      <c r="F1176">
        <v>1</v>
      </c>
      <c r="G1176" t="str">
        <f>VLOOKUP($C1176,'LKUP PCNDES'!$K:$M,2,FALSE)</f>
        <v>Percentage of permanent care home residents aged 18 years or over who received a Structured Medication Review.</v>
      </c>
      <c r="H1176" t="str">
        <f>VLOOKUP($C1176,'LKUP PCNDES'!$K:$M,3,FALSE)</f>
        <v>SMR</v>
      </c>
      <c r="I1176" t="str">
        <f>VLOOKUP($B1176,'LKUP PCNDES'!$C$17:$H$60,4,FALSE)</f>
        <v>NHS South West London ICB</v>
      </c>
      <c r="J1176" t="str">
        <f>VLOOKUP($B1176,'LKUP PCNDES'!$C$17:$H$60,6,FALSE)</f>
        <v>NHS SOUTH WEST LONDON INTEGRATED CARE BOARD</v>
      </c>
    </row>
    <row r="1177" spans="1:10" x14ac:dyDescent="0.35">
      <c r="A1177" t="s">
        <v>1558</v>
      </c>
      <c r="B1177" t="s">
        <v>656</v>
      </c>
      <c r="C1177" t="s">
        <v>1560</v>
      </c>
      <c r="D1177" t="s">
        <v>704</v>
      </c>
      <c r="E1177" s="2">
        <v>45626</v>
      </c>
      <c r="F1177">
        <v>2</v>
      </c>
      <c r="G1177" t="str">
        <f>VLOOKUP($C1177,'LKUP PCNDES'!$K:$M,2,FALSE)</f>
        <v>Percentage of permanent care home residents aged 18 years or over who received a Structured Medication Review.</v>
      </c>
      <c r="H1177" t="str">
        <f>VLOOKUP($C1177,'LKUP PCNDES'!$K:$M,3,FALSE)</f>
        <v>SMR</v>
      </c>
      <c r="I1177" t="str">
        <f>VLOOKUP($B1177,'LKUP PCNDES'!$C$17:$H$60,4,FALSE)</f>
        <v>NHS South West London ICB</v>
      </c>
      <c r="J1177" t="str">
        <f>VLOOKUP($B1177,'LKUP PCNDES'!$C$17:$H$60,6,FALSE)</f>
        <v>NHS SOUTH WEST LONDON INTEGRATED CARE BOARD</v>
      </c>
    </row>
    <row r="1178" spans="1:10" x14ac:dyDescent="0.35">
      <c r="A1178" t="s">
        <v>1558</v>
      </c>
      <c r="B1178" t="s">
        <v>656</v>
      </c>
      <c r="C1178" t="s">
        <v>1559</v>
      </c>
      <c r="D1178" t="s">
        <v>564</v>
      </c>
      <c r="E1178" s="2">
        <v>45412</v>
      </c>
      <c r="F1178">
        <v>237736</v>
      </c>
      <c r="G1178" t="str">
        <f>VLOOKUP($C1178,'LKUP PCNDES'!$K:$M,2,FALSE)</f>
        <v>Percentage of patients aged 65 years or over, who received a seasonal influenza vaccination between 1 September and 31 March.</v>
      </c>
      <c r="H1178" t="str">
        <f>VLOOKUP($C1178,'LKUP PCNDES'!$K:$M,3,FALSE)</f>
        <v>Flu_Vacs</v>
      </c>
      <c r="I1178" t="str">
        <f>VLOOKUP($B1178,'LKUP PCNDES'!$C$17:$H$60,4,FALSE)</f>
        <v>NHS South West London ICB</v>
      </c>
      <c r="J1178" t="str">
        <f>VLOOKUP($B1178,'LKUP PCNDES'!$C$17:$H$60,6,FALSE)</f>
        <v>NHS SOUTH WEST LONDON INTEGRATED CARE BOARD</v>
      </c>
    </row>
    <row r="1179" spans="1:10" x14ac:dyDescent="0.35">
      <c r="A1179" t="s">
        <v>1558</v>
      </c>
      <c r="B1179" t="s">
        <v>656</v>
      </c>
      <c r="C1179" t="s">
        <v>1559</v>
      </c>
      <c r="D1179" t="s">
        <v>564</v>
      </c>
      <c r="E1179" s="2">
        <v>45443</v>
      </c>
      <c r="F1179">
        <v>237012</v>
      </c>
      <c r="G1179" t="str">
        <f>VLOOKUP($C1179,'LKUP PCNDES'!$K:$M,2,FALSE)</f>
        <v>Percentage of patients aged 65 years or over, who received a seasonal influenza vaccination between 1 September and 31 March.</v>
      </c>
      <c r="H1179" t="str">
        <f>VLOOKUP($C1179,'LKUP PCNDES'!$K:$M,3,FALSE)</f>
        <v>Flu_Vacs</v>
      </c>
      <c r="I1179" t="str">
        <f>VLOOKUP($B1179,'LKUP PCNDES'!$C$17:$H$60,4,FALSE)</f>
        <v>NHS South West London ICB</v>
      </c>
      <c r="J1179" t="str">
        <f>VLOOKUP($B1179,'LKUP PCNDES'!$C$17:$H$60,6,FALSE)</f>
        <v>NHS SOUTH WEST LONDON INTEGRATED CARE BOARD</v>
      </c>
    </row>
    <row r="1180" spans="1:10" x14ac:dyDescent="0.35">
      <c r="A1180" t="s">
        <v>1558</v>
      </c>
      <c r="B1180" t="s">
        <v>656</v>
      </c>
      <c r="C1180" t="s">
        <v>1559</v>
      </c>
      <c r="D1180" t="s">
        <v>564</v>
      </c>
      <c r="E1180" s="2">
        <v>45473</v>
      </c>
      <c r="F1180">
        <v>236181</v>
      </c>
      <c r="G1180" t="str">
        <f>VLOOKUP($C1180,'LKUP PCNDES'!$K:$M,2,FALSE)</f>
        <v>Percentage of patients aged 65 years or over, who received a seasonal influenza vaccination between 1 September and 31 March.</v>
      </c>
      <c r="H1180" t="str">
        <f>VLOOKUP($C1180,'LKUP PCNDES'!$K:$M,3,FALSE)</f>
        <v>Flu_Vacs</v>
      </c>
      <c r="I1180" t="str">
        <f>VLOOKUP($B1180,'LKUP PCNDES'!$C$17:$H$60,4,FALSE)</f>
        <v>NHS South West London ICB</v>
      </c>
      <c r="J1180" t="str">
        <f>VLOOKUP($B1180,'LKUP PCNDES'!$C$17:$H$60,6,FALSE)</f>
        <v>NHS SOUTH WEST LONDON INTEGRATED CARE BOARD</v>
      </c>
    </row>
    <row r="1181" spans="1:10" x14ac:dyDescent="0.35">
      <c r="A1181" t="s">
        <v>1558</v>
      </c>
      <c r="B1181" t="s">
        <v>656</v>
      </c>
      <c r="C1181" t="s">
        <v>1559</v>
      </c>
      <c r="D1181" t="s">
        <v>564</v>
      </c>
      <c r="E1181" s="2">
        <v>45504</v>
      </c>
      <c r="F1181">
        <v>236090</v>
      </c>
      <c r="G1181" t="str">
        <f>VLOOKUP($C1181,'LKUP PCNDES'!$K:$M,2,FALSE)</f>
        <v>Percentage of patients aged 65 years or over, who received a seasonal influenza vaccination between 1 September and 31 March.</v>
      </c>
      <c r="H1181" t="str">
        <f>VLOOKUP($C1181,'LKUP PCNDES'!$K:$M,3,FALSE)</f>
        <v>Flu_Vacs</v>
      </c>
      <c r="I1181" t="str">
        <f>VLOOKUP($B1181,'LKUP PCNDES'!$C$17:$H$60,4,FALSE)</f>
        <v>NHS South West London ICB</v>
      </c>
      <c r="J1181" t="str">
        <f>VLOOKUP($B1181,'LKUP PCNDES'!$C$17:$H$60,6,FALSE)</f>
        <v>NHS SOUTH WEST LONDON INTEGRATED CARE BOARD</v>
      </c>
    </row>
    <row r="1182" spans="1:10" x14ac:dyDescent="0.35">
      <c r="A1182" t="s">
        <v>1558</v>
      </c>
      <c r="B1182" t="s">
        <v>656</v>
      </c>
      <c r="C1182" t="s">
        <v>1559</v>
      </c>
      <c r="D1182" t="s">
        <v>564</v>
      </c>
      <c r="E1182" s="2">
        <v>45535</v>
      </c>
      <c r="F1182">
        <v>235029</v>
      </c>
      <c r="G1182" t="str">
        <f>VLOOKUP($C1182,'LKUP PCNDES'!$K:$M,2,FALSE)</f>
        <v>Percentage of patients aged 65 years or over, who received a seasonal influenza vaccination between 1 September and 31 March.</v>
      </c>
      <c r="H1182" t="str">
        <f>VLOOKUP($C1182,'LKUP PCNDES'!$K:$M,3,FALSE)</f>
        <v>Flu_Vacs</v>
      </c>
      <c r="I1182" t="str">
        <f>VLOOKUP($B1182,'LKUP PCNDES'!$C$17:$H$60,4,FALSE)</f>
        <v>NHS South West London ICB</v>
      </c>
      <c r="J1182" t="str">
        <f>VLOOKUP($B1182,'LKUP PCNDES'!$C$17:$H$60,6,FALSE)</f>
        <v>NHS SOUTH WEST LONDON INTEGRATED CARE BOARD</v>
      </c>
    </row>
    <row r="1183" spans="1:10" x14ac:dyDescent="0.35">
      <c r="A1183" t="s">
        <v>1558</v>
      </c>
      <c r="B1183" t="s">
        <v>656</v>
      </c>
      <c r="C1183" t="s">
        <v>1559</v>
      </c>
      <c r="D1183" t="s">
        <v>564</v>
      </c>
      <c r="E1183" s="2">
        <v>45565</v>
      </c>
      <c r="F1183">
        <v>209571</v>
      </c>
      <c r="G1183" t="str">
        <f>VLOOKUP($C1183,'LKUP PCNDES'!$K:$M,2,FALSE)</f>
        <v>Percentage of patients aged 65 years or over, who received a seasonal influenza vaccination between 1 September and 31 March.</v>
      </c>
      <c r="H1183" t="str">
        <f>VLOOKUP($C1183,'LKUP PCNDES'!$K:$M,3,FALSE)</f>
        <v>Flu_Vacs</v>
      </c>
      <c r="I1183" t="str">
        <f>VLOOKUP($B1183,'LKUP PCNDES'!$C$17:$H$60,4,FALSE)</f>
        <v>NHS South West London ICB</v>
      </c>
      <c r="J1183" t="str">
        <f>VLOOKUP($B1183,'LKUP PCNDES'!$C$17:$H$60,6,FALSE)</f>
        <v>NHS SOUTH WEST LONDON INTEGRATED CARE BOARD</v>
      </c>
    </row>
    <row r="1184" spans="1:10" x14ac:dyDescent="0.35">
      <c r="A1184" t="s">
        <v>1558</v>
      </c>
      <c r="B1184" t="s">
        <v>656</v>
      </c>
      <c r="C1184" t="s">
        <v>1559</v>
      </c>
      <c r="D1184" t="s">
        <v>564</v>
      </c>
      <c r="E1184" s="2">
        <v>45596</v>
      </c>
      <c r="F1184">
        <v>183584</v>
      </c>
      <c r="G1184" t="str">
        <f>VLOOKUP($C1184,'LKUP PCNDES'!$K:$M,2,FALSE)</f>
        <v>Percentage of patients aged 65 years or over, who received a seasonal influenza vaccination between 1 September and 31 March.</v>
      </c>
      <c r="H1184" t="str">
        <f>VLOOKUP($C1184,'LKUP PCNDES'!$K:$M,3,FALSE)</f>
        <v>Flu_Vacs</v>
      </c>
      <c r="I1184" t="str">
        <f>VLOOKUP($B1184,'LKUP PCNDES'!$C$17:$H$60,4,FALSE)</f>
        <v>NHS South West London ICB</v>
      </c>
      <c r="J1184" t="str">
        <f>VLOOKUP($B1184,'LKUP PCNDES'!$C$17:$H$60,6,FALSE)</f>
        <v>NHS SOUTH WEST LONDON INTEGRATED CARE BOARD</v>
      </c>
    </row>
    <row r="1185" spans="1:10" x14ac:dyDescent="0.35">
      <c r="A1185" t="s">
        <v>1558</v>
      </c>
      <c r="B1185" t="s">
        <v>656</v>
      </c>
      <c r="C1185" t="s">
        <v>1559</v>
      </c>
      <c r="D1185" t="s">
        <v>564</v>
      </c>
      <c r="E1185" s="2">
        <v>45626</v>
      </c>
      <c r="F1185">
        <v>182911</v>
      </c>
      <c r="G1185" t="str">
        <f>VLOOKUP($C1185,'LKUP PCNDES'!$K:$M,2,FALSE)</f>
        <v>Percentage of patients aged 65 years or over, who received a seasonal influenza vaccination between 1 September and 31 March.</v>
      </c>
      <c r="H1185" t="str">
        <f>VLOOKUP($C1185,'LKUP PCNDES'!$K:$M,3,FALSE)</f>
        <v>Flu_Vacs</v>
      </c>
      <c r="I1185" t="str">
        <f>VLOOKUP($B1185,'LKUP PCNDES'!$C$17:$H$60,4,FALSE)</f>
        <v>NHS South West London ICB</v>
      </c>
      <c r="J1185" t="str">
        <f>VLOOKUP($B1185,'LKUP PCNDES'!$C$17:$H$60,6,FALSE)</f>
        <v>NHS SOUTH WEST LONDON INTEGRATED CARE BOARD</v>
      </c>
    </row>
    <row r="1186" spans="1:10" x14ac:dyDescent="0.35">
      <c r="A1186" t="s">
        <v>1558</v>
      </c>
      <c r="B1186" t="s">
        <v>656</v>
      </c>
      <c r="C1186" t="s">
        <v>1559</v>
      </c>
      <c r="D1186" t="s">
        <v>655</v>
      </c>
      <c r="E1186" s="2">
        <v>45412</v>
      </c>
      <c r="F1186">
        <v>55</v>
      </c>
      <c r="G1186" t="str">
        <f>VLOOKUP($C1186,'LKUP PCNDES'!$K:$M,2,FALSE)</f>
        <v>Percentage of patients aged 65 years or over, who received a seasonal influenza vaccination between 1 September and 31 March.</v>
      </c>
      <c r="H1186" t="str">
        <f>VLOOKUP($C1186,'LKUP PCNDES'!$K:$M,3,FALSE)</f>
        <v>Flu_Vacs</v>
      </c>
      <c r="I1186" t="str">
        <f>VLOOKUP($B1186,'LKUP PCNDES'!$C$17:$H$60,4,FALSE)</f>
        <v>NHS South West London ICB</v>
      </c>
      <c r="J1186" t="str">
        <f>VLOOKUP($B1186,'LKUP PCNDES'!$C$17:$H$60,6,FALSE)</f>
        <v>NHS SOUTH WEST LONDON INTEGRATED CARE BOARD</v>
      </c>
    </row>
    <row r="1187" spans="1:10" x14ac:dyDescent="0.35">
      <c r="A1187" t="s">
        <v>1558</v>
      </c>
      <c r="B1187" t="s">
        <v>656</v>
      </c>
      <c r="C1187" t="s">
        <v>1559</v>
      </c>
      <c r="D1187" t="s">
        <v>655</v>
      </c>
      <c r="E1187" s="2">
        <v>45443</v>
      </c>
      <c r="F1187">
        <v>100</v>
      </c>
      <c r="G1187" t="str">
        <f>VLOOKUP($C1187,'LKUP PCNDES'!$K:$M,2,FALSE)</f>
        <v>Percentage of patients aged 65 years or over, who received a seasonal influenza vaccination between 1 September and 31 March.</v>
      </c>
      <c r="H1187" t="str">
        <f>VLOOKUP($C1187,'LKUP PCNDES'!$K:$M,3,FALSE)</f>
        <v>Flu_Vacs</v>
      </c>
      <c r="I1187" t="str">
        <f>VLOOKUP($B1187,'LKUP PCNDES'!$C$17:$H$60,4,FALSE)</f>
        <v>NHS South West London ICB</v>
      </c>
      <c r="J1187" t="str">
        <f>VLOOKUP($B1187,'LKUP PCNDES'!$C$17:$H$60,6,FALSE)</f>
        <v>NHS SOUTH WEST LONDON INTEGRATED CARE BOARD</v>
      </c>
    </row>
    <row r="1188" spans="1:10" x14ac:dyDescent="0.35">
      <c r="A1188" t="s">
        <v>1558</v>
      </c>
      <c r="B1188" t="s">
        <v>656</v>
      </c>
      <c r="C1188" t="s">
        <v>1559</v>
      </c>
      <c r="D1188" t="s">
        <v>655</v>
      </c>
      <c r="E1188" s="2">
        <v>45473</v>
      </c>
      <c r="F1188">
        <v>130</v>
      </c>
      <c r="G1188" t="str">
        <f>VLOOKUP($C1188,'LKUP PCNDES'!$K:$M,2,FALSE)</f>
        <v>Percentage of patients aged 65 years or over, who received a seasonal influenza vaccination between 1 September and 31 March.</v>
      </c>
      <c r="H1188" t="str">
        <f>VLOOKUP($C1188,'LKUP PCNDES'!$K:$M,3,FALSE)</f>
        <v>Flu_Vacs</v>
      </c>
      <c r="I1188" t="str">
        <f>VLOOKUP($B1188,'LKUP PCNDES'!$C$17:$H$60,4,FALSE)</f>
        <v>NHS South West London ICB</v>
      </c>
      <c r="J1188" t="str">
        <f>VLOOKUP($B1188,'LKUP PCNDES'!$C$17:$H$60,6,FALSE)</f>
        <v>NHS SOUTH WEST LONDON INTEGRATED CARE BOARD</v>
      </c>
    </row>
    <row r="1189" spans="1:10" x14ac:dyDescent="0.35">
      <c r="A1189" t="s">
        <v>1558</v>
      </c>
      <c r="B1189" t="s">
        <v>656</v>
      </c>
      <c r="C1189" t="s">
        <v>1559</v>
      </c>
      <c r="D1189" t="s">
        <v>655</v>
      </c>
      <c r="E1189" s="2">
        <v>45504</v>
      </c>
      <c r="F1189">
        <v>156</v>
      </c>
      <c r="G1189" t="str">
        <f>VLOOKUP($C1189,'LKUP PCNDES'!$K:$M,2,FALSE)</f>
        <v>Percentage of patients aged 65 years or over, who received a seasonal influenza vaccination between 1 September and 31 March.</v>
      </c>
      <c r="H1189" t="str">
        <f>VLOOKUP($C1189,'LKUP PCNDES'!$K:$M,3,FALSE)</f>
        <v>Flu_Vacs</v>
      </c>
      <c r="I1189" t="str">
        <f>VLOOKUP($B1189,'LKUP PCNDES'!$C$17:$H$60,4,FALSE)</f>
        <v>NHS South West London ICB</v>
      </c>
      <c r="J1189" t="str">
        <f>VLOOKUP($B1189,'LKUP PCNDES'!$C$17:$H$60,6,FALSE)</f>
        <v>NHS SOUTH WEST LONDON INTEGRATED CARE BOARD</v>
      </c>
    </row>
    <row r="1190" spans="1:10" x14ac:dyDescent="0.35">
      <c r="A1190" t="s">
        <v>1558</v>
      </c>
      <c r="B1190" t="s">
        <v>656</v>
      </c>
      <c r="C1190" t="s">
        <v>1559</v>
      </c>
      <c r="D1190" t="s">
        <v>655</v>
      </c>
      <c r="E1190" s="2">
        <v>45535</v>
      </c>
      <c r="F1190">
        <v>511</v>
      </c>
      <c r="G1190" t="str">
        <f>VLOOKUP($C1190,'LKUP PCNDES'!$K:$M,2,FALSE)</f>
        <v>Percentage of patients aged 65 years or over, who received a seasonal influenza vaccination between 1 September and 31 March.</v>
      </c>
      <c r="H1190" t="str">
        <f>VLOOKUP($C1190,'LKUP PCNDES'!$K:$M,3,FALSE)</f>
        <v>Flu_Vacs</v>
      </c>
      <c r="I1190" t="str">
        <f>VLOOKUP($B1190,'LKUP PCNDES'!$C$17:$H$60,4,FALSE)</f>
        <v>NHS South West London ICB</v>
      </c>
      <c r="J1190" t="str">
        <f>VLOOKUP($B1190,'LKUP PCNDES'!$C$17:$H$60,6,FALSE)</f>
        <v>NHS SOUTH WEST LONDON INTEGRATED CARE BOARD</v>
      </c>
    </row>
    <row r="1191" spans="1:10" x14ac:dyDescent="0.35">
      <c r="A1191" t="s">
        <v>1558</v>
      </c>
      <c r="B1191" t="s">
        <v>656</v>
      </c>
      <c r="C1191" t="s">
        <v>1559</v>
      </c>
      <c r="D1191" t="s">
        <v>655</v>
      </c>
      <c r="E1191" s="2">
        <v>45565</v>
      </c>
      <c r="F1191">
        <v>3696</v>
      </c>
      <c r="G1191" t="str">
        <f>VLOOKUP($C1191,'LKUP PCNDES'!$K:$M,2,FALSE)</f>
        <v>Percentage of patients aged 65 years or over, who received a seasonal influenza vaccination between 1 September and 31 March.</v>
      </c>
      <c r="H1191" t="str">
        <f>VLOOKUP($C1191,'LKUP PCNDES'!$K:$M,3,FALSE)</f>
        <v>Flu_Vacs</v>
      </c>
      <c r="I1191" t="str">
        <f>VLOOKUP($B1191,'LKUP PCNDES'!$C$17:$H$60,4,FALSE)</f>
        <v>NHS South West London ICB</v>
      </c>
      <c r="J1191" t="str">
        <f>VLOOKUP($B1191,'LKUP PCNDES'!$C$17:$H$60,6,FALSE)</f>
        <v>NHS SOUTH WEST LONDON INTEGRATED CARE BOARD</v>
      </c>
    </row>
    <row r="1192" spans="1:10" x14ac:dyDescent="0.35">
      <c r="A1192" t="s">
        <v>1558</v>
      </c>
      <c r="B1192" t="s">
        <v>656</v>
      </c>
      <c r="C1192" t="s">
        <v>1559</v>
      </c>
      <c r="D1192" t="s">
        <v>655</v>
      </c>
      <c r="E1192" s="2">
        <v>45596</v>
      </c>
      <c r="F1192">
        <v>9102</v>
      </c>
      <c r="G1192" t="str">
        <f>VLOOKUP($C1192,'LKUP PCNDES'!$K:$M,2,FALSE)</f>
        <v>Percentage of patients aged 65 years or over, who received a seasonal influenza vaccination between 1 September and 31 March.</v>
      </c>
      <c r="H1192" t="str">
        <f>VLOOKUP($C1192,'LKUP PCNDES'!$K:$M,3,FALSE)</f>
        <v>Flu_Vacs</v>
      </c>
      <c r="I1192" t="str">
        <f>VLOOKUP($B1192,'LKUP PCNDES'!$C$17:$H$60,4,FALSE)</f>
        <v>NHS South West London ICB</v>
      </c>
      <c r="J1192" t="str">
        <f>VLOOKUP($B1192,'LKUP PCNDES'!$C$17:$H$60,6,FALSE)</f>
        <v>NHS SOUTH WEST LONDON INTEGRATED CARE BOARD</v>
      </c>
    </row>
    <row r="1193" spans="1:10" x14ac:dyDescent="0.35">
      <c r="A1193" t="s">
        <v>1558</v>
      </c>
      <c r="B1193" t="s">
        <v>656</v>
      </c>
      <c r="C1193" t="s">
        <v>1559</v>
      </c>
      <c r="D1193" t="s">
        <v>655</v>
      </c>
      <c r="E1193" s="2">
        <v>45626</v>
      </c>
      <c r="F1193">
        <v>13639</v>
      </c>
      <c r="G1193" t="str">
        <f>VLOOKUP($C1193,'LKUP PCNDES'!$K:$M,2,FALSE)</f>
        <v>Percentage of patients aged 65 years or over, who received a seasonal influenza vaccination between 1 September and 31 March.</v>
      </c>
      <c r="H1193" t="str">
        <f>VLOOKUP($C1193,'LKUP PCNDES'!$K:$M,3,FALSE)</f>
        <v>Flu_Vacs</v>
      </c>
      <c r="I1193" t="str">
        <f>VLOOKUP($B1193,'LKUP PCNDES'!$C$17:$H$60,4,FALSE)</f>
        <v>NHS South West London ICB</v>
      </c>
      <c r="J1193" t="str">
        <f>VLOOKUP($B1193,'LKUP PCNDES'!$C$17:$H$60,6,FALSE)</f>
        <v>NHS SOUTH WEST LONDON INTEGRATED CARE BOARD</v>
      </c>
    </row>
    <row r="1194" spans="1:10" x14ac:dyDescent="0.35">
      <c r="A1194" t="s">
        <v>1558</v>
      </c>
      <c r="B1194" t="s">
        <v>656</v>
      </c>
      <c r="C1194" t="s">
        <v>1559</v>
      </c>
      <c r="D1194" t="s">
        <v>657</v>
      </c>
      <c r="E1194" s="2">
        <v>45412</v>
      </c>
      <c r="F1194">
        <v>1</v>
      </c>
      <c r="G1194" t="str">
        <f>VLOOKUP($C1194,'LKUP PCNDES'!$K:$M,2,FALSE)</f>
        <v>Percentage of patients aged 65 years or over, who received a seasonal influenza vaccination between 1 September and 31 March.</v>
      </c>
      <c r="H1194" t="str">
        <f>VLOOKUP($C1194,'LKUP PCNDES'!$K:$M,3,FALSE)</f>
        <v>Flu_Vacs</v>
      </c>
      <c r="I1194" t="str">
        <f>VLOOKUP($B1194,'LKUP PCNDES'!$C$17:$H$60,4,FALSE)</f>
        <v>NHS South West London ICB</v>
      </c>
      <c r="J1194" t="str">
        <f>VLOOKUP($B1194,'LKUP PCNDES'!$C$17:$H$60,6,FALSE)</f>
        <v>NHS SOUTH WEST LONDON INTEGRATED CARE BOARD</v>
      </c>
    </row>
    <row r="1195" spans="1:10" x14ac:dyDescent="0.35">
      <c r="A1195" t="s">
        <v>1558</v>
      </c>
      <c r="B1195" t="s">
        <v>656</v>
      </c>
      <c r="C1195" t="s">
        <v>1559</v>
      </c>
      <c r="D1195" t="s">
        <v>657</v>
      </c>
      <c r="E1195" s="2">
        <v>45443</v>
      </c>
      <c r="F1195">
        <v>2</v>
      </c>
      <c r="G1195" t="str">
        <f>VLOOKUP($C1195,'LKUP PCNDES'!$K:$M,2,FALSE)</f>
        <v>Percentage of patients aged 65 years or over, who received a seasonal influenza vaccination between 1 September and 31 March.</v>
      </c>
      <c r="H1195" t="str">
        <f>VLOOKUP($C1195,'LKUP PCNDES'!$K:$M,3,FALSE)</f>
        <v>Flu_Vacs</v>
      </c>
      <c r="I1195" t="str">
        <f>VLOOKUP($B1195,'LKUP PCNDES'!$C$17:$H$60,4,FALSE)</f>
        <v>NHS South West London ICB</v>
      </c>
      <c r="J1195" t="str">
        <f>VLOOKUP($B1195,'LKUP PCNDES'!$C$17:$H$60,6,FALSE)</f>
        <v>NHS SOUTH WEST LONDON INTEGRATED CARE BOARD</v>
      </c>
    </row>
    <row r="1196" spans="1:10" x14ac:dyDescent="0.35">
      <c r="A1196" t="s">
        <v>1558</v>
      </c>
      <c r="B1196" t="s">
        <v>656</v>
      </c>
      <c r="C1196" t="s">
        <v>1559</v>
      </c>
      <c r="D1196" t="s">
        <v>657</v>
      </c>
      <c r="E1196" s="2">
        <v>45473</v>
      </c>
      <c r="F1196">
        <v>2</v>
      </c>
      <c r="G1196" t="str">
        <f>VLOOKUP($C1196,'LKUP PCNDES'!$K:$M,2,FALSE)</f>
        <v>Percentage of patients aged 65 years or over, who received a seasonal influenza vaccination between 1 September and 31 March.</v>
      </c>
      <c r="H1196" t="str">
        <f>VLOOKUP($C1196,'LKUP PCNDES'!$K:$M,3,FALSE)</f>
        <v>Flu_Vacs</v>
      </c>
      <c r="I1196" t="str">
        <f>VLOOKUP($B1196,'LKUP PCNDES'!$C$17:$H$60,4,FALSE)</f>
        <v>NHS South West London ICB</v>
      </c>
      <c r="J1196" t="str">
        <f>VLOOKUP($B1196,'LKUP PCNDES'!$C$17:$H$60,6,FALSE)</f>
        <v>NHS SOUTH WEST LONDON INTEGRATED CARE BOARD</v>
      </c>
    </row>
    <row r="1197" spans="1:10" x14ac:dyDescent="0.35">
      <c r="A1197" t="s">
        <v>1558</v>
      </c>
      <c r="B1197" t="s">
        <v>656</v>
      </c>
      <c r="C1197" t="s">
        <v>1559</v>
      </c>
      <c r="D1197" t="s">
        <v>657</v>
      </c>
      <c r="E1197" s="2">
        <v>45504</v>
      </c>
      <c r="F1197">
        <v>2</v>
      </c>
      <c r="G1197" t="str">
        <f>VLOOKUP($C1197,'LKUP PCNDES'!$K:$M,2,FALSE)</f>
        <v>Percentage of patients aged 65 years or over, who received a seasonal influenza vaccination between 1 September and 31 March.</v>
      </c>
      <c r="H1197" t="str">
        <f>VLOOKUP($C1197,'LKUP PCNDES'!$K:$M,3,FALSE)</f>
        <v>Flu_Vacs</v>
      </c>
      <c r="I1197" t="str">
        <f>VLOOKUP($B1197,'LKUP PCNDES'!$C$17:$H$60,4,FALSE)</f>
        <v>NHS South West London ICB</v>
      </c>
      <c r="J1197" t="str">
        <f>VLOOKUP($B1197,'LKUP PCNDES'!$C$17:$H$60,6,FALSE)</f>
        <v>NHS SOUTH WEST LONDON INTEGRATED CARE BOARD</v>
      </c>
    </row>
    <row r="1198" spans="1:10" x14ac:dyDescent="0.35">
      <c r="A1198" t="s">
        <v>1558</v>
      </c>
      <c r="B1198" t="s">
        <v>656</v>
      </c>
      <c r="C1198" t="s">
        <v>1559</v>
      </c>
      <c r="D1198" t="s">
        <v>657</v>
      </c>
      <c r="E1198" s="2">
        <v>45535</v>
      </c>
      <c r="F1198">
        <v>2</v>
      </c>
      <c r="G1198" t="str">
        <f>VLOOKUP($C1198,'LKUP PCNDES'!$K:$M,2,FALSE)</f>
        <v>Percentage of patients aged 65 years or over, who received a seasonal influenza vaccination between 1 September and 31 March.</v>
      </c>
      <c r="H1198" t="str">
        <f>VLOOKUP($C1198,'LKUP PCNDES'!$K:$M,3,FALSE)</f>
        <v>Flu_Vacs</v>
      </c>
      <c r="I1198" t="str">
        <f>VLOOKUP($B1198,'LKUP PCNDES'!$C$17:$H$60,4,FALSE)</f>
        <v>NHS South West London ICB</v>
      </c>
      <c r="J1198" t="str">
        <f>VLOOKUP($B1198,'LKUP PCNDES'!$C$17:$H$60,6,FALSE)</f>
        <v>NHS SOUTH WEST LONDON INTEGRATED CARE BOARD</v>
      </c>
    </row>
    <row r="1199" spans="1:10" x14ac:dyDescent="0.35">
      <c r="A1199" t="s">
        <v>1558</v>
      </c>
      <c r="B1199" t="s">
        <v>656</v>
      </c>
      <c r="C1199" t="s">
        <v>1559</v>
      </c>
      <c r="D1199" t="s">
        <v>657</v>
      </c>
      <c r="E1199" s="2">
        <v>45565</v>
      </c>
      <c r="F1199">
        <v>8</v>
      </c>
      <c r="G1199" t="str">
        <f>VLOOKUP($C1199,'LKUP PCNDES'!$K:$M,2,FALSE)</f>
        <v>Percentage of patients aged 65 years or over, who received a seasonal influenza vaccination between 1 September and 31 March.</v>
      </c>
      <c r="H1199" t="str">
        <f>VLOOKUP($C1199,'LKUP PCNDES'!$K:$M,3,FALSE)</f>
        <v>Flu_Vacs</v>
      </c>
      <c r="I1199" t="str">
        <f>VLOOKUP($B1199,'LKUP PCNDES'!$C$17:$H$60,4,FALSE)</f>
        <v>NHS South West London ICB</v>
      </c>
      <c r="J1199" t="str">
        <f>VLOOKUP($B1199,'LKUP PCNDES'!$C$17:$H$60,6,FALSE)</f>
        <v>NHS SOUTH WEST LONDON INTEGRATED CARE BOARD</v>
      </c>
    </row>
    <row r="1200" spans="1:10" x14ac:dyDescent="0.35">
      <c r="A1200" t="s">
        <v>1558</v>
      </c>
      <c r="B1200" t="s">
        <v>656</v>
      </c>
      <c r="C1200" t="s">
        <v>1559</v>
      </c>
      <c r="D1200" t="s">
        <v>657</v>
      </c>
      <c r="E1200" s="2">
        <v>45596</v>
      </c>
      <c r="F1200">
        <v>22</v>
      </c>
      <c r="G1200" t="str">
        <f>VLOOKUP($C1200,'LKUP PCNDES'!$K:$M,2,FALSE)</f>
        <v>Percentage of patients aged 65 years or over, who received a seasonal influenza vaccination between 1 September and 31 March.</v>
      </c>
      <c r="H1200" t="str">
        <f>VLOOKUP($C1200,'LKUP PCNDES'!$K:$M,3,FALSE)</f>
        <v>Flu_Vacs</v>
      </c>
      <c r="I1200" t="str">
        <f>VLOOKUP($B1200,'LKUP PCNDES'!$C$17:$H$60,4,FALSE)</f>
        <v>NHS South West London ICB</v>
      </c>
      <c r="J1200" t="str">
        <f>VLOOKUP($B1200,'LKUP PCNDES'!$C$17:$H$60,6,FALSE)</f>
        <v>NHS SOUTH WEST LONDON INTEGRATED CARE BOARD</v>
      </c>
    </row>
    <row r="1201" spans="1:10" x14ac:dyDescent="0.35">
      <c r="A1201" t="s">
        <v>1558</v>
      </c>
      <c r="B1201" t="s">
        <v>656</v>
      </c>
      <c r="C1201" t="s">
        <v>1559</v>
      </c>
      <c r="D1201" t="s">
        <v>657</v>
      </c>
      <c r="E1201" s="2">
        <v>45626</v>
      </c>
      <c r="F1201">
        <v>37</v>
      </c>
      <c r="G1201" t="str">
        <f>VLOOKUP($C1201,'LKUP PCNDES'!$K:$M,2,FALSE)</f>
        <v>Percentage of patients aged 65 years or over, who received a seasonal influenza vaccination between 1 September and 31 March.</v>
      </c>
      <c r="H1201" t="str">
        <f>VLOOKUP($C1201,'LKUP PCNDES'!$K:$M,3,FALSE)</f>
        <v>Flu_Vacs</v>
      </c>
      <c r="I1201" t="str">
        <f>VLOOKUP($B1201,'LKUP PCNDES'!$C$17:$H$60,4,FALSE)</f>
        <v>NHS South West London ICB</v>
      </c>
      <c r="J1201" t="str">
        <f>VLOOKUP($B1201,'LKUP PCNDES'!$C$17:$H$60,6,FALSE)</f>
        <v>NHS SOUTH WEST LONDON INTEGRATED CARE BOARD</v>
      </c>
    </row>
    <row r="1202" spans="1:10" x14ac:dyDescent="0.35">
      <c r="A1202" t="s">
        <v>1558</v>
      </c>
      <c r="B1202" t="s">
        <v>656</v>
      </c>
      <c r="C1202" t="s">
        <v>1559</v>
      </c>
      <c r="D1202" t="s">
        <v>658</v>
      </c>
      <c r="E1202" s="2">
        <v>45412</v>
      </c>
      <c r="F1202">
        <v>0</v>
      </c>
      <c r="G1202" t="str">
        <f>VLOOKUP($C1202,'LKUP PCNDES'!$K:$M,2,FALSE)</f>
        <v>Percentage of patients aged 65 years or over, who received a seasonal influenza vaccination between 1 September and 31 March.</v>
      </c>
      <c r="H1202" t="str">
        <f>VLOOKUP($C1202,'LKUP PCNDES'!$K:$M,3,FALSE)</f>
        <v>Flu_Vacs</v>
      </c>
      <c r="I1202" t="str">
        <f>VLOOKUP($B1202,'LKUP PCNDES'!$C$17:$H$60,4,FALSE)</f>
        <v>NHS South West London ICB</v>
      </c>
      <c r="J1202" t="str">
        <f>VLOOKUP($B1202,'LKUP PCNDES'!$C$17:$H$60,6,FALSE)</f>
        <v>NHS SOUTH WEST LONDON INTEGRATED CARE BOARD</v>
      </c>
    </row>
    <row r="1203" spans="1:10" x14ac:dyDescent="0.35">
      <c r="A1203" t="s">
        <v>1558</v>
      </c>
      <c r="B1203" t="s">
        <v>656</v>
      </c>
      <c r="C1203" t="s">
        <v>1559</v>
      </c>
      <c r="D1203" t="s">
        <v>658</v>
      </c>
      <c r="E1203" s="2">
        <v>45443</v>
      </c>
      <c r="F1203">
        <v>0</v>
      </c>
      <c r="G1203" t="str">
        <f>VLOOKUP($C1203,'LKUP PCNDES'!$K:$M,2,FALSE)</f>
        <v>Percentage of patients aged 65 years or over, who received a seasonal influenza vaccination between 1 September and 31 March.</v>
      </c>
      <c r="H1203" t="str">
        <f>VLOOKUP($C1203,'LKUP PCNDES'!$K:$M,3,FALSE)</f>
        <v>Flu_Vacs</v>
      </c>
      <c r="I1203" t="str">
        <f>VLOOKUP($B1203,'LKUP PCNDES'!$C$17:$H$60,4,FALSE)</f>
        <v>NHS South West London ICB</v>
      </c>
      <c r="J1203" t="str">
        <f>VLOOKUP($B1203,'LKUP PCNDES'!$C$17:$H$60,6,FALSE)</f>
        <v>NHS SOUTH WEST LONDON INTEGRATED CARE BOARD</v>
      </c>
    </row>
    <row r="1204" spans="1:10" x14ac:dyDescent="0.35">
      <c r="A1204" t="s">
        <v>1558</v>
      </c>
      <c r="B1204" t="s">
        <v>656</v>
      </c>
      <c r="C1204" t="s">
        <v>1559</v>
      </c>
      <c r="D1204" t="s">
        <v>658</v>
      </c>
      <c r="E1204" s="2">
        <v>45473</v>
      </c>
      <c r="F1204">
        <v>0</v>
      </c>
      <c r="G1204" t="str">
        <f>VLOOKUP($C1204,'LKUP PCNDES'!$K:$M,2,FALSE)</f>
        <v>Percentage of patients aged 65 years or over, who received a seasonal influenza vaccination between 1 September and 31 March.</v>
      </c>
      <c r="H1204" t="str">
        <f>VLOOKUP($C1204,'LKUP PCNDES'!$K:$M,3,FALSE)</f>
        <v>Flu_Vacs</v>
      </c>
      <c r="I1204" t="str">
        <f>VLOOKUP($B1204,'LKUP PCNDES'!$C$17:$H$60,4,FALSE)</f>
        <v>NHS South West London ICB</v>
      </c>
      <c r="J1204" t="str">
        <f>VLOOKUP($B1204,'LKUP PCNDES'!$C$17:$H$60,6,FALSE)</f>
        <v>NHS SOUTH WEST LONDON INTEGRATED CARE BOARD</v>
      </c>
    </row>
    <row r="1205" spans="1:10" x14ac:dyDescent="0.35">
      <c r="A1205" t="s">
        <v>1558</v>
      </c>
      <c r="B1205" t="s">
        <v>656</v>
      </c>
      <c r="C1205" t="s">
        <v>1559</v>
      </c>
      <c r="D1205" t="s">
        <v>658</v>
      </c>
      <c r="E1205" s="2">
        <v>45504</v>
      </c>
      <c r="F1205">
        <v>0</v>
      </c>
      <c r="G1205" t="str">
        <f>VLOOKUP($C1205,'LKUP PCNDES'!$K:$M,2,FALSE)</f>
        <v>Percentage of patients aged 65 years or over, who received a seasonal influenza vaccination between 1 September and 31 March.</v>
      </c>
      <c r="H1205" t="str">
        <f>VLOOKUP($C1205,'LKUP PCNDES'!$K:$M,3,FALSE)</f>
        <v>Flu_Vacs</v>
      </c>
      <c r="I1205" t="str">
        <f>VLOOKUP($B1205,'LKUP PCNDES'!$C$17:$H$60,4,FALSE)</f>
        <v>NHS South West London ICB</v>
      </c>
      <c r="J1205" t="str">
        <f>VLOOKUP($B1205,'LKUP PCNDES'!$C$17:$H$60,6,FALSE)</f>
        <v>NHS SOUTH WEST LONDON INTEGRATED CARE BOARD</v>
      </c>
    </row>
    <row r="1206" spans="1:10" x14ac:dyDescent="0.35">
      <c r="A1206" t="s">
        <v>1558</v>
      </c>
      <c r="B1206" t="s">
        <v>656</v>
      </c>
      <c r="C1206" t="s">
        <v>1559</v>
      </c>
      <c r="D1206" t="s">
        <v>658</v>
      </c>
      <c r="E1206" s="2">
        <v>45535</v>
      </c>
      <c r="F1206">
        <v>0</v>
      </c>
      <c r="G1206" t="str">
        <f>VLOOKUP($C1206,'LKUP PCNDES'!$K:$M,2,FALSE)</f>
        <v>Percentage of patients aged 65 years or over, who received a seasonal influenza vaccination between 1 September and 31 March.</v>
      </c>
      <c r="H1206" t="str">
        <f>VLOOKUP($C1206,'LKUP PCNDES'!$K:$M,3,FALSE)</f>
        <v>Flu_Vacs</v>
      </c>
      <c r="I1206" t="str">
        <f>VLOOKUP($B1206,'LKUP PCNDES'!$C$17:$H$60,4,FALSE)</f>
        <v>NHS South West London ICB</v>
      </c>
      <c r="J1206" t="str">
        <f>VLOOKUP($B1206,'LKUP PCNDES'!$C$17:$H$60,6,FALSE)</f>
        <v>NHS SOUTH WEST LONDON INTEGRATED CARE BOARD</v>
      </c>
    </row>
    <row r="1207" spans="1:10" x14ac:dyDescent="0.35">
      <c r="A1207" t="s">
        <v>1558</v>
      </c>
      <c r="B1207" t="s">
        <v>656</v>
      </c>
      <c r="C1207" t="s">
        <v>1559</v>
      </c>
      <c r="D1207" t="s">
        <v>658</v>
      </c>
      <c r="E1207" s="2">
        <v>45565</v>
      </c>
      <c r="F1207">
        <v>19365</v>
      </c>
      <c r="G1207" t="str">
        <f>VLOOKUP($C1207,'LKUP PCNDES'!$K:$M,2,FALSE)</f>
        <v>Percentage of patients aged 65 years or over, who received a seasonal influenza vaccination between 1 September and 31 March.</v>
      </c>
      <c r="H1207" t="str">
        <f>VLOOKUP($C1207,'LKUP PCNDES'!$K:$M,3,FALSE)</f>
        <v>Flu_Vacs</v>
      </c>
      <c r="I1207" t="str">
        <f>VLOOKUP($B1207,'LKUP PCNDES'!$C$17:$H$60,4,FALSE)</f>
        <v>NHS South West London ICB</v>
      </c>
      <c r="J1207" t="str">
        <f>VLOOKUP($B1207,'LKUP PCNDES'!$C$17:$H$60,6,FALSE)</f>
        <v>NHS SOUTH WEST LONDON INTEGRATED CARE BOARD</v>
      </c>
    </row>
    <row r="1208" spans="1:10" x14ac:dyDescent="0.35">
      <c r="A1208" t="s">
        <v>1558</v>
      </c>
      <c r="B1208" t="s">
        <v>656</v>
      </c>
      <c r="C1208" t="s">
        <v>1559</v>
      </c>
      <c r="D1208" t="s">
        <v>658</v>
      </c>
      <c r="E1208" s="2">
        <v>45596</v>
      </c>
      <c r="F1208">
        <v>41758</v>
      </c>
      <c r="G1208" t="str">
        <f>VLOOKUP($C1208,'LKUP PCNDES'!$K:$M,2,FALSE)</f>
        <v>Percentage of patients aged 65 years or over, who received a seasonal influenza vaccination between 1 September and 31 March.</v>
      </c>
      <c r="H1208" t="str">
        <f>VLOOKUP($C1208,'LKUP PCNDES'!$K:$M,3,FALSE)</f>
        <v>Flu_Vacs</v>
      </c>
      <c r="I1208" t="str">
        <f>VLOOKUP($B1208,'LKUP PCNDES'!$C$17:$H$60,4,FALSE)</f>
        <v>NHS South West London ICB</v>
      </c>
      <c r="J1208" t="str">
        <f>VLOOKUP($B1208,'LKUP PCNDES'!$C$17:$H$60,6,FALSE)</f>
        <v>NHS SOUTH WEST LONDON INTEGRATED CARE BOARD</v>
      </c>
    </row>
    <row r="1209" spans="1:10" x14ac:dyDescent="0.35">
      <c r="A1209" t="s">
        <v>1558</v>
      </c>
      <c r="B1209" t="s">
        <v>656</v>
      </c>
      <c r="C1209" t="s">
        <v>1559</v>
      </c>
      <c r="D1209" t="s">
        <v>658</v>
      </c>
      <c r="E1209" s="2">
        <v>45626</v>
      </c>
      <c r="F1209">
        <v>36944</v>
      </c>
      <c r="G1209" t="str">
        <f>VLOOKUP($C1209,'LKUP PCNDES'!$K:$M,2,FALSE)</f>
        <v>Percentage of patients aged 65 years or over, who received a seasonal influenza vaccination between 1 September and 31 March.</v>
      </c>
      <c r="H1209" t="str">
        <f>VLOOKUP($C1209,'LKUP PCNDES'!$K:$M,3,FALSE)</f>
        <v>Flu_Vacs</v>
      </c>
      <c r="I1209" t="str">
        <f>VLOOKUP($B1209,'LKUP PCNDES'!$C$17:$H$60,4,FALSE)</f>
        <v>NHS South West London ICB</v>
      </c>
      <c r="J1209" t="str">
        <f>VLOOKUP($B1209,'LKUP PCNDES'!$C$17:$H$60,6,FALSE)</f>
        <v>NHS SOUTH WEST LONDON INTEGRATED CARE BOARD</v>
      </c>
    </row>
    <row r="1210" spans="1:10" x14ac:dyDescent="0.35">
      <c r="A1210" t="s">
        <v>1558</v>
      </c>
      <c r="B1210" t="s">
        <v>656</v>
      </c>
      <c r="C1210" t="s">
        <v>1559</v>
      </c>
      <c r="D1210" t="s">
        <v>563</v>
      </c>
      <c r="E1210" s="2">
        <v>45412</v>
      </c>
      <c r="F1210">
        <v>0</v>
      </c>
      <c r="G1210" t="str">
        <f>VLOOKUP($C1210,'LKUP PCNDES'!$K:$M,2,FALSE)</f>
        <v>Percentage of patients aged 65 years or over, who received a seasonal influenza vaccination between 1 September and 31 March.</v>
      </c>
      <c r="H1210" t="str">
        <f>VLOOKUP($C1210,'LKUP PCNDES'!$K:$M,3,FALSE)</f>
        <v>Flu_Vacs</v>
      </c>
      <c r="I1210" t="str">
        <f>VLOOKUP($B1210,'LKUP PCNDES'!$C$17:$H$60,4,FALSE)</f>
        <v>NHS South West London ICB</v>
      </c>
      <c r="J1210" t="str">
        <f>VLOOKUP($B1210,'LKUP PCNDES'!$C$17:$H$60,6,FALSE)</f>
        <v>NHS SOUTH WEST LONDON INTEGRATED CARE BOARD</v>
      </c>
    </row>
    <row r="1211" spans="1:10" x14ac:dyDescent="0.35">
      <c r="A1211" t="s">
        <v>1558</v>
      </c>
      <c r="B1211" t="s">
        <v>656</v>
      </c>
      <c r="C1211" t="s">
        <v>1559</v>
      </c>
      <c r="D1211" t="s">
        <v>563</v>
      </c>
      <c r="E1211" s="2">
        <v>45443</v>
      </c>
      <c r="F1211">
        <v>0</v>
      </c>
      <c r="G1211" t="str">
        <f>VLOOKUP($C1211,'LKUP PCNDES'!$K:$M,2,FALSE)</f>
        <v>Percentage of patients aged 65 years or over, who received a seasonal influenza vaccination between 1 September and 31 March.</v>
      </c>
      <c r="H1211" t="str">
        <f>VLOOKUP($C1211,'LKUP PCNDES'!$K:$M,3,FALSE)</f>
        <v>Flu_Vacs</v>
      </c>
      <c r="I1211" t="str">
        <f>VLOOKUP($B1211,'LKUP PCNDES'!$C$17:$H$60,4,FALSE)</f>
        <v>NHS South West London ICB</v>
      </c>
      <c r="J1211" t="str">
        <f>VLOOKUP($B1211,'LKUP PCNDES'!$C$17:$H$60,6,FALSE)</f>
        <v>NHS SOUTH WEST LONDON INTEGRATED CARE BOARD</v>
      </c>
    </row>
    <row r="1212" spans="1:10" x14ac:dyDescent="0.35">
      <c r="A1212" t="s">
        <v>1558</v>
      </c>
      <c r="B1212" t="s">
        <v>656</v>
      </c>
      <c r="C1212" t="s">
        <v>1559</v>
      </c>
      <c r="D1212" t="s">
        <v>563</v>
      </c>
      <c r="E1212" s="2">
        <v>45473</v>
      </c>
      <c r="F1212">
        <v>0</v>
      </c>
      <c r="G1212" t="str">
        <f>VLOOKUP($C1212,'LKUP PCNDES'!$K:$M,2,FALSE)</f>
        <v>Percentage of patients aged 65 years or over, who received a seasonal influenza vaccination between 1 September and 31 March.</v>
      </c>
      <c r="H1212" t="str">
        <f>VLOOKUP($C1212,'LKUP PCNDES'!$K:$M,3,FALSE)</f>
        <v>Flu_Vacs</v>
      </c>
      <c r="I1212" t="str">
        <f>VLOOKUP($B1212,'LKUP PCNDES'!$C$17:$H$60,4,FALSE)</f>
        <v>NHS South West London ICB</v>
      </c>
      <c r="J1212" t="str">
        <f>VLOOKUP($B1212,'LKUP PCNDES'!$C$17:$H$60,6,FALSE)</f>
        <v>NHS SOUTH WEST LONDON INTEGRATED CARE BOARD</v>
      </c>
    </row>
    <row r="1213" spans="1:10" x14ac:dyDescent="0.35">
      <c r="A1213" t="s">
        <v>1558</v>
      </c>
      <c r="B1213" t="s">
        <v>656</v>
      </c>
      <c r="C1213" t="s">
        <v>1559</v>
      </c>
      <c r="D1213" t="s">
        <v>563</v>
      </c>
      <c r="E1213" s="2">
        <v>45504</v>
      </c>
      <c r="F1213">
        <v>0</v>
      </c>
      <c r="G1213" t="str">
        <f>VLOOKUP($C1213,'LKUP PCNDES'!$K:$M,2,FALSE)</f>
        <v>Percentage of patients aged 65 years or over, who received a seasonal influenza vaccination between 1 September and 31 March.</v>
      </c>
      <c r="H1213" t="str">
        <f>VLOOKUP($C1213,'LKUP PCNDES'!$K:$M,3,FALSE)</f>
        <v>Flu_Vacs</v>
      </c>
      <c r="I1213" t="str">
        <f>VLOOKUP($B1213,'LKUP PCNDES'!$C$17:$H$60,4,FALSE)</f>
        <v>NHS South West London ICB</v>
      </c>
      <c r="J1213" t="str">
        <f>VLOOKUP($B1213,'LKUP PCNDES'!$C$17:$H$60,6,FALSE)</f>
        <v>NHS SOUTH WEST LONDON INTEGRATED CARE BOARD</v>
      </c>
    </row>
    <row r="1214" spans="1:10" x14ac:dyDescent="0.35">
      <c r="A1214" t="s">
        <v>1558</v>
      </c>
      <c r="B1214" t="s">
        <v>656</v>
      </c>
      <c r="C1214" t="s">
        <v>1559</v>
      </c>
      <c r="D1214" t="s">
        <v>563</v>
      </c>
      <c r="E1214" s="2">
        <v>45535</v>
      </c>
      <c r="F1214">
        <v>0</v>
      </c>
      <c r="G1214" t="str">
        <f>VLOOKUP($C1214,'LKUP PCNDES'!$K:$M,2,FALSE)</f>
        <v>Percentage of patients aged 65 years or over, who received a seasonal influenza vaccination between 1 September and 31 March.</v>
      </c>
      <c r="H1214" t="str">
        <f>VLOOKUP($C1214,'LKUP PCNDES'!$K:$M,3,FALSE)</f>
        <v>Flu_Vacs</v>
      </c>
      <c r="I1214" t="str">
        <f>VLOOKUP($B1214,'LKUP PCNDES'!$C$17:$H$60,4,FALSE)</f>
        <v>NHS South West London ICB</v>
      </c>
      <c r="J1214" t="str">
        <f>VLOOKUP($B1214,'LKUP PCNDES'!$C$17:$H$60,6,FALSE)</f>
        <v>NHS SOUTH WEST LONDON INTEGRATED CARE BOARD</v>
      </c>
    </row>
    <row r="1215" spans="1:10" x14ac:dyDescent="0.35">
      <c r="A1215" t="s">
        <v>1558</v>
      </c>
      <c r="B1215" t="s">
        <v>656</v>
      </c>
      <c r="C1215" t="s">
        <v>1559</v>
      </c>
      <c r="D1215" t="s">
        <v>563</v>
      </c>
      <c r="E1215" s="2">
        <v>45565</v>
      </c>
      <c r="F1215">
        <v>297</v>
      </c>
      <c r="G1215" t="str">
        <f>VLOOKUP($C1215,'LKUP PCNDES'!$K:$M,2,FALSE)</f>
        <v>Percentage of patients aged 65 years or over, who received a seasonal influenza vaccination between 1 September and 31 March.</v>
      </c>
      <c r="H1215" t="str">
        <f>VLOOKUP($C1215,'LKUP PCNDES'!$K:$M,3,FALSE)</f>
        <v>Flu_Vacs</v>
      </c>
      <c r="I1215" t="str">
        <f>VLOOKUP($B1215,'LKUP PCNDES'!$C$17:$H$60,4,FALSE)</f>
        <v>NHS South West London ICB</v>
      </c>
      <c r="J1215" t="str">
        <f>VLOOKUP($B1215,'LKUP PCNDES'!$C$17:$H$60,6,FALSE)</f>
        <v>NHS SOUTH WEST LONDON INTEGRATED CARE BOARD</v>
      </c>
    </row>
    <row r="1216" spans="1:10" x14ac:dyDescent="0.35">
      <c r="A1216" t="s">
        <v>1558</v>
      </c>
      <c r="B1216" t="s">
        <v>656</v>
      </c>
      <c r="C1216" t="s">
        <v>1559</v>
      </c>
      <c r="D1216" t="s">
        <v>563</v>
      </c>
      <c r="E1216" s="2">
        <v>45596</v>
      </c>
      <c r="F1216">
        <v>124868</v>
      </c>
      <c r="G1216" t="str">
        <f>VLOOKUP($C1216,'LKUP PCNDES'!$K:$M,2,FALSE)</f>
        <v>Percentage of patients aged 65 years or over, who received a seasonal influenza vaccination between 1 September and 31 March.</v>
      </c>
      <c r="H1216" t="str">
        <f>VLOOKUP($C1216,'LKUP PCNDES'!$K:$M,3,FALSE)</f>
        <v>Flu_Vacs</v>
      </c>
      <c r="I1216" t="str">
        <f>VLOOKUP($B1216,'LKUP PCNDES'!$C$17:$H$60,4,FALSE)</f>
        <v>NHS South West London ICB</v>
      </c>
      <c r="J1216" t="str">
        <f>VLOOKUP($B1216,'LKUP PCNDES'!$C$17:$H$60,6,FALSE)</f>
        <v>NHS SOUTH WEST LONDON INTEGRATED CARE BOARD</v>
      </c>
    </row>
    <row r="1217" spans="1:10" x14ac:dyDescent="0.35">
      <c r="A1217" t="s">
        <v>1558</v>
      </c>
      <c r="B1217" t="s">
        <v>656</v>
      </c>
      <c r="C1217" t="s">
        <v>1559</v>
      </c>
      <c r="D1217" t="s">
        <v>563</v>
      </c>
      <c r="E1217" s="2">
        <v>45626</v>
      </c>
      <c r="F1217">
        <v>142306</v>
      </c>
      <c r="G1217" t="str">
        <f>VLOOKUP($C1217,'LKUP PCNDES'!$K:$M,2,FALSE)</f>
        <v>Percentage of patients aged 65 years or over, who received a seasonal influenza vaccination between 1 September and 31 March.</v>
      </c>
      <c r="H1217" t="str">
        <f>VLOOKUP($C1217,'LKUP PCNDES'!$K:$M,3,FALSE)</f>
        <v>Flu_Vacs</v>
      </c>
      <c r="I1217" t="str">
        <f>VLOOKUP($B1217,'LKUP PCNDES'!$C$17:$H$60,4,FALSE)</f>
        <v>NHS South West London ICB</v>
      </c>
      <c r="J1217" t="str">
        <f>VLOOKUP($B1217,'LKUP PCNDES'!$C$17:$H$60,6,FALSE)</f>
        <v>NHS SOUTH WEST LONDON INTEGRATED CARE BOARD</v>
      </c>
    </row>
    <row r="1218" spans="1:10" x14ac:dyDescent="0.35">
      <c r="A1218" t="s">
        <v>1558</v>
      </c>
      <c r="B1218" t="s">
        <v>656</v>
      </c>
      <c r="C1218" t="s">
        <v>1559</v>
      </c>
      <c r="D1218" t="s">
        <v>661</v>
      </c>
      <c r="E1218" s="2">
        <v>45412</v>
      </c>
      <c r="F1218">
        <v>379</v>
      </c>
      <c r="G1218" t="str">
        <f>VLOOKUP($C1218,'LKUP PCNDES'!$K:$M,2,FALSE)</f>
        <v>Percentage of patients aged 65 years or over, who received a seasonal influenza vaccination between 1 September and 31 March.</v>
      </c>
      <c r="H1218" t="str">
        <f>VLOOKUP($C1218,'LKUP PCNDES'!$K:$M,3,FALSE)</f>
        <v>Flu_Vacs</v>
      </c>
      <c r="I1218" t="str">
        <f>VLOOKUP($B1218,'LKUP PCNDES'!$C$17:$H$60,4,FALSE)</f>
        <v>NHS South West London ICB</v>
      </c>
      <c r="J1218" t="str">
        <f>VLOOKUP($B1218,'LKUP PCNDES'!$C$17:$H$60,6,FALSE)</f>
        <v>NHS SOUTH WEST LONDON INTEGRATED CARE BOARD</v>
      </c>
    </row>
    <row r="1219" spans="1:10" x14ac:dyDescent="0.35">
      <c r="A1219" t="s">
        <v>1558</v>
      </c>
      <c r="B1219" t="s">
        <v>656</v>
      </c>
      <c r="C1219" t="s">
        <v>1559</v>
      </c>
      <c r="D1219" t="s">
        <v>661</v>
      </c>
      <c r="E1219" s="2">
        <v>45443</v>
      </c>
      <c r="F1219">
        <v>379</v>
      </c>
      <c r="G1219" t="str">
        <f>VLOOKUP($C1219,'LKUP PCNDES'!$K:$M,2,FALSE)</f>
        <v>Percentage of patients aged 65 years or over, who received a seasonal influenza vaccination between 1 September and 31 March.</v>
      </c>
      <c r="H1219" t="str">
        <f>VLOOKUP($C1219,'LKUP PCNDES'!$K:$M,3,FALSE)</f>
        <v>Flu_Vacs</v>
      </c>
      <c r="I1219" t="str">
        <f>VLOOKUP($B1219,'LKUP PCNDES'!$C$17:$H$60,4,FALSE)</f>
        <v>NHS South West London ICB</v>
      </c>
      <c r="J1219" t="str">
        <f>VLOOKUP($B1219,'LKUP PCNDES'!$C$17:$H$60,6,FALSE)</f>
        <v>NHS SOUTH WEST LONDON INTEGRATED CARE BOARD</v>
      </c>
    </row>
    <row r="1220" spans="1:10" x14ac:dyDescent="0.35">
      <c r="A1220" t="s">
        <v>1558</v>
      </c>
      <c r="B1220" t="s">
        <v>656</v>
      </c>
      <c r="C1220" t="s">
        <v>1559</v>
      </c>
      <c r="D1220" t="s">
        <v>661</v>
      </c>
      <c r="E1220" s="2">
        <v>45473</v>
      </c>
      <c r="F1220">
        <v>377</v>
      </c>
      <c r="G1220" t="str">
        <f>VLOOKUP($C1220,'LKUP PCNDES'!$K:$M,2,FALSE)</f>
        <v>Percentage of patients aged 65 years or over, who received a seasonal influenza vaccination between 1 September and 31 March.</v>
      </c>
      <c r="H1220" t="str">
        <f>VLOOKUP($C1220,'LKUP PCNDES'!$K:$M,3,FALSE)</f>
        <v>Flu_Vacs</v>
      </c>
      <c r="I1220" t="str">
        <f>VLOOKUP($B1220,'LKUP PCNDES'!$C$17:$H$60,4,FALSE)</f>
        <v>NHS South West London ICB</v>
      </c>
      <c r="J1220" t="str">
        <f>VLOOKUP($B1220,'LKUP PCNDES'!$C$17:$H$60,6,FALSE)</f>
        <v>NHS SOUTH WEST LONDON INTEGRATED CARE BOARD</v>
      </c>
    </row>
    <row r="1221" spans="1:10" x14ac:dyDescent="0.35">
      <c r="A1221" t="s">
        <v>1558</v>
      </c>
      <c r="B1221" t="s">
        <v>656</v>
      </c>
      <c r="C1221" t="s">
        <v>1559</v>
      </c>
      <c r="D1221" t="s">
        <v>661</v>
      </c>
      <c r="E1221" s="2">
        <v>45504</v>
      </c>
      <c r="F1221">
        <v>379</v>
      </c>
      <c r="G1221" t="str">
        <f>VLOOKUP($C1221,'LKUP PCNDES'!$K:$M,2,FALSE)</f>
        <v>Percentage of patients aged 65 years or over, who received a seasonal influenza vaccination between 1 September and 31 March.</v>
      </c>
      <c r="H1221" t="str">
        <f>VLOOKUP($C1221,'LKUP PCNDES'!$K:$M,3,FALSE)</f>
        <v>Flu_Vacs</v>
      </c>
      <c r="I1221" t="str">
        <f>VLOOKUP($B1221,'LKUP PCNDES'!$C$17:$H$60,4,FALSE)</f>
        <v>NHS South West London ICB</v>
      </c>
      <c r="J1221" t="str">
        <f>VLOOKUP($B1221,'LKUP PCNDES'!$C$17:$H$60,6,FALSE)</f>
        <v>NHS SOUTH WEST LONDON INTEGRATED CARE BOARD</v>
      </c>
    </row>
    <row r="1222" spans="1:10" x14ac:dyDescent="0.35">
      <c r="A1222" t="s">
        <v>1558</v>
      </c>
      <c r="B1222" t="s">
        <v>656</v>
      </c>
      <c r="C1222" t="s">
        <v>1559</v>
      </c>
      <c r="D1222" t="s">
        <v>661</v>
      </c>
      <c r="E1222" s="2">
        <v>45535</v>
      </c>
      <c r="F1222">
        <v>377</v>
      </c>
      <c r="G1222" t="str">
        <f>VLOOKUP($C1222,'LKUP PCNDES'!$K:$M,2,FALSE)</f>
        <v>Percentage of patients aged 65 years or over, who received a seasonal influenza vaccination between 1 September and 31 March.</v>
      </c>
      <c r="H1222" t="str">
        <f>VLOOKUP($C1222,'LKUP PCNDES'!$K:$M,3,FALSE)</f>
        <v>Flu_Vacs</v>
      </c>
      <c r="I1222" t="str">
        <f>VLOOKUP($B1222,'LKUP PCNDES'!$C$17:$H$60,4,FALSE)</f>
        <v>NHS South West London ICB</v>
      </c>
      <c r="J1222" t="str">
        <f>VLOOKUP($B1222,'LKUP PCNDES'!$C$17:$H$60,6,FALSE)</f>
        <v>NHS SOUTH WEST LONDON INTEGRATED CARE BOARD</v>
      </c>
    </row>
    <row r="1223" spans="1:10" x14ac:dyDescent="0.35">
      <c r="A1223" t="s">
        <v>1558</v>
      </c>
      <c r="B1223" t="s">
        <v>656</v>
      </c>
      <c r="C1223" t="s">
        <v>1559</v>
      </c>
      <c r="D1223" t="s">
        <v>661</v>
      </c>
      <c r="E1223" s="2">
        <v>45565</v>
      </c>
      <c r="F1223">
        <v>376</v>
      </c>
      <c r="G1223" t="str">
        <f>VLOOKUP($C1223,'LKUP PCNDES'!$K:$M,2,FALSE)</f>
        <v>Percentage of patients aged 65 years or over, who received a seasonal influenza vaccination between 1 September and 31 March.</v>
      </c>
      <c r="H1223" t="str">
        <f>VLOOKUP($C1223,'LKUP PCNDES'!$K:$M,3,FALSE)</f>
        <v>Flu_Vacs</v>
      </c>
      <c r="I1223" t="str">
        <f>VLOOKUP($B1223,'LKUP PCNDES'!$C$17:$H$60,4,FALSE)</f>
        <v>NHS South West London ICB</v>
      </c>
      <c r="J1223" t="str">
        <f>VLOOKUP($B1223,'LKUP PCNDES'!$C$17:$H$60,6,FALSE)</f>
        <v>NHS SOUTH WEST LONDON INTEGRATED CARE BOARD</v>
      </c>
    </row>
    <row r="1224" spans="1:10" x14ac:dyDescent="0.35">
      <c r="A1224" t="s">
        <v>1558</v>
      </c>
      <c r="B1224" t="s">
        <v>656</v>
      </c>
      <c r="C1224" t="s">
        <v>1559</v>
      </c>
      <c r="D1224" t="s">
        <v>661</v>
      </c>
      <c r="E1224" s="2">
        <v>45596</v>
      </c>
      <c r="F1224">
        <v>247</v>
      </c>
      <c r="G1224" t="str">
        <f>VLOOKUP($C1224,'LKUP PCNDES'!$K:$M,2,FALSE)</f>
        <v>Percentage of patients aged 65 years or over, who received a seasonal influenza vaccination between 1 September and 31 March.</v>
      </c>
      <c r="H1224" t="str">
        <f>VLOOKUP($C1224,'LKUP PCNDES'!$K:$M,3,FALSE)</f>
        <v>Flu_Vacs</v>
      </c>
      <c r="I1224" t="str">
        <f>VLOOKUP($B1224,'LKUP PCNDES'!$C$17:$H$60,4,FALSE)</f>
        <v>NHS South West London ICB</v>
      </c>
      <c r="J1224" t="str">
        <f>VLOOKUP($B1224,'LKUP PCNDES'!$C$17:$H$60,6,FALSE)</f>
        <v>NHS SOUTH WEST LONDON INTEGRATED CARE BOARD</v>
      </c>
    </row>
    <row r="1225" spans="1:10" x14ac:dyDescent="0.35">
      <c r="A1225" t="s">
        <v>1558</v>
      </c>
      <c r="B1225" t="s">
        <v>656</v>
      </c>
      <c r="C1225" t="s">
        <v>1559</v>
      </c>
      <c r="D1225" t="s">
        <v>661</v>
      </c>
      <c r="E1225" s="2">
        <v>45626</v>
      </c>
      <c r="F1225">
        <v>221</v>
      </c>
      <c r="G1225" t="str">
        <f>VLOOKUP($C1225,'LKUP PCNDES'!$K:$M,2,FALSE)</f>
        <v>Percentage of patients aged 65 years or over, who received a seasonal influenza vaccination between 1 September and 31 March.</v>
      </c>
      <c r="H1225" t="str">
        <f>VLOOKUP($C1225,'LKUP PCNDES'!$K:$M,3,FALSE)</f>
        <v>Flu_Vacs</v>
      </c>
      <c r="I1225" t="str">
        <f>VLOOKUP($B1225,'LKUP PCNDES'!$C$17:$H$60,4,FALSE)</f>
        <v>NHS South West London ICB</v>
      </c>
      <c r="J1225" t="str">
        <f>VLOOKUP($B1225,'LKUP PCNDES'!$C$17:$H$60,6,FALSE)</f>
        <v>NHS SOUTH WEST LONDON INTEGRATED CARE BOARD</v>
      </c>
    </row>
    <row r="1226" spans="1:10" x14ac:dyDescent="0.35">
      <c r="B1226" t="s">
        <v>626</v>
      </c>
      <c r="C1226" t="s">
        <v>1540</v>
      </c>
      <c r="D1226" t="s">
        <v>564</v>
      </c>
      <c r="E1226" s="2">
        <v>45412</v>
      </c>
      <c r="F1226">
        <v>0</v>
      </c>
      <c r="G1226" t="str">
        <f>VLOOKUP($C1226,'LKUP PCNDES'!$K:$M,2,FALSE)</f>
        <v>Number of patients aged 18 years or over and recorded as living in a care home, as a percentage of care home beds eligible to receive the Enhanced Health in Care Homes service.</v>
      </c>
      <c r="H1226" t="str">
        <f>VLOOKUP($C1226,'LKUP PCNDES'!$K:$M,3,FALSE)</f>
        <v>CH_RES</v>
      </c>
      <c r="I1226" t="str">
        <f>VLOOKUP($B1226,'LKUP PCNDES'!$C$17:$H$60,4,FALSE)</f>
        <v>England</v>
      </c>
      <c r="J1226" t="str">
        <f>VLOOKUP($B1226,'LKUP PCNDES'!$C$17:$H$60,6,FALSE)</f>
        <v>England</v>
      </c>
    </row>
    <row r="1227" spans="1:10" x14ac:dyDescent="0.35">
      <c r="B1227" t="s">
        <v>626</v>
      </c>
      <c r="C1227" t="s">
        <v>1540</v>
      </c>
      <c r="D1227" t="s">
        <v>564</v>
      </c>
      <c r="E1227" s="2">
        <v>45443</v>
      </c>
      <c r="F1227">
        <v>0</v>
      </c>
      <c r="G1227" t="str">
        <f>VLOOKUP($C1227,'LKUP PCNDES'!$K:$M,2,FALSE)</f>
        <v>Number of patients aged 18 years or over and recorded as living in a care home, as a percentage of care home beds eligible to receive the Enhanced Health in Care Homes service.</v>
      </c>
      <c r="H1227" t="str">
        <f>VLOOKUP($C1227,'LKUP PCNDES'!$K:$M,3,FALSE)</f>
        <v>CH_RES</v>
      </c>
      <c r="I1227" t="str">
        <f>VLOOKUP($B1227,'LKUP PCNDES'!$C$17:$H$60,4,FALSE)</f>
        <v>England</v>
      </c>
      <c r="J1227" t="str">
        <f>VLOOKUP($B1227,'LKUP PCNDES'!$C$17:$H$60,6,FALSE)</f>
        <v>England</v>
      </c>
    </row>
    <row r="1228" spans="1:10" x14ac:dyDescent="0.35">
      <c r="B1228" t="s">
        <v>626</v>
      </c>
      <c r="C1228" t="s">
        <v>1540</v>
      </c>
      <c r="D1228" t="s">
        <v>564</v>
      </c>
      <c r="E1228" s="2">
        <v>45473</v>
      </c>
      <c r="F1228">
        <v>0</v>
      </c>
      <c r="G1228" t="str">
        <f>VLOOKUP($C1228,'LKUP PCNDES'!$K:$M,2,FALSE)</f>
        <v>Number of patients aged 18 years or over and recorded as living in a care home, as a percentage of care home beds eligible to receive the Enhanced Health in Care Homes service.</v>
      </c>
      <c r="H1228" t="str">
        <f>VLOOKUP($C1228,'LKUP PCNDES'!$K:$M,3,FALSE)</f>
        <v>CH_RES</v>
      </c>
      <c r="I1228" t="str">
        <f>VLOOKUP($B1228,'LKUP PCNDES'!$C$17:$H$60,4,FALSE)</f>
        <v>England</v>
      </c>
      <c r="J1228" t="str">
        <f>VLOOKUP($B1228,'LKUP PCNDES'!$C$17:$H$60,6,FALSE)</f>
        <v>England</v>
      </c>
    </row>
    <row r="1229" spans="1:10" x14ac:dyDescent="0.35">
      <c r="B1229" t="s">
        <v>626</v>
      </c>
      <c r="C1229" t="s">
        <v>1540</v>
      </c>
      <c r="D1229" t="s">
        <v>564</v>
      </c>
      <c r="E1229" s="2">
        <v>45504</v>
      </c>
      <c r="F1229">
        <v>0</v>
      </c>
      <c r="G1229" t="str">
        <f>VLOOKUP($C1229,'LKUP PCNDES'!$K:$M,2,FALSE)</f>
        <v>Number of patients aged 18 years or over and recorded as living in a care home, as a percentage of care home beds eligible to receive the Enhanced Health in Care Homes service.</v>
      </c>
      <c r="H1229" t="str">
        <f>VLOOKUP($C1229,'LKUP PCNDES'!$K:$M,3,FALSE)</f>
        <v>CH_RES</v>
      </c>
      <c r="I1229" t="str">
        <f>VLOOKUP($B1229,'LKUP PCNDES'!$C$17:$H$60,4,FALSE)</f>
        <v>England</v>
      </c>
      <c r="J1229" t="str">
        <f>VLOOKUP($B1229,'LKUP PCNDES'!$C$17:$H$60,6,FALSE)</f>
        <v>England</v>
      </c>
    </row>
    <row r="1230" spans="1:10" x14ac:dyDescent="0.35">
      <c r="B1230" t="s">
        <v>626</v>
      </c>
      <c r="C1230" t="s">
        <v>1540</v>
      </c>
      <c r="D1230" t="s">
        <v>564</v>
      </c>
      <c r="E1230" s="2">
        <v>45535</v>
      </c>
      <c r="F1230">
        <v>0</v>
      </c>
      <c r="G1230" t="str">
        <f>VLOOKUP($C1230,'LKUP PCNDES'!$K:$M,2,FALSE)</f>
        <v>Number of patients aged 18 years or over and recorded as living in a care home, as a percentage of care home beds eligible to receive the Enhanced Health in Care Homes service.</v>
      </c>
      <c r="H1230" t="str">
        <f>VLOOKUP($C1230,'LKUP PCNDES'!$K:$M,3,FALSE)</f>
        <v>CH_RES</v>
      </c>
      <c r="I1230" t="str">
        <f>VLOOKUP($B1230,'LKUP PCNDES'!$C$17:$H$60,4,FALSE)</f>
        <v>England</v>
      </c>
      <c r="J1230" t="str">
        <f>VLOOKUP($B1230,'LKUP PCNDES'!$C$17:$H$60,6,FALSE)</f>
        <v>England</v>
      </c>
    </row>
    <row r="1231" spans="1:10" x14ac:dyDescent="0.35">
      <c r="B1231" t="s">
        <v>626</v>
      </c>
      <c r="C1231" t="s">
        <v>1540</v>
      </c>
      <c r="D1231" t="s">
        <v>564</v>
      </c>
      <c r="E1231" s="2">
        <v>45565</v>
      </c>
      <c r="F1231">
        <v>0</v>
      </c>
      <c r="G1231" t="str">
        <f>VLOOKUP($C1231,'LKUP PCNDES'!$K:$M,2,FALSE)</f>
        <v>Number of patients aged 18 years or over and recorded as living in a care home, as a percentage of care home beds eligible to receive the Enhanced Health in Care Homes service.</v>
      </c>
      <c r="H1231" t="str">
        <f>VLOOKUP($C1231,'LKUP PCNDES'!$K:$M,3,FALSE)</f>
        <v>CH_RES</v>
      </c>
      <c r="I1231" t="str">
        <f>VLOOKUP($B1231,'LKUP PCNDES'!$C$17:$H$60,4,FALSE)</f>
        <v>England</v>
      </c>
      <c r="J1231" t="str">
        <f>VLOOKUP($B1231,'LKUP PCNDES'!$C$17:$H$60,6,FALSE)</f>
        <v>England</v>
      </c>
    </row>
    <row r="1232" spans="1:10" x14ac:dyDescent="0.35">
      <c r="B1232" t="s">
        <v>626</v>
      </c>
      <c r="C1232" t="s">
        <v>1540</v>
      </c>
      <c r="D1232" t="s">
        <v>563</v>
      </c>
      <c r="E1232" s="2">
        <v>45596</v>
      </c>
      <c r="F1232">
        <v>347773</v>
      </c>
      <c r="G1232" t="str">
        <f>VLOOKUP($C1232,'LKUP PCNDES'!$K:$M,2,FALSE)</f>
        <v>Number of patients aged 18 years or over and recorded as living in a care home, as a percentage of care home beds eligible to receive the Enhanced Health in Care Homes service.</v>
      </c>
      <c r="H1232" t="str">
        <f>VLOOKUP($C1232,'LKUP PCNDES'!$K:$M,3,FALSE)</f>
        <v>CH_RES</v>
      </c>
      <c r="I1232" t="str">
        <f>VLOOKUP($B1232,'LKUP PCNDES'!$C$17:$H$60,4,FALSE)</f>
        <v>England</v>
      </c>
      <c r="J1232" t="str">
        <f>VLOOKUP($B1232,'LKUP PCNDES'!$C$17:$H$60,6,FALSE)</f>
        <v>England</v>
      </c>
    </row>
    <row r="1233" spans="2:10" x14ac:dyDescent="0.35">
      <c r="B1233" t="s">
        <v>626</v>
      </c>
      <c r="C1233" t="s">
        <v>1540</v>
      </c>
      <c r="D1233" t="s">
        <v>563</v>
      </c>
      <c r="E1233" s="2">
        <v>45626</v>
      </c>
      <c r="F1233">
        <v>347313</v>
      </c>
      <c r="G1233" t="str">
        <f>VLOOKUP($C1233,'LKUP PCNDES'!$K:$M,2,FALSE)</f>
        <v>Number of patients aged 18 years or over and recorded as living in a care home, as a percentage of care home beds eligible to receive the Enhanced Health in Care Homes service.</v>
      </c>
      <c r="H1233" t="str">
        <f>VLOOKUP($C1233,'LKUP PCNDES'!$K:$M,3,FALSE)</f>
        <v>CH_RES</v>
      </c>
      <c r="I1233" t="str">
        <f>VLOOKUP($B1233,'LKUP PCNDES'!$C$17:$H$60,4,FALSE)</f>
        <v>England</v>
      </c>
      <c r="J1233" t="str">
        <f>VLOOKUP($B1233,'LKUP PCNDES'!$C$17:$H$60,6,FALSE)</f>
        <v>England</v>
      </c>
    </row>
    <row r="1234" spans="2:10" x14ac:dyDescent="0.35">
      <c r="B1234" t="s">
        <v>626</v>
      </c>
      <c r="C1234" t="s">
        <v>1542</v>
      </c>
      <c r="D1234" t="s">
        <v>700</v>
      </c>
      <c r="E1234" s="2">
        <v>45412</v>
      </c>
      <c r="F1234">
        <v>1692</v>
      </c>
      <c r="G1234" t="str">
        <f>VLOOKUP($C1234,'LKUP PCNDES'!$K:$M,2,FALSE)</f>
        <v>Percentage of care home residents aged 18 years or over, who had a Personalised Care and Support Plan (PCSP) agreed or reviewed.</v>
      </c>
      <c r="H1234" t="str">
        <f>VLOOKUP($C1234,'LKUP PCNDES'!$K:$M,3,FALSE)</f>
        <v>PCSP</v>
      </c>
      <c r="I1234" t="str">
        <f>VLOOKUP($B1234,'LKUP PCNDES'!$C$17:$H$60,4,FALSE)</f>
        <v>England</v>
      </c>
      <c r="J1234" t="str">
        <f>VLOOKUP($B1234,'LKUP PCNDES'!$C$17:$H$60,6,FALSE)</f>
        <v>England</v>
      </c>
    </row>
    <row r="1235" spans="2:10" x14ac:dyDescent="0.35">
      <c r="B1235" t="s">
        <v>626</v>
      </c>
      <c r="C1235" t="s">
        <v>1542</v>
      </c>
      <c r="D1235" t="s">
        <v>700</v>
      </c>
      <c r="E1235" s="2">
        <v>45443</v>
      </c>
      <c r="F1235">
        <v>1615</v>
      </c>
      <c r="G1235" t="str">
        <f>VLOOKUP($C1235,'LKUP PCNDES'!$K:$M,2,FALSE)</f>
        <v>Percentage of care home residents aged 18 years or over, who had a Personalised Care and Support Plan (PCSP) agreed or reviewed.</v>
      </c>
      <c r="H1235" t="str">
        <f>VLOOKUP($C1235,'LKUP PCNDES'!$K:$M,3,FALSE)</f>
        <v>PCSP</v>
      </c>
      <c r="I1235" t="str">
        <f>VLOOKUP($B1235,'LKUP PCNDES'!$C$17:$H$60,4,FALSE)</f>
        <v>England</v>
      </c>
      <c r="J1235" t="str">
        <f>VLOOKUP($B1235,'LKUP PCNDES'!$C$17:$H$60,6,FALSE)</f>
        <v>England</v>
      </c>
    </row>
    <row r="1236" spans="2:10" x14ac:dyDescent="0.35">
      <c r="B1236" t="s">
        <v>626</v>
      </c>
      <c r="C1236" t="s">
        <v>1542</v>
      </c>
      <c r="D1236" t="s">
        <v>700</v>
      </c>
      <c r="E1236" s="2">
        <v>45473</v>
      </c>
      <c r="F1236">
        <v>1511</v>
      </c>
      <c r="G1236" t="str">
        <f>VLOOKUP($C1236,'LKUP PCNDES'!$K:$M,2,FALSE)</f>
        <v>Percentage of care home residents aged 18 years or over, who had a Personalised Care and Support Plan (PCSP) agreed or reviewed.</v>
      </c>
      <c r="H1236" t="str">
        <f>VLOOKUP($C1236,'LKUP PCNDES'!$K:$M,3,FALSE)</f>
        <v>PCSP</v>
      </c>
      <c r="I1236" t="str">
        <f>VLOOKUP($B1236,'LKUP PCNDES'!$C$17:$H$60,4,FALSE)</f>
        <v>England</v>
      </c>
      <c r="J1236" t="str">
        <f>VLOOKUP($B1236,'LKUP PCNDES'!$C$17:$H$60,6,FALSE)</f>
        <v>England</v>
      </c>
    </row>
    <row r="1237" spans="2:10" x14ac:dyDescent="0.35">
      <c r="B1237" t="s">
        <v>626</v>
      </c>
      <c r="C1237" t="s">
        <v>1542</v>
      </c>
      <c r="D1237" t="s">
        <v>700</v>
      </c>
      <c r="E1237" s="2">
        <v>45504</v>
      </c>
      <c r="F1237">
        <v>1604</v>
      </c>
      <c r="G1237" t="str">
        <f>VLOOKUP($C1237,'LKUP PCNDES'!$K:$M,2,FALSE)</f>
        <v>Percentage of care home residents aged 18 years or over, who had a Personalised Care and Support Plan (PCSP) agreed or reviewed.</v>
      </c>
      <c r="H1237" t="str">
        <f>VLOOKUP($C1237,'LKUP PCNDES'!$K:$M,3,FALSE)</f>
        <v>PCSP</v>
      </c>
      <c r="I1237" t="str">
        <f>VLOOKUP($B1237,'LKUP PCNDES'!$C$17:$H$60,4,FALSE)</f>
        <v>England</v>
      </c>
      <c r="J1237" t="str">
        <f>VLOOKUP($B1237,'LKUP PCNDES'!$C$17:$H$60,6,FALSE)</f>
        <v>England</v>
      </c>
    </row>
    <row r="1238" spans="2:10" x14ac:dyDescent="0.35">
      <c r="B1238" t="s">
        <v>626</v>
      </c>
      <c r="C1238" t="s">
        <v>1542</v>
      </c>
      <c r="D1238" t="s">
        <v>700</v>
      </c>
      <c r="E1238" s="2">
        <v>45535</v>
      </c>
      <c r="F1238">
        <v>1548</v>
      </c>
      <c r="G1238" t="str">
        <f>VLOOKUP($C1238,'LKUP PCNDES'!$K:$M,2,FALSE)</f>
        <v>Percentage of care home residents aged 18 years or over, who had a Personalised Care and Support Plan (PCSP) agreed or reviewed.</v>
      </c>
      <c r="H1238" t="str">
        <f>VLOOKUP($C1238,'LKUP PCNDES'!$K:$M,3,FALSE)</f>
        <v>PCSP</v>
      </c>
      <c r="I1238" t="str">
        <f>VLOOKUP($B1238,'LKUP PCNDES'!$C$17:$H$60,4,FALSE)</f>
        <v>England</v>
      </c>
      <c r="J1238" t="str">
        <f>VLOOKUP($B1238,'LKUP PCNDES'!$C$17:$H$60,6,FALSE)</f>
        <v>England</v>
      </c>
    </row>
    <row r="1239" spans="2:10" x14ac:dyDescent="0.35">
      <c r="B1239" t="s">
        <v>626</v>
      </c>
      <c r="C1239" t="s">
        <v>1542</v>
      </c>
      <c r="D1239" t="s">
        <v>700</v>
      </c>
      <c r="E1239" s="2">
        <v>45565</v>
      </c>
      <c r="F1239">
        <v>1482</v>
      </c>
      <c r="G1239" t="str">
        <f>VLOOKUP($C1239,'LKUP PCNDES'!$K:$M,2,FALSE)</f>
        <v>Percentage of care home residents aged 18 years or over, who had a Personalised Care and Support Plan (PCSP) agreed or reviewed.</v>
      </c>
      <c r="H1239" t="str">
        <f>VLOOKUP($C1239,'LKUP PCNDES'!$K:$M,3,FALSE)</f>
        <v>PCSP</v>
      </c>
      <c r="I1239" t="str">
        <f>VLOOKUP($B1239,'LKUP PCNDES'!$C$17:$H$60,4,FALSE)</f>
        <v>England</v>
      </c>
      <c r="J1239" t="str">
        <f>VLOOKUP($B1239,'LKUP PCNDES'!$C$17:$H$60,6,FALSE)</f>
        <v>England</v>
      </c>
    </row>
    <row r="1240" spans="2:10" x14ac:dyDescent="0.35">
      <c r="B1240" t="s">
        <v>626</v>
      </c>
      <c r="C1240" t="s">
        <v>1542</v>
      </c>
      <c r="D1240" t="s">
        <v>700</v>
      </c>
      <c r="E1240" s="2">
        <v>45596</v>
      </c>
      <c r="F1240">
        <v>1519</v>
      </c>
      <c r="G1240" t="str">
        <f>VLOOKUP($C1240,'LKUP PCNDES'!$K:$M,2,FALSE)</f>
        <v>Percentage of care home residents aged 18 years or over, who had a Personalised Care and Support Plan (PCSP) agreed or reviewed.</v>
      </c>
      <c r="H1240" t="str">
        <f>VLOOKUP($C1240,'LKUP PCNDES'!$K:$M,3,FALSE)</f>
        <v>PCSP</v>
      </c>
      <c r="I1240" t="str">
        <f>VLOOKUP($B1240,'LKUP PCNDES'!$C$17:$H$60,4,FALSE)</f>
        <v>England</v>
      </c>
      <c r="J1240" t="str">
        <f>VLOOKUP($B1240,'LKUP PCNDES'!$C$17:$H$60,6,FALSE)</f>
        <v>England</v>
      </c>
    </row>
    <row r="1241" spans="2:10" x14ac:dyDescent="0.35">
      <c r="B1241" t="s">
        <v>626</v>
      </c>
      <c r="C1241" t="s">
        <v>1542</v>
      </c>
      <c r="D1241" t="s">
        <v>700</v>
      </c>
      <c r="E1241" s="2">
        <v>45626</v>
      </c>
      <c r="F1241">
        <v>1460</v>
      </c>
      <c r="G1241" t="str">
        <f>VLOOKUP($C1241,'LKUP PCNDES'!$K:$M,2,FALSE)</f>
        <v>Percentage of care home residents aged 18 years or over, who had a Personalised Care and Support Plan (PCSP) agreed or reviewed.</v>
      </c>
      <c r="H1241" t="str">
        <f>VLOOKUP($C1241,'LKUP PCNDES'!$K:$M,3,FALSE)</f>
        <v>PCSP</v>
      </c>
      <c r="I1241" t="str">
        <f>VLOOKUP($B1241,'LKUP PCNDES'!$C$17:$H$60,4,FALSE)</f>
        <v>England</v>
      </c>
      <c r="J1241" t="str">
        <f>VLOOKUP($B1241,'LKUP PCNDES'!$C$17:$H$60,6,FALSE)</f>
        <v>England</v>
      </c>
    </row>
    <row r="1242" spans="2:10" x14ac:dyDescent="0.35">
      <c r="B1242" t="s">
        <v>626</v>
      </c>
      <c r="C1242" t="s">
        <v>1542</v>
      </c>
      <c r="D1242" t="s">
        <v>564</v>
      </c>
      <c r="E1242" s="2">
        <v>45412</v>
      </c>
      <c r="F1242">
        <v>279142</v>
      </c>
      <c r="G1242" t="str">
        <f>VLOOKUP($C1242,'LKUP PCNDES'!$K:$M,2,FALSE)</f>
        <v>Percentage of care home residents aged 18 years or over, who had a Personalised Care and Support Plan (PCSP) agreed or reviewed.</v>
      </c>
      <c r="H1242" t="str">
        <f>VLOOKUP($C1242,'LKUP PCNDES'!$K:$M,3,FALSE)</f>
        <v>PCSP</v>
      </c>
      <c r="I1242" t="str">
        <f>VLOOKUP($B1242,'LKUP PCNDES'!$C$17:$H$60,4,FALSE)</f>
        <v>England</v>
      </c>
      <c r="J1242" t="str">
        <f>VLOOKUP($B1242,'LKUP PCNDES'!$C$17:$H$60,6,FALSE)</f>
        <v>England</v>
      </c>
    </row>
    <row r="1243" spans="2:10" x14ac:dyDescent="0.35">
      <c r="B1243" t="s">
        <v>626</v>
      </c>
      <c r="C1243" t="s">
        <v>1542</v>
      </c>
      <c r="D1243" t="s">
        <v>564</v>
      </c>
      <c r="E1243" s="2">
        <v>45443</v>
      </c>
      <c r="F1243">
        <v>280468</v>
      </c>
      <c r="G1243" t="str">
        <f>VLOOKUP($C1243,'LKUP PCNDES'!$K:$M,2,FALSE)</f>
        <v>Percentage of care home residents aged 18 years or over, who had a Personalised Care and Support Plan (PCSP) agreed or reviewed.</v>
      </c>
      <c r="H1243" t="str">
        <f>VLOOKUP($C1243,'LKUP PCNDES'!$K:$M,3,FALSE)</f>
        <v>PCSP</v>
      </c>
      <c r="I1243" t="str">
        <f>VLOOKUP($B1243,'LKUP PCNDES'!$C$17:$H$60,4,FALSE)</f>
        <v>England</v>
      </c>
      <c r="J1243" t="str">
        <f>VLOOKUP($B1243,'LKUP PCNDES'!$C$17:$H$60,6,FALSE)</f>
        <v>England</v>
      </c>
    </row>
    <row r="1244" spans="2:10" x14ac:dyDescent="0.35">
      <c r="B1244" t="s">
        <v>626</v>
      </c>
      <c r="C1244" t="s">
        <v>1542</v>
      </c>
      <c r="D1244" t="s">
        <v>564</v>
      </c>
      <c r="E1244" s="2">
        <v>45473</v>
      </c>
      <c r="F1244">
        <v>287260</v>
      </c>
      <c r="G1244" t="str">
        <f>VLOOKUP($C1244,'LKUP PCNDES'!$K:$M,2,FALSE)</f>
        <v>Percentage of care home residents aged 18 years or over, who had a Personalised Care and Support Plan (PCSP) agreed or reviewed.</v>
      </c>
      <c r="H1244" t="str">
        <f>VLOOKUP($C1244,'LKUP PCNDES'!$K:$M,3,FALSE)</f>
        <v>PCSP</v>
      </c>
      <c r="I1244" t="str">
        <f>VLOOKUP($B1244,'LKUP PCNDES'!$C$17:$H$60,4,FALSE)</f>
        <v>England</v>
      </c>
      <c r="J1244" t="str">
        <f>VLOOKUP($B1244,'LKUP PCNDES'!$C$17:$H$60,6,FALSE)</f>
        <v>England</v>
      </c>
    </row>
    <row r="1245" spans="2:10" x14ac:dyDescent="0.35">
      <c r="B1245" t="s">
        <v>626</v>
      </c>
      <c r="C1245" t="s">
        <v>1542</v>
      </c>
      <c r="D1245" t="s">
        <v>564</v>
      </c>
      <c r="E1245" s="2">
        <v>45504</v>
      </c>
      <c r="F1245">
        <v>320187</v>
      </c>
      <c r="G1245" t="str">
        <f>VLOOKUP($C1245,'LKUP PCNDES'!$K:$M,2,FALSE)</f>
        <v>Percentage of care home residents aged 18 years or over, who had a Personalised Care and Support Plan (PCSP) agreed or reviewed.</v>
      </c>
      <c r="H1245" t="str">
        <f>VLOOKUP($C1245,'LKUP PCNDES'!$K:$M,3,FALSE)</f>
        <v>PCSP</v>
      </c>
      <c r="I1245" t="str">
        <f>VLOOKUP($B1245,'LKUP PCNDES'!$C$17:$H$60,4,FALSE)</f>
        <v>England</v>
      </c>
      <c r="J1245" t="str">
        <f>VLOOKUP($B1245,'LKUP PCNDES'!$C$17:$H$60,6,FALSE)</f>
        <v>England</v>
      </c>
    </row>
    <row r="1246" spans="2:10" x14ac:dyDescent="0.35">
      <c r="B1246" t="s">
        <v>626</v>
      </c>
      <c r="C1246" t="s">
        <v>1542</v>
      </c>
      <c r="D1246" t="s">
        <v>564</v>
      </c>
      <c r="E1246" s="2">
        <v>45535</v>
      </c>
      <c r="F1246">
        <v>327513</v>
      </c>
      <c r="G1246" t="str">
        <f>VLOOKUP($C1246,'LKUP PCNDES'!$K:$M,2,FALSE)</f>
        <v>Percentage of care home residents aged 18 years or over, who had a Personalised Care and Support Plan (PCSP) agreed or reviewed.</v>
      </c>
      <c r="H1246" t="str">
        <f>VLOOKUP($C1246,'LKUP PCNDES'!$K:$M,3,FALSE)</f>
        <v>PCSP</v>
      </c>
      <c r="I1246" t="str">
        <f>VLOOKUP($B1246,'LKUP PCNDES'!$C$17:$H$60,4,FALSE)</f>
        <v>England</v>
      </c>
      <c r="J1246" t="str">
        <f>VLOOKUP($B1246,'LKUP PCNDES'!$C$17:$H$60,6,FALSE)</f>
        <v>England</v>
      </c>
    </row>
    <row r="1247" spans="2:10" x14ac:dyDescent="0.35">
      <c r="B1247" t="s">
        <v>626</v>
      </c>
      <c r="C1247" t="s">
        <v>1542</v>
      </c>
      <c r="D1247" t="s">
        <v>564</v>
      </c>
      <c r="E1247" s="2">
        <v>45565</v>
      </c>
      <c r="F1247">
        <v>331422</v>
      </c>
      <c r="G1247" t="str">
        <f>VLOOKUP($C1247,'LKUP PCNDES'!$K:$M,2,FALSE)</f>
        <v>Percentage of care home residents aged 18 years or over, who had a Personalised Care and Support Plan (PCSP) agreed or reviewed.</v>
      </c>
      <c r="H1247" t="str">
        <f>VLOOKUP($C1247,'LKUP PCNDES'!$K:$M,3,FALSE)</f>
        <v>PCSP</v>
      </c>
      <c r="I1247" t="str">
        <f>VLOOKUP($B1247,'LKUP PCNDES'!$C$17:$H$60,4,FALSE)</f>
        <v>England</v>
      </c>
      <c r="J1247" t="str">
        <f>VLOOKUP($B1247,'LKUP PCNDES'!$C$17:$H$60,6,FALSE)</f>
        <v>England</v>
      </c>
    </row>
    <row r="1248" spans="2:10" x14ac:dyDescent="0.35">
      <c r="B1248" t="s">
        <v>626</v>
      </c>
      <c r="C1248" t="s">
        <v>1542</v>
      </c>
      <c r="D1248" t="s">
        <v>564</v>
      </c>
      <c r="E1248" s="2">
        <v>45596</v>
      </c>
      <c r="F1248">
        <v>345872</v>
      </c>
      <c r="G1248" t="str">
        <f>VLOOKUP($C1248,'LKUP PCNDES'!$K:$M,2,FALSE)</f>
        <v>Percentage of care home residents aged 18 years or over, who had a Personalised Care and Support Plan (PCSP) agreed or reviewed.</v>
      </c>
      <c r="H1248" t="str">
        <f>VLOOKUP($C1248,'LKUP PCNDES'!$K:$M,3,FALSE)</f>
        <v>PCSP</v>
      </c>
      <c r="I1248" t="str">
        <f>VLOOKUP($B1248,'LKUP PCNDES'!$C$17:$H$60,4,FALSE)</f>
        <v>England</v>
      </c>
      <c r="J1248" t="str">
        <f>VLOOKUP($B1248,'LKUP PCNDES'!$C$17:$H$60,6,FALSE)</f>
        <v>England</v>
      </c>
    </row>
    <row r="1249" spans="2:10" x14ac:dyDescent="0.35">
      <c r="B1249" t="s">
        <v>626</v>
      </c>
      <c r="C1249" t="s">
        <v>1542</v>
      </c>
      <c r="D1249" t="s">
        <v>564</v>
      </c>
      <c r="E1249" s="2">
        <v>45626</v>
      </c>
      <c r="F1249">
        <v>345376</v>
      </c>
      <c r="G1249" t="str">
        <f>VLOOKUP($C1249,'LKUP PCNDES'!$K:$M,2,FALSE)</f>
        <v>Percentage of care home residents aged 18 years or over, who had a Personalised Care and Support Plan (PCSP) agreed or reviewed.</v>
      </c>
      <c r="H1249" t="str">
        <f>VLOOKUP($C1249,'LKUP PCNDES'!$K:$M,3,FALSE)</f>
        <v>PCSP</v>
      </c>
      <c r="I1249" t="str">
        <f>VLOOKUP($B1249,'LKUP PCNDES'!$C$17:$H$60,4,FALSE)</f>
        <v>England</v>
      </c>
      <c r="J1249" t="str">
        <f>VLOOKUP($B1249,'LKUP PCNDES'!$C$17:$H$60,6,FALSE)</f>
        <v>England</v>
      </c>
    </row>
    <row r="1250" spans="2:10" x14ac:dyDescent="0.35">
      <c r="B1250" t="s">
        <v>626</v>
      </c>
      <c r="C1250" t="s">
        <v>1542</v>
      </c>
      <c r="D1250" t="s">
        <v>563</v>
      </c>
      <c r="E1250" s="2">
        <v>45412</v>
      </c>
      <c r="F1250">
        <v>23879</v>
      </c>
      <c r="G1250" t="str">
        <f>VLOOKUP($C1250,'LKUP PCNDES'!$K:$M,2,FALSE)</f>
        <v>Percentage of care home residents aged 18 years or over, who had a Personalised Care and Support Plan (PCSP) agreed or reviewed.</v>
      </c>
      <c r="H1250" t="str">
        <f>VLOOKUP($C1250,'LKUP PCNDES'!$K:$M,3,FALSE)</f>
        <v>PCSP</v>
      </c>
      <c r="I1250" t="str">
        <f>VLOOKUP($B1250,'LKUP PCNDES'!$C$17:$H$60,4,FALSE)</f>
        <v>England</v>
      </c>
      <c r="J1250" t="str">
        <f>VLOOKUP($B1250,'LKUP PCNDES'!$C$17:$H$60,6,FALSE)</f>
        <v>England</v>
      </c>
    </row>
    <row r="1251" spans="2:10" x14ac:dyDescent="0.35">
      <c r="B1251" t="s">
        <v>626</v>
      </c>
      <c r="C1251" t="s">
        <v>1542</v>
      </c>
      <c r="D1251" t="s">
        <v>563</v>
      </c>
      <c r="E1251" s="2">
        <v>45443</v>
      </c>
      <c r="F1251">
        <v>37753</v>
      </c>
      <c r="G1251" t="str">
        <f>VLOOKUP($C1251,'LKUP PCNDES'!$K:$M,2,FALSE)</f>
        <v>Percentage of care home residents aged 18 years or over, who had a Personalised Care and Support Plan (PCSP) agreed or reviewed.</v>
      </c>
      <c r="H1251" t="str">
        <f>VLOOKUP($C1251,'LKUP PCNDES'!$K:$M,3,FALSE)</f>
        <v>PCSP</v>
      </c>
      <c r="I1251" t="str">
        <f>VLOOKUP($B1251,'LKUP PCNDES'!$C$17:$H$60,4,FALSE)</f>
        <v>England</v>
      </c>
      <c r="J1251" t="str">
        <f>VLOOKUP($B1251,'LKUP PCNDES'!$C$17:$H$60,6,FALSE)</f>
        <v>England</v>
      </c>
    </row>
    <row r="1252" spans="2:10" x14ac:dyDescent="0.35">
      <c r="B1252" t="s">
        <v>626</v>
      </c>
      <c r="C1252" t="s">
        <v>1542</v>
      </c>
      <c r="D1252" t="s">
        <v>563</v>
      </c>
      <c r="E1252" s="2">
        <v>45473</v>
      </c>
      <c r="F1252">
        <v>50681</v>
      </c>
      <c r="G1252" t="str">
        <f>VLOOKUP($C1252,'LKUP PCNDES'!$K:$M,2,FALSE)</f>
        <v>Percentage of care home residents aged 18 years or over, who had a Personalised Care and Support Plan (PCSP) agreed or reviewed.</v>
      </c>
      <c r="H1252" t="str">
        <f>VLOOKUP($C1252,'LKUP PCNDES'!$K:$M,3,FALSE)</f>
        <v>PCSP</v>
      </c>
      <c r="I1252" t="str">
        <f>VLOOKUP($B1252,'LKUP PCNDES'!$C$17:$H$60,4,FALSE)</f>
        <v>England</v>
      </c>
      <c r="J1252" t="str">
        <f>VLOOKUP($B1252,'LKUP PCNDES'!$C$17:$H$60,6,FALSE)</f>
        <v>England</v>
      </c>
    </row>
    <row r="1253" spans="2:10" x14ac:dyDescent="0.35">
      <c r="B1253" t="s">
        <v>626</v>
      </c>
      <c r="C1253" t="s">
        <v>1542</v>
      </c>
      <c r="D1253" t="s">
        <v>563</v>
      </c>
      <c r="E1253" s="2">
        <v>45504</v>
      </c>
      <c r="F1253">
        <v>71087</v>
      </c>
      <c r="G1253" t="str">
        <f>VLOOKUP($C1253,'LKUP PCNDES'!$K:$M,2,FALSE)</f>
        <v>Percentage of care home residents aged 18 years or over, who had a Personalised Care and Support Plan (PCSP) agreed or reviewed.</v>
      </c>
      <c r="H1253" t="str">
        <f>VLOOKUP($C1253,'LKUP PCNDES'!$K:$M,3,FALSE)</f>
        <v>PCSP</v>
      </c>
      <c r="I1253" t="str">
        <f>VLOOKUP($B1253,'LKUP PCNDES'!$C$17:$H$60,4,FALSE)</f>
        <v>England</v>
      </c>
      <c r="J1253" t="str">
        <f>VLOOKUP($B1253,'LKUP PCNDES'!$C$17:$H$60,6,FALSE)</f>
        <v>England</v>
      </c>
    </row>
    <row r="1254" spans="2:10" x14ac:dyDescent="0.35">
      <c r="B1254" t="s">
        <v>626</v>
      </c>
      <c r="C1254" t="s">
        <v>1542</v>
      </c>
      <c r="D1254" t="s">
        <v>563</v>
      </c>
      <c r="E1254" s="2">
        <v>45535</v>
      </c>
      <c r="F1254">
        <v>82100</v>
      </c>
      <c r="G1254" t="str">
        <f>VLOOKUP($C1254,'LKUP PCNDES'!$K:$M,2,FALSE)</f>
        <v>Percentage of care home residents aged 18 years or over, who had a Personalised Care and Support Plan (PCSP) agreed or reviewed.</v>
      </c>
      <c r="H1254" t="str">
        <f>VLOOKUP($C1254,'LKUP PCNDES'!$K:$M,3,FALSE)</f>
        <v>PCSP</v>
      </c>
      <c r="I1254" t="str">
        <f>VLOOKUP($B1254,'LKUP PCNDES'!$C$17:$H$60,4,FALSE)</f>
        <v>England</v>
      </c>
      <c r="J1254" t="str">
        <f>VLOOKUP($B1254,'LKUP PCNDES'!$C$17:$H$60,6,FALSE)</f>
        <v>England</v>
      </c>
    </row>
    <row r="1255" spans="2:10" x14ac:dyDescent="0.35">
      <c r="B1255" t="s">
        <v>626</v>
      </c>
      <c r="C1255" t="s">
        <v>1542</v>
      </c>
      <c r="D1255" t="s">
        <v>563</v>
      </c>
      <c r="E1255" s="2">
        <v>45565</v>
      </c>
      <c r="F1255">
        <v>92974</v>
      </c>
      <c r="G1255" t="str">
        <f>VLOOKUP($C1255,'LKUP PCNDES'!$K:$M,2,FALSE)</f>
        <v>Percentage of care home residents aged 18 years or over, who had a Personalised Care and Support Plan (PCSP) agreed or reviewed.</v>
      </c>
      <c r="H1255" t="str">
        <f>VLOOKUP($C1255,'LKUP PCNDES'!$K:$M,3,FALSE)</f>
        <v>PCSP</v>
      </c>
      <c r="I1255" t="str">
        <f>VLOOKUP($B1255,'LKUP PCNDES'!$C$17:$H$60,4,FALSE)</f>
        <v>England</v>
      </c>
      <c r="J1255" t="str">
        <f>VLOOKUP($B1255,'LKUP PCNDES'!$C$17:$H$60,6,FALSE)</f>
        <v>England</v>
      </c>
    </row>
    <row r="1256" spans="2:10" x14ac:dyDescent="0.35">
      <c r="B1256" t="s">
        <v>626</v>
      </c>
      <c r="C1256" t="s">
        <v>1542</v>
      </c>
      <c r="D1256" t="s">
        <v>563</v>
      </c>
      <c r="E1256" s="2">
        <v>45596</v>
      </c>
      <c r="F1256">
        <v>106709</v>
      </c>
      <c r="G1256" t="str">
        <f>VLOOKUP($C1256,'LKUP PCNDES'!$K:$M,2,FALSE)</f>
        <v>Percentage of care home residents aged 18 years or over, who had a Personalised Care and Support Plan (PCSP) agreed or reviewed.</v>
      </c>
      <c r="H1256" t="str">
        <f>VLOOKUP($C1256,'LKUP PCNDES'!$K:$M,3,FALSE)</f>
        <v>PCSP</v>
      </c>
      <c r="I1256" t="str">
        <f>VLOOKUP($B1256,'LKUP PCNDES'!$C$17:$H$60,4,FALSE)</f>
        <v>England</v>
      </c>
      <c r="J1256" t="str">
        <f>VLOOKUP($B1256,'LKUP PCNDES'!$C$17:$H$60,6,FALSE)</f>
        <v>England</v>
      </c>
    </row>
    <row r="1257" spans="2:10" x14ac:dyDescent="0.35">
      <c r="B1257" t="s">
        <v>626</v>
      </c>
      <c r="C1257" t="s">
        <v>1542</v>
      </c>
      <c r="D1257" t="s">
        <v>563</v>
      </c>
      <c r="E1257" s="2">
        <v>45626</v>
      </c>
      <c r="F1257">
        <v>116080</v>
      </c>
      <c r="G1257" t="str">
        <f>VLOOKUP($C1257,'LKUP PCNDES'!$K:$M,2,FALSE)</f>
        <v>Percentage of care home residents aged 18 years or over, who had a Personalised Care and Support Plan (PCSP) agreed or reviewed.</v>
      </c>
      <c r="H1257" t="str">
        <f>VLOOKUP($C1257,'LKUP PCNDES'!$K:$M,3,FALSE)</f>
        <v>PCSP</v>
      </c>
      <c r="I1257" t="str">
        <f>VLOOKUP($B1257,'LKUP PCNDES'!$C$17:$H$60,4,FALSE)</f>
        <v>England</v>
      </c>
      <c r="J1257" t="str">
        <f>VLOOKUP($B1257,'LKUP PCNDES'!$C$17:$H$60,6,FALSE)</f>
        <v>England</v>
      </c>
    </row>
    <row r="1258" spans="2:10" x14ac:dyDescent="0.35">
      <c r="B1258" t="s">
        <v>626</v>
      </c>
      <c r="C1258" t="s">
        <v>1542</v>
      </c>
      <c r="D1258" t="s">
        <v>703</v>
      </c>
      <c r="E1258" s="2">
        <v>45412</v>
      </c>
      <c r="F1258">
        <v>95</v>
      </c>
      <c r="G1258" t="str">
        <f>VLOOKUP($C1258,'LKUP PCNDES'!$K:$M,2,FALSE)</f>
        <v>Percentage of care home residents aged 18 years or over, who had a Personalised Care and Support Plan (PCSP) agreed or reviewed.</v>
      </c>
      <c r="H1258" t="str">
        <f>VLOOKUP($C1258,'LKUP PCNDES'!$K:$M,3,FALSE)</f>
        <v>PCSP</v>
      </c>
      <c r="I1258" t="str">
        <f>VLOOKUP($B1258,'LKUP PCNDES'!$C$17:$H$60,4,FALSE)</f>
        <v>England</v>
      </c>
      <c r="J1258" t="str">
        <f>VLOOKUP($B1258,'LKUP PCNDES'!$C$17:$H$60,6,FALSE)</f>
        <v>England</v>
      </c>
    </row>
    <row r="1259" spans="2:10" x14ac:dyDescent="0.35">
      <c r="B1259" t="s">
        <v>626</v>
      </c>
      <c r="C1259" t="s">
        <v>1542</v>
      </c>
      <c r="D1259" t="s">
        <v>703</v>
      </c>
      <c r="E1259" s="2">
        <v>45443</v>
      </c>
      <c r="F1259">
        <v>150</v>
      </c>
      <c r="G1259" t="str">
        <f>VLOOKUP($C1259,'LKUP PCNDES'!$K:$M,2,FALSE)</f>
        <v>Percentage of care home residents aged 18 years or over, who had a Personalised Care and Support Plan (PCSP) agreed or reviewed.</v>
      </c>
      <c r="H1259" t="str">
        <f>VLOOKUP($C1259,'LKUP PCNDES'!$K:$M,3,FALSE)</f>
        <v>PCSP</v>
      </c>
      <c r="I1259" t="str">
        <f>VLOOKUP($B1259,'LKUP PCNDES'!$C$17:$H$60,4,FALSE)</f>
        <v>England</v>
      </c>
      <c r="J1259" t="str">
        <f>VLOOKUP($B1259,'LKUP PCNDES'!$C$17:$H$60,6,FALSE)</f>
        <v>England</v>
      </c>
    </row>
    <row r="1260" spans="2:10" x14ac:dyDescent="0.35">
      <c r="B1260" t="s">
        <v>626</v>
      </c>
      <c r="C1260" t="s">
        <v>1542</v>
      </c>
      <c r="D1260" t="s">
        <v>703</v>
      </c>
      <c r="E1260" s="2">
        <v>45473</v>
      </c>
      <c r="F1260">
        <v>186</v>
      </c>
      <c r="G1260" t="str">
        <f>VLOOKUP($C1260,'LKUP PCNDES'!$K:$M,2,FALSE)</f>
        <v>Percentage of care home residents aged 18 years or over, who had a Personalised Care and Support Plan (PCSP) agreed or reviewed.</v>
      </c>
      <c r="H1260" t="str">
        <f>VLOOKUP($C1260,'LKUP PCNDES'!$K:$M,3,FALSE)</f>
        <v>PCSP</v>
      </c>
      <c r="I1260" t="str">
        <f>VLOOKUP($B1260,'LKUP PCNDES'!$C$17:$H$60,4,FALSE)</f>
        <v>England</v>
      </c>
      <c r="J1260" t="str">
        <f>VLOOKUP($B1260,'LKUP PCNDES'!$C$17:$H$60,6,FALSE)</f>
        <v>England</v>
      </c>
    </row>
    <row r="1261" spans="2:10" x14ac:dyDescent="0.35">
      <c r="B1261" t="s">
        <v>626</v>
      </c>
      <c r="C1261" t="s">
        <v>1542</v>
      </c>
      <c r="D1261" t="s">
        <v>703</v>
      </c>
      <c r="E1261" s="2">
        <v>45504</v>
      </c>
      <c r="F1261">
        <v>286</v>
      </c>
      <c r="G1261" t="str">
        <f>VLOOKUP($C1261,'LKUP PCNDES'!$K:$M,2,FALSE)</f>
        <v>Percentage of care home residents aged 18 years or over, who had a Personalised Care and Support Plan (PCSP) agreed or reviewed.</v>
      </c>
      <c r="H1261" t="str">
        <f>VLOOKUP($C1261,'LKUP PCNDES'!$K:$M,3,FALSE)</f>
        <v>PCSP</v>
      </c>
      <c r="I1261" t="str">
        <f>VLOOKUP($B1261,'LKUP PCNDES'!$C$17:$H$60,4,FALSE)</f>
        <v>England</v>
      </c>
      <c r="J1261" t="str">
        <f>VLOOKUP($B1261,'LKUP PCNDES'!$C$17:$H$60,6,FALSE)</f>
        <v>England</v>
      </c>
    </row>
    <row r="1262" spans="2:10" x14ac:dyDescent="0.35">
      <c r="B1262" t="s">
        <v>626</v>
      </c>
      <c r="C1262" t="s">
        <v>1542</v>
      </c>
      <c r="D1262" t="s">
        <v>703</v>
      </c>
      <c r="E1262" s="2">
        <v>45535</v>
      </c>
      <c r="F1262">
        <v>337</v>
      </c>
      <c r="G1262" t="str">
        <f>VLOOKUP($C1262,'LKUP PCNDES'!$K:$M,2,FALSE)</f>
        <v>Percentage of care home residents aged 18 years or over, who had a Personalised Care and Support Plan (PCSP) agreed or reviewed.</v>
      </c>
      <c r="H1262" t="str">
        <f>VLOOKUP($C1262,'LKUP PCNDES'!$K:$M,3,FALSE)</f>
        <v>PCSP</v>
      </c>
      <c r="I1262" t="str">
        <f>VLOOKUP($B1262,'LKUP PCNDES'!$C$17:$H$60,4,FALSE)</f>
        <v>England</v>
      </c>
      <c r="J1262" t="str">
        <f>VLOOKUP($B1262,'LKUP PCNDES'!$C$17:$H$60,6,FALSE)</f>
        <v>England</v>
      </c>
    </row>
    <row r="1263" spans="2:10" x14ac:dyDescent="0.35">
      <c r="B1263" t="s">
        <v>626</v>
      </c>
      <c r="C1263" t="s">
        <v>1542</v>
      </c>
      <c r="D1263" t="s">
        <v>703</v>
      </c>
      <c r="E1263" s="2">
        <v>45565</v>
      </c>
      <c r="F1263">
        <v>366</v>
      </c>
      <c r="G1263" t="str">
        <f>VLOOKUP($C1263,'LKUP PCNDES'!$K:$M,2,FALSE)</f>
        <v>Percentage of care home residents aged 18 years or over, who had a Personalised Care and Support Plan (PCSP) agreed or reviewed.</v>
      </c>
      <c r="H1263" t="str">
        <f>VLOOKUP($C1263,'LKUP PCNDES'!$K:$M,3,FALSE)</f>
        <v>PCSP</v>
      </c>
      <c r="I1263" t="str">
        <f>VLOOKUP($B1263,'LKUP PCNDES'!$C$17:$H$60,4,FALSE)</f>
        <v>England</v>
      </c>
      <c r="J1263" t="str">
        <f>VLOOKUP($B1263,'LKUP PCNDES'!$C$17:$H$60,6,FALSE)</f>
        <v>England</v>
      </c>
    </row>
    <row r="1264" spans="2:10" x14ac:dyDescent="0.35">
      <c r="B1264" t="s">
        <v>626</v>
      </c>
      <c r="C1264" t="s">
        <v>1542</v>
      </c>
      <c r="D1264" t="s">
        <v>703</v>
      </c>
      <c r="E1264" s="2">
        <v>45596</v>
      </c>
      <c r="F1264">
        <v>399</v>
      </c>
      <c r="G1264" t="str">
        <f>VLOOKUP($C1264,'LKUP PCNDES'!$K:$M,2,FALSE)</f>
        <v>Percentage of care home residents aged 18 years or over, who had a Personalised Care and Support Plan (PCSP) agreed or reviewed.</v>
      </c>
      <c r="H1264" t="str">
        <f>VLOOKUP($C1264,'LKUP PCNDES'!$K:$M,3,FALSE)</f>
        <v>PCSP</v>
      </c>
      <c r="I1264" t="str">
        <f>VLOOKUP($B1264,'LKUP PCNDES'!$C$17:$H$60,4,FALSE)</f>
        <v>England</v>
      </c>
      <c r="J1264" t="str">
        <f>VLOOKUP($B1264,'LKUP PCNDES'!$C$17:$H$60,6,FALSE)</f>
        <v>England</v>
      </c>
    </row>
    <row r="1265" spans="2:10" x14ac:dyDescent="0.35">
      <c r="B1265" t="s">
        <v>626</v>
      </c>
      <c r="C1265" t="s">
        <v>1542</v>
      </c>
      <c r="D1265" t="s">
        <v>703</v>
      </c>
      <c r="E1265" s="2">
        <v>45626</v>
      </c>
      <c r="F1265">
        <v>454</v>
      </c>
      <c r="G1265" t="str">
        <f>VLOOKUP($C1265,'LKUP PCNDES'!$K:$M,2,FALSE)</f>
        <v>Percentage of care home residents aged 18 years or over, who had a Personalised Care and Support Plan (PCSP) agreed or reviewed.</v>
      </c>
      <c r="H1265" t="str">
        <f>VLOOKUP($C1265,'LKUP PCNDES'!$K:$M,3,FALSE)</f>
        <v>PCSP</v>
      </c>
      <c r="I1265" t="str">
        <f>VLOOKUP($B1265,'LKUP PCNDES'!$C$17:$H$60,4,FALSE)</f>
        <v>England</v>
      </c>
      <c r="J1265" t="str">
        <f>VLOOKUP($B1265,'LKUP PCNDES'!$C$17:$H$60,6,FALSE)</f>
        <v>England</v>
      </c>
    </row>
    <row r="1266" spans="2:10" x14ac:dyDescent="0.35">
      <c r="B1266" t="s">
        <v>626</v>
      </c>
      <c r="C1266" t="s">
        <v>1556</v>
      </c>
      <c r="D1266" t="s">
        <v>700</v>
      </c>
      <c r="E1266" s="2">
        <v>45412</v>
      </c>
      <c r="F1266">
        <v>1859</v>
      </c>
      <c r="G1266" t="str">
        <f>VLOOKUP($C1266,'LKUP PCNDES'!$K:$M,2,FALSE)</f>
        <v>Mean number of patient contacts as part of weekly care home round per care home resident aged 18 years or over.</v>
      </c>
      <c r="H1266" t="str">
        <f>VLOOKUP($C1266,'LKUP PCNDES'!$K:$M,3,FALSE)</f>
        <v>MEAN_WEEKLY_CH_ROUND</v>
      </c>
      <c r="I1266" t="str">
        <f>VLOOKUP($B1266,'LKUP PCNDES'!$C$17:$H$60,4,FALSE)</f>
        <v>England</v>
      </c>
      <c r="J1266" t="str">
        <f>VLOOKUP($B1266,'LKUP PCNDES'!$C$17:$H$60,6,FALSE)</f>
        <v>England</v>
      </c>
    </row>
    <row r="1267" spans="2:10" x14ac:dyDescent="0.35">
      <c r="B1267" t="s">
        <v>626</v>
      </c>
      <c r="C1267" t="s">
        <v>1556</v>
      </c>
      <c r="D1267" t="s">
        <v>700</v>
      </c>
      <c r="E1267" s="2">
        <v>45443</v>
      </c>
      <c r="F1267">
        <v>1857</v>
      </c>
      <c r="G1267" t="str">
        <f>VLOOKUP($C1267,'LKUP PCNDES'!$K:$M,2,FALSE)</f>
        <v>Mean number of patient contacts as part of weekly care home round per care home resident aged 18 years or over.</v>
      </c>
      <c r="H1267" t="str">
        <f>VLOOKUP($C1267,'LKUP PCNDES'!$K:$M,3,FALSE)</f>
        <v>MEAN_WEEKLY_CH_ROUND</v>
      </c>
      <c r="I1267" t="str">
        <f>VLOOKUP($B1267,'LKUP PCNDES'!$C$17:$H$60,4,FALSE)</f>
        <v>England</v>
      </c>
      <c r="J1267" t="str">
        <f>VLOOKUP($B1267,'LKUP PCNDES'!$C$17:$H$60,6,FALSE)</f>
        <v>England</v>
      </c>
    </row>
    <row r="1268" spans="2:10" x14ac:dyDescent="0.35">
      <c r="B1268" t="s">
        <v>626</v>
      </c>
      <c r="C1268" t="s">
        <v>1556</v>
      </c>
      <c r="D1268" t="s">
        <v>700</v>
      </c>
      <c r="E1268" s="2">
        <v>45473</v>
      </c>
      <c r="F1268">
        <v>1831</v>
      </c>
      <c r="G1268" t="str">
        <f>VLOOKUP($C1268,'LKUP PCNDES'!$K:$M,2,FALSE)</f>
        <v>Mean number of patient contacts as part of weekly care home round per care home resident aged 18 years or over.</v>
      </c>
      <c r="H1268" t="str">
        <f>VLOOKUP($C1268,'LKUP PCNDES'!$K:$M,3,FALSE)</f>
        <v>MEAN_WEEKLY_CH_ROUND</v>
      </c>
      <c r="I1268" t="str">
        <f>VLOOKUP($B1268,'LKUP PCNDES'!$C$17:$H$60,4,FALSE)</f>
        <v>England</v>
      </c>
      <c r="J1268" t="str">
        <f>VLOOKUP($B1268,'LKUP PCNDES'!$C$17:$H$60,6,FALSE)</f>
        <v>England</v>
      </c>
    </row>
    <row r="1269" spans="2:10" x14ac:dyDescent="0.35">
      <c r="B1269" t="s">
        <v>626</v>
      </c>
      <c r="C1269" t="s">
        <v>1556</v>
      </c>
      <c r="D1269" t="s">
        <v>700</v>
      </c>
      <c r="E1269" s="2">
        <v>45504</v>
      </c>
      <c r="F1269">
        <v>2063</v>
      </c>
      <c r="G1269" t="str">
        <f>VLOOKUP($C1269,'LKUP PCNDES'!$K:$M,2,FALSE)</f>
        <v>Mean number of patient contacts as part of weekly care home round per care home resident aged 18 years or over.</v>
      </c>
      <c r="H1269" t="str">
        <f>VLOOKUP($C1269,'LKUP PCNDES'!$K:$M,3,FALSE)</f>
        <v>MEAN_WEEKLY_CH_ROUND</v>
      </c>
      <c r="I1269" t="str">
        <f>VLOOKUP($B1269,'LKUP PCNDES'!$C$17:$H$60,4,FALSE)</f>
        <v>England</v>
      </c>
      <c r="J1269" t="str">
        <f>VLOOKUP($B1269,'LKUP PCNDES'!$C$17:$H$60,6,FALSE)</f>
        <v>England</v>
      </c>
    </row>
    <row r="1270" spans="2:10" x14ac:dyDescent="0.35">
      <c r="B1270" t="s">
        <v>626</v>
      </c>
      <c r="C1270" t="s">
        <v>1556</v>
      </c>
      <c r="D1270" t="s">
        <v>700</v>
      </c>
      <c r="E1270" s="2">
        <v>45535</v>
      </c>
      <c r="F1270">
        <v>2075</v>
      </c>
      <c r="G1270" t="str">
        <f>VLOOKUP($C1270,'LKUP PCNDES'!$K:$M,2,FALSE)</f>
        <v>Mean number of patient contacts as part of weekly care home round per care home resident aged 18 years or over.</v>
      </c>
      <c r="H1270" t="str">
        <f>VLOOKUP($C1270,'LKUP PCNDES'!$K:$M,3,FALSE)</f>
        <v>MEAN_WEEKLY_CH_ROUND</v>
      </c>
      <c r="I1270" t="str">
        <f>VLOOKUP($B1270,'LKUP PCNDES'!$C$17:$H$60,4,FALSE)</f>
        <v>England</v>
      </c>
      <c r="J1270" t="str">
        <f>VLOOKUP($B1270,'LKUP PCNDES'!$C$17:$H$60,6,FALSE)</f>
        <v>England</v>
      </c>
    </row>
    <row r="1271" spans="2:10" x14ac:dyDescent="0.35">
      <c r="B1271" t="s">
        <v>626</v>
      </c>
      <c r="C1271" t="s">
        <v>1556</v>
      </c>
      <c r="D1271" t="s">
        <v>700</v>
      </c>
      <c r="E1271" s="2">
        <v>45565</v>
      </c>
      <c r="F1271">
        <v>2101</v>
      </c>
      <c r="G1271" t="str">
        <f>VLOOKUP($C1271,'LKUP PCNDES'!$K:$M,2,FALSE)</f>
        <v>Mean number of patient contacts as part of weekly care home round per care home resident aged 18 years or over.</v>
      </c>
      <c r="H1271" t="str">
        <f>VLOOKUP($C1271,'LKUP PCNDES'!$K:$M,3,FALSE)</f>
        <v>MEAN_WEEKLY_CH_ROUND</v>
      </c>
      <c r="I1271" t="str">
        <f>VLOOKUP($B1271,'LKUP PCNDES'!$C$17:$H$60,4,FALSE)</f>
        <v>England</v>
      </c>
      <c r="J1271" t="str">
        <f>VLOOKUP($B1271,'LKUP PCNDES'!$C$17:$H$60,6,FALSE)</f>
        <v>England</v>
      </c>
    </row>
    <row r="1272" spans="2:10" x14ac:dyDescent="0.35">
      <c r="B1272" t="s">
        <v>626</v>
      </c>
      <c r="C1272" t="s">
        <v>1556</v>
      </c>
      <c r="D1272" t="s">
        <v>700</v>
      </c>
      <c r="E1272" s="2">
        <v>45596</v>
      </c>
      <c r="F1272">
        <v>2199</v>
      </c>
      <c r="G1272" t="str">
        <f>VLOOKUP($C1272,'LKUP PCNDES'!$K:$M,2,FALSE)</f>
        <v>Mean number of patient contacts as part of weekly care home round per care home resident aged 18 years or over.</v>
      </c>
      <c r="H1272" t="str">
        <f>VLOOKUP($C1272,'LKUP PCNDES'!$K:$M,3,FALSE)</f>
        <v>MEAN_WEEKLY_CH_ROUND</v>
      </c>
      <c r="I1272" t="str">
        <f>VLOOKUP($B1272,'LKUP PCNDES'!$C$17:$H$60,4,FALSE)</f>
        <v>England</v>
      </c>
      <c r="J1272" t="str">
        <f>VLOOKUP($B1272,'LKUP PCNDES'!$C$17:$H$60,6,FALSE)</f>
        <v>England</v>
      </c>
    </row>
    <row r="1273" spans="2:10" x14ac:dyDescent="0.35">
      <c r="B1273" t="s">
        <v>626</v>
      </c>
      <c r="C1273" t="s">
        <v>1556</v>
      </c>
      <c r="D1273" t="s">
        <v>700</v>
      </c>
      <c r="E1273" s="2">
        <v>45626</v>
      </c>
      <c r="F1273">
        <v>2197</v>
      </c>
      <c r="G1273" t="str">
        <f>VLOOKUP($C1273,'LKUP PCNDES'!$K:$M,2,FALSE)</f>
        <v>Mean number of patient contacts as part of weekly care home round per care home resident aged 18 years or over.</v>
      </c>
      <c r="H1273" t="str">
        <f>VLOOKUP($C1273,'LKUP PCNDES'!$K:$M,3,FALSE)</f>
        <v>MEAN_WEEKLY_CH_ROUND</v>
      </c>
      <c r="I1273" t="str">
        <f>VLOOKUP($B1273,'LKUP PCNDES'!$C$17:$H$60,4,FALSE)</f>
        <v>England</v>
      </c>
      <c r="J1273" t="str">
        <f>VLOOKUP($B1273,'LKUP PCNDES'!$C$17:$H$60,6,FALSE)</f>
        <v>England</v>
      </c>
    </row>
    <row r="1274" spans="2:10" x14ac:dyDescent="0.35">
      <c r="B1274" t="s">
        <v>626</v>
      </c>
      <c r="C1274" t="s">
        <v>1556</v>
      </c>
      <c r="D1274" t="s">
        <v>564</v>
      </c>
      <c r="E1274" s="2">
        <v>45596</v>
      </c>
      <c r="F1274">
        <v>345547</v>
      </c>
      <c r="G1274" t="str">
        <f>VLOOKUP($C1274,'LKUP PCNDES'!$K:$M,2,FALSE)</f>
        <v>Mean number of patient contacts as part of weekly care home round per care home resident aged 18 years or over.</v>
      </c>
      <c r="H1274" t="str">
        <f>VLOOKUP($C1274,'LKUP PCNDES'!$K:$M,3,FALSE)</f>
        <v>MEAN_WEEKLY_CH_ROUND</v>
      </c>
      <c r="I1274" t="str">
        <f>VLOOKUP($B1274,'LKUP PCNDES'!$C$17:$H$60,4,FALSE)</f>
        <v>England</v>
      </c>
      <c r="J1274" t="str">
        <f>VLOOKUP($B1274,'LKUP PCNDES'!$C$17:$H$60,6,FALSE)</f>
        <v>England</v>
      </c>
    </row>
    <row r="1275" spans="2:10" x14ac:dyDescent="0.35">
      <c r="B1275" t="s">
        <v>626</v>
      </c>
      <c r="C1275" t="s">
        <v>1556</v>
      </c>
      <c r="D1275" t="s">
        <v>564</v>
      </c>
      <c r="E1275" s="2">
        <v>45626</v>
      </c>
      <c r="F1275">
        <v>345094</v>
      </c>
      <c r="G1275" t="str">
        <f>VLOOKUP($C1275,'LKUP PCNDES'!$K:$M,2,FALSE)</f>
        <v>Mean number of patient contacts as part of weekly care home round per care home resident aged 18 years or over.</v>
      </c>
      <c r="H1275" t="str">
        <f>VLOOKUP($C1275,'LKUP PCNDES'!$K:$M,3,FALSE)</f>
        <v>MEAN_WEEKLY_CH_ROUND</v>
      </c>
      <c r="I1275" t="str">
        <f>VLOOKUP($B1275,'LKUP PCNDES'!$C$17:$H$60,4,FALSE)</f>
        <v>England</v>
      </c>
      <c r="J1275" t="str">
        <f>VLOOKUP($B1275,'LKUP PCNDES'!$C$17:$H$60,6,FALSE)</f>
        <v>England</v>
      </c>
    </row>
    <row r="1276" spans="2:10" x14ac:dyDescent="0.35">
      <c r="B1276" t="s">
        <v>626</v>
      </c>
      <c r="C1276" t="s">
        <v>1556</v>
      </c>
      <c r="D1276" t="s">
        <v>563</v>
      </c>
      <c r="E1276" s="2">
        <v>45412</v>
      </c>
      <c r="F1276">
        <v>0</v>
      </c>
      <c r="G1276" t="str">
        <f>VLOOKUP($C1276,'LKUP PCNDES'!$K:$M,2,FALSE)</f>
        <v>Mean number of patient contacts as part of weekly care home round per care home resident aged 18 years or over.</v>
      </c>
      <c r="H1276" t="str">
        <f>VLOOKUP($C1276,'LKUP PCNDES'!$K:$M,3,FALSE)</f>
        <v>MEAN_WEEKLY_CH_ROUND</v>
      </c>
      <c r="I1276" t="str">
        <f>VLOOKUP($B1276,'LKUP PCNDES'!$C$17:$H$60,4,FALSE)</f>
        <v>England</v>
      </c>
      <c r="J1276" t="str">
        <f>VLOOKUP($B1276,'LKUP PCNDES'!$C$17:$H$60,6,FALSE)</f>
        <v>England</v>
      </c>
    </row>
    <row r="1277" spans="2:10" x14ac:dyDescent="0.35">
      <c r="B1277" t="s">
        <v>626</v>
      </c>
      <c r="C1277" t="s">
        <v>1556</v>
      </c>
      <c r="D1277" t="s">
        <v>563</v>
      </c>
      <c r="E1277" s="2">
        <v>45443</v>
      </c>
      <c r="F1277">
        <v>0</v>
      </c>
      <c r="G1277" t="str">
        <f>VLOOKUP($C1277,'LKUP PCNDES'!$K:$M,2,FALSE)</f>
        <v>Mean number of patient contacts as part of weekly care home round per care home resident aged 18 years or over.</v>
      </c>
      <c r="H1277" t="str">
        <f>VLOOKUP($C1277,'LKUP PCNDES'!$K:$M,3,FALSE)</f>
        <v>MEAN_WEEKLY_CH_ROUND</v>
      </c>
      <c r="I1277" t="str">
        <f>VLOOKUP($B1277,'LKUP PCNDES'!$C$17:$H$60,4,FALSE)</f>
        <v>England</v>
      </c>
      <c r="J1277" t="str">
        <f>VLOOKUP($B1277,'LKUP PCNDES'!$C$17:$H$60,6,FALSE)</f>
        <v>England</v>
      </c>
    </row>
    <row r="1278" spans="2:10" x14ac:dyDescent="0.35">
      <c r="B1278" t="s">
        <v>626</v>
      </c>
      <c r="C1278" t="s">
        <v>1556</v>
      </c>
      <c r="D1278" t="s">
        <v>563</v>
      </c>
      <c r="E1278" s="2">
        <v>45473</v>
      </c>
      <c r="F1278">
        <v>0</v>
      </c>
      <c r="G1278" t="str">
        <f>VLOOKUP($C1278,'LKUP PCNDES'!$K:$M,2,FALSE)</f>
        <v>Mean number of patient contacts as part of weekly care home round per care home resident aged 18 years or over.</v>
      </c>
      <c r="H1278" t="str">
        <f>VLOOKUP($C1278,'LKUP PCNDES'!$K:$M,3,FALSE)</f>
        <v>MEAN_WEEKLY_CH_ROUND</v>
      </c>
      <c r="I1278" t="str">
        <f>VLOOKUP($B1278,'LKUP PCNDES'!$C$17:$H$60,4,FALSE)</f>
        <v>England</v>
      </c>
      <c r="J1278" t="str">
        <f>VLOOKUP($B1278,'LKUP PCNDES'!$C$17:$H$60,6,FALSE)</f>
        <v>England</v>
      </c>
    </row>
    <row r="1279" spans="2:10" x14ac:dyDescent="0.35">
      <c r="B1279" t="s">
        <v>626</v>
      </c>
      <c r="C1279" t="s">
        <v>1556</v>
      </c>
      <c r="D1279" t="s">
        <v>563</v>
      </c>
      <c r="E1279" s="2">
        <v>45504</v>
      </c>
      <c r="F1279">
        <v>0</v>
      </c>
      <c r="G1279" t="str">
        <f>VLOOKUP($C1279,'LKUP PCNDES'!$K:$M,2,FALSE)</f>
        <v>Mean number of patient contacts as part of weekly care home round per care home resident aged 18 years or over.</v>
      </c>
      <c r="H1279" t="str">
        <f>VLOOKUP($C1279,'LKUP PCNDES'!$K:$M,3,FALSE)</f>
        <v>MEAN_WEEKLY_CH_ROUND</v>
      </c>
      <c r="I1279" t="str">
        <f>VLOOKUP($B1279,'LKUP PCNDES'!$C$17:$H$60,4,FALSE)</f>
        <v>England</v>
      </c>
      <c r="J1279" t="str">
        <f>VLOOKUP($B1279,'LKUP PCNDES'!$C$17:$H$60,6,FALSE)</f>
        <v>England</v>
      </c>
    </row>
    <row r="1280" spans="2:10" x14ac:dyDescent="0.35">
      <c r="B1280" t="s">
        <v>626</v>
      </c>
      <c r="C1280" t="s">
        <v>1556</v>
      </c>
      <c r="D1280" t="s">
        <v>563</v>
      </c>
      <c r="E1280" s="2">
        <v>45535</v>
      </c>
      <c r="F1280">
        <v>0</v>
      </c>
      <c r="G1280" t="str">
        <f>VLOOKUP($C1280,'LKUP PCNDES'!$K:$M,2,FALSE)</f>
        <v>Mean number of patient contacts as part of weekly care home round per care home resident aged 18 years or over.</v>
      </c>
      <c r="H1280" t="str">
        <f>VLOOKUP($C1280,'LKUP PCNDES'!$K:$M,3,FALSE)</f>
        <v>MEAN_WEEKLY_CH_ROUND</v>
      </c>
      <c r="I1280" t="str">
        <f>VLOOKUP($B1280,'LKUP PCNDES'!$C$17:$H$60,4,FALSE)</f>
        <v>England</v>
      </c>
      <c r="J1280" t="str">
        <f>VLOOKUP($B1280,'LKUP PCNDES'!$C$17:$H$60,6,FALSE)</f>
        <v>England</v>
      </c>
    </row>
    <row r="1281" spans="2:10" x14ac:dyDescent="0.35">
      <c r="B1281" t="s">
        <v>626</v>
      </c>
      <c r="C1281" t="s">
        <v>1556</v>
      </c>
      <c r="D1281" t="s">
        <v>563</v>
      </c>
      <c r="E1281" s="2">
        <v>45565</v>
      </c>
      <c r="F1281">
        <v>0</v>
      </c>
      <c r="G1281" t="str">
        <f>VLOOKUP($C1281,'LKUP PCNDES'!$K:$M,2,FALSE)</f>
        <v>Mean number of patient contacts as part of weekly care home round per care home resident aged 18 years or over.</v>
      </c>
      <c r="H1281" t="str">
        <f>VLOOKUP($C1281,'LKUP PCNDES'!$K:$M,3,FALSE)</f>
        <v>MEAN_WEEKLY_CH_ROUND</v>
      </c>
      <c r="I1281" t="str">
        <f>VLOOKUP($B1281,'LKUP PCNDES'!$C$17:$H$60,4,FALSE)</f>
        <v>England</v>
      </c>
      <c r="J1281" t="str">
        <f>VLOOKUP($B1281,'LKUP PCNDES'!$C$17:$H$60,6,FALSE)</f>
        <v>England</v>
      </c>
    </row>
    <row r="1282" spans="2:10" x14ac:dyDescent="0.35">
      <c r="B1282" t="s">
        <v>626</v>
      </c>
      <c r="C1282" t="s">
        <v>1544</v>
      </c>
      <c r="D1282" t="s">
        <v>700</v>
      </c>
      <c r="E1282" s="2">
        <v>45412</v>
      </c>
      <c r="F1282">
        <v>1</v>
      </c>
      <c r="G1282" t="str">
        <f>VLOOKUP($C1282,'LKUP PCNDES'!$K:$M,2,FALSE)</f>
        <v>Percentage of permanent care home residents aged 18 years or over, and recorded as experiencing acute confusion, who received a delirium assessment.</v>
      </c>
      <c r="H1282" t="str">
        <f>VLOOKUP($C1282,'LKUP PCNDES'!$K:$M,3,FALSE)</f>
        <v>DELIRIUM</v>
      </c>
      <c r="I1282" t="str">
        <f>VLOOKUP($B1282,'LKUP PCNDES'!$C$17:$H$60,4,FALSE)</f>
        <v>England</v>
      </c>
      <c r="J1282" t="str">
        <f>VLOOKUP($B1282,'LKUP PCNDES'!$C$17:$H$60,6,FALSE)</f>
        <v>England</v>
      </c>
    </row>
    <row r="1283" spans="2:10" x14ac:dyDescent="0.35">
      <c r="B1283" t="s">
        <v>626</v>
      </c>
      <c r="C1283" t="s">
        <v>1544</v>
      </c>
      <c r="D1283" t="s">
        <v>700</v>
      </c>
      <c r="E1283" s="2">
        <v>45443</v>
      </c>
      <c r="F1283">
        <v>2</v>
      </c>
      <c r="G1283" t="str">
        <f>VLOOKUP($C1283,'LKUP PCNDES'!$K:$M,2,FALSE)</f>
        <v>Percentage of permanent care home residents aged 18 years or over, and recorded as experiencing acute confusion, who received a delirium assessment.</v>
      </c>
      <c r="H1283" t="str">
        <f>VLOOKUP($C1283,'LKUP PCNDES'!$K:$M,3,FALSE)</f>
        <v>DELIRIUM</v>
      </c>
      <c r="I1283" t="str">
        <f>VLOOKUP($B1283,'LKUP PCNDES'!$C$17:$H$60,4,FALSE)</f>
        <v>England</v>
      </c>
      <c r="J1283" t="str">
        <f>VLOOKUP($B1283,'LKUP PCNDES'!$C$17:$H$60,6,FALSE)</f>
        <v>England</v>
      </c>
    </row>
    <row r="1284" spans="2:10" x14ac:dyDescent="0.35">
      <c r="B1284" t="s">
        <v>626</v>
      </c>
      <c r="C1284" t="s">
        <v>1544</v>
      </c>
      <c r="D1284" t="s">
        <v>700</v>
      </c>
      <c r="E1284" s="2">
        <v>45473</v>
      </c>
      <c r="F1284">
        <v>6</v>
      </c>
      <c r="G1284" t="str">
        <f>VLOOKUP($C1284,'LKUP PCNDES'!$K:$M,2,FALSE)</f>
        <v>Percentage of permanent care home residents aged 18 years or over, and recorded as experiencing acute confusion, who received a delirium assessment.</v>
      </c>
      <c r="H1284" t="str">
        <f>VLOOKUP($C1284,'LKUP PCNDES'!$K:$M,3,FALSE)</f>
        <v>DELIRIUM</v>
      </c>
      <c r="I1284" t="str">
        <f>VLOOKUP($B1284,'LKUP PCNDES'!$C$17:$H$60,4,FALSE)</f>
        <v>England</v>
      </c>
      <c r="J1284" t="str">
        <f>VLOOKUP($B1284,'LKUP PCNDES'!$C$17:$H$60,6,FALSE)</f>
        <v>England</v>
      </c>
    </row>
    <row r="1285" spans="2:10" x14ac:dyDescent="0.35">
      <c r="B1285" t="s">
        <v>626</v>
      </c>
      <c r="C1285" t="s">
        <v>1544</v>
      </c>
      <c r="D1285" t="s">
        <v>700</v>
      </c>
      <c r="E1285" s="2">
        <v>45504</v>
      </c>
      <c r="F1285">
        <v>13</v>
      </c>
      <c r="G1285" t="str">
        <f>VLOOKUP($C1285,'LKUP PCNDES'!$K:$M,2,FALSE)</f>
        <v>Percentage of permanent care home residents aged 18 years or over, and recorded as experiencing acute confusion, who received a delirium assessment.</v>
      </c>
      <c r="H1285" t="str">
        <f>VLOOKUP($C1285,'LKUP PCNDES'!$K:$M,3,FALSE)</f>
        <v>DELIRIUM</v>
      </c>
      <c r="I1285" t="str">
        <f>VLOOKUP($B1285,'LKUP PCNDES'!$C$17:$H$60,4,FALSE)</f>
        <v>England</v>
      </c>
      <c r="J1285" t="str">
        <f>VLOOKUP($B1285,'LKUP PCNDES'!$C$17:$H$60,6,FALSE)</f>
        <v>England</v>
      </c>
    </row>
    <row r="1286" spans="2:10" x14ac:dyDescent="0.35">
      <c r="B1286" t="s">
        <v>626</v>
      </c>
      <c r="C1286" t="s">
        <v>1544</v>
      </c>
      <c r="D1286" t="s">
        <v>700</v>
      </c>
      <c r="E1286" s="2">
        <v>45535</v>
      </c>
      <c r="F1286">
        <v>16</v>
      </c>
      <c r="G1286" t="str">
        <f>VLOOKUP($C1286,'LKUP PCNDES'!$K:$M,2,FALSE)</f>
        <v>Percentage of permanent care home residents aged 18 years or over, and recorded as experiencing acute confusion, who received a delirium assessment.</v>
      </c>
      <c r="H1286" t="str">
        <f>VLOOKUP($C1286,'LKUP PCNDES'!$K:$M,3,FALSE)</f>
        <v>DELIRIUM</v>
      </c>
      <c r="I1286" t="str">
        <f>VLOOKUP($B1286,'LKUP PCNDES'!$C$17:$H$60,4,FALSE)</f>
        <v>England</v>
      </c>
      <c r="J1286" t="str">
        <f>VLOOKUP($B1286,'LKUP PCNDES'!$C$17:$H$60,6,FALSE)</f>
        <v>England</v>
      </c>
    </row>
    <row r="1287" spans="2:10" x14ac:dyDescent="0.35">
      <c r="B1287" t="s">
        <v>626</v>
      </c>
      <c r="C1287" t="s">
        <v>1544</v>
      </c>
      <c r="D1287" t="s">
        <v>700</v>
      </c>
      <c r="E1287" s="2">
        <v>45565</v>
      </c>
      <c r="F1287">
        <v>14</v>
      </c>
      <c r="G1287" t="str">
        <f>VLOOKUP($C1287,'LKUP PCNDES'!$K:$M,2,FALSE)</f>
        <v>Percentage of permanent care home residents aged 18 years or over, and recorded as experiencing acute confusion, who received a delirium assessment.</v>
      </c>
      <c r="H1287" t="str">
        <f>VLOOKUP($C1287,'LKUP PCNDES'!$K:$M,3,FALSE)</f>
        <v>DELIRIUM</v>
      </c>
      <c r="I1287" t="str">
        <f>VLOOKUP($B1287,'LKUP PCNDES'!$C$17:$H$60,4,FALSE)</f>
        <v>England</v>
      </c>
      <c r="J1287" t="str">
        <f>VLOOKUP($B1287,'LKUP PCNDES'!$C$17:$H$60,6,FALSE)</f>
        <v>England</v>
      </c>
    </row>
    <row r="1288" spans="2:10" x14ac:dyDescent="0.35">
      <c r="B1288" t="s">
        <v>626</v>
      </c>
      <c r="C1288" t="s">
        <v>1544</v>
      </c>
      <c r="D1288" t="s">
        <v>700</v>
      </c>
      <c r="E1288" s="2">
        <v>45596</v>
      </c>
      <c r="F1288">
        <v>20</v>
      </c>
      <c r="G1288" t="str">
        <f>VLOOKUP($C1288,'LKUP PCNDES'!$K:$M,2,FALSE)</f>
        <v>Percentage of permanent care home residents aged 18 years or over, and recorded as experiencing acute confusion, who received a delirium assessment.</v>
      </c>
      <c r="H1288" t="str">
        <f>VLOOKUP($C1288,'LKUP PCNDES'!$K:$M,3,FALSE)</f>
        <v>DELIRIUM</v>
      </c>
      <c r="I1288" t="str">
        <f>VLOOKUP($B1288,'LKUP PCNDES'!$C$17:$H$60,4,FALSE)</f>
        <v>England</v>
      </c>
      <c r="J1288" t="str">
        <f>VLOOKUP($B1288,'LKUP PCNDES'!$C$17:$H$60,6,FALSE)</f>
        <v>England</v>
      </c>
    </row>
    <row r="1289" spans="2:10" x14ac:dyDescent="0.35">
      <c r="B1289" t="s">
        <v>626</v>
      </c>
      <c r="C1289" t="s">
        <v>1544</v>
      </c>
      <c r="D1289" t="s">
        <v>700</v>
      </c>
      <c r="E1289" s="2">
        <v>45626</v>
      </c>
      <c r="F1289">
        <v>16</v>
      </c>
      <c r="G1289" t="str">
        <f>VLOOKUP($C1289,'LKUP PCNDES'!$K:$M,2,FALSE)</f>
        <v>Percentage of permanent care home residents aged 18 years or over, and recorded as experiencing acute confusion, who received a delirium assessment.</v>
      </c>
      <c r="H1289" t="str">
        <f>VLOOKUP($C1289,'LKUP PCNDES'!$K:$M,3,FALSE)</f>
        <v>DELIRIUM</v>
      </c>
      <c r="I1289" t="str">
        <f>VLOOKUP($B1289,'LKUP PCNDES'!$C$17:$H$60,4,FALSE)</f>
        <v>England</v>
      </c>
      <c r="J1289" t="str">
        <f>VLOOKUP($B1289,'LKUP PCNDES'!$C$17:$H$60,6,FALSE)</f>
        <v>England</v>
      </c>
    </row>
    <row r="1290" spans="2:10" x14ac:dyDescent="0.35">
      <c r="B1290" t="s">
        <v>626</v>
      </c>
      <c r="C1290" t="s">
        <v>1544</v>
      </c>
      <c r="D1290" t="s">
        <v>564</v>
      </c>
      <c r="E1290" s="2">
        <v>45412</v>
      </c>
      <c r="F1290">
        <v>985</v>
      </c>
      <c r="G1290" t="str">
        <f>VLOOKUP($C1290,'LKUP PCNDES'!$K:$M,2,FALSE)</f>
        <v>Percentage of permanent care home residents aged 18 years or over, and recorded as experiencing acute confusion, who received a delirium assessment.</v>
      </c>
      <c r="H1290" t="str">
        <f>VLOOKUP($C1290,'LKUP PCNDES'!$K:$M,3,FALSE)</f>
        <v>DELIRIUM</v>
      </c>
      <c r="I1290" t="str">
        <f>VLOOKUP($B1290,'LKUP PCNDES'!$C$17:$H$60,4,FALSE)</f>
        <v>England</v>
      </c>
      <c r="J1290" t="str">
        <f>VLOOKUP($B1290,'LKUP PCNDES'!$C$17:$H$60,6,FALSE)</f>
        <v>England</v>
      </c>
    </row>
    <row r="1291" spans="2:10" x14ac:dyDescent="0.35">
      <c r="B1291" t="s">
        <v>626</v>
      </c>
      <c r="C1291" t="s">
        <v>1544</v>
      </c>
      <c r="D1291" t="s">
        <v>564</v>
      </c>
      <c r="E1291" s="2">
        <v>45443</v>
      </c>
      <c r="F1291">
        <v>1838</v>
      </c>
      <c r="G1291" t="str">
        <f>VLOOKUP($C1291,'LKUP PCNDES'!$K:$M,2,FALSE)</f>
        <v>Percentage of permanent care home residents aged 18 years or over, and recorded as experiencing acute confusion, who received a delirium assessment.</v>
      </c>
      <c r="H1291" t="str">
        <f>VLOOKUP($C1291,'LKUP PCNDES'!$K:$M,3,FALSE)</f>
        <v>DELIRIUM</v>
      </c>
      <c r="I1291" t="str">
        <f>VLOOKUP($B1291,'LKUP PCNDES'!$C$17:$H$60,4,FALSE)</f>
        <v>England</v>
      </c>
      <c r="J1291" t="str">
        <f>VLOOKUP($B1291,'LKUP PCNDES'!$C$17:$H$60,6,FALSE)</f>
        <v>England</v>
      </c>
    </row>
    <row r="1292" spans="2:10" x14ac:dyDescent="0.35">
      <c r="B1292" t="s">
        <v>626</v>
      </c>
      <c r="C1292" t="s">
        <v>1544</v>
      </c>
      <c r="D1292" t="s">
        <v>564</v>
      </c>
      <c r="E1292" s="2">
        <v>45473</v>
      </c>
      <c r="F1292">
        <v>2584</v>
      </c>
      <c r="G1292" t="str">
        <f>VLOOKUP($C1292,'LKUP PCNDES'!$K:$M,2,FALSE)</f>
        <v>Percentage of permanent care home residents aged 18 years or over, and recorded as experiencing acute confusion, who received a delirium assessment.</v>
      </c>
      <c r="H1292" t="str">
        <f>VLOOKUP($C1292,'LKUP PCNDES'!$K:$M,3,FALSE)</f>
        <v>DELIRIUM</v>
      </c>
      <c r="I1292" t="str">
        <f>VLOOKUP($B1292,'LKUP PCNDES'!$C$17:$H$60,4,FALSE)</f>
        <v>England</v>
      </c>
      <c r="J1292" t="str">
        <f>VLOOKUP($B1292,'LKUP PCNDES'!$C$17:$H$60,6,FALSE)</f>
        <v>England</v>
      </c>
    </row>
    <row r="1293" spans="2:10" x14ac:dyDescent="0.35">
      <c r="B1293" t="s">
        <v>626</v>
      </c>
      <c r="C1293" t="s">
        <v>1544</v>
      </c>
      <c r="D1293" t="s">
        <v>564</v>
      </c>
      <c r="E1293" s="2">
        <v>45504</v>
      </c>
      <c r="F1293">
        <v>3660</v>
      </c>
      <c r="G1293" t="str">
        <f>VLOOKUP($C1293,'LKUP PCNDES'!$K:$M,2,FALSE)</f>
        <v>Percentage of permanent care home residents aged 18 years or over, and recorded as experiencing acute confusion, who received a delirium assessment.</v>
      </c>
      <c r="H1293" t="str">
        <f>VLOOKUP($C1293,'LKUP PCNDES'!$K:$M,3,FALSE)</f>
        <v>DELIRIUM</v>
      </c>
      <c r="I1293" t="str">
        <f>VLOOKUP($B1293,'LKUP PCNDES'!$C$17:$H$60,4,FALSE)</f>
        <v>England</v>
      </c>
      <c r="J1293" t="str">
        <f>VLOOKUP($B1293,'LKUP PCNDES'!$C$17:$H$60,6,FALSE)</f>
        <v>England</v>
      </c>
    </row>
    <row r="1294" spans="2:10" x14ac:dyDescent="0.35">
      <c r="B1294" t="s">
        <v>626</v>
      </c>
      <c r="C1294" t="s">
        <v>1544</v>
      </c>
      <c r="D1294" t="s">
        <v>564</v>
      </c>
      <c r="E1294" s="2">
        <v>45535</v>
      </c>
      <c r="F1294">
        <v>4356</v>
      </c>
      <c r="G1294" t="str">
        <f>VLOOKUP($C1294,'LKUP PCNDES'!$K:$M,2,FALSE)</f>
        <v>Percentage of permanent care home residents aged 18 years or over, and recorded as experiencing acute confusion, who received a delirium assessment.</v>
      </c>
      <c r="H1294" t="str">
        <f>VLOOKUP($C1294,'LKUP PCNDES'!$K:$M,3,FALSE)</f>
        <v>DELIRIUM</v>
      </c>
      <c r="I1294" t="str">
        <f>VLOOKUP($B1294,'LKUP PCNDES'!$C$17:$H$60,4,FALSE)</f>
        <v>England</v>
      </c>
      <c r="J1294" t="str">
        <f>VLOOKUP($B1294,'LKUP PCNDES'!$C$17:$H$60,6,FALSE)</f>
        <v>England</v>
      </c>
    </row>
    <row r="1295" spans="2:10" x14ac:dyDescent="0.35">
      <c r="B1295" t="s">
        <v>626</v>
      </c>
      <c r="C1295" t="s">
        <v>1544</v>
      </c>
      <c r="D1295" t="s">
        <v>564</v>
      </c>
      <c r="E1295" s="2">
        <v>45565</v>
      </c>
      <c r="F1295">
        <v>4850</v>
      </c>
      <c r="G1295" t="str">
        <f>VLOOKUP($C1295,'LKUP PCNDES'!$K:$M,2,FALSE)</f>
        <v>Percentage of permanent care home residents aged 18 years or over, and recorded as experiencing acute confusion, who received a delirium assessment.</v>
      </c>
      <c r="H1295" t="str">
        <f>VLOOKUP($C1295,'LKUP PCNDES'!$K:$M,3,FALSE)</f>
        <v>DELIRIUM</v>
      </c>
      <c r="I1295" t="str">
        <f>VLOOKUP($B1295,'LKUP PCNDES'!$C$17:$H$60,4,FALSE)</f>
        <v>England</v>
      </c>
      <c r="J1295" t="str">
        <f>VLOOKUP($B1295,'LKUP PCNDES'!$C$17:$H$60,6,FALSE)</f>
        <v>England</v>
      </c>
    </row>
    <row r="1296" spans="2:10" x14ac:dyDescent="0.35">
      <c r="B1296" t="s">
        <v>626</v>
      </c>
      <c r="C1296" t="s">
        <v>1544</v>
      </c>
      <c r="D1296" t="s">
        <v>564</v>
      </c>
      <c r="E1296" s="2">
        <v>45596</v>
      </c>
      <c r="F1296">
        <v>5743</v>
      </c>
      <c r="G1296" t="str">
        <f>VLOOKUP($C1296,'LKUP PCNDES'!$K:$M,2,FALSE)</f>
        <v>Percentage of permanent care home residents aged 18 years or over, and recorded as experiencing acute confusion, who received a delirium assessment.</v>
      </c>
      <c r="H1296" t="str">
        <f>VLOOKUP($C1296,'LKUP PCNDES'!$K:$M,3,FALSE)</f>
        <v>DELIRIUM</v>
      </c>
      <c r="I1296" t="str">
        <f>VLOOKUP($B1296,'LKUP PCNDES'!$C$17:$H$60,4,FALSE)</f>
        <v>England</v>
      </c>
      <c r="J1296" t="str">
        <f>VLOOKUP($B1296,'LKUP PCNDES'!$C$17:$H$60,6,FALSE)</f>
        <v>England</v>
      </c>
    </row>
    <row r="1297" spans="2:10" x14ac:dyDescent="0.35">
      <c r="B1297" t="s">
        <v>626</v>
      </c>
      <c r="C1297" t="s">
        <v>1544</v>
      </c>
      <c r="D1297" t="s">
        <v>564</v>
      </c>
      <c r="E1297" s="2">
        <v>45626</v>
      </c>
      <c r="F1297">
        <v>6295</v>
      </c>
      <c r="G1297" t="str">
        <f>VLOOKUP($C1297,'LKUP PCNDES'!$K:$M,2,FALSE)</f>
        <v>Percentage of permanent care home residents aged 18 years or over, and recorded as experiencing acute confusion, who received a delirium assessment.</v>
      </c>
      <c r="H1297" t="str">
        <f>VLOOKUP($C1297,'LKUP PCNDES'!$K:$M,3,FALSE)</f>
        <v>DELIRIUM</v>
      </c>
      <c r="I1297" t="str">
        <f>VLOOKUP($B1297,'LKUP PCNDES'!$C$17:$H$60,4,FALSE)</f>
        <v>England</v>
      </c>
      <c r="J1297" t="str">
        <f>VLOOKUP($B1297,'LKUP PCNDES'!$C$17:$H$60,6,FALSE)</f>
        <v>England</v>
      </c>
    </row>
    <row r="1298" spans="2:10" x14ac:dyDescent="0.35">
      <c r="B1298" t="s">
        <v>626</v>
      </c>
      <c r="C1298" t="s">
        <v>1544</v>
      </c>
      <c r="D1298" t="s">
        <v>563</v>
      </c>
      <c r="E1298" s="2">
        <v>45412</v>
      </c>
      <c r="F1298">
        <v>56</v>
      </c>
      <c r="G1298" t="str">
        <f>VLOOKUP($C1298,'LKUP PCNDES'!$K:$M,2,FALSE)</f>
        <v>Percentage of permanent care home residents aged 18 years or over, and recorded as experiencing acute confusion, who received a delirium assessment.</v>
      </c>
      <c r="H1298" t="str">
        <f>VLOOKUP($C1298,'LKUP PCNDES'!$K:$M,3,FALSE)</f>
        <v>DELIRIUM</v>
      </c>
      <c r="I1298" t="str">
        <f>VLOOKUP($B1298,'LKUP PCNDES'!$C$17:$H$60,4,FALSE)</f>
        <v>England</v>
      </c>
      <c r="J1298" t="str">
        <f>VLOOKUP($B1298,'LKUP PCNDES'!$C$17:$H$60,6,FALSE)</f>
        <v>England</v>
      </c>
    </row>
    <row r="1299" spans="2:10" x14ac:dyDescent="0.35">
      <c r="B1299" t="s">
        <v>626</v>
      </c>
      <c r="C1299" t="s">
        <v>1544</v>
      </c>
      <c r="D1299" t="s">
        <v>563</v>
      </c>
      <c r="E1299" s="2">
        <v>45443</v>
      </c>
      <c r="F1299">
        <v>96</v>
      </c>
      <c r="G1299" t="str">
        <f>VLOOKUP($C1299,'LKUP PCNDES'!$K:$M,2,FALSE)</f>
        <v>Percentage of permanent care home residents aged 18 years or over, and recorded as experiencing acute confusion, who received a delirium assessment.</v>
      </c>
      <c r="H1299" t="str">
        <f>VLOOKUP($C1299,'LKUP PCNDES'!$K:$M,3,FALSE)</f>
        <v>DELIRIUM</v>
      </c>
      <c r="I1299" t="str">
        <f>VLOOKUP($B1299,'LKUP PCNDES'!$C$17:$H$60,4,FALSE)</f>
        <v>England</v>
      </c>
      <c r="J1299" t="str">
        <f>VLOOKUP($B1299,'LKUP PCNDES'!$C$17:$H$60,6,FALSE)</f>
        <v>England</v>
      </c>
    </row>
    <row r="1300" spans="2:10" x14ac:dyDescent="0.35">
      <c r="B1300" t="s">
        <v>626</v>
      </c>
      <c r="C1300" t="s">
        <v>1544</v>
      </c>
      <c r="D1300" t="s">
        <v>563</v>
      </c>
      <c r="E1300" s="2">
        <v>45473</v>
      </c>
      <c r="F1300">
        <v>199</v>
      </c>
      <c r="G1300" t="str">
        <f>VLOOKUP($C1300,'LKUP PCNDES'!$K:$M,2,FALSE)</f>
        <v>Percentage of permanent care home residents aged 18 years or over, and recorded as experiencing acute confusion, who received a delirium assessment.</v>
      </c>
      <c r="H1300" t="str">
        <f>VLOOKUP($C1300,'LKUP PCNDES'!$K:$M,3,FALSE)</f>
        <v>DELIRIUM</v>
      </c>
      <c r="I1300" t="str">
        <f>VLOOKUP($B1300,'LKUP PCNDES'!$C$17:$H$60,4,FALSE)</f>
        <v>England</v>
      </c>
      <c r="J1300" t="str">
        <f>VLOOKUP($B1300,'LKUP PCNDES'!$C$17:$H$60,6,FALSE)</f>
        <v>England</v>
      </c>
    </row>
    <row r="1301" spans="2:10" x14ac:dyDescent="0.35">
      <c r="B1301" t="s">
        <v>626</v>
      </c>
      <c r="C1301" t="s">
        <v>1544</v>
      </c>
      <c r="D1301" t="s">
        <v>563</v>
      </c>
      <c r="E1301" s="2">
        <v>45504</v>
      </c>
      <c r="F1301">
        <v>262</v>
      </c>
      <c r="G1301" t="str">
        <f>VLOOKUP($C1301,'LKUP PCNDES'!$K:$M,2,FALSE)</f>
        <v>Percentage of permanent care home residents aged 18 years or over, and recorded as experiencing acute confusion, who received a delirium assessment.</v>
      </c>
      <c r="H1301" t="str">
        <f>VLOOKUP($C1301,'LKUP PCNDES'!$K:$M,3,FALSE)</f>
        <v>DELIRIUM</v>
      </c>
      <c r="I1301" t="str">
        <f>VLOOKUP($B1301,'LKUP PCNDES'!$C$17:$H$60,4,FALSE)</f>
        <v>England</v>
      </c>
      <c r="J1301" t="str">
        <f>VLOOKUP($B1301,'LKUP PCNDES'!$C$17:$H$60,6,FALSE)</f>
        <v>England</v>
      </c>
    </row>
    <row r="1302" spans="2:10" x14ac:dyDescent="0.35">
      <c r="B1302" t="s">
        <v>626</v>
      </c>
      <c r="C1302" t="s">
        <v>1544</v>
      </c>
      <c r="D1302" t="s">
        <v>563</v>
      </c>
      <c r="E1302" s="2">
        <v>45535</v>
      </c>
      <c r="F1302">
        <v>285</v>
      </c>
      <c r="G1302" t="str">
        <f>VLOOKUP($C1302,'LKUP PCNDES'!$K:$M,2,FALSE)</f>
        <v>Percentage of permanent care home residents aged 18 years or over, and recorded as experiencing acute confusion, who received a delirium assessment.</v>
      </c>
      <c r="H1302" t="str">
        <f>VLOOKUP($C1302,'LKUP PCNDES'!$K:$M,3,FALSE)</f>
        <v>DELIRIUM</v>
      </c>
      <c r="I1302" t="str">
        <f>VLOOKUP($B1302,'LKUP PCNDES'!$C$17:$H$60,4,FALSE)</f>
        <v>England</v>
      </c>
      <c r="J1302" t="str">
        <f>VLOOKUP($B1302,'LKUP PCNDES'!$C$17:$H$60,6,FALSE)</f>
        <v>England</v>
      </c>
    </row>
    <row r="1303" spans="2:10" x14ac:dyDescent="0.35">
      <c r="B1303" t="s">
        <v>626</v>
      </c>
      <c r="C1303" t="s">
        <v>1544</v>
      </c>
      <c r="D1303" t="s">
        <v>563</v>
      </c>
      <c r="E1303" s="2">
        <v>45565</v>
      </c>
      <c r="F1303">
        <v>317</v>
      </c>
      <c r="G1303" t="str">
        <f>VLOOKUP($C1303,'LKUP PCNDES'!$K:$M,2,FALSE)</f>
        <v>Percentage of permanent care home residents aged 18 years or over, and recorded as experiencing acute confusion, who received a delirium assessment.</v>
      </c>
      <c r="H1303" t="str">
        <f>VLOOKUP($C1303,'LKUP PCNDES'!$K:$M,3,FALSE)</f>
        <v>DELIRIUM</v>
      </c>
      <c r="I1303" t="str">
        <f>VLOOKUP($B1303,'LKUP PCNDES'!$C$17:$H$60,4,FALSE)</f>
        <v>England</v>
      </c>
      <c r="J1303" t="str">
        <f>VLOOKUP($B1303,'LKUP PCNDES'!$C$17:$H$60,6,FALSE)</f>
        <v>England</v>
      </c>
    </row>
    <row r="1304" spans="2:10" x14ac:dyDescent="0.35">
      <c r="B1304" t="s">
        <v>626</v>
      </c>
      <c r="C1304" t="s">
        <v>1544</v>
      </c>
      <c r="D1304" t="s">
        <v>563</v>
      </c>
      <c r="E1304" s="2">
        <v>45596</v>
      </c>
      <c r="F1304">
        <v>335</v>
      </c>
      <c r="G1304" t="str">
        <f>VLOOKUP($C1304,'LKUP PCNDES'!$K:$M,2,FALSE)</f>
        <v>Percentage of permanent care home residents aged 18 years or over, and recorded as experiencing acute confusion, who received a delirium assessment.</v>
      </c>
      <c r="H1304" t="str">
        <f>VLOOKUP($C1304,'LKUP PCNDES'!$K:$M,3,FALSE)</f>
        <v>DELIRIUM</v>
      </c>
      <c r="I1304" t="str">
        <f>VLOOKUP($B1304,'LKUP PCNDES'!$C$17:$H$60,4,FALSE)</f>
        <v>England</v>
      </c>
      <c r="J1304" t="str">
        <f>VLOOKUP($B1304,'LKUP PCNDES'!$C$17:$H$60,6,FALSE)</f>
        <v>England</v>
      </c>
    </row>
    <row r="1305" spans="2:10" x14ac:dyDescent="0.35">
      <c r="B1305" t="s">
        <v>626</v>
      </c>
      <c r="C1305" t="s">
        <v>1544</v>
      </c>
      <c r="D1305" t="s">
        <v>563</v>
      </c>
      <c r="E1305" s="2">
        <v>45626</v>
      </c>
      <c r="F1305">
        <v>356</v>
      </c>
      <c r="G1305" t="str">
        <f>VLOOKUP($C1305,'LKUP PCNDES'!$K:$M,2,FALSE)</f>
        <v>Percentage of permanent care home residents aged 18 years or over, and recorded as experiencing acute confusion, who received a delirium assessment.</v>
      </c>
      <c r="H1305" t="str">
        <f>VLOOKUP($C1305,'LKUP PCNDES'!$K:$M,3,FALSE)</f>
        <v>DELIRIUM</v>
      </c>
      <c r="I1305" t="str">
        <f>VLOOKUP($B1305,'LKUP PCNDES'!$C$17:$H$60,4,FALSE)</f>
        <v>England</v>
      </c>
      <c r="J1305" t="str">
        <f>VLOOKUP($B1305,'LKUP PCNDES'!$C$17:$H$60,6,FALSE)</f>
        <v>England</v>
      </c>
    </row>
    <row r="1306" spans="2:10" x14ac:dyDescent="0.35">
      <c r="B1306" t="s">
        <v>626</v>
      </c>
      <c r="C1306" t="s">
        <v>1552</v>
      </c>
      <c r="D1306" t="s">
        <v>700</v>
      </c>
      <c r="E1306" s="2">
        <v>45412</v>
      </c>
      <c r="F1306">
        <v>1812</v>
      </c>
      <c r="G1306" t="str">
        <f>VLOOKUP($C1306,'LKUP PCNDES'!$K:$M,2,FALSE)</f>
        <v>Percentage of permanent care home residents aged 18 years or over who received a falls risk assessment.</v>
      </c>
      <c r="H1306" t="str">
        <f>VLOOKUP($C1306,'LKUP PCNDES'!$K:$M,3,FALSE)</f>
        <v>FALLS</v>
      </c>
      <c r="I1306" t="str">
        <f>VLOOKUP($B1306,'LKUP PCNDES'!$C$17:$H$60,4,FALSE)</f>
        <v>England</v>
      </c>
      <c r="J1306" t="str">
        <f>VLOOKUP($B1306,'LKUP PCNDES'!$C$17:$H$60,6,FALSE)</f>
        <v>England</v>
      </c>
    </row>
    <row r="1307" spans="2:10" x14ac:dyDescent="0.35">
      <c r="B1307" t="s">
        <v>626</v>
      </c>
      <c r="C1307" t="s">
        <v>1552</v>
      </c>
      <c r="D1307" t="s">
        <v>700</v>
      </c>
      <c r="E1307" s="2">
        <v>45443</v>
      </c>
      <c r="F1307">
        <v>1783</v>
      </c>
      <c r="G1307" t="str">
        <f>VLOOKUP($C1307,'LKUP PCNDES'!$K:$M,2,FALSE)</f>
        <v>Percentage of permanent care home residents aged 18 years or over who received a falls risk assessment.</v>
      </c>
      <c r="H1307" t="str">
        <f>VLOOKUP($C1307,'LKUP PCNDES'!$K:$M,3,FALSE)</f>
        <v>FALLS</v>
      </c>
      <c r="I1307" t="str">
        <f>VLOOKUP($B1307,'LKUP PCNDES'!$C$17:$H$60,4,FALSE)</f>
        <v>England</v>
      </c>
      <c r="J1307" t="str">
        <f>VLOOKUP($B1307,'LKUP PCNDES'!$C$17:$H$60,6,FALSE)</f>
        <v>England</v>
      </c>
    </row>
    <row r="1308" spans="2:10" x14ac:dyDescent="0.35">
      <c r="B1308" t="s">
        <v>626</v>
      </c>
      <c r="C1308" t="s">
        <v>1552</v>
      </c>
      <c r="D1308" t="s">
        <v>700</v>
      </c>
      <c r="E1308" s="2">
        <v>45473</v>
      </c>
      <c r="F1308">
        <v>1730</v>
      </c>
      <c r="G1308" t="str">
        <f>VLOOKUP($C1308,'LKUP PCNDES'!$K:$M,2,FALSE)</f>
        <v>Percentage of permanent care home residents aged 18 years or over who received a falls risk assessment.</v>
      </c>
      <c r="H1308" t="str">
        <f>VLOOKUP($C1308,'LKUP PCNDES'!$K:$M,3,FALSE)</f>
        <v>FALLS</v>
      </c>
      <c r="I1308" t="str">
        <f>VLOOKUP($B1308,'LKUP PCNDES'!$C$17:$H$60,4,FALSE)</f>
        <v>England</v>
      </c>
      <c r="J1308" t="str">
        <f>VLOOKUP($B1308,'LKUP PCNDES'!$C$17:$H$60,6,FALSE)</f>
        <v>England</v>
      </c>
    </row>
    <row r="1309" spans="2:10" x14ac:dyDescent="0.35">
      <c r="B1309" t="s">
        <v>626</v>
      </c>
      <c r="C1309" t="s">
        <v>1552</v>
      </c>
      <c r="D1309" t="s">
        <v>700</v>
      </c>
      <c r="E1309" s="2">
        <v>45504</v>
      </c>
      <c r="F1309">
        <v>1882</v>
      </c>
      <c r="G1309" t="str">
        <f>VLOOKUP($C1309,'LKUP PCNDES'!$K:$M,2,FALSE)</f>
        <v>Percentage of permanent care home residents aged 18 years or over who received a falls risk assessment.</v>
      </c>
      <c r="H1309" t="str">
        <f>VLOOKUP($C1309,'LKUP PCNDES'!$K:$M,3,FALSE)</f>
        <v>FALLS</v>
      </c>
      <c r="I1309" t="str">
        <f>VLOOKUP($B1309,'LKUP PCNDES'!$C$17:$H$60,4,FALSE)</f>
        <v>England</v>
      </c>
      <c r="J1309" t="str">
        <f>VLOOKUP($B1309,'LKUP PCNDES'!$C$17:$H$60,6,FALSE)</f>
        <v>England</v>
      </c>
    </row>
    <row r="1310" spans="2:10" x14ac:dyDescent="0.35">
      <c r="B1310" t="s">
        <v>626</v>
      </c>
      <c r="C1310" t="s">
        <v>1552</v>
      </c>
      <c r="D1310" t="s">
        <v>700</v>
      </c>
      <c r="E1310" s="2">
        <v>45535</v>
      </c>
      <c r="F1310">
        <v>1861</v>
      </c>
      <c r="G1310" t="str">
        <f>VLOOKUP($C1310,'LKUP PCNDES'!$K:$M,2,FALSE)</f>
        <v>Percentage of permanent care home residents aged 18 years or over who received a falls risk assessment.</v>
      </c>
      <c r="H1310" t="str">
        <f>VLOOKUP($C1310,'LKUP PCNDES'!$K:$M,3,FALSE)</f>
        <v>FALLS</v>
      </c>
      <c r="I1310" t="str">
        <f>VLOOKUP($B1310,'LKUP PCNDES'!$C$17:$H$60,4,FALSE)</f>
        <v>England</v>
      </c>
      <c r="J1310" t="str">
        <f>VLOOKUP($B1310,'LKUP PCNDES'!$C$17:$H$60,6,FALSE)</f>
        <v>England</v>
      </c>
    </row>
    <row r="1311" spans="2:10" x14ac:dyDescent="0.35">
      <c r="B1311" t="s">
        <v>626</v>
      </c>
      <c r="C1311" t="s">
        <v>1552</v>
      </c>
      <c r="D1311" t="s">
        <v>700</v>
      </c>
      <c r="E1311" s="2">
        <v>45565</v>
      </c>
      <c r="F1311">
        <v>1859</v>
      </c>
      <c r="G1311" t="str">
        <f>VLOOKUP($C1311,'LKUP PCNDES'!$K:$M,2,FALSE)</f>
        <v>Percentage of permanent care home residents aged 18 years or over who received a falls risk assessment.</v>
      </c>
      <c r="H1311" t="str">
        <f>VLOOKUP($C1311,'LKUP PCNDES'!$K:$M,3,FALSE)</f>
        <v>FALLS</v>
      </c>
      <c r="I1311" t="str">
        <f>VLOOKUP($B1311,'LKUP PCNDES'!$C$17:$H$60,4,FALSE)</f>
        <v>England</v>
      </c>
      <c r="J1311" t="str">
        <f>VLOOKUP($B1311,'LKUP PCNDES'!$C$17:$H$60,6,FALSE)</f>
        <v>England</v>
      </c>
    </row>
    <row r="1312" spans="2:10" x14ac:dyDescent="0.35">
      <c r="B1312" t="s">
        <v>626</v>
      </c>
      <c r="C1312" t="s">
        <v>1552</v>
      </c>
      <c r="D1312" t="s">
        <v>700</v>
      </c>
      <c r="E1312" s="2">
        <v>45596</v>
      </c>
      <c r="F1312">
        <v>1946</v>
      </c>
      <c r="G1312" t="str">
        <f>VLOOKUP($C1312,'LKUP PCNDES'!$K:$M,2,FALSE)</f>
        <v>Percentage of permanent care home residents aged 18 years or over who received a falls risk assessment.</v>
      </c>
      <c r="H1312" t="str">
        <f>VLOOKUP($C1312,'LKUP PCNDES'!$K:$M,3,FALSE)</f>
        <v>FALLS</v>
      </c>
      <c r="I1312" t="str">
        <f>VLOOKUP($B1312,'LKUP PCNDES'!$C$17:$H$60,4,FALSE)</f>
        <v>England</v>
      </c>
      <c r="J1312" t="str">
        <f>VLOOKUP($B1312,'LKUP PCNDES'!$C$17:$H$60,6,FALSE)</f>
        <v>England</v>
      </c>
    </row>
    <row r="1313" spans="2:10" x14ac:dyDescent="0.35">
      <c r="B1313" t="s">
        <v>626</v>
      </c>
      <c r="C1313" t="s">
        <v>1552</v>
      </c>
      <c r="D1313" t="s">
        <v>700</v>
      </c>
      <c r="E1313" s="2">
        <v>45626</v>
      </c>
      <c r="F1313">
        <v>1907</v>
      </c>
      <c r="G1313" t="str">
        <f>VLOOKUP($C1313,'LKUP PCNDES'!$K:$M,2,FALSE)</f>
        <v>Percentage of permanent care home residents aged 18 years or over who received a falls risk assessment.</v>
      </c>
      <c r="H1313" t="str">
        <f>VLOOKUP($C1313,'LKUP PCNDES'!$K:$M,3,FALSE)</f>
        <v>FALLS</v>
      </c>
      <c r="I1313" t="str">
        <f>VLOOKUP($B1313,'LKUP PCNDES'!$C$17:$H$60,4,FALSE)</f>
        <v>England</v>
      </c>
      <c r="J1313" t="str">
        <f>VLOOKUP($B1313,'LKUP PCNDES'!$C$17:$H$60,6,FALSE)</f>
        <v>England</v>
      </c>
    </row>
    <row r="1314" spans="2:10" x14ac:dyDescent="0.35">
      <c r="B1314" t="s">
        <v>626</v>
      </c>
      <c r="C1314" t="s">
        <v>1552</v>
      </c>
      <c r="D1314" t="s">
        <v>564</v>
      </c>
      <c r="E1314" s="2">
        <v>45412</v>
      </c>
      <c r="F1314">
        <v>276803</v>
      </c>
      <c r="G1314" t="str">
        <f>VLOOKUP($C1314,'LKUP PCNDES'!$K:$M,2,FALSE)</f>
        <v>Percentage of permanent care home residents aged 18 years or over who received a falls risk assessment.</v>
      </c>
      <c r="H1314" t="str">
        <f>VLOOKUP($C1314,'LKUP PCNDES'!$K:$M,3,FALSE)</f>
        <v>FALLS</v>
      </c>
      <c r="I1314" t="str">
        <f>VLOOKUP($B1314,'LKUP PCNDES'!$C$17:$H$60,4,FALSE)</f>
        <v>England</v>
      </c>
      <c r="J1314" t="str">
        <f>VLOOKUP($B1314,'LKUP PCNDES'!$C$17:$H$60,6,FALSE)</f>
        <v>England</v>
      </c>
    </row>
    <row r="1315" spans="2:10" x14ac:dyDescent="0.35">
      <c r="B1315" t="s">
        <v>626</v>
      </c>
      <c r="C1315" t="s">
        <v>1552</v>
      </c>
      <c r="D1315" t="s">
        <v>564</v>
      </c>
      <c r="E1315" s="2">
        <v>45443</v>
      </c>
      <c r="F1315">
        <v>278136</v>
      </c>
      <c r="G1315" t="str">
        <f>VLOOKUP($C1315,'LKUP PCNDES'!$K:$M,2,FALSE)</f>
        <v>Percentage of permanent care home residents aged 18 years or over who received a falls risk assessment.</v>
      </c>
      <c r="H1315" t="str">
        <f>VLOOKUP($C1315,'LKUP PCNDES'!$K:$M,3,FALSE)</f>
        <v>FALLS</v>
      </c>
      <c r="I1315" t="str">
        <f>VLOOKUP($B1315,'LKUP PCNDES'!$C$17:$H$60,4,FALSE)</f>
        <v>England</v>
      </c>
      <c r="J1315" t="str">
        <f>VLOOKUP($B1315,'LKUP PCNDES'!$C$17:$H$60,6,FALSE)</f>
        <v>England</v>
      </c>
    </row>
    <row r="1316" spans="2:10" x14ac:dyDescent="0.35">
      <c r="B1316" t="s">
        <v>626</v>
      </c>
      <c r="C1316" t="s">
        <v>1552</v>
      </c>
      <c r="D1316" t="s">
        <v>564</v>
      </c>
      <c r="E1316" s="2">
        <v>45473</v>
      </c>
      <c r="F1316">
        <v>284868</v>
      </c>
      <c r="G1316" t="str">
        <f>VLOOKUP($C1316,'LKUP PCNDES'!$K:$M,2,FALSE)</f>
        <v>Percentage of permanent care home residents aged 18 years or over who received a falls risk assessment.</v>
      </c>
      <c r="H1316" t="str">
        <f>VLOOKUP($C1316,'LKUP PCNDES'!$K:$M,3,FALSE)</f>
        <v>FALLS</v>
      </c>
      <c r="I1316" t="str">
        <f>VLOOKUP($B1316,'LKUP PCNDES'!$C$17:$H$60,4,FALSE)</f>
        <v>England</v>
      </c>
      <c r="J1316" t="str">
        <f>VLOOKUP($B1316,'LKUP PCNDES'!$C$17:$H$60,6,FALSE)</f>
        <v>England</v>
      </c>
    </row>
    <row r="1317" spans="2:10" x14ac:dyDescent="0.35">
      <c r="B1317" t="s">
        <v>626</v>
      </c>
      <c r="C1317" t="s">
        <v>1552</v>
      </c>
      <c r="D1317" t="s">
        <v>564</v>
      </c>
      <c r="E1317" s="2">
        <v>45504</v>
      </c>
      <c r="F1317">
        <v>317363</v>
      </c>
      <c r="G1317" t="str">
        <f>VLOOKUP($C1317,'LKUP PCNDES'!$K:$M,2,FALSE)</f>
        <v>Percentage of permanent care home residents aged 18 years or over who received a falls risk assessment.</v>
      </c>
      <c r="H1317" t="str">
        <f>VLOOKUP($C1317,'LKUP PCNDES'!$K:$M,3,FALSE)</f>
        <v>FALLS</v>
      </c>
      <c r="I1317" t="str">
        <f>VLOOKUP($B1317,'LKUP PCNDES'!$C$17:$H$60,4,FALSE)</f>
        <v>England</v>
      </c>
      <c r="J1317" t="str">
        <f>VLOOKUP($B1317,'LKUP PCNDES'!$C$17:$H$60,6,FALSE)</f>
        <v>England</v>
      </c>
    </row>
    <row r="1318" spans="2:10" x14ac:dyDescent="0.35">
      <c r="B1318" t="s">
        <v>626</v>
      </c>
      <c r="C1318" t="s">
        <v>1552</v>
      </c>
      <c r="D1318" t="s">
        <v>564</v>
      </c>
      <c r="E1318" s="2">
        <v>45535</v>
      </c>
      <c r="F1318">
        <v>324698</v>
      </c>
      <c r="G1318" t="str">
        <f>VLOOKUP($C1318,'LKUP PCNDES'!$K:$M,2,FALSE)</f>
        <v>Percentage of permanent care home residents aged 18 years or over who received a falls risk assessment.</v>
      </c>
      <c r="H1318" t="str">
        <f>VLOOKUP($C1318,'LKUP PCNDES'!$K:$M,3,FALSE)</f>
        <v>FALLS</v>
      </c>
      <c r="I1318" t="str">
        <f>VLOOKUP($B1318,'LKUP PCNDES'!$C$17:$H$60,4,FALSE)</f>
        <v>England</v>
      </c>
      <c r="J1318" t="str">
        <f>VLOOKUP($B1318,'LKUP PCNDES'!$C$17:$H$60,6,FALSE)</f>
        <v>England</v>
      </c>
    </row>
    <row r="1319" spans="2:10" x14ac:dyDescent="0.35">
      <c r="B1319" t="s">
        <v>626</v>
      </c>
      <c r="C1319" t="s">
        <v>1552</v>
      </c>
      <c r="D1319" t="s">
        <v>564</v>
      </c>
      <c r="E1319" s="2">
        <v>45565</v>
      </c>
      <c r="F1319">
        <v>328515</v>
      </c>
      <c r="G1319" t="str">
        <f>VLOOKUP($C1319,'LKUP PCNDES'!$K:$M,2,FALSE)</f>
        <v>Percentage of permanent care home residents aged 18 years or over who received a falls risk assessment.</v>
      </c>
      <c r="H1319" t="str">
        <f>VLOOKUP($C1319,'LKUP PCNDES'!$K:$M,3,FALSE)</f>
        <v>FALLS</v>
      </c>
      <c r="I1319" t="str">
        <f>VLOOKUP($B1319,'LKUP PCNDES'!$C$17:$H$60,4,FALSE)</f>
        <v>England</v>
      </c>
      <c r="J1319" t="str">
        <f>VLOOKUP($B1319,'LKUP PCNDES'!$C$17:$H$60,6,FALSE)</f>
        <v>England</v>
      </c>
    </row>
    <row r="1320" spans="2:10" x14ac:dyDescent="0.35">
      <c r="B1320" t="s">
        <v>626</v>
      </c>
      <c r="C1320" t="s">
        <v>1552</v>
      </c>
      <c r="D1320" t="s">
        <v>564</v>
      </c>
      <c r="E1320" s="2">
        <v>45596</v>
      </c>
      <c r="F1320">
        <v>342853</v>
      </c>
      <c r="G1320" t="str">
        <f>VLOOKUP($C1320,'LKUP PCNDES'!$K:$M,2,FALSE)</f>
        <v>Percentage of permanent care home residents aged 18 years or over who received a falls risk assessment.</v>
      </c>
      <c r="H1320" t="str">
        <f>VLOOKUP($C1320,'LKUP PCNDES'!$K:$M,3,FALSE)</f>
        <v>FALLS</v>
      </c>
      <c r="I1320" t="str">
        <f>VLOOKUP($B1320,'LKUP PCNDES'!$C$17:$H$60,4,FALSE)</f>
        <v>England</v>
      </c>
      <c r="J1320" t="str">
        <f>VLOOKUP($B1320,'LKUP PCNDES'!$C$17:$H$60,6,FALSE)</f>
        <v>England</v>
      </c>
    </row>
    <row r="1321" spans="2:10" x14ac:dyDescent="0.35">
      <c r="B1321" t="s">
        <v>626</v>
      </c>
      <c r="C1321" t="s">
        <v>1552</v>
      </c>
      <c r="D1321" t="s">
        <v>564</v>
      </c>
      <c r="E1321" s="2">
        <v>45626</v>
      </c>
      <c r="F1321">
        <v>342523</v>
      </c>
      <c r="G1321" t="str">
        <f>VLOOKUP($C1321,'LKUP PCNDES'!$K:$M,2,FALSE)</f>
        <v>Percentage of permanent care home residents aged 18 years or over who received a falls risk assessment.</v>
      </c>
      <c r="H1321" t="str">
        <f>VLOOKUP($C1321,'LKUP PCNDES'!$K:$M,3,FALSE)</f>
        <v>FALLS</v>
      </c>
      <c r="I1321" t="str">
        <f>VLOOKUP($B1321,'LKUP PCNDES'!$C$17:$H$60,4,FALSE)</f>
        <v>England</v>
      </c>
      <c r="J1321" t="str">
        <f>VLOOKUP($B1321,'LKUP PCNDES'!$C$17:$H$60,6,FALSE)</f>
        <v>England</v>
      </c>
    </row>
    <row r="1322" spans="2:10" x14ac:dyDescent="0.35">
      <c r="B1322" t="s">
        <v>626</v>
      </c>
      <c r="C1322" t="s">
        <v>1552</v>
      </c>
      <c r="D1322" t="s">
        <v>563</v>
      </c>
      <c r="E1322" s="2">
        <v>45412</v>
      </c>
      <c r="F1322">
        <v>4241</v>
      </c>
      <c r="G1322" t="str">
        <f>VLOOKUP($C1322,'LKUP PCNDES'!$K:$M,2,FALSE)</f>
        <v>Percentage of permanent care home residents aged 18 years or over who received a falls risk assessment.</v>
      </c>
      <c r="H1322" t="str">
        <f>VLOOKUP($C1322,'LKUP PCNDES'!$K:$M,3,FALSE)</f>
        <v>FALLS</v>
      </c>
      <c r="I1322" t="str">
        <f>VLOOKUP($B1322,'LKUP PCNDES'!$C$17:$H$60,4,FALSE)</f>
        <v>England</v>
      </c>
      <c r="J1322" t="str">
        <f>VLOOKUP($B1322,'LKUP PCNDES'!$C$17:$H$60,6,FALSE)</f>
        <v>England</v>
      </c>
    </row>
    <row r="1323" spans="2:10" x14ac:dyDescent="0.35">
      <c r="B1323" t="s">
        <v>626</v>
      </c>
      <c r="C1323" t="s">
        <v>1552</v>
      </c>
      <c r="D1323" t="s">
        <v>563</v>
      </c>
      <c r="E1323" s="2">
        <v>45443</v>
      </c>
      <c r="F1323">
        <v>7367</v>
      </c>
      <c r="G1323" t="str">
        <f>VLOOKUP($C1323,'LKUP PCNDES'!$K:$M,2,FALSE)</f>
        <v>Percentage of permanent care home residents aged 18 years or over who received a falls risk assessment.</v>
      </c>
      <c r="H1323" t="str">
        <f>VLOOKUP($C1323,'LKUP PCNDES'!$K:$M,3,FALSE)</f>
        <v>FALLS</v>
      </c>
      <c r="I1323" t="str">
        <f>VLOOKUP($B1323,'LKUP PCNDES'!$C$17:$H$60,4,FALSE)</f>
        <v>England</v>
      </c>
      <c r="J1323" t="str">
        <f>VLOOKUP($B1323,'LKUP PCNDES'!$C$17:$H$60,6,FALSE)</f>
        <v>England</v>
      </c>
    </row>
    <row r="1324" spans="2:10" x14ac:dyDescent="0.35">
      <c r="B1324" t="s">
        <v>626</v>
      </c>
      <c r="C1324" t="s">
        <v>1552</v>
      </c>
      <c r="D1324" t="s">
        <v>563</v>
      </c>
      <c r="E1324" s="2">
        <v>45473</v>
      </c>
      <c r="F1324">
        <v>10832</v>
      </c>
      <c r="G1324" t="str">
        <f>VLOOKUP($C1324,'LKUP PCNDES'!$K:$M,2,FALSE)</f>
        <v>Percentage of permanent care home residents aged 18 years or over who received a falls risk assessment.</v>
      </c>
      <c r="H1324" t="str">
        <f>VLOOKUP($C1324,'LKUP PCNDES'!$K:$M,3,FALSE)</f>
        <v>FALLS</v>
      </c>
      <c r="I1324" t="str">
        <f>VLOOKUP($B1324,'LKUP PCNDES'!$C$17:$H$60,4,FALSE)</f>
        <v>England</v>
      </c>
      <c r="J1324" t="str">
        <f>VLOOKUP($B1324,'LKUP PCNDES'!$C$17:$H$60,6,FALSE)</f>
        <v>England</v>
      </c>
    </row>
    <row r="1325" spans="2:10" x14ac:dyDescent="0.35">
      <c r="B1325" t="s">
        <v>626</v>
      </c>
      <c r="C1325" t="s">
        <v>1552</v>
      </c>
      <c r="D1325" t="s">
        <v>563</v>
      </c>
      <c r="E1325" s="2">
        <v>45504</v>
      </c>
      <c r="F1325">
        <v>18101</v>
      </c>
      <c r="G1325" t="str">
        <f>VLOOKUP($C1325,'LKUP PCNDES'!$K:$M,2,FALSE)</f>
        <v>Percentage of permanent care home residents aged 18 years or over who received a falls risk assessment.</v>
      </c>
      <c r="H1325" t="str">
        <f>VLOOKUP($C1325,'LKUP PCNDES'!$K:$M,3,FALSE)</f>
        <v>FALLS</v>
      </c>
      <c r="I1325" t="str">
        <f>VLOOKUP($B1325,'LKUP PCNDES'!$C$17:$H$60,4,FALSE)</f>
        <v>England</v>
      </c>
      <c r="J1325" t="str">
        <f>VLOOKUP($B1325,'LKUP PCNDES'!$C$17:$H$60,6,FALSE)</f>
        <v>England</v>
      </c>
    </row>
    <row r="1326" spans="2:10" x14ac:dyDescent="0.35">
      <c r="B1326" t="s">
        <v>626</v>
      </c>
      <c r="C1326" t="s">
        <v>1552</v>
      </c>
      <c r="D1326" t="s">
        <v>563</v>
      </c>
      <c r="E1326" s="2">
        <v>45535</v>
      </c>
      <c r="F1326">
        <v>21038</v>
      </c>
      <c r="G1326" t="str">
        <f>VLOOKUP($C1326,'LKUP PCNDES'!$K:$M,2,FALSE)</f>
        <v>Percentage of permanent care home residents aged 18 years or over who received a falls risk assessment.</v>
      </c>
      <c r="H1326" t="str">
        <f>VLOOKUP($C1326,'LKUP PCNDES'!$K:$M,3,FALSE)</f>
        <v>FALLS</v>
      </c>
      <c r="I1326" t="str">
        <f>VLOOKUP($B1326,'LKUP PCNDES'!$C$17:$H$60,4,FALSE)</f>
        <v>England</v>
      </c>
      <c r="J1326" t="str">
        <f>VLOOKUP($B1326,'LKUP PCNDES'!$C$17:$H$60,6,FALSE)</f>
        <v>England</v>
      </c>
    </row>
    <row r="1327" spans="2:10" x14ac:dyDescent="0.35">
      <c r="B1327" t="s">
        <v>626</v>
      </c>
      <c r="C1327" t="s">
        <v>1552</v>
      </c>
      <c r="D1327" t="s">
        <v>563</v>
      </c>
      <c r="E1327" s="2">
        <v>45565</v>
      </c>
      <c r="F1327">
        <v>24098</v>
      </c>
      <c r="G1327" t="str">
        <f>VLOOKUP($C1327,'LKUP PCNDES'!$K:$M,2,FALSE)</f>
        <v>Percentage of permanent care home residents aged 18 years or over who received a falls risk assessment.</v>
      </c>
      <c r="H1327" t="str">
        <f>VLOOKUP($C1327,'LKUP PCNDES'!$K:$M,3,FALSE)</f>
        <v>FALLS</v>
      </c>
      <c r="I1327" t="str">
        <f>VLOOKUP($B1327,'LKUP PCNDES'!$C$17:$H$60,4,FALSE)</f>
        <v>England</v>
      </c>
      <c r="J1327" t="str">
        <f>VLOOKUP($B1327,'LKUP PCNDES'!$C$17:$H$60,6,FALSE)</f>
        <v>England</v>
      </c>
    </row>
    <row r="1328" spans="2:10" x14ac:dyDescent="0.35">
      <c r="B1328" t="s">
        <v>626</v>
      </c>
      <c r="C1328" t="s">
        <v>1552</v>
      </c>
      <c r="D1328" t="s">
        <v>563</v>
      </c>
      <c r="E1328" s="2">
        <v>45596</v>
      </c>
      <c r="F1328">
        <v>27296</v>
      </c>
      <c r="G1328" t="str">
        <f>VLOOKUP($C1328,'LKUP PCNDES'!$K:$M,2,FALSE)</f>
        <v>Percentage of permanent care home residents aged 18 years or over who received a falls risk assessment.</v>
      </c>
      <c r="H1328" t="str">
        <f>VLOOKUP($C1328,'LKUP PCNDES'!$K:$M,3,FALSE)</f>
        <v>FALLS</v>
      </c>
      <c r="I1328" t="str">
        <f>VLOOKUP($B1328,'LKUP PCNDES'!$C$17:$H$60,4,FALSE)</f>
        <v>England</v>
      </c>
      <c r="J1328" t="str">
        <f>VLOOKUP($B1328,'LKUP PCNDES'!$C$17:$H$60,6,FALSE)</f>
        <v>England</v>
      </c>
    </row>
    <row r="1329" spans="2:10" x14ac:dyDescent="0.35">
      <c r="B1329" t="s">
        <v>626</v>
      </c>
      <c r="C1329" t="s">
        <v>1552</v>
      </c>
      <c r="D1329" t="s">
        <v>563</v>
      </c>
      <c r="E1329" s="2">
        <v>45626</v>
      </c>
      <c r="F1329">
        <v>30024</v>
      </c>
      <c r="G1329" t="str">
        <f>VLOOKUP($C1329,'LKUP PCNDES'!$K:$M,2,FALSE)</f>
        <v>Percentage of permanent care home residents aged 18 years or over who received a falls risk assessment.</v>
      </c>
      <c r="H1329" t="str">
        <f>VLOOKUP($C1329,'LKUP PCNDES'!$K:$M,3,FALSE)</f>
        <v>FALLS</v>
      </c>
      <c r="I1329" t="str">
        <f>VLOOKUP($B1329,'LKUP PCNDES'!$C$17:$H$60,4,FALSE)</f>
        <v>England</v>
      </c>
      <c r="J1329" t="str">
        <f>VLOOKUP($B1329,'LKUP PCNDES'!$C$17:$H$60,6,FALSE)</f>
        <v>England</v>
      </c>
    </row>
    <row r="1330" spans="2:10" x14ac:dyDescent="0.35">
      <c r="B1330" t="s">
        <v>626</v>
      </c>
      <c r="C1330" t="s">
        <v>1554</v>
      </c>
      <c r="D1330" t="s">
        <v>700</v>
      </c>
      <c r="E1330" s="2">
        <v>45412</v>
      </c>
      <c r="F1330">
        <v>1834</v>
      </c>
      <c r="G1330" t="str">
        <f>VLOOKUP($C1330,'LKUP PCNDES'!$K:$M,2,FALSE)</f>
        <v>Percentage of permanent care home residents aged 18 years or over who received a psychosocial assessment.</v>
      </c>
      <c r="H1330" t="str">
        <f>VLOOKUP($C1330,'LKUP PCNDES'!$K:$M,3,FALSE)</f>
        <v>PSY_ASSESS</v>
      </c>
      <c r="I1330" t="str">
        <f>VLOOKUP($B1330,'LKUP PCNDES'!$C$17:$H$60,4,FALSE)</f>
        <v>England</v>
      </c>
      <c r="J1330" t="str">
        <f>VLOOKUP($B1330,'LKUP PCNDES'!$C$17:$H$60,6,FALSE)</f>
        <v>England</v>
      </c>
    </row>
    <row r="1331" spans="2:10" x14ac:dyDescent="0.35">
      <c r="B1331" t="s">
        <v>626</v>
      </c>
      <c r="C1331" t="s">
        <v>1554</v>
      </c>
      <c r="D1331" t="s">
        <v>700</v>
      </c>
      <c r="E1331" s="2">
        <v>45443</v>
      </c>
      <c r="F1331">
        <v>1818</v>
      </c>
      <c r="G1331" t="str">
        <f>VLOOKUP($C1331,'LKUP PCNDES'!$K:$M,2,FALSE)</f>
        <v>Percentage of permanent care home residents aged 18 years or over who received a psychosocial assessment.</v>
      </c>
      <c r="H1331" t="str">
        <f>VLOOKUP($C1331,'LKUP PCNDES'!$K:$M,3,FALSE)</f>
        <v>PSY_ASSESS</v>
      </c>
      <c r="I1331" t="str">
        <f>VLOOKUP($B1331,'LKUP PCNDES'!$C$17:$H$60,4,FALSE)</f>
        <v>England</v>
      </c>
      <c r="J1331" t="str">
        <f>VLOOKUP($B1331,'LKUP PCNDES'!$C$17:$H$60,6,FALSE)</f>
        <v>England</v>
      </c>
    </row>
    <row r="1332" spans="2:10" x14ac:dyDescent="0.35">
      <c r="B1332" t="s">
        <v>626</v>
      </c>
      <c r="C1332" t="s">
        <v>1554</v>
      </c>
      <c r="D1332" t="s">
        <v>700</v>
      </c>
      <c r="E1332" s="2">
        <v>45473</v>
      </c>
      <c r="F1332">
        <v>1770</v>
      </c>
      <c r="G1332" t="str">
        <f>VLOOKUP($C1332,'LKUP PCNDES'!$K:$M,2,FALSE)</f>
        <v>Percentage of permanent care home residents aged 18 years or over who received a psychosocial assessment.</v>
      </c>
      <c r="H1332" t="str">
        <f>VLOOKUP($C1332,'LKUP PCNDES'!$K:$M,3,FALSE)</f>
        <v>PSY_ASSESS</v>
      </c>
      <c r="I1332" t="str">
        <f>VLOOKUP($B1332,'LKUP PCNDES'!$C$17:$H$60,4,FALSE)</f>
        <v>England</v>
      </c>
      <c r="J1332" t="str">
        <f>VLOOKUP($B1332,'LKUP PCNDES'!$C$17:$H$60,6,FALSE)</f>
        <v>England</v>
      </c>
    </row>
    <row r="1333" spans="2:10" x14ac:dyDescent="0.35">
      <c r="B1333" t="s">
        <v>626</v>
      </c>
      <c r="C1333" t="s">
        <v>1554</v>
      </c>
      <c r="D1333" t="s">
        <v>700</v>
      </c>
      <c r="E1333" s="2">
        <v>45504</v>
      </c>
      <c r="F1333">
        <v>1956</v>
      </c>
      <c r="G1333" t="str">
        <f>VLOOKUP($C1333,'LKUP PCNDES'!$K:$M,2,FALSE)</f>
        <v>Percentage of permanent care home residents aged 18 years or over who received a psychosocial assessment.</v>
      </c>
      <c r="H1333" t="str">
        <f>VLOOKUP($C1333,'LKUP PCNDES'!$K:$M,3,FALSE)</f>
        <v>PSY_ASSESS</v>
      </c>
      <c r="I1333" t="str">
        <f>VLOOKUP($B1333,'LKUP PCNDES'!$C$17:$H$60,4,FALSE)</f>
        <v>England</v>
      </c>
      <c r="J1333" t="str">
        <f>VLOOKUP($B1333,'LKUP PCNDES'!$C$17:$H$60,6,FALSE)</f>
        <v>England</v>
      </c>
    </row>
    <row r="1334" spans="2:10" x14ac:dyDescent="0.35">
      <c r="B1334" t="s">
        <v>626</v>
      </c>
      <c r="C1334" t="s">
        <v>1554</v>
      </c>
      <c r="D1334" t="s">
        <v>700</v>
      </c>
      <c r="E1334" s="2">
        <v>45535</v>
      </c>
      <c r="F1334">
        <v>1948</v>
      </c>
      <c r="G1334" t="str">
        <f>VLOOKUP($C1334,'LKUP PCNDES'!$K:$M,2,FALSE)</f>
        <v>Percentage of permanent care home residents aged 18 years or over who received a psychosocial assessment.</v>
      </c>
      <c r="H1334" t="str">
        <f>VLOOKUP($C1334,'LKUP PCNDES'!$K:$M,3,FALSE)</f>
        <v>PSY_ASSESS</v>
      </c>
      <c r="I1334" t="str">
        <f>VLOOKUP($B1334,'LKUP PCNDES'!$C$17:$H$60,4,FALSE)</f>
        <v>England</v>
      </c>
      <c r="J1334" t="str">
        <f>VLOOKUP($B1334,'LKUP PCNDES'!$C$17:$H$60,6,FALSE)</f>
        <v>England</v>
      </c>
    </row>
    <row r="1335" spans="2:10" x14ac:dyDescent="0.35">
      <c r="B1335" t="s">
        <v>626</v>
      </c>
      <c r="C1335" t="s">
        <v>1554</v>
      </c>
      <c r="D1335" t="s">
        <v>700</v>
      </c>
      <c r="E1335" s="2">
        <v>45565</v>
      </c>
      <c r="F1335">
        <v>1969</v>
      </c>
      <c r="G1335" t="str">
        <f>VLOOKUP($C1335,'LKUP PCNDES'!$K:$M,2,FALSE)</f>
        <v>Percentage of permanent care home residents aged 18 years or over who received a psychosocial assessment.</v>
      </c>
      <c r="H1335" t="str">
        <f>VLOOKUP($C1335,'LKUP PCNDES'!$K:$M,3,FALSE)</f>
        <v>PSY_ASSESS</v>
      </c>
      <c r="I1335" t="str">
        <f>VLOOKUP($B1335,'LKUP PCNDES'!$C$17:$H$60,4,FALSE)</f>
        <v>England</v>
      </c>
      <c r="J1335" t="str">
        <f>VLOOKUP($B1335,'LKUP PCNDES'!$C$17:$H$60,6,FALSE)</f>
        <v>England</v>
      </c>
    </row>
    <row r="1336" spans="2:10" x14ac:dyDescent="0.35">
      <c r="B1336" t="s">
        <v>626</v>
      </c>
      <c r="C1336" t="s">
        <v>1554</v>
      </c>
      <c r="D1336" t="s">
        <v>700</v>
      </c>
      <c r="E1336" s="2">
        <v>45596</v>
      </c>
      <c r="F1336">
        <v>2051</v>
      </c>
      <c r="G1336" t="str">
        <f>VLOOKUP($C1336,'LKUP PCNDES'!$K:$M,2,FALSE)</f>
        <v>Percentage of permanent care home residents aged 18 years or over who received a psychosocial assessment.</v>
      </c>
      <c r="H1336" t="str">
        <f>VLOOKUP($C1336,'LKUP PCNDES'!$K:$M,3,FALSE)</f>
        <v>PSY_ASSESS</v>
      </c>
      <c r="I1336" t="str">
        <f>VLOOKUP($B1336,'LKUP PCNDES'!$C$17:$H$60,4,FALSE)</f>
        <v>England</v>
      </c>
      <c r="J1336" t="str">
        <f>VLOOKUP($B1336,'LKUP PCNDES'!$C$17:$H$60,6,FALSE)</f>
        <v>England</v>
      </c>
    </row>
    <row r="1337" spans="2:10" x14ac:dyDescent="0.35">
      <c r="B1337" t="s">
        <v>626</v>
      </c>
      <c r="C1337" t="s">
        <v>1554</v>
      </c>
      <c r="D1337" t="s">
        <v>700</v>
      </c>
      <c r="E1337" s="2">
        <v>45626</v>
      </c>
      <c r="F1337">
        <v>2030</v>
      </c>
      <c r="G1337" t="str">
        <f>VLOOKUP($C1337,'LKUP PCNDES'!$K:$M,2,FALSE)</f>
        <v>Percentage of permanent care home residents aged 18 years or over who received a psychosocial assessment.</v>
      </c>
      <c r="H1337" t="str">
        <f>VLOOKUP($C1337,'LKUP PCNDES'!$K:$M,3,FALSE)</f>
        <v>PSY_ASSESS</v>
      </c>
      <c r="I1337" t="str">
        <f>VLOOKUP($B1337,'LKUP PCNDES'!$C$17:$H$60,4,FALSE)</f>
        <v>England</v>
      </c>
      <c r="J1337" t="str">
        <f>VLOOKUP($B1337,'LKUP PCNDES'!$C$17:$H$60,6,FALSE)</f>
        <v>England</v>
      </c>
    </row>
    <row r="1338" spans="2:10" x14ac:dyDescent="0.35">
      <c r="B1338" t="s">
        <v>626</v>
      </c>
      <c r="C1338" t="s">
        <v>1554</v>
      </c>
      <c r="D1338" t="s">
        <v>564</v>
      </c>
      <c r="E1338" s="2">
        <v>45412</v>
      </c>
      <c r="F1338">
        <v>276781</v>
      </c>
      <c r="G1338" t="str">
        <f>VLOOKUP($C1338,'LKUP PCNDES'!$K:$M,2,FALSE)</f>
        <v>Percentage of permanent care home residents aged 18 years or over who received a psychosocial assessment.</v>
      </c>
      <c r="H1338" t="str">
        <f>VLOOKUP($C1338,'LKUP PCNDES'!$K:$M,3,FALSE)</f>
        <v>PSY_ASSESS</v>
      </c>
      <c r="I1338" t="str">
        <f>VLOOKUP($B1338,'LKUP PCNDES'!$C$17:$H$60,4,FALSE)</f>
        <v>England</v>
      </c>
      <c r="J1338" t="str">
        <f>VLOOKUP($B1338,'LKUP PCNDES'!$C$17:$H$60,6,FALSE)</f>
        <v>England</v>
      </c>
    </row>
    <row r="1339" spans="2:10" x14ac:dyDescent="0.35">
      <c r="B1339" t="s">
        <v>626</v>
      </c>
      <c r="C1339" t="s">
        <v>1554</v>
      </c>
      <c r="D1339" t="s">
        <v>564</v>
      </c>
      <c r="E1339" s="2">
        <v>45443</v>
      </c>
      <c r="F1339">
        <v>278101</v>
      </c>
      <c r="G1339" t="str">
        <f>VLOOKUP($C1339,'LKUP PCNDES'!$K:$M,2,FALSE)</f>
        <v>Percentage of permanent care home residents aged 18 years or over who received a psychosocial assessment.</v>
      </c>
      <c r="H1339" t="str">
        <f>VLOOKUP($C1339,'LKUP PCNDES'!$K:$M,3,FALSE)</f>
        <v>PSY_ASSESS</v>
      </c>
      <c r="I1339" t="str">
        <f>VLOOKUP($B1339,'LKUP PCNDES'!$C$17:$H$60,4,FALSE)</f>
        <v>England</v>
      </c>
      <c r="J1339" t="str">
        <f>VLOOKUP($B1339,'LKUP PCNDES'!$C$17:$H$60,6,FALSE)</f>
        <v>England</v>
      </c>
    </row>
    <row r="1340" spans="2:10" x14ac:dyDescent="0.35">
      <c r="B1340" t="s">
        <v>626</v>
      </c>
      <c r="C1340" t="s">
        <v>1554</v>
      </c>
      <c r="D1340" t="s">
        <v>564</v>
      </c>
      <c r="E1340" s="2">
        <v>45473</v>
      </c>
      <c r="F1340">
        <v>284828</v>
      </c>
      <c r="G1340" t="str">
        <f>VLOOKUP($C1340,'LKUP PCNDES'!$K:$M,2,FALSE)</f>
        <v>Percentage of permanent care home residents aged 18 years or over who received a psychosocial assessment.</v>
      </c>
      <c r="H1340" t="str">
        <f>VLOOKUP($C1340,'LKUP PCNDES'!$K:$M,3,FALSE)</f>
        <v>PSY_ASSESS</v>
      </c>
      <c r="I1340" t="str">
        <f>VLOOKUP($B1340,'LKUP PCNDES'!$C$17:$H$60,4,FALSE)</f>
        <v>England</v>
      </c>
      <c r="J1340" t="str">
        <f>VLOOKUP($B1340,'LKUP PCNDES'!$C$17:$H$60,6,FALSE)</f>
        <v>England</v>
      </c>
    </row>
    <row r="1341" spans="2:10" x14ac:dyDescent="0.35">
      <c r="B1341" t="s">
        <v>626</v>
      </c>
      <c r="C1341" t="s">
        <v>1554</v>
      </c>
      <c r="D1341" t="s">
        <v>564</v>
      </c>
      <c r="E1341" s="2">
        <v>45504</v>
      </c>
      <c r="F1341">
        <v>317289</v>
      </c>
      <c r="G1341" t="str">
        <f>VLOOKUP($C1341,'LKUP PCNDES'!$K:$M,2,FALSE)</f>
        <v>Percentage of permanent care home residents aged 18 years or over who received a psychosocial assessment.</v>
      </c>
      <c r="H1341" t="str">
        <f>VLOOKUP($C1341,'LKUP PCNDES'!$K:$M,3,FALSE)</f>
        <v>PSY_ASSESS</v>
      </c>
      <c r="I1341" t="str">
        <f>VLOOKUP($B1341,'LKUP PCNDES'!$C$17:$H$60,4,FALSE)</f>
        <v>England</v>
      </c>
      <c r="J1341" t="str">
        <f>VLOOKUP($B1341,'LKUP PCNDES'!$C$17:$H$60,6,FALSE)</f>
        <v>England</v>
      </c>
    </row>
    <row r="1342" spans="2:10" x14ac:dyDescent="0.35">
      <c r="B1342" t="s">
        <v>626</v>
      </c>
      <c r="C1342" t="s">
        <v>1554</v>
      </c>
      <c r="D1342" t="s">
        <v>564</v>
      </c>
      <c r="E1342" s="2">
        <v>45535</v>
      </c>
      <c r="F1342">
        <v>324611</v>
      </c>
      <c r="G1342" t="str">
        <f>VLOOKUP($C1342,'LKUP PCNDES'!$K:$M,2,FALSE)</f>
        <v>Percentage of permanent care home residents aged 18 years or over who received a psychosocial assessment.</v>
      </c>
      <c r="H1342" t="str">
        <f>VLOOKUP($C1342,'LKUP PCNDES'!$K:$M,3,FALSE)</f>
        <v>PSY_ASSESS</v>
      </c>
      <c r="I1342" t="str">
        <f>VLOOKUP($B1342,'LKUP PCNDES'!$C$17:$H$60,4,FALSE)</f>
        <v>England</v>
      </c>
      <c r="J1342" t="str">
        <f>VLOOKUP($B1342,'LKUP PCNDES'!$C$17:$H$60,6,FALSE)</f>
        <v>England</v>
      </c>
    </row>
    <row r="1343" spans="2:10" x14ac:dyDescent="0.35">
      <c r="B1343" t="s">
        <v>626</v>
      </c>
      <c r="C1343" t="s">
        <v>1554</v>
      </c>
      <c r="D1343" t="s">
        <v>564</v>
      </c>
      <c r="E1343" s="2">
        <v>45565</v>
      </c>
      <c r="F1343">
        <v>328405</v>
      </c>
      <c r="G1343" t="str">
        <f>VLOOKUP($C1343,'LKUP PCNDES'!$K:$M,2,FALSE)</f>
        <v>Percentage of permanent care home residents aged 18 years or over who received a psychosocial assessment.</v>
      </c>
      <c r="H1343" t="str">
        <f>VLOOKUP($C1343,'LKUP PCNDES'!$K:$M,3,FALSE)</f>
        <v>PSY_ASSESS</v>
      </c>
      <c r="I1343" t="str">
        <f>VLOOKUP($B1343,'LKUP PCNDES'!$C$17:$H$60,4,FALSE)</f>
        <v>England</v>
      </c>
      <c r="J1343" t="str">
        <f>VLOOKUP($B1343,'LKUP PCNDES'!$C$17:$H$60,6,FALSE)</f>
        <v>England</v>
      </c>
    </row>
    <row r="1344" spans="2:10" x14ac:dyDescent="0.35">
      <c r="B1344" t="s">
        <v>626</v>
      </c>
      <c r="C1344" t="s">
        <v>1554</v>
      </c>
      <c r="D1344" t="s">
        <v>564</v>
      </c>
      <c r="E1344" s="2">
        <v>45596</v>
      </c>
      <c r="F1344">
        <v>342747</v>
      </c>
      <c r="G1344" t="str">
        <f>VLOOKUP($C1344,'LKUP PCNDES'!$K:$M,2,FALSE)</f>
        <v>Percentage of permanent care home residents aged 18 years or over who received a psychosocial assessment.</v>
      </c>
      <c r="H1344" t="str">
        <f>VLOOKUP($C1344,'LKUP PCNDES'!$K:$M,3,FALSE)</f>
        <v>PSY_ASSESS</v>
      </c>
      <c r="I1344" t="str">
        <f>VLOOKUP($B1344,'LKUP PCNDES'!$C$17:$H$60,4,FALSE)</f>
        <v>England</v>
      </c>
      <c r="J1344" t="str">
        <f>VLOOKUP($B1344,'LKUP PCNDES'!$C$17:$H$60,6,FALSE)</f>
        <v>England</v>
      </c>
    </row>
    <row r="1345" spans="2:10" x14ac:dyDescent="0.35">
      <c r="B1345" t="s">
        <v>626</v>
      </c>
      <c r="C1345" t="s">
        <v>1554</v>
      </c>
      <c r="D1345" t="s">
        <v>564</v>
      </c>
      <c r="E1345" s="2">
        <v>45626</v>
      </c>
      <c r="F1345">
        <v>342400</v>
      </c>
      <c r="G1345" t="str">
        <f>VLOOKUP($C1345,'LKUP PCNDES'!$K:$M,2,FALSE)</f>
        <v>Percentage of permanent care home residents aged 18 years or over who received a psychosocial assessment.</v>
      </c>
      <c r="H1345" t="str">
        <f>VLOOKUP($C1345,'LKUP PCNDES'!$K:$M,3,FALSE)</f>
        <v>PSY_ASSESS</v>
      </c>
      <c r="I1345" t="str">
        <f>VLOOKUP($B1345,'LKUP PCNDES'!$C$17:$H$60,4,FALSE)</f>
        <v>England</v>
      </c>
      <c r="J1345" t="str">
        <f>VLOOKUP($B1345,'LKUP PCNDES'!$C$17:$H$60,6,FALSE)</f>
        <v>England</v>
      </c>
    </row>
    <row r="1346" spans="2:10" x14ac:dyDescent="0.35">
      <c r="B1346" t="s">
        <v>626</v>
      </c>
      <c r="C1346" t="s">
        <v>1554</v>
      </c>
      <c r="D1346" t="s">
        <v>563</v>
      </c>
      <c r="E1346" s="2">
        <v>45412</v>
      </c>
      <c r="F1346">
        <v>2968</v>
      </c>
      <c r="G1346" t="str">
        <f>VLOOKUP($C1346,'LKUP PCNDES'!$K:$M,2,FALSE)</f>
        <v>Percentage of permanent care home residents aged 18 years or over who received a psychosocial assessment.</v>
      </c>
      <c r="H1346" t="str">
        <f>VLOOKUP($C1346,'LKUP PCNDES'!$K:$M,3,FALSE)</f>
        <v>PSY_ASSESS</v>
      </c>
      <c r="I1346" t="str">
        <f>VLOOKUP($B1346,'LKUP PCNDES'!$C$17:$H$60,4,FALSE)</f>
        <v>England</v>
      </c>
      <c r="J1346" t="str">
        <f>VLOOKUP($B1346,'LKUP PCNDES'!$C$17:$H$60,6,FALSE)</f>
        <v>England</v>
      </c>
    </row>
    <row r="1347" spans="2:10" x14ac:dyDescent="0.35">
      <c r="B1347" t="s">
        <v>626</v>
      </c>
      <c r="C1347" t="s">
        <v>1554</v>
      </c>
      <c r="D1347" t="s">
        <v>563</v>
      </c>
      <c r="E1347" s="2">
        <v>45443</v>
      </c>
      <c r="F1347">
        <v>5727</v>
      </c>
      <c r="G1347" t="str">
        <f>VLOOKUP($C1347,'LKUP PCNDES'!$K:$M,2,FALSE)</f>
        <v>Percentage of permanent care home residents aged 18 years or over who received a psychosocial assessment.</v>
      </c>
      <c r="H1347" t="str">
        <f>VLOOKUP($C1347,'LKUP PCNDES'!$K:$M,3,FALSE)</f>
        <v>PSY_ASSESS</v>
      </c>
      <c r="I1347" t="str">
        <f>VLOOKUP($B1347,'LKUP PCNDES'!$C$17:$H$60,4,FALSE)</f>
        <v>England</v>
      </c>
      <c r="J1347" t="str">
        <f>VLOOKUP($B1347,'LKUP PCNDES'!$C$17:$H$60,6,FALSE)</f>
        <v>England</v>
      </c>
    </row>
    <row r="1348" spans="2:10" x14ac:dyDescent="0.35">
      <c r="B1348" t="s">
        <v>626</v>
      </c>
      <c r="C1348" t="s">
        <v>1554</v>
      </c>
      <c r="D1348" t="s">
        <v>563</v>
      </c>
      <c r="E1348" s="2">
        <v>45473</v>
      </c>
      <c r="F1348">
        <v>8179</v>
      </c>
      <c r="G1348" t="str">
        <f>VLOOKUP($C1348,'LKUP PCNDES'!$K:$M,2,FALSE)</f>
        <v>Percentage of permanent care home residents aged 18 years or over who received a psychosocial assessment.</v>
      </c>
      <c r="H1348" t="str">
        <f>VLOOKUP($C1348,'LKUP PCNDES'!$K:$M,3,FALSE)</f>
        <v>PSY_ASSESS</v>
      </c>
      <c r="I1348" t="str">
        <f>VLOOKUP($B1348,'LKUP PCNDES'!$C$17:$H$60,4,FALSE)</f>
        <v>England</v>
      </c>
      <c r="J1348" t="str">
        <f>VLOOKUP($B1348,'LKUP PCNDES'!$C$17:$H$60,6,FALSE)</f>
        <v>England</v>
      </c>
    </row>
    <row r="1349" spans="2:10" x14ac:dyDescent="0.35">
      <c r="B1349" t="s">
        <v>626</v>
      </c>
      <c r="C1349" t="s">
        <v>1554</v>
      </c>
      <c r="D1349" t="s">
        <v>563</v>
      </c>
      <c r="E1349" s="2">
        <v>45504</v>
      </c>
      <c r="F1349">
        <v>11717</v>
      </c>
      <c r="G1349" t="str">
        <f>VLOOKUP($C1349,'LKUP PCNDES'!$K:$M,2,FALSE)</f>
        <v>Percentage of permanent care home residents aged 18 years or over who received a psychosocial assessment.</v>
      </c>
      <c r="H1349" t="str">
        <f>VLOOKUP($C1349,'LKUP PCNDES'!$K:$M,3,FALSE)</f>
        <v>PSY_ASSESS</v>
      </c>
      <c r="I1349" t="str">
        <f>VLOOKUP($B1349,'LKUP PCNDES'!$C$17:$H$60,4,FALSE)</f>
        <v>England</v>
      </c>
      <c r="J1349" t="str">
        <f>VLOOKUP($B1349,'LKUP PCNDES'!$C$17:$H$60,6,FALSE)</f>
        <v>England</v>
      </c>
    </row>
    <row r="1350" spans="2:10" x14ac:dyDescent="0.35">
      <c r="B1350" t="s">
        <v>626</v>
      </c>
      <c r="C1350" t="s">
        <v>1554</v>
      </c>
      <c r="D1350" t="s">
        <v>563</v>
      </c>
      <c r="E1350" s="2">
        <v>45535</v>
      </c>
      <c r="F1350">
        <v>14286</v>
      </c>
      <c r="G1350" t="str">
        <f>VLOOKUP($C1350,'LKUP PCNDES'!$K:$M,2,FALSE)</f>
        <v>Percentage of permanent care home residents aged 18 years or over who received a psychosocial assessment.</v>
      </c>
      <c r="H1350" t="str">
        <f>VLOOKUP($C1350,'LKUP PCNDES'!$K:$M,3,FALSE)</f>
        <v>PSY_ASSESS</v>
      </c>
      <c r="I1350" t="str">
        <f>VLOOKUP($B1350,'LKUP PCNDES'!$C$17:$H$60,4,FALSE)</f>
        <v>England</v>
      </c>
      <c r="J1350" t="str">
        <f>VLOOKUP($B1350,'LKUP PCNDES'!$C$17:$H$60,6,FALSE)</f>
        <v>England</v>
      </c>
    </row>
    <row r="1351" spans="2:10" x14ac:dyDescent="0.35">
      <c r="B1351" t="s">
        <v>626</v>
      </c>
      <c r="C1351" t="s">
        <v>1554</v>
      </c>
      <c r="D1351" t="s">
        <v>563</v>
      </c>
      <c r="E1351" s="2">
        <v>45565</v>
      </c>
      <c r="F1351">
        <v>16400</v>
      </c>
      <c r="G1351" t="str">
        <f>VLOOKUP($C1351,'LKUP PCNDES'!$K:$M,2,FALSE)</f>
        <v>Percentage of permanent care home residents aged 18 years or over who received a psychosocial assessment.</v>
      </c>
      <c r="H1351" t="str">
        <f>VLOOKUP($C1351,'LKUP PCNDES'!$K:$M,3,FALSE)</f>
        <v>PSY_ASSESS</v>
      </c>
      <c r="I1351" t="str">
        <f>VLOOKUP($B1351,'LKUP PCNDES'!$C$17:$H$60,4,FALSE)</f>
        <v>England</v>
      </c>
      <c r="J1351" t="str">
        <f>VLOOKUP($B1351,'LKUP PCNDES'!$C$17:$H$60,6,FALSE)</f>
        <v>England</v>
      </c>
    </row>
    <row r="1352" spans="2:10" x14ac:dyDescent="0.35">
      <c r="B1352" t="s">
        <v>626</v>
      </c>
      <c r="C1352" t="s">
        <v>1554</v>
      </c>
      <c r="D1352" t="s">
        <v>563</v>
      </c>
      <c r="E1352" s="2">
        <v>45596</v>
      </c>
      <c r="F1352">
        <v>19545</v>
      </c>
      <c r="G1352" t="str">
        <f>VLOOKUP($C1352,'LKUP PCNDES'!$K:$M,2,FALSE)</f>
        <v>Percentage of permanent care home residents aged 18 years or over who received a psychosocial assessment.</v>
      </c>
      <c r="H1352" t="str">
        <f>VLOOKUP($C1352,'LKUP PCNDES'!$K:$M,3,FALSE)</f>
        <v>PSY_ASSESS</v>
      </c>
      <c r="I1352" t="str">
        <f>VLOOKUP($B1352,'LKUP PCNDES'!$C$17:$H$60,4,FALSE)</f>
        <v>England</v>
      </c>
      <c r="J1352" t="str">
        <f>VLOOKUP($B1352,'LKUP PCNDES'!$C$17:$H$60,6,FALSE)</f>
        <v>England</v>
      </c>
    </row>
    <row r="1353" spans="2:10" x14ac:dyDescent="0.35">
      <c r="B1353" t="s">
        <v>626</v>
      </c>
      <c r="C1353" t="s">
        <v>1554</v>
      </c>
      <c r="D1353" t="s">
        <v>563</v>
      </c>
      <c r="E1353" s="2">
        <v>45626</v>
      </c>
      <c r="F1353">
        <v>21919</v>
      </c>
      <c r="G1353" t="str">
        <f>VLOOKUP($C1353,'LKUP PCNDES'!$K:$M,2,FALSE)</f>
        <v>Percentage of permanent care home residents aged 18 years or over who received a psychosocial assessment.</v>
      </c>
      <c r="H1353" t="str">
        <f>VLOOKUP($C1353,'LKUP PCNDES'!$K:$M,3,FALSE)</f>
        <v>PSY_ASSESS</v>
      </c>
      <c r="I1353" t="str">
        <f>VLOOKUP($B1353,'LKUP PCNDES'!$C$17:$H$60,4,FALSE)</f>
        <v>England</v>
      </c>
      <c r="J1353" t="str">
        <f>VLOOKUP($B1353,'LKUP PCNDES'!$C$17:$H$60,6,FALSE)</f>
        <v>England</v>
      </c>
    </row>
    <row r="1354" spans="2:10" x14ac:dyDescent="0.35">
      <c r="B1354" t="s">
        <v>626</v>
      </c>
      <c r="C1354" t="s">
        <v>1546</v>
      </c>
      <c r="D1354" t="s">
        <v>564</v>
      </c>
      <c r="E1354" s="2">
        <v>45412</v>
      </c>
      <c r="F1354">
        <v>280937</v>
      </c>
      <c r="G1354" t="str">
        <f>VLOOKUP($C1354,'LKUP PCNDES'!$K:$M,2,FALSE)</f>
        <v>Percentage of care home residents aged 18 years or over on the QOF Dementia Register.</v>
      </c>
      <c r="H1354" t="str">
        <f>VLOOKUP($C1354,'LKUP PCNDES'!$K:$M,3,FALSE)</f>
        <v>DEM_REG</v>
      </c>
      <c r="I1354" t="str">
        <f>VLOOKUP($B1354,'LKUP PCNDES'!$C$17:$H$60,4,FALSE)</f>
        <v>England</v>
      </c>
      <c r="J1354" t="str">
        <f>VLOOKUP($B1354,'LKUP PCNDES'!$C$17:$H$60,6,FALSE)</f>
        <v>England</v>
      </c>
    </row>
    <row r="1355" spans="2:10" x14ac:dyDescent="0.35">
      <c r="B1355" t="s">
        <v>626</v>
      </c>
      <c r="C1355" t="s">
        <v>1546</v>
      </c>
      <c r="D1355" t="s">
        <v>564</v>
      </c>
      <c r="E1355" s="2">
        <v>45443</v>
      </c>
      <c r="F1355">
        <v>282234</v>
      </c>
      <c r="G1355" t="str">
        <f>VLOOKUP($C1355,'LKUP PCNDES'!$K:$M,2,FALSE)</f>
        <v>Percentage of care home residents aged 18 years or over on the QOF Dementia Register.</v>
      </c>
      <c r="H1355" t="str">
        <f>VLOOKUP($C1355,'LKUP PCNDES'!$K:$M,3,FALSE)</f>
        <v>DEM_REG</v>
      </c>
      <c r="I1355" t="str">
        <f>VLOOKUP($B1355,'LKUP PCNDES'!$C$17:$H$60,4,FALSE)</f>
        <v>England</v>
      </c>
      <c r="J1355" t="str">
        <f>VLOOKUP($B1355,'LKUP PCNDES'!$C$17:$H$60,6,FALSE)</f>
        <v>England</v>
      </c>
    </row>
    <row r="1356" spans="2:10" x14ac:dyDescent="0.35">
      <c r="B1356" t="s">
        <v>626</v>
      </c>
      <c r="C1356" t="s">
        <v>1546</v>
      </c>
      <c r="D1356" t="s">
        <v>564</v>
      </c>
      <c r="E1356" s="2">
        <v>45473</v>
      </c>
      <c r="F1356">
        <v>288954</v>
      </c>
      <c r="G1356" t="str">
        <f>VLOOKUP($C1356,'LKUP PCNDES'!$K:$M,2,FALSE)</f>
        <v>Percentage of care home residents aged 18 years or over on the QOF Dementia Register.</v>
      </c>
      <c r="H1356" t="str">
        <f>VLOOKUP($C1356,'LKUP PCNDES'!$K:$M,3,FALSE)</f>
        <v>DEM_REG</v>
      </c>
      <c r="I1356" t="str">
        <f>VLOOKUP($B1356,'LKUP PCNDES'!$C$17:$H$60,4,FALSE)</f>
        <v>England</v>
      </c>
      <c r="J1356" t="str">
        <f>VLOOKUP($B1356,'LKUP PCNDES'!$C$17:$H$60,6,FALSE)</f>
        <v>England</v>
      </c>
    </row>
    <row r="1357" spans="2:10" x14ac:dyDescent="0.35">
      <c r="B1357" t="s">
        <v>626</v>
      </c>
      <c r="C1357" t="s">
        <v>1546</v>
      </c>
      <c r="D1357" t="s">
        <v>564</v>
      </c>
      <c r="E1357" s="2">
        <v>45504</v>
      </c>
      <c r="F1357">
        <v>322067</v>
      </c>
      <c r="G1357" t="str">
        <f>VLOOKUP($C1357,'LKUP PCNDES'!$K:$M,2,FALSE)</f>
        <v>Percentage of care home residents aged 18 years or over on the QOF Dementia Register.</v>
      </c>
      <c r="H1357" t="str">
        <f>VLOOKUP($C1357,'LKUP PCNDES'!$K:$M,3,FALSE)</f>
        <v>DEM_REG</v>
      </c>
      <c r="I1357" t="str">
        <f>VLOOKUP($B1357,'LKUP PCNDES'!$C$17:$H$60,4,FALSE)</f>
        <v>England</v>
      </c>
      <c r="J1357" t="str">
        <f>VLOOKUP($B1357,'LKUP PCNDES'!$C$17:$H$60,6,FALSE)</f>
        <v>England</v>
      </c>
    </row>
    <row r="1358" spans="2:10" x14ac:dyDescent="0.35">
      <c r="B1358" t="s">
        <v>626</v>
      </c>
      <c r="C1358" t="s">
        <v>1546</v>
      </c>
      <c r="D1358" t="s">
        <v>564</v>
      </c>
      <c r="E1358" s="2">
        <v>45535</v>
      </c>
      <c r="F1358">
        <v>329359</v>
      </c>
      <c r="G1358" t="str">
        <f>VLOOKUP($C1358,'LKUP PCNDES'!$K:$M,2,FALSE)</f>
        <v>Percentage of care home residents aged 18 years or over on the QOF Dementia Register.</v>
      </c>
      <c r="H1358" t="str">
        <f>VLOOKUP($C1358,'LKUP PCNDES'!$K:$M,3,FALSE)</f>
        <v>DEM_REG</v>
      </c>
      <c r="I1358" t="str">
        <f>VLOOKUP($B1358,'LKUP PCNDES'!$C$17:$H$60,4,FALSE)</f>
        <v>England</v>
      </c>
      <c r="J1358" t="str">
        <f>VLOOKUP($B1358,'LKUP PCNDES'!$C$17:$H$60,6,FALSE)</f>
        <v>England</v>
      </c>
    </row>
    <row r="1359" spans="2:10" x14ac:dyDescent="0.35">
      <c r="B1359" t="s">
        <v>626</v>
      </c>
      <c r="C1359" t="s">
        <v>1546</v>
      </c>
      <c r="D1359" t="s">
        <v>564</v>
      </c>
      <c r="E1359" s="2">
        <v>45565</v>
      </c>
      <c r="F1359">
        <v>333227</v>
      </c>
      <c r="G1359" t="str">
        <f>VLOOKUP($C1359,'LKUP PCNDES'!$K:$M,2,FALSE)</f>
        <v>Percentage of care home residents aged 18 years or over on the QOF Dementia Register.</v>
      </c>
      <c r="H1359" t="str">
        <f>VLOOKUP($C1359,'LKUP PCNDES'!$K:$M,3,FALSE)</f>
        <v>DEM_REG</v>
      </c>
      <c r="I1359" t="str">
        <f>VLOOKUP($B1359,'LKUP PCNDES'!$C$17:$H$60,4,FALSE)</f>
        <v>England</v>
      </c>
      <c r="J1359" t="str">
        <f>VLOOKUP($B1359,'LKUP PCNDES'!$C$17:$H$60,6,FALSE)</f>
        <v>England</v>
      </c>
    </row>
    <row r="1360" spans="2:10" x14ac:dyDescent="0.35">
      <c r="B1360" t="s">
        <v>626</v>
      </c>
      <c r="C1360" t="s">
        <v>1546</v>
      </c>
      <c r="D1360" t="s">
        <v>564</v>
      </c>
      <c r="E1360" s="2">
        <v>45596</v>
      </c>
      <c r="F1360">
        <v>347773</v>
      </c>
      <c r="G1360" t="str">
        <f>VLOOKUP($C1360,'LKUP PCNDES'!$K:$M,2,FALSE)</f>
        <v>Percentage of care home residents aged 18 years or over on the QOF Dementia Register.</v>
      </c>
      <c r="H1360" t="str">
        <f>VLOOKUP($C1360,'LKUP PCNDES'!$K:$M,3,FALSE)</f>
        <v>DEM_REG</v>
      </c>
      <c r="I1360" t="str">
        <f>VLOOKUP($B1360,'LKUP PCNDES'!$C$17:$H$60,4,FALSE)</f>
        <v>England</v>
      </c>
      <c r="J1360" t="str">
        <f>VLOOKUP($B1360,'LKUP PCNDES'!$C$17:$H$60,6,FALSE)</f>
        <v>England</v>
      </c>
    </row>
    <row r="1361" spans="2:10" x14ac:dyDescent="0.35">
      <c r="B1361" t="s">
        <v>626</v>
      </c>
      <c r="C1361" t="s">
        <v>1546</v>
      </c>
      <c r="D1361" t="s">
        <v>564</v>
      </c>
      <c r="E1361" s="2">
        <v>45626</v>
      </c>
      <c r="F1361">
        <v>347313</v>
      </c>
      <c r="G1361" t="str">
        <f>VLOOKUP($C1361,'LKUP PCNDES'!$K:$M,2,FALSE)</f>
        <v>Percentage of care home residents aged 18 years or over on the QOF Dementia Register.</v>
      </c>
      <c r="H1361" t="str">
        <f>VLOOKUP($C1361,'LKUP PCNDES'!$K:$M,3,FALSE)</f>
        <v>DEM_REG</v>
      </c>
      <c r="I1361" t="str">
        <f>VLOOKUP($B1361,'LKUP PCNDES'!$C$17:$H$60,4,FALSE)</f>
        <v>England</v>
      </c>
      <c r="J1361" t="str">
        <f>VLOOKUP($B1361,'LKUP PCNDES'!$C$17:$H$60,6,FALSE)</f>
        <v>England</v>
      </c>
    </row>
    <row r="1362" spans="2:10" x14ac:dyDescent="0.35">
      <c r="B1362" t="s">
        <v>626</v>
      </c>
      <c r="C1362" t="s">
        <v>1546</v>
      </c>
      <c r="D1362" t="s">
        <v>563</v>
      </c>
      <c r="E1362" s="2">
        <v>45412</v>
      </c>
      <c r="F1362">
        <v>133395</v>
      </c>
      <c r="G1362" t="str">
        <f>VLOOKUP($C1362,'LKUP PCNDES'!$K:$M,2,FALSE)</f>
        <v>Percentage of care home residents aged 18 years or over on the QOF Dementia Register.</v>
      </c>
      <c r="H1362" t="str">
        <f>VLOOKUP($C1362,'LKUP PCNDES'!$K:$M,3,FALSE)</f>
        <v>DEM_REG</v>
      </c>
      <c r="I1362" t="str">
        <f>VLOOKUP($B1362,'LKUP PCNDES'!$C$17:$H$60,4,FALSE)</f>
        <v>England</v>
      </c>
      <c r="J1362" t="str">
        <f>VLOOKUP($B1362,'LKUP PCNDES'!$C$17:$H$60,6,FALSE)</f>
        <v>England</v>
      </c>
    </row>
    <row r="1363" spans="2:10" x14ac:dyDescent="0.35">
      <c r="B1363" t="s">
        <v>626</v>
      </c>
      <c r="C1363" t="s">
        <v>1546</v>
      </c>
      <c r="D1363" t="s">
        <v>563</v>
      </c>
      <c r="E1363" s="2">
        <v>45443</v>
      </c>
      <c r="F1363">
        <v>134216</v>
      </c>
      <c r="G1363" t="str">
        <f>VLOOKUP($C1363,'LKUP PCNDES'!$K:$M,2,FALSE)</f>
        <v>Percentage of care home residents aged 18 years or over on the QOF Dementia Register.</v>
      </c>
      <c r="H1363" t="str">
        <f>VLOOKUP($C1363,'LKUP PCNDES'!$K:$M,3,FALSE)</f>
        <v>DEM_REG</v>
      </c>
      <c r="I1363" t="str">
        <f>VLOOKUP($B1363,'LKUP PCNDES'!$C$17:$H$60,4,FALSE)</f>
        <v>England</v>
      </c>
      <c r="J1363" t="str">
        <f>VLOOKUP($B1363,'LKUP PCNDES'!$C$17:$H$60,6,FALSE)</f>
        <v>England</v>
      </c>
    </row>
    <row r="1364" spans="2:10" x14ac:dyDescent="0.35">
      <c r="B1364" t="s">
        <v>626</v>
      </c>
      <c r="C1364" t="s">
        <v>1546</v>
      </c>
      <c r="D1364" t="s">
        <v>563</v>
      </c>
      <c r="E1364" s="2">
        <v>45473</v>
      </c>
      <c r="F1364">
        <v>137862</v>
      </c>
      <c r="G1364" t="str">
        <f>VLOOKUP($C1364,'LKUP PCNDES'!$K:$M,2,FALSE)</f>
        <v>Percentage of care home residents aged 18 years or over on the QOF Dementia Register.</v>
      </c>
      <c r="H1364" t="str">
        <f>VLOOKUP($C1364,'LKUP PCNDES'!$K:$M,3,FALSE)</f>
        <v>DEM_REG</v>
      </c>
      <c r="I1364" t="str">
        <f>VLOOKUP($B1364,'LKUP PCNDES'!$C$17:$H$60,4,FALSE)</f>
        <v>England</v>
      </c>
      <c r="J1364" t="str">
        <f>VLOOKUP($B1364,'LKUP PCNDES'!$C$17:$H$60,6,FALSE)</f>
        <v>England</v>
      </c>
    </row>
    <row r="1365" spans="2:10" x14ac:dyDescent="0.35">
      <c r="B1365" t="s">
        <v>626</v>
      </c>
      <c r="C1365" t="s">
        <v>1546</v>
      </c>
      <c r="D1365" t="s">
        <v>563</v>
      </c>
      <c r="E1365" s="2">
        <v>45504</v>
      </c>
      <c r="F1365">
        <v>153690</v>
      </c>
      <c r="G1365" t="str">
        <f>VLOOKUP($C1365,'LKUP PCNDES'!$K:$M,2,FALSE)</f>
        <v>Percentage of care home residents aged 18 years or over on the QOF Dementia Register.</v>
      </c>
      <c r="H1365" t="str">
        <f>VLOOKUP($C1365,'LKUP PCNDES'!$K:$M,3,FALSE)</f>
        <v>DEM_REG</v>
      </c>
      <c r="I1365" t="str">
        <f>VLOOKUP($B1365,'LKUP PCNDES'!$C$17:$H$60,4,FALSE)</f>
        <v>England</v>
      </c>
      <c r="J1365" t="str">
        <f>VLOOKUP($B1365,'LKUP PCNDES'!$C$17:$H$60,6,FALSE)</f>
        <v>England</v>
      </c>
    </row>
    <row r="1366" spans="2:10" x14ac:dyDescent="0.35">
      <c r="B1366" t="s">
        <v>626</v>
      </c>
      <c r="C1366" t="s">
        <v>1546</v>
      </c>
      <c r="D1366" t="s">
        <v>563</v>
      </c>
      <c r="E1366" s="2">
        <v>45535</v>
      </c>
      <c r="F1366">
        <v>156608</v>
      </c>
      <c r="G1366" t="str">
        <f>VLOOKUP($C1366,'LKUP PCNDES'!$K:$M,2,FALSE)</f>
        <v>Percentage of care home residents aged 18 years or over on the QOF Dementia Register.</v>
      </c>
      <c r="H1366" t="str">
        <f>VLOOKUP($C1366,'LKUP PCNDES'!$K:$M,3,FALSE)</f>
        <v>DEM_REG</v>
      </c>
      <c r="I1366" t="str">
        <f>VLOOKUP($B1366,'LKUP PCNDES'!$C$17:$H$60,4,FALSE)</f>
        <v>England</v>
      </c>
      <c r="J1366" t="str">
        <f>VLOOKUP($B1366,'LKUP PCNDES'!$C$17:$H$60,6,FALSE)</f>
        <v>England</v>
      </c>
    </row>
    <row r="1367" spans="2:10" x14ac:dyDescent="0.35">
      <c r="B1367" t="s">
        <v>626</v>
      </c>
      <c r="C1367" t="s">
        <v>1546</v>
      </c>
      <c r="D1367" t="s">
        <v>563</v>
      </c>
      <c r="E1367" s="2">
        <v>45565</v>
      </c>
      <c r="F1367">
        <v>158947</v>
      </c>
      <c r="G1367" t="str">
        <f>VLOOKUP($C1367,'LKUP PCNDES'!$K:$M,2,FALSE)</f>
        <v>Percentage of care home residents aged 18 years or over on the QOF Dementia Register.</v>
      </c>
      <c r="H1367" t="str">
        <f>VLOOKUP($C1367,'LKUP PCNDES'!$K:$M,3,FALSE)</f>
        <v>DEM_REG</v>
      </c>
      <c r="I1367" t="str">
        <f>VLOOKUP($B1367,'LKUP PCNDES'!$C$17:$H$60,4,FALSE)</f>
        <v>England</v>
      </c>
      <c r="J1367" t="str">
        <f>VLOOKUP($B1367,'LKUP PCNDES'!$C$17:$H$60,6,FALSE)</f>
        <v>England</v>
      </c>
    </row>
    <row r="1368" spans="2:10" x14ac:dyDescent="0.35">
      <c r="B1368" t="s">
        <v>626</v>
      </c>
      <c r="C1368" t="s">
        <v>1546</v>
      </c>
      <c r="D1368" t="s">
        <v>563</v>
      </c>
      <c r="E1368" s="2">
        <v>45596</v>
      </c>
      <c r="F1368">
        <v>165996</v>
      </c>
      <c r="G1368" t="str">
        <f>VLOOKUP($C1368,'LKUP PCNDES'!$K:$M,2,FALSE)</f>
        <v>Percentage of care home residents aged 18 years or over on the QOF Dementia Register.</v>
      </c>
      <c r="H1368" t="str">
        <f>VLOOKUP($C1368,'LKUP PCNDES'!$K:$M,3,FALSE)</f>
        <v>DEM_REG</v>
      </c>
      <c r="I1368" t="str">
        <f>VLOOKUP($B1368,'LKUP PCNDES'!$C$17:$H$60,4,FALSE)</f>
        <v>England</v>
      </c>
      <c r="J1368" t="str">
        <f>VLOOKUP($B1368,'LKUP PCNDES'!$C$17:$H$60,6,FALSE)</f>
        <v>England</v>
      </c>
    </row>
    <row r="1369" spans="2:10" x14ac:dyDescent="0.35">
      <c r="B1369" t="s">
        <v>626</v>
      </c>
      <c r="C1369" t="s">
        <v>1546</v>
      </c>
      <c r="D1369" t="s">
        <v>563</v>
      </c>
      <c r="E1369" s="2">
        <v>45626</v>
      </c>
      <c r="F1369">
        <v>166014</v>
      </c>
      <c r="G1369" t="str">
        <f>VLOOKUP($C1369,'LKUP PCNDES'!$K:$M,2,FALSE)</f>
        <v>Percentage of care home residents aged 18 years or over on the QOF Dementia Register.</v>
      </c>
      <c r="H1369" t="str">
        <f>VLOOKUP($C1369,'LKUP PCNDES'!$K:$M,3,FALSE)</f>
        <v>DEM_REG</v>
      </c>
      <c r="I1369" t="str">
        <f>VLOOKUP($B1369,'LKUP PCNDES'!$C$17:$H$60,4,FALSE)</f>
        <v>England</v>
      </c>
      <c r="J1369" t="str">
        <f>VLOOKUP($B1369,'LKUP PCNDES'!$C$17:$H$60,6,FALSE)</f>
        <v>England</v>
      </c>
    </row>
    <row r="1370" spans="2:10" x14ac:dyDescent="0.35">
      <c r="B1370" t="s">
        <v>626</v>
      </c>
      <c r="C1370" t="s">
        <v>1548</v>
      </c>
      <c r="D1370" t="s">
        <v>564</v>
      </c>
      <c r="E1370" s="2">
        <v>45412</v>
      </c>
      <c r="F1370">
        <v>278640</v>
      </c>
      <c r="G1370" t="str">
        <f>VLOOKUP($C1370,'LKUP PCNDES'!$K:$M,2,FALSE)</f>
        <v>Percentage of permanent care home residents aged 18 years or over with a preferred place of death recorded.</v>
      </c>
      <c r="H1370" t="str">
        <f>VLOOKUP($C1370,'LKUP PCNDES'!$K:$M,3,FALSE)</f>
        <v>PREF_DEATH</v>
      </c>
      <c r="I1370" t="str">
        <f>VLOOKUP($B1370,'LKUP PCNDES'!$C$17:$H$60,4,FALSE)</f>
        <v>England</v>
      </c>
      <c r="J1370" t="str">
        <f>VLOOKUP($B1370,'LKUP PCNDES'!$C$17:$H$60,6,FALSE)</f>
        <v>England</v>
      </c>
    </row>
    <row r="1371" spans="2:10" x14ac:dyDescent="0.35">
      <c r="B1371" t="s">
        <v>626</v>
      </c>
      <c r="C1371" t="s">
        <v>1548</v>
      </c>
      <c r="D1371" t="s">
        <v>564</v>
      </c>
      <c r="E1371" s="2">
        <v>45443</v>
      </c>
      <c r="F1371">
        <v>279948</v>
      </c>
      <c r="G1371" t="str">
        <f>VLOOKUP($C1371,'LKUP PCNDES'!$K:$M,2,FALSE)</f>
        <v>Percentage of permanent care home residents aged 18 years or over with a preferred place of death recorded.</v>
      </c>
      <c r="H1371" t="str">
        <f>VLOOKUP($C1371,'LKUP PCNDES'!$K:$M,3,FALSE)</f>
        <v>PREF_DEATH</v>
      </c>
      <c r="I1371" t="str">
        <f>VLOOKUP($B1371,'LKUP PCNDES'!$C$17:$H$60,4,FALSE)</f>
        <v>England</v>
      </c>
      <c r="J1371" t="str">
        <f>VLOOKUP($B1371,'LKUP PCNDES'!$C$17:$H$60,6,FALSE)</f>
        <v>England</v>
      </c>
    </row>
    <row r="1372" spans="2:10" x14ac:dyDescent="0.35">
      <c r="B1372" t="s">
        <v>626</v>
      </c>
      <c r="C1372" t="s">
        <v>1548</v>
      </c>
      <c r="D1372" t="s">
        <v>564</v>
      </c>
      <c r="E1372" s="2">
        <v>45473</v>
      </c>
      <c r="F1372">
        <v>286630</v>
      </c>
      <c r="G1372" t="str">
        <f>VLOOKUP($C1372,'LKUP PCNDES'!$K:$M,2,FALSE)</f>
        <v>Percentage of permanent care home residents aged 18 years or over with a preferred place of death recorded.</v>
      </c>
      <c r="H1372" t="str">
        <f>VLOOKUP($C1372,'LKUP PCNDES'!$K:$M,3,FALSE)</f>
        <v>PREF_DEATH</v>
      </c>
      <c r="I1372" t="str">
        <f>VLOOKUP($B1372,'LKUP PCNDES'!$C$17:$H$60,4,FALSE)</f>
        <v>England</v>
      </c>
      <c r="J1372" t="str">
        <f>VLOOKUP($B1372,'LKUP PCNDES'!$C$17:$H$60,6,FALSE)</f>
        <v>England</v>
      </c>
    </row>
    <row r="1373" spans="2:10" x14ac:dyDescent="0.35">
      <c r="B1373" t="s">
        <v>626</v>
      </c>
      <c r="C1373" t="s">
        <v>1548</v>
      </c>
      <c r="D1373" t="s">
        <v>564</v>
      </c>
      <c r="E1373" s="2">
        <v>45504</v>
      </c>
      <c r="F1373">
        <v>319276</v>
      </c>
      <c r="G1373" t="str">
        <f>VLOOKUP($C1373,'LKUP PCNDES'!$K:$M,2,FALSE)</f>
        <v>Percentage of permanent care home residents aged 18 years or over with a preferred place of death recorded.</v>
      </c>
      <c r="H1373" t="str">
        <f>VLOOKUP($C1373,'LKUP PCNDES'!$K:$M,3,FALSE)</f>
        <v>PREF_DEATH</v>
      </c>
      <c r="I1373" t="str">
        <f>VLOOKUP($B1373,'LKUP PCNDES'!$C$17:$H$60,4,FALSE)</f>
        <v>England</v>
      </c>
      <c r="J1373" t="str">
        <f>VLOOKUP($B1373,'LKUP PCNDES'!$C$17:$H$60,6,FALSE)</f>
        <v>England</v>
      </c>
    </row>
    <row r="1374" spans="2:10" x14ac:dyDescent="0.35">
      <c r="B1374" t="s">
        <v>626</v>
      </c>
      <c r="C1374" t="s">
        <v>1548</v>
      </c>
      <c r="D1374" t="s">
        <v>564</v>
      </c>
      <c r="E1374" s="2">
        <v>45535</v>
      </c>
      <c r="F1374">
        <v>326586</v>
      </c>
      <c r="G1374" t="str">
        <f>VLOOKUP($C1374,'LKUP PCNDES'!$K:$M,2,FALSE)</f>
        <v>Percentage of permanent care home residents aged 18 years or over with a preferred place of death recorded.</v>
      </c>
      <c r="H1374" t="str">
        <f>VLOOKUP($C1374,'LKUP PCNDES'!$K:$M,3,FALSE)</f>
        <v>PREF_DEATH</v>
      </c>
      <c r="I1374" t="str">
        <f>VLOOKUP($B1374,'LKUP PCNDES'!$C$17:$H$60,4,FALSE)</f>
        <v>England</v>
      </c>
      <c r="J1374" t="str">
        <f>VLOOKUP($B1374,'LKUP PCNDES'!$C$17:$H$60,6,FALSE)</f>
        <v>England</v>
      </c>
    </row>
    <row r="1375" spans="2:10" x14ac:dyDescent="0.35">
      <c r="B1375" t="s">
        <v>626</v>
      </c>
      <c r="C1375" t="s">
        <v>1548</v>
      </c>
      <c r="D1375" t="s">
        <v>564</v>
      </c>
      <c r="E1375" s="2">
        <v>45565</v>
      </c>
      <c r="F1375">
        <v>330398</v>
      </c>
      <c r="G1375" t="str">
        <f>VLOOKUP($C1375,'LKUP PCNDES'!$K:$M,2,FALSE)</f>
        <v>Percentage of permanent care home residents aged 18 years or over with a preferred place of death recorded.</v>
      </c>
      <c r="H1375" t="str">
        <f>VLOOKUP($C1375,'LKUP PCNDES'!$K:$M,3,FALSE)</f>
        <v>PREF_DEATH</v>
      </c>
      <c r="I1375" t="str">
        <f>VLOOKUP($B1375,'LKUP PCNDES'!$C$17:$H$60,4,FALSE)</f>
        <v>England</v>
      </c>
      <c r="J1375" t="str">
        <f>VLOOKUP($B1375,'LKUP PCNDES'!$C$17:$H$60,6,FALSE)</f>
        <v>England</v>
      </c>
    </row>
    <row r="1376" spans="2:10" x14ac:dyDescent="0.35">
      <c r="B1376" t="s">
        <v>626</v>
      </c>
      <c r="C1376" t="s">
        <v>1548</v>
      </c>
      <c r="D1376" t="s">
        <v>564</v>
      </c>
      <c r="E1376" s="2">
        <v>45596</v>
      </c>
      <c r="F1376">
        <v>344823</v>
      </c>
      <c r="G1376" t="str">
        <f>VLOOKUP($C1376,'LKUP PCNDES'!$K:$M,2,FALSE)</f>
        <v>Percentage of permanent care home residents aged 18 years or over with a preferred place of death recorded.</v>
      </c>
      <c r="H1376" t="str">
        <f>VLOOKUP($C1376,'LKUP PCNDES'!$K:$M,3,FALSE)</f>
        <v>PREF_DEATH</v>
      </c>
      <c r="I1376" t="str">
        <f>VLOOKUP($B1376,'LKUP PCNDES'!$C$17:$H$60,4,FALSE)</f>
        <v>England</v>
      </c>
      <c r="J1376" t="str">
        <f>VLOOKUP($B1376,'LKUP PCNDES'!$C$17:$H$60,6,FALSE)</f>
        <v>England</v>
      </c>
    </row>
    <row r="1377" spans="2:10" x14ac:dyDescent="0.35">
      <c r="B1377" t="s">
        <v>626</v>
      </c>
      <c r="C1377" t="s">
        <v>1548</v>
      </c>
      <c r="D1377" t="s">
        <v>564</v>
      </c>
      <c r="E1377" s="2">
        <v>45626</v>
      </c>
      <c r="F1377">
        <v>344451</v>
      </c>
      <c r="G1377" t="str">
        <f>VLOOKUP($C1377,'LKUP PCNDES'!$K:$M,2,FALSE)</f>
        <v>Percentage of permanent care home residents aged 18 years or over with a preferred place of death recorded.</v>
      </c>
      <c r="H1377" t="str">
        <f>VLOOKUP($C1377,'LKUP PCNDES'!$K:$M,3,FALSE)</f>
        <v>PREF_DEATH</v>
      </c>
      <c r="I1377" t="str">
        <f>VLOOKUP($B1377,'LKUP PCNDES'!$C$17:$H$60,4,FALSE)</f>
        <v>England</v>
      </c>
      <c r="J1377" t="str">
        <f>VLOOKUP($B1377,'LKUP PCNDES'!$C$17:$H$60,6,FALSE)</f>
        <v>England</v>
      </c>
    </row>
    <row r="1378" spans="2:10" x14ac:dyDescent="0.35">
      <c r="B1378" t="s">
        <v>626</v>
      </c>
      <c r="C1378" t="s">
        <v>1548</v>
      </c>
      <c r="D1378" t="s">
        <v>563</v>
      </c>
      <c r="E1378" s="2">
        <v>45412</v>
      </c>
      <c r="F1378">
        <v>79777</v>
      </c>
      <c r="G1378" t="str">
        <f>VLOOKUP($C1378,'LKUP PCNDES'!$K:$M,2,FALSE)</f>
        <v>Percentage of permanent care home residents aged 18 years or over with a preferred place of death recorded.</v>
      </c>
      <c r="H1378" t="str">
        <f>VLOOKUP($C1378,'LKUP PCNDES'!$K:$M,3,FALSE)</f>
        <v>PREF_DEATH</v>
      </c>
      <c r="I1378" t="str">
        <f>VLOOKUP($B1378,'LKUP PCNDES'!$C$17:$H$60,4,FALSE)</f>
        <v>England</v>
      </c>
      <c r="J1378" t="str">
        <f>VLOOKUP($B1378,'LKUP PCNDES'!$C$17:$H$60,6,FALSE)</f>
        <v>England</v>
      </c>
    </row>
    <row r="1379" spans="2:10" x14ac:dyDescent="0.35">
      <c r="B1379" t="s">
        <v>626</v>
      </c>
      <c r="C1379" t="s">
        <v>1548</v>
      </c>
      <c r="D1379" t="s">
        <v>563</v>
      </c>
      <c r="E1379" s="2">
        <v>45443</v>
      </c>
      <c r="F1379">
        <v>80200</v>
      </c>
      <c r="G1379" t="str">
        <f>VLOOKUP($C1379,'LKUP PCNDES'!$K:$M,2,FALSE)</f>
        <v>Percentage of permanent care home residents aged 18 years or over with a preferred place of death recorded.</v>
      </c>
      <c r="H1379" t="str">
        <f>VLOOKUP($C1379,'LKUP PCNDES'!$K:$M,3,FALSE)</f>
        <v>PREF_DEATH</v>
      </c>
      <c r="I1379" t="str">
        <f>VLOOKUP($B1379,'LKUP PCNDES'!$C$17:$H$60,4,FALSE)</f>
        <v>England</v>
      </c>
      <c r="J1379" t="str">
        <f>VLOOKUP($B1379,'LKUP PCNDES'!$C$17:$H$60,6,FALSE)</f>
        <v>England</v>
      </c>
    </row>
    <row r="1380" spans="2:10" x14ac:dyDescent="0.35">
      <c r="B1380" t="s">
        <v>626</v>
      </c>
      <c r="C1380" t="s">
        <v>1548</v>
      </c>
      <c r="D1380" t="s">
        <v>563</v>
      </c>
      <c r="E1380" s="2">
        <v>45473</v>
      </c>
      <c r="F1380">
        <v>81542</v>
      </c>
      <c r="G1380" t="str">
        <f>VLOOKUP($C1380,'LKUP PCNDES'!$K:$M,2,FALSE)</f>
        <v>Percentage of permanent care home residents aged 18 years or over with a preferred place of death recorded.</v>
      </c>
      <c r="H1380" t="str">
        <f>VLOOKUP($C1380,'LKUP PCNDES'!$K:$M,3,FALSE)</f>
        <v>PREF_DEATH</v>
      </c>
      <c r="I1380" t="str">
        <f>VLOOKUP($B1380,'LKUP PCNDES'!$C$17:$H$60,4,FALSE)</f>
        <v>England</v>
      </c>
      <c r="J1380" t="str">
        <f>VLOOKUP($B1380,'LKUP PCNDES'!$C$17:$H$60,6,FALSE)</f>
        <v>England</v>
      </c>
    </row>
    <row r="1381" spans="2:10" x14ac:dyDescent="0.35">
      <c r="B1381" t="s">
        <v>626</v>
      </c>
      <c r="C1381" t="s">
        <v>1548</v>
      </c>
      <c r="D1381" t="s">
        <v>563</v>
      </c>
      <c r="E1381" s="2">
        <v>45504</v>
      </c>
      <c r="F1381">
        <v>93495</v>
      </c>
      <c r="G1381" t="str">
        <f>VLOOKUP($C1381,'LKUP PCNDES'!$K:$M,2,FALSE)</f>
        <v>Percentage of permanent care home residents aged 18 years or over with a preferred place of death recorded.</v>
      </c>
      <c r="H1381" t="str">
        <f>VLOOKUP($C1381,'LKUP PCNDES'!$K:$M,3,FALSE)</f>
        <v>PREF_DEATH</v>
      </c>
      <c r="I1381" t="str">
        <f>VLOOKUP($B1381,'LKUP PCNDES'!$C$17:$H$60,4,FALSE)</f>
        <v>England</v>
      </c>
      <c r="J1381" t="str">
        <f>VLOOKUP($B1381,'LKUP PCNDES'!$C$17:$H$60,6,FALSE)</f>
        <v>England</v>
      </c>
    </row>
    <row r="1382" spans="2:10" x14ac:dyDescent="0.35">
      <c r="B1382" t="s">
        <v>626</v>
      </c>
      <c r="C1382" t="s">
        <v>1548</v>
      </c>
      <c r="D1382" t="s">
        <v>563</v>
      </c>
      <c r="E1382" s="2">
        <v>45535</v>
      </c>
      <c r="F1382">
        <v>96278</v>
      </c>
      <c r="G1382" t="str">
        <f>VLOOKUP($C1382,'LKUP PCNDES'!$K:$M,2,FALSE)</f>
        <v>Percentage of permanent care home residents aged 18 years or over with a preferred place of death recorded.</v>
      </c>
      <c r="H1382" t="str">
        <f>VLOOKUP($C1382,'LKUP PCNDES'!$K:$M,3,FALSE)</f>
        <v>PREF_DEATH</v>
      </c>
      <c r="I1382" t="str">
        <f>VLOOKUP($B1382,'LKUP PCNDES'!$C$17:$H$60,4,FALSE)</f>
        <v>England</v>
      </c>
      <c r="J1382" t="str">
        <f>VLOOKUP($B1382,'LKUP PCNDES'!$C$17:$H$60,6,FALSE)</f>
        <v>England</v>
      </c>
    </row>
    <row r="1383" spans="2:10" x14ac:dyDescent="0.35">
      <c r="B1383" t="s">
        <v>626</v>
      </c>
      <c r="C1383" t="s">
        <v>1548</v>
      </c>
      <c r="D1383" t="s">
        <v>563</v>
      </c>
      <c r="E1383" s="2">
        <v>45565</v>
      </c>
      <c r="F1383">
        <v>97544</v>
      </c>
      <c r="G1383" t="str">
        <f>VLOOKUP($C1383,'LKUP PCNDES'!$K:$M,2,FALSE)</f>
        <v>Percentage of permanent care home residents aged 18 years or over with a preferred place of death recorded.</v>
      </c>
      <c r="H1383" t="str">
        <f>VLOOKUP($C1383,'LKUP PCNDES'!$K:$M,3,FALSE)</f>
        <v>PREF_DEATH</v>
      </c>
      <c r="I1383" t="str">
        <f>VLOOKUP($B1383,'LKUP PCNDES'!$C$17:$H$60,4,FALSE)</f>
        <v>England</v>
      </c>
      <c r="J1383" t="str">
        <f>VLOOKUP($B1383,'LKUP PCNDES'!$C$17:$H$60,6,FALSE)</f>
        <v>England</v>
      </c>
    </row>
    <row r="1384" spans="2:10" x14ac:dyDescent="0.35">
      <c r="B1384" t="s">
        <v>626</v>
      </c>
      <c r="C1384" t="s">
        <v>1548</v>
      </c>
      <c r="D1384" t="s">
        <v>563</v>
      </c>
      <c r="E1384" s="2">
        <v>45596</v>
      </c>
      <c r="F1384">
        <v>103647</v>
      </c>
      <c r="G1384" t="str">
        <f>VLOOKUP($C1384,'LKUP PCNDES'!$K:$M,2,FALSE)</f>
        <v>Percentage of permanent care home residents aged 18 years or over with a preferred place of death recorded.</v>
      </c>
      <c r="H1384" t="str">
        <f>VLOOKUP($C1384,'LKUP PCNDES'!$K:$M,3,FALSE)</f>
        <v>PREF_DEATH</v>
      </c>
      <c r="I1384" t="str">
        <f>VLOOKUP($B1384,'LKUP PCNDES'!$C$17:$H$60,4,FALSE)</f>
        <v>England</v>
      </c>
      <c r="J1384" t="str">
        <f>VLOOKUP($B1384,'LKUP PCNDES'!$C$17:$H$60,6,FALSE)</f>
        <v>England</v>
      </c>
    </row>
    <row r="1385" spans="2:10" x14ac:dyDescent="0.35">
      <c r="B1385" t="s">
        <v>626</v>
      </c>
      <c r="C1385" t="s">
        <v>1548</v>
      </c>
      <c r="D1385" t="s">
        <v>563</v>
      </c>
      <c r="E1385" s="2">
        <v>45626</v>
      </c>
      <c r="F1385">
        <v>104340</v>
      </c>
      <c r="G1385" t="str">
        <f>VLOOKUP($C1385,'LKUP PCNDES'!$K:$M,2,FALSE)</f>
        <v>Percentage of permanent care home residents aged 18 years or over with a preferred place of death recorded.</v>
      </c>
      <c r="H1385" t="str">
        <f>VLOOKUP($C1385,'LKUP PCNDES'!$K:$M,3,FALSE)</f>
        <v>PREF_DEATH</v>
      </c>
      <c r="I1385" t="str">
        <f>VLOOKUP($B1385,'LKUP PCNDES'!$C$17:$H$60,4,FALSE)</f>
        <v>England</v>
      </c>
      <c r="J1385" t="str">
        <f>VLOOKUP($B1385,'LKUP PCNDES'!$C$17:$H$60,6,FALSE)</f>
        <v>England</v>
      </c>
    </row>
    <row r="1386" spans="2:10" x14ac:dyDescent="0.35">
      <c r="B1386" t="s">
        <v>626</v>
      </c>
      <c r="C1386" t="s">
        <v>1550</v>
      </c>
      <c r="D1386" t="s">
        <v>700</v>
      </c>
      <c r="E1386" s="2">
        <v>45412</v>
      </c>
      <c r="F1386">
        <v>1859</v>
      </c>
      <c r="G1386" t="str">
        <f>VLOOKUP($C1386,'LKUP PCNDES'!$K:$M,2,FALSE)</f>
        <v>Mean number of Multidisciplinary Team meetings per care home resident aged 18 years or over.</v>
      </c>
      <c r="H1386" t="str">
        <f>VLOOKUP($C1386,'LKUP PCNDES'!$K:$M,3,FALSE)</f>
        <v>MDT</v>
      </c>
      <c r="I1386" t="str">
        <f>VLOOKUP($B1386,'LKUP PCNDES'!$C$17:$H$60,4,FALSE)</f>
        <v>England</v>
      </c>
      <c r="J1386" t="str">
        <f>VLOOKUP($B1386,'LKUP PCNDES'!$C$17:$H$60,6,FALSE)</f>
        <v>England</v>
      </c>
    </row>
    <row r="1387" spans="2:10" x14ac:dyDescent="0.35">
      <c r="B1387" t="s">
        <v>626</v>
      </c>
      <c r="C1387" t="s">
        <v>1550</v>
      </c>
      <c r="D1387" t="s">
        <v>700</v>
      </c>
      <c r="E1387" s="2">
        <v>45443</v>
      </c>
      <c r="F1387">
        <v>1857</v>
      </c>
      <c r="G1387" t="str">
        <f>VLOOKUP($C1387,'LKUP PCNDES'!$K:$M,2,FALSE)</f>
        <v>Mean number of Multidisciplinary Team meetings per care home resident aged 18 years or over.</v>
      </c>
      <c r="H1387" t="str">
        <f>VLOOKUP($C1387,'LKUP PCNDES'!$K:$M,3,FALSE)</f>
        <v>MDT</v>
      </c>
      <c r="I1387" t="str">
        <f>VLOOKUP($B1387,'LKUP PCNDES'!$C$17:$H$60,4,FALSE)</f>
        <v>England</v>
      </c>
      <c r="J1387" t="str">
        <f>VLOOKUP($B1387,'LKUP PCNDES'!$C$17:$H$60,6,FALSE)</f>
        <v>England</v>
      </c>
    </row>
    <row r="1388" spans="2:10" x14ac:dyDescent="0.35">
      <c r="B1388" t="s">
        <v>626</v>
      </c>
      <c r="C1388" t="s">
        <v>1550</v>
      </c>
      <c r="D1388" t="s">
        <v>700</v>
      </c>
      <c r="E1388" s="2">
        <v>45473</v>
      </c>
      <c r="F1388">
        <v>1831</v>
      </c>
      <c r="G1388" t="str">
        <f>VLOOKUP($C1388,'LKUP PCNDES'!$K:$M,2,FALSE)</f>
        <v>Mean number of Multidisciplinary Team meetings per care home resident aged 18 years or over.</v>
      </c>
      <c r="H1388" t="str">
        <f>VLOOKUP($C1388,'LKUP PCNDES'!$K:$M,3,FALSE)</f>
        <v>MDT</v>
      </c>
      <c r="I1388" t="str">
        <f>VLOOKUP($B1388,'LKUP PCNDES'!$C$17:$H$60,4,FALSE)</f>
        <v>England</v>
      </c>
      <c r="J1388" t="str">
        <f>VLOOKUP($B1388,'LKUP PCNDES'!$C$17:$H$60,6,FALSE)</f>
        <v>England</v>
      </c>
    </row>
    <row r="1389" spans="2:10" x14ac:dyDescent="0.35">
      <c r="B1389" t="s">
        <v>626</v>
      </c>
      <c r="C1389" t="s">
        <v>1550</v>
      </c>
      <c r="D1389" t="s">
        <v>700</v>
      </c>
      <c r="E1389" s="2">
        <v>45504</v>
      </c>
      <c r="F1389">
        <v>2063</v>
      </c>
      <c r="G1389" t="str">
        <f>VLOOKUP($C1389,'LKUP PCNDES'!$K:$M,2,FALSE)</f>
        <v>Mean number of Multidisciplinary Team meetings per care home resident aged 18 years or over.</v>
      </c>
      <c r="H1389" t="str">
        <f>VLOOKUP($C1389,'LKUP PCNDES'!$K:$M,3,FALSE)</f>
        <v>MDT</v>
      </c>
      <c r="I1389" t="str">
        <f>VLOOKUP($B1389,'LKUP PCNDES'!$C$17:$H$60,4,FALSE)</f>
        <v>England</v>
      </c>
      <c r="J1389" t="str">
        <f>VLOOKUP($B1389,'LKUP PCNDES'!$C$17:$H$60,6,FALSE)</f>
        <v>England</v>
      </c>
    </row>
    <row r="1390" spans="2:10" x14ac:dyDescent="0.35">
      <c r="B1390" t="s">
        <v>626</v>
      </c>
      <c r="C1390" t="s">
        <v>1550</v>
      </c>
      <c r="D1390" t="s">
        <v>700</v>
      </c>
      <c r="E1390" s="2">
        <v>45535</v>
      </c>
      <c r="F1390">
        <v>2075</v>
      </c>
      <c r="G1390" t="str">
        <f>VLOOKUP($C1390,'LKUP PCNDES'!$K:$M,2,FALSE)</f>
        <v>Mean number of Multidisciplinary Team meetings per care home resident aged 18 years or over.</v>
      </c>
      <c r="H1390" t="str">
        <f>VLOOKUP($C1390,'LKUP PCNDES'!$K:$M,3,FALSE)</f>
        <v>MDT</v>
      </c>
      <c r="I1390" t="str">
        <f>VLOOKUP($B1390,'LKUP PCNDES'!$C$17:$H$60,4,FALSE)</f>
        <v>England</v>
      </c>
      <c r="J1390" t="str">
        <f>VLOOKUP($B1390,'LKUP PCNDES'!$C$17:$H$60,6,FALSE)</f>
        <v>England</v>
      </c>
    </row>
    <row r="1391" spans="2:10" x14ac:dyDescent="0.35">
      <c r="B1391" t="s">
        <v>626</v>
      </c>
      <c r="C1391" t="s">
        <v>1550</v>
      </c>
      <c r="D1391" t="s">
        <v>700</v>
      </c>
      <c r="E1391" s="2">
        <v>45565</v>
      </c>
      <c r="F1391">
        <v>2101</v>
      </c>
      <c r="G1391" t="str">
        <f>VLOOKUP($C1391,'LKUP PCNDES'!$K:$M,2,FALSE)</f>
        <v>Mean number of Multidisciplinary Team meetings per care home resident aged 18 years or over.</v>
      </c>
      <c r="H1391" t="str">
        <f>VLOOKUP($C1391,'LKUP PCNDES'!$K:$M,3,FALSE)</f>
        <v>MDT</v>
      </c>
      <c r="I1391" t="str">
        <f>VLOOKUP($B1391,'LKUP PCNDES'!$C$17:$H$60,4,FALSE)</f>
        <v>England</v>
      </c>
      <c r="J1391" t="str">
        <f>VLOOKUP($B1391,'LKUP PCNDES'!$C$17:$H$60,6,FALSE)</f>
        <v>England</v>
      </c>
    </row>
    <row r="1392" spans="2:10" x14ac:dyDescent="0.35">
      <c r="B1392" t="s">
        <v>626</v>
      </c>
      <c r="C1392" t="s">
        <v>1550</v>
      </c>
      <c r="D1392" t="s">
        <v>700</v>
      </c>
      <c r="E1392" s="2">
        <v>45596</v>
      </c>
      <c r="F1392">
        <v>2199</v>
      </c>
      <c r="G1392" t="str">
        <f>VLOOKUP($C1392,'LKUP PCNDES'!$K:$M,2,FALSE)</f>
        <v>Mean number of Multidisciplinary Team meetings per care home resident aged 18 years or over.</v>
      </c>
      <c r="H1392" t="str">
        <f>VLOOKUP($C1392,'LKUP PCNDES'!$K:$M,3,FALSE)</f>
        <v>MDT</v>
      </c>
      <c r="I1392" t="str">
        <f>VLOOKUP($B1392,'LKUP PCNDES'!$C$17:$H$60,4,FALSE)</f>
        <v>England</v>
      </c>
      <c r="J1392" t="str">
        <f>VLOOKUP($B1392,'LKUP PCNDES'!$C$17:$H$60,6,FALSE)</f>
        <v>England</v>
      </c>
    </row>
    <row r="1393" spans="2:10" x14ac:dyDescent="0.35">
      <c r="B1393" t="s">
        <v>626</v>
      </c>
      <c r="C1393" t="s">
        <v>1550</v>
      </c>
      <c r="D1393" t="s">
        <v>700</v>
      </c>
      <c r="E1393" s="2">
        <v>45626</v>
      </c>
      <c r="F1393">
        <v>2197</v>
      </c>
      <c r="G1393" t="str">
        <f>VLOOKUP($C1393,'LKUP PCNDES'!$K:$M,2,FALSE)</f>
        <v>Mean number of Multidisciplinary Team meetings per care home resident aged 18 years or over.</v>
      </c>
      <c r="H1393" t="str">
        <f>VLOOKUP($C1393,'LKUP PCNDES'!$K:$M,3,FALSE)</f>
        <v>MDT</v>
      </c>
      <c r="I1393" t="str">
        <f>VLOOKUP($B1393,'LKUP PCNDES'!$C$17:$H$60,4,FALSE)</f>
        <v>England</v>
      </c>
      <c r="J1393" t="str">
        <f>VLOOKUP($B1393,'LKUP PCNDES'!$C$17:$H$60,6,FALSE)</f>
        <v>England</v>
      </c>
    </row>
    <row r="1394" spans="2:10" x14ac:dyDescent="0.35">
      <c r="B1394" t="s">
        <v>626</v>
      </c>
      <c r="C1394" t="s">
        <v>1550</v>
      </c>
      <c r="D1394" t="s">
        <v>564</v>
      </c>
      <c r="E1394" s="2">
        <v>45412</v>
      </c>
      <c r="F1394">
        <v>279053</v>
      </c>
      <c r="G1394" t="str">
        <f>VLOOKUP($C1394,'LKUP PCNDES'!$K:$M,2,FALSE)</f>
        <v>Mean number of Multidisciplinary Team meetings per care home resident aged 18 years or over.</v>
      </c>
      <c r="H1394" t="str">
        <f>VLOOKUP($C1394,'LKUP PCNDES'!$K:$M,3,FALSE)</f>
        <v>MDT</v>
      </c>
      <c r="I1394" t="str">
        <f>VLOOKUP($B1394,'LKUP PCNDES'!$C$17:$H$60,4,FALSE)</f>
        <v>England</v>
      </c>
      <c r="J1394" t="str">
        <f>VLOOKUP($B1394,'LKUP PCNDES'!$C$17:$H$60,6,FALSE)</f>
        <v>England</v>
      </c>
    </row>
    <row r="1395" spans="2:10" x14ac:dyDescent="0.35">
      <c r="B1395" t="s">
        <v>626</v>
      </c>
      <c r="C1395" t="s">
        <v>1550</v>
      </c>
      <c r="D1395" t="s">
        <v>564</v>
      </c>
      <c r="E1395" s="2">
        <v>45443</v>
      </c>
      <c r="F1395">
        <v>280348</v>
      </c>
      <c r="G1395" t="str">
        <f>VLOOKUP($C1395,'LKUP PCNDES'!$K:$M,2,FALSE)</f>
        <v>Mean number of Multidisciplinary Team meetings per care home resident aged 18 years or over.</v>
      </c>
      <c r="H1395" t="str">
        <f>VLOOKUP($C1395,'LKUP PCNDES'!$K:$M,3,FALSE)</f>
        <v>MDT</v>
      </c>
      <c r="I1395" t="str">
        <f>VLOOKUP($B1395,'LKUP PCNDES'!$C$17:$H$60,4,FALSE)</f>
        <v>England</v>
      </c>
      <c r="J1395" t="str">
        <f>VLOOKUP($B1395,'LKUP PCNDES'!$C$17:$H$60,6,FALSE)</f>
        <v>England</v>
      </c>
    </row>
    <row r="1396" spans="2:10" x14ac:dyDescent="0.35">
      <c r="B1396" t="s">
        <v>626</v>
      </c>
      <c r="C1396" t="s">
        <v>1550</v>
      </c>
      <c r="D1396" t="s">
        <v>564</v>
      </c>
      <c r="E1396" s="2">
        <v>45473</v>
      </c>
      <c r="F1396">
        <v>287091</v>
      </c>
      <c r="G1396" t="str">
        <f>VLOOKUP($C1396,'LKUP PCNDES'!$K:$M,2,FALSE)</f>
        <v>Mean number of Multidisciplinary Team meetings per care home resident aged 18 years or over.</v>
      </c>
      <c r="H1396" t="str">
        <f>VLOOKUP($C1396,'LKUP PCNDES'!$K:$M,3,FALSE)</f>
        <v>MDT</v>
      </c>
      <c r="I1396" t="str">
        <f>VLOOKUP($B1396,'LKUP PCNDES'!$C$17:$H$60,4,FALSE)</f>
        <v>England</v>
      </c>
      <c r="J1396" t="str">
        <f>VLOOKUP($B1396,'LKUP PCNDES'!$C$17:$H$60,6,FALSE)</f>
        <v>England</v>
      </c>
    </row>
    <row r="1397" spans="2:10" x14ac:dyDescent="0.35">
      <c r="B1397" t="s">
        <v>626</v>
      </c>
      <c r="C1397" t="s">
        <v>1550</v>
      </c>
      <c r="D1397" t="s">
        <v>564</v>
      </c>
      <c r="E1397" s="2">
        <v>45504</v>
      </c>
      <c r="F1397">
        <v>319968</v>
      </c>
      <c r="G1397" t="str">
        <f>VLOOKUP($C1397,'LKUP PCNDES'!$K:$M,2,FALSE)</f>
        <v>Mean number of Multidisciplinary Team meetings per care home resident aged 18 years or over.</v>
      </c>
      <c r="H1397" t="str">
        <f>VLOOKUP($C1397,'LKUP PCNDES'!$K:$M,3,FALSE)</f>
        <v>MDT</v>
      </c>
      <c r="I1397" t="str">
        <f>VLOOKUP($B1397,'LKUP PCNDES'!$C$17:$H$60,4,FALSE)</f>
        <v>England</v>
      </c>
      <c r="J1397" t="str">
        <f>VLOOKUP($B1397,'LKUP PCNDES'!$C$17:$H$60,6,FALSE)</f>
        <v>England</v>
      </c>
    </row>
    <row r="1398" spans="2:10" x14ac:dyDescent="0.35">
      <c r="B1398" t="s">
        <v>626</v>
      </c>
      <c r="C1398" t="s">
        <v>1550</v>
      </c>
      <c r="D1398" t="s">
        <v>564</v>
      </c>
      <c r="E1398" s="2">
        <v>45535</v>
      </c>
      <c r="F1398">
        <v>327257</v>
      </c>
      <c r="G1398" t="str">
        <f>VLOOKUP($C1398,'LKUP PCNDES'!$K:$M,2,FALSE)</f>
        <v>Mean number of Multidisciplinary Team meetings per care home resident aged 18 years or over.</v>
      </c>
      <c r="H1398" t="str">
        <f>VLOOKUP($C1398,'LKUP PCNDES'!$K:$M,3,FALSE)</f>
        <v>MDT</v>
      </c>
      <c r="I1398" t="str">
        <f>VLOOKUP($B1398,'LKUP PCNDES'!$C$17:$H$60,4,FALSE)</f>
        <v>England</v>
      </c>
      <c r="J1398" t="str">
        <f>VLOOKUP($B1398,'LKUP PCNDES'!$C$17:$H$60,6,FALSE)</f>
        <v>England</v>
      </c>
    </row>
    <row r="1399" spans="2:10" x14ac:dyDescent="0.35">
      <c r="B1399" t="s">
        <v>626</v>
      </c>
      <c r="C1399" t="s">
        <v>1550</v>
      </c>
      <c r="D1399" t="s">
        <v>564</v>
      </c>
      <c r="E1399" s="2">
        <v>45565</v>
      </c>
      <c r="F1399">
        <v>331102</v>
      </c>
      <c r="G1399" t="str">
        <f>VLOOKUP($C1399,'LKUP PCNDES'!$K:$M,2,FALSE)</f>
        <v>Mean number of Multidisciplinary Team meetings per care home resident aged 18 years or over.</v>
      </c>
      <c r="H1399" t="str">
        <f>VLOOKUP($C1399,'LKUP PCNDES'!$K:$M,3,FALSE)</f>
        <v>MDT</v>
      </c>
      <c r="I1399" t="str">
        <f>VLOOKUP($B1399,'LKUP PCNDES'!$C$17:$H$60,4,FALSE)</f>
        <v>England</v>
      </c>
      <c r="J1399" t="str">
        <f>VLOOKUP($B1399,'LKUP PCNDES'!$C$17:$H$60,6,FALSE)</f>
        <v>England</v>
      </c>
    </row>
    <row r="1400" spans="2:10" x14ac:dyDescent="0.35">
      <c r="B1400" t="s">
        <v>626</v>
      </c>
      <c r="C1400" t="s">
        <v>1550</v>
      </c>
      <c r="D1400" t="s">
        <v>564</v>
      </c>
      <c r="E1400" s="2">
        <v>45596</v>
      </c>
      <c r="F1400">
        <v>345547</v>
      </c>
      <c r="G1400" t="str">
        <f>VLOOKUP($C1400,'LKUP PCNDES'!$K:$M,2,FALSE)</f>
        <v>Mean number of Multidisciplinary Team meetings per care home resident aged 18 years or over.</v>
      </c>
      <c r="H1400" t="str">
        <f>VLOOKUP($C1400,'LKUP PCNDES'!$K:$M,3,FALSE)</f>
        <v>MDT</v>
      </c>
      <c r="I1400" t="str">
        <f>VLOOKUP($B1400,'LKUP PCNDES'!$C$17:$H$60,4,FALSE)</f>
        <v>England</v>
      </c>
      <c r="J1400" t="str">
        <f>VLOOKUP($B1400,'LKUP PCNDES'!$C$17:$H$60,6,FALSE)</f>
        <v>England</v>
      </c>
    </row>
    <row r="1401" spans="2:10" x14ac:dyDescent="0.35">
      <c r="B1401" t="s">
        <v>626</v>
      </c>
      <c r="C1401" t="s">
        <v>1550</v>
      </c>
      <c r="D1401" t="s">
        <v>564</v>
      </c>
      <c r="E1401" s="2">
        <v>45626</v>
      </c>
      <c r="F1401">
        <v>345094</v>
      </c>
      <c r="G1401" t="str">
        <f>VLOOKUP($C1401,'LKUP PCNDES'!$K:$M,2,FALSE)</f>
        <v>Mean number of Multidisciplinary Team meetings per care home resident aged 18 years or over.</v>
      </c>
      <c r="H1401" t="str">
        <f>VLOOKUP($C1401,'LKUP PCNDES'!$K:$M,3,FALSE)</f>
        <v>MDT</v>
      </c>
      <c r="I1401" t="str">
        <f>VLOOKUP($B1401,'LKUP PCNDES'!$C$17:$H$60,4,FALSE)</f>
        <v>England</v>
      </c>
      <c r="J1401" t="str">
        <f>VLOOKUP($B1401,'LKUP PCNDES'!$C$17:$H$60,6,FALSE)</f>
        <v>England</v>
      </c>
    </row>
    <row r="1402" spans="2:10" x14ac:dyDescent="0.35">
      <c r="B1402" t="s">
        <v>626</v>
      </c>
      <c r="C1402" t="s">
        <v>1550</v>
      </c>
      <c r="D1402" t="s">
        <v>563</v>
      </c>
      <c r="E1402" s="2">
        <v>45412</v>
      </c>
      <c r="F1402">
        <v>18512</v>
      </c>
      <c r="G1402" t="str">
        <f>VLOOKUP($C1402,'LKUP PCNDES'!$K:$M,2,FALSE)</f>
        <v>Mean number of Multidisciplinary Team meetings per care home resident aged 18 years or over.</v>
      </c>
      <c r="H1402" t="str">
        <f>VLOOKUP($C1402,'LKUP PCNDES'!$K:$M,3,FALSE)</f>
        <v>MDT</v>
      </c>
      <c r="I1402" t="str">
        <f>VLOOKUP($B1402,'LKUP PCNDES'!$C$17:$H$60,4,FALSE)</f>
        <v>England</v>
      </c>
      <c r="J1402" t="str">
        <f>VLOOKUP($B1402,'LKUP PCNDES'!$C$17:$H$60,6,FALSE)</f>
        <v>England</v>
      </c>
    </row>
    <row r="1403" spans="2:10" x14ac:dyDescent="0.35">
      <c r="B1403" t="s">
        <v>626</v>
      </c>
      <c r="C1403" t="s">
        <v>1550</v>
      </c>
      <c r="D1403" t="s">
        <v>563</v>
      </c>
      <c r="E1403" s="2">
        <v>45443</v>
      </c>
      <c r="F1403">
        <v>35154</v>
      </c>
      <c r="G1403" t="str">
        <f>VLOOKUP($C1403,'LKUP PCNDES'!$K:$M,2,FALSE)</f>
        <v>Mean number of Multidisciplinary Team meetings per care home resident aged 18 years or over.</v>
      </c>
      <c r="H1403" t="str">
        <f>VLOOKUP($C1403,'LKUP PCNDES'!$K:$M,3,FALSE)</f>
        <v>MDT</v>
      </c>
      <c r="I1403" t="str">
        <f>VLOOKUP($B1403,'LKUP PCNDES'!$C$17:$H$60,4,FALSE)</f>
        <v>England</v>
      </c>
      <c r="J1403" t="str">
        <f>VLOOKUP($B1403,'LKUP PCNDES'!$C$17:$H$60,6,FALSE)</f>
        <v>England</v>
      </c>
    </row>
    <row r="1404" spans="2:10" x14ac:dyDescent="0.35">
      <c r="B1404" t="s">
        <v>626</v>
      </c>
      <c r="C1404" t="s">
        <v>1550</v>
      </c>
      <c r="D1404" t="s">
        <v>563</v>
      </c>
      <c r="E1404" s="2">
        <v>45473</v>
      </c>
      <c r="F1404">
        <v>52186</v>
      </c>
      <c r="G1404" t="str">
        <f>VLOOKUP($C1404,'LKUP PCNDES'!$K:$M,2,FALSE)</f>
        <v>Mean number of Multidisciplinary Team meetings per care home resident aged 18 years or over.</v>
      </c>
      <c r="H1404" t="str">
        <f>VLOOKUP($C1404,'LKUP PCNDES'!$K:$M,3,FALSE)</f>
        <v>MDT</v>
      </c>
      <c r="I1404" t="str">
        <f>VLOOKUP($B1404,'LKUP PCNDES'!$C$17:$H$60,4,FALSE)</f>
        <v>England</v>
      </c>
      <c r="J1404" t="str">
        <f>VLOOKUP($B1404,'LKUP PCNDES'!$C$17:$H$60,6,FALSE)</f>
        <v>England</v>
      </c>
    </row>
    <row r="1405" spans="2:10" x14ac:dyDescent="0.35">
      <c r="B1405" t="s">
        <v>626</v>
      </c>
      <c r="C1405" t="s">
        <v>1550</v>
      </c>
      <c r="D1405" t="s">
        <v>563</v>
      </c>
      <c r="E1405" s="2">
        <v>45504</v>
      </c>
      <c r="F1405">
        <v>85811</v>
      </c>
      <c r="G1405" t="str">
        <f>VLOOKUP($C1405,'LKUP PCNDES'!$K:$M,2,FALSE)</f>
        <v>Mean number of Multidisciplinary Team meetings per care home resident aged 18 years or over.</v>
      </c>
      <c r="H1405" t="str">
        <f>VLOOKUP($C1405,'LKUP PCNDES'!$K:$M,3,FALSE)</f>
        <v>MDT</v>
      </c>
      <c r="I1405" t="str">
        <f>VLOOKUP($B1405,'LKUP PCNDES'!$C$17:$H$60,4,FALSE)</f>
        <v>England</v>
      </c>
      <c r="J1405" t="str">
        <f>VLOOKUP($B1405,'LKUP PCNDES'!$C$17:$H$60,6,FALSE)</f>
        <v>England</v>
      </c>
    </row>
    <row r="1406" spans="2:10" x14ac:dyDescent="0.35">
      <c r="B1406" t="s">
        <v>626</v>
      </c>
      <c r="C1406" t="s">
        <v>1550</v>
      </c>
      <c r="D1406" t="s">
        <v>563</v>
      </c>
      <c r="E1406" s="2">
        <v>45535</v>
      </c>
      <c r="F1406">
        <v>105058</v>
      </c>
      <c r="G1406" t="str">
        <f>VLOOKUP($C1406,'LKUP PCNDES'!$K:$M,2,FALSE)</f>
        <v>Mean number of Multidisciplinary Team meetings per care home resident aged 18 years or over.</v>
      </c>
      <c r="H1406" t="str">
        <f>VLOOKUP($C1406,'LKUP PCNDES'!$K:$M,3,FALSE)</f>
        <v>MDT</v>
      </c>
      <c r="I1406" t="str">
        <f>VLOOKUP($B1406,'LKUP PCNDES'!$C$17:$H$60,4,FALSE)</f>
        <v>England</v>
      </c>
      <c r="J1406" t="str">
        <f>VLOOKUP($B1406,'LKUP PCNDES'!$C$17:$H$60,6,FALSE)</f>
        <v>England</v>
      </c>
    </row>
    <row r="1407" spans="2:10" x14ac:dyDescent="0.35">
      <c r="B1407" t="s">
        <v>626</v>
      </c>
      <c r="C1407" t="s">
        <v>1550</v>
      </c>
      <c r="D1407" t="s">
        <v>563</v>
      </c>
      <c r="E1407" s="2">
        <v>45565</v>
      </c>
      <c r="F1407">
        <v>125513</v>
      </c>
      <c r="G1407" t="str">
        <f>VLOOKUP($C1407,'LKUP PCNDES'!$K:$M,2,FALSE)</f>
        <v>Mean number of Multidisciplinary Team meetings per care home resident aged 18 years or over.</v>
      </c>
      <c r="H1407" t="str">
        <f>VLOOKUP($C1407,'LKUP PCNDES'!$K:$M,3,FALSE)</f>
        <v>MDT</v>
      </c>
      <c r="I1407" t="str">
        <f>VLOOKUP($B1407,'LKUP PCNDES'!$C$17:$H$60,4,FALSE)</f>
        <v>England</v>
      </c>
      <c r="J1407" t="str">
        <f>VLOOKUP($B1407,'LKUP PCNDES'!$C$17:$H$60,6,FALSE)</f>
        <v>England</v>
      </c>
    </row>
    <row r="1408" spans="2:10" x14ac:dyDescent="0.35">
      <c r="B1408" t="s">
        <v>626</v>
      </c>
      <c r="C1408" t="s">
        <v>1550</v>
      </c>
      <c r="D1408" t="s">
        <v>563</v>
      </c>
      <c r="E1408" s="2">
        <v>45596</v>
      </c>
      <c r="F1408">
        <v>147694</v>
      </c>
      <c r="G1408" t="str">
        <f>VLOOKUP($C1408,'LKUP PCNDES'!$K:$M,2,FALSE)</f>
        <v>Mean number of Multidisciplinary Team meetings per care home resident aged 18 years or over.</v>
      </c>
      <c r="H1408" t="str">
        <f>VLOOKUP($C1408,'LKUP PCNDES'!$K:$M,3,FALSE)</f>
        <v>MDT</v>
      </c>
      <c r="I1408" t="str">
        <f>VLOOKUP($B1408,'LKUP PCNDES'!$C$17:$H$60,4,FALSE)</f>
        <v>England</v>
      </c>
      <c r="J1408" t="str">
        <f>VLOOKUP($B1408,'LKUP PCNDES'!$C$17:$H$60,6,FALSE)</f>
        <v>England</v>
      </c>
    </row>
    <row r="1409" spans="2:10" x14ac:dyDescent="0.35">
      <c r="B1409" t="s">
        <v>626</v>
      </c>
      <c r="C1409" t="s">
        <v>1550</v>
      </c>
      <c r="D1409" t="s">
        <v>563</v>
      </c>
      <c r="E1409" s="2">
        <v>45626</v>
      </c>
      <c r="F1409">
        <v>165228</v>
      </c>
      <c r="G1409" t="str">
        <f>VLOOKUP($C1409,'LKUP PCNDES'!$K:$M,2,FALSE)</f>
        <v>Mean number of Multidisciplinary Team meetings per care home resident aged 18 years or over.</v>
      </c>
      <c r="H1409" t="str">
        <f>VLOOKUP($C1409,'LKUP PCNDES'!$K:$M,3,FALSE)</f>
        <v>MDT</v>
      </c>
      <c r="I1409" t="str">
        <f>VLOOKUP($B1409,'LKUP PCNDES'!$C$17:$H$60,4,FALSE)</f>
        <v>England</v>
      </c>
      <c r="J1409" t="str">
        <f>VLOOKUP($B1409,'LKUP PCNDES'!$C$17:$H$60,6,FALSE)</f>
        <v>England</v>
      </c>
    </row>
    <row r="1410" spans="2:10" x14ac:dyDescent="0.35">
      <c r="B1410" t="s">
        <v>626</v>
      </c>
      <c r="C1410" t="s">
        <v>1560</v>
      </c>
      <c r="D1410" t="s">
        <v>700</v>
      </c>
      <c r="E1410" s="2">
        <v>45412</v>
      </c>
      <c r="F1410">
        <v>1230</v>
      </c>
      <c r="G1410" t="str">
        <f>VLOOKUP($C1410,'LKUP PCNDES'!$K:$M,2,FALSE)</f>
        <v>Percentage of permanent care home residents aged 18 years or over who received a Structured Medication Review.</v>
      </c>
      <c r="H1410" t="str">
        <f>VLOOKUP($C1410,'LKUP PCNDES'!$K:$M,3,FALSE)</f>
        <v>SMR</v>
      </c>
      <c r="I1410" t="str">
        <f>VLOOKUP($B1410,'LKUP PCNDES'!$C$17:$H$60,4,FALSE)</f>
        <v>England</v>
      </c>
      <c r="J1410" t="str">
        <f>VLOOKUP($B1410,'LKUP PCNDES'!$C$17:$H$60,6,FALSE)</f>
        <v>England</v>
      </c>
    </row>
    <row r="1411" spans="2:10" x14ac:dyDescent="0.35">
      <c r="B1411" t="s">
        <v>626</v>
      </c>
      <c r="C1411" t="s">
        <v>1560</v>
      </c>
      <c r="D1411" t="s">
        <v>700</v>
      </c>
      <c r="E1411" s="2">
        <v>45443</v>
      </c>
      <c r="F1411">
        <v>1195</v>
      </c>
      <c r="G1411" t="str">
        <f>VLOOKUP($C1411,'LKUP PCNDES'!$K:$M,2,FALSE)</f>
        <v>Percentage of permanent care home residents aged 18 years or over who received a Structured Medication Review.</v>
      </c>
      <c r="H1411" t="str">
        <f>VLOOKUP($C1411,'LKUP PCNDES'!$K:$M,3,FALSE)</f>
        <v>SMR</v>
      </c>
      <c r="I1411" t="str">
        <f>VLOOKUP($B1411,'LKUP PCNDES'!$C$17:$H$60,4,FALSE)</f>
        <v>England</v>
      </c>
      <c r="J1411" t="str">
        <f>VLOOKUP($B1411,'LKUP PCNDES'!$C$17:$H$60,6,FALSE)</f>
        <v>England</v>
      </c>
    </row>
    <row r="1412" spans="2:10" x14ac:dyDescent="0.35">
      <c r="B1412" t="s">
        <v>626</v>
      </c>
      <c r="C1412" t="s">
        <v>1560</v>
      </c>
      <c r="D1412" t="s">
        <v>700</v>
      </c>
      <c r="E1412" s="2">
        <v>45473</v>
      </c>
      <c r="F1412">
        <v>1098</v>
      </c>
      <c r="G1412" t="str">
        <f>VLOOKUP($C1412,'LKUP PCNDES'!$K:$M,2,FALSE)</f>
        <v>Percentage of permanent care home residents aged 18 years or over who received a Structured Medication Review.</v>
      </c>
      <c r="H1412" t="str">
        <f>VLOOKUP($C1412,'LKUP PCNDES'!$K:$M,3,FALSE)</f>
        <v>SMR</v>
      </c>
      <c r="I1412" t="str">
        <f>VLOOKUP($B1412,'LKUP PCNDES'!$C$17:$H$60,4,FALSE)</f>
        <v>England</v>
      </c>
      <c r="J1412" t="str">
        <f>VLOOKUP($B1412,'LKUP PCNDES'!$C$17:$H$60,6,FALSE)</f>
        <v>England</v>
      </c>
    </row>
    <row r="1413" spans="2:10" x14ac:dyDescent="0.35">
      <c r="B1413" t="s">
        <v>626</v>
      </c>
      <c r="C1413" t="s">
        <v>1560</v>
      </c>
      <c r="D1413" t="s">
        <v>700</v>
      </c>
      <c r="E1413" s="2">
        <v>45504</v>
      </c>
      <c r="F1413">
        <v>1173</v>
      </c>
      <c r="G1413" t="str">
        <f>VLOOKUP($C1413,'LKUP PCNDES'!$K:$M,2,FALSE)</f>
        <v>Percentage of permanent care home residents aged 18 years or over who received a Structured Medication Review.</v>
      </c>
      <c r="H1413" t="str">
        <f>VLOOKUP($C1413,'LKUP PCNDES'!$K:$M,3,FALSE)</f>
        <v>SMR</v>
      </c>
      <c r="I1413" t="str">
        <f>VLOOKUP($B1413,'LKUP PCNDES'!$C$17:$H$60,4,FALSE)</f>
        <v>England</v>
      </c>
      <c r="J1413" t="str">
        <f>VLOOKUP($B1413,'LKUP PCNDES'!$C$17:$H$60,6,FALSE)</f>
        <v>England</v>
      </c>
    </row>
    <row r="1414" spans="2:10" x14ac:dyDescent="0.35">
      <c r="B1414" t="s">
        <v>626</v>
      </c>
      <c r="C1414" t="s">
        <v>1560</v>
      </c>
      <c r="D1414" t="s">
        <v>700</v>
      </c>
      <c r="E1414" s="2">
        <v>45535</v>
      </c>
      <c r="F1414">
        <v>1147</v>
      </c>
      <c r="G1414" t="str">
        <f>VLOOKUP($C1414,'LKUP PCNDES'!$K:$M,2,FALSE)</f>
        <v>Percentage of permanent care home residents aged 18 years or over who received a Structured Medication Review.</v>
      </c>
      <c r="H1414" t="str">
        <f>VLOOKUP($C1414,'LKUP PCNDES'!$K:$M,3,FALSE)</f>
        <v>SMR</v>
      </c>
      <c r="I1414" t="str">
        <f>VLOOKUP($B1414,'LKUP PCNDES'!$C$17:$H$60,4,FALSE)</f>
        <v>England</v>
      </c>
      <c r="J1414" t="str">
        <f>VLOOKUP($B1414,'LKUP PCNDES'!$C$17:$H$60,6,FALSE)</f>
        <v>England</v>
      </c>
    </row>
    <row r="1415" spans="2:10" x14ac:dyDescent="0.35">
      <c r="B1415" t="s">
        <v>626</v>
      </c>
      <c r="C1415" t="s">
        <v>1560</v>
      </c>
      <c r="D1415" t="s">
        <v>700</v>
      </c>
      <c r="E1415" s="2">
        <v>45565</v>
      </c>
      <c r="F1415">
        <v>1130</v>
      </c>
      <c r="G1415" t="str">
        <f>VLOOKUP($C1415,'LKUP PCNDES'!$K:$M,2,FALSE)</f>
        <v>Percentage of permanent care home residents aged 18 years or over who received a Structured Medication Review.</v>
      </c>
      <c r="H1415" t="str">
        <f>VLOOKUP($C1415,'LKUP PCNDES'!$K:$M,3,FALSE)</f>
        <v>SMR</v>
      </c>
      <c r="I1415" t="str">
        <f>VLOOKUP($B1415,'LKUP PCNDES'!$C$17:$H$60,4,FALSE)</f>
        <v>England</v>
      </c>
      <c r="J1415" t="str">
        <f>VLOOKUP($B1415,'LKUP PCNDES'!$C$17:$H$60,6,FALSE)</f>
        <v>England</v>
      </c>
    </row>
    <row r="1416" spans="2:10" x14ac:dyDescent="0.35">
      <c r="B1416" t="s">
        <v>626</v>
      </c>
      <c r="C1416" t="s">
        <v>1560</v>
      </c>
      <c r="D1416" t="s">
        <v>700</v>
      </c>
      <c r="E1416" s="2">
        <v>45596</v>
      </c>
      <c r="F1416">
        <v>1138</v>
      </c>
      <c r="G1416" t="str">
        <f>VLOOKUP($C1416,'LKUP PCNDES'!$K:$M,2,FALSE)</f>
        <v>Percentage of permanent care home residents aged 18 years or over who received a Structured Medication Review.</v>
      </c>
      <c r="H1416" t="str">
        <f>VLOOKUP($C1416,'LKUP PCNDES'!$K:$M,3,FALSE)</f>
        <v>SMR</v>
      </c>
      <c r="I1416" t="str">
        <f>VLOOKUP($B1416,'LKUP PCNDES'!$C$17:$H$60,4,FALSE)</f>
        <v>England</v>
      </c>
      <c r="J1416" t="str">
        <f>VLOOKUP($B1416,'LKUP PCNDES'!$C$17:$H$60,6,FALSE)</f>
        <v>England</v>
      </c>
    </row>
    <row r="1417" spans="2:10" x14ac:dyDescent="0.35">
      <c r="B1417" t="s">
        <v>626</v>
      </c>
      <c r="C1417" t="s">
        <v>1560</v>
      </c>
      <c r="D1417" t="s">
        <v>700</v>
      </c>
      <c r="E1417" s="2">
        <v>45626</v>
      </c>
      <c r="F1417">
        <v>1103</v>
      </c>
      <c r="G1417" t="str">
        <f>VLOOKUP($C1417,'LKUP PCNDES'!$K:$M,2,FALSE)</f>
        <v>Percentage of permanent care home residents aged 18 years or over who received a Structured Medication Review.</v>
      </c>
      <c r="H1417" t="str">
        <f>VLOOKUP($C1417,'LKUP PCNDES'!$K:$M,3,FALSE)</f>
        <v>SMR</v>
      </c>
      <c r="I1417" t="str">
        <f>VLOOKUP($B1417,'LKUP PCNDES'!$C$17:$H$60,4,FALSE)</f>
        <v>England</v>
      </c>
      <c r="J1417" t="str">
        <f>VLOOKUP($B1417,'LKUP PCNDES'!$C$17:$H$60,6,FALSE)</f>
        <v>England</v>
      </c>
    </row>
    <row r="1418" spans="2:10" x14ac:dyDescent="0.35">
      <c r="B1418" t="s">
        <v>626</v>
      </c>
      <c r="C1418" t="s">
        <v>1560</v>
      </c>
      <c r="D1418" t="s">
        <v>564</v>
      </c>
      <c r="E1418" s="2">
        <v>45412</v>
      </c>
      <c r="F1418">
        <v>205342</v>
      </c>
      <c r="G1418" t="str">
        <f>VLOOKUP($C1418,'LKUP PCNDES'!$K:$M,2,FALSE)</f>
        <v>Percentage of permanent care home residents aged 18 years or over who received a Structured Medication Review.</v>
      </c>
      <c r="H1418" t="str">
        <f>VLOOKUP($C1418,'LKUP PCNDES'!$K:$M,3,FALSE)</f>
        <v>SMR</v>
      </c>
      <c r="I1418" t="str">
        <f>VLOOKUP($B1418,'LKUP PCNDES'!$C$17:$H$60,4,FALSE)</f>
        <v>England</v>
      </c>
      <c r="J1418" t="str">
        <f>VLOOKUP($B1418,'LKUP PCNDES'!$C$17:$H$60,6,FALSE)</f>
        <v>England</v>
      </c>
    </row>
    <row r="1419" spans="2:10" x14ac:dyDescent="0.35">
      <c r="B1419" t="s">
        <v>626</v>
      </c>
      <c r="C1419" t="s">
        <v>1560</v>
      </c>
      <c r="D1419" t="s">
        <v>564</v>
      </c>
      <c r="E1419" s="2">
        <v>45443</v>
      </c>
      <c r="F1419">
        <v>210040</v>
      </c>
      <c r="G1419" t="str">
        <f>VLOOKUP($C1419,'LKUP PCNDES'!$K:$M,2,FALSE)</f>
        <v>Percentage of permanent care home residents aged 18 years or over who received a Structured Medication Review.</v>
      </c>
      <c r="H1419" t="str">
        <f>VLOOKUP($C1419,'LKUP PCNDES'!$K:$M,3,FALSE)</f>
        <v>SMR</v>
      </c>
      <c r="I1419" t="str">
        <f>VLOOKUP($B1419,'LKUP PCNDES'!$C$17:$H$60,4,FALSE)</f>
        <v>England</v>
      </c>
      <c r="J1419" t="str">
        <f>VLOOKUP($B1419,'LKUP PCNDES'!$C$17:$H$60,6,FALSE)</f>
        <v>England</v>
      </c>
    </row>
    <row r="1420" spans="2:10" x14ac:dyDescent="0.35">
      <c r="B1420" t="s">
        <v>626</v>
      </c>
      <c r="C1420" t="s">
        <v>1560</v>
      </c>
      <c r="D1420" t="s">
        <v>564</v>
      </c>
      <c r="E1420" s="2">
        <v>45473</v>
      </c>
      <c r="F1420">
        <v>219304</v>
      </c>
      <c r="G1420" t="str">
        <f>VLOOKUP($C1420,'LKUP PCNDES'!$K:$M,2,FALSE)</f>
        <v>Percentage of permanent care home residents aged 18 years or over who received a Structured Medication Review.</v>
      </c>
      <c r="H1420" t="str">
        <f>VLOOKUP($C1420,'LKUP PCNDES'!$K:$M,3,FALSE)</f>
        <v>SMR</v>
      </c>
      <c r="I1420" t="str">
        <f>VLOOKUP($B1420,'LKUP PCNDES'!$C$17:$H$60,4,FALSE)</f>
        <v>England</v>
      </c>
      <c r="J1420" t="str">
        <f>VLOOKUP($B1420,'LKUP PCNDES'!$C$17:$H$60,6,FALSE)</f>
        <v>England</v>
      </c>
    </row>
    <row r="1421" spans="2:10" x14ac:dyDescent="0.35">
      <c r="B1421" t="s">
        <v>626</v>
      </c>
      <c r="C1421" t="s">
        <v>1560</v>
      </c>
      <c r="D1421" t="s">
        <v>564</v>
      </c>
      <c r="E1421" s="2">
        <v>45504</v>
      </c>
      <c r="F1421">
        <v>246067</v>
      </c>
      <c r="G1421" t="str">
        <f>VLOOKUP($C1421,'LKUP PCNDES'!$K:$M,2,FALSE)</f>
        <v>Percentage of permanent care home residents aged 18 years or over who received a Structured Medication Review.</v>
      </c>
      <c r="H1421" t="str">
        <f>VLOOKUP($C1421,'LKUP PCNDES'!$K:$M,3,FALSE)</f>
        <v>SMR</v>
      </c>
      <c r="I1421" t="str">
        <f>VLOOKUP($B1421,'LKUP PCNDES'!$C$17:$H$60,4,FALSE)</f>
        <v>England</v>
      </c>
      <c r="J1421" t="str">
        <f>VLOOKUP($B1421,'LKUP PCNDES'!$C$17:$H$60,6,FALSE)</f>
        <v>England</v>
      </c>
    </row>
    <row r="1422" spans="2:10" x14ac:dyDescent="0.35">
      <c r="B1422" t="s">
        <v>626</v>
      </c>
      <c r="C1422" t="s">
        <v>1560</v>
      </c>
      <c r="D1422" t="s">
        <v>564</v>
      </c>
      <c r="E1422" s="2">
        <v>45535</v>
      </c>
      <c r="F1422">
        <v>255353</v>
      </c>
      <c r="G1422" t="str">
        <f>VLOOKUP($C1422,'LKUP PCNDES'!$K:$M,2,FALSE)</f>
        <v>Percentage of permanent care home residents aged 18 years or over who received a Structured Medication Review.</v>
      </c>
      <c r="H1422" t="str">
        <f>VLOOKUP($C1422,'LKUP PCNDES'!$K:$M,3,FALSE)</f>
        <v>SMR</v>
      </c>
      <c r="I1422" t="str">
        <f>VLOOKUP($B1422,'LKUP PCNDES'!$C$17:$H$60,4,FALSE)</f>
        <v>England</v>
      </c>
      <c r="J1422" t="str">
        <f>VLOOKUP($B1422,'LKUP PCNDES'!$C$17:$H$60,6,FALSE)</f>
        <v>England</v>
      </c>
    </row>
    <row r="1423" spans="2:10" x14ac:dyDescent="0.35">
      <c r="B1423" t="s">
        <v>626</v>
      </c>
      <c r="C1423" t="s">
        <v>1560</v>
      </c>
      <c r="D1423" t="s">
        <v>564</v>
      </c>
      <c r="E1423" s="2">
        <v>45565</v>
      </c>
      <c r="F1423">
        <v>262074</v>
      </c>
      <c r="G1423" t="str">
        <f>VLOOKUP($C1423,'LKUP PCNDES'!$K:$M,2,FALSE)</f>
        <v>Percentage of permanent care home residents aged 18 years or over who received a Structured Medication Review.</v>
      </c>
      <c r="H1423" t="str">
        <f>VLOOKUP($C1423,'LKUP PCNDES'!$K:$M,3,FALSE)</f>
        <v>SMR</v>
      </c>
      <c r="I1423" t="str">
        <f>VLOOKUP($B1423,'LKUP PCNDES'!$C$17:$H$60,4,FALSE)</f>
        <v>England</v>
      </c>
      <c r="J1423" t="str">
        <f>VLOOKUP($B1423,'LKUP PCNDES'!$C$17:$H$60,6,FALSE)</f>
        <v>England</v>
      </c>
    </row>
    <row r="1424" spans="2:10" x14ac:dyDescent="0.35">
      <c r="B1424" t="s">
        <v>626</v>
      </c>
      <c r="C1424" t="s">
        <v>1560</v>
      </c>
      <c r="D1424" t="s">
        <v>564</v>
      </c>
      <c r="E1424" s="2">
        <v>45596</v>
      </c>
      <c r="F1424">
        <v>276865</v>
      </c>
      <c r="G1424" t="str">
        <f>VLOOKUP($C1424,'LKUP PCNDES'!$K:$M,2,FALSE)</f>
        <v>Percentage of permanent care home residents aged 18 years or over who received a Structured Medication Review.</v>
      </c>
      <c r="H1424" t="str">
        <f>VLOOKUP($C1424,'LKUP PCNDES'!$K:$M,3,FALSE)</f>
        <v>SMR</v>
      </c>
      <c r="I1424" t="str">
        <f>VLOOKUP($B1424,'LKUP PCNDES'!$C$17:$H$60,4,FALSE)</f>
        <v>England</v>
      </c>
      <c r="J1424" t="str">
        <f>VLOOKUP($B1424,'LKUP PCNDES'!$C$17:$H$60,6,FALSE)</f>
        <v>England</v>
      </c>
    </row>
    <row r="1425" spans="2:10" x14ac:dyDescent="0.35">
      <c r="B1425" t="s">
        <v>626</v>
      </c>
      <c r="C1425" t="s">
        <v>1560</v>
      </c>
      <c r="D1425" t="s">
        <v>564</v>
      </c>
      <c r="E1425" s="2">
        <v>45626</v>
      </c>
      <c r="F1425">
        <v>280357</v>
      </c>
      <c r="G1425" t="str">
        <f>VLOOKUP($C1425,'LKUP PCNDES'!$K:$M,2,FALSE)</f>
        <v>Percentage of permanent care home residents aged 18 years or over who received a Structured Medication Review.</v>
      </c>
      <c r="H1425" t="str">
        <f>VLOOKUP($C1425,'LKUP PCNDES'!$K:$M,3,FALSE)</f>
        <v>SMR</v>
      </c>
      <c r="I1425" t="str">
        <f>VLOOKUP($B1425,'LKUP PCNDES'!$C$17:$H$60,4,FALSE)</f>
        <v>England</v>
      </c>
      <c r="J1425" t="str">
        <f>VLOOKUP($B1425,'LKUP PCNDES'!$C$17:$H$60,6,FALSE)</f>
        <v>England</v>
      </c>
    </row>
    <row r="1426" spans="2:10" x14ac:dyDescent="0.35">
      <c r="B1426" t="s">
        <v>626</v>
      </c>
      <c r="C1426" t="s">
        <v>1560</v>
      </c>
      <c r="D1426" t="s">
        <v>563</v>
      </c>
      <c r="E1426" s="2">
        <v>45412</v>
      </c>
      <c r="F1426">
        <v>12258</v>
      </c>
      <c r="G1426" t="str">
        <f>VLOOKUP($C1426,'LKUP PCNDES'!$K:$M,2,FALSE)</f>
        <v>Percentage of permanent care home residents aged 18 years or over who received a Structured Medication Review.</v>
      </c>
      <c r="H1426" t="str">
        <f>VLOOKUP($C1426,'LKUP PCNDES'!$K:$M,3,FALSE)</f>
        <v>SMR</v>
      </c>
      <c r="I1426" t="str">
        <f>VLOOKUP($B1426,'LKUP PCNDES'!$C$17:$H$60,4,FALSE)</f>
        <v>England</v>
      </c>
      <c r="J1426" t="str">
        <f>VLOOKUP($B1426,'LKUP PCNDES'!$C$17:$H$60,6,FALSE)</f>
        <v>England</v>
      </c>
    </row>
    <row r="1427" spans="2:10" x14ac:dyDescent="0.35">
      <c r="B1427" t="s">
        <v>626</v>
      </c>
      <c r="C1427" t="s">
        <v>1560</v>
      </c>
      <c r="D1427" t="s">
        <v>563</v>
      </c>
      <c r="E1427" s="2">
        <v>45443</v>
      </c>
      <c r="F1427">
        <v>24451</v>
      </c>
      <c r="G1427" t="str">
        <f>VLOOKUP($C1427,'LKUP PCNDES'!$K:$M,2,FALSE)</f>
        <v>Percentage of permanent care home residents aged 18 years or over who received a Structured Medication Review.</v>
      </c>
      <c r="H1427" t="str">
        <f>VLOOKUP($C1427,'LKUP PCNDES'!$K:$M,3,FALSE)</f>
        <v>SMR</v>
      </c>
      <c r="I1427" t="str">
        <f>VLOOKUP($B1427,'LKUP PCNDES'!$C$17:$H$60,4,FALSE)</f>
        <v>England</v>
      </c>
      <c r="J1427" t="str">
        <f>VLOOKUP($B1427,'LKUP PCNDES'!$C$17:$H$60,6,FALSE)</f>
        <v>England</v>
      </c>
    </row>
    <row r="1428" spans="2:10" x14ac:dyDescent="0.35">
      <c r="B1428" t="s">
        <v>626</v>
      </c>
      <c r="C1428" t="s">
        <v>1560</v>
      </c>
      <c r="D1428" t="s">
        <v>563</v>
      </c>
      <c r="E1428" s="2">
        <v>45473</v>
      </c>
      <c r="F1428">
        <v>36577</v>
      </c>
      <c r="G1428" t="str">
        <f>VLOOKUP($C1428,'LKUP PCNDES'!$K:$M,2,FALSE)</f>
        <v>Percentage of permanent care home residents aged 18 years or over who received a Structured Medication Review.</v>
      </c>
      <c r="H1428" t="str">
        <f>VLOOKUP($C1428,'LKUP PCNDES'!$K:$M,3,FALSE)</f>
        <v>SMR</v>
      </c>
      <c r="I1428" t="str">
        <f>VLOOKUP($B1428,'LKUP PCNDES'!$C$17:$H$60,4,FALSE)</f>
        <v>England</v>
      </c>
      <c r="J1428" t="str">
        <f>VLOOKUP($B1428,'LKUP PCNDES'!$C$17:$H$60,6,FALSE)</f>
        <v>England</v>
      </c>
    </row>
    <row r="1429" spans="2:10" x14ac:dyDescent="0.35">
      <c r="B1429" t="s">
        <v>626</v>
      </c>
      <c r="C1429" t="s">
        <v>1560</v>
      </c>
      <c r="D1429" t="s">
        <v>563</v>
      </c>
      <c r="E1429" s="2">
        <v>45504</v>
      </c>
      <c r="F1429">
        <v>53307</v>
      </c>
      <c r="G1429" t="str">
        <f>VLOOKUP($C1429,'LKUP PCNDES'!$K:$M,2,FALSE)</f>
        <v>Percentage of permanent care home residents aged 18 years or over who received a Structured Medication Review.</v>
      </c>
      <c r="H1429" t="str">
        <f>VLOOKUP($C1429,'LKUP PCNDES'!$K:$M,3,FALSE)</f>
        <v>SMR</v>
      </c>
      <c r="I1429" t="str">
        <f>VLOOKUP($B1429,'LKUP PCNDES'!$C$17:$H$60,4,FALSE)</f>
        <v>England</v>
      </c>
      <c r="J1429" t="str">
        <f>VLOOKUP($B1429,'LKUP PCNDES'!$C$17:$H$60,6,FALSE)</f>
        <v>England</v>
      </c>
    </row>
    <row r="1430" spans="2:10" x14ac:dyDescent="0.35">
      <c r="B1430" t="s">
        <v>626</v>
      </c>
      <c r="C1430" t="s">
        <v>1560</v>
      </c>
      <c r="D1430" t="s">
        <v>563</v>
      </c>
      <c r="E1430" s="2">
        <v>45535</v>
      </c>
      <c r="F1430">
        <v>66261</v>
      </c>
      <c r="G1430" t="str">
        <f>VLOOKUP($C1430,'LKUP PCNDES'!$K:$M,2,FALSE)</f>
        <v>Percentage of permanent care home residents aged 18 years or over who received a Structured Medication Review.</v>
      </c>
      <c r="H1430" t="str">
        <f>VLOOKUP($C1430,'LKUP PCNDES'!$K:$M,3,FALSE)</f>
        <v>SMR</v>
      </c>
      <c r="I1430" t="str">
        <f>VLOOKUP($B1430,'LKUP PCNDES'!$C$17:$H$60,4,FALSE)</f>
        <v>England</v>
      </c>
      <c r="J1430" t="str">
        <f>VLOOKUP($B1430,'LKUP PCNDES'!$C$17:$H$60,6,FALSE)</f>
        <v>England</v>
      </c>
    </row>
    <row r="1431" spans="2:10" x14ac:dyDescent="0.35">
      <c r="B1431" t="s">
        <v>626</v>
      </c>
      <c r="C1431" t="s">
        <v>1560</v>
      </c>
      <c r="D1431" t="s">
        <v>563</v>
      </c>
      <c r="E1431" s="2">
        <v>45565</v>
      </c>
      <c r="F1431">
        <v>79594</v>
      </c>
      <c r="G1431" t="str">
        <f>VLOOKUP($C1431,'LKUP PCNDES'!$K:$M,2,FALSE)</f>
        <v>Percentage of permanent care home residents aged 18 years or over who received a Structured Medication Review.</v>
      </c>
      <c r="H1431" t="str">
        <f>VLOOKUP($C1431,'LKUP PCNDES'!$K:$M,3,FALSE)</f>
        <v>SMR</v>
      </c>
      <c r="I1431" t="str">
        <f>VLOOKUP($B1431,'LKUP PCNDES'!$C$17:$H$60,4,FALSE)</f>
        <v>England</v>
      </c>
      <c r="J1431" t="str">
        <f>VLOOKUP($B1431,'LKUP PCNDES'!$C$17:$H$60,6,FALSE)</f>
        <v>England</v>
      </c>
    </row>
    <row r="1432" spans="2:10" x14ac:dyDescent="0.35">
      <c r="B1432" t="s">
        <v>626</v>
      </c>
      <c r="C1432" t="s">
        <v>1560</v>
      </c>
      <c r="D1432" t="s">
        <v>563</v>
      </c>
      <c r="E1432" s="2">
        <v>45596</v>
      </c>
      <c r="F1432">
        <v>97600</v>
      </c>
      <c r="G1432" t="str">
        <f>VLOOKUP($C1432,'LKUP PCNDES'!$K:$M,2,FALSE)</f>
        <v>Percentage of permanent care home residents aged 18 years or over who received a Structured Medication Review.</v>
      </c>
      <c r="H1432" t="str">
        <f>VLOOKUP($C1432,'LKUP PCNDES'!$K:$M,3,FALSE)</f>
        <v>SMR</v>
      </c>
      <c r="I1432" t="str">
        <f>VLOOKUP($B1432,'LKUP PCNDES'!$C$17:$H$60,4,FALSE)</f>
        <v>England</v>
      </c>
      <c r="J1432" t="str">
        <f>VLOOKUP($B1432,'LKUP PCNDES'!$C$17:$H$60,6,FALSE)</f>
        <v>England</v>
      </c>
    </row>
    <row r="1433" spans="2:10" x14ac:dyDescent="0.35">
      <c r="B1433" t="s">
        <v>626</v>
      </c>
      <c r="C1433" t="s">
        <v>1560</v>
      </c>
      <c r="D1433" t="s">
        <v>563</v>
      </c>
      <c r="E1433" s="2">
        <v>45626</v>
      </c>
      <c r="F1433">
        <v>109219</v>
      </c>
      <c r="G1433" t="str">
        <f>VLOOKUP($C1433,'LKUP PCNDES'!$K:$M,2,FALSE)</f>
        <v>Percentage of permanent care home residents aged 18 years or over who received a Structured Medication Review.</v>
      </c>
      <c r="H1433" t="str">
        <f>VLOOKUP($C1433,'LKUP PCNDES'!$K:$M,3,FALSE)</f>
        <v>SMR</v>
      </c>
      <c r="I1433" t="str">
        <f>VLOOKUP($B1433,'LKUP PCNDES'!$C$17:$H$60,4,FALSE)</f>
        <v>England</v>
      </c>
      <c r="J1433" t="str">
        <f>VLOOKUP($B1433,'LKUP PCNDES'!$C$17:$H$60,6,FALSE)</f>
        <v>England</v>
      </c>
    </row>
    <row r="1434" spans="2:10" x14ac:dyDescent="0.35">
      <c r="B1434" t="s">
        <v>626</v>
      </c>
      <c r="C1434" t="s">
        <v>1560</v>
      </c>
      <c r="D1434" t="s">
        <v>705</v>
      </c>
      <c r="E1434" s="2">
        <v>45412</v>
      </c>
      <c r="F1434">
        <v>71917</v>
      </c>
      <c r="G1434" t="str">
        <f>VLOOKUP($C1434,'LKUP PCNDES'!$K:$M,2,FALSE)</f>
        <v>Percentage of permanent care home residents aged 18 years or over who received a Structured Medication Review.</v>
      </c>
      <c r="H1434" t="str">
        <f>VLOOKUP($C1434,'LKUP PCNDES'!$K:$M,3,FALSE)</f>
        <v>SMR</v>
      </c>
      <c r="I1434" t="str">
        <f>VLOOKUP($B1434,'LKUP PCNDES'!$C$17:$H$60,4,FALSE)</f>
        <v>England</v>
      </c>
      <c r="J1434" t="str">
        <f>VLOOKUP($B1434,'LKUP PCNDES'!$C$17:$H$60,6,FALSE)</f>
        <v>England</v>
      </c>
    </row>
    <row r="1435" spans="2:10" x14ac:dyDescent="0.35">
      <c r="B1435" t="s">
        <v>626</v>
      </c>
      <c r="C1435" t="s">
        <v>1560</v>
      </c>
      <c r="D1435" t="s">
        <v>705</v>
      </c>
      <c r="E1435" s="2">
        <v>45443</v>
      </c>
      <c r="F1435">
        <v>68597</v>
      </c>
      <c r="G1435" t="str">
        <f>VLOOKUP($C1435,'LKUP PCNDES'!$K:$M,2,FALSE)</f>
        <v>Percentage of permanent care home residents aged 18 years or over who received a Structured Medication Review.</v>
      </c>
      <c r="H1435" t="str">
        <f>VLOOKUP($C1435,'LKUP PCNDES'!$K:$M,3,FALSE)</f>
        <v>SMR</v>
      </c>
      <c r="I1435" t="str">
        <f>VLOOKUP($B1435,'LKUP PCNDES'!$C$17:$H$60,4,FALSE)</f>
        <v>England</v>
      </c>
      <c r="J1435" t="str">
        <f>VLOOKUP($B1435,'LKUP PCNDES'!$C$17:$H$60,6,FALSE)</f>
        <v>England</v>
      </c>
    </row>
    <row r="1436" spans="2:10" x14ac:dyDescent="0.35">
      <c r="B1436" t="s">
        <v>626</v>
      </c>
      <c r="C1436" t="s">
        <v>1560</v>
      </c>
      <c r="D1436" t="s">
        <v>705</v>
      </c>
      <c r="E1436" s="2">
        <v>45473</v>
      </c>
      <c r="F1436">
        <v>66119</v>
      </c>
      <c r="G1436" t="str">
        <f>VLOOKUP($C1436,'LKUP PCNDES'!$K:$M,2,FALSE)</f>
        <v>Percentage of permanent care home residents aged 18 years or over who received a Structured Medication Review.</v>
      </c>
      <c r="H1436" t="str">
        <f>VLOOKUP($C1436,'LKUP PCNDES'!$K:$M,3,FALSE)</f>
        <v>SMR</v>
      </c>
      <c r="I1436" t="str">
        <f>VLOOKUP($B1436,'LKUP PCNDES'!$C$17:$H$60,4,FALSE)</f>
        <v>England</v>
      </c>
      <c r="J1436" t="str">
        <f>VLOOKUP($B1436,'LKUP PCNDES'!$C$17:$H$60,6,FALSE)</f>
        <v>England</v>
      </c>
    </row>
    <row r="1437" spans="2:10" x14ac:dyDescent="0.35">
      <c r="B1437" t="s">
        <v>626</v>
      </c>
      <c r="C1437" t="s">
        <v>1560</v>
      </c>
      <c r="D1437" t="s">
        <v>705</v>
      </c>
      <c r="E1437" s="2">
        <v>45504</v>
      </c>
      <c r="F1437">
        <v>71852</v>
      </c>
      <c r="G1437" t="str">
        <f>VLOOKUP($C1437,'LKUP PCNDES'!$K:$M,2,FALSE)</f>
        <v>Percentage of permanent care home residents aged 18 years or over who received a Structured Medication Review.</v>
      </c>
      <c r="H1437" t="str">
        <f>VLOOKUP($C1437,'LKUP PCNDES'!$K:$M,3,FALSE)</f>
        <v>SMR</v>
      </c>
      <c r="I1437" t="str">
        <f>VLOOKUP($B1437,'LKUP PCNDES'!$C$17:$H$60,4,FALSE)</f>
        <v>England</v>
      </c>
      <c r="J1437" t="str">
        <f>VLOOKUP($B1437,'LKUP PCNDES'!$C$17:$H$60,6,FALSE)</f>
        <v>England</v>
      </c>
    </row>
    <row r="1438" spans="2:10" x14ac:dyDescent="0.35">
      <c r="B1438" t="s">
        <v>626</v>
      </c>
      <c r="C1438" t="s">
        <v>1560</v>
      </c>
      <c r="D1438" t="s">
        <v>705</v>
      </c>
      <c r="E1438" s="2">
        <v>45535</v>
      </c>
      <c r="F1438">
        <v>69885</v>
      </c>
      <c r="G1438" t="str">
        <f>VLOOKUP($C1438,'LKUP PCNDES'!$K:$M,2,FALSE)</f>
        <v>Percentage of permanent care home residents aged 18 years or over who received a Structured Medication Review.</v>
      </c>
      <c r="H1438" t="str">
        <f>VLOOKUP($C1438,'LKUP PCNDES'!$K:$M,3,FALSE)</f>
        <v>SMR</v>
      </c>
      <c r="I1438" t="str">
        <f>VLOOKUP($B1438,'LKUP PCNDES'!$C$17:$H$60,4,FALSE)</f>
        <v>England</v>
      </c>
      <c r="J1438" t="str">
        <f>VLOOKUP($B1438,'LKUP PCNDES'!$C$17:$H$60,6,FALSE)</f>
        <v>England</v>
      </c>
    </row>
    <row r="1439" spans="2:10" x14ac:dyDescent="0.35">
      <c r="B1439" t="s">
        <v>626</v>
      </c>
      <c r="C1439" t="s">
        <v>1560</v>
      </c>
      <c r="D1439" t="s">
        <v>705</v>
      </c>
      <c r="E1439" s="2">
        <v>45565</v>
      </c>
      <c r="F1439">
        <v>67003</v>
      </c>
      <c r="G1439" t="str">
        <f>VLOOKUP($C1439,'LKUP PCNDES'!$K:$M,2,FALSE)</f>
        <v>Percentage of permanent care home residents aged 18 years or over who received a Structured Medication Review.</v>
      </c>
      <c r="H1439" t="str">
        <f>VLOOKUP($C1439,'LKUP PCNDES'!$K:$M,3,FALSE)</f>
        <v>SMR</v>
      </c>
      <c r="I1439" t="str">
        <f>VLOOKUP($B1439,'LKUP PCNDES'!$C$17:$H$60,4,FALSE)</f>
        <v>England</v>
      </c>
      <c r="J1439" t="str">
        <f>VLOOKUP($B1439,'LKUP PCNDES'!$C$17:$H$60,6,FALSE)</f>
        <v>England</v>
      </c>
    </row>
    <row r="1440" spans="2:10" x14ac:dyDescent="0.35">
      <c r="B1440" t="s">
        <v>626</v>
      </c>
      <c r="C1440" t="s">
        <v>1560</v>
      </c>
      <c r="D1440" t="s">
        <v>705</v>
      </c>
      <c r="E1440" s="2">
        <v>45596</v>
      </c>
      <c r="F1440">
        <v>66607</v>
      </c>
      <c r="G1440" t="str">
        <f>VLOOKUP($C1440,'LKUP PCNDES'!$K:$M,2,FALSE)</f>
        <v>Percentage of permanent care home residents aged 18 years or over who received a Structured Medication Review.</v>
      </c>
      <c r="H1440" t="str">
        <f>VLOOKUP($C1440,'LKUP PCNDES'!$K:$M,3,FALSE)</f>
        <v>SMR</v>
      </c>
      <c r="I1440" t="str">
        <f>VLOOKUP($B1440,'LKUP PCNDES'!$C$17:$H$60,4,FALSE)</f>
        <v>England</v>
      </c>
      <c r="J1440" t="str">
        <f>VLOOKUP($B1440,'LKUP PCNDES'!$C$17:$H$60,6,FALSE)</f>
        <v>England</v>
      </c>
    </row>
    <row r="1441" spans="2:10" x14ac:dyDescent="0.35">
      <c r="B1441" t="s">
        <v>626</v>
      </c>
      <c r="C1441" t="s">
        <v>1560</v>
      </c>
      <c r="D1441" t="s">
        <v>705</v>
      </c>
      <c r="E1441" s="2">
        <v>45626</v>
      </c>
      <c r="F1441">
        <v>62706</v>
      </c>
      <c r="G1441" t="str">
        <f>VLOOKUP($C1441,'LKUP PCNDES'!$K:$M,2,FALSE)</f>
        <v>Percentage of permanent care home residents aged 18 years or over who received a Structured Medication Review.</v>
      </c>
      <c r="H1441" t="str">
        <f>VLOOKUP($C1441,'LKUP PCNDES'!$K:$M,3,FALSE)</f>
        <v>SMR</v>
      </c>
      <c r="I1441" t="str">
        <f>VLOOKUP($B1441,'LKUP PCNDES'!$C$17:$H$60,4,FALSE)</f>
        <v>England</v>
      </c>
      <c r="J1441" t="str">
        <f>VLOOKUP($B1441,'LKUP PCNDES'!$C$17:$H$60,6,FALSE)</f>
        <v>England</v>
      </c>
    </row>
    <row r="1442" spans="2:10" x14ac:dyDescent="0.35">
      <c r="B1442" t="s">
        <v>626</v>
      </c>
      <c r="C1442" t="s">
        <v>1560</v>
      </c>
      <c r="D1442" t="s">
        <v>704</v>
      </c>
      <c r="E1442" s="2">
        <v>45412</v>
      </c>
      <c r="F1442">
        <v>10</v>
      </c>
      <c r="G1442" t="str">
        <f>VLOOKUP($C1442,'LKUP PCNDES'!$K:$M,2,FALSE)</f>
        <v>Percentage of permanent care home residents aged 18 years or over who received a Structured Medication Review.</v>
      </c>
      <c r="H1442" t="str">
        <f>VLOOKUP($C1442,'LKUP PCNDES'!$K:$M,3,FALSE)</f>
        <v>SMR</v>
      </c>
      <c r="I1442" t="str">
        <f>VLOOKUP($B1442,'LKUP PCNDES'!$C$17:$H$60,4,FALSE)</f>
        <v>England</v>
      </c>
      <c r="J1442" t="str">
        <f>VLOOKUP($B1442,'LKUP PCNDES'!$C$17:$H$60,6,FALSE)</f>
        <v>England</v>
      </c>
    </row>
    <row r="1443" spans="2:10" x14ac:dyDescent="0.35">
      <c r="B1443" t="s">
        <v>626</v>
      </c>
      <c r="C1443" t="s">
        <v>1560</v>
      </c>
      <c r="D1443" t="s">
        <v>704</v>
      </c>
      <c r="E1443" s="2">
        <v>45443</v>
      </c>
      <c r="F1443">
        <v>14</v>
      </c>
      <c r="G1443" t="str">
        <f>VLOOKUP($C1443,'LKUP PCNDES'!$K:$M,2,FALSE)</f>
        <v>Percentage of permanent care home residents aged 18 years or over who received a Structured Medication Review.</v>
      </c>
      <c r="H1443" t="str">
        <f>VLOOKUP($C1443,'LKUP PCNDES'!$K:$M,3,FALSE)</f>
        <v>SMR</v>
      </c>
      <c r="I1443" t="str">
        <f>VLOOKUP($B1443,'LKUP PCNDES'!$C$17:$H$60,4,FALSE)</f>
        <v>England</v>
      </c>
      <c r="J1443" t="str">
        <f>VLOOKUP($B1443,'LKUP PCNDES'!$C$17:$H$60,6,FALSE)</f>
        <v>England</v>
      </c>
    </row>
    <row r="1444" spans="2:10" x14ac:dyDescent="0.35">
      <c r="B1444" t="s">
        <v>626</v>
      </c>
      <c r="C1444" t="s">
        <v>1560</v>
      </c>
      <c r="D1444" t="s">
        <v>704</v>
      </c>
      <c r="E1444" s="2">
        <v>45473</v>
      </c>
      <c r="F1444">
        <v>29</v>
      </c>
      <c r="G1444" t="str">
        <f>VLOOKUP($C1444,'LKUP PCNDES'!$K:$M,2,FALSE)</f>
        <v>Percentage of permanent care home residents aged 18 years or over who received a Structured Medication Review.</v>
      </c>
      <c r="H1444" t="str">
        <f>VLOOKUP($C1444,'LKUP PCNDES'!$K:$M,3,FALSE)</f>
        <v>SMR</v>
      </c>
      <c r="I1444" t="str">
        <f>VLOOKUP($B1444,'LKUP PCNDES'!$C$17:$H$60,4,FALSE)</f>
        <v>England</v>
      </c>
      <c r="J1444" t="str">
        <f>VLOOKUP($B1444,'LKUP PCNDES'!$C$17:$H$60,6,FALSE)</f>
        <v>England</v>
      </c>
    </row>
    <row r="1445" spans="2:10" x14ac:dyDescent="0.35">
      <c r="B1445" t="s">
        <v>626</v>
      </c>
      <c r="C1445" t="s">
        <v>1560</v>
      </c>
      <c r="D1445" t="s">
        <v>704</v>
      </c>
      <c r="E1445" s="2">
        <v>45504</v>
      </c>
      <c r="F1445">
        <v>90</v>
      </c>
      <c r="G1445" t="str">
        <f>VLOOKUP($C1445,'LKUP PCNDES'!$K:$M,2,FALSE)</f>
        <v>Percentage of permanent care home residents aged 18 years or over who received a Structured Medication Review.</v>
      </c>
      <c r="H1445" t="str">
        <f>VLOOKUP($C1445,'LKUP PCNDES'!$K:$M,3,FALSE)</f>
        <v>SMR</v>
      </c>
      <c r="I1445" t="str">
        <f>VLOOKUP($B1445,'LKUP PCNDES'!$C$17:$H$60,4,FALSE)</f>
        <v>England</v>
      </c>
      <c r="J1445" t="str">
        <f>VLOOKUP($B1445,'LKUP PCNDES'!$C$17:$H$60,6,FALSE)</f>
        <v>England</v>
      </c>
    </row>
    <row r="1446" spans="2:10" x14ac:dyDescent="0.35">
      <c r="B1446" t="s">
        <v>626</v>
      </c>
      <c r="C1446" t="s">
        <v>1560</v>
      </c>
      <c r="D1446" t="s">
        <v>704</v>
      </c>
      <c r="E1446" s="2">
        <v>45535</v>
      </c>
      <c r="F1446">
        <v>109</v>
      </c>
      <c r="G1446" t="str">
        <f>VLOOKUP($C1446,'LKUP PCNDES'!$K:$M,2,FALSE)</f>
        <v>Percentage of permanent care home residents aged 18 years or over who received a Structured Medication Review.</v>
      </c>
      <c r="H1446" t="str">
        <f>VLOOKUP($C1446,'LKUP PCNDES'!$K:$M,3,FALSE)</f>
        <v>SMR</v>
      </c>
      <c r="I1446" t="str">
        <f>VLOOKUP($B1446,'LKUP PCNDES'!$C$17:$H$60,4,FALSE)</f>
        <v>England</v>
      </c>
      <c r="J1446" t="str">
        <f>VLOOKUP($B1446,'LKUP PCNDES'!$C$17:$H$60,6,FALSE)</f>
        <v>England</v>
      </c>
    </row>
    <row r="1447" spans="2:10" x14ac:dyDescent="0.35">
      <c r="B1447" t="s">
        <v>626</v>
      </c>
      <c r="C1447" t="s">
        <v>1560</v>
      </c>
      <c r="D1447" t="s">
        <v>704</v>
      </c>
      <c r="E1447" s="2">
        <v>45565</v>
      </c>
      <c r="F1447">
        <v>119</v>
      </c>
      <c r="G1447" t="str">
        <f>VLOOKUP($C1447,'LKUP PCNDES'!$K:$M,2,FALSE)</f>
        <v>Percentage of permanent care home residents aged 18 years or over who received a Structured Medication Review.</v>
      </c>
      <c r="H1447" t="str">
        <f>VLOOKUP($C1447,'LKUP PCNDES'!$K:$M,3,FALSE)</f>
        <v>SMR</v>
      </c>
      <c r="I1447" t="str">
        <f>VLOOKUP($B1447,'LKUP PCNDES'!$C$17:$H$60,4,FALSE)</f>
        <v>England</v>
      </c>
      <c r="J1447" t="str">
        <f>VLOOKUP($B1447,'LKUP PCNDES'!$C$17:$H$60,6,FALSE)</f>
        <v>England</v>
      </c>
    </row>
    <row r="1448" spans="2:10" x14ac:dyDescent="0.35">
      <c r="B1448" t="s">
        <v>626</v>
      </c>
      <c r="C1448" t="s">
        <v>1560</v>
      </c>
      <c r="D1448" t="s">
        <v>704</v>
      </c>
      <c r="E1448" s="2">
        <v>45596</v>
      </c>
      <c r="F1448">
        <v>142</v>
      </c>
      <c r="G1448" t="str">
        <f>VLOOKUP($C1448,'LKUP PCNDES'!$K:$M,2,FALSE)</f>
        <v>Percentage of permanent care home residents aged 18 years or over who received a Structured Medication Review.</v>
      </c>
      <c r="H1448" t="str">
        <f>VLOOKUP($C1448,'LKUP PCNDES'!$K:$M,3,FALSE)</f>
        <v>SMR</v>
      </c>
      <c r="I1448" t="str">
        <f>VLOOKUP($B1448,'LKUP PCNDES'!$C$17:$H$60,4,FALSE)</f>
        <v>England</v>
      </c>
      <c r="J1448" t="str">
        <f>VLOOKUP($B1448,'LKUP PCNDES'!$C$17:$H$60,6,FALSE)</f>
        <v>England</v>
      </c>
    </row>
    <row r="1449" spans="2:10" x14ac:dyDescent="0.35">
      <c r="B1449" t="s">
        <v>626</v>
      </c>
      <c r="C1449" t="s">
        <v>1560</v>
      </c>
      <c r="D1449" t="s">
        <v>704</v>
      </c>
      <c r="E1449" s="2">
        <v>45626</v>
      </c>
      <c r="F1449">
        <v>171</v>
      </c>
      <c r="G1449" t="str">
        <f>VLOOKUP($C1449,'LKUP PCNDES'!$K:$M,2,FALSE)</f>
        <v>Percentage of permanent care home residents aged 18 years or over who received a Structured Medication Review.</v>
      </c>
      <c r="H1449" t="str">
        <f>VLOOKUP($C1449,'LKUP PCNDES'!$K:$M,3,FALSE)</f>
        <v>SMR</v>
      </c>
      <c r="I1449" t="str">
        <f>VLOOKUP($B1449,'LKUP PCNDES'!$C$17:$H$60,4,FALSE)</f>
        <v>England</v>
      </c>
      <c r="J1449" t="str">
        <f>VLOOKUP($B1449,'LKUP PCNDES'!$C$17:$H$60,6,FALSE)</f>
        <v>England</v>
      </c>
    </row>
    <row r="1450" spans="2:10" x14ac:dyDescent="0.35">
      <c r="B1450" t="s">
        <v>626</v>
      </c>
      <c r="C1450" t="s">
        <v>1559</v>
      </c>
      <c r="D1450" t="s">
        <v>564</v>
      </c>
      <c r="E1450" s="2">
        <v>45412</v>
      </c>
      <c r="F1450">
        <v>9515511</v>
      </c>
      <c r="G1450" t="str">
        <f>VLOOKUP($C1450,'LKUP PCNDES'!$K:$M,2,FALSE)</f>
        <v>Percentage of patients aged 65 years or over, who received a seasonal influenza vaccination between 1 September and 31 March.</v>
      </c>
      <c r="H1450" t="str">
        <f>VLOOKUP($C1450,'LKUP PCNDES'!$K:$M,3,FALSE)</f>
        <v>Flu_Vacs</v>
      </c>
      <c r="I1450" t="str">
        <f>VLOOKUP($B1450,'LKUP PCNDES'!$C$17:$H$60,4,FALSE)</f>
        <v>England</v>
      </c>
      <c r="J1450" t="str">
        <f>VLOOKUP($B1450,'LKUP PCNDES'!$C$17:$H$60,6,FALSE)</f>
        <v>England</v>
      </c>
    </row>
    <row r="1451" spans="2:10" x14ac:dyDescent="0.35">
      <c r="B1451" t="s">
        <v>626</v>
      </c>
      <c r="C1451" t="s">
        <v>1559</v>
      </c>
      <c r="D1451" t="s">
        <v>564</v>
      </c>
      <c r="E1451" s="2">
        <v>45443</v>
      </c>
      <c r="F1451">
        <v>9490793</v>
      </c>
      <c r="G1451" t="str">
        <f>VLOOKUP($C1451,'LKUP PCNDES'!$K:$M,2,FALSE)</f>
        <v>Percentage of patients aged 65 years or over, who received a seasonal influenza vaccination between 1 September and 31 March.</v>
      </c>
      <c r="H1451" t="str">
        <f>VLOOKUP($C1451,'LKUP PCNDES'!$K:$M,3,FALSE)</f>
        <v>Flu_Vacs</v>
      </c>
      <c r="I1451" t="str">
        <f>VLOOKUP($B1451,'LKUP PCNDES'!$C$17:$H$60,4,FALSE)</f>
        <v>England</v>
      </c>
      <c r="J1451" t="str">
        <f>VLOOKUP($B1451,'LKUP PCNDES'!$C$17:$H$60,6,FALSE)</f>
        <v>England</v>
      </c>
    </row>
    <row r="1452" spans="2:10" x14ac:dyDescent="0.35">
      <c r="B1452" t="s">
        <v>626</v>
      </c>
      <c r="C1452" t="s">
        <v>1559</v>
      </c>
      <c r="D1452" t="s">
        <v>564</v>
      </c>
      <c r="E1452" s="2">
        <v>45473</v>
      </c>
      <c r="F1452">
        <v>9689710</v>
      </c>
      <c r="G1452" t="str">
        <f>VLOOKUP($C1452,'LKUP PCNDES'!$K:$M,2,FALSE)</f>
        <v>Percentage of patients aged 65 years or over, who received a seasonal influenza vaccination between 1 September and 31 March.</v>
      </c>
      <c r="H1452" t="str">
        <f>VLOOKUP($C1452,'LKUP PCNDES'!$K:$M,3,FALSE)</f>
        <v>Flu_Vacs</v>
      </c>
      <c r="I1452" t="str">
        <f>VLOOKUP($B1452,'LKUP PCNDES'!$C$17:$H$60,4,FALSE)</f>
        <v>England</v>
      </c>
      <c r="J1452" t="str">
        <f>VLOOKUP($B1452,'LKUP PCNDES'!$C$17:$H$60,6,FALSE)</f>
        <v>England</v>
      </c>
    </row>
    <row r="1453" spans="2:10" x14ac:dyDescent="0.35">
      <c r="B1453" t="s">
        <v>626</v>
      </c>
      <c r="C1453" t="s">
        <v>1559</v>
      </c>
      <c r="D1453" t="s">
        <v>564</v>
      </c>
      <c r="E1453" s="2">
        <v>45504</v>
      </c>
      <c r="F1453">
        <v>10621303</v>
      </c>
      <c r="G1453" t="str">
        <f>VLOOKUP($C1453,'LKUP PCNDES'!$K:$M,2,FALSE)</f>
        <v>Percentage of patients aged 65 years or over, who received a seasonal influenza vaccination between 1 September and 31 March.</v>
      </c>
      <c r="H1453" t="str">
        <f>VLOOKUP($C1453,'LKUP PCNDES'!$K:$M,3,FALSE)</f>
        <v>Flu_Vacs</v>
      </c>
      <c r="I1453" t="str">
        <f>VLOOKUP($B1453,'LKUP PCNDES'!$C$17:$H$60,4,FALSE)</f>
        <v>England</v>
      </c>
      <c r="J1453" t="str">
        <f>VLOOKUP($B1453,'LKUP PCNDES'!$C$17:$H$60,6,FALSE)</f>
        <v>England</v>
      </c>
    </row>
    <row r="1454" spans="2:10" x14ac:dyDescent="0.35">
      <c r="B1454" t="s">
        <v>626</v>
      </c>
      <c r="C1454" t="s">
        <v>1559</v>
      </c>
      <c r="D1454" t="s">
        <v>564</v>
      </c>
      <c r="E1454" s="2">
        <v>45535</v>
      </c>
      <c r="F1454">
        <v>10789653</v>
      </c>
      <c r="G1454" t="str">
        <f>VLOOKUP($C1454,'LKUP PCNDES'!$K:$M,2,FALSE)</f>
        <v>Percentage of patients aged 65 years or over, who received a seasonal influenza vaccination between 1 September and 31 March.</v>
      </c>
      <c r="H1454" t="str">
        <f>VLOOKUP($C1454,'LKUP PCNDES'!$K:$M,3,FALSE)</f>
        <v>Flu_Vacs</v>
      </c>
      <c r="I1454" t="str">
        <f>VLOOKUP($B1454,'LKUP PCNDES'!$C$17:$H$60,4,FALSE)</f>
        <v>England</v>
      </c>
      <c r="J1454" t="str">
        <f>VLOOKUP($B1454,'LKUP PCNDES'!$C$17:$H$60,6,FALSE)</f>
        <v>England</v>
      </c>
    </row>
    <row r="1455" spans="2:10" x14ac:dyDescent="0.35">
      <c r="B1455" t="s">
        <v>626</v>
      </c>
      <c r="C1455" t="s">
        <v>1559</v>
      </c>
      <c r="D1455" t="s">
        <v>564</v>
      </c>
      <c r="E1455" s="2">
        <v>45565</v>
      </c>
      <c r="F1455">
        <v>9990134</v>
      </c>
      <c r="G1455" t="str">
        <f>VLOOKUP($C1455,'LKUP PCNDES'!$K:$M,2,FALSE)</f>
        <v>Percentage of patients aged 65 years or over, who received a seasonal influenza vaccination between 1 September and 31 March.</v>
      </c>
      <c r="H1455" t="str">
        <f>VLOOKUP($C1455,'LKUP PCNDES'!$K:$M,3,FALSE)</f>
        <v>Flu_Vacs</v>
      </c>
      <c r="I1455" t="str">
        <f>VLOOKUP($B1455,'LKUP PCNDES'!$C$17:$H$60,4,FALSE)</f>
        <v>England</v>
      </c>
      <c r="J1455" t="str">
        <f>VLOOKUP($B1455,'LKUP PCNDES'!$C$17:$H$60,6,FALSE)</f>
        <v>England</v>
      </c>
    </row>
    <row r="1456" spans="2:10" x14ac:dyDescent="0.35">
      <c r="B1456" t="s">
        <v>626</v>
      </c>
      <c r="C1456" t="s">
        <v>1559</v>
      </c>
      <c r="D1456" t="s">
        <v>564</v>
      </c>
      <c r="E1456" s="2">
        <v>45596</v>
      </c>
      <c r="F1456">
        <v>9582486</v>
      </c>
      <c r="G1456" t="str">
        <f>VLOOKUP($C1456,'LKUP PCNDES'!$K:$M,2,FALSE)</f>
        <v>Percentage of patients aged 65 years or over, who received a seasonal influenza vaccination between 1 September and 31 March.</v>
      </c>
      <c r="H1456" t="str">
        <f>VLOOKUP($C1456,'LKUP PCNDES'!$K:$M,3,FALSE)</f>
        <v>Flu_Vacs</v>
      </c>
      <c r="I1456" t="str">
        <f>VLOOKUP($B1456,'LKUP PCNDES'!$C$17:$H$60,4,FALSE)</f>
        <v>England</v>
      </c>
      <c r="J1456" t="str">
        <f>VLOOKUP($B1456,'LKUP PCNDES'!$C$17:$H$60,6,FALSE)</f>
        <v>England</v>
      </c>
    </row>
    <row r="1457" spans="2:10" x14ac:dyDescent="0.35">
      <c r="B1457" t="s">
        <v>626</v>
      </c>
      <c r="C1457" t="s">
        <v>1559</v>
      </c>
      <c r="D1457" t="s">
        <v>564</v>
      </c>
      <c r="E1457" s="2">
        <v>45626</v>
      </c>
      <c r="F1457">
        <v>9495605</v>
      </c>
      <c r="G1457" t="str">
        <f>VLOOKUP($C1457,'LKUP PCNDES'!$K:$M,2,FALSE)</f>
        <v>Percentage of patients aged 65 years or over, who received a seasonal influenza vaccination between 1 September and 31 March.</v>
      </c>
      <c r="H1457" t="str">
        <f>VLOOKUP($C1457,'LKUP PCNDES'!$K:$M,3,FALSE)</f>
        <v>Flu_Vacs</v>
      </c>
      <c r="I1457" t="str">
        <f>VLOOKUP($B1457,'LKUP PCNDES'!$C$17:$H$60,4,FALSE)</f>
        <v>England</v>
      </c>
      <c r="J1457" t="str">
        <f>VLOOKUP($B1457,'LKUP PCNDES'!$C$17:$H$60,6,FALSE)</f>
        <v>England</v>
      </c>
    </row>
    <row r="1458" spans="2:10" x14ac:dyDescent="0.35">
      <c r="B1458" t="s">
        <v>626</v>
      </c>
      <c r="C1458" t="s">
        <v>1559</v>
      </c>
      <c r="D1458" t="s">
        <v>655</v>
      </c>
      <c r="E1458" s="2">
        <v>45412</v>
      </c>
      <c r="F1458">
        <v>2207</v>
      </c>
      <c r="G1458" t="str">
        <f>VLOOKUP($C1458,'LKUP PCNDES'!$K:$M,2,FALSE)</f>
        <v>Percentage of patients aged 65 years or over, who received a seasonal influenza vaccination between 1 September and 31 March.</v>
      </c>
      <c r="H1458" t="str">
        <f>VLOOKUP($C1458,'LKUP PCNDES'!$K:$M,3,FALSE)</f>
        <v>Flu_Vacs</v>
      </c>
      <c r="I1458" t="str">
        <f>VLOOKUP($B1458,'LKUP PCNDES'!$C$17:$H$60,4,FALSE)</f>
        <v>England</v>
      </c>
      <c r="J1458" t="str">
        <f>VLOOKUP($B1458,'LKUP PCNDES'!$C$17:$H$60,6,FALSE)</f>
        <v>England</v>
      </c>
    </row>
    <row r="1459" spans="2:10" x14ac:dyDescent="0.35">
      <c r="B1459" t="s">
        <v>626</v>
      </c>
      <c r="C1459" t="s">
        <v>1559</v>
      </c>
      <c r="D1459" t="s">
        <v>655</v>
      </c>
      <c r="E1459" s="2">
        <v>45443</v>
      </c>
      <c r="F1459">
        <v>3302</v>
      </c>
      <c r="G1459" t="str">
        <f>VLOOKUP($C1459,'LKUP PCNDES'!$K:$M,2,FALSE)</f>
        <v>Percentage of patients aged 65 years or over, who received a seasonal influenza vaccination between 1 September and 31 March.</v>
      </c>
      <c r="H1459" t="str">
        <f>VLOOKUP($C1459,'LKUP PCNDES'!$K:$M,3,FALSE)</f>
        <v>Flu_Vacs</v>
      </c>
      <c r="I1459" t="str">
        <f>VLOOKUP($B1459,'LKUP PCNDES'!$C$17:$H$60,4,FALSE)</f>
        <v>England</v>
      </c>
      <c r="J1459" t="str">
        <f>VLOOKUP($B1459,'LKUP PCNDES'!$C$17:$H$60,6,FALSE)</f>
        <v>England</v>
      </c>
    </row>
    <row r="1460" spans="2:10" x14ac:dyDescent="0.35">
      <c r="B1460" t="s">
        <v>626</v>
      </c>
      <c r="C1460" t="s">
        <v>1559</v>
      </c>
      <c r="D1460" t="s">
        <v>655</v>
      </c>
      <c r="E1460" s="2">
        <v>45473</v>
      </c>
      <c r="F1460">
        <v>4107</v>
      </c>
      <c r="G1460" t="str">
        <f>VLOOKUP($C1460,'LKUP PCNDES'!$K:$M,2,FALSE)</f>
        <v>Percentage of patients aged 65 years or over, who received a seasonal influenza vaccination between 1 September and 31 March.</v>
      </c>
      <c r="H1460" t="str">
        <f>VLOOKUP($C1460,'LKUP PCNDES'!$K:$M,3,FALSE)</f>
        <v>Flu_Vacs</v>
      </c>
      <c r="I1460" t="str">
        <f>VLOOKUP($B1460,'LKUP PCNDES'!$C$17:$H$60,4,FALSE)</f>
        <v>England</v>
      </c>
      <c r="J1460" t="str">
        <f>VLOOKUP($B1460,'LKUP PCNDES'!$C$17:$H$60,6,FALSE)</f>
        <v>England</v>
      </c>
    </row>
    <row r="1461" spans="2:10" x14ac:dyDescent="0.35">
      <c r="B1461" t="s">
        <v>626</v>
      </c>
      <c r="C1461" t="s">
        <v>1559</v>
      </c>
      <c r="D1461" t="s">
        <v>655</v>
      </c>
      <c r="E1461" s="2">
        <v>45504</v>
      </c>
      <c r="F1461">
        <v>6552</v>
      </c>
      <c r="G1461" t="str">
        <f>VLOOKUP($C1461,'LKUP PCNDES'!$K:$M,2,FALSE)</f>
        <v>Percentage of patients aged 65 years or over, who received a seasonal influenza vaccination between 1 September and 31 March.</v>
      </c>
      <c r="H1461" t="str">
        <f>VLOOKUP($C1461,'LKUP PCNDES'!$K:$M,3,FALSE)</f>
        <v>Flu_Vacs</v>
      </c>
      <c r="I1461" t="str">
        <f>VLOOKUP($B1461,'LKUP PCNDES'!$C$17:$H$60,4,FALSE)</f>
        <v>England</v>
      </c>
      <c r="J1461" t="str">
        <f>VLOOKUP($B1461,'LKUP PCNDES'!$C$17:$H$60,6,FALSE)</f>
        <v>England</v>
      </c>
    </row>
    <row r="1462" spans="2:10" x14ac:dyDescent="0.35">
      <c r="B1462" t="s">
        <v>626</v>
      </c>
      <c r="C1462" t="s">
        <v>1559</v>
      </c>
      <c r="D1462" t="s">
        <v>655</v>
      </c>
      <c r="E1462" s="2">
        <v>45535</v>
      </c>
      <c r="F1462">
        <v>28947</v>
      </c>
      <c r="G1462" t="str">
        <f>VLOOKUP($C1462,'LKUP PCNDES'!$K:$M,2,FALSE)</f>
        <v>Percentage of patients aged 65 years or over, who received a seasonal influenza vaccination between 1 September and 31 March.</v>
      </c>
      <c r="H1462" t="str">
        <f>VLOOKUP($C1462,'LKUP PCNDES'!$K:$M,3,FALSE)</f>
        <v>Flu_Vacs</v>
      </c>
      <c r="I1462" t="str">
        <f>VLOOKUP($B1462,'LKUP PCNDES'!$C$17:$H$60,4,FALSE)</f>
        <v>England</v>
      </c>
      <c r="J1462" t="str">
        <f>VLOOKUP($B1462,'LKUP PCNDES'!$C$17:$H$60,6,FALSE)</f>
        <v>England</v>
      </c>
    </row>
    <row r="1463" spans="2:10" x14ac:dyDescent="0.35">
      <c r="B1463" t="s">
        <v>626</v>
      </c>
      <c r="C1463" t="s">
        <v>1559</v>
      </c>
      <c r="D1463" t="s">
        <v>655</v>
      </c>
      <c r="E1463" s="2">
        <v>45565</v>
      </c>
      <c r="F1463">
        <v>155566</v>
      </c>
      <c r="G1463" t="str">
        <f>VLOOKUP($C1463,'LKUP PCNDES'!$K:$M,2,FALSE)</f>
        <v>Percentage of patients aged 65 years or over, who received a seasonal influenza vaccination between 1 September and 31 March.</v>
      </c>
      <c r="H1463" t="str">
        <f>VLOOKUP($C1463,'LKUP PCNDES'!$K:$M,3,FALSE)</f>
        <v>Flu_Vacs</v>
      </c>
      <c r="I1463" t="str">
        <f>VLOOKUP($B1463,'LKUP PCNDES'!$C$17:$H$60,4,FALSE)</f>
        <v>England</v>
      </c>
      <c r="J1463" t="str">
        <f>VLOOKUP($B1463,'LKUP PCNDES'!$C$17:$H$60,6,FALSE)</f>
        <v>England</v>
      </c>
    </row>
    <row r="1464" spans="2:10" x14ac:dyDescent="0.35">
      <c r="B1464" t="s">
        <v>626</v>
      </c>
      <c r="C1464" t="s">
        <v>1559</v>
      </c>
      <c r="D1464" t="s">
        <v>655</v>
      </c>
      <c r="E1464" s="2">
        <v>45596</v>
      </c>
      <c r="F1464">
        <v>344431</v>
      </c>
      <c r="G1464" t="str">
        <f>VLOOKUP($C1464,'LKUP PCNDES'!$K:$M,2,FALSE)</f>
        <v>Percentage of patients aged 65 years or over, who received a seasonal influenza vaccination between 1 September and 31 March.</v>
      </c>
      <c r="H1464" t="str">
        <f>VLOOKUP($C1464,'LKUP PCNDES'!$K:$M,3,FALSE)</f>
        <v>Flu_Vacs</v>
      </c>
      <c r="I1464" t="str">
        <f>VLOOKUP($B1464,'LKUP PCNDES'!$C$17:$H$60,4,FALSE)</f>
        <v>England</v>
      </c>
      <c r="J1464" t="str">
        <f>VLOOKUP($B1464,'LKUP PCNDES'!$C$17:$H$60,6,FALSE)</f>
        <v>England</v>
      </c>
    </row>
    <row r="1465" spans="2:10" x14ac:dyDescent="0.35">
      <c r="B1465" t="s">
        <v>626</v>
      </c>
      <c r="C1465" t="s">
        <v>1559</v>
      </c>
      <c r="D1465" t="s">
        <v>655</v>
      </c>
      <c r="E1465" s="2">
        <v>45626</v>
      </c>
      <c r="F1465">
        <v>478121</v>
      </c>
      <c r="G1465" t="str">
        <f>VLOOKUP($C1465,'LKUP PCNDES'!$K:$M,2,FALSE)</f>
        <v>Percentage of patients aged 65 years or over, who received a seasonal influenza vaccination between 1 September and 31 March.</v>
      </c>
      <c r="H1465" t="str">
        <f>VLOOKUP($C1465,'LKUP PCNDES'!$K:$M,3,FALSE)</f>
        <v>Flu_Vacs</v>
      </c>
      <c r="I1465" t="str">
        <f>VLOOKUP($B1465,'LKUP PCNDES'!$C$17:$H$60,4,FALSE)</f>
        <v>England</v>
      </c>
      <c r="J1465" t="str">
        <f>VLOOKUP($B1465,'LKUP PCNDES'!$C$17:$H$60,6,FALSE)</f>
        <v>England</v>
      </c>
    </row>
    <row r="1466" spans="2:10" x14ac:dyDescent="0.35">
      <c r="B1466" t="s">
        <v>626</v>
      </c>
      <c r="C1466" t="s">
        <v>1559</v>
      </c>
      <c r="D1466" t="s">
        <v>657</v>
      </c>
      <c r="E1466" s="2">
        <v>45412</v>
      </c>
      <c r="F1466">
        <v>40</v>
      </c>
      <c r="G1466" t="str">
        <f>VLOOKUP($C1466,'LKUP PCNDES'!$K:$M,2,FALSE)</f>
        <v>Percentage of patients aged 65 years or over, who received a seasonal influenza vaccination between 1 September and 31 March.</v>
      </c>
      <c r="H1466" t="str">
        <f>VLOOKUP($C1466,'LKUP PCNDES'!$K:$M,3,FALSE)</f>
        <v>Flu_Vacs</v>
      </c>
      <c r="I1466" t="str">
        <f>VLOOKUP($B1466,'LKUP PCNDES'!$C$17:$H$60,4,FALSE)</f>
        <v>England</v>
      </c>
      <c r="J1466" t="str">
        <f>VLOOKUP($B1466,'LKUP PCNDES'!$C$17:$H$60,6,FALSE)</f>
        <v>England</v>
      </c>
    </row>
    <row r="1467" spans="2:10" x14ac:dyDescent="0.35">
      <c r="B1467" t="s">
        <v>626</v>
      </c>
      <c r="C1467" t="s">
        <v>1559</v>
      </c>
      <c r="D1467" t="s">
        <v>657</v>
      </c>
      <c r="E1467" s="2">
        <v>45443</v>
      </c>
      <c r="F1467">
        <v>60</v>
      </c>
      <c r="G1467" t="str">
        <f>VLOOKUP($C1467,'LKUP PCNDES'!$K:$M,2,FALSE)</f>
        <v>Percentage of patients aged 65 years or over, who received a seasonal influenza vaccination between 1 September and 31 March.</v>
      </c>
      <c r="H1467" t="str">
        <f>VLOOKUP($C1467,'LKUP PCNDES'!$K:$M,3,FALSE)</f>
        <v>Flu_Vacs</v>
      </c>
      <c r="I1467" t="str">
        <f>VLOOKUP($B1467,'LKUP PCNDES'!$C$17:$H$60,4,FALSE)</f>
        <v>England</v>
      </c>
      <c r="J1467" t="str">
        <f>VLOOKUP($B1467,'LKUP PCNDES'!$C$17:$H$60,6,FALSE)</f>
        <v>England</v>
      </c>
    </row>
    <row r="1468" spans="2:10" x14ac:dyDescent="0.35">
      <c r="B1468" t="s">
        <v>626</v>
      </c>
      <c r="C1468" t="s">
        <v>1559</v>
      </c>
      <c r="D1468" t="s">
        <v>657</v>
      </c>
      <c r="E1468" s="2">
        <v>45473</v>
      </c>
      <c r="F1468">
        <v>69</v>
      </c>
      <c r="G1468" t="str">
        <f>VLOOKUP($C1468,'LKUP PCNDES'!$K:$M,2,FALSE)</f>
        <v>Percentage of patients aged 65 years or over, who received a seasonal influenza vaccination between 1 September and 31 March.</v>
      </c>
      <c r="H1468" t="str">
        <f>VLOOKUP($C1468,'LKUP PCNDES'!$K:$M,3,FALSE)</f>
        <v>Flu_Vacs</v>
      </c>
      <c r="I1468" t="str">
        <f>VLOOKUP($B1468,'LKUP PCNDES'!$C$17:$H$60,4,FALSE)</f>
        <v>England</v>
      </c>
      <c r="J1468" t="str">
        <f>VLOOKUP($B1468,'LKUP PCNDES'!$C$17:$H$60,6,FALSE)</f>
        <v>England</v>
      </c>
    </row>
    <row r="1469" spans="2:10" x14ac:dyDescent="0.35">
      <c r="B1469" t="s">
        <v>626</v>
      </c>
      <c r="C1469" t="s">
        <v>1559</v>
      </c>
      <c r="D1469" t="s">
        <v>657</v>
      </c>
      <c r="E1469" s="2">
        <v>45504</v>
      </c>
      <c r="F1469">
        <v>91</v>
      </c>
      <c r="G1469" t="str">
        <f>VLOOKUP($C1469,'LKUP PCNDES'!$K:$M,2,FALSE)</f>
        <v>Percentage of patients aged 65 years or over, who received a seasonal influenza vaccination between 1 September and 31 March.</v>
      </c>
      <c r="H1469" t="str">
        <f>VLOOKUP($C1469,'LKUP PCNDES'!$K:$M,3,FALSE)</f>
        <v>Flu_Vacs</v>
      </c>
      <c r="I1469" t="str">
        <f>VLOOKUP($B1469,'LKUP PCNDES'!$C$17:$H$60,4,FALSE)</f>
        <v>England</v>
      </c>
      <c r="J1469" t="str">
        <f>VLOOKUP($B1469,'LKUP PCNDES'!$C$17:$H$60,6,FALSE)</f>
        <v>England</v>
      </c>
    </row>
    <row r="1470" spans="2:10" x14ac:dyDescent="0.35">
      <c r="B1470" t="s">
        <v>626</v>
      </c>
      <c r="C1470" t="s">
        <v>1559</v>
      </c>
      <c r="D1470" t="s">
        <v>657</v>
      </c>
      <c r="E1470" s="2">
        <v>45535</v>
      </c>
      <c r="F1470">
        <v>134</v>
      </c>
      <c r="G1470" t="str">
        <f>VLOOKUP($C1470,'LKUP PCNDES'!$K:$M,2,FALSE)</f>
        <v>Percentage of patients aged 65 years or over, who received a seasonal influenza vaccination between 1 September and 31 March.</v>
      </c>
      <c r="H1470" t="str">
        <f>VLOOKUP($C1470,'LKUP PCNDES'!$K:$M,3,FALSE)</f>
        <v>Flu_Vacs</v>
      </c>
      <c r="I1470" t="str">
        <f>VLOOKUP($B1470,'LKUP PCNDES'!$C$17:$H$60,4,FALSE)</f>
        <v>England</v>
      </c>
      <c r="J1470" t="str">
        <f>VLOOKUP($B1470,'LKUP PCNDES'!$C$17:$H$60,6,FALSE)</f>
        <v>England</v>
      </c>
    </row>
    <row r="1471" spans="2:10" x14ac:dyDescent="0.35">
      <c r="B1471" t="s">
        <v>626</v>
      </c>
      <c r="C1471" t="s">
        <v>1559</v>
      </c>
      <c r="D1471" t="s">
        <v>657</v>
      </c>
      <c r="E1471" s="2">
        <v>45565</v>
      </c>
      <c r="F1471">
        <v>415</v>
      </c>
      <c r="G1471" t="str">
        <f>VLOOKUP($C1471,'LKUP PCNDES'!$K:$M,2,FALSE)</f>
        <v>Percentage of patients aged 65 years or over, who received a seasonal influenza vaccination between 1 September and 31 March.</v>
      </c>
      <c r="H1471" t="str">
        <f>VLOOKUP($C1471,'LKUP PCNDES'!$K:$M,3,FALSE)</f>
        <v>Flu_Vacs</v>
      </c>
      <c r="I1471" t="str">
        <f>VLOOKUP($B1471,'LKUP PCNDES'!$C$17:$H$60,4,FALSE)</f>
        <v>England</v>
      </c>
      <c r="J1471" t="str">
        <f>VLOOKUP($B1471,'LKUP PCNDES'!$C$17:$H$60,6,FALSE)</f>
        <v>England</v>
      </c>
    </row>
    <row r="1472" spans="2:10" x14ac:dyDescent="0.35">
      <c r="B1472" t="s">
        <v>626</v>
      </c>
      <c r="C1472" t="s">
        <v>1559</v>
      </c>
      <c r="D1472" t="s">
        <v>657</v>
      </c>
      <c r="E1472" s="2">
        <v>45596</v>
      </c>
      <c r="F1472">
        <v>774</v>
      </c>
      <c r="G1472" t="str">
        <f>VLOOKUP($C1472,'LKUP PCNDES'!$K:$M,2,FALSE)</f>
        <v>Percentage of patients aged 65 years or over, who received a seasonal influenza vaccination between 1 September and 31 March.</v>
      </c>
      <c r="H1472" t="str">
        <f>VLOOKUP($C1472,'LKUP PCNDES'!$K:$M,3,FALSE)</f>
        <v>Flu_Vacs</v>
      </c>
      <c r="I1472" t="str">
        <f>VLOOKUP($B1472,'LKUP PCNDES'!$C$17:$H$60,4,FALSE)</f>
        <v>England</v>
      </c>
      <c r="J1472" t="str">
        <f>VLOOKUP($B1472,'LKUP PCNDES'!$C$17:$H$60,6,FALSE)</f>
        <v>England</v>
      </c>
    </row>
    <row r="1473" spans="2:10" x14ac:dyDescent="0.35">
      <c r="B1473" t="s">
        <v>626</v>
      </c>
      <c r="C1473" t="s">
        <v>1559</v>
      </c>
      <c r="D1473" t="s">
        <v>657</v>
      </c>
      <c r="E1473" s="2">
        <v>45626</v>
      </c>
      <c r="F1473">
        <v>1077</v>
      </c>
      <c r="G1473" t="str">
        <f>VLOOKUP($C1473,'LKUP PCNDES'!$K:$M,2,FALSE)</f>
        <v>Percentage of patients aged 65 years or over, who received a seasonal influenza vaccination between 1 September and 31 March.</v>
      </c>
      <c r="H1473" t="str">
        <f>VLOOKUP($C1473,'LKUP PCNDES'!$K:$M,3,FALSE)</f>
        <v>Flu_Vacs</v>
      </c>
      <c r="I1473" t="str">
        <f>VLOOKUP($B1473,'LKUP PCNDES'!$C$17:$H$60,4,FALSE)</f>
        <v>England</v>
      </c>
      <c r="J1473" t="str">
        <f>VLOOKUP($B1473,'LKUP PCNDES'!$C$17:$H$60,6,FALSE)</f>
        <v>England</v>
      </c>
    </row>
    <row r="1474" spans="2:10" x14ac:dyDescent="0.35">
      <c r="B1474" t="s">
        <v>626</v>
      </c>
      <c r="C1474" t="s">
        <v>1559</v>
      </c>
      <c r="D1474" t="s">
        <v>658</v>
      </c>
      <c r="E1474" s="2">
        <v>45412</v>
      </c>
      <c r="F1474">
        <v>0</v>
      </c>
      <c r="G1474" t="str">
        <f>VLOOKUP($C1474,'LKUP PCNDES'!$K:$M,2,FALSE)</f>
        <v>Percentage of patients aged 65 years or over, who received a seasonal influenza vaccination between 1 September and 31 March.</v>
      </c>
      <c r="H1474" t="str">
        <f>VLOOKUP($C1474,'LKUP PCNDES'!$K:$M,3,FALSE)</f>
        <v>Flu_Vacs</v>
      </c>
      <c r="I1474" t="str">
        <f>VLOOKUP($B1474,'LKUP PCNDES'!$C$17:$H$60,4,FALSE)</f>
        <v>England</v>
      </c>
      <c r="J1474" t="str">
        <f>VLOOKUP($B1474,'LKUP PCNDES'!$C$17:$H$60,6,FALSE)</f>
        <v>England</v>
      </c>
    </row>
    <row r="1475" spans="2:10" x14ac:dyDescent="0.35">
      <c r="B1475" t="s">
        <v>626</v>
      </c>
      <c r="C1475" t="s">
        <v>1559</v>
      </c>
      <c r="D1475" t="s">
        <v>658</v>
      </c>
      <c r="E1475" s="2">
        <v>45443</v>
      </c>
      <c r="F1475">
        <v>0</v>
      </c>
      <c r="G1475" t="str">
        <f>VLOOKUP($C1475,'LKUP PCNDES'!$K:$M,2,FALSE)</f>
        <v>Percentage of patients aged 65 years or over, who received a seasonal influenza vaccination between 1 September and 31 March.</v>
      </c>
      <c r="H1475" t="str">
        <f>VLOOKUP($C1475,'LKUP PCNDES'!$K:$M,3,FALSE)</f>
        <v>Flu_Vacs</v>
      </c>
      <c r="I1475" t="str">
        <f>VLOOKUP($B1475,'LKUP PCNDES'!$C$17:$H$60,4,FALSE)</f>
        <v>England</v>
      </c>
      <c r="J1475" t="str">
        <f>VLOOKUP($B1475,'LKUP PCNDES'!$C$17:$H$60,6,FALSE)</f>
        <v>England</v>
      </c>
    </row>
    <row r="1476" spans="2:10" x14ac:dyDescent="0.35">
      <c r="B1476" t="s">
        <v>626</v>
      </c>
      <c r="C1476" t="s">
        <v>1559</v>
      </c>
      <c r="D1476" t="s">
        <v>658</v>
      </c>
      <c r="E1476" s="2">
        <v>45473</v>
      </c>
      <c r="F1476">
        <v>0</v>
      </c>
      <c r="G1476" t="str">
        <f>VLOOKUP($C1476,'LKUP PCNDES'!$K:$M,2,FALSE)</f>
        <v>Percentage of patients aged 65 years or over, who received a seasonal influenza vaccination between 1 September and 31 March.</v>
      </c>
      <c r="H1476" t="str">
        <f>VLOOKUP($C1476,'LKUP PCNDES'!$K:$M,3,FALSE)</f>
        <v>Flu_Vacs</v>
      </c>
      <c r="I1476" t="str">
        <f>VLOOKUP($B1476,'LKUP PCNDES'!$C$17:$H$60,4,FALSE)</f>
        <v>England</v>
      </c>
      <c r="J1476" t="str">
        <f>VLOOKUP($B1476,'LKUP PCNDES'!$C$17:$H$60,6,FALSE)</f>
        <v>England</v>
      </c>
    </row>
    <row r="1477" spans="2:10" x14ac:dyDescent="0.35">
      <c r="B1477" t="s">
        <v>626</v>
      </c>
      <c r="C1477" t="s">
        <v>1559</v>
      </c>
      <c r="D1477" t="s">
        <v>658</v>
      </c>
      <c r="E1477" s="2">
        <v>45504</v>
      </c>
      <c r="F1477">
        <v>0</v>
      </c>
      <c r="G1477" t="str">
        <f>VLOOKUP($C1477,'LKUP PCNDES'!$K:$M,2,FALSE)</f>
        <v>Percentage of patients aged 65 years or over, who received a seasonal influenza vaccination between 1 September and 31 March.</v>
      </c>
      <c r="H1477" t="str">
        <f>VLOOKUP($C1477,'LKUP PCNDES'!$K:$M,3,FALSE)</f>
        <v>Flu_Vacs</v>
      </c>
      <c r="I1477" t="str">
        <f>VLOOKUP($B1477,'LKUP PCNDES'!$C$17:$H$60,4,FALSE)</f>
        <v>England</v>
      </c>
      <c r="J1477" t="str">
        <f>VLOOKUP($B1477,'LKUP PCNDES'!$C$17:$H$60,6,FALSE)</f>
        <v>England</v>
      </c>
    </row>
    <row r="1478" spans="2:10" x14ac:dyDescent="0.35">
      <c r="B1478" t="s">
        <v>626</v>
      </c>
      <c r="C1478" t="s">
        <v>1559</v>
      </c>
      <c r="D1478" t="s">
        <v>658</v>
      </c>
      <c r="E1478" s="2">
        <v>45535</v>
      </c>
      <c r="F1478">
        <v>0</v>
      </c>
      <c r="G1478" t="str">
        <f>VLOOKUP($C1478,'LKUP PCNDES'!$K:$M,2,FALSE)</f>
        <v>Percentage of patients aged 65 years or over, who received a seasonal influenza vaccination between 1 September and 31 March.</v>
      </c>
      <c r="H1478" t="str">
        <f>VLOOKUP($C1478,'LKUP PCNDES'!$K:$M,3,FALSE)</f>
        <v>Flu_Vacs</v>
      </c>
      <c r="I1478" t="str">
        <f>VLOOKUP($B1478,'LKUP PCNDES'!$C$17:$H$60,4,FALSE)</f>
        <v>England</v>
      </c>
      <c r="J1478" t="str">
        <f>VLOOKUP($B1478,'LKUP PCNDES'!$C$17:$H$60,6,FALSE)</f>
        <v>England</v>
      </c>
    </row>
    <row r="1479" spans="2:10" x14ac:dyDescent="0.35">
      <c r="B1479" t="s">
        <v>626</v>
      </c>
      <c r="C1479" t="s">
        <v>1559</v>
      </c>
      <c r="D1479" t="s">
        <v>658</v>
      </c>
      <c r="E1479" s="2">
        <v>45565</v>
      </c>
      <c r="F1479">
        <v>701442</v>
      </c>
      <c r="G1479" t="str">
        <f>VLOOKUP($C1479,'LKUP PCNDES'!$K:$M,2,FALSE)</f>
        <v>Percentage of patients aged 65 years or over, who received a seasonal influenza vaccination between 1 September and 31 March.</v>
      </c>
      <c r="H1479" t="str">
        <f>VLOOKUP($C1479,'LKUP PCNDES'!$K:$M,3,FALSE)</f>
        <v>Flu_Vacs</v>
      </c>
      <c r="I1479" t="str">
        <f>VLOOKUP($B1479,'LKUP PCNDES'!$C$17:$H$60,4,FALSE)</f>
        <v>England</v>
      </c>
      <c r="J1479" t="str">
        <f>VLOOKUP($B1479,'LKUP PCNDES'!$C$17:$H$60,6,FALSE)</f>
        <v>England</v>
      </c>
    </row>
    <row r="1480" spans="2:10" x14ac:dyDescent="0.35">
      <c r="B1480" t="s">
        <v>626</v>
      </c>
      <c r="C1480" t="s">
        <v>1559</v>
      </c>
      <c r="D1480" t="s">
        <v>658</v>
      </c>
      <c r="E1480" s="2">
        <v>45596</v>
      </c>
      <c r="F1480">
        <v>1257486</v>
      </c>
      <c r="G1480" t="str">
        <f>VLOOKUP($C1480,'LKUP PCNDES'!$K:$M,2,FALSE)</f>
        <v>Percentage of patients aged 65 years or over, who received a seasonal influenza vaccination between 1 September and 31 March.</v>
      </c>
      <c r="H1480" t="str">
        <f>VLOOKUP($C1480,'LKUP PCNDES'!$K:$M,3,FALSE)</f>
        <v>Flu_Vacs</v>
      </c>
      <c r="I1480" t="str">
        <f>VLOOKUP($B1480,'LKUP PCNDES'!$C$17:$H$60,4,FALSE)</f>
        <v>England</v>
      </c>
      <c r="J1480" t="str">
        <f>VLOOKUP($B1480,'LKUP PCNDES'!$C$17:$H$60,6,FALSE)</f>
        <v>England</v>
      </c>
    </row>
    <row r="1481" spans="2:10" x14ac:dyDescent="0.35">
      <c r="B1481" t="s">
        <v>626</v>
      </c>
      <c r="C1481" t="s">
        <v>1559</v>
      </c>
      <c r="D1481" t="s">
        <v>658</v>
      </c>
      <c r="E1481" s="2">
        <v>45626</v>
      </c>
      <c r="F1481">
        <v>1171026</v>
      </c>
      <c r="G1481" t="str">
        <f>VLOOKUP($C1481,'LKUP PCNDES'!$K:$M,2,FALSE)</f>
        <v>Percentage of patients aged 65 years or over, who received a seasonal influenza vaccination between 1 September and 31 March.</v>
      </c>
      <c r="H1481" t="str">
        <f>VLOOKUP($C1481,'LKUP PCNDES'!$K:$M,3,FALSE)</f>
        <v>Flu_Vacs</v>
      </c>
      <c r="I1481" t="str">
        <f>VLOOKUP($B1481,'LKUP PCNDES'!$C$17:$H$60,4,FALSE)</f>
        <v>England</v>
      </c>
      <c r="J1481" t="str">
        <f>VLOOKUP($B1481,'LKUP PCNDES'!$C$17:$H$60,6,FALSE)</f>
        <v>England</v>
      </c>
    </row>
    <row r="1482" spans="2:10" x14ac:dyDescent="0.35">
      <c r="B1482" t="s">
        <v>626</v>
      </c>
      <c r="C1482" t="s">
        <v>1559</v>
      </c>
      <c r="D1482" t="s">
        <v>563</v>
      </c>
      <c r="E1482" s="2">
        <v>45412</v>
      </c>
      <c r="F1482">
        <v>0</v>
      </c>
      <c r="G1482" t="str">
        <f>VLOOKUP($C1482,'LKUP PCNDES'!$K:$M,2,FALSE)</f>
        <v>Percentage of patients aged 65 years or over, who received a seasonal influenza vaccination between 1 September and 31 March.</v>
      </c>
      <c r="H1482" t="str">
        <f>VLOOKUP($C1482,'LKUP PCNDES'!$K:$M,3,FALSE)</f>
        <v>Flu_Vacs</v>
      </c>
      <c r="I1482" t="str">
        <f>VLOOKUP($B1482,'LKUP PCNDES'!$C$17:$H$60,4,FALSE)</f>
        <v>England</v>
      </c>
      <c r="J1482" t="str">
        <f>VLOOKUP($B1482,'LKUP PCNDES'!$C$17:$H$60,6,FALSE)</f>
        <v>England</v>
      </c>
    </row>
    <row r="1483" spans="2:10" x14ac:dyDescent="0.35">
      <c r="B1483" t="s">
        <v>626</v>
      </c>
      <c r="C1483" t="s">
        <v>1559</v>
      </c>
      <c r="D1483" t="s">
        <v>563</v>
      </c>
      <c r="E1483" s="2">
        <v>45443</v>
      </c>
      <c r="F1483">
        <v>0</v>
      </c>
      <c r="G1483" t="str">
        <f>VLOOKUP($C1483,'LKUP PCNDES'!$K:$M,2,FALSE)</f>
        <v>Percentage of patients aged 65 years or over, who received a seasonal influenza vaccination between 1 September and 31 March.</v>
      </c>
      <c r="H1483" t="str">
        <f>VLOOKUP($C1483,'LKUP PCNDES'!$K:$M,3,FALSE)</f>
        <v>Flu_Vacs</v>
      </c>
      <c r="I1483" t="str">
        <f>VLOOKUP($B1483,'LKUP PCNDES'!$C$17:$H$60,4,FALSE)</f>
        <v>England</v>
      </c>
      <c r="J1483" t="str">
        <f>VLOOKUP($B1483,'LKUP PCNDES'!$C$17:$H$60,6,FALSE)</f>
        <v>England</v>
      </c>
    </row>
    <row r="1484" spans="2:10" x14ac:dyDescent="0.35">
      <c r="B1484" t="s">
        <v>626</v>
      </c>
      <c r="C1484" t="s">
        <v>1559</v>
      </c>
      <c r="D1484" t="s">
        <v>563</v>
      </c>
      <c r="E1484" s="2">
        <v>45473</v>
      </c>
      <c r="F1484">
        <v>0</v>
      </c>
      <c r="G1484" t="str">
        <f>VLOOKUP($C1484,'LKUP PCNDES'!$K:$M,2,FALSE)</f>
        <v>Percentage of patients aged 65 years or over, who received a seasonal influenza vaccination between 1 September and 31 March.</v>
      </c>
      <c r="H1484" t="str">
        <f>VLOOKUP($C1484,'LKUP PCNDES'!$K:$M,3,FALSE)</f>
        <v>Flu_Vacs</v>
      </c>
      <c r="I1484" t="str">
        <f>VLOOKUP($B1484,'LKUP PCNDES'!$C$17:$H$60,4,FALSE)</f>
        <v>England</v>
      </c>
      <c r="J1484" t="str">
        <f>VLOOKUP($B1484,'LKUP PCNDES'!$C$17:$H$60,6,FALSE)</f>
        <v>England</v>
      </c>
    </row>
    <row r="1485" spans="2:10" x14ac:dyDescent="0.35">
      <c r="B1485" t="s">
        <v>626</v>
      </c>
      <c r="C1485" t="s">
        <v>1559</v>
      </c>
      <c r="D1485" t="s">
        <v>563</v>
      </c>
      <c r="E1485" s="2">
        <v>45504</v>
      </c>
      <c r="F1485">
        <v>0</v>
      </c>
      <c r="G1485" t="str">
        <f>VLOOKUP($C1485,'LKUP PCNDES'!$K:$M,2,FALSE)</f>
        <v>Percentage of patients aged 65 years or over, who received a seasonal influenza vaccination between 1 September and 31 March.</v>
      </c>
      <c r="H1485" t="str">
        <f>VLOOKUP($C1485,'LKUP PCNDES'!$K:$M,3,FALSE)</f>
        <v>Flu_Vacs</v>
      </c>
      <c r="I1485" t="str">
        <f>VLOOKUP($B1485,'LKUP PCNDES'!$C$17:$H$60,4,FALSE)</f>
        <v>England</v>
      </c>
      <c r="J1485" t="str">
        <f>VLOOKUP($B1485,'LKUP PCNDES'!$C$17:$H$60,6,FALSE)</f>
        <v>England</v>
      </c>
    </row>
    <row r="1486" spans="2:10" x14ac:dyDescent="0.35">
      <c r="B1486" t="s">
        <v>626</v>
      </c>
      <c r="C1486" t="s">
        <v>1559</v>
      </c>
      <c r="D1486" t="s">
        <v>563</v>
      </c>
      <c r="E1486" s="2">
        <v>45535</v>
      </c>
      <c r="F1486">
        <v>0</v>
      </c>
      <c r="G1486" t="str">
        <f>VLOOKUP($C1486,'LKUP PCNDES'!$K:$M,2,FALSE)</f>
        <v>Percentage of patients aged 65 years or over, who received a seasonal influenza vaccination between 1 September and 31 March.</v>
      </c>
      <c r="H1486" t="str">
        <f>VLOOKUP($C1486,'LKUP PCNDES'!$K:$M,3,FALSE)</f>
        <v>Flu_Vacs</v>
      </c>
      <c r="I1486" t="str">
        <f>VLOOKUP($B1486,'LKUP PCNDES'!$C$17:$H$60,4,FALSE)</f>
        <v>England</v>
      </c>
      <c r="J1486" t="str">
        <f>VLOOKUP($B1486,'LKUP PCNDES'!$C$17:$H$60,6,FALSE)</f>
        <v>England</v>
      </c>
    </row>
    <row r="1487" spans="2:10" x14ac:dyDescent="0.35">
      <c r="B1487" t="s">
        <v>626</v>
      </c>
      <c r="C1487" t="s">
        <v>1559</v>
      </c>
      <c r="D1487" t="s">
        <v>563</v>
      </c>
      <c r="E1487" s="2">
        <v>45565</v>
      </c>
      <c r="F1487">
        <v>15955</v>
      </c>
      <c r="G1487" t="str">
        <f>VLOOKUP($C1487,'LKUP PCNDES'!$K:$M,2,FALSE)</f>
        <v>Percentage of patients aged 65 years or over, who received a seasonal influenza vaccination between 1 September and 31 March.</v>
      </c>
      <c r="H1487" t="str">
        <f>VLOOKUP($C1487,'LKUP PCNDES'!$K:$M,3,FALSE)</f>
        <v>Flu_Vacs</v>
      </c>
      <c r="I1487" t="str">
        <f>VLOOKUP($B1487,'LKUP PCNDES'!$C$17:$H$60,4,FALSE)</f>
        <v>England</v>
      </c>
      <c r="J1487" t="str">
        <f>VLOOKUP($B1487,'LKUP PCNDES'!$C$17:$H$60,6,FALSE)</f>
        <v>England</v>
      </c>
    </row>
    <row r="1488" spans="2:10" x14ac:dyDescent="0.35">
      <c r="B1488" t="s">
        <v>626</v>
      </c>
      <c r="C1488" t="s">
        <v>1559</v>
      </c>
      <c r="D1488" t="s">
        <v>563</v>
      </c>
      <c r="E1488" s="2">
        <v>45596</v>
      </c>
      <c r="F1488">
        <v>6790975</v>
      </c>
      <c r="G1488" t="str">
        <f>VLOOKUP($C1488,'LKUP PCNDES'!$K:$M,2,FALSE)</f>
        <v>Percentage of patients aged 65 years or over, who received a seasonal influenza vaccination between 1 September and 31 March.</v>
      </c>
      <c r="H1488" t="str">
        <f>VLOOKUP($C1488,'LKUP PCNDES'!$K:$M,3,FALSE)</f>
        <v>Flu_Vacs</v>
      </c>
      <c r="I1488" t="str">
        <f>VLOOKUP($B1488,'LKUP PCNDES'!$C$17:$H$60,4,FALSE)</f>
        <v>England</v>
      </c>
      <c r="J1488" t="str">
        <f>VLOOKUP($B1488,'LKUP PCNDES'!$C$17:$H$60,6,FALSE)</f>
        <v>England</v>
      </c>
    </row>
    <row r="1489" spans="2:10" x14ac:dyDescent="0.35">
      <c r="B1489" t="s">
        <v>626</v>
      </c>
      <c r="C1489" t="s">
        <v>1559</v>
      </c>
      <c r="D1489" t="s">
        <v>563</v>
      </c>
      <c r="E1489" s="2">
        <v>45626</v>
      </c>
      <c r="F1489">
        <v>7934075</v>
      </c>
      <c r="G1489" t="str">
        <f>VLOOKUP($C1489,'LKUP PCNDES'!$K:$M,2,FALSE)</f>
        <v>Percentage of patients aged 65 years or over, who received a seasonal influenza vaccination between 1 September and 31 March.</v>
      </c>
      <c r="H1489" t="str">
        <f>VLOOKUP($C1489,'LKUP PCNDES'!$K:$M,3,FALSE)</f>
        <v>Flu_Vacs</v>
      </c>
      <c r="I1489" t="str">
        <f>VLOOKUP($B1489,'LKUP PCNDES'!$C$17:$H$60,4,FALSE)</f>
        <v>England</v>
      </c>
      <c r="J1489" t="str">
        <f>VLOOKUP($B1489,'LKUP PCNDES'!$C$17:$H$60,6,FALSE)</f>
        <v>England</v>
      </c>
    </row>
    <row r="1490" spans="2:10" x14ac:dyDescent="0.35">
      <c r="B1490" t="s">
        <v>626</v>
      </c>
      <c r="C1490" t="s">
        <v>1559</v>
      </c>
      <c r="D1490" t="s">
        <v>661</v>
      </c>
      <c r="E1490" s="2">
        <v>45412</v>
      </c>
      <c r="F1490">
        <v>17061</v>
      </c>
      <c r="G1490" t="str">
        <f>VLOOKUP($C1490,'LKUP PCNDES'!$K:$M,2,FALSE)</f>
        <v>Percentage of patients aged 65 years or over, who received a seasonal influenza vaccination between 1 September and 31 March.</v>
      </c>
      <c r="H1490" t="str">
        <f>VLOOKUP($C1490,'LKUP PCNDES'!$K:$M,3,FALSE)</f>
        <v>Flu_Vacs</v>
      </c>
      <c r="I1490" t="str">
        <f>VLOOKUP($B1490,'LKUP PCNDES'!$C$17:$H$60,4,FALSE)</f>
        <v>England</v>
      </c>
      <c r="J1490" t="str">
        <f>VLOOKUP($B1490,'LKUP PCNDES'!$C$17:$H$60,6,FALSE)</f>
        <v>England</v>
      </c>
    </row>
    <row r="1491" spans="2:10" x14ac:dyDescent="0.35">
      <c r="B1491" t="s">
        <v>626</v>
      </c>
      <c r="C1491" t="s">
        <v>1559</v>
      </c>
      <c r="D1491" t="s">
        <v>661</v>
      </c>
      <c r="E1491" s="2">
        <v>45443</v>
      </c>
      <c r="F1491">
        <v>16975</v>
      </c>
      <c r="G1491" t="str">
        <f>VLOOKUP($C1491,'LKUP PCNDES'!$K:$M,2,FALSE)</f>
        <v>Percentage of patients aged 65 years or over, who received a seasonal influenza vaccination between 1 September and 31 March.</v>
      </c>
      <c r="H1491" t="str">
        <f>VLOOKUP($C1491,'LKUP PCNDES'!$K:$M,3,FALSE)</f>
        <v>Flu_Vacs</v>
      </c>
      <c r="I1491" t="str">
        <f>VLOOKUP($B1491,'LKUP PCNDES'!$C$17:$H$60,4,FALSE)</f>
        <v>England</v>
      </c>
      <c r="J1491" t="str">
        <f>VLOOKUP($B1491,'LKUP PCNDES'!$C$17:$H$60,6,FALSE)</f>
        <v>England</v>
      </c>
    </row>
    <row r="1492" spans="2:10" x14ac:dyDescent="0.35">
      <c r="B1492" t="s">
        <v>626</v>
      </c>
      <c r="C1492" t="s">
        <v>1559</v>
      </c>
      <c r="D1492" t="s">
        <v>661</v>
      </c>
      <c r="E1492" s="2">
        <v>45473</v>
      </c>
      <c r="F1492">
        <v>17221</v>
      </c>
      <c r="G1492" t="str">
        <f>VLOOKUP($C1492,'LKUP PCNDES'!$K:$M,2,FALSE)</f>
        <v>Percentage of patients aged 65 years or over, who received a seasonal influenza vaccination between 1 September and 31 March.</v>
      </c>
      <c r="H1492" t="str">
        <f>VLOOKUP($C1492,'LKUP PCNDES'!$K:$M,3,FALSE)</f>
        <v>Flu_Vacs</v>
      </c>
      <c r="I1492" t="str">
        <f>VLOOKUP($B1492,'LKUP PCNDES'!$C$17:$H$60,4,FALSE)</f>
        <v>England</v>
      </c>
      <c r="J1492" t="str">
        <f>VLOOKUP($B1492,'LKUP PCNDES'!$C$17:$H$60,6,FALSE)</f>
        <v>England</v>
      </c>
    </row>
    <row r="1493" spans="2:10" x14ac:dyDescent="0.35">
      <c r="B1493" t="s">
        <v>626</v>
      </c>
      <c r="C1493" t="s">
        <v>1559</v>
      </c>
      <c r="D1493" t="s">
        <v>661</v>
      </c>
      <c r="E1493" s="2">
        <v>45504</v>
      </c>
      <c r="F1493">
        <v>18658</v>
      </c>
      <c r="G1493" t="str">
        <f>VLOOKUP($C1493,'LKUP PCNDES'!$K:$M,2,FALSE)</f>
        <v>Percentage of patients aged 65 years or over, who received a seasonal influenza vaccination between 1 September and 31 March.</v>
      </c>
      <c r="H1493" t="str">
        <f>VLOOKUP($C1493,'LKUP PCNDES'!$K:$M,3,FALSE)</f>
        <v>Flu_Vacs</v>
      </c>
      <c r="I1493" t="str">
        <f>VLOOKUP($B1493,'LKUP PCNDES'!$C$17:$H$60,4,FALSE)</f>
        <v>England</v>
      </c>
      <c r="J1493" t="str">
        <f>VLOOKUP($B1493,'LKUP PCNDES'!$C$17:$H$60,6,FALSE)</f>
        <v>England</v>
      </c>
    </row>
    <row r="1494" spans="2:10" x14ac:dyDescent="0.35">
      <c r="B1494" t="s">
        <v>626</v>
      </c>
      <c r="C1494" t="s">
        <v>1559</v>
      </c>
      <c r="D1494" t="s">
        <v>661</v>
      </c>
      <c r="E1494" s="2">
        <v>45535</v>
      </c>
      <c r="F1494">
        <v>19047</v>
      </c>
      <c r="G1494" t="str">
        <f>VLOOKUP($C1494,'LKUP PCNDES'!$K:$M,2,FALSE)</f>
        <v>Percentage of patients aged 65 years or over, who received a seasonal influenza vaccination between 1 September and 31 March.</v>
      </c>
      <c r="H1494" t="str">
        <f>VLOOKUP($C1494,'LKUP PCNDES'!$K:$M,3,FALSE)</f>
        <v>Flu_Vacs</v>
      </c>
      <c r="I1494" t="str">
        <f>VLOOKUP($B1494,'LKUP PCNDES'!$C$17:$H$60,4,FALSE)</f>
        <v>England</v>
      </c>
      <c r="J1494" t="str">
        <f>VLOOKUP($B1494,'LKUP PCNDES'!$C$17:$H$60,6,FALSE)</f>
        <v>England</v>
      </c>
    </row>
    <row r="1495" spans="2:10" x14ac:dyDescent="0.35">
      <c r="B1495" t="s">
        <v>626</v>
      </c>
      <c r="C1495" t="s">
        <v>1559</v>
      </c>
      <c r="D1495" t="s">
        <v>661</v>
      </c>
      <c r="E1495" s="2">
        <v>45565</v>
      </c>
      <c r="F1495">
        <v>18995</v>
      </c>
      <c r="G1495" t="str">
        <f>VLOOKUP($C1495,'LKUP PCNDES'!$K:$M,2,FALSE)</f>
        <v>Percentage of patients aged 65 years or over, who received a seasonal influenza vaccination between 1 September and 31 March.</v>
      </c>
      <c r="H1495" t="str">
        <f>VLOOKUP($C1495,'LKUP PCNDES'!$K:$M,3,FALSE)</f>
        <v>Flu_Vacs</v>
      </c>
      <c r="I1495" t="str">
        <f>VLOOKUP($B1495,'LKUP PCNDES'!$C$17:$H$60,4,FALSE)</f>
        <v>England</v>
      </c>
      <c r="J1495" t="str">
        <f>VLOOKUP($B1495,'LKUP PCNDES'!$C$17:$H$60,6,FALSE)</f>
        <v>England</v>
      </c>
    </row>
    <row r="1496" spans="2:10" x14ac:dyDescent="0.35">
      <c r="B1496" t="s">
        <v>626</v>
      </c>
      <c r="C1496" t="s">
        <v>1559</v>
      </c>
      <c r="D1496" t="s">
        <v>661</v>
      </c>
      <c r="E1496" s="2">
        <v>45596</v>
      </c>
      <c r="F1496">
        <v>11656</v>
      </c>
      <c r="G1496" t="str">
        <f>VLOOKUP($C1496,'LKUP PCNDES'!$K:$M,2,FALSE)</f>
        <v>Percentage of patients aged 65 years or over, who received a seasonal influenza vaccination between 1 September and 31 March.</v>
      </c>
      <c r="H1496" t="str">
        <f>VLOOKUP($C1496,'LKUP PCNDES'!$K:$M,3,FALSE)</f>
        <v>Flu_Vacs</v>
      </c>
      <c r="I1496" t="str">
        <f>VLOOKUP($B1496,'LKUP PCNDES'!$C$17:$H$60,4,FALSE)</f>
        <v>England</v>
      </c>
      <c r="J1496" t="str">
        <f>VLOOKUP($B1496,'LKUP PCNDES'!$C$17:$H$60,6,FALSE)</f>
        <v>England</v>
      </c>
    </row>
    <row r="1497" spans="2:10" x14ac:dyDescent="0.35">
      <c r="B1497" t="s">
        <v>626</v>
      </c>
      <c r="C1497" t="s">
        <v>1559</v>
      </c>
      <c r="D1497" t="s">
        <v>661</v>
      </c>
      <c r="E1497" s="2">
        <v>45626</v>
      </c>
      <c r="F1497">
        <v>10000</v>
      </c>
      <c r="G1497" t="str">
        <f>VLOOKUP($C1497,'LKUP PCNDES'!$K:$M,2,FALSE)</f>
        <v>Percentage of patients aged 65 years or over, who received a seasonal influenza vaccination between 1 September and 31 March.</v>
      </c>
      <c r="H1497" t="str">
        <f>VLOOKUP($C1497,'LKUP PCNDES'!$K:$M,3,FALSE)</f>
        <v>Flu_Vacs</v>
      </c>
      <c r="I1497" t="str">
        <f>VLOOKUP($B1497,'LKUP PCNDES'!$C$17:$H$60,4,FALSE)</f>
        <v>England</v>
      </c>
      <c r="J1497" t="str">
        <f>VLOOKUP($B1497,'LKUP PCNDES'!$C$17:$H$60,6,FALSE)</f>
        <v>England</v>
      </c>
    </row>
  </sheetData>
  <autoFilter ref="A1:J2424" xr:uid="{9CCA10BD-C1D9-449A-93CB-30E89196FBA1}"/>
  <phoneticPr fontId="23" type="noConversion"/>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823E5-7D7B-48C3-9AC5-FB602C89EA98}">
  <sheetPr codeName="Sheet7">
    <tabColor theme="7" tint="0.39997558519241921"/>
  </sheetPr>
  <dimension ref="A1:CS1256"/>
  <sheetViews>
    <sheetView topLeftCell="D36" zoomScale="90" zoomScaleNormal="90" workbookViewId="0">
      <selection activeCell="B1" sqref="B1:U2"/>
    </sheetView>
  </sheetViews>
  <sheetFormatPr defaultRowHeight="14.5" x14ac:dyDescent="0.35"/>
  <cols>
    <col min="1" max="3" width="10.7265625" style="238" customWidth="1"/>
    <col min="4" max="4" width="16.26953125" style="238" customWidth="1"/>
    <col min="5" max="5" width="13.1796875" style="238" customWidth="1"/>
    <col min="6" max="6" width="10.7265625" style="238" customWidth="1"/>
    <col min="17" max="20" width="12.26953125" customWidth="1"/>
    <col min="21" max="24" width="14.81640625" customWidth="1"/>
    <col min="25" max="53" width="12.1796875" customWidth="1"/>
    <col min="54" max="59" width="13.54296875" customWidth="1"/>
    <col min="60" max="61" width="10.7265625" customWidth="1"/>
    <col min="62" max="68" width="12.7265625" customWidth="1"/>
    <col min="69" max="81" width="13" customWidth="1"/>
    <col min="82" max="82" width="12" customWidth="1"/>
    <col min="83" max="84" width="12.54296875" customWidth="1"/>
    <col min="85" max="89" width="12.26953125" customWidth="1"/>
    <col min="90" max="95" width="13.453125" customWidth="1"/>
    <col min="96" max="96" width="12.453125" customWidth="1"/>
    <col min="97" max="97" width="12.26953125" customWidth="1"/>
  </cols>
  <sheetData>
    <row r="1" spans="1:97" ht="15.5" x14ac:dyDescent="0.35">
      <c r="A1" s="238" t="s">
        <v>638</v>
      </c>
      <c r="B1" s="238" t="s">
        <v>639</v>
      </c>
      <c r="C1" s="238" t="s">
        <v>640</v>
      </c>
      <c r="D1" s="238" t="s">
        <v>641</v>
      </c>
      <c r="E1" s="238" t="s">
        <v>642</v>
      </c>
      <c r="F1" s="238" t="s">
        <v>643</v>
      </c>
      <c r="O1" s="232" t="s">
        <v>644</v>
      </c>
      <c r="P1" s="13"/>
      <c r="Q1" s="13"/>
      <c r="R1" s="233" t="s">
        <v>699</v>
      </c>
      <c r="S1" s="18"/>
      <c r="T1" s="18"/>
      <c r="U1" s="18"/>
      <c r="V1" s="18"/>
      <c r="W1" s="18"/>
      <c r="X1" s="18"/>
      <c r="Y1" s="18"/>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8"/>
      <c r="BD1" s="18"/>
      <c r="BE1" s="18"/>
      <c r="BF1" s="18"/>
      <c r="BG1" s="18"/>
      <c r="BH1" s="18"/>
      <c r="BI1" s="233" t="s">
        <v>701</v>
      </c>
      <c r="BJ1" s="76"/>
      <c r="BK1" s="76"/>
      <c r="BL1" s="76"/>
      <c r="BM1" s="76"/>
      <c r="BN1" s="18"/>
      <c r="BO1" s="18"/>
      <c r="BP1" s="18"/>
      <c r="BQ1" s="18"/>
      <c r="BR1" s="18"/>
      <c r="BS1" s="18"/>
      <c r="BT1" s="18"/>
      <c r="BU1" s="18"/>
      <c r="BV1" s="18"/>
      <c r="BW1" s="18"/>
      <c r="BX1" s="18"/>
      <c r="BY1" s="18"/>
      <c r="BZ1" s="18"/>
    </row>
    <row r="2" spans="1:97" ht="15.5" x14ac:dyDescent="0.35">
      <c r="A2" s="238" t="s">
        <v>648</v>
      </c>
      <c r="B2" s="238" t="s">
        <v>654</v>
      </c>
      <c r="C2" s="238" t="s">
        <v>33</v>
      </c>
      <c r="D2" s="238" t="s">
        <v>700</v>
      </c>
      <c r="E2" s="239">
        <v>45046</v>
      </c>
      <c r="F2" s="238">
        <v>1</v>
      </c>
      <c r="P2" s="17" t="s">
        <v>699</v>
      </c>
      <c r="Q2" s="17"/>
      <c r="R2" s="17"/>
      <c r="S2" s="17"/>
      <c r="T2" s="17"/>
      <c r="BI2" s="17" t="s">
        <v>701</v>
      </c>
      <c r="BJ2" s="17"/>
      <c r="BK2" s="17"/>
      <c r="BL2" s="17"/>
      <c r="BM2" s="17"/>
    </row>
    <row r="3" spans="1:97" ht="15.5" x14ac:dyDescent="0.35">
      <c r="A3" s="238" t="s">
        <v>648</v>
      </c>
      <c r="B3" s="238" t="s">
        <v>654</v>
      </c>
      <c r="C3" s="238" t="s">
        <v>33</v>
      </c>
      <c r="D3" s="238" t="s">
        <v>700</v>
      </c>
      <c r="E3" s="239">
        <v>45077</v>
      </c>
      <c r="F3" s="238">
        <v>1</v>
      </c>
      <c r="P3" s="7" t="s">
        <v>638</v>
      </c>
      <c r="Q3" s="7"/>
      <c r="R3" s="7"/>
      <c r="S3" s="7"/>
      <c r="T3" s="7" t="s">
        <v>645</v>
      </c>
      <c r="U3" s="7" t="s">
        <v>648</v>
      </c>
      <c r="V3" s="7" t="s">
        <v>1558</v>
      </c>
      <c r="W3" s="7"/>
      <c r="X3" s="7"/>
      <c r="Y3" t="s">
        <v>1591</v>
      </c>
      <c r="AC3" s="113" t="s">
        <v>1602</v>
      </c>
      <c r="BI3" s="6" t="s">
        <v>638</v>
      </c>
      <c r="BJ3" s="6"/>
      <c r="BK3" s="6"/>
      <c r="BL3" s="6"/>
      <c r="BM3" s="6" t="s">
        <v>645</v>
      </c>
      <c r="BN3" s="6" t="s">
        <v>1558</v>
      </c>
      <c r="BO3" s="6"/>
      <c r="BP3" s="6"/>
      <c r="BQ3" s="6"/>
    </row>
    <row r="4" spans="1:97" ht="15.5" x14ac:dyDescent="0.35">
      <c r="A4" s="238" t="s">
        <v>648</v>
      </c>
      <c r="B4" s="238" t="s">
        <v>654</v>
      </c>
      <c r="C4" s="238" t="s">
        <v>33</v>
      </c>
      <c r="D4" s="238" t="s">
        <v>700</v>
      </c>
      <c r="E4" s="239">
        <v>45107</v>
      </c>
      <c r="F4" s="238">
        <v>5</v>
      </c>
      <c r="P4" s="7" t="s">
        <v>641</v>
      </c>
      <c r="Q4" s="7"/>
      <c r="R4" s="7"/>
      <c r="S4" s="7"/>
      <c r="T4" s="7" t="s">
        <v>563</v>
      </c>
      <c r="U4" s="7" t="s">
        <v>563</v>
      </c>
      <c r="V4" s="7" t="s">
        <v>563</v>
      </c>
      <c r="W4" s="7"/>
      <c r="X4" s="7"/>
      <c r="Y4" s="172" t="s">
        <v>1590</v>
      </c>
      <c r="AB4" s="113"/>
      <c r="AC4" s="113" t="s">
        <v>1603</v>
      </c>
      <c r="AD4" s="113"/>
      <c r="BI4" s="6" t="s">
        <v>641</v>
      </c>
      <c r="BJ4" s="6"/>
      <c r="BK4" s="6"/>
      <c r="BL4" s="6"/>
      <c r="BM4" s="6" t="s">
        <v>563</v>
      </c>
      <c r="BN4" s="6" t="s">
        <v>563</v>
      </c>
      <c r="BO4" s="6"/>
      <c r="BP4" s="6"/>
      <c r="BQ4" s="6"/>
    </row>
    <row r="5" spans="1:97" x14ac:dyDescent="0.35">
      <c r="A5" s="238" t="s">
        <v>648</v>
      </c>
      <c r="B5" s="238" t="s">
        <v>654</v>
      </c>
      <c r="C5" s="238" t="s">
        <v>33</v>
      </c>
      <c r="D5" s="238" t="s">
        <v>700</v>
      </c>
      <c r="E5" s="239">
        <v>45138</v>
      </c>
      <c r="F5" s="238">
        <v>14</v>
      </c>
      <c r="P5" s="7" t="s">
        <v>640</v>
      </c>
      <c r="Q5" s="7"/>
      <c r="R5" s="7"/>
      <c r="S5" s="7"/>
      <c r="T5" s="7" t="s">
        <v>36</v>
      </c>
      <c r="U5" s="7" t="s">
        <v>702</v>
      </c>
      <c r="V5" s="218" t="s">
        <v>1560</v>
      </c>
      <c r="W5" s="7"/>
      <c r="X5" s="7"/>
      <c r="BI5" s="6" t="s">
        <v>640</v>
      </c>
      <c r="BJ5" s="6"/>
      <c r="BK5" s="6"/>
      <c r="BL5" s="6"/>
      <c r="BM5" s="6" t="s">
        <v>33</v>
      </c>
      <c r="BN5" s="6" t="s">
        <v>1542</v>
      </c>
      <c r="BO5" s="6"/>
      <c r="BP5" s="6"/>
      <c r="BQ5" s="6"/>
    </row>
    <row r="6" spans="1:97" x14ac:dyDescent="0.35">
      <c r="A6" s="238" t="s">
        <v>648</v>
      </c>
      <c r="B6" s="238" t="s">
        <v>654</v>
      </c>
      <c r="C6" s="238" t="s">
        <v>33</v>
      </c>
      <c r="D6" s="238" t="s">
        <v>700</v>
      </c>
      <c r="E6" s="239">
        <v>45169</v>
      </c>
      <c r="F6" s="238">
        <v>14</v>
      </c>
      <c r="P6" s="7"/>
      <c r="Q6" s="7"/>
      <c r="R6" s="7"/>
      <c r="S6" s="7"/>
      <c r="T6" s="7"/>
      <c r="U6" s="7"/>
      <c r="V6" s="7"/>
      <c r="W6" s="7"/>
      <c r="X6" s="7"/>
      <c r="BI6" s="6"/>
      <c r="BJ6" s="6"/>
      <c r="BK6" s="6"/>
      <c r="BL6" s="6"/>
      <c r="BM6" s="6"/>
      <c r="BN6" s="6"/>
      <c r="BO6" s="6"/>
      <c r="BP6" s="6"/>
      <c r="BQ6" s="6"/>
      <c r="CL6" t="s">
        <v>1591</v>
      </c>
    </row>
    <row r="7" spans="1:97" x14ac:dyDescent="0.35">
      <c r="A7" s="238" t="s">
        <v>648</v>
      </c>
      <c r="B7" s="238" t="s">
        <v>654</v>
      </c>
      <c r="C7" s="238" t="s">
        <v>33</v>
      </c>
      <c r="D7" s="238" t="s">
        <v>700</v>
      </c>
      <c r="E7" s="239">
        <v>45199</v>
      </c>
      <c r="F7" s="238">
        <v>13</v>
      </c>
      <c r="P7" s="7" t="s">
        <v>649</v>
      </c>
      <c r="Q7" s="7"/>
      <c r="R7" s="7"/>
      <c r="S7" s="7"/>
      <c r="T7" s="7"/>
      <c r="U7" s="7" t="s">
        <v>642</v>
      </c>
      <c r="V7" s="7"/>
      <c r="W7" s="7"/>
      <c r="X7" s="7"/>
      <c r="BI7" s="6" t="s">
        <v>649</v>
      </c>
      <c r="BJ7" s="6"/>
      <c r="BK7" s="6"/>
      <c r="BL7" s="6"/>
      <c r="BM7" s="6"/>
      <c r="BN7" s="6" t="s">
        <v>642</v>
      </c>
      <c r="BO7" s="6"/>
      <c r="BP7" s="6"/>
      <c r="BQ7" s="6"/>
      <c r="CL7" s="172" t="s">
        <v>1590</v>
      </c>
    </row>
    <row r="8" spans="1:97" x14ac:dyDescent="0.35">
      <c r="A8" s="238" t="s">
        <v>648</v>
      </c>
      <c r="B8" s="238" t="s">
        <v>654</v>
      </c>
      <c r="C8" s="238" t="s">
        <v>33</v>
      </c>
      <c r="D8" s="238" t="s">
        <v>700</v>
      </c>
      <c r="E8" s="239">
        <v>45230</v>
      </c>
      <c r="F8" s="238">
        <v>12</v>
      </c>
      <c r="P8" s="7" t="s">
        <v>639</v>
      </c>
      <c r="Q8" s="9">
        <v>44681</v>
      </c>
      <c r="R8" s="9">
        <v>44712</v>
      </c>
      <c r="S8" s="9">
        <v>44742</v>
      </c>
      <c r="T8" s="9">
        <v>44773</v>
      </c>
      <c r="U8" s="9">
        <v>44804</v>
      </c>
      <c r="V8" s="9">
        <v>44834</v>
      </c>
      <c r="W8" s="9">
        <v>44865</v>
      </c>
      <c r="X8" s="9">
        <v>44895</v>
      </c>
      <c r="Y8" s="9">
        <v>44926</v>
      </c>
      <c r="Z8" s="9">
        <v>44957</v>
      </c>
      <c r="AA8" s="9">
        <v>44985</v>
      </c>
      <c r="AB8" s="9">
        <v>45016</v>
      </c>
      <c r="AC8" s="9">
        <v>45046</v>
      </c>
      <c r="AD8" s="9">
        <v>45077</v>
      </c>
      <c r="AE8" s="9">
        <v>45107</v>
      </c>
      <c r="AF8" s="9">
        <v>45138</v>
      </c>
      <c r="AG8" s="9">
        <v>45169</v>
      </c>
      <c r="AH8" s="9">
        <v>45199</v>
      </c>
      <c r="AI8" s="9">
        <v>45230</v>
      </c>
      <c r="AJ8" s="9">
        <v>45260</v>
      </c>
      <c r="AK8" s="9">
        <v>45291</v>
      </c>
      <c r="AL8" s="9">
        <v>45322</v>
      </c>
      <c r="AM8" s="9">
        <v>45351</v>
      </c>
      <c r="AN8" s="9">
        <v>45382</v>
      </c>
      <c r="AO8" s="9">
        <v>45412</v>
      </c>
      <c r="AP8" s="9">
        <f t="shared" ref="AP8:AS8" si="0">EOMONTH(AO8,1)</f>
        <v>45443</v>
      </c>
      <c r="AQ8" s="9">
        <f t="shared" si="0"/>
        <v>45473</v>
      </c>
      <c r="AR8" s="9">
        <f t="shared" si="0"/>
        <v>45504</v>
      </c>
      <c r="AS8" s="9">
        <f t="shared" si="0"/>
        <v>45535</v>
      </c>
      <c r="AT8" s="9">
        <f>EOMONTH(AS8,1)</f>
        <v>45565</v>
      </c>
      <c r="AU8" s="9">
        <f>EOMONTH(AT8,1)</f>
        <v>45596</v>
      </c>
      <c r="AV8" s="9">
        <f>EOMONTH(AU8,1)</f>
        <v>45626</v>
      </c>
      <c r="AW8" s="9"/>
      <c r="AX8" s="9"/>
      <c r="AY8" s="9"/>
      <c r="AZ8" s="9"/>
      <c r="BA8" s="9"/>
      <c r="BI8" s="6" t="s">
        <v>639</v>
      </c>
      <c r="BJ8" s="10">
        <v>44561</v>
      </c>
      <c r="BK8" s="10">
        <v>44592</v>
      </c>
      <c r="BL8" s="10">
        <v>44620</v>
      </c>
      <c r="BM8" s="10">
        <v>44651</v>
      </c>
      <c r="BN8" s="10">
        <v>44681</v>
      </c>
      <c r="BO8" s="10">
        <v>44712</v>
      </c>
      <c r="BP8" s="10">
        <v>44742</v>
      </c>
      <c r="BQ8" s="10">
        <v>44773</v>
      </c>
      <c r="BR8" s="10">
        <v>44804</v>
      </c>
      <c r="BS8" s="10">
        <v>44834</v>
      </c>
      <c r="BT8" s="10">
        <v>44865</v>
      </c>
      <c r="BU8" s="10">
        <v>44895</v>
      </c>
      <c r="BV8" s="10">
        <v>44926</v>
      </c>
      <c r="BW8" s="10">
        <v>44957</v>
      </c>
      <c r="BX8" s="10">
        <v>44985</v>
      </c>
      <c r="BY8" s="10">
        <v>45016</v>
      </c>
      <c r="BZ8" s="10">
        <v>45046</v>
      </c>
      <c r="CA8" s="10">
        <v>45077</v>
      </c>
      <c r="CB8" s="10">
        <v>45107</v>
      </c>
      <c r="CC8" s="10">
        <v>45138</v>
      </c>
      <c r="CD8" s="10">
        <v>45169</v>
      </c>
      <c r="CE8" s="10">
        <v>45199</v>
      </c>
      <c r="CF8" s="10">
        <v>45230</v>
      </c>
      <c r="CG8" s="10">
        <v>45260</v>
      </c>
      <c r="CH8" s="10">
        <v>45291</v>
      </c>
      <c r="CI8" s="10">
        <v>45322</v>
      </c>
      <c r="CJ8" s="10">
        <v>45351</v>
      </c>
      <c r="CK8" s="10">
        <v>45382</v>
      </c>
      <c r="CL8" s="9">
        <v>45412</v>
      </c>
      <c r="CM8" s="9">
        <f t="shared" ref="CM8:CP8" si="1">EOMONTH(CL8,1)</f>
        <v>45443</v>
      </c>
      <c r="CN8" s="9">
        <f t="shared" si="1"/>
        <v>45473</v>
      </c>
      <c r="CO8" s="9">
        <f t="shared" si="1"/>
        <v>45504</v>
      </c>
      <c r="CP8" s="9">
        <f t="shared" si="1"/>
        <v>45535</v>
      </c>
      <c r="CQ8" s="9">
        <f>EOMONTH(CP8,1)</f>
        <v>45565</v>
      </c>
      <c r="CR8" s="9">
        <f>EOMONTH(CQ8,1)</f>
        <v>45596</v>
      </c>
      <c r="CS8" s="9">
        <f>EOMONTH(CR8,1)</f>
        <v>45626</v>
      </c>
    </row>
    <row r="9" spans="1:97" x14ac:dyDescent="0.35">
      <c r="A9" s="238" t="s">
        <v>648</v>
      </c>
      <c r="B9" s="238" t="s">
        <v>654</v>
      </c>
      <c r="C9" s="238" t="s">
        <v>33</v>
      </c>
      <c r="D9" s="238" t="s">
        <v>700</v>
      </c>
      <c r="E9" s="239">
        <v>45260</v>
      </c>
      <c r="F9" s="238">
        <v>11</v>
      </c>
      <c r="P9" t="s">
        <v>651</v>
      </c>
      <c r="Q9">
        <v>156</v>
      </c>
      <c r="R9">
        <v>456</v>
      </c>
      <c r="S9">
        <v>781</v>
      </c>
      <c r="T9">
        <v>1129</v>
      </c>
      <c r="U9">
        <v>1412</v>
      </c>
      <c r="V9">
        <v>1561</v>
      </c>
      <c r="W9">
        <v>2245</v>
      </c>
      <c r="X9">
        <v>2559</v>
      </c>
      <c r="Y9">
        <v>3030</v>
      </c>
      <c r="Z9">
        <v>3430</v>
      </c>
      <c r="AA9">
        <v>3241</v>
      </c>
      <c r="AB9">
        <v>4209</v>
      </c>
      <c r="AC9">
        <v>226</v>
      </c>
      <c r="AD9">
        <v>464</v>
      </c>
      <c r="AE9">
        <v>741</v>
      </c>
      <c r="AF9">
        <v>1039</v>
      </c>
      <c r="AG9">
        <v>1215</v>
      </c>
      <c r="AH9">
        <v>1587</v>
      </c>
      <c r="AI9">
        <v>1812</v>
      </c>
      <c r="AJ9">
        <v>2005</v>
      </c>
      <c r="AK9">
        <v>2571</v>
      </c>
      <c r="AL9">
        <v>3079</v>
      </c>
      <c r="AM9">
        <v>3579</v>
      </c>
      <c r="AN9">
        <v>3903</v>
      </c>
      <c r="AO9">
        <f>SUMIFS('PCN DES MetricDATA 24-25'!$F:$F,'PCN DES MetricDATA 24-25'!$B:$B,'NCD018_019  24-25'!$P9,'PCN DES MetricDATA 24-25'!$C:$C,'NCD018_019  24-25'!$V$5,'PCN DES MetricDATA 24-25'!$D:$D,'NCD018_019  24-25'!$U$4,'PCN DES MetricDATA 24-25'!$E:$E,'NCD018_019  24-25'!AO$8)</f>
        <v>0</v>
      </c>
      <c r="AP9">
        <f>SUMIFS('PCN DES MetricDATA 24-25'!$F:$F,'PCN DES MetricDATA 24-25'!$B:$B,'NCD018_019  24-25'!$P9,'PCN DES MetricDATA 24-25'!$C:$C,'NCD018_019  24-25'!$V$5,'PCN DES MetricDATA 24-25'!$D:$D,'NCD018_019  24-25'!$U$4,'PCN DES MetricDATA 24-25'!$E:$E,'NCD018_019  24-25'!AP$8)</f>
        <v>0</v>
      </c>
      <c r="AQ9">
        <f>SUMIFS('PCN DES MetricDATA 24-25'!$F:$F,'PCN DES MetricDATA 24-25'!$B:$B,'NCD018_019  24-25'!$P9,'PCN DES MetricDATA 24-25'!$C:$C,'NCD018_019  24-25'!$V$5,'PCN DES MetricDATA 24-25'!$D:$D,'NCD018_019  24-25'!$U$4,'PCN DES MetricDATA 24-25'!$E:$E,'NCD018_019  24-25'!AQ$8)</f>
        <v>0</v>
      </c>
      <c r="AR9">
        <f>SUMIFS('PCN DES MetricDATA 24-25'!$F:$F,'PCN DES MetricDATA 24-25'!$B:$B,'NCD018_019  24-25'!$P9,'PCN DES MetricDATA 24-25'!$C:$C,'NCD018_019  24-25'!$V$5,'PCN DES MetricDATA 24-25'!$D:$D,'NCD018_019  24-25'!$U$4,'PCN DES MetricDATA 24-25'!$E:$E,'NCD018_019  24-25'!AR$8)</f>
        <v>0</v>
      </c>
      <c r="AS9">
        <f>SUMIFS('PCN DES MetricDATA 24-25'!$F:$F,'PCN DES MetricDATA 24-25'!$B:$B,'NCD018_019  24-25'!$P9,'PCN DES MetricDATA 24-25'!$C:$C,'NCD018_019  24-25'!$V$5,'PCN DES MetricDATA 24-25'!$D:$D,'NCD018_019  24-25'!$U$4,'PCN DES MetricDATA 24-25'!$E:$E,'NCD018_019  24-25'!AS$8)</f>
        <v>1076</v>
      </c>
      <c r="AT9">
        <f>SUMIFS('PCN DES MetricDATA 24-25'!$F:$F,'PCN DES MetricDATA 24-25'!$B:$B,'NCD018_019  24-25'!$P9,'PCN DES MetricDATA 24-25'!$C:$C,'NCD018_019  24-25'!$V$5,'PCN DES MetricDATA 24-25'!$D:$D,'NCD018_019  24-25'!$U$4,'PCN DES MetricDATA 24-25'!$E:$E,'NCD018_019  24-25'!AT$8)</f>
        <v>1344</v>
      </c>
      <c r="AU9">
        <f>SUMIFS('PCN DES MetricDATA 24-25'!$F:$F,'PCN DES MetricDATA 24-25'!$B:$B,'NCD018_019  24-25'!$P9,'PCN DES MetricDATA 24-25'!$C:$C,'NCD018_019  24-25'!$V$5,'PCN DES MetricDATA 24-25'!$D:$D,'NCD018_019  24-25'!$U$4,'PCN DES MetricDATA 24-25'!$E:$E,'NCD018_019  24-25'!AU$8)</f>
        <v>1727</v>
      </c>
      <c r="AV9">
        <f>SUMIFS('PCN DES MetricDATA 24-25'!$F:$F,'PCN DES MetricDATA 24-25'!$B:$B,'NCD018_019  24-25'!$P9,'PCN DES MetricDATA 24-25'!$C:$C,'NCD018_019  24-25'!$V$5,'PCN DES MetricDATA 24-25'!$D:$D,'NCD018_019  24-25'!$U$4,'PCN DES MetricDATA 24-25'!$E:$E,'NCD018_019  24-25'!AV$8)</f>
        <v>1901</v>
      </c>
      <c r="BI9" t="s">
        <v>651</v>
      </c>
      <c r="BJ9" s="153"/>
      <c r="BK9" s="153"/>
      <c r="BL9" s="153"/>
      <c r="BM9" s="153"/>
      <c r="BN9" s="153"/>
      <c r="BO9" s="153"/>
      <c r="BP9" s="153"/>
      <c r="BQ9" s="153"/>
      <c r="BR9" s="153"/>
      <c r="BS9" s="153"/>
      <c r="BT9" s="153"/>
      <c r="BU9" s="153"/>
      <c r="BV9" s="153"/>
      <c r="BW9" s="153"/>
      <c r="BX9" s="153"/>
      <c r="BY9" s="153"/>
      <c r="BZ9">
        <v>355</v>
      </c>
      <c r="CA9">
        <v>525</v>
      </c>
      <c r="CB9">
        <v>665</v>
      </c>
      <c r="CC9">
        <v>787</v>
      </c>
      <c r="CD9">
        <v>948</v>
      </c>
      <c r="CE9">
        <v>1130</v>
      </c>
      <c r="CF9">
        <v>1291</v>
      </c>
      <c r="CG9">
        <v>1395</v>
      </c>
      <c r="CH9">
        <v>2000</v>
      </c>
      <c r="CI9">
        <v>2605</v>
      </c>
      <c r="CJ9">
        <v>3021</v>
      </c>
      <c r="CK9">
        <v>3236</v>
      </c>
      <c r="CL9">
        <f>SUMIFS('PCN DES MetricDATA 24-25'!$F:$F,'PCN DES MetricDATA 24-25'!$B:$B,'NCD018_019  24-25'!$BI9,'PCN DES MetricDATA 24-25'!$C:$C,'NCD018_019  24-25'!$BN$5,'PCN DES MetricDATA 24-25'!$D:$D,'NCD018_019  24-25'!$BN$4,'PCN DES MetricDATA 24-25'!$E:$E,'NCD018_019  24-25'!CL$8)</f>
        <v>0</v>
      </c>
      <c r="CM9">
        <f>SUMIFS('PCN DES MetricDATA 24-25'!$F:$F,'PCN DES MetricDATA 24-25'!$B:$B,'NCD018_019  24-25'!$BI9,'PCN DES MetricDATA 24-25'!$C:$C,'NCD018_019  24-25'!$BN$5,'PCN DES MetricDATA 24-25'!$D:$D,'NCD018_019  24-25'!$BN$4,'PCN DES MetricDATA 24-25'!$E:$E,'NCD018_019  24-25'!CM$8)</f>
        <v>0</v>
      </c>
      <c r="CN9">
        <f>SUMIFS('PCN DES MetricDATA 24-25'!$F:$F,'PCN DES MetricDATA 24-25'!$B:$B,'NCD018_019  24-25'!$BI9,'PCN DES MetricDATA 24-25'!$C:$C,'NCD018_019  24-25'!$BN$5,'PCN DES MetricDATA 24-25'!$D:$D,'NCD018_019  24-25'!$BN$4,'PCN DES MetricDATA 24-25'!$E:$E,'NCD018_019  24-25'!CN$8)</f>
        <v>0</v>
      </c>
      <c r="CO9">
        <f>SUMIFS('PCN DES MetricDATA 24-25'!$F:$F,'PCN DES MetricDATA 24-25'!$B:$B,'NCD018_019  24-25'!$BI9,'PCN DES MetricDATA 24-25'!$C:$C,'NCD018_019  24-25'!$BN$5,'PCN DES MetricDATA 24-25'!$D:$D,'NCD018_019  24-25'!$BN$4,'PCN DES MetricDATA 24-25'!$E:$E,'NCD018_019  24-25'!CO$8)</f>
        <v>0</v>
      </c>
      <c r="CP9">
        <f>SUMIFS('PCN DES MetricDATA 24-25'!$F:$F,'PCN DES MetricDATA 24-25'!$B:$B,'NCD018_019  24-25'!$BI9,'PCN DES MetricDATA 24-25'!$C:$C,'NCD018_019  24-25'!$BN$5,'PCN DES MetricDATA 24-25'!$D:$D,'NCD018_019  24-25'!$BN$4,'PCN DES MetricDATA 24-25'!$E:$E,'NCD018_019  24-25'!CP$8)</f>
        <v>1043</v>
      </c>
      <c r="CQ9">
        <f>SUMIFS('PCN DES MetricDATA 24-25'!$F:$F,'PCN DES MetricDATA 24-25'!$B:$B,'NCD018_019  24-25'!$BI9,'PCN DES MetricDATA 24-25'!$C:$C,'NCD018_019  24-25'!$BN$5,'PCN DES MetricDATA 24-25'!$D:$D,'NCD018_019  24-25'!$BN$4,'PCN DES MetricDATA 24-25'!$E:$E,'NCD018_019  24-25'!CQ$8)</f>
        <v>1201</v>
      </c>
      <c r="CR9">
        <f>SUMIFS('PCN DES MetricDATA 24-25'!$F:$F,'PCN DES MetricDATA 24-25'!$B:$B,'NCD018_019  24-25'!$BI9,'PCN DES MetricDATA 24-25'!$C:$C,'NCD018_019  24-25'!$BN$5,'PCN DES MetricDATA 24-25'!$D:$D,'NCD018_019  24-25'!$BN$4,'PCN DES MetricDATA 24-25'!$E:$E,'NCD018_019  24-25'!CR$8)</f>
        <v>1378</v>
      </c>
      <c r="CS9">
        <f>SUMIFS('PCN DES MetricDATA 24-25'!$F:$F,'PCN DES MetricDATA 24-25'!$B:$B,'NCD018_019  24-25'!$BI9,'PCN DES MetricDATA 24-25'!$C:$C,'NCD018_019  24-25'!$BN$5,'PCN DES MetricDATA 24-25'!$D:$D,'NCD018_019  24-25'!$BN$4,'PCN DES MetricDATA 24-25'!$E:$E,'NCD018_019  24-25'!CS$8)</f>
        <v>1585</v>
      </c>
    </row>
    <row r="10" spans="1:97" x14ac:dyDescent="0.35">
      <c r="A10" s="238" t="s">
        <v>648</v>
      </c>
      <c r="B10" s="238" t="s">
        <v>654</v>
      </c>
      <c r="C10" s="238" t="s">
        <v>33</v>
      </c>
      <c r="D10" s="238" t="s">
        <v>700</v>
      </c>
      <c r="E10" s="239">
        <v>45291</v>
      </c>
      <c r="F10" s="238">
        <v>11</v>
      </c>
      <c r="P10" t="s">
        <v>652</v>
      </c>
      <c r="Q10">
        <v>304</v>
      </c>
      <c r="R10">
        <v>616</v>
      </c>
      <c r="S10">
        <v>1040</v>
      </c>
      <c r="T10">
        <v>1498</v>
      </c>
      <c r="U10">
        <v>1766</v>
      </c>
      <c r="V10">
        <v>1898</v>
      </c>
      <c r="W10">
        <v>2258</v>
      </c>
      <c r="X10">
        <v>2688</v>
      </c>
      <c r="Y10">
        <v>3012</v>
      </c>
      <c r="Z10">
        <v>2772</v>
      </c>
      <c r="AA10">
        <v>2626</v>
      </c>
      <c r="AB10">
        <v>3895</v>
      </c>
      <c r="AC10">
        <v>338</v>
      </c>
      <c r="AD10">
        <v>822</v>
      </c>
      <c r="AE10">
        <v>1174</v>
      </c>
      <c r="AF10">
        <v>1600</v>
      </c>
      <c r="AG10">
        <v>1239</v>
      </c>
      <c r="AH10">
        <v>2025</v>
      </c>
      <c r="AI10">
        <v>2121</v>
      </c>
      <c r="AJ10">
        <v>2272</v>
      </c>
      <c r="AK10">
        <v>2294</v>
      </c>
      <c r="AL10">
        <v>2404</v>
      </c>
      <c r="AM10">
        <v>2497</v>
      </c>
      <c r="AN10">
        <v>2584</v>
      </c>
      <c r="AO10">
        <f>SUMIFS('PCN DES MetricDATA 24-25'!$F:$F,'PCN DES MetricDATA 24-25'!$B:$B,'NCD018_019  24-25'!$P10,'PCN DES MetricDATA 24-25'!$C:$C,'NCD018_019  24-25'!$V$5,'PCN DES MetricDATA 24-25'!$D:$D,'NCD018_019  24-25'!$U$4,'PCN DES MetricDATA 24-25'!$E:$E,'NCD018_019  24-25'!AO$8)</f>
        <v>413</v>
      </c>
      <c r="AP10">
        <f>SUMIFS('PCN DES MetricDATA 24-25'!$F:$F,'PCN DES MetricDATA 24-25'!$B:$B,'NCD018_019  24-25'!$P10,'PCN DES MetricDATA 24-25'!$C:$C,'NCD018_019  24-25'!$V$5,'PCN DES MetricDATA 24-25'!$D:$D,'NCD018_019  24-25'!$U$4,'PCN DES MetricDATA 24-25'!$E:$E,'NCD018_019  24-25'!AP$8)</f>
        <v>819</v>
      </c>
      <c r="AQ10">
        <f>SUMIFS('PCN DES MetricDATA 24-25'!$F:$F,'PCN DES MetricDATA 24-25'!$B:$B,'NCD018_019  24-25'!$P10,'PCN DES MetricDATA 24-25'!$C:$C,'NCD018_019  24-25'!$V$5,'PCN DES MetricDATA 24-25'!$D:$D,'NCD018_019  24-25'!$U$4,'PCN DES MetricDATA 24-25'!$E:$E,'NCD018_019  24-25'!AQ$8)</f>
        <v>1153</v>
      </c>
      <c r="AR10">
        <f>SUMIFS('PCN DES MetricDATA 24-25'!$F:$F,'PCN DES MetricDATA 24-25'!$B:$B,'NCD018_019  24-25'!$P10,'PCN DES MetricDATA 24-25'!$C:$C,'NCD018_019  24-25'!$V$5,'PCN DES MetricDATA 24-25'!$D:$D,'NCD018_019  24-25'!$U$4,'PCN DES MetricDATA 24-25'!$E:$E,'NCD018_019  24-25'!AR$8)</f>
        <v>1449</v>
      </c>
      <c r="AS10">
        <f>SUMIFS('PCN DES MetricDATA 24-25'!$F:$F,'PCN DES MetricDATA 24-25'!$B:$B,'NCD018_019  24-25'!$P10,'PCN DES MetricDATA 24-25'!$C:$C,'NCD018_019  24-25'!$V$5,'PCN DES MetricDATA 24-25'!$D:$D,'NCD018_019  24-25'!$U$4,'PCN DES MetricDATA 24-25'!$E:$E,'NCD018_019  24-25'!AS$8)</f>
        <v>1790</v>
      </c>
      <c r="AT10">
        <f>SUMIFS('PCN DES MetricDATA 24-25'!$F:$F,'PCN DES MetricDATA 24-25'!$B:$B,'NCD018_019  24-25'!$P10,'PCN DES MetricDATA 24-25'!$C:$C,'NCD018_019  24-25'!$V$5,'PCN DES MetricDATA 24-25'!$D:$D,'NCD018_019  24-25'!$U$4,'PCN DES MetricDATA 24-25'!$E:$E,'NCD018_019  24-25'!AT$8)</f>
        <v>2090</v>
      </c>
      <c r="AU10">
        <f>SUMIFS('PCN DES MetricDATA 24-25'!$F:$F,'PCN DES MetricDATA 24-25'!$B:$B,'NCD018_019  24-25'!$P10,'PCN DES MetricDATA 24-25'!$C:$C,'NCD018_019  24-25'!$V$5,'PCN DES MetricDATA 24-25'!$D:$D,'NCD018_019  24-25'!$U$4,'PCN DES MetricDATA 24-25'!$E:$E,'NCD018_019  24-25'!AU$8)</f>
        <v>2258</v>
      </c>
      <c r="AV10">
        <f>SUMIFS('PCN DES MetricDATA 24-25'!$F:$F,'PCN DES MetricDATA 24-25'!$B:$B,'NCD018_019  24-25'!$P10,'PCN DES MetricDATA 24-25'!$C:$C,'NCD018_019  24-25'!$V$5,'PCN DES MetricDATA 24-25'!$D:$D,'NCD018_019  24-25'!$U$4,'PCN DES MetricDATA 24-25'!$E:$E,'NCD018_019  24-25'!AV$8)</f>
        <v>2316</v>
      </c>
      <c r="BI10" t="s">
        <v>652</v>
      </c>
      <c r="BJ10" s="153"/>
      <c r="BK10" s="153"/>
      <c r="BL10" s="153"/>
      <c r="BM10" s="153"/>
      <c r="BN10" s="153"/>
      <c r="BO10" s="153"/>
      <c r="BP10" s="153"/>
      <c r="BQ10" s="153"/>
      <c r="BR10" s="153"/>
      <c r="BS10" s="153"/>
      <c r="BT10" s="153"/>
      <c r="BU10" s="153"/>
      <c r="BV10" s="153"/>
      <c r="BW10" s="153"/>
      <c r="BX10" s="153"/>
      <c r="BY10" s="153"/>
      <c r="BZ10">
        <v>418</v>
      </c>
      <c r="CA10">
        <v>756</v>
      </c>
      <c r="CB10">
        <v>978</v>
      </c>
      <c r="CC10">
        <v>1334</v>
      </c>
      <c r="CD10">
        <v>949</v>
      </c>
      <c r="CE10">
        <v>1654</v>
      </c>
      <c r="CF10">
        <v>1706</v>
      </c>
      <c r="CG10">
        <v>1778</v>
      </c>
      <c r="CH10">
        <v>1830</v>
      </c>
      <c r="CI10">
        <v>2012</v>
      </c>
      <c r="CJ10">
        <v>2152</v>
      </c>
      <c r="CK10">
        <v>2341</v>
      </c>
      <c r="CL10">
        <f>SUMIFS('PCN DES MetricDATA 24-25'!$F:$F,'PCN DES MetricDATA 24-25'!$B:$B,'NCD018_019  24-25'!$BI10,'PCN DES MetricDATA 24-25'!$C:$C,'NCD018_019  24-25'!$BN$5,'PCN DES MetricDATA 24-25'!$D:$D,'NCD018_019  24-25'!$BN$4,'PCN DES MetricDATA 24-25'!$E:$E,'NCD018_019  24-25'!CL$8)</f>
        <v>360</v>
      </c>
      <c r="CM10">
        <f>SUMIFS('PCN DES MetricDATA 24-25'!$F:$F,'PCN DES MetricDATA 24-25'!$B:$B,'NCD018_019  24-25'!$BI10,'PCN DES MetricDATA 24-25'!$C:$C,'NCD018_019  24-25'!$BN$5,'PCN DES MetricDATA 24-25'!$D:$D,'NCD018_019  24-25'!$BN$4,'PCN DES MetricDATA 24-25'!$E:$E,'NCD018_019  24-25'!CM$8)</f>
        <v>602</v>
      </c>
      <c r="CN10">
        <f>SUMIFS('PCN DES MetricDATA 24-25'!$F:$F,'PCN DES MetricDATA 24-25'!$B:$B,'NCD018_019  24-25'!$BI10,'PCN DES MetricDATA 24-25'!$C:$C,'NCD018_019  24-25'!$BN$5,'PCN DES MetricDATA 24-25'!$D:$D,'NCD018_019  24-25'!$BN$4,'PCN DES MetricDATA 24-25'!$E:$E,'NCD018_019  24-25'!CN$8)</f>
        <v>871</v>
      </c>
      <c r="CO10">
        <f>SUMIFS('PCN DES MetricDATA 24-25'!$F:$F,'PCN DES MetricDATA 24-25'!$B:$B,'NCD018_019  24-25'!$BI10,'PCN DES MetricDATA 24-25'!$C:$C,'NCD018_019  24-25'!$BN$5,'PCN DES MetricDATA 24-25'!$D:$D,'NCD018_019  24-25'!$BN$4,'PCN DES MetricDATA 24-25'!$E:$E,'NCD018_019  24-25'!CO$8)</f>
        <v>1131</v>
      </c>
      <c r="CP10">
        <f>SUMIFS('PCN DES MetricDATA 24-25'!$F:$F,'PCN DES MetricDATA 24-25'!$B:$B,'NCD018_019  24-25'!$BI10,'PCN DES MetricDATA 24-25'!$C:$C,'NCD018_019  24-25'!$BN$5,'PCN DES MetricDATA 24-25'!$D:$D,'NCD018_019  24-25'!$BN$4,'PCN DES MetricDATA 24-25'!$E:$E,'NCD018_019  24-25'!CP$8)</f>
        <v>1409</v>
      </c>
      <c r="CQ10">
        <f>SUMIFS('PCN DES MetricDATA 24-25'!$F:$F,'PCN DES MetricDATA 24-25'!$B:$B,'NCD018_019  24-25'!$BI10,'PCN DES MetricDATA 24-25'!$C:$C,'NCD018_019  24-25'!$BN$5,'PCN DES MetricDATA 24-25'!$D:$D,'NCD018_019  24-25'!$BN$4,'PCN DES MetricDATA 24-25'!$E:$E,'NCD018_019  24-25'!CQ$8)</f>
        <v>1694</v>
      </c>
      <c r="CR10">
        <f>SUMIFS('PCN DES MetricDATA 24-25'!$F:$F,'PCN DES MetricDATA 24-25'!$B:$B,'NCD018_019  24-25'!$BI10,'PCN DES MetricDATA 24-25'!$C:$C,'NCD018_019  24-25'!$BN$5,'PCN DES MetricDATA 24-25'!$D:$D,'NCD018_019  24-25'!$BN$4,'PCN DES MetricDATA 24-25'!$E:$E,'NCD018_019  24-25'!CR$8)</f>
        <v>1959</v>
      </c>
      <c r="CS10">
        <f>SUMIFS('PCN DES MetricDATA 24-25'!$F:$F,'PCN DES MetricDATA 24-25'!$B:$B,'NCD018_019  24-25'!$BI10,'PCN DES MetricDATA 24-25'!$C:$C,'NCD018_019  24-25'!$BN$5,'PCN DES MetricDATA 24-25'!$D:$D,'NCD018_019  24-25'!$BN$4,'PCN DES MetricDATA 24-25'!$E:$E,'NCD018_019  24-25'!CS$8)</f>
        <v>2211</v>
      </c>
    </row>
    <row r="11" spans="1:97" x14ac:dyDescent="0.35">
      <c r="A11" s="238" t="s">
        <v>648</v>
      </c>
      <c r="B11" s="238" t="s">
        <v>654</v>
      </c>
      <c r="C11" s="238" t="s">
        <v>33</v>
      </c>
      <c r="D11" s="238" t="s">
        <v>700</v>
      </c>
      <c r="E11" s="239">
        <v>45322</v>
      </c>
      <c r="F11" s="238">
        <v>11</v>
      </c>
      <c r="P11" t="s">
        <v>653</v>
      </c>
      <c r="Q11">
        <v>213</v>
      </c>
      <c r="R11">
        <v>449</v>
      </c>
      <c r="S11">
        <v>672</v>
      </c>
      <c r="T11">
        <v>903</v>
      </c>
      <c r="U11">
        <v>1243</v>
      </c>
      <c r="V11">
        <v>1554</v>
      </c>
      <c r="W11">
        <v>2351</v>
      </c>
      <c r="X11">
        <v>2800</v>
      </c>
      <c r="Y11">
        <v>3028</v>
      </c>
      <c r="Z11">
        <v>3365</v>
      </c>
      <c r="AA11">
        <v>3419</v>
      </c>
      <c r="AB11">
        <v>4084</v>
      </c>
      <c r="AC11">
        <v>269</v>
      </c>
      <c r="AD11">
        <v>480</v>
      </c>
      <c r="AE11">
        <v>621</v>
      </c>
      <c r="AF11">
        <v>776</v>
      </c>
      <c r="AG11">
        <v>900</v>
      </c>
      <c r="AH11">
        <v>1065</v>
      </c>
      <c r="AI11">
        <v>1259</v>
      </c>
      <c r="AJ11">
        <v>1478</v>
      </c>
      <c r="AK11">
        <v>1580</v>
      </c>
      <c r="AL11">
        <v>1714</v>
      </c>
      <c r="AM11">
        <v>1912</v>
      </c>
      <c r="AN11">
        <v>2889</v>
      </c>
      <c r="AO11">
        <f>SUMIFS('PCN DES MetricDATA 24-25'!$F:$F,'PCN DES MetricDATA 24-25'!$B:$B,'NCD018_019  24-25'!$P11,'PCN DES MetricDATA 24-25'!$C:$C,'NCD018_019  24-25'!$V$5,'PCN DES MetricDATA 24-25'!$D:$D,'NCD018_019  24-25'!$U$4,'PCN DES MetricDATA 24-25'!$E:$E,'NCD018_019  24-25'!AO$8)</f>
        <v>366</v>
      </c>
      <c r="AP11">
        <f>SUMIFS('PCN DES MetricDATA 24-25'!$F:$F,'PCN DES MetricDATA 24-25'!$B:$B,'NCD018_019  24-25'!$P11,'PCN DES MetricDATA 24-25'!$C:$C,'NCD018_019  24-25'!$V$5,'PCN DES MetricDATA 24-25'!$D:$D,'NCD018_019  24-25'!$U$4,'PCN DES MetricDATA 24-25'!$E:$E,'NCD018_019  24-25'!AP$8)</f>
        <v>669</v>
      </c>
      <c r="AQ11">
        <f>SUMIFS('PCN DES MetricDATA 24-25'!$F:$F,'PCN DES MetricDATA 24-25'!$B:$B,'NCD018_019  24-25'!$P11,'PCN DES MetricDATA 24-25'!$C:$C,'NCD018_019  24-25'!$V$5,'PCN DES MetricDATA 24-25'!$D:$D,'NCD018_019  24-25'!$U$4,'PCN DES MetricDATA 24-25'!$E:$E,'NCD018_019  24-25'!AQ$8)</f>
        <v>939</v>
      </c>
      <c r="AR11">
        <f>SUMIFS('PCN DES MetricDATA 24-25'!$F:$F,'PCN DES MetricDATA 24-25'!$B:$B,'NCD018_019  24-25'!$P11,'PCN DES MetricDATA 24-25'!$C:$C,'NCD018_019  24-25'!$V$5,'PCN DES MetricDATA 24-25'!$D:$D,'NCD018_019  24-25'!$U$4,'PCN DES MetricDATA 24-25'!$E:$E,'NCD018_019  24-25'!AR$8)</f>
        <v>1216</v>
      </c>
      <c r="AS11">
        <f>SUMIFS('PCN DES MetricDATA 24-25'!$F:$F,'PCN DES MetricDATA 24-25'!$B:$B,'NCD018_019  24-25'!$P11,'PCN DES MetricDATA 24-25'!$C:$C,'NCD018_019  24-25'!$V$5,'PCN DES MetricDATA 24-25'!$D:$D,'NCD018_019  24-25'!$U$4,'PCN DES MetricDATA 24-25'!$E:$E,'NCD018_019  24-25'!AS$8)</f>
        <v>1593</v>
      </c>
      <c r="AT11">
        <f>SUMIFS('PCN DES MetricDATA 24-25'!$F:$F,'PCN DES MetricDATA 24-25'!$B:$B,'NCD018_019  24-25'!$P11,'PCN DES MetricDATA 24-25'!$C:$C,'NCD018_019  24-25'!$V$5,'PCN DES MetricDATA 24-25'!$D:$D,'NCD018_019  24-25'!$U$4,'PCN DES MetricDATA 24-25'!$E:$E,'NCD018_019  24-25'!AT$8)</f>
        <v>1890</v>
      </c>
      <c r="AU11">
        <f>SUMIFS('PCN DES MetricDATA 24-25'!$F:$F,'PCN DES MetricDATA 24-25'!$B:$B,'NCD018_019  24-25'!$P11,'PCN DES MetricDATA 24-25'!$C:$C,'NCD018_019  24-25'!$V$5,'PCN DES MetricDATA 24-25'!$D:$D,'NCD018_019  24-25'!$U$4,'PCN DES MetricDATA 24-25'!$E:$E,'NCD018_019  24-25'!AU$8)</f>
        <v>2262</v>
      </c>
      <c r="AV11">
        <f>SUMIFS('PCN DES MetricDATA 24-25'!$F:$F,'PCN DES MetricDATA 24-25'!$B:$B,'NCD018_019  24-25'!$P11,'PCN DES MetricDATA 24-25'!$C:$C,'NCD018_019  24-25'!$V$5,'PCN DES MetricDATA 24-25'!$D:$D,'NCD018_019  24-25'!$U$4,'PCN DES MetricDATA 24-25'!$E:$E,'NCD018_019  24-25'!AV$8)</f>
        <v>2490</v>
      </c>
      <c r="BI11" t="s">
        <v>653</v>
      </c>
      <c r="BJ11" s="153"/>
      <c r="BK11" s="153"/>
      <c r="BL11" s="153"/>
      <c r="BM11" s="153"/>
      <c r="BN11" s="153"/>
      <c r="BO11" s="153"/>
      <c r="BP11" s="153"/>
      <c r="BQ11" s="153"/>
      <c r="BR11" s="153"/>
      <c r="BS11" s="153"/>
      <c r="BT11" s="153"/>
      <c r="BU11" s="153"/>
      <c r="BV11" s="153"/>
      <c r="BW11" s="153"/>
      <c r="BX11" s="153"/>
      <c r="BY11" s="153"/>
      <c r="BZ11">
        <v>249</v>
      </c>
      <c r="CA11">
        <v>463</v>
      </c>
      <c r="CB11">
        <v>614</v>
      </c>
      <c r="CC11">
        <v>830</v>
      </c>
      <c r="CD11">
        <v>906</v>
      </c>
      <c r="CE11">
        <v>1178</v>
      </c>
      <c r="CF11">
        <v>1298</v>
      </c>
      <c r="CG11">
        <v>1457</v>
      </c>
      <c r="CH11">
        <v>1639</v>
      </c>
      <c r="CI11">
        <v>1813</v>
      </c>
      <c r="CJ11">
        <v>2027</v>
      </c>
      <c r="CK11">
        <v>2401</v>
      </c>
      <c r="CL11">
        <f>SUMIFS('PCN DES MetricDATA 24-25'!$F:$F,'PCN DES MetricDATA 24-25'!$B:$B,'NCD018_019  24-25'!$BI11,'PCN DES MetricDATA 24-25'!$C:$C,'NCD018_019  24-25'!$BN$5,'PCN DES MetricDATA 24-25'!$D:$D,'NCD018_019  24-25'!$BN$4,'PCN DES MetricDATA 24-25'!$E:$E,'NCD018_019  24-25'!CL$8)</f>
        <v>362</v>
      </c>
      <c r="CM11">
        <f>SUMIFS('PCN DES MetricDATA 24-25'!$F:$F,'PCN DES MetricDATA 24-25'!$B:$B,'NCD018_019  24-25'!$BI11,'PCN DES MetricDATA 24-25'!$C:$C,'NCD018_019  24-25'!$BN$5,'PCN DES MetricDATA 24-25'!$D:$D,'NCD018_019  24-25'!$BN$4,'PCN DES MetricDATA 24-25'!$E:$E,'NCD018_019  24-25'!CM$8)</f>
        <v>576</v>
      </c>
      <c r="CN11">
        <f>SUMIFS('PCN DES MetricDATA 24-25'!$F:$F,'PCN DES MetricDATA 24-25'!$B:$B,'NCD018_019  24-25'!$BI11,'PCN DES MetricDATA 24-25'!$C:$C,'NCD018_019  24-25'!$BN$5,'PCN DES MetricDATA 24-25'!$D:$D,'NCD018_019  24-25'!$BN$4,'PCN DES MetricDATA 24-25'!$E:$E,'NCD018_019  24-25'!CN$8)</f>
        <v>792</v>
      </c>
      <c r="CO11">
        <f>SUMIFS('PCN DES MetricDATA 24-25'!$F:$F,'PCN DES MetricDATA 24-25'!$B:$B,'NCD018_019  24-25'!$BI11,'PCN DES MetricDATA 24-25'!$C:$C,'NCD018_019  24-25'!$BN$5,'PCN DES MetricDATA 24-25'!$D:$D,'NCD018_019  24-25'!$BN$4,'PCN DES MetricDATA 24-25'!$E:$E,'NCD018_019  24-25'!CO$8)</f>
        <v>983</v>
      </c>
      <c r="CP11">
        <f>SUMIFS('PCN DES MetricDATA 24-25'!$F:$F,'PCN DES MetricDATA 24-25'!$B:$B,'NCD018_019  24-25'!$BI11,'PCN DES MetricDATA 24-25'!$C:$C,'NCD018_019  24-25'!$BN$5,'PCN DES MetricDATA 24-25'!$D:$D,'NCD018_019  24-25'!$BN$4,'PCN DES MetricDATA 24-25'!$E:$E,'NCD018_019  24-25'!CP$8)</f>
        <v>1103</v>
      </c>
      <c r="CQ11">
        <f>SUMIFS('PCN DES MetricDATA 24-25'!$F:$F,'PCN DES MetricDATA 24-25'!$B:$B,'NCD018_019  24-25'!$BI11,'PCN DES MetricDATA 24-25'!$C:$C,'NCD018_019  24-25'!$BN$5,'PCN DES MetricDATA 24-25'!$D:$D,'NCD018_019  24-25'!$BN$4,'PCN DES MetricDATA 24-25'!$E:$E,'NCD018_019  24-25'!CQ$8)</f>
        <v>1238</v>
      </c>
      <c r="CR11">
        <f>SUMIFS('PCN DES MetricDATA 24-25'!$F:$F,'PCN DES MetricDATA 24-25'!$B:$B,'NCD018_019  24-25'!$BI11,'PCN DES MetricDATA 24-25'!$C:$C,'NCD018_019  24-25'!$BN$5,'PCN DES MetricDATA 24-25'!$D:$D,'NCD018_019  24-25'!$BN$4,'PCN DES MetricDATA 24-25'!$E:$E,'NCD018_019  24-25'!CR$8)</f>
        <v>1396</v>
      </c>
      <c r="CS11">
        <f>SUMIFS('PCN DES MetricDATA 24-25'!$F:$F,'PCN DES MetricDATA 24-25'!$B:$B,'NCD018_019  24-25'!$BI11,'PCN DES MetricDATA 24-25'!$C:$C,'NCD018_019  24-25'!$BN$5,'PCN DES MetricDATA 24-25'!$D:$D,'NCD018_019  24-25'!$BN$4,'PCN DES MetricDATA 24-25'!$E:$E,'NCD018_019  24-25'!CS$8)</f>
        <v>1512</v>
      </c>
    </row>
    <row r="12" spans="1:97" x14ac:dyDescent="0.35">
      <c r="A12" s="238" t="s">
        <v>648</v>
      </c>
      <c r="B12" s="238" t="s">
        <v>654</v>
      </c>
      <c r="C12" s="238" t="s">
        <v>33</v>
      </c>
      <c r="D12" s="238" t="s">
        <v>700</v>
      </c>
      <c r="E12" s="239">
        <v>45351</v>
      </c>
      <c r="F12" s="238">
        <v>11</v>
      </c>
      <c r="P12" t="s">
        <v>654</v>
      </c>
      <c r="Q12">
        <v>293</v>
      </c>
      <c r="R12">
        <v>628</v>
      </c>
      <c r="S12">
        <v>981</v>
      </c>
      <c r="T12">
        <v>1381</v>
      </c>
      <c r="U12">
        <v>1719</v>
      </c>
      <c r="V12">
        <v>533</v>
      </c>
      <c r="W12">
        <v>2204</v>
      </c>
      <c r="X12">
        <v>2465</v>
      </c>
      <c r="Y12">
        <v>2687</v>
      </c>
      <c r="Z12">
        <v>2990</v>
      </c>
      <c r="AA12">
        <v>3040</v>
      </c>
      <c r="AB12">
        <v>3958</v>
      </c>
      <c r="AC12">
        <v>249</v>
      </c>
      <c r="AD12">
        <v>500</v>
      </c>
      <c r="AE12">
        <v>752</v>
      </c>
      <c r="AF12">
        <v>986</v>
      </c>
      <c r="AG12">
        <v>1415</v>
      </c>
      <c r="AH12">
        <v>1826</v>
      </c>
      <c r="AI12">
        <v>1924</v>
      </c>
      <c r="AJ12">
        <v>2152</v>
      </c>
      <c r="AK12">
        <v>2414</v>
      </c>
      <c r="AL12">
        <v>2537</v>
      </c>
      <c r="AM12">
        <v>2672</v>
      </c>
      <c r="AN12">
        <v>2926</v>
      </c>
      <c r="AO12">
        <f>SUMIFS('PCN DES MetricDATA 24-25'!$F:$F,'PCN DES MetricDATA 24-25'!$B:$B,'NCD018_019  24-25'!$P12,'PCN DES MetricDATA 24-25'!$C:$C,'NCD018_019  24-25'!$V$5,'PCN DES MetricDATA 24-25'!$D:$D,'NCD018_019  24-25'!$U$4,'PCN DES MetricDATA 24-25'!$E:$E,'NCD018_019  24-25'!AO$8)</f>
        <v>366</v>
      </c>
      <c r="AP12">
        <f>SUMIFS('PCN DES MetricDATA 24-25'!$F:$F,'PCN DES MetricDATA 24-25'!$B:$B,'NCD018_019  24-25'!$P12,'PCN DES MetricDATA 24-25'!$C:$C,'NCD018_019  24-25'!$V$5,'PCN DES MetricDATA 24-25'!$D:$D,'NCD018_019  24-25'!$U$4,'PCN DES MetricDATA 24-25'!$E:$E,'NCD018_019  24-25'!AP$8)</f>
        <v>888</v>
      </c>
      <c r="AQ12">
        <f>SUMIFS('PCN DES MetricDATA 24-25'!$F:$F,'PCN DES MetricDATA 24-25'!$B:$B,'NCD018_019  24-25'!$P12,'PCN DES MetricDATA 24-25'!$C:$C,'NCD018_019  24-25'!$V$5,'PCN DES MetricDATA 24-25'!$D:$D,'NCD018_019  24-25'!$U$4,'PCN DES MetricDATA 24-25'!$E:$E,'NCD018_019  24-25'!AQ$8)</f>
        <v>1244</v>
      </c>
      <c r="AR12">
        <f>SUMIFS('PCN DES MetricDATA 24-25'!$F:$F,'PCN DES MetricDATA 24-25'!$B:$B,'NCD018_019  24-25'!$P12,'PCN DES MetricDATA 24-25'!$C:$C,'NCD018_019  24-25'!$V$5,'PCN DES MetricDATA 24-25'!$D:$D,'NCD018_019  24-25'!$U$4,'PCN DES MetricDATA 24-25'!$E:$E,'NCD018_019  24-25'!AR$8)</f>
        <v>1577</v>
      </c>
      <c r="AS12">
        <f>SUMIFS('PCN DES MetricDATA 24-25'!$F:$F,'PCN DES MetricDATA 24-25'!$B:$B,'NCD018_019  24-25'!$P12,'PCN DES MetricDATA 24-25'!$C:$C,'NCD018_019  24-25'!$V$5,'PCN DES MetricDATA 24-25'!$D:$D,'NCD018_019  24-25'!$U$4,'PCN DES MetricDATA 24-25'!$E:$E,'NCD018_019  24-25'!AS$8)</f>
        <v>1843</v>
      </c>
      <c r="AT12">
        <f>SUMIFS('PCN DES MetricDATA 24-25'!$F:$F,'PCN DES MetricDATA 24-25'!$B:$B,'NCD018_019  24-25'!$P12,'PCN DES MetricDATA 24-25'!$C:$C,'NCD018_019  24-25'!$V$5,'PCN DES MetricDATA 24-25'!$D:$D,'NCD018_019  24-25'!$U$4,'PCN DES MetricDATA 24-25'!$E:$E,'NCD018_019  24-25'!AT$8)</f>
        <v>2114</v>
      </c>
      <c r="AU12">
        <f>SUMIFS('PCN DES MetricDATA 24-25'!$F:$F,'PCN DES MetricDATA 24-25'!$B:$B,'NCD018_019  24-25'!$P12,'PCN DES MetricDATA 24-25'!$C:$C,'NCD018_019  24-25'!$V$5,'PCN DES MetricDATA 24-25'!$D:$D,'NCD018_019  24-25'!$U$4,'PCN DES MetricDATA 24-25'!$E:$E,'NCD018_019  24-25'!AU$8)</f>
        <v>2240</v>
      </c>
      <c r="AV12">
        <f>SUMIFS('PCN DES MetricDATA 24-25'!$F:$F,'PCN DES MetricDATA 24-25'!$B:$B,'NCD018_019  24-25'!$P12,'PCN DES MetricDATA 24-25'!$C:$C,'NCD018_019  24-25'!$V$5,'PCN DES MetricDATA 24-25'!$D:$D,'NCD018_019  24-25'!$U$4,'PCN DES MetricDATA 24-25'!$E:$E,'NCD018_019  24-25'!AV$8)</f>
        <v>2374</v>
      </c>
      <c r="BI12" t="s">
        <v>654</v>
      </c>
      <c r="BJ12" s="153"/>
      <c r="BK12" s="153"/>
      <c r="BL12" s="153"/>
      <c r="BM12" s="153"/>
      <c r="BN12" s="153"/>
      <c r="BO12" s="153"/>
      <c r="BP12" s="153"/>
      <c r="BQ12" s="153"/>
      <c r="BR12" s="153"/>
      <c r="BS12" s="153"/>
      <c r="BT12" s="153"/>
      <c r="BU12" s="153"/>
      <c r="BV12" s="153"/>
      <c r="BW12" s="153"/>
      <c r="BX12" s="153"/>
      <c r="BY12" s="153"/>
      <c r="BZ12">
        <v>171</v>
      </c>
      <c r="CA12">
        <v>242</v>
      </c>
      <c r="CB12">
        <v>457</v>
      </c>
      <c r="CC12">
        <v>567</v>
      </c>
      <c r="CD12">
        <v>694</v>
      </c>
      <c r="CE12">
        <v>794</v>
      </c>
      <c r="CF12">
        <v>932</v>
      </c>
      <c r="CG12">
        <v>1238</v>
      </c>
      <c r="CH12">
        <v>1406</v>
      </c>
      <c r="CI12">
        <v>1557</v>
      </c>
      <c r="CJ12">
        <v>1756</v>
      </c>
      <c r="CK12">
        <v>1826</v>
      </c>
      <c r="CL12">
        <f>SUMIFS('PCN DES MetricDATA 24-25'!$F:$F,'PCN DES MetricDATA 24-25'!$B:$B,'NCD018_019  24-25'!$BI12,'PCN DES MetricDATA 24-25'!$C:$C,'NCD018_019  24-25'!$BN$5,'PCN DES MetricDATA 24-25'!$D:$D,'NCD018_019  24-25'!$BN$4,'PCN DES MetricDATA 24-25'!$E:$E,'NCD018_019  24-25'!CL$8)</f>
        <v>207</v>
      </c>
      <c r="CM12">
        <f>SUMIFS('PCN DES MetricDATA 24-25'!$F:$F,'PCN DES MetricDATA 24-25'!$B:$B,'NCD018_019  24-25'!$BI12,'PCN DES MetricDATA 24-25'!$C:$C,'NCD018_019  24-25'!$BN$5,'PCN DES MetricDATA 24-25'!$D:$D,'NCD018_019  24-25'!$BN$4,'PCN DES MetricDATA 24-25'!$E:$E,'NCD018_019  24-25'!CM$8)</f>
        <v>414</v>
      </c>
      <c r="CN12">
        <f>SUMIFS('PCN DES MetricDATA 24-25'!$F:$F,'PCN DES MetricDATA 24-25'!$B:$B,'NCD018_019  24-25'!$BI12,'PCN DES MetricDATA 24-25'!$C:$C,'NCD018_019  24-25'!$BN$5,'PCN DES MetricDATA 24-25'!$D:$D,'NCD018_019  24-25'!$BN$4,'PCN DES MetricDATA 24-25'!$E:$E,'NCD018_019  24-25'!CN$8)</f>
        <v>501</v>
      </c>
      <c r="CO12">
        <f>SUMIFS('PCN DES MetricDATA 24-25'!$F:$F,'PCN DES MetricDATA 24-25'!$B:$B,'NCD018_019  24-25'!$BI12,'PCN DES MetricDATA 24-25'!$C:$C,'NCD018_019  24-25'!$BN$5,'PCN DES MetricDATA 24-25'!$D:$D,'NCD018_019  24-25'!$BN$4,'PCN DES MetricDATA 24-25'!$E:$E,'NCD018_019  24-25'!CO$8)</f>
        <v>606</v>
      </c>
      <c r="CP12">
        <f>SUMIFS('PCN DES MetricDATA 24-25'!$F:$F,'PCN DES MetricDATA 24-25'!$B:$B,'NCD018_019  24-25'!$BI12,'PCN DES MetricDATA 24-25'!$C:$C,'NCD018_019  24-25'!$BN$5,'PCN DES MetricDATA 24-25'!$D:$D,'NCD018_019  24-25'!$BN$4,'PCN DES MetricDATA 24-25'!$E:$E,'NCD018_019  24-25'!CP$8)</f>
        <v>659</v>
      </c>
      <c r="CQ12">
        <f>SUMIFS('PCN DES MetricDATA 24-25'!$F:$F,'PCN DES MetricDATA 24-25'!$B:$B,'NCD018_019  24-25'!$BI12,'PCN DES MetricDATA 24-25'!$C:$C,'NCD018_019  24-25'!$BN$5,'PCN DES MetricDATA 24-25'!$D:$D,'NCD018_019  24-25'!$BN$4,'PCN DES MetricDATA 24-25'!$E:$E,'NCD018_019  24-25'!CQ$8)</f>
        <v>738</v>
      </c>
      <c r="CR12">
        <f>SUMIFS('PCN DES MetricDATA 24-25'!$F:$F,'PCN DES MetricDATA 24-25'!$B:$B,'NCD018_019  24-25'!$BI12,'PCN DES MetricDATA 24-25'!$C:$C,'NCD018_019  24-25'!$BN$5,'PCN DES MetricDATA 24-25'!$D:$D,'NCD018_019  24-25'!$BN$4,'PCN DES MetricDATA 24-25'!$E:$E,'NCD018_019  24-25'!CR$8)</f>
        <v>758</v>
      </c>
      <c r="CS12">
        <f>SUMIFS('PCN DES MetricDATA 24-25'!$F:$F,'PCN DES MetricDATA 24-25'!$B:$B,'NCD018_019  24-25'!$BI12,'PCN DES MetricDATA 24-25'!$C:$C,'NCD018_019  24-25'!$BN$5,'PCN DES MetricDATA 24-25'!$D:$D,'NCD018_019  24-25'!$BN$4,'PCN DES MetricDATA 24-25'!$E:$E,'NCD018_019  24-25'!CS$8)</f>
        <v>854</v>
      </c>
    </row>
    <row r="13" spans="1:97" x14ac:dyDescent="0.35">
      <c r="A13" s="238" t="s">
        <v>648</v>
      </c>
      <c r="B13" s="238" t="s">
        <v>654</v>
      </c>
      <c r="C13" s="238" t="s">
        <v>33</v>
      </c>
      <c r="D13" s="238" t="s">
        <v>700</v>
      </c>
      <c r="E13" s="239">
        <v>45382</v>
      </c>
      <c r="F13" s="238">
        <v>11</v>
      </c>
      <c r="P13" t="s">
        <v>656</v>
      </c>
      <c r="Q13">
        <v>112</v>
      </c>
      <c r="R13">
        <v>350</v>
      </c>
      <c r="S13">
        <v>541</v>
      </c>
      <c r="T13">
        <v>885</v>
      </c>
      <c r="U13">
        <v>1171</v>
      </c>
      <c r="V13">
        <v>1339</v>
      </c>
      <c r="W13">
        <v>2162</v>
      </c>
      <c r="X13">
        <v>2770</v>
      </c>
      <c r="Y13">
        <v>3302</v>
      </c>
      <c r="Z13">
        <v>4104</v>
      </c>
      <c r="AA13">
        <v>4622</v>
      </c>
      <c r="AB13">
        <v>5848</v>
      </c>
      <c r="AC13">
        <v>206</v>
      </c>
      <c r="AD13">
        <v>353</v>
      </c>
      <c r="AE13">
        <v>635</v>
      </c>
      <c r="AF13">
        <v>792</v>
      </c>
      <c r="AG13">
        <v>999</v>
      </c>
      <c r="AH13">
        <v>1240</v>
      </c>
      <c r="AI13">
        <v>1502</v>
      </c>
      <c r="AJ13">
        <v>1860</v>
      </c>
      <c r="AK13">
        <v>2092</v>
      </c>
      <c r="AL13">
        <v>2385</v>
      </c>
      <c r="AM13">
        <v>2644</v>
      </c>
      <c r="AN13">
        <v>2900</v>
      </c>
      <c r="AO13">
        <f>SUMIFS('PCN DES MetricDATA 24-25'!$F:$F,'PCN DES MetricDATA 24-25'!$B:$B,'NCD018_019  24-25'!$P13,'PCN DES MetricDATA 24-25'!$C:$C,'NCD018_019  24-25'!$V$5,'PCN DES MetricDATA 24-25'!$D:$D,'NCD018_019  24-25'!$U$4,'PCN DES MetricDATA 24-25'!$E:$E,'NCD018_019  24-25'!AO$8)</f>
        <v>264</v>
      </c>
      <c r="AP13">
        <f>SUMIFS('PCN DES MetricDATA 24-25'!$F:$F,'PCN DES MetricDATA 24-25'!$B:$B,'NCD018_019  24-25'!$P13,'PCN DES MetricDATA 24-25'!$C:$C,'NCD018_019  24-25'!$V$5,'PCN DES MetricDATA 24-25'!$D:$D,'NCD018_019  24-25'!$U$4,'PCN DES MetricDATA 24-25'!$E:$E,'NCD018_019  24-25'!AP$8)</f>
        <v>438</v>
      </c>
      <c r="AQ13">
        <f>SUMIFS('PCN DES MetricDATA 24-25'!$F:$F,'PCN DES MetricDATA 24-25'!$B:$B,'NCD018_019  24-25'!$P13,'PCN DES MetricDATA 24-25'!$C:$C,'NCD018_019  24-25'!$V$5,'PCN DES MetricDATA 24-25'!$D:$D,'NCD018_019  24-25'!$U$4,'PCN DES MetricDATA 24-25'!$E:$E,'NCD018_019  24-25'!AQ$8)</f>
        <v>639</v>
      </c>
      <c r="AR13">
        <f>SUMIFS('PCN DES MetricDATA 24-25'!$F:$F,'PCN DES MetricDATA 24-25'!$B:$B,'NCD018_019  24-25'!$P13,'PCN DES MetricDATA 24-25'!$C:$C,'NCD018_019  24-25'!$V$5,'PCN DES MetricDATA 24-25'!$D:$D,'NCD018_019  24-25'!$U$4,'PCN DES MetricDATA 24-25'!$E:$E,'NCD018_019  24-25'!AR$8)</f>
        <v>811</v>
      </c>
      <c r="AS13">
        <f>SUMIFS('PCN DES MetricDATA 24-25'!$F:$F,'PCN DES MetricDATA 24-25'!$B:$B,'NCD018_019  24-25'!$P13,'PCN DES MetricDATA 24-25'!$C:$C,'NCD018_019  24-25'!$V$5,'PCN DES MetricDATA 24-25'!$D:$D,'NCD018_019  24-25'!$U$4,'PCN DES MetricDATA 24-25'!$E:$E,'NCD018_019  24-25'!AS$8)</f>
        <v>1037</v>
      </c>
      <c r="AT13">
        <f>SUMIFS('PCN DES MetricDATA 24-25'!$F:$F,'PCN DES MetricDATA 24-25'!$B:$B,'NCD018_019  24-25'!$P13,'PCN DES MetricDATA 24-25'!$C:$C,'NCD018_019  24-25'!$V$5,'PCN DES MetricDATA 24-25'!$D:$D,'NCD018_019  24-25'!$U$4,'PCN DES MetricDATA 24-25'!$E:$E,'NCD018_019  24-25'!AT$8)</f>
        <v>1286</v>
      </c>
      <c r="AU13">
        <f>SUMIFS('PCN DES MetricDATA 24-25'!$F:$F,'PCN DES MetricDATA 24-25'!$B:$B,'NCD018_019  24-25'!$P13,'PCN DES MetricDATA 24-25'!$C:$C,'NCD018_019  24-25'!$V$5,'PCN DES MetricDATA 24-25'!$D:$D,'NCD018_019  24-25'!$U$4,'PCN DES MetricDATA 24-25'!$E:$E,'NCD018_019  24-25'!AU$8)</f>
        <v>1502</v>
      </c>
      <c r="AV13">
        <f>SUMIFS('PCN DES MetricDATA 24-25'!$F:$F,'PCN DES MetricDATA 24-25'!$B:$B,'NCD018_019  24-25'!$P13,'PCN DES MetricDATA 24-25'!$C:$C,'NCD018_019  24-25'!$V$5,'PCN DES MetricDATA 24-25'!$D:$D,'NCD018_019  24-25'!$U$4,'PCN DES MetricDATA 24-25'!$E:$E,'NCD018_019  24-25'!AV$8)</f>
        <v>1658</v>
      </c>
      <c r="BI13" t="s">
        <v>656</v>
      </c>
      <c r="BJ13" s="153"/>
      <c r="BK13" s="153"/>
      <c r="BL13" s="153"/>
      <c r="BM13" s="153"/>
      <c r="BN13" s="153"/>
      <c r="BO13" s="153"/>
      <c r="BP13" s="153"/>
      <c r="BQ13" s="153"/>
      <c r="BR13" s="153"/>
      <c r="BS13" s="153"/>
      <c r="BT13" s="153"/>
      <c r="BU13" s="153"/>
      <c r="BV13" s="153"/>
      <c r="BW13" s="153"/>
      <c r="BX13" s="153"/>
      <c r="BY13" s="153"/>
      <c r="BZ13">
        <v>347</v>
      </c>
      <c r="CA13">
        <v>502</v>
      </c>
      <c r="CB13">
        <v>718</v>
      </c>
      <c r="CC13">
        <v>791</v>
      </c>
      <c r="CD13">
        <v>1029</v>
      </c>
      <c r="CE13">
        <v>1167</v>
      </c>
      <c r="CF13">
        <v>1430</v>
      </c>
      <c r="CG13">
        <v>1685</v>
      </c>
      <c r="CH13">
        <v>1830</v>
      </c>
      <c r="CI13">
        <v>2216</v>
      </c>
      <c r="CJ13">
        <v>2563</v>
      </c>
      <c r="CK13">
        <v>2797</v>
      </c>
      <c r="CL13">
        <f>SUMIFS('PCN DES MetricDATA 24-25'!$F:$F,'PCN DES MetricDATA 24-25'!$B:$B,'NCD018_019  24-25'!$BI13,'PCN DES MetricDATA 24-25'!$C:$C,'NCD018_019  24-25'!$BN$5,'PCN DES MetricDATA 24-25'!$D:$D,'NCD018_019  24-25'!$BN$4,'PCN DES MetricDATA 24-25'!$E:$E,'NCD018_019  24-25'!CL$8)</f>
        <v>390</v>
      </c>
      <c r="CM13">
        <f>SUMIFS('PCN DES MetricDATA 24-25'!$F:$F,'PCN DES MetricDATA 24-25'!$B:$B,'NCD018_019  24-25'!$BI13,'PCN DES MetricDATA 24-25'!$C:$C,'NCD018_019  24-25'!$BN$5,'PCN DES MetricDATA 24-25'!$D:$D,'NCD018_019  24-25'!$BN$4,'PCN DES MetricDATA 24-25'!$E:$E,'NCD018_019  24-25'!CM$8)</f>
        <v>577</v>
      </c>
      <c r="CN13">
        <f>SUMIFS('PCN DES MetricDATA 24-25'!$F:$F,'PCN DES MetricDATA 24-25'!$B:$B,'NCD018_019  24-25'!$BI13,'PCN DES MetricDATA 24-25'!$C:$C,'NCD018_019  24-25'!$BN$5,'PCN DES MetricDATA 24-25'!$D:$D,'NCD018_019  24-25'!$BN$4,'PCN DES MetricDATA 24-25'!$E:$E,'NCD018_019  24-25'!CN$8)</f>
        <v>724</v>
      </c>
      <c r="CO13">
        <f>SUMIFS('PCN DES MetricDATA 24-25'!$F:$F,'PCN DES MetricDATA 24-25'!$B:$B,'NCD018_019  24-25'!$BI13,'PCN DES MetricDATA 24-25'!$C:$C,'NCD018_019  24-25'!$BN$5,'PCN DES MetricDATA 24-25'!$D:$D,'NCD018_019  24-25'!$BN$4,'PCN DES MetricDATA 24-25'!$E:$E,'NCD018_019  24-25'!CO$8)</f>
        <v>936</v>
      </c>
      <c r="CP13">
        <f>SUMIFS('PCN DES MetricDATA 24-25'!$F:$F,'PCN DES MetricDATA 24-25'!$B:$B,'NCD018_019  24-25'!$BI13,'PCN DES MetricDATA 24-25'!$C:$C,'NCD018_019  24-25'!$BN$5,'PCN DES MetricDATA 24-25'!$D:$D,'NCD018_019  24-25'!$BN$4,'PCN DES MetricDATA 24-25'!$E:$E,'NCD018_019  24-25'!CP$8)</f>
        <v>1046</v>
      </c>
      <c r="CQ13">
        <f>SUMIFS('PCN DES MetricDATA 24-25'!$F:$F,'PCN DES MetricDATA 24-25'!$B:$B,'NCD018_019  24-25'!$BI13,'PCN DES MetricDATA 24-25'!$C:$C,'NCD018_019  24-25'!$BN$5,'PCN DES MetricDATA 24-25'!$D:$D,'NCD018_019  24-25'!$BN$4,'PCN DES MetricDATA 24-25'!$E:$E,'NCD018_019  24-25'!CQ$8)</f>
        <v>1173</v>
      </c>
      <c r="CR13">
        <f>SUMIFS('PCN DES MetricDATA 24-25'!$F:$F,'PCN DES MetricDATA 24-25'!$B:$B,'NCD018_019  24-25'!$BI13,'PCN DES MetricDATA 24-25'!$C:$C,'NCD018_019  24-25'!$BN$5,'PCN DES MetricDATA 24-25'!$D:$D,'NCD018_019  24-25'!$BN$4,'PCN DES MetricDATA 24-25'!$E:$E,'NCD018_019  24-25'!CR$8)</f>
        <v>1372</v>
      </c>
      <c r="CS13">
        <f>SUMIFS('PCN DES MetricDATA 24-25'!$F:$F,'PCN DES MetricDATA 24-25'!$B:$B,'NCD018_019  24-25'!$BI13,'PCN DES MetricDATA 24-25'!$C:$C,'NCD018_019  24-25'!$BN$5,'PCN DES MetricDATA 24-25'!$D:$D,'NCD018_019  24-25'!$BN$4,'PCN DES MetricDATA 24-25'!$E:$E,'NCD018_019  24-25'!CS$8)</f>
        <v>1543</v>
      </c>
    </row>
    <row r="14" spans="1:97" x14ac:dyDescent="0.35">
      <c r="A14" s="238" t="s">
        <v>648</v>
      </c>
      <c r="B14" s="238" t="s">
        <v>654</v>
      </c>
      <c r="C14" s="238" t="s">
        <v>33</v>
      </c>
      <c r="D14" s="238" t="s">
        <v>564</v>
      </c>
      <c r="E14" s="239">
        <v>45046</v>
      </c>
      <c r="F14" s="238">
        <v>5108</v>
      </c>
      <c r="P14" t="s">
        <v>95</v>
      </c>
      <c r="Q14">
        <v>1078</v>
      </c>
      <c r="R14">
        <v>2499</v>
      </c>
      <c r="S14">
        <v>4015</v>
      </c>
      <c r="T14">
        <v>5796</v>
      </c>
      <c r="U14">
        <v>7311</v>
      </c>
      <c r="V14">
        <v>6885</v>
      </c>
      <c r="W14">
        <v>11220</v>
      </c>
      <c r="X14">
        <v>13282</v>
      </c>
      <c r="Y14">
        <v>15059</v>
      </c>
      <c r="Z14">
        <v>16661</v>
      </c>
      <c r="AA14">
        <v>16948</v>
      </c>
      <c r="AB14">
        <v>21994</v>
      </c>
      <c r="AC14">
        <v>1288</v>
      </c>
      <c r="AD14">
        <v>2619</v>
      </c>
      <c r="AE14">
        <v>3923</v>
      </c>
      <c r="AF14">
        <v>5193</v>
      </c>
      <c r="AG14">
        <v>5768</v>
      </c>
      <c r="AH14">
        <v>7743</v>
      </c>
      <c r="AI14">
        <v>8618</v>
      </c>
      <c r="AJ14">
        <v>9767</v>
      </c>
      <c r="AK14">
        <v>10951</v>
      </c>
      <c r="AL14">
        <v>12119</v>
      </c>
      <c r="AM14">
        <v>13304</v>
      </c>
      <c r="AN14">
        <v>15202</v>
      </c>
      <c r="AO14">
        <f>SUM(AO9:AO13)</f>
        <v>1409</v>
      </c>
      <c r="AP14">
        <f t="shared" ref="AP14:AT14" si="2">SUM(AP9:AP13)</f>
        <v>2814</v>
      </c>
      <c r="AQ14">
        <f t="shared" si="2"/>
        <v>3975</v>
      </c>
      <c r="AR14">
        <f t="shared" si="2"/>
        <v>5053</v>
      </c>
      <c r="AS14">
        <f t="shared" si="2"/>
        <v>7339</v>
      </c>
      <c r="AT14">
        <f t="shared" si="2"/>
        <v>8724</v>
      </c>
      <c r="AU14">
        <f t="shared" ref="AU14:AV14" si="3">SUM(AU9:AU13)</f>
        <v>9989</v>
      </c>
      <c r="AV14">
        <f t="shared" si="3"/>
        <v>10739</v>
      </c>
      <c r="BI14" t="s">
        <v>95</v>
      </c>
      <c r="BJ14" s="153"/>
      <c r="BK14" s="153"/>
      <c r="BL14" s="153"/>
      <c r="BM14" s="153"/>
      <c r="BN14" s="153"/>
      <c r="BO14" s="153"/>
      <c r="BP14" s="153"/>
      <c r="BQ14" s="153"/>
      <c r="BR14" s="153"/>
      <c r="BS14" s="153"/>
      <c r="BT14" s="153"/>
      <c r="BU14" s="153"/>
      <c r="BV14" s="153"/>
      <c r="BW14" s="153"/>
      <c r="BX14" s="153"/>
      <c r="BY14" s="153"/>
      <c r="BZ14">
        <v>1540</v>
      </c>
      <c r="CA14">
        <v>2488</v>
      </c>
      <c r="CB14">
        <v>3432</v>
      </c>
      <c r="CC14">
        <v>4309</v>
      </c>
      <c r="CD14">
        <v>4526</v>
      </c>
      <c r="CE14">
        <v>5923</v>
      </c>
      <c r="CF14">
        <v>6657</v>
      </c>
      <c r="CG14">
        <v>7553</v>
      </c>
      <c r="CH14">
        <v>8705</v>
      </c>
      <c r="CI14">
        <v>10203</v>
      </c>
      <c r="CJ14">
        <v>11519</v>
      </c>
      <c r="CK14">
        <v>12601</v>
      </c>
      <c r="CL14">
        <f t="shared" ref="CL14" si="4">SUM(CL9:CL13)</f>
        <v>1319</v>
      </c>
      <c r="CM14">
        <f t="shared" ref="CM14:CQ14" si="5">SUM(CM9:CM13)</f>
        <v>2169</v>
      </c>
      <c r="CN14">
        <f t="shared" si="5"/>
        <v>2888</v>
      </c>
      <c r="CO14">
        <f t="shared" si="5"/>
        <v>3656</v>
      </c>
      <c r="CP14">
        <f t="shared" si="5"/>
        <v>5260</v>
      </c>
      <c r="CQ14">
        <f t="shared" si="5"/>
        <v>6044</v>
      </c>
      <c r="CR14">
        <f t="shared" ref="CR14:CS14" si="6">SUM(CR9:CR13)</f>
        <v>6863</v>
      </c>
      <c r="CS14">
        <f t="shared" si="6"/>
        <v>7705</v>
      </c>
    </row>
    <row r="15" spans="1:97" x14ac:dyDescent="0.35">
      <c r="A15" s="238" t="s">
        <v>648</v>
      </c>
      <c r="B15" s="238" t="s">
        <v>654</v>
      </c>
      <c r="C15" s="238" t="s">
        <v>33</v>
      </c>
      <c r="D15" s="238" t="s">
        <v>564</v>
      </c>
      <c r="E15" s="239">
        <v>45077</v>
      </c>
      <c r="F15" s="238">
        <v>3792</v>
      </c>
      <c r="P15" t="s">
        <v>626</v>
      </c>
      <c r="Q15">
        <v>10955</v>
      </c>
      <c r="R15">
        <v>26615</v>
      </c>
      <c r="S15">
        <v>44571</v>
      </c>
      <c r="T15">
        <v>64911</v>
      </c>
      <c r="U15">
        <v>83563</v>
      </c>
      <c r="V15">
        <v>88792</v>
      </c>
      <c r="W15">
        <v>122230</v>
      </c>
      <c r="X15">
        <v>144185</v>
      </c>
      <c r="Y15">
        <v>163835</v>
      </c>
      <c r="Z15">
        <v>189237</v>
      </c>
      <c r="AA15">
        <v>197233</v>
      </c>
      <c r="AB15">
        <v>244803</v>
      </c>
      <c r="AC15">
        <v>11567</v>
      </c>
      <c r="AD15">
        <v>23743</v>
      </c>
      <c r="AE15">
        <v>39447</v>
      </c>
      <c r="AF15">
        <v>53202</v>
      </c>
      <c r="AG15">
        <v>65822</v>
      </c>
      <c r="AH15">
        <v>80576</v>
      </c>
      <c r="AI15">
        <v>94548</v>
      </c>
      <c r="AJ15">
        <v>106496</v>
      </c>
      <c r="AK15">
        <v>115566</v>
      </c>
      <c r="AL15">
        <v>128877</v>
      </c>
      <c r="AM15">
        <v>141793</v>
      </c>
      <c r="AN15">
        <v>157529</v>
      </c>
      <c r="AO15">
        <f>SUMIFS('PCN DES MetricDATA 24-25'!$F:$F,'PCN DES MetricDATA 24-25'!$B:$B,'NCD018_019  24-25'!$P15,'PCN DES MetricDATA 24-25'!$C:$C,'NCD018_019  24-25'!$V$5,'PCN DES MetricDATA 24-25'!$D:$D,'NCD018_019  24-25'!$U$4,'PCN DES MetricDATA 24-25'!$E:$E,'NCD018_019  24-25'!AO$8)</f>
        <v>12258</v>
      </c>
      <c r="AP15">
        <f>SUMIFS('PCN DES MetricDATA 24-25'!$F:$F,'PCN DES MetricDATA 24-25'!$B:$B,'NCD018_019  24-25'!$P15,'PCN DES MetricDATA 24-25'!$C:$C,'NCD018_019  24-25'!$V$5,'PCN DES MetricDATA 24-25'!$D:$D,'NCD018_019  24-25'!$U$4,'PCN DES MetricDATA 24-25'!$E:$E,'NCD018_019  24-25'!AP$8)</f>
        <v>24451</v>
      </c>
      <c r="AQ15">
        <f>SUMIFS('PCN DES MetricDATA 24-25'!$F:$F,'PCN DES MetricDATA 24-25'!$B:$B,'NCD018_019  24-25'!$P15,'PCN DES MetricDATA 24-25'!$C:$C,'NCD018_019  24-25'!$V$5,'PCN DES MetricDATA 24-25'!$D:$D,'NCD018_019  24-25'!$U$4,'PCN DES MetricDATA 24-25'!$E:$E,'NCD018_019  24-25'!AQ$8)</f>
        <v>36577</v>
      </c>
      <c r="AR15">
        <f>SUMIFS('PCN DES MetricDATA 24-25'!$F:$F,'PCN DES MetricDATA 24-25'!$B:$B,'NCD018_019  24-25'!$P15,'PCN DES MetricDATA 24-25'!$C:$C,'NCD018_019  24-25'!$V$5,'PCN DES MetricDATA 24-25'!$D:$D,'NCD018_019  24-25'!$U$4,'PCN DES MetricDATA 24-25'!$E:$E,'NCD018_019  24-25'!AR$8)</f>
        <v>53307</v>
      </c>
      <c r="AS15">
        <f>SUMIFS('PCN DES MetricDATA 24-25'!$F:$F,'PCN DES MetricDATA 24-25'!$B:$B,'NCD018_019  24-25'!$P15,'PCN DES MetricDATA 24-25'!$C:$C,'NCD018_019  24-25'!$V$5,'PCN DES MetricDATA 24-25'!$D:$D,'NCD018_019  24-25'!$U$4,'PCN DES MetricDATA 24-25'!$E:$E,'NCD018_019  24-25'!AS$8)</f>
        <v>66261</v>
      </c>
      <c r="AT15">
        <f>SUMIFS('PCN DES MetricDATA 24-25'!$F:$F,'PCN DES MetricDATA 24-25'!$B:$B,'NCD018_019  24-25'!$P15,'PCN DES MetricDATA 24-25'!$C:$C,'NCD018_019  24-25'!$V$5,'PCN DES MetricDATA 24-25'!$D:$D,'NCD018_019  24-25'!$U$4,'PCN DES MetricDATA 24-25'!$E:$E,'NCD018_019  24-25'!AT$8)</f>
        <v>79594</v>
      </c>
      <c r="AU15">
        <f>SUMIFS('PCN DES MetricDATA 24-25'!$F:$F,'PCN DES MetricDATA 24-25'!$B:$B,'NCD018_019  24-25'!$P15,'PCN DES MetricDATA 24-25'!$C:$C,'NCD018_019  24-25'!$V$5,'PCN DES MetricDATA 24-25'!$D:$D,'NCD018_019  24-25'!$U$4,'PCN DES MetricDATA 24-25'!$E:$E,'NCD018_019  24-25'!AU$8)</f>
        <v>97600</v>
      </c>
      <c r="AV15">
        <f>SUMIFS('PCN DES MetricDATA 24-25'!$F:$F,'PCN DES MetricDATA 24-25'!$B:$B,'NCD018_019  24-25'!$P15,'PCN DES MetricDATA 24-25'!$C:$C,'NCD018_019  24-25'!$V$5,'PCN DES MetricDATA 24-25'!$D:$D,'NCD018_019  24-25'!$U$4,'PCN DES MetricDATA 24-25'!$E:$E,'NCD018_019  24-25'!AV$8)</f>
        <v>109219</v>
      </c>
      <c r="BI15" t="s">
        <v>626</v>
      </c>
      <c r="BJ15" s="153"/>
      <c r="BK15" s="153"/>
      <c r="BL15" s="153"/>
      <c r="BM15" s="153"/>
      <c r="BN15" s="153"/>
      <c r="BO15" s="153"/>
      <c r="BP15" s="153"/>
      <c r="BQ15" s="153"/>
      <c r="BR15" s="153"/>
      <c r="BS15" s="153"/>
      <c r="BT15" s="153"/>
      <c r="BU15" s="153"/>
      <c r="BV15" s="153"/>
      <c r="BW15" s="153"/>
      <c r="BX15" s="153"/>
      <c r="BY15" s="153"/>
      <c r="BZ15">
        <v>27343</v>
      </c>
      <c r="CA15">
        <v>44509</v>
      </c>
      <c r="CB15">
        <v>63527</v>
      </c>
      <c r="CC15">
        <v>80353</v>
      </c>
      <c r="CD15">
        <v>93075</v>
      </c>
      <c r="CE15">
        <v>106517</v>
      </c>
      <c r="CF15">
        <v>120770</v>
      </c>
      <c r="CG15">
        <v>129391</v>
      </c>
      <c r="CH15">
        <v>136984</v>
      </c>
      <c r="CI15">
        <v>149001</v>
      </c>
      <c r="CJ15">
        <v>159769</v>
      </c>
      <c r="CK15">
        <v>173540</v>
      </c>
      <c r="CL15">
        <f>SUMIFS('PCN DES MetricDATA 24-25'!$F:$F,'PCN DES MetricDATA 24-25'!$B:$B,'NCD018_019  24-25'!$BI15,'PCN DES MetricDATA 24-25'!$C:$C,'NCD018_019  24-25'!$BN$5,'PCN DES MetricDATA 24-25'!$D:$D,'NCD018_019  24-25'!$BN$4,'PCN DES MetricDATA 24-25'!$E:$E,'NCD018_019  24-25'!CL$8)</f>
        <v>23879</v>
      </c>
      <c r="CM15">
        <f>SUMIFS('PCN DES MetricDATA 24-25'!$F:$F,'PCN DES MetricDATA 24-25'!$B:$B,'NCD018_019  24-25'!$BI15,'PCN DES MetricDATA 24-25'!$C:$C,'NCD018_019  24-25'!$BN$5,'PCN DES MetricDATA 24-25'!$D:$D,'NCD018_019  24-25'!$BN$4,'PCN DES MetricDATA 24-25'!$E:$E,'NCD018_019  24-25'!CM$8)</f>
        <v>37753</v>
      </c>
      <c r="CN15">
        <f>SUMIFS('PCN DES MetricDATA 24-25'!$F:$F,'PCN DES MetricDATA 24-25'!$B:$B,'NCD018_019  24-25'!$BI15,'PCN DES MetricDATA 24-25'!$C:$C,'NCD018_019  24-25'!$BN$5,'PCN DES MetricDATA 24-25'!$D:$D,'NCD018_019  24-25'!$BN$4,'PCN DES MetricDATA 24-25'!$E:$E,'NCD018_019  24-25'!CN$8)</f>
        <v>50681</v>
      </c>
      <c r="CO15">
        <f>SUMIFS('PCN DES MetricDATA 24-25'!$F:$F,'PCN DES MetricDATA 24-25'!$B:$B,'NCD018_019  24-25'!$BI15,'PCN DES MetricDATA 24-25'!$C:$C,'NCD018_019  24-25'!$BN$5,'PCN DES MetricDATA 24-25'!$D:$D,'NCD018_019  24-25'!$BN$4,'PCN DES MetricDATA 24-25'!$E:$E,'NCD018_019  24-25'!CO$8)</f>
        <v>71087</v>
      </c>
      <c r="CP15">
        <f>SUMIFS('PCN DES MetricDATA 24-25'!$F:$F,'PCN DES MetricDATA 24-25'!$B:$B,'NCD018_019  24-25'!$BI15,'PCN DES MetricDATA 24-25'!$C:$C,'NCD018_019  24-25'!$BN$5,'PCN DES MetricDATA 24-25'!$D:$D,'NCD018_019  24-25'!$BN$4,'PCN DES MetricDATA 24-25'!$E:$E,'NCD018_019  24-25'!CP$8)</f>
        <v>82100</v>
      </c>
      <c r="CQ15">
        <f>SUMIFS('PCN DES MetricDATA 24-25'!$F:$F,'PCN DES MetricDATA 24-25'!$B:$B,'NCD018_019  24-25'!$BI15,'PCN DES MetricDATA 24-25'!$C:$C,'NCD018_019  24-25'!$BN$5,'PCN DES MetricDATA 24-25'!$D:$D,'NCD018_019  24-25'!$BN$4,'PCN DES MetricDATA 24-25'!$E:$E,'NCD018_019  24-25'!CQ$8)</f>
        <v>92974</v>
      </c>
      <c r="CR15">
        <f>SUMIFS('PCN DES MetricDATA 24-25'!$F:$F,'PCN DES MetricDATA 24-25'!$B:$B,'NCD018_019  24-25'!$BI15,'PCN DES MetricDATA 24-25'!$C:$C,'NCD018_019  24-25'!$BN$5,'PCN DES MetricDATA 24-25'!$D:$D,'NCD018_019  24-25'!$BN$4,'PCN DES MetricDATA 24-25'!$E:$E,'NCD018_019  24-25'!CR$8)</f>
        <v>106709</v>
      </c>
      <c r="CS15">
        <f>SUMIFS('PCN DES MetricDATA 24-25'!$F:$F,'PCN DES MetricDATA 24-25'!$B:$B,'NCD018_019  24-25'!$BI15,'PCN DES MetricDATA 24-25'!$C:$C,'NCD018_019  24-25'!$BN$5,'PCN DES MetricDATA 24-25'!$D:$D,'NCD018_019  24-25'!$BN$4,'PCN DES MetricDATA 24-25'!$E:$E,'NCD018_019  24-25'!CS$8)</f>
        <v>116080</v>
      </c>
    </row>
    <row r="16" spans="1:97" x14ac:dyDescent="0.35">
      <c r="A16" s="238" t="s">
        <v>648</v>
      </c>
      <c r="B16" s="238" t="s">
        <v>654</v>
      </c>
      <c r="C16" s="238" t="s">
        <v>33</v>
      </c>
      <c r="D16" s="238" t="s">
        <v>564</v>
      </c>
      <c r="E16" s="239">
        <v>45107</v>
      </c>
      <c r="F16" s="238">
        <v>5222</v>
      </c>
    </row>
    <row r="17" spans="1:97" x14ac:dyDescent="0.35">
      <c r="A17" s="238" t="s">
        <v>648</v>
      </c>
      <c r="B17" s="238" t="s">
        <v>654</v>
      </c>
      <c r="C17" s="238" t="s">
        <v>33</v>
      </c>
      <c r="D17" s="238" t="s">
        <v>564</v>
      </c>
      <c r="E17" s="239">
        <v>45138</v>
      </c>
      <c r="F17" s="238">
        <v>4780</v>
      </c>
      <c r="P17" s="7" t="s">
        <v>638</v>
      </c>
      <c r="Q17" s="7"/>
      <c r="R17" s="7"/>
      <c r="S17" s="7"/>
      <c r="T17" s="7"/>
      <c r="U17" s="7" t="s">
        <v>645</v>
      </c>
      <c r="V17" s="7" t="s">
        <v>1558</v>
      </c>
      <c r="W17" s="7"/>
      <c r="X17" s="7"/>
      <c r="BI17" s="6" t="s">
        <v>638</v>
      </c>
      <c r="BJ17" s="6"/>
      <c r="BK17" s="6"/>
      <c r="BL17" s="6"/>
      <c r="BM17" s="6"/>
      <c r="BN17" s="6" t="s">
        <v>1558</v>
      </c>
      <c r="BO17" s="6"/>
      <c r="BP17" s="6"/>
      <c r="BQ17" s="6"/>
    </row>
    <row r="18" spans="1:97" x14ac:dyDescent="0.35">
      <c r="A18" s="238" t="s">
        <v>648</v>
      </c>
      <c r="B18" s="238" t="s">
        <v>654</v>
      </c>
      <c r="C18" s="238" t="s">
        <v>33</v>
      </c>
      <c r="D18" s="238" t="s">
        <v>564</v>
      </c>
      <c r="E18" s="239">
        <v>45169</v>
      </c>
      <c r="F18" s="238">
        <v>5634</v>
      </c>
      <c r="P18" s="7" t="s">
        <v>641</v>
      </c>
      <c r="Q18" s="7"/>
      <c r="R18" s="7"/>
      <c r="S18" s="7"/>
      <c r="T18" s="7"/>
      <c r="U18" s="7" t="s">
        <v>564</v>
      </c>
      <c r="V18" s="7" t="s">
        <v>564</v>
      </c>
      <c r="W18" s="7"/>
      <c r="X18" s="7"/>
      <c r="BI18" s="6" t="s">
        <v>641</v>
      </c>
      <c r="BJ18" s="6"/>
      <c r="BK18" s="6"/>
      <c r="BL18" s="6"/>
      <c r="BM18" s="6"/>
      <c r="BN18" s="6" t="s">
        <v>564</v>
      </c>
      <c r="BO18" s="6"/>
      <c r="BP18" s="6"/>
      <c r="BQ18" s="6"/>
    </row>
    <row r="19" spans="1:97" x14ac:dyDescent="0.35">
      <c r="A19" s="238" t="s">
        <v>648</v>
      </c>
      <c r="B19" s="238" t="s">
        <v>654</v>
      </c>
      <c r="C19" s="238" t="s">
        <v>33</v>
      </c>
      <c r="D19" s="238" t="s">
        <v>564</v>
      </c>
      <c r="E19" s="239">
        <v>45199</v>
      </c>
      <c r="F19" s="238">
        <v>5919</v>
      </c>
      <c r="P19" s="7" t="s">
        <v>640</v>
      </c>
      <c r="Q19" s="7"/>
      <c r="R19" s="7"/>
      <c r="S19" s="7"/>
      <c r="T19" s="7"/>
      <c r="U19" s="7" t="s">
        <v>36</v>
      </c>
      <c r="V19" s="218" t="s">
        <v>1560</v>
      </c>
      <c r="W19" s="7"/>
      <c r="X19" s="7"/>
      <c r="BI19" s="6" t="s">
        <v>640</v>
      </c>
      <c r="BJ19" s="6"/>
      <c r="BK19" s="6"/>
      <c r="BL19" s="6"/>
      <c r="BM19" s="6"/>
      <c r="BN19" s="6" t="s">
        <v>1542</v>
      </c>
      <c r="BO19" s="6"/>
      <c r="BP19" s="6"/>
      <c r="BQ19" s="6"/>
    </row>
    <row r="20" spans="1:97" x14ac:dyDescent="0.35">
      <c r="A20" s="238" t="s">
        <v>648</v>
      </c>
      <c r="B20" s="238" t="s">
        <v>654</v>
      </c>
      <c r="C20" s="238" t="s">
        <v>33</v>
      </c>
      <c r="D20" s="238" t="s">
        <v>564</v>
      </c>
      <c r="E20" s="239">
        <v>45230</v>
      </c>
      <c r="F20" s="238">
        <v>5734</v>
      </c>
      <c r="P20" s="7"/>
      <c r="Q20" s="7"/>
      <c r="R20" s="7"/>
      <c r="S20" s="7"/>
      <c r="T20" s="7"/>
      <c r="U20" s="7"/>
      <c r="V20" s="7"/>
      <c r="W20" s="7"/>
      <c r="X20" s="7"/>
      <c r="BI20" s="6"/>
      <c r="BJ20" s="6"/>
      <c r="BK20" s="6"/>
      <c r="BL20" s="6"/>
      <c r="BM20" s="6"/>
      <c r="BN20" s="6"/>
      <c r="BO20" s="6"/>
      <c r="BP20" s="6"/>
      <c r="BQ20" s="6"/>
    </row>
    <row r="21" spans="1:97" x14ac:dyDescent="0.35">
      <c r="A21" s="238" t="s">
        <v>648</v>
      </c>
      <c r="B21" s="238" t="s">
        <v>654</v>
      </c>
      <c r="C21" s="238" t="s">
        <v>33</v>
      </c>
      <c r="D21" s="238" t="s">
        <v>564</v>
      </c>
      <c r="E21" s="239">
        <v>45260</v>
      </c>
      <c r="F21" s="238">
        <v>5634</v>
      </c>
      <c r="P21" s="7" t="s">
        <v>649</v>
      </c>
      <c r="Q21" s="7"/>
      <c r="R21" s="7"/>
      <c r="S21" s="7"/>
      <c r="T21" s="7"/>
      <c r="U21" s="7" t="s">
        <v>642</v>
      </c>
      <c r="V21" s="7"/>
      <c r="W21" s="7"/>
      <c r="X21" s="7"/>
      <c r="BI21" s="6" t="s">
        <v>649</v>
      </c>
      <c r="BJ21" s="6"/>
      <c r="BK21" s="6"/>
      <c r="BL21" s="6"/>
      <c r="BM21" s="6"/>
      <c r="BN21" s="6" t="s">
        <v>642</v>
      </c>
      <c r="BO21" s="6"/>
      <c r="BP21" s="6"/>
      <c r="BQ21" s="6"/>
    </row>
    <row r="22" spans="1:97" x14ac:dyDescent="0.35">
      <c r="A22" s="238" t="s">
        <v>648</v>
      </c>
      <c r="B22" s="238" t="s">
        <v>654</v>
      </c>
      <c r="C22" s="238" t="s">
        <v>33</v>
      </c>
      <c r="D22" s="238" t="s">
        <v>564</v>
      </c>
      <c r="E22" s="239">
        <v>45291</v>
      </c>
      <c r="F22" s="238">
        <v>5756</v>
      </c>
      <c r="P22" s="7" t="s">
        <v>639</v>
      </c>
      <c r="Q22" s="9">
        <v>44681</v>
      </c>
      <c r="R22" s="9">
        <v>44712</v>
      </c>
      <c r="S22" s="9">
        <v>44742</v>
      </c>
      <c r="T22" s="9">
        <v>44773</v>
      </c>
      <c r="U22" s="9">
        <v>44804</v>
      </c>
      <c r="V22" s="9">
        <v>44834</v>
      </c>
      <c r="W22" s="9">
        <v>44865</v>
      </c>
      <c r="X22" s="9">
        <v>44895</v>
      </c>
      <c r="Y22" s="9">
        <v>44926</v>
      </c>
      <c r="Z22" s="9">
        <v>44957</v>
      </c>
      <c r="AA22" s="9">
        <v>44985</v>
      </c>
      <c r="AB22" s="9">
        <v>45016</v>
      </c>
      <c r="AC22" s="9">
        <v>45046</v>
      </c>
      <c r="AD22" s="9">
        <v>45077</v>
      </c>
      <c r="AE22" s="9">
        <v>45107</v>
      </c>
      <c r="AF22" s="9">
        <v>45138</v>
      </c>
      <c r="AG22" s="9">
        <v>45169</v>
      </c>
      <c r="AH22" s="9">
        <v>45199</v>
      </c>
      <c r="AI22" s="9">
        <v>45230</v>
      </c>
      <c r="AJ22" s="9">
        <v>45260</v>
      </c>
      <c r="AK22" s="9">
        <v>45291</v>
      </c>
      <c r="AL22" s="9">
        <v>45322</v>
      </c>
      <c r="AM22" s="9">
        <v>45351</v>
      </c>
      <c r="AN22" s="9">
        <v>45382</v>
      </c>
      <c r="AO22" s="9">
        <f>EOMONTH(AN22,1)</f>
        <v>45412</v>
      </c>
      <c r="AP22" s="9">
        <f t="shared" ref="AP22" si="7">EOMONTH(AO22,1)</f>
        <v>45443</v>
      </c>
      <c r="AQ22" s="9">
        <f t="shared" ref="AQ22" si="8">EOMONTH(AP22,1)</f>
        <v>45473</v>
      </c>
      <c r="AR22" s="9">
        <f t="shared" ref="AR22" si="9">EOMONTH(AQ22,1)</f>
        <v>45504</v>
      </c>
      <c r="AS22" s="9">
        <f t="shared" ref="AS22" si="10">EOMONTH(AR22,1)</f>
        <v>45535</v>
      </c>
      <c r="AT22" s="9">
        <f>EOMONTH(AS22,1)</f>
        <v>45565</v>
      </c>
      <c r="AU22" s="9">
        <f>EOMONTH(AT22,1)</f>
        <v>45596</v>
      </c>
      <c r="AV22" s="9">
        <f>EOMONTH(AU22,1)</f>
        <v>45626</v>
      </c>
      <c r="AW22" s="9"/>
      <c r="AX22" s="9"/>
      <c r="AY22" s="9"/>
      <c r="AZ22" s="9"/>
      <c r="BA22" s="9"/>
      <c r="BI22" s="6" t="s">
        <v>639</v>
      </c>
      <c r="BJ22" s="10">
        <v>44561</v>
      </c>
      <c r="BK22" s="10">
        <v>44592</v>
      </c>
      <c r="BL22" s="10">
        <v>44620</v>
      </c>
      <c r="BM22" s="10">
        <v>44651</v>
      </c>
      <c r="BN22" s="10">
        <v>44681</v>
      </c>
      <c r="BO22" s="10">
        <v>44712</v>
      </c>
      <c r="BP22" s="10">
        <v>44742</v>
      </c>
      <c r="BQ22" s="10">
        <v>44773</v>
      </c>
      <c r="BR22" s="10">
        <v>44804</v>
      </c>
      <c r="BS22" s="10">
        <v>44834</v>
      </c>
      <c r="BT22" s="10">
        <v>44865</v>
      </c>
      <c r="BU22" s="10">
        <v>44895</v>
      </c>
      <c r="BV22" s="10">
        <v>44926</v>
      </c>
      <c r="BW22" s="10">
        <v>44957</v>
      </c>
      <c r="BX22" s="10">
        <v>44985</v>
      </c>
      <c r="BY22" s="10">
        <v>45016</v>
      </c>
      <c r="BZ22" s="10">
        <v>45046</v>
      </c>
      <c r="CA22" s="10">
        <v>45077</v>
      </c>
      <c r="CB22" s="10">
        <v>45107</v>
      </c>
      <c r="CC22" s="10">
        <v>45138</v>
      </c>
      <c r="CD22" s="10">
        <v>45169</v>
      </c>
      <c r="CE22" s="10">
        <v>45199</v>
      </c>
      <c r="CF22" s="10">
        <v>45230</v>
      </c>
      <c r="CG22" s="10">
        <v>45260</v>
      </c>
      <c r="CH22" s="10">
        <v>45291</v>
      </c>
      <c r="CI22" s="10">
        <v>45322</v>
      </c>
      <c r="CJ22" s="10">
        <v>45351</v>
      </c>
      <c r="CK22" s="10">
        <v>45382</v>
      </c>
      <c r="CL22" s="9">
        <f>EOMONTH(CK22,1)</f>
        <v>45412</v>
      </c>
      <c r="CM22" s="9">
        <f t="shared" ref="CM22:CP22" si="11">EOMONTH(CL22,1)</f>
        <v>45443</v>
      </c>
      <c r="CN22" s="9">
        <f t="shared" si="11"/>
        <v>45473</v>
      </c>
      <c r="CO22" s="9">
        <f t="shared" si="11"/>
        <v>45504</v>
      </c>
      <c r="CP22" s="9">
        <f t="shared" si="11"/>
        <v>45535</v>
      </c>
      <c r="CQ22" s="9">
        <f>EOMONTH(CP22,1)</f>
        <v>45565</v>
      </c>
      <c r="CR22" s="9">
        <f>EOMONTH(CQ22,1)</f>
        <v>45596</v>
      </c>
      <c r="CS22" s="9">
        <f>EOMONTH(CR22,1)</f>
        <v>45626</v>
      </c>
    </row>
    <row r="23" spans="1:97" x14ac:dyDescent="0.35">
      <c r="A23" s="238" t="s">
        <v>648</v>
      </c>
      <c r="B23" s="238" t="s">
        <v>654</v>
      </c>
      <c r="C23" s="238" t="s">
        <v>33</v>
      </c>
      <c r="D23" s="238" t="s">
        <v>564</v>
      </c>
      <c r="E23" s="239">
        <v>45322</v>
      </c>
      <c r="F23" s="238">
        <v>5680</v>
      </c>
      <c r="P23" t="s">
        <v>651</v>
      </c>
      <c r="Q23">
        <v>6217</v>
      </c>
      <c r="R23">
        <v>6310</v>
      </c>
      <c r="S23">
        <v>6468</v>
      </c>
      <c r="T23">
        <v>6459</v>
      </c>
      <c r="U23">
        <v>6285</v>
      </c>
      <c r="V23">
        <v>5402</v>
      </c>
      <c r="W23">
        <v>6295</v>
      </c>
      <c r="X23">
        <v>5883</v>
      </c>
      <c r="Y23">
        <v>5892</v>
      </c>
      <c r="Z23">
        <v>5808</v>
      </c>
      <c r="AA23">
        <v>4701</v>
      </c>
      <c r="AB23">
        <v>5080</v>
      </c>
      <c r="AC23">
        <v>3736</v>
      </c>
      <c r="AD23">
        <v>3634</v>
      </c>
      <c r="AE23">
        <v>3889</v>
      </c>
      <c r="AF23">
        <v>3999</v>
      </c>
      <c r="AG23">
        <v>3950</v>
      </c>
      <c r="AH23">
        <v>4490</v>
      </c>
      <c r="AI23">
        <v>4512</v>
      </c>
      <c r="AJ23">
        <v>4666</v>
      </c>
      <c r="AK23">
        <v>5030</v>
      </c>
      <c r="AL23">
        <v>5258</v>
      </c>
      <c r="AM23">
        <v>5600</v>
      </c>
      <c r="AN23">
        <v>5765</v>
      </c>
      <c r="AO23">
        <f>SUMIFS('PCN DES MetricDATA 24-25'!$F:$F,'PCN DES MetricDATA 24-25'!$B:$B,'NCD018_019  24-25'!$P23,'PCN DES MetricDATA 24-25'!$C:$C,'NCD018_019  24-25'!$V$19,'PCN DES MetricDATA 24-25'!$D:$D,'NCD018_019  24-25'!$U$18,'PCN DES MetricDATA 24-25'!$E:$E,'NCD018_019  24-25'!AO$8)</f>
        <v>0</v>
      </c>
      <c r="AP23">
        <f>SUMIFS('PCN DES MetricDATA 24-25'!$F:$F,'PCN DES MetricDATA 24-25'!$B:$B,'NCD018_019  24-25'!$P23,'PCN DES MetricDATA 24-25'!$C:$C,'NCD018_019  24-25'!$V$19,'PCN DES MetricDATA 24-25'!$D:$D,'NCD018_019  24-25'!$U$18,'PCN DES MetricDATA 24-25'!$E:$E,'NCD018_019  24-25'!AP$8)</f>
        <v>0</v>
      </c>
      <c r="AQ23">
        <f>SUMIFS('PCN DES MetricDATA 24-25'!$F:$F,'PCN DES MetricDATA 24-25'!$B:$B,'NCD018_019  24-25'!$P23,'PCN DES MetricDATA 24-25'!$C:$C,'NCD018_019  24-25'!$V$19,'PCN DES MetricDATA 24-25'!$D:$D,'NCD018_019  24-25'!$U$18,'PCN DES MetricDATA 24-25'!$E:$E,'NCD018_019  24-25'!AQ$8)</f>
        <v>0</v>
      </c>
      <c r="AR23">
        <f>SUMIFS('PCN DES MetricDATA 24-25'!$F:$F,'PCN DES MetricDATA 24-25'!$B:$B,'NCD018_019  24-25'!$P23,'PCN DES MetricDATA 24-25'!$C:$C,'NCD018_019  24-25'!$V$19,'PCN DES MetricDATA 24-25'!$D:$D,'NCD018_019  24-25'!$U$18,'PCN DES MetricDATA 24-25'!$E:$E,'NCD018_019  24-25'!AR$8)</f>
        <v>0</v>
      </c>
      <c r="AS23">
        <f>SUMIFS('PCN DES MetricDATA 24-25'!$F:$F,'PCN DES MetricDATA 24-25'!$B:$B,'NCD018_019  24-25'!$P23,'PCN DES MetricDATA 24-25'!$C:$C,'NCD018_019  24-25'!$V$19,'PCN DES MetricDATA 24-25'!$D:$D,'NCD018_019  24-25'!$U$18,'PCN DES MetricDATA 24-25'!$E:$E,'NCD018_019  24-25'!AS$8)</f>
        <v>4785</v>
      </c>
      <c r="AT23">
        <f>SUMIFS('PCN DES MetricDATA 24-25'!$F:$F,'PCN DES MetricDATA 24-25'!$B:$B,'NCD018_019  24-25'!$P23,'PCN DES MetricDATA 24-25'!$C:$C,'NCD018_019  24-25'!$V$19,'PCN DES MetricDATA 24-25'!$D:$D,'NCD018_019  24-25'!$U$18,'PCN DES MetricDATA 24-25'!$E:$E,'NCD018_019  24-25'!AT$8)</f>
        <v>5003</v>
      </c>
      <c r="AU23">
        <f>SUMIFS('PCN DES MetricDATA 24-25'!$F:$F,'PCN DES MetricDATA 24-25'!$B:$B,'NCD018_019  24-25'!$P23,'PCN DES MetricDATA 24-25'!$C:$C,'NCD018_019  24-25'!$V$19,'PCN DES MetricDATA 24-25'!$D:$D,'NCD018_019  24-25'!$U$18,'PCN DES MetricDATA 24-25'!$E:$E,'NCD018_019  24-25'!AU$8)</f>
        <v>5210</v>
      </c>
      <c r="AV23">
        <f>SUMIFS('PCN DES MetricDATA 24-25'!$F:$F,'PCN DES MetricDATA 24-25'!$B:$B,'NCD018_019  24-25'!$P23,'PCN DES MetricDATA 24-25'!$C:$C,'NCD018_019  24-25'!$V$19,'PCN DES MetricDATA 24-25'!$D:$D,'NCD018_019  24-25'!$U$18,'PCN DES MetricDATA 24-25'!$E:$E,'NCD018_019  24-25'!AV$8)</f>
        <v>5273</v>
      </c>
      <c r="BI23" t="s">
        <v>651</v>
      </c>
      <c r="BJ23" s="153"/>
      <c r="BK23" s="153"/>
      <c r="BL23" s="153"/>
      <c r="BM23" s="153"/>
      <c r="BN23" s="153"/>
      <c r="BO23" s="153"/>
      <c r="BP23" s="153"/>
      <c r="BQ23" s="153"/>
      <c r="BR23" s="153"/>
      <c r="BS23" s="153"/>
      <c r="BT23" s="153"/>
      <c r="BU23" s="153"/>
      <c r="BV23" s="153"/>
      <c r="BW23" s="153"/>
      <c r="BX23" s="153"/>
      <c r="BY23" s="153"/>
      <c r="BZ23">
        <v>5116</v>
      </c>
      <c r="CA23">
        <v>4786</v>
      </c>
      <c r="CB23">
        <v>5283</v>
      </c>
      <c r="CC23">
        <v>5294</v>
      </c>
      <c r="CD23">
        <v>5030</v>
      </c>
      <c r="CE23">
        <v>5551</v>
      </c>
      <c r="CF23">
        <v>5467</v>
      </c>
      <c r="CG23">
        <v>5574</v>
      </c>
      <c r="CH23">
        <v>5723</v>
      </c>
      <c r="CI23">
        <v>5811</v>
      </c>
      <c r="CJ23">
        <v>6019</v>
      </c>
      <c r="CK23">
        <v>6040</v>
      </c>
      <c r="CL23">
        <f>SUMIFS('PCN DES MetricDATA 24-25'!$F:$F,'PCN DES MetricDATA 24-25'!$B:$B,'NCD018_019  24-25'!$BI23,'PCN DES MetricDATA 24-25'!$C:$C,'NCD018_019  24-25'!$BN$19,'PCN DES MetricDATA 24-25'!$D:$D,'NCD018_019  24-25'!$BN$18,'PCN DES MetricDATA 24-25'!$E:$E,'NCD018_019  24-25'!CL$8)</f>
        <v>0</v>
      </c>
      <c r="CM23">
        <f>SUMIFS('PCN DES MetricDATA 24-25'!$F:$F,'PCN DES MetricDATA 24-25'!$B:$B,'NCD018_019  24-25'!$BI23,'PCN DES MetricDATA 24-25'!$C:$C,'NCD018_019  24-25'!$BN$19,'PCN DES MetricDATA 24-25'!$D:$D,'NCD018_019  24-25'!$BN$18,'PCN DES MetricDATA 24-25'!$E:$E,'NCD018_019  24-25'!CM$8)</f>
        <v>0</v>
      </c>
      <c r="CN23">
        <f>SUMIFS('PCN DES MetricDATA 24-25'!$F:$F,'PCN DES MetricDATA 24-25'!$B:$B,'NCD018_019  24-25'!$BI23,'PCN DES MetricDATA 24-25'!$C:$C,'NCD018_019  24-25'!$BN$19,'PCN DES MetricDATA 24-25'!$D:$D,'NCD018_019  24-25'!$BN$18,'PCN DES MetricDATA 24-25'!$E:$E,'NCD018_019  24-25'!CN$8)</f>
        <v>0</v>
      </c>
      <c r="CO23">
        <f>SUMIFS('PCN DES MetricDATA 24-25'!$F:$F,'PCN DES MetricDATA 24-25'!$B:$B,'NCD018_019  24-25'!$BI23,'PCN DES MetricDATA 24-25'!$C:$C,'NCD018_019  24-25'!$BN$19,'PCN DES MetricDATA 24-25'!$D:$D,'NCD018_019  24-25'!$BN$18,'PCN DES MetricDATA 24-25'!$E:$E,'NCD018_019  24-25'!CO$8)</f>
        <v>0</v>
      </c>
      <c r="CP23">
        <f>SUMIFS('PCN DES MetricDATA 24-25'!$F:$F,'PCN DES MetricDATA 24-25'!$B:$B,'NCD018_019  24-25'!$BI23,'PCN DES MetricDATA 24-25'!$C:$C,'NCD018_019  24-25'!$BN$19,'PCN DES MetricDATA 24-25'!$D:$D,'NCD018_019  24-25'!$BN$18,'PCN DES MetricDATA 24-25'!$E:$E,'NCD018_019  24-25'!CP$8)</f>
        <v>6100</v>
      </c>
      <c r="CQ23">
        <f>SUMIFS('PCN DES MetricDATA 24-25'!$F:$F,'PCN DES MetricDATA 24-25'!$B:$B,'NCD018_019  24-25'!$BI23,'PCN DES MetricDATA 24-25'!$C:$C,'NCD018_019  24-25'!$BN$19,'PCN DES MetricDATA 24-25'!$D:$D,'NCD018_019  24-25'!$BN$18,'PCN DES MetricDATA 24-25'!$E:$E,'NCD018_019  24-25'!CQ$8)</f>
        <v>6178</v>
      </c>
      <c r="CR23">
        <f>SUMIFS('PCN DES MetricDATA 24-25'!$F:$F,'PCN DES MetricDATA 24-25'!$B:$B,'NCD018_019  24-25'!$BI23,'PCN DES MetricDATA 24-25'!$C:$C,'NCD018_019  24-25'!$BN$19,'PCN DES MetricDATA 24-25'!$D:$D,'NCD018_019  24-25'!$BN$18,'PCN DES MetricDATA 24-25'!$E:$E,'NCD018_019  24-25'!CR$8)</f>
        <v>6219</v>
      </c>
      <c r="CS23">
        <f>SUMIFS('PCN DES MetricDATA 24-25'!$F:$F,'PCN DES MetricDATA 24-25'!$B:$B,'NCD018_019  24-25'!$BI23,'PCN DES MetricDATA 24-25'!$C:$C,'NCD018_019  24-25'!$BN$19,'PCN DES MetricDATA 24-25'!$D:$D,'NCD018_019  24-25'!$BN$18,'PCN DES MetricDATA 24-25'!$E:$E,'NCD018_019  24-25'!CS$8)</f>
        <v>6200</v>
      </c>
    </row>
    <row r="24" spans="1:97" x14ac:dyDescent="0.35">
      <c r="A24" s="238" t="s">
        <v>648</v>
      </c>
      <c r="B24" s="238" t="s">
        <v>654</v>
      </c>
      <c r="C24" s="238" t="s">
        <v>33</v>
      </c>
      <c r="D24" s="238" t="s">
        <v>564</v>
      </c>
      <c r="E24" s="239">
        <v>45351</v>
      </c>
      <c r="F24" s="238">
        <v>5775</v>
      </c>
      <c r="P24" t="s">
        <v>652</v>
      </c>
      <c r="Q24">
        <v>5403</v>
      </c>
      <c r="R24">
        <v>5459</v>
      </c>
      <c r="S24">
        <v>5618</v>
      </c>
      <c r="T24">
        <v>5630</v>
      </c>
      <c r="U24">
        <v>5610</v>
      </c>
      <c r="V24">
        <v>5119</v>
      </c>
      <c r="W24">
        <v>5271</v>
      </c>
      <c r="X24">
        <v>5303</v>
      </c>
      <c r="Y24">
        <v>5296</v>
      </c>
      <c r="Z24">
        <v>4537</v>
      </c>
      <c r="AA24">
        <v>3790</v>
      </c>
      <c r="AB24">
        <v>5025</v>
      </c>
      <c r="AC24">
        <v>4655</v>
      </c>
      <c r="AD24">
        <v>4853</v>
      </c>
      <c r="AE24">
        <v>4792</v>
      </c>
      <c r="AF24">
        <v>4872</v>
      </c>
      <c r="AG24">
        <v>4045</v>
      </c>
      <c r="AH24">
        <v>5039</v>
      </c>
      <c r="AI24">
        <v>4777</v>
      </c>
      <c r="AJ24">
        <v>4813</v>
      </c>
      <c r="AK24">
        <v>4851</v>
      </c>
      <c r="AL24">
        <v>4848</v>
      </c>
      <c r="AM24">
        <v>4947</v>
      </c>
      <c r="AN24">
        <v>4964</v>
      </c>
      <c r="AO24">
        <f>SUMIFS('PCN DES MetricDATA 24-25'!$F:$F,'PCN DES MetricDATA 24-25'!$B:$B,'NCD018_019  24-25'!$P24,'PCN DES MetricDATA 24-25'!$C:$C,'NCD018_019  24-25'!$V$19,'PCN DES MetricDATA 24-25'!$D:$D,'NCD018_019  24-25'!$U$18,'PCN DES MetricDATA 24-25'!$E:$E,'NCD018_019  24-25'!AO$8)</f>
        <v>4451</v>
      </c>
      <c r="AP24">
        <f>SUMIFS('PCN DES MetricDATA 24-25'!$F:$F,'PCN DES MetricDATA 24-25'!$B:$B,'NCD018_019  24-25'!$P24,'PCN DES MetricDATA 24-25'!$C:$C,'NCD018_019  24-25'!$V$19,'PCN DES MetricDATA 24-25'!$D:$D,'NCD018_019  24-25'!$U$18,'PCN DES MetricDATA 24-25'!$E:$E,'NCD018_019  24-25'!AP$8)</f>
        <v>4592</v>
      </c>
      <c r="AQ24">
        <f>SUMIFS('PCN DES MetricDATA 24-25'!$F:$F,'PCN DES MetricDATA 24-25'!$B:$B,'NCD018_019  24-25'!$P24,'PCN DES MetricDATA 24-25'!$C:$C,'NCD018_019  24-25'!$V$19,'PCN DES MetricDATA 24-25'!$D:$D,'NCD018_019  24-25'!$U$18,'PCN DES MetricDATA 24-25'!$E:$E,'NCD018_019  24-25'!AQ$8)</f>
        <v>4751</v>
      </c>
      <c r="AR24">
        <f>SUMIFS('PCN DES MetricDATA 24-25'!$F:$F,'PCN DES MetricDATA 24-25'!$B:$B,'NCD018_019  24-25'!$P24,'PCN DES MetricDATA 24-25'!$C:$C,'NCD018_019  24-25'!$V$19,'PCN DES MetricDATA 24-25'!$D:$D,'NCD018_019  24-25'!$U$18,'PCN DES MetricDATA 24-25'!$E:$E,'NCD018_019  24-25'!AR$8)</f>
        <v>4848</v>
      </c>
      <c r="AS24">
        <f>SUMIFS('PCN DES MetricDATA 24-25'!$F:$F,'PCN DES MetricDATA 24-25'!$B:$B,'NCD018_019  24-25'!$P24,'PCN DES MetricDATA 24-25'!$C:$C,'NCD018_019  24-25'!$V$19,'PCN DES MetricDATA 24-25'!$D:$D,'NCD018_019  24-25'!$U$18,'PCN DES MetricDATA 24-25'!$E:$E,'NCD018_019  24-25'!AS$8)</f>
        <v>5006</v>
      </c>
      <c r="AT24">
        <f>SUMIFS('PCN DES MetricDATA 24-25'!$F:$F,'PCN DES MetricDATA 24-25'!$B:$B,'NCD018_019  24-25'!$P24,'PCN DES MetricDATA 24-25'!$C:$C,'NCD018_019  24-25'!$V$19,'PCN DES MetricDATA 24-25'!$D:$D,'NCD018_019  24-25'!$U$18,'PCN DES MetricDATA 24-25'!$E:$E,'NCD018_019  24-25'!AT$8)</f>
        <v>5145</v>
      </c>
      <c r="AU24">
        <f>SUMIFS('PCN DES MetricDATA 24-25'!$F:$F,'PCN DES MetricDATA 24-25'!$B:$B,'NCD018_019  24-25'!$P24,'PCN DES MetricDATA 24-25'!$C:$C,'NCD018_019  24-25'!$V$19,'PCN DES MetricDATA 24-25'!$D:$D,'NCD018_019  24-25'!$U$18,'PCN DES MetricDATA 24-25'!$E:$E,'NCD018_019  24-25'!AU$8)</f>
        <v>5197</v>
      </c>
      <c r="AV24">
        <f>SUMIFS('PCN DES MetricDATA 24-25'!$F:$F,'PCN DES MetricDATA 24-25'!$B:$B,'NCD018_019  24-25'!$P24,'PCN DES MetricDATA 24-25'!$C:$C,'NCD018_019  24-25'!$V$19,'PCN DES MetricDATA 24-25'!$D:$D,'NCD018_019  24-25'!$U$18,'PCN DES MetricDATA 24-25'!$E:$E,'NCD018_019  24-25'!AV$8)</f>
        <v>5249</v>
      </c>
      <c r="BI24" t="s">
        <v>652</v>
      </c>
      <c r="BJ24" s="153"/>
      <c r="BK24" s="153"/>
      <c r="BL24" s="153"/>
      <c r="BM24" s="153"/>
      <c r="BN24" s="153"/>
      <c r="BO24" s="153"/>
      <c r="BP24" s="153"/>
      <c r="BQ24" s="153"/>
      <c r="BR24" s="153"/>
      <c r="BS24" s="153"/>
      <c r="BT24" s="153"/>
      <c r="BU24" s="153"/>
      <c r="BV24" s="153"/>
      <c r="BW24" s="153"/>
      <c r="BX24" s="153"/>
      <c r="BY24" s="153"/>
      <c r="BZ24">
        <v>5474</v>
      </c>
      <c r="CA24">
        <v>5606</v>
      </c>
      <c r="CB24">
        <v>5650</v>
      </c>
      <c r="CC24">
        <v>5669</v>
      </c>
      <c r="CD24">
        <v>4754</v>
      </c>
      <c r="CE24">
        <v>5776</v>
      </c>
      <c r="CF24">
        <v>5449</v>
      </c>
      <c r="CG24">
        <v>5429</v>
      </c>
      <c r="CH24">
        <v>5450</v>
      </c>
      <c r="CI24">
        <v>5438</v>
      </c>
      <c r="CJ24">
        <v>5519</v>
      </c>
      <c r="CK24">
        <v>5530</v>
      </c>
      <c r="CL24">
        <f>SUMIFS('PCN DES MetricDATA 24-25'!$F:$F,'PCN DES MetricDATA 24-25'!$B:$B,'NCD018_019  24-25'!$BI24,'PCN DES MetricDATA 24-25'!$C:$C,'NCD018_019  24-25'!$BN$19,'PCN DES MetricDATA 24-25'!$D:$D,'NCD018_019  24-25'!$BN$18,'PCN DES MetricDATA 24-25'!$E:$E,'NCD018_019  24-25'!CL$8)</f>
        <v>5590</v>
      </c>
      <c r="CM24">
        <f>SUMIFS('PCN DES MetricDATA 24-25'!$F:$F,'PCN DES MetricDATA 24-25'!$B:$B,'NCD018_019  24-25'!$BI24,'PCN DES MetricDATA 24-25'!$C:$C,'NCD018_019  24-25'!$BN$19,'PCN DES MetricDATA 24-25'!$D:$D,'NCD018_019  24-25'!$BN$18,'PCN DES MetricDATA 24-25'!$E:$E,'NCD018_019  24-25'!CM$8)</f>
        <v>5620</v>
      </c>
      <c r="CN24">
        <f>SUMIFS('PCN DES MetricDATA 24-25'!$F:$F,'PCN DES MetricDATA 24-25'!$B:$B,'NCD018_019  24-25'!$BI24,'PCN DES MetricDATA 24-25'!$C:$C,'NCD018_019  24-25'!$BN$19,'PCN DES MetricDATA 24-25'!$D:$D,'NCD018_019  24-25'!$BN$18,'PCN DES MetricDATA 24-25'!$E:$E,'NCD018_019  24-25'!CN$8)</f>
        <v>5699</v>
      </c>
      <c r="CO24">
        <f>SUMIFS('PCN DES MetricDATA 24-25'!$F:$F,'PCN DES MetricDATA 24-25'!$B:$B,'NCD018_019  24-25'!$BI24,'PCN DES MetricDATA 24-25'!$C:$C,'NCD018_019  24-25'!$BN$19,'PCN DES MetricDATA 24-25'!$D:$D,'NCD018_019  24-25'!$BN$18,'PCN DES MetricDATA 24-25'!$E:$E,'NCD018_019  24-25'!CO$8)</f>
        <v>5749</v>
      </c>
      <c r="CP24">
        <f>SUMIFS('PCN DES MetricDATA 24-25'!$F:$F,'PCN DES MetricDATA 24-25'!$B:$B,'NCD018_019  24-25'!$BI24,'PCN DES MetricDATA 24-25'!$C:$C,'NCD018_019  24-25'!$BN$19,'PCN DES MetricDATA 24-25'!$D:$D,'NCD018_019  24-25'!$BN$18,'PCN DES MetricDATA 24-25'!$E:$E,'NCD018_019  24-25'!CP$8)</f>
        <v>5827</v>
      </c>
      <c r="CQ24">
        <f>SUMIFS('PCN DES MetricDATA 24-25'!$F:$F,'PCN DES MetricDATA 24-25'!$B:$B,'NCD018_019  24-25'!$BI24,'PCN DES MetricDATA 24-25'!$C:$C,'NCD018_019  24-25'!$BN$19,'PCN DES MetricDATA 24-25'!$D:$D,'NCD018_019  24-25'!$BN$18,'PCN DES MetricDATA 24-25'!$E:$E,'NCD018_019  24-25'!CQ$8)</f>
        <v>5933</v>
      </c>
      <c r="CR24">
        <f>SUMIFS('PCN DES MetricDATA 24-25'!$F:$F,'PCN DES MetricDATA 24-25'!$B:$B,'NCD018_019  24-25'!$BI24,'PCN DES MetricDATA 24-25'!$C:$C,'NCD018_019  24-25'!$BN$19,'PCN DES MetricDATA 24-25'!$D:$D,'NCD018_019  24-25'!$BN$18,'PCN DES MetricDATA 24-25'!$E:$E,'NCD018_019  24-25'!CR$8)</f>
        <v>5957</v>
      </c>
      <c r="CS24">
        <f>SUMIFS('PCN DES MetricDATA 24-25'!$F:$F,'PCN DES MetricDATA 24-25'!$B:$B,'NCD018_019  24-25'!$BI24,'PCN DES MetricDATA 24-25'!$C:$C,'NCD018_019  24-25'!$BN$19,'PCN DES MetricDATA 24-25'!$D:$D,'NCD018_019  24-25'!$BN$18,'PCN DES MetricDATA 24-25'!$E:$E,'NCD018_019  24-25'!CS$8)</f>
        <v>5969</v>
      </c>
    </row>
    <row r="25" spans="1:97" x14ac:dyDescent="0.35">
      <c r="A25" s="238" t="s">
        <v>648</v>
      </c>
      <c r="B25" s="238" t="s">
        <v>654</v>
      </c>
      <c r="C25" s="238" t="s">
        <v>33</v>
      </c>
      <c r="D25" s="238" t="s">
        <v>564</v>
      </c>
      <c r="E25" s="239">
        <v>45382</v>
      </c>
      <c r="F25" s="238">
        <v>5861</v>
      </c>
      <c r="P25" t="s">
        <v>653</v>
      </c>
      <c r="Q25">
        <v>6314</v>
      </c>
      <c r="R25">
        <v>6446</v>
      </c>
      <c r="S25">
        <v>6490</v>
      </c>
      <c r="T25">
        <v>6300</v>
      </c>
      <c r="U25">
        <v>6337</v>
      </c>
      <c r="V25">
        <v>5856</v>
      </c>
      <c r="W25">
        <v>6524</v>
      </c>
      <c r="X25">
        <v>6500</v>
      </c>
      <c r="Y25">
        <v>6362</v>
      </c>
      <c r="Z25">
        <v>6276</v>
      </c>
      <c r="AA25">
        <v>5709</v>
      </c>
      <c r="AB25">
        <v>5780</v>
      </c>
      <c r="AC25">
        <v>4777</v>
      </c>
      <c r="AD25">
        <v>4854</v>
      </c>
      <c r="AE25">
        <v>4871</v>
      </c>
      <c r="AF25">
        <v>4911</v>
      </c>
      <c r="AG25">
        <v>4862</v>
      </c>
      <c r="AH25">
        <v>5178</v>
      </c>
      <c r="AI25">
        <v>4833</v>
      </c>
      <c r="AJ25">
        <v>4594</v>
      </c>
      <c r="AK25">
        <v>4653</v>
      </c>
      <c r="AL25">
        <v>4331</v>
      </c>
      <c r="AM25">
        <v>4375</v>
      </c>
      <c r="AN25">
        <v>5414</v>
      </c>
      <c r="AO25">
        <f>SUMIFS('PCN DES MetricDATA 24-25'!$F:$F,'PCN DES MetricDATA 24-25'!$B:$B,'NCD018_019  24-25'!$P25,'PCN DES MetricDATA 24-25'!$C:$C,'NCD018_019  24-25'!$V$19,'PCN DES MetricDATA 24-25'!$D:$D,'NCD018_019  24-25'!$U$18,'PCN DES MetricDATA 24-25'!$E:$E,'NCD018_019  24-25'!AO$8)</f>
        <v>4532</v>
      </c>
      <c r="AP25">
        <f>SUMIFS('PCN DES MetricDATA 24-25'!$F:$F,'PCN DES MetricDATA 24-25'!$B:$B,'NCD018_019  24-25'!$P25,'PCN DES MetricDATA 24-25'!$C:$C,'NCD018_019  24-25'!$V$19,'PCN DES MetricDATA 24-25'!$D:$D,'NCD018_019  24-25'!$U$18,'PCN DES MetricDATA 24-25'!$E:$E,'NCD018_019  24-25'!AP$8)</f>
        <v>4715</v>
      </c>
      <c r="AQ25">
        <f>SUMIFS('PCN DES MetricDATA 24-25'!$F:$F,'PCN DES MetricDATA 24-25'!$B:$B,'NCD018_019  24-25'!$P25,'PCN DES MetricDATA 24-25'!$C:$C,'NCD018_019  24-25'!$V$19,'PCN DES MetricDATA 24-25'!$D:$D,'NCD018_019  24-25'!$U$18,'PCN DES MetricDATA 24-25'!$E:$E,'NCD018_019  24-25'!AQ$8)</f>
        <v>4891</v>
      </c>
      <c r="AR25">
        <f>SUMIFS('PCN DES MetricDATA 24-25'!$F:$F,'PCN DES MetricDATA 24-25'!$B:$B,'NCD018_019  24-25'!$P25,'PCN DES MetricDATA 24-25'!$C:$C,'NCD018_019  24-25'!$V$19,'PCN DES MetricDATA 24-25'!$D:$D,'NCD018_019  24-25'!$U$18,'PCN DES MetricDATA 24-25'!$E:$E,'NCD018_019  24-25'!AR$8)</f>
        <v>5095</v>
      </c>
      <c r="AS25">
        <f>SUMIFS('PCN DES MetricDATA 24-25'!$F:$F,'PCN DES MetricDATA 24-25'!$B:$B,'NCD018_019  24-25'!$P25,'PCN DES MetricDATA 24-25'!$C:$C,'NCD018_019  24-25'!$V$19,'PCN DES MetricDATA 24-25'!$D:$D,'NCD018_019  24-25'!$U$18,'PCN DES MetricDATA 24-25'!$E:$E,'NCD018_019  24-25'!AS$8)</f>
        <v>5333</v>
      </c>
      <c r="AT25">
        <f>SUMIFS('PCN DES MetricDATA 24-25'!$F:$F,'PCN DES MetricDATA 24-25'!$B:$B,'NCD018_019  24-25'!$P25,'PCN DES MetricDATA 24-25'!$C:$C,'NCD018_019  24-25'!$V$19,'PCN DES MetricDATA 24-25'!$D:$D,'NCD018_019  24-25'!$U$18,'PCN DES MetricDATA 24-25'!$E:$E,'NCD018_019  24-25'!AT$8)</f>
        <v>5413</v>
      </c>
      <c r="AU25">
        <f>SUMIFS('PCN DES MetricDATA 24-25'!$F:$F,'PCN DES MetricDATA 24-25'!$B:$B,'NCD018_019  24-25'!$P25,'PCN DES MetricDATA 24-25'!$C:$C,'NCD018_019  24-25'!$V$19,'PCN DES MetricDATA 24-25'!$D:$D,'NCD018_019  24-25'!$U$18,'PCN DES MetricDATA 24-25'!$E:$E,'NCD018_019  24-25'!AU$8)</f>
        <v>5556</v>
      </c>
      <c r="AV25">
        <f>SUMIFS('PCN DES MetricDATA 24-25'!$F:$F,'PCN DES MetricDATA 24-25'!$B:$B,'NCD018_019  24-25'!$P25,'PCN DES MetricDATA 24-25'!$C:$C,'NCD018_019  24-25'!$V$19,'PCN DES MetricDATA 24-25'!$D:$D,'NCD018_019  24-25'!$U$18,'PCN DES MetricDATA 24-25'!$E:$E,'NCD018_019  24-25'!AV$8)</f>
        <v>5653</v>
      </c>
      <c r="BI25" t="s">
        <v>653</v>
      </c>
      <c r="BJ25" s="153"/>
      <c r="BK25" s="153"/>
      <c r="BL25" s="153"/>
      <c r="BM25" s="153"/>
      <c r="BN25" s="153"/>
      <c r="BO25" s="153"/>
      <c r="BP25" s="153"/>
      <c r="BQ25" s="153"/>
      <c r="BR25" s="153"/>
      <c r="BS25" s="153"/>
      <c r="BT25" s="153"/>
      <c r="BU25" s="153"/>
      <c r="BV25" s="153"/>
      <c r="BW25" s="153"/>
      <c r="BX25" s="153"/>
      <c r="BY25" s="153"/>
      <c r="BZ25">
        <v>6185</v>
      </c>
      <c r="CA25">
        <v>6203</v>
      </c>
      <c r="CB25">
        <v>6333</v>
      </c>
      <c r="CC25">
        <v>6405</v>
      </c>
      <c r="CD25">
        <v>6279</v>
      </c>
      <c r="CE25">
        <v>6664</v>
      </c>
      <c r="CF25">
        <v>6228</v>
      </c>
      <c r="CG25">
        <v>5866</v>
      </c>
      <c r="CH25">
        <v>5902</v>
      </c>
      <c r="CI25">
        <v>5504</v>
      </c>
      <c r="CJ25">
        <v>5509</v>
      </c>
      <c r="CK25">
        <v>6683</v>
      </c>
      <c r="CL25">
        <f>SUMIFS('PCN DES MetricDATA 24-25'!$F:$F,'PCN DES MetricDATA 24-25'!$B:$B,'NCD018_019  24-25'!$BI25,'PCN DES MetricDATA 24-25'!$C:$C,'NCD018_019  24-25'!$BN$19,'PCN DES MetricDATA 24-25'!$D:$D,'NCD018_019  24-25'!$BN$18,'PCN DES MetricDATA 24-25'!$E:$E,'NCD018_019  24-25'!CL$8)</f>
        <v>6855</v>
      </c>
      <c r="CM25">
        <f>SUMIFS('PCN DES MetricDATA 24-25'!$F:$F,'PCN DES MetricDATA 24-25'!$B:$B,'NCD018_019  24-25'!$BI25,'PCN DES MetricDATA 24-25'!$C:$C,'NCD018_019  24-25'!$BN$19,'PCN DES MetricDATA 24-25'!$D:$D,'NCD018_019  24-25'!$BN$18,'PCN DES MetricDATA 24-25'!$E:$E,'NCD018_019  24-25'!CM$8)</f>
        <v>6929</v>
      </c>
      <c r="CN25">
        <f>SUMIFS('PCN DES MetricDATA 24-25'!$F:$F,'PCN DES MetricDATA 24-25'!$B:$B,'NCD018_019  24-25'!$BI25,'PCN DES MetricDATA 24-25'!$C:$C,'NCD018_019  24-25'!$BN$19,'PCN DES MetricDATA 24-25'!$D:$D,'NCD018_019  24-25'!$BN$18,'PCN DES MetricDATA 24-25'!$E:$E,'NCD018_019  24-25'!CN$8)</f>
        <v>6991</v>
      </c>
      <c r="CO25">
        <f>SUMIFS('PCN DES MetricDATA 24-25'!$F:$F,'PCN DES MetricDATA 24-25'!$B:$B,'NCD018_019  24-25'!$BI25,'PCN DES MetricDATA 24-25'!$C:$C,'NCD018_019  24-25'!$BN$19,'PCN DES MetricDATA 24-25'!$D:$D,'NCD018_019  24-25'!$BN$18,'PCN DES MetricDATA 24-25'!$E:$E,'NCD018_019  24-25'!CO$8)</f>
        <v>7112</v>
      </c>
      <c r="CP25">
        <f>SUMIFS('PCN DES MetricDATA 24-25'!$F:$F,'PCN DES MetricDATA 24-25'!$B:$B,'NCD018_019  24-25'!$BI25,'PCN DES MetricDATA 24-25'!$C:$C,'NCD018_019  24-25'!$BN$19,'PCN DES MetricDATA 24-25'!$D:$D,'NCD018_019  24-25'!$BN$18,'PCN DES MetricDATA 24-25'!$E:$E,'NCD018_019  24-25'!CP$8)</f>
        <v>7212</v>
      </c>
      <c r="CQ25">
        <f>SUMIFS('PCN DES MetricDATA 24-25'!$F:$F,'PCN DES MetricDATA 24-25'!$B:$B,'NCD018_019  24-25'!$BI25,'PCN DES MetricDATA 24-25'!$C:$C,'NCD018_019  24-25'!$BN$19,'PCN DES MetricDATA 24-25'!$D:$D,'NCD018_019  24-25'!$BN$18,'PCN DES MetricDATA 24-25'!$E:$E,'NCD018_019  24-25'!CQ$8)</f>
        <v>7165</v>
      </c>
      <c r="CR25">
        <f>SUMIFS('PCN DES MetricDATA 24-25'!$F:$F,'PCN DES MetricDATA 24-25'!$B:$B,'NCD018_019  24-25'!$BI25,'PCN DES MetricDATA 24-25'!$C:$C,'NCD018_019  24-25'!$BN$19,'PCN DES MetricDATA 24-25'!$D:$D,'NCD018_019  24-25'!$BN$18,'PCN DES MetricDATA 24-25'!$E:$E,'NCD018_019  24-25'!CR$8)</f>
        <v>7147</v>
      </c>
      <c r="CS25">
        <f>SUMIFS('PCN DES MetricDATA 24-25'!$F:$F,'PCN DES MetricDATA 24-25'!$B:$B,'NCD018_019  24-25'!$BI25,'PCN DES MetricDATA 24-25'!$C:$C,'NCD018_019  24-25'!$BN$19,'PCN DES MetricDATA 24-25'!$D:$D,'NCD018_019  24-25'!$BN$18,'PCN DES MetricDATA 24-25'!$E:$E,'NCD018_019  24-25'!CS$8)</f>
        <v>7142</v>
      </c>
    </row>
    <row r="26" spans="1:97" x14ac:dyDescent="0.35">
      <c r="A26" s="238" t="s">
        <v>648</v>
      </c>
      <c r="B26" s="238" t="s">
        <v>654</v>
      </c>
      <c r="C26" s="238" t="s">
        <v>33</v>
      </c>
      <c r="D26" s="238" t="s">
        <v>563</v>
      </c>
      <c r="E26" s="239">
        <v>45046</v>
      </c>
      <c r="F26" s="238">
        <v>171</v>
      </c>
      <c r="P26" t="s">
        <v>654</v>
      </c>
      <c r="Q26">
        <v>5331</v>
      </c>
      <c r="R26">
        <v>5715</v>
      </c>
      <c r="S26">
        <v>5758</v>
      </c>
      <c r="T26">
        <v>5771</v>
      </c>
      <c r="U26">
        <v>5817</v>
      </c>
      <c r="V26">
        <v>2287</v>
      </c>
      <c r="W26">
        <v>5585</v>
      </c>
      <c r="X26">
        <v>5514</v>
      </c>
      <c r="Y26">
        <v>5447</v>
      </c>
      <c r="Z26">
        <v>5556</v>
      </c>
      <c r="AA26">
        <v>4393</v>
      </c>
      <c r="AB26">
        <v>5486</v>
      </c>
      <c r="AC26">
        <v>3392</v>
      </c>
      <c r="AD26">
        <v>2939</v>
      </c>
      <c r="AE26">
        <v>3593</v>
      </c>
      <c r="AF26">
        <v>3392</v>
      </c>
      <c r="AG26">
        <v>4150</v>
      </c>
      <c r="AH26">
        <v>4535</v>
      </c>
      <c r="AI26">
        <v>4410</v>
      </c>
      <c r="AJ26">
        <v>4365</v>
      </c>
      <c r="AK26">
        <v>4571</v>
      </c>
      <c r="AL26">
        <v>4613</v>
      </c>
      <c r="AM26">
        <v>4677</v>
      </c>
      <c r="AN26">
        <v>4885</v>
      </c>
      <c r="AO26">
        <f>SUMIFS('PCN DES MetricDATA 24-25'!$F:$F,'PCN DES MetricDATA 24-25'!$B:$B,'NCD018_019  24-25'!$P26,'PCN DES MetricDATA 24-25'!$C:$C,'NCD018_019  24-25'!$V$19,'PCN DES MetricDATA 24-25'!$D:$D,'NCD018_019  24-25'!$U$18,'PCN DES MetricDATA 24-25'!$E:$E,'NCD018_019  24-25'!AO$8)</f>
        <v>4067</v>
      </c>
      <c r="AP26">
        <f>SUMIFS('PCN DES MetricDATA 24-25'!$F:$F,'PCN DES MetricDATA 24-25'!$B:$B,'NCD018_019  24-25'!$P26,'PCN DES MetricDATA 24-25'!$C:$C,'NCD018_019  24-25'!$V$19,'PCN DES MetricDATA 24-25'!$D:$D,'NCD018_019  24-25'!$U$18,'PCN DES MetricDATA 24-25'!$E:$E,'NCD018_019  24-25'!AP$8)</f>
        <v>4259</v>
      </c>
      <c r="AQ26">
        <f>SUMIFS('PCN DES MetricDATA 24-25'!$F:$F,'PCN DES MetricDATA 24-25'!$B:$B,'NCD018_019  24-25'!$P26,'PCN DES MetricDATA 24-25'!$C:$C,'NCD018_019  24-25'!$V$19,'PCN DES MetricDATA 24-25'!$D:$D,'NCD018_019  24-25'!$U$18,'PCN DES MetricDATA 24-25'!$E:$E,'NCD018_019  24-25'!AQ$8)</f>
        <v>4428</v>
      </c>
      <c r="AR26">
        <f>SUMIFS('PCN DES MetricDATA 24-25'!$F:$F,'PCN DES MetricDATA 24-25'!$B:$B,'NCD018_019  24-25'!$P26,'PCN DES MetricDATA 24-25'!$C:$C,'NCD018_019  24-25'!$V$19,'PCN DES MetricDATA 24-25'!$D:$D,'NCD018_019  24-25'!$U$18,'PCN DES MetricDATA 24-25'!$E:$E,'NCD018_019  24-25'!AR$8)</f>
        <v>4534</v>
      </c>
      <c r="AS26">
        <f>SUMIFS('PCN DES MetricDATA 24-25'!$F:$F,'PCN DES MetricDATA 24-25'!$B:$B,'NCD018_019  24-25'!$P26,'PCN DES MetricDATA 24-25'!$C:$C,'NCD018_019  24-25'!$V$19,'PCN DES MetricDATA 24-25'!$D:$D,'NCD018_019  24-25'!$U$18,'PCN DES MetricDATA 24-25'!$E:$E,'NCD018_019  24-25'!AS$8)</f>
        <v>4667</v>
      </c>
      <c r="AT26">
        <f>SUMIFS('PCN DES MetricDATA 24-25'!$F:$F,'PCN DES MetricDATA 24-25'!$B:$B,'NCD018_019  24-25'!$P26,'PCN DES MetricDATA 24-25'!$C:$C,'NCD018_019  24-25'!$V$19,'PCN DES MetricDATA 24-25'!$D:$D,'NCD018_019  24-25'!$U$18,'PCN DES MetricDATA 24-25'!$E:$E,'NCD018_019  24-25'!AT$8)</f>
        <v>4866</v>
      </c>
      <c r="AU26">
        <f>SUMIFS('PCN DES MetricDATA 24-25'!$F:$F,'PCN DES MetricDATA 24-25'!$B:$B,'NCD018_019  24-25'!$P26,'PCN DES MetricDATA 24-25'!$C:$C,'NCD018_019  24-25'!$V$19,'PCN DES MetricDATA 24-25'!$D:$D,'NCD018_019  24-25'!$U$18,'PCN DES MetricDATA 24-25'!$E:$E,'NCD018_019  24-25'!AU$8)</f>
        <v>4841</v>
      </c>
      <c r="AV26">
        <f>SUMIFS('PCN DES MetricDATA 24-25'!$F:$F,'PCN DES MetricDATA 24-25'!$B:$B,'NCD018_019  24-25'!$P26,'PCN DES MetricDATA 24-25'!$C:$C,'NCD018_019  24-25'!$V$19,'PCN DES MetricDATA 24-25'!$D:$D,'NCD018_019  24-25'!$U$18,'PCN DES MetricDATA 24-25'!$E:$E,'NCD018_019  24-25'!AV$8)</f>
        <v>4899</v>
      </c>
      <c r="BF26" s="2"/>
      <c r="BG26" s="2"/>
      <c r="BH26" s="2"/>
      <c r="BI26" t="s">
        <v>654</v>
      </c>
      <c r="BJ26" s="153"/>
      <c r="BK26" s="153"/>
      <c r="BL26" s="153"/>
      <c r="BM26" s="153"/>
      <c r="BN26" s="153"/>
      <c r="BO26" s="153"/>
      <c r="BP26" s="153"/>
      <c r="BQ26" s="153"/>
      <c r="BR26" s="153"/>
      <c r="BS26" s="153"/>
      <c r="BT26" s="153"/>
      <c r="BU26" s="153"/>
      <c r="BV26" s="153"/>
      <c r="BW26" s="153"/>
      <c r="BX26" s="153"/>
      <c r="BY26" s="153"/>
      <c r="BZ26">
        <v>5108</v>
      </c>
      <c r="CA26">
        <v>3792</v>
      </c>
      <c r="CB26">
        <v>5222</v>
      </c>
      <c r="CC26">
        <v>4780</v>
      </c>
      <c r="CD26">
        <v>5634</v>
      </c>
      <c r="CE26">
        <v>5919</v>
      </c>
      <c r="CF26">
        <v>5734</v>
      </c>
      <c r="CG26">
        <v>5634</v>
      </c>
      <c r="CH26">
        <v>5756</v>
      </c>
      <c r="CI26">
        <v>5680</v>
      </c>
      <c r="CJ26">
        <v>5775</v>
      </c>
      <c r="CK26">
        <v>5861</v>
      </c>
      <c r="CL26">
        <f>SUMIFS('PCN DES MetricDATA 24-25'!$F:$F,'PCN DES MetricDATA 24-25'!$B:$B,'NCD018_019  24-25'!$BI26,'PCN DES MetricDATA 24-25'!$C:$C,'NCD018_019  24-25'!$BN$19,'PCN DES MetricDATA 24-25'!$D:$D,'NCD018_019  24-25'!$BN$18,'PCN DES MetricDATA 24-25'!$E:$E,'NCD018_019  24-25'!CL$8)</f>
        <v>5987</v>
      </c>
      <c r="CM26">
        <f>SUMIFS('PCN DES MetricDATA 24-25'!$F:$F,'PCN DES MetricDATA 24-25'!$B:$B,'NCD018_019  24-25'!$BI26,'PCN DES MetricDATA 24-25'!$C:$C,'NCD018_019  24-25'!$BN$19,'PCN DES MetricDATA 24-25'!$D:$D,'NCD018_019  24-25'!$BN$18,'PCN DES MetricDATA 24-25'!$E:$E,'NCD018_019  24-25'!CM$8)</f>
        <v>5993</v>
      </c>
      <c r="CN26">
        <f>SUMIFS('PCN DES MetricDATA 24-25'!$F:$F,'PCN DES MetricDATA 24-25'!$B:$B,'NCD018_019  24-25'!$BI26,'PCN DES MetricDATA 24-25'!$C:$C,'NCD018_019  24-25'!$BN$19,'PCN DES MetricDATA 24-25'!$D:$D,'NCD018_019  24-25'!$BN$18,'PCN DES MetricDATA 24-25'!$E:$E,'NCD018_019  24-25'!CN$8)</f>
        <v>6062</v>
      </c>
      <c r="CO26">
        <f>SUMIFS('PCN DES MetricDATA 24-25'!$F:$F,'PCN DES MetricDATA 24-25'!$B:$B,'NCD018_019  24-25'!$BI26,'PCN DES MetricDATA 24-25'!$C:$C,'NCD018_019  24-25'!$BN$19,'PCN DES MetricDATA 24-25'!$D:$D,'NCD018_019  24-25'!$BN$18,'PCN DES MetricDATA 24-25'!$E:$E,'NCD018_019  24-25'!CO$8)</f>
        <v>6054</v>
      </c>
      <c r="CP26">
        <f>SUMIFS('PCN DES MetricDATA 24-25'!$F:$F,'PCN DES MetricDATA 24-25'!$B:$B,'NCD018_019  24-25'!$BI26,'PCN DES MetricDATA 24-25'!$C:$C,'NCD018_019  24-25'!$BN$19,'PCN DES MetricDATA 24-25'!$D:$D,'NCD018_019  24-25'!$BN$18,'PCN DES MetricDATA 24-25'!$E:$E,'NCD018_019  24-25'!CP$8)</f>
        <v>6096</v>
      </c>
      <c r="CQ26">
        <f>SUMIFS('PCN DES MetricDATA 24-25'!$F:$F,'PCN DES MetricDATA 24-25'!$B:$B,'NCD018_019  24-25'!$BI26,'PCN DES MetricDATA 24-25'!$C:$C,'NCD018_019  24-25'!$BN$19,'PCN DES MetricDATA 24-25'!$D:$D,'NCD018_019  24-25'!$BN$18,'PCN DES MetricDATA 24-25'!$E:$E,'NCD018_019  24-25'!CQ$8)</f>
        <v>6187</v>
      </c>
      <c r="CR26">
        <f>SUMIFS('PCN DES MetricDATA 24-25'!$F:$F,'PCN DES MetricDATA 24-25'!$B:$B,'NCD018_019  24-25'!$BI26,'PCN DES MetricDATA 24-25'!$C:$C,'NCD018_019  24-25'!$BN$19,'PCN DES MetricDATA 24-25'!$D:$D,'NCD018_019  24-25'!$BN$18,'PCN DES MetricDATA 24-25'!$E:$E,'NCD018_019  24-25'!CR$8)</f>
        <v>6089</v>
      </c>
      <c r="CS26">
        <f>SUMIFS('PCN DES MetricDATA 24-25'!$F:$F,'PCN DES MetricDATA 24-25'!$B:$B,'NCD018_019  24-25'!$BI26,'PCN DES MetricDATA 24-25'!$C:$C,'NCD018_019  24-25'!$BN$19,'PCN DES MetricDATA 24-25'!$D:$D,'NCD018_019  24-25'!$BN$18,'PCN DES MetricDATA 24-25'!$E:$E,'NCD018_019  24-25'!CS$8)</f>
        <v>6093</v>
      </c>
    </row>
    <row r="27" spans="1:97" x14ac:dyDescent="0.35">
      <c r="A27" s="238" t="s">
        <v>648</v>
      </c>
      <c r="B27" s="238" t="s">
        <v>654</v>
      </c>
      <c r="C27" s="238" t="s">
        <v>33</v>
      </c>
      <c r="D27" s="238" t="s">
        <v>563</v>
      </c>
      <c r="E27" s="239">
        <v>45077</v>
      </c>
      <c r="F27" s="238">
        <v>242</v>
      </c>
      <c r="P27" t="s">
        <v>656</v>
      </c>
      <c r="Q27">
        <v>6532</v>
      </c>
      <c r="R27">
        <v>6655</v>
      </c>
      <c r="S27">
        <v>6710</v>
      </c>
      <c r="T27">
        <v>6893</v>
      </c>
      <c r="U27">
        <v>7085</v>
      </c>
      <c r="V27">
        <v>5905</v>
      </c>
      <c r="W27">
        <v>7174</v>
      </c>
      <c r="X27">
        <v>7188</v>
      </c>
      <c r="Y27">
        <v>7188</v>
      </c>
      <c r="Z27">
        <v>7350</v>
      </c>
      <c r="AA27">
        <v>6883</v>
      </c>
      <c r="AB27">
        <v>7105</v>
      </c>
      <c r="AC27">
        <v>5227</v>
      </c>
      <c r="AD27">
        <v>4454</v>
      </c>
      <c r="AE27">
        <v>5276</v>
      </c>
      <c r="AF27">
        <v>4955</v>
      </c>
      <c r="AG27">
        <v>5416</v>
      </c>
      <c r="AH27">
        <v>5656</v>
      </c>
      <c r="AI27">
        <v>5508</v>
      </c>
      <c r="AJ27">
        <v>5634</v>
      </c>
      <c r="AK27">
        <v>5776</v>
      </c>
      <c r="AL27">
        <v>5837</v>
      </c>
      <c r="AM27">
        <v>5912</v>
      </c>
      <c r="AN27">
        <v>6034</v>
      </c>
      <c r="AO27">
        <f>SUMIFS('PCN DES MetricDATA 24-25'!$F:$F,'PCN DES MetricDATA 24-25'!$B:$B,'NCD018_019  24-25'!$P27,'PCN DES MetricDATA 24-25'!$C:$C,'NCD018_019  24-25'!$V$19,'PCN DES MetricDATA 24-25'!$D:$D,'NCD018_019  24-25'!$U$18,'PCN DES MetricDATA 24-25'!$E:$E,'NCD018_019  24-25'!AO$8)</f>
        <v>5346</v>
      </c>
      <c r="AP27">
        <f>SUMIFS('PCN DES MetricDATA 24-25'!$F:$F,'PCN DES MetricDATA 24-25'!$B:$B,'NCD018_019  24-25'!$P27,'PCN DES MetricDATA 24-25'!$C:$C,'NCD018_019  24-25'!$V$19,'PCN DES MetricDATA 24-25'!$D:$D,'NCD018_019  24-25'!$U$18,'PCN DES MetricDATA 24-25'!$E:$E,'NCD018_019  24-25'!AP$8)</f>
        <v>5450</v>
      </c>
      <c r="AQ27">
        <f>SUMIFS('PCN DES MetricDATA 24-25'!$F:$F,'PCN DES MetricDATA 24-25'!$B:$B,'NCD018_019  24-25'!$P27,'PCN DES MetricDATA 24-25'!$C:$C,'NCD018_019  24-25'!$V$19,'PCN DES MetricDATA 24-25'!$D:$D,'NCD018_019  24-25'!$U$18,'PCN DES MetricDATA 24-25'!$E:$E,'NCD018_019  24-25'!AQ$8)</f>
        <v>5533</v>
      </c>
      <c r="AR27">
        <f>SUMIFS('PCN DES MetricDATA 24-25'!$F:$F,'PCN DES MetricDATA 24-25'!$B:$B,'NCD018_019  24-25'!$P27,'PCN DES MetricDATA 24-25'!$C:$C,'NCD018_019  24-25'!$V$19,'PCN DES MetricDATA 24-25'!$D:$D,'NCD018_019  24-25'!$U$18,'PCN DES MetricDATA 24-25'!$E:$E,'NCD018_019  24-25'!AR$8)</f>
        <v>5675</v>
      </c>
      <c r="AS27">
        <f>SUMIFS('PCN DES MetricDATA 24-25'!$F:$F,'PCN DES MetricDATA 24-25'!$B:$B,'NCD018_019  24-25'!$P27,'PCN DES MetricDATA 24-25'!$C:$C,'NCD018_019  24-25'!$V$19,'PCN DES MetricDATA 24-25'!$D:$D,'NCD018_019  24-25'!$U$18,'PCN DES MetricDATA 24-25'!$E:$E,'NCD018_019  24-25'!AS$8)</f>
        <v>5767</v>
      </c>
      <c r="AT27">
        <f>SUMIFS('PCN DES MetricDATA 24-25'!$F:$F,'PCN DES MetricDATA 24-25'!$B:$B,'NCD018_019  24-25'!$P27,'PCN DES MetricDATA 24-25'!$C:$C,'NCD018_019  24-25'!$V$19,'PCN DES MetricDATA 24-25'!$D:$D,'NCD018_019  24-25'!$U$18,'PCN DES MetricDATA 24-25'!$E:$E,'NCD018_019  24-25'!AT$8)</f>
        <v>6001</v>
      </c>
      <c r="AU27">
        <f>SUMIFS('PCN DES MetricDATA 24-25'!$F:$F,'PCN DES MetricDATA 24-25'!$B:$B,'NCD018_019  24-25'!$P27,'PCN DES MetricDATA 24-25'!$C:$C,'NCD018_019  24-25'!$V$19,'PCN DES MetricDATA 24-25'!$D:$D,'NCD018_019  24-25'!$U$18,'PCN DES MetricDATA 24-25'!$E:$E,'NCD018_019  24-25'!AU$8)</f>
        <v>6168</v>
      </c>
      <c r="AV27">
        <f>SUMIFS('PCN DES MetricDATA 24-25'!$F:$F,'PCN DES MetricDATA 24-25'!$B:$B,'NCD018_019  24-25'!$P27,'PCN DES MetricDATA 24-25'!$C:$C,'NCD018_019  24-25'!$V$19,'PCN DES MetricDATA 24-25'!$D:$D,'NCD018_019  24-25'!$U$18,'PCN DES MetricDATA 24-25'!$E:$E,'NCD018_019  24-25'!AV$8)</f>
        <v>6195</v>
      </c>
      <c r="BI27" t="s">
        <v>656</v>
      </c>
      <c r="BJ27" s="153"/>
      <c r="BK27" s="153"/>
      <c r="BL27" s="153"/>
      <c r="BM27" s="153"/>
      <c r="BN27" s="153"/>
      <c r="BO27" s="153"/>
      <c r="BP27" s="153"/>
      <c r="BQ27" s="153"/>
      <c r="BR27" s="153"/>
      <c r="BS27" s="153"/>
      <c r="BT27" s="153"/>
      <c r="BU27" s="153"/>
      <c r="BV27" s="153"/>
      <c r="BW27" s="153"/>
      <c r="BX27" s="153"/>
      <c r="BY27" s="153"/>
      <c r="BZ27">
        <v>7078</v>
      </c>
      <c r="CA27">
        <v>6002</v>
      </c>
      <c r="CB27">
        <v>7122</v>
      </c>
      <c r="CC27">
        <v>6719</v>
      </c>
      <c r="CD27">
        <v>7180</v>
      </c>
      <c r="CE27">
        <v>7379</v>
      </c>
      <c r="CF27">
        <v>7087</v>
      </c>
      <c r="CG27">
        <v>7072</v>
      </c>
      <c r="CH27">
        <v>7132</v>
      </c>
      <c r="CI27">
        <v>7124</v>
      </c>
      <c r="CJ27">
        <v>7101</v>
      </c>
      <c r="CK27">
        <v>7118</v>
      </c>
      <c r="CL27">
        <f>SUMIFS('PCN DES MetricDATA 24-25'!$F:$F,'PCN DES MetricDATA 24-25'!$B:$B,'NCD018_019  24-25'!$BI27,'PCN DES MetricDATA 24-25'!$C:$C,'NCD018_019  24-25'!$BN$19,'PCN DES MetricDATA 24-25'!$D:$D,'NCD018_019  24-25'!$BN$18,'PCN DES MetricDATA 24-25'!$E:$E,'NCD018_019  24-25'!CL$8)</f>
        <v>7414</v>
      </c>
      <c r="CM27">
        <f>SUMIFS('PCN DES MetricDATA 24-25'!$F:$F,'PCN DES MetricDATA 24-25'!$B:$B,'NCD018_019  24-25'!$BI27,'PCN DES MetricDATA 24-25'!$C:$C,'NCD018_019  24-25'!$BN$19,'PCN DES MetricDATA 24-25'!$D:$D,'NCD018_019  24-25'!$BN$18,'PCN DES MetricDATA 24-25'!$E:$E,'NCD018_019  24-25'!CM$8)</f>
        <v>7503</v>
      </c>
      <c r="CN27">
        <f>SUMIFS('PCN DES MetricDATA 24-25'!$F:$F,'PCN DES MetricDATA 24-25'!$B:$B,'NCD018_019  24-25'!$BI27,'PCN DES MetricDATA 24-25'!$C:$C,'NCD018_019  24-25'!$BN$19,'PCN DES MetricDATA 24-25'!$D:$D,'NCD018_019  24-25'!$BN$18,'PCN DES MetricDATA 24-25'!$E:$E,'NCD018_019  24-25'!CN$8)</f>
        <v>7505</v>
      </c>
      <c r="CO27">
        <f>SUMIFS('PCN DES MetricDATA 24-25'!$F:$F,'PCN DES MetricDATA 24-25'!$B:$B,'NCD018_019  24-25'!$BI27,'PCN DES MetricDATA 24-25'!$C:$C,'NCD018_019  24-25'!$BN$19,'PCN DES MetricDATA 24-25'!$D:$D,'NCD018_019  24-25'!$BN$18,'PCN DES MetricDATA 24-25'!$E:$E,'NCD018_019  24-25'!CO$8)</f>
        <v>7575</v>
      </c>
      <c r="CP27">
        <f>SUMIFS('PCN DES MetricDATA 24-25'!$F:$F,'PCN DES MetricDATA 24-25'!$B:$B,'NCD018_019  24-25'!$BI27,'PCN DES MetricDATA 24-25'!$C:$C,'NCD018_019  24-25'!$BN$19,'PCN DES MetricDATA 24-25'!$D:$D,'NCD018_019  24-25'!$BN$18,'PCN DES MetricDATA 24-25'!$E:$E,'NCD018_019  24-25'!CP$8)</f>
        <v>7626</v>
      </c>
      <c r="CQ27">
        <f>SUMIFS('PCN DES MetricDATA 24-25'!$F:$F,'PCN DES MetricDATA 24-25'!$B:$B,'NCD018_019  24-25'!$BI27,'PCN DES MetricDATA 24-25'!$C:$C,'NCD018_019  24-25'!$BN$19,'PCN DES MetricDATA 24-25'!$D:$D,'NCD018_019  24-25'!$BN$18,'PCN DES MetricDATA 24-25'!$E:$E,'NCD018_019  24-25'!CQ$8)</f>
        <v>7750</v>
      </c>
      <c r="CR27">
        <f>SUMIFS('PCN DES MetricDATA 24-25'!$F:$F,'PCN DES MetricDATA 24-25'!$B:$B,'NCD018_019  24-25'!$BI27,'PCN DES MetricDATA 24-25'!$C:$C,'NCD018_019  24-25'!$BN$19,'PCN DES MetricDATA 24-25'!$D:$D,'NCD018_019  24-25'!$BN$18,'PCN DES MetricDATA 24-25'!$E:$E,'NCD018_019  24-25'!CR$8)</f>
        <v>7846</v>
      </c>
      <c r="CS27">
        <f>SUMIFS('PCN DES MetricDATA 24-25'!$F:$F,'PCN DES MetricDATA 24-25'!$B:$B,'NCD018_019  24-25'!$BI27,'PCN DES MetricDATA 24-25'!$C:$C,'NCD018_019  24-25'!$BN$19,'PCN DES MetricDATA 24-25'!$D:$D,'NCD018_019  24-25'!$BN$18,'PCN DES MetricDATA 24-25'!$E:$E,'NCD018_019  24-25'!CS$8)</f>
        <v>7843</v>
      </c>
    </row>
    <row r="28" spans="1:97" x14ac:dyDescent="0.35">
      <c r="A28" s="238" t="s">
        <v>648</v>
      </c>
      <c r="B28" s="238" t="s">
        <v>654</v>
      </c>
      <c r="C28" s="238" t="s">
        <v>33</v>
      </c>
      <c r="D28" s="238" t="s">
        <v>563</v>
      </c>
      <c r="E28" s="239">
        <v>45107</v>
      </c>
      <c r="F28" s="238">
        <v>457</v>
      </c>
      <c r="P28" t="s">
        <v>95</v>
      </c>
      <c r="Q28">
        <v>29797</v>
      </c>
      <c r="R28">
        <v>30585</v>
      </c>
      <c r="S28">
        <v>31044</v>
      </c>
      <c r="T28">
        <v>31053</v>
      </c>
      <c r="U28">
        <v>31134</v>
      </c>
      <c r="V28">
        <v>24569</v>
      </c>
      <c r="W28">
        <v>30849</v>
      </c>
      <c r="X28">
        <v>30388</v>
      </c>
      <c r="Y28">
        <v>30185</v>
      </c>
      <c r="Z28">
        <v>29527</v>
      </c>
      <c r="AA28">
        <v>25476</v>
      </c>
      <c r="AB28">
        <v>28476</v>
      </c>
      <c r="AC28">
        <v>21787</v>
      </c>
      <c r="AD28">
        <v>20734</v>
      </c>
      <c r="AE28">
        <v>22421</v>
      </c>
      <c r="AF28">
        <v>22129</v>
      </c>
      <c r="AG28">
        <v>22423</v>
      </c>
      <c r="AH28">
        <v>24898</v>
      </c>
      <c r="AI28">
        <v>24040</v>
      </c>
      <c r="AJ28">
        <v>24072</v>
      </c>
      <c r="AK28">
        <v>24881</v>
      </c>
      <c r="AL28">
        <v>24887</v>
      </c>
      <c r="AM28">
        <v>25511</v>
      </c>
      <c r="AN28">
        <v>27062</v>
      </c>
      <c r="AO28">
        <f t="shared" ref="AO28" si="12">SUM(AO23:AO27)</f>
        <v>18396</v>
      </c>
      <c r="AP28">
        <f t="shared" ref="AP28:AT28" si="13">SUM(AP23:AP27)</f>
        <v>19016</v>
      </c>
      <c r="AQ28">
        <f t="shared" si="13"/>
        <v>19603</v>
      </c>
      <c r="AR28">
        <f t="shared" si="13"/>
        <v>20152</v>
      </c>
      <c r="AS28">
        <f t="shared" si="13"/>
        <v>25558</v>
      </c>
      <c r="AT28">
        <f t="shared" si="13"/>
        <v>26428</v>
      </c>
      <c r="AU28">
        <f t="shared" ref="AU28:AV28" si="14">SUM(AU23:AU27)</f>
        <v>26972</v>
      </c>
      <c r="AV28">
        <f t="shared" si="14"/>
        <v>27269</v>
      </c>
      <c r="BI28" t="s">
        <v>95</v>
      </c>
      <c r="BJ28" s="153"/>
      <c r="BK28" s="153"/>
      <c r="BL28" s="153"/>
      <c r="BM28" s="153"/>
      <c r="BN28" s="153"/>
      <c r="BO28" s="153"/>
      <c r="BP28" s="153"/>
      <c r="BQ28" s="153"/>
      <c r="BR28" s="153"/>
      <c r="BS28" s="153"/>
      <c r="BT28" s="153"/>
      <c r="BU28" s="153"/>
      <c r="BV28" s="153"/>
      <c r="BW28" s="153"/>
      <c r="BX28" s="153"/>
      <c r="BY28" s="153"/>
      <c r="BZ28">
        <v>28961</v>
      </c>
      <c r="CA28">
        <v>26389</v>
      </c>
      <c r="CB28">
        <v>29610</v>
      </c>
      <c r="CC28">
        <v>28867</v>
      </c>
      <c r="CD28">
        <v>28877</v>
      </c>
      <c r="CE28">
        <v>31289</v>
      </c>
      <c r="CF28">
        <v>29965</v>
      </c>
      <c r="CG28">
        <v>29575</v>
      </c>
      <c r="CH28">
        <v>29963</v>
      </c>
      <c r="CI28">
        <v>29557</v>
      </c>
      <c r="CJ28">
        <v>29923</v>
      </c>
      <c r="CK28">
        <v>31232</v>
      </c>
      <c r="CL28">
        <f t="shared" ref="CL28" si="15">SUM(CL23:CL27)</f>
        <v>25846</v>
      </c>
      <c r="CM28">
        <f t="shared" ref="CM28:CQ28" si="16">SUM(CM23:CM27)</f>
        <v>26045</v>
      </c>
      <c r="CN28">
        <f t="shared" si="16"/>
        <v>26257</v>
      </c>
      <c r="CO28">
        <f t="shared" si="16"/>
        <v>26490</v>
      </c>
      <c r="CP28">
        <f t="shared" si="16"/>
        <v>32861</v>
      </c>
      <c r="CQ28">
        <f t="shared" si="16"/>
        <v>33213</v>
      </c>
      <c r="CR28">
        <f t="shared" ref="CR28:CS28" si="17">SUM(CR23:CR27)</f>
        <v>33258</v>
      </c>
      <c r="CS28">
        <f t="shared" si="17"/>
        <v>33247</v>
      </c>
    </row>
    <row r="29" spans="1:97" x14ac:dyDescent="0.35">
      <c r="A29" s="238" t="s">
        <v>648</v>
      </c>
      <c r="B29" s="238" t="s">
        <v>654</v>
      </c>
      <c r="C29" s="238" t="s">
        <v>33</v>
      </c>
      <c r="D29" s="238" t="s">
        <v>563</v>
      </c>
      <c r="E29" s="239">
        <v>45138</v>
      </c>
      <c r="F29" s="238">
        <v>567</v>
      </c>
      <c r="P29" t="s">
        <v>626</v>
      </c>
      <c r="Q29">
        <v>294908</v>
      </c>
      <c r="R29">
        <v>305246</v>
      </c>
      <c r="S29">
        <v>328491</v>
      </c>
      <c r="T29">
        <v>340785</v>
      </c>
      <c r="U29">
        <v>341885</v>
      </c>
      <c r="V29">
        <v>299323</v>
      </c>
      <c r="W29">
        <v>340167</v>
      </c>
      <c r="X29">
        <v>334549</v>
      </c>
      <c r="Y29">
        <v>338025</v>
      </c>
      <c r="Z29">
        <v>340848</v>
      </c>
      <c r="AA29">
        <v>309001</v>
      </c>
      <c r="AB29">
        <v>338949</v>
      </c>
      <c r="AC29">
        <v>242128</v>
      </c>
      <c r="AD29">
        <v>234192</v>
      </c>
      <c r="AE29">
        <v>253298</v>
      </c>
      <c r="AF29">
        <v>260086</v>
      </c>
      <c r="AG29">
        <v>264799</v>
      </c>
      <c r="AH29">
        <v>277056</v>
      </c>
      <c r="AI29">
        <v>281871</v>
      </c>
      <c r="AJ29">
        <v>277130</v>
      </c>
      <c r="AK29">
        <v>279443</v>
      </c>
      <c r="AL29">
        <v>282517</v>
      </c>
      <c r="AM29">
        <v>284715</v>
      </c>
      <c r="AN29">
        <v>293982</v>
      </c>
      <c r="AO29">
        <f>SUMIFS('PCN DES MetricDATA 24-25'!$F:$F,'PCN DES MetricDATA 24-25'!$B:$B,'NCD018_019  24-25'!$P29,'PCN DES MetricDATA 24-25'!$C:$C,'NCD018_019  24-25'!$V$19,'PCN DES MetricDATA 24-25'!$D:$D,'NCD018_019  24-25'!$U$18,'PCN DES MetricDATA 24-25'!$E:$E,'NCD018_019  24-25'!AO$8)</f>
        <v>205342</v>
      </c>
      <c r="AP29">
        <f>SUMIFS('PCN DES MetricDATA 24-25'!$F:$F,'PCN DES MetricDATA 24-25'!$B:$B,'NCD018_019  24-25'!$P29,'PCN DES MetricDATA 24-25'!$C:$C,'NCD018_019  24-25'!$V$19,'PCN DES MetricDATA 24-25'!$D:$D,'NCD018_019  24-25'!$U$18,'PCN DES MetricDATA 24-25'!$E:$E,'NCD018_019  24-25'!AP$8)</f>
        <v>210040</v>
      </c>
      <c r="AQ29">
        <f>SUMIFS('PCN DES MetricDATA 24-25'!$F:$F,'PCN DES MetricDATA 24-25'!$B:$B,'NCD018_019  24-25'!$P29,'PCN DES MetricDATA 24-25'!$C:$C,'NCD018_019  24-25'!$V$19,'PCN DES MetricDATA 24-25'!$D:$D,'NCD018_019  24-25'!$U$18,'PCN DES MetricDATA 24-25'!$E:$E,'NCD018_019  24-25'!AQ$8)</f>
        <v>219304</v>
      </c>
      <c r="AR29">
        <f>SUMIFS('PCN DES MetricDATA 24-25'!$F:$F,'PCN DES MetricDATA 24-25'!$B:$B,'NCD018_019  24-25'!$P29,'PCN DES MetricDATA 24-25'!$C:$C,'NCD018_019  24-25'!$V$19,'PCN DES MetricDATA 24-25'!$D:$D,'NCD018_019  24-25'!$U$18,'PCN DES MetricDATA 24-25'!$E:$E,'NCD018_019  24-25'!AR$8)</f>
        <v>246067</v>
      </c>
      <c r="AS29">
        <f>SUMIFS('PCN DES MetricDATA 24-25'!$F:$F,'PCN DES MetricDATA 24-25'!$B:$B,'NCD018_019  24-25'!$P29,'PCN DES MetricDATA 24-25'!$C:$C,'NCD018_019  24-25'!$V$19,'PCN DES MetricDATA 24-25'!$D:$D,'NCD018_019  24-25'!$U$18,'PCN DES MetricDATA 24-25'!$E:$E,'NCD018_019  24-25'!AS$8)</f>
        <v>255353</v>
      </c>
      <c r="AT29">
        <f>SUMIFS('PCN DES MetricDATA 24-25'!$F:$F,'PCN DES MetricDATA 24-25'!$B:$B,'NCD018_019  24-25'!$P29,'PCN DES MetricDATA 24-25'!$C:$C,'NCD018_019  24-25'!$V$19,'PCN DES MetricDATA 24-25'!$D:$D,'NCD018_019  24-25'!$U$18,'PCN DES MetricDATA 24-25'!$E:$E,'NCD018_019  24-25'!AT$8)</f>
        <v>262074</v>
      </c>
      <c r="AU29">
        <f>SUMIFS('PCN DES MetricDATA 24-25'!$F:$F,'PCN DES MetricDATA 24-25'!$B:$B,'NCD018_019  24-25'!$P29,'PCN DES MetricDATA 24-25'!$C:$C,'NCD018_019  24-25'!$V$19,'PCN DES MetricDATA 24-25'!$D:$D,'NCD018_019  24-25'!$U$18,'PCN DES MetricDATA 24-25'!$E:$E,'NCD018_019  24-25'!AU$8)</f>
        <v>276865</v>
      </c>
      <c r="AV29">
        <f>SUMIFS('PCN DES MetricDATA 24-25'!$F:$F,'PCN DES MetricDATA 24-25'!$B:$B,'NCD018_019  24-25'!$P29,'PCN DES MetricDATA 24-25'!$C:$C,'NCD018_019  24-25'!$V$19,'PCN DES MetricDATA 24-25'!$D:$D,'NCD018_019  24-25'!$U$18,'PCN DES MetricDATA 24-25'!$E:$E,'NCD018_019  24-25'!AV$8)</f>
        <v>280357</v>
      </c>
      <c r="BI29" t="s">
        <v>626</v>
      </c>
      <c r="BJ29" s="153"/>
      <c r="BK29" s="153"/>
      <c r="BL29" s="153"/>
      <c r="BM29" s="153"/>
      <c r="BN29" s="153"/>
      <c r="BO29" s="153"/>
      <c r="BP29" s="153"/>
      <c r="BQ29" s="153"/>
      <c r="BR29" s="153"/>
      <c r="BS29" s="153"/>
      <c r="BT29" s="153"/>
      <c r="BU29" s="153"/>
      <c r="BV29" s="153"/>
      <c r="BW29" s="153"/>
      <c r="BX29" s="153"/>
      <c r="BY29" s="153"/>
      <c r="BZ29">
        <v>322475</v>
      </c>
      <c r="CA29">
        <v>307654</v>
      </c>
      <c r="CB29">
        <v>331320</v>
      </c>
      <c r="CC29">
        <v>335424</v>
      </c>
      <c r="CD29">
        <v>336411</v>
      </c>
      <c r="CE29">
        <v>347579</v>
      </c>
      <c r="CF29">
        <v>350887</v>
      </c>
      <c r="CG29">
        <v>341002</v>
      </c>
      <c r="CH29">
        <v>339946</v>
      </c>
      <c r="CI29">
        <v>338873</v>
      </c>
      <c r="CJ29">
        <v>337292</v>
      </c>
      <c r="CK29">
        <v>343707</v>
      </c>
      <c r="CL29">
        <f>SUMIFS('PCN DES MetricDATA 24-25'!$F:$F,'PCN DES MetricDATA 24-25'!$B:$B,'NCD018_019  24-25'!$BI29,'PCN DES MetricDATA 24-25'!$C:$C,'NCD018_019  24-25'!$BN$19,'PCN DES MetricDATA 24-25'!$D:$D,'NCD018_019  24-25'!$BN$18,'PCN DES MetricDATA 24-25'!$E:$E,'NCD018_019  24-25'!CL$8)</f>
        <v>279142</v>
      </c>
      <c r="CM29">
        <f>SUMIFS('PCN DES MetricDATA 24-25'!$F:$F,'PCN DES MetricDATA 24-25'!$B:$B,'NCD018_019  24-25'!$BI29,'PCN DES MetricDATA 24-25'!$C:$C,'NCD018_019  24-25'!$BN$19,'PCN DES MetricDATA 24-25'!$D:$D,'NCD018_019  24-25'!$BN$18,'PCN DES MetricDATA 24-25'!$E:$E,'NCD018_019  24-25'!CM$8)</f>
        <v>280468</v>
      </c>
      <c r="CN29">
        <f>SUMIFS('PCN DES MetricDATA 24-25'!$F:$F,'PCN DES MetricDATA 24-25'!$B:$B,'NCD018_019  24-25'!$BI29,'PCN DES MetricDATA 24-25'!$C:$C,'NCD018_019  24-25'!$BN$19,'PCN DES MetricDATA 24-25'!$D:$D,'NCD018_019  24-25'!$BN$18,'PCN DES MetricDATA 24-25'!$E:$E,'NCD018_019  24-25'!CN$8)</f>
        <v>287260</v>
      </c>
      <c r="CO29">
        <f>SUMIFS('PCN DES MetricDATA 24-25'!$F:$F,'PCN DES MetricDATA 24-25'!$B:$B,'NCD018_019  24-25'!$BI29,'PCN DES MetricDATA 24-25'!$C:$C,'NCD018_019  24-25'!$BN$19,'PCN DES MetricDATA 24-25'!$D:$D,'NCD018_019  24-25'!$BN$18,'PCN DES MetricDATA 24-25'!$E:$E,'NCD018_019  24-25'!CO$8)</f>
        <v>320187</v>
      </c>
      <c r="CP29">
        <f>SUMIFS('PCN DES MetricDATA 24-25'!$F:$F,'PCN DES MetricDATA 24-25'!$B:$B,'NCD018_019  24-25'!$BI29,'PCN DES MetricDATA 24-25'!$C:$C,'NCD018_019  24-25'!$BN$19,'PCN DES MetricDATA 24-25'!$D:$D,'NCD018_019  24-25'!$BN$18,'PCN DES MetricDATA 24-25'!$E:$E,'NCD018_019  24-25'!CP$8)</f>
        <v>327513</v>
      </c>
      <c r="CQ29">
        <f>SUMIFS('PCN DES MetricDATA 24-25'!$F:$F,'PCN DES MetricDATA 24-25'!$B:$B,'NCD018_019  24-25'!$BI29,'PCN DES MetricDATA 24-25'!$C:$C,'NCD018_019  24-25'!$BN$19,'PCN DES MetricDATA 24-25'!$D:$D,'NCD018_019  24-25'!$BN$18,'PCN DES MetricDATA 24-25'!$E:$E,'NCD018_019  24-25'!CQ$8)</f>
        <v>331422</v>
      </c>
      <c r="CR29">
        <f>SUMIFS('PCN DES MetricDATA 24-25'!$F:$F,'PCN DES MetricDATA 24-25'!$B:$B,'NCD018_019  24-25'!$BI29,'PCN DES MetricDATA 24-25'!$C:$C,'NCD018_019  24-25'!$BN$19,'PCN DES MetricDATA 24-25'!$D:$D,'NCD018_019  24-25'!$BN$18,'PCN DES MetricDATA 24-25'!$E:$E,'NCD018_019  24-25'!CR$8)</f>
        <v>345872</v>
      </c>
      <c r="CS29">
        <f>SUMIFS('PCN DES MetricDATA 24-25'!$F:$F,'PCN DES MetricDATA 24-25'!$B:$B,'NCD018_019  24-25'!$BI29,'PCN DES MetricDATA 24-25'!$C:$C,'NCD018_019  24-25'!$BN$19,'PCN DES MetricDATA 24-25'!$D:$D,'NCD018_019  24-25'!$BN$18,'PCN DES MetricDATA 24-25'!$E:$E,'NCD018_019  24-25'!CS$8)</f>
        <v>345376</v>
      </c>
    </row>
    <row r="30" spans="1:97" x14ac:dyDescent="0.35">
      <c r="A30" s="238" t="s">
        <v>648</v>
      </c>
      <c r="B30" s="238" t="s">
        <v>654</v>
      </c>
      <c r="C30" s="238" t="s">
        <v>33</v>
      </c>
      <c r="D30" s="238" t="s">
        <v>563</v>
      </c>
      <c r="E30" s="239">
        <v>45169</v>
      </c>
      <c r="F30" s="238">
        <v>694</v>
      </c>
    </row>
    <row r="31" spans="1:97" x14ac:dyDescent="0.35">
      <c r="A31" s="238" t="s">
        <v>648</v>
      </c>
      <c r="B31" s="238" t="s">
        <v>654</v>
      </c>
      <c r="C31" s="238" t="s">
        <v>33</v>
      </c>
      <c r="D31" s="238" t="s">
        <v>563</v>
      </c>
      <c r="E31" s="239">
        <v>45199</v>
      </c>
      <c r="F31" s="238">
        <v>794</v>
      </c>
    </row>
    <row r="32" spans="1:97" x14ac:dyDescent="0.35">
      <c r="A32" s="238" t="s">
        <v>648</v>
      </c>
      <c r="B32" s="238" t="s">
        <v>654</v>
      </c>
      <c r="C32" s="238" t="s">
        <v>33</v>
      </c>
      <c r="D32" s="238" t="s">
        <v>563</v>
      </c>
      <c r="E32" s="239">
        <v>45230</v>
      </c>
      <c r="F32" s="238">
        <v>932</v>
      </c>
    </row>
    <row r="33" spans="1:97" x14ac:dyDescent="0.35">
      <c r="A33" s="238" t="s">
        <v>648</v>
      </c>
      <c r="B33" s="238" t="s">
        <v>654</v>
      </c>
      <c r="C33" s="238" t="s">
        <v>33</v>
      </c>
      <c r="D33" s="238" t="s">
        <v>563</v>
      </c>
      <c r="E33" s="239">
        <v>45260</v>
      </c>
      <c r="F33" s="238">
        <v>1238</v>
      </c>
      <c r="P33" s="7" t="s">
        <v>638</v>
      </c>
      <c r="Q33" s="7"/>
      <c r="R33" s="7"/>
      <c r="S33" s="7"/>
      <c r="T33" s="7"/>
      <c r="U33" s="7" t="s">
        <v>1558</v>
      </c>
      <c r="V33" s="7"/>
      <c r="W33" s="7"/>
      <c r="X33" s="7"/>
      <c r="BI33" s="16" t="s">
        <v>638</v>
      </c>
      <c r="BJ33" s="16"/>
      <c r="BK33" s="16"/>
      <c r="BL33" s="16"/>
      <c r="BM33" s="16"/>
      <c r="BN33" s="6" t="s">
        <v>1558</v>
      </c>
      <c r="BO33" s="16"/>
      <c r="BP33" s="16"/>
      <c r="BQ33" s="16"/>
    </row>
    <row r="34" spans="1:97" x14ac:dyDescent="0.35">
      <c r="A34" s="238" t="s">
        <v>648</v>
      </c>
      <c r="B34" s="238" t="s">
        <v>654</v>
      </c>
      <c r="C34" s="238" t="s">
        <v>33</v>
      </c>
      <c r="D34" s="238" t="s">
        <v>563</v>
      </c>
      <c r="E34" s="239">
        <v>45291</v>
      </c>
      <c r="F34" s="238">
        <v>1406</v>
      </c>
      <c r="P34" s="7"/>
      <c r="Q34" s="7"/>
      <c r="R34" s="7"/>
      <c r="S34" s="7"/>
      <c r="T34" s="7"/>
      <c r="U34" s="7" t="s">
        <v>659</v>
      </c>
      <c r="V34" s="7"/>
      <c r="W34" s="7"/>
      <c r="X34" s="7"/>
      <c r="BI34" s="16"/>
      <c r="BJ34" s="16"/>
      <c r="BK34" s="16"/>
      <c r="BL34" s="16"/>
      <c r="BM34" s="16"/>
      <c r="BN34" s="16" t="s">
        <v>659</v>
      </c>
      <c r="BO34" s="16"/>
      <c r="BP34" s="16"/>
      <c r="BQ34" s="16"/>
    </row>
    <row r="35" spans="1:97" x14ac:dyDescent="0.35">
      <c r="A35" s="238" t="s">
        <v>648</v>
      </c>
      <c r="B35" s="238" t="s">
        <v>654</v>
      </c>
      <c r="C35" s="238" t="s">
        <v>33</v>
      </c>
      <c r="D35" s="238" t="s">
        <v>563</v>
      </c>
      <c r="E35" s="239">
        <v>45322</v>
      </c>
      <c r="F35" s="238">
        <v>1557</v>
      </c>
      <c r="P35" s="7" t="s">
        <v>640</v>
      </c>
      <c r="Q35" s="7"/>
      <c r="R35" s="7"/>
      <c r="S35" s="7"/>
      <c r="T35" s="7"/>
      <c r="U35" s="7" t="s">
        <v>1560</v>
      </c>
      <c r="V35" s="7"/>
      <c r="W35" s="7"/>
      <c r="X35" s="7"/>
      <c r="BI35" s="16" t="s">
        <v>640</v>
      </c>
      <c r="BJ35" s="16"/>
      <c r="BK35" s="16"/>
      <c r="BL35" s="16"/>
      <c r="BM35" s="16"/>
      <c r="BN35" s="16" t="s">
        <v>1542</v>
      </c>
      <c r="BO35" s="16"/>
      <c r="BP35" s="16"/>
      <c r="BQ35" s="16"/>
    </row>
    <row r="36" spans="1:97" x14ac:dyDescent="0.35">
      <c r="A36" s="238" t="s">
        <v>648</v>
      </c>
      <c r="B36" s="238" t="s">
        <v>654</v>
      </c>
      <c r="C36" s="238" t="s">
        <v>33</v>
      </c>
      <c r="D36" s="238" t="s">
        <v>563</v>
      </c>
      <c r="E36" s="239">
        <v>45351</v>
      </c>
      <c r="F36" s="238">
        <v>1756</v>
      </c>
      <c r="P36" s="7"/>
      <c r="Q36" s="7"/>
      <c r="R36" s="7"/>
      <c r="S36" s="7"/>
      <c r="T36" s="7"/>
      <c r="U36" s="7"/>
      <c r="V36" s="7"/>
      <c r="W36" s="7"/>
      <c r="X36" s="7"/>
      <c r="BI36" s="16"/>
      <c r="BJ36" s="16"/>
      <c r="BK36" s="16"/>
      <c r="BL36" s="16"/>
      <c r="BM36" s="16"/>
      <c r="BN36" s="16"/>
      <c r="BO36" s="16"/>
      <c r="BP36" s="16"/>
      <c r="BQ36" s="16"/>
    </row>
    <row r="37" spans="1:97" x14ac:dyDescent="0.35">
      <c r="A37" s="238" t="s">
        <v>648</v>
      </c>
      <c r="B37" s="238" t="s">
        <v>654</v>
      </c>
      <c r="C37" s="238" t="s">
        <v>33</v>
      </c>
      <c r="D37" s="238" t="s">
        <v>563</v>
      </c>
      <c r="E37" s="239">
        <v>45382</v>
      </c>
      <c r="F37" s="238">
        <v>1826</v>
      </c>
      <c r="P37" s="7" t="s">
        <v>649</v>
      </c>
      <c r="Q37" s="7"/>
      <c r="R37" s="7"/>
      <c r="S37" s="7"/>
      <c r="T37" s="7"/>
      <c r="U37" s="7" t="s">
        <v>642</v>
      </c>
      <c r="V37" s="7"/>
      <c r="W37" s="7"/>
      <c r="X37" s="7"/>
      <c r="BI37" s="16" t="s">
        <v>649</v>
      </c>
      <c r="BJ37" s="16"/>
      <c r="BK37" s="16"/>
      <c r="BL37" s="16"/>
      <c r="BM37" s="16"/>
      <c r="BN37" s="16" t="s">
        <v>642</v>
      </c>
      <c r="BO37" s="16"/>
      <c r="BP37" s="16"/>
      <c r="BQ37" s="16"/>
    </row>
    <row r="38" spans="1:97" x14ac:dyDescent="0.35">
      <c r="A38" s="238" t="s">
        <v>648</v>
      </c>
      <c r="B38" s="238" t="s">
        <v>654</v>
      </c>
      <c r="C38" s="238" t="s">
        <v>33</v>
      </c>
      <c r="D38" s="238" t="s">
        <v>703</v>
      </c>
      <c r="E38" s="239">
        <v>45046</v>
      </c>
      <c r="F38" s="238">
        <v>0</v>
      </c>
      <c r="P38" s="7" t="s">
        <v>639</v>
      </c>
      <c r="Q38" s="103">
        <v>44681</v>
      </c>
      <c r="R38" s="103">
        <v>44712</v>
      </c>
      <c r="S38" s="103">
        <v>44742</v>
      </c>
      <c r="T38" s="103">
        <v>44773</v>
      </c>
      <c r="U38" s="103">
        <f t="shared" ref="U38:AB38" si="18">EOMONTH(T38,1)</f>
        <v>44804</v>
      </c>
      <c r="V38" s="103">
        <f t="shared" si="18"/>
        <v>44834</v>
      </c>
      <c r="W38" s="103">
        <f t="shared" si="18"/>
        <v>44865</v>
      </c>
      <c r="X38" s="103">
        <f t="shared" si="18"/>
        <v>44895</v>
      </c>
      <c r="Y38" s="103">
        <f t="shared" si="18"/>
        <v>44926</v>
      </c>
      <c r="Z38" s="103">
        <f t="shared" si="18"/>
        <v>44957</v>
      </c>
      <c r="AA38" s="103">
        <f t="shared" si="18"/>
        <v>44985</v>
      </c>
      <c r="AB38" s="103">
        <f t="shared" si="18"/>
        <v>45016</v>
      </c>
      <c r="AC38" s="103">
        <f t="shared" ref="AC38" si="19">EOMONTH(AB38,1)</f>
        <v>45046</v>
      </c>
      <c r="AD38" s="103">
        <f t="shared" ref="AD38" si="20">EOMONTH(AC38,1)</f>
        <v>45077</v>
      </c>
      <c r="AE38" s="103">
        <f t="shared" ref="AE38:AF38" si="21">EOMONTH(AD38,1)</f>
        <v>45107</v>
      </c>
      <c r="AF38" s="103">
        <f t="shared" si="21"/>
        <v>45138</v>
      </c>
      <c r="AG38" s="103">
        <f t="shared" ref="AG38" si="22">EOMONTH(AF38,1)</f>
        <v>45169</v>
      </c>
      <c r="AH38" s="103">
        <f t="shared" ref="AH38" si="23">EOMONTH(AG38,1)</f>
        <v>45199</v>
      </c>
      <c r="AI38" s="103">
        <f t="shared" ref="AI38" si="24">EOMONTH(AH38,1)</f>
        <v>45230</v>
      </c>
      <c r="AJ38" s="103">
        <f t="shared" ref="AJ38" si="25">EOMONTH(AI38,1)</f>
        <v>45260</v>
      </c>
      <c r="AK38" s="103">
        <f t="shared" ref="AK38" si="26">EOMONTH(AJ38,1)</f>
        <v>45291</v>
      </c>
      <c r="AL38" s="103">
        <f t="shared" ref="AL38" si="27">EOMONTH(AK38,1)</f>
        <v>45322</v>
      </c>
      <c r="AM38" s="103">
        <f t="shared" ref="AM38" si="28">EOMONTH(AL38,1)</f>
        <v>45351</v>
      </c>
      <c r="AN38" s="103">
        <f t="shared" ref="AN38" si="29">EOMONTH(AM38,1)</f>
        <v>45382</v>
      </c>
      <c r="AO38" s="103">
        <f>EOMONTH(AN38,1)</f>
        <v>45412</v>
      </c>
      <c r="AP38" s="103">
        <f t="shared" ref="AP38" si="30">EOMONTH(AO38,1)</f>
        <v>45443</v>
      </c>
      <c r="AQ38" s="103">
        <f t="shared" ref="AQ38" si="31">EOMONTH(AP38,1)</f>
        <v>45473</v>
      </c>
      <c r="AR38" s="103">
        <f t="shared" ref="AR38" si="32">EOMONTH(AQ38,1)</f>
        <v>45504</v>
      </c>
      <c r="AS38" s="103">
        <f t="shared" ref="AS38" si="33">EOMONTH(AR38,1)</f>
        <v>45535</v>
      </c>
      <c r="AT38" s="103">
        <f>EOMONTH(AS38,1)</f>
        <v>45565</v>
      </c>
      <c r="AU38" s="103">
        <f>EOMONTH(AT38,1)</f>
        <v>45596</v>
      </c>
      <c r="AV38" s="103">
        <f>EOMONTH(AU38,1)</f>
        <v>45626</v>
      </c>
      <c r="AW38" s="103"/>
      <c r="AX38" s="103"/>
      <c r="AY38" s="103"/>
      <c r="AZ38" s="103"/>
      <c r="BA38" s="103"/>
      <c r="BI38" s="16" t="s">
        <v>639</v>
      </c>
      <c r="BJ38" s="101">
        <v>44561</v>
      </c>
      <c r="BK38" s="101">
        <v>44592</v>
      </c>
      <c r="BL38" s="101">
        <v>44620</v>
      </c>
      <c r="BM38" s="101">
        <v>44651</v>
      </c>
      <c r="BN38" s="101">
        <v>44681</v>
      </c>
      <c r="BO38" s="101">
        <v>44712</v>
      </c>
      <c r="BP38" s="101">
        <v>44742</v>
      </c>
      <c r="BQ38" s="101">
        <v>44773</v>
      </c>
      <c r="BR38" s="102">
        <f t="shared" ref="BR38:BX38" si="34">EOMONTH(BQ38,1)</f>
        <v>44804</v>
      </c>
      <c r="BS38" s="102">
        <f t="shared" si="34"/>
        <v>44834</v>
      </c>
      <c r="BT38" s="102">
        <f t="shared" si="34"/>
        <v>44865</v>
      </c>
      <c r="BU38" s="102">
        <f t="shared" si="34"/>
        <v>44895</v>
      </c>
      <c r="BV38" s="102">
        <f t="shared" si="34"/>
        <v>44926</v>
      </c>
      <c r="BW38" s="102">
        <f t="shared" si="34"/>
        <v>44957</v>
      </c>
      <c r="BX38" s="102">
        <f t="shared" si="34"/>
        <v>44985</v>
      </c>
      <c r="BY38" s="102">
        <f>EOMONTH(BX38,1)</f>
        <v>45016</v>
      </c>
      <c r="BZ38" s="102">
        <f t="shared" ref="BZ38:CK38" si="35">EOMONTH(BY38,1)</f>
        <v>45046</v>
      </c>
      <c r="CA38" s="102">
        <f t="shared" si="35"/>
        <v>45077</v>
      </c>
      <c r="CB38" s="102">
        <f t="shared" si="35"/>
        <v>45107</v>
      </c>
      <c r="CC38" s="102">
        <f t="shared" si="35"/>
        <v>45138</v>
      </c>
      <c r="CD38" s="102">
        <f t="shared" si="35"/>
        <v>45169</v>
      </c>
      <c r="CE38" s="102">
        <f t="shared" si="35"/>
        <v>45199</v>
      </c>
      <c r="CF38" s="102">
        <f t="shared" si="35"/>
        <v>45230</v>
      </c>
      <c r="CG38" s="102">
        <f t="shared" si="35"/>
        <v>45260</v>
      </c>
      <c r="CH38" s="102">
        <f t="shared" si="35"/>
        <v>45291</v>
      </c>
      <c r="CI38" s="102">
        <f t="shared" si="35"/>
        <v>45322</v>
      </c>
      <c r="CJ38" s="102">
        <f t="shared" si="35"/>
        <v>45351</v>
      </c>
      <c r="CK38" s="102">
        <f t="shared" si="35"/>
        <v>45382</v>
      </c>
      <c r="CL38" s="9">
        <f>EOMONTH(CK38,1)</f>
        <v>45412</v>
      </c>
      <c r="CM38" s="9">
        <f t="shared" ref="CM38:CP38" si="36">EOMONTH(CL38,1)</f>
        <v>45443</v>
      </c>
      <c r="CN38" s="9">
        <f t="shared" si="36"/>
        <v>45473</v>
      </c>
      <c r="CO38" s="9">
        <f t="shared" si="36"/>
        <v>45504</v>
      </c>
      <c r="CP38" s="9">
        <f t="shared" si="36"/>
        <v>45535</v>
      </c>
      <c r="CQ38" s="9">
        <f>EOMONTH(CP38,1)</f>
        <v>45565</v>
      </c>
      <c r="CR38" s="9">
        <f>EOMONTH(CQ38,1)</f>
        <v>45596</v>
      </c>
      <c r="CS38" s="9">
        <f>EOMONTH(CR38,1)</f>
        <v>45626</v>
      </c>
    </row>
    <row r="39" spans="1:97" x14ac:dyDescent="0.35">
      <c r="A39" s="238" t="s">
        <v>648</v>
      </c>
      <c r="B39" s="238" t="s">
        <v>654</v>
      </c>
      <c r="C39" s="238" t="s">
        <v>33</v>
      </c>
      <c r="D39" s="238" t="s">
        <v>703</v>
      </c>
      <c r="E39" s="239">
        <v>45077</v>
      </c>
      <c r="F39" s="238">
        <v>0</v>
      </c>
      <c r="O39" t="s">
        <v>106</v>
      </c>
      <c r="P39" t="s">
        <v>651</v>
      </c>
      <c r="Q39" s="8">
        <f>Q9/Q23</f>
        <v>2.5092488338426894E-2</v>
      </c>
      <c r="R39" s="8">
        <f t="shared" ref="R39:AB39" si="37">R9/R23</f>
        <v>7.2266244057052301E-2</v>
      </c>
      <c r="S39" s="8">
        <f t="shared" si="37"/>
        <v>0.12074829931972789</v>
      </c>
      <c r="T39" s="8">
        <f>T9/T23</f>
        <v>0.17479485988543117</v>
      </c>
      <c r="U39" s="8">
        <f t="shared" si="37"/>
        <v>0.22466189339697692</v>
      </c>
      <c r="V39" s="8">
        <f t="shared" si="37"/>
        <v>0.28896704924102184</v>
      </c>
      <c r="W39" s="8">
        <f t="shared" si="37"/>
        <v>0.35663224781572678</v>
      </c>
      <c r="X39" s="8">
        <f t="shared" si="37"/>
        <v>0.43498215196328405</v>
      </c>
      <c r="Y39" s="8">
        <f t="shared" si="37"/>
        <v>0.51425661914460286</v>
      </c>
      <c r="Z39" s="8">
        <f t="shared" si="37"/>
        <v>0.59056473829201106</v>
      </c>
      <c r="AA39" s="8">
        <f t="shared" si="37"/>
        <v>0.68942778132312277</v>
      </c>
      <c r="AB39" s="8">
        <f t="shared" si="37"/>
        <v>0.82854330708661417</v>
      </c>
      <c r="AC39" s="8">
        <f t="shared" ref="AC39:AF39" si="38">AC9/AC23</f>
        <v>6.0492505353319057E-2</v>
      </c>
      <c r="AD39" s="8">
        <f t="shared" si="38"/>
        <v>0.12768299394606494</v>
      </c>
      <c r="AE39" s="8">
        <f t="shared" si="38"/>
        <v>0.19053741321676523</v>
      </c>
      <c r="AF39" s="8">
        <f t="shared" si="38"/>
        <v>0.25981495373843461</v>
      </c>
      <c r="AG39" s="8">
        <f t="shared" ref="AG39:AH39" si="39">AG9/AG23</f>
        <v>0.30759493670886073</v>
      </c>
      <c r="AH39" s="8">
        <f t="shared" si="39"/>
        <v>0.35345211581291758</v>
      </c>
      <c r="AI39" s="8">
        <f>AI9/AI23</f>
        <v>0.40159574468085107</v>
      </c>
      <c r="AJ39" s="8">
        <f t="shared" ref="AJ39:AL39" si="40">AJ9/AJ23</f>
        <v>0.4297042434633519</v>
      </c>
      <c r="AK39" s="8">
        <f t="shared" si="40"/>
        <v>0.51113320079522861</v>
      </c>
      <c r="AL39" s="8">
        <f t="shared" si="40"/>
        <v>0.58558387219475083</v>
      </c>
      <c r="AM39" s="8">
        <f t="shared" ref="AM39:AN39" si="41">AM9/AM23</f>
        <v>0.63910714285714287</v>
      </c>
      <c r="AN39" s="8">
        <f t="shared" si="41"/>
        <v>0.67701647875108417</v>
      </c>
      <c r="AO39" s="8" t="e">
        <f t="shared" ref="AO39:AT39" si="42">AO9/AO23</f>
        <v>#DIV/0!</v>
      </c>
      <c r="AP39" s="8" t="e">
        <f t="shared" si="42"/>
        <v>#DIV/0!</v>
      </c>
      <c r="AQ39" s="8" t="e">
        <f t="shared" si="42"/>
        <v>#DIV/0!</v>
      </c>
      <c r="AR39" s="8" t="e">
        <f t="shared" si="42"/>
        <v>#DIV/0!</v>
      </c>
      <c r="AS39" s="8">
        <f t="shared" si="42"/>
        <v>0.22486938349007315</v>
      </c>
      <c r="AT39" s="8">
        <f t="shared" si="42"/>
        <v>0.26863881670997403</v>
      </c>
      <c r="AU39" s="8">
        <f t="shared" ref="AU39:AV39" si="43">AU9/AU23</f>
        <v>0.33147792706333973</v>
      </c>
      <c r="AV39" s="8">
        <f t="shared" si="43"/>
        <v>0.36051583538782478</v>
      </c>
      <c r="AW39" s="8"/>
      <c r="AX39" s="8"/>
      <c r="AY39" s="8"/>
      <c r="AZ39" s="8"/>
      <c r="BA39" s="8"/>
      <c r="BC39" t="s">
        <v>106</v>
      </c>
      <c r="BH39" t="s">
        <v>106</v>
      </c>
      <c r="BI39" t="s">
        <v>651</v>
      </c>
      <c r="BJ39" s="153"/>
      <c r="BK39" s="153"/>
      <c r="BL39" s="153"/>
      <c r="BM39" s="153"/>
      <c r="BN39" s="153"/>
      <c r="BO39" s="153"/>
      <c r="BP39" s="153"/>
      <c r="BQ39" s="153"/>
      <c r="BR39" s="153"/>
      <c r="BS39" s="153"/>
      <c r="BT39" s="153"/>
      <c r="BU39" s="153"/>
      <c r="BV39" s="153"/>
      <c r="BW39" s="153"/>
      <c r="BX39" s="153"/>
      <c r="BY39" s="153"/>
      <c r="BZ39" s="8">
        <f t="shared" ref="BZ39:CC45" si="44">BZ9/BZ23</f>
        <v>6.9390148553557462E-2</v>
      </c>
      <c r="CA39" s="8">
        <f t="shared" si="44"/>
        <v>0.10969494358545759</v>
      </c>
      <c r="CB39" s="8">
        <f t="shared" si="44"/>
        <v>0.12587544955517699</v>
      </c>
      <c r="CC39" s="8">
        <f t="shared" si="44"/>
        <v>0.14865885908575746</v>
      </c>
      <c r="CD39" s="8">
        <f t="shared" ref="CD39:CF39" si="45">CD9/CD23</f>
        <v>0.18846918489065606</v>
      </c>
      <c r="CE39" s="8">
        <f t="shared" si="45"/>
        <v>0.20356692487840028</v>
      </c>
      <c r="CF39" s="8">
        <f t="shared" si="45"/>
        <v>0.23614413755258826</v>
      </c>
      <c r="CG39" s="8">
        <f t="shared" ref="CG39:CI39" si="46">CG9/CG23</f>
        <v>0.25026910656620022</v>
      </c>
      <c r="CH39" s="8">
        <f t="shared" si="46"/>
        <v>0.34946706272933775</v>
      </c>
      <c r="CI39" s="8">
        <f t="shared" si="46"/>
        <v>0.4482877301669248</v>
      </c>
      <c r="CJ39" s="8">
        <f t="shared" ref="CJ39:CK39" si="47">CJ9/CJ23</f>
        <v>0.50191061638145873</v>
      </c>
      <c r="CK39" s="8">
        <f t="shared" si="47"/>
        <v>0.53576158940397356</v>
      </c>
      <c r="CL39" s="8" t="e">
        <f t="shared" ref="CL39:CQ39" si="48">CL9/CL23</f>
        <v>#DIV/0!</v>
      </c>
      <c r="CM39" s="8" t="e">
        <f t="shared" si="48"/>
        <v>#DIV/0!</v>
      </c>
      <c r="CN39" s="8" t="e">
        <f t="shared" si="48"/>
        <v>#DIV/0!</v>
      </c>
      <c r="CO39" s="8" t="e">
        <f t="shared" si="48"/>
        <v>#DIV/0!</v>
      </c>
      <c r="CP39" s="8">
        <f t="shared" si="48"/>
        <v>0.17098360655737704</v>
      </c>
      <c r="CQ39" s="8">
        <f t="shared" si="48"/>
        <v>0.1943994820330204</v>
      </c>
      <c r="CR39" s="8">
        <f t="shared" ref="CR39:CS39" si="49">CR9/CR23</f>
        <v>0.22157903199871362</v>
      </c>
      <c r="CS39" s="8">
        <f t="shared" si="49"/>
        <v>0.25564516129032255</v>
      </c>
    </row>
    <row r="40" spans="1:97" x14ac:dyDescent="0.35">
      <c r="A40" s="238" t="s">
        <v>648</v>
      </c>
      <c r="B40" s="238" t="s">
        <v>654</v>
      </c>
      <c r="C40" s="238" t="s">
        <v>33</v>
      </c>
      <c r="D40" s="238" t="s">
        <v>703</v>
      </c>
      <c r="E40" s="239">
        <v>45107</v>
      </c>
      <c r="F40" s="238">
        <v>0</v>
      </c>
      <c r="O40" t="s">
        <v>108</v>
      </c>
      <c r="P40" t="s">
        <v>652</v>
      </c>
      <c r="Q40" s="8">
        <f t="shared" ref="Q40:AB40" si="50">Q10/Q24</f>
        <v>5.6265037941884137E-2</v>
      </c>
      <c r="R40" s="8">
        <f t="shared" si="50"/>
        <v>0.11284117970324235</v>
      </c>
      <c r="S40" s="8">
        <f t="shared" si="50"/>
        <v>0.1851192595229619</v>
      </c>
      <c r="T40" s="8">
        <f t="shared" si="50"/>
        <v>0.26607460035523978</v>
      </c>
      <c r="U40" s="8">
        <f t="shared" si="50"/>
        <v>0.31479500891265599</v>
      </c>
      <c r="V40" s="8">
        <f t="shared" si="50"/>
        <v>0.37077554209806601</v>
      </c>
      <c r="W40" s="8">
        <f t="shared" si="50"/>
        <v>0.42838171125023716</v>
      </c>
      <c r="X40" s="8">
        <f t="shared" si="50"/>
        <v>0.50688289647369411</v>
      </c>
      <c r="Y40" s="8">
        <f t="shared" si="50"/>
        <v>0.56873111782477337</v>
      </c>
      <c r="Z40" s="8">
        <f t="shared" si="50"/>
        <v>0.61097641613400921</v>
      </c>
      <c r="AA40" s="8">
        <f t="shared" si="50"/>
        <v>0.69287598944591033</v>
      </c>
      <c r="AB40" s="8">
        <f t="shared" si="50"/>
        <v>0.77512437810945278</v>
      </c>
      <c r="AC40" s="8">
        <f t="shared" ref="AC40:AF40" si="51">AC10/AC24</f>
        <v>7.2610096670247051E-2</v>
      </c>
      <c r="AD40" s="8">
        <f t="shared" si="51"/>
        <v>0.16937976509375643</v>
      </c>
      <c r="AE40" s="8">
        <f t="shared" si="51"/>
        <v>0.24499165275459098</v>
      </c>
      <c r="AF40" s="8">
        <f t="shared" si="51"/>
        <v>0.32840722495894908</v>
      </c>
      <c r="AG40" s="8">
        <f t="shared" ref="AG40:AI40" si="52">AG10/AG24</f>
        <v>0.30630407911001234</v>
      </c>
      <c r="AH40" s="8">
        <f t="shared" si="52"/>
        <v>0.4018654494939472</v>
      </c>
      <c r="AI40" s="8">
        <f t="shared" si="52"/>
        <v>0.44400251203684321</v>
      </c>
      <c r="AJ40" s="8">
        <f t="shared" ref="AJ40:AL40" si="53">AJ10/AJ24</f>
        <v>0.47205485144400583</v>
      </c>
      <c r="AK40" s="8">
        <f t="shared" si="53"/>
        <v>0.47289218717790149</v>
      </c>
      <c r="AL40" s="8">
        <f t="shared" si="53"/>
        <v>0.49587458745874585</v>
      </c>
      <c r="AM40" s="8">
        <f t="shared" ref="AM40:AN40" si="54">AM10/AM24</f>
        <v>0.5047503537497473</v>
      </c>
      <c r="AN40" s="8">
        <f t="shared" si="54"/>
        <v>0.52054794520547942</v>
      </c>
      <c r="AO40" s="8">
        <f t="shared" ref="AO40:AT40" si="55">AO10/AO24</f>
        <v>9.2788137497191642E-2</v>
      </c>
      <c r="AP40" s="8">
        <f t="shared" si="55"/>
        <v>0.17835365853658536</v>
      </c>
      <c r="AQ40" s="8">
        <f t="shared" si="55"/>
        <v>0.2426857503683435</v>
      </c>
      <c r="AR40" s="8">
        <f t="shared" si="55"/>
        <v>0.29888613861386137</v>
      </c>
      <c r="AS40" s="8">
        <f t="shared" si="55"/>
        <v>0.35757091490211745</v>
      </c>
      <c r="AT40" s="8">
        <f t="shared" si="55"/>
        <v>0.40621963070942663</v>
      </c>
      <c r="AU40" s="8">
        <f t="shared" ref="AU40:AV40" si="56">AU10/AU24</f>
        <v>0.43448143159515107</v>
      </c>
      <c r="AV40" s="8">
        <f t="shared" si="56"/>
        <v>0.44122690036197371</v>
      </c>
      <c r="AW40" s="8"/>
      <c r="AX40" s="8"/>
      <c r="AY40" s="8"/>
      <c r="AZ40" s="8"/>
      <c r="BA40" s="8"/>
      <c r="BC40" t="s">
        <v>108</v>
      </c>
      <c r="BH40" t="s">
        <v>108</v>
      </c>
      <c r="BI40" t="s">
        <v>652</v>
      </c>
      <c r="BJ40" s="153"/>
      <c r="BK40" s="153"/>
      <c r="BL40" s="153"/>
      <c r="BM40" s="153"/>
      <c r="BN40" s="153"/>
      <c r="BO40" s="153"/>
      <c r="BP40" s="153"/>
      <c r="BQ40" s="153"/>
      <c r="BR40" s="153"/>
      <c r="BS40" s="153"/>
      <c r="BT40" s="153"/>
      <c r="BU40" s="153"/>
      <c r="BV40" s="153"/>
      <c r="BW40" s="153"/>
      <c r="BX40" s="153"/>
      <c r="BY40" s="153"/>
      <c r="BZ40" s="8">
        <f t="shared" si="44"/>
        <v>7.6360979174278407E-2</v>
      </c>
      <c r="CA40" s="8">
        <f t="shared" si="44"/>
        <v>0.13485551195148054</v>
      </c>
      <c r="CB40" s="8">
        <f t="shared" si="44"/>
        <v>0.17309734513274336</v>
      </c>
      <c r="CC40" s="8">
        <f t="shared" si="44"/>
        <v>0.23531487034750398</v>
      </c>
      <c r="CD40" s="8">
        <f t="shared" ref="CD40:CF40" si="57">CD10/CD24</f>
        <v>0.19962137147665124</v>
      </c>
      <c r="CE40" s="8">
        <f t="shared" si="57"/>
        <v>0.28635734072022162</v>
      </c>
      <c r="CF40" s="8">
        <f t="shared" si="57"/>
        <v>0.31308496971921451</v>
      </c>
      <c r="CG40" s="8">
        <f t="shared" ref="CG40:CI40" si="58">CG10/CG24</f>
        <v>0.32750046048996134</v>
      </c>
      <c r="CH40" s="8">
        <f t="shared" si="58"/>
        <v>0.33577981651376149</v>
      </c>
      <c r="CI40" s="8">
        <f t="shared" si="58"/>
        <v>0.36998896653181318</v>
      </c>
      <c r="CJ40" s="8">
        <f t="shared" ref="CJ40:CK40" si="59">CJ10/CJ24</f>
        <v>0.38992571117956154</v>
      </c>
      <c r="CK40" s="8">
        <f t="shared" si="59"/>
        <v>0.42332730560578663</v>
      </c>
      <c r="CL40" s="8">
        <f t="shared" ref="CL40:CQ40" si="60">CL10/CL24</f>
        <v>6.4400715563506267E-2</v>
      </c>
      <c r="CM40" s="8">
        <f t="shared" si="60"/>
        <v>0.10711743772241993</v>
      </c>
      <c r="CN40" s="8">
        <f t="shared" si="60"/>
        <v>0.15283383049657834</v>
      </c>
      <c r="CO40" s="8">
        <f t="shared" si="60"/>
        <v>0.19672986606366324</v>
      </c>
      <c r="CP40" s="8">
        <f t="shared" si="60"/>
        <v>0.24180538870773982</v>
      </c>
      <c r="CQ40" s="8">
        <f t="shared" si="60"/>
        <v>0.28552165852014161</v>
      </c>
      <c r="CR40" s="8">
        <f t="shared" ref="CR40:CS40" si="61">CR10/CR24</f>
        <v>0.32885680711767667</v>
      </c>
      <c r="CS40" s="8">
        <f t="shared" si="61"/>
        <v>0.37041380465739654</v>
      </c>
    </row>
    <row r="41" spans="1:97" x14ac:dyDescent="0.35">
      <c r="A41" s="238" t="s">
        <v>648</v>
      </c>
      <c r="B41" s="238" t="s">
        <v>654</v>
      </c>
      <c r="C41" s="238" t="s">
        <v>33</v>
      </c>
      <c r="D41" s="238" t="s">
        <v>703</v>
      </c>
      <c r="E41" s="239">
        <v>45138</v>
      </c>
      <c r="F41" s="238">
        <v>0</v>
      </c>
      <c r="O41" t="s">
        <v>110</v>
      </c>
      <c r="P41" t="s">
        <v>653</v>
      </c>
      <c r="Q41" s="8">
        <f t="shared" ref="Q41:AB41" si="62">Q11/Q25</f>
        <v>3.3734558124802028E-2</v>
      </c>
      <c r="R41" s="8">
        <f t="shared" si="62"/>
        <v>6.965560037232392E-2</v>
      </c>
      <c r="S41" s="8">
        <f t="shared" si="62"/>
        <v>0.10354391371340524</v>
      </c>
      <c r="T41" s="8">
        <f t="shared" si="62"/>
        <v>0.14333333333333334</v>
      </c>
      <c r="U41" s="8">
        <f t="shared" si="62"/>
        <v>0.19614959760138867</v>
      </c>
      <c r="V41" s="8">
        <f t="shared" si="62"/>
        <v>0.26536885245901637</v>
      </c>
      <c r="W41" s="8">
        <f t="shared" si="62"/>
        <v>0.36036174126302883</v>
      </c>
      <c r="X41" s="8">
        <f t="shared" si="62"/>
        <v>0.43076923076923079</v>
      </c>
      <c r="Y41" s="8">
        <f t="shared" si="62"/>
        <v>0.47595095881798177</v>
      </c>
      <c r="Z41" s="8">
        <f t="shared" si="62"/>
        <v>0.53616953473550033</v>
      </c>
      <c r="AA41" s="8">
        <f t="shared" si="62"/>
        <v>0.59887896304081278</v>
      </c>
      <c r="AB41" s="8">
        <f t="shared" si="62"/>
        <v>0.70657439446366777</v>
      </c>
      <c r="AC41" s="8">
        <f t="shared" ref="AC41:AF41" si="63">AC11/AC25</f>
        <v>5.6311492568557671E-2</v>
      </c>
      <c r="AD41" s="8">
        <f t="shared" si="63"/>
        <v>9.8887515451174288E-2</v>
      </c>
      <c r="AE41" s="8">
        <f t="shared" si="63"/>
        <v>0.1274892219256826</v>
      </c>
      <c r="AF41" s="8">
        <f t="shared" si="63"/>
        <v>0.15801262472001629</v>
      </c>
      <c r="AG41" s="8">
        <f t="shared" ref="AG41:AI41" si="64">AG11/AG25</f>
        <v>0.18510900863842039</v>
      </c>
      <c r="AH41" s="8">
        <f t="shared" si="64"/>
        <v>0.20567786790266512</v>
      </c>
      <c r="AI41" s="8">
        <f t="shared" si="64"/>
        <v>0.26050072418787501</v>
      </c>
      <c r="AJ41" s="8">
        <f t="shared" ref="AJ41:AL41" si="65">AJ11/AJ25</f>
        <v>0.32172398781018718</v>
      </c>
      <c r="AK41" s="8">
        <f t="shared" si="65"/>
        <v>0.33956587148076511</v>
      </c>
      <c r="AL41" s="8">
        <f t="shared" si="65"/>
        <v>0.39575155853151694</v>
      </c>
      <c r="AM41" s="8">
        <f t="shared" ref="AM41:AN41" si="66">AM11/AM25</f>
        <v>0.43702857142857143</v>
      </c>
      <c r="AN41" s="8">
        <f t="shared" si="66"/>
        <v>0.53361654968599925</v>
      </c>
      <c r="AO41" s="8">
        <f t="shared" ref="AO41:AT41" si="67">AO11/AO25</f>
        <v>8.0759046778464252E-2</v>
      </c>
      <c r="AP41" s="8">
        <f t="shared" si="67"/>
        <v>0.14188759278897137</v>
      </c>
      <c r="AQ41" s="8">
        <f t="shared" si="67"/>
        <v>0.1919852790840319</v>
      </c>
      <c r="AR41" s="8">
        <f t="shared" si="67"/>
        <v>0.23866535819430815</v>
      </c>
      <c r="AS41" s="8">
        <f t="shared" si="67"/>
        <v>0.29870616913557096</v>
      </c>
      <c r="AT41" s="8">
        <f t="shared" si="67"/>
        <v>0.3491594309994458</v>
      </c>
      <c r="AU41" s="8">
        <f t="shared" ref="AU41:AV41" si="68">AU11/AU25</f>
        <v>0.40712742980561556</v>
      </c>
      <c r="AV41" s="8">
        <f t="shared" si="68"/>
        <v>0.44047408455687248</v>
      </c>
      <c r="AW41" s="8"/>
      <c r="AX41" s="8"/>
      <c r="AY41" s="8"/>
      <c r="AZ41" s="8"/>
      <c r="BA41" s="8"/>
      <c r="BC41" t="s">
        <v>110</v>
      </c>
      <c r="BH41" t="s">
        <v>110</v>
      </c>
      <c r="BI41" t="s">
        <v>653</v>
      </c>
      <c r="BJ41" s="153"/>
      <c r="BK41" s="153"/>
      <c r="BL41" s="153"/>
      <c r="BM41" s="153"/>
      <c r="BN41" s="153"/>
      <c r="BO41" s="153"/>
      <c r="BP41" s="153"/>
      <c r="BQ41" s="153"/>
      <c r="BR41" s="153"/>
      <c r="BS41" s="153"/>
      <c r="BT41" s="153"/>
      <c r="BU41" s="153"/>
      <c r="BV41" s="153"/>
      <c r="BW41" s="153"/>
      <c r="BX41" s="153"/>
      <c r="BY41" s="153"/>
      <c r="BZ41" s="8">
        <f t="shared" si="44"/>
        <v>4.0258690379951494E-2</v>
      </c>
      <c r="CA41" s="8">
        <f t="shared" si="44"/>
        <v>7.4641302595518294E-2</v>
      </c>
      <c r="CB41" s="8">
        <f t="shared" si="44"/>
        <v>9.6952471182693831E-2</v>
      </c>
      <c r="CC41" s="8">
        <f t="shared" si="44"/>
        <v>0.12958626073380172</v>
      </c>
      <c r="CD41" s="8">
        <f t="shared" ref="CD41:CF41" si="69">CD11/CD25</f>
        <v>0.14429049211657907</v>
      </c>
      <c r="CE41" s="8">
        <f t="shared" si="69"/>
        <v>0.17677070828331332</v>
      </c>
      <c r="CF41" s="8">
        <f t="shared" si="69"/>
        <v>0.20841361592806679</v>
      </c>
      <c r="CG41" s="8">
        <f t="shared" ref="CG41:CI41" si="70">CG11/CG25</f>
        <v>0.24838049778383908</v>
      </c>
      <c r="CH41" s="8">
        <f t="shared" si="70"/>
        <v>0.277702473737716</v>
      </c>
      <c r="CI41" s="8">
        <f t="shared" si="70"/>
        <v>0.32939680232558138</v>
      </c>
      <c r="CJ41" s="8">
        <f t="shared" ref="CJ41:CK41" si="71">CJ11/CJ25</f>
        <v>0.36794336540206934</v>
      </c>
      <c r="CK41" s="8">
        <f t="shared" si="71"/>
        <v>0.35926978901690859</v>
      </c>
      <c r="CL41" s="8">
        <f t="shared" ref="CL41:CQ41" si="72">CL11/CL25</f>
        <v>5.2808169219547778E-2</v>
      </c>
      <c r="CM41" s="8">
        <f t="shared" si="72"/>
        <v>8.312887862606437E-2</v>
      </c>
      <c r="CN41" s="8">
        <f t="shared" si="72"/>
        <v>0.1132885138034616</v>
      </c>
      <c r="CO41" s="8">
        <f t="shared" si="72"/>
        <v>0.13821709786276715</v>
      </c>
      <c r="CP41" s="8">
        <f t="shared" si="72"/>
        <v>0.15293954520244038</v>
      </c>
      <c r="CQ41" s="8">
        <f t="shared" si="72"/>
        <v>0.17278436845778089</v>
      </c>
      <c r="CR41" s="8">
        <f t="shared" ref="CR41:CS41" si="73">CR11/CR25</f>
        <v>0.19532671050790543</v>
      </c>
      <c r="CS41" s="8">
        <f t="shared" si="73"/>
        <v>0.21170540464855783</v>
      </c>
    </row>
    <row r="42" spans="1:97" x14ac:dyDescent="0.35">
      <c r="A42" s="238" t="s">
        <v>648</v>
      </c>
      <c r="B42" s="238" t="s">
        <v>654</v>
      </c>
      <c r="C42" s="238" t="s">
        <v>33</v>
      </c>
      <c r="D42" s="238" t="s">
        <v>703</v>
      </c>
      <c r="E42" s="239">
        <v>45169</v>
      </c>
      <c r="F42" s="238">
        <v>0</v>
      </c>
      <c r="O42" t="s">
        <v>112</v>
      </c>
      <c r="P42" t="s">
        <v>654</v>
      </c>
      <c r="Q42" s="8">
        <f t="shared" ref="Q42:AB42" si="74">Q12/Q26</f>
        <v>5.4961545676233355E-2</v>
      </c>
      <c r="R42" s="8">
        <f t="shared" si="74"/>
        <v>0.10988626421697288</v>
      </c>
      <c r="S42" s="8">
        <f t="shared" si="74"/>
        <v>0.17037165682528657</v>
      </c>
      <c r="T42" s="8">
        <f t="shared" si="74"/>
        <v>0.23929994801594179</v>
      </c>
      <c r="U42" s="8">
        <f t="shared" si="74"/>
        <v>0.29551315110881898</v>
      </c>
      <c r="V42" s="8">
        <f t="shared" si="74"/>
        <v>0.23305640577175338</v>
      </c>
      <c r="W42" s="8">
        <f t="shared" si="74"/>
        <v>0.39462846911369742</v>
      </c>
      <c r="X42" s="8">
        <f t="shared" si="74"/>
        <v>0.44704388828436709</v>
      </c>
      <c r="Y42" s="8">
        <f t="shared" si="74"/>
        <v>0.49329906370479165</v>
      </c>
      <c r="Z42" s="8">
        <f t="shared" si="74"/>
        <v>0.5381569474442045</v>
      </c>
      <c r="AA42" s="8">
        <f t="shared" si="74"/>
        <v>0.69201001593444111</v>
      </c>
      <c r="AB42" s="8">
        <f t="shared" si="74"/>
        <v>0.72147283995625233</v>
      </c>
      <c r="AC42" s="8">
        <f t="shared" ref="AC42:AF42" si="75">AC12/AC26</f>
        <v>7.3408018867924529E-2</v>
      </c>
      <c r="AD42" s="8">
        <f t="shared" si="75"/>
        <v>0.1701258931609391</v>
      </c>
      <c r="AE42" s="8">
        <f t="shared" si="75"/>
        <v>0.20929585304759254</v>
      </c>
      <c r="AF42" s="8">
        <f t="shared" si="75"/>
        <v>0.29068396226415094</v>
      </c>
      <c r="AG42" s="8">
        <f t="shared" ref="AG42:AI42" si="76">AG12/AG26</f>
        <v>0.34096385542168672</v>
      </c>
      <c r="AH42" s="8">
        <f t="shared" si="76"/>
        <v>0.40264608599779494</v>
      </c>
      <c r="AI42" s="8">
        <f t="shared" si="76"/>
        <v>0.43628117913832198</v>
      </c>
      <c r="AJ42" s="8">
        <f t="shared" ref="AJ42:AL42" si="77">AJ12/AJ26</f>
        <v>0.4930126002290951</v>
      </c>
      <c r="AK42" s="8">
        <f t="shared" si="77"/>
        <v>0.52811201050098444</v>
      </c>
      <c r="AL42" s="8">
        <f t="shared" si="77"/>
        <v>0.54996748319965316</v>
      </c>
      <c r="AM42" s="8">
        <f t="shared" ref="AM42:AN42" si="78">AM12/AM26</f>
        <v>0.5713063929869574</v>
      </c>
      <c r="AN42" s="8">
        <f t="shared" si="78"/>
        <v>0.59897645854657111</v>
      </c>
      <c r="AO42" s="8">
        <f t="shared" ref="AO42:AT42" si="79">AO12/AO26</f>
        <v>8.999262355544628E-2</v>
      </c>
      <c r="AP42" s="8">
        <f t="shared" si="79"/>
        <v>0.20849964780464897</v>
      </c>
      <c r="AQ42" s="8">
        <f t="shared" si="79"/>
        <v>0.28093947606142727</v>
      </c>
      <c r="AR42" s="8">
        <f t="shared" si="79"/>
        <v>0.34781649757388622</v>
      </c>
      <c r="AS42" s="8">
        <f t="shared" si="79"/>
        <v>0.39490036425969571</v>
      </c>
      <c r="AT42" s="8">
        <f t="shared" si="79"/>
        <v>0.43444307439375257</v>
      </c>
      <c r="AU42" s="8">
        <f t="shared" ref="AU42:AV42" si="80">AU12/AU26</f>
        <v>0.46271431522412726</v>
      </c>
      <c r="AV42" s="8">
        <f t="shared" si="80"/>
        <v>0.48458869156970813</v>
      </c>
      <c r="AW42" s="8"/>
      <c r="AX42" s="8"/>
      <c r="AY42" s="8"/>
      <c r="AZ42" s="8"/>
      <c r="BA42" s="8"/>
      <c r="BC42" t="s">
        <v>112</v>
      </c>
      <c r="BH42" t="s">
        <v>112</v>
      </c>
      <c r="BI42" t="s">
        <v>654</v>
      </c>
      <c r="BJ42" s="153"/>
      <c r="BK42" s="153"/>
      <c r="BL42" s="153"/>
      <c r="BM42" s="153"/>
      <c r="BN42" s="153"/>
      <c r="BO42" s="153"/>
      <c r="BP42" s="153"/>
      <c r="BQ42" s="153"/>
      <c r="BR42" s="153"/>
      <c r="BS42" s="153"/>
      <c r="BT42" s="153"/>
      <c r="BU42" s="153"/>
      <c r="BV42" s="153"/>
      <c r="BW42" s="153"/>
      <c r="BX42" s="153"/>
      <c r="BY42" s="153"/>
      <c r="BZ42" s="8">
        <f t="shared" si="44"/>
        <v>3.3476898981989037E-2</v>
      </c>
      <c r="CA42" s="8">
        <f t="shared" si="44"/>
        <v>6.381856540084388E-2</v>
      </c>
      <c r="CB42" s="8">
        <f t="shared" si="44"/>
        <v>8.7514362313289934E-2</v>
      </c>
      <c r="CC42" s="8">
        <f t="shared" si="44"/>
        <v>0.11861924686192468</v>
      </c>
      <c r="CD42" s="8">
        <f t="shared" ref="CD42:CF42" si="81">CD12/CD26</f>
        <v>0.12318068867589635</v>
      </c>
      <c r="CE42" s="8">
        <f t="shared" si="81"/>
        <v>0.13414428112856902</v>
      </c>
      <c r="CF42" s="8">
        <f t="shared" si="81"/>
        <v>0.16253923962329961</v>
      </c>
      <c r="CG42" s="8">
        <f t="shared" ref="CG42:CI42" si="82">CG12/CG26</f>
        <v>0.21973730919417819</v>
      </c>
      <c r="CH42" s="8">
        <f t="shared" si="82"/>
        <v>0.24426685198054204</v>
      </c>
      <c r="CI42" s="8">
        <f t="shared" si="82"/>
        <v>0.27411971830985915</v>
      </c>
      <c r="CJ42" s="8">
        <f t="shared" ref="CJ42:CK42" si="83">CJ12/CJ26</f>
        <v>0.30406926406926404</v>
      </c>
      <c r="CK42" s="8">
        <f t="shared" si="83"/>
        <v>0.31155092987544786</v>
      </c>
      <c r="CL42" s="8">
        <f t="shared" ref="CL42:CQ42" si="84">CL12/CL26</f>
        <v>3.4574912310005014E-2</v>
      </c>
      <c r="CM42" s="8">
        <f t="shared" si="84"/>
        <v>6.9080594026364087E-2</v>
      </c>
      <c r="CN42" s="8">
        <f t="shared" si="84"/>
        <v>8.2645991421972945E-2</v>
      </c>
      <c r="CO42" s="8">
        <f t="shared" si="84"/>
        <v>0.10009910802775025</v>
      </c>
      <c r="CP42" s="8">
        <f t="shared" si="84"/>
        <v>0.10810367454068241</v>
      </c>
      <c r="CQ42" s="8">
        <f t="shared" si="84"/>
        <v>0.11928236625181833</v>
      </c>
      <c r="CR42" s="8">
        <f t="shared" ref="CR42:CS42" si="85">CR12/CR26</f>
        <v>0.12448677943833142</v>
      </c>
      <c r="CS42" s="8">
        <f t="shared" si="85"/>
        <v>0.1401608403085508</v>
      </c>
    </row>
    <row r="43" spans="1:97" x14ac:dyDescent="0.35">
      <c r="A43" s="238" t="s">
        <v>648</v>
      </c>
      <c r="B43" s="238" t="s">
        <v>654</v>
      </c>
      <c r="C43" s="238" t="s">
        <v>33</v>
      </c>
      <c r="D43" s="238" t="s">
        <v>703</v>
      </c>
      <c r="E43" s="239">
        <v>45199</v>
      </c>
      <c r="F43" s="238">
        <v>0</v>
      </c>
      <c r="O43" t="s">
        <v>114</v>
      </c>
      <c r="P43" t="s">
        <v>656</v>
      </c>
      <c r="Q43" s="8">
        <f t="shared" ref="Q43:AB43" si="86">Q13/Q27</f>
        <v>1.7146356399265157E-2</v>
      </c>
      <c r="R43" s="8">
        <f t="shared" si="86"/>
        <v>5.2592036063110442E-2</v>
      </c>
      <c r="S43" s="8">
        <f t="shared" si="86"/>
        <v>8.062593144560358E-2</v>
      </c>
      <c r="T43" s="8">
        <f t="shared" si="86"/>
        <v>0.12839112142753517</v>
      </c>
      <c r="U43" s="8">
        <f t="shared" si="86"/>
        <v>0.16527875793930841</v>
      </c>
      <c r="V43" s="8">
        <f t="shared" si="86"/>
        <v>0.22675698560541913</v>
      </c>
      <c r="W43" s="8">
        <f t="shared" si="86"/>
        <v>0.30136604404795092</v>
      </c>
      <c r="X43" s="8">
        <f t="shared" si="86"/>
        <v>0.3853644963828603</v>
      </c>
      <c r="Y43" s="8">
        <f t="shared" si="86"/>
        <v>0.45937673900946019</v>
      </c>
      <c r="Z43" s="8">
        <f t="shared" si="86"/>
        <v>0.55836734693877554</v>
      </c>
      <c r="AA43" s="8">
        <f t="shared" si="86"/>
        <v>0.67150951619933164</v>
      </c>
      <c r="AB43" s="8">
        <f t="shared" si="86"/>
        <v>0.82308233638282902</v>
      </c>
      <c r="AC43" s="8">
        <f t="shared" ref="AC43:AF43" si="87">AC13/AC27</f>
        <v>3.941075186531471E-2</v>
      </c>
      <c r="AD43" s="8">
        <f t="shared" si="87"/>
        <v>7.9254602604400537E-2</v>
      </c>
      <c r="AE43" s="8">
        <f t="shared" si="87"/>
        <v>0.12035633055344959</v>
      </c>
      <c r="AF43" s="8">
        <f t="shared" si="87"/>
        <v>0.15983854692230071</v>
      </c>
      <c r="AG43" s="8">
        <f t="shared" ref="AG43:AI43" si="88">AG13/AG27</f>
        <v>0.18445347119645494</v>
      </c>
      <c r="AH43" s="8">
        <f t="shared" si="88"/>
        <v>0.21923620933521923</v>
      </c>
      <c r="AI43" s="8">
        <f t="shared" si="88"/>
        <v>0.27269426289034132</v>
      </c>
      <c r="AJ43" s="8">
        <f t="shared" ref="AJ43:AL43" si="89">AJ13/AJ27</f>
        <v>0.33013844515441959</v>
      </c>
      <c r="AK43" s="8">
        <f t="shared" si="89"/>
        <v>0.36218836565096951</v>
      </c>
      <c r="AL43" s="8">
        <f t="shared" si="89"/>
        <v>0.4086003083775912</v>
      </c>
      <c r="AM43" s="8">
        <f t="shared" ref="AM43:AN43" si="90">AM13/AM27</f>
        <v>0.44722598105548039</v>
      </c>
      <c r="AN43" s="8">
        <f t="shared" si="90"/>
        <v>0.48060987736161748</v>
      </c>
      <c r="AO43" s="8">
        <f t="shared" ref="AO43:AT43" si="91">AO13/AO27</f>
        <v>4.9382716049382713E-2</v>
      </c>
      <c r="AP43" s="8">
        <f t="shared" si="91"/>
        <v>8.0366972477064216E-2</v>
      </c>
      <c r="AQ43" s="8">
        <f t="shared" si="91"/>
        <v>0.11548888487258269</v>
      </c>
      <c r="AR43" s="8">
        <f t="shared" si="91"/>
        <v>0.14290748898678415</v>
      </c>
      <c r="AS43" s="8">
        <f t="shared" si="91"/>
        <v>0.17981619559563031</v>
      </c>
      <c r="AT43" s="8">
        <f t="shared" si="91"/>
        <v>0.21429761706382269</v>
      </c>
      <c r="AU43" s="8">
        <f t="shared" ref="AU43:AV43" si="92">AU13/AU27</f>
        <v>0.24351491569390402</v>
      </c>
      <c r="AV43" s="8">
        <f t="shared" si="92"/>
        <v>0.26763518966908795</v>
      </c>
      <c r="AW43" s="8"/>
      <c r="AX43" s="8"/>
      <c r="AY43" s="8"/>
      <c r="AZ43" s="8"/>
      <c r="BA43" s="8"/>
      <c r="BC43" t="s">
        <v>114</v>
      </c>
      <c r="BH43" t="s">
        <v>114</v>
      </c>
      <c r="BI43" t="s">
        <v>656</v>
      </c>
      <c r="BJ43" s="153"/>
      <c r="BK43" s="153"/>
      <c r="BL43" s="153"/>
      <c r="BM43" s="153"/>
      <c r="BN43" s="153"/>
      <c r="BO43" s="153"/>
      <c r="BP43" s="153"/>
      <c r="BQ43" s="153"/>
      <c r="BR43" s="153"/>
      <c r="BS43" s="153"/>
      <c r="BT43" s="153"/>
      <c r="BU43" s="153"/>
      <c r="BV43" s="153"/>
      <c r="BW43" s="153"/>
      <c r="BX43" s="153"/>
      <c r="BY43" s="153"/>
      <c r="BZ43" s="8">
        <f t="shared" si="44"/>
        <v>4.9025148346990677E-2</v>
      </c>
      <c r="CA43" s="8">
        <f t="shared" si="44"/>
        <v>8.3638787070976342E-2</v>
      </c>
      <c r="CB43" s="8">
        <f t="shared" si="44"/>
        <v>0.10081437798371244</v>
      </c>
      <c r="CC43" s="8">
        <f t="shared" si="44"/>
        <v>0.11772585206131865</v>
      </c>
      <c r="CD43" s="8">
        <f t="shared" ref="CD43:CF43" si="93">CD13/CD27</f>
        <v>0.14331476323119777</v>
      </c>
      <c r="CE43" s="8">
        <f t="shared" si="93"/>
        <v>0.15815151104485703</v>
      </c>
      <c r="CF43" s="8">
        <f t="shared" si="93"/>
        <v>0.20177790320304784</v>
      </c>
      <c r="CG43" s="8">
        <f t="shared" ref="CG43:CI43" si="94">CG13/CG27</f>
        <v>0.23826357466063347</v>
      </c>
      <c r="CH43" s="8">
        <f t="shared" si="94"/>
        <v>0.25659001682557486</v>
      </c>
      <c r="CI43" s="8">
        <f t="shared" si="94"/>
        <v>0.3110612015721505</v>
      </c>
      <c r="CJ43" s="8">
        <f t="shared" ref="CJ43:CK43" si="95">CJ13/CJ27</f>
        <v>0.36093507956625825</v>
      </c>
      <c r="CK43" s="8">
        <f t="shared" si="95"/>
        <v>0.39294745715088508</v>
      </c>
      <c r="CL43" s="8">
        <f t="shared" ref="CL43:CQ43" si="96">CL13/CL27</f>
        <v>5.2603183166981385E-2</v>
      </c>
      <c r="CM43" s="8">
        <f t="shared" si="96"/>
        <v>7.6902572304411568E-2</v>
      </c>
      <c r="CN43" s="8">
        <f t="shared" si="96"/>
        <v>9.6469020652898071E-2</v>
      </c>
      <c r="CO43" s="8">
        <f t="shared" si="96"/>
        <v>0.12356435643564356</v>
      </c>
      <c r="CP43" s="8">
        <f t="shared" si="96"/>
        <v>0.13716233936532915</v>
      </c>
      <c r="CQ43" s="8">
        <f t="shared" si="96"/>
        <v>0.15135483870967742</v>
      </c>
      <c r="CR43" s="8">
        <f t="shared" ref="CR43:CS43" si="97">CR13/CR27</f>
        <v>0.17486617384654601</v>
      </c>
      <c r="CS43" s="8">
        <f t="shared" si="97"/>
        <v>0.19673594287900037</v>
      </c>
    </row>
    <row r="44" spans="1:97" x14ac:dyDescent="0.35">
      <c r="A44" s="238" t="s">
        <v>648</v>
      </c>
      <c r="B44" s="238" t="s">
        <v>654</v>
      </c>
      <c r="C44" s="238" t="s">
        <v>33</v>
      </c>
      <c r="D44" s="238" t="s">
        <v>703</v>
      </c>
      <c r="E44" s="239">
        <v>45230</v>
      </c>
      <c r="F44" s="238">
        <v>0</v>
      </c>
      <c r="O44" t="s">
        <v>95</v>
      </c>
      <c r="P44" t="s">
        <v>95</v>
      </c>
      <c r="Q44" s="8">
        <f t="shared" ref="Q44:AB44" si="98">Q14/Q28</f>
        <v>3.6178138738799208E-2</v>
      </c>
      <c r="R44" s="8">
        <f t="shared" si="98"/>
        <v>8.170671897989211E-2</v>
      </c>
      <c r="S44" s="8">
        <f t="shared" si="98"/>
        <v>0.12933256023708284</v>
      </c>
      <c r="T44" s="8">
        <f t="shared" si="98"/>
        <v>0.18664863298232054</v>
      </c>
      <c r="U44" s="8">
        <f t="shared" si="98"/>
        <v>0.23482366544613606</v>
      </c>
      <c r="V44" s="8">
        <f t="shared" si="98"/>
        <v>0.28023118564044119</v>
      </c>
      <c r="W44" s="8">
        <f t="shared" si="98"/>
        <v>0.3637070893708062</v>
      </c>
      <c r="X44" s="8">
        <f t="shared" si="98"/>
        <v>0.43708042648413847</v>
      </c>
      <c r="Y44" s="8">
        <f t="shared" si="98"/>
        <v>0.49889017724035117</v>
      </c>
      <c r="Z44" s="8">
        <f t="shared" si="98"/>
        <v>0.56426321671690316</v>
      </c>
      <c r="AA44" s="8">
        <f t="shared" si="98"/>
        <v>0.66525357198932333</v>
      </c>
      <c r="AB44" s="8">
        <f t="shared" si="98"/>
        <v>0.77236971484759098</v>
      </c>
      <c r="AC44" s="8">
        <f t="shared" ref="AC44:AF44" si="99">AC14/AC28</f>
        <v>5.9117822554734474E-2</v>
      </c>
      <c r="AD44" s="8">
        <f t="shared" si="99"/>
        <v>0.12631426642230154</v>
      </c>
      <c r="AE44" s="8">
        <f t="shared" si="99"/>
        <v>0.17496989429552651</v>
      </c>
      <c r="AF44" s="8">
        <f t="shared" si="99"/>
        <v>0.23466943829364184</v>
      </c>
      <c r="AG44" s="8">
        <f t="shared" ref="AG44:AI44" si="100">AG14/AG28</f>
        <v>0.25723587387949876</v>
      </c>
      <c r="AH44" s="8">
        <f t="shared" si="100"/>
        <v>0.31098883444453368</v>
      </c>
      <c r="AI44" s="8">
        <f t="shared" si="100"/>
        <v>0.35848585690515805</v>
      </c>
      <c r="AJ44" s="8">
        <f t="shared" ref="AJ44:AL44" si="101">AJ14/AJ28</f>
        <v>0.40574111000332336</v>
      </c>
      <c r="AK44" s="8">
        <f t="shared" si="101"/>
        <v>0.44013504280374582</v>
      </c>
      <c r="AL44" s="8">
        <f t="shared" si="101"/>
        <v>0.48696106400932215</v>
      </c>
      <c r="AM44" s="8">
        <f t="shared" ref="AM44:AN44" si="102">AM14/AM28</f>
        <v>0.52150052918348944</v>
      </c>
      <c r="AN44" s="8">
        <f t="shared" si="102"/>
        <v>0.56174709925356592</v>
      </c>
      <c r="AO44" s="8">
        <f t="shared" ref="AO44:AT44" si="103">AO14/AO28</f>
        <v>7.6592737551641657E-2</v>
      </c>
      <c r="AP44" s="8">
        <f t="shared" si="103"/>
        <v>0.1479806478754733</v>
      </c>
      <c r="AQ44" s="8">
        <f t="shared" si="103"/>
        <v>0.20277508544610517</v>
      </c>
      <c r="AR44" s="8">
        <f t="shared" si="103"/>
        <v>0.25074434299325127</v>
      </c>
      <c r="AS44" s="8">
        <f t="shared" si="103"/>
        <v>0.28715079427185225</v>
      </c>
      <c r="AT44" s="8">
        <f t="shared" si="103"/>
        <v>0.33010443469047979</v>
      </c>
      <c r="AU44" s="8">
        <f t="shared" ref="AU44:AV44" si="104">AU14/AU28</f>
        <v>0.37034702654604773</v>
      </c>
      <c r="AV44" s="8">
        <f t="shared" si="104"/>
        <v>0.39381715501118486</v>
      </c>
      <c r="AW44" s="8"/>
      <c r="AX44" s="8"/>
      <c r="AY44" s="8"/>
      <c r="AZ44" s="8"/>
      <c r="BA44" s="8"/>
      <c r="BC44" t="s">
        <v>95</v>
      </c>
      <c r="BH44" t="s">
        <v>95</v>
      </c>
      <c r="BI44" t="s">
        <v>95</v>
      </c>
      <c r="BJ44" s="153"/>
      <c r="BK44" s="153"/>
      <c r="BL44" s="153"/>
      <c r="BM44" s="153"/>
      <c r="BN44" s="153"/>
      <c r="BO44" s="153"/>
      <c r="BP44" s="153"/>
      <c r="BQ44" s="153"/>
      <c r="BR44" s="153"/>
      <c r="BS44" s="153"/>
      <c r="BT44" s="153"/>
      <c r="BU44" s="153"/>
      <c r="BV44" s="153"/>
      <c r="BW44" s="153"/>
      <c r="BX44" s="153"/>
      <c r="BY44" s="153"/>
      <c r="BZ44" s="8">
        <f t="shared" si="44"/>
        <v>5.3174959428196542E-2</v>
      </c>
      <c r="CA44" s="8">
        <f t="shared" si="44"/>
        <v>9.428170828754405E-2</v>
      </c>
      <c r="CB44" s="8">
        <f t="shared" si="44"/>
        <v>0.11590678824721377</v>
      </c>
      <c r="CC44" s="8">
        <f t="shared" si="44"/>
        <v>0.14927079363979631</v>
      </c>
      <c r="CD44" s="8">
        <f t="shared" ref="CD44:CF44" si="105">CD14/CD28</f>
        <v>0.15673373272846902</v>
      </c>
      <c r="CE44" s="8">
        <f t="shared" si="105"/>
        <v>0.18929975390712392</v>
      </c>
      <c r="CF44" s="8">
        <f t="shared" si="105"/>
        <v>0.22215918571666946</v>
      </c>
      <c r="CG44" s="8">
        <f t="shared" ref="CG44:CI44" si="106">CG14/CG28</f>
        <v>0.25538461538461538</v>
      </c>
      <c r="CH44" s="8">
        <f t="shared" si="106"/>
        <v>0.29052498080966527</v>
      </c>
      <c r="CI44" s="8">
        <f t="shared" si="106"/>
        <v>0.34519741516392055</v>
      </c>
      <c r="CJ44" s="8">
        <f t="shared" ref="CJ44:CK44" si="107">CJ14/CJ28</f>
        <v>0.38495471710724194</v>
      </c>
      <c r="CK44" s="8">
        <f t="shared" si="107"/>
        <v>0.4034643954918033</v>
      </c>
      <c r="CL44" s="8">
        <f t="shared" ref="CL44:CQ44" si="108">CL14/CL28</f>
        <v>5.1033041863344425E-2</v>
      </c>
      <c r="CM44" s="8">
        <f t="shared" si="108"/>
        <v>8.3278940295642159E-2</v>
      </c>
      <c r="CN44" s="8">
        <f t="shared" si="108"/>
        <v>0.10998971702784019</v>
      </c>
      <c r="CO44" s="8">
        <f t="shared" si="108"/>
        <v>0.1380143450358626</v>
      </c>
      <c r="CP44" s="8">
        <f t="shared" si="108"/>
        <v>0.16006816591095827</v>
      </c>
      <c r="CQ44" s="8">
        <f t="shared" si="108"/>
        <v>0.18197693674163731</v>
      </c>
      <c r="CR44" s="8">
        <f t="shared" ref="CR44:CS44" si="109">CR14/CR28</f>
        <v>0.20635636538577184</v>
      </c>
      <c r="CS44" s="8">
        <f t="shared" si="109"/>
        <v>0.23175023310373868</v>
      </c>
    </row>
    <row r="45" spans="1:97" x14ac:dyDescent="0.35">
      <c r="A45" s="238" t="s">
        <v>648</v>
      </c>
      <c r="B45" s="238" t="s">
        <v>654</v>
      </c>
      <c r="C45" s="238" t="s">
        <v>33</v>
      </c>
      <c r="D45" s="238" t="s">
        <v>703</v>
      </c>
      <c r="E45" s="239">
        <v>45260</v>
      </c>
      <c r="F45" s="238">
        <v>0</v>
      </c>
      <c r="O45" t="s">
        <v>626</v>
      </c>
      <c r="P45" t="s">
        <v>626</v>
      </c>
      <c r="Q45" s="8">
        <f t="shared" ref="Q45:AB45" si="110">Q15/Q29</f>
        <v>3.7147178103001617E-2</v>
      </c>
      <c r="R45" s="8">
        <f t="shared" si="110"/>
        <v>8.7191969755541429E-2</v>
      </c>
      <c r="S45" s="8">
        <f t="shared" si="110"/>
        <v>0.13568408266893156</v>
      </c>
      <c r="T45" s="8">
        <f t="shared" si="110"/>
        <v>0.19047493287556672</v>
      </c>
      <c r="U45" s="8">
        <f t="shared" si="110"/>
        <v>0.24441844479868963</v>
      </c>
      <c r="V45" s="8">
        <f t="shared" si="110"/>
        <v>0.29664275715531385</v>
      </c>
      <c r="W45" s="8">
        <f t="shared" si="110"/>
        <v>0.35932350874717417</v>
      </c>
      <c r="X45" s="8">
        <f t="shared" si="110"/>
        <v>0.43098320425408537</v>
      </c>
      <c r="Y45" s="8">
        <f t="shared" si="110"/>
        <v>0.48468308557059386</v>
      </c>
      <c r="Z45" s="8">
        <f t="shared" si="110"/>
        <v>0.55519469088860729</v>
      </c>
      <c r="AA45" s="8">
        <f t="shared" si="110"/>
        <v>0.63829243271057379</v>
      </c>
      <c r="AB45" s="8">
        <f t="shared" si="110"/>
        <v>0.72224139914854446</v>
      </c>
      <c r="AC45" s="8">
        <f t="shared" ref="AC45:AF45" si="111">AC15/AC29</f>
        <v>4.777225269279059E-2</v>
      </c>
      <c r="AD45" s="8">
        <f t="shared" si="111"/>
        <v>0.1013826262212202</v>
      </c>
      <c r="AE45" s="8">
        <f t="shared" si="111"/>
        <v>0.15573356283902756</v>
      </c>
      <c r="AF45" s="8">
        <f t="shared" si="111"/>
        <v>0.20455541628538254</v>
      </c>
      <c r="AG45" s="8">
        <f t="shared" ref="AG45:AI45" si="112">AG15/AG29</f>
        <v>0.24857344627434394</v>
      </c>
      <c r="AH45" s="8">
        <f t="shared" si="112"/>
        <v>0.29082929082929082</v>
      </c>
      <c r="AI45" s="8">
        <f t="shared" si="112"/>
        <v>0.33543003714465125</v>
      </c>
      <c r="AJ45" s="8">
        <f t="shared" ref="AJ45:AL45" si="113">AJ15/AJ29</f>
        <v>0.38428174502940859</v>
      </c>
      <c r="AK45" s="8">
        <f t="shared" si="113"/>
        <v>0.41355840010306216</v>
      </c>
      <c r="AL45" s="8">
        <f t="shared" si="113"/>
        <v>0.45617431871356412</v>
      </c>
      <c r="AM45" s="8">
        <f t="shared" ref="AM45:AN45" si="114">AM15/AM29</f>
        <v>0.49801731556117523</v>
      </c>
      <c r="AN45" s="8">
        <f t="shared" si="114"/>
        <v>0.53584573205162223</v>
      </c>
      <c r="AO45" s="8">
        <f t="shared" ref="AO45:AT45" si="115">AO15/AO29</f>
        <v>5.9695532331427568E-2</v>
      </c>
      <c r="AP45" s="8">
        <f t="shared" si="115"/>
        <v>0.1164111597790897</v>
      </c>
      <c r="AQ45" s="8">
        <f t="shared" si="115"/>
        <v>0.16678674351585016</v>
      </c>
      <c r="AR45" s="8">
        <f t="shared" si="115"/>
        <v>0.2166361194308867</v>
      </c>
      <c r="AS45" s="8">
        <f t="shared" si="115"/>
        <v>0.25948784623638649</v>
      </c>
      <c r="AT45" s="8">
        <f t="shared" si="115"/>
        <v>0.30370811297572442</v>
      </c>
      <c r="AU45" s="8">
        <f t="shared" ref="AU45:AV45" si="116">AU15/AU29</f>
        <v>0.3525183753815036</v>
      </c>
      <c r="AV45" s="8">
        <f t="shared" si="116"/>
        <v>0.38957115392160707</v>
      </c>
      <c r="AW45" s="8"/>
      <c r="AX45" s="8"/>
      <c r="AY45" s="8"/>
      <c r="AZ45" s="8"/>
      <c r="BA45" s="8"/>
      <c r="BC45" t="s">
        <v>626</v>
      </c>
      <c r="BH45" t="s">
        <v>626</v>
      </c>
      <c r="BI45" t="s">
        <v>626</v>
      </c>
      <c r="BJ45" s="153"/>
      <c r="BK45" s="153"/>
      <c r="BL45" s="153"/>
      <c r="BM45" s="153"/>
      <c r="BN45" s="153"/>
      <c r="BO45" s="153"/>
      <c r="BP45" s="153"/>
      <c r="BQ45" s="153"/>
      <c r="BR45" s="153"/>
      <c r="BS45" s="153"/>
      <c r="BT45" s="153"/>
      <c r="BU45" s="153"/>
      <c r="BV45" s="153"/>
      <c r="BW45" s="153"/>
      <c r="BX45" s="153"/>
      <c r="BY45" s="153"/>
      <c r="BZ45" s="8">
        <f t="shared" si="44"/>
        <v>8.47910690751221E-2</v>
      </c>
      <c r="CA45" s="8">
        <f t="shared" si="44"/>
        <v>0.14467226169658123</v>
      </c>
      <c r="CB45" s="8">
        <f t="shared" si="44"/>
        <v>0.1917391041893034</v>
      </c>
      <c r="CC45" s="8">
        <f t="shared" si="44"/>
        <v>0.2395565016218279</v>
      </c>
      <c r="CD45" s="8">
        <f t="shared" ref="CD45:CF45" si="117">CD15/CD29</f>
        <v>0.27667050126184933</v>
      </c>
      <c r="CE45" s="8">
        <f t="shared" si="117"/>
        <v>0.30645407231161836</v>
      </c>
      <c r="CF45" s="8">
        <f t="shared" si="117"/>
        <v>0.34418488003260311</v>
      </c>
      <c r="CG45" s="8">
        <f t="shared" ref="CG45:CI45" si="118">CG15/CG29</f>
        <v>0.37944352232538225</v>
      </c>
      <c r="CH45" s="8">
        <f t="shared" si="118"/>
        <v>0.40295811687738642</v>
      </c>
      <c r="CI45" s="8">
        <f t="shared" si="118"/>
        <v>0.43969569720809859</v>
      </c>
      <c r="CJ45" s="8">
        <f t="shared" ref="CJ45:CK45" si="119">CJ15/CJ29</f>
        <v>0.47368155781933757</v>
      </c>
      <c r="CK45" s="8">
        <f t="shared" si="119"/>
        <v>0.50490679561370588</v>
      </c>
      <c r="CL45" s="8">
        <f t="shared" ref="CL45:CQ45" si="120">CL15/CL29</f>
        <v>8.5544274956832006E-2</v>
      </c>
      <c r="CM45" s="8">
        <f t="shared" si="120"/>
        <v>0.13460715660966671</v>
      </c>
      <c r="CN45" s="8">
        <f t="shared" si="120"/>
        <v>0.1764290190071712</v>
      </c>
      <c r="CO45" s="8">
        <f t="shared" si="120"/>
        <v>0.22201713373747217</v>
      </c>
      <c r="CP45" s="8">
        <f t="shared" si="120"/>
        <v>0.25067707236048647</v>
      </c>
      <c r="CQ45" s="8">
        <f t="shared" si="120"/>
        <v>0.28053056224390654</v>
      </c>
      <c r="CR45" s="8">
        <f t="shared" ref="CR45:CS45" si="121">CR15/CR29</f>
        <v>0.30852164962760792</v>
      </c>
      <c r="CS45" s="8">
        <f t="shared" si="121"/>
        <v>0.33609747058278516</v>
      </c>
    </row>
    <row r="46" spans="1:97" x14ac:dyDescent="0.35">
      <c r="A46" s="238" t="s">
        <v>648</v>
      </c>
      <c r="B46" s="238" t="s">
        <v>654</v>
      </c>
      <c r="C46" s="238" t="s">
        <v>33</v>
      </c>
      <c r="D46" s="238" t="s">
        <v>703</v>
      </c>
      <c r="E46" s="239">
        <v>45291</v>
      </c>
      <c r="F46" s="238">
        <v>0</v>
      </c>
    </row>
    <row r="47" spans="1:97" x14ac:dyDescent="0.35">
      <c r="A47" s="238" t="s">
        <v>648</v>
      </c>
      <c r="B47" s="238" t="s">
        <v>654</v>
      </c>
      <c r="C47" s="238" t="s">
        <v>33</v>
      </c>
      <c r="D47" s="238" t="s">
        <v>703</v>
      </c>
      <c r="E47" s="239">
        <v>45322</v>
      </c>
      <c r="F47" s="238">
        <v>0</v>
      </c>
    </row>
    <row r="48" spans="1:97" x14ac:dyDescent="0.35">
      <c r="A48" s="238" t="s">
        <v>648</v>
      </c>
      <c r="B48" s="238" t="s">
        <v>654</v>
      </c>
      <c r="C48" s="238" t="s">
        <v>33</v>
      </c>
      <c r="D48" s="238" t="s">
        <v>703</v>
      </c>
      <c r="E48" s="239">
        <v>45351</v>
      </c>
      <c r="F48" s="238">
        <v>0</v>
      </c>
      <c r="O48" s="11"/>
      <c r="BC48" s="11"/>
      <c r="BD48" s="11"/>
      <c r="BE48" s="11"/>
      <c r="BF48" s="11"/>
      <c r="BG48" s="11"/>
      <c r="BH48" s="11"/>
    </row>
    <row r="49" spans="1:75" x14ac:dyDescent="0.35">
      <c r="A49" s="238" t="s">
        <v>648</v>
      </c>
      <c r="B49" s="238" t="s">
        <v>654</v>
      </c>
      <c r="C49" s="238" t="s">
        <v>33</v>
      </c>
      <c r="D49" s="238" t="s">
        <v>703</v>
      </c>
      <c r="E49" s="239">
        <v>45382</v>
      </c>
      <c r="F49" s="238">
        <v>1</v>
      </c>
      <c r="O49" s="97" t="s">
        <v>128</v>
      </c>
      <c r="P49" s="97" t="s">
        <v>129</v>
      </c>
      <c r="Q49" s="116">
        <f t="shared" ref="Q49:AA49" si="122">EOMONTH(R49,-1)</f>
        <v>45260</v>
      </c>
      <c r="R49" s="116">
        <f t="shared" si="122"/>
        <v>45291</v>
      </c>
      <c r="S49" s="116">
        <f t="shared" si="122"/>
        <v>45322</v>
      </c>
      <c r="T49" s="116">
        <f t="shared" si="122"/>
        <v>45351</v>
      </c>
      <c r="U49" s="116">
        <f t="shared" si="122"/>
        <v>45382</v>
      </c>
      <c r="V49" s="116">
        <f t="shared" si="122"/>
        <v>45412</v>
      </c>
      <c r="W49" s="116">
        <f t="shared" si="122"/>
        <v>45443</v>
      </c>
      <c r="X49" s="116">
        <f t="shared" si="122"/>
        <v>45473</v>
      </c>
      <c r="Y49" s="116">
        <f t="shared" si="122"/>
        <v>45504</v>
      </c>
      <c r="Z49" s="116">
        <f t="shared" si="122"/>
        <v>45535</v>
      </c>
      <c r="AA49" s="116">
        <f t="shared" si="122"/>
        <v>45565</v>
      </c>
      <c r="AB49" s="116">
        <f>EOMONTH(AC49,-1)</f>
        <v>45596</v>
      </c>
      <c r="AC49" s="116">
        <f>EOMONTH('Instructions and bed numbers'!$E$1,0)</f>
        <v>45626</v>
      </c>
      <c r="AD49" s="11" t="s">
        <v>130</v>
      </c>
      <c r="BC49" s="97" t="s">
        <v>128</v>
      </c>
      <c r="BD49" s="97"/>
      <c r="BE49" s="97"/>
      <c r="BF49" s="97"/>
      <c r="BG49" s="97"/>
      <c r="BH49" s="97"/>
      <c r="BI49" s="97" t="s">
        <v>129</v>
      </c>
      <c r="BJ49" s="116">
        <f t="shared" ref="BJ49:BT49" si="123">EOMONTH(BK49,-1)</f>
        <v>45260</v>
      </c>
      <c r="BK49" s="116">
        <f t="shared" si="123"/>
        <v>45291</v>
      </c>
      <c r="BL49" s="116">
        <f t="shared" si="123"/>
        <v>45322</v>
      </c>
      <c r="BM49" s="116">
        <f t="shared" si="123"/>
        <v>45351</v>
      </c>
      <c r="BN49" s="116">
        <f t="shared" si="123"/>
        <v>45382</v>
      </c>
      <c r="BO49" s="116">
        <f t="shared" si="123"/>
        <v>45412</v>
      </c>
      <c r="BP49" s="116">
        <f t="shared" si="123"/>
        <v>45443</v>
      </c>
      <c r="BQ49" s="116">
        <f t="shared" si="123"/>
        <v>45473</v>
      </c>
      <c r="BR49" s="116">
        <f t="shared" si="123"/>
        <v>45504</v>
      </c>
      <c r="BS49" s="116">
        <f>EOMONTH(BT49,-1)</f>
        <v>45535</v>
      </c>
      <c r="BT49" s="116">
        <f t="shared" si="123"/>
        <v>45565</v>
      </c>
      <c r="BU49" s="116">
        <f>EOMONTH(BV49,-1)</f>
        <v>45596</v>
      </c>
      <c r="BV49" s="116">
        <f>EOMONTH('Instructions and bed numbers'!$E$1,0)</f>
        <v>45626</v>
      </c>
      <c r="BW49" s="11" t="s">
        <v>130</v>
      </c>
    </row>
    <row r="50" spans="1:75" x14ac:dyDescent="0.35">
      <c r="A50" s="238" t="s">
        <v>648</v>
      </c>
      <c r="B50" s="238" t="s">
        <v>654</v>
      </c>
      <c r="C50" s="238" t="s">
        <v>702</v>
      </c>
      <c r="D50" s="238" t="s">
        <v>700</v>
      </c>
      <c r="E50" s="239">
        <v>45046</v>
      </c>
      <c r="F50" s="238">
        <v>0</v>
      </c>
      <c r="P50" s="97" t="s">
        <v>106</v>
      </c>
      <c r="Q50" s="139">
        <f>INDEX($O$38:$BA$45,MATCH($P50,$O$38:$O$45,0),MATCH(Q$49,$O$38:$BA$38,0))</f>
        <v>0.4297042434633519</v>
      </c>
      <c r="R50" s="139">
        <f t="shared" ref="R50:AC55" si="124">INDEX($O$38:$BA$45,MATCH($P50,$O$38:$O$45,0),MATCH(R$49,$O$38:$BA$38,0))</f>
        <v>0.51113320079522861</v>
      </c>
      <c r="S50" s="139">
        <f t="shared" si="124"/>
        <v>0.58558387219475083</v>
      </c>
      <c r="T50" s="139">
        <f t="shared" si="124"/>
        <v>0.63910714285714287</v>
      </c>
      <c r="U50" s="139">
        <f t="shared" si="124"/>
        <v>0.67701647875108417</v>
      </c>
      <c r="V50" s="139" t="e">
        <f t="shared" si="124"/>
        <v>#DIV/0!</v>
      </c>
      <c r="W50" s="139" t="e">
        <f t="shared" si="124"/>
        <v>#DIV/0!</v>
      </c>
      <c r="X50" s="139" t="e">
        <f t="shared" si="124"/>
        <v>#DIV/0!</v>
      </c>
      <c r="Y50" s="139" t="e">
        <f t="shared" si="124"/>
        <v>#DIV/0!</v>
      </c>
      <c r="Z50" s="139">
        <f t="shared" si="124"/>
        <v>0.22486938349007315</v>
      </c>
      <c r="AA50" s="139">
        <f t="shared" si="124"/>
        <v>0.26863881670997403</v>
      </c>
      <c r="AB50" s="139">
        <f t="shared" si="124"/>
        <v>0.33147792706333973</v>
      </c>
      <c r="AC50" s="139">
        <f t="shared" si="124"/>
        <v>0.36051583538782478</v>
      </c>
      <c r="BI50" s="97" t="s">
        <v>106</v>
      </c>
      <c r="BJ50" s="139">
        <f>INDEX($BH$38:$DH$45,MATCH($BI50,$BH$38:$BH$45,0),MATCH(BJ$49,$BH$38:$DH$38,0))</f>
        <v>0.25026910656620022</v>
      </c>
      <c r="BK50" s="139">
        <f t="shared" ref="BK50:BV54" si="125">INDEX($BH$38:$DH$45,MATCH($BI50,$BH$38:$BH$45,0),MATCH(BK$49,$BH$38:$DH$38,0))</f>
        <v>0.34946706272933775</v>
      </c>
      <c r="BL50" s="139">
        <f t="shared" si="125"/>
        <v>0.4482877301669248</v>
      </c>
      <c r="BM50" s="139">
        <f t="shared" si="125"/>
        <v>0.50191061638145873</v>
      </c>
      <c r="BN50" s="139">
        <f t="shared" si="125"/>
        <v>0.53576158940397356</v>
      </c>
      <c r="BO50" s="139" t="e">
        <f t="shared" si="125"/>
        <v>#DIV/0!</v>
      </c>
      <c r="BP50" s="139" t="e">
        <f t="shared" si="125"/>
        <v>#DIV/0!</v>
      </c>
      <c r="BQ50" s="139" t="e">
        <f t="shared" si="125"/>
        <v>#DIV/0!</v>
      </c>
      <c r="BR50" s="139" t="e">
        <f t="shared" si="125"/>
        <v>#DIV/0!</v>
      </c>
      <c r="BS50" s="139">
        <f t="shared" si="125"/>
        <v>0.17098360655737704</v>
      </c>
      <c r="BT50" s="139">
        <f t="shared" si="125"/>
        <v>0.1943994820330204</v>
      </c>
      <c r="BU50" s="139">
        <f t="shared" si="125"/>
        <v>0.22157903199871362</v>
      </c>
      <c r="BV50" s="139">
        <f t="shared" si="125"/>
        <v>0.25564516129032255</v>
      </c>
    </row>
    <row r="51" spans="1:75" x14ac:dyDescent="0.35">
      <c r="A51" s="238" t="s">
        <v>648</v>
      </c>
      <c r="B51" s="238" t="s">
        <v>654</v>
      </c>
      <c r="C51" s="238" t="s">
        <v>702</v>
      </c>
      <c r="D51" s="238" t="s">
        <v>700</v>
      </c>
      <c r="E51" s="239">
        <v>45077</v>
      </c>
      <c r="F51" s="238">
        <v>7</v>
      </c>
      <c r="P51" s="97" t="s">
        <v>108</v>
      </c>
      <c r="Q51" s="139">
        <f t="shared" ref="Q51:Q54" si="126">INDEX($O$38:$BA$45,MATCH($P51,$O$38:$O$45,0),MATCH(Q$49,$O$38:$BA$38,0))</f>
        <v>0.47205485144400583</v>
      </c>
      <c r="R51" s="139">
        <f t="shared" si="124"/>
        <v>0.47289218717790149</v>
      </c>
      <c r="S51" s="139">
        <f t="shared" si="124"/>
        <v>0.49587458745874585</v>
      </c>
      <c r="T51" s="139">
        <f t="shared" si="124"/>
        <v>0.5047503537497473</v>
      </c>
      <c r="U51" s="139">
        <f t="shared" si="124"/>
        <v>0.52054794520547942</v>
      </c>
      <c r="V51" s="139">
        <f t="shared" si="124"/>
        <v>9.2788137497191642E-2</v>
      </c>
      <c r="W51" s="139">
        <f t="shared" si="124"/>
        <v>0.17835365853658536</v>
      </c>
      <c r="X51" s="139">
        <f t="shared" si="124"/>
        <v>0.2426857503683435</v>
      </c>
      <c r="Y51" s="139">
        <f t="shared" si="124"/>
        <v>0.29888613861386137</v>
      </c>
      <c r="Z51" s="139">
        <f t="shared" si="124"/>
        <v>0.35757091490211745</v>
      </c>
      <c r="AA51" s="139">
        <f t="shared" si="124"/>
        <v>0.40621963070942663</v>
      </c>
      <c r="AB51" s="139">
        <f t="shared" si="124"/>
        <v>0.43448143159515107</v>
      </c>
      <c r="AC51" s="139">
        <f t="shared" si="124"/>
        <v>0.44122690036197371</v>
      </c>
      <c r="BI51" s="97" t="s">
        <v>108</v>
      </c>
      <c r="BJ51" s="139">
        <f t="shared" ref="BJ51:BJ54" si="127">INDEX($BH$38:$DH$45,MATCH($BI51,$BH$38:$BH$45,0),MATCH(BJ$49,$BH$38:$DH$38,0))</f>
        <v>0.32750046048996134</v>
      </c>
      <c r="BK51" s="139">
        <f t="shared" si="125"/>
        <v>0.33577981651376149</v>
      </c>
      <c r="BL51" s="139">
        <f t="shared" si="125"/>
        <v>0.36998896653181318</v>
      </c>
      <c r="BM51" s="139">
        <f t="shared" si="125"/>
        <v>0.38992571117956154</v>
      </c>
      <c r="BN51" s="139">
        <f t="shared" si="125"/>
        <v>0.42332730560578663</v>
      </c>
      <c r="BO51" s="139">
        <f t="shared" si="125"/>
        <v>6.4400715563506267E-2</v>
      </c>
      <c r="BP51" s="139">
        <f t="shared" si="125"/>
        <v>0.10711743772241993</v>
      </c>
      <c r="BQ51" s="139">
        <f t="shared" si="125"/>
        <v>0.15283383049657834</v>
      </c>
      <c r="BR51" s="139">
        <f t="shared" si="125"/>
        <v>0.19672986606366324</v>
      </c>
      <c r="BS51" s="139">
        <f t="shared" si="125"/>
        <v>0.24180538870773982</v>
      </c>
      <c r="BT51" s="139">
        <f t="shared" si="125"/>
        <v>0.28552165852014161</v>
      </c>
      <c r="BU51" s="139">
        <f t="shared" si="125"/>
        <v>0.32885680711767667</v>
      </c>
      <c r="BV51" s="139">
        <f>INDEX($BH$38:$DH$45,MATCH($BI51,$BH$38:$BH$45,0),MATCH(BV$49,$BH$38:$DH$38,0))</f>
        <v>0.37041380465739654</v>
      </c>
    </row>
    <row r="52" spans="1:75" x14ac:dyDescent="0.35">
      <c r="A52" s="238" t="s">
        <v>648</v>
      </c>
      <c r="B52" s="238" t="s">
        <v>654</v>
      </c>
      <c r="C52" s="238" t="s">
        <v>702</v>
      </c>
      <c r="D52" s="238" t="s">
        <v>700</v>
      </c>
      <c r="E52" s="239">
        <v>45107</v>
      </c>
      <c r="F52" s="238">
        <v>11</v>
      </c>
      <c r="P52" s="97" t="s">
        <v>110</v>
      </c>
      <c r="Q52" s="139">
        <f t="shared" si="126"/>
        <v>0.32172398781018718</v>
      </c>
      <c r="R52" s="139">
        <f t="shared" si="124"/>
        <v>0.33956587148076511</v>
      </c>
      <c r="S52" s="139">
        <f t="shared" si="124"/>
        <v>0.39575155853151694</v>
      </c>
      <c r="T52" s="139">
        <f t="shared" si="124"/>
        <v>0.43702857142857143</v>
      </c>
      <c r="U52" s="139">
        <f t="shared" si="124"/>
        <v>0.53361654968599925</v>
      </c>
      <c r="V52" s="139">
        <f t="shared" si="124"/>
        <v>8.0759046778464252E-2</v>
      </c>
      <c r="W52" s="139">
        <f t="shared" si="124"/>
        <v>0.14188759278897137</v>
      </c>
      <c r="X52" s="139">
        <f t="shared" si="124"/>
        <v>0.1919852790840319</v>
      </c>
      <c r="Y52" s="139">
        <f t="shared" si="124"/>
        <v>0.23866535819430815</v>
      </c>
      <c r="Z52" s="139">
        <f t="shared" si="124"/>
        <v>0.29870616913557096</v>
      </c>
      <c r="AA52" s="139">
        <f t="shared" si="124"/>
        <v>0.3491594309994458</v>
      </c>
      <c r="AB52" s="139">
        <f t="shared" si="124"/>
        <v>0.40712742980561556</v>
      </c>
      <c r="AC52" s="139">
        <f t="shared" si="124"/>
        <v>0.44047408455687248</v>
      </c>
      <c r="BI52" s="97" t="s">
        <v>110</v>
      </c>
      <c r="BJ52" s="139">
        <f t="shared" si="127"/>
        <v>0.24838049778383908</v>
      </c>
      <c r="BK52" s="139">
        <f t="shared" si="125"/>
        <v>0.277702473737716</v>
      </c>
      <c r="BL52" s="139">
        <f t="shared" si="125"/>
        <v>0.32939680232558138</v>
      </c>
      <c r="BM52" s="139">
        <f t="shared" si="125"/>
        <v>0.36794336540206934</v>
      </c>
      <c r="BN52" s="139">
        <f t="shared" si="125"/>
        <v>0.35926978901690859</v>
      </c>
      <c r="BO52" s="139">
        <f t="shared" si="125"/>
        <v>5.2808169219547778E-2</v>
      </c>
      <c r="BP52" s="139">
        <f t="shared" si="125"/>
        <v>8.312887862606437E-2</v>
      </c>
      <c r="BQ52" s="139">
        <f t="shared" si="125"/>
        <v>0.1132885138034616</v>
      </c>
      <c r="BR52" s="139">
        <f t="shared" si="125"/>
        <v>0.13821709786276715</v>
      </c>
      <c r="BS52" s="139">
        <f t="shared" si="125"/>
        <v>0.15293954520244038</v>
      </c>
      <c r="BT52" s="139">
        <f t="shared" si="125"/>
        <v>0.17278436845778089</v>
      </c>
      <c r="BU52" s="139">
        <f t="shared" si="125"/>
        <v>0.19532671050790543</v>
      </c>
      <c r="BV52" s="139">
        <f t="shared" si="125"/>
        <v>0.21170540464855783</v>
      </c>
    </row>
    <row r="53" spans="1:75" x14ac:dyDescent="0.35">
      <c r="A53" s="238" t="s">
        <v>648</v>
      </c>
      <c r="B53" s="238" t="s">
        <v>654</v>
      </c>
      <c r="C53" s="238" t="s">
        <v>702</v>
      </c>
      <c r="D53" s="238" t="s">
        <v>700</v>
      </c>
      <c r="E53" s="239">
        <v>45138</v>
      </c>
      <c r="F53" s="238">
        <v>11</v>
      </c>
      <c r="P53" s="97" t="s">
        <v>112</v>
      </c>
      <c r="Q53" s="139">
        <f t="shared" si="126"/>
        <v>0.4930126002290951</v>
      </c>
      <c r="R53" s="139">
        <f t="shared" si="124"/>
        <v>0.52811201050098444</v>
      </c>
      <c r="S53" s="139">
        <f t="shared" si="124"/>
        <v>0.54996748319965316</v>
      </c>
      <c r="T53" s="139">
        <f t="shared" si="124"/>
        <v>0.5713063929869574</v>
      </c>
      <c r="U53" s="139">
        <f t="shared" si="124"/>
        <v>0.59897645854657111</v>
      </c>
      <c r="V53" s="139">
        <f t="shared" si="124"/>
        <v>8.999262355544628E-2</v>
      </c>
      <c r="W53" s="139">
        <f t="shared" si="124"/>
        <v>0.20849964780464897</v>
      </c>
      <c r="X53" s="139">
        <f t="shared" si="124"/>
        <v>0.28093947606142727</v>
      </c>
      <c r="Y53" s="139">
        <f t="shared" si="124"/>
        <v>0.34781649757388622</v>
      </c>
      <c r="Z53" s="139">
        <f t="shared" si="124"/>
        <v>0.39490036425969571</v>
      </c>
      <c r="AA53" s="139">
        <f t="shared" si="124"/>
        <v>0.43444307439375257</v>
      </c>
      <c r="AB53" s="139">
        <f t="shared" si="124"/>
        <v>0.46271431522412726</v>
      </c>
      <c r="AC53" s="139">
        <f t="shared" si="124"/>
        <v>0.48458869156970813</v>
      </c>
      <c r="BI53" s="97" t="s">
        <v>112</v>
      </c>
      <c r="BJ53" s="139">
        <f t="shared" si="127"/>
        <v>0.21973730919417819</v>
      </c>
      <c r="BK53" s="139">
        <f t="shared" si="125"/>
        <v>0.24426685198054204</v>
      </c>
      <c r="BL53" s="139">
        <f t="shared" si="125"/>
        <v>0.27411971830985915</v>
      </c>
      <c r="BM53" s="139">
        <f t="shared" si="125"/>
        <v>0.30406926406926404</v>
      </c>
      <c r="BN53" s="139">
        <f t="shared" si="125"/>
        <v>0.31155092987544786</v>
      </c>
      <c r="BO53" s="139">
        <f t="shared" si="125"/>
        <v>3.4574912310005014E-2</v>
      </c>
      <c r="BP53" s="139">
        <f t="shared" si="125"/>
        <v>6.9080594026364087E-2</v>
      </c>
      <c r="BQ53" s="139">
        <f t="shared" si="125"/>
        <v>8.2645991421972945E-2</v>
      </c>
      <c r="BR53" s="139">
        <f t="shared" si="125"/>
        <v>0.10009910802775025</v>
      </c>
      <c r="BS53" s="139">
        <f t="shared" si="125"/>
        <v>0.10810367454068241</v>
      </c>
      <c r="BT53" s="139">
        <f t="shared" si="125"/>
        <v>0.11928236625181833</v>
      </c>
      <c r="BU53" s="139">
        <f t="shared" si="125"/>
        <v>0.12448677943833142</v>
      </c>
      <c r="BV53" s="139">
        <f t="shared" si="125"/>
        <v>0.1401608403085508</v>
      </c>
    </row>
    <row r="54" spans="1:75" x14ac:dyDescent="0.35">
      <c r="A54" s="238" t="s">
        <v>648</v>
      </c>
      <c r="B54" s="238" t="s">
        <v>654</v>
      </c>
      <c r="C54" s="238" t="s">
        <v>702</v>
      </c>
      <c r="D54" s="238" t="s">
        <v>700</v>
      </c>
      <c r="E54" s="239">
        <v>45169</v>
      </c>
      <c r="F54" s="238">
        <v>11</v>
      </c>
      <c r="P54" s="97" t="s">
        <v>114</v>
      </c>
      <c r="Q54" s="139">
        <f t="shared" si="126"/>
        <v>0.33013844515441959</v>
      </c>
      <c r="R54" s="139">
        <f t="shared" si="124"/>
        <v>0.36218836565096951</v>
      </c>
      <c r="S54" s="139">
        <f t="shared" si="124"/>
        <v>0.4086003083775912</v>
      </c>
      <c r="T54" s="139">
        <f t="shared" si="124"/>
        <v>0.44722598105548039</v>
      </c>
      <c r="U54" s="139">
        <f t="shared" si="124"/>
        <v>0.48060987736161748</v>
      </c>
      <c r="V54" s="139">
        <f t="shared" si="124"/>
        <v>4.9382716049382713E-2</v>
      </c>
      <c r="W54" s="139">
        <f t="shared" si="124"/>
        <v>8.0366972477064216E-2</v>
      </c>
      <c r="X54" s="139">
        <f t="shared" si="124"/>
        <v>0.11548888487258269</v>
      </c>
      <c r="Y54" s="139">
        <f t="shared" si="124"/>
        <v>0.14290748898678415</v>
      </c>
      <c r="Z54" s="139">
        <f t="shared" si="124"/>
        <v>0.17981619559563031</v>
      </c>
      <c r="AA54" s="139">
        <f t="shared" si="124"/>
        <v>0.21429761706382269</v>
      </c>
      <c r="AB54" s="139">
        <f t="shared" si="124"/>
        <v>0.24351491569390402</v>
      </c>
      <c r="AC54" s="139">
        <f t="shared" si="124"/>
        <v>0.26763518966908795</v>
      </c>
      <c r="BI54" s="97" t="s">
        <v>114</v>
      </c>
      <c r="BJ54" s="139">
        <f t="shared" si="127"/>
        <v>0.23826357466063347</v>
      </c>
      <c r="BK54" s="139">
        <f t="shared" si="125"/>
        <v>0.25659001682557486</v>
      </c>
      <c r="BL54" s="139">
        <f t="shared" si="125"/>
        <v>0.3110612015721505</v>
      </c>
      <c r="BM54" s="139">
        <f t="shared" si="125"/>
        <v>0.36093507956625825</v>
      </c>
      <c r="BN54" s="139">
        <f t="shared" si="125"/>
        <v>0.39294745715088508</v>
      </c>
      <c r="BO54" s="139">
        <f t="shared" si="125"/>
        <v>5.2603183166981385E-2</v>
      </c>
      <c r="BP54" s="139">
        <f t="shared" si="125"/>
        <v>7.6902572304411568E-2</v>
      </c>
      <c r="BQ54" s="139">
        <f t="shared" si="125"/>
        <v>9.6469020652898071E-2</v>
      </c>
      <c r="BR54" s="139">
        <f t="shared" si="125"/>
        <v>0.12356435643564356</v>
      </c>
      <c r="BS54" s="139">
        <f t="shared" si="125"/>
        <v>0.13716233936532915</v>
      </c>
      <c r="BT54" s="139">
        <f t="shared" si="125"/>
        <v>0.15135483870967742</v>
      </c>
      <c r="BU54" s="139">
        <f t="shared" si="125"/>
        <v>0.17486617384654601</v>
      </c>
      <c r="BV54" s="139">
        <f t="shared" si="125"/>
        <v>0.19673594287900037</v>
      </c>
    </row>
    <row r="55" spans="1:75" x14ac:dyDescent="0.35">
      <c r="A55" s="238" t="s">
        <v>648</v>
      </c>
      <c r="B55" s="238" t="s">
        <v>654</v>
      </c>
      <c r="C55" s="238" t="s">
        <v>702</v>
      </c>
      <c r="D55" s="238" t="s">
        <v>700</v>
      </c>
      <c r="E55" s="239">
        <v>45199</v>
      </c>
      <c r="F55" s="238">
        <v>11</v>
      </c>
      <c r="P55" s="97" t="s">
        <v>626</v>
      </c>
      <c r="Q55" s="139">
        <f>INDEX($O$38:$BA$45,MATCH($P55,$O$38:$O$45,0),MATCH(Q$49,$O$38:$BA$38,0))</f>
        <v>0.38428174502940859</v>
      </c>
      <c r="R55" s="139">
        <f t="shared" si="124"/>
        <v>0.41355840010306216</v>
      </c>
      <c r="S55" s="139">
        <f t="shared" si="124"/>
        <v>0.45617431871356412</v>
      </c>
      <c r="T55" s="139">
        <f t="shared" si="124"/>
        <v>0.49801731556117523</v>
      </c>
      <c r="U55" s="139">
        <f t="shared" si="124"/>
        <v>0.53584573205162223</v>
      </c>
      <c r="V55" s="139">
        <f t="shared" si="124"/>
        <v>5.9695532331427568E-2</v>
      </c>
      <c r="W55" s="139">
        <f t="shared" si="124"/>
        <v>0.1164111597790897</v>
      </c>
      <c r="X55" s="139">
        <f t="shared" si="124"/>
        <v>0.16678674351585016</v>
      </c>
      <c r="Y55" s="139">
        <f t="shared" si="124"/>
        <v>0.2166361194308867</v>
      </c>
      <c r="Z55" s="139">
        <f t="shared" si="124"/>
        <v>0.25948784623638649</v>
      </c>
      <c r="AA55" s="139">
        <f t="shared" si="124"/>
        <v>0.30370811297572442</v>
      </c>
      <c r="AB55" s="139">
        <f t="shared" si="124"/>
        <v>0.3525183753815036</v>
      </c>
      <c r="AC55" s="139">
        <f t="shared" si="124"/>
        <v>0.38957115392160707</v>
      </c>
      <c r="BI55" s="97" t="s">
        <v>626</v>
      </c>
      <c r="BJ55" s="139">
        <f>INDEX($BH$38:$DH$45,MATCH($BI55,$BH$38:$BH$45,0),MATCH(BJ$49,$BH$38:$DH$38,0))</f>
        <v>0.37944352232538225</v>
      </c>
      <c r="BK55" s="139">
        <f t="shared" ref="BK55:BV55" si="128">INDEX($BH$38:$DH$45,MATCH($BI55,$BH$38:$BH$45,0),MATCH(BK$49,$BH$38:$DH$38,0))</f>
        <v>0.40295811687738642</v>
      </c>
      <c r="BL55" s="139">
        <f t="shared" si="128"/>
        <v>0.43969569720809859</v>
      </c>
      <c r="BM55" s="139">
        <f t="shared" si="128"/>
        <v>0.47368155781933757</v>
      </c>
      <c r="BN55" s="139">
        <f t="shared" si="128"/>
        <v>0.50490679561370588</v>
      </c>
      <c r="BO55" s="139">
        <f t="shared" si="128"/>
        <v>8.5544274956832006E-2</v>
      </c>
      <c r="BP55" s="139">
        <f t="shared" si="128"/>
        <v>0.13460715660966671</v>
      </c>
      <c r="BQ55" s="139">
        <f t="shared" si="128"/>
        <v>0.1764290190071712</v>
      </c>
      <c r="BR55" s="139">
        <f t="shared" si="128"/>
        <v>0.22201713373747217</v>
      </c>
      <c r="BS55" s="139">
        <f t="shared" si="128"/>
        <v>0.25067707236048647</v>
      </c>
      <c r="BT55" s="139">
        <f t="shared" si="128"/>
        <v>0.28053056224390654</v>
      </c>
      <c r="BU55" s="139">
        <f t="shared" si="128"/>
        <v>0.30852164962760792</v>
      </c>
      <c r="BV55" s="139">
        <f t="shared" si="128"/>
        <v>0.33609747058278516</v>
      </c>
    </row>
    <row r="56" spans="1:75" x14ac:dyDescent="0.35">
      <c r="A56" s="238" t="s">
        <v>648</v>
      </c>
      <c r="B56" s="238" t="s">
        <v>654</v>
      </c>
      <c r="C56" s="238" t="s">
        <v>702</v>
      </c>
      <c r="D56" s="238" t="s">
        <v>700</v>
      </c>
      <c r="E56" s="239">
        <v>45230</v>
      </c>
      <c r="F56" s="238">
        <v>10</v>
      </c>
    </row>
    <row r="57" spans="1:75" x14ac:dyDescent="0.35">
      <c r="A57" s="238" t="s">
        <v>648</v>
      </c>
      <c r="B57" s="238" t="s">
        <v>654</v>
      </c>
      <c r="C57" s="238" t="s">
        <v>702</v>
      </c>
      <c r="D57" s="238" t="s">
        <v>700</v>
      </c>
      <c r="E57" s="239">
        <v>45260</v>
      </c>
      <c r="F57" s="238">
        <v>9</v>
      </c>
    </row>
    <row r="58" spans="1:75" x14ac:dyDescent="0.35">
      <c r="A58" s="238" t="s">
        <v>648</v>
      </c>
      <c r="B58" s="238" t="s">
        <v>654</v>
      </c>
      <c r="C58" s="238" t="s">
        <v>702</v>
      </c>
      <c r="D58" s="238" t="s">
        <v>700</v>
      </c>
      <c r="E58" s="239">
        <v>45291</v>
      </c>
      <c r="F58" s="238">
        <v>9</v>
      </c>
    </row>
    <row r="59" spans="1:75" x14ac:dyDescent="0.35">
      <c r="A59" s="238" t="s">
        <v>648</v>
      </c>
      <c r="B59" s="238" t="s">
        <v>654</v>
      </c>
      <c r="C59" s="238" t="s">
        <v>702</v>
      </c>
      <c r="D59" s="238" t="s">
        <v>700</v>
      </c>
      <c r="E59" s="239">
        <v>45322</v>
      </c>
      <c r="F59" s="238">
        <v>9</v>
      </c>
    </row>
    <row r="60" spans="1:75" x14ac:dyDescent="0.35">
      <c r="A60" s="238" t="s">
        <v>648</v>
      </c>
      <c r="B60" s="238" t="s">
        <v>654</v>
      </c>
      <c r="C60" s="238" t="s">
        <v>702</v>
      </c>
      <c r="D60" s="238" t="s">
        <v>700</v>
      </c>
      <c r="E60" s="239">
        <v>45351</v>
      </c>
      <c r="F60" s="238">
        <v>9</v>
      </c>
    </row>
    <row r="61" spans="1:75" x14ac:dyDescent="0.35">
      <c r="A61" s="238" t="s">
        <v>648</v>
      </c>
      <c r="B61" s="238" t="s">
        <v>654</v>
      </c>
      <c r="C61" s="238" t="s">
        <v>702</v>
      </c>
      <c r="D61" s="238" t="s">
        <v>700</v>
      </c>
      <c r="E61" s="239">
        <v>45382</v>
      </c>
      <c r="F61" s="238">
        <v>9</v>
      </c>
    </row>
    <row r="62" spans="1:75" x14ac:dyDescent="0.35">
      <c r="A62" s="238" t="s">
        <v>648</v>
      </c>
      <c r="B62" s="238" t="s">
        <v>654</v>
      </c>
      <c r="C62" s="238" t="s">
        <v>702</v>
      </c>
      <c r="D62" s="238" t="s">
        <v>564</v>
      </c>
      <c r="E62" s="239">
        <v>45046</v>
      </c>
      <c r="F62" s="238">
        <v>3392</v>
      </c>
    </row>
    <row r="63" spans="1:75" x14ac:dyDescent="0.35">
      <c r="A63" s="238" t="s">
        <v>648</v>
      </c>
      <c r="B63" s="238" t="s">
        <v>654</v>
      </c>
      <c r="C63" s="238" t="s">
        <v>702</v>
      </c>
      <c r="D63" s="238" t="s">
        <v>564</v>
      </c>
      <c r="E63" s="239">
        <v>45077</v>
      </c>
      <c r="F63" s="238">
        <v>2939</v>
      </c>
    </row>
    <row r="64" spans="1:75" x14ac:dyDescent="0.35">
      <c r="A64" s="238" t="s">
        <v>648</v>
      </c>
      <c r="B64" s="238" t="s">
        <v>654</v>
      </c>
      <c r="C64" s="238" t="s">
        <v>702</v>
      </c>
      <c r="D64" s="238" t="s">
        <v>564</v>
      </c>
      <c r="E64" s="239">
        <v>45107</v>
      </c>
      <c r="F64" s="238">
        <v>3593</v>
      </c>
    </row>
    <row r="65" spans="1:6" x14ac:dyDescent="0.35">
      <c r="A65" s="238" t="s">
        <v>648</v>
      </c>
      <c r="B65" s="238" t="s">
        <v>654</v>
      </c>
      <c r="C65" s="238" t="s">
        <v>702</v>
      </c>
      <c r="D65" s="238" t="s">
        <v>564</v>
      </c>
      <c r="E65" s="239">
        <v>45138</v>
      </c>
      <c r="F65" s="238">
        <v>3392</v>
      </c>
    </row>
    <row r="66" spans="1:6" x14ac:dyDescent="0.35">
      <c r="A66" s="238" t="s">
        <v>648</v>
      </c>
      <c r="B66" s="238" t="s">
        <v>654</v>
      </c>
      <c r="C66" s="238" t="s">
        <v>702</v>
      </c>
      <c r="D66" s="238" t="s">
        <v>564</v>
      </c>
      <c r="E66" s="239">
        <v>45169</v>
      </c>
      <c r="F66" s="238">
        <v>4150</v>
      </c>
    </row>
    <row r="67" spans="1:6" x14ac:dyDescent="0.35">
      <c r="A67" s="238" t="s">
        <v>648</v>
      </c>
      <c r="B67" s="238" t="s">
        <v>654</v>
      </c>
      <c r="C67" s="238" t="s">
        <v>702</v>
      </c>
      <c r="D67" s="238" t="s">
        <v>564</v>
      </c>
      <c r="E67" s="239">
        <v>45199</v>
      </c>
      <c r="F67" s="238">
        <v>4535</v>
      </c>
    </row>
    <row r="68" spans="1:6" x14ac:dyDescent="0.35">
      <c r="A68" s="238" t="s">
        <v>648</v>
      </c>
      <c r="B68" s="238" t="s">
        <v>654</v>
      </c>
      <c r="C68" s="238" t="s">
        <v>702</v>
      </c>
      <c r="D68" s="238" t="s">
        <v>564</v>
      </c>
      <c r="E68" s="239">
        <v>45230</v>
      </c>
      <c r="F68" s="238">
        <v>4410</v>
      </c>
    </row>
    <row r="69" spans="1:6" x14ac:dyDescent="0.35">
      <c r="A69" s="238" t="s">
        <v>648</v>
      </c>
      <c r="B69" s="238" t="s">
        <v>654</v>
      </c>
      <c r="C69" s="238" t="s">
        <v>702</v>
      </c>
      <c r="D69" s="238" t="s">
        <v>564</v>
      </c>
      <c r="E69" s="239">
        <v>45260</v>
      </c>
      <c r="F69" s="238">
        <v>4365</v>
      </c>
    </row>
    <row r="70" spans="1:6" x14ac:dyDescent="0.35">
      <c r="A70" s="238" t="s">
        <v>648</v>
      </c>
      <c r="B70" s="238" t="s">
        <v>654</v>
      </c>
      <c r="C70" s="238" t="s">
        <v>702</v>
      </c>
      <c r="D70" s="238" t="s">
        <v>564</v>
      </c>
      <c r="E70" s="239">
        <v>45291</v>
      </c>
      <c r="F70" s="238">
        <v>4571</v>
      </c>
    </row>
    <row r="71" spans="1:6" x14ac:dyDescent="0.35">
      <c r="A71" s="238" t="s">
        <v>648</v>
      </c>
      <c r="B71" s="238" t="s">
        <v>654</v>
      </c>
      <c r="C71" s="238" t="s">
        <v>702</v>
      </c>
      <c r="D71" s="238" t="s">
        <v>564</v>
      </c>
      <c r="E71" s="239">
        <v>45322</v>
      </c>
      <c r="F71" s="238">
        <v>4613</v>
      </c>
    </row>
    <row r="72" spans="1:6" x14ac:dyDescent="0.35">
      <c r="A72" s="238" t="s">
        <v>648</v>
      </c>
      <c r="B72" s="238" t="s">
        <v>654</v>
      </c>
      <c r="C72" s="238" t="s">
        <v>702</v>
      </c>
      <c r="D72" s="238" t="s">
        <v>564</v>
      </c>
      <c r="E72" s="239">
        <v>45351</v>
      </c>
      <c r="F72" s="238">
        <v>4677</v>
      </c>
    </row>
    <row r="73" spans="1:6" x14ac:dyDescent="0.35">
      <c r="A73" s="238" t="s">
        <v>648</v>
      </c>
      <c r="B73" s="238" t="s">
        <v>654</v>
      </c>
      <c r="C73" s="238" t="s">
        <v>702</v>
      </c>
      <c r="D73" s="238" t="s">
        <v>564</v>
      </c>
      <c r="E73" s="239">
        <v>45382</v>
      </c>
      <c r="F73" s="238">
        <v>4885</v>
      </c>
    </row>
    <row r="74" spans="1:6" x14ac:dyDescent="0.35">
      <c r="A74" s="238" t="s">
        <v>648</v>
      </c>
      <c r="B74" s="238" t="s">
        <v>654</v>
      </c>
      <c r="C74" s="238" t="s">
        <v>702</v>
      </c>
      <c r="D74" s="238" t="s">
        <v>563</v>
      </c>
      <c r="E74" s="239">
        <v>45046</v>
      </c>
      <c r="F74" s="238">
        <v>249</v>
      </c>
    </row>
    <row r="75" spans="1:6" x14ac:dyDescent="0.35">
      <c r="A75" s="238" t="s">
        <v>648</v>
      </c>
      <c r="B75" s="238" t="s">
        <v>654</v>
      </c>
      <c r="C75" s="238" t="s">
        <v>702</v>
      </c>
      <c r="D75" s="238" t="s">
        <v>563</v>
      </c>
      <c r="E75" s="239">
        <v>45077</v>
      </c>
      <c r="F75" s="238">
        <v>500</v>
      </c>
    </row>
    <row r="76" spans="1:6" x14ac:dyDescent="0.35">
      <c r="A76" s="238" t="s">
        <v>648</v>
      </c>
      <c r="B76" s="238" t="s">
        <v>654</v>
      </c>
      <c r="C76" s="238" t="s">
        <v>702</v>
      </c>
      <c r="D76" s="238" t="s">
        <v>563</v>
      </c>
      <c r="E76" s="239">
        <v>45107</v>
      </c>
      <c r="F76" s="238">
        <v>752</v>
      </c>
    </row>
    <row r="77" spans="1:6" x14ac:dyDescent="0.35">
      <c r="A77" s="238" t="s">
        <v>648</v>
      </c>
      <c r="B77" s="238" t="s">
        <v>654</v>
      </c>
      <c r="C77" s="238" t="s">
        <v>702</v>
      </c>
      <c r="D77" s="238" t="s">
        <v>563</v>
      </c>
      <c r="E77" s="239">
        <v>45138</v>
      </c>
      <c r="F77" s="238">
        <v>986</v>
      </c>
    </row>
    <row r="78" spans="1:6" x14ac:dyDescent="0.35">
      <c r="A78" s="238" t="s">
        <v>648</v>
      </c>
      <c r="B78" s="238" t="s">
        <v>654</v>
      </c>
      <c r="C78" s="238" t="s">
        <v>702</v>
      </c>
      <c r="D78" s="238" t="s">
        <v>563</v>
      </c>
      <c r="E78" s="239">
        <v>45169</v>
      </c>
      <c r="F78" s="238">
        <v>1415</v>
      </c>
    </row>
    <row r="79" spans="1:6" x14ac:dyDescent="0.35">
      <c r="A79" s="238" t="s">
        <v>648</v>
      </c>
      <c r="B79" s="238" t="s">
        <v>654</v>
      </c>
      <c r="C79" s="238" t="s">
        <v>702</v>
      </c>
      <c r="D79" s="238" t="s">
        <v>563</v>
      </c>
      <c r="E79" s="239">
        <v>45199</v>
      </c>
      <c r="F79" s="238">
        <v>1826</v>
      </c>
    </row>
    <row r="80" spans="1:6" x14ac:dyDescent="0.35">
      <c r="A80" s="238" t="s">
        <v>648</v>
      </c>
      <c r="B80" s="238" t="s">
        <v>654</v>
      </c>
      <c r="C80" s="238" t="s">
        <v>702</v>
      </c>
      <c r="D80" s="238" t="s">
        <v>563</v>
      </c>
      <c r="E80" s="239">
        <v>45230</v>
      </c>
      <c r="F80" s="238">
        <v>1924</v>
      </c>
    </row>
    <row r="81" spans="1:6" x14ac:dyDescent="0.35">
      <c r="A81" s="238" t="s">
        <v>648</v>
      </c>
      <c r="B81" s="238" t="s">
        <v>654</v>
      </c>
      <c r="C81" s="238" t="s">
        <v>702</v>
      </c>
      <c r="D81" s="238" t="s">
        <v>563</v>
      </c>
      <c r="E81" s="239">
        <v>45260</v>
      </c>
      <c r="F81" s="238">
        <v>2152</v>
      </c>
    </row>
    <row r="82" spans="1:6" x14ac:dyDescent="0.35">
      <c r="A82" s="238" t="s">
        <v>648</v>
      </c>
      <c r="B82" s="238" t="s">
        <v>654</v>
      </c>
      <c r="C82" s="238" t="s">
        <v>702</v>
      </c>
      <c r="D82" s="238" t="s">
        <v>563</v>
      </c>
      <c r="E82" s="239">
        <v>45291</v>
      </c>
      <c r="F82" s="238">
        <v>2414</v>
      </c>
    </row>
    <row r="83" spans="1:6" x14ac:dyDescent="0.35">
      <c r="A83" s="238" t="s">
        <v>648</v>
      </c>
      <c r="B83" s="238" t="s">
        <v>654</v>
      </c>
      <c r="C83" s="238" t="s">
        <v>702</v>
      </c>
      <c r="D83" s="238" t="s">
        <v>563</v>
      </c>
      <c r="E83" s="239">
        <v>45322</v>
      </c>
      <c r="F83" s="238">
        <v>2537</v>
      </c>
    </row>
    <row r="84" spans="1:6" x14ac:dyDescent="0.35">
      <c r="A84" s="238" t="s">
        <v>648</v>
      </c>
      <c r="B84" s="238" t="s">
        <v>654</v>
      </c>
      <c r="C84" s="238" t="s">
        <v>702</v>
      </c>
      <c r="D84" s="238" t="s">
        <v>563</v>
      </c>
      <c r="E84" s="239">
        <v>45351</v>
      </c>
      <c r="F84" s="238">
        <v>2672</v>
      </c>
    </row>
    <row r="85" spans="1:6" x14ac:dyDescent="0.35">
      <c r="A85" s="238" t="s">
        <v>648</v>
      </c>
      <c r="B85" s="238" t="s">
        <v>654</v>
      </c>
      <c r="C85" s="238" t="s">
        <v>702</v>
      </c>
      <c r="D85" s="238" t="s">
        <v>563</v>
      </c>
      <c r="E85" s="239">
        <v>45382</v>
      </c>
      <c r="F85" s="238">
        <v>2926</v>
      </c>
    </row>
    <row r="86" spans="1:6" x14ac:dyDescent="0.35">
      <c r="A86" s="238" t="s">
        <v>648</v>
      </c>
      <c r="B86" s="238" t="s">
        <v>654</v>
      </c>
      <c r="C86" s="238" t="s">
        <v>702</v>
      </c>
      <c r="D86" s="238" t="s">
        <v>705</v>
      </c>
      <c r="E86" s="239">
        <v>45046</v>
      </c>
      <c r="F86" s="238">
        <v>1707</v>
      </c>
    </row>
    <row r="87" spans="1:6" x14ac:dyDescent="0.35">
      <c r="A87" s="238" t="s">
        <v>648</v>
      </c>
      <c r="B87" s="238" t="s">
        <v>654</v>
      </c>
      <c r="C87" s="238" t="s">
        <v>702</v>
      </c>
      <c r="D87" s="238" t="s">
        <v>705</v>
      </c>
      <c r="E87" s="239">
        <v>45077</v>
      </c>
      <c r="F87" s="238">
        <v>846</v>
      </c>
    </row>
    <row r="88" spans="1:6" x14ac:dyDescent="0.35">
      <c r="A88" s="238" t="s">
        <v>648</v>
      </c>
      <c r="B88" s="238" t="s">
        <v>654</v>
      </c>
      <c r="C88" s="238" t="s">
        <v>702</v>
      </c>
      <c r="D88" s="238" t="s">
        <v>705</v>
      </c>
      <c r="E88" s="239">
        <v>45107</v>
      </c>
      <c r="F88" s="238">
        <v>1619</v>
      </c>
    </row>
    <row r="89" spans="1:6" x14ac:dyDescent="0.35">
      <c r="A89" s="238" t="s">
        <v>648</v>
      </c>
      <c r="B89" s="238" t="s">
        <v>654</v>
      </c>
      <c r="C89" s="238" t="s">
        <v>702</v>
      </c>
      <c r="D89" s="238" t="s">
        <v>705</v>
      </c>
      <c r="E89" s="239">
        <v>45138</v>
      </c>
      <c r="F89" s="238">
        <v>1379</v>
      </c>
    </row>
    <row r="90" spans="1:6" x14ac:dyDescent="0.35">
      <c r="A90" s="238" t="s">
        <v>648</v>
      </c>
      <c r="B90" s="238" t="s">
        <v>654</v>
      </c>
      <c r="C90" s="238" t="s">
        <v>702</v>
      </c>
      <c r="D90" s="238" t="s">
        <v>705</v>
      </c>
      <c r="E90" s="239">
        <v>45169</v>
      </c>
      <c r="F90" s="238">
        <v>1477</v>
      </c>
    </row>
    <row r="91" spans="1:6" x14ac:dyDescent="0.35">
      <c r="A91" s="238" t="s">
        <v>648</v>
      </c>
      <c r="B91" s="238" t="s">
        <v>654</v>
      </c>
      <c r="C91" s="238" t="s">
        <v>702</v>
      </c>
      <c r="D91" s="238" t="s">
        <v>705</v>
      </c>
      <c r="E91" s="239">
        <v>45199</v>
      </c>
      <c r="F91" s="238">
        <v>1376</v>
      </c>
    </row>
    <row r="92" spans="1:6" x14ac:dyDescent="0.35">
      <c r="A92" s="238" t="s">
        <v>648</v>
      </c>
      <c r="B92" s="238" t="s">
        <v>654</v>
      </c>
      <c r="C92" s="238" t="s">
        <v>702</v>
      </c>
      <c r="D92" s="238" t="s">
        <v>705</v>
      </c>
      <c r="E92" s="239">
        <v>45230</v>
      </c>
      <c r="F92" s="238">
        <v>1316</v>
      </c>
    </row>
    <row r="93" spans="1:6" x14ac:dyDescent="0.35">
      <c r="A93" s="238" t="s">
        <v>648</v>
      </c>
      <c r="B93" s="238" t="s">
        <v>654</v>
      </c>
      <c r="C93" s="238" t="s">
        <v>702</v>
      </c>
      <c r="D93" s="238" t="s">
        <v>705</v>
      </c>
      <c r="E93" s="239">
        <v>45260</v>
      </c>
      <c r="F93" s="238">
        <v>1264</v>
      </c>
    </row>
    <row r="94" spans="1:6" x14ac:dyDescent="0.35">
      <c r="A94" s="238" t="s">
        <v>648</v>
      </c>
      <c r="B94" s="238" t="s">
        <v>654</v>
      </c>
      <c r="C94" s="238" t="s">
        <v>702</v>
      </c>
      <c r="D94" s="238" t="s">
        <v>705</v>
      </c>
      <c r="E94" s="239">
        <v>45291</v>
      </c>
      <c r="F94" s="238">
        <v>1207</v>
      </c>
    </row>
    <row r="95" spans="1:6" x14ac:dyDescent="0.35">
      <c r="A95" s="238" t="s">
        <v>648</v>
      </c>
      <c r="B95" s="238" t="s">
        <v>654</v>
      </c>
      <c r="C95" s="238" t="s">
        <v>702</v>
      </c>
      <c r="D95" s="238" t="s">
        <v>705</v>
      </c>
      <c r="E95" s="239">
        <v>45322</v>
      </c>
      <c r="F95" s="238">
        <v>1159</v>
      </c>
    </row>
    <row r="96" spans="1:6" x14ac:dyDescent="0.35">
      <c r="A96" s="238" t="s">
        <v>648</v>
      </c>
      <c r="B96" s="238" t="s">
        <v>654</v>
      </c>
      <c r="C96" s="238" t="s">
        <v>702</v>
      </c>
      <c r="D96" s="238" t="s">
        <v>705</v>
      </c>
      <c r="E96" s="239">
        <v>45351</v>
      </c>
      <c r="F96" s="238">
        <v>1089</v>
      </c>
    </row>
    <row r="97" spans="1:6" x14ac:dyDescent="0.35">
      <c r="A97" s="238" t="s">
        <v>648</v>
      </c>
      <c r="B97" s="238" t="s">
        <v>654</v>
      </c>
      <c r="C97" s="238" t="s">
        <v>702</v>
      </c>
      <c r="D97" s="238" t="s">
        <v>705</v>
      </c>
      <c r="E97" s="239">
        <v>45382</v>
      </c>
      <c r="F97" s="238">
        <v>967</v>
      </c>
    </row>
    <row r="98" spans="1:6" x14ac:dyDescent="0.35">
      <c r="A98" s="238" t="s">
        <v>648</v>
      </c>
      <c r="B98" s="238" t="s">
        <v>654</v>
      </c>
      <c r="C98" s="238" t="s">
        <v>702</v>
      </c>
      <c r="D98" s="238" t="s">
        <v>704</v>
      </c>
      <c r="E98" s="239">
        <v>45046</v>
      </c>
      <c r="F98" s="238">
        <v>0</v>
      </c>
    </row>
    <row r="99" spans="1:6" x14ac:dyDescent="0.35">
      <c r="A99" s="238" t="s">
        <v>648</v>
      </c>
      <c r="B99" s="238" t="s">
        <v>654</v>
      </c>
      <c r="C99" s="238" t="s">
        <v>702</v>
      </c>
      <c r="D99" s="238" t="s">
        <v>704</v>
      </c>
      <c r="E99" s="239">
        <v>45077</v>
      </c>
      <c r="F99" s="238">
        <v>0</v>
      </c>
    </row>
    <row r="100" spans="1:6" x14ac:dyDescent="0.35">
      <c r="A100" s="238" t="s">
        <v>648</v>
      </c>
      <c r="B100" s="238" t="s">
        <v>654</v>
      </c>
      <c r="C100" s="238" t="s">
        <v>702</v>
      </c>
      <c r="D100" s="238" t="s">
        <v>704</v>
      </c>
      <c r="E100" s="239">
        <v>45107</v>
      </c>
      <c r="F100" s="238">
        <v>0</v>
      </c>
    </row>
    <row r="101" spans="1:6" x14ac:dyDescent="0.35">
      <c r="A101" s="238" t="s">
        <v>648</v>
      </c>
      <c r="B101" s="238" t="s">
        <v>654</v>
      </c>
      <c r="C101" s="238" t="s">
        <v>702</v>
      </c>
      <c r="D101" s="238" t="s">
        <v>704</v>
      </c>
      <c r="E101" s="239">
        <v>45138</v>
      </c>
      <c r="F101" s="238">
        <v>0</v>
      </c>
    </row>
    <row r="102" spans="1:6" x14ac:dyDescent="0.35">
      <c r="A102" s="238" t="s">
        <v>648</v>
      </c>
      <c r="B102" s="238" t="s">
        <v>654</v>
      </c>
      <c r="C102" s="238" t="s">
        <v>702</v>
      </c>
      <c r="D102" s="238" t="s">
        <v>704</v>
      </c>
      <c r="E102" s="239">
        <v>45169</v>
      </c>
      <c r="F102" s="238">
        <v>0</v>
      </c>
    </row>
    <row r="103" spans="1:6" x14ac:dyDescent="0.35">
      <c r="A103" s="238" t="s">
        <v>648</v>
      </c>
      <c r="B103" s="238" t="s">
        <v>654</v>
      </c>
      <c r="C103" s="238" t="s">
        <v>702</v>
      </c>
      <c r="D103" s="238" t="s">
        <v>704</v>
      </c>
      <c r="E103" s="239">
        <v>45199</v>
      </c>
      <c r="F103" s="238">
        <v>0</v>
      </c>
    </row>
    <row r="104" spans="1:6" x14ac:dyDescent="0.35">
      <c r="A104" s="238" t="s">
        <v>648</v>
      </c>
      <c r="B104" s="238" t="s">
        <v>654</v>
      </c>
      <c r="C104" s="238" t="s">
        <v>702</v>
      </c>
      <c r="D104" s="238" t="s">
        <v>704</v>
      </c>
      <c r="E104" s="239">
        <v>45230</v>
      </c>
      <c r="F104" s="238">
        <v>0</v>
      </c>
    </row>
    <row r="105" spans="1:6" x14ac:dyDescent="0.35">
      <c r="A105" s="238" t="s">
        <v>648</v>
      </c>
      <c r="B105" s="238" t="s">
        <v>654</v>
      </c>
      <c r="C105" s="238" t="s">
        <v>702</v>
      </c>
      <c r="D105" s="238" t="s">
        <v>704</v>
      </c>
      <c r="E105" s="239">
        <v>45260</v>
      </c>
      <c r="F105" s="238">
        <v>0</v>
      </c>
    </row>
    <row r="106" spans="1:6" x14ac:dyDescent="0.35">
      <c r="A106" s="238" t="s">
        <v>648</v>
      </c>
      <c r="B106" s="238" t="s">
        <v>654</v>
      </c>
      <c r="C106" s="238" t="s">
        <v>702</v>
      </c>
      <c r="D106" s="238" t="s">
        <v>704</v>
      </c>
      <c r="E106" s="239">
        <v>45291</v>
      </c>
      <c r="F106" s="238">
        <v>0</v>
      </c>
    </row>
    <row r="107" spans="1:6" x14ac:dyDescent="0.35">
      <c r="A107" s="238" t="s">
        <v>648</v>
      </c>
      <c r="B107" s="238" t="s">
        <v>654</v>
      </c>
      <c r="C107" s="238" t="s">
        <v>702</v>
      </c>
      <c r="D107" s="238" t="s">
        <v>704</v>
      </c>
      <c r="E107" s="239">
        <v>45322</v>
      </c>
      <c r="F107" s="238">
        <v>0</v>
      </c>
    </row>
    <row r="108" spans="1:6" x14ac:dyDescent="0.35">
      <c r="A108" s="238" t="s">
        <v>648</v>
      </c>
      <c r="B108" s="238" t="s">
        <v>654</v>
      </c>
      <c r="C108" s="238" t="s">
        <v>702</v>
      </c>
      <c r="D108" s="238" t="s">
        <v>704</v>
      </c>
      <c r="E108" s="239">
        <v>45351</v>
      </c>
      <c r="F108" s="238">
        <v>0</v>
      </c>
    </row>
    <row r="109" spans="1:6" x14ac:dyDescent="0.35">
      <c r="A109" s="238" t="s">
        <v>648</v>
      </c>
      <c r="B109" s="238" t="s">
        <v>654</v>
      </c>
      <c r="C109" s="238" t="s">
        <v>702</v>
      </c>
      <c r="D109" s="238" t="s">
        <v>704</v>
      </c>
      <c r="E109" s="239">
        <v>45382</v>
      </c>
      <c r="F109" s="238">
        <v>1</v>
      </c>
    </row>
    <row r="110" spans="1:6" x14ac:dyDescent="0.35">
      <c r="A110" s="238" t="s">
        <v>648</v>
      </c>
      <c r="B110" s="238" t="s">
        <v>651</v>
      </c>
      <c r="C110" s="238" t="s">
        <v>33</v>
      </c>
      <c r="D110" s="238" t="s">
        <v>700</v>
      </c>
      <c r="E110" s="239">
        <v>45046</v>
      </c>
      <c r="F110" s="238">
        <v>1</v>
      </c>
    </row>
    <row r="111" spans="1:6" x14ac:dyDescent="0.35">
      <c r="A111" s="238" t="s">
        <v>648</v>
      </c>
      <c r="B111" s="238" t="s">
        <v>651</v>
      </c>
      <c r="C111" s="238" t="s">
        <v>33</v>
      </c>
      <c r="D111" s="238" t="s">
        <v>700</v>
      </c>
      <c r="E111" s="239">
        <v>45077</v>
      </c>
      <c r="F111" s="238">
        <v>1</v>
      </c>
    </row>
    <row r="112" spans="1:6" x14ac:dyDescent="0.35">
      <c r="A112" s="238" t="s">
        <v>648</v>
      </c>
      <c r="B112" s="238" t="s">
        <v>651</v>
      </c>
      <c r="C112" s="238" t="s">
        <v>33</v>
      </c>
      <c r="D112" s="238" t="s">
        <v>700</v>
      </c>
      <c r="E112" s="239">
        <v>45107</v>
      </c>
      <c r="F112" s="238">
        <v>1</v>
      </c>
    </row>
    <row r="113" spans="1:6" x14ac:dyDescent="0.35">
      <c r="A113" s="238" t="s">
        <v>648</v>
      </c>
      <c r="B113" s="238" t="s">
        <v>651</v>
      </c>
      <c r="C113" s="238" t="s">
        <v>33</v>
      </c>
      <c r="D113" s="238" t="s">
        <v>700</v>
      </c>
      <c r="E113" s="239">
        <v>45138</v>
      </c>
      <c r="F113" s="238">
        <v>1</v>
      </c>
    </row>
    <row r="114" spans="1:6" x14ac:dyDescent="0.35">
      <c r="A114" s="238" t="s">
        <v>648</v>
      </c>
      <c r="B114" s="238" t="s">
        <v>651</v>
      </c>
      <c r="C114" s="238" t="s">
        <v>33</v>
      </c>
      <c r="D114" s="238" t="s">
        <v>700</v>
      </c>
      <c r="E114" s="239">
        <v>45169</v>
      </c>
      <c r="F114" s="238">
        <v>1</v>
      </c>
    </row>
    <row r="115" spans="1:6" x14ac:dyDescent="0.35">
      <c r="A115" s="238" t="s">
        <v>648</v>
      </c>
      <c r="B115" s="238" t="s">
        <v>651</v>
      </c>
      <c r="C115" s="238" t="s">
        <v>33</v>
      </c>
      <c r="D115" s="238" t="s">
        <v>700</v>
      </c>
      <c r="E115" s="239">
        <v>45199</v>
      </c>
      <c r="F115" s="238">
        <v>1</v>
      </c>
    </row>
    <row r="116" spans="1:6" x14ac:dyDescent="0.35">
      <c r="A116" s="238" t="s">
        <v>648</v>
      </c>
      <c r="B116" s="238" t="s">
        <v>651</v>
      </c>
      <c r="C116" s="238" t="s">
        <v>33</v>
      </c>
      <c r="D116" s="238" t="s">
        <v>700</v>
      </c>
      <c r="E116" s="239">
        <v>45230</v>
      </c>
      <c r="F116" s="238">
        <v>1</v>
      </c>
    </row>
    <row r="117" spans="1:6" x14ac:dyDescent="0.35">
      <c r="A117" s="238" t="s">
        <v>648</v>
      </c>
      <c r="B117" s="238" t="s">
        <v>651</v>
      </c>
      <c r="C117" s="238" t="s">
        <v>33</v>
      </c>
      <c r="D117" s="238" t="s">
        <v>700</v>
      </c>
      <c r="E117" s="239">
        <v>45260</v>
      </c>
      <c r="F117" s="238">
        <v>1</v>
      </c>
    </row>
    <row r="118" spans="1:6" x14ac:dyDescent="0.35">
      <c r="A118" s="238" t="s">
        <v>648</v>
      </c>
      <c r="B118" s="238" t="s">
        <v>651</v>
      </c>
      <c r="C118" s="238" t="s">
        <v>33</v>
      </c>
      <c r="D118" s="238" t="s">
        <v>700</v>
      </c>
      <c r="E118" s="239">
        <v>45291</v>
      </c>
      <c r="F118" s="238">
        <v>1</v>
      </c>
    </row>
    <row r="119" spans="1:6" x14ac:dyDescent="0.35">
      <c r="A119" s="238" t="s">
        <v>648</v>
      </c>
      <c r="B119" s="238" t="s">
        <v>651</v>
      </c>
      <c r="C119" s="238" t="s">
        <v>33</v>
      </c>
      <c r="D119" s="238" t="s">
        <v>700</v>
      </c>
      <c r="E119" s="239">
        <v>45322</v>
      </c>
      <c r="F119" s="238">
        <v>1</v>
      </c>
    </row>
    <row r="120" spans="1:6" x14ac:dyDescent="0.35">
      <c r="A120" s="238" t="s">
        <v>648</v>
      </c>
      <c r="B120" s="238" t="s">
        <v>651</v>
      </c>
      <c r="C120" s="238" t="s">
        <v>33</v>
      </c>
      <c r="D120" s="238" t="s">
        <v>700</v>
      </c>
      <c r="E120" s="239">
        <v>45351</v>
      </c>
      <c r="F120" s="238">
        <v>1</v>
      </c>
    </row>
    <row r="121" spans="1:6" x14ac:dyDescent="0.35">
      <c r="A121" s="238" t="s">
        <v>648</v>
      </c>
      <c r="B121" s="238" t="s">
        <v>651</v>
      </c>
      <c r="C121" s="238" t="s">
        <v>33</v>
      </c>
      <c r="D121" s="238" t="s">
        <v>700</v>
      </c>
      <c r="E121" s="239">
        <v>45382</v>
      </c>
      <c r="F121" s="238">
        <v>1</v>
      </c>
    </row>
    <row r="122" spans="1:6" x14ac:dyDescent="0.35">
      <c r="A122" s="238" t="s">
        <v>648</v>
      </c>
      <c r="B122" s="238" t="s">
        <v>651</v>
      </c>
      <c r="C122" s="238" t="s">
        <v>33</v>
      </c>
      <c r="D122" s="238" t="s">
        <v>564</v>
      </c>
      <c r="E122" s="239">
        <v>45046</v>
      </c>
      <c r="F122" s="238">
        <v>5116</v>
      </c>
    </row>
    <row r="123" spans="1:6" x14ac:dyDescent="0.35">
      <c r="A123" s="238" t="s">
        <v>648</v>
      </c>
      <c r="B123" s="238" t="s">
        <v>651</v>
      </c>
      <c r="C123" s="238" t="s">
        <v>33</v>
      </c>
      <c r="D123" s="238" t="s">
        <v>564</v>
      </c>
      <c r="E123" s="239">
        <v>45077</v>
      </c>
      <c r="F123" s="238">
        <v>4786</v>
      </c>
    </row>
    <row r="124" spans="1:6" x14ac:dyDescent="0.35">
      <c r="A124" s="238" t="s">
        <v>648</v>
      </c>
      <c r="B124" s="238" t="s">
        <v>651</v>
      </c>
      <c r="C124" s="238" t="s">
        <v>33</v>
      </c>
      <c r="D124" s="238" t="s">
        <v>564</v>
      </c>
      <c r="E124" s="239">
        <v>45107</v>
      </c>
      <c r="F124" s="238">
        <v>5283</v>
      </c>
    </row>
    <row r="125" spans="1:6" x14ac:dyDescent="0.35">
      <c r="A125" s="238" t="s">
        <v>648</v>
      </c>
      <c r="B125" s="238" t="s">
        <v>651</v>
      </c>
      <c r="C125" s="238" t="s">
        <v>33</v>
      </c>
      <c r="D125" s="238" t="s">
        <v>564</v>
      </c>
      <c r="E125" s="239">
        <v>45138</v>
      </c>
      <c r="F125" s="238">
        <v>5294</v>
      </c>
    </row>
    <row r="126" spans="1:6" x14ac:dyDescent="0.35">
      <c r="A126" s="238" t="s">
        <v>648</v>
      </c>
      <c r="B126" s="238" t="s">
        <v>651</v>
      </c>
      <c r="C126" s="238" t="s">
        <v>33</v>
      </c>
      <c r="D126" s="238" t="s">
        <v>564</v>
      </c>
      <c r="E126" s="239">
        <v>45169</v>
      </c>
      <c r="F126" s="238">
        <v>5030</v>
      </c>
    </row>
    <row r="127" spans="1:6" x14ac:dyDescent="0.35">
      <c r="A127" s="238" t="s">
        <v>648</v>
      </c>
      <c r="B127" s="238" t="s">
        <v>651</v>
      </c>
      <c r="C127" s="238" t="s">
        <v>33</v>
      </c>
      <c r="D127" s="238" t="s">
        <v>564</v>
      </c>
      <c r="E127" s="239">
        <v>45199</v>
      </c>
      <c r="F127" s="238">
        <v>5551</v>
      </c>
    </row>
    <row r="128" spans="1:6" x14ac:dyDescent="0.35">
      <c r="A128" s="238" t="s">
        <v>648</v>
      </c>
      <c r="B128" s="238" t="s">
        <v>651</v>
      </c>
      <c r="C128" s="238" t="s">
        <v>33</v>
      </c>
      <c r="D128" s="238" t="s">
        <v>564</v>
      </c>
      <c r="E128" s="239">
        <v>45230</v>
      </c>
      <c r="F128" s="238">
        <v>5467</v>
      </c>
    </row>
    <row r="129" spans="1:6" x14ac:dyDescent="0.35">
      <c r="A129" s="238" t="s">
        <v>648</v>
      </c>
      <c r="B129" s="238" t="s">
        <v>651</v>
      </c>
      <c r="C129" s="238" t="s">
        <v>33</v>
      </c>
      <c r="D129" s="238" t="s">
        <v>564</v>
      </c>
      <c r="E129" s="239">
        <v>45260</v>
      </c>
      <c r="F129" s="238">
        <v>5574</v>
      </c>
    </row>
    <row r="130" spans="1:6" x14ac:dyDescent="0.35">
      <c r="A130" s="238" t="s">
        <v>648</v>
      </c>
      <c r="B130" s="238" t="s">
        <v>651</v>
      </c>
      <c r="C130" s="238" t="s">
        <v>33</v>
      </c>
      <c r="D130" s="238" t="s">
        <v>564</v>
      </c>
      <c r="E130" s="239">
        <v>45291</v>
      </c>
      <c r="F130" s="238">
        <v>5723</v>
      </c>
    </row>
    <row r="131" spans="1:6" x14ac:dyDescent="0.35">
      <c r="A131" s="238" t="s">
        <v>648</v>
      </c>
      <c r="B131" s="238" t="s">
        <v>651</v>
      </c>
      <c r="C131" s="238" t="s">
        <v>33</v>
      </c>
      <c r="D131" s="238" t="s">
        <v>564</v>
      </c>
      <c r="E131" s="239">
        <v>45322</v>
      </c>
      <c r="F131" s="238">
        <v>5811</v>
      </c>
    </row>
    <row r="132" spans="1:6" x14ac:dyDescent="0.35">
      <c r="A132" s="238" t="s">
        <v>648</v>
      </c>
      <c r="B132" s="238" t="s">
        <v>651</v>
      </c>
      <c r="C132" s="238" t="s">
        <v>33</v>
      </c>
      <c r="D132" s="238" t="s">
        <v>564</v>
      </c>
      <c r="E132" s="239">
        <v>45351</v>
      </c>
      <c r="F132" s="238">
        <v>6019</v>
      </c>
    </row>
    <row r="133" spans="1:6" x14ac:dyDescent="0.35">
      <c r="A133" s="238" t="s">
        <v>648</v>
      </c>
      <c r="B133" s="238" t="s">
        <v>651</v>
      </c>
      <c r="C133" s="238" t="s">
        <v>33</v>
      </c>
      <c r="D133" s="238" t="s">
        <v>564</v>
      </c>
      <c r="E133" s="239">
        <v>45382</v>
      </c>
      <c r="F133" s="238">
        <v>6040</v>
      </c>
    </row>
    <row r="134" spans="1:6" x14ac:dyDescent="0.35">
      <c r="A134" s="238" t="s">
        <v>648</v>
      </c>
      <c r="B134" s="238" t="s">
        <v>651</v>
      </c>
      <c r="C134" s="238" t="s">
        <v>33</v>
      </c>
      <c r="D134" s="238" t="s">
        <v>563</v>
      </c>
      <c r="E134" s="239">
        <v>45046</v>
      </c>
      <c r="F134" s="238">
        <v>355</v>
      </c>
    </row>
    <row r="135" spans="1:6" x14ac:dyDescent="0.35">
      <c r="A135" s="238" t="s">
        <v>648</v>
      </c>
      <c r="B135" s="238" t="s">
        <v>651</v>
      </c>
      <c r="C135" s="238" t="s">
        <v>33</v>
      </c>
      <c r="D135" s="238" t="s">
        <v>563</v>
      </c>
      <c r="E135" s="239">
        <v>45077</v>
      </c>
      <c r="F135" s="238">
        <v>525</v>
      </c>
    </row>
    <row r="136" spans="1:6" x14ac:dyDescent="0.35">
      <c r="A136" s="238" t="s">
        <v>648</v>
      </c>
      <c r="B136" s="238" t="s">
        <v>651</v>
      </c>
      <c r="C136" s="238" t="s">
        <v>33</v>
      </c>
      <c r="D136" s="238" t="s">
        <v>563</v>
      </c>
      <c r="E136" s="239">
        <v>45107</v>
      </c>
      <c r="F136" s="238">
        <v>665</v>
      </c>
    </row>
    <row r="137" spans="1:6" x14ac:dyDescent="0.35">
      <c r="A137" s="238" t="s">
        <v>648</v>
      </c>
      <c r="B137" s="238" t="s">
        <v>651</v>
      </c>
      <c r="C137" s="238" t="s">
        <v>33</v>
      </c>
      <c r="D137" s="238" t="s">
        <v>563</v>
      </c>
      <c r="E137" s="239">
        <v>45138</v>
      </c>
      <c r="F137" s="238">
        <v>787</v>
      </c>
    </row>
    <row r="138" spans="1:6" x14ac:dyDescent="0.35">
      <c r="A138" s="238" t="s">
        <v>648</v>
      </c>
      <c r="B138" s="238" t="s">
        <v>651</v>
      </c>
      <c r="C138" s="238" t="s">
        <v>33</v>
      </c>
      <c r="D138" s="238" t="s">
        <v>563</v>
      </c>
      <c r="E138" s="239">
        <v>45169</v>
      </c>
      <c r="F138" s="238">
        <v>948</v>
      </c>
    </row>
    <row r="139" spans="1:6" x14ac:dyDescent="0.35">
      <c r="A139" s="238" t="s">
        <v>648</v>
      </c>
      <c r="B139" s="238" t="s">
        <v>651</v>
      </c>
      <c r="C139" s="238" t="s">
        <v>33</v>
      </c>
      <c r="D139" s="238" t="s">
        <v>563</v>
      </c>
      <c r="E139" s="239">
        <v>45199</v>
      </c>
      <c r="F139" s="238">
        <v>1130</v>
      </c>
    </row>
    <row r="140" spans="1:6" x14ac:dyDescent="0.35">
      <c r="A140" s="238" t="s">
        <v>648</v>
      </c>
      <c r="B140" s="238" t="s">
        <v>651</v>
      </c>
      <c r="C140" s="238" t="s">
        <v>33</v>
      </c>
      <c r="D140" s="238" t="s">
        <v>563</v>
      </c>
      <c r="E140" s="239">
        <v>45230</v>
      </c>
      <c r="F140" s="238">
        <v>1291</v>
      </c>
    </row>
    <row r="141" spans="1:6" x14ac:dyDescent="0.35">
      <c r="A141" s="238" t="s">
        <v>648</v>
      </c>
      <c r="B141" s="238" t="s">
        <v>651</v>
      </c>
      <c r="C141" s="238" t="s">
        <v>33</v>
      </c>
      <c r="D141" s="238" t="s">
        <v>563</v>
      </c>
      <c r="E141" s="239">
        <v>45260</v>
      </c>
      <c r="F141" s="238">
        <v>1395</v>
      </c>
    </row>
    <row r="142" spans="1:6" x14ac:dyDescent="0.35">
      <c r="A142" s="238" t="s">
        <v>648</v>
      </c>
      <c r="B142" s="238" t="s">
        <v>651</v>
      </c>
      <c r="C142" s="238" t="s">
        <v>33</v>
      </c>
      <c r="D142" s="238" t="s">
        <v>563</v>
      </c>
      <c r="E142" s="239">
        <v>45291</v>
      </c>
      <c r="F142" s="238">
        <v>2000</v>
      </c>
    </row>
    <row r="143" spans="1:6" x14ac:dyDescent="0.35">
      <c r="A143" s="238" t="s">
        <v>648</v>
      </c>
      <c r="B143" s="238" t="s">
        <v>651</v>
      </c>
      <c r="C143" s="238" t="s">
        <v>33</v>
      </c>
      <c r="D143" s="238" t="s">
        <v>563</v>
      </c>
      <c r="E143" s="239">
        <v>45322</v>
      </c>
      <c r="F143" s="238">
        <v>2605</v>
      </c>
    </row>
    <row r="144" spans="1:6" x14ac:dyDescent="0.35">
      <c r="A144" s="238" t="s">
        <v>648</v>
      </c>
      <c r="B144" s="238" t="s">
        <v>651</v>
      </c>
      <c r="C144" s="238" t="s">
        <v>33</v>
      </c>
      <c r="D144" s="238" t="s">
        <v>563</v>
      </c>
      <c r="E144" s="239">
        <v>45351</v>
      </c>
      <c r="F144" s="238">
        <v>3021</v>
      </c>
    </row>
    <row r="145" spans="1:6" x14ac:dyDescent="0.35">
      <c r="A145" s="238" t="s">
        <v>648</v>
      </c>
      <c r="B145" s="238" t="s">
        <v>651</v>
      </c>
      <c r="C145" s="238" t="s">
        <v>33</v>
      </c>
      <c r="D145" s="238" t="s">
        <v>563</v>
      </c>
      <c r="E145" s="239">
        <v>45382</v>
      </c>
      <c r="F145" s="238">
        <v>3236</v>
      </c>
    </row>
    <row r="146" spans="1:6" x14ac:dyDescent="0.35">
      <c r="A146" s="238" t="s">
        <v>648</v>
      </c>
      <c r="B146" s="238" t="s">
        <v>651</v>
      </c>
      <c r="C146" s="238" t="s">
        <v>33</v>
      </c>
      <c r="D146" s="238" t="s">
        <v>703</v>
      </c>
      <c r="E146" s="239">
        <v>45046</v>
      </c>
      <c r="F146" s="238">
        <v>1</v>
      </c>
    </row>
    <row r="147" spans="1:6" x14ac:dyDescent="0.35">
      <c r="A147" s="238" t="s">
        <v>648</v>
      </c>
      <c r="B147" s="238" t="s">
        <v>651</v>
      </c>
      <c r="C147" s="238" t="s">
        <v>33</v>
      </c>
      <c r="D147" s="238" t="s">
        <v>703</v>
      </c>
      <c r="E147" s="239">
        <v>45077</v>
      </c>
      <c r="F147" s="238">
        <v>1</v>
      </c>
    </row>
    <row r="148" spans="1:6" x14ac:dyDescent="0.35">
      <c r="A148" s="238" t="s">
        <v>648</v>
      </c>
      <c r="B148" s="238" t="s">
        <v>651</v>
      </c>
      <c r="C148" s="238" t="s">
        <v>33</v>
      </c>
      <c r="D148" s="238" t="s">
        <v>703</v>
      </c>
      <c r="E148" s="239">
        <v>45107</v>
      </c>
      <c r="F148" s="238">
        <v>1</v>
      </c>
    </row>
    <row r="149" spans="1:6" x14ac:dyDescent="0.35">
      <c r="A149" s="238" t="s">
        <v>648</v>
      </c>
      <c r="B149" s="238" t="s">
        <v>651</v>
      </c>
      <c r="C149" s="238" t="s">
        <v>33</v>
      </c>
      <c r="D149" s="238" t="s">
        <v>703</v>
      </c>
      <c r="E149" s="239">
        <v>45138</v>
      </c>
      <c r="F149" s="238">
        <v>1</v>
      </c>
    </row>
    <row r="150" spans="1:6" x14ac:dyDescent="0.35">
      <c r="A150" s="238" t="s">
        <v>648</v>
      </c>
      <c r="B150" s="238" t="s">
        <v>651</v>
      </c>
      <c r="C150" s="238" t="s">
        <v>33</v>
      </c>
      <c r="D150" s="238" t="s">
        <v>703</v>
      </c>
      <c r="E150" s="239">
        <v>45169</v>
      </c>
      <c r="F150" s="238">
        <v>1</v>
      </c>
    </row>
    <row r="151" spans="1:6" x14ac:dyDescent="0.35">
      <c r="A151" s="238" t="s">
        <v>648</v>
      </c>
      <c r="B151" s="238" t="s">
        <v>651</v>
      </c>
      <c r="C151" s="238" t="s">
        <v>33</v>
      </c>
      <c r="D151" s="238" t="s">
        <v>703</v>
      </c>
      <c r="E151" s="239">
        <v>45199</v>
      </c>
      <c r="F151" s="238">
        <v>1</v>
      </c>
    </row>
    <row r="152" spans="1:6" x14ac:dyDescent="0.35">
      <c r="A152" s="238" t="s">
        <v>648</v>
      </c>
      <c r="B152" s="238" t="s">
        <v>651</v>
      </c>
      <c r="C152" s="238" t="s">
        <v>33</v>
      </c>
      <c r="D152" s="238" t="s">
        <v>703</v>
      </c>
      <c r="E152" s="239">
        <v>45230</v>
      </c>
      <c r="F152" s="238">
        <v>1</v>
      </c>
    </row>
    <row r="153" spans="1:6" x14ac:dyDescent="0.35">
      <c r="A153" s="238" t="s">
        <v>648</v>
      </c>
      <c r="B153" s="238" t="s">
        <v>651</v>
      </c>
      <c r="C153" s="238" t="s">
        <v>33</v>
      </c>
      <c r="D153" s="238" t="s">
        <v>703</v>
      </c>
      <c r="E153" s="239">
        <v>45260</v>
      </c>
      <c r="F153" s="238">
        <v>1</v>
      </c>
    </row>
    <row r="154" spans="1:6" x14ac:dyDescent="0.35">
      <c r="A154" s="238" t="s">
        <v>648</v>
      </c>
      <c r="B154" s="238" t="s">
        <v>651</v>
      </c>
      <c r="C154" s="238" t="s">
        <v>33</v>
      </c>
      <c r="D154" s="238" t="s">
        <v>703</v>
      </c>
      <c r="E154" s="239">
        <v>45291</v>
      </c>
      <c r="F154" s="238">
        <v>1</v>
      </c>
    </row>
    <row r="155" spans="1:6" x14ac:dyDescent="0.35">
      <c r="A155" s="238" t="s">
        <v>648</v>
      </c>
      <c r="B155" s="238" t="s">
        <v>651</v>
      </c>
      <c r="C155" s="238" t="s">
        <v>33</v>
      </c>
      <c r="D155" s="238" t="s">
        <v>703</v>
      </c>
      <c r="E155" s="239">
        <v>45322</v>
      </c>
      <c r="F155" s="238">
        <v>0</v>
      </c>
    </row>
    <row r="156" spans="1:6" x14ac:dyDescent="0.35">
      <c r="A156" s="238" t="s">
        <v>648</v>
      </c>
      <c r="B156" s="238" t="s">
        <v>651</v>
      </c>
      <c r="C156" s="238" t="s">
        <v>33</v>
      </c>
      <c r="D156" s="238" t="s">
        <v>703</v>
      </c>
      <c r="E156" s="239">
        <v>45351</v>
      </c>
      <c r="F156" s="238">
        <v>1</v>
      </c>
    </row>
    <row r="157" spans="1:6" x14ac:dyDescent="0.35">
      <c r="A157" s="238" t="s">
        <v>648</v>
      </c>
      <c r="B157" s="238" t="s">
        <v>651</v>
      </c>
      <c r="C157" s="238" t="s">
        <v>33</v>
      </c>
      <c r="D157" s="238" t="s">
        <v>703</v>
      </c>
      <c r="E157" s="239">
        <v>45382</v>
      </c>
      <c r="F157" s="238">
        <v>1</v>
      </c>
    </row>
    <row r="158" spans="1:6" x14ac:dyDescent="0.35">
      <c r="A158" s="238" t="s">
        <v>648</v>
      </c>
      <c r="B158" s="238" t="s">
        <v>651</v>
      </c>
      <c r="C158" s="238" t="s">
        <v>702</v>
      </c>
      <c r="D158" s="238" t="s">
        <v>700</v>
      </c>
      <c r="E158" s="239">
        <v>45046</v>
      </c>
      <c r="F158" s="238">
        <v>1</v>
      </c>
    </row>
    <row r="159" spans="1:6" x14ac:dyDescent="0.35">
      <c r="A159" s="238" t="s">
        <v>648</v>
      </c>
      <c r="B159" s="238" t="s">
        <v>651</v>
      </c>
      <c r="C159" s="238" t="s">
        <v>702</v>
      </c>
      <c r="D159" s="238" t="s">
        <v>700</v>
      </c>
      <c r="E159" s="239">
        <v>45077</v>
      </c>
      <c r="F159" s="238">
        <v>1</v>
      </c>
    </row>
    <row r="160" spans="1:6" x14ac:dyDescent="0.35">
      <c r="A160" s="238" t="s">
        <v>648</v>
      </c>
      <c r="B160" s="238" t="s">
        <v>651</v>
      </c>
      <c r="C160" s="238" t="s">
        <v>702</v>
      </c>
      <c r="D160" s="238" t="s">
        <v>700</v>
      </c>
      <c r="E160" s="239">
        <v>45107</v>
      </c>
      <c r="F160" s="238">
        <v>1</v>
      </c>
    </row>
    <row r="161" spans="1:6" x14ac:dyDescent="0.35">
      <c r="A161" s="238" t="s">
        <v>648</v>
      </c>
      <c r="B161" s="238" t="s">
        <v>651</v>
      </c>
      <c r="C161" s="238" t="s">
        <v>702</v>
      </c>
      <c r="D161" s="238" t="s">
        <v>700</v>
      </c>
      <c r="E161" s="239">
        <v>45138</v>
      </c>
      <c r="F161" s="238">
        <v>1</v>
      </c>
    </row>
    <row r="162" spans="1:6" x14ac:dyDescent="0.35">
      <c r="A162" s="238" t="s">
        <v>648</v>
      </c>
      <c r="B162" s="238" t="s">
        <v>651</v>
      </c>
      <c r="C162" s="238" t="s">
        <v>702</v>
      </c>
      <c r="D162" s="238" t="s">
        <v>700</v>
      </c>
      <c r="E162" s="239">
        <v>45169</v>
      </c>
      <c r="F162" s="238">
        <v>1</v>
      </c>
    </row>
    <row r="163" spans="1:6" x14ac:dyDescent="0.35">
      <c r="A163" s="238" t="s">
        <v>648</v>
      </c>
      <c r="B163" s="238" t="s">
        <v>651</v>
      </c>
      <c r="C163" s="238" t="s">
        <v>702</v>
      </c>
      <c r="D163" s="238" t="s">
        <v>700</v>
      </c>
      <c r="E163" s="239">
        <v>45199</v>
      </c>
      <c r="F163" s="238">
        <v>1</v>
      </c>
    </row>
    <row r="164" spans="1:6" x14ac:dyDescent="0.35">
      <c r="A164" s="238" t="s">
        <v>648</v>
      </c>
      <c r="B164" s="238" t="s">
        <v>651</v>
      </c>
      <c r="C164" s="238" t="s">
        <v>702</v>
      </c>
      <c r="D164" s="238" t="s">
        <v>700</v>
      </c>
      <c r="E164" s="239">
        <v>45230</v>
      </c>
      <c r="F164" s="238">
        <v>1</v>
      </c>
    </row>
    <row r="165" spans="1:6" x14ac:dyDescent="0.35">
      <c r="A165" s="238" t="s">
        <v>648</v>
      </c>
      <c r="B165" s="238" t="s">
        <v>651</v>
      </c>
      <c r="C165" s="238" t="s">
        <v>702</v>
      </c>
      <c r="D165" s="238" t="s">
        <v>700</v>
      </c>
      <c r="E165" s="239">
        <v>45260</v>
      </c>
      <c r="F165" s="238">
        <v>1</v>
      </c>
    </row>
    <row r="166" spans="1:6" x14ac:dyDescent="0.35">
      <c r="A166" s="238" t="s">
        <v>648</v>
      </c>
      <c r="B166" s="238" t="s">
        <v>651</v>
      </c>
      <c r="C166" s="238" t="s">
        <v>702</v>
      </c>
      <c r="D166" s="238" t="s">
        <v>700</v>
      </c>
      <c r="E166" s="239">
        <v>45291</v>
      </c>
      <c r="F166" s="238">
        <v>1</v>
      </c>
    </row>
    <row r="167" spans="1:6" x14ac:dyDescent="0.35">
      <c r="A167" s="238" t="s">
        <v>648</v>
      </c>
      <c r="B167" s="238" t="s">
        <v>651</v>
      </c>
      <c r="C167" s="238" t="s">
        <v>702</v>
      </c>
      <c r="D167" s="238" t="s">
        <v>700</v>
      </c>
      <c r="E167" s="239">
        <v>45322</v>
      </c>
      <c r="F167" s="238">
        <v>1</v>
      </c>
    </row>
    <row r="168" spans="1:6" x14ac:dyDescent="0.35">
      <c r="A168" s="238" t="s">
        <v>648</v>
      </c>
      <c r="B168" s="238" t="s">
        <v>651</v>
      </c>
      <c r="C168" s="238" t="s">
        <v>702</v>
      </c>
      <c r="D168" s="238" t="s">
        <v>700</v>
      </c>
      <c r="E168" s="239">
        <v>45351</v>
      </c>
      <c r="F168" s="238">
        <v>1</v>
      </c>
    </row>
    <row r="169" spans="1:6" x14ac:dyDescent="0.35">
      <c r="A169" s="238" t="s">
        <v>648</v>
      </c>
      <c r="B169" s="238" t="s">
        <v>651</v>
      </c>
      <c r="C169" s="238" t="s">
        <v>702</v>
      </c>
      <c r="D169" s="238" t="s">
        <v>700</v>
      </c>
      <c r="E169" s="239">
        <v>45382</v>
      </c>
      <c r="F169" s="238">
        <v>1</v>
      </c>
    </row>
    <row r="170" spans="1:6" x14ac:dyDescent="0.35">
      <c r="A170" s="238" t="s">
        <v>648</v>
      </c>
      <c r="B170" s="238" t="s">
        <v>651</v>
      </c>
      <c r="C170" s="238" t="s">
        <v>702</v>
      </c>
      <c r="D170" s="238" t="s">
        <v>564</v>
      </c>
      <c r="E170" s="239">
        <v>45046</v>
      </c>
      <c r="F170" s="238">
        <v>3736</v>
      </c>
    </row>
    <row r="171" spans="1:6" x14ac:dyDescent="0.35">
      <c r="A171" s="238" t="s">
        <v>648</v>
      </c>
      <c r="B171" s="238" t="s">
        <v>651</v>
      </c>
      <c r="C171" s="238" t="s">
        <v>702</v>
      </c>
      <c r="D171" s="238" t="s">
        <v>564</v>
      </c>
      <c r="E171" s="239">
        <v>45077</v>
      </c>
      <c r="F171" s="238">
        <v>3634</v>
      </c>
    </row>
    <row r="172" spans="1:6" x14ac:dyDescent="0.35">
      <c r="A172" s="238" t="s">
        <v>648</v>
      </c>
      <c r="B172" s="238" t="s">
        <v>651</v>
      </c>
      <c r="C172" s="238" t="s">
        <v>702</v>
      </c>
      <c r="D172" s="238" t="s">
        <v>564</v>
      </c>
      <c r="E172" s="239">
        <v>45107</v>
      </c>
      <c r="F172" s="238">
        <v>3889</v>
      </c>
    </row>
    <row r="173" spans="1:6" x14ac:dyDescent="0.35">
      <c r="A173" s="238" t="s">
        <v>648</v>
      </c>
      <c r="B173" s="238" t="s">
        <v>651</v>
      </c>
      <c r="C173" s="238" t="s">
        <v>702</v>
      </c>
      <c r="D173" s="238" t="s">
        <v>564</v>
      </c>
      <c r="E173" s="239">
        <v>45138</v>
      </c>
      <c r="F173" s="238">
        <v>3999</v>
      </c>
    </row>
    <row r="174" spans="1:6" x14ac:dyDescent="0.35">
      <c r="A174" s="238" t="s">
        <v>648</v>
      </c>
      <c r="B174" s="238" t="s">
        <v>651</v>
      </c>
      <c r="C174" s="238" t="s">
        <v>702</v>
      </c>
      <c r="D174" s="238" t="s">
        <v>564</v>
      </c>
      <c r="E174" s="239">
        <v>45169</v>
      </c>
      <c r="F174" s="238">
        <v>3950</v>
      </c>
    </row>
    <row r="175" spans="1:6" x14ac:dyDescent="0.35">
      <c r="A175" s="238" t="s">
        <v>648</v>
      </c>
      <c r="B175" s="238" t="s">
        <v>651</v>
      </c>
      <c r="C175" s="238" t="s">
        <v>702</v>
      </c>
      <c r="D175" s="238" t="s">
        <v>564</v>
      </c>
      <c r="E175" s="239">
        <v>45199</v>
      </c>
      <c r="F175" s="238">
        <v>4490</v>
      </c>
    </row>
    <row r="176" spans="1:6" x14ac:dyDescent="0.35">
      <c r="A176" s="238" t="s">
        <v>648</v>
      </c>
      <c r="B176" s="238" t="s">
        <v>651</v>
      </c>
      <c r="C176" s="238" t="s">
        <v>702</v>
      </c>
      <c r="D176" s="238" t="s">
        <v>564</v>
      </c>
      <c r="E176" s="239">
        <v>45230</v>
      </c>
      <c r="F176" s="238">
        <v>4512</v>
      </c>
    </row>
    <row r="177" spans="1:6" x14ac:dyDescent="0.35">
      <c r="A177" s="238" t="s">
        <v>648</v>
      </c>
      <c r="B177" s="238" t="s">
        <v>651</v>
      </c>
      <c r="C177" s="238" t="s">
        <v>702</v>
      </c>
      <c r="D177" s="238" t="s">
        <v>564</v>
      </c>
      <c r="E177" s="239">
        <v>45260</v>
      </c>
      <c r="F177" s="238">
        <v>4666</v>
      </c>
    </row>
    <row r="178" spans="1:6" x14ac:dyDescent="0.35">
      <c r="A178" s="238" t="s">
        <v>648</v>
      </c>
      <c r="B178" s="238" t="s">
        <v>651</v>
      </c>
      <c r="C178" s="238" t="s">
        <v>702</v>
      </c>
      <c r="D178" s="238" t="s">
        <v>564</v>
      </c>
      <c r="E178" s="239">
        <v>45291</v>
      </c>
      <c r="F178" s="238">
        <v>5030</v>
      </c>
    </row>
    <row r="179" spans="1:6" x14ac:dyDescent="0.35">
      <c r="A179" s="238" t="s">
        <v>648</v>
      </c>
      <c r="B179" s="238" t="s">
        <v>651</v>
      </c>
      <c r="C179" s="238" t="s">
        <v>702</v>
      </c>
      <c r="D179" s="238" t="s">
        <v>564</v>
      </c>
      <c r="E179" s="239">
        <v>45322</v>
      </c>
      <c r="F179" s="238">
        <v>5258</v>
      </c>
    </row>
    <row r="180" spans="1:6" x14ac:dyDescent="0.35">
      <c r="A180" s="238" t="s">
        <v>648</v>
      </c>
      <c r="B180" s="238" t="s">
        <v>651</v>
      </c>
      <c r="C180" s="238" t="s">
        <v>702</v>
      </c>
      <c r="D180" s="238" t="s">
        <v>564</v>
      </c>
      <c r="E180" s="239">
        <v>45351</v>
      </c>
      <c r="F180" s="238">
        <v>5600</v>
      </c>
    </row>
    <row r="181" spans="1:6" x14ac:dyDescent="0.35">
      <c r="A181" s="238" t="s">
        <v>648</v>
      </c>
      <c r="B181" s="238" t="s">
        <v>651</v>
      </c>
      <c r="C181" s="238" t="s">
        <v>702</v>
      </c>
      <c r="D181" s="238" t="s">
        <v>564</v>
      </c>
      <c r="E181" s="239">
        <v>45382</v>
      </c>
      <c r="F181" s="238">
        <v>5765</v>
      </c>
    </row>
    <row r="182" spans="1:6" x14ac:dyDescent="0.35">
      <c r="A182" s="238" t="s">
        <v>648</v>
      </c>
      <c r="B182" s="238" t="s">
        <v>651</v>
      </c>
      <c r="C182" s="238" t="s">
        <v>702</v>
      </c>
      <c r="D182" s="238" t="s">
        <v>563</v>
      </c>
      <c r="E182" s="239">
        <v>45046</v>
      </c>
      <c r="F182" s="238">
        <v>226</v>
      </c>
    </row>
    <row r="183" spans="1:6" x14ac:dyDescent="0.35">
      <c r="A183" s="238" t="s">
        <v>648</v>
      </c>
      <c r="B183" s="238" t="s">
        <v>651</v>
      </c>
      <c r="C183" s="238" t="s">
        <v>702</v>
      </c>
      <c r="D183" s="238" t="s">
        <v>563</v>
      </c>
      <c r="E183" s="239">
        <v>45077</v>
      </c>
      <c r="F183" s="238">
        <v>464</v>
      </c>
    </row>
    <row r="184" spans="1:6" x14ac:dyDescent="0.35">
      <c r="A184" s="238" t="s">
        <v>648</v>
      </c>
      <c r="B184" s="238" t="s">
        <v>651</v>
      </c>
      <c r="C184" s="238" t="s">
        <v>702</v>
      </c>
      <c r="D184" s="238" t="s">
        <v>563</v>
      </c>
      <c r="E184" s="239">
        <v>45107</v>
      </c>
      <c r="F184" s="238">
        <v>741</v>
      </c>
    </row>
    <row r="185" spans="1:6" x14ac:dyDescent="0.35">
      <c r="A185" s="238" t="s">
        <v>648</v>
      </c>
      <c r="B185" s="238" t="s">
        <v>651</v>
      </c>
      <c r="C185" s="238" t="s">
        <v>702</v>
      </c>
      <c r="D185" s="238" t="s">
        <v>563</v>
      </c>
      <c r="E185" s="239">
        <v>45138</v>
      </c>
      <c r="F185" s="238">
        <v>1039</v>
      </c>
    </row>
    <row r="186" spans="1:6" x14ac:dyDescent="0.35">
      <c r="A186" s="238" t="s">
        <v>648</v>
      </c>
      <c r="B186" s="238" t="s">
        <v>651</v>
      </c>
      <c r="C186" s="238" t="s">
        <v>702</v>
      </c>
      <c r="D186" s="238" t="s">
        <v>563</v>
      </c>
      <c r="E186" s="239">
        <v>45169</v>
      </c>
      <c r="F186" s="238">
        <v>1215</v>
      </c>
    </row>
    <row r="187" spans="1:6" x14ac:dyDescent="0.35">
      <c r="A187" s="238" t="s">
        <v>648</v>
      </c>
      <c r="B187" s="238" t="s">
        <v>651</v>
      </c>
      <c r="C187" s="238" t="s">
        <v>702</v>
      </c>
      <c r="D187" s="238" t="s">
        <v>563</v>
      </c>
      <c r="E187" s="239">
        <v>45199</v>
      </c>
      <c r="F187" s="238">
        <v>1587</v>
      </c>
    </row>
    <row r="188" spans="1:6" x14ac:dyDescent="0.35">
      <c r="A188" s="238" t="s">
        <v>648</v>
      </c>
      <c r="B188" s="238" t="s">
        <v>651</v>
      </c>
      <c r="C188" s="238" t="s">
        <v>702</v>
      </c>
      <c r="D188" s="238" t="s">
        <v>563</v>
      </c>
      <c r="E188" s="239">
        <v>45230</v>
      </c>
      <c r="F188" s="238">
        <v>1812</v>
      </c>
    </row>
    <row r="189" spans="1:6" x14ac:dyDescent="0.35">
      <c r="A189" s="238" t="s">
        <v>648</v>
      </c>
      <c r="B189" s="238" t="s">
        <v>651</v>
      </c>
      <c r="C189" s="238" t="s">
        <v>702</v>
      </c>
      <c r="D189" s="238" t="s">
        <v>563</v>
      </c>
      <c r="E189" s="239">
        <v>45260</v>
      </c>
      <c r="F189" s="238">
        <v>2005</v>
      </c>
    </row>
    <row r="190" spans="1:6" x14ac:dyDescent="0.35">
      <c r="A190" s="238" t="s">
        <v>648</v>
      </c>
      <c r="B190" s="238" t="s">
        <v>651</v>
      </c>
      <c r="C190" s="238" t="s">
        <v>702</v>
      </c>
      <c r="D190" s="238" t="s">
        <v>563</v>
      </c>
      <c r="E190" s="239">
        <v>45291</v>
      </c>
      <c r="F190" s="238">
        <v>2571</v>
      </c>
    </row>
    <row r="191" spans="1:6" x14ac:dyDescent="0.35">
      <c r="A191" s="238" t="s">
        <v>648</v>
      </c>
      <c r="B191" s="238" t="s">
        <v>651</v>
      </c>
      <c r="C191" s="238" t="s">
        <v>702</v>
      </c>
      <c r="D191" s="238" t="s">
        <v>563</v>
      </c>
      <c r="E191" s="239">
        <v>45322</v>
      </c>
      <c r="F191" s="238">
        <v>3079</v>
      </c>
    </row>
    <row r="192" spans="1:6" x14ac:dyDescent="0.35">
      <c r="A192" s="238" t="s">
        <v>648</v>
      </c>
      <c r="B192" s="238" t="s">
        <v>651</v>
      </c>
      <c r="C192" s="238" t="s">
        <v>702</v>
      </c>
      <c r="D192" s="238" t="s">
        <v>563</v>
      </c>
      <c r="E192" s="239">
        <v>45351</v>
      </c>
      <c r="F192" s="238">
        <v>3579</v>
      </c>
    </row>
    <row r="193" spans="1:6" x14ac:dyDescent="0.35">
      <c r="A193" s="238" t="s">
        <v>648</v>
      </c>
      <c r="B193" s="238" t="s">
        <v>651</v>
      </c>
      <c r="C193" s="238" t="s">
        <v>702</v>
      </c>
      <c r="D193" s="238" t="s">
        <v>563</v>
      </c>
      <c r="E193" s="239">
        <v>45382</v>
      </c>
      <c r="F193" s="238">
        <v>3903</v>
      </c>
    </row>
    <row r="194" spans="1:6" x14ac:dyDescent="0.35">
      <c r="A194" s="238" t="s">
        <v>648</v>
      </c>
      <c r="B194" s="238" t="s">
        <v>651</v>
      </c>
      <c r="C194" s="238" t="s">
        <v>702</v>
      </c>
      <c r="D194" s="238" t="s">
        <v>705</v>
      </c>
      <c r="E194" s="239">
        <v>45046</v>
      </c>
      <c r="F194" s="238">
        <v>1372</v>
      </c>
    </row>
    <row r="195" spans="1:6" x14ac:dyDescent="0.35">
      <c r="A195" s="238" t="s">
        <v>648</v>
      </c>
      <c r="B195" s="238" t="s">
        <v>651</v>
      </c>
      <c r="C195" s="238" t="s">
        <v>702</v>
      </c>
      <c r="D195" s="238" t="s">
        <v>705</v>
      </c>
      <c r="E195" s="239">
        <v>45077</v>
      </c>
      <c r="F195" s="238">
        <v>1143</v>
      </c>
    </row>
    <row r="196" spans="1:6" x14ac:dyDescent="0.35">
      <c r="A196" s="238" t="s">
        <v>648</v>
      </c>
      <c r="B196" s="238" t="s">
        <v>651</v>
      </c>
      <c r="C196" s="238" t="s">
        <v>702</v>
      </c>
      <c r="D196" s="238" t="s">
        <v>705</v>
      </c>
      <c r="E196" s="239">
        <v>45107</v>
      </c>
      <c r="F196" s="238">
        <v>1378</v>
      </c>
    </row>
    <row r="197" spans="1:6" x14ac:dyDescent="0.35">
      <c r="A197" s="238" t="s">
        <v>648</v>
      </c>
      <c r="B197" s="238" t="s">
        <v>651</v>
      </c>
      <c r="C197" s="238" t="s">
        <v>702</v>
      </c>
      <c r="D197" s="238" t="s">
        <v>705</v>
      </c>
      <c r="E197" s="239">
        <v>45138</v>
      </c>
      <c r="F197" s="238">
        <v>1282</v>
      </c>
    </row>
    <row r="198" spans="1:6" x14ac:dyDescent="0.35">
      <c r="A198" s="238" t="s">
        <v>648</v>
      </c>
      <c r="B198" s="238" t="s">
        <v>651</v>
      </c>
      <c r="C198" s="238" t="s">
        <v>702</v>
      </c>
      <c r="D198" s="238" t="s">
        <v>705</v>
      </c>
      <c r="E198" s="239">
        <v>45169</v>
      </c>
      <c r="F198" s="238">
        <v>1071</v>
      </c>
    </row>
    <row r="199" spans="1:6" x14ac:dyDescent="0.35">
      <c r="A199" s="238" t="s">
        <v>648</v>
      </c>
      <c r="B199" s="238" t="s">
        <v>651</v>
      </c>
      <c r="C199" s="238" t="s">
        <v>702</v>
      </c>
      <c r="D199" s="238" t="s">
        <v>705</v>
      </c>
      <c r="E199" s="239">
        <v>45199</v>
      </c>
      <c r="F199" s="238">
        <v>1056</v>
      </c>
    </row>
    <row r="200" spans="1:6" x14ac:dyDescent="0.35">
      <c r="A200" s="238" t="s">
        <v>648</v>
      </c>
      <c r="B200" s="238" t="s">
        <v>651</v>
      </c>
      <c r="C200" s="238" t="s">
        <v>702</v>
      </c>
      <c r="D200" s="238" t="s">
        <v>705</v>
      </c>
      <c r="E200" s="239">
        <v>45230</v>
      </c>
      <c r="F200" s="238">
        <v>951</v>
      </c>
    </row>
    <row r="201" spans="1:6" x14ac:dyDescent="0.35">
      <c r="A201" s="238" t="s">
        <v>648</v>
      </c>
      <c r="B201" s="238" t="s">
        <v>651</v>
      </c>
      <c r="C201" s="238" t="s">
        <v>702</v>
      </c>
      <c r="D201" s="238" t="s">
        <v>705</v>
      </c>
      <c r="E201" s="239">
        <v>45260</v>
      </c>
      <c r="F201" s="238">
        <v>902</v>
      </c>
    </row>
    <row r="202" spans="1:6" x14ac:dyDescent="0.35">
      <c r="A202" s="238" t="s">
        <v>648</v>
      </c>
      <c r="B202" s="238" t="s">
        <v>651</v>
      </c>
      <c r="C202" s="238" t="s">
        <v>702</v>
      </c>
      <c r="D202" s="238" t="s">
        <v>705</v>
      </c>
      <c r="E202" s="239">
        <v>45291</v>
      </c>
      <c r="F202" s="238">
        <v>689</v>
      </c>
    </row>
    <row r="203" spans="1:6" x14ac:dyDescent="0.35">
      <c r="A203" s="238" t="s">
        <v>648</v>
      </c>
      <c r="B203" s="238" t="s">
        <v>651</v>
      </c>
      <c r="C203" s="238" t="s">
        <v>702</v>
      </c>
      <c r="D203" s="238" t="s">
        <v>705</v>
      </c>
      <c r="E203" s="239">
        <v>45322</v>
      </c>
      <c r="F203" s="238">
        <v>550</v>
      </c>
    </row>
    <row r="204" spans="1:6" x14ac:dyDescent="0.35">
      <c r="A204" s="238" t="s">
        <v>648</v>
      </c>
      <c r="B204" s="238" t="s">
        <v>651</v>
      </c>
      <c r="C204" s="238" t="s">
        <v>702</v>
      </c>
      <c r="D204" s="238" t="s">
        <v>705</v>
      </c>
      <c r="E204" s="239">
        <v>45351</v>
      </c>
      <c r="F204" s="238">
        <v>412</v>
      </c>
    </row>
    <row r="205" spans="1:6" x14ac:dyDescent="0.35">
      <c r="A205" s="238" t="s">
        <v>648</v>
      </c>
      <c r="B205" s="238" t="s">
        <v>651</v>
      </c>
      <c r="C205" s="238" t="s">
        <v>702</v>
      </c>
      <c r="D205" s="238" t="s">
        <v>705</v>
      </c>
      <c r="E205" s="239">
        <v>45382</v>
      </c>
      <c r="F205" s="238">
        <v>268</v>
      </c>
    </row>
    <row r="206" spans="1:6" x14ac:dyDescent="0.35">
      <c r="A206" s="238" t="s">
        <v>648</v>
      </c>
      <c r="B206" s="238" t="s">
        <v>651</v>
      </c>
      <c r="C206" s="238" t="s">
        <v>702</v>
      </c>
      <c r="D206" s="238" t="s">
        <v>704</v>
      </c>
      <c r="E206" s="239">
        <v>45046</v>
      </c>
      <c r="F206" s="238">
        <v>0</v>
      </c>
    </row>
    <row r="207" spans="1:6" x14ac:dyDescent="0.35">
      <c r="A207" s="238" t="s">
        <v>648</v>
      </c>
      <c r="B207" s="238" t="s">
        <v>651</v>
      </c>
      <c r="C207" s="238" t="s">
        <v>702</v>
      </c>
      <c r="D207" s="238" t="s">
        <v>704</v>
      </c>
      <c r="E207" s="239">
        <v>45077</v>
      </c>
      <c r="F207" s="238">
        <v>0</v>
      </c>
    </row>
    <row r="208" spans="1:6" x14ac:dyDescent="0.35">
      <c r="A208" s="238" t="s">
        <v>648</v>
      </c>
      <c r="B208" s="238" t="s">
        <v>651</v>
      </c>
      <c r="C208" s="238" t="s">
        <v>702</v>
      </c>
      <c r="D208" s="238" t="s">
        <v>704</v>
      </c>
      <c r="E208" s="239">
        <v>45107</v>
      </c>
      <c r="F208" s="238">
        <v>0</v>
      </c>
    </row>
    <row r="209" spans="1:6" x14ac:dyDescent="0.35">
      <c r="A209" s="238" t="s">
        <v>648</v>
      </c>
      <c r="B209" s="238" t="s">
        <v>651</v>
      </c>
      <c r="C209" s="238" t="s">
        <v>702</v>
      </c>
      <c r="D209" s="238" t="s">
        <v>704</v>
      </c>
      <c r="E209" s="239">
        <v>45138</v>
      </c>
      <c r="F209" s="238">
        <v>0</v>
      </c>
    </row>
    <row r="210" spans="1:6" x14ac:dyDescent="0.35">
      <c r="A210" s="238" t="s">
        <v>648</v>
      </c>
      <c r="B210" s="238" t="s">
        <v>651</v>
      </c>
      <c r="C210" s="238" t="s">
        <v>702</v>
      </c>
      <c r="D210" s="238" t="s">
        <v>704</v>
      </c>
      <c r="E210" s="239">
        <v>45169</v>
      </c>
      <c r="F210" s="238">
        <v>1</v>
      </c>
    </row>
    <row r="211" spans="1:6" x14ac:dyDescent="0.35">
      <c r="A211" s="238" t="s">
        <v>648</v>
      </c>
      <c r="B211" s="238" t="s">
        <v>651</v>
      </c>
      <c r="C211" s="238" t="s">
        <v>702</v>
      </c>
      <c r="D211" s="238" t="s">
        <v>704</v>
      </c>
      <c r="E211" s="239">
        <v>45199</v>
      </c>
      <c r="F211" s="238">
        <v>0</v>
      </c>
    </row>
    <row r="212" spans="1:6" x14ac:dyDescent="0.35">
      <c r="A212" s="238" t="s">
        <v>648</v>
      </c>
      <c r="B212" s="238" t="s">
        <v>651</v>
      </c>
      <c r="C212" s="238" t="s">
        <v>702</v>
      </c>
      <c r="D212" s="238" t="s">
        <v>704</v>
      </c>
      <c r="E212" s="239">
        <v>45230</v>
      </c>
      <c r="F212" s="238">
        <v>1</v>
      </c>
    </row>
    <row r="213" spans="1:6" x14ac:dyDescent="0.35">
      <c r="A213" s="238" t="s">
        <v>648</v>
      </c>
      <c r="B213" s="238" t="s">
        <v>651</v>
      </c>
      <c r="C213" s="238" t="s">
        <v>702</v>
      </c>
      <c r="D213" s="238" t="s">
        <v>704</v>
      </c>
      <c r="E213" s="239">
        <v>45260</v>
      </c>
      <c r="F213" s="238">
        <v>1</v>
      </c>
    </row>
    <row r="214" spans="1:6" x14ac:dyDescent="0.35">
      <c r="A214" s="238" t="s">
        <v>648</v>
      </c>
      <c r="B214" s="238" t="s">
        <v>651</v>
      </c>
      <c r="C214" s="238" t="s">
        <v>702</v>
      </c>
      <c r="D214" s="238" t="s">
        <v>704</v>
      </c>
      <c r="E214" s="239">
        <v>45291</v>
      </c>
      <c r="F214" s="238">
        <v>1</v>
      </c>
    </row>
    <row r="215" spans="1:6" x14ac:dyDescent="0.35">
      <c r="A215" s="238" t="s">
        <v>648</v>
      </c>
      <c r="B215" s="238" t="s">
        <v>651</v>
      </c>
      <c r="C215" s="238" t="s">
        <v>702</v>
      </c>
      <c r="D215" s="238" t="s">
        <v>704</v>
      </c>
      <c r="E215" s="239">
        <v>45322</v>
      </c>
      <c r="F215" s="238">
        <v>1</v>
      </c>
    </row>
    <row r="216" spans="1:6" x14ac:dyDescent="0.35">
      <c r="A216" s="238" t="s">
        <v>648</v>
      </c>
      <c r="B216" s="238" t="s">
        <v>651</v>
      </c>
      <c r="C216" s="238" t="s">
        <v>702</v>
      </c>
      <c r="D216" s="238" t="s">
        <v>704</v>
      </c>
      <c r="E216" s="239">
        <v>45351</v>
      </c>
      <c r="F216" s="238">
        <v>2</v>
      </c>
    </row>
    <row r="217" spans="1:6" x14ac:dyDescent="0.35">
      <c r="A217" s="238" t="s">
        <v>648</v>
      </c>
      <c r="B217" s="238" t="s">
        <v>651</v>
      </c>
      <c r="C217" s="238" t="s">
        <v>702</v>
      </c>
      <c r="D217" s="238" t="s">
        <v>704</v>
      </c>
      <c r="E217" s="239">
        <v>45382</v>
      </c>
      <c r="F217" s="238">
        <v>3</v>
      </c>
    </row>
    <row r="218" spans="1:6" x14ac:dyDescent="0.35">
      <c r="A218" s="238" t="s">
        <v>648</v>
      </c>
      <c r="B218" s="238" t="s">
        <v>652</v>
      </c>
      <c r="C218" s="238" t="s">
        <v>33</v>
      </c>
      <c r="D218" s="238" t="s">
        <v>700</v>
      </c>
      <c r="E218" s="239">
        <v>45046</v>
      </c>
      <c r="F218" s="238">
        <v>3</v>
      </c>
    </row>
    <row r="219" spans="1:6" x14ac:dyDescent="0.35">
      <c r="A219" s="238" t="s">
        <v>648</v>
      </c>
      <c r="B219" s="238" t="s">
        <v>652</v>
      </c>
      <c r="C219" s="238" t="s">
        <v>33</v>
      </c>
      <c r="D219" s="238" t="s">
        <v>700</v>
      </c>
      <c r="E219" s="239">
        <v>45077</v>
      </c>
      <c r="F219" s="238">
        <v>3</v>
      </c>
    </row>
    <row r="220" spans="1:6" x14ac:dyDescent="0.35">
      <c r="A220" s="238" t="s">
        <v>648</v>
      </c>
      <c r="B220" s="238" t="s">
        <v>652</v>
      </c>
      <c r="C220" s="238" t="s">
        <v>33</v>
      </c>
      <c r="D220" s="238" t="s">
        <v>700</v>
      </c>
      <c r="E220" s="239">
        <v>45107</v>
      </c>
      <c r="F220" s="238">
        <v>3</v>
      </c>
    </row>
    <row r="221" spans="1:6" x14ac:dyDescent="0.35">
      <c r="A221" s="238" t="s">
        <v>648</v>
      </c>
      <c r="B221" s="238" t="s">
        <v>652</v>
      </c>
      <c r="C221" s="238" t="s">
        <v>33</v>
      </c>
      <c r="D221" s="238" t="s">
        <v>700</v>
      </c>
      <c r="E221" s="239">
        <v>45138</v>
      </c>
      <c r="F221" s="238">
        <v>3</v>
      </c>
    </row>
    <row r="222" spans="1:6" x14ac:dyDescent="0.35">
      <c r="A222" s="238" t="s">
        <v>648</v>
      </c>
      <c r="B222" s="238" t="s">
        <v>652</v>
      </c>
      <c r="C222" s="238" t="s">
        <v>33</v>
      </c>
      <c r="D222" s="238" t="s">
        <v>700</v>
      </c>
      <c r="E222" s="239">
        <v>45169</v>
      </c>
      <c r="F222" s="238">
        <v>3</v>
      </c>
    </row>
    <row r="223" spans="1:6" x14ac:dyDescent="0.35">
      <c r="A223" s="238" t="s">
        <v>648</v>
      </c>
      <c r="B223" s="238" t="s">
        <v>652</v>
      </c>
      <c r="C223" s="238" t="s">
        <v>33</v>
      </c>
      <c r="D223" s="238" t="s">
        <v>700</v>
      </c>
      <c r="E223" s="239">
        <v>45199</v>
      </c>
      <c r="F223" s="238">
        <v>3</v>
      </c>
    </row>
    <row r="224" spans="1:6" x14ac:dyDescent="0.35">
      <c r="A224" s="238" t="s">
        <v>648</v>
      </c>
      <c r="B224" s="238" t="s">
        <v>652</v>
      </c>
      <c r="C224" s="238" t="s">
        <v>33</v>
      </c>
      <c r="D224" s="238" t="s">
        <v>700</v>
      </c>
      <c r="E224" s="239">
        <v>45230</v>
      </c>
      <c r="F224" s="238">
        <v>3</v>
      </c>
    </row>
    <row r="225" spans="1:6" x14ac:dyDescent="0.35">
      <c r="A225" s="238" t="s">
        <v>648</v>
      </c>
      <c r="B225" s="238" t="s">
        <v>652</v>
      </c>
      <c r="C225" s="238" t="s">
        <v>33</v>
      </c>
      <c r="D225" s="238" t="s">
        <v>700</v>
      </c>
      <c r="E225" s="239">
        <v>45260</v>
      </c>
      <c r="F225" s="238">
        <v>3</v>
      </c>
    </row>
    <row r="226" spans="1:6" x14ac:dyDescent="0.35">
      <c r="A226" s="238" t="s">
        <v>648</v>
      </c>
      <c r="B226" s="238" t="s">
        <v>652</v>
      </c>
      <c r="C226" s="238" t="s">
        <v>33</v>
      </c>
      <c r="D226" s="238" t="s">
        <v>700</v>
      </c>
      <c r="E226" s="239">
        <v>45291</v>
      </c>
      <c r="F226" s="238">
        <v>3</v>
      </c>
    </row>
    <row r="227" spans="1:6" x14ac:dyDescent="0.35">
      <c r="A227" s="238" t="s">
        <v>648</v>
      </c>
      <c r="B227" s="238" t="s">
        <v>652</v>
      </c>
      <c r="C227" s="238" t="s">
        <v>33</v>
      </c>
      <c r="D227" s="238" t="s">
        <v>700</v>
      </c>
      <c r="E227" s="239">
        <v>45322</v>
      </c>
      <c r="F227" s="238">
        <v>3</v>
      </c>
    </row>
    <row r="228" spans="1:6" x14ac:dyDescent="0.35">
      <c r="A228" s="238" t="s">
        <v>648</v>
      </c>
      <c r="B228" s="238" t="s">
        <v>652</v>
      </c>
      <c r="C228" s="238" t="s">
        <v>33</v>
      </c>
      <c r="D228" s="238" t="s">
        <v>700</v>
      </c>
      <c r="E228" s="239">
        <v>45351</v>
      </c>
      <c r="F228" s="238">
        <v>3</v>
      </c>
    </row>
    <row r="229" spans="1:6" x14ac:dyDescent="0.35">
      <c r="A229" s="238" t="s">
        <v>648</v>
      </c>
      <c r="B229" s="238" t="s">
        <v>652</v>
      </c>
      <c r="C229" s="238" t="s">
        <v>33</v>
      </c>
      <c r="D229" s="238" t="s">
        <v>700</v>
      </c>
      <c r="E229" s="239">
        <v>45382</v>
      </c>
      <c r="F229" s="238">
        <v>3</v>
      </c>
    </row>
    <row r="230" spans="1:6" x14ac:dyDescent="0.35">
      <c r="A230" s="238" t="s">
        <v>648</v>
      </c>
      <c r="B230" s="238" t="s">
        <v>652</v>
      </c>
      <c r="C230" s="238" t="s">
        <v>33</v>
      </c>
      <c r="D230" s="238" t="s">
        <v>564</v>
      </c>
      <c r="E230" s="239">
        <v>45046</v>
      </c>
      <c r="F230" s="238">
        <v>5474</v>
      </c>
    </row>
    <row r="231" spans="1:6" x14ac:dyDescent="0.35">
      <c r="A231" s="238" t="s">
        <v>648</v>
      </c>
      <c r="B231" s="238" t="s">
        <v>652</v>
      </c>
      <c r="C231" s="238" t="s">
        <v>33</v>
      </c>
      <c r="D231" s="238" t="s">
        <v>564</v>
      </c>
      <c r="E231" s="239">
        <v>45077</v>
      </c>
      <c r="F231" s="238">
        <v>5606</v>
      </c>
    </row>
    <row r="232" spans="1:6" x14ac:dyDescent="0.35">
      <c r="A232" s="238" t="s">
        <v>648</v>
      </c>
      <c r="B232" s="238" t="s">
        <v>652</v>
      </c>
      <c r="C232" s="238" t="s">
        <v>33</v>
      </c>
      <c r="D232" s="238" t="s">
        <v>564</v>
      </c>
      <c r="E232" s="239">
        <v>45107</v>
      </c>
      <c r="F232" s="238">
        <v>5650</v>
      </c>
    </row>
    <row r="233" spans="1:6" x14ac:dyDescent="0.35">
      <c r="A233" s="238" t="s">
        <v>648</v>
      </c>
      <c r="B233" s="238" t="s">
        <v>652</v>
      </c>
      <c r="C233" s="238" t="s">
        <v>33</v>
      </c>
      <c r="D233" s="238" t="s">
        <v>564</v>
      </c>
      <c r="E233" s="239">
        <v>45138</v>
      </c>
      <c r="F233" s="238">
        <v>5669</v>
      </c>
    </row>
    <row r="234" spans="1:6" x14ac:dyDescent="0.35">
      <c r="A234" s="238" t="s">
        <v>648</v>
      </c>
      <c r="B234" s="238" t="s">
        <v>652</v>
      </c>
      <c r="C234" s="238" t="s">
        <v>33</v>
      </c>
      <c r="D234" s="238" t="s">
        <v>564</v>
      </c>
      <c r="E234" s="239">
        <v>45169</v>
      </c>
      <c r="F234" s="238">
        <v>4754</v>
      </c>
    </row>
    <row r="235" spans="1:6" x14ac:dyDescent="0.35">
      <c r="A235" s="238" t="s">
        <v>648</v>
      </c>
      <c r="B235" s="238" t="s">
        <v>652</v>
      </c>
      <c r="C235" s="238" t="s">
        <v>33</v>
      </c>
      <c r="D235" s="238" t="s">
        <v>564</v>
      </c>
      <c r="E235" s="239">
        <v>45199</v>
      </c>
      <c r="F235" s="238">
        <v>5776</v>
      </c>
    </row>
    <row r="236" spans="1:6" x14ac:dyDescent="0.35">
      <c r="A236" s="238" t="s">
        <v>648</v>
      </c>
      <c r="B236" s="238" t="s">
        <v>652</v>
      </c>
      <c r="C236" s="238" t="s">
        <v>33</v>
      </c>
      <c r="D236" s="238" t="s">
        <v>564</v>
      </c>
      <c r="E236" s="239">
        <v>45230</v>
      </c>
      <c r="F236" s="238">
        <v>5449</v>
      </c>
    </row>
    <row r="237" spans="1:6" x14ac:dyDescent="0.35">
      <c r="A237" s="238" t="s">
        <v>648</v>
      </c>
      <c r="B237" s="238" t="s">
        <v>652</v>
      </c>
      <c r="C237" s="238" t="s">
        <v>33</v>
      </c>
      <c r="D237" s="238" t="s">
        <v>564</v>
      </c>
      <c r="E237" s="239">
        <v>45260</v>
      </c>
      <c r="F237" s="238">
        <v>5429</v>
      </c>
    </row>
    <row r="238" spans="1:6" x14ac:dyDescent="0.35">
      <c r="A238" s="238" t="s">
        <v>648</v>
      </c>
      <c r="B238" s="238" t="s">
        <v>652</v>
      </c>
      <c r="C238" s="238" t="s">
        <v>33</v>
      </c>
      <c r="D238" s="238" t="s">
        <v>564</v>
      </c>
      <c r="E238" s="239">
        <v>45291</v>
      </c>
      <c r="F238" s="238">
        <v>5450</v>
      </c>
    </row>
    <row r="239" spans="1:6" x14ac:dyDescent="0.35">
      <c r="A239" s="238" t="s">
        <v>648</v>
      </c>
      <c r="B239" s="238" t="s">
        <v>652</v>
      </c>
      <c r="C239" s="238" t="s">
        <v>33</v>
      </c>
      <c r="D239" s="238" t="s">
        <v>564</v>
      </c>
      <c r="E239" s="239">
        <v>45322</v>
      </c>
      <c r="F239" s="238">
        <v>5438</v>
      </c>
    </row>
    <row r="240" spans="1:6" x14ac:dyDescent="0.35">
      <c r="A240" s="238" t="s">
        <v>648</v>
      </c>
      <c r="B240" s="238" t="s">
        <v>652</v>
      </c>
      <c r="C240" s="238" t="s">
        <v>33</v>
      </c>
      <c r="D240" s="238" t="s">
        <v>564</v>
      </c>
      <c r="E240" s="239">
        <v>45351</v>
      </c>
      <c r="F240" s="238">
        <v>5519</v>
      </c>
    </row>
    <row r="241" spans="1:6" x14ac:dyDescent="0.35">
      <c r="A241" s="238" t="s">
        <v>648</v>
      </c>
      <c r="B241" s="238" t="s">
        <v>652</v>
      </c>
      <c r="C241" s="238" t="s">
        <v>33</v>
      </c>
      <c r="D241" s="238" t="s">
        <v>564</v>
      </c>
      <c r="E241" s="239">
        <v>45382</v>
      </c>
      <c r="F241" s="238">
        <v>5530</v>
      </c>
    </row>
    <row r="242" spans="1:6" x14ac:dyDescent="0.35">
      <c r="A242" s="238" t="s">
        <v>648</v>
      </c>
      <c r="B242" s="238" t="s">
        <v>652</v>
      </c>
      <c r="C242" s="238" t="s">
        <v>33</v>
      </c>
      <c r="D242" s="238" t="s">
        <v>563</v>
      </c>
      <c r="E242" s="239">
        <v>45046</v>
      </c>
      <c r="F242" s="238">
        <v>418</v>
      </c>
    </row>
    <row r="243" spans="1:6" x14ac:dyDescent="0.35">
      <c r="A243" s="238" t="s">
        <v>648</v>
      </c>
      <c r="B243" s="238" t="s">
        <v>652</v>
      </c>
      <c r="C243" s="238" t="s">
        <v>33</v>
      </c>
      <c r="D243" s="238" t="s">
        <v>563</v>
      </c>
      <c r="E243" s="239">
        <v>45077</v>
      </c>
      <c r="F243" s="238">
        <v>756</v>
      </c>
    </row>
    <row r="244" spans="1:6" x14ac:dyDescent="0.35">
      <c r="A244" s="238" t="s">
        <v>648</v>
      </c>
      <c r="B244" s="238" t="s">
        <v>652</v>
      </c>
      <c r="C244" s="238" t="s">
        <v>33</v>
      </c>
      <c r="D244" s="238" t="s">
        <v>563</v>
      </c>
      <c r="E244" s="239">
        <v>45107</v>
      </c>
      <c r="F244" s="238">
        <v>978</v>
      </c>
    </row>
    <row r="245" spans="1:6" x14ac:dyDescent="0.35">
      <c r="A245" s="238" t="s">
        <v>648</v>
      </c>
      <c r="B245" s="238" t="s">
        <v>652</v>
      </c>
      <c r="C245" s="238" t="s">
        <v>33</v>
      </c>
      <c r="D245" s="238" t="s">
        <v>563</v>
      </c>
      <c r="E245" s="239">
        <v>45138</v>
      </c>
      <c r="F245" s="238">
        <v>1334</v>
      </c>
    </row>
    <row r="246" spans="1:6" x14ac:dyDescent="0.35">
      <c r="A246" s="238" t="s">
        <v>648</v>
      </c>
      <c r="B246" s="238" t="s">
        <v>652</v>
      </c>
      <c r="C246" s="238" t="s">
        <v>33</v>
      </c>
      <c r="D246" s="238" t="s">
        <v>563</v>
      </c>
      <c r="E246" s="239">
        <v>45169</v>
      </c>
      <c r="F246" s="238">
        <v>949</v>
      </c>
    </row>
    <row r="247" spans="1:6" x14ac:dyDescent="0.35">
      <c r="A247" s="238" t="s">
        <v>648</v>
      </c>
      <c r="B247" s="238" t="s">
        <v>652</v>
      </c>
      <c r="C247" s="238" t="s">
        <v>33</v>
      </c>
      <c r="D247" s="238" t="s">
        <v>563</v>
      </c>
      <c r="E247" s="239">
        <v>45199</v>
      </c>
      <c r="F247" s="238">
        <v>1654</v>
      </c>
    </row>
    <row r="248" spans="1:6" x14ac:dyDescent="0.35">
      <c r="A248" s="238" t="s">
        <v>648</v>
      </c>
      <c r="B248" s="238" t="s">
        <v>652</v>
      </c>
      <c r="C248" s="238" t="s">
        <v>33</v>
      </c>
      <c r="D248" s="238" t="s">
        <v>563</v>
      </c>
      <c r="E248" s="239">
        <v>45230</v>
      </c>
      <c r="F248" s="238">
        <v>1706</v>
      </c>
    </row>
    <row r="249" spans="1:6" x14ac:dyDescent="0.35">
      <c r="A249" s="238" t="s">
        <v>648</v>
      </c>
      <c r="B249" s="238" t="s">
        <v>652</v>
      </c>
      <c r="C249" s="238" t="s">
        <v>33</v>
      </c>
      <c r="D249" s="238" t="s">
        <v>563</v>
      </c>
      <c r="E249" s="239">
        <v>45260</v>
      </c>
      <c r="F249" s="238">
        <v>1778</v>
      </c>
    </row>
    <row r="250" spans="1:6" x14ac:dyDescent="0.35">
      <c r="A250" s="238" t="s">
        <v>648</v>
      </c>
      <c r="B250" s="238" t="s">
        <v>652</v>
      </c>
      <c r="C250" s="238" t="s">
        <v>33</v>
      </c>
      <c r="D250" s="238" t="s">
        <v>563</v>
      </c>
      <c r="E250" s="239">
        <v>45291</v>
      </c>
      <c r="F250" s="238">
        <v>1830</v>
      </c>
    </row>
    <row r="251" spans="1:6" x14ac:dyDescent="0.35">
      <c r="A251" s="238" t="s">
        <v>648</v>
      </c>
      <c r="B251" s="238" t="s">
        <v>652</v>
      </c>
      <c r="C251" s="238" t="s">
        <v>33</v>
      </c>
      <c r="D251" s="238" t="s">
        <v>563</v>
      </c>
      <c r="E251" s="239">
        <v>45322</v>
      </c>
      <c r="F251" s="238">
        <v>2012</v>
      </c>
    </row>
    <row r="252" spans="1:6" x14ac:dyDescent="0.35">
      <c r="A252" s="238" t="s">
        <v>648</v>
      </c>
      <c r="B252" s="238" t="s">
        <v>652</v>
      </c>
      <c r="C252" s="238" t="s">
        <v>33</v>
      </c>
      <c r="D252" s="238" t="s">
        <v>563</v>
      </c>
      <c r="E252" s="239">
        <v>45351</v>
      </c>
      <c r="F252" s="238">
        <v>2152</v>
      </c>
    </row>
    <row r="253" spans="1:6" x14ac:dyDescent="0.35">
      <c r="A253" s="238" t="s">
        <v>648</v>
      </c>
      <c r="B253" s="238" t="s">
        <v>652</v>
      </c>
      <c r="C253" s="238" t="s">
        <v>33</v>
      </c>
      <c r="D253" s="238" t="s">
        <v>563</v>
      </c>
      <c r="E253" s="239">
        <v>45382</v>
      </c>
      <c r="F253" s="238">
        <v>2341</v>
      </c>
    </row>
    <row r="254" spans="1:6" x14ac:dyDescent="0.35">
      <c r="A254" s="238" t="s">
        <v>648</v>
      </c>
      <c r="B254" s="238" t="s">
        <v>652</v>
      </c>
      <c r="C254" s="238" t="s">
        <v>33</v>
      </c>
      <c r="D254" s="238" t="s">
        <v>703</v>
      </c>
      <c r="E254" s="239">
        <v>45046</v>
      </c>
      <c r="F254" s="238">
        <v>1</v>
      </c>
    </row>
    <row r="255" spans="1:6" x14ac:dyDescent="0.35">
      <c r="A255" s="238" t="s">
        <v>648</v>
      </c>
      <c r="B255" s="238" t="s">
        <v>652</v>
      </c>
      <c r="C255" s="238" t="s">
        <v>33</v>
      </c>
      <c r="D255" s="238" t="s">
        <v>703</v>
      </c>
      <c r="E255" s="239">
        <v>45077</v>
      </c>
      <c r="F255" s="238">
        <v>1</v>
      </c>
    </row>
    <row r="256" spans="1:6" x14ac:dyDescent="0.35">
      <c r="A256" s="238" t="s">
        <v>648</v>
      </c>
      <c r="B256" s="238" t="s">
        <v>652</v>
      </c>
      <c r="C256" s="238" t="s">
        <v>33</v>
      </c>
      <c r="D256" s="238" t="s">
        <v>703</v>
      </c>
      <c r="E256" s="239">
        <v>45107</v>
      </c>
      <c r="F256" s="238">
        <v>2</v>
      </c>
    </row>
    <row r="257" spans="1:6" x14ac:dyDescent="0.35">
      <c r="A257" s="238" t="s">
        <v>648</v>
      </c>
      <c r="B257" s="238" t="s">
        <v>652</v>
      </c>
      <c r="C257" s="238" t="s">
        <v>33</v>
      </c>
      <c r="D257" s="238" t="s">
        <v>703</v>
      </c>
      <c r="E257" s="239">
        <v>45138</v>
      </c>
      <c r="F257" s="238">
        <v>4</v>
      </c>
    </row>
    <row r="258" spans="1:6" x14ac:dyDescent="0.35">
      <c r="A258" s="238" t="s">
        <v>648</v>
      </c>
      <c r="B258" s="238" t="s">
        <v>652</v>
      </c>
      <c r="C258" s="238" t="s">
        <v>33</v>
      </c>
      <c r="D258" s="238" t="s">
        <v>703</v>
      </c>
      <c r="E258" s="239">
        <v>45169</v>
      </c>
      <c r="F258" s="238">
        <v>2</v>
      </c>
    </row>
    <row r="259" spans="1:6" x14ac:dyDescent="0.35">
      <c r="A259" s="238" t="s">
        <v>648</v>
      </c>
      <c r="B259" s="238" t="s">
        <v>652</v>
      </c>
      <c r="C259" s="238" t="s">
        <v>33</v>
      </c>
      <c r="D259" s="238" t="s">
        <v>703</v>
      </c>
      <c r="E259" s="239">
        <v>45199</v>
      </c>
      <c r="F259" s="238">
        <v>2</v>
      </c>
    </row>
    <row r="260" spans="1:6" x14ac:dyDescent="0.35">
      <c r="A260" s="238" t="s">
        <v>648</v>
      </c>
      <c r="B260" s="238" t="s">
        <v>652</v>
      </c>
      <c r="C260" s="238" t="s">
        <v>33</v>
      </c>
      <c r="D260" s="238" t="s">
        <v>703</v>
      </c>
      <c r="E260" s="239">
        <v>45230</v>
      </c>
      <c r="F260" s="238">
        <v>1</v>
      </c>
    </row>
    <row r="261" spans="1:6" x14ac:dyDescent="0.35">
      <c r="A261" s="238" t="s">
        <v>648</v>
      </c>
      <c r="B261" s="238" t="s">
        <v>652</v>
      </c>
      <c r="C261" s="238" t="s">
        <v>33</v>
      </c>
      <c r="D261" s="238" t="s">
        <v>703</v>
      </c>
      <c r="E261" s="239">
        <v>45260</v>
      </c>
      <c r="F261" s="238">
        <v>1</v>
      </c>
    </row>
    <row r="262" spans="1:6" x14ac:dyDescent="0.35">
      <c r="A262" s="238" t="s">
        <v>648</v>
      </c>
      <c r="B262" s="238" t="s">
        <v>652</v>
      </c>
      <c r="C262" s="238" t="s">
        <v>33</v>
      </c>
      <c r="D262" s="238" t="s">
        <v>703</v>
      </c>
      <c r="E262" s="239">
        <v>45291</v>
      </c>
      <c r="F262" s="238">
        <v>2</v>
      </c>
    </row>
    <row r="263" spans="1:6" x14ac:dyDescent="0.35">
      <c r="A263" s="238" t="s">
        <v>648</v>
      </c>
      <c r="B263" s="238" t="s">
        <v>652</v>
      </c>
      <c r="C263" s="238" t="s">
        <v>33</v>
      </c>
      <c r="D263" s="238" t="s">
        <v>703</v>
      </c>
      <c r="E263" s="239">
        <v>45322</v>
      </c>
      <c r="F263" s="238">
        <v>2</v>
      </c>
    </row>
    <row r="264" spans="1:6" x14ac:dyDescent="0.35">
      <c r="A264" s="238" t="s">
        <v>648</v>
      </c>
      <c r="B264" s="238" t="s">
        <v>652</v>
      </c>
      <c r="C264" s="238" t="s">
        <v>33</v>
      </c>
      <c r="D264" s="238" t="s">
        <v>703</v>
      </c>
      <c r="E264" s="239">
        <v>45351</v>
      </c>
      <c r="F264" s="238">
        <v>3</v>
      </c>
    </row>
    <row r="265" spans="1:6" x14ac:dyDescent="0.35">
      <c r="A265" s="238" t="s">
        <v>648</v>
      </c>
      <c r="B265" s="238" t="s">
        <v>652</v>
      </c>
      <c r="C265" s="238" t="s">
        <v>33</v>
      </c>
      <c r="D265" s="238" t="s">
        <v>703</v>
      </c>
      <c r="E265" s="239">
        <v>45382</v>
      </c>
      <c r="F265" s="238">
        <v>3</v>
      </c>
    </row>
    <row r="266" spans="1:6" x14ac:dyDescent="0.35">
      <c r="A266" s="238" t="s">
        <v>648</v>
      </c>
      <c r="B266" s="238" t="s">
        <v>652</v>
      </c>
      <c r="C266" s="238" t="s">
        <v>702</v>
      </c>
      <c r="D266" s="238" t="s">
        <v>700</v>
      </c>
      <c r="E266" s="239">
        <v>45046</v>
      </c>
      <c r="F266" s="238">
        <v>3</v>
      </c>
    </row>
    <row r="267" spans="1:6" x14ac:dyDescent="0.35">
      <c r="A267" s="238" t="s">
        <v>648</v>
      </c>
      <c r="B267" s="238" t="s">
        <v>652</v>
      </c>
      <c r="C267" s="238" t="s">
        <v>702</v>
      </c>
      <c r="D267" s="238" t="s">
        <v>700</v>
      </c>
      <c r="E267" s="239">
        <v>45077</v>
      </c>
      <c r="F267" s="238">
        <v>3</v>
      </c>
    </row>
    <row r="268" spans="1:6" x14ac:dyDescent="0.35">
      <c r="A268" s="238" t="s">
        <v>648</v>
      </c>
      <c r="B268" s="238" t="s">
        <v>652</v>
      </c>
      <c r="C268" s="238" t="s">
        <v>702</v>
      </c>
      <c r="D268" s="238" t="s">
        <v>700</v>
      </c>
      <c r="E268" s="239">
        <v>45107</v>
      </c>
      <c r="F268" s="238">
        <v>3</v>
      </c>
    </row>
    <row r="269" spans="1:6" x14ac:dyDescent="0.35">
      <c r="A269" s="238" t="s">
        <v>648</v>
      </c>
      <c r="B269" s="238" t="s">
        <v>652</v>
      </c>
      <c r="C269" s="238" t="s">
        <v>702</v>
      </c>
      <c r="D269" s="238" t="s">
        <v>700</v>
      </c>
      <c r="E269" s="239">
        <v>45138</v>
      </c>
      <c r="F269" s="238">
        <v>3</v>
      </c>
    </row>
    <row r="270" spans="1:6" x14ac:dyDescent="0.35">
      <c r="A270" s="238" t="s">
        <v>648</v>
      </c>
      <c r="B270" s="238" t="s">
        <v>652</v>
      </c>
      <c r="C270" s="238" t="s">
        <v>702</v>
      </c>
      <c r="D270" s="238" t="s">
        <v>700</v>
      </c>
      <c r="E270" s="239">
        <v>45169</v>
      </c>
      <c r="F270" s="238">
        <v>3</v>
      </c>
    </row>
    <row r="271" spans="1:6" x14ac:dyDescent="0.35">
      <c r="A271" s="238" t="s">
        <v>648</v>
      </c>
      <c r="B271" s="238" t="s">
        <v>652</v>
      </c>
      <c r="C271" s="238" t="s">
        <v>702</v>
      </c>
      <c r="D271" s="238" t="s">
        <v>700</v>
      </c>
      <c r="E271" s="239">
        <v>45199</v>
      </c>
      <c r="F271" s="238">
        <v>3</v>
      </c>
    </row>
    <row r="272" spans="1:6" x14ac:dyDescent="0.35">
      <c r="A272" s="238" t="s">
        <v>648</v>
      </c>
      <c r="B272" s="238" t="s">
        <v>652</v>
      </c>
      <c r="C272" s="238" t="s">
        <v>702</v>
      </c>
      <c r="D272" s="238" t="s">
        <v>700</v>
      </c>
      <c r="E272" s="239">
        <v>45230</v>
      </c>
      <c r="F272" s="238">
        <v>3</v>
      </c>
    </row>
    <row r="273" spans="1:6" x14ac:dyDescent="0.35">
      <c r="A273" s="238" t="s">
        <v>648</v>
      </c>
      <c r="B273" s="238" t="s">
        <v>652</v>
      </c>
      <c r="C273" s="238" t="s">
        <v>702</v>
      </c>
      <c r="D273" s="238" t="s">
        <v>700</v>
      </c>
      <c r="E273" s="239">
        <v>45260</v>
      </c>
      <c r="F273" s="238">
        <v>3</v>
      </c>
    </row>
    <row r="274" spans="1:6" x14ac:dyDescent="0.35">
      <c r="A274" s="238" t="s">
        <v>648</v>
      </c>
      <c r="B274" s="238" t="s">
        <v>652</v>
      </c>
      <c r="C274" s="238" t="s">
        <v>702</v>
      </c>
      <c r="D274" s="238" t="s">
        <v>700</v>
      </c>
      <c r="E274" s="239">
        <v>45291</v>
      </c>
      <c r="F274" s="238">
        <v>3</v>
      </c>
    </row>
    <row r="275" spans="1:6" x14ac:dyDescent="0.35">
      <c r="A275" s="238" t="s">
        <v>648</v>
      </c>
      <c r="B275" s="238" t="s">
        <v>652</v>
      </c>
      <c r="C275" s="238" t="s">
        <v>702</v>
      </c>
      <c r="D275" s="238" t="s">
        <v>700</v>
      </c>
      <c r="E275" s="239">
        <v>45322</v>
      </c>
      <c r="F275" s="238">
        <v>3</v>
      </c>
    </row>
    <row r="276" spans="1:6" x14ac:dyDescent="0.35">
      <c r="A276" s="238" t="s">
        <v>648</v>
      </c>
      <c r="B276" s="238" t="s">
        <v>652</v>
      </c>
      <c r="C276" s="238" t="s">
        <v>702</v>
      </c>
      <c r="D276" s="238" t="s">
        <v>700</v>
      </c>
      <c r="E276" s="239">
        <v>45351</v>
      </c>
      <c r="F276" s="238">
        <v>3</v>
      </c>
    </row>
    <row r="277" spans="1:6" x14ac:dyDescent="0.35">
      <c r="A277" s="238" t="s">
        <v>648</v>
      </c>
      <c r="B277" s="238" t="s">
        <v>652</v>
      </c>
      <c r="C277" s="238" t="s">
        <v>702</v>
      </c>
      <c r="D277" s="238" t="s">
        <v>700</v>
      </c>
      <c r="E277" s="239">
        <v>45382</v>
      </c>
      <c r="F277" s="238">
        <v>3</v>
      </c>
    </row>
    <row r="278" spans="1:6" x14ac:dyDescent="0.35">
      <c r="A278" s="238" t="s">
        <v>648</v>
      </c>
      <c r="B278" s="238" t="s">
        <v>652</v>
      </c>
      <c r="C278" s="238" t="s">
        <v>702</v>
      </c>
      <c r="D278" s="238" t="s">
        <v>564</v>
      </c>
      <c r="E278" s="239">
        <v>45046</v>
      </c>
      <c r="F278" s="238">
        <v>4655</v>
      </c>
    </row>
    <row r="279" spans="1:6" x14ac:dyDescent="0.35">
      <c r="A279" s="238" t="s">
        <v>648</v>
      </c>
      <c r="B279" s="238" t="s">
        <v>652</v>
      </c>
      <c r="C279" s="238" t="s">
        <v>702</v>
      </c>
      <c r="D279" s="238" t="s">
        <v>564</v>
      </c>
      <c r="E279" s="239">
        <v>45077</v>
      </c>
      <c r="F279" s="238">
        <v>4853</v>
      </c>
    </row>
    <row r="280" spans="1:6" x14ac:dyDescent="0.35">
      <c r="A280" s="238" t="s">
        <v>648</v>
      </c>
      <c r="B280" s="238" t="s">
        <v>652</v>
      </c>
      <c r="C280" s="238" t="s">
        <v>702</v>
      </c>
      <c r="D280" s="238" t="s">
        <v>564</v>
      </c>
      <c r="E280" s="239">
        <v>45107</v>
      </c>
      <c r="F280" s="238">
        <v>4792</v>
      </c>
    </row>
    <row r="281" spans="1:6" x14ac:dyDescent="0.35">
      <c r="A281" s="238" t="s">
        <v>648</v>
      </c>
      <c r="B281" s="238" t="s">
        <v>652</v>
      </c>
      <c r="C281" s="238" t="s">
        <v>702</v>
      </c>
      <c r="D281" s="238" t="s">
        <v>564</v>
      </c>
      <c r="E281" s="239">
        <v>45138</v>
      </c>
      <c r="F281" s="238">
        <v>4872</v>
      </c>
    </row>
    <row r="282" spans="1:6" x14ac:dyDescent="0.35">
      <c r="A282" s="238" t="s">
        <v>648</v>
      </c>
      <c r="B282" s="238" t="s">
        <v>652</v>
      </c>
      <c r="C282" s="238" t="s">
        <v>702</v>
      </c>
      <c r="D282" s="238" t="s">
        <v>564</v>
      </c>
      <c r="E282" s="239">
        <v>45169</v>
      </c>
      <c r="F282" s="238">
        <v>4045</v>
      </c>
    </row>
    <row r="283" spans="1:6" x14ac:dyDescent="0.35">
      <c r="A283" s="238" t="s">
        <v>648</v>
      </c>
      <c r="B283" s="238" t="s">
        <v>652</v>
      </c>
      <c r="C283" s="238" t="s">
        <v>702</v>
      </c>
      <c r="D283" s="238" t="s">
        <v>564</v>
      </c>
      <c r="E283" s="239">
        <v>45199</v>
      </c>
      <c r="F283" s="238">
        <v>5039</v>
      </c>
    </row>
    <row r="284" spans="1:6" x14ac:dyDescent="0.35">
      <c r="A284" s="238" t="s">
        <v>648</v>
      </c>
      <c r="B284" s="238" t="s">
        <v>652</v>
      </c>
      <c r="C284" s="238" t="s">
        <v>702</v>
      </c>
      <c r="D284" s="238" t="s">
        <v>564</v>
      </c>
      <c r="E284" s="239">
        <v>45230</v>
      </c>
      <c r="F284" s="238">
        <v>4777</v>
      </c>
    </row>
    <row r="285" spans="1:6" x14ac:dyDescent="0.35">
      <c r="A285" s="238" t="s">
        <v>648</v>
      </c>
      <c r="B285" s="238" t="s">
        <v>652</v>
      </c>
      <c r="C285" s="238" t="s">
        <v>702</v>
      </c>
      <c r="D285" s="238" t="s">
        <v>564</v>
      </c>
      <c r="E285" s="239">
        <v>45260</v>
      </c>
      <c r="F285" s="238">
        <v>4813</v>
      </c>
    </row>
    <row r="286" spans="1:6" x14ac:dyDescent="0.35">
      <c r="A286" s="238" t="s">
        <v>648</v>
      </c>
      <c r="B286" s="238" t="s">
        <v>652</v>
      </c>
      <c r="C286" s="238" t="s">
        <v>702</v>
      </c>
      <c r="D286" s="238" t="s">
        <v>564</v>
      </c>
      <c r="E286" s="239">
        <v>45291</v>
      </c>
      <c r="F286" s="238">
        <v>4851</v>
      </c>
    </row>
    <row r="287" spans="1:6" x14ac:dyDescent="0.35">
      <c r="A287" s="238" t="s">
        <v>648</v>
      </c>
      <c r="B287" s="238" t="s">
        <v>652</v>
      </c>
      <c r="C287" s="238" t="s">
        <v>702</v>
      </c>
      <c r="D287" s="238" t="s">
        <v>564</v>
      </c>
      <c r="E287" s="239">
        <v>45322</v>
      </c>
      <c r="F287" s="238">
        <v>4848</v>
      </c>
    </row>
    <row r="288" spans="1:6" x14ac:dyDescent="0.35">
      <c r="A288" s="238" t="s">
        <v>648</v>
      </c>
      <c r="B288" s="238" t="s">
        <v>652</v>
      </c>
      <c r="C288" s="238" t="s">
        <v>702</v>
      </c>
      <c r="D288" s="238" t="s">
        <v>564</v>
      </c>
      <c r="E288" s="239">
        <v>45351</v>
      </c>
      <c r="F288" s="238">
        <v>4947</v>
      </c>
    </row>
    <row r="289" spans="1:7" x14ac:dyDescent="0.35">
      <c r="A289" s="238" t="s">
        <v>648</v>
      </c>
      <c r="B289" s="238" t="s">
        <v>652</v>
      </c>
      <c r="C289" s="238" t="s">
        <v>702</v>
      </c>
      <c r="D289" s="238" t="s">
        <v>564</v>
      </c>
      <c r="E289" s="239">
        <v>45382</v>
      </c>
      <c r="F289" s="238">
        <v>4964</v>
      </c>
    </row>
    <row r="290" spans="1:7" x14ac:dyDescent="0.35">
      <c r="A290" s="238" t="s">
        <v>648</v>
      </c>
      <c r="B290" s="238" t="s">
        <v>652</v>
      </c>
      <c r="C290" s="238" t="s">
        <v>702</v>
      </c>
      <c r="D290" s="238" t="s">
        <v>563</v>
      </c>
      <c r="E290" s="239">
        <v>45046</v>
      </c>
      <c r="F290" s="238">
        <v>338</v>
      </c>
    </row>
    <row r="291" spans="1:7" x14ac:dyDescent="0.35">
      <c r="A291" s="238" t="s">
        <v>648</v>
      </c>
      <c r="B291" s="238" t="s">
        <v>652</v>
      </c>
      <c r="C291" s="238" t="s">
        <v>702</v>
      </c>
      <c r="D291" s="238" t="s">
        <v>563</v>
      </c>
      <c r="E291" s="239">
        <v>45077</v>
      </c>
      <c r="F291" s="238">
        <v>822</v>
      </c>
    </row>
    <row r="292" spans="1:7" x14ac:dyDescent="0.35">
      <c r="A292" s="238" t="s">
        <v>648</v>
      </c>
      <c r="B292" s="238" t="s">
        <v>652</v>
      </c>
      <c r="C292" s="238" t="s">
        <v>702</v>
      </c>
      <c r="D292" s="238" t="s">
        <v>563</v>
      </c>
      <c r="E292" s="239">
        <v>45107</v>
      </c>
      <c r="F292" s="238">
        <v>1174</v>
      </c>
    </row>
    <row r="293" spans="1:7" x14ac:dyDescent="0.35">
      <c r="A293" s="238" t="s">
        <v>648</v>
      </c>
      <c r="B293" s="238" t="s">
        <v>652</v>
      </c>
      <c r="C293" s="238" t="s">
        <v>702</v>
      </c>
      <c r="D293" s="238" t="s">
        <v>563</v>
      </c>
      <c r="E293" s="239">
        <v>45138</v>
      </c>
      <c r="F293" s="238">
        <v>1600</v>
      </c>
    </row>
    <row r="294" spans="1:7" x14ac:dyDescent="0.35">
      <c r="A294" s="238" t="s">
        <v>648</v>
      </c>
      <c r="B294" s="238" t="s">
        <v>652</v>
      </c>
      <c r="C294" s="238" t="s">
        <v>702</v>
      </c>
      <c r="D294" s="238" t="s">
        <v>563</v>
      </c>
      <c r="E294" s="239">
        <v>45169</v>
      </c>
      <c r="F294" s="238">
        <v>1239</v>
      </c>
    </row>
    <row r="295" spans="1:7" x14ac:dyDescent="0.35">
      <c r="A295" s="238" t="s">
        <v>648</v>
      </c>
      <c r="B295" s="238" t="s">
        <v>652</v>
      </c>
      <c r="C295" s="238" t="s">
        <v>702</v>
      </c>
      <c r="D295" s="238" t="s">
        <v>563</v>
      </c>
      <c r="E295" s="239">
        <v>45199</v>
      </c>
      <c r="F295" s="238">
        <v>2025</v>
      </c>
    </row>
    <row r="296" spans="1:7" x14ac:dyDescent="0.35">
      <c r="A296" s="238" t="s">
        <v>648</v>
      </c>
      <c r="B296" s="238" t="s">
        <v>652</v>
      </c>
      <c r="C296" s="238" t="s">
        <v>702</v>
      </c>
      <c r="D296" s="238" t="s">
        <v>563</v>
      </c>
      <c r="E296" s="239">
        <v>45230</v>
      </c>
      <c r="F296" s="238">
        <v>2121</v>
      </c>
    </row>
    <row r="297" spans="1:7" x14ac:dyDescent="0.35">
      <c r="A297" s="238" t="s">
        <v>648</v>
      </c>
      <c r="B297" s="238" t="s">
        <v>652</v>
      </c>
      <c r="C297" s="238" t="s">
        <v>702</v>
      </c>
      <c r="D297" s="238" t="s">
        <v>563</v>
      </c>
      <c r="E297" s="239">
        <v>45260</v>
      </c>
      <c r="F297" s="238">
        <v>2272</v>
      </c>
    </row>
    <row r="298" spans="1:7" x14ac:dyDescent="0.35">
      <c r="A298" s="238" t="s">
        <v>648</v>
      </c>
      <c r="B298" s="238" t="s">
        <v>652</v>
      </c>
      <c r="C298" s="238" t="s">
        <v>702</v>
      </c>
      <c r="D298" s="238" t="s">
        <v>563</v>
      </c>
      <c r="E298" s="239">
        <v>45291</v>
      </c>
      <c r="F298" s="238">
        <v>2294</v>
      </c>
    </row>
    <row r="299" spans="1:7" x14ac:dyDescent="0.35">
      <c r="A299" s="238" t="s">
        <v>648</v>
      </c>
      <c r="B299" s="238" t="s">
        <v>652</v>
      </c>
      <c r="C299" s="238" t="s">
        <v>702</v>
      </c>
      <c r="D299" s="238" t="s">
        <v>563</v>
      </c>
      <c r="E299" s="239">
        <v>45322</v>
      </c>
      <c r="F299" s="238">
        <v>2404</v>
      </c>
    </row>
    <row r="300" spans="1:7" x14ac:dyDescent="0.35">
      <c r="A300" s="238" t="s">
        <v>648</v>
      </c>
      <c r="B300" s="238" t="s">
        <v>652</v>
      </c>
      <c r="C300" s="238" t="s">
        <v>702</v>
      </c>
      <c r="D300" s="238" t="s">
        <v>563</v>
      </c>
      <c r="E300" s="239">
        <v>45351</v>
      </c>
      <c r="F300" s="238">
        <v>2497</v>
      </c>
    </row>
    <row r="301" spans="1:7" x14ac:dyDescent="0.35">
      <c r="A301" s="238" t="s">
        <v>648</v>
      </c>
      <c r="B301" s="238" t="s">
        <v>652</v>
      </c>
      <c r="C301" s="238" t="s">
        <v>702</v>
      </c>
      <c r="D301" s="238" t="s">
        <v>563</v>
      </c>
      <c r="E301" s="239">
        <v>45382</v>
      </c>
      <c r="F301" s="238">
        <v>2584</v>
      </c>
    </row>
    <row r="302" spans="1:7" x14ac:dyDescent="0.35">
      <c r="A302" s="238" t="s">
        <v>648</v>
      </c>
      <c r="B302" s="238" t="s">
        <v>652</v>
      </c>
      <c r="C302" s="238" t="s">
        <v>702</v>
      </c>
      <c r="D302" s="238" t="s">
        <v>705</v>
      </c>
      <c r="E302" s="239">
        <v>45046</v>
      </c>
      <c r="F302" s="238">
        <v>817</v>
      </c>
      <c r="G302" s="2"/>
    </row>
    <row r="303" spans="1:7" x14ac:dyDescent="0.35">
      <c r="A303" s="238" t="s">
        <v>648</v>
      </c>
      <c r="B303" s="238" t="s">
        <v>652</v>
      </c>
      <c r="C303" s="238" t="s">
        <v>702</v>
      </c>
      <c r="D303" s="238" t="s">
        <v>705</v>
      </c>
      <c r="E303" s="239">
        <v>45077</v>
      </c>
      <c r="F303" s="238">
        <v>750</v>
      </c>
      <c r="G303" s="2"/>
    </row>
    <row r="304" spans="1:7" x14ac:dyDescent="0.35">
      <c r="A304" s="238" t="s">
        <v>648</v>
      </c>
      <c r="B304" s="238" t="s">
        <v>652</v>
      </c>
      <c r="C304" s="238" t="s">
        <v>702</v>
      </c>
      <c r="D304" s="238" t="s">
        <v>705</v>
      </c>
      <c r="E304" s="239">
        <v>45107</v>
      </c>
      <c r="F304" s="238">
        <v>855</v>
      </c>
      <c r="G304" s="2"/>
    </row>
    <row r="305" spans="1:7" x14ac:dyDescent="0.35">
      <c r="A305" s="238" t="s">
        <v>648</v>
      </c>
      <c r="B305" s="238" t="s">
        <v>652</v>
      </c>
      <c r="C305" s="238" t="s">
        <v>702</v>
      </c>
      <c r="D305" s="238" t="s">
        <v>705</v>
      </c>
      <c r="E305" s="239">
        <v>45138</v>
      </c>
      <c r="F305" s="238">
        <v>795</v>
      </c>
      <c r="G305" s="2"/>
    </row>
    <row r="306" spans="1:7" x14ac:dyDescent="0.35">
      <c r="A306" s="238" t="s">
        <v>648</v>
      </c>
      <c r="B306" s="238" t="s">
        <v>652</v>
      </c>
      <c r="C306" s="238" t="s">
        <v>702</v>
      </c>
      <c r="D306" s="238" t="s">
        <v>705</v>
      </c>
      <c r="E306" s="239">
        <v>45169</v>
      </c>
      <c r="F306" s="238">
        <v>704</v>
      </c>
      <c r="G306" s="2"/>
    </row>
    <row r="307" spans="1:7" x14ac:dyDescent="0.35">
      <c r="A307" s="238" t="s">
        <v>648</v>
      </c>
      <c r="B307" s="238" t="s">
        <v>652</v>
      </c>
      <c r="C307" s="238" t="s">
        <v>702</v>
      </c>
      <c r="D307" s="238" t="s">
        <v>705</v>
      </c>
      <c r="E307" s="239">
        <v>45199</v>
      </c>
      <c r="F307" s="238">
        <v>727</v>
      </c>
      <c r="G307" s="2"/>
    </row>
    <row r="308" spans="1:7" x14ac:dyDescent="0.35">
      <c r="A308" s="238" t="s">
        <v>648</v>
      </c>
      <c r="B308" s="238" t="s">
        <v>652</v>
      </c>
      <c r="C308" s="238" t="s">
        <v>702</v>
      </c>
      <c r="D308" s="238" t="s">
        <v>705</v>
      </c>
      <c r="E308" s="239">
        <v>45230</v>
      </c>
      <c r="F308" s="238">
        <v>658</v>
      </c>
      <c r="G308" s="2"/>
    </row>
    <row r="309" spans="1:7" x14ac:dyDescent="0.35">
      <c r="A309" s="238" t="s">
        <v>648</v>
      </c>
      <c r="B309" s="238" t="s">
        <v>652</v>
      </c>
      <c r="C309" s="238" t="s">
        <v>702</v>
      </c>
      <c r="D309" s="238" t="s">
        <v>705</v>
      </c>
      <c r="E309" s="239">
        <v>45260</v>
      </c>
      <c r="F309" s="238">
        <v>603</v>
      </c>
      <c r="G309" s="2"/>
    </row>
    <row r="310" spans="1:7" x14ac:dyDescent="0.35">
      <c r="A310" s="238" t="s">
        <v>648</v>
      </c>
      <c r="B310" s="238" t="s">
        <v>652</v>
      </c>
      <c r="C310" s="238" t="s">
        <v>702</v>
      </c>
      <c r="D310" s="238" t="s">
        <v>705</v>
      </c>
      <c r="E310" s="239">
        <v>45291</v>
      </c>
      <c r="F310" s="238">
        <v>586</v>
      </c>
      <c r="G310" s="2"/>
    </row>
    <row r="311" spans="1:7" x14ac:dyDescent="0.35">
      <c r="A311" s="238" t="s">
        <v>648</v>
      </c>
      <c r="B311" s="238" t="s">
        <v>652</v>
      </c>
      <c r="C311" s="238" t="s">
        <v>702</v>
      </c>
      <c r="D311" s="238" t="s">
        <v>705</v>
      </c>
      <c r="E311" s="239">
        <v>45322</v>
      </c>
      <c r="F311" s="238">
        <v>577</v>
      </c>
      <c r="G311" s="2"/>
    </row>
    <row r="312" spans="1:7" x14ac:dyDescent="0.35">
      <c r="A312" s="238" t="s">
        <v>648</v>
      </c>
      <c r="B312" s="238" t="s">
        <v>652</v>
      </c>
      <c r="C312" s="238" t="s">
        <v>702</v>
      </c>
      <c r="D312" s="238" t="s">
        <v>705</v>
      </c>
      <c r="E312" s="239">
        <v>45351</v>
      </c>
      <c r="F312" s="238">
        <v>558</v>
      </c>
      <c r="G312" s="2"/>
    </row>
    <row r="313" spans="1:7" x14ac:dyDescent="0.35">
      <c r="A313" s="238" t="s">
        <v>648</v>
      </c>
      <c r="B313" s="238" t="s">
        <v>652</v>
      </c>
      <c r="C313" s="238" t="s">
        <v>702</v>
      </c>
      <c r="D313" s="238" t="s">
        <v>705</v>
      </c>
      <c r="E313" s="239">
        <v>45382</v>
      </c>
      <c r="F313" s="238">
        <v>549</v>
      </c>
      <c r="G313" s="2"/>
    </row>
    <row r="314" spans="1:7" x14ac:dyDescent="0.35">
      <c r="A314" s="238" t="s">
        <v>648</v>
      </c>
      <c r="B314" s="238" t="s">
        <v>652</v>
      </c>
      <c r="C314" s="238" t="s">
        <v>702</v>
      </c>
      <c r="D314" s="238" t="s">
        <v>704</v>
      </c>
      <c r="E314" s="239">
        <v>45046</v>
      </c>
      <c r="F314" s="238">
        <v>0</v>
      </c>
      <c r="G314" s="2"/>
    </row>
    <row r="315" spans="1:7" x14ac:dyDescent="0.35">
      <c r="A315" s="238" t="s">
        <v>648</v>
      </c>
      <c r="B315" s="238" t="s">
        <v>652</v>
      </c>
      <c r="C315" s="238" t="s">
        <v>702</v>
      </c>
      <c r="D315" s="238" t="s">
        <v>704</v>
      </c>
      <c r="E315" s="239">
        <v>45077</v>
      </c>
      <c r="F315" s="238">
        <v>0</v>
      </c>
      <c r="G315" s="2"/>
    </row>
    <row r="316" spans="1:7" x14ac:dyDescent="0.35">
      <c r="A316" s="238" t="s">
        <v>648</v>
      </c>
      <c r="B316" s="238" t="s">
        <v>652</v>
      </c>
      <c r="C316" s="238" t="s">
        <v>702</v>
      </c>
      <c r="D316" s="238" t="s">
        <v>704</v>
      </c>
      <c r="E316" s="239">
        <v>45107</v>
      </c>
      <c r="F316" s="238">
        <v>0</v>
      </c>
      <c r="G316" s="2"/>
    </row>
    <row r="317" spans="1:7" x14ac:dyDescent="0.35">
      <c r="A317" s="238" t="s">
        <v>648</v>
      </c>
      <c r="B317" s="238" t="s">
        <v>652</v>
      </c>
      <c r="C317" s="238" t="s">
        <v>702</v>
      </c>
      <c r="D317" s="238" t="s">
        <v>704</v>
      </c>
      <c r="E317" s="239">
        <v>45138</v>
      </c>
      <c r="F317" s="238">
        <v>0</v>
      </c>
      <c r="G317" s="2"/>
    </row>
    <row r="318" spans="1:7" x14ac:dyDescent="0.35">
      <c r="A318" s="238" t="s">
        <v>648</v>
      </c>
      <c r="B318" s="238" t="s">
        <v>652</v>
      </c>
      <c r="C318" s="238" t="s">
        <v>702</v>
      </c>
      <c r="D318" s="238" t="s">
        <v>704</v>
      </c>
      <c r="E318" s="239">
        <v>45169</v>
      </c>
      <c r="F318" s="238">
        <v>0</v>
      </c>
      <c r="G318" s="2"/>
    </row>
    <row r="319" spans="1:7" x14ac:dyDescent="0.35">
      <c r="A319" s="238" t="s">
        <v>648</v>
      </c>
      <c r="B319" s="238" t="s">
        <v>652</v>
      </c>
      <c r="C319" s="238" t="s">
        <v>702</v>
      </c>
      <c r="D319" s="238" t="s">
        <v>704</v>
      </c>
      <c r="E319" s="239">
        <v>45199</v>
      </c>
      <c r="F319" s="238">
        <v>0</v>
      </c>
      <c r="G319" s="2"/>
    </row>
    <row r="320" spans="1:7" x14ac:dyDescent="0.35">
      <c r="A320" s="238" t="s">
        <v>648</v>
      </c>
      <c r="B320" s="238" t="s">
        <v>652</v>
      </c>
      <c r="C320" s="238" t="s">
        <v>702</v>
      </c>
      <c r="D320" s="238" t="s">
        <v>704</v>
      </c>
      <c r="E320" s="239">
        <v>45230</v>
      </c>
      <c r="F320" s="238">
        <v>0</v>
      </c>
      <c r="G320" s="2"/>
    </row>
    <row r="321" spans="1:7" x14ac:dyDescent="0.35">
      <c r="A321" s="238" t="s">
        <v>648</v>
      </c>
      <c r="B321" s="238" t="s">
        <v>652</v>
      </c>
      <c r="C321" s="238" t="s">
        <v>702</v>
      </c>
      <c r="D321" s="238" t="s">
        <v>704</v>
      </c>
      <c r="E321" s="239">
        <v>45260</v>
      </c>
      <c r="F321" s="238">
        <v>0</v>
      </c>
      <c r="G321" s="2"/>
    </row>
    <row r="322" spans="1:7" x14ac:dyDescent="0.35">
      <c r="A322" s="238" t="s">
        <v>648</v>
      </c>
      <c r="B322" s="238" t="s">
        <v>652</v>
      </c>
      <c r="C322" s="238" t="s">
        <v>702</v>
      </c>
      <c r="D322" s="238" t="s">
        <v>704</v>
      </c>
      <c r="E322" s="239">
        <v>45291</v>
      </c>
      <c r="F322" s="238">
        <v>0</v>
      </c>
      <c r="G322" s="2"/>
    </row>
    <row r="323" spans="1:7" x14ac:dyDescent="0.35">
      <c r="A323" s="238" t="s">
        <v>648</v>
      </c>
      <c r="B323" s="238" t="s">
        <v>652</v>
      </c>
      <c r="C323" s="238" t="s">
        <v>702</v>
      </c>
      <c r="D323" s="238" t="s">
        <v>704</v>
      </c>
      <c r="E323" s="239">
        <v>45322</v>
      </c>
      <c r="F323" s="238">
        <v>0</v>
      </c>
      <c r="G323" s="2"/>
    </row>
    <row r="324" spans="1:7" x14ac:dyDescent="0.35">
      <c r="A324" s="238" t="s">
        <v>648</v>
      </c>
      <c r="B324" s="238" t="s">
        <v>652</v>
      </c>
      <c r="C324" s="238" t="s">
        <v>702</v>
      </c>
      <c r="D324" s="238" t="s">
        <v>704</v>
      </c>
      <c r="E324" s="239">
        <v>45351</v>
      </c>
      <c r="F324" s="238">
        <v>0</v>
      </c>
      <c r="G324" s="2"/>
    </row>
    <row r="325" spans="1:7" x14ac:dyDescent="0.35">
      <c r="A325" s="238" t="s">
        <v>648</v>
      </c>
      <c r="B325" s="238" t="s">
        <v>652</v>
      </c>
      <c r="C325" s="238" t="s">
        <v>702</v>
      </c>
      <c r="D325" s="238" t="s">
        <v>704</v>
      </c>
      <c r="E325" s="239">
        <v>45382</v>
      </c>
      <c r="F325" s="238">
        <v>1</v>
      </c>
      <c r="G325" s="2"/>
    </row>
    <row r="326" spans="1:7" x14ac:dyDescent="0.35">
      <c r="A326" s="238" t="s">
        <v>648</v>
      </c>
      <c r="B326" s="238" t="s">
        <v>653</v>
      </c>
      <c r="C326" s="238" t="s">
        <v>33</v>
      </c>
      <c r="D326" s="238" t="s">
        <v>700</v>
      </c>
      <c r="E326" s="239">
        <v>45046</v>
      </c>
      <c r="F326" s="238">
        <v>1</v>
      </c>
      <c r="G326" s="2"/>
    </row>
    <row r="327" spans="1:7" x14ac:dyDescent="0.35">
      <c r="A327" s="238" t="s">
        <v>648</v>
      </c>
      <c r="B327" s="238" t="s">
        <v>653</v>
      </c>
      <c r="C327" s="238" t="s">
        <v>33</v>
      </c>
      <c r="D327" s="238" t="s">
        <v>700</v>
      </c>
      <c r="E327" s="239">
        <v>45077</v>
      </c>
      <c r="F327" s="238">
        <v>1</v>
      </c>
      <c r="G327" s="2"/>
    </row>
    <row r="328" spans="1:7" x14ac:dyDescent="0.35">
      <c r="A328" s="238" t="s">
        <v>648</v>
      </c>
      <c r="B328" s="238" t="s">
        <v>653</v>
      </c>
      <c r="C328" s="238" t="s">
        <v>33</v>
      </c>
      <c r="D328" s="238" t="s">
        <v>700</v>
      </c>
      <c r="E328" s="239">
        <v>45107</v>
      </c>
      <c r="F328" s="238">
        <v>1</v>
      </c>
      <c r="G328" s="2"/>
    </row>
    <row r="329" spans="1:7" x14ac:dyDescent="0.35">
      <c r="A329" s="238" t="s">
        <v>648</v>
      </c>
      <c r="B329" s="238" t="s">
        <v>653</v>
      </c>
      <c r="C329" s="238" t="s">
        <v>33</v>
      </c>
      <c r="D329" s="238" t="s">
        <v>700</v>
      </c>
      <c r="E329" s="239">
        <v>45138</v>
      </c>
      <c r="F329" s="238">
        <v>1</v>
      </c>
      <c r="G329" s="2"/>
    </row>
    <row r="330" spans="1:7" x14ac:dyDescent="0.35">
      <c r="A330" s="238" t="s">
        <v>648</v>
      </c>
      <c r="B330" s="238" t="s">
        <v>653</v>
      </c>
      <c r="C330" s="238" t="s">
        <v>33</v>
      </c>
      <c r="D330" s="238" t="s">
        <v>700</v>
      </c>
      <c r="E330" s="239">
        <v>45169</v>
      </c>
      <c r="F330" s="238">
        <v>1</v>
      </c>
      <c r="G330" s="2"/>
    </row>
    <row r="331" spans="1:7" x14ac:dyDescent="0.35">
      <c r="A331" s="238" t="s">
        <v>648</v>
      </c>
      <c r="B331" s="238" t="s">
        <v>653</v>
      </c>
      <c r="C331" s="238" t="s">
        <v>33</v>
      </c>
      <c r="D331" s="238" t="s">
        <v>700</v>
      </c>
      <c r="E331" s="239">
        <v>45199</v>
      </c>
      <c r="F331" s="238">
        <v>1</v>
      </c>
      <c r="G331" s="2"/>
    </row>
    <row r="332" spans="1:7" x14ac:dyDescent="0.35">
      <c r="A332" s="238" t="s">
        <v>648</v>
      </c>
      <c r="B332" s="238" t="s">
        <v>653</v>
      </c>
      <c r="C332" s="238" t="s">
        <v>33</v>
      </c>
      <c r="D332" s="238" t="s">
        <v>700</v>
      </c>
      <c r="E332" s="239">
        <v>45230</v>
      </c>
      <c r="F332" s="238">
        <v>1</v>
      </c>
      <c r="G332" s="2"/>
    </row>
    <row r="333" spans="1:7" x14ac:dyDescent="0.35">
      <c r="A333" s="238" t="s">
        <v>648</v>
      </c>
      <c r="B333" s="238" t="s">
        <v>653</v>
      </c>
      <c r="C333" s="238" t="s">
        <v>33</v>
      </c>
      <c r="D333" s="238" t="s">
        <v>700</v>
      </c>
      <c r="E333" s="239">
        <v>45260</v>
      </c>
      <c r="F333" s="238">
        <v>0</v>
      </c>
      <c r="G333" s="2"/>
    </row>
    <row r="334" spans="1:7" x14ac:dyDescent="0.35">
      <c r="A334" s="238" t="s">
        <v>648</v>
      </c>
      <c r="B334" s="238" t="s">
        <v>653</v>
      </c>
      <c r="C334" s="238" t="s">
        <v>33</v>
      </c>
      <c r="D334" s="238" t="s">
        <v>700</v>
      </c>
      <c r="E334" s="239">
        <v>45291</v>
      </c>
      <c r="F334" s="238">
        <v>0</v>
      </c>
      <c r="G334" s="2"/>
    </row>
    <row r="335" spans="1:7" x14ac:dyDescent="0.35">
      <c r="A335" s="238" t="s">
        <v>648</v>
      </c>
      <c r="B335" s="238" t="s">
        <v>653</v>
      </c>
      <c r="C335" s="238" t="s">
        <v>33</v>
      </c>
      <c r="D335" s="238" t="s">
        <v>700</v>
      </c>
      <c r="E335" s="239">
        <v>45322</v>
      </c>
      <c r="F335" s="238">
        <v>0</v>
      </c>
      <c r="G335" s="2"/>
    </row>
    <row r="336" spans="1:7" x14ac:dyDescent="0.35">
      <c r="A336" s="238" t="s">
        <v>648</v>
      </c>
      <c r="B336" s="238" t="s">
        <v>653</v>
      </c>
      <c r="C336" s="238" t="s">
        <v>33</v>
      </c>
      <c r="D336" s="238" t="s">
        <v>700</v>
      </c>
      <c r="E336" s="239">
        <v>45351</v>
      </c>
      <c r="F336" s="238">
        <v>0</v>
      </c>
      <c r="G336" s="2"/>
    </row>
    <row r="337" spans="1:7" x14ac:dyDescent="0.35">
      <c r="A337" s="238" t="s">
        <v>648</v>
      </c>
      <c r="B337" s="238" t="s">
        <v>653</v>
      </c>
      <c r="C337" s="238" t="s">
        <v>33</v>
      </c>
      <c r="D337" s="238" t="s">
        <v>700</v>
      </c>
      <c r="E337" s="239">
        <v>45382</v>
      </c>
      <c r="F337" s="238">
        <v>0</v>
      </c>
      <c r="G337" s="2"/>
    </row>
    <row r="338" spans="1:7" x14ac:dyDescent="0.35">
      <c r="A338" s="238" t="s">
        <v>648</v>
      </c>
      <c r="B338" s="238" t="s">
        <v>653</v>
      </c>
      <c r="C338" s="238" t="s">
        <v>33</v>
      </c>
      <c r="D338" s="238" t="s">
        <v>564</v>
      </c>
      <c r="E338" s="239">
        <v>45046</v>
      </c>
      <c r="F338" s="238">
        <v>6185</v>
      </c>
      <c r="G338" s="2"/>
    </row>
    <row r="339" spans="1:7" x14ac:dyDescent="0.35">
      <c r="A339" s="238" t="s">
        <v>648</v>
      </c>
      <c r="B339" s="238" t="s">
        <v>653</v>
      </c>
      <c r="C339" s="238" t="s">
        <v>33</v>
      </c>
      <c r="D339" s="238" t="s">
        <v>564</v>
      </c>
      <c r="E339" s="239">
        <v>45077</v>
      </c>
      <c r="F339" s="238">
        <v>6203</v>
      </c>
      <c r="G339" s="2"/>
    </row>
    <row r="340" spans="1:7" x14ac:dyDescent="0.35">
      <c r="A340" s="238" t="s">
        <v>648</v>
      </c>
      <c r="B340" s="238" t="s">
        <v>653</v>
      </c>
      <c r="C340" s="238" t="s">
        <v>33</v>
      </c>
      <c r="D340" s="238" t="s">
        <v>564</v>
      </c>
      <c r="E340" s="239">
        <v>45107</v>
      </c>
      <c r="F340" s="238">
        <v>6333</v>
      </c>
      <c r="G340" s="2"/>
    </row>
    <row r="341" spans="1:7" x14ac:dyDescent="0.35">
      <c r="A341" s="238" t="s">
        <v>648</v>
      </c>
      <c r="B341" s="238" t="s">
        <v>653</v>
      </c>
      <c r="C341" s="238" t="s">
        <v>33</v>
      </c>
      <c r="D341" s="238" t="s">
        <v>564</v>
      </c>
      <c r="E341" s="239">
        <v>45138</v>
      </c>
      <c r="F341" s="238">
        <v>6405</v>
      </c>
      <c r="G341" s="2"/>
    </row>
    <row r="342" spans="1:7" x14ac:dyDescent="0.35">
      <c r="A342" s="238" t="s">
        <v>648</v>
      </c>
      <c r="B342" s="238" t="s">
        <v>653</v>
      </c>
      <c r="C342" s="238" t="s">
        <v>33</v>
      </c>
      <c r="D342" s="238" t="s">
        <v>564</v>
      </c>
      <c r="E342" s="239">
        <v>45169</v>
      </c>
      <c r="F342" s="238">
        <v>6279</v>
      </c>
      <c r="G342" s="2"/>
    </row>
    <row r="343" spans="1:7" x14ac:dyDescent="0.35">
      <c r="A343" s="238" t="s">
        <v>648</v>
      </c>
      <c r="B343" s="238" t="s">
        <v>653</v>
      </c>
      <c r="C343" s="238" t="s">
        <v>33</v>
      </c>
      <c r="D343" s="238" t="s">
        <v>564</v>
      </c>
      <c r="E343" s="239">
        <v>45199</v>
      </c>
      <c r="F343" s="238">
        <v>6664</v>
      </c>
      <c r="G343" s="2"/>
    </row>
    <row r="344" spans="1:7" x14ac:dyDescent="0.35">
      <c r="A344" s="238" t="s">
        <v>648</v>
      </c>
      <c r="B344" s="238" t="s">
        <v>653</v>
      </c>
      <c r="C344" s="238" t="s">
        <v>33</v>
      </c>
      <c r="D344" s="238" t="s">
        <v>564</v>
      </c>
      <c r="E344" s="239">
        <v>45230</v>
      </c>
      <c r="F344" s="238">
        <v>6228</v>
      </c>
      <c r="G344" s="2"/>
    </row>
    <row r="345" spans="1:7" x14ac:dyDescent="0.35">
      <c r="A345" s="238" t="s">
        <v>648</v>
      </c>
      <c r="B345" s="238" t="s">
        <v>653</v>
      </c>
      <c r="C345" s="238" t="s">
        <v>33</v>
      </c>
      <c r="D345" s="238" t="s">
        <v>564</v>
      </c>
      <c r="E345" s="239">
        <v>45260</v>
      </c>
      <c r="F345" s="238">
        <v>5866</v>
      </c>
      <c r="G345" s="2"/>
    </row>
    <row r="346" spans="1:7" x14ac:dyDescent="0.35">
      <c r="A346" s="238" t="s">
        <v>648</v>
      </c>
      <c r="B346" s="238" t="s">
        <v>653</v>
      </c>
      <c r="C346" s="238" t="s">
        <v>33</v>
      </c>
      <c r="D346" s="238" t="s">
        <v>564</v>
      </c>
      <c r="E346" s="239">
        <v>45291</v>
      </c>
      <c r="F346" s="238">
        <v>5902</v>
      </c>
      <c r="G346" s="2"/>
    </row>
    <row r="347" spans="1:7" x14ac:dyDescent="0.35">
      <c r="A347" s="238" t="s">
        <v>648</v>
      </c>
      <c r="B347" s="238" t="s">
        <v>653</v>
      </c>
      <c r="C347" s="238" t="s">
        <v>33</v>
      </c>
      <c r="D347" s="238" t="s">
        <v>564</v>
      </c>
      <c r="E347" s="239">
        <v>45322</v>
      </c>
      <c r="F347" s="238">
        <v>5504</v>
      </c>
      <c r="G347" s="2"/>
    </row>
    <row r="348" spans="1:7" x14ac:dyDescent="0.35">
      <c r="A348" s="238" t="s">
        <v>648</v>
      </c>
      <c r="B348" s="238" t="s">
        <v>653</v>
      </c>
      <c r="C348" s="238" t="s">
        <v>33</v>
      </c>
      <c r="D348" s="238" t="s">
        <v>564</v>
      </c>
      <c r="E348" s="239">
        <v>45351</v>
      </c>
      <c r="F348" s="238">
        <v>5509</v>
      </c>
      <c r="G348" s="2"/>
    </row>
    <row r="349" spans="1:7" x14ac:dyDescent="0.35">
      <c r="A349" s="238" t="s">
        <v>648</v>
      </c>
      <c r="B349" s="238" t="s">
        <v>653</v>
      </c>
      <c r="C349" s="238" t="s">
        <v>33</v>
      </c>
      <c r="D349" s="238" t="s">
        <v>564</v>
      </c>
      <c r="E349" s="239">
        <v>45382</v>
      </c>
      <c r="F349" s="238">
        <v>6683</v>
      </c>
      <c r="G349" s="2"/>
    </row>
    <row r="350" spans="1:7" x14ac:dyDescent="0.35">
      <c r="A350" s="238" t="s">
        <v>648</v>
      </c>
      <c r="B350" s="238" t="s">
        <v>653</v>
      </c>
      <c r="C350" s="238" t="s">
        <v>33</v>
      </c>
      <c r="D350" s="238" t="s">
        <v>563</v>
      </c>
      <c r="E350" s="239">
        <v>45046</v>
      </c>
      <c r="F350" s="238">
        <v>249</v>
      </c>
      <c r="G350" s="2"/>
    </row>
    <row r="351" spans="1:7" x14ac:dyDescent="0.35">
      <c r="A351" s="238" t="s">
        <v>648</v>
      </c>
      <c r="B351" s="238" t="s">
        <v>653</v>
      </c>
      <c r="C351" s="238" t="s">
        <v>33</v>
      </c>
      <c r="D351" s="238" t="s">
        <v>563</v>
      </c>
      <c r="E351" s="239">
        <v>45077</v>
      </c>
      <c r="F351" s="238">
        <v>463</v>
      </c>
      <c r="G351" s="2"/>
    </row>
    <row r="352" spans="1:7" x14ac:dyDescent="0.35">
      <c r="A352" s="238" t="s">
        <v>648</v>
      </c>
      <c r="B352" s="238" t="s">
        <v>653</v>
      </c>
      <c r="C352" s="238" t="s">
        <v>33</v>
      </c>
      <c r="D352" s="238" t="s">
        <v>563</v>
      </c>
      <c r="E352" s="239">
        <v>45107</v>
      </c>
      <c r="F352" s="238">
        <v>614</v>
      </c>
      <c r="G352" s="2"/>
    </row>
    <row r="353" spans="1:7" x14ac:dyDescent="0.35">
      <c r="A353" s="238" t="s">
        <v>648</v>
      </c>
      <c r="B353" s="238" t="s">
        <v>653</v>
      </c>
      <c r="C353" s="238" t="s">
        <v>33</v>
      </c>
      <c r="D353" s="238" t="s">
        <v>563</v>
      </c>
      <c r="E353" s="239">
        <v>45138</v>
      </c>
      <c r="F353" s="238">
        <v>830</v>
      </c>
      <c r="G353" s="2"/>
    </row>
    <row r="354" spans="1:7" x14ac:dyDescent="0.35">
      <c r="A354" s="238" t="s">
        <v>648</v>
      </c>
      <c r="B354" s="238" t="s">
        <v>653</v>
      </c>
      <c r="C354" s="238" t="s">
        <v>33</v>
      </c>
      <c r="D354" s="238" t="s">
        <v>563</v>
      </c>
      <c r="E354" s="239">
        <v>45169</v>
      </c>
      <c r="F354" s="238">
        <v>906</v>
      </c>
      <c r="G354" s="2"/>
    </row>
    <row r="355" spans="1:7" x14ac:dyDescent="0.35">
      <c r="A355" s="238" t="s">
        <v>648</v>
      </c>
      <c r="B355" s="238" t="s">
        <v>653</v>
      </c>
      <c r="C355" s="238" t="s">
        <v>33</v>
      </c>
      <c r="D355" s="238" t="s">
        <v>563</v>
      </c>
      <c r="E355" s="239">
        <v>45199</v>
      </c>
      <c r="F355" s="238">
        <v>1178</v>
      </c>
      <c r="G355" s="2"/>
    </row>
    <row r="356" spans="1:7" x14ac:dyDescent="0.35">
      <c r="A356" s="238" t="s">
        <v>648</v>
      </c>
      <c r="B356" s="238" t="s">
        <v>653</v>
      </c>
      <c r="C356" s="238" t="s">
        <v>33</v>
      </c>
      <c r="D356" s="238" t="s">
        <v>563</v>
      </c>
      <c r="E356" s="239">
        <v>45230</v>
      </c>
      <c r="F356" s="238">
        <v>1298</v>
      </c>
      <c r="G356" s="2"/>
    </row>
    <row r="357" spans="1:7" x14ac:dyDescent="0.35">
      <c r="A357" s="238" t="s">
        <v>648</v>
      </c>
      <c r="B357" s="238" t="s">
        <v>653</v>
      </c>
      <c r="C357" s="238" t="s">
        <v>33</v>
      </c>
      <c r="D357" s="238" t="s">
        <v>563</v>
      </c>
      <c r="E357" s="239">
        <v>45260</v>
      </c>
      <c r="F357" s="238">
        <v>1457</v>
      </c>
      <c r="G357" s="2"/>
    </row>
    <row r="358" spans="1:7" x14ac:dyDescent="0.35">
      <c r="A358" s="238" t="s">
        <v>648</v>
      </c>
      <c r="B358" s="238" t="s">
        <v>653</v>
      </c>
      <c r="C358" s="238" t="s">
        <v>33</v>
      </c>
      <c r="D358" s="238" t="s">
        <v>563</v>
      </c>
      <c r="E358" s="239">
        <v>45291</v>
      </c>
      <c r="F358" s="238">
        <v>1639</v>
      </c>
      <c r="G358" s="2"/>
    </row>
    <row r="359" spans="1:7" x14ac:dyDescent="0.35">
      <c r="A359" s="238" t="s">
        <v>648</v>
      </c>
      <c r="B359" s="238" t="s">
        <v>653</v>
      </c>
      <c r="C359" s="238" t="s">
        <v>33</v>
      </c>
      <c r="D359" s="238" t="s">
        <v>563</v>
      </c>
      <c r="E359" s="239">
        <v>45322</v>
      </c>
      <c r="F359" s="238">
        <v>1813</v>
      </c>
      <c r="G359" s="2"/>
    </row>
    <row r="360" spans="1:7" x14ac:dyDescent="0.35">
      <c r="A360" s="238" t="s">
        <v>648</v>
      </c>
      <c r="B360" s="238" t="s">
        <v>653</v>
      </c>
      <c r="C360" s="238" t="s">
        <v>33</v>
      </c>
      <c r="D360" s="238" t="s">
        <v>563</v>
      </c>
      <c r="E360" s="239">
        <v>45351</v>
      </c>
      <c r="F360" s="238">
        <v>2027</v>
      </c>
      <c r="G360" s="2"/>
    </row>
    <row r="361" spans="1:7" x14ac:dyDescent="0.35">
      <c r="A361" s="238" t="s">
        <v>648</v>
      </c>
      <c r="B361" s="238" t="s">
        <v>653</v>
      </c>
      <c r="C361" s="238" t="s">
        <v>33</v>
      </c>
      <c r="D361" s="238" t="s">
        <v>563</v>
      </c>
      <c r="E361" s="239">
        <v>45382</v>
      </c>
      <c r="F361" s="238">
        <v>2401</v>
      </c>
      <c r="G361" s="2"/>
    </row>
    <row r="362" spans="1:7" x14ac:dyDescent="0.35">
      <c r="A362" s="238" t="s">
        <v>648</v>
      </c>
      <c r="B362" s="238" t="s">
        <v>653</v>
      </c>
      <c r="C362" s="238" t="s">
        <v>33</v>
      </c>
      <c r="D362" s="238" t="s">
        <v>703</v>
      </c>
      <c r="E362" s="239">
        <v>45046</v>
      </c>
      <c r="F362" s="238">
        <v>1</v>
      </c>
    </row>
    <row r="363" spans="1:7" x14ac:dyDescent="0.35">
      <c r="A363" s="238" t="s">
        <v>648</v>
      </c>
      <c r="B363" s="238" t="s">
        <v>653</v>
      </c>
      <c r="C363" s="238" t="s">
        <v>33</v>
      </c>
      <c r="D363" s="238" t="s">
        <v>703</v>
      </c>
      <c r="E363" s="239">
        <v>45077</v>
      </c>
      <c r="F363" s="238">
        <v>1</v>
      </c>
    </row>
    <row r="364" spans="1:7" x14ac:dyDescent="0.35">
      <c r="A364" s="238" t="s">
        <v>648</v>
      </c>
      <c r="B364" s="238" t="s">
        <v>653</v>
      </c>
      <c r="C364" s="238" t="s">
        <v>33</v>
      </c>
      <c r="D364" s="238" t="s">
        <v>703</v>
      </c>
      <c r="E364" s="239">
        <v>45107</v>
      </c>
      <c r="F364" s="238">
        <v>1</v>
      </c>
    </row>
    <row r="365" spans="1:7" x14ac:dyDescent="0.35">
      <c r="A365" s="238" t="s">
        <v>648</v>
      </c>
      <c r="B365" s="238" t="s">
        <v>653</v>
      </c>
      <c r="C365" s="238" t="s">
        <v>33</v>
      </c>
      <c r="D365" s="238" t="s">
        <v>703</v>
      </c>
      <c r="E365" s="239">
        <v>45138</v>
      </c>
      <c r="F365" s="238">
        <v>1</v>
      </c>
    </row>
    <row r="366" spans="1:7" x14ac:dyDescent="0.35">
      <c r="A366" s="238" t="s">
        <v>648</v>
      </c>
      <c r="B366" s="238" t="s">
        <v>653</v>
      </c>
      <c r="C366" s="238" t="s">
        <v>33</v>
      </c>
      <c r="D366" s="238" t="s">
        <v>703</v>
      </c>
      <c r="E366" s="239">
        <v>45169</v>
      </c>
      <c r="F366" s="238">
        <v>1</v>
      </c>
    </row>
    <row r="367" spans="1:7" x14ac:dyDescent="0.35">
      <c r="A367" s="238" t="s">
        <v>648</v>
      </c>
      <c r="B367" s="238" t="s">
        <v>653</v>
      </c>
      <c r="C367" s="238" t="s">
        <v>33</v>
      </c>
      <c r="D367" s="238" t="s">
        <v>703</v>
      </c>
      <c r="E367" s="239">
        <v>45199</v>
      </c>
      <c r="F367" s="238">
        <v>1</v>
      </c>
    </row>
    <row r="368" spans="1:7" x14ac:dyDescent="0.35">
      <c r="A368" s="238" t="s">
        <v>648</v>
      </c>
      <c r="B368" s="238" t="s">
        <v>653</v>
      </c>
      <c r="C368" s="238" t="s">
        <v>33</v>
      </c>
      <c r="D368" s="238" t="s">
        <v>703</v>
      </c>
      <c r="E368" s="239">
        <v>45230</v>
      </c>
      <c r="F368" s="238">
        <v>3</v>
      </c>
    </row>
    <row r="369" spans="1:6" x14ac:dyDescent="0.35">
      <c r="A369" s="238" t="s">
        <v>648</v>
      </c>
      <c r="B369" s="238" t="s">
        <v>653</v>
      </c>
      <c r="C369" s="238" t="s">
        <v>33</v>
      </c>
      <c r="D369" s="238" t="s">
        <v>703</v>
      </c>
      <c r="E369" s="239">
        <v>45260</v>
      </c>
      <c r="F369" s="238">
        <v>4</v>
      </c>
    </row>
    <row r="370" spans="1:6" x14ac:dyDescent="0.35">
      <c r="A370" s="238" t="s">
        <v>648</v>
      </c>
      <c r="B370" s="238" t="s">
        <v>653</v>
      </c>
      <c r="C370" s="238" t="s">
        <v>33</v>
      </c>
      <c r="D370" s="238" t="s">
        <v>703</v>
      </c>
      <c r="E370" s="239">
        <v>45291</v>
      </c>
      <c r="F370" s="238">
        <v>6</v>
      </c>
    </row>
    <row r="371" spans="1:6" x14ac:dyDescent="0.35">
      <c r="A371" s="238" t="s">
        <v>648</v>
      </c>
      <c r="B371" s="238" t="s">
        <v>653</v>
      </c>
      <c r="C371" s="238" t="s">
        <v>33</v>
      </c>
      <c r="D371" s="238" t="s">
        <v>703</v>
      </c>
      <c r="E371" s="239">
        <v>45322</v>
      </c>
      <c r="F371" s="238">
        <v>6</v>
      </c>
    </row>
    <row r="372" spans="1:6" x14ac:dyDescent="0.35">
      <c r="A372" s="238" t="s">
        <v>648</v>
      </c>
      <c r="B372" s="238" t="s">
        <v>653</v>
      </c>
      <c r="C372" s="238" t="s">
        <v>33</v>
      </c>
      <c r="D372" s="238" t="s">
        <v>703</v>
      </c>
      <c r="E372" s="239">
        <v>45351</v>
      </c>
      <c r="F372" s="238">
        <v>6</v>
      </c>
    </row>
    <row r="373" spans="1:6" x14ac:dyDescent="0.35">
      <c r="A373" s="238" t="s">
        <v>648</v>
      </c>
      <c r="B373" s="238" t="s">
        <v>653</v>
      </c>
      <c r="C373" s="238" t="s">
        <v>33</v>
      </c>
      <c r="D373" s="238" t="s">
        <v>703</v>
      </c>
      <c r="E373" s="239">
        <v>45382</v>
      </c>
      <c r="F373" s="238">
        <v>5</v>
      </c>
    </row>
    <row r="374" spans="1:6" x14ac:dyDescent="0.35">
      <c r="A374" s="238" t="s">
        <v>648</v>
      </c>
      <c r="B374" s="238" t="s">
        <v>653</v>
      </c>
      <c r="C374" s="238" t="s">
        <v>702</v>
      </c>
      <c r="D374" s="238" t="s">
        <v>700</v>
      </c>
      <c r="E374" s="239">
        <v>45046</v>
      </c>
      <c r="F374" s="238">
        <v>1</v>
      </c>
    </row>
    <row r="375" spans="1:6" x14ac:dyDescent="0.35">
      <c r="A375" s="238" t="s">
        <v>648</v>
      </c>
      <c r="B375" s="238" t="s">
        <v>653</v>
      </c>
      <c r="C375" s="238" t="s">
        <v>702</v>
      </c>
      <c r="D375" s="238" t="s">
        <v>700</v>
      </c>
      <c r="E375" s="239">
        <v>45077</v>
      </c>
      <c r="F375" s="238">
        <v>1</v>
      </c>
    </row>
    <row r="376" spans="1:6" x14ac:dyDescent="0.35">
      <c r="A376" s="238" t="s">
        <v>648</v>
      </c>
      <c r="B376" s="238" t="s">
        <v>653</v>
      </c>
      <c r="C376" s="238" t="s">
        <v>702</v>
      </c>
      <c r="D376" s="238" t="s">
        <v>700</v>
      </c>
      <c r="E376" s="239">
        <v>45107</v>
      </c>
      <c r="F376" s="238">
        <v>1</v>
      </c>
    </row>
    <row r="377" spans="1:6" x14ac:dyDescent="0.35">
      <c r="A377" s="238" t="s">
        <v>648</v>
      </c>
      <c r="B377" s="238" t="s">
        <v>653</v>
      </c>
      <c r="C377" s="238" t="s">
        <v>702</v>
      </c>
      <c r="D377" s="238" t="s">
        <v>700</v>
      </c>
      <c r="E377" s="239">
        <v>45138</v>
      </c>
      <c r="F377" s="238">
        <v>1</v>
      </c>
    </row>
    <row r="378" spans="1:6" x14ac:dyDescent="0.35">
      <c r="A378" s="238" t="s">
        <v>648</v>
      </c>
      <c r="B378" s="238" t="s">
        <v>653</v>
      </c>
      <c r="C378" s="238" t="s">
        <v>702</v>
      </c>
      <c r="D378" s="238" t="s">
        <v>700</v>
      </c>
      <c r="E378" s="239">
        <v>45169</v>
      </c>
      <c r="F378" s="238">
        <v>1</v>
      </c>
    </row>
    <row r="379" spans="1:6" x14ac:dyDescent="0.35">
      <c r="A379" s="238" t="s">
        <v>648</v>
      </c>
      <c r="B379" s="238" t="s">
        <v>653</v>
      </c>
      <c r="C379" s="238" t="s">
        <v>702</v>
      </c>
      <c r="D379" s="238" t="s">
        <v>700</v>
      </c>
      <c r="E379" s="239">
        <v>45199</v>
      </c>
      <c r="F379" s="238">
        <v>1</v>
      </c>
    </row>
    <row r="380" spans="1:6" x14ac:dyDescent="0.35">
      <c r="A380" s="238" t="s">
        <v>648</v>
      </c>
      <c r="B380" s="238" t="s">
        <v>653</v>
      </c>
      <c r="C380" s="238" t="s">
        <v>702</v>
      </c>
      <c r="D380" s="238" t="s">
        <v>700</v>
      </c>
      <c r="E380" s="239">
        <v>45230</v>
      </c>
      <c r="F380" s="238">
        <v>1</v>
      </c>
    </row>
    <row r="381" spans="1:6" x14ac:dyDescent="0.35">
      <c r="A381" s="238" t="s">
        <v>648</v>
      </c>
      <c r="B381" s="238" t="s">
        <v>653</v>
      </c>
      <c r="C381" s="238" t="s">
        <v>702</v>
      </c>
      <c r="D381" s="238" t="s">
        <v>700</v>
      </c>
      <c r="E381" s="239">
        <v>45260</v>
      </c>
      <c r="F381" s="238">
        <v>0</v>
      </c>
    </row>
    <row r="382" spans="1:6" x14ac:dyDescent="0.35">
      <c r="A382" s="238" t="s">
        <v>648</v>
      </c>
      <c r="B382" s="238" t="s">
        <v>653</v>
      </c>
      <c r="C382" s="238" t="s">
        <v>702</v>
      </c>
      <c r="D382" s="238" t="s">
        <v>700</v>
      </c>
      <c r="E382" s="239">
        <v>45291</v>
      </c>
      <c r="F382" s="238">
        <v>0</v>
      </c>
    </row>
    <row r="383" spans="1:6" x14ac:dyDescent="0.35">
      <c r="A383" s="238" t="s">
        <v>648</v>
      </c>
      <c r="B383" s="238" t="s">
        <v>653</v>
      </c>
      <c r="C383" s="238" t="s">
        <v>702</v>
      </c>
      <c r="D383" s="238" t="s">
        <v>700</v>
      </c>
      <c r="E383" s="239">
        <v>45322</v>
      </c>
      <c r="F383" s="238">
        <v>0</v>
      </c>
    </row>
    <row r="384" spans="1:6" x14ac:dyDescent="0.35">
      <c r="A384" s="238" t="s">
        <v>648</v>
      </c>
      <c r="B384" s="238" t="s">
        <v>653</v>
      </c>
      <c r="C384" s="238" t="s">
        <v>702</v>
      </c>
      <c r="D384" s="238" t="s">
        <v>700</v>
      </c>
      <c r="E384" s="239">
        <v>45351</v>
      </c>
      <c r="F384" s="238">
        <v>0</v>
      </c>
    </row>
    <row r="385" spans="1:6" x14ac:dyDescent="0.35">
      <c r="A385" s="238" t="s">
        <v>648</v>
      </c>
      <c r="B385" s="238" t="s">
        <v>653</v>
      </c>
      <c r="C385" s="238" t="s">
        <v>702</v>
      </c>
      <c r="D385" s="238" t="s">
        <v>700</v>
      </c>
      <c r="E385" s="239">
        <v>45382</v>
      </c>
      <c r="F385" s="238">
        <v>0</v>
      </c>
    </row>
    <row r="386" spans="1:6" x14ac:dyDescent="0.35">
      <c r="A386" s="238" t="s">
        <v>648</v>
      </c>
      <c r="B386" s="238" t="s">
        <v>653</v>
      </c>
      <c r="C386" s="238" t="s">
        <v>702</v>
      </c>
      <c r="D386" s="238" t="s">
        <v>564</v>
      </c>
      <c r="E386" s="239">
        <v>45046</v>
      </c>
      <c r="F386" s="238">
        <v>4777</v>
      </c>
    </row>
    <row r="387" spans="1:6" x14ac:dyDescent="0.35">
      <c r="A387" s="238" t="s">
        <v>648</v>
      </c>
      <c r="B387" s="238" t="s">
        <v>653</v>
      </c>
      <c r="C387" s="238" t="s">
        <v>702</v>
      </c>
      <c r="D387" s="238" t="s">
        <v>564</v>
      </c>
      <c r="E387" s="239">
        <v>45077</v>
      </c>
      <c r="F387" s="238">
        <v>4854</v>
      </c>
    </row>
    <row r="388" spans="1:6" x14ac:dyDescent="0.35">
      <c r="A388" s="238" t="s">
        <v>648</v>
      </c>
      <c r="B388" s="238" t="s">
        <v>653</v>
      </c>
      <c r="C388" s="238" t="s">
        <v>702</v>
      </c>
      <c r="D388" s="238" t="s">
        <v>564</v>
      </c>
      <c r="E388" s="239">
        <v>45107</v>
      </c>
      <c r="F388" s="238">
        <v>4871</v>
      </c>
    </row>
    <row r="389" spans="1:6" x14ac:dyDescent="0.35">
      <c r="A389" s="238" t="s">
        <v>648</v>
      </c>
      <c r="B389" s="238" t="s">
        <v>653</v>
      </c>
      <c r="C389" s="238" t="s">
        <v>702</v>
      </c>
      <c r="D389" s="238" t="s">
        <v>564</v>
      </c>
      <c r="E389" s="239">
        <v>45138</v>
      </c>
      <c r="F389" s="238">
        <v>4911</v>
      </c>
    </row>
    <row r="390" spans="1:6" x14ac:dyDescent="0.35">
      <c r="A390" s="238" t="s">
        <v>648</v>
      </c>
      <c r="B390" s="238" t="s">
        <v>653</v>
      </c>
      <c r="C390" s="238" t="s">
        <v>702</v>
      </c>
      <c r="D390" s="238" t="s">
        <v>564</v>
      </c>
      <c r="E390" s="239">
        <v>45169</v>
      </c>
      <c r="F390" s="238">
        <v>4862</v>
      </c>
    </row>
    <row r="391" spans="1:6" x14ac:dyDescent="0.35">
      <c r="A391" s="238" t="s">
        <v>648</v>
      </c>
      <c r="B391" s="238" t="s">
        <v>653</v>
      </c>
      <c r="C391" s="238" t="s">
        <v>702</v>
      </c>
      <c r="D391" s="238" t="s">
        <v>564</v>
      </c>
      <c r="E391" s="239">
        <v>45199</v>
      </c>
      <c r="F391" s="238">
        <v>5178</v>
      </c>
    </row>
    <row r="392" spans="1:6" x14ac:dyDescent="0.35">
      <c r="A392" s="238" t="s">
        <v>648</v>
      </c>
      <c r="B392" s="238" t="s">
        <v>653</v>
      </c>
      <c r="C392" s="238" t="s">
        <v>702</v>
      </c>
      <c r="D392" s="238" t="s">
        <v>564</v>
      </c>
      <c r="E392" s="239">
        <v>45230</v>
      </c>
      <c r="F392" s="238">
        <v>4833</v>
      </c>
    </row>
    <row r="393" spans="1:6" x14ac:dyDescent="0.35">
      <c r="A393" s="238" t="s">
        <v>648</v>
      </c>
      <c r="B393" s="238" t="s">
        <v>653</v>
      </c>
      <c r="C393" s="238" t="s">
        <v>702</v>
      </c>
      <c r="D393" s="238" t="s">
        <v>564</v>
      </c>
      <c r="E393" s="239">
        <v>45260</v>
      </c>
      <c r="F393" s="238">
        <v>4594</v>
      </c>
    </row>
    <row r="394" spans="1:6" x14ac:dyDescent="0.35">
      <c r="A394" s="238" t="s">
        <v>648</v>
      </c>
      <c r="B394" s="238" t="s">
        <v>653</v>
      </c>
      <c r="C394" s="238" t="s">
        <v>702</v>
      </c>
      <c r="D394" s="238" t="s">
        <v>564</v>
      </c>
      <c r="E394" s="239">
        <v>45291</v>
      </c>
      <c r="F394" s="238">
        <v>4653</v>
      </c>
    </row>
    <row r="395" spans="1:6" x14ac:dyDescent="0.35">
      <c r="A395" s="238" t="s">
        <v>648</v>
      </c>
      <c r="B395" s="238" t="s">
        <v>653</v>
      </c>
      <c r="C395" s="238" t="s">
        <v>702</v>
      </c>
      <c r="D395" s="238" t="s">
        <v>564</v>
      </c>
      <c r="E395" s="239">
        <v>45322</v>
      </c>
      <c r="F395" s="238">
        <v>4331</v>
      </c>
    </row>
    <row r="396" spans="1:6" x14ac:dyDescent="0.35">
      <c r="A396" s="238" t="s">
        <v>648</v>
      </c>
      <c r="B396" s="238" t="s">
        <v>653</v>
      </c>
      <c r="C396" s="238" t="s">
        <v>702</v>
      </c>
      <c r="D396" s="238" t="s">
        <v>564</v>
      </c>
      <c r="E396" s="239">
        <v>45351</v>
      </c>
      <c r="F396" s="238">
        <v>4375</v>
      </c>
    </row>
    <row r="397" spans="1:6" x14ac:dyDescent="0.35">
      <c r="A397" s="238" t="s">
        <v>648</v>
      </c>
      <c r="B397" s="238" t="s">
        <v>653</v>
      </c>
      <c r="C397" s="238" t="s">
        <v>702</v>
      </c>
      <c r="D397" s="238" t="s">
        <v>564</v>
      </c>
      <c r="E397" s="239">
        <v>45382</v>
      </c>
      <c r="F397" s="238">
        <v>5414</v>
      </c>
    </row>
    <row r="398" spans="1:6" x14ac:dyDescent="0.35">
      <c r="A398" s="238" t="s">
        <v>648</v>
      </c>
      <c r="B398" s="238" t="s">
        <v>653</v>
      </c>
      <c r="C398" s="238" t="s">
        <v>702</v>
      </c>
      <c r="D398" s="238" t="s">
        <v>563</v>
      </c>
      <c r="E398" s="239">
        <v>45046</v>
      </c>
      <c r="F398" s="238">
        <v>269</v>
      </c>
    </row>
    <row r="399" spans="1:6" x14ac:dyDescent="0.35">
      <c r="A399" s="238" t="s">
        <v>648</v>
      </c>
      <c r="B399" s="238" t="s">
        <v>653</v>
      </c>
      <c r="C399" s="238" t="s">
        <v>702</v>
      </c>
      <c r="D399" s="238" t="s">
        <v>563</v>
      </c>
      <c r="E399" s="239">
        <v>45077</v>
      </c>
      <c r="F399" s="238">
        <v>480</v>
      </c>
    </row>
    <row r="400" spans="1:6" x14ac:dyDescent="0.35">
      <c r="A400" s="238" t="s">
        <v>648</v>
      </c>
      <c r="B400" s="238" t="s">
        <v>653</v>
      </c>
      <c r="C400" s="238" t="s">
        <v>702</v>
      </c>
      <c r="D400" s="238" t="s">
        <v>563</v>
      </c>
      <c r="E400" s="239">
        <v>45107</v>
      </c>
      <c r="F400" s="238">
        <v>621</v>
      </c>
    </row>
    <row r="401" spans="1:6" x14ac:dyDescent="0.35">
      <c r="A401" s="238" t="s">
        <v>648</v>
      </c>
      <c r="B401" s="238" t="s">
        <v>653</v>
      </c>
      <c r="C401" s="238" t="s">
        <v>702</v>
      </c>
      <c r="D401" s="238" t="s">
        <v>563</v>
      </c>
      <c r="E401" s="239">
        <v>45138</v>
      </c>
      <c r="F401" s="238">
        <v>776</v>
      </c>
    </row>
    <row r="402" spans="1:6" x14ac:dyDescent="0.35">
      <c r="A402" s="238" t="s">
        <v>648</v>
      </c>
      <c r="B402" s="238" t="s">
        <v>653</v>
      </c>
      <c r="C402" s="238" t="s">
        <v>702</v>
      </c>
      <c r="D402" s="238" t="s">
        <v>563</v>
      </c>
      <c r="E402" s="239">
        <v>45169</v>
      </c>
      <c r="F402" s="238">
        <v>900</v>
      </c>
    </row>
    <row r="403" spans="1:6" x14ac:dyDescent="0.35">
      <c r="A403" s="238" t="s">
        <v>648</v>
      </c>
      <c r="B403" s="238" t="s">
        <v>653</v>
      </c>
      <c r="C403" s="238" t="s">
        <v>702</v>
      </c>
      <c r="D403" s="238" t="s">
        <v>563</v>
      </c>
      <c r="E403" s="239">
        <v>45199</v>
      </c>
      <c r="F403" s="238">
        <v>1065</v>
      </c>
    </row>
    <row r="404" spans="1:6" x14ac:dyDescent="0.35">
      <c r="A404" s="238" t="s">
        <v>648</v>
      </c>
      <c r="B404" s="238" t="s">
        <v>653</v>
      </c>
      <c r="C404" s="238" t="s">
        <v>702</v>
      </c>
      <c r="D404" s="238" t="s">
        <v>563</v>
      </c>
      <c r="E404" s="239">
        <v>45230</v>
      </c>
      <c r="F404" s="238">
        <v>1259</v>
      </c>
    </row>
    <row r="405" spans="1:6" x14ac:dyDescent="0.35">
      <c r="A405" s="238" t="s">
        <v>648</v>
      </c>
      <c r="B405" s="238" t="s">
        <v>653</v>
      </c>
      <c r="C405" s="238" t="s">
        <v>702</v>
      </c>
      <c r="D405" s="238" t="s">
        <v>563</v>
      </c>
      <c r="E405" s="239">
        <v>45260</v>
      </c>
      <c r="F405" s="238">
        <v>1478</v>
      </c>
    </row>
    <row r="406" spans="1:6" x14ac:dyDescent="0.35">
      <c r="A406" s="238" t="s">
        <v>648</v>
      </c>
      <c r="B406" s="238" t="s">
        <v>653</v>
      </c>
      <c r="C406" s="238" t="s">
        <v>702</v>
      </c>
      <c r="D406" s="238" t="s">
        <v>563</v>
      </c>
      <c r="E406" s="239">
        <v>45291</v>
      </c>
      <c r="F406" s="238">
        <v>1580</v>
      </c>
    </row>
    <row r="407" spans="1:6" x14ac:dyDescent="0.35">
      <c r="A407" s="238" t="s">
        <v>648</v>
      </c>
      <c r="B407" s="238" t="s">
        <v>653</v>
      </c>
      <c r="C407" s="238" t="s">
        <v>702</v>
      </c>
      <c r="D407" s="238" t="s">
        <v>563</v>
      </c>
      <c r="E407" s="239">
        <v>45322</v>
      </c>
      <c r="F407" s="238">
        <v>1714</v>
      </c>
    </row>
    <row r="408" spans="1:6" x14ac:dyDescent="0.35">
      <c r="A408" s="238" t="s">
        <v>648</v>
      </c>
      <c r="B408" s="238" t="s">
        <v>653</v>
      </c>
      <c r="C408" s="238" t="s">
        <v>702</v>
      </c>
      <c r="D408" s="238" t="s">
        <v>563</v>
      </c>
      <c r="E408" s="239">
        <v>45351</v>
      </c>
      <c r="F408" s="238">
        <v>1912</v>
      </c>
    </row>
    <row r="409" spans="1:6" x14ac:dyDescent="0.35">
      <c r="A409" s="238" t="s">
        <v>648</v>
      </c>
      <c r="B409" s="238" t="s">
        <v>653</v>
      </c>
      <c r="C409" s="238" t="s">
        <v>702</v>
      </c>
      <c r="D409" s="238" t="s">
        <v>563</v>
      </c>
      <c r="E409" s="239">
        <v>45382</v>
      </c>
      <c r="F409" s="238">
        <v>2889</v>
      </c>
    </row>
    <row r="410" spans="1:6" x14ac:dyDescent="0.35">
      <c r="A410" s="238" t="s">
        <v>648</v>
      </c>
      <c r="B410" s="238" t="s">
        <v>653</v>
      </c>
      <c r="C410" s="238" t="s">
        <v>702</v>
      </c>
      <c r="D410" s="238" t="s">
        <v>705</v>
      </c>
      <c r="E410" s="239">
        <v>45046</v>
      </c>
      <c r="F410" s="238">
        <v>1384</v>
      </c>
    </row>
    <row r="411" spans="1:6" x14ac:dyDescent="0.35">
      <c r="A411" s="238" t="s">
        <v>648</v>
      </c>
      <c r="B411" s="238" t="s">
        <v>653</v>
      </c>
      <c r="C411" s="238" t="s">
        <v>702</v>
      </c>
      <c r="D411" s="238" t="s">
        <v>705</v>
      </c>
      <c r="E411" s="239">
        <v>45077</v>
      </c>
      <c r="F411" s="238">
        <v>1318</v>
      </c>
    </row>
    <row r="412" spans="1:6" x14ac:dyDescent="0.35">
      <c r="A412" s="238" t="s">
        <v>648</v>
      </c>
      <c r="B412" s="238" t="s">
        <v>653</v>
      </c>
      <c r="C412" s="238" t="s">
        <v>702</v>
      </c>
      <c r="D412" s="238" t="s">
        <v>705</v>
      </c>
      <c r="E412" s="239">
        <v>45107</v>
      </c>
      <c r="F412" s="238">
        <v>1429</v>
      </c>
    </row>
    <row r="413" spans="1:6" x14ac:dyDescent="0.35">
      <c r="A413" s="238" t="s">
        <v>648</v>
      </c>
      <c r="B413" s="238" t="s">
        <v>653</v>
      </c>
      <c r="C413" s="238" t="s">
        <v>702</v>
      </c>
      <c r="D413" s="238" t="s">
        <v>705</v>
      </c>
      <c r="E413" s="239">
        <v>45138</v>
      </c>
      <c r="F413" s="238">
        <v>1460</v>
      </c>
    </row>
    <row r="414" spans="1:6" x14ac:dyDescent="0.35">
      <c r="A414" s="238" t="s">
        <v>648</v>
      </c>
      <c r="B414" s="238" t="s">
        <v>653</v>
      </c>
      <c r="C414" s="238" t="s">
        <v>702</v>
      </c>
      <c r="D414" s="238" t="s">
        <v>705</v>
      </c>
      <c r="E414" s="239">
        <v>45169</v>
      </c>
      <c r="F414" s="238">
        <v>1380</v>
      </c>
    </row>
    <row r="415" spans="1:6" x14ac:dyDescent="0.35">
      <c r="A415" s="238" t="s">
        <v>648</v>
      </c>
      <c r="B415" s="238" t="s">
        <v>653</v>
      </c>
      <c r="C415" s="238" t="s">
        <v>702</v>
      </c>
      <c r="D415" s="238" t="s">
        <v>705</v>
      </c>
      <c r="E415" s="239">
        <v>45199</v>
      </c>
      <c r="F415" s="238">
        <v>1451</v>
      </c>
    </row>
    <row r="416" spans="1:6" x14ac:dyDescent="0.35">
      <c r="A416" s="238" t="s">
        <v>648</v>
      </c>
      <c r="B416" s="238" t="s">
        <v>653</v>
      </c>
      <c r="C416" s="238" t="s">
        <v>702</v>
      </c>
      <c r="D416" s="238" t="s">
        <v>705</v>
      </c>
      <c r="E416" s="239">
        <v>45230</v>
      </c>
      <c r="F416" s="238">
        <v>1366</v>
      </c>
    </row>
    <row r="417" spans="1:6" x14ac:dyDescent="0.35">
      <c r="A417" s="238" t="s">
        <v>648</v>
      </c>
      <c r="B417" s="238" t="s">
        <v>653</v>
      </c>
      <c r="C417" s="238" t="s">
        <v>702</v>
      </c>
      <c r="D417" s="238" t="s">
        <v>705</v>
      </c>
      <c r="E417" s="239">
        <v>45260</v>
      </c>
      <c r="F417" s="238">
        <v>1249</v>
      </c>
    </row>
    <row r="418" spans="1:6" x14ac:dyDescent="0.35">
      <c r="A418" s="238" t="s">
        <v>648</v>
      </c>
      <c r="B418" s="238" t="s">
        <v>653</v>
      </c>
      <c r="C418" s="238" t="s">
        <v>702</v>
      </c>
      <c r="D418" s="238" t="s">
        <v>705</v>
      </c>
      <c r="E418" s="239">
        <v>45291</v>
      </c>
      <c r="F418" s="238">
        <v>1225</v>
      </c>
    </row>
    <row r="419" spans="1:6" x14ac:dyDescent="0.35">
      <c r="A419" s="238" t="s">
        <v>648</v>
      </c>
      <c r="B419" s="238" t="s">
        <v>653</v>
      </c>
      <c r="C419" s="238" t="s">
        <v>702</v>
      </c>
      <c r="D419" s="238" t="s">
        <v>705</v>
      </c>
      <c r="E419" s="239">
        <v>45322</v>
      </c>
      <c r="F419" s="238">
        <v>1156</v>
      </c>
    </row>
    <row r="420" spans="1:6" x14ac:dyDescent="0.35">
      <c r="A420" s="238" t="s">
        <v>648</v>
      </c>
      <c r="B420" s="238" t="s">
        <v>653</v>
      </c>
      <c r="C420" s="238" t="s">
        <v>702</v>
      </c>
      <c r="D420" s="238" t="s">
        <v>705</v>
      </c>
      <c r="E420" s="239">
        <v>45351</v>
      </c>
      <c r="F420" s="238">
        <v>1114</v>
      </c>
    </row>
    <row r="421" spans="1:6" x14ac:dyDescent="0.35">
      <c r="A421" s="238" t="s">
        <v>648</v>
      </c>
      <c r="B421" s="238" t="s">
        <v>653</v>
      </c>
      <c r="C421" s="238" t="s">
        <v>702</v>
      </c>
      <c r="D421" s="238" t="s">
        <v>705</v>
      </c>
      <c r="E421" s="239">
        <v>45382</v>
      </c>
      <c r="F421" s="238">
        <v>1249</v>
      </c>
    </row>
    <row r="422" spans="1:6" x14ac:dyDescent="0.35">
      <c r="A422" s="238" t="s">
        <v>648</v>
      </c>
      <c r="B422" s="238" t="s">
        <v>653</v>
      </c>
      <c r="C422" s="238" t="s">
        <v>702</v>
      </c>
      <c r="D422" s="238" t="s">
        <v>704</v>
      </c>
      <c r="E422" s="239">
        <v>45046</v>
      </c>
      <c r="F422" s="238">
        <v>1</v>
      </c>
    </row>
    <row r="423" spans="1:6" x14ac:dyDescent="0.35">
      <c r="A423" s="238" t="s">
        <v>648</v>
      </c>
      <c r="B423" s="238" t="s">
        <v>653</v>
      </c>
      <c r="C423" s="238" t="s">
        <v>702</v>
      </c>
      <c r="D423" s="238" t="s">
        <v>704</v>
      </c>
      <c r="E423" s="239">
        <v>45077</v>
      </c>
      <c r="F423" s="238">
        <v>3</v>
      </c>
    </row>
    <row r="424" spans="1:6" x14ac:dyDescent="0.35">
      <c r="A424" s="238" t="s">
        <v>648</v>
      </c>
      <c r="B424" s="238" t="s">
        <v>653</v>
      </c>
      <c r="C424" s="238" t="s">
        <v>702</v>
      </c>
      <c r="D424" s="238" t="s">
        <v>704</v>
      </c>
      <c r="E424" s="239">
        <v>45107</v>
      </c>
      <c r="F424" s="238">
        <v>5</v>
      </c>
    </row>
    <row r="425" spans="1:6" x14ac:dyDescent="0.35">
      <c r="A425" s="238" t="s">
        <v>648</v>
      </c>
      <c r="B425" s="238" t="s">
        <v>653</v>
      </c>
      <c r="C425" s="238" t="s">
        <v>702</v>
      </c>
      <c r="D425" s="238" t="s">
        <v>704</v>
      </c>
      <c r="E425" s="239">
        <v>45138</v>
      </c>
      <c r="F425" s="238">
        <v>9</v>
      </c>
    </row>
    <row r="426" spans="1:6" x14ac:dyDescent="0.35">
      <c r="A426" s="238" t="s">
        <v>648</v>
      </c>
      <c r="B426" s="238" t="s">
        <v>653</v>
      </c>
      <c r="C426" s="238" t="s">
        <v>702</v>
      </c>
      <c r="D426" s="238" t="s">
        <v>704</v>
      </c>
      <c r="E426" s="239">
        <v>45169</v>
      </c>
      <c r="F426" s="238">
        <v>11</v>
      </c>
    </row>
    <row r="427" spans="1:6" x14ac:dyDescent="0.35">
      <c r="A427" s="238" t="s">
        <v>648</v>
      </c>
      <c r="B427" s="238" t="s">
        <v>653</v>
      </c>
      <c r="C427" s="238" t="s">
        <v>702</v>
      </c>
      <c r="D427" s="238" t="s">
        <v>704</v>
      </c>
      <c r="E427" s="239">
        <v>45199</v>
      </c>
      <c r="F427" s="238">
        <v>10</v>
      </c>
    </row>
    <row r="428" spans="1:6" x14ac:dyDescent="0.35">
      <c r="A428" s="238" t="s">
        <v>648</v>
      </c>
      <c r="B428" s="238" t="s">
        <v>653</v>
      </c>
      <c r="C428" s="238" t="s">
        <v>702</v>
      </c>
      <c r="D428" s="238" t="s">
        <v>704</v>
      </c>
      <c r="E428" s="239">
        <v>45230</v>
      </c>
      <c r="F428" s="238">
        <v>11</v>
      </c>
    </row>
    <row r="429" spans="1:6" x14ac:dyDescent="0.35">
      <c r="A429" s="238" t="s">
        <v>648</v>
      </c>
      <c r="B429" s="238" t="s">
        <v>653</v>
      </c>
      <c r="C429" s="238" t="s">
        <v>702</v>
      </c>
      <c r="D429" s="238" t="s">
        <v>704</v>
      </c>
      <c r="E429" s="239">
        <v>45260</v>
      </c>
      <c r="F429" s="238">
        <v>10</v>
      </c>
    </row>
    <row r="430" spans="1:6" x14ac:dyDescent="0.35">
      <c r="A430" s="238" t="s">
        <v>648</v>
      </c>
      <c r="B430" s="238" t="s">
        <v>653</v>
      </c>
      <c r="C430" s="238" t="s">
        <v>702</v>
      </c>
      <c r="D430" s="238" t="s">
        <v>704</v>
      </c>
      <c r="E430" s="239">
        <v>45291</v>
      </c>
      <c r="F430" s="238">
        <v>9</v>
      </c>
    </row>
    <row r="431" spans="1:6" x14ac:dyDescent="0.35">
      <c r="A431" s="238" t="s">
        <v>648</v>
      </c>
      <c r="B431" s="238" t="s">
        <v>653</v>
      </c>
      <c r="C431" s="238" t="s">
        <v>702</v>
      </c>
      <c r="D431" s="238" t="s">
        <v>704</v>
      </c>
      <c r="E431" s="239">
        <v>45322</v>
      </c>
      <c r="F431" s="238">
        <v>7</v>
      </c>
    </row>
    <row r="432" spans="1:6" x14ac:dyDescent="0.35">
      <c r="A432" s="238" t="s">
        <v>648</v>
      </c>
      <c r="B432" s="238" t="s">
        <v>653</v>
      </c>
      <c r="C432" s="238" t="s">
        <v>702</v>
      </c>
      <c r="D432" s="238" t="s">
        <v>704</v>
      </c>
      <c r="E432" s="239">
        <v>45351</v>
      </c>
      <c r="F432" s="238">
        <v>8</v>
      </c>
    </row>
    <row r="433" spans="1:6" x14ac:dyDescent="0.35">
      <c r="A433" s="238" t="s">
        <v>648</v>
      </c>
      <c r="B433" s="238" t="s">
        <v>653</v>
      </c>
      <c r="C433" s="238" t="s">
        <v>702</v>
      </c>
      <c r="D433" s="238" t="s">
        <v>704</v>
      </c>
      <c r="E433" s="239">
        <v>45382</v>
      </c>
      <c r="F433" s="238">
        <v>10</v>
      </c>
    </row>
    <row r="434" spans="1:6" x14ac:dyDescent="0.35">
      <c r="A434" s="238" t="s">
        <v>648</v>
      </c>
      <c r="B434" s="238" t="s">
        <v>656</v>
      </c>
      <c r="C434" s="238" t="s">
        <v>33</v>
      </c>
      <c r="D434" s="238" t="s">
        <v>700</v>
      </c>
      <c r="E434" s="239">
        <v>45046</v>
      </c>
      <c r="F434" s="238">
        <v>11</v>
      </c>
    </row>
    <row r="435" spans="1:6" x14ac:dyDescent="0.35">
      <c r="A435" s="238" t="s">
        <v>648</v>
      </c>
      <c r="B435" s="238" t="s">
        <v>656</v>
      </c>
      <c r="C435" s="238" t="s">
        <v>33</v>
      </c>
      <c r="D435" s="238" t="s">
        <v>700</v>
      </c>
      <c r="E435" s="239">
        <v>45077</v>
      </c>
      <c r="F435" s="238">
        <v>11</v>
      </c>
    </row>
    <row r="436" spans="1:6" x14ac:dyDescent="0.35">
      <c r="A436" s="238" t="s">
        <v>648</v>
      </c>
      <c r="B436" s="238" t="s">
        <v>656</v>
      </c>
      <c r="C436" s="238" t="s">
        <v>33</v>
      </c>
      <c r="D436" s="238" t="s">
        <v>700</v>
      </c>
      <c r="E436" s="239">
        <v>45107</v>
      </c>
      <c r="F436" s="238">
        <v>11</v>
      </c>
    </row>
    <row r="437" spans="1:6" x14ac:dyDescent="0.35">
      <c r="A437" s="238" t="s">
        <v>648</v>
      </c>
      <c r="B437" s="238" t="s">
        <v>656</v>
      </c>
      <c r="C437" s="238" t="s">
        <v>33</v>
      </c>
      <c r="D437" s="238" t="s">
        <v>700</v>
      </c>
      <c r="E437" s="239">
        <v>45138</v>
      </c>
      <c r="F437" s="238">
        <v>11</v>
      </c>
    </row>
    <row r="438" spans="1:6" x14ac:dyDescent="0.35">
      <c r="A438" s="238" t="s">
        <v>648</v>
      </c>
      <c r="B438" s="238" t="s">
        <v>656</v>
      </c>
      <c r="C438" s="238" t="s">
        <v>33</v>
      </c>
      <c r="D438" s="238" t="s">
        <v>700</v>
      </c>
      <c r="E438" s="239">
        <v>45169</v>
      </c>
      <c r="F438" s="238">
        <v>11</v>
      </c>
    </row>
    <row r="439" spans="1:6" x14ac:dyDescent="0.35">
      <c r="A439" s="238" t="s">
        <v>648</v>
      </c>
      <c r="B439" s="238" t="s">
        <v>656</v>
      </c>
      <c r="C439" s="238" t="s">
        <v>33</v>
      </c>
      <c r="D439" s="238" t="s">
        <v>700</v>
      </c>
      <c r="E439" s="239">
        <v>45199</v>
      </c>
      <c r="F439" s="238">
        <v>11</v>
      </c>
    </row>
    <row r="440" spans="1:6" x14ac:dyDescent="0.35">
      <c r="A440" s="238" t="s">
        <v>648</v>
      </c>
      <c r="B440" s="238" t="s">
        <v>656</v>
      </c>
      <c r="C440" s="238" t="s">
        <v>33</v>
      </c>
      <c r="D440" s="238" t="s">
        <v>700</v>
      </c>
      <c r="E440" s="239">
        <v>45230</v>
      </c>
      <c r="F440" s="238">
        <v>9</v>
      </c>
    </row>
    <row r="441" spans="1:6" x14ac:dyDescent="0.35">
      <c r="A441" s="238" t="s">
        <v>648</v>
      </c>
      <c r="B441" s="238" t="s">
        <v>656</v>
      </c>
      <c r="C441" s="238" t="s">
        <v>33</v>
      </c>
      <c r="D441" s="238" t="s">
        <v>700</v>
      </c>
      <c r="E441" s="239">
        <v>45260</v>
      </c>
      <c r="F441" s="238">
        <v>9</v>
      </c>
    </row>
    <row r="442" spans="1:6" x14ac:dyDescent="0.35">
      <c r="A442" s="238" t="s">
        <v>648</v>
      </c>
      <c r="B442" s="238" t="s">
        <v>656</v>
      </c>
      <c r="C442" s="238" t="s">
        <v>33</v>
      </c>
      <c r="D442" s="238" t="s">
        <v>700</v>
      </c>
      <c r="E442" s="239">
        <v>45291</v>
      </c>
      <c r="F442" s="238">
        <v>10</v>
      </c>
    </row>
    <row r="443" spans="1:6" x14ac:dyDescent="0.35">
      <c r="A443" s="238" t="s">
        <v>648</v>
      </c>
      <c r="B443" s="238" t="s">
        <v>656</v>
      </c>
      <c r="C443" s="238" t="s">
        <v>33</v>
      </c>
      <c r="D443" s="238" t="s">
        <v>700</v>
      </c>
      <c r="E443" s="239">
        <v>45322</v>
      </c>
      <c r="F443" s="238">
        <v>10</v>
      </c>
    </row>
    <row r="444" spans="1:6" x14ac:dyDescent="0.35">
      <c r="A444" s="238" t="s">
        <v>648</v>
      </c>
      <c r="B444" s="238" t="s">
        <v>656</v>
      </c>
      <c r="C444" s="238" t="s">
        <v>33</v>
      </c>
      <c r="D444" s="238" t="s">
        <v>700</v>
      </c>
      <c r="E444" s="239">
        <v>45351</v>
      </c>
      <c r="F444" s="238">
        <v>8</v>
      </c>
    </row>
    <row r="445" spans="1:6" x14ac:dyDescent="0.35">
      <c r="A445" s="238" t="s">
        <v>648</v>
      </c>
      <c r="B445" s="238" t="s">
        <v>656</v>
      </c>
      <c r="C445" s="238" t="s">
        <v>33</v>
      </c>
      <c r="D445" s="238" t="s">
        <v>700</v>
      </c>
      <c r="E445" s="239">
        <v>45382</v>
      </c>
      <c r="F445" s="238">
        <v>7</v>
      </c>
    </row>
    <row r="446" spans="1:6" x14ac:dyDescent="0.35">
      <c r="A446" s="238" t="s">
        <v>648</v>
      </c>
      <c r="B446" s="238" t="s">
        <v>656</v>
      </c>
      <c r="C446" s="238" t="s">
        <v>33</v>
      </c>
      <c r="D446" s="238" t="s">
        <v>564</v>
      </c>
      <c r="E446" s="239">
        <v>45046</v>
      </c>
      <c r="F446" s="238">
        <v>7078</v>
      </c>
    </row>
    <row r="447" spans="1:6" x14ac:dyDescent="0.35">
      <c r="A447" s="238" t="s">
        <v>648</v>
      </c>
      <c r="B447" s="238" t="s">
        <v>656</v>
      </c>
      <c r="C447" s="238" t="s">
        <v>33</v>
      </c>
      <c r="D447" s="238" t="s">
        <v>564</v>
      </c>
      <c r="E447" s="239">
        <v>45077</v>
      </c>
      <c r="F447" s="238">
        <v>6002</v>
      </c>
    </row>
    <row r="448" spans="1:6" x14ac:dyDescent="0.35">
      <c r="A448" s="238" t="s">
        <v>648</v>
      </c>
      <c r="B448" s="238" t="s">
        <v>656</v>
      </c>
      <c r="C448" s="238" t="s">
        <v>33</v>
      </c>
      <c r="D448" s="238" t="s">
        <v>564</v>
      </c>
      <c r="E448" s="239">
        <v>45107</v>
      </c>
      <c r="F448" s="238">
        <v>7122</v>
      </c>
    </row>
    <row r="449" spans="1:6" x14ac:dyDescent="0.35">
      <c r="A449" s="238" t="s">
        <v>648</v>
      </c>
      <c r="B449" s="238" t="s">
        <v>656</v>
      </c>
      <c r="C449" s="238" t="s">
        <v>33</v>
      </c>
      <c r="D449" s="238" t="s">
        <v>564</v>
      </c>
      <c r="E449" s="239">
        <v>45138</v>
      </c>
      <c r="F449" s="238">
        <v>6719</v>
      </c>
    </row>
    <row r="450" spans="1:6" x14ac:dyDescent="0.35">
      <c r="A450" s="238" t="s">
        <v>648</v>
      </c>
      <c r="B450" s="238" t="s">
        <v>656</v>
      </c>
      <c r="C450" s="238" t="s">
        <v>33</v>
      </c>
      <c r="D450" s="238" t="s">
        <v>564</v>
      </c>
      <c r="E450" s="239">
        <v>45169</v>
      </c>
      <c r="F450" s="238">
        <v>7180</v>
      </c>
    </row>
    <row r="451" spans="1:6" x14ac:dyDescent="0.35">
      <c r="A451" s="238" t="s">
        <v>648</v>
      </c>
      <c r="B451" s="238" t="s">
        <v>656</v>
      </c>
      <c r="C451" s="238" t="s">
        <v>33</v>
      </c>
      <c r="D451" s="238" t="s">
        <v>564</v>
      </c>
      <c r="E451" s="239">
        <v>45199</v>
      </c>
      <c r="F451" s="238">
        <v>7379</v>
      </c>
    </row>
    <row r="452" spans="1:6" x14ac:dyDescent="0.35">
      <c r="A452" s="238" t="s">
        <v>648</v>
      </c>
      <c r="B452" s="238" t="s">
        <v>656</v>
      </c>
      <c r="C452" s="238" t="s">
        <v>33</v>
      </c>
      <c r="D452" s="238" t="s">
        <v>564</v>
      </c>
      <c r="E452" s="239">
        <v>45230</v>
      </c>
      <c r="F452" s="238">
        <v>7087</v>
      </c>
    </row>
    <row r="453" spans="1:6" x14ac:dyDescent="0.35">
      <c r="A453" s="238" t="s">
        <v>648</v>
      </c>
      <c r="B453" s="238" t="s">
        <v>656</v>
      </c>
      <c r="C453" s="238" t="s">
        <v>33</v>
      </c>
      <c r="D453" s="238" t="s">
        <v>564</v>
      </c>
      <c r="E453" s="239">
        <v>45260</v>
      </c>
      <c r="F453" s="238">
        <v>7072</v>
      </c>
    </row>
    <row r="454" spans="1:6" x14ac:dyDescent="0.35">
      <c r="A454" s="238" t="s">
        <v>648</v>
      </c>
      <c r="B454" s="238" t="s">
        <v>656</v>
      </c>
      <c r="C454" s="238" t="s">
        <v>33</v>
      </c>
      <c r="D454" s="238" t="s">
        <v>564</v>
      </c>
      <c r="E454" s="239">
        <v>45291</v>
      </c>
      <c r="F454" s="238">
        <v>7132</v>
      </c>
    </row>
    <row r="455" spans="1:6" x14ac:dyDescent="0.35">
      <c r="A455" s="238" t="s">
        <v>648</v>
      </c>
      <c r="B455" s="238" t="s">
        <v>656</v>
      </c>
      <c r="C455" s="238" t="s">
        <v>33</v>
      </c>
      <c r="D455" s="238" t="s">
        <v>564</v>
      </c>
      <c r="E455" s="239">
        <v>45322</v>
      </c>
      <c r="F455" s="238">
        <v>7124</v>
      </c>
    </row>
    <row r="456" spans="1:6" x14ac:dyDescent="0.35">
      <c r="A456" s="238" t="s">
        <v>648</v>
      </c>
      <c r="B456" s="238" t="s">
        <v>656</v>
      </c>
      <c r="C456" s="238" t="s">
        <v>33</v>
      </c>
      <c r="D456" s="238" t="s">
        <v>564</v>
      </c>
      <c r="E456" s="239">
        <v>45351</v>
      </c>
      <c r="F456" s="238">
        <v>7101</v>
      </c>
    </row>
    <row r="457" spans="1:6" x14ac:dyDescent="0.35">
      <c r="A457" s="238" t="s">
        <v>648</v>
      </c>
      <c r="B457" s="238" t="s">
        <v>656</v>
      </c>
      <c r="C457" s="238" t="s">
        <v>33</v>
      </c>
      <c r="D457" s="238" t="s">
        <v>564</v>
      </c>
      <c r="E457" s="239">
        <v>45382</v>
      </c>
      <c r="F457" s="238">
        <v>7118</v>
      </c>
    </row>
    <row r="458" spans="1:6" x14ac:dyDescent="0.35">
      <c r="A458" s="238" t="s">
        <v>648</v>
      </c>
      <c r="B458" s="238" t="s">
        <v>656</v>
      </c>
      <c r="C458" s="238" t="s">
        <v>33</v>
      </c>
      <c r="D458" s="238" t="s">
        <v>563</v>
      </c>
      <c r="E458" s="239">
        <v>45046</v>
      </c>
      <c r="F458" s="238">
        <v>347</v>
      </c>
    </row>
    <row r="459" spans="1:6" x14ac:dyDescent="0.35">
      <c r="A459" s="238" t="s">
        <v>648</v>
      </c>
      <c r="B459" s="238" t="s">
        <v>656</v>
      </c>
      <c r="C459" s="238" t="s">
        <v>33</v>
      </c>
      <c r="D459" s="238" t="s">
        <v>563</v>
      </c>
      <c r="E459" s="239">
        <v>45077</v>
      </c>
      <c r="F459" s="238">
        <v>502</v>
      </c>
    </row>
    <row r="460" spans="1:6" x14ac:dyDescent="0.35">
      <c r="A460" s="238" t="s">
        <v>648</v>
      </c>
      <c r="B460" s="238" t="s">
        <v>656</v>
      </c>
      <c r="C460" s="238" t="s">
        <v>33</v>
      </c>
      <c r="D460" s="238" t="s">
        <v>563</v>
      </c>
      <c r="E460" s="239">
        <v>45107</v>
      </c>
      <c r="F460" s="238">
        <v>718</v>
      </c>
    </row>
    <row r="461" spans="1:6" x14ac:dyDescent="0.35">
      <c r="A461" s="238" t="s">
        <v>648</v>
      </c>
      <c r="B461" s="238" t="s">
        <v>656</v>
      </c>
      <c r="C461" s="238" t="s">
        <v>33</v>
      </c>
      <c r="D461" s="238" t="s">
        <v>563</v>
      </c>
      <c r="E461" s="239">
        <v>45138</v>
      </c>
      <c r="F461" s="238">
        <v>791</v>
      </c>
    </row>
    <row r="462" spans="1:6" x14ac:dyDescent="0.35">
      <c r="A462" s="238" t="s">
        <v>648</v>
      </c>
      <c r="B462" s="238" t="s">
        <v>656</v>
      </c>
      <c r="C462" s="238" t="s">
        <v>33</v>
      </c>
      <c r="D462" s="238" t="s">
        <v>563</v>
      </c>
      <c r="E462" s="239">
        <v>45169</v>
      </c>
      <c r="F462" s="238">
        <v>1029</v>
      </c>
    </row>
    <row r="463" spans="1:6" x14ac:dyDescent="0.35">
      <c r="A463" s="238" t="s">
        <v>648</v>
      </c>
      <c r="B463" s="238" t="s">
        <v>656</v>
      </c>
      <c r="C463" s="238" t="s">
        <v>33</v>
      </c>
      <c r="D463" s="238" t="s">
        <v>563</v>
      </c>
      <c r="E463" s="239">
        <v>45199</v>
      </c>
      <c r="F463" s="238">
        <v>1167</v>
      </c>
    </row>
    <row r="464" spans="1:6" x14ac:dyDescent="0.35">
      <c r="A464" s="238" t="s">
        <v>648</v>
      </c>
      <c r="B464" s="238" t="s">
        <v>656</v>
      </c>
      <c r="C464" s="238" t="s">
        <v>33</v>
      </c>
      <c r="D464" s="238" t="s">
        <v>563</v>
      </c>
      <c r="E464" s="239">
        <v>45230</v>
      </c>
      <c r="F464" s="238">
        <v>1430</v>
      </c>
    </row>
    <row r="465" spans="1:6" x14ac:dyDescent="0.35">
      <c r="A465" s="238" t="s">
        <v>648</v>
      </c>
      <c r="B465" s="238" t="s">
        <v>656</v>
      </c>
      <c r="C465" s="238" t="s">
        <v>33</v>
      </c>
      <c r="D465" s="238" t="s">
        <v>563</v>
      </c>
      <c r="E465" s="239">
        <v>45260</v>
      </c>
      <c r="F465" s="238">
        <v>1685</v>
      </c>
    </row>
    <row r="466" spans="1:6" x14ac:dyDescent="0.35">
      <c r="A466" s="238" t="s">
        <v>648</v>
      </c>
      <c r="B466" s="238" t="s">
        <v>656</v>
      </c>
      <c r="C466" s="238" t="s">
        <v>33</v>
      </c>
      <c r="D466" s="238" t="s">
        <v>563</v>
      </c>
      <c r="E466" s="239">
        <v>45291</v>
      </c>
      <c r="F466" s="238">
        <v>1830</v>
      </c>
    </row>
    <row r="467" spans="1:6" x14ac:dyDescent="0.35">
      <c r="A467" s="238" t="s">
        <v>648</v>
      </c>
      <c r="B467" s="238" t="s">
        <v>656</v>
      </c>
      <c r="C467" s="238" t="s">
        <v>33</v>
      </c>
      <c r="D467" s="238" t="s">
        <v>563</v>
      </c>
      <c r="E467" s="239">
        <v>45322</v>
      </c>
      <c r="F467" s="238">
        <v>2216</v>
      </c>
    </row>
    <row r="468" spans="1:6" x14ac:dyDescent="0.35">
      <c r="A468" s="238" t="s">
        <v>648</v>
      </c>
      <c r="B468" s="238" t="s">
        <v>656</v>
      </c>
      <c r="C468" s="238" t="s">
        <v>33</v>
      </c>
      <c r="D468" s="238" t="s">
        <v>563</v>
      </c>
      <c r="E468" s="239">
        <v>45351</v>
      </c>
      <c r="F468" s="238">
        <v>2563</v>
      </c>
    </row>
    <row r="469" spans="1:6" x14ac:dyDescent="0.35">
      <c r="A469" s="238" t="s">
        <v>648</v>
      </c>
      <c r="B469" s="238" t="s">
        <v>656</v>
      </c>
      <c r="C469" s="238" t="s">
        <v>33</v>
      </c>
      <c r="D469" s="238" t="s">
        <v>563</v>
      </c>
      <c r="E469" s="239">
        <v>45382</v>
      </c>
      <c r="F469" s="238">
        <v>2797</v>
      </c>
    </row>
    <row r="470" spans="1:6" x14ac:dyDescent="0.35">
      <c r="A470" s="238" t="s">
        <v>648</v>
      </c>
      <c r="B470" s="238" t="s">
        <v>656</v>
      </c>
      <c r="C470" s="238" t="s">
        <v>33</v>
      </c>
      <c r="D470" s="238" t="s">
        <v>703</v>
      </c>
      <c r="E470" s="239">
        <v>45046</v>
      </c>
      <c r="F470" s="238">
        <v>2</v>
      </c>
    </row>
    <row r="471" spans="1:6" x14ac:dyDescent="0.35">
      <c r="A471" s="238" t="s">
        <v>648</v>
      </c>
      <c r="B471" s="238" t="s">
        <v>656</v>
      </c>
      <c r="C471" s="238" t="s">
        <v>33</v>
      </c>
      <c r="D471" s="238" t="s">
        <v>703</v>
      </c>
      <c r="E471" s="239">
        <v>45077</v>
      </c>
      <c r="F471" s="238">
        <v>2</v>
      </c>
    </row>
    <row r="472" spans="1:6" x14ac:dyDescent="0.35">
      <c r="A472" s="238" t="s">
        <v>648</v>
      </c>
      <c r="B472" s="238" t="s">
        <v>656</v>
      </c>
      <c r="C472" s="238" t="s">
        <v>33</v>
      </c>
      <c r="D472" s="238" t="s">
        <v>703</v>
      </c>
      <c r="E472" s="239">
        <v>45107</v>
      </c>
      <c r="F472" s="238">
        <v>5</v>
      </c>
    </row>
    <row r="473" spans="1:6" x14ac:dyDescent="0.35">
      <c r="A473" s="238" t="s">
        <v>648</v>
      </c>
      <c r="B473" s="238" t="s">
        <v>656</v>
      </c>
      <c r="C473" s="238" t="s">
        <v>33</v>
      </c>
      <c r="D473" s="238" t="s">
        <v>703</v>
      </c>
      <c r="E473" s="239">
        <v>45138</v>
      </c>
      <c r="F473" s="238">
        <v>6</v>
      </c>
    </row>
    <row r="474" spans="1:6" x14ac:dyDescent="0.35">
      <c r="A474" s="238" t="s">
        <v>648</v>
      </c>
      <c r="B474" s="238" t="s">
        <v>656</v>
      </c>
      <c r="C474" s="238" t="s">
        <v>33</v>
      </c>
      <c r="D474" s="238" t="s">
        <v>703</v>
      </c>
      <c r="E474" s="239">
        <v>45169</v>
      </c>
      <c r="F474" s="238">
        <v>8</v>
      </c>
    </row>
    <row r="475" spans="1:6" x14ac:dyDescent="0.35">
      <c r="A475" s="238" t="s">
        <v>648</v>
      </c>
      <c r="B475" s="238" t="s">
        <v>656</v>
      </c>
      <c r="C475" s="238" t="s">
        <v>33</v>
      </c>
      <c r="D475" s="238" t="s">
        <v>703</v>
      </c>
      <c r="E475" s="239">
        <v>45199</v>
      </c>
      <c r="F475" s="238">
        <v>8</v>
      </c>
    </row>
    <row r="476" spans="1:6" x14ac:dyDescent="0.35">
      <c r="A476" s="238" t="s">
        <v>648</v>
      </c>
      <c r="B476" s="238" t="s">
        <v>656</v>
      </c>
      <c r="C476" s="238" t="s">
        <v>33</v>
      </c>
      <c r="D476" s="238" t="s">
        <v>703</v>
      </c>
      <c r="E476" s="239">
        <v>45230</v>
      </c>
      <c r="F476" s="238">
        <v>6</v>
      </c>
    </row>
    <row r="477" spans="1:6" x14ac:dyDescent="0.35">
      <c r="A477" s="238" t="s">
        <v>648</v>
      </c>
      <c r="B477" s="238" t="s">
        <v>656</v>
      </c>
      <c r="C477" s="238" t="s">
        <v>33</v>
      </c>
      <c r="D477" s="238" t="s">
        <v>703</v>
      </c>
      <c r="E477" s="239">
        <v>45260</v>
      </c>
      <c r="F477" s="238">
        <v>6</v>
      </c>
    </row>
    <row r="478" spans="1:6" x14ac:dyDescent="0.35">
      <c r="A478" s="238" t="s">
        <v>648</v>
      </c>
      <c r="B478" s="238" t="s">
        <v>656</v>
      </c>
      <c r="C478" s="238" t="s">
        <v>33</v>
      </c>
      <c r="D478" s="238" t="s">
        <v>703</v>
      </c>
      <c r="E478" s="239">
        <v>45291</v>
      </c>
      <c r="F478" s="238">
        <v>7</v>
      </c>
    </row>
    <row r="479" spans="1:6" x14ac:dyDescent="0.35">
      <c r="A479" s="238" t="s">
        <v>648</v>
      </c>
      <c r="B479" s="238" t="s">
        <v>656</v>
      </c>
      <c r="C479" s="238" t="s">
        <v>33</v>
      </c>
      <c r="D479" s="238" t="s">
        <v>703</v>
      </c>
      <c r="E479" s="239">
        <v>45322</v>
      </c>
      <c r="F479" s="238">
        <v>7</v>
      </c>
    </row>
    <row r="480" spans="1:6" x14ac:dyDescent="0.35">
      <c r="A480" s="238" t="s">
        <v>648</v>
      </c>
      <c r="B480" s="238" t="s">
        <v>656</v>
      </c>
      <c r="C480" s="238" t="s">
        <v>33</v>
      </c>
      <c r="D480" s="238" t="s">
        <v>703</v>
      </c>
      <c r="E480" s="239">
        <v>45351</v>
      </c>
      <c r="F480" s="238">
        <v>8</v>
      </c>
    </row>
    <row r="481" spans="1:6" x14ac:dyDescent="0.35">
      <c r="A481" s="238" t="s">
        <v>648</v>
      </c>
      <c r="B481" s="238" t="s">
        <v>656</v>
      </c>
      <c r="C481" s="238" t="s">
        <v>33</v>
      </c>
      <c r="D481" s="238" t="s">
        <v>703</v>
      </c>
      <c r="E481" s="239">
        <v>45382</v>
      </c>
      <c r="F481" s="238">
        <v>9</v>
      </c>
    </row>
    <row r="482" spans="1:6" x14ac:dyDescent="0.35">
      <c r="A482" s="238" t="s">
        <v>648</v>
      </c>
      <c r="B482" s="238" t="s">
        <v>656</v>
      </c>
      <c r="C482" s="238" t="s">
        <v>702</v>
      </c>
      <c r="D482" s="238" t="s">
        <v>700</v>
      </c>
      <c r="E482" s="239">
        <v>45046</v>
      </c>
      <c r="F482" s="238">
        <v>10</v>
      </c>
    </row>
    <row r="483" spans="1:6" x14ac:dyDescent="0.35">
      <c r="A483" s="238" t="s">
        <v>648</v>
      </c>
      <c r="B483" s="238" t="s">
        <v>656</v>
      </c>
      <c r="C483" s="238" t="s">
        <v>702</v>
      </c>
      <c r="D483" s="238" t="s">
        <v>700</v>
      </c>
      <c r="E483" s="239">
        <v>45077</v>
      </c>
      <c r="F483" s="238">
        <v>10</v>
      </c>
    </row>
    <row r="484" spans="1:6" x14ac:dyDescent="0.35">
      <c r="A484" s="238" t="s">
        <v>648</v>
      </c>
      <c r="B484" s="238" t="s">
        <v>656</v>
      </c>
      <c r="C484" s="238" t="s">
        <v>702</v>
      </c>
      <c r="D484" s="238" t="s">
        <v>700</v>
      </c>
      <c r="E484" s="239">
        <v>45107</v>
      </c>
      <c r="F484" s="238">
        <v>10</v>
      </c>
    </row>
    <row r="485" spans="1:6" x14ac:dyDescent="0.35">
      <c r="A485" s="238" t="s">
        <v>648</v>
      </c>
      <c r="B485" s="238" t="s">
        <v>656</v>
      </c>
      <c r="C485" s="238" t="s">
        <v>702</v>
      </c>
      <c r="D485" s="238" t="s">
        <v>700</v>
      </c>
      <c r="E485" s="239">
        <v>45138</v>
      </c>
      <c r="F485" s="238">
        <v>8</v>
      </c>
    </row>
    <row r="486" spans="1:6" x14ac:dyDescent="0.35">
      <c r="A486" s="238" t="s">
        <v>648</v>
      </c>
      <c r="B486" s="238" t="s">
        <v>656</v>
      </c>
      <c r="C486" s="238" t="s">
        <v>702</v>
      </c>
      <c r="D486" s="238" t="s">
        <v>700</v>
      </c>
      <c r="E486" s="239">
        <v>45169</v>
      </c>
      <c r="F486" s="238">
        <v>8</v>
      </c>
    </row>
    <row r="487" spans="1:6" x14ac:dyDescent="0.35">
      <c r="A487" s="238" t="s">
        <v>648</v>
      </c>
      <c r="B487" s="238" t="s">
        <v>656</v>
      </c>
      <c r="C487" s="238" t="s">
        <v>702</v>
      </c>
      <c r="D487" s="238" t="s">
        <v>700</v>
      </c>
      <c r="E487" s="239">
        <v>45199</v>
      </c>
      <c r="F487" s="238">
        <v>8</v>
      </c>
    </row>
    <row r="488" spans="1:6" x14ac:dyDescent="0.35">
      <c r="A488" s="238" t="s">
        <v>648</v>
      </c>
      <c r="B488" s="238" t="s">
        <v>656</v>
      </c>
      <c r="C488" s="238" t="s">
        <v>702</v>
      </c>
      <c r="D488" s="238" t="s">
        <v>700</v>
      </c>
      <c r="E488" s="239">
        <v>45230</v>
      </c>
      <c r="F488" s="238">
        <v>6</v>
      </c>
    </row>
    <row r="489" spans="1:6" x14ac:dyDescent="0.35">
      <c r="A489" s="238" t="s">
        <v>648</v>
      </c>
      <c r="B489" s="238" t="s">
        <v>656</v>
      </c>
      <c r="C489" s="238" t="s">
        <v>702</v>
      </c>
      <c r="D489" s="238" t="s">
        <v>700</v>
      </c>
      <c r="E489" s="239">
        <v>45260</v>
      </c>
      <c r="F489" s="238">
        <v>5</v>
      </c>
    </row>
    <row r="490" spans="1:6" x14ac:dyDescent="0.35">
      <c r="A490" s="238" t="s">
        <v>648</v>
      </c>
      <c r="B490" s="238" t="s">
        <v>656</v>
      </c>
      <c r="C490" s="238" t="s">
        <v>702</v>
      </c>
      <c r="D490" s="238" t="s">
        <v>700</v>
      </c>
      <c r="E490" s="239">
        <v>45291</v>
      </c>
      <c r="F490" s="238">
        <v>6</v>
      </c>
    </row>
    <row r="491" spans="1:6" x14ac:dyDescent="0.35">
      <c r="A491" s="238" t="s">
        <v>648</v>
      </c>
      <c r="B491" s="238" t="s">
        <v>656</v>
      </c>
      <c r="C491" s="238" t="s">
        <v>702</v>
      </c>
      <c r="D491" s="238" t="s">
        <v>700</v>
      </c>
      <c r="E491" s="239">
        <v>45322</v>
      </c>
      <c r="F491" s="238">
        <v>6</v>
      </c>
    </row>
    <row r="492" spans="1:6" x14ac:dyDescent="0.35">
      <c r="A492" s="238" t="s">
        <v>648</v>
      </c>
      <c r="B492" s="238" t="s">
        <v>656</v>
      </c>
      <c r="C492" s="238" t="s">
        <v>702</v>
      </c>
      <c r="D492" s="238" t="s">
        <v>700</v>
      </c>
      <c r="E492" s="239">
        <v>45351</v>
      </c>
      <c r="F492" s="238">
        <v>6</v>
      </c>
    </row>
    <row r="493" spans="1:6" x14ac:dyDescent="0.35">
      <c r="A493" s="238" t="s">
        <v>648</v>
      </c>
      <c r="B493" s="238" t="s">
        <v>656</v>
      </c>
      <c r="C493" s="238" t="s">
        <v>702</v>
      </c>
      <c r="D493" s="238" t="s">
        <v>700</v>
      </c>
      <c r="E493" s="239">
        <v>45382</v>
      </c>
      <c r="F493" s="238">
        <v>6</v>
      </c>
    </row>
    <row r="494" spans="1:6" x14ac:dyDescent="0.35">
      <c r="A494" s="238" t="s">
        <v>648</v>
      </c>
      <c r="B494" s="238" t="s">
        <v>656</v>
      </c>
      <c r="C494" s="238" t="s">
        <v>702</v>
      </c>
      <c r="D494" s="238" t="s">
        <v>564</v>
      </c>
      <c r="E494" s="239">
        <v>45046</v>
      </c>
      <c r="F494" s="238">
        <v>5227</v>
      </c>
    </row>
    <row r="495" spans="1:6" x14ac:dyDescent="0.35">
      <c r="A495" s="238" t="s">
        <v>648</v>
      </c>
      <c r="B495" s="238" t="s">
        <v>656</v>
      </c>
      <c r="C495" s="238" t="s">
        <v>702</v>
      </c>
      <c r="D495" s="238" t="s">
        <v>564</v>
      </c>
      <c r="E495" s="239">
        <v>45077</v>
      </c>
      <c r="F495" s="238">
        <v>4454</v>
      </c>
    </row>
    <row r="496" spans="1:6" x14ac:dyDescent="0.35">
      <c r="A496" s="238" t="s">
        <v>648</v>
      </c>
      <c r="B496" s="238" t="s">
        <v>656</v>
      </c>
      <c r="C496" s="238" t="s">
        <v>702</v>
      </c>
      <c r="D496" s="238" t="s">
        <v>564</v>
      </c>
      <c r="E496" s="239">
        <v>45107</v>
      </c>
      <c r="F496" s="238">
        <v>5276</v>
      </c>
    </row>
    <row r="497" spans="1:6" x14ac:dyDescent="0.35">
      <c r="A497" s="238" t="s">
        <v>648</v>
      </c>
      <c r="B497" s="238" t="s">
        <v>656</v>
      </c>
      <c r="C497" s="238" t="s">
        <v>702</v>
      </c>
      <c r="D497" s="238" t="s">
        <v>564</v>
      </c>
      <c r="E497" s="239">
        <v>45138</v>
      </c>
      <c r="F497" s="238">
        <v>4955</v>
      </c>
    </row>
    <row r="498" spans="1:6" x14ac:dyDescent="0.35">
      <c r="A498" s="238" t="s">
        <v>648</v>
      </c>
      <c r="B498" s="238" t="s">
        <v>656</v>
      </c>
      <c r="C498" s="238" t="s">
        <v>702</v>
      </c>
      <c r="D498" s="238" t="s">
        <v>564</v>
      </c>
      <c r="E498" s="239">
        <v>45169</v>
      </c>
      <c r="F498" s="238">
        <v>5416</v>
      </c>
    </row>
    <row r="499" spans="1:6" x14ac:dyDescent="0.35">
      <c r="A499" s="238" t="s">
        <v>648</v>
      </c>
      <c r="B499" s="238" t="s">
        <v>656</v>
      </c>
      <c r="C499" s="238" t="s">
        <v>702</v>
      </c>
      <c r="D499" s="238" t="s">
        <v>564</v>
      </c>
      <c r="E499" s="239">
        <v>45199</v>
      </c>
      <c r="F499" s="238">
        <v>5656</v>
      </c>
    </row>
    <row r="500" spans="1:6" x14ac:dyDescent="0.35">
      <c r="A500" s="238" t="s">
        <v>648</v>
      </c>
      <c r="B500" s="238" t="s">
        <v>656</v>
      </c>
      <c r="C500" s="238" t="s">
        <v>702</v>
      </c>
      <c r="D500" s="238" t="s">
        <v>564</v>
      </c>
      <c r="E500" s="239">
        <v>45230</v>
      </c>
      <c r="F500" s="238">
        <v>5508</v>
      </c>
    </row>
    <row r="501" spans="1:6" x14ac:dyDescent="0.35">
      <c r="A501" s="238" t="s">
        <v>648</v>
      </c>
      <c r="B501" s="238" t="s">
        <v>656</v>
      </c>
      <c r="C501" s="238" t="s">
        <v>702</v>
      </c>
      <c r="D501" s="238" t="s">
        <v>564</v>
      </c>
      <c r="E501" s="239">
        <v>45260</v>
      </c>
      <c r="F501" s="238">
        <v>5634</v>
      </c>
    </row>
    <row r="502" spans="1:6" x14ac:dyDescent="0.35">
      <c r="A502" s="238" t="s">
        <v>648</v>
      </c>
      <c r="B502" s="238" t="s">
        <v>656</v>
      </c>
      <c r="C502" s="238" t="s">
        <v>702</v>
      </c>
      <c r="D502" s="238" t="s">
        <v>564</v>
      </c>
      <c r="E502" s="239">
        <v>45291</v>
      </c>
      <c r="F502" s="238">
        <v>5776</v>
      </c>
    </row>
    <row r="503" spans="1:6" x14ac:dyDescent="0.35">
      <c r="A503" s="238" t="s">
        <v>648</v>
      </c>
      <c r="B503" s="238" t="s">
        <v>656</v>
      </c>
      <c r="C503" s="238" t="s">
        <v>702</v>
      </c>
      <c r="D503" s="238" t="s">
        <v>564</v>
      </c>
      <c r="E503" s="239">
        <v>45322</v>
      </c>
      <c r="F503" s="238">
        <v>5837</v>
      </c>
    </row>
    <row r="504" spans="1:6" x14ac:dyDescent="0.35">
      <c r="A504" s="238" t="s">
        <v>648</v>
      </c>
      <c r="B504" s="238" t="s">
        <v>656</v>
      </c>
      <c r="C504" s="238" t="s">
        <v>702</v>
      </c>
      <c r="D504" s="238" t="s">
        <v>564</v>
      </c>
      <c r="E504" s="239">
        <v>45351</v>
      </c>
      <c r="F504" s="238">
        <v>5912</v>
      </c>
    </row>
    <row r="505" spans="1:6" x14ac:dyDescent="0.35">
      <c r="A505" s="238" t="s">
        <v>648</v>
      </c>
      <c r="B505" s="238" t="s">
        <v>656</v>
      </c>
      <c r="C505" s="238" t="s">
        <v>702</v>
      </c>
      <c r="D505" s="238" t="s">
        <v>564</v>
      </c>
      <c r="E505" s="239">
        <v>45382</v>
      </c>
      <c r="F505" s="238">
        <v>6034</v>
      </c>
    </row>
    <row r="506" spans="1:6" x14ac:dyDescent="0.35">
      <c r="A506" s="238" t="s">
        <v>648</v>
      </c>
      <c r="B506" s="238" t="s">
        <v>656</v>
      </c>
      <c r="C506" s="238" t="s">
        <v>702</v>
      </c>
      <c r="D506" s="238" t="s">
        <v>563</v>
      </c>
      <c r="E506" s="239">
        <v>45046</v>
      </c>
      <c r="F506" s="238">
        <v>206</v>
      </c>
    </row>
    <row r="507" spans="1:6" x14ac:dyDescent="0.35">
      <c r="A507" s="238" t="s">
        <v>648</v>
      </c>
      <c r="B507" s="238" t="s">
        <v>656</v>
      </c>
      <c r="C507" s="238" t="s">
        <v>702</v>
      </c>
      <c r="D507" s="238" t="s">
        <v>563</v>
      </c>
      <c r="E507" s="239">
        <v>45077</v>
      </c>
      <c r="F507" s="238">
        <v>353</v>
      </c>
    </row>
    <row r="508" spans="1:6" x14ac:dyDescent="0.35">
      <c r="A508" s="238" t="s">
        <v>648</v>
      </c>
      <c r="B508" s="238" t="s">
        <v>656</v>
      </c>
      <c r="C508" s="238" t="s">
        <v>702</v>
      </c>
      <c r="D508" s="238" t="s">
        <v>563</v>
      </c>
      <c r="E508" s="239">
        <v>45107</v>
      </c>
      <c r="F508" s="238">
        <v>635</v>
      </c>
    </row>
    <row r="509" spans="1:6" x14ac:dyDescent="0.35">
      <c r="A509" s="238" t="s">
        <v>648</v>
      </c>
      <c r="B509" s="238" t="s">
        <v>656</v>
      </c>
      <c r="C509" s="238" t="s">
        <v>702</v>
      </c>
      <c r="D509" s="238" t="s">
        <v>563</v>
      </c>
      <c r="E509" s="239">
        <v>45138</v>
      </c>
      <c r="F509" s="238">
        <v>792</v>
      </c>
    </row>
    <row r="510" spans="1:6" x14ac:dyDescent="0.35">
      <c r="A510" s="238" t="s">
        <v>648</v>
      </c>
      <c r="B510" s="238" t="s">
        <v>656</v>
      </c>
      <c r="C510" s="238" t="s">
        <v>702</v>
      </c>
      <c r="D510" s="238" t="s">
        <v>563</v>
      </c>
      <c r="E510" s="239">
        <v>45169</v>
      </c>
      <c r="F510" s="238">
        <v>999</v>
      </c>
    </row>
    <row r="511" spans="1:6" x14ac:dyDescent="0.35">
      <c r="A511" s="238" t="s">
        <v>648</v>
      </c>
      <c r="B511" s="238" t="s">
        <v>656</v>
      </c>
      <c r="C511" s="238" t="s">
        <v>702</v>
      </c>
      <c r="D511" s="238" t="s">
        <v>563</v>
      </c>
      <c r="E511" s="239">
        <v>45199</v>
      </c>
      <c r="F511" s="238">
        <v>1240</v>
      </c>
    </row>
    <row r="512" spans="1:6" x14ac:dyDescent="0.35">
      <c r="A512" s="238" t="s">
        <v>648</v>
      </c>
      <c r="B512" s="238" t="s">
        <v>656</v>
      </c>
      <c r="C512" s="238" t="s">
        <v>702</v>
      </c>
      <c r="D512" s="238" t="s">
        <v>563</v>
      </c>
      <c r="E512" s="239">
        <v>45230</v>
      </c>
      <c r="F512" s="238">
        <v>1502</v>
      </c>
    </row>
    <row r="513" spans="1:6" x14ac:dyDescent="0.35">
      <c r="A513" s="238" t="s">
        <v>648</v>
      </c>
      <c r="B513" s="238" t="s">
        <v>656</v>
      </c>
      <c r="C513" s="238" t="s">
        <v>702</v>
      </c>
      <c r="D513" s="238" t="s">
        <v>563</v>
      </c>
      <c r="E513" s="239">
        <v>45260</v>
      </c>
      <c r="F513" s="238">
        <v>1860</v>
      </c>
    </row>
    <row r="514" spans="1:6" x14ac:dyDescent="0.35">
      <c r="A514" s="238" t="s">
        <v>648</v>
      </c>
      <c r="B514" s="238" t="s">
        <v>656</v>
      </c>
      <c r="C514" s="238" t="s">
        <v>702</v>
      </c>
      <c r="D514" s="238" t="s">
        <v>563</v>
      </c>
      <c r="E514" s="239">
        <v>45291</v>
      </c>
      <c r="F514" s="238">
        <v>2092</v>
      </c>
    </row>
    <row r="515" spans="1:6" x14ac:dyDescent="0.35">
      <c r="A515" s="238" t="s">
        <v>648</v>
      </c>
      <c r="B515" s="238" t="s">
        <v>656</v>
      </c>
      <c r="C515" s="238" t="s">
        <v>702</v>
      </c>
      <c r="D515" s="238" t="s">
        <v>563</v>
      </c>
      <c r="E515" s="239">
        <v>45322</v>
      </c>
      <c r="F515" s="238">
        <v>2385</v>
      </c>
    </row>
    <row r="516" spans="1:6" x14ac:dyDescent="0.35">
      <c r="A516" s="238" t="s">
        <v>648</v>
      </c>
      <c r="B516" s="238" t="s">
        <v>656</v>
      </c>
      <c r="C516" s="238" t="s">
        <v>702</v>
      </c>
      <c r="D516" s="238" t="s">
        <v>563</v>
      </c>
      <c r="E516" s="239">
        <v>45351</v>
      </c>
      <c r="F516" s="238">
        <v>2644</v>
      </c>
    </row>
    <row r="517" spans="1:6" x14ac:dyDescent="0.35">
      <c r="A517" s="238" t="s">
        <v>648</v>
      </c>
      <c r="B517" s="238" t="s">
        <v>656</v>
      </c>
      <c r="C517" s="238" t="s">
        <v>702</v>
      </c>
      <c r="D517" s="238" t="s">
        <v>563</v>
      </c>
      <c r="E517" s="239">
        <v>45382</v>
      </c>
      <c r="F517" s="238">
        <v>2900</v>
      </c>
    </row>
    <row r="518" spans="1:6" x14ac:dyDescent="0.35">
      <c r="A518" s="238" t="s">
        <v>648</v>
      </c>
      <c r="B518" s="238" t="s">
        <v>656</v>
      </c>
      <c r="C518" s="238" t="s">
        <v>702</v>
      </c>
      <c r="D518" s="238" t="s">
        <v>705</v>
      </c>
      <c r="E518" s="239">
        <v>45046</v>
      </c>
      <c r="F518" s="238">
        <v>1830</v>
      </c>
    </row>
    <row r="519" spans="1:6" x14ac:dyDescent="0.35">
      <c r="A519" s="238" t="s">
        <v>648</v>
      </c>
      <c r="B519" s="238" t="s">
        <v>656</v>
      </c>
      <c r="C519" s="238" t="s">
        <v>702</v>
      </c>
      <c r="D519" s="238" t="s">
        <v>705</v>
      </c>
      <c r="E519" s="239">
        <v>45077</v>
      </c>
      <c r="F519" s="238">
        <v>1526</v>
      </c>
    </row>
    <row r="520" spans="1:6" x14ac:dyDescent="0.35">
      <c r="A520" s="238" t="s">
        <v>648</v>
      </c>
      <c r="B520" s="238" t="s">
        <v>656</v>
      </c>
      <c r="C520" s="238" t="s">
        <v>702</v>
      </c>
      <c r="D520" s="238" t="s">
        <v>705</v>
      </c>
      <c r="E520" s="239">
        <v>45107</v>
      </c>
      <c r="F520" s="238">
        <v>1834</v>
      </c>
    </row>
    <row r="521" spans="1:6" x14ac:dyDescent="0.35">
      <c r="A521" s="238" t="s">
        <v>648</v>
      </c>
      <c r="B521" s="238" t="s">
        <v>656</v>
      </c>
      <c r="C521" s="238" t="s">
        <v>702</v>
      </c>
      <c r="D521" s="238" t="s">
        <v>705</v>
      </c>
      <c r="E521" s="239">
        <v>45138</v>
      </c>
      <c r="F521" s="238">
        <v>1755</v>
      </c>
    </row>
    <row r="522" spans="1:6" x14ac:dyDescent="0.35">
      <c r="A522" s="238" t="s">
        <v>648</v>
      </c>
      <c r="B522" s="238" t="s">
        <v>656</v>
      </c>
      <c r="C522" s="238" t="s">
        <v>702</v>
      </c>
      <c r="D522" s="238" t="s">
        <v>705</v>
      </c>
      <c r="E522" s="239">
        <v>45169</v>
      </c>
      <c r="F522" s="238">
        <v>1757</v>
      </c>
    </row>
    <row r="523" spans="1:6" x14ac:dyDescent="0.35">
      <c r="A523" s="238" t="s">
        <v>648</v>
      </c>
      <c r="B523" s="238" t="s">
        <v>656</v>
      </c>
      <c r="C523" s="238" t="s">
        <v>702</v>
      </c>
      <c r="D523" s="238" t="s">
        <v>705</v>
      </c>
      <c r="E523" s="239">
        <v>45199</v>
      </c>
      <c r="F523" s="238">
        <v>1719</v>
      </c>
    </row>
    <row r="524" spans="1:6" x14ac:dyDescent="0.35">
      <c r="A524" s="238" t="s">
        <v>648</v>
      </c>
      <c r="B524" s="238" t="s">
        <v>656</v>
      </c>
      <c r="C524" s="238" t="s">
        <v>702</v>
      </c>
      <c r="D524" s="238" t="s">
        <v>705</v>
      </c>
      <c r="E524" s="239">
        <v>45230</v>
      </c>
      <c r="F524" s="238">
        <v>1574</v>
      </c>
    </row>
    <row r="525" spans="1:6" x14ac:dyDescent="0.35">
      <c r="A525" s="238" t="s">
        <v>648</v>
      </c>
      <c r="B525" s="238" t="s">
        <v>656</v>
      </c>
      <c r="C525" s="238" t="s">
        <v>702</v>
      </c>
      <c r="D525" s="238" t="s">
        <v>705</v>
      </c>
      <c r="E525" s="239">
        <v>45260</v>
      </c>
      <c r="F525" s="238">
        <v>1427</v>
      </c>
    </row>
    <row r="526" spans="1:6" x14ac:dyDescent="0.35">
      <c r="A526" s="238" t="s">
        <v>648</v>
      </c>
      <c r="B526" s="238" t="s">
        <v>656</v>
      </c>
      <c r="C526" s="238" t="s">
        <v>702</v>
      </c>
      <c r="D526" s="238" t="s">
        <v>705</v>
      </c>
      <c r="E526" s="239">
        <v>45291</v>
      </c>
      <c r="F526" s="238">
        <v>1341</v>
      </c>
    </row>
    <row r="527" spans="1:6" x14ac:dyDescent="0.35">
      <c r="A527" s="238" t="s">
        <v>648</v>
      </c>
      <c r="B527" s="238" t="s">
        <v>656</v>
      </c>
      <c r="C527" s="238" t="s">
        <v>702</v>
      </c>
      <c r="D527" s="238" t="s">
        <v>705</v>
      </c>
      <c r="E527" s="239">
        <v>45322</v>
      </c>
      <c r="F527" s="238">
        <v>1270</v>
      </c>
    </row>
    <row r="528" spans="1:6" x14ac:dyDescent="0.35">
      <c r="A528" s="238" t="s">
        <v>648</v>
      </c>
      <c r="B528" s="238" t="s">
        <v>656</v>
      </c>
      <c r="C528" s="238" t="s">
        <v>702</v>
      </c>
      <c r="D528" s="238" t="s">
        <v>705</v>
      </c>
      <c r="E528" s="239">
        <v>45351</v>
      </c>
      <c r="F528" s="238">
        <v>1177</v>
      </c>
    </row>
    <row r="529" spans="1:6" x14ac:dyDescent="0.35">
      <c r="A529" s="238" t="s">
        <v>648</v>
      </c>
      <c r="B529" s="238" t="s">
        <v>656</v>
      </c>
      <c r="C529" s="238" t="s">
        <v>702</v>
      </c>
      <c r="D529" s="238" t="s">
        <v>705</v>
      </c>
      <c r="E529" s="239">
        <v>45382</v>
      </c>
      <c r="F529" s="238">
        <v>1067</v>
      </c>
    </row>
    <row r="530" spans="1:6" x14ac:dyDescent="0.35">
      <c r="A530" s="238" t="s">
        <v>648</v>
      </c>
      <c r="B530" s="238" t="s">
        <v>656</v>
      </c>
      <c r="C530" s="238" t="s">
        <v>702</v>
      </c>
      <c r="D530" s="238" t="s">
        <v>704</v>
      </c>
      <c r="E530" s="239">
        <v>45046</v>
      </c>
      <c r="F530" s="238">
        <v>1</v>
      </c>
    </row>
    <row r="531" spans="1:6" x14ac:dyDescent="0.35">
      <c r="A531" s="238" t="s">
        <v>648</v>
      </c>
      <c r="B531" s="238" t="s">
        <v>656</v>
      </c>
      <c r="C531" s="238" t="s">
        <v>702</v>
      </c>
      <c r="D531" s="238" t="s">
        <v>704</v>
      </c>
      <c r="E531" s="239">
        <v>45077</v>
      </c>
      <c r="F531" s="238">
        <v>1</v>
      </c>
    </row>
    <row r="532" spans="1:6" x14ac:dyDescent="0.35">
      <c r="A532" s="238" t="s">
        <v>648</v>
      </c>
      <c r="B532" s="238" t="s">
        <v>656</v>
      </c>
      <c r="C532" s="238" t="s">
        <v>702</v>
      </c>
      <c r="D532" s="238" t="s">
        <v>704</v>
      </c>
      <c r="E532" s="239">
        <v>45107</v>
      </c>
      <c r="F532" s="238">
        <v>1</v>
      </c>
    </row>
    <row r="533" spans="1:6" x14ac:dyDescent="0.35">
      <c r="A533" s="238" t="s">
        <v>648</v>
      </c>
      <c r="B533" s="238" t="s">
        <v>656</v>
      </c>
      <c r="C533" s="238" t="s">
        <v>702</v>
      </c>
      <c r="D533" s="238" t="s">
        <v>704</v>
      </c>
      <c r="E533" s="239">
        <v>45138</v>
      </c>
      <c r="F533" s="238">
        <v>1</v>
      </c>
    </row>
    <row r="534" spans="1:6" x14ac:dyDescent="0.35">
      <c r="A534" s="238" t="s">
        <v>648</v>
      </c>
      <c r="B534" s="238" t="s">
        <v>656</v>
      </c>
      <c r="C534" s="238" t="s">
        <v>702</v>
      </c>
      <c r="D534" s="238" t="s">
        <v>704</v>
      </c>
      <c r="E534" s="239">
        <v>45169</v>
      </c>
      <c r="F534" s="238">
        <v>1</v>
      </c>
    </row>
    <row r="535" spans="1:6" x14ac:dyDescent="0.35">
      <c r="A535" s="238" t="s">
        <v>648</v>
      </c>
      <c r="B535" s="238" t="s">
        <v>656</v>
      </c>
      <c r="C535" s="238" t="s">
        <v>702</v>
      </c>
      <c r="D535" s="238" t="s">
        <v>704</v>
      </c>
      <c r="E535" s="239">
        <v>45199</v>
      </c>
      <c r="F535" s="238">
        <v>3</v>
      </c>
    </row>
    <row r="536" spans="1:6" x14ac:dyDescent="0.35">
      <c r="A536" s="238" t="s">
        <v>648</v>
      </c>
      <c r="B536" s="238" t="s">
        <v>656</v>
      </c>
      <c r="C536" s="238" t="s">
        <v>702</v>
      </c>
      <c r="D536" s="238" t="s">
        <v>704</v>
      </c>
      <c r="E536" s="239">
        <v>45230</v>
      </c>
      <c r="F536" s="238">
        <v>3</v>
      </c>
    </row>
    <row r="537" spans="1:6" x14ac:dyDescent="0.35">
      <c r="A537" s="238" t="s">
        <v>648</v>
      </c>
      <c r="B537" s="238" t="s">
        <v>656</v>
      </c>
      <c r="C537" s="238" t="s">
        <v>702</v>
      </c>
      <c r="D537" s="238" t="s">
        <v>704</v>
      </c>
      <c r="E537" s="239">
        <v>45260</v>
      </c>
      <c r="F537" s="238">
        <v>3</v>
      </c>
    </row>
    <row r="538" spans="1:6" x14ac:dyDescent="0.35">
      <c r="A538" s="238" t="s">
        <v>648</v>
      </c>
      <c r="B538" s="238" t="s">
        <v>656</v>
      </c>
      <c r="C538" s="238" t="s">
        <v>702</v>
      </c>
      <c r="D538" s="238" t="s">
        <v>704</v>
      </c>
      <c r="E538" s="239">
        <v>45291</v>
      </c>
      <c r="F538" s="238">
        <v>4</v>
      </c>
    </row>
    <row r="539" spans="1:6" x14ac:dyDescent="0.35">
      <c r="A539" s="238" t="s">
        <v>648</v>
      </c>
      <c r="B539" s="238" t="s">
        <v>656</v>
      </c>
      <c r="C539" s="238" t="s">
        <v>702</v>
      </c>
      <c r="D539" s="238" t="s">
        <v>704</v>
      </c>
      <c r="E539" s="239">
        <v>45322</v>
      </c>
      <c r="F539" s="238">
        <v>5</v>
      </c>
    </row>
    <row r="540" spans="1:6" x14ac:dyDescent="0.35">
      <c r="A540" s="238" t="s">
        <v>648</v>
      </c>
      <c r="B540" s="238" t="s">
        <v>656</v>
      </c>
      <c r="C540" s="238" t="s">
        <v>702</v>
      </c>
      <c r="D540" s="238" t="s">
        <v>704</v>
      </c>
      <c r="E540" s="239">
        <v>45351</v>
      </c>
      <c r="F540" s="238">
        <v>4</v>
      </c>
    </row>
    <row r="541" spans="1:6" x14ac:dyDescent="0.35">
      <c r="A541" s="238" t="s">
        <v>648</v>
      </c>
      <c r="B541" s="238" t="s">
        <v>656</v>
      </c>
      <c r="C541" s="238" t="s">
        <v>702</v>
      </c>
      <c r="D541" s="238" t="s">
        <v>704</v>
      </c>
      <c r="E541" s="239">
        <v>45382</v>
      </c>
      <c r="F541" s="238">
        <v>11</v>
      </c>
    </row>
    <row r="542" spans="1:6" x14ac:dyDescent="0.35">
      <c r="B542" s="238" t="s">
        <v>626</v>
      </c>
      <c r="C542" s="238" t="s">
        <v>33</v>
      </c>
      <c r="D542" s="238" t="s">
        <v>700</v>
      </c>
      <c r="E542" s="239">
        <v>45046</v>
      </c>
      <c r="F542" s="238">
        <v>2569</v>
      </c>
    </row>
    <row r="543" spans="1:6" x14ac:dyDescent="0.35">
      <c r="B543" s="238" t="s">
        <v>626</v>
      </c>
      <c r="C543" s="238" t="s">
        <v>33</v>
      </c>
      <c r="D543" s="238" t="s">
        <v>700</v>
      </c>
      <c r="E543" s="239">
        <v>45077</v>
      </c>
      <c r="F543" s="238">
        <v>2360</v>
      </c>
    </row>
    <row r="544" spans="1:6" x14ac:dyDescent="0.35">
      <c r="B544" s="238" t="s">
        <v>626</v>
      </c>
      <c r="C544" s="238" t="s">
        <v>33</v>
      </c>
      <c r="D544" s="238" t="s">
        <v>700</v>
      </c>
      <c r="E544" s="239">
        <v>45107</v>
      </c>
      <c r="F544" s="238">
        <v>2305</v>
      </c>
    </row>
    <row r="545" spans="2:6" x14ac:dyDescent="0.35">
      <c r="B545" s="238" t="s">
        <v>626</v>
      </c>
      <c r="C545" s="238" t="s">
        <v>33</v>
      </c>
      <c r="D545" s="238" t="s">
        <v>700</v>
      </c>
      <c r="E545" s="239">
        <v>45138</v>
      </c>
      <c r="F545" s="238">
        <v>2192</v>
      </c>
    </row>
    <row r="546" spans="2:6" x14ac:dyDescent="0.35">
      <c r="B546" s="238" t="s">
        <v>626</v>
      </c>
      <c r="C546" s="238" t="s">
        <v>33</v>
      </c>
      <c r="D546" s="238" t="s">
        <v>700</v>
      </c>
      <c r="E546" s="239">
        <v>45169</v>
      </c>
      <c r="F546" s="238">
        <v>2084</v>
      </c>
    </row>
    <row r="547" spans="2:6" x14ac:dyDescent="0.35">
      <c r="B547" s="238" t="s">
        <v>626</v>
      </c>
      <c r="C547" s="238" t="s">
        <v>33</v>
      </c>
      <c r="D547" s="238" t="s">
        <v>700</v>
      </c>
      <c r="E547" s="239">
        <v>45199</v>
      </c>
      <c r="F547" s="238">
        <v>1985</v>
      </c>
    </row>
    <row r="548" spans="2:6" x14ac:dyDescent="0.35">
      <c r="B548" s="238" t="s">
        <v>626</v>
      </c>
      <c r="C548" s="238" t="s">
        <v>33</v>
      </c>
      <c r="D548" s="238" t="s">
        <v>700</v>
      </c>
      <c r="E548" s="239">
        <v>45230</v>
      </c>
      <c r="F548" s="238">
        <v>1864</v>
      </c>
    </row>
    <row r="549" spans="2:6" x14ac:dyDescent="0.35">
      <c r="B549" s="238" t="s">
        <v>626</v>
      </c>
      <c r="C549" s="238" t="s">
        <v>33</v>
      </c>
      <c r="D549" s="238" t="s">
        <v>700</v>
      </c>
      <c r="E549" s="239">
        <v>45260</v>
      </c>
      <c r="F549" s="238">
        <v>1569</v>
      </c>
    </row>
    <row r="550" spans="2:6" x14ac:dyDescent="0.35">
      <c r="B550" s="238" t="s">
        <v>626</v>
      </c>
      <c r="C550" s="238" t="s">
        <v>33</v>
      </c>
      <c r="D550" s="238" t="s">
        <v>700</v>
      </c>
      <c r="E550" s="239">
        <v>45291</v>
      </c>
      <c r="F550" s="238">
        <v>1493</v>
      </c>
    </row>
    <row r="551" spans="2:6" x14ac:dyDescent="0.35">
      <c r="B551" s="238" t="s">
        <v>626</v>
      </c>
      <c r="C551" s="238" t="s">
        <v>33</v>
      </c>
      <c r="D551" s="238" t="s">
        <v>700</v>
      </c>
      <c r="E551" s="239">
        <v>45322</v>
      </c>
      <c r="F551" s="238">
        <v>1417</v>
      </c>
    </row>
    <row r="552" spans="2:6" x14ac:dyDescent="0.35">
      <c r="B552" s="238" t="s">
        <v>626</v>
      </c>
      <c r="C552" s="238" t="s">
        <v>33</v>
      </c>
      <c r="D552" s="238" t="s">
        <v>700</v>
      </c>
      <c r="E552" s="239">
        <v>45351</v>
      </c>
      <c r="F552" s="238">
        <v>1325</v>
      </c>
    </row>
    <row r="553" spans="2:6" x14ac:dyDescent="0.35">
      <c r="B553" s="238" t="s">
        <v>626</v>
      </c>
      <c r="C553" s="238" t="s">
        <v>33</v>
      </c>
      <c r="D553" s="238" t="s">
        <v>700</v>
      </c>
      <c r="E553" s="239">
        <v>45382</v>
      </c>
      <c r="F553" s="238">
        <v>1246</v>
      </c>
    </row>
    <row r="554" spans="2:6" x14ac:dyDescent="0.35">
      <c r="B554" s="238" t="s">
        <v>626</v>
      </c>
      <c r="C554" s="238" t="s">
        <v>33</v>
      </c>
      <c r="D554" s="238" t="s">
        <v>564</v>
      </c>
      <c r="E554" s="239">
        <v>45046</v>
      </c>
      <c r="F554" s="238">
        <v>322475</v>
      </c>
    </row>
    <row r="555" spans="2:6" x14ac:dyDescent="0.35">
      <c r="B555" s="238" t="s">
        <v>626</v>
      </c>
      <c r="C555" s="238" t="s">
        <v>33</v>
      </c>
      <c r="D555" s="238" t="s">
        <v>564</v>
      </c>
      <c r="E555" s="239">
        <v>45077</v>
      </c>
      <c r="F555" s="238">
        <v>307654</v>
      </c>
    </row>
    <row r="556" spans="2:6" x14ac:dyDescent="0.35">
      <c r="B556" s="238" t="s">
        <v>626</v>
      </c>
      <c r="C556" s="238" t="s">
        <v>33</v>
      </c>
      <c r="D556" s="238" t="s">
        <v>564</v>
      </c>
      <c r="E556" s="239">
        <v>45107</v>
      </c>
      <c r="F556" s="238">
        <v>331320</v>
      </c>
    </row>
    <row r="557" spans="2:6" x14ac:dyDescent="0.35">
      <c r="B557" s="238" t="s">
        <v>626</v>
      </c>
      <c r="C557" s="238" t="s">
        <v>33</v>
      </c>
      <c r="D557" s="238" t="s">
        <v>564</v>
      </c>
      <c r="E557" s="239">
        <v>45138</v>
      </c>
      <c r="F557" s="238">
        <v>335424</v>
      </c>
    </row>
    <row r="558" spans="2:6" x14ac:dyDescent="0.35">
      <c r="B558" s="238" t="s">
        <v>626</v>
      </c>
      <c r="C558" s="238" t="s">
        <v>33</v>
      </c>
      <c r="D558" s="238" t="s">
        <v>564</v>
      </c>
      <c r="E558" s="239">
        <v>45169</v>
      </c>
      <c r="F558" s="238">
        <v>336411</v>
      </c>
    </row>
    <row r="559" spans="2:6" x14ac:dyDescent="0.35">
      <c r="B559" s="238" t="s">
        <v>626</v>
      </c>
      <c r="C559" s="238" t="s">
        <v>33</v>
      </c>
      <c r="D559" s="238" t="s">
        <v>564</v>
      </c>
      <c r="E559" s="239">
        <v>45199</v>
      </c>
      <c r="F559" s="238">
        <v>347579</v>
      </c>
    </row>
    <row r="560" spans="2:6" x14ac:dyDescent="0.35">
      <c r="B560" s="238" t="s">
        <v>626</v>
      </c>
      <c r="C560" s="238" t="s">
        <v>33</v>
      </c>
      <c r="D560" s="238" t="s">
        <v>564</v>
      </c>
      <c r="E560" s="239">
        <v>45230</v>
      </c>
      <c r="F560" s="238">
        <v>350887</v>
      </c>
    </row>
    <row r="561" spans="2:6" x14ac:dyDescent="0.35">
      <c r="B561" s="238" t="s">
        <v>626</v>
      </c>
      <c r="C561" s="238" t="s">
        <v>33</v>
      </c>
      <c r="D561" s="238" t="s">
        <v>564</v>
      </c>
      <c r="E561" s="239">
        <v>45260</v>
      </c>
      <c r="F561" s="238">
        <v>341002</v>
      </c>
    </row>
    <row r="562" spans="2:6" x14ac:dyDescent="0.35">
      <c r="B562" s="238" t="s">
        <v>626</v>
      </c>
      <c r="C562" s="238" t="s">
        <v>33</v>
      </c>
      <c r="D562" s="238" t="s">
        <v>564</v>
      </c>
      <c r="E562" s="239">
        <v>45291</v>
      </c>
      <c r="F562" s="238">
        <v>339946</v>
      </c>
    </row>
    <row r="563" spans="2:6" x14ac:dyDescent="0.35">
      <c r="B563" s="238" t="s">
        <v>626</v>
      </c>
      <c r="C563" s="238" t="s">
        <v>33</v>
      </c>
      <c r="D563" s="238" t="s">
        <v>564</v>
      </c>
      <c r="E563" s="239">
        <v>45322</v>
      </c>
      <c r="F563" s="238">
        <v>338873</v>
      </c>
    </row>
    <row r="564" spans="2:6" x14ac:dyDescent="0.35">
      <c r="B564" s="238" t="s">
        <v>626</v>
      </c>
      <c r="C564" s="238" t="s">
        <v>33</v>
      </c>
      <c r="D564" s="238" t="s">
        <v>564</v>
      </c>
      <c r="E564" s="239">
        <v>45351</v>
      </c>
      <c r="F564" s="238">
        <v>337292</v>
      </c>
    </row>
    <row r="565" spans="2:6" x14ac:dyDescent="0.35">
      <c r="B565" s="238" t="s">
        <v>626</v>
      </c>
      <c r="C565" s="238" t="s">
        <v>33</v>
      </c>
      <c r="D565" s="238" t="s">
        <v>564</v>
      </c>
      <c r="E565" s="239">
        <v>45382</v>
      </c>
      <c r="F565" s="238">
        <v>343707</v>
      </c>
    </row>
    <row r="566" spans="2:6" x14ac:dyDescent="0.35">
      <c r="B566" s="238" t="s">
        <v>626</v>
      </c>
      <c r="C566" s="238" t="s">
        <v>33</v>
      </c>
      <c r="D566" s="238" t="s">
        <v>563</v>
      </c>
      <c r="E566" s="239">
        <v>45046</v>
      </c>
      <c r="F566" s="238">
        <v>27343</v>
      </c>
    </row>
    <row r="567" spans="2:6" x14ac:dyDescent="0.35">
      <c r="B567" s="238" t="s">
        <v>626</v>
      </c>
      <c r="C567" s="238" t="s">
        <v>33</v>
      </c>
      <c r="D567" s="238" t="s">
        <v>563</v>
      </c>
      <c r="E567" s="239">
        <v>45077</v>
      </c>
      <c r="F567" s="238">
        <v>44509</v>
      </c>
    </row>
    <row r="568" spans="2:6" x14ac:dyDescent="0.35">
      <c r="B568" s="238" t="s">
        <v>626</v>
      </c>
      <c r="C568" s="238" t="s">
        <v>33</v>
      </c>
      <c r="D568" s="238" t="s">
        <v>563</v>
      </c>
      <c r="E568" s="239">
        <v>45107</v>
      </c>
      <c r="F568" s="238">
        <v>63527</v>
      </c>
    </row>
    <row r="569" spans="2:6" x14ac:dyDescent="0.35">
      <c r="B569" s="238" t="s">
        <v>626</v>
      </c>
      <c r="C569" s="238" t="s">
        <v>33</v>
      </c>
      <c r="D569" s="238" t="s">
        <v>563</v>
      </c>
      <c r="E569" s="239">
        <v>45138</v>
      </c>
      <c r="F569" s="238">
        <v>80353</v>
      </c>
    </row>
    <row r="570" spans="2:6" x14ac:dyDescent="0.35">
      <c r="B570" s="238" t="s">
        <v>626</v>
      </c>
      <c r="C570" s="238" t="s">
        <v>33</v>
      </c>
      <c r="D570" s="238" t="s">
        <v>563</v>
      </c>
      <c r="E570" s="239">
        <v>45169</v>
      </c>
      <c r="F570" s="238">
        <v>93075</v>
      </c>
    </row>
    <row r="571" spans="2:6" x14ac:dyDescent="0.35">
      <c r="B571" s="238" t="s">
        <v>626</v>
      </c>
      <c r="C571" s="238" t="s">
        <v>33</v>
      </c>
      <c r="D571" s="238" t="s">
        <v>563</v>
      </c>
      <c r="E571" s="239">
        <v>45199</v>
      </c>
      <c r="F571" s="238">
        <v>106517</v>
      </c>
    </row>
    <row r="572" spans="2:6" x14ac:dyDescent="0.35">
      <c r="B572" s="238" t="s">
        <v>626</v>
      </c>
      <c r="C572" s="238" t="s">
        <v>33</v>
      </c>
      <c r="D572" s="238" t="s">
        <v>563</v>
      </c>
      <c r="E572" s="239">
        <v>45230</v>
      </c>
      <c r="F572" s="238">
        <v>120770</v>
      </c>
    </row>
    <row r="573" spans="2:6" x14ac:dyDescent="0.35">
      <c r="B573" s="238" t="s">
        <v>626</v>
      </c>
      <c r="C573" s="238" t="s">
        <v>33</v>
      </c>
      <c r="D573" s="238" t="s">
        <v>563</v>
      </c>
      <c r="E573" s="239">
        <v>45260</v>
      </c>
      <c r="F573" s="238">
        <v>129391</v>
      </c>
    </row>
    <row r="574" spans="2:6" x14ac:dyDescent="0.35">
      <c r="B574" s="238" t="s">
        <v>626</v>
      </c>
      <c r="C574" s="238" t="s">
        <v>33</v>
      </c>
      <c r="D574" s="238" t="s">
        <v>563</v>
      </c>
      <c r="E574" s="239">
        <v>45291</v>
      </c>
      <c r="F574" s="238">
        <v>136984</v>
      </c>
    </row>
    <row r="575" spans="2:6" x14ac:dyDescent="0.35">
      <c r="B575" s="238" t="s">
        <v>626</v>
      </c>
      <c r="C575" s="238" t="s">
        <v>33</v>
      </c>
      <c r="D575" s="238" t="s">
        <v>563</v>
      </c>
      <c r="E575" s="239">
        <v>45322</v>
      </c>
      <c r="F575" s="238">
        <v>149001</v>
      </c>
    </row>
    <row r="576" spans="2:6" x14ac:dyDescent="0.35">
      <c r="B576" s="238" t="s">
        <v>626</v>
      </c>
      <c r="C576" s="238" t="s">
        <v>33</v>
      </c>
      <c r="D576" s="238" t="s">
        <v>563</v>
      </c>
      <c r="E576" s="239">
        <v>45351</v>
      </c>
      <c r="F576" s="238">
        <v>159769</v>
      </c>
    </row>
    <row r="577" spans="2:6" x14ac:dyDescent="0.35">
      <c r="B577" s="238" t="s">
        <v>626</v>
      </c>
      <c r="C577" s="238" t="s">
        <v>33</v>
      </c>
      <c r="D577" s="238" t="s">
        <v>563</v>
      </c>
      <c r="E577" s="239">
        <v>45382</v>
      </c>
      <c r="F577" s="238">
        <v>173540</v>
      </c>
    </row>
    <row r="578" spans="2:6" x14ac:dyDescent="0.35">
      <c r="B578" s="238" t="s">
        <v>626</v>
      </c>
      <c r="C578" s="238" t="s">
        <v>33</v>
      </c>
      <c r="D578" s="238" t="s">
        <v>703</v>
      </c>
      <c r="E578" s="239">
        <v>45046</v>
      </c>
      <c r="F578" s="238">
        <v>110</v>
      </c>
    </row>
    <row r="579" spans="2:6" x14ac:dyDescent="0.35">
      <c r="B579" s="238" t="s">
        <v>626</v>
      </c>
      <c r="C579" s="238" t="s">
        <v>33</v>
      </c>
      <c r="D579" s="238" t="s">
        <v>703</v>
      </c>
      <c r="E579" s="239">
        <v>45077</v>
      </c>
      <c r="F579" s="238">
        <v>187</v>
      </c>
    </row>
    <row r="580" spans="2:6" x14ac:dyDescent="0.35">
      <c r="B580" s="238" t="s">
        <v>626</v>
      </c>
      <c r="C580" s="238" t="s">
        <v>33</v>
      </c>
      <c r="D580" s="238" t="s">
        <v>703</v>
      </c>
      <c r="E580" s="239">
        <v>45107</v>
      </c>
      <c r="F580" s="238">
        <v>286</v>
      </c>
    </row>
    <row r="581" spans="2:6" x14ac:dyDescent="0.35">
      <c r="B581" s="238" t="s">
        <v>626</v>
      </c>
      <c r="C581" s="238" t="s">
        <v>33</v>
      </c>
      <c r="D581" s="238" t="s">
        <v>703</v>
      </c>
      <c r="E581" s="239">
        <v>45138</v>
      </c>
      <c r="F581" s="238">
        <v>355</v>
      </c>
    </row>
    <row r="582" spans="2:6" x14ac:dyDescent="0.35">
      <c r="B582" s="238" t="s">
        <v>626</v>
      </c>
      <c r="C582" s="238" t="s">
        <v>33</v>
      </c>
      <c r="D582" s="238" t="s">
        <v>703</v>
      </c>
      <c r="E582" s="239">
        <v>45169</v>
      </c>
      <c r="F582" s="238">
        <v>424</v>
      </c>
    </row>
    <row r="583" spans="2:6" x14ac:dyDescent="0.35">
      <c r="B583" s="238" t="s">
        <v>626</v>
      </c>
      <c r="C583" s="238" t="s">
        <v>33</v>
      </c>
      <c r="D583" s="238" t="s">
        <v>703</v>
      </c>
      <c r="E583" s="239">
        <v>45199</v>
      </c>
      <c r="F583" s="238">
        <v>448</v>
      </c>
    </row>
    <row r="584" spans="2:6" x14ac:dyDescent="0.35">
      <c r="B584" s="238" t="s">
        <v>626</v>
      </c>
      <c r="C584" s="238" t="s">
        <v>33</v>
      </c>
      <c r="D584" s="238" t="s">
        <v>703</v>
      </c>
      <c r="E584" s="239">
        <v>45230</v>
      </c>
      <c r="F584" s="238">
        <v>541</v>
      </c>
    </row>
    <row r="585" spans="2:6" x14ac:dyDescent="0.35">
      <c r="B585" s="238" t="s">
        <v>626</v>
      </c>
      <c r="C585" s="238" t="s">
        <v>33</v>
      </c>
      <c r="D585" s="238" t="s">
        <v>703</v>
      </c>
      <c r="E585" s="239">
        <v>45260</v>
      </c>
      <c r="F585" s="238">
        <v>593</v>
      </c>
    </row>
    <row r="586" spans="2:6" x14ac:dyDescent="0.35">
      <c r="B586" s="238" t="s">
        <v>626</v>
      </c>
      <c r="C586" s="238" t="s">
        <v>33</v>
      </c>
      <c r="D586" s="238" t="s">
        <v>703</v>
      </c>
      <c r="E586" s="239">
        <v>45291</v>
      </c>
      <c r="F586" s="238">
        <v>639</v>
      </c>
    </row>
    <row r="587" spans="2:6" x14ac:dyDescent="0.35">
      <c r="B587" s="238" t="s">
        <v>626</v>
      </c>
      <c r="C587" s="238" t="s">
        <v>33</v>
      </c>
      <c r="D587" s="238" t="s">
        <v>703</v>
      </c>
      <c r="E587" s="239">
        <v>45322</v>
      </c>
      <c r="F587" s="238">
        <v>723</v>
      </c>
    </row>
    <row r="588" spans="2:6" x14ac:dyDescent="0.35">
      <c r="B588" s="238" t="s">
        <v>626</v>
      </c>
      <c r="C588" s="238" t="s">
        <v>33</v>
      </c>
      <c r="D588" s="238" t="s">
        <v>703</v>
      </c>
      <c r="E588" s="239">
        <v>45351</v>
      </c>
      <c r="F588" s="238">
        <v>775</v>
      </c>
    </row>
    <row r="589" spans="2:6" x14ac:dyDescent="0.35">
      <c r="B589" s="238" t="s">
        <v>626</v>
      </c>
      <c r="C589" s="238" t="s">
        <v>33</v>
      </c>
      <c r="D589" s="238" t="s">
        <v>703</v>
      </c>
      <c r="E589" s="239">
        <v>45382</v>
      </c>
      <c r="F589" s="238">
        <v>1029</v>
      </c>
    </row>
    <row r="590" spans="2:6" x14ac:dyDescent="0.35">
      <c r="B590" s="238" t="s">
        <v>626</v>
      </c>
      <c r="C590" s="238" t="s">
        <v>702</v>
      </c>
      <c r="D590" s="238" t="s">
        <v>700</v>
      </c>
      <c r="E590" s="239">
        <v>45046</v>
      </c>
      <c r="F590" s="238">
        <v>2008</v>
      </c>
    </row>
    <row r="591" spans="2:6" x14ac:dyDescent="0.35">
      <c r="B591" s="238" t="s">
        <v>626</v>
      </c>
      <c r="C591" s="238" t="s">
        <v>702</v>
      </c>
      <c r="D591" s="238" t="s">
        <v>700</v>
      </c>
      <c r="E591" s="239">
        <v>45077</v>
      </c>
      <c r="F591" s="238">
        <v>1877</v>
      </c>
    </row>
    <row r="592" spans="2:6" x14ac:dyDescent="0.35">
      <c r="B592" s="238" t="s">
        <v>626</v>
      </c>
      <c r="C592" s="238" t="s">
        <v>702</v>
      </c>
      <c r="D592" s="238" t="s">
        <v>700</v>
      </c>
      <c r="E592" s="239">
        <v>45107</v>
      </c>
      <c r="F592" s="238">
        <v>1833</v>
      </c>
    </row>
    <row r="593" spans="2:6" x14ac:dyDescent="0.35">
      <c r="B593" s="238" t="s">
        <v>626</v>
      </c>
      <c r="C593" s="238" t="s">
        <v>702</v>
      </c>
      <c r="D593" s="238" t="s">
        <v>700</v>
      </c>
      <c r="E593" s="239">
        <v>45138</v>
      </c>
      <c r="F593" s="238">
        <v>1757</v>
      </c>
    </row>
    <row r="594" spans="2:6" x14ac:dyDescent="0.35">
      <c r="B594" s="238" t="s">
        <v>626</v>
      </c>
      <c r="C594" s="238" t="s">
        <v>702</v>
      </c>
      <c r="D594" s="238" t="s">
        <v>700</v>
      </c>
      <c r="E594" s="239">
        <v>45169</v>
      </c>
      <c r="F594" s="238">
        <v>1662</v>
      </c>
    </row>
    <row r="595" spans="2:6" x14ac:dyDescent="0.35">
      <c r="B595" s="238" t="s">
        <v>626</v>
      </c>
      <c r="C595" s="238" t="s">
        <v>702</v>
      </c>
      <c r="D595" s="238" t="s">
        <v>700</v>
      </c>
      <c r="E595" s="239">
        <v>45199</v>
      </c>
      <c r="F595" s="238">
        <v>1605</v>
      </c>
    </row>
    <row r="596" spans="2:6" x14ac:dyDescent="0.35">
      <c r="B596" s="238" t="s">
        <v>626</v>
      </c>
      <c r="C596" s="238" t="s">
        <v>702</v>
      </c>
      <c r="D596" s="238" t="s">
        <v>700</v>
      </c>
      <c r="E596" s="239">
        <v>45230</v>
      </c>
      <c r="F596" s="238">
        <v>1479</v>
      </c>
    </row>
    <row r="597" spans="2:6" x14ac:dyDescent="0.35">
      <c r="B597" s="238" t="s">
        <v>626</v>
      </c>
      <c r="C597" s="238" t="s">
        <v>702</v>
      </c>
      <c r="D597" s="238" t="s">
        <v>700</v>
      </c>
      <c r="E597" s="239">
        <v>45260</v>
      </c>
      <c r="F597" s="238">
        <v>1264</v>
      </c>
    </row>
    <row r="598" spans="2:6" x14ac:dyDescent="0.35">
      <c r="B598" s="238" t="s">
        <v>626</v>
      </c>
      <c r="C598" s="238" t="s">
        <v>702</v>
      </c>
      <c r="D598" s="238" t="s">
        <v>700</v>
      </c>
      <c r="E598" s="239">
        <v>45291</v>
      </c>
      <c r="F598" s="238">
        <v>1203</v>
      </c>
    </row>
    <row r="599" spans="2:6" x14ac:dyDescent="0.35">
      <c r="B599" s="238" t="s">
        <v>626</v>
      </c>
      <c r="C599" s="238" t="s">
        <v>702</v>
      </c>
      <c r="D599" s="238" t="s">
        <v>700</v>
      </c>
      <c r="E599" s="239">
        <v>45322</v>
      </c>
      <c r="F599" s="238">
        <v>1137</v>
      </c>
    </row>
    <row r="600" spans="2:6" x14ac:dyDescent="0.35">
      <c r="B600" s="238" t="s">
        <v>626</v>
      </c>
      <c r="C600" s="238" t="s">
        <v>702</v>
      </c>
      <c r="D600" s="238" t="s">
        <v>700</v>
      </c>
      <c r="E600" s="239">
        <v>45351</v>
      </c>
      <c r="F600" s="238">
        <v>1060</v>
      </c>
    </row>
    <row r="601" spans="2:6" x14ac:dyDescent="0.35">
      <c r="B601" s="238" t="s">
        <v>626</v>
      </c>
      <c r="C601" s="238" t="s">
        <v>702</v>
      </c>
      <c r="D601" s="238" t="s">
        <v>700</v>
      </c>
      <c r="E601" s="239">
        <v>45382</v>
      </c>
      <c r="F601" s="238">
        <v>1037</v>
      </c>
    </row>
    <row r="602" spans="2:6" x14ac:dyDescent="0.35">
      <c r="B602" s="238" t="s">
        <v>626</v>
      </c>
      <c r="C602" s="238" t="s">
        <v>702</v>
      </c>
      <c r="D602" s="238" t="s">
        <v>564</v>
      </c>
      <c r="E602" s="239">
        <v>45046</v>
      </c>
      <c r="F602" s="238">
        <v>242128</v>
      </c>
    </row>
    <row r="603" spans="2:6" x14ac:dyDescent="0.35">
      <c r="B603" s="238" t="s">
        <v>626</v>
      </c>
      <c r="C603" s="238" t="s">
        <v>702</v>
      </c>
      <c r="D603" s="238" t="s">
        <v>564</v>
      </c>
      <c r="E603" s="239">
        <v>45077</v>
      </c>
      <c r="F603" s="238">
        <v>234192</v>
      </c>
    </row>
    <row r="604" spans="2:6" x14ac:dyDescent="0.35">
      <c r="B604" s="238" t="s">
        <v>626</v>
      </c>
      <c r="C604" s="238" t="s">
        <v>702</v>
      </c>
      <c r="D604" s="238" t="s">
        <v>564</v>
      </c>
      <c r="E604" s="239">
        <v>45107</v>
      </c>
      <c r="F604" s="238">
        <v>253298</v>
      </c>
    </row>
    <row r="605" spans="2:6" x14ac:dyDescent="0.35">
      <c r="B605" s="238" t="s">
        <v>626</v>
      </c>
      <c r="C605" s="238" t="s">
        <v>702</v>
      </c>
      <c r="D605" s="238" t="s">
        <v>564</v>
      </c>
      <c r="E605" s="239">
        <v>45138</v>
      </c>
      <c r="F605" s="238">
        <v>260086</v>
      </c>
    </row>
    <row r="606" spans="2:6" x14ac:dyDescent="0.35">
      <c r="B606" s="238" t="s">
        <v>626</v>
      </c>
      <c r="C606" s="238" t="s">
        <v>702</v>
      </c>
      <c r="D606" s="238" t="s">
        <v>564</v>
      </c>
      <c r="E606" s="239">
        <v>45169</v>
      </c>
      <c r="F606" s="238">
        <v>264799</v>
      </c>
    </row>
    <row r="607" spans="2:6" x14ac:dyDescent="0.35">
      <c r="B607" s="238" t="s">
        <v>626</v>
      </c>
      <c r="C607" s="238" t="s">
        <v>702</v>
      </c>
      <c r="D607" s="238" t="s">
        <v>564</v>
      </c>
      <c r="E607" s="239">
        <v>45199</v>
      </c>
      <c r="F607" s="238">
        <v>277056</v>
      </c>
    </row>
    <row r="608" spans="2:6" x14ac:dyDescent="0.35">
      <c r="B608" s="238" t="s">
        <v>626</v>
      </c>
      <c r="C608" s="238" t="s">
        <v>702</v>
      </c>
      <c r="D608" s="238" t="s">
        <v>564</v>
      </c>
      <c r="E608" s="239">
        <v>45230</v>
      </c>
      <c r="F608" s="238">
        <v>281871</v>
      </c>
    </row>
    <row r="609" spans="2:6" x14ac:dyDescent="0.35">
      <c r="B609" s="238" t="s">
        <v>626</v>
      </c>
      <c r="C609" s="238" t="s">
        <v>702</v>
      </c>
      <c r="D609" s="238" t="s">
        <v>564</v>
      </c>
      <c r="E609" s="239">
        <v>45260</v>
      </c>
      <c r="F609" s="238">
        <v>277130</v>
      </c>
    </row>
    <row r="610" spans="2:6" x14ac:dyDescent="0.35">
      <c r="B610" s="238" t="s">
        <v>626</v>
      </c>
      <c r="C610" s="238" t="s">
        <v>702</v>
      </c>
      <c r="D610" s="238" t="s">
        <v>564</v>
      </c>
      <c r="E610" s="239">
        <v>45291</v>
      </c>
      <c r="F610" s="238">
        <v>279443</v>
      </c>
    </row>
    <row r="611" spans="2:6" x14ac:dyDescent="0.35">
      <c r="B611" s="238" t="s">
        <v>626</v>
      </c>
      <c r="C611" s="238" t="s">
        <v>702</v>
      </c>
      <c r="D611" s="238" t="s">
        <v>564</v>
      </c>
      <c r="E611" s="239">
        <v>45322</v>
      </c>
      <c r="F611" s="238">
        <v>282517</v>
      </c>
    </row>
    <row r="612" spans="2:6" x14ac:dyDescent="0.35">
      <c r="B612" s="238" t="s">
        <v>626</v>
      </c>
      <c r="C612" s="238" t="s">
        <v>702</v>
      </c>
      <c r="D612" s="238" t="s">
        <v>564</v>
      </c>
      <c r="E612" s="239">
        <v>45351</v>
      </c>
      <c r="F612" s="238">
        <v>284715</v>
      </c>
    </row>
    <row r="613" spans="2:6" x14ac:dyDescent="0.35">
      <c r="B613" s="238" t="s">
        <v>626</v>
      </c>
      <c r="C613" s="238" t="s">
        <v>702</v>
      </c>
      <c r="D613" s="238" t="s">
        <v>564</v>
      </c>
      <c r="E613" s="239">
        <v>45382</v>
      </c>
      <c r="F613" s="238">
        <v>293982</v>
      </c>
    </row>
    <row r="614" spans="2:6" x14ac:dyDescent="0.35">
      <c r="B614" s="238" t="s">
        <v>626</v>
      </c>
      <c r="C614" s="238" t="s">
        <v>702</v>
      </c>
      <c r="D614" s="238" t="s">
        <v>563</v>
      </c>
      <c r="E614" s="239">
        <v>45046</v>
      </c>
      <c r="F614" s="238">
        <v>11567</v>
      </c>
    </row>
    <row r="615" spans="2:6" x14ac:dyDescent="0.35">
      <c r="B615" s="238" t="s">
        <v>626</v>
      </c>
      <c r="C615" s="238" t="s">
        <v>702</v>
      </c>
      <c r="D615" s="238" t="s">
        <v>563</v>
      </c>
      <c r="E615" s="239">
        <v>45077</v>
      </c>
      <c r="F615" s="238">
        <v>23743</v>
      </c>
    </row>
    <row r="616" spans="2:6" x14ac:dyDescent="0.35">
      <c r="B616" s="238" t="s">
        <v>626</v>
      </c>
      <c r="C616" s="238" t="s">
        <v>702</v>
      </c>
      <c r="D616" s="238" t="s">
        <v>563</v>
      </c>
      <c r="E616" s="239">
        <v>45107</v>
      </c>
      <c r="F616" s="238">
        <v>39447</v>
      </c>
    </row>
    <row r="617" spans="2:6" x14ac:dyDescent="0.35">
      <c r="B617" s="238" t="s">
        <v>626</v>
      </c>
      <c r="C617" s="238" t="s">
        <v>702</v>
      </c>
      <c r="D617" s="238" t="s">
        <v>563</v>
      </c>
      <c r="E617" s="239">
        <v>45138</v>
      </c>
      <c r="F617" s="238">
        <v>53202</v>
      </c>
    </row>
    <row r="618" spans="2:6" x14ac:dyDescent="0.35">
      <c r="B618" s="238" t="s">
        <v>626</v>
      </c>
      <c r="C618" s="238" t="s">
        <v>702</v>
      </c>
      <c r="D618" s="238" t="s">
        <v>563</v>
      </c>
      <c r="E618" s="239">
        <v>45169</v>
      </c>
      <c r="F618" s="238">
        <v>65822</v>
      </c>
    </row>
    <row r="619" spans="2:6" x14ac:dyDescent="0.35">
      <c r="B619" s="238" t="s">
        <v>626</v>
      </c>
      <c r="C619" s="238" t="s">
        <v>702</v>
      </c>
      <c r="D619" s="238" t="s">
        <v>563</v>
      </c>
      <c r="E619" s="239">
        <v>45199</v>
      </c>
      <c r="F619" s="238">
        <v>80576</v>
      </c>
    </row>
    <row r="620" spans="2:6" x14ac:dyDescent="0.35">
      <c r="B620" s="238" t="s">
        <v>626</v>
      </c>
      <c r="C620" s="238" t="s">
        <v>702</v>
      </c>
      <c r="D620" s="238" t="s">
        <v>563</v>
      </c>
      <c r="E620" s="239">
        <v>45230</v>
      </c>
      <c r="F620" s="238">
        <v>94548</v>
      </c>
    </row>
    <row r="621" spans="2:6" x14ac:dyDescent="0.35">
      <c r="B621" s="238" t="s">
        <v>626</v>
      </c>
      <c r="C621" s="238" t="s">
        <v>702</v>
      </c>
      <c r="D621" s="238" t="s">
        <v>563</v>
      </c>
      <c r="E621" s="239">
        <v>45260</v>
      </c>
      <c r="F621" s="238">
        <v>106496</v>
      </c>
    </row>
    <row r="622" spans="2:6" x14ac:dyDescent="0.35">
      <c r="B622" s="238" t="s">
        <v>626</v>
      </c>
      <c r="C622" s="238" t="s">
        <v>702</v>
      </c>
      <c r="D622" s="238" t="s">
        <v>563</v>
      </c>
      <c r="E622" s="239">
        <v>45291</v>
      </c>
      <c r="F622" s="238">
        <v>115566</v>
      </c>
    </row>
    <row r="623" spans="2:6" x14ac:dyDescent="0.35">
      <c r="B623" s="238" t="s">
        <v>626</v>
      </c>
      <c r="C623" s="238" t="s">
        <v>702</v>
      </c>
      <c r="D623" s="238" t="s">
        <v>563</v>
      </c>
      <c r="E623" s="239">
        <v>45322</v>
      </c>
      <c r="F623" s="238">
        <v>128877</v>
      </c>
    </row>
    <row r="624" spans="2:6" x14ac:dyDescent="0.35">
      <c r="B624" s="238" t="s">
        <v>626</v>
      </c>
      <c r="C624" s="238" t="s">
        <v>702</v>
      </c>
      <c r="D624" s="238" t="s">
        <v>563</v>
      </c>
      <c r="E624" s="239">
        <v>45351</v>
      </c>
      <c r="F624" s="238">
        <v>141793</v>
      </c>
    </row>
    <row r="625" spans="2:6" x14ac:dyDescent="0.35">
      <c r="B625" s="238" t="s">
        <v>626</v>
      </c>
      <c r="C625" s="238" t="s">
        <v>702</v>
      </c>
      <c r="D625" s="238" t="s">
        <v>563</v>
      </c>
      <c r="E625" s="239">
        <v>45382</v>
      </c>
      <c r="F625" s="238">
        <v>157529</v>
      </c>
    </row>
    <row r="626" spans="2:6" x14ac:dyDescent="0.35">
      <c r="B626" s="238" t="s">
        <v>626</v>
      </c>
      <c r="C626" s="238" t="s">
        <v>702</v>
      </c>
      <c r="D626" s="238" t="s">
        <v>705</v>
      </c>
      <c r="E626" s="239">
        <v>45046</v>
      </c>
      <c r="F626" s="238">
        <v>78132</v>
      </c>
    </row>
    <row r="627" spans="2:6" x14ac:dyDescent="0.35">
      <c r="B627" s="238" t="s">
        <v>626</v>
      </c>
      <c r="C627" s="238" t="s">
        <v>702</v>
      </c>
      <c r="D627" s="238" t="s">
        <v>705</v>
      </c>
      <c r="E627" s="239">
        <v>45077</v>
      </c>
      <c r="F627" s="238">
        <v>71199</v>
      </c>
    </row>
    <row r="628" spans="2:6" x14ac:dyDescent="0.35">
      <c r="B628" s="238" t="s">
        <v>626</v>
      </c>
      <c r="C628" s="238" t="s">
        <v>702</v>
      </c>
      <c r="D628" s="238" t="s">
        <v>705</v>
      </c>
      <c r="E628" s="239">
        <v>45107</v>
      </c>
      <c r="F628" s="238">
        <v>75613</v>
      </c>
    </row>
    <row r="629" spans="2:6" x14ac:dyDescent="0.35">
      <c r="B629" s="238" t="s">
        <v>626</v>
      </c>
      <c r="C629" s="238" t="s">
        <v>702</v>
      </c>
      <c r="D629" s="238" t="s">
        <v>705</v>
      </c>
      <c r="E629" s="239">
        <v>45138</v>
      </c>
      <c r="F629" s="238">
        <v>72914</v>
      </c>
    </row>
    <row r="630" spans="2:6" x14ac:dyDescent="0.35">
      <c r="B630" s="238" t="s">
        <v>626</v>
      </c>
      <c r="C630" s="238" t="s">
        <v>702</v>
      </c>
      <c r="D630" s="238" t="s">
        <v>705</v>
      </c>
      <c r="E630" s="239">
        <v>45169</v>
      </c>
      <c r="F630" s="238">
        <v>69158</v>
      </c>
    </row>
    <row r="631" spans="2:6" x14ac:dyDescent="0.35">
      <c r="B631" s="238" t="s">
        <v>626</v>
      </c>
      <c r="C631" s="238" t="s">
        <v>702</v>
      </c>
      <c r="D631" s="238" t="s">
        <v>705</v>
      </c>
      <c r="E631" s="239">
        <v>45199</v>
      </c>
      <c r="F631" s="238">
        <v>68065</v>
      </c>
    </row>
    <row r="632" spans="2:6" x14ac:dyDescent="0.35">
      <c r="B632" s="238" t="s">
        <v>626</v>
      </c>
      <c r="C632" s="238" t="s">
        <v>702</v>
      </c>
      <c r="D632" s="238" t="s">
        <v>705</v>
      </c>
      <c r="E632" s="239">
        <v>45230</v>
      </c>
      <c r="F632" s="238">
        <v>66557</v>
      </c>
    </row>
    <row r="633" spans="2:6" x14ac:dyDescent="0.35">
      <c r="B633" s="238" t="s">
        <v>626</v>
      </c>
      <c r="C633" s="238" t="s">
        <v>702</v>
      </c>
      <c r="D633" s="238" t="s">
        <v>705</v>
      </c>
      <c r="E633" s="239">
        <v>45260</v>
      </c>
      <c r="F633" s="238">
        <v>61434</v>
      </c>
    </row>
    <row r="634" spans="2:6" x14ac:dyDescent="0.35">
      <c r="B634" s="238" t="s">
        <v>626</v>
      </c>
      <c r="C634" s="238" t="s">
        <v>702</v>
      </c>
      <c r="D634" s="238" t="s">
        <v>705</v>
      </c>
      <c r="E634" s="239">
        <v>45291</v>
      </c>
      <c r="F634" s="238">
        <v>57903</v>
      </c>
    </row>
    <row r="635" spans="2:6" x14ac:dyDescent="0.35">
      <c r="B635" s="238" t="s">
        <v>626</v>
      </c>
      <c r="C635" s="238" t="s">
        <v>702</v>
      </c>
      <c r="D635" s="238" t="s">
        <v>705</v>
      </c>
      <c r="E635" s="239">
        <v>45322</v>
      </c>
      <c r="F635" s="238">
        <v>54043</v>
      </c>
    </row>
    <row r="636" spans="2:6" x14ac:dyDescent="0.35">
      <c r="B636" s="238" t="s">
        <v>626</v>
      </c>
      <c r="C636" s="238" t="s">
        <v>702</v>
      </c>
      <c r="D636" s="238" t="s">
        <v>705</v>
      </c>
      <c r="E636" s="239">
        <v>45351</v>
      </c>
      <c r="F636" s="238">
        <v>50001</v>
      </c>
    </row>
    <row r="637" spans="2:6" x14ac:dyDescent="0.35">
      <c r="B637" s="238" t="s">
        <v>626</v>
      </c>
      <c r="C637" s="238" t="s">
        <v>702</v>
      </c>
      <c r="D637" s="238" t="s">
        <v>705</v>
      </c>
      <c r="E637" s="239">
        <v>45382</v>
      </c>
      <c r="F637" s="238">
        <v>47513</v>
      </c>
    </row>
    <row r="638" spans="2:6" x14ac:dyDescent="0.35">
      <c r="B638" s="238" t="s">
        <v>626</v>
      </c>
      <c r="C638" s="238" t="s">
        <v>702</v>
      </c>
      <c r="D638" s="238" t="s">
        <v>704</v>
      </c>
      <c r="E638" s="239">
        <v>45046</v>
      </c>
      <c r="F638" s="238">
        <v>15</v>
      </c>
    </row>
    <row r="639" spans="2:6" x14ac:dyDescent="0.35">
      <c r="B639" s="238" t="s">
        <v>626</v>
      </c>
      <c r="C639" s="238" t="s">
        <v>702</v>
      </c>
      <c r="D639" s="238" t="s">
        <v>704</v>
      </c>
      <c r="E639" s="239">
        <v>45077</v>
      </c>
      <c r="F639" s="238">
        <v>26</v>
      </c>
    </row>
    <row r="640" spans="2:6" x14ac:dyDescent="0.35">
      <c r="B640" s="238" t="s">
        <v>626</v>
      </c>
      <c r="C640" s="238" t="s">
        <v>702</v>
      </c>
      <c r="D640" s="238" t="s">
        <v>704</v>
      </c>
      <c r="E640" s="239">
        <v>45107</v>
      </c>
      <c r="F640" s="238">
        <v>44</v>
      </c>
    </row>
    <row r="641" spans="2:6" x14ac:dyDescent="0.35">
      <c r="B641" s="238" t="s">
        <v>626</v>
      </c>
      <c r="C641" s="238" t="s">
        <v>702</v>
      </c>
      <c r="D641" s="238" t="s">
        <v>704</v>
      </c>
      <c r="E641" s="239">
        <v>45138</v>
      </c>
      <c r="F641" s="238">
        <v>50</v>
      </c>
    </row>
    <row r="642" spans="2:6" x14ac:dyDescent="0.35">
      <c r="B642" s="238" t="s">
        <v>626</v>
      </c>
      <c r="C642" s="238" t="s">
        <v>702</v>
      </c>
      <c r="D642" s="238" t="s">
        <v>704</v>
      </c>
      <c r="E642" s="239">
        <v>45169</v>
      </c>
      <c r="F642" s="238">
        <v>61</v>
      </c>
    </row>
    <row r="643" spans="2:6" x14ac:dyDescent="0.35">
      <c r="B643" s="238" t="s">
        <v>626</v>
      </c>
      <c r="C643" s="238" t="s">
        <v>702</v>
      </c>
      <c r="D643" s="238" t="s">
        <v>704</v>
      </c>
      <c r="E643" s="239">
        <v>45199</v>
      </c>
      <c r="F643" s="238">
        <v>67</v>
      </c>
    </row>
    <row r="644" spans="2:6" x14ac:dyDescent="0.35">
      <c r="B644" s="238" t="s">
        <v>626</v>
      </c>
      <c r="C644" s="238" t="s">
        <v>702</v>
      </c>
      <c r="D644" s="238" t="s">
        <v>704</v>
      </c>
      <c r="E644" s="239">
        <v>45230</v>
      </c>
      <c r="F644" s="238">
        <v>91</v>
      </c>
    </row>
    <row r="645" spans="2:6" x14ac:dyDescent="0.35">
      <c r="B645" s="238" t="s">
        <v>626</v>
      </c>
      <c r="C645" s="238" t="s">
        <v>702</v>
      </c>
      <c r="D645" s="238" t="s">
        <v>704</v>
      </c>
      <c r="E645" s="239">
        <v>45260</v>
      </c>
      <c r="F645" s="238">
        <v>111</v>
      </c>
    </row>
    <row r="646" spans="2:6" x14ac:dyDescent="0.35">
      <c r="B646" s="238" t="s">
        <v>626</v>
      </c>
      <c r="C646" s="238" t="s">
        <v>702</v>
      </c>
      <c r="D646" s="238" t="s">
        <v>704</v>
      </c>
      <c r="E646" s="239">
        <v>45291</v>
      </c>
      <c r="F646" s="238">
        <v>123</v>
      </c>
    </row>
    <row r="647" spans="2:6" x14ac:dyDescent="0.35">
      <c r="B647" s="238" t="s">
        <v>626</v>
      </c>
      <c r="C647" s="238" t="s">
        <v>702</v>
      </c>
      <c r="D647" s="238" t="s">
        <v>704</v>
      </c>
      <c r="E647" s="239">
        <v>45322</v>
      </c>
      <c r="F647" s="238">
        <v>150</v>
      </c>
    </row>
    <row r="648" spans="2:6" x14ac:dyDescent="0.35">
      <c r="B648" s="238" t="s">
        <v>626</v>
      </c>
      <c r="C648" s="238" t="s">
        <v>702</v>
      </c>
      <c r="D648" s="238" t="s">
        <v>704</v>
      </c>
      <c r="E648" s="239">
        <v>45351</v>
      </c>
      <c r="F648" s="238">
        <v>161</v>
      </c>
    </row>
    <row r="649" spans="2:6" x14ac:dyDescent="0.35">
      <c r="B649" s="238" t="s">
        <v>626</v>
      </c>
      <c r="C649" s="238" t="s">
        <v>702</v>
      </c>
      <c r="D649" s="238" t="s">
        <v>704</v>
      </c>
      <c r="E649" s="239">
        <v>45382</v>
      </c>
      <c r="F649" s="238">
        <v>179</v>
      </c>
    </row>
    <row r="650" spans="2:6" x14ac:dyDescent="0.35">
      <c r="E650" s="239"/>
    </row>
    <row r="651" spans="2:6" x14ac:dyDescent="0.35">
      <c r="E651" s="239"/>
    </row>
    <row r="652" spans="2:6" x14ac:dyDescent="0.35">
      <c r="E652" s="239"/>
    </row>
    <row r="653" spans="2:6" x14ac:dyDescent="0.35">
      <c r="E653" s="239"/>
    </row>
    <row r="654" spans="2:6" x14ac:dyDescent="0.35">
      <c r="E654" s="239"/>
    </row>
    <row r="655" spans="2:6" x14ac:dyDescent="0.35">
      <c r="E655" s="239"/>
    </row>
    <row r="656" spans="2:6" x14ac:dyDescent="0.35">
      <c r="E656" s="239"/>
    </row>
    <row r="657" spans="5:5" x14ac:dyDescent="0.35">
      <c r="E657" s="239"/>
    </row>
    <row r="658" spans="5:5" x14ac:dyDescent="0.35">
      <c r="E658" s="239"/>
    </row>
    <row r="659" spans="5:5" x14ac:dyDescent="0.35">
      <c r="E659" s="239"/>
    </row>
    <row r="660" spans="5:5" x14ac:dyDescent="0.35">
      <c r="E660" s="239"/>
    </row>
    <row r="661" spans="5:5" x14ac:dyDescent="0.35">
      <c r="E661" s="239"/>
    </row>
    <row r="662" spans="5:5" x14ac:dyDescent="0.35">
      <c r="E662" s="239"/>
    </row>
    <row r="663" spans="5:5" x14ac:dyDescent="0.35">
      <c r="E663" s="239"/>
    </row>
    <row r="664" spans="5:5" x14ac:dyDescent="0.35">
      <c r="E664" s="239"/>
    </row>
    <row r="665" spans="5:5" x14ac:dyDescent="0.35">
      <c r="E665" s="239"/>
    </row>
    <row r="666" spans="5:5" x14ac:dyDescent="0.35">
      <c r="E666" s="239"/>
    </row>
    <row r="667" spans="5:5" x14ac:dyDescent="0.35">
      <c r="E667" s="239"/>
    </row>
    <row r="668" spans="5:5" x14ac:dyDescent="0.35">
      <c r="E668" s="239"/>
    </row>
    <row r="669" spans="5:5" x14ac:dyDescent="0.35">
      <c r="E669" s="239"/>
    </row>
    <row r="670" spans="5:5" x14ac:dyDescent="0.35">
      <c r="E670" s="239"/>
    </row>
    <row r="671" spans="5:5" x14ac:dyDescent="0.35">
      <c r="E671" s="239"/>
    </row>
    <row r="672" spans="5:5" x14ac:dyDescent="0.35">
      <c r="E672" s="239"/>
    </row>
    <row r="673" spans="5:5" x14ac:dyDescent="0.35">
      <c r="E673" s="239"/>
    </row>
    <row r="674" spans="5:5" x14ac:dyDescent="0.35">
      <c r="E674" s="239"/>
    </row>
    <row r="675" spans="5:5" x14ac:dyDescent="0.35">
      <c r="E675" s="239"/>
    </row>
    <row r="676" spans="5:5" x14ac:dyDescent="0.35">
      <c r="E676" s="239"/>
    </row>
    <row r="677" spans="5:5" x14ac:dyDescent="0.35">
      <c r="E677" s="239"/>
    </row>
    <row r="678" spans="5:5" x14ac:dyDescent="0.35">
      <c r="E678" s="239"/>
    </row>
    <row r="679" spans="5:5" x14ac:dyDescent="0.35">
      <c r="E679" s="239"/>
    </row>
    <row r="680" spans="5:5" x14ac:dyDescent="0.35">
      <c r="E680" s="239"/>
    </row>
    <row r="681" spans="5:5" x14ac:dyDescent="0.35">
      <c r="E681" s="239"/>
    </row>
    <row r="682" spans="5:5" x14ac:dyDescent="0.35">
      <c r="E682" s="239"/>
    </row>
    <row r="683" spans="5:5" x14ac:dyDescent="0.35">
      <c r="E683" s="239"/>
    </row>
    <row r="684" spans="5:5" x14ac:dyDescent="0.35">
      <c r="E684" s="239"/>
    </row>
    <row r="685" spans="5:5" x14ac:dyDescent="0.35">
      <c r="E685" s="239"/>
    </row>
    <row r="686" spans="5:5" x14ac:dyDescent="0.35">
      <c r="E686" s="239"/>
    </row>
    <row r="687" spans="5:5" x14ac:dyDescent="0.35">
      <c r="E687" s="239"/>
    </row>
    <row r="688" spans="5:5" x14ac:dyDescent="0.35">
      <c r="E688" s="239"/>
    </row>
    <row r="689" spans="5:5" x14ac:dyDescent="0.35">
      <c r="E689" s="239"/>
    </row>
    <row r="690" spans="5:5" x14ac:dyDescent="0.35">
      <c r="E690" s="239"/>
    </row>
    <row r="691" spans="5:5" x14ac:dyDescent="0.35">
      <c r="E691" s="239"/>
    </row>
    <row r="692" spans="5:5" x14ac:dyDescent="0.35">
      <c r="E692" s="239"/>
    </row>
    <row r="693" spans="5:5" x14ac:dyDescent="0.35">
      <c r="E693" s="239"/>
    </row>
    <row r="694" spans="5:5" x14ac:dyDescent="0.35">
      <c r="E694" s="239"/>
    </row>
    <row r="695" spans="5:5" x14ac:dyDescent="0.35">
      <c r="E695" s="239"/>
    </row>
    <row r="696" spans="5:5" x14ac:dyDescent="0.35">
      <c r="E696" s="239"/>
    </row>
    <row r="697" spans="5:5" x14ac:dyDescent="0.35">
      <c r="E697" s="239"/>
    </row>
    <row r="698" spans="5:5" x14ac:dyDescent="0.35">
      <c r="E698" s="239"/>
    </row>
    <row r="699" spans="5:5" x14ac:dyDescent="0.35">
      <c r="E699" s="239"/>
    </row>
    <row r="700" spans="5:5" x14ac:dyDescent="0.35">
      <c r="E700" s="239"/>
    </row>
    <row r="701" spans="5:5" x14ac:dyDescent="0.35">
      <c r="E701" s="239"/>
    </row>
    <row r="702" spans="5:5" x14ac:dyDescent="0.35">
      <c r="E702" s="239"/>
    </row>
    <row r="703" spans="5:5" x14ac:dyDescent="0.35">
      <c r="E703" s="239"/>
    </row>
    <row r="704" spans="5:5" x14ac:dyDescent="0.35">
      <c r="E704" s="239"/>
    </row>
    <row r="705" spans="5:5" x14ac:dyDescent="0.35">
      <c r="E705" s="239"/>
    </row>
    <row r="706" spans="5:5" x14ac:dyDescent="0.35">
      <c r="E706" s="239"/>
    </row>
    <row r="707" spans="5:5" x14ac:dyDescent="0.35">
      <c r="E707" s="239"/>
    </row>
    <row r="708" spans="5:5" x14ac:dyDescent="0.35">
      <c r="E708" s="239"/>
    </row>
    <row r="709" spans="5:5" x14ac:dyDescent="0.35">
      <c r="E709" s="239"/>
    </row>
    <row r="710" spans="5:5" x14ac:dyDescent="0.35">
      <c r="E710" s="239"/>
    </row>
    <row r="711" spans="5:5" x14ac:dyDescent="0.35">
      <c r="E711" s="239"/>
    </row>
    <row r="712" spans="5:5" x14ac:dyDescent="0.35">
      <c r="E712" s="239"/>
    </row>
    <row r="713" spans="5:5" x14ac:dyDescent="0.35">
      <c r="E713" s="239"/>
    </row>
    <row r="714" spans="5:5" x14ac:dyDescent="0.35">
      <c r="E714" s="239"/>
    </row>
    <row r="715" spans="5:5" x14ac:dyDescent="0.35">
      <c r="E715" s="239"/>
    </row>
    <row r="716" spans="5:5" x14ac:dyDescent="0.35">
      <c r="E716" s="239"/>
    </row>
    <row r="717" spans="5:5" x14ac:dyDescent="0.35">
      <c r="E717" s="239"/>
    </row>
    <row r="718" spans="5:5" x14ac:dyDescent="0.35">
      <c r="E718" s="239"/>
    </row>
    <row r="719" spans="5:5" x14ac:dyDescent="0.35">
      <c r="E719" s="239"/>
    </row>
    <row r="720" spans="5:5" x14ac:dyDescent="0.35">
      <c r="E720" s="239"/>
    </row>
    <row r="721" spans="5:5" x14ac:dyDescent="0.35">
      <c r="E721" s="239"/>
    </row>
    <row r="722" spans="5:5" x14ac:dyDescent="0.35">
      <c r="E722" s="239"/>
    </row>
    <row r="723" spans="5:5" x14ac:dyDescent="0.35">
      <c r="E723" s="239"/>
    </row>
    <row r="724" spans="5:5" x14ac:dyDescent="0.35">
      <c r="E724" s="239"/>
    </row>
    <row r="725" spans="5:5" x14ac:dyDescent="0.35">
      <c r="E725" s="239"/>
    </row>
    <row r="726" spans="5:5" x14ac:dyDescent="0.35">
      <c r="E726" s="239"/>
    </row>
    <row r="727" spans="5:5" x14ac:dyDescent="0.35">
      <c r="E727" s="239"/>
    </row>
    <row r="728" spans="5:5" x14ac:dyDescent="0.35">
      <c r="E728" s="239"/>
    </row>
    <row r="729" spans="5:5" x14ac:dyDescent="0.35">
      <c r="E729" s="239"/>
    </row>
    <row r="730" spans="5:5" x14ac:dyDescent="0.35">
      <c r="E730" s="239"/>
    </row>
    <row r="731" spans="5:5" x14ac:dyDescent="0.35">
      <c r="E731" s="239"/>
    </row>
    <row r="732" spans="5:5" x14ac:dyDescent="0.35">
      <c r="E732" s="239"/>
    </row>
    <row r="733" spans="5:5" x14ac:dyDescent="0.35">
      <c r="E733" s="239"/>
    </row>
    <row r="734" spans="5:5" x14ac:dyDescent="0.35">
      <c r="E734" s="239"/>
    </row>
    <row r="735" spans="5:5" x14ac:dyDescent="0.35">
      <c r="E735" s="239"/>
    </row>
    <row r="736" spans="5:5" x14ac:dyDescent="0.35">
      <c r="E736" s="239"/>
    </row>
    <row r="737" spans="5:5" x14ac:dyDescent="0.35">
      <c r="E737" s="239"/>
    </row>
    <row r="738" spans="5:5" x14ac:dyDescent="0.35">
      <c r="E738" s="239"/>
    </row>
    <row r="739" spans="5:5" x14ac:dyDescent="0.35">
      <c r="E739" s="239"/>
    </row>
    <row r="740" spans="5:5" x14ac:dyDescent="0.35">
      <c r="E740" s="239"/>
    </row>
    <row r="741" spans="5:5" x14ac:dyDescent="0.35">
      <c r="E741" s="239"/>
    </row>
    <row r="742" spans="5:5" x14ac:dyDescent="0.35">
      <c r="E742" s="239"/>
    </row>
    <row r="743" spans="5:5" x14ac:dyDescent="0.35">
      <c r="E743" s="239"/>
    </row>
    <row r="744" spans="5:5" x14ac:dyDescent="0.35">
      <c r="E744" s="239"/>
    </row>
    <row r="745" spans="5:5" x14ac:dyDescent="0.35">
      <c r="E745" s="239"/>
    </row>
    <row r="746" spans="5:5" x14ac:dyDescent="0.35">
      <c r="E746" s="239"/>
    </row>
    <row r="747" spans="5:5" x14ac:dyDescent="0.35">
      <c r="E747" s="239"/>
    </row>
    <row r="748" spans="5:5" x14ac:dyDescent="0.35">
      <c r="E748" s="239"/>
    </row>
    <row r="749" spans="5:5" x14ac:dyDescent="0.35">
      <c r="E749" s="239"/>
    </row>
    <row r="750" spans="5:5" x14ac:dyDescent="0.35">
      <c r="E750" s="239"/>
    </row>
    <row r="751" spans="5:5" x14ac:dyDescent="0.35">
      <c r="E751" s="239"/>
    </row>
    <row r="752" spans="5:5" x14ac:dyDescent="0.35">
      <c r="E752" s="239"/>
    </row>
    <row r="753" spans="5:5" x14ac:dyDescent="0.35">
      <c r="E753" s="239"/>
    </row>
    <row r="754" spans="5:5" x14ac:dyDescent="0.35">
      <c r="E754" s="239"/>
    </row>
    <row r="755" spans="5:5" x14ac:dyDescent="0.35">
      <c r="E755" s="239"/>
    </row>
    <row r="756" spans="5:5" x14ac:dyDescent="0.35">
      <c r="E756" s="239"/>
    </row>
    <row r="757" spans="5:5" x14ac:dyDescent="0.35">
      <c r="E757" s="239"/>
    </row>
    <row r="758" spans="5:5" x14ac:dyDescent="0.35">
      <c r="E758" s="239"/>
    </row>
    <row r="759" spans="5:5" x14ac:dyDescent="0.35">
      <c r="E759" s="239"/>
    </row>
    <row r="760" spans="5:5" x14ac:dyDescent="0.35">
      <c r="E760" s="239"/>
    </row>
    <row r="761" spans="5:5" x14ac:dyDescent="0.35">
      <c r="E761" s="239"/>
    </row>
    <row r="762" spans="5:5" x14ac:dyDescent="0.35">
      <c r="E762" s="239"/>
    </row>
    <row r="763" spans="5:5" x14ac:dyDescent="0.35">
      <c r="E763" s="239"/>
    </row>
    <row r="764" spans="5:5" x14ac:dyDescent="0.35">
      <c r="E764" s="239"/>
    </row>
    <row r="765" spans="5:5" x14ac:dyDescent="0.35">
      <c r="E765" s="239"/>
    </row>
    <row r="766" spans="5:5" x14ac:dyDescent="0.35">
      <c r="E766" s="239"/>
    </row>
    <row r="767" spans="5:5" x14ac:dyDescent="0.35">
      <c r="E767" s="239"/>
    </row>
    <row r="768" spans="5:5" x14ac:dyDescent="0.35">
      <c r="E768" s="239"/>
    </row>
    <row r="769" spans="5:5" x14ac:dyDescent="0.35">
      <c r="E769" s="239"/>
    </row>
    <row r="770" spans="5:5" x14ac:dyDescent="0.35">
      <c r="E770" s="239"/>
    </row>
    <row r="771" spans="5:5" x14ac:dyDescent="0.35">
      <c r="E771" s="239"/>
    </row>
    <row r="772" spans="5:5" x14ac:dyDescent="0.35">
      <c r="E772" s="239"/>
    </row>
    <row r="773" spans="5:5" x14ac:dyDescent="0.35">
      <c r="E773" s="239"/>
    </row>
    <row r="774" spans="5:5" x14ac:dyDescent="0.35">
      <c r="E774" s="239"/>
    </row>
    <row r="775" spans="5:5" x14ac:dyDescent="0.35">
      <c r="E775" s="239"/>
    </row>
    <row r="776" spans="5:5" x14ac:dyDescent="0.35">
      <c r="E776" s="239"/>
    </row>
    <row r="777" spans="5:5" x14ac:dyDescent="0.35">
      <c r="E777" s="239"/>
    </row>
    <row r="778" spans="5:5" x14ac:dyDescent="0.35">
      <c r="E778" s="239"/>
    </row>
    <row r="779" spans="5:5" x14ac:dyDescent="0.35">
      <c r="E779" s="239"/>
    </row>
    <row r="780" spans="5:5" x14ac:dyDescent="0.35">
      <c r="E780" s="239"/>
    </row>
    <row r="781" spans="5:5" x14ac:dyDescent="0.35">
      <c r="E781" s="239"/>
    </row>
    <row r="782" spans="5:5" x14ac:dyDescent="0.35">
      <c r="E782" s="239"/>
    </row>
    <row r="783" spans="5:5" x14ac:dyDescent="0.35">
      <c r="E783" s="239"/>
    </row>
    <row r="784" spans="5:5" x14ac:dyDescent="0.35">
      <c r="E784" s="239"/>
    </row>
    <row r="785" spans="5:5" x14ac:dyDescent="0.35">
      <c r="E785" s="239"/>
    </row>
    <row r="786" spans="5:5" x14ac:dyDescent="0.35">
      <c r="E786" s="239"/>
    </row>
    <row r="787" spans="5:5" x14ac:dyDescent="0.35">
      <c r="E787" s="239"/>
    </row>
    <row r="788" spans="5:5" x14ac:dyDescent="0.35">
      <c r="E788" s="239"/>
    </row>
    <row r="789" spans="5:5" x14ac:dyDescent="0.35">
      <c r="E789" s="239"/>
    </row>
    <row r="790" spans="5:5" x14ac:dyDescent="0.35">
      <c r="E790" s="239"/>
    </row>
    <row r="791" spans="5:5" x14ac:dyDescent="0.35">
      <c r="E791" s="239"/>
    </row>
    <row r="792" spans="5:5" x14ac:dyDescent="0.35">
      <c r="E792" s="239"/>
    </row>
    <row r="793" spans="5:5" x14ac:dyDescent="0.35">
      <c r="E793" s="239"/>
    </row>
    <row r="794" spans="5:5" x14ac:dyDescent="0.35">
      <c r="E794" s="239"/>
    </row>
    <row r="795" spans="5:5" x14ac:dyDescent="0.35">
      <c r="E795" s="239"/>
    </row>
    <row r="796" spans="5:5" x14ac:dyDescent="0.35">
      <c r="E796" s="239"/>
    </row>
    <row r="797" spans="5:5" x14ac:dyDescent="0.35">
      <c r="E797" s="239"/>
    </row>
    <row r="798" spans="5:5" x14ac:dyDescent="0.35">
      <c r="E798" s="239"/>
    </row>
    <row r="799" spans="5:5" x14ac:dyDescent="0.35">
      <c r="E799" s="239"/>
    </row>
    <row r="800" spans="5:5" x14ac:dyDescent="0.35">
      <c r="E800" s="239"/>
    </row>
    <row r="801" spans="5:5" x14ac:dyDescent="0.35">
      <c r="E801" s="239"/>
    </row>
    <row r="802" spans="5:5" x14ac:dyDescent="0.35">
      <c r="E802" s="239"/>
    </row>
    <row r="803" spans="5:5" x14ac:dyDescent="0.35">
      <c r="E803" s="239"/>
    </row>
    <row r="804" spans="5:5" x14ac:dyDescent="0.35">
      <c r="E804" s="239"/>
    </row>
    <row r="805" spans="5:5" x14ac:dyDescent="0.35">
      <c r="E805" s="239"/>
    </row>
    <row r="806" spans="5:5" x14ac:dyDescent="0.35">
      <c r="E806" s="239"/>
    </row>
    <row r="807" spans="5:5" x14ac:dyDescent="0.35">
      <c r="E807" s="239"/>
    </row>
    <row r="808" spans="5:5" x14ac:dyDescent="0.35">
      <c r="E808" s="239"/>
    </row>
    <row r="809" spans="5:5" x14ac:dyDescent="0.35">
      <c r="E809" s="239"/>
    </row>
    <row r="810" spans="5:5" x14ac:dyDescent="0.35">
      <c r="E810" s="239"/>
    </row>
    <row r="811" spans="5:5" x14ac:dyDescent="0.35">
      <c r="E811" s="239"/>
    </row>
    <row r="812" spans="5:5" x14ac:dyDescent="0.35">
      <c r="E812" s="239"/>
    </row>
    <row r="813" spans="5:5" x14ac:dyDescent="0.35">
      <c r="E813" s="239"/>
    </row>
    <row r="814" spans="5:5" x14ac:dyDescent="0.35">
      <c r="E814" s="239"/>
    </row>
    <row r="815" spans="5:5" x14ac:dyDescent="0.35">
      <c r="E815" s="239"/>
    </row>
    <row r="816" spans="5:5" x14ac:dyDescent="0.35">
      <c r="E816" s="239"/>
    </row>
    <row r="817" spans="5:5" x14ac:dyDescent="0.35">
      <c r="E817" s="239"/>
    </row>
    <row r="818" spans="5:5" x14ac:dyDescent="0.35">
      <c r="E818" s="239"/>
    </row>
    <row r="819" spans="5:5" x14ac:dyDescent="0.35">
      <c r="E819" s="239"/>
    </row>
    <row r="820" spans="5:5" x14ac:dyDescent="0.35">
      <c r="E820" s="239"/>
    </row>
    <row r="821" spans="5:5" x14ac:dyDescent="0.35">
      <c r="E821" s="239"/>
    </row>
    <row r="822" spans="5:5" x14ac:dyDescent="0.35">
      <c r="E822" s="239"/>
    </row>
    <row r="823" spans="5:5" x14ac:dyDescent="0.35">
      <c r="E823" s="239"/>
    </row>
    <row r="824" spans="5:5" x14ac:dyDescent="0.35">
      <c r="E824" s="239"/>
    </row>
    <row r="825" spans="5:5" x14ac:dyDescent="0.35">
      <c r="E825" s="239"/>
    </row>
    <row r="826" spans="5:5" x14ac:dyDescent="0.35">
      <c r="E826" s="239"/>
    </row>
    <row r="827" spans="5:5" x14ac:dyDescent="0.35">
      <c r="E827" s="239"/>
    </row>
    <row r="828" spans="5:5" x14ac:dyDescent="0.35">
      <c r="E828" s="239"/>
    </row>
    <row r="829" spans="5:5" x14ac:dyDescent="0.35">
      <c r="E829" s="239"/>
    </row>
    <row r="830" spans="5:5" x14ac:dyDescent="0.35">
      <c r="E830" s="239"/>
    </row>
    <row r="831" spans="5:5" x14ac:dyDescent="0.35">
      <c r="E831" s="239"/>
    </row>
    <row r="832" spans="5:5" x14ac:dyDescent="0.35">
      <c r="E832" s="239"/>
    </row>
    <row r="833" spans="5:5" x14ac:dyDescent="0.35">
      <c r="E833" s="239"/>
    </row>
    <row r="834" spans="5:5" x14ac:dyDescent="0.35">
      <c r="E834" s="239"/>
    </row>
    <row r="835" spans="5:5" x14ac:dyDescent="0.35">
      <c r="E835" s="239"/>
    </row>
    <row r="836" spans="5:5" x14ac:dyDescent="0.35">
      <c r="E836" s="239"/>
    </row>
    <row r="837" spans="5:5" x14ac:dyDescent="0.35">
      <c r="E837" s="239"/>
    </row>
    <row r="838" spans="5:5" x14ac:dyDescent="0.35">
      <c r="E838" s="239"/>
    </row>
    <row r="839" spans="5:5" x14ac:dyDescent="0.35">
      <c r="E839" s="239"/>
    </row>
    <row r="840" spans="5:5" x14ac:dyDescent="0.35">
      <c r="E840" s="239"/>
    </row>
    <row r="841" spans="5:5" x14ac:dyDescent="0.35">
      <c r="E841" s="239"/>
    </row>
    <row r="842" spans="5:5" x14ac:dyDescent="0.35">
      <c r="E842" s="239"/>
    </row>
    <row r="843" spans="5:5" x14ac:dyDescent="0.35">
      <c r="E843" s="239"/>
    </row>
    <row r="844" spans="5:5" x14ac:dyDescent="0.35">
      <c r="E844" s="239"/>
    </row>
    <row r="845" spans="5:5" x14ac:dyDescent="0.35">
      <c r="E845" s="239"/>
    </row>
    <row r="846" spans="5:5" x14ac:dyDescent="0.35">
      <c r="E846" s="239"/>
    </row>
    <row r="847" spans="5:5" x14ac:dyDescent="0.35">
      <c r="E847" s="239"/>
    </row>
    <row r="848" spans="5:5" x14ac:dyDescent="0.35">
      <c r="E848" s="239"/>
    </row>
    <row r="849" spans="5:5" x14ac:dyDescent="0.35">
      <c r="E849" s="239"/>
    </row>
    <row r="850" spans="5:5" x14ac:dyDescent="0.35">
      <c r="E850" s="239"/>
    </row>
    <row r="851" spans="5:5" x14ac:dyDescent="0.35">
      <c r="E851" s="239"/>
    </row>
    <row r="852" spans="5:5" x14ac:dyDescent="0.35">
      <c r="E852" s="239"/>
    </row>
    <row r="853" spans="5:5" x14ac:dyDescent="0.35">
      <c r="E853" s="239"/>
    </row>
    <row r="854" spans="5:5" x14ac:dyDescent="0.35">
      <c r="E854" s="239"/>
    </row>
    <row r="855" spans="5:5" x14ac:dyDescent="0.35">
      <c r="E855" s="239"/>
    </row>
    <row r="856" spans="5:5" x14ac:dyDescent="0.35">
      <c r="E856" s="239"/>
    </row>
    <row r="857" spans="5:5" x14ac:dyDescent="0.35">
      <c r="E857" s="239"/>
    </row>
    <row r="858" spans="5:5" x14ac:dyDescent="0.35">
      <c r="E858" s="239"/>
    </row>
    <row r="859" spans="5:5" x14ac:dyDescent="0.35">
      <c r="E859" s="239"/>
    </row>
    <row r="860" spans="5:5" x14ac:dyDescent="0.35">
      <c r="E860" s="239"/>
    </row>
    <row r="861" spans="5:5" x14ac:dyDescent="0.35">
      <c r="E861" s="239"/>
    </row>
    <row r="862" spans="5:5" x14ac:dyDescent="0.35">
      <c r="E862" s="239"/>
    </row>
    <row r="863" spans="5:5" x14ac:dyDescent="0.35">
      <c r="E863" s="239"/>
    </row>
    <row r="864" spans="5:5" x14ac:dyDescent="0.35">
      <c r="E864" s="239"/>
    </row>
    <row r="865" spans="5:5" x14ac:dyDescent="0.35">
      <c r="E865" s="239"/>
    </row>
    <row r="866" spans="5:5" x14ac:dyDescent="0.35">
      <c r="E866" s="239"/>
    </row>
    <row r="867" spans="5:5" x14ac:dyDescent="0.35">
      <c r="E867" s="239"/>
    </row>
    <row r="868" spans="5:5" x14ac:dyDescent="0.35">
      <c r="E868" s="239"/>
    </row>
    <row r="869" spans="5:5" x14ac:dyDescent="0.35">
      <c r="E869" s="239"/>
    </row>
    <row r="870" spans="5:5" x14ac:dyDescent="0.35">
      <c r="E870" s="239"/>
    </row>
    <row r="871" spans="5:5" x14ac:dyDescent="0.35">
      <c r="E871" s="239"/>
    </row>
    <row r="872" spans="5:5" x14ac:dyDescent="0.35">
      <c r="E872" s="239"/>
    </row>
    <row r="873" spans="5:5" x14ac:dyDescent="0.35">
      <c r="E873" s="239"/>
    </row>
    <row r="874" spans="5:5" x14ac:dyDescent="0.35">
      <c r="E874" s="239"/>
    </row>
    <row r="875" spans="5:5" x14ac:dyDescent="0.35">
      <c r="E875" s="239"/>
    </row>
    <row r="876" spans="5:5" x14ac:dyDescent="0.35">
      <c r="E876" s="239"/>
    </row>
    <row r="877" spans="5:5" x14ac:dyDescent="0.35">
      <c r="E877" s="239"/>
    </row>
    <row r="878" spans="5:5" x14ac:dyDescent="0.35">
      <c r="E878" s="239"/>
    </row>
    <row r="879" spans="5:5" x14ac:dyDescent="0.35">
      <c r="E879" s="239"/>
    </row>
    <row r="880" spans="5:5" x14ac:dyDescent="0.35">
      <c r="E880" s="239"/>
    </row>
    <row r="881" spans="5:5" x14ac:dyDescent="0.35">
      <c r="E881" s="239"/>
    </row>
    <row r="882" spans="5:5" x14ac:dyDescent="0.35">
      <c r="E882" s="239"/>
    </row>
    <row r="883" spans="5:5" x14ac:dyDescent="0.35">
      <c r="E883" s="239"/>
    </row>
    <row r="884" spans="5:5" x14ac:dyDescent="0.35">
      <c r="E884" s="239"/>
    </row>
    <row r="885" spans="5:5" x14ac:dyDescent="0.35">
      <c r="E885" s="239"/>
    </row>
    <row r="886" spans="5:5" x14ac:dyDescent="0.35">
      <c r="E886" s="239"/>
    </row>
    <row r="887" spans="5:5" x14ac:dyDescent="0.35">
      <c r="E887" s="239"/>
    </row>
    <row r="888" spans="5:5" x14ac:dyDescent="0.35">
      <c r="E888" s="239"/>
    </row>
    <row r="889" spans="5:5" x14ac:dyDescent="0.35">
      <c r="E889" s="239"/>
    </row>
    <row r="890" spans="5:5" x14ac:dyDescent="0.35">
      <c r="E890" s="239"/>
    </row>
    <row r="891" spans="5:5" x14ac:dyDescent="0.35">
      <c r="E891" s="239"/>
    </row>
    <row r="892" spans="5:5" x14ac:dyDescent="0.35">
      <c r="E892" s="239"/>
    </row>
    <row r="893" spans="5:5" x14ac:dyDescent="0.35">
      <c r="E893" s="239"/>
    </row>
    <row r="894" spans="5:5" x14ac:dyDescent="0.35">
      <c r="E894" s="239"/>
    </row>
    <row r="895" spans="5:5" x14ac:dyDescent="0.35">
      <c r="E895" s="239"/>
    </row>
    <row r="896" spans="5:5" x14ac:dyDescent="0.35">
      <c r="E896" s="239"/>
    </row>
    <row r="897" spans="5:5" x14ac:dyDescent="0.35">
      <c r="E897" s="239"/>
    </row>
    <row r="898" spans="5:5" x14ac:dyDescent="0.35">
      <c r="E898" s="239"/>
    </row>
    <row r="899" spans="5:5" x14ac:dyDescent="0.35">
      <c r="E899" s="239"/>
    </row>
    <row r="900" spans="5:5" x14ac:dyDescent="0.35">
      <c r="E900" s="239"/>
    </row>
    <row r="901" spans="5:5" x14ac:dyDescent="0.35">
      <c r="E901" s="239"/>
    </row>
    <row r="902" spans="5:5" x14ac:dyDescent="0.35">
      <c r="E902" s="239"/>
    </row>
    <row r="903" spans="5:5" x14ac:dyDescent="0.35">
      <c r="E903" s="239"/>
    </row>
    <row r="904" spans="5:5" x14ac:dyDescent="0.35">
      <c r="E904" s="239"/>
    </row>
    <row r="905" spans="5:5" x14ac:dyDescent="0.35">
      <c r="E905" s="239"/>
    </row>
    <row r="906" spans="5:5" x14ac:dyDescent="0.35">
      <c r="E906" s="239"/>
    </row>
    <row r="907" spans="5:5" x14ac:dyDescent="0.35">
      <c r="E907" s="239"/>
    </row>
    <row r="908" spans="5:5" x14ac:dyDescent="0.35">
      <c r="E908" s="239"/>
    </row>
    <row r="909" spans="5:5" x14ac:dyDescent="0.35">
      <c r="E909" s="239"/>
    </row>
    <row r="910" spans="5:5" x14ac:dyDescent="0.35">
      <c r="E910" s="239"/>
    </row>
    <row r="911" spans="5:5" x14ac:dyDescent="0.35">
      <c r="E911" s="239"/>
    </row>
    <row r="912" spans="5:5" x14ac:dyDescent="0.35">
      <c r="E912" s="239"/>
    </row>
    <row r="913" spans="5:5" x14ac:dyDescent="0.35">
      <c r="E913" s="239"/>
    </row>
    <row r="914" spans="5:5" x14ac:dyDescent="0.35">
      <c r="E914" s="239"/>
    </row>
    <row r="915" spans="5:5" x14ac:dyDescent="0.35">
      <c r="E915" s="239"/>
    </row>
    <row r="916" spans="5:5" x14ac:dyDescent="0.35">
      <c r="E916" s="239"/>
    </row>
    <row r="917" spans="5:5" x14ac:dyDescent="0.35">
      <c r="E917" s="239"/>
    </row>
    <row r="918" spans="5:5" x14ac:dyDescent="0.35">
      <c r="E918" s="239"/>
    </row>
    <row r="919" spans="5:5" x14ac:dyDescent="0.35">
      <c r="E919" s="239"/>
    </row>
    <row r="920" spans="5:5" x14ac:dyDescent="0.35">
      <c r="E920" s="239"/>
    </row>
    <row r="921" spans="5:5" x14ac:dyDescent="0.35">
      <c r="E921" s="239"/>
    </row>
    <row r="922" spans="5:5" x14ac:dyDescent="0.35">
      <c r="E922" s="239"/>
    </row>
    <row r="923" spans="5:5" x14ac:dyDescent="0.35">
      <c r="E923" s="239"/>
    </row>
    <row r="924" spans="5:5" x14ac:dyDescent="0.35">
      <c r="E924" s="239"/>
    </row>
    <row r="925" spans="5:5" x14ac:dyDescent="0.35">
      <c r="E925" s="239"/>
    </row>
    <row r="926" spans="5:5" x14ac:dyDescent="0.35">
      <c r="E926" s="239"/>
    </row>
    <row r="927" spans="5:5" x14ac:dyDescent="0.35">
      <c r="E927" s="239"/>
    </row>
    <row r="928" spans="5:5" x14ac:dyDescent="0.35">
      <c r="E928" s="239"/>
    </row>
    <row r="929" spans="5:5" x14ac:dyDescent="0.35">
      <c r="E929" s="239"/>
    </row>
    <row r="930" spans="5:5" x14ac:dyDescent="0.35">
      <c r="E930" s="239"/>
    </row>
    <row r="931" spans="5:5" x14ac:dyDescent="0.35">
      <c r="E931" s="239"/>
    </row>
    <row r="932" spans="5:5" x14ac:dyDescent="0.35">
      <c r="E932" s="239"/>
    </row>
    <row r="933" spans="5:5" x14ac:dyDescent="0.35">
      <c r="E933" s="239"/>
    </row>
    <row r="934" spans="5:5" x14ac:dyDescent="0.35">
      <c r="E934" s="239"/>
    </row>
    <row r="935" spans="5:5" x14ac:dyDescent="0.35">
      <c r="E935" s="239"/>
    </row>
    <row r="936" spans="5:5" x14ac:dyDescent="0.35">
      <c r="E936" s="239"/>
    </row>
    <row r="937" spans="5:5" x14ac:dyDescent="0.35">
      <c r="E937" s="239"/>
    </row>
    <row r="938" spans="5:5" x14ac:dyDescent="0.35">
      <c r="E938" s="239"/>
    </row>
    <row r="939" spans="5:5" x14ac:dyDescent="0.35">
      <c r="E939" s="239"/>
    </row>
    <row r="940" spans="5:5" x14ac:dyDescent="0.35">
      <c r="E940" s="239"/>
    </row>
    <row r="941" spans="5:5" x14ac:dyDescent="0.35">
      <c r="E941" s="239"/>
    </row>
    <row r="942" spans="5:5" x14ac:dyDescent="0.35">
      <c r="E942" s="239"/>
    </row>
    <row r="943" spans="5:5" x14ac:dyDescent="0.35">
      <c r="E943" s="239"/>
    </row>
    <row r="944" spans="5:5" x14ac:dyDescent="0.35">
      <c r="E944" s="239"/>
    </row>
    <row r="945" spans="5:5" x14ac:dyDescent="0.35">
      <c r="E945" s="239"/>
    </row>
    <row r="946" spans="5:5" x14ac:dyDescent="0.35">
      <c r="E946" s="239"/>
    </row>
    <row r="947" spans="5:5" x14ac:dyDescent="0.35">
      <c r="E947" s="239"/>
    </row>
    <row r="948" spans="5:5" x14ac:dyDescent="0.35">
      <c r="E948" s="239"/>
    </row>
    <row r="949" spans="5:5" x14ac:dyDescent="0.35">
      <c r="E949" s="239"/>
    </row>
    <row r="950" spans="5:5" x14ac:dyDescent="0.35">
      <c r="E950" s="239"/>
    </row>
    <row r="951" spans="5:5" x14ac:dyDescent="0.35">
      <c r="E951" s="239"/>
    </row>
    <row r="952" spans="5:5" x14ac:dyDescent="0.35">
      <c r="E952" s="239"/>
    </row>
    <row r="953" spans="5:5" x14ac:dyDescent="0.35">
      <c r="E953" s="239"/>
    </row>
    <row r="954" spans="5:5" x14ac:dyDescent="0.35">
      <c r="E954" s="239"/>
    </row>
    <row r="955" spans="5:5" x14ac:dyDescent="0.35">
      <c r="E955" s="239"/>
    </row>
    <row r="956" spans="5:5" x14ac:dyDescent="0.35">
      <c r="E956" s="239"/>
    </row>
    <row r="957" spans="5:5" x14ac:dyDescent="0.35">
      <c r="E957" s="239"/>
    </row>
    <row r="958" spans="5:5" x14ac:dyDescent="0.35">
      <c r="E958" s="239"/>
    </row>
    <row r="959" spans="5:5" x14ac:dyDescent="0.35">
      <c r="E959" s="239"/>
    </row>
    <row r="960" spans="5:5" x14ac:dyDescent="0.35">
      <c r="E960" s="239"/>
    </row>
    <row r="961" spans="5:5" x14ac:dyDescent="0.35">
      <c r="E961" s="239"/>
    </row>
    <row r="962" spans="5:5" x14ac:dyDescent="0.35">
      <c r="E962" s="239"/>
    </row>
    <row r="963" spans="5:5" x14ac:dyDescent="0.35">
      <c r="E963" s="239"/>
    </row>
    <row r="964" spans="5:5" x14ac:dyDescent="0.35">
      <c r="E964" s="239"/>
    </row>
    <row r="965" spans="5:5" x14ac:dyDescent="0.35">
      <c r="E965" s="239"/>
    </row>
    <row r="966" spans="5:5" x14ac:dyDescent="0.35">
      <c r="E966" s="239"/>
    </row>
    <row r="967" spans="5:5" x14ac:dyDescent="0.35">
      <c r="E967" s="239"/>
    </row>
    <row r="968" spans="5:5" x14ac:dyDescent="0.35">
      <c r="E968" s="239"/>
    </row>
    <row r="969" spans="5:5" x14ac:dyDescent="0.35">
      <c r="E969" s="239"/>
    </row>
    <row r="970" spans="5:5" x14ac:dyDescent="0.35">
      <c r="E970" s="239"/>
    </row>
    <row r="971" spans="5:5" x14ac:dyDescent="0.35">
      <c r="E971" s="239"/>
    </row>
    <row r="972" spans="5:5" x14ac:dyDescent="0.35">
      <c r="E972" s="239"/>
    </row>
    <row r="973" spans="5:5" x14ac:dyDescent="0.35">
      <c r="E973" s="239"/>
    </row>
    <row r="974" spans="5:5" x14ac:dyDescent="0.35">
      <c r="E974" s="239"/>
    </row>
    <row r="975" spans="5:5" x14ac:dyDescent="0.35">
      <c r="E975" s="239"/>
    </row>
    <row r="976" spans="5:5" x14ac:dyDescent="0.35">
      <c r="E976" s="239"/>
    </row>
    <row r="977" spans="5:5" x14ac:dyDescent="0.35">
      <c r="E977" s="239"/>
    </row>
    <row r="978" spans="5:5" x14ac:dyDescent="0.35">
      <c r="E978" s="239"/>
    </row>
    <row r="979" spans="5:5" x14ac:dyDescent="0.35">
      <c r="E979" s="239"/>
    </row>
    <row r="980" spans="5:5" x14ac:dyDescent="0.35">
      <c r="E980" s="239"/>
    </row>
    <row r="981" spans="5:5" x14ac:dyDescent="0.35">
      <c r="E981" s="239"/>
    </row>
    <row r="982" spans="5:5" x14ac:dyDescent="0.35">
      <c r="E982" s="239"/>
    </row>
    <row r="983" spans="5:5" x14ac:dyDescent="0.35">
      <c r="E983" s="239"/>
    </row>
    <row r="984" spans="5:5" x14ac:dyDescent="0.35">
      <c r="E984" s="239"/>
    </row>
    <row r="985" spans="5:5" x14ac:dyDescent="0.35">
      <c r="E985" s="239"/>
    </row>
    <row r="986" spans="5:5" x14ac:dyDescent="0.35">
      <c r="E986" s="239"/>
    </row>
    <row r="987" spans="5:5" x14ac:dyDescent="0.35">
      <c r="E987" s="239"/>
    </row>
    <row r="988" spans="5:5" x14ac:dyDescent="0.35">
      <c r="E988" s="239"/>
    </row>
    <row r="989" spans="5:5" x14ac:dyDescent="0.35">
      <c r="E989" s="239"/>
    </row>
    <row r="990" spans="5:5" x14ac:dyDescent="0.35">
      <c r="E990" s="239"/>
    </row>
    <row r="991" spans="5:5" x14ac:dyDescent="0.35">
      <c r="E991" s="239"/>
    </row>
    <row r="992" spans="5:5" x14ac:dyDescent="0.35">
      <c r="E992" s="239"/>
    </row>
    <row r="993" spans="5:5" x14ac:dyDescent="0.35">
      <c r="E993" s="239"/>
    </row>
    <row r="994" spans="5:5" x14ac:dyDescent="0.35">
      <c r="E994" s="239"/>
    </row>
    <row r="995" spans="5:5" x14ac:dyDescent="0.35">
      <c r="E995" s="239"/>
    </row>
    <row r="996" spans="5:5" x14ac:dyDescent="0.35">
      <c r="E996" s="239"/>
    </row>
    <row r="997" spans="5:5" x14ac:dyDescent="0.35">
      <c r="E997" s="239"/>
    </row>
    <row r="998" spans="5:5" x14ac:dyDescent="0.35">
      <c r="E998" s="239"/>
    </row>
    <row r="999" spans="5:5" x14ac:dyDescent="0.35">
      <c r="E999" s="239"/>
    </row>
    <row r="1000" spans="5:5" x14ac:dyDescent="0.35">
      <c r="E1000" s="239"/>
    </row>
    <row r="1001" spans="5:5" x14ac:dyDescent="0.35">
      <c r="E1001" s="239"/>
    </row>
    <row r="1002" spans="5:5" x14ac:dyDescent="0.35">
      <c r="E1002" s="239"/>
    </row>
    <row r="1003" spans="5:5" x14ac:dyDescent="0.35">
      <c r="E1003" s="239"/>
    </row>
    <row r="1004" spans="5:5" x14ac:dyDescent="0.35">
      <c r="E1004" s="239"/>
    </row>
    <row r="1005" spans="5:5" x14ac:dyDescent="0.35">
      <c r="E1005" s="239"/>
    </row>
    <row r="1006" spans="5:5" x14ac:dyDescent="0.35">
      <c r="E1006" s="239"/>
    </row>
    <row r="1007" spans="5:5" x14ac:dyDescent="0.35">
      <c r="E1007" s="239"/>
    </row>
    <row r="1008" spans="5:5" x14ac:dyDescent="0.35">
      <c r="E1008" s="239"/>
    </row>
    <row r="1009" spans="5:5" x14ac:dyDescent="0.35">
      <c r="E1009" s="239"/>
    </row>
    <row r="1010" spans="5:5" x14ac:dyDescent="0.35">
      <c r="E1010" s="239"/>
    </row>
    <row r="1011" spans="5:5" x14ac:dyDescent="0.35">
      <c r="E1011" s="239"/>
    </row>
    <row r="1012" spans="5:5" x14ac:dyDescent="0.35">
      <c r="E1012" s="239"/>
    </row>
    <row r="1013" spans="5:5" x14ac:dyDescent="0.35">
      <c r="E1013" s="239"/>
    </row>
    <row r="1014" spans="5:5" x14ac:dyDescent="0.35">
      <c r="E1014" s="239"/>
    </row>
    <row r="1015" spans="5:5" x14ac:dyDescent="0.35">
      <c r="E1015" s="239"/>
    </row>
    <row r="1016" spans="5:5" x14ac:dyDescent="0.35">
      <c r="E1016" s="239"/>
    </row>
    <row r="1017" spans="5:5" x14ac:dyDescent="0.35">
      <c r="E1017" s="239"/>
    </row>
    <row r="1018" spans="5:5" x14ac:dyDescent="0.35">
      <c r="E1018" s="239"/>
    </row>
    <row r="1019" spans="5:5" x14ac:dyDescent="0.35">
      <c r="E1019" s="239"/>
    </row>
    <row r="1020" spans="5:5" x14ac:dyDescent="0.35">
      <c r="E1020" s="239"/>
    </row>
    <row r="1021" spans="5:5" x14ac:dyDescent="0.35">
      <c r="E1021" s="239"/>
    </row>
    <row r="1022" spans="5:5" x14ac:dyDescent="0.35">
      <c r="E1022" s="239"/>
    </row>
    <row r="1023" spans="5:5" x14ac:dyDescent="0.35">
      <c r="E1023" s="239"/>
    </row>
    <row r="1024" spans="5:5" x14ac:dyDescent="0.35">
      <c r="E1024" s="239"/>
    </row>
    <row r="1025" spans="5:5" x14ac:dyDescent="0.35">
      <c r="E1025" s="239"/>
    </row>
    <row r="1026" spans="5:5" x14ac:dyDescent="0.35">
      <c r="E1026" s="239"/>
    </row>
    <row r="1027" spans="5:5" x14ac:dyDescent="0.35">
      <c r="E1027" s="239"/>
    </row>
    <row r="1028" spans="5:5" x14ac:dyDescent="0.35">
      <c r="E1028" s="239"/>
    </row>
    <row r="1029" spans="5:5" x14ac:dyDescent="0.35">
      <c r="E1029" s="239"/>
    </row>
    <row r="1030" spans="5:5" x14ac:dyDescent="0.35">
      <c r="E1030" s="239"/>
    </row>
    <row r="1031" spans="5:5" x14ac:dyDescent="0.35">
      <c r="E1031" s="239"/>
    </row>
    <row r="1032" spans="5:5" x14ac:dyDescent="0.35">
      <c r="E1032" s="239"/>
    </row>
    <row r="1033" spans="5:5" x14ac:dyDescent="0.35">
      <c r="E1033" s="239"/>
    </row>
    <row r="1034" spans="5:5" x14ac:dyDescent="0.35">
      <c r="E1034" s="239"/>
    </row>
    <row r="1035" spans="5:5" x14ac:dyDescent="0.35">
      <c r="E1035" s="239"/>
    </row>
    <row r="1036" spans="5:5" x14ac:dyDescent="0.35">
      <c r="E1036" s="239"/>
    </row>
    <row r="1037" spans="5:5" x14ac:dyDescent="0.35">
      <c r="E1037" s="239"/>
    </row>
    <row r="1038" spans="5:5" x14ac:dyDescent="0.35">
      <c r="E1038" s="239"/>
    </row>
    <row r="1039" spans="5:5" x14ac:dyDescent="0.35">
      <c r="E1039" s="239"/>
    </row>
    <row r="1040" spans="5:5" x14ac:dyDescent="0.35">
      <c r="E1040" s="239"/>
    </row>
    <row r="1041" spans="5:5" x14ac:dyDescent="0.35">
      <c r="E1041" s="239"/>
    </row>
    <row r="1042" spans="5:5" x14ac:dyDescent="0.35">
      <c r="E1042" s="239"/>
    </row>
    <row r="1043" spans="5:5" x14ac:dyDescent="0.35">
      <c r="E1043" s="239"/>
    </row>
    <row r="1044" spans="5:5" x14ac:dyDescent="0.35">
      <c r="E1044" s="239"/>
    </row>
    <row r="1045" spans="5:5" x14ac:dyDescent="0.35">
      <c r="E1045" s="239"/>
    </row>
    <row r="1046" spans="5:5" x14ac:dyDescent="0.35">
      <c r="E1046" s="239"/>
    </row>
    <row r="1047" spans="5:5" x14ac:dyDescent="0.35">
      <c r="E1047" s="239"/>
    </row>
    <row r="1048" spans="5:5" x14ac:dyDescent="0.35">
      <c r="E1048" s="239"/>
    </row>
    <row r="1049" spans="5:5" x14ac:dyDescent="0.35">
      <c r="E1049" s="239"/>
    </row>
    <row r="1050" spans="5:5" x14ac:dyDescent="0.35">
      <c r="E1050" s="239"/>
    </row>
    <row r="1051" spans="5:5" x14ac:dyDescent="0.35">
      <c r="E1051" s="239"/>
    </row>
    <row r="1052" spans="5:5" x14ac:dyDescent="0.35">
      <c r="E1052" s="239"/>
    </row>
    <row r="1053" spans="5:5" x14ac:dyDescent="0.35">
      <c r="E1053" s="239"/>
    </row>
    <row r="1054" spans="5:5" x14ac:dyDescent="0.35">
      <c r="E1054" s="239"/>
    </row>
    <row r="1055" spans="5:5" x14ac:dyDescent="0.35">
      <c r="E1055" s="239"/>
    </row>
    <row r="1056" spans="5:5" x14ac:dyDescent="0.35">
      <c r="E1056" s="239"/>
    </row>
    <row r="1057" spans="5:5" x14ac:dyDescent="0.35">
      <c r="E1057" s="239"/>
    </row>
    <row r="1058" spans="5:5" x14ac:dyDescent="0.35">
      <c r="E1058" s="239"/>
    </row>
    <row r="1059" spans="5:5" x14ac:dyDescent="0.35">
      <c r="E1059" s="239"/>
    </row>
    <row r="1060" spans="5:5" x14ac:dyDescent="0.35">
      <c r="E1060" s="239"/>
    </row>
    <row r="1061" spans="5:5" x14ac:dyDescent="0.35">
      <c r="E1061" s="239"/>
    </row>
    <row r="1062" spans="5:5" x14ac:dyDescent="0.35">
      <c r="E1062" s="239"/>
    </row>
    <row r="1063" spans="5:5" x14ac:dyDescent="0.35">
      <c r="E1063" s="239"/>
    </row>
    <row r="1064" spans="5:5" x14ac:dyDescent="0.35">
      <c r="E1064" s="239"/>
    </row>
    <row r="1065" spans="5:5" x14ac:dyDescent="0.35">
      <c r="E1065" s="239"/>
    </row>
    <row r="1066" spans="5:5" x14ac:dyDescent="0.35">
      <c r="E1066" s="239"/>
    </row>
    <row r="1067" spans="5:5" x14ac:dyDescent="0.35">
      <c r="E1067" s="239"/>
    </row>
    <row r="1068" spans="5:5" x14ac:dyDescent="0.35">
      <c r="E1068" s="239"/>
    </row>
    <row r="1069" spans="5:5" x14ac:dyDescent="0.35">
      <c r="E1069" s="239"/>
    </row>
    <row r="1070" spans="5:5" x14ac:dyDescent="0.35">
      <c r="E1070" s="239"/>
    </row>
    <row r="1071" spans="5:5" x14ac:dyDescent="0.35">
      <c r="E1071" s="239"/>
    </row>
    <row r="1072" spans="5:5" x14ac:dyDescent="0.35">
      <c r="E1072" s="239"/>
    </row>
    <row r="1073" spans="5:5" x14ac:dyDescent="0.35">
      <c r="E1073" s="239"/>
    </row>
    <row r="1074" spans="5:5" x14ac:dyDescent="0.35">
      <c r="E1074" s="239"/>
    </row>
    <row r="1075" spans="5:5" x14ac:dyDescent="0.35">
      <c r="E1075" s="239"/>
    </row>
    <row r="1076" spans="5:5" x14ac:dyDescent="0.35">
      <c r="E1076" s="239"/>
    </row>
    <row r="1077" spans="5:5" x14ac:dyDescent="0.35">
      <c r="E1077" s="239"/>
    </row>
    <row r="1078" spans="5:5" x14ac:dyDescent="0.35">
      <c r="E1078" s="239"/>
    </row>
    <row r="1079" spans="5:5" x14ac:dyDescent="0.35">
      <c r="E1079" s="239"/>
    </row>
    <row r="1080" spans="5:5" x14ac:dyDescent="0.35">
      <c r="E1080" s="239"/>
    </row>
    <row r="1081" spans="5:5" x14ac:dyDescent="0.35">
      <c r="E1081" s="239"/>
    </row>
    <row r="1082" spans="5:5" x14ac:dyDescent="0.35">
      <c r="E1082" s="239"/>
    </row>
    <row r="1083" spans="5:5" x14ac:dyDescent="0.35">
      <c r="E1083" s="239"/>
    </row>
    <row r="1084" spans="5:5" x14ac:dyDescent="0.35">
      <c r="E1084" s="239"/>
    </row>
    <row r="1085" spans="5:5" x14ac:dyDescent="0.35">
      <c r="E1085" s="239"/>
    </row>
    <row r="1086" spans="5:5" x14ac:dyDescent="0.35">
      <c r="E1086" s="239"/>
    </row>
    <row r="1087" spans="5:5" x14ac:dyDescent="0.35">
      <c r="E1087" s="239"/>
    </row>
    <row r="1088" spans="5:5" x14ac:dyDescent="0.35">
      <c r="E1088" s="239"/>
    </row>
    <row r="1089" spans="5:5" x14ac:dyDescent="0.35">
      <c r="E1089" s="239"/>
    </row>
    <row r="1090" spans="5:5" x14ac:dyDescent="0.35">
      <c r="E1090" s="239"/>
    </row>
    <row r="1091" spans="5:5" x14ac:dyDescent="0.35">
      <c r="E1091" s="239"/>
    </row>
    <row r="1092" spans="5:5" x14ac:dyDescent="0.35">
      <c r="E1092" s="239"/>
    </row>
    <row r="1093" spans="5:5" x14ac:dyDescent="0.35">
      <c r="E1093" s="239"/>
    </row>
    <row r="1094" spans="5:5" x14ac:dyDescent="0.35">
      <c r="E1094" s="239"/>
    </row>
    <row r="1095" spans="5:5" x14ac:dyDescent="0.35">
      <c r="E1095" s="239"/>
    </row>
    <row r="1096" spans="5:5" x14ac:dyDescent="0.35">
      <c r="E1096" s="239"/>
    </row>
    <row r="1097" spans="5:5" x14ac:dyDescent="0.35">
      <c r="E1097" s="239"/>
    </row>
    <row r="1098" spans="5:5" x14ac:dyDescent="0.35">
      <c r="E1098" s="239"/>
    </row>
    <row r="1099" spans="5:5" x14ac:dyDescent="0.35">
      <c r="E1099" s="239"/>
    </row>
    <row r="1100" spans="5:5" x14ac:dyDescent="0.35">
      <c r="E1100" s="239"/>
    </row>
    <row r="1101" spans="5:5" x14ac:dyDescent="0.35">
      <c r="E1101" s="239"/>
    </row>
    <row r="1102" spans="5:5" x14ac:dyDescent="0.35">
      <c r="E1102" s="239"/>
    </row>
    <row r="1103" spans="5:5" x14ac:dyDescent="0.35">
      <c r="E1103" s="239"/>
    </row>
    <row r="1104" spans="5:5" x14ac:dyDescent="0.35">
      <c r="E1104" s="239"/>
    </row>
    <row r="1105" spans="5:5" x14ac:dyDescent="0.35">
      <c r="E1105" s="239"/>
    </row>
    <row r="1106" spans="5:5" x14ac:dyDescent="0.35">
      <c r="E1106" s="239"/>
    </row>
    <row r="1107" spans="5:5" x14ac:dyDescent="0.35">
      <c r="E1107" s="239"/>
    </row>
    <row r="1108" spans="5:5" x14ac:dyDescent="0.35">
      <c r="E1108" s="239"/>
    </row>
    <row r="1109" spans="5:5" x14ac:dyDescent="0.35">
      <c r="E1109" s="239"/>
    </row>
    <row r="1110" spans="5:5" x14ac:dyDescent="0.35">
      <c r="E1110" s="239"/>
    </row>
    <row r="1111" spans="5:5" x14ac:dyDescent="0.35">
      <c r="E1111" s="239"/>
    </row>
    <row r="1112" spans="5:5" x14ac:dyDescent="0.35">
      <c r="E1112" s="239"/>
    </row>
    <row r="1113" spans="5:5" x14ac:dyDescent="0.35">
      <c r="E1113" s="239"/>
    </row>
    <row r="1114" spans="5:5" x14ac:dyDescent="0.35">
      <c r="E1114" s="239"/>
    </row>
    <row r="1115" spans="5:5" x14ac:dyDescent="0.35">
      <c r="E1115" s="239"/>
    </row>
    <row r="1116" spans="5:5" x14ac:dyDescent="0.35">
      <c r="E1116" s="239"/>
    </row>
    <row r="1117" spans="5:5" x14ac:dyDescent="0.35">
      <c r="E1117" s="239"/>
    </row>
    <row r="1118" spans="5:5" x14ac:dyDescent="0.35">
      <c r="E1118" s="239"/>
    </row>
    <row r="1119" spans="5:5" x14ac:dyDescent="0.35">
      <c r="E1119" s="239"/>
    </row>
    <row r="1120" spans="5:5" x14ac:dyDescent="0.35">
      <c r="E1120" s="239"/>
    </row>
    <row r="1121" spans="5:5" x14ac:dyDescent="0.35">
      <c r="E1121" s="239"/>
    </row>
    <row r="1122" spans="5:5" x14ac:dyDescent="0.35">
      <c r="E1122" s="239"/>
    </row>
    <row r="1123" spans="5:5" x14ac:dyDescent="0.35">
      <c r="E1123" s="239"/>
    </row>
    <row r="1124" spans="5:5" x14ac:dyDescent="0.35">
      <c r="E1124" s="239"/>
    </row>
    <row r="1125" spans="5:5" x14ac:dyDescent="0.35">
      <c r="E1125" s="239"/>
    </row>
    <row r="1126" spans="5:5" x14ac:dyDescent="0.35">
      <c r="E1126" s="239"/>
    </row>
    <row r="1127" spans="5:5" x14ac:dyDescent="0.35">
      <c r="E1127" s="239"/>
    </row>
    <row r="1128" spans="5:5" x14ac:dyDescent="0.35">
      <c r="E1128" s="239"/>
    </row>
    <row r="1129" spans="5:5" x14ac:dyDescent="0.35">
      <c r="E1129" s="239"/>
    </row>
    <row r="1130" spans="5:5" x14ac:dyDescent="0.35">
      <c r="E1130" s="239"/>
    </row>
    <row r="1131" spans="5:5" x14ac:dyDescent="0.35">
      <c r="E1131" s="239"/>
    </row>
    <row r="1132" spans="5:5" x14ac:dyDescent="0.35">
      <c r="E1132" s="239"/>
    </row>
    <row r="1133" spans="5:5" x14ac:dyDescent="0.35">
      <c r="E1133" s="239"/>
    </row>
    <row r="1134" spans="5:5" x14ac:dyDescent="0.35">
      <c r="E1134" s="239"/>
    </row>
    <row r="1135" spans="5:5" x14ac:dyDescent="0.35">
      <c r="E1135" s="239"/>
    </row>
    <row r="1136" spans="5:5" x14ac:dyDescent="0.35">
      <c r="E1136" s="239"/>
    </row>
    <row r="1137" spans="5:5" x14ac:dyDescent="0.35">
      <c r="E1137" s="239"/>
    </row>
    <row r="1138" spans="5:5" x14ac:dyDescent="0.35">
      <c r="E1138" s="239"/>
    </row>
    <row r="1139" spans="5:5" x14ac:dyDescent="0.35">
      <c r="E1139" s="239"/>
    </row>
    <row r="1140" spans="5:5" x14ac:dyDescent="0.35">
      <c r="E1140" s="239"/>
    </row>
    <row r="1141" spans="5:5" x14ac:dyDescent="0.35">
      <c r="E1141" s="239"/>
    </row>
    <row r="1142" spans="5:5" x14ac:dyDescent="0.35">
      <c r="E1142" s="239"/>
    </row>
    <row r="1143" spans="5:5" x14ac:dyDescent="0.35">
      <c r="E1143" s="239"/>
    </row>
    <row r="1144" spans="5:5" x14ac:dyDescent="0.35">
      <c r="E1144" s="239"/>
    </row>
    <row r="1145" spans="5:5" x14ac:dyDescent="0.35">
      <c r="E1145" s="239"/>
    </row>
    <row r="1146" spans="5:5" x14ac:dyDescent="0.35">
      <c r="E1146" s="239"/>
    </row>
    <row r="1147" spans="5:5" x14ac:dyDescent="0.35">
      <c r="E1147" s="239"/>
    </row>
    <row r="1148" spans="5:5" x14ac:dyDescent="0.35">
      <c r="E1148" s="239"/>
    </row>
    <row r="1149" spans="5:5" x14ac:dyDescent="0.35">
      <c r="E1149" s="239"/>
    </row>
    <row r="1150" spans="5:5" x14ac:dyDescent="0.35">
      <c r="E1150" s="239"/>
    </row>
    <row r="1151" spans="5:5" x14ac:dyDescent="0.35">
      <c r="E1151" s="239"/>
    </row>
    <row r="1152" spans="5:5" x14ac:dyDescent="0.35">
      <c r="E1152" s="239"/>
    </row>
    <row r="1153" spans="5:5" x14ac:dyDescent="0.35">
      <c r="E1153" s="239"/>
    </row>
    <row r="1154" spans="5:5" x14ac:dyDescent="0.35">
      <c r="E1154" s="239"/>
    </row>
    <row r="1155" spans="5:5" x14ac:dyDescent="0.35">
      <c r="E1155" s="239"/>
    </row>
    <row r="1156" spans="5:5" x14ac:dyDescent="0.35">
      <c r="E1156" s="239"/>
    </row>
    <row r="1157" spans="5:5" x14ac:dyDescent="0.35">
      <c r="E1157" s="239"/>
    </row>
    <row r="1158" spans="5:5" x14ac:dyDescent="0.35">
      <c r="E1158" s="239"/>
    </row>
    <row r="1159" spans="5:5" x14ac:dyDescent="0.35">
      <c r="E1159" s="239"/>
    </row>
    <row r="1160" spans="5:5" x14ac:dyDescent="0.35">
      <c r="E1160" s="239"/>
    </row>
    <row r="1161" spans="5:5" x14ac:dyDescent="0.35">
      <c r="E1161" s="239"/>
    </row>
    <row r="1162" spans="5:5" x14ac:dyDescent="0.35">
      <c r="E1162" s="239"/>
    </row>
    <row r="1163" spans="5:5" x14ac:dyDescent="0.35">
      <c r="E1163" s="239"/>
    </row>
    <row r="1164" spans="5:5" x14ac:dyDescent="0.35">
      <c r="E1164" s="239"/>
    </row>
    <row r="1165" spans="5:5" x14ac:dyDescent="0.35">
      <c r="E1165" s="239"/>
    </row>
    <row r="1166" spans="5:5" x14ac:dyDescent="0.35">
      <c r="E1166" s="239"/>
    </row>
    <row r="1167" spans="5:5" x14ac:dyDescent="0.35">
      <c r="E1167" s="239"/>
    </row>
    <row r="1168" spans="5:5" x14ac:dyDescent="0.35">
      <c r="E1168" s="239"/>
    </row>
    <row r="1169" spans="5:5" x14ac:dyDescent="0.35">
      <c r="E1169" s="239"/>
    </row>
    <row r="1170" spans="5:5" x14ac:dyDescent="0.35">
      <c r="E1170" s="239"/>
    </row>
    <row r="1171" spans="5:5" x14ac:dyDescent="0.35">
      <c r="E1171" s="239"/>
    </row>
    <row r="1172" spans="5:5" x14ac:dyDescent="0.35">
      <c r="E1172" s="239"/>
    </row>
    <row r="1173" spans="5:5" x14ac:dyDescent="0.35">
      <c r="E1173" s="239"/>
    </row>
    <row r="1174" spans="5:5" x14ac:dyDescent="0.35">
      <c r="E1174" s="239"/>
    </row>
    <row r="1175" spans="5:5" x14ac:dyDescent="0.35">
      <c r="E1175" s="239"/>
    </row>
    <row r="1176" spans="5:5" x14ac:dyDescent="0.35">
      <c r="E1176" s="239"/>
    </row>
    <row r="1177" spans="5:5" x14ac:dyDescent="0.35">
      <c r="E1177" s="239"/>
    </row>
    <row r="1178" spans="5:5" x14ac:dyDescent="0.35">
      <c r="E1178" s="239"/>
    </row>
    <row r="1179" spans="5:5" x14ac:dyDescent="0.35">
      <c r="E1179" s="239"/>
    </row>
    <row r="1180" spans="5:5" x14ac:dyDescent="0.35">
      <c r="E1180" s="239"/>
    </row>
    <row r="1181" spans="5:5" x14ac:dyDescent="0.35">
      <c r="E1181" s="239"/>
    </row>
    <row r="1182" spans="5:5" x14ac:dyDescent="0.35">
      <c r="E1182" s="239"/>
    </row>
    <row r="1183" spans="5:5" x14ac:dyDescent="0.35">
      <c r="E1183" s="239"/>
    </row>
    <row r="1184" spans="5:5" x14ac:dyDescent="0.35">
      <c r="E1184" s="239"/>
    </row>
    <row r="1185" spans="5:5" x14ac:dyDescent="0.35">
      <c r="E1185" s="239"/>
    </row>
    <row r="1186" spans="5:5" x14ac:dyDescent="0.35">
      <c r="E1186" s="239"/>
    </row>
    <row r="1187" spans="5:5" x14ac:dyDescent="0.35">
      <c r="E1187" s="239"/>
    </row>
    <row r="1188" spans="5:5" x14ac:dyDescent="0.35">
      <c r="E1188" s="239"/>
    </row>
    <row r="1189" spans="5:5" x14ac:dyDescent="0.35">
      <c r="E1189" s="239"/>
    </row>
    <row r="1190" spans="5:5" x14ac:dyDescent="0.35">
      <c r="E1190" s="239"/>
    </row>
    <row r="1191" spans="5:5" x14ac:dyDescent="0.35">
      <c r="E1191" s="239"/>
    </row>
    <row r="1192" spans="5:5" x14ac:dyDescent="0.35">
      <c r="E1192" s="239"/>
    </row>
    <row r="1193" spans="5:5" x14ac:dyDescent="0.35">
      <c r="E1193" s="239"/>
    </row>
    <row r="1194" spans="5:5" x14ac:dyDescent="0.35">
      <c r="E1194" s="239"/>
    </row>
    <row r="1195" spans="5:5" x14ac:dyDescent="0.35">
      <c r="E1195" s="239"/>
    </row>
    <row r="1196" spans="5:5" x14ac:dyDescent="0.35">
      <c r="E1196" s="239"/>
    </row>
    <row r="1197" spans="5:5" x14ac:dyDescent="0.35">
      <c r="E1197" s="239"/>
    </row>
    <row r="1198" spans="5:5" x14ac:dyDescent="0.35">
      <c r="E1198" s="239"/>
    </row>
    <row r="1199" spans="5:5" x14ac:dyDescent="0.35">
      <c r="E1199" s="239"/>
    </row>
    <row r="1200" spans="5:5" x14ac:dyDescent="0.35">
      <c r="E1200" s="239"/>
    </row>
    <row r="1201" spans="5:5" x14ac:dyDescent="0.35">
      <c r="E1201" s="239"/>
    </row>
    <row r="1202" spans="5:5" x14ac:dyDescent="0.35">
      <c r="E1202" s="239"/>
    </row>
    <row r="1203" spans="5:5" x14ac:dyDescent="0.35">
      <c r="E1203" s="239"/>
    </row>
    <row r="1204" spans="5:5" x14ac:dyDescent="0.35">
      <c r="E1204" s="239"/>
    </row>
    <row r="1205" spans="5:5" x14ac:dyDescent="0.35">
      <c r="E1205" s="239"/>
    </row>
    <row r="1206" spans="5:5" x14ac:dyDescent="0.35">
      <c r="E1206" s="239"/>
    </row>
    <row r="1207" spans="5:5" x14ac:dyDescent="0.35">
      <c r="E1207" s="239"/>
    </row>
    <row r="1208" spans="5:5" x14ac:dyDescent="0.35">
      <c r="E1208" s="239"/>
    </row>
    <row r="1209" spans="5:5" x14ac:dyDescent="0.35">
      <c r="E1209" s="239"/>
    </row>
    <row r="1210" spans="5:5" x14ac:dyDescent="0.35">
      <c r="E1210" s="239"/>
    </row>
    <row r="1211" spans="5:5" x14ac:dyDescent="0.35">
      <c r="E1211" s="239"/>
    </row>
    <row r="1212" spans="5:5" x14ac:dyDescent="0.35">
      <c r="E1212" s="239"/>
    </row>
    <row r="1213" spans="5:5" x14ac:dyDescent="0.35">
      <c r="E1213" s="239"/>
    </row>
    <row r="1214" spans="5:5" x14ac:dyDescent="0.35">
      <c r="E1214" s="239"/>
    </row>
    <row r="1215" spans="5:5" x14ac:dyDescent="0.35">
      <c r="E1215" s="239"/>
    </row>
    <row r="1216" spans="5:5" x14ac:dyDescent="0.35">
      <c r="E1216" s="239"/>
    </row>
    <row r="1217" spans="5:5" x14ac:dyDescent="0.35">
      <c r="E1217" s="239"/>
    </row>
    <row r="1218" spans="5:5" x14ac:dyDescent="0.35">
      <c r="E1218" s="239"/>
    </row>
    <row r="1219" spans="5:5" x14ac:dyDescent="0.35">
      <c r="E1219" s="239"/>
    </row>
    <row r="1220" spans="5:5" x14ac:dyDescent="0.35">
      <c r="E1220" s="239"/>
    </row>
    <row r="1221" spans="5:5" x14ac:dyDescent="0.35">
      <c r="E1221" s="239"/>
    </row>
    <row r="1222" spans="5:5" x14ac:dyDescent="0.35">
      <c r="E1222" s="239"/>
    </row>
    <row r="1223" spans="5:5" x14ac:dyDescent="0.35">
      <c r="E1223" s="239"/>
    </row>
    <row r="1224" spans="5:5" x14ac:dyDescent="0.35">
      <c r="E1224" s="239"/>
    </row>
    <row r="1225" spans="5:5" x14ac:dyDescent="0.35">
      <c r="E1225" s="239"/>
    </row>
    <row r="1226" spans="5:5" x14ac:dyDescent="0.35">
      <c r="E1226" s="239"/>
    </row>
    <row r="1227" spans="5:5" x14ac:dyDescent="0.35">
      <c r="E1227" s="239"/>
    </row>
    <row r="1228" spans="5:5" x14ac:dyDescent="0.35">
      <c r="E1228" s="239"/>
    </row>
    <row r="1229" spans="5:5" x14ac:dyDescent="0.35">
      <c r="E1229" s="239"/>
    </row>
    <row r="1230" spans="5:5" x14ac:dyDescent="0.35">
      <c r="E1230" s="239"/>
    </row>
    <row r="1231" spans="5:5" x14ac:dyDescent="0.35">
      <c r="E1231" s="239"/>
    </row>
    <row r="1232" spans="5:5" x14ac:dyDescent="0.35">
      <c r="E1232" s="239"/>
    </row>
    <row r="1233" spans="5:5" x14ac:dyDescent="0.35">
      <c r="E1233" s="239"/>
    </row>
    <row r="1234" spans="5:5" x14ac:dyDescent="0.35">
      <c r="E1234" s="239"/>
    </row>
    <row r="1235" spans="5:5" x14ac:dyDescent="0.35">
      <c r="E1235" s="239"/>
    </row>
    <row r="1236" spans="5:5" x14ac:dyDescent="0.35">
      <c r="E1236" s="239"/>
    </row>
    <row r="1237" spans="5:5" x14ac:dyDescent="0.35">
      <c r="E1237" s="239"/>
    </row>
    <row r="1238" spans="5:5" x14ac:dyDescent="0.35">
      <c r="E1238" s="239"/>
    </row>
    <row r="1239" spans="5:5" x14ac:dyDescent="0.35">
      <c r="E1239" s="239"/>
    </row>
    <row r="1240" spans="5:5" x14ac:dyDescent="0.35">
      <c r="E1240" s="239"/>
    </row>
    <row r="1241" spans="5:5" x14ac:dyDescent="0.35">
      <c r="E1241" s="239"/>
    </row>
    <row r="1242" spans="5:5" x14ac:dyDescent="0.35">
      <c r="E1242" s="239"/>
    </row>
    <row r="1243" spans="5:5" x14ac:dyDescent="0.35">
      <c r="E1243" s="239"/>
    </row>
    <row r="1244" spans="5:5" x14ac:dyDescent="0.35">
      <c r="E1244" s="239"/>
    </row>
    <row r="1245" spans="5:5" x14ac:dyDescent="0.35">
      <c r="E1245" s="239"/>
    </row>
    <row r="1246" spans="5:5" x14ac:dyDescent="0.35">
      <c r="E1246" s="239"/>
    </row>
    <row r="1247" spans="5:5" x14ac:dyDescent="0.35">
      <c r="E1247" s="239"/>
    </row>
    <row r="1248" spans="5:5" x14ac:dyDescent="0.35">
      <c r="E1248" s="239"/>
    </row>
    <row r="1249" spans="5:5" x14ac:dyDescent="0.35">
      <c r="E1249" s="239"/>
    </row>
    <row r="1250" spans="5:5" x14ac:dyDescent="0.35">
      <c r="E1250" s="239"/>
    </row>
    <row r="1251" spans="5:5" x14ac:dyDescent="0.35">
      <c r="E1251" s="239"/>
    </row>
    <row r="1252" spans="5:5" x14ac:dyDescent="0.35">
      <c r="E1252" s="239"/>
    </row>
    <row r="1253" spans="5:5" x14ac:dyDescent="0.35">
      <c r="E1253" s="239"/>
    </row>
    <row r="1254" spans="5:5" x14ac:dyDescent="0.35">
      <c r="E1254" s="239"/>
    </row>
    <row r="1255" spans="5:5" x14ac:dyDescent="0.35">
      <c r="E1255" s="239"/>
    </row>
    <row r="1256" spans="5:5" x14ac:dyDescent="0.35">
      <c r="E1256" s="239"/>
    </row>
  </sheetData>
  <autoFilter ref="A1:F595" xr:uid="{6D3823E5-7D7B-48C3-9AC5-FB602C89EA98}"/>
  <phoneticPr fontId="23" type="noConversion"/>
  <hyperlinks>
    <hyperlink ref="AC4" location="'NCD018_019  24-25'!BM3" display="Personal Care Plan" xr:uid="{93669D1A-1A29-425B-B100-01364AF0C440}"/>
    <hyperlink ref="AC3" location="'NCD018_019  24-25'!P3" display="SMRs" xr:uid="{FC11EB00-C2B0-46D0-B206-1C8A48325F47}"/>
  </hyperlink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0E3BB-6666-44A2-8338-26A21B61850A}">
  <sheetPr>
    <tabColor theme="7" tint="0.39997558519241921"/>
  </sheetPr>
  <dimension ref="A1:CF2425"/>
  <sheetViews>
    <sheetView topLeftCell="A61" zoomScale="88" zoomScaleNormal="88" workbookViewId="0">
      <selection activeCell="K85" sqref="K85"/>
    </sheetView>
  </sheetViews>
  <sheetFormatPr defaultRowHeight="14.5" x14ac:dyDescent="0.35"/>
  <cols>
    <col min="1" max="3" width="10.7265625" customWidth="1"/>
    <col min="4" max="4" width="16.26953125" customWidth="1"/>
    <col min="5" max="5" width="13.1796875" style="2" customWidth="1"/>
    <col min="6" max="6" width="10.7265625" customWidth="1"/>
    <col min="7" max="7" width="47" customWidth="1"/>
    <col min="8" max="9" width="10.7265625" customWidth="1"/>
    <col min="17" max="17" width="17.1796875" customWidth="1"/>
    <col min="20" max="23" width="12.26953125" customWidth="1"/>
    <col min="24" max="27" width="14.81640625" customWidth="1"/>
    <col min="28" max="49" width="12.1796875" customWidth="1"/>
    <col min="50" max="51" width="10.7265625" customWidth="1"/>
    <col min="52" max="59" width="13.81640625" customWidth="1"/>
    <col min="60" max="72" width="13" customWidth="1"/>
    <col min="73" max="73" width="12" customWidth="1"/>
    <col min="74" max="75" width="12.54296875" customWidth="1"/>
    <col min="76" max="80" width="12.26953125" customWidth="1"/>
  </cols>
  <sheetData>
    <row r="1" spans="1:84" ht="15.5" x14ac:dyDescent="0.35">
      <c r="A1" s="201" t="s">
        <v>638</v>
      </c>
      <c r="B1" s="201" t="s">
        <v>639</v>
      </c>
      <c r="C1" s="201" t="s">
        <v>640</v>
      </c>
      <c r="D1" s="201" t="s">
        <v>641</v>
      </c>
      <c r="E1" s="201" t="s">
        <v>642</v>
      </c>
      <c r="F1" s="201" t="s">
        <v>643</v>
      </c>
      <c r="G1" s="199" t="s">
        <v>21</v>
      </c>
      <c r="H1" s="199" t="s">
        <v>1355</v>
      </c>
      <c r="I1" s="199" t="s">
        <v>129</v>
      </c>
      <c r="J1" s="199" t="s">
        <v>1510</v>
      </c>
      <c r="R1" s="206" t="s">
        <v>644</v>
      </c>
      <c r="S1" s="206"/>
      <c r="T1" s="206"/>
      <c r="U1" s="206"/>
      <c r="V1" s="206"/>
      <c r="W1" s="206"/>
      <c r="X1" s="216" t="s">
        <v>1523</v>
      </c>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7" t="s">
        <v>699</v>
      </c>
      <c r="BA1" s="207"/>
      <c r="BB1" s="207"/>
      <c r="BC1" s="207"/>
      <c r="BD1" s="207"/>
      <c r="BE1" s="206"/>
      <c r="BF1" s="206"/>
      <c r="BG1" s="206"/>
      <c r="BH1" s="206"/>
      <c r="BI1" s="206"/>
      <c r="BJ1" s="206"/>
      <c r="BK1" s="206"/>
      <c r="BL1" s="206"/>
      <c r="BM1" s="206"/>
      <c r="BN1" s="206"/>
      <c r="BO1" s="206"/>
      <c r="BP1" s="206"/>
      <c r="BQ1" s="206"/>
      <c r="BR1" s="206"/>
      <c r="BS1" s="206"/>
      <c r="BT1" s="206"/>
      <c r="BU1" s="206"/>
      <c r="BV1" s="206"/>
      <c r="BW1" s="206"/>
      <c r="BX1" s="206"/>
      <c r="BY1" s="206"/>
      <c r="BZ1" s="206"/>
      <c r="CA1" s="206"/>
      <c r="CB1" s="206"/>
      <c r="CC1" s="206"/>
      <c r="CD1" s="206"/>
      <c r="CE1" s="206"/>
      <c r="CF1" s="206"/>
    </row>
    <row r="2" spans="1:84" ht="15.5" x14ac:dyDescent="0.35">
      <c r="A2" t="s">
        <v>648</v>
      </c>
      <c r="B2" t="s">
        <v>654</v>
      </c>
      <c r="C2" t="s">
        <v>1357</v>
      </c>
      <c r="D2" t="s">
        <v>563</v>
      </c>
      <c r="E2" s="2">
        <v>45046</v>
      </c>
      <c r="F2">
        <v>5105</v>
      </c>
      <c r="G2" t="str">
        <f>VLOOKUP($C2,'[1]LKUP PCNDES'!$F$2:$H$12,2,FALSE)</f>
        <v>Number of patients aged 18 years or over, recorded as living in a care home</v>
      </c>
      <c r="H2" t="str">
        <f>VLOOKUP($C2,'[1]LKUP PCNDES'!$F$2:$H$12,3,FALSE)</f>
        <v>CH_RES</v>
      </c>
      <c r="I2" t="str">
        <f>VLOOKUP($B2,'[1]LKUP PCNDES'!$C$17:$H$60,4,FALSE)</f>
        <v>NHS South East London ICB</v>
      </c>
      <c r="J2" t="str">
        <f>VLOOKUP($B2,'[1]LKUP PCNDES'!$C$17:$H$60,6,FALSE)</f>
        <v>SEL</v>
      </c>
      <c r="R2" s="206"/>
      <c r="S2" s="207" t="s">
        <v>699</v>
      </c>
      <c r="T2" s="207"/>
      <c r="U2" s="207"/>
      <c r="V2" s="207"/>
      <c r="W2" s="207"/>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7" t="s">
        <v>701</v>
      </c>
      <c r="BA2" s="207"/>
      <c r="BB2" s="207"/>
      <c r="BC2" s="207"/>
      <c r="BD2" s="207"/>
      <c r="BE2" s="206"/>
      <c r="BF2" s="206"/>
      <c r="BG2" s="206"/>
      <c r="BH2" s="206"/>
      <c r="BI2" s="206"/>
      <c r="BJ2" s="206"/>
      <c r="BK2" s="206"/>
      <c r="BL2" s="206"/>
      <c r="BM2" s="206"/>
      <c r="BN2" s="206"/>
      <c r="BO2" s="206"/>
      <c r="BP2" s="206"/>
      <c r="BQ2" s="206"/>
      <c r="BR2" s="206"/>
      <c r="BS2" s="206"/>
      <c r="BT2" s="206"/>
      <c r="BU2" s="206"/>
      <c r="BV2" s="206"/>
      <c r="BW2" s="206"/>
      <c r="BX2" s="206"/>
      <c r="BY2" s="206"/>
      <c r="BZ2" s="206"/>
      <c r="CA2" s="206"/>
      <c r="CB2" s="206"/>
      <c r="CC2" s="206"/>
      <c r="CD2" s="206"/>
      <c r="CE2" s="206"/>
      <c r="CF2" s="206"/>
    </row>
    <row r="3" spans="1:84" x14ac:dyDescent="0.35">
      <c r="A3" t="s">
        <v>648</v>
      </c>
      <c r="B3" t="s">
        <v>654</v>
      </c>
      <c r="C3" t="s">
        <v>1357</v>
      </c>
      <c r="D3" t="s">
        <v>563</v>
      </c>
      <c r="E3" s="2">
        <v>45077</v>
      </c>
      <c r="F3">
        <v>3798</v>
      </c>
      <c r="G3" t="str">
        <f>VLOOKUP($C3,'[1]LKUP PCNDES'!$F$2:$H$12,2,FALSE)</f>
        <v>Number of patients aged 18 years or over, recorded as living in a care home</v>
      </c>
      <c r="H3" t="str">
        <f>VLOOKUP($C3,'[1]LKUP PCNDES'!$F$2:$H$12,3,FALSE)</f>
        <v>CH_RES</v>
      </c>
      <c r="I3" t="str">
        <f>VLOOKUP($B3,'[1]LKUP PCNDES'!$C$17:$H$60,4,FALSE)</f>
        <v>NHS South East London ICB</v>
      </c>
      <c r="J3" t="str">
        <f>VLOOKUP($B3,'[1]LKUP PCNDES'!$C$17:$H$60,6,FALSE)</f>
        <v>SEL</v>
      </c>
      <c r="R3" s="206"/>
      <c r="S3" s="206" t="s">
        <v>638</v>
      </c>
      <c r="T3" s="206"/>
      <c r="U3" s="206"/>
      <c r="V3" s="206"/>
      <c r="W3" s="206"/>
      <c r="X3" s="206" t="s">
        <v>645</v>
      </c>
      <c r="Y3" s="206" t="s">
        <v>648</v>
      </c>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t="s">
        <v>638</v>
      </c>
      <c r="BA3" s="206"/>
      <c r="BB3" s="206"/>
      <c r="BC3" s="206"/>
      <c r="BD3" s="206"/>
      <c r="BE3" s="206" t="s">
        <v>645</v>
      </c>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row>
    <row r="4" spans="1:84" x14ac:dyDescent="0.35">
      <c r="A4" t="s">
        <v>648</v>
      </c>
      <c r="B4" t="s">
        <v>654</v>
      </c>
      <c r="C4" t="s">
        <v>1357</v>
      </c>
      <c r="D4" t="s">
        <v>563</v>
      </c>
      <c r="E4" s="2">
        <v>45107</v>
      </c>
      <c r="F4">
        <v>5232</v>
      </c>
      <c r="G4" t="str">
        <f>VLOOKUP($C4,'[1]LKUP PCNDES'!$F$2:$H$12,2,FALSE)</f>
        <v>Number of patients aged 18 years or over, recorded as living in a care home</v>
      </c>
      <c r="H4" t="str">
        <f>VLOOKUP($C4,'[1]LKUP PCNDES'!$F$2:$H$12,3,FALSE)</f>
        <v>CH_RES</v>
      </c>
      <c r="I4" t="str">
        <f>VLOOKUP($B4,'[1]LKUP PCNDES'!$C$17:$H$60,4,FALSE)</f>
        <v>NHS South East London ICB</v>
      </c>
      <c r="J4" t="str">
        <f>VLOOKUP($B4,'[1]LKUP PCNDES'!$C$17:$H$60,6,FALSE)</f>
        <v>SEL</v>
      </c>
      <c r="R4" s="206"/>
      <c r="S4" s="206" t="s">
        <v>641</v>
      </c>
      <c r="T4" s="206"/>
      <c r="U4" s="206"/>
      <c r="V4" s="206"/>
      <c r="W4" s="206"/>
      <c r="X4" s="206" t="s">
        <v>563</v>
      </c>
      <c r="Y4" s="206" t="s">
        <v>563</v>
      </c>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t="s">
        <v>641</v>
      </c>
      <c r="BA4" s="206"/>
      <c r="BB4" s="206"/>
      <c r="BC4" s="206"/>
      <c r="BD4" s="206"/>
      <c r="BE4" s="206" t="s">
        <v>563</v>
      </c>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row>
    <row r="5" spans="1:84" x14ac:dyDescent="0.35">
      <c r="A5" t="s">
        <v>648</v>
      </c>
      <c r="B5" t="s">
        <v>654</v>
      </c>
      <c r="C5" t="s">
        <v>1357</v>
      </c>
      <c r="D5" t="s">
        <v>563</v>
      </c>
      <c r="E5" s="2">
        <v>45138</v>
      </c>
      <c r="F5">
        <v>4790</v>
      </c>
      <c r="G5" t="str">
        <f>VLOOKUP($C5,'[1]LKUP PCNDES'!$F$2:$H$12,2,FALSE)</f>
        <v>Number of patients aged 18 years or over, recorded as living in a care home</v>
      </c>
      <c r="H5" t="str">
        <f>VLOOKUP($C5,'[1]LKUP PCNDES'!$F$2:$H$12,3,FALSE)</f>
        <v>CH_RES</v>
      </c>
      <c r="I5" t="str">
        <f>VLOOKUP($B5,'[1]LKUP PCNDES'!$C$17:$H$60,4,FALSE)</f>
        <v>NHS South East London ICB</v>
      </c>
      <c r="J5" t="str">
        <f>VLOOKUP($B5,'[1]LKUP PCNDES'!$C$17:$H$60,6,FALSE)</f>
        <v>SEL</v>
      </c>
      <c r="R5" s="206"/>
      <c r="S5" s="206" t="s">
        <v>640</v>
      </c>
      <c r="T5" s="206"/>
      <c r="U5" s="206"/>
      <c r="V5" s="206"/>
      <c r="W5" s="206"/>
      <c r="X5" s="206" t="s">
        <v>36</v>
      </c>
      <c r="Y5" s="206" t="s">
        <v>702</v>
      </c>
      <c r="Z5" s="206"/>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t="s">
        <v>640</v>
      </c>
      <c r="BA5" s="206"/>
      <c r="BB5" s="206"/>
      <c r="BC5" s="206"/>
      <c r="BD5" s="206"/>
      <c r="BE5" s="206" t="s">
        <v>33</v>
      </c>
      <c r="BF5" s="206"/>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row>
    <row r="6" spans="1:84" x14ac:dyDescent="0.35">
      <c r="A6" t="s">
        <v>648</v>
      </c>
      <c r="B6" t="s">
        <v>654</v>
      </c>
      <c r="C6" t="s">
        <v>1357</v>
      </c>
      <c r="D6" t="s">
        <v>563</v>
      </c>
      <c r="E6" s="2">
        <v>45169</v>
      </c>
      <c r="F6">
        <v>5644</v>
      </c>
      <c r="G6" t="str">
        <f>VLOOKUP($C6,'[1]LKUP PCNDES'!$F$2:$H$12,2,FALSE)</f>
        <v>Number of patients aged 18 years or over, recorded as living in a care home</v>
      </c>
      <c r="H6" t="str">
        <f>VLOOKUP($C6,'[1]LKUP PCNDES'!$F$2:$H$12,3,FALSE)</f>
        <v>CH_RES</v>
      </c>
      <c r="I6" t="str">
        <f>VLOOKUP($B6,'[1]LKUP PCNDES'!$C$17:$H$60,4,FALSE)</f>
        <v>NHS South East London ICB</v>
      </c>
      <c r="J6" t="str">
        <f>VLOOKUP($B6,'[1]LKUP PCNDES'!$C$17:$H$60,6,FALSE)</f>
        <v>SEL</v>
      </c>
      <c r="R6" s="206"/>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row>
    <row r="7" spans="1:84" x14ac:dyDescent="0.35">
      <c r="A7" t="s">
        <v>648</v>
      </c>
      <c r="B7" t="s">
        <v>654</v>
      </c>
      <c r="C7" t="s">
        <v>1357</v>
      </c>
      <c r="D7" t="s">
        <v>563</v>
      </c>
      <c r="E7" s="2">
        <v>45199</v>
      </c>
      <c r="F7">
        <v>5928</v>
      </c>
      <c r="G7" t="str">
        <f>VLOOKUP($C7,'[1]LKUP PCNDES'!$F$2:$H$12,2,FALSE)</f>
        <v>Number of patients aged 18 years or over, recorded as living in a care home</v>
      </c>
      <c r="H7" t="str">
        <f>VLOOKUP($C7,'[1]LKUP PCNDES'!$F$2:$H$12,3,FALSE)</f>
        <v>CH_RES</v>
      </c>
      <c r="I7" t="str">
        <f>VLOOKUP($B7,'[1]LKUP PCNDES'!$C$17:$H$60,4,FALSE)</f>
        <v>NHS South East London ICB</v>
      </c>
      <c r="J7" t="str">
        <f>VLOOKUP($B7,'[1]LKUP PCNDES'!$C$17:$H$60,6,FALSE)</f>
        <v>SEL</v>
      </c>
      <c r="R7" s="206"/>
      <c r="S7" s="206" t="s">
        <v>649</v>
      </c>
      <c r="T7" s="206"/>
      <c r="U7" s="206"/>
      <c r="V7" s="206"/>
      <c r="W7" s="206"/>
      <c r="X7" s="206" t="s">
        <v>642</v>
      </c>
      <c r="Y7" s="206"/>
      <c r="Z7" s="206"/>
      <c r="AA7" s="206"/>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t="s">
        <v>649</v>
      </c>
      <c r="BA7" s="206"/>
      <c r="BB7" s="206"/>
      <c r="BC7" s="206"/>
      <c r="BD7" s="206"/>
      <c r="BE7" s="206" t="s">
        <v>642</v>
      </c>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row>
    <row r="8" spans="1:84" x14ac:dyDescent="0.35">
      <c r="A8" t="s">
        <v>648</v>
      </c>
      <c r="B8" t="s">
        <v>654</v>
      </c>
      <c r="C8" t="s">
        <v>1357</v>
      </c>
      <c r="D8" t="s">
        <v>563</v>
      </c>
      <c r="E8" s="2">
        <v>45230</v>
      </c>
      <c r="F8">
        <v>5743</v>
      </c>
      <c r="G8" t="str">
        <f>VLOOKUP($C8,'[1]LKUP PCNDES'!$F$2:$H$12,2,FALSE)</f>
        <v>Number of patients aged 18 years or over, recorded as living in a care home</v>
      </c>
      <c r="H8" t="str">
        <f>VLOOKUP($C8,'[1]LKUP PCNDES'!$F$2:$H$12,3,FALSE)</f>
        <v>CH_RES</v>
      </c>
      <c r="I8" t="str">
        <f>VLOOKUP($B8,'[1]LKUP PCNDES'!$C$17:$H$60,4,FALSE)</f>
        <v>NHS South East London ICB</v>
      </c>
      <c r="J8" t="str">
        <f>VLOOKUP($B8,'[1]LKUP PCNDES'!$C$17:$H$60,6,FALSE)</f>
        <v>SEL</v>
      </c>
      <c r="R8" s="206"/>
      <c r="S8" s="206" t="s">
        <v>639</v>
      </c>
      <c r="T8" s="208">
        <v>44681</v>
      </c>
      <c r="U8" s="208">
        <v>44712</v>
      </c>
      <c r="V8" s="208">
        <v>44742</v>
      </c>
      <c r="W8" s="208">
        <v>44773</v>
      </c>
      <c r="X8" s="208">
        <v>44804</v>
      </c>
      <c r="Y8" s="208">
        <v>44834</v>
      </c>
      <c r="Z8" s="208">
        <v>44865</v>
      </c>
      <c r="AA8" s="208">
        <v>44895</v>
      </c>
      <c r="AB8" s="208">
        <v>44926</v>
      </c>
      <c r="AC8" s="208">
        <v>44957</v>
      </c>
      <c r="AD8" s="208">
        <v>44985</v>
      </c>
      <c r="AE8" s="208">
        <v>45016</v>
      </c>
      <c r="AF8" s="208">
        <v>45046</v>
      </c>
      <c r="AG8" s="208">
        <v>45077</v>
      </c>
      <c r="AH8" s="208">
        <v>45107</v>
      </c>
      <c r="AI8" s="208">
        <v>45138</v>
      </c>
      <c r="AJ8" s="208">
        <v>45169</v>
      </c>
      <c r="AK8" s="208">
        <v>45199</v>
      </c>
      <c r="AL8" s="208">
        <v>45230</v>
      </c>
      <c r="AM8" s="208">
        <v>45260</v>
      </c>
      <c r="AN8" s="208">
        <v>45291</v>
      </c>
      <c r="AO8" s="208">
        <v>45322</v>
      </c>
      <c r="AP8" s="208">
        <v>45351</v>
      </c>
      <c r="AQ8" s="208">
        <v>45382</v>
      </c>
      <c r="AR8" s="208"/>
      <c r="AS8" s="208"/>
      <c r="AT8" s="208"/>
      <c r="AU8" s="208"/>
      <c r="AV8" s="208"/>
      <c r="AW8" s="208"/>
      <c r="AX8" s="206"/>
      <c r="AY8" s="206"/>
      <c r="AZ8" s="206" t="s">
        <v>639</v>
      </c>
      <c r="BA8" s="208">
        <v>44561</v>
      </c>
      <c r="BB8" s="208">
        <v>44592</v>
      </c>
      <c r="BC8" s="208">
        <v>44620</v>
      </c>
      <c r="BD8" s="208">
        <v>44651</v>
      </c>
      <c r="BE8" s="208">
        <v>44681</v>
      </c>
      <c r="BF8" s="208">
        <v>44712</v>
      </c>
      <c r="BG8" s="208">
        <v>44742</v>
      </c>
      <c r="BH8" s="208">
        <v>44773</v>
      </c>
      <c r="BI8" s="208">
        <v>44804</v>
      </c>
      <c r="BJ8" s="208">
        <v>44834</v>
      </c>
      <c r="BK8" s="208">
        <v>44865</v>
      </c>
      <c r="BL8" s="208">
        <v>44895</v>
      </c>
      <c r="BM8" s="208">
        <v>44926</v>
      </c>
      <c r="BN8" s="208">
        <v>44957</v>
      </c>
      <c r="BO8" s="208">
        <v>44985</v>
      </c>
      <c r="BP8" s="208">
        <v>45016</v>
      </c>
      <c r="BQ8" s="208">
        <v>45046</v>
      </c>
      <c r="BR8" s="208">
        <v>45077</v>
      </c>
      <c r="BS8" s="208">
        <v>45107</v>
      </c>
      <c r="BT8" s="208">
        <v>45138</v>
      </c>
      <c r="BU8" s="208">
        <v>45169</v>
      </c>
      <c r="BV8" s="208">
        <v>45199</v>
      </c>
      <c r="BW8" s="208">
        <v>45230</v>
      </c>
      <c r="BX8" s="208">
        <v>45260</v>
      </c>
      <c r="BY8" s="208">
        <v>45291</v>
      </c>
      <c r="BZ8" s="208">
        <v>45322</v>
      </c>
      <c r="CA8" s="208">
        <v>45351</v>
      </c>
      <c r="CB8" s="208">
        <v>45382</v>
      </c>
      <c r="CC8" s="206"/>
      <c r="CD8" s="206"/>
      <c r="CE8" s="206"/>
      <c r="CF8" s="206"/>
    </row>
    <row r="9" spans="1:84" x14ac:dyDescent="0.35">
      <c r="A9" t="s">
        <v>648</v>
      </c>
      <c r="B9" t="s">
        <v>654</v>
      </c>
      <c r="C9" t="s">
        <v>1357</v>
      </c>
      <c r="D9" t="s">
        <v>563</v>
      </c>
      <c r="E9" s="2">
        <v>45260</v>
      </c>
      <c r="F9">
        <v>5643</v>
      </c>
      <c r="G9" t="str">
        <f>VLOOKUP($C9,'[1]LKUP PCNDES'!$F$2:$H$12,2,FALSE)</f>
        <v>Number of patients aged 18 years or over, recorded as living in a care home</v>
      </c>
      <c r="H9" t="str">
        <f>VLOOKUP($C9,'[1]LKUP PCNDES'!$F$2:$H$12,3,FALSE)</f>
        <v>CH_RES</v>
      </c>
      <c r="I9" t="str">
        <f>VLOOKUP($B9,'[1]LKUP PCNDES'!$C$17:$H$60,4,FALSE)</f>
        <v>NHS South East London ICB</v>
      </c>
      <c r="J9" t="str">
        <f>VLOOKUP($B9,'[1]LKUP PCNDES'!$C$17:$H$60,6,FALSE)</f>
        <v>SEL</v>
      </c>
      <c r="R9" s="206"/>
      <c r="S9" s="206" t="s">
        <v>651</v>
      </c>
      <c r="T9" s="206">
        <v>156</v>
      </c>
      <c r="U9" s="206">
        <v>456</v>
      </c>
      <c r="V9" s="206">
        <v>781</v>
      </c>
      <c r="W9" s="206">
        <v>1129</v>
      </c>
      <c r="X9" s="206">
        <v>1412</v>
      </c>
      <c r="Y9" s="206">
        <v>1561</v>
      </c>
      <c r="Z9" s="206">
        <v>2245</v>
      </c>
      <c r="AA9" s="206">
        <v>2559</v>
      </c>
      <c r="AB9" s="206">
        <v>3030</v>
      </c>
      <c r="AC9" s="206">
        <v>3430</v>
      </c>
      <c r="AD9" s="206">
        <v>3241</v>
      </c>
      <c r="AE9" s="206">
        <v>4209</v>
      </c>
      <c r="AF9" s="206">
        <f>SUMIFS('PCN DES MetricDATA 23-24'!$F:$F,'PCN DES MetricDATA 23-24'!$B:$B,'PCN DES MetricDATA 23-24'!$S9,'PCN DES MetricDATA 23-24'!$C:$C,'PCN DES MetricDATA 23-24'!$Y$5,'PCN DES MetricDATA 23-24'!$D:$D,'PCN DES MetricDATA 23-24'!$X$4,'PCN DES MetricDATA 23-24'!$E:$E,'PCN DES MetricDATA 23-24'!AF$8)</f>
        <v>226</v>
      </c>
      <c r="AG9" s="206">
        <f>SUMIFS('PCN DES MetricDATA 23-24'!$F:$F,'PCN DES MetricDATA 23-24'!$B:$B,'PCN DES MetricDATA 23-24'!$S9,'PCN DES MetricDATA 23-24'!$C:$C,'PCN DES MetricDATA 23-24'!$Y$5,'PCN DES MetricDATA 23-24'!$D:$D,'PCN DES MetricDATA 23-24'!$X$4,'PCN DES MetricDATA 23-24'!$E:$E,'PCN DES MetricDATA 23-24'!AG$8)</f>
        <v>464</v>
      </c>
      <c r="AH9" s="206">
        <f>SUMIFS('PCN DES MetricDATA 23-24'!$F:$F,'PCN DES MetricDATA 23-24'!$B:$B,'PCN DES MetricDATA 23-24'!$S9,'PCN DES MetricDATA 23-24'!$C:$C,'PCN DES MetricDATA 23-24'!$Y$5,'PCN DES MetricDATA 23-24'!$D:$D,'PCN DES MetricDATA 23-24'!$X$4,'PCN DES MetricDATA 23-24'!$E:$E,'PCN DES MetricDATA 23-24'!AH$8)</f>
        <v>741</v>
      </c>
      <c r="AI9" s="206">
        <f>SUMIFS('PCN DES MetricDATA 23-24'!$F:$F,'PCN DES MetricDATA 23-24'!$B:$B,'PCN DES MetricDATA 23-24'!$S9,'PCN DES MetricDATA 23-24'!$C:$C,'PCN DES MetricDATA 23-24'!$Y$5,'PCN DES MetricDATA 23-24'!$D:$D,'PCN DES MetricDATA 23-24'!$X$4,'PCN DES MetricDATA 23-24'!$E:$E,'PCN DES MetricDATA 23-24'!AI$8)</f>
        <v>1039</v>
      </c>
      <c r="AJ9" s="206">
        <f>SUMIFS('PCN DES MetricDATA 23-24'!$F:$F,'PCN DES MetricDATA 23-24'!$B:$B,'PCN DES MetricDATA 23-24'!$S9,'PCN DES MetricDATA 23-24'!$C:$C,'PCN DES MetricDATA 23-24'!$Y$5,'PCN DES MetricDATA 23-24'!$D:$D,'PCN DES MetricDATA 23-24'!$X$4,'PCN DES MetricDATA 23-24'!$E:$E,'PCN DES MetricDATA 23-24'!AJ$8)</f>
        <v>1215</v>
      </c>
      <c r="AK9" s="206">
        <f>SUMIFS('PCN DES MetricDATA 23-24'!$F:$F,'PCN DES MetricDATA 23-24'!$B:$B,'PCN DES MetricDATA 23-24'!$S9,'PCN DES MetricDATA 23-24'!$C:$C,'PCN DES MetricDATA 23-24'!$Y$5,'PCN DES MetricDATA 23-24'!$D:$D,'PCN DES MetricDATA 23-24'!$X$4,'PCN DES MetricDATA 23-24'!$E:$E,'PCN DES MetricDATA 23-24'!AK$8)</f>
        <v>1587</v>
      </c>
      <c r="AL9" s="206">
        <f>SUMIFS('PCN DES MetricDATA 23-24'!$F:$F,'PCN DES MetricDATA 23-24'!$B:$B,'PCN DES MetricDATA 23-24'!$S9,'PCN DES MetricDATA 23-24'!$C:$C,'PCN DES MetricDATA 23-24'!$Y$5,'PCN DES MetricDATA 23-24'!$D:$D,'PCN DES MetricDATA 23-24'!$X$4,'PCN DES MetricDATA 23-24'!$E:$E,'PCN DES MetricDATA 23-24'!AL$8)</f>
        <v>1812</v>
      </c>
      <c r="AM9" s="206">
        <f>SUMIFS('PCN DES MetricDATA 23-24'!$F:$F,'PCN DES MetricDATA 23-24'!$B:$B,'PCN DES MetricDATA 23-24'!$S9,'PCN DES MetricDATA 23-24'!$C:$C,'PCN DES MetricDATA 23-24'!$Y$5,'PCN DES MetricDATA 23-24'!$D:$D,'PCN DES MetricDATA 23-24'!$X$4,'PCN DES MetricDATA 23-24'!$E:$E,'PCN DES MetricDATA 23-24'!AM$8)</f>
        <v>2005</v>
      </c>
      <c r="AN9" s="206">
        <f>SUMIFS('PCN DES MetricDATA 23-24'!$F:$F,'PCN DES MetricDATA 23-24'!$B:$B,'PCN DES MetricDATA 23-24'!$S9,'PCN DES MetricDATA 23-24'!$C:$C,'PCN DES MetricDATA 23-24'!$Y$5,'PCN DES MetricDATA 23-24'!$D:$D,'PCN DES MetricDATA 23-24'!$X$4,'PCN DES MetricDATA 23-24'!$E:$E,'PCN DES MetricDATA 23-24'!AN$8)</f>
        <v>2571</v>
      </c>
      <c r="AO9" s="206">
        <f>SUMIFS('PCN DES MetricDATA 23-24'!$F:$F,'PCN DES MetricDATA 23-24'!$B:$B,'PCN DES MetricDATA 23-24'!$S9,'PCN DES MetricDATA 23-24'!$C:$C,'PCN DES MetricDATA 23-24'!$Y$5,'PCN DES MetricDATA 23-24'!$D:$D,'PCN DES MetricDATA 23-24'!$X$4,'PCN DES MetricDATA 23-24'!$E:$E,'PCN DES MetricDATA 23-24'!AO$8)</f>
        <v>3079</v>
      </c>
      <c r="AP9" s="206">
        <f>SUMIFS('PCN DES MetricDATA 23-24'!$F:$F,'PCN DES MetricDATA 23-24'!$B:$B,'PCN DES MetricDATA 23-24'!$S9,'PCN DES MetricDATA 23-24'!$C:$C,'PCN DES MetricDATA 23-24'!$Y$5,'PCN DES MetricDATA 23-24'!$D:$D,'PCN DES MetricDATA 23-24'!$X$4,'PCN DES MetricDATA 23-24'!$E:$E,'PCN DES MetricDATA 23-24'!AP$8)</f>
        <v>3579</v>
      </c>
      <c r="AQ9" s="206">
        <f>SUMIFS('PCN DES MetricDATA 23-24'!$F:$F,'PCN DES MetricDATA 23-24'!$B:$B,'PCN DES MetricDATA 23-24'!$S9,'PCN DES MetricDATA 23-24'!$C:$C,'PCN DES MetricDATA 23-24'!$Y$5,'PCN DES MetricDATA 23-24'!$D:$D,'PCN DES MetricDATA 23-24'!$X$4,'PCN DES MetricDATA 23-24'!$E:$E,'PCN DES MetricDATA 23-24'!AQ$8)</f>
        <v>3903</v>
      </c>
      <c r="AR9" s="206"/>
      <c r="AS9" s="206"/>
      <c r="AT9" s="206"/>
      <c r="AU9" s="206"/>
      <c r="AV9" s="206"/>
      <c r="AW9" s="206"/>
      <c r="AX9" s="206"/>
      <c r="AY9" s="206"/>
      <c r="AZ9" s="206" t="s">
        <v>651</v>
      </c>
      <c r="BA9" s="206">
        <f>SUMIFS('PCN DES MetricDATA 23-24'!$F:$F,'PCN DES MetricDATA 23-24'!$B:$B,'PCN DES MetricDATA 23-24'!$AZ9,'PCN DES MetricDATA 23-24'!$C:$C,'PCN DES MetricDATA 23-24'!$BE$5,'PCN DES MetricDATA 23-24'!$D:$D,'PCN DES MetricDATA 23-24'!$BE$4,'PCN DES MetricDATA 23-24'!$E:$E,'PCN DES MetricDATA 23-24'!BA$8)</f>
        <v>0</v>
      </c>
      <c r="BB9" s="206">
        <f>SUMIFS('PCN DES MetricDATA 23-24'!$F:$F,'PCN DES MetricDATA 23-24'!$B:$B,'PCN DES MetricDATA 23-24'!$AZ9,'PCN DES MetricDATA 23-24'!$C:$C,'PCN DES MetricDATA 23-24'!$BE$5,'PCN DES MetricDATA 23-24'!$D:$D,'PCN DES MetricDATA 23-24'!$BE$4,'PCN DES MetricDATA 23-24'!$E:$E,'PCN DES MetricDATA 23-24'!BB$8)</f>
        <v>0</v>
      </c>
      <c r="BC9" s="206">
        <f>SUMIFS('PCN DES MetricDATA 23-24'!$F:$F,'PCN DES MetricDATA 23-24'!$B:$B,'PCN DES MetricDATA 23-24'!$AZ9,'PCN DES MetricDATA 23-24'!$C:$C,'PCN DES MetricDATA 23-24'!$BE$5,'PCN DES MetricDATA 23-24'!$D:$D,'PCN DES MetricDATA 23-24'!$BE$4,'PCN DES MetricDATA 23-24'!$E:$E,'PCN DES MetricDATA 23-24'!BC$8)</f>
        <v>0</v>
      </c>
      <c r="BD9" s="206">
        <f>SUMIFS('PCN DES MetricDATA 23-24'!$F:$F,'PCN DES MetricDATA 23-24'!$B:$B,'PCN DES MetricDATA 23-24'!$AZ9,'PCN DES MetricDATA 23-24'!$C:$C,'PCN DES MetricDATA 23-24'!$BE$5,'PCN DES MetricDATA 23-24'!$D:$D,'PCN DES MetricDATA 23-24'!$BE$4,'PCN DES MetricDATA 23-24'!$E:$E,'PCN DES MetricDATA 23-24'!BD$8)</f>
        <v>0</v>
      </c>
      <c r="BE9" s="206">
        <f>SUMIFS('PCN DES MetricDATA 23-24'!$F:$F,'PCN DES MetricDATA 23-24'!$B:$B,'PCN DES MetricDATA 23-24'!$AZ9,'PCN DES MetricDATA 23-24'!$C:$C,'PCN DES MetricDATA 23-24'!$BE$5,'PCN DES MetricDATA 23-24'!$D:$D,'PCN DES MetricDATA 23-24'!$BE$4,'PCN DES MetricDATA 23-24'!$E:$E,'PCN DES MetricDATA 23-24'!BE$8)</f>
        <v>0</v>
      </c>
      <c r="BF9" s="206">
        <f>SUMIFS('PCN DES MetricDATA 23-24'!$F:$F,'PCN DES MetricDATA 23-24'!$B:$B,'PCN DES MetricDATA 23-24'!$AZ9,'PCN DES MetricDATA 23-24'!$C:$C,'PCN DES MetricDATA 23-24'!$BE$5,'PCN DES MetricDATA 23-24'!$D:$D,'PCN DES MetricDATA 23-24'!$BE$4,'PCN DES MetricDATA 23-24'!$E:$E,'PCN DES MetricDATA 23-24'!BF$8)</f>
        <v>0</v>
      </c>
      <c r="BG9" s="206">
        <f>SUMIFS('PCN DES MetricDATA 23-24'!$F:$F,'PCN DES MetricDATA 23-24'!$B:$B,'PCN DES MetricDATA 23-24'!$AZ9,'PCN DES MetricDATA 23-24'!$C:$C,'PCN DES MetricDATA 23-24'!$BE$5,'PCN DES MetricDATA 23-24'!$D:$D,'PCN DES MetricDATA 23-24'!$BE$4,'PCN DES MetricDATA 23-24'!$E:$E,'PCN DES MetricDATA 23-24'!BG$8)</f>
        <v>0</v>
      </c>
      <c r="BH9" s="206">
        <f>SUMIFS('PCN DES MetricDATA 23-24'!$F:$F,'PCN DES MetricDATA 23-24'!$B:$B,'PCN DES MetricDATA 23-24'!$AZ9,'PCN DES MetricDATA 23-24'!$C:$C,'PCN DES MetricDATA 23-24'!$BE$5,'PCN DES MetricDATA 23-24'!$D:$D,'PCN DES MetricDATA 23-24'!$BE$4,'PCN DES MetricDATA 23-24'!$E:$E,'PCN DES MetricDATA 23-24'!BH$8)</f>
        <v>0</v>
      </c>
      <c r="BI9" s="206">
        <f>SUMIFS('PCN DES MetricDATA 23-24'!$F:$F,'PCN DES MetricDATA 23-24'!$B:$B,'PCN DES MetricDATA 23-24'!$AZ9,'PCN DES MetricDATA 23-24'!$C:$C,'PCN DES MetricDATA 23-24'!$BE$5,'PCN DES MetricDATA 23-24'!$D:$D,'PCN DES MetricDATA 23-24'!$BE$4,'PCN DES MetricDATA 23-24'!$E:$E,'PCN DES MetricDATA 23-24'!BI$8)</f>
        <v>0</v>
      </c>
      <c r="BJ9" s="206">
        <f>SUMIFS('PCN DES MetricDATA 23-24'!$F:$F,'PCN DES MetricDATA 23-24'!$B:$B,'PCN DES MetricDATA 23-24'!$AZ9,'PCN DES MetricDATA 23-24'!$C:$C,'PCN DES MetricDATA 23-24'!$BE$5,'PCN DES MetricDATA 23-24'!$D:$D,'PCN DES MetricDATA 23-24'!$BE$4,'PCN DES MetricDATA 23-24'!$E:$E,'PCN DES MetricDATA 23-24'!BJ$8)</f>
        <v>0</v>
      </c>
      <c r="BK9" s="206">
        <f>SUMIFS('PCN DES MetricDATA 23-24'!$F:$F,'PCN DES MetricDATA 23-24'!$B:$B,'PCN DES MetricDATA 23-24'!$AZ9,'PCN DES MetricDATA 23-24'!$C:$C,'PCN DES MetricDATA 23-24'!$BE$5,'PCN DES MetricDATA 23-24'!$D:$D,'PCN DES MetricDATA 23-24'!$BE$4,'PCN DES MetricDATA 23-24'!$E:$E,'PCN DES MetricDATA 23-24'!BK$8)</f>
        <v>0</v>
      </c>
      <c r="BL9" s="206">
        <f>SUMIFS('PCN DES MetricDATA 23-24'!$F:$F,'PCN DES MetricDATA 23-24'!$B:$B,'PCN DES MetricDATA 23-24'!$AZ9,'PCN DES MetricDATA 23-24'!$C:$C,'PCN DES MetricDATA 23-24'!$BE$5,'PCN DES MetricDATA 23-24'!$D:$D,'PCN DES MetricDATA 23-24'!$BE$4,'PCN DES MetricDATA 23-24'!$E:$E,'PCN DES MetricDATA 23-24'!BL$8)</f>
        <v>0</v>
      </c>
      <c r="BM9" s="206">
        <f>SUMIFS('PCN DES MetricDATA 23-24'!$F:$F,'PCN DES MetricDATA 23-24'!$B:$B,'PCN DES MetricDATA 23-24'!$AZ9,'PCN DES MetricDATA 23-24'!$C:$C,'PCN DES MetricDATA 23-24'!$BE$5,'PCN DES MetricDATA 23-24'!$D:$D,'PCN DES MetricDATA 23-24'!$BE$4,'PCN DES MetricDATA 23-24'!$E:$E,'PCN DES MetricDATA 23-24'!BM$8)</f>
        <v>0</v>
      </c>
      <c r="BN9" s="206">
        <f>SUMIFS('PCN DES MetricDATA 23-24'!$F:$F,'PCN DES MetricDATA 23-24'!$B:$B,'PCN DES MetricDATA 23-24'!$AZ9,'PCN DES MetricDATA 23-24'!$C:$C,'PCN DES MetricDATA 23-24'!$BE$5,'PCN DES MetricDATA 23-24'!$D:$D,'PCN DES MetricDATA 23-24'!$BE$4,'PCN DES MetricDATA 23-24'!$E:$E,'PCN DES MetricDATA 23-24'!BN$8)</f>
        <v>0</v>
      </c>
      <c r="BO9" s="206">
        <f>SUMIFS('PCN DES MetricDATA 23-24'!$F:$F,'PCN DES MetricDATA 23-24'!$B:$B,'PCN DES MetricDATA 23-24'!$AZ9,'PCN DES MetricDATA 23-24'!$C:$C,'PCN DES MetricDATA 23-24'!$BE$5,'PCN DES MetricDATA 23-24'!$D:$D,'PCN DES MetricDATA 23-24'!$BE$4,'PCN DES MetricDATA 23-24'!$E:$E,'PCN DES MetricDATA 23-24'!BO$8)</f>
        <v>0</v>
      </c>
      <c r="BP9" s="206">
        <f>SUMIFS('PCN DES MetricDATA 23-24'!$F:$F,'PCN DES MetricDATA 23-24'!$B:$B,'PCN DES MetricDATA 23-24'!$AZ9,'PCN DES MetricDATA 23-24'!$C:$C,'PCN DES MetricDATA 23-24'!$BE$5,'PCN DES MetricDATA 23-24'!$D:$D,'PCN DES MetricDATA 23-24'!$BE$4,'PCN DES MetricDATA 23-24'!$E:$E,'PCN DES MetricDATA 23-24'!BP$8)</f>
        <v>0</v>
      </c>
      <c r="BQ9" s="206">
        <f>SUMIFS('PCN DES MetricDATA 23-24'!$F:$F,'PCN DES MetricDATA 23-24'!$B:$B,'PCN DES MetricDATA 23-24'!$AZ9,'PCN DES MetricDATA 23-24'!$C:$C,'PCN DES MetricDATA 23-24'!$BE$5,'PCN DES MetricDATA 23-24'!$D:$D,'PCN DES MetricDATA 23-24'!$BE$4,'PCN DES MetricDATA 23-24'!$E:$E,'PCN DES MetricDATA 23-24'!BQ$8)</f>
        <v>355</v>
      </c>
      <c r="BR9" s="206">
        <f>SUMIFS('PCN DES MetricDATA 23-24'!$F:$F,'PCN DES MetricDATA 23-24'!$B:$B,'PCN DES MetricDATA 23-24'!$AZ9,'PCN DES MetricDATA 23-24'!$C:$C,'PCN DES MetricDATA 23-24'!$BE$5,'PCN DES MetricDATA 23-24'!$D:$D,'PCN DES MetricDATA 23-24'!$BE$4,'PCN DES MetricDATA 23-24'!$E:$E,'PCN DES MetricDATA 23-24'!BR$8)</f>
        <v>525</v>
      </c>
      <c r="BS9" s="206">
        <f>SUMIFS('PCN DES MetricDATA 23-24'!$F:$F,'PCN DES MetricDATA 23-24'!$B:$B,'PCN DES MetricDATA 23-24'!$AZ9,'PCN DES MetricDATA 23-24'!$C:$C,'PCN DES MetricDATA 23-24'!$BE$5,'PCN DES MetricDATA 23-24'!$D:$D,'PCN DES MetricDATA 23-24'!$BE$4,'PCN DES MetricDATA 23-24'!$E:$E,'PCN DES MetricDATA 23-24'!BS$8)</f>
        <v>665</v>
      </c>
      <c r="BT9" s="206">
        <f>SUMIFS('PCN DES MetricDATA 23-24'!$F:$F,'PCN DES MetricDATA 23-24'!$B:$B,'PCN DES MetricDATA 23-24'!$AZ9,'PCN DES MetricDATA 23-24'!$C:$C,'PCN DES MetricDATA 23-24'!$BE$5,'PCN DES MetricDATA 23-24'!$D:$D,'PCN DES MetricDATA 23-24'!$BE$4,'PCN DES MetricDATA 23-24'!$E:$E,'PCN DES MetricDATA 23-24'!BT$8)</f>
        <v>787</v>
      </c>
      <c r="BU9" s="206">
        <f>SUMIFS('PCN DES MetricDATA 23-24'!$F:$F,'PCN DES MetricDATA 23-24'!$B:$B,'PCN DES MetricDATA 23-24'!$AZ9,'PCN DES MetricDATA 23-24'!$C:$C,'PCN DES MetricDATA 23-24'!$BE$5,'PCN DES MetricDATA 23-24'!$D:$D,'PCN DES MetricDATA 23-24'!$BE$4,'PCN DES MetricDATA 23-24'!$E:$E,'PCN DES MetricDATA 23-24'!BU$8)</f>
        <v>948</v>
      </c>
      <c r="BV9" s="206">
        <f>SUMIFS('PCN DES MetricDATA 23-24'!$F:$F,'PCN DES MetricDATA 23-24'!$B:$B,'PCN DES MetricDATA 23-24'!$AZ9,'PCN DES MetricDATA 23-24'!$C:$C,'PCN DES MetricDATA 23-24'!$BE$5,'PCN DES MetricDATA 23-24'!$D:$D,'PCN DES MetricDATA 23-24'!$BE$4,'PCN DES MetricDATA 23-24'!$E:$E,'PCN DES MetricDATA 23-24'!BV$8)</f>
        <v>1130</v>
      </c>
      <c r="BW9" s="206">
        <f>SUMIFS('PCN DES MetricDATA 23-24'!$F:$F,'PCN DES MetricDATA 23-24'!$B:$B,'PCN DES MetricDATA 23-24'!$AZ9,'PCN DES MetricDATA 23-24'!$C:$C,'PCN DES MetricDATA 23-24'!$BE$5,'PCN DES MetricDATA 23-24'!$D:$D,'PCN DES MetricDATA 23-24'!$BE$4,'PCN DES MetricDATA 23-24'!$E:$E,'PCN DES MetricDATA 23-24'!BW$8)</f>
        <v>1291</v>
      </c>
      <c r="BX9" s="206">
        <f>SUMIFS('PCN DES MetricDATA 23-24'!$F:$F,'PCN DES MetricDATA 23-24'!$B:$B,'PCN DES MetricDATA 23-24'!$AZ9,'PCN DES MetricDATA 23-24'!$C:$C,'PCN DES MetricDATA 23-24'!$BE$5,'PCN DES MetricDATA 23-24'!$D:$D,'PCN DES MetricDATA 23-24'!$BE$4,'PCN DES MetricDATA 23-24'!$E:$E,'PCN DES MetricDATA 23-24'!BX$8)</f>
        <v>1395</v>
      </c>
      <c r="BY9" s="206">
        <f>SUMIFS('PCN DES MetricDATA 23-24'!$F:$F,'PCN DES MetricDATA 23-24'!$B:$B,'PCN DES MetricDATA 23-24'!$AZ9,'PCN DES MetricDATA 23-24'!$C:$C,'PCN DES MetricDATA 23-24'!$BE$5,'PCN DES MetricDATA 23-24'!$D:$D,'PCN DES MetricDATA 23-24'!$BE$4,'PCN DES MetricDATA 23-24'!$E:$E,'PCN DES MetricDATA 23-24'!BY$8)</f>
        <v>2000</v>
      </c>
      <c r="BZ9" s="206">
        <f>SUMIFS('PCN DES MetricDATA 23-24'!$F:$F,'PCN DES MetricDATA 23-24'!$B:$B,'PCN DES MetricDATA 23-24'!$AZ9,'PCN DES MetricDATA 23-24'!$C:$C,'PCN DES MetricDATA 23-24'!$BE$5,'PCN DES MetricDATA 23-24'!$D:$D,'PCN DES MetricDATA 23-24'!$BE$4,'PCN DES MetricDATA 23-24'!$E:$E,'PCN DES MetricDATA 23-24'!BZ$8)</f>
        <v>2605</v>
      </c>
      <c r="CA9" s="206">
        <f>SUMIFS('PCN DES MetricDATA 23-24'!$F:$F,'PCN DES MetricDATA 23-24'!$B:$B,'PCN DES MetricDATA 23-24'!$AZ9,'PCN DES MetricDATA 23-24'!$C:$C,'PCN DES MetricDATA 23-24'!$BE$5,'PCN DES MetricDATA 23-24'!$D:$D,'PCN DES MetricDATA 23-24'!$BE$4,'PCN DES MetricDATA 23-24'!$E:$E,'PCN DES MetricDATA 23-24'!CA$8)</f>
        <v>3021</v>
      </c>
      <c r="CB9" s="206">
        <f>SUMIFS('PCN DES MetricDATA 23-24'!$F:$F,'PCN DES MetricDATA 23-24'!$B:$B,'PCN DES MetricDATA 23-24'!$AZ9,'PCN DES MetricDATA 23-24'!$C:$C,'PCN DES MetricDATA 23-24'!$BE$5,'PCN DES MetricDATA 23-24'!$D:$D,'PCN DES MetricDATA 23-24'!$BE$4,'PCN DES MetricDATA 23-24'!$E:$E,'PCN DES MetricDATA 23-24'!CB$8)</f>
        <v>3236</v>
      </c>
      <c r="CC9" s="206"/>
      <c r="CD9" s="206"/>
      <c r="CE9" s="206"/>
      <c r="CF9" s="206"/>
    </row>
    <row r="10" spans="1:84" x14ac:dyDescent="0.35">
      <c r="A10" t="s">
        <v>648</v>
      </c>
      <c r="B10" t="s">
        <v>654</v>
      </c>
      <c r="C10" t="s">
        <v>1357</v>
      </c>
      <c r="D10" t="s">
        <v>563</v>
      </c>
      <c r="E10" s="2">
        <v>45291</v>
      </c>
      <c r="F10">
        <v>5795</v>
      </c>
      <c r="G10" t="str">
        <f>VLOOKUP($C10,'[1]LKUP PCNDES'!$F$2:$H$12,2,FALSE)</f>
        <v>Number of patients aged 18 years or over, recorded as living in a care home</v>
      </c>
      <c r="H10" t="str">
        <f>VLOOKUP($C10,'[1]LKUP PCNDES'!$F$2:$H$12,3,FALSE)</f>
        <v>CH_RES</v>
      </c>
      <c r="I10" t="str">
        <f>VLOOKUP($B10,'[1]LKUP PCNDES'!$C$17:$H$60,4,FALSE)</f>
        <v>NHS South East London ICB</v>
      </c>
      <c r="J10" t="str">
        <f>VLOOKUP($B10,'[1]LKUP PCNDES'!$C$17:$H$60,6,FALSE)</f>
        <v>SEL</v>
      </c>
      <c r="R10" s="206"/>
      <c r="S10" s="206" t="s">
        <v>652</v>
      </c>
      <c r="T10" s="206">
        <v>304</v>
      </c>
      <c r="U10" s="206">
        <v>616</v>
      </c>
      <c r="V10" s="206">
        <v>1040</v>
      </c>
      <c r="W10" s="206">
        <v>1498</v>
      </c>
      <c r="X10" s="206">
        <v>1766</v>
      </c>
      <c r="Y10" s="206">
        <v>1898</v>
      </c>
      <c r="Z10" s="206">
        <v>2258</v>
      </c>
      <c r="AA10" s="206">
        <v>2688</v>
      </c>
      <c r="AB10" s="206">
        <v>3012</v>
      </c>
      <c r="AC10" s="206">
        <v>2772</v>
      </c>
      <c r="AD10" s="206">
        <v>2626</v>
      </c>
      <c r="AE10" s="206">
        <v>3895</v>
      </c>
      <c r="AF10" s="206">
        <f>SUMIFS('PCN DES MetricDATA 23-24'!$F:$F,'PCN DES MetricDATA 23-24'!$B:$B,'PCN DES MetricDATA 23-24'!$S10,'PCN DES MetricDATA 23-24'!$C:$C,'PCN DES MetricDATA 23-24'!$Y$5,'PCN DES MetricDATA 23-24'!$D:$D,'PCN DES MetricDATA 23-24'!$X$4,'PCN DES MetricDATA 23-24'!$E:$E,'PCN DES MetricDATA 23-24'!AF$8)</f>
        <v>338</v>
      </c>
      <c r="AG10" s="206">
        <f>SUMIFS('PCN DES MetricDATA 23-24'!$F:$F,'PCN DES MetricDATA 23-24'!$B:$B,'PCN DES MetricDATA 23-24'!$S10,'PCN DES MetricDATA 23-24'!$C:$C,'PCN DES MetricDATA 23-24'!$Y$5,'PCN DES MetricDATA 23-24'!$D:$D,'PCN DES MetricDATA 23-24'!$X$4,'PCN DES MetricDATA 23-24'!$E:$E,'PCN DES MetricDATA 23-24'!AG$8)</f>
        <v>822</v>
      </c>
      <c r="AH10" s="206">
        <f>SUMIFS('PCN DES MetricDATA 23-24'!$F:$F,'PCN DES MetricDATA 23-24'!$B:$B,'PCN DES MetricDATA 23-24'!$S10,'PCN DES MetricDATA 23-24'!$C:$C,'PCN DES MetricDATA 23-24'!$Y$5,'PCN DES MetricDATA 23-24'!$D:$D,'PCN DES MetricDATA 23-24'!$X$4,'PCN DES MetricDATA 23-24'!$E:$E,'PCN DES MetricDATA 23-24'!AH$8)</f>
        <v>1174</v>
      </c>
      <c r="AI10" s="206">
        <f>SUMIFS('PCN DES MetricDATA 23-24'!$F:$F,'PCN DES MetricDATA 23-24'!$B:$B,'PCN DES MetricDATA 23-24'!$S10,'PCN DES MetricDATA 23-24'!$C:$C,'PCN DES MetricDATA 23-24'!$Y$5,'PCN DES MetricDATA 23-24'!$D:$D,'PCN DES MetricDATA 23-24'!$X$4,'PCN DES MetricDATA 23-24'!$E:$E,'PCN DES MetricDATA 23-24'!AI$8)</f>
        <v>1600</v>
      </c>
      <c r="AJ10" s="206">
        <f>SUMIFS('PCN DES MetricDATA 23-24'!$F:$F,'PCN DES MetricDATA 23-24'!$B:$B,'PCN DES MetricDATA 23-24'!$S10,'PCN DES MetricDATA 23-24'!$C:$C,'PCN DES MetricDATA 23-24'!$Y$5,'PCN DES MetricDATA 23-24'!$D:$D,'PCN DES MetricDATA 23-24'!$X$4,'PCN DES MetricDATA 23-24'!$E:$E,'PCN DES MetricDATA 23-24'!AJ$8)</f>
        <v>1239</v>
      </c>
      <c r="AK10" s="206">
        <f>SUMIFS('PCN DES MetricDATA 23-24'!$F:$F,'PCN DES MetricDATA 23-24'!$B:$B,'PCN DES MetricDATA 23-24'!$S10,'PCN DES MetricDATA 23-24'!$C:$C,'PCN DES MetricDATA 23-24'!$Y$5,'PCN DES MetricDATA 23-24'!$D:$D,'PCN DES MetricDATA 23-24'!$X$4,'PCN DES MetricDATA 23-24'!$E:$E,'PCN DES MetricDATA 23-24'!AK$8)</f>
        <v>2024</v>
      </c>
      <c r="AL10" s="206">
        <f>SUMIFS('PCN DES MetricDATA 23-24'!$F:$F,'PCN DES MetricDATA 23-24'!$B:$B,'PCN DES MetricDATA 23-24'!$S10,'PCN DES MetricDATA 23-24'!$C:$C,'PCN DES MetricDATA 23-24'!$Y$5,'PCN DES MetricDATA 23-24'!$D:$D,'PCN DES MetricDATA 23-24'!$X$4,'PCN DES MetricDATA 23-24'!$E:$E,'PCN DES MetricDATA 23-24'!AL$8)</f>
        <v>2120</v>
      </c>
      <c r="AM10" s="206">
        <f>SUMIFS('PCN DES MetricDATA 23-24'!$F:$F,'PCN DES MetricDATA 23-24'!$B:$B,'PCN DES MetricDATA 23-24'!$S10,'PCN DES MetricDATA 23-24'!$C:$C,'PCN DES MetricDATA 23-24'!$Y$5,'PCN DES MetricDATA 23-24'!$D:$D,'PCN DES MetricDATA 23-24'!$X$4,'PCN DES MetricDATA 23-24'!$E:$E,'PCN DES MetricDATA 23-24'!AM$8)</f>
        <v>2271</v>
      </c>
      <c r="AN10" s="206">
        <f>SUMIFS('PCN DES MetricDATA 23-24'!$F:$F,'PCN DES MetricDATA 23-24'!$B:$B,'PCN DES MetricDATA 23-24'!$S10,'PCN DES MetricDATA 23-24'!$C:$C,'PCN DES MetricDATA 23-24'!$Y$5,'PCN DES MetricDATA 23-24'!$D:$D,'PCN DES MetricDATA 23-24'!$X$4,'PCN DES MetricDATA 23-24'!$E:$E,'PCN DES MetricDATA 23-24'!AN$8)</f>
        <v>2293</v>
      </c>
      <c r="AO10" s="206">
        <f>SUMIFS('PCN DES MetricDATA 23-24'!$F:$F,'PCN DES MetricDATA 23-24'!$B:$B,'PCN DES MetricDATA 23-24'!$S10,'PCN DES MetricDATA 23-24'!$C:$C,'PCN DES MetricDATA 23-24'!$Y$5,'PCN DES MetricDATA 23-24'!$D:$D,'PCN DES MetricDATA 23-24'!$X$4,'PCN DES MetricDATA 23-24'!$E:$E,'PCN DES MetricDATA 23-24'!AO$8)</f>
        <v>2404</v>
      </c>
      <c r="AP10" s="206">
        <f>SUMIFS('PCN DES MetricDATA 23-24'!$F:$F,'PCN DES MetricDATA 23-24'!$B:$B,'PCN DES MetricDATA 23-24'!$S10,'PCN DES MetricDATA 23-24'!$C:$C,'PCN DES MetricDATA 23-24'!$Y$5,'PCN DES MetricDATA 23-24'!$D:$D,'PCN DES MetricDATA 23-24'!$X$4,'PCN DES MetricDATA 23-24'!$E:$E,'PCN DES MetricDATA 23-24'!AP$8)</f>
        <v>2497</v>
      </c>
      <c r="AQ10" s="206">
        <f>SUMIFS('PCN DES MetricDATA 23-24'!$F:$F,'PCN DES MetricDATA 23-24'!$B:$B,'PCN DES MetricDATA 23-24'!$S10,'PCN DES MetricDATA 23-24'!$C:$C,'PCN DES MetricDATA 23-24'!$Y$5,'PCN DES MetricDATA 23-24'!$D:$D,'PCN DES MetricDATA 23-24'!$X$4,'PCN DES MetricDATA 23-24'!$E:$E,'PCN DES MetricDATA 23-24'!AQ$8)</f>
        <v>2584</v>
      </c>
      <c r="AR10" s="206"/>
      <c r="AS10" s="206"/>
      <c r="AT10" s="206"/>
      <c r="AU10" s="206"/>
      <c r="AV10" s="206"/>
      <c r="AW10" s="206"/>
      <c r="AX10" s="206"/>
      <c r="AY10" s="206"/>
      <c r="AZ10" s="206" t="s">
        <v>652</v>
      </c>
      <c r="BA10" s="206">
        <f>SUMIFS('PCN DES MetricDATA 23-24'!$F:$F,'PCN DES MetricDATA 23-24'!$B:$B,'PCN DES MetricDATA 23-24'!$AZ10,'PCN DES MetricDATA 23-24'!$C:$C,'PCN DES MetricDATA 23-24'!$BE$5,'PCN DES MetricDATA 23-24'!$D:$D,'PCN DES MetricDATA 23-24'!$BE$4,'PCN DES MetricDATA 23-24'!$E:$E,'PCN DES MetricDATA 23-24'!BA$8)</f>
        <v>0</v>
      </c>
      <c r="BB10" s="206">
        <f>SUMIFS('PCN DES MetricDATA 23-24'!$F:$F,'PCN DES MetricDATA 23-24'!$B:$B,'PCN DES MetricDATA 23-24'!$AZ10,'PCN DES MetricDATA 23-24'!$C:$C,'PCN DES MetricDATA 23-24'!$BE$5,'PCN DES MetricDATA 23-24'!$D:$D,'PCN DES MetricDATA 23-24'!$BE$4,'PCN DES MetricDATA 23-24'!$E:$E,'PCN DES MetricDATA 23-24'!BB$8)</f>
        <v>0</v>
      </c>
      <c r="BC10" s="206">
        <f>SUMIFS('PCN DES MetricDATA 23-24'!$F:$F,'PCN DES MetricDATA 23-24'!$B:$B,'PCN DES MetricDATA 23-24'!$AZ10,'PCN DES MetricDATA 23-24'!$C:$C,'PCN DES MetricDATA 23-24'!$BE$5,'PCN DES MetricDATA 23-24'!$D:$D,'PCN DES MetricDATA 23-24'!$BE$4,'PCN DES MetricDATA 23-24'!$E:$E,'PCN DES MetricDATA 23-24'!BC$8)</f>
        <v>0</v>
      </c>
      <c r="BD10" s="206">
        <f>SUMIFS('PCN DES MetricDATA 23-24'!$F:$F,'PCN DES MetricDATA 23-24'!$B:$B,'PCN DES MetricDATA 23-24'!$AZ10,'PCN DES MetricDATA 23-24'!$C:$C,'PCN DES MetricDATA 23-24'!$BE$5,'PCN DES MetricDATA 23-24'!$D:$D,'PCN DES MetricDATA 23-24'!$BE$4,'PCN DES MetricDATA 23-24'!$E:$E,'PCN DES MetricDATA 23-24'!BD$8)</f>
        <v>0</v>
      </c>
      <c r="BE10" s="206">
        <f>SUMIFS('PCN DES MetricDATA 23-24'!$F:$F,'PCN DES MetricDATA 23-24'!$B:$B,'PCN DES MetricDATA 23-24'!$AZ10,'PCN DES MetricDATA 23-24'!$C:$C,'PCN DES MetricDATA 23-24'!$BE$5,'PCN DES MetricDATA 23-24'!$D:$D,'PCN DES MetricDATA 23-24'!$BE$4,'PCN DES MetricDATA 23-24'!$E:$E,'PCN DES MetricDATA 23-24'!BE$8)</f>
        <v>0</v>
      </c>
      <c r="BF10" s="206">
        <f>SUMIFS('PCN DES MetricDATA 23-24'!$F:$F,'PCN DES MetricDATA 23-24'!$B:$B,'PCN DES MetricDATA 23-24'!$AZ10,'PCN DES MetricDATA 23-24'!$C:$C,'PCN DES MetricDATA 23-24'!$BE$5,'PCN DES MetricDATA 23-24'!$D:$D,'PCN DES MetricDATA 23-24'!$BE$4,'PCN DES MetricDATA 23-24'!$E:$E,'PCN DES MetricDATA 23-24'!BF$8)</f>
        <v>0</v>
      </c>
      <c r="BG10" s="206">
        <f>SUMIFS('PCN DES MetricDATA 23-24'!$F:$F,'PCN DES MetricDATA 23-24'!$B:$B,'PCN DES MetricDATA 23-24'!$AZ10,'PCN DES MetricDATA 23-24'!$C:$C,'PCN DES MetricDATA 23-24'!$BE$5,'PCN DES MetricDATA 23-24'!$D:$D,'PCN DES MetricDATA 23-24'!$BE$4,'PCN DES MetricDATA 23-24'!$E:$E,'PCN DES MetricDATA 23-24'!BG$8)</f>
        <v>0</v>
      </c>
      <c r="BH10" s="206">
        <f>SUMIFS('PCN DES MetricDATA 23-24'!$F:$F,'PCN DES MetricDATA 23-24'!$B:$B,'PCN DES MetricDATA 23-24'!$AZ10,'PCN DES MetricDATA 23-24'!$C:$C,'PCN DES MetricDATA 23-24'!$BE$5,'PCN DES MetricDATA 23-24'!$D:$D,'PCN DES MetricDATA 23-24'!$BE$4,'PCN DES MetricDATA 23-24'!$E:$E,'PCN DES MetricDATA 23-24'!BH$8)</f>
        <v>0</v>
      </c>
      <c r="BI10" s="206">
        <f>SUMIFS('PCN DES MetricDATA 23-24'!$F:$F,'PCN DES MetricDATA 23-24'!$B:$B,'PCN DES MetricDATA 23-24'!$AZ10,'PCN DES MetricDATA 23-24'!$C:$C,'PCN DES MetricDATA 23-24'!$BE$5,'PCN DES MetricDATA 23-24'!$D:$D,'PCN DES MetricDATA 23-24'!$BE$4,'PCN DES MetricDATA 23-24'!$E:$E,'PCN DES MetricDATA 23-24'!BI$8)</f>
        <v>0</v>
      </c>
      <c r="BJ10" s="206">
        <f>SUMIFS('PCN DES MetricDATA 23-24'!$F:$F,'PCN DES MetricDATA 23-24'!$B:$B,'PCN DES MetricDATA 23-24'!$AZ10,'PCN DES MetricDATA 23-24'!$C:$C,'PCN DES MetricDATA 23-24'!$BE$5,'PCN DES MetricDATA 23-24'!$D:$D,'PCN DES MetricDATA 23-24'!$BE$4,'PCN DES MetricDATA 23-24'!$E:$E,'PCN DES MetricDATA 23-24'!BJ$8)</f>
        <v>0</v>
      </c>
      <c r="BK10" s="206">
        <f>SUMIFS('PCN DES MetricDATA 23-24'!$F:$F,'PCN DES MetricDATA 23-24'!$B:$B,'PCN DES MetricDATA 23-24'!$AZ10,'PCN DES MetricDATA 23-24'!$C:$C,'PCN DES MetricDATA 23-24'!$BE$5,'PCN DES MetricDATA 23-24'!$D:$D,'PCN DES MetricDATA 23-24'!$BE$4,'PCN DES MetricDATA 23-24'!$E:$E,'PCN DES MetricDATA 23-24'!BK$8)</f>
        <v>0</v>
      </c>
      <c r="BL10" s="206">
        <f>SUMIFS('PCN DES MetricDATA 23-24'!$F:$F,'PCN DES MetricDATA 23-24'!$B:$B,'PCN DES MetricDATA 23-24'!$AZ10,'PCN DES MetricDATA 23-24'!$C:$C,'PCN DES MetricDATA 23-24'!$BE$5,'PCN DES MetricDATA 23-24'!$D:$D,'PCN DES MetricDATA 23-24'!$BE$4,'PCN DES MetricDATA 23-24'!$E:$E,'PCN DES MetricDATA 23-24'!BL$8)</f>
        <v>0</v>
      </c>
      <c r="BM10" s="206">
        <f>SUMIFS('PCN DES MetricDATA 23-24'!$F:$F,'PCN DES MetricDATA 23-24'!$B:$B,'PCN DES MetricDATA 23-24'!$AZ10,'PCN DES MetricDATA 23-24'!$C:$C,'PCN DES MetricDATA 23-24'!$BE$5,'PCN DES MetricDATA 23-24'!$D:$D,'PCN DES MetricDATA 23-24'!$BE$4,'PCN DES MetricDATA 23-24'!$E:$E,'PCN DES MetricDATA 23-24'!BM$8)</f>
        <v>0</v>
      </c>
      <c r="BN10" s="206">
        <f>SUMIFS('PCN DES MetricDATA 23-24'!$F:$F,'PCN DES MetricDATA 23-24'!$B:$B,'PCN DES MetricDATA 23-24'!$AZ10,'PCN DES MetricDATA 23-24'!$C:$C,'PCN DES MetricDATA 23-24'!$BE$5,'PCN DES MetricDATA 23-24'!$D:$D,'PCN DES MetricDATA 23-24'!$BE$4,'PCN DES MetricDATA 23-24'!$E:$E,'PCN DES MetricDATA 23-24'!BN$8)</f>
        <v>0</v>
      </c>
      <c r="BO10" s="206">
        <f>SUMIFS('PCN DES MetricDATA 23-24'!$F:$F,'PCN DES MetricDATA 23-24'!$B:$B,'PCN DES MetricDATA 23-24'!$AZ10,'PCN DES MetricDATA 23-24'!$C:$C,'PCN DES MetricDATA 23-24'!$BE$5,'PCN DES MetricDATA 23-24'!$D:$D,'PCN DES MetricDATA 23-24'!$BE$4,'PCN DES MetricDATA 23-24'!$E:$E,'PCN DES MetricDATA 23-24'!BO$8)</f>
        <v>0</v>
      </c>
      <c r="BP10" s="206">
        <f>SUMIFS('PCN DES MetricDATA 23-24'!$F:$F,'PCN DES MetricDATA 23-24'!$B:$B,'PCN DES MetricDATA 23-24'!$AZ10,'PCN DES MetricDATA 23-24'!$C:$C,'PCN DES MetricDATA 23-24'!$BE$5,'PCN DES MetricDATA 23-24'!$D:$D,'PCN DES MetricDATA 23-24'!$BE$4,'PCN DES MetricDATA 23-24'!$E:$E,'PCN DES MetricDATA 23-24'!BP$8)</f>
        <v>0</v>
      </c>
      <c r="BQ10" s="206">
        <f>SUMIFS('PCN DES MetricDATA 23-24'!$F:$F,'PCN DES MetricDATA 23-24'!$B:$B,'PCN DES MetricDATA 23-24'!$AZ10,'PCN DES MetricDATA 23-24'!$C:$C,'PCN DES MetricDATA 23-24'!$BE$5,'PCN DES MetricDATA 23-24'!$D:$D,'PCN DES MetricDATA 23-24'!$BE$4,'PCN DES MetricDATA 23-24'!$E:$E,'PCN DES MetricDATA 23-24'!BQ$8)</f>
        <v>418</v>
      </c>
      <c r="BR10" s="206">
        <f>SUMIFS('PCN DES MetricDATA 23-24'!$F:$F,'PCN DES MetricDATA 23-24'!$B:$B,'PCN DES MetricDATA 23-24'!$AZ10,'PCN DES MetricDATA 23-24'!$C:$C,'PCN DES MetricDATA 23-24'!$BE$5,'PCN DES MetricDATA 23-24'!$D:$D,'PCN DES MetricDATA 23-24'!$BE$4,'PCN DES MetricDATA 23-24'!$E:$E,'PCN DES MetricDATA 23-24'!BR$8)</f>
        <v>756</v>
      </c>
      <c r="BS10" s="206">
        <f>SUMIFS('PCN DES MetricDATA 23-24'!$F:$F,'PCN DES MetricDATA 23-24'!$B:$B,'PCN DES MetricDATA 23-24'!$AZ10,'PCN DES MetricDATA 23-24'!$C:$C,'PCN DES MetricDATA 23-24'!$BE$5,'PCN DES MetricDATA 23-24'!$D:$D,'PCN DES MetricDATA 23-24'!$BE$4,'PCN DES MetricDATA 23-24'!$E:$E,'PCN DES MetricDATA 23-24'!BS$8)</f>
        <v>978</v>
      </c>
      <c r="BT10" s="206">
        <f>SUMIFS('PCN DES MetricDATA 23-24'!$F:$F,'PCN DES MetricDATA 23-24'!$B:$B,'PCN DES MetricDATA 23-24'!$AZ10,'PCN DES MetricDATA 23-24'!$C:$C,'PCN DES MetricDATA 23-24'!$BE$5,'PCN DES MetricDATA 23-24'!$D:$D,'PCN DES MetricDATA 23-24'!$BE$4,'PCN DES MetricDATA 23-24'!$E:$E,'PCN DES MetricDATA 23-24'!BT$8)</f>
        <v>1334</v>
      </c>
      <c r="BU10" s="206">
        <f>SUMIFS('PCN DES MetricDATA 23-24'!$F:$F,'PCN DES MetricDATA 23-24'!$B:$B,'PCN DES MetricDATA 23-24'!$AZ10,'PCN DES MetricDATA 23-24'!$C:$C,'PCN DES MetricDATA 23-24'!$BE$5,'PCN DES MetricDATA 23-24'!$D:$D,'PCN DES MetricDATA 23-24'!$BE$4,'PCN DES MetricDATA 23-24'!$E:$E,'PCN DES MetricDATA 23-24'!BU$8)</f>
        <v>949</v>
      </c>
      <c r="BV10" s="206">
        <f>SUMIFS('PCN DES MetricDATA 23-24'!$F:$F,'PCN DES MetricDATA 23-24'!$B:$B,'PCN DES MetricDATA 23-24'!$AZ10,'PCN DES MetricDATA 23-24'!$C:$C,'PCN DES MetricDATA 23-24'!$BE$5,'PCN DES MetricDATA 23-24'!$D:$D,'PCN DES MetricDATA 23-24'!$BE$4,'PCN DES MetricDATA 23-24'!$E:$E,'PCN DES MetricDATA 23-24'!BV$8)</f>
        <v>1654</v>
      </c>
      <c r="BW10" s="206">
        <f>SUMIFS('PCN DES MetricDATA 23-24'!$F:$F,'PCN DES MetricDATA 23-24'!$B:$B,'PCN DES MetricDATA 23-24'!$AZ10,'PCN DES MetricDATA 23-24'!$C:$C,'PCN DES MetricDATA 23-24'!$BE$5,'PCN DES MetricDATA 23-24'!$D:$D,'PCN DES MetricDATA 23-24'!$BE$4,'PCN DES MetricDATA 23-24'!$E:$E,'PCN DES MetricDATA 23-24'!BW$8)</f>
        <v>1706</v>
      </c>
      <c r="BX10" s="206">
        <f>SUMIFS('PCN DES MetricDATA 23-24'!$F:$F,'PCN DES MetricDATA 23-24'!$B:$B,'PCN DES MetricDATA 23-24'!$AZ10,'PCN DES MetricDATA 23-24'!$C:$C,'PCN DES MetricDATA 23-24'!$BE$5,'PCN DES MetricDATA 23-24'!$D:$D,'PCN DES MetricDATA 23-24'!$BE$4,'PCN DES MetricDATA 23-24'!$E:$E,'PCN DES MetricDATA 23-24'!BX$8)</f>
        <v>1777</v>
      </c>
      <c r="BY10" s="206">
        <f>SUMIFS('PCN DES MetricDATA 23-24'!$F:$F,'PCN DES MetricDATA 23-24'!$B:$B,'PCN DES MetricDATA 23-24'!$AZ10,'PCN DES MetricDATA 23-24'!$C:$C,'PCN DES MetricDATA 23-24'!$BE$5,'PCN DES MetricDATA 23-24'!$D:$D,'PCN DES MetricDATA 23-24'!$BE$4,'PCN DES MetricDATA 23-24'!$E:$E,'PCN DES MetricDATA 23-24'!BY$8)</f>
        <v>1829</v>
      </c>
      <c r="BZ10" s="206">
        <f>SUMIFS('PCN DES MetricDATA 23-24'!$F:$F,'PCN DES MetricDATA 23-24'!$B:$B,'PCN DES MetricDATA 23-24'!$AZ10,'PCN DES MetricDATA 23-24'!$C:$C,'PCN DES MetricDATA 23-24'!$BE$5,'PCN DES MetricDATA 23-24'!$D:$D,'PCN DES MetricDATA 23-24'!$BE$4,'PCN DES MetricDATA 23-24'!$E:$E,'PCN DES MetricDATA 23-24'!BZ$8)</f>
        <v>2012</v>
      </c>
      <c r="CA10" s="206">
        <f>SUMIFS('PCN DES MetricDATA 23-24'!$F:$F,'PCN DES MetricDATA 23-24'!$B:$B,'PCN DES MetricDATA 23-24'!$AZ10,'PCN DES MetricDATA 23-24'!$C:$C,'PCN DES MetricDATA 23-24'!$BE$5,'PCN DES MetricDATA 23-24'!$D:$D,'PCN DES MetricDATA 23-24'!$BE$4,'PCN DES MetricDATA 23-24'!$E:$E,'PCN DES MetricDATA 23-24'!CA$8)</f>
        <v>2152</v>
      </c>
      <c r="CB10" s="206">
        <f>SUMIFS('PCN DES MetricDATA 23-24'!$F:$F,'PCN DES MetricDATA 23-24'!$B:$B,'PCN DES MetricDATA 23-24'!$AZ10,'PCN DES MetricDATA 23-24'!$C:$C,'PCN DES MetricDATA 23-24'!$BE$5,'PCN DES MetricDATA 23-24'!$D:$D,'PCN DES MetricDATA 23-24'!$BE$4,'PCN DES MetricDATA 23-24'!$E:$E,'PCN DES MetricDATA 23-24'!CB$8)</f>
        <v>2341</v>
      </c>
      <c r="CC10" s="206"/>
      <c r="CD10" s="206"/>
      <c r="CE10" s="206"/>
      <c r="CF10" s="206"/>
    </row>
    <row r="11" spans="1:84" x14ac:dyDescent="0.35">
      <c r="A11" t="s">
        <v>648</v>
      </c>
      <c r="B11" t="s">
        <v>654</v>
      </c>
      <c r="C11" t="s">
        <v>1357</v>
      </c>
      <c r="D11" t="s">
        <v>563</v>
      </c>
      <c r="E11" s="2">
        <v>45322</v>
      </c>
      <c r="F11">
        <v>5788</v>
      </c>
      <c r="G11" t="str">
        <f>VLOOKUP($C11,'[1]LKUP PCNDES'!$F$2:$H$12,2,FALSE)</f>
        <v>Number of patients aged 18 years or over, recorded as living in a care home</v>
      </c>
      <c r="H11" t="str">
        <f>VLOOKUP($C11,'[1]LKUP PCNDES'!$F$2:$H$12,3,FALSE)</f>
        <v>CH_RES</v>
      </c>
      <c r="I11" t="str">
        <f>VLOOKUP($B11,'[1]LKUP PCNDES'!$C$17:$H$60,4,FALSE)</f>
        <v>NHS South East London ICB</v>
      </c>
      <c r="J11" t="str">
        <f>VLOOKUP($B11,'[1]LKUP PCNDES'!$C$17:$H$60,6,FALSE)</f>
        <v>SEL</v>
      </c>
      <c r="R11" s="206"/>
      <c r="S11" s="206" t="s">
        <v>653</v>
      </c>
      <c r="T11" s="206">
        <v>213</v>
      </c>
      <c r="U11" s="206">
        <v>449</v>
      </c>
      <c r="V11" s="206">
        <v>672</v>
      </c>
      <c r="W11" s="206">
        <v>903</v>
      </c>
      <c r="X11" s="206">
        <v>1243</v>
      </c>
      <c r="Y11" s="206">
        <v>1554</v>
      </c>
      <c r="Z11" s="206">
        <v>2351</v>
      </c>
      <c r="AA11" s="206">
        <v>2800</v>
      </c>
      <c r="AB11" s="206">
        <v>3028</v>
      </c>
      <c r="AC11" s="206">
        <v>3365</v>
      </c>
      <c r="AD11" s="206">
        <v>3419</v>
      </c>
      <c r="AE11" s="206">
        <v>4084</v>
      </c>
      <c r="AF11" s="206">
        <f>SUMIFS('PCN DES MetricDATA 23-24'!$F:$F,'PCN DES MetricDATA 23-24'!$B:$B,'PCN DES MetricDATA 23-24'!$S11,'PCN DES MetricDATA 23-24'!$C:$C,'PCN DES MetricDATA 23-24'!$Y$5,'PCN DES MetricDATA 23-24'!$D:$D,'PCN DES MetricDATA 23-24'!$X$4,'PCN DES MetricDATA 23-24'!$E:$E,'PCN DES MetricDATA 23-24'!AF$8)</f>
        <v>269</v>
      </c>
      <c r="AG11" s="206">
        <f>SUMIFS('PCN DES MetricDATA 23-24'!$F:$F,'PCN DES MetricDATA 23-24'!$B:$B,'PCN DES MetricDATA 23-24'!$S11,'PCN DES MetricDATA 23-24'!$C:$C,'PCN DES MetricDATA 23-24'!$Y$5,'PCN DES MetricDATA 23-24'!$D:$D,'PCN DES MetricDATA 23-24'!$X$4,'PCN DES MetricDATA 23-24'!$E:$E,'PCN DES MetricDATA 23-24'!AG$8)</f>
        <v>480</v>
      </c>
      <c r="AH11" s="206">
        <f>SUMIFS('PCN DES MetricDATA 23-24'!$F:$F,'PCN DES MetricDATA 23-24'!$B:$B,'PCN DES MetricDATA 23-24'!$S11,'PCN DES MetricDATA 23-24'!$C:$C,'PCN DES MetricDATA 23-24'!$Y$5,'PCN DES MetricDATA 23-24'!$D:$D,'PCN DES MetricDATA 23-24'!$X$4,'PCN DES MetricDATA 23-24'!$E:$E,'PCN DES MetricDATA 23-24'!AH$8)</f>
        <v>621</v>
      </c>
      <c r="AI11" s="206">
        <f>SUMIFS('PCN DES MetricDATA 23-24'!$F:$F,'PCN DES MetricDATA 23-24'!$B:$B,'PCN DES MetricDATA 23-24'!$S11,'PCN DES MetricDATA 23-24'!$C:$C,'PCN DES MetricDATA 23-24'!$Y$5,'PCN DES MetricDATA 23-24'!$D:$D,'PCN DES MetricDATA 23-24'!$X$4,'PCN DES MetricDATA 23-24'!$E:$E,'PCN DES MetricDATA 23-24'!AI$8)</f>
        <v>776</v>
      </c>
      <c r="AJ11" s="206">
        <f>SUMIFS('PCN DES MetricDATA 23-24'!$F:$F,'PCN DES MetricDATA 23-24'!$B:$B,'PCN DES MetricDATA 23-24'!$S11,'PCN DES MetricDATA 23-24'!$C:$C,'PCN DES MetricDATA 23-24'!$Y$5,'PCN DES MetricDATA 23-24'!$D:$D,'PCN DES MetricDATA 23-24'!$X$4,'PCN DES MetricDATA 23-24'!$E:$E,'PCN DES MetricDATA 23-24'!AJ$8)</f>
        <v>900</v>
      </c>
      <c r="AK11" s="206">
        <f>SUMIFS('PCN DES MetricDATA 23-24'!$F:$F,'PCN DES MetricDATA 23-24'!$B:$B,'PCN DES MetricDATA 23-24'!$S11,'PCN DES MetricDATA 23-24'!$C:$C,'PCN DES MetricDATA 23-24'!$Y$5,'PCN DES MetricDATA 23-24'!$D:$D,'PCN DES MetricDATA 23-24'!$X$4,'PCN DES MetricDATA 23-24'!$E:$E,'PCN DES MetricDATA 23-24'!AK$8)</f>
        <v>1065</v>
      </c>
      <c r="AL11" s="206">
        <f>SUMIFS('PCN DES MetricDATA 23-24'!$F:$F,'PCN DES MetricDATA 23-24'!$B:$B,'PCN DES MetricDATA 23-24'!$S11,'PCN DES MetricDATA 23-24'!$C:$C,'PCN DES MetricDATA 23-24'!$Y$5,'PCN DES MetricDATA 23-24'!$D:$D,'PCN DES MetricDATA 23-24'!$X$4,'PCN DES MetricDATA 23-24'!$E:$E,'PCN DES MetricDATA 23-24'!AL$8)</f>
        <v>1259</v>
      </c>
      <c r="AM11" s="206">
        <f>SUMIFS('PCN DES MetricDATA 23-24'!$F:$F,'PCN DES MetricDATA 23-24'!$B:$B,'PCN DES MetricDATA 23-24'!$S11,'PCN DES MetricDATA 23-24'!$C:$C,'PCN DES MetricDATA 23-24'!$Y$5,'PCN DES MetricDATA 23-24'!$D:$D,'PCN DES MetricDATA 23-24'!$X$4,'PCN DES MetricDATA 23-24'!$E:$E,'PCN DES MetricDATA 23-24'!AM$8)</f>
        <v>1478</v>
      </c>
      <c r="AN11" s="206">
        <f>SUMIFS('PCN DES MetricDATA 23-24'!$F:$F,'PCN DES MetricDATA 23-24'!$B:$B,'PCN DES MetricDATA 23-24'!$S11,'PCN DES MetricDATA 23-24'!$C:$C,'PCN DES MetricDATA 23-24'!$Y$5,'PCN DES MetricDATA 23-24'!$D:$D,'PCN DES MetricDATA 23-24'!$X$4,'PCN DES MetricDATA 23-24'!$E:$E,'PCN DES MetricDATA 23-24'!AN$8)</f>
        <v>1580</v>
      </c>
      <c r="AO11" s="206">
        <f>SUMIFS('PCN DES MetricDATA 23-24'!$F:$F,'PCN DES MetricDATA 23-24'!$B:$B,'PCN DES MetricDATA 23-24'!$S11,'PCN DES MetricDATA 23-24'!$C:$C,'PCN DES MetricDATA 23-24'!$Y$5,'PCN DES MetricDATA 23-24'!$D:$D,'PCN DES MetricDATA 23-24'!$X$4,'PCN DES MetricDATA 23-24'!$E:$E,'PCN DES MetricDATA 23-24'!AO$8)</f>
        <v>1713</v>
      </c>
      <c r="AP11" s="206">
        <f>SUMIFS('PCN DES MetricDATA 23-24'!$F:$F,'PCN DES MetricDATA 23-24'!$B:$B,'PCN DES MetricDATA 23-24'!$S11,'PCN DES MetricDATA 23-24'!$C:$C,'PCN DES MetricDATA 23-24'!$Y$5,'PCN DES MetricDATA 23-24'!$D:$D,'PCN DES MetricDATA 23-24'!$X$4,'PCN DES MetricDATA 23-24'!$E:$E,'PCN DES MetricDATA 23-24'!AP$8)</f>
        <v>1910</v>
      </c>
      <c r="AQ11" s="206">
        <f>SUMIFS('PCN DES MetricDATA 23-24'!$F:$F,'PCN DES MetricDATA 23-24'!$B:$B,'PCN DES MetricDATA 23-24'!$S11,'PCN DES MetricDATA 23-24'!$C:$C,'PCN DES MetricDATA 23-24'!$Y$5,'PCN DES MetricDATA 23-24'!$D:$D,'PCN DES MetricDATA 23-24'!$X$4,'PCN DES MetricDATA 23-24'!$E:$E,'PCN DES MetricDATA 23-24'!AQ$8)</f>
        <v>2887</v>
      </c>
      <c r="AR11" s="206"/>
      <c r="AS11" s="206"/>
      <c r="AT11" s="206"/>
      <c r="AU11" s="206"/>
      <c r="AV11" s="206"/>
      <c r="AW11" s="206"/>
      <c r="AX11" s="206"/>
      <c r="AY11" s="206"/>
      <c r="AZ11" s="206" t="s">
        <v>653</v>
      </c>
      <c r="BA11" s="206">
        <f>SUMIFS('PCN DES MetricDATA 23-24'!$F:$F,'PCN DES MetricDATA 23-24'!$B:$B,'PCN DES MetricDATA 23-24'!$AZ11,'PCN DES MetricDATA 23-24'!$C:$C,'PCN DES MetricDATA 23-24'!$BE$5,'PCN DES MetricDATA 23-24'!$D:$D,'PCN DES MetricDATA 23-24'!$BE$4,'PCN DES MetricDATA 23-24'!$E:$E,'PCN DES MetricDATA 23-24'!BA$8)</f>
        <v>0</v>
      </c>
      <c r="BB11" s="206">
        <f>SUMIFS('PCN DES MetricDATA 23-24'!$F:$F,'PCN DES MetricDATA 23-24'!$B:$B,'PCN DES MetricDATA 23-24'!$AZ11,'PCN DES MetricDATA 23-24'!$C:$C,'PCN DES MetricDATA 23-24'!$BE$5,'PCN DES MetricDATA 23-24'!$D:$D,'PCN DES MetricDATA 23-24'!$BE$4,'PCN DES MetricDATA 23-24'!$E:$E,'PCN DES MetricDATA 23-24'!BB$8)</f>
        <v>0</v>
      </c>
      <c r="BC11" s="206">
        <f>SUMIFS('PCN DES MetricDATA 23-24'!$F:$F,'PCN DES MetricDATA 23-24'!$B:$B,'PCN DES MetricDATA 23-24'!$AZ11,'PCN DES MetricDATA 23-24'!$C:$C,'PCN DES MetricDATA 23-24'!$BE$5,'PCN DES MetricDATA 23-24'!$D:$D,'PCN DES MetricDATA 23-24'!$BE$4,'PCN DES MetricDATA 23-24'!$E:$E,'PCN DES MetricDATA 23-24'!BC$8)</f>
        <v>0</v>
      </c>
      <c r="BD11" s="206">
        <f>SUMIFS('PCN DES MetricDATA 23-24'!$F:$F,'PCN DES MetricDATA 23-24'!$B:$B,'PCN DES MetricDATA 23-24'!$AZ11,'PCN DES MetricDATA 23-24'!$C:$C,'PCN DES MetricDATA 23-24'!$BE$5,'PCN DES MetricDATA 23-24'!$D:$D,'PCN DES MetricDATA 23-24'!$BE$4,'PCN DES MetricDATA 23-24'!$E:$E,'PCN DES MetricDATA 23-24'!BD$8)</f>
        <v>0</v>
      </c>
      <c r="BE11" s="206">
        <f>SUMIFS('PCN DES MetricDATA 23-24'!$F:$F,'PCN DES MetricDATA 23-24'!$B:$B,'PCN DES MetricDATA 23-24'!$AZ11,'PCN DES MetricDATA 23-24'!$C:$C,'PCN DES MetricDATA 23-24'!$BE$5,'PCN DES MetricDATA 23-24'!$D:$D,'PCN DES MetricDATA 23-24'!$BE$4,'PCN DES MetricDATA 23-24'!$E:$E,'PCN DES MetricDATA 23-24'!BE$8)</f>
        <v>0</v>
      </c>
      <c r="BF11" s="206">
        <f>SUMIFS('PCN DES MetricDATA 23-24'!$F:$F,'PCN DES MetricDATA 23-24'!$B:$B,'PCN DES MetricDATA 23-24'!$AZ11,'PCN DES MetricDATA 23-24'!$C:$C,'PCN DES MetricDATA 23-24'!$BE$5,'PCN DES MetricDATA 23-24'!$D:$D,'PCN DES MetricDATA 23-24'!$BE$4,'PCN DES MetricDATA 23-24'!$E:$E,'PCN DES MetricDATA 23-24'!BF$8)</f>
        <v>0</v>
      </c>
      <c r="BG11" s="206">
        <f>SUMIFS('PCN DES MetricDATA 23-24'!$F:$F,'PCN DES MetricDATA 23-24'!$B:$B,'PCN DES MetricDATA 23-24'!$AZ11,'PCN DES MetricDATA 23-24'!$C:$C,'PCN DES MetricDATA 23-24'!$BE$5,'PCN DES MetricDATA 23-24'!$D:$D,'PCN DES MetricDATA 23-24'!$BE$4,'PCN DES MetricDATA 23-24'!$E:$E,'PCN DES MetricDATA 23-24'!BG$8)</f>
        <v>0</v>
      </c>
      <c r="BH11" s="206">
        <f>SUMIFS('PCN DES MetricDATA 23-24'!$F:$F,'PCN DES MetricDATA 23-24'!$B:$B,'PCN DES MetricDATA 23-24'!$AZ11,'PCN DES MetricDATA 23-24'!$C:$C,'PCN DES MetricDATA 23-24'!$BE$5,'PCN DES MetricDATA 23-24'!$D:$D,'PCN DES MetricDATA 23-24'!$BE$4,'PCN DES MetricDATA 23-24'!$E:$E,'PCN DES MetricDATA 23-24'!BH$8)</f>
        <v>0</v>
      </c>
      <c r="BI11" s="206">
        <f>SUMIFS('PCN DES MetricDATA 23-24'!$F:$F,'PCN DES MetricDATA 23-24'!$B:$B,'PCN DES MetricDATA 23-24'!$AZ11,'PCN DES MetricDATA 23-24'!$C:$C,'PCN DES MetricDATA 23-24'!$BE$5,'PCN DES MetricDATA 23-24'!$D:$D,'PCN DES MetricDATA 23-24'!$BE$4,'PCN DES MetricDATA 23-24'!$E:$E,'PCN DES MetricDATA 23-24'!BI$8)</f>
        <v>0</v>
      </c>
      <c r="BJ11" s="206">
        <f>SUMIFS('PCN DES MetricDATA 23-24'!$F:$F,'PCN DES MetricDATA 23-24'!$B:$B,'PCN DES MetricDATA 23-24'!$AZ11,'PCN DES MetricDATA 23-24'!$C:$C,'PCN DES MetricDATA 23-24'!$BE$5,'PCN DES MetricDATA 23-24'!$D:$D,'PCN DES MetricDATA 23-24'!$BE$4,'PCN DES MetricDATA 23-24'!$E:$E,'PCN DES MetricDATA 23-24'!BJ$8)</f>
        <v>0</v>
      </c>
      <c r="BK11" s="206">
        <f>SUMIFS('PCN DES MetricDATA 23-24'!$F:$F,'PCN DES MetricDATA 23-24'!$B:$B,'PCN DES MetricDATA 23-24'!$AZ11,'PCN DES MetricDATA 23-24'!$C:$C,'PCN DES MetricDATA 23-24'!$BE$5,'PCN DES MetricDATA 23-24'!$D:$D,'PCN DES MetricDATA 23-24'!$BE$4,'PCN DES MetricDATA 23-24'!$E:$E,'PCN DES MetricDATA 23-24'!BK$8)</f>
        <v>0</v>
      </c>
      <c r="BL11" s="206">
        <f>SUMIFS('PCN DES MetricDATA 23-24'!$F:$F,'PCN DES MetricDATA 23-24'!$B:$B,'PCN DES MetricDATA 23-24'!$AZ11,'PCN DES MetricDATA 23-24'!$C:$C,'PCN DES MetricDATA 23-24'!$BE$5,'PCN DES MetricDATA 23-24'!$D:$D,'PCN DES MetricDATA 23-24'!$BE$4,'PCN DES MetricDATA 23-24'!$E:$E,'PCN DES MetricDATA 23-24'!BL$8)</f>
        <v>0</v>
      </c>
      <c r="BM11" s="206">
        <f>SUMIFS('PCN DES MetricDATA 23-24'!$F:$F,'PCN DES MetricDATA 23-24'!$B:$B,'PCN DES MetricDATA 23-24'!$AZ11,'PCN DES MetricDATA 23-24'!$C:$C,'PCN DES MetricDATA 23-24'!$BE$5,'PCN DES MetricDATA 23-24'!$D:$D,'PCN DES MetricDATA 23-24'!$BE$4,'PCN DES MetricDATA 23-24'!$E:$E,'PCN DES MetricDATA 23-24'!BM$8)</f>
        <v>0</v>
      </c>
      <c r="BN11" s="206">
        <f>SUMIFS('PCN DES MetricDATA 23-24'!$F:$F,'PCN DES MetricDATA 23-24'!$B:$B,'PCN DES MetricDATA 23-24'!$AZ11,'PCN DES MetricDATA 23-24'!$C:$C,'PCN DES MetricDATA 23-24'!$BE$5,'PCN DES MetricDATA 23-24'!$D:$D,'PCN DES MetricDATA 23-24'!$BE$4,'PCN DES MetricDATA 23-24'!$E:$E,'PCN DES MetricDATA 23-24'!BN$8)</f>
        <v>0</v>
      </c>
      <c r="BO11" s="206">
        <f>SUMIFS('PCN DES MetricDATA 23-24'!$F:$F,'PCN DES MetricDATA 23-24'!$B:$B,'PCN DES MetricDATA 23-24'!$AZ11,'PCN DES MetricDATA 23-24'!$C:$C,'PCN DES MetricDATA 23-24'!$BE$5,'PCN DES MetricDATA 23-24'!$D:$D,'PCN DES MetricDATA 23-24'!$BE$4,'PCN DES MetricDATA 23-24'!$E:$E,'PCN DES MetricDATA 23-24'!BO$8)</f>
        <v>0</v>
      </c>
      <c r="BP11" s="206">
        <f>SUMIFS('PCN DES MetricDATA 23-24'!$F:$F,'PCN DES MetricDATA 23-24'!$B:$B,'PCN DES MetricDATA 23-24'!$AZ11,'PCN DES MetricDATA 23-24'!$C:$C,'PCN DES MetricDATA 23-24'!$BE$5,'PCN DES MetricDATA 23-24'!$D:$D,'PCN DES MetricDATA 23-24'!$BE$4,'PCN DES MetricDATA 23-24'!$E:$E,'PCN DES MetricDATA 23-24'!BP$8)</f>
        <v>0</v>
      </c>
      <c r="BQ11" s="206">
        <f>SUMIFS('PCN DES MetricDATA 23-24'!$F:$F,'PCN DES MetricDATA 23-24'!$B:$B,'PCN DES MetricDATA 23-24'!$AZ11,'PCN DES MetricDATA 23-24'!$C:$C,'PCN DES MetricDATA 23-24'!$BE$5,'PCN DES MetricDATA 23-24'!$D:$D,'PCN DES MetricDATA 23-24'!$BE$4,'PCN DES MetricDATA 23-24'!$E:$E,'PCN DES MetricDATA 23-24'!BQ$8)</f>
        <v>249</v>
      </c>
      <c r="BR11" s="206">
        <f>SUMIFS('PCN DES MetricDATA 23-24'!$F:$F,'PCN DES MetricDATA 23-24'!$B:$B,'PCN DES MetricDATA 23-24'!$AZ11,'PCN DES MetricDATA 23-24'!$C:$C,'PCN DES MetricDATA 23-24'!$BE$5,'PCN DES MetricDATA 23-24'!$D:$D,'PCN DES MetricDATA 23-24'!$BE$4,'PCN DES MetricDATA 23-24'!$E:$E,'PCN DES MetricDATA 23-24'!BR$8)</f>
        <v>463</v>
      </c>
      <c r="BS11" s="206">
        <f>SUMIFS('PCN DES MetricDATA 23-24'!$F:$F,'PCN DES MetricDATA 23-24'!$B:$B,'PCN DES MetricDATA 23-24'!$AZ11,'PCN DES MetricDATA 23-24'!$C:$C,'PCN DES MetricDATA 23-24'!$BE$5,'PCN DES MetricDATA 23-24'!$D:$D,'PCN DES MetricDATA 23-24'!$BE$4,'PCN DES MetricDATA 23-24'!$E:$E,'PCN DES MetricDATA 23-24'!BS$8)</f>
        <v>614</v>
      </c>
      <c r="BT11" s="206">
        <f>SUMIFS('PCN DES MetricDATA 23-24'!$F:$F,'PCN DES MetricDATA 23-24'!$B:$B,'PCN DES MetricDATA 23-24'!$AZ11,'PCN DES MetricDATA 23-24'!$C:$C,'PCN DES MetricDATA 23-24'!$BE$5,'PCN DES MetricDATA 23-24'!$D:$D,'PCN DES MetricDATA 23-24'!$BE$4,'PCN DES MetricDATA 23-24'!$E:$E,'PCN DES MetricDATA 23-24'!BT$8)</f>
        <v>829</v>
      </c>
      <c r="BU11" s="206">
        <f>SUMIFS('PCN DES MetricDATA 23-24'!$F:$F,'PCN DES MetricDATA 23-24'!$B:$B,'PCN DES MetricDATA 23-24'!$AZ11,'PCN DES MetricDATA 23-24'!$C:$C,'PCN DES MetricDATA 23-24'!$BE$5,'PCN DES MetricDATA 23-24'!$D:$D,'PCN DES MetricDATA 23-24'!$BE$4,'PCN DES MetricDATA 23-24'!$E:$E,'PCN DES MetricDATA 23-24'!BU$8)</f>
        <v>905</v>
      </c>
      <c r="BV11" s="206">
        <f>SUMIFS('PCN DES MetricDATA 23-24'!$F:$F,'PCN DES MetricDATA 23-24'!$B:$B,'PCN DES MetricDATA 23-24'!$AZ11,'PCN DES MetricDATA 23-24'!$C:$C,'PCN DES MetricDATA 23-24'!$BE$5,'PCN DES MetricDATA 23-24'!$D:$D,'PCN DES MetricDATA 23-24'!$BE$4,'PCN DES MetricDATA 23-24'!$E:$E,'PCN DES MetricDATA 23-24'!BV$8)</f>
        <v>1177</v>
      </c>
      <c r="BW11" s="206">
        <f>SUMIFS('PCN DES MetricDATA 23-24'!$F:$F,'PCN DES MetricDATA 23-24'!$B:$B,'PCN DES MetricDATA 23-24'!$AZ11,'PCN DES MetricDATA 23-24'!$C:$C,'PCN DES MetricDATA 23-24'!$BE$5,'PCN DES MetricDATA 23-24'!$D:$D,'PCN DES MetricDATA 23-24'!$BE$4,'PCN DES MetricDATA 23-24'!$E:$E,'PCN DES MetricDATA 23-24'!BW$8)</f>
        <v>1298</v>
      </c>
      <c r="BX11" s="206">
        <f>SUMIFS('PCN DES MetricDATA 23-24'!$F:$F,'PCN DES MetricDATA 23-24'!$B:$B,'PCN DES MetricDATA 23-24'!$AZ11,'PCN DES MetricDATA 23-24'!$C:$C,'PCN DES MetricDATA 23-24'!$BE$5,'PCN DES MetricDATA 23-24'!$D:$D,'PCN DES MetricDATA 23-24'!$BE$4,'PCN DES MetricDATA 23-24'!$E:$E,'PCN DES MetricDATA 23-24'!BX$8)</f>
        <v>1457</v>
      </c>
      <c r="BY11" s="206">
        <f>SUMIFS('PCN DES MetricDATA 23-24'!$F:$F,'PCN DES MetricDATA 23-24'!$B:$B,'PCN DES MetricDATA 23-24'!$AZ11,'PCN DES MetricDATA 23-24'!$C:$C,'PCN DES MetricDATA 23-24'!$BE$5,'PCN DES MetricDATA 23-24'!$D:$D,'PCN DES MetricDATA 23-24'!$BE$4,'PCN DES MetricDATA 23-24'!$E:$E,'PCN DES MetricDATA 23-24'!BY$8)</f>
        <v>1639</v>
      </c>
      <c r="BZ11" s="206">
        <f>SUMIFS('PCN DES MetricDATA 23-24'!$F:$F,'PCN DES MetricDATA 23-24'!$B:$B,'PCN DES MetricDATA 23-24'!$AZ11,'PCN DES MetricDATA 23-24'!$C:$C,'PCN DES MetricDATA 23-24'!$BE$5,'PCN DES MetricDATA 23-24'!$D:$D,'PCN DES MetricDATA 23-24'!$BE$4,'PCN DES MetricDATA 23-24'!$E:$E,'PCN DES MetricDATA 23-24'!BZ$8)</f>
        <v>1812</v>
      </c>
      <c r="CA11" s="206">
        <f>SUMIFS('PCN DES MetricDATA 23-24'!$F:$F,'PCN DES MetricDATA 23-24'!$B:$B,'PCN DES MetricDATA 23-24'!$AZ11,'PCN DES MetricDATA 23-24'!$C:$C,'PCN DES MetricDATA 23-24'!$BE$5,'PCN DES MetricDATA 23-24'!$D:$D,'PCN DES MetricDATA 23-24'!$BE$4,'PCN DES MetricDATA 23-24'!$E:$E,'PCN DES MetricDATA 23-24'!CA$8)</f>
        <v>2025</v>
      </c>
      <c r="CB11" s="206">
        <f>SUMIFS('PCN DES MetricDATA 23-24'!$F:$F,'PCN DES MetricDATA 23-24'!$B:$B,'PCN DES MetricDATA 23-24'!$AZ11,'PCN DES MetricDATA 23-24'!$C:$C,'PCN DES MetricDATA 23-24'!$BE$5,'PCN DES MetricDATA 23-24'!$D:$D,'PCN DES MetricDATA 23-24'!$BE$4,'PCN DES MetricDATA 23-24'!$E:$E,'PCN DES MetricDATA 23-24'!CB$8)</f>
        <v>2399</v>
      </c>
      <c r="CC11" s="206"/>
      <c r="CD11" s="206"/>
      <c r="CE11" s="206"/>
      <c r="CF11" s="206"/>
    </row>
    <row r="12" spans="1:84" x14ac:dyDescent="0.35">
      <c r="A12" t="s">
        <v>648</v>
      </c>
      <c r="B12" t="s">
        <v>654</v>
      </c>
      <c r="C12" t="s">
        <v>1357</v>
      </c>
      <c r="D12" t="s">
        <v>563</v>
      </c>
      <c r="E12" s="2">
        <v>45351</v>
      </c>
      <c r="F12">
        <v>5783</v>
      </c>
      <c r="G12" t="str">
        <f>VLOOKUP($C12,'[1]LKUP PCNDES'!$F$2:$H$12,2,FALSE)</f>
        <v>Number of patients aged 18 years or over, recorded as living in a care home</v>
      </c>
      <c r="H12" t="str">
        <f>VLOOKUP($C12,'[1]LKUP PCNDES'!$F$2:$H$12,3,FALSE)</f>
        <v>CH_RES</v>
      </c>
      <c r="I12" t="str">
        <f>VLOOKUP($B12,'[1]LKUP PCNDES'!$C$17:$H$60,4,FALSE)</f>
        <v>NHS South East London ICB</v>
      </c>
      <c r="J12" t="str">
        <f>VLOOKUP($B12,'[1]LKUP PCNDES'!$C$17:$H$60,6,FALSE)</f>
        <v>SEL</v>
      </c>
      <c r="R12" s="206"/>
      <c r="S12" s="206" t="s">
        <v>654</v>
      </c>
      <c r="T12" s="206">
        <v>293</v>
      </c>
      <c r="U12" s="206">
        <v>628</v>
      </c>
      <c r="V12" s="206">
        <v>981</v>
      </c>
      <c r="W12" s="206">
        <v>1381</v>
      </c>
      <c r="X12" s="206">
        <v>1719</v>
      </c>
      <c r="Y12" s="206">
        <v>533</v>
      </c>
      <c r="Z12" s="206">
        <v>2204</v>
      </c>
      <c r="AA12" s="206">
        <v>2465</v>
      </c>
      <c r="AB12" s="206">
        <v>2687</v>
      </c>
      <c r="AC12" s="206">
        <v>2990</v>
      </c>
      <c r="AD12" s="206">
        <v>3040</v>
      </c>
      <c r="AE12" s="206">
        <v>3958</v>
      </c>
      <c r="AF12" s="206">
        <f>SUMIFS('PCN DES MetricDATA 23-24'!$F:$F,'PCN DES MetricDATA 23-24'!$B:$B,'PCN DES MetricDATA 23-24'!$S12,'PCN DES MetricDATA 23-24'!$C:$C,'PCN DES MetricDATA 23-24'!$Y$5,'PCN DES MetricDATA 23-24'!$D:$D,'PCN DES MetricDATA 23-24'!$X$4,'PCN DES MetricDATA 23-24'!$E:$E,'PCN DES MetricDATA 23-24'!AF$8)</f>
        <v>249</v>
      </c>
      <c r="AG12" s="206">
        <f>SUMIFS('PCN DES MetricDATA 23-24'!$F:$F,'PCN DES MetricDATA 23-24'!$B:$B,'PCN DES MetricDATA 23-24'!$S12,'PCN DES MetricDATA 23-24'!$C:$C,'PCN DES MetricDATA 23-24'!$Y$5,'PCN DES MetricDATA 23-24'!$D:$D,'PCN DES MetricDATA 23-24'!$X$4,'PCN DES MetricDATA 23-24'!$E:$E,'PCN DES MetricDATA 23-24'!AG$8)</f>
        <v>500</v>
      </c>
      <c r="AH12" s="206">
        <f>SUMIFS('PCN DES MetricDATA 23-24'!$F:$F,'PCN DES MetricDATA 23-24'!$B:$B,'PCN DES MetricDATA 23-24'!$S12,'PCN DES MetricDATA 23-24'!$C:$C,'PCN DES MetricDATA 23-24'!$Y$5,'PCN DES MetricDATA 23-24'!$D:$D,'PCN DES MetricDATA 23-24'!$X$4,'PCN DES MetricDATA 23-24'!$E:$E,'PCN DES MetricDATA 23-24'!AH$8)</f>
        <v>752</v>
      </c>
      <c r="AI12" s="206">
        <f>SUMIFS('PCN DES MetricDATA 23-24'!$F:$F,'PCN DES MetricDATA 23-24'!$B:$B,'PCN DES MetricDATA 23-24'!$S12,'PCN DES MetricDATA 23-24'!$C:$C,'PCN DES MetricDATA 23-24'!$Y$5,'PCN DES MetricDATA 23-24'!$D:$D,'PCN DES MetricDATA 23-24'!$X$4,'PCN DES MetricDATA 23-24'!$E:$E,'PCN DES MetricDATA 23-24'!AI$8)</f>
        <v>986</v>
      </c>
      <c r="AJ12" s="206">
        <f>SUMIFS('PCN DES MetricDATA 23-24'!$F:$F,'PCN DES MetricDATA 23-24'!$B:$B,'PCN DES MetricDATA 23-24'!$S12,'PCN DES MetricDATA 23-24'!$C:$C,'PCN DES MetricDATA 23-24'!$Y$5,'PCN DES MetricDATA 23-24'!$D:$D,'PCN DES MetricDATA 23-24'!$X$4,'PCN DES MetricDATA 23-24'!$E:$E,'PCN DES MetricDATA 23-24'!AJ$8)</f>
        <v>1415</v>
      </c>
      <c r="AK12" s="206">
        <f>SUMIFS('PCN DES MetricDATA 23-24'!$F:$F,'PCN DES MetricDATA 23-24'!$B:$B,'PCN DES MetricDATA 23-24'!$S12,'PCN DES MetricDATA 23-24'!$C:$C,'PCN DES MetricDATA 23-24'!$Y$5,'PCN DES MetricDATA 23-24'!$D:$D,'PCN DES MetricDATA 23-24'!$X$4,'PCN DES MetricDATA 23-24'!$E:$E,'PCN DES MetricDATA 23-24'!AK$8)</f>
        <v>1826</v>
      </c>
      <c r="AL12" s="206">
        <f>SUMIFS('PCN DES MetricDATA 23-24'!$F:$F,'PCN DES MetricDATA 23-24'!$B:$B,'PCN DES MetricDATA 23-24'!$S12,'PCN DES MetricDATA 23-24'!$C:$C,'PCN DES MetricDATA 23-24'!$Y$5,'PCN DES MetricDATA 23-24'!$D:$D,'PCN DES MetricDATA 23-24'!$X$4,'PCN DES MetricDATA 23-24'!$E:$E,'PCN DES MetricDATA 23-24'!AL$8)</f>
        <v>1924</v>
      </c>
      <c r="AM12" s="206">
        <f>SUMIFS('PCN DES MetricDATA 23-24'!$F:$F,'PCN DES MetricDATA 23-24'!$B:$B,'PCN DES MetricDATA 23-24'!$S12,'PCN DES MetricDATA 23-24'!$C:$C,'PCN DES MetricDATA 23-24'!$Y$5,'PCN DES MetricDATA 23-24'!$D:$D,'PCN DES MetricDATA 23-24'!$X$4,'PCN DES MetricDATA 23-24'!$E:$E,'PCN DES MetricDATA 23-24'!AM$8)</f>
        <v>2151</v>
      </c>
      <c r="AN12" s="206">
        <f>SUMIFS('PCN DES MetricDATA 23-24'!$F:$F,'PCN DES MetricDATA 23-24'!$B:$B,'PCN DES MetricDATA 23-24'!$S12,'PCN DES MetricDATA 23-24'!$C:$C,'PCN DES MetricDATA 23-24'!$Y$5,'PCN DES MetricDATA 23-24'!$D:$D,'PCN DES MetricDATA 23-24'!$X$4,'PCN DES MetricDATA 23-24'!$E:$E,'PCN DES MetricDATA 23-24'!AN$8)</f>
        <v>2413</v>
      </c>
      <c r="AO12" s="206">
        <f>SUMIFS('PCN DES MetricDATA 23-24'!$F:$F,'PCN DES MetricDATA 23-24'!$B:$B,'PCN DES MetricDATA 23-24'!$S12,'PCN DES MetricDATA 23-24'!$C:$C,'PCN DES MetricDATA 23-24'!$Y$5,'PCN DES MetricDATA 23-24'!$D:$D,'PCN DES MetricDATA 23-24'!$X$4,'PCN DES MetricDATA 23-24'!$E:$E,'PCN DES MetricDATA 23-24'!AO$8)</f>
        <v>2536</v>
      </c>
      <c r="AP12" s="206">
        <f>SUMIFS('PCN DES MetricDATA 23-24'!$F:$F,'PCN DES MetricDATA 23-24'!$B:$B,'PCN DES MetricDATA 23-24'!$S12,'PCN DES MetricDATA 23-24'!$C:$C,'PCN DES MetricDATA 23-24'!$Y$5,'PCN DES MetricDATA 23-24'!$D:$D,'PCN DES MetricDATA 23-24'!$X$4,'PCN DES MetricDATA 23-24'!$E:$E,'PCN DES MetricDATA 23-24'!AP$8)</f>
        <v>2671</v>
      </c>
      <c r="AQ12" s="206">
        <f>SUMIFS('PCN DES MetricDATA 23-24'!$F:$F,'PCN DES MetricDATA 23-24'!$B:$B,'PCN DES MetricDATA 23-24'!$S12,'PCN DES MetricDATA 23-24'!$C:$C,'PCN DES MetricDATA 23-24'!$Y$5,'PCN DES MetricDATA 23-24'!$D:$D,'PCN DES MetricDATA 23-24'!$X$4,'PCN DES MetricDATA 23-24'!$E:$E,'PCN DES MetricDATA 23-24'!AQ$8)</f>
        <v>2925</v>
      </c>
      <c r="AR12" s="206"/>
      <c r="AS12" s="206"/>
      <c r="AT12" s="206"/>
      <c r="AU12" s="206"/>
      <c r="AV12" s="206"/>
      <c r="AW12" s="206"/>
      <c r="AX12" s="206"/>
      <c r="AY12" s="206"/>
      <c r="AZ12" s="206" t="s">
        <v>654</v>
      </c>
      <c r="BA12" s="206">
        <f>SUMIFS('PCN DES MetricDATA 23-24'!$F:$F,'PCN DES MetricDATA 23-24'!$B:$B,'PCN DES MetricDATA 23-24'!$AZ12,'PCN DES MetricDATA 23-24'!$C:$C,'PCN DES MetricDATA 23-24'!$BE$5,'PCN DES MetricDATA 23-24'!$D:$D,'PCN DES MetricDATA 23-24'!$BE$4,'PCN DES MetricDATA 23-24'!$E:$E,'PCN DES MetricDATA 23-24'!BA$8)</f>
        <v>0</v>
      </c>
      <c r="BB12" s="206">
        <f>SUMIFS('PCN DES MetricDATA 23-24'!$F:$F,'PCN DES MetricDATA 23-24'!$B:$B,'PCN DES MetricDATA 23-24'!$AZ12,'PCN DES MetricDATA 23-24'!$C:$C,'PCN DES MetricDATA 23-24'!$BE$5,'PCN DES MetricDATA 23-24'!$D:$D,'PCN DES MetricDATA 23-24'!$BE$4,'PCN DES MetricDATA 23-24'!$E:$E,'PCN DES MetricDATA 23-24'!BB$8)</f>
        <v>0</v>
      </c>
      <c r="BC12" s="206">
        <f>SUMIFS('PCN DES MetricDATA 23-24'!$F:$F,'PCN DES MetricDATA 23-24'!$B:$B,'PCN DES MetricDATA 23-24'!$AZ12,'PCN DES MetricDATA 23-24'!$C:$C,'PCN DES MetricDATA 23-24'!$BE$5,'PCN DES MetricDATA 23-24'!$D:$D,'PCN DES MetricDATA 23-24'!$BE$4,'PCN DES MetricDATA 23-24'!$E:$E,'PCN DES MetricDATA 23-24'!BC$8)</f>
        <v>0</v>
      </c>
      <c r="BD12" s="206">
        <f>SUMIFS('PCN DES MetricDATA 23-24'!$F:$F,'PCN DES MetricDATA 23-24'!$B:$B,'PCN DES MetricDATA 23-24'!$AZ12,'PCN DES MetricDATA 23-24'!$C:$C,'PCN DES MetricDATA 23-24'!$BE$5,'PCN DES MetricDATA 23-24'!$D:$D,'PCN DES MetricDATA 23-24'!$BE$4,'PCN DES MetricDATA 23-24'!$E:$E,'PCN DES MetricDATA 23-24'!BD$8)</f>
        <v>0</v>
      </c>
      <c r="BE12" s="206">
        <f>SUMIFS('PCN DES MetricDATA 23-24'!$F:$F,'PCN DES MetricDATA 23-24'!$B:$B,'PCN DES MetricDATA 23-24'!$AZ12,'PCN DES MetricDATA 23-24'!$C:$C,'PCN DES MetricDATA 23-24'!$BE$5,'PCN DES MetricDATA 23-24'!$D:$D,'PCN DES MetricDATA 23-24'!$BE$4,'PCN DES MetricDATA 23-24'!$E:$E,'PCN DES MetricDATA 23-24'!BE$8)</f>
        <v>0</v>
      </c>
      <c r="BF12" s="206">
        <f>SUMIFS('PCN DES MetricDATA 23-24'!$F:$F,'PCN DES MetricDATA 23-24'!$B:$B,'PCN DES MetricDATA 23-24'!$AZ12,'PCN DES MetricDATA 23-24'!$C:$C,'PCN DES MetricDATA 23-24'!$BE$5,'PCN DES MetricDATA 23-24'!$D:$D,'PCN DES MetricDATA 23-24'!$BE$4,'PCN DES MetricDATA 23-24'!$E:$E,'PCN DES MetricDATA 23-24'!BF$8)</f>
        <v>0</v>
      </c>
      <c r="BG12" s="206">
        <f>SUMIFS('PCN DES MetricDATA 23-24'!$F:$F,'PCN DES MetricDATA 23-24'!$B:$B,'PCN DES MetricDATA 23-24'!$AZ12,'PCN DES MetricDATA 23-24'!$C:$C,'PCN DES MetricDATA 23-24'!$BE$5,'PCN DES MetricDATA 23-24'!$D:$D,'PCN DES MetricDATA 23-24'!$BE$4,'PCN DES MetricDATA 23-24'!$E:$E,'PCN DES MetricDATA 23-24'!BG$8)</f>
        <v>0</v>
      </c>
      <c r="BH12" s="206">
        <f>SUMIFS('PCN DES MetricDATA 23-24'!$F:$F,'PCN DES MetricDATA 23-24'!$B:$B,'PCN DES MetricDATA 23-24'!$AZ12,'PCN DES MetricDATA 23-24'!$C:$C,'PCN DES MetricDATA 23-24'!$BE$5,'PCN DES MetricDATA 23-24'!$D:$D,'PCN DES MetricDATA 23-24'!$BE$4,'PCN DES MetricDATA 23-24'!$E:$E,'PCN DES MetricDATA 23-24'!BH$8)</f>
        <v>0</v>
      </c>
      <c r="BI12" s="206">
        <f>SUMIFS('PCN DES MetricDATA 23-24'!$F:$F,'PCN DES MetricDATA 23-24'!$B:$B,'PCN DES MetricDATA 23-24'!$AZ12,'PCN DES MetricDATA 23-24'!$C:$C,'PCN DES MetricDATA 23-24'!$BE$5,'PCN DES MetricDATA 23-24'!$D:$D,'PCN DES MetricDATA 23-24'!$BE$4,'PCN DES MetricDATA 23-24'!$E:$E,'PCN DES MetricDATA 23-24'!BI$8)</f>
        <v>0</v>
      </c>
      <c r="BJ12" s="206">
        <f>SUMIFS('PCN DES MetricDATA 23-24'!$F:$F,'PCN DES MetricDATA 23-24'!$B:$B,'PCN DES MetricDATA 23-24'!$AZ12,'PCN DES MetricDATA 23-24'!$C:$C,'PCN DES MetricDATA 23-24'!$BE$5,'PCN DES MetricDATA 23-24'!$D:$D,'PCN DES MetricDATA 23-24'!$BE$4,'PCN DES MetricDATA 23-24'!$E:$E,'PCN DES MetricDATA 23-24'!BJ$8)</f>
        <v>0</v>
      </c>
      <c r="BK12" s="206">
        <f>SUMIFS('PCN DES MetricDATA 23-24'!$F:$F,'PCN DES MetricDATA 23-24'!$B:$B,'PCN DES MetricDATA 23-24'!$AZ12,'PCN DES MetricDATA 23-24'!$C:$C,'PCN DES MetricDATA 23-24'!$BE$5,'PCN DES MetricDATA 23-24'!$D:$D,'PCN DES MetricDATA 23-24'!$BE$4,'PCN DES MetricDATA 23-24'!$E:$E,'PCN DES MetricDATA 23-24'!BK$8)</f>
        <v>0</v>
      </c>
      <c r="BL12" s="206">
        <f>SUMIFS('PCN DES MetricDATA 23-24'!$F:$F,'PCN DES MetricDATA 23-24'!$B:$B,'PCN DES MetricDATA 23-24'!$AZ12,'PCN DES MetricDATA 23-24'!$C:$C,'PCN DES MetricDATA 23-24'!$BE$5,'PCN DES MetricDATA 23-24'!$D:$D,'PCN DES MetricDATA 23-24'!$BE$4,'PCN DES MetricDATA 23-24'!$E:$E,'PCN DES MetricDATA 23-24'!BL$8)</f>
        <v>0</v>
      </c>
      <c r="BM12" s="206">
        <f>SUMIFS('PCN DES MetricDATA 23-24'!$F:$F,'PCN DES MetricDATA 23-24'!$B:$B,'PCN DES MetricDATA 23-24'!$AZ12,'PCN DES MetricDATA 23-24'!$C:$C,'PCN DES MetricDATA 23-24'!$BE$5,'PCN DES MetricDATA 23-24'!$D:$D,'PCN DES MetricDATA 23-24'!$BE$4,'PCN DES MetricDATA 23-24'!$E:$E,'PCN DES MetricDATA 23-24'!BM$8)</f>
        <v>0</v>
      </c>
      <c r="BN12" s="206">
        <f>SUMIFS('PCN DES MetricDATA 23-24'!$F:$F,'PCN DES MetricDATA 23-24'!$B:$B,'PCN DES MetricDATA 23-24'!$AZ12,'PCN DES MetricDATA 23-24'!$C:$C,'PCN DES MetricDATA 23-24'!$BE$5,'PCN DES MetricDATA 23-24'!$D:$D,'PCN DES MetricDATA 23-24'!$BE$4,'PCN DES MetricDATA 23-24'!$E:$E,'PCN DES MetricDATA 23-24'!BN$8)</f>
        <v>0</v>
      </c>
      <c r="BO12" s="206">
        <f>SUMIFS('PCN DES MetricDATA 23-24'!$F:$F,'PCN DES MetricDATA 23-24'!$B:$B,'PCN DES MetricDATA 23-24'!$AZ12,'PCN DES MetricDATA 23-24'!$C:$C,'PCN DES MetricDATA 23-24'!$BE$5,'PCN DES MetricDATA 23-24'!$D:$D,'PCN DES MetricDATA 23-24'!$BE$4,'PCN DES MetricDATA 23-24'!$E:$E,'PCN DES MetricDATA 23-24'!BO$8)</f>
        <v>0</v>
      </c>
      <c r="BP12" s="206">
        <f>SUMIFS('PCN DES MetricDATA 23-24'!$F:$F,'PCN DES MetricDATA 23-24'!$B:$B,'PCN DES MetricDATA 23-24'!$AZ12,'PCN DES MetricDATA 23-24'!$C:$C,'PCN DES MetricDATA 23-24'!$BE$5,'PCN DES MetricDATA 23-24'!$D:$D,'PCN DES MetricDATA 23-24'!$BE$4,'PCN DES MetricDATA 23-24'!$E:$E,'PCN DES MetricDATA 23-24'!BP$8)</f>
        <v>0</v>
      </c>
      <c r="BQ12" s="206">
        <f>SUMIFS('PCN DES MetricDATA 23-24'!$F:$F,'PCN DES MetricDATA 23-24'!$B:$B,'PCN DES MetricDATA 23-24'!$AZ12,'PCN DES MetricDATA 23-24'!$C:$C,'PCN DES MetricDATA 23-24'!$BE$5,'PCN DES MetricDATA 23-24'!$D:$D,'PCN DES MetricDATA 23-24'!$BE$4,'PCN DES MetricDATA 23-24'!$E:$E,'PCN DES MetricDATA 23-24'!BQ$8)</f>
        <v>171</v>
      </c>
      <c r="BR12" s="206">
        <f>SUMIFS('PCN DES MetricDATA 23-24'!$F:$F,'PCN DES MetricDATA 23-24'!$B:$B,'PCN DES MetricDATA 23-24'!$AZ12,'PCN DES MetricDATA 23-24'!$C:$C,'PCN DES MetricDATA 23-24'!$BE$5,'PCN DES MetricDATA 23-24'!$D:$D,'PCN DES MetricDATA 23-24'!$BE$4,'PCN DES MetricDATA 23-24'!$E:$E,'PCN DES MetricDATA 23-24'!BR$8)</f>
        <v>242</v>
      </c>
      <c r="BS12" s="206">
        <f>SUMIFS('PCN DES MetricDATA 23-24'!$F:$F,'PCN DES MetricDATA 23-24'!$B:$B,'PCN DES MetricDATA 23-24'!$AZ12,'PCN DES MetricDATA 23-24'!$C:$C,'PCN DES MetricDATA 23-24'!$BE$5,'PCN DES MetricDATA 23-24'!$D:$D,'PCN DES MetricDATA 23-24'!$BE$4,'PCN DES MetricDATA 23-24'!$E:$E,'PCN DES MetricDATA 23-24'!BS$8)</f>
        <v>457</v>
      </c>
      <c r="BT12" s="206">
        <f>SUMIFS('PCN DES MetricDATA 23-24'!$F:$F,'PCN DES MetricDATA 23-24'!$B:$B,'PCN DES MetricDATA 23-24'!$AZ12,'PCN DES MetricDATA 23-24'!$C:$C,'PCN DES MetricDATA 23-24'!$BE$5,'PCN DES MetricDATA 23-24'!$D:$D,'PCN DES MetricDATA 23-24'!$BE$4,'PCN DES MetricDATA 23-24'!$E:$E,'PCN DES MetricDATA 23-24'!BT$8)</f>
        <v>567</v>
      </c>
      <c r="BU12" s="206">
        <f>SUMIFS('PCN DES MetricDATA 23-24'!$F:$F,'PCN DES MetricDATA 23-24'!$B:$B,'PCN DES MetricDATA 23-24'!$AZ12,'PCN DES MetricDATA 23-24'!$C:$C,'PCN DES MetricDATA 23-24'!$BE$5,'PCN DES MetricDATA 23-24'!$D:$D,'PCN DES MetricDATA 23-24'!$BE$4,'PCN DES MetricDATA 23-24'!$E:$E,'PCN DES MetricDATA 23-24'!BU$8)</f>
        <v>694</v>
      </c>
      <c r="BV12" s="206">
        <f>SUMIFS('PCN DES MetricDATA 23-24'!$F:$F,'PCN DES MetricDATA 23-24'!$B:$B,'PCN DES MetricDATA 23-24'!$AZ12,'PCN DES MetricDATA 23-24'!$C:$C,'PCN DES MetricDATA 23-24'!$BE$5,'PCN DES MetricDATA 23-24'!$D:$D,'PCN DES MetricDATA 23-24'!$BE$4,'PCN DES MetricDATA 23-24'!$E:$E,'PCN DES MetricDATA 23-24'!BV$8)</f>
        <v>794</v>
      </c>
      <c r="BW12" s="206">
        <f>SUMIFS('PCN DES MetricDATA 23-24'!$F:$F,'PCN DES MetricDATA 23-24'!$B:$B,'PCN DES MetricDATA 23-24'!$AZ12,'PCN DES MetricDATA 23-24'!$C:$C,'PCN DES MetricDATA 23-24'!$BE$5,'PCN DES MetricDATA 23-24'!$D:$D,'PCN DES MetricDATA 23-24'!$BE$4,'PCN DES MetricDATA 23-24'!$E:$E,'PCN DES MetricDATA 23-24'!BW$8)</f>
        <v>932</v>
      </c>
      <c r="BX12" s="206">
        <f>SUMIFS('PCN DES MetricDATA 23-24'!$F:$F,'PCN DES MetricDATA 23-24'!$B:$B,'PCN DES MetricDATA 23-24'!$AZ12,'PCN DES MetricDATA 23-24'!$C:$C,'PCN DES MetricDATA 23-24'!$BE$5,'PCN DES MetricDATA 23-24'!$D:$D,'PCN DES MetricDATA 23-24'!$BE$4,'PCN DES MetricDATA 23-24'!$E:$E,'PCN DES MetricDATA 23-24'!BX$8)</f>
        <v>1238</v>
      </c>
      <c r="BY12" s="206">
        <f>SUMIFS('PCN DES MetricDATA 23-24'!$F:$F,'PCN DES MetricDATA 23-24'!$B:$B,'PCN DES MetricDATA 23-24'!$AZ12,'PCN DES MetricDATA 23-24'!$C:$C,'PCN DES MetricDATA 23-24'!$BE$5,'PCN DES MetricDATA 23-24'!$D:$D,'PCN DES MetricDATA 23-24'!$BE$4,'PCN DES MetricDATA 23-24'!$E:$E,'PCN DES MetricDATA 23-24'!BY$8)</f>
        <v>1406</v>
      </c>
      <c r="BZ12" s="206">
        <f>SUMIFS('PCN DES MetricDATA 23-24'!$F:$F,'PCN DES MetricDATA 23-24'!$B:$B,'PCN DES MetricDATA 23-24'!$AZ12,'PCN DES MetricDATA 23-24'!$C:$C,'PCN DES MetricDATA 23-24'!$BE$5,'PCN DES MetricDATA 23-24'!$D:$D,'PCN DES MetricDATA 23-24'!$BE$4,'PCN DES MetricDATA 23-24'!$E:$E,'PCN DES MetricDATA 23-24'!BZ$8)</f>
        <v>1556</v>
      </c>
      <c r="CA12" s="206">
        <f>SUMIFS('PCN DES MetricDATA 23-24'!$F:$F,'PCN DES MetricDATA 23-24'!$B:$B,'PCN DES MetricDATA 23-24'!$AZ12,'PCN DES MetricDATA 23-24'!$C:$C,'PCN DES MetricDATA 23-24'!$BE$5,'PCN DES MetricDATA 23-24'!$D:$D,'PCN DES MetricDATA 23-24'!$BE$4,'PCN DES MetricDATA 23-24'!$E:$E,'PCN DES MetricDATA 23-24'!CA$8)</f>
        <v>1755</v>
      </c>
      <c r="CB12" s="206">
        <f>SUMIFS('PCN DES MetricDATA 23-24'!$F:$F,'PCN DES MetricDATA 23-24'!$B:$B,'PCN DES MetricDATA 23-24'!$AZ12,'PCN DES MetricDATA 23-24'!$C:$C,'PCN DES MetricDATA 23-24'!$BE$5,'PCN DES MetricDATA 23-24'!$D:$D,'PCN DES MetricDATA 23-24'!$BE$4,'PCN DES MetricDATA 23-24'!$E:$E,'PCN DES MetricDATA 23-24'!CB$8)</f>
        <v>1825</v>
      </c>
      <c r="CC12" s="206"/>
      <c r="CD12" s="206"/>
      <c r="CE12" s="206"/>
      <c r="CF12" s="206"/>
    </row>
    <row r="13" spans="1:84" x14ac:dyDescent="0.35">
      <c r="A13" t="s">
        <v>648</v>
      </c>
      <c r="B13" t="s">
        <v>654</v>
      </c>
      <c r="C13" t="s">
        <v>1357</v>
      </c>
      <c r="D13" t="s">
        <v>563</v>
      </c>
      <c r="E13" s="2">
        <v>45382</v>
      </c>
      <c r="F13">
        <v>5871</v>
      </c>
      <c r="G13" t="str">
        <f>VLOOKUP($C13,'[1]LKUP PCNDES'!$F$2:$H$12,2,FALSE)</f>
        <v>Number of patients aged 18 years or over, recorded as living in a care home</v>
      </c>
      <c r="H13" t="str">
        <f>VLOOKUP($C13,'[1]LKUP PCNDES'!$F$2:$H$12,3,FALSE)</f>
        <v>CH_RES</v>
      </c>
      <c r="I13" t="str">
        <f>VLOOKUP($B13,'[1]LKUP PCNDES'!$C$17:$H$60,4,FALSE)</f>
        <v>NHS South East London ICB</v>
      </c>
      <c r="J13" t="str">
        <f>VLOOKUP($B13,'[1]LKUP PCNDES'!$C$17:$H$60,6,FALSE)</f>
        <v>SEL</v>
      </c>
      <c r="R13" s="206"/>
      <c r="S13" s="206" t="s">
        <v>656</v>
      </c>
      <c r="T13" s="206">
        <v>112</v>
      </c>
      <c r="U13" s="206">
        <v>350</v>
      </c>
      <c r="V13" s="206">
        <v>541</v>
      </c>
      <c r="W13" s="206">
        <v>885</v>
      </c>
      <c r="X13" s="206">
        <v>1171</v>
      </c>
      <c r="Y13" s="206">
        <v>1339</v>
      </c>
      <c r="Z13" s="206">
        <v>2162</v>
      </c>
      <c r="AA13" s="206">
        <v>2770</v>
      </c>
      <c r="AB13" s="206">
        <v>3302</v>
      </c>
      <c r="AC13" s="206">
        <v>4104</v>
      </c>
      <c r="AD13" s="206">
        <v>4622</v>
      </c>
      <c r="AE13" s="206">
        <v>5848</v>
      </c>
      <c r="AF13" s="206">
        <f>SUMIFS('PCN DES MetricDATA 23-24'!$F:$F,'PCN DES MetricDATA 23-24'!$B:$B,'PCN DES MetricDATA 23-24'!$S13,'PCN DES MetricDATA 23-24'!$C:$C,'PCN DES MetricDATA 23-24'!$Y$5,'PCN DES MetricDATA 23-24'!$D:$D,'PCN DES MetricDATA 23-24'!$X$4,'PCN DES MetricDATA 23-24'!$E:$E,'PCN DES MetricDATA 23-24'!AF$8)</f>
        <v>206</v>
      </c>
      <c r="AG13" s="206">
        <f>SUMIFS('PCN DES MetricDATA 23-24'!$F:$F,'PCN DES MetricDATA 23-24'!$B:$B,'PCN DES MetricDATA 23-24'!$S13,'PCN DES MetricDATA 23-24'!$C:$C,'PCN DES MetricDATA 23-24'!$Y$5,'PCN DES MetricDATA 23-24'!$D:$D,'PCN DES MetricDATA 23-24'!$X$4,'PCN DES MetricDATA 23-24'!$E:$E,'PCN DES MetricDATA 23-24'!AG$8)</f>
        <v>353</v>
      </c>
      <c r="AH13" s="206">
        <f>SUMIFS('PCN DES MetricDATA 23-24'!$F:$F,'PCN DES MetricDATA 23-24'!$B:$B,'PCN DES MetricDATA 23-24'!$S13,'PCN DES MetricDATA 23-24'!$C:$C,'PCN DES MetricDATA 23-24'!$Y$5,'PCN DES MetricDATA 23-24'!$D:$D,'PCN DES MetricDATA 23-24'!$X$4,'PCN DES MetricDATA 23-24'!$E:$E,'PCN DES MetricDATA 23-24'!AH$8)</f>
        <v>635</v>
      </c>
      <c r="AI13" s="206">
        <f>SUMIFS('PCN DES MetricDATA 23-24'!$F:$F,'PCN DES MetricDATA 23-24'!$B:$B,'PCN DES MetricDATA 23-24'!$S13,'PCN DES MetricDATA 23-24'!$C:$C,'PCN DES MetricDATA 23-24'!$Y$5,'PCN DES MetricDATA 23-24'!$D:$D,'PCN DES MetricDATA 23-24'!$X$4,'PCN DES MetricDATA 23-24'!$E:$E,'PCN DES MetricDATA 23-24'!AI$8)</f>
        <v>792</v>
      </c>
      <c r="AJ13" s="206">
        <f>SUMIFS('PCN DES MetricDATA 23-24'!$F:$F,'PCN DES MetricDATA 23-24'!$B:$B,'PCN DES MetricDATA 23-24'!$S13,'PCN DES MetricDATA 23-24'!$C:$C,'PCN DES MetricDATA 23-24'!$Y$5,'PCN DES MetricDATA 23-24'!$D:$D,'PCN DES MetricDATA 23-24'!$X$4,'PCN DES MetricDATA 23-24'!$E:$E,'PCN DES MetricDATA 23-24'!AJ$8)</f>
        <v>999</v>
      </c>
      <c r="AK13" s="206">
        <f>SUMIFS('PCN DES MetricDATA 23-24'!$F:$F,'PCN DES MetricDATA 23-24'!$B:$B,'PCN DES MetricDATA 23-24'!$S13,'PCN DES MetricDATA 23-24'!$C:$C,'PCN DES MetricDATA 23-24'!$Y$5,'PCN DES MetricDATA 23-24'!$D:$D,'PCN DES MetricDATA 23-24'!$X$4,'PCN DES MetricDATA 23-24'!$E:$E,'PCN DES MetricDATA 23-24'!AK$8)</f>
        <v>1240</v>
      </c>
      <c r="AL13" s="206">
        <f>SUMIFS('PCN DES MetricDATA 23-24'!$F:$F,'PCN DES MetricDATA 23-24'!$B:$B,'PCN DES MetricDATA 23-24'!$S13,'PCN DES MetricDATA 23-24'!$C:$C,'PCN DES MetricDATA 23-24'!$Y$5,'PCN DES MetricDATA 23-24'!$D:$D,'PCN DES MetricDATA 23-24'!$X$4,'PCN DES MetricDATA 23-24'!$E:$E,'PCN DES MetricDATA 23-24'!AL$8)</f>
        <v>1502</v>
      </c>
      <c r="AM13" s="206">
        <f>SUMIFS('PCN DES MetricDATA 23-24'!$F:$F,'PCN DES MetricDATA 23-24'!$B:$B,'PCN DES MetricDATA 23-24'!$S13,'PCN DES MetricDATA 23-24'!$C:$C,'PCN DES MetricDATA 23-24'!$Y$5,'PCN DES MetricDATA 23-24'!$D:$D,'PCN DES MetricDATA 23-24'!$X$4,'PCN DES MetricDATA 23-24'!$E:$E,'PCN DES MetricDATA 23-24'!AM$8)</f>
        <v>1860</v>
      </c>
      <c r="AN13" s="206">
        <f>SUMIFS('PCN DES MetricDATA 23-24'!$F:$F,'PCN DES MetricDATA 23-24'!$B:$B,'PCN DES MetricDATA 23-24'!$S13,'PCN DES MetricDATA 23-24'!$C:$C,'PCN DES MetricDATA 23-24'!$Y$5,'PCN DES MetricDATA 23-24'!$D:$D,'PCN DES MetricDATA 23-24'!$X$4,'PCN DES MetricDATA 23-24'!$E:$E,'PCN DES MetricDATA 23-24'!AN$8)</f>
        <v>2092</v>
      </c>
      <c r="AO13" s="206">
        <f>SUMIFS('PCN DES MetricDATA 23-24'!$F:$F,'PCN DES MetricDATA 23-24'!$B:$B,'PCN DES MetricDATA 23-24'!$S13,'PCN DES MetricDATA 23-24'!$C:$C,'PCN DES MetricDATA 23-24'!$Y$5,'PCN DES MetricDATA 23-24'!$D:$D,'PCN DES MetricDATA 23-24'!$X$4,'PCN DES MetricDATA 23-24'!$E:$E,'PCN DES MetricDATA 23-24'!AO$8)</f>
        <v>2385</v>
      </c>
      <c r="AP13" s="206">
        <f>SUMIFS('PCN DES MetricDATA 23-24'!$F:$F,'PCN DES MetricDATA 23-24'!$B:$B,'PCN DES MetricDATA 23-24'!$S13,'PCN DES MetricDATA 23-24'!$C:$C,'PCN DES MetricDATA 23-24'!$Y$5,'PCN DES MetricDATA 23-24'!$D:$D,'PCN DES MetricDATA 23-24'!$X$4,'PCN DES MetricDATA 23-24'!$E:$E,'PCN DES MetricDATA 23-24'!AP$8)</f>
        <v>2644</v>
      </c>
      <c r="AQ13" s="206">
        <f>SUMIFS('PCN DES MetricDATA 23-24'!$F:$F,'PCN DES MetricDATA 23-24'!$B:$B,'PCN DES MetricDATA 23-24'!$S13,'PCN DES MetricDATA 23-24'!$C:$C,'PCN DES MetricDATA 23-24'!$Y$5,'PCN DES MetricDATA 23-24'!$D:$D,'PCN DES MetricDATA 23-24'!$X$4,'PCN DES MetricDATA 23-24'!$E:$E,'PCN DES MetricDATA 23-24'!AQ$8)</f>
        <v>2900</v>
      </c>
      <c r="AR13" s="206"/>
      <c r="AS13" s="206"/>
      <c r="AT13" s="206"/>
      <c r="AU13" s="206"/>
      <c r="AV13" s="206"/>
      <c r="AW13" s="206"/>
      <c r="AX13" s="206"/>
      <c r="AY13" s="206"/>
      <c r="AZ13" s="206" t="s">
        <v>656</v>
      </c>
      <c r="BA13" s="206">
        <f>SUMIFS('PCN DES MetricDATA 23-24'!$F:$F,'PCN DES MetricDATA 23-24'!$B:$B,'PCN DES MetricDATA 23-24'!$AZ13,'PCN DES MetricDATA 23-24'!$C:$C,'PCN DES MetricDATA 23-24'!$BE$5,'PCN DES MetricDATA 23-24'!$D:$D,'PCN DES MetricDATA 23-24'!$BE$4,'PCN DES MetricDATA 23-24'!$E:$E,'PCN DES MetricDATA 23-24'!BA$8)</f>
        <v>0</v>
      </c>
      <c r="BB13" s="206">
        <f>SUMIFS('PCN DES MetricDATA 23-24'!$F:$F,'PCN DES MetricDATA 23-24'!$B:$B,'PCN DES MetricDATA 23-24'!$AZ13,'PCN DES MetricDATA 23-24'!$C:$C,'PCN DES MetricDATA 23-24'!$BE$5,'PCN DES MetricDATA 23-24'!$D:$D,'PCN DES MetricDATA 23-24'!$BE$4,'PCN DES MetricDATA 23-24'!$E:$E,'PCN DES MetricDATA 23-24'!BB$8)</f>
        <v>0</v>
      </c>
      <c r="BC13" s="206">
        <f>SUMIFS('PCN DES MetricDATA 23-24'!$F:$F,'PCN DES MetricDATA 23-24'!$B:$B,'PCN DES MetricDATA 23-24'!$AZ13,'PCN DES MetricDATA 23-24'!$C:$C,'PCN DES MetricDATA 23-24'!$BE$5,'PCN DES MetricDATA 23-24'!$D:$D,'PCN DES MetricDATA 23-24'!$BE$4,'PCN DES MetricDATA 23-24'!$E:$E,'PCN DES MetricDATA 23-24'!BC$8)</f>
        <v>0</v>
      </c>
      <c r="BD13" s="206">
        <f>SUMIFS('PCN DES MetricDATA 23-24'!$F:$F,'PCN DES MetricDATA 23-24'!$B:$B,'PCN DES MetricDATA 23-24'!$AZ13,'PCN DES MetricDATA 23-24'!$C:$C,'PCN DES MetricDATA 23-24'!$BE$5,'PCN DES MetricDATA 23-24'!$D:$D,'PCN DES MetricDATA 23-24'!$BE$4,'PCN DES MetricDATA 23-24'!$E:$E,'PCN DES MetricDATA 23-24'!BD$8)</f>
        <v>0</v>
      </c>
      <c r="BE13" s="206">
        <f>SUMIFS('PCN DES MetricDATA 23-24'!$F:$F,'PCN DES MetricDATA 23-24'!$B:$B,'PCN DES MetricDATA 23-24'!$AZ13,'PCN DES MetricDATA 23-24'!$C:$C,'PCN DES MetricDATA 23-24'!$BE$5,'PCN DES MetricDATA 23-24'!$D:$D,'PCN DES MetricDATA 23-24'!$BE$4,'PCN DES MetricDATA 23-24'!$E:$E,'PCN DES MetricDATA 23-24'!BE$8)</f>
        <v>0</v>
      </c>
      <c r="BF13" s="206">
        <f>SUMIFS('PCN DES MetricDATA 23-24'!$F:$F,'PCN DES MetricDATA 23-24'!$B:$B,'PCN DES MetricDATA 23-24'!$AZ13,'PCN DES MetricDATA 23-24'!$C:$C,'PCN DES MetricDATA 23-24'!$BE$5,'PCN DES MetricDATA 23-24'!$D:$D,'PCN DES MetricDATA 23-24'!$BE$4,'PCN DES MetricDATA 23-24'!$E:$E,'PCN DES MetricDATA 23-24'!BF$8)</f>
        <v>0</v>
      </c>
      <c r="BG13" s="206">
        <f>SUMIFS('PCN DES MetricDATA 23-24'!$F:$F,'PCN DES MetricDATA 23-24'!$B:$B,'PCN DES MetricDATA 23-24'!$AZ13,'PCN DES MetricDATA 23-24'!$C:$C,'PCN DES MetricDATA 23-24'!$BE$5,'PCN DES MetricDATA 23-24'!$D:$D,'PCN DES MetricDATA 23-24'!$BE$4,'PCN DES MetricDATA 23-24'!$E:$E,'PCN DES MetricDATA 23-24'!BG$8)</f>
        <v>0</v>
      </c>
      <c r="BH13" s="206">
        <f>SUMIFS('PCN DES MetricDATA 23-24'!$F:$F,'PCN DES MetricDATA 23-24'!$B:$B,'PCN DES MetricDATA 23-24'!$AZ13,'PCN DES MetricDATA 23-24'!$C:$C,'PCN DES MetricDATA 23-24'!$BE$5,'PCN DES MetricDATA 23-24'!$D:$D,'PCN DES MetricDATA 23-24'!$BE$4,'PCN DES MetricDATA 23-24'!$E:$E,'PCN DES MetricDATA 23-24'!BH$8)</f>
        <v>0</v>
      </c>
      <c r="BI13" s="206">
        <f>SUMIFS('PCN DES MetricDATA 23-24'!$F:$F,'PCN DES MetricDATA 23-24'!$B:$B,'PCN DES MetricDATA 23-24'!$AZ13,'PCN DES MetricDATA 23-24'!$C:$C,'PCN DES MetricDATA 23-24'!$BE$5,'PCN DES MetricDATA 23-24'!$D:$D,'PCN DES MetricDATA 23-24'!$BE$4,'PCN DES MetricDATA 23-24'!$E:$E,'PCN DES MetricDATA 23-24'!BI$8)</f>
        <v>0</v>
      </c>
      <c r="BJ13" s="206">
        <f>SUMIFS('PCN DES MetricDATA 23-24'!$F:$F,'PCN DES MetricDATA 23-24'!$B:$B,'PCN DES MetricDATA 23-24'!$AZ13,'PCN DES MetricDATA 23-24'!$C:$C,'PCN DES MetricDATA 23-24'!$BE$5,'PCN DES MetricDATA 23-24'!$D:$D,'PCN DES MetricDATA 23-24'!$BE$4,'PCN DES MetricDATA 23-24'!$E:$E,'PCN DES MetricDATA 23-24'!BJ$8)</f>
        <v>0</v>
      </c>
      <c r="BK13" s="206">
        <f>SUMIFS('PCN DES MetricDATA 23-24'!$F:$F,'PCN DES MetricDATA 23-24'!$B:$B,'PCN DES MetricDATA 23-24'!$AZ13,'PCN DES MetricDATA 23-24'!$C:$C,'PCN DES MetricDATA 23-24'!$BE$5,'PCN DES MetricDATA 23-24'!$D:$D,'PCN DES MetricDATA 23-24'!$BE$4,'PCN DES MetricDATA 23-24'!$E:$E,'PCN DES MetricDATA 23-24'!BK$8)</f>
        <v>0</v>
      </c>
      <c r="BL13" s="206">
        <f>SUMIFS('PCN DES MetricDATA 23-24'!$F:$F,'PCN DES MetricDATA 23-24'!$B:$B,'PCN DES MetricDATA 23-24'!$AZ13,'PCN DES MetricDATA 23-24'!$C:$C,'PCN DES MetricDATA 23-24'!$BE$5,'PCN DES MetricDATA 23-24'!$D:$D,'PCN DES MetricDATA 23-24'!$BE$4,'PCN DES MetricDATA 23-24'!$E:$E,'PCN DES MetricDATA 23-24'!BL$8)</f>
        <v>0</v>
      </c>
      <c r="BM13" s="206">
        <f>SUMIFS('PCN DES MetricDATA 23-24'!$F:$F,'PCN DES MetricDATA 23-24'!$B:$B,'PCN DES MetricDATA 23-24'!$AZ13,'PCN DES MetricDATA 23-24'!$C:$C,'PCN DES MetricDATA 23-24'!$BE$5,'PCN DES MetricDATA 23-24'!$D:$D,'PCN DES MetricDATA 23-24'!$BE$4,'PCN DES MetricDATA 23-24'!$E:$E,'PCN DES MetricDATA 23-24'!BM$8)</f>
        <v>0</v>
      </c>
      <c r="BN13" s="206">
        <f>SUMIFS('PCN DES MetricDATA 23-24'!$F:$F,'PCN DES MetricDATA 23-24'!$B:$B,'PCN DES MetricDATA 23-24'!$AZ13,'PCN DES MetricDATA 23-24'!$C:$C,'PCN DES MetricDATA 23-24'!$BE$5,'PCN DES MetricDATA 23-24'!$D:$D,'PCN DES MetricDATA 23-24'!$BE$4,'PCN DES MetricDATA 23-24'!$E:$E,'PCN DES MetricDATA 23-24'!BN$8)</f>
        <v>0</v>
      </c>
      <c r="BO13" s="206">
        <f>SUMIFS('PCN DES MetricDATA 23-24'!$F:$F,'PCN DES MetricDATA 23-24'!$B:$B,'PCN DES MetricDATA 23-24'!$AZ13,'PCN DES MetricDATA 23-24'!$C:$C,'PCN DES MetricDATA 23-24'!$BE$5,'PCN DES MetricDATA 23-24'!$D:$D,'PCN DES MetricDATA 23-24'!$BE$4,'PCN DES MetricDATA 23-24'!$E:$E,'PCN DES MetricDATA 23-24'!BO$8)</f>
        <v>0</v>
      </c>
      <c r="BP13" s="206">
        <f>SUMIFS('PCN DES MetricDATA 23-24'!$F:$F,'PCN DES MetricDATA 23-24'!$B:$B,'PCN DES MetricDATA 23-24'!$AZ13,'PCN DES MetricDATA 23-24'!$C:$C,'PCN DES MetricDATA 23-24'!$BE$5,'PCN DES MetricDATA 23-24'!$D:$D,'PCN DES MetricDATA 23-24'!$BE$4,'PCN DES MetricDATA 23-24'!$E:$E,'PCN DES MetricDATA 23-24'!BP$8)</f>
        <v>0</v>
      </c>
      <c r="BQ13" s="206">
        <f>SUMIFS('PCN DES MetricDATA 23-24'!$F:$F,'PCN DES MetricDATA 23-24'!$B:$B,'PCN DES MetricDATA 23-24'!$AZ13,'PCN DES MetricDATA 23-24'!$C:$C,'PCN DES MetricDATA 23-24'!$BE$5,'PCN DES MetricDATA 23-24'!$D:$D,'PCN DES MetricDATA 23-24'!$BE$4,'PCN DES MetricDATA 23-24'!$E:$E,'PCN DES MetricDATA 23-24'!BQ$8)</f>
        <v>347</v>
      </c>
      <c r="BR13" s="206">
        <f>SUMIFS('PCN DES MetricDATA 23-24'!$F:$F,'PCN DES MetricDATA 23-24'!$B:$B,'PCN DES MetricDATA 23-24'!$AZ13,'PCN DES MetricDATA 23-24'!$C:$C,'PCN DES MetricDATA 23-24'!$BE$5,'PCN DES MetricDATA 23-24'!$D:$D,'PCN DES MetricDATA 23-24'!$BE$4,'PCN DES MetricDATA 23-24'!$E:$E,'PCN DES MetricDATA 23-24'!BR$8)</f>
        <v>502</v>
      </c>
      <c r="BS13" s="206">
        <f>SUMIFS('PCN DES MetricDATA 23-24'!$F:$F,'PCN DES MetricDATA 23-24'!$B:$B,'PCN DES MetricDATA 23-24'!$AZ13,'PCN DES MetricDATA 23-24'!$C:$C,'PCN DES MetricDATA 23-24'!$BE$5,'PCN DES MetricDATA 23-24'!$D:$D,'PCN DES MetricDATA 23-24'!$BE$4,'PCN DES MetricDATA 23-24'!$E:$E,'PCN DES MetricDATA 23-24'!BS$8)</f>
        <v>718</v>
      </c>
      <c r="BT13" s="206">
        <f>SUMIFS('PCN DES MetricDATA 23-24'!$F:$F,'PCN DES MetricDATA 23-24'!$B:$B,'PCN DES MetricDATA 23-24'!$AZ13,'PCN DES MetricDATA 23-24'!$C:$C,'PCN DES MetricDATA 23-24'!$BE$5,'PCN DES MetricDATA 23-24'!$D:$D,'PCN DES MetricDATA 23-24'!$BE$4,'PCN DES MetricDATA 23-24'!$E:$E,'PCN DES MetricDATA 23-24'!BT$8)</f>
        <v>791</v>
      </c>
      <c r="BU13" s="206">
        <f>SUMIFS('PCN DES MetricDATA 23-24'!$F:$F,'PCN DES MetricDATA 23-24'!$B:$B,'PCN DES MetricDATA 23-24'!$AZ13,'PCN DES MetricDATA 23-24'!$C:$C,'PCN DES MetricDATA 23-24'!$BE$5,'PCN DES MetricDATA 23-24'!$D:$D,'PCN DES MetricDATA 23-24'!$BE$4,'PCN DES MetricDATA 23-24'!$E:$E,'PCN DES MetricDATA 23-24'!BU$8)</f>
        <v>1029</v>
      </c>
      <c r="BV13" s="206">
        <f>SUMIFS('PCN DES MetricDATA 23-24'!$F:$F,'PCN DES MetricDATA 23-24'!$B:$B,'PCN DES MetricDATA 23-24'!$AZ13,'PCN DES MetricDATA 23-24'!$C:$C,'PCN DES MetricDATA 23-24'!$BE$5,'PCN DES MetricDATA 23-24'!$D:$D,'PCN DES MetricDATA 23-24'!$BE$4,'PCN DES MetricDATA 23-24'!$E:$E,'PCN DES MetricDATA 23-24'!BV$8)</f>
        <v>1167</v>
      </c>
      <c r="BW13" s="206">
        <f>SUMIFS('PCN DES MetricDATA 23-24'!$F:$F,'PCN DES MetricDATA 23-24'!$B:$B,'PCN DES MetricDATA 23-24'!$AZ13,'PCN DES MetricDATA 23-24'!$C:$C,'PCN DES MetricDATA 23-24'!$BE$5,'PCN DES MetricDATA 23-24'!$D:$D,'PCN DES MetricDATA 23-24'!$BE$4,'PCN DES MetricDATA 23-24'!$E:$E,'PCN DES MetricDATA 23-24'!BW$8)</f>
        <v>1430</v>
      </c>
      <c r="BX13" s="206">
        <f>SUMIFS('PCN DES MetricDATA 23-24'!$F:$F,'PCN DES MetricDATA 23-24'!$B:$B,'PCN DES MetricDATA 23-24'!$AZ13,'PCN DES MetricDATA 23-24'!$C:$C,'PCN DES MetricDATA 23-24'!$BE$5,'PCN DES MetricDATA 23-24'!$D:$D,'PCN DES MetricDATA 23-24'!$BE$4,'PCN DES MetricDATA 23-24'!$E:$E,'PCN DES MetricDATA 23-24'!BX$8)</f>
        <v>1685</v>
      </c>
      <c r="BY13" s="206">
        <f>SUMIFS('PCN DES MetricDATA 23-24'!$F:$F,'PCN DES MetricDATA 23-24'!$B:$B,'PCN DES MetricDATA 23-24'!$AZ13,'PCN DES MetricDATA 23-24'!$C:$C,'PCN DES MetricDATA 23-24'!$BE$5,'PCN DES MetricDATA 23-24'!$D:$D,'PCN DES MetricDATA 23-24'!$BE$4,'PCN DES MetricDATA 23-24'!$E:$E,'PCN DES MetricDATA 23-24'!BY$8)</f>
        <v>1830</v>
      </c>
      <c r="BZ13" s="206">
        <f>SUMIFS('PCN DES MetricDATA 23-24'!$F:$F,'PCN DES MetricDATA 23-24'!$B:$B,'PCN DES MetricDATA 23-24'!$AZ13,'PCN DES MetricDATA 23-24'!$C:$C,'PCN DES MetricDATA 23-24'!$BE$5,'PCN DES MetricDATA 23-24'!$D:$D,'PCN DES MetricDATA 23-24'!$BE$4,'PCN DES MetricDATA 23-24'!$E:$E,'PCN DES MetricDATA 23-24'!BZ$8)</f>
        <v>2216</v>
      </c>
      <c r="CA13" s="206">
        <f>SUMIFS('PCN DES MetricDATA 23-24'!$F:$F,'PCN DES MetricDATA 23-24'!$B:$B,'PCN DES MetricDATA 23-24'!$AZ13,'PCN DES MetricDATA 23-24'!$C:$C,'PCN DES MetricDATA 23-24'!$BE$5,'PCN DES MetricDATA 23-24'!$D:$D,'PCN DES MetricDATA 23-24'!$BE$4,'PCN DES MetricDATA 23-24'!$E:$E,'PCN DES MetricDATA 23-24'!CA$8)</f>
        <v>2563</v>
      </c>
      <c r="CB13" s="206">
        <f>SUMIFS('PCN DES MetricDATA 23-24'!$F:$F,'PCN DES MetricDATA 23-24'!$B:$B,'PCN DES MetricDATA 23-24'!$AZ13,'PCN DES MetricDATA 23-24'!$C:$C,'PCN DES MetricDATA 23-24'!$BE$5,'PCN DES MetricDATA 23-24'!$D:$D,'PCN DES MetricDATA 23-24'!$BE$4,'PCN DES MetricDATA 23-24'!$E:$E,'PCN DES MetricDATA 23-24'!CB$8)</f>
        <v>2797</v>
      </c>
      <c r="CC13" s="206"/>
      <c r="CD13" s="206"/>
      <c r="CE13" s="206"/>
      <c r="CF13" s="206"/>
    </row>
    <row r="14" spans="1:84" x14ac:dyDescent="0.35">
      <c r="A14" t="s">
        <v>648</v>
      </c>
      <c r="B14" t="s">
        <v>654</v>
      </c>
      <c r="C14" t="s">
        <v>33</v>
      </c>
      <c r="D14" t="s">
        <v>700</v>
      </c>
      <c r="E14" s="2">
        <v>45046</v>
      </c>
      <c r="F14">
        <v>1</v>
      </c>
      <c r="G14" t="str">
        <f>VLOOKUP($C14,'[1]LKUP PCNDES'!$F$2:$H$12,2,FALSE)</f>
        <v>Care home residents aged 18 years or over, who had a Personalised Care and Support Plan agreed or reviewed</v>
      </c>
      <c r="H14" t="str">
        <f>VLOOKUP($C14,'[1]LKUP PCNDES'!$F$2:$H$12,3,FALSE)</f>
        <v>PCSP</v>
      </c>
      <c r="I14" t="str">
        <f>VLOOKUP($B14,'[1]LKUP PCNDES'!$C$17:$H$60,4,FALSE)</f>
        <v>NHS South East London ICB</v>
      </c>
      <c r="J14" t="str">
        <f>VLOOKUP($B14,'[1]LKUP PCNDES'!$C$17:$H$60,6,FALSE)</f>
        <v>SEL</v>
      </c>
      <c r="R14" s="206"/>
      <c r="S14" s="206" t="s">
        <v>95</v>
      </c>
      <c r="T14" s="206">
        <v>1078</v>
      </c>
      <c r="U14" s="206">
        <v>2499</v>
      </c>
      <c r="V14" s="206">
        <v>4015</v>
      </c>
      <c r="W14" s="206">
        <v>5796</v>
      </c>
      <c r="X14" s="206">
        <v>7311</v>
      </c>
      <c r="Y14" s="206">
        <v>6885</v>
      </c>
      <c r="Z14" s="206">
        <v>11220</v>
      </c>
      <c r="AA14" s="206">
        <v>13282</v>
      </c>
      <c r="AB14" s="206">
        <v>15059</v>
      </c>
      <c r="AC14" s="206">
        <v>16661</v>
      </c>
      <c r="AD14" s="206">
        <v>16948</v>
      </c>
      <c r="AE14" s="206">
        <v>21994</v>
      </c>
      <c r="AF14" s="206">
        <f>SUM(AF9:AF13)</f>
        <v>1288</v>
      </c>
      <c r="AG14" s="206">
        <f t="shared" ref="AG14:AQ14" si="0">SUM(AG9:AG13)</f>
        <v>2619</v>
      </c>
      <c r="AH14" s="206">
        <f t="shared" si="0"/>
        <v>3923</v>
      </c>
      <c r="AI14" s="206">
        <f t="shared" si="0"/>
        <v>5193</v>
      </c>
      <c r="AJ14" s="206">
        <f t="shared" si="0"/>
        <v>5768</v>
      </c>
      <c r="AK14" s="206">
        <f t="shared" si="0"/>
        <v>7742</v>
      </c>
      <c r="AL14" s="206">
        <f t="shared" si="0"/>
        <v>8617</v>
      </c>
      <c r="AM14" s="206">
        <f t="shared" si="0"/>
        <v>9765</v>
      </c>
      <c r="AN14" s="206">
        <f t="shared" si="0"/>
        <v>10949</v>
      </c>
      <c r="AO14" s="206">
        <f t="shared" si="0"/>
        <v>12117</v>
      </c>
      <c r="AP14" s="206">
        <f t="shared" si="0"/>
        <v>13301</v>
      </c>
      <c r="AQ14" s="206">
        <f t="shared" si="0"/>
        <v>15199</v>
      </c>
      <c r="AR14" s="206"/>
      <c r="AS14" s="206"/>
      <c r="AT14" s="206"/>
      <c r="AU14" s="206"/>
      <c r="AV14" s="206"/>
      <c r="AW14" s="206"/>
      <c r="AX14" s="206"/>
      <c r="AY14" s="206"/>
      <c r="AZ14" s="206" t="s">
        <v>95</v>
      </c>
      <c r="BA14" s="206">
        <f t="shared" ref="BA14:CB14" si="1">SUM(BA9:BA13)</f>
        <v>0</v>
      </c>
      <c r="BB14" s="206">
        <f t="shared" si="1"/>
        <v>0</v>
      </c>
      <c r="BC14" s="206">
        <f t="shared" si="1"/>
        <v>0</v>
      </c>
      <c r="BD14" s="206">
        <f t="shared" si="1"/>
        <v>0</v>
      </c>
      <c r="BE14" s="206">
        <f t="shared" si="1"/>
        <v>0</v>
      </c>
      <c r="BF14" s="206">
        <f t="shared" si="1"/>
        <v>0</v>
      </c>
      <c r="BG14" s="206">
        <f t="shared" si="1"/>
        <v>0</v>
      </c>
      <c r="BH14" s="206">
        <f t="shared" si="1"/>
        <v>0</v>
      </c>
      <c r="BI14" s="206">
        <f t="shared" si="1"/>
        <v>0</v>
      </c>
      <c r="BJ14" s="206">
        <f t="shared" si="1"/>
        <v>0</v>
      </c>
      <c r="BK14" s="206">
        <f t="shared" si="1"/>
        <v>0</v>
      </c>
      <c r="BL14" s="206">
        <f t="shared" si="1"/>
        <v>0</v>
      </c>
      <c r="BM14" s="206">
        <f t="shared" si="1"/>
        <v>0</v>
      </c>
      <c r="BN14" s="206">
        <f t="shared" si="1"/>
        <v>0</v>
      </c>
      <c r="BO14" s="206">
        <f t="shared" si="1"/>
        <v>0</v>
      </c>
      <c r="BP14" s="206">
        <f t="shared" si="1"/>
        <v>0</v>
      </c>
      <c r="BQ14" s="206">
        <f t="shared" si="1"/>
        <v>1540</v>
      </c>
      <c r="BR14" s="206">
        <f t="shared" si="1"/>
        <v>2488</v>
      </c>
      <c r="BS14" s="206">
        <f t="shared" si="1"/>
        <v>3432</v>
      </c>
      <c r="BT14" s="206">
        <f t="shared" si="1"/>
        <v>4308</v>
      </c>
      <c r="BU14" s="206">
        <f t="shared" si="1"/>
        <v>4525</v>
      </c>
      <c r="BV14" s="206">
        <f t="shared" si="1"/>
        <v>5922</v>
      </c>
      <c r="BW14" s="206">
        <f t="shared" si="1"/>
        <v>6657</v>
      </c>
      <c r="BX14" s="206">
        <f t="shared" si="1"/>
        <v>7552</v>
      </c>
      <c r="BY14" s="206">
        <f t="shared" si="1"/>
        <v>8704</v>
      </c>
      <c r="BZ14" s="206">
        <f t="shared" si="1"/>
        <v>10201</v>
      </c>
      <c r="CA14" s="206">
        <f t="shared" si="1"/>
        <v>11516</v>
      </c>
      <c r="CB14" s="206">
        <f t="shared" si="1"/>
        <v>12598</v>
      </c>
      <c r="CC14" s="206"/>
      <c r="CD14" s="206"/>
      <c r="CE14" s="206"/>
      <c r="CF14" s="206"/>
    </row>
    <row r="15" spans="1:84" x14ac:dyDescent="0.35">
      <c r="A15" t="s">
        <v>648</v>
      </c>
      <c r="B15" t="s">
        <v>654</v>
      </c>
      <c r="C15" t="s">
        <v>33</v>
      </c>
      <c r="D15" t="s">
        <v>700</v>
      </c>
      <c r="E15" s="2">
        <v>45077</v>
      </c>
      <c r="F15">
        <v>1</v>
      </c>
      <c r="G15" t="str">
        <f>VLOOKUP($C15,'[1]LKUP PCNDES'!$F$2:$H$12,2,FALSE)</f>
        <v>Care home residents aged 18 years or over, who had a Personalised Care and Support Plan agreed or reviewed</v>
      </c>
      <c r="H15" t="str">
        <f>VLOOKUP($C15,'[1]LKUP PCNDES'!$F$2:$H$12,3,FALSE)</f>
        <v>PCSP</v>
      </c>
      <c r="I15" t="str">
        <f>VLOOKUP($B15,'[1]LKUP PCNDES'!$C$17:$H$60,4,FALSE)</f>
        <v>NHS South East London ICB</v>
      </c>
      <c r="J15" t="str">
        <f>VLOOKUP($B15,'[1]LKUP PCNDES'!$C$17:$H$60,6,FALSE)</f>
        <v>SEL</v>
      </c>
      <c r="R15" s="206"/>
      <c r="S15" s="206" t="s">
        <v>626</v>
      </c>
      <c r="T15" s="206">
        <v>10955</v>
      </c>
      <c r="U15" s="206">
        <v>26615</v>
      </c>
      <c r="V15" s="206">
        <v>44571</v>
      </c>
      <c r="W15" s="206">
        <v>64911</v>
      </c>
      <c r="X15" s="206">
        <v>83563</v>
      </c>
      <c r="Y15" s="206">
        <v>88792</v>
      </c>
      <c r="Z15" s="206">
        <v>122230</v>
      </c>
      <c r="AA15" s="206">
        <v>144185</v>
      </c>
      <c r="AB15" s="206">
        <v>163835</v>
      </c>
      <c r="AC15" s="206">
        <v>189237</v>
      </c>
      <c r="AD15" s="206">
        <v>197233</v>
      </c>
      <c r="AE15" s="206">
        <v>244803</v>
      </c>
      <c r="AF15" s="206">
        <f>SUMIFS('PCN DES MetricDATA 23-24'!$F:$F,'PCN DES MetricDATA 23-24'!$B:$B,'PCN DES MetricDATA 23-24'!$S15,'PCN DES MetricDATA 23-24'!$C:$C,'PCN DES MetricDATA 23-24'!$Y$5,'PCN DES MetricDATA 23-24'!$D:$D,'PCN DES MetricDATA 23-24'!$X$4,'PCN DES MetricDATA 23-24'!$E:$E,'PCN DES MetricDATA 23-24'!AF$8)</f>
        <v>11567</v>
      </c>
      <c r="AG15" s="206">
        <f>SUMIFS('PCN DES MetricDATA 23-24'!$F:$F,'PCN DES MetricDATA 23-24'!$B:$B,'PCN DES MetricDATA 23-24'!$S15,'PCN DES MetricDATA 23-24'!$C:$C,'PCN DES MetricDATA 23-24'!$Y$5,'PCN DES MetricDATA 23-24'!$D:$D,'PCN DES MetricDATA 23-24'!$X$4,'PCN DES MetricDATA 23-24'!$E:$E,'PCN DES MetricDATA 23-24'!AG$8)</f>
        <v>23743</v>
      </c>
      <c r="AH15" s="206">
        <f>SUMIFS('PCN DES MetricDATA 23-24'!$F:$F,'PCN DES MetricDATA 23-24'!$B:$B,'PCN DES MetricDATA 23-24'!$S15,'PCN DES MetricDATA 23-24'!$C:$C,'PCN DES MetricDATA 23-24'!$Y$5,'PCN DES MetricDATA 23-24'!$D:$D,'PCN DES MetricDATA 23-24'!$X$4,'PCN DES MetricDATA 23-24'!$E:$E,'PCN DES MetricDATA 23-24'!AH$8)</f>
        <v>39447</v>
      </c>
      <c r="AI15" s="206">
        <f>SUMIFS('PCN DES MetricDATA 23-24'!$F:$F,'PCN DES MetricDATA 23-24'!$B:$B,'PCN DES MetricDATA 23-24'!$S15,'PCN DES MetricDATA 23-24'!$C:$C,'PCN DES MetricDATA 23-24'!$Y$5,'PCN DES MetricDATA 23-24'!$D:$D,'PCN DES MetricDATA 23-24'!$X$4,'PCN DES MetricDATA 23-24'!$E:$E,'PCN DES MetricDATA 23-24'!AI$8)</f>
        <v>53202</v>
      </c>
      <c r="AJ15" s="206">
        <f>SUMIFS('PCN DES MetricDATA 23-24'!$F:$F,'PCN DES MetricDATA 23-24'!$B:$B,'PCN DES MetricDATA 23-24'!$S15,'PCN DES MetricDATA 23-24'!$C:$C,'PCN DES MetricDATA 23-24'!$Y$5,'PCN DES MetricDATA 23-24'!$D:$D,'PCN DES MetricDATA 23-24'!$X$4,'PCN DES MetricDATA 23-24'!$E:$E,'PCN DES MetricDATA 23-24'!AJ$8)</f>
        <v>65822</v>
      </c>
      <c r="AK15" s="206">
        <f>SUMIFS('PCN DES MetricDATA 23-24'!$F:$F,'PCN DES MetricDATA 23-24'!$B:$B,'PCN DES MetricDATA 23-24'!$S15,'PCN DES MetricDATA 23-24'!$C:$C,'PCN DES MetricDATA 23-24'!$Y$5,'PCN DES MetricDATA 23-24'!$D:$D,'PCN DES MetricDATA 23-24'!$X$4,'PCN DES MetricDATA 23-24'!$E:$E,'PCN DES MetricDATA 23-24'!AK$8)</f>
        <v>80576</v>
      </c>
      <c r="AL15" s="206">
        <f>SUMIFS('PCN DES MetricDATA 23-24'!$F:$F,'PCN DES MetricDATA 23-24'!$B:$B,'PCN DES MetricDATA 23-24'!$S15,'PCN DES MetricDATA 23-24'!$C:$C,'PCN DES MetricDATA 23-24'!$Y$5,'PCN DES MetricDATA 23-24'!$D:$D,'PCN DES MetricDATA 23-24'!$X$4,'PCN DES MetricDATA 23-24'!$E:$E,'PCN DES MetricDATA 23-24'!AL$8)</f>
        <v>94548</v>
      </c>
      <c r="AM15" s="206">
        <f>SUMIFS('PCN DES MetricDATA 23-24'!$F:$F,'PCN DES MetricDATA 23-24'!$B:$B,'PCN DES MetricDATA 23-24'!$S15,'PCN DES MetricDATA 23-24'!$C:$C,'PCN DES MetricDATA 23-24'!$Y$5,'PCN DES MetricDATA 23-24'!$D:$D,'PCN DES MetricDATA 23-24'!$X$4,'PCN DES MetricDATA 23-24'!$E:$E,'PCN DES MetricDATA 23-24'!AM$8)</f>
        <v>106496</v>
      </c>
      <c r="AN15" s="206">
        <f>SUMIFS('PCN DES MetricDATA 23-24'!$F:$F,'PCN DES MetricDATA 23-24'!$B:$B,'PCN DES MetricDATA 23-24'!$S15,'PCN DES MetricDATA 23-24'!$C:$C,'PCN DES MetricDATA 23-24'!$Y$5,'PCN DES MetricDATA 23-24'!$D:$D,'PCN DES MetricDATA 23-24'!$X$4,'PCN DES MetricDATA 23-24'!$E:$E,'PCN DES MetricDATA 23-24'!AN$8)</f>
        <v>115566</v>
      </c>
      <c r="AO15" s="206">
        <f>SUMIFS('PCN DES MetricDATA 23-24'!$F:$F,'PCN DES MetricDATA 23-24'!$B:$B,'PCN DES MetricDATA 23-24'!$S15,'PCN DES MetricDATA 23-24'!$C:$C,'PCN DES MetricDATA 23-24'!$Y$5,'PCN DES MetricDATA 23-24'!$D:$D,'PCN DES MetricDATA 23-24'!$X$4,'PCN DES MetricDATA 23-24'!$E:$E,'PCN DES MetricDATA 23-24'!AO$8)</f>
        <v>128877</v>
      </c>
      <c r="AP15" s="206">
        <f>SUMIFS('PCN DES MetricDATA 23-24'!$F:$F,'PCN DES MetricDATA 23-24'!$B:$B,'PCN DES MetricDATA 23-24'!$S15,'PCN DES MetricDATA 23-24'!$C:$C,'PCN DES MetricDATA 23-24'!$Y$5,'PCN DES MetricDATA 23-24'!$D:$D,'PCN DES MetricDATA 23-24'!$X$4,'PCN DES MetricDATA 23-24'!$E:$E,'PCN DES MetricDATA 23-24'!AP$8)</f>
        <v>141793</v>
      </c>
      <c r="AQ15" s="206">
        <f>SUMIFS('PCN DES MetricDATA 23-24'!$F:$F,'PCN DES MetricDATA 23-24'!$B:$B,'PCN DES MetricDATA 23-24'!$S15,'PCN DES MetricDATA 23-24'!$C:$C,'PCN DES MetricDATA 23-24'!$Y$5,'PCN DES MetricDATA 23-24'!$D:$D,'PCN DES MetricDATA 23-24'!$X$4,'PCN DES MetricDATA 23-24'!$E:$E,'PCN DES MetricDATA 23-24'!AQ$8)</f>
        <v>157529</v>
      </c>
      <c r="AR15" s="206"/>
      <c r="AS15" s="206"/>
      <c r="AT15" s="206"/>
      <c r="AU15" s="206"/>
      <c r="AV15" s="206"/>
      <c r="AW15" s="206"/>
      <c r="AX15" s="206"/>
      <c r="AY15" s="206"/>
      <c r="AZ15" s="206" t="s">
        <v>626</v>
      </c>
      <c r="BA15" s="206">
        <f>SUMIFS('PCN DES MetricDATA 23-24'!$F:$F,'PCN DES MetricDATA 23-24'!$B:$B,'PCN DES MetricDATA 23-24'!$AZ15,'PCN DES MetricDATA 23-24'!$C:$C,'PCN DES MetricDATA 23-24'!$BE$5,'PCN DES MetricDATA 23-24'!$D:$D,'PCN DES MetricDATA 23-24'!$BE$4,'PCN DES MetricDATA 23-24'!$E:$E,'PCN DES MetricDATA 23-24'!BA$8)</f>
        <v>0</v>
      </c>
      <c r="BB15" s="206">
        <f>SUMIFS('PCN DES MetricDATA 23-24'!$F:$F,'PCN DES MetricDATA 23-24'!$B:$B,'PCN DES MetricDATA 23-24'!$AZ15,'PCN DES MetricDATA 23-24'!$C:$C,'PCN DES MetricDATA 23-24'!$BE$5,'PCN DES MetricDATA 23-24'!$D:$D,'PCN DES MetricDATA 23-24'!$BE$4,'PCN DES MetricDATA 23-24'!$E:$E,'PCN DES MetricDATA 23-24'!BB$8)</f>
        <v>0</v>
      </c>
      <c r="BC15" s="206">
        <f>SUMIFS('PCN DES MetricDATA 23-24'!$F:$F,'PCN DES MetricDATA 23-24'!$B:$B,'PCN DES MetricDATA 23-24'!$AZ15,'PCN DES MetricDATA 23-24'!$C:$C,'PCN DES MetricDATA 23-24'!$BE$5,'PCN DES MetricDATA 23-24'!$D:$D,'PCN DES MetricDATA 23-24'!$BE$4,'PCN DES MetricDATA 23-24'!$E:$E,'PCN DES MetricDATA 23-24'!BC$8)</f>
        <v>0</v>
      </c>
      <c r="BD15" s="206">
        <f>SUMIFS('PCN DES MetricDATA 23-24'!$F:$F,'PCN DES MetricDATA 23-24'!$B:$B,'PCN DES MetricDATA 23-24'!$AZ15,'PCN DES MetricDATA 23-24'!$C:$C,'PCN DES MetricDATA 23-24'!$BE$5,'PCN DES MetricDATA 23-24'!$D:$D,'PCN DES MetricDATA 23-24'!$BE$4,'PCN DES MetricDATA 23-24'!$E:$E,'PCN DES MetricDATA 23-24'!BD$8)</f>
        <v>0</v>
      </c>
      <c r="BE15" s="206">
        <f>SUMIFS('PCN DES MetricDATA 23-24'!$F:$F,'PCN DES MetricDATA 23-24'!$B:$B,'PCN DES MetricDATA 23-24'!$AZ15,'PCN DES MetricDATA 23-24'!$C:$C,'PCN DES MetricDATA 23-24'!$BE$5,'PCN DES MetricDATA 23-24'!$D:$D,'PCN DES MetricDATA 23-24'!$BE$4,'PCN DES MetricDATA 23-24'!$E:$E,'PCN DES MetricDATA 23-24'!BE$8)</f>
        <v>0</v>
      </c>
      <c r="BF15" s="206">
        <f>SUMIFS('PCN DES MetricDATA 23-24'!$F:$F,'PCN DES MetricDATA 23-24'!$B:$B,'PCN DES MetricDATA 23-24'!$AZ15,'PCN DES MetricDATA 23-24'!$C:$C,'PCN DES MetricDATA 23-24'!$BE$5,'PCN DES MetricDATA 23-24'!$D:$D,'PCN DES MetricDATA 23-24'!$BE$4,'PCN DES MetricDATA 23-24'!$E:$E,'PCN DES MetricDATA 23-24'!BF$8)</f>
        <v>0</v>
      </c>
      <c r="BG15" s="206">
        <f>SUMIFS('PCN DES MetricDATA 23-24'!$F:$F,'PCN DES MetricDATA 23-24'!$B:$B,'PCN DES MetricDATA 23-24'!$AZ15,'PCN DES MetricDATA 23-24'!$C:$C,'PCN DES MetricDATA 23-24'!$BE$5,'PCN DES MetricDATA 23-24'!$D:$D,'PCN DES MetricDATA 23-24'!$BE$4,'PCN DES MetricDATA 23-24'!$E:$E,'PCN DES MetricDATA 23-24'!BG$8)</f>
        <v>0</v>
      </c>
      <c r="BH15" s="206">
        <f>SUMIFS('PCN DES MetricDATA 23-24'!$F:$F,'PCN DES MetricDATA 23-24'!$B:$B,'PCN DES MetricDATA 23-24'!$AZ15,'PCN DES MetricDATA 23-24'!$C:$C,'PCN DES MetricDATA 23-24'!$BE$5,'PCN DES MetricDATA 23-24'!$D:$D,'PCN DES MetricDATA 23-24'!$BE$4,'PCN DES MetricDATA 23-24'!$E:$E,'PCN DES MetricDATA 23-24'!BH$8)</f>
        <v>0</v>
      </c>
      <c r="BI15" s="206">
        <f>SUMIFS('PCN DES MetricDATA 23-24'!$F:$F,'PCN DES MetricDATA 23-24'!$B:$B,'PCN DES MetricDATA 23-24'!$AZ15,'PCN DES MetricDATA 23-24'!$C:$C,'PCN DES MetricDATA 23-24'!$BE$5,'PCN DES MetricDATA 23-24'!$D:$D,'PCN DES MetricDATA 23-24'!$BE$4,'PCN DES MetricDATA 23-24'!$E:$E,'PCN DES MetricDATA 23-24'!BI$8)</f>
        <v>0</v>
      </c>
      <c r="BJ15" s="206">
        <f>SUMIFS('PCN DES MetricDATA 23-24'!$F:$F,'PCN DES MetricDATA 23-24'!$B:$B,'PCN DES MetricDATA 23-24'!$AZ15,'PCN DES MetricDATA 23-24'!$C:$C,'PCN DES MetricDATA 23-24'!$BE$5,'PCN DES MetricDATA 23-24'!$D:$D,'PCN DES MetricDATA 23-24'!$BE$4,'PCN DES MetricDATA 23-24'!$E:$E,'PCN DES MetricDATA 23-24'!BJ$8)</f>
        <v>0</v>
      </c>
      <c r="BK15" s="206">
        <f>SUMIFS('PCN DES MetricDATA 23-24'!$F:$F,'PCN DES MetricDATA 23-24'!$B:$B,'PCN DES MetricDATA 23-24'!$AZ15,'PCN DES MetricDATA 23-24'!$C:$C,'PCN DES MetricDATA 23-24'!$BE$5,'PCN DES MetricDATA 23-24'!$D:$D,'PCN DES MetricDATA 23-24'!$BE$4,'PCN DES MetricDATA 23-24'!$E:$E,'PCN DES MetricDATA 23-24'!BK$8)</f>
        <v>0</v>
      </c>
      <c r="BL15" s="206">
        <f>SUMIFS('PCN DES MetricDATA 23-24'!$F:$F,'PCN DES MetricDATA 23-24'!$B:$B,'PCN DES MetricDATA 23-24'!$AZ15,'PCN DES MetricDATA 23-24'!$C:$C,'PCN DES MetricDATA 23-24'!$BE$5,'PCN DES MetricDATA 23-24'!$D:$D,'PCN DES MetricDATA 23-24'!$BE$4,'PCN DES MetricDATA 23-24'!$E:$E,'PCN DES MetricDATA 23-24'!BL$8)</f>
        <v>0</v>
      </c>
      <c r="BM15" s="206">
        <f>SUMIFS('PCN DES MetricDATA 23-24'!$F:$F,'PCN DES MetricDATA 23-24'!$B:$B,'PCN DES MetricDATA 23-24'!$AZ15,'PCN DES MetricDATA 23-24'!$C:$C,'PCN DES MetricDATA 23-24'!$BE$5,'PCN DES MetricDATA 23-24'!$D:$D,'PCN DES MetricDATA 23-24'!$BE$4,'PCN DES MetricDATA 23-24'!$E:$E,'PCN DES MetricDATA 23-24'!BM$8)</f>
        <v>0</v>
      </c>
      <c r="BN15" s="206">
        <f>SUMIFS('PCN DES MetricDATA 23-24'!$F:$F,'PCN DES MetricDATA 23-24'!$B:$B,'PCN DES MetricDATA 23-24'!$AZ15,'PCN DES MetricDATA 23-24'!$C:$C,'PCN DES MetricDATA 23-24'!$BE$5,'PCN DES MetricDATA 23-24'!$D:$D,'PCN DES MetricDATA 23-24'!$BE$4,'PCN DES MetricDATA 23-24'!$E:$E,'PCN DES MetricDATA 23-24'!BN$8)</f>
        <v>0</v>
      </c>
      <c r="BO15" s="206">
        <f>SUMIFS('PCN DES MetricDATA 23-24'!$F:$F,'PCN DES MetricDATA 23-24'!$B:$B,'PCN DES MetricDATA 23-24'!$AZ15,'PCN DES MetricDATA 23-24'!$C:$C,'PCN DES MetricDATA 23-24'!$BE$5,'PCN DES MetricDATA 23-24'!$D:$D,'PCN DES MetricDATA 23-24'!$BE$4,'PCN DES MetricDATA 23-24'!$E:$E,'PCN DES MetricDATA 23-24'!BO$8)</f>
        <v>0</v>
      </c>
      <c r="BP15" s="206">
        <f>SUMIFS('PCN DES MetricDATA 23-24'!$F:$F,'PCN DES MetricDATA 23-24'!$B:$B,'PCN DES MetricDATA 23-24'!$AZ15,'PCN DES MetricDATA 23-24'!$C:$C,'PCN DES MetricDATA 23-24'!$BE$5,'PCN DES MetricDATA 23-24'!$D:$D,'PCN DES MetricDATA 23-24'!$BE$4,'PCN DES MetricDATA 23-24'!$E:$E,'PCN DES MetricDATA 23-24'!BP$8)</f>
        <v>0</v>
      </c>
      <c r="BQ15" s="206">
        <f>SUMIFS('PCN DES MetricDATA 23-24'!$F:$F,'PCN DES MetricDATA 23-24'!$B:$B,'PCN DES MetricDATA 23-24'!$AZ15,'PCN DES MetricDATA 23-24'!$C:$C,'PCN DES MetricDATA 23-24'!$BE$5,'PCN DES MetricDATA 23-24'!$D:$D,'PCN DES MetricDATA 23-24'!$BE$4,'PCN DES MetricDATA 23-24'!$E:$E,'PCN DES MetricDATA 23-24'!BQ$8)</f>
        <v>27343</v>
      </c>
      <c r="BR15" s="206">
        <f>SUMIFS('PCN DES MetricDATA 23-24'!$F:$F,'PCN DES MetricDATA 23-24'!$B:$B,'PCN DES MetricDATA 23-24'!$AZ15,'PCN DES MetricDATA 23-24'!$C:$C,'PCN DES MetricDATA 23-24'!$BE$5,'PCN DES MetricDATA 23-24'!$D:$D,'PCN DES MetricDATA 23-24'!$BE$4,'PCN DES MetricDATA 23-24'!$E:$E,'PCN DES MetricDATA 23-24'!BR$8)</f>
        <v>44509</v>
      </c>
      <c r="BS15" s="206">
        <f>SUMIFS('PCN DES MetricDATA 23-24'!$F:$F,'PCN DES MetricDATA 23-24'!$B:$B,'PCN DES MetricDATA 23-24'!$AZ15,'PCN DES MetricDATA 23-24'!$C:$C,'PCN DES MetricDATA 23-24'!$BE$5,'PCN DES MetricDATA 23-24'!$D:$D,'PCN DES MetricDATA 23-24'!$BE$4,'PCN DES MetricDATA 23-24'!$E:$E,'PCN DES MetricDATA 23-24'!BS$8)</f>
        <v>63527</v>
      </c>
      <c r="BT15" s="206">
        <f>SUMIFS('PCN DES MetricDATA 23-24'!$F:$F,'PCN DES MetricDATA 23-24'!$B:$B,'PCN DES MetricDATA 23-24'!$AZ15,'PCN DES MetricDATA 23-24'!$C:$C,'PCN DES MetricDATA 23-24'!$BE$5,'PCN DES MetricDATA 23-24'!$D:$D,'PCN DES MetricDATA 23-24'!$BE$4,'PCN DES MetricDATA 23-24'!$E:$E,'PCN DES MetricDATA 23-24'!BT$8)</f>
        <v>80353</v>
      </c>
      <c r="BU15" s="206">
        <f>SUMIFS('PCN DES MetricDATA 23-24'!$F:$F,'PCN DES MetricDATA 23-24'!$B:$B,'PCN DES MetricDATA 23-24'!$AZ15,'PCN DES MetricDATA 23-24'!$C:$C,'PCN DES MetricDATA 23-24'!$BE$5,'PCN DES MetricDATA 23-24'!$D:$D,'PCN DES MetricDATA 23-24'!$BE$4,'PCN DES MetricDATA 23-24'!$E:$E,'PCN DES MetricDATA 23-24'!BU$8)</f>
        <v>93075</v>
      </c>
      <c r="BV15" s="206">
        <f>SUMIFS('PCN DES MetricDATA 23-24'!$F:$F,'PCN DES MetricDATA 23-24'!$B:$B,'PCN DES MetricDATA 23-24'!$AZ15,'PCN DES MetricDATA 23-24'!$C:$C,'PCN DES MetricDATA 23-24'!$BE$5,'PCN DES MetricDATA 23-24'!$D:$D,'PCN DES MetricDATA 23-24'!$BE$4,'PCN DES MetricDATA 23-24'!$E:$E,'PCN DES MetricDATA 23-24'!BV$8)</f>
        <v>106517</v>
      </c>
      <c r="BW15" s="206">
        <f>SUMIFS('PCN DES MetricDATA 23-24'!$F:$F,'PCN DES MetricDATA 23-24'!$B:$B,'PCN DES MetricDATA 23-24'!$AZ15,'PCN DES MetricDATA 23-24'!$C:$C,'PCN DES MetricDATA 23-24'!$BE$5,'PCN DES MetricDATA 23-24'!$D:$D,'PCN DES MetricDATA 23-24'!$BE$4,'PCN DES MetricDATA 23-24'!$E:$E,'PCN DES MetricDATA 23-24'!BW$8)</f>
        <v>120770</v>
      </c>
      <c r="BX15" s="206">
        <f>SUMIFS('PCN DES MetricDATA 23-24'!$F:$F,'PCN DES MetricDATA 23-24'!$B:$B,'PCN DES MetricDATA 23-24'!$AZ15,'PCN DES MetricDATA 23-24'!$C:$C,'PCN DES MetricDATA 23-24'!$BE$5,'PCN DES MetricDATA 23-24'!$D:$D,'PCN DES MetricDATA 23-24'!$BE$4,'PCN DES MetricDATA 23-24'!$E:$E,'PCN DES MetricDATA 23-24'!BX$8)</f>
        <v>129391</v>
      </c>
      <c r="BY15" s="206">
        <f>SUMIFS('PCN DES MetricDATA 23-24'!$F:$F,'PCN DES MetricDATA 23-24'!$B:$B,'PCN DES MetricDATA 23-24'!$AZ15,'PCN DES MetricDATA 23-24'!$C:$C,'PCN DES MetricDATA 23-24'!$BE$5,'PCN DES MetricDATA 23-24'!$D:$D,'PCN DES MetricDATA 23-24'!$BE$4,'PCN DES MetricDATA 23-24'!$E:$E,'PCN DES MetricDATA 23-24'!BY$8)</f>
        <v>136984</v>
      </c>
      <c r="BZ15" s="206">
        <f>SUMIFS('PCN DES MetricDATA 23-24'!$F:$F,'PCN DES MetricDATA 23-24'!$B:$B,'PCN DES MetricDATA 23-24'!$AZ15,'PCN DES MetricDATA 23-24'!$C:$C,'PCN DES MetricDATA 23-24'!$BE$5,'PCN DES MetricDATA 23-24'!$D:$D,'PCN DES MetricDATA 23-24'!$BE$4,'PCN DES MetricDATA 23-24'!$E:$E,'PCN DES MetricDATA 23-24'!BZ$8)</f>
        <v>149001</v>
      </c>
      <c r="CA15" s="206">
        <f>SUMIFS('PCN DES MetricDATA 23-24'!$F:$F,'PCN DES MetricDATA 23-24'!$B:$B,'PCN DES MetricDATA 23-24'!$AZ15,'PCN DES MetricDATA 23-24'!$C:$C,'PCN DES MetricDATA 23-24'!$BE$5,'PCN DES MetricDATA 23-24'!$D:$D,'PCN DES MetricDATA 23-24'!$BE$4,'PCN DES MetricDATA 23-24'!$E:$E,'PCN DES MetricDATA 23-24'!CA$8)</f>
        <v>159769</v>
      </c>
      <c r="CB15" s="206">
        <f>SUMIFS('PCN DES MetricDATA 23-24'!$F:$F,'PCN DES MetricDATA 23-24'!$B:$B,'PCN DES MetricDATA 23-24'!$AZ15,'PCN DES MetricDATA 23-24'!$C:$C,'PCN DES MetricDATA 23-24'!$BE$5,'PCN DES MetricDATA 23-24'!$D:$D,'PCN DES MetricDATA 23-24'!$BE$4,'PCN DES MetricDATA 23-24'!$E:$E,'PCN DES MetricDATA 23-24'!CB$8)</f>
        <v>173540</v>
      </c>
      <c r="CC15" s="206"/>
      <c r="CD15" s="206"/>
      <c r="CE15" s="206"/>
      <c r="CF15" s="206"/>
    </row>
    <row r="16" spans="1:84" x14ac:dyDescent="0.35">
      <c r="A16" t="s">
        <v>648</v>
      </c>
      <c r="B16" t="s">
        <v>654</v>
      </c>
      <c r="C16" t="s">
        <v>33</v>
      </c>
      <c r="D16" t="s">
        <v>700</v>
      </c>
      <c r="E16" s="2">
        <v>45107</v>
      </c>
      <c r="F16">
        <v>5</v>
      </c>
      <c r="G16" t="str">
        <f>VLOOKUP($C16,'[1]LKUP PCNDES'!$F$2:$H$12,2,FALSE)</f>
        <v>Care home residents aged 18 years or over, who had a Personalised Care and Support Plan agreed or reviewed</v>
      </c>
      <c r="H16" t="str">
        <f>VLOOKUP($C16,'[1]LKUP PCNDES'!$F$2:$H$12,3,FALSE)</f>
        <v>PCSP</v>
      </c>
      <c r="I16" t="str">
        <f>VLOOKUP($B16,'[1]LKUP PCNDES'!$C$17:$H$60,4,FALSE)</f>
        <v>NHS South East London ICB</v>
      </c>
      <c r="J16" t="str">
        <f>VLOOKUP($B16,'[1]LKUP PCNDES'!$C$17:$H$60,6,FALSE)</f>
        <v>SEL</v>
      </c>
      <c r="R16" s="206"/>
      <c r="S16" s="206"/>
      <c r="T16" s="206"/>
      <c r="U16" s="206"/>
      <c r="V16" s="206"/>
      <c r="W16" s="206"/>
      <c r="X16" s="206"/>
      <c r="Y16" s="206"/>
      <c r="Z16" s="206"/>
      <c r="AA16" s="20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row>
    <row r="17" spans="1:84" x14ac:dyDescent="0.35">
      <c r="A17" t="s">
        <v>648</v>
      </c>
      <c r="B17" t="s">
        <v>654</v>
      </c>
      <c r="C17" t="s">
        <v>33</v>
      </c>
      <c r="D17" t="s">
        <v>700</v>
      </c>
      <c r="E17" s="2">
        <v>45138</v>
      </c>
      <c r="F17">
        <v>14</v>
      </c>
      <c r="G17" t="str">
        <f>VLOOKUP($C17,'[1]LKUP PCNDES'!$F$2:$H$12,2,FALSE)</f>
        <v>Care home residents aged 18 years or over, who had a Personalised Care and Support Plan agreed or reviewed</v>
      </c>
      <c r="H17" t="str">
        <f>VLOOKUP($C17,'[1]LKUP PCNDES'!$F$2:$H$12,3,FALSE)</f>
        <v>PCSP</v>
      </c>
      <c r="I17" t="str">
        <f>VLOOKUP($B17,'[1]LKUP PCNDES'!$C$17:$H$60,4,FALSE)</f>
        <v>NHS South East London ICB</v>
      </c>
      <c r="J17" t="str">
        <f>VLOOKUP($B17,'[1]LKUP PCNDES'!$C$17:$H$60,6,FALSE)</f>
        <v>SEL</v>
      </c>
      <c r="R17" s="206"/>
      <c r="S17" s="206" t="s">
        <v>638</v>
      </c>
      <c r="T17" s="206"/>
      <c r="U17" s="206"/>
      <c r="V17" s="206"/>
      <c r="W17" s="206"/>
      <c r="X17" s="206" t="s">
        <v>645</v>
      </c>
      <c r="Y17" s="206" t="s">
        <v>648</v>
      </c>
      <c r="Z17" s="206"/>
      <c r="AA17" s="206"/>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t="s">
        <v>638</v>
      </c>
      <c r="BA17" s="206"/>
      <c r="BB17" s="206"/>
      <c r="BC17" s="206"/>
      <c r="BD17" s="206"/>
      <c r="BE17" s="206" t="s">
        <v>645</v>
      </c>
      <c r="BF17" s="206"/>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row>
    <row r="18" spans="1:84" x14ac:dyDescent="0.35">
      <c r="A18" t="s">
        <v>648</v>
      </c>
      <c r="B18" t="s">
        <v>654</v>
      </c>
      <c r="C18" t="s">
        <v>33</v>
      </c>
      <c r="D18" t="s">
        <v>700</v>
      </c>
      <c r="E18" s="2">
        <v>45169</v>
      </c>
      <c r="F18">
        <v>14</v>
      </c>
      <c r="G18" t="str">
        <f>VLOOKUP($C18,'[1]LKUP PCNDES'!$F$2:$H$12,2,FALSE)</f>
        <v>Care home residents aged 18 years or over, who had a Personalised Care and Support Plan agreed or reviewed</v>
      </c>
      <c r="H18" t="str">
        <f>VLOOKUP($C18,'[1]LKUP PCNDES'!$F$2:$H$12,3,FALSE)</f>
        <v>PCSP</v>
      </c>
      <c r="I18" t="str">
        <f>VLOOKUP($B18,'[1]LKUP PCNDES'!$C$17:$H$60,4,FALSE)</f>
        <v>NHS South East London ICB</v>
      </c>
      <c r="J18" t="str">
        <f>VLOOKUP($B18,'[1]LKUP PCNDES'!$C$17:$H$60,6,FALSE)</f>
        <v>SEL</v>
      </c>
      <c r="R18" s="206"/>
      <c r="S18" s="206" t="s">
        <v>641</v>
      </c>
      <c r="T18" s="206"/>
      <c r="U18" s="206"/>
      <c r="V18" s="206"/>
      <c r="W18" s="206"/>
      <c r="X18" s="206" t="s">
        <v>564</v>
      </c>
      <c r="Y18" s="206" t="s">
        <v>564</v>
      </c>
      <c r="Z18" s="206"/>
      <c r="AA18" s="206"/>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t="s">
        <v>641</v>
      </c>
      <c r="BA18" s="206"/>
      <c r="BB18" s="206"/>
      <c r="BC18" s="206"/>
      <c r="BD18" s="206"/>
      <c r="BE18" s="206" t="s">
        <v>564</v>
      </c>
      <c r="BF18" s="206"/>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row>
    <row r="19" spans="1:84" x14ac:dyDescent="0.35">
      <c r="A19" t="s">
        <v>648</v>
      </c>
      <c r="B19" t="s">
        <v>654</v>
      </c>
      <c r="C19" t="s">
        <v>33</v>
      </c>
      <c r="D19" t="s">
        <v>700</v>
      </c>
      <c r="E19" s="2">
        <v>45199</v>
      </c>
      <c r="F19">
        <v>13</v>
      </c>
      <c r="G19" t="str">
        <f>VLOOKUP($C19,'[1]LKUP PCNDES'!$F$2:$H$12,2,FALSE)</f>
        <v>Care home residents aged 18 years or over, who had a Personalised Care and Support Plan agreed or reviewed</v>
      </c>
      <c r="H19" t="str">
        <f>VLOOKUP($C19,'[1]LKUP PCNDES'!$F$2:$H$12,3,FALSE)</f>
        <v>PCSP</v>
      </c>
      <c r="I19" t="str">
        <f>VLOOKUP($B19,'[1]LKUP PCNDES'!$C$17:$H$60,4,FALSE)</f>
        <v>NHS South East London ICB</v>
      </c>
      <c r="J19" t="str">
        <f>VLOOKUP($B19,'[1]LKUP PCNDES'!$C$17:$H$60,6,FALSE)</f>
        <v>SEL</v>
      </c>
      <c r="R19" s="206"/>
      <c r="S19" s="206" t="s">
        <v>640</v>
      </c>
      <c r="T19" s="206"/>
      <c r="U19" s="206"/>
      <c r="V19" s="206"/>
      <c r="W19" s="206"/>
      <c r="X19" s="206" t="s">
        <v>36</v>
      </c>
      <c r="Y19" s="206" t="s">
        <v>702</v>
      </c>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t="s">
        <v>640</v>
      </c>
      <c r="BA19" s="206"/>
      <c r="BB19" s="206"/>
      <c r="BC19" s="206"/>
      <c r="BD19" s="206"/>
      <c r="BE19" s="206" t="s">
        <v>33</v>
      </c>
      <c r="BF19" s="206"/>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row>
    <row r="20" spans="1:84" x14ac:dyDescent="0.35">
      <c r="A20" t="s">
        <v>648</v>
      </c>
      <c r="B20" t="s">
        <v>654</v>
      </c>
      <c r="C20" t="s">
        <v>33</v>
      </c>
      <c r="D20" t="s">
        <v>700</v>
      </c>
      <c r="E20" s="2">
        <v>45230</v>
      </c>
      <c r="F20">
        <v>12</v>
      </c>
      <c r="G20" t="str">
        <f>VLOOKUP($C20,'[1]LKUP PCNDES'!$F$2:$H$12,2,FALSE)</f>
        <v>Care home residents aged 18 years or over, who had a Personalised Care and Support Plan agreed or reviewed</v>
      </c>
      <c r="H20" t="str">
        <f>VLOOKUP($C20,'[1]LKUP PCNDES'!$F$2:$H$12,3,FALSE)</f>
        <v>PCSP</v>
      </c>
      <c r="I20" t="str">
        <f>VLOOKUP($B20,'[1]LKUP PCNDES'!$C$17:$H$60,4,FALSE)</f>
        <v>NHS South East London ICB</v>
      </c>
      <c r="J20" t="str">
        <f>VLOOKUP($B20,'[1]LKUP PCNDES'!$C$17:$H$60,6,FALSE)</f>
        <v>SEL</v>
      </c>
      <c r="R20" s="206"/>
      <c r="S20" s="206"/>
      <c r="T20" s="206"/>
      <c r="U20" s="206"/>
      <c r="V20" s="206"/>
      <c r="W20" s="206"/>
      <c r="X20" s="206"/>
      <c r="Y20" s="206"/>
      <c r="Z20" s="206"/>
      <c r="AA20" s="206"/>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row>
    <row r="21" spans="1:84" x14ac:dyDescent="0.35">
      <c r="A21" t="s">
        <v>648</v>
      </c>
      <c r="B21" t="s">
        <v>654</v>
      </c>
      <c r="C21" t="s">
        <v>33</v>
      </c>
      <c r="D21" t="s">
        <v>700</v>
      </c>
      <c r="E21" s="2">
        <v>45260</v>
      </c>
      <c r="F21">
        <v>11</v>
      </c>
      <c r="G21" t="str">
        <f>VLOOKUP($C21,'[1]LKUP PCNDES'!$F$2:$H$12,2,FALSE)</f>
        <v>Care home residents aged 18 years or over, who had a Personalised Care and Support Plan agreed or reviewed</v>
      </c>
      <c r="H21" t="str">
        <f>VLOOKUP($C21,'[1]LKUP PCNDES'!$F$2:$H$12,3,FALSE)</f>
        <v>PCSP</v>
      </c>
      <c r="I21" t="str">
        <f>VLOOKUP($B21,'[1]LKUP PCNDES'!$C$17:$H$60,4,FALSE)</f>
        <v>NHS South East London ICB</v>
      </c>
      <c r="J21" t="str">
        <f>VLOOKUP($B21,'[1]LKUP PCNDES'!$C$17:$H$60,6,FALSE)</f>
        <v>SEL</v>
      </c>
      <c r="R21" s="206"/>
      <c r="S21" s="206" t="s">
        <v>649</v>
      </c>
      <c r="T21" s="206"/>
      <c r="U21" s="206"/>
      <c r="V21" s="206"/>
      <c r="W21" s="206"/>
      <c r="X21" s="206" t="s">
        <v>642</v>
      </c>
      <c r="Y21" s="206"/>
      <c r="Z21" s="206"/>
      <c r="AA21" s="206"/>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t="s">
        <v>649</v>
      </c>
      <c r="BA21" s="206"/>
      <c r="BB21" s="206"/>
      <c r="BC21" s="206"/>
      <c r="BD21" s="206"/>
      <c r="BE21" s="206" t="s">
        <v>642</v>
      </c>
      <c r="BF21" s="206"/>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row>
    <row r="22" spans="1:84" x14ac:dyDescent="0.35">
      <c r="A22" t="s">
        <v>648</v>
      </c>
      <c r="B22" t="s">
        <v>654</v>
      </c>
      <c r="C22" t="s">
        <v>33</v>
      </c>
      <c r="D22" t="s">
        <v>700</v>
      </c>
      <c r="E22" s="2">
        <v>45291</v>
      </c>
      <c r="F22">
        <v>11</v>
      </c>
      <c r="G22" t="str">
        <f>VLOOKUP($C22,'[1]LKUP PCNDES'!$F$2:$H$12,2,FALSE)</f>
        <v>Care home residents aged 18 years or over, who had a Personalised Care and Support Plan agreed or reviewed</v>
      </c>
      <c r="H22" t="str">
        <f>VLOOKUP($C22,'[1]LKUP PCNDES'!$F$2:$H$12,3,FALSE)</f>
        <v>PCSP</v>
      </c>
      <c r="I22" t="str">
        <f>VLOOKUP($B22,'[1]LKUP PCNDES'!$C$17:$H$60,4,FALSE)</f>
        <v>NHS South East London ICB</v>
      </c>
      <c r="J22" t="str">
        <f>VLOOKUP($B22,'[1]LKUP PCNDES'!$C$17:$H$60,6,FALSE)</f>
        <v>SEL</v>
      </c>
      <c r="R22" s="206"/>
      <c r="S22" s="206" t="s">
        <v>639</v>
      </c>
      <c r="T22" s="208">
        <v>44681</v>
      </c>
      <c r="U22" s="208">
        <v>44712</v>
      </c>
      <c r="V22" s="208">
        <v>44742</v>
      </c>
      <c r="W22" s="208">
        <v>44773</v>
      </c>
      <c r="X22" s="208">
        <v>44804</v>
      </c>
      <c r="Y22" s="208">
        <v>44834</v>
      </c>
      <c r="Z22" s="208">
        <v>44865</v>
      </c>
      <c r="AA22" s="208">
        <v>44895</v>
      </c>
      <c r="AB22" s="208">
        <v>44926</v>
      </c>
      <c r="AC22" s="208">
        <v>44957</v>
      </c>
      <c r="AD22" s="208">
        <v>44985</v>
      </c>
      <c r="AE22" s="208">
        <v>45016</v>
      </c>
      <c r="AF22" s="208">
        <v>45046</v>
      </c>
      <c r="AG22" s="208">
        <v>45077</v>
      </c>
      <c r="AH22" s="208">
        <v>45107</v>
      </c>
      <c r="AI22" s="208">
        <v>45138</v>
      </c>
      <c r="AJ22" s="208">
        <v>45169</v>
      </c>
      <c r="AK22" s="208">
        <v>45199</v>
      </c>
      <c r="AL22" s="208">
        <v>45230</v>
      </c>
      <c r="AM22" s="208">
        <v>45260</v>
      </c>
      <c r="AN22" s="208">
        <v>45291</v>
      </c>
      <c r="AO22" s="208">
        <v>45322</v>
      </c>
      <c r="AP22" s="208">
        <v>45351</v>
      </c>
      <c r="AQ22" s="208">
        <v>45382</v>
      </c>
      <c r="AR22" s="208"/>
      <c r="AS22" s="208"/>
      <c r="AT22" s="208"/>
      <c r="AU22" s="208"/>
      <c r="AV22" s="208"/>
      <c r="AW22" s="208"/>
      <c r="AX22" s="206"/>
      <c r="AY22" s="206"/>
      <c r="AZ22" s="206" t="s">
        <v>639</v>
      </c>
      <c r="BA22" s="208">
        <v>44561</v>
      </c>
      <c r="BB22" s="208">
        <v>44592</v>
      </c>
      <c r="BC22" s="208">
        <v>44620</v>
      </c>
      <c r="BD22" s="208">
        <v>44651</v>
      </c>
      <c r="BE22" s="208">
        <v>44681</v>
      </c>
      <c r="BF22" s="208">
        <v>44712</v>
      </c>
      <c r="BG22" s="208">
        <v>44742</v>
      </c>
      <c r="BH22" s="208">
        <v>44773</v>
      </c>
      <c r="BI22" s="208">
        <v>44804</v>
      </c>
      <c r="BJ22" s="208">
        <v>44834</v>
      </c>
      <c r="BK22" s="208">
        <v>44865</v>
      </c>
      <c r="BL22" s="208">
        <v>44895</v>
      </c>
      <c r="BM22" s="208">
        <v>44926</v>
      </c>
      <c r="BN22" s="208">
        <v>44957</v>
      </c>
      <c r="BO22" s="208">
        <v>44985</v>
      </c>
      <c r="BP22" s="208">
        <v>45016</v>
      </c>
      <c r="BQ22" s="208">
        <v>45046</v>
      </c>
      <c r="BR22" s="208">
        <v>45077</v>
      </c>
      <c r="BS22" s="208">
        <v>45107</v>
      </c>
      <c r="BT22" s="208">
        <v>45138</v>
      </c>
      <c r="BU22" s="208">
        <v>45169</v>
      </c>
      <c r="BV22" s="208">
        <v>45199</v>
      </c>
      <c r="BW22" s="208">
        <v>45230</v>
      </c>
      <c r="BX22" s="208">
        <v>45260</v>
      </c>
      <c r="BY22" s="208">
        <v>45291</v>
      </c>
      <c r="BZ22" s="208">
        <v>45322</v>
      </c>
      <c r="CA22" s="208">
        <v>45351</v>
      </c>
      <c r="CB22" s="208">
        <v>45382</v>
      </c>
      <c r="CC22" s="206"/>
      <c r="CD22" s="206"/>
      <c r="CE22" s="206"/>
      <c r="CF22" s="206"/>
    </row>
    <row r="23" spans="1:84" x14ac:dyDescent="0.35">
      <c r="A23" t="s">
        <v>648</v>
      </c>
      <c r="B23" t="s">
        <v>654</v>
      </c>
      <c r="C23" t="s">
        <v>33</v>
      </c>
      <c r="D23" t="s">
        <v>700</v>
      </c>
      <c r="E23" s="2">
        <v>45322</v>
      </c>
      <c r="F23">
        <v>11</v>
      </c>
      <c r="G23" t="str">
        <f>VLOOKUP($C23,'[1]LKUP PCNDES'!$F$2:$H$12,2,FALSE)</f>
        <v>Care home residents aged 18 years or over, who had a Personalised Care and Support Plan agreed or reviewed</v>
      </c>
      <c r="H23" t="str">
        <f>VLOOKUP($C23,'[1]LKUP PCNDES'!$F$2:$H$12,3,FALSE)</f>
        <v>PCSP</v>
      </c>
      <c r="I23" t="str">
        <f>VLOOKUP($B23,'[1]LKUP PCNDES'!$C$17:$H$60,4,FALSE)</f>
        <v>NHS South East London ICB</v>
      </c>
      <c r="J23" t="str">
        <f>VLOOKUP($B23,'[1]LKUP PCNDES'!$C$17:$H$60,6,FALSE)</f>
        <v>SEL</v>
      </c>
      <c r="R23" s="206"/>
      <c r="S23" s="206" t="s">
        <v>651</v>
      </c>
      <c r="T23" s="206">
        <v>6217</v>
      </c>
      <c r="U23" s="206">
        <v>6310</v>
      </c>
      <c r="V23" s="206">
        <v>6468</v>
      </c>
      <c r="W23" s="206">
        <v>6459</v>
      </c>
      <c r="X23" s="206">
        <v>6285</v>
      </c>
      <c r="Y23" s="206">
        <v>5402</v>
      </c>
      <c r="Z23" s="206">
        <v>6295</v>
      </c>
      <c r="AA23" s="206">
        <v>5883</v>
      </c>
      <c r="AB23" s="206">
        <v>5892</v>
      </c>
      <c r="AC23" s="206">
        <v>5808</v>
      </c>
      <c r="AD23" s="206">
        <v>4701</v>
      </c>
      <c r="AE23" s="206">
        <v>5080</v>
      </c>
      <c r="AF23" s="206">
        <f>SUMIFS('PCN DES MetricDATA 23-24'!$F:$F,'PCN DES MetricDATA 23-24'!$B:$B,'PCN DES MetricDATA 23-24'!$S23,'PCN DES MetricDATA 23-24'!$C:$C,'PCN DES MetricDATA 23-24'!$Y$19,'PCN DES MetricDATA 23-24'!$D:$D,'PCN DES MetricDATA 23-24'!$X$18,'PCN DES MetricDATA 23-24'!$E:$E,'PCN DES MetricDATA 23-24'!AF$22)</f>
        <v>3736</v>
      </c>
      <c r="AG23" s="206">
        <f>SUMIFS('PCN DES MetricDATA 23-24'!$F:$F,'PCN DES MetricDATA 23-24'!$B:$B,'PCN DES MetricDATA 23-24'!$S23,'PCN DES MetricDATA 23-24'!$C:$C,'PCN DES MetricDATA 23-24'!$Y$19,'PCN DES MetricDATA 23-24'!$D:$D,'PCN DES MetricDATA 23-24'!$X$18,'PCN DES MetricDATA 23-24'!$E:$E,'PCN DES MetricDATA 23-24'!AG$22)</f>
        <v>3634</v>
      </c>
      <c r="AH23" s="206">
        <f>SUMIFS('PCN DES MetricDATA 23-24'!$F:$F,'PCN DES MetricDATA 23-24'!$B:$B,'PCN DES MetricDATA 23-24'!$S23,'PCN DES MetricDATA 23-24'!$C:$C,'PCN DES MetricDATA 23-24'!$Y$19,'PCN DES MetricDATA 23-24'!$D:$D,'PCN DES MetricDATA 23-24'!$X$18,'PCN DES MetricDATA 23-24'!$E:$E,'PCN DES MetricDATA 23-24'!AH$22)</f>
        <v>3889</v>
      </c>
      <c r="AI23" s="206">
        <f>SUMIFS('PCN DES MetricDATA 23-24'!$F:$F,'PCN DES MetricDATA 23-24'!$B:$B,'PCN DES MetricDATA 23-24'!$S23,'PCN DES MetricDATA 23-24'!$C:$C,'PCN DES MetricDATA 23-24'!$Y$19,'PCN DES MetricDATA 23-24'!$D:$D,'PCN DES MetricDATA 23-24'!$X$18,'PCN DES MetricDATA 23-24'!$E:$E,'PCN DES MetricDATA 23-24'!AI$22)</f>
        <v>3999</v>
      </c>
      <c r="AJ23" s="206">
        <f>SUMIFS('PCN DES MetricDATA 23-24'!$F:$F,'PCN DES MetricDATA 23-24'!$B:$B,'PCN DES MetricDATA 23-24'!$S23,'PCN DES MetricDATA 23-24'!$C:$C,'PCN DES MetricDATA 23-24'!$Y$19,'PCN DES MetricDATA 23-24'!$D:$D,'PCN DES MetricDATA 23-24'!$X$18,'PCN DES MetricDATA 23-24'!$E:$E,'PCN DES MetricDATA 23-24'!AJ$22)</f>
        <v>3950</v>
      </c>
      <c r="AK23" s="206">
        <f>SUMIFS('PCN DES MetricDATA 23-24'!$F:$F,'PCN DES MetricDATA 23-24'!$B:$B,'PCN DES MetricDATA 23-24'!$S23,'PCN DES MetricDATA 23-24'!$C:$C,'PCN DES MetricDATA 23-24'!$Y$19,'PCN DES MetricDATA 23-24'!$D:$D,'PCN DES MetricDATA 23-24'!$X$18,'PCN DES MetricDATA 23-24'!$E:$E,'PCN DES MetricDATA 23-24'!AK$22)</f>
        <v>4490</v>
      </c>
      <c r="AL23" s="206">
        <f>SUMIFS('PCN DES MetricDATA 23-24'!$F:$F,'PCN DES MetricDATA 23-24'!$B:$B,'PCN DES MetricDATA 23-24'!$S23,'PCN DES MetricDATA 23-24'!$C:$C,'PCN DES MetricDATA 23-24'!$Y$19,'PCN DES MetricDATA 23-24'!$D:$D,'PCN DES MetricDATA 23-24'!$X$18,'PCN DES MetricDATA 23-24'!$E:$E,'PCN DES MetricDATA 23-24'!AL$22)</f>
        <v>4512</v>
      </c>
      <c r="AM23" s="206">
        <f>SUMIFS('PCN DES MetricDATA 23-24'!$F:$F,'PCN DES MetricDATA 23-24'!$B:$B,'PCN DES MetricDATA 23-24'!$S23,'PCN DES MetricDATA 23-24'!$C:$C,'PCN DES MetricDATA 23-24'!$Y$19,'PCN DES MetricDATA 23-24'!$D:$D,'PCN DES MetricDATA 23-24'!$X$18,'PCN DES MetricDATA 23-24'!$E:$E,'PCN DES MetricDATA 23-24'!AM$22)</f>
        <v>4666</v>
      </c>
      <c r="AN23" s="206">
        <f>SUMIFS('PCN DES MetricDATA 23-24'!$F:$F,'PCN DES MetricDATA 23-24'!$B:$B,'PCN DES MetricDATA 23-24'!$S23,'PCN DES MetricDATA 23-24'!$C:$C,'PCN DES MetricDATA 23-24'!$Y$19,'PCN DES MetricDATA 23-24'!$D:$D,'PCN DES MetricDATA 23-24'!$X$18,'PCN DES MetricDATA 23-24'!$E:$E,'PCN DES MetricDATA 23-24'!AN$22)</f>
        <v>5030</v>
      </c>
      <c r="AO23" s="206">
        <f>SUMIFS('PCN DES MetricDATA 23-24'!$F:$F,'PCN DES MetricDATA 23-24'!$B:$B,'PCN DES MetricDATA 23-24'!$S23,'PCN DES MetricDATA 23-24'!$C:$C,'PCN DES MetricDATA 23-24'!$Y$19,'PCN DES MetricDATA 23-24'!$D:$D,'PCN DES MetricDATA 23-24'!$X$18,'PCN DES MetricDATA 23-24'!$E:$E,'PCN DES MetricDATA 23-24'!AO$22)</f>
        <v>5258</v>
      </c>
      <c r="AP23" s="206">
        <f>SUMIFS('PCN DES MetricDATA 23-24'!$F:$F,'PCN DES MetricDATA 23-24'!$B:$B,'PCN DES MetricDATA 23-24'!$S23,'PCN DES MetricDATA 23-24'!$C:$C,'PCN DES MetricDATA 23-24'!$Y$19,'PCN DES MetricDATA 23-24'!$D:$D,'PCN DES MetricDATA 23-24'!$X$18,'PCN DES MetricDATA 23-24'!$E:$E,'PCN DES MetricDATA 23-24'!AP$22)</f>
        <v>5600</v>
      </c>
      <c r="AQ23" s="206">
        <f>SUMIFS('PCN DES MetricDATA 23-24'!$F:$F,'PCN DES MetricDATA 23-24'!$B:$B,'PCN DES MetricDATA 23-24'!$S23,'PCN DES MetricDATA 23-24'!$C:$C,'PCN DES MetricDATA 23-24'!$Y$19,'PCN DES MetricDATA 23-24'!$D:$D,'PCN DES MetricDATA 23-24'!$X$18,'PCN DES MetricDATA 23-24'!$E:$E,'PCN DES MetricDATA 23-24'!AQ$22)</f>
        <v>5765</v>
      </c>
      <c r="AR23" s="206"/>
      <c r="AS23" s="206"/>
      <c r="AT23" s="206"/>
      <c r="AU23" s="206"/>
      <c r="AV23" s="206"/>
      <c r="AW23" s="206"/>
      <c r="AX23" s="206"/>
      <c r="AY23" s="206"/>
      <c r="AZ23" s="206" t="s">
        <v>651</v>
      </c>
      <c r="BA23" s="206">
        <f>SUMIFS('PCN DES MetricDATA 23-24'!$F:$F,'PCN DES MetricDATA 23-24'!$B:$B,'PCN DES MetricDATA 23-24'!$AZ23,'PCN DES MetricDATA 23-24'!$C:$C,'PCN DES MetricDATA 23-24'!$BE$19,'PCN DES MetricDATA 23-24'!$D:$D,'PCN DES MetricDATA 23-24'!$BE$18,'PCN DES MetricDATA 23-24'!$E:$E,'PCN DES MetricDATA 23-24'!BA$22)</f>
        <v>0</v>
      </c>
      <c r="BB23" s="206">
        <f>SUMIFS('PCN DES MetricDATA 23-24'!$F:$F,'PCN DES MetricDATA 23-24'!$B:$B,'PCN DES MetricDATA 23-24'!$AZ23,'PCN DES MetricDATA 23-24'!$C:$C,'PCN DES MetricDATA 23-24'!$BE$19,'PCN DES MetricDATA 23-24'!$D:$D,'PCN DES MetricDATA 23-24'!$BE$18,'PCN DES MetricDATA 23-24'!$E:$E,'PCN DES MetricDATA 23-24'!BB$22)</f>
        <v>0</v>
      </c>
      <c r="BC23" s="206">
        <f>SUMIFS('PCN DES MetricDATA 23-24'!$F:$F,'PCN DES MetricDATA 23-24'!$B:$B,'PCN DES MetricDATA 23-24'!$AZ23,'PCN DES MetricDATA 23-24'!$C:$C,'PCN DES MetricDATA 23-24'!$BE$19,'PCN DES MetricDATA 23-24'!$D:$D,'PCN DES MetricDATA 23-24'!$BE$18,'PCN DES MetricDATA 23-24'!$E:$E,'PCN DES MetricDATA 23-24'!BC$22)</f>
        <v>0</v>
      </c>
      <c r="BD23" s="206">
        <f>SUMIFS('PCN DES MetricDATA 23-24'!$F:$F,'PCN DES MetricDATA 23-24'!$B:$B,'PCN DES MetricDATA 23-24'!$AZ23,'PCN DES MetricDATA 23-24'!$C:$C,'PCN DES MetricDATA 23-24'!$BE$19,'PCN DES MetricDATA 23-24'!$D:$D,'PCN DES MetricDATA 23-24'!$BE$18,'PCN DES MetricDATA 23-24'!$E:$E,'PCN DES MetricDATA 23-24'!BD$22)</f>
        <v>0</v>
      </c>
      <c r="BE23" s="206">
        <f>SUMIFS('PCN DES MetricDATA 23-24'!$F:$F,'PCN DES MetricDATA 23-24'!$B:$B,'PCN DES MetricDATA 23-24'!$AZ23,'PCN DES MetricDATA 23-24'!$C:$C,'PCN DES MetricDATA 23-24'!$BE$19,'PCN DES MetricDATA 23-24'!$D:$D,'PCN DES MetricDATA 23-24'!$BE$18,'PCN DES MetricDATA 23-24'!$E:$E,'PCN DES MetricDATA 23-24'!BE$22)</f>
        <v>0</v>
      </c>
      <c r="BF23" s="206">
        <f>SUMIFS('PCN DES MetricDATA 23-24'!$F:$F,'PCN DES MetricDATA 23-24'!$B:$B,'PCN DES MetricDATA 23-24'!$AZ23,'PCN DES MetricDATA 23-24'!$C:$C,'PCN DES MetricDATA 23-24'!$BE$19,'PCN DES MetricDATA 23-24'!$D:$D,'PCN DES MetricDATA 23-24'!$BE$18,'PCN DES MetricDATA 23-24'!$E:$E,'PCN DES MetricDATA 23-24'!BF$22)</f>
        <v>0</v>
      </c>
      <c r="BG23" s="206">
        <f>SUMIFS('PCN DES MetricDATA 23-24'!$F:$F,'PCN DES MetricDATA 23-24'!$B:$B,'PCN DES MetricDATA 23-24'!$AZ23,'PCN DES MetricDATA 23-24'!$C:$C,'PCN DES MetricDATA 23-24'!$BE$19,'PCN DES MetricDATA 23-24'!$D:$D,'PCN DES MetricDATA 23-24'!$BE$18,'PCN DES MetricDATA 23-24'!$E:$E,'PCN DES MetricDATA 23-24'!BG$22)</f>
        <v>0</v>
      </c>
      <c r="BH23" s="206">
        <f>SUMIFS('PCN DES MetricDATA 23-24'!$F:$F,'PCN DES MetricDATA 23-24'!$B:$B,'PCN DES MetricDATA 23-24'!$AZ23,'PCN DES MetricDATA 23-24'!$C:$C,'PCN DES MetricDATA 23-24'!$BE$19,'PCN DES MetricDATA 23-24'!$D:$D,'PCN DES MetricDATA 23-24'!$BE$18,'PCN DES MetricDATA 23-24'!$E:$E,'PCN DES MetricDATA 23-24'!BH$22)</f>
        <v>0</v>
      </c>
      <c r="BI23" s="206">
        <f>SUMIFS('PCN DES MetricDATA 23-24'!$F:$F,'PCN DES MetricDATA 23-24'!$B:$B,'PCN DES MetricDATA 23-24'!$AZ23,'PCN DES MetricDATA 23-24'!$C:$C,'PCN DES MetricDATA 23-24'!$BE$19,'PCN DES MetricDATA 23-24'!$D:$D,'PCN DES MetricDATA 23-24'!$BE$18,'PCN DES MetricDATA 23-24'!$E:$E,'PCN DES MetricDATA 23-24'!BI$22)</f>
        <v>0</v>
      </c>
      <c r="BJ23" s="206">
        <f>SUMIFS('PCN DES MetricDATA 23-24'!$F:$F,'PCN DES MetricDATA 23-24'!$B:$B,'PCN DES MetricDATA 23-24'!$AZ23,'PCN DES MetricDATA 23-24'!$C:$C,'PCN DES MetricDATA 23-24'!$BE$19,'PCN DES MetricDATA 23-24'!$D:$D,'PCN DES MetricDATA 23-24'!$BE$18,'PCN DES MetricDATA 23-24'!$E:$E,'PCN DES MetricDATA 23-24'!BJ$22)</f>
        <v>0</v>
      </c>
      <c r="BK23" s="206">
        <f>SUMIFS('PCN DES MetricDATA 23-24'!$F:$F,'PCN DES MetricDATA 23-24'!$B:$B,'PCN DES MetricDATA 23-24'!$AZ23,'PCN DES MetricDATA 23-24'!$C:$C,'PCN DES MetricDATA 23-24'!$BE$19,'PCN DES MetricDATA 23-24'!$D:$D,'PCN DES MetricDATA 23-24'!$BE$18,'PCN DES MetricDATA 23-24'!$E:$E,'PCN DES MetricDATA 23-24'!BK$22)</f>
        <v>0</v>
      </c>
      <c r="BL23" s="206">
        <f>SUMIFS('PCN DES MetricDATA 23-24'!$F:$F,'PCN DES MetricDATA 23-24'!$B:$B,'PCN DES MetricDATA 23-24'!$AZ23,'PCN DES MetricDATA 23-24'!$C:$C,'PCN DES MetricDATA 23-24'!$BE$19,'PCN DES MetricDATA 23-24'!$D:$D,'PCN DES MetricDATA 23-24'!$BE$18,'PCN DES MetricDATA 23-24'!$E:$E,'PCN DES MetricDATA 23-24'!BL$22)</f>
        <v>0</v>
      </c>
      <c r="BM23" s="206">
        <f>SUMIFS('PCN DES MetricDATA 23-24'!$F:$F,'PCN DES MetricDATA 23-24'!$B:$B,'PCN DES MetricDATA 23-24'!$AZ23,'PCN DES MetricDATA 23-24'!$C:$C,'PCN DES MetricDATA 23-24'!$BE$19,'PCN DES MetricDATA 23-24'!$D:$D,'PCN DES MetricDATA 23-24'!$BE$18,'PCN DES MetricDATA 23-24'!$E:$E,'PCN DES MetricDATA 23-24'!BM$22)</f>
        <v>0</v>
      </c>
      <c r="BN23" s="206">
        <f>SUMIFS('PCN DES MetricDATA 23-24'!$F:$F,'PCN DES MetricDATA 23-24'!$B:$B,'PCN DES MetricDATA 23-24'!$AZ23,'PCN DES MetricDATA 23-24'!$C:$C,'PCN DES MetricDATA 23-24'!$BE$19,'PCN DES MetricDATA 23-24'!$D:$D,'PCN DES MetricDATA 23-24'!$BE$18,'PCN DES MetricDATA 23-24'!$E:$E,'PCN DES MetricDATA 23-24'!BN$22)</f>
        <v>0</v>
      </c>
      <c r="BO23" s="206">
        <f>SUMIFS('PCN DES MetricDATA 23-24'!$F:$F,'PCN DES MetricDATA 23-24'!$B:$B,'PCN DES MetricDATA 23-24'!$AZ23,'PCN DES MetricDATA 23-24'!$C:$C,'PCN DES MetricDATA 23-24'!$BE$19,'PCN DES MetricDATA 23-24'!$D:$D,'PCN DES MetricDATA 23-24'!$BE$18,'PCN DES MetricDATA 23-24'!$E:$E,'PCN DES MetricDATA 23-24'!BO$22)</f>
        <v>0</v>
      </c>
      <c r="BP23" s="206">
        <f>SUMIFS('PCN DES MetricDATA 23-24'!$F:$F,'PCN DES MetricDATA 23-24'!$B:$B,'PCN DES MetricDATA 23-24'!$AZ23,'PCN DES MetricDATA 23-24'!$C:$C,'PCN DES MetricDATA 23-24'!$BE$19,'PCN DES MetricDATA 23-24'!$D:$D,'PCN DES MetricDATA 23-24'!$BE$18,'PCN DES MetricDATA 23-24'!$E:$E,'PCN DES MetricDATA 23-24'!BP$22)</f>
        <v>0</v>
      </c>
      <c r="BQ23" s="206">
        <f>SUMIFS('PCN DES MetricDATA 23-24'!$F:$F,'PCN DES MetricDATA 23-24'!$B:$B,'PCN DES MetricDATA 23-24'!$AZ23,'PCN DES MetricDATA 23-24'!$C:$C,'PCN DES MetricDATA 23-24'!$BE$19,'PCN DES MetricDATA 23-24'!$D:$D,'PCN DES MetricDATA 23-24'!$BE$18,'PCN DES MetricDATA 23-24'!$E:$E,'PCN DES MetricDATA 23-24'!BQ$22)</f>
        <v>5116</v>
      </c>
      <c r="BR23" s="206">
        <f>SUMIFS('PCN DES MetricDATA 23-24'!$F:$F,'PCN DES MetricDATA 23-24'!$B:$B,'PCN DES MetricDATA 23-24'!$AZ23,'PCN DES MetricDATA 23-24'!$C:$C,'PCN DES MetricDATA 23-24'!$BE$19,'PCN DES MetricDATA 23-24'!$D:$D,'PCN DES MetricDATA 23-24'!$BE$18,'PCN DES MetricDATA 23-24'!$E:$E,'PCN DES MetricDATA 23-24'!BR$22)</f>
        <v>4786</v>
      </c>
      <c r="BS23" s="206">
        <f>SUMIFS('PCN DES MetricDATA 23-24'!$F:$F,'PCN DES MetricDATA 23-24'!$B:$B,'PCN DES MetricDATA 23-24'!$AZ23,'PCN DES MetricDATA 23-24'!$C:$C,'PCN DES MetricDATA 23-24'!$BE$19,'PCN DES MetricDATA 23-24'!$D:$D,'PCN DES MetricDATA 23-24'!$BE$18,'PCN DES MetricDATA 23-24'!$E:$E,'PCN DES MetricDATA 23-24'!BS$22)</f>
        <v>5283</v>
      </c>
      <c r="BT23" s="206">
        <f>SUMIFS('PCN DES MetricDATA 23-24'!$F:$F,'PCN DES MetricDATA 23-24'!$B:$B,'PCN DES MetricDATA 23-24'!$AZ23,'PCN DES MetricDATA 23-24'!$C:$C,'PCN DES MetricDATA 23-24'!$BE$19,'PCN DES MetricDATA 23-24'!$D:$D,'PCN DES MetricDATA 23-24'!$BE$18,'PCN DES MetricDATA 23-24'!$E:$E,'PCN DES MetricDATA 23-24'!BT$22)</f>
        <v>5294</v>
      </c>
      <c r="BU23" s="206">
        <f>SUMIFS('PCN DES MetricDATA 23-24'!$F:$F,'PCN DES MetricDATA 23-24'!$B:$B,'PCN DES MetricDATA 23-24'!$AZ23,'PCN DES MetricDATA 23-24'!$C:$C,'PCN DES MetricDATA 23-24'!$BE$19,'PCN DES MetricDATA 23-24'!$D:$D,'PCN DES MetricDATA 23-24'!$BE$18,'PCN DES MetricDATA 23-24'!$E:$E,'PCN DES MetricDATA 23-24'!BU$22)</f>
        <v>5030</v>
      </c>
      <c r="BV23" s="206">
        <f>SUMIFS('PCN DES MetricDATA 23-24'!$F:$F,'PCN DES MetricDATA 23-24'!$B:$B,'PCN DES MetricDATA 23-24'!$AZ23,'PCN DES MetricDATA 23-24'!$C:$C,'PCN DES MetricDATA 23-24'!$BE$19,'PCN DES MetricDATA 23-24'!$D:$D,'PCN DES MetricDATA 23-24'!$BE$18,'PCN DES MetricDATA 23-24'!$E:$E,'PCN DES MetricDATA 23-24'!BV$22)</f>
        <v>5551</v>
      </c>
      <c r="BW23" s="206">
        <f>SUMIFS('PCN DES MetricDATA 23-24'!$F:$F,'PCN DES MetricDATA 23-24'!$B:$B,'PCN DES MetricDATA 23-24'!$AZ23,'PCN DES MetricDATA 23-24'!$C:$C,'PCN DES MetricDATA 23-24'!$BE$19,'PCN DES MetricDATA 23-24'!$D:$D,'PCN DES MetricDATA 23-24'!$BE$18,'PCN DES MetricDATA 23-24'!$E:$E,'PCN DES MetricDATA 23-24'!BW$22)</f>
        <v>5467</v>
      </c>
      <c r="BX23" s="206">
        <f>SUMIFS('PCN DES MetricDATA 23-24'!$F:$F,'PCN DES MetricDATA 23-24'!$B:$B,'PCN DES MetricDATA 23-24'!$AZ23,'PCN DES MetricDATA 23-24'!$C:$C,'PCN DES MetricDATA 23-24'!$BE$19,'PCN DES MetricDATA 23-24'!$D:$D,'PCN DES MetricDATA 23-24'!$BE$18,'PCN DES MetricDATA 23-24'!$E:$E,'PCN DES MetricDATA 23-24'!BX$22)</f>
        <v>5574</v>
      </c>
      <c r="BY23" s="206">
        <f>SUMIFS('PCN DES MetricDATA 23-24'!$F:$F,'PCN DES MetricDATA 23-24'!$B:$B,'PCN DES MetricDATA 23-24'!$AZ23,'PCN DES MetricDATA 23-24'!$C:$C,'PCN DES MetricDATA 23-24'!$BE$19,'PCN DES MetricDATA 23-24'!$D:$D,'PCN DES MetricDATA 23-24'!$BE$18,'PCN DES MetricDATA 23-24'!$E:$E,'PCN DES MetricDATA 23-24'!BY$22)</f>
        <v>5723</v>
      </c>
      <c r="BZ23" s="206">
        <f>SUMIFS('PCN DES MetricDATA 23-24'!$F:$F,'PCN DES MetricDATA 23-24'!$B:$B,'PCN DES MetricDATA 23-24'!$AZ23,'PCN DES MetricDATA 23-24'!$C:$C,'PCN DES MetricDATA 23-24'!$BE$19,'PCN DES MetricDATA 23-24'!$D:$D,'PCN DES MetricDATA 23-24'!$BE$18,'PCN DES MetricDATA 23-24'!$E:$E,'PCN DES MetricDATA 23-24'!BZ$22)</f>
        <v>5811</v>
      </c>
      <c r="CA23" s="206">
        <f>SUMIFS('PCN DES MetricDATA 23-24'!$F:$F,'PCN DES MetricDATA 23-24'!$B:$B,'PCN DES MetricDATA 23-24'!$AZ23,'PCN DES MetricDATA 23-24'!$C:$C,'PCN DES MetricDATA 23-24'!$BE$19,'PCN DES MetricDATA 23-24'!$D:$D,'PCN DES MetricDATA 23-24'!$BE$18,'PCN DES MetricDATA 23-24'!$E:$E,'PCN DES MetricDATA 23-24'!CA$22)</f>
        <v>6019</v>
      </c>
      <c r="CB23" s="206">
        <f>SUMIFS('PCN DES MetricDATA 23-24'!$F:$F,'PCN DES MetricDATA 23-24'!$B:$B,'PCN DES MetricDATA 23-24'!$AZ23,'PCN DES MetricDATA 23-24'!$C:$C,'PCN DES MetricDATA 23-24'!$BE$19,'PCN DES MetricDATA 23-24'!$D:$D,'PCN DES MetricDATA 23-24'!$BE$18,'PCN DES MetricDATA 23-24'!$E:$E,'PCN DES MetricDATA 23-24'!CB$22)</f>
        <v>6040</v>
      </c>
      <c r="CC23" s="206"/>
      <c r="CD23" s="206"/>
      <c r="CE23" s="206"/>
      <c r="CF23" s="206"/>
    </row>
    <row r="24" spans="1:84" x14ac:dyDescent="0.35">
      <c r="A24" t="s">
        <v>648</v>
      </c>
      <c r="B24" t="s">
        <v>654</v>
      </c>
      <c r="C24" t="s">
        <v>33</v>
      </c>
      <c r="D24" t="s">
        <v>700</v>
      </c>
      <c r="E24" s="2">
        <v>45351</v>
      </c>
      <c r="F24">
        <v>11</v>
      </c>
      <c r="G24" t="str">
        <f>VLOOKUP($C24,'[1]LKUP PCNDES'!$F$2:$H$12,2,FALSE)</f>
        <v>Care home residents aged 18 years or over, who had a Personalised Care and Support Plan agreed or reviewed</v>
      </c>
      <c r="H24" t="str">
        <f>VLOOKUP($C24,'[1]LKUP PCNDES'!$F$2:$H$12,3,FALSE)</f>
        <v>PCSP</v>
      </c>
      <c r="I24" t="str">
        <f>VLOOKUP($B24,'[1]LKUP PCNDES'!$C$17:$H$60,4,FALSE)</f>
        <v>NHS South East London ICB</v>
      </c>
      <c r="J24" t="str">
        <f>VLOOKUP($B24,'[1]LKUP PCNDES'!$C$17:$H$60,6,FALSE)</f>
        <v>SEL</v>
      </c>
      <c r="R24" s="206"/>
      <c r="S24" s="206" t="s">
        <v>652</v>
      </c>
      <c r="T24" s="206">
        <v>5403</v>
      </c>
      <c r="U24" s="206">
        <v>5459</v>
      </c>
      <c r="V24" s="206">
        <v>5618</v>
      </c>
      <c r="W24" s="206">
        <v>5630</v>
      </c>
      <c r="X24" s="206">
        <v>5610</v>
      </c>
      <c r="Y24" s="206">
        <v>5119</v>
      </c>
      <c r="Z24" s="206">
        <v>5271</v>
      </c>
      <c r="AA24" s="206">
        <v>5303</v>
      </c>
      <c r="AB24" s="206">
        <v>5296</v>
      </c>
      <c r="AC24" s="206">
        <v>4537</v>
      </c>
      <c r="AD24" s="206">
        <v>3790</v>
      </c>
      <c r="AE24" s="206">
        <v>5025</v>
      </c>
      <c r="AF24" s="206">
        <f>SUMIFS('PCN DES MetricDATA 23-24'!$F:$F,'PCN DES MetricDATA 23-24'!$B:$B,'PCN DES MetricDATA 23-24'!$S24,'PCN DES MetricDATA 23-24'!$C:$C,'PCN DES MetricDATA 23-24'!$Y$19,'PCN DES MetricDATA 23-24'!$D:$D,'PCN DES MetricDATA 23-24'!$X$18,'PCN DES MetricDATA 23-24'!$E:$E,'PCN DES MetricDATA 23-24'!AF$22)</f>
        <v>4630</v>
      </c>
      <c r="AG24" s="206">
        <f>SUMIFS('PCN DES MetricDATA 23-24'!$F:$F,'PCN DES MetricDATA 23-24'!$B:$B,'PCN DES MetricDATA 23-24'!$S24,'PCN DES MetricDATA 23-24'!$C:$C,'PCN DES MetricDATA 23-24'!$Y$19,'PCN DES MetricDATA 23-24'!$D:$D,'PCN DES MetricDATA 23-24'!$X$18,'PCN DES MetricDATA 23-24'!$E:$E,'PCN DES MetricDATA 23-24'!AG$22)</f>
        <v>4829</v>
      </c>
      <c r="AH24" s="206">
        <f>SUMIFS('PCN DES MetricDATA 23-24'!$F:$F,'PCN DES MetricDATA 23-24'!$B:$B,'PCN DES MetricDATA 23-24'!$S24,'PCN DES MetricDATA 23-24'!$C:$C,'PCN DES MetricDATA 23-24'!$Y$19,'PCN DES MetricDATA 23-24'!$D:$D,'PCN DES MetricDATA 23-24'!$X$18,'PCN DES MetricDATA 23-24'!$E:$E,'PCN DES MetricDATA 23-24'!AH$22)</f>
        <v>4769</v>
      </c>
      <c r="AI24" s="206">
        <f>SUMIFS('PCN DES MetricDATA 23-24'!$F:$F,'PCN DES MetricDATA 23-24'!$B:$B,'PCN DES MetricDATA 23-24'!$S24,'PCN DES MetricDATA 23-24'!$C:$C,'PCN DES MetricDATA 23-24'!$Y$19,'PCN DES MetricDATA 23-24'!$D:$D,'PCN DES MetricDATA 23-24'!$X$18,'PCN DES MetricDATA 23-24'!$E:$E,'PCN DES MetricDATA 23-24'!AI$22)</f>
        <v>4851</v>
      </c>
      <c r="AJ24" s="206">
        <f>SUMIFS('PCN DES MetricDATA 23-24'!$F:$F,'PCN DES MetricDATA 23-24'!$B:$B,'PCN DES MetricDATA 23-24'!$S24,'PCN DES MetricDATA 23-24'!$C:$C,'PCN DES MetricDATA 23-24'!$Y$19,'PCN DES MetricDATA 23-24'!$D:$D,'PCN DES MetricDATA 23-24'!$X$18,'PCN DES MetricDATA 23-24'!$E:$E,'PCN DES MetricDATA 23-24'!AJ$22)</f>
        <v>4024</v>
      </c>
      <c r="AK24" s="206">
        <f>SUMIFS('PCN DES MetricDATA 23-24'!$F:$F,'PCN DES MetricDATA 23-24'!$B:$B,'PCN DES MetricDATA 23-24'!$S24,'PCN DES MetricDATA 23-24'!$C:$C,'PCN DES MetricDATA 23-24'!$Y$19,'PCN DES MetricDATA 23-24'!$D:$D,'PCN DES MetricDATA 23-24'!$X$18,'PCN DES MetricDATA 23-24'!$E:$E,'PCN DES MetricDATA 23-24'!AK$22)</f>
        <v>5018</v>
      </c>
      <c r="AL24" s="206">
        <f>SUMIFS('PCN DES MetricDATA 23-24'!$F:$F,'PCN DES MetricDATA 23-24'!$B:$B,'PCN DES MetricDATA 23-24'!$S24,'PCN DES MetricDATA 23-24'!$C:$C,'PCN DES MetricDATA 23-24'!$Y$19,'PCN DES MetricDATA 23-24'!$D:$D,'PCN DES MetricDATA 23-24'!$X$18,'PCN DES MetricDATA 23-24'!$E:$E,'PCN DES MetricDATA 23-24'!AL$22)</f>
        <v>4756</v>
      </c>
      <c r="AM24" s="206">
        <f>SUMIFS('PCN DES MetricDATA 23-24'!$F:$F,'PCN DES MetricDATA 23-24'!$B:$B,'PCN DES MetricDATA 23-24'!$S24,'PCN DES MetricDATA 23-24'!$C:$C,'PCN DES MetricDATA 23-24'!$Y$19,'PCN DES MetricDATA 23-24'!$D:$D,'PCN DES MetricDATA 23-24'!$X$18,'PCN DES MetricDATA 23-24'!$E:$E,'PCN DES MetricDATA 23-24'!AM$22)</f>
        <v>4792</v>
      </c>
      <c r="AN24" s="206">
        <f>SUMIFS('PCN DES MetricDATA 23-24'!$F:$F,'PCN DES MetricDATA 23-24'!$B:$B,'PCN DES MetricDATA 23-24'!$S24,'PCN DES MetricDATA 23-24'!$C:$C,'PCN DES MetricDATA 23-24'!$Y$19,'PCN DES MetricDATA 23-24'!$D:$D,'PCN DES MetricDATA 23-24'!$X$18,'PCN DES MetricDATA 23-24'!$E:$E,'PCN DES MetricDATA 23-24'!AN$22)</f>
        <v>4830</v>
      </c>
      <c r="AO24" s="206">
        <f>SUMIFS('PCN DES MetricDATA 23-24'!$F:$F,'PCN DES MetricDATA 23-24'!$B:$B,'PCN DES MetricDATA 23-24'!$S24,'PCN DES MetricDATA 23-24'!$C:$C,'PCN DES MetricDATA 23-24'!$Y$19,'PCN DES MetricDATA 23-24'!$D:$D,'PCN DES MetricDATA 23-24'!$X$18,'PCN DES MetricDATA 23-24'!$E:$E,'PCN DES MetricDATA 23-24'!AO$22)</f>
        <v>4848</v>
      </c>
      <c r="AP24" s="206">
        <f>SUMIFS('PCN DES MetricDATA 23-24'!$F:$F,'PCN DES MetricDATA 23-24'!$B:$B,'PCN DES MetricDATA 23-24'!$S24,'PCN DES MetricDATA 23-24'!$C:$C,'PCN DES MetricDATA 23-24'!$Y$19,'PCN DES MetricDATA 23-24'!$D:$D,'PCN DES MetricDATA 23-24'!$X$18,'PCN DES MetricDATA 23-24'!$E:$E,'PCN DES MetricDATA 23-24'!AP$22)</f>
        <v>4947</v>
      </c>
      <c r="AQ24" s="206">
        <f>SUMIFS('PCN DES MetricDATA 23-24'!$F:$F,'PCN DES MetricDATA 23-24'!$B:$B,'PCN DES MetricDATA 23-24'!$S24,'PCN DES MetricDATA 23-24'!$C:$C,'PCN DES MetricDATA 23-24'!$Y$19,'PCN DES MetricDATA 23-24'!$D:$D,'PCN DES MetricDATA 23-24'!$X$18,'PCN DES MetricDATA 23-24'!$E:$E,'PCN DES MetricDATA 23-24'!AQ$22)</f>
        <v>4964</v>
      </c>
      <c r="AR24" s="206"/>
      <c r="AS24" s="206"/>
      <c r="AT24" s="206"/>
      <c r="AU24" s="206"/>
      <c r="AV24" s="206"/>
      <c r="AW24" s="206"/>
      <c r="AX24" s="206"/>
      <c r="AY24" s="206"/>
      <c r="AZ24" s="206" t="s">
        <v>652</v>
      </c>
      <c r="BA24" s="206">
        <f>SUMIFS('PCN DES MetricDATA 23-24'!$F:$F,'PCN DES MetricDATA 23-24'!$B:$B,'PCN DES MetricDATA 23-24'!$AZ24,'PCN DES MetricDATA 23-24'!$C:$C,'PCN DES MetricDATA 23-24'!$BE$19,'PCN DES MetricDATA 23-24'!$D:$D,'PCN DES MetricDATA 23-24'!$BE$18,'PCN DES MetricDATA 23-24'!$E:$E,'PCN DES MetricDATA 23-24'!BA$22)</f>
        <v>0</v>
      </c>
      <c r="BB24" s="206">
        <f>SUMIFS('PCN DES MetricDATA 23-24'!$F:$F,'PCN DES MetricDATA 23-24'!$B:$B,'PCN DES MetricDATA 23-24'!$AZ24,'PCN DES MetricDATA 23-24'!$C:$C,'PCN DES MetricDATA 23-24'!$BE$19,'PCN DES MetricDATA 23-24'!$D:$D,'PCN DES MetricDATA 23-24'!$BE$18,'PCN DES MetricDATA 23-24'!$E:$E,'PCN DES MetricDATA 23-24'!BB$22)</f>
        <v>0</v>
      </c>
      <c r="BC24" s="206">
        <f>SUMIFS('PCN DES MetricDATA 23-24'!$F:$F,'PCN DES MetricDATA 23-24'!$B:$B,'PCN DES MetricDATA 23-24'!$AZ24,'PCN DES MetricDATA 23-24'!$C:$C,'PCN DES MetricDATA 23-24'!$BE$19,'PCN DES MetricDATA 23-24'!$D:$D,'PCN DES MetricDATA 23-24'!$BE$18,'PCN DES MetricDATA 23-24'!$E:$E,'PCN DES MetricDATA 23-24'!BC$22)</f>
        <v>0</v>
      </c>
      <c r="BD24" s="206">
        <f>SUMIFS('PCN DES MetricDATA 23-24'!$F:$F,'PCN DES MetricDATA 23-24'!$B:$B,'PCN DES MetricDATA 23-24'!$AZ24,'PCN DES MetricDATA 23-24'!$C:$C,'PCN DES MetricDATA 23-24'!$BE$19,'PCN DES MetricDATA 23-24'!$D:$D,'PCN DES MetricDATA 23-24'!$BE$18,'PCN DES MetricDATA 23-24'!$E:$E,'PCN DES MetricDATA 23-24'!BD$22)</f>
        <v>0</v>
      </c>
      <c r="BE24" s="206">
        <f>SUMIFS('PCN DES MetricDATA 23-24'!$F:$F,'PCN DES MetricDATA 23-24'!$B:$B,'PCN DES MetricDATA 23-24'!$AZ24,'PCN DES MetricDATA 23-24'!$C:$C,'PCN DES MetricDATA 23-24'!$BE$19,'PCN DES MetricDATA 23-24'!$D:$D,'PCN DES MetricDATA 23-24'!$BE$18,'PCN DES MetricDATA 23-24'!$E:$E,'PCN DES MetricDATA 23-24'!BE$22)</f>
        <v>0</v>
      </c>
      <c r="BF24" s="206">
        <f>SUMIFS('PCN DES MetricDATA 23-24'!$F:$F,'PCN DES MetricDATA 23-24'!$B:$B,'PCN DES MetricDATA 23-24'!$AZ24,'PCN DES MetricDATA 23-24'!$C:$C,'PCN DES MetricDATA 23-24'!$BE$19,'PCN DES MetricDATA 23-24'!$D:$D,'PCN DES MetricDATA 23-24'!$BE$18,'PCN DES MetricDATA 23-24'!$E:$E,'PCN DES MetricDATA 23-24'!BF$22)</f>
        <v>0</v>
      </c>
      <c r="BG24" s="206">
        <f>SUMIFS('PCN DES MetricDATA 23-24'!$F:$F,'PCN DES MetricDATA 23-24'!$B:$B,'PCN DES MetricDATA 23-24'!$AZ24,'PCN DES MetricDATA 23-24'!$C:$C,'PCN DES MetricDATA 23-24'!$BE$19,'PCN DES MetricDATA 23-24'!$D:$D,'PCN DES MetricDATA 23-24'!$BE$18,'PCN DES MetricDATA 23-24'!$E:$E,'PCN DES MetricDATA 23-24'!BG$22)</f>
        <v>0</v>
      </c>
      <c r="BH24" s="206">
        <f>SUMIFS('PCN DES MetricDATA 23-24'!$F:$F,'PCN DES MetricDATA 23-24'!$B:$B,'PCN DES MetricDATA 23-24'!$AZ24,'PCN DES MetricDATA 23-24'!$C:$C,'PCN DES MetricDATA 23-24'!$BE$19,'PCN DES MetricDATA 23-24'!$D:$D,'PCN DES MetricDATA 23-24'!$BE$18,'PCN DES MetricDATA 23-24'!$E:$E,'PCN DES MetricDATA 23-24'!BH$22)</f>
        <v>0</v>
      </c>
      <c r="BI24" s="206">
        <f>SUMIFS('PCN DES MetricDATA 23-24'!$F:$F,'PCN DES MetricDATA 23-24'!$B:$B,'PCN DES MetricDATA 23-24'!$AZ24,'PCN DES MetricDATA 23-24'!$C:$C,'PCN DES MetricDATA 23-24'!$BE$19,'PCN DES MetricDATA 23-24'!$D:$D,'PCN DES MetricDATA 23-24'!$BE$18,'PCN DES MetricDATA 23-24'!$E:$E,'PCN DES MetricDATA 23-24'!BI$22)</f>
        <v>0</v>
      </c>
      <c r="BJ24" s="206">
        <f>SUMIFS('PCN DES MetricDATA 23-24'!$F:$F,'PCN DES MetricDATA 23-24'!$B:$B,'PCN DES MetricDATA 23-24'!$AZ24,'PCN DES MetricDATA 23-24'!$C:$C,'PCN DES MetricDATA 23-24'!$BE$19,'PCN DES MetricDATA 23-24'!$D:$D,'PCN DES MetricDATA 23-24'!$BE$18,'PCN DES MetricDATA 23-24'!$E:$E,'PCN DES MetricDATA 23-24'!BJ$22)</f>
        <v>0</v>
      </c>
      <c r="BK24" s="206">
        <f>SUMIFS('PCN DES MetricDATA 23-24'!$F:$F,'PCN DES MetricDATA 23-24'!$B:$B,'PCN DES MetricDATA 23-24'!$AZ24,'PCN DES MetricDATA 23-24'!$C:$C,'PCN DES MetricDATA 23-24'!$BE$19,'PCN DES MetricDATA 23-24'!$D:$D,'PCN DES MetricDATA 23-24'!$BE$18,'PCN DES MetricDATA 23-24'!$E:$E,'PCN DES MetricDATA 23-24'!BK$22)</f>
        <v>0</v>
      </c>
      <c r="BL24" s="206">
        <f>SUMIFS('PCN DES MetricDATA 23-24'!$F:$F,'PCN DES MetricDATA 23-24'!$B:$B,'PCN DES MetricDATA 23-24'!$AZ24,'PCN DES MetricDATA 23-24'!$C:$C,'PCN DES MetricDATA 23-24'!$BE$19,'PCN DES MetricDATA 23-24'!$D:$D,'PCN DES MetricDATA 23-24'!$BE$18,'PCN DES MetricDATA 23-24'!$E:$E,'PCN DES MetricDATA 23-24'!BL$22)</f>
        <v>0</v>
      </c>
      <c r="BM24" s="206">
        <f>SUMIFS('PCN DES MetricDATA 23-24'!$F:$F,'PCN DES MetricDATA 23-24'!$B:$B,'PCN DES MetricDATA 23-24'!$AZ24,'PCN DES MetricDATA 23-24'!$C:$C,'PCN DES MetricDATA 23-24'!$BE$19,'PCN DES MetricDATA 23-24'!$D:$D,'PCN DES MetricDATA 23-24'!$BE$18,'PCN DES MetricDATA 23-24'!$E:$E,'PCN DES MetricDATA 23-24'!BM$22)</f>
        <v>0</v>
      </c>
      <c r="BN24" s="206">
        <f>SUMIFS('PCN DES MetricDATA 23-24'!$F:$F,'PCN DES MetricDATA 23-24'!$B:$B,'PCN DES MetricDATA 23-24'!$AZ24,'PCN DES MetricDATA 23-24'!$C:$C,'PCN DES MetricDATA 23-24'!$BE$19,'PCN DES MetricDATA 23-24'!$D:$D,'PCN DES MetricDATA 23-24'!$BE$18,'PCN DES MetricDATA 23-24'!$E:$E,'PCN DES MetricDATA 23-24'!BN$22)</f>
        <v>0</v>
      </c>
      <c r="BO24" s="206">
        <f>SUMIFS('PCN DES MetricDATA 23-24'!$F:$F,'PCN DES MetricDATA 23-24'!$B:$B,'PCN DES MetricDATA 23-24'!$AZ24,'PCN DES MetricDATA 23-24'!$C:$C,'PCN DES MetricDATA 23-24'!$BE$19,'PCN DES MetricDATA 23-24'!$D:$D,'PCN DES MetricDATA 23-24'!$BE$18,'PCN DES MetricDATA 23-24'!$E:$E,'PCN DES MetricDATA 23-24'!BO$22)</f>
        <v>0</v>
      </c>
      <c r="BP24" s="206">
        <f>SUMIFS('PCN DES MetricDATA 23-24'!$F:$F,'PCN DES MetricDATA 23-24'!$B:$B,'PCN DES MetricDATA 23-24'!$AZ24,'PCN DES MetricDATA 23-24'!$C:$C,'PCN DES MetricDATA 23-24'!$BE$19,'PCN DES MetricDATA 23-24'!$D:$D,'PCN DES MetricDATA 23-24'!$BE$18,'PCN DES MetricDATA 23-24'!$E:$E,'PCN DES MetricDATA 23-24'!BP$22)</f>
        <v>0</v>
      </c>
      <c r="BQ24" s="206">
        <f>SUMIFS('PCN DES MetricDATA 23-24'!$F:$F,'PCN DES MetricDATA 23-24'!$B:$B,'PCN DES MetricDATA 23-24'!$AZ24,'PCN DES MetricDATA 23-24'!$C:$C,'PCN DES MetricDATA 23-24'!$BE$19,'PCN DES MetricDATA 23-24'!$D:$D,'PCN DES MetricDATA 23-24'!$BE$18,'PCN DES MetricDATA 23-24'!$E:$E,'PCN DES MetricDATA 23-24'!BQ$22)</f>
        <v>5449</v>
      </c>
      <c r="BR24" s="206">
        <f>SUMIFS('PCN DES MetricDATA 23-24'!$F:$F,'PCN DES MetricDATA 23-24'!$B:$B,'PCN DES MetricDATA 23-24'!$AZ24,'PCN DES MetricDATA 23-24'!$C:$C,'PCN DES MetricDATA 23-24'!$BE$19,'PCN DES MetricDATA 23-24'!$D:$D,'PCN DES MetricDATA 23-24'!$BE$18,'PCN DES MetricDATA 23-24'!$E:$E,'PCN DES MetricDATA 23-24'!BR$22)</f>
        <v>5582</v>
      </c>
      <c r="BS24" s="206">
        <f>SUMIFS('PCN DES MetricDATA 23-24'!$F:$F,'PCN DES MetricDATA 23-24'!$B:$B,'PCN DES MetricDATA 23-24'!$AZ24,'PCN DES MetricDATA 23-24'!$C:$C,'PCN DES MetricDATA 23-24'!$BE$19,'PCN DES MetricDATA 23-24'!$D:$D,'PCN DES MetricDATA 23-24'!$BE$18,'PCN DES MetricDATA 23-24'!$E:$E,'PCN DES MetricDATA 23-24'!BS$22)</f>
        <v>5627</v>
      </c>
      <c r="BT24" s="206">
        <f>SUMIFS('PCN DES MetricDATA 23-24'!$F:$F,'PCN DES MetricDATA 23-24'!$B:$B,'PCN DES MetricDATA 23-24'!$AZ24,'PCN DES MetricDATA 23-24'!$C:$C,'PCN DES MetricDATA 23-24'!$BE$19,'PCN DES MetricDATA 23-24'!$D:$D,'PCN DES MetricDATA 23-24'!$BE$18,'PCN DES MetricDATA 23-24'!$E:$E,'PCN DES MetricDATA 23-24'!BT$22)</f>
        <v>5647</v>
      </c>
      <c r="BU24" s="206">
        <f>SUMIFS('PCN DES MetricDATA 23-24'!$F:$F,'PCN DES MetricDATA 23-24'!$B:$B,'PCN DES MetricDATA 23-24'!$AZ24,'PCN DES MetricDATA 23-24'!$C:$C,'PCN DES MetricDATA 23-24'!$BE$19,'PCN DES MetricDATA 23-24'!$D:$D,'PCN DES MetricDATA 23-24'!$BE$18,'PCN DES MetricDATA 23-24'!$E:$E,'PCN DES MetricDATA 23-24'!BU$22)</f>
        <v>4732</v>
      </c>
      <c r="BV24" s="206">
        <f>SUMIFS('PCN DES MetricDATA 23-24'!$F:$F,'PCN DES MetricDATA 23-24'!$B:$B,'PCN DES MetricDATA 23-24'!$AZ24,'PCN DES MetricDATA 23-24'!$C:$C,'PCN DES MetricDATA 23-24'!$BE$19,'PCN DES MetricDATA 23-24'!$D:$D,'PCN DES MetricDATA 23-24'!$BE$18,'PCN DES MetricDATA 23-24'!$E:$E,'PCN DES MetricDATA 23-24'!BV$22)</f>
        <v>5754</v>
      </c>
      <c r="BW24" s="206">
        <f>SUMIFS('PCN DES MetricDATA 23-24'!$F:$F,'PCN DES MetricDATA 23-24'!$B:$B,'PCN DES MetricDATA 23-24'!$AZ24,'PCN DES MetricDATA 23-24'!$C:$C,'PCN DES MetricDATA 23-24'!$BE$19,'PCN DES MetricDATA 23-24'!$D:$D,'PCN DES MetricDATA 23-24'!$BE$18,'PCN DES MetricDATA 23-24'!$E:$E,'PCN DES MetricDATA 23-24'!BW$22)</f>
        <v>5427</v>
      </c>
      <c r="BX24" s="206">
        <f>SUMIFS('PCN DES MetricDATA 23-24'!$F:$F,'PCN DES MetricDATA 23-24'!$B:$B,'PCN DES MetricDATA 23-24'!$AZ24,'PCN DES MetricDATA 23-24'!$C:$C,'PCN DES MetricDATA 23-24'!$BE$19,'PCN DES MetricDATA 23-24'!$D:$D,'PCN DES MetricDATA 23-24'!$BE$18,'PCN DES MetricDATA 23-24'!$E:$E,'PCN DES MetricDATA 23-24'!BX$22)</f>
        <v>5407</v>
      </c>
      <c r="BY24" s="206">
        <f>SUMIFS('PCN DES MetricDATA 23-24'!$F:$F,'PCN DES MetricDATA 23-24'!$B:$B,'PCN DES MetricDATA 23-24'!$AZ24,'PCN DES MetricDATA 23-24'!$C:$C,'PCN DES MetricDATA 23-24'!$BE$19,'PCN DES MetricDATA 23-24'!$D:$D,'PCN DES MetricDATA 23-24'!$BE$18,'PCN DES MetricDATA 23-24'!$E:$E,'PCN DES MetricDATA 23-24'!BY$22)</f>
        <v>5428</v>
      </c>
      <c r="BZ24" s="206">
        <f>SUMIFS('PCN DES MetricDATA 23-24'!$F:$F,'PCN DES MetricDATA 23-24'!$B:$B,'PCN DES MetricDATA 23-24'!$AZ24,'PCN DES MetricDATA 23-24'!$C:$C,'PCN DES MetricDATA 23-24'!$BE$19,'PCN DES MetricDATA 23-24'!$D:$D,'PCN DES MetricDATA 23-24'!$BE$18,'PCN DES MetricDATA 23-24'!$E:$E,'PCN DES MetricDATA 23-24'!BZ$22)</f>
        <v>5438</v>
      </c>
      <c r="CA24" s="206">
        <f>SUMIFS('PCN DES MetricDATA 23-24'!$F:$F,'PCN DES MetricDATA 23-24'!$B:$B,'PCN DES MetricDATA 23-24'!$AZ24,'PCN DES MetricDATA 23-24'!$C:$C,'PCN DES MetricDATA 23-24'!$BE$19,'PCN DES MetricDATA 23-24'!$D:$D,'PCN DES MetricDATA 23-24'!$BE$18,'PCN DES MetricDATA 23-24'!$E:$E,'PCN DES MetricDATA 23-24'!CA$22)</f>
        <v>5519</v>
      </c>
      <c r="CB24" s="206">
        <f>SUMIFS('PCN DES MetricDATA 23-24'!$F:$F,'PCN DES MetricDATA 23-24'!$B:$B,'PCN DES MetricDATA 23-24'!$AZ24,'PCN DES MetricDATA 23-24'!$C:$C,'PCN DES MetricDATA 23-24'!$BE$19,'PCN DES MetricDATA 23-24'!$D:$D,'PCN DES MetricDATA 23-24'!$BE$18,'PCN DES MetricDATA 23-24'!$E:$E,'PCN DES MetricDATA 23-24'!CB$22)</f>
        <v>5530</v>
      </c>
      <c r="CC24" s="206"/>
      <c r="CD24" s="206"/>
      <c r="CE24" s="206"/>
      <c r="CF24" s="206"/>
    </row>
    <row r="25" spans="1:84" x14ac:dyDescent="0.35">
      <c r="A25" t="s">
        <v>648</v>
      </c>
      <c r="B25" t="s">
        <v>654</v>
      </c>
      <c r="C25" t="s">
        <v>33</v>
      </c>
      <c r="D25" t="s">
        <v>700</v>
      </c>
      <c r="E25" s="2">
        <v>45382</v>
      </c>
      <c r="F25">
        <v>11</v>
      </c>
      <c r="G25" t="str">
        <f>VLOOKUP($C25,'[1]LKUP PCNDES'!$F$2:$H$12,2,FALSE)</f>
        <v>Care home residents aged 18 years or over, who had a Personalised Care and Support Plan agreed or reviewed</v>
      </c>
      <c r="H25" t="str">
        <f>VLOOKUP($C25,'[1]LKUP PCNDES'!$F$2:$H$12,3,FALSE)</f>
        <v>PCSP</v>
      </c>
      <c r="I25" t="str">
        <f>VLOOKUP($B25,'[1]LKUP PCNDES'!$C$17:$H$60,4,FALSE)</f>
        <v>NHS South East London ICB</v>
      </c>
      <c r="J25" t="str">
        <f>VLOOKUP($B25,'[1]LKUP PCNDES'!$C$17:$H$60,6,FALSE)</f>
        <v>SEL</v>
      </c>
      <c r="R25" s="206"/>
      <c r="S25" s="206" t="s">
        <v>653</v>
      </c>
      <c r="T25" s="206">
        <v>6314</v>
      </c>
      <c r="U25" s="206">
        <v>6446</v>
      </c>
      <c r="V25" s="206">
        <v>6490</v>
      </c>
      <c r="W25" s="206">
        <v>6300</v>
      </c>
      <c r="X25" s="206">
        <v>6337</v>
      </c>
      <c r="Y25" s="206">
        <v>5856</v>
      </c>
      <c r="Z25" s="206">
        <v>6524</v>
      </c>
      <c r="AA25" s="206">
        <v>6500</v>
      </c>
      <c r="AB25" s="206">
        <v>6362</v>
      </c>
      <c r="AC25" s="206">
        <v>6276</v>
      </c>
      <c r="AD25" s="206">
        <v>5709</v>
      </c>
      <c r="AE25" s="206">
        <v>5780</v>
      </c>
      <c r="AF25" s="206">
        <f>SUMIFS('PCN DES MetricDATA 23-24'!$F:$F,'PCN DES MetricDATA 23-24'!$B:$B,'PCN DES MetricDATA 23-24'!$S25,'PCN DES MetricDATA 23-24'!$C:$C,'PCN DES MetricDATA 23-24'!$Y$19,'PCN DES MetricDATA 23-24'!$D:$D,'PCN DES MetricDATA 23-24'!$X$18,'PCN DES MetricDATA 23-24'!$E:$E,'PCN DES MetricDATA 23-24'!AF$22)</f>
        <v>4769</v>
      </c>
      <c r="AG25" s="206">
        <f>SUMIFS('PCN DES MetricDATA 23-24'!$F:$F,'PCN DES MetricDATA 23-24'!$B:$B,'PCN DES MetricDATA 23-24'!$S25,'PCN DES MetricDATA 23-24'!$C:$C,'PCN DES MetricDATA 23-24'!$Y$19,'PCN DES MetricDATA 23-24'!$D:$D,'PCN DES MetricDATA 23-24'!$X$18,'PCN DES MetricDATA 23-24'!$E:$E,'PCN DES MetricDATA 23-24'!AG$22)</f>
        <v>4845</v>
      </c>
      <c r="AH25" s="206">
        <f>SUMIFS('PCN DES MetricDATA 23-24'!$F:$F,'PCN DES MetricDATA 23-24'!$B:$B,'PCN DES MetricDATA 23-24'!$S25,'PCN DES MetricDATA 23-24'!$C:$C,'PCN DES MetricDATA 23-24'!$Y$19,'PCN DES MetricDATA 23-24'!$D:$D,'PCN DES MetricDATA 23-24'!$X$18,'PCN DES MetricDATA 23-24'!$E:$E,'PCN DES MetricDATA 23-24'!AH$22)</f>
        <v>4862</v>
      </c>
      <c r="AI25" s="206">
        <f>SUMIFS('PCN DES MetricDATA 23-24'!$F:$F,'PCN DES MetricDATA 23-24'!$B:$B,'PCN DES MetricDATA 23-24'!$S25,'PCN DES MetricDATA 23-24'!$C:$C,'PCN DES MetricDATA 23-24'!$Y$19,'PCN DES MetricDATA 23-24'!$D:$D,'PCN DES MetricDATA 23-24'!$X$18,'PCN DES MetricDATA 23-24'!$E:$E,'PCN DES MetricDATA 23-24'!AI$22)</f>
        <v>4903</v>
      </c>
      <c r="AJ25" s="206">
        <f>SUMIFS('PCN DES MetricDATA 23-24'!$F:$F,'PCN DES MetricDATA 23-24'!$B:$B,'PCN DES MetricDATA 23-24'!$S25,'PCN DES MetricDATA 23-24'!$C:$C,'PCN DES MetricDATA 23-24'!$Y$19,'PCN DES MetricDATA 23-24'!$D:$D,'PCN DES MetricDATA 23-24'!$X$18,'PCN DES MetricDATA 23-24'!$E:$E,'PCN DES MetricDATA 23-24'!AJ$22)</f>
        <v>4854</v>
      </c>
      <c r="AK25" s="206">
        <f>SUMIFS('PCN DES MetricDATA 23-24'!$F:$F,'PCN DES MetricDATA 23-24'!$B:$B,'PCN DES MetricDATA 23-24'!$S25,'PCN DES MetricDATA 23-24'!$C:$C,'PCN DES MetricDATA 23-24'!$Y$19,'PCN DES MetricDATA 23-24'!$D:$D,'PCN DES MetricDATA 23-24'!$X$18,'PCN DES MetricDATA 23-24'!$E:$E,'PCN DES MetricDATA 23-24'!AK$22)</f>
        <v>5170</v>
      </c>
      <c r="AL25" s="206">
        <f>SUMIFS('PCN DES MetricDATA 23-24'!$F:$F,'PCN DES MetricDATA 23-24'!$B:$B,'PCN DES MetricDATA 23-24'!$S25,'PCN DES MetricDATA 23-24'!$C:$C,'PCN DES MetricDATA 23-24'!$Y$19,'PCN DES MetricDATA 23-24'!$D:$D,'PCN DES MetricDATA 23-24'!$X$18,'PCN DES MetricDATA 23-24'!$E:$E,'PCN DES MetricDATA 23-24'!AL$22)</f>
        <v>4829</v>
      </c>
      <c r="AM25" s="206">
        <f>SUMIFS('PCN DES MetricDATA 23-24'!$F:$F,'PCN DES MetricDATA 23-24'!$B:$B,'PCN DES MetricDATA 23-24'!$S25,'PCN DES MetricDATA 23-24'!$C:$C,'PCN DES MetricDATA 23-24'!$Y$19,'PCN DES MetricDATA 23-24'!$D:$D,'PCN DES MetricDATA 23-24'!$X$18,'PCN DES MetricDATA 23-24'!$E:$E,'PCN DES MetricDATA 23-24'!AM$22)</f>
        <v>4590</v>
      </c>
      <c r="AN25" s="206">
        <f>SUMIFS('PCN DES MetricDATA 23-24'!$F:$F,'PCN DES MetricDATA 23-24'!$B:$B,'PCN DES MetricDATA 23-24'!$S25,'PCN DES MetricDATA 23-24'!$C:$C,'PCN DES MetricDATA 23-24'!$Y$19,'PCN DES MetricDATA 23-24'!$D:$D,'PCN DES MetricDATA 23-24'!$X$18,'PCN DES MetricDATA 23-24'!$E:$E,'PCN DES MetricDATA 23-24'!AN$22)</f>
        <v>4649</v>
      </c>
      <c r="AO25" s="206">
        <f>SUMIFS('PCN DES MetricDATA 23-24'!$F:$F,'PCN DES MetricDATA 23-24'!$B:$B,'PCN DES MetricDATA 23-24'!$S25,'PCN DES MetricDATA 23-24'!$C:$C,'PCN DES MetricDATA 23-24'!$Y$19,'PCN DES MetricDATA 23-24'!$D:$D,'PCN DES MetricDATA 23-24'!$X$18,'PCN DES MetricDATA 23-24'!$E:$E,'PCN DES MetricDATA 23-24'!AO$22)</f>
        <v>4327</v>
      </c>
      <c r="AP25" s="206">
        <f>SUMIFS('PCN DES MetricDATA 23-24'!$F:$F,'PCN DES MetricDATA 23-24'!$B:$B,'PCN DES MetricDATA 23-24'!$S25,'PCN DES MetricDATA 23-24'!$C:$C,'PCN DES MetricDATA 23-24'!$Y$19,'PCN DES MetricDATA 23-24'!$D:$D,'PCN DES MetricDATA 23-24'!$X$18,'PCN DES MetricDATA 23-24'!$E:$E,'PCN DES MetricDATA 23-24'!AP$22)</f>
        <v>4371</v>
      </c>
      <c r="AQ25" s="206">
        <f>SUMIFS('PCN DES MetricDATA 23-24'!$F:$F,'PCN DES MetricDATA 23-24'!$B:$B,'PCN DES MetricDATA 23-24'!$S25,'PCN DES MetricDATA 23-24'!$C:$C,'PCN DES MetricDATA 23-24'!$Y$19,'PCN DES MetricDATA 23-24'!$D:$D,'PCN DES MetricDATA 23-24'!$X$18,'PCN DES MetricDATA 23-24'!$E:$E,'PCN DES MetricDATA 23-24'!AQ$22)</f>
        <v>5410</v>
      </c>
      <c r="AR25" s="206"/>
      <c r="AS25" s="206"/>
      <c r="AT25" s="206"/>
      <c r="AU25" s="206"/>
      <c r="AV25" s="206"/>
      <c r="AW25" s="206"/>
      <c r="AX25" s="206"/>
      <c r="AY25" s="206"/>
      <c r="AZ25" s="206" t="s">
        <v>653</v>
      </c>
      <c r="BA25" s="206">
        <f>SUMIFS('PCN DES MetricDATA 23-24'!$F:$F,'PCN DES MetricDATA 23-24'!$B:$B,'PCN DES MetricDATA 23-24'!$AZ25,'PCN DES MetricDATA 23-24'!$C:$C,'PCN DES MetricDATA 23-24'!$BE$19,'PCN DES MetricDATA 23-24'!$D:$D,'PCN DES MetricDATA 23-24'!$BE$18,'PCN DES MetricDATA 23-24'!$E:$E,'PCN DES MetricDATA 23-24'!BA$22)</f>
        <v>0</v>
      </c>
      <c r="BB25" s="206">
        <f>SUMIFS('PCN DES MetricDATA 23-24'!$F:$F,'PCN DES MetricDATA 23-24'!$B:$B,'PCN DES MetricDATA 23-24'!$AZ25,'PCN DES MetricDATA 23-24'!$C:$C,'PCN DES MetricDATA 23-24'!$BE$19,'PCN DES MetricDATA 23-24'!$D:$D,'PCN DES MetricDATA 23-24'!$BE$18,'PCN DES MetricDATA 23-24'!$E:$E,'PCN DES MetricDATA 23-24'!BB$22)</f>
        <v>0</v>
      </c>
      <c r="BC25" s="206">
        <f>SUMIFS('PCN DES MetricDATA 23-24'!$F:$F,'PCN DES MetricDATA 23-24'!$B:$B,'PCN DES MetricDATA 23-24'!$AZ25,'PCN DES MetricDATA 23-24'!$C:$C,'PCN DES MetricDATA 23-24'!$BE$19,'PCN DES MetricDATA 23-24'!$D:$D,'PCN DES MetricDATA 23-24'!$BE$18,'PCN DES MetricDATA 23-24'!$E:$E,'PCN DES MetricDATA 23-24'!BC$22)</f>
        <v>0</v>
      </c>
      <c r="BD25" s="206">
        <f>SUMIFS('PCN DES MetricDATA 23-24'!$F:$F,'PCN DES MetricDATA 23-24'!$B:$B,'PCN DES MetricDATA 23-24'!$AZ25,'PCN DES MetricDATA 23-24'!$C:$C,'PCN DES MetricDATA 23-24'!$BE$19,'PCN DES MetricDATA 23-24'!$D:$D,'PCN DES MetricDATA 23-24'!$BE$18,'PCN DES MetricDATA 23-24'!$E:$E,'PCN DES MetricDATA 23-24'!BD$22)</f>
        <v>0</v>
      </c>
      <c r="BE25" s="206">
        <f>SUMIFS('PCN DES MetricDATA 23-24'!$F:$F,'PCN DES MetricDATA 23-24'!$B:$B,'PCN DES MetricDATA 23-24'!$AZ25,'PCN DES MetricDATA 23-24'!$C:$C,'PCN DES MetricDATA 23-24'!$BE$19,'PCN DES MetricDATA 23-24'!$D:$D,'PCN DES MetricDATA 23-24'!$BE$18,'PCN DES MetricDATA 23-24'!$E:$E,'PCN DES MetricDATA 23-24'!BE$22)</f>
        <v>0</v>
      </c>
      <c r="BF25" s="206">
        <f>SUMIFS('PCN DES MetricDATA 23-24'!$F:$F,'PCN DES MetricDATA 23-24'!$B:$B,'PCN DES MetricDATA 23-24'!$AZ25,'PCN DES MetricDATA 23-24'!$C:$C,'PCN DES MetricDATA 23-24'!$BE$19,'PCN DES MetricDATA 23-24'!$D:$D,'PCN DES MetricDATA 23-24'!$BE$18,'PCN DES MetricDATA 23-24'!$E:$E,'PCN DES MetricDATA 23-24'!BF$22)</f>
        <v>0</v>
      </c>
      <c r="BG25" s="206">
        <f>SUMIFS('PCN DES MetricDATA 23-24'!$F:$F,'PCN DES MetricDATA 23-24'!$B:$B,'PCN DES MetricDATA 23-24'!$AZ25,'PCN DES MetricDATA 23-24'!$C:$C,'PCN DES MetricDATA 23-24'!$BE$19,'PCN DES MetricDATA 23-24'!$D:$D,'PCN DES MetricDATA 23-24'!$BE$18,'PCN DES MetricDATA 23-24'!$E:$E,'PCN DES MetricDATA 23-24'!BG$22)</f>
        <v>0</v>
      </c>
      <c r="BH25" s="206">
        <f>SUMIFS('PCN DES MetricDATA 23-24'!$F:$F,'PCN DES MetricDATA 23-24'!$B:$B,'PCN DES MetricDATA 23-24'!$AZ25,'PCN DES MetricDATA 23-24'!$C:$C,'PCN DES MetricDATA 23-24'!$BE$19,'PCN DES MetricDATA 23-24'!$D:$D,'PCN DES MetricDATA 23-24'!$BE$18,'PCN DES MetricDATA 23-24'!$E:$E,'PCN DES MetricDATA 23-24'!BH$22)</f>
        <v>0</v>
      </c>
      <c r="BI25" s="206">
        <f>SUMIFS('PCN DES MetricDATA 23-24'!$F:$F,'PCN DES MetricDATA 23-24'!$B:$B,'PCN DES MetricDATA 23-24'!$AZ25,'PCN DES MetricDATA 23-24'!$C:$C,'PCN DES MetricDATA 23-24'!$BE$19,'PCN DES MetricDATA 23-24'!$D:$D,'PCN DES MetricDATA 23-24'!$BE$18,'PCN DES MetricDATA 23-24'!$E:$E,'PCN DES MetricDATA 23-24'!BI$22)</f>
        <v>0</v>
      </c>
      <c r="BJ25" s="206">
        <f>SUMIFS('PCN DES MetricDATA 23-24'!$F:$F,'PCN DES MetricDATA 23-24'!$B:$B,'PCN DES MetricDATA 23-24'!$AZ25,'PCN DES MetricDATA 23-24'!$C:$C,'PCN DES MetricDATA 23-24'!$BE$19,'PCN DES MetricDATA 23-24'!$D:$D,'PCN DES MetricDATA 23-24'!$BE$18,'PCN DES MetricDATA 23-24'!$E:$E,'PCN DES MetricDATA 23-24'!BJ$22)</f>
        <v>0</v>
      </c>
      <c r="BK25" s="206">
        <f>SUMIFS('PCN DES MetricDATA 23-24'!$F:$F,'PCN DES MetricDATA 23-24'!$B:$B,'PCN DES MetricDATA 23-24'!$AZ25,'PCN DES MetricDATA 23-24'!$C:$C,'PCN DES MetricDATA 23-24'!$BE$19,'PCN DES MetricDATA 23-24'!$D:$D,'PCN DES MetricDATA 23-24'!$BE$18,'PCN DES MetricDATA 23-24'!$E:$E,'PCN DES MetricDATA 23-24'!BK$22)</f>
        <v>0</v>
      </c>
      <c r="BL25" s="206">
        <f>SUMIFS('PCN DES MetricDATA 23-24'!$F:$F,'PCN DES MetricDATA 23-24'!$B:$B,'PCN DES MetricDATA 23-24'!$AZ25,'PCN DES MetricDATA 23-24'!$C:$C,'PCN DES MetricDATA 23-24'!$BE$19,'PCN DES MetricDATA 23-24'!$D:$D,'PCN DES MetricDATA 23-24'!$BE$18,'PCN DES MetricDATA 23-24'!$E:$E,'PCN DES MetricDATA 23-24'!BL$22)</f>
        <v>0</v>
      </c>
      <c r="BM25" s="206">
        <f>SUMIFS('PCN DES MetricDATA 23-24'!$F:$F,'PCN DES MetricDATA 23-24'!$B:$B,'PCN DES MetricDATA 23-24'!$AZ25,'PCN DES MetricDATA 23-24'!$C:$C,'PCN DES MetricDATA 23-24'!$BE$19,'PCN DES MetricDATA 23-24'!$D:$D,'PCN DES MetricDATA 23-24'!$BE$18,'PCN DES MetricDATA 23-24'!$E:$E,'PCN DES MetricDATA 23-24'!BM$22)</f>
        <v>0</v>
      </c>
      <c r="BN25" s="206">
        <f>SUMIFS('PCN DES MetricDATA 23-24'!$F:$F,'PCN DES MetricDATA 23-24'!$B:$B,'PCN DES MetricDATA 23-24'!$AZ25,'PCN DES MetricDATA 23-24'!$C:$C,'PCN DES MetricDATA 23-24'!$BE$19,'PCN DES MetricDATA 23-24'!$D:$D,'PCN DES MetricDATA 23-24'!$BE$18,'PCN DES MetricDATA 23-24'!$E:$E,'PCN DES MetricDATA 23-24'!BN$22)</f>
        <v>0</v>
      </c>
      <c r="BO25" s="206">
        <f>SUMIFS('PCN DES MetricDATA 23-24'!$F:$F,'PCN DES MetricDATA 23-24'!$B:$B,'PCN DES MetricDATA 23-24'!$AZ25,'PCN DES MetricDATA 23-24'!$C:$C,'PCN DES MetricDATA 23-24'!$BE$19,'PCN DES MetricDATA 23-24'!$D:$D,'PCN DES MetricDATA 23-24'!$BE$18,'PCN DES MetricDATA 23-24'!$E:$E,'PCN DES MetricDATA 23-24'!BO$22)</f>
        <v>0</v>
      </c>
      <c r="BP25" s="206">
        <f>SUMIFS('PCN DES MetricDATA 23-24'!$F:$F,'PCN DES MetricDATA 23-24'!$B:$B,'PCN DES MetricDATA 23-24'!$AZ25,'PCN DES MetricDATA 23-24'!$C:$C,'PCN DES MetricDATA 23-24'!$BE$19,'PCN DES MetricDATA 23-24'!$D:$D,'PCN DES MetricDATA 23-24'!$BE$18,'PCN DES MetricDATA 23-24'!$E:$E,'PCN DES MetricDATA 23-24'!BP$22)</f>
        <v>0</v>
      </c>
      <c r="BQ25" s="206">
        <f>SUMIFS('PCN DES MetricDATA 23-24'!$F:$F,'PCN DES MetricDATA 23-24'!$B:$B,'PCN DES MetricDATA 23-24'!$AZ25,'PCN DES MetricDATA 23-24'!$C:$C,'PCN DES MetricDATA 23-24'!$BE$19,'PCN DES MetricDATA 23-24'!$D:$D,'PCN DES MetricDATA 23-24'!$BE$18,'PCN DES MetricDATA 23-24'!$E:$E,'PCN DES MetricDATA 23-24'!BQ$22)</f>
        <v>6177</v>
      </c>
      <c r="BR25" s="206">
        <f>SUMIFS('PCN DES MetricDATA 23-24'!$F:$F,'PCN DES MetricDATA 23-24'!$B:$B,'PCN DES MetricDATA 23-24'!$AZ25,'PCN DES MetricDATA 23-24'!$C:$C,'PCN DES MetricDATA 23-24'!$BE$19,'PCN DES MetricDATA 23-24'!$D:$D,'PCN DES MetricDATA 23-24'!$BE$18,'PCN DES MetricDATA 23-24'!$E:$E,'PCN DES MetricDATA 23-24'!BR$22)</f>
        <v>6194</v>
      </c>
      <c r="BS25" s="206">
        <f>SUMIFS('PCN DES MetricDATA 23-24'!$F:$F,'PCN DES MetricDATA 23-24'!$B:$B,'PCN DES MetricDATA 23-24'!$AZ25,'PCN DES MetricDATA 23-24'!$C:$C,'PCN DES MetricDATA 23-24'!$BE$19,'PCN DES MetricDATA 23-24'!$D:$D,'PCN DES MetricDATA 23-24'!$BE$18,'PCN DES MetricDATA 23-24'!$E:$E,'PCN DES MetricDATA 23-24'!BS$22)</f>
        <v>6324</v>
      </c>
      <c r="BT25" s="206">
        <f>SUMIFS('PCN DES MetricDATA 23-24'!$F:$F,'PCN DES MetricDATA 23-24'!$B:$B,'PCN DES MetricDATA 23-24'!$AZ25,'PCN DES MetricDATA 23-24'!$C:$C,'PCN DES MetricDATA 23-24'!$BE$19,'PCN DES MetricDATA 23-24'!$D:$D,'PCN DES MetricDATA 23-24'!$BE$18,'PCN DES MetricDATA 23-24'!$E:$E,'PCN DES MetricDATA 23-24'!BT$22)</f>
        <v>6397</v>
      </c>
      <c r="BU25" s="206">
        <f>SUMIFS('PCN DES MetricDATA 23-24'!$F:$F,'PCN DES MetricDATA 23-24'!$B:$B,'PCN DES MetricDATA 23-24'!$AZ25,'PCN DES MetricDATA 23-24'!$C:$C,'PCN DES MetricDATA 23-24'!$BE$19,'PCN DES MetricDATA 23-24'!$D:$D,'PCN DES MetricDATA 23-24'!$BE$18,'PCN DES MetricDATA 23-24'!$E:$E,'PCN DES MetricDATA 23-24'!BU$22)</f>
        <v>6271</v>
      </c>
      <c r="BV25" s="206">
        <f>SUMIFS('PCN DES MetricDATA 23-24'!$F:$F,'PCN DES MetricDATA 23-24'!$B:$B,'PCN DES MetricDATA 23-24'!$AZ25,'PCN DES MetricDATA 23-24'!$C:$C,'PCN DES MetricDATA 23-24'!$BE$19,'PCN DES MetricDATA 23-24'!$D:$D,'PCN DES MetricDATA 23-24'!$BE$18,'PCN DES MetricDATA 23-24'!$E:$E,'PCN DES MetricDATA 23-24'!BV$22)</f>
        <v>6656</v>
      </c>
      <c r="BW25" s="206">
        <f>SUMIFS('PCN DES MetricDATA 23-24'!$F:$F,'PCN DES MetricDATA 23-24'!$B:$B,'PCN DES MetricDATA 23-24'!$AZ25,'PCN DES MetricDATA 23-24'!$C:$C,'PCN DES MetricDATA 23-24'!$BE$19,'PCN DES MetricDATA 23-24'!$D:$D,'PCN DES MetricDATA 23-24'!$BE$18,'PCN DES MetricDATA 23-24'!$E:$E,'PCN DES MetricDATA 23-24'!BW$22)</f>
        <v>6224</v>
      </c>
      <c r="BX25" s="206">
        <f>SUMIFS('PCN DES MetricDATA 23-24'!$F:$F,'PCN DES MetricDATA 23-24'!$B:$B,'PCN DES MetricDATA 23-24'!$AZ25,'PCN DES MetricDATA 23-24'!$C:$C,'PCN DES MetricDATA 23-24'!$BE$19,'PCN DES MetricDATA 23-24'!$D:$D,'PCN DES MetricDATA 23-24'!$BE$18,'PCN DES MetricDATA 23-24'!$E:$E,'PCN DES MetricDATA 23-24'!BX$22)</f>
        <v>5862</v>
      </c>
      <c r="BY25" s="206">
        <f>SUMIFS('PCN DES MetricDATA 23-24'!$F:$F,'PCN DES MetricDATA 23-24'!$B:$B,'PCN DES MetricDATA 23-24'!$AZ25,'PCN DES MetricDATA 23-24'!$C:$C,'PCN DES MetricDATA 23-24'!$BE$19,'PCN DES MetricDATA 23-24'!$D:$D,'PCN DES MetricDATA 23-24'!$BE$18,'PCN DES MetricDATA 23-24'!$E:$E,'PCN DES MetricDATA 23-24'!BY$22)</f>
        <v>5898</v>
      </c>
      <c r="BZ25" s="206">
        <f>SUMIFS('PCN DES MetricDATA 23-24'!$F:$F,'PCN DES MetricDATA 23-24'!$B:$B,'PCN DES MetricDATA 23-24'!$AZ25,'PCN DES MetricDATA 23-24'!$C:$C,'PCN DES MetricDATA 23-24'!$BE$19,'PCN DES MetricDATA 23-24'!$D:$D,'PCN DES MetricDATA 23-24'!$BE$18,'PCN DES MetricDATA 23-24'!$E:$E,'PCN DES MetricDATA 23-24'!BZ$22)</f>
        <v>5500</v>
      </c>
      <c r="CA25" s="206">
        <f>SUMIFS('PCN DES MetricDATA 23-24'!$F:$F,'PCN DES MetricDATA 23-24'!$B:$B,'PCN DES MetricDATA 23-24'!$AZ25,'PCN DES MetricDATA 23-24'!$C:$C,'PCN DES MetricDATA 23-24'!$BE$19,'PCN DES MetricDATA 23-24'!$D:$D,'PCN DES MetricDATA 23-24'!$BE$18,'PCN DES MetricDATA 23-24'!$E:$E,'PCN DES MetricDATA 23-24'!CA$22)</f>
        <v>5505</v>
      </c>
      <c r="CB25" s="206">
        <f>SUMIFS('PCN DES MetricDATA 23-24'!$F:$F,'PCN DES MetricDATA 23-24'!$B:$B,'PCN DES MetricDATA 23-24'!$AZ25,'PCN DES MetricDATA 23-24'!$C:$C,'PCN DES MetricDATA 23-24'!$BE$19,'PCN DES MetricDATA 23-24'!$D:$D,'PCN DES MetricDATA 23-24'!$BE$18,'PCN DES MetricDATA 23-24'!$E:$E,'PCN DES MetricDATA 23-24'!CB$22)</f>
        <v>6679</v>
      </c>
      <c r="CC25" s="206"/>
      <c r="CD25" s="206"/>
      <c r="CE25" s="206"/>
      <c r="CF25" s="206"/>
    </row>
    <row r="26" spans="1:84" x14ac:dyDescent="0.35">
      <c r="A26" t="s">
        <v>648</v>
      </c>
      <c r="B26" t="s">
        <v>654</v>
      </c>
      <c r="C26" t="s">
        <v>33</v>
      </c>
      <c r="D26" t="s">
        <v>564</v>
      </c>
      <c r="E26" s="2">
        <v>45046</v>
      </c>
      <c r="F26">
        <v>5104</v>
      </c>
      <c r="G26" t="str">
        <f>VLOOKUP($C26,'[1]LKUP PCNDES'!$F$2:$H$12,2,FALSE)</f>
        <v>Care home residents aged 18 years or over, who had a Personalised Care and Support Plan agreed or reviewed</v>
      </c>
      <c r="H26" t="str">
        <f>VLOOKUP($C26,'[1]LKUP PCNDES'!$F$2:$H$12,3,FALSE)</f>
        <v>PCSP</v>
      </c>
      <c r="I26" t="str">
        <f>VLOOKUP($B26,'[1]LKUP PCNDES'!$C$17:$H$60,4,FALSE)</f>
        <v>NHS South East London ICB</v>
      </c>
      <c r="J26" t="str">
        <f>VLOOKUP($B26,'[1]LKUP PCNDES'!$C$17:$H$60,6,FALSE)</f>
        <v>SEL</v>
      </c>
      <c r="R26" s="206"/>
      <c r="S26" s="206" t="s">
        <v>654</v>
      </c>
      <c r="T26" s="206">
        <v>5331</v>
      </c>
      <c r="U26" s="206">
        <v>5715</v>
      </c>
      <c r="V26" s="206">
        <v>5758</v>
      </c>
      <c r="W26" s="206">
        <v>5771</v>
      </c>
      <c r="X26" s="206">
        <v>5817</v>
      </c>
      <c r="Y26" s="206">
        <v>2287</v>
      </c>
      <c r="Z26" s="206">
        <v>5585</v>
      </c>
      <c r="AA26" s="206">
        <v>5514</v>
      </c>
      <c r="AB26" s="206">
        <v>5447</v>
      </c>
      <c r="AC26" s="206">
        <v>5556</v>
      </c>
      <c r="AD26" s="206">
        <v>4393</v>
      </c>
      <c r="AE26" s="206">
        <v>5486</v>
      </c>
      <c r="AF26" s="206">
        <f>SUMIFS('PCN DES MetricDATA 23-24'!$F:$F,'PCN DES MetricDATA 23-24'!$B:$B,'PCN DES MetricDATA 23-24'!$S26,'PCN DES MetricDATA 23-24'!$C:$C,'PCN DES MetricDATA 23-24'!$Y$19,'PCN DES MetricDATA 23-24'!$D:$D,'PCN DES MetricDATA 23-24'!$X$18,'PCN DES MetricDATA 23-24'!$E:$E,'PCN DES MetricDATA 23-24'!AF$22)</f>
        <v>3388</v>
      </c>
      <c r="AG26" s="206">
        <f>SUMIFS('PCN DES MetricDATA 23-24'!$F:$F,'PCN DES MetricDATA 23-24'!$B:$B,'PCN DES MetricDATA 23-24'!$S26,'PCN DES MetricDATA 23-24'!$C:$C,'PCN DES MetricDATA 23-24'!$Y$19,'PCN DES MetricDATA 23-24'!$D:$D,'PCN DES MetricDATA 23-24'!$X$18,'PCN DES MetricDATA 23-24'!$E:$E,'PCN DES MetricDATA 23-24'!AG$22)</f>
        <v>2935</v>
      </c>
      <c r="AH26" s="206">
        <f>SUMIFS('PCN DES MetricDATA 23-24'!$F:$F,'PCN DES MetricDATA 23-24'!$B:$B,'PCN DES MetricDATA 23-24'!$S26,'PCN DES MetricDATA 23-24'!$C:$C,'PCN DES MetricDATA 23-24'!$Y$19,'PCN DES MetricDATA 23-24'!$D:$D,'PCN DES MetricDATA 23-24'!$X$18,'PCN DES MetricDATA 23-24'!$E:$E,'PCN DES MetricDATA 23-24'!AH$22)</f>
        <v>3589</v>
      </c>
      <c r="AI26" s="206">
        <f>SUMIFS('PCN DES MetricDATA 23-24'!$F:$F,'PCN DES MetricDATA 23-24'!$B:$B,'PCN DES MetricDATA 23-24'!$S26,'PCN DES MetricDATA 23-24'!$C:$C,'PCN DES MetricDATA 23-24'!$Y$19,'PCN DES MetricDATA 23-24'!$D:$D,'PCN DES MetricDATA 23-24'!$X$18,'PCN DES MetricDATA 23-24'!$E:$E,'PCN DES MetricDATA 23-24'!AI$22)</f>
        <v>3388</v>
      </c>
      <c r="AJ26" s="206">
        <f>SUMIFS('PCN DES MetricDATA 23-24'!$F:$F,'PCN DES MetricDATA 23-24'!$B:$B,'PCN DES MetricDATA 23-24'!$S26,'PCN DES MetricDATA 23-24'!$C:$C,'PCN DES MetricDATA 23-24'!$Y$19,'PCN DES MetricDATA 23-24'!$D:$D,'PCN DES MetricDATA 23-24'!$X$18,'PCN DES MetricDATA 23-24'!$E:$E,'PCN DES MetricDATA 23-24'!AJ$22)</f>
        <v>4146</v>
      </c>
      <c r="AK26" s="206">
        <f>SUMIFS('PCN DES MetricDATA 23-24'!$F:$F,'PCN DES MetricDATA 23-24'!$B:$B,'PCN DES MetricDATA 23-24'!$S26,'PCN DES MetricDATA 23-24'!$C:$C,'PCN DES MetricDATA 23-24'!$Y$19,'PCN DES MetricDATA 23-24'!$D:$D,'PCN DES MetricDATA 23-24'!$X$18,'PCN DES MetricDATA 23-24'!$E:$E,'PCN DES MetricDATA 23-24'!AK$22)</f>
        <v>4531</v>
      </c>
      <c r="AL26" s="206">
        <f>SUMIFS('PCN DES MetricDATA 23-24'!$F:$F,'PCN DES MetricDATA 23-24'!$B:$B,'PCN DES MetricDATA 23-24'!$S26,'PCN DES MetricDATA 23-24'!$C:$C,'PCN DES MetricDATA 23-24'!$Y$19,'PCN DES MetricDATA 23-24'!$D:$D,'PCN DES MetricDATA 23-24'!$X$18,'PCN DES MetricDATA 23-24'!$E:$E,'PCN DES MetricDATA 23-24'!AL$22)</f>
        <v>4407</v>
      </c>
      <c r="AM26" s="206">
        <f>SUMIFS('PCN DES MetricDATA 23-24'!$F:$F,'PCN DES MetricDATA 23-24'!$B:$B,'PCN DES MetricDATA 23-24'!$S26,'PCN DES MetricDATA 23-24'!$C:$C,'PCN DES MetricDATA 23-24'!$Y$19,'PCN DES MetricDATA 23-24'!$D:$D,'PCN DES MetricDATA 23-24'!$X$18,'PCN DES MetricDATA 23-24'!$E:$E,'PCN DES MetricDATA 23-24'!AM$22)</f>
        <v>4363</v>
      </c>
      <c r="AN26" s="206">
        <f>SUMIFS('PCN DES MetricDATA 23-24'!$F:$F,'PCN DES MetricDATA 23-24'!$B:$B,'PCN DES MetricDATA 23-24'!$S26,'PCN DES MetricDATA 23-24'!$C:$C,'PCN DES MetricDATA 23-24'!$Y$19,'PCN DES MetricDATA 23-24'!$D:$D,'PCN DES MetricDATA 23-24'!$X$18,'PCN DES MetricDATA 23-24'!$E:$E,'PCN DES MetricDATA 23-24'!AN$22)</f>
        <v>4569</v>
      </c>
      <c r="AO26" s="206">
        <f>SUMIFS('PCN DES MetricDATA 23-24'!$F:$F,'PCN DES MetricDATA 23-24'!$B:$B,'PCN DES MetricDATA 23-24'!$S26,'PCN DES MetricDATA 23-24'!$C:$C,'PCN DES MetricDATA 23-24'!$Y$19,'PCN DES MetricDATA 23-24'!$D:$D,'PCN DES MetricDATA 23-24'!$X$18,'PCN DES MetricDATA 23-24'!$E:$E,'PCN DES MetricDATA 23-24'!AO$22)</f>
        <v>4611</v>
      </c>
      <c r="AP26" s="206">
        <f>SUMIFS('PCN DES MetricDATA 23-24'!$F:$F,'PCN DES MetricDATA 23-24'!$B:$B,'PCN DES MetricDATA 23-24'!$S26,'PCN DES MetricDATA 23-24'!$C:$C,'PCN DES MetricDATA 23-24'!$Y$19,'PCN DES MetricDATA 23-24'!$D:$D,'PCN DES MetricDATA 23-24'!$X$18,'PCN DES MetricDATA 23-24'!$E:$E,'PCN DES MetricDATA 23-24'!AP$22)</f>
        <v>4674</v>
      </c>
      <c r="AQ26" s="206">
        <f>SUMIFS('PCN DES MetricDATA 23-24'!$F:$F,'PCN DES MetricDATA 23-24'!$B:$B,'PCN DES MetricDATA 23-24'!$S26,'PCN DES MetricDATA 23-24'!$C:$C,'PCN DES MetricDATA 23-24'!$Y$19,'PCN DES MetricDATA 23-24'!$D:$D,'PCN DES MetricDATA 23-24'!$X$18,'PCN DES MetricDATA 23-24'!$E:$E,'PCN DES MetricDATA 23-24'!AQ$22)</f>
        <v>4883</v>
      </c>
      <c r="AR26" s="206"/>
      <c r="AS26" s="206"/>
      <c r="AT26" s="206"/>
      <c r="AU26" s="206"/>
      <c r="AV26" s="206"/>
      <c r="AW26" s="206"/>
      <c r="AX26" s="206"/>
      <c r="AY26" s="206"/>
      <c r="AZ26" s="206" t="s">
        <v>654</v>
      </c>
      <c r="BA26" s="206">
        <f>SUMIFS('PCN DES MetricDATA 23-24'!$F:$F,'PCN DES MetricDATA 23-24'!$B:$B,'PCN DES MetricDATA 23-24'!$AZ26,'PCN DES MetricDATA 23-24'!$C:$C,'PCN DES MetricDATA 23-24'!$BE$19,'PCN DES MetricDATA 23-24'!$D:$D,'PCN DES MetricDATA 23-24'!$BE$18,'PCN DES MetricDATA 23-24'!$E:$E,'PCN DES MetricDATA 23-24'!BA$22)</f>
        <v>0</v>
      </c>
      <c r="BB26" s="206">
        <f>SUMIFS('PCN DES MetricDATA 23-24'!$F:$F,'PCN DES MetricDATA 23-24'!$B:$B,'PCN DES MetricDATA 23-24'!$AZ26,'PCN DES MetricDATA 23-24'!$C:$C,'PCN DES MetricDATA 23-24'!$BE$19,'PCN DES MetricDATA 23-24'!$D:$D,'PCN DES MetricDATA 23-24'!$BE$18,'PCN DES MetricDATA 23-24'!$E:$E,'PCN DES MetricDATA 23-24'!BB$22)</f>
        <v>0</v>
      </c>
      <c r="BC26" s="206">
        <f>SUMIFS('PCN DES MetricDATA 23-24'!$F:$F,'PCN DES MetricDATA 23-24'!$B:$B,'PCN DES MetricDATA 23-24'!$AZ26,'PCN DES MetricDATA 23-24'!$C:$C,'PCN DES MetricDATA 23-24'!$BE$19,'PCN DES MetricDATA 23-24'!$D:$D,'PCN DES MetricDATA 23-24'!$BE$18,'PCN DES MetricDATA 23-24'!$E:$E,'PCN DES MetricDATA 23-24'!BC$22)</f>
        <v>0</v>
      </c>
      <c r="BD26" s="206">
        <f>SUMIFS('PCN DES MetricDATA 23-24'!$F:$F,'PCN DES MetricDATA 23-24'!$B:$B,'PCN DES MetricDATA 23-24'!$AZ26,'PCN DES MetricDATA 23-24'!$C:$C,'PCN DES MetricDATA 23-24'!$BE$19,'PCN DES MetricDATA 23-24'!$D:$D,'PCN DES MetricDATA 23-24'!$BE$18,'PCN DES MetricDATA 23-24'!$E:$E,'PCN DES MetricDATA 23-24'!BD$22)</f>
        <v>0</v>
      </c>
      <c r="BE26" s="206">
        <f>SUMIFS('PCN DES MetricDATA 23-24'!$F:$F,'PCN DES MetricDATA 23-24'!$B:$B,'PCN DES MetricDATA 23-24'!$AZ26,'PCN DES MetricDATA 23-24'!$C:$C,'PCN DES MetricDATA 23-24'!$BE$19,'PCN DES MetricDATA 23-24'!$D:$D,'PCN DES MetricDATA 23-24'!$BE$18,'PCN DES MetricDATA 23-24'!$E:$E,'PCN DES MetricDATA 23-24'!BE$22)</f>
        <v>0</v>
      </c>
      <c r="BF26" s="206">
        <f>SUMIFS('PCN DES MetricDATA 23-24'!$F:$F,'PCN DES MetricDATA 23-24'!$B:$B,'PCN DES MetricDATA 23-24'!$AZ26,'PCN DES MetricDATA 23-24'!$C:$C,'PCN DES MetricDATA 23-24'!$BE$19,'PCN DES MetricDATA 23-24'!$D:$D,'PCN DES MetricDATA 23-24'!$BE$18,'PCN DES MetricDATA 23-24'!$E:$E,'PCN DES MetricDATA 23-24'!BF$22)</f>
        <v>0</v>
      </c>
      <c r="BG26" s="206">
        <f>SUMIFS('PCN DES MetricDATA 23-24'!$F:$F,'PCN DES MetricDATA 23-24'!$B:$B,'PCN DES MetricDATA 23-24'!$AZ26,'PCN DES MetricDATA 23-24'!$C:$C,'PCN DES MetricDATA 23-24'!$BE$19,'PCN DES MetricDATA 23-24'!$D:$D,'PCN DES MetricDATA 23-24'!$BE$18,'PCN DES MetricDATA 23-24'!$E:$E,'PCN DES MetricDATA 23-24'!BG$22)</f>
        <v>0</v>
      </c>
      <c r="BH26" s="206">
        <f>SUMIFS('PCN DES MetricDATA 23-24'!$F:$F,'PCN DES MetricDATA 23-24'!$B:$B,'PCN DES MetricDATA 23-24'!$AZ26,'PCN DES MetricDATA 23-24'!$C:$C,'PCN DES MetricDATA 23-24'!$BE$19,'PCN DES MetricDATA 23-24'!$D:$D,'PCN DES MetricDATA 23-24'!$BE$18,'PCN DES MetricDATA 23-24'!$E:$E,'PCN DES MetricDATA 23-24'!BH$22)</f>
        <v>0</v>
      </c>
      <c r="BI26" s="206">
        <f>SUMIFS('PCN DES MetricDATA 23-24'!$F:$F,'PCN DES MetricDATA 23-24'!$B:$B,'PCN DES MetricDATA 23-24'!$AZ26,'PCN DES MetricDATA 23-24'!$C:$C,'PCN DES MetricDATA 23-24'!$BE$19,'PCN DES MetricDATA 23-24'!$D:$D,'PCN DES MetricDATA 23-24'!$BE$18,'PCN DES MetricDATA 23-24'!$E:$E,'PCN DES MetricDATA 23-24'!BI$22)</f>
        <v>0</v>
      </c>
      <c r="BJ26" s="206">
        <f>SUMIFS('PCN DES MetricDATA 23-24'!$F:$F,'PCN DES MetricDATA 23-24'!$B:$B,'PCN DES MetricDATA 23-24'!$AZ26,'PCN DES MetricDATA 23-24'!$C:$C,'PCN DES MetricDATA 23-24'!$BE$19,'PCN DES MetricDATA 23-24'!$D:$D,'PCN DES MetricDATA 23-24'!$BE$18,'PCN DES MetricDATA 23-24'!$E:$E,'PCN DES MetricDATA 23-24'!BJ$22)</f>
        <v>0</v>
      </c>
      <c r="BK26" s="206">
        <f>SUMIFS('PCN DES MetricDATA 23-24'!$F:$F,'PCN DES MetricDATA 23-24'!$B:$B,'PCN DES MetricDATA 23-24'!$AZ26,'PCN DES MetricDATA 23-24'!$C:$C,'PCN DES MetricDATA 23-24'!$BE$19,'PCN DES MetricDATA 23-24'!$D:$D,'PCN DES MetricDATA 23-24'!$BE$18,'PCN DES MetricDATA 23-24'!$E:$E,'PCN DES MetricDATA 23-24'!BK$22)</f>
        <v>0</v>
      </c>
      <c r="BL26" s="206">
        <f>SUMIFS('PCN DES MetricDATA 23-24'!$F:$F,'PCN DES MetricDATA 23-24'!$B:$B,'PCN DES MetricDATA 23-24'!$AZ26,'PCN DES MetricDATA 23-24'!$C:$C,'PCN DES MetricDATA 23-24'!$BE$19,'PCN DES MetricDATA 23-24'!$D:$D,'PCN DES MetricDATA 23-24'!$BE$18,'PCN DES MetricDATA 23-24'!$E:$E,'PCN DES MetricDATA 23-24'!BL$22)</f>
        <v>0</v>
      </c>
      <c r="BM26" s="206">
        <f>SUMIFS('PCN DES MetricDATA 23-24'!$F:$F,'PCN DES MetricDATA 23-24'!$B:$B,'PCN DES MetricDATA 23-24'!$AZ26,'PCN DES MetricDATA 23-24'!$C:$C,'PCN DES MetricDATA 23-24'!$BE$19,'PCN DES MetricDATA 23-24'!$D:$D,'PCN DES MetricDATA 23-24'!$BE$18,'PCN DES MetricDATA 23-24'!$E:$E,'PCN DES MetricDATA 23-24'!BM$22)</f>
        <v>0</v>
      </c>
      <c r="BN26" s="206">
        <f>SUMIFS('PCN DES MetricDATA 23-24'!$F:$F,'PCN DES MetricDATA 23-24'!$B:$B,'PCN DES MetricDATA 23-24'!$AZ26,'PCN DES MetricDATA 23-24'!$C:$C,'PCN DES MetricDATA 23-24'!$BE$19,'PCN DES MetricDATA 23-24'!$D:$D,'PCN DES MetricDATA 23-24'!$BE$18,'PCN DES MetricDATA 23-24'!$E:$E,'PCN DES MetricDATA 23-24'!BN$22)</f>
        <v>0</v>
      </c>
      <c r="BO26" s="206">
        <f>SUMIFS('PCN DES MetricDATA 23-24'!$F:$F,'PCN DES MetricDATA 23-24'!$B:$B,'PCN DES MetricDATA 23-24'!$AZ26,'PCN DES MetricDATA 23-24'!$C:$C,'PCN DES MetricDATA 23-24'!$BE$19,'PCN DES MetricDATA 23-24'!$D:$D,'PCN DES MetricDATA 23-24'!$BE$18,'PCN DES MetricDATA 23-24'!$E:$E,'PCN DES MetricDATA 23-24'!BO$22)</f>
        <v>0</v>
      </c>
      <c r="BP26" s="206">
        <f>SUMIFS('PCN DES MetricDATA 23-24'!$F:$F,'PCN DES MetricDATA 23-24'!$B:$B,'PCN DES MetricDATA 23-24'!$AZ26,'PCN DES MetricDATA 23-24'!$C:$C,'PCN DES MetricDATA 23-24'!$BE$19,'PCN DES MetricDATA 23-24'!$D:$D,'PCN DES MetricDATA 23-24'!$BE$18,'PCN DES MetricDATA 23-24'!$E:$E,'PCN DES MetricDATA 23-24'!BP$22)</f>
        <v>0</v>
      </c>
      <c r="BQ26" s="206">
        <f>SUMIFS('PCN DES MetricDATA 23-24'!$F:$F,'PCN DES MetricDATA 23-24'!$B:$B,'PCN DES MetricDATA 23-24'!$AZ26,'PCN DES MetricDATA 23-24'!$C:$C,'PCN DES MetricDATA 23-24'!$BE$19,'PCN DES MetricDATA 23-24'!$D:$D,'PCN DES MetricDATA 23-24'!$BE$18,'PCN DES MetricDATA 23-24'!$E:$E,'PCN DES MetricDATA 23-24'!BQ$22)</f>
        <v>5104</v>
      </c>
      <c r="BR26" s="206">
        <f>SUMIFS('PCN DES MetricDATA 23-24'!$F:$F,'PCN DES MetricDATA 23-24'!$B:$B,'PCN DES MetricDATA 23-24'!$AZ26,'PCN DES MetricDATA 23-24'!$C:$C,'PCN DES MetricDATA 23-24'!$BE$19,'PCN DES MetricDATA 23-24'!$D:$D,'PCN DES MetricDATA 23-24'!$BE$18,'PCN DES MetricDATA 23-24'!$E:$E,'PCN DES MetricDATA 23-24'!BR$22)</f>
        <v>3788</v>
      </c>
      <c r="BS26" s="206">
        <f>SUMIFS('PCN DES MetricDATA 23-24'!$F:$F,'PCN DES MetricDATA 23-24'!$B:$B,'PCN DES MetricDATA 23-24'!$AZ26,'PCN DES MetricDATA 23-24'!$C:$C,'PCN DES MetricDATA 23-24'!$BE$19,'PCN DES MetricDATA 23-24'!$D:$D,'PCN DES MetricDATA 23-24'!$BE$18,'PCN DES MetricDATA 23-24'!$E:$E,'PCN DES MetricDATA 23-24'!BS$22)</f>
        <v>5218</v>
      </c>
      <c r="BT26" s="206">
        <f>SUMIFS('PCN DES MetricDATA 23-24'!$F:$F,'PCN DES MetricDATA 23-24'!$B:$B,'PCN DES MetricDATA 23-24'!$AZ26,'PCN DES MetricDATA 23-24'!$C:$C,'PCN DES MetricDATA 23-24'!$BE$19,'PCN DES MetricDATA 23-24'!$D:$D,'PCN DES MetricDATA 23-24'!$BE$18,'PCN DES MetricDATA 23-24'!$E:$E,'PCN DES MetricDATA 23-24'!BT$22)</f>
        <v>4776</v>
      </c>
      <c r="BU26" s="206">
        <f>SUMIFS('PCN DES MetricDATA 23-24'!$F:$F,'PCN DES MetricDATA 23-24'!$B:$B,'PCN DES MetricDATA 23-24'!$AZ26,'PCN DES MetricDATA 23-24'!$C:$C,'PCN DES MetricDATA 23-24'!$BE$19,'PCN DES MetricDATA 23-24'!$D:$D,'PCN DES MetricDATA 23-24'!$BE$18,'PCN DES MetricDATA 23-24'!$E:$E,'PCN DES MetricDATA 23-24'!BU$22)</f>
        <v>5630</v>
      </c>
      <c r="BV26" s="206">
        <f>SUMIFS('PCN DES MetricDATA 23-24'!$F:$F,'PCN DES MetricDATA 23-24'!$B:$B,'PCN DES MetricDATA 23-24'!$AZ26,'PCN DES MetricDATA 23-24'!$C:$C,'PCN DES MetricDATA 23-24'!$BE$19,'PCN DES MetricDATA 23-24'!$D:$D,'PCN DES MetricDATA 23-24'!$BE$18,'PCN DES MetricDATA 23-24'!$E:$E,'PCN DES MetricDATA 23-24'!BV$22)</f>
        <v>5915</v>
      </c>
      <c r="BW26" s="206">
        <f>SUMIFS('PCN DES MetricDATA 23-24'!$F:$F,'PCN DES MetricDATA 23-24'!$B:$B,'PCN DES MetricDATA 23-24'!$AZ26,'PCN DES MetricDATA 23-24'!$C:$C,'PCN DES MetricDATA 23-24'!$BE$19,'PCN DES MetricDATA 23-24'!$D:$D,'PCN DES MetricDATA 23-24'!$BE$18,'PCN DES MetricDATA 23-24'!$E:$E,'PCN DES MetricDATA 23-24'!BW$22)</f>
        <v>5731</v>
      </c>
      <c r="BX26" s="206">
        <f>SUMIFS('PCN DES MetricDATA 23-24'!$F:$F,'PCN DES MetricDATA 23-24'!$B:$B,'PCN DES MetricDATA 23-24'!$AZ26,'PCN DES MetricDATA 23-24'!$C:$C,'PCN DES MetricDATA 23-24'!$BE$19,'PCN DES MetricDATA 23-24'!$D:$D,'PCN DES MetricDATA 23-24'!$BE$18,'PCN DES MetricDATA 23-24'!$E:$E,'PCN DES MetricDATA 23-24'!BX$22)</f>
        <v>5632</v>
      </c>
      <c r="BY26" s="206">
        <f>SUMIFS('PCN DES MetricDATA 23-24'!$F:$F,'PCN DES MetricDATA 23-24'!$B:$B,'PCN DES MetricDATA 23-24'!$AZ26,'PCN DES MetricDATA 23-24'!$C:$C,'PCN DES MetricDATA 23-24'!$BE$19,'PCN DES MetricDATA 23-24'!$D:$D,'PCN DES MetricDATA 23-24'!$BE$18,'PCN DES MetricDATA 23-24'!$E:$E,'PCN DES MetricDATA 23-24'!BY$22)</f>
        <v>5754</v>
      </c>
      <c r="BZ26" s="206">
        <f>SUMIFS('PCN DES MetricDATA 23-24'!$F:$F,'PCN DES MetricDATA 23-24'!$B:$B,'PCN DES MetricDATA 23-24'!$AZ26,'PCN DES MetricDATA 23-24'!$C:$C,'PCN DES MetricDATA 23-24'!$BE$19,'PCN DES MetricDATA 23-24'!$D:$D,'PCN DES MetricDATA 23-24'!$BE$18,'PCN DES MetricDATA 23-24'!$E:$E,'PCN DES MetricDATA 23-24'!BZ$22)</f>
        <v>5678</v>
      </c>
      <c r="CA26" s="206">
        <f>SUMIFS('PCN DES MetricDATA 23-24'!$F:$F,'PCN DES MetricDATA 23-24'!$B:$B,'PCN DES MetricDATA 23-24'!$AZ26,'PCN DES MetricDATA 23-24'!$C:$C,'PCN DES MetricDATA 23-24'!$BE$19,'PCN DES MetricDATA 23-24'!$D:$D,'PCN DES MetricDATA 23-24'!$BE$18,'PCN DES MetricDATA 23-24'!$E:$E,'PCN DES MetricDATA 23-24'!CA$22)</f>
        <v>5772</v>
      </c>
      <c r="CB26" s="206">
        <f>SUMIFS('PCN DES MetricDATA 23-24'!$F:$F,'PCN DES MetricDATA 23-24'!$B:$B,'PCN DES MetricDATA 23-24'!$AZ26,'PCN DES MetricDATA 23-24'!$C:$C,'PCN DES MetricDATA 23-24'!$BE$19,'PCN DES MetricDATA 23-24'!$D:$D,'PCN DES MetricDATA 23-24'!$BE$18,'PCN DES MetricDATA 23-24'!$E:$E,'PCN DES MetricDATA 23-24'!CB$22)</f>
        <v>5859</v>
      </c>
      <c r="CC26" s="206"/>
      <c r="CD26" s="206"/>
      <c r="CE26" s="206"/>
      <c r="CF26" s="206"/>
    </row>
    <row r="27" spans="1:84" x14ac:dyDescent="0.35">
      <c r="A27" t="s">
        <v>648</v>
      </c>
      <c r="B27" t="s">
        <v>654</v>
      </c>
      <c r="C27" t="s">
        <v>33</v>
      </c>
      <c r="D27" t="s">
        <v>564</v>
      </c>
      <c r="E27" s="2">
        <v>45077</v>
      </c>
      <c r="F27">
        <v>3788</v>
      </c>
      <c r="G27" t="str">
        <f>VLOOKUP($C27,'[1]LKUP PCNDES'!$F$2:$H$12,2,FALSE)</f>
        <v>Care home residents aged 18 years or over, who had a Personalised Care and Support Plan agreed or reviewed</v>
      </c>
      <c r="H27" t="str">
        <f>VLOOKUP($C27,'[1]LKUP PCNDES'!$F$2:$H$12,3,FALSE)</f>
        <v>PCSP</v>
      </c>
      <c r="I27" t="str">
        <f>VLOOKUP($B27,'[1]LKUP PCNDES'!$C$17:$H$60,4,FALSE)</f>
        <v>NHS South East London ICB</v>
      </c>
      <c r="J27" t="str">
        <f>VLOOKUP($B27,'[1]LKUP PCNDES'!$C$17:$H$60,6,FALSE)</f>
        <v>SEL</v>
      </c>
      <c r="R27" s="206"/>
      <c r="S27" s="206" t="s">
        <v>656</v>
      </c>
      <c r="T27" s="206">
        <v>6532</v>
      </c>
      <c r="U27" s="206">
        <v>6655</v>
      </c>
      <c r="V27" s="206">
        <v>6710</v>
      </c>
      <c r="W27" s="206">
        <v>6893</v>
      </c>
      <c r="X27" s="206">
        <v>7085</v>
      </c>
      <c r="Y27" s="206">
        <v>5905</v>
      </c>
      <c r="Z27" s="206">
        <v>7174</v>
      </c>
      <c r="AA27" s="206">
        <v>7188</v>
      </c>
      <c r="AB27" s="206">
        <v>7188</v>
      </c>
      <c r="AC27" s="206">
        <v>7350</v>
      </c>
      <c r="AD27" s="206">
        <v>6883</v>
      </c>
      <c r="AE27" s="206">
        <v>7105</v>
      </c>
      <c r="AF27" s="206">
        <f>SUMIFS('PCN DES MetricDATA 23-24'!$F:$F,'PCN DES MetricDATA 23-24'!$B:$B,'PCN DES MetricDATA 23-24'!$S27,'PCN DES MetricDATA 23-24'!$C:$C,'PCN DES MetricDATA 23-24'!$Y$19,'PCN DES MetricDATA 23-24'!$D:$D,'PCN DES MetricDATA 23-24'!$X$18,'PCN DES MetricDATA 23-24'!$E:$E,'PCN DES MetricDATA 23-24'!AF$22)</f>
        <v>5227</v>
      </c>
      <c r="AG27" s="206">
        <f>SUMIFS('PCN DES MetricDATA 23-24'!$F:$F,'PCN DES MetricDATA 23-24'!$B:$B,'PCN DES MetricDATA 23-24'!$S27,'PCN DES MetricDATA 23-24'!$C:$C,'PCN DES MetricDATA 23-24'!$Y$19,'PCN DES MetricDATA 23-24'!$D:$D,'PCN DES MetricDATA 23-24'!$X$18,'PCN DES MetricDATA 23-24'!$E:$E,'PCN DES MetricDATA 23-24'!AG$22)</f>
        <v>4454</v>
      </c>
      <c r="AH27" s="206">
        <f>SUMIFS('PCN DES MetricDATA 23-24'!$F:$F,'PCN DES MetricDATA 23-24'!$B:$B,'PCN DES MetricDATA 23-24'!$S27,'PCN DES MetricDATA 23-24'!$C:$C,'PCN DES MetricDATA 23-24'!$Y$19,'PCN DES MetricDATA 23-24'!$D:$D,'PCN DES MetricDATA 23-24'!$X$18,'PCN DES MetricDATA 23-24'!$E:$E,'PCN DES MetricDATA 23-24'!AH$22)</f>
        <v>5276</v>
      </c>
      <c r="AI27" s="206">
        <f>SUMIFS('PCN DES MetricDATA 23-24'!$F:$F,'PCN DES MetricDATA 23-24'!$B:$B,'PCN DES MetricDATA 23-24'!$S27,'PCN DES MetricDATA 23-24'!$C:$C,'PCN DES MetricDATA 23-24'!$Y$19,'PCN DES MetricDATA 23-24'!$D:$D,'PCN DES MetricDATA 23-24'!$X$18,'PCN DES MetricDATA 23-24'!$E:$E,'PCN DES MetricDATA 23-24'!AI$22)</f>
        <v>4955</v>
      </c>
      <c r="AJ27" s="206">
        <f>SUMIFS('PCN DES MetricDATA 23-24'!$F:$F,'PCN DES MetricDATA 23-24'!$B:$B,'PCN DES MetricDATA 23-24'!$S27,'PCN DES MetricDATA 23-24'!$C:$C,'PCN DES MetricDATA 23-24'!$Y$19,'PCN DES MetricDATA 23-24'!$D:$D,'PCN DES MetricDATA 23-24'!$X$18,'PCN DES MetricDATA 23-24'!$E:$E,'PCN DES MetricDATA 23-24'!AJ$22)</f>
        <v>5416</v>
      </c>
      <c r="AK27" s="206">
        <f>SUMIFS('PCN DES MetricDATA 23-24'!$F:$F,'PCN DES MetricDATA 23-24'!$B:$B,'PCN DES MetricDATA 23-24'!$S27,'PCN DES MetricDATA 23-24'!$C:$C,'PCN DES MetricDATA 23-24'!$Y$19,'PCN DES MetricDATA 23-24'!$D:$D,'PCN DES MetricDATA 23-24'!$X$18,'PCN DES MetricDATA 23-24'!$E:$E,'PCN DES MetricDATA 23-24'!AK$22)</f>
        <v>5656</v>
      </c>
      <c r="AL27" s="206">
        <f>SUMIFS('PCN DES MetricDATA 23-24'!$F:$F,'PCN DES MetricDATA 23-24'!$B:$B,'PCN DES MetricDATA 23-24'!$S27,'PCN DES MetricDATA 23-24'!$C:$C,'PCN DES MetricDATA 23-24'!$Y$19,'PCN DES MetricDATA 23-24'!$D:$D,'PCN DES MetricDATA 23-24'!$X$18,'PCN DES MetricDATA 23-24'!$E:$E,'PCN DES MetricDATA 23-24'!AL$22)</f>
        <v>5508</v>
      </c>
      <c r="AM27" s="206">
        <f>SUMIFS('PCN DES MetricDATA 23-24'!$F:$F,'PCN DES MetricDATA 23-24'!$B:$B,'PCN DES MetricDATA 23-24'!$S27,'PCN DES MetricDATA 23-24'!$C:$C,'PCN DES MetricDATA 23-24'!$Y$19,'PCN DES MetricDATA 23-24'!$D:$D,'PCN DES MetricDATA 23-24'!$X$18,'PCN DES MetricDATA 23-24'!$E:$E,'PCN DES MetricDATA 23-24'!AM$22)</f>
        <v>5634</v>
      </c>
      <c r="AN27" s="206">
        <f>SUMIFS('PCN DES MetricDATA 23-24'!$F:$F,'PCN DES MetricDATA 23-24'!$B:$B,'PCN DES MetricDATA 23-24'!$S27,'PCN DES MetricDATA 23-24'!$C:$C,'PCN DES MetricDATA 23-24'!$Y$19,'PCN DES MetricDATA 23-24'!$D:$D,'PCN DES MetricDATA 23-24'!$X$18,'PCN DES MetricDATA 23-24'!$E:$E,'PCN DES MetricDATA 23-24'!AN$22)</f>
        <v>5776</v>
      </c>
      <c r="AO27" s="206">
        <f>SUMIFS('PCN DES MetricDATA 23-24'!$F:$F,'PCN DES MetricDATA 23-24'!$B:$B,'PCN DES MetricDATA 23-24'!$S27,'PCN DES MetricDATA 23-24'!$C:$C,'PCN DES MetricDATA 23-24'!$Y$19,'PCN DES MetricDATA 23-24'!$D:$D,'PCN DES MetricDATA 23-24'!$X$18,'PCN DES MetricDATA 23-24'!$E:$E,'PCN DES MetricDATA 23-24'!AO$22)</f>
        <v>5837</v>
      </c>
      <c r="AP27" s="206">
        <f>SUMIFS('PCN DES MetricDATA 23-24'!$F:$F,'PCN DES MetricDATA 23-24'!$B:$B,'PCN DES MetricDATA 23-24'!$S27,'PCN DES MetricDATA 23-24'!$C:$C,'PCN DES MetricDATA 23-24'!$Y$19,'PCN DES MetricDATA 23-24'!$D:$D,'PCN DES MetricDATA 23-24'!$X$18,'PCN DES MetricDATA 23-24'!$E:$E,'PCN DES MetricDATA 23-24'!AP$22)</f>
        <v>5912</v>
      </c>
      <c r="AQ27" s="206">
        <f>SUMIFS('PCN DES MetricDATA 23-24'!$F:$F,'PCN DES MetricDATA 23-24'!$B:$B,'PCN DES MetricDATA 23-24'!$S27,'PCN DES MetricDATA 23-24'!$C:$C,'PCN DES MetricDATA 23-24'!$Y$19,'PCN DES MetricDATA 23-24'!$D:$D,'PCN DES MetricDATA 23-24'!$X$18,'PCN DES MetricDATA 23-24'!$E:$E,'PCN DES MetricDATA 23-24'!AQ$22)</f>
        <v>6034</v>
      </c>
      <c r="AR27" s="206"/>
      <c r="AS27" s="206"/>
      <c r="AT27" s="206"/>
      <c r="AU27" s="206"/>
      <c r="AV27" s="206"/>
      <c r="AW27" s="206"/>
      <c r="AX27" s="206"/>
      <c r="AY27" s="206"/>
      <c r="AZ27" s="206" t="s">
        <v>656</v>
      </c>
      <c r="BA27" s="206">
        <f>SUMIFS('PCN DES MetricDATA 23-24'!$F:$F,'PCN DES MetricDATA 23-24'!$B:$B,'PCN DES MetricDATA 23-24'!$AZ27,'PCN DES MetricDATA 23-24'!$C:$C,'PCN DES MetricDATA 23-24'!$BE$19,'PCN DES MetricDATA 23-24'!$D:$D,'PCN DES MetricDATA 23-24'!$BE$18,'PCN DES MetricDATA 23-24'!$E:$E,'PCN DES MetricDATA 23-24'!BA$22)</f>
        <v>0</v>
      </c>
      <c r="BB27" s="206">
        <f>SUMIFS('PCN DES MetricDATA 23-24'!$F:$F,'PCN DES MetricDATA 23-24'!$B:$B,'PCN DES MetricDATA 23-24'!$AZ27,'PCN DES MetricDATA 23-24'!$C:$C,'PCN DES MetricDATA 23-24'!$BE$19,'PCN DES MetricDATA 23-24'!$D:$D,'PCN DES MetricDATA 23-24'!$BE$18,'PCN DES MetricDATA 23-24'!$E:$E,'PCN DES MetricDATA 23-24'!BB$22)</f>
        <v>0</v>
      </c>
      <c r="BC27" s="206">
        <f>SUMIFS('PCN DES MetricDATA 23-24'!$F:$F,'PCN DES MetricDATA 23-24'!$B:$B,'PCN DES MetricDATA 23-24'!$AZ27,'PCN DES MetricDATA 23-24'!$C:$C,'PCN DES MetricDATA 23-24'!$BE$19,'PCN DES MetricDATA 23-24'!$D:$D,'PCN DES MetricDATA 23-24'!$BE$18,'PCN DES MetricDATA 23-24'!$E:$E,'PCN DES MetricDATA 23-24'!BC$22)</f>
        <v>0</v>
      </c>
      <c r="BD27" s="206">
        <f>SUMIFS('PCN DES MetricDATA 23-24'!$F:$F,'PCN DES MetricDATA 23-24'!$B:$B,'PCN DES MetricDATA 23-24'!$AZ27,'PCN DES MetricDATA 23-24'!$C:$C,'PCN DES MetricDATA 23-24'!$BE$19,'PCN DES MetricDATA 23-24'!$D:$D,'PCN DES MetricDATA 23-24'!$BE$18,'PCN DES MetricDATA 23-24'!$E:$E,'PCN DES MetricDATA 23-24'!BD$22)</f>
        <v>0</v>
      </c>
      <c r="BE27" s="206">
        <f>SUMIFS('PCN DES MetricDATA 23-24'!$F:$F,'PCN DES MetricDATA 23-24'!$B:$B,'PCN DES MetricDATA 23-24'!$AZ27,'PCN DES MetricDATA 23-24'!$C:$C,'PCN DES MetricDATA 23-24'!$BE$19,'PCN DES MetricDATA 23-24'!$D:$D,'PCN DES MetricDATA 23-24'!$BE$18,'PCN DES MetricDATA 23-24'!$E:$E,'PCN DES MetricDATA 23-24'!BE$22)</f>
        <v>0</v>
      </c>
      <c r="BF27" s="206">
        <f>SUMIFS('PCN DES MetricDATA 23-24'!$F:$F,'PCN DES MetricDATA 23-24'!$B:$B,'PCN DES MetricDATA 23-24'!$AZ27,'PCN DES MetricDATA 23-24'!$C:$C,'PCN DES MetricDATA 23-24'!$BE$19,'PCN DES MetricDATA 23-24'!$D:$D,'PCN DES MetricDATA 23-24'!$BE$18,'PCN DES MetricDATA 23-24'!$E:$E,'PCN DES MetricDATA 23-24'!BF$22)</f>
        <v>0</v>
      </c>
      <c r="BG27" s="206">
        <f>SUMIFS('PCN DES MetricDATA 23-24'!$F:$F,'PCN DES MetricDATA 23-24'!$B:$B,'PCN DES MetricDATA 23-24'!$AZ27,'PCN DES MetricDATA 23-24'!$C:$C,'PCN DES MetricDATA 23-24'!$BE$19,'PCN DES MetricDATA 23-24'!$D:$D,'PCN DES MetricDATA 23-24'!$BE$18,'PCN DES MetricDATA 23-24'!$E:$E,'PCN DES MetricDATA 23-24'!BG$22)</f>
        <v>0</v>
      </c>
      <c r="BH27" s="206">
        <f>SUMIFS('PCN DES MetricDATA 23-24'!$F:$F,'PCN DES MetricDATA 23-24'!$B:$B,'PCN DES MetricDATA 23-24'!$AZ27,'PCN DES MetricDATA 23-24'!$C:$C,'PCN DES MetricDATA 23-24'!$BE$19,'PCN DES MetricDATA 23-24'!$D:$D,'PCN DES MetricDATA 23-24'!$BE$18,'PCN DES MetricDATA 23-24'!$E:$E,'PCN DES MetricDATA 23-24'!BH$22)</f>
        <v>0</v>
      </c>
      <c r="BI27" s="206">
        <f>SUMIFS('PCN DES MetricDATA 23-24'!$F:$F,'PCN DES MetricDATA 23-24'!$B:$B,'PCN DES MetricDATA 23-24'!$AZ27,'PCN DES MetricDATA 23-24'!$C:$C,'PCN DES MetricDATA 23-24'!$BE$19,'PCN DES MetricDATA 23-24'!$D:$D,'PCN DES MetricDATA 23-24'!$BE$18,'PCN DES MetricDATA 23-24'!$E:$E,'PCN DES MetricDATA 23-24'!BI$22)</f>
        <v>0</v>
      </c>
      <c r="BJ27" s="206">
        <f>SUMIFS('PCN DES MetricDATA 23-24'!$F:$F,'PCN DES MetricDATA 23-24'!$B:$B,'PCN DES MetricDATA 23-24'!$AZ27,'PCN DES MetricDATA 23-24'!$C:$C,'PCN DES MetricDATA 23-24'!$BE$19,'PCN DES MetricDATA 23-24'!$D:$D,'PCN DES MetricDATA 23-24'!$BE$18,'PCN DES MetricDATA 23-24'!$E:$E,'PCN DES MetricDATA 23-24'!BJ$22)</f>
        <v>0</v>
      </c>
      <c r="BK27" s="206">
        <f>SUMIFS('PCN DES MetricDATA 23-24'!$F:$F,'PCN DES MetricDATA 23-24'!$B:$B,'PCN DES MetricDATA 23-24'!$AZ27,'PCN DES MetricDATA 23-24'!$C:$C,'PCN DES MetricDATA 23-24'!$BE$19,'PCN DES MetricDATA 23-24'!$D:$D,'PCN DES MetricDATA 23-24'!$BE$18,'PCN DES MetricDATA 23-24'!$E:$E,'PCN DES MetricDATA 23-24'!BK$22)</f>
        <v>0</v>
      </c>
      <c r="BL27" s="206">
        <f>SUMIFS('PCN DES MetricDATA 23-24'!$F:$F,'PCN DES MetricDATA 23-24'!$B:$B,'PCN DES MetricDATA 23-24'!$AZ27,'PCN DES MetricDATA 23-24'!$C:$C,'PCN DES MetricDATA 23-24'!$BE$19,'PCN DES MetricDATA 23-24'!$D:$D,'PCN DES MetricDATA 23-24'!$BE$18,'PCN DES MetricDATA 23-24'!$E:$E,'PCN DES MetricDATA 23-24'!BL$22)</f>
        <v>0</v>
      </c>
      <c r="BM27" s="206">
        <f>SUMIFS('PCN DES MetricDATA 23-24'!$F:$F,'PCN DES MetricDATA 23-24'!$B:$B,'PCN DES MetricDATA 23-24'!$AZ27,'PCN DES MetricDATA 23-24'!$C:$C,'PCN DES MetricDATA 23-24'!$BE$19,'PCN DES MetricDATA 23-24'!$D:$D,'PCN DES MetricDATA 23-24'!$BE$18,'PCN DES MetricDATA 23-24'!$E:$E,'PCN DES MetricDATA 23-24'!BM$22)</f>
        <v>0</v>
      </c>
      <c r="BN27" s="206">
        <f>SUMIFS('PCN DES MetricDATA 23-24'!$F:$F,'PCN DES MetricDATA 23-24'!$B:$B,'PCN DES MetricDATA 23-24'!$AZ27,'PCN DES MetricDATA 23-24'!$C:$C,'PCN DES MetricDATA 23-24'!$BE$19,'PCN DES MetricDATA 23-24'!$D:$D,'PCN DES MetricDATA 23-24'!$BE$18,'PCN DES MetricDATA 23-24'!$E:$E,'PCN DES MetricDATA 23-24'!BN$22)</f>
        <v>0</v>
      </c>
      <c r="BO27" s="206">
        <f>SUMIFS('PCN DES MetricDATA 23-24'!$F:$F,'PCN DES MetricDATA 23-24'!$B:$B,'PCN DES MetricDATA 23-24'!$AZ27,'PCN DES MetricDATA 23-24'!$C:$C,'PCN DES MetricDATA 23-24'!$BE$19,'PCN DES MetricDATA 23-24'!$D:$D,'PCN DES MetricDATA 23-24'!$BE$18,'PCN DES MetricDATA 23-24'!$E:$E,'PCN DES MetricDATA 23-24'!BO$22)</f>
        <v>0</v>
      </c>
      <c r="BP27" s="206">
        <f>SUMIFS('PCN DES MetricDATA 23-24'!$F:$F,'PCN DES MetricDATA 23-24'!$B:$B,'PCN DES MetricDATA 23-24'!$AZ27,'PCN DES MetricDATA 23-24'!$C:$C,'PCN DES MetricDATA 23-24'!$BE$19,'PCN DES MetricDATA 23-24'!$D:$D,'PCN DES MetricDATA 23-24'!$BE$18,'PCN DES MetricDATA 23-24'!$E:$E,'PCN DES MetricDATA 23-24'!BP$22)</f>
        <v>0</v>
      </c>
      <c r="BQ27" s="206">
        <f>SUMIFS('PCN DES MetricDATA 23-24'!$F:$F,'PCN DES MetricDATA 23-24'!$B:$B,'PCN DES MetricDATA 23-24'!$AZ27,'PCN DES MetricDATA 23-24'!$C:$C,'PCN DES MetricDATA 23-24'!$BE$19,'PCN DES MetricDATA 23-24'!$D:$D,'PCN DES MetricDATA 23-24'!$BE$18,'PCN DES MetricDATA 23-24'!$E:$E,'PCN DES MetricDATA 23-24'!BQ$22)</f>
        <v>7078</v>
      </c>
      <c r="BR27" s="206">
        <f>SUMIFS('PCN DES MetricDATA 23-24'!$F:$F,'PCN DES MetricDATA 23-24'!$B:$B,'PCN DES MetricDATA 23-24'!$AZ27,'PCN DES MetricDATA 23-24'!$C:$C,'PCN DES MetricDATA 23-24'!$BE$19,'PCN DES MetricDATA 23-24'!$D:$D,'PCN DES MetricDATA 23-24'!$BE$18,'PCN DES MetricDATA 23-24'!$E:$E,'PCN DES MetricDATA 23-24'!BR$22)</f>
        <v>6002</v>
      </c>
      <c r="BS27" s="206">
        <f>SUMIFS('PCN DES MetricDATA 23-24'!$F:$F,'PCN DES MetricDATA 23-24'!$B:$B,'PCN DES MetricDATA 23-24'!$AZ27,'PCN DES MetricDATA 23-24'!$C:$C,'PCN DES MetricDATA 23-24'!$BE$19,'PCN DES MetricDATA 23-24'!$D:$D,'PCN DES MetricDATA 23-24'!$BE$18,'PCN DES MetricDATA 23-24'!$E:$E,'PCN DES MetricDATA 23-24'!BS$22)</f>
        <v>7122</v>
      </c>
      <c r="BT27" s="206">
        <f>SUMIFS('PCN DES MetricDATA 23-24'!$F:$F,'PCN DES MetricDATA 23-24'!$B:$B,'PCN DES MetricDATA 23-24'!$AZ27,'PCN DES MetricDATA 23-24'!$C:$C,'PCN DES MetricDATA 23-24'!$BE$19,'PCN DES MetricDATA 23-24'!$D:$D,'PCN DES MetricDATA 23-24'!$BE$18,'PCN DES MetricDATA 23-24'!$E:$E,'PCN DES MetricDATA 23-24'!BT$22)</f>
        <v>6719</v>
      </c>
      <c r="BU27" s="206">
        <f>SUMIFS('PCN DES MetricDATA 23-24'!$F:$F,'PCN DES MetricDATA 23-24'!$B:$B,'PCN DES MetricDATA 23-24'!$AZ27,'PCN DES MetricDATA 23-24'!$C:$C,'PCN DES MetricDATA 23-24'!$BE$19,'PCN DES MetricDATA 23-24'!$D:$D,'PCN DES MetricDATA 23-24'!$BE$18,'PCN DES MetricDATA 23-24'!$E:$E,'PCN DES MetricDATA 23-24'!BU$22)</f>
        <v>7180</v>
      </c>
      <c r="BV27" s="206">
        <f>SUMIFS('PCN DES MetricDATA 23-24'!$F:$F,'PCN DES MetricDATA 23-24'!$B:$B,'PCN DES MetricDATA 23-24'!$AZ27,'PCN DES MetricDATA 23-24'!$C:$C,'PCN DES MetricDATA 23-24'!$BE$19,'PCN DES MetricDATA 23-24'!$D:$D,'PCN DES MetricDATA 23-24'!$BE$18,'PCN DES MetricDATA 23-24'!$E:$E,'PCN DES MetricDATA 23-24'!BV$22)</f>
        <v>7379</v>
      </c>
      <c r="BW27" s="206">
        <f>SUMIFS('PCN DES MetricDATA 23-24'!$F:$F,'PCN DES MetricDATA 23-24'!$B:$B,'PCN DES MetricDATA 23-24'!$AZ27,'PCN DES MetricDATA 23-24'!$C:$C,'PCN DES MetricDATA 23-24'!$BE$19,'PCN DES MetricDATA 23-24'!$D:$D,'PCN DES MetricDATA 23-24'!$BE$18,'PCN DES MetricDATA 23-24'!$E:$E,'PCN DES MetricDATA 23-24'!BW$22)</f>
        <v>7087</v>
      </c>
      <c r="BX27" s="206">
        <f>SUMIFS('PCN DES MetricDATA 23-24'!$F:$F,'PCN DES MetricDATA 23-24'!$B:$B,'PCN DES MetricDATA 23-24'!$AZ27,'PCN DES MetricDATA 23-24'!$C:$C,'PCN DES MetricDATA 23-24'!$BE$19,'PCN DES MetricDATA 23-24'!$D:$D,'PCN DES MetricDATA 23-24'!$BE$18,'PCN DES MetricDATA 23-24'!$E:$E,'PCN DES MetricDATA 23-24'!BX$22)</f>
        <v>7072</v>
      </c>
      <c r="BY27" s="206">
        <f>SUMIFS('PCN DES MetricDATA 23-24'!$F:$F,'PCN DES MetricDATA 23-24'!$B:$B,'PCN DES MetricDATA 23-24'!$AZ27,'PCN DES MetricDATA 23-24'!$C:$C,'PCN DES MetricDATA 23-24'!$BE$19,'PCN DES MetricDATA 23-24'!$D:$D,'PCN DES MetricDATA 23-24'!$BE$18,'PCN DES MetricDATA 23-24'!$E:$E,'PCN DES MetricDATA 23-24'!BY$22)</f>
        <v>7132</v>
      </c>
      <c r="BZ27" s="206">
        <f>SUMIFS('PCN DES MetricDATA 23-24'!$F:$F,'PCN DES MetricDATA 23-24'!$B:$B,'PCN DES MetricDATA 23-24'!$AZ27,'PCN DES MetricDATA 23-24'!$C:$C,'PCN DES MetricDATA 23-24'!$BE$19,'PCN DES MetricDATA 23-24'!$D:$D,'PCN DES MetricDATA 23-24'!$BE$18,'PCN DES MetricDATA 23-24'!$E:$E,'PCN DES MetricDATA 23-24'!BZ$22)</f>
        <v>7124</v>
      </c>
      <c r="CA27" s="206">
        <f>SUMIFS('PCN DES MetricDATA 23-24'!$F:$F,'PCN DES MetricDATA 23-24'!$B:$B,'PCN DES MetricDATA 23-24'!$AZ27,'PCN DES MetricDATA 23-24'!$C:$C,'PCN DES MetricDATA 23-24'!$BE$19,'PCN DES MetricDATA 23-24'!$D:$D,'PCN DES MetricDATA 23-24'!$BE$18,'PCN DES MetricDATA 23-24'!$E:$E,'PCN DES MetricDATA 23-24'!CA$22)</f>
        <v>7101</v>
      </c>
      <c r="CB27" s="206">
        <f>SUMIFS('PCN DES MetricDATA 23-24'!$F:$F,'PCN DES MetricDATA 23-24'!$B:$B,'PCN DES MetricDATA 23-24'!$AZ27,'PCN DES MetricDATA 23-24'!$C:$C,'PCN DES MetricDATA 23-24'!$BE$19,'PCN DES MetricDATA 23-24'!$D:$D,'PCN DES MetricDATA 23-24'!$BE$18,'PCN DES MetricDATA 23-24'!$E:$E,'PCN DES MetricDATA 23-24'!CB$22)</f>
        <v>7118</v>
      </c>
      <c r="CC27" s="206"/>
      <c r="CD27" s="206"/>
      <c r="CE27" s="206"/>
      <c r="CF27" s="206"/>
    </row>
    <row r="28" spans="1:84" x14ac:dyDescent="0.35">
      <c r="A28" t="s">
        <v>648</v>
      </c>
      <c r="B28" t="s">
        <v>654</v>
      </c>
      <c r="C28" t="s">
        <v>33</v>
      </c>
      <c r="D28" t="s">
        <v>564</v>
      </c>
      <c r="E28" s="2">
        <v>45107</v>
      </c>
      <c r="F28">
        <v>5218</v>
      </c>
      <c r="G28" t="str">
        <f>VLOOKUP($C28,'[1]LKUP PCNDES'!$F$2:$H$12,2,FALSE)</f>
        <v>Care home residents aged 18 years or over, who had a Personalised Care and Support Plan agreed or reviewed</v>
      </c>
      <c r="H28" t="str">
        <f>VLOOKUP($C28,'[1]LKUP PCNDES'!$F$2:$H$12,3,FALSE)</f>
        <v>PCSP</v>
      </c>
      <c r="I28" t="str">
        <f>VLOOKUP($B28,'[1]LKUP PCNDES'!$C$17:$H$60,4,FALSE)</f>
        <v>NHS South East London ICB</v>
      </c>
      <c r="J28" t="str">
        <f>VLOOKUP($B28,'[1]LKUP PCNDES'!$C$17:$H$60,6,FALSE)</f>
        <v>SEL</v>
      </c>
      <c r="R28" s="206"/>
      <c r="S28" s="206" t="s">
        <v>95</v>
      </c>
      <c r="T28" s="206">
        <v>29797</v>
      </c>
      <c r="U28" s="206">
        <v>30585</v>
      </c>
      <c r="V28" s="206">
        <v>31044</v>
      </c>
      <c r="W28" s="206">
        <v>31053</v>
      </c>
      <c r="X28" s="206">
        <v>31134</v>
      </c>
      <c r="Y28" s="206">
        <v>24569</v>
      </c>
      <c r="Z28" s="206">
        <v>30849</v>
      </c>
      <c r="AA28" s="206">
        <v>30388</v>
      </c>
      <c r="AB28" s="206">
        <v>30185</v>
      </c>
      <c r="AC28" s="206">
        <v>29527</v>
      </c>
      <c r="AD28" s="206">
        <v>25476</v>
      </c>
      <c r="AE28" s="206">
        <v>28476</v>
      </c>
      <c r="AF28" s="206">
        <f t="shared" ref="AF28:AQ28" si="2">SUM(AF23:AF27)</f>
        <v>21750</v>
      </c>
      <c r="AG28" s="206">
        <f t="shared" si="2"/>
        <v>20697</v>
      </c>
      <c r="AH28" s="206">
        <f t="shared" si="2"/>
        <v>22385</v>
      </c>
      <c r="AI28" s="206">
        <f t="shared" si="2"/>
        <v>22096</v>
      </c>
      <c r="AJ28" s="206">
        <f t="shared" si="2"/>
        <v>22390</v>
      </c>
      <c r="AK28" s="206">
        <f t="shared" si="2"/>
        <v>24865</v>
      </c>
      <c r="AL28" s="206">
        <f t="shared" si="2"/>
        <v>24012</v>
      </c>
      <c r="AM28" s="206">
        <f t="shared" si="2"/>
        <v>24045</v>
      </c>
      <c r="AN28" s="206">
        <f t="shared" si="2"/>
        <v>24854</v>
      </c>
      <c r="AO28" s="206">
        <f t="shared" si="2"/>
        <v>24881</v>
      </c>
      <c r="AP28" s="206">
        <f t="shared" si="2"/>
        <v>25504</v>
      </c>
      <c r="AQ28" s="206">
        <f t="shared" si="2"/>
        <v>27056</v>
      </c>
      <c r="AR28" s="206"/>
      <c r="AS28" s="206"/>
      <c r="AT28" s="206"/>
      <c r="AU28" s="206"/>
      <c r="AV28" s="206"/>
      <c r="AW28" s="206"/>
      <c r="AX28" s="206"/>
      <c r="AY28" s="206"/>
      <c r="AZ28" s="206" t="s">
        <v>95</v>
      </c>
      <c r="BA28" s="206">
        <f t="shared" ref="BA28:BO28" si="3">SUM(BA23:BA27)</f>
        <v>0</v>
      </c>
      <c r="BB28" s="206">
        <f t="shared" si="3"/>
        <v>0</v>
      </c>
      <c r="BC28" s="206">
        <f t="shared" si="3"/>
        <v>0</v>
      </c>
      <c r="BD28" s="206">
        <f t="shared" si="3"/>
        <v>0</v>
      </c>
      <c r="BE28" s="206">
        <f t="shared" si="3"/>
        <v>0</v>
      </c>
      <c r="BF28" s="206">
        <f t="shared" si="3"/>
        <v>0</v>
      </c>
      <c r="BG28" s="206">
        <f t="shared" si="3"/>
        <v>0</v>
      </c>
      <c r="BH28" s="206">
        <f t="shared" si="3"/>
        <v>0</v>
      </c>
      <c r="BI28" s="206">
        <f t="shared" si="3"/>
        <v>0</v>
      </c>
      <c r="BJ28" s="206">
        <f t="shared" si="3"/>
        <v>0</v>
      </c>
      <c r="BK28" s="206">
        <f t="shared" si="3"/>
        <v>0</v>
      </c>
      <c r="BL28" s="206">
        <f t="shared" si="3"/>
        <v>0</v>
      </c>
      <c r="BM28" s="206">
        <f t="shared" si="3"/>
        <v>0</v>
      </c>
      <c r="BN28" s="206">
        <f t="shared" si="3"/>
        <v>0</v>
      </c>
      <c r="BO28" s="206">
        <f t="shared" si="3"/>
        <v>0</v>
      </c>
      <c r="BP28" s="206">
        <f>SUM(BP23:BP27)</f>
        <v>0</v>
      </c>
      <c r="BQ28" s="206">
        <f t="shared" ref="BQ28:CB28" si="4">SUM(BQ23:BQ27)</f>
        <v>28924</v>
      </c>
      <c r="BR28" s="206">
        <f t="shared" si="4"/>
        <v>26352</v>
      </c>
      <c r="BS28" s="206">
        <f t="shared" si="4"/>
        <v>29574</v>
      </c>
      <c r="BT28" s="206">
        <f t="shared" si="4"/>
        <v>28833</v>
      </c>
      <c r="BU28" s="206">
        <f t="shared" si="4"/>
        <v>28843</v>
      </c>
      <c r="BV28" s="206">
        <f t="shared" si="4"/>
        <v>31255</v>
      </c>
      <c r="BW28" s="206">
        <f t="shared" si="4"/>
        <v>29936</v>
      </c>
      <c r="BX28" s="206">
        <f t="shared" si="4"/>
        <v>29547</v>
      </c>
      <c r="BY28" s="206">
        <f t="shared" si="4"/>
        <v>29935</v>
      </c>
      <c r="BZ28" s="206">
        <f t="shared" si="4"/>
        <v>29551</v>
      </c>
      <c r="CA28" s="206">
        <f t="shared" si="4"/>
        <v>29916</v>
      </c>
      <c r="CB28" s="206">
        <f t="shared" si="4"/>
        <v>31226</v>
      </c>
      <c r="CC28" s="206"/>
      <c r="CD28" s="206"/>
      <c r="CE28" s="206"/>
      <c r="CF28" s="206"/>
    </row>
    <row r="29" spans="1:84" x14ac:dyDescent="0.35">
      <c r="A29" t="s">
        <v>648</v>
      </c>
      <c r="B29" t="s">
        <v>654</v>
      </c>
      <c r="C29" t="s">
        <v>33</v>
      </c>
      <c r="D29" t="s">
        <v>564</v>
      </c>
      <c r="E29" s="2">
        <v>45138</v>
      </c>
      <c r="F29">
        <v>4776</v>
      </c>
      <c r="G29" t="str">
        <f>VLOOKUP($C29,'[1]LKUP PCNDES'!$F$2:$H$12,2,FALSE)</f>
        <v>Care home residents aged 18 years or over, who had a Personalised Care and Support Plan agreed or reviewed</v>
      </c>
      <c r="H29" t="str">
        <f>VLOOKUP($C29,'[1]LKUP PCNDES'!$F$2:$H$12,3,FALSE)</f>
        <v>PCSP</v>
      </c>
      <c r="I29" t="str">
        <f>VLOOKUP($B29,'[1]LKUP PCNDES'!$C$17:$H$60,4,FALSE)</f>
        <v>NHS South East London ICB</v>
      </c>
      <c r="J29" t="str">
        <f>VLOOKUP($B29,'[1]LKUP PCNDES'!$C$17:$H$60,6,FALSE)</f>
        <v>SEL</v>
      </c>
      <c r="R29" s="206"/>
      <c r="S29" s="206" t="s">
        <v>626</v>
      </c>
      <c r="T29" s="206">
        <v>294908</v>
      </c>
      <c r="U29" s="206">
        <v>305246</v>
      </c>
      <c r="V29" s="206">
        <v>328491</v>
      </c>
      <c r="W29" s="206">
        <v>340785</v>
      </c>
      <c r="X29" s="206">
        <v>341885</v>
      </c>
      <c r="Y29" s="206">
        <v>299323</v>
      </c>
      <c r="Z29" s="206">
        <v>340167</v>
      </c>
      <c r="AA29" s="206">
        <v>334549</v>
      </c>
      <c r="AB29" s="206">
        <v>338025</v>
      </c>
      <c r="AC29" s="206">
        <v>340848</v>
      </c>
      <c r="AD29" s="206">
        <v>309001</v>
      </c>
      <c r="AE29" s="206">
        <v>338949</v>
      </c>
      <c r="AF29" s="206">
        <f>SUMIFS('PCN DES MetricDATA 23-24'!$F:$F,'PCN DES MetricDATA 23-24'!$B:$B,'PCN DES MetricDATA 23-24'!$S29,'PCN DES MetricDATA 23-24'!$C:$C,'PCN DES MetricDATA 23-24'!$Y$19,'PCN DES MetricDATA 23-24'!$D:$D,'PCN DES MetricDATA 23-24'!$X$18,'PCN DES MetricDATA 23-24'!$E:$E,'PCN DES MetricDATA 23-24'!AF$22)</f>
        <v>242128</v>
      </c>
      <c r="AG29" s="206">
        <f>SUMIFS('PCN DES MetricDATA 23-24'!$F:$F,'PCN DES MetricDATA 23-24'!$B:$B,'PCN DES MetricDATA 23-24'!$S29,'PCN DES MetricDATA 23-24'!$C:$C,'PCN DES MetricDATA 23-24'!$Y$19,'PCN DES MetricDATA 23-24'!$D:$D,'PCN DES MetricDATA 23-24'!$X$18,'PCN DES MetricDATA 23-24'!$E:$E,'PCN DES MetricDATA 23-24'!AG$22)</f>
        <v>234192</v>
      </c>
      <c r="AH29" s="206">
        <f>SUMIFS('PCN DES MetricDATA 23-24'!$F:$F,'PCN DES MetricDATA 23-24'!$B:$B,'PCN DES MetricDATA 23-24'!$S29,'PCN DES MetricDATA 23-24'!$C:$C,'PCN DES MetricDATA 23-24'!$Y$19,'PCN DES MetricDATA 23-24'!$D:$D,'PCN DES MetricDATA 23-24'!$X$18,'PCN DES MetricDATA 23-24'!$E:$E,'PCN DES MetricDATA 23-24'!AH$22)</f>
        <v>253298</v>
      </c>
      <c r="AI29" s="206">
        <f>SUMIFS('PCN DES MetricDATA 23-24'!$F:$F,'PCN DES MetricDATA 23-24'!$B:$B,'PCN DES MetricDATA 23-24'!$S29,'PCN DES MetricDATA 23-24'!$C:$C,'PCN DES MetricDATA 23-24'!$Y$19,'PCN DES MetricDATA 23-24'!$D:$D,'PCN DES MetricDATA 23-24'!$X$18,'PCN DES MetricDATA 23-24'!$E:$E,'PCN DES MetricDATA 23-24'!AI$22)</f>
        <v>260086</v>
      </c>
      <c r="AJ29" s="206">
        <f>SUMIFS('PCN DES MetricDATA 23-24'!$F:$F,'PCN DES MetricDATA 23-24'!$B:$B,'PCN DES MetricDATA 23-24'!$S29,'PCN DES MetricDATA 23-24'!$C:$C,'PCN DES MetricDATA 23-24'!$Y$19,'PCN DES MetricDATA 23-24'!$D:$D,'PCN DES MetricDATA 23-24'!$X$18,'PCN DES MetricDATA 23-24'!$E:$E,'PCN DES MetricDATA 23-24'!AJ$22)</f>
        <v>264799</v>
      </c>
      <c r="AK29" s="206">
        <f>SUMIFS('PCN DES MetricDATA 23-24'!$F:$F,'PCN DES MetricDATA 23-24'!$B:$B,'PCN DES MetricDATA 23-24'!$S29,'PCN DES MetricDATA 23-24'!$C:$C,'PCN DES MetricDATA 23-24'!$Y$19,'PCN DES MetricDATA 23-24'!$D:$D,'PCN DES MetricDATA 23-24'!$X$18,'PCN DES MetricDATA 23-24'!$E:$E,'PCN DES MetricDATA 23-24'!AK$22)</f>
        <v>277056</v>
      </c>
      <c r="AL29" s="206">
        <f>SUMIFS('PCN DES MetricDATA 23-24'!$F:$F,'PCN DES MetricDATA 23-24'!$B:$B,'PCN DES MetricDATA 23-24'!$S29,'PCN DES MetricDATA 23-24'!$C:$C,'PCN DES MetricDATA 23-24'!$Y$19,'PCN DES MetricDATA 23-24'!$D:$D,'PCN DES MetricDATA 23-24'!$X$18,'PCN DES MetricDATA 23-24'!$E:$E,'PCN DES MetricDATA 23-24'!AL$22)</f>
        <v>281871</v>
      </c>
      <c r="AM29" s="206">
        <f>SUMIFS('PCN DES MetricDATA 23-24'!$F:$F,'PCN DES MetricDATA 23-24'!$B:$B,'PCN DES MetricDATA 23-24'!$S29,'PCN DES MetricDATA 23-24'!$C:$C,'PCN DES MetricDATA 23-24'!$Y$19,'PCN DES MetricDATA 23-24'!$D:$D,'PCN DES MetricDATA 23-24'!$X$18,'PCN DES MetricDATA 23-24'!$E:$E,'PCN DES MetricDATA 23-24'!AM$22)</f>
        <v>277130</v>
      </c>
      <c r="AN29" s="206">
        <f>SUMIFS('PCN DES MetricDATA 23-24'!$F:$F,'PCN DES MetricDATA 23-24'!$B:$B,'PCN DES MetricDATA 23-24'!$S29,'PCN DES MetricDATA 23-24'!$C:$C,'PCN DES MetricDATA 23-24'!$Y$19,'PCN DES MetricDATA 23-24'!$D:$D,'PCN DES MetricDATA 23-24'!$X$18,'PCN DES MetricDATA 23-24'!$E:$E,'PCN DES MetricDATA 23-24'!AN$22)</f>
        <v>279443</v>
      </c>
      <c r="AO29" s="206">
        <f>SUMIFS('PCN DES MetricDATA 23-24'!$F:$F,'PCN DES MetricDATA 23-24'!$B:$B,'PCN DES MetricDATA 23-24'!$S29,'PCN DES MetricDATA 23-24'!$C:$C,'PCN DES MetricDATA 23-24'!$Y$19,'PCN DES MetricDATA 23-24'!$D:$D,'PCN DES MetricDATA 23-24'!$X$18,'PCN DES MetricDATA 23-24'!$E:$E,'PCN DES MetricDATA 23-24'!AO$22)</f>
        <v>282517</v>
      </c>
      <c r="AP29" s="206">
        <f>SUMIFS('PCN DES MetricDATA 23-24'!$F:$F,'PCN DES MetricDATA 23-24'!$B:$B,'PCN DES MetricDATA 23-24'!$S29,'PCN DES MetricDATA 23-24'!$C:$C,'PCN DES MetricDATA 23-24'!$Y$19,'PCN DES MetricDATA 23-24'!$D:$D,'PCN DES MetricDATA 23-24'!$X$18,'PCN DES MetricDATA 23-24'!$E:$E,'PCN DES MetricDATA 23-24'!AP$22)</f>
        <v>284715</v>
      </c>
      <c r="AQ29" s="206">
        <f>SUMIFS('PCN DES MetricDATA 23-24'!$F:$F,'PCN DES MetricDATA 23-24'!$B:$B,'PCN DES MetricDATA 23-24'!$S29,'PCN DES MetricDATA 23-24'!$C:$C,'PCN DES MetricDATA 23-24'!$Y$19,'PCN DES MetricDATA 23-24'!$D:$D,'PCN DES MetricDATA 23-24'!$X$18,'PCN DES MetricDATA 23-24'!$E:$E,'PCN DES MetricDATA 23-24'!AQ$22)</f>
        <v>293982</v>
      </c>
      <c r="AR29" s="206"/>
      <c r="AS29" s="206"/>
      <c r="AT29" s="206"/>
      <c r="AU29" s="206"/>
      <c r="AV29" s="206"/>
      <c r="AW29" s="206"/>
      <c r="AX29" s="206"/>
      <c r="AY29" s="206"/>
      <c r="AZ29" s="206" t="s">
        <v>626</v>
      </c>
      <c r="BA29" s="206">
        <f>SUMIFS('PCN DES MetricDATA 23-24'!$F:$F,'PCN DES MetricDATA 23-24'!$B:$B,'PCN DES MetricDATA 23-24'!$AZ29,'PCN DES MetricDATA 23-24'!$C:$C,'PCN DES MetricDATA 23-24'!$BE$19,'PCN DES MetricDATA 23-24'!$D:$D,'PCN DES MetricDATA 23-24'!$BE$18,'PCN DES MetricDATA 23-24'!$E:$E,'PCN DES MetricDATA 23-24'!BA$22)</f>
        <v>0</v>
      </c>
      <c r="BB29" s="206">
        <f>SUMIFS('PCN DES MetricDATA 23-24'!$F:$F,'PCN DES MetricDATA 23-24'!$B:$B,'PCN DES MetricDATA 23-24'!$AZ29,'PCN DES MetricDATA 23-24'!$C:$C,'PCN DES MetricDATA 23-24'!$BE$19,'PCN DES MetricDATA 23-24'!$D:$D,'PCN DES MetricDATA 23-24'!$BE$18,'PCN DES MetricDATA 23-24'!$E:$E,'PCN DES MetricDATA 23-24'!BB$22)</f>
        <v>0</v>
      </c>
      <c r="BC29" s="206">
        <f>SUMIFS('PCN DES MetricDATA 23-24'!$F:$F,'PCN DES MetricDATA 23-24'!$B:$B,'PCN DES MetricDATA 23-24'!$AZ29,'PCN DES MetricDATA 23-24'!$C:$C,'PCN DES MetricDATA 23-24'!$BE$19,'PCN DES MetricDATA 23-24'!$D:$D,'PCN DES MetricDATA 23-24'!$BE$18,'PCN DES MetricDATA 23-24'!$E:$E,'PCN DES MetricDATA 23-24'!BC$22)</f>
        <v>0</v>
      </c>
      <c r="BD29" s="206">
        <f>SUMIFS('PCN DES MetricDATA 23-24'!$F:$F,'PCN DES MetricDATA 23-24'!$B:$B,'PCN DES MetricDATA 23-24'!$AZ29,'PCN DES MetricDATA 23-24'!$C:$C,'PCN DES MetricDATA 23-24'!$BE$19,'PCN DES MetricDATA 23-24'!$D:$D,'PCN DES MetricDATA 23-24'!$BE$18,'PCN DES MetricDATA 23-24'!$E:$E,'PCN DES MetricDATA 23-24'!BD$22)</f>
        <v>0</v>
      </c>
      <c r="BE29" s="206">
        <f>SUMIFS('PCN DES MetricDATA 23-24'!$F:$F,'PCN DES MetricDATA 23-24'!$B:$B,'PCN DES MetricDATA 23-24'!$AZ29,'PCN DES MetricDATA 23-24'!$C:$C,'PCN DES MetricDATA 23-24'!$BE$19,'PCN DES MetricDATA 23-24'!$D:$D,'PCN DES MetricDATA 23-24'!$BE$18,'PCN DES MetricDATA 23-24'!$E:$E,'PCN DES MetricDATA 23-24'!BE$22)</f>
        <v>0</v>
      </c>
      <c r="BF29" s="206">
        <f>SUMIFS('PCN DES MetricDATA 23-24'!$F:$F,'PCN DES MetricDATA 23-24'!$B:$B,'PCN DES MetricDATA 23-24'!$AZ29,'PCN DES MetricDATA 23-24'!$C:$C,'PCN DES MetricDATA 23-24'!$BE$19,'PCN DES MetricDATA 23-24'!$D:$D,'PCN DES MetricDATA 23-24'!$BE$18,'PCN DES MetricDATA 23-24'!$E:$E,'PCN DES MetricDATA 23-24'!BF$22)</f>
        <v>0</v>
      </c>
      <c r="BG29" s="206">
        <f>SUMIFS('PCN DES MetricDATA 23-24'!$F:$F,'PCN DES MetricDATA 23-24'!$B:$B,'PCN DES MetricDATA 23-24'!$AZ29,'PCN DES MetricDATA 23-24'!$C:$C,'PCN DES MetricDATA 23-24'!$BE$19,'PCN DES MetricDATA 23-24'!$D:$D,'PCN DES MetricDATA 23-24'!$BE$18,'PCN DES MetricDATA 23-24'!$E:$E,'PCN DES MetricDATA 23-24'!BG$22)</f>
        <v>0</v>
      </c>
      <c r="BH29" s="206">
        <f>SUMIFS('PCN DES MetricDATA 23-24'!$F:$F,'PCN DES MetricDATA 23-24'!$B:$B,'PCN DES MetricDATA 23-24'!$AZ29,'PCN DES MetricDATA 23-24'!$C:$C,'PCN DES MetricDATA 23-24'!$BE$19,'PCN DES MetricDATA 23-24'!$D:$D,'PCN DES MetricDATA 23-24'!$BE$18,'PCN DES MetricDATA 23-24'!$E:$E,'PCN DES MetricDATA 23-24'!BH$22)</f>
        <v>0</v>
      </c>
      <c r="BI29" s="206">
        <f>SUMIFS('PCN DES MetricDATA 23-24'!$F:$F,'PCN DES MetricDATA 23-24'!$B:$B,'PCN DES MetricDATA 23-24'!$AZ29,'PCN DES MetricDATA 23-24'!$C:$C,'PCN DES MetricDATA 23-24'!$BE$19,'PCN DES MetricDATA 23-24'!$D:$D,'PCN DES MetricDATA 23-24'!$BE$18,'PCN DES MetricDATA 23-24'!$E:$E,'PCN DES MetricDATA 23-24'!BI$22)</f>
        <v>0</v>
      </c>
      <c r="BJ29" s="206">
        <f>SUMIFS('PCN DES MetricDATA 23-24'!$F:$F,'PCN DES MetricDATA 23-24'!$B:$B,'PCN DES MetricDATA 23-24'!$AZ29,'PCN DES MetricDATA 23-24'!$C:$C,'PCN DES MetricDATA 23-24'!$BE$19,'PCN DES MetricDATA 23-24'!$D:$D,'PCN DES MetricDATA 23-24'!$BE$18,'PCN DES MetricDATA 23-24'!$E:$E,'PCN DES MetricDATA 23-24'!BJ$22)</f>
        <v>0</v>
      </c>
      <c r="BK29" s="206">
        <f>SUMIFS('PCN DES MetricDATA 23-24'!$F:$F,'PCN DES MetricDATA 23-24'!$B:$B,'PCN DES MetricDATA 23-24'!$AZ29,'PCN DES MetricDATA 23-24'!$C:$C,'PCN DES MetricDATA 23-24'!$BE$19,'PCN DES MetricDATA 23-24'!$D:$D,'PCN DES MetricDATA 23-24'!$BE$18,'PCN DES MetricDATA 23-24'!$E:$E,'PCN DES MetricDATA 23-24'!BK$22)</f>
        <v>0</v>
      </c>
      <c r="BL29" s="206">
        <f>SUMIFS('PCN DES MetricDATA 23-24'!$F:$F,'PCN DES MetricDATA 23-24'!$B:$B,'PCN DES MetricDATA 23-24'!$AZ29,'PCN DES MetricDATA 23-24'!$C:$C,'PCN DES MetricDATA 23-24'!$BE$19,'PCN DES MetricDATA 23-24'!$D:$D,'PCN DES MetricDATA 23-24'!$BE$18,'PCN DES MetricDATA 23-24'!$E:$E,'PCN DES MetricDATA 23-24'!BL$22)</f>
        <v>0</v>
      </c>
      <c r="BM29" s="206">
        <f>SUMIFS('PCN DES MetricDATA 23-24'!$F:$F,'PCN DES MetricDATA 23-24'!$B:$B,'PCN DES MetricDATA 23-24'!$AZ29,'PCN DES MetricDATA 23-24'!$C:$C,'PCN DES MetricDATA 23-24'!$BE$19,'PCN DES MetricDATA 23-24'!$D:$D,'PCN DES MetricDATA 23-24'!$BE$18,'PCN DES MetricDATA 23-24'!$E:$E,'PCN DES MetricDATA 23-24'!BM$22)</f>
        <v>0</v>
      </c>
      <c r="BN29" s="206">
        <f>SUMIFS('PCN DES MetricDATA 23-24'!$F:$F,'PCN DES MetricDATA 23-24'!$B:$B,'PCN DES MetricDATA 23-24'!$AZ29,'PCN DES MetricDATA 23-24'!$C:$C,'PCN DES MetricDATA 23-24'!$BE$19,'PCN DES MetricDATA 23-24'!$D:$D,'PCN DES MetricDATA 23-24'!$BE$18,'PCN DES MetricDATA 23-24'!$E:$E,'PCN DES MetricDATA 23-24'!BN$22)</f>
        <v>0</v>
      </c>
      <c r="BO29" s="206">
        <f>SUMIFS('PCN DES MetricDATA 23-24'!$F:$F,'PCN DES MetricDATA 23-24'!$B:$B,'PCN DES MetricDATA 23-24'!$AZ29,'PCN DES MetricDATA 23-24'!$C:$C,'PCN DES MetricDATA 23-24'!$BE$19,'PCN DES MetricDATA 23-24'!$D:$D,'PCN DES MetricDATA 23-24'!$BE$18,'PCN DES MetricDATA 23-24'!$E:$E,'PCN DES MetricDATA 23-24'!BO$22)</f>
        <v>0</v>
      </c>
      <c r="BP29" s="206">
        <f>SUMIFS('PCN DES MetricDATA 23-24'!$F:$F,'PCN DES MetricDATA 23-24'!$B:$B,'PCN DES MetricDATA 23-24'!$AZ29,'PCN DES MetricDATA 23-24'!$C:$C,'PCN DES MetricDATA 23-24'!$BE$19,'PCN DES MetricDATA 23-24'!$D:$D,'PCN DES MetricDATA 23-24'!$BE$18,'PCN DES MetricDATA 23-24'!$E:$E,'PCN DES MetricDATA 23-24'!BP$22)</f>
        <v>0</v>
      </c>
      <c r="BQ29" s="206">
        <f>SUMIFS('PCN DES MetricDATA 23-24'!$F:$F,'PCN DES MetricDATA 23-24'!$B:$B,'PCN DES MetricDATA 23-24'!$AZ29,'PCN DES MetricDATA 23-24'!$C:$C,'PCN DES MetricDATA 23-24'!$BE$19,'PCN DES MetricDATA 23-24'!$D:$D,'PCN DES MetricDATA 23-24'!$BE$18,'PCN DES MetricDATA 23-24'!$E:$E,'PCN DES MetricDATA 23-24'!BQ$22)</f>
        <v>322475</v>
      </c>
      <c r="BR29" s="206">
        <f>SUMIFS('PCN DES MetricDATA 23-24'!$F:$F,'PCN DES MetricDATA 23-24'!$B:$B,'PCN DES MetricDATA 23-24'!$AZ29,'PCN DES MetricDATA 23-24'!$C:$C,'PCN DES MetricDATA 23-24'!$BE$19,'PCN DES MetricDATA 23-24'!$D:$D,'PCN DES MetricDATA 23-24'!$BE$18,'PCN DES MetricDATA 23-24'!$E:$E,'PCN DES MetricDATA 23-24'!BR$22)</f>
        <v>307654</v>
      </c>
      <c r="BS29" s="206">
        <f>SUMIFS('PCN DES MetricDATA 23-24'!$F:$F,'PCN DES MetricDATA 23-24'!$B:$B,'PCN DES MetricDATA 23-24'!$AZ29,'PCN DES MetricDATA 23-24'!$C:$C,'PCN DES MetricDATA 23-24'!$BE$19,'PCN DES MetricDATA 23-24'!$D:$D,'PCN DES MetricDATA 23-24'!$BE$18,'PCN DES MetricDATA 23-24'!$E:$E,'PCN DES MetricDATA 23-24'!BS$22)</f>
        <v>331320</v>
      </c>
      <c r="BT29" s="206">
        <f>SUMIFS('PCN DES MetricDATA 23-24'!$F:$F,'PCN DES MetricDATA 23-24'!$B:$B,'PCN DES MetricDATA 23-24'!$AZ29,'PCN DES MetricDATA 23-24'!$C:$C,'PCN DES MetricDATA 23-24'!$BE$19,'PCN DES MetricDATA 23-24'!$D:$D,'PCN DES MetricDATA 23-24'!$BE$18,'PCN DES MetricDATA 23-24'!$E:$E,'PCN DES MetricDATA 23-24'!BT$22)</f>
        <v>335424</v>
      </c>
      <c r="BU29" s="206">
        <f>SUMIFS('PCN DES MetricDATA 23-24'!$F:$F,'PCN DES MetricDATA 23-24'!$B:$B,'PCN DES MetricDATA 23-24'!$AZ29,'PCN DES MetricDATA 23-24'!$C:$C,'PCN DES MetricDATA 23-24'!$BE$19,'PCN DES MetricDATA 23-24'!$D:$D,'PCN DES MetricDATA 23-24'!$BE$18,'PCN DES MetricDATA 23-24'!$E:$E,'PCN DES MetricDATA 23-24'!BU$22)</f>
        <v>336411</v>
      </c>
      <c r="BV29" s="206">
        <f>SUMIFS('PCN DES MetricDATA 23-24'!$F:$F,'PCN DES MetricDATA 23-24'!$B:$B,'PCN DES MetricDATA 23-24'!$AZ29,'PCN DES MetricDATA 23-24'!$C:$C,'PCN DES MetricDATA 23-24'!$BE$19,'PCN DES MetricDATA 23-24'!$D:$D,'PCN DES MetricDATA 23-24'!$BE$18,'PCN DES MetricDATA 23-24'!$E:$E,'PCN DES MetricDATA 23-24'!BV$22)</f>
        <v>347579</v>
      </c>
      <c r="BW29" s="206">
        <f>SUMIFS('PCN DES MetricDATA 23-24'!$F:$F,'PCN DES MetricDATA 23-24'!$B:$B,'PCN DES MetricDATA 23-24'!$AZ29,'PCN DES MetricDATA 23-24'!$C:$C,'PCN DES MetricDATA 23-24'!$BE$19,'PCN DES MetricDATA 23-24'!$D:$D,'PCN DES MetricDATA 23-24'!$BE$18,'PCN DES MetricDATA 23-24'!$E:$E,'PCN DES MetricDATA 23-24'!BW$22)</f>
        <v>350887</v>
      </c>
      <c r="BX29" s="206">
        <f>SUMIFS('PCN DES MetricDATA 23-24'!$F:$F,'PCN DES MetricDATA 23-24'!$B:$B,'PCN DES MetricDATA 23-24'!$AZ29,'PCN DES MetricDATA 23-24'!$C:$C,'PCN DES MetricDATA 23-24'!$BE$19,'PCN DES MetricDATA 23-24'!$D:$D,'PCN DES MetricDATA 23-24'!$BE$18,'PCN DES MetricDATA 23-24'!$E:$E,'PCN DES MetricDATA 23-24'!BX$22)</f>
        <v>341002</v>
      </c>
      <c r="BY29" s="206">
        <f>SUMIFS('PCN DES MetricDATA 23-24'!$F:$F,'PCN DES MetricDATA 23-24'!$B:$B,'PCN DES MetricDATA 23-24'!$AZ29,'PCN DES MetricDATA 23-24'!$C:$C,'PCN DES MetricDATA 23-24'!$BE$19,'PCN DES MetricDATA 23-24'!$D:$D,'PCN DES MetricDATA 23-24'!$BE$18,'PCN DES MetricDATA 23-24'!$E:$E,'PCN DES MetricDATA 23-24'!BY$22)</f>
        <v>339946</v>
      </c>
      <c r="BZ29" s="206">
        <f>SUMIFS('PCN DES MetricDATA 23-24'!$F:$F,'PCN DES MetricDATA 23-24'!$B:$B,'PCN DES MetricDATA 23-24'!$AZ29,'PCN DES MetricDATA 23-24'!$C:$C,'PCN DES MetricDATA 23-24'!$BE$19,'PCN DES MetricDATA 23-24'!$D:$D,'PCN DES MetricDATA 23-24'!$BE$18,'PCN DES MetricDATA 23-24'!$E:$E,'PCN DES MetricDATA 23-24'!BZ$22)</f>
        <v>338873</v>
      </c>
      <c r="CA29" s="206">
        <f>SUMIFS('PCN DES MetricDATA 23-24'!$F:$F,'PCN DES MetricDATA 23-24'!$B:$B,'PCN DES MetricDATA 23-24'!$AZ29,'PCN DES MetricDATA 23-24'!$C:$C,'PCN DES MetricDATA 23-24'!$BE$19,'PCN DES MetricDATA 23-24'!$D:$D,'PCN DES MetricDATA 23-24'!$BE$18,'PCN DES MetricDATA 23-24'!$E:$E,'PCN DES MetricDATA 23-24'!CA$22)</f>
        <v>337292</v>
      </c>
      <c r="CB29" s="206">
        <f>SUMIFS('PCN DES MetricDATA 23-24'!$F:$F,'PCN DES MetricDATA 23-24'!$B:$B,'PCN DES MetricDATA 23-24'!$AZ29,'PCN DES MetricDATA 23-24'!$C:$C,'PCN DES MetricDATA 23-24'!$BE$19,'PCN DES MetricDATA 23-24'!$D:$D,'PCN DES MetricDATA 23-24'!$BE$18,'PCN DES MetricDATA 23-24'!$E:$E,'PCN DES MetricDATA 23-24'!CB$22)</f>
        <v>343707</v>
      </c>
      <c r="CC29" s="206"/>
      <c r="CD29" s="206"/>
      <c r="CE29" s="206"/>
      <c r="CF29" s="206"/>
    </row>
    <row r="30" spans="1:84" x14ac:dyDescent="0.35">
      <c r="A30" t="s">
        <v>648</v>
      </c>
      <c r="B30" t="s">
        <v>654</v>
      </c>
      <c r="C30" t="s">
        <v>33</v>
      </c>
      <c r="D30" t="s">
        <v>564</v>
      </c>
      <c r="E30" s="2">
        <v>45169</v>
      </c>
      <c r="F30">
        <v>5630</v>
      </c>
      <c r="G30" t="str">
        <f>VLOOKUP($C30,'[1]LKUP PCNDES'!$F$2:$H$12,2,FALSE)</f>
        <v>Care home residents aged 18 years or over, who had a Personalised Care and Support Plan agreed or reviewed</v>
      </c>
      <c r="H30" t="str">
        <f>VLOOKUP($C30,'[1]LKUP PCNDES'!$F$2:$H$12,3,FALSE)</f>
        <v>PCSP</v>
      </c>
      <c r="I30" t="str">
        <f>VLOOKUP($B30,'[1]LKUP PCNDES'!$C$17:$H$60,4,FALSE)</f>
        <v>NHS South East London ICB</v>
      </c>
      <c r="J30" t="str">
        <f>VLOOKUP($B30,'[1]LKUP PCNDES'!$C$17:$H$60,6,FALSE)</f>
        <v>SEL</v>
      </c>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row>
    <row r="31" spans="1:84" x14ac:dyDescent="0.35">
      <c r="A31" t="s">
        <v>648</v>
      </c>
      <c r="B31" t="s">
        <v>654</v>
      </c>
      <c r="C31" t="s">
        <v>33</v>
      </c>
      <c r="D31" t="s">
        <v>564</v>
      </c>
      <c r="E31" s="2">
        <v>45199</v>
      </c>
      <c r="F31">
        <v>5915</v>
      </c>
      <c r="G31" t="str">
        <f>VLOOKUP($C31,'[1]LKUP PCNDES'!$F$2:$H$12,2,FALSE)</f>
        <v>Care home residents aged 18 years or over, who had a Personalised Care and Support Plan agreed or reviewed</v>
      </c>
      <c r="H31" t="str">
        <f>VLOOKUP($C31,'[1]LKUP PCNDES'!$F$2:$H$12,3,FALSE)</f>
        <v>PCSP</v>
      </c>
      <c r="I31" t="str">
        <f>VLOOKUP($B31,'[1]LKUP PCNDES'!$C$17:$H$60,4,FALSE)</f>
        <v>NHS South East London ICB</v>
      </c>
      <c r="J31" t="str">
        <f>VLOOKUP($B31,'[1]LKUP PCNDES'!$C$17:$H$60,6,FALSE)</f>
        <v>SEL</v>
      </c>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6"/>
      <c r="AY31" s="206"/>
      <c r="AZ31" s="206"/>
      <c r="BA31" s="206"/>
      <c r="BB31" s="206"/>
      <c r="BC31" s="206"/>
      <c r="BD31" s="206"/>
      <c r="BE31" s="206"/>
      <c r="BF31" s="206"/>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row>
    <row r="32" spans="1:84" x14ac:dyDescent="0.35">
      <c r="A32" t="s">
        <v>648</v>
      </c>
      <c r="B32" t="s">
        <v>654</v>
      </c>
      <c r="C32" t="s">
        <v>33</v>
      </c>
      <c r="D32" t="s">
        <v>564</v>
      </c>
      <c r="E32" s="2">
        <v>45230</v>
      </c>
      <c r="F32">
        <v>5731</v>
      </c>
      <c r="G32" t="str">
        <f>VLOOKUP($C32,'[1]LKUP PCNDES'!$F$2:$H$12,2,FALSE)</f>
        <v>Care home residents aged 18 years or over, who had a Personalised Care and Support Plan agreed or reviewed</v>
      </c>
      <c r="H32" t="str">
        <f>VLOOKUP($C32,'[1]LKUP PCNDES'!$F$2:$H$12,3,FALSE)</f>
        <v>PCSP</v>
      </c>
      <c r="I32" t="str">
        <f>VLOOKUP($B32,'[1]LKUP PCNDES'!$C$17:$H$60,4,FALSE)</f>
        <v>NHS South East London ICB</v>
      </c>
      <c r="J32" t="str">
        <f>VLOOKUP($B32,'[1]LKUP PCNDES'!$C$17:$H$60,6,FALSE)</f>
        <v>SEL</v>
      </c>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row>
    <row r="33" spans="1:84" x14ac:dyDescent="0.35">
      <c r="A33" t="s">
        <v>648</v>
      </c>
      <c r="B33" t="s">
        <v>654</v>
      </c>
      <c r="C33" t="s">
        <v>33</v>
      </c>
      <c r="D33" t="s">
        <v>564</v>
      </c>
      <c r="E33" s="2">
        <v>45260</v>
      </c>
      <c r="F33">
        <v>5632</v>
      </c>
      <c r="G33" t="str">
        <f>VLOOKUP($C33,'[1]LKUP PCNDES'!$F$2:$H$12,2,FALSE)</f>
        <v>Care home residents aged 18 years or over, who had a Personalised Care and Support Plan agreed or reviewed</v>
      </c>
      <c r="H33" t="str">
        <f>VLOOKUP($C33,'[1]LKUP PCNDES'!$F$2:$H$12,3,FALSE)</f>
        <v>PCSP</v>
      </c>
      <c r="I33" t="str">
        <f>VLOOKUP($B33,'[1]LKUP PCNDES'!$C$17:$H$60,4,FALSE)</f>
        <v>NHS South East London ICB</v>
      </c>
      <c r="J33" t="str">
        <f>VLOOKUP($B33,'[1]LKUP PCNDES'!$C$17:$H$60,6,FALSE)</f>
        <v>SEL</v>
      </c>
      <c r="R33" s="206"/>
      <c r="S33" s="206" t="s">
        <v>638</v>
      </c>
      <c r="T33" s="206"/>
      <c r="U33" s="206"/>
      <c r="V33" s="206"/>
      <c r="W33" s="206"/>
      <c r="X33" s="206" t="s">
        <v>645</v>
      </c>
      <c r="Y33" s="206" t="s">
        <v>648</v>
      </c>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t="s">
        <v>638</v>
      </c>
      <c r="BA33" s="206"/>
      <c r="BB33" s="206"/>
      <c r="BC33" s="206"/>
      <c r="BD33" s="206"/>
      <c r="BE33" s="206" t="s">
        <v>645</v>
      </c>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row>
    <row r="34" spans="1:84" x14ac:dyDescent="0.35">
      <c r="A34" t="s">
        <v>648</v>
      </c>
      <c r="B34" t="s">
        <v>654</v>
      </c>
      <c r="C34" t="s">
        <v>33</v>
      </c>
      <c r="D34" t="s">
        <v>564</v>
      </c>
      <c r="E34" s="2">
        <v>45291</v>
      </c>
      <c r="F34">
        <v>5754</v>
      </c>
      <c r="G34" t="str">
        <f>VLOOKUP($C34,'[1]LKUP PCNDES'!$F$2:$H$12,2,FALSE)</f>
        <v>Care home residents aged 18 years or over, who had a Personalised Care and Support Plan agreed or reviewed</v>
      </c>
      <c r="H34" t="str">
        <f>VLOOKUP($C34,'[1]LKUP PCNDES'!$F$2:$H$12,3,FALSE)</f>
        <v>PCSP</v>
      </c>
      <c r="I34" t="str">
        <f>VLOOKUP($B34,'[1]LKUP PCNDES'!$C$17:$H$60,4,FALSE)</f>
        <v>NHS South East London ICB</v>
      </c>
      <c r="J34" t="str">
        <f>VLOOKUP($B34,'[1]LKUP PCNDES'!$C$17:$H$60,6,FALSE)</f>
        <v>SEL</v>
      </c>
      <c r="R34" s="206"/>
      <c r="S34" s="206"/>
      <c r="T34" s="206"/>
      <c r="U34" s="206"/>
      <c r="V34" s="206"/>
      <c r="W34" s="206"/>
      <c r="X34" s="206" t="s">
        <v>659</v>
      </c>
      <c r="Y34" s="206" t="s">
        <v>659</v>
      </c>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t="s">
        <v>659</v>
      </c>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row>
    <row r="35" spans="1:84" x14ac:dyDescent="0.35">
      <c r="A35" t="s">
        <v>648</v>
      </c>
      <c r="B35" t="s">
        <v>654</v>
      </c>
      <c r="C35" t="s">
        <v>33</v>
      </c>
      <c r="D35" t="s">
        <v>564</v>
      </c>
      <c r="E35" s="2">
        <v>45322</v>
      </c>
      <c r="F35">
        <v>5678</v>
      </c>
      <c r="G35" t="str">
        <f>VLOOKUP($C35,'[1]LKUP PCNDES'!$F$2:$H$12,2,FALSE)</f>
        <v>Care home residents aged 18 years or over, who had a Personalised Care and Support Plan agreed or reviewed</v>
      </c>
      <c r="H35" t="str">
        <f>VLOOKUP($C35,'[1]LKUP PCNDES'!$F$2:$H$12,3,FALSE)</f>
        <v>PCSP</v>
      </c>
      <c r="I35" t="str">
        <f>VLOOKUP($B35,'[1]LKUP PCNDES'!$C$17:$H$60,4,FALSE)</f>
        <v>NHS South East London ICB</v>
      </c>
      <c r="J35" t="str">
        <f>VLOOKUP($B35,'[1]LKUP PCNDES'!$C$17:$H$60,6,FALSE)</f>
        <v>SEL</v>
      </c>
      <c r="R35" s="206"/>
      <c r="S35" s="206" t="s">
        <v>640</v>
      </c>
      <c r="T35" s="206"/>
      <c r="U35" s="206"/>
      <c r="V35" s="206"/>
      <c r="W35" s="206"/>
      <c r="X35" s="206" t="s">
        <v>36</v>
      </c>
      <c r="Y35" s="206" t="s">
        <v>702</v>
      </c>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t="s">
        <v>640</v>
      </c>
      <c r="BA35" s="206"/>
      <c r="BB35" s="206"/>
      <c r="BC35" s="206"/>
      <c r="BD35" s="206"/>
      <c r="BE35" s="206" t="s">
        <v>33</v>
      </c>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row>
    <row r="36" spans="1:84" x14ac:dyDescent="0.35">
      <c r="A36" t="s">
        <v>648</v>
      </c>
      <c r="B36" t="s">
        <v>654</v>
      </c>
      <c r="C36" t="s">
        <v>33</v>
      </c>
      <c r="D36" t="s">
        <v>564</v>
      </c>
      <c r="E36" s="2">
        <v>45351</v>
      </c>
      <c r="F36">
        <v>5772</v>
      </c>
      <c r="G36" t="str">
        <f>VLOOKUP($C36,'[1]LKUP PCNDES'!$F$2:$H$12,2,FALSE)</f>
        <v>Care home residents aged 18 years or over, who had a Personalised Care and Support Plan agreed or reviewed</v>
      </c>
      <c r="H36" t="str">
        <f>VLOOKUP($C36,'[1]LKUP PCNDES'!$F$2:$H$12,3,FALSE)</f>
        <v>PCSP</v>
      </c>
      <c r="I36" t="str">
        <f>VLOOKUP($B36,'[1]LKUP PCNDES'!$C$17:$H$60,4,FALSE)</f>
        <v>NHS South East London ICB</v>
      </c>
      <c r="J36" t="str">
        <f>VLOOKUP($B36,'[1]LKUP PCNDES'!$C$17:$H$60,6,FALSE)</f>
        <v>SEL</v>
      </c>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row>
    <row r="37" spans="1:84" x14ac:dyDescent="0.35">
      <c r="A37" t="s">
        <v>648</v>
      </c>
      <c r="B37" t="s">
        <v>654</v>
      </c>
      <c r="C37" t="s">
        <v>33</v>
      </c>
      <c r="D37" t="s">
        <v>564</v>
      </c>
      <c r="E37" s="2">
        <v>45382</v>
      </c>
      <c r="F37">
        <v>5859</v>
      </c>
      <c r="G37" t="str">
        <f>VLOOKUP($C37,'[1]LKUP PCNDES'!$F$2:$H$12,2,FALSE)</f>
        <v>Care home residents aged 18 years or over, who had a Personalised Care and Support Plan agreed or reviewed</v>
      </c>
      <c r="H37" t="str">
        <f>VLOOKUP($C37,'[1]LKUP PCNDES'!$F$2:$H$12,3,FALSE)</f>
        <v>PCSP</v>
      </c>
      <c r="I37" t="str">
        <f>VLOOKUP($B37,'[1]LKUP PCNDES'!$C$17:$H$60,4,FALSE)</f>
        <v>NHS South East London ICB</v>
      </c>
      <c r="J37" t="str">
        <f>VLOOKUP($B37,'[1]LKUP PCNDES'!$C$17:$H$60,6,FALSE)</f>
        <v>SEL</v>
      </c>
      <c r="R37" s="206"/>
      <c r="S37" s="206" t="s">
        <v>649</v>
      </c>
      <c r="T37" s="206"/>
      <c r="U37" s="206"/>
      <c r="V37" s="206"/>
      <c r="W37" s="206"/>
      <c r="X37" s="206" t="s">
        <v>642</v>
      </c>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t="s">
        <v>649</v>
      </c>
      <c r="BA37" s="206"/>
      <c r="BB37" s="206"/>
      <c r="BC37" s="206"/>
      <c r="BD37" s="206"/>
      <c r="BE37" s="206" t="s">
        <v>642</v>
      </c>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row>
    <row r="38" spans="1:84" x14ac:dyDescent="0.35">
      <c r="A38" t="s">
        <v>648</v>
      </c>
      <c r="B38" t="s">
        <v>654</v>
      </c>
      <c r="C38" t="s">
        <v>33</v>
      </c>
      <c r="D38" t="s">
        <v>563</v>
      </c>
      <c r="E38" s="2">
        <v>45046</v>
      </c>
      <c r="F38">
        <v>171</v>
      </c>
      <c r="G38" t="str">
        <f>VLOOKUP($C38,'[1]LKUP PCNDES'!$F$2:$H$12,2,FALSE)</f>
        <v>Care home residents aged 18 years or over, who had a Personalised Care and Support Plan agreed or reviewed</v>
      </c>
      <c r="H38" t="str">
        <f>VLOOKUP($C38,'[1]LKUP PCNDES'!$F$2:$H$12,3,FALSE)</f>
        <v>PCSP</v>
      </c>
      <c r="I38" t="str">
        <f>VLOOKUP($B38,'[1]LKUP PCNDES'!$C$17:$H$60,4,FALSE)</f>
        <v>NHS South East London ICB</v>
      </c>
      <c r="J38" t="str">
        <f>VLOOKUP($B38,'[1]LKUP PCNDES'!$C$17:$H$60,6,FALSE)</f>
        <v>SEL</v>
      </c>
      <c r="R38" s="206"/>
      <c r="S38" s="206" t="s">
        <v>639</v>
      </c>
      <c r="T38" s="209">
        <v>44681</v>
      </c>
      <c r="U38" s="209">
        <v>44712</v>
      </c>
      <c r="V38" s="209">
        <v>44742</v>
      </c>
      <c r="W38" s="209">
        <v>44773</v>
      </c>
      <c r="X38" s="209">
        <f t="shared" ref="X38:AQ38" si="5">EOMONTH(W38,1)</f>
        <v>44804</v>
      </c>
      <c r="Y38" s="209">
        <f t="shared" si="5"/>
        <v>44834</v>
      </c>
      <c r="Z38" s="209">
        <f t="shared" si="5"/>
        <v>44865</v>
      </c>
      <c r="AA38" s="209">
        <f t="shared" si="5"/>
        <v>44895</v>
      </c>
      <c r="AB38" s="209">
        <f t="shared" si="5"/>
        <v>44926</v>
      </c>
      <c r="AC38" s="209">
        <f t="shared" si="5"/>
        <v>44957</v>
      </c>
      <c r="AD38" s="209">
        <f t="shared" si="5"/>
        <v>44985</v>
      </c>
      <c r="AE38" s="209">
        <f t="shared" si="5"/>
        <v>45016</v>
      </c>
      <c r="AF38" s="209">
        <f t="shared" si="5"/>
        <v>45046</v>
      </c>
      <c r="AG38" s="209">
        <f t="shared" si="5"/>
        <v>45077</v>
      </c>
      <c r="AH38" s="209">
        <f t="shared" si="5"/>
        <v>45107</v>
      </c>
      <c r="AI38" s="209">
        <f t="shared" si="5"/>
        <v>45138</v>
      </c>
      <c r="AJ38" s="209">
        <f t="shared" si="5"/>
        <v>45169</v>
      </c>
      <c r="AK38" s="209">
        <f t="shared" si="5"/>
        <v>45199</v>
      </c>
      <c r="AL38" s="209">
        <f t="shared" si="5"/>
        <v>45230</v>
      </c>
      <c r="AM38" s="209">
        <f t="shared" si="5"/>
        <v>45260</v>
      </c>
      <c r="AN38" s="209">
        <f t="shared" si="5"/>
        <v>45291</v>
      </c>
      <c r="AO38" s="209">
        <f t="shared" si="5"/>
        <v>45322</v>
      </c>
      <c r="AP38" s="209">
        <f t="shared" si="5"/>
        <v>45351</v>
      </c>
      <c r="AQ38" s="209">
        <f t="shared" si="5"/>
        <v>45382</v>
      </c>
      <c r="AR38" s="209"/>
      <c r="AS38" s="209"/>
      <c r="AT38" s="209"/>
      <c r="AU38" s="209"/>
      <c r="AV38" s="209"/>
      <c r="AW38" s="209"/>
      <c r="AX38" s="206"/>
      <c r="AY38" s="206"/>
      <c r="AZ38" s="206" t="s">
        <v>639</v>
      </c>
      <c r="BA38" s="209">
        <v>44561</v>
      </c>
      <c r="BB38" s="209">
        <v>44592</v>
      </c>
      <c r="BC38" s="209">
        <v>44620</v>
      </c>
      <c r="BD38" s="209">
        <v>44651</v>
      </c>
      <c r="BE38" s="209">
        <v>44681</v>
      </c>
      <c r="BF38" s="209">
        <v>44712</v>
      </c>
      <c r="BG38" s="209">
        <v>44742</v>
      </c>
      <c r="BH38" s="209">
        <v>44773</v>
      </c>
      <c r="BI38" s="209">
        <f t="shared" ref="BI38:BO38" si="6">EOMONTH(BH38,1)</f>
        <v>44804</v>
      </c>
      <c r="BJ38" s="209">
        <f t="shared" si="6"/>
        <v>44834</v>
      </c>
      <c r="BK38" s="209">
        <f t="shared" si="6"/>
        <v>44865</v>
      </c>
      <c r="BL38" s="209">
        <f t="shared" si="6"/>
        <v>44895</v>
      </c>
      <c r="BM38" s="209">
        <f t="shared" si="6"/>
        <v>44926</v>
      </c>
      <c r="BN38" s="209">
        <f t="shared" si="6"/>
        <v>44957</v>
      </c>
      <c r="BO38" s="209">
        <f t="shared" si="6"/>
        <v>44985</v>
      </c>
      <c r="BP38" s="209">
        <f>EOMONTH(BO38,1)</f>
        <v>45016</v>
      </c>
      <c r="BQ38" s="209">
        <f t="shared" ref="BQ38:CB38" si="7">EOMONTH(BP38,1)</f>
        <v>45046</v>
      </c>
      <c r="BR38" s="209">
        <f t="shared" si="7"/>
        <v>45077</v>
      </c>
      <c r="BS38" s="209">
        <f t="shared" si="7"/>
        <v>45107</v>
      </c>
      <c r="BT38" s="209">
        <f t="shared" si="7"/>
        <v>45138</v>
      </c>
      <c r="BU38" s="209">
        <f t="shared" si="7"/>
        <v>45169</v>
      </c>
      <c r="BV38" s="209">
        <f t="shared" si="7"/>
        <v>45199</v>
      </c>
      <c r="BW38" s="209">
        <f t="shared" si="7"/>
        <v>45230</v>
      </c>
      <c r="BX38" s="209">
        <f t="shared" si="7"/>
        <v>45260</v>
      </c>
      <c r="BY38" s="209">
        <f t="shared" si="7"/>
        <v>45291</v>
      </c>
      <c r="BZ38" s="209">
        <f t="shared" si="7"/>
        <v>45322</v>
      </c>
      <c r="CA38" s="209">
        <f t="shared" si="7"/>
        <v>45351</v>
      </c>
      <c r="CB38" s="209">
        <f t="shared" si="7"/>
        <v>45382</v>
      </c>
      <c r="CC38" s="206"/>
      <c r="CD38" s="206"/>
      <c r="CE38" s="206"/>
      <c r="CF38" s="206"/>
    </row>
    <row r="39" spans="1:84" x14ac:dyDescent="0.35">
      <c r="A39" t="s">
        <v>648</v>
      </c>
      <c r="B39" t="s">
        <v>654</v>
      </c>
      <c r="C39" t="s">
        <v>33</v>
      </c>
      <c r="D39" t="s">
        <v>563</v>
      </c>
      <c r="E39" s="2">
        <v>45077</v>
      </c>
      <c r="F39">
        <v>242</v>
      </c>
      <c r="G39" t="str">
        <f>VLOOKUP($C39,'[1]LKUP PCNDES'!$F$2:$H$12,2,FALSE)</f>
        <v>Care home residents aged 18 years or over, who had a Personalised Care and Support Plan agreed or reviewed</v>
      </c>
      <c r="H39" t="str">
        <f>VLOOKUP($C39,'[1]LKUP PCNDES'!$F$2:$H$12,3,FALSE)</f>
        <v>PCSP</v>
      </c>
      <c r="I39" t="str">
        <f>VLOOKUP($B39,'[1]LKUP PCNDES'!$C$17:$H$60,4,FALSE)</f>
        <v>NHS South East London ICB</v>
      </c>
      <c r="J39" t="str">
        <f>VLOOKUP($B39,'[1]LKUP PCNDES'!$C$17:$H$60,6,FALSE)</f>
        <v>SEL</v>
      </c>
      <c r="R39" s="206" t="s">
        <v>106</v>
      </c>
      <c r="S39" s="206" t="s">
        <v>651</v>
      </c>
      <c r="T39" s="210">
        <f>T9/T23</f>
        <v>2.5092488338426894E-2</v>
      </c>
      <c r="U39" s="210">
        <f t="shared" ref="U39:AK45" si="8">U9/U23</f>
        <v>7.2266244057052301E-2</v>
      </c>
      <c r="V39" s="210">
        <f t="shared" si="8"/>
        <v>0.12074829931972789</v>
      </c>
      <c r="W39" s="210">
        <f>W9/W23</f>
        <v>0.17479485988543117</v>
      </c>
      <c r="X39" s="210">
        <f t="shared" si="8"/>
        <v>0.22466189339697692</v>
      </c>
      <c r="Y39" s="210">
        <f t="shared" si="8"/>
        <v>0.28896704924102184</v>
      </c>
      <c r="Z39" s="210">
        <f t="shared" si="8"/>
        <v>0.35663224781572678</v>
      </c>
      <c r="AA39" s="210">
        <f t="shared" si="8"/>
        <v>0.43498215196328405</v>
      </c>
      <c r="AB39" s="210">
        <f t="shared" si="8"/>
        <v>0.51425661914460286</v>
      </c>
      <c r="AC39" s="210">
        <f t="shared" si="8"/>
        <v>0.59056473829201106</v>
      </c>
      <c r="AD39" s="210">
        <f t="shared" si="8"/>
        <v>0.68942778132312277</v>
      </c>
      <c r="AE39" s="210">
        <f t="shared" si="8"/>
        <v>0.82854330708661417</v>
      </c>
      <c r="AF39" s="210">
        <f t="shared" si="8"/>
        <v>6.0492505353319057E-2</v>
      </c>
      <c r="AG39" s="210">
        <f t="shared" si="8"/>
        <v>0.12768299394606494</v>
      </c>
      <c r="AH39" s="210">
        <f t="shared" si="8"/>
        <v>0.19053741321676523</v>
      </c>
      <c r="AI39" s="210">
        <f t="shared" si="8"/>
        <v>0.25981495373843461</v>
      </c>
      <c r="AJ39" s="210">
        <f t="shared" si="8"/>
        <v>0.30759493670886073</v>
      </c>
      <c r="AK39" s="210">
        <f t="shared" si="8"/>
        <v>0.35345211581291758</v>
      </c>
      <c r="AL39" s="210">
        <f>AL9/AL23</f>
        <v>0.40159574468085107</v>
      </c>
      <c r="AM39" s="210">
        <f t="shared" ref="AM39:AQ45" si="9">AM9/AM23</f>
        <v>0.4297042434633519</v>
      </c>
      <c r="AN39" s="210">
        <f t="shared" si="9"/>
        <v>0.51113320079522861</v>
      </c>
      <c r="AO39" s="210">
        <f t="shared" si="9"/>
        <v>0.58558387219475083</v>
      </c>
      <c r="AP39" s="210">
        <f t="shared" si="9"/>
        <v>0.63910714285714287</v>
      </c>
      <c r="AQ39" s="210">
        <f t="shared" si="9"/>
        <v>0.67701647875108417</v>
      </c>
      <c r="AR39" s="210"/>
      <c r="AS39" s="210"/>
      <c r="AT39" s="210"/>
      <c r="AU39" s="210"/>
      <c r="AV39" s="210"/>
      <c r="AW39" s="210"/>
      <c r="AX39" s="206"/>
      <c r="AY39" s="206" t="s">
        <v>106</v>
      </c>
      <c r="AZ39" s="206" t="s">
        <v>651</v>
      </c>
      <c r="BA39" s="210" t="e">
        <f t="shared" ref="BA39:CB45" si="10">BA9/BA23</f>
        <v>#DIV/0!</v>
      </c>
      <c r="BB39" s="210" t="e">
        <f t="shared" si="10"/>
        <v>#DIV/0!</v>
      </c>
      <c r="BC39" s="210" t="e">
        <f t="shared" si="10"/>
        <v>#DIV/0!</v>
      </c>
      <c r="BD39" s="210" t="e">
        <f t="shared" si="10"/>
        <v>#DIV/0!</v>
      </c>
      <c r="BE39" s="210" t="e">
        <f t="shared" si="10"/>
        <v>#DIV/0!</v>
      </c>
      <c r="BF39" s="210" t="e">
        <f t="shared" si="10"/>
        <v>#DIV/0!</v>
      </c>
      <c r="BG39" s="210" t="e">
        <f t="shared" si="10"/>
        <v>#DIV/0!</v>
      </c>
      <c r="BH39" s="210" t="e">
        <f t="shared" si="10"/>
        <v>#DIV/0!</v>
      </c>
      <c r="BI39" s="210" t="e">
        <f t="shared" si="10"/>
        <v>#DIV/0!</v>
      </c>
      <c r="BJ39" s="210" t="e">
        <f t="shared" si="10"/>
        <v>#DIV/0!</v>
      </c>
      <c r="BK39" s="210" t="e">
        <f t="shared" si="10"/>
        <v>#DIV/0!</v>
      </c>
      <c r="BL39" s="210" t="e">
        <f t="shared" si="10"/>
        <v>#DIV/0!</v>
      </c>
      <c r="BM39" s="210" t="e">
        <f t="shared" si="10"/>
        <v>#DIV/0!</v>
      </c>
      <c r="BN39" s="210" t="e">
        <f t="shared" si="10"/>
        <v>#DIV/0!</v>
      </c>
      <c r="BO39" s="210" t="e">
        <f t="shared" si="10"/>
        <v>#DIV/0!</v>
      </c>
      <c r="BP39" s="210" t="e">
        <f t="shared" si="10"/>
        <v>#DIV/0!</v>
      </c>
      <c r="BQ39" s="210">
        <f t="shared" si="10"/>
        <v>6.9390148553557462E-2</v>
      </c>
      <c r="BR39" s="210">
        <f t="shared" si="10"/>
        <v>0.10969494358545759</v>
      </c>
      <c r="BS39" s="210">
        <f t="shared" si="10"/>
        <v>0.12587544955517699</v>
      </c>
      <c r="BT39" s="210">
        <f t="shared" si="10"/>
        <v>0.14865885908575746</v>
      </c>
      <c r="BU39" s="210">
        <f t="shared" si="10"/>
        <v>0.18846918489065606</v>
      </c>
      <c r="BV39" s="210">
        <f t="shared" si="10"/>
        <v>0.20356692487840028</v>
      </c>
      <c r="BW39" s="210">
        <f t="shared" si="10"/>
        <v>0.23614413755258826</v>
      </c>
      <c r="BX39" s="210">
        <f t="shared" si="10"/>
        <v>0.25026910656620022</v>
      </c>
      <c r="BY39" s="210">
        <f t="shared" si="10"/>
        <v>0.34946706272933775</v>
      </c>
      <c r="BZ39" s="210">
        <f t="shared" si="10"/>
        <v>0.4482877301669248</v>
      </c>
      <c r="CA39" s="210">
        <f t="shared" si="10"/>
        <v>0.50191061638145873</v>
      </c>
      <c r="CB39" s="210">
        <f t="shared" si="10"/>
        <v>0.53576158940397356</v>
      </c>
      <c r="CC39" s="206"/>
      <c r="CD39" s="206"/>
      <c r="CE39" s="206"/>
      <c r="CF39" s="206"/>
    </row>
    <row r="40" spans="1:84" x14ac:dyDescent="0.35">
      <c r="A40" t="s">
        <v>648</v>
      </c>
      <c r="B40" t="s">
        <v>654</v>
      </c>
      <c r="C40" t="s">
        <v>33</v>
      </c>
      <c r="D40" t="s">
        <v>563</v>
      </c>
      <c r="E40" s="2">
        <v>45107</v>
      </c>
      <c r="F40">
        <v>457</v>
      </c>
      <c r="G40" t="str">
        <f>VLOOKUP($C40,'[1]LKUP PCNDES'!$F$2:$H$12,2,FALSE)</f>
        <v>Care home residents aged 18 years or over, who had a Personalised Care and Support Plan agreed or reviewed</v>
      </c>
      <c r="H40" t="str">
        <f>VLOOKUP($C40,'[1]LKUP PCNDES'!$F$2:$H$12,3,FALSE)</f>
        <v>PCSP</v>
      </c>
      <c r="I40" t="str">
        <f>VLOOKUP($B40,'[1]LKUP PCNDES'!$C$17:$H$60,4,FALSE)</f>
        <v>NHS South East London ICB</v>
      </c>
      <c r="J40" t="str">
        <f>VLOOKUP($B40,'[1]LKUP PCNDES'!$C$17:$H$60,6,FALSE)</f>
        <v>SEL</v>
      </c>
      <c r="R40" s="206" t="s">
        <v>108</v>
      </c>
      <c r="S40" s="206" t="s">
        <v>652</v>
      </c>
      <c r="T40" s="210">
        <f t="shared" ref="T40:AE45" si="11">T10/T24</f>
        <v>5.6265037941884137E-2</v>
      </c>
      <c r="U40" s="210">
        <f t="shared" si="11"/>
        <v>0.11284117970324235</v>
      </c>
      <c r="V40" s="210">
        <f t="shared" si="11"/>
        <v>0.1851192595229619</v>
      </c>
      <c r="W40" s="210">
        <f t="shared" si="11"/>
        <v>0.26607460035523978</v>
      </c>
      <c r="X40" s="210">
        <f t="shared" si="11"/>
        <v>0.31479500891265599</v>
      </c>
      <c r="Y40" s="210">
        <f t="shared" si="11"/>
        <v>0.37077554209806601</v>
      </c>
      <c r="Z40" s="210">
        <f t="shared" si="11"/>
        <v>0.42838171125023716</v>
      </c>
      <c r="AA40" s="210">
        <f t="shared" si="11"/>
        <v>0.50688289647369411</v>
      </c>
      <c r="AB40" s="210">
        <f t="shared" si="11"/>
        <v>0.56873111782477337</v>
      </c>
      <c r="AC40" s="210">
        <f t="shared" si="11"/>
        <v>0.61097641613400921</v>
      </c>
      <c r="AD40" s="210">
        <f t="shared" si="11"/>
        <v>0.69287598944591033</v>
      </c>
      <c r="AE40" s="210">
        <f t="shared" si="11"/>
        <v>0.77512437810945278</v>
      </c>
      <c r="AF40" s="210">
        <f t="shared" si="8"/>
        <v>7.3002159827213822E-2</v>
      </c>
      <c r="AG40" s="210">
        <f t="shared" si="8"/>
        <v>0.17022157796645268</v>
      </c>
      <c r="AH40" s="210">
        <f t="shared" si="8"/>
        <v>0.24617320192912559</v>
      </c>
      <c r="AI40" s="210">
        <f t="shared" si="8"/>
        <v>0.32982890125747266</v>
      </c>
      <c r="AJ40" s="210">
        <f t="shared" si="8"/>
        <v>0.30790258449304175</v>
      </c>
      <c r="AK40" s="210">
        <f t="shared" si="8"/>
        <v>0.40334794738939816</v>
      </c>
      <c r="AL40" s="210">
        <f t="shared" ref="AL40:AL45" si="12">AL10/AL24</f>
        <v>0.44575273338940286</v>
      </c>
      <c r="AM40" s="210">
        <f t="shared" si="9"/>
        <v>0.47391485809682804</v>
      </c>
      <c r="AN40" s="210">
        <f t="shared" si="9"/>
        <v>0.47474120082815735</v>
      </c>
      <c r="AO40" s="210">
        <f t="shared" si="9"/>
        <v>0.49587458745874585</v>
      </c>
      <c r="AP40" s="210">
        <f t="shared" si="9"/>
        <v>0.5047503537497473</v>
      </c>
      <c r="AQ40" s="210">
        <f t="shared" si="9"/>
        <v>0.52054794520547942</v>
      </c>
      <c r="AR40" s="210"/>
      <c r="AS40" s="210"/>
      <c r="AT40" s="210"/>
      <c r="AU40" s="210"/>
      <c r="AV40" s="210"/>
      <c r="AW40" s="210"/>
      <c r="AX40" s="206"/>
      <c r="AY40" s="206" t="s">
        <v>108</v>
      </c>
      <c r="AZ40" s="206" t="s">
        <v>652</v>
      </c>
      <c r="BA40" s="210" t="e">
        <f t="shared" si="10"/>
        <v>#DIV/0!</v>
      </c>
      <c r="BB40" s="210" t="e">
        <f t="shared" si="10"/>
        <v>#DIV/0!</v>
      </c>
      <c r="BC40" s="210" t="e">
        <f t="shared" si="10"/>
        <v>#DIV/0!</v>
      </c>
      <c r="BD40" s="210" t="e">
        <f t="shared" si="10"/>
        <v>#DIV/0!</v>
      </c>
      <c r="BE40" s="210" t="e">
        <f t="shared" si="10"/>
        <v>#DIV/0!</v>
      </c>
      <c r="BF40" s="210" t="e">
        <f>BF10/BF24</f>
        <v>#DIV/0!</v>
      </c>
      <c r="BG40" s="210" t="e">
        <f>BG10/BG24</f>
        <v>#DIV/0!</v>
      </c>
      <c r="BH40" s="210" t="e">
        <f>BH10/BH24</f>
        <v>#DIV/0!</v>
      </c>
      <c r="BI40" s="210" t="e">
        <f>BI10/BI24</f>
        <v>#DIV/0!</v>
      </c>
      <c r="BJ40" s="210" t="e">
        <f t="shared" si="10"/>
        <v>#DIV/0!</v>
      </c>
      <c r="BK40" s="210" t="e">
        <f t="shared" si="10"/>
        <v>#DIV/0!</v>
      </c>
      <c r="BL40" s="210" t="e">
        <f t="shared" si="10"/>
        <v>#DIV/0!</v>
      </c>
      <c r="BM40" s="210" t="e">
        <f t="shared" si="10"/>
        <v>#DIV/0!</v>
      </c>
      <c r="BN40" s="210" t="e">
        <f t="shared" si="10"/>
        <v>#DIV/0!</v>
      </c>
      <c r="BO40" s="210" t="e">
        <f t="shared" si="10"/>
        <v>#DIV/0!</v>
      </c>
      <c r="BP40" s="210" t="e">
        <f t="shared" si="10"/>
        <v>#DIV/0!</v>
      </c>
      <c r="BQ40" s="210">
        <f t="shared" si="10"/>
        <v>7.6711323178564869E-2</v>
      </c>
      <c r="BR40" s="210">
        <f t="shared" si="10"/>
        <v>0.13543532783948406</v>
      </c>
      <c r="BS40" s="210">
        <f t="shared" si="10"/>
        <v>0.17380486937977607</v>
      </c>
      <c r="BT40" s="210">
        <f t="shared" si="10"/>
        <v>0.23623162741278556</v>
      </c>
      <c r="BU40" s="210">
        <f t="shared" si="10"/>
        <v>0.20054945054945056</v>
      </c>
      <c r="BV40" s="210">
        <f t="shared" si="10"/>
        <v>0.28745220716023634</v>
      </c>
      <c r="BW40" s="210">
        <f t="shared" si="10"/>
        <v>0.31435415515017506</v>
      </c>
      <c r="BX40" s="210">
        <f t="shared" si="10"/>
        <v>0.32864804882559645</v>
      </c>
      <c r="BY40" s="210">
        <f t="shared" si="10"/>
        <v>0.33695652173913043</v>
      </c>
      <c r="BZ40" s="210">
        <f t="shared" si="10"/>
        <v>0.36998896653181318</v>
      </c>
      <c r="CA40" s="210">
        <f t="shared" si="10"/>
        <v>0.38992571117956154</v>
      </c>
      <c r="CB40" s="210">
        <f t="shared" si="10"/>
        <v>0.42332730560578663</v>
      </c>
      <c r="CC40" s="206"/>
      <c r="CD40" s="206"/>
      <c r="CE40" s="206"/>
      <c r="CF40" s="206"/>
    </row>
    <row r="41" spans="1:84" x14ac:dyDescent="0.35">
      <c r="A41" t="s">
        <v>648</v>
      </c>
      <c r="B41" t="s">
        <v>654</v>
      </c>
      <c r="C41" t="s">
        <v>33</v>
      </c>
      <c r="D41" t="s">
        <v>563</v>
      </c>
      <c r="E41" s="2">
        <v>45138</v>
      </c>
      <c r="F41">
        <v>567</v>
      </c>
      <c r="G41" t="str">
        <f>VLOOKUP($C41,'[1]LKUP PCNDES'!$F$2:$H$12,2,FALSE)</f>
        <v>Care home residents aged 18 years or over, who had a Personalised Care and Support Plan agreed or reviewed</v>
      </c>
      <c r="H41" t="str">
        <f>VLOOKUP($C41,'[1]LKUP PCNDES'!$F$2:$H$12,3,FALSE)</f>
        <v>PCSP</v>
      </c>
      <c r="I41" t="str">
        <f>VLOOKUP($B41,'[1]LKUP PCNDES'!$C$17:$H$60,4,FALSE)</f>
        <v>NHS South East London ICB</v>
      </c>
      <c r="J41" t="str">
        <f>VLOOKUP($B41,'[1]LKUP PCNDES'!$C$17:$H$60,6,FALSE)</f>
        <v>SEL</v>
      </c>
      <c r="R41" s="206" t="s">
        <v>110</v>
      </c>
      <c r="S41" s="206" t="s">
        <v>653</v>
      </c>
      <c r="T41" s="210">
        <f t="shared" si="11"/>
        <v>3.3734558124802028E-2</v>
      </c>
      <c r="U41" s="210">
        <f t="shared" si="11"/>
        <v>6.965560037232392E-2</v>
      </c>
      <c r="V41" s="210">
        <f t="shared" si="11"/>
        <v>0.10354391371340524</v>
      </c>
      <c r="W41" s="210">
        <f t="shared" si="11"/>
        <v>0.14333333333333334</v>
      </c>
      <c r="X41" s="210">
        <f t="shared" si="11"/>
        <v>0.19614959760138867</v>
      </c>
      <c r="Y41" s="210">
        <f t="shared" si="11"/>
        <v>0.26536885245901637</v>
      </c>
      <c r="Z41" s="210">
        <f t="shared" si="11"/>
        <v>0.36036174126302883</v>
      </c>
      <c r="AA41" s="210">
        <f t="shared" si="11"/>
        <v>0.43076923076923079</v>
      </c>
      <c r="AB41" s="210">
        <f t="shared" si="11"/>
        <v>0.47595095881798177</v>
      </c>
      <c r="AC41" s="210">
        <f t="shared" si="11"/>
        <v>0.53616953473550033</v>
      </c>
      <c r="AD41" s="210">
        <f t="shared" si="11"/>
        <v>0.59887896304081278</v>
      </c>
      <c r="AE41" s="210">
        <f t="shared" si="11"/>
        <v>0.70657439446366777</v>
      </c>
      <c r="AF41" s="210">
        <f t="shared" si="8"/>
        <v>5.6405955126860974E-2</v>
      </c>
      <c r="AG41" s="210">
        <f t="shared" si="8"/>
        <v>9.9071207430340563E-2</v>
      </c>
      <c r="AH41" s="210">
        <f t="shared" si="8"/>
        <v>0.12772521596051009</v>
      </c>
      <c r="AI41" s="210">
        <f t="shared" si="8"/>
        <v>0.15827044666530696</v>
      </c>
      <c r="AJ41" s="210">
        <f t="shared" si="8"/>
        <v>0.18541409147095178</v>
      </c>
      <c r="AK41" s="210">
        <f t="shared" si="8"/>
        <v>0.20599613152804641</v>
      </c>
      <c r="AL41" s="210">
        <f t="shared" si="12"/>
        <v>0.26071650445226757</v>
      </c>
      <c r="AM41" s="210">
        <f t="shared" si="9"/>
        <v>0.32200435729847493</v>
      </c>
      <c r="AN41" s="210">
        <f t="shared" si="9"/>
        <v>0.33985803398580339</v>
      </c>
      <c r="AO41" s="210">
        <f t="shared" si="9"/>
        <v>0.39588629535474923</v>
      </c>
      <c r="AP41" s="210">
        <f t="shared" si="9"/>
        <v>0.43697094486387555</v>
      </c>
      <c r="AQ41" s="210">
        <f t="shared" si="9"/>
        <v>0.53364140480591493</v>
      </c>
      <c r="AR41" s="210"/>
      <c r="AS41" s="210"/>
      <c r="AT41" s="210"/>
      <c r="AU41" s="210"/>
      <c r="AV41" s="210"/>
      <c r="AW41" s="210"/>
      <c r="AX41" s="206"/>
      <c r="AY41" s="206" t="s">
        <v>110</v>
      </c>
      <c r="AZ41" s="206" t="s">
        <v>653</v>
      </c>
      <c r="BA41" s="210" t="e">
        <f t="shared" si="10"/>
        <v>#DIV/0!</v>
      </c>
      <c r="BB41" s="210" t="e">
        <f t="shared" si="10"/>
        <v>#DIV/0!</v>
      </c>
      <c r="BC41" s="210" t="e">
        <f t="shared" si="10"/>
        <v>#DIV/0!</v>
      </c>
      <c r="BD41" s="210" t="e">
        <f t="shared" si="10"/>
        <v>#DIV/0!</v>
      </c>
      <c r="BE41" s="210" t="e">
        <f t="shared" si="10"/>
        <v>#DIV/0!</v>
      </c>
      <c r="BF41" s="210" t="e">
        <f t="shared" si="10"/>
        <v>#DIV/0!</v>
      </c>
      <c r="BG41" s="210" t="e">
        <f t="shared" si="10"/>
        <v>#DIV/0!</v>
      </c>
      <c r="BH41" s="210" t="e">
        <f t="shared" si="10"/>
        <v>#DIV/0!</v>
      </c>
      <c r="BI41" s="210" t="e">
        <f t="shared" si="10"/>
        <v>#DIV/0!</v>
      </c>
      <c r="BJ41" s="210" t="e">
        <f t="shared" si="10"/>
        <v>#DIV/0!</v>
      </c>
      <c r="BK41" s="210" t="e">
        <f t="shared" si="10"/>
        <v>#DIV/0!</v>
      </c>
      <c r="BL41" s="210" t="e">
        <f t="shared" si="10"/>
        <v>#DIV/0!</v>
      </c>
      <c r="BM41" s="210" t="e">
        <f t="shared" si="10"/>
        <v>#DIV/0!</v>
      </c>
      <c r="BN41" s="210" t="e">
        <f t="shared" si="10"/>
        <v>#DIV/0!</v>
      </c>
      <c r="BO41" s="210" t="e">
        <f t="shared" si="10"/>
        <v>#DIV/0!</v>
      </c>
      <c r="BP41" s="210" t="e">
        <f t="shared" si="10"/>
        <v>#DIV/0!</v>
      </c>
      <c r="BQ41" s="210">
        <f t="shared" si="10"/>
        <v>4.0310830500242839E-2</v>
      </c>
      <c r="BR41" s="210">
        <f t="shared" si="10"/>
        <v>7.474975783015822E-2</v>
      </c>
      <c r="BS41" s="210">
        <f t="shared" si="10"/>
        <v>9.7090449082858951E-2</v>
      </c>
      <c r="BT41" s="210">
        <f t="shared" si="10"/>
        <v>0.12959199624824136</v>
      </c>
      <c r="BU41" s="210">
        <f t="shared" si="10"/>
        <v>0.14431510125976718</v>
      </c>
      <c r="BV41" s="210">
        <f t="shared" si="10"/>
        <v>0.17683293269230768</v>
      </c>
      <c r="BW41" s="210">
        <f t="shared" si="10"/>
        <v>0.20854755784061696</v>
      </c>
      <c r="BX41" s="210">
        <f t="shared" si="10"/>
        <v>0.24854998294097577</v>
      </c>
      <c r="BY41" s="210">
        <f t="shared" si="10"/>
        <v>0.27789081044421837</v>
      </c>
      <c r="BZ41" s="210">
        <f t="shared" si="10"/>
        <v>0.32945454545454544</v>
      </c>
      <c r="CA41" s="210">
        <f t="shared" si="10"/>
        <v>0.36784741144414168</v>
      </c>
      <c r="CB41" s="210">
        <f t="shared" si="10"/>
        <v>0.35918550681239708</v>
      </c>
      <c r="CC41" s="206"/>
      <c r="CD41" s="206"/>
      <c r="CE41" s="206"/>
      <c r="CF41" s="206"/>
    </row>
    <row r="42" spans="1:84" x14ac:dyDescent="0.35">
      <c r="A42" t="s">
        <v>648</v>
      </c>
      <c r="B42" t="s">
        <v>654</v>
      </c>
      <c r="C42" t="s">
        <v>33</v>
      </c>
      <c r="D42" t="s">
        <v>563</v>
      </c>
      <c r="E42" s="2">
        <v>45169</v>
      </c>
      <c r="F42">
        <v>694</v>
      </c>
      <c r="G42" t="str">
        <f>VLOOKUP($C42,'[1]LKUP PCNDES'!$F$2:$H$12,2,FALSE)</f>
        <v>Care home residents aged 18 years or over, who had a Personalised Care and Support Plan agreed or reviewed</v>
      </c>
      <c r="H42" t="str">
        <f>VLOOKUP($C42,'[1]LKUP PCNDES'!$F$2:$H$12,3,FALSE)</f>
        <v>PCSP</v>
      </c>
      <c r="I42" t="str">
        <f>VLOOKUP($B42,'[1]LKUP PCNDES'!$C$17:$H$60,4,FALSE)</f>
        <v>NHS South East London ICB</v>
      </c>
      <c r="J42" t="str">
        <f>VLOOKUP($B42,'[1]LKUP PCNDES'!$C$17:$H$60,6,FALSE)</f>
        <v>SEL</v>
      </c>
      <c r="R42" s="206" t="s">
        <v>112</v>
      </c>
      <c r="S42" s="206" t="s">
        <v>654</v>
      </c>
      <c r="T42" s="210">
        <f t="shared" si="11"/>
        <v>5.4961545676233355E-2</v>
      </c>
      <c r="U42" s="210">
        <f t="shared" si="11"/>
        <v>0.10988626421697288</v>
      </c>
      <c r="V42" s="210">
        <f t="shared" si="11"/>
        <v>0.17037165682528657</v>
      </c>
      <c r="W42" s="210">
        <f t="shared" si="11"/>
        <v>0.23929994801594179</v>
      </c>
      <c r="X42" s="210">
        <f t="shared" si="11"/>
        <v>0.29551315110881898</v>
      </c>
      <c r="Y42" s="210">
        <f t="shared" si="11"/>
        <v>0.23305640577175338</v>
      </c>
      <c r="Z42" s="210">
        <f t="shared" si="11"/>
        <v>0.39462846911369742</v>
      </c>
      <c r="AA42" s="210">
        <f t="shared" si="11"/>
        <v>0.44704388828436709</v>
      </c>
      <c r="AB42" s="210">
        <f t="shared" si="11"/>
        <v>0.49329906370479165</v>
      </c>
      <c r="AC42" s="210">
        <f t="shared" si="11"/>
        <v>0.5381569474442045</v>
      </c>
      <c r="AD42" s="210">
        <f t="shared" si="11"/>
        <v>0.69201001593444111</v>
      </c>
      <c r="AE42" s="210">
        <f t="shared" si="11"/>
        <v>0.72147283995625233</v>
      </c>
      <c r="AF42" s="210">
        <f t="shared" si="8"/>
        <v>7.349468713105077E-2</v>
      </c>
      <c r="AG42" s="210">
        <f t="shared" si="8"/>
        <v>0.17035775127768313</v>
      </c>
      <c r="AH42" s="210">
        <f t="shared" si="8"/>
        <v>0.20952911674561159</v>
      </c>
      <c r="AI42" s="210">
        <f t="shared" si="8"/>
        <v>0.29102715466351831</v>
      </c>
      <c r="AJ42" s="210">
        <f t="shared" si="8"/>
        <v>0.34129281234925229</v>
      </c>
      <c r="AK42" s="210">
        <f t="shared" si="8"/>
        <v>0.40300154491282275</v>
      </c>
      <c r="AL42" s="210">
        <f t="shared" si="12"/>
        <v>0.43657817109144542</v>
      </c>
      <c r="AM42" s="210">
        <f t="shared" si="9"/>
        <v>0.49300939720375886</v>
      </c>
      <c r="AN42" s="210">
        <f t="shared" si="9"/>
        <v>0.52812431604289778</v>
      </c>
      <c r="AO42" s="210">
        <f t="shared" si="9"/>
        <v>0.54998915636521362</v>
      </c>
      <c r="AP42" s="210">
        <f t="shared" si="9"/>
        <v>0.57145913564398798</v>
      </c>
      <c r="AQ42" s="210">
        <f t="shared" si="9"/>
        <v>0.59901699774728645</v>
      </c>
      <c r="AR42" s="210"/>
      <c r="AS42" s="210"/>
      <c r="AT42" s="210"/>
      <c r="AU42" s="210"/>
      <c r="AV42" s="210"/>
      <c r="AW42" s="210"/>
      <c r="AX42" s="206"/>
      <c r="AY42" s="206" t="s">
        <v>112</v>
      </c>
      <c r="AZ42" s="206" t="s">
        <v>654</v>
      </c>
      <c r="BA42" s="210" t="e">
        <f t="shared" si="10"/>
        <v>#DIV/0!</v>
      </c>
      <c r="BB42" s="210" t="e">
        <f t="shared" si="10"/>
        <v>#DIV/0!</v>
      </c>
      <c r="BC42" s="210" t="e">
        <f t="shared" si="10"/>
        <v>#DIV/0!</v>
      </c>
      <c r="BD42" s="210" t="e">
        <f t="shared" si="10"/>
        <v>#DIV/0!</v>
      </c>
      <c r="BE42" s="210" t="e">
        <f t="shared" si="10"/>
        <v>#DIV/0!</v>
      </c>
      <c r="BF42" s="210" t="e">
        <f>BF12/BF26</f>
        <v>#DIV/0!</v>
      </c>
      <c r="BG42" s="210" t="e">
        <f>BG12/BG26</f>
        <v>#DIV/0!</v>
      </c>
      <c r="BH42" s="210" t="e">
        <f>BH12/BH26</f>
        <v>#DIV/0!</v>
      </c>
      <c r="BI42" s="210" t="e">
        <f t="shared" si="10"/>
        <v>#DIV/0!</v>
      </c>
      <c r="BJ42" s="210" t="e">
        <f t="shared" si="10"/>
        <v>#DIV/0!</v>
      </c>
      <c r="BK42" s="210" t="e">
        <f t="shared" si="10"/>
        <v>#DIV/0!</v>
      </c>
      <c r="BL42" s="210" t="e">
        <f t="shared" si="10"/>
        <v>#DIV/0!</v>
      </c>
      <c r="BM42" s="210" t="e">
        <f t="shared" si="10"/>
        <v>#DIV/0!</v>
      </c>
      <c r="BN42" s="210" t="e">
        <f t="shared" si="10"/>
        <v>#DIV/0!</v>
      </c>
      <c r="BO42" s="210" t="e">
        <f t="shared" si="10"/>
        <v>#DIV/0!</v>
      </c>
      <c r="BP42" s="210" t="e">
        <f t="shared" si="10"/>
        <v>#DIV/0!</v>
      </c>
      <c r="BQ42" s="210">
        <f t="shared" si="10"/>
        <v>3.3503134796238246E-2</v>
      </c>
      <c r="BR42" s="210">
        <f t="shared" si="10"/>
        <v>6.3885955649419221E-2</v>
      </c>
      <c r="BS42" s="210">
        <f t="shared" si="10"/>
        <v>8.7581448830969716E-2</v>
      </c>
      <c r="BT42" s="210">
        <f t="shared" si="10"/>
        <v>0.11871859296482412</v>
      </c>
      <c r="BU42" s="210">
        <f t="shared" si="10"/>
        <v>0.12326820603907637</v>
      </c>
      <c r="BV42" s="210">
        <f t="shared" si="10"/>
        <v>0.13423499577345732</v>
      </c>
      <c r="BW42" s="210">
        <f t="shared" si="10"/>
        <v>0.16262432385273076</v>
      </c>
      <c r="BX42" s="210">
        <f t="shared" si="10"/>
        <v>0.21981534090909091</v>
      </c>
      <c r="BY42" s="210">
        <f t="shared" si="10"/>
        <v>0.24435175530066042</v>
      </c>
      <c r="BZ42" s="210">
        <f t="shared" si="10"/>
        <v>0.27404015498414935</v>
      </c>
      <c r="CA42" s="210">
        <f t="shared" si="10"/>
        <v>0.30405405405405406</v>
      </c>
      <c r="CB42" s="210">
        <f t="shared" si="10"/>
        <v>0.31148660180918247</v>
      </c>
      <c r="CC42" s="206"/>
      <c r="CD42" s="206"/>
      <c r="CE42" s="206"/>
      <c r="CF42" s="206"/>
    </row>
    <row r="43" spans="1:84" x14ac:dyDescent="0.35">
      <c r="A43" t="s">
        <v>648</v>
      </c>
      <c r="B43" t="s">
        <v>654</v>
      </c>
      <c r="C43" t="s">
        <v>33</v>
      </c>
      <c r="D43" t="s">
        <v>563</v>
      </c>
      <c r="E43" s="2">
        <v>45199</v>
      </c>
      <c r="F43">
        <v>794</v>
      </c>
      <c r="G43" t="str">
        <f>VLOOKUP($C43,'[1]LKUP PCNDES'!$F$2:$H$12,2,FALSE)</f>
        <v>Care home residents aged 18 years or over, who had a Personalised Care and Support Plan agreed or reviewed</v>
      </c>
      <c r="H43" t="str">
        <f>VLOOKUP($C43,'[1]LKUP PCNDES'!$F$2:$H$12,3,FALSE)</f>
        <v>PCSP</v>
      </c>
      <c r="I43" t="str">
        <f>VLOOKUP($B43,'[1]LKUP PCNDES'!$C$17:$H$60,4,FALSE)</f>
        <v>NHS South East London ICB</v>
      </c>
      <c r="J43" t="str">
        <f>VLOOKUP($B43,'[1]LKUP PCNDES'!$C$17:$H$60,6,FALSE)</f>
        <v>SEL</v>
      </c>
      <c r="R43" s="206" t="s">
        <v>114</v>
      </c>
      <c r="S43" s="206" t="s">
        <v>656</v>
      </c>
      <c r="T43" s="210">
        <f t="shared" si="11"/>
        <v>1.7146356399265157E-2</v>
      </c>
      <c r="U43" s="210">
        <f t="shared" si="11"/>
        <v>5.2592036063110442E-2</v>
      </c>
      <c r="V43" s="210">
        <f t="shared" si="11"/>
        <v>8.062593144560358E-2</v>
      </c>
      <c r="W43" s="210">
        <f t="shared" si="11"/>
        <v>0.12839112142753517</v>
      </c>
      <c r="X43" s="210">
        <f t="shared" si="11"/>
        <v>0.16527875793930841</v>
      </c>
      <c r="Y43" s="210">
        <f t="shared" si="11"/>
        <v>0.22675698560541913</v>
      </c>
      <c r="Z43" s="210">
        <f t="shared" si="11"/>
        <v>0.30136604404795092</v>
      </c>
      <c r="AA43" s="210">
        <f t="shared" si="11"/>
        <v>0.3853644963828603</v>
      </c>
      <c r="AB43" s="210">
        <f t="shared" si="11"/>
        <v>0.45937673900946019</v>
      </c>
      <c r="AC43" s="210">
        <f t="shared" si="11"/>
        <v>0.55836734693877554</v>
      </c>
      <c r="AD43" s="210">
        <f t="shared" si="11"/>
        <v>0.67150951619933164</v>
      </c>
      <c r="AE43" s="210">
        <f t="shared" si="11"/>
        <v>0.82308233638282902</v>
      </c>
      <c r="AF43" s="210">
        <f t="shared" si="8"/>
        <v>3.941075186531471E-2</v>
      </c>
      <c r="AG43" s="210">
        <f t="shared" si="8"/>
        <v>7.9254602604400537E-2</v>
      </c>
      <c r="AH43" s="210">
        <f t="shared" si="8"/>
        <v>0.12035633055344959</v>
      </c>
      <c r="AI43" s="210">
        <f t="shared" si="8"/>
        <v>0.15983854692230071</v>
      </c>
      <c r="AJ43" s="210">
        <f t="shared" si="8"/>
        <v>0.18445347119645494</v>
      </c>
      <c r="AK43" s="210">
        <f t="shared" si="8"/>
        <v>0.21923620933521923</v>
      </c>
      <c r="AL43" s="210">
        <f t="shared" si="12"/>
        <v>0.27269426289034132</v>
      </c>
      <c r="AM43" s="210">
        <f t="shared" si="9"/>
        <v>0.33013844515441959</v>
      </c>
      <c r="AN43" s="210">
        <f t="shared" si="9"/>
        <v>0.36218836565096951</v>
      </c>
      <c r="AO43" s="210">
        <f t="shared" si="9"/>
        <v>0.4086003083775912</v>
      </c>
      <c r="AP43" s="210">
        <f t="shared" si="9"/>
        <v>0.44722598105548039</v>
      </c>
      <c r="AQ43" s="210">
        <f t="shared" si="9"/>
        <v>0.48060987736161748</v>
      </c>
      <c r="AR43" s="210"/>
      <c r="AS43" s="210"/>
      <c r="AT43" s="210"/>
      <c r="AU43" s="210"/>
      <c r="AV43" s="210"/>
      <c r="AW43" s="210"/>
      <c r="AX43" s="206"/>
      <c r="AY43" s="206" t="s">
        <v>114</v>
      </c>
      <c r="AZ43" s="206" t="s">
        <v>656</v>
      </c>
      <c r="BA43" s="210" t="e">
        <f t="shared" si="10"/>
        <v>#DIV/0!</v>
      </c>
      <c r="BB43" s="210" t="e">
        <f t="shared" si="10"/>
        <v>#DIV/0!</v>
      </c>
      <c r="BC43" s="210" t="e">
        <f t="shared" si="10"/>
        <v>#DIV/0!</v>
      </c>
      <c r="BD43" s="210" t="e">
        <f t="shared" si="10"/>
        <v>#DIV/0!</v>
      </c>
      <c r="BE43" s="210" t="e">
        <f t="shared" si="10"/>
        <v>#DIV/0!</v>
      </c>
      <c r="BF43" s="210" t="e">
        <f t="shared" si="10"/>
        <v>#DIV/0!</v>
      </c>
      <c r="BG43" s="210" t="e">
        <f t="shared" si="10"/>
        <v>#DIV/0!</v>
      </c>
      <c r="BH43" s="210" t="e">
        <f t="shared" si="10"/>
        <v>#DIV/0!</v>
      </c>
      <c r="BI43" s="210" t="e">
        <f t="shared" si="10"/>
        <v>#DIV/0!</v>
      </c>
      <c r="BJ43" s="210" t="e">
        <f t="shared" si="10"/>
        <v>#DIV/0!</v>
      </c>
      <c r="BK43" s="210" t="e">
        <f t="shared" si="10"/>
        <v>#DIV/0!</v>
      </c>
      <c r="BL43" s="210" t="e">
        <f t="shared" si="10"/>
        <v>#DIV/0!</v>
      </c>
      <c r="BM43" s="210" t="e">
        <f t="shared" si="10"/>
        <v>#DIV/0!</v>
      </c>
      <c r="BN43" s="210" t="e">
        <f t="shared" si="10"/>
        <v>#DIV/0!</v>
      </c>
      <c r="BO43" s="210" t="e">
        <f t="shared" si="10"/>
        <v>#DIV/0!</v>
      </c>
      <c r="BP43" s="210" t="e">
        <f t="shared" si="10"/>
        <v>#DIV/0!</v>
      </c>
      <c r="BQ43" s="210">
        <f t="shared" si="10"/>
        <v>4.9025148346990677E-2</v>
      </c>
      <c r="BR43" s="210">
        <f t="shared" si="10"/>
        <v>8.3638787070976342E-2</v>
      </c>
      <c r="BS43" s="210">
        <f t="shared" si="10"/>
        <v>0.10081437798371244</v>
      </c>
      <c r="BT43" s="210">
        <f t="shared" si="10"/>
        <v>0.11772585206131865</v>
      </c>
      <c r="BU43" s="210">
        <f t="shared" si="10"/>
        <v>0.14331476323119777</v>
      </c>
      <c r="BV43" s="210">
        <f t="shared" si="10"/>
        <v>0.15815151104485703</v>
      </c>
      <c r="BW43" s="210">
        <f t="shared" si="10"/>
        <v>0.20177790320304784</v>
      </c>
      <c r="BX43" s="210">
        <f t="shared" si="10"/>
        <v>0.23826357466063347</v>
      </c>
      <c r="BY43" s="210">
        <f t="shared" si="10"/>
        <v>0.25659001682557486</v>
      </c>
      <c r="BZ43" s="210">
        <f t="shared" si="10"/>
        <v>0.3110612015721505</v>
      </c>
      <c r="CA43" s="210">
        <f t="shared" si="10"/>
        <v>0.36093507956625825</v>
      </c>
      <c r="CB43" s="210">
        <f t="shared" si="10"/>
        <v>0.39294745715088508</v>
      </c>
      <c r="CC43" s="206"/>
      <c r="CD43" s="206"/>
      <c r="CE43" s="206"/>
      <c r="CF43" s="206"/>
    </row>
    <row r="44" spans="1:84" x14ac:dyDescent="0.35">
      <c r="A44" t="s">
        <v>648</v>
      </c>
      <c r="B44" t="s">
        <v>654</v>
      </c>
      <c r="C44" t="s">
        <v>33</v>
      </c>
      <c r="D44" t="s">
        <v>563</v>
      </c>
      <c r="E44" s="2">
        <v>45230</v>
      </c>
      <c r="F44">
        <v>932</v>
      </c>
      <c r="G44" t="str">
        <f>VLOOKUP($C44,'[1]LKUP PCNDES'!$F$2:$H$12,2,FALSE)</f>
        <v>Care home residents aged 18 years or over, who had a Personalised Care and Support Plan agreed or reviewed</v>
      </c>
      <c r="H44" t="str">
        <f>VLOOKUP($C44,'[1]LKUP PCNDES'!$F$2:$H$12,3,FALSE)</f>
        <v>PCSP</v>
      </c>
      <c r="I44" t="str">
        <f>VLOOKUP($B44,'[1]LKUP PCNDES'!$C$17:$H$60,4,FALSE)</f>
        <v>NHS South East London ICB</v>
      </c>
      <c r="J44" t="str">
        <f>VLOOKUP($B44,'[1]LKUP PCNDES'!$C$17:$H$60,6,FALSE)</f>
        <v>SEL</v>
      </c>
      <c r="R44" s="206" t="s">
        <v>95</v>
      </c>
      <c r="S44" s="206" t="s">
        <v>95</v>
      </c>
      <c r="T44" s="210">
        <f t="shared" si="11"/>
        <v>3.6178138738799208E-2</v>
      </c>
      <c r="U44" s="210">
        <f t="shared" si="11"/>
        <v>8.170671897989211E-2</v>
      </c>
      <c r="V44" s="210">
        <f t="shared" si="11"/>
        <v>0.12933256023708284</v>
      </c>
      <c r="W44" s="210">
        <f t="shared" si="11"/>
        <v>0.18664863298232054</v>
      </c>
      <c r="X44" s="210">
        <f t="shared" si="11"/>
        <v>0.23482366544613606</v>
      </c>
      <c r="Y44" s="210">
        <f t="shared" si="11"/>
        <v>0.28023118564044119</v>
      </c>
      <c r="Z44" s="210">
        <f t="shared" si="11"/>
        <v>0.3637070893708062</v>
      </c>
      <c r="AA44" s="210">
        <f t="shared" si="11"/>
        <v>0.43708042648413847</v>
      </c>
      <c r="AB44" s="210">
        <f t="shared" si="11"/>
        <v>0.49889017724035117</v>
      </c>
      <c r="AC44" s="210">
        <f t="shared" si="11"/>
        <v>0.56426321671690316</v>
      </c>
      <c r="AD44" s="210">
        <f t="shared" si="11"/>
        <v>0.66525357198932333</v>
      </c>
      <c r="AE44" s="210">
        <f t="shared" si="11"/>
        <v>0.77236971484759098</v>
      </c>
      <c r="AF44" s="210">
        <f t="shared" si="8"/>
        <v>5.9218390804597704E-2</v>
      </c>
      <c r="AG44" s="210">
        <f t="shared" si="8"/>
        <v>0.12654007827221336</v>
      </c>
      <c r="AH44" s="210">
        <f t="shared" si="8"/>
        <v>0.17525128434219342</v>
      </c>
      <c r="AI44" s="210">
        <f t="shared" si="8"/>
        <v>0.2350199131064446</v>
      </c>
      <c r="AJ44" s="210">
        <f t="shared" si="8"/>
        <v>0.25761500669941939</v>
      </c>
      <c r="AK44" s="210">
        <f t="shared" si="8"/>
        <v>0.31136135129700382</v>
      </c>
      <c r="AL44" s="210">
        <f t="shared" si="12"/>
        <v>0.35886223554889224</v>
      </c>
      <c r="AM44" s="210">
        <f t="shared" si="9"/>
        <v>0.40611353711790393</v>
      </c>
      <c r="AN44" s="210">
        <f t="shared" si="9"/>
        <v>0.44053271103242941</v>
      </c>
      <c r="AO44" s="210">
        <f t="shared" si="9"/>
        <v>0.48699811100839996</v>
      </c>
      <c r="AP44" s="210">
        <f t="shared" si="9"/>
        <v>0.521526035131744</v>
      </c>
      <c r="AQ44" s="210">
        <f t="shared" si="9"/>
        <v>0.56176079243051447</v>
      </c>
      <c r="AR44" s="210"/>
      <c r="AS44" s="210"/>
      <c r="AT44" s="210"/>
      <c r="AU44" s="210"/>
      <c r="AV44" s="210"/>
      <c r="AW44" s="210"/>
      <c r="AX44" s="206"/>
      <c r="AY44" s="206" t="s">
        <v>95</v>
      </c>
      <c r="AZ44" s="206" t="s">
        <v>95</v>
      </c>
      <c r="BA44" s="210" t="e">
        <f t="shared" si="10"/>
        <v>#DIV/0!</v>
      </c>
      <c r="BB44" s="210" t="e">
        <f t="shared" si="10"/>
        <v>#DIV/0!</v>
      </c>
      <c r="BC44" s="210" t="e">
        <f t="shared" si="10"/>
        <v>#DIV/0!</v>
      </c>
      <c r="BD44" s="210" t="e">
        <f t="shared" si="10"/>
        <v>#DIV/0!</v>
      </c>
      <c r="BE44" s="210" t="e">
        <f t="shared" si="10"/>
        <v>#DIV/0!</v>
      </c>
      <c r="BF44" s="210" t="e">
        <f t="shared" si="10"/>
        <v>#DIV/0!</v>
      </c>
      <c r="BG44" s="210" t="e">
        <f t="shared" si="10"/>
        <v>#DIV/0!</v>
      </c>
      <c r="BH44" s="210" t="e">
        <f t="shared" si="10"/>
        <v>#DIV/0!</v>
      </c>
      <c r="BI44" s="210" t="e">
        <f t="shared" si="10"/>
        <v>#DIV/0!</v>
      </c>
      <c r="BJ44" s="210" t="e">
        <f t="shared" si="10"/>
        <v>#DIV/0!</v>
      </c>
      <c r="BK44" s="210" t="e">
        <f t="shared" si="10"/>
        <v>#DIV/0!</v>
      </c>
      <c r="BL44" s="210" t="e">
        <f t="shared" si="10"/>
        <v>#DIV/0!</v>
      </c>
      <c r="BM44" s="210" t="e">
        <f t="shared" si="10"/>
        <v>#DIV/0!</v>
      </c>
      <c r="BN44" s="210" t="e">
        <f t="shared" si="10"/>
        <v>#DIV/0!</v>
      </c>
      <c r="BO44" s="210" t="e">
        <f t="shared" si="10"/>
        <v>#DIV/0!</v>
      </c>
      <c r="BP44" s="210" t="e">
        <f t="shared" si="10"/>
        <v>#DIV/0!</v>
      </c>
      <c r="BQ44" s="210">
        <f t="shared" si="10"/>
        <v>5.324298160696999E-2</v>
      </c>
      <c r="BR44" s="210">
        <f t="shared" si="10"/>
        <v>9.4414086217364912E-2</v>
      </c>
      <c r="BS44" s="210">
        <f t="shared" si="10"/>
        <v>0.11604787989450192</v>
      </c>
      <c r="BT44" s="210">
        <f t="shared" si="10"/>
        <v>0.14941213193216107</v>
      </c>
      <c r="BU44" s="210">
        <f t="shared" si="10"/>
        <v>0.15688381929757653</v>
      </c>
      <c r="BV44" s="210">
        <f t="shared" si="10"/>
        <v>0.18947368421052632</v>
      </c>
      <c r="BW44" s="210">
        <f t="shared" si="10"/>
        <v>0.2223743987172635</v>
      </c>
      <c r="BX44" s="210">
        <f t="shared" si="10"/>
        <v>0.25559278437743255</v>
      </c>
      <c r="BY44" s="210">
        <f t="shared" si="10"/>
        <v>0.29076332052781023</v>
      </c>
      <c r="BZ44" s="210">
        <f t="shared" si="10"/>
        <v>0.34519982403302762</v>
      </c>
      <c r="CA44" s="210">
        <f t="shared" si="10"/>
        <v>0.38494451129830193</v>
      </c>
      <c r="CB44" s="210">
        <f t="shared" si="10"/>
        <v>0.40344584641004289</v>
      </c>
      <c r="CC44" s="206"/>
      <c r="CD44" s="206"/>
      <c r="CE44" s="206"/>
      <c r="CF44" s="206"/>
    </row>
    <row r="45" spans="1:84" x14ac:dyDescent="0.35">
      <c r="A45" t="s">
        <v>648</v>
      </c>
      <c r="B45" t="s">
        <v>654</v>
      </c>
      <c r="C45" t="s">
        <v>33</v>
      </c>
      <c r="D45" t="s">
        <v>563</v>
      </c>
      <c r="E45" s="2">
        <v>45260</v>
      </c>
      <c r="F45">
        <v>1238</v>
      </c>
      <c r="G45" t="str">
        <f>VLOOKUP($C45,'[1]LKUP PCNDES'!$F$2:$H$12,2,FALSE)</f>
        <v>Care home residents aged 18 years or over, who had a Personalised Care and Support Plan agreed or reviewed</v>
      </c>
      <c r="H45" t="str">
        <f>VLOOKUP($C45,'[1]LKUP PCNDES'!$F$2:$H$12,3,FALSE)</f>
        <v>PCSP</v>
      </c>
      <c r="I45" t="str">
        <f>VLOOKUP($B45,'[1]LKUP PCNDES'!$C$17:$H$60,4,FALSE)</f>
        <v>NHS South East London ICB</v>
      </c>
      <c r="J45" t="str">
        <f>VLOOKUP($B45,'[1]LKUP PCNDES'!$C$17:$H$60,6,FALSE)</f>
        <v>SEL</v>
      </c>
      <c r="R45" s="206" t="s">
        <v>626</v>
      </c>
      <c r="S45" s="206" t="s">
        <v>626</v>
      </c>
      <c r="T45" s="210">
        <f t="shared" si="11"/>
        <v>3.7147178103001617E-2</v>
      </c>
      <c r="U45" s="210">
        <f t="shared" si="11"/>
        <v>8.7191969755541429E-2</v>
      </c>
      <c r="V45" s="210">
        <f t="shared" si="11"/>
        <v>0.13568408266893156</v>
      </c>
      <c r="W45" s="210">
        <f t="shared" si="11"/>
        <v>0.19047493287556672</v>
      </c>
      <c r="X45" s="210">
        <f t="shared" si="11"/>
        <v>0.24441844479868963</v>
      </c>
      <c r="Y45" s="210">
        <f t="shared" si="11"/>
        <v>0.29664275715531385</v>
      </c>
      <c r="Z45" s="210">
        <f t="shared" si="11"/>
        <v>0.35932350874717417</v>
      </c>
      <c r="AA45" s="210">
        <f t="shared" si="11"/>
        <v>0.43098320425408537</v>
      </c>
      <c r="AB45" s="210">
        <f t="shared" si="11"/>
        <v>0.48468308557059386</v>
      </c>
      <c r="AC45" s="210">
        <f t="shared" si="11"/>
        <v>0.55519469088860729</v>
      </c>
      <c r="AD45" s="210">
        <f t="shared" si="11"/>
        <v>0.63829243271057379</v>
      </c>
      <c r="AE45" s="210">
        <f t="shared" si="11"/>
        <v>0.72224139914854446</v>
      </c>
      <c r="AF45" s="210">
        <f t="shared" si="8"/>
        <v>4.777225269279059E-2</v>
      </c>
      <c r="AG45" s="210">
        <f t="shared" si="8"/>
        <v>0.1013826262212202</v>
      </c>
      <c r="AH45" s="210">
        <f t="shared" si="8"/>
        <v>0.15573356283902756</v>
      </c>
      <c r="AI45" s="210">
        <f t="shared" si="8"/>
        <v>0.20455541628538254</v>
      </c>
      <c r="AJ45" s="210">
        <f t="shared" si="8"/>
        <v>0.24857344627434394</v>
      </c>
      <c r="AK45" s="210">
        <f t="shared" si="8"/>
        <v>0.29082929082929082</v>
      </c>
      <c r="AL45" s="210">
        <f t="shared" si="12"/>
        <v>0.33543003714465125</v>
      </c>
      <c r="AM45" s="210">
        <f t="shared" si="9"/>
        <v>0.38428174502940859</v>
      </c>
      <c r="AN45" s="210">
        <f t="shared" si="9"/>
        <v>0.41355840010306216</v>
      </c>
      <c r="AO45" s="210">
        <f t="shared" si="9"/>
        <v>0.45617431871356412</v>
      </c>
      <c r="AP45" s="210">
        <f t="shared" si="9"/>
        <v>0.49801731556117523</v>
      </c>
      <c r="AQ45" s="210">
        <f t="shared" si="9"/>
        <v>0.53584573205162223</v>
      </c>
      <c r="AR45" s="210"/>
      <c r="AS45" s="210"/>
      <c r="AT45" s="210"/>
      <c r="AU45" s="210"/>
      <c r="AV45" s="210"/>
      <c r="AW45" s="210"/>
      <c r="AX45" s="206"/>
      <c r="AY45" s="206" t="s">
        <v>626</v>
      </c>
      <c r="AZ45" s="206" t="s">
        <v>626</v>
      </c>
      <c r="BA45" s="210" t="e">
        <f t="shared" si="10"/>
        <v>#DIV/0!</v>
      </c>
      <c r="BB45" s="210" t="e">
        <f t="shared" si="10"/>
        <v>#DIV/0!</v>
      </c>
      <c r="BC45" s="210" t="e">
        <f t="shared" si="10"/>
        <v>#DIV/0!</v>
      </c>
      <c r="BD45" s="210" t="e">
        <f t="shared" si="10"/>
        <v>#DIV/0!</v>
      </c>
      <c r="BE45" s="210" t="e">
        <f t="shared" si="10"/>
        <v>#DIV/0!</v>
      </c>
      <c r="BF45" s="210" t="e">
        <f t="shared" si="10"/>
        <v>#DIV/0!</v>
      </c>
      <c r="BG45" s="210" t="e">
        <f t="shared" si="10"/>
        <v>#DIV/0!</v>
      </c>
      <c r="BH45" s="210" t="e">
        <f t="shared" si="10"/>
        <v>#DIV/0!</v>
      </c>
      <c r="BI45" s="210" t="e">
        <f t="shared" si="10"/>
        <v>#DIV/0!</v>
      </c>
      <c r="BJ45" s="210" t="e">
        <f t="shared" si="10"/>
        <v>#DIV/0!</v>
      </c>
      <c r="BK45" s="210" t="e">
        <f t="shared" si="10"/>
        <v>#DIV/0!</v>
      </c>
      <c r="BL45" s="210" t="e">
        <f t="shared" si="10"/>
        <v>#DIV/0!</v>
      </c>
      <c r="BM45" s="210" t="e">
        <f t="shared" si="10"/>
        <v>#DIV/0!</v>
      </c>
      <c r="BN45" s="210" t="e">
        <f t="shared" si="10"/>
        <v>#DIV/0!</v>
      </c>
      <c r="BO45" s="210" t="e">
        <f t="shared" si="10"/>
        <v>#DIV/0!</v>
      </c>
      <c r="BP45" s="210" t="e">
        <f t="shared" si="10"/>
        <v>#DIV/0!</v>
      </c>
      <c r="BQ45" s="210">
        <f t="shared" si="10"/>
        <v>8.47910690751221E-2</v>
      </c>
      <c r="BR45" s="210">
        <f t="shared" si="10"/>
        <v>0.14467226169658123</v>
      </c>
      <c r="BS45" s="210">
        <f t="shared" si="10"/>
        <v>0.1917391041893034</v>
      </c>
      <c r="BT45" s="210">
        <f t="shared" si="10"/>
        <v>0.2395565016218279</v>
      </c>
      <c r="BU45" s="210">
        <f t="shared" si="10"/>
        <v>0.27667050126184933</v>
      </c>
      <c r="BV45" s="210">
        <f t="shared" si="10"/>
        <v>0.30645407231161836</v>
      </c>
      <c r="BW45" s="210">
        <f t="shared" si="10"/>
        <v>0.34418488003260311</v>
      </c>
      <c r="BX45" s="210">
        <f t="shared" si="10"/>
        <v>0.37944352232538225</v>
      </c>
      <c r="BY45" s="210">
        <f t="shared" si="10"/>
        <v>0.40295811687738642</v>
      </c>
      <c r="BZ45" s="210">
        <f t="shared" si="10"/>
        <v>0.43969569720809859</v>
      </c>
      <c r="CA45" s="210">
        <f t="shared" si="10"/>
        <v>0.47368155781933757</v>
      </c>
      <c r="CB45" s="210">
        <f t="shared" si="10"/>
        <v>0.50490679561370588</v>
      </c>
      <c r="CC45" s="206"/>
      <c r="CD45" s="206"/>
      <c r="CE45" s="206"/>
      <c r="CF45" s="206"/>
    </row>
    <row r="46" spans="1:84" x14ac:dyDescent="0.35">
      <c r="A46" t="s">
        <v>648</v>
      </c>
      <c r="B46" t="s">
        <v>654</v>
      </c>
      <c r="C46" t="s">
        <v>33</v>
      </c>
      <c r="D46" t="s">
        <v>563</v>
      </c>
      <c r="E46" s="2">
        <v>45291</v>
      </c>
      <c r="F46">
        <v>1406</v>
      </c>
      <c r="G46" t="str">
        <f>VLOOKUP($C46,'[1]LKUP PCNDES'!$F$2:$H$12,2,FALSE)</f>
        <v>Care home residents aged 18 years or over, who had a Personalised Care and Support Plan agreed or reviewed</v>
      </c>
      <c r="H46" t="str">
        <f>VLOOKUP($C46,'[1]LKUP PCNDES'!$F$2:$H$12,3,FALSE)</f>
        <v>PCSP</v>
      </c>
      <c r="I46" t="str">
        <f>VLOOKUP($B46,'[1]LKUP PCNDES'!$C$17:$H$60,4,FALSE)</f>
        <v>NHS South East London ICB</v>
      </c>
      <c r="J46" t="str">
        <f>VLOOKUP($B46,'[1]LKUP PCNDES'!$C$17:$H$60,6,FALSE)</f>
        <v>SEL</v>
      </c>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row>
    <row r="47" spans="1:84" x14ac:dyDescent="0.35">
      <c r="A47" t="s">
        <v>648</v>
      </c>
      <c r="B47" t="s">
        <v>654</v>
      </c>
      <c r="C47" t="s">
        <v>33</v>
      </c>
      <c r="D47" t="s">
        <v>563</v>
      </c>
      <c r="E47" s="2">
        <v>45322</v>
      </c>
      <c r="F47">
        <v>1556</v>
      </c>
      <c r="G47" t="str">
        <f>VLOOKUP($C47,'[1]LKUP PCNDES'!$F$2:$H$12,2,FALSE)</f>
        <v>Care home residents aged 18 years or over, who had a Personalised Care and Support Plan agreed or reviewed</v>
      </c>
      <c r="H47" t="str">
        <f>VLOOKUP($C47,'[1]LKUP PCNDES'!$F$2:$H$12,3,FALSE)</f>
        <v>PCSP</v>
      </c>
      <c r="I47" t="str">
        <f>VLOOKUP($B47,'[1]LKUP PCNDES'!$C$17:$H$60,4,FALSE)</f>
        <v>NHS South East London ICB</v>
      </c>
      <c r="J47" t="str">
        <f>VLOOKUP($B47,'[1]LKUP PCNDES'!$C$17:$H$60,6,FALSE)</f>
        <v>SEL</v>
      </c>
      <c r="R47" s="206"/>
      <c r="S47" s="206"/>
      <c r="T47" s="206"/>
      <c r="U47" s="206"/>
      <c r="V47" s="206"/>
      <c r="W47" s="206"/>
      <c r="X47" s="206"/>
      <c r="Y47" s="206"/>
      <c r="Z47" s="206"/>
      <c r="AA47" s="206"/>
      <c r="AB47" s="206"/>
      <c r="AC47" s="206"/>
      <c r="AD47" s="206"/>
      <c r="AE47" s="206"/>
      <c r="AF47" s="206"/>
      <c r="AG47" s="206"/>
      <c r="AH47" s="206"/>
      <c r="AI47" s="206"/>
      <c r="AJ47" s="206"/>
      <c r="AK47" s="206"/>
      <c r="AL47" s="206"/>
      <c r="AM47" s="206"/>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row>
    <row r="48" spans="1:84" x14ac:dyDescent="0.35">
      <c r="A48" t="s">
        <v>648</v>
      </c>
      <c r="B48" t="s">
        <v>654</v>
      </c>
      <c r="C48" t="s">
        <v>33</v>
      </c>
      <c r="D48" t="s">
        <v>563</v>
      </c>
      <c r="E48" s="2">
        <v>45351</v>
      </c>
      <c r="F48">
        <v>1755</v>
      </c>
      <c r="G48" t="str">
        <f>VLOOKUP($C48,'[1]LKUP PCNDES'!$F$2:$H$12,2,FALSE)</f>
        <v>Care home residents aged 18 years or over, who had a Personalised Care and Support Plan agreed or reviewed</v>
      </c>
      <c r="H48" t="str">
        <f>VLOOKUP($C48,'[1]LKUP PCNDES'!$F$2:$H$12,3,FALSE)</f>
        <v>PCSP</v>
      </c>
      <c r="I48" t="str">
        <f>VLOOKUP($B48,'[1]LKUP PCNDES'!$C$17:$H$60,4,FALSE)</f>
        <v>NHS South East London ICB</v>
      </c>
      <c r="J48" t="str">
        <f>VLOOKUP($B48,'[1]LKUP PCNDES'!$C$17:$H$60,6,FALSE)</f>
        <v>SEL</v>
      </c>
      <c r="R48" s="211"/>
      <c r="S48" s="206"/>
      <c r="T48" s="206"/>
      <c r="U48" s="206"/>
      <c r="V48" s="206"/>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c r="AW48" s="206"/>
      <c r="AX48" s="206"/>
      <c r="AY48" s="211"/>
      <c r="AZ48" s="206"/>
      <c r="BA48" s="206"/>
      <c r="BB48" s="206"/>
      <c r="BC48" s="206"/>
      <c r="BD48" s="206"/>
      <c r="BE48" s="206"/>
      <c r="BF48" s="206"/>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row>
    <row r="49" spans="1:84" x14ac:dyDescent="0.35">
      <c r="A49" t="s">
        <v>648</v>
      </c>
      <c r="B49" t="s">
        <v>654</v>
      </c>
      <c r="C49" t="s">
        <v>33</v>
      </c>
      <c r="D49" t="s">
        <v>563</v>
      </c>
      <c r="E49" s="2">
        <v>45382</v>
      </c>
      <c r="F49">
        <v>1825</v>
      </c>
      <c r="G49" t="str">
        <f>VLOOKUP($C49,'[1]LKUP PCNDES'!$F$2:$H$12,2,FALSE)</f>
        <v>Care home residents aged 18 years or over, who had a Personalised Care and Support Plan agreed or reviewed</v>
      </c>
      <c r="H49" t="str">
        <f>VLOOKUP($C49,'[1]LKUP PCNDES'!$F$2:$H$12,3,FALSE)</f>
        <v>PCSP</v>
      </c>
      <c r="I49" t="str">
        <f>VLOOKUP($B49,'[1]LKUP PCNDES'!$C$17:$H$60,4,FALSE)</f>
        <v>NHS South East London ICB</v>
      </c>
      <c r="J49" t="str">
        <f>VLOOKUP($B49,'[1]LKUP PCNDES'!$C$17:$H$60,6,FALSE)</f>
        <v>SEL</v>
      </c>
      <c r="R49" s="212" t="s">
        <v>128</v>
      </c>
      <c r="S49" s="212" t="s">
        <v>129</v>
      </c>
      <c r="T49" s="213">
        <f t="shared" ref="T49:AD49" si="13">EOMONTH(U49,-1)</f>
        <v>45046</v>
      </c>
      <c r="U49" s="213">
        <f t="shared" si="13"/>
        <v>45077</v>
      </c>
      <c r="V49" s="213">
        <f t="shared" si="13"/>
        <v>45107</v>
      </c>
      <c r="W49" s="213">
        <f t="shared" si="13"/>
        <v>45138</v>
      </c>
      <c r="X49" s="213">
        <f t="shared" si="13"/>
        <v>45169</v>
      </c>
      <c r="Y49" s="213">
        <f t="shared" si="13"/>
        <v>45199</v>
      </c>
      <c r="Z49" s="213">
        <f t="shared" si="13"/>
        <v>45230</v>
      </c>
      <c r="AA49" s="213">
        <f t="shared" si="13"/>
        <v>45260</v>
      </c>
      <c r="AB49" s="213">
        <f t="shared" si="13"/>
        <v>45291</v>
      </c>
      <c r="AC49" s="213">
        <f t="shared" si="13"/>
        <v>45322</v>
      </c>
      <c r="AD49" s="213">
        <f t="shared" si="13"/>
        <v>45351</v>
      </c>
      <c r="AE49" s="213">
        <f>EOMONTH(AF49,-1)</f>
        <v>45382</v>
      </c>
      <c r="AF49" s="213">
        <f>EOMONTH('[1]Instructions and bed numbers'!$E$1,0)</f>
        <v>45412</v>
      </c>
      <c r="AG49" s="211" t="s">
        <v>130</v>
      </c>
      <c r="AH49" s="206"/>
      <c r="AI49" s="206"/>
      <c r="AJ49" s="206"/>
      <c r="AK49" s="206"/>
      <c r="AL49" s="206"/>
      <c r="AM49" s="206"/>
      <c r="AN49" s="206"/>
      <c r="AO49" s="206"/>
      <c r="AP49" s="206"/>
      <c r="AQ49" s="206"/>
      <c r="AR49" s="206"/>
      <c r="AS49" s="206"/>
      <c r="AT49" s="206"/>
      <c r="AU49" s="206"/>
      <c r="AV49" s="206"/>
      <c r="AW49" s="206"/>
      <c r="AX49" s="206"/>
      <c r="AY49" s="212" t="s">
        <v>128</v>
      </c>
      <c r="AZ49" s="212" t="s">
        <v>129</v>
      </c>
      <c r="BA49" s="213">
        <f t="shared" ref="BA49:BK49" si="14">EOMONTH(BB49,-1)</f>
        <v>45046</v>
      </c>
      <c r="BB49" s="213">
        <f t="shared" si="14"/>
        <v>45077</v>
      </c>
      <c r="BC49" s="213">
        <f t="shared" si="14"/>
        <v>45107</v>
      </c>
      <c r="BD49" s="213">
        <f t="shared" si="14"/>
        <v>45138</v>
      </c>
      <c r="BE49" s="213">
        <f t="shared" si="14"/>
        <v>45169</v>
      </c>
      <c r="BF49" s="213">
        <f t="shared" si="14"/>
        <v>45199</v>
      </c>
      <c r="BG49" s="213">
        <f t="shared" si="14"/>
        <v>45230</v>
      </c>
      <c r="BH49" s="213">
        <f t="shared" si="14"/>
        <v>45260</v>
      </c>
      <c r="BI49" s="213">
        <f t="shared" si="14"/>
        <v>45291</v>
      </c>
      <c r="BJ49" s="213">
        <f>EOMONTH(BK49,-1)</f>
        <v>45322</v>
      </c>
      <c r="BK49" s="213">
        <f t="shared" si="14"/>
        <v>45351</v>
      </c>
      <c r="BL49" s="213">
        <f>EOMONTH(BM49,-1)</f>
        <v>45382</v>
      </c>
      <c r="BM49" s="213">
        <f>EOMONTH('[1]Instructions and bed numbers'!$E$1,0)</f>
        <v>45412</v>
      </c>
      <c r="BN49" s="211" t="s">
        <v>130</v>
      </c>
      <c r="BO49" s="206"/>
      <c r="BP49" s="206"/>
      <c r="BQ49" s="206"/>
      <c r="BR49" s="206"/>
      <c r="BS49" s="206"/>
      <c r="BT49" s="206"/>
      <c r="BU49" s="206"/>
      <c r="BV49" s="206"/>
      <c r="BW49" s="206"/>
      <c r="BX49" s="206"/>
      <c r="BY49" s="206"/>
      <c r="BZ49" s="206"/>
      <c r="CA49" s="206"/>
      <c r="CB49" s="206"/>
      <c r="CC49" s="206"/>
      <c r="CD49" s="206"/>
      <c r="CE49" s="206"/>
      <c r="CF49" s="206"/>
    </row>
    <row r="50" spans="1:84" x14ac:dyDescent="0.35">
      <c r="A50" t="s">
        <v>648</v>
      </c>
      <c r="B50" t="s">
        <v>654</v>
      </c>
      <c r="C50" t="s">
        <v>33</v>
      </c>
      <c r="D50" t="s">
        <v>703</v>
      </c>
      <c r="E50" s="2">
        <v>45046</v>
      </c>
      <c r="F50">
        <v>0</v>
      </c>
      <c r="G50" t="str">
        <f>VLOOKUP($C50,'[1]LKUP PCNDES'!$F$2:$H$12,2,FALSE)</f>
        <v>Care home residents aged 18 years or over, who had a Personalised Care and Support Plan agreed or reviewed</v>
      </c>
      <c r="H50" t="str">
        <f>VLOOKUP($C50,'[1]LKUP PCNDES'!$F$2:$H$12,3,FALSE)</f>
        <v>PCSP</v>
      </c>
      <c r="I50" t="str">
        <f>VLOOKUP($B50,'[1]LKUP PCNDES'!$C$17:$H$60,4,FALSE)</f>
        <v>NHS South East London ICB</v>
      </c>
      <c r="J50" t="str">
        <f>VLOOKUP($B50,'[1]LKUP PCNDES'!$C$17:$H$60,6,FALSE)</f>
        <v>SEL</v>
      </c>
      <c r="R50" s="206"/>
      <c r="S50" s="212" t="s">
        <v>106</v>
      </c>
      <c r="T50" s="214">
        <f>INDEX($R$38:$AQ$45,MATCH($S50,$R$38:$R$45,0),MATCH(T$49,$R$38:$AQ$38,0))</f>
        <v>6.0492505353319057E-2</v>
      </c>
      <c r="U50" s="214">
        <f t="shared" ref="U50:AF50" si="15">INDEX($R$38:$AQ$45,MATCH($S50,$R$38:$R$45,0),MATCH(U$49,$R$38:$AQ$38,0))</f>
        <v>0.12768299394606494</v>
      </c>
      <c r="V50" s="214">
        <f t="shared" si="15"/>
        <v>0.19053741321676523</v>
      </c>
      <c r="W50" s="214">
        <f t="shared" si="15"/>
        <v>0.25981495373843461</v>
      </c>
      <c r="X50" s="214">
        <f t="shared" si="15"/>
        <v>0.30759493670886073</v>
      </c>
      <c r="Y50" s="214">
        <f t="shared" si="15"/>
        <v>0.35345211581291758</v>
      </c>
      <c r="Z50" s="214">
        <f t="shared" si="15"/>
        <v>0.40159574468085107</v>
      </c>
      <c r="AA50" s="214">
        <f t="shared" si="15"/>
        <v>0.4297042434633519</v>
      </c>
      <c r="AB50" s="214">
        <f t="shared" si="15"/>
        <v>0.51113320079522861</v>
      </c>
      <c r="AC50" s="214">
        <f t="shared" si="15"/>
        <v>0.58558387219475083</v>
      </c>
      <c r="AD50" s="214">
        <f t="shared" si="15"/>
        <v>0.63910714285714287</v>
      </c>
      <c r="AE50" s="214">
        <f t="shared" si="15"/>
        <v>0.67701647875108417</v>
      </c>
      <c r="AF50" s="214" t="e">
        <f t="shared" si="15"/>
        <v>#N/A</v>
      </c>
      <c r="AG50" s="206"/>
      <c r="AH50" s="206"/>
      <c r="AI50" s="206"/>
      <c r="AJ50" s="206"/>
      <c r="AK50" s="206"/>
      <c r="AL50" s="206"/>
      <c r="AM50" s="206"/>
      <c r="AN50" s="206"/>
      <c r="AO50" s="206"/>
      <c r="AP50" s="206"/>
      <c r="AQ50" s="206"/>
      <c r="AR50" s="206"/>
      <c r="AS50" s="206"/>
      <c r="AT50" s="206"/>
      <c r="AU50" s="206"/>
      <c r="AV50" s="206"/>
      <c r="AW50" s="206"/>
      <c r="AX50" s="206"/>
      <c r="AY50" s="206"/>
      <c r="AZ50" s="212" t="s">
        <v>106</v>
      </c>
      <c r="BA50" s="214">
        <f>INDEX($AY$38:$CB$45,MATCH($AZ50,$AY$38:$AY$45,0),MATCH(BA$49,$AY$38:$CB$38,0))</f>
        <v>6.9390148553557462E-2</v>
      </c>
      <c r="BB50" s="214">
        <f t="shared" ref="BA50:BL55" si="16">INDEX($AY$38:$CB$45,MATCH($AZ50,$AY$38:$AY$45,0),MATCH(BB$49,$AY$38:$CB$38,0))</f>
        <v>0.10969494358545759</v>
      </c>
      <c r="BC50" s="214">
        <f t="shared" si="16"/>
        <v>0.12587544955517699</v>
      </c>
      <c r="BD50" s="214">
        <f t="shared" si="16"/>
        <v>0.14865885908575746</v>
      </c>
      <c r="BE50" s="214">
        <f t="shared" si="16"/>
        <v>0.18846918489065606</v>
      </c>
      <c r="BF50" s="214">
        <f t="shared" si="16"/>
        <v>0.20356692487840028</v>
      </c>
      <c r="BG50" s="214">
        <f t="shared" si="16"/>
        <v>0.23614413755258826</v>
      </c>
      <c r="BH50" s="214">
        <f t="shared" si="16"/>
        <v>0.25026910656620022</v>
      </c>
      <c r="BI50" s="214">
        <f t="shared" si="16"/>
        <v>0.34946706272933775</v>
      </c>
      <c r="BJ50" s="214">
        <f t="shared" si="16"/>
        <v>0.4482877301669248</v>
      </c>
      <c r="BK50" s="214">
        <f t="shared" si="16"/>
        <v>0.50191061638145873</v>
      </c>
      <c r="BL50" s="214">
        <f t="shared" si="16"/>
        <v>0.53576158940397356</v>
      </c>
      <c r="BM50" s="214"/>
      <c r="BN50" s="206"/>
      <c r="BO50" s="206"/>
      <c r="BP50" s="206"/>
      <c r="BQ50" s="206"/>
      <c r="BR50" s="206"/>
      <c r="BS50" s="206"/>
      <c r="BT50" s="206"/>
      <c r="BU50" s="206"/>
      <c r="BV50" s="206"/>
      <c r="BW50" s="206"/>
      <c r="BX50" s="206"/>
      <c r="BY50" s="206"/>
      <c r="BZ50" s="206"/>
      <c r="CA50" s="206"/>
      <c r="CB50" s="206"/>
      <c r="CC50" s="206"/>
      <c r="CD50" s="206"/>
      <c r="CE50" s="206"/>
      <c r="CF50" s="206"/>
    </row>
    <row r="51" spans="1:84" x14ac:dyDescent="0.35">
      <c r="A51" t="s">
        <v>648</v>
      </c>
      <c r="B51" t="s">
        <v>654</v>
      </c>
      <c r="C51" t="s">
        <v>33</v>
      </c>
      <c r="D51" t="s">
        <v>703</v>
      </c>
      <c r="E51" s="2">
        <v>45077</v>
      </c>
      <c r="F51">
        <v>0</v>
      </c>
      <c r="G51" t="str">
        <f>VLOOKUP($C51,'[1]LKUP PCNDES'!$F$2:$H$12,2,FALSE)</f>
        <v>Care home residents aged 18 years or over, who had a Personalised Care and Support Plan agreed or reviewed</v>
      </c>
      <c r="H51" t="str">
        <f>VLOOKUP($C51,'[1]LKUP PCNDES'!$F$2:$H$12,3,FALSE)</f>
        <v>PCSP</v>
      </c>
      <c r="I51" t="str">
        <f>VLOOKUP($B51,'[1]LKUP PCNDES'!$C$17:$H$60,4,FALSE)</f>
        <v>NHS South East London ICB</v>
      </c>
      <c r="J51" t="str">
        <f>VLOOKUP($B51,'[1]LKUP PCNDES'!$C$17:$H$60,6,FALSE)</f>
        <v>SEL</v>
      </c>
      <c r="R51" s="206"/>
      <c r="S51" s="212" t="s">
        <v>108</v>
      </c>
      <c r="T51" s="214">
        <f t="shared" ref="T51:AF55" si="17">INDEX($R$38:$AQ$45,MATCH($S51,$R$38:$R$45,0),MATCH(T$49,$R$38:$AQ$38,0))</f>
        <v>7.3002159827213822E-2</v>
      </c>
      <c r="U51" s="214">
        <f t="shared" si="17"/>
        <v>0.17022157796645268</v>
      </c>
      <c r="V51" s="214">
        <f t="shared" si="17"/>
        <v>0.24617320192912559</v>
      </c>
      <c r="W51" s="214">
        <f t="shared" si="17"/>
        <v>0.32982890125747266</v>
      </c>
      <c r="X51" s="214">
        <f t="shared" si="17"/>
        <v>0.30790258449304175</v>
      </c>
      <c r="Y51" s="214">
        <f t="shared" si="17"/>
        <v>0.40334794738939816</v>
      </c>
      <c r="Z51" s="214">
        <f t="shared" si="17"/>
        <v>0.44575273338940286</v>
      </c>
      <c r="AA51" s="214">
        <f t="shared" si="17"/>
        <v>0.47391485809682804</v>
      </c>
      <c r="AB51" s="214">
        <f t="shared" si="17"/>
        <v>0.47474120082815735</v>
      </c>
      <c r="AC51" s="214">
        <f t="shared" si="17"/>
        <v>0.49587458745874585</v>
      </c>
      <c r="AD51" s="214">
        <f t="shared" si="17"/>
        <v>0.5047503537497473</v>
      </c>
      <c r="AE51" s="214">
        <f t="shared" si="17"/>
        <v>0.52054794520547942</v>
      </c>
      <c r="AF51" s="214" t="e">
        <f t="shared" si="17"/>
        <v>#N/A</v>
      </c>
      <c r="AG51" s="206"/>
      <c r="AH51" s="206"/>
      <c r="AI51" s="206"/>
      <c r="AJ51" s="206"/>
      <c r="AK51" s="206"/>
      <c r="AL51" s="206"/>
      <c r="AM51" s="206"/>
      <c r="AN51" s="206"/>
      <c r="AO51" s="206"/>
      <c r="AP51" s="206"/>
      <c r="AQ51" s="206"/>
      <c r="AR51" s="206"/>
      <c r="AS51" s="206"/>
      <c r="AT51" s="206"/>
      <c r="AU51" s="206"/>
      <c r="AV51" s="206"/>
      <c r="AW51" s="206"/>
      <c r="AX51" s="206"/>
      <c r="AY51" s="206"/>
      <c r="AZ51" s="212" t="s">
        <v>108</v>
      </c>
      <c r="BA51" s="214">
        <f t="shared" si="16"/>
        <v>7.6711323178564869E-2</v>
      </c>
      <c r="BB51" s="214">
        <f t="shared" si="16"/>
        <v>0.13543532783948406</v>
      </c>
      <c r="BC51" s="214">
        <f t="shared" si="16"/>
        <v>0.17380486937977607</v>
      </c>
      <c r="BD51" s="214">
        <f t="shared" si="16"/>
        <v>0.23623162741278556</v>
      </c>
      <c r="BE51" s="214">
        <f t="shared" si="16"/>
        <v>0.20054945054945056</v>
      </c>
      <c r="BF51" s="214">
        <f t="shared" si="16"/>
        <v>0.28745220716023634</v>
      </c>
      <c r="BG51" s="214">
        <f t="shared" si="16"/>
        <v>0.31435415515017506</v>
      </c>
      <c r="BH51" s="214">
        <f t="shared" si="16"/>
        <v>0.32864804882559645</v>
      </c>
      <c r="BI51" s="214">
        <f t="shared" si="16"/>
        <v>0.33695652173913043</v>
      </c>
      <c r="BJ51" s="214">
        <f t="shared" si="16"/>
        <v>0.36998896653181318</v>
      </c>
      <c r="BK51" s="214">
        <f t="shared" si="16"/>
        <v>0.38992571117956154</v>
      </c>
      <c r="BL51" s="214">
        <f t="shared" si="16"/>
        <v>0.42332730560578663</v>
      </c>
      <c r="BM51" s="214"/>
      <c r="BN51" s="206"/>
      <c r="BO51" s="206"/>
      <c r="BP51" s="206"/>
      <c r="BQ51" s="206"/>
      <c r="BR51" s="206"/>
      <c r="BS51" s="206"/>
      <c r="BT51" s="206"/>
      <c r="BU51" s="206"/>
      <c r="BV51" s="206"/>
      <c r="BW51" s="206"/>
      <c r="BX51" s="206"/>
      <c r="BY51" s="206"/>
      <c r="BZ51" s="206"/>
      <c r="CA51" s="206"/>
      <c r="CB51" s="206"/>
      <c r="CC51" s="206"/>
      <c r="CD51" s="206"/>
      <c r="CE51" s="206"/>
      <c r="CF51" s="206"/>
    </row>
    <row r="52" spans="1:84" x14ac:dyDescent="0.35">
      <c r="A52" t="s">
        <v>648</v>
      </c>
      <c r="B52" t="s">
        <v>654</v>
      </c>
      <c r="C52" t="s">
        <v>33</v>
      </c>
      <c r="D52" t="s">
        <v>703</v>
      </c>
      <c r="E52" s="2">
        <v>45107</v>
      </c>
      <c r="F52">
        <v>0</v>
      </c>
      <c r="G52" t="str">
        <f>VLOOKUP($C52,'[1]LKUP PCNDES'!$F$2:$H$12,2,FALSE)</f>
        <v>Care home residents aged 18 years or over, who had a Personalised Care and Support Plan agreed or reviewed</v>
      </c>
      <c r="H52" t="str">
        <f>VLOOKUP($C52,'[1]LKUP PCNDES'!$F$2:$H$12,3,FALSE)</f>
        <v>PCSP</v>
      </c>
      <c r="I52" t="str">
        <f>VLOOKUP($B52,'[1]LKUP PCNDES'!$C$17:$H$60,4,FALSE)</f>
        <v>NHS South East London ICB</v>
      </c>
      <c r="J52" t="str">
        <f>VLOOKUP($B52,'[1]LKUP PCNDES'!$C$17:$H$60,6,FALSE)</f>
        <v>SEL</v>
      </c>
      <c r="R52" s="206"/>
      <c r="S52" s="212" t="s">
        <v>110</v>
      </c>
      <c r="T52" s="214">
        <f t="shared" si="17"/>
        <v>5.6405955126860974E-2</v>
      </c>
      <c r="U52" s="214">
        <f t="shared" si="17"/>
        <v>9.9071207430340563E-2</v>
      </c>
      <c r="V52" s="214">
        <f t="shared" si="17"/>
        <v>0.12772521596051009</v>
      </c>
      <c r="W52" s="214">
        <f t="shared" si="17"/>
        <v>0.15827044666530696</v>
      </c>
      <c r="X52" s="214">
        <f t="shared" si="17"/>
        <v>0.18541409147095178</v>
      </c>
      <c r="Y52" s="214">
        <f t="shared" si="17"/>
        <v>0.20599613152804641</v>
      </c>
      <c r="Z52" s="214">
        <f t="shared" si="17"/>
        <v>0.26071650445226757</v>
      </c>
      <c r="AA52" s="214">
        <f t="shared" si="17"/>
        <v>0.32200435729847493</v>
      </c>
      <c r="AB52" s="214">
        <f t="shared" si="17"/>
        <v>0.33985803398580339</v>
      </c>
      <c r="AC52" s="214">
        <f t="shared" si="17"/>
        <v>0.39588629535474923</v>
      </c>
      <c r="AD52" s="214">
        <f t="shared" si="17"/>
        <v>0.43697094486387555</v>
      </c>
      <c r="AE52" s="214">
        <f t="shared" si="17"/>
        <v>0.53364140480591493</v>
      </c>
      <c r="AF52" s="214" t="e">
        <f t="shared" si="17"/>
        <v>#N/A</v>
      </c>
      <c r="AG52" s="206"/>
      <c r="AH52" s="206"/>
      <c r="AI52" s="206"/>
      <c r="AJ52" s="206"/>
      <c r="AK52" s="206"/>
      <c r="AL52" s="206"/>
      <c r="AM52" s="206"/>
      <c r="AN52" s="206"/>
      <c r="AO52" s="206"/>
      <c r="AP52" s="206"/>
      <c r="AQ52" s="206"/>
      <c r="AR52" s="206"/>
      <c r="AS52" s="206"/>
      <c r="AT52" s="206"/>
      <c r="AU52" s="206"/>
      <c r="AV52" s="206"/>
      <c r="AW52" s="206"/>
      <c r="AX52" s="206"/>
      <c r="AY52" s="206"/>
      <c r="AZ52" s="212" t="s">
        <v>110</v>
      </c>
      <c r="BA52" s="214">
        <f t="shared" si="16"/>
        <v>4.0310830500242839E-2</v>
      </c>
      <c r="BB52" s="214">
        <f t="shared" si="16"/>
        <v>7.474975783015822E-2</v>
      </c>
      <c r="BC52" s="214">
        <f t="shared" si="16"/>
        <v>9.7090449082858951E-2</v>
      </c>
      <c r="BD52" s="214">
        <f t="shared" si="16"/>
        <v>0.12959199624824136</v>
      </c>
      <c r="BE52" s="214">
        <f t="shared" si="16"/>
        <v>0.14431510125976718</v>
      </c>
      <c r="BF52" s="214">
        <f t="shared" si="16"/>
        <v>0.17683293269230768</v>
      </c>
      <c r="BG52" s="214">
        <f t="shared" si="16"/>
        <v>0.20854755784061696</v>
      </c>
      <c r="BH52" s="214">
        <f t="shared" si="16"/>
        <v>0.24854998294097577</v>
      </c>
      <c r="BI52" s="214">
        <f t="shared" si="16"/>
        <v>0.27789081044421837</v>
      </c>
      <c r="BJ52" s="214">
        <f t="shared" si="16"/>
        <v>0.32945454545454544</v>
      </c>
      <c r="BK52" s="214">
        <f t="shared" si="16"/>
        <v>0.36784741144414168</v>
      </c>
      <c r="BL52" s="214">
        <f t="shared" si="16"/>
        <v>0.35918550681239708</v>
      </c>
      <c r="BM52" s="214"/>
      <c r="BN52" s="206"/>
      <c r="BO52" s="206"/>
      <c r="BP52" s="206"/>
      <c r="BQ52" s="206"/>
      <c r="BR52" s="206"/>
      <c r="BS52" s="206"/>
      <c r="BT52" s="206"/>
      <c r="BU52" s="206"/>
      <c r="BV52" s="206"/>
      <c r="BW52" s="206"/>
      <c r="BX52" s="206"/>
      <c r="BY52" s="206"/>
      <c r="BZ52" s="206"/>
      <c r="CA52" s="206"/>
      <c r="CB52" s="206"/>
      <c r="CC52" s="206"/>
      <c r="CD52" s="206"/>
      <c r="CE52" s="206"/>
      <c r="CF52" s="206"/>
    </row>
    <row r="53" spans="1:84" x14ac:dyDescent="0.35">
      <c r="A53" t="s">
        <v>648</v>
      </c>
      <c r="B53" t="s">
        <v>654</v>
      </c>
      <c r="C53" t="s">
        <v>33</v>
      </c>
      <c r="D53" t="s">
        <v>703</v>
      </c>
      <c r="E53" s="2">
        <v>45138</v>
      </c>
      <c r="F53">
        <v>0</v>
      </c>
      <c r="G53" t="str">
        <f>VLOOKUP($C53,'[1]LKUP PCNDES'!$F$2:$H$12,2,FALSE)</f>
        <v>Care home residents aged 18 years or over, who had a Personalised Care and Support Plan agreed or reviewed</v>
      </c>
      <c r="H53" t="str">
        <f>VLOOKUP($C53,'[1]LKUP PCNDES'!$F$2:$H$12,3,FALSE)</f>
        <v>PCSP</v>
      </c>
      <c r="I53" t="str">
        <f>VLOOKUP($B53,'[1]LKUP PCNDES'!$C$17:$H$60,4,FALSE)</f>
        <v>NHS South East London ICB</v>
      </c>
      <c r="J53" t="str">
        <f>VLOOKUP($B53,'[1]LKUP PCNDES'!$C$17:$H$60,6,FALSE)</f>
        <v>SEL</v>
      </c>
      <c r="R53" s="206"/>
      <c r="S53" s="212" t="s">
        <v>112</v>
      </c>
      <c r="T53" s="214">
        <f t="shared" si="17"/>
        <v>7.349468713105077E-2</v>
      </c>
      <c r="U53" s="214">
        <f t="shared" si="17"/>
        <v>0.17035775127768313</v>
      </c>
      <c r="V53" s="214">
        <f t="shared" si="17"/>
        <v>0.20952911674561159</v>
      </c>
      <c r="W53" s="214">
        <f t="shared" si="17"/>
        <v>0.29102715466351831</v>
      </c>
      <c r="X53" s="214">
        <f t="shared" si="17"/>
        <v>0.34129281234925229</v>
      </c>
      <c r="Y53" s="214">
        <f t="shared" si="17"/>
        <v>0.40300154491282275</v>
      </c>
      <c r="Z53" s="214">
        <f t="shared" si="17"/>
        <v>0.43657817109144542</v>
      </c>
      <c r="AA53" s="214">
        <f t="shared" si="17"/>
        <v>0.49300939720375886</v>
      </c>
      <c r="AB53" s="214">
        <f t="shared" si="17"/>
        <v>0.52812431604289778</v>
      </c>
      <c r="AC53" s="214">
        <f t="shared" si="17"/>
        <v>0.54998915636521362</v>
      </c>
      <c r="AD53" s="214">
        <f t="shared" si="17"/>
        <v>0.57145913564398798</v>
      </c>
      <c r="AE53" s="214">
        <f t="shared" si="17"/>
        <v>0.59901699774728645</v>
      </c>
      <c r="AF53" s="214" t="e">
        <f t="shared" si="17"/>
        <v>#N/A</v>
      </c>
      <c r="AG53" s="206"/>
      <c r="AH53" s="206"/>
      <c r="AI53" s="206"/>
      <c r="AJ53" s="206"/>
      <c r="AK53" s="206"/>
      <c r="AL53" s="206"/>
      <c r="AM53" s="206"/>
      <c r="AN53" s="206"/>
      <c r="AO53" s="206"/>
      <c r="AP53" s="206"/>
      <c r="AQ53" s="206"/>
      <c r="AR53" s="206"/>
      <c r="AS53" s="206"/>
      <c r="AT53" s="206"/>
      <c r="AU53" s="206"/>
      <c r="AV53" s="206"/>
      <c r="AW53" s="206"/>
      <c r="AX53" s="206"/>
      <c r="AY53" s="206"/>
      <c r="AZ53" s="212" t="s">
        <v>112</v>
      </c>
      <c r="BA53" s="214">
        <f t="shared" si="16"/>
        <v>3.3503134796238246E-2</v>
      </c>
      <c r="BB53" s="214">
        <f t="shared" si="16"/>
        <v>6.3885955649419221E-2</v>
      </c>
      <c r="BC53" s="214">
        <f t="shared" si="16"/>
        <v>8.7581448830969716E-2</v>
      </c>
      <c r="BD53" s="214">
        <f t="shared" si="16"/>
        <v>0.11871859296482412</v>
      </c>
      <c r="BE53" s="214">
        <f t="shared" si="16"/>
        <v>0.12326820603907637</v>
      </c>
      <c r="BF53" s="214">
        <f t="shared" si="16"/>
        <v>0.13423499577345732</v>
      </c>
      <c r="BG53" s="214">
        <f t="shared" si="16"/>
        <v>0.16262432385273076</v>
      </c>
      <c r="BH53" s="214">
        <f t="shared" si="16"/>
        <v>0.21981534090909091</v>
      </c>
      <c r="BI53" s="214">
        <f t="shared" si="16"/>
        <v>0.24435175530066042</v>
      </c>
      <c r="BJ53" s="214">
        <f t="shared" si="16"/>
        <v>0.27404015498414935</v>
      </c>
      <c r="BK53" s="214">
        <f t="shared" si="16"/>
        <v>0.30405405405405406</v>
      </c>
      <c r="BL53" s="214">
        <f t="shared" si="16"/>
        <v>0.31148660180918247</v>
      </c>
      <c r="BM53" s="214"/>
      <c r="BN53" s="206"/>
      <c r="BO53" s="206"/>
      <c r="BP53" s="206"/>
      <c r="BQ53" s="206"/>
      <c r="BR53" s="206"/>
      <c r="BS53" s="206"/>
      <c r="BT53" s="206"/>
      <c r="BU53" s="206"/>
      <c r="BV53" s="206"/>
      <c r="BW53" s="206"/>
      <c r="BX53" s="206"/>
      <c r="BY53" s="206"/>
      <c r="BZ53" s="206"/>
      <c r="CA53" s="206"/>
      <c r="CB53" s="206"/>
      <c r="CC53" s="206"/>
      <c r="CD53" s="206"/>
      <c r="CE53" s="206"/>
      <c r="CF53" s="206"/>
    </row>
    <row r="54" spans="1:84" x14ac:dyDescent="0.35">
      <c r="A54" t="s">
        <v>648</v>
      </c>
      <c r="B54" t="s">
        <v>654</v>
      </c>
      <c r="C54" t="s">
        <v>33</v>
      </c>
      <c r="D54" t="s">
        <v>703</v>
      </c>
      <c r="E54" s="2">
        <v>45169</v>
      </c>
      <c r="F54">
        <v>0</v>
      </c>
      <c r="G54" t="str">
        <f>VLOOKUP($C54,'[1]LKUP PCNDES'!$F$2:$H$12,2,FALSE)</f>
        <v>Care home residents aged 18 years or over, who had a Personalised Care and Support Plan agreed or reviewed</v>
      </c>
      <c r="H54" t="str">
        <f>VLOOKUP($C54,'[1]LKUP PCNDES'!$F$2:$H$12,3,FALSE)</f>
        <v>PCSP</v>
      </c>
      <c r="I54" t="str">
        <f>VLOOKUP($B54,'[1]LKUP PCNDES'!$C$17:$H$60,4,FALSE)</f>
        <v>NHS South East London ICB</v>
      </c>
      <c r="J54" t="str">
        <f>VLOOKUP($B54,'[1]LKUP PCNDES'!$C$17:$H$60,6,FALSE)</f>
        <v>SEL</v>
      </c>
      <c r="R54" s="206"/>
      <c r="S54" s="212" t="s">
        <v>114</v>
      </c>
      <c r="T54" s="214">
        <f t="shared" si="17"/>
        <v>3.941075186531471E-2</v>
      </c>
      <c r="U54" s="214">
        <f t="shared" si="17"/>
        <v>7.9254602604400537E-2</v>
      </c>
      <c r="V54" s="214">
        <f t="shared" si="17"/>
        <v>0.12035633055344959</v>
      </c>
      <c r="W54" s="214">
        <f t="shared" si="17"/>
        <v>0.15983854692230071</v>
      </c>
      <c r="X54" s="214">
        <f t="shared" si="17"/>
        <v>0.18445347119645494</v>
      </c>
      <c r="Y54" s="214">
        <f t="shared" si="17"/>
        <v>0.21923620933521923</v>
      </c>
      <c r="Z54" s="214">
        <f t="shared" si="17"/>
        <v>0.27269426289034132</v>
      </c>
      <c r="AA54" s="214">
        <f t="shared" si="17"/>
        <v>0.33013844515441959</v>
      </c>
      <c r="AB54" s="214">
        <f t="shared" si="17"/>
        <v>0.36218836565096951</v>
      </c>
      <c r="AC54" s="214">
        <f t="shared" si="17"/>
        <v>0.4086003083775912</v>
      </c>
      <c r="AD54" s="214">
        <f t="shared" si="17"/>
        <v>0.44722598105548039</v>
      </c>
      <c r="AE54" s="214">
        <f t="shared" si="17"/>
        <v>0.48060987736161748</v>
      </c>
      <c r="AF54" s="214" t="e">
        <f t="shared" si="17"/>
        <v>#N/A</v>
      </c>
      <c r="AG54" s="206"/>
      <c r="AH54" s="206"/>
      <c r="AI54" s="206"/>
      <c r="AJ54" s="206"/>
      <c r="AK54" s="206"/>
      <c r="AL54" s="206"/>
      <c r="AM54" s="206"/>
      <c r="AN54" s="206"/>
      <c r="AO54" s="206"/>
      <c r="AP54" s="206"/>
      <c r="AQ54" s="206"/>
      <c r="AR54" s="206"/>
      <c r="AS54" s="206"/>
      <c r="AT54" s="206"/>
      <c r="AU54" s="206"/>
      <c r="AV54" s="206"/>
      <c r="AW54" s="206"/>
      <c r="AX54" s="206"/>
      <c r="AY54" s="206"/>
      <c r="AZ54" s="212" t="s">
        <v>114</v>
      </c>
      <c r="BA54" s="214">
        <f t="shared" si="16"/>
        <v>4.9025148346990677E-2</v>
      </c>
      <c r="BB54" s="214">
        <f t="shared" si="16"/>
        <v>8.3638787070976342E-2</v>
      </c>
      <c r="BC54" s="214">
        <f t="shared" si="16"/>
        <v>0.10081437798371244</v>
      </c>
      <c r="BD54" s="214">
        <f t="shared" si="16"/>
        <v>0.11772585206131865</v>
      </c>
      <c r="BE54" s="214">
        <f t="shared" si="16"/>
        <v>0.14331476323119777</v>
      </c>
      <c r="BF54" s="214">
        <f t="shared" si="16"/>
        <v>0.15815151104485703</v>
      </c>
      <c r="BG54" s="214">
        <f t="shared" si="16"/>
        <v>0.20177790320304784</v>
      </c>
      <c r="BH54" s="214">
        <f t="shared" si="16"/>
        <v>0.23826357466063347</v>
      </c>
      <c r="BI54" s="214">
        <f t="shared" si="16"/>
        <v>0.25659001682557486</v>
      </c>
      <c r="BJ54" s="214">
        <f t="shared" si="16"/>
        <v>0.3110612015721505</v>
      </c>
      <c r="BK54" s="214">
        <f t="shared" si="16"/>
        <v>0.36093507956625825</v>
      </c>
      <c r="BL54" s="214">
        <f t="shared" si="16"/>
        <v>0.39294745715088508</v>
      </c>
      <c r="BM54" s="214"/>
      <c r="BN54" s="206"/>
      <c r="BO54" s="206"/>
      <c r="BP54" s="206"/>
      <c r="BQ54" s="206"/>
      <c r="BR54" s="206"/>
      <c r="BS54" s="206"/>
      <c r="BT54" s="206"/>
      <c r="BU54" s="206"/>
      <c r="BV54" s="206"/>
      <c r="BW54" s="206"/>
      <c r="BX54" s="206"/>
      <c r="BY54" s="206"/>
      <c r="BZ54" s="206"/>
      <c r="CA54" s="206"/>
      <c r="CB54" s="206"/>
      <c r="CC54" s="206"/>
      <c r="CD54" s="206"/>
      <c r="CE54" s="206"/>
      <c r="CF54" s="206"/>
    </row>
    <row r="55" spans="1:84" x14ac:dyDescent="0.35">
      <c r="A55" t="s">
        <v>648</v>
      </c>
      <c r="B55" t="s">
        <v>654</v>
      </c>
      <c r="C55" t="s">
        <v>33</v>
      </c>
      <c r="D55" t="s">
        <v>703</v>
      </c>
      <c r="E55" s="2">
        <v>45199</v>
      </c>
      <c r="F55">
        <v>0</v>
      </c>
      <c r="G55" t="str">
        <f>VLOOKUP($C55,'[1]LKUP PCNDES'!$F$2:$H$12,2,FALSE)</f>
        <v>Care home residents aged 18 years or over, who had a Personalised Care and Support Plan agreed or reviewed</v>
      </c>
      <c r="H55" t="str">
        <f>VLOOKUP($C55,'[1]LKUP PCNDES'!$F$2:$H$12,3,FALSE)</f>
        <v>PCSP</v>
      </c>
      <c r="I55" t="str">
        <f>VLOOKUP($B55,'[1]LKUP PCNDES'!$C$17:$H$60,4,FALSE)</f>
        <v>NHS South East London ICB</v>
      </c>
      <c r="J55" t="str">
        <f>VLOOKUP($B55,'[1]LKUP PCNDES'!$C$17:$H$60,6,FALSE)</f>
        <v>SEL</v>
      </c>
      <c r="R55" s="206"/>
      <c r="S55" s="212" t="s">
        <v>626</v>
      </c>
      <c r="T55" s="214">
        <f t="shared" si="17"/>
        <v>4.777225269279059E-2</v>
      </c>
      <c r="U55" s="214">
        <f t="shared" si="17"/>
        <v>0.1013826262212202</v>
      </c>
      <c r="V55" s="214">
        <f t="shared" si="17"/>
        <v>0.15573356283902756</v>
      </c>
      <c r="W55" s="214">
        <f t="shared" si="17"/>
        <v>0.20455541628538254</v>
      </c>
      <c r="X55" s="214">
        <f t="shared" si="17"/>
        <v>0.24857344627434394</v>
      </c>
      <c r="Y55" s="214">
        <f t="shared" si="17"/>
        <v>0.29082929082929082</v>
      </c>
      <c r="Z55" s="214">
        <f t="shared" si="17"/>
        <v>0.33543003714465125</v>
      </c>
      <c r="AA55" s="214">
        <f t="shared" si="17"/>
        <v>0.38428174502940859</v>
      </c>
      <c r="AB55" s="214">
        <f t="shared" si="17"/>
        <v>0.41355840010306216</v>
      </c>
      <c r="AC55" s="214">
        <f t="shared" si="17"/>
        <v>0.45617431871356412</v>
      </c>
      <c r="AD55" s="214">
        <f t="shared" si="17"/>
        <v>0.49801731556117523</v>
      </c>
      <c r="AE55" s="214">
        <f t="shared" si="17"/>
        <v>0.53584573205162223</v>
      </c>
      <c r="AF55" s="214" t="e">
        <f t="shared" si="17"/>
        <v>#N/A</v>
      </c>
      <c r="AG55" s="206"/>
      <c r="AH55" s="206"/>
      <c r="AI55" s="206"/>
      <c r="AJ55" s="206"/>
      <c r="AK55" s="206"/>
      <c r="AL55" s="206"/>
      <c r="AM55" s="206"/>
      <c r="AN55" s="206"/>
      <c r="AO55" s="206"/>
      <c r="AP55" s="206"/>
      <c r="AQ55" s="206"/>
      <c r="AR55" s="206"/>
      <c r="AS55" s="206"/>
      <c r="AT55" s="206"/>
      <c r="AU55" s="206"/>
      <c r="AV55" s="206"/>
      <c r="AW55" s="206"/>
      <c r="AX55" s="206"/>
      <c r="AY55" s="206"/>
      <c r="AZ55" s="212" t="s">
        <v>626</v>
      </c>
      <c r="BA55" s="214">
        <f t="shared" si="16"/>
        <v>8.47910690751221E-2</v>
      </c>
      <c r="BB55" s="214">
        <f t="shared" si="16"/>
        <v>0.14467226169658123</v>
      </c>
      <c r="BC55" s="214">
        <f t="shared" si="16"/>
        <v>0.1917391041893034</v>
      </c>
      <c r="BD55" s="214">
        <f t="shared" si="16"/>
        <v>0.2395565016218279</v>
      </c>
      <c r="BE55" s="214">
        <f t="shared" si="16"/>
        <v>0.27667050126184933</v>
      </c>
      <c r="BF55" s="214">
        <f t="shared" si="16"/>
        <v>0.30645407231161836</v>
      </c>
      <c r="BG55" s="214">
        <f t="shared" si="16"/>
        <v>0.34418488003260311</v>
      </c>
      <c r="BH55" s="214">
        <f t="shared" si="16"/>
        <v>0.37944352232538225</v>
      </c>
      <c r="BI55" s="214">
        <f t="shared" si="16"/>
        <v>0.40295811687738642</v>
      </c>
      <c r="BJ55" s="214">
        <f t="shared" si="16"/>
        <v>0.43969569720809859</v>
      </c>
      <c r="BK55" s="214">
        <f t="shared" si="16"/>
        <v>0.47368155781933757</v>
      </c>
      <c r="BL55" s="214">
        <f t="shared" si="16"/>
        <v>0.50490679561370588</v>
      </c>
      <c r="BM55" s="214"/>
      <c r="BN55" s="206"/>
      <c r="BO55" s="206"/>
      <c r="BP55" s="206"/>
      <c r="BQ55" s="206"/>
      <c r="BR55" s="206"/>
      <c r="BS55" s="206"/>
      <c r="BT55" s="206"/>
      <c r="BU55" s="206"/>
      <c r="BV55" s="206"/>
      <c r="BW55" s="206"/>
      <c r="BX55" s="206"/>
      <c r="BY55" s="206"/>
      <c r="BZ55" s="206"/>
      <c r="CA55" s="206"/>
      <c r="CB55" s="206"/>
      <c r="CC55" s="206"/>
      <c r="CD55" s="206"/>
      <c r="CE55" s="206"/>
      <c r="CF55" s="206"/>
    </row>
    <row r="56" spans="1:84" x14ac:dyDescent="0.35">
      <c r="A56" t="s">
        <v>648</v>
      </c>
      <c r="B56" t="s">
        <v>654</v>
      </c>
      <c r="C56" t="s">
        <v>33</v>
      </c>
      <c r="D56" t="s">
        <v>703</v>
      </c>
      <c r="E56" s="2">
        <v>45230</v>
      </c>
      <c r="F56">
        <v>0</v>
      </c>
      <c r="G56" t="str">
        <f>VLOOKUP($C56,'[1]LKUP PCNDES'!$F$2:$H$12,2,FALSE)</f>
        <v>Care home residents aged 18 years or over, who had a Personalised Care and Support Plan agreed or reviewed</v>
      </c>
      <c r="H56" t="str">
        <f>VLOOKUP($C56,'[1]LKUP PCNDES'!$F$2:$H$12,3,FALSE)</f>
        <v>PCSP</v>
      </c>
      <c r="I56" t="str">
        <f>VLOOKUP($B56,'[1]LKUP PCNDES'!$C$17:$H$60,4,FALSE)</f>
        <v>NHS South East London ICB</v>
      </c>
      <c r="J56" t="str">
        <f>VLOOKUP($B56,'[1]LKUP PCNDES'!$C$17:$H$60,6,FALSE)</f>
        <v>SEL</v>
      </c>
      <c r="R56" s="206"/>
      <c r="S56" s="206"/>
      <c r="T56" s="206"/>
      <c r="U56" s="206"/>
      <c r="V56" s="206"/>
      <c r="W56" s="206"/>
      <c r="X56" s="206"/>
      <c r="Y56" s="206"/>
      <c r="Z56" s="206"/>
      <c r="AA56" s="206"/>
      <c r="AB56" s="206"/>
      <c r="AC56" s="206"/>
      <c r="AD56" s="206"/>
      <c r="AE56" s="206"/>
      <c r="AF56" s="206"/>
      <c r="AG56" s="206"/>
      <c r="AH56" s="206"/>
      <c r="AI56" s="206"/>
      <c r="AJ56" s="206"/>
      <c r="AK56" s="206"/>
      <c r="AL56" s="206"/>
      <c r="AM56" s="206"/>
      <c r="AN56" s="206"/>
      <c r="AO56" s="206"/>
      <c r="AP56" s="206"/>
      <c r="AQ56" s="206"/>
      <c r="AR56" s="206"/>
      <c r="AS56" s="206"/>
      <c r="AT56" s="206"/>
      <c r="AU56" s="206"/>
      <c r="AV56" s="206"/>
      <c r="AW56" s="206"/>
      <c r="AX56" s="206"/>
      <c r="AY56" s="206"/>
      <c r="AZ56" s="206"/>
      <c r="BA56" s="206"/>
      <c r="BB56" s="206"/>
      <c r="BC56" s="206"/>
      <c r="BD56" s="206"/>
      <c r="BE56" s="206"/>
      <c r="BF56" s="206"/>
      <c r="BG56" s="206"/>
      <c r="BH56" s="206"/>
      <c r="BI56" s="206"/>
      <c r="BJ56" s="206"/>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row>
    <row r="57" spans="1:84" x14ac:dyDescent="0.35">
      <c r="A57" t="s">
        <v>648</v>
      </c>
      <c r="B57" t="s">
        <v>654</v>
      </c>
      <c r="C57" t="s">
        <v>33</v>
      </c>
      <c r="D57" t="s">
        <v>703</v>
      </c>
      <c r="E57" s="2">
        <v>45260</v>
      </c>
      <c r="F57">
        <v>0</v>
      </c>
      <c r="G57" t="str">
        <f>VLOOKUP($C57,'[1]LKUP PCNDES'!$F$2:$H$12,2,FALSE)</f>
        <v>Care home residents aged 18 years or over, who had a Personalised Care and Support Plan agreed or reviewed</v>
      </c>
      <c r="H57" t="str">
        <f>VLOOKUP($C57,'[1]LKUP PCNDES'!$F$2:$H$12,3,FALSE)</f>
        <v>PCSP</v>
      </c>
      <c r="I57" t="str">
        <f>VLOOKUP($B57,'[1]LKUP PCNDES'!$C$17:$H$60,4,FALSE)</f>
        <v>NHS South East London ICB</v>
      </c>
      <c r="J57" t="str">
        <f>VLOOKUP($B57,'[1]LKUP PCNDES'!$C$17:$H$60,6,FALSE)</f>
        <v>SEL</v>
      </c>
      <c r="R57" s="206"/>
      <c r="S57" s="206"/>
      <c r="T57" s="206"/>
      <c r="U57" s="206"/>
      <c r="V57" s="206"/>
      <c r="W57" s="206"/>
      <c r="X57" s="206"/>
      <c r="Y57" s="206"/>
      <c r="Z57" s="206"/>
      <c r="AA57" s="206"/>
      <c r="AB57" s="206"/>
      <c r="AC57" s="206"/>
      <c r="AD57" s="206"/>
      <c r="AE57" s="206"/>
      <c r="AF57" s="206"/>
      <c r="AG57" s="206"/>
      <c r="AH57" s="206"/>
      <c r="AI57" s="206"/>
      <c r="AJ57" s="206"/>
      <c r="AK57" s="206"/>
      <c r="AL57" s="206"/>
      <c r="AM57" s="206"/>
      <c r="AN57" s="206"/>
      <c r="AO57" s="206"/>
      <c r="AP57" s="206"/>
      <c r="AQ57" s="206"/>
      <c r="AR57" s="206"/>
      <c r="AS57" s="206"/>
      <c r="AT57" s="206"/>
      <c r="AU57" s="206"/>
      <c r="AV57" s="206"/>
      <c r="AW57" s="206"/>
      <c r="AX57" s="206"/>
      <c r="AY57" s="206"/>
      <c r="AZ57" s="206"/>
      <c r="BA57" s="206"/>
      <c r="BB57" s="206"/>
      <c r="BC57" s="206"/>
      <c r="BD57" s="206"/>
      <c r="BE57" s="206"/>
      <c r="BF57" s="206"/>
      <c r="BG57" s="206"/>
      <c r="BH57" s="206"/>
      <c r="BI57" s="206"/>
      <c r="BJ57" s="206"/>
      <c r="BK57" s="206"/>
      <c r="BL57" s="206"/>
      <c r="BM57" s="206"/>
      <c r="BN57" s="206"/>
      <c r="BO57" s="206"/>
      <c r="BP57" s="206"/>
      <c r="BQ57" s="206"/>
      <c r="BR57" s="206"/>
      <c r="BS57" s="206"/>
      <c r="BT57" s="206"/>
      <c r="BU57" s="206"/>
      <c r="BV57" s="206"/>
      <c r="BW57" s="206"/>
      <c r="BX57" s="206"/>
      <c r="BY57" s="206"/>
      <c r="BZ57" s="206"/>
      <c r="CA57" s="206"/>
      <c r="CB57" s="206"/>
      <c r="CC57" s="206"/>
      <c r="CD57" s="206"/>
      <c r="CE57" s="206"/>
      <c r="CF57" s="206"/>
    </row>
    <row r="58" spans="1:84" x14ac:dyDescent="0.35">
      <c r="A58" t="s">
        <v>648</v>
      </c>
      <c r="B58" t="s">
        <v>654</v>
      </c>
      <c r="C58" t="s">
        <v>33</v>
      </c>
      <c r="D58" t="s">
        <v>703</v>
      </c>
      <c r="E58" s="2">
        <v>45291</v>
      </c>
      <c r="F58">
        <v>0</v>
      </c>
      <c r="G58" t="str">
        <f>VLOOKUP($C58,'[1]LKUP PCNDES'!$F$2:$H$12,2,FALSE)</f>
        <v>Care home residents aged 18 years or over, who had a Personalised Care and Support Plan agreed or reviewed</v>
      </c>
      <c r="H58" t="str">
        <f>VLOOKUP($C58,'[1]LKUP PCNDES'!$F$2:$H$12,3,FALSE)</f>
        <v>PCSP</v>
      </c>
      <c r="I58" t="str">
        <f>VLOOKUP($B58,'[1]LKUP PCNDES'!$C$17:$H$60,4,FALSE)</f>
        <v>NHS South East London ICB</v>
      </c>
      <c r="J58" t="str">
        <f>VLOOKUP($B58,'[1]LKUP PCNDES'!$C$17:$H$60,6,FALSE)</f>
        <v>SEL</v>
      </c>
      <c r="R58" s="1"/>
      <c r="S58" s="1"/>
      <c r="T58" s="1"/>
      <c r="U58" s="1"/>
      <c r="V58" s="1"/>
      <c r="W58" s="1"/>
    </row>
    <row r="59" spans="1:84" x14ac:dyDescent="0.35">
      <c r="A59" t="s">
        <v>648</v>
      </c>
      <c r="B59" t="s">
        <v>654</v>
      </c>
      <c r="C59" t="s">
        <v>33</v>
      </c>
      <c r="D59" t="s">
        <v>703</v>
      </c>
      <c r="E59" s="2">
        <v>45322</v>
      </c>
      <c r="F59">
        <v>0</v>
      </c>
      <c r="G59" t="str">
        <f>VLOOKUP($C59,'[1]LKUP PCNDES'!$F$2:$H$12,2,FALSE)</f>
        <v>Care home residents aged 18 years or over, who had a Personalised Care and Support Plan agreed or reviewed</v>
      </c>
      <c r="H59" t="str">
        <f>VLOOKUP($C59,'[1]LKUP PCNDES'!$F$2:$H$12,3,FALSE)</f>
        <v>PCSP</v>
      </c>
      <c r="I59" t="str">
        <f>VLOOKUP($B59,'[1]LKUP PCNDES'!$C$17:$H$60,4,FALSE)</f>
        <v>NHS South East London ICB</v>
      </c>
      <c r="J59" t="str">
        <f>VLOOKUP($B59,'[1]LKUP PCNDES'!$C$17:$H$60,6,FALSE)</f>
        <v>SEL</v>
      </c>
      <c r="Q59" s="215" t="str">
        <f>Y59</f>
        <v>Theme</v>
      </c>
      <c r="R59" s="201" t="s">
        <v>21</v>
      </c>
      <c r="S59" s="196"/>
      <c r="T59" s="196"/>
      <c r="U59" s="196"/>
      <c r="V59" s="196"/>
      <c r="W59" s="196"/>
      <c r="Y59" s="11" t="s">
        <v>1355</v>
      </c>
    </row>
    <row r="60" spans="1:84" x14ac:dyDescent="0.35">
      <c r="A60" t="s">
        <v>648</v>
      </c>
      <c r="B60" t="s">
        <v>654</v>
      </c>
      <c r="C60" t="s">
        <v>33</v>
      </c>
      <c r="D60" t="s">
        <v>703</v>
      </c>
      <c r="E60" s="2">
        <v>45351</v>
      </c>
      <c r="F60">
        <v>0</v>
      </c>
      <c r="G60" t="str">
        <f>VLOOKUP($C60,'[1]LKUP PCNDES'!$F$2:$H$12,2,FALSE)</f>
        <v>Care home residents aged 18 years or over, who had a Personalised Care and Support Plan agreed or reviewed</v>
      </c>
      <c r="H60" t="str">
        <f>VLOOKUP($C60,'[1]LKUP PCNDES'!$F$2:$H$12,3,FALSE)</f>
        <v>PCSP</v>
      </c>
      <c r="I60" t="str">
        <f>VLOOKUP($B60,'[1]LKUP PCNDES'!$C$17:$H$60,4,FALSE)</f>
        <v>NHS South East London ICB</v>
      </c>
      <c r="J60" t="str">
        <f>VLOOKUP($B60,'[1]LKUP PCNDES'!$C$17:$H$60,6,FALSE)</f>
        <v>SEL</v>
      </c>
      <c r="Q60" s="215" t="str">
        <f>Y60</f>
        <v>CH_RES</v>
      </c>
      <c r="R60" s="196" t="s">
        <v>1358</v>
      </c>
      <c r="S60" s="196"/>
      <c r="T60" s="196"/>
      <c r="U60" s="196"/>
      <c r="V60" s="196"/>
      <c r="W60" s="196"/>
      <c r="Y60" t="s">
        <v>1359</v>
      </c>
    </row>
    <row r="61" spans="1:84" x14ac:dyDescent="0.35">
      <c r="A61" t="s">
        <v>648</v>
      </c>
      <c r="B61" t="s">
        <v>654</v>
      </c>
      <c r="C61" t="s">
        <v>33</v>
      </c>
      <c r="D61" t="s">
        <v>703</v>
      </c>
      <c r="E61" s="2">
        <v>45382</v>
      </c>
      <c r="F61">
        <v>1</v>
      </c>
      <c r="G61" t="str">
        <f>VLOOKUP($C61,'[1]LKUP PCNDES'!$F$2:$H$12,2,FALSE)</f>
        <v>Care home residents aged 18 years or over, who had a Personalised Care and Support Plan agreed or reviewed</v>
      </c>
      <c r="H61" t="str">
        <f>VLOOKUP($C61,'[1]LKUP PCNDES'!$F$2:$H$12,3,FALSE)</f>
        <v>PCSP</v>
      </c>
      <c r="I61" t="str">
        <f>VLOOKUP($B61,'[1]LKUP PCNDES'!$C$17:$H$60,4,FALSE)</f>
        <v>NHS South East London ICB</v>
      </c>
      <c r="J61" t="str">
        <f>VLOOKUP($B61,'[1]LKUP PCNDES'!$C$17:$H$60,6,FALSE)</f>
        <v>SEL</v>
      </c>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8"/>
    </row>
    <row r="62" spans="1:84" ht="15.5" x14ac:dyDescent="0.35">
      <c r="A62" t="s">
        <v>648</v>
      </c>
      <c r="B62" t="s">
        <v>654</v>
      </c>
      <c r="C62" t="s">
        <v>1370</v>
      </c>
      <c r="D62" t="s">
        <v>700</v>
      </c>
      <c r="E62" s="2">
        <v>45046</v>
      </c>
      <c r="F62">
        <v>0</v>
      </c>
      <c r="G62" t="str">
        <f>VLOOKUP($C62,'[1]LKUP PCNDES'!$F$2:$H$12,2,FALSE)</f>
        <v>Permanent care home residents aged 18 years or over and recorded as experiencing acute confusion, who received a delirium assessment</v>
      </c>
      <c r="H62" t="str">
        <f>VLOOKUP($C62,'[1]LKUP PCNDES'!$F$2:$H$12,3,FALSE)</f>
        <v>DELIRIUM</v>
      </c>
      <c r="I62" t="str">
        <f>VLOOKUP($B62,'[1]LKUP PCNDES'!$C$17:$H$60,4,FALSE)</f>
        <v>NHS South East London ICB</v>
      </c>
      <c r="J62" t="str">
        <f>VLOOKUP($B62,'[1]LKUP PCNDES'!$C$17:$H$60,6,FALSE)</f>
        <v>SEL</v>
      </c>
      <c r="S62" s="17" t="s">
        <v>1358</v>
      </c>
      <c r="T62" s="17"/>
      <c r="U62" s="17"/>
      <c r="V62" s="17"/>
      <c r="W62" s="17"/>
    </row>
    <row r="63" spans="1:84" x14ac:dyDescent="0.35">
      <c r="A63" t="s">
        <v>648</v>
      </c>
      <c r="B63" t="s">
        <v>654</v>
      </c>
      <c r="C63" t="s">
        <v>1370</v>
      </c>
      <c r="D63" t="s">
        <v>700</v>
      </c>
      <c r="E63" s="2">
        <v>45077</v>
      </c>
      <c r="F63">
        <v>0</v>
      </c>
      <c r="G63" t="str">
        <f>VLOOKUP($C63,'[1]LKUP PCNDES'!$F$2:$H$12,2,FALSE)</f>
        <v>Permanent care home residents aged 18 years or over and recorded as experiencing acute confusion, who received a delirium assessment</v>
      </c>
      <c r="H63" t="str">
        <f>VLOOKUP($C63,'[1]LKUP PCNDES'!$F$2:$H$12,3,FALSE)</f>
        <v>DELIRIUM</v>
      </c>
      <c r="I63" t="str">
        <f>VLOOKUP($B63,'[1]LKUP PCNDES'!$C$17:$H$60,4,FALSE)</f>
        <v>NHS South East London ICB</v>
      </c>
      <c r="J63" t="str">
        <f>VLOOKUP($B63,'[1]LKUP PCNDES'!$C$17:$H$60,6,FALSE)</f>
        <v>SEL</v>
      </c>
      <c r="S63" s="7" t="s">
        <v>638</v>
      </c>
      <c r="T63" s="7"/>
      <c r="U63" s="7"/>
      <c r="V63" s="7"/>
      <c r="W63" s="7"/>
      <c r="X63" s="7"/>
      <c r="Y63" s="94" t="s">
        <v>648</v>
      </c>
      <c r="Z63" s="7"/>
      <c r="AA63" s="7"/>
    </row>
    <row r="64" spans="1:84" x14ac:dyDescent="0.35">
      <c r="A64" t="s">
        <v>648</v>
      </c>
      <c r="B64" t="s">
        <v>654</v>
      </c>
      <c r="C64" t="s">
        <v>1370</v>
      </c>
      <c r="D64" t="s">
        <v>700</v>
      </c>
      <c r="E64" s="2">
        <v>45107</v>
      </c>
      <c r="F64">
        <v>0</v>
      </c>
      <c r="G64" t="str">
        <f>VLOOKUP($C64,'[1]LKUP PCNDES'!$F$2:$H$12,2,FALSE)</f>
        <v>Permanent care home residents aged 18 years or over and recorded as experiencing acute confusion, who received a delirium assessment</v>
      </c>
      <c r="H64" t="str">
        <f>VLOOKUP($C64,'[1]LKUP PCNDES'!$F$2:$H$12,3,FALSE)</f>
        <v>DELIRIUM</v>
      </c>
      <c r="I64" t="str">
        <f>VLOOKUP($B64,'[1]LKUP PCNDES'!$C$17:$H$60,4,FALSE)</f>
        <v>NHS South East London ICB</v>
      </c>
      <c r="J64" t="str">
        <f>VLOOKUP($B64,'[1]LKUP PCNDES'!$C$17:$H$60,6,FALSE)</f>
        <v>SEL</v>
      </c>
      <c r="S64" s="7" t="s">
        <v>641</v>
      </c>
      <c r="T64" s="7"/>
      <c r="U64" s="7"/>
      <c r="V64" s="7"/>
      <c r="W64" s="7"/>
      <c r="X64" s="7"/>
      <c r="Y64" s="94" t="s">
        <v>563</v>
      </c>
      <c r="Z64" s="7"/>
      <c r="AA64" s="7"/>
    </row>
    <row r="65" spans="1:51" x14ac:dyDescent="0.35">
      <c r="A65" t="s">
        <v>648</v>
      </c>
      <c r="B65" t="s">
        <v>654</v>
      </c>
      <c r="C65" t="s">
        <v>1370</v>
      </c>
      <c r="D65" t="s">
        <v>700</v>
      </c>
      <c r="E65" s="2">
        <v>45138</v>
      </c>
      <c r="F65">
        <v>0</v>
      </c>
      <c r="G65" t="str">
        <f>VLOOKUP($C65,'[1]LKUP PCNDES'!$F$2:$H$12,2,FALSE)</f>
        <v>Permanent care home residents aged 18 years or over and recorded as experiencing acute confusion, who received a delirium assessment</v>
      </c>
      <c r="H65" t="str">
        <f>VLOOKUP($C65,'[1]LKUP PCNDES'!$F$2:$H$12,3,FALSE)</f>
        <v>DELIRIUM</v>
      </c>
      <c r="I65" t="str">
        <f>VLOOKUP($B65,'[1]LKUP PCNDES'!$C$17:$H$60,4,FALSE)</f>
        <v>NHS South East London ICB</v>
      </c>
      <c r="J65" t="str">
        <f>VLOOKUP($B65,'[1]LKUP PCNDES'!$C$17:$H$60,6,FALSE)</f>
        <v>SEL</v>
      </c>
      <c r="S65" s="7" t="s">
        <v>640</v>
      </c>
      <c r="T65" s="7"/>
      <c r="U65" s="7"/>
      <c r="V65" s="7"/>
      <c r="W65" s="7"/>
      <c r="X65" s="7"/>
      <c r="Y65" s="94" t="s">
        <v>1357</v>
      </c>
      <c r="Z65" s="7"/>
      <c r="AA65" s="7"/>
    </row>
    <row r="66" spans="1:51" x14ac:dyDescent="0.35">
      <c r="A66" t="s">
        <v>648</v>
      </c>
      <c r="B66" t="s">
        <v>654</v>
      </c>
      <c r="C66" t="s">
        <v>1370</v>
      </c>
      <c r="D66" t="s">
        <v>700</v>
      </c>
      <c r="E66" s="2">
        <v>45169</v>
      </c>
      <c r="F66">
        <v>0</v>
      </c>
      <c r="G66" t="str">
        <f>VLOOKUP($C66,'[1]LKUP PCNDES'!$F$2:$H$12,2,FALSE)</f>
        <v>Permanent care home residents aged 18 years or over and recorded as experiencing acute confusion, who received a delirium assessment</v>
      </c>
      <c r="H66" t="str">
        <f>VLOOKUP($C66,'[1]LKUP PCNDES'!$F$2:$H$12,3,FALSE)</f>
        <v>DELIRIUM</v>
      </c>
      <c r="I66" t="str">
        <f>VLOOKUP($B66,'[1]LKUP PCNDES'!$C$17:$H$60,4,FALSE)</f>
        <v>NHS South East London ICB</v>
      </c>
      <c r="J66" t="str">
        <f>VLOOKUP($B66,'[1]LKUP PCNDES'!$C$17:$H$60,6,FALSE)</f>
        <v>SEL</v>
      </c>
      <c r="S66" s="7"/>
      <c r="T66" s="7"/>
      <c r="U66" s="7"/>
      <c r="V66" s="7"/>
      <c r="W66" s="7"/>
      <c r="X66" s="7"/>
      <c r="Y66" s="7"/>
      <c r="Z66" s="7"/>
      <c r="AA66" s="7"/>
    </row>
    <row r="67" spans="1:51" x14ac:dyDescent="0.35">
      <c r="A67" t="s">
        <v>648</v>
      </c>
      <c r="B67" t="s">
        <v>654</v>
      </c>
      <c r="C67" t="s">
        <v>1370</v>
      </c>
      <c r="D67" t="s">
        <v>700</v>
      </c>
      <c r="E67" s="2">
        <v>45199</v>
      </c>
      <c r="F67">
        <v>0</v>
      </c>
      <c r="G67" t="str">
        <f>VLOOKUP($C67,'[1]LKUP PCNDES'!$F$2:$H$12,2,FALSE)</f>
        <v>Permanent care home residents aged 18 years or over and recorded as experiencing acute confusion, who received a delirium assessment</v>
      </c>
      <c r="H67" t="str">
        <f>VLOOKUP($C67,'[1]LKUP PCNDES'!$F$2:$H$12,3,FALSE)</f>
        <v>DELIRIUM</v>
      </c>
      <c r="I67" t="str">
        <f>VLOOKUP($B67,'[1]LKUP PCNDES'!$C$17:$H$60,4,FALSE)</f>
        <v>NHS South East London ICB</v>
      </c>
      <c r="J67" t="str">
        <f>VLOOKUP($B67,'[1]LKUP PCNDES'!$C$17:$H$60,6,FALSE)</f>
        <v>SEL</v>
      </c>
      <c r="S67" s="7" t="s">
        <v>649</v>
      </c>
      <c r="T67" s="7"/>
      <c r="U67" s="7"/>
      <c r="V67" s="7"/>
      <c r="W67" s="7"/>
      <c r="X67" s="7" t="s">
        <v>642</v>
      </c>
      <c r="Y67" s="7"/>
      <c r="Z67" s="7"/>
      <c r="AA67" s="7"/>
    </row>
    <row r="68" spans="1:51" x14ac:dyDescent="0.35">
      <c r="A68" t="s">
        <v>648</v>
      </c>
      <c r="B68" t="s">
        <v>654</v>
      </c>
      <c r="C68" t="s">
        <v>1370</v>
      </c>
      <c r="D68" t="s">
        <v>700</v>
      </c>
      <c r="E68" s="2">
        <v>45230</v>
      </c>
      <c r="F68">
        <v>0</v>
      </c>
      <c r="G68" t="str">
        <f>VLOOKUP($C68,'[1]LKUP PCNDES'!$F$2:$H$12,2,FALSE)</f>
        <v>Permanent care home residents aged 18 years or over and recorded as experiencing acute confusion, who received a delirium assessment</v>
      </c>
      <c r="H68" t="str">
        <f>VLOOKUP($C68,'[1]LKUP PCNDES'!$F$2:$H$12,3,FALSE)</f>
        <v>DELIRIUM</v>
      </c>
      <c r="I68" t="str">
        <f>VLOOKUP($B68,'[1]LKUP PCNDES'!$C$17:$H$60,4,FALSE)</f>
        <v>NHS South East London ICB</v>
      </c>
      <c r="J68" t="str">
        <f>VLOOKUP($B68,'[1]LKUP PCNDES'!$C$17:$H$60,6,FALSE)</f>
        <v>SEL</v>
      </c>
      <c r="S68" s="7" t="s">
        <v>639</v>
      </c>
      <c r="T68" s="9">
        <v>44681</v>
      </c>
      <c r="U68" s="9">
        <v>44712</v>
      </c>
      <c r="V68" s="9">
        <v>44742</v>
      </c>
      <c r="W68" s="9">
        <v>44773</v>
      </c>
      <c r="X68" s="9">
        <v>44804</v>
      </c>
      <c r="Y68" s="9">
        <v>44834</v>
      </c>
      <c r="Z68" s="9">
        <v>44865</v>
      </c>
      <c r="AA68" s="9">
        <v>44895</v>
      </c>
      <c r="AB68" s="9">
        <v>44926</v>
      </c>
      <c r="AC68" s="9">
        <v>44957</v>
      </c>
      <c r="AD68" s="9">
        <v>44985</v>
      </c>
      <c r="AE68" s="9">
        <v>45016</v>
      </c>
      <c r="AF68" s="9">
        <v>45046</v>
      </c>
      <c r="AG68" s="9">
        <v>45077</v>
      </c>
      <c r="AH68" s="9">
        <v>45107</v>
      </c>
      <c r="AI68" s="9">
        <v>45138</v>
      </c>
      <c r="AJ68" s="9">
        <v>45169</v>
      </c>
      <c r="AK68" s="9">
        <v>45199</v>
      </c>
      <c r="AL68" s="9">
        <v>45230</v>
      </c>
      <c r="AM68" s="9">
        <v>45260</v>
      </c>
      <c r="AN68" s="9">
        <v>45291</v>
      </c>
      <c r="AO68" s="9">
        <v>45322</v>
      </c>
      <c r="AP68" s="9">
        <v>45351</v>
      </c>
      <c r="AQ68" s="9">
        <v>45382</v>
      </c>
      <c r="AR68" s="9"/>
      <c r="AS68" s="9"/>
      <c r="AT68" s="9"/>
      <c r="AU68" s="9"/>
      <c r="AV68" s="9"/>
      <c r="AW68" s="9"/>
    </row>
    <row r="69" spans="1:51" x14ac:dyDescent="0.35">
      <c r="A69" t="s">
        <v>648</v>
      </c>
      <c r="B69" t="s">
        <v>654</v>
      </c>
      <c r="C69" t="s">
        <v>1370</v>
      </c>
      <c r="D69" t="s">
        <v>700</v>
      </c>
      <c r="E69" s="2">
        <v>45260</v>
      </c>
      <c r="F69">
        <v>0</v>
      </c>
      <c r="G69" t="str">
        <f>VLOOKUP($C69,'[1]LKUP PCNDES'!$F$2:$H$12,2,FALSE)</f>
        <v>Permanent care home residents aged 18 years or over and recorded as experiencing acute confusion, who received a delirium assessment</v>
      </c>
      <c r="H69" t="str">
        <f>VLOOKUP($C69,'[1]LKUP PCNDES'!$F$2:$H$12,3,FALSE)</f>
        <v>DELIRIUM</v>
      </c>
      <c r="I69" t="str">
        <f>VLOOKUP($B69,'[1]LKUP PCNDES'!$C$17:$H$60,4,FALSE)</f>
        <v>NHS South East London ICB</v>
      </c>
      <c r="J69" t="str">
        <f>VLOOKUP($B69,'[1]LKUP PCNDES'!$C$17:$H$60,6,FALSE)</f>
        <v>SEL</v>
      </c>
      <c r="R69" t="s">
        <v>106</v>
      </c>
      <c r="S69" t="s">
        <v>651</v>
      </c>
      <c r="T69" s="177"/>
      <c r="U69" s="177"/>
      <c r="V69" s="177"/>
      <c r="W69" s="177"/>
      <c r="X69" s="177"/>
      <c r="Y69" s="177"/>
      <c r="Z69" s="177"/>
      <c r="AA69" s="177"/>
      <c r="AB69" s="177"/>
      <c r="AC69">
        <v>5820</v>
      </c>
      <c r="AD69">
        <v>4713</v>
      </c>
      <c r="AE69">
        <v>5095</v>
      </c>
      <c r="AF69">
        <f>SUMIFS('PCN DES MetricDATA 23-24'!$F:$F,'PCN DES MetricDATA 23-24'!$B:$B,'PCN DES MetricDATA 23-24'!$S69,'PCN DES MetricDATA 23-24'!$C:$C,'PCN DES MetricDATA 23-24'!$Y$65,'PCN DES MetricDATA 23-24'!$D:$D,'PCN DES MetricDATA 23-24'!$Y$64,'PCN DES MetricDATA 23-24'!$E:$E,'PCN DES MetricDATA 23-24'!AF$68)</f>
        <v>5118</v>
      </c>
      <c r="AG69">
        <f>SUMIFS('PCN DES MetricDATA 23-24'!$F:$F,'PCN DES MetricDATA 23-24'!$B:$B,'PCN DES MetricDATA 23-24'!$S69,'PCN DES MetricDATA 23-24'!$C:$C,'PCN DES MetricDATA 23-24'!$Y$65,'PCN DES MetricDATA 23-24'!$D:$D,'PCN DES MetricDATA 23-24'!$Y$64,'PCN DES MetricDATA 23-24'!$E:$E,'PCN DES MetricDATA 23-24'!AG$68)</f>
        <v>4788</v>
      </c>
      <c r="AH69">
        <f>SUMIFS('PCN DES MetricDATA 23-24'!$F:$F,'PCN DES MetricDATA 23-24'!$B:$B,'PCN DES MetricDATA 23-24'!$S69,'PCN DES MetricDATA 23-24'!$C:$C,'PCN DES MetricDATA 23-24'!$Y$65,'PCN DES MetricDATA 23-24'!$D:$D,'PCN DES MetricDATA 23-24'!$Y$64,'PCN DES MetricDATA 23-24'!$E:$E,'PCN DES MetricDATA 23-24'!AH$68)</f>
        <v>5286</v>
      </c>
      <c r="AI69">
        <f>SUMIFS('PCN DES MetricDATA 23-24'!$F:$F,'PCN DES MetricDATA 23-24'!$B:$B,'PCN DES MetricDATA 23-24'!$S69,'PCN DES MetricDATA 23-24'!$C:$C,'PCN DES MetricDATA 23-24'!$Y$65,'PCN DES MetricDATA 23-24'!$D:$D,'PCN DES MetricDATA 23-24'!$Y$64,'PCN DES MetricDATA 23-24'!$E:$E,'PCN DES MetricDATA 23-24'!AI$68)</f>
        <v>5297</v>
      </c>
      <c r="AJ69">
        <f>SUMIFS('PCN DES MetricDATA 23-24'!$F:$F,'PCN DES MetricDATA 23-24'!$B:$B,'PCN DES MetricDATA 23-24'!$S69,'PCN DES MetricDATA 23-24'!$C:$C,'PCN DES MetricDATA 23-24'!$Y$65,'PCN DES MetricDATA 23-24'!$D:$D,'PCN DES MetricDATA 23-24'!$Y$64,'PCN DES MetricDATA 23-24'!$E:$E,'PCN DES MetricDATA 23-24'!AJ$68)</f>
        <v>5033</v>
      </c>
      <c r="AK69">
        <f>SUMIFS('PCN DES MetricDATA 23-24'!$F:$F,'PCN DES MetricDATA 23-24'!$B:$B,'PCN DES MetricDATA 23-24'!$S69,'PCN DES MetricDATA 23-24'!$C:$C,'PCN DES MetricDATA 23-24'!$Y$65,'PCN DES MetricDATA 23-24'!$D:$D,'PCN DES MetricDATA 23-24'!$Y$64,'PCN DES MetricDATA 23-24'!$E:$E,'PCN DES MetricDATA 23-24'!AK$68)</f>
        <v>5553</v>
      </c>
      <c r="AL69">
        <f>SUMIFS('PCN DES MetricDATA 23-24'!$F:$F,'PCN DES MetricDATA 23-24'!$B:$B,'PCN DES MetricDATA 23-24'!$S69,'PCN DES MetricDATA 23-24'!$C:$C,'PCN DES MetricDATA 23-24'!$Y$65,'PCN DES MetricDATA 23-24'!$D:$D,'PCN DES MetricDATA 23-24'!$Y$64,'PCN DES MetricDATA 23-24'!$E:$E,'PCN DES MetricDATA 23-24'!AL$68)</f>
        <v>5469</v>
      </c>
      <c r="AM69">
        <f>SUMIFS('PCN DES MetricDATA 23-24'!$F:$F,'PCN DES MetricDATA 23-24'!$B:$B,'PCN DES MetricDATA 23-24'!$S69,'PCN DES MetricDATA 23-24'!$C:$C,'PCN DES MetricDATA 23-24'!$Y$65,'PCN DES MetricDATA 23-24'!$D:$D,'PCN DES MetricDATA 23-24'!$Y$64,'PCN DES MetricDATA 23-24'!$E:$E,'PCN DES MetricDATA 23-24'!AM$68)</f>
        <v>5576</v>
      </c>
      <c r="AN69">
        <f>SUMIFS('PCN DES MetricDATA 23-24'!$F:$F,'PCN DES MetricDATA 23-24'!$B:$B,'PCN DES MetricDATA 23-24'!$S69,'PCN DES MetricDATA 23-24'!$C:$C,'PCN DES MetricDATA 23-24'!$Y$65,'PCN DES MetricDATA 23-24'!$D:$D,'PCN DES MetricDATA 23-24'!$Y$64,'PCN DES MetricDATA 23-24'!$E:$E,'PCN DES MetricDATA 23-24'!AN$68)</f>
        <v>5726</v>
      </c>
      <c r="AO69">
        <f>SUMIFS('PCN DES MetricDATA 23-24'!$F:$F,'PCN DES MetricDATA 23-24'!$B:$B,'PCN DES MetricDATA 23-24'!$S69,'PCN DES MetricDATA 23-24'!$C:$C,'PCN DES MetricDATA 23-24'!$Y$65,'PCN DES MetricDATA 23-24'!$D:$D,'PCN DES MetricDATA 23-24'!$Y$64,'PCN DES MetricDATA 23-24'!$E:$E,'PCN DES MetricDATA 23-24'!AO$68)</f>
        <v>5812</v>
      </c>
      <c r="AP69">
        <f>SUMIFS('PCN DES MetricDATA 23-24'!$F:$F,'PCN DES MetricDATA 23-24'!$B:$B,'PCN DES MetricDATA 23-24'!$S69,'PCN DES MetricDATA 23-24'!$C:$C,'PCN DES MetricDATA 23-24'!$Y$65,'PCN DES MetricDATA 23-24'!$D:$D,'PCN DES MetricDATA 23-24'!$Y$64,'PCN DES MetricDATA 23-24'!$E:$E,'PCN DES MetricDATA 23-24'!AP$68)</f>
        <v>6021</v>
      </c>
      <c r="AQ69">
        <f>SUMIFS('PCN DES MetricDATA 23-24'!$F:$F,'PCN DES MetricDATA 23-24'!$B:$B,'PCN DES MetricDATA 23-24'!$S69,'PCN DES MetricDATA 23-24'!$C:$C,'PCN DES MetricDATA 23-24'!$Y$65,'PCN DES MetricDATA 23-24'!$D:$D,'PCN DES MetricDATA 23-24'!$Y$64,'PCN DES MetricDATA 23-24'!$E:$E,'PCN DES MetricDATA 23-24'!AQ$68)</f>
        <v>6042</v>
      </c>
    </row>
    <row r="70" spans="1:51" x14ac:dyDescent="0.35">
      <c r="A70" t="s">
        <v>648</v>
      </c>
      <c r="B70" t="s">
        <v>654</v>
      </c>
      <c r="C70" t="s">
        <v>1370</v>
      </c>
      <c r="D70" t="s">
        <v>700</v>
      </c>
      <c r="E70" s="2">
        <v>45291</v>
      </c>
      <c r="F70">
        <v>0</v>
      </c>
      <c r="G70" t="str">
        <f>VLOOKUP($C70,'[1]LKUP PCNDES'!$F$2:$H$12,2,FALSE)</f>
        <v>Permanent care home residents aged 18 years or over and recorded as experiencing acute confusion, who received a delirium assessment</v>
      </c>
      <c r="H70" t="str">
        <f>VLOOKUP($C70,'[1]LKUP PCNDES'!$F$2:$H$12,3,FALSE)</f>
        <v>DELIRIUM</v>
      </c>
      <c r="I70" t="str">
        <f>VLOOKUP($B70,'[1]LKUP PCNDES'!$C$17:$H$60,4,FALSE)</f>
        <v>NHS South East London ICB</v>
      </c>
      <c r="J70" t="str">
        <f>VLOOKUP($B70,'[1]LKUP PCNDES'!$C$17:$H$60,6,FALSE)</f>
        <v>SEL</v>
      </c>
      <c r="R70" t="s">
        <v>108</v>
      </c>
      <c r="S70" t="s">
        <v>652</v>
      </c>
      <c r="T70" s="177"/>
      <c r="U70" s="177"/>
      <c r="V70" s="177"/>
      <c r="W70" s="177"/>
      <c r="X70" s="177"/>
      <c r="Y70" s="177"/>
      <c r="Z70" s="177"/>
      <c r="AA70" s="177"/>
      <c r="AB70" s="177"/>
      <c r="AC70">
        <v>4701</v>
      </c>
      <c r="AD70">
        <v>3949</v>
      </c>
      <c r="AE70">
        <v>5182</v>
      </c>
      <c r="AF70">
        <f>SUMIFS('PCN DES MetricDATA 23-24'!$F:$F,'PCN DES MetricDATA 23-24'!$B:$B,'PCN DES MetricDATA 23-24'!$S70,'PCN DES MetricDATA 23-24'!$C:$C,'PCN DES MetricDATA 23-24'!$Y$65,'PCN DES MetricDATA 23-24'!$D:$D,'PCN DES MetricDATA 23-24'!$Y$64,'PCN DES MetricDATA 23-24'!$E:$E,'PCN DES MetricDATA 23-24'!AF$68)</f>
        <v>5453</v>
      </c>
      <c r="AG70">
        <f>SUMIFS('PCN DES MetricDATA 23-24'!$F:$F,'PCN DES MetricDATA 23-24'!$B:$B,'PCN DES MetricDATA 23-24'!$S70,'PCN DES MetricDATA 23-24'!$C:$C,'PCN DES MetricDATA 23-24'!$Y$65,'PCN DES MetricDATA 23-24'!$D:$D,'PCN DES MetricDATA 23-24'!$Y$64,'PCN DES MetricDATA 23-24'!$E:$E,'PCN DES MetricDATA 23-24'!AG$68)</f>
        <v>5586</v>
      </c>
      <c r="AH70">
        <f>SUMIFS('PCN DES MetricDATA 23-24'!$F:$F,'PCN DES MetricDATA 23-24'!$B:$B,'PCN DES MetricDATA 23-24'!$S70,'PCN DES MetricDATA 23-24'!$C:$C,'PCN DES MetricDATA 23-24'!$Y$65,'PCN DES MetricDATA 23-24'!$D:$D,'PCN DES MetricDATA 23-24'!$Y$64,'PCN DES MetricDATA 23-24'!$E:$E,'PCN DES MetricDATA 23-24'!AH$68)</f>
        <v>5632</v>
      </c>
      <c r="AI70">
        <f>SUMIFS('PCN DES MetricDATA 23-24'!$F:$F,'PCN DES MetricDATA 23-24'!$B:$B,'PCN DES MetricDATA 23-24'!$S70,'PCN DES MetricDATA 23-24'!$C:$C,'PCN DES MetricDATA 23-24'!$Y$65,'PCN DES MetricDATA 23-24'!$D:$D,'PCN DES MetricDATA 23-24'!$Y$64,'PCN DES MetricDATA 23-24'!$E:$E,'PCN DES MetricDATA 23-24'!AI$68)</f>
        <v>5654</v>
      </c>
      <c r="AJ70">
        <f>SUMIFS('PCN DES MetricDATA 23-24'!$F:$F,'PCN DES MetricDATA 23-24'!$B:$B,'PCN DES MetricDATA 23-24'!$S70,'PCN DES MetricDATA 23-24'!$C:$C,'PCN DES MetricDATA 23-24'!$Y$65,'PCN DES MetricDATA 23-24'!$D:$D,'PCN DES MetricDATA 23-24'!$Y$64,'PCN DES MetricDATA 23-24'!$E:$E,'PCN DES MetricDATA 23-24'!AJ$68)</f>
        <v>4737</v>
      </c>
      <c r="AK70">
        <f>SUMIFS('PCN DES MetricDATA 23-24'!$F:$F,'PCN DES MetricDATA 23-24'!$B:$B,'PCN DES MetricDATA 23-24'!$S70,'PCN DES MetricDATA 23-24'!$C:$C,'PCN DES MetricDATA 23-24'!$Y$65,'PCN DES MetricDATA 23-24'!$D:$D,'PCN DES MetricDATA 23-24'!$Y$64,'PCN DES MetricDATA 23-24'!$E:$E,'PCN DES MetricDATA 23-24'!AK$68)</f>
        <v>5759</v>
      </c>
      <c r="AL70">
        <f>SUMIFS('PCN DES MetricDATA 23-24'!$F:$F,'PCN DES MetricDATA 23-24'!$B:$B,'PCN DES MetricDATA 23-24'!$S70,'PCN DES MetricDATA 23-24'!$C:$C,'PCN DES MetricDATA 23-24'!$Y$65,'PCN DES MetricDATA 23-24'!$D:$D,'PCN DES MetricDATA 23-24'!$Y$64,'PCN DES MetricDATA 23-24'!$E:$E,'PCN DES MetricDATA 23-24'!AL$68)</f>
        <v>5431</v>
      </c>
      <c r="AM70">
        <f>SUMIFS('PCN DES MetricDATA 23-24'!$F:$F,'PCN DES MetricDATA 23-24'!$B:$B,'PCN DES MetricDATA 23-24'!$S70,'PCN DES MetricDATA 23-24'!$C:$C,'PCN DES MetricDATA 23-24'!$Y$65,'PCN DES MetricDATA 23-24'!$D:$D,'PCN DES MetricDATA 23-24'!$Y$64,'PCN DES MetricDATA 23-24'!$E:$E,'PCN DES MetricDATA 23-24'!AM$68)</f>
        <v>5411</v>
      </c>
      <c r="AN70">
        <f>SUMIFS('PCN DES MetricDATA 23-24'!$F:$F,'PCN DES MetricDATA 23-24'!$B:$B,'PCN DES MetricDATA 23-24'!$S70,'PCN DES MetricDATA 23-24'!$C:$C,'PCN DES MetricDATA 23-24'!$Y$65,'PCN DES MetricDATA 23-24'!$D:$D,'PCN DES MetricDATA 23-24'!$Y$64,'PCN DES MetricDATA 23-24'!$E:$E,'PCN DES MetricDATA 23-24'!AN$68)</f>
        <v>5433</v>
      </c>
      <c r="AO70">
        <f>SUMIFS('PCN DES MetricDATA 23-24'!$F:$F,'PCN DES MetricDATA 23-24'!$B:$B,'PCN DES MetricDATA 23-24'!$S70,'PCN DES MetricDATA 23-24'!$C:$C,'PCN DES MetricDATA 23-24'!$Y$65,'PCN DES MetricDATA 23-24'!$D:$D,'PCN DES MetricDATA 23-24'!$Y$64,'PCN DES MetricDATA 23-24'!$E:$E,'PCN DES MetricDATA 23-24'!AO$68)</f>
        <v>5443</v>
      </c>
      <c r="AP70">
        <f>SUMIFS('PCN DES MetricDATA 23-24'!$F:$F,'PCN DES MetricDATA 23-24'!$B:$B,'PCN DES MetricDATA 23-24'!$S70,'PCN DES MetricDATA 23-24'!$C:$C,'PCN DES MetricDATA 23-24'!$Y$65,'PCN DES MetricDATA 23-24'!$D:$D,'PCN DES MetricDATA 23-24'!$Y$64,'PCN DES MetricDATA 23-24'!$E:$E,'PCN DES MetricDATA 23-24'!AP$68)</f>
        <v>5525</v>
      </c>
      <c r="AQ70">
        <f>SUMIFS('PCN DES MetricDATA 23-24'!$F:$F,'PCN DES MetricDATA 23-24'!$B:$B,'PCN DES MetricDATA 23-24'!$S70,'PCN DES MetricDATA 23-24'!$C:$C,'PCN DES MetricDATA 23-24'!$Y$65,'PCN DES MetricDATA 23-24'!$D:$D,'PCN DES MetricDATA 23-24'!$Y$64,'PCN DES MetricDATA 23-24'!$E:$E,'PCN DES MetricDATA 23-24'!AQ$68)</f>
        <v>5536</v>
      </c>
    </row>
    <row r="71" spans="1:51" x14ac:dyDescent="0.35">
      <c r="A71" t="s">
        <v>648</v>
      </c>
      <c r="B71" t="s">
        <v>654</v>
      </c>
      <c r="C71" t="s">
        <v>1370</v>
      </c>
      <c r="D71" t="s">
        <v>700</v>
      </c>
      <c r="E71" s="2">
        <v>45322</v>
      </c>
      <c r="F71">
        <v>0</v>
      </c>
      <c r="G71" t="str">
        <f>VLOOKUP($C71,'[1]LKUP PCNDES'!$F$2:$H$12,2,FALSE)</f>
        <v>Permanent care home residents aged 18 years or over and recorded as experiencing acute confusion, who received a delirium assessment</v>
      </c>
      <c r="H71" t="str">
        <f>VLOOKUP($C71,'[1]LKUP PCNDES'!$F$2:$H$12,3,FALSE)</f>
        <v>DELIRIUM</v>
      </c>
      <c r="I71" t="str">
        <f>VLOOKUP($B71,'[1]LKUP PCNDES'!$C$17:$H$60,4,FALSE)</f>
        <v>NHS South East London ICB</v>
      </c>
      <c r="J71" t="str">
        <f>VLOOKUP($B71,'[1]LKUP PCNDES'!$C$17:$H$60,6,FALSE)</f>
        <v>SEL</v>
      </c>
      <c r="R71" t="s">
        <v>110</v>
      </c>
      <c r="S71" t="s">
        <v>653</v>
      </c>
      <c r="T71" s="177"/>
      <c r="U71" s="177"/>
      <c r="V71" s="177"/>
      <c r="W71" s="177"/>
      <c r="X71" s="177"/>
      <c r="Y71" s="177"/>
      <c r="Z71" s="177"/>
      <c r="AA71" s="177"/>
      <c r="AB71" s="177"/>
      <c r="AC71">
        <v>6321</v>
      </c>
      <c r="AD71">
        <v>5754</v>
      </c>
      <c r="AE71">
        <v>5821</v>
      </c>
      <c r="AF71">
        <f>SUMIFS('PCN DES MetricDATA 23-24'!$F:$F,'PCN DES MetricDATA 23-24'!$B:$B,'PCN DES MetricDATA 23-24'!$S71,'PCN DES MetricDATA 23-24'!$C:$C,'PCN DES MetricDATA 23-24'!$Y$65,'PCN DES MetricDATA 23-24'!$D:$D,'PCN DES MetricDATA 23-24'!$Y$64,'PCN DES MetricDATA 23-24'!$E:$E,'PCN DES MetricDATA 23-24'!AF$68)</f>
        <v>6179</v>
      </c>
      <c r="AG71">
        <f>SUMIFS('PCN DES MetricDATA 23-24'!$F:$F,'PCN DES MetricDATA 23-24'!$B:$B,'PCN DES MetricDATA 23-24'!$S71,'PCN DES MetricDATA 23-24'!$C:$C,'PCN DES MetricDATA 23-24'!$Y$65,'PCN DES MetricDATA 23-24'!$D:$D,'PCN DES MetricDATA 23-24'!$Y$64,'PCN DES MetricDATA 23-24'!$E:$E,'PCN DES MetricDATA 23-24'!AG$68)</f>
        <v>6196</v>
      </c>
      <c r="AH71">
        <f>SUMIFS('PCN DES MetricDATA 23-24'!$F:$F,'PCN DES MetricDATA 23-24'!$B:$B,'PCN DES MetricDATA 23-24'!$S71,'PCN DES MetricDATA 23-24'!$C:$C,'PCN DES MetricDATA 23-24'!$Y$65,'PCN DES MetricDATA 23-24'!$D:$D,'PCN DES MetricDATA 23-24'!$Y$64,'PCN DES MetricDATA 23-24'!$E:$E,'PCN DES MetricDATA 23-24'!AH$68)</f>
        <v>6326</v>
      </c>
      <c r="AI71">
        <f>SUMIFS('PCN DES MetricDATA 23-24'!$F:$F,'PCN DES MetricDATA 23-24'!$B:$B,'PCN DES MetricDATA 23-24'!$S71,'PCN DES MetricDATA 23-24'!$C:$C,'PCN DES MetricDATA 23-24'!$Y$65,'PCN DES MetricDATA 23-24'!$D:$D,'PCN DES MetricDATA 23-24'!$Y$64,'PCN DES MetricDATA 23-24'!$E:$E,'PCN DES MetricDATA 23-24'!AI$68)</f>
        <v>6399</v>
      </c>
      <c r="AJ71">
        <f>SUMIFS('PCN DES MetricDATA 23-24'!$F:$F,'PCN DES MetricDATA 23-24'!$B:$B,'PCN DES MetricDATA 23-24'!$S71,'PCN DES MetricDATA 23-24'!$C:$C,'PCN DES MetricDATA 23-24'!$Y$65,'PCN DES MetricDATA 23-24'!$D:$D,'PCN DES MetricDATA 23-24'!$Y$64,'PCN DES MetricDATA 23-24'!$E:$E,'PCN DES MetricDATA 23-24'!AJ$68)</f>
        <v>6273</v>
      </c>
      <c r="AK71">
        <f>SUMIFS('PCN DES MetricDATA 23-24'!$F:$F,'PCN DES MetricDATA 23-24'!$B:$B,'PCN DES MetricDATA 23-24'!$S71,'PCN DES MetricDATA 23-24'!$C:$C,'PCN DES MetricDATA 23-24'!$Y$65,'PCN DES MetricDATA 23-24'!$D:$D,'PCN DES MetricDATA 23-24'!$Y$64,'PCN DES MetricDATA 23-24'!$E:$E,'PCN DES MetricDATA 23-24'!AK$68)</f>
        <v>6658</v>
      </c>
      <c r="AL71">
        <f>SUMIFS('PCN DES MetricDATA 23-24'!$F:$F,'PCN DES MetricDATA 23-24'!$B:$B,'PCN DES MetricDATA 23-24'!$S71,'PCN DES MetricDATA 23-24'!$C:$C,'PCN DES MetricDATA 23-24'!$Y$65,'PCN DES MetricDATA 23-24'!$D:$D,'PCN DES MetricDATA 23-24'!$Y$64,'PCN DES MetricDATA 23-24'!$E:$E,'PCN DES MetricDATA 23-24'!AL$68)</f>
        <v>6228</v>
      </c>
      <c r="AM71">
        <f>SUMIFS('PCN DES MetricDATA 23-24'!$F:$F,'PCN DES MetricDATA 23-24'!$B:$B,'PCN DES MetricDATA 23-24'!$S71,'PCN DES MetricDATA 23-24'!$C:$C,'PCN DES MetricDATA 23-24'!$Y$65,'PCN DES MetricDATA 23-24'!$D:$D,'PCN DES MetricDATA 23-24'!$Y$64,'PCN DES MetricDATA 23-24'!$E:$E,'PCN DES MetricDATA 23-24'!AM$68)</f>
        <v>5866</v>
      </c>
      <c r="AN71">
        <f>SUMIFS('PCN DES MetricDATA 23-24'!$F:$F,'PCN DES MetricDATA 23-24'!$B:$B,'PCN DES MetricDATA 23-24'!$S71,'PCN DES MetricDATA 23-24'!$C:$C,'PCN DES MetricDATA 23-24'!$Y$65,'PCN DES MetricDATA 23-24'!$D:$D,'PCN DES MetricDATA 23-24'!$Y$64,'PCN DES MetricDATA 23-24'!$E:$E,'PCN DES MetricDATA 23-24'!AN$68)</f>
        <v>5903</v>
      </c>
      <c r="AO71">
        <f>SUMIFS('PCN DES MetricDATA 23-24'!$F:$F,'PCN DES MetricDATA 23-24'!$B:$B,'PCN DES MetricDATA 23-24'!$S71,'PCN DES MetricDATA 23-24'!$C:$C,'PCN DES MetricDATA 23-24'!$Y$65,'PCN DES MetricDATA 23-24'!$D:$D,'PCN DES MetricDATA 23-24'!$Y$64,'PCN DES MetricDATA 23-24'!$E:$E,'PCN DES MetricDATA 23-24'!AO$68)</f>
        <v>5506</v>
      </c>
      <c r="AP71">
        <f>SUMIFS('PCN DES MetricDATA 23-24'!$F:$F,'PCN DES MetricDATA 23-24'!$B:$B,'PCN DES MetricDATA 23-24'!$S71,'PCN DES MetricDATA 23-24'!$C:$C,'PCN DES MetricDATA 23-24'!$Y$65,'PCN DES MetricDATA 23-24'!$D:$D,'PCN DES MetricDATA 23-24'!$Y$64,'PCN DES MetricDATA 23-24'!$E:$E,'PCN DES MetricDATA 23-24'!AP$68)</f>
        <v>5511</v>
      </c>
      <c r="AQ71">
        <f>SUMIFS('PCN DES MetricDATA 23-24'!$F:$F,'PCN DES MetricDATA 23-24'!$B:$B,'PCN DES MetricDATA 23-24'!$S71,'PCN DES MetricDATA 23-24'!$C:$C,'PCN DES MetricDATA 23-24'!$Y$65,'PCN DES MetricDATA 23-24'!$D:$D,'PCN DES MetricDATA 23-24'!$Y$64,'PCN DES MetricDATA 23-24'!$E:$E,'PCN DES MetricDATA 23-24'!AQ$68)</f>
        <v>6685</v>
      </c>
    </row>
    <row r="72" spans="1:51" x14ac:dyDescent="0.35">
      <c r="A72" t="s">
        <v>648</v>
      </c>
      <c r="B72" t="s">
        <v>654</v>
      </c>
      <c r="C72" t="s">
        <v>1370</v>
      </c>
      <c r="D72" t="s">
        <v>700</v>
      </c>
      <c r="E72" s="2">
        <v>45351</v>
      </c>
      <c r="F72">
        <v>0</v>
      </c>
      <c r="G72" t="str">
        <f>VLOOKUP($C72,'[1]LKUP PCNDES'!$F$2:$H$12,2,FALSE)</f>
        <v>Permanent care home residents aged 18 years or over and recorded as experiencing acute confusion, who received a delirium assessment</v>
      </c>
      <c r="H72" t="str">
        <f>VLOOKUP($C72,'[1]LKUP PCNDES'!$F$2:$H$12,3,FALSE)</f>
        <v>DELIRIUM</v>
      </c>
      <c r="I72" t="str">
        <f>VLOOKUP($B72,'[1]LKUP PCNDES'!$C$17:$H$60,4,FALSE)</f>
        <v>NHS South East London ICB</v>
      </c>
      <c r="J72" t="str">
        <f>VLOOKUP($B72,'[1]LKUP PCNDES'!$C$17:$H$60,6,FALSE)</f>
        <v>SEL</v>
      </c>
      <c r="R72" t="s">
        <v>112</v>
      </c>
      <c r="S72" t="s">
        <v>654</v>
      </c>
      <c r="T72" s="177"/>
      <c r="U72" s="177"/>
      <c r="V72" s="177"/>
      <c r="W72" s="177"/>
      <c r="X72" s="177"/>
      <c r="Y72" s="177"/>
      <c r="Z72" s="177"/>
      <c r="AA72" s="177"/>
      <c r="AB72" s="177"/>
      <c r="AC72">
        <v>5586</v>
      </c>
      <c r="AD72">
        <v>4414</v>
      </c>
      <c r="AE72">
        <v>5522</v>
      </c>
      <c r="AF72">
        <f>SUMIFS('PCN DES MetricDATA 23-24'!$F:$F,'PCN DES MetricDATA 23-24'!$B:$B,'PCN DES MetricDATA 23-24'!$S72,'PCN DES MetricDATA 23-24'!$C:$C,'PCN DES MetricDATA 23-24'!$Y$65,'PCN DES MetricDATA 23-24'!$D:$D,'PCN DES MetricDATA 23-24'!$Y$64,'PCN DES MetricDATA 23-24'!$E:$E,'PCN DES MetricDATA 23-24'!AF$68)</f>
        <v>5105</v>
      </c>
      <c r="AG72">
        <f>SUMIFS('PCN DES MetricDATA 23-24'!$F:$F,'PCN DES MetricDATA 23-24'!$B:$B,'PCN DES MetricDATA 23-24'!$S72,'PCN DES MetricDATA 23-24'!$C:$C,'PCN DES MetricDATA 23-24'!$Y$65,'PCN DES MetricDATA 23-24'!$D:$D,'PCN DES MetricDATA 23-24'!$Y$64,'PCN DES MetricDATA 23-24'!$E:$E,'PCN DES MetricDATA 23-24'!AG$68)</f>
        <v>3798</v>
      </c>
      <c r="AH72">
        <f>SUMIFS('PCN DES MetricDATA 23-24'!$F:$F,'PCN DES MetricDATA 23-24'!$B:$B,'PCN DES MetricDATA 23-24'!$S72,'PCN DES MetricDATA 23-24'!$C:$C,'PCN DES MetricDATA 23-24'!$Y$65,'PCN DES MetricDATA 23-24'!$D:$D,'PCN DES MetricDATA 23-24'!$Y$64,'PCN DES MetricDATA 23-24'!$E:$E,'PCN DES MetricDATA 23-24'!AH$68)</f>
        <v>5232</v>
      </c>
      <c r="AI72">
        <f>SUMIFS('PCN DES MetricDATA 23-24'!$F:$F,'PCN DES MetricDATA 23-24'!$B:$B,'PCN DES MetricDATA 23-24'!$S72,'PCN DES MetricDATA 23-24'!$C:$C,'PCN DES MetricDATA 23-24'!$Y$65,'PCN DES MetricDATA 23-24'!$D:$D,'PCN DES MetricDATA 23-24'!$Y$64,'PCN DES MetricDATA 23-24'!$E:$E,'PCN DES MetricDATA 23-24'!AI$68)</f>
        <v>4790</v>
      </c>
      <c r="AJ72">
        <f>SUMIFS('PCN DES MetricDATA 23-24'!$F:$F,'PCN DES MetricDATA 23-24'!$B:$B,'PCN DES MetricDATA 23-24'!$S72,'PCN DES MetricDATA 23-24'!$C:$C,'PCN DES MetricDATA 23-24'!$Y$65,'PCN DES MetricDATA 23-24'!$D:$D,'PCN DES MetricDATA 23-24'!$Y$64,'PCN DES MetricDATA 23-24'!$E:$E,'PCN DES MetricDATA 23-24'!AJ$68)</f>
        <v>5644</v>
      </c>
      <c r="AK72">
        <f>SUMIFS('PCN DES MetricDATA 23-24'!$F:$F,'PCN DES MetricDATA 23-24'!$B:$B,'PCN DES MetricDATA 23-24'!$S72,'PCN DES MetricDATA 23-24'!$C:$C,'PCN DES MetricDATA 23-24'!$Y$65,'PCN DES MetricDATA 23-24'!$D:$D,'PCN DES MetricDATA 23-24'!$Y$64,'PCN DES MetricDATA 23-24'!$E:$E,'PCN DES MetricDATA 23-24'!AK$68)</f>
        <v>5928</v>
      </c>
      <c r="AL72">
        <f>SUMIFS('PCN DES MetricDATA 23-24'!$F:$F,'PCN DES MetricDATA 23-24'!$B:$B,'PCN DES MetricDATA 23-24'!$S72,'PCN DES MetricDATA 23-24'!$C:$C,'PCN DES MetricDATA 23-24'!$Y$65,'PCN DES MetricDATA 23-24'!$D:$D,'PCN DES MetricDATA 23-24'!$Y$64,'PCN DES MetricDATA 23-24'!$E:$E,'PCN DES MetricDATA 23-24'!AL$68)</f>
        <v>5743</v>
      </c>
      <c r="AM72">
        <f>SUMIFS('PCN DES MetricDATA 23-24'!$F:$F,'PCN DES MetricDATA 23-24'!$B:$B,'PCN DES MetricDATA 23-24'!$S72,'PCN DES MetricDATA 23-24'!$C:$C,'PCN DES MetricDATA 23-24'!$Y$65,'PCN DES MetricDATA 23-24'!$D:$D,'PCN DES MetricDATA 23-24'!$Y$64,'PCN DES MetricDATA 23-24'!$E:$E,'PCN DES MetricDATA 23-24'!AM$68)</f>
        <v>5643</v>
      </c>
      <c r="AN72">
        <f>SUMIFS('PCN DES MetricDATA 23-24'!$F:$F,'PCN DES MetricDATA 23-24'!$B:$B,'PCN DES MetricDATA 23-24'!$S72,'PCN DES MetricDATA 23-24'!$C:$C,'PCN DES MetricDATA 23-24'!$Y$65,'PCN DES MetricDATA 23-24'!$D:$D,'PCN DES MetricDATA 23-24'!$Y$64,'PCN DES MetricDATA 23-24'!$E:$E,'PCN DES MetricDATA 23-24'!AN$68)</f>
        <v>5795</v>
      </c>
      <c r="AO72">
        <f>SUMIFS('PCN DES MetricDATA 23-24'!$F:$F,'PCN DES MetricDATA 23-24'!$B:$B,'PCN DES MetricDATA 23-24'!$S72,'PCN DES MetricDATA 23-24'!$C:$C,'PCN DES MetricDATA 23-24'!$Y$65,'PCN DES MetricDATA 23-24'!$D:$D,'PCN DES MetricDATA 23-24'!$Y$64,'PCN DES MetricDATA 23-24'!$E:$E,'PCN DES MetricDATA 23-24'!AO$68)</f>
        <v>5788</v>
      </c>
      <c r="AP72">
        <f>SUMIFS('PCN DES MetricDATA 23-24'!$F:$F,'PCN DES MetricDATA 23-24'!$B:$B,'PCN DES MetricDATA 23-24'!$S72,'PCN DES MetricDATA 23-24'!$C:$C,'PCN DES MetricDATA 23-24'!$Y$65,'PCN DES MetricDATA 23-24'!$D:$D,'PCN DES MetricDATA 23-24'!$Y$64,'PCN DES MetricDATA 23-24'!$E:$E,'PCN DES MetricDATA 23-24'!AP$68)</f>
        <v>5783</v>
      </c>
      <c r="AQ72">
        <f>SUMIFS('PCN DES MetricDATA 23-24'!$F:$F,'PCN DES MetricDATA 23-24'!$B:$B,'PCN DES MetricDATA 23-24'!$S72,'PCN DES MetricDATA 23-24'!$C:$C,'PCN DES MetricDATA 23-24'!$Y$65,'PCN DES MetricDATA 23-24'!$D:$D,'PCN DES MetricDATA 23-24'!$Y$64,'PCN DES MetricDATA 23-24'!$E:$E,'PCN DES MetricDATA 23-24'!AQ$68)</f>
        <v>5871</v>
      </c>
    </row>
    <row r="73" spans="1:51" x14ac:dyDescent="0.35">
      <c r="A73" t="s">
        <v>648</v>
      </c>
      <c r="B73" t="s">
        <v>654</v>
      </c>
      <c r="C73" t="s">
        <v>1370</v>
      </c>
      <c r="D73" t="s">
        <v>700</v>
      </c>
      <c r="E73" s="2">
        <v>45382</v>
      </c>
      <c r="F73">
        <v>0</v>
      </c>
      <c r="G73" t="str">
        <f>VLOOKUP($C73,'[1]LKUP PCNDES'!$F$2:$H$12,2,FALSE)</f>
        <v>Permanent care home residents aged 18 years or over and recorded as experiencing acute confusion, who received a delirium assessment</v>
      </c>
      <c r="H73" t="str">
        <f>VLOOKUP($C73,'[1]LKUP PCNDES'!$F$2:$H$12,3,FALSE)</f>
        <v>DELIRIUM</v>
      </c>
      <c r="I73" t="str">
        <f>VLOOKUP($B73,'[1]LKUP PCNDES'!$C$17:$H$60,4,FALSE)</f>
        <v>NHS South East London ICB</v>
      </c>
      <c r="J73" t="str">
        <f>VLOOKUP($B73,'[1]LKUP PCNDES'!$C$17:$H$60,6,FALSE)</f>
        <v>SEL</v>
      </c>
      <c r="R73" t="s">
        <v>114</v>
      </c>
      <c r="S73" t="s">
        <v>656</v>
      </c>
      <c r="T73" s="177"/>
      <c r="U73" s="177"/>
      <c r="V73" s="177"/>
      <c r="W73" s="177"/>
      <c r="X73" s="177"/>
      <c r="Y73" s="177"/>
      <c r="Z73" s="177"/>
      <c r="AA73" s="177"/>
      <c r="AB73" s="177"/>
      <c r="AC73">
        <v>7382</v>
      </c>
      <c r="AD73">
        <v>6917</v>
      </c>
      <c r="AE73">
        <v>7148</v>
      </c>
      <c r="AF73">
        <f>SUMIFS('PCN DES MetricDATA 23-24'!$F:$F,'PCN DES MetricDATA 23-24'!$B:$B,'PCN DES MetricDATA 23-24'!$S73,'PCN DES MetricDATA 23-24'!$C:$C,'PCN DES MetricDATA 23-24'!$Y$65,'PCN DES MetricDATA 23-24'!$D:$D,'PCN DES MetricDATA 23-24'!$Y$64,'PCN DES MetricDATA 23-24'!$E:$E,'PCN DES MetricDATA 23-24'!AF$68)</f>
        <v>7092</v>
      </c>
      <c r="AG73">
        <f>SUMIFS('PCN DES MetricDATA 23-24'!$F:$F,'PCN DES MetricDATA 23-24'!$B:$B,'PCN DES MetricDATA 23-24'!$S73,'PCN DES MetricDATA 23-24'!$C:$C,'PCN DES MetricDATA 23-24'!$Y$65,'PCN DES MetricDATA 23-24'!$D:$D,'PCN DES MetricDATA 23-24'!$Y$64,'PCN DES MetricDATA 23-24'!$E:$E,'PCN DES MetricDATA 23-24'!AG$68)</f>
        <v>6016</v>
      </c>
      <c r="AH73">
        <f>SUMIFS('PCN DES MetricDATA 23-24'!$F:$F,'PCN DES MetricDATA 23-24'!$B:$B,'PCN DES MetricDATA 23-24'!$S73,'PCN DES MetricDATA 23-24'!$C:$C,'PCN DES MetricDATA 23-24'!$Y$65,'PCN DES MetricDATA 23-24'!$D:$D,'PCN DES MetricDATA 23-24'!$Y$64,'PCN DES MetricDATA 23-24'!$E:$E,'PCN DES MetricDATA 23-24'!AH$68)</f>
        <v>7139</v>
      </c>
      <c r="AI73">
        <f>SUMIFS('PCN DES MetricDATA 23-24'!$F:$F,'PCN DES MetricDATA 23-24'!$B:$B,'PCN DES MetricDATA 23-24'!$S73,'PCN DES MetricDATA 23-24'!$C:$C,'PCN DES MetricDATA 23-24'!$Y$65,'PCN DES MetricDATA 23-24'!$D:$D,'PCN DES MetricDATA 23-24'!$Y$64,'PCN DES MetricDATA 23-24'!$E:$E,'PCN DES MetricDATA 23-24'!AI$68)</f>
        <v>6737</v>
      </c>
      <c r="AJ73">
        <f>SUMIFS('PCN DES MetricDATA 23-24'!$F:$F,'PCN DES MetricDATA 23-24'!$B:$B,'PCN DES MetricDATA 23-24'!$S73,'PCN DES MetricDATA 23-24'!$C:$C,'PCN DES MetricDATA 23-24'!$Y$65,'PCN DES MetricDATA 23-24'!$D:$D,'PCN DES MetricDATA 23-24'!$Y$64,'PCN DES MetricDATA 23-24'!$E:$E,'PCN DES MetricDATA 23-24'!AJ$68)</f>
        <v>7200</v>
      </c>
      <c r="AK73">
        <f>SUMIFS('PCN DES MetricDATA 23-24'!$F:$F,'PCN DES MetricDATA 23-24'!$B:$B,'PCN DES MetricDATA 23-24'!$S73,'PCN DES MetricDATA 23-24'!$C:$C,'PCN DES MetricDATA 23-24'!$Y$65,'PCN DES MetricDATA 23-24'!$D:$D,'PCN DES MetricDATA 23-24'!$Y$64,'PCN DES MetricDATA 23-24'!$E:$E,'PCN DES MetricDATA 23-24'!AK$68)</f>
        <v>7399</v>
      </c>
      <c r="AL73">
        <f>SUMIFS('PCN DES MetricDATA 23-24'!$F:$F,'PCN DES MetricDATA 23-24'!$B:$B,'PCN DES MetricDATA 23-24'!$S73,'PCN DES MetricDATA 23-24'!$C:$C,'PCN DES MetricDATA 23-24'!$Y$65,'PCN DES MetricDATA 23-24'!$D:$D,'PCN DES MetricDATA 23-24'!$Y$64,'PCN DES MetricDATA 23-24'!$E:$E,'PCN DES MetricDATA 23-24'!AL$68)</f>
        <v>7104</v>
      </c>
      <c r="AM73">
        <f>SUMIFS('PCN DES MetricDATA 23-24'!$F:$F,'PCN DES MetricDATA 23-24'!$B:$B,'PCN DES MetricDATA 23-24'!$S73,'PCN DES MetricDATA 23-24'!$C:$C,'PCN DES MetricDATA 23-24'!$Y$65,'PCN DES MetricDATA 23-24'!$D:$D,'PCN DES MetricDATA 23-24'!$Y$64,'PCN DES MetricDATA 23-24'!$E:$E,'PCN DES MetricDATA 23-24'!AM$68)</f>
        <v>7088</v>
      </c>
      <c r="AN73">
        <f>SUMIFS('PCN DES MetricDATA 23-24'!$F:$F,'PCN DES MetricDATA 23-24'!$B:$B,'PCN DES MetricDATA 23-24'!$S73,'PCN DES MetricDATA 23-24'!$C:$C,'PCN DES MetricDATA 23-24'!$Y$65,'PCN DES MetricDATA 23-24'!$D:$D,'PCN DES MetricDATA 23-24'!$Y$64,'PCN DES MetricDATA 23-24'!$E:$E,'PCN DES MetricDATA 23-24'!AN$68)</f>
        <v>7150</v>
      </c>
      <c r="AO73">
        <f>SUMIFS('PCN DES MetricDATA 23-24'!$F:$F,'PCN DES MetricDATA 23-24'!$B:$B,'PCN DES MetricDATA 23-24'!$S73,'PCN DES MetricDATA 23-24'!$C:$C,'PCN DES MetricDATA 23-24'!$Y$65,'PCN DES MetricDATA 23-24'!$D:$D,'PCN DES MetricDATA 23-24'!$Y$64,'PCN DES MetricDATA 23-24'!$E:$E,'PCN DES MetricDATA 23-24'!AO$68)</f>
        <v>7142</v>
      </c>
      <c r="AP73">
        <f>SUMIFS('PCN DES MetricDATA 23-24'!$F:$F,'PCN DES MetricDATA 23-24'!$B:$B,'PCN DES MetricDATA 23-24'!$S73,'PCN DES MetricDATA 23-24'!$C:$C,'PCN DES MetricDATA 23-24'!$Y$65,'PCN DES MetricDATA 23-24'!$D:$D,'PCN DES MetricDATA 23-24'!$Y$64,'PCN DES MetricDATA 23-24'!$E:$E,'PCN DES MetricDATA 23-24'!AP$68)</f>
        <v>7117</v>
      </c>
      <c r="AQ73">
        <f>SUMIFS('PCN DES MetricDATA 23-24'!$F:$F,'PCN DES MetricDATA 23-24'!$B:$B,'PCN DES MetricDATA 23-24'!$S73,'PCN DES MetricDATA 23-24'!$C:$C,'PCN DES MetricDATA 23-24'!$Y$65,'PCN DES MetricDATA 23-24'!$D:$D,'PCN DES MetricDATA 23-24'!$Y$64,'PCN DES MetricDATA 23-24'!$E:$E,'PCN DES MetricDATA 23-24'!AQ$68)</f>
        <v>7134</v>
      </c>
    </row>
    <row r="74" spans="1:51" x14ac:dyDescent="0.35">
      <c r="A74" t="s">
        <v>648</v>
      </c>
      <c r="B74" t="s">
        <v>654</v>
      </c>
      <c r="C74" t="s">
        <v>1370</v>
      </c>
      <c r="D74" t="s">
        <v>564</v>
      </c>
      <c r="E74" s="2">
        <v>45046</v>
      </c>
      <c r="F74">
        <v>7</v>
      </c>
      <c r="G74" t="str">
        <f>VLOOKUP($C74,'[1]LKUP PCNDES'!$F$2:$H$12,2,FALSE)</f>
        <v>Permanent care home residents aged 18 years or over and recorded as experiencing acute confusion, who received a delirium assessment</v>
      </c>
      <c r="H74" t="str">
        <f>VLOOKUP($C74,'[1]LKUP PCNDES'!$F$2:$H$12,3,FALSE)</f>
        <v>DELIRIUM</v>
      </c>
      <c r="I74" t="str">
        <f>VLOOKUP($B74,'[1]LKUP PCNDES'!$C$17:$H$60,4,FALSE)</f>
        <v>NHS South East London ICB</v>
      </c>
      <c r="J74" t="str">
        <f>VLOOKUP($B74,'[1]LKUP PCNDES'!$C$17:$H$60,6,FALSE)</f>
        <v>SEL</v>
      </c>
      <c r="R74" t="s">
        <v>95</v>
      </c>
      <c r="S74" t="s">
        <v>95</v>
      </c>
      <c r="T74" s="177"/>
      <c r="U74" s="177"/>
      <c r="V74" s="177"/>
      <c r="W74" s="177"/>
      <c r="X74" s="177"/>
      <c r="Y74" s="177"/>
      <c r="Z74" s="177"/>
      <c r="AA74" s="177"/>
      <c r="AB74" s="177"/>
      <c r="AC74">
        <f t="shared" ref="AC74:AE74" si="18">SUM(AC69:AC73)</f>
        <v>29810</v>
      </c>
      <c r="AD74">
        <f t="shared" si="18"/>
        <v>25747</v>
      </c>
      <c r="AE74">
        <f t="shared" si="18"/>
        <v>28768</v>
      </c>
      <c r="AF74">
        <f>SUM(AF69:AF73)</f>
        <v>28947</v>
      </c>
      <c r="AG74">
        <f t="shared" ref="AG74:AQ74" si="19">SUM(AG69:AG73)</f>
        <v>26384</v>
      </c>
      <c r="AH74">
        <f t="shared" si="19"/>
        <v>29615</v>
      </c>
      <c r="AI74">
        <f t="shared" si="19"/>
        <v>28877</v>
      </c>
      <c r="AJ74">
        <f t="shared" si="19"/>
        <v>28887</v>
      </c>
      <c r="AK74">
        <f t="shared" si="19"/>
        <v>31297</v>
      </c>
      <c r="AL74">
        <f t="shared" si="19"/>
        <v>29975</v>
      </c>
      <c r="AM74">
        <f t="shared" si="19"/>
        <v>29584</v>
      </c>
      <c r="AN74">
        <f t="shared" si="19"/>
        <v>30007</v>
      </c>
      <c r="AO74">
        <f t="shared" si="19"/>
        <v>29691</v>
      </c>
      <c r="AP74">
        <f t="shared" si="19"/>
        <v>29957</v>
      </c>
      <c r="AQ74">
        <f t="shared" si="19"/>
        <v>31268</v>
      </c>
    </row>
    <row r="75" spans="1:51" x14ac:dyDescent="0.35">
      <c r="A75" t="s">
        <v>648</v>
      </c>
      <c r="B75" t="s">
        <v>654</v>
      </c>
      <c r="C75" t="s">
        <v>1370</v>
      </c>
      <c r="D75" t="s">
        <v>564</v>
      </c>
      <c r="E75" s="2">
        <v>45077</v>
      </c>
      <c r="F75">
        <v>13</v>
      </c>
      <c r="G75" t="str">
        <f>VLOOKUP($C75,'[1]LKUP PCNDES'!$F$2:$H$12,2,FALSE)</f>
        <v>Permanent care home residents aged 18 years or over and recorded as experiencing acute confusion, who received a delirium assessment</v>
      </c>
      <c r="H75" t="str">
        <f>VLOOKUP($C75,'[1]LKUP PCNDES'!$F$2:$H$12,3,FALSE)</f>
        <v>DELIRIUM</v>
      </c>
      <c r="I75" t="str">
        <f>VLOOKUP($B75,'[1]LKUP PCNDES'!$C$17:$H$60,4,FALSE)</f>
        <v>NHS South East London ICB</v>
      </c>
      <c r="J75" t="str">
        <f>VLOOKUP($B75,'[1]LKUP PCNDES'!$C$17:$H$60,6,FALSE)</f>
        <v>SEL</v>
      </c>
      <c r="R75" t="s">
        <v>626</v>
      </c>
      <c r="S75" t="s">
        <v>626</v>
      </c>
      <c r="T75" s="177"/>
      <c r="U75" s="177"/>
      <c r="V75" s="177"/>
      <c r="W75" s="177"/>
      <c r="X75" s="177"/>
      <c r="Y75" s="177"/>
      <c r="Z75" s="177"/>
      <c r="AA75" s="177"/>
      <c r="AB75" s="177"/>
      <c r="AC75">
        <v>345252</v>
      </c>
      <c r="AD75">
        <v>313401</v>
      </c>
      <c r="AE75">
        <v>344025</v>
      </c>
      <c r="AF75">
        <f>SUMIFS('PCN DES MetricDATA 23-24'!$F:$F,'PCN DES MetricDATA 23-24'!$B:$B,'PCN DES MetricDATA 23-24'!$S75,'PCN DES MetricDATA 23-24'!$C:$C,'PCN DES MetricDATA 23-24'!$Y$65,'PCN DES MetricDATA 23-24'!$D:$D,'PCN DES MetricDATA 23-24'!$Y$64,'PCN DES MetricDATA 23-24'!$E:$E,'PCN DES MetricDATA 23-24'!AF$68)</f>
        <v>325218</v>
      </c>
      <c r="AG75">
        <f>SUMIFS('PCN DES MetricDATA 23-24'!$F:$F,'PCN DES MetricDATA 23-24'!$B:$B,'PCN DES MetricDATA 23-24'!$S75,'PCN DES MetricDATA 23-24'!$C:$C,'PCN DES MetricDATA 23-24'!$Y$65,'PCN DES MetricDATA 23-24'!$D:$D,'PCN DES MetricDATA 23-24'!$Y$64,'PCN DES MetricDATA 23-24'!$E:$E,'PCN DES MetricDATA 23-24'!AG$68)</f>
        <v>310244</v>
      </c>
      <c r="AH75">
        <f>SUMIFS('PCN DES MetricDATA 23-24'!$F:$F,'PCN DES MetricDATA 23-24'!$B:$B,'PCN DES MetricDATA 23-24'!$S75,'PCN DES MetricDATA 23-24'!$C:$C,'PCN DES MetricDATA 23-24'!$Y$65,'PCN DES MetricDATA 23-24'!$D:$D,'PCN DES MetricDATA 23-24'!$Y$64,'PCN DES MetricDATA 23-24'!$E:$E,'PCN DES MetricDATA 23-24'!AH$68)</f>
        <v>333948</v>
      </c>
      <c r="AI75">
        <f>SUMIFS('PCN DES MetricDATA 23-24'!$F:$F,'PCN DES MetricDATA 23-24'!$B:$B,'PCN DES MetricDATA 23-24'!$S75,'PCN DES MetricDATA 23-24'!$C:$C,'PCN DES MetricDATA 23-24'!$Y$65,'PCN DES MetricDATA 23-24'!$D:$D,'PCN DES MetricDATA 23-24'!$Y$64,'PCN DES MetricDATA 23-24'!$E:$E,'PCN DES MetricDATA 23-24'!AI$68)</f>
        <v>337981</v>
      </c>
      <c r="AJ75">
        <f>SUMIFS('PCN DES MetricDATA 23-24'!$F:$F,'PCN DES MetricDATA 23-24'!$B:$B,'PCN DES MetricDATA 23-24'!$S75,'PCN DES MetricDATA 23-24'!$C:$C,'PCN DES MetricDATA 23-24'!$Y$65,'PCN DES MetricDATA 23-24'!$D:$D,'PCN DES MetricDATA 23-24'!$Y$64,'PCN DES MetricDATA 23-24'!$E:$E,'PCN DES MetricDATA 23-24'!AJ$68)</f>
        <v>338939</v>
      </c>
      <c r="AK75">
        <f>SUMIFS('PCN DES MetricDATA 23-24'!$F:$F,'PCN DES MetricDATA 23-24'!$B:$B,'PCN DES MetricDATA 23-24'!$S75,'PCN DES MetricDATA 23-24'!$C:$C,'PCN DES MetricDATA 23-24'!$Y$65,'PCN DES MetricDATA 23-24'!$D:$D,'PCN DES MetricDATA 23-24'!$Y$64,'PCN DES MetricDATA 23-24'!$E:$E,'PCN DES MetricDATA 23-24'!AK$68)</f>
        <v>350031</v>
      </c>
      <c r="AL75">
        <f>SUMIFS('PCN DES MetricDATA 23-24'!$F:$F,'PCN DES MetricDATA 23-24'!$B:$B,'PCN DES MetricDATA 23-24'!$S75,'PCN DES MetricDATA 23-24'!$C:$C,'PCN DES MetricDATA 23-24'!$Y$65,'PCN DES MetricDATA 23-24'!$D:$D,'PCN DES MetricDATA 23-24'!$Y$64,'PCN DES MetricDATA 23-24'!$E:$E,'PCN DES MetricDATA 23-24'!AL$68)</f>
        <v>353237</v>
      </c>
      <c r="AM75">
        <f>SUMIFS('PCN DES MetricDATA 23-24'!$F:$F,'PCN DES MetricDATA 23-24'!$B:$B,'PCN DES MetricDATA 23-24'!$S75,'PCN DES MetricDATA 23-24'!$C:$C,'PCN DES MetricDATA 23-24'!$Y$65,'PCN DES MetricDATA 23-24'!$D:$D,'PCN DES MetricDATA 23-24'!$Y$64,'PCN DES MetricDATA 23-24'!$E:$E,'PCN DES MetricDATA 23-24'!AM$68)</f>
        <v>343116</v>
      </c>
      <c r="AN75">
        <f>SUMIFS('PCN DES MetricDATA 23-24'!$F:$F,'PCN DES MetricDATA 23-24'!$B:$B,'PCN DES MetricDATA 23-24'!$S75,'PCN DES MetricDATA 23-24'!$C:$C,'PCN DES MetricDATA 23-24'!$Y$65,'PCN DES MetricDATA 23-24'!$D:$D,'PCN DES MetricDATA 23-24'!$Y$64,'PCN DES MetricDATA 23-24'!$E:$E,'PCN DES MetricDATA 23-24'!AN$68)</f>
        <v>342027</v>
      </c>
      <c r="AO75">
        <f>SUMIFS('PCN DES MetricDATA 23-24'!$F:$F,'PCN DES MetricDATA 23-24'!$B:$B,'PCN DES MetricDATA 23-24'!$S75,'PCN DES MetricDATA 23-24'!$C:$C,'PCN DES MetricDATA 23-24'!$Y$65,'PCN DES MetricDATA 23-24'!$D:$D,'PCN DES MetricDATA 23-24'!$Y$64,'PCN DES MetricDATA 23-24'!$E:$E,'PCN DES MetricDATA 23-24'!AO$68)</f>
        <v>341351</v>
      </c>
      <c r="AP75">
        <f>SUMIFS('PCN DES MetricDATA 23-24'!$F:$F,'PCN DES MetricDATA 23-24'!$B:$B,'PCN DES MetricDATA 23-24'!$S75,'PCN DES MetricDATA 23-24'!$C:$C,'PCN DES MetricDATA 23-24'!$Y$65,'PCN DES MetricDATA 23-24'!$D:$D,'PCN DES MetricDATA 23-24'!$Y$64,'PCN DES MetricDATA 23-24'!$E:$E,'PCN DES MetricDATA 23-24'!AP$68)</f>
        <v>339297</v>
      </c>
      <c r="AQ75">
        <f>SUMIFS('PCN DES MetricDATA 23-24'!$F:$F,'PCN DES MetricDATA 23-24'!$B:$B,'PCN DES MetricDATA 23-24'!$S75,'PCN DES MetricDATA 23-24'!$C:$C,'PCN DES MetricDATA 23-24'!$Y$65,'PCN DES MetricDATA 23-24'!$D:$D,'PCN DES MetricDATA 23-24'!$Y$64,'PCN DES MetricDATA 23-24'!$E:$E,'PCN DES MetricDATA 23-24'!AQ$68)</f>
        <v>345875</v>
      </c>
    </row>
    <row r="76" spans="1:51" x14ac:dyDescent="0.35">
      <c r="A76" t="s">
        <v>648</v>
      </c>
      <c r="B76" t="s">
        <v>654</v>
      </c>
      <c r="C76" t="s">
        <v>1370</v>
      </c>
      <c r="D76" t="s">
        <v>564</v>
      </c>
      <c r="E76" s="2">
        <v>45107</v>
      </c>
      <c r="F76">
        <v>19</v>
      </c>
      <c r="G76" t="str">
        <f>VLOOKUP($C76,'[1]LKUP PCNDES'!$F$2:$H$12,2,FALSE)</f>
        <v>Permanent care home residents aged 18 years or over and recorded as experiencing acute confusion, who received a delirium assessment</v>
      </c>
      <c r="H76" t="str">
        <f>VLOOKUP($C76,'[1]LKUP PCNDES'!$F$2:$H$12,3,FALSE)</f>
        <v>DELIRIUM</v>
      </c>
      <c r="I76" t="str">
        <f>VLOOKUP($B76,'[1]LKUP PCNDES'!$C$17:$H$60,4,FALSE)</f>
        <v>NHS South East London ICB</v>
      </c>
      <c r="J76" t="str">
        <f>VLOOKUP($B76,'[1]LKUP PCNDES'!$C$17:$H$60,6,FALSE)</f>
        <v>SEL</v>
      </c>
    </row>
    <row r="77" spans="1:51" x14ac:dyDescent="0.35">
      <c r="A77" t="s">
        <v>648</v>
      </c>
      <c r="B77" t="s">
        <v>654</v>
      </c>
      <c r="C77" t="s">
        <v>1370</v>
      </c>
      <c r="D77" t="s">
        <v>564</v>
      </c>
      <c r="E77" s="2">
        <v>45138</v>
      </c>
      <c r="F77">
        <v>23</v>
      </c>
      <c r="G77" t="str">
        <f>VLOOKUP($C77,'[1]LKUP PCNDES'!$F$2:$H$12,2,FALSE)</f>
        <v>Permanent care home residents aged 18 years or over and recorded as experiencing acute confusion, who received a delirium assessment</v>
      </c>
      <c r="H77" t="str">
        <f>VLOOKUP($C77,'[1]LKUP PCNDES'!$F$2:$H$12,3,FALSE)</f>
        <v>DELIRIUM</v>
      </c>
      <c r="I77" t="str">
        <f>VLOOKUP($B77,'[1]LKUP PCNDES'!$C$17:$H$60,4,FALSE)</f>
        <v>NHS South East London ICB</v>
      </c>
      <c r="J77" t="str">
        <f>VLOOKUP($B77,'[1]LKUP PCNDES'!$C$17:$H$60,6,FALSE)</f>
        <v>SEL</v>
      </c>
    </row>
    <row r="78" spans="1:51" x14ac:dyDescent="0.35">
      <c r="A78" t="s">
        <v>648</v>
      </c>
      <c r="B78" t="s">
        <v>654</v>
      </c>
      <c r="C78" t="s">
        <v>1370</v>
      </c>
      <c r="D78" t="s">
        <v>564</v>
      </c>
      <c r="E78" s="2">
        <v>45169</v>
      </c>
      <c r="F78">
        <v>42</v>
      </c>
      <c r="G78" t="str">
        <f>VLOOKUP($C78,'[1]LKUP PCNDES'!$F$2:$H$12,2,FALSE)</f>
        <v>Permanent care home residents aged 18 years or over and recorded as experiencing acute confusion, who received a delirium assessment</v>
      </c>
      <c r="H78" t="str">
        <f>VLOOKUP($C78,'[1]LKUP PCNDES'!$F$2:$H$12,3,FALSE)</f>
        <v>DELIRIUM</v>
      </c>
      <c r="I78" t="str">
        <f>VLOOKUP($B78,'[1]LKUP PCNDES'!$C$17:$H$60,4,FALSE)</f>
        <v>NHS South East London ICB</v>
      </c>
      <c r="J78" t="str">
        <f>VLOOKUP($B78,'[1]LKUP PCNDES'!$C$17:$H$60,6,FALSE)</f>
        <v>SEL</v>
      </c>
    </row>
    <row r="79" spans="1:51" x14ac:dyDescent="0.35">
      <c r="A79" t="s">
        <v>648</v>
      </c>
      <c r="B79" t="s">
        <v>654</v>
      </c>
      <c r="C79" t="s">
        <v>1370</v>
      </c>
      <c r="D79" t="s">
        <v>564</v>
      </c>
      <c r="E79" s="2">
        <v>45199</v>
      </c>
      <c r="F79">
        <v>31</v>
      </c>
      <c r="G79" t="str">
        <f>VLOOKUP($C79,'[1]LKUP PCNDES'!$F$2:$H$12,2,FALSE)</f>
        <v>Permanent care home residents aged 18 years or over and recorded as experiencing acute confusion, who received a delirium assessment</v>
      </c>
      <c r="H79" t="str">
        <f>VLOOKUP($C79,'[1]LKUP PCNDES'!$F$2:$H$12,3,FALSE)</f>
        <v>DELIRIUM</v>
      </c>
      <c r="I79" t="str">
        <f>VLOOKUP($B79,'[1]LKUP PCNDES'!$C$17:$H$60,4,FALSE)</f>
        <v>NHS South East London ICB</v>
      </c>
      <c r="J79" t="str">
        <f>VLOOKUP($B79,'[1]LKUP PCNDES'!$C$17:$H$60,6,FALSE)</f>
        <v>SEL</v>
      </c>
      <c r="R79" s="11"/>
      <c r="AY79" s="11"/>
    </row>
    <row r="80" spans="1:51" x14ac:dyDescent="0.35">
      <c r="A80" t="s">
        <v>648</v>
      </c>
      <c r="B80" t="s">
        <v>654</v>
      </c>
      <c r="C80" t="s">
        <v>1370</v>
      </c>
      <c r="D80" t="s">
        <v>564</v>
      </c>
      <c r="E80" s="2">
        <v>45230</v>
      </c>
      <c r="F80">
        <v>34</v>
      </c>
      <c r="G80" t="str">
        <f>VLOOKUP($C80,'[1]LKUP PCNDES'!$F$2:$H$12,2,FALSE)</f>
        <v>Permanent care home residents aged 18 years or over and recorded as experiencing acute confusion, who received a delirium assessment</v>
      </c>
      <c r="H80" t="str">
        <f>VLOOKUP($C80,'[1]LKUP PCNDES'!$F$2:$H$12,3,FALSE)</f>
        <v>DELIRIUM</v>
      </c>
      <c r="I80" t="str">
        <f>VLOOKUP($B80,'[1]LKUP PCNDES'!$C$17:$H$60,4,FALSE)</f>
        <v>NHS South East London ICB</v>
      </c>
      <c r="J80" t="str">
        <f>VLOOKUP($B80,'[1]LKUP PCNDES'!$C$17:$H$60,6,FALSE)</f>
        <v>SEL</v>
      </c>
      <c r="R80" s="97" t="s">
        <v>128</v>
      </c>
      <c r="S80" s="97" t="s">
        <v>129</v>
      </c>
      <c r="T80" s="116">
        <f t="shared" ref="T80:AD80" si="20">EOMONTH(U80,-1)</f>
        <v>45046</v>
      </c>
      <c r="U80" s="116">
        <f t="shared" si="20"/>
        <v>45077</v>
      </c>
      <c r="V80" s="116">
        <f t="shared" si="20"/>
        <v>45107</v>
      </c>
      <c r="W80" s="116">
        <f t="shared" si="20"/>
        <v>45138</v>
      </c>
      <c r="X80" s="116">
        <f t="shared" si="20"/>
        <v>45169</v>
      </c>
      <c r="Y80" s="116">
        <f t="shared" si="20"/>
        <v>45199</v>
      </c>
      <c r="Z80" s="116">
        <f t="shared" si="20"/>
        <v>45230</v>
      </c>
      <c r="AA80" s="116">
        <f t="shared" si="20"/>
        <v>45260</v>
      </c>
      <c r="AB80" s="116">
        <f t="shared" si="20"/>
        <v>45291</v>
      </c>
      <c r="AC80" s="116">
        <f t="shared" si="20"/>
        <v>45322</v>
      </c>
      <c r="AD80" s="116">
        <f t="shared" si="20"/>
        <v>45351</v>
      </c>
      <c r="AE80" s="116">
        <f>EOMONTH(AF80,-1)</f>
        <v>45382</v>
      </c>
      <c r="AF80" s="116">
        <f>EOMONTH('[1]Instructions and bed numbers'!$E$1,0)</f>
        <v>45412</v>
      </c>
      <c r="AG80" s="11" t="s">
        <v>130</v>
      </c>
    </row>
    <row r="81" spans="1:50" x14ac:dyDescent="0.35">
      <c r="A81" t="s">
        <v>648</v>
      </c>
      <c r="B81" t="s">
        <v>654</v>
      </c>
      <c r="C81" t="s">
        <v>1370</v>
      </c>
      <c r="D81" t="s">
        <v>564</v>
      </c>
      <c r="E81" s="2">
        <v>45260</v>
      </c>
      <c r="F81">
        <v>35</v>
      </c>
      <c r="G81" t="str">
        <f>VLOOKUP($C81,'[1]LKUP PCNDES'!$F$2:$H$12,2,FALSE)</f>
        <v>Permanent care home residents aged 18 years or over and recorded as experiencing acute confusion, who received a delirium assessment</v>
      </c>
      <c r="H81" t="str">
        <f>VLOOKUP($C81,'[1]LKUP PCNDES'!$F$2:$H$12,3,FALSE)</f>
        <v>DELIRIUM</v>
      </c>
      <c r="I81" t="str">
        <f>VLOOKUP($B81,'[1]LKUP PCNDES'!$C$17:$H$60,4,FALSE)</f>
        <v>NHS South East London ICB</v>
      </c>
      <c r="J81" t="str">
        <f>VLOOKUP($B81,'[1]LKUP PCNDES'!$C$17:$H$60,6,FALSE)</f>
        <v>SEL</v>
      </c>
      <c r="S81" s="97" t="s">
        <v>106</v>
      </c>
      <c r="T81" s="140">
        <f>INDEX($R$68:$AX$75,MATCH($S81,$R$68:$R$75,0),MATCH(T$80,$R$68:$AX$68,0))</f>
        <v>5118</v>
      </c>
      <c r="U81" s="140">
        <f t="shared" ref="U81:AF81" si="21">INDEX($R$68:$AX$75,MATCH($S81,$R$68:$R$75,0),MATCH(U$80,$R$68:$AX$68,0))</f>
        <v>4788</v>
      </c>
      <c r="V81" s="140">
        <f t="shared" si="21"/>
        <v>5286</v>
      </c>
      <c r="W81" s="140">
        <f t="shared" si="21"/>
        <v>5297</v>
      </c>
      <c r="X81" s="140">
        <f t="shared" si="21"/>
        <v>5033</v>
      </c>
      <c r="Y81" s="140">
        <f t="shared" si="21"/>
        <v>5553</v>
      </c>
      <c r="Z81" s="140">
        <f t="shared" si="21"/>
        <v>5469</v>
      </c>
      <c r="AA81" s="140">
        <f t="shared" si="21"/>
        <v>5576</v>
      </c>
      <c r="AB81" s="140">
        <f t="shared" si="21"/>
        <v>5726</v>
      </c>
      <c r="AC81" s="140">
        <f t="shared" si="21"/>
        <v>5812</v>
      </c>
      <c r="AD81" s="140">
        <f t="shared" si="21"/>
        <v>6021</v>
      </c>
      <c r="AE81" s="140">
        <f t="shared" si="21"/>
        <v>6042</v>
      </c>
      <c r="AF81" s="140" t="e">
        <f t="shared" si="21"/>
        <v>#N/A</v>
      </c>
    </row>
    <row r="82" spans="1:50" x14ac:dyDescent="0.35">
      <c r="A82" t="s">
        <v>648</v>
      </c>
      <c r="B82" t="s">
        <v>654</v>
      </c>
      <c r="C82" t="s">
        <v>1370</v>
      </c>
      <c r="D82" t="s">
        <v>564</v>
      </c>
      <c r="E82" s="2">
        <v>45291</v>
      </c>
      <c r="F82">
        <v>43</v>
      </c>
      <c r="G82" t="str">
        <f>VLOOKUP($C82,'[1]LKUP PCNDES'!$F$2:$H$12,2,FALSE)</f>
        <v>Permanent care home residents aged 18 years or over and recorded as experiencing acute confusion, who received a delirium assessment</v>
      </c>
      <c r="H82" t="str">
        <f>VLOOKUP($C82,'[1]LKUP PCNDES'!$F$2:$H$12,3,FALSE)</f>
        <v>DELIRIUM</v>
      </c>
      <c r="I82" t="str">
        <f>VLOOKUP($B82,'[1]LKUP PCNDES'!$C$17:$H$60,4,FALSE)</f>
        <v>NHS South East London ICB</v>
      </c>
      <c r="J82" t="str">
        <f>VLOOKUP($B82,'[1]LKUP PCNDES'!$C$17:$H$60,6,FALSE)</f>
        <v>SEL</v>
      </c>
      <c r="S82" s="97" t="s">
        <v>108</v>
      </c>
      <c r="T82" s="140">
        <f t="shared" ref="T82:AF87" si="22">INDEX($R$68:$AX$75,MATCH($S82,$R$68:$R$75,0),MATCH(T$80,$R$68:$AX$68,0))</f>
        <v>5453</v>
      </c>
      <c r="U82" s="140">
        <f t="shared" si="22"/>
        <v>5586</v>
      </c>
      <c r="V82" s="140">
        <f t="shared" si="22"/>
        <v>5632</v>
      </c>
      <c r="W82" s="140">
        <f t="shared" si="22"/>
        <v>5654</v>
      </c>
      <c r="X82" s="140">
        <f t="shared" si="22"/>
        <v>4737</v>
      </c>
      <c r="Y82" s="140">
        <f t="shared" si="22"/>
        <v>5759</v>
      </c>
      <c r="Z82" s="140">
        <f t="shared" si="22"/>
        <v>5431</v>
      </c>
      <c r="AA82" s="140">
        <f t="shared" si="22"/>
        <v>5411</v>
      </c>
      <c r="AB82" s="140">
        <f t="shared" si="22"/>
        <v>5433</v>
      </c>
      <c r="AC82" s="140">
        <f t="shared" si="22"/>
        <v>5443</v>
      </c>
      <c r="AD82" s="140">
        <f t="shared" si="22"/>
        <v>5525</v>
      </c>
      <c r="AE82" s="140">
        <f t="shared" si="22"/>
        <v>5536</v>
      </c>
      <c r="AF82" s="140" t="e">
        <f t="shared" si="22"/>
        <v>#N/A</v>
      </c>
    </row>
    <row r="83" spans="1:50" x14ac:dyDescent="0.35">
      <c r="A83" t="s">
        <v>648</v>
      </c>
      <c r="B83" t="s">
        <v>654</v>
      </c>
      <c r="C83" t="s">
        <v>1370</v>
      </c>
      <c r="D83" t="s">
        <v>564</v>
      </c>
      <c r="E83" s="2">
        <v>45322</v>
      </c>
      <c r="F83">
        <v>48</v>
      </c>
      <c r="G83" t="str">
        <f>VLOOKUP($C83,'[1]LKUP PCNDES'!$F$2:$H$12,2,FALSE)</f>
        <v>Permanent care home residents aged 18 years or over and recorded as experiencing acute confusion, who received a delirium assessment</v>
      </c>
      <c r="H83" t="str">
        <f>VLOOKUP($C83,'[1]LKUP PCNDES'!$F$2:$H$12,3,FALSE)</f>
        <v>DELIRIUM</v>
      </c>
      <c r="I83" t="str">
        <f>VLOOKUP($B83,'[1]LKUP PCNDES'!$C$17:$H$60,4,FALSE)</f>
        <v>NHS South East London ICB</v>
      </c>
      <c r="J83" t="str">
        <f>VLOOKUP($B83,'[1]LKUP PCNDES'!$C$17:$H$60,6,FALSE)</f>
        <v>SEL</v>
      </c>
      <c r="S83" s="97" t="s">
        <v>110</v>
      </c>
      <c r="T83" s="140">
        <f t="shared" si="22"/>
        <v>6179</v>
      </c>
      <c r="U83" s="140">
        <f t="shared" si="22"/>
        <v>6196</v>
      </c>
      <c r="V83" s="140">
        <f t="shared" si="22"/>
        <v>6326</v>
      </c>
      <c r="W83" s="140">
        <f t="shared" si="22"/>
        <v>6399</v>
      </c>
      <c r="X83" s="140">
        <f t="shared" si="22"/>
        <v>6273</v>
      </c>
      <c r="Y83" s="140">
        <f t="shared" si="22"/>
        <v>6658</v>
      </c>
      <c r="Z83" s="140">
        <f t="shared" si="22"/>
        <v>6228</v>
      </c>
      <c r="AA83" s="140">
        <f t="shared" si="22"/>
        <v>5866</v>
      </c>
      <c r="AB83" s="140">
        <f t="shared" si="22"/>
        <v>5903</v>
      </c>
      <c r="AC83" s="140">
        <f t="shared" si="22"/>
        <v>5506</v>
      </c>
      <c r="AD83" s="140">
        <f t="shared" si="22"/>
        <v>5511</v>
      </c>
      <c r="AE83" s="140">
        <f t="shared" si="22"/>
        <v>6685</v>
      </c>
      <c r="AF83" s="140" t="e">
        <f t="shared" si="22"/>
        <v>#N/A</v>
      </c>
    </row>
    <row r="84" spans="1:50" x14ac:dyDescent="0.35">
      <c r="A84" t="s">
        <v>648</v>
      </c>
      <c r="B84" t="s">
        <v>654</v>
      </c>
      <c r="C84" t="s">
        <v>1370</v>
      </c>
      <c r="D84" t="s">
        <v>564</v>
      </c>
      <c r="E84" s="2">
        <v>45351</v>
      </c>
      <c r="F84">
        <v>56</v>
      </c>
      <c r="G84" t="str">
        <f>VLOOKUP($C84,'[1]LKUP PCNDES'!$F$2:$H$12,2,FALSE)</f>
        <v>Permanent care home residents aged 18 years or over and recorded as experiencing acute confusion, who received a delirium assessment</v>
      </c>
      <c r="H84" t="str">
        <f>VLOOKUP($C84,'[1]LKUP PCNDES'!$F$2:$H$12,3,FALSE)</f>
        <v>DELIRIUM</v>
      </c>
      <c r="I84" t="str">
        <f>VLOOKUP($B84,'[1]LKUP PCNDES'!$C$17:$H$60,4,FALSE)</f>
        <v>NHS South East London ICB</v>
      </c>
      <c r="J84" t="str">
        <f>VLOOKUP($B84,'[1]LKUP PCNDES'!$C$17:$H$60,6,FALSE)</f>
        <v>SEL</v>
      </c>
      <c r="K84" s="221" t="s">
        <v>1537</v>
      </c>
      <c r="S84" s="97" t="s">
        <v>112</v>
      </c>
      <c r="T84" s="140">
        <f t="shared" si="22"/>
        <v>5105</v>
      </c>
      <c r="U84" s="140">
        <f t="shared" si="22"/>
        <v>3798</v>
      </c>
      <c r="V84" s="140">
        <f t="shared" si="22"/>
        <v>5232</v>
      </c>
      <c r="W84" s="140">
        <f t="shared" si="22"/>
        <v>4790</v>
      </c>
      <c r="X84" s="140">
        <f t="shared" si="22"/>
        <v>5644</v>
      </c>
      <c r="Y84" s="140">
        <f t="shared" si="22"/>
        <v>5928</v>
      </c>
      <c r="Z84" s="140">
        <f t="shared" si="22"/>
        <v>5743</v>
      </c>
      <c r="AA84" s="140">
        <f t="shared" si="22"/>
        <v>5643</v>
      </c>
      <c r="AB84" s="140">
        <f t="shared" si="22"/>
        <v>5795</v>
      </c>
      <c r="AC84" s="140">
        <f t="shared" si="22"/>
        <v>5788</v>
      </c>
      <c r="AD84" s="140">
        <f t="shared" si="22"/>
        <v>5783</v>
      </c>
      <c r="AE84" s="140">
        <f t="shared" si="22"/>
        <v>5871</v>
      </c>
      <c r="AF84" s="140" t="e">
        <f t="shared" si="22"/>
        <v>#N/A</v>
      </c>
    </row>
    <row r="85" spans="1:50" x14ac:dyDescent="0.35">
      <c r="A85" t="s">
        <v>648</v>
      </c>
      <c r="B85" t="s">
        <v>654</v>
      </c>
      <c r="C85" t="s">
        <v>1370</v>
      </c>
      <c r="D85" t="s">
        <v>564</v>
      </c>
      <c r="E85" s="2">
        <v>45382</v>
      </c>
      <c r="F85">
        <v>58</v>
      </c>
      <c r="G85" t="str">
        <f>VLOOKUP($C85,'[1]LKUP PCNDES'!$F$2:$H$12,2,FALSE)</f>
        <v>Permanent care home residents aged 18 years or over and recorded as experiencing acute confusion, who received a delirium assessment</v>
      </c>
      <c r="H85" t="str">
        <f>VLOOKUP($C85,'[1]LKUP PCNDES'!$F$2:$H$12,3,FALSE)</f>
        <v>DELIRIUM</v>
      </c>
      <c r="I85" t="str">
        <f>VLOOKUP($B85,'[1]LKUP PCNDES'!$C$17:$H$60,4,FALSE)</f>
        <v>NHS South East London ICB</v>
      </c>
      <c r="J85" t="str">
        <f>VLOOKUP($B85,'[1]LKUP PCNDES'!$C$17:$H$60,6,FALSE)</f>
        <v>SEL</v>
      </c>
      <c r="S85" s="97" t="s">
        <v>114</v>
      </c>
      <c r="T85" s="140">
        <f t="shared" si="22"/>
        <v>7092</v>
      </c>
      <c r="U85" s="140">
        <f t="shared" si="22"/>
        <v>6016</v>
      </c>
      <c r="V85" s="140">
        <f t="shared" si="22"/>
        <v>7139</v>
      </c>
      <c r="W85" s="140">
        <f t="shared" si="22"/>
        <v>6737</v>
      </c>
      <c r="X85" s="140">
        <f t="shared" si="22"/>
        <v>7200</v>
      </c>
      <c r="Y85" s="140">
        <f t="shared" si="22"/>
        <v>7399</v>
      </c>
      <c r="Z85" s="140">
        <f t="shared" si="22"/>
        <v>7104</v>
      </c>
      <c r="AA85" s="140">
        <f t="shared" si="22"/>
        <v>7088</v>
      </c>
      <c r="AB85" s="140">
        <f t="shared" si="22"/>
        <v>7150</v>
      </c>
      <c r="AC85" s="140">
        <f t="shared" si="22"/>
        <v>7142</v>
      </c>
      <c r="AD85" s="140">
        <f t="shared" si="22"/>
        <v>7117</v>
      </c>
      <c r="AE85" s="140">
        <f t="shared" si="22"/>
        <v>7134</v>
      </c>
      <c r="AF85" s="140" t="e">
        <f t="shared" si="22"/>
        <v>#N/A</v>
      </c>
    </row>
    <row r="86" spans="1:50" x14ac:dyDescent="0.35">
      <c r="A86" t="s">
        <v>648</v>
      </c>
      <c r="B86" t="s">
        <v>654</v>
      </c>
      <c r="C86" t="s">
        <v>1370</v>
      </c>
      <c r="D86" t="s">
        <v>563</v>
      </c>
      <c r="E86" s="2">
        <v>45046</v>
      </c>
      <c r="F86">
        <v>0</v>
      </c>
      <c r="G86" t="str">
        <f>VLOOKUP($C86,'[1]LKUP PCNDES'!$F$2:$H$12,2,FALSE)</f>
        <v>Permanent care home residents aged 18 years or over and recorded as experiencing acute confusion, who received a delirium assessment</v>
      </c>
      <c r="H86" t="str">
        <f>VLOOKUP($C86,'[1]LKUP PCNDES'!$F$2:$H$12,3,FALSE)</f>
        <v>DELIRIUM</v>
      </c>
      <c r="I86" t="str">
        <f>VLOOKUP($B86,'[1]LKUP PCNDES'!$C$17:$H$60,4,FALSE)</f>
        <v>NHS South East London ICB</v>
      </c>
      <c r="J86" t="str">
        <f>VLOOKUP($B86,'[1]LKUP PCNDES'!$C$17:$H$60,6,FALSE)</f>
        <v>SEL</v>
      </c>
      <c r="S86" s="97" t="s">
        <v>95</v>
      </c>
      <c r="T86" s="140">
        <f t="shared" si="22"/>
        <v>28947</v>
      </c>
      <c r="U86" s="140">
        <f t="shared" si="22"/>
        <v>26384</v>
      </c>
      <c r="V86" s="140">
        <f t="shared" si="22"/>
        <v>29615</v>
      </c>
      <c r="W86" s="140">
        <f t="shared" si="22"/>
        <v>28877</v>
      </c>
      <c r="X86" s="140">
        <f t="shared" si="22"/>
        <v>28887</v>
      </c>
      <c r="Y86" s="140">
        <f t="shared" si="22"/>
        <v>31297</v>
      </c>
      <c r="Z86" s="140">
        <f t="shared" si="22"/>
        <v>29975</v>
      </c>
      <c r="AA86" s="140">
        <f t="shared" si="22"/>
        <v>29584</v>
      </c>
      <c r="AB86" s="140">
        <f t="shared" si="22"/>
        <v>30007</v>
      </c>
      <c r="AC86" s="140">
        <f t="shared" si="22"/>
        <v>29691</v>
      </c>
      <c r="AD86" s="140">
        <f t="shared" si="22"/>
        <v>29957</v>
      </c>
      <c r="AE86" s="140">
        <f t="shared" si="22"/>
        <v>31268</v>
      </c>
      <c r="AF86" s="140" t="e">
        <f t="shared" si="22"/>
        <v>#N/A</v>
      </c>
    </row>
    <row r="87" spans="1:50" x14ac:dyDescent="0.35">
      <c r="A87" t="s">
        <v>648</v>
      </c>
      <c r="B87" t="s">
        <v>654</v>
      </c>
      <c r="C87" t="s">
        <v>1370</v>
      </c>
      <c r="D87" t="s">
        <v>563</v>
      </c>
      <c r="E87" s="2">
        <v>45077</v>
      </c>
      <c r="F87">
        <v>0</v>
      </c>
      <c r="G87" t="str">
        <f>VLOOKUP($C87,'[1]LKUP PCNDES'!$F$2:$H$12,2,FALSE)</f>
        <v>Permanent care home residents aged 18 years or over and recorded as experiencing acute confusion, who received a delirium assessment</v>
      </c>
      <c r="H87" t="str">
        <f>VLOOKUP($C87,'[1]LKUP PCNDES'!$F$2:$H$12,3,FALSE)</f>
        <v>DELIRIUM</v>
      </c>
      <c r="I87" t="str">
        <f>VLOOKUP($B87,'[1]LKUP PCNDES'!$C$17:$H$60,4,FALSE)</f>
        <v>NHS South East London ICB</v>
      </c>
      <c r="J87" t="str">
        <f>VLOOKUP($B87,'[1]LKUP PCNDES'!$C$17:$H$60,6,FALSE)</f>
        <v>SEL</v>
      </c>
      <c r="S87" s="97" t="s">
        <v>626</v>
      </c>
      <c r="T87" s="140">
        <f t="shared" si="22"/>
        <v>325218</v>
      </c>
      <c r="U87" s="140">
        <f t="shared" si="22"/>
        <v>310244</v>
      </c>
      <c r="V87" s="140">
        <f t="shared" si="22"/>
        <v>333948</v>
      </c>
      <c r="W87" s="140">
        <f t="shared" si="22"/>
        <v>337981</v>
      </c>
      <c r="X87" s="140">
        <f t="shared" si="22"/>
        <v>338939</v>
      </c>
      <c r="Y87" s="140">
        <f t="shared" si="22"/>
        <v>350031</v>
      </c>
      <c r="Z87" s="140">
        <f t="shared" si="22"/>
        <v>353237</v>
      </c>
      <c r="AA87" s="140">
        <f t="shared" si="22"/>
        <v>343116</v>
      </c>
      <c r="AB87" s="140">
        <f t="shared" si="22"/>
        <v>342027</v>
      </c>
      <c r="AC87" s="140">
        <f t="shared" si="22"/>
        <v>341351</v>
      </c>
      <c r="AD87" s="140">
        <f t="shared" si="22"/>
        <v>339297</v>
      </c>
      <c r="AE87" s="140">
        <f t="shared" si="22"/>
        <v>345875</v>
      </c>
      <c r="AF87" s="140" t="e">
        <f t="shared" si="22"/>
        <v>#N/A</v>
      </c>
    </row>
    <row r="88" spans="1:50" x14ac:dyDescent="0.35">
      <c r="A88" t="s">
        <v>648</v>
      </c>
      <c r="B88" t="s">
        <v>654</v>
      </c>
      <c r="C88" t="s">
        <v>1370</v>
      </c>
      <c r="D88" t="s">
        <v>563</v>
      </c>
      <c r="E88" s="2">
        <v>45107</v>
      </c>
      <c r="F88">
        <v>0</v>
      </c>
      <c r="G88" t="str">
        <f>VLOOKUP($C88,'[1]LKUP PCNDES'!$F$2:$H$12,2,FALSE)</f>
        <v>Permanent care home residents aged 18 years or over and recorded as experiencing acute confusion, who received a delirium assessment</v>
      </c>
      <c r="H88" t="str">
        <f>VLOOKUP($C88,'[1]LKUP PCNDES'!$F$2:$H$12,3,FALSE)</f>
        <v>DELIRIUM</v>
      </c>
      <c r="I88" t="str">
        <f>VLOOKUP($B88,'[1]LKUP PCNDES'!$C$17:$H$60,4,FALSE)</f>
        <v>NHS South East London ICB</v>
      </c>
      <c r="J88" t="str">
        <f>VLOOKUP($B88,'[1]LKUP PCNDES'!$C$17:$H$60,6,FALSE)</f>
        <v>SEL</v>
      </c>
    </row>
    <row r="89" spans="1:50" x14ac:dyDescent="0.35">
      <c r="A89" t="s">
        <v>648</v>
      </c>
      <c r="B89" t="s">
        <v>654</v>
      </c>
      <c r="C89" t="s">
        <v>1370</v>
      </c>
      <c r="D89" t="s">
        <v>563</v>
      </c>
      <c r="E89" s="2">
        <v>45138</v>
      </c>
      <c r="F89">
        <v>0</v>
      </c>
      <c r="G89" t="str">
        <f>VLOOKUP($C89,'[1]LKUP PCNDES'!$F$2:$H$12,2,FALSE)</f>
        <v>Permanent care home residents aged 18 years or over and recorded as experiencing acute confusion, who received a delirium assessment</v>
      </c>
      <c r="H89" t="str">
        <f>VLOOKUP($C89,'[1]LKUP PCNDES'!$F$2:$H$12,3,FALSE)</f>
        <v>DELIRIUM</v>
      </c>
      <c r="I89" t="str">
        <f>VLOOKUP($B89,'[1]LKUP PCNDES'!$C$17:$H$60,4,FALSE)</f>
        <v>NHS South East London ICB</v>
      </c>
      <c r="J89" t="str">
        <f>VLOOKUP($B89,'[1]LKUP PCNDES'!$C$17:$H$60,6,FALSE)</f>
        <v>SEL</v>
      </c>
    </row>
    <row r="90" spans="1:50" x14ac:dyDescent="0.35">
      <c r="A90" t="s">
        <v>648</v>
      </c>
      <c r="B90" t="s">
        <v>654</v>
      </c>
      <c r="C90" t="s">
        <v>1370</v>
      </c>
      <c r="D90" t="s">
        <v>563</v>
      </c>
      <c r="E90" s="2">
        <v>45169</v>
      </c>
      <c r="F90">
        <v>0</v>
      </c>
      <c r="G90" t="str">
        <f>VLOOKUP($C90,'[1]LKUP PCNDES'!$F$2:$H$12,2,FALSE)</f>
        <v>Permanent care home residents aged 18 years or over and recorded as experiencing acute confusion, who received a delirium assessment</v>
      </c>
      <c r="H90" t="str">
        <f>VLOOKUP($C90,'[1]LKUP PCNDES'!$F$2:$H$12,3,FALSE)</f>
        <v>DELIRIUM</v>
      </c>
      <c r="I90" t="str">
        <f>VLOOKUP($B90,'[1]LKUP PCNDES'!$C$17:$H$60,4,FALSE)</f>
        <v>NHS South East London ICB</v>
      </c>
      <c r="J90" t="str">
        <f>VLOOKUP($B90,'[1]LKUP PCNDES'!$C$17:$H$60,6,FALSE)</f>
        <v>SEL</v>
      </c>
    </row>
    <row r="91" spans="1:50" x14ac:dyDescent="0.35">
      <c r="A91" t="s">
        <v>648</v>
      </c>
      <c r="B91" t="s">
        <v>654</v>
      </c>
      <c r="C91" t="s">
        <v>1370</v>
      </c>
      <c r="D91" t="s">
        <v>563</v>
      </c>
      <c r="E91" s="2">
        <v>45199</v>
      </c>
      <c r="F91">
        <v>0</v>
      </c>
      <c r="G91" t="str">
        <f>VLOOKUP($C91,'[1]LKUP PCNDES'!$F$2:$H$12,2,FALSE)</f>
        <v>Permanent care home residents aged 18 years or over and recorded as experiencing acute confusion, who received a delirium assessment</v>
      </c>
      <c r="H91" t="str">
        <f>VLOOKUP($C91,'[1]LKUP PCNDES'!$F$2:$H$12,3,FALSE)</f>
        <v>DELIRIUM</v>
      </c>
      <c r="I91" t="str">
        <f>VLOOKUP($B91,'[1]LKUP PCNDES'!$C$17:$H$60,4,FALSE)</f>
        <v>NHS South East London ICB</v>
      </c>
      <c r="J91" t="str">
        <f>VLOOKUP($B91,'[1]LKUP PCNDES'!$C$17:$H$60,6,FALSE)</f>
        <v>SEL</v>
      </c>
      <c r="Q91" s="215" t="str">
        <f>Y91</f>
        <v>Theme</v>
      </c>
      <c r="R91" s="200" t="s">
        <v>21</v>
      </c>
      <c r="S91" s="21"/>
      <c r="T91" s="21"/>
      <c r="U91" s="21"/>
      <c r="Y91" s="11" t="s">
        <v>1355</v>
      </c>
    </row>
    <row r="92" spans="1:50" x14ac:dyDescent="0.35">
      <c r="A92" t="s">
        <v>648</v>
      </c>
      <c r="B92" t="s">
        <v>654</v>
      </c>
      <c r="C92" t="s">
        <v>1370</v>
      </c>
      <c r="D92" t="s">
        <v>563</v>
      </c>
      <c r="E92" s="2">
        <v>45230</v>
      </c>
      <c r="F92">
        <v>0</v>
      </c>
      <c r="G92" t="str">
        <f>VLOOKUP($C92,'[1]LKUP PCNDES'!$F$2:$H$12,2,FALSE)</f>
        <v>Permanent care home residents aged 18 years or over and recorded as experiencing acute confusion, who received a delirium assessment</v>
      </c>
      <c r="H92" t="str">
        <f>VLOOKUP($C92,'[1]LKUP PCNDES'!$F$2:$H$12,3,FALSE)</f>
        <v>DELIRIUM</v>
      </c>
      <c r="I92" t="str">
        <f>VLOOKUP($B92,'[1]LKUP PCNDES'!$C$17:$H$60,4,FALSE)</f>
        <v>NHS South East London ICB</v>
      </c>
      <c r="J92" t="str">
        <f>VLOOKUP($B92,'[1]LKUP PCNDES'!$C$17:$H$60,6,FALSE)</f>
        <v>SEL</v>
      </c>
      <c r="Q92" s="215" t="str">
        <f>Y92</f>
        <v>MDT</v>
      </c>
      <c r="R92" s="21" t="s">
        <v>1364</v>
      </c>
      <c r="S92" s="21"/>
      <c r="T92" s="21"/>
      <c r="U92" s="21"/>
      <c r="Y92" t="s">
        <v>1365</v>
      </c>
    </row>
    <row r="93" spans="1:50" x14ac:dyDescent="0.35">
      <c r="A93" t="s">
        <v>648</v>
      </c>
      <c r="B93" t="s">
        <v>654</v>
      </c>
      <c r="C93" t="s">
        <v>1370</v>
      </c>
      <c r="D93" t="s">
        <v>563</v>
      </c>
      <c r="E93" s="2">
        <v>45260</v>
      </c>
      <c r="F93">
        <v>0</v>
      </c>
      <c r="G93" t="str">
        <f>VLOOKUP($C93,'[1]LKUP PCNDES'!$F$2:$H$12,2,FALSE)</f>
        <v>Permanent care home residents aged 18 years or over and recorded as experiencing acute confusion, who received a delirium assessment</v>
      </c>
      <c r="H93" t="str">
        <f>VLOOKUP($C93,'[1]LKUP PCNDES'!$F$2:$H$12,3,FALSE)</f>
        <v>DELIRIUM</v>
      </c>
      <c r="I93" t="str">
        <f>VLOOKUP($B93,'[1]LKUP PCNDES'!$C$17:$H$60,4,FALSE)</f>
        <v>NHS South East London ICB</v>
      </c>
      <c r="J93" t="str">
        <f>VLOOKUP($B93,'[1]LKUP PCNDES'!$C$17:$H$60,6,FALSE)</f>
        <v>SEL</v>
      </c>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1:50" ht="15.5" x14ac:dyDescent="0.35">
      <c r="A94" t="s">
        <v>648</v>
      </c>
      <c r="B94" t="s">
        <v>654</v>
      </c>
      <c r="C94" t="s">
        <v>1370</v>
      </c>
      <c r="D94" t="s">
        <v>563</v>
      </c>
      <c r="E94" s="2">
        <v>45291</v>
      </c>
      <c r="F94">
        <v>0</v>
      </c>
      <c r="G94" t="str">
        <f>VLOOKUP($C94,'[1]LKUP PCNDES'!$F$2:$H$12,2,FALSE)</f>
        <v>Permanent care home residents aged 18 years or over and recorded as experiencing acute confusion, who received a delirium assessment</v>
      </c>
      <c r="H94" t="str">
        <f>VLOOKUP($C94,'[1]LKUP PCNDES'!$F$2:$H$12,3,FALSE)</f>
        <v>DELIRIUM</v>
      </c>
      <c r="I94" t="str">
        <f>VLOOKUP($B94,'[1]LKUP PCNDES'!$C$17:$H$60,4,FALSE)</f>
        <v>NHS South East London ICB</v>
      </c>
      <c r="J94" t="str">
        <f>VLOOKUP($B94,'[1]LKUP PCNDES'!$C$17:$H$60,6,FALSE)</f>
        <v>SEL</v>
      </c>
      <c r="S94" s="17" t="s">
        <v>1364</v>
      </c>
      <c r="T94" s="17"/>
      <c r="U94" s="17"/>
      <c r="V94" s="17"/>
      <c r="W94" s="17"/>
    </row>
    <row r="95" spans="1:50" x14ac:dyDescent="0.35">
      <c r="A95" t="s">
        <v>648</v>
      </c>
      <c r="B95" t="s">
        <v>654</v>
      </c>
      <c r="C95" t="s">
        <v>1370</v>
      </c>
      <c r="D95" t="s">
        <v>563</v>
      </c>
      <c r="E95" s="2">
        <v>45322</v>
      </c>
      <c r="F95">
        <v>0</v>
      </c>
      <c r="G95" t="str">
        <f>VLOOKUP($C95,'[1]LKUP PCNDES'!$F$2:$H$12,2,FALSE)</f>
        <v>Permanent care home residents aged 18 years or over and recorded as experiencing acute confusion, who received a delirium assessment</v>
      </c>
      <c r="H95" t="str">
        <f>VLOOKUP($C95,'[1]LKUP PCNDES'!$F$2:$H$12,3,FALSE)</f>
        <v>DELIRIUM</v>
      </c>
      <c r="I95" t="str">
        <f>VLOOKUP($B95,'[1]LKUP PCNDES'!$C$17:$H$60,4,FALSE)</f>
        <v>NHS South East London ICB</v>
      </c>
      <c r="J95" t="str">
        <f>VLOOKUP($B95,'[1]LKUP PCNDES'!$C$17:$H$60,6,FALSE)</f>
        <v>SEL</v>
      </c>
      <c r="S95" s="7" t="s">
        <v>638</v>
      </c>
      <c r="T95" s="7"/>
      <c r="U95" s="7"/>
      <c r="V95" s="7"/>
      <c r="W95" s="7"/>
      <c r="X95" s="7"/>
      <c r="Y95" s="94" t="s">
        <v>648</v>
      </c>
      <c r="Z95" s="7"/>
      <c r="AA95" s="7"/>
    </row>
    <row r="96" spans="1:50" x14ac:dyDescent="0.35">
      <c r="A96" t="s">
        <v>648</v>
      </c>
      <c r="B96" t="s">
        <v>654</v>
      </c>
      <c r="C96" t="s">
        <v>1370</v>
      </c>
      <c r="D96" t="s">
        <v>563</v>
      </c>
      <c r="E96" s="2">
        <v>45351</v>
      </c>
      <c r="F96">
        <v>0</v>
      </c>
      <c r="G96" t="str">
        <f>VLOOKUP($C96,'[1]LKUP PCNDES'!$F$2:$H$12,2,FALSE)</f>
        <v>Permanent care home residents aged 18 years or over and recorded as experiencing acute confusion, who received a delirium assessment</v>
      </c>
      <c r="H96" t="str">
        <f>VLOOKUP($C96,'[1]LKUP PCNDES'!$F$2:$H$12,3,FALSE)</f>
        <v>DELIRIUM</v>
      </c>
      <c r="I96" t="str">
        <f>VLOOKUP($B96,'[1]LKUP PCNDES'!$C$17:$H$60,4,FALSE)</f>
        <v>NHS South East London ICB</v>
      </c>
      <c r="J96" t="str">
        <f>VLOOKUP($B96,'[1]LKUP PCNDES'!$C$17:$H$60,6,FALSE)</f>
        <v>SEL</v>
      </c>
      <c r="S96" s="7" t="s">
        <v>641</v>
      </c>
      <c r="T96" s="7"/>
      <c r="U96" s="7"/>
      <c r="V96" s="7"/>
      <c r="W96" s="7"/>
      <c r="X96" s="7"/>
      <c r="Y96" s="94" t="s">
        <v>563</v>
      </c>
      <c r="Z96" s="7"/>
      <c r="AA96" s="7"/>
    </row>
    <row r="97" spans="1:49" x14ac:dyDescent="0.35">
      <c r="A97" t="s">
        <v>648</v>
      </c>
      <c r="B97" t="s">
        <v>654</v>
      </c>
      <c r="C97" t="s">
        <v>1370</v>
      </c>
      <c r="D97" t="s">
        <v>563</v>
      </c>
      <c r="E97" s="2">
        <v>45382</v>
      </c>
      <c r="F97">
        <v>0</v>
      </c>
      <c r="G97" t="str">
        <f>VLOOKUP($C97,'[1]LKUP PCNDES'!$F$2:$H$12,2,FALSE)</f>
        <v>Permanent care home residents aged 18 years or over and recorded as experiencing acute confusion, who received a delirium assessment</v>
      </c>
      <c r="H97" t="str">
        <f>VLOOKUP($C97,'[1]LKUP PCNDES'!$F$2:$H$12,3,FALSE)</f>
        <v>DELIRIUM</v>
      </c>
      <c r="I97" t="str">
        <f>VLOOKUP($B97,'[1]LKUP PCNDES'!$C$17:$H$60,4,FALSE)</f>
        <v>NHS South East London ICB</v>
      </c>
      <c r="J97" t="str">
        <f>VLOOKUP($B97,'[1]LKUP PCNDES'!$C$17:$H$60,6,FALSE)</f>
        <v>SEL</v>
      </c>
      <c r="S97" s="7" t="s">
        <v>640</v>
      </c>
      <c r="T97" s="7"/>
      <c r="U97" s="7"/>
      <c r="V97" s="7"/>
      <c r="W97" s="7"/>
      <c r="X97" s="7"/>
      <c r="Y97" s="94" t="s">
        <v>1363</v>
      </c>
      <c r="Z97" s="7"/>
      <c r="AA97" s="7"/>
    </row>
    <row r="98" spans="1:49" x14ac:dyDescent="0.35">
      <c r="A98" t="s">
        <v>648</v>
      </c>
      <c r="B98" t="s">
        <v>654</v>
      </c>
      <c r="C98" t="s">
        <v>55</v>
      </c>
      <c r="D98" t="s">
        <v>564</v>
      </c>
      <c r="E98" s="2">
        <v>45046</v>
      </c>
      <c r="F98">
        <v>5360</v>
      </c>
      <c r="G98" t="str">
        <f>VLOOKUP($C98,'[1]LKUP PCNDES'!$F$2:$H$12,2,FALSE)</f>
        <v>Percentage of patients in long stay residential or homes who received a seasonal influenza vaccination between 1 September and 31 March</v>
      </c>
      <c r="H98" t="str">
        <f>VLOOKUP($C98,'[1]LKUP PCNDES'!$F$2:$H$12,3,FALSE)</f>
        <v>Flu_Vacs</v>
      </c>
      <c r="I98" t="str">
        <f>VLOOKUP($B98,'[1]LKUP PCNDES'!$C$17:$H$60,4,FALSE)</f>
        <v>NHS South East London ICB</v>
      </c>
      <c r="J98" t="str">
        <f>VLOOKUP($B98,'[1]LKUP PCNDES'!$C$17:$H$60,6,FALSE)</f>
        <v>SEL</v>
      </c>
      <c r="S98" s="7"/>
      <c r="T98" s="7"/>
      <c r="U98" s="7"/>
      <c r="V98" s="7"/>
      <c r="W98" s="7"/>
      <c r="X98" s="7"/>
      <c r="Y98" s="7"/>
      <c r="Z98" s="7"/>
      <c r="AA98" s="7"/>
    </row>
    <row r="99" spans="1:49" x14ac:dyDescent="0.35">
      <c r="A99" t="s">
        <v>648</v>
      </c>
      <c r="B99" t="s">
        <v>654</v>
      </c>
      <c r="C99" t="s">
        <v>55</v>
      </c>
      <c r="D99" t="s">
        <v>564</v>
      </c>
      <c r="E99" s="2">
        <v>45077</v>
      </c>
      <c r="F99">
        <v>4012</v>
      </c>
      <c r="G99" t="str">
        <f>VLOOKUP($C99,'[1]LKUP PCNDES'!$F$2:$H$12,2,FALSE)</f>
        <v>Percentage of patients in long stay residential or homes who received a seasonal influenza vaccination between 1 September and 31 March</v>
      </c>
      <c r="H99" t="str">
        <f>VLOOKUP($C99,'[1]LKUP PCNDES'!$F$2:$H$12,3,FALSE)</f>
        <v>Flu_Vacs</v>
      </c>
      <c r="I99" t="str">
        <f>VLOOKUP($B99,'[1]LKUP PCNDES'!$C$17:$H$60,4,FALSE)</f>
        <v>NHS South East London ICB</v>
      </c>
      <c r="J99" t="str">
        <f>VLOOKUP($B99,'[1]LKUP PCNDES'!$C$17:$H$60,6,FALSE)</f>
        <v>SEL</v>
      </c>
      <c r="S99" s="7" t="s">
        <v>649</v>
      </c>
      <c r="T99" s="7"/>
      <c r="U99" s="7"/>
      <c r="V99" s="7"/>
      <c r="W99" s="7"/>
      <c r="X99" s="7" t="s">
        <v>642</v>
      </c>
      <c r="Y99" s="7"/>
      <c r="Z99" s="7"/>
      <c r="AA99" s="7"/>
    </row>
    <row r="100" spans="1:49" x14ac:dyDescent="0.35">
      <c r="A100" t="s">
        <v>648</v>
      </c>
      <c r="B100" t="s">
        <v>654</v>
      </c>
      <c r="C100" t="s">
        <v>55</v>
      </c>
      <c r="D100" t="s">
        <v>564</v>
      </c>
      <c r="E100" s="2">
        <v>45107</v>
      </c>
      <c r="F100">
        <v>5501</v>
      </c>
      <c r="G100" t="str">
        <f>VLOOKUP($C100,'[1]LKUP PCNDES'!$F$2:$H$12,2,FALSE)</f>
        <v>Percentage of patients in long stay residential or homes who received a seasonal influenza vaccination between 1 September and 31 March</v>
      </c>
      <c r="H100" t="str">
        <f>VLOOKUP($C100,'[1]LKUP PCNDES'!$F$2:$H$12,3,FALSE)</f>
        <v>Flu_Vacs</v>
      </c>
      <c r="I100" t="str">
        <f>VLOOKUP($B100,'[1]LKUP PCNDES'!$C$17:$H$60,4,FALSE)</f>
        <v>NHS South East London ICB</v>
      </c>
      <c r="J100" t="str">
        <f>VLOOKUP($B100,'[1]LKUP PCNDES'!$C$17:$H$60,6,FALSE)</f>
        <v>SEL</v>
      </c>
      <c r="S100" s="7" t="s">
        <v>639</v>
      </c>
      <c r="T100" s="9">
        <v>44681</v>
      </c>
      <c r="U100" s="9">
        <v>44712</v>
      </c>
      <c r="V100" s="9">
        <v>44742</v>
      </c>
      <c r="W100" s="9">
        <v>44773</v>
      </c>
      <c r="X100" s="9">
        <v>44804</v>
      </c>
      <c r="Y100" s="9">
        <v>44834</v>
      </c>
      <c r="Z100" s="9">
        <v>44865</v>
      </c>
      <c r="AA100" s="9">
        <v>44895</v>
      </c>
      <c r="AB100" s="9">
        <v>44926</v>
      </c>
      <c r="AC100" s="9">
        <v>44957</v>
      </c>
      <c r="AD100" s="9">
        <v>44985</v>
      </c>
      <c r="AE100" s="9">
        <v>45016</v>
      </c>
      <c r="AF100" s="9">
        <v>45046</v>
      </c>
      <c r="AG100" s="9">
        <v>45077</v>
      </c>
      <c r="AH100" s="9">
        <v>45107</v>
      </c>
      <c r="AI100" s="9">
        <v>45138</v>
      </c>
      <c r="AJ100" s="9">
        <v>45169</v>
      </c>
      <c r="AK100" s="9">
        <v>45199</v>
      </c>
      <c r="AL100" s="9">
        <v>45230</v>
      </c>
      <c r="AM100" s="9">
        <v>45260</v>
      </c>
      <c r="AN100" s="9">
        <v>45291</v>
      </c>
      <c r="AO100" s="9">
        <v>45322</v>
      </c>
      <c r="AP100" s="9">
        <v>45351</v>
      </c>
      <c r="AQ100" s="9">
        <v>45382</v>
      </c>
      <c r="AR100" s="9"/>
      <c r="AS100" s="9"/>
      <c r="AT100" s="9"/>
      <c r="AU100" s="9"/>
      <c r="AV100" s="9"/>
      <c r="AW100" s="9"/>
    </row>
    <row r="101" spans="1:49" x14ac:dyDescent="0.35">
      <c r="A101" t="s">
        <v>648</v>
      </c>
      <c r="B101" t="s">
        <v>654</v>
      </c>
      <c r="C101" t="s">
        <v>55</v>
      </c>
      <c r="D101" t="s">
        <v>564</v>
      </c>
      <c r="E101" s="2">
        <v>45138</v>
      </c>
      <c r="F101">
        <v>5053</v>
      </c>
      <c r="G101" t="str">
        <f>VLOOKUP($C101,'[1]LKUP PCNDES'!$F$2:$H$12,2,FALSE)</f>
        <v>Percentage of patients in long stay residential or homes who received a seasonal influenza vaccination between 1 September and 31 March</v>
      </c>
      <c r="H101" t="str">
        <f>VLOOKUP($C101,'[1]LKUP PCNDES'!$F$2:$H$12,3,FALSE)</f>
        <v>Flu_Vacs</v>
      </c>
      <c r="I101" t="str">
        <f>VLOOKUP($B101,'[1]LKUP PCNDES'!$C$17:$H$60,4,FALSE)</f>
        <v>NHS South East London ICB</v>
      </c>
      <c r="J101" t="str">
        <f>VLOOKUP($B101,'[1]LKUP PCNDES'!$C$17:$H$60,6,FALSE)</f>
        <v>SEL</v>
      </c>
      <c r="R101" t="s">
        <v>106</v>
      </c>
      <c r="S101" t="s">
        <v>651</v>
      </c>
      <c r="T101" s="177"/>
      <c r="U101" s="177"/>
      <c r="V101" s="177"/>
      <c r="W101" s="177"/>
      <c r="X101" s="177"/>
      <c r="Y101" s="177"/>
      <c r="Z101" s="177"/>
      <c r="AA101" s="177"/>
      <c r="AB101" s="177"/>
      <c r="AC101">
        <v>2236</v>
      </c>
      <c r="AD101">
        <v>2309</v>
      </c>
      <c r="AE101">
        <v>3027</v>
      </c>
      <c r="AF101">
        <f>SUMIFS('PCN DES MetricDATA 23-24'!$F:$F,'PCN DES MetricDATA 23-24'!$B:$B,'PCN DES MetricDATA 23-24'!$S101,'PCN DES MetricDATA 23-24'!$C:$C,'PCN DES MetricDATA 23-24'!$Y$97,'PCN DES MetricDATA 23-24'!$D:$D,'PCN DES MetricDATA 23-24'!$Y$96,'PCN DES MetricDATA 23-24'!$E:$E,'PCN DES MetricDATA 23-24'!AF$100)</f>
        <v>269</v>
      </c>
      <c r="AG101">
        <f>SUMIFS('PCN DES MetricDATA 23-24'!$F:$F,'PCN DES MetricDATA 23-24'!$B:$B,'PCN DES MetricDATA 23-24'!$S101,'PCN DES MetricDATA 23-24'!$C:$C,'PCN DES MetricDATA 23-24'!$Y$97,'PCN DES MetricDATA 23-24'!$D:$D,'PCN DES MetricDATA 23-24'!$Y$96,'PCN DES MetricDATA 23-24'!$E:$E,'PCN DES MetricDATA 23-24'!AG$100)</f>
        <v>433</v>
      </c>
      <c r="AH101">
        <f>SUMIFS('PCN DES MetricDATA 23-24'!$F:$F,'PCN DES MetricDATA 23-24'!$B:$B,'PCN DES MetricDATA 23-24'!$S101,'PCN DES MetricDATA 23-24'!$C:$C,'PCN DES MetricDATA 23-24'!$Y$97,'PCN DES MetricDATA 23-24'!$D:$D,'PCN DES MetricDATA 23-24'!$Y$96,'PCN DES MetricDATA 23-24'!$E:$E,'PCN DES MetricDATA 23-24'!AH$100)</f>
        <v>676</v>
      </c>
      <c r="AI101">
        <f>SUMIFS('PCN DES MetricDATA 23-24'!$F:$F,'PCN DES MetricDATA 23-24'!$B:$B,'PCN DES MetricDATA 23-24'!$S101,'PCN DES MetricDATA 23-24'!$C:$C,'PCN DES MetricDATA 23-24'!$Y$97,'PCN DES MetricDATA 23-24'!$D:$D,'PCN DES MetricDATA 23-24'!$Y$96,'PCN DES MetricDATA 23-24'!$E:$E,'PCN DES MetricDATA 23-24'!AI$100)</f>
        <v>902</v>
      </c>
      <c r="AJ101">
        <f>SUMIFS('PCN DES MetricDATA 23-24'!$F:$F,'PCN DES MetricDATA 23-24'!$B:$B,'PCN DES MetricDATA 23-24'!$S101,'PCN DES MetricDATA 23-24'!$C:$C,'PCN DES MetricDATA 23-24'!$Y$97,'PCN DES MetricDATA 23-24'!$D:$D,'PCN DES MetricDATA 23-24'!$Y$96,'PCN DES MetricDATA 23-24'!$E:$E,'PCN DES MetricDATA 23-24'!AJ$100)</f>
        <v>1140</v>
      </c>
      <c r="AK101">
        <f>SUMIFS('PCN DES MetricDATA 23-24'!$F:$F,'PCN DES MetricDATA 23-24'!$B:$B,'PCN DES MetricDATA 23-24'!$S101,'PCN DES MetricDATA 23-24'!$C:$C,'PCN DES MetricDATA 23-24'!$Y$97,'PCN DES MetricDATA 23-24'!$D:$D,'PCN DES MetricDATA 23-24'!$Y$96,'PCN DES MetricDATA 23-24'!$E:$E,'PCN DES MetricDATA 23-24'!AK$100)</f>
        <v>1403</v>
      </c>
      <c r="AL101">
        <f>SUMIFS('PCN DES MetricDATA 23-24'!$F:$F,'PCN DES MetricDATA 23-24'!$B:$B,'PCN DES MetricDATA 23-24'!$S101,'PCN DES MetricDATA 23-24'!$C:$C,'PCN DES MetricDATA 23-24'!$Y$97,'PCN DES MetricDATA 23-24'!$D:$D,'PCN DES MetricDATA 23-24'!$Y$96,'PCN DES MetricDATA 23-24'!$E:$E,'PCN DES MetricDATA 23-24'!AL$100)</f>
        <v>1889</v>
      </c>
      <c r="AM101">
        <f>SUMIFS('PCN DES MetricDATA 23-24'!$F:$F,'PCN DES MetricDATA 23-24'!$B:$B,'PCN DES MetricDATA 23-24'!$S101,'PCN DES MetricDATA 23-24'!$C:$C,'PCN DES MetricDATA 23-24'!$Y$97,'PCN DES MetricDATA 23-24'!$D:$D,'PCN DES MetricDATA 23-24'!$Y$96,'PCN DES MetricDATA 23-24'!$E:$E,'PCN DES MetricDATA 23-24'!AM$100)</f>
        <v>3038</v>
      </c>
      <c r="AN101">
        <f>SUMIFS('PCN DES MetricDATA 23-24'!$F:$F,'PCN DES MetricDATA 23-24'!$B:$B,'PCN DES MetricDATA 23-24'!$S101,'PCN DES MetricDATA 23-24'!$C:$C,'PCN DES MetricDATA 23-24'!$Y$97,'PCN DES MetricDATA 23-24'!$D:$D,'PCN DES MetricDATA 23-24'!$Y$96,'PCN DES MetricDATA 23-24'!$E:$E,'PCN DES MetricDATA 23-24'!AN$100)</f>
        <v>3977</v>
      </c>
      <c r="AO101">
        <f>SUMIFS('PCN DES MetricDATA 23-24'!$F:$F,'PCN DES MetricDATA 23-24'!$B:$B,'PCN DES MetricDATA 23-24'!$S101,'PCN DES MetricDATA 23-24'!$C:$C,'PCN DES MetricDATA 23-24'!$Y$97,'PCN DES MetricDATA 23-24'!$D:$D,'PCN DES MetricDATA 23-24'!$Y$96,'PCN DES MetricDATA 23-24'!$E:$E,'PCN DES MetricDATA 23-24'!AO$100)</f>
        <v>4959</v>
      </c>
      <c r="AP101">
        <f>SUMIFS('PCN DES MetricDATA 23-24'!$F:$F,'PCN DES MetricDATA 23-24'!$B:$B,'PCN DES MetricDATA 23-24'!$S101,'PCN DES MetricDATA 23-24'!$C:$C,'PCN DES MetricDATA 23-24'!$Y$97,'PCN DES MetricDATA 23-24'!$D:$D,'PCN DES MetricDATA 23-24'!$Y$96,'PCN DES MetricDATA 23-24'!$E:$E,'PCN DES MetricDATA 23-24'!AP$100)</f>
        <v>5871</v>
      </c>
      <c r="AQ101">
        <f>SUMIFS('PCN DES MetricDATA 23-24'!$F:$F,'PCN DES MetricDATA 23-24'!$B:$B,'PCN DES MetricDATA 23-24'!$S101,'PCN DES MetricDATA 23-24'!$C:$C,'PCN DES MetricDATA 23-24'!$Y$97,'PCN DES MetricDATA 23-24'!$D:$D,'PCN DES MetricDATA 23-24'!$Y$96,'PCN DES MetricDATA 23-24'!$E:$E,'PCN DES MetricDATA 23-24'!AQ$100)</f>
        <v>6951</v>
      </c>
    </row>
    <row r="102" spans="1:49" x14ac:dyDescent="0.35">
      <c r="A102" t="s">
        <v>648</v>
      </c>
      <c r="B102" t="s">
        <v>654</v>
      </c>
      <c r="C102" t="s">
        <v>55</v>
      </c>
      <c r="D102" t="s">
        <v>564</v>
      </c>
      <c r="E102" s="2">
        <v>45169</v>
      </c>
      <c r="F102">
        <v>5917</v>
      </c>
      <c r="G102" t="str">
        <f>VLOOKUP($C102,'[1]LKUP PCNDES'!$F$2:$H$12,2,FALSE)</f>
        <v>Percentage of patients in long stay residential or homes who received a seasonal influenza vaccination between 1 September and 31 March</v>
      </c>
      <c r="H102" t="str">
        <f>VLOOKUP($C102,'[1]LKUP PCNDES'!$F$2:$H$12,3,FALSE)</f>
        <v>Flu_Vacs</v>
      </c>
      <c r="I102" t="str">
        <f>VLOOKUP($B102,'[1]LKUP PCNDES'!$C$17:$H$60,4,FALSE)</f>
        <v>NHS South East London ICB</v>
      </c>
      <c r="J102" t="str">
        <f>VLOOKUP($B102,'[1]LKUP PCNDES'!$C$17:$H$60,6,FALSE)</f>
        <v>SEL</v>
      </c>
      <c r="R102" t="s">
        <v>108</v>
      </c>
      <c r="S102" t="s">
        <v>652</v>
      </c>
      <c r="T102" s="177"/>
      <c r="U102" s="177"/>
      <c r="V102" s="177"/>
      <c r="W102" s="177"/>
      <c r="X102" s="177"/>
      <c r="Y102" s="177"/>
      <c r="Z102" s="177"/>
      <c r="AA102" s="177"/>
      <c r="AB102" s="177"/>
      <c r="AC102">
        <v>1867</v>
      </c>
      <c r="AD102">
        <v>1796</v>
      </c>
      <c r="AE102">
        <v>2640</v>
      </c>
      <c r="AF102">
        <f>SUMIFS('PCN DES MetricDATA 23-24'!$F:$F,'PCN DES MetricDATA 23-24'!$B:$B,'PCN DES MetricDATA 23-24'!$S102,'PCN DES MetricDATA 23-24'!$C:$C,'PCN DES MetricDATA 23-24'!$Y$97,'PCN DES MetricDATA 23-24'!$D:$D,'PCN DES MetricDATA 23-24'!$Y$96,'PCN DES MetricDATA 23-24'!$E:$E,'PCN DES MetricDATA 23-24'!AF$100)</f>
        <v>161</v>
      </c>
      <c r="AG102">
        <f>SUMIFS('PCN DES MetricDATA 23-24'!$F:$F,'PCN DES MetricDATA 23-24'!$B:$B,'PCN DES MetricDATA 23-24'!$S102,'PCN DES MetricDATA 23-24'!$C:$C,'PCN DES MetricDATA 23-24'!$Y$97,'PCN DES MetricDATA 23-24'!$D:$D,'PCN DES MetricDATA 23-24'!$Y$96,'PCN DES MetricDATA 23-24'!$E:$E,'PCN DES MetricDATA 23-24'!AG$100)</f>
        <v>405</v>
      </c>
      <c r="AH102">
        <f>SUMIFS('PCN DES MetricDATA 23-24'!$F:$F,'PCN DES MetricDATA 23-24'!$B:$B,'PCN DES MetricDATA 23-24'!$S102,'PCN DES MetricDATA 23-24'!$C:$C,'PCN DES MetricDATA 23-24'!$Y$97,'PCN DES MetricDATA 23-24'!$D:$D,'PCN DES MetricDATA 23-24'!$Y$96,'PCN DES MetricDATA 23-24'!$E:$E,'PCN DES MetricDATA 23-24'!AH$100)</f>
        <v>562</v>
      </c>
      <c r="AI102">
        <f>SUMIFS('PCN DES MetricDATA 23-24'!$F:$F,'PCN DES MetricDATA 23-24'!$B:$B,'PCN DES MetricDATA 23-24'!$S102,'PCN DES MetricDATA 23-24'!$C:$C,'PCN DES MetricDATA 23-24'!$Y$97,'PCN DES MetricDATA 23-24'!$D:$D,'PCN DES MetricDATA 23-24'!$Y$96,'PCN DES MetricDATA 23-24'!$E:$E,'PCN DES MetricDATA 23-24'!AI$100)</f>
        <v>803</v>
      </c>
      <c r="AJ102">
        <f>SUMIFS('PCN DES MetricDATA 23-24'!$F:$F,'PCN DES MetricDATA 23-24'!$B:$B,'PCN DES MetricDATA 23-24'!$S102,'PCN DES MetricDATA 23-24'!$C:$C,'PCN DES MetricDATA 23-24'!$Y$97,'PCN DES MetricDATA 23-24'!$D:$D,'PCN DES MetricDATA 23-24'!$Y$96,'PCN DES MetricDATA 23-24'!$E:$E,'PCN DES MetricDATA 23-24'!AJ$100)</f>
        <v>751</v>
      </c>
      <c r="AK102">
        <f>SUMIFS('PCN DES MetricDATA 23-24'!$F:$F,'PCN DES MetricDATA 23-24'!$B:$B,'PCN DES MetricDATA 23-24'!$S102,'PCN DES MetricDATA 23-24'!$C:$C,'PCN DES MetricDATA 23-24'!$Y$97,'PCN DES MetricDATA 23-24'!$D:$D,'PCN DES MetricDATA 23-24'!$Y$96,'PCN DES MetricDATA 23-24'!$E:$E,'PCN DES MetricDATA 23-24'!AK$100)</f>
        <v>1149</v>
      </c>
      <c r="AL102">
        <f>SUMIFS('PCN DES MetricDATA 23-24'!$F:$F,'PCN DES MetricDATA 23-24'!$B:$B,'PCN DES MetricDATA 23-24'!$S102,'PCN DES MetricDATA 23-24'!$C:$C,'PCN DES MetricDATA 23-24'!$Y$97,'PCN DES MetricDATA 23-24'!$D:$D,'PCN DES MetricDATA 23-24'!$Y$96,'PCN DES MetricDATA 23-24'!$E:$E,'PCN DES MetricDATA 23-24'!AL$100)</f>
        <v>1342</v>
      </c>
      <c r="AM102">
        <f>SUMIFS('PCN DES MetricDATA 23-24'!$F:$F,'PCN DES MetricDATA 23-24'!$B:$B,'PCN DES MetricDATA 23-24'!$S102,'PCN DES MetricDATA 23-24'!$C:$C,'PCN DES MetricDATA 23-24'!$Y$97,'PCN DES MetricDATA 23-24'!$D:$D,'PCN DES MetricDATA 23-24'!$Y$96,'PCN DES MetricDATA 23-24'!$E:$E,'PCN DES MetricDATA 23-24'!AM$100)</f>
        <v>1489</v>
      </c>
      <c r="AN102">
        <f>SUMIFS('PCN DES MetricDATA 23-24'!$F:$F,'PCN DES MetricDATA 23-24'!$B:$B,'PCN DES MetricDATA 23-24'!$S102,'PCN DES MetricDATA 23-24'!$C:$C,'PCN DES MetricDATA 23-24'!$Y$97,'PCN DES MetricDATA 23-24'!$D:$D,'PCN DES MetricDATA 23-24'!$Y$96,'PCN DES MetricDATA 23-24'!$E:$E,'PCN DES MetricDATA 23-24'!AN$100)</f>
        <v>1588</v>
      </c>
      <c r="AO102">
        <f>SUMIFS('PCN DES MetricDATA 23-24'!$F:$F,'PCN DES MetricDATA 23-24'!$B:$B,'PCN DES MetricDATA 23-24'!$S102,'PCN DES MetricDATA 23-24'!$C:$C,'PCN DES MetricDATA 23-24'!$Y$97,'PCN DES MetricDATA 23-24'!$D:$D,'PCN DES MetricDATA 23-24'!$Y$96,'PCN DES MetricDATA 23-24'!$E:$E,'PCN DES MetricDATA 23-24'!AO$100)</f>
        <v>1764</v>
      </c>
      <c r="AP102">
        <f>SUMIFS('PCN DES MetricDATA 23-24'!$F:$F,'PCN DES MetricDATA 23-24'!$B:$B,'PCN DES MetricDATA 23-24'!$S102,'PCN DES MetricDATA 23-24'!$C:$C,'PCN DES MetricDATA 23-24'!$Y$97,'PCN DES MetricDATA 23-24'!$D:$D,'PCN DES MetricDATA 23-24'!$Y$96,'PCN DES MetricDATA 23-24'!$E:$E,'PCN DES MetricDATA 23-24'!AP$100)</f>
        <v>1909</v>
      </c>
      <c r="AQ102">
        <f>SUMIFS('PCN DES MetricDATA 23-24'!$F:$F,'PCN DES MetricDATA 23-24'!$B:$B,'PCN DES MetricDATA 23-24'!$S102,'PCN DES MetricDATA 23-24'!$C:$C,'PCN DES MetricDATA 23-24'!$Y$97,'PCN DES MetricDATA 23-24'!$D:$D,'PCN DES MetricDATA 23-24'!$Y$96,'PCN DES MetricDATA 23-24'!$E:$E,'PCN DES MetricDATA 23-24'!AQ$100)</f>
        <v>2078</v>
      </c>
    </row>
    <row r="103" spans="1:49" x14ac:dyDescent="0.35">
      <c r="A103" t="s">
        <v>648</v>
      </c>
      <c r="B103" t="s">
        <v>654</v>
      </c>
      <c r="C103" t="s">
        <v>55</v>
      </c>
      <c r="D103" t="s">
        <v>564</v>
      </c>
      <c r="E103" s="2">
        <v>45199</v>
      </c>
      <c r="F103">
        <v>5917</v>
      </c>
      <c r="G103" t="str">
        <f>VLOOKUP($C103,'[1]LKUP PCNDES'!$F$2:$H$12,2,FALSE)</f>
        <v>Percentage of patients in long stay residential or homes who received a seasonal influenza vaccination between 1 September and 31 March</v>
      </c>
      <c r="H103" t="str">
        <f>VLOOKUP($C103,'[1]LKUP PCNDES'!$F$2:$H$12,3,FALSE)</f>
        <v>Flu_Vacs</v>
      </c>
      <c r="I103" t="str">
        <f>VLOOKUP($B103,'[1]LKUP PCNDES'!$C$17:$H$60,4,FALSE)</f>
        <v>NHS South East London ICB</v>
      </c>
      <c r="J103" t="str">
        <f>VLOOKUP($B103,'[1]LKUP PCNDES'!$C$17:$H$60,6,FALSE)</f>
        <v>SEL</v>
      </c>
      <c r="R103" t="s">
        <v>110</v>
      </c>
      <c r="S103" t="s">
        <v>653</v>
      </c>
      <c r="T103" s="177"/>
      <c r="U103" s="177"/>
      <c r="V103" s="177"/>
      <c r="W103" s="177"/>
      <c r="X103" s="177"/>
      <c r="Y103" s="177"/>
      <c r="Z103" s="177"/>
      <c r="AA103" s="177"/>
      <c r="AB103" s="177"/>
      <c r="AC103">
        <v>1090</v>
      </c>
      <c r="AD103">
        <v>1362</v>
      </c>
      <c r="AE103">
        <v>1583</v>
      </c>
      <c r="AF103">
        <f>SUMIFS('PCN DES MetricDATA 23-24'!$F:$F,'PCN DES MetricDATA 23-24'!$B:$B,'PCN DES MetricDATA 23-24'!$S103,'PCN DES MetricDATA 23-24'!$C:$C,'PCN DES MetricDATA 23-24'!$Y$97,'PCN DES MetricDATA 23-24'!$D:$D,'PCN DES MetricDATA 23-24'!$Y$96,'PCN DES MetricDATA 23-24'!$E:$E,'PCN DES MetricDATA 23-24'!AF$100)</f>
        <v>183</v>
      </c>
      <c r="AG103">
        <f>SUMIFS('PCN DES MetricDATA 23-24'!$F:$F,'PCN DES MetricDATA 23-24'!$B:$B,'PCN DES MetricDATA 23-24'!$S103,'PCN DES MetricDATA 23-24'!$C:$C,'PCN DES MetricDATA 23-24'!$Y$97,'PCN DES MetricDATA 23-24'!$D:$D,'PCN DES MetricDATA 23-24'!$Y$96,'PCN DES MetricDATA 23-24'!$E:$E,'PCN DES MetricDATA 23-24'!AG$100)</f>
        <v>388</v>
      </c>
      <c r="AH103">
        <f>SUMIFS('PCN DES MetricDATA 23-24'!$F:$F,'PCN DES MetricDATA 23-24'!$B:$B,'PCN DES MetricDATA 23-24'!$S103,'PCN DES MetricDATA 23-24'!$C:$C,'PCN DES MetricDATA 23-24'!$Y$97,'PCN DES MetricDATA 23-24'!$D:$D,'PCN DES MetricDATA 23-24'!$Y$96,'PCN DES MetricDATA 23-24'!$E:$E,'PCN DES MetricDATA 23-24'!AH$100)</f>
        <v>680</v>
      </c>
      <c r="AI103">
        <f>SUMIFS('PCN DES MetricDATA 23-24'!$F:$F,'PCN DES MetricDATA 23-24'!$B:$B,'PCN DES MetricDATA 23-24'!$S103,'PCN DES MetricDATA 23-24'!$C:$C,'PCN DES MetricDATA 23-24'!$Y$97,'PCN DES MetricDATA 23-24'!$D:$D,'PCN DES MetricDATA 23-24'!$Y$96,'PCN DES MetricDATA 23-24'!$E:$E,'PCN DES MetricDATA 23-24'!AI$100)</f>
        <v>887</v>
      </c>
      <c r="AJ103">
        <f>SUMIFS('PCN DES MetricDATA 23-24'!$F:$F,'PCN DES MetricDATA 23-24'!$B:$B,'PCN DES MetricDATA 23-24'!$S103,'PCN DES MetricDATA 23-24'!$C:$C,'PCN DES MetricDATA 23-24'!$Y$97,'PCN DES MetricDATA 23-24'!$D:$D,'PCN DES MetricDATA 23-24'!$Y$96,'PCN DES MetricDATA 23-24'!$E:$E,'PCN DES MetricDATA 23-24'!AJ$100)</f>
        <v>1111</v>
      </c>
      <c r="AK103">
        <f>SUMIFS('PCN DES MetricDATA 23-24'!$F:$F,'PCN DES MetricDATA 23-24'!$B:$B,'PCN DES MetricDATA 23-24'!$S103,'PCN DES MetricDATA 23-24'!$C:$C,'PCN DES MetricDATA 23-24'!$Y$97,'PCN DES MetricDATA 23-24'!$D:$D,'PCN DES MetricDATA 23-24'!$Y$96,'PCN DES MetricDATA 23-24'!$E:$E,'PCN DES MetricDATA 23-24'!AK$100)</f>
        <v>1355</v>
      </c>
      <c r="AL103">
        <f>SUMIFS('PCN DES MetricDATA 23-24'!$F:$F,'PCN DES MetricDATA 23-24'!$B:$B,'PCN DES MetricDATA 23-24'!$S103,'PCN DES MetricDATA 23-24'!$C:$C,'PCN DES MetricDATA 23-24'!$Y$97,'PCN DES MetricDATA 23-24'!$D:$D,'PCN DES MetricDATA 23-24'!$Y$96,'PCN DES MetricDATA 23-24'!$E:$E,'PCN DES MetricDATA 23-24'!AL$100)</f>
        <v>1293</v>
      </c>
      <c r="AM103">
        <f>SUMIFS('PCN DES MetricDATA 23-24'!$F:$F,'PCN DES MetricDATA 23-24'!$B:$B,'PCN DES MetricDATA 23-24'!$S103,'PCN DES MetricDATA 23-24'!$C:$C,'PCN DES MetricDATA 23-24'!$Y$97,'PCN DES MetricDATA 23-24'!$D:$D,'PCN DES MetricDATA 23-24'!$Y$96,'PCN DES MetricDATA 23-24'!$E:$E,'PCN DES MetricDATA 23-24'!AM$100)</f>
        <v>1571</v>
      </c>
      <c r="AN103">
        <f>SUMIFS('PCN DES MetricDATA 23-24'!$F:$F,'PCN DES MetricDATA 23-24'!$B:$B,'PCN DES MetricDATA 23-24'!$S103,'PCN DES MetricDATA 23-24'!$C:$C,'PCN DES MetricDATA 23-24'!$Y$97,'PCN DES MetricDATA 23-24'!$D:$D,'PCN DES MetricDATA 23-24'!$Y$96,'PCN DES MetricDATA 23-24'!$E:$E,'PCN DES MetricDATA 23-24'!AN$100)</f>
        <v>1886</v>
      </c>
      <c r="AO103">
        <f>SUMIFS('PCN DES MetricDATA 23-24'!$F:$F,'PCN DES MetricDATA 23-24'!$B:$B,'PCN DES MetricDATA 23-24'!$S103,'PCN DES MetricDATA 23-24'!$C:$C,'PCN DES MetricDATA 23-24'!$Y$97,'PCN DES MetricDATA 23-24'!$D:$D,'PCN DES MetricDATA 23-24'!$Y$96,'PCN DES MetricDATA 23-24'!$E:$E,'PCN DES MetricDATA 23-24'!AO$100)</f>
        <v>2269</v>
      </c>
      <c r="AP103">
        <f>SUMIFS('PCN DES MetricDATA 23-24'!$F:$F,'PCN DES MetricDATA 23-24'!$B:$B,'PCN DES MetricDATA 23-24'!$S103,'PCN DES MetricDATA 23-24'!$C:$C,'PCN DES MetricDATA 23-24'!$Y$97,'PCN DES MetricDATA 23-24'!$D:$D,'PCN DES MetricDATA 23-24'!$Y$96,'PCN DES MetricDATA 23-24'!$E:$E,'PCN DES MetricDATA 23-24'!AP$100)</f>
        <v>2750</v>
      </c>
      <c r="AQ103">
        <f>SUMIFS('PCN DES MetricDATA 23-24'!$F:$F,'PCN DES MetricDATA 23-24'!$B:$B,'PCN DES MetricDATA 23-24'!$S103,'PCN DES MetricDATA 23-24'!$C:$C,'PCN DES MetricDATA 23-24'!$Y$97,'PCN DES MetricDATA 23-24'!$D:$D,'PCN DES MetricDATA 23-24'!$Y$96,'PCN DES MetricDATA 23-24'!$E:$E,'PCN DES MetricDATA 23-24'!AQ$100)</f>
        <v>3216</v>
      </c>
    </row>
    <row r="104" spans="1:49" x14ac:dyDescent="0.35">
      <c r="A104" t="s">
        <v>648</v>
      </c>
      <c r="B104" t="s">
        <v>654</v>
      </c>
      <c r="C104" t="s">
        <v>55</v>
      </c>
      <c r="D104" t="s">
        <v>564</v>
      </c>
      <c r="E104" s="2">
        <v>45230</v>
      </c>
      <c r="F104">
        <v>5513</v>
      </c>
      <c r="G104" t="str">
        <f>VLOOKUP($C104,'[1]LKUP PCNDES'!$F$2:$H$12,2,FALSE)</f>
        <v>Percentage of patients in long stay residential or homes who received a seasonal influenza vaccination between 1 September and 31 March</v>
      </c>
      <c r="H104" t="str">
        <f>VLOOKUP($C104,'[1]LKUP PCNDES'!$F$2:$H$12,3,FALSE)</f>
        <v>Flu_Vacs</v>
      </c>
      <c r="I104" t="str">
        <f>VLOOKUP($B104,'[1]LKUP PCNDES'!$C$17:$H$60,4,FALSE)</f>
        <v>NHS South East London ICB</v>
      </c>
      <c r="J104" t="str">
        <f>VLOOKUP($B104,'[1]LKUP PCNDES'!$C$17:$H$60,6,FALSE)</f>
        <v>SEL</v>
      </c>
      <c r="R104" t="s">
        <v>112</v>
      </c>
      <c r="S104" t="s">
        <v>654</v>
      </c>
      <c r="T104" s="177"/>
      <c r="U104" s="177"/>
      <c r="V104" s="177"/>
      <c r="W104" s="177"/>
      <c r="X104" s="177"/>
      <c r="Y104" s="177"/>
      <c r="Z104" s="177"/>
      <c r="AA104" s="177"/>
      <c r="AB104" s="177"/>
      <c r="AC104">
        <v>2206</v>
      </c>
      <c r="AD104">
        <v>1475</v>
      </c>
      <c r="AE104">
        <v>2876</v>
      </c>
      <c r="AF104">
        <f>SUMIFS('PCN DES MetricDATA 23-24'!$F:$F,'PCN DES MetricDATA 23-24'!$B:$B,'PCN DES MetricDATA 23-24'!$S104,'PCN DES MetricDATA 23-24'!$C:$C,'PCN DES MetricDATA 23-24'!$Y$97,'PCN DES MetricDATA 23-24'!$D:$D,'PCN DES MetricDATA 23-24'!$Y$96,'PCN DES MetricDATA 23-24'!$E:$E,'PCN DES MetricDATA 23-24'!AF$100)</f>
        <v>253</v>
      </c>
      <c r="AG104">
        <f>SUMIFS('PCN DES MetricDATA 23-24'!$F:$F,'PCN DES MetricDATA 23-24'!$B:$B,'PCN DES MetricDATA 23-24'!$S104,'PCN DES MetricDATA 23-24'!$C:$C,'PCN DES MetricDATA 23-24'!$Y$97,'PCN DES MetricDATA 23-24'!$D:$D,'PCN DES MetricDATA 23-24'!$Y$96,'PCN DES MetricDATA 23-24'!$E:$E,'PCN DES MetricDATA 23-24'!AG$100)</f>
        <v>466</v>
      </c>
      <c r="AH104">
        <f>SUMIFS('PCN DES MetricDATA 23-24'!$F:$F,'PCN DES MetricDATA 23-24'!$B:$B,'PCN DES MetricDATA 23-24'!$S104,'PCN DES MetricDATA 23-24'!$C:$C,'PCN DES MetricDATA 23-24'!$Y$97,'PCN DES MetricDATA 23-24'!$D:$D,'PCN DES MetricDATA 23-24'!$Y$96,'PCN DES MetricDATA 23-24'!$E:$E,'PCN DES MetricDATA 23-24'!AH$100)</f>
        <v>702</v>
      </c>
      <c r="AI104">
        <f>SUMIFS('PCN DES MetricDATA 23-24'!$F:$F,'PCN DES MetricDATA 23-24'!$B:$B,'PCN DES MetricDATA 23-24'!$S104,'PCN DES MetricDATA 23-24'!$C:$C,'PCN DES MetricDATA 23-24'!$Y$97,'PCN DES MetricDATA 23-24'!$D:$D,'PCN DES MetricDATA 23-24'!$Y$96,'PCN DES MetricDATA 23-24'!$E:$E,'PCN DES MetricDATA 23-24'!AI$100)</f>
        <v>810</v>
      </c>
      <c r="AJ104">
        <f>SUMIFS('PCN DES MetricDATA 23-24'!$F:$F,'PCN DES MetricDATA 23-24'!$B:$B,'PCN DES MetricDATA 23-24'!$S104,'PCN DES MetricDATA 23-24'!$C:$C,'PCN DES MetricDATA 23-24'!$Y$97,'PCN DES MetricDATA 23-24'!$D:$D,'PCN DES MetricDATA 23-24'!$Y$96,'PCN DES MetricDATA 23-24'!$E:$E,'PCN DES MetricDATA 23-24'!AJ$100)</f>
        <v>1172</v>
      </c>
      <c r="AK104">
        <f>SUMIFS('PCN DES MetricDATA 23-24'!$F:$F,'PCN DES MetricDATA 23-24'!$B:$B,'PCN DES MetricDATA 23-24'!$S104,'PCN DES MetricDATA 23-24'!$C:$C,'PCN DES MetricDATA 23-24'!$Y$97,'PCN DES MetricDATA 23-24'!$D:$D,'PCN DES MetricDATA 23-24'!$Y$96,'PCN DES MetricDATA 23-24'!$E:$E,'PCN DES MetricDATA 23-24'!AK$100)</f>
        <v>1416</v>
      </c>
      <c r="AL104">
        <f>SUMIFS('PCN DES MetricDATA 23-24'!$F:$F,'PCN DES MetricDATA 23-24'!$B:$B,'PCN DES MetricDATA 23-24'!$S104,'PCN DES MetricDATA 23-24'!$C:$C,'PCN DES MetricDATA 23-24'!$Y$97,'PCN DES MetricDATA 23-24'!$D:$D,'PCN DES MetricDATA 23-24'!$Y$96,'PCN DES MetricDATA 23-24'!$E:$E,'PCN DES MetricDATA 23-24'!AL$100)</f>
        <v>1557</v>
      </c>
      <c r="AM104">
        <f>SUMIFS('PCN DES MetricDATA 23-24'!$F:$F,'PCN DES MetricDATA 23-24'!$B:$B,'PCN DES MetricDATA 23-24'!$S104,'PCN DES MetricDATA 23-24'!$C:$C,'PCN DES MetricDATA 23-24'!$Y$97,'PCN DES MetricDATA 23-24'!$D:$D,'PCN DES MetricDATA 23-24'!$Y$96,'PCN DES MetricDATA 23-24'!$E:$E,'PCN DES MetricDATA 23-24'!AM$100)</f>
        <v>1900</v>
      </c>
      <c r="AN104">
        <f>SUMIFS('PCN DES MetricDATA 23-24'!$F:$F,'PCN DES MetricDATA 23-24'!$B:$B,'PCN DES MetricDATA 23-24'!$S104,'PCN DES MetricDATA 23-24'!$C:$C,'PCN DES MetricDATA 23-24'!$Y$97,'PCN DES MetricDATA 23-24'!$D:$D,'PCN DES MetricDATA 23-24'!$Y$96,'PCN DES MetricDATA 23-24'!$E:$E,'PCN DES MetricDATA 23-24'!AN$100)</f>
        <v>2214</v>
      </c>
      <c r="AO104">
        <f>SUMIFS('PCN DES MetricDATA 23-24'!$F:$F,'PCN DES MetricDATA 23-24'!$B:$B,'PCN DES MetricDATA 23-24'!$S104,'PCN DES MetricDATA 23-24'!$C:$C,'PCN DES MetricDATA 23-24'!$Y$97,'PCN DES MetricDATA 23-24'!$D:$D,'PCN DES MetricDATA 23-24'!$Y$96,'PCN DES MetricDATA 23-24'!$E:$E,'PCN DES MetricDATA 23-24'!AO$100)</f>
        <v>2530</v>
      </c>
      <c r="AP104">
        <f>SUMIFS('PCN DES MetricDATA 23-24'!$F:$F,'PCN DES MetricDATA 23-24'!$B:$B,'PCN DES MetricDATA 23-24'!$S104,'PCN DES MetricDATA 23-24'!$C:$C,'PCN DES MetricDATA 23-24'!$Y$97,'PCN DES MetricDATA 23-24'!$D:$D,'PCN DES MetricDATA 23-24'!$Y$96,'PCN DES MetricDATA 23-24'!$E:$E,'PCN DES MetricDATA 23-24'!AP$100)</f>
        <v>2691</v>
      </c>
      <c r="AQ104">
        <f>SUMIFS('PCN DES MetricDATA 23-24'!$F:$F,'PCN DES MetricDATA 23-24'!$B:$B,'PCN DES MetricDATA 23-24'!$S104,'PCN DES MetricDATA 23-24'!$C:$C,'PCN DES MetricDATA 23-24'!$Y$97,'PCN DES MetricDATA 23-24'!$D:$D,'PCN DES MetricDATA 23-24'!$Y$96,'PCN DES MetricDATA 23-24'!$E:$E,'PCN DES MetricDATA 23-24'!AQ$100)</f>
        <v>2965</v>
      </c>
    </row>
    <row r="105" spans="1:49" x14ac:dyDescent="0.35">
      <c r="A105" t="s">
        <v>648</v>
      </c>
      <c r="B105" t="s">
        <v>654</v>
      </c>
      <c r="C105" t="s">
        <v>55</v>
      </c>
      <c r="D105" t="s">
        <v>564</v>
      </c>
      <c r="E105" s="2">
        <v>45260</v>
      </c>
      <c r="F105">
        <v>5347</v>
      </c>
      <c r="G105" t="str">
        <f>VLOOKUP($C105,'[1]LKUP PCNDES'!$F$2:$H$12,2,FALSE)</f>
        <v>Percentage of patients in long stay residential or homes who received a seasonal influenza vaccination between 1 September and 31 March</v>
      </c>
      <c r="H105" t="str">
        <f>VLOOKUP($C105,'[1]LKUP PCNDES'!$F$2:$H$12,3,FALSE)</f>
        <v>Flu_Vacs</v>
      </c>
      <c r="I105" t="str">
        <f>VLOOKUP($B105,'[1]LKUP PCNDES'!$C$17:$H$60,4,FALSE)</f>
        <v>NHS South East London ICB</v>
      </c>
      <c r="J105" t="str">
        <f>VLOOKUP($B105,'[1]LKUP PCNDES'!$C$17:$H$60,6,FALSE)</f>
        <v>SEL</v>
      </c>
      <c r="R105" t="s">
        <v>114</v>
      </c>
      <c r="S105" t="s">
        <v>656</v>
      </c>
      <c r="T105" s="177"/>
      <c r="U105" s="177"/>
      <c r="V105" s="177"/>
      <c r="W105" s="177"/>
      <c r="X105" s="177"/>
      <c r="Y105" s="177"/>
      <c r="Z105" s="177"/>
      <c r="AA105" s="177"/>
      <c r="AB105" s="177"/>
      <c r="AC105">
        <v>4818</v>
      </c>
      <c r="AD105">
        <v>5014</v>
      </c>
      <c r="AE105">
        <v>5426</v>
      </c>
      <c r="AF105">
        <f>SUMIFS('PCN DES MetricDATA 23-24'!$F:$F,'PCN DES MetricDATA 23-24'!$B:$B,'PCN DES MetricDATA 23-24'!$S105,'PCN DES MetricDATA 23-24'!$C:$C,'PCN DES MetricDATA 23-24'!$Y$97,'PCN DES MetricDATA 23-24'!$D:$D,'PCN DES MetricDATA 23-24'!$Y$96,'PCN DES MetricDATA 23-24'!$E:$E,'PCN DES MetricDATA 23-24'!AF$100)</f>
        <v>439</v>
      </c>
      <c r="AG105">
        <f>SUMIFS('PCN DES MetricDATA 23-24'!$F:$F,'PCN DES MetricDATA 23-24'!$B:$B,'PCN DES MetricDATA 23-24'!$S105,'PCN DES MetricDATA 23-24'!$C:$C,'PCN DES MetricDATA 23-24'!$Y$97,'PCN DES MetricDATA 23-24'!$D:$D,'PCN DES MetricDATA 23-24'!$Y$96,'PCN DES MetricDATA 23-24'!$E:$E,'PCN DES MetricDATA 23-24'!AG$100)</f>
        <v>787</v>
      </c>
      <c r="AH105">
        <f>SUMIFS('PCN DES MetricDATA 23-24'!$F:$F,'PCN DES MetricDATA 23-24'!$B:$B,'PCN DES MetricDATA 23-24'!$S105,'PCN DES MetricDATA 23-24'!$C:$C,'PCN DES MetricDATA 23-24'!$Y$97,'PCN DES MetricDATA 23-24'!$D:$D,'PCN DES MetricDATA 23-24'!$Y$96,'PCN DES MetricDATA 23-24'!$E:$E,'PCN DES MetricDATA 23-24'!AH$100)</f>
        <v>1328</v>
      </c>
      <c r="AI105">
        <f>SUMIFS('PCN DES MetricDATA 23-24'!$F:$F,'PCN DES MetricDATA 23-24'!$B:$B,'PCN DES MetricDATA 23-24'!$S105,'PCN DES MetricDATA 23-24'!$C:$C,'PCN DES MetricDATA 23-24'!$Y$97,'PCN DES MetricDATA 23-24'!$D:$D,'PCN DES MetricDATA 23-24'!$Y$96,'PCN DES MetricDATA 23-24'!$E:$E,'PCN DES MetricDATA 23-24'!AI$100)</f>
        <v>1639</v>
      </c>
      <c r="AJ105">
        <f>SUMIFS('PCN DES MetricDATA 23-24'!$F:$F,'PCN DES MetricDATA 23-24'!$B:$B,'PCN DES MetricDATA 23-24'!$S105,'PCN DES MetricDATA 23-24'!$C:$C,'PCN DES MetricDATA 23-24'!$Y$97,'PCN DES MetricDATA 23-24'!$D:$D,'PCN DES MetricDATA 23-24'!$Y$96,'PCN DES MetricDATA 23-24'!$E:$E,'PCN DES MetricDATA 23-24'!AJ$100)</f>
        <v>1858</v>
      </c>
      <c r="AK105">
        <f>SUMIFS('PCN DES MetricDATA 23-24'!$F:$F,'PCN DES MetricDATA 23-24'!$B:$B,'PCN DES MetricDATA 23-24'!$S105,'PCN DES MetricDATA 23-24'!$C:$C,'PCN DES MetricDATA 23-24'!$Y$97,'PCN DES MetricDATA 23-24'!$D:$D,'PCN DES MetricDATA 23-24'!$Y$96,'PCN DES MetricDATA 23-24'!$E:$E,'PCN DES MetricDATA 23-24'!AK$100)</f>
        <v>2223</v>
      </c>
      <c r="AL105">
        <f>SUMIFS('PCN DES MetricDATA 23-24'!$F:$F,'PCN DES MetricDATA 23-24'!$B:$B,'PCN DES MetricDATA 23-24'!$S105,'PCN DES MetricDATA 23-24'!$C:$C,'PCN DES MetricDATA 23-24'!$Y$97,'PCN DES MetricDATA 23-24'!$D:$D,'PCN DES MetricDATA 23-24'!$Y$96,'PCN DES MetricDATA 23-24'!$E:$E,'PCN DES MetricDATA 23-24'!AL$100)</f>
        <v>2556</v>
      </c>
      <c r="AM105">
        <f>SUMIFS('PCN DES MetricDATA 23-24'!$F:$F,'PCN DES MetricDATA 23-24'!$B:$B,'PCN DES MetricDATA 23-24'!$S105,'PCN DES MetricDATA 23-24'!$C:$C,'PCN DES MetricDATA 23-24'!$Y$97,'PCN DES MetricDATA 23-24'!$D:$D,'PCN DES MetricDATA 23-24'!$Y$96,'PCN DES MetricDATA 23-24'!$E:$E,'PCN DES MetricDATA 23-24'!AM$100)</f>
        <v>2902</v>
      </c>
      <c r="AN105">
        <f>SUMIFS('PCN DES MetricDATA 23-24'!$F:$F,'PCN DES MetricDATA 23-24'!$B:$B,'PCN DES MetricDATA 23-24'!$S105,'PCN DES MetricDATA 23-24'!$C:$C,'PCN DES MetricDATA 23-24'!$Y$97,'PCN DES MetricDATA 23-24'!$D:$D,'PCN DES MetricDATA 23-24'!$Y$96,'PCN DES MetricDATA 23-24'!$E:$E,'PCN DES MetricDATA 23-24'!AN$100)</f>
        <v>3130</v>
      </c>
      <c r="AO105">
        <f>SUMIFS('PCN DES MetricDATA 23-24'!$F:$F,'PCN DES MetricDATA 23-24'!$B:$B,'PCN DES MetricDATA 23-24'!$S105,'PCN DES MetricDATA 23-24'!$C:$C,'PCN DES MetricDATA 23-24'!$Y$97,'PCN DES MetricDATA 23-24'!$D:$D,'PCN DES MetricDATA 23-24'!$Y$96,'PCN DES MetricDATA 23-24'!$E:$E,'PCN DES MetricDATA 23-24'!AO$100)</f>
        <v>3612</v>
      </c>
      <c r="AP105">
        <f>SUMIFS('PCN DES MetricDATA 23-24'!$F:$F,'PCN DES MetricDATA 23-24'!$B:$B,'PCN DES MetricDATA 23-24'!$S105,'PCN DES MetricDATA 23-24'!$C:$C,'PCN DES MetricDATA 23-24'!$Y$97,'PCN DES MetricDATA 23-24'!$D:$D,'PCN DES MetricDATA 23-24'!$Y$96,'PCN DES MetricDATA 23-24'!$E:$E,'PCN DES MetricDATA 23-24'!AP$100)</f>
        <v>3879</v>
      </c>
      <c r="AQ105">
        <f>SUMIFS('PCN DES MetricDATA 23-24'!$F:$F,'PCN DES MetricDATA 23-24'!$B:$B,'PCN DES MetricDATA 23-24'!$S105,'PCN DES MetricDATA 23-24'!$C:$C,'PCN DES MetricDATA 23-24'!$Y$97,'PCN DES MetricDATA 23-24'!$D:$D,'PCN DES MetricDATA 23-24'!$Y$96,'PCN DES MetricDATA 23-24'!$E:$E,'PCN DES MetricDATA 23-24'!AQ$100)</f>
        <v>4068</v>
      </c>
    </row>
    <row r="106" spans="1:49" x14ac:dyDescent="0.35">
      <c r="A106" t="s">
        <v>648</v>
      </c>
      <c r="B106" t="s">
        <v>654</v>
      </c>
      <c r="C106" t="s">
        <v>55</v>
      </c>
      <c r="D106" t="s">
        <v>564</v>
      </c>
      <c r="E106" s="2">
        <v>45291</v>
      </c>
      <c r="F106">
        <v>5421</v>
      </c>
      <c r="G106" t="str">
        <f>VLOOKUP($C106,'[1]LKUP PCNDES'!$F$2:$H$12,2,FALSE)</f>
        <v>Percentage of patients in long stay residential or homes who received a seasonal influenza vaccination between 1 September and 31 March</v>
      </c>
      <c r="H106" t="str">
        <f>VLOOKUP($C106,'[1]LKUP PCNDES'!$F$2:$H$12,3,FALSE)</f>
        <v>Flu_Vacs</v>
      </c>
      <c r="I106" t="str">
        <f>VLOOKUP($B106,'[1]LKUP PCNDES'!$C$17:$H$60,4,FALSE)</f>
        <v>NHS South East London ICB</v>
      </c>
      <c r="J106" t="str">
        <f>VLOOKUP($B106,'[1]LKUP PCNDES'!$C$17:$H$60,6,FALSE)</f>
        <v>SEL</v>
      </c>
      <c r="R106" t="s">
        <v>95</v>
      </c>
      <c r="S106" t="s">
        <v>95</v>
      </c>
      <c r="T106" s="177"/>
      <c r="U106" s="177"/>
      <c r="V106" s="177"/>
      <c r="W106" s="177"/>
      <c r="X106" s="177"/>
      <c r="Y106" s="177"/>
      <c r="Z106" s="177"/>
      <c r="AA106" s="177"/>
      <c r="AB106" s="177"/>
      <c r="AC106">
        <f>SUM(AC101:AC105)</f>
        <v>12217</v>
      </c>
      <c r="AD106">
        <f t="shared" ref="AD106:AE106" si="23">SUM(AD101:AD105)</f>
        <v>11956</v>
      </c>
      <c r="AE106">
        <f t="shared" si="23"/>
        <v>15552</v>
      </c>
      <c r="AF106">
        <f>SUM(AF101:AF105)</f>
        <v>1305</v>
      </c>
      <c r="AG106">
        <f t="shared" ref="AG106:AQ106" si="24">SUM(AG101:AG105)</f>
        <v>2479</v>
      </c>
      <c r="AH106">
        <f t="shared" si="24"/>
        <v>3948</v>
      </c>
      <c r="AI106">
        <f t="shared" si="24"/>
        <v>5041</v>
      </c>
      <c r="AJ106">
        <f t="shared" si="24"/>
        <v>6032</v>
      </c>
      <c r="AK106">
        <f t="shared" si="24"/>
        <v>7546</v>
      </c>
      <c r="AL106">
        <f t="shared" si="24"/>
        <v>8637</v>
      </c>
      <c r="AM106">
        <f t="shared" si="24"/>
        <v>10900</v>
      </c>
      <c r="AN106">
        <f t="shared" si="24"/>
        <v>12795</v>
      </c>
      <c r="AO106">
        <f t="shared" si="24"/>
        <v>15134</v>
      </c>
      <c r="AP106">
        <f t="shared" si="24"/>
        <v>17100</v>
      </c>
      <c r="AQ106">
        <f t="shared" si="24"/>
        <v>19278</v>
      </c>
    </row>
    <row r="107" spans="1:49" x14ac:dyDescent="0.35">
      <c r="A107" t="s">
        <v>648</v>
      </c>
      <c r="B107" t="s">
        <v>654</v>
      </c>
      <c r="C107" t="s">
        <v>55</v>
      </c>
      <c r="D107" t="s">
        <v>564</v>
      </c>
      <c r="E107" s="2">
        <v>45322</v>
      </c>
      <c r="F107">
        <v>5296</v>
      </c>
      <c r="G107" t="str">
        <f>VLOOKUP($C107,'[1]LKUP PCNDES'!$F$2:$H$12,2,FALSE)</f>
        <v>Percentage of patients in long stay residential or homes who received a seasonal influenza vaccination between 1 September and 31 March</v>
      </c>
      <c r="H107" t="str">
        <f>VLOOKUP($C107,'[1]LKUP PCNDES'!$F$2:$H$12,3,FALSE)</f>
        <v>Flu_Vacs</v>
      </c>
      <c r="I107" t="str">
        <f>VLOOKUP($B107,'[1]LKUP PCNDES'!$C$17:$H$60,4,FALSE)</f>
        <v>NHS South East London ICB</v>
      </c>
      <c r="J107" t="str">
        <f>VLOOKUP($B107,'[1]LKUP PCNDES'!$C$17:$H$60,6,FALSE)</f>
        <v>SEL</v>
      </c>
      <c r="R107" t="s">
        <v>626</v>
      </c>
      <c r="S107" t="s">
        <v>626</v>
      </c>
      <c r="T107" s="177"/>
      <c r="U107" s="177"/>
      <c r="V107" s="177"/>
      <c r="W107" s="177"/>
      <c r="X107" s="177"/>
      <c r="Y107" s="177"/>
      <c r="Z107" s="177"/>
      <c r="AA107" s="177"/>
      <c r="AB107" s="177"/>
      <c r="AF107">
        <f>SUMIFS('PCN DES MetricDATA 23-24'!$F:$F,'PCN DES MetricDATA 23-24'!$B:$B,'PCN DES MetricDATA 23-24'!$S107,'PCN DES MetricDATA 23-24'!$C:$C,'PCN DES MetricDATA 23-24'!$Y$97,'PCN DES MetricDATA 23-24'!$D:$D,'PCN DES MetricDATA 23-24'!$Y$96,'PCN DES MetricDATA 23-24'!$E:$E,'PCN DES MetricDATA 23-24'!AF$100)</f>
        <v>16451</v>
      </c>
      <c r="AG107">
        <f>SUMIFS('PCN DES MetricDATA 23-24'!$F:$F,'PCN DES MetricDATA 23-24'!$B:$B,'PCN DES MetricDATA 23-24'!$S107,'PCN DES MetricDATA 23-24'!$C:$C,'PCN DES MetricDATA 23-24'!$Y$97,'PCN DES MetricDATA 23-24'!$D:$D,'PCN DES MetricDATA 23-24'!$Y$96,'PCN DES MetricDATA 23-24'!$E:$E,'PCN DES MetricDATA 23-24'!AG$100)</f>
        <v>33817</v>
      </c>
      <c r="AH107">
        <f>SUMIFS('PCN DES MetricDATA 23-24'!$F:$F,'PCN DES MetricDATA 23-24'!$B:$B,'PCN DES MetricDATA 23-24'!$S107,'PCN DES MetricDATA 23-24'!$C:$C,'PCN DES MetricDATA 23-24'!$Y$97,'PCN DES MetricDATA 23-24'!$D:$D,'PCN DES MetricDATA 23-24'!$Y$96,'PCN DES MetricDATA 23-24'!$E:$E,'PCN DES MetricDATA 23-24'!AH$100)</f>
        <v>54116</v>
      </c>
      <c r="AI107">
        <f>SUMIFS('PCN DES MetricDATA 23-24'!$F:$F,'PCN DES MetricDATA 23-24'!$B:$B,'PCN DES MetricDATA 23-24'!$S107,'PCN DES MetricDATA 23-24'!$C:$C,'PCN DES MetricDATA 23-24'!$Y$97,'PCN DES MetricDATA 23-24'!$D:$D,'PCN DES MetricDATA 23-24'!$Y$96,'PCN DES MetricDATA 23-24'!$E:$E,'PCN DES MetricDATA 23-24'!AI$100)</f>
        <v>72100</v>
      </c>
      <c r="AJ107">
        <f>SUMIFS('PCN DES MetricDATA 23-24'!$F:$F,'PCN DES MetricDATA 23-24'!$B:$B,'PCN DES MetricDATA 23-24'!$S107,'PCN DES MetricDATA 23-24'!$C:$C,'PCN DES MetricDATA 23-24'!$Y$97,'PCN DES MetricDATA 23-24'!$D:$D,'PCN DES MetricDATA 23-24'!$Y$96,'PCN DES MetricDATA 23-24'!$E:$E,'PCN DES MetricDATA 23-24'!AJ$100)</f>
        <v>88932</v>
      </c>
      <c r="AK107">
        <f>SUMIFS('PCN DES MetricDATA 23-24'!$F:$F,'PCN DES MetricDATA 23-24'!$B:$B,'PCN DES MetricDATA 23-24'!$S107,'PCN DES MetricDATA 23-24'!$C:$C,'PCN DES MetricDATA 23-24'!$Y$97,'PCN DES MetricDATA 23-24'!$D:$D,'PCN DES MetricDATA 23-24'!$Y$96,'PCN DES MetricDATA 23-24'!$E:$E,'PCN DES MetricDATA 23-24'!AK$100)</f>
        <v>109594</v>
      </c>
      <c r="AL107">
        <f>SUMIFS('PCN DES MetricDATA 23-24'!$F:$F,'PCN DES MetricDATA 23-24'!$B:$B,'PCN DES MetricDATA 23-24'!$S107,'PCN DES MetricDATA 23-24'!$C:$C,'PCN DES MetricDATA 23-24'!$Y$97,'PCN DES MetricDATA 23-24'!$D:$D,'PCN DES MetricDATA 23-24'!$Y$96,'PCN DES MetricDATA 23-24'!$E:$E,'PCN DES MetricDATA 23-24'!AL$100)</f>
        <v>127752</v>
      </c>
      <c r="AM107">
        <f>SUMIFS('PCN DES MetricDATA 23-24'!$F:$F,'PCN DES MetricDATA 23-24'!$B:$B,'PCN DES MetricDATA 23-24'!$S107,'PCN DES MetricDATA 23-24'!$C:$C,'PCN DES MetricDATA 23-24'!$Y$97,'PCN DES MetricDATA 23-24'!$D:$D,'PCN DES MetricDATA 23-24'!$Y$96,'PCN DES MetricDATA 23-24'!$E:$E,'PCN DES MetricDATA 23-24'!AM$100)</f>
        <v>144153</v>
      </c>
      <c r="AN107">
        <f>SUMIFS('PCN DES MetricDATA 23-24'!$F:$F,'PCN DES MetricDATA 23-24'!$B:$B,'PCN DES MetricDATA 23-24'!$S107,'PCN DES MetricDATA 23-24'!$C:$C,'PCN DES MetricDATA 23-24'!$Y$97,'PCN DES MetricDATA 23-24'!$D:$D,'PCN DES MetricDATA 23-24'!$Y$96,'PCN DES MetricDATA 23-24'!$E:$E,'PCN DES MetricDATA 23-24'!AN$100)</f>
        <v>159556</v>
      </c>
      <c r="AO107">
        <f>SUMIFS('PCN DES MetricDATA 23-24'!$F:$F,'PCN DES MetricDATA 23-24'!$B:$B,'PCN DES MetricDATA 23-24'!$S107,'PCN DES MetricDATA 23-24'!$C:$C,'PCN DES MetricDATA 23-24'!$Y$97,'PCN DES MetricDATA 23-24'!$D:$D,'PCN DES MetricDATA 23-24'!$Y$96,'PCN DES MetricDATA 23-24'!$E:$E,'PCN DES MetricDATA 23-24'!AO$100)</f>
        <v>180282</v>
      </c>
      <c r="AP107">
        <f>SUMIFS('PCN DES MetricDATA 23-24'!$F:$F,'PCN DES MetricDATA 23-24'!$B:$B,'PCN DES MetricDATA 23-24'!$S107,'PCN DES MetricDATA 23-24'!$C:$C,'PCN DES MetricDATA 23-24'!$Y$97,'PCN DES MetricDATA 23-24'!$D:$D,'PCN DES MetricDATA 23-24'!$Y$96,'PCN DES MetricDATA 23-24'!$E:$E,'PCN DES MetricDATA 23-24'!AP$100)</f>
        <v>201583</v>
      </c>
      <c r="AQ107">
        <f>SUMIFS('PCN DES MetricDATA 23-24'!$F:$F,'PCN DES MetricDATA 23-24'!$B:$B,'PCN DES MetricDATA 23-24'!$S107,'PCN DES MetricDATA 23-24'!$C:$C,'PCN DES MetricDATA 23-24'!$Y$97,'PCN DES MetricDATA 23-24'!$D:$D,'PCN DES MetricDATA 23-24'!$Y$96,'PCN DES MetricDATA 23-24'!$E:$E,'PCN DES MetricDATA 23-24'!AQ$100)</f>
        <v>222841</v>
      </c>
    </row>
    <row r="108" spans="1:49" x14ac:dyDescent="0.35">
      <c r="A108" t="s">
        <v>648</v>
      </c>
      <c r="B108" t="s">
        <v>654</v>
      </c>
      <c r="C108" t="s">
        <v>55</v>
      </c>
      <c r="D108" t="s">
        <v>564</v>
      </c>
      <c r="E108" s="2">
        <v>45351</v>
      </c>
      <c r="F108">
        <v>5180</v>
      </c>
      <c r="G108" t="str">
        <f>VLOOKUP($C108,'[1]LKUP PCNDES'!$F$2:$H$12,2,FALSE)</f>
        <v>Percentage of patients in long stay residential or homes who received a seasonal influenza vaccination between 1 September and 31 March</v>
      </c>
      <c r="H108" t="str">
        <f>VLOOKUP($C108,'[1]LKUP PCNDES'!$F$2:$H$12,3,FALSE)</f>
        <v>Flu_Vacs</v>
      </c>
      <c r="I108" t="str">
        <f>VLOOKUP($B108,'[1]LKUP PCNDES'!$C$17:$H$60,4,FALSE)</f>
        <v>NHS South East London ICB</v>
      </c>
      <c r="J108" t="str">
        <f>VLOOKUP($B108,'[1]LKUP PCNDES'!$C$17:$H$60,6,FALSE)</f>
        <v>SEL</v>
      </c>
    </row>
    <row r="109" spans="1:49" x14ac:dyDescent="0.35">
      <c r="A109" t="s">
        <v>648</v>
      </c>
      <c r="B109" t="s">
        <v>654</v>
      </c>
      <c r="C109" t="s">
        <v>55</v>
      </c>
      <c r="D109" t="s">
        <v>564</v>
      </c>
      <c r="E109" s="2">
        <v>45382</v>
      </c>
      <c r="F109">
        <v>5107</v>
      </c>
      <c r="G109" t="str">
        <f>VLOOKUP($C109,'[1]LKUP PCNDES'!$F$2:$H$12,2,FALSE)</f>
        <v>Percentage of patients in long stay residential or homes who received a seasonal influenza vaccination between 1 September and 31 March</v>
      </c>
      <c r="H109" t="str">
        <f>VLOOKUP($C109,'[1]LKUP PCNDES'!$F$2:$H$12,3,FALSE)</f>
        <v>Flu_Vacs</v>
      </c>
      <c r="I109" t="str">
        <f>VLOOKUP($B109,'[1]LKUP PCNDES'!$C$17:$H$60,4,FALSE)</f>
        <v>NHS South East London ICB</v>
      </c>
      <c r="J109" t="str">
        <f>VLOOKUP($B109,'[1]LKUP PCNDES'!$C$17:$H$60,6,FALSE)</f>
        <v>SEL</v>
      </c>
    </row>
    <row r="110" spans="1:49" x14ac:dyDescent="0.35">
      <c r="A110" t="s">
        <v>648</v>
      </c>
      <c r="B110" t="s">
        <v>654</v>
      </c>
      <c r="C110" t="s">
        <v>55</v>
      </c>
      <c r="D110" t="s">
        <v>655</v>
      </c>
      <c r="E110" s="2">
        <v>45046</v>
      </c>
      <c r="F110">
        <v>1</v>
      </c>
      <c r="G110" t="str">
        <f>VLOOKUP($C110,'[1]LKUP PCNDES'!$F$2:$H$12,2,FALSE)</f>
        <v>Percentage of patients in long stay residential or homes who received a seasonal influenza vaccination between 1 September and 31 March</v>
      </c>
      <c r="H110" t="str">
        <f>VLOOKUP($C110,'[1]LKUP PCNDES'!$F$2:$H$12,3,FALSE)</f>
        <v>Flu_Vacs</v>
      </c>
      <c r="I110" t="str">
        <f>VLOOKUP($B110,'[1]LKUP PCNDES'!$C$17:$H$60,4,FALSE)</f>
        <v>NHS South East London ICB</v>
      </c>
      <c r="J110" t="str">
        <f>VLOOKUP($B110,'[1]LKUP PCNDES'!$C$17:$H$60,6,FALSE)</f>
        <v>SEL</v>
      </c>
    </row>
    <row r="111" spans="1:49" x14ac:dyDescent="0.35">
      <c r="A111" t="s">
        <v>648</v>
      </c>
      <c r="B111" t="s">
        <v>654</v>
      </c>
      <c r="C111" t="s">
        <v>55</v>
      </c>
      <c r="D111" t="s">
        <v>655</v>
      </c>
      <c r="E111" s="2">
        <v>45077</v>
      </c>
      <c r="F111">
        <v>1</v>
      </c>
      <c r="G111" t="str">
        <f>VLOOKUP($C111,'[1]LKUP PCNDES'!$F$2:$H$12,2,FALSE)</f>
        <v>Percentage of patients in long stay residential or homes who received a seasonal influenza vaccination between 1 September and 31 March</v>
      </c>
      <c r="H111" t="str">
        <f>VLOOKUP($C111,'[1]LKUP PCNDES'!$F$2:$H$12,3,FALSE)</f>
        <v>Flu_Vacs</v>
      </c>
      <c r="I111" t="str">
        <f>VLOOKUP($B111,'[1]LKUP PCNDES'!$C$17:$H$60,4,FALSE)</f>
        <v>NHS South East London ICB</v>
      </c>
      <c r="J111" t="str">
        <f>VLOOKUP($B111,'[1]LKUP PCNDES'!$C$17:$H$60,6,FALSE)</f>
        <v>SEL</v>
      </c>
      <c r="S111" s="7" t="s">
        <v>638</v>
      </c>
      <c r="T111" s="7"/>
      <c r="U111" s="7"/>
      <c r="V111" s="7"/>
      <c r="W111" s="7"/>
      <c r="X111" s="7"/>
      <c r="Y111" s="94" t="s">
        <v>648</v>
      </c>
      <c r="Z111" s="7"/>
      <c r="AA111" s="7"/>
    </row>
    <row r="112" spans="1:49" x14ac:dyDescent="0.35">
      <c r="A112" t="s">
        <v>648</v>
      </c>
      <c r="B112" t="s">
        <v>654</v>
      </c>
      <c r="C112" t="s">
        <v>55</v>
      </c>
      <c r="D112" t="s">
        <v>655</v>
      </c>
      <c r="E112" s="2">
        <v>45107</v>
      </c>
      <c r="F112">
        <v>1</v>
      </c>
      <c r="G112" t="str">
        <f>VLOOKUP($C112,'[1]LKUP PCNDES'!$F$2:$H$12,2,FALSE)</f>
        <v>Percentage of patients in long stay residential or homes who received a seasonal influenza vaccination between 1 September and 31 March</v>
      </c>
      <c r="H112" t="str">
        <f>VLOOKUP($C112,'[1]LKUP PCNDES'!$F$2:$H$12,3,FALSE)</f>
        <v>Flu_Vacs</v>
      </c>
      <c r="I112" t="str">
        <f>VLOOKUP($B112,'[1]LKUP PCNDES'!$C$17:$H$60,4,FALSE)</f>
        <v>NHS South East London ICB</v>
      </c>
      <c r="J112" t="str">
        <f>VLOOKUP($B112,'[1]LKUP PCNDES'!$C$17:$H$60,6,FALSE)</f>
        <v>SEL</v>
      </c>
      <c r="S112" s="7" t="s">
        <v>641</v>
      </c>
      <c r="T112" s="7"/>
      <c r="U112" s="7"/>
      <c r="V112" s="7"/>
      <c r="W112" s="7"/>
      <c r="X112" s="7"/>
      <c r="Y112" s="94" t="s">
        <v>564</v>
      </c>
      <c r="Z112" s="7"/>
      <c r="AA112" s="7"/>
    </row>
    <row r="113" spans="1:49" x14ac:dyDescent="0.35">
      <c r="A113" t="s">
        <v>648</v>
      </c>
      <c r="B113" t="s">
        <v>654</v>
      </c>
      <c r="C113" t="s">
        <v>55</v>
      </c>
      <c r="D113" t="s">
        <v>655</v>
      </c>
      <c r="E113" s="2">
        <v>45138</v>
      </c>
      <c r="F113">
        <v>2</v>
      </c>
      <c r="G113" t="str">
        <f>VLOOKUP($C113,'[1]LKUP PCNDES'!$F$2:$H$12,2,FALSE)</f>
        <v>Percentage of patients in long stay residential or homes who received a seasonal influenza vaccination between 1 September and 31 March</v>
      </c>
      <c r="H113" t="str">
        <f>VLOOKUP($C113,'[1]LKUP PCNDES'!$F$2:$H$12,3,FALSE)</f>
        <v>Flu_Vacs</v>
      </c>
      <c r="I113" t="str">
        <f>VLOOKUP($B113,'[1]LKUP PCNDES'!$C$17:$H$60,4,FALSE)</f>
        <v>NHS South East London ICB</v>
      </c>
      <c r="J113" t="str">
        <f>VLOOKUP($B113,'[1]LKUP PCNDES'!$C$17:$H$60,6,FALSE)</f>
        <v>SEL</v>
      </c>
      <c r="S113" s="7" t="s">
        <v>640</v>
      </c>
      <c r="T113" s="7"/>
      <c r="U113" s="7"/>
      <c r="V113" s="7"/>
      <c r="W113" s="7"/>
      <c r="X113" s="7"/>
      <c r="Y113" s="94" t="s">
        <v>1363</v>
      </c>
      <c r="Z113" s="7"/>
      <c r="AA113" s="7"/>
    </row>
    <row r="114" spans="1:49" x14ac:dyDescent="0.35">
      <c r="A114" t="s">
        <v>648</v>
      </c>
      <c r="B114" t="s">
        <v>654</v>
      </c>
      <c r="C114" t="s">
        <v>55</v>
      </c>
      <c r="D114" t="s">
        <v>655</v>
      </c>
      <c r="E114" s="2">
        <v>45169</v>
      </c>
      <c r="F114">
        <v>2</v>
      </c>
      <c r="G114" t="str">
        <f>VLOOKUP($C114,'[1]LKUP PCNDES'!$F$2:$H$12,2,FALSE)</f>
        <v>Percentage of patients in long stay residential or homes who received a seasonal influenza vaccination between 1 September and 31 March</v>
      </c>
      <c r="H114" t="str">
        <f>VLOOKUP($C114,'[1]LKUP PCNDES'!$F$2:$H$12,3,FALSE)</f>
        <v>Flu_Vacs</v>
      </c>
      <c r="I114" t="str">
        <f>VLOOKUP($B114,'[1]LKUP PCNDES'!$C$17:$H$60,4,FALSE)</f>
        <v>NHS South East London ICB</v>
      </c>
      <c r="J114" t="str">
        <f>VLOOKUP($B114,'[1]LKUP PCNDES'!$C$17:$H$60,6,FALSE)</f>
        <v>SEL</v>
      </c>
      <c r="S114" s="7"/>
      <c r="T114" s="7"/>
      <c r="U114" s="7"/>
      <c r="V114" s="7"/>
      <c r="W114" s="7"/>
      <c r="X114" s="7"/>
      <c r="Y114" s="7"/>
      <c r="Z114" s="7"/>
      <c r="AA114" s="7"/>
    </row>
    <row r="115" spans="1:49" x14ac:dyDescent="0.35">
      <c r="A115" t="s">
        <v>648</v>
      </c>
      <c r="B115" t="s">
        <v>654</v>
      </c>
      <c r="C115" t="s">
        <v>55</v>
      </c>
      <c r="D115" t="s">
        <v>655</v>
      </c>
      <c r="E115" s="2">
        <v>45199</v>
      </c>
      <c r="F115">
        <v>86</v>
      </c>
      <c r="G115" t="str">
        <f>VLOOKUP($C115,'[1]LKUP PCNDES'!$F$2:$H$12,2,FALSE)</f>
        <v>Percentage of patients in long stay residential or homes who received a seasonal influenza vaccination between 1 September and 31 March</v>
      </c>
      <c r="H115" t="str">
        <f>VLOOKUP($C115,'[1]LKUP PCNDES'!$F$2:$H$12,3,FALSE)</f>
        <v>Flu_Vacs</v>
      </c>
      <c r="I115" t="str">
        <f>VLOOKUP($B115,'[1]LKUP PCNDES'!$C$17:$H$60,4,FALSE)</f>
        <v>NHS South East London ICB</v>
      </c>
      <c r="J115" t="str">
        <f>VLOOKUP($B115,'[1]LKUP PCNDES'!$C$17:$H$60,6,FALSE)</f>
        <v>SEL</v>
      </c>
      <c r="S115" s="7" t="s">
        <v>649</v>
      </c>
      <c r="T115" s="7"/>
      <c r="U115" s="7"/>
      <c r="V115" s="7"/>
      <c r="W115" s="7"/>
      <c r="X115" s="7" t="s">
        <v>642</v>
      </c>
      <c r="Y115" s="7"/>
      <c r="Z115" s="7"/>
      <c r="AA115" s="7"/>
    </row>
    <row r="116" spans="1:49" x14ac:dyDescent="0.35">
      <c r="A116" t="s">
        <v>648</v>
      </c>
      <c r="B116" t="s">
        <v>654</v>
      </c>
      <c r="C116" t="s">
        <v>55</v>
      </c>
      <c r="D116" t="s">
        <v>655</v>
      </c>
      <c r="E116" s="2">
        <v>45230</v>
      </c>
      <c r="F116">
        <v>364</v>
      </c>
      <c r="G116" t="str">
        <f>VLOOKUP($C116,'[1]LKUP PCNDES'!$F$2:$H$12,2,FALSE)</f>
        <v>Percentage of patients in long stay residential or homes who received a seasonal influenza vaccination between 1 September and 31 March</v>
      </c>
      <c r="H116" t="str">
        <f>VLOOKUP($C116,'[1]LKUP PCNDES'!$F$2:$H$12,3,FALSE)</f>
        <v>Flu_Vacs</v>
      </c>
      <c r="I116" t="str">
        <f>VLOOKUP($B116,'[1]LKUP PCNDES'!$C$17:$H$60,4,FALSE)</f>
        <v>NHS South East London ICB</v>
      </c>
      <c r="J116" t="str">
        <f>VLOOKUP($B116,'[1]LKUP PCNDES'!$C$17:$H$60,6,FALSE)</f>
        <v>SEL</v>
      </c>
      <c r="S116" s="7" t="s">
        <v>639</v>
      </c>
      <c r="T116" s="9">
        <v>44681</v>
      </c>
      <c r="U116" s="9">
        <v>44712</v>
      </c>
      <c r="V116" s="9">
        <v>44742</v>
      </c>
      <c r="W116" s="9">
        <v>44773</v>
      </c>
      <c r="X116" s="9">
        <v>44804</v>
      </c>
      <c r="Y116" s="9">
        <v>44834</v>
      </c>
      <c r="Z116" s="9">
        <v>44865</v>
      </c>
      <c r="AA116" s="9">
        <v>44895</v>
      </c>
      <c r="AB116" s="9">
        <v>44926</v>
      </c>
      <c r="AC116" s="9">
        <v>44957</v>
      </c>
      <c r="AD116" s="9">
        <v>44985</v>
      </c>
      <c r="AE116" s="9">
        <v>45016</v>
      </c>
      <c r="AF116" s="9">
        <v>45046</v>
      </c>
      <c r="AG116" s="9">
        <v>45077</v>
      </c>
      <c r="AH116" s="9">
        <v>45107</v>
      </c>
      <c r="AI116" s="9">
        <v>45138</v>
      </c>
      <c r="AJ116" s="9">
        <v>45169</v>
      </c>
      <c r="AK116" s="9">
        <v>45199</v>
      </c>
      <c r="AL116" s="9">
        <v>45230</v>
      </c>
      <c r="AM116" s="9">
        <v>45260</v>
      </c>
      <c r="AN116" s="9">
        <v>45291</v>
      </c>
      <c r="AO116" s="9">
        <v>45322</v>
      </c>
      <c r="AP116" s="9">
        <v>45351</v>
      </c>
      <c r="AQ116" s="9">
        <v>45382</v>
      </c>
      <c r="AR116" s="9"/>
      <c r="AS116" s="9"/>
      <c r="AT116" s="9"/>
      <c r="AU116" s="9"/>
      <c r="AV116" s="9"/>
      <c r="AW116" s="9"/>
    </row>
    <row r="117" spans="1:49" x14ac:dyDescent="0.35">
      <c r="A117" t="s">
        <v>648</v>
      </c>
      <c r="B117" t="s">
        <v>654</v>
      </c>
      <c r="C117" t="s">
        <v>55</v>
      </c>
      <c r="D117" t="s">
        <v>655</v>
      </c>
      <c r="E117" s="2">
        <v>45260</v>
      </c>
      <c r="F117">
        <v>440</v>
      </c>
      <c r="G117" t="str">
        <f>VLOOKUP($C117,'[1]LKUP PCNDES'!$F$2:$H$12,2,FALSE)</f>
        <v>Percentage of patients in long stay residential or homes who received a seasonal influenza vaccination between 1 September and 31 March</v>
      </c>
      <c r="H117" t="str">
        <f>VLOOKUP($C117,'[1]LKUP PCNDES'!$F$2:$H$12,3,FALSE)</f>
        <v>Flu_Vacs</v>
      </c>
      <c r="I117" t="str">
        <f>VLOOKUP($B117,'[1]LKUP PCNDES'!$C$17:$H$60,4,FALSE)</f>
        <v>NHS South East London ICB</v>
      </c>
      <c r="J117" t="str">
        <f>VLOOKUP($B117,'[1]LKUP PCNDES'!$C$17:$H$60,6,FALSE)</f>
        <v>SEL</v>
      </c>
      <c r="S117" t="s">
        <v>651</v>
      </c>
      <c r="T117" s="177"/>
      <c r="U117" s="177"/>
      <c r="V117" s="177"/>
      <c r="W117" s="177"/>
      <c r="X117" s="177"/>
      <c r="Y117" s="177"/>
      <c r="Z117" s="177"/>
      <c r="AA117" s="177"/>
      <c r="AB117" s="177"/>
      <c r="AC117" s="177"/>
      <c r="AD117" s="177"/>
      <c r="AE117" s="177"/>
      <c r="AF117">
        <f>SUMIFS('PCN DES MetricDATA 23-24'!$F:$F,'PCN DES MetricDATA 23-24'!$B:$B,'PCN DES MetricDATA 23-24'!$S117,'PCN DES MetricDATA 23-24'!$C:$C,'PCN DES MetricDATA 23-24'!$Y$113,'PCN DES MetricDATA 23-24'!$D:$D,'PCN DES MetricDATA 23-24'!$Y$112,'PCN DES MetricDATA 23-24'!$E:$E,'PCN DES MetricDATA 23-24'!AF$100)</f>
        <v>5117</v>
      </c>
      <c r="AG117">
        <f>SUMIFS('PCN DES MetricDATA 23-24'!$F:$F,'PCN DES MetricDATA 23-24'!$B:$B,'PCN DES MetricDATA 23-24'!$S117,'PCN DES MetricDATA 23-24'!$C:$C,'PCN DES MetricDATA 23-24'!$Y$113,'PCN DES MetricDATA 23-24'!$D:$D,'PCN DES MetricDATA 23-24'!$Y$112,'PCN DES MetricDATA 23-24'!$E:$E,'PCN DES MetricDATA 23-24'!AG$100)</f>
        <v>4787</v>
      </c>
      <c r="AH117">
        <f>SUMIFS('PCN DES MetricDATA 23-24'!$F:$F,'PCN DES MetricDATA 23-24'!$B:$B,'PCN DES MetricDATA 23-24'!$S117,'PCN DES MetricDATA 23-24'!$C:$C,'PCN DES MetricDATA 23-24'!$Y$113,'PCN DES MetricDATA 23-24'!$D:$D,'PCN DES MetricDATA 23-24'!$Y$112,'PCN DES MetricDATA 23-24'!$E:$E,'PCN DES MetricDATA 23-24'!AH$100)</f>
        <v>5284</v>
      </c>
      <c r="AI117">
        <f>SUMIFS('PCN DES MetricDATA 23-24'!$F:$F,'PCN DES MetricDATA 23-24'!$B:$B,'PCN DES MetricDATA 23-24'!$S117,'PCN DES MetricDATA 23-24'!$C:$C,'PCN DES MetricDATA 23-24'!$Y$113,'PCN DES MetricDATA 23-24'!$D:$D,'PCN DES MetricDATA 23-24'!$Y$112,'PCN DES MetricDATA 23-24'!$E:$E,'PCN DES MetricDATA 23-24'!AI$100)</f>
        <v>5295</v>
      </c>
      <c r="AJ117">
        <f>SUMIFS('PCN DES MetricDATA 23-24'!$F:$F,'PCN DES MetricDATA 23-24'!$B:$B,'PCN DES MetricDATA 23-24'!$S117,'PCN DES MetricDATA 23-24'!$C:$C,'PCN DES MetricDATA 23-24'!$Y$113,'PCN DES MetricDATA 23-24'!$D:$D,'PCN DES MetricDATA 23-24'!$Y$112,'PCN DES MetricDATA 23-24'!$E:$E,'PCN DES MetricDATA 23-24'!AJ$100)</f>
        <v>5031</v>
      </c>
      <c r="AK117">
        <f>SUMIFS('PCN DES MetricDATA 23-24'!$F:$F,'PCN DES MetricDATA 23-24'!$B:$B,'PCN DES MetricDATA 23-24'!$S117,'PCN DES MetricDATA 23-24'!$C:$C,'PCN DES MetricDATA 23-24'!$Y$113,'PCN DES MetricDATA 23-24'!$D:$D,'PCN DES MetricDATA 23-24'!$Y$112,'PCN DES MetricDATA 23-24'!$E:$E,'PCN DES MetricDATA 23-24'!AK$100)</f>
        <v>5552</v>
      </c>
      <c r="AL117">
        <f>SUMIFS('PCN DES MetricDATA 23-24'!$F:$F,'PCN DES MetricDATA 23-24'!$B:$B,'PCN DES MetricDATA 23-24'!$S117,'PCN DES MetricDATA 23-24'!$C:$C,'PCN DES MetricDATA 23-24'!$Y$113,'PCN DES MetricDATA 23-24'!$D:$D,'PCN DES MetricDATA 23-24'!$Y$112,'PCN DES MetricDATA 23-24'!$E:$E,'PCN DES MetricDATA 23-24'!AL$100)</f>
        <v>5468</v>
      </c>
      <c r="AM117">
        <f>SUMIFS('PCN DES MetricDATA 23-24'!$F:$F,'PCN DES MetricDATA 23-24'!$B:$B,'PCN DES MetricDATA 23-24'!$S117,'PCN DES MetricDATA 23-24'!$C:$C,'PCN DES MetricDATA 23-24'!$Y$113,'PCN DES MetricDATA 23-24'!$D:$D,'PCN DES MetricDATA 23-24'!$Y$112,'PCN DES MetricDATA 23-24'!$E:$E,'PCN DES MetricDATA 23-24'!AM$100)</f>
        <v>5575</v>
      </c>
      <c r="AN117">
        <f>SUMIFS('PCN DES MetricDATA 23-24'!$F:$F,'PCN DES MetricDATA 23-24'!$B:$B,'PCN DES MetricDATA 23-24'!$S117,'PCN DES MetricDATA 23-24'!$C:$C,'PCN DES MetricDATA 23-24'!$Y$113,'PCN DES MetricDATA 23-24'!$D:$D,'PCN DES MetricDATA 23-24'!$Y$112,'PCN DES MetricDATA 23-24'!$E:$E,'PCN DES MetricDATA 23-24'!AN$100)</f>
        <v>5725</v>
      </c>
      <c r="AO117">
        <f>SUMIFS('PCN DES MetricDATA 23-24'!$F:$F,'PCN DES MetricDATA 23-24'!$B:$B,'PCN DES MetricDATA 23-24'!$S117,'PCN DES MetricDATA 23-24'!$C:$C,'PCN DES MetricDATA 23-24'!$Y$113,'PCN DES MetricDATA 23-24'!$D:$D,'PCN DES MetricDATA 23-24'!$Y$112,'PCN DES MetricDATA 23-24'!$E:$E,'PCN DES MetricDATA 23-24'!AO$100)</f>
        <v>5811</v>
      </c>
      <c r="AP117">
        <f>SUMIFS('PCN DES MetricDATA 23-24'!$F:$F,'PCN DES MetricDATA 23-24'!$B:$B,'PCN DES MetricDATA 23-24'!$S117,'PCN DES MetricDATA 23-24'!$C:$C,'PCN DES MetricDATA 23-24'!$Y$113,'PCN DES MetricDATA 23-24'!$D:$D,'PCN DES MetricDATA 23-24'!$Y$112,'PCN DES MetricDATA 23-24'!$E:$E,'PCN DES MetricDATA 23-24'!AP$100)</f>
        <v>6020</v>
      </c>
      <c r="AQ117">
        <f>SUMIFS('PCN DES MetricDATA 23-24'!$F:$F,'PCN DES MetricDATA 23-24'!$B:$B,'PCN DES MetricDATA 23-24'!$S117,'PCN DES MetricDATA 23-24'!$C:$C,'PCN DES MetricDATA 23-24'!$Y$113,'PCN DES MetricDATA 23-24'!$D:$D,'PCN DES MetricDATA 23-24'!$Y$112,'PCN DES MetricDATA 23-24'!$E:$E,'PCN DES MetricDATA 23-24'!AQ$100)</f>
        <v>6041</v>
      </c>
    </row>
    <row r="118" spans="1:49" x14ac:dyDescent="0.35">
      <c r="A118" t="s">
        <v>648</v>
      </c>
      <c r="B118" t="s">
        <v>654</v>
      </c>
      <c r="C118" t="s">
        <v>55</v>
      </c>
      <c r="D118" t="s">
        <v>655</v>
      </c>
      <c r="E118" s="2">
        <v>45291</v>
      </c>
      <c r="F118">
        <v>482</v>
      </c>
      <c r="G118" t="str">
        <f>VLOOKUP($C118,'[1]LKUP PCNDES'!$F$2:$H$12,2,FALSE)</f>
        <v>Percentage of patients in long stay residential or homes who received a seasonal influenza vaccination between 1 September and 31 March</v>
      </c>
      <c r="H118" t="str">
        <f>VLOOKUP($C118,'[1]LKUP PCNDES'!$F$2:$H$12,3,FALSE)</f>
        <v>Flu_Vacs</v>
      </c>
      <c r="I118" t="str">
        <f>VLOOKUP($B118,'[1]LKUP PCNDES'!$C$17:$H$60,4,FALSE)</f>
        <v>NHS South East London ICB</v>
      </c>
      <c r="J118" t="str">
        <f>VLOOKUP($B118,'[1]LKUP PCNDES'!$C$17:$H$60,6,FALSE)</f>
        <v>SEL</v>
      </c>
      <c r="S118" t="s">
        <v>652</v>
      </c>
      <c r="T118" s="177"/>
      <c r="U118" s="177"/>
      <c r="V118" s="177"/>
      <c r="W118" s="177"/>
      <c r="X118" s="177"/>
      <c r="Y118" s="177"/>
      <c r="Z118" s="177"/>
      <c r="AA118" s="177"/>
      <c r="AB118" s="177"/>
      <c r="AC118" s="177"/>
      <c r="AD118" s="177"/>
      <c r="AE118" s="177"/>
      <c r="AF118">
        <f>SUMIFS('PCN DES MetricDATA 23-24'!$F:$F,'PCN DES MetricDATA 23-24'!$B:$B,'PCN DES MetricDATA 23-24'!$S118,'PCN DES MetricDATA 23-24'!$C:$C,'PCN DES MetricDATA 23-24'!$Y$113,'PCN DES MetricDATA 23-24'!$D:$D,'PCN DES MetricDATA 23-24'!$Y$112,'PCN DES MetricDATA 23-24'!$E:$E,'PCN DES MetricDATA 23-24'!AF$100)</f>
        <v>5450</v>
      </c>
      <c r="AG118">
        <f>SUMIFS('PCN DES MetricDATA 23-24'!$F:$F,'PCN DES MetricDATA 23-24'!$B:$B,'PCN DES MetricDATA 23-24'!$S118,'PCN DES MetricDATA 23-24'!$C:$C,'PCN DES MetricDATA 23-24'!$Y$113,'PCN DES MetricDATA 23-24'!$D:$D,'PCN DES MetricDATA 23-24'!$Y$112,'PCN DES MetricDATA 23-24'!$E:$E,'PCN DES MetricDATA 23-24'!AG$100)</f>
        <v>5583</v>
      </c>
      <c r="AH118">
        <f>SUMIFS('PCN DES MetricDATA 23-24'!$F:$F,'PCN DES MetricDATA 23-24'!$B:$B,'PCN DES MetricDATA 23-24'!$S118,'PCN DES MetricDATA 23-24'!$C:$C,'PCN DES MetricDATA 23-24'!$Y$113,'PCN DES MetricDATA 23-24'!$D:$D,'PCN DES MetricDATA 23-24'!$Y$112,'PCN DES MetricDATA 23-24'!$E:$E,'PCN DES MetricDATA 23-24'!AH$100)</f>
        <v>5629</v>
      </c>
      <c r="AI118">
        <f>SUMIFS('PCN DES MetricDATA 23-24'!$F:$F,'PCN DES MetricDATA 23-24'!$B:$B,'PCN DES MetricDATA 23-24'!$S118,'PCN DES MetricDATA 23-24'!$C:$C,'PCN DES MetricDATA 23-24'!$Y$113,'PCN DES MetricDATA 23-24'!$D:$D,'PCN DES MetricDATA 23-24'!$Y$112,'PCN DES MetricDATA 23-24'!$E:$E,'PCN DES MetricDATA 23-24'!AI$100)</f>
        <v>5651</v>
      </c>
      <c r="AJ118">
        <f>SUMIFS('PCN DES MetricDATA 23-24'!$F:$F,'PCN DES MetricDATA 23-24'!$B:$B,'PCN DES MetricDATA 23-24'!$S118,'PCN DES MetricDATA 23-24'!$C:$C,'PCN DES MetricDATA 23-24'!$Y$113,'PCN DES MetricDATA 23-24'!$D:$D,'PCN DES MetricDATA 23-24'!$Y$112,'PCN DES MetricDATA 23-24'!$E:$E,'PCN DES MetricDATA 23-24'!AJ$100)</f>
        <v>4734</v>
      </c>
      <c r="AK118">
        <f>SUMIFS('PCN DES MetricDATA 23-24'!$F:$F,'PCN DES MetricDATA 23-24'!$B:$B,'PCN DES MetricDATA 23-24'!$S118,'PCN DES MetricDATA 23-24'!$C:$C,'PCN DES MetricDATA 23-24'!$Y$113,'PCN DES MetricDATA 23-24'!$D:$D,'PCN DES MetricDATA 23-24'!$Y$112,'PCN DES MetricDATA 23-24'!$E:$E,'PCN DES MetricDATA 23-24'!AK$100)</f>
        <v>5756</v>
      </c>
      <c r="AL118">
        <f>SUMIFS('PCN DES MetricDATA 23-24'!$F:$F,'PCN DES MetricDATA 23-24'!$B:$B,'PCN DES MetricDATA 23-24'!$S118,'PCN DES MetricDATA 23-24'!$C:$C,'PCN DES MetricDATA 23-24'!$Y$113,'PCN DES MetricDATA 23-24'!$D:$D,'PCN DES MetricDATA 23-24'!$Y$112,'PCN DES MetricDATA 23-24'!$E:$E,'PCN DES MetricDATA 23-24'!AL$100)</f>
        <v>5428</v>
      </c>
      <c r="AM118">
        <f>SUMIFS('PCN DES MetricDATA 23-24'!$F:$F,'PCN DES MetricDATA 23-24'!$B:$B,'PCN DES MetricDATA 23-24'!$S118,'PCN DES MetricDATA 23-24'!$C:$C,'PCN DES MetricDATA 23-24'!$Y$113,'PCN DES MetricDATA 23-24'!$D:$D,'PCN DES MetricDATA 23-24'!$Y$112,'PCN DES MetricDATA 23-24'!$E:$E,'PCN DES MetricDATA 23-24'!AM$100)</f>
        <v>5408</v>
      </c>
      <c r="AN118">
        <f>SUMIFS('PCN DES MetricDATA 23-24'!$F:$F,'PCN DES MetricDATA 23-24'!$B:$B,'PCN DES MetricDATA 23-24'!$S118,'PCN DES MetricDATA 23-24'!$C:$C,'PCN DES MetricDATA 23-24'!$Y$113,'PCN DES MetricDATA 23-24'!$D:$D,'PCN DES MetricDATA 23-24'!$Y$112,'PCN DES MetricDATA 23-24'!$E:$E,'PCN DES MetricDATA 23-24'!AN$100)</f>
        <v>5430</v>
      </c>
      <c r="AO118">
        <f>SUMIFS('PCN DES MetricDATA 23-24'!$F:$F,'PCN DES MetricDATA 23-24'!$B:$B,'PCN DES MetricDATA 23-24'!$S118,'PCN DES MetricDATA 23-24'!$C:$C,'PCN DES MetricDATA 23-24'!$Y$113,'PCN DES MetricDATA 23-24'!$D:$D,'PCN DES MetricDATA 23-24'!$Y$112,'PCN DES MetricDATA 23-24'!$E:$E,'PCN DES MetricDATA 23-24'!AO$100)</f>
        <v>5440</v>
      </c>
      <c r="AP118">
        <f>SUMIFS('PCN DES MetricDATA 23-24'!$F:$F,'PCN DES MetricDATA 23-24'!$B:$B,'PCN DES MetricDATA 23-24'!$S118,'PCN DES MetricDATA 23-24'!$C:$C,'PCN DES MetricDATA 23-24'!$Y$113,'PCN DES MetricDATA 23-24'!$D:$D,'PCN DES MetricDATA 23-24'!$Y$112,'PCN DES MetricDATA 23-24'!$E:$E,'PCN DES MetricDATA 23-24'!AP$100)</f>
        <v>5522</v>
      </c>
      <c r="AQ118">
        <f>SUMIFS('PCN DES MetricDATA 23-24'!$F:$F,'PCN DES MetricDATA 23-24'!$B:$B,'PCN DES MetricDATA 23-24'!$S118,'PCN DES MetricDATA 23-24'!$C:$C,'PCN DES MetricDATA 23-24'!$Y$113,'PCN DES MetricDATA 23-24'!$D:$D,'PCN DES MetricDATA 23-24'!$Y$112,'PCN DES MetricDATA 23-24'!$E:$E,'PCN DES MetricDATA 23-24'!AQ$100)</f>
        <v>5533</v>
      </c>
    </row>
    <row r="119" spans="1:49" x14ac:dyDescent="0.35">
      <c r="A119" t="s">
        <v>648</v>
      </c>
      <c r="B119" t="s">
        <v>654</v>
      </c>
      <c r="C119" t="s">
        <v>55</v>
      </c>
      <c r="D119" t="s">
        <v>655</v>
      </c>
      <c r="E119" s="2">
        <v>45322</v>
      </c>
      <c r="F119">
        <v>554</v>
      </c>
      <c r="G119" t="str">
        <f>VLOOKUP($C119,'[1]LKUP PCNDES'!$F$2:$H$12,2,FALSE)</f>
        <v>Percentage of patients in long stay residential or homes who received a seasonal influenza vaccination between 1 September and 31 March</v>
      </c>
      <c r="H119" t="str">
        <f>VLOOKUP($C119,'[1]LKUP PCNDES'!$F$2:$H$12,3,FALSE)</f>
        <v>Flu_Vacs</v>
      </c>
      <c r="I119" t="str">
        <f>VLOOKUP($B119,'[1]LKUP PCNDES'!$C$17:$H$60,4,FALSE)</f>
        <v>NHS South East London ICB</v>
      </c>
      <c r="J119" t="str">
        <f>VLOOKUP($B119,'[1]LKUP PCNDES'!$C$17:$H$60,6,FALSE)</f>
        <v>SEL</v>
      </c>
      <c r="S119" t="s">
        <v>653</v>
      </c>
      <c r="T119" s="177"/>
      <c r="U119" s="177"/>
      <c r="V119" s="177"/>
      <c r="W119" s="177"/>
      <c r="X119" s="177"/>
      <c r="Y119" s="177"/>
      <c r="Z119" s="177"/>
      <c r="AA119" s="177"/>
      <c r="AB119" s="177"/>
      <c r="AC119" s="177"/>
      <c r="AD119" s="177"/>
      <c r="AE119" s="177"/>
      <c r="AF119">
        <f>SUMIFS('PCN DES MetricDATA 23-24'!$F:$F,'PCN DES MetricDATA 23-24'!$B:$B,'PCN DES MetricDATA 23-24'!$S119,'PCN DES MetricDATA 23-24'!$C:$C,'PCN DES MetricDATA 23-24'!$Y$113,'PCN DES MetricDATA 23-24'!$D:$D,'PCN DES MetricDATA 23-24'!$Y$112,'PCN DES MetricDATA 23-24'!$E:$E,'PCN DES MetricDATA 23-24'!AF$100)</f>
        <v>6177</v>
      </c>
      <c r="AG119">
        <f>SUMIFS('PCN DES MetricDATA 23-24'!$F:$F,'PCN DES MetricDATA 23-24'!$B:$B,'PCN DES MetricDATA 23-24'!$S119,'PCN DES MetricDATA 23-24'!$C:$C,'PCN DES MetricDATA 23-24'!$Y$113,'PCN DES MetricDATA 23-24'!$D:$D,'PCN DES MetricDATA 23-24'!$Y$112,'PCN DES MetricDATA 23-24'!$E:$E,'PCN DES MetricDATA 23-24'!AG$100)</f>
        <v>6194</v>
      </c>
      <c r="AH119">
        <f>SUMIFS('PCN DES MetricDATA 23-24'!$F:$F,'PCN DES MetricDATA 23-24'!$B:$B,'PCN DES MetricDATA 23-24'!$S119,'PCN DES MetricDATA 23-24'!$C:$C,'PCN DES MetricDATA 23-24'!$Y$113,'PCN DES MetricDATA 23-24'!$D:$D,'PCN DES MetricDATA 23-24'!$Y$112,'PCN DES MetricDATA 23-24'!$E:$E,'PCN DES MetricDATA 23-24'!AH$100)</f>
        <v>6324</v>
      </c>
      <c r="AI119">
        <f>SUMIFS('PCN DES MetricDATA 23-24'!$F:$F,'PCN DES MetricDATA 23-24'!$B:$B,'PCN DES MetricDATA 23-24'!$S119,'PCN DES MetricDATA 23-24'!$C:$C,'PCN DES MetricDATA 23-24'!$Y$113,'PCN DES MetricDATA 23-24'!$D:$D,'PCN DES MetricDATA 23-24'!$Y$112,'PCN DES MetricDATA 23-24'!$E:$E,'PCN DES MetricDATA 23-24'!AI$100)</f>
        <v>6398</v>
      </c>
      <c r="AJ119">
        <f>SUMIFS('PCN DES MetricDATA 23-24'!$F:$F,'PCN DES MetricDATA 23-24'!$B:$B,'PCN DES MetricDATA 23-24'!$S119,'PCN DES MetricDATA 23-24'!$C:$C,'PCN DES MetricDATA 23-24'!$Y$113,'PCN DES MetricDATA 23-24'!$D:$D,'PCN DES MetricDATA 23-24'!$Y$112,'PCN DES MetricDATA 23-24'!$E:$E,'PCN DES MetricDATA 23-24'!AJ$100)</f>
        <v>6272</v>
      </c>
      <c r="AK119">
        <f>SUMIFS('PCN DES MetricDATA 23-24'!$F:$F,'PCN DES MetricDATA 23-24'!$B:$B,'PCN DES MetricDATA 23-24'!$S119,'PCN DES MetricDATA 23-24'!$C:$C,'PCN DES MetricDATA 23-24'!$Y$113,'PCN DES MetricDATA 23-24'!$D:$D,'PCN DES MetricDATA 23-24'!$Y$112,'PCN DES MetricDATA 23-24'!$E:$E,'PCN DES MetricDATA 23-24'!AK$100)</f>
        <v>6657</v>
      </c>
      <c r="AL119">
        <f>SUMIFS('PCN DES MetricDATA 23-24'!$F:$F,'PCN DES MetricDATA 23-24'!$B:$B,'PCN DES MetricDATA 23-24'!$S119,'PCN DES MetricDATA 23-24'!$C:$C,'PCN DES MetricDATA 23-24'!$Y$113,'PCN DES MetricDATA 23-24'!$D:$D,'PCN DES MetricDATA 23-24'!$Y$112,'PCN DES MetricDATA 23-24'!$E:$E,'PCN DES MetricDATA 23-24'!AL$100)</f>
        <v>6227</v>
      </c>
      <c r="AM119">
        <f>SUMIFS('PCN DES MetricDATA 23-24'!$F:$F,'PCN DES MetricDATA 23-24'!$B:$B,'PCN DES MetricDATA 23-24'!$S119,'PCN DES MetricDATA 23-24'!$C:$C,'PCN DES MetricDATA 23-24'!$Y$113,'PCN DES MetricDATA 23-24'!$D:$D,'PCN DES MetricDATA 23-24'!$Y$112,'PCN DES MetricDATA 23-24'!$E:$E,'PCN DES MetricDATA 23-24'!AM$100)</f>
        <v>5866</v>
      </c>
      <c r="AN119">
        <f>SUMIFS('PCN DES MetricDATA 23-24'!$F:$F,'PCN DES MetricDATA 23-24'!$B:$B,'PCN DES MetricDATA 23-24'!$S119,'PCN DES MetricDATA 23-24'!$C:$C,'PCN DES MetricDATA 23-24'!$Y$113,'PCN DES MetricDATA 23-24'!$D:$D,'PCN DES MetricDATA 23-24'!$Y$112,'PCN DES MetricDATA 23-24'!$E:$E,'PCN DES MetricDATA 23-24'!AN$100)</f>
        <v>5903</v>
      </c>
      <c r="AO119">
        <f>SUMIFS('PCN DES MetricDATA 23-24'!$F:$F,'PCN DES MetricDATA 23-24'!$B:$B,'PCN DES MetricDATA 23-24'!$S119,'PCN DES MetricDATA 23-24'!$C:$C,'PCN DES MetricDATA 23-24'!$Y$113,'PCN DES MetricDATA 23-24'!$D:$D,'PCN DES MetricDATA 23-24'!$Y$112,'PCN DES MetricDATA 23-24'!$E:$E,'PCN DES MetricDATA 23-24'!AO$100)</f>
        <v>5506</v>
      </c>
      <c r="AP119">
        <f>SUMIFS('PCN DES MetricDATA 23-24'!$F:$F,'PCN DES MetricDATA 23-24'!$B:$B,'PCN DES MetricDATA 23-24'!$S119,'PCN DES MetricDATA 23-24'!$C:$C,'PCN DES MetricDATA 23-24'!$Y$113,'PCN DES MetricDATA 23-24'!$D:$D,'PCN DES MetricDATA 23-24'!$Y$112,'PCN DES MetricDATA 23-24'!$E:$E,'PCN DES MetricDATA 23-24'!AP$100)</f>
        <v>5511</v>
      </c>
      <c r="AQ119">
        <f>SUMIFS('PCN DES MetricDATA 23-24'!$F:$F,'PCN DES MetricDATA 23-24'!$B:$B,'PCN DES MetricDATA 23-24'!$S119,'PCN DES MetricDATA 23-24'!$C:$C,'PCN DES MetricDATA 23-24'!$Y$113,'PCN DES MetricDATA 23-24'!$D:$D,'PCN DES MetricDATA 23-24'!$Y$112,'PCN DES MetricDATA 23-24'!$E:$E,'PCN DES MetricDATA 23-24'!AQ$100)</f>
        <v>6685</v>
      </c>
    </row>
    <row r="120" spans="1:49" x14ac:dyDescent="0.35">
      <c r="A120" t="s">
        <v>648</v>
      </c>
      <c r="B120" t="s">
        <v>654</v>
      </c>
      <c r="C120" t="s">
        <v>55</v>
      </c>
      <c r="D120" t="s">
        <v>655</v>
      </c>
      <c r="E120" s="2">
        <v>45351</v>
      </c>
      <c r="F120">
        <v>681</v>
      </c>
      <c r="G120" t="str">
        <f>VLOOKUP($C120,'[1]LKUP PCNDES'!$F$2:$H$12,2,FALSE)</f>
        <v>Percentage of patients in long stay residential or homes who received a seasonal influenza vaccination between 1 September and 31 March</v>
      </c>
      <c r="H120" t="str">
        <f>VLOOKUP($C120,'[1]LKUP PCNDES'!$F$2:$H$12,3,FALSE)</f>
        <v>Flu_Vacs</v>
      </c>
      <c r="I120" t="str">
        <f>VLOOKUP($B120,'[1]LKUP PCNDES'!$C$17:$H$60,4,FALSE)</f>
        <v>NHS South East London ICB</v>
      </c>
      <c r="J120" t="str">
        <f>VLOOKUP($B120,'[1]LKUP PCNDES'!$C$17:$H$60,6,FALSE)</f>
        <v>SEL</v>
      </c>
      <c r="S120" t="s">
        <v>654</v>
      </c>
      <c r="T120" s="177"/>
      <c r="U120" s="177"/>
      <c r="V120" s="177"/>
      <c r="W120" s="177"/>
      <c r="X120" s="177"/>
      <c r="Y120" s="177"/>
      <c r="Z120" s="177"/>
      <c r="AA120" s="177"/>
      <c r="AB120" s="177"/>
      <c r="AC120" s="177"/>
      <c r="AD120" s="177"/>
      <c r="AE120" s="177"/>
      <c r="AF120">
        <f>SUMIFS('PCN DES MetricDATA 23-24'!$F:$F,'PCN DES MetricDATA 23-24'!$B:$B,'PCN DES MetricDATA 23-24'!$S120,'PCN DES MetricDATA 23-24'!$C:$C,'PCN DES MetricDATA 23-24'!$Y$113,'PCN DES MetricDATA 23-24'!$D:$D,'PCN DES MetricDATA 23-24'!$Y$112,'PCN DES MetricDATA 23-24'!$E:$E,'PCN DES MetricDATA 23-24'!AF$100)</f>
        <v>5104</v>
      </c>
      <c r="AG120">
        <f>SUMIFS('PCN DES MetricDATA 23-24'!$F:$F,'PCN DES MetricDATA 23-24'!$B:$B,'PCN DES MetricDATA 23-24'!$S120,'PCN DES MetricDATA 23-24'!$C:$C,'PCN DES MetricDATA 23-24'!$Y$113,'PCN DES MetricDATA 23-24'!$D:$D,'PCN DES MetricDATA 23-24'!$Y$112,'PCN DES MetricDATA 23-24'!$E:$E,'PCN DES MetricDATA 23-24'!AG$100)</f>
        <v>3788</v>
      </c>
      <c r="AH120">
        <f>SUMIFS('PCN DES MetricDATA 23-24'!$F:$F,'PCN DES MetricDATA 23-24'!$B:$B,'PCN DES MetricDATA 23-24'!$S120,'PCN DES MetricDATA 23-24'!$C:$C,'PCN DES MetricDATA 23-24'!$Y$113,'PCN DES MetricDATA 23-24'!$D:$D,'PCN DES MetricDATA 23-24'!$Y$112,'PCN DES MetricDATA 23-24'!$E:$E,'PCN DES MetricDATA 23-24'!AH$100)</f>
        <v>5218</v>
      </c>
      <c r="AI120">
        <f>SUMIFS('PCN DES MetricDATA 23-24'!$F:$F,'PCN DES MetricDATA 23-24'!$B:$B,'PCN DES MetricDATA 23-24'!$S120,'PCN DES MetricDATA 23-24'!$C:$C,'PCN DES MetricDATA 23-24'!$Y$113,'PCN DES MetricDATA 23-24'!$D:$D,'PCN DES MetricDATA 23-24'!$Y$112,'PCN DES MetricDATA 23-24'!$E:$E,'PCN DES MetricDATA 23-24'!AI$100)</f>
        <v>4775</v>
      </c>
      <c r="AJ120">
        <f>SUMIFS('PCN DES MetricDATA 23-24'!$F:$F,'PCN DES MetricDATA 23-24'!$B:$B,'PCN DES MetricDATA 23-24'!$S120,'PCN DES MetricDATA 23-24'!$C:$C,'PCN DES MetricDATA 23-24'!$Y$113,'PCN DES MetricDATA 23-24'!$D:$D,'PCN DES MetricDATA 23-24'!$Y$112,'PCN DES MetricDATA 23-24'!$E:$E,'PCN DES MetricDATA 23-24'!AJ$100)</f>
        <v>5629</v>
      </c>
      <c r="AK120">
        <f>SUMIFS('PCN DES MetricDATA 23-24'!$F:$F,'PCN DES MetricDATA 23-24'!$B:$B,'PCN DES MetricDATA 23-24'!$S120,'PCN DES MetricDATA 23-24'!$C:$C,'PCN DES MetricDATA 23-24'!$Y$113,'PCN DES MetricDATA 23-24'!$D:$D,'PCN DES MetricDATA 23-24'!$Y$112,'PCN DES MetricDATA 23-24'!$E:$E,'PCN DES MetricDATA 23-24'!AK$100)</f>
        <v>5913</v>
      </c>
      <c r="AL120">
        <f>SUMIFS('PCN DES MetricDATA 23-24'!$F:$F,'PCN DES MetricDATA 23-24'!$B:$B,'PCN DES MetricDATA 23-24'!$S120,'PCN DES MetricDATA 23-24'!$C:$C,'PCN DES MetricDATA 23-24'!$Y$113,'PCN DES MetricDATA 23-24'!$D:$D,'PCN DES MetricDATA 23-24'!$Y$112,'PCN DES MetricDATA 23-24'!$E:$E,'PCN DES MetricDATA 23-24'!AL$100)</f>
        <v>5729</v>
      </c>
      <c r="AM120">
        <f>SUMIFS('PCN DES MetricDATA 23-24'!$F:$F,'PCN DES MetricDATA 23-24'!$B:$B,'PCN DES MetricDATA 23-24'!$S120,'PCN DES MetricDATA 23-24'!$C:$C,'PCN DES MetricDATA 23-24'!$Y$113,'PCN DES MetricDATA 23-24'!$D:$D,'PCN DES MetricDATA 23-24'!$Y$112,'PCN DES MetricDATA 23-24'!$E:$E,'PCN DES MetricDATA 23-24'!AM$100)</f>
        <v>5629</v>
      </c>
      <c r="AN120">
        <f>SUMIFS('PCN DES MetricDATA 23-24'!$F:$F,'PCN DES MetricDATA 23-24'!$B:$B,'PCN DES MetricDATA 23-24'!$S120,'PCN DES MetricDATA 23-24'!$C:$C,'PCN DES MetricDATA 23-24'!$Y$113,'PCN DES MetricDATA 23-24'!$D:$D,'PCN DES MetricDATA 23-24'!$Y$112,'PCN DES MetricDATA 23-24'!$E:$E,'PCN DES MetricDATA 23-24'!AN$100)</f>
        <v>5781</v>
      </c>
      <c r="AO120">
        <f>SUMIFS('PCN DES MetricDATA 23-24'!$F:$F,'PCN DES MetricDATA 23-24'!$B:$B,'PCN DES MetricDATA 23-24'!$S120,'PCN DES MetricDATA 23-24'!$C:$C,'PCN DES MetricDATA 23-24'!$Y$113,'PCN DES MetricDATA 23-24'!$D:$D,'PCN DES MetricDATA 23-24'!$Y$112,'PCN DES MetricDATA 23-24'!$E:$E,'PCN DES MetricDATA 23-24'!AO$100)</f>
        <v>5774</v>
      </c>
      <c r="AP120">
        <f>SUMIFS('PCN DES MetricDATA 23-24'!$F:$F,'PCN DES MetricDATA 23-24'!$B:$B,'PCN DES MetricDATA 23-24'!$S120,'PCN DES MetricDATA 23-24'!$C:$C,'PCN DES MetricDATA 23-24'!$Y$113,'PCN DES MetricDATA 23-24'!$D:$D,'PCN DES MetricDATA 23-24'!$Y$112,'PCN DES MetricDATA 23-24'!$E:$E,'PCN DES MetricDATA 23-24'!AP$100)</f>
        <v>5769</v>
      </c>
      <c r="AQ120">
        <f>SUMIFS('PCN DES MetricDATA 23-24'!$F:$F,'PCN DES MetricDATA 23-24'!$B:$B,'PCN DES MetricDATA 23-24'!$S120,'PCN DES MetricDATA 23-24'!$C:$C,'PCN DES MetricDATA 23-24'!$Y$113,'PCN DES MetricDATA 23-24'!$D:$D,'PCN DES MetricDATA 23-24'!$Y$112,'PCN DES MetricDATA 23-24'!$E:$E,'PCN DES MetricDATA 23-24'!AQ$100)</f>
        <v>5857</v>
      </c>
    </row>
    <row r="121" spans="1:49" x14ac:dyDescent="0.35">
      <c r="A121" t="s">
        <v>648</v>
      </c>
      <c r="B121" t="s">
        <v>654</v>
      </c>
      <c r="C121" t="s">
        <v>55</v>
      </c>
      <c r="D121" t="s">
        <v>655</v>
      </c>
      <c r="E121" s="2">
        <v>45382</v>
      </c>
      <c r="F121">
        <v>792</v>
      </c>
      <c r="G121" t="str">
        <f>VLOOKUP($C121,'[1]LKUP PCNDES'!$F$2:$H$12,2,FALSE)</f>
        <v>Percentage of patients in long stay residential or homes who received a seasonal influenza vaccination between 1 September and 31 March</v>
      </c>
      <c r="H121" t="str">
        <f>VLOOKUP($C121,'[1]LKUP PCNDES'!$F$2:$H$12,3,FALSE)</f>
        <v>Flu_Vacs</v>
      </c>
      <c r="I121" t="str">
        <f>VLOOKUP($B121,'[1]LKUP PCNDES'!$C$17:$H$60,4,FALSE)</f>
        <v>NHS South East London ICB</v>
      </c>
      <c r="J121" t="str">
        <f>VLOOKUP($B121,'[1]LKUP PCNDES'!$C$17:$H$60,6,FALSE)</f>
        <v>SEL</v>
      </c>
      <c r="S121" t="s">
        <v>656</v>
      </c>
      <c r="T121" s="177"/>
      <c r="U121" s="177"/>
      <c r="V121" s="177"/>
      <c r="W121" s="177"/>
      <c r="X121" s="177"/>
      <c r="Y121" s="177"/>
      <c r="Z121" s="177"/>
      <c r="AA121" s="177"/>
      <c r="AB121" s="177"/>
      <c r="AC121" s="177"/>
      <c r="AD121" s="177"/>
      <c r="AE121" s="177"/>
      <c r="AF121">
        <f>SUMIFS('PCN DES MetricDATA 23-24'!$F:$F,'PCN DES MetricDATA 23-24'!$B:$B,'PCN DES MetricDATA 23-24'!$S121,'PCN DES MetricDATA 23-24'!$C:$C,'PCN DES MetricDATA 23-24'!$Y$113,'PCN DES MetricDATA 23-24'!$D:$D,'PCN DES MetricDATA 23-24'!$Y$112,'PCN DES MetricDATA 23-24'!$E:$E,'PCN DES MetricDATA 23-24'!AF$100)</f>
        <v>7079</v>
      </c>
      <c r="AG121">
        <f>SUMIFS('PCN DES MetricDATA 23-24'!$F:$F,'PCN DES MetricDATA 23-24'!$B:$B,'PCN DES MetricDATA 23-24'!$S121,'PCN DES MetricDATA 23-24'!$C:$C,'PCN DES MetricDATA 23-24'!$Y$113,'PCN DES MetricDATA 23-24'!$D:$D,'PCN DES MetricDATA 23-24'!$Y$112,'PCN DES MetricDATA 23-24'!$E:$E,'PCN DES MetricDATA 23-24'!AG$100)</f>
        <v>6003</v>
      </c>
      <c r="AH121">
        <f>SUMIFS('PCN DES MetricDATA 23-24'!$F:$F,'PCN DES MetricDATA 23-24'!$B:$B,'PCN DES MetricDATA 23-24'!$S121,'PCN DES MetricDATA 23-24'!$C:$C,'PCN DES MetricDATA 23-24'!$Y$113,'PCN DES MetricDATA 23-24'!$D:$D,'PCN DES MetricDATA 23-24'!$Y$112,'PCN DES MetricDATA 23-24'!$E:$E,'PCN DES MetricDATA 23-24'!AH$100)</f>
        <v>7127</v>
      </c>
      <c r="AI121">
        <f>SUMIFS('PCN DES MetricDATA 23-24'!$F:$F,'PCN DES MetricDATA 23-24'!$B:$B,'PCN DES MetricDATA 23-24'!$S121,'PCN DES MetricDATA 23-24'!$C:$C,'PCN DES MetricDATA 23-24'!$Y$113,'PCN DES MetricDATA 23-24'!$D:$D,'PCN DES MetricDATA 23-24'!$Y$112,'PCN DES MetricDATA 23-24'!$E:$E,'PCN DES MetricDATA 23-24'!AI$100)</f>
        <v>6725</v>
      </c>
      <c r="AJ121">
        <f>SUMIFS('PCN DES MetricDATA 23-24'!$F:$F,'PCN DES MetricDATA 23-24'!$B:$B,'PCN DES MetricDATA 23-24'!$S121,'PCN DES MetricDATA 23-24'!$C:$C,'PCN DES MetricDATA 23-24'!$Y$113,'PCN DES MetricDATA 23-24'!$D:$D,'PCN DES MetricDATA 23-24'!$Y$112,'PCN DES MetricDATA 23-24'!$E:$E,'PCN DES MetricDATA 23-24'!AJ$100)</f>
        <v>7188</v>
      </c>
      <c r="AK121">
        <f>SUMIFS('PCN DES MetricDATA 23-24'!$F:$F,'PCN DES MetricDATA 23-24'!$B:$B,'PCN DES MetricDATA 23-24'!$S121,'PCN DES MetricDATA 23-24'!$C:$C,'PCN DES MetricDATA 23-24'!$Y$113,'PCN DES MetricDATA 23-24'!$D:$D,'PCN DES MetricDATA 23-24'!$Y$112,'PCN DES MetricDATA 23-24'!$E:$E,'PCN DES MetricDATA 23-24'!AK$100)</f>
        <v>7387</v>
      </c>
      <c r="AL121">
        <f>SUMIFS('PCN DES MetricDATA 23-24'!$F:$F,'PCN DES MetricDATA 23-24'!$B:$B,'PCN DES MetricDATA 23-24'!$S121,'PCN DES MetricDATA 23-24'!$C:$C,'PCN DES MetricDATA 23-24'!$Y$113,'PCN DES MetricDATA 23-24'!$D:$D,'PCN DES MetricDATA 23-24'!$Y$112,'PCN DES MetricDATA 23-24'!$E:$E,'PCN DES MetricDATA 23-24'!AL$100)</f>
        <v>7093</v>
      </c>
      <c r="AM121">
        <f>SUMIFS('PCN DES MetricDATA 23-24'!$F:$F,'PCN DES MetricDATA 23-24'!$B:$B,'PCN DES MetricDATA 23-24'!$S121,'PCN DES MetricDATA 23-24'!$C:$C,'PCN DES MetricDATA 23-24'!$Y$113,'PCN DES MetricDATA 23-24'!$D:$D,'PCN DES MetricDATA 23-24'!$Y$112,'PCN DES MetricDATA 23-24'!$E:$E,'PCN DES MetricDATA 23-24'!AM$100)</f>
        <v>7077</v>
      </c>
      <c r="AN121">
        <f>SUMIFS('PCN DES MetricDATA 23-24'!$F:$F,'PCN DES MetricDATA 23-24'!$B:$B,'PCN DES MetricDATA 23-24'!$S121,'PCN DES MetricDATA 23-24'!$C:$C,'PCN DES MetricDATA 23-24'!$Y$113,'PCN DES MetricDATA 23-24'!$D:$D,'PCN DES MetricDATA 23-24'!$Y$112,'PCN DES MetricDATA 23-24'!$E:$E,'PCN DES MetricDATA 23-24'!AN$100)</f>
        <v>7138</v>
      </c>
      <c r="AO121">
        <f>SUMIFS('PCN DES MetricDATA 23-24'!$F:$F,'PCN DES MetricDATA 23-24'!$B:$B,'PCN DES MetricDATA 23-24'!$S121,'PCN DES MetricDATA 23-24'!$C:$C,'PCN DES MetricDATA 23-24'!$Y$113,'PCN DES MetricDATA 23-24'!$D:$D,'PCN DES MetricDATA 23-24'!$Y$112,'PCN DES MetricDATA 23-24'!$E:$E,'PCN DES MetricDATA 23-24'!AO$100)</f>
        <v>7130</v>
      </c>
      <c r="AP121">
        <f>SUMIFS('PCN DES MetricDATA 23-24'!$F:$F,'PCN DES MetricDATA 23-24'!$B:$B,'PCN DES MetricDATA 23-24'!$S121,'PCN DES MetricDATA 23-24'!$C:$C,'PCN DES MetricDATA 23-24'!$Y$113,'PCN DES MetricDATA 23-24'!$D:$D,'PCN DES MetricDATA 23-24'!$Y$112,'PCN DES MetricDATA 23-24'!$E:$E,'PCN DES MetricDATA 23-24'!AP$100)</f>
        <v>7106</v>
      </c>
      <c r="AQ121">
        <f>SUMIFS('PCN DES MetricDATA 23-24'!$F:$F,'PCN DES MetricDATA 23-24'!$B:$B,'PCN DES MetricDATA 23-24'!$S121,'PCN DES MetricDATA 23-24'!$C:$C,'PCN DES MetricDATA 23-24'!$Y$113,'PCN DES MetricDATA 23-24'!$D:$D,'PCN DES MetricDATA 23-24'!$Y$112,'PCN DES MetricDATA 23-24'!$E:$E,'PCN DES MetricDATA 23-24'!AQ$100)</f>
        <v>7123</v>
      </c>
    </row>
    <row r="122" spans="1:49" x14ac:dyDescent="0.35">
      <c r="A122" t="s">
        <v>648</v>
      </c>
      <c r="B122" t="s">
        <v>654</v>
      </c>
      <c r="C122" t="s">
        <v>55</v>
      </c>
      <c r="D122" t="s">
        <v>657</v>
      </c>
      <c r="E122" s="2">
        <v>45046</v>
      </c>
      <c r="F122">
        <v>0</v>
      </c>
      <c r="G122" t="str">
        <f>VLOOKUP($C122,'[1]LKUP PCNDES'!$F$2:$H$12,2,FALSE)</f>
        <v>Percentage of patients in long stay residential or homes who received a seasonal influenza vaccination between 1 September and 31 March</v>
      </c>
      <c r="H122" t="str">
        <f>VLOOKUP($C122,'[1]LKUP PCNDES'!$F$2:$H$12,3,FALSE)</f>
        <v>Flu_Vacs</v>
      </c>
      <c r="I122" t="str">
        <f>VLOOKUP($B122,'[1]LKUP PCNDES'!$C$17:$H$60,4,FALSE)</f>
        <v>NHS South East London ICB</v>
      </c>
      <c r="J122" t="str">
        <f>VLOOKUP($B122,'[1]LKUP PCNDES'!$C$17:$H$60,6,FALSE)</f>
        <v>SEL</v>
      </c>
      <c r="S122" t="s">
        <v>95</v>
      </c>
      <c r="T122" s="177"/>
      <c r="U122" s="177"/>
      <c r="V122" s="177"/>
      <c r="W122" s="177"/>
      <c r="X122" s="177"/>
      <c r="Y122" s="177"/>
      <c r="Z122" s="177"/>
      <c r="AA122" s="177"/>
      <c r="AB122" s="177"/>
      <c r="AC122" s="177"/>
      <c r="AD122" s="177"/>
      <c r="AE122" s="177"/>
      <c r="AF122">
        <f>SUM(AF117:AF121)</f>
        <v>28927</v>
      </c>
      <c r="AG122">
        <f t="shared" ref="AG122:AQ122" si="25">SUM(AG117:AG121)</f>
        <v>26355</v>
      </c>
      <c r="AH122">
        <f t="shared" si="25"/>
        <v>29582</v>
      </c>
      <c r="AI122">
        <f t="shared" si="25"/>
        <v>28844</v>
      </c>
      <c r="AJ122">
        <f t="shared" si="25"/>
        <v>28854</v>
      </c>
      <c r="AK122">
        <f t="shared" si="25"/>
        <v>31265</v>
      </c>
      <c r="AL122">
        <f t="shared" si="25"/>
        <v>29945</v>
      </c>
      <c r="AM122">
        <f t="shared" si="25"/>
        <v>29555</v>
      </c>
      <c r="AN122">
        <f t="shared" si="25"/>
        <v>29977</v>
      </c>
      <c r="AO122">
        <f t="shared" si="25"/>
        <v>29661</v>
      </c>
      <c r="AP122">
        <f t="shared" si="25"/>
        <v>29928</v>
      </c>
      <c r="AQ122">
        <f t="shared" si="25"/>
        <v>31239</v>
      </c>
    </row>
    <row r="123" spans="1:49" x14ac:dyDescent="0.35">
      <c r="A123" t="s">
        <v>648</v>
      </c>
      <c r="B123" t="s">
        <v>654</v>
      </c>
      <c r="C123" t="s">
        <v>55</v>
      </c>
      <c r="D123" t="s">
        <v>657</v>
      </c>
      <c r="E123" s="2">
        <v>45077</v>
      </c>
      <c r="F123">
        <v>0</v>
      </c>
      <c r="G123" t="str">
        <f>VLOOKUP($C123,'[1]LKUP PCNDES'!$F$2:$H$12,2,FALSE)</f>
        <v>Percentage of patients in long stay residential or homes who received a seasonal influenza vaccination between 1 September and 31 March</v>
      </c>
      <c r="H123" t="str">
        <f>VLOOKUP($C123,'[1]LKUP PCNDES'!$F$2:$H$12,3,FALSE)</f>
        <v>Flu_Vacs</v>
      </c>
      <c r="I123" t="str">
        <f>VLOOKUP($B123,'[1]LKUP PCNDES'!$C$17:$H$60,4,FALSE)</f>
        <v>NHS South East London ICB</v>
      </c>
      <c r="J123" t="str">
        <f>VLOOKUP($B123,'[1]LKUP PCNDES'!$C$17:$H$60,6,FALSE)</f>
        <v>SEL</v>
      </c>
      <c r="S123" t="s">
        <v>626</v>
      </c>
      <c r="T123" s="177"/>
      <c r="U123" s="177"/>
      <c r="V123" s="177"/>
      <c r="W123" s="177"/>
      <c r="X123" s="177"/>
      <c r="Y123" s="177"/>
      <c r="Z123" s="177"/>
      <c r="AA123" s="177"/>
      <c r="AB123" s="177"/>
      <c r="AC123" s="177"/>
      <c r="AD123" s="177"/>
      <c r="AE123" s="177"/>
      <c r="AF123">
        <f>SUMIFS('PCN DES MetricDATA 23-24'!$F:$F,'PCN DES MetricDATA 23-24'!$B:$B,'PCN DES MetricDATA 23-24'!$S123,'PCN DES MetricDATA 23-24'!$C:$C,'PCN DES MetricDATA 23-24'!$Y$113,'PCN DES MetricDATA 23-24'!$D:$D,'PCN DES MetricDATA 23-24'!$Y$112,'PCN DES MetricDATA 23-24'!$E:$E,'PCN DES MetricDATA 23-24'!AF$100)</f>
        <v>322429</v>
      </c>
      <c r="AG123">
        <f>SUMIFS('PCN DES MetricDATA 23-24'!$F:$F,'PCN DES MetricDATA 23-24'!$B:$B,'PCN DES MetricDATA 23-24'!$S123,'PCN DES MetricDATA 23-24'!$C:$C,'PCN DES MetricDATA 23-24'!$Y$113,'PCN DES MetricDATA 23-24'!$D:$D,'PCN DES MetricDATA 23-24'!$Y$112,'PCN DES MetricDATA 23-24'!$E:$E,'PCN DES MetricDATA 23-24'!AG$100)</f>
        <v>307570</v>
      </c>
      <c r="AH123">
        <f>SUMIFS('PCN DES MetricDATA 23-24'!$F:$F,'PCN DES MetricDATA 23-24'!$B:$B,'PCN DES MetricDATA 23-24'!$S123,'PCN DES MetricDATA 23-24'!$C:$C,'PCN DES MetricDATA 23-24'!$Y$113,'PCN DES MetricDATA 23-24'!$D:$D,'PCN DES MetricDATA 23-24'!$Y$112,'PCN DES MetricDATA 23-24'!$E:$E,'PCN DES MetricDATA 23-24'!AH$100)</f>
        <v>331213</v>
      </c>
      <c r="AI123">
        <f>SUMIFS('PCN DES MetricDATA 23-24'!$F:$F,'PCN DES MetricDATA 23-24'!$B:$B,'PCN DES MetricDATA 23-24'!$S123,'PCN DES MetricDATA 23-24'!$C:$C,'PCN DES MetricDATA 23-24'!$Y$113,'PCN DES MetricDATA 23-24'!$D:$D,'PCN DES MetricDATA 23-24'!$Y$112,'PCN DES MetricDATA 23-24'!$E:$E,'PCN DES MetricDATA 23-24'!AI$100)</f>
        <v>335258</v>
      </c>
      <c r="AJ123">
        <f>SUMIFS('PCN DES MetricDATA 23-24'!$F:$F,'PCN DES MetricDATA 23-24'!$B:$B,'PCN DES MetricDATA 23-24'!$S123,'PCN DES MetricDATA 23-24'!$C:$C,'PCN DES MetricDATA 23-24'!$Y$113,'PCN DES MetricDATA 23-24'!$D:$D,'PCN DES MetricDATA 23-24'!$Y$112,'PCN DES MetricDATA 23-24'!$E:$E,'PCN DES MetricDATA 23-24'!AJ$100)</f>
        <v>336246</v>
      </c>
      <c r="AK123">
        <f>SUMIFS('PCN DES MetricDATA 23-24'!$F:$F,'PCN DES MetricDATA 23-24'!$B:$B,'PCN DES MetricDATA 23-24'!$S123,'PCN DES MetricDATA 23-24'!$C:$C,'PCN DES MetricDATA 23-24'!$Y$113,'PCN DES MetricDATA 23-24'!$D:$D,'PCN DES MetricDATA 23-24'!$Y$112,'PCN DES MetricDATA 23-24'!$E:$E,'PCN DES MetricDATA 23-24'!AK$100)</f>
        <v>347358</v>
      </c>
      <c r="AL123">
        <f>SUMIFS('PCN DES MetricDATA 23-24'!$F:$F,'PCN DES MetricDATA 23-24'!$B:$B,'PCN DES MetricDATA 23-24'!$S123,'PCN DES MetricDATA 23-24'!$C:$C,'PCN DES MetricDATA 23-24'!$Y$113,'PCN DES MetricDATA 23-24'!$D:$D,'PCN DES MetricDATA 23-24'!$Y$112,'PCN DES MetricDATA 23-24'!$E:$E,'PCN DES MetricDATA 23-24'!AL$100)</f>
        <v>350651</v>
      </c>
      <c r="AM123">
        <f>SUMIFS('PCN DES MetricDATA 23-24'!$F:$F,'PCN DES MetricDATA 23-24'!$B:$B,'PCN DES MetricDATA 23-24'!$S123,'PCN DES MetricDATA 23-24'!$C:$C,'PCN DES MetricDATA 23-24'!$Y$113,'PCN DES MetricDATA 23-24'!$D:$D,'PCN DES MetricDATA 23-24'!$Y$112,'PCN DES MetricDATA 23-24'!$E:$E,'PCN DES MetricDATA 23-24'!AM$100)</f>
        <v>340761</v>
      </c>
      <c r="AN123">
        <f>SUMIFS('PCN DES MetricDATA 23-24'!$F:$F,'PCN DES MetricDATA 23-24'!$B:$B,'PCN DES MetricDATA 23-24'!$S123,'PCN DES MetricDATA 23-24'!$C:$C,'PCN DES MetricDATA 23-24'!$Y$113,'PCN DES MetricDATA 23-24'!$D:$D,'PCN DES MetricDATA 23-24'!$Y$112,'PCN DES MetricDATA 23-24'!$E:$E,'PCN DES MetricDATA 23-24'!AN$100)</f>
        <v>339713</v>
      </c>
      <c r="AO123">
        <f>SUMIFS('PCN DES MetricDATA 23-24'!$F:$F,'PCN DES MetricDATA 23-24'!$B:$B,'PCN DES MetricDATA 23-24'!$S123,'PCN DES MetricDATA 23-24'!$C:$C,'PCN DES MetricDATA 23-24'!$Y$113,'PCN DES MetricDATA 23-24'!$D:$D,'PCN DES MetricDATA 23-24'!$Y$112,'PCN DES MetricDATA 23-24'!$E:$E,'PCN DES MetricDATA 23-24'!AO$100)</f>
        <v>339053</v>
      </c>
      <c r="AP123">
        <f>SUMIFS('PCN DES MetricDATA 23-24'!$F:$F,'PCN DES MetricDATA 23-24'!$B:$B,'PCN DES MetricDATA 23-24'!$S123,'PCN DES MetricDATA 23-24'!$C:$C,'PCN DES MetricDATA 23-24'!$Y$113,'PCN DES MetricDATA 23-24'!$D:$D,'PCN DES MetricDATA 23-24'!$Y$112,'PCN DES MetricDATA 23-24'!$E:$E,'PCN DES MetricDATA 23-24'!AP$100)</f>
        <v>337041</v>
      </c>
      <c r="AQ123">
        <f>SUMIFS('PCN DES MetricDATA 23-24'!$F:$F,'PCN DES MetricDATA 23-24'!$B:$B,'PCN DES MetricDATA 23-24'!$S123,'PCN DES MetricDATA 23-24'!$C:$C,'PCN DES MetricDATA 23-24'!$Y$113,'PCN DES MetricDATA 23-24'!$D:$D,'PCN DES MetricDATA 23-24'!$Y$112,'PCN DES MetricDATA 23-24'!$E:$E,'PCN DES MetricDATA 23-24'!AQ$100)</f>
        <v>343563</v>
      </c>
    </row>
    <row r="124" spans="1:49" x14ac:dyDescent="0.35">
      <c r="A124" t="s">
        <v>648</v>
      </c>
      <c r="B124" t="s">
        <v>654</v>
      </c>
      <c r="C124" t="s">
        <v>55</v>
      </c>
      <c r="D124" t="s">
        <v>657</v>
      </c>
      <c r="E124" s="2">
        <v>45107</v>
      </c>
      <c r="F124">
        <v>0</v>
      </c>
      <c r="G124" t="str">
        <f>VLOOKUP($C124,'[1]LKUP PCNDES'!$F$2:$H$12,2,FALSE)</f>
        <v>Percentage of patients in long stay residential or homes who received a seasonal influenza vaccination between 1 September and 31 March</v>
      </c>
      <c r="H124" t="str">
        <f>VLOOKUP($C124,'[1]LKUP PCNDES'!$F$2:$H$12,3,FALSE)</f>
        <v>Flu_Vacs</v>
      </c>
      <c r="I124" t="str">
        <f>VLOOKUP($B124,'[1]LKUP PCNDES'!$C$17:$H$60,4,FALSE)</f>
        <v>NHS South East London ICB</v>
      </c>
      <c r="J124" t="str">
        <f>VLOOKUP($B124,'[1]LKUP PCNDES'!$C$17:$H$60,6,FALSE)</f>
        <v>SEL</v>
      </c>
    </row>
    <row r="125" spans="1:49" x14ac:dyDescent="0.35">
      <c r="A125" t="s">
        <v>648</v>
      </c>
      <c r="B125" t="s">
        <v>654</v>
      </c>
      <c r="C125" t="s">
        <v>55</v>
      </c>
      <c r="D125" t="s">
        <v>657</v>
      </c>
      <c r="E125" s="2">
        <v>45138</v>
      </c>
      <c r="F125">
        <v>0</v>
      </c>
      <c r="G125" t="str">
        <f>VLOOKUP($C125,'[1]LKUP PCNDES'!$F$2:$H$12,2,FALSE)</f>
        <v>Percentage of patients in long stay residential or homes who received a seasonal influenza vaccination between 1 September and 31 March</v>
      </c>
      <c r="H125" t="str">
        <f>VLOOKUP($C125,'[1]LKUP PCNDES'!$F$2:$H$12,3,FALSE)</f>
        <v>Flu_Vacs</v>
      </c>
      <c r="I125" t="str">
        <f>VLOOKUP($B125,'[1]LKUP PCNDES'!$C$17:$H$60,4,FALSE)</f>
        <v>NHS South East London ICB</v>
      </c>
      <c r="J125" t="str">
        <f>VLOOKUP($B125,'[1]LKUP PCNDES'!$C$17:$H$60,6,FALSE)</f>
        <v>SEL</v>
      </c>
    </row>
    <row r="126" spans="1:49" x14ac:dyDescent="0.35">
      <c r="A126" t="s">
        <v>648</v>
      </c>
      <c r="B126" t="s">
        <v>654</v>
      </c>
      <c r="C126" t="s">
        <v>55</v>
      </c>
      <c r="D126" t="s">
        <v>657</v>
      </c>
      <c r="E126" s="2">
        <v>45169</v>
      </c>
      <c r="F126">
        <v>0</v>
      </c>
      <c r="G126" t="str">
        <f>VLOOKUP($C126,'[1]LKUP PCNDES'!$F$2:$H$12,2,FALSE)</f>
        <v>Percentage of patients in long stay residential or homes who received a seasonal influenza vaccination between 1 September and 31 March</v>
      </c>
      <c r="H126" t="str">
        <f>VLOOKUP($C126,'[1]LKUP PCNDES'!$F$2:$H$12,3,FALSE)</f>
        <v>Flu_Vacs</v>
      </c>
      <c r="I126" t="str">
        <f>VLOOKUP($B126,'[1]LKUP PCNDES'!$C$17:$H$60,4,FALSE)</f>
        <v>NHS South East London ICB</v>
      </c>
      <c r="J126" t="str">
        <f>VLOOKUP($B126,'[1]LKUP PCNDES'!$C$17:$H$60,6,FALSE)</f>
        <v>SEL</v>
      </c>
      <c r="S126" t="s">
        <v>1511</v>
      </c>
      <c r="U126" t="str">
        <f>Y92</f>
        <v>MDT</v>
      </c>
    </row>
    <row r="127" spans="1:49" x14ac:dyDescent="0.35">
      <c r="A127" t="s">
        <v>648</v>
      </c>
      <c r="B127" t="s">
        <v>654</v>
      </c>
      <c r="C127" t="s">
        <v>55</v>
      </c>
      <c r="D127" t="s">
        <v>657</v>
      </c>
      <c r="E127" s="2">
        <v>45199</v>
      </c>
      <c r="F127">
        <v>0</v>
      </c>
      <c r="G127" t="str">
        <f>VLOOKUP($C127,'[1]LKUP PCNDES'!$F$2:$H$12,2,FALSE)</f>
        <v>Percentage of patients in long stay residential or homes who received a seasonal influenza vaccination between 1 September and 31 March</v>
      </c>
      <c r="H127" t="str">
        <f>VLOOKUP($C127,'[1]LKUP PCNDES'!$F$2:$H$12,3,FALSE)</f>
        <v>Flu_Vacs</v>
      </c>
      <c r="I127" t="str">
        <f>VLOOKUP($B127,'[1]LKUP PCNDES'!$C$17:$H$60,4,FALSE)</f>
        <v>NHS South East London ICB</v>
      </c>
      <c r="J127" t="str">
        <f>VLOOKUP($B127,'[1]LKUP PCNDES'!$C$17:$H$60,6,FALSE)</f>
        <v>SEL</v>
      </c>
      <c r="S127" s="7" t="s">
        <v>638</v>
      </c>
      <c r="T127" s="7"/>
      <c r="U127" s="7"/>
      <c r="V127" s="7"/>
      <c r="W127" s="7"/>
      <c r="X127" s="7" t="s">
        <v>645</v>
      </c>
      <c r="Y127" s="94" t="s">
        <v>648</v>
      </c>
      <c r="Z127" s="7"/>
      <c r="AA127" s="7"/>
    </row>
    <row r="128" spans="1:49" x14ac:dyDescent="0.35">
      <c r="A128" t="s">
        <v>648</v>
      </c>
      <c r="B128" t="s">
        <v>654</v>
      </c>
      <c r="C128" t="s">
        <v>55</v>
      </c>
      <c r="D128" t="s">
        <v>657</v>
      </c>
      <c r="E128" s="2">
        <v>45230</v>
      </c>
      <c r="F128">
        <v>2</v>
      </c>
      <c r="G128" t="str">
        <f>VLOOKUP($C128,'[1]LKUP PCNDES'!$F$2:$H$12,2,FALSE)</f>
        <v>Percentage of patients in long stay residential or homes who received a seasonal influenza vaccination between 1 September and 31 March</v>
      </c>
      <c r="H128" t="str">
        <f>VLOOKUP($C128,'[1]LKUP PCNDES'!$F$2:$H$12,3,FALSE)</f>
        <v>Flu_Vacs</v>
      </c>
      <c r="I128" t="str">
        <f>VLOOKUP($B128,'[1]LKUP PCNDES'!$C$17:$H$60,4,FALSE)</f>
        <v>NHS South East London ICB</v>
      </c>
      <c r="J128" t="str">
        <f>VLOOKUP($B128,'[1]LKUP PCNDES'!$C$17:$H$60,6,FALSE)</f>
        <v>SEL</v>
      </c>
      <c r="S128" s="7"/>
      <c r="T128" s="7"/>
      <c r="U128" s="7"/>
      <c r="V128" s="7"/>
      <c r="W128" s="7"/>
      <c r="X128" s="7" t="s">
        <v>659</v>
      </c>
      <c r="Y128" s="94" t="s">
        <v>659</v>
      </c>
      <c r="Z128" s="204" t="s">
        <v>1391</v>
      </c>
      <c r="AA128" s="7"/>
    </row>
    <row r="129" spans="1:49" x14ac:dyDescent="0.35">
      <c r="A129" t="s">
        <v>648</v>
      </c>
      <c r="B129" t="s">
        <v>654</v>
      </c>
      <c r="C129" t="s">
        <v>55</v>
      </c>
      <c r="D129" t="s">
        <v>657</v>
      </c>
      <c r="E129" s="2">
        <v>45260</v>
      </c>
      <c r="F129">
        <v>5</v>
      </c>
      <c r="G129" t="str">
        <f>VLOOKUP($C129,'[1]LKUP PCNDES'!$F$2:$H$12,2,FALSE)</f>
        <v>Percentage of patients in long stay residential or homes who received a seasonal influenza vaccination between 1 September and 31 March</v>
      </c>
      <c r="H129" t="str">
        <f>VLOOKUP($C129,'[1]LKUP PCNDES'!$F$2:$H$12,3,FALSE)</f>
        <v>Flu_Vacs</v>
      </c>
      <c r="I129" t="str">
        <f>VLOOKUP($B129,'[1]LKUP PCNDES'!$C$17:$H$60,4,FALSE)</f>
        <v>NHS South East London ICB</v>
      </c>
      <c r="J129" t="str">
        <f>VLOOKUP($B129,'[1]LKUP PCNDES'!$C$17:$H$60,6,FALSE)</f>
        <v>SEL</v>
      </c>
      <c r="S129" s="7" t="s">
        <v>640</v>
      </c>
      <c r="T129" s="7"/>
      <c r="U129" s="7"/>
      <c r="V129" s="7"/>
      <c r="W129" s="7"/>
      <c r="X129" s="7" t="s">
        <v>36</v>
      </c>
      <c r="Y129" s="94" t="s">
        <v>702</v>
      </c>
      <c r="Z129" s="7"/>
      <c r="AA129" s="7"/>
    </row>
    <row r="130" spans="1:49" x14ac:dyDescent="0.35">
      <c r="A130" t="s">
        <v>648</v>
      </c>
      <c r="B130" t="s">
        <v>654</v>
      </c>
      <c r="C130" t="s">
        <v>55</v>
      </c>
      <c r="D130" t="s">
        <v>657</v>
      </c>
      <c r="E130" s="2">
        <v>45291</v>
      </c>
      <c r="F130">
        <v>5</v>
      </c>
      <c r="G130" t="str">
        <f>VLOOKUP($C130,'[1]LKUP PCNDES'!$F$2:$H$12,2,FALSE)</f>
        <v>Percentage of patients in long stay residential or homes who received a seasonal influenza vaccination between 1 September and 31 March</v>
      </c>
      <c r="H130" t="str">
        <f>VLOOKUP($C130,'[1]LKUP PCNDES'!$F$2:$H$12,3,FALSE)</f>
        <v>Flu_Vacs</v>
      </c>
      <c r="I130" t="str">
        <f>VLOOKUP($B130,'[1]LKUP PCNDES'!$C$17:$H$60,4,FALSE)</f>
        <v>NHS South East London ICB</v>
      </c>
      <c r="J130" t="str">
        <f>VLOOKUP($B130,'[1]LKUP PCNDES'!$C$17:$H$60,6,FALSE)</f>
        <v>SEL</v>
      </c>
      <c r="S130" s="7"/>
      <c r="T130" s="7"/>
      <c r="U130" s="7"/>
      <c r="V130" s="7"/>
      <c r="W130" s="7"/>
      <c r="X130" s="7"/>
      <c r="Y130" s="7"/>
      <c r="Z130" s="7"/>
      <c r="AA130" s="7"/>
      <c r="AP130" s="109"/>
    </row>
    <row r="131" spans="1:49" x14ac:dyDescent="0.35">
      <c r="A131" t="s">
        <v>648</v>
      </c>
      <c r="B131" t="s">
        <v>654</v>
      </c>
      <c r="C131" t="s">
        <v>55</v>
      </c>
      <c r="D131" t="s">
        <v>657</v>
      </c>
      <c r="E131" s="2">
        <v>45322</v>
      </c>
      <c r="F131">
        <v>6</v>
      </c>
      <c r="G131" t="str">
        <f>VLOOKUP($C131,'[1]LKUP PCNDES'!$F$2:$H$12,2,FALSE)</f>
        <v>Percentage of patients in long stay residential or homes who received a seasonal influenza vaccination between 1 September and 31 March</v>
      </c>
      <c r="H131" t="str">
        <f>VLOOKUP($C131,'[1]LKUP PCNDES'!$F$2:$H$12,3,FALSE)</f>
        <v>Flu_Vacs</v>
      </c>
      <c r="I131" t="str">
        <f>VLOOKUP($B131,'[1]LKUP PCNDES'!$C$17:$H$60,4,FALSE)</f>
        <v>NHS South East London ICB</v>
      </c>
      <c r="J131" t="str">
        <f>VLOOKUP($B131,'[1]LKUP PCNDES'!$C$17:$H$60,6,FALSE)</f>
        <v>SEL</v>
      </c>
      <c r="S131" s="7" t="s">
        <v>649</v>
      </c>
      <c r="T131" s="7"/>
      <c r="U131" s="7"/>
      <c r="V131" s="7"/>
      <c r="W131" s="7"/>
      <c r="X131" s="7" t="s">
        <v>642</v>
      </c>
      <c r="Y131" s="7"/>
      <c r="Z131" s="7"/>
      <c r="AA131" s="7"/>
    </row>
    <row r="132" spans="1:49" x14ac:dyDescent="0.35">
      <c r="A132" t="s">
        <v>648</v>
      </c>
      <c r="B132" t="s">
        <v>654</v>
      </c>
      <c r="C132" t="s">
        <v>55</v>
      </c>
      <c r="D132" t="s">
        <v>657</v>
      </c>
      <c r="E132" s="2">
        <v>45351</v>
      </c>
      <c r="F132">
        <v>8</v>
      </c>
      <c r="G132" t="str">
        <f>VLOOKUP($C132,'[1]LKUP PCNDES'!$F$2:$H$12,2,FALSE)</f>
        <v>Percentage of patients in long stay residential or homes who received a seasonal influenza vaccination between 1 September and 31 March</v>
      </c>
      <c r="H132" t="str">
        <f>VLOOKUP($C132,'[1]LKUP PCNDES'!$F$2:$H$12,3,FALSE)</f>
        <v>Flu_Vacs</v>
      </c>
      <c r="I132" t="str">
        <f>VLOOKUP($B132,'[1]LKUP PCNDES'!$C$17:$H$60,4,FALSE)</f>
        <v>NHS South East London ICB</v>
      </c>
      <c r="J132" t="str">
        <f>VLOOKUP($B132,'[1]LKUP PCNDES'!$C$17:$H$60,6,FALSE)</f>
        <v>SEL</v>
      </c>
      <c r="S132" s="7" t="s">
        <v>639</v>
      </c>
      <c r="T132" s="103">
        <v>44681</v>
      </c>
      <c r="U132" s="103">
        <v>44712</v>
      </c>
      <c r="V132" s="103">
        <v>44742</v>
      </c>
      <c r="W132" s="103">
        <v>44773</v>
      </c>
      <c r="X132" s="103">
        <f t="shared" ref="X132:AQ132" si="26">EOMONTH(W132,1)</f>
        <v>44804</v>
      </c>
      <c r="Y132" s="103">
        <f t="shared" si="26"/>
        <v>44834</v>
      </c>
      <c r="Z132" s="103">
        <f t="shared" si="26"/>
        <v>44865</v>
      </c>
      <c r="AA132" s="103">
        <f t="shared" si="26"/>
        <v>44895</v>
      </c>
      <c r="AB132" s="103">
        <f t="shared" si="26"/>
        <v>44926</v>
      </c>
      <c r="AC132" s="103">
        <f t="shared" si="26"/>
        <v>44957</v>
      </c>
      <c r="AD132" s="103">
        <f t="shared" si="26"/>
        <v>44985</v>
      </c>
      <c r="AE132" s="103">
        <f t="shared" si="26"/>
        <v>45016</v>
      </c>
      <c r="AF132" s="103">
        <f t="shared" si="26"/>
        <v>45046</v>
      </c>
      <c r="AG132" s="103">
        <f t="shared" si="26"/>
        <v>45077</v>
      </c>
      <c r="AH132" s="103">
        <f t="shared" si="26"/>
        <v>45107</v>
      </c>
      <c r="AI132" s="103">
        <f t="shared" si="26"/>
        <v>45138</v>
      </c>
      <c r="AJ132" s="103">
        <f t="shared" si="26"/>
        <v>45169</v>
      </c>
      <c r="AK132" s="103">
        <f t="shared" si="26"/>
        <v>45199</v>
      </c>
      <c r="AL132" s="103">
        <f t="shared" si="26"/>
        <v>45230</v>
      </c>
      <c r="AM132" s="103">
        <f t="shared" si="26"/>
        <v>45260</v>
      </c>
      <c r="AN132" s="103">
        <f t="shared" si="26"/>
        <v>45291</v>
      </c>
      <c r="AO132" s="103">
        <f t="shared" si="26"/>
        <v>45322</v>
      </c>
      <c r="AP132" s="103">
        <f t="shared" si="26"/>
        <v>45351</v>
      </c>
      <c r="AQ132" s="103">
        <f t="shared" si="26"/>
        <v>45382</v>
      </c>
      <c r="AR132" s="103"/>
      <c r="AS132" s="103"/>
      <c r="AT132" s="103"/>
      <c r="AU132" s="103"/>
      <c r="AV132" s="103"/>
      <c r="AW132" s="103"/>
    </row>
    <row r="133" spans="1:49" x14ac:dyDescent="0.35">
      <c r="A133" t="s">
        <v>648</v>
      </c>
      <c r="B133" t="s">
        <v>654</v>
      </c>
      <c r="C133" t="s">
        <v>55</v>
      </c>
      <c r="D133" t="s">
        <v>657</v>
      </c>
      <c r="E133" s="2">
        <v>45382</v>
      </c>
      <c r="F133">
        <v>7</v>
      </c>
      <c r="G133" t="str">
        <f>VLOOKUP($C133,'[1]LKUP PCNDES'!$F$2:$H$12,2,FALSE)</f>
        <v>Percentage of patients in long stay residential or homes who received a seasonal influenza vaccination between 1 September and 31 March</v>
      </c>
      <c r="H133" t="str">
        <f>VLOOKUP($C133,'[1]LKUP PCNDES'!$F$2:$H$12,3,FALSE)</f>
        <v>Flu_Vacs</v>
      </c>
      <c r="I133" t="str">
        <f>VLOOKUP($B133,'[1]LKUP PCNDES'!$C$17:$H$60,4,FALSE)</f>
        <v>NHS South East London ICB</v>
      </c>
      <c r="J133" t="str">
        <f>VLOOKUP($B133,'[1]LKUP PCNDES'!$C$17:$H$60,6,FALSE)</f>
        <v>SEL</v>
      </c>
      <c r="R133" t="s">
        <v>106</v>
      </c>
      <c r="S133" t="s">
        <v>651</v>
      </c>
      <c r="T133" s="203"/>
      <c r="U133" s="203"/>
      <c r="V133" s="203"/>
      <c r="W133" s="203"/>
      <c r="X133" s="203"/>
      <c r="Y133" s="203"/>
      <c r="Z133" s="203"/>
      <c r="AA133" s="203"/>
      <c r="AB133" s="203"/>
      <c r="AC133" s="203"/>
      <c r="AD133" s="203"/>
      <c r="AE133" s="203"/>
      <c r="AF133" s="8">
        <f>AF101/AF117</f>
        <v>5.2569865155364472E-2</v>
      </c>
      <c r="AG133" s="8">
        <f t="shared" ref="AF133:AR139" si="27">AG101/AG117</f>
        <v>9.0453311050762486E-2</v>
      </c>
      <c r="AH133" s="8">
        <f t="shared" si="27"/>
        <v>0.1279333838001514</v>
      </c>
      <c r="AI133" s="8">
        <f t="shared" si="27"/>
        <v>0.17034938621340887</v>
      </c>
      <c r="AJ133" s="8">
        <f t="shared" si="27"/>
        <v>0.22659511031604054</v>
      </c>
      <c r="AK133" s="8">
        <f t="shared" si="27"/>
        <v>0.25270172910662825</v>
      </c>
      <c r="AL133" s="8">
        <f t="shared" si="27"/>
        <v>0.34546452084857354</v>
      </c>
      <c r="AM133" s="8">
        <f t="shared" si="27"/>
        <v>0.54493273542600895</v>
      </c>
      <c r="AN133" s="8">
        <f t="shared" si="27"/>
        <v>0.69467248908296941</v>
      </c>
      <c r="AO133" s="8">
        <f t="shared" si="27"/>
        <v>0.85338151781104798</v>
      </c>
      <c r="AP133" s="8">
        <f t="shared" si="27"/>
        <v>0.975249169435216</v>
      </c>
      <c r="AQ133" s="202">
        <f>AQ117/AQ101</f>
        <v>0.86908358509566974</v>
      </c>
      <c r="AR133" s="8" t="e">
        <f>AR101/AR117</f>
        <v>#DIV/0!</v>
      </c>
      <c r="AS133" s="8"/>
      <c r="AT133" s="8"/>
      <c r="AU133" s="8"/>
      <c r="AV133" s="8"/>
      <c r="AW133" s="8"/>
    </row>
    <row r="134" spans="1:49" x14ac:dyDescent="0.35">
      <c r="A134" t="s">
        <v>648</v>
      </c>
      <c r="B134" t="s">
        <v>654</v>
      </c>
      <c r="C134" t="s">
        <v>55</v>
      </c>
      <c r="D134" t="s">
        <v>658</v>
      </c>
      <c r="E134" s="2">
        <v>45046</v>
      </c>
      <c r="F134">
        <v>0</v>
      </c>
      <c r="G134" t="str">
        <f>VLOOKUP($C134,'[1]LKUP PCNDES'!$F$2:$H$12,2,FALSE)</f>
        <v>Percentage of patients in long stay residential or homes who received a seasonal influenza vaccination between 1 September and 31 March</v>
      </c>
      <c r="H134" t="str">
        <f>VLOOKUP($C134,'[1]LKUP PCNDES'!$F$2:$H$12,3,FALSE)</f>
        <v>Flu_Vacs</v>
      </c>
      <c r="I134" t="str">
        <f>VLOOKUP($B134,'[1]LKUP PCNDES'!$C$17:$H$60,4,FALSE)</f>
        <v>NHS South East London ICB</v>
      </c>
      <c r="J134" t="str">
        <f>VLOOKUP($B134,'[1]LKUP PCNDES'!$C$17:$H$60,6,FALSE)</f>
        <v>SEL</v>
      </c>
      <c r="R134" t="s">
        <v>108</v>
      </c>
      <c r="S134" t="s">
        <v>652</v>
      </c>
      <c r="T134" s="203"/>
      <c r="U134" s="203"/>
      <c r="V134" s="203"/>
      <c r="W134" s="203"/>
      <c r="X134" s="203"/>
      <c r="Y134" s="203"/>
      <c r="Z134" s="203"/>
      <c r="AA134" s="203"/>
      <c r="AB134" s="203"/>
      <c r="AC134" s="203"/>
      <c r="AD134" s="203"/>
      <c r="AE134" s="203"/>
      <c r="AF134" s="8">
        <f t="shared" ref="AF134:AI134" si="28">AF102/AF118</f>
        <v>2.9541284403669724E-2</v>
      </c>
      <c r="AG134" s="8">
        <f t="shared" si="28"/>
        <v>7.2541644277270279E-2</v>
      </c>
      <c r="AH134" s="8">
        <f t="shared" si="28"/>
        <v>9.9840113696926636E-2</v>
      </c>
      <c r="AI134" s="8">
        <f t="shared" si="28"/>
        <v>0.14209874358520616</v>
      </c>
      <c r="AJ134" s="8">
        <f t="shared" si="27"/>
        <v>0.15863962822137728</v>
      </c>
      <c r="AK134" s="8">
        <f t="shared" si="27"/>
        <v>0.19961779013203615</v>
      </c>
      <c r="AL134" s="8">
        <f t="shared" si="27"/>
        <v>0.24723655121591748</v>
      </c>
      <c r="AM134" s="8">
        <f t="shared" si="27"/>
        <v>0.27533284023668642</v>
      </c>
      <c r="AN134" s="8">
        <f t="shared" si="27"/>
        <v>0.29244935543278083</v>
      </c>
      <c r="AO134" s="8">
        <f t="shared" si="27"/>
        <v>0.32426470588235295</v>
      </c>
      <c r="AP134" s="8">
        <f t="shared" si="27"/>
        <v>0.34570807678377402</v>
      </c>
      <c r="AQ134" s="8">
        <f t="shared" si="27"/>
        <v>0.37556479305982288</v>
      </c>
      <c r="AR134" s="8" t="e">
        <f t="shared" si="27"/>
        <v>#DIV/0!</v>
      </c>
      <c r="AS134" s="8"/>
      <c r="AT134" s="8"/>
      <c r="AU134" s="8"/>
      <c r="AV134" s="8"/>
      <c r="AW134" s="8"/>
    </row>
    <row r="135" spans="1:49" x14ac:dyDescent="0.35">
      <c r="A135" t="s">
        <v>648</v>
      </c>
      <c r="B135" t="s">
        <v>654</v>
      </c>
      <c r="C135" t="s">
        <v>55</v>
      </c>
      <c r="D135" t="s">
        <v>658</v>
      </c>
      <c r="E135" s="2">
        <v>45077</v>
      </c>
      <c r="F135">
        <v>0</v>
      </c>
      <c r="G135" t="str">
        <f>VLOOKUP($C135,'[1]LKUP PCNDES'!$F$2:$H$12,2,FALSE)</f>
        <v>Percentage of patients in long stay residential or homes who received a seasonal influenza vaccination between 1 September and 31 March</v>
      </c>
      <c r="H135" t="str">
        <f>VLOOKUP($C135,'[1]LKUP PCNDES'!$F$2:$H$12,3,FALSE)</f>
        <v>Flu_Vacs</v>
      </c>
      <c r="I135" t="str">
        <f>VLOOKUP($B135,'[1]LKUP PCNDES'!$C$17:$H$60,4,FALSE)</f>
        <v>NHS South East London ICB</v>
      </c>
      <c r="J135" t="str">
        <f>VLOOKUP($B135,'[1]LKUP PCNDES'!$C$17:$H$60,6,FALSE)</f>
        <v>SEL</v>
      </c>
      <c r="R135" t="s">
        <v>110</v>
      </c>
      <c r="S135" t="s">
        <v>653</v>
      </c>
      <c r="T135" s="203"/>
      <c r="U135" s="203"/>
      <c r="V135" s="203"/>
      <c r="W135" s="203"/>
      <c r="X135" s="203"/>
      <c r="Y135" s="203"/>
      <c r="Z135" s="203"/>
      <c r="AA135" s="203"/>
      <c r="AB135" s="203"/>
      <c r="AC135" s="203"/>
      <c r="AD135" s="203"/>
      <c r="AE135" s="203"/>
      <c r="AF135" s="8">
        <f t="shared" si="27"/>
        <v>2.9626032054395339E-2</v>
      </c>
      <c r="AG135" s="8">
        <f t="shared" si="27"/>
        <v>6.2641265741039717E-2</v>
      </c>
      <c r="AH135" s="8">
        <f t="shared" si="27"/>
        <v>0.10752688172043011</v>
      </c>
      <c r="AI135" s="8">
        <f t="shared" si="27"/>
        <v>0.13863707408565176</v>
      </c>
      <c r="AJ135" s="8">
        <f t="shared" si="27"/>
        <v>0.17713647959183673</v>
      </c>
      <c r="AK135" s="8">
        <f t="shared" si="27"/>
        <v>0.20354514045365779</v>
      </c>
      <c r="AL135" s="8">
        <f t="shared" si="27"/>
        <v>0.20764413039987153</v>
      </c>
      <c r="AM135" s="8">
        <f t="shared" si="27"/>
        <v>0.2678145243777702</v>
      </c>
      <c r="AN135" s="8">
        <f t="shared" si="27"/>
        <v>0.31949856005420973</v>
      </c>
      <c r="AO135" s="8">
        <f t="shared" si="27"/>
        <v>0.41209589538685071</v>
      </c>
      <c r="AP135" s="8">
        <f t="shared" si="27"/>
        <v>0.49900199600798401</v>
      </c>
      <c r="AQ135" s="8">
        <f t="shared" si="27"/>
        <v>0.481077038145101</v>
      </c>
      <c r="AR135" s="8" t="e">
        <f t="shared" si="27"/>
        <v>#DIV/0!</v>
      </c>
      <c r="AS135" s="8"/>
      <c r="AT135" s="8"/>
      <c r="AU135" s="8"/>
      <c r="AV135" s="8"/>
      <c r="AW135" s="8"/>
    </row>
    <row r="136" spans="1:49" x14ac:dyDescent="0.35">
      <c r="A136" t="s">
        <v>648</v>
      </c>
      <c r="B136" t="s">
        <v>654</v>
      </c>
      <c r="C136" t="s">
        <v>55</v>
      </c>
      <c r="D136" t="s">
        <v>658</v>
      </c>
      <c r="E136" s="2">
        <v>45107</v>
      </c>
      <c r="F136">
        <v>0</v>
      </c>
      <c r="G136" t="str">
        <f>VLOOKUP($C136,'[1]LKUP PCNDES'!$F$2:$H$12,2,FALSE)</f>
        <v>Percentage of patients in long stay residential or homes who received a seasonal influenza vaccination between 1 September and 31 March</v>
      </c>
      <c r="H136" t="str">
        <f>VLOOKUP($C136,'[1]LKUP PCNDES'!$F$2:$H$12,3,FALSE)</f>
        <v>Flu_Vacs</v>
      </c>
      <c r="I136" t="str">
        <f>VLOOKUP($B136,'[1]LKUP PCNDES'!$C$17:$H$60,4,FALSE)</f>
        <v>NHS South East London ICB</v>
      </c>
      <c r="J136" t="str">
        <f>VLOOKUP($B136,'[1]LKUP PCNDES'!$C$17:$H$60,6,FALSE)</f>
        <v>SEL</v>
      </c>
      <c r="R136" t="s">
        <v>112</v>
      </c>
      <c r="S136" t="s">
        <v>654</v>
      </c>
      <c r="T136" s="203"/>
      <c r="U136" s="203"/>
      <c r="V136" s="203"/>
      <c r="W136" s="203"/>
      <c r="X136" s="203"/>
      <c r="Y136" s="203"/>
      <c r="Z136" s="203"/>
      <c r="AA136" s="203"/>
      <c r="AB136" s="203"/>
      <c r="AC136" s="203"/>
      <c r="AD136" s="203"/>
      <c r="AE136" s="203"/>
      <c r="AF136" s="8">
        <f t="shared" si="27"/>
        <v>4.9568965517241381E-2</v>
      </c>
      <c r="AG136" s="8">
        <f t="shared" si="27"/>
        <v>0.12302006335797254</v>
      </c>
      <c r="AH136" s="8">
        <f t="shared" si="27"/>
        <v>0.13453430433116137</v>
      </c>
      <c r="AI136" s="8">
        <f t="shared" si="27"/>
        <v>0.16963350785340314</v>
      </c>
      <c r="AJ136" s="8">
        <f t="shared" si="27"/>
        <v>0.20820749689109966</v>
      </c>
      <c r="AK136" s="8">
        <f t="shared" si="27"/>
        <v>0.23947234906139014</v>
      </c>
      <c r="AL136" s="8">
        <f t="shared" si="27"/>
        <v>0.2717751789142957</v>
      </c>
      <c r="AM136" s="8">
        <f t="shared" si="27"/>
        <v>0.33753775093267008</v>
      </c>
      <c r="AN136" s="8">
        <f t="shared" si="27"/>
        <v>0.38297872340425532</v>
      </c>
      <c r="AO136" s="8">
        <f t="shared" si="27"/>
        <v>0.43817111188084518</v>
      </c>
      <c r="AP136" s="8">
        <f t="shared" si="27"/>
        <v>0.46645865834633388</v>
      </c>
      <c r="AQ136" s="8">
        <f t="shared" si="27"/>
        <v>0.50623185931364179</v>
      </c>
      <c r="AR136" s="8" t="e">
        <f t="shared" si="27"/>
        <v>#DIV/0!</v>
      </c>
      <c r="AS136" s="8"/>
      <c r="AT136" s="8"/>
      <c r="AU136" s="8"/>
      <c r="AV136" s="8"/>
      <c r="AW136" s="8"/>
    </row>
    <row r="137" spans="1:49" x14ac:dyDescent="0.35">
      <c r="A137" t="s">
        <v>648</v>
      </c>
      <c r="B137" t="s">
        <v>654</v>
      </c>
      <c r="C137" t="s">
        <v>55</v>
      </c>
      <c r="D137" t="s">
        <v>658</v>
      </c>
      <c r="E137" s="2">
        <v>45138</v>
      </c>
      <c r="F137">
        <v>0</v>
      </c>
      <c r="G137" t="str">
        <f>VLOOKUP($C137,'[1]LKUP PCNDES'!$F$2:$H$12,2,FALSE)</f>
        <v>Percentage of patients in long stay residential or homes who received a seasonal influenza vaccination between 1 September and 31 March</v>
      </c>
      <c r="H137" t="str">
        <f>VLOOKUP($C137,'[1]LKUP PCNDES'!$F$2:$H$12,3,FALSE)</f>
        <v>Flu_Vacs</v>
      </c>
      <c r="I137" t="str">
        <f>VLOOKUP($B137,'[1]LKUP PCNDES'!$C$17:$H$60,4,FALSE)</f>
        <v>NHS South East London ICB</v>
      </c>
      <c r="J137" t="str">
        <f>VLOOKUP($B137,'[1]LKUP PCNDES'!$C$17:$H$60,6,FALSE)</f>
        <v>SEL</v>
      </c>
      <c r="R137" t="s">
        <v>114</v>
      </c>
      <c r="S137" t="s">
        <v>656</v>
      </c>
      <c r="T137" s="203"/>
      <c r="U137" s="203"/>
      <c r="V137" s="203"/>
      <c r="W137" s="203"/>
      <c r="X137" s="203"/>
      <c r="Y137" s="203"/>
      <c r="Z137" s="203"/>
      <c r="AA137" s="203"/>
      <c r="AB137" s="203"/>
      <c r="AC137" s="203"/>
      <c r="AD137" s="203"/>
      <c r="AE137" s="203"/>
      <c r="AF137" s="8">
        <f t="shared" si="27"/>
        <v>6.2014408814804349E-2</v>
      </c>
      <c r="AG137" s="8">
        <f t="shared" si="27"/>
        <v>0.13110111610861236</v>
      </c>
      <c r="AH137" s="8">
        <f t="shared" si="27"/>
        <v>0.18633366072681354</v>
      </c>
      <c r="AI137" s="8">
        <f t="shared" si="27"/>
        <v>0.24371747211895911</v>
      </c>
      <c r="AJ137" s="8">
        <f t="shared" si="27"/>
        <v>0.25848636616583193</v>
      </c>
      <c r="AK137" s="8">
        <f t="shared" si="27"/>
        <v>0.30093407337214023</v>
      </c>
      <c r="AL137" s="8">
        <f t="shared" si="27"/>
        <v>0.36035527985337656</v>
      </c>
      <c r="AM137" s="8">
        <f t="shared" si="27"/>
        <v>0.41006076020912818</v>
      </c>
      <c r="AN137" s="8">
        <f t="shared" si="27"/>
        <v>0.43849817876155783</v>
      </c>
      <c r="AO137" s="8">
        <f t="shared" si="27"/>
        <v>0.50659186535764378</v>
      </c>
      <c r="AP137" s="8">
        <f t="shared" si="27"/>
        <v>0.54587672389529973</v>
      </c>
      <c r="AQ137" s="8">
        <f t="shared" si="27"/>
        <v>0.57110767934858908</v>
      </c>
      <c r="AR137" s="8" t="e">
        <f t="shared" si="27"/>
        <v>#DIV/0!</v>
      </c>
      <c r="AS137" s="8"/>
      <c r="AT137" s="8"/>
      <c r="AU137" s="8"/>
      <c r="AV137" s="8"/>
      <c r="AW137" s="8"/>
    </row>
    <row r="138" spans="1:49" x14ac:dyDescent="0.35">
      <c r="A138" t="s">
        <v>648</v>
      </c>
      <c r="B138" t="s">
        <v>654</v>
      </c>
      <c r="C138" t="s">
        <v>55</v>
      </c>
      <c r="D138" t="s">
        <v>658</v>
      </c>
      <c r="E138" s="2">
        <v>45169</v>
      </c>
      <c r="F138">
        <v>0</v>
      </c>
      <c r="G138" t="str">
        <f>VLOOKUP($C138,'[1]LKUP PCNDES'!$F$2:$H$12,2,FALSE)</f>
        <v>Percentage of patients in long stay residential or homes who received a seasonal influenza vaccination between 1 September and 31 March</v>
      </c>
      <c r="H138" t="str">
        <f>VLOOKUP($C138,'[1]LKUP PCNDES'!$F$2:$H$12,3,FALSE)</f>
        <v>Flu_Vacs</v>
      </c>
      <c r="I138" t="str">
        <f>VLOOKUP($B138,'[1]LKUP PCNDES'!$C$17:$H$60,4,FALSE)</f>
        <v>NHS South East London ICB</v>
      </c>
      <c r="J138" t="str">
        <f>VLOOKUP($B138,'[1]LKUP PCNDES'!$C$17:$H$60,6,FALSE)</f>
        <v>SEL</v>
      </c>
      <c r="R138" t="s">
        <v>95</v>
      </c>
      <c r="S138" t="s">
        <v>95</v>
      </c>
      <c r="T138" s="203"/>
      <c r="U138" s="203"/>
      <c r="V138" s="203"/>
      <c r="W138" s="203"/>
      <c r="X138" s="203"/>
      <c r="Y138" s="203"/>
      <c r="Z138" s="203"/>
      <c r="AA138" s="203"/>
      <c r="AB138" s="203"/>
      <c r="AC138" s="203"/>
      <c r="AD138" s="203"/>
      <c r="AE138" s="203"/>
      <c r="AF138" s="8">
        <f t="shared" si="27"/>
        <v>4.5113561724340584E-2</v>
      </c>
      <c r="AG138" s="8">
        <f t="shared" si="27"/>
        <v>9.4061847846708402E-2</v>
      </c>
      <c r="AH138" s="8">
        <f t="shared" si="27"/>
        <v>0.13345953620444864</v>
      </c>
      <c r="AI138" s="8">
        <f t="shared" si="27"/>
        <v>0.17476771598946056</v>
      </c>
      <c r="AJ138" s="8">
        <f t="shared" si="27"/>
        <v>0.2090524710612047</v>
      </c>
      <c r="AK138" s="8">
        <f t="shared" si="27"/>
        <v>0.24135614904845673</v>
      </c>
      <c r="AL138" s="8">
        <f t="shared" si="27"/>
        <v>0.28842878610786443</v>
      </c>
      <c r="AM138" s="8">
        <f t="shared" si="27"/>
        <v>0.3688039248858061</v>
      </c>
      <c r="AN138" s="8">
        <f t="shared" si="27"/>
        <v>0.42682723421289653</v>
      </c>
      <c r="AO138" s="8">
        <f t="shared" si="27"/>
        <v>0.51023229156130945</v>
      </c>
      <c r="AP138" s="8">
        <f t="shared" si="27"/>
        <v>0.57137129109863671</v>
      </c>
      <c r="AQ138" s="8">
        <f t="shared" si="27"/>
        <v>0.61711322385479694</v>
      </c>
      <c r="AR138" s="8" t="e">
        <f t="shared" si="27"/>
        <v>#DIV/0!</v>
      </c>
      <c r="AS138" s="8"/>
      <c r="AT138" s="8"/>
      <c r="AU138" s="8"/>
      <c r="AV138" s="8"/>
      <c r="AW138" s="8"/>
    </row>
    <row r="139" spans="1:49" x14ac:dyDescent="0.35">
      <c r="A139" t="s">
        <v>648</v>
      </c>
      <c r="B139" t="s">
        <v>654</v>
      </c>
      <c r="C139" t="s">
        <v>55</v>
      </c>
      <c r="D139" t="s">
        <v>658</v>
      </c>
      <c r="E139" s="2">
        <v>45199</v>
      </c>
      <c r="F139">
        <v>213</v>
      </c>
      <c r="G139" t="str">
        <f>VLOOKUP($C139,'[1]LKUP PCNDES'!$F$2:$H$12,2,FALSE)</f>
        <v>Percentage of patients in long stay residential or homes who received a seasonal influenza vaccination between 1 September and 31 March</v>
      </c>
      <c r="H139" t="str">
        <f>VLOOKUP($C139,'[1]LKUP PCNDES'!$F$2:$H$12,3,FALSE)</f>
        <v>Flu_Vacs</v>
      </c>
      <c r="I139" t="str">
        <f>VLOOKUP($B139,'[1]LKUP PCNDES'!$C$17:$H$60,4,FALSE)</f>
        <v>NHS South East London ICB</v>
      </c>
      <c r="J139" t="str">
        <f>VLOOKUP($B139,'[1]LKUP PCNDES'!$C$17:$H$60,6,FALSE)</f>
        <v>SEL</v>
      </c>
      <c r="R139" t="s">
        <v>626</v>
      </c>
      <c r="S139" t="s">
        <v>626</v>
      </c>
      <c r="T139" s="203"/>
      <c r="U139" s="203"/>
      <c r="V139" s="203"/>
      <c r="W139" s="203"/>
      <c r="X139" s="203"/>
      <c r="Y139" s="203"/>
      <c r="Z139" s="203"/>
      <c r="AA139" s="203"/>
      <c r="AB139" s="203"/>
      <c r="AC139" s="203"/>
      <c r="AD139" s="203"/>
      <c r="AE139" s="203"/>
      <c r="AF139" s="8">
        <f t="shared" si="27"/>
        <v>5.1022085482385272E-2</v>
      </c>
      <c r="AG139" s="8">
        <f t="shared" si="27"/>
        <v>0.10994895470949702</v>
      </c>
      <c r="AH139" s="8">
        <f t="shared" si="27"/>
        <v>0.16338730665764931</v>
      </c>
      <c r="AI139" s="8">
        <f t="shared" si="27"/>
        <v>0.21505825364346265</v>
      </c>
      <c r="AJ139" s="8">
        <f t="shared" si="27"/>
        <v>0.26448493067575524</v>
      </c>
      <c r="AK139" s="8">
        <f t="shared" si="27"/>
        <v>0.31550734400819902</v>
      </c>
      <c r="AL139" s="8">
        <f t="shared" si="27"/>
        <v>0.36432806408651336</v>
      </c>
      <c r="AM139" s="8">
        <f t="shared" si="27"/>
        <v>0.42303256534638645</v>
      </c>
      <c r="AN139" s="8">
        <f t="shared" si="27"/>
        <v>0.46967881711915649</v>
      </c>
      <c r="AO139" s="8">
        <f t="shared" si="27"/>
        <v>0.53172217912833686</v>
      </c>
      <c r="AP139" s="8">
        <f t="shared" si="27"/>
        <v>0.59809637403164595</v>
      </c>
      <c r="AQ139" s="8">
        <f t="shared" si="27"/>
        <v>0.64861757523365438</v>
      </c>
      <c r="AR139" s="8" t="e">
        <f t="shared" si="27"/>
        <v>#DIV/0!</v>
      </c>
      <c r="AS139" s="8"/>
      <c r="AT139" s="8"/>
      <c r="AU139" s="8"/>
      <c r="AV139" s="8"/>
      <c r="AW139" s="8"/>
    </row>
    <row r="140" spans="1:49" x14ac:dyDescent="0.35">
      <c r="A140" t="s">
        <v>648</v>
      </c>
      <c r="B140" t="s">
        <v>654</v>
      </c>
      <c r="C140" t="s">
        <v>55</v>
      </c>
      <c r="D140" t="s">
        <v>658</v>
      </c>
      <c r="E140" s="2">
        <v>45230</v>
      </c>
      <c r="F140">
        <v>180</v>
      </c>
      <c r="G140" t="str">
        <f>VLOOKUP($C140,'[1]LKUP PCNDES'!$F$2:$H$12,2,FALSE)</f>
        <v>Percentage of patients in long stay residential or homes who received a seasonal influenza vaccination between 1 September and 31 March</v>
      </c>
      <c r="H140" t="str">
        <f>VLOOKUP($C140,'[1]LKUP PCNDES'!$F$2:$H$12,3,FALSE)</f>
        <v>Flu_Vacs</v>
      </c>
      <c r="I140" t="str">
        <f>VLOOKUP($B140,'[1]LKUP PCNDES'!$C$17:$H$60,4,FALSE)</f>
        <v>NHS South East London ICB</v>
      </c>
      <c r="J140" t="str">
        <f>VLOOKUP($B140,'[1]LKUP PCNDES'!$C$17:$H$60,6,FALSE)</f>
        <v>SEL</v>
      </c>
    </row>
    <row r="141" spans="1:49" x14ac:dyDescent="0.35">
      <c r="A141" t="s">
        <v>648</v>
      </c>
      <c r="B141" t="s">
        <v>654</v>
      </c>
      <c r="C141" t="s">
        <v>55</v>
      </c>
      <c r="D141" t="s">
        <v>658</v>
      </c>
      <c r="E141" s="2">
        <v>45260</v>
      </c>
      <c r="F141">
        <v>170</v>
      </c>
      <c r="G141" t="str">
        <f>VLOOKUP($C141,'[1]LKUP PCNDES'!$F$2:$H$12,2,FALSE)</f>
        <v>Percentage of patients in long stay residential or homes who received a seasonal influenza vaccination between 1 September and 31 March</v>
      </c>
      <c r="H141" t="str">
        <f>VLOOKUP($C141,'[1]LKUP PCNDES'!$F$2:$H$12,3,FALSE)</f>
        <v>Flu_Vacs</v>
      </c>
      <c r="I141" t="str">
        <f>VLOOKUP($B141,'[1]LKUP PCNDES'!$C$17:$H$60,4,FALSE)</f>
        <v>NHS South East London ICB</v>
      </c>
      <c r="J141" t="str">
        <f>VLOOKUP($B141,'[1]LKUP PCNDES'!$C$17:$H$60,6,FALSE)</f>
        <v>SEL</v>
      </c>
    </row>
    <row r="142" spans="1:49" x14ac:dyDescent="0.35">
      <c r="A142" t="s">
        <v>648</v>
      </c>
      <c r="B142" t="s">
        <v>654</v>
      </c>
      <c r="C142" t="s">
        <v>55</v>
      </c>
      <c r="D142" t="s">
        <v>658</v>
      </c>
      <c r="E142" s="2">
        <v>45291</v>
      </c>
      <c r="F142">
        <v>197</v>
      </c>
      <c r="G142" t="str">
        <f>VLOOKUP($C142,'[1]LKUP PCNDES'!$F$2:$H$12,2,FALSE)</f>
        <v>Percentage of patients in long stay residential or homes who received a seasonal influenza vaccination between 1 September and 31 March</v>
      </c>
      <c r="H142" t="str">
        <f>VLOOKUP($C142,'[1]LKUP PCNDES'!$F$2:$H$12,3,FALSE)</f>
        <v>Flu_Vacs</v>
      </c>
      <c r="I142" t="str">
        <f>VLOOKUP($B142,'[1]LKUP PCNDES'!$C$17:$H$60,4,FALSE)</f>
        <v>NHS South East London ICB</v>
      </c>
      <c r="J142" t="str">
        <f>VLOOKUP($B142,'[1]LKUP PCNDES'!$C$17:$H$60,6,FALSE)</f>
        <v>SEL</v>
      </c>
      <c r="R142" s="11"/>
    </row>
    <row r="143" spans="1:49" x14ac:dyDescent="0.35">
      <c r="A143" t="s">
        <v>648</v>
      </c>
      <c r="B143" t="s">
        <v>654</v>
      </c>
      <c r="C143" t="s">
        <v>55</v>
      </c>
      <c r="D143" t="s">
        <v>658</v>
      </c>
      <c r="E143" s="2">
        <v>45322</v>
      </c>
      <c r="F143">
        <v>240</v>
      </c>
      <c r="G143" t="str">
        <f>VLOOKUP($C143,'[1]LKUP PCNDES'!$F$2:$H$12,2,FALSE)</f>
        <v>Percentage of patients in long stay residential or homes who received a seasonal influenza vaccination between 1 September and 31 March</v>
      </c>
      <c r="H143" t="str">
        <f>VLOOKUP($C143,'[1]LKUP PCNDES'!$F$2:$H$12,3,FALSE)</f>
        <v>Flu_Vacs</v>
      </c>
      <c r="I143" t="str">
        <f>VLOOKUP($B143,'[1]LKUP PCNDES'!$C$17:$H$60,4,FALSE)</f>
        <v>NHS South East London ICB</v>
      </c>
      <c r="J143" t="str">
        <f>VLOOKUP($B143,'[1]LKUP PCNDES'!$C$17:$H$60,6,FALSE)</f>
        <v>SEL</v>
      </c>
      <c r="R143" s="97" t="s">
        <v>128</v>
      </c>
      <c r="S143" s="97" t="s">
        <v>129</v>
      </c>
      <c r="T143" s="116">
        <f t="shared" ref="T143:AD143" si="29">EOMONTH(U143,-1)</f>
        <v>45046</v>
      </c>
      <c r="U143" s="116">
        <f t="shared" si="29"/>
        <v>45077</v>
      </c>
      <c r="V143" s="116">
        <f t="shared" si="29"/>
        <v>45107</v>
      </c>
      <c r="W143" s="116">
        <f t="shared" si="29"/>
        <v>45138</v>
      </c>
      <c r="X143" s="116">
        <f t="shared" si="29"/>
        <v>45169</v>
      </c>
      <c r="Y143" s="116">
        <f t="shared" si="29"/>
        <v>45199</v>
      </c>
      <c r="Z143" s="116">
        <f t="shared" si="29"/>
        <v>45230</v>
      </c>
      <c r="AA143" s="116">
        <f t="shared" si="29"/>
        <v>45260</v>
      </c>
      <c r="AB143" s="116">
        <f t="shared" si="29"/>
        <v>45291</v>
      </c>
      <c r="AC143" s="116">
        <f t="shared" si="29"/>
        <v>45322</v>
      </c>
      <c r="AD143" s="116">
        <f t="shared" si="29"/>
        <v>45351</v>
      </c>
      <c r="AE143" s="116">
        <f>EOMONTH(AF143,-1)</f>
        <v>45382</v>
      </c>
      <c r="AF143" s="116">
        <f>EOMONTH('[1]Instructions and bed numbers'!$E$1,0)</f>
        <v>45412</v>
      </c>
      <c r="AG143" s="11" t="s">
        <v>130</v>
      </c>
    </row>
    <row r="144" spans="1:49" x14ac:dyDescent="0.35">
      <c r="A144" t="s">
        <v>648</v>
      </c>
      <c r="B144" t="s">
        <v>654</v>
      </c>
      <c r="C144" t="s">
        <v>55</v>
      </c>
      <c r="D144" t="s">
        <v>658</v>
      </c>
      <c r="E144" s="2">
        <v>45351</v>
      </c>
      <c r="F144">
        <v>271</v>
      </c>
      <c r="G144" t="str">
        <f>VLOOKUP($C144,'[1]LKUP PCNDES'!$F$2:$H$12,2,FALSE)</f>
        <v>Percentage of patients in long stay residential or homes who received a seasonal influenza vaccination between 1 September and 31 March</v>
      </c>
      <c r="H144" t="str">
        <f>VLOOKUP($C144,'[1]LKUP PCNDES'!$F$2:$H$12,3,FALSE)</f>
        <v>Flu_Vacs</v>
      </c>
      <c r="I144" t="str">
        <f>VLOOKUP($B144,'[1]LKUP PCNDES'!$C$17:$H$60,4,FALSE)</f>
        <v>NHS South East London ICB</v>
      </c>
      <c r="J144" t="str">
        <f>VLOOKUP($B144,'[1]LKUP PCNDES'!$C$17:$H$60,6,FALSE)</f>
        <v>SEL</v>
      </c>
      <c r="S144" s="97" t="s">
        <v>106</v>
      </c>
      <c r="T144" s="141">
        <f>INDEX($R$132:$AX$139,MATCH($S144,$R$132:$R$139,0),MATCH(T$49,$R$132:$AX$132,0))</f>
        <v>5.2569865155364472E-2</v>
      </c>
      <c r="U144" s="141">
        <f t="shared" ref="U144:AF144" si="30">INDEX($R$132:$AX$139,MATCH($S144,$R$132:$R$139,0),MATCH(U$49,$R$132:$AX$132,0))</f>
        <v>9.0453311050762486E-2</v>
      </c>
      <c r="V144" s="141">
        <f t="shared" si="30"/>
        <v>0.1279333838001514</v>
      </c>
      <c r="W144" s="141">
        <f t="shared" si="30"/>
        <v>0.17034938621340887</v>
      </c>
      <c r="X144" s="141">
        <f t="shared" si="30"/>
        <v>0.22659511031604054</v>
      </c>
      <c r="Y144" s="141">
        <f t="shared" si="30"/>
        <v>0.25270172910662825</v>
      </c>
      <c r="Z144" s="141">
        <f t="shared" si="30"/>
        <v>0.34546452084857354</v>
      </c>
      <c r="AA144" s="141">
        <f t="shared" si="30"/>
        <v>0.54493273542600895</v>
      </c>
      <c r="AB144" s="141">
        <f t="shared" si="30"/>
        <v>0.69467248908296941</v>
      </c>
      <c r="AC144" s="141">
        <f t="shared" si="30"/>
        <v>0.85338151781104798</v>
      </c>
      <c r="AD144" s="141">
        <f t="shared" si="30"/>
        <v>0.975249169435216</v>
      </c>
      <c r="AE144" s="141">
        <f t="shared" si="30"/>
        <v>0.86908358509566974</v>
      </c>
      <c r="AF144" s="141" t="e">
        <f t="shared" si="30"/>
        <v>#N/A</v>
      </c>
    </row>
    <row r="145" spans="1:50" x14ac:dyDescent="0.35">
      <c r="A145" t="s">
        <v>648</v>
      </c>
      <c r="B145" t="s">
        <v>654</v>
      </c>
      <c r="C145" t="s">
        <v>55</v>
      </c>
      <c r="D145" t="s">
        <v>658</v>
      </c>
      <c r="E145" s="2">
        <v>45382</v>
      </c>
      <c r="F145">
        <v>310</v>
      </c>
      <c r="G145" t="str">
        <f>VLOOKUP($C145,'[1]LKUP PCNDES'!$F$2:$H$12,2,FALSE)</f>
        <v>Percentage of patients in long stay residential or homes who received a seasonal influenza vaccination between 1 September and 31 March</v>
      </c>
      <c r="H145" t="str">
        <f>VLOOKUP($C145,'[1]LKUP PCNDES'!$F$2:$H$12,3,FALSE)</f>
        <v>Flu_Vacs</v>
      </c>
      <c r="I145" t="str">
        <f>VLOOKUP($B145,'[1]LKUP PCNDES'!$C$17:$H$60,4,FALSE)</f>
        <v>NHS South East London ICB</v>
      </c>
      <c r="J145" t="str">
        <f>VLOOKUP($B145,'[1]LKUP PCNDES'!$C$17:$H$60,6,FALSE)</f>
        <v>SEL</v>
      </c>
      <c r="S145" s="97" t="s">
        <v>108</v>
      </c>
      <c r="T145" s="141">
        <f t="shared" ref="T145:AF150" si="31">INDEX($R$132:$AX$139,MATCH($S145,$R$132:$R$139,0),MATCH(T$49,$R$132:$AX$132,0))</f>
        <v>2.9541284403669724E-2</v>
      </c>
      <c r="U145" s="141">
        <f t="shared" si="31"/>
        <v>7.2541644277270279E-2</v>
      </c>
      <c r="V145" s="141">
        <f t="shared" si="31"/>
        <v>9.9840113696926636E-2</v>
      </c>
      <c r="W145" s="141">
        <f t="shared" si="31"/>
        <v>0.14209874358520616</v>
      </c>
      <c r="X145" s="141">
        <f t="shared" si="31"/>
        <v>0.15863962822137728</v>
      </c>
      <c r="Y145" s="141">
        <f t="shared" si="31"/>
        <v>0.19961779013203615</v>
      </c>
      <c r="Z145" s="141">
        <f t="shared" si="31"/>
        <v>0.24723655121591748</v>
      </c>
      <c r="AA145" s="141">
        <f t="shared" si="31"/>
        <v>0.27533284023668642</v>
      </c>
      <c r="AB145" s="141">
        <f t="shared" si="31"/>
        <v>0.29244935543278083</v>
      </c>
      <c r="AC145" s="141">
        <f t="shared" si="31"/>
        <v>0.32426470588235295</v>
      </c>
      <c r="AD145" s="141">
        <f t="shared" si="31"/>
        <v>0.34570807678377402</v>
      </c>
      <c r="AE145" s="141">
        <f t="shared" si="31"/>
        <v>0.37556479305982288</v>
      </c>
      <c r="AF145" s="141" t="e">
        <f t="shared" si="31"/>
        <v>#N/A</v>
      </c>
    </row>
    <row r="146" spans="1:50" x14ac:dyDescent="0.35">
      <c r="A146" t="s">
        <v>648</v>
      </c>
      <c r="B146" t="s">
        <v>654</v>
      </c>
      <c r="C146" t="s">
        <v>55</v>
      </c>
      <c r="D146" t="s">
        <v>563</v>
      </c>
      <c r="E146" s="2">
        <v>45046</v>
      </c>
      <c r="F146">
        <v>0</v>
      </c>
      <c r="G146" t="str">
        <f>VLOOKUP($C146,'[1]LKUP PCNDES'!$F$2:$H$12,2,FALSE)</f>
        <v>Percentage of patients in long stay residential or homes who received a seasonal influenza vaccination between 1 September and 31 March</v>
      </c>
      <c r="H146" t="str">
        <f>VLOOKUP($C146,'[1]LKUP PCNDES'!$F$2:$H$12,3,FALSE)</f>
        <v>Flu_Vacs</v>
      </c>
      <c r="I146" t="str">
        <f>VLOOKUP($B146,'[1]LKUP PCNDES'!$C$17:$H$60,4,FALSE)</f>
        <v>NHS South East London ICB</v>
      </c>
      <c r="J146" t="str">
        <f>VLOOKUP($B146,'[1]LKUP PCNDES'!$C$17:$H$60,6,FALSE)</f>
        <v>SEL</v>
      </c>
      <c r="S146" s="97" t="s">
        <v>110</v>
      </c>
      <c r="T146" s="141">
        <f t="shared" si="31"/>
        <v>2.9626032054395339E-2</v>
      </c>
      <c r="U146" s="141">
        <f t="shared" si="31"/>
        <v>6.2641265741039717E-2</v>
      </c>
      <c r="V146" s="141">
        <f t="shared" si="31"/>
        <v>0.10752688172043011</v>
      </c>
      <c r="W146" s="141">
        <f t="shared" si="31"/>
        <v>0.13863707408565176</v>
      </c>
      <c r="X146" s="141">
        <f t="shared" si="31"/>
        <v>0.17713647959183673</v>
      </c>
      <c r="Y146" s="141">
        <f t="shared" si="31"/>
        <v>0.20354514045365779</v>
      </c>
      <c r="Z146" s="141">
        <f t="shared" si="31"/>
        <v>0.20764413039987153</v>
      </c>
      <c r="AA146" s="141">
        <f t="shared" si="31"/>
        <v>0.2678145243777702</v>
      </c>
      <c r="AB146" s="141">
        <f t="shared" si="31"/>
        <v>0.31949856005420973</v>
      </c>
      <c r="AC146" s="141">
        <f t="shared" si="31"/>
        <v>0.41209589538685071</v>
      </c>
      <c r="AD146" s="141">
        <f t="shared" si="31"/>
        <v>0.49900199600798401</v>
      </c>
      <c r="AE146" s="141">
        <f t="shared" si="31"/>
        <v>0.481077038145101</v>
      </c>
      <c r="AF146" s="141" t="e">
        <f t="shared" si="31"/>
        <v>#N/A</v>
      </c>
    </row>
    <row r="147" spans="1:50" x14ac:dyDescent="0.35">
      <c r="A147" t="s">
        <v>648</v>
      </c>
      <c r="B147" t="s">
        <v>654</v>
      </c>
      <c r="C147" t="s">
        <v>55</v>
      </c>
      <c r="D147" t="s">
        <v>563</v>
      </c>
      <c r="E147" s="2">
        <v>45077</v>
      </c>
      <c r="F147">
        <v>0</v>
      </c>
      <c r="G147" t="str">
        <f>VLOOKUP($C147,'[1]LKUP PCNDES'!$F$2:$H$12,2,FALSE)</f>
        <v>Percentage of patients in long stay residential or homes who received a seasonal influenza vaccination between 1 September and 31 March</v>
      </c>
      <c r="H147" t="str">
        <f>VLOOKUP($C147,'[1]LKUP PCNDES'!$F$2:$H$12,3,FALSE)</f>
        <v>Flu_Vacs</v>
      </c>
      <c r="I147" t="str">
        <f>VLOOKUP($B147,'[1]LKUP PCNDES'!$C$17:$H$60,4,FALSE)</f>
        <v>NHS South East London ICB</v>
      </c>
      <c r="J147" t="str">
        <f>VLOOKUP($B147,'[1]LKUP PCNDES'!$C$17:$H$60,6,FALSE)</f>
        <v>SEL</v>
      </c>
      <c r="S147" s="97" t="s">
        <v>112</v>
      </c>
      <c r="T147" s="141">
        <f t="shared" si="31"/>
        <v>4.9568965517241381E-2</v>
      </c>
      <c r="U147" s="141">
        <f t="shared" si="31"/>
        <v>0.12302006335797254</v>
      </c>
      <c r="V147" s="141">
        <f t="shared" si="31"/>
        <v>0.13453430433116137</v>
      </c>
      <c r="W147" s="141">
        <f t="shared" si="31"/>
        <v>0.16963350785340314</v>
      </c>
      <c r="X147" s="141">
        <f t="shared" si="31"/>
        <v>0.20820749689109966</v>
      </c>
      <c r="Y147" s="141">
        <f t="shared" si="31"/>
        <v>0.23947234906139014</v>
      </c>
      <c r="Z147" s="141">
        <f t="shared" si="31"/>
        <v>0.2717751789142957</v>
      </c>
      <c r="AA147" s="141">
        <f t="shared" si="31"/>
        <v>0.33753775093267008</v>
      </c>
      <c r="AB147" s="141">
        <f t="shared" si="31"/>
        <v>0.38297872340425532</v>
      </c>
      <c r="AC147" s="141">
        <f t="shared" si="31"/>
        <v>0.43817111188084518</v>
      </c>
      <c r="AD147" s="141">
        <f t="shared" si="31"/>
        <v>0.46645865834633388</v>
      </c>
      <c r="AE147" s="141">
        <f t="shared" si="31"/>
        <v>0.50623185931364179</v>
      </c>
      <c r="AF147" s="141" t="e">
        <f t="shared" si="31"/>
        <v>#N/A</v>
      </c>
    </row>
    <row r="148" spans="1:50" x14ac:dyDescent="0.35">
      <c r="A148" t="s">
        <v>648</v>
      </c>
      <c r="B148" t="s">
        <v>654</v>
      </c>
      <c r="C148" t="s">
        <v>55</v>
      </c>
      <c r="D148" t="s">
        <v>563</v>
      </c>
      <c r="E148" s="2">
        <v>45107</v>
      </c>
      <c r="F148">
        <v>0</v>
      </c>
      <c r="G148" t="str">
        <f>VLOOKUP($C148,'[1]LKUP PCNDES'!$F$2:$H$12,2,FALSE)</f>
        <v>Percentage of patients in long stay residential or homes who received a seasonal influenza vaccination between 1 September and 31 March</v>
      </c>
      <c r="H148" t="str">
        <f>VLOOKUP($C148,'[1]LKUP PCNDES'!$F$2:$H$12,3,FALSE)</f>
        <v>Flu_Vacs</v>
      </c>
      <c r="I148" t="str">
        <f>VLOOKUP($B148,'[1]LKUP PCNDES'!$C$17:$H$60,4,FALSE)</f>
        <v>NHS South East London ICB</v>
      </c>
      <c r="J148" t="str">
        <f>VLOOKUP($B148,'[1]LKUP PCNDES'!$C$17:$H$60,6,FALSE)</f>
        <v>SEL</v>
      </c>
      <c r="S148" s="97" t="s">
        <v>114</v>
      </c>
      <c r="T148" s="141">
        <f t="shared" si="31"/>
        <v>6.2014408814804349E-2</v>
      </c>
      <c r="U148" s="141">
        <f t="shared" si="31"/>
        <v>0.13110111610861236</v>
      </c>
      <c r="V148" s="141">
        <f t="shared" si="31"/>
        <v>0.18633366072681354</v>
      </c>
      <c r="W148" s="141">
        <f t="shared" si="31"/>
        <v>0.24371747211895911</v>
      </c>
      <c r="X148" s="141">
        <f t="shared" si="31"/>
        <v>0.25848636616583193</v>
      </c>
      <c r="Y148" s="141">
        <f t="shared" si="31"/>
        <v>0.30093407337214023</v>
      </c>
      <c r="Z148" s="141">
        <f t="shared" si="31"/>
        <v>0.36035527985337656</v>
      </c>
      <c r="AA148" s="141">
        <f t="shared" si="31"/>
        <v>0.41006076020912818</v>
      </c>
      <c r="AB148" s="141">
        <f t="shared" si="31"/>
        <v>0.43849817876155783</v>
      </c>
      <c r="AC148" s="141">
        <f t="shared" si="31"/>
        <v>0.50659186535764378</v>
      </c>
      <c r="AD148" s="141">
        <f t="shared" si="31"/>
        <v>0.54587672389529973</v>
      </c>
      <c r="AE148" s="141">
        <f t="shared" si="31"/>
        <v>0.57110767934858908</v>
      </c>
      <c r="AF148" s="141" t="e">
        <f t="shared" si="31"/>
        <v>#N/A</v>
      </c>
    </row>
    <row r="149" spans="1:50" x14ac:dyDescent="0.35">
      <c r="A149" t="s">
        <v>648</v>
      </c>
      <c r="B149" t="s">
        <v>654</v>
      </c>
      <c r="C149" t="s">
        <v>55</v>
      </c>
      <c r="D149" t="s">
        <v>563</v>
      </c>
      <c r="E149" s="2">
        <v>45138</v>
      </c>
      <c r="F149">
        <v>0</v>
      </c>
      <c r="G149" t="str">
        <f>VLOOKUP($C149,'[1]LKUP PCNDES'!$F$2:$H$12,2,FALSE)</f>
        <v>Percentage of patients in long stay residential or homes who received a seasonal influenza vaccination between 1 September and 31 March</v>
      </c>
      <c r="H149" t="str">
        <f>VLOOKUP($C149,'[1]LKUP PCNDES'!$F$2:$H$12,3,FALSE)</f>
        <v>Flu_Vacs</v>
      </c>
      <c r="I149" t="str">
        <f>VLOOKUP($B149,'[1]LKUP PCNDES'!$C$17:$H$60,4,FALSE)</f>
        <v>NHS South East London ICB</v>
      </c>
      <c r="J149" t="str">
        <f>VLOOKUP($B149,'[1]LKUP PCNDES'!$C$17:$H$60,6,FALSE)</f>
        <v>SEL</v>
      </c>
      <c r="S149" s="97" t="s">
        <v>95</v>
      </c>
      <c r="T149" s="141">
        <f t="shared" si="31"/>
        <v>4.5113561724340584E-2</v>
      </c>
      <c r="U149" s="141">
        <f t="shared" si="31"/>
        <v>9.4061847846708402E-2</v>
      </c>
      <c r="V149" s="141">
        <f t="shared" si="31"/>
        <v>0.13345953620444864</v>
      </c>
      <c r="W149" s="141">
        <f t="shared" si="31"/>
        <v>0.17476771598946056</v>
      </c>
      <c r="X149" s="141">
        <f t="shared" si="31"/>
        <v>0.2090524710612047</v>
      </c>
      <c r="Y149" s="141">
        <f t="shared" si="31"/>
        <v>0.24135614904845673</v>
      </c>
      <c r="Z149" s="141">
        <f t="shared" si="31"/>
        <v>0.28842878610786443</v>
      </c>
      <c r="AA149" s="141">
        <f t="shared" si="31"/>
        <v>0.3688039248858061</v>
      </c>
      <c r="AB149" s="141">
        <f t="shared" si="31"/>
        <v>0.42682723421289653</v>
      </c>
      <c r="AC149" s="141">
        <f t="shared" si="31"/>
        <v>0.51023229156130945</v>
      </c>
      <c r="AD149" s="141">
        <f t="shared" si="31"/>
        <v>0.57137129109863671</v>
      </c>
      <c r="AE149" s="141">
        <f t="shared" si="31"/>
        <v>0.61711322385479694</v>
      </c>
      <c r="AF149" s="141" t="e">
        <f t="shared" si="31"/>
        <v>#N/A</v>
      </c>
    </row>
    <row r="150" spans="1:50" x14ac:dyDescent="0.35">
      <c r="A150" t="s">
        <v>648</v>
      </c>
      <c r="B150" t="s">
        <v>654</v>
      </c>
      <c r="C150" t="s">
        <v>55</v>
      </c>
      <c r="D150" t="s">
        <v>563</v>
      </c>
      <c r="E150" s="2">
        <v>45169</v>
      </c>
      <c r="F150">
        <v>0</v>
      </c>
      <c r="G150" t="str">
        <f>VLOOKUP($C150,'[1]LKUP PCNDES'!$F$2:$H$12,2,FALSE)</f>
        <v>Percentage of patients in long stay residential or homes who received a seasonal influenza vaccination between 1 September and 31 March</v>
      </c>
      <c r="H150" t="str">
        <f>VLOOKUP($C150,'[1]LKUP PCNDES'!$F$2:$H$12,3,FALSE)</f>
        <v>Flu_Vacs</v>
      </c>
      <c r="I150" t="str">
        <f>VLOOKUP($B150,'[1]LKUP PCNDES'!$C$17:$H$60,4,FALSE)</f>
        <v>NHS South East London ICB</v>
      </c>
      <c r="J150" t="str">
        <f>VLOOKUP($B150,'[1]LKUP PCNDES'!$C$17:$H$60,6,FALSE)</f>
        <v>SEL</v>
      </c>
      <c r="S150" s="97" t="s">
        <v>626</v>
      </c>
      <c r="T150" s="141">
        <f t="shared" si="31"/>
        <v>5.1022085482385272E-2</v>
      </c>
      <c r="U150" s="141">
        <f t="shared" si="31"/>
        <v>0.10994895470949702</v>
      </c>
      <c r="V150" s="141">
        <f t="shared" si="31"/>
        <v>0.16338730665764931</v>
      </c>
      <c r="W150" s="141">
        <f t="shared" si="31"/>
        <v>0.21505825364346265</v>
      </c>
      <c r="X150" s="141">
        <f t="shared" si="31"/>
        <v>0.26448493067575524</v>
      </c>
      <c r="Y150" s="141">
        <f t="shared" si="31"/>
        <v>0.31550734400819902</v>
      </c>
      <c r="Z150" s="141">
        <f t="shared" si="31"/>
        <v>0.36432806408651336</v>
      </c>
      <c r="AA150" s="141">
        <f t="shared" si="31"/>
        <v>0.42303256534638645</v>
      </c>
      <c r="AB150" s="141">
        <f t="shared" si="31"/>
        <v>0.46967881711915649</v>
      </c>
      <c r="AC150" s="141">
        <f t="shared" si="31"/>
        <v>0.53172217912833686</v>
      </c>
      <c r="AD150" s="141">
        <f t="shared" si="31"/>
        <v>0.59809637403164595</v>
      </c>
      <c r="AE150" s="141">
        <f t="shared" si="31"/>
        <v>0.64861757523365438</v>
      </c>
      <c r="AF150" s="141" t="e">
        <f t="shared" si="31"/>
        <v>#N/A</v>
      </c>
    </row>
    <row r="151" spans="1:50" x14ac:dyDescent="0.35">
      <c r="A151" t="s">
        <v>648</v>
      </c>
      <c r="B151" t="s">
        <v>654</v>
      </c>
      <c r="C151" t="s">
        <v>55</v>
      </c>
      <c r="D151" t="s">
        <v>563</v>
      </c>
      <c r="E151" s="2">
        <v>45199</v>
      </c>
      <c r="F151">
        <v>1072</v>
      </c>
      <c r="G151" t="str">
        <f>VLOOKUP($C151,'[1]LKUP PCNDES'!$F$2:$H$12,2,FALSE)</f>
        <v>Percentage of patients in long stay residential or homes who received a seasonal influenza vaccination between 1 September and 31 March</v>
      </c>
      <c r="H151" t="str">
        <f>VLOOKUP($C151,'[1]LKUP PCNDES'!$F$2:$H$12,3,FALSE)</f>
        <v>Flu_Vacs</v>
      </c>
      <c r="I151" t="str">
        <f>VLOOKUP($B151,'[1]LKUP PCNDES'!$C$17:$H$60,4,FALSE)</f>
        <v>NHS South East London ICB</v>
      </c>
      <c r="J151" t="str">
        <f>VLOOKUP($B151,'[1]LKUP PCNDES'!$C$17:$H$60,6,FALSE)</f>
        <v>SEL</v>
      </c>
    </row>
    <row r="152" spans="1:50" x14ac:dyDescent="0.35">
      <c r="A152" t="s">
        <v>648</v>
      </c>
      <c r="B152" t="s">
        <v>654</v>
      </c>
      <c r="C152" t="s">
        <v>55</v>
      </c>
      <c r="D152" t="s">
        <v>563</v>
      </c>
      <c r="E152" s="2">
        <v>45230</v>
      </c>
      <c r="F152">
        <v>3848</v>
      </c>
      <c r="G152" t="str">
        <f>VLOOKUP($C152,'[1]LKUP PCNDES'!$F$2:$H$12,2,FALSE)</f>
        <v>Percentage of patients in long stay residential or homes who received a seasonal influenza vaccination between 1 September and 31 March</v>
      </c>
      <c r="H152" t="str">
        <f>VLOOKUP($C152,'[1]LKUP PCNDES'!$F$2:$H$12,3,FALSE)</f>
        <v>Flu_Vacs</v>
      </c>
      <c r="I152" t="str">
        <f>VLOOKUP($B152,'[1]LKUP PCNDES'!$C$17:$H$60,4,FALSE)</f>
        <v>NHS South East London ICB</v>
      </c>
      <c r="J152" t="str">
        <f>VLOOKUP($B152,'[1]LKUP PCNDES'!$C$17:$H$60,6,FALSE)</f>
        <v>SEL</v>
      </c>
    </row>
    <row r="153" spans="1:50" x14ac:dyDescent="0.35">
      <c r="A153" t="s">
        <v>648</v>
      </c>
      <c r="B153" t="s">
        <v>654</v>
      </c>
      <c r="C153" t="s">
        <v>55</v>
      </c>
      <c r="D153" t="s">
        <v>563</v>
      </c>
      <c r="E153" s="2">
        <v>45260</v>
      </c>
      <c r="F153">
        <v>4242</v>
      </c>
      <c r="G153" t="str">
        <f>VLOOKUP($C153,'[1]LKUP PCNDES'!$F$2:$H$12,2,FALSE)</f>
        <v>Percentage of patients in long stay residential or homes who received a seasonal influenza vaccination between 1 September and 31 March</v>
      </c>
      <c r="H153" t="str">
        <f>VLOOKUP($C153,'[1]LKUP PCNDES'!$F$2:$H$12,3,FALSE)</f>
        <v>Flu_Vacs</v>
      </c>
      <c r="I153" t="str">
        <f>VLOOKUP($B153,'[1]LKUP PCNDES'!$C$17:$H$60,4,FALSE)</f>
        <v>NHS South East London ICB</v>
      </c>
      <c r="J153" t="str">
        <f>VLOOKUP($B153,'[1]LKUP PCNDES'!$C$17:$H$60,6,FALSE)</f>
        <v>SEL</v>
      </c>
    </row>
    <row r="154" spans="1:50" x14ac:dyDescent="0.35">
      <c r="A154" t="s">
        <v>648</v>
      </c>
      <c r="B154" t="s">
        <v>654</v>
      </c>
      <c r="C154" t="s">
        <v>55</v>
      </c>
      <c r="D154" t="s">
        <v>563</v>
      </c>
      <c r="E154" s="2">
        <v>45291</v>
      </c>
      <c r="F154">
        <v>4362</v>
      </c>
      <c r="G154" t="str">
        <f>VLOOKUP($C154,'[1]LKUP PCNDES'!$F$2:$H$12,2,FALSE)</f>
        <v>Percentage of patients in long stay residential or homes who received a seasonal influenza vaccination between 1 September and 31 March</v>
      </c>
      <c r="H154" t="str">
        <f>VLOOKUP($C154,'[1]LKUP PCNDES'!$F$2:$H$12,3,FALSE)</f>
        <v>Flu_Vacs</v>
      </c>
      <c r="I154" t="str">
        <f>VLOOKUP($B154,'[1]LKUP PCNDES'!$C$17:$H$60,4,FALSE)</f>
        <v>NHS South East London ICB</v>
      </c>
      <c r="J154" t="str">
        <f>VLOOKUP($B154,'[1]LKUP PCNDES'!$C$17:$H$60,6,FALSE)</f>
        <v>SEL</v>
      </c>
    </row>
    <row r="155" spans="1:50" x14ac:dyDescent="0.35">
      <c r="A155" t="s">
        <v>648</v>
      </c>
      <c r="B155" t="s">
        <v>654</v>
      </c>
      <c r="C155" t="s">
        <v>55</v>
      </c>
      <c r="D155" t="s">
        <v>563</v>
      </c>
      <c r="E155" s="2">
        <v>45322</v>
      </c>
      <c r="F155">
        <v>4388</v>
      </c>
      <c r="G155" t="str">
        <f>VLOOKUP($C155,'[1]LKUP PCNDES'!$F$2:$H$12,2,FALSE)</f>
        <v>Percentage of patients in long stay residential or homes who received a seasonal influenza vaccination between 1 September and 31 March</v>
      </c>
      <c r="H155" t="str">
        <f>VLOOKUP($C155,'[1]LKUP PCNDES'!$F$2:$H$12,3,FALSE)</f>
        <v>Flu_Vacs</v>
      </c>
      <c r="I155" t="str">
        <f>VLOOKUP($B155,'[1]LKUP PCNDES'!$C$17:$H$60,4,FALSE)</f>
        <v>NHS South East London ICB</v>
      </c>
      <c r="J155" t="str">
        <f>VLOOKUP($B155,'[1]LKUP PCNDES'!$C$17:$H$60,6,FALSE)</f>
        <v>SEL</v>
      </c>
      <c r="Q155" s="215" t="str">
        <f>AB155</f>
        <v>Theme</v>
      </c>
      <c r="R155" s="200" t="s">
        <v>21</v>
      </c>
      <c r="S155" s="21"/>
      <c r="T155" s="21"/>
      <c r="U155" s="21"/>
      <c r="V155" s="21"/>
      <c r="W155" s="21"/>
      <c r="X155" s="21"/>
      <c r="Y155" s="21"/>
      <c r="Z155" s="21"/>
      <c r="AA155" s="21"/>
      <c r="AB155" s="11" t="s">
        <v>1355</v>
      </c>
    </row>
    <row r="156" spans="1:50" x14ac:dyDescent="0.35">
      <c r="A156" t="s">
        <v>648</v>
      </c>
      <c r="B156" t="s">
        <v>654</v>
      </c>
      <c r="C156" t="s">
        <v>55</v>
      </c>
      <c r="D156" t="s">
        <v>563</v>
      </c>
      <c r="E156" s="2">
        <v>45351</v>
      </c>
      <c r="F156">
        <v>4423</v>
      </c>
      <c r="G156" t="str">
        <f>VLOOKUP($C156,'[1]LKUP PCNDES'!$F$2:$H$12,2,FALSE)</f>
        <v>Percentage of patients in long stay residential or homes who received a seasonal influenza vaccination between 1 September and 31 March</v>
      </c>
      <c r="H156" t="str">
        <f>VLOOKUP($C156,'[1]LKUP PCNDES'!$F$2:$H$12,3,FALSE)</f>
        <v>Flu_Vacs</v>
      </c>
      <c r="I156" t="str">
        <f>VLOOKUP($B156,'[1]LKUP PCNDES'!$C$17:$H$60,4,FALSE)</f>
        <v>NHS South East London ICB</v>
      </c>
      <c r="J156" t="str">
        <f>VLOOKUP($B156,'[1]LKUP PCNDES'!$C$17:$H$60,6,FALSE)</f>
        <v>SEL</v>
      </c>
      <c r="Q156" s="215" t="str">
        <f>AB156</f>
        <v>DELIRIUM</v>
      </c>
      <c r="R156" s="21" t="s">
        <v>1371</v>
      </c>
      <c r="S156" s="21"/>
      <c r="T156" s="21"/>
      <c r="U156" s="21"/>
      <c r="V156" s="21"/>
      <c r="W156" s="21"/>
      <c r="X156" s="21"/>
      <c r="Y156" s="21"/>
      <c r="Z156" s="21"/>
      <c r="AA156" s="21"/>
      <c r="AB156" t="s">
        <v>1372</v>
      </c>
    </row>
    <row r="157" spans="1:50" x14ac:dyDescent="0.35">
      <c r="A157" t="s">
        <v>648</v>
      </c>
      <c r="B157" t="s">
        <v>654</v>
      </c>
      <c r="C157" t="s">
        <v>55</v>
      </c>
      <c r="D157" t="s">
        <v>563</v>
      </c>
      <c r="E157" s="2">
        <v>45382</v>
      </c>
      <c r="F157">
        <v>4465</v>
      </c>
      <c r="G157" t="str">
        <f>VLOOKUP($C157,'[1]LKUP PCNDES'!$F$2:$H$12,2,FALSE)</f>
        <v>Percentage of patients in long stay residential or homes who received a seasonal influenza vaccination between 1 September and 31 March</v>
      </c>
      <c r="H157" t="str">
        <f>VLOOKUP($C157,'[1]LKUP PCNDES'!$F$2:$H$12,3,FALSE)</f>
        <v>Flu_Vacs</v>
      </c>
      <c r="I157" t="str">
        <f>VLOOKUP($B157,'[1]LKUP PCNDES'!$C$17:$H$60,4,FALSE)</f>
        <v>NHS South East London ICB</v>
      </c>
      <c r="J157" t="str">
        <f>VLOOKUP($B157,'[1]LKUP PCNDES'!$C$17:$H$60,6,FALSE)</f>
        <v>SEL</v>
      </c>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1:50" ht="15.5" x14ac:dyDescent="0.35">
      <c r="A158" t="s">
        <v>648</v>
      </c>
      <c r="B158" t="s">
        <v>654</v>
      </c>
      <c r="C158" t="s">
        <v>55</v>
      </c>
      <c r="D158" t="s">
        <v>661</v>
      </c>
      <c r="E158" s="2">
        <v>45046</v>
      </c>
      <c r="F158">
        <v>16</v>
      </c>
      <c r="G158" t="str">
        <f>VLOOKUP($C158,'[1]LKUP PCNDES'!$F$2:$H$12,2,FALSE)</f>
        <v>Percentage of patients in long stay residential or homes who received a seasonal influenza vaccination between 1 September and 31 March</v>
      </c>
      <c r="H158" t="str">
        <f>VLOOKUP($C158,'[1]LKUP PCNDES'!$F$2:$H$12,3,FALSE)</f>
        <v>Flu_Vacs</v>
      </c>
      <c r="I158" t="str">
        <f>VLOOKUP($B158,'[1]LKUP PCNDES'!$C$17:$H$60,4,FALSE)</f>
        <v>NHS South East London ICB</v>
      </c>
      <c r="J158" t="str">
        <f>VLOOKUP($B158,'[1]LKUP PCNDES'!$C$17:$H$60,6,FALSE)</f>
        <v>SEL</v>
      </c>
      <c r="S158" s="17" t="s">
        <v>1371</v>
      </c>
      <c r="T158" s="17"/>
      <c r="U158" s="17"/>
      <c r="V158" s="17"/>
      <c r="W158" s="17"/>
    </row>
    <row r="159" spans="1:50" x14ac:dyDescent="0.35">
      <c r="A159" t="s">
        <v>648</v>
      </c>
      <c r="B159" t="s">
        <v>654</v>
      </c>
      <c r="C159" t="s">
        <v>55</v>
      </c>
      <c r="D159" t="s">
        <v>661</v>
      </c>
      <c r="E159" s="2">
        <v>45077</v>
      </c>
      <c r="F159">
        <v>12</v>
      </c>
      <c r="G159" t="str">
        <f>VLOOKUP($C159,'[1]LKUP PCNDES'!$F$2:$H$12,2,FALSE)</f>
        <v>Percentage of patients in long stay residential or homes who received a seasonal influenza vaccination between 1 September and 31 March</v>
      </c>
      <c r="H159" t="str">
        <f>VLOOKUP($C159,'[1]LKUP PCNDES'!$F$2:$H$12,3,FALSE)</f>
        <v>Flu_Vacs</v>
      </c>
      <c r="I159" t="str">
        <f>VLOOKUP($B159,'[1]LKUP PCNDES'!$C$17:$H$60,4,FALSE)</f>
        <v>NHS South East London ICB</v>
      </c>
      <c r="J159" t="str">
        <f>VLOOKUP($B159,'[1]LKUP PCNDES'!$C$17:$H$60,6,FALSE)</f>
        <v>SEL</v>
      </c>
      <c r="S159" s="7" t="s">
        <v>638</v>
      </c>
      <c r="T159" s="7"/>
      <c r="U159" s="7"/>
      <c r="V159" s="7"/>
      <c r="W159" s="7"/>
      <c r="X159" s="7"/>
      <c r="Y159" s="94" t="s">
        <v>648</v>
      </c>
      <c r="Z159" s="7"/>
      <c r="AA159" s="7"/>
    </row>
    <row r="160" spans="1:50" x14ac:dyDescent="0.35">
      <c r="A160" t="s">
        <v>648</v>
      </c>
      <c r="B160" t="s">
        <v>654</v>
      </c>
      <c r="C160" t="s">
        <v>55</v>
      </c>
      <c r="D160" t="s">
        <v>661</v>
      </c>
      <c r="E160" s="2">
        <v>45107</v>
      </c>
      <c r="F160">
        <v>16</v>
      </c>
      <c r="G160" t="str">
        <f>VLOOKUP($C160,'[1]LKUP PCNDES'!$F$2:$H$12,2,FALSE)</f>
        <v>Percentage of patients in long stay residential or homes who received a seasonal influenza vaccination between 1 September and 31 March</v>
      </c>
      <c r="H160" t="str">
        <f>VLOOKUP($C160,'[1]LKUP PCNDES'!$F$2:$H$12,3,FALSE)</f>
        <v>Flu_Vacs</v>
      </c>
      <c r="I160" t="str">
        <f>VLOOKUP($B160,'[1]LKUP PCNDES'!$C$17:$H$60,4,FALSE)</f>
        <v>NHS South East London ICB</v>
      </c>
      <c r="J160" t="str">
        <f>VLOOKUP($B160,'[1]LKUP PCNDES'!$C$17:$H$60,6,FALSE)</f>
        <v>SEL</v>
      </c>
      <c r="S160" s="7" t="s">
        <v>641</v>
      </c>
      <c r="T160" s="7"/>
      <c r="U160" s="7"/>
      <c r="V160" s="7"/>
      <c r="W160" s="7"/>
      <c r="X160" s="7"/>
      <c r="Y160" s="94" t="s">
        <v>563</v>
      </c>
      <c r="Z160" s="7"/>
      <c r="AA160" s="7"/>
    </row>
    <row r="161" spans="1:49" x14ac:dyDescent="0.35">
      <c r="A161" t="s">
        <v>648</v>
      </c>
      <c r="B161" t="s">
        <v>654</v>
      </c>
      <c r="C161" t="s">
        <v>55</v>
      </c>
      <c r="D161" t="s">
        <v>661</v>
      </c>
      <c r="E161" s="2">
        <v>45138</v>
      </c>
      <c r="F161">
        <v>15</v>
      </c>
      <c r="G161" t="str">
        <f>VLOOKUP($C161,'[1]LKUP PCNDES'!$F$2:$H$12,2,FALSE)</f>
        <v>Percentage of patients in long stay residential or homes who received a seasonal influenza vaccination between 1 September and 31 March</v>
      </c>
      <c r="H161" t="str">
        <f>VLOOKUP($C161,'[1]LKUP PCNDES'!$F$2:$H$12,3,FALSE)</f>
        <v>Flu_Vacs</v>
      </c>
      <c r="I161" t="str">
        <f>VLOOKUP($B161,'[1]LKUP PCNDES'!$C$17:$H$60,4,FALSE)</f>
        <v>NHS South East London ICB</v>
      </c>
      <c r="J161" t="str">
        <f>VLOOKUP($B161,'[1]LKUP PCNDES'!$C$17:$H$60,6,FALSE)</f>
        <v>SEL</v>
      </c>
      <c r="S161" s="7" t="s">
        <v>640</v>
      </c>
      <c r="T161" s="7"/>
      <c r="U161" s="7"/>
      <c r="V161" s="7"/>
      <c r="W161" s="7"/>
      <c r="X161" s="7"/>
      <c r="Y161" s="94" t="s">
        <v>1370</v>
      </c>
      <c r="Z161" s="7"/>
      <c r="AA161" s="7"/>
    </row>
    <row r="162" spans="1:49" x14ac:dyDescent="0.35">
      <c r="A162" t="s">
        <v>648</v>
      </c>
      <c r="B162" t="s">
        <v>654</v>
      </c>
      <c r="C162" t="s">
        <v>55</v>
      </c>
      <c r="D162" t="s">
        <v>661</v>
      </c>
      <c r="E162" s="2">
        <v>45169</v>
      </c>
      <c r="F162">
        <v>20</v>
      </c>
      <c r="G162" t="str">
        <f>VLOOKUP($C162,'[1]LKUP PCNDES'!$F$2:$H$12,2,FALSE)</f>
        <v>Percentage of patients in long stay residential or homes who received a seasonal influenza vaccination between 1 September and 31 March</v>
      </c>
      <c r="H162" t="str">
        <f>VLOOKUP($C162,'[1]LKUP PCNDES'!$F$2:$H$12,3,FALSE)</f>
        <v>Flu_Vacs</v>
      </c>
      <c r="I162" t="str">
        <f>VLOOKUP($B162,'[1]LKUP PCNDES'!$C$17:$H$60,4,FALSE)</f>
        <v>NHS South East London ICB</v>
      </c>
      <c r="J162" t="str">
        <f>VLOOKUP($B162,'[1]LKUP PCNDES'!$C$17:$H$60,6,FALSE)</f>
        <v>SEL</v>
      </c>
      <c r="S162" s="7"/>
      <c r="T162" s="7"/>
      <c r="U162" s="7"/>
      <c r="V162" s="7"/>
      <c r="W162" s="7"/>
      <c r="X162" s="7"/>
      <c r="Y162" s="7"/>
      <c r="Z162" s="7"/>
      <c r="AA162" s="7"/>
    </row>
    <row r="163" spans="1:49" x14ac:dyDescent="0.35">
      <c r="A163" t="s">
        <v>648</v>
      </c>
      <c r="B163" t="s">
        <v>654</v>
      </c>
      <c r="C163" t="s">
        <v>55</v>
      </c>
      <c r="D163" t="s">
        <v>661</v>
      </c>
      <c r="E163" s="2">
        <v>45199</v>
      </c>
      <c r="F163">
        <v>19</v>
      </c>
      <c r="G163" t="str">
        <f>VLOOKUP($C163,'[1]LKUP PCNDES'!$F$2:$H$12,2,FALSE)</f>
        <v>Percentage of patients in long stay residential or homes who received a seasonal influenza vaccination between 1 September and 31 March</v>
      </c>
      <c r="H163" t="str">
        <f>VLOOKUP($C163,'[1]LKUP PCNDES'!$F$2:$H$12,3,FALSE)</f>
        <v>Flu_Vacs</v>
      </c>
      <c r="I163" t="str">
        <f>VLOOKUP($B163,'[1]LKUP PCNDES'!$C$17:$H$60,4,FALSE)</f>
        <v>NHS South East London ICB</v>
      </c>
      <c r="J163" t="str">
        <f>VLOOKUP($B163,'[1]LKUP PCNDES'!$C$17:$H$60,6,FALSE)</f>
        <v>SEL</v>
      </c>
      <c r="S163" s="7" t="s">
        <v>649</v>
      </c>
      <c r="T163" s="7"/>
      <c r="U163" s="7"/>
      <c r="V163" s="7"/>
      <c r="W163" s="7"/>
      <c r="X163" s="7" t="s">
        <v>642</v>
      </c>
      <c r="Y163" s="7"/>
      <c r="Z163" s="7"/>
      <c r="AA163" s="7"/>
    </row>
    <row r="164" spans="1:49" x14ac:dyDescent="0.35">
      <c r="A164" t="s">
        <v>648</v>
      </c>
      <c r="B164" t="s">
        <v>654</v>
      </c>
      <c r="C164" t="s">
        <v>55</v>
      </c>
      <c r="D164" t="s">
        <v>661</v>
      </c>
      <c r="E164" s="2">
        <v>45230</v>
      </c>
      <c r="F164">
        <v>14</v>
      </c>
      <c r="G164" t="str">
        <f>VLOOKUP($C164,'[1]LKUP PCNDES'!$F$2:$H$12,2,FALSE)</f>
        <v>Percentage of patients in long stay residential or homes who received a seasonal influenza vaccination between 1 September and 31 March</v>
      </c>
      <c r="H164" t="str">
        <f>VLOOKUP($C164,'[1]LKUP PCNDES'!$F$2:$H$12,3,FALSE)</f>
        <v>Flu_Vacs</v>
      </c>
      <c r="I164" t="str">
        <f>VLOOKUP($B164,'[1]LKUP PCNDES'!$C$17:$H$60,4,FALSE)</f>
        <v>NHS South East London ICB</v>
      </c>
      <c r="J164" t="str">
        <f>VLOOKUP($B164,'[1]LKUP PCNDES'!$C$17:$H$60,6,FALSE)</f>
        <v>SEL</v>
      </c>
      <c r="S164" s="7" t="s">
        <v>639</v>
      </c>
      <c r="T164" s="9">
        <v>44681</v>
      </c>
      <c r="U164" s="9">
        <v>44712</v>
      </c>
      <c r="V164" s="9">
        <v>44742</v>
      </c>
      <c r="W164" s="9">
        <v>44773</v>
      </c>
      <c r="X164" s="9">
        <v>44804</v>
      </c>
      <c r="Y164" s="9">
        <v>44834</v>
      </c>
      <c r="Z164" s="9">
        <v>44865</v>
      </c>
      <c r="AA164" s="9">
        <v>44895</v>
      </c>
      <c r="AB164" s="9">
        <v>44926</v>
      </c>
      <c r="AC164" s="9">
        <v>44957</v>
      </c>
      <c r="AD164" s="9">
        <v>44985</v>
      </c>
      <c r="AE164" s="9">
        <v>45016</v>
      </c>
      <c r="AF164" s="9">
        <v>45046</v>
      </c>
      <c r="AG164" s="9">
        <v>45077</v>
      </c>
      <c r="AH164" s="9">
        <v>45107</v>
      </c>
      <c r="AI164" s="9">
        <v>45138</v>
      </c>
      <c r="AJ164" s="9">
        <v>45169</v>
      </c>
      <c r="AK164" s="9">
        <v>45199</v>
      </c>
      <c r="AL164" s="9">
        <v>45230</v>
      </c>
      <c r="AM164" s="9">
        <v>45260</v>
      </c>
      <c r="AN164" s="9">
        <v>45291</v>
      </c>
      <c r="AO164" s="9">
        <v>45322</v>
      </c>
      <c r="AP164" s="9">
        <v>45351</v>
      </c>
      <c r="AQ164" s="9">
        <v>45382</v>
      </c>
      <c r="AR164" s="9"/>
      <c r="AS164" s="9"/>
      <c r="AT164" s="9"/>
      <c r="AU164" s="9"/>
      <c r="AV164" s="9"/>
      <c r="AW164" s="9"/>
    </row>
    <row r="165" spans="1:49" x14ac:dyDescent="0.35">
      <c r="A165" t="s">
        <v>648</v>
      </c>
      <c r="B165" t="s">
        <v>654</v>
      </c>
      <c r="C165" t="s">
        <v>55</v>
      </c>
      <c r="D165" t="s">
        <v>661</v>
      </c>
      <c r="E165" s="2">
        <v>45260</v>
      </c>
      <c r="F165">
        <v>14</v>
      </c>
      <c r="G165" t="str">
        <f>VLOOKUP($C165,'[1]LKUP PCNDES'!$F$2:$H$12,2,FALSE)</f>
        <v>Percentage of patients in long stay residential or homes who received a seasonal influenza vaccination between 1 September and 31 March</v>
      </c>
      <c r="H165" t="str">
        <f>VLOOKUP($C165,'[1]LKUP PCNDES'!$F$2:$H$12,3,FALSE)</f>
        <v>Flu_Vacs</v>
      </c>
      <c r="I165" t="str">
        <f>VLOOKUP($B165,'[1]LKUP PCNDES'!$C$17:$H$60,4,FALSE)</f>
        <v>NHS South East London ICB</v>
      </c>
      <c r="J165" t="str">
        <f>VLOOKUP($B165,'[1]LKUP PCNDES'!$C$17:$H$60,6,FALSE)</f>
        <v>SEL</v>
      </c>
      <c r="R165" t="s">
        <v>106</v>
      </c>
      <c r="S165" t="s">
        <v>651</v>
      </c>
      <c r="T165" s="177"/>
      <c r="U165" s="177"/>
      <c r="V165" s="177"/>
      <c r="W165" s="177"/>
      <c r="X165" s="177"/>
      <c r="Y165" s="177"/>
      <c r="Z165" s="177"/>
      <c r="AA165" s="177"/>
      <c r="AB165" s="177"/>
      <c r="AC165" s="177"/>
      <c r="AD165" s="177"/>
      <c r="AE165" s="177"/>
      <c r="AF165">
        <f>SUMIFS('PCN DES MetricDATA 23-24'!$F:$F,'PCN DES MetricDATA 23-24'!$B:$B,'PCN DES MetricDATA 23-24'!$S165,'PCN DES MetricDATA 23-24'!$C:$C,'PCN DES MetricDATA 23-24'!$Y$161,'PCN DES MetricDATA 23-24'!$D:$D,'PCN DES MetricDATA 23-24'!$Y$160,'PCN DES MetricDATA 23-24'!$E:$E,'PCN DES MetricDATA 23-24'!AF$164)</f>
        <v>0</v>
      </c>
      <c r="AG165">
        <f>SUMIFS('PCN DES MetricDATA 23-24'!$F:$F,'PCN DES MetricDATA 23-24'!$B:$B,'PCN DES MetricDATA 23-24'!$S165,'PCN DES MetricDATA 23-24'!$C:$C,'PCN DES MetricDATA 23-24'!$Y$161,'PCN DES MetricDATA 23-24'!$D:$D,'PCN DES MetricDATA 23-24'!$Y$160,'PCN DES MetricDATA 23-24'!$E:$E,'PCN DES MetricDATA 23-24'!AG$164)</f>
        <v>1</v>
      </c>
      <c r="AH165">
        <f>SUMIFS('PCN DES MetricDATA 23-24'!$F:$F,'PCN DES MetricDATA 23-24'!$B:$B,'PCN DES MetricDATA 23-24'!$S165,'PCN DES MetricDATA 23-24'!$C:$C,'PCN DES MetricDATA 23-24'!$Y$161,'PCN DES MetricDATA 23-24'!$D:$D,'PCN DES MetricDATA 23-24'!$Y$160,'PCN DES MetricDATA 23-24'!$E:$E,'PCN DES MetricDATA 23-24'!AH$164)</f>
        <v>1</v>
      </c>
      <c r="AI165">
        <f>SUMIFS('PCN DES MetricDATA 23-24'!$F:$F,'PCN DES MetricDATA 23-24'!$B:$B,'PCN DES MetricDATA 23-24'!$S165,'PCN DES MetricDATA 23-24'!$C:$C,'PCN DES MetricDATA 23-24'!$Y$161,'PCN DES MetricDATA 23-24'!$D:$D,'PCN DES MetricDATA 23-24'!$Y$160,'PCN DES MetricDATA 23-24'!$E:$E,'PCN DES MetricDATA 23-24'!AI$164)</f>
        <v>1</v>
      </c>
      <c r="AJ165">
        <f>SUMIFS('PCN DES MetricDATA 23-24'!$F:$F,'PCN DES MetricDATA 23-24'!$B:$B,'PCN DES MetricDATA 23-24'!$S165,'PCN DES MetricDATA 23-24'!$C:$C,'PCN DES MetricDATA 23-24'!$Y$161,'PCN DES MetricDATA 23-24'!$D:$D,'PCN DES MetricDATA 23-24'!$Y$160,'PCN DES MetricDATA 23-24'!$E:$E,'PCN DES MetricDATA 23-24'!AJ$164)</f>
        <v>2</v>
      </c>
      <c r="AK165">
        <f>SUMIFS('PCN DES MetricDATA 23-24'!$F:$F,'PCN DES MetricDATA 23-24'!$B:$B,'PCN DES MetricDATA 23-24'!$S165,'PCN DES MetricDATA 23-24'!$C:$C,'PCN DES MetricDATA 23-24'!$Y$161,'PCN DES MetricDATA 23-24'!$D:$D,'PCN DES MetricDATA 23-24'!$Y$160,'PCN DES MetricDATA 23-24'!$E:$E,'PCN DES MetricDATA 23-24'!AK$164)</f>
        <v>1</v>
      </c>
      <c r="AL165">
        <f>SUMIFS('PCN DES MetricDATA 23-24'!$F:$F,'PCN DES MetricDATA 23-24'!$B:$B,'PCN DES MetricDATA 23-24'!$S165,'PCN DES MetricDATA 23-24'!$C:$C,'PCN DES MetricDATA 23-24'!$Y$161,'PCN DES MetricDATA 23-24'!$D:$D,'PCN DES MetricDATA 23-24'!$Y$160,'PCN DES MetricDATA 23-24'!$E:$E,'PCN DES MetricDATA 23-24'!AL$164)</f>
        <v>1</v>
      </c>
      <c r="AM165">
        <f>SUMIFS('PCN DES MetricDATA 23-24'!$F:$F,'PCN DES MetricDATA 23-24'!$B:$B,'PCN DES MetricDATA 23-24'!$S165,'PCN DES MetricDATA 23-24'!$C:$C,'PCN DES MetricDATA 23-24'!$Y$161,'PCN DES MetricDATA 23-24'!$D:$D,'PCN DES MetricDATA 23-24'!$Y$160,'PCN DES MetricDATA 23-24'!$E:$E,'PCN DES MetricDATA 23-24'!AM$164)</f>
        <v>1</v>
      </c>
      <c r="AN165">
        <f>SUMIFS('PCN DES MetricDATA 23-24'!$F:$F,'PCN DES MetricDATA 23-24'!$B:$B,'PCN DES MetricDATA 23-24'!$S165,'PCN DES MetricDATA 23-24'!$C:$C,'PCN DES MetricDATA 23-24'!$Y$161,'PCN DES MetricDATA 23-24'!$D:$D,'PCN DES MetricDATA 23-24'!$Y$160,'PCN DES MetricDATA 23-24'!$E:$E,'PCN DES MetricDATA 23-24'!AN$164)</f>
        <v>1</v>
      </c>
      <c r="AO165">
        <f>SUMIFS('PCN DES MetricDATA 23-24'!$F:$F,'PCN DES MetricDATA 23-24'!$B:$B,'PCN DES MetricDATA 23-24'!$S165,'PCN DES MetricDATA 23-24'!$C:$C,'PCN DES MetricDATA 23-24'!$Y$161,'PCN DES MetricDATA 23-24'!$D:$D,'PCN DES MetricDATA 23-24'!$Y$160,'PCN DES MetricDATA 23-24'!$E:$E,'PCN DES MetricDATA 23-24'!AO$164)</f>
        <v>1</v>
      </c>
      <c r="AP165">
        <f>SUMIFS('PCN DES MetricDATA 23-24'!$F:$F,'PCN DES MetricDATA 23-24'!$B:$B,'PCN DES MetricDATA 23-24'!$S165,'PCN DES MetricDATA 23-24'!$C:$C,'PCN DES MetricDATA 23-24'!$Y$161,'PCN DES MetricDATA 23-24'!$D:$D,'PCN DES MetricDATA 23-24'!$Y$160,'PCN DES MetricDATA 23-24'!$E:$E,'PCN DES MetricDATA 23-24'!AP$164)</f>
        <v>3</v>
      </c>
      <c r="AQ165">
        <f>SUMIFS('PCN DES MetricDATA 23-24'!$F:$F,'PCN DES MetricDATA 23-24'!$B:$B,'PCN DES MetricDATA 23-24'!$S165,'PCN DES MetricDATA 23-24'!$C:$C,'PCN DES MetricDATA 23-24'!$Y$161,'PCN DES MetricDATA 23-24'!$D:$D,'PCN DES MetricDATA 23-24'!$Y$160,'PCN DES MetricDATA 23-24'!$E:$E,'PCN DES MetricDATA 23-24'!AQ$164)</f>
        <v>2</v>
      </c>
    </row>
    <row r="166" spans="1:49" x14ac:dyDescent="0.35">
      <c r="A166" t="s">
        <v>648</v>
      </c>
      <c r="B166" t="s">
        <v>654</v>
      </c>
      <c r="C166" t="s">
        <v>55</v>
      </c>
      <c r="D166" t="s">
        <v>661</v>
      </c>
      <c r="E166" s="2">
        <v>45291</v>
      </c>
      <c r="F166">
        <v>16</v>
      </c>
      <c r="G166" t="str">
        <f>VLOOKUP($C166,'[1]LKUP PCNDES'!$F$2:$H$12,2,FALSE)</f>
        <v>Percentage of patients in long stay residential or homes who received a seasonal influenza vaccination between 1 September and 31 March</v>
      </c>
      <c r="H166" t="str">
        <f>VLOOKUP($C166,'[1]LKUP PCNDES'!$F$2:$H$12,3,FALSE)</f>
        <v>Flu_Vacs</v>
      </c>
      <c r="I166" t="str">
        <f>VLOOKUP($B166,'[1]LKUP PCNDES'!$C$17:$H$60,4,FALSE)</f>
        <v>NHS South East London ICB</v>
      </c>
      <c r="J166" t="str">
        <f>VLOOKUP($B166,'[1]LKUP PCNDES'!$C$17:$H$60,6,FALSE)</f>
        <v>SEL</v>
      </c>
      <c r="R166" t="s">
        <v>108</v>
      </c>
      <c r="S166" t="s">
        <v>652</v>
      </c>
      <c r="T166" s="177"/>
      <c r="U166" s="177"/>
      <c r="V166" s="177"/>
      <c r="W166" s="177"/>
      <c r="X166" s="177"/>
      <c r="Y166" s="177"/>
      <c r="Z166" s="177"/>
      <c r="AA166" s="177"/>
      <c r="AB166" s="177"/>
      <c r="AC166" s="177"/>
      <c r="AD166" s="177"/>
      <c r="AE166" s="177"/>
      <c r="AF166">
        <f>SUMIFS('PCN DES MetricDATA 23-24'!$F:$F,'PCN DES MetricDATA 23-24'!$B:$B,'PCN DES MetricDATA 23-24'!$S166,'PCN DES MetricDATA 23-24'!$C:$C,'PCN DES MetricDATA 23-24'!$Y$161,'PCN DES MetricDATA 23-24'!$D:$D,'PCN DES MetricDATA 23-24'!$Y$160,'PCN DES MetricDATA 23-24'!$E:$E,'PCN DES MetricDATA 23-24'!AF$164)</f>
        <v>0</v>
      </c>
      <c r="AG166">
        <f>SUMIFS('PCN DES MetricDATA 23-24'!$F:$F,'PCN DES MetricDATA 23-24'!$B:$B,'PCN DES MetricDATA 23-24'!$S166,'PCN DES MetricDATA 23-24'!$C:$C,'PCN DES MetricDATA 23-24'!$Y$161,'PCN DES MetricDATA 23-24'!$D:$D,'PCN DES MetricDATA 23-24'!$Y$160,'PCN DES MetricDATA 23-24'!$E:$E,'PCN DES MetricDATA 23-24'!AG$164)</f>
        <v>0</v>
      </c>
      <c r="AH166">
        <f>SUMIFS('PCN DES MetricDATA 23-24'!$F:$F,'PCN DES MetricDATA 23-24'!$B:$B,'PCN DES MetricDATA 23-24'!$S166,'PCN DES MetricDATA 23-24'!$C:$C,'PCN DES MetricDATA 23-24'!$Y$161,'PCN DES MetricDATA 23-24'!$D:$D,'PCN DES MetricDATA 23-24'!$Y$160,'PCN DES MetricDATA 23-24'!$E:$E,'PCN DES MetricDATA 23-24'!AH$164)</f>
        <v>0</v>
      </c>
      <c r="AI166">
        <f>SUMIFS('PCN DES MetricDATA 23-24'!$F:$F,'PCN DES MetricDATA 23-24'!$B:$B,'PCN DES MetricDATA 23-24'!$S166,'PCN DES MetricDATA 23-24'!$C:$C,'PCN DES MetricDATA 23-24'!$Y$161,'PCN DES MetricDATA 23-24'!$D:$D,'PCN DES MetricDATA 23-24'!$Y$160,'PCN DES MetricDATA 23-24'!$E:$E,'PCN DES MetricDATA 23-24'!AI$164)</f>
        <v>0</v>
      </c>
      <c r="AJ166">
        <f>SUMIFS('PCN DES MetricDATA 23-24'!$F:$F,'PCN DES MetricDATA 23-24'!$B:$B,'PCN DES MetricDATA 23-24'!$S166,'PCN DES MetricDATA 23-24'!$C:$C,'PCN DES MetricDATA 23-24'!$Y$161,'PCN DES MetricDATA 23-24'!$D:$D,'PCN DES MetricDATA 23-24'!$Y$160,'PCN DES MetricDATA 23-24'!$E:$E,'PCN DES MetricDATA 23-24'!AJ$164)</f>
        <v>0</v>
      </c>
      <c r="AK166">
        <f>SUMIFS('PCN DES MetricDATA 23-24'!$F:$F,'PCN DES MetricDATA 23-24'!$B:$B,'PCN DES MetricDATA 23-24'!$S166,'PCN DES MetricDATA 23-24'!$C:$C,'PCN DES MetricDATA 23-24'!$Y$161,'PCN DES MetricDATA 23-24'!$D:$D,'PCN DES MetricDATA 23-24'!$Y$160,'PCN DES MetricDATA 23-24'!$E:$E,'PCN DES MetricDATA 23-24'!AK$164)</f>
        <v>0</v>
      </c>
      <c r="AL166">
        <f>SUMIFS('PCN DES MetricDATA 23-24'!$F:$F,'PCN DES MetricDATA 23-24'!$B:$B,'PCN DES MetricDATA 23-24'!$S166,'PCN DES MetricDATA 23-24'!$C:$C,'PCN DES MetricDATA 23-24'!$Y$161,'PCN DES MetricDATA 23-24'!$D:$D,'PCN DES MetricDATA 23-24'!$Y$160,'PCN DES MetricDATA 23-24'!$E:$E,'PCN DES MetricDATA 23-24'!AL$164)</f>
        <v>0</v>
      </c>
      <c r="AM166">
        <f>SUMIFS('PCN DES MetricDATA 23-24'!$F:$F,'PCN DES MetricDATA 23-24'!$B:$B,'PCN DES MetricDATA 23-24'!$S166,'PCN DES MetricDATA 23-24'!$C:$C,'PCN DES MetricDATA 23-24'!$Y$161,'PCN DES MetricDATA 23-24'!$D:$D,'PCN DES MetricDATA 23-24'!$Y$160,'PCN DES MetricDATA 23-24'!$E:$E,'PCN DES MetricDATA 23-24'!AM$164)</f>
        <v>0</v>
      </c>
      <c r="AN166">
        <f>SUMIFS('PCN DES MetricDATA 23-24'!$F:$F,'PCN DES MetricDATA 23-24'!$B:$B,'PCN DES MetricDATA 23-24'!$S166,'PCN DES MetricDATA 23-24'!$C:$C,'PCN DES MetricDATA 23-24'!$Y$161,'PCN DES MetricDATA 23-24'!$D:$D,'PCN DES MetricDATA 23-24'!$Y$160,'PCN DES MetricDATA 23-24'!$E:$E,'PCN DES MetricDATA 23-24'!AN$164)</f>
        <v>0</v>
      </c>
      <c r="AO166">
        <f>SUMIFS('PCN DES MetricDATA 23-24'!$F:$F,'PCN DES MetricDATA 23-24'!$B:$B,'PCN DES MetricDATA 23-24'!$S166,'PCN DES MetricDATA 23-24'!$C:$C,'PCN DES MetricDATA 23-24'!$Y$161,'PCN DES MetricDATA 23-24'!$D:$D,'PCN DES MetricDATA 23-24'!$Y$160,'PCN DES MetricDATA 23-24'!$E:$E,'PCN DES MetricDATA 23-24'!AO$164)</f>
        <v>0</v>
      </c>
      <c r="AP166">
        <f>SUMIFS('PCN DES MetricDATA 23-24'!$F:$F,'PCN DES MetricDATA 23-24'!$B:$B,'PCN DES MetricDATA 23-24'!$S166,'PCN DES MetricDATA 23-24'!$C:$C,'PCN DES MetricDATA 23-24'!$Y$161,'PCN DES MetricDATA 23-24'!$D:$D,'PCN DES MetricDATA 23-24'!$Y$160,'PCN DES MetricDATA 23-24'!$E:$E,'PCN DES MetricDATA 23-24'!AP$164)</f>
        <v>0</v>
      </c>
      <c r="AQ166">
        <f>SUMIFS('PCN DES MetricDATA 23-24'!$F:$F,'PCN DES MetricDATA 23-24'!$B:$B,'PCN DES MetricDATA 23-24'!$S166,'PCN DES MetricDATA 23-24'!$C:$C,'PCN DES MetricDATA 23-24'!$Y$161,'PCN DES MetricDATA 23-24'!$D:$D,'PCN DES MetricDATA 23-24'!$Y$160,'PCN DES MetricDATA 23-24'!$E:$E,'PCN DES MetricDATA 23-24'!AQ$164)</f>
        <v>0</v>
      </c>
    </row>
    <row r="167" spans="1:49" x14ac:dyDescent="0.35">
      <c r="A167" t="s">
        <v>648</v>
      </c>
      <c r="B167" t="s">
        <v>654</v>
      </c>
      <c r="C167" t="s">
        <v>55</v>
      </c>
      <c r="D167" t="s">
        <v>661</v>
      </c>
      <c r="E167" s="2">
        <v>45322</v>
      </c>
      <c r="F167">
        <v>17</v>
      </c>
      <c r="G167" t="str">
        <f>VLOOKUP($C167,'[1]LKUP PCNDES'!$F$2:$H$12,2,FALSE)</f>
        <v>Percentage of patients in long stay residential or homes who received a seasonal influenza vaccination between 1 September and 31 March</v>
      </c>
      <c r="H167" t="str">
        <f>VLOOKUP($C167,'[1]LKUP PCNDES'!$F$2:$H$12,3,FALSE)</f>
        <v>Flu_Vacs</v>
      </c>
      <c r="I167" t="str">
        <f>VLOOKUP($B167,'[1]LKUP PCNDES'!$C$17:$H$60,4,FALSE)</f>
        <v>NHS South East London ICB</v>
      </c>
      <c r="J167" t="str">
        <f>VLOOKUP($B167,'[1]LKUP PCNDES'!$C$17:$H$60,6,FALSE)</f>
        <v>SEL</v>
      </c>
      <c r="R167" t="s">
        <v>110</v>
      </c>
      <c r="S167" t="s">
        <v>653</v>
      </c>
      <c r="T167" s="177"/>
      <c r="U167" s="177"/>
      <c r="V167" s="177"/>
      <c r="W167" s="177"/>
      <c r="X167" s="177"/>
      <c r="Y167" s="177"/>
      <c r="Z167" s="177"/>
      <c r="AA167" s="177"/>
      <c r="AB167" s="177"/>
      <c r="AC167" s="177"/>
      <c r="AD167" s="177"/>
      <c r="AE167" s="177"/>
      <c r="AF167">
        <f>SUMIFS('PCN DES MetricDATA 23-24'!$F:$F,'PCN DES MetricDATA 23-24'!$B:$B,'PCN DES MetricDATA 23-24'!$S167,'PCN DES MetricDATA 23-24'!$C:$C,'PCN DES MetricDATA 23-24'!$Y$161,'PCN DES MetricDATA 23-24'!$D:$D,'PCN DES MetricDATA 23-24'!$Y$160,'PCN DES MetricDATA 23-24'!$E:$E,'PCN DES MetricDATA 23-24'!AF$164)</f>
        <v>0</v>
      </c>
      <c r="AG167">
        <f>SUMIFS('PCN DES MetricDATA 23-24'!$F:$F,'PCN DES MetricDATA 23-24'!$B:$B,'PCN DES MetricDATA 23-24'!$S167,'PCN DES MetricDATA 23-24'!$C:$C,'PCN DES MetricDATA 23-24'!$Y$161,'PCN DES MetricDATA 23-24'!$D:$D,'PCN DES MetricDATA 23-24'!$Y$160,'PCN DES MetricDATA 23-24'!$E:$E,'PCN DES MetricDATA 23-24'!AG$164)</f>
        <v>0</v>
      </c>
      <c r="AH167">
        <f>SUMIFS('PCN DES MetricDATA 23-24'!$F:$F,'PCN DES MetricDATA 23-24'!$B:$B,'PCN DES MetricDATA 23-24'!$S167,'PCN DES MetricDATA 23-24'!$C:$C,'PCN DES MetricDATA 23-24'!$Y$161,'PCN DES MetricDATA 23-24'!$D:$D,'PCN DES MetricDATA 23-24'!$Y$160,'PCN DES MetricDATA 23-24'!$E:$E,'PCN DES MetricDATA 23-24'!AH$164)</f>
        <v>0</v>
      </c>
      <c r="AI167">
        <f>SUMIFS('PCN DES MetricDATA 23-24'!$F:$F,'PCN DES MetricDATA 23-24'!$B:$B,'PCN DES MetricDATA 23-24'!$S167,'PCN DES MetricDATA 23-24'!$C:$C,'PCN DES MetricDATA 23-24'!$Y$161,'PCN DES MetricDATA 23-24'!$D:$D,'PCN DES MetricDATA 23-24'!$Y$160,'PCN DES MetricDATA 23-24'!$E:$E,'PCN DES MetricDATA 23-24'!AI$164)</f>
        <v>0</v>
      </c>
      <c r="AJ167">
        <f>SUMIFS('PCN DES MetricDATA 23-24'!$F:$F,'PCN DES MetricDATA 23-24'!$B:$B,'PCN DES MetricDATA 23-24'!$S167,'PCN DES MetricDATA 23-24'!$C:$C,'PCN DES MetricDATA 23-24'!$Y$161,'PCN DES MetricDATA 23-24'!$D:$D,'PCN DES MetricDATA 23-24'!$Y$160,'PCN DES MetricDATA 23-24'!$E:$E,'PCN DES MetricDATA 23-24'!AJ$164)</f>
        <v>0</v>
      </c>
      <c r="AK167">
        <f>SUMIFS('PCN DES MetricDATA 23-24'!$F:$F,'PCN DES MetricDATA 23-24'!$B:$B,'PCN DES MetricDATA 23-24'!$S167,'PCN DES MetricDATA 23-24'!$C:$C,'PCN DES MetricDATA 23-24'!$Y$161,'PCN DES MetricDATA 23-24'!$D:$D,'PCN DES MetricDATA 23-24'!$Y$160,'PCN DES MetricDATA 23-24'!$E:$E,'PCN DES MetricDATA 23-24'!AK$164)</f>
        <v>0</v>
      </c>
      <c r="AL167">
        <f>SUMIFS('PCN DES MetricDATA 23-24'!$F:$F,'PCN DES MetricDATA 23-24'!$B:$B,'PCN DES MetricDATA 23-24'!$S167,'PCN DES MetricDATA 23-24'!$C:$C,'PCN DES MetricDATA 23-24'!$Y$161,'PCN DES MetricDATA 23-24'!$D:$D,'PCN DES MetricDATA 23-24'!$Y$160,'PCN DES MetricDATA 23-24'!$E:$E,'PCN DES MetricDATA 23-24'!AL$164)</f>
        <v>1</v>
      </c>
      <c r="AM167">
        <f>SUMIFS('PCN DES MetricDATA 23-24'!$F:$F,'PCN DES MetricDATA 23-24'!$B:$B,'PCN DES MetricDATA 23-24'!$S167,'PCN DES MetricDATA 23-24'!$C:$C,'PCN DES MetricDATA 23-24'!$Y$161,'PCN DES MetricDATA 23-24'!$D:$D,'PCN DES MetricDATA 23-24'!$Y$160,'PCN DES MetricDATA 23-24'!$E:$E,'PCN DES MetricDATA 23-24'!AM$164)</f>
        <v>10</v>
      </c>
      <c r="AN167">
        <f>SUMIFS('PCN DES MetricDATA 23-24'!$F:$F,'PCN DES MetricDATA 23-24'!$B:$B,'PCN DES MetricDATA 23-24'!$S167,'PCN DES MetricDATA 23-24'!$C:$C,'PCN DES MetricDATA 23-24'!$Y$161,'PCN DES MetricDATA 23-24'!$D:$D,'PCN DES MetricDATA 23-24'!$Y$160,'PCN DES MetricDATA 23-24'!$E:$E,'PCN DES MetricDATA 23-24'!AN$164)</f>
        <v>16</v>
      </c>
      <c r="AO167">
        <f>SUMIFS('PCN DES MetricDATA 23-24'!$F:$F,'PCN DES MetricDATA 23-24'!$B:$B,'PCN DES MetricDATA 23-24'!$S167,'PCN DES MetricDATA 23-24'!$C:$C,'PCN DES MetricDATA 23-24'!$Y$161,'PCN DES MetricDATA 23-24'!$D:$D,'PCN DES MetricDATA 23-24'!$Y$160,'PCN DES MetricDATA 23-24'!$E:$E,'PCN DES MetricDATA 23-24'!AO$164)</f>
        <v>20</v>
      </c>
      <c r="AP167">
        <f>SUMIFS('PCN DES MetricDATA 23-24'!$F:$F,'PCN DES MetricDATA 23-24'!$B:$B,'PCN DES MetricDATA 23-24'!$S167,'PCN DES MetricDATA 23-24'!$C:$C,'PCN DES MetricDATA 23-24'!$Y$161,'PCN DES MetricDATA 23-24'!$D:$D,'PCN DES MetricDATA 23-24'!$Y$160,'PCN DES MetricDATA 23-24'!$E:$E,'PCN DES MetricDATA 23-24'!AP$164)</f>
        <v>24</v>
      </c>
      <c r="AQ167">
        <f>SUMIFS('PCN DES MetricDATA 23-24'!$F:$F,'PCN DES MetricDATA 23-24'!$B:$B,'PCN DES MetricDATA 23-24'!$S167,'PCN DES MetricDATA 23-24'!$C:$C,'PCN DES MetricDATA 23-24'!$Y$161,'PCN DES MetricDATA 23-24'!$D:$D,'PCN DES MetricDATA 23-24'!$Y$160,'PCN DES MetricDATA 23-24'!$E:$E,'PCN DES MetricDATA 23-24'!AQ$164)</f>
        <v>39</v>
      </c>
    </row>
    <row r="168" spans="1:49" x14ac:dyDescent="0.35">
      <c r="A168" t="s">
        <v>648</v>
      </c>
      <c r="B168" t="s">
        <v>654</v>
      </c>
      <c r="C168" t="s">
        <v>55</v>
      </c>
      <c r="D168" t="s">
        <v>661</v>
      </c>
      <c r="E168" s="2">
        <v>45351</v>
      </c>
      <c r="F168">
        <v>17</v>
      </c>
      <c r="G168" t="str">
        <f>VLOOKUP($C168,'[1]LKUP PCNDES'!$F$2:$H$12,2,FALSE)</f>
        <v>Percentage of patients in long stay residential or homes who received a seasonal influenza vaccination between 1 September and 31 March</v>
      </c>
      <c r="H168" t="str">
        <f>VLOOKUP($C168,'[1]LKUP PCNDES'!$F$2:$H$12,3,FALSE)</f>
        <v>Flu_Vacs</v>
      </c>
      <c r="I168" t="str">
        <f>VLOOKUP($B168,'[1]LKUP PCNDES'!$C$17:$H$60,4,FALSE)</f>
        <v>NHS South East London ICB</v>
      </c>
      <c r="J168" t="str">
        <f>VLOOKUP($B168,'[1]LKUP PCNDES'!$C$17:$H$60,6,FALSE)</f>
        <v>SEL</v>
      </c>
      <c r="R168" t="s">
        <v>112</v>
      </c>
      <c r="S168" t="s">
        <v>654</v>
      </c>
      <c r="T168" s="177"/>
      <c r="U168" s="177"/>
      <c r="V168" s="177"/>
      <c r="W168" s="177"/>
      <c r="X168" s="177"/>
      <c r="Y168" s="177"/>
      <c r="Z168" s="177"/>
      <c r="AA168" s="177"/>
      <c r="AB168" s="177"/>
      <c r="AC168" s="177"/>
      <c r="AD168" s="177"/>
      <c r="AE168" s="177"/>
      <c r="AF168">
        <f>SUMIFS('PCN DES MetricDATA 23-24'!$F:$F,'PCN DES MetricDATA 23-24'!$B:$B,'PCN DES MetricDATA 23-24'!$S168,'PCN DES MetricDATA 23-24'!$C:$C,'PCN DES MetricDATA 23-24'!$Y$161,'PCN DES MetricDATA 23-24'!$D:$D,'PCN DES MetricDATA 23-24'!$Y$160,'PCN DES MetricDATA 23-24'!$E:$E,'PCN DES MetricDATA 23-24'!AF$164)</f>
        <v>0</v>
      </c>
      <c r="AG168">
        <f>SUMIFS('PCN DES MetricDATA 23-24'!$F:$F,'PCN DES MetricDATA 23-24'!$B:$B,'PCN DES MetricDATA 23-24'!$S168,'PCN DES MetricDATA 23-24'!$C:$C,'PCN DES MetricDATA 23-24'!$Y$161,'PCN DES MetricDATA 23-24'!$D:$D,'PCN DES MetricDATA 23-24'!$Y$160,'PCN DES MetricDATA 23-24'!$E:$E,'PCN DES MetricDATA 23-24'!AG$164)</f>
        <v>0</v>
      </c>
      <c r="AH168">
        <f>SUMIFS('PCN DES MetricDATA 23-24'!$F:$F,'PCN DES MetricDATA 23-24'!$B:$B,'PCN DES MetricDATA 23-24'!$S168,'PCN DES MetricDATA 23-24'!$C:$C,'PCN DES MetricDATA 23-24'!$Y$161,'PCN DES MetricDATA 23-24'!$D:$D,'PCN DES MetricDATA 23-24'!$Y$160,'PCN DES MetricDATA 23-24'!$E:$E,'PCN DES MetricDATA 23-24'!AH$164)</f>
        <v>0</v>
      </c>
      <c r="AI168">
        <f>SUMIFS('PCN DES MetricDATA 23-24'!$F:$F,'PCN DES MetricDATA 23-24'!$B:$B,'PCN DES MetricDATA 23-24'!$S168,'PCN DES MetricDATA 23-24'!$C:$C,'PCN DES MetricDATA 23-24'!$Y$161,'PCN DES MetricDATA 23-24'!$D:$D,'PCN DES MetricDATA 23-24'!$Y$160,'PCN DES MetricDATA 23-24'!$E:$E,'PCN DES MetricDATA 23-24'!AI$164)</f>
        <v>0</v>
      </c>
      <c r="AJ168">
        <f>SUMIFS('PCN DES MetricDATA 23-24'!$F:$F,'PCN DES MetricDATA 23-24'!$B:$B,'PCN DES MetricDATA 23-24'!$S168,'PCN DES MetricDATA 23-24'!$C:$C,'PCN DES MetricDATA 23-24'!$Y$161,'PCN DES MetricDATA 23-24'!$D:$D,'PCN DES MetricDATA 23-24'!$Y$160,'PCN DES MetricDATA 23-24'!$E:$E,'PCN DES MetricDATA 23-24'!AJ$164)</f>
        <v>0</v>
      </c>
      <c r="AK168">
        <f>SUMIFS('PCN DES MetricDATA 23-24'!$F:$F,'PCN DES MetricDATA 23-24'!$B:$B,'PCN DES MetricDATA 23-24'!$S168,'PCN DES MetricDATA 23-24'!$C:$C,'PCN DES MetricDATA 23-24'!$Y$161,'PCN DES MetricDATA 23-24'!$D:$D,'PCN DES MetricDATA 23-24'!$Y$160,'PCN DES MetricDATA 23-24'!$E:$E,'PCN DES MetricDATA 23-24'!AK$164)</f>
        <v>0</v>
      </c>
      <c r="AL168">
        <f>SUMIFS('PCN DES MetricDATA 23-24'!$F:$F,'PCN DES MetricDATA 23-24'!$B:$B,'PCN DES MetricDATA 23-24'!$S168,'PCN DES MetricDATA 23-24'!$C:$C,'PCN DES MetricDATA 23-24'!$Y$161,'PCN DES MetricDATA 23-24'!$D:$D,'PCN DES MetricDATA 23-24'!$Y$160,'PCN DES MetricDATA 23-24'!$E:$E,'PCN DES MetricDATA 23-24'!AL$164)</f>
        <v>0</v>
      </c>
      <c r="AM168">
        <f>SUMIFS('PCN DES MetricDATA 23-24'!$F:$F,'PCN DES MetricDATA 23-24'!$B:$B,'PCN DES MetricDATA 23-24'!$S168,'PCN DES MetricDATA 23-24'!$C:$C,'PCN DES MetricDATA 23-24'!$Y$161,'PCN DES MetricDATA 23-24'!$D:$D,'PCN DES MetricDATA 23-24'!$Y$160,'PCN DES MetricDATA 23-24'!$E:$E,'PCN DES MetricDATA 23-24'!AM$164)</f>
        <v>0</v>
      </c>
      <c r="AN168">
        <f>SUMIFS('PCN DES MetricDATA 23-24'!$F:$F,'PCN DES MetricDATA 23-24'!$B:$B,'PCN DES MetricDATA 23-24'!$S168,'PCN DES MetricDATA 23-24'!$C:$C,'PCN DES MetricDATA 23-24'!$Y$161,'PCN DES MetricDATA 23-24'!$D:$D,'PCN DES MetricDATA 23-24'!$Y$160,'PCN DES MetricDATA 23-24'!$E:$E,'PCN DES MetricDATA 23-24'!AN$164)</f>
        <v>0</v>
      </c>
      <c r="AO168">
        <f>SUMIFS('PCN DES MetricDATA 23-24'!$F:$F,'PCN DES MetricDATA 23-24'!$B:$B,'PCN DES MetricDATA 23-24'!$S168,'PCN DES MetricDATA 23-24'!$C:$C,'PCN DES MetricDATA 23-24'!$Y$161,'PCN DES MetricDATA 23-24'!$D:$D,'PCN DES MetricDATA 23-24'!$Y$160,'PCN DES MetricDATA 23-24'!$E:$E,'PCN DES MetricDATA 23-24'!AO$164)</f>
        <v>0</v>
      </c>
      <c r="AP168">
        <f>SUMIFS('PCN DES MetricDATA 23-24'!$F:$F,'PCN DES MetricDATA 23-24'!$B:$B,'PCN DES MetricDATA 23-24'!$S168,'PCN DES MetricDATA 23-24'!$C:$C,'PCN DES MetricDATA 23-24'!$Y$161,'PCN DES MetricDATA 23-24'!$D:$D,'PCN DES MetricDATA 23-24'!$Y$160,'PCN DES MetricDATA 23-24'!$E:$E,'PCN DES MetricDATA 23-24'!AP$164)</f>
        <v>0</v>
      </c>
      <c r="AQ168">
        <f>SUMIFS('PCN DES MetricDATA 23-24'!$F:$F,'PCN DES MetricDATA 23-24'!$B:$B,'PCN DES MetricDATA 23-24'!$S168,'PCN DES MetricDATA 23-24'!$C:$C,'PCN DES MetricDATA 23-24'!$Y$161,'PCN DES MetricDATA 23-24'!$D:$D,'PCN DES MetricDATA 23-24'!$Y$160,'PCN DES MetricDATA 23-24'!$E:$E,'PCN DES MetricDATA 23-24'!AQ$164)</f>
        <v>0</v>
      </c>
    </row>
    <row r="169" spans="1:49" x14ac:dyDescent="0.35">
      <c r="A169" t="s">
        <v>648</v>
      </c>
      <c r="B169" t="s">
        <v>654</v>
      </c>
      <c r="C169" t="s">
        <v>55</v>
      </c>
      <c r="D169" t="s">
        <v>661</v>
      </c>
      <c r="E169" s="2">
        <v>45382</v>
      </c>
      <c r="F169">
        <v>16</v>
      </c>
      <c r="G169" t="str">
        <f>VLOOKUP($C169,'[1]LKUP PCNDES'!$F$2:$H$12,2,FALSE)</f>
        <v>Percentage of patients in long stay residential or homes who received a seasonal influenza vaccination between 1 September and 31 March</v>
      </c>
      <c r="H169" t="str">
        <f>VLOOKUP($C169,'[1]LKUP PCNDES'!$F$2:$H$12,3,FALSE)</f>
        <v>Flu_Vacs</v>
      </c>
      <c r="I169" t="str">
        <f>VLOOKUP($B169,'[1]LKUP PCNDES'!$C$17:$H$60,4,FALSE)</f>
        <v>NHS South East London ICB</v>
      </c>
      <c r="J169" t="str">
        <f>VLOOKUP($B169,'[1]LKUP PCNDES'!$C$17:$H$60,6,FALSE)</f>
        <v>SEL</v>
      </c>
      <c r="R169" t="s">
        <v>114</v>
      </c>
      <c r="S169" t="s">
        <v>656</v>
      </c>
      <c r="T169" s="177"/>
      <c r="U169" s="177"/>
      <c r="V169" s="177"/>
      <c r="W169" s="177"/>
      <c r="X169" s="177"/>
      <c r="Y169" s="177"/>
      <c r="Z169" s="177"/>
      <c r="AA169" s="177"/>
      <c r="AB169" s="177"/>
      <c r="AC169" s="177"/>
      <c r="AD169" s="177"/>
      <c r="AE169" s="177"/>
      <c r="AF169">
        <f>SUMIFS('PCN DES MetricDATA 23-24'!$F:$F,'PCN DES MetricDATA 23-24'!$B:$B,'PCN DES MetricDATA 23-24'!$S169,'PCN DES MetricDATA 23-24'!$C:$C,'PCN DES MetricDATA 23-24'!$Y$161,'PCN DES MetricDATA 23-24'!$D:$D,'PCN DES MetricDATA 23-24'!$Y$160,'PCN DES MetricDATA 23-24'!$E:$E,'PCN DES MetricDATA 23-24'!AF$164)</f>
        <v>0</v>
      </c>
      <c r="AG169">
        <f>SUMIFS('PCN DES MetricDATA 23-24'!$F:$F,'PCN DES MetricDATA 23-24'!$B:$B,'PCN DES MetricDATA 23-24'!$S169,'PCN DES MetricDATA 23-24'!$C:$C,'PCN DES MetricDATA 23-24'!$Y$161,'PCN DES MetricDATA 23-24'!$D:$D,'PCN DES MetricDATA 23-24'!$Y$160,'PCN DES MetricDATA 23-24'!$E:$E,'PCN DES MetricDATA 23-24'!AG$164)</f>
        <v>0</v>
      </c>
      <c r="AH169">
        <f>SUMIFS('PCN DES MetricDATA 23-24'!$F:$F,'PCN DES MetricDATA 23-24'!$B:$B,'PCN DES MetricDATA 23-24'!$S169,'PCN DES MetricDATA 23-24'!$C:$C,'PCN DES MetricDATA 23-24'!$Y$161,'PCN DES MetricDATA 23-24'!$D:$D,'PCN DES MetricDATA 23-24'!$Y$160,'PCN DES MetricDATA 23-24'!$E:$E,'PCN DES MetricDATA 23-24'!AH$164)</f>
        <v>0</v>
      </c>
      <c r="AI169">
        <f>SUMIFS('PCN DES MetricDATA 23-24'!$F:$F,'PCN DES MetricDATA 23-24'!$B:$B,'PCN DES MetricDATA 23-24'!$S169,'PCN DES MetricDATA 23-24'!$C:$C,'PCN DES MetricDATA 23-24'!$Y$161,'PCN DES MetricDATA 23-24'!$D:$D,'PCN DES MetricDATA 23-24'!$Y$160,'PCN DES MetricDATA 23-24'!$E:$E,'PCN DES MetricDATA 23-24'!AI$164)</f>
        <v>0</v>
      </c>
      <c r="AJ169">
        <f>SUMIFS('PCN DES MetricDATA 23-24'!$F:$F,'PCN DES MetricDATA 23-24'!$B:$B,'PCN DES MetricDATA 23-24'!$S169,'PCN DES MetricDATA 23-24'!$C:$C,'PCN DES MetricDATA 23-24'!$Y$161,'PCN DES MetricDATA 23-24'!$D:$D,'PCN DES MetricDATA 23-24'!$Y$160,'PCN DES MetricDATA 23-24'!$E:$E,'PCN DES MetricDATA 23-24'!AJ$164)</f>
        <v>0</v>
      </c>
      <c r="AK169">
        <f>SUMIFS('PCN DES MetricDATA 23-24'!$F:$F,'PCN DES MetricDATA 23-24'!$B:$B,'PCN DES MetricDATA 23-24'!$S169,'PCN DES MetricDATA 23-24'!$C:$C,'PCN DES MetricDATA 23-24'!$Y$161,'PCN DES MetricDATA 23-24'!$D:$D,'PCN DES MetricDATA 23-24'!$Y$160,'PCN DES MetricDATA 23-24'!$E:$E,'PCN DES MetricDATA 23-24'!AK$164)</f>
        <v>0</v>
      </c>
      <c r="AL169">
        <f>SUMIFS('PCN DES MetricDATA 23-24'!$F:$F,'PCN DES MetricDATA 23-24'!$B:$B,'PCN DES MetricDATA 23-24'!$S169,'PCN DES MetricDATA 23-24'!$C:$C,'PCN DES MetricDATA 23-24'!$Y$161,'PCN DES MetricDATA 23-24'!$D:$D,'PCN DES MetricDATA 23-24'!$Y$160,'PCN DES MetricDATA 23-24'!$E:$E,'PCN DES MetricDATA 23-24'!AL$164)</f>
        <v>1</v>
      </c>
      <c r="AM169">
        <f>SUMIFS('PCN DES MetricDATA 23-24'!$F:$F,'PCN DES MetricDATA 23-24'!$B:$B,'PCN DES MetricDATA 23-24'!$S169,'PCN DES MetricDATA 23-24'!$C:$C,'PCN DES MetricDATA 23-24'!$Y$161,'PCN DES MetricDATA 23-24'!$D:$D,'PCN DES MetricDATA 23-24'!$Y$160,'PCN DES MetricDATA 23-24'!$E:$E,'PCN DES MetricDATA 23-24'!AM$164)</f>
        <v>1</v>
      </c>
      <c r="AN169">
        <f>SUMIFS('PCN DES MetricDATA 23-24'!$F:$F,'PCN DES MetricDATA 23-24'!$B:$B,'PCN DES MetricDATA 23-24'!$S169,'PCN DES MetricDATA 23-24'!$C:$C,'PCN DES MetricDATA 23-24'!$Y$161,'PCN DES MetricDATA 23-24'!$D:$D,'PCN DES MetricDATA 23-24'!$Y$160,'PCN DES MetricDATA 23-24'!$E:$E,'PCN DES MetricDATA 23-24'!AN$164)</f>
        <v>1</v>
      </c>
      <c r="AO169">
        <f>SUMIFS('PCN DES MetricDATA 23-24'!$F:$F,'PCN DES MetricDATA 23-24'!$B:$B,'PCN DES MetricDATA 23-24'!$S169,'PCN DES MetricDATA 23-24'!$C:$C,'PCN DES MetricDATA 23-24'!$Y$161,'PCN DES MetricDATA 23-24'!$D:$D,'PCN DES MetricDATA 23-24'!$Y$160,'PCN DES MetricDATA 23-24'!$E:$E,'PCN DES MetricDATA 23-24'!AO$164)</f>
        <v>4</v>
      </c>
      <c r="AP169">
        <f>SUMIFS('PCN DES MetricDATA 23-24'!$F:$F,'PCN DES MetricDATA 23-24'!$B:$B,'PCN DES MetricDATA 23-24'!$S169,'PCN DES MetricDATA 23-24'!$C:$C,'PCN DES MetricDATA 23-24'!$Y$161,'PCN DES MetricDATA 23-24'!$D:$D,'PCN DES MetricDATA 23-24'!$Y$160,'PCN DES MetricDATA 23-24'!$E:$E,'PCN DES MetricDATA 23-24'!AP$164)</f>
        <v>6</v>
      </c>
      <c r="AQ169">
        <f>SUMIFS('PCN DES MetricDATA 23-24'!$F:$F,'PCN DES MetricDATA 23-24'!$B:$B,'PCN DES MetricDATA 23-24'!$S169,'PCN DES MetricDATA 23-24'!$C:$C,'PCN DES MetricDATA 23-24'!$Y$161,'PCN DES MetricDATA 23-24'!$D:$D,'PCN DES MetricDATA 23-24'!$Y$160,'PCN DES MetricDATA 23-24'!$E:$E,'PCN DES MetricDATA 23-24'!AQ$164)</f>
        <v>10</v>
      </c>
    </row>
    <row r="170" spans="1:49" x14ac:dyDescent="0.35">
      <c r="A170" t="s">
        <v>648</v>
      </c>
      <c r="B170" t="s">
        <v>654</v>
      </c>
      <c r="C170" t="s">
        <v>1382</v>
      </c>
      <c r="D170" t="s">
        <v>564</v>
      </c>
      <c r="E170" s="2">
        <v>45046</v>
      </c>
      <c r="F170">
        <v>5105</v>
      </c>
      <c r="G170" t="str">
        <f>VLOOKUP($C170,'[1]LKUP PCNDES'!$F$2:$H$12,2,FALSE)</f>
        <v>Care home residents aged 18 years or over on the QOF Dementia Register</v>
      </c>
      <c r="H170" t="str">
        <f>VLOOKUP($C170,'[1]LKUP PCNDES'!$F$2:$H$12,3,FALSE)</f>
        <v>DEM_REG</v>
      </c>
      <c r="I170" t="str">
        <f>VLOOKUP($B170,'[1]LKUP PCNDES'!$C$17:$H$60,4,FALSE)</f>
        <v>NHS South East London ICB</v>
      </c>
      <c r="J170" t="str">
        <f>VLOOKUP($B170,'[1]LKUP PCNDES'!$C$17:$H$60,6,FALSE)</f>
        <v>SEL</v>
      </c>
      <c r="R170" t="s">
        <v>95</v>
      </c>
      <c r="S170" t="s">
        <v>95</v>
      </c>
      <c r="T170" s="177"/>
      <c r="U170" s="177"/>
      <c r="V170" s="177"/>
      <c r="W170" s="177"/>
      <c r="X170" s="177"/>
      <c r="Y170" s="177"/>
      <c r="Z170" s="177"/>
      <c r="AA170" s="177"/>
      <c r="AB170" s="177"/>
      <c r="AC170" s="177"/>
      <c r="AD170" s="177"/>
      <c r="AE170" s="177"/>
      <c r="AF170">
        <f>SUM(AF165:AF169)</f>
        <v>0</v>
      </c>
      <c r="AG170">
        <f t="shared" ref="AG170:AQ170" si="32">SUM(AG165:AG169)</f>
        <v>1</v>
      </c>
      <c r="AH170">
        <f t="shared" si="32"/>
        <v>1</v>
      </c>
      <c r="AI170">
        <f t="shared" si="32"/>
        <v>1</v>
      </c>
      <c r="AJ170">
        <f t="shared" si="32"/>
        <v>2</v>
      </c>
      <c r="AK170">
        <f t="shared" si="32"/>
        <v>1</v>
      </c>
      <c r="AL170">
        <f t="shared" si="32"/>
        <v>3</v>
      </c>
      <c r="AM170">
        <f t="shared" si="32"/>
        <v>12</v>
      </c>
      <c r="AN170">
        <f t="shared" si="32"/>
        <v>18</v>
      </c>
      <c r="AO170">
        <f t="shared" si="32"/>
        <v>25</v>
      </c>
      <c r="AP170">
        <f t="shared" si="32"/>
        <v>33</v>
      </c>
      <c r="AQ170">
        <f t="shared" si="32"/>
        <v>51</v>
      </c>
    </row>
    <row r="171" spans="1:49" x14ac:dyDescent="0.35">
      <c r="A171" t="s">
        <v>648</v>
      </c>
      <c r="B171" t="s">
        <v>654</v>
      </c>
      <c r="C171" t="s">
        <v>1382</v>
      </c>
      <c r="D171" t="s">
        <v>564</v>
      </c>
      <c r="E171" s="2">
        <v>45077</v>
      </c>
      <c r="F171">
        <v>3798</v>
      </c>
      <c r="G171" t="str">
        <f>VLOOKUP($C171,'[1]LKUP PCNDES'!$F$2:$H$12,2,FALSE)</f>
        <v>Care home residents aged 18 years or over on the QOF Dementia Register</v>
      </c>
      <c r="H171" t="str">
        <f>VLOOKUP($C171,'[1]LKUP PCNDES'!$F$2:$H$12,3,FALSE)</f>
        <v>DEM_REG</v>
      </c>
      <c r="I171" t="str">
        <f>VLOOKUP($B171,'[1]LKUP PCNDES'!$C$17:$H$60,4,FALSE)</f>
        <v>NHS South East London ICB</v>
      </c>
      <c r="J171" t="str">
        <f>VLOOKUP($B171,'[1]LKUP PCNDES'!$C$17:$H$60,6,FALSE)</f>
        <v>SEL</v>
      </c>
      <c r="R171" t="s">
        <v>626</v>
      </c>
      <c r="S171" t="s">
        <v>626</v>
      </c>
      <c r="T171" s="177"/>
      <c r="U171" s="177"/>
      <c r="V171" s="177"/>
      <c r="W171" s="177"/>
      <c r="X171" s="177"/>
      <c r="Y171" s="177"/>
      <c r="Z171" s="177"/>
      <c r="AA171" s="177"/>
      <c r="AB171" s="177"/>
      <c r="AC171" s="177"/>
      <c r="AD171" s="177"/>
      <c r="AE171" s="177"/>
      <c r="AF171">
        <f>SUMIFS('PCN DES MetricDATA 23-24'!$F:$F,'PCN DES MetricDATA 23-24'!$B:$B,'PCN DES MetricDATA 23-24'!$S171,'PCN DES MetricDATA 23-24'!$C:$C,'PCN DES MetricDATA 23-24'!$Y$161,'PCN DES MetricDATA 23-24'!$D:$D,'PCN DES MetricDATA 23-24'!$Y$160,'PCN DES MetricDATA 23-24'!$E:$E,'PCN DES MetricDATA 23-24'!AF$164)</f>
        <v>48</v>
      </c>
      <c r="AG171">
        <f>SUMIFS('PCN DES MetricDATA 23-24'!$F:$F,'PCN DES MetricDATA 23-24'!$B:$B,'PCN DES MetricDATA 23-24'!$S171,'PCN DES MetricDATA 23-24'!$C:$C,'PCN DES MetricDATA 23-24'!$Y$161,'PCN DES MetricDATA 23-24'!$D:$D,'PCN DES MetricDATA 23-24'!$Y$160,'PCN DES MetricDATA 23-24'!$E:$E,'PCN DES MetricDATA 23-24'!AG$164)</f>
        <v>90</v>
      </c>
      <c r="AH171">
        <f>SUMIFS('PCN DES MetricDATA 23-24'!$F:$F,'PCN DES MetricDATA 23-24'!$B:$B,'PCN DES MetricDATA 23-24'!$S171,'PCN DES MetricDATA 23-24'!$C:$C,'PCN DES MetricDATA 23-24'!$Y$161,'PCN DES MetricDATA 23-24'!$D:$D,'PCN DES MetricDATA 23-24'!$Y$160,'PCN DES MetricDATA 23-24'!$E:$E,'PCN DES MetricDATA 23-24'!AH$164)</f>
        <v>115</v>
      </c>
      <c r="AI171">
        <f>SUMIFS('PCN DES MetricDATA 23-24'!$F:$F,'PCN DES MetricDATA 23-24'!$B:$B,'PCN DES MetricDATA 23-24'!$S171,'PCN DES MetricDATA 23-24'!$C:$C,'PCN DES MetricDATA 23-24'!$Y$161,'PCN DES MetricDATA 23-24'!$D:$D,'PCN DES MetricDATA 23-24'!$Y$160,'PCN DES MetricDATA 23-24'!$E:$E,'PCN DES MetricDATA 23-24'!AI$164)</f>
        <v>149</v>
      </c>
      <c r="AJ171">
        <f>SUMIFS('PCN DES MetricDATA 23-24'!$F:$F,'PCN DES MetricDATA 23-24'!$B:$B,'PCN DES MetricDATA 23-24'!$S171,'PCN DES MetricDATA 23-24'!$C:$C,'PCN DES MetricDATA 23-24'!$Y$161,'PCN DES MetricDATA 23-24'!$D:$D,'PCN DES MetricDATA 23-24'!$Y$160,'PCN DES MetricDATA 23-24'!$E:$E,'PCN DES MetricDATA 23-24'!AJ$164)</f>
        <v>171</v>
      </c>
      <c r="AK171">
        <f>SUMIFS('PCN DES MetricDATA 23-24'!$F:$F,'PCN DES MetricDATA 23-24'!$B:$B,'PCN DES MetricDATA 23-24'!$S171,'PCN DES MetricDATA 23-24'!$C:$C,'PCN DES MetricDATA 23-24'!$Y$161,'PCN DES MetricDATA 23-24'!$D:$D,'PCN DES MetricDATA 23-24'!$Y$160,'PCN DES MetricDATA 23-24'!$E:$E,'PCN DES MetricDATA 23-24'!AK$164)</f>
        <v>278</v>
      </c>
      <c r="AL171">
        <f>SUMIFS('PCN DES MetricDATA 23-24'!$F:$F,'PCN DES MetricDATA 23-24'!$B:$B,'PCN DES MetricDATA 23-24'!$S171,'PCN DES MetricDATA 23-24'!$C:$C,'PCN DES MetricDATA 23-24'!$Y$161,'PCN DES MetricDATA 23-24'!$D:$D,'PCN DES MetricDATA 23-24'!$Y$160,'PCN DES MetricDATA 23-24'!$E:$E,'PCN DES MetricDATA 23-24'!AL$164)</f>
        <v>310</v>
      </c>
      <c r="AM171">
        <f>SUMIFS('PCN DES MetricDATA 23-24'!$F:$F,'PCN DES MetricDATA 23-24'!$B:$B,'PCN DES MetricDATA 23-24'!$S171,'PCN DES MetricDATA 23-24'!$C:$C,'PCN DES MetricDATA 23-24'!$Y$161,'PCN DES MetricDATA 23-24'!$D:$D,'PCN DES MetricDATA 23-24'!$Y$160,'PCN DES MetricDATA 23-24'!$E:$E,'PCN DES MetricDATA 23-24'!AM$164)</f>
        <v>275</v>
      </c>
      <c r="AN171">
        <f>SUMIFS('PCN DES MetricDATA 23-24'!$F:$F,'PCN DES MetricDATA 23-24'!$B:$B,'PCN DES MetricDATA 23-24'!$S171,'PCN DES MetricDATA 23-24'!$C:$C,'PCN DES MetricDATA 23-24'!$Y$161,'PCN DES MetricDATA 23-24'!$D:$D,'PCN DES MetricDATA 23-24'!$Y$160,'PCN DES MetricDATA 23-24'!$E:$E,'PCN DES MetricDATA 23-24'!AN$164)</f>
        <v>280</v>
      </c>
      <c r="AO171">
        <f>SUMIFS('PCN DES MetricDATA 23-24'!$F:$F,'PCN DES MetricDATA 23-24'!$B:$B,'PCN DES MetricDATA 23-24'!$S171,'PCN DES MetricDATA 23-24'!$C:$C,'PCN DES MetricDATA 23-24'!$Y$161,'PCN DES MetricDATA 23-24'!$D:$D,'PCN DES MetricDATA 23-24'!$Y$160,'PCN DES MetricDATA 23-24'!$E:$E,'PCN DES MetricDATA 23-24'!AO$164)</f>
        <v>289</v>
      </c>
      <c r="AP171">
        <f>SUMIFS('PCN DES MetricDATA 23-24'!$F:$F,'PCN DES MetricDATA 23-24'!$B:$B,'PCN DES MetricDATA 23-24'!$S171,'PCN DES MetricDATA 23-24'!$C:$C,'PCN DES MetricDATA 23-24'!$Y$161,'PCN DES MetricDATA 23-24'!$D:$D,'PCN DES MetricDATA 23-24'!$Y$160,'PCN DES MetricDATA 23-24'!$E:$E,'PCN DES MetricDATA 23-24'!AP$164)</f>
        <v>304</v>
      </c>
      <c r="AQ171">
        <f>SUMIFS('PCN DES MetricDATA 23-24'!$F:$F,'PCN DES MetricDATA 23-24'!$B:$B,'PCN DES MetricDATA 23-24'!$S171,'PCN DES MetricDATA 23-24'!$C:$C,'PCN DES MetricDATA 23-24'!$Y$161,'PCN DES MetricDATA 23-24'!$D:$D,'PCN DES MetricDATA 23-24'!$Y$160,'PCN DES MetricDATA 23-24'!$E:$E,'PCN DES MetricDATA 23-24'!AQ$164)</f>
        <v>349</v>
      </c>
    </row>
    <row r="172" spans="1:49" x14ac:dyDescent="0.35">
      <c r="A172" t="s">
        <v>648</v>
      </c>
      <c r="B172" t="s">
        <v>654</v>
      </c>
      <c r="C172" t="s">
        <v>1382</v>
      </c>
      <c r="D172" t="s">
        <v>564</v>
      </c>
      <c r="E172" s="2">
        <v>45107</v>
      </c>
      <c r="F172">
        <v>5232</v>
      </c>
      <c r="G172" t="str">
        <f>VLOOKUP($C172,'[1]LKUP PCNDES'!$F$2:$H$12,2,FALSE)</f>
        <v>Care home residents aged 18 years or over on the QOF Dementia Register</v>
      </c>
      <c r="H172" t="str">
        <f>VLOOKUP($C172,'[1]LKUP PCNDES'!$F$2:$H$12,3,FALSE)</f>
        <v>DEM_REG</v>
      </c>
      <c r="I172" t="str">
        <f>VLOOKUP($B172,'[1]LKUP PCNDES'!$C$17:$H$60,4,FALSE)</f>
        <v>NHS South East London ICB</v>
      </c>
      <c r="J172" t="str">
        <f>VLOOKUP($B172,'[1]LKUP PCNDES'!$C$17:$H$60,6,FALSE)</f>
        <v>SEL</v>
      </c>
    </row>
    <row r="173" spans="1:49" x14ac:dyDescent="0.35">
      <c r="A173" t="s">
        <v>648</v>
      </c>
      <c r="B173" t="s">
        <v>654</v>
      </c>
      <c r="C173" t="s">
        <v>1382</v>
      </c>
      <c r="D173" t="s">
        <v>564</v>
      </c>
      <c r="E173" s="2">
        <v>45138</v>
      </c>
      <c r="F173">
        <v>4790</v>
      </c>
      <c r="G173" t="str">
        <f>VLOOKUP($C173,'[1]LKUP PCNDES'!$F$2:$H$12,2,FALSE)</f>
        <v>Care home residents aged 18 years or over on the QOF Dementia Register</v>
      </c>
      <c r="H173" t="str">
        <f>VLOOKUP($C173,'[1]LKUP PCNDES'!$F$2:$H$12,3,FALSE)</f>
        <v>DEM_REG</v>
      </c>
      <c r="I173" t="str">
        <f>VLOOKUP($B173,'[1]LKUP PCNDES'!$C$17:$H$60,4,FALSE)</f>
        <v>NHS South East London ICB</v>
      </c>
      <c r="J173" t="str">
        <f>VLOOKUP($B173,'[1]LKUP PCNDES'!$C$17:$H$60,6,FALSE)</f>
        <v>SEL</v>
      </c>
    </row>
    <row r="174" spans="1:49" x14ac:dyDescent="0.35">
      <c r="A174" t="s">
        <v>648</v>
      </c>
      <c r="B174" t="s">
        <v>654</v>
      </c>
      <c r="C174" t="s">
        <v>1382</v>
      </c>
      <c r="D174" t="s">
        <v>564</v>
      </c>
      <c r="E174" s="2">
        <v>45169</v>
      </c>
      <c r="F174">
        <v>5644</v>
      </c>
      <c r="G174" t="str">
        <f>VLOOKUP($C174,'[1]LKUP PCNDES'!$F$2:$H$12,2,FALSE)</f>
        <v>Care home residents aged 18 years or over on the QOF Dementia Register</v>
      </c>
      <c r="H174" t="str">
        <f>VLOOKUP($C174,'[1]LKUP PCNDES'!$F$2:$H$12,3,FALSE)</f>
        <v>DEM_REG</v>
      </c>
      <c r="I174" t="str">
        <f>VLOOKUP($B174,'[1]LKUP PCNDES'!$C$17:$H$60,4,FALSE)</f>
        <v>NHS South East London ICB</v>
      </c>
      <c r="J174" t="str">
        <f>VLOOKUP($B174,'[1]LKUP PCNDES'!$C$17:$H$60,6,FALSE)</f>
        <v>SEL</v>
      </c>
      <c r="S174" s="7" t="s">
        <v>638</v>
      </c>
      <c r="T174" s="7"/>
      <c r="U174" s="7"/>
      <c r="V174" s="7"/>
      <c r="W174" s="7"/>
      <c r="X174" s="7"/>
      <c r="Y174" s="94" t="s">
        <v>648</v>
      </c>
      <c r="Z174" s="7"/>
      <c r="AA174" s="7"/>
    </row>
    <row r="175" spans="1:49" x14ac:dyDescent="0.35">
      <c r="A175" t="s">
        <v>648</v>
      </c>
      <c r="B175" t="s">
        <v>654</v>
      </c>
      <c r="C175" t="s">
        <v>1382</v>
      </c>
      <c r="D175" t="s">
        <v>564</v>
      </c>
      <c r="E175" s="2">
        <v>45199</v>
      </c>
      <c r="F175">
        <v>5928</v>
      </c>
      <c r="G175" t="str">
        <f>VLOOKUP($C175,'[1]LKUP PCNDES'!$F$2:$H$12,2,FALSE)</f>
        <v>Care home residents aged 18 years or over on the QOF Dementia Register</v>
      </c>
      <c r="H175" t="str">
        <f>VLOOKUP($C175,'[1]LKUP PCNDES'!$F$2:$H$12,3,FALSE)</f>
        <v>DEM_REG</v>
      </c>
      <c r="I175" t="str">
        <f>VLOOKUP($B175,'[1]LKUP PCNDES'!$C$17:$H$60,4,FALSE)</f>
        <v>NHS South East London ICB</v>
      </c>
      <c r="J175" t="str">
        <f>VLOOKUP($B175,'[1]LKUP PCNDES'!$C$17:$H$60,6,FALSE)</f>
        <v>SEL</v>
      </c>
      <c r="S175" s="7" t="s">
        <v>641</v>
      </c>
      <c r="T175" s="7"/>
      <c r="U175" s="7"/>
      <c r="V175" s="7"/>
      <c r="W175" s="7"/>
      <c r="X175" s="7"/>
      <c r="Y175" s="94" t="s">
        <v>564</v>
      </c>
      <c r="Z175" s="7"/>
      <c r="AA175" s="7"/>
    </row>
    <row r="176" spans="1:49" x14ac:dyDescent="0.35">
      <c r="A176" t="s">
        <v>648</v>
      </c>
      <c r="B176" t="s">
        <v>654</v>
      </c>
      <c r="C176" t="s">
        <v>1382</v>
      </c>
      <c r="D176" t="s">
        <v>564</v>
      </c>
      <c r="E176" s="2">
        <v>45230</v>
      </c>
      <c r="F176">
        <v>5743</v>
      </c>
      <c r="G176" t="str">
        <f>VLOOKUP($C176,'[1]LKUP PCNDES'!$F$2:$H$12,2,FALSE)</f>
        <v>Care home residents aged 18 years or over on the QOF Dementia Register</v>
      </c>
      <c r="H176" t="str">
        <f>VLOOKUP($C176,'[1]LKUP PCNDES'!$F$2:$H$12,3,FALSE)</f>
        <v>DEM_REG</v>
      </c>
      <c r="I176" t="str">
        <f>VLOOKUP($B176,'[1]LKUP PCNDES'!$C$17:$H$60,4,FALSE)</f>
        <v>NHS South East London ICB</v>
      </c>
      <c r="J176" t="str">
        <f>VLOOKUP($B176,'[1]LKUP PCNDES'!$C$17:$H$60,6,FALSE)</f>
        <v>SEL</v>
      </c>
      <c r="S176" s="7" t="s">
        <v>640</v>
      </c>
      <c r="T176" s="7"/>
      <c r="U176" s="7"/>
      <c r="V176" s="7"/>
      <c r="W176" s="7"/>
      <c r="X176" s="7"/>
      <c r="Y176" s="94" t="s">
        <v>1370</v>
      </c>
      <c r="Z176" s="7"/>
      <c r="AA176" s="7"/>
    </row>
    <row r="177" spans="1:49" x14ac:dyDescent="0.35">
      <c r="A177" t="s">
        <v>648</v>
      </c>
      <c r="B177" t="s">
        <v>654</v>
      </c>
      <c r="C177" t="s">
        <v>1382</v>
      </c>
      <c r="D177" t="s">
        <v>564</v>
      </c>
      <c r="E177" s="2">
        <v>45260</v>
      </c>
      <c r="F177">
        <v>5643</v>
      </c>
      <c r="G177" t="str">
        <f>VLOOKUP($C177,'[1]LKUP PCNDES'!$F$2:$H$12,2,FALSE)</f>
        <v>Care home residents aged 18 years or over on the QOF Dementia Register</v>
      </c>
      <c r="H177" t="str">
        <f>VLOOKUP($C177,'[1]LKUP PCNDES'!$F$2:$H$12,3,FALSE)</f>
        <v>DEM_REG</v>
      </c>
      <c r="I177" t="str">
        <f>VLOOKUP($B177,'[1]LKUP PCNDES'!$C$17:$H$60,4,FALSE)</f>
        <v>NHS South East London ICB</v>
      </c>
      <c r="J177" t="str">
        <f>VLOOKUP($B177,'[1]LKUP PCNDES'!$C$17:$H$60,6,FALSE)</f>
        <v>SEL</v>
      </c>
      <c r="S177" s="7"/>
      <c r="T177" s="7"/>
      <c r="U177" s="7"/>
      <c r="V177" s="7"/>
      <c r="W177" s="7"/>
      <c r="X177" s="7"/>
      <c r="Y177" s="7"/>
      <c r="Z177" s="7"/>
      <c r="AA177" s="7"/>
    </row>
    <row r="178" spans="1:49" x14ac:dyDescent="0.35">
      <c r="A178" t="s">
        <v>648</v>
      </c>
      <c r="B178" t="s">
        <v>654</v>
      </c>
      <c r="C178" t="s">
        <v>1382</v>
      </c>
      <c r="D178" t="s">
        <v>564</v>
      </c>
      <c r="E178" s="2">
        <v>45291</v>
      </c>
      <c r="F178">
        <v>5795</v>
      </c>
      <c r="G178" t="str">
        <f>VLOOKUP($C178,'[1]LKUP PCNDES'!$F$2:$H$12,2,FALSE)</f>
        <v>Care home residents aged 18 years or over on the QOF Dementia Register</v>
      </c>
      <c r="H178" t="str">
        <f>VLOOKUP($C178,'[1]LKUP PCNDES'!$F$2:$H$12,3,FALSE)</f>
        <v>DEM_REG</v>
      </c>
      <c r="I178" t="str">
        <f>VLOOKUP($B178,'[1]LKUP PCNDES'!$C$17:$H$60,4,FALSE)</f>
        <v>NHS South East London ICB</v>
      </c>
      <c r="J178" t="str">
        <f>VLOOKUP($B178,'[1]LKUP PCNDES'!$C$17:$H$60,6,FALSE)</f>
        <v>SEL</v>
      </c>
      <c r="S178" s="7" t="s">
        <v>649</v>
      </c>
      <c r="T178" s="7"/>
      <c r="U178" s="7"/>
      <c r="V178" s="7"/>
      <c r="W178" s="7"/>
      <c r="X178" s="7" t="s">
        <v>642</v>
      </c>
      <c r="Y178" s="7"/>
      <c r="Z178" s="7"/>
      <c r="AA178" s="7"/>
    </row>
    <row r="179" spans="1:49" x14ac:dyDescent="0.35">
      <c r="A179" t="s">
        <v>648</v>
      </c>
      <c r="B179" t="s">
        <v>654</v>
      </c>
      <c r="C179" t="s">
        <v>1382</v>
      </c>
      <c r="D179" t="s">
        <v>564</v>
      </c>
      <c r="E179" s="2">
        <v>45322</v>
      </c>
      <c r="F179">
        <v>5788</v>
      </c>
      <c r="G179" t="str">
        <f>VLOOKUP($C179,'[1]LKUP PCNDES'!$F$2:$H$12,2,FALSE)</f>
        <v>Care home residents aged 18 years or over on the QOF Dementia Register</v>
      </c>
      <c r="H179" t="str">
        <f>VLOOKUP($C179,'[1]LKUP PCNDES'!$F$2:$H$12,3,FALSE)</f>
        <v>DEM_REG</v>
      </c>
      <c r="I179" t="str">
        <f>VLOOKUP($B179,'[1]LKUP PCNDES'!$C$17:$H$60,4,FALSE)</f>
        <v>NHS South East London ICB</v>
      </c>
      <c r="J179" t="str">
        <f>VLOOKUP($B179,'[1]LKUP PCNDES'!$C$17:$H$60,6,FALSE)</f>
        <v>SEL</v>
      </c>
      <c r="S179" s="7" t="s">
        <v>639</v>
      </c>
      <c r="T179" s="9">
        <v>44681</v>
      </c>
      <c r="U179" s="9">
        <v>44712</v>
      </c>
      <c r="V179" s="9">
        <v>44742</v>
      </c>
      <c r="W179" s="9">
        <v>44773</v>
      </c>
      <c r="X179" s="9">
        <v>44804</v>
      </c>
      <c r="Y179" s="9">
        <v>44834</v>
      </c>
      <c r="Z179" s="9">
        <v>44865</v>
      </c>
      <c r="AA179" s="9">
        <v>44895</v>
      </c>
      <c r="AB179" s="9">
        <v>44926</v>
      </c>
      <c r="AC179" s="9">
        <v>44957</v>
      </c>
      <c r="AD179" s="9">
        <v>44985</v>
      </c>
      <c r="AE179" s="9">
        <v>45016</v>
      </c>
      <c r="AF179" s="9">
        <v>45046</v>
      </c>
      <c r="AG179" s="9">
        <v>45077</v>
      </c>
      <c r="AH179" s="9">
        <v>45107</v>
      </c>
      <c r="AI179" s="9">
        <v>45138</v>
      </c>
      <c r="AJ179" s="9">
        <v>45169</v>
      </c>
      <c r="AK179" s="9">
        <v>45199</v>
      </c>
      <c r="AL179" s="9">
        <v>45230</v>
      </c>
      <c r="AM179" s="9">
        <v>45260</v>
      </c>
      <c r="AN179" s="9">
        <v>45291</v>
      </c>
      <c r="AO179" s="9">
        <v>45322</v>
      </c>
      <c r="AP179" s="9">
        <v>45351</v>
      </c>
      <c r="AQ179" s="9">
        <v>45382</v>
      </c>
      <c r="AR179" s="9"/>
      <c r="AS179" s="9"/>
      <c r="AT179" s="9"/>
      <c r="AU179" s="9"/>
      <c r="AV179" s="9"/>
      <c r="AW179" s="9"/>
    </row>
    <row r="180" spans="1:49" x14ac:dyDescent="0.35">
      <c r="A180" t="s">
        <v>648</v>
      </c>
      <c r="B180" t="s">
        <v>654</v>
      </c>
      <c r="C180" t="s">
        <v>1382</v>
      </c>
      <c r="D180" t="s">
        <v>564</v>
      </c>
      <c r="E180" s="2">
        <v>45351</v>
      </c>
      <c r="F180">
        <v>5783</v>
      </c>
      <c r="G180" t="str">
        <f>VLOOKUP($C180,'[1]LKUP PCNDES'!$F$2:$H$12,2,FALSE)</f>
        <v>Care home residents aged 18 years or over on the QOF Dementia Register</v>
      </c>
      <c r="H180" t="str">
        <f>VLOOKUP($C180,'[1]LKUP PCNDES'!$F$2:$H$12,3,FALSE)</f>
        <v>DEM_REG</v>
      </c>
      <c r="I180" t="str">
        <f>VLOOKUP($B180,'[1]LKUP PCNDES'!$C$17:$H$60,4,FALSE)</f>
        <v>NHS South East London ICB</v>
      </c>
      <c r="J180" t="str">
        <f>VLOOKUP($B180,'[1]LKUP PCNDES'!$C$17:$H$60,6,FALSE)</f>
        <v>SEL</v>
      </c>
      <c r="R180" t="s">
        <v>106</v>
      </c>
      <c r="S180" t="s">
        <v>651</v>
      </c>
      <c r="T180" s="177"/>
      <c r="U180" s="177"/>
      <c r="V180" s="177"/>
      <c r="W180" s="177"/>
      <c r="X180" s="177"/>
      <c r="Y180" s="177"/>
      <c r="Z180" s="177"/>
      <c r="AA180" s="177"/>
      <c r="AB180" s="177"/>
      <c r="AC180" s="177"/>
      <c r="AD180" s="177"/>
      <c r="AE180" s="177"/>
      <c r="AF180">
        <f>SUMIFS('PCN DES MetricDATA 23-24'!$F:$F,'PCN DES MetricDATA 23-24'!$B:$B,'PCN DES MetricDATA 23-24'!$S180,'PCN DES MetricDATA 23-24'!$C:$C,'PCN DES MetricDATA 23-24'!$Y$176,'PCN DES MetricDATA 23-24'!$D:$D,'PCN DES MetricDATA 23-24'!$Y$175,'PCN DES MetricDATA 23-24'!$E:$E,'PCN DES MetricDATA 23-24'!AF$164)</f>
        <v>8</v>
      </c>
      <c r="AG180">
        <f>SUMIFS('PCN DES MetricDATA 23-24'!$F:$F,'PCN DES MetricDATA 23-24'!$B:$B,'PCN DES MetricDATA 23-24'!$S180,'PCN DES MetricDATA 23-24'!$C:$C,'PCN DES MetricDATA 23-24'!$Y$176,'PCN DES MetricDATA 23-24'!$D:$D,'PCN DES MetricDATA 23-24'!$Y$175,'PCN DES MetricDATA 23-24'!$E:$E,'PCN DES MetricDATA 23-24'!AG$164)</f>
        <v>20</v>
      </c>
      <c r="AH180">
        <f>SUMIFS('PCN DES MetricDATA 23-24'!$F:$F,'PCN DES MetricDATA 23-24'!$B:$B,'PCN DES MetricDATA 23-24'!$S180,'PCN DES MetricDATA 23-24'!$C:$C,'PCN DES MetricDATA 23-24'!$Y$176,'PCN DES MetricDATA 23-24'!$D:$D,'PCN DES MetricDATA 23-24'!$Y$175,'PCN DES MetricDATA 23-24'!$E:$E,'PCN DES MetricDATA 23-24'!AH$164)</f>
        <v>27</v>
      </c>
      <c r="AI180">
        <f>SUMIFS('PCN DES MetricDATA 23-24'!$F:$F,'PCN DES MetricDATA 23-24'!$B:$B,'PCN DES MetricDATA 23-24'!$S180,'PCN DES MetricDATA 23-24'!$C:$C,'PCN DES MetricDATA 23-24'!$Y$176,'PCN DES MetricDATA 23-24'!$D:$D,'PCN DES MetricDATA 23-24'!$Y$175,'PCN DES MetricDATA 23-24'!$E:$E,'PCN DES MetricDATA 23-24'!AI$164)</f>
        <v>34</v>
      </c>
      <c r="AJ180">
        <f>SUMIFS('PCN DES MetricDATA 23-24'!$F:$F,'PCN DES MetricDATA 23-24'!$B:$B,'PCN DES MetricDATA 23-24'!$S180,'PCN DES MetricDATA 23-24'!$C:$C,'PCN DES MetricDATA 23-24'!$Y$176,'PCN DES MetricDATA 23-24'!$D:$D,'PCN DES MetricDATA 23-24'!$Y$175,'PCN DES MetricDATA 23-24'!$E:$E,'PCN DES MetricDATA 23-24'!AJ$164)</f>
        <v>40</v>
      </c>
      <c r="AK180">
        <f>SUMIFS('PCN DES MetricDATA 23-24'!$F:$F,'PCN DES MetricDATA 23-24'!$B:$B,'PCN DES MetricDATA 23-24'!$S180,'PCN DES MetricDATA 23-24'!$C:$C,'PCN DES MetricDATA 23-24'!$Y$176,'PCN DES MetricDATA 23-24'!$D:$D,'PCN DES MetricDATA 23-24'!$Y$175,'PCN DES MetricDATA 23-24'!$E:$E,'PCN DES MetricDATA 23-24'!AK$164)</f>
        <v>54</v>
      </c>
      <c r="AL180">
        <f>SUMIFS('PCN DES MetricDATA 23-24'!$F:$F,'PCN DES MetricDATA 23-24'!$B:$B,'PCN DES MetricDATA 23-24'!$S180,'PCN DES MetricDATA 23-24'!$C:$C,'PCN DES MetricDATA 23-24'!$Y$176,'PCN DES MetricDATA 23-24'!$D:$D,'PCN DES MetricDATA 23-24'!$Y$175,'PCN DES MetricDATA 23-24'!$E:$E,'PCN DES MetricDATA 23-24'!AL$164)</f>
        <v>65</v>
      </c>
      <c r="AM180">
        <f>SUMIFS('PCN DES MetricDATA 23-24'!$F:$F,'PCN DES MetricDATA 23-24'!$B:$B,'PCN DES MetricDATA 23-24'!$S180,'PCN DES MetricDATA 23-24'!$C:$C,'PCN DES MetricDATA 23-24'!$Y$176,'PCN DES MetricDATA 23-24'!$D:$D,'PCN DES MetricDATA 23-24'!$Y$175,'PCN DES MetricDATA 23-24'!$E:$E,'PCN DES MetricDATA 23-24'!AM$164)</f>
        <v>67</v>
      </c>
      <c r="AN180">
        <f>SUMIFS('PCN DES MetricDATA 23-24'!$F:$F,'PCN DES MetricDATA 23-24'!$B:$B,'PCN DES MetricDATA 23-24'!$S180,'PCN DES MetricDATA 23-24'!$C:$C,'PCN DES MetricDATA 23-24'!$Y$176,'PCN DES MetricDATA 23-24'!$D:$D,'PCN DES MetricDATA 23-24'!$Y$175,'PCN DES MetricDATA 23-24'!$E:$E,'PCN DES MetricDATA 23-24'!AN$164)</f>
        <v>73</v>
      </c>
      <c r="AO180">
        <f>SUMIFS('PCN DES MetricDATA 23-24'!$F:$F,'PCN DES MetricDATA 23-24'!$B:$B,'PCN DES MetricDATA 23-24'!$S180,'PCN DES MetricDATA 23-24'!$C:$C,'PCN DES MetricDATA 23-24'!$Y$176,'PCN DES MetricDATA 23-24'!$D:$D,'PCN DES MetricDATA 23-24'!$Y$175,'PCN DES MetricDATA 23-24'!$E:$E,'PCN DES MetricDATA 23-24'!AO$164)</f>
        <v>76</v>
      </c>
      <c r="AP180">
        <f>SUMIFS('PCN DES MetricDATA 23-24'!$F:$F,'PCN DES MetricDATA 23-24'!$B:$B,'PCN DES MetricDATA 23-24'!$S180,'PCN DES MetricDATA 23-24'!$C:$C,'PCN DES MetricDATA 23-24'!$Y$176,'PCN DES MetricDATA 23-24'!$D:$D,'PCN DES MetricDATA 23-24'!$Y$175,'PCN DES MetricDATA 23-24'!$E:$E,'PCN DES MetricDATA 23-24'!AP$164)</f>
        <v>127</v>
      </c>
      <c r="AQ180">
        <f>SUMIFS('PCN DES MetricDATA 23-24'!$F:$F,'PCN DES MetricDATA 23-24'!$B:$B,'PCN DES MetricDATA 23-24'!$S180,'PCN DES MetricDATA 23-24'!$C:$C,'PCN DES MetricDATA 23-24'!$Y$176,'PCN DES MetricDATA 23-24'!$D:$D,'PCN DES MetricDATA 23-24'!$Y$175,'PCN DES MetricDATA 23-24'!$E:$E,'PCN DES MetricDATA 23-24'!AQ$164)</f>
        <v>135</v>
      </c>
    </row>
    <row r="181" spans="1:49" x14ac:dyDescent="0.35">
      <c r="A181" t="s">
        <v>648</v>
      </c>
      <c r="B181" t="s">
        <v>654</v>
      </c>
      <c r="C181" t="s">
        <v>1382</v>
      </c>
      <c r="D181" t="s">
        <v>564</v>
      </c>
      <c r="E181" s="2">
        <v>45382</v>
      </c>
      <c r="F181">
        <v>5871</v>
      </c>
      <c r="G181" t="str">
        <f>VLOOKUP($C181,'[1]LKUP PCNDES'!$F$2:$H$12,2,FALSE)</f>
        <v>Care home residents aged 18 years or over on the QOF Dementia Register</v>
      </c>
      <c r="H181" t="str">
        <f>VLOOKUP($C181,'[1]LKUP PCNDES'!$F$2:$H$12,3,FALSE)</f>
        <v>DEM_REG</v>
      </c>
      <c r="I181" t="str">
        <f>VLOOKUP($B181,'[1]LKUP PCNDES'!$C$17:$H$60,4,FALSE)</f>
        <v>NHS South East London ICB</v>
      </c>
      <c r="J181" t="str">
        <f>VLOOKUP($B181,'[1]LKUP PCNDES'!$C$17:$H$60,6,FALSE)</f>
        <v>SEL</v>
      </c>
      <c r="R181" t="s">
        <v>108</v>
      </c>
      <c r="S181" t="s">
        <v>652</v>
      </c>
      <c r="T181" s="177"/>
      <c r="U181" s="177"/>
      <c r="V181" s="177"/>
      <c r="W181" s="177"/>
      <c r="X181" s="177"/>
      <c r="Y181" s="177"/>
      <c r="Z181" s="177"/>
      <c r="AA181" s="177"/>
      <c r="AB181" s="177"/>
      <c r="AC181" s="177"/>
      <c r="AD181" s="177"/>
      <c r="AE181" s="177"/>
      <c r="AF181">
        <f>SUMIFS('PCN DES MetricDATA 23-24'!$F:$F,'PCN DES MetricDATA 23-24'!$B:$B,'PCN DES MetricDATA 23-24'!$S181,'PCN DES MetricDATA 23-24'!$C:$C,'PCN DES MetricDATA 23-24'!$Y$176,'PCN DES MetricDATA 23-24'!$D:$D,'PCN DES MetricDATA 23-24'!$Y$175,'PCN DES MetricDATA 23-24'!$E:$E,'PCN DES MetricDATA 23-24'!AF$164)</f>
        <v>16</v>
      </c>
      <c r="AG181">
        <f>SUMIFS('PCN DES MetricDATA 23-24'!$F:$F,'PCN DES MetricDATA 23-24'!$B:$B,'PCN DES MetricDATA 23-24'!$S181,'PCN DES MetricDATA 23-24'!$C:$C,'PCN DES MetricDATA 23-24'!$Y$176,'PCN DES MetricDATA 23-24'!$D:$D,'PCN DES MetricDATA 23-24'!$Y$175,'PCN DES MetricDATA 23-24'!$E:$E,'PCN DES MetricDATA 23-24'!AG$164)</f>
        <v>31</v>
      </c>
      <c r="AH181">
        <f>SUMIFS('PCN DES MetricDATA 23-24'!$F:$F,'PCN DES MetricDATA 23-24'!$B:$B,'PCN DES MetricDATA 23-24'!$S181,'PCN DES MetricDATA 23-24'!$C:$C,'PCN DES MetricDATA 23-24'!$Y$176,'PCN DES MetricDATA 23-24'!$D:$D,'PCN DES MetricDATA 23-24'!$Y$175,'PCN DES MetricDATA 23-24'!$E:$E,'PCN DES MetricDATA 23-24'!AH$164)</f>
        <v>39</v>
      </c>
      <c r="AI181">
        <f>SUMIFS('PCN DES MetricDATA 23-24'!$F:$F,'PCN DES MetricDATA 23-24'!$B:$B,'PCN DES MetricDATA 23-24'!$S181,'PCN DES MetricDATA 23-24'!$C:$C,'PCN DES MetricDATA 23-24'!$Y$176,'PCN DES MetricDATA 23-24'!$D:$D,'PCN DES MetricDATA 23-24'!$Y$175,'PCN DES MetricDATA 23-24'!$E:$E,'PCN DES MetricDATA 23-24'!AI$164)</f>
        <v>48</v>
      </c>
      <c r="AJ181">
        <f>SUMIFS('PCN DES MetricDATA 23-24'!$F:$F,'PCN DES MetricDATA 23-24'!$B:$B,'PCN DES MetricDATA 23-24'!$S181,'PCN DES MetricDATA 23-24'!$C:$C,'PCN DES MetricDATA 23-24'!$Y$176,'PCN DES MetricDATA 23-24'!$D:$D,'PCN DES MetricDATA 23-24'!$Y$175,'PCN DES MetricDATA 23-24'!$E:$E,'PCN DES MetricDATA 23-24'!AJ$164)</f>
        <v>55</v>
      </c>
      <c r="AK181">
        <f>SUMIFS('PCN DES MetricDATA 23-24'!$F:$F,'PCN DES MetricDATA 23-24'!$B:$B,'PCN DES MetricDATA 23-24'!$S181,'PCN DES MetricDATA 23-24'!$C:$C,'PCN DES MetricDATA 23-24'!$Y$176,'PCN DES MetricDATA 23-24'!$D:$D,'PCN DES MetricDATA 23-24'!$Y$175,'PCN DES MetricDATA 23-24'!$E:$E,'PCN DES MetricDATA 23-24'!AK$164)</f>
        <v>74</v>
      </c>
      <c r="AL181">
        <f>SUMIFS('PCN DES MetricDATA 23-24'!$F:$F,'PCN DES MetricDATA 23-24'!$B:$B,'PCN DES MetricDATA 23-24'!$S181,'PCN DES MetricDATA 23-24'!$C:$C,'PCN DES MetricDATA 23-24'!$Y$176,'PCN DES MetricDATA 23-24'!$D:$D,'PCN DES MetricDATA 23-24'!$Y$175,'PCN DES MetricDATA 23-24'!$E:$E,'PCN DES MetricDATA 23-24'!AL$164)</f>
        <v>78</v>
      </c>
      <c r="AM181">
        <f>SUMIFS('PCN DES MetricDATA 23-24'!$F:$F,'PCN DES MetricDATA 23-24'!$B:$B,'PCN DES MetricDATA 23-24'!$S181,'PCN DES MetricDATA 23-24'!$C:$C,'PCN DES MetricDATA 23-24'!$Y$176,'PCN DES MetricDATA 23-24'!$D:$D,'PCN DES MetricDATA 23-24'!$Y$175,'PCN DES MetricDATA 23-24'!$E:$E,'PCN DES MetricDATA 23-24'!AM$164)</f>
        <v>95</v>
      </c>
      <c r="AN181">
        <f>SUMIFS('PCN DES MetricDATA 23-24'!$F:$F,'PCN DES MetricDATA 23-24'!$B:$B,'PCN DES MetricDATA 23-24'!$S181,'PCN DES MetricDATA 23-24'!$C:$C,'PCN DES MetricDATA 23-24'!$Y$176,'PCN DES MetricDATA 23-24'!$D:$D,'PCN DES MetricDATA 23-24'!$Y$175,'PCN DES MetricDATA 23-24'!$E:$E,'PCN DES MetricDATA 23-24'!AN$164)</f>
        <v>102</v>
      </c>
      <c r="AO181">
        <f>SUMIFS('PCN DES MetricDATA 23-24'!$F:$F,'PCN DES MetricDATA 23-24'!$B:$B,'PCN DES MetricDATA 23-24'!$S181,'PCN DES MetricDATA 23-24'!$C:$C,'PCN DES MetricDATA 23-24'!$Y$176,'PCN DES MetricDATA 23-24'!$D:$D,'PCN DES MetricDATA 23-24'!$Y$175,'PCN DES MetricDATA 23-24'!$E:$E,'PCN DES MetricDATA 23-24'!AO$164)</f>
        <v>118</v>
      </c>
      <c r="AP181">
        <f>SUMIFS('PCN DES MetricDATA 23-24'!$F:$F,'PCN DES MetricDATA 23-24'!$B:$B,'PCN DES MetricDATA 23-24'!$S181,'PCN DES MetricDATA 23-24'!$C:$C,'PCN DES MetricDATA 23-24'!$Y$176,'PCN DES MetricDATA 23-24'!$D:$D,'PCN DES MetricDATA 23-24'!$Y$175,'PCN DES MetricDATA 23-24'!$E:$E,'PCN DES MetricDATA 23-24'!AP$164)</f>
        <v>118</v>
      </c>
      <c r="AQ181">
        <f>SUMIFS('PCN DES MetricDATA 23-24'!$F:$F,'PCN DES MetricDATA 23-24'!$B:$B,'PCN DES MetricDATA 23-24'!$S181,'PCN DES MetricDATA 23-24'!$C:$C,'PCN DES MetricDATA 23-24'!$Y$176,'PCN DES MetricDATA 23-24'!$D:$D,'PCN DES MetricDATA 23-24'!$Y$175,'PCN DES MetricDATA 23-24'!$E:$E,'PCN DES MetricDATA 23-24'!AQ$164)</f>
        <v>121</v>
      </c>
    </row>
    <row r="182" spans="1:49" x14ac:dyDescent="0.35">
      <c r="A182" t="s">
        <v>648</v>
      </c>
      <c r="B182" t="s">
        <v>654</v>
      </c>
      <c r="C182" t="s">
        <v>1382</v>
      </c>
      <c r="D182" t="s">
        <v>563</v>
      </c>
      <c r="E182" s="2">
        <v>45046</v>
      </c>
      <c r="F182">
        <v>2247</v>
      </c>
      <c r="G182" t="str">
        <f>VLOOKUP($C182,'[1]LKUP PCNDES'!$F$2:$H$12,2,FALSE)</f>
        <v>Care home residents aged 18 years or over on the QOF Dementia Register</v>
      </c>
      <c r="H182" t="str">
        <f>VLOOKUP($C182,'[1]LKUP PCNDES'!$F$2:$H$12,3,FALSE)</f>
        <v>DEM_REG</v>
      </c>
      <c r="I182" t="str">
        <f>VLOOKUP($B182,'[1]LKUP PCNDES'!$C$17:$H$60,4,FALSE)</f>
        <v>NHS South East London ICB</v>
      </c>
      <c r="J182" t="str">
        <f>VLOOKUP($B182,'[1]LKUP PCNDES'!$C$17:$H$60,6,FALSE)</f>
        <v>SEL</v>
      </c>
      <c r="R182" t="s">
        <v>110</v>
      </c>
      <c r="S182" t="s">
        <v>653</v>
      </c>
      <c r="T182" s="177"/>
      <c r="U182" s="177"/>
      <c r="V182" s="177"/>
      <c r="W182" s="177"/>
      <c r="X182" s="177"/>
      <c r="Y182" s="177"/>
      <c r="Z182" s="177"/>
      <c r="AA182" s="177"/>
      <c r="AB182" s="177"/>
      <c r="AC182" s="177"/>
      <c r="AD182" s="177"/>
      <c r="AE182" s="177"/>
      <c r="AF182">
        <f>SUMIFS('PCN DES MetricDATA 23-24'!$F:$F,'PCN DES MetricDATA 23-24'!$B:$B,'PCN DES MetricDATA 23-24'!$S182,'PCN DES MetricDATA 23-24'!$C:$C,'PCN DES MetricDATA 23-24'!$Y$176,'PCN DES MetricDATA 23-24'!$D:$D,'PCN DES MetricDATA 23-24'!$Y$175,'PCN DES MetricDATA 23-24'!$E:$E,'PCN DES MetricDATA 23-24'!AF$164)</f>
        <v>15</v>
      </c>
      <c r="AG182">
        <f>SUMIFS('PCN DES MetricDATA 23-24'!$F:$F,'PCN DES MetricDATA 23-24'!$B:$B,'PCN DES MetricDATA 23-24'!$S182,'PCN DES MetricDATA 23-24'!$C:$C,'PCN DES MetricDATA 23-24'!$Y$176,'PCN DES MetricDATA 23-24'!$D:$D,'PCN DES MetricDATA 23-24'!$Y$175,'PCN DES MetricDATA 23-24'!$E:$E,'PCN DES MetricDATA 23-24'!AG$164)</f>
        <v>23</v>
      </c>
      <c r="AH182">
        <f>SUMIFS('PCN DES MetricDATA 23-24'!$F:$F,'PCN DES MetricDATA 23-24'!$B:$B,'PCN DES MetricDATA 23-24'!$S182,'PCN DES MetricDATA 23-24'!$C:$C,'PCN DES MetricDATA 23-24'!$Y$176,'PCN DES MetricDATA 23-24'!$D:$D,'PCN DES MetricDATA 23-24'!$Y$175,'PCN DES MetricDATA 23-24'!$E:$E,'PCN DES MetricDATA 23-24'!AH$164)</f>
        <v>32</v>
      </c>
      <c r="AI182">
        <f>SUMIFS('PCN DES MetricDATA 23-24'!$F:$F,'PCN DES MetricDATA 23-24'!$B:$B,'PCN DES MetricDATA 23-24'!$S182,'PCN DES MetricDATA 23-24'!$C:$C,'PCN DES MetricDATA 23-24'!$Y$176,'PCN DES MetricDATA 23-24'!$D:$D,'PCN DES MetricDATA 23-24'!$Y$175,'PCN DES MetricDATA 23-24'!$E:$E,'PCN DES MetricDATA 23-24'!AI$164)</f>
        <v>47</v>
      </c>
      <c r="AJ182">
        <f>SUMIFS('PCN DES MetricDATA 23-24'!$F:$F,'PCN DES MetricDATA 23-24'!$B:$B,'PCN DES MetricDATA 23-24'!$S182,'PCN DES MetricDATA 23-24'!$C:$C,'PCN DES MetricDATA 23-24'!$Y$176,'PCN DES MetricDATA 23-24'!$D:$D,'PCN DES MetricDATA 23-24'!$Y$175,'PCN DES MetricDATA 23-24'!$E:$E,'PCN DES MetricDATA 23-24'!AJ$164)</f>
        <v>58</v>
      </c>
      <c r="AK182">
        <f>SUMIFS('PCN DES MetricDATA 23-24'!$F:$F,'PCN DES MetricDATA 23-24'!$B:$B,'PCN DES MetricDATA 23-24'!$S182,'PCN DES MetricDATA 23-24'!$C:$C,'PCN DES MetricDATA 23-24'!$Y$176,'PCN DES MetricDATA 23-24'!$D:$D,'PCN DES MetricDATA 23-24'!$Y$175,'PCN DES MetricDATA 23-24'!$E:$E,'PCN DES MetricDATA 23-24'!AK$164)</f>
        <v>71</v>
      </c>
      <c r="AL182">
        <f>SUMIFS('PCN DES MetricDATA 23-24'!$F:$F,'PCN DES MetricDATA 23-24'!$B:$B,'PCN DES MetricDATA 23-24'!$S182,'PCN DES MetricDATA 23-24'!$C:$C,'PCN DES MetricDATA 23-24'!$Y$176,'PCN DES MetricDATA 23-24'!$D:$D,'PCN DES MetricDATA 23-24'!$Y$175,'PCN DES MetricDATA 23-24'!$E:$E,'PCN DES MetricDATA 23-24'!AL$164)</f>
        <v>73</v>
      </c>
      <c r="AM182">
        <f>SUMIFS('PCN DES MetricDATA 23-24'!$F:$F,'PCN DES MetricDATA 23-24'!$B:$B,'PCN DES MetricDATA 23-24'!$S182,'PCN DES MetricDATA 23-24'!$C:$C,'PCN DES MetricDATA 23-24'!$Y$176,'PCN DES MetricDATA 23-24'!$D:$D,'PCN DES MetricDATA 23-24'!$Y$175,'PCN DES MetricDATA 23-24'!$E:$E,'PCN DES MetricDATA 23-24'!AM$164)</f>
        <v>81</v>
      </c>
      <c r="AN182">
        <f>SUMIFS('PCN DES MetricDATA 23-24'!$F:$F,'PCN DES MetricDATA 23-24'!$B:$B,'PCN DES MetricDATA 23-24'!$S182,'PCN DES MetricDATA 23-24'!$C:$C,'PCN DES MetricDATA 23-24'!$Y$176,'PCN DES MetricDATA 23-24'!$D:$D,'PCN DES MetricDATA 23-24'!$Y$175,'PCN DES MetricDATA 23-24'!$E:$E,'PCN DES MetricDATA 23-24'!AN$164)</f>
        <v>88</v>
      </c>
      <c r="AO182">
        <f>SUMIFS('PCN DES MetricDATA 23-24'!$F:$F,'PCN DES MetricDATA 23-24'!$B:$B,'PCN DES MetricDATA 23-24'!$S182,'PCN DES MetricDATA 23-24'!$C:$C,'PCN DES MetricDATA 23-24'!$Y$176,'PCN DES MetricDATA 23-24'!$D:$D,'PCN DES MetricDATA 23-24'!$Y$175,'PCN DES MetricDATA 23-24'!$E:$E,'PCN DES MetricDATA 23-24'!AO$164)</f>
        <v>104</v>
      </c>
      <c r="AP182">
        <f>SUMIFS('PCN DES MetricDATA 23-24'!$F:$F,'PCN DES MetricDATA 23-24'!$B:$B,'PCN DES MetricDATA 23-24'!$S182,'PCN DES MetricDATA 23-24'!$C:$C,'PCN DES MetricDATA 23-24'!$Y$176,'PCN DES MetricDATA 23-24'!$D:$D,'PCN DES MetricDATA 23-24'!$Y$175,'PCN DES MetricDATA 23-24'!$E:$E,'PCN DES MetricDATA 23-24'!AP$164)</f>
        <v>114</v>
      </c>
      <c r="AQ182">
        <f>SUMIFS('PCN DES MetricDATA 23-24'!$F:$F,'PCN DES MetricDATA 23-24'!$B:$B,'PCN DES MetricDATA 23-24'!$S182,'PCN DES MetricDATA 23-24'!$C:$C,'PCN DES MetricDATA 23-24'!$Y$176,'PCN DES MetricDATA 23-24'!$D:$D,'PCN DES MetricDATA 23-24'!$Y$175,'PCN DES MetricDATA 23-24'!$E:$E,'PCN DES MetricDATA 23-24'!AQ$164)</f>
        <v>152</v>
      </c>
    </row>
    <row r="183" spans="1:49" x14ac:dyDescent="0.35">
      <c r="A183" t="s">
        <v>648</v>
      </c>
      <c r="B183" t="s">
        <v>654</v>
      </c>
      <c r="C183" t="s">
        <v>1382</v>
      </c>
      <c r="D183" t="s">
        <v>563</v>
      </c>
      <c r="E183" s="2">
        <v>45077</v>
      </c>
      <c r="F183">
        <v>1620</v>
      </c>
      <c r="G183" t="str">
        <f>VLOOKUP($C183,'[1]LKUP PCNDES'!$F$2:$H$12,2,FALSE)</f>
        <v>Care home residents aged 18 years or over on the QOF Dementia Register</v>
      </c>
      <c r="H183" t="str">
        <f>VLOOKUP($C183,'[1]LKUP PCNDES'!$F$2:$H$12,3,FALSE)</f>
        <v>DEM_REG</v>
      </c>
      <c r="I183" t="str">
        <f>VLOOKUP($B183,'[1]LKUP PCNDES'!$C$17:$H$60,4,FALSE)</f>
        <v>NHS South East London ICB</v>
      </c>
      <c r="J183" t="str">
        <f>VLOOKUP($B183,'[1]LKUP PCNDES'!$C$17:$H$60,6,FALSE)</f>
        <v>SEL</v>
      </c>
      <c r="R183" t="s">
        <v>112</v>
      </c>
      <c r="S183" t="s">
        <v>654</v>
      </c>
      <c r="T183" s="177"/>
      <c r="U183" s="177"/>
      <c r="V183" s="177"/>
      <c r="W183" s="177"/>
      <c r="X183" s="177"/>
      <c r="Y183" s="177"/>
      <c r="Z183" s="177"/>
      <c r="AA183" s="177"/>
      <c r="AB183" s="177"/>
      <c r="AC183" s="177"/>
      <c r="AD183" s="177"/>
      <c r="AE183" s="177"/>
      <c r="AF183">
        <f>SUMIFS('PCN DES MetricDATA 23-24'!$F:$F,'PCN DES MetricDATA 23-24'!$B:$B,'PCN DES MetricDATA 23-24'!$S183,'PCN DES MetricDATA 23-24'!$C:$C,'PCN DES MetricDATA 23-24'!$Y$176,'PCN DES MetricDATA 23-24'!$D:$D,'PCN DES MetricDATA 23-24'!$Y$175,'PCN DES MetricDATA 23-24'!$E:$E,'PCN DES MetricDATA 23-24'!AF$164)</f>
        <v>7</v>
      </c>
      <c r="AG183">
        <f>SUMIFS('PCN DES MetricDATA 23-24'!$F:$F,'PCN DES MetricDATA 23-24'!$B:$B,'PCN DES MetricDATA 23-24'!$S183,'PCN DES MetricDATA 23-24'!$C:$C,'PCN DES MetricDATA 23-24'!$Y$176,'PCN DES MetricDATA 23-24'!$D:$D,'PCN DES MetricDATA 23-24'!$Y$175,'PCN DES MetricDATA 23-24'!$E:$E,'PCN DES MetricDATA 23-24'!AG$164)</f>
        <v>13</v>
      </c>
      <c r="AH183">
        <f>SUMIFS('PCN DES MetricDATA 23-24'!$F:$F,'PCN DES MetricDATA 23-24'!$B:$B,'PCN DES MetricDATA 23-24'!$S183,'PCN DES MetricDATA 23-24'!$C:$C,'PCN DES MetricDATA 23-24'!$Y$176,'PCN DES MetricDATA 23-24'!$D:$D,'PCN DES MetricDATA 23-24'!$Y$175,'PCN DES MetricDATA 23-24'!$E:$E,'PCN DES MetricDATA 23-24'!AH$164)</f>
        <v>19</v>
      </c>
      <c r="AI183">
        <f>SUMIFS('PCN DES MetricDATA 23-24'!$F:$F,'PCN DES MetricDATA 23-24'!$B:$B,'PCN DES MetricDATA 23-24'!$S183,'PCN DES MetricDATA 23-24'!$C:$C,'PCN DES MetricDATA 23-24'!$Y$176,'PCN DES MetricDATA 23-24'!$D:$D,'PCN DES MetricDATA 23-24'!$Y$175,'PCN DES MetricDATA 23-24'!$E:$E,'PCN DES MetricDATA 23-24'!AI$164)</f>
        <v>23</v>
      </c>
      <c r="AJ183">
        <f>SUMIFS('PCN DES MetricDATA 23-24'!$F:$F,'PCN DES MetricDATA 23-24'!$B:$B,'PCN DES MetricDATA 23-24'!$S183,'PCN DES MetricDATA 23-24'!$C:$C,'PCN DES MetricDATA 23-24'!$Y$176,'PCN DES MetricDATA 23-24'!$D:$D,'PCN DES MetricDATA 23-24'!$Y$175,'PCN DES MetricDATA 23-24'!$E:$E,'PCN DES MetricDATA 23-24'!AJ$164)</f>
        <v>42</v>
      </c>
      <c r="AK183">
        <f>SUMIFS('PCN DES MetricDATA 23-24'!$F:$F,'PCN DES MetricDATA 23-24'!$B:$B,'PCN DES MetricDATA 23-24'!$S183,'PCN DES MetricDATA 23-24'!$C:$C,'PCN DES MetricDATA 23-24'!$Y$176,'PCN DES MetricDATA 23-24'!$D:$D,'PCN DES MetricDATA 23-24'!$Y$175,'PCN DES MetricDATA 23-24'!$E:$E,'PCN DES MetricDATA 23-24'!AK$164)</f>
        <v>31</v>
      </c>
      <c r="AL183">
        <f>SUMIFS('PCN DES MetricDATA 23-24'!$F:$F,'PCN DES MetricDATA 23-24'!$B:$B,'PCN DES MetricDATA 23-24'!$S183,'PCN DES MetricDATA 23-24'!$C:$C,'PCN DES MetricDATA 23-24'!$Y$176,'PCN DES MetricDATA 23-24'!$D:$D,'PCN DES MetricDATA 23-24'!$Y$175,'PCN DES MetricDATA 23-24'!$E:$E,'PCN DES MetricDATA 23-24'!AL$164)</f>
        <v>34</v>
      </c>
      <c r="AM183">
        <f>SUMIFS('PCN DES MetricDATA 23-24'!$F:$F,'PCN DES MetricDATA 23-24'!$B:$B,'PCN DES MetricDATA 23-24'!$S183,'PCN DES MetricDATA 23-24'!$C:$C,'PCN DES MetricDATA 23-24'!$Y$176,'PCN DES MetricDATA 23-24'!$D:$D,'PCN DES MetricDATA 23-24'!$Y$175,'PCN DES MetricDATA 23-24'!$E:$E,'PCN DES MetricDATA 23-24'!AM$164)</f>
        <v>35</v>
      </c>
      <c r="AN183">
        <f>SUMIFS('PCN DES MetricDATA 23-24'!$F:$F,'PCN DES MetricDATA 23-24'!$B:$B,'PCN DES MetricDATA 23-24'!$S183,'PCN DES MetricDATA 23-24'!$C:$C,'PCN DES MetricDATA 23-24'!$Y$176,'PCN DES MetricDATA 23-24'!$D:$D,'PCN DES MetricDATA 23-24'!$Y$175,'PCN DES MetricDATA 23-24'!$E:$E,'PCN DES MetricDATA 23-24'!AN$164)</f>
        <v>43</v>
      </c>
      <c r="AO183">
        <f>SUMIFS('PCN DES MetricDATA 23-24'!$F:$F,'PCN DES MetricDATA 23-24'!$B:$B,'PCN DES MetricDATA 23-24'!$S183,'PCN DES MetricDATA 23-24'!$C:$C,'PCN DES MetricDATA 23-24'!$Y$176,'PCN DES MetricDATA 23-24'!$D:$D,'PCN DES MetricDATA 23-24'!$Y$175,'PCN DES MetricDATA 23-24'!$E:$E,'PCN DES MetricDATA 23-24'!AO$164)</f>
        <v>48</v>
      </c>
      <c r="AP183">
        <f>SUMIFS('PCN DES MetricDATA 23-24'!$F:$F,'PCN DES MetricDATA 23-24'!$B:$B,'PCN DES MetricDATA 23-24'!$S183,'PCN DES MetricDATA 23-24'!$C:$C,'PCN DES MetricDATA 23-24'!$Y$176,'PCN DES MetricDATA 23-24'!$D:$D,'PCN DES MetricDATA 23-24'!$Y$175,'PCN DES MetricDATA 23-24'!$E:$E,'PCN DES MetricDATA 23-24'!AP$164)</f>
        <v>56</v>
      </c>
      <c r="AQ183">
        <f>SUMIFS('PCN DES MetricDATA 23-24'!$F:$F,'PCN DES MetricDATA 23-24'!$B:$B,'PCN DES MetricDATA 23-24'!$S183,'PCN DES MetricDATA 23-24'!$C:$C,'PCN DES MetricDATA 23-24'!$Y$176,'PCN DES MetricDATA 23-24'!$D:$D,'PCN DES MetricDATA 23-24'!$Y$175,'PCN DES MetricDATA 23-24'!$E:$E,'PCN DES MetricDATA 23-24'!AQ$164)</f>
        <v>58</v>
      </c>
    </row>
    <row r="184" spans="1:49" x14ac:dyDescent="0.35">
      <c r="A184" t="s">
        <v>648</v>
      </c>
      <c r="B184" t="s">
        <v>654</v>
      </c>
      <c r="C184" t="s">
        <v>1382</v>
      </c>
      <c r="D184" t="s">
        <v>563</v>
      </c>
      <c r="E184" s="2">
        <v>45107</v>
      </c>
      <c r="F184">
        <v>2253</v>
      </c>
      <c r="G184" t="str">
        <f>VLOOKUP($C184,'[1]LKUP PCNDES'!$F$2:$H$12,2,FALSE)</f>
        <v>Care home residents aged 18 years or over on the QOF Dementia Register</v>
      </c>
      <c r="H184" t="str">
        <f>VLOOKUP($C184,'[1]LKUP PCNDES'!$F$2:$H$12,3,FALSE)</f>
        <v>DEM_REG</v>
      </c>
      <c r="I184" t="str">
        <f>VLOOKUP($B184,'[1]LKUP PCNDES'!$C$17:$H$60,4,FALSE)</f>
        <v>NHS South East London ICB</v>
      </c>
      <c r="J184" t="str">
        <f>VLOOKUP($B184,'[1]LKUP PCNDES'!$C$17:$H$60,6,FALSE)</f>
        <v>SEL</v>
      </c>
      <c r="R184" t="s">
        <v>114</v>
      </c>
      <c r="S184" t="s">
        <v>656</v>
      </c>
      <c r="T184" s="177"/>
      <c r="U184" s="177"/>
      <c r="V184" s="177"/>
      <c r="W184" s="177"/>
      <c r="X184" s="177"/>
      <c r="Y184" s="177"/>
      <c r="Z184" s="177"/>
      <c r="AA184" s="177"/>
      <c r="AB184" s="177"/>
      <c r="AC184" s="177"/>
      <c r="AD184" s="177"/>
      <c r="AE184" s="177"/>
      <c r="AF184">
        <f>SUMIFS('PCN DES MetricDATA 23-24'!$F:$F,'PCN DES MetricDATA 23-24'!$B:$B,'PCN DES MetricDATA 23-24'!$S184,'PCN DES MetricDATA 23-24'!$C:$C,'PCN DES MetricDATA 23-24'!$Y$176,'PCN DES MetricDATA 23-24'!$D:$D,'PCN DES MetricDATA 23-24'!$Y$175,'PCN DES MetricDATA 23-24'!$E:$E,'PCN DES MetricDATA 23-24'!AF$164)</f>
        <v>17</v>
      </c>
      <c r="AG184">
        <f>SUMIFS('PCN DES MetricDATA 23-24'!$F:$F,'PCN DES MetricDATA 23-24'!$B:$B,'PCN DES MetricDATA 23-24'!$S184,'PCN DES MetricDATA 23-24'!$C:$C,'PCN DES MetricDATA 23-24'!$Y$176,'PCN DES MetricDATA 23-24'!$D:$D,'PCN DES MetricDATA 23-24'!$Y$175,'PCN DES MetricDATA 23-24'!$E:$E,'PCN DES MetricDATA 23-24'!AG$164)</f>
        <v>17</v>
      </c>
      <c r="AH184">
        <f>SUMIFS('PCN DES MetricDATA 23-24'!$F:$F,'PCN DES MetricDATA 23-24'!$B:$B,'PCN DES MetricDATA 23-24'!$S184,'PCN DES MetricDATA 23-24'!$C:$C,'PCN DES MetricDATA 23-24'!$Y$176,'PCN DES MetricDATA 23-24'!$D:$D,'PCN DES MetricDATA 23-24'!$Y$175,'PCN DES MetricDATA 23-24'!$E:$E,'PCN DES MetricDATA 23-24'!AH$164)</f>
        <v>36</v>
      </c>
      <c r="AI184">
        <f>SUMIFS('PCN DES MetricDATA 23-24'!$F:$F,'PCN DES MetricDATA 23-24'!$B:$B,'PCN DES MetricDATA 23-24'!$S184,'PCN DES MetricDATA 23-24'!$C:$C,'PCN DES MetricDATA 23-24'!$Y$176,'PCN DES MetricDATA 23-24'!$D:$D,'PCN DES MetricDATA 23-24'!$Y$175,'PCN DES MetricDATA 23-24'!$E:$E,'PCN DES MetricDATA 23-24'!AI$164)</f>
        <v>46</v>
      </c>
      <c r="AJ184">
        <f>SUMIFS('PCN DES MetricDATA 23-24'!$F:$F,'PCN DES MetricDATA 23-24'!$B:$B,'PCN DES MetricDATA 23-24'!$S184,'PCN DES MetricDATA 23-24'!$C:$C,'PCN DES MetricDATA 23-24'!$Y$176,'PCN DES MetricDATA 23-24'!$D:$D,'PCN DES MetricDATA 23-24'!$Y$175,'PCN DES MetricDATA 23-24'!$E:$E,'PCN DES MetricDATA 23-24'!AJ$164)</f>
        <v>56</v>
      </c>
      <c r="AK184">
        <f>SUMIFS('PCN DES MetricDATA 23-24'!$F:$F,'PCN DES MetricDATA 23-24'!$B:$B,'PCN DES MetricDATA 23-24'!$S184,'PCN DES MetricDATA 23-24'!$C:$C,'PCN DES MetricDATA 23-24'!$Y$176,'PCN DES MetricDATA 23-24'!$D:$D,'PCN DES MetricDATA 23-24'!$Y$175,'PCN DES MetricDATA 23-24'!$E:$E,'PCN DES MetricDATA 23-24'!AK$164)</f>
        <v>62</v>
      </c>
      <c r="AL184">
        <f>SUMIFS('PCN DES MetricDATA 23-24'!$F:$F,'PCN DES MetricDATA 23-24'!$B:$B,'PCN DES MetricDATA 23-24'!$S184,'PCN DES MetricDATA 23-24'!$C:$C,'PCN DES MetricDATA 23-24'!$Y$176,'PCN DES MetricDATA 23-24'!$D:$D,'PCN DES MetricDATA 23-24'!$Y$175,'PCN DES MetricDATA 23-24'!$E:$E,'PCN DES MetricDATA 23-24'!AL$164)</f>
        <v>68</v>
      </c>
      <c r="AM184">
        <f>SUMIFS('PCN DES MetricDATA 23-24'!$F:$F,'PCN DES MetricDATA 23-24'!$B:$B,'PCN DES MetricDATA 23-24'!$S184,'PCN DES MetricDATA 23-24'!$C:$C,'PCN DES MetricDATA 23-24'!$Y$176,'PCN DES MetricDATA 23-24'!$D:$D,'PCN DES MetricDATA 23-24'!$Y$175,'PCN DES MetricDATA 23-24'!$E:$E,'PCN DES MetricDATA 23-24'!AM$164)</f>
        <v>71</v>
      </c>
      <c r="AN184">
        <f>SUMIFS('PCN DES MetricDATA 23-24'!$F:$F,'PCN DES MetricDATA 23-24'!$B:$B,'PCN DES MetricDATA 23-24'!$S184,'PCN DES MetricDATA 23-24'!$C:$C,'PCN DES MetricDATA 23-24'!$Y$176,'PCN DES MetricDATA 23-24'!$D:$D,'PCN DES MetricDATA 23-24'!$Y$175,'PCN DES MetricDATA 23-24'!$E:$E,'PCN DES MetricDATA 23-24'!AN$164)</f>
        <v>70</v>
      </c>
      <c r="AO184">
        <f>SUMIFS('PCN DES MetricDATA 23-24'!$F:$F,'PCN DES MetricDATA 23-24'!$B:$B,'PCN DES MetricDATA 23-24'!$S184,'PCN DES MetricDATA 23-24'!$C:$C,'PCN DES MetricDATA 23-24'!$Y$176,'PCN DES MetricDATA 23-24'!$D:$D,'PCN DES MetricDATA 23-24'!$Y$175,'PCN DES MetricDATA 23-24'!$E:$E,'PCN DES MetricDATA 23-24'!AO$164)</f>
        <v>81</v>
      </c>
      <c r="AP184">
        <f>SUMIFS('PCN DES MetricDATA 23-24'!$F:$F,'PCN DES MetricDATA 23-24'!$B:$B,'PCN DES MetricDATA 23-24'!$S184,'PCN DES MetricDATA 23-24'!$C:$C,'PCN DES MetricDATA 23-24'!$Y$176,'PCN DES MetricDATA 23-24'!$D:$D,'PCN DES MetricDATA 23-24'!$Y$175,'PCN DES MetricDATA 23-24'!$E:$E,'PCN DES MetricDATA 23-24'!AP$164)</f>
        <v>80</v>
      </c>
      <c r="AQ184">
        <f>SUMIFS('PCN DES MetricDATA 23-24'!$F:$F,'PCN DES MetricDATA 23-24'!$B:$B,'PCN DES MetricDATA 23-24'!$S184,'PCN DES MetricDATA 23-24'!$C:$C,'PCN DES MetricDATA 23-24'!$Y$176,'PCN DES MetricDATA 23-24'!$D:$D,'PCN DES MetricDATA 23-24'!$Y$175,'PCN DES MetricDATA 23-24'!$E:$E,'PCN DES MetricDATA 23-24'!AQ$164)</f>
        <v>95</v>
      </c>
    </row>
    <row r="185" spans="1:49" x14ac:dyDescent="0.35">
      <c r="A185" t="s">
        <v>648</v>
      </c>
      <c r="B185" t="s">
        <v>654</v>
      </c>
      <c r="C185" t="s">
        <v>1382</v>
      </c>
      <c r="D185" t="s">
        <v>563</v>
      </c>
      <c r="E185" s="2">
        <v>45138</v>
      </c>
      <c r="F185">
        <v>2058</v>
      </c>
      <c r="G185" t="str">
        <f>VLOOKUP($C185,'[1]LKUP PCNDES'!$F$2:$H$12,2,FALSE)</f>
        <v>Care home residents aged 18 years or over on the QOF Dementia Register</v>
      </c>
      <c r="H185" t="str">
        <f>VLOOKUP($C185,'[1]LKUP PCNDES'!$F$2:$H$12,3,FALSE)</f>
        <v>DEM_REG</v>
      </c>
      <c r="I185" t="str">
        <f>VLOOKUP($B185,'[1]LKUP PCNDES'!$C$17:$H$60,4,FALSE)</f>
        <v>NHS South East London ICB</v>
      </c>
      <c r="J185" t="str">
        <f>VLOOKUP($B185,'[1]LKUP PCNDES'!$C$17:$H$60,6,FALSE)</f>
        <v>SEL</v>
      </c>
      <c r="R185" t="s">
        <v>95</v>
      </c>
      <c r="S185" t="s">
        <v>95</v>
      </c>
      <c r="T185" s="177"/>
      <c r="U185" s="177"/>
      <c r="V185" s="177"/>
      <c r="W185" s="177"/>
      <c r="X185" s="177"/>
      <c r="Y185" s="177"/>
      <c r="Z185" s="177"/>
      <c r="AA185" s="177"/>
      <c r="AB185" s="177"/>
      <c r="AC185" s="177"/>
      <c r="AD185" s="177"/>
      <c r="AE185" s="177"/>
      <c r="AF185">
        <f>SUM(AF180:AF184)</f>
        <v>63</v>
      </c>
      <c r="AG185">
        <f t="shared" ref="AG185:AQ185" si="33">SUM(AG180:AG184)</f>
        <v>104</v>
      </c>
      <c r="AH185">
        <f t="shared" si="33"/>
        <v>153</v>
      </c>
      <c r="AI185">
        <f t="shared" si="33"/>
        <v>198</v>
      </c>
      <c r="AJ185">
        <f t="shared" si="33"/>
        <v>251</v>
      </c>
      <c r="AK185">
        <f t="shared" si="33"/>
        <v>292</v>
      </c>
      <c r="AL185">
        <f t="shared" si="33"/>
        <v>318</v>
      </c>
      <c r="AM185">
        <f t="shared" si="33"/>
        <v>349</v>
      </c>
      <c r="AN185">
        <f t="shared" si="33"/>
        <v>376</v>
      </c>
      <c r="AO185">
        <f t="shared" si="33"/>
        <v>427</v>
      </c>
      <c r="AP185">
        <f t="shared" si="33"/>
        <v>495</v>
      </c>
      <c r="AQ185">
        <f t="shared" si="33"/>
        <v>561</v>
      </c>
    </row>
    <row r="186" spans="1:49" x14ac:dyDescent="0.35">
      <c r="A186" t="s">
        <v>648</v>
      </c>
      <c r="B186" t="s">
        <v>654</v>
      </c>
      <c r="C186" t="s">
        <v>1382</v>
      </c>
      <c r="D186" t="s">
        <v>563</v>
      </c>
      <c r="E186" s="2">
        <v>45169</v>
      </c>
      <c r="F186">
        <v>2516</v>
      </c>
      <c r="G186" t="str">
        <f>VLOOKUP($C186,'[1]LKUP PCNDES'!$F$2:$H$12,2,FALSE)</f>
        <v>Care home residents aged 18 years or over on the QOF Dementia Register</v>
      </c>
      <c r="H186" t="str">
        <f>VLOOKUP($C186,'[1]LKUP PCNDES'!$F$2:$H$12,3,FALSE)</f>
        <v>DEM_REG</v>
      </c>
      <c r="I186" t="str">
        <f>VLOOKUP($B186,'[1]LKUP PCNDES'!$C$17:$H$60,4,FALSE)</f>
        <v>NHS South East London ICB</v>
      </c>
      <c r="J186" t="str">
        <f>VLOOKUP($B186,'[1]LKUP PCNDES'!$C$17:$H$60,6,FALSE)</f>
        <v>SEL</v>
      </c>
      <c r="R186" t="s">
        <v>626</v>
      </c>
      <c r="S186" t="s">
        <v>626</v>
      </c>
      <c r="T186" s="177"/>
      <c r="U186" s="177"/>
      <c r="V186" s="177"/>
      <c r="W186" s="177"/>
      <c r="X186" s="177"/>
      <c r="Y186" s="177"/>
      <c r="Z186" s="177"/>
      <c r="AA186" s="177"/>
      <c r="AB186" s="177"/>
      <c r="AC186" s="177"/>
      <c r="AD186" s="177"/>
      <c r="AE186" s="177"/>
      <c r="AF186">
        <f>SUMIFS('PCN DES MetricDATA 23-24'!$F:$F,'PCN DES MetricDATA 23-24'!$B:$B,'PCN DES MetricDATA 23-24'!$S186,'PCN DES MetricDATA 23-24'!$C:$C,'PCN DES MetricDATA 23-24'!$Y$176,'PCN DES MetricDATA 23-24'!$D:$D,'PCN DES MetricDATA 23-24'!$Y$175,'PCN DES MetricDATA 23-24'!$E:$E,'PCN DES MetricDATA 23-24'!AF$164)</f>
        <v>1119</v>
      </c>
      <c r="AG186">
        <f>SUMIFS('PCN DES MetricDATA 23-24'!$F:$F,'PCN DES MetricDATA 23-24'!$B:$B,'PCN DES MetricDATA 23-24'!$S186,'PCN DES MetricDATA 23-24'!$C:$C,'PCN DES MetricDATA 23-24'!$Y$176,'PCN DES MetricDATA 23-24'!$D:$D,'PCN DES MetricDATA 23-24'!$Y$175,'PCN DES MetricDATA 23-24'!$E:$E,'PCN DES MetricDATA 23-24'!AG$164)</f>
        <v>1795</v>
      </c>
      <c r="AH186">
        <f>SUMIFS('PCN DES MetricDATA 23-24'!$F:$F,'PCN DES MetricDATA 23-24'!$B:$B,'PCN DES MetricDATA 23-24'!$S186,'PCN DES MetricDATA 23-24'!$C:$C,'PCN DES MetricDATA 23-24'!$Y$176,'PCN DES MetricDATA 23-24'!$D:$D,'PCN DES MetricDATA 23-24'!$Y$175,'PCN DES MetricDATA 23-24'!$E:$E,'PCN DES MetricDATA 23-24'!AH$164)</f>
        <v>2592</v>
      </c>
      <c r="AI186">
        <f>SUMIFS('PCN DES MetricDATA 23-24'!$F:$F,'PCN DES MetricDATA 23-24'!$B:$B,'PCN DES MetricDATA 23-24'!$S186,'PCN DES MetricDATA 23-24'!$C:$C,'PCN DES MetricDATA 23-24'!$Y$176,'PCN DES MetricDATA 23-24'!$D:$D,'PCN DES MetricDATA 23-24'!$Y$175,'PCN DES MetricDATA 23-24'!$E:$E,'PCN DES MetricDATA 23-24'!AI$164)</f>
        <v>3414</v>
      </c>
      <c r="AJ186">
        <f>SUMIFS('PCN DES MetricDATA 23-24'!$F:$F,'PCN DES MetricDATA 23-24'!$B:$B,'PCN DES MetricDATA 23-24'!$S186,'PCN DES MetricDATA 23-24'!$C:$C,'PCN DES MetricDATA 23-24'!$Y$176,'PCN DES MetricDATA 23-24'!$D:$D,'PCN DES MetricDATA 23-24'!$Y$175,'PCN DES MetricDATA 23-24'!$E:$E,'PCN DES MetricDATA 23-24'!AJ$164)</f>
        <v>3981</v>
      </c>
      <c r="AK186">
        <f>SUMIFS('PCN DES MetricDATA 23-24'!$F:$F,'PCN DES MetricDATA 23-24'!$B:$B,'PCN DES MetricDATA 23-24'!$S186,'PCN DES MetricDATA 23-24'!$C:$C,'PCN DES MetricDATA 23-24'!$Y$176,'PCN DES MetricDATA 23-24'!$D:$D,'PCN DES MetricDATA 23-24'!$Y$175,'PCN DES MetricDATA 23-24'!$E:$E,'PCN DES MetricDATA 23-24'!AK$164)</f>
        <v>4758</v>
      </c>
      <c r="AL186">
        <f>SUMIFS('PCN DES MetricDATA 23-24'!$F:$F,'PCN DES MetricDATA 23-24'!$B:$B,'PCN DES MetricDATA 23-24'!$S186,'PCN DES MetricDATA 23-24'!$C:$C,'PCN DES MetricDATA 23-24'!$Y$176,'PCN DES MetricDATA 23-24'!$D:$D,'PCN DES MetricDATA 23-24'!$Y$175,'PCN DES MetricDATA 23-24'!$E:$E,'PCN DES MetricDATA 23-24'!AL$164)</f>
        <v>5475</v>
      </c>
      <c r="AM186">
        <f>SUMIFS('PCN DES MetricDATA 23-24'!$F:$F,'PCN DES MetricDATA 23-24'!$B:$B,'PCN DES MetricDATA 23-24'!$S186,'PCN DES MetricDATA 23-24'!$C:$C,'PCN DES MetricDATA 23-24'!$Y$176,'PCN DES MetricDATA 23-24'!$D:$D,'PCN DES MetricDATA 23-24'!$Y$175,'PCN DES MetricDATA 23-24'!$E:$E,'PCN DES MetricDATA 23-24'!AM$164)</f>
        <v>5669</v>
      </c>
      <c r="AN186">
        <f>SUMIFS('PCN DES MetricDATA 23-24'!$F:$F,'PCN DES MetricDATA 23-24'!$B:$B,'PCN DES MetricDATA 23-24'!$S186,'PCN DES MetricDATA 23-24'!$C:$C,'PCN DES MetricDATA 23-24'!$Y$176,'PCN DES MetricDATA 23-24'!$D:$D,'PCN DES MetricDATA 23-24'!$Y$175,'PCN DES MetricDATA 23-24'!$E:$E,'PCN DES MetricDATA 23-24'!AN$164)</f>
        <v>6101</v>
      </c>
      <c r="AO186">
        <f>SUMIFS('PCN DES MetricDATA 23-24'!$F:$F,'PCN DES MetricDATA 23-24'!$B:$B,'PCN DES MetricDATA 23-24'!$S186,'PCN DES MetricDATA 23-24'!$C:$C,'PCN DES MetricDATA 23-24'!$Y$176,'PCN DES MetricDATA 23-24'!$D:$D,'PCN DES MetricDATA 23-24'!$Y$175,'PCN DES MetricDATA 23-24'!$E:$E,'PCN DES MetricDATA 23-24'!AO$164)</f>
        <v>6540</v>
      </c>
      <c r="AP186">
        <f>SUMIFS('PCN DES MetricDATA 23-24'!$F:$F,'PCN DES MetricDATA 23-24'!$B:$B,'PCN DES MetricDATA 23-24'!$S186,'PCN DES MetricDATA 23-24'!$C:$C,'PCN DES MetricDATA 23-24'!$Y$176,'PCN DES MetricDATA 23-24'!$D:$D,'PCN DES MetricDATA 23-24'!$Y$175,'PCN DES MetricDATA 23-24'!$E:$E,'PCN DES MetricDATA 23-24'!AP$164)</f>
        <v>6857</v>
      </c>
      <c r="AQ186">
        <f>SUMIFS('PCN DES MetricDATA 23-24'!$F:$F,'PCN DES MetricDATA 23-24'!$B:$B,'PCN DES MetricDATA 23-24'!$S186,'PCN DES MetricDATA 23-24'!$C:$C,'PCN DES MetricDATA 23-24'!$Y$176,'PCN DES MetricDATA 23-24'!$D:$D,'PCN DES MetricDATA 23-24'!$Y$175,'PCN DES MetricDATA 23-24'!$E:$E,'PCN DES MetricDATA 23-24'!AQ$164)</f>
        <v>7286</v>
      </c>
    </row>
    <row r="187" spans="1:49" x14ac:dyDescent="0.35">
      <c r="A187" t="s">
        <v>648</v>
      </c>
      <c r="B187" t="s">
        <v>654</v>
      </c>
      <c r="C187" t="s">
        <v>1382</v>
      </c>
      <c r="D187" t="s">
        <v>563</v>
      </c>
      <c r="E187" s="2">
        <v>45199</v>
      </c>
      <c r="F187">
        <v>2637</v>
      </c>
      <c r="G187" t="str">
        <f>VLOOKUP($C187,'[1]LKUP PCNDES'!$F$2:$H$12,2,FALSE)</f>
        <v>Care home residents aged 18 years or over on the QOF Dementia Register</v>
      </c>
      <c r="H187" t="str">
        <f>VLOOKUP($C187,'[1]LKUP PCNDES'!$F$2:$H$12,3,FALSE)</f>
        <v>DEM_REG</v>
      </c>
      <c r="I187" t="str">
        <f>VLOOKUP($B187,'[1]LKUP PCNDES'!$C$17:$H$60,4,FALSE)</f>
        <v>NHS South East London ICB</v>
      </c>
      <c r="J187" t="str">
        <f>VLOOKUP($B187,'[1]LKUP PCNDES'!$C$17:$H$60,6,FALSE)</f>
        <v>SEL</v>
      </c>
    </row>
    <row r="188" spans="1:49" x14ac:dyDescent="0.35">
      <c r="A188" t="s">
        <v>648</v>
      </c>
      <c r="B188" t="s">
        <v>654</v>
      </c>
      <c r="C188" t="s">
        <v>1382</v>
      </c>
      <c r="D188" t="s">
        <v>563</v>
      </c>
      <c r="E188" s="2">
        <v>45230</v>
      </c>
      <c r="F188">
        <v>2616</v>
      </c>
      <c r="G188" t="str">
        <f>VLOOKUP($C188,'[1]LKUP PCNDES'!$F$2:$H$12,2,FALSE)</f>
        <v>Care home residents aged 18 years or over on the QOF Dementia Register</v>
      </c>
      <c r="H188" t="str">
        <f>VLOOKUP($C188,'[1]LKUP PCNDES'!$F$2:$H$12,3,FALSE)</f>
        <v>DEM_REG</v>
      </c>
      <c r="I188" t="str">
        <f>VLOOKUP($B188,'[1]LKUP PCNDES'!$C$17:$H$60,4,FALSE)</f>
        <v>NHS South East London ICB</v>
      </c>
      <c r="J188" t="str">
        <f>VLOOKUP($B188,'[1]LKUP PCNDES'!$C$17:$H$60,6,FALSE)</f>
        <v>SEL</v>
      </c>
    </row>
    <row r="189" spans="1:49" x14ac:dyDescent="0.35">
      <c r="A189" t="s">
        <v>648</v>
      </c>
      <c r="B189" t="s">
        <v>654</v>
      </c>
      <c r="C189" t="s">
        <v>1382</v>
      </c>
      <c r="D189" t="s">
        <v>563</v>
      </c>
      <c r="E189" s="2">
        <v>45260</v>
      </c>
      <c r="F189">
        <v>2549</v>
      </c>
      <c r="G189" t="str">
        <f>VLOOKUP($C189,'[1]LKUP PCNDES'!$F$2:$H$12,2,FALSE)</f>
        <v>Care home residents aged 18 years or over on the QOF Dementia Register</v>
      </c>
      <c r="H189" t="str">
        <f>VLOOKUP($C189,'[1]LKUP PCNDES'!$F$2:$H$12,3,FALSE)</f>
        <v>DEM_REG</v>
      </c>
      <c r="I189" t="str">
        <f>VLOOKUP($B189,'[1]LKUP PCNDES'!$C$17:$H$60,4,FALSE)</f>
        <v>NHS South East London ICB</v>
      </c>
      <c r="J189" t="str">
        <f>VLOOKUP($B189,'[1]LKUP PCNDES'!$C$17:$H$60,6,FALSE)</f>
        <v>SEL</v>
      </c>
      <c r="S189" t="s">
        <v>1511</v>
      </c>
      <c r="U189" t="str">
        <f>AB156</f>
        <v>DELIRIUM</v>
      </c>
    </row>
    <row r="190" spans="1:49" x14ac:dyDescent="0.35">
      <c r="A190" t="s">
        <v>648</v>
      </c>
      <c r="B190" t="s">
        <v>654</v>
      </c>
      <c r="C190" t="s">
        <v>1382</v>
      </c>
      <c r="D190" t="s">
        <v>563</v>
      </c>
      <c r="E190" s="2">
        <v>45291</v>
      </c>
      <c r="F190">
        <v>2613</v>
      </c>
      <c r="G190" t="str">
        <f>VLOOKUP($C190,'[1]LKUP PCNDES'!$F$2:$H$12,2,FALSE)</f>
        <v>Care home residents aged 18 years or over on the QOF Dementia Register</v>
      </c>
      <c r="H190" t="str">
        <f>VLOOKUP($C190,'[1]LKUP PCNDES'!$F$2:$H$12,3,FALSE)</f>
        <v>DEM_REG</v>
      </c>
      <c r="I190" t="str">
        <f>VLOOKUP($B190,'[1]LKUP PCNDES'!$C$17:$H$60,4,FALSE)</f>
        <v>NHS South East London ICB</v>
      </c>
      <c r="J190" t="str">
        <f>VLOOKUP($B190,'[1]LKUP PCNDES'!$C$17:$H$60,6,FALSE)</f>
        <v>SEL</v>
      </c>
      <c r="S190" s="7" t="s">
        <v>638</v>
      </c>
      <c r="T190" s="7"/>
      <c r="U190" s="7"/>
      <c r="V190" s="7"/>
      <c r="W190" s="7"/>
      <c r="X190" s="7"/>
      <c r="Y190" s="94" t="s">
        <v>648</v>
      </c>
      <c r="Z190" s="7"/>
      <c r="AA190" s="7"/>
    </row>
    <row r="191" spans="1:49" x14ac:dyDescent="0.35">
      <c r="A191" t="s">
        <v>648</v>
      </c>
      <c r="B191" t="s">
        <v>654</v>
      </c>
      <c r="C191" t="s">
        <v>1382</v>
      </c>
      <c r="D191" t="s">
        <v>563</v>
      </c>
      <c r="E191" s="2">
        <v>45322</v>
      </c>
      <c r="F191">
        <v>2597</v>
      </c>
      <c r="G191" t="str">
        <f>VLOOKUP($C191,'[1]LKUP PCNDES'!$F$2:$H$12,2,FALSE)</f>
        <v>Care home residents aged 18 years or over on the QOF Dementia Register</v>
      </c>
      <c r="H191" t="str">
        <f>VLOOKUP($C191,'[1]LKUP PCNDES'!$F$2:$H$12,3,FALSE)</f>
        <v>DEM_REG</v>
      </c>
      <c r="I191" t="str">
        <f>VLOOKUP($B191,'[1]LKUP PCNDES'!$C$17:$H$60,4,FALSE)</f>
        <v>NHS South East London ICB</v>
      </c>
      <c r="J191" t="str">
        <f>VLOOKUP($B191,'[1]LKUP PCNDES'!$C$17:$H$60,6,FALSE)</f>
        <v>SEL</v>
      </c>
      <c r="S191" s="7"/>
      <c r="T191" s="7"/>
      <c r="U191" s="7"/>
      <c r="V191" s="7"/>
      <c r="W191" s="7"/>
      <c r="X191" s="7"/>
      <c r="Y191" s="94" t="s">
        <v>659</v>
      </c>
      <c r="Z191" s="204" t="s">
        <v>1391</v>
      </c>
      <c r="AA191" s="7"/>
    </row>
    <row r="192" spans="1:49" x14ac:dyDescent="0.35">
      <c r="A192" t="s">
        <v>648</v>
      </c>
      <c r="B192" t="s">
        <v>654</v>
      </c>
      <c r="C192" t="s">
        <v>1382</v>
      </c>
      <c r="D192" t="s">
        <v>563</v>
      </c>
      <c r="E192" s="2">
        <v>45351</v>
      </c>
      <c r="F192">
        <v>2595</v>
      </c>
      <c r="G192" t="str">
        <f>VLOOKUP($C192,'[1]LKUP PCNDES'!$F$2:$H$12,2,FALSE)</f>
        <v>Care home residents aged 18 years or over on the QOF Dementia Register</v>
      </c>
      <c r="H192" t="str">
        <f>VLOOKUP($C192,'[1]LKUP PCNDES'!$F$2:$H$12,3,FALSE)</f>
        <v>DEM_REG</v>
      </c>
      <c r="I192" t="str">
        <f>VLOOKUP($B192,'[1]LKUP PCNDES'!$C$17:$H$60,4,FALSE)</f>
        <v>NHS South East London ICB</v>
      </c>
      <c r="J192" t="str">
        <f>VLOOKUP($B192,'[1]LKUP PCNDES'!$C$17:$H$60,6,FALSE)</f>
        <v>SEL</v>
      </c>
      <c r="S192" s="7" t="s">
        <v>640</v>
      </c>
      <c r="T192" s="7"/>
      <c r="U192" s="7"/>
      <c r="V192" s="7"/>
      <c r="W192" s="7"/>
      <c r="X192" s="7"/>
      <c r="Y192" s="94" t="s">
        <v>1370</v>
      </c>
      <c r="Z192" s="7"/>
      <c r="AA192" s="7"/>
    </row>
    <row r="193" spans="1:49" x14ac:dyDescent="0.35">
      <c r="A193" t="s">
        <v>648</v>
      </c>
      <c r="B193" t="s">
        <v>654</v>
      </c>
      <c r="C193" t="s">
        <v>1382</v>
      </c>
      <c r="D193" t="s">
        <v>563</v>
      </c>
      <c r="E193" s="2">
        <v>45382</v>
      </c>
      <c r="F193">
        <v>2624</v>
      </c>
      <c r="G193" t="str">
        <f>VLOOKUP($C193,'[1]LKUP PCNDES'!$F$2:$H$12,2,FALSE)</f>
        <v>Care home residents aged 18 years or over on the QOF Dementia Register</v>
      </c>
      <c r="H193" t="str">
        <f>VLOOKUP($C193,'[1]LKUP PCNDES'!$F$2:$H$12,3,FALSE)</f>
        <v>DEM_REG</v>
      </c>
      <c r="I193" t="str">
        <f>VLOOKUP($B193,'[1]LKUP PCNDES'!$C$17:$H$60,4,FALSE)</f>
        <v>NHS South East London ICB</v>
      </c>
      <c r="J193" t="str">
        <f>VLOOKUP($B193,'[1]LKUP PCNDES'!$C$17:$H$60,6,FALSE)</f>
        <v>SEL</v>
      </c>
      <c r="S193" s="7"/>
      <c r="T193" s="7"/>
      <c r="U193" s="7"/>
      <c r="V193" s="7"/>
      <c r="W193" s="7"/>
      <c r="X193" s="7"/>
      <c r="Y193" s="7"/>
      <c r="Z193" s="7"/>
      <c r="AA193" s="7"/>
    </row>
    <row r="194" spans="1:49" x14ac:dyDescent="0.35">
      <c r="A194" t="s">
        <v>648</v>
      </c>
      <c r="B194" t="s">
        <v>654</v>
      </c>
      <c r="C194" t="s">
        <v>1379</v>
      </c>
      <c r="D194" t="s">
        <v>564</v>
      </c>
      <c r="E194" s="2">
        <v>45046</v>
      </c>
      <c r="F194">
        <v>5099</v>
      </c>
      <c r="G194" t="str">
        <f>VLOOKUP($C194,'[1]LKUP PCNDES'!$F$2:$H$12,2,FALSE)</f>
        <v>Permanent care home residents aged 18 years or over with a preferred place of death recorded</v>
      </c>
      <c r="H194" t="str">
        <f>VLOOKUP($C194,'[1]LKUP PCNDES'!$F$2:$H$12,3,FALSE)</f>
        <v>PREF_DEATH</v>
      </c>
      <c r="I194" t="str">
        <f>VLOOKUP($B194,'[1]LKUP PCNDES'!$C$17:$H$60,4,FALSE)</f>
        <v>NHS South East London ICB</v>
      </c>
      <c r="J194" t="str">
        <f>VLOOKUP($B194,'[1]LKUP PCNDES'!$C$17:$H$60,6,FALSE)</f>
        <v>SEL</v>
      </c>
      <c r="S194" s="7" t="s">
        <v>649</v>
      </c>
      <c r="T194" s="7"/>
      <c r="U194" s="7"/>
      <c r="V194" s="7"/>
      <c r="W194" s="7"/>
      <c r="X194" s="7" t="s">
        <v>642</v>
      </c>
      <c r="Y194" s="7"/>
      <c r="Z194" s="7"/>
      <c r="AA194" s="7"/>
    </row>
    <row r="195" spans="1:49" x14ac:dyDescent="0.35">
      <c r="A195" t="s">
        <v>648</v>
      </c>
      <c r="B195" t="s">
        <v>654</v>
      </c>
      <c r="C195" t="s">
        <v>1379</v>
      </c>
      <c r="D195" t="s">
        <v>564</v>
      </c>
      <c r="E195" s="2">
        <v>45077</v>
      </c>
      <c r="F195">
        <v>3796</v>
      </c>
      <c r="G195" t="str">
        <f>VLOOKUP($C195,'[1]LKUP PCNDES'!$F$2:$H$12,2,FALSE)</f>
        <v>Permanent care home residents aged 18 years or over with a preferred place of death recorded</v>
      </c>
      <c r="H195" t="str">
        <f>VLOOKUP($C195,'[1]LKUP PCNDES'!$F$2:$H$12,3,FALSE)</f>
        <v>PREF_DEATH</v>
      </c>
      <c r="I195" t="str">
        <f>VLOOKUP($B195,'[1]LKUP PCNDES'!$C$17:$H$60,4,FALSE)</f>
        <v>NHS South East London ICB</v>
      </c>
      <c r="J195" t="str">
        <f>VLOOKUP($B195,'[1]LKUP PCNDES'!$C$17:$H$60,6,FALSE)</f>
        <v>SEL</v>
      </c>
      <c r="S195" s="7" t="s">
        <v>639</v>
      </c>
      <c r="T195" s="103">
        <v>44681</v>
      </c>
      <c r="U195" s="103">
        <v>44712</v>
      </c>
      <c r="V195" s="103">
        <v>44742</v>
      </c>
      <c r="W195" s="103">
        <v>44773</v>
      </c>
      <c r="X195" s="103">
        <f t="shared" ref="X195:AQ195" si="34">EOMONTH(W195,1)</f>
        <v>44804</v>
      </c>
      <c r="Y195" s="103">
        <f t="shared" si="34"/>
        <v>44834</v>
      </c>
      <c r="Z195" s="103">
        <f t="shared" si="34"/>
        <v>44865</v>
      </c>
      <c r="AA195" s="103">
        <f t="shared" si="34"/>
        <v>44895</v>
      </c>
      <c r="AB195" s="103">
        <f t="shared" si="34"/>
        <v>44926</v>
      </c>
      <c r="AC195" s="103">
        <f t="shared" si="34"/>
        <v>44957</v>
      </c>
      <c r="AD195" s="103">
        <f t="shared" si="34"/>
        <v>44985</v>
      </c>
      <c r="AE195" s="103">
        <f t="shared" si="34"/>
        <v>45016</v>
      </c>
      <c r="AF195" s="103">
        <f t="shared" si="34"/>
        <v>45046</v>
      </c>
      <c r="AG195" s="103">
        <f t="shared" si="34"/>
        <v>45077</v>
      </c>
      <c r="AH195" s="103">
        <f t="shared" si="34"/>
        <v>45107</v>
      </c>
      <c r="AI195" s="103">
        <f t="shared" si="34"/>
        <v>45138</v>
      </c>
      <c r="AJ195" s="103">
        <f t="shared" si="34"/>
        <v>45169</v>
      </c>
      <c r="AK195" s="103">
        <f t="shared" si="34"/>
        <v>45199</v>
      </c>
      <c r="AL195" s="103">
        <f t="shared" si="34"/>
        <v>45230</v>
      </c>
      <c r="AM195" s="103">
        <f t="shared" si="34"/>
        <v>45260</v>
      </c>
      <c r="AN195" s="103">
        <f t="shared" si="34"/>
        <v>45291</v>
      </c>
      <c r="AO195" s="103">
        <f t="shared" si="34"/>
        <v>45322</v>
      </c>
      <c r="AP195" s="103">
        <f t="shared" si="34"/>
        <v>45351</v>
      </c>
      <c r="AQ195" s="103">
        <f t="shared" si="34"/>
        <v>45382</v>
      </c>
      <c r="AR195" s="103"/>
      <c r="AS195" s="103"/>
      <c r="AT195" s="103"/>
      <c r="AU195" s="103"/>
      <c r="AV195" s="103"/>
      <c r="AW195" s="103"/>
    </row>
    <row r="196" spans="1:49" x14ac:dyDescent="0.35">
      <c r="A196" t="s">
        <v>648</v>
      </c>
      <c r="B196" t="s">
        <v>654</v>
      </c>
      <c r="C196" t="s">
        <v>1379</v>
      </c>
      <c r="D196" t="s">
        <v>564</v>
      </c>
      <c r="E196" s="2">
        <v>45107</v>
      </c>
      <c r="F196">
        <v>5229</v>
      </c>
      <c r="G196" t="str">
        <f>VLOOKUP($C196,'[1]LKUP PCNDES'!$F$2:$H$12,2,FALSE)</f>
        <v>Permanent care home residents aged 18 years or over with a preferred place of death recorded</v>
      </c>
      <c r="H196" t="str">
        <f>VLOOKUP($C196,'[1]LKUP PCNDES'!$F$2:$H$12,3,FALSE)</f>
        <v>PREF_DEATH</v>
      </c>
      <c r="I196" t="str">
        <f>VLOOKUP($B196,'[1]LKUP PCNDES'!$C$17:$H$60,4,FALSE)</f>
        <v>NHS South East London ICB</v>
      </c>
      <c r="J196" t="str">
        <f>VLOOKUP($B196,'[1]LKUP PCNDES'!$C$17:$H$60,6,FALSE)</f>
        <v>SEL</v>
      </c>
      <c r="R196" t="s">
        <v>106</v>
      </c>
      <c r="S196" t="s">
        <v>651</v>
      </c>
      <c r="T196" s="203"/>
      <c r="U196" s="203"/>
      <c r="V196" s="203"/>
      <c r="W196" s="203"/>
      <c r="X196" s="203"/>
      <c r="Y196" s="203"/>
      <c r="Z196" s="203"/>
      <c r="AA196" s="203"/>
      <c r="AB196" s="203"/>
      <c r="AC196" s="203"/>
      <c r="AD196" s="203"/>
      <c r="AE196" s="203"/>
      <c r="AF196" s="8">
        <f>AF165/AF180</f>
        <v>0</v>
      </c>
      <c r="AG196" s="8">
        <f t="shared" ref="AG196:AR196" si="35">AG165/AG180</f>
        <v>0.05</v>
      </c>
      <c r="AH196" s="8">
        <f t="shared" si="35"/>
        <v>3.7037037037037035E-2</v>
      </c>
      <c r="AI196" s="8">
        <f t="shared" si="35"/>
        <v>2.9411764705882353E-2</v>
      </c>
      <c r="AJ196" s="8">
        <f t="shared" si="35"/>
        <v>0.05</v>
      </c>
      <c r="AK196" s="8">
        <f t="shared" si="35"/>
        <v>1.8518518518518517E-2</v>
      </c>
      <c r="AL196" s="8">
        <f t="shared" si="35"/>
        <v>1.5384615384615385E-2</v>
      </c>
      <c r="AM196" s="8">
        <f t="shared" si="35"/>
        <v>1.4925373134328358E-2</v>
      </c>
      <c r="AN196" s="8">
        <f t="shared" si="35"/>
        <v>1.3698630136986301E-2</v>
      </c>
      <c r="AO196" s="8">
        <f t="shared" si="35"/>
        <v>1.3157894736842105E-2</v>
      </c>
      <c r="AP196" s="8">
        <f t="shared" si="35"/>
        <v>2.3622047244094488E-2</v>
      </c>
      <c r="AQ196" s="8">
        <f t="shared" si="35"/>
        <v>1.4814814814814815E-2</v>
      </c>
      <c r="AR196" s="8" t="e">
        <f t="shared" si="35"/>
        <v>#DIV/0!</v>
      </c>
      <c r="AS196" s="8"/>
      <c r="AT196" s="8"/>
      <c r="AU196" s="8"/>
      <c r="AV196" s="8"/>
      <c r="AW196" s="8"/>
    </row>
    <row r="197" spans="1:49" x14ac:dyDescent="0.35">
      <c r="A197" t="s">
        <v>648</v>
      </c>
      <c r="B197" t="s">
        <v>654</v>
      </c>
      <c r="C197" t="s">
        <v>1379</v>
      </c>
      <c r="D197" t="s">
        <v>564</v>
      </c>
      <c r="E197" s="2">
        <v>45138</v>
      </c>
      <c r="F197">
        <v>4787</v>
      </c>
      <c r="G197" t="str">
        <f>VLOOKUP($C197,'[1]LKUP PCNDES'!$F$2:$H$12,2,FALSE)</f>
        <v>Permanent care home residents aged 18 years or over with a preferred place of death recorded</v>
      </c>
      <c r="H197" t="str">
        <f>VLOOKUP($C197,'[1]LKUP PCNDES'!$F$2:$H$12,3,FALSE)</f>
        <v>PREF_DEATH</v>
      </c>
      <c r="I197" t="str">
        <f>VLOOKUP($B197,'[1]LKUP PCNDES'!$C$17:$H$60,4,FALSE)</f>
        <v>NHS South East London ICB</v>
      </c>
      <c r="J197" t="str">
        <f>VLOOKUP($B197,'[1]LKUP PCNDES'!$C$17:$H$60,6,FALSE)</f>
        <v>SEL</v>
      </c>
      <c r="R197" t="s">
        <v>108</v>
      </c>
      <c r="S197" t="s">
        <v>652</v>
      </c>
      <c r="T197" s="203"/>
      <c r="U197" s="203"/>
      <c r="V197" s="203"/>
      <c r="W197" s="203"/>
      <c r="X197" s="203"/>
      <c r="Y197" s="203"/>
      <c r="Z197" s="203"/>
      <c r="AA197" s="203"/>
      <c r="AB197" s="203"/>
      <c r="AC197" s="203"/>
      <c r="AD197" s="203"/>
      <c r="AE197" s="203"/>
      <c r="AF197" s="8">
        <f t="shared" ref="AF197:AR202" si="36">AF166/AF181</f>
        <v>0</v>
      </c>
      <c r="AG197" s="8">
        <f t="shared" si="36"/>
        <v>0</v>
      </c>
      <c r="AH197" s="8">
        <f t="shared" si="36"/>
        <v>0</v>
      </c>
      <c r="AI197" s="8">
        <f t="shared" si="36"/>
        <v>0</v>
      </c>
      <c r="AJ197" s="8">
        <f t="shared" si="36"/>
        <v>0</v>
      </c>
      <c r="AK197" s="8">
        <f t="shared" si="36"/>
        <v>0</v>
      </c>
      <c r="AL197" s="8">
        <f t="shared" si="36"/>
        <v>0</v>
      </c>
      <c r="AM197" s="8">
        <f t="shared" si="36"/>
        <v>0</v>
      </c>
      <c r="AN197" s="8">
        <f t="shared" si="36"/>
        <v>0</v>
      </c>
      <c r="AO197" s="8">
        <f t="shared" si="36"/>
        <v>0</v>
      </c>
      <c r="AP197" s="8">
        <f t="shared" si="36"/>
        <v>0</v>
      </c>
      <c r="AQ197" s="8">
        <f t="shared" si="36"/>
        <v>0</v>
      </c>
      <c r="AR197" s="8" t="e">
        <f t="shared" si="36"/>
        <v>#DIV/0!</v>
      </c>
      <c r="AS197" s="8"/>
      <c r="AT197" s="8"/>
      <c r="AU197" s="8"/>
      <c r="AV197" s="8"/>
      <c r="AW197" s="8"/>
    </row>
    <row r="198" spans="1:49" x14ac:dyDescent="0.35">
      <c r="A198" t="s">
        <v>648</v>
      </c>
      <c r="B198" t="s">
        <v>654</v>
      </c>
      <c r="C198" t="s">
        <v>1379</v>
      </c>
      <c r="D198" t="s">
        <v>564</v>
      </c>
      <c r="E198" s="2">
        <v>45169</v>
      </c>
      <c r="F198">
        <v>5640</v>
      </c>
      <c r="G198" t="str">
        <f>VLOOKUP($C198,'[1]LKUP PCNDES'!$F$2:$H$12,2,FALSE)</f>
        <v>Permanent care home residents aged 18 years or over with a preferred place of death recorded</v>
      </c>
      <c r="H198" t="str">
        <f>VLOOKUP($C198,'[1]LKUP PCNDES'!$F$2:$H$12,3,FALSE)</f>
        <v>PREF_DEATH</v>
      </c>
      <c r="I198" t="str">
        <f>VLOOKUP($B198,'[1]LKUP PCNDES'!$C$17:$H$60,4,FALSE)</f>
        <v>NHS South East London ICB</v>
      </c>
      <c r="J198" t="str">
        <f>VLOOKUP($B198,'[1]LKUP PCNDES'!$C$17:$H$60,6,FALSE)</f>
        <v>SEL</v>
      </c>
      <c r="R198" t="s">
        <v>110</v>
      </c>
      <c r="S198" t="s">
        <v>653</v>
      </c>
      <c r="T198" s="203"/>
      <c r="U198" s="203"/>
      <c r="V198" s="203"/>
      <c r="W198" s="203"/>
      <c r="X198" s="203"/>
      <c r="Y198" s="203"/>
      <c r="Z198" s="203"/>
      <c r="AA198" s="203"/>
      <c r="AB198" s="203"/>
      <c r="AC198" s="203"/>
      <c r="AD198" s="203"/>
      <c r="AE198" s="203"/>
      <c r="AF198" s="8">
        <f t="shared" si="36"/>
        <v>0</v>
      </c>
      <c r="AG198" s="8">
        <f t="shared" si="36"/>
        <v>0</v>
      </c>
      <c r="AH198" s="8">
        <f t="shared" si="36"/>
        <v>0</v>
      </c>
      <c r="AI198" s="8">
        <f t="shared" si="36"/>
        <v>0</v>
      </c>
      <c r="AJ198" s="8">
        <f t="shared" si="36"/>
        <v>0</v>
      </c>
      <c r="AK198" s="8">
        <f t="shared" si="36"/>
        <v>0</v>
      </c>
      <c r="AL198" s="8">
        <f t="shared" si="36"/>
        <v>1.3698630136986301E-2</v>
      </c>
      <c r="AM198" s="8">
        <f t="shared" si="36"/>
        <v>0.12345679012345678</v>
      </c>
      <c r="AN198" s="8">
        <f t="shared" si="36"/>
        <v>0.18181818181818182</v>
      </c>
      <c r="AO198" s="8">
        <f t="shared" si="36"/>
        <v>0.19230769230769232</v>
      </c>
      <c r="AP198" s="8">
        <f t="shared" si="36"/>
        <v>0.21052631578947367</v>
      </c>
      <c r="AQ198" s="8">
        <f t="shared" si="36"/>
        <v>0.25657894736842107</v>
      </c>
      <c r="AR198" s="8" t="e">
        <f t="shared" si="36"/>
        <v>#DIV/0!</v>
      </c>
      <c r="AS198" s="8"/>
      <c r="AT198" s="8"/>
      <c r="AU198" s="8"/>
      <c r="AV198" s="8"/>
      <c r="AW198" s="8"/>
    </row>
    <row r="199" spans="1:49" x14ac:dyDescent="0.35">
      <c r="A199" t="s">
        <v>648</v>
      </c>
      <c r="B199" t="s">
        <v>654</v>
      </c>
      <c r="C199" t="s">
        <v>1379</v>
      </c>
      <c r="D199" t="s">
        <v>564</v>
      </c>
      <c r="E199" s="2">
        <v>45199</v>
      </c>
      <c r="F199">
        <v>5926</v>
      </c>
      <c r="G199" t="str">
        <f>VLOOKUP($C199,'[1]LKUP PCNDES'!$F$2:$H$12,2,FALSE)</f>
        <v>Permanent care home residents aged 18 years or over with a preferred place of death recorded</v>
      </c>
      <c r="H199" t="str">
        <f>VLOOKUP($C199,'[1]LKUP PCNDES'!$F$2:$H$12,3,FALSE)</f>
        <v>PREF_DEATH</v>
      </c>
      <c r="I199" t="str">
        <f>VLOOKUP($B199,'[1]LKUP PCNDES'!$C$17:$H$60,4,FALSE)</f>
        <v>NHS South East London ICB</v>
      </c>
      <c r="J199" t="str">
        <f>VLOOKUP($B199,'[1]LKUP PCNDES'!$C$17:$H$60,6,FALSE)</f>
        <v>SEL</v>
      </c>
      <c r="R199" t="s">
        <v>112</v>
      </c>
      <c r="S199" t="s">
        <v>654</v>
      </c>
      <c r="T199" s="203"/>
      <c r="U199" s="203"/>
      <c r="V199" s="203"/>
      <c r="W199" s="203"/>
      <c r="X199" s="203"/>
      <c r="Y199" s="203"/>
      <c r="Z199" s="203"/>
      <c r="AA199" s="203"/>
      <c r="AB199" s="203"/>
      <c r="AC199" s="203"/>
      <c r="AD199" s="203"/>
      <c r="AE199" s="203"/>
      <c r="AF199" s="8">
        <f t="shared" si="36"/>
        <v>0</v>
      </c>
      <c r="AG199" s="8">
        <f t="shared" si="36"/>
        <v>0</v>
      </c>
      <c r="AH199" s="8">
        <f t="shared" si="36"/>
        <v>0</v>
      </c>
      <c r="AI199" s="8">
        <f t="shared" si="36"/>
        <v>0</v>
      </c>
      <c r="AJ199" s="8">
        <f t="shared" si="36"/>
        <v>0</v>
      </c>
      <c r="AK199" s="8">
        <f t="shared" si="36"/>
        <v>0</v>
      </c>
      <c r="AL199" s="8">
        <f t="shared" si="36"/>
        <v>0</v>
      </c>
      <c r="AM199" s="8">
        <f t="shared" si="36"/>
        <v>0</v>
      </c>
      <c r="AN199" s="8">
        <f t="shared" si="36"/>
        <v>0</v>
      </c>
      <c r="AO199" s="8">
        <f t="shared" si="36"/>
        <v>0</v>
      </c>
      <c r="AP199" s="8">
        <f t="shared" si="36"/>
        <v>0</v>
      </c>
      <c r="AQ199" s="8">
        <f t="shared" si="36"/>
        <v>0</v>
      </c>
      <c r="AR199" s="8" t="e">
        <f t="shared" si="36"/>
        <v>#DIV/0!</v>
      </c>
      <c r="AS199" s="8"/>
      <c r="AT199" s="8"/>
      <c r="AU199" s="8"/>
      <c r="AV199" s="8"/>
      <c r="AW199" s="8"/>
    </row>
    <row r="200" spans="1:49" x14ac:dyDescent="0.35">
      <c r="A200" t="s">
        <v>648</v>
      </c>
      <c r="B200" t="s">
        <v>654</v>
      </c>
      <c r="C200" t="s">
        <v>1379</v>
      </c>
      <c r="D200" t="s">
        <v>564</v>
      </c>
      <c r="E200" s="2">
        <v>45230</v>
      </c>
      <c r="F200">
        <v>5740</v>
      </c>
      <c r="G200" t="str">
        <f>VLOOKUP($C200,'[1]LKUP PCNDES'!$F$2:$H$12,2,FALSE)</f>
        <v>Permanent care home residents aged 18 years or over with a preferred place of death recorded</v>
      </c>
      <c r="H200" t="str">
        <f>VLOOKUP($C200,'[1]LKUP PCNDES'!$F$2:$H$12,3,FALSE)</f>
        <v>PREF_DEATH</v>
      </c>
      <c r="I200" t="str">
        <f>VLOOKUP($B200,'[1]LKUP PCNDES'!$C$17:$H$60,4,FALSE)</f>
        <v>NHS South East London ICB</v>
      </c>
      <c r="J200" t="str">
        <f>VLOOKUP($B200,'[1]LKUP PCNDES'!$C$17:$H$60,6,FALSE)</f>
        <v>SEL</v>
      </c>
      <c r="R200" t="s">
        <v>114</v>
      </c>
      <c r="S200" t="s">
        <v>656</v>
      </c>
      <c r="T200" s="203"/>
      <c r="U200" s="203"/>
      <c r="V200" s="203"/>
      <c r="W200" s="203"/>
      <c r="X200" s="203"/>
      <c r="Y200" s="203"/>
      <c r="Z200" s="203"/>
      <c r="AA200" s="203"/>
      <c r="AB200" s="203"/>
      <c r="AC200" s="203"/>
      <c r="AD200" s="203"/>
      <c r="AE200" s="203"/>
      <c r="AF200" s="8">
        <f t="shared" si="36"/>
        <v>0</v>
      </c>
      <c r="AG200" s="8">
        <f t="shared" si="36"/>
        <v>0</v>
      </c>
      <c r="AH200" s="8">
        <f t="shared" si="36"/>
        <v>0</v>
      </c>
      <c r="AI200" s="8">
        <f t="shared" si="36"/>
        <v>0</v>
      </c>
      <c r="AJ200" s="8">
        <f t="shared" si="36"/>
        <v>0</v>
      </c>
      <c r="AK200" s="8">
        <f t="shared" si="36"/>
        <v>0</v>
      </c>
      <c r="AL200" s="8">
        <f t="shared" si="36"/>
        <v>1.4705882352941176E-2</v>
      </c>
      <c r="AM200" s="8">
        <f t="shared" si="36"/>
        <v>1.4084507042253521E-2</v>
      </c>
      <c r="AN200" s="8">
        <f t="shared" si="36"/>
        <v>1.4285714285714285E-2</v>
      </c>
      <c r="AO200" s="8">
        <f t="shared" si="36"/>
        <v>4.9382716049382713E-2</v>
      </c>
      <c r="AP200" s="8">
        <f t="shared" si="36"/>
        <v>7.4999999999999997E-2</v>
      </c>
      <c r="AQ200" s="8">
        <f t="shared" si="36"/>
        <v>0.10526315789473684</v>
      </c>
      <c r="AR200" s="8" t="e">
        <f t="shared" si="36"/>
        <v>#DIV/0!</v>
      </c>
      <c r="AS200" s="8"/>
      <c r="AT200" s="8"/>
      <c r="AU200" s="8"/>
      <c r="AV200" s="8"/>
      <c r="AW200" s="8"/>
    </row>
    <row r="201" spans="1:49" x14ac:dyDescent="0.35">
      <c r="A201" t="s">
        <v>648</v>
      </c>
      <c r="B201" t="s">
        <v>654</v>
      </c>
      <c r="C201" t="s">
        <v>1379</v>
      </c>
      <c r="D201" t="s">
        <v>564</v>
      </c>
      <c r="E201" s="2">
        <v>45260</v>
      </c>
      <c r="F201">
        <v>5641</v>
      </c>
      <c r="G201" t="str">
        <f>VLOOKUP($C201,'[1]LKUP PCNDES'!$F$2:$H$12,2,FALSE)</f>
        <v>Permanent care home residents aged 18 years or over with a preferred place of death recorded</v>
      </c>
      <c r="H201" t="str">
        <f>VLOOKUP($C201,'[1]LKUP PCNDES'!$F$2:$H$12,3,FALSE)</f>
        <v>PREF_DEATH</v>
      </c>
      <c r="I201" t="str">
        <f>VLOOKUP($B201,'[1]LKUP PCNDES'!$C$17:$H$60,4,FALSE)</f>
        <v>NHS South East London ICB</v>
      </c>
      <c r="J201" t="str">
        <f>VLOOKUP($B201,'[1]LKUP PCNDES'!$C$17:$H$60,6,FALSE)</f>
        <v>SEL</v>
      </c>
      <c r="R201" t="s">
        <v>95</v>
      </c>
      <c r="S201" t="s">
        <v>95</v>
      </c>
      <c r="T201" s="203"/>
      <c r="U201" s="203"/>
      <c r="V201" s="203"/>
      <c r="W201" s="203"/>
      <c r="X201" s="203"/>
      <c r="Y201" s="203"/>
      <c r="Z201" s="203"/>
      <c r="AA201" s="203"/>
      <c r="AB201" s="203"/>
      <c r="AC201" s="203"/>
      <c r="AD201" s="203"/>
      <c r="AE201" s="203"/>
      <c r="AF201" s="8">
        <f t="shared" si="36"/>
        <v>0</v>
      </c>
      <c r="AG201" s="8">
        <f t="shared" si="36"/>
        <v>9.6153846153846159E-3</v>
      </c>
      <c r="AH201" s="8">
        <f t="shared" si="36"/>
        <v>6.5359477124183009E-3</v>
      </c>
      <c r="AI201" s="8">
        <f t="shared" si="36"/>
        <v>5.0505050505050509E-3</v>
      </c>
      <c r="AJ201" s="8">
        <f t="shared" si="36"/>
        <v>7.9681274900398405E-3</v>
      </c>
      <c r="AK201" s="8">
        <f t="shared" si="36"/>
        <v>3.4246575342465752E-3</v>
      </c>
      <c r="AL201" s="8">
        <f t="shared" si="36"/>
        <v>9.433962264150943E-3</v>
      </c>
      <c r="AM201" s="8">
        <f t="shared" si="36"/>
        <v>3.4383954154727794E-2</v>
      </c>
      <c r="AN201" s="8">
        <f t="shared" si="36"/>
        <v>4.7872340425531915E-2</v>
      </c>
      <c r="AO201" s="8">
        <f t="shared" si="36"/>
        <v>5.8548009367681501E-2</v>
      </c>
      <c r="AP201" s="8">
        <f t="shared" si="36"/>
        <v>6.6666666666666666E-2</v>
      </c>
      <c r="AQ201" s="8">
        <f t="shared" si="36"/>
        <v>9.0909090909090912E-2</v>
      </c>
      <c r="AR201" s="8" t="e">
        <f t="shared" si="36"/>
        <v>#DIV/0!</v>
      </c>
      <c r="AS201" s="8"/>
      <c r="AT201" s="8"/>
      <c r="AU201" s="8"/>
      <c r="AV201" s="8"/>
      <c r="AW201" s="8"/>
    </row>
    <row r="202" spans="1:49" x14ac:dyDescent="0.35">
      <c r="A202" t="s">
        <v>648</v>
      </c>
      <c r="B202" t="s">
        <v>654</v>
      </c>
      <c r="C202" t="s">
        <v>1379</v>
      </c>
      <c r="D202" t="s">
        <v>564</v>
      </c>
      <c r="E202" s="2">
        <v>45291</v>
      </c>
      <c r="F202">
        <v>5792</v>
      </c>
      <c r="G202" t="str">
        <f>VLOOKUP($C202,'[1]LKUP PCNDES'!$F$2:$H$12,2,FALSE)</f>
        <v>Permanent care home residents aged 18 years or over with a preferred place of death recorded</v>
      </c>
      <c r="H202" t="str">
        <f>VLOOKUP($C202,'[1]LKUP PCNDES'!$F$2:$H$12,3,FALSE)</f>
        <v>PREF_DEATH</v>
      </c>
      <c r="I202" t="str">
        <f>VLOOKUP($B202,'[1]LKUP PCNDES'!$C$17:$H$60,4,FALSE)</f>
        <v>NHS South East London ICB</v>
      </c>
      <c r="J202" t="str">
        <f>VLOOKUP($B202,'[1]LKUP PCNDES'!$C$17:$H$60,6,FALSE)</f>
        <v>SEL</v>
      </c>
      <c r="R202" t="s">
        <v>626</v>
      </c>
      <c r="S202" t="s">
        <v>626</v>
      </c>
      <c r="T202" s="203"/>
      <c r="U202" s="203"/>
      <c r="V202" s="203"/>
      <c r="W202" s="203"/>
      <c r="X202" s="203"/>
      <c r="Y202" s="203"/>
      <c r="Z202" s="203"/>
      <c r="AA202" s="203"/>
      <c r="AB202" s="203"/>
      <c r="AC202" s="203"/>
      <c r="AD202" s="203"/>
      <c r="AE202" s="203"/>
      <c r="AF202" s="8">
        <f t="shared" si="36"/>
        <v>4.2895442359249331E-2</v>
      </c>
      <c r="AG202" s="8">
        <f t="shared" si="36"/>
        <v>5.0139275766016712E-2</v>
      </c>
      <c r="AH202" s="8">
        <f t="shared" si="36"/>
        <v>4.4367283950617287E-2</v>
      </c>
      <c r="AI202" s="8">
        <f t="shared" si="36"/>
        <v>4.3643819566490917E-2</v>
      </c>
      <c r="AJ202" s="8">
        <f t="shared" si="36"/>
        <v>4.2954031650339113E-2</v>
      </c>
      <c r="AK202" s="8">
        <f t="shared" si="36"/>
        <v>5.8427910886927281E-2</v>
      </c>
      <c r="AL202" s="8">
        <f t="shared" si="36"/>
        <v>5.6621004566210047E-2</v>
      </c>
      <c r="AM202" s="8">
        <f t="shared" si="36"/>
        <v>4.8509437290527431E-2</v>
      </c>
      <c r="AN202" s="8">
        <f t="shared" si="36"/>
        <v>4.5894115718734634E-2</v>
      </c>
      <c r="AO202" s="8">
        <f t="shared" si="36"/>
        <v>4.4189602446483178E-2</v>
      </c>
      <c r="AP202" s="8">
        <f t="shared" si="36"/>
        <v>4.4334256963686744E-2</v>
      </c>
      <c r="AQ202" s="8">
        <f t="shared" si="36"/>
        <v>4.7900082349711777E-2</v>
      </c>
      <c r="AR202" s="8" t="e">
        <f t="shared" si="36"/>
        <v>#DIV/0!</v>
      </c>
      <c r="AS202" s="8"/>
      <c r="AT202" s="8"/>
      <c r="AU202" s="8"/>
      <c r="AV202" s="8"/>
      <c r="AW202" s="8"/>
    </row>
    <row r="203" spans="1:49" x14ac:dyDescent="0.35">
      <c r="A203" t="s">
        <v>648</v>
      </c>
      <c r="B203" t="s">
        <v>654</v>
      </c>
      <c r="C203" t="s">
        <v>1379</v>
      </c>
      <c r="D203" t="s">
        <v>564</v>
      </c>
      <c r="E203" s="2">
        <v>45322</v>
      </c>
      <c r="F203">
        <v>5785</v>
      </c>
      <c r="G203" t="str">
        <f>VLOOKUP($C203,'[1]LKUP PCNDES'!$F$2:$H$12,2,FALSE)</f>
        <v>Permanent care home residents aged 18 years or over with a preferred place of death recorded</v>
      </c>
      <c r="H203" t="str">
        <f>VLOOKUP($C203,'[1]LKUP PCNDES'!$F$2:$H$12,3,FALSE)</f>
        <v>PREF_DEATH</v>
      </c>
      <c r="I203" t="str">
        <f>VLOOKUP($B203,'[1]LKUP PCNDES'!$C$17:$H$60,4,FALSE)</f>
        <v>NHS South East London ICB</v>
      </c>
      <c r="J203" t="str">
        <f>VLOOKUP($B203,'[1]LKUP PCNDES'!$C$17:$H$60,6,FALSE)</f>
        <v>SEL</v>
      </c>
      <c r="R203" s="11"/>
    </row>
    <row r="204" spans="1:49" x14ac:dyDescent="0.35">
      <c r="A204" t="s">
        <v>648</v>
      </c>
      <c r="B204" t="s">
        <v>654</v>
      </c>
      <c r="C204" t="s">
        <v>1379</v>
      </c>
      <c r="D204" t="s">
        <v>564</v>
      </c>
      <c r="E204" s="2">
        <v>45351</v>
      </c>
      <c r="F204">
        <v>5779</v>
      </c>
      <c r="G204" t="str">
        <f>VLOOKUP($C204,'[1]LKUP PCNDES'!$F$2:$H$12,2,FALSE)</f>
        <v>Permanent care home residents aged 18 years or over with a preferred place of death recorded</v>
      </c>
      <c r="H204" t="str">
        <f>VLOOKUP($C204,'[1]LKUP PCNDES'!$F$2:$H$12,3,FALSE)</f>
        <v>PREF_DEATH</v>
      </c>
      <c r="I204" t="str">
        <f>VLOOKUP($B204,'[1]LKUP PCNDES'!$C$17:$H$60,4,FALSE)</f>
        <v>NHS South East London ICB</v>
      </c>
      <c r="J204" t="str">
        <f>VLOOKUP($B204,'[1]LKUP PCNDES'!$C$17:$H$60,6,FALSE)</f>
        <v>SEL</v>
      </c>
      <c r="R204" s="97" t="s">
        <v>128</v>
      </c>
      <c r="S204" s="97" t="s">
        <v>129</v>
      </c>
      <c r="T204" s="116">
        <f t="shared" ref="T204:AD204" si="37">EOMONTH(U204,-1)</f>
        <v>45046</v>
      </c>
      <c r="U204" s="116">
        <f t="shared" si="37"/>
        <v>45077</v>
      </c>
      <c r="V204" s="116">
        <f t="shared" si="37"/>
        <v>45107</v>
      </c>
      <c r="W204" s="116">
        <f t="shared" si="37"/>
        <v>45138</v>
      </c>
      <c r="X204" s="116">
        <f t="shared" si="37"/>
        <v>45169</v>
      </c>
      <c r="Y204" s="116">
        <f t="shared" si="37"/>
        <v>45199</v>
      </c>
      <c r="Z204" s="116">
        <f t="shared" si="37"/>
        <v>45230</v>
      </c>
      <c r="AA204" s="116">
        <f t="shared" si="37"/>
        <v>45260</v>
      </c>
      <c r="AB204" s="116">
        <f t="shared" si="37"/>
        <v>45291</v>
      </c>
      <c r="AC204" s="116">
        <f t="shared" si="37"/>
        <v>45322</v>
      </c>
      <c r="AD204" s="116">
        <f t="shared" si="37"/>
        <v>45351</v>
      </c>
      <c r="AE204" s="116">
        <f>EOMONTH(AF204,-1)</f>
        <v>45382</v>
      </c>
      <c r="AF204" s="116">
        <f>EOMONTH('[1]Instructions and bed numbers'!$E$1,0)</f>
        <v>45412</v>
      </c>
      <c r="AG204" s="11" t="s">
        <v>130</v>
      </c>
    </row>
    <row r="205" spans="1:49" x14ac:dyDescent="0.35">
      <c r="A205" t="s">
        <v>648</v>
      </c>
      <c r="B205" t="s">
        <v>654</v>
      </c>
      <c r="C205" t="s">
        <v>1379</v>
      </c>
      <c r="D205" t="s">
        <v>564</v>
      </c>
      <c r="E205" s="2">
        <v>45382</v>
      </c>
      <c r="F205">
        <v>5865</v>
      </c>
      <c r="G205" t="str">
        <f>VLOOKUP($C205,'[1]LKUP PCNDES'!$F$2:$H$12,2,FALSE)</f>
        <v>Permanent care home residents aged 18 years or over with a preferred place of death recorded</v>
      </c>
      <c r="H205" t="str">
        <f>VLOOKUP($C205,'[1]LKUP PCNDES'!$F$2:$H$12,3,FALSE)</f>
        <v>PREF_DEATH</v>
      </c>
      <c r="I205" t="str">
        <f>VLOOKUP($B205,'[1]LKUP PCNDES'!$C$17:$H$60,4,FALSE)</f>
        <v>NHS South East London ICB</v>
      </c>
      <c r="J205" t="str">
        <f>VLOOKUP($B205,'[1]LKUP PCNDES'!$C$17:$H$60,6,FALSE)</f>
        <v>SEL</v>
      </c>
      <c r="S205" s="97" t="s">
        <v>106</v>
      </c>
      <c r="T205" s="141">
        <f>INDEX($R$195:$AX$202,MATCH($S205,$R$195:$R$202,0),MATCH(T$49,$R$195:$AX$195,0))</f>
        <v>0</v>
      </c>
      <c r="U205" s="141">
        <f t="shared" ref="U205:AF205" si="38">INDEX($R$195:$AX$202,MATCH($S205,$R$195:$R$202,0),MATCH(U$49,$R$195:$AX$195,0))</f>
        <v>0.05</v>
      </c>
      <c r="V205" s="141">
        <f t="shared" si="38"/>
        <v>3.7037037037037035E-2</v>
      </c>
      <c r="W205" s="141">
        <f t="shared" si="38"/>
        <v>2.9411764705882353E-2</v>
      </c>
      <c r="X205" s="141">
        <f t="shared" si="38"/>
        <v>0.05</v>
      </c>
      <c r="Y205" s="141">
        <f t="shared" si="38"/>
        <v>1.8518518518518517E-2</v>
      </c>
      <c r="Z205" s="141">
        <f t="shared" si="38"/>
        <v>1.5384615384615385E-2</v>
      </c>
      <c r="AA205" s="141">
        <f t="shared" si="38"/>
        <v>1.4925373134328358E-2</v>
      </c>
      <c r="AB205" s="141">
        <f t="shared" si="38"/>
        <v>1.3698630136986301E-2</v>
      </c>
      <c r="AC205" s="141">
        <f t="shared" si="38"/>
        <v>1.3157894736842105E-2</v>
      </c>
      <c r="AD205" s="141">
        <f t="shared" si="38"/>
        <v>2.3622047244094488E-2</v>
      </c>
      <c r="AE205" s="141">
        <f t="shared" si="38"/>
        <v>1.4814814814814815E-2</v>
      </c>
      <c r="AF205" s="141" t="e">
        <f t="shared" si="38"/>
        <v>#N/A</v>
      </c>
    </row>
    <row r="206" spans="1:49" x14ac:dyDescent="0.35">
      <c r="A206" t="s">
        <v>648</v>
      </c>
      <c r="B206" t="s">
        <v>654</v>
      </c>
      <c r="C206" t="s">
        <v>1379</v>
      </c>
      <c r="D206" t="s">
        <v>563</v>
      </c>
      <c r="E206" s="2">
        <v>45046</v>
      </c>
      <c r="F206">
        <v>1490</v>
      </c>
      <c r="G206" t="str">
        <f>VLOOKUP($C206,'[1]LKUP PCNDES'!$F$2:$H$12,2,FALSE)</f>
        <v>Permanent care home residents aged 18 years or over with a preferred place of death recorded</v>
      </c>
      <c r="H206" t="str">
        <f>VLOOKUP($C206,'[1]LKUP PCNDES'!$F$2:$H$12,3,FALSE)</f>
        <v>PREF_DEATH</v>
      </c>
      <c r="I206" t="str">
        <f>VLOOKUP($B206,'[1]LKUP PCNDES'!$C$17:$H$60,4,FALSE)</f>
        <v>NHS South East London ICB</v>
      </c>
      <c r="J206" t="str">
        <f>VLOOKUP($B206,'[1]LKUP PCNDES'!$C$17:$H$60,6,FALSE)</f>
        <v>SEL</v>
      </c>
      <c r="S206" s="97" t="s">
        <v>108</v>
      </c>
      <c r="T206" s="141">
        <f t="shared" ref="T206:AF211" si="39">INDEX($R$195:$AX$202,MATCH($S206,$R$195:$R$202,0),MATCH(T$49,$R$195:$AX$195,0))</f>
        <v>0</v>
      </c>
      <c r="U206" s="141">
        <f t="shared" si="39"/>
        <v>0</v>
      </c>
      <c r="V206" s="141">
        <f t="shared" si="39"/>
        <v>0</v>
      </c>
      <c r="W206" s="141">
        <f t="shared" si="39"/>
        <v>0</v>
      </c>
      <c r="X206" s="141">
        <f t="shared" si="39"/>
        <v>0</v>
      </c>
      <c r="Y206" s="141">
        <f t="shared" si="39"/>
        <v>0</v>
      </c>
      <c r="Z206" s="141">
        <f t="shared" si="39"/>
        <v>0</v>
      </c>
      <c r="AA206" s="141">
        <f t="shared" si="39"/>
        <v>0</v>
      </c>
      <c r="AB206" s="141">
        <f t="shared" si="39"/>
        <v>0</v>
      </c>
      <c r="AC206" s="141">
        <f t="shared" si="39"/>
        <v>0</v>
      </c>
      <c r="AD206" s="141">
        <f t="shared" si="39"/>
        <v>0</v>
      </c>
      <c r="AE206" s="141">
        <f t="shared" si="39"/>
        <v>0</v>
      </c>
      <c r="AF206" s="141" t="e">
        <f t="shared" si="39"/>
        <v>#N/A</v>
      </c>
    </row>
    <row r="207" spans="1:49" x14ac:dyDescent="0.35">
      <c r="A207" t="s">
        <v>648</v>
      </c>
      <c r="B207" t="s">
        <v>654</v>
      </c>
      <c r="C207" t="s">
        <v>1379</v>
      </c>
      <c r="D207" t="s">
        <v>563</v>
      </c>
      <c r="E207" s="2">
        <v>45077</v>
      </c>
      <c r="F207">
        <v>863</v>
      </c>
      <c r="G207" t="str">
        <f>VLOOKUP($C207,'[1]LKUP PCNDES'!$F$2:$H$12,2,FALSE)</f>
        <v>Permanent care home residents aged 18 years or over with a preferred place of death recorded</v>
      </c>
      <c r="H207" t="str">
        <f>VLOOKUP($C207,'[1]LKUP PCNDES'!$F$2:$H$12,3,FALSE)</f>
        <v>PREF_DEATH</v>
      </c>
      <c r="I207" t="str">
        <f>VLOOKUP($B207,'[1]LKUP PCNDES'!$C$17:$H$60,4,FALSE)</f>
        <v>NHS South East London ICB</v>
      </c>
      <c r="J207" t="str">
        <f>VLOOKUP($B207,'[1]LKUP PCNDES'!$C$17:$H$60,6,FALSE)</f>
        <v>SEL</v>
      </c>
      <c r="S207" s="97" t="s">
        <v>110</v>
      </c>
      <c r="T207" s="141">
        <f t="shared" si="39"/>
        <v>0</v>
      </c>
      <c r="U207" s="141">
        <f t="shared" si="39"/>
        <v>0</v>
      </c>
      <c r="V207" s="141">
        <f t="shared" si="39"/>
        <v>0</v>
      </c>
      <c r="W207" s="141">
        <f t="shared" si="39"/>
        <v>0</v>
      </c>
      <c r="X207" s="141">
        <f t="shared" si="39"/>
        <v>0</v>
      </c>
      <c r="Y207" s="141">
        <f t="shared" si="39"/>
        <v>0</v>
      </c>
      <c r="Z207" s="141">
        <f t="shared" si="39"/>
        <v>1.3698630136986301E-2</v>
      </c>
      <c r="AA207" s="141">
        <f t="shared" si="39"/>
        <v>0.12345679012345678</v>
      </c>
      <c r="AB207" s="141">
        <f t="shared" si="39"/>
        <v>0.18181818181818182</v>
      </c>
      <c r="AC207" s="141">
        <f t="shared" si="39"/>
        <v>0.19230769230769232</v>
      </c>
      <c r="AD207" s="141">
        <f t="shared" si="39"/>
        <v>0.21052631578947367</v>
      </c>
      <c r="AE207" s="141">
        <f t="shared" si="39"/>
        <v>0.25657894736842107</v>
      </c>
      <c r="AF207" s="141" t="e">
        <f t="shared" si="39"/>
        <v>#N/A</v>
      </c>
    </row>
    <row r="208" spans="1:49" x14ac:dyDescent="0.35">
      <c r="A208" t="s">
        <v>648</v>
      </c>
      <c r="B208" t="s">
        <v>654</v>
      </c>
      <c r="C208" t="s">
        <v>1379</v>
      </c>
      <c r="D208" t="s">
        <v>563</v>
      </c>
      <c r="E208" s="2">
        <v>45107</v>
      </c>
      <c r="F208">
        <v>1514</v>
      </c>
      <c r="G208" t="str">
        <f>VLOOKUP($C208,'[1]LKUP PCNDES'!$F$2:$H$12,2,FALSE)</f>
        <v>Permanent care home residents aged 18 years or over with a preferred place of death recorded</v>
      </c>
      <c r="H208" t="str">
        <f>VLOOKUP($C208,'[1]LKUP PCNDES'!$F$2:$H$12,3,FALSE)</f>
        <v>PREF_DEATH</v>
      </c>
      <c r="I208" t="str">
        <f>VLOOKUP($B208,'[1]LKUP PCNDES'!$C$17:$H$60,4,FALSE)</f>
        <v>NHS South East London ICB</v>
      </c>
      <c r="J208" t="str">
        <f>VLOOKUP($B208,'[1]LKUP PCNDES'!$C$17:$H$60,6,FALSE)</f>
        <v>SEL</v>
      </c>
      <c r="S208" s="97" t="s">
        <v>112</v>
      </c>
      <c r="T208" s="141">
        <f t="shared" si="39"/>
        <v>0</v>
      </c>
      <c r="U208" s="141">
        <f t="shared" si="39"/>
        <v>0</v>
      </c>
      <c r="V208" s="141">
        <f t="shared" si="39"/>
        <v>0</v>
      </c>
      <c r="W208" s="141">
        <f t="shared" si="39"/>
        <v>0</v>
      </c>
      <c r="X208" s="141">
        <f t="shared" si="39"/>
        <v>0</v>
      </c>
      <c r="Y208" s="141">
        <f t="shared" si="39"/>
        <v>0</v>
      </c>
      <c r="Z208" s="141">
        <f t="shared" si="39"/>
        <v>0</v>
      </c>
      <c r="AA208" s="141">
        <f t="shared" si="39"/>
        <v>0</v>
      </c>
      <c r="AB208" s="141">
        <f t="shared" si="39"/>
        <v>0</v>
      </c>
      <c r="AC208" s="141">
        <f t="shared" si="39"/>
        <v>0</v>
      </c>
      <c r="AD208" s="141">
        <f t="shared" si="39"/>
        <v>0</v>
      </c>
      <c r="AE208" s="141">
        <f t="shared" si="39"/>
        <v>0</v>
      </c>
      <c r="AF208" s="141" t="e">
        <f t="shared" si="39"/>
        <v>#N/A</v>
      </c>
    </row>
    <row r="209" spans="1:50" x14ac:dyDescent="0.35">
      <c r="A209" t="s">
        <v>648</v>
      </c>
      <c r="B209" t="s">
        <v>654</v>
      </c>
      <c r="C209" t="s">
        <v>1379</v>
      </c>
      <c r="D209" t="s">
        <v>563</v>
      </c>
      <c r="E209" s="2">
        <v>45138</v>
      </c>
      <c r="F209">
        <v>1472</v>
      </c>
      <c r="G209" t="str">
        <f>VLOOKUP($C209,'[1]LKUP PCNDES'!$F$2:$H$12,2,FALSE)</f>
        <v>Permanent care home residents aged 18 years or over with a preferred place of death recorded</v>
      </c>
      <c r="H209" t="str">
        <f>VLOOKUP($C209,'[1]LKUP PCNDES'!$F$2:$H$12,3,FALSE)</f>
        <v>PREF_DEATH</v>
      </c>
      <c r="I209" t="str">
        <f>VLOOKUP($B209,'[1]LKUP PCNDES'!$C$17:$H$60,4,FALSE)</f>
        <v>NHS South East London ICB</v>
      </c>
      <c r="J209" t="str">
        <f>VLOOKUP($B209,'[1]LKUP PCNDES'!$C$17:$H$60,6,FALSE)</f>
        <v>SEL</v>
      </c>
      <c r="S209" s="97" t="s">
        <v>114</v>
      </c>
      <c r="T209" s="141">
        <f t="shared" si="39"/>
        <v>0</v>
      </c>
      <c r="U209" s="141">
        <f t="shared" si="39"/>
        <v>0</v>
      </c>
      <c r="V209" s="141">
        <f t="shared" si="39"/>
        <v>0</v>
      </c>
      <c r="W209" s="141">
        <f t="shared" si="39"/>
        <v>0</v>
      </c>
      <c r="X209" s="141">
        <f t="shared" si="39"/>
        <v>0</v>
      </c>
      <c r="Y209" s="141">
        <f t="shared" si="39"/>
        <v>0</v>
      </c>
      <c r="Z209" s="141">
        <f t="shared" si="39"/>
        <v>1.4705882352941176E-2</v>
      </c>
      <c r="AA209" s="141">
        <f t="shared" si="39"/>
        <v>1.4084507042253521E-2</v>
      </c>
      <c r="AB209" s="141">
        <f t="shared" si="39"/>
        <v>1.4285714285714285E-2</v>
      </c>
      <c r="AC209" s="141">
        <f t="shared" si="39"/>
        <v>4.9382716049382713E-2</v>
      </c>
      <c r="AD209" s="141">
        <f t="shared" si="39"/>
        <v>7.4999999999999997E-2</v>
      </c>
      <c r="AE209" s="141">
        <f t="shared" si="39"/>
        <v>0.10526315789473684</v>
      </c>
      <c r="AF209" s="141" t="e">
        <f t="shared" si="39"/>
        <v>#N/A</v>
      </c>
    </row>
    <row r="210" spans="1:50" x14ac:dyDescent="0.35">
      <c r="A210" t="s">
        <v>648</v>
      </c>
      <c r="B210" t="s">
        <v>654</v>
      </c>
      <c r="C210" t="s">
        <v>1379</v>
      </c>
      <c r="D210" t="s">
        <v>563</v>
      </c>
      <c r="E210" s="2">
        <v>45169</v>
      </c>
      <c r="F210">
        <v>1693</v>
      </c>
      <c r="G210" t="str">
        <f>VLOOKUP($C210,'[1]LKUP PCNDES'!$F$2:$H$12,2,FALSE)</f>
        <v>Permanent care home residents aged 18 years or over with a preferred place of death recorded</v>
      </c>
      <c r="H210" t="str">
        <f>VLOOKUP($C210,'[1]LKUP PCNDES'!$F$2:$H$12,3,FALSE)</f>
        <v>PREF_DEATH</v>
      </c>
      <c r="I210" t="str">
        <f>VLOOKUP($B210,'[1]LKUP PCNDES'!$C$17:$H$60,4,FALSE)</f>
        <v>NHS South East London ICB</v>
      </c>
      <c r="J210" t="str">
        <f>VLOOKUP($B210,'[1]LKUP PCNDES'!$C$17:$H$60,6,FALSE)</f>
        <v>SEL</v>
      </c>
      <c r="S210" s="97" t="s">
        <v>95</v>
      </c>
      <c r="T210" s="141">
        <f t="shared" si="39"/>
        <v>0</v>
      </c>
      <c r="U210" s="141">
        <f t="shared" si="39"/>
        <v>9.6153846153846159E-3</v>
      </c>
      <c r="V210" s="141">
        <f t="shared" si="39"/>
        <v>6.5359477124183009E-3</v>
      </c>
      <c r="W210" s="141">
        <f t="shared" si="39"/>
        <v>5.0505050505050509E-3</v>
      </c>
      <c r="X210" s="141">
        <f t="shared" si="39"/>
        <v>7.9681274900398405E-3</v>
      </c>
      <c r="Y210" s="141">
        <f t="shared" si="39"/>
        <v>3.4246575342465752E-3</v>
      </c>
      <c r="Z210" s="141">
        <f t="shared" si="39"/>
        <v>9.433962264150943E-3</v>
      </c>
      <c r="AA210" s="141">
        <f t="shared" si="39"/>
        <v>3.4383954154727794E-2</v>
      </c>
      <c r="AB210" s="141">
        <f t="shared" si="39"/>
        <v>4.7872340425531915E-2</v>
      </c>
      <c r="AC210" s="141">
        <f t="shared" si="39"/>
        <v>5.8548009367681501E-2</v>
      </c>
      <c r="AD210" s="141">
        <f t="shared" si="39"/>
        <v>6.6666666666666666E-2</v>
      </c>
      <c r="AE210" s="141">
        <f t="shared" si="39"/>
        <v>9.0909090909090912E-2</v>
      </c>
      <c r="AF210" s="141" t="e">
        <f t="shared" si="39"/>
        <v>#N/A</v>
      </c>
    </row>
    <row r="211" spans="1:50" x14ac:dyDescent="0.35">
      <c r="A211" t="s">
        <v>648</v>
      </c>
      <c r="B211" t="s">
        <v>654</v>
      </c>
      <c r="C211" t="s">
        <v>1379</v>
      </c>
      <c r="D211" t="s">
        <v>563</v>
      </c>
      <c r="E211" s="2">
        <v>45199</v>
      </c>
      <c r="F211">
        <v>1750</v>
      </c>
      <c r="G211" t="str">
        <f>VLOOKUP($C211,'[1]LKUP PCNDES'!$F$2:$H$12,2,FALSE)</f>
        <v>Permanent care home residents aged 18 years or over with a preferred place of death recorded</v>
      </c>
      <c r="H211" t="str">
        <f>VLOOKUP($C211,'[1]LKUP PCNDES'!$F$2:$H$12,3,FALSE)</f>
        <v>PREF_DEATH</v>
      </c>
      <c r="I211" t="str">
        <f>VLOOKUP($B211,'[1]LKUP PCNDES'!$C$17:$H$60,4,FALSE)</f>
        <v>NHS South East London ICB</v>
      </c>
      <c r="J211" t="str">
        <f>VLOOKUP($B211,'[1]LKUP PCNDES'!$C$17:$H$60,6,FALSE)</f>
        <v>SEL</v>
      </c>
      <c r="S211" s="97" t="s">
        <v>626</v>
      </c>
      <c r="T211" s="141">
        <f t="shared" si="39"/>
        <v>4.2895442359249331E-2</v>
      </c>
      <c r="U211" s="141">
        <f t="shared" si="39"/>
        <v>5.0139275766016712E-2</v>
      </c>
      <c r="V211" s="141">
        <f t="shared" si="39"/>
        <v>4.4367283950617287E-2</v>
      </c>
      <c r="W211" s="141">
        <f t="shared" si="39"/>
        <v>4.3643819566490917E-2</v>
      </c>
      <c r="X211" s="141">
        <f t="shared" si="39"/>
        <v>4.2954031650339113E-2</v>
      </c>
      <c r="Y211" s="141">
        <f t="shared" si="39"/>
        <v>5.8427910886927281E-2</v>
      </c>
      <c r="Z211" s="141">
        <f t="shared" si="39"/>
        <v>5.6621004566210047E-2</v>
      </c>
      <c r="AA211" s="141">
        <f t="shared" si="39"/>
        <v>4.8509437290527431E-2</v>
      </c>
      <c r="AB211" s="141">
        <f t="shared" si="39"/>
        <v>4.5894115718734634E-2</v>
      </c>
      <c r="AC211" s="141">
        <f t="shared" si="39"/>
        <v>4.4189602446483178E-2</v>
      </c>
      <c r="AD211" s="141">
        <f t="shared" si="39"/>
        <v>4.4334256963686744E-2</v>
      </c>
      <c r="AE211" s="141">
        <f t="shared" si="39"/>
        <v>4.7900082349711777E-2</v>
      </c>
      <c r="AF211" s="141" t="e">
        <f t="shared" si="39"/>
        <v>#N/A</v>
      </c>
    </row>
    <row r="212" spans="1:50" x14ac:dyDescent="0.35">
      <c r="A212" t="s">
        <v>648</v>
      </c>
      <c r="B212" t="s">
        <v>654</v>
      </c>
      <c r="C212" t="s">
        <v>1379</v>
      </c>
      <c r="D212" t="s">
        <v>563</v>
      </c>
      <c r="E212" s="2">
        <v>45230</v>
      </c>
      <c r="F212">
        <v>1777</v>
      </c>
      <c r="G212" t="str">
        <f>VLOOKUP($C212,'[1]LKUP PCNDES'!$F$2:$H$12,2,FALSE)</f>
        <v>Permanent care home residents aged 18 years or over with a preferred place of death recorded</v>
      </c>
      <c r="H212" t="str">
        <f>VLOOKUP($C212,'[1]LKUP PCNDES'!$F$2:$H$12,3,FALSE)</f>
        <v>PREF_DEATH</v>
      </c>
      <c r="I212" t="str">
        <f>VLOOKUP($B212,'[1]LKUP PCNDES'!$C$17:$H$60,4,FALSE)</f>
        <v>NHS South East London ICB</v>
      </c>
      <c r="J212" t="str">
        <f>VLOOKUP($B212,'[1]LKUP PCNDES'!$C$17:$H$60,6,FALSE)</f>
        <v>SEL</v>
      </c>
    </row>
    <row r="213" spans="1:50" x14ac:dyDescent="0.35">
      <c r="A213" t="s">
        <v>648</v>
      </c>
      <c r="B213" t="s">
        <v>654</v>
      </c>
      <c r="C213" t="s">
        <v>1379</v>
      </c>
      <c r="D213" t="s">
        <v>563</v>
      </c>
      <c r="E213" s="2">
        <v>45260</v>
      </c>
      <c r="F213">
        <v>1777</v>
      </c>
      <c r="G213" t="str">
        <f>VLOOKUP($C213,'[1]LKUP PCNDES'!$F$2:$H$12,2,FALSE)</f>
        <v>Permanent care home residents aged 18 years or over with a preferred place of death recorded</v>
      </c>
      <c r="H213" t="str">
        <f>VLOOKUP($C213,'[1]LKUP PCNDES'!$F$2:$H$12,3,FALSE)</f>
        <v>PREF_DEATH</v>
      </c>
      <c r="I213" t="str">
        <f>VLOOKUP($B213,'[1]LKUP PCNDES'!$C$17:$H$60,4,FALSE)</f>
        <v>NHS South East London ICB</v>
      </c>
      <c r="J213" t="str">
        <f>VLOOKUP($B213,'[1]LKUP PCNDES'!$C$17:$H$60,6,FALSE)</f>
        <v>SEL</v>
      </c>
    </row>
    <row r="214" spans="1:50" x14ac:dyDescent="0.35">
      <c r="A214" t="s">
        <v>648</v>
      </c>
      <c r="B214" t="s">
        <v>654</v>
      </c>
      <c r="C214" t="s">
        <v>1379</v>
      </c>
      <c r="D214" t="s">
        <v>563</v>
      </c>
      <c r="E214" s="2">
        <v>45291</v>
      </c>
      <c r="F214">
        <v>1796</v>
      </c>
      <c r="G214" t="str">
        <f>VLOOKUP($C214,'[1]LKUP PCNDES'!$F$2:$H$12,2,FALSE)</f>
        <v>Permanent care home residents aged 18 years or over with a preferred place of death recorded</v>
      </c>
      <c r="H214" t="str">
        <f>VLOOKUP($C214,'[1]LKUP PCNDES'!$F$2:$H$12,3,FALSE)</f>
        <v>PREF_DEATH</v>
      </c>
      <c r="I214" t="str">
        <f>VLOOKUP($B214,'[1]LKUP PCNDES'!$C$17:$H$60,4,FALSE)</f>
        <v>NHS South East London ICB</v>
      </c>
      <c r="J214" t="str">
        <f>VLOOKUP($B214,'[1]LKUP PCNDES'!$C$17:$H$60,6,FALSE)</f>
        <v>SEL</v>
      </c>
    </row>
    <row r="215" spans="1:50" x14ac:dyDescent="0.35">
      <c r="A215" t="s">
        <v>648</v>
      </c>
      <c r="B215" t="s">
        <v>654</v>
      </c>
      <c r="C215" t="s">
        <v>1379</v>
      </c>
      <c r="D215" t="s">
        <v>563</v>
      </c>
      <c r="E215" s="2">
        <v>45322</v>
      </c>
      <c r="F215">
        <v>1862</v>
      </c>
      <c r="G215" t="str">
        <f>VLOOKUP($C215,'[1]LKUP PCNDES'!$F$2:$H$12,2,FALSE)</f>
        <v>Permanent care home residents aged 18 years or over with a preferred place of death recorded</v>
      </c>
      <c r="H215" t="str">
        <f>VLOOKUP($C215,'[1]LKUP PCNDES'!$F$2:$H$12,3,FALSE)</f>
        <v>PREF_DEATH</v>
      </c>
      <c r="I215" t="str">
        <f>VLOOKUP($B215,'[1]LKUP PCNDES'!$C$17:$H$60,4,FALSE)</f>
        <v>NHS South East London ICB</v>
      </c>
      <c r="J215" t="str">
        <f>VLOOKUP($B215,'[1]LKUP PCNDES'!$C$17:$H$60,6,FALSE)</f>
        <v>SEL</v>
      </c>
    </row>
    <row r="216" spans="1:50" x14ac:dyDescent="0.35">
      <c r="A216" t="s">
        <v>648</v>
      </c>
      <c r="B216" t="s">
        <v>654</v>
      </c>
      <c r="C216" t="s">
        <v>1379</v>
      </c>
      <c r="D216" t="s">
        <v>563</v>
      </c>
      <c r="E216" s="2">
        <v>45351</v>
      </c>
      <c r="F216">
        <v>1877</v>
      </c>
      <c r="G216" t="str">
        <f>VLOOKUP($C216,'[1]LKUP PCNDES'!$F$2:$H$12,2,FALSE)</f>
        <v>Permanent care home residents aged 18 years or over with a preferred place of death recorded</v>
      </c>
      <c r="H216" t="str">
        <f>VLOOKUP($C216,'[1]LKUP PCNDES'!$F$2:$H$12,3,FALSE)</f>
        <v>PREF_DEATH</v>
      </c>
      <c r="I216" t="str">
        <f>VLOOKUP($B216,'[1]LKUP PCNDES'!$C$17:$H$60,4,FALSE)</f>
        <v>NHS South East London ICB</v>
      </c>
      <c r="J216" t="str">
        <f>VLOOKUP($B216,'[1]LKUP PCNDES'!$C$17:$H$60,6,FALSE)</f>
        <v>SEL</v>
      </c>
      <c r="Q216" s="215" t="str">
        <f>AB216</f>
        <v>Theme</v>
      </c>
      <c r="R216" s="200" t="s">
        <v>21</v>
      </c>
      <c r="S216" s="21"/>
      <c r="T216" s="21"/>
      <c r="U216" s="21"/>
      <c r="V216" s="21"/>
      <c r="W216" s="21"/>
      <c r="X216" s="21"/>
      <c r="Y216" s="21"/>
      <c r="Z216" s="21"/>
      <c r="AA216" s="21"/>
      <c r="AB216" s="11" t="s">
        <v>1355</v>
      </c>
    </row>
    <row r="217" spans="1:50" x14ac:dyDescent="0.35">
      <c r="A217" t="s">
        <v>648</v>
      </c>
      <c r="B217" t="s">
        <v>654</v>
      </c>
      <c r="C217" t="s">
        <v>1379</v>
      </c>
      <c r="D217" t="s">
        <v>563</v>
      </c>
      <c r="E217" s="2">
        <v>45382</v>
      </c>
      <c r="F217">
        <v>1927</v>
      </c>
      <c r="G217" t="str">
        <f>VLOOKUP($C217,'[1]LKUP PCNDES'!$F$2:$H$12,2,FALSE)</f>
        <v>Permanent care home residents aged 18 years or over with a preferred place of death recorded</v>
      </c>
      <c r="H217" t="str">
        <f>VLOOKUP($C217,'[1]LKUP PCNDES'!$F$2:$H$12,3,FALSE)</f>
        <v>PREF_DEATH</v>
      </c>
      <c r="I217" t="str">
        <f>VLOOKUP($B217,'[1]LKUP PCNDES'!$C$17:$H$60,4,FALSE)</f>
        <v>NHS South East London ICB</v>
      </c>
      <c r="J217" t="str">
        <f>VLOOKUP($B217,'[1]LKUP PCNDES'!$C$17:$H$60,6,FALSE)</f>
        <v>SEL</v>
      </c>
      <c r="Q217" s="215" t="str">
        <f>AB217</f>
        <v>PREF_DEATH</v>
      </c>
      <c r="R217" s="21" t="s">
        <v>1380</v>
      </c>
      <c r="S217" s="21"/>
      <c r="T217" s="21"/>
      <c r="U217" s="21"/>
      <c r="V217" s="21"/>
      <c r="W217" s="21"/>
      <c r="X217" s="21"/>
      <c r="Y217" s="21"/>
      <c r="Z217" s="21"/>
      <c r="AA217" s="21"/>
      <c r="AB217" t="s">
        <v>1381</v>
      </c>
    </row>
    <row r="218" spans="1:50" x14ac:dyDescent="0.35">
      <c r="A218" t="s">
        <v>648</v>
      </c>
      <c r="B218" t="s">
        <v>654</v>
      </c>
      <c r="C218" t="s">
        <v>1363</v>
      </c>
      <c r="D218" t="s">
        <v>700</v>
      </c>
      <c r="E218" s="2">
        <v>45046</v>
      </c>
      <c r="F218">
        <v>1</v>
      </c>
      <c r="G218" t="str">
        <f>VLOOKUP($C218,'[1]LKUP PCNDES'!$F$2:$H$12,2,FALSE)</f>
        <v>Number of Multidisciplinary Team meetings</v>
      </c>
      <c r="H218" t="str">
        <f>VLOOKUP($C218,'[1]LKUP PCNDES'!$F$2:$H$12,3,FALSE)</f>
        <v>MDT</v>
      </c>
      <c r="I218" t="str">
        <f>VLOOKUP($B218,'[1]LKUP PCNDES'!$C$17:$H$60,4,FALSE)</f>
        <v>NHS South East London ICB</v>
      </c>
      <c r="J218" t="str">
        <f>VLOOKUP($B218,'[1]LKUP PCNDES'!$C$17:$H$60,6,FALSE)</f>
        <v>SEL</v>
      </c>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row>
    <row r="219" spans="1:50" ht="15.5" x14ac:dyDescent="0.35">
      <c r="A219" t="s">
        <v>648</v>
      </c>
      <c r="B219" t="s">
        <v>654</v>
      </c>
      <c r="C219" t="s">
        <v>1363</v>
      </c>
      <c r="D219" t="s">
        <v>700</v>
      </c>
      <c r="E219" s="2">
        <v>45077</v>
      </c>
      <c r="F219">
        <v>1</v>
      </c>
      <c r="G219" t="str">
        <f>VLOOKUP($C219,'[1]LKUP PCNDES'!$F$2:$H$12,2,FALSE)</f>
        <v>Number of Multidisciplinary Team meetings</v>
      </c>
      <c r="H219" t="str">
        <f>VLOOKUP($C219,'[1]LKUP PCNDES'!$F$2:$H$12,3,FALSE)</f>
        <v>MDT</v>
      </c>
      <c r="I219" t="str">
        <f>VLOOKUP($B219,'[1]LKUP PCNDES'!$C$17:$H$60,4,FALSE)</f>
        <v>NHS South East London ICB</v>
      </c>
      <c r="J219" t="str">
        <f>VLOOKUP($B219,'[1]LKUP PCNDES'!$C$17:$H$60,6,FALSE)</f>
        <v>SEL</v>
      </c>
      <c r="S219" s="17" t="s">
        <v>1371</v>
      </c>
      <c r="T219" s="17"/>
      <c r="U219" s="17"/>
      <c r="V219" s="17"/>
      <c r="W219" s="17"/>
    </row>
    <row r="220" spans="1:50" x14ac:dyDescent="0.35">
      <c r="A220" t="s">
        <v>648</v>
      </c>
      <c r="B220" t="s">
        <v>654</v>
      </c>
      <c r="C220" t="s">
        <v>1363</v>
      </c>
      <c r="D220" t="s">
        <v>700</v>
      </c>
      <c r="E220" s="2">
        <v>45107</v>
      </c>
      <c r="F220">
        <v>5</v>
      </c>
      <c r="G220" t="str">
        <f>VLOOKUP($C220,'[1]LKUP PCNDES'!$F$2:$H$12,2,FALSE)</f>
        <v>Number of Multidisciplinary Team meetings</v>
      </c>
      <c r="H220" t="str">
        <f>VLOOKUP($C220,'[1]LKUP PCNDES'!$F$2:$H$12,3,FALSE)</f>
        <v>MDT</v>
      </c>
      <c r="I220" t="str">
        <f>VLOOKUP($B220,'[1]LKUP PCNDES'!$C$17:$H$60,4,FALSE)</f>
        <v>NHS South East London ICB</v>
      </c>
      <c r="J220" t="str">
        <f>VLOOKUP($B220,'[1]LKUP PCNDES'!$C$17:$H$60,6,FALSE)</f>
        <v>SEL</v>
      </c>
      <c r="S220" s="7" t="s">
        <v>638</v>
      </c>
      <c r="T220" s="7"/>
      <c r="U220" s="7"/>
      <c r="V220" s="7"/>
      <c r="W220" s="7"/>
      <c r="X220" s="7"/>
      <c r="Y220" s="94" t="s">
        <v>648</v>
      </c>
      <c r="Z220" s="7"/>
      <c r="AA220" s="7"/>
    </row>
    <row r="221" spans="1:50" x14ac:dyDescent="0.35">
      <c r="A221" t="s">
        <v>648</v>
      </c>
      <c r="B221" t="s">
        <v>654</v>
      </c>
      <c r="C221" t="s">
        <v>1363</v>
      </c>
      <c r="D221" t="s">
        <v>700</v>
      </c>
      <c r="E221" s="2">
        <v>45138</v>
      </c>
      <c r="F221">
        <v>5</v>
      </c>
      <c r="G221" t="str">
        <f>VLOOKUP($C221,'[1]LKUP PCNDES'!$F$2:$H$12,2,FALSE)</f>
        <v>Number of Multidisciplinary Team meetings</v>
      </c>
      <c r="H221" t="str">
        <f>VLOOKUP($C221,'[1]LKUP PCNDES'!$F$2:$H$12,3,FALSE)</f>
        <v>MDT</v>
      </c>
      <c r="I221" t="str">
        <f>VLOOKUP($B221,'[1]LKUP PCNDES'!$C$17:$H$60,4,FALSE)</f>
        <v>NHS South East London ICB</v>
      </c>
      <c r="J221" t="str">
        <f>VLOOKUP($B221,'[1]LKUP PCNDES'!$C$17:$H$60,6,FALSE)</f>
        <v>SEL</v>
      </c>
      <c r="S221" s="7" t="s">
        <v>641</v>
      </c>
      <c r="T221" s="7"/>
      <c r="U221" s="7"/>
      <c r="V221" s="7"/>
      <c r="W221" s="7"/>
      <c r="X221" s="7"/>
      <c r="Y221" s="94" t="s">
        <v>563</v>
      </c>
      <c r="Z221" s="7"/>
      <c r="AA221" s="7"/>
    </row>
    <row r="222" spans="1:50" x14ac:dyDescent="0.35">
      <c r="A222" t="s">
        <v>648</v>
      </c>
      <c r="B222" t="s">
        <v>654</v>
      </c>
      <c r="C222" t="s">
        <v>1363</v>
      </c>
      <c r="D222" t="s">
        <v>700</v>
      </c>
      <c r="E222" s="2">
        <v>45169</v>
      </c>
      <c r="F222">
        <v>5</v>
      </c>
      <c r="G222" t="str">
        <f>VLOOKUP($C222,'[1]LKUP PCNDES'!$F$2:$H$12,2,FALSE)</f>
        <v>Number of Multidisciplinary Team meetings</v>
      </c>
      <c r="H222" t="str">
        <f>VLOOKUP($C222,'[1]LKUP PCNDES'!$F$2:$H$12,3,FALSE)</f>
        <v>MDT</v>
      </c>
      <c r="I222" t="str">
        <f>VLOOKUP($B222,'[1]LKUP PCNDES'!$C$17:$H$60,4,FALSE)</f>
        <v>NHS South East London ICB</v>
      </c>
      <c r="J222" t="str">
        <f>VLOOKUP($B222,'[1]LKUP PCNDES'!$C$17:$H$60,6,FALSE)</f>
        <v>SEL</v>
      </c>
      <c r="S222" s="7" t="s">
        <v>640</v>
      </c>
      <c r="T222" s="7"/>
      <c r="U222" s="7"/>
      <c r="V222" s="7"/>
      <c r="W222" s="7"/>
      <c r="X222" s="7"/>
      <c r="Y222" s="94" t="s">
        <v>1379</v>
      </c>
      <c r="Z222" s="7"/>
      <c r="AA222" s="7"/>
    </row>
    <row r="223" spans="1:50" x14ac:dyDescent="0.35">
      <c r="A223" t="s">
        <v>648</v>
      </c>
      <c r="B223" t="s">
        <v>654</v>
      </c>
      <c r="C223" t="s">
        <v>1363</v>
      </c>
      <c r="D223" t="s">
        <v>700</v>
      </c>
      <c r="E223" s="2">
        <v>45199</v>
      </c>
      <c r="F223">
        <v>5</v>
      </c>
      <c r="G223" t="str">
        <f>VLOOKUP($C223,'[1]LKUP PCNDES'!$F$2:$H$12,2,FALSE)</f>
        <v>Number of Multidisciplinary Team meetings</v>
      </c>
      <c r="H223" t="str">
        <f>VLOOKUP($C223,'[1]LKUP PCNDES'!$F$2:$H$12,3,FALSE)</f>
        <v>MDT</v>
      </c>
      <c r="I223" t="str">
        <f>VLOOKUP($B223,'[1]LKUP PCNDES'!$C$17:$H$60,4,FALSE)</f>
        <v>NHS South East London ICB</v>
      </c>
      <c r="J223" t="str">
        <f>VLOOKUP($B223,'[1]LKUP PCNDES'!$C$17:$H$60,6,FALSE)</f>
        <v>SEL</v>
      </c>
      <c r="S223" s="7"/>
      <c r="T223" s="7"/>
      <c r="U223" s="7"/>
      <c r="V223" s="7"/>
      <c r="W223" s="7"/>
      <c r="X223" s="7"/>
      <c r="Y223" s="7"/>
      <c r="Z223" s="7"/>
      <c r="AA223" s="7"/>
    </row>
    <row r="224" spans="1:50" x14ac:dyDescent="0.35">
      <c r="A224" t="s">
        <v>648</v>
      </c>
      <c r="B224" t="s">
        <v>654</v>
      </c>
      <c r="C224" t="s">
        <v>1363</v>
      </c>
      <c r="D224" t="s">
        <v>700</v>
      </c>
      <c r="E224" s="2">
        <v>45230</v>
      </c>
      <c r="F224">
        <v>4</v>
      </c>
      <c r="G224" t="str">
        <f>VLOOKUP($C224,'[1]LKUP PCNDES'!$F$2:$H$12,2,FALSE)</f>
        <v>Number of Multidisciplinary Team meetings</v>
      </c>
      <c r="H224" t="str">
        <f>VLOOKUP($C224,'[1]LKUP PCNDES'!$F$2:$H$12,3,FALSE)</f>
        <v>MDT</v>
      </c>
      <c r="I224" t="str">
        <f>VLOOKUP($B224,'[1]LKUP PCNDES'!$C$17:$H$60,4,FALSE)</f>
        <v>NHS South East London ICB</v>
      </c>
      <c r="J224" t="str">
        <f>VLOOKUP($B224,'[1]LKUP PCNDES'!$C$17:$H$60,6,FALSE)</f>
        <v>SEL</v>
      </c>
      <c r="S224" s="7" t="s">
        <v>649</v>
      </c>
      <c r="T224" s="7"/>
      <c r="U224" s="7"/>
      <c r="V224" s="7"/>
      <c r="W224" s="7"/>
      <c r="X224" s="7" t="s">
        <v>642</v>
      </c>
      <c r="Y224" s="7"/>
      <c r="Z224" s="7"/>
      <c r="AA224" s="7"/>
    </row>
    <row r="225" spans="1:49" x14ac:dyDescent="0.35">
      <c r="A225" t="s">
        <v>648</v>
      </c>
      <c r="B225" t="s">
        <v>654</v>
      </c>
      <c r="C225" t="s">
        <v>1363</v>
      </c>
      <c r="D225" t="s">
        <v>700</v>
      </c>
      <c r="E225" s="2">
        <v>45260</v>
      </c>
      <c r="F225">
        <v>4</v>
      </c>
      <c r="G225" t="str">
        <f>VLOOKUP($C225,'[1]LKUP PCNDES'!$F$2:$H$12,2,FALSE)</f>
        <v>Number of Multidisciplinary Team meetings</v>
      </c>
      <c r="H225" t="str">
        <f>VLOOKUP($C225,'[1]LKUP PCNDES'!$F$2:$H$12,3,FALSE)</f>
        <v>MDT</v>
      </c>
      <c r="I225" t="str">
        <f>VLOOKUP($B225,'[1]LKUP PCNDES'!$C$17:$H$60,4,FALSE)</f>
        <v>NHS South East London ICB</v>
      </c>
      <c r="J225" t="str">
        <f>VLOOKUP($B225,'[1]LKUP PCNDES'!$C$17:$H$60,6,FALSE)</f>
        <v>SEL</v>
      </c>
      <c r="S225" s="7" t="s">
        <v>639</v>
      </c>
      <c r="T225" s="9">
        <v>44681</v>
      </c>
      <c r="U225" s="9">
        <v>44712</v>
      </c>
      <c r="V225" s="9">
        <v>44742</v>
      </c>
      <c r="W225" s="9">
        <v>44773</v>
      </c>
      <c r="X225" s="9">
        <v>44804</v>
      </c>
      <c r="Y225" s="9">
        <v>44834</v>
      </c>
      <c r="Z225" s="9">
        <v>44865</v>
      </c>
      <c r="AA225" s="9">
        <v>44895</v>
      </c>
      <c r="AB225" s="9">
        <v>44926</v>
      </c>
      <c r="AC225" s="9">
        <v>44957</v>
      </c>
      <c r="AD225" s="9">
        <v>44985</v>
      </c>
      <c r="AE225" s="9">
        <v>45016</v>
      </c>
      <c r="AF225" s="9">
        <v>45046</v>
      </c>
      <c r="AG225" s="9">
        <v>45077</v>
      </c>
      <c r="AH225" s="9">
        <v>45107</v>
      </c>
      <c r="AI225" s="9">
        <v>45138</v>
      </c>
      <c r="AJ225" s="9">
        <v>45169</v>
      </c>
      <c r="AK225" s="9">
        <v>45199</v>
      </c>
      <c r="AL225" s="9">
        <v>45230</v>
      </c>
      <c r="AM225" s="9">
        <v>45260</v>
      </c>
      <c r="AN225" s="9">
        <v>45291</v>
      </c>
      <c r="AO225" s="9">
        <v>45322</v>
      </c>
      <c r="AP225" s="9">
        <v>45351</v>
      </c>
      <c r="AQ225" s="9">
        <v>45382</v>
      </c>
      <c r="AR225" s="9"/>
      <c r="AS225" s="9"/>
      <c r="AT225" s="9"/>
      <c r="AU225" s="9"/>
      <c r="AV225" s="9"/>
      <c r="AW225" s="9"/>
    </row>
    <row r="226" spans="1:49" x14ac:dyDescent="0.35">
      <c r="A226" t="s">
        <v>648</v>
      </c>
      <c r="B226" t="s">
        <v>654</v>
      </c>
      <c r="C226" t="s">
        <v>1363</v>
      </c>
      <c r="D226" t="s">
        <v>700</v>
      </c>
      <c r="E226" s="2">
        <v>45291</v>
      </c>
      <c r="F226">
        <v>4</v>
      </c>
      <c r="G226" t="str">
        <f>VLOOKUP($C226,'[1]LKUP PCNDES'!$F$2:$H$12,2,FALSE)</f>
        <v>Number of Multidisciplinary Team meetings</v>
      </c>
      <c r="H226" t="str">
        <f>VLOOKUP($C226,'[1]LKUP PCNDES'!$F$2:$H$12,3,FALSE)</f>
        <v>MDT</v>
      </c>
      <c r="I226" t="str">
        <f>VLOOKUP($B226,'[1]LKUP PCNDES'!$C$17:$H$60,4,FALSE)</f>
        <v>NHS South East London ICB</v>
      </c>
      <c r="J226" t="str">
        <f>VLOOKUP($B226,'[1]LKUP PCNDES'!$C$17:$H$60,6,FALSE)</f>
        <v>SEL</v>
      </c>
      <c r="R226" t="s">
        <v>106</v>
      </c>
      <c r="S226" t="s">
        <v>651</v>
      </c>
      <c r="T226" s="177"/>
      <c r="U226" s="177"/>
      <c r="V226" s="177"/>
      <c r="W226" s="177"/>
      <c r="X226" s="177"/>
      <c r="Y226" s="177"/>
      <c r="Z226" s="177"/>
      <c r="AA226" s="177"/>
      <c r="AB226" s="177"/>
      <c r="AC226" s="177"/>
      <c r="AD226" s="177"/>
      <c r="AE226" s="177"/>
      <c r="AF226">
        <f>SUMIFS('PCN DES MetricDATA 23-24'!$F:$F,'PCN DES MetricDATA 23-24'!$B:$B,'PCN DES MetricDATA 23-24'!$S226,'PCN DES MetricDATA 23-24'!$C:$C,'PCN DES MetricDATA 23-24'!$Y$222,'PCN DES MetricDATA 23-24'!$D:$D,'PCN DES MetricDATA 23-24'!$Y$221,'PCN DES MetricDATA 23-24'!$E:$E,'PCN DES MetricDATA 23-24'!AF$164)</f>
        <v>1637</v>
      </c>
      <c r="AG226">
        <f>SUMIFS('PCN DES MetricDATA 23-24'!$F:$F,'PCN DES MetricDATA 23-24'!$B:$B,'PCN DES MetricDATA 23-24'!$S226,'PCN DES MetricDATA 23-24'!$C:$C,'PCN DES MetricDATA 23-24'!$Y$222,'PCN DES MetricDATA 23-24'!$D:$D,'PCN DES MetricDATA 23-24'!$Y$221,'PCN DES MetricDATA 23-24'!$E:$E,'PCN DES MetricDATA 23-24'!AG$164)</f>
        <v>1600</v>
      </c>
      <c r="AH226">
        <f>SUMIFS('PCN DES MetricDATA 23-24'!$F:$F,'PCN DES MetricDATA 23-24'!$B:$B,'PCN DES MetricDATA 23-24'!$S226,'PCN DES MetricDATA 23-24'!$C:$C,'PCN DES MetricDATA 23-24'!$Y$222,'PCN DES MetricDATA 23-24'!$D:$D,'PCN DES MetricDATA 23-24'!$Y$221,'PCN DES MetricDATA 23-24'!$E:$E,'PCN DES MetricDATA 23-24'!AH$164)</f>
        <v>1703</v>
      </c>
      <c r="AI226">
        <f>SUMIFS('PCN DES MetricDATA 23-24'!$F:$F,'PCN DES MetricDATA 23-24'!$B:$B,'PCN DES MetricDATA 23-24'!$S226,'PCN DES MetricDATA 23-24'!$C:$C,'PCN DES MetricDATA 23-24'!$Y$222,'PCN DES MetricDATA 23-24'!$D:$D,'PCN DES MetricDATA 23-24'!$Y$221,'PCN DES MetricDATA 23-24'!$E:$E,'PCN DES MetricDATA 23-24'!AI$164)</f>
        <v>1708</v>
      </c>
      <c r="AJ226">
        <f>SUMIFS('PCN DES MetricDATA 23-24'!$F:$F,'PCN DES MetricDATA 23-24'!$B:$B,'PCN DES MetricDATA 23-24'!$S226,'PCN DES MetricDATA 23-24'!$C:$C,'PCN DES MetricDATA 23-24'!$Y$222,'PCN DES MetricDATA 23-24'!$D:$D,'PCN DES MetricDATA 23-24'!$Y$221,'PCN DES MetricDATA 23-24'!$E:$E,'PCN DES MetricDATA 23-24'!AJ$164)</f>
        <v>1562</v>
      </c>
      <c r="AK226">
        <f>SUMIFS('PCN DES MetricDATA 23-24'!$F:$F,'PCN DES MetricDATA 23-24'!$B:$B,'PCN DES MetricDATA 23-24'!$S226,'PCN DES MetricDATA 23-24'!$C:$C,'PCN DES MetricDATA 23-24'!$Y$222,'PCN DES MetricDATA 23-24'!$D:$D,'PCN DES MetricDATA 23-24'!$Y$221,'PCN DES MetricDATA 23-24'!$E:$E,'PCN DES MetricDATA 23-24'!AK$164)</f>
        <v>1752</v>
      </c>
      <c r="AL226">
        <f>SUMIFS('PCN DES MetricDATA 23-24'!$F:$F,'PCN DES MetricDATA 23-24'!$B:$B,'PCN DES MetricDATA 23-24'!$S226,'PCN DES MetricDATA 23-24'!$C:$C,'PCN DES MetricDATA 23-24'!$Y$222,'PCN DES MetricDATA 23-24'!$D:$D,'PCN DES MetricDATA 23-24'!$Y$221,'PCN DES MetricDATA 23-24'!$E:$E,'PCN DES MetricDATA 23-24'!AL$164)</f>
        <v>1710</v>
      </c>
      <c r="AM226">
        <f>SUMIFS('PCN DES MetricDATA 23-24'!$F:$F,'PCN DES MetricDATA 23-24'!$B:$B,'PCN DES MetricDATA 23-24'!$S226,'PCN DES MetricDATA 23-24'!$C:$C,'PCN DES MetricDATA 23-24'!$Y$222,'PCN DES MetricDATA 23-24'!$D:$D,'PCN DES MetricDATA 23-24'!$Y$221,'PCN DES MetricDATA 23-24'!$E:$E,'PCN DES MetricDATA 23-24'!AM$164)</f>
        <v>1733</v>
      </c>
      <c r="AN226">
        <f>SUMIFS('PCN DES MetricDATA 23-24'!$F:$F,'PCN DES MetricDATA 23-24'!$B:$B,'PCN DES MetricDATA 23-24'!$S226,'PCN DES MetricDATA 23-24'!$C:$C,'PCN DES MetricDATA 23-24'!$Y$222,'PCN DES MetricDATA 23-24'!$D:$D,'PCN DES MetricDATA 23-24'!$Y$221,'PCN DES MetricDATA 23-24'!$E:$E,'PCN DES MetricDATA 23-24'!AN$164)</f>
        <v>1901</v>
      </c>
      <c r="AO226">
        <f>SUMIFS('PCN DES MetricDATA 23-24'!$F:$F,'PCN DES MetricDATA 23-24'!$B:$B,'PCN DES MetricDATA 23-24'!$S226,'PCN DES MetricDATA 23-24'!$C:$C,'PCN DES MetricDATA 23-24'!$Y$222,'PCN DES MetricDATA 23-24'!$D:$D,'PCN DES MetricDATA 23-24'!$Y$221,'PCN DES MetricDATA 23-24'!$E:$E,'PCN DES MetricDATA 23-24'!AO$164)</f>
        <v>2015</v>
      </c>
      <c r="AP226">
        <f>SUMIFS('PCN DES MetricDATA 23-24'!$F:$F,'PCN DES MetricDATA 23-24'!$B:$B,'PCN DES MetricDATA 23-24'!$S226,'PCN DES MetricDATA 23-24'!$C:$C,'PCN DES MetricDATA 23-24'!$Y$222,'PCN DES MetricDATA 23-24'!$D:$D,'PCN DES MetricDATA 23-24'!$Y$221,'PCN DES MetricDATA 23-24'!$E:$E,'PCN DES MetricDATA 23-24'!AP$164)</f>
        <v>2135</v>
      </c>
      <c r="AQ226">
        <f>SUMIFS('PCN DES MetricDATA 23-24'!$F:$F,'PCN DES MetricDATA 23-24'!$B:$B,'PCN DES MetricDATA 23-24'!$S226,'PCN DES MetricDATA 23-24'!$C:$C,'PCN DES MetricDATA 23-24'!$Y$222,'PCN DES MetricDATA 23-24'!$D:$D,'PCN DES MetricDATA 23-24'!$Y$221,'PCN DES MetricDATA 23-24'!$E:$E,'PCN DES MetricDATA 23-24'!AQ$164)</f>
        <v>2219</v>
      </c>
    </row>
    <row r="227" spans="1:49" x14ac:dyDescent="0.35">
      <c r="A227" t="s">
        <v>648</v>
      </c>
      <c r="B227" t="s">
        <v>654</v>
      </c>
      <c r="C227" t="s">
        <v>1363</v>
      </c>
      <c r="D227" t="s">
        <v>700</v>
      </c>
      <c r="E227" s="2">
        <v>45322</v>
      </c>
      <c r="F227">
        <v>4</v>
      </c>
      <c r="G227" t="str">
        <f>VLOOKUP($C227,'[1]LKUP PCNDES'!$F$2:$H$12,2,FALSE)</f>
        <v>Number of Multidisciplinary Team meetings</v>
      </c>
      <c r="H227" t="str">
        <f>VLOOKUP($C227,'[1]LKUP PCNDES'!$F$2:$H$12,3,FALSE)</f>
        <v>MDT</v>
      </c>
      <c r="I227" t="str">
        <f>VLOOKUP($B227,'[1]LKUP PCNDES'!$C$17:$H$60,4,FALSE)</f>
        <v>NHS South East London ICB</v>
      </c>
      <c r="J227" t="str">
        <f>VLOOKUP($B227,'[1]LKUP PCNDES'!$C$17:$H$60,6,FALSE)</f>
        <v>SEL</v>
      </c>
      <c r="R227" t="s">
        <v>108</v>
      </c>
      <c r="S227" t="s">
        <v>652</v>
      </c>
      <c r="T227" s="177"/>
      <c r="U227" s="177"/>
      <c r="V227" s="177"/>
      <c r="W227" s="177"/>
      <c r="X227" s="177"/>
      <c r="Y227" s="177"/>
      <c r="Z227" s="177"/>
      <c r="AA227" s="177"/>
      <c r="AB227" s="177"/>
      <c r="AC227" s="177"/>
      <c r="AD227" s="177"/>
      <c r="AE227" s="177"/>
      <c r="AF227">
        <f>SUMIFS('PCN DES MetricDATA 23-24'!$F:$F,'PCN DES MetricDATA 23-24'!$B:$B,'PCN DES MetricDATA 23-24'!$S227,'PCN DES MetricDATA 23-24'!$C:$C,'PCN DES MetricDATA 23-24'!$Y$222,'PCN DES MetricDATA 23-24'!$D:$D,'PCN DES MetricDATA 23-24'!$Y$221,'PCN DES MetricDATA 23-24'!$E:$E,'PCN DES MetricDATA 23-24'!AF$164)</f>
        <v>987</v>
      </c>
      <c r="AG227">
        <f>SUMIFS('PCN DES MetricDATA 23-24'!$F:$F,'PCN DES MetricDATA 23-24'!$B:$B,'PCN DES MetricDATA 23-24'!$S227,'PCN DES MetricDATA 23-24'!$C:$C,'PCN DES MetricDATA 23-24'!$Y$222,'PCN DES MetricDATA 23-24'!$D:$D,'PCN DES MetricDATA 23-24'!$Y$221,'PCN DES MetricDATA 23-24'!$E:$E,'PCN DES MetricDATA 23-24'!AG$164)</f>
        <v>1019</v>
      </c>
      <c r="AH227">
        <f>SUMIFS('PCN DES MetricDATA 23-24'!$F:$F,'PCN DES MetricDATA 23-24'!$B:$B,'PCN DES MetricDATA 23-24'!$S227,'PCN DES MetricDATA 23-24'!$C:$C,'PCN DES MetricDATA 23-24'!$Y$222,'PCN DES MetricDATA 23-24'!$D:$D,'PCN DES MetricDATA 23-24'!$Y$221,'PCN DES MetricDATA 23-24'!$E:$E,'PCN DES MetricDATA 23-24'!AH$164)</f>
        <v>1042</v>
      </c>
      <c r="AI227">
        <f>SUMIFS('PCN DES MetricDATA 23-24'!$F:$F,'PCN DES MetricDATA 23-24'!$B:$B,'PCN DES MetricDATA 23-24'!$S227,'PCN DES MetricDATA 23-24'!$C:$C,'PCN DES MetricDATA 23-24'!$Y$222,'PCN DES MetricDATA 23-24'!$D:$D,'PCN DES MetricDATA 23-24'!$Y$221,'PCN DES MetricDATA 23-24'!$E:$E,'PCN DES MetricDATA 23-24'!AI$164)</f>
        <v>1106</v>
      </c>
      <c r="AJ227">
        <f>SUMIFS('PCN DES MetricDATA 23-24'!$F:$F,'PCN DES MetricDATA 23-24'!$B:$B,'PCN DES MetricDATA 23-24'!$S227,'PCN DES MetricDATA 23-24'!$C:$C,'PCN DES MetricDATA 23-24'!$Y$222,'PCN DES MetricDATA 23-24'!$D:$D,'PCN DES MetricDATA 23-24'!$Y$221,'PCN DES MetricDATA 23-24'!$E:$E,'PCN DES MetricDATA 23-24'!AJ$164)</f>
        <v>932</v>
      </c>
      <c r="AK227">
        <f>SUMIFS('PCN DES MetricDATA 23-24'!$F:$F,'PCN DES MetricDATA 23-24'!$B:$B,'PCN DES MetricDATA 23-24'!$S227,'PCN DES MetricDATA 23-24'!$C:$C,'PCN DES MetricDATA 23-24'!$Y$222,'PCN DES MetricDATA 23-24'!$D:$D,'PCN DES MetricDATA 23-24'!$Y$221,'PCN DES MetricDATA 23-24'!$E:$E,'PCN DES MetricDATA 23-24'!AK$164)</f>
        <v>1115</v>
      </c>
      <c r="AL227">
        <f>SUMIFS('PCN DES MetricDATA 23-24'!$F:$F,'PCN DES MetricDATA 23-24'!$B:$B,'PCN DES MetricDATA 23-24'!$S227,'PCN DES MetricDATA 23-24'!$C:$C,'PCN DES MetricDATA 23-24'!$Y$222,'PCN DES MetricDATA 23-24'!$D:$D,'PCN DES MetricDATA 23-24'!$Y$221,'PCN DES MetricDATA 23-24'!$E:$E,'PCN DES MetricDATA 23-24'!AL$164)</f>
        <v>1093</v>
      </c>
      <c r="AM227">
        <f>SUMIFS('PCN DES MetricDATA 23-24'!$F:$F,'PCN DES MetricDATA 23-24'!$B:$B,'PCN DES MetricDATA 23-24'!$S227,'PCN DES MetricDATA 23-24'!$C:$C,'PCN DES MetricDATA 23-24'!$Y$222,'PCN DES MetricDATA 23-24'!$D:$D,'PCN DES MetricDATA 23-24'!$Y$221,'PCN DES MetricDATA 23-24'!$E:$E,'PCN DES MetricDATA 23-24'!AM$164)</f>
        <v>1113</v>
      </c>
      <c r="AN227">
        <f>SUMIFS('PCN DES MetricDATA 23-24'!$F:$F,'PCN DES MetricDATA 23-24'!$B:$B,'PCN DES MetricDATA 23-24'!$S227,'PCN DES MetricDATA 23-24'!$C:$C,'PCN DES MetricDATA 23-24'!$Y$222,'PCN DES MetricDATA 23-24'!$D:$D,'PCN DES MetricDATA 23-24'!$Y$221,'PCN DES MetricDATA 23-24'!$E:$E,'PCN DES MetricDATA 23-24'!AN$164)</f>
        <v>1120</v>
      </c>
      <c r="AO227">
        <f>SUMIFS('PCN DES MetricDATA 23-24'!$F:$F,'PCN DES MetricDATA 23-24'!$B:$B,'PCN DES MetricDATA 23-24'!$S227,'PCN DES MetricDATA 23-24'!$C:$C,'PCN DES MetricDATA 23-24'!$Y$222,'PCN DES MetricDATA 23-24'!$D:$D,'PCN DES MetricDATA 23-24'!$Y$221,'PCN DES MetricDATA 23-24'!$E:$E,'PCN DES MetricDATA 23-24'!AO$164)</f>
        <v>1139</v>
      </c>
      <c r="AP227">
        <f>SUMIFS('PCN DES MetricDATA 23-24'!$F:$F,'PCN DES MetricDATA 23-24'!$B:$B,'PCN DES MetricDATA 23-24'!$S227,'PCN DES MetricDATA 23-24'!$C:$C,'PCN DES MetricDATA 23-24'!$Y$222,'PCN DES MetricDATA 23-24'!$D:$D,'PCN DES MetricDATA 23-24'!$Y$221,'PCN DES MetricDATA 23-24'!$E:$E,'PCN DES MetricDATA 23-24'!AP$164)</f>
        <v>1158</v>
      </c>
      <c r="AQ227">
        <f>SUMIFS('PCN DES MetricDATA 23-24'!$F:$F,'PCN DES MetricDATA 23-24'!$B:$B,'PCN DES MetricDATA 23-24'!$S227,'PCN DES MetricDATA 23-24'!$C:$C,'PCN DES MetricDATA 23-24'!$Y$222,'PCN DES MetricDATA 23-24'!$D:$D,'PCN DES MetricDATA 23-24'!$Y$221,'PCN DES MetricDATA 23-24'!$E:$E,'PCN DES MetricDATA 23-24'!AQ$164)</f>
        <v>1240</v>
      </c>
    </row>
    <row r="228" spans="1:49" x14ac:dyDescent="0.35">
      <c r="A228" t="s">
        <v>648</v>
      </c>
      <c r="B228" t="s">
        <v>654</v>
      </c>
      <c r="C228" t="s">
        <v>1363</v>
      </c>
      <c r="D228" t="s">
        <v>700</v>
      </c>
      <c r="E228" s="2">
        <v>45351</v>
      </c>
      <c r="F228">
        <v>4</v>
      </c>
      <c r="G228" t="str">
        <f>VLOOKUP($C228,'[1]LKUP PCNDES'!$F$2:$H$12,2,FALSE)</f>
        <v>Number of Multidisciplinary Team meetings</v>
      </c>
      <c r="H228" t="str">
        <f>VLOOKUP($C228,'[1]LKUP PCNDES'!$F$2:$H$12,3,FALSE)</f>
        <v>MDT</v>
      </c>
      <c r="I228" t="str">
        <f>VLOOKUP($B228,'[1]LKUP PCNDES'!$C$17:$H$60,4,FALSE)</f>
        <v>NHS South East London ICB</v>
      </c>
      <c r="J228" t="str">
        <f>VLOOKUP($B228,'[1]LKUP PCNDES'!$C$17:$H$60,6,FALSE)</f>
        <v>SEL</v>
      </c>
      <c r="R228" t="s">
        <v>110</v>
      </c>
      <c r="S228" t="s">
        <v>653</v>
      </c>
      <c r="T228" s="177"/>
      <c r="U228" s="177"/>
      <c r="V228" s="177"/>
      <c r="W228" s="177"/>
      <c r="X228" s="177"/>
      <c r="Y228" s="177"/>
      <c r="Z228" s="177"/>
      <c r="AA228" s="177"/>
      <c r="AB228" s="177"/>
      <c r="AC228" s="177"/>
      <c r="AD228" s="177"/>
      <c r="AE228" s="177"/>
      <c r="AF228">
        <f>SUMIFS('PCN DES MetricDATA 23-24'!$F:$F,'PCN DES MetricDATA 23-24'!$B:$B,'PCN DES MetricDATA 23-24'!$S228,'PCN DES MetricDATA 23-24'!$C:$C,'PCN DES MetricDATA 23-24'!$Y$222,'PCN DES MetricDATA 23-24'!$D:$D,'PCN DES MetricDATA 23-24'!$Y$221,'PCN DES MetricDATA 23-24'!$E:$E,'PCN DES MetricDATA 23-24'!AF$164)</f>
        <v>1591</v>
      </c>
      <c r="AG228">
        <f>SUMIFS('PCN DES MetricDATA 23-24'!$F:$F,'PCN DES MetricDATA 23-24'!$B:$B,'PCN DES MetricDATA 23-24'!$S228,'PCN DES MetricDATA 23-24'!$C:$C,'PCN DES MetricDATA 23-24'!$Y$222,'PCN DES MetricDATA 23-24'!$D:$D,'PCN DES MetricDATA 23-24'!$Y$221,'PCN DES MetricDATA 23-24'!$E:$E,'PCN DES MetricDATA 23-24'!AG$164)</f>
        <v>1610</v>
      </c>
      <c r="AH228">
        <f>SUMIFS('PCN DES MetricDATA 23-24'!$F:$F,'PCN DES MetricDATA 23-24'!$B:$B,'PCN DES MetricDATA 23-24'!$S228,'PCN DES MetricDATA 23-24'!$C:$C,'PCN DES MetricDATA 23-24'!$Y$222,'PCN DES MetricDATA 23-24'!$D:$D,'PCN DES MetricDATA 23-24'!$Y$221,'PCN DES MetricDATA 23-24'!$E:$E,'PCN DES MetricDATA 23-24'!AH$164)</f>
        <v>1664</v>
      </c>
      <c r="AI228">
        <f>SUMIFS('PCN DES MetricDATA 23-24'!$F:$F,'PCN DES MetricDATA 23-24'!$B:$B,'PCN DES MetricDATA 23-24'!$S228,'PCN DES MetricDATA 23-24'!$C:$C,'PCN DES MetricDATA 23-24'!$Y$222,'PCN DES MetricDATA 23-24'!$D:$D,'PCN DES MetricDATA 23-24'!$Y$221,'PCN DES MetricDATA 23-24'!$E:$E,'PCN DES MetricDATA 23-24'!AI$164)</f>
        <v>1704</v>
      </c>
      <c r="AJ228">
        <f>SUMIFS('PCN DES MetricDATA 23-24'!$F:$F,'PCN DES MetricDATA 23-24'!$B:$B,'PCN DES MetricDATA 23-24'!$S228,'PCN DES MetricDATA 23-24'!$C:$C,'PCN DES MetricDATA 23-24'!$Y$222,'PCN DES MetricDATA 23-24'!$D:$D,'PCN DES MetricDATA 23-24'!$Y$221,'PCN DES MetricDATA 23-24'!$E:$E,'PCN DES MetricDATA 23-24'!AJ$164)</f>
        <v>1639</v>
      </c>
      <c r="AK228">
        <f>SUMIFS('PCN DES MetricDATA 23-24'!$F:$F,'PCN DES MetricDATA 23-24'!$B:$B,'PCN DES MetricDATA 23-24'!$S228,'PCN DES MetricDATA 23-24'!$C:$C,'PCN DES MetricDATA 23-24'!$Y$222,'PCN DES MetricDATA 23-24'!$D:$D,'PCN DES MetricDATA 23-24'!$Y$221,'PCN DES MetricDATA 23-24'!$E:$E,'PCN DES MetricDATA 23-24'!AK$164)</f>
        <v>1771</v>
      </c>
      <c r="AL228">
        <f>SUMIFS('PCN DES MetricDATA 23-24'!$F:$F,'PCN DES MetricDATA 23-24'!$B:$B,'PCN DES MetricDATA 23-24'!$S228,'PCN DES MetricDATA 23-24'!$C:$C,'PCN DES MetricDATA 23-24'!$Y$222,'PCN DES MetricDATA 23-24'!$D:$D,'PCN DES MetricDATA 23-24'!$Y$221,'PCN DES MetricDATA 23-24'!$E:$E,'PCN DES MetricDATA 23-24'!AL$164)</f>
        <v>1732</v>
      </c>
      <c r="AM228">
        <f>SUMIFS('PCN DES MetricDATA 23-24'!$F:$F,'PCN DES MetricDATA 23-24'!$B:$B,'PCN DES MetricDATA 23-24'!$S228,'PCN DES MetricDATA 23-24'!$C:$C,'PCN DES MetricDATA 23-24'!$Y$222,'PCN DES MetricDATA 23-24'!$D:$D,'PCN DES MetricDATA 23-24'!$Y$221,'PCN DES MetricDATA 23-24'!$E:$E,'PCN DES MetricDATA 23-24'!AM$164)</f>
        <v>1729</v>
      </c>
      <c r="AN228">
        <f>SUMIFS('PCN DES MetricDATA 23-24'!$F:$F,'PCN DES MetricDATA 23-24'!$B:$B,'PCN DES MetricDATA 23-24'!$S228,'PCN DES MetricDATA 23-24'!$C:$C,'PCN DES MetricDATA 23-24'!$Y$222,'PCN DES MetricDATA 23-24'!$D:$D,'PCN DES MetricDATA 23-24'!$Y$221,'PCN DES MetricDATA 23-24'!$E:$E,'PCN DES MetricDATA 23-24'!AN$164)</f>
        <v>1829</v>
      </c>
      <c r="AO228">
        <f>SUMIFS('PCN DES MetricDATA 23-24'!$F:$F,'PCN DES MetricDATA 23-24'!$B:$B,'PCN DES MetricDATA 23-24'!$S228,'PCN DES MetricDATA 23-24'!$C:$C,'PCN DES MetricDATA 23-24'!$Y$222,'PCN DES MetricDATA 23-24'!$D:$D,'PCN DES MetricDATA 23-24'!$Y$221,'PCN DES MetricDATA 23-24'!$E:$E,'PCN DES MetricDATA 23-24'!AO$164)</f>
        <v>1834</v>
      </c>
      <c r="AP228">
        <f>SUMIFS('PCN DES MetricDATA 23-24'!$F:$F,'PCN DES MetricDATA 23-24'!$B:$B,'PCN DES MetricDATA 23-24'!$S228,'PCN DES MetricDATA 23-24'!$C:$C,'PCN DES MetricDATA 23-24'!$Y$222,'PCN DES MetricDATA 23-24'!$D:$D,'PCN DES MetricDATA 23-24'!$Y$221,'PCN DES MetricDATA 23-24'!$E:$E,'PCN DES MetricDATA 23-24'!AP$164)</f>
        <v>1826</v>
      </c>
      <c r="AQ228">
        <f>SUMIFS('PCN DES MetricDATA 23-24'!$F:$F,'PCN DES MetricDATA 23-24'!$B:$B,'PCN DES MetricDATA 23-24'!$S228,'PCN DES MetricDATA 23-24'!$C:$C,'PCN DES MetricDATA 23-24'!$Y$222,'PCN DES MetricDATA 23-24'!$D:$D,'PCN DES MetricDATA 23-24'!$Y$221,'PCN DES MetricDATA 23-24'!$E:$E,'PCN DES MetricDATA 23-24'!AQ$164)</f>
        <v>2256</v>
      </c>
    </row>
    <row r="229" spans="1:49" x14ac:dyDescent="0.35">
      <c r="A229" t="s">
        <v>648</v>
      </c>
      <c r="B229" t="s">
        <v>654</v>
      </c>
      <c r="C229" t="s">
        <v>1363</v>
      </c>
      <c r="D229" t="s">
        <v>700</v>
      </c>
      <c r="E229" s="2">
        <v>45382</v>
      </c>
      <c r="F229">
        <v>4</v>
      </c>
      <c r="G229" t="str">
        <f>VLOOKUP($C229,'[1]LKUP PCNDES'!$F$2:$H$12,2,FALSE)</f>
        <v>Number of Multidisciplinary Team meetings</v>
      </c>
      <c r="H229" t="str">
        <f>VLOOKUP($C229,'[1]LKUP PCNDES'!$F$2:$H$12,3,FALSE)</f>
        <v>MDT</v>
      </c>
      <c r="I229" t="str">
        <f>VLOOKUP($B229,'[1]LKUP PCNDES'!$C$17:$H$60,4,FALSE)</f>
        <v>NHS South East London ICB</v>
      </c>
      <c r="J229" t="str">
        <f>VLOOKUP($B229,'[1]LKUP PCNDES'!$C$17:$H$60,6,FALSE)</f>
        <v>SEL</v>
      </c>
      <c r="R229" t="s">
        <v>112</v>
      </c>
      <c r="S229" t="s">
        <v>654</v>
      </c>
      <c r="T229" s="177"/>
      <c r="U229" s="177"/>
      <c r="V229" s="177"/>
      <c r="W229" s="177"/>
      <c r="X229" s="177"/>
      <c r="Y229" s="177"/>
      <c r="Z229" s="177"/>
      <c r="AA229" s="177"/>
      <c r="AB229" s="177"/>
      <c r="AC229" s="177"/>
      <c r="AD229" s="177"/>
      <c r="AE229" s="177"/>
      <c r="AF229">
        <f>SUMIFS('PCN DES MetricDATA 23-24'!$F:$F,'PCN DES MetricDATA 23-24'!$B:$B,'PCN DES MetricDATA 23-24'!$S229,'PCN DES MetricDATA 23-24'!$C:$C,'PCN DES MetricDATA 23-24'!$Y$222,'PCN DES MetricDATA 23-24'!$D:$D,'PCN DES MetricDATA 23-24'!$Y$221,'PCN DES MetricDATA 23-24'!$E:$E,'PCN DES MetricDATA 23-24'!AF$164)</f>
        <v>1490</v>
      </c>
      <c r="AG229">
        <f>SUMIFS('PCN DES MetricDATA 23-24'!$F:$F,'PCN DES MetricDATA 23-24'!$B:$B,'PCN DES MetricDATA 23-24'!$S229,'PCN DES MetricDATA 23-24'!$C:$C,'PCN DES MetricDATA 23-24'!$Y$222,'PCN DES MetricDATA 23-24'!$D:$D,'PCN DES MetricDATA 23-24'!$Y$221,'PCN DES MetricDATA 23-24'!$E:$E,'PCN DES MetricDATA 23-24'!AG$164)</f>
        <v>863</v>
      </c>
      <c r="AH229">
        <f>SUMIFS('PCN DES MetricDATA 23-24'!$F:$F,'PCN DES MetricDATA 23-24'!$B:$B,'PCN DES MetricDATA 23-24'!$S229,'PCN DES MetricDATA 23-24'!$C:$C,'PCN DES MetricDATA 23-24'!$Y$222,'PCN DES MetricDATA 23-24'!$D:$D,'PCN DES MetricDATA 23-24'!$Y$221,'PCN DES MetricDATA 23-24'!$E:$E,'PCN DES MetricDATA 23-24'!AH$164)</f>
        <v>1514</v>
      </c>
      <c r="AI229">
        <f>SUMIFS('PCN DES MetricDATA 23-24'!$F:$F,'PCN DES MetricDATA 23-24'!$B:$B,'PCN DES MetricDATA 23-24'!$S229,'PCN DES MetricDATA 23-24'!$C:$C,'PCN DES MetricDATA 23-24'!$Y$222,'PCN DES MetricDATA 23-24'!$D:$D,'PCN DES MetricDATA 23-24'!$Y$221,'PCN DES MetricDATA 23-24'!$E:$E,'PCN DES MetricDATA 23-24'!AI$164)</f>
        <v>1472</v>
      </c>
      <c r="AJ229">
        <f>SUMIFS('PCN DES MetricDATA 23-24'!$F:$F,'PCN DES MetricDATA 23-24'!$B:$B,'PCN DES MetricDATA 23-24'!$S229,'PCN DES MetricDATA 23-24'!$C:$C,'PCN DES MetricDATA 23-24'!$Y$222,'PCN DES MetricDATA 23-24'!$D:$D,'PCN DES MetricDATA 23-24'!$Y$221,'PCN DES MetricDATA 23-24'!$E:$E,'PCN DES MetricDATA 23-24'!AJ$164)</f>
        <v>1693</v>
      </c>
      <c r="AK229">
        <f>SUMIFS('PCN DES MetricDATA 23-24'!$F:$F,'PCN DES MetricDATA 23-24'!$B:$B,'PCN DES MetricDATA 23-24'!$S229,'PCN DES MetricDATA 23-24'!$C:$C,'PCN DES MetricDATA 23-24'!$Y$222,'PCN DES MetricDATA 23-24'!$D:$D,'PCN DES MetricDATA 23-24'!$Y$221,'PCN DES MetricDATA 23-24'!$E:$E,'PCN DES MetricDATA 23-24'!AK$164)</f>
        <v>1750</v>
      </c>
      <c r="AL229">
        <f>SUMIFS('PCN DES MetricDATA 23-24'!$F:$F,'PCN DES MetricDATA 23-24'!$B:$B,'PCN DES MetricDATA 23-24'!$S229,'PCN DES MetricDATA 23-24'!$C:$C,'PCN DES MetricDATA 23-24'!$Y$222,'PCN DES MetricDATA 23-24'!$D:$D,'PCN DES MetricDATA 23-24'!$Y$221,'PCN DES MetricDATA 23-24'!$E:$E,'PCN DES MetricDATA 23-24'!AL$164)</f>
        <v>1777</v>
      </c>
      <c r="AM229">
        <f>SUMIFS('PCN DES MetricDATA 23-24'!$F:$F,'PCN DES MetricDATA 23-24'!$B:$B,'PCN DES MetricDATA 23-24'!$S229,'PCN DES MetricDATA 23-24'!$C:$C,'PCN DES MetricDATA 23-24'!$Y$222,'PCN DES MetricDATA 23-24'!$D:$D,'PCN DES MetricDATA 23-24'!$Y$221,'PCN DES MetricDATA 23-24'!$E:$E,'PCN DES MetricDATA 23-24'!AM$164)</f>
        <v>1777</v>
      </c>
      <c r="AN229">
        <f>SUMIFS('PCN DES MetricDATA 23-24'!$F:$F,'PCN DES MetricDATA 23-24'!$B:$B,'PCN DES MetricDATA 23-24'!$S229,'PCN DES MetricDATA 23-24'!$C:$C,'PCN DES MetricDATA 23-24'!$Y$222,'PCN DES MetricDATA 23-24'!$D:$D,'PCN DES MetricDATA 23-24'!$Y$221,'PCN DES MetricDATA 23-24'!$E:$E,'PCN DES MetricDATA 23-24'!AN$164)</f>
        <v>1796</v>
      </c>
      <c r="AO229">
        <f>SUMIFS('PCN DES MetricDATA 23-24'!$F:$F,'PCN DES MetricDATA 23-24'!$B:$B,'PCN DES MetricDATA 23-24'!$S229,'PCN DES MetricDATA 23-24'!$C:$C,'PCN DES MetricDATA 23-24'!$Y$222,'PCN DES MetricDATA 23-24'!$D:$D,'PCN DES MetricDATA 23-24'!$Y$221,'PCN DES MetricDATA 23-24'!$E:$E,'PCN DES MetricDATA 23-24'!AO$164)</f>
        <v>1862</v>
      </c>
      <c r="AP229">
        <f>SUMIFS('PCN DES MetricDATA 23-24'!$F:$F,'PCN DES MetricDATA 23-24'!$B:$B,'PCN DES MetricDATA 23-24'!$S229,'PCN DES MetricDATA 23-24'!$C:$C,'PCN DES MetricDATA 23-24'!$Y$222,'PCN DES MetricDATA 23-24'!$D:$D,'PCN DES MetricDATA 23-24'!$Y$221,'PCN DES MetricDATA 23-24'!$E:$E,'PCN DES MetricDATA 23-24'!AP$164)</f>
        <v>1877</v>
      </c>
      <c r="AQ229">
        <f>SUMIFS('PCN DES MetricDATA 23-24'!$F:$F,'PCN DES MetricDATA 23-24'!$B:$B,'PCN DES MetricDATA 23-24'!$S229,'PCN DES MetricDATA 23-24'!$C:$C,'PCN DES MetricDATA 23-24'!$Y$222,'PCN DES MetricDATA 23-24'!$D:$D,'PCN DES MetricDATA 23-24'!$Y$221,'PCN DES MetricDATA 23-24'!$E:$E,'PCN DES MetricDATA 23-24'!AQ$164)</f>
        <v>1927</v>
      </c>
    </row>
    <row r="230" spans="1:49" x14ac:dyDescent="0.35">
      <c r="A230" t="s">
        <v>648</v>
      </c>
      <c r="B230" t="s">
        <v>654</v>
      </c>
      <c r="C230" t="s">
        <v>1363</v>
      </c>
      <c r="D230" t="s">
        <v>564</v>
      </c>
      <c r="E230" s="2">
        <v>45046</v>
      </c>
      <c r="F230">
        <v>5104</v>
      </c>
      <c r="G230" t="str">
        <f>VLOOKUP($C230,'[1]LKUP PCNDES'!$F$2:$H$12,2,FALSE)</f>
        <v>Number of Multidisciplinary Team meetings</v>
      </c>
      <c r="H230" t="str">
        <f>VLOOKUP($C230,'[1]LKUP PCNDES'!$F$2:$H$12,3,FALSE)</f>
        <v>MDT</v>
      </c>
      <c r="I230" t="str">
        <f>VLOOKUP($B230,'[1]LKUP PCNDES'!$C$17:$H$60,4,FALSE)</f>
        <v>NHS South East London ICB</v>
      </c>
      <c r="J230" t="str">
        <f>VLOOKUP($B230,'[1]LKUP PCNDES'!$C$17:$H$60,6,FALSE)</f>
        <v>SEL</v>
      </c>
      <c r="R230" t="s">
        <v>114</v>
      </c>
      <c r="S230" t="s">
        <v>656</v>
      </c>
      <c r="T230" s="177"/>
      <c r="U230" s="177"/>
      <c r="V230" s="177"/>
      <c r="W230" s="177"/>
      <c r="X230" s="177"/>
      <c r="Y230" s="177"/>
      <c r="Z230" s="177"/>
      <c r="AA230" s="177"/>
      <c r="AB230" s="177"/>
      <c r="AC230" s="177"/>
      <c r="AD230" s="177"/>
      <c r="AE230" s="177"/>
      <c r="AF230">
        <f>SUMIFS('PCN DES MetricDATA 23-24'!$F:$F,'PCN DES MetricDATA 23-24'!$B:$B,'PCN DES MetricDATA 23-24'!$S230,'PCN DES MetricDATA 23-24'!$C:$C,'PCN DES MetricDATA 23-24'!$Y$222,'PCN DES MetricDATA 23-24'!$D:$D,'PCN DES MetricDATA 23-24'!$Y$221,'PCN DES MetricDATA 23-24'!$E:$E,'PCN DES MetricDATA 23-24'!AF$164)</f>
        <v>1485</v>
      </c>
      <c r="AG230">
        <f>SUMIFS('PCN DES MetricDATA 23-24'!$F:$F,'PCN DES MetricDATA 23-24'!$B:$B,'PCN DES MetricDATA 23-24'!$S230,'PCN DES MetricDATA 23-24'!$C:$C,'PCN DES MetricDATA 23-24'!$Y$222,'PCN DES MetricDATA 23-24'!$D:$D,'PCN DES MetricDATA 23-24'!$Y$221,'PCN DES MetricDATA 23-24'!$E:$E,'PCN DES MetricDATA 23-24'!AG$164)</f>
        <v>1240</v>
      </c>
      <c r="AH230">
        <f>SUMIFS('PCN DES MetricDATA 23-24'!$F:$F,'PCN DES MetricDATA 23-24'!$B:$B,'PCN DES MetricDATA 23-24'!$S230,'PCN DES MetricDATA 23-24'!$C:$C,'PCN DES MetricDATA 23-24'!$Y$222,'PCN DES MetricDATA 23-24'!$D:$D,'PCN DES MetricDATA 23-24'!$Y$221,'PCN DES MetricDATA 23-24'!$E:$E,'PCN DES MetricDATA 23-24'!AH$164)</f>
        <v>1512</v>
      </c>
      <c r="AI230">
        <f>SUMIFS('PCN DES MetricDATA 23-24'!$F:$F,'PCN DES MetricDATA 23-24'!$B:$B,'PCN DES MetricDATA 23-24'!$S230,'PCN DES MetricDATA 23-24'!$C:$C,'PCN DES MetricDATA 23-24'!$Y$222,'PCN DES MetricDATA 23-24'!$D:$D,'PCN DES MetricDATA 23-24'!$Y$221,'PCN DES MetricDATA 23-24'!$E:$E,'PCN DES MetricDATA 23-24'!AI$164)</f>
        <v>1496</v>
      </c>
      <c r="AJ230">
        <f>SUMIFS('PCN DES MetricDATA 23-24'!$F:$F,'PCN DES MetricDATA 23-24'!$B:$B,'PCN DES MetricDATA 23-24'!$S230,'PCN DES MetricDATA 23-24'!$C:$C,'PCN DES MetricDATA 23-24'!$Y$222,'PCN DES MetricDATA 23-24'!$D:$D,'PCN DES MetricDATA 23-24'!$Y$221,'PCN DES MetricDATA 23-24'!$E:$E,'PCN DES MetricDATA 23-24'!AJ$164)</f>
        <v>1519</v>
      </c>
      <c r="AK230">
        <f>SUMIFS('PCN DES MetricDATA 23-24'!$F:$F,'PCN DES MetricDATA 23-24'!$B:$B,'PCN DES MetricDATA 23-24'!$S230,'PCN DES MetricDATA 23-24'!$C:$C,'PCN DES MetricDATA 23-24'!$Y$222,'PCN DES MetricDATA 23-24'!$D:$D,'PCN DES MetricDATA 23-24'!$Y$221,'PCN DES MetricDATA 23-24'!$E:$E,'PCN DES MetricDATA 23-24'!AK$164)</f>
        <v>1547</v>
      </c>
      <c r="AL230">
        <f>SUMIFS('PCN DES MetricDATA 23-24'!$F:$F,'PCN DES MetricDATA 23-24'!$B:$B,'PCN DES MetricDATA 23-24'!$S230,'PCN DES MetricDATA 23-24'!$C:$C,'PCN DES MetricDATA 23-24'!$Y$222,'PCN DES MetricDATA 23-24'!$D:$D,'PCN DES MetricDATA 23-24'!$Y$221,'PCN DES MetricDATA 23-24'!$E:$E,'PCN DES MetricDATA 23-24'!AL$164)</f>
        <v>1827</v>
      </c>
      <c r="AM230">
        <f>SUMIFS('PCN DES MetricDATA 23-24'!$F:$F,'PCN DES MetricDATA 23-24'!$B:$B,'PCN DES MetricDATA 23-24'!$S230,'PCN DES MetricDATA 23-24'!$C:$C,'PCN DES MetricDATA 23-24'!$Y$222,'PCN DES MetricDATA 23-24'!$D:$D,'PCN DES MetricDATA 23-24'!$Y$221,'PCN DES MetricDATA 23-24'!$E:$E,'PCN DES MetricDATA 23-24'!AM$164)</f>
        <v>1951</v>
      </c>
      <c r="AN230">
        <f>SUMIFS('PCN DES MetricDATA 23-24'!$F:$F,'PCN DES MetricDATA 23-24'!$B:$B,'PCN DES MetricDATA 23-24'!$S230,'PCN DES MetricDATA 23-24'!$C:$C,'PCN DES MetricDATA 23-24'!$Y$222,'PCN DES MetricDATA 23-24'!$D:$D,'PCN DES MetricDATA 23-24'!$Y$221,'PCN DES MetricDATA 23-24'!$E:$E,'PCN DES MetricDATA 23-24'!AN$164)</f>
        <v>1991</v>
      </c>
      <c r="AO230">
        <f>SUMIFS('PCN DES MetricDATA 23-24'!$F:$F,'PCN DES MetricDATA 23-24'!$B:$B,'PCN DES MetricDATA 23-24'!$S230,'PCN DES MetricDATA 23-24'!$C:$C,'PCN DES MetricDATA 23-24'!$Y$222,'PCN DES MetricDATA 23-24'!$D:$D,'PCN DES MetricDATA 23-24'!$Y$221,'PCN DES MetricDATA 23-24'!$E:$E,'PCN DES MetricDATA 23-24'!AO$164)</f>
        <v>2134</v>
      </c>
      <c r="AP230">
        <f>SUMIFS('PCN DES MetricDATA 23-24'!$F:$F,'PCN DES MetricDATA 23-24'!$B:$B,'PCN DES MetricDATA 23-24'!$S230,'PCN DES MetricDATA 23-24'!$C:$C,'PCN DES MetricDATA 23-24'!$Y$222,'PCN DES MetricDATA 23-24'!$D:$D,'PCN DES MetricDATA 23-24'!$Y$221,'PCN DES MetricDATA 23-24'!$E:$E,'PCN DES MetricDATA 23-24'!AP$164)</f>
        <v>2236</v>
      </c>
      <c r="AQ230">
        <f>SUMIFS('PCN DES MetricDATA 23-24'!$F:$F,'PCN DES MetricDATA 23-24'!$B:$B,'PCN DES MetricDATA 23-24'!$S230,'PCN DES MetricDATA 23-24'!$C:$C,'PCN DES MetricDATA 23-24'!$Y$222,'PCN DES MetricDATA 23-24'!$D:$D,'PCN DES MetricDATA 23-24'!$Y$221,'PCN DES MetricDATA 23-24'!$E:$E,'PCN DES MetricDATA 23-24'!AQ$164)</f>
        <v>2341</v>
      </c>
    </row>
    <row r="231" spans="1:49" x14ac:dyDescent="0.35">
      <c r="A231" t="s">
        <v>648</v>
      </c>
      <c r="B231" t="s">
        <v>654</v>
      </c>
      <c r="C231" t="s">
        <v>1363</v>
      </c>
      <c r="D231" t="s">
        <v>564</v>
      </c>
      <c r="E231" s="2">
        <v>45077</v>
      </c>
      <c r="F231">
        <v>3788</v>
      </c>
      <c r="G231" t="str">
        <f>VLOOKUP($C231,'[1]LKUP PCNDES'!$F$2:$H$12,2,FALSE)</f>
        <v>Number of Multidisciplinary Team meetings</v>
      </c>
      <c r="H231" t="str">
        <f>VLOOKUP($C231,'[1]LKUP PCNDES'!$F$2:$H$12,3,FALSE)</f>
        <v>MDT</v>
      </c>
      <c r="I231" t="str">
        <f>VLOOKUP($B231,'[1]LKUP PCNDES'!$C$17:$H$60,4,FALSE)</f>
        <v>NHS South East London ICB</v>
      </c>
      <c r="J231" t="str">
        <f>VLOOKUP($B231,'[1]LKUP PCNDES'!$C$17:$H$60,6,FALSE)</f>
        <v>SEL</v>
      </c>
      <c r="R231" t="s">
        <v>95</v>
      </c>
      <c r="S231" t="s">
        <v>95</v>
      </c>
      <c r="T231" s="177"/>
      <c r="U231" s="177"/>
      <c r="V231" s="177"/>
      <c r="W231" s="177"/>
      <c r="X231" s="177"/>
      <c r="Y231" s="177"/>
      <c r="Z231" s="177"/>
      <c r="AA231" s="177"/>
      <c r="AB231" s="177"/>
      <c r="AC231" s="177"/>
      <c r="AD231" s="177"/>
      <c r="AE231" s="177"/>
      <c r="AF231">
        <f>SUM(AF226:AF230)</f>
        <v>7190</v>
      </c>
      <c r="AG231">
        <f t="shared" ref="AG231:AQ231" si="40">SUM(AG226:AG230)</f>
        <v>6332</v>
      </c>
      <c r="AH231">
        <f t="shared" si="40"/>
        <v>7435</v>
      </c>
      <c r="AI231">
        <f t="shared" si="40"/>
        <v>7486</v>
      </c>
      <c r="AJ231">
        <f t="shared" si="40"/>
        <v>7345</v>
      </c>
      <c r="AK231">
        <f t="shared" si="40"/>
        <v>7935</v>
      </c>
      <c r="AL231">
        <f t="shared" si="40"/>
        <v>8139</v>
      </c>
      <c r="AM231">
        <f t="shared" si="40"/>
        <v>8303</v>
      </c>
      <c r="AN231">
        <f t="shared" si="40"/>
        <v>8637</v>
      </c>
      <c r="AO231">
        <f t="shared" si="40"/>
        <v>8984</v>
      </c>
      <c r="AP231">
        <f t="shared" si="40"/>
        <v>9232</v>
      </c>
      <c r="AQ231">
        <f t="shared" si="40"/>
        <v>9983</v>
      </c>
    </row>
    <row r="232" spans="1:49" x14ac:dyDescent="0.35">
      <c r="A232" t="s">
        <v>648</v>
      </c>
      <c r="B232" t="s">
        <v>654</v>
      </c>
      <c r="C232" t="s">
        <v>1363</v>
      </c>
      <c r="D232" t="s">
        <v>564</v>
      </c>
      <c r="E232" s="2">
        <v>45107</v>
      </c>
      <c r="F232">
        <v>5218</v>
      </c>
      <c r="G232" t="str">
        <f>VLOOKUP($C232,'[1]LKUP PCNDES'!$F$2:$H$12,2,FALSE)</f>
        <v>Number of Multidisciplinary Team meetings</v>
      </c>
      <c r="H232" t="str">
        <f>VLOOKUP($C232,'[1]LKUP PCNDES'!$F$2:$H$12,3,FALSE)</f>
        <v>MDT</v>
      </c>
      <c r="I232" t="str">
        <f>VLOOKUP($B232,'[1]LKUP PCNDES'!$C$17:$H$60,4,FALSE)</f>
        <v>NHS South East London ICB</v>
      </c>
      <c r="J232" t="str">
        <f>VLOOKUP($B232,'[1]LKUP PCNDES'!$C$17:$H$60,6,FALSE)</f>
        <v>SEL</v>
      </c>
      <c r="R232" t="s">
        <v>626</v>
      </c>
      <c r="S232" t="s">
        <v>626</v>
      </c>
      <c r="T232" s="177"/>
      <c r="U232" s="177"/>
      <c r="V232" s="177"/>
      <c r="W232" s="177"/>
      <c r="X232" s="177"/>
      <c r="Y232" s="177"/>
      <c r="Z232" s="177"/>
      <c r="AA232" s="177"/>
      <c r="AB232" s="177"/>
      <c r="AC232" s="177"/>
      <c r="AD232" s="177"/>
      <c r="AE232" s="177"/>
      <c r="AF232">
        <f>SUMIFS('PCN DES MetricDATA 23-24'!$F:$F,'PCN DES MetricDATA 23-24'!$B:$B,'PCN DES MetricDATA 23-24'!$S232,'PCN DES MetricDATA 23-24'!$C:$C,'PCN DES MetricDATA 23-24'!$Y$222,'PCN DES MetricDATA 23-24'!$D:$D,'PCN DES MetricDATA 23-24'!$Y$221,'PCN DES MetricDATA 23-24'!$E:$E,'PCN DES MetricDATA 23-24'!AF$164)</f>
        <v>83290</v>
      </c>
      <c r="AG232">
        <f>SUMIFS('PCN DES MetricDATA 23-24'!$F:$F,'PCN DES MetricDATA 23-24'!$B:$B,'PCN DES MetricDATA 23-24'!$S232,'PCN DES MetricDATA 23-24'!$C:$C,'PCN DES MetricDATA 23-24'!$Y$222,'PCN DES MetricDATA 23-24'!$D:$D,'PCN DES MetricDATA 23-24'!$Y$221,'PCN DES MetricDATA 23-24'!$E:$E,'PCN DES MetricDATA 23-24'!AG$164)</f>
        <v>79386</v>
      </c>
      <c r="AH232">
        <f>SUMIFS('PCN DES MetricDATA 23-24'!$F:$F,'PCN DES MetricDATA 23-24'!$B:$B,'PCN DES MetricDATA 23-24'!$S232,'PCN DES MetricDATA 23-24'!$C:$C,'PCN DES MetricDATA 23-24'!$Y$222,'PCN DES MetricDATA 23-24'!$D:$D,'PCN DES MetricDATA 23-24'!$Y$221,'PCN DES MetricDATA 23-24'!$E:$E,'PCN DES MetricDATA 23-24'!AH$164)</f>
        <v>86486</v>
      </c>
      <c r="AI232">
        <f>SUMIFS('PCN DES MetricDATA 23-24'!$F:$F,'PCN DES MetricDATA 23-24'!$B:$B,'PCN DES MetricDATA 23-24'!$S232,'PCN DES MetricDATA 23-24'!$C:$C,'PCN DES MetricDATA 23-24'!$Y$222,'PCN DES MetricDATA 23-24'!$D:$D,'PCN DES MetricDATA 23-24'!$Y$221,'PCN DES MetricDATA 23-24'!$E:$E,'PCN DES MetricDATA 23-24'!AI$164)</f>
        <v>89213</v>
      </c>
      <c r="AJ232">
        <f>SUMIFS('PCN DES MetricDATA 23-24'!$F:$F,'PCN DES MetricDATA 23-24'!$B:$B,'PCN DES MetricDATA 23-24'!$S232,'PCN DES MetricDATA 23-24'!$C:$C,'PCN DES MetricDATA 23-24'!$Y$222,'PCN DES MetricDATA 23-24'!$D:$D,'PCN DES MetricDATA 23-24'!$Y$221,'PCN DES MetricDATA 23-24'!$E:$E,'PCN DES MetricDATA 23-24'!AJ$164)</f>
        <v>89483</v>
      </c>
      <c r="AK232">
        <f>SUMIFS('PCN DES MetricDATA 23-24'!$F:$F,'PCN DES MetricDATA 23-24'!$B:$B,'PCN DES MetricDATA 23-24'!$S232,'PCN DES MetricDATA 23-24'!$C:$C,'PCN DES MetricDATA 23-24'!$Y$222,'PCN DES MetricDATA 23-24'!$D:$D,'PCN DES MetricDATA 23-24'!$Y$221,'PCN DES MetricDATA 23-24'!$E:$E,'PCN DES MetricDATA 23-24'!AK$164)</f>
        <v>92657</v>
      </c>
      <c r="AL232">
        <f>SUMIFS('PCN DES MetricDATA 23-24'!$F:$F,'PCN DES MetricDATA 23-24'!$B:$B,'PCN DES MetricDATA 23-24'!$S232,'PCN DES MetricDATA 23-24'!$C:$C,'PCN DES MetricDATA 23-24'!$Y$222,'PCN DES MetricDATA 23-24'!$D:$D,'PCN DES MetricDATA 23-24'!$Y$221,'PCN DES MetricDATA 23-24'!$E:$E,'PCN DES MetricDATA 23-24'!AL$164)</f>
        <v>97349</v>
      </c>
      <c r="AM232">
        <f>SUMIFS('PCN DES MetricDATA 23-24'!$F:$F,'PCN DES MetricDATA 23-24'!$B:$B,'PCN DES MetricDATA 23-24'!$S232,'PCN DES MetricDATA 23-24'!$C:$C,'PCN DES MetricDATA 23-24'!$Y$222,'PCN DES MetricDATA 23-24'!$D:$D,'PCN DES MetricDATA 23-24'!$Y$221,'PCN DES MetricDATA 23-24'!$E:$E,'PCN DES MetricDATA 23-24'!AM$164)</f>
        <v>97118</v>
      </c>
      <c r="AN232">
        <f>SUMIFS('PCN DES MetricDATA 23-24'!$F:$F,'PCN DES MetricDATA 23-24'!$B:$B,'PCN DES MetricDATA 23-24'!$S232,'PCN DES MetricDATA 23-24'!$C:$C,'PCN DES MetricDATA 23-24'!$Y$222,'PCN DES MetricDATA 23-24'!$D:$D,'PCN DES MetricDATA 23-24'!$Y$221,'PCN DES MetricDATA 23-24'!$E:$E,'PCN DES MetricDATA 23-24'!AN$164)</f>
        <v>97536</v>
      </c>
      <c r="AO232">
        <f>SUMIFS('PCN DES MetricDATA 23-24'!$F:$F,'PCN DES MetricDATA 23-24'!$B:$B,'PCN DES MetricDATA 23-24'!$S232,'PCN DES MetricDATA 23-24'!$C:$C,'PCN DES MetricDATA 23-24'!$Y$222,'PCN DES MetricDATA 23-24'!$D:$D,'PCN DES MetricDATA 23-24'!$Y$221,'PCN DES MetricDATA 23-24'!$E:$E,'PCN DES MetricDATA 23-24'!AO$164)</f>
        <v>98970</v>
      </c>
      <c r="AP232">
        <f>SUMIFS('PCN DES MetricDATA 23-24'!$F:$F,'PCN DES MetricDATA 23-24'!$B:$B,'PCN DES MetricDATA 23-24'!$S232,'PCN DES MetricDATA 23-24'!$C:$C,'PCN DES MetricDATA 23-24'!$Y$222,'PCN DES MetricDATA 23-24'!$D:$D,'PCN DES MetricDATA 23-24'!$Y$221,'PCN DES MetricDATA 23-24'!$E:$E,'PCN DES MetricDATA 23-24'!AP$164)</f>
        <v>100428</v>
      </c>
      <c r="AQ232">
        <f>SUMIFS('PCN DES MetricDATA 23-24'!$F:$F,'PCN DES MetricDATA 23-24'!$B:$B,'PCN DES MetricDATA 23-24'!$S232,'PCN DES MetricDATA 23-24'!$C:$C,'PCN DES MetricDATA 23-24'!$Y$222,'PCN DES MetricDATA 23-24'!$D:$D,'PCN DES MetricDATA 23-24'!$Y$221,'PCN DES MetricDATA 23-24'!$E:$E,'PCN DES MetricDATA 23-24'!AQ$164)</f>
        <v>104674</v>
      </c>
    </row>
    <row r="233" spans="1:49" x14ac:dyDescent="0.35">
      <c r="A233" t="s">
        <v>648</v>
      </c>
      <c r="B233" t="s">
        <v>654</v>
      </c>
      <c r="C233" t="s">
        <v>1363</v>
      </c>
      <c r="D233" t="s">
        <v>564</v>
      </c>
      <c r="E233" s="2">
        <v>45138</v>
      </c>
      <c r="F233">
        <v>4775</v>
      </c>
      <c r="G233" t="str">
        <f>VLOOKUP($C233,'[1]LKUP PCNDES'!$F$2:$H$12,2,FALSE)</f>
        <v>Number of Multidisciplinary Team meetings</v>
      </c>
      <c r="H233" t="str">
        <f>VLOOKUP($C233,'[1]LKUP PCNDES'!$F$2:$H$12,3,FALSE)</f>
        <v>MDT</v>
      </c>
      <c r="I233" t="str">
        <f>VLOOKUP($B233,'[1]LKUP PCNDES'!$C$17:$H$60,4,FALSE)</f>
        <v>NHS South East London ICB</v>
      </c>
      <c r="J233" t="str">
        <f>VLOOKUP($B233,'[1]LKUP PCNDES'!$C$17:$H$60,6,FALSE)</f>
        <v>SEL</v>
      </c>
    </row>
    <row r="234" spans="1:49" x14ac:dyDescent="0.35">
      <c r="A234" t="s">
        <v>648</v>
      </c>
      <c r="B234" t="s">
        <v>654</v>
      </c>
      <c r="C234" t="s">
        <v>1363</v>
      </c>
      <c r="D234" t="s">
        <v>564</v>
      </c>
      <c r="E234" s="2">
        <v>45169</v>
      </c>
      <c r="F234">
        <v>5629</v>
      </c>
      <c r="G234" t="str">
        <f>VLOOKUP($C234,'[1]LKUP PCNDES'!$F$2:$H$12,2,FALSE)</f>
        <v>Number of Multidisciplinary Team meetings</v>
      </c>
      <c r="H234" t="str">
        <f>VLOOKUP($C234,'[1]LKUP PCNDES'!$F$2:$H$12,3,FALSE)</f>
        <v>MDT</v>
      </c>
      <c r="I234" t="str">
        <f>VLOOKUP($B234,'[1]LKUP PCNDES'!$C$17:$H$60,4,FALSE)</f>
        <v>NHS South East London ICB</v>
      </c>
      <c r="J234" t="str">
        <f>VLOOKUP($B234,'[1]LKUP PCNDES'!$C$17:$H$60,6,FALSE)</f>
        <v>SEL</v>
      </c>
    </row>
    <row r="235" spans="1:49" x14ac:dyDescent="0.35">
      <c r="A235" t="s">
        <v>648</v>
      </c>
      <c r="B235" t="s">
        <v>654</v>
      </c>
      <c r="C235" t="s">
        <v>1363</v>
      </c>
      <c r="D235" t="s">
        <v>564</v>
      </c>
      <c r="E235" s="2">
        <v>45199</v>
      </c>
      <c r="F235">
        <v>5913</v>
      </c>
      <c r="G235" t="str">
        <f>VLOOKUP($C235,'[1]LKUP PCNDES'!$F$2:$H$12,2,FALSE)</f>
        <v>Number of Multidisciplinary Team meetings</v>
      </c>
      <c r="H235" t="str">
        <f>VLOOKUP($C235,'[1]LKUP PCNDES'!$F$2:$H$12,3,FALSE)</f>
        <v>MDT</v>
      </c>
      <c r="I235" t="str">
        <f>VLOOKUP($B235,'[1]LKUP PCNDES'!$C$17:$H$60,4,FALSE)</f>
        <v>NHS South East London ICB</v>
      </c>
      <c r="J235" t="str">
        <f>VLOOKUP($B235,'[1]LKUP PCNDES'!$C$17:$H$60,6,FALSE)</f>
        <v>SEL</v>
      </c>
      <c r="S235" s="7" t="s">
        <v>638</v>
      </c>
      <c r="T235" s="7"/>
      <c r="U235" s="7"/>
      <c r="V235" s="7"/>
      <c r="W235" s="7"/>
      <c r="X235" s="7"/>
      <c r="Y235" s="94" t="s">
        <v>648</v>
      </c>
      <c r="Z235" s="7"/>
      <c r="AA235" s="7"/>
    </row>
    <row r="236" spans="1:49" x14ac:dyDescent="0.35">
      <c r="A236" t="s">
        <v>648</v>
      </c>
      <c r="B236" t="s">
        <v>654</v>
      </c>
      <c r="C236" t="s">
        <v>1363</v>
      </c>
      <c r="D236" t="s">
        <v>564</v>
      </c>
      <c r="E236" s="2">
        <v>45230</v>
      </c>
      <c r="F236">
        <v>5729</v>
      </c>
      <c r="G236" t="str">
        <f>VLOOKUP($C236,'[1]LKUP PCNDES'!$F$2:$H$12,2,FALSE)</f>
        <v>Number of Multidisciplinary Team meetings</v>
      </c>
      <c r="H236" t="str">
        <f>VLOOKUP($C236,'[1]LKUP PCNDES'!$F$2:$H$12,3,FALSE)</f>
        <v>MDT</v>
      </c>
      <c r="I236" t="str">
        <f>VLOOKUP($B236,'[1]LKUP PCNDES'!$C$17:$H$60,4,FALSE)</f>
        <v>NHS South East London ICB</v>
      </c>
      <c r="J236" t="str">
        <f>VLOOKUP($B236,'[1]LKUP PCNDES'!$C$17:$H$60,6,FALSE)</f>
        <v>SEL</v>
      </c>
      <c r="S236" s="7" t="s">
        <v>641</v>
      </c>
      <c r="T236" s="7"/>
      <c r="U236" s="7"/>
      <c r="V236" s="7"/>
      <c r="W236" s="7"/>
      <c r="X236" s="7"/>
      <c r="Y236" s="94" t="s">
        <v>564</v>
      </c>
      <c r="Z236" s="7"/>
      <c r="AA236" s="7"/>
    </row>
    <row r="237" spans="1:49" x14ac:dyDescent="0.35">
      <c r="A237" t="s">
        <v>648</v>
      </c>
      <c r="B237" t="s">
        <v>654</v>
      </c>
      <c r="C237" t="s">
        <v>1363</v>
      </c>
      <c r="D237" t="s">
        <v>564</v>
      </c>
      <c r="E237" s="2">
        <v>45260</v>
      </c>
      <c r="F237">
        <v>5629</v>
      </c>
      <c r="G237" t="str">
        <f>VLOOKUP($C237,'[1]LKUP PCNDES'!$F$2:$H$12,2,FALSE)</f>
        <v>Number of Multidisciplinary Team meetings</v>
      </c>
      <c r="H237" t="str">
        <f>VLOOKUP($C237,'[1]LKUP PCNDES'!$F$2:$H$12,3,FALSE)</f>
        <v>MDT</v>
      </c>
      <c r="I237" t="str">
        <f>VLOOKUP($B237,'[1]LKUP PCNDES'!$C$17:$H$60,4,FALSE)</f>
        <v>NHS South East London ICB</v>
      </c>
      <c r="J237" t="str">
        <f>VLOOKUP($B237,'[1]LKUP PCNDES'!$C$17:$H$60,6,FALSE)</f>
        <v>SEL</v>
      </c>
      <c r="S237" s="7" t="s">
        <v>640</v>
      </c>
      <c r="T237" s="7"/>
      <c r="U237" s="7"/>
      <c r="V237" s="7"/>
      <c r="W237" s="7"/>
      <c r="X237" s="7"/>
      <c r="Y237" s="94" t="s">
        <v>1379</v>
      </c>
      <c r="Z237" s="7"/>
      <c r="AA237" s="7"/>
    </row>
    <row r="238" spans="1:49" x14ac:dyDescent="0.35">
      <c r="A238" t="s">
        <v>648</v>
      </c>
      <c r="B238" t="s">
        <v>654</v>
      </c>
      <c r="C238" t="s">
        <v>1363</v>
      </c>
      <c r="D238" t="s">
        <v>564</v>
      </c>
      <c r="E238" s="2">
        <v>45291</v>
      </c>
      <c r="F238">
        <v>5781</v>
      </c>
      <c r="G238" t="str">
        <f>VLOOKUP($C238,'[1]LKUP PCNDES'!$F$2:$H$12,2,FALSE)</f>
        <v>Number of Multidisciplinary Team meetings</v>
      </c>
      <c r="H238" t="str">
        <f>VLOOKUP($C238,'[1]LKUP PCNDES'!$F$2:$H$12,3,FALSE)</f>
        <v>MDT</v>
      </c>
      <c r="I238" t="str">
        <f>VLOOKUP($B238,'[1]LKUP PCNDES'!$C$17:$H$60,4,FALSE)</f>
        <v>NHS South East London ICB</v>
      </c>
      <c r="J238" t="str">
        <f>VLOOKUP($B238,'[1]LKUP PCNDES'!$C$17:$H$60,6,FALSE)</f>
        <v>SEL</v>
      </c>
      <c r="S238" s="7"/>
      <c r="T238" s="7"/>
      <c r="U238" s="7"/>
      <c r="V238" s="7"/>
      <c r="W238" s="7"/>
      <c r="X238" s="7"/>
      <c r="Y238" s="7"/>
      <c r="Z238" s="7"/>
      <c r="AA238" s="7"/>
    </row>
    <row r="239" spans="1:49" x14ac:dyDescent="0.35">
      <c r="A239" t="s">
        <v>648</v>
      </c>
      <c r="B239" t="s">
        <v>654</v>
      </c>
      <c r="C239" t="s">
        <v>1363</v>
      </c>
      <c r="D239" t="s">
        <v>564</v>
      </c>
      <c r="E239" s="2">
        <v>45322</v>
      </c>
      <c r="F239">
        <v>5774</v>
      </c>
      <c r="G239" t="str">
        <f>VLOOKUP($C239,'[1]LKUP PCNDES'!$F$2:$H$12,2,FALSE)</f>
        <v>Number of Multidisciplinary Team meetings</v>
      </c>
      <c r="H239" t="str">
        <f>VLOOKUP($C239,'[1]LKUP PCNDES'!$F$2:$H$12,3,FALSE)</f>
        <v>MDT</v>
      </c>
      <c r="I239" t="str">
        <f>VLOOKUP($B239,'[1]LKUP PCNDES'!$C$17:$H$60,4,FALSE)</f>
        <v>NHS South East London ICB</v>
      </c>
      <c r="J239" t="str">
        <f>VLOOKUP($B239,'[1]LKUP PCNDES'!$C$17:$H$60,6,FALSE)</f>
        <v>SEL</v>
      </c>
      <c r="S239" s="7" t="s">
        <v>649</v>
      </c>
      <c r="T239" s="7"/>
      <c r="U239" s="7"/>
      <c r="V239" s="7"/>
      <c r="W239" s="7"/>
      <c r="X239" s="7" t="s">
        <v>642</v>
      </c>
      <c r="Y239" s="7"/>
      <c r="Z239" s="7"/>
      <c r="AA239" s="7"/>
    </row>
    <row r="240" spans="1:49" x14ac:dyDescent="0.35">
      <c r="A240" t="s">
        <v>648</v>
      </c>
      <c r="B240" t="s">
        <v>654</v>
      </c>
      <c r="C240" t="s">
        <v>1363</v>
      </c>
      <c r="D240" t="s">
        <v>564</v>
      </c>
      <c r="E240" s="2">
        <v>45351</v>
      </c>
      <c r="F240">
        <v>5769</v>
      </c>
      <c r="G240" t="str">
        <f>VLOOKUP($C240,'[1]LKUP PCNDES'!$F$2:$H$12,2,FALSE)</f>
        <v>Number of Multidisciplinary Team meetings</v>
      </c>
      <c r="H240" t="str">
        <f>VLOOKUP($C240,'[1]LKUP PCNDES'!$F$2:$H$12,3,FALSE)</f>
        <v>MDT</v>
      </c>
      <c r="I240" t="str">
        <f>VLOOKUP($B240,'[1]LKUP PCNDES'!$C$17:$H$60,4,FALSE)</f>
        <v>NHS South East London ICB</v>
      </c>
      <c r="J240" t="str">
        <f>VLOOKUP($B240,'[1]LKUP PCNDES'!$C$17:$H$60,6,FALSE)</f>
        <v>SEL</v>
      </c>
      <c r="S240" s="7" t="s">
        <v>639</v>
      </c>
      <c r="T240" s="9">
        <v>44681</v>
      </c>
      <c r="U240" s="9">
        <v>44712</v>
      </c>
      <c r="V240" s="9">
        <v>44742</v>
      </c>
      <c r="W240" s="9">
        <v>44773</v>
      </c>
      <c r="X240" s="9">
        <v>44804</v>
      </c>
      <c r="Y240" s="9">
        <v>44834</v>
      </c>
      <c r="Z240" s="9">
        <v>44865</v>
      </c>
      <c r="AA240" s="9">
        <v>44895</v>
      </c>
      <c r="AB240" s="9">
        <v>44926</v>
      </c>
      <c r="AC240" s="9">
        <v>44957</v>
      </c>
      <c r="AD240" s="9">
        <v>44985</v>
      </c>
      <c r="AE240" s="9">
        <v>45016</v>
      </c>
      <c r="AF240" s="9">
        <v>45046</v>
      </c>
      <c r="AG240" s="9">
        <v>45077</v>
      </c>
      <c r="AH240" s="9">
        <v>45107</v>
      </c>
      <c r="AI240" s="9">
        <v>45138</v>
      </c>
      <c r="AJ240" s="9">
        <v>45169</v>
      </c>
      <c r="AK240" s="9">
        <v>45199</v>
      </c>
      <c r="AL240" s="9">
        <v>45230</v>
      </c>
      <c r="AM240" s="9">
        <v>45260</v>
      </c>
      <c r="AN240" s="9">
        <v>45291</v>
      </c>
      <c r="AO240" s="9">
        <v>45322</v>
      </c>
      <c r="AP240" s="9">
        <v>45351</v>
      </c>
      <c r="AQ240" s="9">
        <v>45382</v>
      </c>
      <c r="AR240" s="9"/>
      <c r="AS240" s="9"/>
      <c r="AT240" s="9"/>
      <c r="AU240" s="9"/>
      <c r="AV240" s="9"/>
      <c r="AW240" s="9"/>
    </row>
    <row r="241" spans="1:49" x14ac:dyDescent="0.35">
      <c r="A241" t="s">
        <v>648</v>
      </c>
      <c r="B241" t="s">
        <v>654</v>
      </c>
      <c r="C241" t="s">
        <v>1363</v>
      </c>
      <c r="D241" t="s">
        <v>564</v>
      </c>
      <c r="E241" s="2">
        <v>45382</v>
      </c>
      <c r="F241">
        <v>5857</v>
      </c>
      <c r="G241" t="str">
        <f>VLOOKUP($C241,'[1]LKUP PCNDES'!$F$2:$H$12,2,FALSE)</f>
        <v>Number of Multidisciplinary Team meetings</v>
      </c>
      <c r="H241" t="str">
        <f>VLOOKUP($C241,'[1]LKUP PCNDES'!$F$2:$H$12,3,FALSE)</f>
        <v>MDT</v>
      </c>
      <c r="I241" t="str">
        <f>VLOOKUP($B241,'[1]LKUP PCNDES'!$C$17:$H$60,4,FALSE)</f>
        <v>NHS South East London ICB</v>
      </c>
      <c r="J241" t="str">
        <f>VLOOKUP($B241,'[1]LKUP PCNDES'!$C$17:$H$60,6,FALSE)</f>
        <v>SEL</v>
      </c>
      <c r="R241" t="s">
        <v>106</v>
      </c>
      <c r="S241" t="s">
        <v>651</v>
      </c>
      <c r="T241" s="177"/>
      <c r="U241" s="177"/>
      <c r="V241" s="177"/>
      <c r="W241" s="177"/>
      <c r="X241" s="177"/>
      <c r="Y241" s="177"/>
      <c r="Z241" s="177"/>
      <c r="AA241" s="177"/>
      <c r="AB241" s="177"/>
      <c r="AC241" s="177"/>
      <c r="AD241" s="177"/>
      <c r="AE241" s="177"/>
      <c r="AF241">
        <f>SUMIFS('PCN DES MetricDATA 23-24'!$F:$F,'PCN DES MetricDATA 23-24'!$B:$B,'PCN DES MetricDATA 23-24'!$S241,'PCN DES MetricDATA 23-24'!$C:$C,'PCN DES MetricDATA 23-24'!$Y$237,'PCN DES MetricDATA 23-24'!$D:$D,'PCN DES MetricDATA 23-24'!$Y$236,'PCN DES MetricDATA 23-24'!$E:$E,'PCN DES MetricDATA 23-24'!AF$164)</f>
        <v>5112</v>
      </c>
      <c r="AG241">
        <f>SUMIFS('PCN DES MetricDATA 23-24'!$F:$F,'PCN DES MetricDATA 23-24'!$B:$B,'PCN DES MetricDATA 23-24'!$S241,'PCN DES MetricDATA 23-24'!$C:$C,'PCN DES MetricDATA 23-24'!$Y$237,'PCN DES MetricDATA 23-24'!$D:$D,'PCN DES MetricDATA 23-24'!$Y$236,'PCN DES MetricDATA 23-24'!$E:$E,'PCN DES MetricDATA 23-24'!AG$164)</f>
        <v>4780</v>
      </c>
      <c r="AH241">
        <f>SUMIFS('PCN DES MetricDATA 23-24'!$F:$F,'PCN DES MetricDATA 23-24'!$B:$B,'PCN DES MetricDATA 23-24'!$S241,'PCN DES MetricDATA 23-24'!$C:$C,'PCN DES MetricDATA 23-24'!$Y$237,'PCN DES MetricDATA 23-24'!$D:$D,'PCN DES MetricDATA 23-24'!$Y$236,'PCN DES MetricDATA 23-24'!$E:$E,'PCN DES MetricDATA 23-24'!AH$164)</f>
        <v>5276</v>
      </c>
      <c r="AI241">
        <f>SUMIFS('PCN DES MetricDATA 23-24'!$F:$F,'PCN DES MetricDATA 23-24'!$B:$B,'PCN DES MetricDATA 23-24'!$S241,'PCN DES MetricDATA 23-24'!$C:$C,'PCN DES MetricDATA 23-24'!$Y$237,'PCN DES MetricDATA 23-24'!$D:$D,'PCN DES MetricDATA 23-24'!$Y$236,'PCN DES MetricDATA 23-24'!$E:$E,'PCN DES MetricDATA 23-24'!AI$164)</f>
        <v>5290</v>
      </c>
      <c r="AJ241">
        <f>SUMIFS('PCN DES MetricDATA 23-24'!$F:$F,'PCN DES MetricDATA 23-24'!$B:$B,'PCN DES MetricDATA 23-24'!$S241,'PCN DES MetricDATA 23-24'!$C:$C,'PCN DES MetricDATA 23-24'!$Y$237,'PCN DES MetricDATA 23-24'!$D:$D,'PCN DES MetricDATA 23-24'!$Y$236,'PCN DES MetricDATA 23-24'!$E:$E,'PCN DES MetricDATA 23-24'!AJ$164)</f>
        <v>5026</v>
      </c>
      <c r="AK241">
        <f>SUMIFS('PCN DES MetricDATA 23-24'!$F:$F,'PCN DES MetricDATA 23-24'!$B:$B,'PCN DES MetricDATA 23-24'!$S241,'PCN DES MetricDATA 23-24'!$C:$C,'PCN DES MetricDATA 23-24'!$Y$237,'PCN DES MetricDATA 23-24'!$D:$D,'PCN DES MetricDATA 23-24'!$Y$236,'PCN DES MetricDATA 23-24'!$E:$E,'PCN DES MetricDATA 23-24'!AK$164)</f>
        <v>5548</v>
      </c>
      <c r="AL241">
        <f>SUMIFS('PCN DES MetricDATA 23-24'!$F:$F,'PCN DES MetricDATA 23-24'!$B:$B,'PCN DES MetricDATA 23-24'!$S241,'PCN DES MetricDATA 23-24'!$C:$C,'PCN DES MetricDATA 23-24'!$Y$237,'PCN DES MetricDATA 23-24'!$D:$D,'PCN DES MetricDATA 23-24'!$Y$236,'PCN DES MetricDATA 23-24'!$E:$E,'PCN DES MetricDATA 23-24'!AL$164)</f>
        <v>5465</v>
      </c>
      <c r="AM241">
        <f>SUMIFS('PCN DES MetricDATA 23-24'!$F:$F,'PCN DES MetricDATA 23-24'!$B:$B,'PCN DES MetricDATA 23-24'!$S241,'PCN DES MetricDATA 23-24'!$C:$C,'PCN DES MetricDATA 23-24'!$Y$237,'PCN DES MetricDATA 23-24'!$D:$D,'PCN DES MetricDATA 23-24'!$Y$236,'PCN DES MetricDATA 23-24'!$E:$E,'PCN DES MetricDATA 23-24'!AM$164)</f>
        <v>5573</v>
      </c>
      <c r="AN241">
        <f>SUMIFS('PCN DES MetricDATA 23-24'!$F:$F,'PCN DES MetricDATA 23-24'!$B:$B,'PCN DES MetricDATA 23-24'!$S241,'PCN DES MetricDATA 23-24'!$C:$C,'PCN DES MetricDATA 23-24'!$Y$237,'PCN DES MetricDATA 23-24'!$D:$D,'PCN DES MetricDATA 23-24'!$Y$236,'PCN DES MetricDATA 23-24'!$E:$E,'PCN DES MetricDATA 23-24'!AN$164)</f>
        <v>5722</v>
      </c>
      <c r="AO241">
        <f>SUMIFS('PCN DES MetricDATA 23-24'!$F:$F,'PCN DES MetricDATA 23-24'!$B:$B,'PCN DES MetricDATA 23-24'!$S241,'PCN DES MetricDATA 23-24'!$C:$C,'PCN DES MetricDATA 23-24'!$Y$237,'PCN DES MetricDATA 23-24'!$D:$D,'PCN DES MetricDATA 23-24'!$Y$236,'PCN DES MetricDATA 23-24'!$E:$E,'PCN DES MetricDATA 23-24'!AO$164)</f>
        <v>5810</v>
      </c>
      <c r="AP241">
        <f>SUMIFS('PCN DES MetricDATA 23-24'!$F:$F,'PCN DES MetricDATA 23-24'!$B:$B,'PCN DES MetricDATA 23-24'!$S241,'PCN DES MetricDATA 23-24'!$C:$C,'PCN DES MetricDATA 23-24'!$Y$237,'PCN DES MetricDATA 23-24'!$D:$D,'PCN DES MetricDATA 23-24'!$Y$236,'PCN DES MetricDATA 23-24'!$E:$E,'PCN DES MetricDATA 23-24'!AP$164)</f>
        <v>6015</v>
      </c>
      <c r="AQ241">
        <f>SUMIFS('PCN DES MetricDATA 23-24'!$F:$F,'PCN DES MetricDATA 23-24'!$B:$B,'PCN DES MetricDATA 23-24'!$S241,'PCN DES MetricDATA 23-24'!$C:$C,'PCN DES MetricDATA 23-24'!$Y$237,'PCN DES MetricDATA 23-24'!$D:$D,'PCN DES MetricDATA 23-24'!$Y$236,'PCN DES MetricDATA 23-24'!$E:$E,'PCN DES MetricDATA 23-24'!AQ$164)</f>
        <v>6037</v>
      </c>
    </row>
    <row r="242" spans="1:49" x14ac:dyDescent="0.35">
      <c r="A242" t="s">
        <v>648</v>
      </c>
      <c r="B242" t="s">
        <v>654</v>
      </c>
      <c r="C242" t="s">
        <v>1363</v>
      </c>
      <c r="D242" t="s">
        <v>563</v>
      </c>
      <c r="E242" s="2">
        <v>45046</v>
      </c>
      <c r="F242">
        <v>253</v>
      </c>
      <c r="G242" t="str">
        <f>VLOOKUP($C242,'[1]LKUP PCNDES'!$F$2:$H$12,2,FALSE)</f>
        <v>Number of Multidisciplinary Team meetings</v>
      </c>
      <c r="H242" t="str">
        <f>VLOOKUP($C242,'[1]LKUP PCNDES'!$F$2:$H$12,3,FALSE)</f>
        <v>MDT</v>
      </c>
      <c r="I242" t="str">
        <f>VLOOKUP($B242,'[1]LKUP PCNDES'!$C$17:$H$60,4,FALSE)</f>
        <v>NHS South East London ICB</v>
      </c>
      <c r="J242" t="str">
        <f>VLOOKUP($B242,'[1]LKUP PCNDES'!$C$17:$H$60,6,FALSE)</f>
        <v>SEL</v>
      </c>
      <c r="R242" t="s">
        <v>108</v>
      </c>
      <c r="S242" t="s">
        <v>652</v>
      </c>
      <c r="T242" s="177"/>
      <c r="U242" s="177"/>
      <c r="V242" s="177"/>
      <c r="W242" s="177"/>
      <c r="X242" s="177"/>
      <c r="Y242" s="177"/>
      <c r="Z242" s="177"/>
      <c r="AA242" s="177"/>
      <c r="AB242" s="177"/>
      <c r="AC242" s="177"/>
      <c r="AD242" s="177"/>
      <c r="AE242" s="177"/>
      <c r="AF242">
        <f>SUMIFS('PCN DES MetricDATA 23-24'!$F:$F,'PCN DES MetricDATA 23-24'!$B:$B,'PCN DES MetricDATA 23-24'!$S242,'PCN DES MetricDATA 23-24'!$C:$C,'PCN DES MetricDATA 23-24'!$Y$237,'PCN DES MetricDATA 23-24'!$D:$D,'PCN DES MetricDATA 23-24'!$Y$236,'PCN DES MetricDATA 23-24'!$E:$E,'PCN DES MetricDATA 23-24'!AF$164)</f>
        <v>5450</v>
      </c>
      <c r="AG242">
        <f>SUMIFS('PCN DES MetricDATA 23-24'!$F:$F,'PCN DES MetricDATA 23-24'!$B:$B,'PCN DES MetricDATA 23-24'!$S242,'PCN DES MetricDATA 23-24'!$C:$C,'PCN DES MetricDATA 23-24'!$Y$237,'PCN DES MetricDATA 23-24'!$D:$D,'PCN DES MetricDATA 23-24'!$Y$236,'PCN DES MetricDATA 23-24'!$E:$E,'PCN DES MetricDATA 23-24'!AG$164)</f>
        <v>5583</v>
      </c>
      <c r="AH242">
        <f>SUMIFS('PCN DES MetricDATA 23-24'!$F:$F,'PCN DES MetricDATA 23-24'!$B:$B,'PCN DES MetricDATA 23-24'!$S242,'PCN DES MetricDATA 23-24'!$C:$C,'PCN DES MetricDATA 23-24'!$Y$237,'PCN DES MetricDATA 23-24'!$D:$D,'PCN DES MetricDATA 23-24'!$Y$236,'PCN DES MetricDATA 23-24'!$E:$E,'PCN DES MetricDATA 23-24'!AH$164)</f>
        <v>5628</v>
      </c>
      <c r="AI242">
        <f>SUMIFS('PCN DES MetricDATA 23-24'!$F:$F,'PCN DES MetricDATA 23-24'!$B:$B,'PCN DES MetricDATA 23-24'!$S242,'PCN DES MetricDATA 23-24'!$C:$C,'PCN DES MetricDATA 23-24'!$Y$237,'PCN DES MetricDATA 23-24'!$D:$D,'PCN DES MetricDATA 23-24'!$Y$236,'PCN DES MetricDATA 23-24'!$E:$E,'PCN DES MetricDATA 23-24'!AI$164)</f>
        <v>5650</v>
      </c>
      <c r="AJ242">
        <f>SUMIFS('PCN DES MetricDATA 23-24'!$F:$F,'PCN DES MetricDATA 23-24'!$B:$B,'PCN DES MetricDATA 23-24'!$S242,'PCN DES MetricDATA 23-24'!$C:$C,'PCN DES MetricDATA 23-24'!$Y$237,'PCN DES MetricDATA 23-24'!$D:$D,'PCN DES MetricDATA 23-24'!$Y$236,'PCN DES MetricDATA 23-24'!$E:$E,'PCN DES MetricDATA 23-24'!AJ$164)</f>
        <v>4732</v>
      </c>
      <c r="AK242">
        <f>SUMIFS('PCN DES MetricDATA 23-24'!$F:$F,'PCN DES MetricDATA 23-24'!$B:$B,'PCN DES MetricDATA 23-24'!$S242,'PCN DES MetricDATA 23-24'!$C:$C,'PCN DES MetricDATA 23-24'!$Y$237,'PCN DES MetricDATA 23-24'!$D:$D,'PCN DES MetricDATA 23-24'!$Y$236,'PCN DES MetricDATA 23-24'!$E:$E,'PCN DES MetricDATA 23-24'!AK$164)</f>
        <v>5750</v>
      </c>
      <c r="AL242">
        <f>SUMIFS('PCN DES MetricDATA 23-24'!$F:$F,'PCN DES MetricDATA 23-24'!$B:$B,'PCN DES MetricDATA 23-24'!$S242,'PCN DES MetricDATA 23-24'!$C:$C,'PCN DES MetricDATA 23-24'!$Y$237,'PCN DES MetricDATA 23-24'!$D:$D,'PCN DES MetricDATA 23-24'!$Y$236,'PCN DES MetricDATA 23-24'!$E:$E,'PCN DES MetricDATA 23-24'!AL$164)</f>
        <v>5419</v>
      </c>
      <c r="AM242">
        <f>SUMIFS('PCN DES MetricDATA 23-24'!$F:$F,'PCN DES MetricDATA 23-24'!$B:$B,'PCN DES MetricDATA 23-24'!$S242,'PCN DES MetricDATA 23-24'!$C:$C,'PCN DES MetricDATA 23-24'!$Y$237,'PCN DES MetricDATA 23-24'!$D:$D,'PCN DES MetricDATA 23-24'!$Y$236,'PCN DES MetricDATA 23-24'!$E:$E,'PCN DES MetricDATA 23-24'!AM$164)</f>
        <v>5399</v>
      </c>
      <c r="AN242">
        <f>SUMIFS('PCN DES MetricDATA 23-24'!$F:$F,'PCN DES MetricDATA 23-24'!$B:$B,'PCN DES MetricDATA 23-24'!$S242,'PCN DES MetricDATA 23-24'!$C:$C,'PCN DES MetricDATA 23-24'!$Y$237,'PCN DES MetricDATA 23-24'!$D:$D,'PCN DES MetricDATA 23-24'!$Y$236,'PCN DES MetricDATA 23-24'!$E:$E,'PCN DES MetricDATA 23-24'!AN$164)</f>
        <v>5420</v>
      </c>
      <c r="AO242">
        <f>SUMIFS('PCN DES MetricDATA 23-24'!$F:$F,'PCN DES MetricDATA 23-24'!$B:$B,'PCN DES MetricDATA 23-24'!$S242,'PCN DES MetricDATA 23-24'!$C:$C,'PCN DES MetricDATA 23-24'!$Y$237,'PCN DES MetricDATA 23-24'!$D:$D,'PCN DES MetricDATA 23-24'!$Y$236,'PCN DES MetricDATA 23-24'!$E:$E,'PCN DES MetricDATA 23-24'!AO$164)</f>
        <v>5430</v>
      </c>
      <c r="AP242">
        <f>SUMIFS('PCN DES MetricDATA 23-24'!$F:$F,'PCN DES MetricDATA 23-24'!$B:$B,'PCN DES MetricDATA 23-24'!$S242,'PCN DES MetricDATA 23-24'!$C:$C,'PCN DES MetricDATA 23-24'!$Y$237,'PCN DES MetricDATA 23-24'!$D:$D,'PCN DES MetricDATA 23-24'!$Y$236,'PCN DES MetricDATA 23-24'!$E:$E,'PCN DES MetricDATA 23-24'!AP$164)</f>
        <v>5509</v>
      </c>
      <c r="AQ242">
        <f>SUMIFS('PCN DES MetricDATA 23-24'!$F:$F,'PCN DES MetricDATA 23-24'!$B:$B,'PCN DES MetricDATA 23-24'!$S242,'PCN DES MetricDATA 23-24'!$C:$C,'PCN DES MetricDATA 23-24'!$Y$237,'PCN DES MetricDATA 23-24'!$D:$D,'PCN DES MetricDATA 23-24'!$Y$236,'PCN DES MetricDATA 23-24'!$E:$E,'PCN DES MetricDATA 23-24'!AQ$164)</f>
        <v>5517</v>
      </c>
    </row>
    <row r="243" spans="1:49" x14ac:dyDescent="0.35">
      <c r="A243" t="s">
        <v>648</v>
      </c>
      <c r="B243" t="s">
        <v>654</v>
      </c>
      <c r="C243" t="s">
        <v>1363</v>
      </c>
      <c r="D243" t="s">
        <v>563</v>
      </c>
      <c r="E243" s="2">
        <v>45077</v>
      </c>
      <c r="F243">
        <v>466</v>
      </c>
      <c r="G243" t="str">
        <f>VLOOKUP($C243,'[1]LKUP PCNDES'!$F$2:$H$12,2,FALSE)</f>
        <v>Number of Multidisciplinary Team meetings</v>
      </c>
      <c r="H243" t="str">
        <f>VLOOKUP($C243,'[1]LKUP PCNDES'!$F$2:$H$12,3,FALSE)</f>
        <v>MDT</v>
      </c>
      <c r="I243" t="str">
        <f>VLOOKUP($B243,'[1]LKUP PCNDES'!$C$17:$H$60,4,FALSE)</f>
        <v>NHS South East London ICB</v>
      </c>
      <c r="J243" t="str">
        <f>VLOOKUP($B243,'[1]LKUP PCNDES'!$C$17:$H$60,6,FALSE)</f>
        <v>SEL</v>
      </c>
      <c r="R243" t="s">
        <v>110</v>
      </c>
      <c r="S243" t="s">
        <v>653</v>
      </c>
      <c r="T243" s="177"/>
      <c r="U243" s="177"/>
      <c r="V243" s="177"/>
      <c r="W243" s="177"/>
      <c r="X243" s="177"/>
      <c r="Y243" s="177"/>
      <c r="Z243" s="177"/>
      <c r="AA243" s="177"/>
      <c r="AB243" s="177"/>
      <c r="AC243" s="177"/>
      <c r="AD243" s="177"/>
      <c r="AE243" s="177"/>
      <c r="AF243">
        <f>SUMIFS('PCN DES MetricDATA 23-24'!$F:$F,'PCN DES MetricDATA 23-24'!$B:$B,'PCN DES MetricDATA 23-24'!$S243,'PCN DES MetricDATA 23-24'!$C:$C,'PCN DES MetricDATA 23-24'!$Y$237,'PCN DES MetricDATA 23-24'!$D:$D,'PCN DES MetricDATA 23-24'!$Y$236,'PCN DES MetricDATA 23-24'!$E:$E,'PCN DES MetricDATA 23-24'!AF$164)</f>
        <v>6164</v>
      </c>
      <c r="AG243">
        <f>SUMIFS('PCN DES MetricDATA 23-24'!$F:$F,'PCN DES MetricDATA 23-24'!$B:$B,'PCN DES MetricDATA 23-24'!$S243,'PCN DES MetricDATA 23-24'!$C:$C,'PCN DES MetricDATA 23-24'!$Y$237,'PCN DES MetricDATA 23-24'!$D:$D,'PCN DES MetricDATA 23-24'!$Y$236,'PCN DES MetricDATA 23-24'!$E:$E,'PCN DES MetricDATA 23-24'!AG$164)</f>
        <v>6182</v>
      </c>
      <c r="AH243">
        <f>SUMIFS('PCN DES MetricDATA 23-24'!$F:$F,'PCN DES MetricDATA 23-24'!$B:$B,'PCN DES MetricDATA 23-24'!$S243,'PCN DES MetricDATA 23-24'!$C:$C,'PCN DES MetricDATA 23-24'!$Y$237,'PCN DES MetricDATA 23-24'!$D:$D,'PCN DES MetricDATA 23-24'!$Y$236,'PCN DES MetricDATA 23-24'!$E:$E,'PCN DES MetricDATA 23-24'!AH$164)</f>
        <v>6310</v>
      </c>
      <c r="AI243">
        <f>SUMIFS('PCN DES MetricDATA 23-24'!$F:$F,'PCN DES MetricDATA 23-24'!$B:$B,'PCN DES MetricDATA 23-24'!$S243,'PCN DES MetricDATA 23-24'!$C:$C,'PCN DES MetricDATA 23-24'!$Y$237,'PCN DES MetricDATA 23-24'!$D:$D,'PCN DES MetricDATA 23-24'!$Y$236,'PCN DES MetricDATA 23-24'!$E:$E,'PCN DES MetricDATA 23-24'!AI$164)</f>
        <v>6385</v>
      </c>
      <c r="AJ243">
        <f>SUMIFS('PCN DES MetricDATA 23-24'!$F:$F,'PCN DES MetricDATA 23-24'!$B:$B,'PCN DES MetricDATA 23-24'!$S243,'PCN DES MetricDATA 23-24'!$C:$C,'PCN DES MetricDATA 23-24'!$Y$237,'PCN DES MetricDATA 23-24'!$D:$D,'PCN DES MetricDATA 23-24'!$Y$236,'PCN DES MetricDATA 23-24'!$E:$E,'PCN DES MetricDATA 23-24'!AJ$164)</f>
        <v>6256</v>
      </c>
      <c r="AK243">
        <f>SUMIFS('PCN DES MetricDATA 23-24'!$F:$F,'PCN DES MetricDATA 23-24'!$B:$B,'PCN DES MetricDATA 23-24'!$S243,'PCN DES MetricDATA 23-24'!$C:$C,'PCN DES MetricDATA 23-24'!$Y$237,'PCN DES MetricDATA 23-24'!$D:$D,'PCN DES MetricDATA 23-24'!$Y$236,'PCN DES MetricDATA 23-24'!$E:$E,'PCN DES MetricDATA 23-24'!AK$164)</f>
        <v>6643</v>
      </c>
      <c r="AL243">
        <f>SUMIFS('PCN DES MetricDATA 23-24'!$F:$F,'PCN DES MetricDATA 23-24'!$B:$B,'PCN DES MetricDATA 23-24'!$S243,'PCN DES MetricDATA 23-24'!$C:$C,'PCN DES MetricDATA 23-24'!$Y$237,'PCN DES MetricDATA 23-24'!$D:$D,'PCN DES MetricDATA 23-24'!$Y$236,'PCN DES MetricDATA 23-24'!$E:$E,'PCN DES MetricDATA 23-24'!AL$164)</f>
        <v>6215</v>
      </c>
      <c r="AM243">
        <f>SUMIFS('PCN DES MetricDATA 23-24'!$F:$F,'PCN DES MetricDATA 23-24'!$B:$B,'PCN DES MetricDATA 23-24'!$S243,'PCN DES MetricDATA 23-24'!$C:$C,'PCN DES MetricDATA 23-24'!$Y$237,'PCN DES MetricDATA 23-24'!$D:$D,'PCN DES MetricDATA 23-24'!$Y$236,'PCN DES MetricDATA 23-24'!$E:$E,'PCN DES MetricDATA 23-24'!AM$164)</f>
        <v>5860</v>
      </c>
      <c r="AN243">
        <f>SUMIFS('PCN DES MetricDATA 23-24'!$F:$F,'PCN DES MetricDATA 23-24'!$B:$B,'PCN DES MetricDATA 23-24'!$S243,'PCN DES MetricDATA 23-24'!$C:$C,'PCN DES MetricDATA 23-24'!$Y$237,'PCN DES MetricDATA 23-24'!$D:$D,'PCN DES MetricDATA 23-24'!$Y$236,'PCN DES MetricDATA 23-24'!$E:$E,'PCN DES MetricDATA 23-24'!AN$164)</f>
        <v>5893</v>
      </c>
      <c r="AO243">
        <f>SUMIFS('PCN DES MetricDATA 23-24'!$F:$F,'PCN DES MetricDATA 23-24'!$B:$B,'PCN DES MetricDATA 23-24'!$S243,'PCN DES MetricDATA 23-24'!$C:$C,'PCN DES MetricDATA 23-24'!$Y$237,'PCN DES MetricDATA 23-24'!$D:$D,'PCN DES MetricDATA 23-24'!$Y$236,'PCN DES MetricDATA 23-24'!$E:$E,'PCN DES MetricDATA 23-24'!AO$164)</f>
        <v>5500</v>
      </c>
      <c r="AP243">
        <f>SUMIFS('PCN DES MetricDATA 23-24'!$F:$F,'PCN DES MetricDATA 23-24'!$B:$B,'PCN DES MetricDATA 23-24'!$S243,'PCN DES MetricDATA 23-24'!$C:$C,'PCN DES MetricDATA 23-24'!$Y$237,'PCN DES MetricDATA 23-24'!$D:$D,'PCN DES MetricDATA 23-24'!$Y$236,'PCN DES MetricDATA 23-24'!$E:$E,'PCN DES MetricDATA 23-24'!AP$164)</f>
        <v>5500</v>
      </c>
      <c r="AQ243">
        <f>SUMIFS('PCN DES MetricDATA 23-24'!$F:$F,'PCN DES MetricDATA 23-24'!$B:$B,'PCN DES MetricDATA 23-24'!$S243,'PCN DES MetricDATA 23-24'!$C:$C,'PCN DES MetricDATA 23-24'!$Y$237,'PCN DES MetricDATA 23-24'!$D:$D,'PCN DES MetricDATA 23-24'!$Y$236,'PCN DES MetricDATA 23-24'!$E:$E,'PCN DES MetricDATA 23-24'!AQ$164)</f>
        <v>6676</v>
      </c>
    </row>
    <row r="244" spans="1:49" x14ac:dyDescent="0.35">
      <c r="A244" t="s">
        <v>648</v>
      </c>
      <c r="B244" t="s">
        <v>654</v>
      </c>
      <c r="C244" t="s">
        <v>1363</v>
      </c>
      <c r="D244" t="s">
        <v>563</v>
      </c>
      <c r="E244" s="2">
        <v>45107</v>
      </c>
      <c r="F244">
        <v>702</v>
      </c>
      <c r="G244" t="str">
        <f>VLOOKUP($C244,'[1]LKUP PCNDES'!$F$2:$H$12,2,FALSE)</f>
        <v>Number of Multidisciplinary Team meetings</v>
      </c>
      <c r="H244" t="str">
        <f>VLOOKUP($C244,'[1]LKUP PCNDES'!$F$2:$H$12,3,FALSE)</f>
        <v>MDT</v>
      </c>
      <c r="I244" t="str">
        <f>VLOOKUP($B244,'[1]LKUP PCNDES'!$C$17:$H$60,4,FALSE)</f>
        <v>NHS South East London ICB</v>
      </c>
      <c r="J244" t="str">
        <f>VLOOKUP($B244,'[1]LKUP PCNDES'!$C$17:$H$60,6,FALSE)</f>
        <v>SEL</v>
      </c>
      <c r="R244" t="s">
        <v>112</v>
      </c>
      <c r="S244" t="s">
        <v>654</v>
      </c>
      <c r="T244" s="177"/>
      <c r="U244" s="177"/>
      <c r="V244" s="177"/>
      <c r="W244" s="177"/>
      <c r="X244" s="177"/>
      <c r="Y244" s="177"/>
      <c r="Z244" s="177"/>
      <c r="AA244" s="177"/>
      <c r="AB244" s="177"/>
      <c r="AC244" s="177"/>
      <c r="AD244" s="177"/>
      <c r="AE244" s="177"/>
      <c r="AF244">
        <f>SUMIFS('PCN DES MetricDATA 23-24'!$F:$F,'PCN DES MetricDATA 23-24'!$B:$B,'PCN DES MetricDATA 23-24'!$S244,'PCN DES MetricDATA 23-24'!$C:$C,'PCN DES MetricDATA 23-24'!$Y$237,'PCN DES MetricDATA 23-24'!$D:$D,'PCN DES MetricDATA 23-24'!$Y$236,'PCN DES MetricDATA 23-24'!$E:$E,'PCN DES MetricDATA 23-24'!AF$164)</f>
        <v>5099</v>
      </c>
      <c r="AG244">
        <f>SUMIFS('PCN DES MetricDATA 23-24'!$F:$F,'PCN DES MetricDATA 23-24'!$B:$B,'PCN DES MetricDATA 23-24'!$S244,'PCN DES MetricDATA 23-24'!$C:$C,'PCN DES MetricDATA 23-24'!$Y$237,'PCN DES MetricDATA 23-24'!$D:$D,'PCN DES MetricDATA 23-24'!$Y$236,'PCN DES MetricDATA 23-24'!$E:$E,'PCN DES MetricDATA 23-24'!AG$164)</f>
        <v>3796</v>
      </c>
      <c r="AH244">
        <f>SUMIFS('PCN DES MetricDATA 23-24'!$F:$F,'PCN DES MetricDATA 23-24'!$B:$B,'PCN DES MetricDATA 23-24'!$S244,'PCN DES MetricDATA 23-24'!$C:$C,'PCN DES MetricDATA 23-24'!$Y$237,'PCN DES MetricDATA 23-24'!$D:$D,'PCN DES MetricDATA 23-24'!$Y$236,'PCN DES MetricDATA 23-24'!$E:$E,'PCN DES MetricDATA 23-24'!AH$164)</f>
        <v>5229</v>
      </c>
      <c r="AI244">
        <f>SUMIFS('PCN DES MetricDATA 23-24'!$F:$F,'PCN DES MetricDATA 23-24'!$B:$B,'PCN DES MetricDATA 23-24'!$S244,'PCN DES MetricDATA 23-24'!$C:$C,'PCN DES MetricDATA 23-24'!$Y$237,'PCN DES MetricDATA 23-24'!$D:$D,'PCN DES MetricDATA 23-24'!$Y$236,'PCN DES MetricDATA 23-24'!$E:$E,'PCN DES MetricDATA 23-24'!AI$164)</f>
        <v>4787</v>
      </c>
      <c r="AJ244">
        <f>SUMIFS('PCN DES MetricDATA 23-24'!$F:$F,'PCN DES MetricDATA 23-24'!$B:$B,'PCN DES MetricDATA 23-24'!$S244,'PCN DES MetricDATA 23-24'!$C:$C,'PCN DES MetricDATA 23-24'!$Y$237,'PCN DES MetricDATA 23-24'!$D:$D,'PCN DES MetricDATA 23-24'!$Y$236,'PCN DES MetricDATA 23-24'!$E:$E,'PCN DES MetricDATA 23-24'!AJ$164)</f>
        <v>5640</v>
      </c>
      <c r="AK244">
        <f>SUMIFS('PCN DES MetricDATA 23-24'!$F:$F,'PCN DES MetricDATA 23-24'!$B:$B,'PCN DES MetricDATA 23-24'!$S244,'PCN DES MetricDATA 23-24'!$C:$C,'PCN DES MetricDATA 23-24'!$Y$237,'PCN DES MetricDATA 23-24'!$D:$D,'PCN DES MetricDATA 23-24'!$Y$236,'PCN DES MetricDATA 23-24'!$E:$E,'PCN DES MetricDATA 23-24'!AK$164)</f>
        <v>5926</v>
      </c>
      <c r="AL244">
        <f>SUMIFS('PCN DES MetricDATA 23-24'!$F:$F,'PCN DES MetricDATA 23-24'!$B:$B,'PCN DES MetricDATA 23-24'!$S244,'PCN DES MetricDATA 23-24'!$C:$C,'PCN DES MetricDATA 23-24'!$Y$237,'PCN DES MetricDATA 23-24'!$D:$D,'PCN DES MetricDATA 23-24'!$Y$236,'PCN DES MetricDATA 23-24'!$E:$E,'PCN DES MetricDATA 23-24'!AL$164)</f>
        <v>5740</v>
      </c>
      <c r="AM244">
        <f>SUMIFS('PCN DES MetricDATA 23-24'!$F:$F,'PCN DES MetricDATA 23-24'!$B:$B,'PCN DES MetricDATA 23-24'!$S244,'PCN DES MetricDATA 23-24'!$C:$C,'PCN DES MetricDATA 23-24'!$Y$237,'PCN DES MetricDATA 23-24'!$D:$D,'PCN DES MetricDATA 23-24'!$Y$236,'PCN DES MetricDATA 23-24'!$E:$E,'PCN DES MetricDATA 23-24'!AM$164)</f>
        <v>5641</v>
      </c>
      <c r="AN244">
        <f>SUMIFS('PCN DES MetricDATA 23-24'!$F:$F,'PCN DES MetricDATA 23-24'!$B:$B,'PCN DES MetricDATA 23-24'!$S244,'PCN DES MetricDATA 23-24'!$C:$C,'PCN DES MetricDATA 23-24'!$Y$237,'PCN DES MetricDATA 23-24'!$D:$D,'PCN DES MetricDATA 23-24'!$Y$236,'PCN DES MetricDATA 23-24'!$E:$E,'PCN DES MetricDATA 23-24'!AN$164)</f>
        <v>5792</v>
      </c>
      <c r="AO244">
        <f>SUMIFS('PCN DES MetricDATA 23-24'!$F:$F,'PCN DES MetricDATA 23-24'!$B:$B,'PCN DES MetricDATA 23-24'!$S244,'PCN DES MetricDATA 23-24'!$C:$C,'PCN DES MetricDATA 23-24'!$Y$237,'PCN DES MetricDATA 23-24'!$D:$D,'PCN DES MetricDATA 23-24'!$Y$236,'PCN DES MetricDATA 23-24'!$E:$E,'PCN DES MetricDATA 23-24'!AO$164)</f>
        <v>5785</v>
      </c>
      <c r="AP244">
        <f>SUMIFS('PCN DES MetricDATA 23-24'!$F:$F,'PCN DES MetricDATA 23-24'!$B:$B,'PCN DES MetricDATA 23-24'!$S244,'PCN DES MetricDATA 23-24'!$C:$C,'PCN DES MetricDATA 23-24'!$Y$237,'PCN DES MetricDATA 23-24'!$D:$D,'PCN DES MetricDATA 23-24'!$Y$236,'PCN DES MetricDATA 23-24'!$E:$E,'PCN DES MetricDATA 23-24'!AP$164)</f>
        <v>5779</v>
      </c>
      <c r="AQ244">
        <f>SUMIFS('PCN DES MetricDATA 23-24'!$F:$F,'PCN DES MetricDATA 23-24'!$B:$B,'PCN DES MetricDATA 23-24'!$S244,'PCN DES MetricDATA 23-24'!$C:$C,'PCN DES MetricDATA 23-24'!$Y$237,'PCN DES MetricDATA 23-24'!$D:$D,'PCN DES MetricDATA 23-24'!$Y$236,'PCN DES MetricDATA 23-24'!$E:$E,'PCN DES MetricDATA 23-24'!AQ$164)</f>
        <v>5865</v>
      </c>
    </row>
    <row r="245" spans="1:49" x14ac:dyDescent="0.35">
      <c r="A245" t="s">
        <v>648</v>
      </c>
      <c r="B245" t="s">
        <v>654</v>
      </c>
      <c r="C245" t="s">
        <v>1363</v>
      </c>
      <c r="D245" t="s">
        <v>563</v>
      </c>
      <c r="E245" s="2">
        <v>45138</v>
      </c>
      <c r="F245">
        <v>810</v>
      </c>
      <c r="G245" t="str">
        <f>VLOOKUP($C245,'[1]LKUP PCNDES'!$F$2:$H$12,2,FALSE)</f>
        <v>Number of Multidisciplinary Team meetings</v>
      </c>
      <c r="H245" t="str">
        <f>VLOOKUP($C245,'[1]LKUP PCNDES'!$F$2:$H$12,3,FALSE)</f>
        <v>MDT</v>
      </c>
      <c r="I245" t="str">
        <f>VLOOKUP($B245,'[1]LKUP PCNDES'!$C$17:$H$60,4,FALSE)</f>
        <v>NHS South East London ICB</v>
      </c>
      <c r="J245" t="str">
        <f>VLOOKUP($B245,'[1]LKUP PCNDES'!$C$17:$H$60,6,FALSE)</f>
        <v>SEL</v>
      </c>
      <c r="R245" t="s">
        <v>114</v>
      </c>
      <c r="S245" t="s">
        <v>656</v>
      </c>
      <c r="T245" s="177"/>
      <c r="U245" s="177"/>
      <c r="V245" s="177"/>
      <c r="W245" s="177"/>
      <c r="X245" s="177"/>
      <c r="Y245" s="177"/>
      <c r="Z245" s="177"/>
      <c r="AA245" s="177"/>
      <c r="AB245" s="177"/>
      <c r="AC245" s="177"/>
      <c r="AD245" s="177"/>
      <c r="AE245" s="177"/>
      <c r="AF245">
        <f>SUMIFS('PCN DES MetricDATA 23-24'!$F:$F,'PCN DES MetricDATA 23-24'!$B:$B,'PCN DES MetricDATA 23-24'!$S245,'PCN DES MetricDATA 23-24'!$C:$C,'PCN DES MetricDATA 23-24'!$Y$237,'PCN DES MetricDATA 23-24'!$D:$D,'PCN DES MetricDATA 23-24'!$Y$236,'PCN DES MetricDATA 23-24'!$E:$E,'PCN DES MetricDATA 23-24'!AF$164)</f>
        <v>7079</v>
      </c>
      <c r="AG245">
        <f>SUMIFS('PCN DES MetricDATA 23-24'!$F:$F,'PCN DES MetricDATA 23-24'!$B:$B,'PCN DES MetricDATA 23-24'!$S245,'PCN DES MetricDATA 23-24'!$C:$C,'PCN DES MetricDATA 23-24'!$Y$237,'PCN DES MetricDATA 23-24'!$D:$D,'PCN DES MetricDATA 23-24'!$Y$236,'PCN DES MetricDATA 23-24'!$E:$E,'PCN DES MetricDATA 23-24'!AG$164)</f>
        <v>6002</v>
      </c>
      <c r="AH245">
        <f>SUMIFS('PCN DES MetricDATA 23-24'!$F:$F,'PCN DES MetricDATA 23-24'!$B:$B,'PCN DES MetricDATA 23-24'!$S245,'PCN DES MetricDATA 23-24'!$C:$C,'PCN DES MetricDATA 23-24'!$Y$237,'PCN DES MetricDATA 23-24'!$D:$D,'PCN DES MetricDATA 23-24'!$Y$236,'PCN DES MetricDATA 23-24'!$E:$E,'PCN DES MetricDATA 23-24'!AH$164)</f>
        <v>7126</v>
      </c>
      <c r="AI245">
        <f>SUMIFS('PCN DES MetricDATA 23-24'!$F:$F,'PCN DES MetricDATA 23-24'!$B:$B,'PCN DES MetricDATA 23-24'!$S245,'PCN DES MetricDATA 23-24'!$C:$C,'PCN DES MetricDATA 23-24'!$Y$237,'PCN DES MetricDATA 23-24'!$D:$D,'PCN DES MetricDATA 23-24'!$Y$236,'PCN DES MetricDATA 23-24'!$E:$E,'PCN DES MetricDATA 23-24'!AI$164)</f>
        <v>6723</v>
      </c>
      <c r="AJ245">
        <f>SUMIFS('PCN DES MetricDATA 23-24'!$F:$F,'PCN DES MetricDATA 23-24'!$B:$B,'PCN DES MetricDATA 23-24'!$S245,'PCN DES MetricDATA 23-24'!$C:$C,'PCN DES MetricDATA 23-24'!$Y$237,'PCN DES MetricDATA 23-24'!$D:$D,'PCN DES MetricDATA 23-24'!$Y$236,'PCN DES MetricDATA 23-24'!$E:$E,'PCN DES MetricDATA 23-24'!AJ$164)</f>
        <v>7186</v>
      </c>
      <c r="AK245">
        <f>SUMIFS('PCN DES MetricDATA 23-24'!$F:$F,'PCN DES MetricDATA 23-24'!$B:$B,'PCN DES MetricDATA 23-24'!$S245,'PCN DES MetricDATA 23-24'!$C:$C,'PCN DES MetricDATA 23-24'!$Y$237,'PCN DES MetricDATA 23-24'!$D:$D,'PCN DES MetricDATA 23-24'!$Y$236,'PCN DES MetricDATA 23-24'!$E:$E,'PCN DES MetricDATA 23-24'!AK$164)</f>
        <v>7389</v>
      </c>
      <c r="AL245">
        <f>SUMIFS('PCN DES MetricDATA 23-24'!$F:$F,'PCN DES MetricDATA 23-24'!$B:$B,'PCN DES MetricDATA 23-24'!$S245,'PCN DES MetricDATA 23-24'!$C:$C,'PCN DES MetricDATA 23-24'!$Y$237,'PCN DES MetricDATA 23-24'!$D:$D,'PCN DES MetricDATA 23-24'!$Y$236,'PCN DES MetricDATA 23-24'!$E:$E,'PCN DES MetricDATA 23-24'!AL$164)</f>
        <v>7094</v>
      </c>
      <c r="AM245">
        <f>SUMIFS('PCN DES MetricDATA 23-24'!$F:$F,'PCN DES MetricDATA 23-24'!$B:$B,'PCN DES MetricDATA 23-24'!$S245,'PCN DES MetricDATA 23-24'!$C:$C,'PCN DES MetricDATA 23-24'!$Y$237,'PCN DES MetricDATA 23-24'!$D:$D,'PCN DES MetricDATA 23-24'!$Y$236,'PCN DES MetricDATA 23-24'!$E:$E,'PCN DES MetricDATA 23-24'!AM$164)</f>
        <v>7073</v>
      </c>
      <c r="AN245">
        <f>SUMIFS('PCN DES MetricDATA 23-24'!$F:$F,'PCN DES MetricDATA 23-24'!$B:$B,'PCN DES MetricDATA 23-24'!$S245,'PCN DES MetricDATA 23-24'!$C:$C,'PCN DES MetricDATA 23-24'!$Y$237,'PCN DES MetricDATA 23-24'!$D:$D,'PCN DES MetricDATA 23-24'!$Y$236,'PCN DES MetricDATA 23-24'!$E:$E,'PCN DES MetricDATA 23-24'!AN$164)</f>
        <v>7130</v>
      </c>
      <c r="AO245">
        <f>SUMIFS('PCN DES MetricDATA 23-24'!$F:$F,'PCN DES MetricDATA 23-24'!$B:$B,'PCN DES MetricDATA 23-24'!$S245,'PCN DES MetricDATA 23-24'!$C:$C,'PCN DES MetricDATA 23-24'!$Y$237,'PCN DES MetricDATA 23-24'!$D:$D,'PCN DES MetricDATA 23-24'!$Y$236,'PCN DES MetricDATA 23-24'!$E:$E,'PCN DES MetricDATA 23-24'!AO$164)</f>
        <v>7120</v>
      </c>
      <c r="AP245">
        <f>SUMIFS('PCN DES MetricDATA 23-24'!$F:$F,'PCN DES MetricDATA 23-24'!$B:$B,'PCN DES MetricDATA 23-24'!$S245,'PCN DES MetricDATA 23-24'!$C:$C,'PCN DES MetricDATA 23-24'!$Y$237,'PCN DES MetricDATA 23-24'!$D:$D,'PCN DES MetricDATA 23-24'!$Y$236,'PCN DES MetricDATA 23-24'!$E:$E,'PCN DES MetricDATA 23-24'!AP$164)</f>
        <v>7101</v>
      </c>
      <c r="AQ245">
        <f>SUMIFS('PCN DES MetricDATA 23-24'!$F:$F,'PCN DES MetricDATA 23-24'!$B:$B,'PCN DES MetricDATA 23-24'!$S245,'PCN DES MetricDATA 23-24'!$C:$C,'PCN DES MetricDATA 23-24'!$Y$237,'PCN DES MetricDATA 23-24'!$D:$D,'PCN DES MetricDATA 23-24'!$Y$236,'PCN DES MetricDATA 23-24'!$E:$E,'PCN DES MetricDATA 23-24'!AQ$164)</f>
        <v>7120</v>
      </c>
    </row>
    <row r="246" spans="1:49" x14ac:dyDescent="0.35">
      <c r="A246" t="s">
        <v>648</v>
      </c>
      <c r="B246" t="s">
        <v>654</v>
      </c>
      <c r="C246" t="s">
        <v>1363</v>
      </c>
      <c r="D246" t="s">
        <v>563</v>
      </c>
      <c r="E246" s="2">
        <v>45169</v>
      </c>
      <c r="F246">
        <v>1172</v>
      </c>
      <c r="G246" t="str">
        <f>VLOOKUP($C246,'[1]LKUP PCNDES'!$F$2:$H$12,2,FALSE)</f>
        <v>Number of Multidisciplinary Team meetings</v>
      </c>
      <c r="H246" t="str">
        <f>VLOOKUP($C246,'[1]LKUP PCNDES'!$F$2:$H$12,3,FALSE)</f>
        <v>MDT</v>
      </c>
      <c r="I246" t="str">
        <f>VLOOKUP($B246,'[1]LKUP PCNDES'!$C$17:$H$60,4,FALSE)</f>
        <v>NHS South East London ICB</v>
      </c>
      <c r="J246" t="str">
        <f>VLOOKUP($B246,'[1]LKUP PCNDES'!$C$17:$H$60,6,FALSE)</f>
        <v>SEL</v>
      </c>
      <c r="R246" t="s">
        <v>95</v>
      </c>
      <c r="S246" t="s">
        <v>95</v>
      </c>
      <c r="T246" s="177"/>
      <c r="U246" s="177"/>
      <c r="V246" s="177"/>
      <c r="W246" s="177"/>
      <c r="X246" s="177"/>
      <c r="Y246" s="177"/>
      <c r="Z246" s="177"/>
      <c r="AA246" s="177"/>
      <c r="AB246" s="177"/>
      <c r="AC246" s="177"/>
      <c r="AD246" s="177"/>
      <c r="AE246" s="177"/>
      <c r="AF246">
        <f>SUM(AF241:AF245)</f>
        <v>28904</v>
      </c>
      <c r="AG246">
        <f t="shared" ref="AG246:AQ246" si="41">SUM(AG241:AG245)</f>
        <v>26343</v>
      </c>
      <c r="AH246">
        <f t="shared" si="41"/>
        <v>29569</v>
      </c>
      <c r="AI246">
        <f t="shared" si="41"/>
        <v>28835</v>
      </c>
      <c r="AJ246">
        <f t="shared" si="41"/>
        <v>28840</v>
      </c>
      <c r="AK246">
        <f t="shared" si="41"/>
        <v>31256</v>
      </c>
      <c r="AL246">
        <f t="shared" si="41"/>
        <v>29933</v>
      </c>
      <c r="AM246">
        <f t="shared" si="41"/>
        <v>29546</v>
      </c>
      <c r="AN246">
        <f t="shared" si="41"/>
        <v>29957</v>
      </c>
      <c r="AO246">
        <f t="shared" si="41"/>
        <v>29645</v>
      </c>
      <c r="AP246">
        <f t="shared" si="41"/>
        <v>29904</v>
      </c>
      <c r="AQ246">
        <f t="shared" si="41"/>
        <v>31215</v>
      </c>
    </row>
    <row r="247" spans="1:49" x14ac:dyDescent="0.35">
      <c r="A247" t="s">
        <v>648</v>
      </c>
      <c r="B247" t="s">
        <v>654</v>
      </c>
      <c r="C247" t="s">
        <v>1363</v>
      </c>
      <c r="D247" t="s">
        <v>563</v>
      </c>
      <c r="E247" s="2">
        <v>45199</v>
      </c>
      <c r="F247">
        <v>1416</v>
      </c>
      <c r="G247" t="str">
        <f>VLOOKUP($C247,'[1]LKUP PCNDES'!$F$2:$H$12,2,FALSE)</f>
        <v>Number of Multidisciplinary Team meetings</v>
      </c>
      <c r="H247" t="str">
        <f>VLOOKUP($C247,'[1]LKUP PCNDES'!$F$2:$H$12,3,FALSE)</f>
        <v>MDT</v>
      </c>
      <c r="I247" t="str">
        <f>VLOOKUP($B247,'[1]LKUP PCNDES'!$C$17:$H$60,4,FALSE)</f>
        <v>NHS South East London ICB</v>
      </c>
      <c r="J247" t="str">
        <f>VLOOKUP($B247,'[1]LKUP PCNDES'!$C$17:$H$60,6,FALSE)</f>
        <v>SEL</v>
      </c>
      <c r="R247" t="s">
        <v>626</v>
      </c>
      <c r="S247" t="s">
        <v>626</v>
      </c>
      <c r="T247" s="177"/>
      <c r="U247" s="177"/>
      <c r="V247" s="177"/>
      <c r="W247" s="177"/>
      <c r="X247" s="177"/>
      <c r="Y247" s="177"/>
      <c r="Z247" s="177"/>
      <c r="AA247" s="177"/>
      <c r="AB247" s="177"/>
      <c r="AC247" s="177"/>
      <c r="AD247" s="177"/>
      <c r="AE247" s="177"/>
      <c r="AF247">
        <f>SUMIFS('PCN DES MetricDATA 23-24'!$F:$F,'PCN DES MetricDATA 23-24'!$B:$B,'PCN DES MetricDATA 23-24'!$S247,'PCN DES MetricDATA 23-24'!$C:$C,'PCN DES MetricDATA 23-24'!$Y$237,'PCN DES MetricDATA 23-24'!$D:$D,'PCN DES MetricDATA 23-24'!$Y$236,'PCN DES MetricDATA 23-24'!$E:$E,'PCN DES MetricDATA 23-24'!AF$164)</f>
        <v>322491</v>
      </c>
      <c r="AG247">
        <f>SUMIFS('PCN DES MetricDATA 23-24'!$F:$F,'PCN DES MetricDATA 23-24'!$B:$B,'PCN DES MetricDATA 23-24'!$S247,'PCN DES MetricDATA 23-24'!$C:$C,'PCN DES MetricDATA 23-24'!$Y$237,'PCN DES MetricDATA 23-24'!$D:$D,'PCN DES MetricDATA 23-24'!$Y$236,'PCN DES MetricDATA 23-24'!$E:$E,'PCN DES MetricDATA 23-24'!AG$164)</f>
        <v>307471</v>
      </c>
      <c r="AH247">
        <f>SUMIFS('PCN DES MetricDATA 23-24'!$F:$F,'PCN DES MetricDATA 23-24'!$B:$B,'PCN DES MetricDATA 23-24'!$S247,'PCN DES MetricDATA 23-24'!$C:$C,'PCN DES MetricDATA 23-24'!$Y$237,'PCN DES MetricDATA 23-24'!$D:$D,'PCN DES MetricDATA 23-24'!$Y$236,'PCN DES MetricDATA 23-24'!$E:$E,'PCN DES MetricDATA 23-24'!AH$164)</f>
        <v>330963</v>
      </c>
      <c r="AI247">
        <f>SUMIFS('PCN DES MetricDATA 23-24'!$F:$F,'PCN DES MetricDATA 23-24'!$B:$B,'PCN DES MetricDATA 23-24'!$S247,'PCN DES MetricDATA 23-24'!$C:$C,'PCN DES MetricDATA 23-24'!$Y$237,'PCN DES MetricDATA 23-24'!$D:$D,'PCN DES MetricDATA 23-24'!$Y$236,'PCN DES MetricDATA 23-24'!$E:$E,'PCN DES MetricDATA 23-24'!AI$164)</f>
        <v>334980</v>
      </c>
      <c r="AJ247">
        <f>SUMIFS('PCN DES MetricDATA 23-24'!$F:$F,'PCN DES MetricDATA 23-24'!$B:$B,'PCN DES MetricDATA 23-24'!$S247,'PCN DES MetricDATA 23-24'!$C:$C,'PCN DES MetricDATA 23-24'!$Y$237,'PCN DES MetricDATA 23-24'!$D:$D,'PCN DES MetricDATA 23-24'!$Y$236,'PCN DES MetricDATA 23-24'!$E:$E,'PCN DES MetricDATA 23-24'!AJ$164)</f>
        <v>335879</v>
      </c>
      <c r="AK247">
        <f>SUMIFS('PCN DES MetricDATA 23-24'!$F:$F,'PCN DES MetricDATA 23-24'!$B:$B,'PCN DES MetricDATA 23-24'!$S247,'PCN DES MetricDATA 23-24'!$C:$C,'PCN DES MetricDATA 23-24'!$Y$237,'PCN DES MetricDATA 23-24'!$D:$D,'PCN DES MetricDATA 23-24'!$Y$236,'PCN DES MetricDATA 23-24'!$E:$E,'PCN DES MetricDATA 23-24'!AK$164)</f>
        <v>346948</v>
      </c>
      <c r="AL247">
        <f>SUMIFS('PCN DES MetricDATA 23-24'!$F:$F,'PCN DES MetricDATA 23-24'!$B:$B,'PCN DES MetricDATA 23-24'!$S247,'PCN DES MetricDATA 23-24'!$C:$C,'PCN DES MetricDATA 23-24'!$Y$237,'PCN DES MetricDATA 23-24'!$D:$D,'PCN DES MetricDATA 23-24'!$Y$236,'PCN DES MetricDATA 23-24'!$E:$E,'PCN DES MetricDATA 23-24'!AL$164)</f>
        <v>350071</v>
      </c>
      <c r="AM247">
        <f>SUMIFS('PCN DES MetricDATA 23-24'!$F:$F,'PCN DES MetricDATA 23-24'!$B:$B,'PCN DES MetricDATA 23-24'!$S247,'PCN DES MetricDATA 23-24'!$C:$C,'PCN DES MetricDATA 23-24'!$Y$237,'PCN DES MetricDATA 23-24'!$D:$D,'PCN DES MetricDATA 23-24'!$Y$236,'PCN DES MetricDATA 23-24'!$E:$E,'PCN DES MetricDATA 23-24'!AM$164)</f>
        <v>340004</v>
      </c>
      <c r="AN247">
        <f>SUMIFS('PCN DES MetricDATA 23-24'!$F:$F,'PCN DES MetricDATA 23-24'!$B:$B,'PCN DES MetricDATA 23-24'!$S247,'PCN DES MetricDATA 23-24'!$C:$C,'PCN DES MetricDATA 23-24'!$Y$237,'PCN DES MetricDATA 23-24'!$D:$D,'PCN DES MetricDATA 23-24'!$Y$236,'PCN DES MetricDATA 23-24'!$E:$E,'PCN DES MetricDATA 23-24'!AN$164)</f>
        <v>338780</v>
      </c>
      <c r="AO247">
        <f>SUMIFS('PCN DES MetricDATA 23-24'!$F:$F,'PCN DES MetricDATA 23-24'!$B:$B,'PCN DES MetricDATA 23-24'!$S247,'PCN DES MetricDATA 23-24'!$C:$C,'PCN DES MetricDATA 23-24'!$Y$237,'PCN DES MetricDATA 23-24'!$D:$D,'PCN DES MetricDATA 23-24'!$Y$236,'PCN DES MetricDATA 23-24'!$E:$E,'PCN DES MetricDATA 23-24'!AO$164)</f>
        <v>338071</v>
      </c>
      <c r="AP247">
        <f>SUMIFS('PCN DES MetricDATA 23-24'!$F:$F,'PCN DES MetricDATA 23-24'!$B:$B,'PCN DES MetricDATA 23-24'!$S247,'PCN DES MetricDATA 23-24'!$C:$C,'PCN DES MetricDATA 23-24'!$Y$237,'PCN DES MetricDATA 23-24'!$D:$D,'PCN DES MetricDATA 23-24'!$Y$236,'PCN DES MetricDATA 23-24'!$E:$E,'PCN DES MetricDATA 23-24'!AP$164)</f>
        <v>336028</v>
      </c>
      <c r="AQ247">
        <f>SUMIFS('PCN DES MetricDATA 23-24'!$F:$F,'PCN DES MetricDATA 23-24'!$B:$B,'PCN DES MetricDATA 23-24'!$S247,'PCN DES MetricDATA 23-24'!$C:$C,'PCN DES MetricDATA 23-24'!$Y$237,'PCN DES MetricDATA 23-24'!$D:$D,'PCN DES MetricDATA 23-24'!$Y$236,'PCN DES MetricDATA 23-24'!$E:$E,'PCN DES MetricDATA 23-24'!AQ$164)</f>
        <v>342775</v>
      </c>
    </row>
    <row r="248" spans="1:49" x14ac:dyDescent="0.35">
      <c r="A248" t="s">
        <v>648</v>
      </c>
      <c r="B248" t="s">
        <v>654</v>
      </c>
      <c r="C248" t="s">
        <v>1363</v>
      </c>
      <c r="D248" t="s">
        <v>563</v>
      </c>
      <c r="E248" s="2">
        <v>45230</v>
      </c>
      <c r="F248">
        <v>1557</v>
      </c>
      <c r="G248" t="str">
        <f>VLOOKUP($C248,'[1]LKUP PCNDES'!$F$2:$H$12,2,FALSE)</f>
        <v>Number of Multidisciplinary Team meetings</v>
      </c>
      <c r="H248" t="str">
        <f>VLOOKUP($C248,'[1]LKUP PCNDES'!$F$2:$H$12,3,FALSE)</f>
        <v>MDT</v>
      </c>
      <c r="I248" t="str">
        <f>VLOOKUP($B248,'[1]LKUP PCNDES'!$C$17:$H$60,4,FALSE)</f>
        <v>NHS South East London ICB</v>
      </c>
      <c r="J248" t="str">
        <f>VLOOKUP($B248,'[1]LKUP PCNDES'!$C$17:$H$60,6,FALSE)</f>
        <v>SEL</v>
      </c>
    </row>
    <row r="249" spans="1:49" x14ac:dyDescent="0.35">
      <c r="A249" t="s">
        <v>648</v>
      </c>
      <c r="B249" t="s">
        <v>654</v>
      </c>
      <c r="C249" t="s">
        <v>1363</v>
      </c>
      <c r="D249" t="s">
        <v>563</v>
      </c>
      <c r="E249" s="2">
        <v>45260</v>
      </c>
      <c r="F249">
        <v>1900</v>
      </c>
      <c r="G249" t="str">
        <f>VLOOKUP($C249,'[1]LKUP PCNDES'!$F$2:$H$12,2,FALSE)</f>
        <v>Number of Multidisciplinary Team meetings</v>
      </c>
      <c r="H249" t="str">
        <f>VLOOKUP($C249,'[1]LKUP PCNDES'!$F$2:$H$12,3,FALSE)</f>
        <v>MDT</v>
      </c>
      <c r="I249" t="str">
        <f>VLOOKUP($B249,'[1]LKUP PCNDES'!$C$17:$H$60,4,FALSE)</f>
        <v>NHS South East London ICB</v>
      </c>
      <c r="J249" t="str">
        <f>VLOOKUP($B249,'[1]LKUP PCNDES'!$C$17:$H$60,6,FALSE)</f>
        <v>SEL</v>
      </c>
    </row>
    <row r="250" spans="1:49" x14ac:dyDescent="0.35">
      <c r="A250" t="s">
        <v>648</v>
      </c>
      <c r="B250" t="s">
        <v>654</v>
      </c>
      <c r="C250" t="s">
        <v>1363</v>
      </c>
      <c r="D250" t="s">
        <v>563</v>
      </c>
      <c r="E250" s="2">
        <v>45291</v>
      </c>
      <c r="F250">
        <v>2214</v>
      </c>
      <c r="G250" t="str">
        <f>VLOOKUP($C250,'[1]LKUP PCNDES'!$F$2:$H$12,2,FALSE)</f>
        <v>Number of Multidisciplinary Team meetings</v>
      </c>
      <c r="H250" t="str">
        <f>VLOOKUP($C250,'[1]LKUP PCNDES'!$F$2:$H$12,3,FALSE)</f>
        <v>MDT</v>
      </c>
      <c r="I250" t="str">
        <f>VLOOKUP($B250,'[1]LKUP PCNDES'!$C$17:$H$60,4,FALSE)</f>
        <v>NHS South East London ICB</v>
      </c>
      <c r="J250" t="str">
        <f>VLOOKUP($B250,'[1]LKUP PCNDES'!$C$17:$H$60,6,FALSE)</f>
        <v>SEL</v>
      </c>
      <c r="S250" t="s">
        <v>1511</v>
      </c>
      <c r="U250" t="str">
        <f>AB217</f>
        <v>PREF_DEATH</v>
      </c>
    </row>
    <row r="251" spans="1:49" x14ac:dyDescent="0.35">
      <c r="A251" t="s">
        <v>648</v>
      </c>
      <c r="B251" t="s">
        <v>654</v>
      </c>
      <c r="C251" t="s">
        <v>1363</v>
      </c>
      <c r="D251" t="s">
        <v>563</v>
      </c>
      <c r="E251" s="2">
        <v>45322</v>
      </c>
      <c r="F251">
        <v>2530</v>
      </c>
      <c r="G251" t="str">
        <f>VLOOKUP($C251,'[1]LKUP PCNDES'!$F$2:$H$12,2,FALSE)</f>
        <v>Number of Multidisciplinary Team meetings</v>
      </c>
      <c r="H251" t="str">
        <f>VLOOKUP($C251,'[1]LKUP PCNDES'!$F$2:$H$12,3,FALSE)</f>
        <v>MDT</v>
      </c>
      <c r="I251" t="str">
        <f>VLOOKUP($B251,'[1]LKUP PCNDES'!$C$17:$H$60,4,FALSE)</f>
        <v>NHS South East London ICB</v>
      </c>
      <c r="J251" t="str">
        <f>VLOOKUP($B251,'[1]LKUP PCNDES'!$C$17:$H$60,6,FALSE)</f>
        <v>SEL</v>
      </c>
      <c r="S251" s="7" t="s">
        <v>638</v>
      </c>
      <c r="T251" s="7"/>
      <c r="U251" s="7"/>
      <c r="V251" s="7"/>
      <c r="W251" s="7"/>
      <c r="X251" s="7"/>
      <c r="Y251" s="94" t="s">
        <v>648</v>
      </c>
      <c r="Z251" s="7"/>
      <c r="AA251" s="7"/>
    </row>
    <row r="252" spans="1:49" x14ac:dyDescent="0.35">
      <c r="A252" t="s">
        <v>648</v>
      </c>
      <c r="B252" t="s">
        <v>654</v>
      </c>
      <c r="C252" t="s">
        <v>1363</v>
      </c>
      <c r="D252" t="s">
        <v>563</v>
      </c>
      <c r="E252" s="2">
        <v>45351</v>
      </c>
      <c r="F252">
        <v>2691</v>
      </c>
      <c r="G252" t="str">
        <f>VLOOKUP($C252,'[1]LKUP PCNDES'!$F$2:$H$12,2,FALSE)</f>
        <v>Number of Multidisciplinary Team meetings</v>
      </c>
      <c r="H252" t="str">
        <f>VLOOKUP($C252,'[1]LKUP PCNDES'!$F$2:$H$12,3,FALSE)</f>
        <v>MDT</v>
      </c>
      <c r="I252" t="str">
        <f>VLOOKUP($B252,'[1]LKUP PCNDES'!$C$17:$H$60,4,FALSE)</f>
        <v>NHS South East London ICB</v>
      </c>
      <c r="J252" t="str">
        <f>VLOOKUP($B252,'[1]LKUP PCNDES'!$C$17:$H$60,6,FALSE)</f>
        <v>SEL</v>
      </c>
      <c r="S252" s="7"/>
      <c r="T252" s="7"/>
      <c r="U252" s="7"/>
      <c r="V252" s="7"/>
      <c r="W252" s="7"/>
      <c r="X252" s="7"/>
      <c r="Y252" s="94" t="s">
        <v>659</v>
      </c>
      <c r="Z252" s="204" t="s">
        <v>1391</v>
      </c>
      <c r="AA252" s="7"/>
    </row>
    <row r="253" spans="1:49" x14ac:dyDescent="0.35">
      <c r="A253" t="s">
        <v>648</v>
      </c>
      <c r="B253" t="s">
        <v>654</v>
      </c>
      <c r="C253" t="s">
        <v>1363</v>
      </c>
      <c r="D253" t="s">
        <v>563</v>
      </c>
      <c r="E253" s="2">
        <v>45382</v>
      </c>
      <c r="F253">
        <v>2965</v>
      </c>
      <c r="G253" t="str">
        <f>VLOOKUP($C253,'[1]LKUP PCNDES'!$F$2:$H$12,2,FALSE)</f>
        <v>Number of Multidisciplinary Team meetings</v>
      </c>
      <c r="H253" t="str">
        <f>VLOOKUP($C253,'[1]LKUP PCNDES'!$F$2:$H$12,3,FALSE)</f>
        <v>MDT</v>
      </c>
      <c r="I253" t="str">
        <f>VLOOKUP($B253,'[1]LKUP PCNDES'!$C$17:$H$60,4,FALSE)</f>
        <v>NHS South East London ICB</v>
      </c>
      <c r="J253" t="str">
        <f>VLOOKUP($B253,'[1]LKUP PCNDES'!$C$17:$H$60,6,FALSE)</f>
        <v>SEL</v>
      </c>
      <c r="S253" s="7" t="s">
        <v>640</v>
      </c>
      <c r="T253" s="7"/>
      <c r="U253" s="7"/>
      <c r="V253" s="7"/>
      <c r="W253" s="7"/>
      <c r="X253" s="7"/>
      <c r="Y253" s="94" t="s">
        <v>1379</v>
      </c>
      <c r="Z253" s="7"/>
      <c r="AA253" s="7"/>
    </row>
    <row r="254" spans="1:49" x14ac:dyDescent="0.35">
      <c r="A254" t="s">
        <v>648</v>
      </c>
      <c r="B254" t="s">
        <v>654</v>
      </c>
      <c r="C254" t="s">
        <v>1373</v>
      </c>
      <c r="D254" t="s">
        <v>700</v>
      </c>
      <c r="E254" s="2">
        <v>45046</v>
      </c>
      <c r="F254">
        <v>1</v>
      </c>
      <c r="G254" t="str">
        <f>VLOOKUP($C254,'[1]LKUP PCNDES'!$F$2:$H$12,2,FALSE)</f>
        <v>Permanent care home residents aged 18 years or over who received a falls risk assessment</v>
      </c>
      <c r="H254" t="str">
        <f>VLOOKUP($C254,'[1]LKUP PCNDES'!$F$2:$H$12,3,FALSE)</f>
        <v>FALLS</v>
      </c>
      <c r="I254" t="str">
        <f>VLOOKUP($B254,'[1]LKUP PCNDES'!$C$17:$H$60,4,FALSE)</f>
        <v>NHS South East London ICB</v>
      </c>
      <c r="J254" t="str">
        <f>VLOOKUP($B254,'[1]LKUP PCNDES'!$C$17:$H$60,6,FALSE)</f>
        <v>SEL</v>
      </c>
      <c r="S254" s="7"/>
      <c r="T254" s="7"/>
      <c r="U254" s="7"/>
      <c r="V254" s="7"/>
      <c r="W254" s="7"/>
      <c r="X254" s="7"/>
      <c r="Y254" s="7"/>
      <c r="Z254" s="7"/>
      <c r="AA254" s="7"/>
    </row>
    <row r="255" spans="1:49" x14ac:dyDescent="0.35">
      <c r="A255" t="s">
        <v>648</v>
      </c>
      <c r="B255" t="s">
        <v>654</v>
      </c>
      <c r="C255" t="s">
        <v>1373</v>
      </c>
      <c r="D255" t="s">
        <v>700</v>
      </c>
      <c r="E255" s="2">
        <v>45077</v>
      </c>
      <c r="F255">
        <v>1</v>
      </c>
      <c r="G255" t="str">
        <f>VLOOKUP($C255,'[1]LKUP PCNDES'!$F$2:$H$12,2,FALSE)</f>
        <v>Permanent care home residents aged 18 years or over who received a falls risk assessment</v>
      </c>
      <c r="H255" t="str">
        <f>VLOOKUP($C255,'[1]LKUP PCNDES'!$F$2:$H$12,3,FALSE)</f>
        <v>FALLS</v>
      </c>
      <c r="I255" t="str">
        <f>VLOOKUP($B255,'[1]LKUP PCNDES'!$C$17:$H$60,4,FALSE)</f>
        <v>NHS South East London ICB</v>
      </c>
      <c r="J255" t="str">
        <f>VLOOKUP($B255,'[1]LKUP PCNDES'!$C$17:$H$60,6,FALSE)</f>
        <v>SEL</v>
      </c>
      <c r="S255" s="7" t="s">
        <v>649</v>
      </c>
      <c r="T255" s="7"/>
      <c r="U255" s="7"/>
      <c r="V255" s="7"/>
      <c r="W255" s="7"/>
      <c r="X255" s="7" t="s">
        <v>642</v>
      </c>
      <c r="Y255" s="7"/>
      <c r="Z255" s="7"/>
      <c r="AA255" s="7"/>
    </row>
    <row r="256" spans="1:49" x14ac:dyDescent="0.35">
      <c r="A256" t="s">
        <v>648</v>
      </c>
      <c r="B256" t="s">
        <v>654</v>
      </c>
      <c r="C256" t="s">
        <v>1373</v>
      </c>
      <c r="D256" t="s">
        <v>700</v>
      </c>
      <c r="E256" s="2">
        <v>45107</v>
      </c>
      <c r="F256">
        <v>5</v>
      </c>
      <c r="G256" t="str">
        <f>VLOOKUP($C256,'[1]LKUP PCNDES'!$F$2:$H$12,2,FALSE)</f>
        <v>Permanent care home residents aged 18 years or over who received a falls risk assessment</v>
      </c>
      <c r="H256" t="str">
        <f>VLOOKUP($C256,'[1]LKUP PCNDES'!$F$2:$H$12,3,FALSE)</f>
        <v>FALLS</v>
      </c>
      <c r="I256" t="str">
        <f>VLOOKUP($B256,'[1]LKUP PCNDES'!$C$17:$H$60,4,FALSE)</f>
        <v>NHS South East London ICB</v>
      </c>
      <c r="J256" t="str">
        <f>VLOOKUP($B256,'[1]LKUP PCNDES'!$C$17:$H$60,6,FALSE)</f>
        <v>SEL</v>
      </c>
      <c r="S256" s="7" t="s">
        <v>639</v>
      </c>
      <c r="T256" s="103">
        <v>44681</v>
      </c>
      <c r="U256" s="103">
        <v>44712</v>
      </c>
      <c r="V256" s="103">
        <v>44742</v>
      </c>
      <c r="W256" s="103">
        <v>44773</v>
      </c>
      <c r="X256" s="103">
        <f t="shared" ref="X256:AQ256" si="42">EOMONTH(W256,1)</f>
        <v>44804</v>
      </c>
      <c r="Y256" s="103">
        <f t="shared" si="42"/>
        <v>44834</v>
      </c>
      <c r="Z256" s="103">
        <f t="shared" si="42"/>
        <v>44865</v>
      </c>
      <c r="AA256" s="103">
        <f t="shared" si="42"/>
        <v>44895</v>
      </c>
      <c r="AB256" s="103">
        <f t="shared" si="42"/>
        <v>44926</v>
      </c>
      <c r="AC256" s="103">
        <f t="shared" si="42"/>
        <v>44957</v>
      </c>
      <c r="AD256" s="103">
        <f t="shared" si="42"/>
        <v>44985</v>
      </c>
      <c r="AE256" s="103">
        <f t="shared" si="42"/>
        <v>45016</v>
      </c>
      <c r="AF256" s="103">
        <f t="shared" si="42"/>
        <v>45046</v>
      </c>
      <c r="AG256" s="103">
        <f t="shared" si="42"/>
        <v>45077</v>
      </c>
      <c r="AH256" s="103">
        <f t="shared" si="42"/>
        <v>45107</v>
      </c>
      <c r="AI256" s="103">
        <f t="shared" si="42"/>
        <v>45138</v>
      </c>
      <c r="AJ256" s="103">
        <f t="shared" si="42"/>
        <v>45169</v>
      </c>
      <c r="AK256" s="103">
        <f t="shared" si="42"/>
        <v>45199</v>
      </c>
      <c r="AL256" s="103">
        <f t="shared" si="42"/>
        <v>45230</v>
      </c>
      <c r="AM256" s="103">
        <f t="shared" si="42"/>
        <v>45260</v>
      </c>
      <c r="AN256" s="103">
        <f t="shared" si="42"/>
        <v>45291</v>
      </c>
      <c r="AO256" s="103">
        <f t="shared" si="42"/>
        <v>45322</v>
      </c>
      <c r="AP256" s="103">
        <f t="shared" si="42"/>
        <v>45351</v>
      </c>
      <c r="AQ256" s="103">
        <f t="shared" si="42"/>
        <v>45382</v>
      </c>
      <c r="AR256" s="103"/>
      <c r="AS256" s="103"/>
      <c r="AT256" s="103"/>
      <c r="AU256" s="103"/>
      <c r="AV256" s="103"/>
      <c r="AW256" s="103"/>
    </row>
    <row r="257" spans="1:49" x14ac:dyDescent="0.35">
      <c r="A257" t="s">
        <v>648</v>
      </c>
      <c r="B257" t="s">
        <v>654</v>
      </c>
      <c r="C257" t="s">
        <v>1373</v>
      </c>
      <c r="D257" t="s">
        <v>700</v>
      </c>
      <c r="E257" s="2">
        <v>45138</v>
      </c>
      <c r="F257">
        <v>5</v>
      </c>
      <c r="G257" t="str">
        <f>VLOOKUP($C257,'[1]LKUP PCNDES'!$F$2:$H$12,2,FALSE)</f>
        <v>Permanent care home residents aged 18 years or over who received a falls risk assessment</v>
      </c>
      <c r="H257" t="str">
        <f>VLOOKUP($C257,'[1]LKUP PCNDES'!$F$2:$H$12,3,FALSE)</f>
        <v>FALLS</v>
      </c>
      <c r="I257" t="str">
        <f>VLOOKUP($B257,'[1]LKUP PCNDES'!$C$17:$H$60,4,FALSE)</f>
        <v>NHS South East London ICB</v>
      </c>
      <c r="J257" t="str">
        <f>VLOOKUP($B257,'[1]LKUP PCNDES'!$C$17:$H$60,6,FALSE)</f>
        <v>SEL</v>
      </c>
      <c r="R257" t="s">
        <v>106</v>
      </c>
      <c r="S257" t="s">
        <v>651</v>
      </c>
      <c r="T257" s="203"/>
      <c r="U257" s="203"/>
      <c r="V257" s="203"/>
      <c r="W257" s="203"/>
      <c r="X257" s="203"/>
      <c r="Y257" s="203"/>
      <c r="Z257" s="203"/>
      <c r="AA257" s="203"/>
      <c r="AB257" s="203"/>
      <c r="AC257" s="203"/>
      <c r="AD257" s="203"/>
      <c r="AE257" s="203"/>
      <c r="AF257" s="8">
        <f>AF226/AF241</f>
        <v>0.32022691705790296</v>
      </c>
      <c r="AG257" s="8">
        <f t="shared" ref="AG257:AR257" si="43">AG226/AG241</f>
        <v>0.33472803347280333</v>
      </c>
      <c r="AH257" s="8">
        <f t="shared" si="43"/>
        <v>0.32278241091736165</v>
      </c>
      <c r="AI257" s="8">
        <f t="shared" si="43"/>
        <v>0.32287334593572781</v>
      </c>
      <c r="AJ257" s="8">
        <f t="shared" si="43"/>
        <v>0.31078392359729407</v>
      </c>
      <c r="AK257" s="8">
        <f t="shared" si="43"/>
        <v>0.31578947368421051</v>
      </c>
      <c r="AL257" s="8">
        <f t="shared" si="43"/>
        <v>0.31290027447392499</v>
      </c>
      <c r="AM257" s="8">
        <f t="shared" si="43"/>
        <v>0.31096357437645794</v>
      </c>
      <c r="AN257" s="8">
        <f t="shared" si="43"/>
        <v>0.33222649423278572</v>
      </c>
      <c r="AO257" s="8">
        <f t="shared" si="43"/>
        <v>0.346815834767642</v>
      </c>
      <c r="AP257" s="8">
        <f t="shared" si="43"/>
        <v>0.35494596841230258</v>
      </c>
      <c r="AQ257" s="8">
        <f t="shared" si="43"/>
        <v>0.36756667218817296</v>
      </c>
      <c r="AR257" s="8" t="e">
        <f t="shared" si="43"/>
        <v>#DIV/0!</v>
      </c>
      <c r="AS257" s="8"/>
      <c r="AT257" s="8"/>
      <c r="AU257" s="8"/>
      <c r="AV257" s="8"/>
      <c r="AW257" s="8"/>
    </row>
    <row r="258" spans="1:49" x14ac:dyDescent="0.35">
      <c r="A258" t="s">
        <v>648</v>
      </c>
      <c r="B258" t="s">
        <v>654</v>
      </c>
      <c r="C258" t="s">
        <v>1373</v>
      </c>
      <c r="D258" t="s">
        <v>700</v>
      </c>
      <c r="E258" s="2">
        <v>45169</v>
      </c>
      <c r="F258">
        <v>5</v>
      </c>
      <c r="G258" t="str">
        <f>VLOOKUP($C258,'[1]LKUP PCNDES'!$F$2:$H$12,2,FALSE)</f>
        <v>Permanent care home residents aged 18 years or over who received a falls risk assessment</v>
      </c>
      <c r="H258" t="str">
        <f>VLOOKUP($C258,'[1]LKUP PCNDES'!$F$2:$H$12,3,FALSE)</f>
        <v>FALLS</v>
      </c>
      <c r="I258" t="str">
        <f>VLOOKUP($B258,'[1]LKUP PCNDES'!$C$17:$H$60,4,FALSE)</f>
        <v>NHS South East London ICB</v>
      </c>
      <c r="J258" t="str">
        <f>VLOOKUP($B258,'[1]LKUP PCNDES'!$C$17:$H$60,6,FALSE)</f>
        <v>SEL</v>
      </c>
      <c r="R258" t="s">
        <v>108</v>
      </c>
      <c r="S258" t="s">
        <v>652</v>
      </c>
      <c r="T258" s="203"/>
      <c r="U258" s="203"/>
      <c r="V258" s="203"/>
      <c r="W258" s="203"/>
      <c r="X258" s="203"/>
      <c r="Y258" s="203"/>
      <c r="Z258" s="203"/>
      <c r="AA258" s="203"/>
      <c r="AB258" s="203"/>
      <c r="AC258" s="203"/>
      <c r="AD258" s="203"/>
      <c r="AE258" s="203"/>
      <c r="AF258" s="8">
        <f t="shared" ref="AF258:AR263" si="44">AF227/AF242</f>
        <v>0.18110091743119267</v>
      </c>
      <c r="AG258" s="8">
        <f t="shared" si="44"/>
        <v>0.18251835930503313</v>
      </c>
      <c r="AH258" s="8">
        <f t="shared" si="44"/>
        <v>0.1851457000710732</v>
      </c>
      <c r="AI258" s="8">
        <f t="shared" si="44"/>
        <v>0.19575221238938054</v>
      </c>
      <c r="AJ258" s="8">
        <f t="shared" si="44"/>
        <v>0.19695688926458157</v>
      </c>
      <c r="AK258" s="8">
        <f t="shared" si="44"/>
        <v>0.19391304347826088</v>
      </c>
      <c r="AL258" s="8">
        <f t="shared" si="44"/>
        <v>0.20169773020852555</v>
      </c>
      <c r="AM258" s="8">
        <f t="shared" si="44"/>
        <v>0.20614928690498241</v>
      </c>
      <c r="AN258" s="8">
        <f t="shared" si="44"/>
        <v>0.20664206642066421</v>
      </c>
      <c r="AO258" s="8">
        <f t="shared" si="44"/>
        <v>0.20976058931860037</v>
      </c>
      <c r="AP258" s="8">
        <f t="shared" si="44"/>
        <v>0.21020148847340714</v>
      </c>
      <c r="AQ258" s="8">
        <f t="shared" si="44"/>
        <v>0.22475983324270438</v>
      </c>
      <c r="AR258" s="8" t="e">
        <f t="shared" si="44"/>
        <v>#DIV/0!</v>
      </c>
      <c r="AS258" s="8"/>
      <c r="AT258" s="8"/>
      <c r="AU258" s="8"/>
      <c r="AV258" s="8"/>
      <c r="AW258" s="8"/>
    </row>
    <row r="259" spans="1:49" x14ac:dyDescent="0.35">
      <c r="A259" t="s">
        <v>648</v>
      </c>
      <c r="B259" t="s">
        <v>654</v>
      </c>
      <c r="C259" t="s">
        <v>1373</v>
      </c>
      <c r="D259" t="s">
        <v>700</v>
      </c>
      <c r="E259" s="2">
        <v>45199</v>
      </c>
      <c r="F259">
        <v>5</v>
      </c>
      <c r="G259" t="str">
        <f>VLOOKUP($C259,'[1]LKUP PCNDES'!$F$2:$H$12,2,FALSE)</f>
        <v>Permanent care home residents aged 18 years or over who received a falls risk assessment</v>
      </c>
      <c r="H259" t="str">
        <f>VLOOKUP($C259,'[1]LKUP PCNDES'!$F$2:$H$12,3,FALSE)</f>
        <v>FALLS</v>
      </c>
      <c r="I259" t="str">
        <f>VLOOKUP($B259,'[1]LKUP PCNDES'!$C$17:$H$60,4,FALSE)</f>
        <v>NHS South East London ICB</v>
      </c>
      <c r="J259" t="str">
        <f>VLOOKUP($B259,'[1]LKUP PCNDES'!$C$17:$H$60,6,FALSE)</f>
        <v>SEL</v>
      </c>
      <c r="R259" t="s">
        <v>110</v>
      </c>
      <c r="S259" t="s">
        <v>653</v>
      </c>
      <c r="T259" s="203"/>
      <c r="U259" s="203"/>
      <c r="V259" s="203"/>
      <c r="W259" s="203"/>
      <c r="X259" s="203"/>
      <c r="Y259" s="203"/>
      <c r="Z259" s="203"/>
      <c r="AA259" s="203"/>
      <c r="AB259" s="203"/>
      <c r="AC259" s="203"/>
      <c r="AD259" s="203"/>
      <c r="AE259" s="203"/>
      <c r="AF259" s="8">
        <f t="shared" si="44"/>
        <v>0.2581116158338741</v>
      </c>
      <c r="AG259" s="8">
        <f t="shared" si="44"/>
        <v>0.26043351666127468</v>
      </c>
      <c r="AH259" s="8">
        <f t="shared" si="44"/>
        <v>0.26370839936608559</v>
      </c>
      <c r="AI259" s="8">
        <f t="shared" si="44"/>
        <v>0.26687548942834771</v>
      </c>
      <c r="AJ259" s="8">
        <f t="shared" si="44"/>
        <v>0.26198849104859334</v>
      </c>
      <c r="AK259" s="8">
        <f t="shared" si="44"/>
        <v>0.26659641728134881</v>
      </c>
      <c r="AL259" s="8">
        <f t="shared" si="44"/>
        <v>0.27868061142397427</v>
      </c>
      <c r="AM259" s="8">
        <f t="shared" si="44"/>
        <v>0.29505119453924916</v>
      </c>
      <c r="AN259" s="8">
        <f t="shared" si="44"/>
        <v>0.31036823349736975</v>
      </c>
      <c r="AO259" s="8">
        <f t="shared" si="44"/>
        <v>0.33345454545454545</v>
      </c>
      <c r="AP259" s="8">
        <f t="shared" si="44"/>
        <v>0.33200000000000002</v>
      </c>
      <c r="AQ259" s="8">
        <f t="shared" si="44"/>
        <v>0.33792690233672856</v>
      </c>
      <c r="AR259" s="8" t="e">
        <f t="shared" si="44"/>
        <v>#DIV/0!</v>
      </c>
      <c r="AS259" s="8"/>
      <c r="AT259" s="8"/>
      <c r="AU259" s="8"/>
      <c r="AV259" s="8"/>
      <c r="AW259" s="8"/>
    </row>
    <row r="260" spans="1:49" x14ac:dyDescent="0.35">
      <c r="A260" t="s">
        <v>648</v>
      </c>
      <c r="B260" t="s">
        <v>654</v>
      </c>
      <c r="C260" t="s">
        <v>1373</v>
      </c>
      <c r="D260" t="s">
        <v>700</v>
      </c>
      <c r="E260" s="2">
        <v>45230</v>
      </c>
      <c r="F260">
        <v>4</v>
      </c>
      <c r="G260" t="str">
        <f>VLOOKUP($C260,'[1]LKUP PCNDES'!$F$2:$H$12,2,FALSE)</f>
        <v>Permanent care home residents aged 18 years or over who received a falls risk assessment</v>
      </c>
      <c r="H260" t="str">
        <f>VLOOKUP($C260,'[1]LKUP PCNDES'!$F$2:$H$12,3,FALSE)</f>
        <v>FALLS</v>
      </c>
      <c r="I260" t="str">
        <f>VLOOKUP($B260,'[1]LKUP PCNDES'!$C$17:$H$60,4,FALSE)</f>
        <v>NHS South East London ICB</v>
      </c>
      <c r="J260" t="str">
        <f>VLOOKUP($B260,'[1]LKUP PCNDES'!$C$17:$H$60,6,FALSE)</f>
        <v>SEL</v>
      </c>
      <c r="R260" t="s">
        <v>112</v>
      </c>
      <c r="S260" t="s">
        <v>654</v>
      </c>
      <c r="T260" s="203"/>
      <c r="U260" s="203"/>
      <c r="V260" s="203"/>
      <c r="W260" s="203"/>
      <c r="X260" s="203"/>
      <c r="Y260" s="203"/>
      <c r="Z260" s="203"/>
      <c r="AA260" s="203"/>
      <c r="AB260" s="203"/>
      <c r="AC260" s="203"/>
      <c r="AD260" s="203"/>
      <c r="AE260" s="203"/>
      <c r="AF260" s="8">
        <f t="shared" si="44"/>
        <v>0.29221415963914493</v>
      </c>
      <c r="AG260" s="8">
        <f t="shared" si="44"/>
        <v>0.22734457323498419</v>
      </c>
      <c r="AH260" s="8">
        <f t="shared" si="44"/>
        <v>0.28953910881621725</v>
      </c>
      <c r="AI260" s="8">
        <f t="shared" si="44"/>
        <v>0.30749947775224568</v>
      </c>
      <c r="AJ260" s="8">
        <f t="shared" si="44"/>
        <v>0.30017730496453898</v>
      </c>
      <c r="AK260" s="8">
        <f t="shared" si="44"/>
        <v>0.29530880863989201</v>
      </c>
      <c r="AL260" s="8">
        <f t="shared" si="44"/>
        <v>0.30958188153310107</v>
      </c>
      <c r="AM260" s="8">
        <f t="shared" si="44"/>
        <v>0.31501506825031023</v>
      </c>
      <c r="AN260" s="8">
        <f t="shared" si="44"/>
        <v>0.31008287292817682</v>
      </c>
      <c r="AO260" s="8">
        <f t="shared" si="44"/>
        <v>0.32186689714779604</v>
      </c>
      <c r="AP260" s="8">
        <f t="shared" si="44"/>
        <v>0.32479667762588682</v>
      </c>
      <c r="AQ260" s="8">
        <f t="shared" si="44"/>
        <v>0.32855924978687129</v>
      </c>
      <c r="AR260" s="8" t="e">
        <f t="shared" si="44"/>
        <v>#DIV/0!</v>
      </c>
      <c r="AS260" s="8"/>
      <c r="AT260" s="8"/>
      <c r="AU260" s="8"/>
      <c r="AV260" s="8"/>
      <c r="AW260" s="8"/>
    </row>
    <row r="261" spans="1:49" x14ac:dyDescent="0.35">
      <c r="A261" t="s">
        <v>648</v>
      </c>
      <c r="B261" t="s">
        <v>654</v>
      </c>
      <c r="C261" t="s">
        <v>1373</v>
      </c>
      <c r="D261" t="s">
        <v>700</v>
      </c>
      <c r="E261" s="2">
        <v>45260</v>
      </c>
      <c r="F261">
        <v>4</v>
      </c>
      <c r="G261" t="str">
        <f>VLOOKUP($C261,'[1]LKUP PCNDES'!$F$2:$H$12,2,FALSE)</f>
        <v>Permanent care home residents aged 18 years or over who received a falls risk assessment</v>
      </c>
      <c r="H261" t="str">
        <f>VLOOKUP($C261,'[1]LKUP PCNDES'!$F$2:$H$12,3,FALSE)</f>
        <v>FALLS</v>
      </c>
      <c r="I261" t="str">
        <f>VLOOKUP($B261,'[1]LKUP PCNDES'!$C$17:$H$60,4,FALSE)</f>
        <v>NHS South East London ICB</v>
      </c>
      <c r="J261" t="str">
        <f>VLOOKUP($B261,'[1]LKUP PCNDES'!$C$17:$H$60,6,FALSE)</f>
        <v>SEL</v>
      </c>
      <c r="R261" t="s">
        <v>114</v>
      </c>
      <c r="S261" t="s">
        <v>656</v>
      </c>
      <c r="T261" s="203"/>
      <c r="U261" s="203"/>
      <c r="V261" s="203"/>
      <c r="W261" s="203"/>
      <c r="X261" s="203"/>
      <c r="Y261" s="203"/>
      <c r="Z261" s="203"/>
      <c r="AA261" s="203"/>
      <c r="AB261" s="203"/>
      <c r="AC261" s="203"/>
      <c r="AD261" s="203"/>
      <c r="AE261" s="203"/>
      <c r="AF261" s="8">
        <f t="shared" si="44"/>
        <v>0.20977539200452042</v>
      </c>
      <c r="AG261" s="8">
        <f t="shared" si="44"/>
        <v>0.20659780073308898</v>
      </c>
      <c r="AH261" s="8">
        <f t="shared" si="44"/>
        <v>0.21218074656188604</v>
      </c>
      <c r="AI261" s="8">
        <f t="shared" si="44"/>
        <v>0.22251970846348357</v>
      </c>
      <c r="AJ261" s="8">
        <f t="shared" si="44"/>
        <v>0.21138324519899807</v>
      </c>
      <c r="AK261" s="8">
        <f t="shared" si="44"/>
        <v>0.20936527270266614</v>
      </c>
      <c r="AL261" s="8">
        <f t="shared" si="44"/>
        <v>0.25754158443755287</v>
      </c>
      <c r="AM261" s="8">
        <f t="shared" si="44"/>
        <v>0.27583769263396013</v>
      </c>
      <c r="AN261" s="8">
        <f t="shared" si="44"/>
        <v>0.27924263674614308</v>
      </c>
      <c r="AO261" s="8">
        <f t="shared" si="44"/>
        <v>0.29971910112359551</v>
      </c>
      <c r="AP261" s="8">
        <f t="shared" si="44"/>
        <v>0.31488522743275593</v>
      </c>
      <c r="AQ261" s="8">
        <f t="shared" si="44"/>
        <v>0.32879213483146069</v>
      </c>
      <c r="AR261" s="8" t="e">
        <f t="shared" si="44"/>
        <v>#DIV/0!</v>
      </c>
      <c r="AS261" s="8"/>
      <c r="AT261" s="8"/>
      <c r="AU261" s="8"/>
      <c r="AV261" s="8"/>
      <c r="AW261" s="8"/>
    </row>
    <row r="262" spans="1:49" x14ac:dyDescent="0.35">
      <c r="A262" t="s">
        <v>648</v>
      </c>
      <c r="B262" t="s">
        <v>654</v>
      </c>
      <c r="C262" t="s">
        <v>1373</v>
      </c>
      <c r="D262" t="s">
        <v>700</v>
      </c>
      <c r="E262" s="2">
        <v>45291</v>
      </c>
      <c r="F262">
        <v>4</v>
      </c>
      <c r="G262" t="str">
        <f>VLOOKUP($C262,'[1]LKUP PCNDES'!$F$2:$H$12,2,FALSE)</f>
        <v>Permanent care home residents aged 18 years or over who received a falls risk assessment</v>
      </c>
      <c r="H262" t="str">
        <f>VLOOKUP($C262,'[1]LKUP PCNDES'!$F$2:$H$12,3,FALSE)</f>
        <v>FALLS</v>
      </c>
      <c r="I262" t="str">
        <f>VLOOKUP($B262,'[1]LKUP PCNDES'!$C$17:$H$60,4,FALSE)</f>
        <v>NHS South East London ICB</v>
      </c>
      <c r="J262" t="str">
        <f>VLOOKUP($B262,'[1]LKUP PCNDES'!$C$17:$H$60,6,FALSE)</f>
        <v>SEL</v>
      </c>
      <c r="R262" t="s">
        <v>95</v>
      </c>
      <c r="S262" t="s">
        <v>95</v>
      </c>
      <c r="T262" s="203"/>
      <c r="U262" s="203"/>
      <c r="V262" s="203"/>
      <c r="W262" s="203"/>
      <c r="X262" s="203"/>
      <c r="Y262" s="203"/>
      <c r="Z262" s="203"/>
      <c r="AA262" s="203"/>
      <c r="AB262" s="203"/>
      <c r="AC262" s="203"/>
      <c r="AD262" s="203"/>
      <c r="AE262" s="203"/>
      <c r="AF262" s="8">
        <f t="shared" si="44"/>
        <v>0.24875449764738444</v>
      </c>
      <c r="AG262" s="8">
        <f t="shared" si="44"/>
        <v>0.24036746004631213</v>
      </c>
      <c r="AH262" s="8">
        <f t="shared" si="44"/>
        <v>0.251445770908722</v>
      </c>
      <c r="AI262" s="8">
        <f t="shared" si="44"/>
        <v>0.25961505115311256</v>
      </c>
      <c r="AJ262" s="8">
        <f t="shared" si="44"/>
        <v>0.25468099861303745</v>
      </c>
      <c r="AK262" s="8">
        <f t="shared" si="44"/>
        <v>0.25387125671871003</v>
      </c>
      <c r="AL262" s="8">
        <f t="shared" si="44"/>
        <v>0.27190725954632011</v>
      </c>
      <c r="AM262" s="8">
        <f t="shared" si="44"/>
        <v>0.28101942733364921</v>
      </c>
      <c r="AN262" s="8">
        <f t="shared" si="44"/>
        <v>0.28831324899021932</v>
      </c>
      <c r="AO262" s="8">
        <f t="shared" si="44"/>
        <v>0.30305279136447966</v>
      </c>
      <c r="AP262" s="8">
        <f t="shared" si="44"/>
        <v>0.30872124130551098</v>
      </c>
      <c r="AQ262" s="8">
        <f t="shared" si="44"/>
        <v>0.31981419189492233</v>
      </c>
      <c r="AR262" s="8" t="e">
        <f t="shared" si="44"/>
        <v>#DIV/0!</v>
      </c>
      <c r="AS262" s="8"/>
      <c r="AT262" s="8"/>
      <c r="AU262" s="8"/>
      <c r="AV262" s="8"/>
      <c r="AW262" s="8"/>
    </row>
    <row r="263" spans="1:49" x14ac:dyDescent="0.35">
      <c r="A263" t="s">
        <v>648</v>
      </c>
      <c r="B263" t="s">
        <v>654</v>
      </c>
      <c r="C263" t="s">
        <v>1373</v>
      </c>
      <c r="D263" t="s">
        <v>700</v>
      </c>
      <c r="E263" s="2">
        <v>45322</v>
      </c>
      <c r="F263">
        <v>4</v>
      </c>
      <c r="G263" t="str">
        <f>VLOOKUP($C263,'[1]LKUP PCNDES'!$F$2:$H$12,2,FALSE)</f>
        <v>Permanent care home residents aged 18 years or over who received a falls risk assessment</v>
      </c>
      <c r="H263" t="str">
        <f>VLOOKUP($C263,'[1]LKUP PCNDES'!$F$2:$H$12,3,FALSE)</f>
        <v>FALLS</v>
      </c>
      <c r="I263" t="str">
        <f>VLOOKUP($B263,'[1]LKUP PCNDES'!$C$17:$H$60,4,FALSE)</f>
        <v>NHS South East London ICB</v>
      </c>
      <c r="J263" t="str">
        <f>VLOOKUP($B263,'[1]LKUP PCNDES'!$C$17:$H$60,6,FALSE)</f>
        <v>SEL</v>
      </c>
      <c r="R263" t="s">
        <v>626</v>
      </c>
      <c r="S263" t="s">
        <v>626</v>
      </c>
      <c r="T263" s="203"/>
      <c r="U263" s="203"/>
      <c r="V263" s="203"/>
      <c r="W263" s="203"/>
      <c r="X263" s="203"/>
      <c r="Y263" s="203"/>
      <c r="Z263" s="203"/>
      <c r="AA263" s="203"/>
      <c r="AB263" s="203"/>
      <c r="AC263" s="203"/>
      <c r="AD263" s="203"/>
      <c r="AE263" s="203"/>
      <c r="AF263" s="8">
        <f t="shared" si="44"/>
        <v>0.25827077344794119</v>
      </c>
      <c r="AG263" s="8">
        <f t="shared" si="44"/>
        <v>0.25819020330372622</v>
      </c>
      <c r="AH263" s="8">
        <f t="shared" si="44"/>
        <v>0.26131621963784474</v>
      </c>
      <c r="AI263" s="8">
        <f t="shared" si="44"/>
        <v>0.26632336258881129</v>
      </c>
      <c r="AJ263" s="8">
        <f t="shared" si="44"/>
        <v>0.26641439327853184</v>
      </c>
      <c r="AK263" s="8">
        <f t="shared" si="44"/>
        <v>0.26706307573469223</v>
      </c>
      <c r="AL263" s="8">
        <f t="shared" si="44"/>
        <v>0.27808358875770917</v>
      </c>
      <c r="AM263" s="8">
        <f t="shared" si="44"/>
        <v>0.28563781602569382</v>
      </c>
      <c r="AN263" s="8">
        <f t="shared" si="44"/>
        <v>0.28790365428891906</v>
      </c>
      <c r="AO263" s="8">
        <f t="shared" si="44"/>
        <v>0.29274915624232778</v>
      </c>
      <c r="AP263" s="8">
        <f t="shared" si="44"/>
        <v>0.29886795148023382</v>
      </c>
      <c r="AQ263" s="8">
        <f t="shared" si="44"/>
        <v>0.30537232878710524</v>
      </c>
      <c r="AR263" s="8" t="e">
        <f t="shared" si="44"/>
        <v>#DIV/0!</v>
      </c>
      <c r="AS263" s="8"/>
      <c r="AT263" s="8"/>
      <c r="AU263" s="8"/>
      <c r="AV263" s="8"/>
      <c r="AW263" s="8"/>
    </row>
    <row r="264" spans="1:49" x14ac:dyDescent="0.35">
      <c r="A264" t="s">
        <v>648</v>
      </c>
      <c r="B264" t="s">
        <v>654</v>
      </c>
      <c r="C264" t="s">
        <v>1373</v>
      </c>
      <c r="D264" t="s">
        <v>700</v>
      </c>
      <c r="E264" s="2">
        <v>45351</v>
      </c>
      <c r="F264">
        <v>4</v>
      </c>
      <c r="G264" t="str">
        <f>VLOOKUP($C264,'[1]LKUP PCNDES'!$F$2:$H$12,2,FALSE)</f>
        <v>Permanent care home residents aged 18 years or over who received a falls risk assessment</v>
      </c>
      <c r="H264" t="str">
        <f>VLOOKUP($C264,'[1]LKUP PCNDES'!$F$2:$H$12,3,FALSE)</f>
        <v>FALLS</v>
      </c>
      <c r="I264" t="str">
        <f>VLOOKUP($B264,'[1]LKUP PCNDES'!$C$17:$H$60,4,FALSE)</f>
        <v>NHS South East London ICB</v>
      </c>
      <c r="J264" t="str">
        <f>VLOOKUP($B264,'[1]LKUP PCNDES'!$C$17:$H$60,6,FALSE)</f>
        <v>SEL</v>
      </c>
      <c r="R264" s="11"/>
    </row>
    <row r="265" spans="1:49" x14ac:dyDescent="0.35">
      <c r="A265" t="s">
        <v>648</v>
      </c>
      <c r="B265" t="s">
        <v>654</v>
      </c>
      <c r="C265" t="s">
        <v>1373</v>
      </c>
      <c r="D265" t="s">
        <v>700</v>
      </c>
      <c r="E265" s="2">
        <v>45382</v>
      </c>
      <c r="F265">
        <v>4</v>
      </c>
      <c r="G265" t="str">
        <f>VLOOKUP($C265,'[1]LKUP PCNDES'!$F$2:$H$12,2,FALSE)</f>
        <v>Permanent care home residents aged 18 years or over who received a falls risk assessment</v>
      </c>
      <c r="H265" t="str">
        <f>VLOOKUP($C265,'[1]LKUP PCNDES'!$F$2:$H$12,3,FALSE)</f>
        <v>FALLS</v>
      </c>
      <c r="I265" t="str">
        <f>VLOOKUP($B265,'[1]LKUP PCNDES'!$C$17:$H$60,4,FALSE)</f>
        <v>NHS South East London ICB</v>
      </c>
      <c r="J265" t="str">
        <f>VLOOKUP($B265,'[1]LKUP PCNDES'!$C$17:$H$60,6,FALSE)</f>
        <v>SEL</v>
      </c>
      <c r="R265" s="97" t="s">
        <v>128</v>
      </c>
      <c r="S265" s="97" t="s">
        <v>129</v>
      </c>
      <c r="T265" s="116">
        <f t="shared" ref="T265:AD265" si="45">EOMONTH(U265,-1)</f>
        <v>45046</v>
      </c>
      <c r="U265" s="116">
        <f t="shared" si="45"/>
        <v>45077</v>
      </c>
      <c r="V265" s="116">
        <f t="shared" si="45"/>
        <v>45107</v>
      </c>
      <c r="W265" s="116">
        <f t="shared" si="45"/>
        <v>45138</v>
      </c>
      <c r="X265" s="116">
        <f t="shared" si="45"/>
        <v>45169</v>
      </c>
      <c r="Y265" s="116">
        <f t="shared" si="45"/>
        <v>45199</v>
      </c>
      <c r="Z265" s="116">
        <f t="shared" si="45"/>
        <v>45230</v>
      </c>
      <c r="AA265" s="116">
        <f t="shared" si="45"/>
        <v>45260</v>
      </c>
      <c r="AB265" s="116">
        <f t="shared" si="45"/>
        <v>45291</v>
      </c>
      <c r="AC265" s="116">
        <f t="shared" si="45"/>
        <v>45322</v>
      </c>
      <c r="AD265" s="116">
        <f t="shared" si="45"/>
        <v>45351</v>
      </c>
      <c r="AE265" s="116">
        <f>EOMONTH(AF265,-1)</f>
        <v>45382</v>
      </c>
      <c r="AF265" s="116">
        <f>EOMONTH('[1]Instructions and bed numbers'!$E$1,0)</f>
        <v>45412</v>
      </c>
      <c r="AG265" s="11" t="s">
        <v>130</v>
      </c>
    </row>
    <row r="266" spans="1:49" x14ac:dyDescent="0.35">
      <c r="A266" t="s">
        <v>648</v>
      </c>
      <c r="B266" t="s">
        <v>654</v>
      </c>
      <c r="C266" t="s">
        <v>1373</v>
      </c>
      <c r="D266" t="s">
        <v>564</v>
      </c>
      <c r="E266" s="2">
        <v>45046</v>
      </c>
      <c r="F266">
        <v>5098</v>
      </c>
      <c r="G266" t="str">
        <f>VLOOKUP($C266,'[1]LKUP PCNDES'!$F$2:$H$12,2,FALSE)</f>
        <v>Permanent care home residents aged 18 years or over who received a falls risk assessment</v>
      </c>
      <c r="H266" t="str">
        <f>VLOOKUP($C266,'[1]LKUP PCNDES'!$F$2:$H$12,3,FALSE)</f>
        <v>FALLS</v>
      </c>
      <c r="I266" t="str">
        <f>VLOOKUP($B266,'[1]LKUP PCNDES'!$C$17:$H$60,4,FALSE)</f>
        <v>NHS South East London ICB</v>
      </c>
      <c r="J266" t="str">
        <f>VLOOKUP($B266,'[1]LKUP PCNDES'!$C$17:$H$60,6,FALSE)</f>
        <v>SEL</v>
      </c>
      <c r="S266" s="97" t="s">
        <v>106</v>
      </c>
      <c r="T266" s="141">
        <f>INDEX($R$256:$AX$263,MATCH($S266,$R$256:$R$263,0),MATCH(T$49,$R$256:$AX$256,0))</f>
        <v>0.32022691705790296</v>
      </c>
      <c r="U266" s="141">
        <f t="shared" ref="U266:AF272" si="46">INDEX($R$256:$AX$263,MATCH($S266,$R$256:$R$263,0),MATCH(U$49,$R$256:$AX$256,0))</f>
        <v>0.33472803347280333</v>
      </c>
      <c r="V266" s="141">
        <f t="shared" si="46"/>
        <v>0.32278241091736165</v>
      </c>
      <c r="W266" s="141">
        <f t="shared" si="46"/>
        <v>0.32287334593572781</v>
      </c>
      <c r="X266" s="141">
        <f t="shared" si="46"/>
        <v>0.31078392359729407</v>
      </c>
      <c r="Y266" s="141">
        <f t="shared" si="46"/>
        <v>0.31578947368421051</v>
      </c>
      <c r="Z266" s="141">
        <f t="shared" si="46"/>
        <v>0.31290027447392499</v>
      </c>
      <c r="AA266" s="141">
        <f t="shared" si="46"/>
        <v>0.31096357437645794</v>
      </c>
      <c r="AB266" s="141">
        <f t="shared" si="46"/>
        <v>0.33222649423278572</v>
      </c>
      <c r="AC266" s="141">
        <f t="shared" si="46"/>
        <v>0.346815834767642</v>
      </c>
      <c r="AD266" s="141">
        <f t="shared" si="46"/>
        <v>0.35494596841230258</v>
      </c>
      <c r="AE266" s="141">
        <f t="shared" si="46"/>
        <v>0.36756667218817296</v>
      </c>
      <c r="AF266" s="141" t="e">
        <f t="shared" si="46"/>
        <v>#N/A</v>
      </c>
    </row>
    <row r="267" spans="1:49" x14ac:dyDescent="0.35">
      <c r="A267" t="s">
        <v>648</v>
      </c>
      <c r="B267" t="s">
        <v>654</v>
      </c>
      <c r="C267" t="s">
        <v>1373</v>
      </c>
      <c r="D267" t="s">
        <v>564</v>
      </c>
      <c r="E267" s="2">
        <v>45077</v>
      </c>
      <c r="F267">
        <v>3786</v>
      </c>
      <c r="G267" t="str">
        <f>VLOOKUP($C267,'[1]LKUP PCNDES'!$F$2:$H$12,2,FALSE)</f>
        <v>Permanent care home residents aged 18 years or over who received a falls risk assessment</v>
      </c>
      <c r="H267" t="str">
        <f>VLOOKUP($C267,'[1]LKUP PCNDES'!$F$2:$H$12,3,FALSE)</f>
        <v>FALLS</v>
      </c>
      <c r="I267" t="str">
        <f>VLOOKUP($B267,'[1]LKUP PCNDES'!$C$17:$H$60,4,FALSE)</f>
        <v>NHS South East London ICB</v>
      </c>
      <c r="J267" t="str">
        <f>VLOOKUP($B267,'[1]LKUP PCNDES'!$C$17:$H$60,6,FALSE)</f>
        <v>SEL</v>
      </c>
      <c r="S267" s="97" t="s">
        <v>108</v>
      </c>
      <c r="T267" s="141">
        <f t="shared" ref="T267:T272" si="47">INDEX($R$256:$AX$263,MATCH($S267,$R$256:$R$263,0),MATCH(T$49,$R$256:$AX$256,0))</f>
        <v>0.18110091743119267</v>
      </c>
      <c r="U267" s="141">
        <f t="shared" si="46"/>
        <v>0.18251835930503313</v>
      </c>
      <c r="V267" s="141">
        <f t="shared" si="46"/>
        <v>0.1851457000710732</v>
      </c>
      <c r="W267" s="141">
        <f t="shared" si="46"/>
        <v>0.19575221238938054</v>
      </c>
      <c r="X267" s="141">
        <f t="shared" si="46"/>
        <v>0.19695688926458157</v>
      </c>
      <c r="Y267" s="141">
        <f t="shared" si="46"/>
        <v>0.19391304347826088</v>
      </c>
      <c r="Z267" s="141">
        <f t="shared" si="46"/>
        <v>0.20169773020852555</v>
      </c>
      <c r="AA267" s="141">
        <f t="shared" si="46"/>
        <v>0.20614928690498241</v>
      </c>
      <c r="AB267" s="141">
        <f t="shared" si="46"/>
        <v>0.20664206642066421</v>
      </c>
      <c r="AC267" s="141">
        <f t="shared" si="46"/>
        <v>0.20976058931860037</v>
      </c>
      <c r="AD267" s="141">
        <f t="shared" si="46"/>
        <v>0.21020148847340714</v>
      </c>
      <c r="AE267" s="141">
        <f t="shared" si="46"/>
        <v>0.22475983324270438</v>
      </c>
      <c r="AF267" s="141" t="e">
        <f t="shared" si="46"/>
        <v>#N/A</v>
      </c>
    </row>
    <row r="268" spans="1:49" x14ac:dyDescent="0.35">
      <c r="A268" t="s">
        <v>648</v>
      </c>
      <c r="B268" t="s">
        <v>654</v>
      </c>
      <c r="C268" t="s">
        <v>1373</v>
      </c>
      <c r="D268" t="s">
        <v>564</v>
      </c>
      <c r="E268" s="2">
        <v>45107</v>
      </c>
      <c r="F268">
        <v>5215</v>
      </c>
      <c r="G268" t="str">
        <f>VLOOKUP($C268,'[1]LKUP PCNDES'!$F$2:$H$12,2,FALSE)</f>
        <v>Permanent care home residents aged 18 years or over who received a falls risk assessment</v>
      </c>
      <c r="H268" t="str">
        <f>VLOOKUP($C268,'[1]LKUP PCNDES'!$F$2:$H$12,3,FALSE)</f>
        <v>FALLS</v>
      </c>
      <c r="I268" t="str">
        <f>VLOOKUP($B268,'[1]LKUP PCNDES'!$C$17:$H$60,4,FALSE)</f>
        <v>NHS South East London ICB</v>
      </c>
      <c r="J268" t="str">
        <f>VLOOKUP($B268,'[1]LKUP PCNDES'!$C$17:$H$60,6,FALSE)</f>
        <v>SEL</v>
      </c>
      <c r="S268" s="97" t="s">
        <v>110</v>
      </c>
      <c r="T268" s="141">
        <f t="shared" si="47"/>
        <v>0.2581116158338741</v>
      </c>
      <c r="U268" s="141">
        <f t="shared" si="46"/>
        <v>0.26043351666127468</v>
      </c>
      <c r="V268" s="141">
        <f t="shared" si="46"/>
        <v>0.26370839936608559</v>
      </c>
      <c r="W268" s="141">
        <f t="shared" si="46"/>
        <v>0.26687548942834771</v>
      </c>
      <c r="X268" s="141">
        <f t="shared" si="46"/>
        <v>0.26198849104859334</v>
      </c>
      <c r="Y268" s="141">
        <f t="shared" si="46"/>
        <v>0.26659641728134881</v>
      </c>
      <c r="Z268" s="141">
        <f t="shared" si="46"/>
        <v>0.27868061142397427</v>
      </c>
      <c r="AA268" s="141">
        <f t="shared" si="46"/>
        <v>0.29505119453924916</v>
      </c>
      <c r="AB268" s="141">
        <f t="shared" si="46"/>
        <v>0.31036823349736975</v>
      </c>
      <c r="AC268" s="141">
        <f t="shared" si="46"/>
        <v>0.33345454545454545</v>
      </c>
      <c r="AD268" s="141">
        <f t="shared" si="46"/>
        <v>0.33200000000000002</v>
      </c>
      <c r="AE268" s="141">
        <f t="shared" si="46"/>
        <v>0.33792690233672856</v>
      </c>
      <c r="AF268" s="141" t="e">
        <f t="shared" si="46"/>
        <v>#N/A</v>
      </c>
    </row>
    <row r="269" spans="1:49" x14ac:dyDescent="0.35">
      <c r="A269" t="s">
        <v>648</v>
      </c>
      <c r="B269" t="s">
        <v>654</v>
      </c>
      <c r="C269" t="s">
        <v>1373</v>
      </c>
      <c r="D269" t="s">
        <v>564</v>
      </c>
      <c r="E269" s="2">
        <v>45138</v>
      </c>
      <c r="F269">
        <v>4772</v>
      </c>
      <c r="G269" t="str">
        <f>VLOOKUP($C269,'[1]LKUP PCNDES'!$F$2:$H$12,2,FALSE)</f>
        <v>Permanent care home residents aged 18 years or over who received a falls risk assessment</v>
      </c>
      <c r="H269" t="str">
        <f>VLOOKUP($C269,'[1]LKUP PCNDES'!$F$2:$H$12,3,FALSE)</f>
        <v>FALLS</v>
      </c>
      <c r="I269" t="str">
        <f>VLOOKUP($B269,'[1]LKUP PCNDES'!$C$17:$H$60,4,FALSE)</f>
        <v>NHS South East London ICB</v>
      </c>
      <c r="J269" t="str">
        <f>VLOOKUP($B269,'[1]LKUP PCNDES'!$C$17:$H$60,6,FALSE)</f>
        <v>SEL</v>
      </c>
      <c r="S269" s="97" t="s">
        <v>112</v>
      </c>
      <c r="T269" s="141">
        <f t="shared" si="47"/>
        <v>0.29221415963914493</v>
      </c>
      <c r="U269" s="141">
        <f t="shared" si="46"/>
        <v>0.22734457323498419</v>
      </c>
      <c r="V269" s="141">
        <f t="shared" si="46"/>
        <v>0.28953910881621725</v>
      </c>
      <c r="W269" s="141">
        <f t="shared" si="46"/>
        <v>0.30749947775224568</v>
      </c>
      <c r="X269" s="141">
        <f t="shared" si="46"/>
        <v>0.30017730496453898</v>
      </c>
      <c r="Y269" s="141">
        <f t="shared" si="46"/>
        <v>0.29530880863989201</v>
      </c>
      <c r="Z269" s="141">
        <f t="shared" si="46"/>
        <v>0.30958188153310107</v>
      </c>
      <c r="AA269" s="141">
        <f t="shared" si="46"/>
        <v>0.31501506825031023</v>
      </c>
      <c r="AB269" s="141">
        <f t="shared" si="46"/>
        <v>0.31008287292817682</v>
      </c>
      <c r="AC269" s="141">
        <f t="shared" si="46"/>
        <v>0.32186689714779604</v>
      </c>
      <c r="AD269" s="141">
        <f t="shared" si="46"/>
        <v>0.32479667762588682</v>
      </c>
      <c r="AE269" s="141">
        <f t="shared" si="46"/>
        <v>0.32855924978687129</v>
      </c>
      <c r="AF269" s="141" t="e">
        <f t="shared" si="46"/>
        <v>#N/A</v>
      </c>
    </row>
    <row r="270" spans="1:49" x14ac:dyDescent="0.35">
      <c r="A270" t="s">
        <v>648</v>
      </c>
      <c r="B270" t="s">
        <v>654</v>
      </c>
      <c r="C270" t="s">
        <v>1373</v>
      </c>
      <c r="D270" t="s">
        <v>564</v>
      </c>
      <c r="E270" s="2">
        <v>45169</v>
      </c>
      <c r="F270">
        <v>5625</v>
      </c>
      <c r="G270" t="str">
        <f>VLOOKUP($C270,'[1]LKUP PCNDES'!$F$2:$H$12,2,FALSE)</f>
        <v>Permanent care home residents aged 18 years or over who received a falls risk assessment</v>
      </c>
      <c r="H270" t="str">
        <f>VLOOKUP($C270,'[1]LKUP PCNDES'!$F$2:$H$12,3,FALSE)</f>
        <v>FALLS</v>
      </c>
      <c r="I270" t="str">
        <f>VLOOKUP($B270,'[1]LKUP PCNDES'!$C$17:$H$60,4,FALSE)</f>
        <v>NHS South East London ICB</v>
      </c>
      <c r="J270" t="str">
        <f>VLOOKUP($B270,'[1]LKUP PCNDES'!$C$17:$H$60,6,FALSE)</f>
        <v>SEL</v>
      </c>
      <c r="S270" s="97" t="s">
        <v>114</v>
      </c>
      <c r="T270" s="141">
        <f t="shared" si="47"/>
        <v>0.20977539200452042</v>
      </c>
      <c r="U270" s="141">
        <f t="shared" si="46"/>
        <v>0.20659780073308898</v>
      </c>
      <c r="V270" s="141">
        <f t="shared" si="46"/>
        <v>0.21218074656188604</v>
      </c>
      <c r="W270" s="141">
        <f t="shared" si="46"/>
        <v>0.22251970846348357</v>
      </c>
      <c r="X270" s="141">
        <f t="shared" si="46"/>
        <v>0.21138324519899807</v>
      </c>
      <c r="Y270" s="141">
        <f t="shared" si="46"/>
        <v>0.20936527270266614</v>
      </c>
      <c r="Z270" s="141">
        <f t="shared" si="46"/>
        <v>0.25754158443755287</v>
      </c>
      <c r="AA270" s="141">
        <f t="shared" si="46"/>
        <v>0.27583769263396013</v>
      </c>
      <c r="AB270" s="141">
        <f t="shared" si="46"/>
        <v>0.27924263674614308</v>
      </c>
      <c r="AC270" s="141">
        <f t="shared" si="46"/>
        <v>0.29971910112359551</v>
      </c>
      <c r="AD270" s="141">
        <f t="shared" si="46"/>
        <v>0.31488522743275593</v>
      </c>
      <c r="AE270" s="141">
        <f t="shared" si="46"/>
        <v>0.32879213483146069</v>
      </c>
      <c r="AF270" s="141" t="e">
        <f t="shared" si="46"/>
        <v>#N/A</v>
      </c>
    </row>
    <row r="271" spans="1:49" x14ac:dyDescent="0.35">
      <c r="A271" t="s">
        <v>648</v>
      </c>
      <c r="B271" t="s">
        <v>654</v>
      </c>
      <c r="C271" t="s">
        <v>1373</v>
      </c>
      <c r="D271" t="s">
        <v>564</v>
      </c>
      <c r="E271" s="2">
        <v>45199</v>
      </c>
      <c r="F271">
        <v>5911</v>
      </c>
      <c r="G271" t="str">
        <f>VLOOKUP($C271,'[1]LKUP PCNDES'!$F$2:$H$12,2,FALSE)</f>
        <v>Permanent care home residents aged 18 years or over who received a falls risk assessment</v>
      </c>
      <c r="H271" t="str">
        <f>VLOOKUP($C271,'[1]LKUP PCNDES'!$F$2:$H$12,3,FALSE)</f>
        <v>FALLS</v>
      </c>
      <c r="I271" t="str">
        <f>VLOOKUP($B271,'[1]LKUP PCNDES'!$C$17:$H$60,4,FALSE)</f>
        <v>NHS South East London ICB</v>
      </c>
      <c r="J271" t="str">
        <f>VLOOKUP($B271,'[1]LKUP PCNDES'!$C$17:$H$60,6,FALSE)</f>
        <v>SEL</v>
      </c>
      <c r="S271" s="97" t="s">
        <v>95</v>
      </c>
      <c r="T271" s="141">
        <f t="shared" si="47"/>
        <v>0.24875449764738444</v>
      </c>
      <c r="U271" s="141">
        <f t="shared" si="46"/>
        <v>0.24036746004631213</v>
      </c>
      <c r="V271" s="141">
        <f t="shared" si="46"/>
        <v>0.251445770908722</v>
      </c>
      <c r="W271" s="141">
        <f t="shared" si="46"/>
        <v>0.25961505115311256</v>
      </c>
      <c r="X271" s="141">
        <f t="shared" si="46"/>
        <v>0.25468099861303745</v>
      </c>
      <c r="Y271" s="141">
        <f t="shared" si="46"/>
        <v>0.25387125671871003</v>
      </c>
      <c r="Z271" s="141">
        <f t="shared" si="46"/>
        <v>0.27190725954632011</v>
      </c>
      <c r="AA271" s="141">
        <f t="shared" si="46"/>
        <v>0.28101942733364921</v>
      </c>
      <c r="AB271" s="141">
        <f t="shared" si="46"/>
        <v>0.28831324899021932</v>
      </c>
      <c r="AC271" s="141">
        <f t="shared" si="46"/>
        <v>0.30305279136447966</v>
      </c>
      <c r="AD271" s="141">
        <f t="shared" si="46"/>
        <v>0.30872124130551098</v>
      </c>
      <c r="AE271" s="141">
        <f t="shared" si="46"/>
        <v>0.31981419189492233</v>
      </c>
      <c r="AF271" s="141" t="e">
        <f t="shared" si="46"/>
        <v>#N/A</v>
      </c>
    </row>
    <row r="272" spans="1:49" x14ac:dyDescent="0.35">
      <c r="A272" t="s">
        <v>648</v>
      </c>
      <c r="B272" t="s">
        <v>654</v>
      </c>
      <c r="C272" t="s">
        <v>1373</v>
      </c>
      <c r="D272" t="s">
        <v>564</v>
      </c>
      <c r="E272" s="2">
        <v>45230</v>
      </c>
      <c r="F272">
        <v>5726</v>
      </c>
      <c r="G272" t="str">
        <f>VLOOKUP($C272,'[1]LKUP PCNDES'!$F$2:$H$12,2,FALSE)</f>
        <v>Permanent care home residents aged 18 years or over who received a falls risk assessment</v>
      </c>
      <c r="H272" t="str">
        <f>VLOOKUP($C272,'[1]LKUP PCNDES'!$F$2:$H$12,3,FALSE)</f>
        <v>FALLS</v>
      </c>
      <c r="I272" t="str">
        <f>VLOOKUP($B272,'[1]LKUP PCNDES'!$C$17:$H$60,4,FALSE)</f>
        <v>NHS South East London ICB</v>
      </c>
      <c r="J272" t="str">
        <f>VLOOKUP($B272,'[1]LKUP PCNDES'!$C$17:$H$60,6,FALSE)</f>
        <v>SEL</v>
      </c>
      <c r="S272" s="97" t="s">
        <v>626</v>
      </c>
      <c r="T272" s="141">
        <f t="shared" si="47"/>
        <v>0.25827077344794119</v>
      </c>
      <c r="U272" s="141">
        <f t="shared" si="46"/>
        <v>0.25819020330372622</v>
      </c>
      <c r="V272" s="141">
        <f t="shared" si="46"/>
        <v>0.26131621963784474</v>
      </c>
      <c r="W272" s="141">
        <f t="shared" si="46"/>
        <v>0.26632336258881129</v>
      </c>
      <c r="X272" s="141">
        <f t="shared" si="46"/>
        <v>0.26641439327853184</v>
      </c>
      <c r="Y272" s="141">
        <f t="shared" si="46"/>
        <v>0.26706307573469223</v>
      </c>
      <c r="Z272" s="141">
        <f t="shared" si="46"/>
        <v>0.27808358875770917</v>
      </c>
      <c r="AA272" s="141">
        <f t="shared" si="46"/>
        <v>0.28563781602569382</v>
      </c>
      <c r="AB272" s="141">
        <f t="shared" si="46"/>
        <v>0.28790365428891906</v>
      </c>
      <c r="AC272" s="141">
        <f t="shared" si="46"/>
        <v>0.29274915624232778</v>
      </c>
      <c r="AD272" s="141">
        <f t="shared" si="46"/>
        <v>0.29886795148023382</v>
      </c>
      <c r="AE272" s="141">
        <f t="shared" si="46"/>
        <v>0.30537232878710524</v>
      </c>
      <c r="AF272" s="141" t="e">
        <f t="shared" si="46"/>
        <v>#N/A</v>
      </c>
    </row>
    <row r="273" spans="1:50" x14ac:dyDescent="0.35">
      <c r="A273" t="s">
        <v>648</v>
      </c>
      <c r="B273" t="s">
        <v>654</v>
      </c>
      <c r="C273" t="s">
        <v>1373</v>
      </c>
      <c r="D273" t="s">
        <v>564</v>
      </c>
      <c r="E273" s="2">
        <v>45260</v>
      </c>
      <c r="F273">
        <v>5627</v>
      </c>
      <c r="G273" t="str">
        <f>VLOOKUP($C273,'[1]LKUP PCNDES'!$F$2:$H$12,2,FALSE)</f>
        <v>Permanent care home residents aged 18 years or over who received a falls risk assessment</v>
      </c>
      <c r="H273" t="str">
        <f>VLOOKUP($C273,'[1]LKUP PCNDES'!$F$2:$H$12,3,FALSE)</f>
        <v>FALLS</v>
      </c>
      <c r="I273" t="str">
        <f>VLOOKUP($B273,'[1]LKUP PCNDES'!$C$17:$H$60,4,FALSE)</f>
        <v>NHS South East London ICB</v>
      </c>
      <c r="J273" t="str">
        <f>VLOOKUP($B273,'[1]LKUP PCNDES'!$C$17:$H$60,6,FALSE)</f>
        <v>SEL</v>
      </c>
    </row>
    <row r="274" spans="1:50" x14ac:dyDescent="0.35">
      <c r="A274" t="s">
        <v>648</v>
      </c>
      <c r="B274" t="s">
        <v>654</v>
      </c>
      <c r="C274" t="s">
        <v>1373</v>
      </c>
      <c r="D274" t="s">
        <v>564</v>
      </c>
      <c r="E274" s="2">
        <v>45291</v>
      </c>
      <c r="F274">
        <v>5778</v>
      </c>
      <c r="G274" t="str">
        <f>VLOOKUP($C274,'[1]LKUP PCNDES'!$F$2:$H$12,2,FALSE)</f>
        <v>Permanent care home residents aged 18 years or over who received a falls risk assessment</v>
      </c>
      <c r="H274" t="str">
        <f>VLOOKUP($C274,'[1]LKUP PCNDES'!$F$2:$H$12,3,FALSE)</f>
        <v>FALLS</v>
      </c>
      <c r="I274" t="str">
        <f>VLOOKUP($B274,'[1]LKUP PCNDES'!$C$17:$H$60,4,FALSE)</f>
        <v>NHS South East London ICB</v>
      </c>
      <c r="J274" t="str">
        <f>VLOOKUP($B274,'[1]LKUP PCNDES'!$C$17:$H$60,6,FALSE)</f>
        <v>SEL</v>
      </c>
    </row>
    <row r="275" spans="1:50" x14ac:dyDescent="0.35">
      <c r="A275" t="s">
        <v>648</v>
      </c>
      <c r="B275" t="s">
        <v>654</v>
      </c>
      <c r="C275" t="s">
        <v>1373</v>
      </c>
      <c r="D275" t="s">
        <v>564</v>
      </c>
      <c r="E275" s="2">
        <v>45322</v>
      </c>
      <c r="F275">
        <v>5771</v>
      </c>
      <c r="G275" t="str">
        <f>VLOOKUP($C275,'[1]LKUP PCNDES'!$F$2:$H$12,2,FALSE)</f>
        <v>Permanent care home residents aged 18 years or over who received a falls risk assessment</v>
      </c>
      <c r="H275" t="str">
        <f>VLOOKUP($C275,'[1]LKUP PCNDES'!$F$2:$H$12,3,FALSE)</f>
        <v>FALLS</v>
      </c>
      <c r="I275" t="str">
        <f>VLOOKUP($B275,'[1]LKUP PCNDES'!$C$17:$H$60,4,FALSE)</f>
        <v>NHS South East London ICB</v>
      </c>
      <c r="J275" t="str">
        <f>VLOOKUP($B275,'[1]LKUP PCNDES'!$C$17:$H$60,6,FALSE)</f>
        <v>SEL</v>
      </c>
    </row>
    <row r="276" spans="1:50" x14ac:dyDescent="0.35">
      <c r="A276" t="s">
        <v>648</v>
      </c>
      <c r="B276" t="s">
        <v>654</v>
      </c>
      <c r="C276" t="s">
        <v>1373</v>
      </c>
      <c r="D276" t="s">
        <v>564</v>
      </c>
      <c r="E276" s="2">
        <v>45351</v>
      </c>
      <c r="F276">
        <v>5765</v>
      </c>
      <c r="G276" t="str">
        <f>VLOOKUP($C276,'[1]LKUP PCNDES'!$F$2:$H$12,2,FALSE)</f>
        <v>Permanent care home residents aged 18 years or over who received a falls risk assessment</v>
      </c>
      <c r="H276" t="str">
        <f>VLOOKUP($C276,'[1]LKUP PCNDES'!$F$2:$H$12,3,FALSE)</f>
        <v>FALLS</v>
      </c>
      <c r="I276" t="str">
        <f>VLOOKUP($B276,'[1]LKUP PCNDES'!$C$17:$H$60,4,FALSE)</f>
        <v>NHS South East London ICB</v>
      </c>
      <c r="J276" t="str">
        <f>VLOOKUP($B276,'[1]LKUP PCNDES'!$C$17:$H$60,6,FALSE)</f>
        <v>SEL</v>
      </c>
      <c r="Q276" s="215" t="str">
        <f>AB276</f>
        <v>Theme</v>
      </c>
      <c r="R276" s="200" t="s">
        <v>21</v>
      </c>
      <c r="S276" s="21"/>
      <c r="T276" s="21"/>
      <c r="U276" s="21"/>
      <c r="V276" s="21"/>
      <c r="W276" s="21"/>
      <c r="X276" s="21"/>
      <c r="AB276" s="11" t="s">
        <v>1355</v>
      </c>
    </row>
    <row r="277" spans="1:50" x14ac:dyDescent="0.35">
      <c r="A277" t="s">
        <v>648</v>
      </c>
      <c r="B277" t="s">
        <v>654</v>
      </c>
      <c r="C277" t="s">
        <v>1373</v>
      </c>
      <c r="D277" t="s">
        <v>564</v>
      </c>
      <c r="E277" s="2">
        <v>45382</v>
      </c>
      <c r="F277">
        <v>5851</v>
      </c>
      <c r="G277" t="str">
        <f>VLOOKUP($C277,'[1]LKUP PCNDES'!$F$2:$H$12,2,FALSE)</f>
        <v>Permanent care home residents aged 18 years or over who received a falls risk assessment</v>
      </c>
      <c r="H277" t="str">
        <f>VLOOKUP($C277,'[1]LKUP PCNDES'!$F$2:$H$12,3,FALSE)</f>
        <v>FALLS</v>
      </c>
      <c r="I277" t="str">
        <f>VLOOKUP($B277,'[1]LKUP PCNDES'!$C$17:$H$60,4,FALSE)</f>
        <v>NHS South East London ICB</v>
      </c>
      <c r="J277" t="str">
        <f>VLOOKUP($B277,'[1]LKUP PCNDES'!$C$17:$H$60,6,FALSE)</f>
        <v>SEL</v>
      </c>
      <c r="Q277" s="215" t="str">
        <f>AB277</f>
        <v>FALLS</v>
      </c>
      <c r="R277" s="21" t="s">
        <v>1374</v>
      </c>
      <c r="S277" s="21"/>
      <c r="T277" s="21"/>
      <c r="U277" s="21"/>
      <c r="V277" s="21"/>
      <c r="W277" s="21"/>
      <c r="X277" s="21"/>
      <c r="AB277" t="s">
        <v>1375</v>
      </c>
    </row>
    <row r="278" spans="1:50" x14ac:dyDescent="0.35">
      <c r="A278" t="s">
        <v>648</v>
      </c>
      <c r="B278" t="s">
        <v>654</v>
      </c>
      <c r="C278" t="s">
        <v>1373</v>
      </c>
      <c r="D278" t="s">
        <v>563</v>
      </c>
      <c r="E278" s="2">
        <v>45046</v>
      </c>
      <c r="F278">
        <v>5</v>
      </c>
      <c r="G278" t="str">
        <f>VLOOKUP($C278,'[1]LKUP PCNDES'!$F$2:$H$12,2,FALSE)</f>
        <v>Permanent care home residents aged 18 years or over who received a falls risk assessment</v>
      </c>
      <c r="H278" t="str">
        <f>VLOOKUP($C278,'[1]LKUP PCNDES'!$F$2:$H$12,3,FALSE)</f>
        <v>FALLS</v>
      </c>
      <c r="I278" t="str">
        <f>VLOOKUP($B278,'[1]LKUP PCNDES'!$C$17:$H$60,4,FALSE)</f>
        <v>NHS South East London ICB</v>
      </c>
      <c r="J278" t="str">
        <f>VLOOKUP($B278,'[1]LKUP PCNDES'!$C$17:$H$60,6,FALSE)</f>
        <v>SEL</v>
      </c>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row>
    <row r="279" spans="1:50" ht="15.5" x14ac:dyDescent="0.35">
      <c r="A279" t="s">
        <v>648</v>
      </c>
      <c r="B279" t="s">
        <v>654</v>
      </c>
      <c r="C279" t="s">
        <v>1373</v>
      </c>
      <c r="D279" t="s">
        <v>563</v>
      </c>
      <c r="E279" s="2">
        <v>45077</v>
      </c>
      <c r="F279">
        <v>11</v>
      </c>
      <c r="G279" t="str">
        <f>VLOOKUP($C279,'[1]LKUP PCNDES'!$F$2:$H$12,2,FALSE)</f>
        <v>Permanent care home residents aged 18 years or over who received a falls risk assessment</v>
      </c>
      <c r="H279" t="str">
        <f>VLOOKUP($C279,'[1]LKUP PCNDES'!$F$2:$H$12,3,FALSE)</f>
        <v>FALLS</v>
      </c>
      <c r="I279" t="str">
        <f>VLOOKUP($B279,'[1]LKUP PCNDES'!$C$17:$H$60,4,FALSE)</f>
        <v>NHS South East London ICB</v>
      </c>
      <c r="J279" t="str">
        <f>VLOOKUP($B279,'[1]LKUP PCNDES'!$C$17:$H$60,6,FALSE)</f>
        <v>SEL</v>
      </c>
      <c r="S279" s="17" t="s">
        <v>1371</v>
      </c>
      <c r="T279" s="17"/>
      <c r="U279" s="17"/>
      <c r="V279" s="17"/>
      <c r="W279" s="17"/>
    </row>
    <row r="280" spans="1:50" x14ac:dyDescent="0.35">
      <c r="A280" t="s">
        <v>648</v>
      </c>
      <c r="B280" t="s">
        <v>654</v>
      </c>
      <c r="C280" t="s">
        <v>1373</v>
      </c>
      <c r="D280" t="s">
        <v>563</v>
      </c>
      <c r="E280" s="2">
        <v>45107</v>
      </c>
      <c r="F280">
        <v>13</v>
      </c>
      <c r="G280" t="str">
        <f>VLOOKUP($C280,'[1]LKUP PCNDES'!$F$2:$H$12,2,FALSE)</f>
        <v>Permanent care home residents aged 18 years or over who received a falls risk assessment</v>
      </c>
      <c r="H280" t="str">
        <f>VLOOKUP($C280,'[1]LKUP PCNDES'!$F$2:$H$12,3,FALSE)</f>
        <v>FALLS</v>
      </c>
      <c r="I280" t="str">
        <f>VLOOKUP($B280,'[1]LKUP PCNDES'!$C$17:$H$60,4,FALSE)</f>
        <v>NHS South East London ICB</v>
      </c>
      <c r="J280" t="str">
        <f>VLOOKUP($B280,'[1]LKUP PCNDES'!$C$17:$H$60,6,FALSE)</f>
        <v>SEL</v>
      </c>
      <c r="S280" s="7" t="s">
        <v>638</v>
      </c>
      <c r="T280" s="7"/>
      <c r="U280" s="7"/>
      <c r="V280" s="7"/>
      <c r="W280" s="7"/>
      <c r="X280" s="7"/>
      <c r="Y280" s="94" t="s">
        <v>648</v>
      </c>
      <c r="Z280" s="7"/>
      <c r="AA280" s="7"/>
    </row>
    <row r="281" spans="1:50" x14ac:dyDescent="0.35">
      <c r="A281" t="s">
        <v>648</v>
      </c>
      <c r="B281" t="s">
        <v>654</v>
      </c>
      <c r="C281" t="s">
        <v>1373</v>
      </c>
      <c r="D281" t="s">
        <v>563</v>
      </c>
      <c r="E281" s="2">
        <v>45138</v>
      </c>
      <c r="F281">
        <v>16</v>
      </c>
      <c r="G281" t="str">
        <f>VLOOKUP($C281,'[1]LKUP PCNDES'!$F$2:$H$12,2,FALSE)</f>
        <v>Permanent care home residents aged 18 years or over who received a falls risk assessment</v>
      </c>
      <c r="H281" t="str">
        <f>VLOOKUP($C281,'[1]LKUP PCNDES'!$F$2:$H$12,3,FALSE)</f>
        <v>FALLS</v>
      </c>
      <c r="I281" t="str">
        <f>VLOOKUP($B281,'[1]LKUP PCNDES'!$C$17:$H$60,4,FALSE)</f>
        <v>NHS South East London ICB</v>
      </c>
      <c r="J281" t="str">
        <f>VLOOKUP($B281,'[1]LKUP PCNDES'!$C$17:$H$60,6,FALSE)</f>
        <v>SEL</v>
      </c>
      <c r="S281" s="7" t="s">
        <v>641</v>
      </c>
      <c r="T281" s="7"/>
      <c r="U281" s="7"/>
      <c r="V281" s="7"/>
      <c r="W281" s="7"/>
      <c r="X281" s="7"/>
      <c r="Y281" s="94" t="s">
        <v>563</v>
      </c>
      <c r="Z281" s="7"/>
      <c r="AA281" s="7"/>
    </row>
    <row r="282" spans="1:50" x14ac:dyDescent="0.35">
      <c r="A282" t="s">
        <v>648</v>
      </c>
      <c r="B282" t="s">
        <v>654</v>
      </c>
      <c r="C282" t="s">
        <v>1373</v>
      </c>
      <c r="D282" t="s">
        <v>563</v>
      </c>
      <c r="E282" s="2">
        <v>45169</v>
      </c>
      <c r="F282">
        <v>17</v>
      </c>
      <c r="G282" t="str">
        <f>VLOOKUP($C282,'[1]LKUP PCNDES'!$F$2:$H$12,2,FALSE)</f>
        <v>Permanent care home residents aged 18 years or over who received a falls risk assessment</v>
      </c>
      <c r="H282" t="str">
        <f>VLOOKUP($C282,'[1]LKUP PCNDES'!$F$2:$H$12,3,FALSE)</f>
        <v>FALLS</v>
      </c>
      <c r="I282" t="str">
        <f>VLOOKUP($B282,'[1]LKUP PCNDES'!$C$17:$H$60,4,FALSE)</f>
        <v>NHS South East London ICB</v>
      </c>
      <c r="J282" t="str">
        <f>VLOOKUP($B282,'[1]LKUP PCNDES'!$C$17:$H$60,6,FALSE)</f>
        <v>SEL</v>
      </c>
      <c r="S282" s="7" t="s">
        <v>640</v>
      </c>
      <c r="T282" s="7"/>
      <c r="U282" s="7"/>
      <c r="V282" s="7"/>
      <c r="W282" s="7"/>
      <c r="X282" s="7"/>
      <c r="Y282" s="94" t="s">
        <v>1373</v>
      </c>
      <c r="Z282" s="7"/>
      <c r="AA282" s="7"/>
    </row>
    <row r="283" spans="1:50" x14ac:dyDescent="0.35">
      <c r="A283" t="s">
        <v>648</v>
      </c>
      <c r="B283" t="s">
        <v>654</v>
      </c>
      <c r="C283" t="s">
        <v>1373</v>
      </c>
      <c r="D283" t="s">
        <v>563</v>
      </c>
      <c r="E283" s="2">
        <v>45199</v>
      </c>
      <c r="F283">
        <v>19</v>
      </c>
      <c r="G283" t="str">
        <f>VLOOKUP($C283,'[1]LKUP PCNDES'!$F$2:$H$12,2,FALSE)</f>
        <v>Permanent care home residents aged 18 years or over who received a falls risk assessment</v>
      </c>
      <c r="H283" t="str">
        <f>VLOOKUP($C283,'[1]LKUP PCNDES'!$F$2:$H$12,3,FALSE)</f>
        <v>FALLS</v>
      </c>
      <c r="I283" t="str">
        <f>VLOOKUP($B283,'[1]LKUP PCNDES'!$C$17:$H$60,4,FALSE)</f>
        <v>NHS South East London ICB</v>
      </c>
      <c r="J283" t="str">
        <f>VLOOKUP($B283,'[1]LKUP PCNDES'!$C$17:$H$60,6,FALSE)</f>
        <v>SEL</v>
      </c>
      <c r="S283" s="7"/>
      <c r="T283" s="7"/>
      <c r="U283" s="7"/>
      <c r="V283" s="7"/>
      <c r="W283" s="7"/>
      <c r="X283" s="7"/>
      <c r="Y283" s="7"/>
      <c r="Z283" s="7"/>
      <c r="AA283" s="7"/>
    </row>
    <row r="284" spans="1:50" x14ac:dyDescent="0.35">
      <c r="A284" t="s">
        <v>648</v>
      </c>
      <c r="B284" t="s">
        <v>654</v>
      </c>
      <c r="C284" t="s">
        <v>1373</v>
      </c>
      <c r="D284" t="s">
        <v>563</v>
      </c>
      <c r="E284" s="2">
        <v>45230</v>
      </c>
      <c r="F284">
        <v>18</v>
      </c>
      <c r="G284" t="str">
        <f>VLOOKUP($C284,'[1]LKUP PCNDES'!$F$2:$H$12,2,FALSE)</f>
        <v>Permanent care home residents aged 18 years or over who received a falls risk assessment</v>
      </c>
      <c r="H284" t="str">
        <f>VLOOKUP($C284,'[1]LKUP PCNDES'!$F$2:$H$12,3,FALSE)</f>
        <v>FALLS</v>
      </c>
      <c r="I284" t="str">
        <f>VLOOKUP($B284,'[1]LKUP PCNDES'!$C$17:$H$60,4,FALSE)</f>
        <v>NHS South East London ICB</v>
      </c>
      <c r="J284" t="str">
        <f>VLOOKUP($B284,'[1]LKUP PCNDES'!$C$17:$H$60,6,FALSE)</f>
        <v>SEL</v>
      </c>
      <c r="S284" s="7" t="s">
        <v>649</v>
      </c>
      <c r="T284" s="7"/>
      <c r="U284" s="7"/>
      <c r="V284" s="7"/>
      <c r="W284" s="7"/>
      <c r="X284" s="7" t="s">
        <v>642</v>
      </c>
      <c r="Y284" s="7"/>
      <c r="Z284" s="7"/>
      <c r="AA284" s="7"/>
    </row>
    <row r="285" spans="1:50" x14ac:dyDescent="0.35">
      <c r="A285" t="s">
        <v>648</v>
      </c>
      <c r="B285" t="s">
        <v>654</v>
      </c>
      <c r="C285" t="s">
        <v>1373</v>
      </c>
      <c r="D285" t="s">
        <v>563</v>
      </c>
      <c r="E285" s="2">
        <v>45260</v>
      </c>
      <c r="F285">
        <v>24</v>
      </c>
      <c r="G285" t="str">
        <f>VLOOKUP($C285,'[1]LKUP PCNDES'!$F$2:$H$12,2,FALSE)</f>
        <v>Permanent care home residents aged 18 years or over who received a falls risk assessment</v>
      </c>
      <c r="H285" t="str">
        <f>VLOOKUP($C285,'[1]LKUP PCNDES'!$F$2:$H$12,3,FALSE)</f>
        <v>FALLS</v>
      </c>
      <c r="I285" t="str">
        <f>VLOOKUP($B285,'[1]LKUP PCNDES'!$C$17:$H$60,4,FALSE)</f>
        <v>NHS South East London ICB</v>
      </c>
      <c r="J285" t="str">
        <f>VLOOKUP($B285,'[1]LKUP PCNDES'!$C$17:$H$60,6,FALSE)</f>
        <v>SEL</v>
      </c>
      <c r="S285" s="7" t="s">
        <v>639</v>
      </c>
      <c r="T285" s="9">
        <v>44681</v>
      </c>
      <c r="U285" s="9">
        <v>44712</v>
      </c>
      <c r="V285" s="9">
        <v>44742</v>
      </c>
      <c r="W285" s="9">
        <v>44773</v>
      </c>
      <c r="X285" s="9">
        <v>44804</v>
      </c>
      <c r="Y285" s="9">
        <v>44834</v>
      </c>
      <c r="Z285" s="9">
        <v>44865</v>
      </c>
      <c r="AA285" s="9">
        <v>44895</v>
      </c>
      <c r="AB285" s="9">
        <v>44926</v>
      </c>
      <c r="AC285" s="9">
        <v>44957</v>
      </c>
      <c r="AD285" s="9">
        <v>44985</v>
      </c>
      <c r="AE285" s="9">
        <v>45016</v>
      </c>
      <c r="AF285" s="9">
        <v>45046</v>
      </c>
      <c r="AG285" s="9">
        <v>45077</v>
      </c>
      <c r="AH285" s="9">
        <v>45107</v>
      </c>
      <c r="AI285" s="9">
        <v>45138</v>
      </c>
      <c r="AJ285" s="9">
        <v>45169</v>
      </c>
      <c r="AK285" s="9">
        <v>45199</v>
      </c>
      <c r="AL285" s="9">
        <v>45230</v>
      </c>
      <c r="AM285" s="9">
        <v>45260</v>
      </c>
      <c r="AN285" s="9">
        <v>45291</v>
      </c>
      <c r="AO285" s="9">
        <v>45322</v>
      </c>
      <c r="AP285" s="9">
        <v>45351</v>
      </c>
      <c r="AQ285" s="9">
        <v>45382</v>
      </c>
      <c r="AR285" s="9"/>
      <c r="AS285" s="9"/>
      <c r="AT285" s="9"/>
      <c r="AU285" s="9"/>
      <c r="AV285" s="9"/>
      <c r="AW285" s="9"/>
    </row>
    <row r="286" spans="1:50" x14ac:dyDescent="0.35">
      <c r="A286" t="s">
        <v>648</v>
      </c>
      <c r="B286" t="s">
        <v>654</v>
      </c>
      <c r="C286" t="s">
        <v>1373</v>
      </c>
      <c r="D286" t="s">
        <v>563</v>
      </c>
      <c r="E286" s="2">
        <v>45291</v>
      </c>
      <c r="F286">
        <v>27</v>
      </c>
      <c r="G286" t="str">
        <f>VLOOKUP($C286,'[1]LKUP PCNDES'!$F$2:$H$12,2,FALSE)</f>
        <v>Permanent care home residents aged 18 years or over who received a falls risk assessment</v>
      </c>
      <c r="H286" t="str">
        <f>VLOOKUP($C286,'[1]LKUP PCNDES'!$F$2:$H$12,3,FALSE)</f>
        <v>FALLS</v>
      </c>
      <c r="I286" t="str">
        <f>VLOOKUP($B286,'[1]LKUP PCNDES'!$C$17:$H$60,4,FALSE)</f>
        <v>NHS South East London ICB</v>
      </c>
      <c r="J286" t="str">
        <f>VLOOKUP($B286,'[1]LKUP PCNDES'!$C$17:$H$60,6,FALSE)</f>
        <v>SEL</v>
      </c>
      <c r="R286" t="s">
        <v>106</v>
      </c>
      <c r="S286" t="s">
        <v>651</v>
      </c>
      <c r="T286" s="177"/>
      <c r="U286" s="177"/>
      <c r="V286" s="177"/>
      <c r="W286" s="177"/>
      <c r="X286" s="177"/>
      <c r="Y286" s="177"/>
      <c r="Z286" s="177"/>
      <c r="AA286" s="177"/>
      <c r="AB286" s="177"/>
      <c r="AC286" s="177"/>
      <c r="AD286" s="177"/>
      <c r="AE286" s="177"/>
      <c r="AF286">
        <f>SUMIFS('PCN DES MetricDATA 23-24'!$F:$F,'PCN DES MetricDATA 23-24'!$B:$B,'PCN DES MetricDATA 23-24'!$S286,'PCN DES MetricDATA 23-24'!$C:$C,'PCN DES MetricDATA 23-24'!$Y$282,'PCN DES MetricDATA 23-24'!$D:$D,'PCN DES MetricDATA 23-24'!$Y$281,'PCN DES MetricDATA 23-24'!$E:$E,'PCN DES MetricDATA 23-24'!AF$164)</f>
        <v>1</v>
      </c>
      <c r="AG286">
        <f>SUMIFS('PCN DES MetricDATA 23-24'!$F:$F,'PCN DES MetricDATA 23-24'!$B:$B,'PCN DES MetricDATA 23-24'!$S286,'PCN DES MetricDATA 23-24'!$C:$C,'PCN DES MetricDATA 23-24'!$Y$282,'PCN DES MetricDATA 23-24'!$D:$D,'PCN DES MetricDATA 23-24'!$Y$281,'PCN DES MetricDATA 23-24'!$E:$E,'PCN DES MetricDATA 23-24'!AG$164)</f>
        <v>11</v>
      </c>
      <c r="AH286">
        <f>SUMIFS('PCN DES MetricDATA 23-24'!$F:$F,'PCN DES MetricDATA 23-24'!$B:$B,'PCN DES MetricDATA 23-24'!$S286,'PCN DES MetricDATA 23-24'!$C:$C,'PCN DES MetricDATA 23-24'!$Y$282,'PCN DES MetricDATA 23-24'!$D:$D,'PCN DES MetricDATA 23-24'!$Y$281,'PCN DES MetricDATA 23-24'!$E:$E,'PCN DES MetricDATA 23-24'!AH$164)</f>
        <v>18</v>
      </c>
      <c r="AI286">
        <f>SUMIFS('PCN DES MetricDATA 23-24'!$F:$F,'PCN DES MetricDATA 23-24'!$B:$B,'PCN DES MetricDATA 23-24'!$S286,'PCN DES MetricDATA 23-24'!$C:$C,'PCN DES MetricDATA 23-24'!$Y$282,'PCN DES MetricDATA 23-24'!$D:$D,'PCN DES MetricDATA 23-24'!$Y$281,'PCN DES MetricDATA 23-24'!$E:$E,'PCN DES MetricDATA 23-24'!AI$164)</f>
        <v>29</v>
      </c>
      <c r="AJ286">
        <f>SUMIFS('PCN DES MetricDATA 23-24'!$F:$F,'PCN DES MetricDATA 23-24'!$B:$B,'PCN DES MetricDATA 23-24'!$S286,'PCN DES MetricDATA 23-24'!$C:$C,'PCN DES MetricDATA 23-24'!$Y$282,'PCN DES MetricDATA 23-24'!$D:$D,'PCN DES MetricDATA 23-24'!$Y$281,'PCN DES MetricDATA 23-24'!$E:$E,'PCN DES MetricDATA 23-24'!AJ$164)</f>
        <v>31</v>
      </c>
      <c r="AK286">
        <f>SUMIFS('PCN DES MetricDATA 23-24'!$F:$F,'PCN DES MetricDATA 23-24'!$B:$B,'PCN DES MetricDATA 23-24'!$S286,'PCN DES MetricDATA 23-24'!$C:$C,'PCN DES MetricDATA 23-24'!$Y$282,'PCN DES MetricDATA 23-24'!$D:$D,'PCN DES MetricDATA 23-24'!$Y$281,'PCN DES MetricDATA 23-24'!$E:$E,'PCN DES MetricDATA 23-24'!AK$164)</f>
        <v>37</v>
      </c>
      <c r="AL286">
        <f>SUMIFS('PCN DES MetricDATA 23-24'!$F:$F,'PCN DES MetricDATA 23-24'!$B:$B,'PCN DES MetricDATA 23-24'!$S286,'PCN DES MetricDATA 23-24'!$C:$C,'PCN DES MetricDATA 23-24'!$Y$282,'PCN DES MetricDATA 23-24'!$D:$D,'PCN DES MetricDATA 23-24'!$Y$281,'PCN DES MetricDATA 23-24'!$E:$E,'PCN DES MetricDATA 23-24'!AL$164)</f>
        <v>38</v>
      </c>
      <c r="AM286">
        <f>SUMIFS('PCN DES MetricDATA 23-24'!$F:$F,'PCN DES MetricDATA 23-24'!$B:$B,'PCN DES MetricDATA 23-24'!$S286,'PCN DES MetricDATA 23-24'!$C:$C,'PCN DES MetricDATA 23-24'!$Y$282,'PCN DES MetricDATA 23-24'!$D:$D,'PCN DES MetricDATA 23-24'!$Y$281,'PCN DES MetricDATA 23-24'!$E:$E,'PCN DES MetricDATA 23-24'!AM$164)</f>
        <v>59</v>
      </c>
      <c r="AN286">
        <f>SUMIFS('PCN DES MetricDATA 23-24'!$F:$F,'PCN DES MetricDATA 23-24'!$B:$B,'PCN DES MetricDATA 23-24'!$S286,'PCN DES MetricDATA 23-24'!$C:$C,'PCN DES MetricDATA 23-24'!$Y$282,'PCN DES MetricDATA 23-24'!$D:$D,'PCN DES MetricDATA 23-24'!$Y$281,'PCN DES MetricDATA 23-24'!$E:$E,'PCN DES MetricDATA 23-24'!AN$164)</f>
        <v>78</v>
      </c>
      <c r="AO286">
        <f>SUMIFS('PCN DES MetricDATA 23-24'!$F:$F,'PCN DES MetricDATA 23-24'!$B:$B,'PCN DES MetricDATA 23-24'!$S286,'PCN DES MetricDATA 23-24'!$C:$C,'PCN DES MetricDATA 23-24'!$Y$282,'PCN DES MetricDATA 23-24'!$D:$D,'PCN DES MetricDATA 23-24'!$Y$281,'PCN DES MetricDATA 23-24'!$E:$E,'PCN DES MetricDATA 23-24'!AO$164)</f>
        <v>110</v>
      </c>
      <c r="AP286">
        <f>SUMIFS('PCN DES MetricDATA 23-24'!$F:$F,'PCN DES MetricDATA 23-24'!$B:$B,'PCN DES MetricDATA 23-24'!$S286,'PCN DES MetricDATA 23-24'!$C:$C,'PCN DES MetricDATA 23-24'!$Y$282,'PCN DES MetricDATA 23-24'!$D:$D,'PCN DES MetricDATA 23-24'!$Y$281,'PCN DES MetricDATA 23-24'!$E:$E,'PCN DES MetricDATA 23-24'!AP$164)</f>
        <v>97</v>
      </c>
      <c r="AQ286">
        <f>SUMIFS('PCN DES MetricDATA 23-24'!$F:$F,'PCN DES MetricDATA 23-24'!$B:$B,'PCN DES MetricDATA 23-24'!$S286,'PCN DES MetricDATA 23-24'!$C:$C,'PCN DES MetricDATA 23-24'!$Y$282,'PCN DES MetricDATA 23-24'!$D:$D,'PCN DES MetricDATA 23-24'!$Y$281,'PCN DES MetricDATA 23-24'!$E:$E,'PCN DES MetricDATA 23-24'!AQ$164)</f>
        <v>97</v>
      </c>
    </row>
    <row r="287" spans="1:50" x14ac:dyDescent="0.35">
      <c r="A287" t="s">
        <v>648</v>
      </c>
      <c r="B287" t="s">
        <v>654</v>
      </c>
      <c r="C287" t="s">
        <v>1373</v>
      </c>
      <c r="D287" t="s">
        <v>563</v>
      </c>
      <c r="E287" s="2">
        <v>45322</v>
      </c>
      <c r="F287">
        <v>28</v>
      </c>
      <c r="G287" t="str">
        <f>VLOOKUP($C287,'[1]LKUP PCNDES'!$F$2:$H$12,2,FALSE)</f>
        <v>Permanent care home residents aged 18 years or over who received a falls risk assessment</v>
      </c>
      <c r="H287" t="str">
        <f>VLOOKUP($C287,'[1]LKUP PCNDES'!$F$2:$H$12,3,FALSE)</f>
        <v>FALLS</v>
      </c>
      <c r="I287" t="str">
        <f>VLOOKUP($B287,'[1]LKUP PCNDES'!$C$17:$H$60,4,FALSE)</f>
        <v>NHS South East London ICB</v>
      </c>
      <c r="J287" t="str">
        <f>VLOOKUP($B287,'[1]LKUP PCNDES'!$C$17:$H$60,6,FALSE)</f>
        <v>SEL</v>
      </c>
      <c r="R287" t="s">
        <v>108</v>
      </c>
      <c r="S287" t="s">
        <v>652</v>
      </c>
      <c r="T287" s="177"/>
      <c r="U287" s="177"/>
      <c r="V287" s="177"/>
      <c r="W287" s="177"/>
      <c r="X287" s="177"/>
      <c r="Y287" s="177"/>
      <c r="Z287" s="177"/>
      <c r="AA287" s="177"/>
      <c r="AB287" s="177"/>
      <c r="AC287" s="177"/>
      <c r="AD287" s="177"/>
      <c r="AE287" s="177"/>
      <c r="AF287">
        <f>SUMIFS('PCN DES MetricDATA 23-24'!$F:$F,'PCN DES MetricDATA 23-24'!$B:$B,'PCN DES MetricDATA 23-24'!$S287,'PCN DES MetricDATA 23-24'!$C:$C,'PCN DES MetricDATA 23-24'!$Y$282,'PCN DES MetricDATA 23-24'!$D:$D,'PCN DES MetricDATA 23-24'!$Y$281,'PCN DES MetricDATA 23-24'!$E:$E,'PCN DES MetricDATA 23-24'!AF$164)</f>
        <v>13</v>
      </c>
      <c r="AG287">
        <f>SUMIFS('PCN DES MetricDATA 23-24'!$F:$F,'PCN DES MetricDATA 23-24'!$B:$B,'PCN DES MetricDATA 23-24'!$S287,'PCN DES MetricDATA 23-24'!$C:$C,'PCN DES MetricDATA 23-24'!$Y$282,'PCN DES MetricDATA 23-24'!$D:$D,'PCN DES MetricDATA 23-24'!$Y$281,'PCN DES MetricDATA 23-24'!$E:$E,'PCN DES MetricDATA 23-24'!AG$164)</f>
        <v>20</v>
      </c>
      <c r="AH287">
        <f>SUMIFS('PCN DES MetricDATA 23-24'!$F:$F,'PCN DES MetricDATA 23-24'!$B:$B,'PCN DES MetricDATA 23-24'!$S287,'PCN DES MetricDATA 23-24'!$C:$C,'PCN DES MetricDATA 23-24'!$Y$282,'PCN DES MetricDATA 23-24'!$D:$D,'PCN DES MetricDATA 23-24'!$Y$281,'PCN DES MetricDATA 23-24'!$E:$E,'PCN DES MetricDATA 23-24'!AH$164)</f>
        <v>34</v>
      </c>
      <c r="AI287">
        <f>SUMIFS('PCN DES MetricDATA 23-24'!$F:$F,'PCN DES MetricDATA 23-24'!$B:$B,'PCN DES MetricDATA 23-24'!$S287,'PCN DES MetricDATA 23-24'!$C:$C,'PCN DES MetricDATA 23-24'!$Y$282,'PCN DES MetricDATA 23-24'!$D:$D,'PCN DES MetricDATA 23-24'!$Y$281,'PCN DES MetricDATA 23-24'!$E:$E,'PCN DES MetricDATA 23-24'!AI$164)</f>
        <v>74</v>
      </c>
      <c r="AJ287">
        <f>SUMIFS('PCN DES MetricDATA 23-24'!$F:$F,'PCN DES MetricDATA 23-24'!$B:$B,'PCN DES MetricDATA 23-24'!$S287,'PCN DES MetricDATA 23-24'!$C:$C,'PCN DES MetricDATA 23-24'!$Y$282,'PCN DES MetricDATA 23-24'!$D:$D,'PCN DES MetricDATA 23-24'!$Y$281,'PCN DES MetricDATA 23-24'!$E:$E,'PCN DES MetricDATA 23-24'!AJ$164)</f>
        <v>62</v>
      </c>
      <c r="AK287">
        <f>SUMIFS('PCN DES MetricDATA 23-24'!$F:$F,'PCN DES MetricDATA 23-24'!$B:$B,'PCN DES MetricDATA 23-24'!$S287,'PCN DES MetricDATA 23-24'!$C:$C,'PCN DES MetricDATA 23-24'!$Y$282,'PCN DES MetricDATA 23-24'!$D:$D,'PCN DES MetricDATA 23-24'!$Y$281,'PCN DES MetricDATA 23-24'!$E:$E,'PCN DES MetricDATA 23-24'!AK$164)</f>
        <v>94</v>
      </c>
      <c r="AL287">
        <f>SUMIFS('PCN DES MetricDATA 23-24'!$F:$F,'PCN DES MetricDATA 23-24'!$B:$B,'PCN DES MetricDATA 23-24'!$S287,'PCN DES MetricDATA 23-24'!$C:$C,'PCN DES MetricDATA 23-24'!$Y$282,'PCN DES MetricDATA 23-24'!$D:$D,'PCN DES MetricDATA 23-24'!$Y$281,'PCN DES MetricDATA 23-24'!$E:$E,'PCN DES MetricDATA 23-24'!AL$164)</f>
        <v>107</v>
      </c>
      <c r="AM287">
        <f>SUMIFS('PCN DES MetricDATA 23-24'!$F:$F,'PCN DES MetricDATA 23-24'!$B:$B,'PCN DES MetricDATA 23-24'!$S287,'PCN DES MetricDATA 23-24'!$C:$C,'PCN DES MetricDATA 23-24'!$Y$282,'PCN DES MetricDATA 23-24'!$D:$D,'PCN DES MetricDATA 23-24'!$Y$281,'PCN DES MetricDATA 23-24'!$E:$E,'PCN DES MetricDATA 23-24'!AM$164)</f>
        <v>127</v>
      </c>
      <c r="AN287">
        <f>SUMIFS('PCN DES MetricDATA 23-24'!$F:$F,'PCN DES MetricDATA 23-24'!$B:$B,'PCN DES MetricDATA 23-24'!$S287,'PCN DES MetricDATA 23-24'!$C:$C,'PCN DES MetricDATA 23-24'!$Y$282,'PCN DES MetricDATA 23-24'!$D:$D,'PCN DES MetricDATA 23-24'!$Y$281,'PCN DES MetricDATA 23-24'!$E:$E,'PCN DES MetricDATA 23-24'!AN$164)</f>
        <v>134</v>
      </c>
      <c r="AO287">
        <f>SUMIFS('PCN DES MetricDATA 23-24'!$F:$F,'PCN DES MetricDATA 23-24'!$B:$B,'PCN DES MetricDATA 23-24'!$S287,'PCN DES MetricDATA 23-24'!$C:$C,'PCN DES MetricDATA 23-24'!$Y$282,'PCN DES MetricDATA 23-24'!$D:$D,'PCN DES MetricDATA 23-24'!$Y$281,'PCN DES MetricDATA 23-24'!$E:$E,'PCN DES MetricDATA 23-24'!AO$164)</f>
        <v>159</v>
      </c>
      <c r="AP287">
        <f>SUMIFS('PCN DES MetricDATA 23-24'!$F:$F,'PCN DES MetricDATA 23-24'!$B:$B,'PCN DES MetricDATA 23-24'!$S287,'PCN DES MetricDATA 23-24'!$C:$C,'PCN DES MetricDATA 23-24'!$Y$282,'PCN DES MetricDATA 23-24'!$D:$D,'PCN DES MetricDATA 23-24'!$Y$281,'PCN DES MetricDATA 23-24'!$E:$E,'PCN DES MetricDATA 23-24'!AP$164)</f>
        <v>191</v>
      </c>
      <c r="AQ287">
        <f>SUMIFS('PCN DES MetricDATA 23-24'!$F:$F,'PCN DES MetricDATA 23-24'!$B:$B,'PCN DES MetricDATA 23-24'!$S287,'PCN DES MetricDATA 23-24'!$C:$C,'PCN DES MetricDATA 23-24'!$Y$282,'PCN DES MetricDATA 23-24'!$D:$D,'PCN DES MetricDATA 23-24'!$Y$281,'PCN DES MetricDATA 23-24'!$E:$E,'PCN DES MetricDATA 23-24'!AQ$164)</f>
        <v>255</v>
      </c>
    </row>
    <row r="288" spans="1:50" x14ac:dyDescent="0.35">
      <c r="A288" t="s">
        <v>648</v>
      </c>
      <c r="B288" t="s">
        <v>654</v>
      </c>
      <c r="C288" t="s">
        <v>1373</v>
      </c>
      <c r="D288" t="s">
        <v>563</v>
      </c>
      <c r="E288" s="2">
        <v>45351</v>
      </c>
      <c r="F288">
        <v>38</v>
      </c>
      <c r="G288" t="str">
        <f>VLOOKUP($C288,'[1]LKUP PCNDES'!$F$2:$H$12,2,FALSE)</f>
        <v>Permanent care home residents aged 18 years or over who received a falls risk assessment</v>
      </c>
      <c r="H288" t="str">
        <f>VLOOKUP($C288,'[1]LKUP PCNDES'!$F$2:$H$12,3,FALSE)</f>
        <v>FALLS</v>
      </c>
      <c r="I288" t="str">
        <f>VLOOKUP($B288,'[1]LKUP PCNDES'!$C$17:$H$60,4,FALSE)</f>
        <v>NHS South East London ICB</v>
      </c>
      <c r="J288" t="str">
        <f>VLOOKUP($B288,'[1]LKUP PCNDES'!$C$17:$H$60,6,FALSE)</f>
        <v>SEL</v>
      </c>
      <c r="R288" t="s">
        <v>110</v>
      </c>
      <c r="S288" t="s">
        <v>653</v>
      </c>
      <c r="T288" s="177"/>
      <c r="U288" s="177"/>
      <c r="V288" s="177"/>
      <c r="W288" s="177"/>
      <c r="X288" s="177"/>
      <c r="Y288" s="177"/>
      <c r="Z288" s="177"/>
      <c r="AA288" s="177"/>
      <c r="AB288" s="177"/>
      <c r="AC288" s="177"/>
      <c r="AD288" s="177"/>
      <c r="AE288" s="177"/>
      <c r="AF288">
        <f>SUMIFS('PCN DES MetricDATA 23-24'!$F:$F,'PCN DES MetricDATA 23-24'!$B:$B,'PCN DES MetricDATA 23-24'!$S288,'PCN DES MetricDATA 23-24'!$C:$C,'PCN DES MetricDATA 23-24'!$Y$282,'PCN DES MetricDATA 23-24'!$D:$D,'PCN DES MetricDATA 23-24'!$Y$281,'PCN DES MetricDATA 23-24'!$E:$E,'PCN DES MetricDATA 23-24'!AF$164)</f>
        <v>43</v>
      </c>
      <c r="AG288">
        <f>SUMIFS('PCN DES MetricDATA 23-24'!$F:$F,'PCN DES MetricDATA 23-24'!$B:$B,'PCN DES MetricDATA 23-24'!$S288,'PCN DES MetricDATA 23-24'!$C:$C,'PCN DES MetricDATA 23-24'!$Y$282,'PCN DES MetricDATA 23-24'!$D:$D,'PCN DES MetricDATA 23-24'!$Y$281,'PCN DES MetricDATA 23-24'!$E:$E,'PCN DES MetricDATA 23-24'!AG$164)</f>
        <v>47</v>
      </c>
      <c r="AH288">
        <f>SUMIFS('PCN DES MetricDATA 23-24'!$F:$F,'PCN DES MetricDATA 23-24'!$B:$B,'PCN DES MetricDATA 23-24'!$S288,'PCN DES MetricDATA 23-24'!$C:$C,'PCN DES MetricDATA 23-24'!$Y$282,'PCN DES MetricDATA 23-24'!$D:$D,'PCN DES MetricDATA 23-24'!$Y$281,'PCN DES MetricDATA 23-24'!$E:$E,'PCN DES MetricDATA 23-24'!AH$164)</f>
        <v>77</v>
      </c>
      <c r="AI288">
        <f>SUMIFS('PCN DES MetricDATA 23-24'!$F:$F,'PCN DES MetricDATA 23-24'!$B:$B,'PCN DES MetricDATA 23-24'!$S288,'PCN DES MetricDATA 23-24'!$C:$C,'PCN DES MetricDATA 23-24'!$Y$282,'PCN DES MetricDATA 23-24'!$D:$D,'PCN DES MetricDATA 23-24'!$Y$281,'PCN DES MetricDATA 23-24'!$E:$E,'PCN DES MetricDATA 23-24'!AI$164)</f>
        <v>96</v>
      </c>
      <c r="AJ288">
        <f>SUMIFS('PCN DES MetricDATA 23-24'!$F:$F,'PCN DES MetricDATA 23-24'!$B:$B,'PCN DES MetricDATA 23-24'!$S288,'PCN DES MetricDATA 23-24'!$C:$C,'PCN DES MetricDATA 23-24'!$Y$282,'PCN DES MetricDATA 23-24'!$D:$D,'PCN DES MetricDATA 23-24'!$Y$281,'PCN DES MetricDATA 23-24'!$E:$E,'PCN DES MetricDATA 23-24'!AJ$164)</f>
        <v>112</v>
      </c>
      <c r="AK288">
        <f>SUMIFS('PCN DES MetricDATA 23-24'!$F:$F,'PCN DES MetricDATA 23-24'!$B:$B,'PCN DES MetricDATA 23-24'!$S288,'PCN DES MetricDATA 23-24'!$C:$C,'PCN DES MetricDATA 23-24'!$Y$282,'PCN DES MetricDATA 23-24'!$D:$D,'PCN DES MetricDATA 23-24'!$Y$281,'PCN DES MetricDATA 23-24'!$E:$E,'PCN DES MetricDATA 23-24'!AK$164)</f>
        <v>113</v>
      </c>
      <c r="AL288">
        <f>SUMIFS('PCN DES MetricDATA 23-24'!$F:$F,'PCN DES MetricDATA 23-24'!$B:$B,'PCN DES MetricDATA 23-24'!$S288,'PCN DES MetricDATA 23-24'!$C:$C,'PCN DES MetricDATA 23-24'!$Y$282,'PCN DES MetricDATA 23-24'!$D:$D,'PCN DES MetricDATA 23-24'!$Y$281,'PCN DES MetricDATA 23-24'!$E:$E,'PCN DES MetricDATA 23-24'!AL$164)</f>
        <v>139</v>
      </c>
      <c r="AM288">
        <f>SUMIFS('PCN DES MetricDATA 23-24'!$F:$F,'PCN DES MetricDATA 23-24'!$B:$B,'PCN DES MetricDATA 23-24'!$S288,'PCN DES MetricDATA 23-24'!$C:$C,'PCN DES MetricDATA 23-24'!$Y$282,'PCN DES MetricDATA 23-24'!$D:$D,'PCN DES MetricDATA 23-24'!$Y$281,'PCN DES MetricDATA 23-24'!$E:$E,'PCN DES MetricDATA 23-24'!AM$164)</f>
        <v>215</v>
      </c>
      <c r="AN288">
        <f>SUMIFS('PCN DES MetricDATA 23-24'!$F:$F,'PCN DES MetricDATA 23-24'!$B:$B,'PCN DES MetricDATA 23-24'!$S288,'PCN DES MetricDATA 23-24'!$C:$C,'PCN DES MetricDATA 23-24'!$Y$282,'PCN DES MetricDATA 23-24'!$D:$D,'PCN DES MetricDATA 23-24'!$Y$281,'PCN DES MetricDATA 23-24'!$E:$E,'PCN DES MetricDATA 23-24'!AN$164)</f>
        <v>350</v>
      </c>
      <c r="AO288">
        <f>SUMIFS('PCN DES MetricDATA 23-24'!$F:$F,'PCN DES MetricDATA 23-24'!$B:$B,'PCN DES MetricDATA 23-24'!$S288,'PCN DES MetricDATA 23-24'!$C:$C,'PCN DES MetricDATA 23-24'!$Y$282,'PCN DES MetricDATA 23-24'!$D:$D,'PCN DES MetricDATA 23-24'!$Y$281,'PCN DES MetricDATA 23-24'!$E:$E,'PCN DES MetricDATA 23-24'!AO$164)</f>
        <v>379</v>
      </c>
      <c r="AP288">
        <f>SUMIFS('PCN DES MetricDATA 23-24'!$F:$F,'PCN DES MetricDATA 23-24'!$B:$B,'PCN DES MetricDATA 23-24'!$S288,'PCN DES MetricDATA 23-24'!$C:$C,'PCN DES MetricDATA 23-24'!$Y$282,'PCN DES MetricDATA 23-24'!$D:$D,'PCN DES MetricDATA 23-24'!$Y$281,'PCN DES MetricDATA 23-24'!$E:$E,'PCN DES MetricDATA 23-24'!AP$164)</f>
        <v>495</v>
      </c>
      <c r="AQ288">
        <f>SUMIFS('PCN DES MetricDATA 23-24'!$F:$F,'PCN DES MetricDATA 23-24'!$B:$B,'PCN DES MetricDATA 23-24'!$S288,'PCN DES MetricDATA 23-24'!$C:$C,'PCN DES MetricDATA 23-24'!$Y$282,'PCN DES MetricDATA 23-24'!$D:$D,'PCN DES MetricDATA 23-24'!$Y$281,'PCN DES MetricDATA 23-24'!$E:$E,'PCN DES MetricDATA 23-24'!AQ$164)</f>
        <v>633</v>
      </c>
    </row>
    <row r="289" spans="1:49" x14ac:dyDescent="0.35">
      <c r="A289" t="s">
        <v>648</v>
      </c>
      <c r="B289" t="s">
        <v>654</v>
      </c>
      <c r="C289" t="s">
        <v>1373</v>
      </c>
      <c r="D289" t="s">
        <v>563</v>
      </c>
      <c r="E289" s="2">
        <v>45382</v>
      </c>
      <c r="F289">
        <v>43</v>
      </c>
      <c r="G289" t="str">
        <f>VLOOKUP($C289,'[1]LKUP PCNDES'!$F$2:$H$12,2,FALSE)</f>
        <v>Permanent care home residents aged 18 years or over who received a falls risk assessment</v>
      </c>
      <c r="H289" t="str">
        <f>VLOOKUP($C289,'[1]LKUP PCNDES'!$F$2:$H$12,3,FALSE)</f>
        <v>FALLS</v>
      </c>
      <c r="I289" t="str">
        <f>VLOOKUP($B289,'[1]LKUP PCNDES'!$C$17:$H$60,4,FALSE)</f>
        <v>NHS South East London ICB</v>
      </c>
      <c r="J289" t="str">
        <f>VLOOKUP($B289,'[1]LKUP PCNDES'!$C$17:$H$60,6,FALSE)</f>
        <v>SEL</v>
      </c>
      <c r="R289" t="s">
        <v>112</v>
      </c>
      <c r="S289" t="s">
        <v>654</v>
      </c>
      <c r="T289" s="177"/>
      <c r="U289" s="177"/>
      <c r="V289" s="177"/>
      <c r="W289" s="177"/>
      <c r="X289" s="177"/>
      <c r="Y289" s="177"/>
      <c r="Z289" s="177"/>
      <c r="AA289" s="177"/>
      <c r="AB289" s="177"/>
      <c r="AC289" s="177"/>
      <c r="AD289" s="177"/>
      <c r="AE289" s="177"/>
      <c r="AF289">
        <f>SUMIFS('PCN DES MetricDATA 23-24'!$F:$F,'PCN DES MetricDATA 23-24'!$B:$B,'PCN DES MetricDATA 23-24'!$S289,'PCN DES MetricDATA 23-24'!$C:$C,'PCN DES MetricDATA 23-24'!$Y$282,'PCN DES MetricDATA 23-24'!$D:$D,'PCN DES MetricDATA 23-24'!$Y$281,'PCN DES MetricDATA 23-24'!$E:$E,'PCN DES MetricDATA 23-24'!AF$164)</f>
        <v>5</v>
      </c>
      <c r="AG289">
        <f>SUMIFS('PCN DES MetricDATA 23-24'!$F:$F,'PCN DES MetricDATA 23-24'!$B:$B,'PCN DES MetricDATA 23-24'!$S289,'PCN DES MetricDATA 23-24'!$C:$C,'PCN DES MetricDATA 23-24'!$Y$282,'PCN DES MetricDATA 23-24'!$D:$D,'PCN DES MetricDATA 23-24'!$Y$281,'PCN DES MetricDATA 23-24'!$E:$E,'PCN DES MetricDATA 23-24'!AG$164)</f>
        <v>11</v>
      </c>
      <c r="AH289">
        <f>SUMIFS('PCN DES MetricDATA 23-24'!$F:$F,'PCN DES MetricDATA 23-24'!$B:$B,'PCN DES MetricDATA 23-24'!$S289,'PCN DES MetricDATA 23-24'!$C:$C,'PCN DES MetricDATA 23-24'!$Y$282,'PCN DES MetricDATA 23-24'!$D:$D,'PCN DES MetricDATA 23-24'!$Y$281,'PCN DES MetricDATA 23-24'!$E:$E,'PCN DES MetricDATA 23-24'!AH$164)</f>
        <v>13</v>
      </c>
      <c r="AI289">
        <f>SUMIFS('PCN DES MetricDATA 23-24'!$F:$F,'PCN DES MetricDATA 23-24'!$B:$B,'PCN DES MetricDATA 23-24'!$S289,'PCN DES MetricDATA 23-24'!$C:$C,'PCN DES MetricDATA 23-24'!$Y$282,'PCN DES MetricDATA 23-24'!$D:$D,'PCN DES MetricDATA 23-24'!$Y$281,'PCN DES MetricDATA 23-24'!$E:$E,'PCN DES MetricDATA 23-24'!AI$164)</f>
        <v>16</v>
      </c>
      <c r="AJ289">
        <f>SUMIFS('PCN DES MetricDATA 23-24'!$F:$F,'PCN DES MetricDATA 23-24'!$B:$B,'PCN DES MetricDATA 23-24'!$S289,'PCN DES MetricDATA 23-24'!$C:$C,'PCN DES MetricDATA 23-24'!$Y$282,'PCN DES MetricDATA 23-24'!$D:$D,'PCN DES MetricDATA 23-24'!$Y$281,'PCN DES MetricDATA 23-24'!$E:$E,'PCN DES MetricDATA 23-24'!AJ$164)</f>
        <v>17</v>
      </c>
      <c r="AK289">
        <f>SUMIFS('PCN DES MetricDATA 23-24'!$F:$F,'PCN DES MetricDATA 23-24'!$B:$B,'PCN DES MetricDATA 23-24'!$S289,'PCN DES MetricDATA 23-24'!$C:$C,'PCN DES MetricDATA 23-24'!$Y$282,'PCN DES MetricDATA 23-24'!$D:$D,'PCN DES MetricDATA 23-24'!$Y$281,'PCN DES MetricDATA 23-24'!$E:$E,'PCN DES MetricDATA 23-24'!AK$164)</f>
        <v>19</v>
      </c>
      <c r="AL289">
        <f>SUMIFS('PCN DES MetricDATA 23-24'!$F:$F,'PCN DES MetricDATA 23-24'!$B:$B,'PCN DES MetricDATA 23-24'!$S289,'PCN DES MetricDATA 23-24'!$C:$C,'PCN DES MetricDATA 23-24'!$Y$282,'PCN DES MetricDATA 23-24'!$D:$D,'PCN DES MetricDATA 23-24'!$Y$281,'PCN DES MetricDATA 23-24'!$E:$E,'PCN DES MetricDATA 23-24'!AL$164)</f>
        <v>18</v>
      </c>
      <c r="AM289">
        <f>SUMIFS('PCN DES MetricDATA 23-24'!$F:$F,'PCN DES MetricDATA 23-24'!$B:$B,'PCN DES MetricDATA 23-24'!$S289,'PCN DES MetricDATA 23-24'!$C:$C,'PCN DES MetricDATA 23-24'!$Y$282,'PCN DES MetricDATA 23-24'!$D:$D,'PCN DES MetricDATA 23-24'!$Y$281,'PCN DES MetricDATA 23-24'!$E:$E,'PCN DES MetricDATA 23-24'!AM$164)</f>
        <v>24</v>
      </c>
      <c r="AN289">
        <f>SUMIFS('PCN DES MetricDATA 23-24'!$F:$F,'PCN DES MetricDATA 23-24'!$B:$B,'PCN DES MetricDATA 23-24'!$S289,'PCN DES MetricDATA 23-24'!$C:$C,'PCN DES MetricDATA 23-24'!$Y$282,'PCN DES MetricDATA 23-24'!$D:$D,'PCN DES MetricDATA 23-24'!$Y$281,'PCN DES MetricDATA 23-24'!$E:$E,'PCN DES MetricDATA 23-24'!AN$164)</f>
        <v>27</v>
      </c>
      <c r="AO289">
        <f>SUMIFS('PCN DES MetricDATA 23-24'!$F:$F,'PCN DES MetricDATA 23-24'!$B:$B,'PCN DES MetricDATA 23-24'!$S289,'PCN DES MetricDATA 23-24'!$C:$C,'PCN DES MetricDATA 23-24'!$Y$282,'PCN DES MetricDATA 23-24'!$D:$D,'PCN DES MetricDATA 23-24'!$Y$281,'PCN DES MetricDATA 23-24'!$E:$E,'PCN DES MetricDATA 23-24'!AO$164)</f>
        <v>28</v>
      </c>
      <c r="AP289">
        <f>SUMIFS('PCN DES MetricDATA 23-24'!$F:$F,'PCN DES MetricDATA 23-24'!$B:$B,'PCN DES MetricDATA 23-24'!$S289,'PCN DES MetricDATA 23-24'!$C:$C,'PCN DES MetricDATA 23-24'!$Y$282,'PCN DES MetricDATA 23-24'!$D:$D,'PCN DES MetricDATA 23-24'!$Y$281,'PCN DES MetricDATA 23-24'!$E:$E,'PCN DES MetricDATA 23-24'!AP$164)</f>
        <v>38</v>
      </c>
      <c r="AQ289">
        <f>SUMIFS('PCN DES MetricDATA 23-24'!$F:$F,'PCN DES MetricDATA 23-24'!$B:$B,'PCN DES MetricDATA 23-24'!$S289,'PCN DES MetricDATA 23-24'!$C:$C,'PCN DES MetricDATA 23-24'!$Y$282,'PCN DES MetricDATA 23-24'!$D:$D,'PCN DES MetricDATA 23-24'!$Y$281,'PCN DES MetricDATA 23-24'!$E:$E,'PCN DES MetricDATA 23-24'!AQ$164)</f>
        <v>43</v>
      </c>
    </row>
    <row r="290" spans="1:49" x14ac:dyDescent="0.35">
      <c r="A290" t="s">
        <v>648</v>
      </c>
      <c r="B290" t="s">
        <v>654</v>
      </c>
      <c r="C290" t="s">
        <v>1376</v>
      </c>
      <c r="D290" t="s">
        <v>700</v>
      </c>
      <c r="E290" s="2">
        <v>45046</v>
      </c>
      <c r="F290">
        <v>1</v>
      </c>
      <c r="G290" t="str">
        <f>VLOOKUP($C290,'[1]LKUP PCNDES'!$F$2:$H$12,2,FALSE)</f>
        <v>Permanent care home residents aged 18 years or over who received a psychosocial assessment</v>
      </c>
      <c r="H290" t="str">
        <f>VLOOKUP($C290,'[1]LKUP PCNDES'!$F$2:$H$12,3,FALSE)</f>
        <v>PSY_ASSESS</v>
      </c>
      <c r="I290" t="str">
        <f>VLOOKUP($B290,'[1]LKUP PCNDES'!$C$17:$H$60,4,FALSE)</f>
        <v>NHS South East London ICB</v>
      </c>
      <c r="J290" t="str">
        <f>VLOOKUP($B290,'[1]LKUP PCNDES'!$C$17:$H$60,6,FALSE)</f>
        <v>SEL</v>
      </c>
      <c r="R290" t="s">
        <v>114</v>
      </c>
      <c r="S290" t="s">
        <v>656</v>
      </c>
      <c r="T290" s="177"/>
      <c r="U290" s="177"/>
      <c r="V290" s="177"/>
      <c r="W290" s="177"/>
      <c r="X290" s="177"/>
      <c r="Y290" s="177"/>
      <c r="Z290" s="177"/>
      <c r="AA290" s="177"/>
      <c r="AB290" s="177"/>
      <c r="AC290" s="177"/>
      <c r="AD290" s="177"/>
      <c r="AE290" s="177"/>
      <c r="AF290">
        <f>SUMIFS('PCN DES MetricDATA 23-24'!$F:$F,'PCN DES MetricDATA 23-24'!$B:$B,'PCN DES MetricDATA 23-24'!$S290,'PCN DES MetricDATA 23-24'!$C:$C,'PCN DES MetricDATA 23-24'!$Y$282,'PCN DES MetricDATA 23-24'!$D:$D,'PCN DES MetricDATA 23-24'!$Y$281,'PCN DES MetricDATA 23-24'!$E:$E,'PCN DES MetricDATA 23-24'!AF$164)</f>
        <v>21</v>
      </c>
      <c r="AG290">
        <f>SUMIFS('PCN DES MetricDATA 23-24'!$F:$F,'PCN DES MetricDATA 23-24'!$B:$B,'PCN DES MetricDATA 23-24'!$S290,'PCN DES MetricDATA 23-24'!$C:$C,'PCN DES MetricDATA 23-24'!$Y$282,'PCN DES MetricDATA 23-24'!$D:$D,'PCN DES MetricDATA 23-24'!$Y$281,'PCN DES MetricDATA 23-24'!$E:$E,'PCN DES MetricDATA 23-24'!AG$164)</f>
        <v>26</v>
      </c>
      <c r="AH290">
        <f>SUMIFS('PCN DES MetricDATA 23-24'!$F:$F,'PCN DES MetricDATA 23-24'!$B:$B,'PCN DES MetricDATA 23-24'!$S290,'PCN DES MetricDATA 23-24'!$C:$C,'PCN DES MetricDATA 23-24'!$Y$282,'PCN DES MetricDATA 23-24'!$D:$D,'PCN DES MetricDATA 23-24'!$Y$281,'PCN DES MetricDATA 23-24'!$E:$E,'PCN DES MetricDATA 23-24'!AH$164)</f>
        <v>37</v>
      </c>
      <c r="AI290">
        <f>SUMIFS('PCN DES MetricDATA 23-24'!$F:$F,'PCN DES MetricDATA 23-24'!$B:$B,'PCN DES MetricDATA 23-24'!$S290,'PCN DES MetricDATA 23-24'!$C:$C,'PCN DES MetricDATA 23-24'!$Y$282,'PCN DES MetricDATA 23-24'!$D:$D,'PCN DES MetricDATA 23-24'!$Y$281,'PCN DES MetricDATA 23-24'!$E:$E,'PCN DES MetricDATA 23-24'!AI$164)</f>
        <v>64</v>
      </c>
      <c r="AJ290">
        <f>SUMIFS('PCN DES MetricDATA 23-24'!$F:$F,'PCN DES MetricDATA 23-24'!$B:$B,'PCN DES MetricDATA 23-24'!$S290,'PCN DES MetricDATA 23-24'!$C:$C,'PCN DES MetricDATA 23-24'!$Y$282,'PCN DES MetricDATA 23-24'!$D:$D,'PCN DES MetricDATA 23-24'!$Y$281,'PCN DES MetricDATA 23-24'!$E:$E,'PCN DES MetricDATA 23-24'!AJ$164)</f>
        <v>78</v>
      </c>
      <c r="AK290">
        <f>SUMIFS('PCN DES MetricDATA 23-24'!$F:$F,'PCN DES MetricDATA 23-24'!$B:$B,'PCN DES MetricDATA 23-24'!$S290,'PCN DES MetricDATA 23-24'!$C:$C,'PCN DES MetricDATA 23-24'!$Y$282,'PCN DES MetricDATA 23-24'!$D:$D,'PCN DES MetricDATA 23-24'!$Y$281,'PCN DES MetricDATA 23-24'!$E:$E,'PCN DES MetricDATA 23-24'!AK$164)</f>
        <v>90</v>
      </c>
      <c r="AL290">
        <f>SUMIFS('PCN DES MetricDATA 23-24'!$F:$F,'PCN DES MetricDATA 23-24'!$B:$B,'PCN DES MetricDATA 23-24'!$S290,'PCN DES MetricDATA 23-24'!$C:$C,'PCN DES MetricDATA 23-24'!$Y$282,'PCN DES MetricDATA 23-24'!$D:$D,'PCN DES MetricDATA 23-24'!$Y$281,'PCN DES MetricDATA 23-24'!$E:$E,'PCN DES MetricDATA 23-24'!AL$164)</f>
        <v>409</v>
      </c>
      <c r="AM290">
        <f>SUMIFS('PCN DES MetricDATA 23-24'!$F:$F,'PCN DES MetricDATA 23-24'!$B:$B,'PCN DES MetricDATA 23-24'!$S290,'PCN DES MetricDATA 23-24'!$C:$C,'PCN DES MetricDATA 23-24'!$Y$282,'PCN DES MetricDATA 23-24'!$D:$D,'PCN DES MetricDATA 23-24'!$Y$281,'PCN DES MetricDATA 23-24'!$E:$E,'PCN DES MetricDATA 23-24'!AM$164)</f>
        <v>459</v>
      </c>
      <c r="AN290">
        <f>SUMIFS('PCN DES MetricDATA 23-24'!$F:$F,'PCN DES MetricDATA 23-24'!$B:$B,'PCN DES MetricDATA 23-24'!$S290,'PCN DES MetricDATA 23-24'!$C:$C,'PCN DES MetricDATA 23-24'!$Y$282,'PCN DES MetricDATA 23-24'!$D:$D,'PCN DES MetricDATA 23-24'!$Y$281,'PCN DES MetricDATA 23-24'!$E:$E,'PCN DES MetricDATA 23-24'!AN$164)</f>
        <v>525</v>
      </c>
      <c r="AO290">
        <f>SUMIFS('PCN DES MetricDATA 23-24'!$F:$F,'PCN DES MetricDATA 23-24'!$B:$B,'PCN DES MetricDATA 23-24'!$S290,'PCN DES MetricDATA 23-24'!$C:$C,'PCN DES MetricDATA 23-24'!$Y$282,'PCN DES MetricDATA 23-24'!$D:$D,'PCN DES MetricDATA 23-24'!$Y$281,'PCN DES MetricDATA 23-24'!$E:$E,'PCN DES MetricDATA 23-24'!AO$164)</f>
        <v>665</v>
      </c>
      <c r="AP290">
        <f>SUMIFS('PCN DES MetricDATA 23-24'!$F:$F,'PCN DES MetricDATA 23-24'!$B:$B,'PCN DES MetricDATA 23-24'!$S290,'PCN DES MetricDATA 23-24'!$C:$C,'PCN DES MetricDATA 23-24'!$Y$282,'PCN DES MetricDATA 23-24'!$D:$D,'PCN DES MetricDATA 23-24'!$Y$281,'PCN DES MetricDATA 23-24'!$E:$E,'PCN DES MetricDATA 23-24'!AP$164)</f>
        <v>732</v>
      </c>
      <c r="AQ290">
        <f>SUMIFS('PCN DES MetricDATA 23-24'!$F:$F,'PCN DES MetricDATA 23-24'!$B:$B,'PCN DES MetricDATA 23-24'!$S290,'PCN DES MetricDATA 23-24'!$C:$C,'PCN DES MetricDATA 23-24'!$Y$282,'PCN DES MetricDATA 23-24'!$D:$D,'PCN DES MetricDATA 23-24'!$Y$281,'PCN DES MetricDATA 23-24'!$E:$E,'PCN DES MetricDATA 23-24'!AQ$164)</f>
        <v>825</v>
      </c>
    </row>
    <row r="291" spans="1:49" x14ac:dyDescent="0.35">
      <c r="A291" t="s">
        <v>648</v>
      </c>
      <c r="B291" t="s">
        <v>654</v>
      </c>
      <c r="C291" t="s">
        <v>1376</v>
      </c>
      <c r="D291" t="s">
        <v>700</v>
      </c>
      <c r="E291" s="2">
        <v>45077</v>
      </c>
      <c r="F291">
        <v>1</v>
      </c>
      <c r="G291" t="str">
        <f>VLOOKUP($C291,'[1]LKUP PCNDES'!$F$2:$H$12,2,FALSE)</f>
        <v>Permanent care home residents aged 18 years or over who received a psychosocial assessment</v>
      </c>
      <c r="H291" t="str">
        <f>VLOOKUP($C291,'[1]LKUP PCNDES'!$F$2:$H$12,3,FALSE)</f>
        <v>PSY_ASSESS</v>
      </c>
      <c r="I291" t="str">
        <f>VLOOKUP($B291,'[1]LKUP PCNDES'!$C$17:$H$60,4,FALSE)</f>
        <v>NHS South East London ICB</v>
      </c>
      <c r="J291" t="str">
        <f>VLOOKUP($B291,'[1]LKUP PCNDES'!$C$17:$H$60,6,FALSE)</f>
        <v>SEL</v>
      </c>
      <c r="R291" t="s">
        <v>95</v>
      </c>
      <c r="S291" t="s">
        <v>95</v>
      </c>
      <c r="T291" s="177"/>
      <c r="U291" s="177"/>
      <c r="V291" s="177"/>
      <c r="W291" s="177"/>
      <c r="X291" s="177"/>
      <c r="Y291" s="177"/>
      <c r="Z291" s="177"/>
      <c r="AA291" s="177"/>
      <c r="AB291" s="177"/>
      <c r="AC291" s="177"/>
      <c r="AD291" s="177"/>
      <c r="AE291" s="177"/>
      <c r="AF291">
        <f>SUM(AF286:AF290)</f>
        <v>83</v>
      </c>
      <c r="AG291">
        <f t="shared" ref="AG291:AQ291" si="48">SUM(AG286:AG290)</f>
        <v>115</v>
      </c>
      <c r="AH291">
        <f t="shared" si="48"/>
        <v>179</v>
      </c>
      <c r="AI291">
        <f t="shared" si="48"/>
        <v>279</v>
      </c>
      <c r="AJ291">
        <f t="shared" si="48"/>
        <v>300</v>
      </c>
      <c r="AK291">
        <f t="shared" si="48"/>
        <v>353</v>
      </c>
      <c r="AL291">
        <f t="shared" si="48"/>
        <v>711</v>
      </c>
      <c r="AM291">
        <f t="shared" si="48"/>
        <v>884</v>
      </c>
      <c r="AN291">
        <f t="shared" si="48"/>
        <v>1114</v>
      </c>
      <c r="AO291">
        <f t="shared" si="48"/>
        <v>1341</v>
      </c>
      <c r="AP291">
        <f t="shared" si="48"/>
        <v>1553</v>
      </c>
      <c r="AQ291">
        <f t="shared" si="48"/>
        <v>1853</v>
      </c>
    </row>
    <row r="292" spans="1:49" x14ac:dyDescent="0.35">
      <c r="A292" t="s">
        <v>648</v>
      </c>
      <c r="B292" t="s">
        <v>654</v>
      </c>
      <c r="C292" t="s">
        <v>1376</v>
      </c>
      <c r="D292" t="s">
        <v>700</v>
      </c>
      <c r="E292" s="2">
        <v>45107</v>
      </c>
      <c r="F292">
        <v>5</v>
      </c>
      <c r="G292" t="str">
        <f>VLOOKUP($C292,'[1]LKUP PCNDES'!$F$2:$H$12,2,FALSE)</f>
        <v>Permanent care home residents aged 18 years or over who received a psychosocial assessment</v>
      </c>
      <c r="H292" t="str">
        <f>VLOOKUP($C292,'[1]LKUP PCNDES'!$F$2:$H$12,3,FALSE)</f>
        <v>PSY_ASSESS</v>
      </c>
      <c r="I292" t="str">
        <f>VLOOKUP($B292,'[1]LKUP PCNDES'!$C$17:$H$60,4,FALSE)</f>
        <v>NHS South East London ICB</v>
      </c>
      <c r="J292" t="str">
        <f>VLOOKUP($B292,'[1]LKUP PCNDES'!$C$17:$H$60,6,FALSE)</f>
        <v>SEL</v>
      </c>
      <c r="R292" t="s">
        <v>626</v>
      </c>
      <c r="S292" t="s">
        <v>626</v>
      </c>
      <c r="T292" s="177"/>
      <c r="U292" s="177"/>
      <c r="V292" s="177"/>
      <c r="W292" s="177"/>
      <c r="X292" s="177"/>
      <c r="Y292" s="177"/>
      <c r="Z292" s="177"/>
      <c r="AA292" s="177"/>
      <c r="AB292" s="177"/>
      <c r="AC292" s="177"/>
      <c r="AD292" s="177"/>
      <c r="AE292" s="177"/>
      <c r="AF292">
        <f>SUMIFS('PCN DES MetricDATA 23-24'!$F:$F,'PCN DES MetricDATA 23-24'!$B:$B,'PCN DES MetricDATA 23-24'!$S292,'PCN DES MetricDATA 23-24'!$C:$C,'PCN DES MetricDATA 23-24'!$Y$282,'PCN DES MetricDATA 23-24'!$D:$D,'PCN DES MetricDATA 23-24'!$Y$281,'PCN DES MetricDATA 23-24'!$E:$E,'PCN DES MetricDATA 23-24'!AF$164)</f>
        <v>4328</v>
      </c>
      <c r="AG292">
        <f>SUMIFS('PCN DES MetricDATA 23-24'!$F:$F,'PCN DES MetricDATA 23-24'!$B:$B,'PCN DES MetricDATA 23-24'!$S292,'PCN DES MetricDATA 23-24'!$C:$C,'PCN DES MetricDATA 23-24'!$Y$282,'PCN DES MetricDATA 23-24'!$D:$D,'PCN DES MetricDATA 23-24'!$Y$281,'PCN DES MetricDATA 23-24'!$E:$E,'PCN DES MetricDATA 23-24'!AG$164)</f>
        <v>8159</v>
      </c>
      <c r="AH292">
        <f>SUMIFS('PCN DES MetricDATA 23-24'!$F:$F,'PCN DES MetricDATA 23-24'!$B:$B,'PCN DES MetricDATA 23-24'!$S292,'PCN DES MetricDATA 23-24'!$C:$C,'PCN DES MetricDATA 23-24'!$Y$282,'PCN DES MetricDATA 23-24'!$D:$D,'PCN DES MetricDATA 23-24'!$Y$281,'PCN DES MetricDATA 23-24'!$E:$E,'PCN DES MetricDATA 23-24'!AH$164)</f>
        <v>12750</v>
      </c>
      <c r="AI292">
        <f>SUMIFS('PCN DES MetricDATA 23-24'!$F:$F,'PCN DES MetricDATA 23-24'!$B:$B,'PCN DES MetricDATA 23-24'!$S292,'PCN DES MetricDATA 23-24'!$C:$C,'PCN DES MetricDATA 23-24'!$Y$282,'PCN DES MetricDATA 23-24'!$D:$D,'PCN DES MetricDATA 23-24'!$Y$281,'PCN DES MetricDATA 23-24'!$E:$E,'PCN DES MetricDATA 23-24'!AI$164)</f>
        <v>16375</v>
      </c>
      <c r="AJ292">
        <f>SUMIFS('PCN DES MetricDATA 23-24'!$F:$F,'PCN DES MetricDATA 23-24'!$B:$B,'PCN DES MetricDATA 23-24'!$S292,'PCN DES MetricDATA 23-24'!$C:$C,'PCN DES MetricDATA 23-24'!$Y$282,'PCN DES MetricDATA 23-24'!$D:$D,'PCN DES MetricDATA 23-24'!$Y$281,'PCN DES MetricDATA 23-24'!$E:$E,'PCN DES MetricDATA 23-24'!AJ$164)</f>
        <v>19504</v>
      </c>
      <c r="AK292">
        <f>SUMIFS('PCN DES MetricDATA 23-24'!$F:$F,'PCN DES MetricDATA 23-24'!$B:$B,'PCN DES MetricDATA 23-24'!$S292,'PCN DES MetricDATA 23-24'!$C:$C,'PCN DES MetricDATA 23-24'!$Y$282,'PCN DES MetricDATA 23-24'!$D:$D,'PCN DES MetricDATA 23-24'!$Y$281,'PCN DES MetricDATA 23-24'!$E:$E,'PCN DES MetricDATA 23-24'!AK$164)</f>
        <v>22104</v>
      </c>
      <c r="AL292">
        <f>SUMIFS('PCN DES MetricDATA 23-24'!$F:$F,'PCN DES MetricDATA 23-24'!$B:$B,'PCN DES MetricDATA 23-24'!$S292,'PCN DES MetricDATA 23-24'!$C:$C,'PCN DES MetricDATA 23-24'!$Y$282,'PCN DES MetricDATA 23-24'!$D:$D,'PCN DES MetricDATA 23-24'!$Y$281,'PCN DES MetricDATA 23-24'!$E:$E,'PCN DES MetricDATA 23-24'!AL$164)</f>
        <v>26537</v>
      </c>
      <c r="AM292">
        <f>SUMIFS('PCN DES MetricDATA 23-24'!$F:$F,'PCN DES MetricDATA 23-24'!$B:$B,'PCN DES MetricDATA 23-24'!$S292,'PCN DES MetricDATA 23-24'!$C:$C,'PCN DES MetricDATA 23-24'!$Y$282,'PCN DES MetricDATA 23-24'!$D:$D,'PCN DES MetricDATA 23-24'!$Y$281,'PCN DES MetricDATA 23-24'!$E:$E,'PCN DES MetricDATA 23-24'!AM$164)</f>
        <v>28818</v>
      </c>
      <c r="AN292">
        <f>SUMIFS('PCN DES MetricDATA 23-24'!$F:$F,'PCN DES MetricDATA 23-24'!$B:$B,'PCN DES MetricDATA 23-24'!$S292,'PCN DES MetricDATA 23-24'!$C:$C,'PCN DES MetricDATA 23-24'!$Y$282,'PCN DES MetricDATA 23-24'!$D:$D,'PCN DES MetricDATA 23-24'!$Y$281,'PCN DES MetricDATA 23-24'!$E:$E,'PCN DES MetricDATA 23-24'!AN$164)</f>
        <v>30874</v>
      </c>
      <c r="AO292">
        <f>SUMIFS('PCN DES MetricDATA 23-24'!$F:$F,'PCN DES MetricDATA 23-24'!$B:$B,'PCN DES MetricDATA 23-24'!$S292,'PCN DES MetricDATA 23-24'!$C:$C,'PCN DES MetricDATA 23-24'!$Y$282,'PCN DES MetricDATA 23-24'!$D:$D,'PCN DES MetricDATA 23-24'!$Y$281,'PCN DES MetricDATA 23-24'!$E:$E,'PCN DES MetricDATA 23-24'!AO$164)</f>
        <v>33958</v>
      </c>
      <c r="AP292">
        <f>SUMIFS('PCN DES MetricDATA 23-24'!$F:$F,'PCN DES MetricDATA 23-24'!$B:$B,'PCN DES MetricDATA 23-24'!$S292,'PCN DES MetricDATA 23-24'!$C:$C,'PCN DES MetricDATA 23-24'!$Y$282,'PCN DES MetricDATA 23-24'!$D:$D,'PCN DES MetricDATA 23-24'!$Y$281,'PCN DES MetricDATA 23-24'!$E:$E,'PCN DES MetricDATA 23-24'!AP$164)</f>
        <v>36985</v>
      </c>
      <c r="AQ292">
        <f>SUMIFS('PCN DES MetricDATA 23-24'!$F:$F,'PCN DES MetricDATA 23-24'!$B:$B,'PCN DES MetricDATA 23-24'!$S292,'PCN DES MetricDATA 23-24'!$C:$C,'PCN DES MetricDATA 23-24'!$Y$282,'PCN DES MetricDATA 23-24'!$D:$D,'PCN DES MetricDATA 23-24'!$Y$281,'PCN DES MetricDATA 23-24'!$E:$E,'PCN DES MetricDATA 23-24'!AQ$164)</f>
        <v>40259</v>
      </c>
    </row>
    <row r="293" spans="1:49" x14ac:dyDescent="0.35">
      <c r="A293" t="s">
        <v>648</v>
      </c>
      <c r="B293" t="s">
        <v>654</v>
      </c>
      <c r="C293" t="s">
        <v>1376</v>
      </c>
      <c r="D293" t="s">
        <v>700</v>
      </c>
      <c r="E293" s="2">
        <v>45138</v>
      </c>
      <c r="F293">
        <v>5</v>
      </c>
      <c r="G293" t="str">
        <f>VLOOKUP($C293,'[1]LKUP PCNDES'!$F$2:$H$12,2,FALSE)</f>
        <v>Permanent care home residents aged 18 years or over who received a psychosocial assessment</v>
      </c>
      <c r="H293" t="str">
        <f>VLOOKUP($C293,'[1]LKUP PCNDES'!$F$2:$H$12,3,FALSE)</f>
        <v>PSY_ASSESS</v>
      </c>
      <c r="I293" t="str">
        <f>VLOOKUP($B293,'[1]LKUP PCNDES'!$C$17:$H$60,4,FALSE)</f>
        <v>NHS South East London ICB</v>
      </c>
      <c r="J293" t="str">
        <f>VLOOKUP($B293,'[1]LKUP PCNDES'!$C$17:$H$60,6,FALSE)</f>
        <v>SEL</v>
      </c>
    </row>
    <row r="294" spans="1:49" x14ac:dyDescent="0.35">
      <c r="A294" t="s">
        <v>648</v>
      </c>
      <c r="B294" t="s">
        <v>654</v>
      </c>
      <c r="C294" t="s">
        <v>1376</v>
      </c>
      <c r="D294" t="s">
        <v>700</v>
      </c>
      <c r="E294" s="2">
        <v>45169</v>
      </c>
      <c r="F294">
        <v>5</v>
      </c>
      <c r="G294" t="str">
        <f>VLOOKUP($C294,'[1]LKUP PCNDES'!$F$2:$H$12,2,FALSE)</f>
        <v>Permanent care home residents aged 18 years or over who received a psychosocial assessment</v>
      </c>
      <c r="H294" t="str">
        <f>VLOOKUP($C294,'[1]LKUP PCNDES'!$F$2:$H$12,3,FALSE)</f>
        <v>PSY_ASSESS</v>
      </c>
      <c r="I294" t="str">
        <f>VLOOKUP($B294,'[1]LKUP PCNDES'!$C$17:$H$60,4,FALSE)</f>
        <v>NHS South East London ICB</v>
      </c>
      <c r="J294" t="str">
        <f>VLOOKUP($B294,'[1]LKUP PCNDES'!$C$17:$H$60,6,FALSE)</f>
        <v>SEL</v>
      </c>
    </row>
    <row r="295" spans="1:49" x14ac:dyDescent="0.35">
      <c r="A295" t="s">
        <v>648</v>
      </c>
      <c r="B295" t="s">
        <v>654</v>
      </c>
      <c r="C295" t="s">
        <v>1376</v>
      </c>
      <c r="D295" t="s">
        <v>700</v>
      </c>
      <c r="E295" s="2">
        <v>45199</v>
      </c>
      <c r="F295">
        <v>4</v>
      </c>
      <c r="G295" t="str">
        <f>VLOOKUP($C295,'[1]LKUP PCNDES'!$F$2:$H$12,2,FALSE)</f>
        <v>Permanent care home residents aged 18 years or over who received a psychosocial assessment</v>
      </c>
      <c r="H295" t="str">
        <f>VLOOKUP($C295,'[1]LKUP PCNDES'!$F$2:$H$12,3,FALSE)</f>
        <v>PSY_ASSESS</v>
      </c>
      <c r="I295" t="str">
        <f>VLOOKUP($B295,'[1]LKUP PCNDES'!$C$17:$H$60,4,FALSE)</f>
        <v>NHS South East London ICB</v>
      </c>
      <c r="J295" t="str">
        <f>VLOOKUP($B295,'[1]LKUP PCNDES'!$C$17:$H$60,6,FALSE)</f>
        <v>SEL</v>
      </c>
      <c r="S295" s="7" t="s">
        <v>638</v>
      </c>
      <c r="T295" s="7"/>
      <c r="U295" s="7"/>
      <c r="V295" s="7"/>
      <c r="W295" s="7"/>
      <c r="X295" s="7"/>
      <c r="Y295" s="94" t="s">
        <v>648</v>
      </c>
      <c r="Z295" s="7"/>
      <c r="AA295" s="7"/>
    </row>
    <row r="296" spans="1:49" x14ac:dyDescent="0.35">
      <c r="A296" t="s">
        <v>648</v>
      </c>
      <c r="B296" t="s">
        <v>654</v>
      </c>
      <c r="C296" t="s">
        <v>1376</v>
      </c>
      <c r="D296" t="s">
        <v>700</v>
      </c>
      <c r="E296" s="2">
        <v>45230</v>
      </c>
      <c r="F296">
        <v>3</v>
      </c>
      <c r="G296" t="str">
        <f>VLOOKUP($C296,'[1]LKUP PCNDES'!$F$2:$H$12,2,FALSE)</f>
        <v>Permanent care home residents aged 18 years or over who received a psychosocial assessment</v>
      </c>
      <c r="H296" t="str">
        <f>VLOOKUP($C296,'[1]LKUP PCNDES'!$F$2:$H$12,3,FALSE)</f>
        <v>PSY_ASSESS</v>
      </c>
      <c r="I296" t="str">
        <f>VLOOKUP($B296,'[1]LKUP PCNDES'!$C$17:$H$60,4,FALSE)</f>
        <v>NHS South East London ICB</v>
      </c>
      <c r="J296" t="str">
        <f>VLOOKUP($B296,'[1]LKUP PCNDES'!$C$17:$H$60,6,FALSE)</f>
        <v>SEL</v>
      </c>
      <c r="S296" s="7" t="s">
        <v>641</v>
      </c>
      <c r="T296" s="7"/>
      <c r="U296" s="7"/>
      <c r="V296" s="7"/>
      <c r="W296" s="7"/>
      <c r="X296" s="7"/>
      <c r="Y296" s="94" t="s">
        <v>564</v>
      </c>
      <c r="Z296" s="7"/>
      <c r="AA296" s="7"/>
    </row>
    <row r="297" spans="1:49" x14ac:dyDescent="0.35">
      <c r="A297" t="s">
        <v>648</v>
      </c>
      <c r="B297" t="s">
        <v>654</v>
      </c>
      <c r="C297" t="s">
        <v>1376</v>
      </c>
      <c r="D297" t="s">
        <v>700</v>
      </c>
      <c r="E297" s="2">
        <v>45260</v>
      </c>
      <c r="F297">
        <v>3</v>
      </c>
      <c r="G297" t="str">
        <f>VLOOKUP($C297,'[1]LKUP PCNDES'!$F$2:$H$12,2,FALSE)</f>
        <v>Permanent care home residents aged 18 years or over who received a psychosocial assessment</v>
      </c>
      <c r="H297" t="str">
        <f>VLOOKUP($C297,'[1]LKUP PCNDES'!$F$2:$H$12,3,FALSE)</f>
        <v>PSY_ASSESS</v>
      </c>
      <c r="I297" t="str">
        <f>VLOOKUP($B297,'[1]LKUP PCNDES'!$C$17:$H$60,4,FALSE)</f>
        <v>NHS South East London ICB</v>
      </c>
      <c r="J297" t="str">
        <f>VLOOKUP($B297,'[1]LKUP PCNDES'!$C$17:$H$60,6,FALSE)</f>
        <v>SEL</v>
      </c>
      <c r="S297" s="7" t="s">
        <v>640</v>
      </c>
      <c r="T297" s="7"/>
      <c r="U297" s="7"/>
      <c r="V297" s="7"/>
      <c r="W297" s="7"/>
      <c r="X297" s="7"/>
      <c r="Y297" s="94" t="s">
        <v>1373</v>
      </c>
      <c r="Z297" s="7"/>
      <c r="AA297" s="7"/>
    </row>
    <row r="298" spans="1:49" x14ac:dyDescent="0.35">
      <c r="A298" t="s">
        <v>648</v>
      </c>
      <c r="B298" t="s">
        <v>654</v>
      </c>
      <c r="C298" t="s">
        <v>1376</v>
      </c>
      <c r="D298" t="s">
        <v>700</v>
      </c>
      <c r="E298" s="2">
        <v>45291</v>
      </c>
      <c r="F298">
        <v>3</v>
      </c>
      <c r="G298" t="str">
        <f>VLOOKUP($C298,'[1]LKUP PCNDES'!$F$2:$H$12,2,FALSE)</f>
        <v>Permanent care home residents aged 18 years or over who received a psychosocial assessment</v>
      </c>
      <c r="H298" t="str">
        <f>VLOOKUP($C298,'[1]LKUP PCNDES'!$F$2:$H$12,3,FALSE)</f>
        <v>PSY_ASSESS</v>
      </c>
      <c r="I298" t="str">
        <f>VLOOKUP($B298,'[1]LKUP PCNDES'!$C$17:$H$60,4,FALSE)</f>
        <v>NHS South East London ICB</v>
      </c>
      <c r="J298" t="str">
        <f>VLOOKUP($B298,'[1]LKUP PCNDES'!$C$17:$H$60,6,FALSE)</f>
        <v>SEL</v>
      </c>
      <c r="S298" s="7"/>
      <c r="T298" s="7"/>
      <c r="U298" s="7"/>
      <c r="V298" s="7"/>
      <c r="W298" s="7"/>
      <c r="X298" s="7"/>
      <c r="Y298" s="7"/>
      <c r="Z298" s="7"/>
      <c r="AA298" s="7"/>
    </row>
    <row r="299" spans="1:49" x14ac:dyDescent="0.35">
      <c r="A299" t="s">
        <v>648</v>
      </c>
      <c r="B299" t="s">
        <v>654</v>
      </c>
      <c r="C299" t="s">
        <v>1376</v>
      </c>
      <c r="D299" t="s">
        <v>700</v>
      </c>
      <c r="E299" s="2">
        <v>45322</v>
      </c>
      <c r="F299">
        <v>3</v>
      </c>
      <c r="G299" t="str">
        <f>VLOOKUP($C299,'[1]LKUP PCNDES'!$F$2:$H$12,2,FALSE)</f>
        <v>Permanent care home residents aged 18 years or over who received a psychosocial assessment</v>
      </c>
      <c r="H299" t="str">
        <f>VLOOKUP($C299,'[1]LKUP PCNDES'!$F$2:$H$12,3,FALSE)</f>
        <v>PSY_ASSESS</v>
      </c>
      <c r="I299" t="str">
        <f>VLOOKUP($B299,'[1]LKUP PCNDES'!$C$17:$H$60,4,FALSE)</f>
        <v>NHS South East London ICB</v>
      </c>
      <c r="J299" t="str">
        <f>VLOOKUP($B299,'[1]LKUP PCNDES'!$C$17:$H$60,6,FALSE)</f>
        <v>SEL</v>
      </c>
      <c r="S299" s="7" t="s">
        <v>649</v>
      </c>
      <c r="T299" s="7"/>
      <c r="U299" s="7"/>
      <c r="V299" s="7"/>
      <c r="W299" s="7"/>
      <c r="X299" s="7" t="s">
        <v>642</v>
      </c>
      <c r="Y299" s="7"/>
      <c r="Z299" s="7"/>
      <c r="AA299" s="7"/>
    </row>
    <row r="300" spans="1:49" x14ac:dyDescent="0.35">
      <c r="A300" t="s">
        <v>648</v>
      </c>
      <c r="B300" t="s">
        <v>654</v>
      </c>
      <c r="C300" t="s">
        <v>1376</v>
      </c>
      <c r="D300" t="s">
        <v>700</v>
      </c>
      <c r="E300" s="2">
        <v>45351</v>
      </c>
      <c r="F300">
        <v>3</v>
      </c>
      <c r="G300" t="str">
        <f>VLOOKUP($C300,'[1]LKUP PCNDES'!$F$2:$H$12,2,FALSE)</f>
        <v>Permanent care home residents aged 18 years or over who received a psychosocial assessment</v>
      </c>
      <c r="H300" t="str">
        <f>VLOOKUP($C300,'[1]LKUP PCNDES'!$F$2:$H$12,3,FALSE)</f>
        <v>PSY_ASSESS</v>
      </c>
      <c r="I300" t="str">
        <f>VLOOKUP($B300,'[1]LKUP PCNDES'!$C$17:$H$60,4,FALSE)</f>
        <v>NHS South East London ICB</v>
      </c>
      <c r="J300" t="str">
        <f>VLOOKUP($B300,'[1]LKUP PCNDES'!$C$17:$H$60,6,FALSE)</f>
        <v>SEL</v>
      </c>
      <c r="S300" s="7" t="s">
        <v>639</v>
      </c>
      <c r="T300" s="9">
        <v>44681</v>
      </c>
      <c r="U300" s="9">
        <v>44712</v>
      </c>
      <c r="V300" s="9">
        <v>44742</v>
      </c>
      <c r="W300" s="9">
        <v>44773</v>
      </c>
      <c r="X300" s="9">
        <v>44804</v>
      </c>
      <c r="Y300" s="9">
        <v>44834</v>
      </c>
      <c r="Z300" s="9">
        <v>44865</v>
      </c>
      <c r="AA300" s="9">
        <v>44895</v>
      </c>
      <c r="AB300" s="9">
        <v>44926</v>
      </c>
      <c r="AC300" s="9">
        <v>44957</v>
      </c>
      <c r="AD300" s="9">
        <v>44985</v>
      </c>
      <c r="AE300" s="9">
        <v>45016</v>
      </c>
      <c r="AF300" s="9">
        <v>45046</v>
      </c>
      <c r="AG300" s="9">
        <v>45077</v>
      </c>
      <c r="AH300" s="9">
        <v>45107</v>
      </c>
      <c r="AI300" s="9">
        <v>45138</v>
      </c>
      <c r="AJ300" s="9">
        <v>45169</v>
      </c>
      <c r="AK300" s="9">
        <v>45199</v>
      </c>
      <c r="AL300" s="9">
        <v>45230</v>
      </c>
      <c r="AM300" s="9">
        <v>45260</v>
      </c>
      <c r="AN300" s="9">
        <v>45291</v>
      </c>
      <c r="AO300" s="9">
        <v>45322</v>
      </c>
      <c r="AP300" s="9">
        <v>45351</v>
      </c>
      <c r="AQ300" s="9">
        <v>45382</v>
      </c>
      <c r="AR300" s="9"/>
      <c r="AS300" s="9"/>
      <c r="AT300" s="9"/>
      <c r="AU300" s="9"/>
      <c r="AV300" s="9"/>
      <c r="AW300" s="9"/>
    </row>
    <row r="301" spans="1:49" x14ac:dyDescent="0.35">
      <c r="A301" t="s">
        <v>648</v>
      </c>
      <c r="B301" t="s">
        <v>654</v>
      </c>
      <c r="C301" t="s">
        <v>1376</v>
      </c>
      <c r="D301" t="s">
        <v>700</v>
      </c>
      <c r="E301" s="2">
        <v>45382</v>
      </c>
      <c r="F301">
        <v>3</v>
      </c>
      <c r="G301" t="str">
        <f>VLOOKUP($C301,'[1]LKUP PCNDES'!$F$2:$H$12,2,FALSE)</f>
        <v>Permanent care home residents aged 18 years or over who received a psychosocial assessment</v>
      </c>
      <c r="H301" t="str">
        <f>VLOOKUP($C301,'[1]LKUP PCNDES'!$F$2:$H$12,3,FALSE)</f>
        <v>PSY_ASSESS</v>
      </c>
      <c r="I301" t="str">
        <f>VLOOKUP($B301,'[1]LKUP PCNDES'!$C$17:$H$60,4,FALSE)</f>
        <v>NHS South East London ICB</v>
      </c>
      <c r="J301" t="str">
        <f>VLOOKUP($B301,'[1]LKUP PCNDES'!$C$17:$H$60,6,FALSE)</f>
        <v>SEL</v>
      </c>
      <c r="R301" t="s">
        <v>106</v>
      </c>
      <c r="S301" t="s">
        <v>651</v>
      </c>
      <c r="T301" s="177"/>
      <c r="U301" s="177"/>
      <c r="V301" s="177"/>
      <c r="W301" s="177"/>
      <c r="X301" s="177"/>
      <c r="Y301" s="177"/>
      <c r="Z301" s="177"/>
      <c r="AA301" s="177"/>
      <c r="AB301" s="177"/>
      <c r="AC301" s="177"/>
      <c r="AD301" s="177"/>
      <c r="AE301" s="177"/>
      <c r="AF301">
        <f>SUMIFS('PCN DES MetricDATA 23-24'!$F:$F,'PCN DES MetricDATA 23-24'!$B:$B,'PCN DES MetricDATA 23-24'!$S301,'PCN DES MetricDATA 23-24'!$C:$C,'PCN DES MetricDATA 23-24'!$Y$297,'PCN DES MetricDATA 23-24'!$D:$D,'PCN DES MetricDATA 23-24'!$Y$296,'PCN DES MetricDATA 23-24'!$E:$E,'PCN DES MetricDATA 23-24'!AF$164)</f>
        <v>5111</v>
      </c>
      <c r="AG301">
        <f>SUMIFS('PCN DES MetricDATA 23-24'!$F:$F,'PCN DES MetricDATA 23-24'!$B:$B,'PCN DES MetricDATA 23-24'!$S301,'PCN DES MetricDATA 23-24'!$C:$C,'PCN DES MetricDATA 23-24'!$Y$297,'PCN DES MetricDATA 23-24'!$D:$D,'PCN DES MetricDATA 23-24'!$Y$296,'PCN DES MetricDATA 23-24'!$E:$E,'PCN DES MetricDATA 23-24'!AG$164)</f>
        <v>4779</v>
      </c>
      <c r="AH301">
        <f>SUMIFS('PCN DES MetricDATA 23-24'!$F:$F,'PCN DES MetricDATA 23-24'!$B:$B,'PCN DES MetricDATA 23-24'!$S301,'PCN DES MetricDATA 23-24'!$C:$C,'PCN DES MetricDATA 23-24'!$Y$297,'PCN DES MetricDATA 23-24'!$D:$D,'PCN DES MetricDATA 23-24'!$Y$296,'PCN DES MetricDATA 23-24'!$E:$E,'PCN DES MetricDATA 23-24'!AH$164)</f>
        <v>5274</v>
      </c>
      <c r="AI301">
        <f>SUMIFS('PCN DES MetricDATA 23-24'!$F:$F,'PCN DES MetricDATA 23-24'!$B:$B,'PCN DES MetricDATA 23-24'!$S301,'PCN DES MetricDATA 23-24'!$C:$C,'PCN DES MetricDATA 23-24'!$Y$297,'PCN DES MetricDATA 23-24'!$D:$D,'PCN DES MetricDATA 23-24'!$Y$296,'PCN DES MetricDATA 23-24'!$E:$E,'PCN DES MetricDATA 23-24'!AI$164)</f>
        <v>5288</v>
      </c>
      <c r="AJ301">
        <f>SUMIFS('PCN DES MetricDATA 23-24'!$F:$F,'PCN DES MetricDATA 23-24'!$B:$B,'PCN DES MetricDATA 23-24'!$S301,'PCN DES MetricDATA 23-24'!$C:$C,'PCN DES MetricDATA 23-24'!$Y$297,'PCN DES MetricDATA 23-24'!$D:$D,'PCN DES MetricDATA 23-24'!$Y$296,'PCN DES MetricDATA 23-24'!$E:$E,'PCN DES MetricDATA 23-24'!AJ$164)</f>
        <v>5024</v>
      </c>
      <c r="AK301">
        <f>SUMIFS('PCN DES MetricDATA 23-24'!$F:$F,'PCN DES MetricDATA 23-24'!$B:$B,'PCN DES MetricDATA 23-24'!$S301,'PCN DES MetricDATA 23-24'!$C:$C,'PCN DES MetricDATA 23-24'!$Y$297,'PCN DES MetricDATA 23-24'!$D:$D,'PCN DES MetricDATA 23-24'!$Y$296,'PCN DES MetricDATA 23-24'!$E:$E,'PCN DES MetricDATA 23-24'!AK$164)</f>
        <v>5547</v>
      </c>
      <c r="AL301">
        <f>SUMIFS('PCN DES MetricDATA 23-24'!$F:$F,'PCN DES MetricDATA 23-24'!$B:$B,'PCN DES MetricDATA 23-24'!$S301,'PCN DES MetricDATA 23-24'!$C:$C,'PCN DES MetricDATA 23-24'!$Y$297,'PCN DES MetricDATA 23-24'!$D:$D,'PCN DES MetricDATA 23-24'!$Y$296,'PCN DES MetricDATA 23-24'!$E:$E,'PCN DES MetricDATA 23-24'!AL$164)</f>
        <v>5464</v>
      </c>
      <c r="AM301">
        <f>SUMIFS('PCN DES MetricDATA 23-24'!$F:$F,'PCN DES MetricDATA 23-24'!$B:$B,'PCN DES MetricDATA 23-24'!$S301,'PCN DES MetricDATA 23-24'!$C:$C,'PCN DES MetricDATA 23-24'!$Y$297,'PCN DES MetricDATA 23-24'!$D:$D,'PCN DES MetricDATA 23-24'!$Y$296,'PCN DES MetricDATA 23-24'!$E:$E,'PCN DES MetricDATA 23-24'!AM$164)</f>
        <v>5572</v>
      </c>
      <c r="AN301">
        <f>SUMIFS('PCN DES MetricDATA 23-24'!$F:$F,'PCN DES MetricDATA 23-24'!$B:$B,'PCN DES MetricDATA 23-24'!$S301,'PCN DES MetricDATA 23-24'!$C:$C,'PCN DES MetricDATA 23-24'!$Y$297,'PCN DES MetricDATA 23-24'!$D:$D,'PCN DES MetricDATA 23-24'!$Y$296,'PCN DES MetricDATA 23-24'!$E:$E,'PCN DES MetricDATA 23-24'!AN$164)</f>
        <v>5721</v>
      </c>
      <c r="AO301">
        <f>SUMIFS('PCN DES MetricDATA 23-24'!$F:$F,'PCN DES MetricDATA 23-24'!$B:$B,'PCN DES MetricDATA 23-24'!$S301,'PCN DES MetricDATA 23-24'!$C:$C,'PCN DES MetricDATA 23-24'!$Y$297,'PCN DES MetricDATA 23-24'!$D:$D,'PCN DES MetricDATA 23-24'!$Y$296,'PCN DES MetricDATA 23-24'!$E:$E,'PCN DES MetricDATA 23-24'!AO$164)</f>
        <v>5809</v>
      </c>
      <c r="AP301">
        <f>SUMIFS('PCN DES MetricDATA 23-24'!$F:$F,'PCN DES MetricDATA 23-24'!$B:$B,'PCN DES MetricDATA 23-24'!$S301,'PCN DES MetricDATA 23-24'!$C:$C,'PCN DES MetricDATA 23-24'!$Y$297,'PCN DES MetricDATA 23-24'!$D:$D,'PCN DES MetricDATA 23-24'!$Y$296,'PCN DES MetricDATA 23-24'!$E:$E,'PCN DES MetricDATA 23-24'!AP$164)</f>
        <v>6014</v>
      </c>
      <c r="AQ301">
        <f>SUMIFS('PCN DES MetricDATA 23-24'!$F:$F,'PCN DES MetricDATA 23-24'!$B:$B,'PCN DES MetricDATA 23-24'!$S301,'PCN DES MetricDATA 23-24'!$C:$C,'PCN DES MetricDATA 23-24'!$Y$297,'PCN DES MetricDATA 23-24'!$D:$D,'PCN DES MetricDATA 23-24'!$Y$296,'PCN DES MetricDATA 23-24'!$E:$E,'PCN DES MetricDATA 23-24'!AQ$164)</f>
        <v>6036</v>
      </c>
    </row>
    <row r="302" spans="1:49" x14ac:dyDescent="0.35">
      <c r="A302" t="s">
        <v>648</v>
      </c>
      <c r="B302" t="s">
        <v>654</v>
      </c>
      <c r="C302" t="s">
        <v>1376</v>
      </c>
      <c r="D302" t="s">
        <v>564</v>
      </c>
      <c r="E302" s="2">
        <v>45046</v>
      </c>
      <c r="F302">
        <v>5098</v>
      </c>
      <c r="G302" t="str">
        <f>VLOOKUP($C302,'[1]LKUP PCNDES'!$F$2:$H$12,2,FALSE)</f>
        <v>Permanent care home residents aged 18 years or over who received a psychosocial assessment</v>
      </c>
      <c r="H302" t="str">
        <f>VLOOKUP($C302,'[1]LKUP PCNDES'!$F$2:$H$12,3,FALSE)</f>
        <v>PSY_ASSESS</v>
      </c>
      <c r="I302" t="str">
        <f>VLOOKUP($B302,'[1]LKUP PCNDES'!$C$17:$H$60,4,FALSE)</f>
        <v>NHS South East London ICB</v>
      </c>
      <c r="J302" t="str">
        <f>VLOOKUP($B302,'[1]LKUP PCNDES'!$C$17:$H$60,6,FALSE)</f>
        <v>SEL</v>
      </c>
      <c r="R302" t="s">
        <v>108</v>
      </c>
      <c r="S302" t="s">
        <v>652</v>
      </c>
      <c r="T302" s="177"/>
      <c r="U302" s="177"/>
      <c r="V302" s="177"/>
      <c r="W302" s="177"/>
      <c r="X302" s="177"/>
      <c r="Y302" s="177"/>
      <c r="Z302" s="177"/>
      <c r="AA302" s="177"/>
      <c r="AB302" s="177"/>
      <c r="AC302" s="177"/>
      <c r="AD302" s="177"/>
      <c r="AE302" s="177"/>
      <c r="AF302">
        <f>SUMIFS('PCN DES MetricDATA 23-24'!$F:$F,'PCN DES MetricDATA 23-24'!$B:$B,'PCN DES MetricDATA 23-24'!$S302,'PCN DES MetricDATA 23-24'!$C:$C,'PCN DES MetricDATA 23-24'!$Y$297,'PCN DES MetricDATA 23-24'!$D:$D,'PCN DES MetricDATA 23-24'!$Y$296,'PCN DES MetricDATA 23-24'!$E:$E,'PCN DES MetricDATA 23-24'!AF$164)</f>
        <v>5447</v>
      </c>
      <c r="AG302">
        <f>SUMIFS('PCN DES MetricDATA 23-24'!$F:$F,'PCN DES MetricDATA 23-24'!$B:$B,'PCN DES MetricDATA 23-24'!$S302,'PCN DES MetricDATA 23-24'!$C:$C,'PCN DES MetricDATA 23-24'!$Y$297,'PCN DES MetricDATA 23-24'!$D:$D,'PCN DES MetricDATA 23-24'!$Y$296,'PCN DES MetricDATA 23-24'!$E:$E,'PCN DES MetricDATA 23-24'!AG$164)</f>
        <v>5580</v>
      </c>
      <c r="AH302">
        <f>SUMIFS('PCN DES MetricDATA 23-24'!$F:$F,'PCN DES MetricDATA 23-24'!$B:$B,'PCN DES MetricDATA 23-24'!$S302,'PCN DES MetricDATA 23-24'!$C:$C,'PCN DES MetricDATA 23-24'!$Y$297,'PCN DES MetricDATA 23-24'!$D:$D,'PCN DES MetricDATA 23-24'!$Y$296,'PCN DES MetricDATA 23-24'!$E:$E,'PCN DES MetricDATA 23-24'!AH$164)</f>
        <v>5625</v>
      </c>
      <c r="AI302">
        <f>SUMIFS('PCN DES MetricDATA 23-24'!$F:$F,'PCN DES MetricDATA 23-24'!$B:$B,'PCN DES MetricDATA 23-24'!$S302,'PCN DES MetricDATA 23-24'!$C:$C,'PCN DES MetricDATA 23-24'!$Y$297,'PCN DES MetricDATA 23-24'!$D:$D,'PCN DES MetricDATA 23-24'!$Y$296,'PCN DES MetricDATA 23-24'!$E:$E,'PCN DES MetricDATA 23-24'!AI$164)</f>
        <v>5647</v>
      </c>
      <c r="AJ302">
        <f>SUMIFS('PCN DES MetricDATA 23-24'!$F:$F,'PCN DES MetricDATA 23-24'!$B:$B,'PCN DES MetricDATA 23-24'!$S302,'PCN DES MetricDATA 23-24'!$C:$C,'PCN DES MetricDATA 23-24'!$Y$297,'PCN DES MetricDATA 23-24'!$D:$D,'PCN DES MetricDATA 23-24'!$Y$296,'PCN DES MetricDATA 23-24'!$E:$E,'PCN DES MetricDATA 23-24'!AJ$164)</f>
        <v>4729</v>
      </c>
      <c r="AK302">
        <f>SUMIFS('PCN DES MetricDATA 23-24'!$F:$F,'PCN DES MetricDATA 23-24'!$B:$B,'PCN DES MetricDATA 23-24'!$S302,'PCN DES MetricDATA 23-24'!$C:$C,'PCN DES MetricDATA 23-24'!$Y$297,'PCN DES MetricDATA 23-24'!$D:$D,'PCN DES MetricDATA 23-24'!$Y$296,'PCN DES MetricDATA 23-24'!$E:$E,'PCN DES MetricDATA 23-24'!AK$164)</f>
        <v>5747</v>
      </c>
      <c r="AL302">
        <f>SUMIFS('PCN DES MetricDATA 23-24'!$F:$F,'PCN DES MetricDATA 23-24'!$B:$B,'PCN DES MetricDATA 23-24'!$S302,'PCN DES MetricDATA 23-24'!$C:$C,'PCN DES MetricDATA 23-24'!$Y$297,'PCN DES MetricDATA 23-24'!$D:$D,'PCN DES MetricDATA 23-24'!$Y$296,'PCN DES MetricDATA 23-24'!$E:$E,'PCN DES MetricDATA 23-24'!AL$164)</f>
        <v>5416</v>
      </c>
      <c r="AM302">
        <f>SUMIFS('PCN DES MetricDATA 23-24'!$F:$F,'PCN DES MetricDATA 23-24'!$B:$B,'PCN DES MetricDATA 23-24'!$S302,'PCN DES MetricDATA 23-24'!$C:$C,'PCN DES MetricDATA 23-24'!$Y$297,'PCN DES MetricDATA 23-24'!$D:$D,'PCN DES MetricDATA 23-24'!$Y$296,'PCN DES MetricDATA 23-24'!$E:$E,'PCN DES MetricDATA 23-24'!AM$164)</f>
        <v>5396</v>
      </c>
      <c r="AN302">
        <f>SUMIFS('PCN DES MetricDATA 23-24'!$F:$F,'PCN DES MetricDATA 23-24'!$B:$B,'PCN DES MetricDATA 23-24'!$S302,'PCN DES MetricDATA 23-24'!$C:$C,'PCN DES MetricDATA 23-24'!$Y$297,'PCN DES MetricDATA 23-24'!$D:$D,'PCN DES MetricDATA 23-24'!$Y$296,'PCN DES MetricDATA 23-24'!$E:$E,'PCN DES MetricDATA 23-24'!AN$164)</f>
        <v>5417</v>
      </c>
      <c r="AO302">
        <f>SUMIFS('PCN DES MetricDATA 23-24'!$F:$F,'PCN DES MetricDATA 23-24'!$B:$B,'PCN DES MetricDATA 23-24'!$S302,'PCN DES MetricDATA 23-24'!$C:$C,'PCN DES MetricDATA 23-24'!$Y$297,'PCN DES MetricDATA 23-24'!$D:$D,'PCN DES MetricDATA 23-24'!$Y$296,'PCN DES MetricDATA 23-24'!$E:$E,'PCN DES MetricDATA 23-24'!AO$164)</f>
        <v>5427</v>
      </c>
      <c r="AP302">
        <f>SUMIFS('PCN DES MetricDATA 23-24'!$F:$F,'PCN DES MetricDATA 23-24'!$B:$B,'PCN DES MetricDATA 23-24'!$S302,'PCN DES MetricDATA 23-24'!$C:$C,'PCN DES MetricDATA 23-24'!$Y$297,'PCN DES MetricDATA 23-24'!$D:$D,'PCN DES MetricDATA 23-24'!$Y$296,'PCN DES MetricDATA 23-24'!$E:$E,'PCN DES MetricDATA 23-24'!AP$164)</f>
        <v>5506</v>
      </c>
      <c r="AQ302">
        <f>SUMIFS('PCN DES MetricDATA 23-24'!$F:$F,'PCN DES MetricDATA 23-24'!$B:$B,'PCN DES MetricDATA 23-24'!$S302,'PCN DES MetricDATA 23-24'!$C:$C,'PCN DES MetricDATA 23-24'!$Y$297,'PCN DES MetricDATA 23-24'!$D:$D,'PCN DES MetricDATA 23-24'!$Y$296,'PCN DES MetricDATA 23-24'!$E:$E,'PCN DES MetricDATA 23-24'!AQ$164)</f>
        <v>5514</v>
      </c>
    </row>
    <row r="303" spans="1:49" x14ac:dyDescent="0.35">
      <c r="A303" t="s">
        <v>648</v>
      </c>
      <c r="B303" t="s">
        <v>654</v>
      </c>
      <c r="C303" t="s">
        <v>1376</v>
      </c>
      <c r="D303" t="s">
        <v>564</v>
      </c>
      <c r="E303" s="2">
        <v>45077</v>
      </c>
      <c r="F303">
        <v>3786</v>
      </c>
      <c r="G303" t="str">
        <f>VLOOKUP($C303,'[1]LKUP PCNDES'!$F$2:$H$12,2,FALSE)</f>
        <v>Permanent care home residents aged 18 years or over who received a psychosocial assessment</v>
      </c>
      <c r="H303" t="str">
        <f>VLOOKUP($C303,'[1]LKUP PCNDES'!$F$2:$H$12,3,FALSE)</f>
        <v>PSY_ASSESS</v>
      </c>
      <c r="I303" t="str">
        <f>VLOOKUP($B303,'[1]LKUP PCNDES'!$C$17:$H$60,4,FALSE)</f>
        <v>NHS South East London ICB</v>
      </c>
      <c r="J303" t="str">
        <f>VLOOKUP($B303,'[1]LKUP PCNDES'!$C$17:$H$60,6,FALSE)</f>
        <v>SEL</v>
      </c>
      <c r="R303" t="s">
        <v>110</v>
      </c>
      <c r="S303" t="s">
        <v>653</v>
      </c>
      <c r="T303" s="177"/>
      <c r="U303" s="177"/>
      <c r="V303" s="177"/>
      <c r="W303" s="177"/>
      <c r="X303" s="177"/>
      <c r="Y303" s="177"/>
      <c r="Z303" s="177"/>
      <c r="AA303" s="177"/>
      <c r="AB303" s="177"/>
      <c r="AC303" s="177"/>
      <c r="AD303" s="177"/>
      <c r="AE303" s="177"/>
      <c r="AF303">
        <f>SUMIFS('PCN DES MetricDATA 23-24'!$F:$F,'PCN DES MetricDATA 23-24'!$B:$B,'PCN DES MetricDATA 23-24'!$S303,'PCN DES MetricDATA 23-24'!$C:$C,'PCN DES MetricDATA 23-24'!$Y$297,'PCN DES MetricDATA 23-24'!$D:$D,'PCN DES MetricDATA 23-24'!$Y$296,'PCN DES MetricDATA 23-24'!$E:$E,'PCN DES MetricDATA 23-24'!AF$164)</f>
        <v>6162</v>
      </c>
      <c r="AG303">
        <f>SUMIFS('PCN DES MetricDATA 23-24'!$F:$F,'PCN DES MetricDATA 23-24'!$B:$B,'PCN DES MetricDATA 23-24'!$S303,'PCN DES MetricDATA 23-24'!$C:$C,'PCN DES MetricDATA 23-24'!$Y$297,'PCN DES MetricDATA 23-24'!$D:$D,'PCN DES MetricDATA 23-24'!$Y$296,'PCN DES MetricDATA 23-24'!$E:$E,'PCN DES MetricDATA 23-24'!AG$164)</f>
        <v>6180</v>
      </c>
      <c r="AH303">
        <f>SUMIFS('PCN DES MetricDATA 23-24'!$F:$F,'PCN DES MetricDATA 23-24'!$B:$B,'PCN DES MetricDATA 23-24'!$S303,'PCN DES MetricDATA 23-24'!$C:$C,'PCN DES MetricDATA 23-24'!$Y$297,'PCN DES MetricDATA 23-24'!$D:$D,'PCN DES MetricDATA 23-24'!$Y$296,'PCN DES MetricDATA 23-24'!$E:$E,'PCN DES MetricDATA 23-24'!AH$164)</f>
        <v>6308</v>
      </c>
      <c r="AI303">
        <f>SUMIFS('PCN DES MetricDATA 23-24'!$F:$F,'PCN DES MetricDATA 23-24'!$B:$B,'PCN DES MetricDATA 23-24'!$S303,'PCN DES MetricDATA 23-24'!$C:$C,'PCN DES MetricDATA 23-24'!$Y$297,'PCN DES MetricDATA 23-24'!$D:$D,'PCN DES MetricDATA 23-24'!$Y$296,'PCN DES MetricDATA 23-24'!$E:$E,'PCN DES MetricDATA 23-24'!AI$164)</f>
        <v>6384</v>
      </c>
      <c r="AJ303">
        <f>SUMIFS('PCN DES MetricDATA 23-24'!$F:$F,'PCN DES MetricDATA 23-24'!$B:$B,'PCN DES MetricDATA 23-24'!$S303,'PCN DES MetricDATA 23-24'!$C:$C,'PCN DES MetricDATA 23-24'!$Y$297,'PCN DES MetricDATA 23-24'!$D:$D,'PCN DES MetricDATA 23-24'!$Y$296,'PCN DES MetricDATA 23-24'!$E:$E,'PCN DES MetricDATA 23-24'!AJ$164)</f>
        <v>6255</v>
      </c>
      <c r="AK303">
        <f>SUMIFS('PCN DES MetricDATA 23-24'!$F:$F,'PCN DES MetricDATA 23-24'!$B:$B,'PCN DES MetricDATA 23-24'!$S303,'PCN DES MetricDATA 23-24'!$C:$C,'PCN DES MetricDATA 23-24'!$Y$297,'PCN DES MetricDATA 23-24'!$D:$D,'PCN DES MetricDATA 23-24'!$Y$296,'PCN DES MetricDATA 23-24'!$E:$E,'PCN DES MetricDATA 23-24'!AK$164)</f>
        <v>6642</v>
      </c>
      <c r="AL303">
        <f>SUMIFS('PCN DES MetricDATA 23-24'!$F:$F,'PCN DES MetricDATA 23-24'!$B:$B,'PCN DES MetricDATA 23-24'!$S303,'PCN DES MetricDATA 23-24'!$C:$C,'PCN DES MetricDATA 23-24'!$Y$297,'PCN DES MetricDATA 23-24'!$D:$D,'PCN DES MetricDATA 23-24'!$Y$296,'PCN DES MetricDATA 23-24'!$E:$E,'PCN DES MetricDATA 23-24'!AL$164)</f>
        <v>6214</v>
      </c>
      <c r="AM303">
        <f>SUMIFS('PCN DES MetricDATA 23-24'!$F:$F,'PCN DES MetricDATA 23-24'!$B:$B,'PCN DES MetricDATA 23-24'!$S303,'PCN DES MetricDATA 23-24'!$C:$C,'PCN DES MetricDATA 23-24'!$Y$297,'PCN DES MetricDATA 23-24'!$D:$D,'PCN DES MetricDATA 23-24'!$Y$296,'PCN DES MetricDATA 23-24'!$E:$E,'PCN DES MetricDATA 23-24'!AM$164)</f>
        <v>5860</v>
      </c>
      <c r="AN303">
        <f>SUMIFS('PCN DES MetricDATA 23-24'!$F:$F,'PCN DES MetricDATA 23-24'!$B:$B,'PCN DES MetricDATA 23-24'!$S303,'PCN DES MetricDATA 23-24'!$C:$C,'PCN DES MetricDATA 23-24'!$Y$297,'PCN DES MetricDATA 23-24'!$D:$D,'PCN DES MetricDATA 23-24'!$Y$296,'PCN DES MetricDATA 23-24'!$E:$E,'PCN DES MetricDATA 23-24'!AN$164)</f>
        <v>5893</v>
      </c>
      <c r="AO303">
        <f>SUMIFS('PCN DES MetricDATA 23-24'!$F:$F,'PCN DES MetricDATA 23-24'!$B:$B,'PCN DES MetricDATA 23-24'!$S303,'PCN DES MetricDATA 23-24'!$C:$C,'PCN DES MetricDATA 23-24'!$Y$297,'PCN DES MetricDATA 23-24'!$D:$D,'PCN DES MetricDATA 23-24'!$Y$296,'PCN DES MetricDATA 23-24'!$E:$E,'PCN DES MetricDATA 23-24'!AO$164)</f>
        <v>5500</v>
      </c>
      <c r="AP303">
        <f>SUMIFS('PCN DES MetricDATA 23-24'!$F:$F,'PCN DES MetricDATA 23-24'!$B:$B,'PCN DES MetricDATA 23-24'!$S303,'PCN DES MetricDATA 23-24'!$C:$C,'PCN DES MetricDATA 23-24'!$Y$297,'PCN DES MetricDATA 23-24'!$D:$D,'PCN DES MetricDATA 23-24'!$Y$296,'PCN DES MetricDATA 23-24'!$E:$E,'PCN DES MetricDATA 23-24'!AP$164)</f>
        <v>5500</v>
      </c>
      <c r="AQ303">
        <f>SUMIFS('PCN DES MetricDATA 23-24'!$F:$F,'PCN DES MetricDATA 23-24'!$B:$B,'PCN DES MetricDATA 23-24'!$S303,'PCN DES MetricDATA 23-24'!$C:$C,'PCN DES MetricDATA 23-24'!$Y$297,'PCN DES MetricDATA 23-24'!$D:$D,'PCN DES MetricDATA 23-24'!$Y$296,'PCN DES MetricDATA 23-24'!$E:$E,'PCN DES MetricDATA 23-24'!AQ$164)</f>
        <v>6676</v>
      </c>
    </row>
    <row r="304" spans="1:49" x14ac:dyDescent="0.35">
      <c r="A304" t="s">
        <v>648</v>
      </c>
      <c r="B304" t="s">
        <v>654</v>
      </c>
      <c r="C304" t="s">
        <v>1376</v>
      </c>
      <c r="D304" t="s">
        <v>564</v>
      </c>
      <c r="E304" s="2">
        <v>45107</v>
      </c>
      <c r="F304">
        <v>5215</v>
      </c>
      <c r="G304" t="str">
        <f>VLOOKUP($C304,'[1]LKUP PCNDES'!$F$2:$H$12,2,FALSE)</f>
        <v>Permanent care home residents aged 18 years or over who received a psychosocial assessment</v>
      </c>
      <c r="H304" t="str">
        <f>VLOOKUP($C304,'[1]LKUP PCNDES'!$F$2:$H$12,3,FALSE)</f>
        <v>PSY_ASSESS</v>
      </c>
      <c r="I304" t="str">
        <f>VLOOKUP($B304,'[1]LKUP PCNDES'!$C$17:$H$60,4,FALSE)</f>
        <v>NHS South East London ICB</v>
      </c>
      <c r="J304" t="str">
        <f>VLOOKUP($B304,'[1]LKUP PCNDES'!$C$17:$H$60,6,FALSE)</f>
        <v>SEL</v>
      </c>
      <c r="R304" t="s">
        <v>112</v>
      </c>
      <c r="S304" t="s">
        <v>654</v>
      </c>
      <c r="T304" s="177"/>
      <c r="U304" s="177"/>
      <c r="V304" s="177"/>
      <c r="W304" s="177"/>
      <c r="X304" s="177"/>
      <c r="Y304" s="177"/>
      <c r="Z304" s="177"/>
      <c r="AA304" s="177"/>
      <c r="AB304" s="177"/>
      <c r="AC304" s="177"/>
      <c r="AD304" s="177"/>
      <c r="AE304" s="177"/>
      <c r="AF304">
        <f>SUMIFS('PCN DES MetricDATA 23-24'!$F:$F,'PCN DES MetricDATA 23-24'!$B:$B,'PCN DES MetricDATA 23-24'!$S304,'PCN DES MetricDATA 23-24'!$C:$C,'PCN DES MetricDATA 23-24'!$Y$297,'PCN DES MetricDATA 23-24'!$D:$D,'PCN DES MetricDATA 23-24'!$Y$296,'PCN DES MetricDATA 23-24'!$E:$E,'PCN DES MetricDATA 23-24'!AF$164)</f>
        <v>5098</v>
      </c>
      <c r="AG304">
        <f>SUMIFS('PCN DES MetricDATA 23-24'!$F:$F,'PCN DES MetricDATA 23-24'!$B:$B,'PCN DES MetricDATA 23-24'!$S304,'PCN DES MetricDATA 23-24'!$C:$C,'PCN DES MetricDATA 23-24'!$Y$297,'PCN DES MetricDATA 23-24'!$D:$D,'PCN DES MetricDATA 23-24'!$Y$296,'PCN DES MetricDATA 23-24'!$E:$E,'PCN DES MetricDATA 23-24'!AG$164)</f>
        <v>3786</v>
      </c>
      <c r="AH304">
        <f>SUMIFS('PCN DES MetricDATA 23-24'!$F:$F,'PCN DES MetricDATA 23-24'!$B:$B,'PCN DES MetricDATA 23-24'!$S304,'PCN DES MetricDATA 23-24'!$C:$C,'PCN DES MetricDATA 23-24'!$Y$297,'PCN DES MetricDATA 23-24'!$D:$D,'PCN DES MetricDATA 23-24'!$Y$296,'PCN DES MetricDATA 23-24'!$E:$E,'PCN DES MetricDATA 23-24'!AH$164)</f>
        <v>5215</v>
      </c>
      <c r="AI304">
        <f>SUMIFS('PCN DES MetricDATA 23-24'!$F:$F,'PCN DES MetricDATA 23-24'!$B:$B,'PCN DES MetricDATA 23-24'!$S304,'PCN DES MetricDATA 23-24'!$C:$C,'PCN DES MetricDATA 23-24'!$Y$297,'PCN DES MetricDATA 23-24'!$D:$D,'PCN DES MetricDATA 23-24'!$Y$296,'PCN DES MetricDATA 23-24'!$E:$E,'PCN DES MetricDATA 23-24'!AI$164)</f>
        <v>4772</v>
      </c>
      <c r="AJ304">
        <f>SUMIFS('PCN DES MetricDATA 23-24'!$F:$F,'PCN DES MetricDATA 23-24'!$B:$B,'PCN DES MetricDATA 23-24'!$S304,'PCN DES MetricDATA 23-24'!$C:$C,'PCN DES MetricDATA 23-24'!$Y$297,'PCN DES MetricDATA 23-24'!$D:$D,'PCN DES MetricDATA 23-24'!$Y$296,'PCN DES MetricDATA 23-24'!$E:$E,'PCN DES MetricDATA 23-24'!AJ$164)</f>
        <v>5625</v>
      </c>
      <c r="AK304">
        <f>SUMIFS('PCN DES MetricDATA 23-24'!$F:$F,'PCN DES MetricDATA 23-24'!$B:$B,'PCN DES MetricDATA 23-24'!$S304,'PCN DES MetricDATA 23-24'!$C:$C,'PCN DES MetricDATA 23-24'!$Y$297,'PCN DES MetricDATA 23-24'!$D:$D,'PCN DES MetricDATA 23-24'!$Y$296,'PCN DES MetricDATA 23-24'!$E:$E,'PCN DES MetricDATA 23-24'!AK$164)</f>
        <v>5911</v>
      </c>
      <c r="AL304">
        <f>SUMIFS('PCN DES MetricDATA 23-24'!$F:$F,'PCN DES MetricDATA 23-24'!$B:$B,'PCN DES MetricDATA 23-24'!$S304,'PCN DES MetricDATA 23-24'!$C:$C,'PCN DES MetricDATA 23-24'!$Y$297,'PCN DES MetricDATA 23-24'!$D:$D,'PCN DES MetricDATA 23-24'!$Y$296,'PCN DES MetricDATA 23-24'!$E:$E,'PCN DES MetricDATA 23-24'!AL$164)</f>
        <v>5726</v>
      </c>
      <c r="AM304">
        <f>SUMIFS('PCN DES MetricDATA 23-24'!$F:$F,'PCN DES MetricDATA 23-24'!$B:$B,'PCN DES MetricDATA 23-24'!$S304,'PCN DES MetricDATA 23-24'!$C:$C,'PCN DES MetricDATA 23-24'!$Y$297,'PCN DES MetricDATA 23-24'!$D:$D,'PCN DES MetricDATA 23-24'!$Y$296,'PCN DES MetricDATA 23-24'!$E:$E,'PCN DES MetricDATA 23-24'!AM$164)</f>
        <v>5627</v>
      </c>
      <c r="AN304">
        <f>SUMIFS('PCN DES MetricDATA 23-24'!$F:$F,'PCN DES MetricDATA 23-24'!$B:$B,'PCN DES MetricDATA 23-24'!$S304,'PCN DES MetricDATA 23-24'!$C:$C,'PCN DES MetricDATA 23-24'!$Y$297,'PCN DES MetricDATA 23-24'!$D:$D,'PCN DES MetricDATA 23-24'!$Y$296,'PCN DES MetricDATA 23-24'!$E:$E,'PCN DES MetricDATA 23-24'!AN$164)</f>
        <v>5778</v>
      </c>
      <c r="AO304">
        <f>SUMIFS('PCN DES MetricDATA 23-24'!$F:$F,'PCN DES MetricDATA 23-24'!$B:$B,'PCN DES MetricDATA 23-24'!$S304,'PCN DES MetricDATA 23-24'!$C:$C,'PCN DES MetricDATA 23-24'!$Y$297,'PCN DES MetricDATA 23-24'!$D:$D,'PCN DES MetricDATA 23-24'!$Y$296,'PCN DES MetricDATA 23-24'!$E:$E,'PCN DES MetricDATA 23-24'!AO$164)</f>
        <v>5771</v>
      </c>
      <c r="AP304">
        <f>SUMIFS('PCN DES MetricDATA 23-24'!$F:$F,'PCN DES MetricDATA 23-24'!$B:$B,'PCN DES MetricDATA 23-24'!$S304,'PCN DES MetricDATA 23-24'!$C:$C,'PCN DES MetricDATA 23-24'!$Y$297,'PCN DES MetricDATA 23-24'!$D:$D,'PCN DES MetricDATA 23-24'!$Y$296,'PCN DES MetricDATA 23-24'!$E:$E,'PCN DES MetricDATA 23-24'!AP$164)</f>
        <v>5765</v>
      </c>
      <c r="AQ304">
        <f>SUMIFS('PCN DES MetricDATA 23-24'!$F:$F,'PCN DES MetricDATA 23-24'!$B:$B,'PCN DES MetricDATA 23-24'!$S304,'PCN DES MetricDATA 23-24'!$C:$C,'PCN DES MetricDATA 23-24'!$Y$297,'PCN DES MetricDATA 23-24'!$D:$D,'PCN DES MetricDATA 23-24'!$Y$296,'PCN DES MetricDATA 23-24'!$E:$E,'PCN DES MetricDATA 23-24'!AQ$164)</f>
        <v>5851</v>
      </c>
    </row>
    <row r="305" spans="1:49" x14ac:dyDescent="0.35">
      <c r="A305" t="s">
        <v>648</v>
      </c>
      <c r="B305" t="s">
        <v>654</v>
      </c>
      <c r="C305" t="s">
        <v>1376</v>
      </c>
      <c r="D305" t="s">
        <v>564</v>
      </c>
      <c r="E305" s="2">
        <v>45138</v>
      </c>
      <c r="F305">
        <v>4772</v>
      </c>
      <c r="G305" t="str">
        <f>VLOOKUP($C305,'[1]LKUP PCNDES'!$F$2:$H$12,2,FALSE)</f>
        <v>Permanent care home residents aged 18 years or over who received a psychosocial assessment</v>
      </c>
      <c r="H305" t="str">
        <f>VLOOKUP($C305,'[1]LKUP PCNDES'!$F$2:$H$12,3,FALSE)</f>
        <v>PSY_ASSESS</v>
      </c>
      <c r="I305" t="str">
        <f>VLOOKUP($B305,'[1]LKUP PCNDES'!$C$17:$H$60,4,FALSE)</f>
        <v>NHS South East London ICB</v>
      </c>
      <c r="J305" t="str">
        <f>VLOOKUP($B305,'[1]LKUP PCNDES'!$C$17:$H$60,6,FALSE)</f>
        <v>SEL</v>
      </c>
      <c r="R305" t="s">
        <v>114</v>
      </c>
      <c r="S305" t="s">
        <v>656</v>
      </c>
      <c r="T305" s="177"/>
      <c r="U305" s="177"/>
      <c r="V305" s="177"/>
      <c r="W305" s="177"/>
      <c r="X305" s="177"/>
      <c r="Y305" s="177"/>
      <c r="Z305" s="177"/>
      <c r="AA305" s="177"/>
      <c r="AB305" s="177"/>
      <c r="AC305" s="177"/>
      <c r="AD305" s="177"/>
      <c r="AE305" s="177"/>
      <c r="AF305">
        <f>SUMIFS('PCN DES MetricDATA 23-24'!$F:$F,'PCN DES MetricDATA 23-24'!$B:$B,'PCN DES MetricDATA 23-24'!$S305,'PCN DES MetricDATA 23-24'!$C:$C,'PCN DES MetricDATA 23-24'!$Y$297,'PCN DES MetricDATA 23-24'!$D:$D,'PCN DES MetricDATA 23-24'!$Y$296,'PCN DES MetricDATA 23-24'!$E:$E,'PCN DES MetricDATA 23-24'!AF$164)</f>
        <v>7066</v>
      </c>
      <c r="AG305">
        <f>SUMIFS('PCN DES MetricDATA 23-24'!$F:$F,'PCN DES MetricDATA 23-24'!$B:$B,'PCN DES MetricDATA 23-24'!$S305,'PCN DES MetricDATA 23-24'!$C:$C,'PCN DES MetricDATA 23-24'!$Y$297,'PCN DES MetricDATA 23-24'!$D:$D,'PCN DES MetricDATA 23-24'!$Y$296,'PCN DES MetricDATA 23-24'!$E:$E,'PCN DES MetricDATA 23-24'!AG$164)</f>
        <v>5989</v>
      </c>
      <c r="AH305">
        <f>SUMIFS('PCN DES MetricDATA 23-24'!$F:$F,'PCN DES MetricDATA 23-24'!$B:$B,'PCN DES MetricDATA 23-24'!$S305,'PCN DES MetricDATA 23-24'!$C:$C,'PCN DES MetricDATA 23-24'!$Y$297,'PCN DES MetricDATA 23-24'!$D:$D,'PCN DES MetricDATA 23-24'!$Y$296,'PCN DES MetricDATA 23-24'!$E:$E,'PCN DES MetricDATA 23-24'!AH$164)</f>
        <v>7114</v>
      </c>
      <c r="AI305">
        <f>SUMIFS('PCN DES MetricDATA 23-24'!$F:$F,'PCN DES MetricDATA 23-24'!$B:$B,'PCN DES MetricDATA 23-24'!$S305,'PCN DES MetricDATA 23-24'!$C:$C,'PCN DES MetricDATA 23-24'!$Y$297,'PCN DES MetricDATA 23-24'!$D:$D,'PCN DES MetricDATA 23-24'!$Y$296,'PCN DES MetricDATA 23-24'!$E:$E,'PCN DES MetricDATA 23-24'!AI$164)</f>
        <v>6711</v>
      </c>
      <c r="AJ305">
        <f>SUMIFS('PCN DES MetricDATA 23-24'!$F:$F,'PCN DES MetricDATA 23-24'!$B:$B,'PCN DES MetricDATA 23-24'!$S305,'PCN DES MetricDATA 23-24'!$C:$C,'PCN DES MetricDATA 23-24'!$Y$297,'PCN DES MetricDATA 23-24'!$D:$D,'PCN DES MetricDATA 23-24'!$Y$296,'PCN DES MetricDATA 23-24'!$E:$E,'PCN DES MetricDATA 23-24'!AJ$164)</f>
        <v>7174</v>
      </c>
      <c r="AK305">
        <f>SUMIFS('PCN DES MetricDATA 23-24'!$F:$F,'PCN DES MetricDATA 23-24'!$B:$B,'PCN DES MetricDATA 23-24'!$S305,'PCN DES MetricDATA 23-24'!$C:$C,'PCN DES MetricDATA 23-24'!$Y$297,'PCN DES MetricDATA 23-24'!$D:$D,'PCN DES MetricDATA 23-24'!$Y$296,'PCN DES MetricDATA 23-24'!$E:$E,'PCN DES MetricDATA 23-24'!AK$164)</f>
        <v>7377</v>
      </c>
      <c r="AL305">
        <f>SUMIFS('PCN DES MetricDATA 23-24'!$F:$F,'PCN DES MetricDATA 23-24'!$B:$B,'PCN DES MetricDATA 23-24'!$S305,'PCN DES MetricDATA 23-24'!$C:$C,'PCN DES MetricDATA 23-24'!$Y$297,'PCN DES MetricDATA 23-24'!$D:$D,'PCN DES MetricDATA 23-24'!$Y$296,'PCN DES MetricDATA 23-24'!$E:$E,'PCN DES MetricDATA 23-24'!AL$164)</f>
        <v>7083</v>
      </c>
      <c r="AM305">
        <f>SUMIFS('PCN DES MetricDATA 23-24'!$F:$F,'PCN DES MetricDATA 23-24'!$B:$B,'PCN DES MetricDATA 23-24'!$S305,'PCN DES MetricDATA 23-24'!$C:$C,'PCN DES MetricDATA 23-24'!$Y$297,'PCN DES MetricDATA 23-24'!$D:$D,'PCN DES MetricDATA 23-24'!$Y$296,'PCN DES MetricDATA 23-24'!$E:$E,'PCN DES MetricDATA 23-24'!AM$164)</f>
        <v>7062</v>
      </c>
      <c r="AN305">
        <f>SUMIFS('PCN DES MetricDATA 23-24'!$F:$F,'PCN DES MetricDATA 23-24'!$B:$B,'PCN DES MetricDATA 23-24'!$S305,'PCN DES MetricDATA 23-24'!$C:$C,'PCN DES MetricDATA 23-24'!$Y$297,'PCN DES MetricDATA 23-24'!$D:$D,'PCN DES MetricDATA 23-24'!$Y$296,'PCN DES MetricDATA 23-24'!$E:$E,'PCN DES MetricDATA 23-24'!AN$164)</f>
        <v>7118</v>
      </c>
      <c r="AO305">
        <f>SUMIFS('PCN DES MetricDATA 23-24'!$F:$F,'PCN DES MetricDATA 23-24'!$B:$B,'PCN DES MetricDATA 23-24'!$S305,'PCN DES MetricDATA 23-24'!$C:$C,'PCN DES MetricDATA 23-24'!$Y$297,'PCN DES MetricDATA 23-24'!$D:$D,'PCN DES MetricDATA 23-24'!$Y$296,'PCN DES MetricDATA 23-24'!$E:$E,'PCN DES MetricDATA 23-24'!AO$164)</f>
        <v>7108</v>
      </c>
      <c r="AP305">
        <f>SUMIFS('PCN DES MetricDATA 23-24'!$F:$F,'PCN DES MetricDATA 23-24'!$B:$B,'PCN DES MetricDATA 23-24'!$S305,'PCN DES MetricDATA 23-24'!$C:$C,'PCN DES MetricDATA 23-24'!$Y$297,'PCN DES MetricDATA 23-24'!$D:$D,'PCN DES MetricDATA 23-24'!$Y$296,'PCN DES MetricDATA 23-24'!$E:$E,'PCN DES MetricDATA 23-24'!AP$164)</f>
        <v>7090</v>
      </c>
      <c r="AQ305">
        <f>SUMIFS('PCN DES MetricDATA 23-24'!$F:$F,'PCN DES MetricDATA 23-24'!$B:$B,'PCN DES MetricDATA 23-24'!$S305,'PCN DES MetricDATA 23-24'!$C:$C,'PCN DES MetricDATA 23-24'!$Y$297,'PCN DES MetricDATA 23-24'!$D:$D,'PCN DES MetricDATA 23-24'!$Y$296,'PCN DES MetricDATA 23-24'!$E:$E,'PCN DES MetricDATA 23-24'!AQ$164)</f>
        <v>7109</v>
      </c>
    </row>
    <row r="306" spans="1:49" x14ac:dyDescent="0.35">
      <c r="A306" t="s">
        <v>648</v>
      </c>
      <c r="B306" t="s">
        <v>654</v>
      </c>
      <c r="C306" t="s">
        <v>1376</v>
      </c>
      <c r="D306" t="s">
        <v>564</v>
      </c>
      <c r="E306" s="2">
        <v>45169</v>
      </c>
      <c r="F306">
        <v>5625</v>
      </c>
      <c r="G306" t="str">
        <f>VLOOKUP($C306,'[1]LKUP PCNDES'!$F$2:$H$12,2,FALSE)</f>
        <v>Permanent care home residents aged 18 years or over who received a psychosocial assessment</v>
      </c>
      <c r="H306" t="str">
        <f>VLOOKUP($C306,'[1]LKUP PCNDES'!$F$2:$H$12,3,FALSE)</f>
        <v>PSY_ASSESS</v>
      </c>
      <c r="I306" t="str">
        <f>VLOOKUP($B306,'[1]LKUP PCNDES'!$C$17:$H$60,4,FALSE)</f>
        <v>NHS South East London ICB</v>
      </c>
      <c r="J306" t="str">
        <f>VLOOKUP($B306,'[1]LKUP PCNDES'!$C$17:$H$60,6,FALSE)</f>
        <v>SEL</v>
      </c>
      <c r="R306" t="s">
        <v>95</v>
      </c>
      <c r="S306" t="s">
        <v>95</v>
      </c>
      <c r="T306" s="177"/>
      <c r="U306" s="177"/>
      <c r="V306" s="177"/>
      <c r="W306" s="177"/>
      <c r="X306" s="177"/>
      <c r="Y306" s="177"/>
      <c r="Z306" s="177"/>
      <c r="AA306" s="177"/>
      <c r="AB306" s="177"/>
      <c r="AC306" s="177"/>
      <c r="AD306" s="177"/>
      <c r="AE306" s="177"/>
      <c r="AF306">
        <f>SUM(AF301:AF305)</f>
        <v>28884</v>
      </c>
      <c r="AG306">
        <f t="shared" ref="AG306:AQ306" si="49">SUM(AG301:AG305)</f>
        <v>26314</v>
      </c>
      <c r="AH306">
        <f t="shared" si="49"/>
        <v>29536</v>
      </c>
      <c r="AI306">
        <f t="shared" si="49"/>
        <v>28802</v>
      </c>
      <c r="AJ306">
        <f t="shared" si="49"/>
        <v>28807</v>
      </c>
      <c r="AK306">
        <f t="shared" si="49"/>
        <v>31224</v>
      </c>
      <c r="AL306">
        <f t="shared" si="49"/>
        <v>29903</v>
      </c>
      <c r="AM306">
        <f t="shared" si="49"/>
        <v>29517</v>
      </c>
      <c r="AN306">
        <f t="shared" si="49"/>
        <v>29927</v>
      </c>
      <c r="AO306">
        <f t="shared" si="49"/>
        <v>29615</v>
      </c>
      <c r="AP306">
        <f t="shared" si="49"/>
        <v>29875</v>
      </c>
      <c r="AQ306">
        <f t="shared" si="49"/>
        <v>31186</v>
      </c>
    </row>
    <row r="307" spans="1:49" x14ac:dyDescent="0.35">
      <c r="A307" t="s">
        <v>648</v>
      </c>
      <c r="B307" t="s">
        <v>654</v>
      </c>
      <c r="C307" t="s">
        <v>1376</v>
      </c>
      <c r="D307" t="s">
        <v>564</v>
      </c>
      <c r="E307" s="2">
        <v>45199</v>
      </c>
      <c r="F307">
        <v>5912</v>
      </c>
      <c r="G307" t="str">
        <f>VLOOKUP($C307,'[1]LKUP PCNDES'!$F$2:$H$12,2,FALSE)</f>
        <v>Permanent care home residents aged 18 years or over who received a psychosocial assessment</v>
      </c>
      <c r="H307" t="str">
        <f>VLOOKUP($C307,'[1]LKUP PCNDES'!$F$2:$H$12,3,FALSE)</f>
        <v>PSY_ASSESS</v>
      </c>
      <c r="I307" t="str">
        <f>VLOOKUP($B307,'[1]LKUP PCNDES'!$C$17:$H$60,4,FALSE)</f>
        <v>NHS South East London ICB</v>
      </c>
      <c r="J307" t="str">
        <f>VLOOKUP($B307,'[1]LKUP PCNDES'!$C$17:$H$60,6,FALSE)</f>
        <v>SEL</v>
      </c>
      <c r="R307" t="s">
        <v>626</v>
      </c>
      <c r="S307" t="s">
        <v>626</v>
      </c>
      <c r="T307" s="177"/>
      <c r="U307" s="177"/>
      <c r="V307" s="177"/>
      <c r="W307" s="177"/>
      <c r="X307" s="177"/>
      <c r="Y307" s="177"/>
      <c r="Z307" s="177"/>
      <c r="AA307" s="177"/>
      <c r="AB307" s="177"/>
      <c r="AC307" s="177"/>
      <c r="AD307" s="177"/>
      <c r="AE307" s="177"/>
      <c r="AF307">
        <f>SUMIFS('PCN DES MetricDATA 23-24'!$F:$F,'PCN DES MetricDATA 23-24'!$B:$B,'PCN DES MetricDATA 23-24'!$S307,'PCN DES MetricDATA 23-24'!$C:$C,'PCN DES MetricDATA 23-24'!$Y$297,'PCN DES MetricDATA 23-24'!$D:$D,'PCN DES MetricDATA 23-24'!$Y$296,'PCN DES MetricDATA 23-24'!$E:$E,'PCN DES MetricDATA 23-24'!AF$164)</f>
        <v>319796</v>
      </c>
      <c r="AG307">
        <f>SUMIFS('PCN DES MetricDATA 23-24'!$F:$F,'PCN DES MetricDATA 23-24'!$B:$B,'PCN DES MetricDATA 23-24'!$S307,'PCN DES MetricDATA 23-24'!$C:$C,'PCN DES MetricDATA 23-24'!$Y$297,'PCN DES MetricDATA 23-24'!$D:$D,'PCN DES MetricDATA 23-24'!$Y$296,'PCN DES MetricDATA 23-24'!$E:$E,'PCN DES MetricDATA 23-24'!AG$164)</f>
        <v>304920</v>
      </c>
      <c r="AH307">
        <f>SUMIFS('PCN DES MetricDATA 23-24'!$F:$F,'PCN DES MetricDATA 23-24'!$B:$B,'PCN DES MetricDATA 23-24'!$S307,'PCN DES MetricDATA 23-24'!$C:$C,'PCN DES MetricDATA 23-24'!$Y$297,'PCN DES MetricDATA 23-24'!$D:$D,'PCN DES MetricDATA 23-24'!$Y$296,'PCN DES MetricDATA 23-24'!$E:$E,'PCN DES MetricDATA 23-24'!AH$164)</f>
        <v>328375</v>
      </c>
      <c r="AI307">
        <f>SUMIFS('PCN DES MetricDATA 23-24'!$F:$F,'PCN DES MetricDATA 23-24'!$B:$B,'PCN DES MetricDATA 23-24'!$S307,'PCN DES MetricDATA 23-24'!$C:$C,'PCN DES MetricDATA 23-24'!$Y$297,'PCN DES MetricDATA 23-24'!$D:$D,'PCN DES MetricDATA 23-24'!$Y$296,'PCN DES MetricDATA 23-24'!$E:$E,'PCN DES MetricDATA 23-24'!AI$164)</f>
        <v>332438</v>
      </c>
      <c r="AJ307">
        <f>SUMIFS('PCN DES MetricDATA 23-24'!$F:$F,'PCN DES MetricDATA 23-24'!$B:$B,'PCN DES MetricDATA 23-24'!$S307,'PCN DES MetricDATA 23-24'!$C:$C,'PCN DES MetricDATA 23-24'!$Y$297,'PCN DES MetricDATA 23-24'!$D:$D,'PCN DES MetricDATA 23-24'!$Y$296,'PCN DES MetricDATA 23-24'!$E:$E,'PCN DES MetricDATA 23-24'!AJ$164)</f>
        <v>333395</v>
      </c>
      <c r="AK307">
        <f>SUMIFS('PCN DES MetricDATA 23-24'!$F:$F,'PCN DES MetricDATA 23-24'!$B:$B,'PCN DES MetricDATA 23-24'!$S307,'PCN DES MetricDATA 23-24'!$C:$C,'PCN DES MetricDATA 23-24'!$Y$297,'PCN DES MetricDATA 23-24'!$D:$D,'PCN DES MetricDATA 23-24'!$Y$296,'PCN DES MetricDATA 23-24'!$E:$E,'PCN DES MetricDATA 23-24'!AK$164)</f>
        <v>344518</v>
      </c>
      <c r="AL307">
        <f>SUMIFS('PCN DES MetricDATA 23-24'!$F:$F,'PCN DES MetricDATA 23-24'!$B:$B,'PCN DES MetricDATA 23-24'!$S307,'PCN DES MetricDATA 23-24'!$C:$C,'PCN DES MetricDATA 23-24'!$Y$297,'PCN DES MetricDATA 23-24'!$D:$D,'PCN DES MetricDATA 23-24'!$Y$296,'PCN DES MetricDATA 23-24'!$E:$E,'PCN DES MetricDATA 23-24'!AL$164)</f>
        <v>347742</v>
      </c>
      <c r="AM307">
        <f>SUMIFS('PCN DES MetricDATA 23-24'!$F:$F,'PCN DES MetricDATA 23-24'!$B:$B,'PCN DES MetricDATA 23-24'!$S307,'PCN DES MetricDATA 23-24'!$C:$C,'PCN DES MetricDATA 23-24'!$Y$297,'PCN DES MetricDATA 23-24'!$D:$D,'PCN DES MetricDATA 23-24'!$Y$296,'PCN DES MetricDATA 23-24'!$E:$E,'PCN DES MetricDATA 23-24'!AM$164)</f>
        <v>337926</v>
      </c>
      <c r="AN307">
        <f>SUMIFS('PCN DES MetricDATA 23-24'!$F:$F,'PCN DES MetricDATA 23-24'!$B:$B,'PCN DES MetricDATA 23-24'!$S307,'PCN DES MetricDATA 23-24'!$C:$C,'PCN DES MetricDATA 23-24'!$Y$297,'PCN DES MetricDATA 23-24'!$D:$D,'PCN DES MetricDATA 23-24'!$Y$296,'PCN DES MetricDATA 23-24'!$E:$E,'PCN DES MetricDATA 23-24'!AN$164)</f>
        <v>336758</v>
      </c>
      <c r="AO307">
        <f>SUMIFS('PCN DES MetricDATA 23-24'!$F:$F,'PCN DES MetricDATA 23-24'!$B:$B,'PCN DES MetricDATA 23-24'!$S307,'PCN DES MetricDATA 23-24'!$C:$C,'PCN DES MetricDATA 23-24'!$Y$297,'PCN DES MetricDATA 23-24'!$D:$D,'PCN DES MetricDATA 23-24'!$Y$296,'PCN DES MetricDATA 23-24'!$E:$E,'PCN DES MetricDATA 23-24'!AO$164)</f>
        <v>336075</v>
      </c>
      <c r="AP307">
        <f>SUMIFS('PCN DES MetricDATA 23-24'!$F:$F,'PCN DES MetricDATA 23-24'!$B:$B,'PCN DES MetricDATA 23-24'!$S307,'PCN DES MetricDATA 23-24'!$C:$C,'PCN DES MetricDATA 23-24'!$Y$297,'PCN DES MetricDATA 23-24'!$D:$D,'PCN DES MetricDATA 23-24'!$Y$296,'PCN DES MetricDATA 23-24'!$E:$E,'PCN DES MetricDATA 23-24'!AP$164)</f>
        <v>334083</v>
      </c>
      <c r="AQ307">
        <f>SUMIFS('PCN DES MetricDATA 23-24'!$F:$F,'PCN DES MetricDATA 23-24'!$B:$B,'PCN DES MetricDATA 23-24'!$S307,'PCN DES MetricDATA 23-24'!$C:$C,'PCN DES MetricDATA 23-24'!$Y$297,'PCN DES MetricDATA 23-24'!$D:$D,'PCN DES MetricDATA 23-24'!$Y$296,'PCN DES MetricDATA 23-24'!$E:$E,'PCN DES MetricDATA 23-24'!AQ$164)</f>
        <v>340791</v>
      </c>
    </row>
    <row r="308" spans="1:49" x14ac:dyDescent="0.35">
      <c r="A308" t="s">
        <v>648</v>
      </c>
      <c r="B308" t="s">
        <v>654</v>
      </c>
      <c r="C308" t="s">
        <v>1376</v>
      </c>
      <c r="D308" t="s">
        <v>564</v>
      </c>
      <c r="E308" s="2">
        <v>45230</v>
      </c>
      <c r="F308">
        <v>5727</v>
      </c>
      <c r="G308" t="str">
        <f>VLOOKUP($C308,'[1]LKUP PCNDES'!$F$2:$H$12,2,FALSE)</f>
        <v>Permanent care home residents aged 18 years or over who received a psychosocial assessment</v>
      </c>
      <c r="H308" t="str">
        <f>VLOOKUP($C308,'[1]LKUP PCNDES'!$F$2:$H$12,3,FALSE)</f>
        <v>PSY_ASSESS</v>
      </c>
      <c r="I308" t="str">
        <f>VLOOKUP($B308,'[1]LKUP PCNDES'!$C$17:$H$60,4,FALSE)</f>
        <v>NHS South East London ICB</v>
      </c>
      <c r="J308" t="str">
        <f>VLOOKUP($B308,'[1]LKUP PCNDES'!$C$17:$H$60,6,FALSE)</f>
        <v>SEL</v>
      </c>
    </row>
    <row r="309" spans="1:49" x14ac:dyDescent="0.35">
      <c r="A309" t="s">
        <v>648</v>
      </c>
      <c r="B309" t="s">
        <v>654</v>
      </c>
      <c r="C309" t="s">
        <v>1376</v>
      </c>
      <c r="D309" t="s">
        <v>564</v>
      </c>
      <c r="E309" s="2">
        <v>45260</v>
      </c>
      <c r="F309">
        <v>5628</v>
      </c>
      <c r="G309" t="str">
        <f>VLOOKUP($C309,'[1]LKUP PCNDES'!$F$2:$H$12,2,FALSE)</f>
        <v>Permanent care home residents aged 18 years or over who received a psychosocial assessment</v>
      </c>
      <c r="H309" t="str">
        <f>VLOOKUP($C309,'[1]LKUP PCNDES'!$F$2:$H$12,3,FALSE)</f>
        <v>PSY_ASSESS</v>
      </c>
      <c r="I309" t="str">
        <f>VLOOKUP($B309,'[1]LKUP PCNDES'!$C$17:$H$60,4,FALSE)</f>
        <v>NHS South East London ICB</v>
      </c>
      <c r="J309" t="str">
        <f>VLOOKUP($B309,'[1]LKUP PCNDES'!$C$17:$H$60,6,FALSE)</f>
        <v>SEL</v>
      </c>
    </row>
    <row r="310" spans="1:49" x14ac:dyDescent="0.35">
      <c r="A310" t="s">
        <v>648</v>
      </c>
      <c r="B310" t="s">
        <v>654</v>
      </c>
      <c r="C310" t="s">
        <v>1376</v>
      </c>
      <c r="D310" t="s">
        <v>564</v>
      </c>
      <c r="E310" s="2">
        <v>45291</v>
      </c>
      <c r="F310">
        <v>5779</v>
      </c>
      <c r="G310" t="str">
        <f>VLOOKUP($C310,'[1]LKUP PCNDES'!$F$2:$H$12,2,FALSE)</f>
        <v>Permanent care home residents aged 18 years or over who received a psychosocial assessment</v>
      </c>
      <c r="H310" t="str">
        <f>VLOOKUP($C310,'[1]LKUP PCNDES'!$F$2:$H$12,3,FALSE)</f>
        <v>PSY_ASSESS</v>
      </c>
      <c r="I310" t="str">
        <f>VLOOKUP($B310,'[1]LKUP PCNDES'!$C$17:$H$60,4,FALSE)</f>
        <v>NHS South East London ICB</v>
      </c>
      <c r="J310" t="str">
        <f>VLOOKUP($B310,'[1]LKUP PCNDES'!$C$17:$H$60,6,FALSE)</f>
        <v>SEL</v>
      </c>
      <c r="S310" t="s">
        <v>1511</v>
      </c>
      <c r="U310" t="str">
        <f>AB277</f>
        <v>FALLS</v>
      </c>
    </row>
    <row r="311" spans="1:49" x14ac:dyDescent="0.35">
      <c r="A311" t="s">
        <v>648</v>
      </c>
      <c r="B311" t="s">
        <v>654</v>
      </c>
      <c r="C311" t="s">
        <v>1376</v>
      </c>
      <c r="D311" t="s">
        <v>564</v>
      </c>
      <c r="E311" s="2">
        <v>45322</v>
      </c>
      <c r="F311">
        <v>5772</v>
      </c>
      <c r="G311" t="str">
        <f>VLOOKUP($C311,'[1]LKUP PCNDES'!$F$2:$H$12,2,FALSE)</f>
        <v>Permanent care home residents aged 18 years or over who received a psychosocial assessment</v>
      </c>
      <c r="H311" t="str">
        <f>VLOOKUP($C311,'[1]LKUP PCNDES'!$F$2:$H$12,3,FALSE)</f>
        <v>PSY_ASSESS</v>
      </c>
      <c r="I311" t="str">
        <f>VLOOKUP($B311,'[1]LKUP PCNDES'!$C$17:$H$60,4,FALSE)</f>
        <v>NHS South East London ICB</v>
      </c>
      <c r="J311" t="str">
        <f>VLOOKUP($B311,'[1]LKUP PCNDES'!$C$17:$H$60,6,FALSE)</f>
        <v>SEL</v>
      </c>
      <c r="S311" s="7" t="s">
        <v>638</v>
      </c>
      <c r="T311" s="7"/>
      <c r="U311" s="7"/>
      <c r="V311" s="7"/>
      <c r="W311" s="7"/>
      <c r="X311" s="7"/>
      <c r="Y311" s="94" t="s">
        <v>648</v>
      </c>
      <c r="Z311" s="7"/>
      <c r="AA311" s="7"/>
    </row>
    <row r="312" spans="1:49" x14ac:dyDescent="0.35">
      <c r="A312" t="s">
        <v>648</v>
      </c>
      <c r="B312" t="s">
        <v>654</v>
      </c>
      <c r="C312" t="s">
        <v>1376</v>
      </c>
      <c r="D312" t="s">
        <v>564</v>
      </c>
      <c r="E312" s="2">
        <v>45351</v>
      </c>
      <c r="F312">
        <v>5766</v>
      </c>
      <c r="G312" t="str">
        <f>VLOOKUP($C312,'[1]LKUP PCNDES'!$F$2:$H$12,2,FALSE)</f>
        <v>Permanent care home residents aged 18 years or over who received a psychosocial assessment</v>
      </c>
      <c r="H312" t="str">
        <f>VLOOKUP($C312,'[1]LKUP PCNDES'!$F$2:$H$12,3,FALSE)</f>
        <v>PSY_ASSESS</v>
      </c>
      <c r="I312" t="str">
        <f>VLOOKUP($B312,'[1]LKUP PCNDES'!$C$17:$H$60,4,FALSE)</f>
        <v>NHS South East London ICB</v>
      </c>
      <c r="J312" t="str">
        <f>VLOOKUP($B312,'[1]LKUP PCNDES'!$C$17:$H$60,6,FALSE)</f>
        <v>SEL</v>
      </c>
      <c r="S312" s="7"/>
      <c r="T312" s="7"/>
      <c r="U312" s="7"/>
      <c r="V312" s="7"/>
      <c r="W312" s="7"/>
      <c r="X312" s="7"/>
      <c r="Y312" s="94" t="s">
        <v>659</v>
      </c>
      <c r="Z312" s="204" t="s">
        <v>1391</v>
      </c>
      <c r="AA312" s="7"/>
    </row>
    <row r="313" spans="1:49" x14ac:dyDescent="0.35">
      <c r="A313" t="s">
        <v>648</v>
      </c>
      <c r="B313" t="s">
        <v>654</v>
      </c>
      <c r="C313" t="s">
        <v>1376</v>
      </c>
      <c r="D313" t="s">
        <v>564</v>
      </c>
      <c r="E313" s="2">
        <v>45382</v>
      </c>
      <c r="F313">
        <v>5852</v>
      </c>
      <c r="G313" t="str">
        <f>VLOOKUP($C313,'[1]LKUP PCNDES'!$F$2:$H$12,2,FALSE)</f>
        <v>Permanent care home residents aged 18 years or over who received a psychosocial assessment</v>
      </c>
      <c r="H313" t="str">
        <f>VLOOKUP($C313,'[1]LKUP PCNDES'!$F$2:$H$12,3,FALSE)</f>
        <v>PSY_ASSESS</v>
      </c>
      <c r="I313" t="str">
        <f>VLOOKUP($B313,'[1]LKUP PCNDES'!$C$17:$H$60,4,FALSE)</f>
        <v>NHS South East London ICB</v>
      </c>
      <c r="J313" t="str">
        <f>VLOOKUP($B313,'[1]LKUP PCNDES'!$C$17:$H$60,6,FALSE)</f>
        <v>SEL</v>
      </c>
      <c r="S313" s="7" t="s">
        <v>640</v>
      </c>
      <c r="T313" s="7"/>
      <c r="U313" s="7"/>
      <c r="V313" s="7"/>
      <c r="W313" s="7"/>
      <c r="X313" s="7"/>
      <c r="Y313" s="94" t="s">
        <v>1373</v>
      </c>
      <c r="Z313" s="7"/>
      <c r="AA313" s="7"/>
    </row>
    <row r="314" spans="1:49" x14ac:dyDescent="0.35">
      <c r="A314" t="s">
        <v>648</v>
      </c>
      <c r="B314" t="s">
        <v>654</v>
      </c>
      <c r="C314" t="s">
        <v>1376</v>
      </c>
      <c r="D314" t="s">
        <v>563</v>
      </c>
      <c r="E314" s="2">
        <v>45046</v>
      </c>
      <c r="F314">
        <v>32</v>
      </c>
      <c r="G314" t="str">
        <f>VLOOKUP($C314,'[1]LKUP PCNDES'!$F$2:$H$12,2,FALSE)</f>
        <v>Permanent care home residents aged 18 years or over who received a psychosocial assessment</v>
      </c>
      <c r="H314" t="str">
        <f>VLOOKUP($C314,'[1]LKUP PCNDES'!$F$2:$H$12,3,FALSE)</f>
        <v>PSY_ASSESS</v>
      </c>
      <c r="I314" t="str">
        <f>VLOOKUP($B314,'[1]LKUP PCNDES'!$C$17:$H$60,4,FALSE)</f>
        <v>NHS South East London ICB</v>
      </c>
      <c r="J314" t="str">
        <f>VLOOKUP($B314,'[1]LKUP PCNDES'!$C$17:$H$60,6,FALSE)</f>
        <v>SEL</v>
      </c>
      <c r="S314" s="7"/>
      <c r="T314" s="7"/>
      <c r="U314" s="7"/>
      <c r="V314" s="7"/>
      <c r="W314" s="7"/>
      <c r="X314" s="7"/>
      <c r="Y314" s="7"/>
      <c r="Z314" s="7"/>
      <c r="AA314" s="7"/>
    </row>
    <row r="315" spans="1:49" x14ac:dyDescent="0.35">
      <c r="A315" t="s">
        <v>648</v>
      </c>
      <c r="B315" t="s">
        <v>654</v>
      </c>
      <c r="C315" t="s">
        <v>1376</v>
      </c>
      <c r="D315" t="s">
        <v>563</v>
      </c>
      <c r="E315" s="2">
        <v>45077</v>
      </c>
      <c r="F315">
        <v>58</v>
      </c>
      <c r="G315" t="str">
        <f>VLOOKUP($C315,'[1]LKUP PCNDES'!$F$2:$H$12,2,FALSE)</f>
        <v>Permanent care home residents aged 18 years or over who received a psychosocial assessment</v>
      </c>
      <c r="H315" t="str">
        <f>VLOOKUP($C315,'[1]LKUP PCNDES'!$F$2:$H$12,3,FALSE)</f>
        <v>PSY_ASSESS</v>
      </c>
      <c r="I315" t="str">
        <f>VLOOKUP($B315,'[1]LKUP PCNDES'!$C$17:$H$60,4,FALSE)</f>
        <v>NHS South East London ICB</v>
      </c>
      <c r="J315" t="str">
        <f>VLOOKUP($B315,'[1]LKUP PCNDES'!$C$17:$H$60,6,FALSE)</f>
        <v>SEL</v>
      </c>
      <c r="S315" s="7" t="s">
        <v>649</v>
      </c>
      <c r="T315" s="7"/>
      <c r="U315" s="7"/>
      <c r="V315" s="7"/>
      <c r="W315" s="7"/>
      <c r="X315" s="7" t="s">
        <v>642</v>
      </c>
      <c r="Y315" s="7"/>
      <c r="Z315" s="7"/>
      <c r="AA315" s="7"/>
    </row>
    <row r="316" spans="1:49" x14ac:dyDescent="0.35">
      <c r="A316" t="s">
        <v>648</v>
      </c>
      <c r="B316" t="s">
        <v>654</v>
      </c>
      <c r="C316" t="s">
        <v>1376</v>
      </c>
      <c r="D316" t="s">
        <v>563</v>
      </c>
      <c r="E316" s="2">
        <v>45107</v>
      </c>
      <c r="F316">
        <v>119</v>
      </c>
      <c r="G316" t="str">
        <f>VLOOKUP($C316,'[1]LKUP PCNDES'!$F$2:$H$12,2,FALSE)</f>
        <v>Permanent care home residents aged 18 years or over who received a psychosocial assessment</v>
      </c>
      <c r="H316" t="str">
        <f>VLOOKUP($C316,'[1]LKUP PCNDES'!$F$2:$H$12,3,FALSE)</f>
        <v>PSY_ASSESS</v>
      </c>
      <c r="I316" t="str">
        <f>VLOOKUP($B316,'[1]LKUP PCNDES'!$C$17:$H$60,4,FALSE)</f>
        <v>NHS South East London ICB</v>
      </c>
      <c r="J316" t="str">
        <f>VLOOKUP($B316,'[1]LKUP PCNDES'!$C$17:$H$60,6,FALSE)</f>
        <v>SEL</v>
      </c>
      <c r="S316" s="7" t="s">
        <v>639</v>
      </c>
      <c r="T316" s="103">
        <v>44681</v>
      </c>
      <c r="U316" s="103">
        <v>44712</v>
      </c>
      <c r="V316" s="103">
        <v>44742</v>
      </c>
      <c r="W316" s="103">
        <v>44773</v>
      </c>
      <c r="X316" s="103">
        <f t="shared" ref="X316:AQ316" si="50">EOMONTH(W316,1)</f>
        <v>44804</v>
      </c>
      <c r="Y316" s="103">
        <f t="shared" si="50"/>
        <v>44834</v>
      </c>
      <c r="Z316" s="103">
        <f t="shared" si="50"/>
        <v>44865</v>
      </c>
      <c r="AA316" s="103">
        <f t="shared" si="50"/>
        <v>44895</v>
      </c>
      <c r="AB316" s="103">
        <f t="shared" si="50"/>
        <v>44926</v>
      </c>
      <c r="AC316" s="103">
        <f t="shared" si="50"/>
        <v>44957</v>
      </c>
      <c r="AD316" s="103">
        <f t="shared" si="50"/>
        <v>44985</v>
      </c>
      <c r="AE316" s="103">
        <f t="shared" si="50"/>
        <v>45016</v>
      </c>
      <c r="AF316" s="103">
        <f t="shared" si="50"/>
        <v>45046</v>
      </c>
      <c r="AG316" s="103">
        <f t="shared" si="50"/>
        <v>45077</v>
      </c>
      <c r="AH316" s="103">
        <f t="shared" si="50"/>
        <v>45107</v>
      </c>
      <c r="AI316" s="103">
        <f t="shared" si="50"/>
        <v>45138</v>
      </c>
      <c r="AJ316" s="103">
        <f t="shared" si="50"/>
        <v>45169</v>
      </c>
      <c r="AK316" s="103">
        <f t="shared" si="50"/>
        <v>45199</v>
      </c>
      <c r="AL316" s="103">
        <f t="shared" si="50"/>
        <v>45230</v>
      </c>
      <c r="AM316" s="103">
        <f t="shared" si="50"/>
        <v>45260</v>
      </c>
      <c r="AN316" s="103">
        <f t="shared" si="50"/>
        <v>45291</v>
      </c>
      <c r="AO316" s="103">
        <f t="shared" si="50"/>
        <v>45322</v>
      </c>
      <c r="AP316" s="103">
        <f t="shared" si="50"/>
        <v>45351</v>
      </c>
      <c r="AQ316" s="103">
        <f t="shared" si="50"/>
        <v>45382</v>
      </c>
      <c r="AR316" s="103"/>
      <c r="AS316" s="103"/>
      <c r="AT316" s="103"/>
      <c r="AU316" s="103"/>
      <c r="AV316" s="103"/>
      <c r="AW316" s="103"/>
    </row>
    <row r="317" spans="1:49" x14ac:dyDescent="0.35">
      <c r="A317" t="s">
        <v>648</v>
      </c>
      <c r="B317" t="s">
        <v>654</v>
      </c>
      <c r="C317" t="s">
        <v>1376</v>
      </c>
      <c r="D317" t="s">
        <v>563</v>
      </c>
      <c r="E317" s="2">
        <v>45138</v>
      </c>
      <c r="F317">
        <v>170</v>
      </c>
      <c r="G317" t="str">
        <f>VLOOKUP($C317,'[1]LKUP PCNDES'!$F$2:$H$12,2,FALSE)</f>
        <v>Permanent care home residents aged 18 years or over who received a psychosocial assessment</v>
      </c>
      <c r="H317" t="str">
        <f>VLOOKUP($C317,'[1]LKUP PCNDES'!$F$2:$H$12,3,FALSE)</f>
        <v>PSY_ASSESS</v>
      </c>
      <c r="I317" t="str">
        <f>VLOOKUP($B317,'[1]LKUP PCNDES'!$C$17:$H$60,4,FALSE)</f>
        <v>NHS South East London ICB</v>
      </c>
      <c r="J317" t="str">
        <f>VLOOKUP($B317,'[1]LKUP PCNDES'!$C$17:$H$60,6,FALSE)</f>
        <v>SEL</v>
      </c>
      <c r="R317" t="s">
        <v>106</v>
      </c>
      <c r="S317" t="s">
        <v>651</v>
      </c>
      <c r="T317" s="203"/>
      <c r="U317" s="203"/>
      <c r="V317" s="203"/>
      <c r="W317" s="203"/>
      <c r="X317" s="203"/>
      <c r="Y317" s="203"/>
      <c r="Z317" s="203"/>
      <c r="AA317" s="203"/>
      <c r="AB317" s="203"/>
      <c r="AC317" s="203"/>
      <c r="AD317" s="203"/>
      <c r="AE317" s="203"/>
      <c r="AF317" s="8">
        <f>AF286/AF301</f>
        <v>1.9565642731363725E-4</v>
      </c>
      <c r="AG317" s="8">
        <f t="shared" ref="AG317:AR317" si="51">AG286/AG301</f>
        <v>2.3017367650136011E-3</v>
      </c>
      <c r="AH317" s="8">
        <f t="shared" si="51"/>
        <v>3.4129692832764505E-3</v>
      </c>
      <c r="AI317" s="8">
        <f t="shared" si="51"/>
        <v>5.4841149773071102E-3</v>
      </c>
      <c r="AJ317" s="8">
        <f t="shared" si="51"/>
        <v>6.1703821656050959E-3</v>
      </c>
      <c r="AK317" s="8">
        <f t="shared" si="51"/>
        <v>6.6702722192175951E-3</v>
      </c>
      <c r="AL317" s="8">
        <f t="shared" si="51"/>
        <v>6.9546120058565156E-3</v>
      </c>
      <c r="AM317" s="8">
        <f t="shared" si="51"/>
        <v>1.0588657573582197E-2</v>
      </c>
      <c r="AN317" s="8">
        <f t="shared" si="51"/>
        <v>1.3633980073413739E-2</v>
      </c>
      <c r="AO317" s="8">
        <f t="shared" si="51"/>
        <v>1.8936133585815116E-2</v>
      </c>
      <c r="AP317" s="8">
        <f t="shared" si="51"/>
        <v>1.6129032258064516E-2</v>
      </c>
      <c r="AQ317" s="8">
        <f t="shared" si="51"/>
        <v>1.6070245195493705E-2</v>
      </c>
      <c r="AR317" s="8" t="e">
        <f t="shared" si="51"/>
        <v>#DIV/0!</v>
      </c>
      <c r="AS317" s="8"/>
      <c r="AT317" s="8"/>
      <c r="AU317" s="8"/>
      <c r="AV317" s="8"/>
      <c r="AW317" s="8"/>
    </row>
    <row r="318" spans="1:49" x14ac:dyDescent="0.35">
      <c r="A318" t="s">
        <v>648</v>
      </c>
      <c r="B318" t="s">
        <v>654</v>
      </c>
      <c r="C318" t="s">
        <v>1376</v>
      </c>
      <c r="D318" t="s">
        <v>563</v>
      </c>
      <c r="E318" s="2">
        <v>45169</v>
      </c>
      <c r="F318">
        <v>195</v>
      </c>
      <c r="G318" t="str">
        <f>VLOOKUP($C318,'[1]LKUP PCNDES'!$F$2:$H$12,2,FALSE)</f>
        <v>Permanent care home residents aged 18 years or over who received a psychosocial assessment</v>
      </c>
      <c r="H318" t="str">
        <f>VLOOKUP($C318,'[1]LKUP PCNDES'!$F$2:$H$12,3,FALSE)</f>
        <v>PSY_ASSESS</v>
      </c>
      <c r="I318" t="str">
        <f>VLOOKUP($B318,'[1]LKUP PCNDES'!$C$17:$H$60,4,FALSE)</f>
        <v>NHS South East London ICB</v>
      </c>
      <c r="J318" t="str">
        <f>VLOOKUP($B318,'[1]LKUP PCNDES'!$C$17:$H$60,6,FALSE)</f>
        <v>SEL</v>
      </c>
      <c r="R318" t="s">
        <v>108</v>
      </c>
      <c r="S318" t="s">
        <v>652</v>
      </c>
      <c r="T318" s="203"/>
      <c r="U318" s="203"/>
      <c r="V318" s="203"/>
      <c r="W318" s="203"/>
      <c r="X318" s="203"/>
      <c r="Y318" s="203"/>
      <c r="Z318" s="203"/>
      <c r="AA318" s="203"/>
      <c r="AB318" s="203"/>
      <c r="AC318" s="203"/>
      <c r="AD318" s="203"/>
      <c r="AE318" s="203"/>
      <c r="AF318" s="8">
        <f t="shared" ref="AF318:AR323" si="52">AF287/AF302</f>
        <v>2.3866348448687352E-3</v>
      </c>
      <c r="AG318" s="8">
        <f t="shared" si="52"/>
        <v>3.5842293906810036E-3</v>
      </c>
      <c r="AH318" s="8">
        <f t="shared" si="52"/>
        <v>6.0444444444444443E-3</v>
      </c>
      <c r="AI318" s="8">
        <f t="shared" si="52"/>
        <v>1.3104303169824685E-2</v>
      </c>
      <c r="AJ318" s="8">
        <f t="shared" si="52"/>
        <v>1.3110594205963206E-2</v>
      </c>
      <c r="AK318" s="8">
        <f t="shared" si="52"/>
        <v>1.6356359839916478E-2</v>
      </c>
      <c r="AL318" s="8">
        <f t="shared" si="52"/>
        <v>1.9756277695716397E-2</v>
      </c>
      <c r="AM318" s="8">
        <f t="shared" si="52"/>
        <v>2.3535952557449964E-2</v>
      </c>
      <c r="AN318" s="8">
        <f t="shared" si="52"/>
        <v>2.4736939265275985E-2</v>
      </c>
      <c r="AO318" s="8">
        <f t="shared" si="52"/>
        <v>2.9297954671088998E-2</v>
      </c>
      <c r="AP318" s="8">
        <f t="shared" si="52"/>
        <v>3.4689429713040322E-2</v>
      </c>
      <c r="AQ318" s="8">
        <f t="shared" si="52"/>
        <v>4.6245919477693145E-2</v>
      </c>
      <c r="AR318" s="8" t="e">
        <f t="shared" si="52"/>
        <v>#DIV/0!</v>
      </c>
      <c r="AS318" s="8"/>
      <c r="AT318" s="8"/>
      <c r="AU318" s="8"/>
      <c r="AV318" s="8"/>
      <c r="AW318" s="8"/>
    </row>
    <row r="319" spans="1:49" x14ac:dyDescent="0.35">
      <c r="A319" t="s">
        <v>648</v>
      </c>
      <c r="B319" t="s">
        <v>654</v>
      </c>
      <c r="C319" t="s">
        <v>1376</v>
      </c>
      <c r="D319" t="s">
        <v>563</v>
      </c>
      <c r="E319" s="2">
        <v>45199</v>
      </c>
      <c r="F319">
        <v>217</v>
      </c>
      <c r="G319" t="str">
        <f>VLOOKUP($C319,'[1]LKUP PCNDES'!$F$2:$H$12,2,FALSE)</f>
        <v>Permanent care home residents aged 18 years or over who received a psychosocial assessment</v>
      </c>
      <c r="H319" t="str">
        <f>VLOOKUP($C319,'[1]LKUP PCNDES'!$F$2:$H$12,3,FALSE)</f>
        <v>PSY_ASSESS</v>
      </c>
      <c r="I319" t="str">
        <f>VLOOKUP($B319,'[1]LKUP PCNDES'!$C$17:$H$60,4,FALSE)</f>
        <v>NHS South East London ICB</v>
      </c>
      <c r="J319" t="str">
        <f>VLOOKUP($B319,'[1]LKUP PCNDES'!$C$17:$H$60,6,FALSE)</f>
        <v>SEL</v>
      </c>
      <c r="R319" t="s">
        <v>110</v>
      </c>
      <c r="S319" t="s">
        <v>653</v>
      </c>
      <c r="T319" s="203"/>
      <c r="U319" s="203"/>
      <c r="V319" s="203"/>
      <c r="W319" s="203"/>
      <c r="X319" s="203"/>
      <c r="Y319" s="203"/>
      <c r="Z319" s="203"/>
      <c r="AA319" s="203"/>
      <c r="AB319" s="203"/>
      <c r="AC319" s="203"/>
      <c r="AD319" s="203"/>
      <c r="AE319" s="203"/>
      <c r="AF319" s="8">
        <f t="shared" si="52"/>
        <v>6.9782538136968515E-3</v>
      </c>
      <c r="AG319" s="8">
        <f t="shared" si="52"/>
        <v>7.605177993527508E-3</v>
      </c>
      <c r="AH319" s="8">
        <f t="shared" si="52"/>
        <v>1.2206721623335448E-2</v>
      </c>
      <c r="AI319" s="8">
        <f t="shared" si="52"/>
        <v>1.5037593984962405E-2</v>
      </c>
      <c r="AJ319" s="8">
        <f t="shared" si="52"/>
        <v>1.7905675459632293E-2</v>
      </c>
      <c r="AK319" s="8">
        <f t="shared" si="52"/>
        <v>1.701294790725685E-2</v>
      </c>
      <c r="AL319" s="8">
        <f t="shared" si="52"/>
        <v>2.2368844544576761E-2</v>
      </c>
      <c r="AM319" s="8">
        <f t="shared" si="52"/>
        <v>3.6689419795221841E-2</v>
      </c>
      <c r="AN319" s="8">
        <f t="shared" si="52"/>
        <v>5.9392499575767858E-2</v>
      </c>
      <c r="AO319" s="8">
        <f t="shared" si="52"/>
        <v>6.8909090909090906E-2</v>
      </c>
      <c r="AP319" s="8">
        <f t="shared" si="52"/>
        <v>0.09</v>
      </c>
      <c r="AQ319" s="8">
        <f t="shared" si="52"/>
        <v>9.4817255841821449E-2</v>
      </c>
      <c r="AR319" s="8" t="e">
        <f t="shared" si="52"/>
        <v>#DIV/0!</v>
      </c>
      <c r="AS319" s="8"/>
      <c r="AT319" s="8"/>
      <c r="AU319" s="8"/>
      <c r="AV319" s="8"/>
      <c r="AW319" s="8"/>
    </row>
    <row r="320" spans="1:49" x14ac:dyDescent="0.35">
      <c r="A320" t="s">
        <v>648</v>
      </c>
      <c r="B320" t="s">
        <v>654</v>
      </c>
      <c r="C320" t="s">
        <v>1376</v>
      </c>
      <c r="D320" t="s">
        <v>563</v>
      </c>
      <c r="E320" s="2">
        <v>45230</v>
      </c>
      <c r="F320">
        <v>223</v>
      </c>
      <c r="G320" t="str">
        <f>VLOOKUP($C320,'[1]LKUP PCNDES'!$F$2:$H$12,2,FALSE)</f>
        <v>Permanent care home residents aged 18 years or over who received a psychosocial assessment</v>
      </c>
      <c r="H320" t="str">
        <f>VLOOKUP($C320,'[1]LKUP PCNDES'!$F$2:$H$12,3,FALSE)</f>
        <v>PSY_ASSESS</v>
      </c>
      <c r="I320" t="str">
        <f>VLOOKUP($B320,'[1]LKUP PCNDES'!$C$17:$H$60,4,FALSE)</f>
        <v>NHS South East London ICB</v>
      </c>
      <c r="J320" t="str">
        <f>VLOOKUP($B320,'[1]LKUP PCNDES'!$C$17:$H$60,6,FALSE)</f>
        <v>SEL</v>
      </c>
      <c r="R320" t="s">
        <v>112</v>
      </c>
      <c r="S320" t="s">
        <v>654</v>
      </c>
      <c r="T320" s="203"/>
      <c r="U320" s="203"/>
      <c r="V320" s="203"/>
      <c r="W320" s="203"/>
      <c r="X320" s="203"/>
      <c r="Y320" s="203"/>
      <c r="Z320" s="203"/>
      <c r="AA320" s="203"/>
      <c r="AB320" s="203"/>
      <c r="AC320" s="203"/>
      <c r="AD320" s="203"/>
      <c r="AE320" s="203"/>
      <c r="AF320" s="8">
        <f t="shared" si="52"/>
        <v>9.8077677520596305E-4</v>
      </c>
      <c r="AG320" s="8">
        <f t="shared" si="52"/>
        <v>2.9054410987849975E-3</v>
      </c>
      <c r="AH320" s="8">
        <f t="shared" si="52"/>
        <v>2.4928092042186003E-3</v>
      </c>
      <c r="AI320" s="8">
        <f t="shared" si="52"/>
        <v>3.3528918692372171E-3</v>
      </c>
      <c r="AJ320" s="8">
        <f t="shared" si="52"/>
        <v>3.0222222222222222E-3</v>
      </c>
      <c r="AK320" s="8">
        <f t="shared" si="52"/>
        <v>3.2143461343258333E-3</v>
      </c>
      <c r="AL320" s="8">
        <f t="shared" si="52"/>
        <v>3.1435557107928748E-3</v>
      </c>
      <c r="AM320" s="8">
        <f t="shared" si="52"/>
        <v>4.2651501688288612E-3</v>
      </c>
      <c r="AN320" s="8">
        <f t="shared" si="52"/>
        <v>4.6728971962616819E-3</v>
      </c>
      <c r="AO320" s="8">
        <f t="shared" si="52"/>
        <v>4.8518454340668862E-3</v>
      </c>
      <c r="AP320" s="8">
        <f t="shared" si="52"/>
        <v>6.5915004336513441E-3</v>
      </c>
      <c r="AQ320" s="8">
        <f t="shared" si="52"/>
        <v>7.3491710818663477E-3</v>
      </c>
      <c r="AR320" s="8" t="e">
        <f t="shared" si="52"/>
        <v>#DIV/0!</v>
      </c>
      <c r="AS320" s="8"/>
      <c r="AT320" s="8"/>
      <c r="AU320" s="8"/>
      <c r="AV320" s="8"/>
      <c r="AW320" s="8"/>
    </row>
    <row r="321" spans="1:49" x14ac:dyDescent="0.35">
      <c r="A321" t="s">
        <v>648</v>
      </c>
      <c r="B321" t="s">
        <v>654</v>
      </c>
      <c r="C321" t="s">
        <v>1376</v>
      </c>
      <c r="D321" t="s">
        <v>563</v>
      </c>
      <c r="E321" s="2">
        <v>45260</v>
      </c>
      <c r="F321">
        <v>216</v>
      </c>
      <c r="G321" t="str">
        <f>VLOOKUP($C321,'[1]LKUP PCNDES'!$F$2:$H$12,2,FALSE)</f>
        <v>Permanent care home residents aged 18 years or over who received a psychosocial assessment</v>
      </c>
      <c r="H321" t="str">
        <f>VLOOKUP($C321,'[1]LKUP PCNDES'!$F$2:$H$12,3,FALSE)</f>
        <v>PSY_ASSESS</v>
      </c>
      <c r="I321" t="str">
        <f>VLOOKUP($B321,'[1]LKUP PCNDES'!$C$17:$H$60,4,FALSE)</f>
        <v>NHS South East London ICB</v>
      </c>
      <c r="J321" t="str">
        <f>VLOOKUP($B321,'[1]LKUP PCNDES'!$C$17:$H$60,6,FALSE)</f>
        <v>SEL</v>
      </c>
      <c r="R321" t="s">
        <v>114</v>
      </c>
      <c r="S321" t="s">
        <v>656</v>
      </c>
      <c r="T321" s="203"/>
      <c r="U321" s="203"/>
      <c r="V321" s="203"/>
      <c r="W321" s="203"/>
      <c r="X321" s="203"/>
      <c r="Y321" s="203"/>
      <c r="Z321" s="203"/>
      <c r="AA321" s="203"/>
      <c r="AB321" s="203"/>
      <c r="AC321" s="203"/>
      <c r="AD321" s="203"/>
      <c r="AE321" s="203"/>
      <c r="AF321" s="8">
        <f t="shared" si="52"/>
        <v>2.9719784885366544E-3</v>
      </c>
      <c r="AG321" s="8">
        <f t="shared" si="52"/>
        <v>4.3412923693437969E-3</v>
      </c>
      <c r="AH321" s="8">
        <f t="shared" si="52"/>
        <v>5.201012088838909E-3</v>
      </c>
      <c r="AI321" s="8">
        <f t="shared" si="52"/>
        <v>9.5365817314856209E-3</v>
      </c>
      <c r="AJ321" s="8">
        <f t="shared" si="52"/>
        <v>1.0872595483691107E-2</v>
      </c>
      <c r="AK321" s="8">
        <f t="shared" si="52"/>
        <v>1.2200081333875559E-2</v>
      </c>
      <c r="AL321" s="8">
        <f t="shared" si="52"/>
        <v>5.7743893830297897E-2</v>
      </c>
      <c r="AM321" s="8">
        <f t="shared" si="52"/>
        <v>6.4995751911639768E-2</v>
      </c>
      <c r="AN321" s="8">
        <f t="shared" si="52"/>
        <v>7.37566732228154E-2</v>
      </c>
      <c r="AO321" s="8">
        <f t="shared" si="52"/>
        <v>9.355655599324704E-2</v>
      </c>
      <c r="AP321" s="8">
        <f t="shared" si="52"/>
        <v>0.10324400564174895</v>
      </c>
      <c r="AQ321" s="8">
        <f t="shared" si="52"/>
        <v>0.11605007736671824</v>
      </c>
      <c r="AR321" s="8" t="e">
        <f t="shared" si="52"/>
        <v>#DIV/0!</v>
      </c>
      <c r="AS321" s="8"/>
      <c r="AT321" s="8"/>
      <c r="AU321" s="8"/>
      <c r="AV321" s="8"/>
      <c r="AW321" s="8"/>
    </row>
    <row r="322" spans="1:49" x14ac:dyDescent="0.35">
      <c r="A322" t="s">
        <v>648</v>
      </c>
      <c r="B322" t="s">
        <v>654</v>
      </c>
      <c r="C322" t="s">
        <v>1376</v>
      </c>
      <c r="D322" t="s">
        <v>563</v>
      </c>
      <c r="E322" s="2">
        <v>45291</v>
      </c>
      <c r="F322">
        <v>244</v>
      </c>
      <c r="G322" t="str">
        <f>VLOOKUP($C322,'[1]LKUP PCNDES'!$F$2:$H$12,2,FALSE)</f>
        <v>Permanent care home residents aged 18 years or over who received a psychosocial assessment</v>
      </c>
      <c r="H322" t="str">
        <f>VLOOKUP($C322,'[1]LKUP PCNDES'!$F$2:$H$12,3,FALSE)</f>
        <v>PSY_ASSESS</v>
      </c>
      <c r="I322" t="str">
        <f>VLOOKUP($B322,'[1]LKUP PCNDES'!$C$17:$H$60,4,FALSE)</f>
        <v>NHS South East London ICB</v>
      </c>
      <c r="J322" t="str">
        <f>VLOOKUP($B322,'[1]LKUP PCNDES'!$C$17:$H$60,6,FALSE)</f>
        <v>SEL</v>
      </c>
      <c r="R322" t="s">
        <v>95</v>
      </c>
      <c r="S322" t="s">
        <v>95</v>
      </c>
      <c r="T322" s="203"/>
      <c r="U322" s="203"/>
      <c r="V322" s="203"/>
      <c r="W322" s="203"/>
      <c r="X322" s="203"/>
      <c r="Y322" s="203"/>
      <c r="Z322" s="203"/>
      <c r="AA322" s="203"/>
      <c r="AB322" s="203"/>
      <c r="AC322" s="203"/>
      <c r="AD322" s="203"/>
      <c r="AE322" s="203"/>
      <c r="AF322" s="8">
        <f t="shared" si="52"/>
        <v>2.8735632183908046E-3</v>
      </c>
      <c r="AG322" s="8">
        <f t="shared" si="52"/>
        <v>4.3702971802082541E-3</v>
      </c>
      <c r="AH322" s="8">
        <f t="shared" si="52"/>
        <v>6.0604008667388947E-3</v>
      </c>
      <c r="AI322" s="8">
        <f t="shared" si="52"/>
        <v>9.6868273036594676E-3</v>
      </c>
      <c r="AJ322" s="8">
        <f t="shared" si="52"/>
        <v>1.041413545318846E-2</v>
      </c>
      <c r="AK322" s="8">
        <f t="shared" si="52"/>
        <v>1.130540609787343E-2</v>
      </c>
      <c r="AL322" s="8">
        <f t="shared" si="52"/>
        <v>2.3776878574056116E-2</v>
      </c>
      <c r="AM322" s="8">
        <f t="shared" si="52"/>
        <v>2.9948843039604295E-2</v>
      </c>
      <c r="AN322" s="8">
        <f t="shared" si="52"/>
        <v>3.7223911518027203E-2</v>
      </c>
      <c r="AO322" s="8">
        <f t="shared" si="52"/>
        <v>4.528110754685126E-2</v>
      </c>
      <c r="AP322" s="8">
        <f t="shared" si="52"/>
        <v>5.1983263598326362E-2</v>
      </c>
      <c r="AQ322" s="8">
        <f t="shared" si="52"/>
        <v>5.9417687423844033E-2</v>
      </c>
      <c r="AR322" s="8" t="e">
        <f t="shared" si="52"/>
        <v>#DIV/0!</v>
      </c>
      <c r="AS322" s="8"/>
      <c r="AT322" s="8"/>
      <c r="AU322" s="8"/>
      <c r="AV322" s="8"/>
      <c r="AW322" s="8"/>
    </row>
    <row r="323" spans="1:49" x14ac:dyDescent="0.35">
      <c r="A323" t="s">
        <v>648</v>
      </c>
      <c r="B323" t="s">
        <v>654</v>
      </c>
      <c r="C323" t="s">
        <v>1376</v>
      </c>
      <c r="D323" t="s">
        <v>563</v>
      </c>
      <c r="E323" s="2">
        <v>45322</v>
      </c>
      <c r="F323">
        <v>275</v>
      </c>
      <c r="G323" t="str">
        <f>VLOOKUP($C323,'[1]LKUP PCNDES'!$F$2:$H$12,2,FALSE)</f>
        <v>Permanent care home residents aged 18 years or over who received a psychosocial assessment</v>
      </c>
      <c r="H323" t="str">
        <f>VLOOKUP($C323,'[1]LKUP PCNDES'!$F$2:$H$12,3,FALSE)</f>
        <v>PSY_ASSESS</v>
      </c>
      <c r="I323" t="str">
        <f>VLOOKUP($B323,'[1]LKUP PCNDES'!$C$17:$H$60,4,FALSE)</f>
        <v>NHS South East London ICB</v>
      </c>
      <c r="J323" t="str">
        <f>VLOOKUP($B323,'[1]LKUP PCNDES'!$C$17:$H$60,6,FALSE)</f>
        <v>SEL</v>
      </c>
      <c r="R323" t="s">
        <v>626</v>
      </c>
      <c r="S323" t="s">
        <v>626</v>
      </c>
      <c r="T323" s="203"/>
      <c r="U323" s="203"/>
      <c r="V323" s="203"/>
      <c r="W323" s="203"/>
      <c r="X323" s="203"/>
      <c r="Y323" s="203"/>
      <c r="Z323" s="203"/>
      <c r="AA323" s="203"/>
      <c r="AB323" s="203"/>
      <c r="AC323" s="203"/>
      <c r="AD323" s="203"/>
      <c r="AE323" s="203"/>
      <c r="AF323" s="8">
        <f t="shared" si="52"/>
        <v>1.3533627687650877E-2</v>
      </c>
      <c r="AG323" s="8">
        <f t="shared" si="52"/>
        <v>2.6757838121474486E-2</v>
      </c>
      <c r="AH323" s="8">
        <f t="shared" si="52"/>
        <v>3.8827559954320516E-2</v>
      </c>
      <c r="AI323" s="8">
        <f t="shared" si="52"/>
        <v>4.9257305121556502E-2</v>
      </c>
      <c r="AJ323" s="8">
        <f t="shared" si="52"/>
        <v>5.850117728220279E-2</v>
      </c>
      <c r="AK323" s="8">
        <f t="shared" si="52"/>
        <v>6.4159202131673823E-2</v>
      </c>
      <c r="AL323" s="8">
        <f t="shared" si="52"/>
        <v>7.6312323504207136E-2</v>
      </c>
      <c r="AM323" s="8">
        <f t="shared" si="52"/>
        <v>8.5279025585483212E-2</v>
      </c>
      <c r="AN323" s="8">
        <f t="shared" si="52"/>
        <v>9.1680078869692774E-2</v>
      </c>
      <c r="AO323" s="8">
        <f t="shared" si="52"/>
        <v>0.10104292196682288</v>
      </c>
      <c r="AP323" s="8">
        <f t="shared" si="52"/>
        <v>0.11070602215617077</v>
      </c>
      <c r="AQ323" s="8">
        <f t="shared" si="52"/>
        <v>0.11813398828020694</v>
      </c>
      <c r="AR323" s="8" t="e">
        <f t="shared" si="52"/>
        <v>#DIV/0!</v>
      </c>
      <c r="AS323" s="8"/>
      <c r="AT323" s="8"/>
      <c r="AU323" s="8"/>
      <c r="AV323" s="8"/>
      <c r="AW323" s="8"/>
    </row>
    <row r="324" spans="1:49" x14ac:dyDescent="0.35">
      <c r="A324" t="s">
        <v>648</v>
      </c>
      <c r="B324" t="s">
        <v>654</v>
      </c>
      <c r="C324" t="s">
        <v>1376</v>
      </c>
      <c r="D324" t="s">
        <v>563</v>
      </c>
      <c r="E324" s="2">
        <v>45351</v>
      </c>
      <c r="F324">
        <v>323</v>
      </c>
      <c r="G324" t="str">
        <f>VLOOKUP($C324,'[1]LKUP PCNDES'!$F$2:$H$12,2,FALSE)</f>
        <v>Permanent care home residents aged 18 years or over who received a psychosocial assessment</v>
      </c>
      <c r="H324" t="str">
        <f>VLOOKUP($C324,'[1]LKUP PCNDES'!$F$2:$H$12,3,FALSE)</f>
        <v>PSY_ASSESS</v>
      </c>
      <c r="I324" t="str">
        <f>VLOOKUP($B324,'[1]LKUP PCNDES'!$C$17:$H$60,4,FALSE)</f>
        <v>NHS South East London ICB</v>
      </c>
      <c r="J324" t="str">
        <f>VLOOKUP($B324,'[1]LKUP PCNDES'!$C$17:$H$60,6,FALSE)</f>
        <v>SEL</v>
      </c>
      <c r="R324" s="11"/>
    </row>
    <row r="325" spans="1:49" x14ac:dyDescent="0.35">
      <c r="A325" t="s">
        <v>648</v>
      </c>
      <c r="B325" t="s">
        <v>654</v>
      </c>
      <c r="C325" t="s">
        <v>1376</v>
      </c>
      <c r="D325" t="s">
        <v>563</v>
      </c>
      <c r="E325" s="2">
        <v>45382</v>
      </c>
      <c r="F325">
        <v>340</v>
      </c>
      <c r="G325" t="str">
        <f>VLOOKUP($C325,'[1]LKUP PCNDES'!$F$2:$H$12,2,FALSE)</f>
        <v>Permanent care home residents aged 18 years or over who received a psychosocial assessment</v>
      </c>
      <c r="H325" t="str">
        <f>VLOOKUP($C325,'[1]LKUP PCNDES'!$F$2:$H$12,3,FALSE)</f>
        <v>PSY_ASSESS</v>
      </c>
      <c r="I325" t="str">
        <f>VLOOKUP($B325,'[1]LKUP PCNDES'!$C$17:$H$60,4,FALSE)</f>
        <v>NHS South East London ICB</v>
      </c>
      <c r="J325" t="str">
        <f>VLOOKUP($B325,'[1]LKUP PCNDES'!$C$17:$H$60,6,FALSE)</f>
        <v>SEL</v>
      </c>
      <c r="R325" s="97" t="s">
        <v>128</v>
      </c>
      <c r="S325" s="97" t="s">
        <v>129</v>
      </c>
      <c r="T325" s="116">
        <f t="shared" ref="T325:AD325" si="53">EOMONTH(U325,-1)</f>
        <v>45046</v>
      </c>
      <c r="U325" s="116">
        <f t="shared" si="53"/>
        <v>45077</v>
      </c>
      <c r="V325" s="116">
        <f t="shared" si="53"/>
        <v>45107</v>
      </c>
      <c r="W325" s="116">
        <f t="shared" si="53"/>
        <v>45138</v>
      </c>
      <c r="X325" s="116">
        <f t="shared" si="53"/>
        <v>45169</v>
      </c>
      <c r="Y325" s="116">
        <f t="shared" si="53"/>
        <v>45199</v>
      </c>
      <c r="Z325" s="116">
        <f t="shared" si="53"/>
        <v>45230</v>
      </c>
      <c r="AA325" s="116">
        <f t="shared" si="53"/>
        <v>45260</v>
      </c>
      <c r="AB325" s="116">
        <f t="shared" si="53"/>
        <v>45291</v>
      </c>
      <c r="AC325" s="116">
        <f t="shared" si="53"/>
        <v>45322</v>
      </c>
      <c r="AD325" s="116">
        <f t="shared" si="53"/>
        <v>45351</v>
      </c>
      <c r="AE325" s="116">
        <f>EOMONTH(AF325,-1)</f>
        <v>45382</v>
      </c>
      <c r="AF325" s="116">
        <f>EOMONTH('[1]Instructions and bed numbers'!$E$1,0)</f>
        <v>45412</v>
      </c>
      <c r="AG325" s="11" t="s">
        <v>130</v>
      </c>
    </row>
    <row r="326" spans="1:49" x14ac:dyDescent="0.35">
      <c r="A326" t="s">
        <v>648</v>
      </c>
      <c r="B326" t="s">
        <v>654</v>
      </c>
      <c r="C326" t="s">
        <v>702</v>
      </c>
      <c r="D326" t="s">
        <v>700</v>
      </c>
      <c r="E326" s="2">
        <v>45046</v>
      </c>
      <c r="F326">
        <v>0</v>
      </c>
      <c r="G326" t="str">
        <f>VLOOKUP($C326,'[1]LKUP PCNDES'!$F$2:$H$12,2,FALSE)</f>
        <v>Permanent care home residents aged 18 years or over who received a Structured Medication Review</v>
      </c>
      <c r="H326" t="str">
        <f>VLOOKUP($C326,'[1]LKUP PCNDES'!$F$2:$H$12,3,FALSE)</f>
        <v>SMR</v>
      </c>
      <c r="I326" t="str">
        <f>VLOOKUP($B326,'[1]LKUP PCNDES'!$C$17:$H$60,4,FALSE)</f>
        <v>NHS South East London ICB</v>
      </c>
      <c r="J326" t="str">
        <f>VLOOKUP($B326,'[1]LKUP PCNDES'!$C$17:$H$60,6,FALSE)</f>
        <v>SEL</v>
      </c>
      <c r="S326" s="97" t="s">
        <v>106</v>
      </c>
      <c r="T326" s="141">
        <f>INDEX($R$316:$AX$323,MATCH($S326,$R$316:$R$323,0),MATCH(T$49,$R$316:$AX$316,0))</f>
        <v>1.9565642731363725E-4</v>
      </c>
      <c r="U326" s="141">
        <f t="shared" ref="U326:AF332" si="54">INDEX($R$316:$AX$323,MATCH($S326,$R$316:$R$323,0),MATCH(U$49,$R$316:$AX$316,0))</f>
        <v>2.3017367650136011E-3</v>
      </c>
      <c r="V326" s="141">
        <f t="shared" si="54"/>
        <v>3.4129692832764505E-3</v>
      </c>
      <c r="W326" s="141">
        <f t="shared" si="54"/>
        <v>5.4841149773071102E-3</v>
      </c>
      <c r="X326" s="141">
        <f t="shared" si="54"/>
        <v>6.1703821656050959E-3</v>
      </c>
      <c r="Y326" s="141">
        <f t="shared" si="54"/>
        <v>6.6702722192175951E-3</v>
      </c>
      <c r="Z326" s="141">
        <f t="shared" si="54"/>
        <v>6.9546120058565156E-3</v>
      </c>
      <c r="AA326" s="141">
        <f t="shared" si="54"/>
        <v>1.0588657573582197E-2</v>
      </c>
      <c r="AB326" s="141">
        <f t="shared" si="54"/>
        <v>1.3633980073413739E-2</v>
      </c>
      <c r="AC326" s="141">
        <f t="shared" si="54"/>
        <v>1.8936133585815116E-2</v>
      </c>
      <c r="AD326" s="141">
        <f t="shared" si="54"/>
        <v>1.6129032258064516E-2</v>
      </c>
      <c r="AE326" s="141">
        <f t="shared" si="54"/>
        <v>1.6070245195493705E-2</v>
      </c>
      <c r="AF326" s="141" t="e">
        <f t="shared" si="54"/>
        <v>#N/A</v>
      </c>
    </row>
    <row r="327" spans="1:49" x14ac:dyDescent="0.35">
      <c r="A327" t="s">
        <v>648</v>
      </c>
      <c r="B327" t="s">
        <v>654</v>
      </c>
      <c r="C327" t="s">
        <v>702</v>
      </c>
      <c r="D327" t="s">
        <v>700</v>
      </c>
      <c r="E327" s="2">
        <v>45077</v>
      </c>
      <c r="F327">
        <v>7</v>
      </c>
      <c r="G327" t="str">
        <f>VLOOKUP($C327,'[1]LKUP PCNDES'!$F$2:$H$12,2,FALSE)</f>
        <v>Permanent care home residents aged 18 years or over who received a Structured Medication Review</v>
      </c>
      <c r="H327" t="str">
        <f>VLOOKUP($C327,'[1]LKUP PCNDES'!$F$2:$H$12,3,FALSE)</f>
        <v>SMR</v>
      </c>
      <c r="I327" t="str">
        <f>VLOOKUP($B327,'[1]LKUP PCNDES'!$C$17:$H$60,4,FALSE)</f>
        <v>NHS South East London ICB</v>
      </c>
      <c r="J327" t="str">
        <f>VLOOKUP($B327,'[1]LKUP PCNDES'!$C$17:$H$60,6,FALSE)</f>
        <v>SEL</v>
      </c>
      <c r="S327" s="97" t="s">
        <v>108</v>
      </c>
      <c r="T327" s="141">
        <f t="shared" ref="T327:T332" si="55">INDEX($R$316:$AX$323,MATCH($S327,$R$316:$R$323,0),MATCH(T$49,$R$316:$AX$316,0))</f>
        <v>2.3866348448687352E-3</v>
      </c>
      <c r="U327" s="141">
        <f t="shared" si="54"/>
        <v>3.5842293906810036E-3</v>
      </c>
      <c r="V327" s="141">
        <f t="shared" si="54"/>
        <v>6.0444444444444443E-3</v>
      </c>
      <c r="W327" s="141">
        <f t="shared" si="54"/>
        <v>1.3104303169824685E-2</v>
      </c>
      <c r="X327" s="141">
        <f t="shared" si="54"/>
        <v>1.3110594205963206E-2</v>
      </c>
      <c r="Y327" s="141">
        <f t="shared" si="54"/>
        <v>1.6356359839916478E-2</v>
      </c>
      <c r="Z327" s="141">
        <f t="shared" si="54"/>
        <v>1.9756277695716397E-2</v>
      </c>
      <c r="AA327" s="141">
        <f t="shared" si="54"/>
        <v>2.3535952557449964E-2</v>
      </c>
      <c r="AB327" s="141">
        <f t="shared" si="54"/>
        <v>2.4736939265275985E-2</v>
      </c>
      <c r="AC327" s="141">
        <f t="shared" si="54"/>
        <v>2.9297954671088998E-2</v>
      </c>
      <c r="AD327" s="141">
        <f t="shared" si="54"/>
        <v>3.4689429713040322E-2</v>
      </c>
      <c r="AE327" s="141">
        <f t="shared" si="54"/>
        <v>4.6245919477693145E-2</v>
      </c>
      <c r="AF327" s="141" t="e">
        <f t="shared" si="54"/>
        <v>#N/A</v>
      </c>
    </row>
    <row r="328" spans="1:49" x14ac:dyDescent="0.35">
      <c r="A328" t="s">
        <v>648</v>
      </c>
      <c r="B328" t="s">
        <v>654</v>
      </c>
      <c r="C328" t="s">
        <v>702</v>
      </c>
      <c r="D328" t="s">
        <v>700</v>
      </c>
      <c r="E328" s="2">
        <v>45107</v>
      </c>
      <c r="F328">
        <v>11</v>
      </c>
      <c r="G328" t="str">
        <f>VLOOKUP($C328,'[1]LKUP PCNDES'!$F$2:$H$12,2,FALSE)</f>
        <v>Permanent care home residents aged 18 years or over who received a Structured Medication Review</v>
      </c>
      <c r="H328" t="str">
        <f>VLOOKUP($C328,'[1]LKUP PCNDES'!$F$2:$H$12,3,FALSE)</f>
        <v>SMR</v>
      </c>
      <c r="I328" t="str">
        <f>VLOOKUP($B328,'[1]LKUP PCNDES'!$C$17:$H$60,4,FALSE)</f>
        <v>NHS South East London ICB</v>
      </c>
      <c r="J328" t="str">
        <f>VLOOKUP($B328,'[1]LKUP PCNDES'!$C$17:$H$60,6,FALSE)</f>
        <v>SEL</v>
      </c>
      <c r="S328" s="97" t="s">
        <v>110</v>
      </c>
      <c r="T328" s="141">
        <f t="shared" si="55"/>
        <v>6.9782538136968515E-3</v>
      </c>
      <c r="U328" s="141">
        <f t="shared" si="54"/>
        <v>7.605177993527508E-3</v>
      </c>
      <c r="V328" s="141">
        <f t="shared" si="54"/>
        <v>1.2206721623335448E-2</v>
      </c>
      <c r="W328" s="141">
        <f t="shared" si="54"/>
        <v>1.5037593984962405E-2</v>
      </c>
      <c r="X328" s="141">
        <f t="shared" si="54"/>
        <v>1.7905675459632293E-2</v>
      </c>
      <c r="Y328" s="141">
        <f t="shared" si="54"/>
        <v>1.701294790725685E-2</v>
      </c>
      <c r="Z328" s="141">
        <f t="shared" si="54"/>
        <v>2.2368844544576761E-2</v>
      </c>
      <c r="AA328" s="141">
        <f t="shared" si="54"/>
        <v>3.6689419795221841E-2</v>
      </c>
      <c r="AB328" s="141">
        <f t="shared" si="54"/>
        <v>5.9392499575767858E-2</v>
      </c>
      <c r="AC328" s="141">
        <f t="shared" si="54"/>
        <v>6.8909090909090906E-2</v>
      </c>
      <c r="AD328" s="141">
        <f t="shared" si="54"/>
        <v>0.09</v>
      </c>
      <c r="AE328" s="141">
        <f t="shared" si="54"/>
        <v>9.4817255841821449E-2</v>
      </c>
      <c r="AF328" s="141" t="e">
        <f t="shared" si="54"/>
        <v>#N/A</v>
      </c>
    </row>
    <row r="329" spans="1:49" x14ac:dyDescent="0.35">
      <c r="A329" t="s">
        <v>648</v>
      </c>
      <c r="B329" t="s">
        <v>654</v>
      </c>
      <c r="C329" t="s">
        <v>702</v>
      </c>
      <c r="D329" t="s">
        <v>700</v>
      </c>
      <c r="E329" s="2">
        <v>45138</v>
      </c>
      <c r="F329">
        <v>11</v>
      </c>
      <c r="G329" t="str">
        <f>VLOOKUP($C329,'[1]LKUP PCNDES'!$F$2:$H$12,2,FALSE)</f>
        <v>Permanent care home residents aged 18 years or over who received a Structured Medication Review</v>
      </c>
      <c r="H329" t="str">
        <f>VLOOKUP($C329,'[1]LKUP PCNDES'!$F$2:$H$12,3,FALSE)</f>
        <v>SMR</v>
      </c>
      <c r="I329" t="str">
        <f>VLOOKUP($B329,'[1]LKUP PCNDES'!$C$17:$H$60,4,FALSE)</f>
        <v>NHS South East London ICB</v>
      </c>
      <c r="J329" t="str">
        <f>VLOOKUP($B329,'[1]LKUP PCNDES'!$C$17:$H$60,6,FALSE)</f>
        <v>SEL</v>
      </c>
      <c r="S329" s="97" t="s">
        <v>112</v>
      </c>
      <c r="T329" s="141">
        <f t="shared" si="55"/>
        <v>9.8077677520596305E-4</v>
      </c>
      <c r="U329" s="141">
        <f t="shared" si="54"/>
        <v>2.9054410987849975E-3</v>
      </c>
      <c r="V329" s="141">
        <f t="shared" si="54"/>
        <v>2.4928092042186003E-3</v>
      </c>
      <c r="W329" s="141">
        <f t="shared" si="54"/>
        <v>3.3528918692372171E-3</v>
      </c>
      <c r="X329" s="141">
        <f t="shared" si="54"/>
        <v>3.0222222222222222E-3</v>
      </c>
      <c r="Y329" s="141">
        <f t="shared" si="54"/>
        <v>3.2143461343258333E-3</v>
      </c>
      <c r="Z329" s="141">
        <f t="shared" si="54"/>
        <v>3.1435557107928748E-3</v>
      </c>
      <c r="AA329" s="141">
        <f t="shared" si="54"/>
        <v>4.2651501688288612E-3</v>
      </c>
      <c r="AB329" s="141">
        <f t="shared" si="54"/>
        <v>4.6728971962616819E-3</v>
      </c>
      <c r="AC329" s="141">
        <f t="shared" si="54"/>
        <v>4.8518454340668862E-3</v>
      </c>
      <c r="AD329" s="141">
        <f t="shared" si="54"/>
        <v>6.5915004336513441E-3</v>
      </c>
      <c r="AE329" s="141">
        <f t="shared" si="54"/>
        <v>7.3491710818663477E-3</v>
      </c>
      <c r="AF329" s="141" t="e">
        <f t="shared" si="54"/>
        <v>#N/A</v>
      </c>
    </row>
    <row r="330" spans="1:49" x14ac:dyDescent="0.35">
      <c r="A330" t="s">
        <v>648</v>
      </c>
      <c r="B330" t="s">
        <v>654</v>
      </c>
      <c r="C330" t="s">
        <v>702</v>
      </c>
      <c r="D330" t="s">
        <v>700</v>
      </c>
      <c r="E330" s="2">
        <v>45169</v>
      </c>
      <c r="F330">
        <v>11</v>
      </c>
      <c r="G330" t="str">
        <f>VLOOKUP($C330,'[1]LKUP PCNDES'!$F$2:$H$12,2,FALSE)</f>
        <v>Permanent care home residents aged 18 years or over who received a Structured Medication Review</v>
      </c>
      <c r="H330" t="str">
        <f>VLOOKUP($C330,'[1]LKUP PCNDES'!$F$2:$H$12,3,FALSE)</f>
        <v>SMR</v>
      </c>
      <c r="I330" t="str">
        <f>VLOOKUP($B330,'[1]LKUP PCNDES'!$C$17:$H$60,4,FALSE)</f>
        <v>NHS South East London ICB</v>
      </c>
      <c r="J330" t="str">
        <f>VLOOKUP($B330,'[1]LKUP PCNDES'!$C$17:$H$60,6,FALSE)</f>
        <v>SEL</v>
      </c>
      <c r="S330" s="97" t="s">
        <v>114</v>
      </c>
      <c r="T330" s="141">
        <f t="shared" si="55"/>
        <v>2.9719784885366544E-3</v>
      </c>
      <c r="U330" s="141">
        <f t="shared" si="54"/>
        <v>4.3412923693437969E-3</v>
      </c>
      <c r="V330" s="141">
        <f t="shared" si="54"/>
        <v>5.201012088838909E-3</v>
      </c>
      <c r="W330" s="141">
        <f t="shared" si="54"/>
        <v>9.5365817314856209E-3</v>
      </c>
      <c r="X330" s="141">
        <f t="shared" si="54"/>
        <v>1.0872595483691107E-2</v>
      </c>
      <c r="Y330" s="141">
        <f t="shared" si="54"/>
        <v>1.2200081333875559E-2</v>
      </c>
      <c r="Z330" s="141">
        <f t="shared" si="54"/>
        <v>5.7743893830297897E-2</v>
      </c>
      <c r="AA330" s="141">
        <f t="shared" si="54"/>
        <v>6.4995751911639768E-2</v>
      </c>
      <c r="AB330" s="141">
        <f t="shared" si="54"/>
        <v>7.37566732228154E-2</v>
      </c>
      <c r="AC330" s="141">
        <f t="shared" si="54"/>
        <v>9.355655599324704E-2</v>
      </c>
      <c r="AD330" s="141">
        <f t="shared" si="54"/>
        <v>0.10324400564174895</v>
      </c>
      <c r="AE330" s="141">
        <f t="shared" si="54"/>
        <v>0.11605007736671824</v>
      </c>
      <c r="AF330" s="141" t="e">
        <f t="shared" si="54"/>
        <v>#N/A</v>
      </c>
    </row>
    <row r="331" spans="1:49" x14ac:dyDescent="0.35">
      <c r="A331" t="s">
        <v>648</v>
      </c>
      <c r="B331" t="s">
        <v>654</v>
      </c>
      <c r="C331" t="s">
        <v>702</v>
      </c>
      <c r="D331" t="s">
        <v>700</v>
      </c>
      <c r="E331" s="2">
        <v>45199</v>
      </c>
      <c r="F331">
        <v>11</v>
      </c>
      <c r="G331" t="str">
        <f>VLOOKUP($C331,'[1]LKUP PCNDES'!$F$2:$H$12,2,FALSE)</f>
        <v>Permanent care home residents aged 18 years or over who received a Structured Medication Review</v>
      </c>
      <c r="H331" t="str">
        <f>VLOOKUP($C331,'[1]LKUP PCNDES'!$F$2:$H$12,3,FALSE)</f>
        <v>SMR</v>
      </c>
      <c r="I331" t="str">
        <f>VLOOKUP($B331,'[1]LKUP PCNDES'!$C$17:$H$60,4,FALSE)</f>
        <v>NHS South East London ICB</v>
      </c>
      <c r="J331" t="str">
        <f>VLOOKUP($B331,'[1]LKUP PCNDES'!$C$17:$H$60,6,FALSE)</f>
        <v>SEL</v>
      </c>
      <c r="S331" s="97" t="s">
        <v>95</v>
      </c>
      <c r="T331" s="141">
        <f t="shared" si="55"/>
        <v>2.8735632183908046E-3</v>
      </c>
      <c r="U331" s="141">
        <f t="shared" si="54"/>
        <v>4.3702971802082541E-3</v>
      </c>
      <c r="V331" s="141">
        <f t="shared" si="54"/>
        <v>6.0604008667388947E-3</v>
      </c>
      <c r="W331" s="141">
        <f t="shared" si="54"/>
        <v>9.6868273036594676E-3</v>
      </c>
      <c r="X331" s="141">
        <f t="shared" si="54"/>
        <v>1.041413545318846E-2</v>
      </c>
      <c r="Y331" s="141">
        <f t="shared" si="54"/>
        <v>1.130540609787343E-2</v>
      </c>
      <c r="Z331" s="141">
        <f t="shared" si="54"/>
        <v>2.3776878574056116E-2</v>
      </c>
      <c r="AA331" s="141">
        <f t="shared" si="54"/>
        <v>2.9948843039604295E-2</v>
      </c>
      <c r="AB331" s="141">
        <f t="shared" si="54"/>
        <v>3.7223911518027203E-2</v>
      </c>
      <c r="AC331" s="141">
        <f t="shared" si="54"/>
        <v>4.528110754685126E-2</v>
      </c>
      <c r="AD331" s="141">
        <f t="shared" si="54"/>
        <v>5.1983263598326362E-2</v>
      </c>
      <c r="AE331" s="141">
        <f t="shared" si="54"/>
        <v>5.9417687423844033E-2</v>
      </c>
      <c r="AF331" s="141" t="e">
        <f t="shared" si="54"/>
        <v>#N/A</v>
      </c>
    </row>
    <row r="332" spans="1:49" x14ac:dyDescent="0.35">
      <c r="A332" t="s">
        <v>648</v>
      </c>
      <c r="B332" t="s">
        <v>654</v>
      </c>
      <c r="C332" t="s">
        <v>702</v>
      </c>
      <c r="D332" t="s">
        <v>700</v>
      </c>
      <c r="E332" s="2">
        <v>45230</v>
      </c>
      <c r="F332">
        <v>10</v>
      </c>
      <c r="G332" t="str">
        <f>VLOOKUP($C332,'[1]LKUP PCNDES'!$F$2:$H$12,2,FALSE)</f>
        <v>Permanent care home residents aged 18 years or over who received a Structured Medication Review</v>
      </c>
      <c r="H332" t="str">
        <f>VLOOKUP($C332,'[1]LKUP PCNDES'!$F$2:$H$12,3,FALSE)</f>
        <v>SMR</v>
      </c>
      <c r="I332" t="str">
        <f>VLOOKUP($B332,'[1]LKUP PCNDES'!$C$17:$H$60,4,FALSE)</f>
        <v>NHS South East London ICB</v>
      </c>
      <c r="J332" t="str">
        <f>VLOOKUP($B332,'[1]LKUP PCNDES'!$C$17:$H$60,6,FALSE)</f>
        <v>SEL</v>
      </c>
      <c r="S332" s="97" t="s">
        <v>626</v>
      </c>
      <c r="T332" s="141">
        <f t="shared" si="55"/>
        <v>1.3533627687650877E-2</v>
      </c>
      <c r="U332" s="141">
        <f t="shared" si="54"/>
        <v>2.6757838121474486E-2</v>
      </c>
      <c r="V332" s="141">
        <f t="shared" si="54"/>
        <v>3.8827559954320516E-2</v>
      </c>
      <c r="W332" s="141">
        <f t="shared" si="54"/>
        <v>4.9257305121556502E-2</v>
      </c>
      <c r="X332" s="141">
        <f t="shared" si="54"/>
        <v>5.850117728220279E-2</v>
      </c>
      <c r="Y332" s="141">
        <f t="shared" si="54"/>
        <v>6.4159202131673823E-2</v>
      </c>
      <c r="Z332" s="141">
        <f t="shared" si="54"/>
        <v>7.6312323504207136E-2</v>
      </c>
      <c r="AA332" s="141">
        <f t="shared" si="54"/>
        <v>8.5279025585483212E-2</v>
      </c>
      <c r="AB332" s="141">
        <f t="shared" si="54"/>
        <v>9.1680078869692774E-2</v>
      </c>
      <c r="AC332" s="141">
        <f t="shared" si="54"/>
        <v>0.10104292196682288</v>
      </c>
      <c r="AD332" s="141">
        <f t="shared" si="54"/>
        <v>0.11070602215617077</v>
      </c>
      <c r="AE332" s="141">
        <f t="shared" si="54"/>
        <v>0.11813398828020694</v>
      </c>
      <c r="AF332" s="141" t="e">
        <f t="shared" si="54"/>
        <v>#N/A</v>
      </c>
    </row>
    <row r="333" spans="1:49" x14ac:dyDescent="0.35">
      <c r="A333" t="s">
        <v>648</v>
      </c>
      <c r="B333" t="s">
        <v>654</v>
      </c>
      <c r="C333" t="s">
        <v>702</v>
      </c>
      <c r="D333" t="s">
        <v>700</v>
      </c>
      <c r="E333" s="2">
        <v>45260</v>
      </c>
      <c r="F333">
        <v>9</v>
      </c>
      <c r="G333" t="str">
        <f>VLOOKUP($C333,'[1]LKUP PCNDES'!$F$2:$H$12,2,FALSE)</f>
        <v>Permanent care home residents aged 18 years or over who received a Structured Medication Review</v>
      </c>
      <c r="H333" t="str">
        <f>VLOOKUP($C333,'[1]LKUP PCNDES'!$F$2:$H$12,3,FALSE)</f>
        <v>SMR</v>
      </c>
      <c r="I333" t="str">
        <f>VLOOKUP($B333,'[1]LKUP PCNDES'!$C$17:$H$60,4,FALSE)</f>
        <v>NHS South East London ICB</v>
      </c>
      <c r="J333" t="str">
        <f>VLOOKUP($B333,'[1]LKUP PCNDES'!$C$17:$H$60,6,FALSE)</f>
        <v>SEL</v>
      </c>
    </row>
    <row r="334" spans="1:49" x14ac:dyDescent="0.35">
      <c r="A334" t="s">
        <v>648</v>
      </c>
      <c r="B334" t="s">
        <v>654</v>
      </c>
      <c r="C334" t="s">
        <v>702</v>
      </c>
      <c r="D334" t="s">
        <v>700</v>
      </c>
      <c r="E334" s="2">
        <v>45291</v>
      </c>
      <c r="F334">
        <v>9</v>
      </c>
      <c r="G334" t="str">
        <f>VLOOKUP($C334,'[1]LKUP PCNDES'!$F$2:$H$12,2,FALSE)</f>
        <v>Permanent care home residents aged 18 years or over who received a Structured Medication Review</v>
      </c>
      <c r="H334" t="str">
        <f>VLOOKUP($C334,'[1]LKUP PCNDES'!$F$2:$H$12,3,FALSE)</f>
        <v>SMR</v>
      </c>
      <c r="I334" t="str">
        <f>VLOOKUP($B334,'[1]LKUP PCNDES'!$C$17:$H$60,4,FALSE)</f>
        <v>NHS South East London ICB</v>
      </c>
      <c r="J334" t="str">
        <f>VLOOKUP($B334,'[1]LKUP PCNDES'!$C$17:$H$60,6,FALSE)</f>
        <v>SEL</v>
      </c>
    </row>
    <row r="335" spans="1:49" x14ac:dyDescent="0.35">
      <c r="A335" t="s">
        <v>648</v>
      </c>
      <c r="B335" t="s">
        <v>654</v>
      </c>
      <c r="C335" t="s">
        <v>702</v>
      </c>
      <c r="D335" t="s">
        <v>700</v>
      </c>
      <c r="E335" s="2">
        <v>45322</v>
      </c>
      <c r="F335">
        <v>9</v>
      </c>
      <c r="G335" t="str">
        <f>VLOOKUP($C335,'[1]LKUP PCNDES'!$F$2:$H$12,2,FALSE)</f>
        <v>Permanent care home residents aged 18 years or over who received a Structured Medication Review</v>
      </c>
      <c r="H335" t="str">
        <f>VLOOKUP($C335,'[1]LKUP PCNDES'!$F$2:$H$12,3,FALSE)</f>
        <v>SMR</v>
      </c>
      <c r="I335" t="str">
        <f>VLOOKUP($B335,'[1]LKUP PCNDES'!$C$17:$H$60,4,FALSE)</f>
        <v>NHS South East London ICB</v>
      </c>
      <c r="J335" t="str">
        <f>VLOOKUP($B335,'[1]LKUP PCNDES'!$C$17:$H$60,6,FALSE)</f>
        <v>SEL</v>
      </c>
    </row>
    <row r="336" spans="1:49" x14ac:dyDescent="0.35">
      <c r="A336" t="s">
        <v>648</v>
      </c>
      <c r="B336" t="s">
        <v>654</v>
      </c>
      <c r="C336" t="s">
        <v>702</v>
      </c>
      <c r="D336" t="s">
        <v>700</v>
      </c>
      <c r="E336" s="2">
        <v>45351</v>
      </c>
      <c r="F336">
        <v>9</v>
      </c>
      <c r="G336" t="str">
        <f>VLOOKUP($C336,'[1]LKUP PCNDES'!$F$2:$H$12,2,FALSE)</f>
        <v>Permanent care home residents aged 18 years or over who received a Structured Medication Review</v>
      </c>
      <c r="H336" t="str">
        <f>VLOOKUP($C336,'[1]LKUP PCNDES'!$F$2:$H$12,3,FALSE)</f>
        <v>SMR</v>
      </c>
      <c r="I336" t="str">
        <f>VLOOKUP($B336,'[1]LKUP PCNDES'!$C$17:$H$60,4,FALSE)</f>
        <v>NHS South East London ICB</v>
      </c>
      <c r="J336" t="str">
        <f>VLOOKUP($B336,'[1]LKUP PCNDES'!$C$17:$H$60,6,FALSE)</f>
        <v>SEL</v>
      </c>
      <c r="Q336" s="215" t="str">
        <f>AB336</f>
        <v>Theme</v>
      </c>
      <c r="R336" s="200" t="s">
        <v>21</v>
      </c>
      <c r="S336" s="21"/>
      <c r="T336" s="21"/>
      <c r="U336" s="21"/>
      <c r="V336" s="21"/>
      <c r="W336" s="21"/>
      <c r="X336" s="21"/>
      <c r="AB336" s="11" t="s">
        <v>1355</v>
      </c>
    </row>
    <row r="337" spans="1:50" x14ac:dyDescent="0.35">
      <c r="A337" t="s">
        <v>648</v>
      </c>
      <c r="B337" t="s">
        <v>654</v>
      </c>
      <c r="C337" t="s">
        <v>702</v>
      </c>
      <c r="D337" t="s">
        <v>700</v>
      </c>
      <c r="E337" s="2">
        <v>45382</v>
      </c>
      <c r="F337">
        <v>9</v>
      </c>
      <c r="G337" t="str">
        <f>VLOOKUP($C337,'[1]LKUP PCNDES'!$F$2:$H$12,2,FALSE)</f>
        <v>Permanent care home residents aged 18 years or over who received a Structured Medication Review</v>
      </c>
      <c r="H337" t="str">
        <f>VLOOKUP($C337,'[1]LKUP PCNDES'!$F$2:$H$12,3,FALSE)</f>
        <v>SMR</v>
      </c>
      <c r="I337" t="str">
        <f>VLOOKUP($B337,'[1]LKUP PCNDES'!$C$17:$H$60,4,FALSE)</f>
        <v>NHS South East London ICB</v>
      </c>
      <c r="J337" t="str">
        <f>VLOOKUP($B337,'[1]LKUP PCNDES'!$C$17:$H$60,6,FALSE)</f>
        <v>SEL</v>
      </c>
      <c r="Q337" s="215" t="str">
        <f>AB337</f>
        <v>PSY_ASSESS</v>
      </c>
      <c r="R337" s="21" t="s">
        <v>1377</v>
      </c>
      <c r="S337" s="21"/>
      <c r="T337" s="21"/>
      <c r="U337" s="21"/>
      <c r="V337" s="21"/>
      <c r="W337" s="21"/>
      <c r="X337" s="21"/>
      <c r="AB337" t="s">
        <v>1378</v>
      </c>
    </row>
    <row r="338" spans="1:50" x14ac:dyDescent="0.35">
      <c r="A338" t="s">
        <v>648</v>
      </c>
      <c r="B338" t="s">
        <v>654</v>
      </c>
      <c r="C338" t="s">
        <v>702</v>
      </c>
      <c r="D338" t="s">
        <v>564</v>
      </c>
      <c r="E338" s="2">
        <v>45046</v>
      </c>
      <c r="F338">
        <v>3388</v>
      </c>
      <c r="G338" t="str">
        <f>VLOOKUP($C338,'[1]LKUP PCNDES'!$F$2:$H$12,2,FALSE)</f>
        <v>Permanent care home residents aged 18 years or over who received a Structured Medication Review</v>
      </c>
      <c r="H338" t="str">
        <f>VLOOKUP($C338,'[1]LKUP PCNDES'!$F$2:$H$12,3,FALSE)</f>
        <v>SMR</v>
      </c>
      <c r="I338" t="str">
        <f>VLOOKUP($B338,'[1]LKUP PCNDES'!$C$17:$H$60,4,FALSE)</f>
        <v>NHS South East London ICB</v>
      </c>
      <c r="J338" t="str">
        <f>VLOOKUP($B338,'[1]LKUP PCNDES'!$C$17:$H$60,6,FALSE)</f>
        <v>SEL</v>
      </c>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row>
    <row r="339" spans="1:50" ht="15.5" x14ac:dyDescent="0.35">
      <c r="A339" t="s">
        <v>648</v>
      </c>
      <c r="B339" t="s">
        <v>654</v>
      </c>
      <c r="C339" t="s">
        <v>702</v>
      </c>
      <c r="D339" t="s">
        <v>564</v>
      </c>
      <c r="E339" s="2">
        <v>45077</v>
      </c>
      <c r="F339">
        <v>2935</v>
      </c>
      <c r="G339" t="str">
        <f>VLOOKUP($C339,'[1]LKUP PCNDES'!$F$2:$H$12,2,FALSE)</f>
        <v>Permanent care home residents aged 18 years or over who received a Structured Medication Review</v>
      </c>
      <c r="H339" t="str">
        <f>VLOOKUP($C339,'[1]LKUP PCNDES'!$F$2:$H$12,3,FALSE)</f>
        <v>SMR</v>
      </c>
      <c r="I339" t="str">
        <f>VLOOKUP($B339,'[1]LKUP PCNDES'!$C$17:$H$60,4,FALSE)</f>
        <v>NHS South East London ICB</v>
      </c>
      <c r="J339" t="str">
        <f>VLOOKUP($B339,'[1]LKUP PCNDES'!$C$17:$H$60,6,FALSE)</f>
        <v>SEL</v>
      </c>
      <c r="S339" s="17" t="s">
        <v>1371</v>
      </c>
      <c r="T339" s="17"/>
      <c r="U339" s="17"/>
      <c r="V339" s="17"/>
      <c r="W339" s="17"/>
    </row>
    <row r="340" spans="1:50" x14ac:dyDescent="0.35">
      <c r="A340" t="s">
        <v>648</v>
      </c>
      <c r="B340" t="s">
        <v>654</v>
      </c>
      <c r="C340" t="s">
        <v>702</v>
      </c>
      <c r="D340" t="s">
        <v>564</v>
      </c>
      <c r="E340" s="2">
        <v>45107</v>
      </c>
      <c r="F340">
        <v>3589</v>
      </c>
      <c r="G340" t="str">
        <f>VLOOKUP($C340,'[1]LKUP PCNDES'!$F$2:$H$12,2,FALSE)</f>
        <v>Permanent care home residents aged 18 years or over who received a Structured Medication Review</v>
      </c>
      <c r="H340" t="str">
        <f>VLOOKUP($C340,'[1]LKUP PCNDES'!$F$2:$H$12,3,FALSE)</f>
        <v>SMR</v>
      </c>
      <c r="I340" t="str">
        <f>VLOOKUP($B340,'[1]LKUP PCNDES'!$C$17:$H$60,4,FALSE)</f>
        <v>NHS South East London ICB</v>
      </c>
      <c r="J340" t="str">
        <f>VLOOKUP($B340,'[1]LKUP PCNDES'!$C$17:$H$60,6,FALSE)</f>
        <v>SEL</v>
      </c>
      <c r="S340" s="7" t="s">
        <v>638</v>
      </c>
      <c r="T340" s="7"/>
      <c r="U340" s="7"/>
      <c r="V340" s="7"/>
      <c r="W340" s="7"/>
      <c r="X340" s="7"/>
      <c r="Y340" s="94" t="s">
        <v>648</v>
      </c>
      <c r="Z340" s="7"/>
      <c r="AA340" s="7"/>
    </row>
    <row r="341" spans="1:50" x14ac:dyDescent="0.35">
      <c r="A341" t="s">
        <v>648</v>
      </c>
      <c r="B341" t="s">
        <v>654</v>
      </c>
      <c r="C341" t="s">
        <v>702</v>
      </c>
      <c r="D341" t="s">
        <v>564</v>
      </c>
      <c r="E341" s="2">
        <v>45138</v>
      </c>
      <c r="F341">
        <v>3388</v>
      </c>
      <c r="G341" t="str">
        <f>VLOOKUP($C341,'[1]LKUP PCNDES'!$F$2:$H$12,2,FALSE)</f>
        <v>Permanent care home residents aged 18 years or over who received a Structured Medication Review</v>
      </c>
      <c r="H341" t="str">
        <f>VLOOKUP($C341,'[1]LKUP PCNDES'!$F$2:$H$12,3,FALSE)</f>
        <v>SMR</v>
      </c>
      <c r="I341" t="str">
        <f>VLOOKUP($B341,'[1]LKUP PCNDES'!$C$17:$H$60,4,FALSE)</f>
        <v>NHS South East London ICB</v>
      </c>
      <c r="J341" t="str">
        <f>VLOOKUP($B341,'[1]LKUP PCNDES'!$C$17:$H$60,6,FALSE)</f>
        <v>SEL</v>
      </c>
      <c r="S341" s="7" t="s">
        <v>641</v>
      </c>
      <c r="T341" s="7"/>
      <c r="U341" s="7"/>
      <c r="V341" s="7"/>
      <c r="W341" s="7"/>
      <c r="X341" s="7"/>
      <c r="Y341" s="94" t="s">
        <v>563</v>
      </c>
      <c r="Z341" s="7"/>
      <c r="AA341" s="7"/>
    </row>
    <row r="342" spans="1:50" x14ac:dyDescent="0.35">
      <c r="A342" t="s">
        <v>648</v>
      </c>
      <c r="B342" t="s">
        <v>654</v>
      </c>
      <c r="C342" t="s">
        <v>702</v>
      </c>
      <c r="D342" t="s">
        <v>564</v>
      </c>
      <c r="E342" s="2">
        <v>45169</v>
      </c>
      <c r="F342">
        <v>4146</v>
      </c>
      <c r="G342" t="str">
        <f>VLOOKUP($C342,'[1]LKUP PCNDES'!$F$2:$H$12,2,FALSE)</f>
        <v>Permanent care home residents aged 18 years or over who received a Structured Medication Review</v>
      </c>
      <c r="H342" t="str">
        <f>VLOOKUP($C342,'[1]LKUP PCNDES'!$F$2:$H$12,3,FALSE)</f>
        <v>SMR</v>
      </c>
      <c r="I342" t="str">
        <f>VLOOKUP($B342,'[1]LKUP PCNDES'!$C$17:$H$60,4,FALSE)</f>
        <v>NHS South East London ICB</v>
      </c>
      <c r="J342" t="str">
        <f>VLOOKUP($B342,'[1]LKUP PCNDES'!$C$17:$H$60,6,FALSE)</f>
        <v>SEL</v>
      </c>
      <c r="S342" s="7" t="s">
        <v>640</v>
      </c>
      <c r="T342" s="7"/>
      <c r="U342" s="7"/>
      <c r="V342" s="7"/>
      <c r="W342" s="7"/>
      <c r="X342" s="7"/>
      <c r="Y342" s="94" t="s">
        <v>1376</v>
      </c>
      <c r="Z342" s="7"/>
      <c r="AA342" s="7"/>
    </row>
    <row r="343" spans="1:50" x14ac:dyDescent="0.35">
      <c r="A343" t="s">
        <v>648</v>
      </c>
      <c r="B343" t="s">
        <v>654</v>
      </c>
      <c r="C343" t="s">
        <v>702</v>
      </c>
      <c r="D343" t="s">
        <v>564</v>
      </c>
      <c r="E343" s="2">
        <v>45199</v>
      </c>
      <c r="F343">
        <v>4531</v>
      </c>
      <c r="G343" t="str">
        <f>VLOOKUP($C343,'[1]LKUP PCNDES'!$F$2:$H$12,2,FALSE)</f>
        <v>Permanent care home residents aged 18 years or over who received a Structured Medication Review</v>
      </c>
      <c r="H343" t="str">
        <f>VLOOKUP($C343,'[1]LKUP PCNDES'!$F$2:$H$12,3,FALSE)</f>
        <v>SMR</v>
      </c>
      <c r="I343" t="str">
        <f>VLOOKUP($B343,'[1]LKUP PCNDES'!$C$17:$H$60,4,FALSE)</f>
        <v>NHS South East London ICB</v>
      </c>
      <c r="J343" t="str">
        <f>VLOOKUP($B343,'[1]LKUP PCNDES'!$C$17:$H$60,6,FALSE)</f>
        <v>SEL</v>
      </c>
      <c r="S343" s="7"/>
      <c r="T343" s="7"/>
      <c r="U343" s="7"/>
      <c r="V343" s="7"/>
      <c r="W343" s="7"/>
      <c r="X343" s="7"/>
      <c r="Y343" s="7"/>
      <c r="Z343" s="7"/>
      <c r="AA343" s="7"/>
    </row>
    <row r="344" spans="1:50" x14ac:dyDescent="0.35">
      <c r="A344" t="s">
        <v>648</v>
      </c>
      <c r="B344" t="s">
        <v>654</v>
      </c>
      <c r="C344" t="s">
        <v>702</v>
      </c>
      <c r="D344" t="s">
        <v>564</v>
      </c>
      <c r="E344" s="2">
        <v>45230</v>
      </c>
      <c r="F344">
        <v>4407</v>
      </c>
      <c r="G344" t="str">
        <f>VLOOKUP($C344,'[1]LKUP PCNDES'!$F$2:$H$12,2,FALSE)</f>
        <v>Permanent care home residents aged 18 years or over who received a Structured Medication Review</v>
      </c>
      <c r="H344" t="str">
        <f>VLOOKUP($C344,'[1]LKUP PCNDES'!$F$2:$H$12,3,FALSE)</f>
        <v>SMR</v>
      </c>
      <c r="I344" t="str">
        <f>VLOOKUP($B344,'[1]LKUP PCNDES'!$C$17:$H$60,4,FALSE)</f>
        <v>NHS South East London ICB</v>
      </c>
      <c r="J344" t="str">
        <f>VLOOKUP($B344,'[1]LKUP PCNDES'!$C$17:$H$60,6,FALSE)</f>
        <v>SEL</v>
      </c>
      <c r="S344" s="7" t="s">
        <v>649</v>
      </c>
      <c r="T344" s="7"/>
      <c r="U344" s="7"/>
      <c r="V344" s="7"/>
      <c r="W344" s="7"/>
      <c r="X344" s="7" t="s">
        <v>642</v>
      </c>
      <c r="Y344" s="7"/>
      <c r="Z344" s="7"/>
      <c r="AA344" s="7"/>
    </row>
    <row r="345" spans="1:50" x14ac:dyDescent="0.35">
      <c r="A345" t="s">
        <v>648</v>
      </c>
      <c r="B345" t="s">
        <v>654</v>
      </c>
      <c r="C345" t="s">
        <v>702</v>
      </c>
      <c r="D345" t="s">
        <v>564</v>
      </c>
      <c r="E345" s="2">
        <v>45260</v>
      </c>
      <c r="F345">
        <v>4363</v>
      </c>
      <c r="G345" t="str">
        <f>VLOOKUP($C345,'[1]LKUP PCNDES'!$F$2:$H$12,2,FALSE)</f>
        <v>Permanent care home residents aged 18 years or over who received a Structured Medication Review</v>
      </c>
      <c r="H345" t="str">
        <f>VLOOKUP($C345,'[1]LKUP PCNDES'!$F$2:$H$12,3,FALSE)</f>
        <v>SMR</v>
      </c>
      <c r="I345" t="str">
        <f>VLOOKUP($B345,'[1]LKUP PCNDES'!$C$17:$H$60,4,FALSE)</f>
        <v>NHS South East London ICB</v>
      </c>
      <c r="J345" t="str">
        <f>VLOOKUP($B345,'[1]LKUP PCNDES'!$C$17:$H$60,6,FALSE)</f>
        <v>SEL</v>
      </c>
      <c r="S345" s="7" t="s">
        <v>639</v>
      </c>
      <c r="T345" s="9">
        <v>44681</v>
      </c>
      <c r="U345" s="9">
        <v>44712</v>
      </c>
      <c r="V345" s="9">
        <v>44742</v>
      </c>
      <c r="W345" s="9">
        <v>44773</v>
      </c>
      <c r="X345" s="9">
        <v>44804</v>
      </c>
      <c r="Y345" s="9">
        <v>44834</v>
      </c>
      <c r="Z345" s="9">
        <v>44865</v>
      </c>
      <c r="AA345" s="9">
        <v>44895</v>
      </c>
      <c r="AB345" s="9">
        <v>44926</v>
      </c>
      <c r="AC345" s="9">
        <v>44957</v>
      </c>
      <c r="AD345" s="9">
        <v>44985</v>
      </c>
      <c r="AE345" s="9">
        <v>45016</v>
      </c>
      <c r="AF345" s="9">
        <v>45046</v>
      </c>
      <c r="AG345" s="9">
        <v>45077</v>
      </c>
      <c r="AH345" s="9">
        <v>45107</v>
      </c>
      <c r="AI345" s="9">
        <v>45138</v>
      </c>
      <c r="AJ345" s="9">
        <v>45169</v>
      </c>
      <c r="AK345" s="9">
        <v>45199</v>
      </c>
      <c r="AL345" s="9">
        <v>45230</v>
      </c>
      <c r="AM345" s="9">
        <v>45260</v>
      </c>
      <c r="AN345" s="9">
        <v>45291</v>
      </c>
      <c r="AO345" s="9">
        <v>45322</v>
      </c>
      <c r="AP345" s="9">
        <v>45351</v>
      </c>
      <c r="AQ345" s="9">
        <v>45382</v>
      </c>
      <c r="AR345" s="9"/>
      <c r="AS345" s="9"/>
      <c r="AT345" s="9"/>
      <c r="AU345" s="9"/>
      <c r="AV345" s="9"/>
      <c r="AW345" s="9"/>
    </row>
    <row r="346" spans="1:50" x14ac:dyDescent="0.35">
      <c r="A346" t="s">
        <v>648</v>
      </c>
      <c r="B346" t="s">
        <v>654</v>
      </c>
      <c r="C346" t="s">
        <v>702</v>
      </c>
      <c r="D346" t="s">
        <v>564</v>
      </c>
      <c r="E346" s="2">
        <v>45291</v>
      </c>
      <c r="F346">
        <v>4569</v>
      </c>
      <c r="G346" t="str">
        <f>VLOOKUP($C346,'[1]LKUP PCNDES'!$F$2:$H$12,2,FALSE)</f>
        <v>Permanent care home residents aged 18 years or over who received a Structured Medication Review</v>
      </c>
      <c r="H346" t="str">
        <f>VLOOKUP($C346,'[1]LKUP PCNDES'!$F$2:$H$12,3,FALSE)</f>
        <v>SMR</v>
      </c>
      <c r="I346" t="str">
        <f>VLOOKUP($B346,'[1]LKUP PCNDES'!$C$17:$H$60,4,FALSE)</f>
        <v>NHS South East London ICB</v>
      </c>
      <c r="J346" t="str">
        <f>VLOOKUP($B346,'[1]LKUP PCNDES'!$C$17:$H$60,6,FALSE)</f>
        <v>SEL</v>
      </c>
      <c r="R346" t="s">
        <v>106</v>
      </c>
      <c r="S346" t="s">
        <v>651</v>
      </c>
      <c r="T346" s="177"/>
      <c r="U346" s="177"/>
      <c r="V346" s="177"/>
      <c r="W346" s="177"/>
      <c r="X346" s="177"/>
      <c r="Y346" s="177"/>
      <c r="Z346" s="177"/>
      <c r="AA346" s="177"/>
      <c r="AB346" s="177"/>
      <c r="AC346" s="177"/>
      <c r="AD346" s="177"/>
      <c r="AE346" s="177"/>
      <c r="AF346">
        <f>SUMIFS('PCN DES MetricDATA 23-24'!$F:$F,'PCN DES MetricDATA 23-24'!$B:$B,'PCN DES MetricDATA 23-24'!$S346,'PCN DES MetricDATA 23-24'!$C:$C,'PCN DES MetricDATA 23-24'!$Y$342,'PCN DES MetricDATA 23-24'!$D:$D,'PCN DES MetricDATA 23-24'!$Y$341,'PCN DES MetricDATA 23-24'!$E:$E,'PCN DES MetricDATA 23-24'!AF$164)</f>
        <v>83</v>
      </c>
      <c r="AG346">
        <f>SUMIFS('PCN DES MetricDATA 23-24'!$F:$F,'PCN DES MetricDATA 23-24'!$B:$B,'PCN DES MetricDATA 23-24'!$S346,'PCN DES MetricDATA 23-24'!$C:$C,'PCN DES MetricDATA 23-24'!$Y$342,'PCN DES MetricDATA 23-24'!$D:$D,'PCN DES MetricDATA 23-24'!$Y$341,'PCN DES MetricDATA 23-24'!$E:$E,'PCN DES MetricDATA 23-24'!AG$164)</f>
        <v>172</v>
      </c>
      <c r="AH346">
        <f>SUMIFS('PCN DES MetricDATA 23-24'!$F:$F,'PCN DES MetricDATA 23-24'!$B:$B,'PCN DES MetricDATA 23-24'!$S346,'PCN DES MetricDATA 23-24'!$C:$C,'PCN DES MetricDATA 23-24'!$Y$342,'PCN DES MetricDATA 23-24'!$D:$D,'PCN DES MetricDATA 23-24'!$Y$341,'PCN DES MetricDATA 23-24'!$E:$E,'PCN DES MetricDATA 23-24'!AH$164)</f>
        <v>263</v>
      </c>
      <c r="AI346">
        <f>SUMIFS('PCN DES MetricDATA 23-24'!$F:$F,'PCN DES MetricDATA 23-24'!$B:$B,'PCN DES MetricDATA 23-24'!$S346,'PCN DES MetricDATA 23-24'!$C:$C,'PCN DES MetricDATA 23-24'!$Y$342,'PCN DES MetricDATA 23-24'!$D:$D,'PCN DES MetricDATA 23-24'!$Y$341,'PCN DES MetricDATA 23-24'!$E:$E,'PCN DES MetricDATA 23-24'!AI$164)</f>
        <v>357</v>
      </c>
      <c r="AJ346">
        <f>SUMIFS('PCN DES MetricDATA 23-24'!$F:$F,'PCN DES MetricDATA 23-24'!$B:$B,'PCN DES MetricDATA 23-24'!$S346,'PCN DES MetricDATA 23-24'!$C:$C,'PCN DES MetricDATA 23-24'!$Y$342,'PCN DES MetricDATA 23-24'!$D:$D,'PCN DES MetricDATA 23-24'!$Y$341,'PCN DES MetricDATA 23-24'!$E:$E,'PCN DES MetricDATA 23-24'!AJ$164)</f>
        <v>417</v>
      </c>
      <c r="AK346">
        <f>SUMIFS('PCN DES MetricDATA 23-24'!$F:$F,'PCN DES MetricDATA 23-24'!$B:$B,'PCN DES MetricDATA 23-24'!$S346,'PCN DES MetricDATA 23-24'!$C:$C,'PCN DES MetricDATA 23-24'!$Y$342,'PCN DES MetricDATA 23-24'!$D:$D,'PCN DES MetricDATA 23-24'!$Y$341,'PCN DES MetricDATA 23-24'!$E:$E,'PCN DES MetricDATA 23-24'!AK$164)</f>
        <v>573</v>
      </c>
      <c r="AL346">
        <f>SUMIFS('PCN DES MetricDATA 23-24'!$F:$F,'PCN DES MetricDATA 23-24'!$B:$B,'PCN DES MetricDATA 23-24'!$S346,'PCN DES MetricDATA 23-24'!$C:$C,'PCN DES MetricDATA 23-24'!$Y$342,'PCN DES MetricDATA 23-24'!$D:$D,'PCN DES MetricDATA 23-24'!$Y$341,'PCN DES MetricDATA 23-24'!$E:$E,'PCN DES MetricDATA 23-24'!AL$164)</f>
        <v>612</v>
      </c>
      <c r="AM346">
        <f>SUMIFS('PCN DES MetricDATA 23-24'!$F:$F,'PCN DES MetricDATA 23-24'!$B:$B,'PCN DES MetricDATA 23-24'!$S346,'PCN DES MetricDATA 23-24'!$C:$C,'PCN DES MetricDATA 23-24'!$Y$342,'PCN DES MetricDATA 23-24'!$D:$D,'PCN DES MetricDATA 23-24'!$Y$341,'PCN DES MetricDATA 23-24'!$E:$E,'PCN DES MetricDATA 23-24'!AM$164)</f>
        <v>736</v>
      </c>
      <c r="AN346">
        <f>SUMIFS('PCN DES MetricDATA 23-24'!$F:$F,'PCN DES MetricDATA 23-24'!$B:$B,'PCN DES MetricDATA 23-24'!$S346,'PCN DES MetricDATA 23-24'!$C:$C,'PCN DES MetricDATA 23-24'!$Y$342,'PCN DES MetricDATA 23-24'!$D:$D,'PCN DES MetricDATA 23-24'!$Y$341,'PCN DES MetricDATA 23-24'!$E:$E,'PCN DES MetricDATA 23-24'!AN$164)</f>
        <v>934</v>
      </c>
      <c r="AO346">
        <f>SUMIFS('PCN DES MetricDATA 23-24'!$F:$F,'PCN DES MetricDATA 23-24'!$B:$B,'PCN DES MetricDATA 23-24'!$S346,'PCN DES MetricDATA 23-24'!$C:$C,'PCN DES MetricDATA 23-24'!$Y$342,'PCN DES MetricDATA 23-24'!$D:$D,'PCN DES MetricDATA 23-24'!$Y$341,'PCN DES MetricDATA 23-24'!$E:$E,'PCN DES MetricDATA 23-24'!AO$164)</f>
        <v>1384</v>
      </c>
      <c r="AP346">
        <f>SUMIFS('PCN DES MetricDATA 23-24'!$F:$F,'PCN DES MetricDATA 23-24'!$B:$B,'PCN DES MetricDATA 23-24'!$S346,'PCN DES MetricDATA 23-24'!$C:$C,'PCN DES MetricDATA 23-24'!$Y$342,'PCN DES MetricDATA 23-24'!$D:$D,'PCN DES MetricDATA 23-24'!$Y$341,'PCN DES MetricDATA 23-24'!$E:$E,'PCN DES MetricDATA 23-24'!AP$164)</f>
        <v>1789</v>
      </c>
      <c r="AQ346">
        <f>SUMIFS('PCN DES MetricDATA 23-24'!$F:$F,'PCN DES MetricDATA 23-24'!$B:$B,'PCN DES MetricDATA 23-24'!$S346,'PCN DES MetricDATA 23-24'!$C:$C,'PCN DES MetricDATA 23-24'!$Y$342,'PCN DES MetricDATA 23-24'!$D:$D,'PCN DES MetricDATA 23-24'!$Y$341,'PCN DES MetricDATA 23-24'!$E:$E,'PCN DES MetricDATA 23-24'!AQ$164)</f>
        <v>2178</v>
      </c>
    </row>
    <row r="347" spans="1:50" x14ac:dyDescent="0.35">
      <c r="A347" t="s">
        <v>648</v>
      </c>
      <c r="B347" t="s">
        <v>654</v>
      </c>
      <c r="C347" t="s">
        <v>702</v>
      </c>
      <c r="D347" t="s">
        <v>564</v>
      </c>
      <c r="E347" s="2">
        <v>45322</v>
      </c>
      <c r="F347">
        <v>4611</v>
      </c>
      <c r="G347" t="str">
        <f>VLOOKUP($C347,'[1]LKUP PCNDES'!$F$2:$H$12,2,FALSE)</f>
        <v>Permanent care home residents aged 18 years or over who received a Structured Medication Review</v>
      </c>
      <c r="H347" t="str">
        <f>VLOOKUP($C347,'[1]LKUP PCNDES'!$F$2:$H$12,3,FALSE)</f>
        <v>SMR</v>
      </c>
      <c r="I347" t="str">
        <f>VLOOKUP($B347,'[1]LKUP PCNDES'!$C$17:$H$60,4,FALSE)</f>
        <v>NHS South East London ICB</v>
      </c>
      <c r="J347" t="str">
        <f>VLOOKUP($B347,'[1]LKUP PCNDES'!$C$17:$H$60,6,FALSE)</f>
        <v>SEL</v>
      </c>
      <c r="R347" t="s">
        <v>108</v>
      </c>
      <c r="S347" t="s">
        <v>652</v>
      </c>
      <c r="T347" s="177"/>
      <c r="U347" s="177"/>
      <c r="V347" s="177"/>
      <c r="W347" s="177"/>
      <c r="X347" s="177"/>
      <c r="Y347" s="177"/>
      <c r="Z347" s="177"/>
      <c r="AA347" s="177"/>
      <c r="AB347" s="177"/>
      <c r="AC347" s="177"/>
      <c r="AD347" s="177"/>
      <c r="AE347" s="177"/>
      <c r="AF347">
        <f>SUMIFS('PCN DES MetricDATA 23-24'!$F:$F,'PCN DES MetricDATA 23-24'!$B:$B,'PCN DES MetricDATA 23-24'!$S347,'PCN DES MetricDATA 23-24'!$C:$C,'PCN DES MetricDATA 23-24'!$Y$342,'PCN DES MetricDATA 23-24'!$D:$D,'PCN DES MetricDATA 23-24'!$Y$341,'PCN DES MetricDATA 23-24'!$E:$E,'PCN DES MetricDATA 23-24'!AF$164)</f>
        <v>39</v>
      </c>
      <c r="AG347">
        <f>SUMIFS('PCN DES MetricDATA 23-24'!$F:$F,'PCN DES MetricDATA 23-24'!$B:$B,'PCN DES MetricDATA 23-24'!$S347,'PCN DES MetricDATA 23-24'!$C:$C,'PCN DES MetricDATA 23-24'!$Y$342,'PCN DES MetricDATA 23-24'!$D:$D,'PCN DES MetricDATA 23-24'!$Y$341,'PCN DES MetricDATA 23-24'!$E:$E,'PCN DES MetricDATA 23-24'!AG$164)</f>
        <v>70</v>
      </c>
      <c r="AH347">
        <f>SUMIFS('PCN DES MetricDATA 23-24'!$F:$F,'PCN DES MetricDATA 23-24'!$B:$B,'PCN DES MetricDATA 23-24'!$S347,'PCN DES MetricDATA 23-24'!$C:$C,'PCN DES MetricDATA 23-24'!$Y$342,'PCN DES MetricDATA 23-24'!$D:$D,'PCN DES MetricDATA 23-24'!$Y$341,'PCN DES MetricDATA 23-24'!$E:$E,'PCN DES MetricDATA 23-24'!AH$164)</f>
        <v>91</v>
      </c>
      <c r="AI347">
        <f>SUMIFS('PCN DES MetricDATA 23-24'!$F:$F,'PCN DES MetricDATA 23-24'!$B:$B,'PCN DES MetricDATA 23-24'!$S347,'PCN DES MetricDATA 23-24'!$C:$C,'PCN DES MetricDATA 23-24'!$Y$342,'PCN DES MetricDATA 23-24'!$D:$D,'PCN DES MetricDATA 23-24'!$Y$341,'PCN DES MetricDATA 23-24'!$E:$E,'PCN DES MetricDATA 23-24'!AI$164)</f>
        <v>124</v>
      </c>
      <c r="AJ347">
        <f>SUMIFS('PCN DES MetricDATA 23-24'!$F:$F,'PCN DES MetricDATA 23-24'!$B:$B,'PCN DES MetricDATA 23-24'!$S347,'PCN DES MetricDATA 23-24'!$C:$C,'PCN DES MetricDATA 23-24'!$Y$342,'PCN DES MetricDATA 23-24'!$D:$D,'PCN DES MetricDATA 23-24'!$Y$341,'PCN DES MetricDATA 23-24'!$E:$E,'PCN DES MetricDATA 23-24'!AJ$164)</f>
        <v>122</v>
      </c>
      <c r="AK347">
        <f>SUMIFS('PCN DES MetricDATA 23-24'!$F:$F,'PCN DES MetricDATA 23-24'!$B:$B,'PCN DES MetricDATA 23-24'!$S347,'PCN DES MetricDATA 23-24'!$C:$C,'PCN DES MetricDATA 23-24'!$Y$342,'PCN DES MetricDATA 23-24'!$D:$D,'PCN DES MetricDATA 23-24'!$Y$341,'PCN DES MetricDATA 23-24'!$E:$E,'PCN DES MetricDATA 23-24'!AK$164)</f>
        <v>177</v>
      </c>
      <c r="AL347">
        <f>SUMIFS('PCN DES MetricDATA 23-24'!$F:$F,'PCN DES MetricDATA 23-24'!$B:$B,'PCN DES MetricDATA 23-24'!$S347,'PCN DES MetricDATA 23-24'!$C:$C,'PCN DES MetricDATA 23-24'!$Y$342,'PCN DES MetricDATA 23-24'!$D:$D,'PCN DES MetricDATA 23-24'!$Y$341,'PCN DES MetricDATA 23-24'!$E:$E,'PCN DES MetricDATA 23-24'!AL$164)</f>
        <v>182</v>
      </c>
      <c r="AM347">
        <f>SUMIFS('PCN DES MetricDATA 23-24'!$F:$F,'PCN DES MetricDATA 23-24'!$B:$B,'PCN DES MetricDATA 23-24'!$S347,'PCN DES MetricDATA 23-24'!$C:$C,'PCN DES MetricDATA 23-24'!$Y$342,'PCN DES MetricDATA 23-24'!$D:$D,'PCN DES MetricDATA 23-24'!$Y$341,'PCN DES MetricDATA 23-24'!$E:$E,'PCN DES MetricDATA 23-24'!AM$164)</f>
        <v>199</v>
      </c>
      <c r="AN347">
        <f>SUMIFS('PCN DES MetricDATA 23-24'!$F:$F,'PCN DES MetricDATA 23-24'!$B:$B,'PCN DES MetricDATA 23-24'!$S347,'PCN DES MetricDATA 23-24'!$C:$C,'PCN DES MetricDATA 23-24'!$Y$342,'PCN DES MetricDATA 23-24'!$D:$D,'PCN DES MetricDATA 23-24'!$Y$341,'PCN DES MetricDATA 23-24'!$E:$E,'PCN DES MetricDATA 23-24'!AN$164)</f>
        <v>206</v>
      </c>
      <c r="AO347">
        <f>SUMIFS('PCN DES MetricDATA 23-24'!$F:$F,'PCN DES MetricDATA 23-24'!$B:$B,'PCN DES MetricDATA 23-24'!$S347,'PCN DES MetricDATA 23-24'!$C:$C,'PCN DES MetricDATA 23-24'!$Y$342,'PCN DES MetricDATA 23-24'!$D:$D,'PCN DES MetricDATA 23-24'!$Y$341,'PCN DES MetricDATA 23-24'!$E:$E,'PCN DES MetricDATA 23-24'!AO$164)</f>
        <v>223</v>
      </c>
      <c r="AP347">
        <f>SUMIFS('PCN DES MetricDATA 23-24'!$F:$F,'PCN DES MetricDATA 23-24'!$B:$B,'PCN DES MetricDATA 23-24'!$S347,'PCN DES MetricDATA 23-24'!$C:$C,'PCN DES MetricDATA 23-24'!$Y$342,'PCN DES MetricDATA 23-24'!$D:$D,'PCN DES MetricDATA 23-24'!$Y$341,'PCN DES MetricDATA 23-24'!$E:$E,'PCN DES MetricDATA 23-24'!AP$164)</f>
        <v>267</v>
      </c>
      <c r="AQ347">
        <f>SUMIFS('PCN DES MetricDATA 23-24'!$F:$F,'PCN DES MetricDATA 23-24'!$B:$B,'PCN DES MetricDATA 23-24'!$S347,'PCN DES MetricDATA 23-24'!$C:$C,'PCN DES MetricDATA 23-24'!$Y$342,'PCN DES MetricDATA 23-24'!$D:$D,'PCN DES MetricDATA 23-24'!$Y$341,'PCN DES MetricDATA 23-24'!$E:$E,'PCN DES MetricDATA 23-24'!AQ$164)</f>
        <v>325</v>
      </c>
    </row>
    <row r="348" spans="1:50" x14ac:dyDescent="0.35">
      <c r="A348" t="s">
        <v>648</v>
      </c>
      <c r="B348" t="s">
        <v>654</v>
      </c>
      <c r="C348" t="s">
        <v>702</v>
      </c>
      <c r="D348" t="s">
        <v>564</v>
      </c>
      <c r="E348" s="2">
        <v>45351</v>
      </c>
      <c r="F348">
        <v>4674</v>
      </c>
      <c r="G348" t="str">
        <f>VLOOKUP($C348,'[1]LKUP PCNDES'!$F$2:$H$12,2,FALSE)</f>
        <v>Permanent care home residents aged 18 years or over who received a Structured Medication Review</v>
      </c>
      <c r="H348" t="str">
        <f>VLOOKUP($C348,'[1]LKUP PCNDES'!$F$2:$H$12,3,FALSE)</f>
        <v>SMR</v>
      </c>
      <c r="I348" t="str">
        <f>VLOOKUP($B348,'[1]LKUP PCNDES'!$C$17:$H$60,4,FALSE)</f>
        <v>NHS South East London ICB</v>
      </c>
      <c r="J348" t="str">
        <f>VLOOKUP($B348,'[1]LKUP PCNDES'!$C$17:$H$60,6,FALSE)</f>
        <v>SEL</v>
      </c>
      <c r="R348" t="s">
        <v>110</v>
      </c>
      <c r="S348" t="s">
        <v>653</v>
      </c>
      <c r="T348" s="177"/>
      <c r="U348" s="177"/>
      <c r="V348" s="177"/>
      <c r="W348" s="177"/>
      <c r="X348" s="177"/>
      <c r="Y348" s="177"/>
      <c r="Z348" s="177"/>
      <c r="AA348" s="177"/>
      <c r="AB348" s="177"/>
      <c r="AC348" s="177"/>
      <c r="AD348" s="177"/>
      <c r="AE348" s="177"/>
      <c r="AF348">
        <f>SUMIFS('PCN DES MetricDATA 23-24'!$F:$F,'PCN DES MetricDATA 23-24'!$B:$B,'PCN DES MetricDATA 23-24'!$S348,'PCN DES MetricDATA 23-24'!$C:$C,'PCN DES MetricDATA 23-24'!$Y$342,'PCN DES MetricDATA 23-24'!$D:$D,'PCN DES MetricDATA 23-24'!$Y$341,'PCN DES MetricDATA 23-24'!$E:$E,'PCN DES MetricDATA 23-24'!AF$164)</f>
        <v>49</v>
      </c>
      <c r="AG348">
        <f>SUMIFS('PCN DES MetricDATA 23-24'!$F:$F,'PCN DES MetricDATA 23-24'!$B:$B,'PCN DES MetricDATA 23-24'!$S348,'PCN DES MetricDATA 23-24'!$C:$C,'PCN DES MetricDATA 23-24'!$Y$342,'PCN DES MetricDATA 23-24'!$D:$D,'PCN DES MetricDATA 23-24'!$Y$341,'PCN DES MetricDATA 23-24'!$E:$E,'PCN DES MetricDATA 23-24'!AG$164)</f>
        <v>80</v>
      </c>
      <c r="AH348">
        <f>SUMIFS('PCN DES MetricDATA 23-24'!$F:$F,'PCN DES MetricDATA 23-24'!$B:$B,'PCN DES MetricDATA 23-24'!$S348,'PCN DES MetricDATA 23-24'!$C:$C,'PCN DES MetricDATA 23-24'!$Y$342,'PCN DES MetricDATA 23-24'!$D:$D,'PCN DES MetricDATA 23-24'!$Y$341,'PCN DES MetricDATA 23-24'!$E:$E,'PCN DES MetricDATA 23-24'!AH$164)</f>
        <v>119</v>
      </c>
      <c r="AI348">
        <f>SUMIFS('PCN DES MetricDATA 23-24'!$F:$F,'PCN DES MetricDATA 23-24'!$B:$B,'PCN DES MetricDATA 23-24'!$S348,'PCN DES MetricDATA 23-24'!$C:$C,'PCN DES MetricDATA 23-24'!$Y$342,'PCN DES MetricDATA 23-24'!$D:$D,'PCN DES MetricDATA 23-24'!$Y$341,'PCN DES MetricDATA 23-24'!$E:$E,'PCN DES MetricDATA 23-24'!AI$164)</f>
        <v>167</v>
      </c>
      <c r="AJ348">
        <f>SUMIFS('PCN DES MetricDATA 23-24'!$F:$F,'PCN DES MetricDATA 23-24'!$B:$B,'PCN DES MetricDATA 23-24'!$S348,'PCN DES MetricDATA 23-24'!$C:$C,'PCN DES MetricDATA 23-24'!$Y$342,'PCN DES MetricDATA 23-24'!$D:$D,'PCN DES MetricDATA 23-24'!$Y$341,'PCN DES MetricDATA 23-24'!$E:$E,'PCN DES MetricDATA 23-24'!AJ$164)</f>
        <v>243</v>
      </c>
      <c r="AK348">
        <f>SUMIFS('PCN DES MetricDATA 23-24'!$F:$F,'PCN DES MetricDATA 23-24'!$B:$B,'PCN DES MetricDATA 23-24'!$S348,'PCN DES MetricDATA 23-24'!$C:$C,'PCN DES MetricDATA 23-24'!$Y$342,'PCN DES MetricDATA 23-24'!$D:$D,'PCN DES MetricDATA 23-24'!$Y$341,'PCN DES MetricDATA 23-24'!$E:$E,'PCN DES MetricDATA 23-24'!AK$164)</f>
        <v>300</v>
      </c>
      <c r="AL348">
        <f>SUMIFS('PCN DES MetricDATA 23-24'!$F:$F,'PCN DES MetricDATA 23-24'!$B:$B,'PCN DES MetricDATA 23-24'!$S348,'PCN DES MetricDATA 23-24'!$C:$C,'PCN DES MetricDATA 23-24'!$Y$342,'PCN DES MetricDATA 23-24'!$D:$D,'PCN DES MetricDATA 23-24'!$Y$341,'PCN DES MetricDATA 23-24'!$E:$E,'PCN DES MetricDATA 23-24'!AL$164)</f>
        <v>338</v>
      </c>
      <c r="AM348">
        <f>SUMIFS('PCN DES MetricDATA 23-24'!$F:$F,'PCN DES MetricDATA 23-24'!$B:$B,'PCN DES MetricDATA 23-24'!$S348,'PCN DES MetricDATA 23-24'!$C:$C,'PCN DES MetricDATA 23-24'!$Y$342,'PCN DES MetricDATA 23-24'!$D:$D,'PCN DES MetricDATA 23-24'!$Y$341,'PCN DES MetricDATA 23-24'!$E:$E,'PCN DES MetricDATA 23-24'!AM$164)</f>
        <v>336</v>
      </c>
      <c r="AN348">
        <f>SUMIFS('PCN DES MetricDATA 23-24'!$F:$F,'PCN DES MetricDATA 23-24'!$B:$B,'PCN DES MetricDATA 23-24'!$S348,'PCN DES MetricDATA 23-24'!$C:$C,'PCN DES MetricDATA 23-24'!$Y$342,'PCN DES MetricDATA 23-24'!$D:$D,'PCN DES MetricDATA 23-24'!$Y$341,'PCN DES MetricDATA 23-24'!$E:$E,'PCN DES MetricDATA 23-24'!AN$164)</f>
        <v>432</v>
      </c>
      <c r="AO348">
        <f>SUMIFS('PCN DES MetricDATA 23-24'!$F:$F,'PCN DES MetricDATA 23-24'!$B:$B,'PCN DES MetricDATA 23-24'!$S348,'PCN DES MetricDATA 23-24'!$C:$C,'PCN DES MetricDATA 23-24'!$Y$342,'PCN DES MetricDATA 23-24'!$D:$D,'PCN DES MetricDATA 23-24'!$Y$341,'PCN DES MetricDATA 23-24'!$E:$E,'PCN DES MetricDATA 23-24'!AO$164)</f>
        <v>435</v>
      </c>
      <c r="AP348">
        <f>SUMIFS('PCN DES MetricDATA 23-24'!$F:$F,'PCN DES MetricDATA 23-24'!$B:$B,'PCN DES MetricDATA 23-24'!$S348,'PCN DES MetricDATA 23-24'!$C:$C,'PCN DES MetricDATA 23-24'!$Y$342,'PCN DES MetricDATA 23-24'!$D:$D,'PCN DES MetricDATA 23-24'!$Y$341,'PCN DES MetricDATA 23-24'!$E:$E,'PCN DES MetricDATA 23-24'!AP$164)</f>
        <v>537</v>
      </c>
      <c r="AQ348">
        <f>SUMIFS('PCN DES MetricDATA 23-24'!$F:$F,'PCN DES MetricDATA 23-24'!$B:$B,'PCN DES MetricDATA 23-24'!$S348,'PCN DES MetricDATA 23-24'!$C:$C,'PCN DES MetricDATA 23-24'!$Y$342,'PCN DES MetricDATA 23-24'!$D:$D,'PCN DES MetricDATA 23-24'!$Y$341,'PCN DES MetricDATA 23-24'!$E:$E,'PCN DES MetricDATA 23-24'!AQ$164)</f>
        <v>631</v>
      </c>
    </row>
    <row r="349" spans="1:50" x14ac:dyDescent="0.35">
      <c r="A349" t="s">
        <v>648</v>
      </c>
      <c r="B349" t="s">
        <v>654</v>
      </c>
      <c r="C349" t="s">
        <v>702</v>
      </c>
      <c r="D349" t="s">
        <v>564</v>
      </c>
      <c r="E349" s="2">
        <v>45382</v>
      </c>
      <c r="F349">
        <v>4883</v>
      </c>
      <c r="G349" t="str">
        <f>VLOOKUP($C349,'[1]LKUP PCNDES'!$F$2:$H$12,2,FALSE)</f>
        <v>Permanent care home residents aged 18 years or over who received a Structured Medication Review</v>
      </c>
      <c r="H349" t="str">
        <f>VLOOKUP($C349,'[1]LKUP PCNDES'!$F$2:$H$12,3,FALSE)</f>
        <v>SMR</v>
      </c>
      <c r="I349" t="str">
        <f>VLOOKUP($B349,'[1]LKUP PCNDES'!$C$17:$H$60,4,FALSE)</f>
        <v>NHS South East London ICB</v>
      </c>
      <c r="J349" t="str">
        <f>VLOOKUP($B349,'[1]LKUP PCNDES'!$C$17:$H$60,6,FALSE)</f>
        <v>SEL</v>
      </c>
      <c r="R349" t="s">
        <v>112</v>
      </c>
      <c r="S349" t="s">
        <v>654</v>
      </c>
      <c r="T349" s="177"/>
      <c r="U349" s="177"/>
      <c r="V349" s="177"/>
      <c r="W349" s="177"/>
      <c r="X349" s="177"/>
      <c r="Y349" s="177"/>
      <c r="Z349" s="177"/>
      <c r="AA349" s="177"/>
      <c r="AB349" s="177"/>
      <c r="AC349" s="177"/>
      <c r="AD349" s="177"/>
      <c r="AE349" s="177"/>
      <c r="AF349">
        <f>SUMIFS('PCN DES MetricDATA 23-24'!$F:$F,'PCN DES MetricDATA 23-24'!$B:$B,'PCN DES MetricDATA 23-24'!$S349,'PCN DES MetricDATA 23-24'!$C:$C,'PCN DES MetricDATA 23-24'!$Y$342,'PCN DES MetricDATA 23-24'!$D:$D,'PCN DES MetricDATA 23-24'!$Y$341,'PCN DES MetricDATA 23-24'!$E:$E,'PCN DES MetricDATA 23-24'!AF$164)</f>
        <v>32</v>
      </c>
      <c r="AG349">
        <f>SUMIFS('PCN DES MetricDATA 23-24'!$F:$F,'PCN DES MetricDATA 23-24'!$B:$B,'PCN DES MetricDATA 23-24'!$S349,'PCN DES MetricDATA 23-24'!$C:$C,'PCN DES MetricDATA 23-24'!$Y$342,'PCN DES MetricDATA 23-24'!$D:$D,'PCN DES MetricDATA 23-24'!$Y$341,'PCN DES MetricDATA 23-24'!$E:$E,'PCN DES MetricDATA 23-24'!AG$164)</f>
        <v>58</v>
      </c>
      <c r="AH349">
        <f>SUMIFS('PCN DES MetricDATA 23-24'!$F:$F,'PCN DES MetricDATA 23-24'!$B:$B,'PCN DES MetricDATA 23-24'!$S349,'PCN DES MetricDATA 23-24'!$C:$C,'PCN DES MetricDATA 23-24'!$Y$342,'PCN DES MetricDATA 23-24'!$D:$D,'PCN DES MetricDATA 23-24'!$Y$341,'PCN DES MetricDATA 23-24'!$E:$E,'PCN DES MetricDATA 23-24'!AH$164)</f>
        <v>119</v>
      </c>
      <c r="AI349">
        <f>SUMIFS('PCN DES MetricDATA 23-24'!$F:$F,'PCN DES MetricDATA 23-24'!$B:$B,'PCN DES MetricDATA 23-24'!$S349,'PCN DES MetricDATA 23-24'!$C:$C,'PCN DES MetricDATA 23-24'!$Y$342,'PCN DES MetricDATA 23-24'!$D:$D,'PCN DES MetricDATA 23-24'!$Y$341,'PCN DES MetricDATA 23-24'!$E:$E,'PCN DES MetricDATA 23-24'!AI$164)</f>
        <v>170</v>
      </c>
      <c r="AJ349">
        <f>SUMIFS('PCN DES MetricDATA 23-24'!$F:$F,'PCN DES MetricDATA 23-24'!$B:$B,'PCN DES MetricDATA 23-24'!$S349,'PCN DES MetricDATA 23-24'!$C:$C,'PCN DES MetricDATA 23-24'!$Y$342,'PCN DES MetricDATA 23-24'!$D:$D,'PCN DES MetricDATA 23-24'!$Y$341,'PCN DES MetricDATA 23-24'!$E:$E,'PCN DES MetricDATA 23-24'!AJ$164)</f>
        <v>195</v>
      </c>
      <c r="AK349">
        <f>SUMIFS('PCN DES MetricDATA 23-24'!$F:$F,'PCN DES MetricDATA 23-24'!$B:$B,'PCN DES MetricDATA 23-24'!$S349,'PCN DES MetricDATA 23-24'!$C:$C,'PCN DES MetricDATA 23-24'!$Y$342,'PCN DES MetricDATA 23-24'!$D:$D,'PCN DES MetricDATA 23-24'!$Y$341,'PCN DES MetricDATA 23-24'!$E:$E,'PCN DES MetricDATA 23-24'!AK$164)</f>
        <v>217</v>
      </c>
      <c r="AL349">
        <f>SUMIFS('PCN DES MetricDATA 23-24'!$F:$F,'PCN DES MetricDATA 23-24'!$B:$B,'PCN DES MetricDATA 23-24'!$S349,'PCN DES MetricDATA 23-24'!$C:$C,'PCN DES MetricDATA 23-24'!$Y$342,'PCN DES MetricDATA 23-24'!$D:$D,'PCN DES MetricDATA 23-24'!$Y$341,'PCN DES MetricDATA 23-24'!$E:$E,'PCN DES MetricDATA 23-24'!AL$164)</f>
        <v>223</v>
      </c>
      <c r="AM349">
        <f>SUMIFS('PCN DES MetricDATA 23-24'!$F:$F,'PCN DES MetricDATA 23-24'!$B:$B,'PCN DES MetricDATA 23-24'!$S349,'PCN DES MetricDATA 23-24'!$C:$C,'PCN DES MetricDATA 23-24'!$Y$342,'PCN DES MetricDATA 23-24'!$D:$D,'PCN DES MetricDATA 23-24'!$Y$341,'PCN DES MetricDATA 23-24'!$E:$E,'PCN DES MetricDATA 23-24'!AM$164)</f>
        <v>216</v>
      </c>
      <c r="AN349">
        <f>SUMIFS('PCN DES MetricDATA 23-24'!$F:$F,'PCN DES MetricDATA 23-24'!$B:$B,'PCN DES MetricDATA 23-24'!$S349,'PCN DES MetricDATA 23-24'!$C:$C,'PCN DES MetricDATA 23-24'!$Y$342,'PCN DES MetricDATA 23-24'!$D:$D,'PCN DES MetricDATA 23-24'!$Y$341,'PCN DES MetricDATA 23-24'!$E:$E,'PCN DES MetricDATA 23-24'!AN$164)</f>
        <v>244</v>
      </c>
      <c r="AO349">
        <f>SUMIFS('PCN DES MetricDATA 23-24'!$F:$F,'PCN DES MetricDATA 23-24'!$B:$B,'PCN DES MetricDATA 23-24'!$S349,'PCN DES MetricDATA 23-24'!$C:$C,'PCN DES MetricDATA 23-24'!$Y$342,'PCN DES MetricDATA 23-24'!$D:$D,'PCN DES MetricDATA 23-24'!$Y$341,'PCN DES MetricDATA 23-24'!$E:$E,'PCN DES MetricDATA 23-24'!AO$164)</f>
        <v>275</v>
      </c>
      <c r="AP349">
        <f>SUMIFS('PCN DES MetricDATA 23-24'!$F:$F,'PCN DES MetricDATA 23-24'!$B:$B,'PCN DES MetricDATA 23-24'!$S349,'PCN DES MetricDATA 23-24'!$C:$C,'PCN DES MetricDATA 23-24'!$Y$342,'PCN DES MetricDATA 23-24'!$D:$D,'PCN DES MetricDATA 23-24'!$Y$341,'PCN DES MetricDATA 23-24'!$E:$E,'PCN DES MetricDATA 23-24'!AP$164)</f>
        <v>323</v>
      </c>
      <c r="AQ349">
        <f>SUMIFS('PCN DES MetricDATA 23-24'!$F:$F,'PCN DES MetricDATA 23-24'!$B:$B,'PCN DES MetricDATA 23-24'!$S349,'PCN DES MetricDATA 23-24'!$C:$C,'PCN DES MetricDATA 23-24'!$Y$342,'PCN DES MetricDATA 23-24'!$D:$D,'PCN DES MetricDATA 23-24'!$Y$341,'PCN DES MetricDATA 23-24'!$E:$E,'PCN DES MetricDATA 23-24'!AQ$164)</f>
        <v>340</v>
      </c>
    </row>
    <row r="350" spans="1:50" x14ac:dyDescent="0.35">
      <c r="A350" t="s">
        <v>648</v>
      </c>
      <c r="B350" t="s">
        <v>654</v>
      </c>
      <c r="C350" t="s">
        <v>702</v>
      </c>
      <c r="D350" t="s">
        <v>563</v>
      </c>
      <c r="E350" s="2">
        <v>45046</v>
      </c>
      <c r="F350">
        <v>249</v>
      </c>
      <c r="G350" t="str">
        <f>VLOOKUP($C350,'[1]LKUP PCNDES'!$F$2:$H$12,2,FALSE)</f>
        <v>Permanent care home residents aged 18 years or over who received a Structured Medication Review</v>
      </c>
      <c r="H350" t="str">
        <f>VLOOKUP($C350,'[1]LKUP PCNDES'!$F$2:$H$12,3,FALSE)</f>
        <v>SMR</v>
      </c>
      <c r="I350" t="str">
        <f>VLOOKUP($B350,'[1]LKUP PCNDES'!$C$17:$H$60,4,FALSE)</f>
        <v>NHS South East London ICB</v>
      </c>
      <c r="J350" t="str">
        <f>VLOOKUP($B350,'[1]LKUP PCNDES'!$C$17:$H$60,6,FALSE)</f>
        <v>SEL</v>
      </c>
      <c r="R350" t="s">
        <v>114</v>
      </c>
      <c r="S350" t="s">
        <v>656</v>
      </c>
      <c r="T350" s="177"/>
      <c r="U350" s="177"/>
      <c r="V350" s="177"/>
      <c r="W350" s="177"/>
      <c r="X350" s="177"/>
      <c r="Y350" s="177"/>
      <c r="Z350" s="177"/>
      <c r="AA350" s="177"/>
      <c r="AB350" s="177"/>
      <c r="AC350" s="177"/>
      <c r="AD350" s="177"/>
      <c r="AE350" s="177"/>
      <c r="AF350">
        <f>SUMIFS('PCN DES MetricDATA 23-24'!$F:$F,'PCN DES MetricDATA 23-24'!$B:$B,'PCN DES MetricDATA 23-24'!$S350,'PCN DES MetricDATA 23-24'!$C:$C,'PCN DES MetricDATA 23-24'!$Y$342,'PCN DES MetricDATA 23-24'!$D:$D,'PCN DES MetricDATA 23-24'!$Y$341,'PCN DES MetricDATA 23-24'!$E:$E,'PCN DES MetricDATA 23-24'!AF$164)</f>
        <v>43</v>
      </c>
      <c r="AG350">
        <f>SUMIFS('PCN DES MetricDATA 23-24'!$F:$F,'PCN DES MetricDATA 23-24'!$B:$B,'PCN DES MetricDATA 23-24'!$S350,'PCN DES MetricDATA 23-24'!$C:$C,'PCN DES MetricDATA 23-24'!$Y$342,'PCN DES MetricDATA 23-24'!$D:$D,'PCN DES MetricDATA 23-24'!$Y$341,'PCN DES MetricDATA 23-24'!$E:$E,'PCN DES MetricDATA 23-24'!AG$164)</f>
        <v>69</v>
      </c>
      <c r="AH350">
        <f>SUMIFS('PCN DES MetricDATA 23-24'!$F:$F,'PCN DES MetricDATA 23-24'!$B:$B,'PCN DES MetricDATA 23-24'!$S350,'PCN DES MetricDATA 23-24'!$C:$C,'PCN DES MetricDATA 23-24'!$Y$342,'PCN DES MetricDATA 23-24'!$D:$D,'PCN DES MetricDATA 23-24'!$Y$341,'PCN DES MetricDATA 23-24'!$E:$E,'PCN DES MetricDATA 23-24'!AH$164)</f>
        <v>107</v>
      </c>
      <c r="AI350">
        <f>SUMIFS('PCN DES MetricDATA 23-24'!$F:$F,'PCN DES MetricDATA 23-24'!$B:$B,'PCN DES MetricDATA 23-24'!$S350,'PCN DES MetricDATA 23-24'!$C:$C,'PCN DES MetricDATA 23-24'!$Y$342,'PCN DES MetricDATA 23-24'!$D:$D,'PCN DES MetricDATA 23-24'!$Y$341,'PCN DES MetricDATA 23-24'!$E:$E,'PCN DES MetricDATA 23-24'!AI$164)</f>
        <v>154</v>
      </c>
      <c r="AJ350">
        <f>SUMIFS('PCN DES MetricDATA 23-24'!$F:$F,'PCN DES MetricDATA 23-24'!$B:$B,'PCN DES MetricDATA 23-24'!$S350,'PCN DES MetricDATA 23-24'!$C:$C,'PCN DES MetricDATA 23-24'!$Y$342,'PCN DES MetricDATA 23-24'!$D:$D,'PCN DES MetricDATA 23-24'!$Y$341,'PCN DES MetricDATA 23-24'!$E:$E,'PCN DES MetricDATA 23-24'!AJ$164)</f>
        <v>179</v>
      </c>
      <c r="AK350">
        <f>SUMIFS('PCN DES MetricDATA 23-24'!$F:$F,'PCN DES MetricDATA 23-24'!$B:$B,'PCN DES MetricDATA 23-24'!$S350,'PCN DES MetricDATA 23-24'!$C:$C,'PCN DES MetricDATA 23-24'!$Y$342,'PCN DES MetricDATA 23-24'!$D:$D,'PCN DES MetricDATA 23-24'!$Y$341,'PCN DES MetricDATA 23-24'!$E:$E,'PCN DES MetricDATA 23-24'!AK$164)</f>
        <v>223</v>
      </c>
      <c r="AL350">
        <f>SUMIFS('PCN DES MetricDATA 23-24'!$F:$F,'PCN DES MetricDATA 23-24'!$B:$B,'PCN DES MetricDATA 23-24'!$S350,'PCN DES MetricDATA 23-24'!$C:$C,'PCN DES MetricDATA 23-24'!$Y$342,'PCN DES MetricDATA 23-24'!$D:$D,'PCN DES MetricDATA 23-24'!$Y$341,'PCN DES MetricDATA 23-24'!$E:$E,'PCN DES MetricDATA 23-24'!AL$164)</f>
        <v>406</v>
      </c>
      <c r="AM350">
        <f>SUMIFS('PCN DES MetricDATA 23-24'!$F:$F,'PCN DES MetricDATA 23-24'!$B:$B,'PCN DES MetricDATA 23-24'!$S350,'PCN DES MetricDATA 23-24'!$C:$C,'PCN DES MetricDATA 23-24'!$Y$342,'PCN DES MetricDATA 23-24'!$D:$D,'PCN DES MetricDATA 23-24'!$Y$341,'PCN DES MetricDATA 23-24'!$E:$E,'PCN DES MetricDATA 23-24'!AM$164)</f>
        <v>444</v>
      </c>
      <c r="AN350">
        <f>SUMIFS('PCN DES MetricDATA 23-24'!$F:$F,'PCN DES MetricDATA 23-24'!$B:$B,'PCN DES MetricDATA 23-24'!$S350,'PCN DES MetricDATA 23-24'!$C:$C,'PCN DES MetricDATA 23-24'!$Y$342,'PCN DES MetricDATA 23-24'!$D:$D,'PCN DES MetricDATA 23-24'!$Y$341,'PCN DES MetricDATA 23-24'!$E:$E,'PCN DES MetricDATA 23-24'!AN$164)</f>
        <v>509</v>
      </c>
      <c r="AO350">
        <f>SUMIFS('PCN DES MetricDATA 23-24'!$F:$F,'PCN DES MetricDATA 23-24'!$B:$B,'PCN DES MetricDATA 23-24'!$S350,'PCN DES MetricDATA 23-24'!$C:$C,'PCN DES MetricDATA 23-24'!$Y$342,'PCN DES MetricDATA 23-24'!$D:$D,'PCN DES MetricDATA 23-24'!$Y$341,'PCN DES MetricDATA 23-24'!$E:$E,'PCN DES MetricDATA 23-24'!AO$164)</f>
        <v>646</v>
      </c>
      <c r="AP350">
        <f>SUMIFS('PCN DES MetricDATA 23-24'!$F:$F,'PCN DES MetricDATA 23-24'!$B:$B,'PCN DES MetricDATA 23-24'!$S350,'PCN DES MetricDATA 23-24'!$C:$C,'PCN DES MetricDATA 23-24'!$Y$342,'PCN DES MetricDATA 23-24'!$D:$D,'PCN DES MetricDATA 23-24'!$Y$341,'PCN DES MetricDATA 23-24'!$E:$E,'PCN DES MetricDATA 23-24'!AP$164)</f>
        <v>772</v>
      </c>
      <c r="AQ350">
        <f>SUMIFS('PCN DES MetricDATA 23-24'!$F:$F,'PCN DES MetricDATA 23-24'!$B:$B,'PCN DES MetricDATA 23-24'!$S350,'PCN DES MetricDATA 23-24'!$C:$C,'PCN DES MetricDATA 23-24'!$Y$342,'PCN DES MetricDATA 23-24'!$D:$D,'PCN DES MetricDATA 23-24'!$Y$341,'PCN DES MetricDATA 23-24'!$E:$E,'PCN DES MetricDATA 23-24'!AQ$164)</f>
        <v>859</v>
      </c>
    </row>
    <row r="351" spans="1:50" x14ac:dyDescent="0.35">
      <c r="A351" t="s">
        <v>648</v>
      </c>
      <c r="B351" t="s">
        <v>654</v>
      </c>
      <c r="C351" t="s">
        <v>702</v>
      </c>
      <c r="D351" t="s">
        <v>563</v>
      </c>
      <c r="E351" s="2">
        <v>45077</v>
      </c>
      <c r="F351">
        <v>500</v>
      </c>
      <c r="G351" t="str">
        <f>VLOOKUP($C351,'[1]LKUP PCNDES'!$F$2:$H$12,2,FALSE)</f>
        <v>Permanent care home residents aged 18 years or over who received a Structured Medication Review</v>
      </c>
      <c r="H351" t="str">
        <f>VLOOKUP($C351,'[1]LKUP PCNDES'!$F$2:$H$12,3,FALSE)</f>
        <v>SMR</v>
      </c>
      <c r="I351" t="str">
        <f>VLOOKUP($B351,'[1]LKUP PCNDES'!$C$17:$H$60,4,FALSE)</f>
        <v>NHS South East London ICB</v>
      </c>
      <c r="J351" t="str">
        <f>VLOOKUP($B351,'[1]LKUP PCNDES'!$C$17:$H$60,6,FALSE)</f>
        <v>SEL</v>
      </c>
      <c r="R351" t="s">
        <v>95</v>
      </c>
      <c r="S351" t="s">
        <v>95</v>
      </c>
      <c r="T351" s="177"/>
      <c r="U351" s="177"/>
      <c r="V351" s="177"/>
      <c r="W351" s="177"/>
      <c r="X351" s="177"/>
      <c r="Y351" s="177"/>
      <c r="Z351" s="177"/>
      <c r="AA351" s="177"/>
      <c r="AB351" s="177"/>
      <c r="AC351" s="177"/>
      <c r="AD351" s="177"/>
      <c r="AE351" s="177"/>
      <c r="AF351">
        <f>SUM(AF346:AF350)</f>
        <v>246</v>
      </c>
      <c r="AG351">
        <f t="shared" ref="AG351:AQ351" si="56">SUM(AG346:AG350)</f>
        <v>449</v>
      </c>
      <c r="AH351">
        <f t="shared" si="56"/>
        <v>699</v>
      </c>
      <c r="AI351">
        <f t="shared" si="56"/>
        <v>972</v>
      </c>
      <c r="AJ351">
        <f t="shared" si="56"/>
        <v>1156</v>
      </c>
      <c r="AK351">
        <f t="shared" si="56"/>
        <v>1490</v>
      </c>
      <c r="AL351">
        <f t="shared" si="56"/>
        <v>1761</v>
      </c>
      <c r="AM351">
        <f t="shared" si="56"/>
        <v>1931</v>
      </c>
      <c r="AN351">
        <f t="shared" si="56"/>
        <v>2325</v>
      </c>
      <c r="AO351">
        <f t="shared" si="56"/>
        <v>2963</v>
      </c>
      <c r="AP351">
        <f t="shared" si="56"/>
        <v>3688</v>
      </c>
      <c r="AQ351">
        <f t="shared" si="56"/>
        <v>4333</v>
      </c>
    </row>
    <row r="352" spans="1:50" x14ac:dyDescent="0.35">
      <c r="A352" t="s">
        <v>648</v>
      </c>
      <c r="B352" t="s">
        <v>654</v>
      </c>
      <c r="C352" t="s">
        <v>702</v>
      </c>
      <c r="D352" t="s">
        <v>563</v>
      </c>
      <c r="E352" s="2">
        <v>45107</v>
      </c>
      <c r="F352">
        <v>752</v>
      </c>
      <c r="G352" t="str">
        <f>VLOOKUP($C352,'[1]LKUP PCNDES'!$F$2:$H$12,2,FALSE)</f>
        <v>Permanent care home residents aged 18 years or over who received a Structured Medication Review</v>
      </c>
      <c r="H352" t="str">
        <f>VLOOKUP($C352,'[1]LKUP PCNDES'!$F$2:$H$12,3,FALSE)</f>
        <v>SMR</v>
      </c>
      <c r="I352" t="str">
        <f>VLOOKUP($B352,'[1]LKUP PCNDES'!$C$17:$H$60,4,FALSE)</f>
        <v>NHS South East London ICB</v>
      </c>
      <c r="J352" t="str">
        <f>VLOOKUP($B352,'[1]LKUP PCNDES'!$C$17:$H$60,6,FALSE)</f>
        <v>SEL</v>
      </c>
      <c r="R352" t="s">
        <v>626</v>
      </c>
      <c r="S352" t="s">
        <v>626</v>
      </c>
      <c r="T352" s="177"/>
      <c r="U352" s="177"/>
      <c r="V352" s="177"/>
      <c r="W352" s="177"/>
      <c r="X352" s="177"/>
      <c r="Y352" s="177"/>
      <c r="Z352" s="177"/>
      <c r="AA352" s="177"/>
      <c r="AB352" s="177"/>
      <c r="AC352" s="177"/>
      <c r="AD352" s="177"/>
      <c r="AE352" s="177"/>
      <c r="AF352">
        <f>SUMIFS('PCN DES MetricDATA 23-24'!$F:$F,'PCN DES MetricDATA 23-24'!$B:$B,'PCN DES MetricDATA 23-24'!$S352,'PCN DES MetricDATA 23-24'!$C:$C,'PCN DES MetricDATA 23-24'!$Y$342,'PCN DES MetricDATA 23-24'!$D:$D,'PCN DES MetricDATA 23-24'!$Y$341,'PCN DES MetricDATA 23-24'!$E:$E,'PCN DES MetricDATA 23-24'!AF$164)</f>
        <v>2834</v>
      </c>
      <c r="AG352">
        <f>SUMIFS('PCN DES MetricDATA 23-24'!$F:$F,'PCN DES MetricDATA 23-24'!$B:$B,'PCN DES MetricDATA 23-24'!$S352,'PCN DES MetricDATA 23-24'!$C:$C,'PCN DES MetricDATA 23-24'!$Y$342,'PCN DES MetricDATA 23-24'!$D:$D,'PCN DES MetricDATA 23-24'!$Y$341,'PCN DES MetricDATA 23-24'!$E:$E,'PCN DES MetricDATA 23-24'!AG$164)</f>
        <v>5546</v>
      </c>
      <c r="AH352">
        <f>SUMIFS('PCN DES MetricDATA 23-24'!$F:$F,'PCN DES MetricDATA 23-24'!$B:$B,'PCN DES MetricDATA 23-24'!$S352,'PCN DES MetricDATA 23-24'!$C:$C,'PCN DES MetricDATA 23-24'!$Y$342,'PCN DES MetricDATA 23-24'!$D:$D,'PCN DES MetricDATA 23-24'!$Y$341,'PCN DES MetricDATA 23-24'!$E:$E,'PCN DES MetricDATA 23-24'!AH$164)</f>
        <v>9005</v>
      </c>
      <c r="AI352">
        <f>SUMIFS('PCN DES MetricDATA 23-24'!$F:$F,'PCN DES MetricDATA 23-24'!$B:$B,'PCN DES MetricDATA 23-24'!$S352,'PCN DES MetricDATA 23-24'!$C:$C,'PCN DES MetricDATA 23-24'!$Y$342,'PCN DES MetricDATA 23-24'!$D:$D,'PCN DES MetricDATA 23-24'!$Y$341,'PCN DES MetricDATA 23-24'!$E:$E,'PCN DES MetricDATA 23-24'!AI$164)</f>
        <v>12013</v>
      </c>
      <c r="AJ352">
        <f>SUMIFS('PCN DES MetricDATA 23-24'!$F:$F,'PCN DES MetricDATA 23-24'!$B:$B,'PCN DES MetricDATA 23-24'!$S352,'PCN DES MetricDATA 23-24'!$C:$C,'PCN DES MetricDATA 23-24'!$Y$342,'PCN DES MetricDATA 23-24'!$D:$D,'PCN DES MetricDATA 23-24'!$Y$341,'PCN DES MetricDATA 23-24'!$E:$E,'PCN DES MetricDATA 23-24'!AJ$164)</f>
        <v>14559</v>
      </c>
      <c r="AK352">
        <f>SUMIFS('PCN DES MetricDATA 23-24'!$F:$F,'PCN DES MetricDATA 23-24'!$B:$B,'PCN DES MetricDATA 23-24'!$S352,'PCN DES MetricDATA 23-24'!$C:$C,'PCN DES MetricDATA 23-24'!$Y$342,'PCN DES MetricDATA 23-24'!$D:$D,'PCN DES MetricDATA 23-24'!$Y$341,'PCN DES MetricDATA 23-24'!$E:$E,'PCN DES MetricDATA 23-24'!AK$164)</f>
        <v>17210</v>
      </c>
      <c r="AL352">
        <f>SUMIFS('PCN DES MetricDATA 23-24'!$F:$F,'PCN DES MetricDATA 23-24'!$B:$B,'PCN DES MetricDATA 23-24'!$S352,'PCN DES MetricDATA 23-24'!$C:$C,'PCN DES MetricDATA 23-24'!$Y$342,'PCN DES MetricDATA 23-24'!$D:$D,'PCN DES MetricDATA 23-24'!$Y$341,'PCN DES MetricDATA 23-24'!$E:$E,'PCN DES MetricDATA 23-24'!AL$164)</f>
        <v>20058</v>
      </c>
      <c r="AM352">
        <f>SUMIFS('PCN DES MetricDATA 23-24'!$F:$F,'PCN DES MetricDATA 23-24'!$B:$B,'PCN DES MetricDATA 23-24'!$S352,'PCN DES MetricDATA 23-24'!$C:$C,'PCN DES MetricDATA 23-24'!$Y$342,'PCN DES MetricDATA 23-24'!$D:$D,'PCN DES MetricDATA 23-24'!$Y$341,'PCN DES MetricDATA 23-24'!$E:$E,'PCN DES MetricDATA 23-24'!AM$164)</f>
        <v>21028</v>
      </c>
      <c r="AN352">
        <f>SUMIFS('PCN DES MetricDATA 23-24'!$F:$F,'PCN DES MetricDATA 23-24'!$B:$B,'PCN DES MetricDATA 23-24'!$S352,'PCN DES MetricDATA 23-24'!$C:$C,'PCN DES MetricDATA 23-24'!$Y$342,'PCN DES MetricDATA 23-24'!$D:$D,'PCN DES MetricDATA 23-24'!$Y$341,'PCN DES MetricDATA 23-24'!$E:$E,'PCN DES MetricDATA 23-24'!AN$164)</f>
        <v>23087</v>
      </c>
      <c r="AO352">
        <f>SUMIFS('PCN DES MetricDATA 23-24'!$F:$F,'PCN DES MetricDATA 23-24'!$B:$B,'PCN DES MetricDATA 23-24'!$S352,'PCN DES MetricDATA 23-24'!$C:$C,'PCN DES MetricDATA 23-24'!$Y$342,'PCN DES MetricDATA 23-24'!$D:$D,'PCN DES MetricDATA 23-24'!$Y$341,'PCN DES MetricDATA 23-24'!$E:$E,'PCN DES MetricDATA 23-24'!AO$164)</f>
        <v>26510</v>
      </c>
      <c r="AP352">
        <f>SUMIFS('PCN DES MetricDATA 23-24'!$F:$F,'PCN DES MetricDATA 23-24'!$B:$B,'PCN DES MetricDATA 23-24'!$S352,'PCN DES MetricDATA 23-24'!$C:$C,'PCN DES MetricDATA 23-24'!$Y$342,'PCN DES MetricDATA 23-24'!$D:$D,'PCN DES MetricDATA 23-24'!$Y$341,'PCN DES MetricDATA 23-24'!$E:$E,'PCN DES MetricDATA 23-24'!AP$164)</f>
        <v>29545</v>
      </c>
      <c r="AQ352">
        <f>SUMIFS('PCN DES MetricDATA 23-24'!$F:$F,'PCN DES MetricDATA 23-24'!$B:$B,'PCN DES MetricDATA 23-24'!$S352,'PCN DES MetricDATA 23-24'!$C:$C,'PCN DES MetricDATA 23-24'!$Y$342,'PCN DES MetricDATA 23-24'!$D:$D,'PCN DES MetricDATA 23-24'!$Y$341,'PCN DES MetricDATA 23-24'!$E:$E,'PCN DES MetricDATA 23-24'!AQ$164)</f>
        <v>32398</v>
      </c>
    </row>
    <row r="353" spans="1:49" x14ac:dyDescent="0.35">
      <c r="A353" t="s">
        <v>648</v>
      </c>
      <c r="B353" t="s">
        <v>654</v>
      </c>
      <c r="C353" t="s">
        <v>702</v>
      </c>
      <c r="D353" t="s">
        <v>563</v>
      </c>
      <c r="E353" s="2">
        <v>45138</v>
      </c>
      <c r="F353">
        <v>986</v>
      </c>
      <c r="G353" t="str">
        <f>VLOOKUP($C353,'[1]LKUP PCNDES'!$F$2:$H$12,2,FALSE)</f>
        <v>Permanent care home residents aged 18 years or over who received a Structured Medication Review</v>
      </c>
      <c r="H353" t="str">
        <f>VLOOKUP($C353,'[1]LKUP PCNDES'!$F$2:$H$12,3,FALSE)</f>
        <v>SMR</v>
      </c>
      <c r="I353" t="str">
        <f>VLOOKUP($B353,'[1]LKUP PCNDES'!$C$17:$H$60,4,FALSE)</f>
        <v>NHS South East London ICB</v>
      </c>
      <c r="J353" t="str">
        <f>VLOOKUP($B353,'[1]LKUP PCNDES'!$C$17:$H$60,6,FALSE)</f>
        <v>SEL</v>
      </c>
    </row>
    <row r="354" spans="1:49" x14ac:dyDescent="0.35">
      <c r="A354" t="s">
        <v>648</v>
      </c>
      <c r="B354" t="s">
        <v>654</v>
      </c>
      <c r="C354" t="s">
        <v>702</v>
      </c>
      <c r="D354" t="s">
        <v>563</v>
      </c>
      <c r="E354" s="2">
        <v>45169</v>
      </c>
      <c r="F354">
        <v>1415</v>
      </c>
      <c r="G354" t="str">
        <f>VLOOKUP($C354,'[1]LKUP PCNDES'!$F$2:$H$12,2,FALSE)</f>
        <v>Permanent care home residents aged 18 years or over who received a Structured Medication Review</v>
      </c>
      <c r="H354" t="str">
        <f>VLOOKUP($C354,'[1]LKUP PCNDES'!$F$2:$H$12,3,FALSE)</f>
        <v>SMR</v>
      </c>
      <c r="I354" t="str">
        <f>VLOOKUP($B354,'[1]LKUP PCNDES'!$C$17:$H$60,4,FALSE)</f>
        <v>NHS South East London ICB</v>
      </c>
      <c r="J354" t="str">
        <f>VLOOKUP($B354,'[1]LKUP PCNDES'!$C$17:$H$60,6,FALSE)</f>
        <v>SEL</v>
      </c>
    </row>
    <row r="355" spans="1:49" x14ac:dyDescent="0.35">
      <c r="A355" t="s">
        <v>648</v>
      </c>
      <c r="B355" t="s">
        <v>654</v>
      </c>
      <c r="C355" t="s">
        <v>702</v>
      </c>
      <c r="D355" t="s">
        <v>563</v>
      </c>
      <c r="E355" s="2">
        <v>45199</v>
      </c>
      <c r="F355">
        <v>1826</v>
      </c>
      <c r="G355" t="str">
        <f>VLOOKUP($C355,'[1]LKUP PCNDES'!$F$2:$H$12,2,FALSE)</f>
        <v>Permanent care home residents aged 18 years or over who received a Structured Medication Review</v>
      </c>
      <c r="H355" t="str">
        <f>VLOOKUP($C355,'[1]LKUP PCNDES'!$F$2:$H$12,3,FALSE)</f>
        <v>SMR</v>
      </c>
      <c r="I355" t="str">
        <f>VLOOKUP($B355,'[1]LKUP PCNDES'!$C$17:$H$60,4,FALSE)</f>
        <v>NHS South East London ICB</v>
      </c>
      <c r="J355" t="str">
        <f>VLOOKUP($B355,'[1]LKUP PCNDES'!$C$17:$H$60,6,FALSE)</f>
        <v>SEL</v>
      </c>
      <c r="S355" s="7" t="s">
        <v>638</v>
      </c>
      <c r="T355" s="7"/>
      <c r="U355" s="7"/>
      <c r="V355" s="7"/>
      <c r="W355" s="7"/>
      <c r="X355" s="7"/>
      <c r="Y355" s="94" t="s">
        <v>648</v>
      </c>
      <c r="Z355" s="7"/>
      <c r="AA355" s="7"/>
    </row>
    <row r="356" spans="1:49" x14ac:dyDescent="0.35">
      <c r="A356" t="s">
        <v>648</v>
      </c>
      <c r="B356" t="s">
        <v>654</v>
      </c>
      <c r="C356" t="s">
        <v>702</v>
      </c>
      <c r="D356" t="s">
        <v>563</v>
      </c>
      <c r="E356" s="2">
        <v>45230</v>
      </c>
      <c r="F356">
        <v>1924</v>
      </c>
      <c r="G356" t="str">
        <f>VLOOKUP($C356,'[1]LKUP PCNDES'!$F$2:$H$12,2,FALSE)</f>
        <v>Permanent care home residents aged 18 years or over who received a Structured Medication Review</v>
      </c>
      <c r="H356" t="str">
        <f>VLOOKUP($C356,'[1]LKUP PCNDES'!$F$2:$H$12,3,FALSE)</f>
        <v>SMR</v>
      </c>
      <c r="I356" t="str">
        <f>VLOOKUP($B356,'[1]LKUP PCNDES'!$C$17:$H$60,4,FALSE)</f>
        <v>NHS South East London ICB</v>
      </c>
      <c r="J356" t="str">
        <f>VLOOKUP($B356,'[1]LKUP PCNDES'!$C$17:$H$60,6,FALSE)</f>
        <v>SEL</v>
      </c>
      <c r="S356" s="7" t="s">
        <v>641</v>
      </c>
      <c r="T356" s="7"/>
      <c r="U356" s="7"/>
      <c r="V356" s="7"/>
      <c r="W356" s="7"/>
      <c r="X356" s="7"/>
      <c r="Y356" s="94" t="s">
        <v>564</v>
      </c>
      <c r="Z356" s="7"/>
      <c r="AA356" s="7"/>
    </row>
    <row r="357" spans="1:49" x14ac:dyDescent="0.35">
      <c r="A357" t="s">
        <v>648</v>
      </c>
      <c r="B357" t="s">
        <v>654</v>
      </c>
      <c r="C357" t="s">
        <v>702</v>
      </c>
      <c r="D357" t="s">
        <v>563</v>
      </c>
      <c r="E357" s="2">
        <v>45260</v>
      </c>
      <c r="F357">
        <v>2151</v>
      </c>
      <c r="G357" t="str">
        <f>VLOOKUP($C357,'[1]LKUP PCNDES'!$F$2:$H$12,2,FALSE)</f>
        <v>Permanent care home residents aged 18 years or over who received a Structured Medication Review</v>
      </c>
      <c r="H357" t="str">
        <f>VLOOKUP($C357,'[1]LKUP PCNDES'!$F$2:$H$12,3,FALSE)</f>
        <v>SMR</v>
      </c>
      <c r="I357" t="str">
        <f>VLOOKUP($B357,'[1]LKUP PCNDES'!$C$17:$H$60,4,FALSE)</f>
        <v>NHS South East London ICB</v>
      </c>
      <c r="J357" t="str">
        <f>VLOOKUP($B357,'[1]LKUP PCNDES'!$C$17:$H$60,6,FALSE)</f>
        <v>SEL</v>
      </c>
      <c r="S357" s="7" t="s">
        <v>640</v>
      </c>
      <c r="T357" s="7"/>
      <c r="U357" s="7"/>
      <c r="V357" s="7"/>
      <c r="W357" s="7"/>
      <c r="X357" s="7"/>
      <c r="Y357" s="94" t="s">
        <v>1376</v>
      </c>
      <c r="Z357" s="7"/>
      <c r="AA357" s="7"/>
    </row>
    <row r="358" spans="1:49" x14ac:dyDescent="0.35">
      <c r="A358" t="s">
        <v>648</v>
      </c>
      <c r="B358" t="s">
        <v>654</v>
      </c>
      <c r="C358" t="s">
        <v>702</v>
      </c>
      <c r="D358" t="s">
        <v>563</v>
      </c>
      <c r="E358" s="2">
        <v>45291</v>
      </c>
      <c r="F358">
        <v>2413</v>
      </c>
      <c r="G358" t="str">
        <f>VLOOKUP($C358,'[1]LKUP PCNDES'!$F$2:$H$12,2,FALSE)</f>
        <v>Permanent care home residents aged 18 years or over who received a Structured Medication Review</v>
      </c>
      <c r="H358" t="str">
        <f>VLOOKUP($C358,'[1]LKUP PCNDES'!$F$2:$H$12,3,FALSE)</f>
        <v>SMR</v>
      </c>
      <c r="I358" t="str">
        <f>VLOOKUP($B358,'[1]LKUP PCNDES'!$C$17:$H$60,4,FALSE)</f>
        <v>NHS South East London ICB</v>
      </c>
      <c r="J358" t="str">
        <f>VLOOKUP($B358,'[1]LKUP PCNDES'!$C$17:$H$60,6,FALSE)</f>
        <v>SEL</v>
      </c>
      <c r="S358" s="7"/>
      <c r="T358" s="7"/>
      <c r="U358" s="7"/>
      <c r="V358" s="7"/>
      <c r="W358" s="7"/>
      <c r="X358" s="7"/>
      <c r="Y358" s="7"/>
      <c r="Z358" s="7"/>
      <c r="AA358" s="7"/>
    </row>
    <row r="359" spans="1:49" x14ac:dyDescent="0.35">
      <c r="A359" t="s">
        <v>648</v>
      </c>
      <c r="B359" t="s">
        <v>654</v>
      </c>
      <c r="C359" t="s">
        <v>702</v>
      </c>
      <c r="D359" t="s">
        <v>563</v>
      </c>
      <c r="E359" s="2">
        <v>45322</v>
      </c>
      <c r="F359">
        <v>2536</v>
      </c>
      <c r="G359" t="str">
        <f>VLOOKUP($C359,'[1]LKUP PCNDES'!$F$2:$H$12,2,FALSE)</f>
        <v>Permanent care home residents aged 18 years or over who received a Structured Medication Review</v>
      </c>
      <c r="H359" t="str">
        <f>VLOOKUP($C359,'[1]LKUP PCNDES'!$F$2:$H$12,3,FALSE)</f>
        <v>SMR</v>
      </c>
      <c r="I359" t="str">
        <f>VLOOKUP($B359,'[1]LKUP PCNDES'!$C$17:$H$60,4,FALSE)</f>
        <v>NHS South East London ICB</v>
      </c>
      <c r="J359" t="str">
        <f>VLOOKUP($B359,'[1]LKUP PCNDES'!$C$17:$H$60,6,FALSE)</f>
        <v>SEL</v>
      </c>
      <c r="S359" s="7" t="s">
        <v>649</v>
      </c>
      <c r="T359" s="7"/>
      <c r="U359" s="7"/>
      <c r="V359" s="7"/>
      <c r="W359" s="7"/>
      <c r="X359" s="7" t="s">
        <v>642</v>
      </c>
      <c r="Y359" s="7"/>
      <c r="Z359" s="7"/>
      <c r="AA359" s="7"/>
    </row>
    <row r="360" spans="1:49" x14ac:dyDescent="0.35">
      <c r="A360" t="s">
        <v>648</v>
      </c>
      <c r="B360" t="s">
        <v>654</v>
      </c>
      <c r="C360" t="s">
        <v>702</v>
      </c>
      <c r="D360" t="s">
        <v>563</v>
      </c>
      <c r="E360" s="2">
        <v>45351</v>
      </c>
      <c r="F360">
        <v>2671</v>
      </c>
      <c r="G360" t="str">
        <f>VLOOKUP($C360,'[1]LKUP PCNDES'!$F$2:$H$12,2,FALSE)</f>
        <v>Permanent care home residents aged 18 years or over who received a Structured Medication Review</v>
      </c>
      <c r="H360" t="str">
        <f>VLOOKUP($C360,'[1]LKUP PCNDES'!$F$2:$H$12,3,FALSE)</f>
        <v>SMR</v>
      </c>
      <c r="I360" t="str">
        <f>VLOOKUP($B360,'[1]LKUP PCNDES'!$C$17:$H$60,4,FALSE)</f>
        <v>NHS South East London ICB</v>
      </c>
      <c r="J360" t="str">
        <f>VLOOKUP($B360,'[1]LKUP PCNDES'!$C$17:$H$60,6,FALSE)</f>
        <v>SEL</v>
      </c>
      <c r="S360" s="7" t="s">
        <v>639</v>
      </c>
      <c r="T360" s="9">
        <v>44681</v>
      </c>
      <c r="U360" s="9">
        <v>44712</v>
      </c>
      <c r="V360" s="9">
        <v>44742</v>
      </c>
      <c r="W360" s="9">
        <v>44773</v>
      </c>
      <c r="X360" s="9">
        <v>44804</v>
      </c>
      <c r="Y360" s="9">
        <v>44834</v>
      </c>
      <c r="Z360" s="9">
        <v>44865</v>
      </c>
      <c r="AA360" s="9">
        <v>44895</v>
      </c>
      <c r="AB360" s="9">
        <v>44926</v>
      </c>
      <c r="AC360" s="9">
        <v>44957</v>
      </c>
      <c r="AD360" s="9">
        <v>44985</v>
      </c>
      <c r="AE360" s="9">
        <v>45016</v>
      </c>
      <c r="AF360" s="9">
        <v>45046</v>
      </c>
      <c r="AG360" s="9">
        <v>45077</v>
      </c>
      <c r="AH360" s="9">
        <v>45107</v>
      </c>
      <c r="AI360" s="9">
        <v>45138</v>
      </c>
      <c r="AJ360" s="9">
        <v>45169</v>
      </c>
      <c r="AK360" s="9">
        <v>45199</v>
      </c>
      <c r="AL360" s="9">
        <v>45230</v>
      </c>
      <c r="AM360" s="9">
        <v>45260</v>
      </c>
      <c r="AN360" s="9">
        <v>45291</v>
      </c>
      <c r="AO360" s="9">
        <v>45322</v>
      </c>
      <c r="AP360" s="9">
        <v>45351</v>
      </c>
      <c r="AQ360" s="9">
        <v>45382</v>
      </c>
      <c r="AR360" s="9"/>
      <c r="AS360" s="9"/>
      <c r="AT360" s="9"/>
      <c r="AU360" s="9"/>
      <c r="AV360" s="9"/>
      <c r="AW360" s="9"/>
    </row>
    <row r="361" spans="1:49" x14ac:dyDescent="0.35">
      <c r="A361" t="s">
        <v>648</v>
      </c>
      <c r="B361" t="s">
        <v>654</v>
      </c>
      <c r="C361" t="s">
        <v>702</v>
      </c>
      <c r="D361" t="s">
        <v>563</v>
      </c>
      <c r="E361" s="2">
        <v>45382</v>
      </c>
      <c r="F361">
        <v>2925</v>
      </c>
      <c r="G361" t="str">
        <f>VLOOKUP($C361,'[1]LKUP PCNDES'!$F$2:$H$12,2,FALSE)</f>
        <v>Permanent care home residents aged 18 years or over who received a Structured Medication Review</v>
      </c>
      <c r="H361" t="str">
        <f>VLOOKUP($C361,'[1]LKUP PCNDES'!$F$2:$H$12,3,FALSE)</f>
        <v>SMR</v>
      </c>
      <c r="I361" t="str">
        <f>VLOOKUP($B361,'[1]LKUP PCNDES'!$C$17:$H$60,4,FALSE)</f>
        <v>NHS South East London ICB</v>
      </c>
      <c r="J361" t="str">
        <f>VLOOKUP($B361,'[1]LKUP PCNDES'!$C$17:$H$60,6,FALSE)</f>
        <v>SEL</v>
      </c>
      <c r="R361" t="s">
        <v>106</v>
      </c>
      <c r="S361" t="s">
        <v>651</v>
      </c>
      <c r="T361" s="177"/>
      <c r="U361" s="177"/>
      <c r="V361" s="177"/>
      <c r="W361" s="177"/>
      <c r="X361" s="177"/>
      <c r="Y361" s="177"/>
      <c r="Z361" s="177"/>
      <c r="AA361" s="177"/>
      <c r="AB361" s="177"/>
      <c r="AC361" s="177"/>
      <c r="AD361" s="177"/>
      <c r="AE361" s="177"/>
      <c r="AF361">
        <f>SUMIFS('PCN DES MetricDATA 23-24'!$F:$F,'PCN DES MetricDATA 23-24'!$B:$B,'PCN DES MetricDATA 23-24'!$S361,'PCN DES MetricDATA 23-24'!$C:$C,'PCN DES MetricDATA 23-24'!$Y$357,'PCN DES MetricDATA 23-24'!$D:$D,'PCN DES MetricDATA 23-24'!$Y$356,'PCN DES MetricDATA 23-24'!$E:$E,'PCN DES MetricDATA 23-24'!AF$164)</f>
        <v>5111</v>
      </c>
      <c r="AG361">
        <f>SUMIFS('PCN DES MetricDATA 23-24'!$F:$F,'PCN DES MetricDATA 23-24'!$B:$B,'PCN DES MetricDATA 23-24'!$S361,'PCN DES MetricDATA 23-24'!$C:$C,'PCN DES MetricDATA 23-24'!$Y$357,'PCN DES MetricDATA 23-24'!$D:$D,'PCN DES MetricDATA 23-24'!$Y$356,'PCN DES MetricDATA 23-24'!$E:$E,'PCN DES MetricDATA 23-24'!AG$164)</f>
        <v>4780</v>
      </c>
      <c r="AH361">
        <f>SUMIFS('PCN DES MetricDATA 23-24'!$F:$F,'PCN DES MetricDATA 23-24'!$B:$B,'PCN DES MetricDATA 23-24'!$S361,'PCN DES MetricDATA 23-24'!$C:$C,'PCN DES MetricDATA 23-24'!$Y$357,'PCN DES MetricDATA 23-24'!$D:$D,'PCN DES MetricDATA 23-24'!$Y$356,'PCN DES MetricDATA 23-24'!$E:$E,'PCN DES MetricDATA 23-24'!AH$164)</f>
        <v>5275</v>
      </c>
      <c r="AI361">
        <f>SUMIFS('PCN DES MetricDATA 23-24'!$F:$F,'PCN DES MetricDATA 23-24'!$B:$B,'PCN DES MetricDATA 23-24'!$S361,'PCN DES MetricDATA 23-24'!$C:$C,'PCN DES MetricDATA 23-24'!$Y$357,'PCN DES MetricDATA 23-24'!$D:$D,'PCN DES MetricDATA 23-24'!$Y$356,'PCN DES MetricDATA 23-24'!$E:$E,'PCN DES MetricDATA 23-24'!AI$164)</f>
        <v>5289</v>
      </c>
      <c r="AJ361">
        <f>SUMIFS('PCN DES MetricDATA 23-24'!$F:$F,'PCN DES MetricDATA 23-24'!$B:$B,'PCN DES MetricDATA 23-24'!$S361,'PCN DES MetricDATA 23-24'!$C:$C,'PCN DES MetricDATA 23-24'!$Y$357,'PCN DES MetricDATA 23-24'!$D:$D,'PCN DES MetricDATA 23-24'!$Y$356,'PCN DES MetricDATA 23-24'!$E:$E,'PCN DES MetricDATA 23-24'!AJ$164)</f>
        <v>5025</v>
      </c>
      <c r="AK361">
        <f>SUMIFS('PCN DES MetricDATA 23-24'!$F:$F,'PCN DES MetricDATA 23-24'!$B:$B,'PCN DES MetricDATA 23-24'!$S361,'PCN DES MetricDATA 23-24'!$C:$C,'PCN DES MetricDATA 23-24'!$Y$357,'PCN DES MetricDATA 23-24'!$D:$D,'PCN DES MetricDATA 23-24'!$Y$356,'PCN DES MetricDATA 23-24'!$E:$E,'PCN DES MetricDATA 23-24'!AK$164)</f>
        <v>5548</v>
      </c>
      <c r="AL361">
        <f>SUMIFS('PCN DES MetricDATA 23-24'!$F:$F,'PCN DES MetricDATA 23-24'!$B:$B,'PCN DES MetricDATA 23-24'!$S361,'PCN DES MetricDATA 23-24'!$C:$C,'PCN DES MetricDATA 23-24'!$Y$357,'PCN DES MetricDATA 23-24'!$D:$D,'PCN DES MetricDATA 23-24'!$Y$356,'PCN DES MetricDATA 23-24'!$E:$E,'PCN DES MetricDATA 23-24'!AL$164)</f>
        <v>5465</v>
      </c>
      <c r="AM361">
        <f>SUMIFS('PCN DES MetricDATA 23-24'!$F:$F,'PCN DES MetricDATA 23-24'!$B:$B,'PCN DES MetricDATA 23-24'!$S361,'PCN DES MetricDATA 23-24'!$C:$C,'PCN DES MetricDATA 23-24'!$Y$357,'PCN DES MetricDATA 23-24'!$D:$D,'PCN DES MetricDATA 23-24'!$Y$356,'PCN DES MetricDATA 23-24'!$E:$E,'PCN DES MetricDATA 23-24'!AM$164)</f>
        <v>5573</v>
      </c>
      <c r="AN361">
        <f>SUMIFS('PCN DES MetricDATA 23-24'!$F:$F,'PCN DES MetricDATA 23-24'!$B:$B,'PCN DES MetricDATA 23-24'!$S361,'PCN DES MetricDATA 23-24'!$C:$C,'PCN DES MetricDATA 23-24'!$Y$357,'PCN DES MetricDATA 23-24'!$D:$D,'PCN DES MetricDATA 23-24'!$Y$356,'PCN DES MetricDATA 23-24'!$E:$E,'PCN DES MetricDATA 23-24'!AN$164)</f>
        <v>5722</v>
      </c>
      <c r="AO361">
        <f>SUMIFS('PCN DES MetricDATA 23-24'!$F:$F,'PCN DES MetricDATA 23-24'!$B:$B,'PCN DES MetricDATA 23-24'!$S361,'PCN DES MetricDATA 23-24'!$C:$C,'PCN DES MetricDATA 23-24'!$Y$357,'PCN DES MetricDATA 23-24'!$D:$D,'PCN DES MetricDATA 23-24'!$Y$356,'PCN DES MetricDATA 23-24'!$E:$E,'PCN DES MetricDATA 23-24'!AO$164)</f>
        <v>5810</v>
      </c>
      <c r="AP361">
        <f>SUMIFS('PCN DES MetricDATA 23-24'!$F:$F,'PCN DES MetricDATA 23-24'!$B:$B,'PCN DES MetricDATA 23-24'!$S361,'PCN DES MetricDATA 23-24'!$C:$C,'PCN DES MetricDATA 23-24'!$Y$357,'PCN DES MetricDATA 23-24'!$D:$D,'PCN DES MetricDATA 23-24'!$Y$356,'PCN DES MetricDATA 23-24'!$E:$E,'PCN DES MetricDATA 23-24'!AP$164)</f>
        <v>6015</v>
      </c>
      <c r="AQ361">
        <f>SUMIFS('PCN DES MetricDATA 23-24'!$F:$F,'PCN DES MetricDATA 23-24'!$B:$B,'PCN DES MetricDATA 23-24'!$S361,'PCN DES MetricDATA 23-24'!$C:$C,'PCN DES MetricDATA 23-24'!$Y$357,'PCN DES MetricDATA 23-24'!$D:$D,'PCN DES MetricDATA 23-24'!$Y$356,'PCN DES MetricDATA 23-24'!$E:$E,'PCN DES MetricDATA 23-24'!AQ$164)</f>
        <v>6037</v>
      </c>
    </row>
    <row r="362" spans="1:49" x14ac:dyDescent="0.35">
      <c r="A362" t="s">
        <v>648</v>
      </c>
      <c r="B362" t="s">
        <v>654</v>
      </c>
      <c r="C362" t="s">
        <v>702</v>
      </c>
      <c r="D362" t="s">
        <v>705</v>
      </c>
      <c r="E362" s="2">
        <v>45046</v>
      </c>
      <c r="F362">
        <v>1707</v>
      </c>
      <c r="G362" t="str">
        <f>VLOOKUP($C362,'[1]LKUP PCNDES'!$F$2:$H$12,2,FALSE)</f>
        <v>Permanent care home residents aged 18 years or over who received a Structured Medication Review</v>
      </c>
      <c r="H362" t="str">
        <f>VLOOKUP($C362,'[1]LKUP PCNDES'!$F$2:$H$12,3,FALSE)</f>
        <v>SMR</v>
      </c>
      <c r="I362" t="str">
        <f>VLOOKUP($B362,'[1]LKUP PCNDES'!$C$17:$H$60,4,FALSE)</f>
        <v>NHS South East London ICB</v>
      </c>
      <c r="J362" t="str">
        <f>VLOOKUP($B362,'[1]LKUP PCNDES'!$C$17:$H$60,6,FALSE)</f>
        <v>SEL</v>
      </c>
      <c r="R362" t="s">
        <v>108</v>
      </c>
      <c r="S362" t="s">
        <v>652</v>
      </c>
      <c r="T362" s="177"/>
      <c r="U362" s="177"/>
      <c r="V362" s="177"/>
      <c r="W362" s="177"/>
      <c r="X362" s="177"/>
      <c r="Y362" s="177"/>
      <c r="Z362" s="177"/>
      <c r="AA362" s="177"/>
      <c r="AB362" s="177"/>
      <c r="AC362" s="177"/>
      <c r="AD362" s="177"/>
      <c r="AE362" s="177"/>
      <c r="AF362">
        <f>SUMIFS('PCN DES MetricDATA 23-24'!$F:$F,'PCN DES MetricDATA 23-24'!$B:$B,'PCN DES MetricDATA 23-24'!$S362,'PCN DES MetricDATA 23-24'!$C:$C,'PCN DES MetricDATA 23-24'!$Y$357,'PCN DES MetricDATA 23-24'!$D:$D,'PCN DES MetricDATA 23-24'!$Y$356,'PCN DES MetricDATA 23-24'!$E:$E,'PCN DES MetricDATA 23-24'!AF$164)</f>
        <v>5447</v>
      </c>
      <c r="AG362">
        <f>SUMIFS('PCN DES MetricDATA 23-24'!$F:$F,'PCN DES MetricDATA 23-24'!$B:$B,'PCN DES MetricDATA 23-24'!$S362,'PCN DES MetricDATA 23-24'!$C:$C,'PCN DES MetricDATA 23-24'!$Y$357,'PCN DES MetricDATA 23-24'!$D:$D,'PCN DES MetricDATA 23-24'!$Y$356,'PCN DES MetricDATA 23-24'!$E:$E,'PCN DES MetricDATA 23-24'!AG$164)</f>
        <v>5580</v>
      </c>
      <c r="AH362">
        <f>SUMIFS('PCN DES MetricDATA 23-24'!$F:$F,'PCN DES MetricDATA 23-24'!$B:$B,'PCN DES MetricDATA 23-24'!$S362,'PCN DES MetricDATA 23-24'!$C:$C,'PCN DES MetricDATA 23-24'!$Y$357,'PCN DES MetricDATA 23-24'!$D:$D,'PCN DES MetricDATA 23-24'!$Y$356,'PCN DES MetricDATA 23-24'!$E:$E,'PCN DES MetricDATA 23-24'!AH$164)</f>
        <v>5625</v>
      </c>
      <c r="AI362">
        <f>SUMIFS('PCN DES MetricDATA 23-24'!$F:$F,'PCN DES MetricDATA 23-24'!$B:$B,'PCN DES MetricDATA 23-24'!$S362,'PCN DES MetricDATA 23-24'!$C:$C,'PCN DES MetricDATA 23-24'!$Y$357,'PCN DES MetricDATA 23-24'!$D:$D,'PCN DES MetricDATA 23-24'!$Y$356,'PCN DES MetricDATA 23-24'!$E:$E,'PCN DES MetricDATA 23-24'!AI$164)</f>
        <v>5647</v>
      </c>
      <c r="AJ362">
        <f>SUMIFS('PCN DES MetricDATA 23-24'!$F:$F,'PCN DES MetricDATA 23-24'!$B:$B,'PCN DES MetricDATA 23-24'!$S362,'PCN DES MetricDATA 23-24'!$C:$C,'PCN DES MetricDATA 23-24'!$Y$357,'PCN DES MetricDATA 23-24'!$D:$D,'PCN DES MetricDATA 23-24'!$Y$356,'PCN DES MetricDATA 23-24'!$E:$E,'PCN DES MetricDATA 23-24'!AJ$164)</f>
        <v>4729</v>
      </c>
      <c r="AK362">
        <f>SUMIFS('PCN DES MetricDATA 23-24'!$F:$F,'PCN DES MetricDATA 23-24'!$B:$B,'PCN DES MetricDATA 23-24'!$S362,'PCN DES MetricDATA 23-24'!$C:$C,'PCN DES MetricDATA 23-24'!$Y$357,'PCN DES MetricDATA 23-24'!$D:$D,'PCN DES MetricDATA 23-24'!$Y$356,'PCN DES MetricDATA 23-24'!$E:$E,'PCN DES MetricDATA 23-24'!AK$164)</f>
        <v>5747</v>
      </c>
      <c r="AL362">
        <f>SUMIFS('PCN DES MetricDATA 23-24'!$F:$F,'PCN DES MetricDATA 23-24'!$B:$B,'PCN DES MetricDATA 23-24'!$S362,'PCN DES MetricDATA 23-24'!$C:$C,'PCN DES MetricDATA 23-24'!$Y$357,'PCN DES MetricDATA 23-24'!$D:$D,'PCN DES MetricDATA 23-24'!$Y$356,'PCN DES MetricDATA 23-24'!$E:$E,'PCN DES MetricDATA 23-24'!AL$164)</f>
        <v>5416</v>
      </c>
      <c r="AM362">
        <f>SUMIFS('PCN DES MetricDATA 23-24'!$F:$F,'PCN DES MetricDATA 23-24'!$B:$B,'PCN DES MetricDATA 23-24'!$S362,'PCN DES MetricDATA 23-24'!$C:$C,'PCN DES MetricDATA 23-24'!$Y$357,'PCN DES MetricDATA 23-24'!$D:$D,'PCN DES MetricDATA 23-24'!$Y$356,'PCN DES MetricDATA 23-24'!$E:$E,'PCN DES MetricDATA 23-24'!AM$164)</f>
        <v>5396</v>
      </c>
      <c r="AN362">
        <f>SUMIFS('PCN DES MetricDATA 23-24'!$F:$F,'PCN DES MetricDATA 23-24'!$B:$B,'PCN DES MetricDATA 23-24'!$S362,'PCN DES MetricDATA 23-24'!$C:$C,'PCN DES MetricDATA 23-24'!$Y$357,'PCN DES MetricDATA 23-24'!$D:$D,'PCN DES MetricDATA 23-24'!$Y$356,'PCN DES MetricDATA 23-24'!$E:$E,'PCN DES MetricDATA 23-24'!AN$164)</f>
        <v>5417</v>
      </c>
      <c r="AO362">
        <f>SUMIFS('PCN DES MetricDATA 23-24'!$F:$F,'PCN DES MetricDATA 23-24'!$B:$B,'PCN DES MetricDATA 23-24'!$S362,'PCN DES MetricDATA 23-24'!$C:$C,'PCN DES MetricDATA 23-24'!$Y$357,'PCN DES MetricDATA 23-24'!$D:$D,'PCN DES MetricDATA 23-24'!$Y$356,'PCN DES MetricDATA 23-24'!$E:$E,'PCN DES MetricDATA 23-24'!AO$164)</f>
        <v>5427</v>
      </c>
      <c r="AP362">
        <f>SUMIFS('PCN DES MetricDATA 23-24'!$F:$F,'PCN DES MetricDATA 23-24'!$B:$B,'PCN DES MetricDATA 23-24'!$S362,'PCN DES MetricDATA 23-24'!$C:$C,'PCN DES MetricDATA 23-24'!$Y$357,'PCN DES MetricDATA 23-24'!$D:$D,'PCN DES MetricDATA 23-24'!$Y$356,'PCN DES MetricDATA 23-24'!$E:$E,'PCN DES MetricDATA 23-24'!AP$164)</f>
        <v>5506</v>
      </c>
      <c r="AQ362">
        <f>SUMIFS('PCN DES MetricDATA 23-24'!$F:$F,'PCN DES MetricDATA 23-24'!$B:$B,'PCN DES MetricDATA 23-24'!$S362,'PCN DES MetricDATA 23-24'!$C:$C,'PCN DES MetricDATA 23-24'!$Y$357,'PCN DES MetricDATA 23-24'!$D:$D,'PCN DES MetricDATA 23-24'!$Y$356,'PCN DES MetricDATA 23-24'!$E:$E,'PCN DES MetricDATA 23-24'!AQ$164)</f>
        <v>5514</v>
      </c>
    </row>
    <row r="363" spans="1:49" x14ac:dyDescent="0.35">
      <c r="A363" t="s">
        <v>648</v>
      </c>
      <c r="B363" t="s">
        <v>654</v>
      </c>
      <c r="C363" t="s">
        <v>702</v>
      </c>
      <c r="D363" t="s">
        <v>705</v>
      </c>
      <c r="E363" s="2">
        <v>45077</v>
      </c>
      <c r="F363">
        <v>846</v>
      </c>
      <c r="G363" t="str">
        <f>VLOOKUP($C363,'[1]LKUP PCNDES'!$F$2:$H$12,2,FALSE)</f>
        <v>Permanent care home residents aged 18 years or over who received a Structured Medication Review</v>
      </c>
      <c r="H363" t="str">
        <f>VLOOKUP($C363,'[1]LKUP PCNDES'!$F$2:$H$12,3,FALSE)</f>
        <v>SMR</v>
      </c>
      <c r="I363" t="str">
        <f>VLOOKUP($B363,'[1]LKUP PCNDES'!$C$17:$H$60,4,FALSE)</f>
        <v>NHS South East London ICB</v>
      </c>
      <c r="J363" t="str">
        <f>VLOOKUP($B363,'[1]LKUP PCNDES'!$C$17:$H$60,6,FALSE)</f>
        <v>SEL</v>
      </c>
      <c r="R363" t="s">
        <v>110</v>
      </c>
      <c r="S363" t="s">
        <v>653</v>
      </c>
      <c r="T363" s="177"/>
      <c r="U363" s="177"/>
      <c r="V363" s="177"/>
      <c r="W363" s="177"/>
      <c r="X363" s="177"/>
      <c r="Y363" s="177"/>
      <c r="Z363" s="177"/>
      <c r="AA363" s="177"/>
      <c r="AB363" s="177"/>
      <c r="AC363" s="177"/>
      <c r="AD363" s="177"/>
      <c r="AE363" s="177"/>
      <c r="AF363">
        <f>SUMIFS('PCN DES MetricDATA 23-24'!$F:$F,'PCN DES MetricDATA 23-24'!$B:$B,'PCN DES MetricDATA 23-24'!$S363,'PCN DES MetricDATA 23-24'!$C:$C,'PCN DES MetricDATA 23-24'!$Y$357,'PCN DES MetricDATA 23-24'!$D:$D,'PCN DES MetricDATA 23-24'!$Y$356,'PCN DES MetricDATA 23-24'!$E:$E,'PCN DES MetricDATA 23-24'!AF$164)</f>
        <v>6162</v>
      </c>
      <c r="AG363">
        <f>SUMIFS('PCN DES MetricDATA 23-24'!$F:$F,'PCN DES MetricDATA 23-24'!$B:$B,'PCN DES MetricDATA 23-24'!$S363,'PCN DES MetricDATA 23-24'!$C:$C,'PCN DES MetricDATA 23-24'!$Y$357,'PCN DES MetricDATA 23-24'!$D:$D,'PCN DES MetricDATA 23-24'!$Y$356,'PCN DES MetricDATA 23-24'!$E:$E,'PCN DES MetricDATA 23-24'!AG$164)</f>
        <v>6180</v>
      </c>
      <c r="AH363">
        <f>SUMIFS('PCN DES MetricDATA 23-24'!$F:$F,'PCN DES MetricDATA 23-24'!$B:$B,'PCN DES MetricDATA 23-24'!$S363,'PCN DES MetricDATA 23-24'!$C:$C,'PCN DES MetricDATA 23-24'!$Y$357,'PCN DES MetricDATA 23-24'!$D:$D,'PCN DES MetricDATA 23-24'!$Y$356,'PCN DES MetricDATA 23-24'!$E:$E,'PCN DES MetricDATA 23-24'!AH$164)</f>
        <v>6308</v>
      </c>
      <c r="AI363">
        <f>SUMIFS('PCN DES MetricDATA 23-24'!$F:$F,'PCN DES MetricDATA 23-24'!$B:$B,'PCN DES MetricDATA 23-24'!$S363,'PCN DES MetricDATA 23-24'!$C:$C,'PCN DES MetricDATA 23-24'!$Y$357,'PCN DES MetricDATA 23-24'!$D:$D,'PCN DES MetricDATA 23-24'!$Y$356,'PCN DES MetricDATA 23-24'!$E:$E,'PCN DES MetricDATA 23-24'!AI$164)</f>
        <v>6384</v>
      </c>
      <c r="AJ363">
        <f>SUMIFS('PCN DES MetricDATA 23-24'!$F:$F,'PCN DES MetricDATA 23-24'!$B:$B,'PCN DES MetricDATA 23-24'!$S363,'PCN DES MetricDATA 23-24'!$C:$C,'PCN DES MetricDATA 23-24'!$Y$357,'PCN DES MetricDATA 23-24'!$D:$D,'PCN DES MetricDATA 23-24'!$Y$356,'PCN DES MetricDATA 23-24'!$E:$E,'PCN DES MetricDATA 23-24'!AJ$164)</f>
        <v>6255</v>
      </c>
      <c r="AK363">
        <f>SUMIFS('PCN DES MetricDATA 23-24'!$F:$F,'PCN DES MetricDATA 23-24'!$B:$B,'PCN DES MetricDATA 23-24'!$S363,'PCN DES MetricDATA 23-24'!$C:$C,'PCN DES MetricDATA 23-24'!$Y$357,'PCN DES MetricDATA 23-24'!$D:$D,'PCN DES MetricDATA 23-24'!$Y$356,'PCN DES MetricDATA 23-24'!$E:$E,'PCN DES MetricDATA 23-24'!AK$164)</f>
        <v>6642</v>
      </c>
      <c r="AL363">
        <f>SUMIFS('PCN DES MetricDATA 23-24'!$F:$F,'PCN DES MetricDATA 23-24'!$B:$B,'PCN DES MetricDATA 23-24'!$S363,'PCN DES MetricDATA 23-24'!$C:$C,'PCN DES MetricDATA 23-24'!$Y$357,'PCN DES MetricDATA 23-24'!$D:$D,'PCN DES MetricDATA 23-24'!$Y$356,'PCN DES MetricDATA 23-24'!$E:$E,'PCN DES MetricDATA 23-24'!AL$164)</f>
        <v>6214</v>
      </c>
      <c r="AM363">
        <f>SUMIFS('PCN DES MetricDATA 23-24'!$F:$F,'PCN DES MetricDATA 23-24'!$B:$B,'PCN DES MetricDATA 23-24'!$S363,'PCN DES MetricDATA 23-24'!$C:$C,'PCN DES MetricDATA 23-24'!$Y$357,'PCN DES MetricDATA 23-24'!$D:$D,'PCN DES MetricDATA 23-24'!$Y$356,'PCN DES MetricDATA 23-24'!$E:$E,'PCN DES MetricDATA 23-24'!AM$164)</f>
        <v>5860</v>
      </c>
      <c r="AN363">
        <f>SUMIFS('PCN DES MetricDATA 23-24'!$F:$F,'PCN DES MetricDATA 23-24'!$B:$B,'PCN DES MetricDATA 23-24'!$S363,'PCN DES MetricDATA 23-24'!$C:$C,'PCN DES MetricDATA 23-24'!$Y$357,'PCN DES MetricDATA 23-24'!$D:$D,'PCN DES MetricDATA 23-24'!$Y$356,'PCN DES MetricDATA 23-24'!$E:$E,'PCN DES MetricDATA 23-24'!AN$164)</f>
        <v>5893</v>
      </c>
      <c r="AO363">
        <f>SUMIFS('PCN DES MetricDATA 23-24'!$F:$F,'PCN DES MetricDATA 23-24'!$B:$B,'PCN DES MetricDATA 23-24'!$S363,'PCN DES MetricDATA 23-24'!$C:$C,'PCN DES MetricDATA 23-24'!$Y$357,'PCN DES MetricDATA 23-24'!$D:$D,'PCN DES MetricDATA 23-24'!$Y$356,'PCN DES MetricDATA 23-24'!$E:$E,'PCN DES MetricDATA 23-24'!AO$164)</f>
        <v>5500</v>
      </c>
      <c r="AP363">
        <f>SUMIFS('PCN DES MetricDATA 23-24'!$F:$F,'PCN DES MetricDATA 23-24'!$B:$B,'PCN DES MetricDATA 23-24'!$S363,'PCN DES MetricDATA 23-24'!$C:$C,'PCN DES MetricDATA 23-24'!$Y$357,'PCN DES MetricDATA 23-24'!$D:$D,'PCN DES MetricDATA 23-24'!$Y$356,'PCN DES MetricDATA 23-24'!$E:$E,'PCN DES MetricDATA 23-24'!AP$164)</f>
        <v>5500</v>
      </c>
      <c r="AQ363">
        <f>SUMIFS('PCN DES MetricDATA 23-24'!$F:$F,'PCN DES MetricDATA 23-24'!$B:$B,'PCN DES MetricDATA 23-24'!$S363,'PCN DES MetricDATA 23-24'!$C:$C,'PCN DES MetricDATA 23-24'!$Y$357,'PCN DES MetricDATA 23-24'!$D:$D,'PCN DES MetricDATA 23-24'!$Y$356,'PCN DES MetricDATA 23-24'!$E:$E,'PCN DES MetricDATA 23-24'!AQ$164)</f>
        <v>6676</v>
      </c>
    </row>
    <row r="364" spans="1:49" x14ac:dyDescent="0.35">
      <c r="A364" t="s">
        <v>648</v>
      </c>
      <c r="B364" t="s">
        <v>654</v>
      </c>
      <c r="C364" t="s">
        <v>702</v>
      </c>
      <c r="D364" t="s">
        <v>705</v>
      </c>
      <c r="E364" s="2">
        <v>45107</v>
      </c>
      <c r="F364">
        <v>1619</v>
      </c>
      <c r="G364" t="str">
        <f>VLOOKUP($C364,'[1]LKUP PCNDES'!$F$2:$H$12,2,FALSE)</f>
        <v>Permanent care home residents aged 18 years or over who received a Structured Medication Review</v>
      </c>
      <c r="H364" t="str">
        <f>VLOOKUP($C364,'[1]LKUP PCNDES'!$F$2:$H$12,3,FALSE)</f>
        <v>SMR</v>
      </c>
      <c r="I364" t="str">
        <f>VLOOKUP($B364,'[1]LKUP PCNDES'!$C$17:$H$60,4,FALSE)</f>
        <v>NHS South East London ICB</v>
      </c>
      <c r="J364" t="str">
        <f>VLOOKUP($B364,'[1]LKUP PCNDES'!$C$17:$H$60,6,FALSE)</f>
        <v>SEL</v>
      </c>
      <c r="R364" t="s">
        <v>112</v>
      </c>
      <c r="S364" t="s">
        <v>654</v>
      </c>
      <c r="T364" s="177"/>
      <c r="U364" s="177"/>
      <c r="V364" s="177"/>
      <c r="W364" s="177"/>
      <c r="X364" s="177"/>
      <c r="Y364" s="177"/>
      <c r="Z364" s="177"/>
      <c r="AA364" s="177"/>
      <c r="AB364" s="177"/>
      <c r="AC364" s="177"/>
      <c r="AD364" s="177"/>
      <c r="AE364" s="177"/>
      <c r="AF364">
        <f>SUMIFS('PCN DES MetricDATA 23-24'!$F:$F,'PCN DES MetricDATA 23-24'!$B:$B,'PCN DES MetricDATA 23-24'!$S364,'PCN DES MetricDATA 23-24'!$C:$C,'PCN DES MetricDATA 23-24'!$Y$357,'PCN DES MetricDATA 23-24'!$D:$D,'PCN DES MetricDATA 23-24'!$Y$356,'PCN DES MetricDATA 23-24'!$E:$E,'PCN DES MetricDATA 23-24'!AF$164)</f>
        <v>5098</v>
      </c>
      <c r="AG364">
        <f>SUMIFS('PCN DES MetricDATA 23-24'!$F:$F,'PCN DES MetricDATA 23-24'!$B:$B,'PCN DES MetricDATA 23-24'!$S364,'PCN DES MetricDATA 23-24'!$C:$C,'PCN DES MetricDATA 23-24'!$Y$357,'PCN DES MetricDATA 23-24'!$D:$D,'PCN DES MetricDATA 23-24'!$Y$356,'PCN DES MetricDATA 23-24'!$E:$E,'PCN DES MetricDATA 23-24'!AG$164)</f>
        <v>3786</v>
      </c>
      <c r="AH364">
        <f>SUMIFS('PCN DES MetricDATA 23-24'!$F:$F,'PCN DES MetricDATA 23-24'!$B:$B,'PCN DES MetricDATA 23-24'!$S364,'PCN DES MetricDATA 23-24'!$C:$C,'PCN DES MetricDATA 23-24'!$Y$357,'PCN DES MetricDATA 23-24'!$D:$D,'PCN DES MetricDATA 23-24'!$Y$356,'PCN DES MetricDATA 23-24'!$E:$E,'PCN DES MetricDATA 23-24'!AH$164)</f>
        <v>5215</v>
      </c>
      <c r="AI364">
        <f>SUMIFS('PCN DES MetricDATA 23-24'!$F:$F,'PCN DES MetricDATA 23-24'!$B:$B,'PCN DES MetricDATA 23-24'!$S364,'PCN DES MetricDATA 23-24'!$C:$C,'PCN DES MetricDATA 23-24'!$Y$357,'PCN DES MetricDATA 23-24'!$D:$D,'PCN DES MetricDATA 23-24'!$Y$356,'PCN DES MetricDATA 23-24'!$E:$E,'PCN DES MetricDATA 23-24'!AI$164)</f>
        <v>4772</v>
      </c>
      <c r="AJ364">
        <f>SUMIFS('PCN DES MetricDATA 23-24'!$F:$F,'PCN DES MetricDATA 23-24'!$B:$B,'PCN DES MetricDATA 23-24'!$S364,'PCN DES MetricDATA 23-24'!$C:$C,'PCN DES MetricDATA 23-24'!$Y$357,'PCN DES MetricDATA 23-24'!$D:$D,'PCN DES MetricDATA 23-24'!$Y$356,'PCN DES MetricDATA 23-24'!$E:$E,'PCN DES MetricDATA 23-24'!AJ$164)</f>
        <v>5625</v>
      </c>
      <c r="AK364">
        <f>SUMIFS('PCN DES MetricDATA 23-24'!$F:$F,'PCN DES MetricDATA 23-24'!$B:$B,'PCN DES MetricDATA 23-24'!$S364,'PCN DES MetricDATA 23-24'!$C:$C,'PCN DES MetricDATA 23-24'!$Y$357,'PCN DES MetricDATA 23-24'!$D:$D,'PCN DES MetricDATA 23-24'!$Y$356,'PCN DES MetricDATA 23-24'!$E:$E,'PCN DES MetricDATA 23-24'!AK$164)</f>
        <v>5912</v>
      </c>
      <c r="AL364">
        <f>SUMIFS('PCN DES MetricDATA 23-24'!$F:$F,'PCN DES MetricDATA 23-24'!$B:$B,'PCN DES MetricDATA 23-24'!$S364,'PCN DES MetricDATA 23-24'!$C:$C,'PCN DES MetricDATA 23-24'!$Y$357,'PCN DES MetricDATA 23-24'!$D:$D,'PCN DES MetricDATA 23-24'!$Y$356,'PCN DES MetricDATA 23-24'!$E:$E,'PCN DES MetricDATA 23-24'!AL$164)</f>
        <v>5727</v>
      </c>
      <c r="AM364">
        <f>SUMIFS('PCN DES MetricDATA 23-24'!$F:$F,'PCN DES MetricDATA 23-24'!$B:$B,'PCN DES MetricDATA 23-24'!$S364,'PCN DES MetricDATA 23-24'!$C:$C,'PCN DES MetricDATA 23-24'!$Y$357,'PCN DES MetricDATA 23-24'!$D:$D,'PCN DES MetricDATA 23-24'!$Y$356,'PCN DES MetricDATA 23-24'!$E:$E,'PCN DES MetricDATA 23-24'!AM$164)</f>
        <v>5628</v>
      </c>
      <c r="AN364">
        <f>SUMIFS('PCN DES MetricDATA 23-24'!$F:$F,'PCN DES MetricDATA 23-24'!$B:$B,'PCN DES MetricDATA 23-24'!$S364,'PCN DES MetricDATA 23-24'!$C:$C,'PCN DES MetricDATA 23-24'!$Y$357,'PCN DES MetricDATA 23-24'!$D:$D,'PCN DES MetricDATA 23-24'!$Y$356,'PCN DES MetricDATA 23-24'!$E:$E,'PCN DES MetricDATA 23-24'!AN$164)</f>
        <v>5779</v>
      </c>
      <c r="AO364">
        <f>SUMIFS('PCN DES MetricDATA 23-24'!$F:$F,'PCN DES MetricDATA 23-24'!$B:$B,'PCN DES MetricDATA 23-24'!$S364,'PCN DES MetricDATA 23-24'!$C:$C,'PCN DES MetricDATA 23-24'!$Y$357,'PCN DES MetricDATA 23-24'!$D:$D,'PCN DES MetricDATA 23-24'!$Y$356,'PCN DES MetricDATA 23-24'!$E:$E,'PCN DES MetricDATA 23-24'!AO$164)</f>
        <v>5772</v>
      </c>
      <c r="AP364">
        <f>SUMIFS('PCN DES MetricDATA 23-24'!$F:$F,'PCN DES MetricDATA 23-24'!$B:$B,'PCN DES MetricDATA 23-24'!$S364,'PCN DES MetricDATA 23-24'!$C:$C,'PCN DES MetricDATA 23-24'!$Y$357,'PCN DES MetricDATA 23-24'!$D:$D,'PCN DES MetricDATA 23-24'!$Y$356,'PCN DES MetricDATA 23-24'!$E:$E,'PCN DES MetricDATA 23-24'!AP$164)</f>
        <v>5766</v>
      </c>
      <c r="AQ364">
        <f>SUMIFS('PCN DES MetricDATA 23-24'!$F:$F,'PCN DES MetricDATA 23-24'!$B:$B,'PCN DES MetricDATA 23-24'!$S364,'PCN DES MetricDATA 23-24'!$C:$C,'PCN DES MetricDATA 23-24'!$Y$357,'PCN DES MetricDATA 23-24'!$D:$D,'PCN DES MetricDATA 23-24'!$Y$356,'PCN DES MetricDATA 23-24'!$E:$E,'PCN DES MetricDATA 23-24'!AQ$164)</f>
        <v>5852</v>
      </c>
    </row>
    <row r="365" spans="1:49" x14ac:dyDescent="0.35">
      <c r="A365" t="s">
        <v>648</v>
      </c>
      <c r="B365" t="s">
        <v>654</v>
      </c>
      <c r="C365" t="s">
        <v>702</v>
      </c>
      <c r="D365" t="s">
        <v>705</v>
      </c>
      <c r="E365" s="2">
        <v>45138</v>
      </c>
      <c r="F365">
        <v>1379</v>
      </c>
      <c r="G365" t="str">
        <f>VLOOKUP($C365,'[1]LKUP PCNDES'!$F$2:$H$12,2,FALSE)</f>
        <v>Permanent care home residents aged 18 years or over who received a Structured Medication Review</v>
      </c>
      <c r="H365" t="str">
        <f>VLOOKUP($C365,'[1]LKUP PCNDES'!$F$2:$H$12,3,FALSE)</f>
        <v>SMR</v>
      </c>
      <c r="I365" t="str">
        <f>VLOOKUP($B365,'[1]LKUP PCNDES'!$C$17:$H$60,4,FALSE)</f>
        <v>NHS South East London ICB</v>
      </c>
      <c r="J365" t="str">
        <f>VLOOKUP($B365,'[1]LKUP PCNDES'!$C$17:$H$60,6,FALSE)</f>
        <v>SEL</v>
      </c>
      <c r="R365" t="s">
        <v>114</v>
      </c>
      <c r="S365" t="s">
        <v>656</v>
      </c>
      <c r="T365" s="177"/>
      <c r="U365" s="177"/>
      <c r="V365" s="177"/>
      <c r="W365" s="177"/>
      <c r="X365" s="177"/>
      <c r="Y365" s="177"/>
      <c r="Z365" s="177"/>
      <c r="AA365" s="177"/>
      <c r="AB365" s="177"/>
      <c r="AC365" s="177"/>
      <c r="AD365" s="177"/>
      <c r="AE365" s="177"/>
      <c r="AF365">
        <f>SUMIFS('PCN DES MetricDATA 23-24'!$F:$F,'PCN DES MetricDATA 23-24'!$B:$B,'PCN DES MetricDATA 23-24'!$S365,'PCN DES MetricDATA 23-24'!$C:$C,'PCN DES MetricDATA 23-24'!$Y$357,'PCN DES MetricDATA 23-24'!$D:$D,'PCN DES MetricDATA 23-24'!$Y$356,'PCN DES MetricDATA 23-24'!$E:$E,'PCN DES MetricDATA 23-24'!AF$164)</f>
        <v>7066</v>
      </c>
      <c r="AG365">
        <f>SUMIFS('PCN DES MetricDATA 23-24'!$F:$F,'PCN DES MetricDATA 23-24'!$B:$B,'PCN DES MetricDATA 23-24'!$S365,'PCN DES MetricDATA 23-24'!$C:$C,'PCN DES MetricDATA 23-24'!$Y$357,'PCN DES MetricDATA 23-24'!$D:$D,'PCN DES MetricDATA 23-24'!$Y$356,'PCN DES MetricDATA 23-24'!$E:$E,'PCN DES MetricDATA 23-24'!AG$164)</f>
        <v>5989</v>
      </c>
      <c r="AH365">
        <f>SUMIFS('PCN DES MetricDATA 23-24'!$F:$F,'PCN DES MetricDATA 23-24'!$B:$B,'PCN DES MetricDATA 23-24'!$S365,'PCN DES MetricDATA 23-24'!$C:$C,'PCN DES MetricDATA 23-24'!$Y$357,'PCN DES MetricDATA 23-24'!$D:$D,'PCN DES MetricDATA 23-24'!$Y$356,'PCN DES MetricDATA 23-24'!$E:$E,'PCN DES MetricDATA 23-24'!AH$164)</f>
        <v>7114</v>
      </c>
      <c r="AI365">
        <f>SUMIFS('PCN DES MetricDATA 23-24'!$F:$F,'PCN DES MetricDATA 23-24'!$B:$B,'PCN DES MetricDATA 23-24'!$S365,'PCN DES MetricDATA 23-24'!$C:$C,'PCN DES MetricDATA 23-24'!$Y$357,'PCN DES MetricDATA 23-24'!$D:$D,'PCN DES MetricDATA 23-24'!$Y$356,'PCN DES MetricDATA 23-24'!$E:$E,'PCN DES MetricDATA 23-24'!AI$164)</f>
        <v>6711</v>
      </c>
      <c r="AJ365">
        <f>SUMIFS('PCN DES MetricDATA 23-24'!$F:$F,'PCN DES MetricDATA 23-24'!$B:$B,'PCN DES MetricDATA 23-24'!$S365,'PCN DES MetricDATA 23-24'!$C:$C,'PCN DES MetricDATA 23-24'!$Y$357,'PCN DES MetricDATA 23-24'!$D:$D,'PCN DES MetricDATA 23-24'!$Y$356,'PCN DES MetricDATA 23-24'!$E:$E,'PCN DES MetricDATA 23-24'!AJ$164)</f>
        <v>7174</v>
      </c>
      <c r="AK365">
        <f>SUMIFS('PCN DES MetricDATA 23-24'!$F:$F,'PCN DES MetricDATA 23-24'!$B:$B,'PCN DES MetricDATA 23-24'!$S365,'PCN DES MetricDATA 23-24'!$C:$C,'PCN DES MetricDATA 23-24'!$Y$357,'PCN DES MetricDATA 23-24'!$D:$D,'PCN DES MetricDATA 23-24'!$Y$356,'PCN DES MetricDATA 23-24'!$E:$E,'PCN DES MetricDATA 23-24'!AK$164)</f>
        <v>7377</v>
      </c>
      <c r="AL365">
        <f>SUMIFS('PCN DES MetricDATA 23-24'!$F:$F,'PCN DES MetricDATA 23-24'!$B:$B,'PCN DES MetricDATA 23-24'!$S365,'PCN DES MetricDATA 23-24'!$C:$C,'PCN DES MetricDATA 23-24'!$Y$357,'PCN DES MetricDATA 23-24'!$D:$D,'PCN DES MetricDATA 23-24'!$Y$356,'PCN DES MetricDATA 23-24'!$E:$E,'PCN DES MetricDATA 23-24'!AL$164)</f>
        <v>7083</v>
      </c>
      <c r="AM365">
        <f>SUMIFS('PCN DES MetricDATA 23-24'!$F:$F,'PCN DES MetricDATA 23-24'!$B:$B,'PCN DES MetricDATA 23-24'!$S365,'PCN DES MetricDATA 23-24'!$C:$C,'PCN DES MetricDATA 23-24'!$Y$357,'PCN DES MetricDATA 23-24'!$D:$D,'PCN DES MetricDATA 23-24'!$Y$356,'PCN DES MetricDATA 23-24'!$E:$E,'PCN DES MetricDATA 23-24'!AM$164)</f>
        <v>7062</v>
      </c>
      <c r="AN365">
        <f>SUMIFS('PCN DES MetricDATA 23-24'!$F:$F,'PCN DES MetricDATA 23-24'!$B:$B,'PCN DES MetricDATA 23-24'!$S365,'PCN DES MetricDATA 23-24'!$C:$C,'PCN DES MetricDATA 23-24'!$Y$357,'PCN DES MetricDATA 23-24'!$D:$D,'PCN DES MetricDATA 23-24'!$Y$356,'PCN DES MetricDATA 23-24'!$E:$E,'PCN DES MetricDATA 23-24'!AN$164)</f>
        <v>7118</v>
      </c>
      <c r="AO365">
        <f>SUMIFS('PCN DES MetricDATA 23-24'!$F:$F,'PCN DES MetricDATA 23-24'!$B:$B,'PCN DES MetricDATA 23-24'!$S365,'PCN DES MetricDATA 23-24'!$C:$C,'PCN DES MetricDATA 23-24'!$Y$357,'PCN DES MetricDATA 23-24'!$D:$D,'PCN DES MetricDATA 23-24'!$Y$356,'PCN DES MetricDATA 23-24'!$E:$E,'PCN DES MetricDATA 23-24'!AO$164)</f>
        <v>7108</v>
      </c>
      <c r="AP365">
        <f>SUMIFS('PCN DES MetricDATA 23-24'!$F:$F,'PCN DES MetricDATA 23-24'!$B:$B,'PCN DES MetricDATA 23-24'!$S365,'PCN DES MetricDATA 23-24'!$C:$C,'PCN DES MetricDATA 23-24'!$Y$357,'PCN DES MetricDATA 23-24'!$D:$D,'PCN DES MetricDATA 23-24'!$Y$356,'PCN DES MetricDATA 23-24'!$E:$E,'PCN DES MetricDATA 23-24'!AP$164)</f>
        <v>7090</v>
      </c>
      <c r="AQ365">
        <f>SUMIFS('PCN DES MetricDATA 23-24'!$F:$F,'PCN DES MetricDATA 23-24'!$B:$B,'PCN DES MetricDATA 23-24'!$S365,'PCN DES MetricDATA 23-24'!$C:$C,'PCN DES MetricDATA 23-24'!$Y$357,'PCN DES MetricDATA 23-24'!$D:$D,'PCN DES MetricDATA 23-24'!$Y$356,'PCN DES MetricDATA 23-24'!$E:$E,'PCN DES MetricDATA 23-24'!AQ$164)</f>
        <v>7109</v>
      </c>
    </row>
    <row r="366" spans="1:49" x14ac:dyDescent="0.35">
      <c r="A366" t="s">
        <v>648</v>
      </c>
      <c r="B366" t="s">
        <v>654</v>
      </c>
      <c r="C366" t="s">
        <v>702</v>
      </c>
      <c r="D366" t="s">
        <v>705</v>
      </c>
      <c r="E366" s="2">
        <v>45169</v>
      </c>
      <c r="F366">
        <v>1477</v>
      </c>
      <c r="G366" t="str">
        <f>VLOOKUP($C366,'[1]LKUP PCNDES'!$F$2:$H$12,2,FALSE)</f>
        <v>Permanent care home residents aged 18 years or over who received a Structured Medication Review</v>
      </c>
      <c r="H366" t="str">
        <f>VLOOKUP($C366,'[1]LKUP PCNDES'!$F$2:$H$12,3,FALSE)</f>
        <v>SMR</v>
      </c>
      <c r="I366" t="str">
        <f>VLOOKUP($B366,'[1]LKUP PCNDES'!$C$17:$H$60,4,FALSE)</f>
        <v>NHS South East London ICB</v>
      </c>
      <c r="J366" t="str">
        <f>VLOOKUP($B366,'[1]LKUP PCNDES'!$C$17:$H$60,6,FALSE)</f>
        <v>SEL</v>
      </c>
      <c r="R366" t="s">
        <v>95</v>
      </c>
      <c r="S366" t="s">
        <v>95</v>
      </c>
      <c r="T366" s="177"/>
      <c r="U366" s="177"/>
      <c r="V366" s="177"/>
      <c r="W366" s="177"/>
      <c r="X366" s="177"/>
      <c r="Y366" s="177"/>
      <c r="Z366" s="177"/>
      <c r="AA366" s="177"/>
      <c r="AB366" s="177"/>
      <c r="AC366" s="177"/>
      <c r="AD366" s="177"/>
      <c r="AE366" s="177"/>
      <c r="AF366">
        <f>SUM(AF361:AF365)</f>
        <v>28884</v>
      </c>
      <c r="AG366">
        <f t="shared" ref="AG366:AQ366" si="57">SUM(AG361:AG365)</f>
        <v>26315</v>
      </c>
      <c r="AH366">
        <f t="shared" si="57"/>
        <v>29537</v>
      </c>
      <c r="AI366">
        <f t="shared" si="57"/>
        <v>28803</v>
      </c>
      <c r="AJ366">
        <f t="shared" si="57"/>
        <v>28808</v>
      </c>
      <c r="AK366">
        <f t="shared" si="57"/>
        <v>31226</v>
      </c>
      <c r="AL366">
        <f t="shared" si="57"/>
        <v>29905</v>
      </c>
      <c r="AM366">
        <f t="shared" si="57"/>
        <v>29519</v>
      </c>
      <c r="AN366">
        <f t="shared" si="57"/>
        <v>29929</v>
      </c>
      <c r="AO366">
        <f t="shared" si="57"/>
        <v>29617</v>
      </c>
      <c r="AP366">
        <f t="shared" si="57"/>
        <v>29877</v>
      </c>
      <c r="AQ366">
        <f t="shared" si="57"/>
        <v>31188</v>
      </c>
    </row>
    <row r="367" spans="1:49" x14ac:dyDescent="0.35">
      <c r="A367" t="s">
        <v>648</v>
      </c>
      <c r="B367" t="s">
        <v>654</v>
      </c>
      <c r="C367" t="s">
        <v>702</v>
      </c>
      <c r="D367" t="s">
        <v>705</v>
      </c>
      <c r="E367" s="2">
        <v>45199</v>
      </c>
      <c r="F367">
        <v>1376</v>
      </c>
      <c r="G367" t="str">
        <f>VLOOKUP($C367,'[1]LKUP PCNDES'!$F$2:$H$12,2,FALSE)</f>
        <v>Permanent care home residents aged 18 years or over who received a Structured Medication Review</v>
      </c>
      <c r="H367" t="str">
        <f>VLOOKUP($C367,'[1]LKUP PCNDES'!$F$2:$H$12,3,FALSE)</f>
        <v>SMR</v>
      </c>
      <c r="I367" t="str">
        <f>VLOOKUP($B367,'[1]LKUP PCNDES'!$C$17:$H$60,4,FALSE)</f>
        <v>NHS South East London ICB</v>
      </c>
      <c r="J367" t="str">
        <f>VLOOKUP($B367,'[1]LKUP PCNDES'!$C$17:$H$60,6,FALSE)</f>
        <v>SEL</v>
      </c>
      <c r="R367" t="s">
        <v>626</v>
      </c>
      <c r="S367" t="s">
        <v>626</v>
      </c>
      <c r="T367" s="177"/>
      <c r="U367" s="177"/>
      <c r="V367" s="177"/>
      <c r="W367" s="177"/>
      <c r="X367" s="177"/>
      <c r="Y367" s="177"/>
      <c r="Z367" s="177"/>
      <c r="AA367" s="177"/>
      <c r="AB367" s="177"/>
      <c r="AC367" s="177"/>
      <c r="AD367" s="177"/>
      <c r="AE367" s="177"/>
      <c r="AF367">
        <f>SUMIFS('PCN DES MetricDATA 23-24'!$F:$F,'PCN DES MetricDATA 23-24'!$B:$B,'PCN DES MetricDATA 23-24'!$S367,'PCN DES MetricDATA 23-24'!$C:$C,'PCN DES MetricDATA 23-24'!$Y$357,'PCN DES MetricDATA 23-24'!$D:$D,'PCN DES MetricDATA 23-24'!$Y$356,'PCN DES MetricDATA 23-24'!$E:$E,'PCN DES MetricDATA 23-24'!AF$164)</f>
        <v>319782</v>
      </c>
      <c r="AG367">
        <f>SUMIFS('PCN DES MetricDATA 23-24'!$F:$F,'PCN DES MetricDATA 23-24'!$B:$B,'PCN DES MetricDATA 23-24'!$S367,'PCN DES MetricDATA 23-24'!$C:$C,'PCN DES MetricDATA 23-24'!$Y$357,'PCN DES MetricDATA 23-24'!$D:$D,'PCN DES MetricDATA 23-24'!$Y$356,'PCN DES MetricDATA 23-24'!$E:$E,'PCN DES MetricDATA 23-24'!AG$164)</f>
        <v>304898</v>
      </c>
      <c r="AH367">
        <f>SUMIFS('PCN DES MetricDATA 23-24'!$F:$F,'PCN DES MetricDATA 23-24'!$B:$B,'PCN DES MetricDATA 23-24'!$S367,'PCN DES MetricDATA 23-24'!$C:$C,'PCN DES MetricDATA 23-24'!$Y$357,'PCN DES MetricDATA 23-24'!$D:$D,'PCN DES MetricDATA 23-24'!$Y$356,'PCN DES MetricDATA 23-24'!$E:$E,'PCN DES MetricDATA 23-24'!AH$164)</f>
        <v>328341</v>
      </c>
      <c r="AI367">
        <f>SUMIFS('PCN DES MetricDATA 23-24'!$F:$F,'PCN DES MetricDATA 23-24'!$B:$B,'PCN DES MetricDATA 23-24'!$S367,'PCN DES MetricDATA 23-24'!$C:$C,'PCN DES MetricDATA 23-24'!$Y$357,'PCN DES MetricDATA 23-24'!$D:$D,'PCN DES MetricDATA 23-24'!$Y$356,'PCN DES MetricDATA 23-24'!$E:$E,'PCN DES MetricDATA 23-24'!AI$164)</f>
        <v>332403</v>
      </c>
      <c r="AJ367">
        <f>SUMIFS('PCN DES MetricDATA 23-24'!$F:$F,'PCN DES MetricDATA 23-24'!$B:$B,'PCN DES MetricDATA 23-24'!$S367,'PCN DES MetricDATA 23-24'!$C:$C,'PCN DES MetricDATA 23-24'!$Y$357,'PCN DES MetricDATA 23-24'!$D:$D,'PCN DES MetricDATA 23-24'!$Y$356,'PCN DES MetricDATA 23-24'!$E:$E,'PCN DES MetricDATA 23-24'!AJ$164)</f>
        <v>333336</v>
      </c>
      <c r="AK367">
        <f>SUMIFS('PCN DES MetricDATA 23-24'!$F:$F,'PCN DES MetricDATA 23-24'!$B:$B,'PCN DES MetricDATA 23-24'!$S367,'PCN DES MetricDATA 23-24'!$C:$C,'PCN DES MetricDATA 23-24'!$Y$357,'PCN DES MetricDATA 23-24'!$D:$D,'PCN DES MetricDATA 23-24'!$Y$356,'PCN DES MetricDATA 23-24'!$E:$E,'PCN DES MetricDATA 23-24'!AK$164)</f>
        <v>344430</v>
      </c>
      <c r="AL367">
        <f>SUMIFS('PCN DES MetricDATA 23-24'!$F:$F,'PCN DES MetricDATA 23-24'!$B:$B,'PCN DES MetricDATA 23-24'!$S367,'PCN DES MetricDATA 23-24'!$C:$C,'PCN DES MetricDATA 23-24'!$Y$357,'PCN DES MetricDATA 23-24'!$D:$D,'PCN DES MetricDATA 23-24'!$Y$356,'PCN DES MetricDATA 23-24'!$E:$E,'PCN DES MetricDATA 23-24'!AL$164)</f>
        <v>347656</v>
      </c>
      <c r="AM367">
        <f>SUMIFS('PCN DES MetricDATA 23-24'!$F:$F,'PCN DES MetricDATA 23-24'!$B:$B,'PCN DES MetricDATA 23-24'!$S367,'PCN DES MetricDATA 23-24'!$C:$C,'PCN DES MetricDATA 23-24'!$Y$357,'PCN DES MetricDATA 23-24'!$D:$D,'PCN DES MetricDATA 23-24'!$Y$356,'PCN DES MetricDATA 23-24'!$E:$E,'PCN DES MetricDATA 23-24'!AM$164)</f>
        <v>337820</v>
      </c>
      <c r="AN367">
        <f>SUMIFS('PCN DES MetricDATA 23-24'!$F:$F,'PCN DES MetricDATA 23-24'!$B:$B,'PCN DES MetricDATA 23-24'!$S367,'PCN DES MetricDATA 23-24'!$C:$C,'PCN DES MetricDATA 23-24'!$Y$357,'PCN DES MetricDATA 23-24'!$D:$D,'PCN DES MetricDATA 23-24'!$Y$356,'PCN DES MetricDATA 23-24'!$E:$E,'PCN DES MetricDATA 23-24'!AN$164)</f>
        <v>336655</v>
      </c>
      <c r="AO367">
        <f>SUMIFS('PCN DES MetricDATA 23-24'!$F:$F,'PCN DES MetricDATA 23-24'!$B:$B,'PCN DES MetricDATA 23-24'!$S367,'PCN DES MetricDATA 23-24'!$C:$C,'PCN DES MetricDATA 23-24'!$Y$357,'PCN DES MetricDATA 23-24'!$D:$D,'PCN DES MetricDATA 23-24'!$Y$356,'PCN DES MetricDATA 23-24'!$E:$E,'PCN DES MetricDATA 23-24'!AO$164)</f>
        <v>335973</v>
      </c>
      <c r="AP367">
        <f>SUMIFS('PCN DES MetricDATA 23-24'!$F:$F,'PCN DES MetricDATA 23-24'!$B:$B,'PCN DES MetricDATA 23-24'!$S367,'PCN DES MetricDATA 23-24'!$C:$C,'PCN DES MetricDATA 23-24'!$Y$357,'PCN DES MetricDATA 23-24'!$D:$D,'PCN DES MetricDATA 23-24'!$Y$356,'PCN DES MetricDATA 23-24'!$E:$E,'PCN DES MetricDATA 23-24'!AP$164)</f>
        <v>333995</v>
      </c>
      <c r="AQ367">
        <f>SUMIFS('PCN DES MetricDATA 23-24'!$F:$F,'PCN DES MetricDATA 23-24'!$B:$B,'PCN DES MetricDATA 23-24'!$S367,'PCN DES MetricDATA 23-24'!$C:$C,'PCN DES MetricDATA 23-24'!$Y$357,'PCN DES MetricDATA 23-24'!$D:$D,'PCN DES MetricDATA 23-24'!$Y$356,'PCN DES MetricDATA 23-24'!$E:$E,'PCN DES MetricDATA 23-24'!AQ$164)</f>
        <v>340691</v>
      </c>
    </row>
    <row r="368" spans="1:49" x14ac:dyDescent="0.35">
      <c r="A368" t="s">
        <v>648</v>
      </c>
      <c r="B368" t="s">
        <v>654</v>
      </c>
      <c r="C368" t="s">
        <v>702</v>
      </c>
      <c r="D368" t="s">
        <v>705</v>
      </c>
      <c r="E368" s="2">
        <v>45230</v>
      </c>
      <c r="F368">
        <v>1316</v>
      </c>
      <c r="G368" t="str">
        <f>VLOOKUP($C368,'[1]LKUP PCNDES'!$F$2:$H$12,2,FALSE)</f>
        <v>Permanent care home residents aged 18 years or over who received a Structured Medication Review</v>
      </c>
      <c r="H368" t="str">
        <f>VLOOKUP($C368,'[1]LKUP PCNDES'!$F$2:$H$12,3,FALSE)</f>
        <v>SMR</v>
      </c>
      <c r="I368" t="str">
        <f>VLOOKUP($B368,'[1]LKUP PCNDES'!$C$17:$H$60,4,FALSE)</f>
        <v>NHS South East London ICB</v>
      </c>
      <c r="J368" t="str">
        <f>VLOOKUP($B368,'[1]LKUP PCNDES'!$C$17:$H$60,6,FALSE)</f>
        <v>SEL</v>
      </c>
    </row>
    <row r="369" spans="1:49" x14ac:dyDescent="0.35">
      <c r="A369" t="s">
        <v>648</v>
      </c>
      <c r="B369" t="s">
        <v>654</v>
      </c>
      <c r="C369" t="s">
        <v>702</v>
      </c>
      <c r="D369" t="s">
        <v>705</v>
      </c>
      <c r="E369" s="2">
        <v>45260</v>
      </c>
      <c r="F369">
        <v>1264</v>
      </c>
      <c r="G369" t="str">
        <f>VLOOKUP($C369,'[1]LKUP PCNDES'!$F$2:$H$12,2,FALSE)</f>
        <v>Permanent care home residents aged 18 years or over who received a Structured Medication Review</v>
      </c>
      <c r="H369" t="str">
        <f>VLOOKUP($C369,'[1]LKUP PCNDES'!$F$2:$H$12,3,FALSE)</f>
        <v>SMR</v>
      </c>
      <c r="I369" t="str">
        <f>VLOOKUP($B369,'[1]LKUP PCNDES'!$C$17:$H$60,4,FALSE)</f>
        <v>NHS South East London ICB</v>
      </c>
      <c r="J369" t="str">
        <f>VLOOKUP($B369,'[1]LKUP PCNDES'!$C$17:$H$60,6,FALSE)</f>
        <v>SEL</v>
      </c>
    </row>
    <row r="370" spans="1:49" x14ac:dyDescent="0.35">
      <c r="A370" t="s">
        <v>648</v>
      </c>
      <c r="B370" t="s">
        <v>654</v>
      </c>
      <c r="C370" t="s">
        <v>702</v>
      </c>
      <c r="D370" t="s">
        <v>705</v>
      </c>
      <c r="E370" s="2">
        <v>45291</v>
      </c>
      <c r="F370">
        <v>1207</v>
      </c>
      <c r="G370" t="str">
        <f>VLOOKUP($C370,'[1]LKUP PCNDES'!$F$2:$H$12,2,FALSE)</f>
        <v>Permanent care home residents aged 18 years or over who received a Structured Medication Review</v>
      </c>
      <c r="H370" t="str">
        <f>VLOOKUP($C370,'[1]LKUP PCNDES'!$F$2:$H$12,3,FALSE)</f>
        <v>SMR</v>
      </c>
      <c r="I370" t="str">
        <f>VLOOKUP($B370,'[1]LKUP PCNDES'!$C$17:$H$60,4,FALSE)</f>
        <v>NHS South East London ICB</v>
      </c>
      <c r="J370" t="str">
        <f>VLOOKUP($B370,'[1]LKUP PCNDES'!$C$17:$H$60,6,FALSE)</f>
        <v>SEL</v>
      </c>
      <c r="S370" t="s">
        <v>1511</v>
      </c>
      <c r="U370" t="str">
        <f>AB337</f>
        <v>PSY_ASSESS</v>
      </c>
    </row>
    <row r="371" spans="1:49" x14ac:dyDescent="0.35">
      <c r="A371" t="s">
        <v>648</v>
      </c>
      <c r="B371" t="s">
        <v>654</v>
      </c>
      <c r="C371" t="s">
        <v>702</v>
      </c>
      <c r="D371" t="s">
        <v>705</v>
      </c>
      <c r="E371" s="2">
        <v>45322</v>
      </c>
      <c r="F371">
        <v>1159</v>
      </c>
      <c r="G371" t="str">
        <f>VLOOKUP($C371,'[1]LKUP PCNDES'!$F$2:$H$12,2,FALSE)</f>
        <v>Permanent care home residents aged 18 years or over who received a Structured Medication Review</v>
      </c>
      <c r="H371" t="str">
        <f>VLOOKUP($C371,'[1]LKUP PCNDES'!$F$2:$H$12,3,FALSE)</f>
        <v>SMR</v>
      </c>
      <c r="I371" t="str">
        <f>VLOOKUP($B371,'[1]LKUP PCNDES'!$C$17:$H$60,4,FALSE)</f>
        <v>NHS South East London ICB</v>
      </c>
      <c r="J371" t="str">
        <f>VLOOKUP($B371,'[1]LKUP PCNDES'!$C$17:$H$60,6,FALSE)</f>
        <v>SEL</v>
      </c>
      <c r="S371" s="7" t="s">
        <v>638</v>
      </c>
      <c r="T371" s="7"/>
      <c r="U371" s="7"/>
      <c r="V371" s="7"/>
      <c r="W371" s="7"/>
      <c r="X371" s="7"/>
      <c r="Y371" s="94" t="s">
        <v>648</v>
      </c>
      <c r="Z371" s="7"/>
      <c r="AA371" s="7"/>
    </row>
    <row r="372" spans="1:49" x14ac:dyDescent="0.35">
      <c r="A372" t="s">
        <v>648</v>
      </c>
      <c r="B372" t="s">
        <v>654</v>
      </c>
      <c r="C372" t="s">
        <v>702</v>
      </c>
      <c r="D372" t="s">
        <v>705</v>
      </c>
      <c r="E372" s="2">
        <v>45351</v>
      </c>
      <c r="F372">
        <v>1089</v>
      </c>
      <c r="G372" t="str">
        <f>VLOOKUP($C372,'[1]LKUP PCNDES'!$F$2:$H$12,2,FALSE)</f>
        <v>Permanent care home residents aged 18 years or over who received a Structured Medication Review</v>
      </c>
      <c r="H372" t="str">
        <f>VLOOKUP($C372,'[1]LKUP PCNDES'!$F$2:$H$12,3,FALSE)</f>
        <v>SMR</v>
      </c>
      <c r="I372" t="str">
        <f>VLOOKUP($B372,'[1]LKUP PCNDES'!$C$17:$H$60,4,FALSE)</f>
        <v>NHS South East London ICB</v>
      </c>
      <c r="J372" t="str">
        <f>VLOOKUP($B372,'[1]LKUP PCNDES'!$C$17:$H$60,6,FALSE)</f>
        <v>SEL</v>
      </c>
      <c r="S372" s="7"/>
      <c r="T372" s="7"/>
      <c r="U372" s="7"/>
      <c r="V372" s="7"/>
      <c r="W372" s="7"/>
      <c r="X372" s="7"/>
      <c r="Y372" s="94" t="s">
        <v>659</v>
      </c>
      <c r="Z372" s="204" t="s">
        <v>1391</v>
      </c>
      <c r="AA372" s="7"/>
    </row>
    <row r="373" spans="1:49" x14ac:dyDescent="0.35">
      <c r="A373" t="s">
        <v>648</v>
      </c>
      <c r="B373" t="s">
        <v>654</v>
      </c>
      <c r="C373" t="s">
        <v>702</v>
      </c>
      <c r="D373" t="s">
        <v>705</v>
      </c>
      <c r="E373" s="2">
        <v>45382</v>
      </c>
      <c r="F373">
        <v>967</v>
      </c>
      <c r="G373" t="str">
        <f>VLOOKUP($C373,'[1]LKUP PCNDES'!$F$2:$H$12,2,FALSE)</f>
        <v>Permanent care home residents aged 18 years or over who received a Structured Medication Review</v>
      </c>
      <c r="H373" t="str">
        <f>VLOOKUP($C373,'[1]LKUP PCNDES'!$F$2:$H$12,3,FALSE)</f>
        <v>SMR</v>
      </c>
      <c r="I373" t="str">
        <f>VLOOKUP($B373,'[1]LKUP PCNDES'!$C$17:$H$60,4,FALSE)</f>
        <v>NHS South East London ICB</v>
      </c>
      <c r="J373" t="str">
        <f>VLOOKUP($B373,'[1]LKUP PCNDES'!$C$17:$H$60,6,FALSE)</f>
        <v>SEL</v>
      </c>
      <c r="S373" s="7" t="s">
        <v>640</v>
      </c>
      <c r="T373" s="7"/>
      <c r="U373" s="7"/>
      <c r="V373" s="7"/>
      <c r="W373" s="7"/>
      <c r="X373" s="7"/>
      <c r="Y373" s="94" t="s">
        <v>1376</v>
      </c>
      <c r="Z373" s="7"/>
      <c r="AA373" s="7"/>
    </row>
    <row r="374" spans="1:49" x14ac:dyDescent="0.35">
      <c r="A374" t="s">
        <v>648</v>
      </c>
      <c r="B374" t="s">
        <v>654</v>
      </c>
      <c r="C374" t="s">
        <v>702</v>
      </c>
      <c r="D374" t="s">
        <v>704</v>
      </c>
      <c r="E374" s="2">
        <v>45046</v>
      </c>
      <c r="F374">
        <v>0</v>
      </c>
      <c r="G374" t="str">
        <f>VLOOKUP($C374,'[1]LKUP PCNDES'!$F$2:$H$12,2,FALSE)</f>
        <v>Permanent care home residents aged 18 years or over who received a Structured Medication Review</v>
      </c>
      <c r="H374" t="str">
        <f>VLOOKUP($C374,'[1]LKUP PCNDES'!$F$2:$H$12,3,FALSE)</f>
        <v>SMR</v>
      </c>
      <c r="I374" t="str">
        <f>VLOOKUP($B374,'[1]LKUP PCNDES'!$C$17:$H$60,4,FALSE)</f>
        <v>NHS South East London ICB</v>
      </c>
      <c r="J374" t="str">
        <f>VLOOKUP($B374,'[1]LKUP PCNDES'!$C$17:$H$60,6,FALSE)</f>
        <v>SEL</v>
      </c>
      <c r="S374" s="7"/>
      <c r="T374" s="7"/>
      <c r="U374" s="7"/>
      <c r="V374" s="7"/>
      <c r="W374" s="7"/>
      <c r="X374" s="7"/>
      <c r="Y374" s="7"/>
      <c r="Z374" s="7"/>
      <c r="AA374" s="7"/>
    </row>
    <row r="375" spans="1:49" x14ac:dyDescent="0.35">
      <c r="A375" t="s">
        <v>648</v>
      </c>
      <c r="B375" t="s">
        <v>654</v>
      </c>
      <c r="C375" t="s">
        <v>702</v>
      </c>
      <c r="D375" t="s">
        <v>704</v>
      </c>
      <c r="E375" s="2">
        <v>45077</v>
      </c>
      <c r="F375">
        <v>0</v>
      </c>
      <c r="G375" t="str">
        <f>VLOOKUP($C375,'[1]LKUP PCNDES'!$F$2:$H$12,2,FALSE)</f>
        <v>Permanent care home residents aged 18 years or over who received a Structured Medication Review</v>
      </c>
      <c r="H375" t="str">
        <f>VLOOKUP($C375,'[1]LKUP PCNDES'!$F$2:$H$12,3,FALSE)</f>
        <v>SMR</v>
      </c>
      <c r="I375" t="str">
        <f>VLOOKUP($B375,'[1]LKUP PCNDES'!$C$17:$H$60,4,FALSE)</f>
        <v>NHS South East London ICB</v>
      </c>
      <c r="J375" t="str">
        <f>VLOOKUP($B375,'[1]LKUP PCNDES'!$C$17:$H$60,6,FALSE)</f>
        <v>SEL</v>
      </c>
      <c r="S375" s="7" t="s">
        <v>649</v>
      </c>
      <c r="T375" s="7"/>
      <c r="U375" s="7"/>
      <c r="V375" s="7"/>
      <c r="W375" s="7"/>
      <c r="X375" s="7" t="s">
        <v>642</v>
      </c>
      <c r="Y375" s="7"/>
      <c r="Z375" s="7"/>
      <c r="AA375" s="7"/>
    </row>
    <row r="376" spans="1:49" x14ac:dyDescent="0.35">
      <c r="A376" t="s">
        <v>648</v>
      </c>
      <c r="B376" t="s">
        <v>654</v>
      </c>
      <c r="C376" t="s">
        <v>702</v>
      </c>
      <c r="D376" t="s">
        <v>704</v>
      </c>
      <c r="E376" s="2">
        <v>45107</v>
      </c>
      <c r="F376">
        <v>0</v>
      </c>
      <c r="G376" t="str">
        <f>VLOOKUP($C376,'[1]LKUP PCNDES'!$F$2:$H$12,2,FALSE)</f>
        <v>Permanent care home residents aged 18 years or over who received a Structured Medication Review</v>
      </c>
      <c r="H376" t="str">
        <f>VLOOKUP($C376,'[1]LKUP PCNDES'!$F$2:$H$12,3,FALSE)</f>
        <v>SMR</v>
      </c>
      <c r="I376" t="str">
        <f>VLOOKUP($B376,'[1]LKUP PCNDES'!$C$17:$H$60,4,FALSE)</f>
        <v>NHS South East London ICB</v>
      </c>
      <c r="J376" t="str">
        <f>VLOOKUP($B376,'[1]LKUP PCNDES'!$C$17:$H$60,6,FALSE)</f>
        <v>SEL</v>
      </c>
      <c r="S376" s="7" t="s">
        <v>639</v>
      </c>
      <c r="T376" s="103">
        <v>44681</v>
      </c>
      <c r="U376" s="103">
        <v>44712</v>
      </c>
      <c r="V376" s="103">
        <v>44742</v>
      </c>
      <c r="W376" s="103">
        <v>44773</v>
      </c>
      <c r="X376" s="103">
        <f t="shared" ref="X376:AQ376" si="58">EOMONTH(W376,1)</f>
        <v>44804</v>
      </c>
      <c r="Y376" s="103">
        <f t="shared" si="58"/>
        <v>44834</v>
      </c>
      <c r="Z376" s="103">
        <f t="shared" si="58"/>
        <v>44865</v>
      </c>
      <c r="AA376" s="103">
        <f t="shared" si="58"/>
        <v>44895</v>
      </c>
      <c r="AB376" s="103">
        <f t="shared" si="58"/>
        <v>44926</v>
      </c>
      <c r="AC376" s="103">
        <f t="shared" si="58"/>
        <v>44957</v>
      </c>
      <c r="AD376" s="103">
        <f t="shared" si="58"/>
        <v>44985</v>
      </c>
      <c r="AE376" s="103">
        <f t="shared" si="58"/>
        <v>45016</v>
      </c>
      <c r="AF376" s="103">
        <f t="shared" si="58"/>
        <v>45046</v>
      </c>
      <c r="AG376" s="103">
        <f t="shared" si="58"/>
        <v>45077</v>
      </c>
      <c r="AH376" s="103">
        <f t="shared" si="58"/>
        <v>45107</v>
      </c>
      <c r="AI376" s="103">
        <f t="shared" si="58"/>
        <v>45138</v>
      </c>
      <c r="AJ376" s="103">
        <f t="shared" si="58"/>
        <v>45169</v>
      </c>
      <c r="AK376" s="103">
        <f t="shared" si="58"/>
        <v>45199</v>
      </c>
      <c r="AL376" s="103">
        <f t="shared" si="58"/>
        <v>45230</v>
      </c>
      <c r="AM376" s="103">
        <f t="shared" si="58"/>
        <v>45260</v>
      </c>
      <c r="AN376" s="103">
        <f t="shared" si="58"/>
        <v>45291</v>
      </c>
      <c r="AO376" s="103">
        <f t="shared" si="58"/>
        <v>45322</v>
      </c>
      <c r="AP376" s="103">
        <f t="shared" si="58"/>
        <v>45351</v>
      </c>
      <c r="AQ376" s="103">
        <f t="shared" si="58"/>
        <v>45382</v>
      </c>
      <c r="AR376" s="103"/>
      <c r="AS376" s="103"/>
      <c r="AT376" s="103"/>
      <c r="AU376" s="103"/>
      <c r="AV376" s="103"/>
      <c r="AW376" s="103"/>
    </row>
    <row r="377" spans="1:49" x14ac:dyDescent="0.35">
      <c r="A377" t="s">
        <v>648</v>
      </c>
      <c r="B377" t="s">
        <v>654</v>
      </c>
      <c r="C377" t="s">
        <v>702</v>
      </c>
      <c r="D377" t="s">
        <v>704</v>
      </c>
      <c r="E377" s="2">
        <v>45138</v>
      </c>
      <c r="F377">
        <v>0</v>
      </c>
      <c r="G377" t="str">
        <f>VLOOKUP($C377,'[1]LKUP PCNDES'!$F$2:$H$12,2,FALSE)</f>
        <v>Permanent care home residents aged 18 years or over who received a Structured Medication Review</v>
      </c>
      <c r="H377" t="str">
        <f>VLOOKUP($C377,'[1]LKUP PCNDES'!$F$2:$H$12,3,FALSE)</f>
        <v>SMR</v>
      </c>
      <c r="I377" t="str">
        <f>VLOOKUP($B377,'[1]LKUP PCNDES'!$C$17:$H$60,4,FALSE)</f>
        <v>NHS South East London ICB</v>
      </c>
      <c r="J377" t="str">
        <f>VLOOKUP($B377,'[1]LKUP PCNDES'!$C$17:$H$60,6,FALSE)</f>
        <v>SEL</v>
      </c>
      <c r="R377" t="s">
        <v>106</v>
      </c>
      <c r="S377" t="s">
        <v>651</v>
      </c>
      <c r="T377" s="203"/>
      <c r="U377" s="203"/>
      <c r="V377" s="203"/>
      <c r="W377" s="203"/>
      <c r="X377" s="203"/>
      <c r="Y377" s="203"/>
      <c r="Z377" s="203"/>
      <c r="AA377" s="203"/>
      <c r="AB377" s="203"/>
      <c r="AC377" s="203"/>
      <c r="AD377" s="203"/>
      <c r="AE377" s="203"/>
      <c r="AF377" s="8">
        <f>AF346/AF361</f>
        <v>1.6239483467031891E-2</v>
      </c>
      <c r="AG377" s="8">
        <f t="shared" ref="AG377:AR377" si="59">AG346/AG361</f>
        <v>3.5983263598326362E-2</v>
      </c>
      <c r="AH377" s="8">
        <f t="shared" si="59"/>
        <v>4.985781990521327E-2</v>
      </c>
      <c r="AI377" s="8">
        <f t="shared" si="59"/>
        <v>6.7498581962563808E-2</v>
      </c>
      <c r="AJ377" s="8">
        <f t="shared" si="59"/>
        <v>8.2985074626865676E-2</v>
      </c>
      <c r="AK377" s="8">
        <f t="shared" si="59"/>
        <v>0.10328046142754145</v>
      </c>
      <c r="AL377" s="8">
        <f t="shared" si="59"/>
        <v>0.11198536139066789</v>
      </c>
      <c r="AM377" s="8">
        <f t="shared" si="59"/>
        <v>0.1320653149111789</v>
      </c>
      <c r="AN377" s="8">
        <f t="shared" si="59"/>
        <v>0.16322963998601889</v>
      </c>
      <c r="AO377" s="8">
        <f t="shared" si="59"/>
        <v>0.23820998278829605</v>
      </c>
      <c r="AP377" s="8">
        <f t="shared" si="59"/>
        <v>0.29742310889443058</v>
      </c>
      <c r="AQ377" s="8">
        <f t="shared" si="59"/>
        <v>0.36077521947987412</v>
      </c>
      <c r="AR377" s="8" t="e">
        <f t="shared" si="59"/>
        <v>#DIV/0!</v>
      </c>
      <c r="AS377" s="8"/>
      <c r="AT377" s="8"/>
      <c r="AU377" s="8"/>
      <c r="AV377" s="8"/>
      <c r="AW377" s="8"/>
    </row>
    <row r="378" spans="1:49" x14ac:dyDescent="0.35">
      <c r="A378" t="s">
        <v>648</v>
      </c>
      <c r="B378" t="s">
        <v>654</v>
      </c>
      <c r="C378" t="s">
        <v>702</v>
      </c>
      <c r="D378" t="s">
        <v>704</v>
      </c>
      <c r="E378" s="2">
        <v>45169</v>
      </c>
      <c r="F378">
        <v>0</v>
      </c>
      <c r="G378" t="str">
        <f>VLOOKUP($C378,'[1]LKUP PCNDES'!$F$2:$H$12,2,FALSE)</f>
        <v>Permanent care home residents aged 18 years or over who received a Structured Medication Review</v>
      </c>
      <c r="H378" t="str">
        <f>VLOOKUP($C378,'[1]LKUP PCNDES'!$F$2:$H$12,3,FALSE)</f>
        <v>SMR</v>
      </c>
      <c r="I378" t="str">
        <f>VLOOKUP($B378,'[1]LKUP PCNDES'!$C$17:$H$60,4,FALSE)</f>
        <v>NHS South East London ICB</v>
      </c>
      <c r="J378" t="str">
        <f>VLOOKUP($B378,'[1]LKUP PCNDES'!$C$17:$H$60,6,FALSE)</f>
        <v>SEL</v>
      </c>
      <c r="R378" t="s">
        <v>108</v>
      </c>
      <c r="S378" t="s">
        <v>652</v>
      </c>
      <c r="T378" s="203"/>
      <c r="U378" s="203"/>
      <c r="V378" s="203"/>
      <c r="W378" s="203"/>
      <c r="X378" s="203"/>
      <c r="Y378" s="203"/>
      <c r="Z378" s="203"/>
      <c r="AA378" s="203"/>
      <c r="AB378" s="203"/>
      <c r="AC378" s="203"/>
      <c r="AD378" s="203"/>
      <c r="AE378" s="203"/>
      <c r="AF378" s="8">
        <f t="shared" ref="AF378:AR383" si="60">AF347/AF362</f>
        <v>7.1599045346062056E-3</v>
      </c>
      <c r="AG378" s="8">
        <f t="shared" si="60"/>
        <v>1.2544802867383513E-2</v>
      </c>
      <c r="AH378" s="8">
        <f t="shared" si="60"/>
        <v>1.6177777777777777E-2</v>
      </c>
      <c r="AI378" s="8">
        <f t="shared" si="60"/>
        <v>2.1958562068354878E-2</v>
      </c>
      <c r="AJ378" s="8">
        <f t="shared" si="60"/>
        <v>2.5798266018185662E-2</v>
      </c>
      <c r="AK378" s="8">
        <f t="shared" si="60"/>
        <v>3.0798677570906562E-2</v>
      </c>
      <c r="AL378" s="8">
        <f t="shared" si="60"/>
        <v>3.3604135893648447E-2</v>
      </c>
      <c r="AM378" s="8">
        <f t="shared" si="60"/>
        <v>3.687916975537435E-2</v>
      </c>
      <c r="AN378" s="8">
        <f t="shared" si="60"/>
        <v>3.8028429019752633E-2</v>
      </c>
      <c r="AO378" s="8">
        <f t="shared" si="60"/>
        <v>4.1090842085866962E-2</v>
      </c>
      <c r="AP378" s="8">
        <f t="shared" si="60"/>
        <v>4.8492553577915001E-2</v>
      </c>
      <c r="AQ378" s="8">
        <f t="shared" si="60"/>
        <v>5.8940877765687343E-2</v>
      </c>
      <c r="AR378" s="8" t="e">
        <f t="shared" si="60"/>
        <v>#DIV/0!</v>
      </c>
      <c r="AS378" s="8"/>
      <c r="AT378" s="8"/>
      <c r="AU378" s="8"/>
      <c r="AV378" s="8"/>
      <c r="AW378" s="8"/>
    </row>
    <row r="379" spans="1:49" x14ac:dyDescent="0.35">
      <c r="A379" t="s">
        <v>648</v>
      </c>
      <c r="B379" t="s">
        <v>654</v>
      </c>
      <c r="C379" t="s">
        <v>702</v>
      </c>
      <c r="D379" t="s">
        <v>704</v>
      </c>
      <c r="E379" s="2">
        <v>45199</v>
      </c>
      <c r="F379">
        <v>0</v>
      </c>
      <c r="G379" t="str">
        <f>VLOOKUP($C379,'[1]LKUP PCNDES'!$F$2:$H$12,2,FALSE)</f>
        <v>Permanent care home residents aged 18 years or over who received a Structured Medication Review</v>
      </c>
      <c r="H379" t="str">
        <f>VLOOKUP($C379,'[1]LKUP PCNDES'!$F$2:$H$12,3,FALSE)</f>
        <v>SMR</v>
      </c>
      <c r="I379" t="str">
        <f>VLOOKUP($B379,'[1]LKUP PCNDES'!$C$17:$H$60,4,FALSE)</f>
        <v>NHS South East London ICB</v>
      </c>
      <c r="J379" t="str">
        <f>VLOOKUP($B379,'[1]LKUP PCNDES'!$C$17:$H$60,6,FALSE)</f>
        <v>SEL</v>
      </c>
      <c r="R379" t="s">
        <v>110</v>
      </c>
      <c r="S379" t="s">
        <v>653</v>
      </c>
      <c r="T379" s="203"/>
      <c r="U379" s="203"/>
      <c r="V379" s="203"/>
      <c r="W379" s="203"/>
      <c r="X379" s="203"/>
      <c r="Y379" s="203"/>
      <c r="Z379" s="203"/>
      <c r="AA379" s="203"/>
      <c r="AB379" s="203"/>
      <c r="AC379" s="203"/>
      <c r="AD379" s="203"/>
      <c r="AE379" s="203"/>
      <c r="AF379" s="8">
        <f t="shared" si="60"/>
        <v>7.9519636481661798E-3</v>
      </c>
      <c r="AG379" s="8">
        <f t="shared" si="60"/>
        <v>1.2944983818770227E-2</v>
      </c>
      <c r="AH379" s="8">
        <f t="shared" si="60"/>
        <v>1.8864933417882056E-2</v>
      </c>
      <c r="AI379" s="8">
        <f t="shared" si="60"/>
        <v>2.6159147869674184E-2</v>
      </c>
      <c r="AJ379" s="8">
        <f t="shared" si="60"/>
        <v>3.884892086330935E-2</v>
      </c>
      <c r="AK379" s="8">
        <f t="shared" si="60"/>
        <v>4.5167118337850046E-2</v>
      </c>
      <c r="AL379" s="8">
        <f t="shared" si="60"/>
        <v>5.4393305439330547E-2</v>
      </c>
      <c r="AM379" s="8">
        <f t="shared" si="60"/>
        <v>5.7337883959044371E-2</v>
      </c>
      <c r="AN379" s="8">
        <f t="shared" si="60"/>
        <v>7.3307313762090612E-2</v>
      </c>
      <c r="AO379" s="8">
        <f t="shared" si="60"/>
        <v>7.9090909090909087E-2</v>
      </c>
      <c r="AP379" s="8">
        <f t="shared" si="60"/>
        <v>9.7636363636363632E-2</v>
      </c>
      <c r="AQ379" s="8">
        <f t="shared" si="60"/>
        <v>9.4517675254643496E-2</v>
      </c>
      <c r="AR379" s="8" t="e">
        <f t="shared" si="60"/>
        <v>#DIV/0!</v>
      </c>
      <c r="AS379" s="8"/>
      <c r="AT379" s="8"/>
      <c r="AU379" s="8"/>
      <c r="AV379" s="8"/>
      <c r="AW379" s="8"/>
    </row>
    <row r="380" spans="1:49" x14ac:dyDescent="0.35">
      <c r="A380" t="s">
        <v>648</v>
      </c>
      <c r="B380" t="s">
        <v>654</v>
      </c>
      <c r="C380" t="s">
        <v>702</v>
      </c>
      <c r="D380" t="s">
        <v>704</v>
      </c>
      <c r="E380" s="2">
        <v>45230</v>
      </c>
      <c r="F380">
        <v>0</v>
      </c>
      <c r="G380" t="str">
        <f>VLOOKUP($C380,'[1]LKUP PCNDES'!$F$2:$H$12,2,FALSE)</f>
        <v>Permanent care home residents aged 18 years or over who received a Structured Medication Review</v>
      </c>
      <c r="H380" t="str">
        <f>VLOOKUP($C380,'[1]LKUP PCNDES'!$F$2:$H$12,3,FALSE)</f>
        <v>SMR</v>
      </c>
      <c r="I380" t="str">
        <f>VLOOKUP($B380,'[1]LKUP PCNDES'!$C$17:$H$60,4,FALSE)</f>
        <v>NHS South East London ICB</v>
      </c>
      <c r="J380" t="str">
        <f>VLOOKUP($B380,'[1]LKUP PCNDES'!$C$17:$H$60,6,FALSE)</f>
        <v>SEL</v>
      </c>
      <c r="R380" t="s">
        <v>112</v>
      </c>
      <c r="S380" t="s">
        <v>654</v>
      </c>
      <c r="T380" s="203"/>
      <c r="U380" s="203"/>
      <c r="V380" s="203"/>
      <c r="W380" s="203"/>
      <c r="X380" s="203"/>
      <c r="Y380" s="203"/>
      <c r="Z380" s="203"/>
      <c r="AA380" s="203"/>
      <c r="AB380" s="203"/>
      <c r="AC380" s="203"/>
      <c r="AD380" s="203"/>
      <c r="AE380" s="203"/>
      <c r="AF380" s="8">
        <f t="shared" si="60"/>
        <v>6.2769713613181639E-3</v>
      </c>
      <c r="AG380" s="8">
        <f t="shared" si="60"/>
        <v>1.531959852086635E-2</v>
      </c>
      <c r="AH380" s="8">
        <f t="shared" si="60"/>
        <v>2.2818791946308724E-2</v>
      </c>
      <c r="AI380" s="8">
        <f t="shared" si="60"/>
        <v>3.5624476110645432E-2</v>
      </c>
      <c r="AJ380" s="8">
        <f t="shared" si="60"/>
        <v>3.4666666666666665E-2</v>
      </c>
      <c r="AK380" s="8">
        <f t="shared" si="60"/>
        <v>3.6705006765899863E-2</v>
      </c>
      <c r="AL380" s="8">
        <f t="shared" si="60"/>
        <v>3.8938362144229091E-2</v>
      </c>
      <c r="AM380" s="8">
        <f t="shared" si="60"/>
        <v>3.8379530916844352E-2</v>
      </c>
      <c r="AN380" s="8">
        <f t="shared" si="60"/>
        <v>4.2221837688181343E-2</v>
      </c>
      <c r="AO380" s="8">
        <f t="shared" si="60"/>
        <v>4.7643797643797642E-2</v>
      </c>
      <c r="AP380" s="8">
        <f t="shared" si="60"/>
        <v>5.6018036767256328E-2</v>
      </c>
      <c r="AQ380" s="8">
        <f t="shared" si="60"/>
        <v>5.8099794941900207E-2</v>
      </c>
      <c r="AR380" s="8" t="e">
        <f t="shared" si="60"/>
        <v>#DIV/0!</v>
      </c>
      <c r="AS380" s="8"/>
      <c r="AT380" s="8"/>
      <c r="AU380" s="8"/>
      <c r="AV380" s="8"/>
      <c r="AW380" s="8"/>
    </row>
    <row r="381" spans="1:49" x14ac:dyDescent="0.35">
      <c r="A381" t="s">
        <v>648</v>
      </c>
      <c r="B381" t="s">
        <v>654</v>
      </c>
      <c r="C381" t="s">
        <v>702</v>
      </c>
      <c r="D381" t="s">
        <v>704</v>
      </c>
      <c r="E381" s="2">
        <v>45260</v>
      </c>
      <c r="F381">
        <v>0</v>
      </c>
      <c r="G381" t="str">
        <f>VLOOKUP($C381,'[1]LKUP PCNDES'!$F$2:$H$12,2,FALSE)</f>
        <v>Permanent care home residents aged 18 years or over who received a Structured Medication Review</v>
      </c>
      <c r="H381" t="str">
        <f>VLOOKUP($C381,'[1]LKUP PCNDES'!$F$2:$H$12,3,FALSE)</f>
        <v>SMR</v>
      </c>
      <c r="I381" t="str">
        <f>VLOOKUP($B381,'[1]LKUP PCNDES'!$C$17:$H$60,4,FALSE)</f>
        <v>NHS South East London ICB</v>
      </c>
      <c r="J381" t="str">
        <f>VLOOKUP($B381,'[1]LKUP PCNDES'!$C$17:$H$60,6,FALSE)</f>
        <v>SEL</v>
      </c>
      <c r="R381" t="s">
        <v>114</v>
      </c>
      <c r="S381" t="s">
        <v>656</v>
      </c>
      <c r="T381" s="203"/>
      <c r="U381" s="203"/>
      <c r="V381" s="203"/>
      <c r="W381" s="203"/>
      <c r="X381" s="203"/>
      <c r="Y381" s="203"/>
      <c r="Z381" s="203"/>
      <c r="AA381" s="203"/>
      <c r="AB381" s="203"/>
      <c r="AC381" s="203"/>
      <c r="AD381" s="203"/>
      <c r="AE381" s="203"/>
      <c r="AF381" s="8">
        <f t="shared" si="60"/>
        <v>6.0854797622417207E-3</v>
      </c>
      <c r="AG381" s="8">
        <f t="shared" si="60"/>
        <v>1.1521122057104692E-2</v>
      </c>
      <c r="AH381" s="8">
        <f t="shared" si="60"/>
        <v>1.5040764689344954E-2</v>
      </c>
      <c r="AI381" s="8">
        <f t="shared" si="60"/>
        <v>2.2947399791387275E-2</v>
      </c>
      <c r="AJ381" s="8">
        <f t="shared" si="60"/>
        <v>2.4951212712573181E-2</v>
      </c>
      <c r="AK381" s="8">
        <f t="shared" si="60"/>
        <v>3.022909041615833E-2</v>
      </c>
      <c r="AL381" s="8">
        <f t="shared" si="60"/>
        <v>5.7320344486799381E-2</v>
      </c>
      <c r="AM381" s="8">
        <f t="shared" si="60"/>
        <v>6.2871707731520815E-2</v>
      </c>
      <c r="AN381" s="8">
        <f t="shared" si="60"/>
        <v>7.1508850800786741E-2</v>
      </c>
      <c r="AO381" s="8">
        <f t="shared" si="60"/>
        <v>9.0883511536297132E-2</v>
      </c>
      <c r="AP381" s="8">
        <f t="shared" si="60"/>
        <v>0.10888575458392101</v>
      </c>
      <c r="AQ381" s="8">
        <f t="shared" si="60"/>
        <v>0.12083274722183149</v>
      </c>
      <c r="AR381" s="8" t="e">
        <f t="shared" si="60"/>
        <v>#DIV/0!</v>
      </c>
      <c r="AS381" s="8"/>
      <c r="AT381" s="8"/>
      <c r="AU381" s="8"/>
      <c r="AV381" s="8"/>
      <c r="AW381" s="8"/>
    </row>
    <row r="382" spans="1:49" x14ac:dyDescent="0.35">
      <c r="A382" t="s">
        <v>648</v>
      </c>
      <c r="B382" t="s">
        <v>654</v>
      </c>
      <c r="C382" t="s">
        <v>702</v>
      </c>
      <c r="D382" t="s">
        <v>704</v>
      </c>
      <c r="E382" s="2">
        <v>45291</v>
      </c>
      <c r="F382">
        <v>0</v>
      </c>
      <c r="G382" t="str">
        <f>VLOOKUP($C382,'[1]LKUP PCNDES'!$F$2:$H$12,2,FALSE)</f>
        <v>Permanent care home residents aged 18 years or over who received a Structured Medication Review</v>
      </c>
      <c r="H382" t="str">
        <f>VLOOKUP($C382,'[1]LKUP PCNDES'!$F$2:$H$12,3,FALSE)</f>
        <v>SMR</v>
      </c>
      <c r="I382" t="str">
        <f>VLOOKUP($B382,'[1]LKUP PCNDES'!$C$17:$H$60,4,FALSE)</f>
        <v>NHS South East London ICB</v>
      </c>
      <c r="J382" t="str">
        <f>VLOOKUP($B382,'[1]LKUP PCNDES'!$C$17:$H$60,6,FALSE)</f>
        <v>SEL</v>
      </c>
      <c r="R382" t="s">
        <v>95</v>
      </c>
      <c r="S382" t="s">
        <v>95</v>
      </c>
      <c r="T382" s="203"/>
      <c r="U382" s="203"/>
      <c r="V382" s="203"/>
      <c r="W382" s="203"/>
      <c r="X382" s="203"/>
      <c r="Y382" s="203"/>
      <c r="Z382" s="203"/>
      <c r="AA382" s="203"/>
      <c r="AB382" s="203"/>
      <c r="AC382" s="203"/>
      <c r="AD382" s="203"/>
      <c r="AE382" s="203"/>
      <c r="AF382" s="8">
        <f t="shared" si="60"/>
        <v>8.5168259243872044E-3</v>
      </c>
      <c r="AG382" s="8">
        <f t="shared" si="60"/>
        <v>1.7062511875356262E-2</v>
      </c>
      <c r="AH382" s="8">
        <f t="shared" si="60"/>
        <v>2.3665233436029387E-2</v>
      </c>
      <c r="AI382" s="8">
        <f t="shared" si="60"/>
        <v>3.3746484741172797E-2</v>
      </c>
      <c r="AJ382" s="8">
        <f t="shared" si="60"/>
        <v>4.0127742293807278E-2</v>
      </c>
      <c r="AK382" s="8">
        <f t="shared" si="60"/>
        <v>4.7716646384423238E-2</v>
      </c>
      <c r="AL382" s="8">
        <f t="shared" si="60"/>
        <v>5.8886473833807053E-2</v>
      </c>
      <c r="AM382" s="8">
        <f t="shared" si="60"/>
        <v>6.5415495104847732E-2</v>
      </c>
      <c r="AN382" s="8">
        <f t="shared" si="60"/>
        <v>7.7683851782552035E-2</v>
      </c>
      <c r="AO382" s="8">
        <f t="shared" si="60"/>
        <v>0.10004389370969376</v>
      </c>
      <c r="AP382" s="8">
        <f t="shared" si="60"/>
        <v>0.12343943501690263</v>
      </c>
      <c r="AQ382" s="8">
        <f t="shared" si="60"/>
        <v>0.13893164037450301</v>
      </c>
      <c r="AR382" s="8" t="e">
        <f t="shared" si="60"/>
        <v>#DIV/0!</v>
      </c>
      <c r="AS382" s="8"/>
      <c r="AT382" s="8"/>
      <c r="AU382" s="8"/>
      <c r="AV382" s="8"/>
      <c r="AW382" s="8"/>
    </row>
    <row r="383" spans="1:49" x14ac:dyDescent="0.35">
      <c r="A383" t="s">
        <v>648</v>
      </c>
      <c r="B383" t="s">
        <v>654</v>
      </c>
      <c r="C383" t="s">
        <v>702</v>
      </c>
      <c r="D383" t="s">
        <v>704</v>
      </c>
      <c r="E383" s="2">
        <v>45322</v>
      </c>
      <c r="F383">
        <v>0</v>
      </c>
      <c r="G383" t="str">
        <f>VLOOKUP($C383,'[1]LKUP PCNDES'!$F$2:$H$12,2,FALSE)</f>
        <v>Permanent care home residents aged 18 years or over who received a Structured Medication Review</v>
      </c>
      <c r="H383" t="str">
        <f>VLOOKUP($C383,'[1]LKUP PCNDES'!$F$2:$H$12,3,FALSE)</f>
        <v>SMR</v>
      </c>
      <c r="I383" t="str">
        <f>VLOOKUP($B383,'[1]LKUP PCNDES'!$C$17:$H$60,4,FALSE)</f>
        <v>NHS South East London ICB</v>
      </c>
      <c r="J383" t="str">
        <f>VLOOKUP($B383,'[1]LKUP PCNDES'!$C$17:$H$60,6,FALSE)</f>
        <v>SEL</v>
      </c>
      <c r="R383" t="s">
        <v>626</v>
      </c>
      <c r="S383" t="s">
        <v>626</v>
      </c>
      <c r="T383" s="203"/>
      <c r="U383" s="203"/>
      <c r="V383" s="203"/>
      <c r="W383" s="203"/>
      <c r="X383" s="203"/>
      <c r="Y383" s="203"/>
      <c r="Z383" s="203"/>
      <c r="AA383" s="203"/>
      <c r="AB383" s="203"/>
      <c r="AC383" s="203"/>
      <c r="AD383" s="203"/>
      <c r="AE383" s="203"/>
      <c r="AF383" s="8">
        <f t="shared" si="60"/>
        <v>8.8622874333139454E-3</v>
      </c>
      <c r="AG383" s="8">
        <f t="shared" si="60"/>
        <v>1.8189689666708211E-2</v>
      </c>
      <c r="AH383" s="8">
        <f t="shared" si="60"/>
        <v>2.7425755540733565E-2</v>
      </c>
      <c r="AI383" s="8">
        <f t="shared" si="60"/>
        <v>3.6139866367030385E-2</v>
      </c>
      <c r="AJ383" s="8">
        <f t="shared" si="60"/>
        <v>4.3676650586795304E-2</v>
      </c>
      <c r="AK383" s="8">
        <f t="shared" si="60"/>
        <v>4.996661150306303E-2</v>
      </c>
      <c r="AL383" s="8">
        <f t="shared" si="60"/>
        <v>5.7694962836827207E-2</v>
      </c>
      <c r="AM383" s="8">
        <f t="shared" si="60"/>
        <v>6.2246166597596353E-2</v>
      </c>
      <c r="AN383" s="8">
        <f t="shared" si="60"/>
        <v>6.8577623977068514E-2</v>
      </c>
      <c r="AO383" s="8">
        <f t="shared" si="60"/>
        <v>7.8905150116229575E-2</v>
      </c>
      <c r="AP383" s="8">
        <f t="shared" si="60"/>
        <v>8.8459408074971185E-2</v>
      </c>
      <c r="AQ383" s="8">
        <f t="shared" si="60"/>
        <v>9.5094968754677989E-2</v>
      </c>
      <c r="AR383" s="8" t="e">
        <f t="shared" si="60"/>
        <v>#DIV/0!</v>
      </c>
      <c r="AS383" s="8"/>
      <c r="AT383" s="8"/>
      <c r="AU383" s="8"/>
      <c r="AV383" s="8"/>
      <c r="AW383" s="8"/>
    </row>
    <row r="384" spans="1:49" x14ac:dyDescent="0.35">
      <c r="A384" t="s">
        <v>648</v>
      </c>
      <c r="B384" t="s">
        <v>654</v>
      </c>
      <c r="C384" t="s">
        <v>702</v>
      </c>
      <c r="D384" t="s">
        <v>704</v>
      </c>
      <c r="E384" s="2">
        <v>45351</v>
      </c>
      <c r="F384">
        <v>0</v>
      </c>
      <c r="G384" t="str">
        <f>VLOOKUP($C384,'[1]LKUP PCNDES'!$F$2:$H$12,2,FALSE)</f>
        <v>Permanent care home residents aged 18 years or over who received a Structured Medication Review</v>
      </c>
      <c r="H384" t="str">
        <f>VLOOKUP($C384,'[1]LKUP PCNDES'!$F$2:$H$12,3,FALSE)</f>
        <v>SMR</v>
      </c>
      <c r="I384" t="str">
        <f>VLOOKUP($B384,'[1]LKUP PCNDES'!$C$17:$H$60,4,FALSE)</f>
        <v>NHS South East London ICB</v>
      </c>
      <c r="J384" t="str">
        <f>VLOOKUP($B384,'[1]LKUP PCNDES'!$C$17:$H$60,6,FALSE)</f>
        <v>SEL</v>
      </c>
      <c r="R384" s="11"/>
    </row>
    <row r="385" spans="1:50" x14ac:dyDescent="0.35">
      <c r="A385" t="s">
        <v>648</v>
      </c>
      <c r="B385" t="s">
        <v>654</v>
      </c>
      <c r="C385" t="s">
        <v>702</v>
      </c>
      <c r="D385" t="s">
        <v>704</v>
      </c>
      <c r="E385" s="2">
        <v>45382</v>
      </c>
      <c r="F385">
        <v>1</v>
      </c>
      <c r="G385" t="str">
        <f>VLOOKUP($C385,'[1]LKUP PCNDES'!$F$2:$H$12,2,FALSE)</f>
        <v>Permanent care home residents aged 18 years or over who received a Structured Medication Review</v>
      </c>
      <c r="H385" t="str">
        <f>VLOOKUP($C385,'[1]LKUP PCNDES'!$F$2:$H$12,3,FALSE)</f>
        <v>SMR</v>
      </c>
      <c r="I385" t="str">
        <f>VLOOKUP($B385,'[1]LKUP PCNDES'!$C$17:$H$60,4,FALSE)</f>
        <v>NHS South East London ICB</v>
      </c>
      <c r="J385" t="str">
        <f>VLOOKUP($B385,'[1]LKUP PCNDES'!$C$17:$H$60,6,FALSE)</f>
        <v>SEL</v>
      </c>
      <c r="R385" s="97" t="s">
        <v>128</v>
      </c>
      <c r="S385" s="97" t="s">
        <v>129</v>
      </c>
      <c r="T385" s="116">
        <f t="shared" ref="T385:AD385" si="61">EOMONTH(U385,-1)</f>
        <v>45046</v>
      </c>
      <c r="U385" s="116">
        <f t="shared" si="61"/>
        <v>45077</v>
      </c>
      <c r="V385" s="116">
        <f t="shared" si="61"/>
        <v>45107</v>
      </c>
      <c r="W385" s="116">
        <f t="shared" si="61"/>
        <v>45138</v>
      </c>
      <c r="X385" s="116">
        <f t="shared" si="61"/>
        <v>45169</v>
      </c>
      <c r="Y385" s="116">
        <f t="shared" si="61"/>
        <v>45199</v>
      </c>
      <c r="Z385" s="116">
        <f t="shared" si="61"/>
        <v>45230</v>
      </c>
      <c r="AA385" s="116">
        <f t="shared" si="61"/>
        <v>45260</v>
      </c>
      <c r="AB385" s="116">
        <f t="shared" si="61"/>
        <v>45291</v>
      </c>
      <c r="AC385" s="116">
        <f t="shared" si="61"/>
        <v>45322</v>
      </c>
      <c r="AD385" s="116">
        <f t="shared" si="61"/>
        <v>45351</v>
      </c>
      <c r="AE385" s="116">
        <f>EOMONTH(AF385,-1)</f>
        <v>45382</v>
      </c>
      <c r="AF385" s="116">
        <f>EOMONTH('[1]Instructions and bed numbers'!$E$1,0)</f>
        <v>45412</v>
      </c>
      <c r="AG385" s="11" t="s">
        <v>130</v>
      </c>
    </row>
    <row r="386" spans="1:50" x14ac:dyDescent="0.35">
      <c r="A386" t="s">
        <v>648</v>
      </c>
      <c r="B386" t="s">
        <v>654</v>
      </c>
      <c r="C386" t="s">
        <v>1360</v>
      </c>
      <c r="D386" t="s">
        <v>700</v>
      </c>
      <c r="E386" s="2">
        <v>45046</v>
      </c>
      <c r="F386">
        <v>1</v>
      </c>
      <c r="G386" t="str">
        <f>VLOOKUP($C386,'[1]LKUP PCNDES'!$F$2:$H$12,2,FALSE)</f>
        <v>Mean number of patient contacts as part of weekly care home round per care home resident aged 18 years or over</v>
      </c>
      <c r="H386" t="str">
        <f>VLOOKUP($C386,'[1]LKUP PCNDES'!$F$2:$H$12,3,FALSE)</f>
        <v>WEEKLY_CH_ROUND</v>
      </c>
      <c r="I386" t="str">
        <f>VLOOKUP($B386,'[1]LKUP PCNDES'!$C$17:$H$60,4,FALSE)</f>
        <v>NHS South East London ICB</v>
      </c>
      <c r="J386" t="str">
        <f>VLOOKUP($B386,'[1]LKUP PCNDES'!$C$17:$H$60,6,FALSE)</f>
        <v>SEL</v>
      </c>
      <c r="S386" s="97" t="s">
        <v>106</v>
      </c>
      <c r="T386" s="141">
        <f>INDEX($R$376:$AX$383,MATCH($S386,$R$376:$R$383,0),MATCH(T$49,$R$376:$AX$376,0))</f>
        <v>1.6239483467031891E-2</v>
      </c>
      <c r="U386" s="141">
        <f t="shared" ref="U386:AF392" si="62">INDEX($R$376:$AX$383,MATCH($S386,$R$376:$R$383,0),MATCH(U$49,$R$376:$AX$376,0))</f>
        <v>3.5983263598326362E-2</v>
      </c>
      <c r="V386" s="141">
        <f t="shared" si="62"/>
        <v>4.985781990521327E-2</v>
      </c>
      <c r="W386" s="141">
        <f t="shared" si="62"/>
        <v>6.7498581962563808E-2</v>
      </c>
      <c r="X386" s="141">
        <f t="shared" si="62"/>
        <v>8.2985074626865676E-2</v>
      </c>
      <c r="Y386" s="141">
        <f t="shared" si="62"/>
        <v>0.10328046142754145</v>
      </c>
      <c r="Z386" s="141">
        <f t="shared" si="62"/>
        <v>0.11198536139066789</v>
      </c>
      <c r="AA386" s="141">
        <f t="shared" si="62"/>
        <v>0.1320653149111789</v>
      </c>
      <c r="AB386" s="141">
        <f t="shared" si="62"/>
        <v>0.16322963998601889</v>
      </c>
      <c r="AC386" s="141">
        <f t="shared" si="62"/>
        <v>0.23820998278829605</v>
      </c>
      <c r="AD386" s="141">
        <f t="shared" si="62"/>
        <v>0.29742310889443058</v>
      </c>
      <c r="AE386" s="141">
        <f t="shared" si="62"/>
        <v>0.36077521947987412</v>
      </c>
      <c r="AF386" s="141" t="e">
        <f t="shared" si="62"/>
        <v>#N/A</v>
      </c>
    </row>
    <row r="387" spans="1:50" x14ac:dyDescent="0.35">
      <c r="A387" t="s">
        <v>648</v>
      </c>
      <c r="B387" t="s">
        <v>654</v>
      </c>
      <c r="C387" t="s">
        <v>1360</v>
      </c>
      <c r="D387" t="s">
        <v>700</v>
      </c>
      <c r="E387" s="2">
        <v>45077</v>
      </c>
      <c r="F387">
        <v>1</v>
      </c>
      <c r="G387" t="str">
        <f>VLOOKUP($C387,'[1]LKUP PCNDES'!$F$2:$H$12,2,FALSE)</f>
        <v>Mean number of patient contacts as part of weekly care home round per care home resident aged 18 years or over</v>
      </c>
      <c r="H387" t="str">
        <f>VLOOKUP($C387,'[1]LKUP PCNDES'!$F$2:$H$12,3,FALSE)</f>
        <v>WEEKLY_CH_ROUND</v>
      </c>
      <c r="I387" t="str">
        <f>VLOOKUP($B387,'[1]LKUP PCNDES'!$C$17:$H$60,4,FALSE)</f>
        <v>NHS South East London ICB</v>
      </c>
      <c r="J387" t="str">
        <f>VLOOKUP($B387,'[1]LKUP PCNDES'!$C$17:$H$60,6,FALSE)</f>
        <v>SEL</v>
      </c>
      <c r="S387" s="97" t="s">
        <v>108</v>
      </c>
      <c r="T387" s="141">
        <f t="shared" ref="T387:T392" si="63">INDEX($R$376:$AX$383,MATCH($S387,$R$376:$R$383,0),MATCH(T$49,$R$376:$AX$376,0))</f>
        <v>7.1599045346062056E-3</v>
      </c>
      <c r="U387" s="141">
        <f t="shared" si="62"/>
        <v>1.2544802867383513E-2</v>
      </c>
      <c r="V387" s="141">
        <f t="shared" si="62"/>
        <v>1.6177777777777777E-2</v>
      </c>
      <c r="W387" s="141">
        <f t="shared" si="62"/>
        <v>2.1958562068354878E-2</v>
      </c>
      <c r="X387" s="141">
        <f t="shared" si="62"/>
        <v>2.5798266018185662E-2</v>
      </c>
      <c r="Y387" s="141">
        <f t="shared" si="62"/>
        <v>3.0798677570906562E-2</v>
      </c>
      <c r="Z387" s="141">
        <f t="shared" si="62"/>
        <v>3.3604135893648447E-2</v>
      </c>
      <c r="AA387" s="141">
        <f t="shared" si="62"/>
        <v>3.687916975537435E-2</v>
      </c>
      <c r="AB387" s="141">
        <f t="shared" si="62"/>
        <v>3.8028429019752633E-2</v>
      </c>
      <c r="AC387" s="141">
        <f t="shared" si="62"/>
        <v>4.1090842085866962E-2</v>
      </c>
      <c r="AD387" s="141">
        <f t="shared" si="62"/>
        <v>4.8492553577915001E-2</v>
      </c>
      <c r="AE387" s="141">
        <f t="shared" si="62"/>
        <v>5.8940877765687343E-2</v>
      </c>
      <c r="AF387" s="141" t="e">
        <f t="shared" si="62"/>
        <v>#N/A</v>
      </c>
    </row>
    <row r="388" spans="1:50" x14ac:dyDescent="0.35">
      <c r="A388" t="s">
        <v>648</v>
      </c>
      <c r="B388" t="s">
        <v>654</v>
      </c>
      <c r="C388" t="s">
        <v>1360</v>
      </c>
      <c r="D388" t="s">
        <v>700</v>
      </c>
      <c r="E388" s="2">
        <v>45107</v>
      </c>
      <c r="F388">
        <v>5</v>
      </c>
      <c r="G388" t="str">
        <f>VLOOKUP($C388,'[1]LKUP PCNDES'!$F$2:$H$12,2,FALSE)</f>
        <v>Mean number of patient contacts as part of weekly care home round per care home resident aged 18 years or over</v>
      </c>
      <c r="H388" t="str">
        <f>VLOOKUP($C388,'[1]LKUP PCNDES'!$F$2:$H$12,3,FALSE)</f>
        <v>WEEKLY_CH_ROUND</v>
      </c>
      <c r="I388" t="str">
        <f>VLOOKUP($B388,'[1]LKUP PCNDES'!$C$17:$H$60,4,FALSE)</f>
        <v>NHS South East London ICB</v>
      </c>
      <c r="J388" t="str">
        <f>VLOOKUP($B388,'[1]LKUP PCNDES'!$C$17:$H$60,6,FALSE)</f>
        <v>SEL</v>
      </c>
      <c r="S388" s="97" t="s">
        <v>110</v>
      </c>
      <c r="T388" s="141">
        <f t="shared" si="63"/>
        <v>7.9519636481661798E-3</v>
      </c>
      <c r="U388" s="141">
        <f t="shared" si="62"/>
        <v>1.2944983818770227E-2</v>
      </c>
      <c r="V388" s="141">
        <f t="shared" si="62"/>
        <v>1.8864933417882056E-2</v>
      </c>
      <c r="W388" s="141">
        <f t="shared" si="62"/>
        <v>2.6159147869674184E-2</v>
      </c>
      <c r="X388" s="141">
        <f t="shared" si="62"/>
        <v>3.884892086330935E-2</v>
      </c>
      <c r="Y388" s="141">
        <f t="shared" si="62"/>
        <v>4.5167118337850046E-2</v>
      </c>
      <c r="Z388" s="141">
        <f t="shared" si="62"/>
        <v>5.4393305439330547E-2</v>
      </c>
      <c r="AA388" s="141">
        <f t="shared" si="62"/>
        <v>5.7337883959044371E-2</v>
      </c>
      <c r="AB388" s="141">
        <f t="shared" si="62"/>
        <v>7.3307313762090612E-2</v>
      </c>
      <c r="AC388" s="141">
        <f t="shared" si="62"/>
        <v>7.9090909090909087E-2</v>
      </c>
      <c r="AD388" s="141">
        <f t="shared" si="62"/>
        <v>9.7636363636363632E-2</v>
      </c>
      <c r="AE388" s="141">
        <f t="shared" si="62"/>
        <v>9.4517675254643496E-2</v>
      </c>
      <c r="AF388" s="141" t="e">
        <f t="shared" si="62"/>
        <v>#N/A</v>
      </c>
    </row>
    <row r="389" spans="1:50" x14ac:dyDescent="0.35">
      <c r="A389" t="s">
        <v>648</v>
      </c>
      <c r="B389" t="s">
        <v>654</v>
      </c>
      <c r="C389" t="s">
        <v>1360</v>
      </c>
      <c r="D389" t="s">
        <v>700</v>
      </c>
      <c r="E389" s="2">
        <v>45138</v>
      </c>
      <c r="F389">
        <v>5</v>
      </c>
      <c r="G389" t="str">
        <f>VLOOKUP($C389,'[1]LKUP PCNDES'!$F$2:$H$12,2,FALSE)</f>
        <v>Mean number of patient contacts as part of weekly care home round per care home resident aged 18 years or over</v>
      </c>
      <c r="H389" t="str">
        <f>VLOOKUP($C389,'[1]LKUP PCNDES'!$F$2:$H$12,3,FALSE)</f>
        <v>WEEKLY_CH_ROUND</v>
      </c>
      <c r="I389" t="str">
        <f>VLOOKUP($B389,'[1]LKUP PCNDES'!$C$17:$H$60,4,FALSE)</f>
        <v>NHS South East London ICB</v>
      </c>
      <c r="J389" t="str">
        <f>VLOOKUP($B389,'[1]LKUP PCNDES'!$C$17:$H$60,6,FALSE)</f>
        <v>SEL</v>
      </c>
      <c r="S389" s="97" t="s">
        <v>112</v>
      </c>
      <c r="T389" s="141">
        <f t="shared" si="63"/>
        <v>6.2769713613181639E-3</v>
      </c>
      <c r="U389" s="141">
        <f t="shared" si="62"/>
        <v>1.531959852086635E-2</v>
      </c>
      <c r="V389" s="141">
        <f t="shared" si="62"/>
        <v>2.2818791946308724E-2</v>
      </c>
      <c r="W389" s="141">
        <f t="shared" si="62"/>
        <v>3.5624476110645432E-2</v>
      </c>
      <c r="X389" s="141">
        <f t="shared" si="62"/>
        <v>3.4666666666666665E-2</v>
      </c>
      <c r="Y389" s="141">
        <f t="shared" si="62"/>
        <v>3.6705006765899863E-2</v>
      </c>
      <c r="Z389" s="141">
        <f t="shared" si="62"/>
        <v>3.8938362144229091E-2</v>
      </c>
      <c r="AA389" s="141">
        <f t="shared" si="62"/>
        <v>3.8379530916844352E-2</v>
      </c>
      <c r="AB389" s="141">
        <f t="shared" si="62"/>
        <v>4.2221837688181343E-2</v>
      </c>
      <c r="AC389" s="141">
        <f t="shared" si="62"/>
        <v>4.7643797643797642E-2</v>
      </c>
      <c r="AD389" s="141">
        <f t="shared" si="62"/>
        <v>5.6018036767256328E-2</v>
      </c>
      <c r="AE389" s="141">
        <f t="shared" si="62"/>
        <v>5.8099794941900207E-2</v>
      </c>
      <c r="AF389" s="141" t="e">
        <f t="shared" si="62"/>
        <v>#N/A</v>
      </c>
    </row>
    <row r="390" spans="1:50" x14ac:dyDescent="0.35">
      <c r="A390" t="s">
        <v>648</v>
      </c>
      <c r="B390" t="s">
        <v>654</v>
      </c>
      <c r="C390" t="s">
        <v>1360</v>
      </c>
      <c r="D390" t="s">
        <v>700</v>
      </c>
      <c r="E390" s="2">
        <v>45169</v>
      </c>
      <c r="F390">
        <v>5</v>
      </c>
      <c r="G390" t="str">
        <f>VLOOKUP($C390,'[1]LKUP PCNDES'!$F$2:$H$12,2,FALSE)</f>
        <v>Mean number of patient contacts as part of weekly care home round per care home resident aged 18 years or over</v>
      </c>
      <c r="H390" t="str">
        <f>VLOOKUP($C390,'[1]LKUP PCNDES'!$F$2:$H$12,3,FALSE)</f>
        <v>WEEKLY_CH_ROUND</v>
      </c>
      <c r="I390" t="str">
        <f>VLOOKUP($B390,'[1]LKUP PCNDES'!$C$17:$H$60,4,FALSE)</f>
        <v>NHS South East London ICB</v>
      </c>
      <c r="J390" t="str">
        <f>VLOOKUP($B390,'[1]LKUP PCNDES'!$C$17:$H$60,6,FALSE)</f>
        <v>SEL</v>
      </c>
      <c r="S390" s="97" t="s">
        <v>114</v>
      </c>
      <c r="T390" s="141">
        <f t="shared" si="63"/>
        <v>6.0854797622417207E-3</v>
      </c>
      <c r="U390" s="141">
        <f t="shared" si="62"/>
        <v>1.1521122057104692E-2</v>
      </c>
      <c r="V390" s="141">
        <f t="shared" si="62"/>
        <v>1.5040764689344954E-2</v>
      </c>
      <c r="W390" s="141">
        <f t="shared" si="62"/>
        <v>2.2947399791387275E-2</v>
      </c>
      <c r="X390" s="141">
        <f t="shared" si="62"/>
        <v>2.4951212712573181E-2</v>
      </c>
      <c r="Y390" s="141">
        <f t="shared" si="62"/>
        <v>3.022909041615833E-2</v>
      </c>
      <c r="Z390" s="141">
        <f t="shared" si="62"/>
        <v>5.7320344486799381E-2</v>
      </c>
      <c r="AA390" s="141">
        <f t="shared" si="62"/>
        <v>6.2871707731520815E-2</v>
      </c>
      <c r="AB390" s="141">
        <f t="shared" si="62"/>
        <v>7.1508850800786741E-2</v>
      </c>
      <c r="AC390" s="141">
        <f t="shared" si="62"/>
        <v>9.0883511536297132E-2</v>
      </c>
      <c r="AD390" s="141">
        <f t="shared" si="62"/>
        <v>0.10888575458392101</v>
      </c>
      <c r="AE390" s="141">
        <f t="shared" si="62"/>
        <v>0.12083274722183149</v>
      </c>
      <c r="AF390" s="141" t="e">
        <f t="shared" si="62"/>
        <v>#N/A</v>
      </c>
    </row>
    <row r="391" spans="1:50" x14ac:dyDescent="0.35">
      <c r="A391" t="s">
        <v>648</v>
      </c>
      <c r="B391" t="s">
        <v>654</v>
      </c>
      <c r="C391" t="s">
        <v>1360</v>
      </c>
      <c r="D391" t="s">
        <v>700</v>
      </c>
      <c r="E391" s="2">
        <v>45199</v>
      </c>
      <c r="F391">
        <v>5</v>
      </c>
      <c r="G391" t="str">
        <f>VLOOKUP($C391,'[1]LKUP PCNDES'!$F$2:$H$12,2,FALSE)</f>
        <v>Mean number of patient contacts as part of weekly care home round per care home resident aged 18 years or over</v>
      </c>
      <c r="H391" t="str">
        <f>VLOOKUP($C391,'[1]LKUP PCNDES'!$F$2:$H$12,3,FALSE)</f>
        <v>WEEKLY_CH_ROUND</v>
      </c>
      <c r="I391" t="str">
        <f>VLOOKUP($B391,'[1]LKUP PCNDES'!$C$17:$H$60,4,FALSE)</f>
        <v>NHS South East London ICB</v>
      </c>
      <c r="J391" t="str">
        <f>VLOOKUP($B391,'[1]LKUP PCNDES'!$C$17:$H$60,6,FALSE)</f>
        <v>SEL</v>
      </c>
      <c r="S391" s="97" t="s">
        <v>95</v>
      </c>
      <c r="T391" s="141">
        <f t="shared" si="63"/>
        <v>8.5168259243872044E-3</v>
      </c>
      <c r="U391" s="141">
        <f t="shared" si="62"/>
        <v>1.7062511875356262E-2</v>
      </c>
      <c r="V391" s="141">
        <f t="shared" si="62"/>
        <v>2.3665233436029387E-2</v>
      </c>
      <c r="W391" s="141">
        <f t="shared" si="62"/>
        <v>3.3746484741172797E-2</v>
      </c>
      <c r="X391" s="141">
        <f t="shared" si="62"/>
        <v>4.0127742293807278E-2</v>
      </c>
      <c r="Y391" s="141">
        <f t="shared" si="62"/>
        <v>4.7716646384423238E-2</v>
      </c>
      <c r="Z391" s="141">
        <f t="shared" si="62"/>
        <v>5.8886473833807053E-2</v>
      </c>
      <c r="AA391" s="141">
        <f t="shared" si="62"/>
        <v>6.5415495104847732E-2</v>
      </c>
      <c r="AB391" s="141">
        <f t="shared" si="62"/>
        <v>7.7683851782552035E-2</v>
      </c>
      <c r="AC391" s="141">
        <f t="shared" si="62"/>
        <v>0.10004389370969376</v>
      </c>
      <c r="AD391" s="141">
        <f t="shared" si="62"/>
        <v>0.12343943501690263</v>
      </c>
      <c r="AE391" s="141">
        <f t="shared" si="62"/>
        <v>0.13893164037450301</v>
      </c>
      <c r="AF391" s="141" t="e">
        <f t="shared" si="62"/>
        <v>#N/A</v>
      </c>
    </row>
    <row r="392" spans="1:50" x14ac:dyDescent="0.35">
      <c r="A392" t="s">
        <v>648</v>
      </c>
      <c r="B392" t="s">
        <v>654</v>
      </c>
      <c r="C392" t="s">
        <v>1360</v>
      </c>
      <c r="D392" t="s">
        <v>700</v>
      </c>
      <c r="E392" s="2">
        <v>45322</v>
      </c>
      <c r="F392">
        <v>4</v>
      </c>
      <c r="G392" t="str">
        <f>VLOOKUP($C392,'[1]LKUP PCNDES'!$F$2:$H$12,2,FALSE)</f>
        <v>Mean number of patient contacts as part of weekly care home round per care home resident aged 18 years or over</v>
      </c>
      <c r="H392" t="str">
        <f>VLOOKUP($C392,'[1]LKUP PCNDES'!$F$2:$H$12,3,FALSE)</f>
        <v>WEEKLY_CH_ROUND</v>
      </c>
      <c r="I392" t="str">
        <f>VLOOKUP($B392,'[1]LKUP PCNDES'!$C$17:$H$60,4,FALSE)</f>
        <v>NHS South East London ICB</v>
      </c>
      <c r="J392" t="str">
        <f>VLOOKUP($B392,'[1]LKUP PCNDES'!$C$17:$H$60,6,FALSE)</f>
        <v>SEL</v>
      </c>
      <c r="S392" s="97" t="s">
        <v>626</v>
      </c>
      <c r="T392" s="141">
        <f t="shared" si="63"/>
        <v>8.8622874333139454E-3</v>
      </c>
      <c r="U392" s="141">
        <f t="shared" si="62"/>
        <v>1.8189689666708211E-2</v>
      </c>
      <c r="V392" s="141">
        <f t="shared" si="62"/>
        <v>2.7425755540733565E-2</v>
      </c>
      <c r="W392" s="141">
        <f t="shared" si="62"/>
        <v>3.6139866367030385E-2</v>
      </c>
      <c r="X392" s="141">
        <f t="shared" si="62"/>
        <v>4.3676650586795304E-2</v>
      </c>
      <c r="Y392" s="141">
        <f t="shared" si="62"/>
        <v>4.996661150306303E-2</v>
      </c>
      <c r="Z392" s="141">
        <f t="shared" si="62"/>
        <v>5.7694962836827207E-2</v>
      </c>
      <c r="AA392" s="141">
        <f t="shared" si="62"/>
        <v>6.2246166597596353E-2</v>
      </c>
      <c r="AB392" s="141">
        <f t="shared" si="62"/>
        <v>6.8577623977068514E-2</v>
      </c>
      <c r="AC392" s="141">
        <f t="shared" si="62"/>
        <v>7.8905150116229575E-2</v>
      </c>
      <c r="AD392" s="141">
        <f t="shared" si="62"/>
        <v>8.8459408074971185E-2</v>
      </c>
      <c r="AE392" s="141">
        <f t="shared" si="62"/>
        <v>9.5094968754677989E-2</v>
      </c>
      <c r="AF392" s="141" t="e">
        <f t="shared" si="62"/>
        <v>#N/A</v>
      </c>
    </row>
    <row r="393" spans="1:50" x14ac:dyDescent="0.35">
      <c r="A393" t="s">
        <v>648</v>
      </c>
      <c r="B393" t="s">
        <v>654</v>
      </c>
      <c r="C393" t="s">
        <v>1360</v>
      </c>
      <c r="D393" t="s">
        <v>700</v>
      </c>
      <c r="E393" s="2">
        <v>45351</v>
      </c>
      <c r="F393">
        <v>4</v>
      </c>
      <c r="G393" t="str">
        <f>VLOOKUP($C393,'[1]LKUP PCNDES'!$F$2:$H$12,2,FALSE)</f>
        <v>Mean number of patient contacts as part of weekly care home round per care home resident aged 18 years or over</v>
      </c>
      <c r="H393" t="str">
        <f>VLOOKUP($C393,'[1]LKUP PCNDES'!$F$2:$H$12,3,FALSE)</f>
        <v>WEEKLY_CH_ROUND</v>
      </c>
      <c r="I393" t="str">
        <f>VLOOKUP($B393,'[1]LKUP PCNDES'!$C$17:$H$60,4,FALSE)</f>
        <v>NHS South East London ICB</v>
      </c>
      <c r="J393" t="str">
        <f>VLOOKUP($B393,'[1]LKUP PCNDES'!$C$17:$H$60,6,FALSE)</f>
        <v>SEL</v>
      </c>
    </row>
    <row r="394" spans="1:50" x14ac:dyDescent="0.35">
      <c r="A394" t="s">
        <v>648</v>
      </c>
      <c r="B394" t="s">
        <v>654</v>
      </c>
      <c r="C394" t="s">
        <v>1360</v>
      </c>
      <c r="D394" t="s">
        <v>700</v>
      </c>
      <c r="E394" s="2">
        <v>45382</v>
      </c>
      <c r="F394">
        <v>4</v>
      </c>
      <c r="G394" t="str">
        <f>VLOOKUP($C394,'[1]LKUP PCNDES'!$F$2:$H$12,2,FALSE)</f>
        <v>Mean number of patient contacts as part of weekly care home round per care home resident aged 18 years or over</v>
      </c>
      <c r="H394" t="str">
        <f>VLOOKUP($C394,'[1]LKUP PCNDES'!$F$2:$H$12,3,FALSE)</f>
        <v>WEEKLY_CH_ROUND</v>
      </c>
      <c r="I394" t="str">
        <f>VLOOKUP($B394,'[1]LKUP PCNDES'!$C$17:$H$60,4,FALSE)</f>
        <v>NHS South East London ICB</v>
      </c>
      <c r="J394" t="str">
        <f>VLOOKUP($B394,'[1]LKUP PCNDES'!$C$17:$H$60,6,FALSE)</f>
        <v>SEL</v>
      </c>
    </row>
    <row r="395" spans="1:50" x14ac:dyDescent="0.35">
      <c r="A395" t="s">
        <v>648</v>
      </c>
      <c r="B395" t="s">
        <v>654</v>
      </c>
      <c r="C395" t="s">
        <v>1360</v>
      </c>
      <c r="D395" t="s">
        <v>564</v>
      </c>
      <c r="E395" s="2">
        <v>45046</v>
      </c>
      <c r="F395">
        <v>5104</v>
      </c>
      <c r="G395" t="str">
        <f>VLOOKUP($C395,'[1]LKUP PCNDES'!$F$2:$H$12,2,FALSE)</f>
        <v>Mean number of patient contacts as part of weekly care home round per care home resident aged 18 years or over</v>
      </c>
      <c r="H395" t="str">
        <f>VLOOKUP($C395,'[1]LKUP PCNDES'!$F$2:$H$12,3,FALSE)</f>
        <v>WEEKLY_CH_ROUND</v>
      </c>
      <c r="I395" t="str">
        <f>VLOOKUP($B395,'[1]LKUP PCNDES'!$C$17:$H$60,4,FALSE)</f>
        <v>NHS South East London ICB</v>
      </c>
      <c r="J395" t="str">
        <f>VLOOKUP($B395,'[1]LKUP PCNDES'!$C$17:$H$60,6,FALSE)</f>
        <v>SEL</v>
      </c>
      <c r="Q395" s="215" t="str">
        <f>AB395</f>
        <v>Theme</v>
      </c>
      <c r="R395" s="200" t="s">
        <v>21</v>
      </c>
      <c r="S395" s="21"/>
      <c r="T395" s="21"/>
      <c r="U395" s="21"/>
      <c r="V395" s="21"/>
      <c r="W395" s="21"/>
      <c r="X395" s="21"/>
      <c r="AB395" s="11" t="s">
        <v>1355</v>
      </c>
    </row>
    <row r="396" spans="1:50" x14ac:dyDescent="0.35">
      <c r="A396" t="s">
        <v>648</v>
      </c>
      <c r="B396" t="s">
        <v>654</v>
      </c>
      <c r="C396" t="s">
        <v>1360</v>
      </c>
      <c r="D396" t="s">
        <v>564</v>
      </c>
      <c r="E396" s="2">
        <v>45077</v>
      </c>
      <c r="F396">
        <v>3788</v>
      </c>
      <c r="G396" t="str">
        <f>VLOOKUP($C396,'[1]LKUP PCNDES'!$F$2:$H$12,2,FALSE)</f>
        <v>Mean number of patient contacts as part of weekly care home round per care home resident aged 18 years or over</v>
      </c>
      <c r="H396" t="str">
        <f>VLOOKUP($C396,'[1]LKUP PCNDES'!$F$2:$H$12,3,FALSE)</f>
        <v>WEEKLY_CH_ROUND</v>
      </c>
      <c r="I396" t="str">
        <f>VLOOKUP($B396,'[1]LKUP PCNDES'!$C$17:$H$60,4,FALSE)</f>
        <v>NHS South East London ICB</v>
      </c>
      <c r="J396" t="str">
        <f>VLOOKUP($B396,'[1]LKUP PCNDES'!$C$17:$H$60,6,FALSE)</f>
        <v>SEL</v>
      </c>
      <c r="Q396" s="215" t="str">
        <f>AB396</f>
        <v>DEM_REG</v>
      </c>
      <c r="R396" s="21" t="s">
        <v>1383</v>
      </c>
      <c r="S396" s="21"/>
      <c r="T396" s="21"/>
      <c r="U396" s="21"/>
      <c r="V396" s="21"/>
      <c r="W396" s="21"/>
      <c r="X396" s="21"/>
      <c r="AB396" t="s">
        <v>1384</v>
      </c>
    </row>
    <row r="397" spans="1:50" x14ac:dyDescent="0.35">
      <c r="A397" t="s">
        <v>648</v>
      </c>
      <c r="B397" t="s">
        <v>654</v>
      </c>
      <c r="C397" t="s">
        <v>1360</v>
      </c>
      <c r="D397" t="s">
        <v>564</v>
      </c>
      <c r="E397" s="2">
        <v>45107</v>
      </c>
      <c r="F397">
        <v>5218</v>
      </c>
      <c r="G397" t="str">
        <f>VLOOKUP($C397,'[1]LKUP PCNDES'!$F$2:$H$12,2,FALSE)</f>
        <v>Mean number of patient contacts as part of weekly care home round per care home resident aged 18 years or over</v>
      </c>
      <c r="H397" t="str">
        <f>VLOOKUP($C397,'[1]LKUP PCNDES'!$F$2:$H$12,3,FALSE)</f>
        <v>WEEKLY_CH_ROUND</v>
      </c>
      <c r="I397" t="str">
        <f>VLOOKUP($B397,'[1]LKUP PCNDES'!$C$17:$H$60,4,FALSE)</f>
        <v>NHS South East London ICB</v>
      </c>
      <c r="J397" t="str">
        <f>VLOOKUP($B397,'[1]LKUP PCNDES'!$C$17:$H$60,6,FALSE)</f>
        <v>SEL</v>
      </c>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row>
    <row r="398" spans="1:50" ht="15.5" x14ac:dyDescent="0.35">
      <c r="A398" t="s">
        <v>648</v>
      </c>
      <c r="B398" t="s">
        <v>654</v>
      </c>
      <c r="C398" t="s">
        <v>1360</v>
      </c>
      <c r="D398" t="s">
        <v>564</v>
      </c>
      <c r="E398" s="2">
        <v>45138</v>
      </c>
      <c r="F398">
        <v>4775</v>
      </c>
      <c r="G398" t="str">
        <f>VLOOKUP($C398,'[1]LKUP PCNDES'!$F$2:$H$12,2,FALSE)</f>
        <v>Mean number of patient contacts as part of weekly care home round per care home resident aged 18 years or over</v>
      </c>
      <c r="H398" t="str">
        <f>VLOOKUP($C398,'[1]LKUP PCNDES'!$F$2:$H$12,3,FALSE)</f>
        <v>WEEKLY_CH_ROUND</v>
      </c>
      <c r="I398" t="str">
        <f>VLOOKUP($B398,'[1]LKUP PCNDES'!$C$17:$H$60,4,FALSE)</f>
        <v>NHS South East London ICB</v>
      </c>
      <c r="J398" t="str">
        <f>VLOOKUP($B398,'[1]LKUP PCNDES'!$C$17:$H$60,6,FALSE)</f>
        <v>SEL</v>
      </c>
      <c r="S398" s="17" t="s">
        <v>1371</v>
      </c>
      <c r="T398" s="17"/>
      <c r="U398" s="17"/>
      <c r="V398" s="17"/>
      <c r="W398" s="17"/>
    </row>
    <row r="399" spans="1:50" x14ac:dyDescent="0.35">
      <c r="A399" t="s">
        <v>648</v>
      </c>
      <c r="B399" t="s">
        <v>654</v>
      </c>
      <c r="C399" t="s">
        <v>1360</v>
      </c>
      <c r="D399" t="s">
        <v>564</v>
      </c>
      <c r="E399" s="2">
        <v>45169</v>
      </c>
      <c r="F399">
        <v>5629</v>
      </c>
      <c r="G399" t="str">
        <f>VLOOKUP($C399,'[1]LKUP PCNDES'!$F$2:$H$12,2,FALSE)</f>
        <v>Mean number of patient contacts as part of weekly care home round per care home resident aged 18 years or over</v>
      </c>
      <c r="H399" t="str">
        <f>VLOOKUP($C399,'[1]LKUP PCNDES'!$F$2:$H$12,3,FALSE)</f>
        <v>WEEKLY_CH_ROUND</v>
      </c>
      <c r="I399" t="str">
        <f>VLOOKUP($B399,'[1]LKUP PCNDES'!$C$17:$H$60,4,FALSE)</f>
        <v>NHS South East London ICB</v>
      </c>
      <c r="J399" t="str">
        <f>VLOOKUP($B399,'[1]LKUP PCNDES'!$C$17:$H$60,6,FALSE)</f>
        <v>SEL</v>
      </c>
      <c r="S399" s="7" t="s">
        <v>638</v>
      </c>
      <c r="T399" s="7"/>
      <c r="U399" s="7"/>
      <c r="V399" s="7"/>
      <c r="W399" s="7"/>
      <c r="X399" s="7"/>
      <c r="Y399" s="94" t="s">
        <v>648</v>
      </c>
      <c r="Z399" s="7"/>
      <c r="AA399" s="7"/>
    </row>
    <row r="400" spans="1:50" x14ac:dyDescent="0.35">
      <c r="A400" t="s">
        <v>648</v>
      </c>
      <c r="B400" t="s">
        <v>654</v>
      </c>
      <c r="C400" t="s">
        <v>1360</v>
      </c>
      <c r="D400" t="s">
        <v>564</v>
      </c>
      <c r="E400" s="2">
        <v>45199</v>
      </c>
      <c r="F400">
        <v>5913</v>
      </c>
      <c r="G400" t="str">
        <f>VLOOKUP($C400,'[1]LKUP PCNDES'!$F$2:$H$12,2,FALSE)</f>
        <v>Mean number of patient contacts as part of weekly care home round per care home resident aged 18 years or over</v>
      </c>
      <c r="H400" t="str">
        <f>VLOOKUP($C400,'[1]LKUP PCNDES'!$F$2:$H$12,3,FALSE)</f>
        <v>WEEKLY_CH_ROUND</v>
      </c>
      <c r="I400" t="str">
        <f>VLOOKUP($B400,'[1]LKUP PCNDES'!$C$17:$H$60,4,FALSE)</f>
        <v>NHS South East London ICB</v>
      </c>
      <c r="J400" t="str">
        <f>VLOOKUP($B400,'[1]LKUP PCNDES'!$C$17:$H$60,6,FALSE)</f>
        <v>SEL</v>
      </c>
      <c r="S400" s="7" t="s">
        <v>641</v>
      </c>
      <c r="T400" s="7"/>
      <c r="U400" s="7"/>
      <c r="V400" s="7"/>
      <c r="W400" s="7"/>
      <c r="X400" s="7"/>
      <c r="Y400" s="94" t="s">
        <v>563</v>
      </c>
      <c r="Z400" s="7"/>
      <c r="AA400" s="7"/>
    </row>
    <row r="401" spans="1:49" x14ac:dyDescent="0.35">
      <c r="A401" t="s">
        <v>648</v>
      </c>
      <c r="B401" t="s">
        <v>654</v>
      </c>
      <c r="C401" t="s">
        <v>1360</v>
      </c>
      <c r="D401" t="s">
        <v>564</v>
      </c>
      <c r="E401" s="2">
        <v>45260</v>
      </c>
      <c r="F401">
        <v>5630</v>
      </c>
      <c r="G401" t="str">
        <f>VLOOKUP($C401,'[1]LKUP PCNDES'!$F$2:$H$12,2,FALSE)</f>
        <v>Mean number of patient contacts as part of weekly care home round per care home resident aged 18 years or over</v>
      </c>
      <c r="H401" t="str">
        <f>VLOOKUP($C401,'[1]LKUP PCNDES'!$F$2:$H$12,3,FALSE)</f>
        <v>WEEKLY_CH_ROUND</v>
      </c>
      <c r="I401" t="str">
        <f>VLOOKUP($B401,'[1]LKUP PCNDES'!$C$17:$H$60,4,FALSE)</f>
        <v>NHS South East London ICB</v>
      </c>
      <c r="J401" t="str">
        <f>VLOOKUP($B401,'[1]LKUP PCNDES'!$C$17:$H$60,6,FALSE)</f>
        <v>SEL</v>
      </c>
      <c r="S401" s="7" t="s">
        <v>640</v>
      </c>
      <c r="T401" s="7"/>
      <c r="U401" s="7"/>
      <c r="V401" s="7"/>
      <c r="W401" s="7"/>
      <c r="X401" s="7"/>
      <c r="Y401" s="94" t="s">
        <v>1382</v>
      </c>
      <c r="Z401" s="7"/>
      <c r="AA401" s="7"/>
    </row>
    <row r="402" spans="1:49" x14ac:dyDescent="0.35">
      <c r="A402" t="s">
        <v>648</v>
      </c>
      <c r="B402" t="s">
        <v>654</v>
      </c>
      <c r="C402" t="s">
        <v>1360</v>
      </c>
      <c r="D402" t="s">
        <v>564</v>
      </c>
      <c r="E402" s="2">
        <v>45291</v>
      </c>
      <c r="F402">
        <v>5782</v>
      </c>
      <c r="G402" t="str">
        <f>VLOOKUP($C402,'[1]LKUP PCNDES'!$F$2:$H$12,2,FALSE)</f>
        <v>Mean number of patient contacts as part of weekly care home round per care home resident aged 18 years or over</v>
      </c>
      <c r="H402" t="str">
        <f>VLOOKUP($C402,'[1]LKUP PCNDES'!$F$2:$H$12,3,FALSE)</f>
        <v>WEEKLY_CH_ROUND</v>
      </c>
      <c r="I402" t="str">
        <f>VLOOKUP($B402,'[1]LKUP PCNDES'!$C$17:$H$60,4,FALSE)</f>
        <v>NHS South East London ICB</v>
      </c>
      <c r="J402" t="str">
        <f>VLOOKUP($B402,'[1]LKUP PCNDES'!$C$17:$H$60,6,FALSE)</f>
        <v>SEL</v>
      </c>
      <c r="S402" s="7"/>
      <c r="T402" s="7"/>
      <c r="U402" s="7"/>
      <c r="V402" s="7"/>
      <c r="W402" s="7"/>
      <c r="X402" s="7"/>
      <c r="Y402" s="7"/>
      <c r="Z402" s="7"/>
      <c r="AA402" s="7"/>
    </row>
    <row r="403" spans="1:49" x14ac:dyDescent="0.35">
      <c r="A403" t="s">
        <v>648</v>
      </c>
      <c r="B403" t="s">
        <v>654</v>
      </c>
      <c r="C403" t="s">
        <v>1360</v>
      </c>
      <c r="D403" t="s">
        <v>564</v>
      </c>
      <c r="E403" s="2">
        <v>45322</v>
      </c>
      <c r="F403">
        <v>5774</v>
      </c>
      <c r="G403" t="str">
        <f>VLOOKUP($C403,'[1]LKUP PCNDES'!$F$2:$H$12,2,FALSE)</f>
        <v>Mean number of patient contacts as part of weekly care home round per care home resident aged 18 years or over</v>
      </c>
      <c r="H403" t="str">
        <f>VLOOKUP($C403,'[1]LKUP PCNDES'!$F$2:$H$12,3,FALSE)</f>
        <v>WEEKLY_CH_ROUND</v>
      </c>
      <c r="I403" t="str">
        <f>VLOOKUP($B403,'[1]LKUP PCNDES'!$C$17:$H$60,4,FALSE)</f>
        <v>NHS South East London ICB</v>
      </c>
      <c r="J403" t="str">
        <f>VLOOKUP($B403,'[1]LKUP PCNDES'!$C$17:$H$60,6,FALSE)</f>
        <v>SEL</v>
      </c>
      <c r="S403" s="7" t="s">
        <v>649</v>
      </c>
      <c r="T403" s="7"/>
      <c r="U403" s="7"/>
      <c r="V403" s="7"/>
      <c r="W403" s="7"/>
      <c r="X403" s="7" t="s">
        <v>642</v>
      </c>
      <c r="Y403" s="7"/>
      <c r="Z403" s="7"/>
      <c r="AA403" s="7"/>
    </row>
    <row r="404" spans="1:49" x14ac:dyDescent="0.35">
      <c r="A404" t="s">
        <v>648</v>
      </c>
      <c r="B404" t="s">
        <v>654</v>
      </c>
      <c r="C404" t="s">
        <v>1360</v>
      </c>
      <c r="D404" t="s">
        <v>564</v>
      </c>
      <c r="E404" s="2">
        <v>45351</v>
      </c>
      <c r="F404">
        <v>5769</v>
      </c>
      <c r="G404" t="str">
        <f>VLOOKUP($C404,'[1]LKUP PCNDES'!$F$2:$H$12,2,FALSE)</f>
        <v>Mean number of patient contacts as part of weekly care home round per care home resident aged 18 years or over</v>
      </c>
      <c r="H404" t="str">
        <f>VLOOKUP($C404,'[1]LKUP PCNDES'!$F$2:$H$12,3,FALSE)</f>
        <v>WEEKLY_CH_ROUND</v>
      </c>
      <c r="I404" t="str">
        <f>VLOOKUP($B404,'[1]LKUP PCNDES'!$C$17:$H$60,4,FALSE)</f>
        <v>NHS South East London ICB</v>
      </c>
      <c r="J404" t="str">
        <f>VLOOKUP($B404,'[1]LKUP PCNDES'!$C$17:$H$60,6,FALSE)</f>
        <v>SEL</v>
      </c>
      <c r="S404" s="7" t="s">
        <v>639</v>
      </c>
      <c r="T404" s="9">
        <v>44681</v>
      </c>
      <c r="U404" s="9">
        <v>44712</v>
      </c>
      <c r="V404" s="9">
        <v>44742</v>
      </c>
      <c r="W404" s="9">
        <v>44773</v>
      </c>
      <c r="X404" s="9">
        <v>44804</v>
      </c>
      <c r="Y404" s="9">
        <v>44834</v>
      </c>
      <c r="Z404" s="9">
        <v>44865</v>
      </c>
      <c r="AA404" s="9">
        <v>44895</v>
      </c>
      <c r="AB404" s="9">
        <v>44926</v>
      </c>
      <c r="AC404" s="9">
        <v>44957</v>
      </c>
      <c r="AD404" s="9">
        <v>44985</v>
      </c>
      <c r="AE404" s="9">
        <v>45016</v>
      </c>
      <c r="AF404" s="9">
        <v>45046</v>
      </c>
      <c r="AG404" s="9">
        <v>45077</v>
      </c>
      <c r="AH404" s="9">
        <v>45107</v>
      </c>
      <c r="AI404" s="9">
        <v>45138</v>
      </c>
      <c r="AJ404" s="9">
        <v>45169</v>
      </c>
      <c r="AK404" s="9">
        <v>45199</v>
      </c>
      <c r="AL404" s="9">
        <v>45230</v>
      </c>
      <c r="AM404" s="9">
        <v>45260</v>
      </c>
      <c r="AN404" s="9">
        <v>45291</v>
      </c>
      <c r="AO404" s="9">
        <v>45322</v>
      </c>
      <c r="AP404" s="9">
        <v>45351</v>
      </c>
      <c r="AQ404" s="9">
        <v>45382</v>
      </c>
      <c r="AR404" s="9"/>
      <c r="AS404" s="9"/>
      <c r="AT404" s="9"/>
      <c r="AU404" s="9"/>
      <c r="AV404" s="9"/>
      <c r="AW404" s="9"/>
    </row>
    <row r="405" spans="1:49" x14ac:dyDescent="0.35">
      <c r="A405" t="s">
        <v>648</v>
      </c>
      <c r="B405" t="s">
        <v>654</v>
      </c>
      <c r="C405" t="s">
        <v>1360</v>
      </c>
      <c r="D405" t="s">
        <v>564</v>
      </c>
      <c r="E405" s="2">
        <v>45382</v>
      </c>
      <c r="F405">
        <v>5857</v>
      </c>
      <c r="G405" t="str">
        <f>VLOOKUP($C405,'[1]LKUP PCNDES'!$F$2:$H$12,2,FALSE)</f>
        <v>Mean number of patient contacts as part of weekly care home round per care home resident aged 18 years or over</v>
      </c>
      <c r="H405" t="str">
        <f>VLOOKUP($C405,'[1]LKUP PCNDES'!$F$2:$H$12,3,FALSE)</f>
        <v>WEEKLY_CH_ROUND</v>
      </c>
      <c r="I405" t="str">
        <f>VLOOKUP($B405,'[1]LKUP PCNDES'!$C$17:$H$60,4,FALSE)</f>
        <v>NHS South East London ICB</v>
      </c>
      <c r="J405" t="str">
        <f>VLOOKUP($B405,'[1]LKUP PCNDES'!$C$17:$H$60,6,FALSE)</f>
        <v>SEL</v>
      </c>
      <c r="R405" t="s">
        <v>106</v>
      </c>
      <c r="S405" t="s">
        <v>651</v>
      </c>
      <c r="T405" s="177"/>
      <c r="U405" s="177"/>
      <c r="V405" s="177"/>
      <c r="W405" s="177"/>
      <c r="X405" s="177"/>
      <c r="Y405" s="177"/>
      <c r="Z405" s="177"/>
      <c r="AA405" s="177"/>
      <c r="AB405" s="177"/>
      <c r="AC405" s="177"/>
      <c r="AD405" s="177"/>
      <c r="AE405" s="177"/>
      <c r="AF405">
        <f>SUMIFS('PCN DES MetricDATA 23-24'!$F:$F,'PCN DES MetricDATA 23-24'!$B:$B,'PCN DES MetricDATA 23-24'!$S405,'PCN DES MetricDATA 23-24'!$C:$C,'PCN DES MetricDATA 23-24'!$Y$401,'PCN DES MetricDATA 23-24'!$D:$D,'PCN DES MetricDATA 23-24'!$Y$400,'PCN DES MetricDATA 23-24'!$E:$E,'PCN DES MetricDATA 23-24'!AF$164)</f>
        <v>2080</v>
      </c>
      <c r="AG405">
        <f>SUMIFS('PCN DES MetricDATA 23-24'!$F:$F,'PCN DES MetricDATA 23-24'!$B:$B,'PCN DES MetricDATA 23-24'!$S405,'PCN DES MetricDATA 23-24'!$C:$C,'PCN DES MetricDATA 23-24'!$Y$401,'PCN DES MetricDATA 23-24'!$D:$D,'PCN DES MetricDATA 23-24'!$Y$400,'PCN DES MetricDATA 23-24'!$E:$E,'PCN DES MetricDATA 23-24'!AG$164)</f>
        <v>1909</v>
      </c>
      <c r="AH405">
        <f>SUMIFS('PCN DES MetricDATA 23-24'!$F:$F,'PCN DES MetricDATA 23-24'!$B:$B,'PCN DES MetricDATA 23-24'!$S405,'PCN DES MetricDATA 23-24'!$C:$C,'PCN DES MetricDATA 23-24'!$Y$401,'PCN DES MetricDATA 23-24'!$D:$D,'PCN DES MetricDATA 23-24'!$Y$400,'PCN DES MetricDATA 23-24'!$E:$E,'PCN DES MetricDATA 23-24'!AH$164)</f>
        <v>2127</v>
      </c>
      <c r="AI405">
        <f>SUMIFS('PCN DES MetricDATA 23-24'!$F:$F,'PCN DES MetricDATA 23-24'!$B:$B,'PCN DES MetricDATA 23-24'!$S405,'PCN DES MetricDATA 23-24'!$C:$C,'PCN DES MetricDATA 23-24'!$Y$401,'PCN DES MetricDATA 23-24'!$D:$D,'PCN DES MetricDATA 23-24'!$Y$400,'PCN DES MetricDATA 23-24'!$E:$E,'PCN DES MetricDATA 23-24'!AI$164)</f>
        <v>2146</v>
      </c>
      <c r="AJ405">
        <f>SUMIFS('PCN DES MetricDATA 23-24'!$F:$F,'PCN DES MetricDATA 23-24'!$B:$B,'PCN DES MetricDATA 23-24'!$S405,'PCN DES MetricDATA 23-24'!$C:$C,'PCN DES MetricDATA 23-24'!$Y$401,'PCN DES MetricDATA 23-24'!$D:$D,'PCN DES MetricDATA 23-24'!$Y$400,'PCN DES MetricDATA 23-24'!$E:$E,'PCN DES MetricDATA 23-24'!AJ$164)</f>
        <v>1981</v>
      </c>
      <c r="AK405">
        <f>SUMIFS('PCN DES MetricDATA 23-24'!$F:$F,'PCN DES MetricDATA 23-24'!$B:$B,'PCN DES MetricDATA 23-24'!$S405,'PCN DES MetricDATA 23-24'!$C:$C,'PCN DES MetricDATA 23-24'!$Y$401,'PCN DES MetricDATA 23-24'!$D:$D,'PCN DES MetricDATA 23-24'!$Y$400,'PCN DES MetricDATA 23-24'!$E:$E,'PCN DES MetricDATA 23-24'!AK$164)</f>
        <v>2165</v>
      </c>
      <c r="AL405">
        <f>SUMIFS('PCN DES MetricDATA 23-24'!$F:$F,'PCN DES MetricDATA 23-24'!$B:$B,'PCN DES MetricDATA 23-24'!$S405,'PCN DES MetricDATA 23-24'!$C:$C,'PCN DES MetricDATA 23-24'!$Y$401,'PCN DES MetricDATA 23-24'!$D:$D,'PCN DES MetricDATA 23-24'!$Y$400,'PCN DES MetricDATA 23-24'!$E:$E,'PCN DES MetricDATA 23-24'!AL$164)</f>
        <v>2149</v>
      </c>
      <c r="AM405">
        <f>SUMIFS('PCN DES MetricDATA 23-24'!$F:$F,'PCN DES MetricDATA 23-24'!$B:$B,'PCN DES MetricDATA 23-24'!$S405,'PCN DES MetricDATA 23-24'!$C:$C,'PCN DES MetricDATA 23-24'!$Y$401,'PCN DES MetricDATA 23-24'!$D:$D,'PCN DES MetricDATA 23-24'!$Y$400,'PCN DES MetricDATA 23-24'!$E:$E,'PCN DES MetricDATA 23-24'!AM$164)</f>
        <v>2184</v>
      </c>
      <c r="AN405">
        <f>SUMIFS('PCN DES MetricDATA 23-24'!$F:$F,'PCN DES MetricDATA 23-24'!$B:$B,'PCN DES MetricDATA 23-24'!$S405,'PCN DES MetricDATA 23-24'!$C:$C,'PCN DES MetricDATA 23-24'!$Y$401,'PCN DES MetricDATA 23-24'!$D:$D,'PCN DES MetricDATA 23-24'!$Y$400,'PCN DES MetricDATA 23-24'!$E:$E,'PCN DES MetricDATA 23-24'!AN$164)</f>
        <v>2187</v>
      </c>
      <c r="AO405">
        <f>SUMIFS('PCN DES MetricDATA 23-24'!$F:$F,'PCN DES MetricDATA 23-24'!$B:$B,'PCN DES MetricDATA 23-24'!$S405,'PCN DES MetricDATA 23-24'!$C:$C,'PCN DES MetricDATA 23-24'!$Y$401,'PCN DES MetricDATA 23-24'!$D:$D,'PCN DES MetricDATA 23-24'!$Y$400,'PCN DES MetricDATA 23-24'!$E:$E,'PCN DES MetricDATA 23-24'!AO$164)</f>
        <v>2203</v>
      </c>
      <c r="AP405">
        <f>SUMIFS('PCN DES MetricDATA 23-24'!$F:$F,'PCN DES MetricDATA 23-24'!$B:$B,'PCN DES MetricDATA 23-24'!$S405,'PCN DES MetricDATA 23-24'!$C:$C,'PCN DES MetricDATA 23-24'!$Y$401,'PCN DES MetricDATA 23-24'!$D:$D,'PCN DES MetricDATA 23-24'!$Y$400,'PCN DES MetricDATA 23-24'!$E:$E,'PCN DES MetricDATA 23-24'!AP$164)</f>
        <v>2255</v>
      </c>
      <c r="AQ405">
        <f>SUMIFS('PCN DES MetricDATA 23-24'!$F:$F,'PCN DES MetricDATA 23-24'!$B:$B,'PCN DES MetricDATA 23-24'!$S405,'PCN DES MetricDATA 23-24'!$C:$C,'PCN DES MetricDATA 23-24'!$Y$401,'PCN DES MetricDATA 23-24'!$D:$D,'PCN DES MetricDATA 23-24'!$Y$400,'PCN DES MetricDATA 23-24'!$E:$E,'PCN DES MetricDATA 23-24'!AQ$164)</f>
        <v>2246</v>
      </c>
    </row>
    <row r="406" spans="1:49" x14ac:dyDescent="0.35">
      <c r="A406" t="s">
        <v>648</v>
      </c>
      <c r="B406" t="s">
        <v>651</v>
      </c>
      <c r="C406" t="s">
        <v>1357</v>
      </c>
      <c r="D406" t="s">
        <v>563</v>
      </c>
      <c r="E406" s="2">
        <v>45046</v>
      </c>
      <c r="F406">
        <v>5118</v>
      </c>
      <c r="G406" t="str">
        <f>VLOOKUP($C406,'[1]LKUP PCNDES'!$F$2:$H$12,2,FALSE)</f>
        <v>Number of patients aged 18 years or over, recorded as living in a care home</v>
      </c>
      <c r="H406" t="str">
        <f>VLOOKUP($C406,'[1]LKUP PCNDES'!$F$2:$H$12,3,FALSE)</f>
        <v>CH_RES</v>
      </c>
      <c r="I406" t="str">
        <f>VLOOKUP($B406,'[1]LKUP PCNDES'!$C$17:$H$60,4,FALSE)</f>
        <v>NHS North East London ICB</v>
      </c>
      <c r="J406" t="str">
        <f>VLOOKUP($B406,'[1]LKUP PCNDES'!$C$17:$H$60,6,FALSE)</f>
        <v>NEL</v>
      </c>
      <c r="R406" t="s">
        <v>108</v>
      </c>
      <c r="S406" t="s">
        <v>652</v>
      </c>
      <c r="T406" s="177"/>
      <c r="U406" s="177"/>
      <c r="V406" s="177"/>
      <c r="W406" s="177"/>
      <c r="X406" s="177"/>
      <c r="Y406" s="177"/>
      <c r="Z406" s="177"/>
      <c r="AA406" s="177"/>
      <c r="AB406" s="177"/>
      <c r="AC406" s="177"/>
      <c r="AD406" s="177"/>
      <c r="AE406" s="177"/>
      <c r="AF406">
        <f>SUMIFS('PCN DES MetricDATA 23-24'!$F:$F,'PCN DES MetricDATA 23-24'!$B:$B,'PCN DES MetricDATA 23-24'!$S406,'PCN DES MetricDATA 23-24'!$C:$C,'PCN DES MetricDATA 23-24'!$Y$401,'PCN DES MetricDATA 23-24'!$D:$D,'PCN DES MetricDATA 23-24'!$Y$400,'PCN DES MetricDATA 23-24'!$E:$E,'PCN DES MetricDATA 23-24'!AF$164)</f>
        <v>1998</v>
      </c>
      <c r="AG406">
        <f>SUMIFS('PCN DES MetricDATA 23-24'!$F:$F,'PCN DES MetricDATA 23-24'!$B:$B,'PCN DES MetricDATA 23-24'!$S406,'PCN DES MetricDATA 23-24'!$C:$C,'PCN DES MetricDATA 23-24'!$Y$401,'PCN DES MetricDATA 23-24'!$D:$D,'PCN DES MetricDATA 23-24'!$Y$400,'PCN DES MetricDATA 23-24'!$E:$E,'PCN DES MetricDATA 23-24'!AG$164)</f>
        <v>2032</v>
      </c>
      <c r="AH406">
        <f>SUMIFS('PCN DES MetricDATA 23-24'!$F:$F,'PCN DES MetricDATA 23-24'!$B:$B,'PCN DES MetricDATA 23-24'!$S406,'PCN DES MetricDATA 23-24'!$C:$C,'PCN DES MetricDATA 23-24'!$Y$401,'PCN DES MetricDATA 23-24'!$D:$D,'PCN DES MetricDATA 23-24'!$Y$400,'PCN DES MetricDATA 23-24'!$E:$E,'PCN DES MetricDATA 23-24'!AH$164)</f>
        <v>2053</v>
      </c>
      <c r="AI406">
        <f>SUMIFS('PCN DES MetricDATA 23-24'!$F:$F,'PCN DES MetricDATA 23-24'!$B:$B,'PCN DES MetricDATA 23-24'!$S406,'PCN DES MetricDATA 23-24'!$C:$C,'PCN DES MetricDATA 23-24'!$Y$401,'PCN DES MetricDATA 23-24'!$D:$D,'PCN DES MetricDATA 23-24'!$Y$400,'PCN DES MetricDATA 23-24'!$E:$E,'PCN DES MetricDATA 23-24'!AI$164)</f>
        <v>2084</v>
      </c>
      <c r="AJ406">
        <f>SUMIFS('PCN DES MetricDATA 23-24'!$F:$F,'PCN DES MetricDATA 23-24'!$B:$B,'PCN DES MetricDATA 23-24'!$S406,'PCN DES MetricDATA 23-24'!$C:$C,'PCN DES MetricDATA 23-24'!$Y$401,'PCN DES MetricDATA 23-24'!$D:$D,'PCN DES MetricDATA 23-24'!$Y$400,'PCN DES MetricDATA 23-24'!$E:$E,'PCN DES MetricDATA 23-24'!AJ$164)</f>
        <v>1683</v>
      </c>
      <c r="AK406">
        <f>SUMIFS('PCN DES MetricDATA 23-24'!$F:$F,'PCN DES MetricDATA 23-24'!$B:$B,'PCN DES MetricDATA 23-24'!$S406,'PCN DES MetricDATA 23-24'!$C:$C,'PCN DES MetricDATA 23-24'!$Y$401,'PCN DES MetricDATA 23-24'!$D:$D,'PCN DES MetricDATA 23-24'!$Y$400,'PCN DES MetricDATA 23-24'!$E:$E,'PCN DES MetricDATA 23-24'!AK$164)</f>
        <v>2130</v>
      </c>
      <c r="AL406">
        <f>SUMIFS('PCN DES MetricDATA 23-24'!$F:$F,'PCN DES MetricDATA 23-24'!$B:$B,'PCN DES MetricDATA 23-24'!$S406,'PCN DES MetricDATA 23-24'!$C:$C,'PCN DES MetricDATA 23-24'!$Y$401,'PCN DES MetricDATA 23-24'!$D:$D,'PCN DES MetricDATA 23-24'!$Y$400,'PCN DES MetricDATA 23-24'!$E:$E,'PCN DES MetricDATA 23-24'!AL$164)</f>
        <v>2102</v>
      </c>
      <c r="AM406">
        <f>SUMIFS('PCN DES MetricDATA 23-24'!$F:$F,'PCN DES MetricDATA 23-24'!$B:$B,'PCN DES MetricDATA 23-24'!$S406,'PCN DES MetricDATA 23-24'!$C:$C,'PCN DES MetricDATA 23-24'!$Y$401,'PCN DES MetricDATA 23-24'!$D:$D,'PCN DES MetricDATA 23-24'!$Y$400,'PCN DES MetricDATA 23-24'!$E:$E,'PCN DES MetricDATA 23-24'!AM$164)</f>
        <v>2090</v>
      </c>
      <c r="AN406">
        <f>SUMIFS('PCN DES MetricDATA 23-24'!$F:$F,'PCN DES MetricDATA 23-24'!$B:$B,'PCN DES MetricDATA 23-24'!$S406,'PCN DES MetricDATA 23-24'!$C:$C,'PCN DES MetricDATA 23-24'!$Y$401,'PCN DES MetricDATA 23-24'!$D:$D,'PCN DES MetricDATA 23-24'!$Y$400,'PCN DES MetricDATA 23-24'!$E:$E,'PCN DES MetricDATA 23-24'!AN$164)</f>
        <v>2064</v>
      </c>
      <c r="AO406">
        <f>SUMIFS('PCN DES MetricDATA 23-24'!$F:$F,'PCN DES MetricDATA 23-24'!$B:$B,'PCN DES MetricDATA 23-24'!$S406,'PCN DES MetricDATA 23-24'!$C:$C,'PCN DES MetricDATA 23-24'!$Y$401,'PCN DES MetricDATA 23-24'!$D:$D,'PCN DES MetricDATA 23-24'!$Y$400,'PCN DES MetricDATA 23-24'!$E:$E,'PCN DES MetricDATA 23-24'!AO$164)</f>
        <v>2053</v>
      </c>
      <c r="AP406">
        <f>SUMIFS('PCN DES MetricDATA 23-24'!$F:$F,'PCN DES MetricDATA 23-24'!$B:$B,'PCN DES MetricDATA 23-24'!$S406,'PCN DES MetricDATA 23-24'!$C:$C,'PCN DES MetricDATA 23-24'!$Y$401,'PCN DES MetricDATA 23-24'!$D:$D,'PCN DES MetricDATA 23-24'!$Y$400,'PCN DES MetricDATA 23-24'!$E:$E,'PCN DES MetricDATA 23-24'!AP$164)</f>
        <v>2047</v>
      </c>
      <c r="AQ406">
        <f>SUMIFS('PCN DES MetricDATA 23-24'!$F:$F,'PCN DES MetricDATA 23-24'!$B:$B,'PCN DES MetricDATA 23-24'!$S406,'PCN DES MetricDATA 23-24'!$C:$C,'PCN DES MetricDATA 23-24'!$Y$401,'PCN DES MetricDATA 23-24'!$D:$D,'PCN DES MetricDATA 23-24'!$Y$400,'PCN DES MetricDATA 23-24'!$E:$E,'PCN DES MetricDATA 23-24'!AQ$164)</f>
        <v>2034</v>
      </c>
    </row>
    <row r="407" spans="1:49" x14ac:dyDescent="0.35">
      <c r="A407" t="s">
        <v>648</v>
      </c>
      <c r="B407" t="s">
        <v>651</v>
      </c>
      <c r="C407" t="s">
        <v>1357</v>
      </c>
      <c r="D407" t="s">
        <v>563</v>
      </c>
      <c r="E407" s="2">
        <v>45077</v>
      </c>
      <c r="F407">
        <v>4788</v>
      </c>
      <c r="G407" t="str">
        <f>VLOOKUP($C407,'[1]LKUP PCNDES'!$F$2:$H$12,2,FALSE)</f>
        <v>Number of patients aged 18 years or over, recorded as living in a care home</v>
      </c>
      <c r="H407" t="str">
        <f>VLOOKUP($C407,'[1]LKUP PCNDES'!$F$2:$H$12,3,FALSE)</f>
        <v>CH_RES</v>
      </c>
      <c r="I407" t="str">
        <f>VLOOKUP($B407,'[1]LKUP PCNDES'!$C$17:$H$60,4,FALSE)</f>
        <v>NHS North East London ICB</v>
      </c>
      <c r="J407" t="str">
        <f>VLOOKUP($B407,'[1]LKUP PCNDES'!$C$17:$H$60,6,FALSE)</f>
        <v>NEL</v>
      </c>
      <c r="R407" t="s">
        <v>110</v>
      </c>
      <c r="S407" t="s">
        <v>653</v>
      </c>
      <c r="T407" s="177"/>
      <c r="U407" s="177"/>
      <c r="V407" s="177"/>
      <c r="W407" s="177"/>
      <c r="X407" s="177"/>
      <c r="Y407" s="177"/>
      <c r="Z407" s="177"/>
      <c r="AA407" s="177"/>
      <c r="AB407" s="177"/>
      <c r="AC407" s="177"/>
      <c r="AD407" s="177"/>
      <c r="AE407" s="177"/>
      <c r="AF407">
        <f>SUMIFS('PCN DES MetricDATA 23-24'!$F:$F,'PCN DES MetricDATA 23-24'!$B:$B,'PCN DES MetricDATA 23-24'!$S407,'PCN DES MetricDATA 23-24'!$C:$C,'PCN DES MetricDATA 23-24'!$Y$401,'PCN DES MetricDATA 23-24'!$D:$D,'PCN DES MetricDATA 23-24'!$Y$400,'PCN DES MetricDATA 23-24'!$E:$E,'PCN DES MetricDATA 23-24'!AF$164)</f>
        <v>2435</v>
      </c>
      <c r="AG407">
        <f>SUMIFS('PCN DES MetricDATA 23-24'!$F:$F,'PCN DES MetricDATA 23-24'!$B:$B,'PCN DES MetricDATA 23-24'!$S407,'PCN DES MetricDATA 23-24'!$C:$C,'PCN DES MetricDATA 23-24'!$Y$401,'PCN DES MetricDATA 23-24'!$D:$D,'PCN DES MetricDATA 23-24'!$Y$400,'PCN DES MetricDATA 23-24'!$E:$E,'PCN DES MetricDATA 23-24'!AG$164)</f>
        <v>2421</v>
      </c>
      <c r="AH407">
        <f>SUMIFS('PCN DES MetricDATA 23-24'!$F:$F,'PCN DES MetricDATA 23-24'!$B:$B,'PCN DES MetricDATA 23-24'!$S407,'PCN DES MetricDATA 23-24'!$C:$C,'PCN DES MetricDATA 23-24'!$Y$401,'PCN DES MetricDATA 23-24'!$D:$D,'PCN DES MetricDATA 23-24'!$Y$400,'PCN DES MetricDATA 23-24'!$E:$E,'PCN DES MetricDATA 23-24'!AH$164)</f>
        <v>2436</v>
      </c>
      <c r="AI407">
        <f>SUMIFS('PCN DES MetricDATA 23-24'!$F:$F,'PCN DES MetricDATA 23-24'!$B:$B,'PCN DES MetricDATA 23-24'!$S407,'PCN DES MetricDATA 23-24'!$C:$C,'PCN DES MetricDATA 23-24'!$Y$401,'PCN DES MetricDATA 23-24'!$D:$D,'PCN DES MetricDATA 23-24'!$Y$400,'PCN DES MetricDATA 23-24'!$E:$E,'PCN DES MetricDATA 23-24'!AI$164)</f>
        <v>2438</v>
      </c>
      <c r="AJ407">
        <f>SUMIFS('PCN DES MetricDATA 23-24'!$F:$F,'PCN DES MetricDATA 23-24'!$B:$B,'PCN DES MetricDATA 23-24'!$S407,'PCN DES MetricDATA 23-24'!$C:$C,'PCN DES MetricDATA 23-24'!$Y$401,'PCN DES MetricDATA 23-24'!$D:$D,'PCN DES MetricDATA 23-24'!$Y$400,'PCN DES MetricDATA 23-24'!$E:$E,'PCN DES MetricDATA 23-24'!AJ$164)</f>
        <v>2368</v>
      </c>
      <c r="AK407">
        <f>SUMIFS('PCN DES MetricDATA 23-24'!$F:$F,'PCN DES MetricDATA 23-24'!$B:$B,'PCN DES MetricDATA 23-24'!$S407,'PCN DES MetricDATA 23-24'!$C:$C,'PCN DES MetricDATA 23-24'!$Y$401,'PCN DES MetricDATA 23-24'!$D:$D,'PCN DES MetricDATA 23-24'!$Y$400,'PCN DES MetricDATA 23-24'!$E:$E,'PCN DES MetricDATA 23-24'!AK$164)</f>
        <v>2506</v>
      </c>
      <c r="AL407">
        <f>SUMIFS('PCN DES MetricDATA 23-24'!$F:$F,'PCN DES MetricDATA 23-24'!$B:$B,'PCN DES MetricDATA 23-24'!$S407,'PCN DES MetricDATA 23-24'!$C:$C,'PCN DES MetricDATA 23-24'!$Y$401,'PCN DES MetricDATA 23-24'!$D:$D,'PCN DES MetricDATA 23-24'!$Y$400,'PCN DES MetricDATA 23-24'!$E:$E,'PCN DES MetricDATA 23-24'!AL$164)</f>
        <v>2433</v>
      </c>
      <c r="AM407">
        <f>SUMIFS('PCN DES MetricDATA 23-24'!$F:$F,'PCN DES MetricDATA 23-24'!$B:$B,'PCN DES MetricDATA 23-24'!$S407,'PCN DES MetricDATA 23-24'!$C:$C,'PCN DES MetricDATA 23-24'!$Y$401,'PCN DES MetricDATA 23-24'!$D:$D,'PCN DES MetricDATA 23-24'!$Y$400,'PCN DES MetricDATA 23-24'!$E:$E,'PCN DES MetricDATA 23-24'!AM$164)</f>
        <v>2344</v>
      </c>
      <c r="AN407">
        <f>SUMIFS('PCN DES MetricDATA 23-24'!$F:$F,'PCN DES MetricDATA 23-24'!$B:$B,'PCN DES MetricDATA 23-24'!$S407,'PCN DES MetricDATA 23-24'!$C:$C,'PCN DES MetricDATA 23-24'!$Y$401,'PCN DES MetricDATA 23-24'!$D:$D,'PCN DES MetricDATA 23-24'!$Y$400,'PCN DES MetricDATA 23-24'!$E:$E,'PCN DES MetricDATA 23-24'!AN$164)</f>
        <v>2319</v>
      </c>
      <c r="AO407">
        <f>SUMIFS('PCN DES MetricDATA 23-24'!$F:$F,'PCN DES MetricDATA 23-24'!$B:$B,'PCN DES MetricDATA 23-24'!$S407,'PCN DES MetricDATA 23-24'!$C:$C,'PCN DES MetricDATA 23-24'!$Y$401,'PCN DES MetricDATA 23-24'!$D:$D,'PCN DES MetricDATA 23-24'!$Y$400,'PCN DES MetricDATA 23-24'!$E:$E,'PCN DES MetricDATA 23-24'!AO$164)</f>
        <v>2293</v>
      </c>
      <c r="AP407">
        <f>SUMIFS('PCN DES MetricDATA 23-24'!$F:$F,'PCN DES MetricDATA 23-24'!$B:$B,'PCN DES MetricDATA 23-24'!$S407,'PCN DES MetricDATA 23-24'!$C:$C,'PCN DES MetricDATA 23-24'!$Y$401,'PCN DES MetricDATA 23-24'!$D:$D,'PCN DES MetricDATA 23-24'!$Y$400,'PCN DES MetricDATA 23-24'!$E:$E,'PCN DES MetricDATA 23-24'!AP$164)</f>
        <v>2237</v>
      </c>
      <c r="AQ407">
        <f>SUMIFS('PCN DES MetricDATA 23-24'!$F:$F,'PCN DES MetricDATA 23-24'!$B:$B,'PCN DES MetricDATA 23-24'!$S407,'PCN DES MetricDATA 23-24'!$C:$C,'PCN DES MetricDATA 23-24'!$Y$401,'PCN DES MetricDATA 23-24'!$D:$D,'PCN DES MetricDATA 23-24'!$Y$400,'PCN DES MetricDATA 23-24'!$E:$E,'PCN DES MetricDATA 23-24'!AQ$164)</f>
        <v>2856</v>
      </c>
    </row>
    <row r="408" spans="1:49" x14ac:dyDescent="0.35">
      <c r="A408" t="s">
        <v>648</v>
      </c>
      <c r="B408" t="s">
        <v>651</v>
      </c>
      <c r="C408" t="s">
        <v>1357</v>
      </c>
      <c r="D408" t="s">
        <v>563</v>
      </c>
      <c r="E408" s="2">
        <v>45107</v>
      </c>
      <c r="F408">
        <v>5286</v>
      </c>
      <c r="G408" t="str">
        <f>VLOOKUP($C408,'[1]LKUP PCNDES'!$F$2:$H$12,2,FALSE)</f>
        <v>Number of patients aged 18 years or over, recorded as living in a care home</v>
      </c>
      <c r="H408" t="str">
        <f>VLOOKUP($C408,'[1]LKUP PCNDES'!$F$2:$H$12,3,FALSE)</f>
        <v>CH_RES</v>
      </c>
      <c r="I408" t="str">
        <f>VLOOKUP($B408,'[1]LKUP PCNDES'!$C$17:$H$60,4,FALSE)</f>
        <v>NHS North East London ICB</v>
      </c>
      <c r="J408" t="str">
        <f>VLOOKUP($B408,'[1]LKUP PCNDES'!$C$17:$H$60,6,FALSE)</f>
        <v>NEL</v>
      </c>
      <c r="R408" t="s">
        <v>112</v>
      </c>
      <c r="S408" t="s">
        <v>654</v>
      </c>
      <c r="T408" s="177"/>
      <c r="U408" s="177"/>
      <c r="V408" s="177"/>
      <c r="W408" s="177"/>
      <c r="X408" s="177"/>
      <c r="Y408" s="177"/>
      <c r="Z408" s="177"/>
      <c r="AA408" s="177"/>
      <c r="AB408" s="177"/>
      <c r="AC408" s="177"/>
      <c r="AD408" s="177"/>
      <c r="AE408" s="177"/>
      <c r="AF408">
        <f>SUMIFS('PCN DES MetricDATA 23-24'!$F:$F,'PCN DES MetricDATA 23-24'!$B:$B,'PCN DES MetricDATA 23-24'!$S408,'PCN DES MetricDATA 23-24'!$C:$C,'PCN DES MetricDATA 23-24'!$Y$401,'PCN DES MetricDATA 23-24'!$D:$D,'PCN DES MetricDATA 23-24'!$Y$400,'PCN DES MetricDATA 23-24'!$E:$E,'PCN DES MetricDATA 23-24'!AF$164)</f>
        <v>2247</v>
      </c>
      <c r="AG408">
        <f>SUMIFS('PCN DES MetricDATA 23-24'!$F:$F,'PCN DES MetricDATA 23-24'!$B:$B,'PCN DES MetricDATA 23-24'!$S408,'PCN DES MetricDATA 23-24'!$C:$C,'PCN DES MetricDATA 23-24'!$Y$401,'PCN DES MetricDATA 23-24'!$D:$D,'PCN DES MetricDATA 23-24'!$Y$400,'PCN DES MetricDATA 23-24'!$E:$E,'PCN DES MetricDATA 23-24'!AG$164)</f>
        <v>1620</v>
      </c>
      <c r="AH408">
        <f>SUMIFS('PCN DES MetricDATA 23-24'!$F:$F,'PCN DES MetricDATA 23-24'!$B:$B,'PCN DES MetricDATA 23-24'!$S408,'PCN DES MetricDATA 23-24'!$C:$C,'PCN DES MetricDATA 23-24'!$Y$401,'PCN DES MetricDATA 23-24'!$D:$D,'PCN DES MetricDATA 23-24'!$Y$400,'PCN DES MetricDATA 23-24'!$E:$E,'PCN DES MetricDATA 23-24'!AH$164)</f>
        <v>2253</v>
      </c>
      <c r="AI408">
        <f>SUMIFS('PCN DES MetricDATA 23-24'!$F:$F,'PCN DES MetricDATA 23-24'!$B:$B,'PCN DES MetricDATA 23-24'!$S408,'PCN DES MetricDATA 23-24'!$C:$C,'PCN DES MetricDATA 23-24'!$Y$401,'PCN DES MetricDATA 23-24'!$D:$D,'PCN DES MetricDATA 23-24'!$Y$400,'PCN DES MetricDATA 23-24'!$E:$E,'PCN DES MetricDATA 23-24'!AI$164)</f>
        <v>2058</v>
      </c>
      <c r="AJ408">
        <f>SUMIFS('PCN DES MetricDATA 23-24'!$F:$F,'PCN DES MetricDATA 23-24'!$B:$B,'PCN DES MetricDATA 23-24'!$S408,'PCN DES MetricDATA 23-24'!$C:$C,'PCN DES MetricDATA 23-24'!$Y$401,'PCN DES MetricDATA 23-24'!$D:$D,'PCN DES MetricDATA 23-24'!$Y$400,'PCN DES MetricDATA 23-24'!$E:$E,'PCN DES MetricDATA 23-24'!AJ$164)</f>
        <v>2516</v>
      </c>
      <c r="AK408">
        <f>SUMIFS('PCN DES MetricDATA 23-24'!$F:$F,'PCN DES MetricDATA 23-24'!$B:$B,'PCN DES MetricDATA 23-24'!$S408,'PCN DES MetricDATA 23-24'!$C:$C,'PCN DES MetricDATA 23-24'!$Y$401,'PCN DES MetricDATA 23-24'!$D:$D,'PCN DES MetricDATA 23-24'!$Y$400,'PCN DES MetricDATA 23-24'!$E:$E,'PCN DES MetricDATA 23-24'!AK$164)</f>
        <v>2637</v>
      </c>
      <c r="AL408">
        <f>SUMIFS('PCN DES MetricDATA 23-24'!$F:$F,'PCN DES MetricDATA 23-24'!$B:$B,'PCN DES MetricDATA 23-24'!$S408,'PCN DES MetricDATA 23-24'!$C:$C,'PCN DES MetricDATA 23-24'!$Y$401,'PCN DES MetricDATA 23-24'!$D:$D,'PCN DES MetricDATA 23-24'!$Y$400,'PCN DES MetricDATA 23-24'!$E:$E,'PCN DES MetricDATA 23-24'!AL$164)</f>
        <v>2616</v>
      </c>
      <c r="AM408">
        <f>SUMIFS('PCN DES MetricDATA 23-24'!$F:$F,'PCN DES MetricDATA 23-24'!$B:$B,'PCN DES MetricDATA 23-24'!$S408,'PCN DES MetricDATA 23-24'!$C:$C,'PCN DES MetricDATA 23-24'!$Y$401,'PCN DES MetricDATA 23-24'!$D:$D,'PCN DES MetricDATA 23-24'!$Y$400,'PCN DES MetricDATA 23-24'!$E:$E,'PCN DES MetricDATA 23-24'!AM$164)</f>
        <v>2549</v>
      </c>
      <c r="AN408">
        <f>SUMIFS('PCN DES MetricDATA 23-24'!$F:$F,'PCN DES MetricDATA 23-24'!$B:$B,'PCN DES MetricDATA 23-24'!$S408,'PCN DES MetricDATA 23-24'!$C:$C,'PCN DES MetricDATA 23-24'!$Y$401,'PCN DES MetricDATA 23-24'!$D:$D,'PCN DES MetricDATA 23-24'!$Y$400,'PCN DES MetricDATA 23-24'!$E:$E,'PCN DES MetricDATA 23-24'!AN$164)</f>
        <v>2613</v>
      </c>
      <c r="AO408">
        <f>SUMIFS('PCN DES MetricDATA 23-24'!$F:$F,'PCN DES MetricDATA 23-24'!$B:$B,'PCN DES MetricDATA 23-24'!$S408,'PCN DES MetricDATA 23-24'!$C:$C,'PCN DES MetricDATA 23-24'!$Y$401,'PCN DES MetricDATA 23-24'!$D:$D,'PCN DES MetricDATA 23-24'!$Y$400,'PCN DES MetricDATA 23-24'!$E:$E,'PCN DES MetricDATA 23-24'!AO$164)</f>
        <v>2597</v>
      </c>
      <c r="AP408">
        <f>SUMIFS('PCN DES MetricDATA 23-24'!$F:$F,'PCN DES MetricDATA 23-24'!$B:$B,'PCN DES MetricDATA 23-24'!$S408,'PCN DES MetricDATA 23-24'!$C:$C,'PCN DES MetricDATA 23-24'!$Y$401,'PCN DES MetricDATA 23-24'!$D:$D,'PCN DES MetricDATA 23-24'!$Y$400,'PCN DES MetricDATA 23-24'!$E:$E,'PCN DES MetricDATA 23-24'!AP$164)</f>
        <v>2595</v>
      </c>
      <c r="AQ408">
        <f>SUMIFS('PCN DES MetricDATA 23-24'!$F:$F,'PCN DES MetricDATA 23-24'!$B:$B,'PCN DES MetricDATA 23-24'!$S408,'PCN DES MetricDATA 23-24'!$C:$C,'PCN DES MetricDATA 23-24'!$Y$401,'PCN DES MetricDATA 23-24'!$D:$D,'PCN DES MetricDATA 23-24'!$Y$400,'PCN DES MetricDATA 23-24'!$E:$E,'PCN DES MetricDATA 23-24'!AQ$164)</f>
        <v>2624</v>
      </c>
    </row>
    <row r="409" spans="1:49" x14ac:dyDescent="0.35">
      <c r="A409" t="s">
        <v>648</v>
      </c>
      <c r="B409" t="s">
        <v>651</v>
      </c>
      <c r="C409" t="s">
        <v>1357</v>
      </c>
      <c r="D409" t="s">
        <v>563</v>
      </c>
      <c r="E409" s="2">
        <v>45138</v>
      </c>
      <c r="F409">
        <v>5297</v>
      </c>
      <c r="G409" t="str">
        <f>VLOOKUP($C409,'[1]LKUP PCNDES'!$F$2:$H$12,2,FALSE)</f>
        <v>Number of patients aged 18 years or over, recorded as living in a care home</v>
      </c>
      <c r="H409" t="str">
        <f>VLOOKUP($C409,'[1]LKUP PCNDES'!$F$2:$H$12,3,FALSE)</f>
        <v>CH_RES</v>
      </c>
      <c r="I409" t="str">
        <f>VLOOKUP($B409,'[1]LKUP PCNDES'!$C$17:$H$60,4,FALSE)</f>
        <v>NHS North East London ICB</v>
      </c>
      <c r="J409" t="str">
        <f>VLOOKUP($B409,'[1]LKUP PCNDES'!$C$17:$H$60,6,FALSE)</f>
        <v>NEL</v>
      </c>
      <c r="R409" t="s">
        <v>114</v>
      </c>
      <c r="S409" t="s">
        <v>656</v>
      </c>
      <c r="T409" s="177"/>
      <c r="U409" s="177"/>
      <c r="V409" s="177"/>
      <c r="W409" s="177"/>
      <c r="X409" s="177"/>
      <c r="Y409" s="177"/>
      <c r="Z409" s="177"/>
      <c r="AA409" s="177"/>
      <c r="AB409" s="177"/>
      <c r="AC409" s="177"/>
      <c r="AD409" s="177"/>
      <c r="AE409" s="177"/>
      <c r="AF409">
        <f>SUMIFS('PCN DES MetricDATA 23-24'!$F:$F,'PCN DES MetricDATA 23-24'!$B:$B,'PCN DES MetricDATA 23-24'!$S409,'PCN DES MetricDATA 23-24'!$C:$C,'PCN DES MetricDATA 23-24'!$Y$401,'PCN DES MetricDATA 23-24'!$D:$D,'PCN DES MetricDATA 23-24'!$Y$400,'PCN DES MetricDATA 23-24'!$E:$E,'PCN DES MetricDATA 23-24'!AF$164)</f>
        <v>2986</v>
      </c>
      <c r="AG409">
        <f>SUMIFS('PCN DES MetricDATA 23-24'!$F:$F,'PCN DES MetricDATA 23-24'!$B:$B,'PCN DES MetricDATA 23-24'!$S409,'PCN DES MetricDATA 23-24'!$C:$C,'PCN DES MetricDATA 23-24'!$Y$401,'PCN DES MetricDATA 23-24'!$D:$D,'PCN DES MetricDATA 23-24'!$Y$400,'PCN DES MetricDATA 23-24'!$E:$E,'PCN DES MetricDATA 23-24'!AG$164)</f>
        <v>2479</v>
      </c>
      <c r="AH409">
        <f>SUMIFS('PCN DES MetricDATA 23-24'!$F:$F,'PCN DES MetricDATA 23-24'!$B:$B,'PCN DES MetricDATA 23-24'!$S409,'PCN DES MetricDATA 23-24'!$C:$C,'PCN DES MetricDATA 23-24'!$Y$401,'PCN DES MetricDATA 23-24'!$D:$D,'PCN DES MetricDATA 23-24'!$Y$400,'PCN DES MetricDATA 23-24'!$E:$E,'PCN DES MetricDATA 23-24'!AH$164)</f>
        <v>2967</v>
      </c>
      <c r="AI409">
        <f>SUMIFS('PCN DES MetricDATA 23-24'!$F:$F,'PCN DES MetricDATA 23-24'!$B:$B,'PCN DES MetricDATA 23-24'!$S409,'PCN DES MetricDATA 23-24'!$C:$C,'PCN DES MetricDATA 23-24'!$Y$401,'PCN DES MetricDATA 23-24'!$D:$D,'PCN DES MetricDATA 23-24'!$Y$400,'PCN DES MetricDATA 23-24'!$E:$E,'PCN DES MetricDATA 23-24'!AI$164)</f>
        <v>2781</v>
      </c>
      <c r="AJ409">
        <f>SUMIFS('PCN DES MetricDATA 23-24'!$F:$F,'PCN DES MetricDATA 23-24'!$B:$B,'PCN DES MetricDATA 23-24'!$S409,'PCN DES MetricDATA 23-24'!$C:$C,'PCN DES MetricDATA 23-24'!$Y$401,'PCN DES MetricDATA 23-24'!$D:$D,'PCN DES MetricDATA 23-24'!$Y$400,'PCN DES MetricDATA 23-24'!$E:$E,'PCN DES MetricDATA 23-24'!AJ$164)</f>
        <v>2956</v>
      </c>
      <c r="AK409">
        <f>SUMIFS('PCN DES MetricDATA 23-24'!$F:$F,'PCN DES MetricDATA 23-24'!$B:$B,'PCN DES MetricDATA 23-24'!$S409,'PCN DES MetricDATA 23-24'!$C:$C,'PCN DES MetricDATA 23-24'!$Y$401,'PCN DES MetricDATA 23-24'!$D:$D,'PCN DES MetricDATA 23-24'!$Y$400,'PCN DES MetricDATA 23-24'!$E:$E,'PCN DES MetricDATA 23-24'!AK$164)</f>
        <v>3012</v>
      </c>
      <c r="AL409">
        <f>SUMIFS('PCN DES MetricDATA 23-24'!$F:$F,'PCN DES MetricDATA 23-24'!$B:$B,'PCN DES MetricDATA 23-24'!$S409,'PCN DES MetricDATA 23-24'!$C:$C,'PCN DES MetricDATA 23-24'!$Y$401,'PCN DES MetricDATA 23-24'!$D:$D,'PCN DES MetricDATA 23-24'!$Y$400,'PCN DES MetricDATA 23-24'!$E:$E,'PCN DES MetricDATA 23-24'!AL$164)</f>
        <v>3022</v>
      </c>
      <c r="AM409">
        <f>SUMIFS('PCN DES MetricDATA 23-24'!$F:$F,'PCN DES MetricDATA 23-24'!$B:$B,'PCN DES MetricDATA 23-24'!$S409,'PCN DES MetricDATA 23-24'!$C:$C,'PCN DES MetricDATA 23-24'!$Y$401,'PCN DES MetricDATA 23-24'!$D:$D,'PCN DES MetricDATA 23-24'!$Y$400,'PCN DES MetricDATA 23-24'!$E:$E,'PCN DES MetricDATA 23-24'!AM$164)</f>
        <v>3023</v>
      </c>
      <c r="AN409">
        <f>SUMIFS('PCN DES MetricDATA 23-24'!$F:$F,'PCN DES MetricDATA 23-24'!$B:$B,'PCN DES MetricDATA 23-24'!$S409,'PCN DES MetricDATA 23-24'!$C:$C,'PCN DES MetricDATA 23-24'!$Y$401,'PCN DES MetricDATA 23-24'!$D:$D,'PCN DES MetricDATA 23-24'!$Y$400,'PCN DES MetricDATA 23-24'!$E:$E,'PCN DES MetricDATA 23-24'!AN$164)</f>
        <v>3030</v>
      </c>
      <c r="AO409">
        <f>SUMIFS('PCN DES MetricDATA 23-24'!$F:$F,'PCN DES MetricDATA 23-24'!$B:$B,'PCN DES MetricDATA 23-24'!$S409,'PCN DES MetricDATA 23-24'!$C:$C,'PCN DES MetricDATA 23-24'!$Y$401,'PCN DES MetricDATA 23-24'!$D:$D,'PCN DES MetricDATA 23-24'!$Y$400,'PCN DES MetricDATA 23-24'!$E:$E,'PCN DES MetricDATA 23-24'!AO$164)</f>
        <v>3015</v>
      </c>
      <c r="AP409">
        <f>SUMIFS('PCN DES MetricDATA 23-24'!$F:$F,'PCN DES MetricDATA 23-24'!$B:$B,'PCN DES MetricDATA 23-24'!$S409,'PCN DES MetricDATA 23-24'!$C:$C,'PCN DES MetricDATA 23-24'!$Y$401,'PCN DES MetricDATA 23-24'!$D:$D,'PCN DES MetricDATA 23-24'!$Y$400,'PCN DES MetricDATA 23-24'!$E:$E,'PCN DES MetricDATA 23-24'!AP$164)</f>
        <v>3007</v>
      </c>
      <c r="AQ409">
        <f>SUMIFS('PCN DES MetricDATA 23-24'!$F:$F,'PCN DES MetricDATA 23-24'!$B:$B,'PCN DES MetricDATA 23-24'!$S409,'PCN DES MetricDATA 23-24'!$C:$C,'PCN DES MetricDATA 23-24'!$Y$401,'PCN DES MetricDATA 23-24'!$D:$D,'PCN DES MetricDATA 23-24'!$Y$400,'PCN DES MetricDATA 23-24'!$E:$E,'PCN DES MetricDATA 23-24'!AQ$164)</f>
        <v>3052</v>
      </c>
    </row>
    <row r="410" spans="1:49" x14ac:dyDescent="0.35">
      <c r="A410" t="s">
        <v>648</v>
      </c>
      <c r="B410" t="s">
        <v>651</v>
      </c>
      <c r="C410" t="s">
        <v>1357</v>
      </c>
      <c r="D410" t="s">
        <v>563</v>
      </c>
      <c r="E410" s="2">
        <v>45169</v>
      </c>
      <c r="F410">
        <v>5033</v>
      </c>
      <c r="G410" t="str">
        <f>VLOOKUP($C410,'[1]LKUP PCNDES'!$F$2:$H$12,2,FALSE)</f>
        <v>Number of patients aged 18 years or over, recorded as living in a care home</v>
      </c>
      <c r="H410" t="str">
        <f>VLOOKUP($C410,'[1]LKUP PCNDES'!$F$2:$H$12,3,FALSE)</f>
        <v>CH_RES</v>
      </c>
      <c r="I410" t="str">
        <f>VLOOKUP($B410,'[1]LKUP PCNDES'!$C$17:$H$60,4,FALSE)</f>
        <v>NHS North East London ICB</v>
      </c>
      <c r="J410" t="str">
        <f>VLOOKUP($B410,'[1]LKUP PCNDES'!$C$17:$H$60,6,FALSE)</f>
        <v>NEL</v>
      </c>
      <c r="R410" t="s">
        <v>95</v>
      </c>
      <c r="S410" t="s">
        <v>95</v>
      </c>
      <c r="T410" s="177"/>
      <c r="U410" s="177"/>
      <c r="V410" s="177"/>
      <c r="W410" s="177"/>
      <c r="X410" s="177"/>
      <c r="Y410" s="177"/>
      <c r="Z410" s="177"/>
      <c r="AA410" s="177"/>
      <c r="AB410" s="177"/>
      <c r="AC410" s="177"/>
      <c r="AD410" s="177"/>
      <c r="AE410" s="177"/>
      <c r="AF410">
        <f>SUM(AF405:AF409)</f>
        <v>11746</v>
      </c>
      <c r="AG410">
        <f t="shared" ref="AG410:AQ410" si="64">SUM(AG405:AG409)</f>
        <v>10461</v>
      </c>
      <c r="AH410">
        <f t="shared" si="64"/>
        <v>11836</v>
      </c>
      <c r="AI410">
        <f t="shared" si="64"/>
        <v>11507</v>
      </c>
      <c r="AJ410">
        <f t="shared" si="64"/>
        <v>11504</v>
      </c>
      <c r="AK410">
        <f t="shared" si="64"/>
        <v>12450</v>
      </c>
      <c r="AL410">
        <f t="shared" si="64"/>
        <v>12322</v>
      </c>
      <c r="AM410">
        <f t="shared" si="64"/>
        <v>12190</v>
      </c>
      <c r="AN410">
        <f t="shared" si="64"/>
        <v>12213</v>
      </c>
      <c r="AO410">
        <f t="shared" si="64"/>
        <v>12161</v>
      </c>
      <c r="AP410">
        <f t="shared" si="64"/>
        <v>12141</v>
      </c>
      <c r="AQ410">
        <f t="shared" si="64"/>
        <v>12812</v>
      </c>
    </row>
    <row r="411" spans="1:49" x14ac:dyDescent="0.35">
      <c r="A411" t="s">
        <v>648</v>
      </c>
      <c r="B411" t="s">
        <v>651</v>
      </c>
      <c r="C411" t="s">
        <v>1357</v>
      </c>
      <c r="D411" t="s">
        <v>563</v>
      </c>
      <c r="E411" s="2">
        <v>45199</v>
      </c>
      <c r="F411">
        <v>5553</v>
      </c>
      <c r="G411" t="str">
        <f>VLOOKUP($C411,'[1]LKUP PCNDES'!$F$2:$H$12,2,FALSE)</f>
        <v>Number of patients aged 18 years or over, recorded as living in a care home</v>
      </c>
      <c r="H411" t="str">
        <f>VLOOKUP($C411,'[1]LKUP PCNDES'!$F$2:$H$12,3,FALSE)</f>
        <v>CH_RES</v>
      </c>
      <c r="I411" t="str">
        <f>VLOOKUP($B411,'[1]LKUP PCNDES'!$C$17:$H$60,4,FALSE)</f>
        <v>NHS North East London ICB</v>
      </c>
      <c r="J411" t="str">
        <f>VLOOKUP($B411,'[1]LKUP PCNDES'!$C$17:$H$60,6,FALSE)</f>
        <v>NEL</v>
      </c>
      <c r="R411" t="s">
        <v>626</v>
      </c>
      <c r="S411" t="s">
        <v>626</v>
      </c>
      <c r="T411" s="177"/>
      <c r="U411" s="177"/>
      <c r="V411" s="177"/>
      <c r="W411" s="177"/>
      <c r="X411" s="177"/>
      <c r="Y411" s="177"/>
      <c r="Z411" s="177"/>
      <c r="AA411" s="177"/>
      <c r="AB411" s="177"/>
      <c r="AC411" s="177"/>
      <c r="AD411" s="177"/>
      <c r="AE411" s="177"/>
      <c r="AF411">
        <f>SUMIFS('PCN DES MetricDATA 23-24'!$F:$F,'PCN DES MetricDATA 23-24'!$B:$B,'PCN DES MetricDATA 23-24'!$S411,'PCN DES MetricDATA 23-24'!$C:$C,'PCN DES MetricDATA 23-24'!$Y$401,'PCN DES MetricDATA 23-24'!$D:$D,'PCN DES MetricDATA 23-24'!$Y$400,'PCN DES MetricDATA 23-24'!$E:$E,'PCN DES MetricDATA 23-24'!AF$164)</f>
        <v>150230</v>
      </c>
      <c r="AG411">
        <f>SUMIFS('PCN DES MetricDATA 23-24'!$F:$F,'PCN DES MetricDATA 23-24'!$B:$B,'PCN DES MetricDATA 23-24'!$S411,'PCN DES MetricDATA 23-24'!$C:$C,'PCN DES MetricDATA 23-24'!$Y$401,'PCN DES MetricDATA 23-24'!$D:$D,'PCN DES MetricDATA 23-24'!$Y$400,'PCN DES MetricDATA 23-24'!$E:$E,'PCN DES MetricDATA 23-24'!AG$164)</f>
        <v>142851</v>
      </c>
      <c r="AH411">
        <f>SUMIFS('PCN DES MetricDATA 23-24'!$F:$F,'PCN DES MetricDATA 23-24'!$B:$B,'PCN DES MetricDATA 23-24'!$S411,'PCN DES MetricDATA 23-24'!$C:$C,'PCN DES MetricDATA 23-24'!$Y$401,'PCN DES MetricDATA 23-24'!$D:$D,'PCN DES MetricDATA 23-24'!$Y$400,'PCN DES MetricDATA 23-24'!$E:$E,'PCN DES MetricDATA 23-24'!AH$164)</f>
        <v>154046</v>
      </c>
      <c r="AI411">
        <f>SUMIFS('PCN DES MetricDATA 23-24'!$F:$F,'PCN DES MetricDATA 23-24'!$B:$B,'PCN DES MetricDATA 23-24'!$S411,'PCN DES MetricDATA 23-24'!$C:$C,'PCN DES MetricDATA 23-24'!$Y$401,'PCN DES MetricDATA 23-24'!$D:$D,'PCN DES MetricDATA 23-24'!$Y$400,'PCN DES MetricDATA 23-24'!$E:$E,'PCN DES MetricDATA 23-24'!AI$164)</f>
        <v>156694</v>
      </c>
      <c r="AJ411">
        <f>SUMIFS('PCN DES MetricDATA 23-24'!$F:$F,'PCN DES MetricDATA 23-24'!$B:$B,'PCN DES MetricDATA 23-24'!$S411,'PCN DES MetricDATA 23-24'!$C:$C,'PCN DES MetricDATA 23-24'!$Y$401,'PCN DES MetricDATA 23-24'!$D:$D,'PCN DES MetricDATA 23-24'!$Y$400,'PCN DES MetricDATA 23-24'!$E:$E,'PCN DES MetricDATA 23-24'!AJ$164)</f>
        <v>157251</v>
      </c>
      <c r="AK411">
        <f>SUMIFS('PCN DES MetricDATA 23-24'!$F:$F,'PCN DES MetricDATA 23-24'!$B:$B,'PCN DES MetricDATA 23-24'!$S411,'PCN DES MetricDATA 23-24'!$C:$C,'PCN DES MetricDATA 23-24'!$Y$401,'PCN DES MetricDATA 23-24'!$D:$D,'PCN DES MetricDATA 23-24'!$Y$400,'PCN DES MetricDATA 23-24'!$E:$E,'PCN DES MetricDATA 23-24'!AK$164)</f>
        <v>162766</v>
      </c>
      <c r="AL411">
        <f>SUMIFS('PCN DES MetricDATA 23-24'!$F:$F,'PCN DES MetricDATA 23-24'!$B:$B,'PCN DES MetricDATA 23-24'!$S411,'PCN DES MetricDATA 23-24'!$C:$C,'PCN DES MetricDATA 23-24'!$Y$401,'PCN DES MetricDATA 23-24'!$D:$D,'PCN DES MetricDATA 23-24'!$Y$400,'PCN DES MetricDATA 23-24'!$E:$E,'PCN DES MetricDATA 23-24'!AL$164)</f>
        <v>166378</v>
      </c>
      <c r="AM411">
        <f>SUMIFS('PCN DES MetricDATA 23-24'!$F:$F,'PCN DES MetricDATA 23-24'!$B:$B,'PCN DES MetricDATA 23-24'!$S411,'PCN DES MetricDATA 23-24'!$C:$C,'PCN DES MetricDATA 23-24'!$Y$401,'PCN DES MetricDATA 23-24'!$D:$D,'PCN DES MetricDATA 23-24'!$Y$400,'PCN DES MetricDATA 23-24'!$E:$E,'PCN DES MetricDATA 23-24'!AM$164)</f>
        <v>163971</v>
      </c>
      <c r="AN411">
        <f>SUMIFS('PCN DES MetricDATA 23-24'!$F:$F,'PCN DES MetricDATA 23-24'!$B:$B,'PCN DES MetricDATA 23-24'!$S411,'PCN DES MetricDATA 23-24'!$C:$C,'PCN DES MetricDATA 23-24'!$Y$401,'PCN DES MetricDATA 23-24'!$D:$D,'PCN DES MetricDATA 23-24'!$Y$400,'PCN DES MetricDATA 23-24'!$E:$E,'PCN DES MetricDATA 23-24'!AN$164)</f>
        <v>162957</v>
      </c>
      <c r="AO411">
        <f>SUMIFS('PCN DES MetricDATA 23-24'!$F:$F,'PCN DES MetricDATA 23-24'!$B:$B,'PCN DES MetricDATA 23-24'!$S411,'PCN DES MetricDATA 23-24'!$C:$C,'PCN DES MetricDATA 23-24'!$Y$401,'PCN DES MetricDATA 23-24'!$D:$D,'PCN DES MetricDATA 23-24'!$Y$400,'PCN DES MetricDATA 23-24'!$E:$E,'PCN DES MetricDATA 23-24'!AO$164)</f>
        <v>162439</v>
      </c>
      <c r="AP411">
        <f>SUMIFS('PCN DES MetricDATA 23-24'!$F:$F,'PCN DES MetricDATA 23-24'!$B:$B,'PCN DES MetricDATA 23-24'!$S411,'PCN DES MetricDATA 23-24'!$C:$C,'PCN DES MetricDATA 23-24'!$Y$401,'PCN DES MetricDATA 23-24'!$D:$D,'PCN DES MetricDATA 23-24'!$Y$400,'PCN DES MetricDATA 23-24'!$E:$E,'PCN DES MetricDATA 23-24'!AP$164)</f>
        <v>161098</v>
      </c>
      <c r="AQ411">
        <f>SUMIFS('PCN DES MetricDATA 23-24'!$F:$F,'PCN DES MetricDATA 23-24'!$B:$B,'PCN DES MetricDATA 23-24'!$S411,'PCN DES MetricDATA 23-24'!$C:$C,'PCN DES MetricDATA 23-24'!$Y$401,'PCN DES MetricDATA 23-24'!$D:$D,'PCN DES MetricDATA 23-24'!$Y$400,'PCN DES MetricDATA 23-24'!$E:$E,'PCN DES MetricDATA 23-24'!AQ$164)</f>
        <v>164748</v>
      </c>
    </row>
    <row r="412" spans="1:49" x14ac:dyDescent="0.35">
      <c r="A412" t="s">
        <v>648</v>
      </c>
      <c r="B412" t="s">
        <v>651</v>
      </c>
      <c r="C412" t="s">
        <v>1357</v>
      </c>
      <c r="D412" t="s">
        <v>563</v>
      </c>
      <c r="E412" s="2">
        <v>45230</v>
      </c>
      <c r="F412">
        <v>5469</v>
      </c>
      <c r="G412" t="str">
        <f>VLOOKUP($C412,'[1]LKUP PCNDES'!$F$2:$H$12,2,FALSE)</f>
        <v>Number of patients aged 18 years or over, recorded as living in a care home</v>
      </c>
      <c r="H412" t="str">
        <f>VLOOKUP($C412,'[1]LKUP PCNDES'!$F$2:$H$12,3,FALSE)</f>
        <v>CH_RES</v>
      </c>
      <c r="I412" t="str">
        <f>VLOOKUP($B412,'[1]LKUP PCNDES'!$C$17:$H$60,4,FALSE)</f>
        <v>NHS North East London ICB</v>
      </c>
      <c r="J412" t="str">
        <f>VLOOKUP($B412,'[1]LKUP PCNDES'!$C$17:$H$60,6,FALSE)</f>
        <v>NEL</v>
      </c>
    </row>
    <row r="413" spans="1:49" x14ac:dyDescent="0.35">
      <c r="A413" t="s">
        <v>648</v>
      </c>
      <c r="B413" t="s">
        <v>651</v>
      </c>
      <c r="C413" t="s">
        <v>1357</v>
      </c>
      <c r="D413" t="s">
        <v>563</v>
      </c>
      <c r="E413" s="2">
        <v>45260</v>
      </c>
      <c r="F413">
        <v>5576</v>
      </c>
      <c r="G413" t="str">
        <f>VLOOKUP($C413,'[1]LKUP PCNDES'!$F$2:$H$12,2,FALSE)</f>
        <v>Number of patients aged 18 years or over, recorded as living in a care home</v>
      </c>
      <c r="H413" t="str">
        <f>VLOOKUP($C413,'[1]LKUP PCNDES'!$F$2:$H$12,3,FALSE)</f>
        <v>CH_RES</v>
      </c>
      <c r="I413" t="str">
        <f>VLOOKUP($B413,'[1]LKUP PCNDES'!$C$17:$H$60,4,FALSE)</f>
        <v>NHS North East London ICB</v>
      </c>
      <c r="J413" t="str">
        <f>VLOOKUP($B413,'[1]LKUP PCNDES'!$C$17:$H$60,6,FALSE)</f>
        <v>NEL</v>
      </c>
    </row>
    <row r="414" spans="1:49" x14ac:dyDescent="0.35">
      <c r="A414" t="s">
        <v>648</v>
      </c>
      <c r="B414" t="s">
        <v>651</v>
      </c>
      <c r="C414" t="s">
        <v>1357</v>
      </c>
      <c r="D414" t="s">
        <v>563</v>
      </c>
      <c r="E414" s="2">
        <v>45291</v>
      </c>
      <c r="F414">
        <v>5726</v>
      </c>
      <c r="G414" t="str">
        <f>VLOOKUP($C414,'[1]LKUP PCNDES'!$F$2:$H$12,2,FALSE)</f>
        <v>Number of patients aged 18 years or over, recorded as living in a care home</v>
      </c>
      <c r="H414" t="str">
        <f>VLOOKUP($C414,'[1]LKUP PCNDES'!$F$2:$H$12,3,FALSE)</f>
        <v>CH_RES</v>
      </c>
      <c r="I414" t="str">
        <f>VLOOKUP($B414,'[1]LKUP PCNDES'!$C$17:$H$60,4,FALSE)</f>
        <v>NHS North East London ICB</v>
      </c>
      <c r="J414" t="str">
        <f>VLOOKUP($B414,'[1]LKUP PCNDES'!$C$17:$H$60,6,FALSE)</f>
        <v>NEL</v>
      </c>
      <c r="S414" s="7" t="s">
        <v>638</v>
      </c>
      <c r="T414" s="7"/>
      <c r="U414" s="7"/>
      <c r="V414" s="7"/>
      <c r="W414" s="7"/>
      <c r="X414" s="7"/>
      <c r="Y414" s="94" t="s">
        <v>648</v>
      </c>
      <c r="Z414" s="7"/>
      <c r="AA414" s="7"/>
    </row>
    <row r="415" spans="1:49" x14ac:dyDescent="0.35">
      <c r="A415" t="s">
        <v>648</v>
      </c>
      <c r="B415" t="s">
        <v>651</v>
      </c>
      <c r="C415" t="s">
        <v>1357</v>
      </c>
      <c r="D415" t="s">
        <v>563</v>
      </c>
      <c r="E415" s="2">
        <v>45322</v>
      </c>
      <c r="F415">
        <v>5812</v>
      </c>
      <c r="G415" t="str">
        <f>VLOOKUP($C415,'[1]LKUP PCNDES'!$F$2:$H$12,2,FALSE)</f>
        <v>Number of patients aged 18 years or over, recorded as living in a care home</v>
      </c>
      <c r="H415" t="str">
        <f>VLOOKUP($C415,'[1]LKUP PCNDES'!$F$2:$H$12,3,FALSE)</f>
        <v>CH_RES</v>
      </c>
      <c r="I415" t="str">
        <f>VLOOKUP($B415,'[1]LKUP PCNDES'!$C$17:$H$60,4,FALSE)</f>
        <v>NHS North East London ICB</v>
      </c>
      <c r="J415" t="str">
        <f>VLOOKUP($B415,'[1]LKUP PCNDES'!$C$17:$H$60,6,FALSE)</f>
        <v>NEL</v>
      </c>
      <c r="S415" s="7" t="s">
        <v>641</v>
      </c>
      <c r="T415" s="7"/>
      <c r="U415" s="7"/>
      <c r="V415" s="7"/>
      <c r="W415" s="7"/>
      <c r="X415" s="7"/>
      <c r="Y415" s="94" t="s">
        <v>564</v>
      </c>
      <c r="Z415" s="7"/>
      <c r="AA415" s="7"/>
    </row>
    <row r="416" spans="1:49" x14ac:dyDescent="0.35">
      <c r="A416" t="s">
        <v>648</v>
      </c>
      <c r="B416" t="s">
        <v>651</v>
      </c>
      <c r="C416" t="s">
        <v>1357</v>
      </c>
      <c r="D416" t="s">
        <v>563</v>
      </c>
      <c r="E416" s="2">
        <v>45351</v>
      </c>
      <c r="F416">
        <v>6021</v>
      </c>
      <c r="G416" t="str">
        <f>VLOOKUP($C416,'[1]LKUP PCNDES'!$F$2:$H$12,2,FALSE)</f>
        <v>Number of patients aged 18 years or over, recorded as living in a care home</v>
      </c>
      <c r="H416" t="str">
        <f>VLOOKUP($C416,'[1]LKUP PCNDES'!$F$2:$H$12,3,FALSE)</f>
        <v>CH_RES</v>
      </c>
      <c r="I416" t="str">
        <f>VLOOKUP($B416,'[1]LKUP PCNDES'!$C$17:$H$60,4,FALSE)</f>
        <v>NHS North East London ICB</v>
      </c>
      <c r="J416" t="str">
        <f>VLOOKUP($B416,'[1]LKUP PCNDES'!$C$17:$H$60,6,FALSE)</f>
        <v>NEL</v>
      </c>
      <c r="S416" s="7" t="s">
        <v>640</v>
      </c>
      <c r="T416" s="7"/>
      <c r="U416" s="7"/>
      <c r="V416" s="7"/>
      <c r="W416" s="7"/>
      <c r="X416" s="7"/>
      <c r="Y416" s="94" t="s">
        <v>1382</v>
      </c>
      <c r="Z416" s="7"/>
      <c r="AA416" s="7"/>
    </row>
    <row r="417" spans="1:49" x14ac:dyDescent="0.35">
      <c r="A417" t="s">
        <v>648</v>
      </c>
      <c r="B417" t="s">
        <v>651</v>
      </c>
      <c r="C417" t="s">
        <v>1357</v>
      </c>
      <c r="D417" t="s">
        <v>563</v>
      </c>
      <c r="E417" s="2">
        <v>45382</v>
      </c>
      <c r="F417">
        <v>6042</v>
      </c>
      <c r="G417" t="str">
        <f>VLOOKUP($C417,'[1]LKUP PCNDES'!$F$2:$H$12,2,FALSE)</f>
        <v>Number of patients aged 18 years or over, recorded as living in a care home</v>
      </c>
      <c r="H417" t="str">
        <f>VLOOKUP($C417,'[1]LKUP PCNDES'!$F$2:$H$12,3,FALSE)</f>
        <v>CH_RES</v>
      </c>
      <c r="I417" t="str">
        <f>VLOOKUP($B417,'[1]LKUP PCNDES'!$C$17:$H$60,4,FALSE)</f>
        <v>NHS North East London ICB</v>
      </c>
      <c r="J417" t="str">
        <f>VLOOKUP($B417,'[1]LKUP PCNDES'!$C$17:$H$60,6,FALSE)</f>
        <v>NEL</v>
      </c>
      <c r="S417" s="7"/>
      <c r="T417" s="7"/>
      <c r="U417" s="7"/>
      <c r="V417" s="7"/>
      <c r="W417" s="7"/>
      <c r="X417" s="7"/>
      <c r="Y417" s="7"/>
      <c r="Z417" s="7"/>
      <c r="AA417" s="7"/>
    </row>
    <row r="418" spans="1:49" x14ac:dyDescent="0.35">
      <c r="A418" t="s">
        <v>648</v>
      </c>
      <c r="B418" t="s">
        <v>651</v>
      </c>
      <c r="C418" t="s">
        <v>33</v>
      </c>
      <c r="D418" t="s">
        <v>700</v>
      </c>
      <c r="E418" s="2">
        <v>45046</v>
      </c>
      <c r="F418">
        <v>1</v>
      </c>
      <c r="G418" t="str">
        <f>VLOOKUP($C418,'[1]LKUP PCNDES'!$F$2:$H$12,2,FALSE)</f>
        <v>Care home residents aged 18 years or over, who had a Personalised Care and Support Plan agreed or reviewed</v>
      </c>
      <c r="H418" t="str">
        <f>VLOOKUP($C418,'[1]LKUP PCNDES'!$F$2:$H$12,3,FALSE)</f>
        <v>PCSP</v>
      </c>
      <c r="I418" t="str">
        <f>VLOOKUP($B418,'[1]LKUP PCNDES'!$C$17:$H$60,4,FALSE)</f>
        <v>NHS North East London ICB</v>
      </c>
      <c r="J418" t="str">
        <f>VLOOKUP($B418,'[1]LKUP PCNDES'!$C$17:$H$60,6,FALSE)</f>
        <v>NEL</v>
      </c>
      <c r="S418" s="7" t="s">
        <v>649</v>
      </c>
      <c r="T418" s="7"/>
      <c r="U418" s="7"/>
      <c r="V418" s="7"/>
      <c r="W418" s="7"/>
      <c r="X418" s="7" t="s">
        <v>642</v>
      </c>
      <c r="Y418" s="7"/>
      <c r="Z418" s="7"/>
      <c r="AA418" s="7"/>
    </row>
    <row r="419" spans="1:49" x14ac:dyDescent="0.35">
      <c r="A419" t="s">
        <v>648</v>
      </c>
      <c r="B419" t="s">
        <v>651</v>
      </c>
      <c r="C419" t="s">
        <v>33</v>
      </c>
      <c r="D419" t="s">
        <v>700</v>
      </c>
      <c r="E419" s="2">
        <v>45077</v>
      </c>
      <c r="F419">
        <v>1</v>
      </c>
      <c r="G419" t="str">
        <f>VLOOKUP($C419,'[1]LKUP PCNDES'!$F$2:$H$12,2,FALSE)</f>
        <v>Care home residents aged 18 years or over, who had a Personalised Care and Support Plan agreed or reviewed</v>
      </c>
      <c r="H419" t="str">
        <f>VLOOKUP($C419,'[1]LKUP PCNDES'!$F$2:$H$12,3,FALSE)</f>
        <v>PCSP</v>
      </c>
      <c r="I419" t="str">
        <f>VLOOKUP($B419,'[1]LKUP PCNDES'!$C$17:$H$60,4,FALSE)</f>
        <v>NHS North East London ICB</v>
      </c>
      <c r="J419" t="str">
        <f>VLOOKUP($B419,'[1]LKUP PCNDES'!$C$17:$H$60,6,FALSE)</f>
        <v>NEL</v>
      </c>
      <c r="S419" s="7" t="s">
        <v>639</v>
      </c>
      <c r="T419" s="9">
        <v>44681</v>
      </c>
      <c r="U419" s="9">
        <v>44712</v>
      </c>
      <c r="V419" s="9">
        <v>44742</v>
      </c>
      <c r="W419" s="9">
        <v>44773</v>
      </c>
      <c r="X419" s="9">
        <v>44804</v>
      </c>
      <c r="Y419" s="9">
        <v>44834</v>
      </c>
      <c r="Z419" s="9">
        <v>44865</v>
      </c>
      <c r="AA419" s="9">
        <v>44895</v>
      </c>
      <c r="AB419" s="9">
        <v>44926</v>
      </c>
      <c r="AC419" s="9">
        <v>44957</v>
      </c>
      <c r="AD419" s="9">
        <v>44985</v>
      </c>
      <c r="AE419" s="9">
        <v>45016</v>
      </c>
      <c r="AF419" s="9">
        <v>45046</v>
      </c>
      <c r="AG419" s="9">
        <v>45077</v>
      </c>
      <c r="AH419" s="9">
        <v>45107</v>
      </c>
      <c r="AI419" s="9">
        <v>45138</v>
      </c>
      <c r="AJ419" s="9">
        <v>45169</v>
      </c>
      <c r="AK419" s="9">
        <v>45199</v>
      </c>
      <c r="AL419" s="9">
        <v>45230</v>
      </c>
      <c r="AM419" s="9">
        <v>45260</v>
      </c>
      <c r="AN419" s="9">
        <v>45291</v>
      </c>
      <c r="AO419" s="9">
        <v>45322</v>
      </c>
      <c r="AP419" s="9">
        <v>45351</v>
      </c>
      <c r="AQ419" s="9">
        <v>45382</v>
      </c>
      <c r="AR419" s="9"/>
      <c r="AS419" s="9"/>
      <c r="AT419" s="9"/>
      <c r="AU419" s="9"/>
      <c r="AV419" s="9"/>
      <c r="AW419" s="9"/>
    </row>
    <row r="420" spans="1:49" x14ac:dyDescent="0.35">
      <c r="A420" t="s">
        <v>648</v>
      </c>
      <c r="B420" t="s">
        <v>651</v>
      </c>
      <c r="C420" t="s">
        <v>33</v>
      </c>
      <c r="D420" t="s">
        <v>700</v>
      </c>
      <c r="E420" s="2">
        <v>45107</v>
      </c>
      <c r="F420">
        <v>1</v>
      </c>
      <c r="G420" t="str">
        <f>VLOOKUP($C420,'[1]LKUP PCNDES'!$F$2:$H$12,2,FALSE)</f>
        <v>Care home residents aged 18 years or over, who had a Personalised Care and Support Plan agreed or reviewed</v>
      </c>
      <c r="H420" t="str">
        <f>VLOOKUP($C420,'[1]LKUP PCNDES'!$F$2:$H$12,3,FALSE)</f>
        <v>PCSP</v>
      </c>
      <c r="I420" t="str">
        <f>VLOOKUP($B420,'[1]LKUP PCNDES'!$C$17:$H$60,4,FALSE)</f>
        <v>NHS North East London ICB</v>
      </c>
      <c r="J420" t="str">
        <f>VLOOKUP($B420,'[1]LKUP PCNDES'!$C$17:$H$60,6,FALSE)</f>
        <v>NEL</v>
      </c>
      <c r="R420" t="s">
        <v>106</v>
      </c>
      <c r="S420" t="s">
        <v>651</v>
      </c>
      <c r="T420" s="177"/>
      <c r="U420" s="177"/>
      <c r="V420" s="177"/>
      <c r="W420" s="177"/>
      <c r="X420" s="177"/>
      <c r="Y420" s="177"/>
      <c r="Z420" s="177"/>
      <c r="AA420" s="177"/>
      <c r="AB420" s="177"/>
      <c r="AC420" s="177"/>
      <c r="AD420" s="177"/>
      <c r="AE420" s="177"/>
      <c r="AF420">
        <f>SUMIFS('PCN DES MetricDATA 23-24'!$F:$F,'PCN DES MetricDATA 23-24'!$B:$B,'PCN DES MetricDATA 23-24'!$S420,'PCN DES MetricDATA 23-24'!$C:$C,'PCN DES MetricDATA 23-24'!$Y$416,'PCN DES MetricDATA 23-24'!$D:$D,'PCN DES MetricDATA 23-24'!$Y$415,'PCN DES MetricDATA 23-24'!$E:$E,'PCN DES MetricDATA 23-24'!AF$164)</f>
        <v>5118</v>
      </c>
      <c r="AG420">
        <f>SUMIFS('PCN DES MetricDATA 23-24'!$F:$F,'PCN DES MetricDATA 23-24'!$B:$B,'PCN DES MetricDATA 23-24'!$S420,'PCN DES MetricDATA 23-24'!$C:$C,'PCN DES MetricDATA 23-24'!$Y$416,'PCN DES MetricDATA 23-24'!$D:$D,'PCN DES MetricDATA 23-24'!$Y$415,'PCN DES MetricDATA 23-24'!$E:$E,'PCN DES MetricDATA 23-24'!AG$164)</f>
        <v>4788</v>
      </c>
      <c r="AH420">
        <f>SUMIFS('PCN DES MetricDATA 23-24'!$F:$F,'PCN DES MetricDATA 23-24'!$B:$B,'PCN DES MetricDATA 23-24'!$S420,'PCN DES MetricDATA 23-24'!$C:$C,'PCN DES MetricDATA 23-24'!$Y$416,'PCN DES MetricDATA 23-24'!$D:$D,'PCN DES MetricDATA 23-24'!$Y$415,'PCN DES MetricDATA 23-24'!$E:$E,'PCN DES MetricDATA 23-24'!AH$164)</f>
        <v>5286</v>
      </c>
      <c r="AI420">
        <f>SUMIFS('PCN DES MetricDATA 23-24'!$F:$F,'PCN DES MetricDATA 23-24'!$B:$B,'PCN DES MetricDATA 23-24'!$S420,'PCN DES MetricDATA 23-24'!$C:$C,'PCN DES MetricDATA 23-24'!$Y$416,'PCN DES MetricDATA 23-24'!$D:$D,'PCN DES MetricDATA 23-24'!$Y$415,'PCN DES MetricDATA 23-24'!$E:$E,'PCN DES MetricDATA 23-24'!AI$164)</f>
        <v>5297</v>
      </c>
      <c r="AJ420">
        <f>SUMIFS('PCN DES MetricDATA 23-24'!$F:$F,'PCN DES MetricDATA 23-24'!$B:$B,'PCN DES MetricDATA 23-24'!$S420,'PCN DES MetricDATA 23-24'!$C:$C,'PCN DES MetricDATA 23-24'!$Y$416,'PCN DES MetricDATA 23-24'!$D:$D,'PCN DES MetricDATA 23-24'!$Y$415,'PCN DES MetricDATA 23-24'!$E:$E,'PCN DES MetricDATA 23-24'!AJ$164)</f>
        <v>5033</v>
      </c>
      <c r="AK420">
        <f>SUMIFS('PCN DES MetricDATA 23-24'!$F:$F,'PCN DES MetricDATA 23-24'!$B:$B,'PCN DES MetricDATA 23-24'!$S420,'PCN DES MetricDATA 23-24'!$C:$C,'PCN DES MetricDATA 23-24'!$Y$416,'PCN DES MetricDATA 23-24'!$D:$D,'PCN DES MetricDATA 23-24'!$Y$415,'PCN DES MetricDATA 23-24'!$E:$E,'PCN DES MetricDATA 23-24'!AK$164)</f>
        <v>5553</v>
      </c>
      <c r="AL420">
        <f>SUMIFS('PCN DES MetricDATA 23-24'!$F:$F,'PCN DES MetricDATA 23-24'!$B:$B,'PCN DES MetricDATA 23-24'!$S420,'PCN DES MetricDATA 23-24'!$C:$C,'PCN DES MetricDATA 23-24'!$Y$416,'PCN DES MetricDATA 23-24'!$D:$D,'PCN DES MetricDATA 23-24'!$Y$415,'PCN DES MetricDATA 23-24'!$E:$E,'PCN DES MetricDATA 23-24'!AL$164)</f>
        <v>5469</v>
      </c>
      <c r="AM420">
        <f>SUMIFS('PCN DES MetricDATA 23-24'!$F:$F,'PCN DES MetricDATA 23-24'!$B:$B,'PCN DES MetricDATA 23-24'!$S420,'PCN DES MetricDATA 23-24'!$C:$C,'PCN DES MetricDATA 23-24'!$Y$416,'PCN DES MetricDATA 23-24'!$D:$D,'PCN DES MetricDATA 23-24'!$Y$415,'PCN DES MetricDATA 23-24'!$E:$E,'PCN DES MetricDATA 23-24'!AM$164)</f>
        <v>5576</v>
      </c>
      <c r="AN420">
        <f>SUMIFS('PCN DES MetricDATA 23-24'!$F:$F,'PCN DES MetricDATA 23-24'!$B:$B,'PCN DES MetricDATA 23-24'!$S420,'PCN DES MetricDATA 23-24'!$C:$C,'PCN DES MetricDATA 23-24'!$Y$416,'PCN DES MetricDATA 23-24'!$D:$D,'PCN DES MetricDATA 23-24'!$Y$415,'PCN DES MetricDATA 23-24'!$E:$E,'PCN DES MetricDATA 23-24'!AN$164)</f>
        <v>5726</v>
      </c>
      <c r="AO420">
        <f>SUMIFS('PCN DES MetricDATA 23-24'!$F:$F,'PCN DES MetricDATA 23-24'!$B:$B,'PCN DES MetricDATA 23-24'!$S420,'PCN DES MetricDATA 23-24'!$C:$C,'PCN DES MetricDATA 23-24'!$Y$416,'PCN DES MetricDATA 23-24'!$D:$D,'PCN DES MetricDATA 23-24'!$Y$415,'PCN DES MetricDATA 23-24'!$E:$E,'PCN DES MetricDATA 23-24'!AO$164)</f>
        <v>5812</v>
      </c>
      <c r="AP420">
        <f>SUMIFS('PCN DES MetricDATA 23-24'!$F:$F,'PCN DES MetricDATA 23-24'!$B:$B,'PCN DES MetricDATA 23-24'!$S420,'PCN DES MetricDATA 23-24'!$C:$C,'PCN DES MetricDATA 23-24'!$Y$416,'PCN DES MetricDATA 23-24'!$D:$D,'PCN DES MetricDATA 23-24'!$Y$415,'PCN DES MetricDATA 23-24'!$E:$E,'PCN DES MetricDATA 23-24'!AP$164)</f>
        <v>6021</v>
      </c>
      <c r="AQ420">
        <f>SUMIFS('PCN DES MetricDATA 23-24'!$F:$F,'PCN DES MetricDATA 23-24'!$B:$B,'PCN DES MetricDATA 23-24'!$S420,'PCN DES MetricDATA 23-24'!$C:$C,'PCN DES MetricDATA 23-24'!$Y$416,'PCN DES MetricDATA 23-24'!$D:$D,'PCN DES MetricDATA 23-24'!$Y$415,'PCN DES MetricDATA 23-24'!$E:$E,'PCN DES MetricDATA 23-24'!AQ$164)</f>
        <v>6042</v>
      </c>
    </row>
    <row r="421" spans="1:49" x14ac:dyDescent="0.35">
      <c r="A421" t="s">
        <v>648</v>
      </c>
      <c r="B421" t="s">
        <v>651</v>
      </c>
      <c r="C421" t="s">
        <v>33</v>
      </c>
      <c r="D421" t="s">
        <v>700</v>
      </c>
      <c r="E421" s="2">
        <v>45138</v>
      </c>
      <c r="F421">
        <v>1</v>
      </c>
      <c r="G421" t="str">
        <f>VLOOKUP($C421,'[1]LKUP PCNDES'!$F$2:$H$12,2,FALSE)</f>
        <v>Care home residents aged 18 years or over, who had a Personalised Care and Support Plan agreed or reviewed</v>
      </c>
      <c r="H421" t="str">
        <f>VLOOKUP($C421,'[1]LKUP PCNDES'!$F$2:$H$12,3,FALSE)</f>
        <v>PCSP</v>
      </c>
      <c r="I421" t="str">
        <f>VLOOKUP($B421,'[1]LKUP PCNDES'!$C$17:$H$60,4,FALSE)</f>
        <v>NHS North East London ICB</v>
      </c>
      <c r="J421" t="str">
        <f>VLOOKUP($B421,'[1]LKUP PCNDES'!$C$17:$H$60,6,FALSE)</f>
        <v>NEL</v>
      </c>
      <c r="R421" t="s">
        <v>108</v>
      </c>
      <c r="S421" t="s">
        <v>652</v>
      </c>
      <c r="T421" s="177"/>
      <c r="U421" s="177"/>
      <c r="V421" s="177"/>
      <c r="W421" s="177"/>
      <c r="X421" s="177"/>
      <c r="Y421" s="177"/>
      <c r="Z421" s="177"/>
      <c r="AA421" s="177"/>
      <c r="AB421" s="177"/>
      <c r="AC421" s="177"/>
      <c r="AD421" s="177"/>
      <c r="AE421" s="177"/>
      <c r="AF421">
        <f>SUMIFS('PCN DES MetricDATA 23-24'!$F:$F,'PCN DES MetricDATA 23-24'!$B:$B,'PCN DES MetricDATA 23-24'!$S421,'PCN DES MetricDATA 23-24'!$C:$C,'PCN DES MetricDATA 23-24'!$Y$416,'PCN DES MetricDATA 23-24'!$D:$D,'PCN DES MetricDATA 23-24'!$Y$415,'PCN DES MetricDATA 23-24'!$E:$E,'PCN DES MetricDATA 23-24'!AF$164)</f>
        <v>5453</v>
      </c>
      <c r="AG421">
        <f>SUMIFS('PCN DES MetricDATA 23-24'!$F:$F,'PCN DES MetricDATA 23-24'!$B:$B,'PCN DES MetricDATA 23-24'!$S421,'PCN DES MetricDATA 23-24'!$C:$C,'PCN DES MetricDATA 23-24'!$Y$416,'PCN DES MetricDATA 23-24'!$D:$D,'PCN DES MetricDATA 23-24'!$Y$415,'PCN DES MetricDATA 23-24'!$E:$E,'PCN DES MetricDATA 23-24'!AG$164)</f>
        <v>5586</v>
      </c>
      <c r="AH421">
        <f>SUMIFS('PCN DES MetricDATA 23-24'!$F:$F,'PCN DES MetricDATA 23-24'!$B:$B,'PCN DES MetricDATA 23-24'!$S421,'PCN DES MetricDATA 23-24'!$C:$C,'PCN DES MetricDATA 23-24'!$Y$416,'PCN DES MetricDATA 23-24'!$D:$D,'PCN DES MetricDATA 23-24'!$Y$415,'PCN DES MetricDATA 23-24'!$E:$E,'PCN DES MetricDATA 23-24'!AH$164)</f>
        <v>5632</v>
      </c>
      <c r="AI421">
        <f>SUMIFS('PCN DES MetricDATA 23-24'!$F:$F,'PCN DES MetricDATA 23-24'!$B:$B,'PCN DES MetricDATA 23-24'!$S421,'PCN DES MetricDATA 23-24'!$C:$C,'PCN DES MetricDATA 23-24'!$Y$416,'PCN DES MetricDATA 23-24'!$D:$D,'PCN DES MetricDATA 23-24'!$Y$415,'PCN DES MetricDATA 23-24'!$E:$E,'PCN DES MetricDATA 23-24'!AI$164)</f>
        <v>5654</v>
      </c>
      <c r="AJ421">
        <f>SUMIFS('PCN DES MetricDATA 23-24'!$F:$F,'PCN DES MetricDATA 23-24'!$B:$B,'PCN DES MetricDATA 23-24'!$S421,'PCN DES MetricDATA 23-24'!$C:$C,'PCN DES MetricDATA 23-24'!$Y$416,'PCN DES MetricDATA 23-24'!$D:$D,'PCN DES MetricDATA 23-24'!$Y$415,'PCN DES MetricDATA 23-24'!$E:$E,'PCN DES MetricDATA 23-24'!AJ$164)</f>
        <v>4737</v>
      </c>
      <c r="AK421">
        <f>SUMIFS('PCN DES MetricDATA 23-24'!$F:$F,'PCN DES MetricDATA 23-24'!$B:$B,'PCN DES MetricDATA 23-24'!$S421,'PCN DES MetricDATA 23-24'!$C:$C,'PCN DES MetricDATA 23-24'!$Y$416,'PCN DES MetricDATA 23-24'!$D:$D,'PCN DES MetricDATA 23-24'!$Y$415,'PCN DES MetricDATA 23-24'!$E:$E,'PCN DES MetricDATA 23-24'!AK$164)</f>
        <v>5759</v>
      </c>
      <c r="AL421">
        <f>SUMIFS('PCN DES MetricDATA 23-24'!$F:$F,'PCN DES MetricDATA 23-24'!$B:$B,'PCN DES MetricDATA 23-24'!$S421,'PCN DES MetricDATA 23-24'!$C:$C,'PCN DES MetricDATA 23-24'!$Y$416,'PCN DES MetricDATA 23-24'!$D:$D,'PCN DES MetricDATA 23-24'!$Y$415,'PCN DES MetricDATA 23-24'!$E:$E,'PCN DES MetricDATA 23-24'!AL$164)</f>
        <v>5431</v>
      </c>
      <c r="AM421">
        <f>SUMIFS('PCN DES MetricDATA 23-24'!$F:$F,'PCN DES MetricDATA 23-24'!$B:$B,'PCN DES MetricDATA 23-24'!$S421,'PCN DES MetricDATA 23-24'!$C:$C,'PCN DES MetricDATA 23-24'!$Y$416,'PCN DES MetricDATA 23-24'!$D:$D,'PCN DES MetricDATA 23-24'!$Y$415,'PCN DES MetricDATA 23-24'!$E:$E,'PCN DES MetricDATA 23-24'!AM$164)</f>
        <v>5411</v>
      </c>
      <c r="AN421">
        <f>SUMIFS('PCN DES MetricDATA 23-24'!$F:$F,'PCN DES MetricDATA 23-24'!$B:$B,'PCN DES MetricDATA 23-24'!$S421,'PCN DES MetricDATA 23-24'!$C:$C,'PCN DES MetricDATA 23-24'!$Y$416,'PCN DES MetricDATA 23-24'!$D:$D,'PCN DES MetricDATA 23-24'!$Y$415,'PCN DES MetricDATA 23-24'!$E:$E,'PCN DES MetricDATA 23-24'!AN$164)</f>
        <v>5433</v>
      </c>
      <c r="AO421">
        <f>SUMIFS('PCN DES MetricDATA 23-24'!$F:$F,'PCN DES MetricDATA 23-24'!$B:$B,'PCN DES MetricDATA 23-24'!$S421,'PCN DES MetricDATA 23-24'!$C:$C,'PCN DES MetricDATA 23-24'!$Y$416,'PCN DES MetricDATA 23-24'!$D:$D,'PCN DES MetricDATA 23-24'!$Y$415,'PCN DES MetricDATA 23-24'!$E:$E,'PCN DES MetricDATA 23-24'!AO$164)</f>
        <v>5443</v>
      </c>
      <c r="AP421">
        <f>SUMIFS('PCN DES MetricDATA 23-24'!$F:$F,'PCN DES MetricDATA 23-24'!$B:$B,'PCN DES MetricDATA 23-24'!$S421,'PCN DES MetricDATA 23-24'!$C:$C,'PCN DES MetricDATA 23-24'!$Y$416,'PCN DES MetricDATA 23-24'!$D:$D,'PCN DES MetricDATA 23-24'!$Y$415,'PCN DES MetricDATA 23-24'!$E:$E,'PCN DES MetricDATA 23-24'!AP$164)</f>
        <v>5525</v>
      </c>
      <c r="AQ421">
        <f>SUMIFS('PCN DES MetricDATA 23-24'!$F:$F,'PCN DES MetricDATA 23-24'!$B:$B,'PCN DES MetricDATA 23-24'!$S421,'PCN DES MetricDATA 23-24'!$C:$C,'PCN DES MetricDATA 23-24'!$Y$416,'PCN DES MetricDATA 23-24'!$D:$D,'PCN DES MetricDATA 23-24'!$Y$415,'PCN DES MetricDATA 23-24'!$E:$E,'PCN DES MetricDATA 23-24'!AQ$164)</f>
        <v>5536</v>
      </c>
    </row>
    <row r="422" spans="1:49" x14ac:dyDescent="0.35">
      <c r="A422" t="s">
        <v>648</v>
      </c>
      <c r="B422" t="s">
        <v>651</v>
      </c>
      <c r="C422" t="s">
        <v>33</v>
      </c>
      <c r="D422" t="s">
        <v>700</v>
      </c>
      <c r="E422" s="2">
        <v>45169</v>
      </c>
      <c r="F422">
        <v>1</v>
      </c>
      <c r="G422" t="str">
        <f>VLOOKUP($C422,'[1]LKUP PCNDES'!$F$2:$H$12,2,FALSE)</f>
        <v>Care home residents aged 18 years or over, who had a Personalised Care and Support Plan agreed or reviewed</v>
      </c>
      <c r="H422" t="str">
        <f>VLOOKUP($C422,'[1]LKUP PCNDES'!$F$2:$H$12,3,FALSE)</f>
        <v>PCSP</v>
      </c>
      <c r="I422" t="str">
        <f>VLOOKUP($B422,'[1]LKUP PCNDES'!$C$17:$H$60,4,FALSE)</f>
        <v>NHS North East London ICB</v>
      </c>
      <c r="J422" t="str">
        <f>VLOOKUP($B422,'[1]LKUP PCNDES'!$C$17:$H$60,6,FALSE)</f>
        <v>NEL</v>
      </c>
      <c r="R422" t="s">
        <v>110</v>
      </c>
      <c r="S422" t="s">
        <v>653</v>
      </c>
      <c r="T422" s="177"/>
      <c r="U422" s="177"/>
      <c r="V422" s="177"/>
      <c r="W422" s="177"/>
      <c r="X422" s="177"/>
      <c r="Y422" s="177"/>
      <c r="Z422" s="177"/>
      <c r="AA422" s="177"/>
      <c r="AB422" s="177"/>
      <c r="AC422" s="177"/>
      <c r="AD422" s="177"/>
      <c r="AE422" s="177"/>
      <c r="AF422">
        <f>SUMIFS('PCN DES MetricDATA 23-24'!$F:$F,'PCN DES MetricDATA 23-24'!$B:$B,'PCN DES MetricDATA 23-24'!$S422,'PCN DES MetricDATA 23-24'!$C:$C,'PCN DES MetricDATA 23-24'!$Y$416,'PCN DES MetricDATA 23-24'!$D:$D,'PCN DES MetricDATA 23-24'!$Y$415,'PCN DES MetricDATA 23-24'!$E:$E,'PCN DES MetricDATA 23-24'!AF$164)</f>
        <v>6179</v>
      </c>
      <c r="AG422">
        <f>SUMIFS('PCN DES MetricDATA 23-24'!$F:$F,'PCN DES MetricDATA 23-24'!$B:$B,'PCN DES MetricDATA 23-24'!$S422,'PCN DES MetricDATA 23-24'!$C:$C,'PCN DES MetricDATA 23-24'!$Y$416,'PCN DES MetricDATA 23-24'!$D:$D,'PCN DES MetricDATA 23-24'!$Y$415,'PCN DES MetricDATA 23-24'!$E:$E,'PCN DES MetricDATA 23-24'!AG$164)</f>
        <v>6196</v>
      </c>
      <c r="AH422">
        <f>SUMIFS('PCN DES MetricDATA 23-24'!$F:$F,'PCN DES MetricDATA 23-24'!$B:$B,'PCN DES MetricDATA 23-24'!$S422,'PCN DES MetricDATA 23-24'!$C:$C,'PCN DES MetricDATA 23-24'!$Y$416,'PCN DES MetricDATA 23-24'!$D:$D,'PCN DES MetricDATA 23-24'!$Y$415,'PCN DES MetricDATA 23-24'!$E:$E,'PCN DES MetricDATA 23-24'!AH$164)</f>
        <v>6326</v>
      </c>
      <c r="AI422">
        <f>SUMIFS('PCN DES MetricDATA 23-24'!$F:$F,'PCN DES MetricDATA 23-24'!$B:$B,'PCN DES MetricDATA 23-24'!$S422,'PCN DES MetricDATA 23-24'!$C:$C,'PCN DES MetricDATA 23-24'!$Y$416,'PCN DES MetricDATA 23-24'!$D:$D,'PCN DES MetricDATA 23-24'!$Y$415,'PCN DES MetricDATA 23-24'!$E:$E,'PCN DES MetricDATA 23-24'!AI$164)</f>
        <v>6399</v>
      </c>
      <c r="AJ422">
        <f>SUMIFS('PCN DES MetricDATA 23-24'!$F:$F,'PCN DES MetricDATA 23-24'!$B:$B,'PCN DES MetricDATA 23-24'!$S422,'PCN DES MetricDATA 23-24'!$C:$C,'PCN DES MetricDATA 23-24'!$Y$416,'PCN DES MetricDATA 23-24'!$D:$D,'PCN DES MetricDATA 23-24'!$Y$415,'PCN DES MetricDATA 23-24'!$E:$E,'PCN DES MetricDATA 23-24'!AJ$164)</f>
        <v>6273</v>
      </c>
      <c r="AK422">
        <f>SUMIFS('PCN DES MetricDATA 23-24'!$F:$F,'PCN DES MetricDATA 23-24'!$B:$B,'PCN DES MetricDATA 23-24'!$S422,'PCN DES MetricDATA 23-24'!$C:$C,'PCN DES MetricDATA 23-24'!$Y$416,'PCN DES MetricDATA 23-24'!$D:$D,'PCN DES MetricDATA 23-24'!$Y$415,'PCN DES MetricDATA 23-24'!$E:$E,'PCN DES MetricDATA 23-24'!AK$164)</f>
        <v>6658</v>
      </c>
      <c r="AL422">
        <f>SUMIFS('PCN DES MetricDATA 23-24'!$F:$F,'PCN DES MetricDATA 23-24'!$B:$B,'PCN DES MetricDATA 23-24'!$S422,'PCN DES MetricDATA 23-24'!$C:$C,'PCN DES MetricDATA 23-24'!$Y$416,'PCN DES MetricDATA 23-24'!$D:$D,'PCN DES MetricDATA 23-24'!$Y$415,'PCN DES MetricDATA 23-24'!$E:$E,'PCN DES MetricDATA 23-24'!AL$164)</f>
        <v>6228</v>
      </c>
      <c r="AM422">
        <f>SUMIFS('PCN DES MetricDATA 23-24'!$F:$F,'PCN DES MetricDATA 23-24'!$B:$B,'PCN DES MetricDATA 23-24'!$S422,'PCN DES MetricDATA 23-24'!$C:$C,'PCN DES MetricDATA 23-24'!$Y$416,'PCN DES MetricDATA 23-24'!$D:$D,'PCN DES MetricDATA 23-24'!$Y$415,'PCN DES MetricDATA 23-24'!$E:$E,'PCN DES MetricDATA 23-24'!AM$164)</f>
        <v>5866</v>
      </c>
      <c r="AN422">
        <f>SUMIFS('PCN DES MetricDATA 23-24'!$F:$F,'PCN DES MetricDATA 23-24'!$B:$B,'PCN DES MetricDATA 23-24'!$S422,'PCN DES MetricDATA 23-24'!$C:$C,'PCN DES MetricDATA 23-24'!$Y$416,'PCN DES MetricDATA 23-24'!$D:$D,'PCN DES MetricDATA 23-24'!$Y$415,'PCN DES MetricDATA 23-24'!$E:$E,'PCN DES MetricDATA 23-24'!AN$164)</f>
        <v>5903</v>
      </c>
      <c r="AO422">
        <f>SUMIFS('PCN DES MetricDATA 23-24'!$F:$F,'PCN DES MetricDATA 23-24'!$B:$B,'PCN DES MetricDATA 23-24'!$S422,'PCN DES MetricDATA 23-24'!$C:$C,'PCN DES MetricDATA 23-24'!$Y$416,'PCN DES MetricDATA 23-24'!$D:$D,'PCN DES MetricDATA 23-24'!$Y$415,'PCN DES MetricDATA 23-24'!$E:$E,'PCN DES MetricDATA 23-24'!AO$164)</f>
        <v>5506</v>
      </c>
      <c r="AP422">
        <f>SUMIFS('PCN DES MetricDATA 23-24'!$F:$F,'PCN DES MetricDATA 23-24'!$B:$B,'PCN DES MetricDATA 23-24'!$S422,'PCN DES MetricDATA 23-24'!$C:$C,'PCN DES MetricDATA 23-24'!$Y$416,'PCN DES MetricDATA 23-24'!$D:$D,'PCN DES MetricDATA 23-24'!$Y$415,'PCN DES MetricDATA 23-24'!$E:$E,'PCN DES MetricDATA 23-24'!AP$164)</f>
        <v>5511</v>
      </c>
      <c r="AQ422">
        <f>SUMIFS('PCN DES MetricDATA 23-24'!$F:$F,'PCN DES MetricDATA 23-24'!$B:$B,'PCN DES MetricDATA 23-24'!$S422,'PCN DES MetricDATA 23-24'!$C:$C,'PCN DES MetricDATA 23-24'!$Y$416,'PCN DES MetricDATA 23-24'!$D:$D,'PCN DES MetricDATA 23-24'!$Y$415,'PCN DES MetricDATA 23-24'!$E:$E,'PCN DES MetricDATA 23-24'!AQ$164)</f>
        <v>6685</v>
      </c>
    </row>
    <row r="423" spans="1:49" x14ac:dyDescent="0.35">
      <c r="A423" t="s">
        <v>648</v>
      </c>
      <c r="B423" t="s">
        <v>651</v>
      </c>
      <c r="C423" t="s">
        <v>33</v>
      </c>
      <c r="D423" t="s">
        <v>700</v>
      </c>
      <c r="E423" s="2">
        <v>45199</v>
      </c>
      <c r="F423">
        <v>1</v>
      </c>
      <c r="G423" t="str">
        <f>VLOOKUP($C423,'[1]LKUP PCNDES'!$F$2:$H$12,2,FALSE)</f>
        <v>Care home residents aged 18 years or over, who had a Personalised Care and Support Plan agreed or reviewed</v>
      </c>
      <c r="H423" t="str">
        <f>VLOOKUP($C423,'[1]LKUP PCNDES'!$F$2:$H$12,3,FALSE)</f>
        <v>PCSP</v>
      </c>
      <c r="I423" t="str">
        <f>VLOOKUP($B423,'[1]LKUP PCNDES'!$C$17:$H$60,4,FALSE)</f>
        <v>NHS North East London ICB</v>
      </c>
      <c r="J423" t="str">
        <f>VLOOKUP($B423,'[1]LKUP PCNDES'!$C$17:$H$60,6,FALSE)</f>
        <v>NEL</v>
      </c>
      <c r="R423" t="s">
        <v>112</v>
      </c>
      <c r="S423" t="s">
        <v>654</v>
      </c>
      <c r="T423" s="177"/>
      <c r="U423" s="177"/>
      <c r="V423" s="177"/>
      <c r="W423" s="177"/>
      <c r="X423" s="177"/>
      <c r="Y423" s="177"/>
      <c r="Z423" s="177"/>
      <c r="AA423" s="177"/>
      <c r="AB423" s="177"/>
      <c r="AC423" s="177"/>
      <c r="AD423" s="177"/>
      <c r="AE423" s="177"/>
      <c r="AF423">
        <f>SUMIFS('PCN DES MetricDATA 23-24'!$F:$F,'PCN DES MetricDATA 23-24'!$B:$B,'PCN DES MetricDATA 23-24'!$S423,'PCN DES MetricDATA 23-24'!$C:$C,'PCN DES MetricDATA 23-24'!$Y$416,'PCN DES MetricDATA 23-24'!$D:$D,'PCN DES MetricDATA 23-24'!$Y$415,'PCN DES MetricDATA 23-24'!$E:$E,'PCN DES MetricDATA 23-24'!AF$164)</f>
        <v>5105</v>
      </c>
      <c r="AG423">
        <f>SUMIFS('PCN DES MetricDATA 23-24'!$F:$F,'PCN DES MetricDATA 23-24'!$B:$B,'PCN DES MetricDATA 23-24'!$S423,'PCN DES MetricDATA 23-24'!$C:$C,'PCN DES MetricDATA 23-24'!$Y$416,'PCN DES MetricDATA 23-24'!$D:$D,'PCN DES MetricDATA 23-24'!$Y$415,'PCN DES MetricDATA 23-24'!$E:$E,'PCN DES MetricDATA 23-24'!AG$164)</f>
        <v>3798</v>
      </c>
      <c r="AH423">
        <f>SUMIFS('PCN DES MetricDATA 23-24'!$F:$F,'PCN DES MetricDATA 23-24'!$B:$B,'PCN DES MetricDATA 23-24'!$S423,'PCN DES MetricDATA 23-24'!$C:$C,'PCN DES MetricDATA 23-24'!$Y$416,'PCN DES MetricDATA 23-24'!$D:$D,'PCN DES MetricDATA 23-24'!$Y$415,'PCN DES MetricDATA 23-24'!$E:$E,'PCN DES MetricDATA 23-24'!AH$164)</f>
        <v>5232</v>
      </c>
      <c r="AI423">
        <f>SUMIFS('PCN DES MetricDATA 23-24'!$F:$F,'PCN DES MetricDATA 23-24'!$B:$B,'PCN DES MetricDATA 23-24'!$S423,'PCN DES MetricDATA 23-24'!$C:$C,'PCN DES MetricDATA 23-24'!$Y$416,'PCN DES MetricDATA 23-24'!$D:$D,'PCN DES MetricDATA 23-24'!$Y$415,'PCN DES MetricDATA 23-24'!$E:$E,'PCN DES MetricDATA 23-24'!AI$164)</f>
        <v>4790</v>
      </c>
      <c r="AJ423">
        <f>SUMIFS('PCN DES MetricDATA 23-24'!$F:$F,'PCN DES MetricDATA 23-24'!$B:$B,'PCN DES MetricDATA 23-24'!$S423,'PCN DES MetricDATA 23-24'!$C:$C,'PCN DES MetricDATA 23-24'!$Y$416,'PCN DES MetricDATA 23-24'!$D:$D,'PCN DES MetricDATA 23-24'!$Y$415,'PCN DES MetricDATA 23-24'!$E:$E,'PCN DES MetricDATA 23-24'!AJ$164)</f>
        <v>5644</v>
      </c>
      <c r="AK423">
        <f>SUMIFS('PCN DES MetricDATA 23-24'!$F:$F,'PCN DES MetricDATA 23-24'!$B:$B,'PCN DES MetricDATA 23-24'!$S423,'PCN DES MetricDATA 23-24'!$C:$C,'PCN DES MetricDATA 23-24'!$Y$416,'PCN DES MetricDATA 23-24'!$D:$D,'PCN DES MetricDATA 23-24'!$Y$415,'PCN DES MetricDATA 23-24'!$E:$E,'PCN DES MetricDATA 23-24'!AK$164)</f>
        <v>5928</v>
      </c>
      <c r="AL423">
        <f>SUMIFS('PCN DES MetricDATA 23-24'!$F:$F,'PCN DES MetricDATA 23-24'!$B:$B,'PCN DES MetricDATA 23-24'!$S423,'PCN DES MetricDATA 23-24'!$C:$C,'PCN DES MetricDATA 23-24'!$Y$416,'PCN DES MetricDATA 23-24'!$D:$D,'PCN DES MetricDATA 23-24'!$Y$415,'PCN DES MetricDATA 23-24'!$E:$E,'PCN DES MetricDATA 23-24'!AL$164)</f>
        <v>5743</v>
      </c>
      <c r="AM423">
        <f>SUMIFS('PCN DES MetricDATA 23-24'!$F:$F,'PCN DES MetricDATA 23-24'!$B:$B,'PCN DES MetricDATA 23-24'!$S423,'PCN DES MetricDATA 23-24'!$C:$C,'PCN DES MetricDATA 23-24'!$Y$416,'PCN DES MetricDATA 23-24'!$D:$D,'PCN DES MetricDATA 23-24'!$Y$415,'PCN DES MetricDATA 23-24'!$E:$E,'PCN DES MetricDATA 23-24'!AM$164)</f>
        <v>5643</v>
      </c>
      <c r="AN423">
        <f>SUMIFS('PCN DES MetricDATA 23-24'!$F:$F,'PCN DES MetricDATA 23-24'!$B:$B,'PCN DES MetricDATA 23-24'!$S423,'PCN DES MetricDATA 23-24'!$C:$C,'PCN DES MetricDATA 23-24'!$Y$416,'PCN DES MetricDATA 23-24'!$D:$D,'PCN DES MetricDATA 23-24'!$Y$415,'PCN DES MetricDATA 23-24'!$E:$E,'PCN DES MetricDATA 23-24'!AN$164)</f>
        <v>5795</v>
      </c>
      <c r="AO423">
        <f>SUMIFS('PCN DES MetricDATA 23-24'!$F:$F,'PCN DES MetricDATA 23-24'!$B:$B,'PCN DES MetricDATA 23-24'!$S423,'PCN DES MetricDATA 23-24'!$C:$C,'PCN DES MetricDATA 23-24'!$Y$416,'PCN DES MetricDATA 23-24'!$D:$D,'PCN DES MetricDATA 23-24'!$Y$415,'PCN DES MetricDATA 23-24'!$E:$E,'PCN DES MetricDATA 23-24'!AO$164)</f>
        <v>5788</v>
      </c>
      <c r="AP423">
        <f>SUMIFS('PCN DES MetricDATA 23-24'!$F:$F,'PCN DES MetricDATA 23-24'!$B:$B,'PCN DES MetricDATA 23-24'!$S423,'PCN DES MetricDATA 23-24'!$C:$C,'PCN DES MetricDATA 23-24'!$Y$416,'PCN DES MetricDATA 23-24'!$D:$D,'PCN DES MetricDATA 23-24'!$Y$415,'PCN DES MetricDATA 23-24'!$E:$E,'PCN DES MetricDATA 23-24'!AP$164)</f>
        <v>5783</v>
      </c>
      <c r="AQ423">
        <f>SUMIFS('PCN DES MetricDATA 23-24'!$F:$F,'PCN DES MetricDATA 23-24'!$B:$B,'PCN DES MetricDATA 23-24'!$S423,'PCN DES MetricDATA 23-24'!$C:$C,'PCN DES MetricDATA 23-24'!$Y$416,'PCN DES MetricDATA 23-24'!$D:$D,'PCN DES MetricDATA 23-24'!$Y$415,'PCN DES MetricDATA 23-24'!$E:$E,'PCN DES MetricDATA 23-24'!AQ$164)</f>
        <v>5871</v>
      </c>
    </row>
    <row r="424" spans="1:49" x14ac:dyDescent="0.35">
      <c r="A424" t="s">
        <v>648</v>
      </c>
      <c r="B424" t="s">
        <v>651</v>
      </c>
      <c r="C424" t="s">
        <v>33</v>
      </c>
      <c r="D424" t="s">
        <v>700</v>
      </c>
      <c r="E424" s="2">
        <v>45230</v>
      </c>
      <c r="F424">
        <v>1</v>
      </c>
      <c r="G424" t="str">
        <f>VLOOKUP($C424,'[1]LKUP PCNDES'!$F$2:$H$12,2,FALSE)</f>
        <v>Care home residents aged 18 years or over, who had a Personalised Care and Support Plan agreed or reviewed</v>
      </c>
      <c r="H424" t="str">
        <f>VLOOKUP($C424,'[1]LKUP PCNDES'!$F$2:$H$12,3,FALSE)</f>
        <v>PCSP</v>
      </c>
      <c r="I424" t="str">
        <f>VLOOKUP($B424,'[1]LKUP PCNDES'!$C$17:$H$60,4,FALSE)</f>
        <v>NHS North East London ICB</v>
      </c>
      <c r="J424" t="str">
        <f>VLOOKUP($B424,'[1]LKUP PCNDES'!$C$17:$H$60,6,FALSE)</f>
        <v>NEL</v>
      </c>
      <c r="R424" t="s">
        <v>114</v>
      </c>
      <c r="S424" t="s">
        <v>656</v>
      </c>
      <c r="T424" s="177"/>
      <c r="U424" s="177"/>
      <c r="V424" s="177"/>
      <c r="W424" s="177"/>
      <c r="X424" s="177"/>
      <c r="Y424" s="177"/>
      <c r="Z424" s="177"/>
      <c r="AA424" s="177"/>
      <c r="AB424" s="177"/>
      <c r="AC424" s="177"/>
      <c r="AD424" s="177"/>
      <c r="AE424" s="177"/>
      <c r="AF424">
        <f>SUMIFS('PCN DES MetricDATA 23-24'!$F:$F,'PCN DES MetricDATA 23-24'!$B:$B,'PCN DES MetricDATA 23-24'!$S424,'PCN DES MetricDATA 23-24'!$C:$C,'PCN DES MetricDATA 23-24'!$Y$416,'PCN DES MetricDATA 23-24'!$D:$D,'PCN DES MetricDATA 23-24'!$Y$415,'PCN DES MetricDATA 23-24'!$E:$E,'PCN DES MetricDATA 23-24'!AF$164)</f>
        <v>7092</v>
      </c>
      <c r="AG424">
        <f>SUMIFS('PCN DES MetricDATA 23-24'!$F:$F,'PCN DES MetricDATA 23-24'!$B:$B,'PCN DES MetricDATA 23-24'!$S424,'PCN DES MetricDATA 23-24'!$C:$C,'PCN DES MetricDATA 23-24'!$Y$416,'PCN DES MetricDATA 23-24'!$D:$D,'PCN DES MetricDATA 23-24'!$Y$415,'PCN DES MetricDATA 23-24'!$E:$E,'PCN DES MetricDATA 23-24'!AG$164)</f>
        <v>6016</v>
      </c>
      <c r="AH424">
        <f>SUMIFS('PCN DES MetricDATA 23-24'!$F:$F,'PCN DES MetricDATA 23-24'!$B:$B,'PCN DES MetricDATA 23-24'!$S424,'PCN DES MetricDATA 23-24'!$C:$C,'PCN DES MetricDATA 23-24'!$Y$416,'PCN DES MetricDATA 23-24'!$D:$D,'PCN DES MetricDATA 23-24'!$Y$415,'PCN DES MetricDATA 23-24'!$E:$E,'PCN DES MetricDATA 23-24'!AH$164)</f>
        <v>7139</v>
      </c>
      <c r="AI424">
        <f>SUMIFS('PCN DES MetricDATA 23-24'!$F:$F,'PCN DES MetricDATA 23-24'!$B:$B,'PCN DES MetricDATA 23-24'!$S424,'PCN DES MetricDATA 23-24'!$C:$C,'PCN DES MetricDATA 23-24'!$Y$416,'PCN DES MetricDATA 23-24'!$D:$D,'PCN DES MetricDATA 23-24'!$Y$415,'PCN DES MetricDATA 23-24'!$E:$E,'PCN DES MetricDATA 23-24'!AI$164)</f>
        <v>6737</v>
      </c>
      <c r="AJ424">
        <f>SUMIFS('PCN DES MetricDATA 23-24'!$F:$F,'PCN DES MetricDATA 23-24'!$B:$B,'PCN DES MetricDATA 23-24'!$S424,'PCN DES MetricDATA 23-24'!$C:$C,'PCN DES MetricDATA 23-24'!$Y$416,'PCN DES MetricDATA 23-24'!$D:$D,'PCN DES MetricDATA 23-24'!$Y$415,'PCN DES MetricDATA 23-24'!$E:$E,'PCN DES MetricDATA 23-24'!AJ$164)</f>
        <v>7200</v>
      </c>
      <c r="AK424">
        <f>SUMIFS('PCN DES MetricDATA 23-24'!$F:$F,'PCN DES MetricDATA 23-24'!$B:$B,'PCN DES MetricDATA 23-24'!$S424,'PCN DES MetricDATA 23-24'!$C:$C,'PCN DES MetricDATA 23-24'!$Y$416,'PCN DES MetricDATA 23-24'!$D:$D,'PCN DES MetricDATA 23-24'!$Y$415,'PCN DES MetricDATA 23-24'!$E:$E,'PCN DES MetricDATA 23-24'!AK$164)</f>
        <v>7399</v>
      </c>
      <c r="AL424">
        <f>SUMIFS('PCN DES MetricDATA 23-24'!$F:$F,'PCN DES MetricDATA 23-24'!$B:$B,'PCN DES MetricDATA 23-24'!$S424,'PCN DES MetricDATA 23-24'!$C:$C,'PCN DES MetricDATA 23-24'!$Y$416,'PCN DES MetricDATA 23-24'!$D:$D,'PCN DES MetricDATA 23-24'!$Y$415,'PCN DES MetricDATA 23-24'!$E:$E,'PCN DES MetricDATA 23-24'!AL$164)</f>
        <v>7104</v>
      </c>
      <c r="AM424">
        <f>SUMIFS('PCN DES MetricDATA 23-24'!$F:$F,'PCN DES MetricDATA 23-24'!$B:$B,'PCN DES MetricDATA 23-24'!$S424,'PCN DES MetricDATA 23-24'!$C:$C,'PCN DES MetricDATA 23-24'!$Y$416,'PCN DES MetricDATA 23-24'!$D:$D,'PCN DES MetricDATA 23-24'!$Y$415,'PCN DES MetricDATA 23-24'!$E:$E,'PCN DES MetricDATA 23-24'!AM$164)</f>
        <v>7088</v>
      </c>
      <c r="AN424">
        <f>SUMIFS('PCN DES MetricDATA 23-24'!$F:$F,'PCN DES MetricDATA 23-24'!$B:$B,'PCN DES MetricDATA 23-24'!$S424,'PCN DES MetricDATA 23-24'!$C:$C,'PCN DES MetricDATA 23-24'!$Y$416,'PCN DES MetricDATA 23-24'!$D:$D,'PCN DES MetricDATA 23-24'!$Y$415,'PCN DES MetricDATA 23-24'!$E:$E,'PCN DES MetricDATA 23-24'!AN$164)</f>
        <v>7150</v>
      </c>
      <c r="AO424">
        <f>SUMIFS('PCN DES MetricDATA 23-24'!$F:$F,'PCN DES MetricDATA 23-24'!$B:$B,'PCN DES MetricDATA 23-24'!$S424,'PCN DES MetricDATA 23-24'!$C:$C,'PCN DES MetricDATA 23-24'!$Y$416,'PCN DES MetricDATA 23-24'!$D:$D,'PCN DES MetricDATA 23-24'!$Y$415,'PCN DES MetricDATA 23-24'!$E:$E,'PCN DES MetricDATA 23-24'!AO$164)</f>
        <v>7142</v>
      </c>
      <c r="AP424">
        <f>SUMIFS('PCN DES MetricDATA 23-24'!$F:$F,'PCN DES MetricDATA 23-24'!$B:$B,'PCN DES MetricDATA 23-24'!$S424,'PCN DES MetricDATA 23-24'!$C:$C,'PCN DES MetricDATA 23-24'!$Y$416,'PCN DES MetricDATA 23-24'!$D:$D,'PCN DES MetricDATA 23-24'!$Y$415,'PCN DES MetricDATA 23-24'!$E:$E,'PCN DES MetricDATA 23-24'!AP$164)</f>
        <v>7117</v>
      </c>
      <c r="AQ424">
        <f>SUMIFS('PCN DES MetricDATA 23-24'!$F:$F,'PCN DES MetricDATA 23-24'!$B:$B,'PCN DES MetricDATA 23-24'!$S424,'PCN DES MetricDATA 23-24'!$C:$C,'PCN DES MetricDATA 23-24'!$Y$416,'PCN DES MetricDATA 23-24'!$D:$D,'PCN DES MetricDATA 23-24'!$Y$415,'PCN DES MetricDATA 23-24'!$E:$E,'PCN DES MetricDATA 23-24'!AQ$164)</f>
        <v>7134</v>
      </c>
    </row>
    <row r="425" spans="1:49" x14ac:dyDescent="0.35">
      <c r="A425" t="s">
        <v>648</v>
      </c>
      <c r="B425" t="s">
        <v>651</v>
      </c>
      <c r="C425" t="s">
        <v>33</v>
      </c>
      <c r="D425" t="s">
        <v>700</v>
      </c>
      <c r="E425" s="2">
        <v>45260</v>
      </c>
      <c r="F425">
        <v>1</v>
      </c>
      <c r="G425" t="str">
        <f>VLOOKUP($C425,'[1]LKUP PCNDES'!$F$2:$H$12,2,FALSE)</f>
        <v>Care home residents aged 18 years or over, who had a Personalised Care and Support Plan agreed or reviewed</v>
      </c>
      <c r="H425" t="str">
        <f>VLOOKUP($C425,'[1]LKUP PCNDES'!$F$2:$H$12,3,FALSE)</f>
        <v>PCSP</v>
      </c>
      <c r="I425" t="str">
        <f>VLOOKUP($B425,'[1]LKUP PCNDES'!$C$17:$H$60,4,FALSE)</f>
        <v>NHS North East London ICB</v>
      </c>
      <c r="J425" t="str">
        <f>VLOOKUP($B425,'[1]LKUP PCNDES'!$C$17:$H$60,6,FALSE)</f>
        <v>NEL</v>
      </c>
      <c r="R425" t="s">
        <v>95</v>
      </c>
      <c r="S425" t="s">
        <v>95</v>
      </c>
      <c r="T425" s="177"/>
      <c r="U425" s="177"/>
      <c r="V425" s="177"/>
      <c r="W425" s="177"/>
      <c r="X425" s="177"/>
      <c r="Y425" s="177"/>
      <c r="Z425" s="177"/>
      <c r="AA425" s="177"/>
      <c r="AB425" s="177"/>
      <c r="AC425" s="177"/>
      <c r="AD425" s="177"/>
      <c r="AE425" s="177"/>
      <c r="AF425">
        <f>SUM(AF420:AF424)</f>
        <v>28947</v>
      </c>
      <c r="AG425">
        <f t="shared" ref="AG425:AQ425" si="65">SUM(AG420:AG424)</f>
        <v>26384</v>
      </c>
      <c r="AH425">
        <f t="shared" si="65"/>
        <v>29615</v>
      </c>
      <c r="AI425">
        <f t="shared" si="65"/>
        <v>28877</v>
      </c>
      <c r="AJ425">
        <f t="shared" si="65"/>
        <v>28887</v>
      </c>
      <c r="AK425">
        <f t="shared" si="65"/>
        <v>31297</v>
      </c>
      <c r="AL425">
        <f t="shared" si="65"/>
        <v>29975</v>
      </c>
      <c r="AM425">
        <f t="shared" si="65"/>
        <v>29584</v>
      </c>
      <c r="AN425">
        <f t="shared" si="65"/>
        <v>30007</v>
      </c>
      <c r="AO425">
        <f t="shared" si="65"/>
        <v>29691</v>
      </c>
      <c r="AP425">
        <f t="shared" si="65"/>
        <v>29957</v>
      </c>
      <c r="AQ425">
        <f t="shared" si="65"/>
        <v>31268</v>
      </c>
    </row>
    <row r="426" spans="1:49" x14ac:dyDescent="0.35">
      <c r="A426" t="s">
        <v>648</v>
      </c>
      <c r="B426" t="s">
        <v>651</v>
      </c>
      <c r="C426" t="s">
        <v>33</v>
      </c>
      <c r="D426" t="s">
        <v>700</v>
      </c>
      <c r="E426" s="2">
        <v>45291</v>
      </c>
      <c r="F426">
        <v>1</v>
      </c>
      <c r="G426" t="str">
        <f>VLOOKUP($C426,'[1]LKUP PCNDES'!$F$2:$H$12,2,FALSE)</f>
        <v>Care home residents aged 18 years or over, who had a Personalised Care and Support Plan agreed or reviewed</v>
      </c>
      <c r="H426" t="str">
        <f>VLOOKUP($C426,'[1]LKUP PCNDES'!$F$2:$H$12,3,FALSE)</f>
        <v>PCSP</v>
      </c>
      <c r="I426" t="str">
        <f>VLOOKUP($B426,'[1]LKUP PCNDES'!$C$17:$H$60,4,FALSE)</f>
        <v>NHS North East London ICB</v>
      </c>
      <c r="J426" t="str">
        <f>VLOOKUP($B426,'[1]LKUP PCNDES'!$C$17:$H$60,6,FALSE)</f>
        <v>NEL</v>
      </c>
      <c r="R426" t="s">
        <v>626</v>
      </c>
      <c r="S426" t="s">
        <v>626</v>
      </c>
      <c r="T426" s="177"/>
      <c r="U426" s="177"/>
      <c r="V426" s="177"/>
      <c r="W426" s="177"/>
      <c r="X426" s="177"/>
      <c r="Y426" s="177"/>
      <c r="Z426" s="177"/>
      <c r="AA426" s="177"/>
      <c r="AB426" s="177"/>
      <c r="AC426" s="177"/>
      <c r="AD426" s="177"/>
      <c r="AE426" s="177"/>
      <c r="AF426">
        <f>SUMIFS('PCN DES MetricDATA 23-24'!$F:$F,'PCN DES MetricDATA 23-24'!$B:$B,'PCN DES MetricDATA 23-24'!$S426,'PCN DES MetricDATA 23-24'!$C:$C,'PCN DES MetricDATA 23-24'!$Y$416,'PCN DES MetricDATA 23-24'!$D:$D,'PCN DES MetricDATA 23-24'!$Y$415,'PCN DES MetricDATA 23-24'!$E:$E,'PCN DES MetricDATA 23-24'!AF$164)</f>
        <v>325218</v>
      </c>
      <c r="AG426">
        <f>SUMIFS('PCN DES MetricDATA 23-24'!$F:$F,'PCN DES MetricDATA 23-24'!$B:$B,'PCN DES MetricDATA 23-24'!$S426,'PCN DES MetricDATA 23-24'!$C:$C,'PCN DES MetricDATA 23-24'!$Y$416,'PCN DES MetricDATA 23-24'!$D:$D,'PCN DES MetricDATA 23-24'!$Y$415,'PCN DES MetricDATA 23-24'!$E:$E,'PCN DES MetricDATA 23-24'!AG$164)</f>
        <v>310244</v>
      </c>
      <c r="AH426">
        <f>SUMIFS('PCN DES MetricDATA 23-24'!$F:$F,'PCN DES MetricDATA 23-24'!$B:$B,'PCN DES MetricDATA 23-24'!$S426,'PCN DES MetricDATA 23-24'!$C:$C,'PCN DES MetricDATA 23-24'!$Y$416,'PCN DES MetricDATA 23-24'!$D:$D,'PCN DES MetricDATA 23-24'!$Y$415,'PCN DES MetricDATA 23-24'!$E:$E,'PCN DES MetricDATA 23-24'!AH$164)</f>
        <v>333948</v>
      </c>
      <c r="AI426">
        <f>SUMIFS('PCN DES MetricDATA 23-24'!$F:$F,'PCN DES MetricDATA 23-24'!$B:$B,'PCN DES MetricDATA 23-24'!$S426,'PCN DES MetricDATA 23-24'!$C:$C,'PCN DES MetricDATA 23-24'!$Y$416,'PCN DES MetricDATA 23-24'!$D:$D,'PCN DES MetricDATA 23-24'!$Y$415,'PCN DES MetricDATA 23-24'!$E:$E,'PCN DES MetricDATA 23-24'!AI$164)</f>
        <v>337981</v>
      </c>
      <c r="AJ426">
        <f>SUMIFS('PCN DES MetricDATA 23-24'!$F:$F,'PCN DES MetricDATA 23-24'!$B:$B,'PCN DES MetricDATA 23-24'!$S426,'PCN DES MetricDATA 23-24'!$C:$C,'PCN DES MetricDATA 23-24'!$Y$416,'PCN DES MetricDATA 23-24'!$D:$D,'PCN DES MetricDATA 23-24'!$Y$415,'PCN DES MetricDATA 23-24'!$E:$E,'PCN DES MetricDATA 23-24'!AJ$164)</f>
        <v>338939</v>
      </c>
      <c r="AK426">
        <f>SUMIFS('PCN DES MetricDATA 23-24'!$F:$F,'PCN DES MetricDATA 23-24'!$B:$B,'PCN DES MetricDATA 23-24'!$S426,'PCN DES MetricDATA 23-24'!$C:$C,'PCN DES MetricDATA 23-24'!$Y$416,'PCN DES MetricDATA 23-24'!$D:$D,'PCN DES MetricDATA 23-24'!$Y$415,'PCN DES MetricDATA 23-24'!$E:$E,'PCN DES MetricDATA 23-24'!AK$164)</f>
        <v>350031</v>
      </c>
      <c r="AL426">
        <f>SUMIFS('PCN DES MetricDATA 23-24'!$F:$F,'PCN DES MetricDATA 23-24'!$B:$B,'PCN DES MetricDATA 23-24'!$S426,'PCN DES MetricDATA 23-24'!$C:$C,'PCN DES MetricDATA 23-24'!$Y$416,'PCN DES MetricDATA 23-24'!$D:$D,'PCN DES MetricDATA 23-24'!$Y$415,'PCN DES MetricDATA 23-24'!$E:$E,'PCN DES MetricDATA 23-24'!AL$164)</f>
        <v>353237</v>
      </c>
      <c r="AM426">
        <f>SUMIFS('PCN DES MetricDATA 23-24'!$F:$F,'PCN DES MetricDATA 23-24'!$B:$B,'PCN DES MetricDATA 23-24'!$S426,'PCN DES MetricDATA 23-24'!$C:$C,'PCN DES MetricDATA 23-24'!$Y$416,'PCN DES MetricDATA 23-24'!$D:$D,'PCN DES MetricDATA 23-24'!$Y$415,'PCN DES MetricDATA 23-24'!$E:$E,'PCN DES MetricDATA 23-24'!AM$164)</f>
        <v>343116</v>
      </c>
      <c r="AN426">
        <f>SUMIFS('PCN DES MetricDATA 23-24'!$F:$F,'PCN DES MetricDATA 23-24'!$B:$B,'PCN DES MetricDATA 23-24'!$S426,'PCN DES MetricDATA 23-24'!$C:$C,'PCN DES MetricDATA 23-24'!$Y$416,'PCN DES MetricDATA 23-24'!$D:$D,'PCN DES MetricDATA 23-24'!$Y$415,'PCN DES MetricDATA 23-24'!$E:$E,'PCN DES MetricDATA 23-24'!AN$164)</f>
        <v>342027</v>
      </c>
      <c r="AO426">
        <f>SUMIFS('PCN DES MetricDATA 23-24'!$F:$F,'PCN DES MetricDATA 23-24'!$B:$B,'PCN DES MetricDATA 23-24'!$S426,'PCN DES MetricDATA 23-24'!$C:$C,'PCN DES MetricDATA 23-24'!$Y$416,'PCN DES MetricDATA 23-24'!$D:$D,'PCN DES MetricDATA 23-24'!$Y$415,'PCN DES MetricDATA 23-24'!$E:$E,'PCN DES MetricDATA 23-24'!AO$164)</f>
        <v>341351</v>
      </c>
      <c r="AP426">
        <f>SUMIFS('PCN DES MetricDATA 23-24'!$F:$F,'PCN DES MetricDATA 23-24'!$B:$B,'PCN DES MetricDATA 23-24'!$S426,'PCN DES MetricDATA 23-24'!$C:$C,'PCN DES MetricDATA 23-24'!$Y$416,'PCN DES MetricDATA 23-24'!$D:$D,'PCN DES MetricDATA 23-24'!$Y$415,'PCN DES MetricDATA 23-24'!$E:$E,'PCN DES MetricDATA 23-24'!AP$164)</f>
        <v>339297</v>
      </c>
      <c r="AQ426">
        <f>SUMIFS('PCN DES MetricDATA 23-24'!$F:$F,'PCN DES MetricDATA 23-24'!$B:$B,'PCN DES MetricDATA 23-24'!$S426,'PCN DES MetricDATA 23-24'!$C:$C,'PCN DES MetricDATA 23-24'!$Y$416,'PCN DES MetricDATA 23-24'!$D:$D,'PCN DES MetricDATA 23-24'!$Y$415,'PCN DES MetricDATA 23-24'!$E:$E,'PCN DES MetricDATA 23-24'!AQ$164)</f>
        <v>345875</v>
      </c>
    </row>
    <row r="427" spans="1:49" x14ac:dyDescent="0.35">
      <c r="A427" t="s">
        <v>648</v>
      </c>
      <c r="B427" t="s">
        <v>651</v>
      </c>
      <c r="C427" t="s">
        <v>33</v>
      </c>
      <c r="D427" t="s">
        <v>700</v>
      </c>
      <c r="E427" s="2">
        <v>45322</v>
      </c>
      <c r="F427">
        <v>1</v>
      </c>
      <c r="G427" t="str">
        <f>VLOOKUP($C427,'[1]LKUP PCNDES'!$F$2:$H$12,2,FALSE)</f>
        <v>Care home residents aged 18 years or over, who had a Personalised Care and Support Plan agreed or reviewed</v>
      </c>
      <c r="H427" t="str">
        <f>VLOOKUP($C427,'[1]LKUP PCNDES'!$F$2:$H$12,3,FALSE)</f>
        <v>PCSP</v>
      </c>
      <c r="I427" t="str">
        <f>VLOOKUP($B427,'[1]LKUP PCNDES'!$C$17:$H$60,4,FALSE)</f>
        <v>NHS North East London ICB</v>
      </c>
      <c r="J427" t="str">
        <f>VLOOKUP($B427,'[1]LKUP PCNDES'!$C$17:$H$60,6,FALSE)</f>
        <v>NEL</v>
      </c>
    </row>
    <row r="428" spans="1:49" x14ac:dyDescent="0.35">
      <c r="A428" t="s">
        <v>648</v>
      </c>
      <c r="B428" t="s">
        <v>651</v>
      </c>
      <c r="C428" t="s">
        <v>33</v>
      </c>
      <c r="D428" t="s">
        <v>700</v>
      </c>
      <c r="E428" s="2">
        <v>45351</v>
      </c>
      <c r="F428">
        <v>1</v>
      </c>
      <c r="G428" t="str">
        <f>VLOOKUP($C428,'[1]LKUP PCNDES'!$F$2:$H$12,2,FALSE)</f>
        <v>Care home residents aged 18 years or over, who had a Personalised Care and Support Plan agreed or reviewed</v>
      </c>
      <c r="H428" t="str">
        <f>VLOOKUP($C428,'[1]LKUP PCNDES'!$F$2:$H$12,3,FALSE)</f>
        <v>PCSP</v>
      </c>
      <c r="I428" t="str">
        <f>VLOOKUP($B428,'[1]LKUP PCNDES'!$C$17:$H$60,4,FALSE)</f>
        <v>NHS North East London ICB</v>
      </c>
      <c r="J428" t="str">
        <f>VLOOKUP($B428,'[1]LKUP PCNDES'!$C$17:$H$60,6,FALSE)</f>
        <v>NEL</v>
      </c>
    </row>
    <row r="429" spans="1:49" x14ac:dyDescent="0.35">
      <c r="A429" t="s">
        <v>648</v>
      </c>
      <c r="B429" t="s">
        <v>651</v>
      </c>
      <c r="C429" t="s">
        <v>33</v>
      </c>
      <c r="D429" t="s">
        <v>700</v>
      </c>
      <c r="E429" s="2">
        <v>45382</v>
      </c>
      <c r="F429">
        <v>1</v>
      </c>
      <c r="G429" t="str">
        <f>VLOOKUP($C429,'[1]LKUP PCNDES'!$F$2:$H$12,2,FALSE)</f>
        <v>Care home residents aged 18 years or over, who had a Personalised Care and Support Plan agreed or reviewed</v>
      </c>
      <c r="H429" t="str">
        <f>VLOOKUP($C429,'[1]LKUP PCNDES'!$F$2:$H$12,3,FALSE)</f>
        <v>PCSP</v>
      </c>
      <c r="I429" t="str">
        <f>VLOOKUP($B429,'[1]LKUP PCNDES'!$C$17:$H$60,4,FALSE)</f>
        <v>NHS North East London ICB</v>
      </c>
      <c r="J429" t="str">
        <f>VLOOKUP($B429,'[1]LKUP PCNDES'!$C$17:$H$60,6,FALSE)</f>
        <v>NEL</v>
      </c>
      <c r="S429" t="s">
        <v>1511</v>
      </c>
      <c r="U429" t="str">
        <f>AB396</f>
        <v>DEM_REG</v>
      </c>
    </row>
    <row r="430" spans="1:49" x14ac:dyDescent="0.35">
      <c r="A430" t="s">
        <v>648</v>
      </c>
      <c r="B430" t="s">
        <v>651</v>
      </c>
      <c r="C430" t="s">
        <v>33</v>
      </c>
      <c r="D430" t="s">
        <v>564</v>
      </c>
      <c r="E430" s="2">
        <v>45046</v>
      </c>
      <c r="F430">
        <v>5116</v>
      </c>
      <c r="G430" t="str">
        <f>VLOOKUP($C430,'[1]LKUP PCNDES'!$F$2:$H$12,2,FALSE)</f>
        <v>Care home residents aged 18 years or over, who had a Personalised Care and Support Plan agreed or reviewed</v>
      </c>
      <c r="H430" t="str">
        <f>VLOOKUP($C430,'[1]LKUP PCNDES'!$F$2:$H$12,3,FALSE)</f>
        <v>PCSP</v>
      </c>
      <c r="I430" t="str">
        <f>VLOOKUP($B430,'[1]LKUP PCNDES'!$C$17:$H$60,4,FALSE)</f>
        <v>NHS North East London ICB</v>
      </c>
      <c r="J430" t="str">
        <f>VLOOKUP($B430,'[1]LKUP PCNDES'!$C$17:$H$60,6,FALSE)</f>
        <v>NEL</v>
      </c>
      <c r="S430" s="7" t="s">
        <v>638</v>
      </c>
      <c r="T430" s="7"/>
      <c r="U430" s="7"/>
      <c r="V430" s="7"/>
      <c r="W430" s="7"/>
      <c r="X430" s="7"/>
      <c r="Y430" s="94" t="s">
        <v>648</v>
      </c>
      <c r="Z430" s="7"/>
      <c r="AA430" s="7"/>
    </row>
    <row r="431" spans="1:49" x14ac:dyDescent="0.35">
      <c r="A431" t="s">
        <v>648</v>
      </c>
      <c r="B431" t="s">
        <v>651</v>
      </c>
      <c r="C431" t="s">
        <v>33</v>
      </c>
      <c r="D431" t="s">
        <v>564</v>
      </c>
      <c r="E431" s="2">
        <v>45077</v>
      </c>
      <c r="F431">
        <v>4786</v>
      </c>
      <c r="G431" t="str">
        <f>VLOOKUP($C431,'[1]LKUP PCNDES'!$F$2:$H$12,2,FALSE)</f>
        <v>Care home residents aged 18 years or over, who had a Personalised Care and Support Plan agreed or reviewed</v>
      </c>
      <c r="H431" t="str">
        <f>VLOOKUP($C431,'[1]LKUP PCNDES'!$F$2:$H$12,3,FALSE)</f>
        <v>PCSP</v>
      </c>
      <c r="I431" t="str">
        <f>VLOOKUP($B431,'[1]LKUP PCNDES'!$C$17:$H$60,4,FALSE)</f>
        <v>NHS North East London ICB</v>
      </c>
      <c r="J431" t="str">
        <f>VLOOKUP($B431,'[1]LKUP PCNDES'!$C$17:$H$60,6,FALSE)</f>
        <v>NEL</v>
      </c>
      <c r="S431" s="7"/>
      <c r="T431" s="7"/>
      <c r="U431" s="7"/>
      <c r="V431" s="7"/>
      <c r="W431" s="7"/>
      <c r="X431" s="7"/>
      <c r="Y431" s="94" t="s">
        <v>659</v>
      </c>
      <c r="Z431" s="204" t="s">
        <v>1391</v>
      </c>
      <c r="AA431" s="7"/>
    </row>
    <row r="432" spans="1:49" x14ac:dyDescent="0.35">
      <c r="A432" t="s">
        <v>648</v>
      </c>
      <c r="B432" t="s">
        <v>651</v>
      </c>
      <c r="C432" t="s">
        <v>33</v>
      </c>
      <c r="D432" t="s">
        <v>564</v>
      </c>
      <c r="E432" s="2">
        <v>45107</v>
      </c>
      <c r="F432">
        <v>5283</v>
      </c>
      <c r="G432" t="str">
        <f>VLOOKUP($C432,'[1]LKUP PCNDES'!$F$2:$H$12,2,FALSE)</f>
        <v>Care home residents aged 18 years or over, who had a Personalised Care and Support Plan agreed or reviewed</v>
      </c>
      <c r="H432" t="str">
        <f>VLOOKUP($C432,'[1]LKUP PCNDES'!$F$2:$H$12,3,FALSE)</f>
        <v>PCSP</v>
      </c>
      <c r="I432" t="str">
        <f>VLOOKUP($B432,'[1]LKUP PCNDES'!$C$17:$H$60,4,FALSE)</f>
        <v>NHS North East London ICB</v>
      </c>
      <c r="J432" t="str">
        <f>VLOOKUP($B432,'[1]LKUP PCNDES'!$C$17:$H$60,6,FALSE)</f>
        <v>NEL</v>
      </c>
      <c r="S432" s="7" t="s">
        <v>640</v>
      </c>
      <c r="T432" s="7"/>
      <c r="U432" s="7"/>
      <c r="V432" s="7"/>
      <c r="W432" s="7"/>
      <c r="X432" s="7"/>
      <c r="Y432" s="94" t="s">
        <v>1382</v>
      </c>
      <c r="Z432" s="7"/>
      <c r="AA432" s="7"/>
    </row>
    <row r="433" spans="1:49" x14ac:dyDescent="0.35">
      <c r="A433" t="s">
        <v>648</v>
      </c>
      <c r="B433" t="s">
        <v>651</v>
      </c>
      <c r="C433" t="s">
        <v>33</v>
      </c>
      <c r="D433" t="s">
        <v>564</v>
      </c>
      <c r="E433" s="2">
        <v>45138</v>
      </c>
      <c r="F433">
        <v>5294</v>
      </c>
      <c r="G433" t="str">
        <f>VLOOKUP($C433,'[1]LKUP PCNDES'!$F$2:$H$12,2,FALSE)</f>
        <v>Care home residents aged 18 years or over, who had a Personalised Care and Support Plan agreed or reviewed</v>
      </c>
      <c r="H433" t="str">
        <f>VLOOKUP($C433,'[1]LKUP PCNDES'!$F$2:$H$12,3,FALSE)</f>
        <v>PCSP</v>
      </c>
      <c r="I433" t="str">
        <f>VLOOKUP($B433,'[1]LKUP PCNDES'!$C$17:$H$60,4,FALSE)</f>
        <v>NHS North East London ICB</v>
      </c>
      <c r="J433" t="str">
        <f>VLOOKUP($B433,'[1]LKUP PCNDES'!$C$17:$H$60,6,FALSE)</f>
        <v>NEL</v>
      </c>
      <c r="S433" s="7"/>
      <c r="T433" s="7"/>
      <c r="U433" s="7"/>
      <c r="V433" s="7"/>
      <c r="W433" s="7"/>
      <c r="X433" s="7"/>
      <c r="Y433" s="7"/>
      <c r="Z433" s="7"/>
      <c r="AA433" s="7"/>
    </row>
    <row r="434" spans="1:49" x14ac:dyDescent="0.35">
      <c r="A434" t="s">
        <v>648</v>
      </c>
      <c r="B434" t="s">
        <v>651</v>
      </c>
      <c r="C434" t="s">
        <v>33</v>
      </c>
      <c r="D434" t="s">
        <v>564</v>
      </c>
      <c r="E434" s="2">
        <v>45169</v>
      </c>
      <c r="F434">
        <v>5030</v>
      </c>
      <c r="G434" t="str">
        <f>VLOOKUP($C434,'[1]LKUP PCNDES'!$F$2:$H$12,2,FALSE)</f>
        <v>Care home residents aged 18 years or over, who had a Personalised Care and Support Plan agreed or reviewed</v>
      </c>
      <c r="H434" t="str">
        <f>VLOOKUP($C434,'[1]LKUP PCNDES'!$F$2:$H$12,3,FALSE)</f>
        <v>PCSP</v>
      </c>
      <c r="I434" t="str">
        <f>VLOOKUP($B434,'[1]LKUP PCNDES'!$C$17:$H$60,4,FALSE)</f>
        <v>NHS North East London ICB</v>
      </c>
      <c r="J434" t="str">
        <f>VLOOKUP($B434,'[1]LKUP PCNDES'!$C$17:$H$60,6,FALSE)</f>
        <v>NEL</v>
      </c>
      <c r="S434" s="7" t="s">
        <v>649</v>
      </c>
      <c r="T434" s="7"/>
      <c r="U434" s="7"/>
      <c r="V434" s="7"/>
      <c r="W434" s="7"/>
      <c r="X434" s="7" t="s">
        <v>642</v>
      </c>
      <c r="Y434" s="7"/>
      <c r="Z434" s="7"/>
      <c r="AA434" s="7"/>
    </row>
    <row r="435" spans="1:49" x14ac:dyDescent="0.35">
      <c r="A435" t="s">
        <v>648</v>
      </c>
      <c r="B435" t="s">
        <v>651</v>
      </c>
      <c r="C435" t="s">
        <v>33</v>
      </c>
      <c r="D435" t="s">
        <v>564</v>
      </c>
      <c r="E435" s="2">
        <v>45199</v>
      </c>
      <c r="F435">
        <v>5551</v>
      </c>
      <c r="G435" t="str">
        <f>VLOOKUP($C435,'[1]LKUP PCNDES'!$F$2:$H$12,2,FALSE)</f>
        <v>Care home residents aged 18 years or over, who had a Personalised Care and Support Plan agreed or reviewed</v>
      </c>
      <c r="H435" t="str">
        <f>VLOOKUP($C435,'[1]LKUP PCNDES'!$F$2:$H$12,3,FALSE)</f>
        <v>PCSP</v>
      </c>
      <c r="I435" t="str">
        <f>VLOOKUP($B435,'[1]LKUP PCNDES'!$C$17:$H$60,4,FALSE)</f>
        <v>NHS North East London ICB</v>
      </c>
      <c r="J435" t="str">
        <f>VLOOKUP($B435,'[1]LKUP PCNDES'!$C$17:$H$60,6,FALSE)</f>
        <v>NEL</v>
      </c>
      <c r="S435" s="7" t="s">
        <v>639</v>
      </c>
      <c r="T435" s="103">
        <v>44681</v>
      </c>
      <c r="U435" s="103">
        <v>44712</v>
      </c>
      <c r="V435" s="103">
        <v>44742</v>
      </c>
      <c r="W435" s="103">
        <v>44773</v>
      </c>
      <c r="X435" s="103">
        <f t="shared" ref="X435:AQ435" si="66">EOMONTH(W435,1)</f>
        <v>44804</v>
      </c>
      <c r="Y435" s="103">
        <f t="shared" si="66"/>
        <v>44834</v>
      </c>
      <c r="Z435" s="103">
        <f t="shared" si="66"/>
        <v>44865</v>
      </c>
      <c r="AA435" s="103">
        <f t="shared" si="66"/>
        <v>44895</v>
      </c>
      <c r="AB435" s="103">
        <f t="shared" si="66"/>
        <v>44926</v>
      </c>
      <c r="AC435" s="103">
        <f t="shared" si="66"/>
        <v>44957</v>
      </c>
      <c r="AD435" s="103">
        <f t="shared" si="66"/>
        <v>44985</v>
      </c>
      <c r="AE435" s="103">
        <f t="shared" si="66"/>
        <v>45016</v>
      </c>
      <c r="AF435" s="103">
        <f t="shared" si="66"/>
        <v>45046</v>
      </c>
      <c r="AG435" s="103">
        <f t="shared" si="66"/>
        <v>45077</v>
      </c>
      <c r="AH435" s="103">
        <f t="shared" si="66"/>
        <v>45107</v>
      </c>
      <c r="AI435" s="103">
        <f t="shared" si="66"/>
        <v>45138</v>
      </c>
      <c r="AJ435" s="103">
        <f t="shared" si="66"/>
        <v>45169</v>
      </c>
      <c r="AK435" s="103">
        <f t="shared" si="66"/>
        <v>45199</v>
      </c>
      <c r="AL435" s="103">
        <f t="shared" si="66"/>
        <v>45230</v>
      </c>
      <c r="AM435" s="103">
        <f t="shared" si="66"/>
        <v>45260</v>
      </c>
      <c r="AN435" s="103">
        <f t="shared" si="66"/>
        <v>45291</v>
      </c>
      <c r="AO435" s="103">
        <f t="shared" si="66"/>
        <v>45322</v>
      </c>
      <c r="AP435" s="103">
        <f t="shared" si="66"/>
        <v>45351</v>
      </c>
      <c r="AQ435" s="103">
        <f t="shared" si="66"/>
        <v>45382</v>
      </c>
      <c r="AR435" s="103"/>
      <c r="AS435" s="103"/>
      <c r="AT435" s="103"/>
      <c r="AU435" s="103"/>
      <c r="AV435" s="103"/>
      <c r="AW435" s="103"/>
    </row>
    <row r="436" spans="1:49" x14ac:dyDescent="0.35">
      <c r="A436" t="s">
        <v>648</v>
      </c>
      <c r="B436" t="s">
        <v>651</v>
      </c>
      <c r="C436" t="s">
        <v>33</v>
      </c>
      <c r="D436" t="s">
        <v>564</v>
      </c>
      <c r="E436" s="2">
        <v>45230</v>
      </c>
      <c r="F436">
        <v>5467</v>
      </c>
      <c r="G436" t="str">
        <f>VLOOKUP($C436,'[1]LKUP PCNDES'!$F$2:$H$12,2,FALSE)</f>
        <v>Care home residents aged 18 years or over, who had a Personalised Care and Support Plan agreed or reviewed</v>
      </c>
      <c r="H436" t="str">
        <f>VLOOKUP($C436,'[1]LKUP PCNDES'!$F$2:$H$12,3,FALSE)</f>
        <v>PCSP</v>
      </c>
      <c r="I436" t="str">
        <f>VLOOKUP($B436,'[1]LKUP PCNDES'!$C$17:$H$60,4,FALSE)</f>
        <v>NHS North East London ICB</v>
      </c>
      <c r="J436" t="str">
        <f>VLOOKUP($B436,'[1]LKUP PCNDES'!$C$17:$H$60,6,FALSE)</f>
        <v>NEL</v>
      </c>
      <c r="R436" t="s">
        <v>106</v>
      </c>
      <c r="S436" t="s">
        <v>651</v>
      </c>
      <c r="T436" s="203"/>
      <c r="U436" s="203"/>
      <c r="V436" s="203"/>
      <c r="W436" s="203"/>
      <c r="X436" s="203"/>
      <c r="Y436" s="203"/>
      <c r="Z436" s="203"/>
      <c r="AA436" s="203"/>
      <c r="AB436" s="203"/>
      <c r="AC436" s="203"/>
      <c r="AD436" s="203"/>
      <c r="AE436" s="203"/>
      <c r="AF436" s="8">
        <f>AF405/AF420</f>
        <v>0.40640875341930444</v>
      </c>
      <c r="AG436" s="8">
        <f t="shared" ref="AG436:AR436" si="67">AG405/AG420</f>
        <v>0.39870509607351712</v>
      </c>
      <c r="AH436" s="8">
        <f t="shared" si="67"/>
        <v>0.40238365493757094</v>
      </c>
      <c r="AI436" s="8">
        <f t="shared" si="67"/>
        <v>0.40513498206532</v>
      </c>
      <c r="AJ436" s="8">
        <f t="shared" si="67"/>
        <v>0.39360222531293465</v>
      </c>
      <c r="AK436" s="8">
        <f t="shared" si="67"/>
        <v>0.38987934449846928</v>
      </c>
      <c r="AL436" s="8">
        <f t="shared" si="67"/>
        <v>0.39294203693545438</v>
      </c>
      <c r="AM436" s="8">
        <f t="shared" si="67"/>
        <v>0.39167862266857961</v>
      </c>
      <c r="AN436" s="8">
        <f t="shared" si="67"/>
        <v>0.38194201886133428</v>
      </c>
      <c r="AO436" s="8">
        <f t="shared" si="67"/>
        <v>0.37904335856847898</v>
      </c>
      <c r="AP436" s="8">
        <f t="shared" si="67"/>
        <v>0.37452250456734759</v>
      </c>
      <c r="AQ436" s="8">
        <f t="shared" si="67"/>
        <v>0.37173121482952665</v>
      </c>
      <c r="AR436" s="8" t="e">
        <f t="shared" si="67"/>
        <v>#DIV/0!</v>
      </c>
      <c r="AS436" s="8"/>
      <c r="AT436" s="8"/>
      <c r="AU436" s="8"/>
      <c r="AV436" s="8"/>
      <c r="AW436" s="8"/>
    </row>
    <row r="437" spans="1:49" x14ac:dyDescent="0.35">
      <c r="A437" t="s">
        <v>648</v>
      </c>
      <c r="B437" t="s">
        <v>651</v>
      </c>
      <c r="C437" t="s">
        <v>33</v>
      </c>
      <c r="D437" t="s">
        <v>564</v>
      </c>
      <c r="E437" s="2">
        <v>45260</v>
      </c>
      <c r="F437">
        <v>5574</v>
      </c>
      <c r="G437" t="str">
        <f>VLOOKUP($C437,'[1]LKUP PCNDES'!$F$2:$H$12,2,FALSE)</f>
        <v>Care home residents aged 18 years or over, who had a Personalised Care and Support Plan agreed or reviewed</v>
      </c>
      <c r="H437" t="str">
        <f>VLOOKUP($C437,'[1]LKUP PCNDES'!$F$2:$H$12,3,FALSE)</f>
        <v>PCSP</v>
      </c>
      <c r="I437" t="str">
        <f>VLOOKUP($B437,'[1]LKUP PCNDES'!$C$17:$H$60,4,FALSE)</f>
        <v>NHS North East London ICB</v>
      </c>
      <c r="J437" t="str">
        <f>VLOOKUP($B437,'[1]LKUP PCNDES'!$C$17:$H$60,6,FALSE)</f>
        <v>NEL</v>
      </c>
      <c r="R437" t="s">
        <v>108</v>
      </c>
      <c r="S437" t="s">
        <v>652</v>
      </c>
      <c r="T437" s="203"/>
      <c r="U437" s="203"/>
      <c r="V437" s="203"/>
      <c r="W437" s="203"/>
      <c r="X437" s="203"/>
      <c r="Y437" s="203"/>
      <c r="Z437" s="203"/>
      <c r="AA437" s="203"/>
      <c r="AB437" s="203"/>
      <c r="AC437" s="203"/>
      <c r="AD437" s="203"/>
      <c r="AE437" s="203"/>
      <c r="AF437" s="8">
        <f t="shared" ref="AF437:AR442" si="68">AF406/AF421</f>
        <v>0.36640381441408398</v>
      </c>
      <c r="AG437" s="8">
        <f t="shared" si="68"/>
        <v>0.36376655925528106</v>
      </c>
      <c r="AH437" s="8">
        <f t="shared" si="68"/>
        <v>0.36452414772727271</v>
      </c>
      <c r="AI437" s="8">
        <f t="shared" si="68"/>
        <v>0.36858860983374603</v>
      </c>
      <c r="AJ437" s="8">
        <f t="shared" si="68"/>
        <v>0.3552881570614313</v>
      </c>
      <c r="AK437" s="8">
        <f t="shared" si="68"/>
        <v>0.36985587775655498</v>
      </c>
      <c r="AL437" s="8">
        <f t="shared" si="68"/>
        <v>0.38703737801509852</v>
      </c>
      <c r="AM437" s="8">
        <f t="shared" si="68"/>
        <v>0.38625023101090372</v>
      </c>
      <c r="AN437" s="8">
        <f t="shared" si="68"/>
        <v>0.37990060739922693</v>
      </c>
      <c r="AO437" s="8">
        <f t="shared" si="68"/>
        <v>0.37718170126768324</v>
      </c>
      <c r="AP437" s="8">
        <f t="shared" si="68"/>
        <v>0.37049773755656107</v>
      </c>
      <c r="AQ437" s="8">
        <f t="shared" si="68"/>
        <v>0.36741329479768786</v>
      </c>
      <c r="AR437" s="8" t="e">
        <f t="shared" si="68"/>
        <v>#DIV/0!</v>
      </c>
      <c r="AS437" s="8"/>
      <c r="AT437" s="8"/>
      <c r="AU437" s="8"/>
      <c r="AV437" s="8"/>
      <c r="AW437" s="8"/>
    </row>
    <row r="438" spans="1:49" x14ac:dyDescent="0.35">
      <c r="A438" t="s">
        <v>648</v>
      </c>
      <c r="B438" t="s">
        <v>651</v>
      </c>
      <c r="C438" t="s">
        <v>33</v>
      </c>
      <c r="D438" t="s">
        <v>564</v>
      </c>
      <c r="E438" s="2">
        <v>45291</v>
      </c>
      <c r="F438">
        <v>5723</v>
      </c>
      <c r="G438" t="str">
        <f>VLOOKUP($C438,'[1]LKUP PCNDES'!$F$2:$H$12,2,FALSE)</f>
        <v>Care home residents aged 18 years or over, who had a Personalised Care and Support Plan agreed or reviewed</v>
      </c>
      <c r="H438" t="str">
        <f>VLOOKUP($C438,'[1]LKUP PCNDES'!$F$2:$H$12,3,FALSE)</f>
        <v>PCSP</v>
      </c>
      <c r="I438" t="str">
        <f>VLOOKUP($B438,'[1]LKUP PCNDES'!$C$17:$H$60,4,FALSE)</f>
        <v>NHS North East London ICB</v>
      </c>
      <c r="J438" t="str">
        <f>VLOOKUP($B438,'[1]LKUP PCNDES'!$C$17:$H$60,6,FALSE)</f>
        <v>NEL</v>
      </c>
      <c r="R438" t="s">
        <v>110</v>
      </c>
      <c r="S438" t="s">
        <v>653</v>
      </c>
      <c r="T438" s="203"/>
      <c r="U438" s="203"/>
      <c r="V438" s="203"/>
      <c r="W438" s="203"/>
      <c r="X438" s="203"/>
      <c r="Y438" s="203"/>
      <c r="Z438" s="203"/>
      <c r="AA438" s="203"/>
      <c r="AB438" s="203"/>
      <c r="AC438" s="203"/>
      <c r="AD438" s="203"/>
      <c r="AE438" s="203"/>
      <c r="AF438" s="8">
        <f t="shared" si="68"/>
        <v>0.39407671144198092</v>
      </c>
      <c r="AG438" s="8">
        <f t="shared" si="68"/>
        <v>0.3907359586830213</v>
      </c>
      <c r="AH438" s="8">
        <f t="shared" si="68"/>
        <v>0.38507745810938981</v>
      </c>
      <c r="AI438" s="8">
        <f t="shared" si="68"/>
        <v>0.38099703078606034</v>
      </c>
      <c r="AJ438" s="8">
        <f t="shared" si="68"/>
        <v>0.3774908337318667</v>
      </c>
      <c r="AK438" s="8">
        <f t="shared" si="68"/>
        <v>0.37638930609792731</v>
      </c>
      <c r="AL438" s="8">
        <f t="shared" si="68"/>
        <v>0.39065510597302505</v>
      </c>
      <c r="AM438" s="8">
        <f t="shared" si="68"/>
        <v>0.39959086259802251</v>
      </c>
      <c r="AN438" s="8">
        <f t="shared" si="68"/>
        <v>0.39285109266474671</v>
      </c>
      <c r="AO438" s="8">
        <f t="shared" si="68"/>
        <v>0.41645477660733743</v>
      </c>
      <c r="AP438" s="8">
        <f t="shared" si="68"/>
        <v>0.40591544184358558</v>
      </c>
      <c r="AQ438" s="8">
        <f t="shared" si="68"/>
        <v>0.42722513089005237</v>
      </c>
      <c r="AR438" s="8" t="e">
        <f t="shared" si="68"/>
        <v>#DIV/0!</v>
      </c>
      <c r="AS438" s="8"/>
      <c r="AT438" s="8"/>
      <c r="AU438" s="8"/>
      <c r="AV438" s="8"/>
      <c r="AW438" s="8"/>
    </row>
    <row r="439" spans="1:49" x14ac:dyDescent="0.35">
      <c r="A439" t="s">
        <v>648</v>
      </c>
      <c r="B439" t="s">
        <v>651</v>
      </c>
      <c r="C439" t="s">
        <v>33</v>
      </c>
      <c r="D439" t="s">
        <v>564</v>
      </c>
      <c r="E439" s="2">
        <v>45322</v>
      </c>
      <c r="F439">
        <v>5811</v>
      </c>
      <c r="G439" t="str">
        <f>VLOOKUP($C439,'[1]LKUP PCNDES'!$F$2:$H$12,2,FALSE)</f>
        <v>Care home residents aged 18 years or over, who had a Personalised Care and Support Plan agreed or reviewed</v>
      </c>
      <c r="H439" t="str">
        <f>VLOOKUP($C439,'[1]LKUP PCNDES'!$F$2:$H$12,3,FALSE)</f>
        <v>PCSP</v>
      </c>
      <c r="I439" t="str">
        <f>VLOOKUP($B439,'[1]LKUP PCNDES'!$C$17:$H$60,4,FALSE)</f>
        <v>NHS North East London ICB</v>
      </c>
      <c r="J439" t="str">
        <f>VLOOKUP($B439,'[1]LKUP PCNDES'!$C$17:$H$60,6,FALSE)</f>
        <v>NEL</v>
      </c>
      <c r="R439" t="s">
        <v>112</v>
      </c>
      <c r="S439" t="s">
        <v>654</v>
      </c>
      <c r="T439" s="203"/>
      <c r="U439" s="203"/>
      <c r="V439" s="203"/>
      <c r="W439" s="203"/>
      <c r="X439" s="203"/>
      <c r="Y439" s="203"/>
      <c r="Z439" s="203"/>
      <c r="AA439" s="203"/>
      <c r="AB439" s="203"/>
      <c r="AC439" s="203"/>
      <c r="AD439" s="203"/>
      <c r="AE439" s="203"/>
      <c r="AF439" s="8">
        <f t="shared" si="68"/>
        <v>0.44015670910871696</v>
      </c>
      <c r="AG439" s="8">
        <f t="shared" si="68"/>
        <v>0.42654028436018959</v>
      </c>
      <c r="AH439" s="8">
        <f t="shared" si="68"/>
        <v>0.43061926605504586</v>
      </c>
      <c r="AI439" s="8">
        <f t="shared" si="68"/>
        <v>0.42964509394572026</v>
      </c>
      <c r="AJ439" s="8">
        <f t="shared" si="68"/>
        <v>0.44578313253012047</v>
      </c>
      <c r="AK439" s="8">
        <f t="shared" si="68"/>
        <v>0.44483805668016196</v>
      </c>
      <c r="AL439" s="8">
        <f t="shared" si="68"/>
        <v>0.45551105693888211</v>
      </c>
      <c r="AM439" s="8">
        <f t="shared" si="68"/>
        <v>0.45171008328903067</v>
      </c>
      <c r="AN439" s="8">
        <f t="shared" si="68"/>
        <v>0.45090595340811046</v>
      </c>
      <c r="AO439" s="8">
        <f t="shared" si="68"/>
        <v>0.44868693849343472</v>
      </c>
      <c r="AP439" s="8">
        <f t="shared" si="68"/>
        <v>0.44872903337368147</v>
      </c>
      <c r="AQ439" s="8">
        <f t="shared" si="68"/>
        <v>0.44694259921648782</v>
      </c>
      <c r="AR439" s="8" t="e">
        <f t="shared" si="68"/>
        <v>#DIV/0!</v>
      </c>
      <c r="AS439" s="8"/>
      <c r="AT439" s="8"/>
      <c r="AU439" s="8"/>
      <c r="AV439" s="8"/>
      <c r="AW439" s="8"/>
    </row>
    <row r="440" spans="1:49" x14ac:dyDescent="0.35">
      <c r="A440" t="s">
        <v>648</v>
      </c>
      <c r="B440" t="s">
        <v>651</v>
      </c>
      <c r="C440" t="s">
        <v>33</v>
      </c>
      <c r="D440" t="s">
        <v>564</v>
      </c>
      <c r="E440" s="2">
        <v>45351</v>
      </c>
      <c r="F440">
        <v>6019</v>
      </c>
      <c r="G440" t="str">
        <f>VLOOKUP($C440,'[1]LKUP PCNDES'!$F$2:$H$12,2,FALSE)</f>
        <v>Care home residents aged 18 years or over, who had a Personalised Care and Support Plan agreed or reviewed</v>
      </c>
      <c r="H440" t="str">
        <f>VLOOKUP($C440,'[1]LKUP PCNDES'!$F$2:$H$12,3,FALSE)</f>
        <v>PCSP</v>
      </c>
      <c r="I440" t="str">
        <f>VLOOKUP($B440,'[1]LKUP PCNDES'!$C$17:$H$60,4,FALSE)</f>
        <v>NHS North East London ICB</v>
      </c>
      <c r="J440" t="str">
        <f>VLOOKUP($B440,'[1]LKUP PCNDES'!$C$17:$H$60,6,FALSE)</f>
        <v>NEL</v>
      </c>
      <c r="R440" t="s">
        <v>114</v>
      </c>
      <c r="S440" t="s">
        <v>656</v>
      </c>
      <c r="T440" s="203"/>
      <c r="U440" s="203"/>
      <c r="V440" s="203"/>
      <c r="W440" s="203"/>
      <c r="X440" s="203"/>
      <c r="Y440" s="203"/>
      <c r="Z440" s="203"/>
      <c r="AA440" s="203"/>
      <c r="AB440" s="203"/>
      <c r="AC440" s="203"/>
      <c r="AD440" s="203"/>
      <c r="AE440" s="203"/>
      <c r="AF440" s="8">
        <f t="shared" si="68"/>
        <v>0.42103778905809364</v>
      </c>
      <c r="AG440" s="8">
        <f t="shared" si="68"/>
        <v>0.41206781914893614</v>
      </c>
      <c r="AH440" s="8">
        <f t="shared" si="68"/>
        <v>0.41560442639025075</v>
      </c>
      <c r="AI440" s="8">
        <f t="shared" si="68"/>
        <v>0.41279501261689178</v>
      </c>
      <c r="AJ440" s="8">
        <f t="shared" si="68"/>
        <v>0.41055555555555556</v>
      </c>
      <c r="AK440" s="8">
        <f t="shared" si="68"/>
        <v>0.40708203811325855</v>
      </c>
      <c r="AL440" s="8">
        <f t="shared" si="68"/>
        <v>0.42539414414414417</v>
      </c>
      <c r="AM440" s="8">
        <f t="shared" si="68"/>
        <v>0.42649548532731379</v>
      </c>
      <c r="AN440" s="8">
        <f t="shared" si="68"/>
        <v>0.42377622377622376</v>
      </c>
      <c r="AO440" s="8">
        <f t="shared" si="68"/>
        <v>0.42215065807896945</v>
      </c>
      <c r="AP440" s="8">
        <f t="shared" si="68"/>
        <v>0.4225094843332865</v>
      </c>
      <c r="AQ440" s="8">
        <f t="shared" si="68"/>
        <v>0.42781048500140173</v>
      </c>
      <c r="AR440" s="8" t="e">
        <f t="shared" si="68"/>
        <v>#DIV/0!</v>
      </c>
      <c r="AS440" s="8"/>
      <c r="AT440" s="8"/>
      <c r="AU440" s="8"/>
      <c r="AV440" s="8"/>
      <c r="AW440" s="8"/>
    </row>
    <row r="441" spans="1:49" x14ac:dyDescent="0.35">
      <c r="A441" t="s">
        <v>648</v>
      </c>
      <c r="B441" t="s">
        <v>651</v>
      </c>
      <c r="C441" t="s">
        <v>33</v>
      </c>
      <c r="D441" t="s">
        <v>564</v>
      </c>
      <c r="E441" s="2">
        <v>45382</v>
      </c>
      <c r="F441">
        <v>6040</v>
      </c>
      <c r="G441" t="str">
        <f>VLOOKUP($C441,'[1]LKUP PCNDES'!$F$2:$H$12,2,FALSE)</f>
        <v>Care home residents aged 18 years or over, who had a Personalised Care and Support Plan agreed or reviewed</v>
      </c>
      <c r="H441" t="str">
        <f>VLOOKUP($C441,'[1]LKUP PCNDES'!$F$2:$H$12,3,FALSE)</f>
        <v>PCSP</v>
      </c>
      <c r="I441" t="str">
        <f>VLOOKUP($B441,'[1]LKUP PCNDES'!$C$17:$H$60,4,FALSE)</f>
        <v>NHS North East London ICB</v>
      </c>
      <c r="J441" t="str">
        <f>VLOOKUP($B441,'[1]LKUP PCNDES'!$C$17:$H$60,6,FALSE)</f>
        <v>NEL</v>
      </c>
      <c r="R441" t="s">
        <v>95</v>
      </c>
      <c r="S441" t="s">
        <v>95</v>
      </c>
      <c r="T441" s="203"/>
      <c r="U441" s="203"/>
      <c r="V441" s="203"/>
      <c r="W441" s="203"/>
      <c r="X441" s="203"/>
      <c r="Y441" s="203"/>
      <c r="Z441" s="203"/>
      <c r="AA441" s="203"/>
      <c r="AB441" s="203"/>
      <c r="AC441" s="203"/>
      <c r="AD441" s="203"/>
      <c r="AE441" s="203"/>
      <c r="AF441" s="8">
        <f t="shared" si="68"/>
        <v>0.4057760735136629</v>
      </c>
      <c r="AG441" s="8">
        <f t="shared" si="68"/>
        <v>0.39649029714978773</v>
      </c>
      <c r="AH441" s="8">
        <f t="shared" si="68"/>
        <v>0.39966233327705553</v>
      </c>
      <c r="AI441" s="8">
        <f t="shared" si="68"/>
        <v>0.3984832219413374</v>
      </c>
      <c r="AJ441" s="8">
        <f t="shared" si="68"/>
        <v>0.39824142347768893</v>
      </c>
      <c r="AK441" s="8">
        <f t="shared" si="68"/>
        <v>0.39780170623382433</v>
      </c>
      <c r="AL441" s="8">
        <f t="shared" si="68"/>
        <v>0.41107589658048371</v>
      </c>
      <c r="AM441" s="8">
        <f t="shared" si="68"/>
        <v>0.4120470524607896</v>
      </c>
      <c r="AN441" s="8">
        <f t="shared" si="68"/>
        <v>0.40700503215916284</v>
      </c>
      <c r="AO441" s="8">
        <f t="shared" si="68"/>
        <v>0.40958539624802126</v>
      </c>
      <c r="AP441" s="8">
        <f t="shared" si="68"/>
        <v>0.40528090262709882</v>
      </c>
      <c r="AQ441" s="8">
        <f t="shared" si="68"/>
        <v>0.4097479851605475</v>
      </c>
      <c r="AR441" s="8" t="e">
        <f t="shared" si="68"/>
        <v>#DIV/0!</v>
      </c>
      <c r="AS441" s="8"/>
      <c r="AT441" s="8"/>
      <c r="AU441" s="8"/>
      <c r="AV441" s="8"/>
      <c r="AW441" s="8"/>
    </row>
    <row r="442" spans="1:49" x14ac:dyDescent="0.35">
      <c r="A442" t="s">
        <v>648</v>
      </c>
      <c r="B442" t="s">
        <v>651</v>
      </c>
      <c r="C442" t="s">
        <v>33</v>
      </c>
      <c r="D442" t="s">
        <v>563</v>
      </c>
      <c r="E442" s="2">
        <v>45046</v>
      </c>
      <c r="F442">
        <v>355</v>
      </c>
      <c r="G442" t="str">
        <f>VLOOKUP($C442,'[1]LKUP PCNDES'!$F$2:$H$12,2,FALSE)</f>
        <v>Care home residents aged 18 years or over, who had a Personalised Care and Support Plan agreed or reviewed</v>
      </c>
      <c r="H442" t="str">
        <f>VLOOKUP($C442,'[1]LKUP PCNDES'!$F$2:$H$12,3,FALSE)</f>
        <v>PCSP</v>
      </c>
      <c r="I442" t="str">
        <f>VLOOKUP($B442,'[1]LKUP PCNDES'!$C$17:$H$60,4,FALSE)</f>
        <v>NHS North East London ICB</v>
      </c>
      <c r="J442" t="str">
        <f>VLOOKUP($B442,'[1]LKUP PCNDES'!$C$17:$H$60,6,FALSE)</f>
        <v>NEL</v>
      </c>
      <c r="R442" t="s">
        <v>626</v>
      </c>
      <c r="S442" t="s">
        <v>626</v>
      </c>
      <c r="T442" s="203"/>
      <c r="U442" s="203"/>
      <c r="V442" s="203"/>
      <c r="W442" s="203"/>
      <c r="X442" s="203"/>
      <c r="Y442" s="203"/>
      <c r="Z442" s="203"/>
      <c r="AA442" s="203"/>
      <c r="AB442" s="203"/>
      <c r="AC442" s="203"/>
      <c r="AD442" s="203"/>
      <c r="AE442" s="203"/>
      <c r="AF442" s="8">
        <f t="shared" si="68"/>
        <v>0.46193630118874107</v>
      </c>
      <c r="AG442" s="8">
        <f t="shared" si="68"/>
        <v>0.46044726086564125</v>
      </c>
      <c r="AH442" s="8">
        <f t="shared" si="68"/>
        <v>0.46128738606010516</v>
      </c>
      <c r="AI442" s="8">
        <f t="shared" si="68"/>
        <v>0.46361777733067833</v>
      </c>
      <c r="AJ442" s="8">
        <f t="shared" si="68"/>
        <v>0.46395074039871481</v>
      </c>
      <c r="AK442" s="8">
        <f t="shared" si="68"/>
        <v>0.46500452817036203</v>
      </c>
      <c r="AL442" s="8">
        <f t="shared" si="68"/>
        <v>0.47100954882982249</v>
      </c>
      <c r="AM442" s="8">
        <f t="shared" si="68"/>
        <v>0.4778879446018256</v>
      </c>
      <c r="AN442" s="8">
        <f t="shared" si="68"/>
        <v>0.47644484207387139</v>
      </c>
      <c r="AO442" s="8">
        <f t="shared" si="68"/>
        <v>0.47587087777683379</v>
      </c>
      <c r="AP442" s="8">
        <f t="shared" si="68"/>
        <v>0.47479936456850486</v>
      </c>
      <c r="AQ442" s="8">
        <f t="shared" si="68"/>
        <v>0.47632237079869894</v>
      </c>
      <c r="AR442" s="8" t="e">
        <f t="shared" si="68"/>
        <v>#DIV/0!</v>
      </c>
      <c r="AS442" s="8"/>
      <c r="AT442" s="8"/>
      <c r="AU442" s="8"/>
      <c r="AV442" s="8"/>
      <c r="AW442" s="8"/>
    </row>
    <row r="443" spans="1:49" x14ac:dyDescent="0.35">
      <c r="A443" t="s">
        <v>648</v>
      </c>
      <c r="B443" t="s">
        <v>651</v>
      </c>
      <c r="C443" t="s">
        <v>33</v>
      </c>
      <c r="D443" t="s">
        <v>563</v>
      </c>
      <c r="E443" s="2">
        <v>45077</v>
      </c>
      <c r="F443">
        <v>525</v>
      </c>
      <c r="G443" t="str">
        <f>VLOOKUP($C443,'[1]LKUP PCNDES'!$F$2:$H$12,2,FALSE)</f>
        <v>Care home residents aged 18 years or over, who had a Personalised Care and Support Plan agreed or reviewed</v>
      </c>
      <c r="H443" t="str">
        <f>VLOOKUP($C443,'[1]LKUP PCNDES'!$F$2:$H$12,3,FALSE)</f>
        <v>PCSP</v>
      </c>
      <c r="I443" t="str">
        <f>VLOOKUP($B443,'[1]LKUP PCNDES'!$C$17:$H$60,4,FALSE)</f>
        <v>NHS North East London ICB</v>
      </c>
      <c r="J443" t="str">
        <f>VLOOKUP($B443,'[1]LKUP PCNDES'!$C$17:$H$60,6,FALSE)</f>
        <v>NEL</v>
      </c>
      <c r="R443" s="11"/>
    </row>
    <row r="444" spans="1:49" x14ac:dyDescent="0.35">
      <c r="A444" t="s">
        <v>648</v>
      </c>
      <c r="B444" t="s">
        <v>651</v>
      </c>
      <c r="C444" t="s">
        <v>33</v>
      </c>
      <c r="D444" t="s">
        <v>563</v>
      </c>
      <c r="E444" s="2">
        <v>45107</v>
      </c>
      <c r="F444">
        <v>665</v>
      </c>
      <c r="G444" t="str">
        <f>VLOOKUP($C444,'[1]LKUP PCNDES'!$F$2:$H$12,2,FALSE)</f>
        <v>Care home residents aged 18 years or over, who had a Personalised Care and Support Plan agreed or reviewed</v>
      </c>
      <c r="H444" t="str">
        <f>VLOOKUP($C444,'[1]LKUP PCNDES'!$F$2:$H$12,3,FALSE)</f>
        <v>PCSP</v>
      </c>
      <c r="I444" t="str">
        <f>VLOOKUP($B444,'[1]LKUP PCNDES'!$C$17:$H$60,4,FALSE)</f>
        <v>NHS North East London ICB</v>
      </c>
      <c r="J444" t="str">
        <f>VLOOKUP($B444,'[1]LKUP PCNDES'!$C$17:$H$60,6,FALSE)</f>
        <v>NEL</v>
      </c>
      <c r="R444" s="97" t="s">
        <v>128</v>
      </c>
      <c r="S444" s="97" t="s">
        <v>129</v>
      </c>
      <c r="T444" s="116">
        <f t="shared" ref="T444:AD444" si="69">EOMONTH(U444,-1)</f>
        <v>45046</v>
      </c>
      <c r="U444" s="116">
        <f t="shared" si="69"/>
        <v>45077</v>
      </c>
      <c r="V444" s="116">
        <f t="shared" si="69"/>
        <v>45107</v>
      </c>
      <c r="W444" s="116">
        <f t="shared" si="69"/>
        <v>45138</v>
      </c>
      <c r="X444" s="116">
        <f t="shared" si="69"/>
        <v>45169</v>
      </c>
      <c r="Y444" s="116">
        <f t="shared" si="69"/>
        <v>45199</v>
      </c>
      <c r="Z444" s="116">
        <f t="shared" si="69"/>
        <v>45230</v>
      </c>
      <c r="AA444" s="116">
        <f t="shared" si="69"/>
        <v>45260</v>
      </c>
      <c r="AB444" s="116">
        <f t="shared" si="69"/>
        <v>45291</v>
      </c>
      <c r="AC444" s="116">
        <f t="shared" si="69"/>
        <v>45322</v>
      </c>
      <c r="AD444" s="116">
        <f t="shared" si="69"/>
        <v>45351</v>
      </c>
      <c r="AE444" s="116">
        <f>EOMONTH(AF444,-1)</f>
        <v>45382</v>
      </c>
      <c r="AF444" s="116">
        <f>EOMONTH('[1]Instructions and bed numbers'!$E$1,0)</f>
        <v>45412</v>
      </c>
      <c r="AG444" s="11" t="s">
        <v>130</v>
      </c>
    </row>
    <row r="445" spans="1:49" x14ac:dyDescent="0.35">
      <c r="A445" t="s">
        <v>648</v>
      </c>
      <c r="B445" t="s">
        <v>651</v>
      </c>
      <c r="C445" t="s">
        <v>33</v>
      </c>
      <c r="D445" t="s">
        <v>563</v>
      </c>
      <c r="E445" s="2">
        <v>45138</v>
      </c>
      <c r="F445">
        <v>787</v>
      </c>
      <c r="G445" t="str">
        <f>VLOOKUP($C445,'[1]LKUP PCNDES'!$F$2:$H$12,2,FALSE)</f>
        <v>Care home residents aged 18 years or over, who had a Personalised Care and Support Plan agreed or reviewed</v>
      </c>
      <c r="H445" t="str">
        <f>VLOOKUP($C445,'[1]LKUP PCNDES'!$F$2:$H$12,3,FALSE)</f>
        <v>PCSP</v>
      </c>
      <c r="I445" t="str">
        <f>VLOOKUP($B445,'[1]LKUP PCNDES'!$C$17:$H$60,4,FALSE)</f>
        <v>NHS North East London ICB</v>
      </c>
      <c r="J445" t="str">
        <f>VLOOKUP($B445,'[1]LKUP PCNDES'!$C$17:$H$60,6,FALSE)</f>
        <v>NEL</v>
      </c>
      <c r="S445" s="97" t="s">
        <v>106</v>
      </c>
      <c r="T445" s="141">
        <f>INDEX($R$435:$AX$442,MATCH($S445,$R$435:$R$442,0),MATCH(T$49,$R$435:$AX$435,0))</f>
        <v>0.40640875341930444</v>
      </c>
      <c r="U445" s="141">
        <f t="shared" ref="U445:AF445" si="70">INDEX($R$435:$AX$442,MATCH($S445,$R$435:$R$442,0),MATCH(U$49,$R$435:$AX$435,0))</f>
        <v>0.39870509607351712</v>
      </c>
      <c r="V445" s="141">
        <f t="shared" si="70"/>
        <v>0.40238365493757094</v>
      </c>
      <c r="W445" s="141">
        <f t="shared" si="70"/>
        <v>0.40513498206532</v>
      </c>
      <c r="X445" s="141">
        <f t="shared" si="70"/>
        <v>0.39360222531293465</v>
      </c>
      <c r="Y445" s="141">
        <f t="shared" si="70"/>
        <v>0.38987934449846928</v>
      </c>
      <c r="Z445" s="141">
        <f t="shared" si="70"/>
        <v>0.39294203693545438</v>
      </c>
      <c r="AA445" s="141">
        <f t="shared" si="70"/>
        <v>0.39167862266857961</v>
      </c>
      <c r="AB445" s="141">
        <f t="shared" si="70"/>
        <v>0.38194201886133428</v>
      </c>
      <c r="AC445" s="141">
        <f t="shared" si="70"/>
        <v>0.37904335856847898</v>
      </c>
      <c r="AD445" s="141">
        <f t="shared" si="70"/>
        <v>0.37452250456734759</v>
      </c>
      <c r="AE445" s="141">
        <f t="shared" si="70"/>
        <v>0.37173121482952665</v>
      </c>
      <c r="AF445" s="141" t="e">
        <f t="shared" si="70"/>
        <v>#N/A</v>
      </c>
    </row>
    <row r="446" spans="1:49" x14ac:dyDescent="0.35">
      <c r="A446" t="s">
        <v>648</v>
      </c>
      <c r="B446" t="s">
        <v>651</v>
      </c>
      <c r="C446" t="s">
        <v>33</v>
      </c>
      <c r="D446" t="s">
        <v>563</v>
      </c>
      <c r="E446" s="2">
        <v>45169</v>
      </c>
      <c r="F446">
        <v>948</v>
      </c>
      <c r="G446" t="str">
        <f>VLOOKUP($C446,'[1]LKUP PCNDES'!$F$2:$H$12,2,FALSE)</f>
        <v>Care home residents aged 18 years or over, who had a Personalised Care and Support Plan agreed or reviewed</v>
      </c>
      <c r="H446" t="str">
        <f>VLOOKUP($C446,'[1]LKUP PCNDES'!$F$2:$H$12,3,FALSE)</f>
        <v>PCSP</v>
      </c>
      <c r="I446" t="str">
        <f>VLOOKUP($B446,'[1]LKUP PCNDES'!$C$17:$H$60,4,FALSE)</f>
        <v>NHS North East London ICB</v>
      </c>
      <c r="J446" t="str">
        <f>VLOOKUP($B446,'[1]LKUP PCNDES'!$C$17:$H$60,6,FALSE)</f>
        <v>NEL</v>
      </c>
      <c r="S446" s="97" t="s">
        <v>108</v>
      </c>
      <c r="T446" s="141">
        <f t="shared" ref="T446:AF451" si="71">INDEX($R$435:$AX$442,MATCH($S446,$R$435:$R$442,0),MATCH(T$49,$R$435:$AX$435,0))</f>
        <v>0.36640381441408398</v>
      </c>
      <c r="U446" s="141">
        <f t="shared" si="71"/>
        <v>0.36376655925528106</v>
      </c>
      <c r="V446" s="141">
        <f t="shared" si="71"/>
        <v>0.36452414772727271</v>
      </c>
      <c r="W446" s="141">
        <f t="shared" si="71"/>
        <v>0.36858860983374603</v>
      </c>
      <c r="X446" s="141">
        <f t="shared" si="71"/>
        <v>0.3552881570614313</v>
      </c>
      <c r="Y446" s="141">
        <f t="shared" si="71"/>
        <v>0.36985587775655498</v>
      </c>
      <c r="Z446" s="141">
        <f t="shared" si="71"/>
        <v>0.38703737801509852</v>
      </c>
      <c r="AA446" s="141">
        <f t="shared" si="71"/>
        <v>0.38625023101090372</v>
      </c>
      <c r="AB446" s="141">
        <f t="shared" si="71"/>
        <v>0.37990060739922693</v>
      </c>
      <c r="AC446" s="141">
        <f t="shared" si="71"/>
        <v>0.37718170126768324</v>
      </c>
      <c r="AD446" s="141">
        <f t="shared" si="71"/>
        <v>0.37049773755656107</v>
      </c>
      <c r="AE446" s="141">
        <f t="shared" si="71"/>
        <v>0.36741329479768786</v>
      </c>
      <c r="AF446" s="141" t="e">
        <f t="shared" si="71"/>
        <v>#N/A</v>
      </c>
    </row>
    <row r="447" spans="1:49" x14ac:dyDescent="0.35">
      <c r="A447" t="s">
        <v>648</v>
      </c>
      <c r="B447" t="s">
        <v>651</v>
      </c>
      <c r="C447" t="s">
        <v>33</v>
      </c>
      <c r="D447" t="s">
        <v>563</v>
      </c>
      <c r="E447" s="2">
        <v>45199</v>
      </c>
      <c r="F447">
        <v>1130</v>
      </c>
      <c r="G447" t="str">
        <f>VLOOKUP($C447,'[1]LKUP PCNDES'!$F$2:$H$12,2,FALSE)</f>
        <v>Care home residents aged 18 years or over, who had a Personalised Care and Support Plan agreed or reviewed</v>
      </c>
      <c r="H447" t="str">
        <f>VLOOKUP($C447,'[1]LKUP PCNDES'!$F$2:$H$12,3,FALSE)</f>
        <v>PCSP</v>
      </c>
      <c r="I447" t="str">
        <f>VLOOKUP($B447,'[1]LKUP PCNDES'!$C$17:$H$60,4,FALSE)</f>
        <v>NHS North East London ICB</v>
      </c>
      <c r="J447" t="str">
        <f>VLOOKUP($B447,'[1]LKUP PCNDES'!$C$17:$H$60,6,FALSE)</f>
        <v>NEL</v>
      </c>
      <c r="S447" s="97" t="s">
        <v>110</v>
      </c>
      <c r="T447" s="141">
        <f t="shared" si="71"/>
        <v>0.39407671144198092</v>
      </c>
      <c r="U447" s="141">
        <f t="shared" si="71"/>
        <v>0.3907359586830213</v>
      </c>
      <c r="V447" s="141">
        <f t="shared" si="71"/>
        <v>0.38507745810938981</v>
      </c>
      <c r="W447" s="141">
        <f t="shared" si="71"/>
        <v>0.38099703078606034</v>
      </c>
      <c r="X447" s="141">
        <f t="shared" si="71"/>
        <v>0.3774908337318667</v>
      </c>
      <c r="Y447" s="141">
        <f t="shared" si="71"/>
        <v>0.37638930609792731</v>
      </c>
      <c r="Z447" s="141">
        <f t="shared" si="71"/>
        <v>0.39065510597302505</v>
      </c>
      <c r="AA447" s="141">
        <f t="shared" si="71"/>
        <v>0.39959086259802251</v>
      </c>
      <c r="AB447" s="141">
        <f t="shared" si="71"/>
        <v>0.39285109266474671</v>
      </c>
      <c r="AC447" s="141">
        <f t="shared" si="71"/>
        <v>0.41645477660733743</v>
      </c>
      <c r="AD447" s="141">
        <f t="shared" si="71"/>
        <v>0.40591544184358558</v>
      </c>
      <c r="AE447" s="141">
        <f t="shared" si="71"/>
        <v>0.42722513089005237</v>
      </c>
      <c r="AF447" s="141" t="e">
        <f t="shared" si="71"/>
        <v>#N/A</v>
      </c>
    </row>
    <row r="448" spans="1:49" x14ac:dyDescent="0.35">
      <c r="A448" t="s">
        <v>648</v>
      </c>
      <c r="B448" t="s">
        <v>651</v>
      </c>
      <c r="C448" t="s">
        <v>33</v>
      </c>
      <c r="D448" t="s">
        <v>563</v>
      </c>
      <c r="E448" s="2">
        <v>45230</v>
      </c>
      <c r="F448">
        <v>1291</v>
      </c>
      <c r="G448" t="str">
        <f>VLOOKUP($C448,'[1]LKUP PCNDES'!$F$2:$H$12,2,FALSE)</f>
        <v>Care home residents aged 18 years or over, who had a Personalised Care and Support Plan agreed or reviewed</v>
      </c>
      <c r="H448" t="str">
        <f>VLOOKUP($C448,'[1]LKUP PCNDES'!$F$2:$H$12,3,FALSE)</f>
        <v>PCSP</v>
      </c>
      <c r="I448" t="str">
        <f>VLOOKUP($B448,'[1]LKUP PCNDES'!$C$17:$H$60,4,FALSE)</f>
        <v>NHS North East London ICB</v>
      </c>
      <c r="J448" t="str">
        <f>VLOOKUP($B448,'[1]LKUP PCNDES'!$C$17:$H$60,6,FALSE)</f>
        <v>NEL</v>
      </c>
      <c r="S448" s="97" t="s">
        <v>112</v>
      </c>
      <c r="T448" s="141">
        <f t="shared" si="71"/>
        <v>0.44015670910871696</v>
      </c>
      <c r="U448" s="141">
        <f t="shared" si="71"/>
        <v>0.42654028436018959</v>
      </c>
      <c r="V448" s="141">
        <f t="shared" si="71"/>
        <v>0.43061926605504586</v>
      </c>
      <c r="W448" s="141">
        <f t="shared" si="71"/>
        <v>0.42964509394572026</v>
      </c>
      <c r="X448" s="141">
        <f t="shared" si="71"/>
        <v>0.44578313253012047</v>
      </c>
      <c r="Y448" s="141">
        <f t="shared" si="71"/>
        <v>0.44483805668016196</v>
      </c>
      <c r="Z448" s="141">
        <f t="shared" si="71"/>
        <v>0.45551105693888211</v>
      </c>
      <c r="AA448" s="141">
        <f t="shared" si="71"/>
        <v>0.45171008328903067</v>
      </c>
      <c r="AB448" s="141">
        <f t="shared" si="71"/>
        <v>0.45090595340811046</v>
      </c>
      <c r="AC448" s="141">
        <f t="shared" si="71"/>
        <v>0.44868693849343472</v>
      </c>
      <c r="AD448" s="141">
        <f t="shared" si="71"/>
        <v>0.44872903337368147</v>
      </c>
      <c r="AE448" s="141">
        <f t="shared" si="71"/>
        <v>0.44694259921648782</v>
      </c>
      <c r="AF448" s="141" t="e">
        <f t="shared" si="71"/>
        <v>#N/A</v>
      </c>
    </row>
    <row r="449" spans="1:32" x14ac:dyDescent="0.35">
      <c r="A449" t="s">
        <v>648</v>
      </c>
      <c r="B449" t="s">
        <v>651</v>
      </c>
      <c r="C449" t="s">
        <v>33</v>
      </c>
      <c r="D449" t="s">
        <v>563</v>
      </c>
      <c r="E449" s="2">
        <v>45260</v>
      </c>
      <c r="F449">
        <v>1395</v>
      </c>
      <c r="G449" t="str">
        <f>VLOOKUP($C449,'[1]LKUP PCNDES'!$F$2:$H$12,2,FALSE)</f>
        <v>Care home residents aged 18 years or over, who had a Personalised Care and Support Plan agreed or reviewed</v>
      </c>
      <c r="H449" t="str">
        <f>VLOOKUP($C449,'[1]LKUP PCNDES'!$F$2:$H$12,3,FALSE)</f>
        <v>PCSP</v>
      </c>
      <c r="I449" t="str">
        <f>VLOOKUP($B449,'[1]LKUP PCNDES'!$C$17:$H$60,4,FALSE)</f>
        <v>NHS North East London ICB</v>
      </c>
      <c r="J449" t="str">
        <f>VLOOKUP($B449,'[1]LKUP PCNDES'!$C$17:$H$60,6,FALSE)</f>
        <v>NEL</v>
      </c>
      <c r="S449" s="97" t="s">
        <v>114</v>
      </c>
      <c r="T449" s="141">
        <f t="shared" si="71"/>
        <v>0.42103778905809364</v>
      </c>
      <c r="U449" s="141">
        <f t="shared" si="71"/>
        <v>0.41206781914893614</v>
      </c>
      <c r="V449" s="141">
        <f t="shared" si="71"/>
        <v>0.41560442639025075</v>
      </c>
      <c r="W449" s="141">
        <f t="shared" si="71"/>
        <v>0.41279501261689178</v>
      </c>
      <c r="X449" s="141">
        <f t="shared" si="71"/>
        <v>0.41055555555555556</v>
      </c>
      <c r="Y449" s="141">
        <f t="shared" si="71"/>
        <v>0.40708203811325855</v>
      </c>
      <c r="Z449" s="141">
        <f t="shared" si="71"/>
        <v>0.42539414414414417</v>
      </c>
      <c r="AA449" s="141">
        <f t="shared" si="71"/>
        <v>0.42649548532731379</v>
      </c>
      <c r="AB449" s="141">
        <f t="shared" si="71"/>
        <v>0.42377622377622376</v>
      </c>
      <c r="AC449" s="141">
        <f t="shared" si="71"/>
        <v>0.42215065807896945</v>
      </c>
      <c r="AD449" s="141">
        <f t="shared" si="71"/>
        <v>0.4225094843332865</v>
      </c>
      <c r="AE449" s="141">
        <f t="shared" si="71"/>
        <v>0.42781048500140173</v>
      </c>
      <c r="AF449" s="141" t="e">
        <f t="shared" si="71"/>
        <v>#N/A</v>
      </c>
    </row>
    <row r="450" spans="1:32" x14ac:dyDescent="0.35">
      <c r="A450" t="s">
        <v>648</v>
      </c>
      <c r="B450" t="s">
        <v>651</v>
      </c>
      <c r="C450" t="s">
        <v>33</v>
      </c>
      <c r="D450" t="s">
        <v>563</v>
      </c>
      <c r="E450" s="2">
        <v>45291</v>
      </c>
      <c r="F450">
        <v>2000</v>
      </c>
      <c r="G450" t="str">
        <f>VLOOKUP($C450,'[1]LKUP PCNDES'!$F$2:$H$12,2,FALSE)</f>
        <v>Care home residents aged 18 years or over, who had a Personalised Care and Support Plan agreed or reviewed</v>
      </c>
      <c r="H450" t="str">
        <f>VLOOKUP($C450,'[1]LKUP PCNDES'!$F$2:$H$12,3,FALSE)</f>
        <v>PCSP</v>
      </c>
      <c r="I450" t="str">
        <f>VLOOKUP($B450,'[1]LKUP PCNDES'!$C$17:$H$60,4,FALSE)</f>
        <v>NHS North East London ICB</v>
      </c>
      <c r="J450" t="str">
        <f>VLOOKUP($B450,'[1]LKUP PCNDES'!$C$17:$H$60,6,FALSE)</f>
        <v>NEL</v>
      </c>
      <c r="S450" s="97" t="s">
        <v>95</v>
      </c>
      <c r="T450" s="141">
        <f t="shared" si="71"/>
        <v>0.4057760735136629</v>
      </c>
      <c r="U450" s="141">
        <f t="shared" si="71"/>
        <v>0.39649029714978773</v>
      </c>
      <c r="V450" s="141">
        <f t="shared" si="71"/>
        <v>0.39966233327705553</v>
      </c>
      <c r="W450" s="141">
        <f t="shared" si="71"/>
        <v>0.3984832219413374</v>
      </c>
      <c r="X450" s="141">
        <f t="shared" si="71"/>
        <v>0.39824142347768893</v>
      </c>
      <c r="Y450" s="141">
        <f t="shared" si="71"/>
        <v>0.39780170623382433</v>
      </c>
      <c r="Z450" s="141">
        <f t="shared" si="71"/>
        <v>0.41107589658048371</v>
      </c>
      <c r="AA450" s="141">
        <f t="shared" si="71"/>
        <v>0.4120470524607896</v>
      </c>
      <c r="AB450" s="141">
        <f t="shared" si="71"/>
        <v>0.40700503215916284</v>
      </c>
      <c r="AC450" s="141">
        <f t="shared" si="71"/>
        <v>0.40958539624802126</v>
      </c>
      <c r="AD450" s="141">
        <f t="shared" si="71"/>
        <v>0.40528090262709882</v>
      </c>
      <c r="AE450" s="141">
        <f t="shared" si="71"/>
        <v>0.4097479851605475</v>
      </c>
      <c r="AF450" s="141" t="e">
        <f t="shared" si="71"/>
        <v>#N/A</v>
      </c>
    </row>
    <row r="451" spans="1:32" x14ac:dyDescent="0.35">
      <c r="A451" t="s">
        <v>648</v>
      </c>
      <c r="B451" t="s">
        <v>651</v>
      </c>
      <c r="C451" t="s">
        <v>33</v>
      </c>
      <c r="D451" t="s">
        <v>563</v>
      </c>
      <c r="E451" s="2">
        <v>45322</v>
      </c>
      <c r="F451">
        <v>2605</v>
      </c>
      <c r="G451" t="str">
        <f>VLOOKUP($C451,'[1]LKUP PCNDES'!$F$2:$H$12,2,FALSE)</f>
        <v>Care home residents aged 18 years or over, who had a Personalised Care and Support Plan agreed or reviewed</v>
      </c>
      <c r="H451" t="str">
        <f>VLOOKUP($C451,'[1]LKUP PCNDES'!$F$2:$H$12,3,FALSE)</f>
        <v>PCSP</v>
      </c>
      <c r="I451" t="str">
        <f>VLOOKUP($B451,'[1]LKUP PCNDES'!$C$17:$H$60,4,FALSE)</f>
        <v>NHS North East London ICB</v>
      </c>
      <c r="J451" t="str">
        <f>VLOOKUP($B451,'[1]LKUP PCNDES'!$C$17:$H$60,6,FALSE)</f>
        <v>NEL</v>
      </c>
      <c r="S451" s="97" t="s">
        <v>626</v>
      </c>
      <c r="T451" s="141">
        <f t="shared" si="71"/>
        <v>0.46193630118874107</v>
      </c>
      <c r="U451" s="141">
        <f t="shared" si="71"/>
        <v>0.46044726086564125</v>
      </c>
      <c r="V451" s="141">
        <f t="shared" si="71"/>
        <v>0.46128738606010516</v>
      </c>
      <c r="W451" s="141">
        <f t="shared" si="71"/>
        <v>0.46361777733067833</v>
      </c>
      <c r="X451" s="141">
        <f t="shared" si="71"/>
        <v>0.46395074039871481</v>
      </c>
      <c r="Y451" s="141">
        <f t="shared" si="71"/>
        <v>0.46500452817036203</v>
      </c>
      <c r="Z451" s="141">
        <f t="shared" si="71"/>
        <v>0.47100954882982249</v>
      </c>
      <c r="AA451" s="141">
        <f t="shared" si="71"/>
        <v>0.4778879446018256</v>
      </c>
      <c r="AB451" s="141">
        <f t="shared" si="71"/>
        <v>0.47644484207387139</v>
      </c>
      <c r="AC451" s="141">
        <f t="shared" si="71"/>
        <v>0.47587087777683379</v>
      </c>
      <c r="AD451" s="141">
        <f t="shared" si="71"/>
        <v>0.47479936456850486</v>
      </c>
      <c r="AE451" s="141">
        <f t="shared" si="71"/>
        <v>0.47632237079869894</v>
      </c>
      <c r="AF451" s="141" t="e">
        <f t="shared" si="71"/>
        <v>#N/A</v>
      </c>
    </row>
    <row r="452" spans="1:32" x14ac:dyDescent="0.35">
      <c r="A452" t="s">
        <v>648</v>
      </c>
      <c r="B452" t="s">
        <v>651</v>
      </c>
      <c r="C452" t="s">
        <v>33</v>
      </c>
      <c r="D452" t="s">
        <v>563</v>
      </c>
      <c r="E452" s="2">
        <v>45351</v>
      </c>
      <c r="F452">
        <v>3021</v>
      </c>
      <c r="G452" t="str">
        <f>VLOOKUP($C452,'[1]LKUP PCNDES'!$F$2:$H$12,2,FALSE)</f>
        <v>Care home residents aged 18 years or over, who had a Personalised Care and Support Plan agreed or reviewed</v>
      </c>
      <c r="H452" t="str">
        <f>VLOOKUP($C452,'[1]LKUP PCNDES'!$F$2:$H$12,3,FALSE)</f>
        <v>PCSP</v>
      </c>
      <c r="I452" t="str">
        <f>VLOOKUP($B452,'[1]LKUP PCNDES'!$C$17:$H$60,4,FALSE)</f>
        <v>NHS North East London ICB</v>
      </c>
      <c r="J452" t="str">
        <f>VLOOKUP($B452,'[1]LKUP PCNDES'!$C$17:$H$60,6,FALSE)</f>
        <v>NEL</v>
      </c>
    </row>
    <row r="453" spans="1:32" x14ac:dyDescent="0.35">
      <c r="A453" t="s">
        <v>648</v>
      </c>
      <c r="B453" t="s">
        <v>651</v>
      </c>
      <c r="C453" t="s">
        <v>33</v>
      </c>
      <c r="D453" t="s">
        <v>563</v>
      </c>
      <c r="E453" s="2">
        <v>45382</v>
      </c>
      <c r="F453">
        <v>3236</v>
      </c>
      <c r="G453" t="str">
        <f>VLOOKUP($C453,'[1]LKUP PCNDES'!$F$2:$H$12,2,FALSE)</f>
        <v>Care home residents aged 18 years or over, who had a Personalised Care and Support Plan agreed or reviewed</v>
      </c>
      <c r="H453" t="str">
        <f>VLOOKUP($C453,'[1]LKUP PCNDES'!$F$2:$H$12,3,FALSE)</f>
        <v>PCSP</v>
      </c>
      <c r="I453" t="str">
        <f>VLOOKUP($B453,'[1]LKUP PCNDES'!$C$17:$H$60,4,FALSE)</f>
        <v>NHS North East London ICB</v>
      </c>
      <c r="J453" t="str">
        <f>VLOOKUP($B453,'[1]LKUP PCNDES'!$C$17:$H$60,6,FALSE)</f>
        <v>NEL</v>
      </c>
    </row>
    <row r="454" spans="1:32" x14ac:dyDescent="0.35">
      <c r="A454" t="s">
        <v>648</v>
      </c>
      <c r="B454" t="s">
        <v>651</v>
      </c>
      <c r="C454" t="s">
        <v>33</v>
      </c>
      <c r="D454" t="s">
        <v>703</v>
      </c>
      <c r="E454" s="2">
        <v>45046</v>
      </c>
      <c r="F454">
        <v>1</v>
      </c>
      <c r="G454" t="str">
        <f>VLOOKUP($C454,'[1]LKUP PCNDES'!$F$2:$H$12,2,FALSE)</f>
        <v>Care home residents aged 18 years or over, who had a Personalised Care and Support Plan agreed or reviewed</v>
      </c>
      <c r="H454" t="str">
        <f>VLOOKUP($C454,'[1]LKUP PCNDES'!$F$2:$H$12,3,FALSE)</f>
        <v>PCSP</v>
      </c>
      <c r="I454" t="str">
        <f>VLOOKUP($B454,'[1]LKUP PCNDES'!$C$17:$H$60,4,FALSE)</f>
        <v>NHS North East London ICB</v>
      </c>
      <c r="J454" t="str">
        <f>VLOOKUP($B454,'[1]LKUP PCNDES'!$C$17:$H$60,6,FALSE)</f>
        <v>NEL</v>
      </c>
    </row>
    <row r="455" spans="1:32" x14ac:dyDescent="0.35">
      <c r="A455" t="s">
        <v>648</v>
      </c>
      <c r="B455" t="s">
        <v>651</v>
      </c>
      <c r="C455" t="s">
        <v>33</v>
      </c>
      <c r="D455" t="s">
        <v>703</v>
      </c>
      <c r="E455" s="2">
        <v>45077</v>
      </c>
      <c r="F455">
        <v>1</v>
      </c>
      <c r="G455" t="str">
        <f>VLOOKUP($C455,'[1]LKUP PCNDES'!$F$2:$H$12,2,FALSE)</f>
        <v>Care home residents aged 18 years or over, who had a Personalised Care and Support Plan agreed or reviewed</v>
      </c>
      <c r="H455" t="str">
        <f>VLOOKUP($C455,'[1]LKUP PCNDES'!$F$2:$H$12,3,FALSE)</f>
        <v>PCSP</v>
      </c>
      <c r="I455" t="str">
        <f>VLOOKUP($B455,'[1]LKUP PCNDES'!$C$17:$H$60,4,FALSE)</f>
        <v>NHS North East London ICB</v>
      </c>
      <c r="J455" t="str">
        <f>VLOOKUP($B455,'[1]LKUP PCNDES'!$C$17:$H$60,6,FALSE)</f>
        <v>NEL</v>
      </c>
    </row>
    <row r="456" spans="1:32" x14ac:dyDescent="0.35">
      <c r="A456" t="s">
        <v>648</v>
      </c>
      <c r="B456" t="s">
        <v>651</v>
      </c>
      <c r="C456" t="s">
        <v>33</v>
      </c>
      <c r="D456" t="s">
        <v>703</v>
      </c>
      <c r="E456" s="2">
        <v>45107</v>
      </c>
      <c r="F456">
        <v>1</v>
      </c>
      <c r="G456" t="str">
        <f>VLOOKUP($C456,'[1]LKUP PCNDES'!$F$2:$H$12,2,FALSE)</f>
        <v>Care home residents aged 18 years or over, who had a Personalised Care and Support Plan agreed or reviewed</v>
      </c>
      <c r="H456" t="str">
        <f>VLOOKUP($C456,'[1]LKUP PCNDES'!$F$2:$H$12,3,FALSE)</f>
        <v>PCSP</v>
      </c>
      <c r="I456" t="str">
        <f>VLOOKUP($B456,'[1]LKUP PCNDES'!$C$17:$H$60,4,FALSE)</f>
        <v>NHS North East London ICB</v>
      </c>
      <c r="J456" t="str">
        <f>VLOOKUP($B456,'[1]LKUP PCNDES'!$C$17:$H$60,6,FALSE)</f>
        <v>NEL</v>
      </c>
    </row>
    <row r="457" spans="1:32" x14ac:dyDescent="0.35">
      <c r="A457" t="s">
        <v>648</v>
      </c>
      <c r="B457" t="s">
        <v>651</v>
      </c>
      <c r="C457" t="s">
        <v>33</v>
      </c>
      <c r="D457" t="s">
        <v>703</v>
      </c>
      <c r="E457" s="2">
        <v>45138</v>
      </c>
      <c r="F457">
        <v>1</v>
      </c>
      <c r="G457" t="str">
        <f>VLOOKUP($C457,'[1]LKUP PCNDES'!$F$2:$H$12,2,FALSE)</f>
        <v>Care home residents aged 18 years or over, who had a Personalised Care and Support Plan agreed or reviewed</v>
      </c>
      <c r="H457" t="str">
        <f>VLOOKUP($C457,'[1]LKUP PCNDES'!$F$2:$H$12,3,FALSE)</f>
        <v>PCSP</v>
      </c>
      <c r="I457" t="str">
        <f>VLOOKUP($B457,'[1]LKUP PCNDES'!$C$17:$H$60,4,FALSE)</f>
        <v>NHS North East London ICB</v>
      </c>
      <c r="J457" t="str">
        <f>VLOOKUP($B457,'[1]LKUP PCNDES'!$C$17:$H$60,6,FALSE)</f>
        <v>NEL</v>
      </c>
    </row>
    <row r="458" spans="1:32" x14ac:dyDescent="0.35">
      <c r="A458" t="s">
        <v>648</v>
      </c>
      <c r="B458" t="s">
        <v>651</v>
      </c>
      <c r="C458" t="s">
        <v>33</v>
      </c>
      <c r="D458" t="s">
        <v>703</v>
      </c>
      <c r="E458" s="2">
        <v>45169</v>
      </c>
      <c r="F458">
        <v>1</v>
      </c>
      <c r="G458" t="str">
        <f>VLOOKUP($C458,'[1]LKUP PCNDES'!$F$2:$H$12,2,FALSE)</f>
        <v>Care home residents aged 18 years or over, who had a Personalised Care and Support Plan agreed or reviewed</v>
      </c>
      <c r="H458" t="str">
        <f>VLOOKUP($C458,'[1]LKUP PCNDES'!$F$2:$H$12,3,FALSE)</f>
        <v>PCSP</v>
      </c>
      <c r="I458" t="str">
        <f>VLOOKUP($B458,'[1]LKUP PCNDES'!$C$17:$H$60,4,FALSE)</f>
        <v>NHS North East London ICB</v>
      </c>
      <c r="J458" t="str">
        <f>VLOOKUP($B458,'[1]LKUP PCNDES'!$C$17:$H$60,6,FALSE)</f>
        <v>NEL</v>
      </c>
    </row>
    <row r="459" spans="1:32" x14ac:dyDescent="0.35">
      <c r="A459" t="s">
        <v>648</v>
      </c>
      <c r="B459" t="s">
        <v>651</v>
      </c>
      <c r="C459" t="s">
        <v>33</v>
      </c>
      <c r="D459" t="s">
        <v>703</v>
      </c>
      <c r="E459" s="2">
        <v>45199</v>
      </c>
      <c r="F459">
        <v>1</v>
      </c>
      <c r="G459" t="str">
        <f>VLOOKUP($C459,'[1]LKUP PCNDES'!$F$2:$H$12,2,FALSE)</f>
        <v>Care home residents aged 18 years or over, who had a Personalised Care and Support Plan agreed or reviewed</v>
      </c>
      <c r="H459" t="str">
        <f>VLOOKUP($C459,'[1]LKUP PCNDES'!$F$2:$H$12,3,FALSE)</f>
        <v>PCSP</v>
      </c>
      <c r="I459" t="str">
        <f>VLOOKUP($B459,'[1]LKUP PCNDES'!$C$17:$H$60,4,FALSE)</f>
        <v>NHS North East London ICB</v>
      </c>
      <c r="J459" t="str">
        <f>VLOOKUP($B459,'[1]LKUP PCNDES'!$C$17:$H$60,6,FALSE)</f>
        <v>NEL</v>
      </c>
    </row>
    <row r="460" spans="1:32" x14ac:dyDescent="0.35">
      <c r="A460" t="s">
        <v>648</v>
      </c>
      <c r="B460" t="s">
        <v>651</v>
      </c>
      <c r="C460" t="s">
        <v>33</v>
      </c>
      <c r="D460" t="s">
        <v>703</v>
      </c>
      <c r="E460" s="2">
        <v>45230</v>
      </c>
      <c r="F460">
        <v>1</v>
      </c>
      <c r="G460" t="str">
        <f>VLOOKUP($C460,'[1]LKUP PCNDES'!$F$2:$H$12,2,FALSE)</f>
        <v>Care home residents aged 18 years or over, who had a Personalised Care and Support Plan agreed or reviewed</v>
      </c>
      <c r="H460" t="str">
        <f>VLOOKUP($C460,'[1]LKUP PCNDES'!$F$2:$H$12,3,FALSE)</f>
        <v>PCSP</v>
      </c>
      <c r="I460" t="str">
        <f>VLOOKUP($B460,'[1]LKUP PCNDES'!$C$17:$H$60,4,FALSE)</f>
        <v>NHS North East London ICB</v>
      </c>
      <c r="J460" t="str">
        <f>VLOOKUP($B460,'[1]LKUP PCNDES'!$C$17:$H$60,6,FALSE)</f>
        <v>NEL</v>
      </c>
    </row>
    <row r="461" spans="1:32" x14ac:dyDescent="0.35">
      <c r="A461" t="s">
        <v>648</v>
      </c>
      <c r="B461" t="s">
        <v>651</v>
      </c>
      <c r="C461" t="s">
        <v>33</v>
      </c>
      <c r="D461" t="s">
        <v>703</v>
      </c>
      <c r="E461" s="2">
        <v>45260</v>
      </c>
      <c r="F461">
        <v>1</v>
      </c>
      <c r="G461" t="str">
        <f>VLOOKUP($C461,'[1]LKUP PCNDES'!$F$2:$H$12,2,FALSE)</f>
        <v>Care home residents aged 18 years or over, who had a Personalised Care and Support Plan agreed or reviewed</v>
      </c>
      <c r="H461" t="str">
        <f>VLOOKUP($C461,'[1]LKUP PCNDES'!$F$2:$H$12,3,FALSE)</f>
        <v>PCSP</v>
      </c>
      <c r="I461" t="str">
        <f>VLOOKUP($B461,'[1]LKUP PCNDES'!$C$17:$H$60,4,FALSE)</f>
        <v>NHS North East London ICB</v>
      </c>
      <c r="J461" t="str">
        <f>VLOOKUP($B461,'[1]LKUP PCNDES'!$C$17:$H$60,6,FALSE)</f>
        <v>NEL</v>
      </c>
    </row>
    <row r="462" spans="1:32" x14ac:dyDescent="0.35">
      <c r="A462" t="s">
        <v>648</v>
      </c>
      <c r="B462" t="s">
        <v>651</v>
      </c>
      <c r="C462" t="s">
        <v>33</v>
      </c>
      <c r="D462" t="s">
        <v>703</v>
      </c>
      <c r="E462" s="2">
        <v>45291</v>
      </c>
      <c r="F462">
        <v>1</v>
      </c>
      <c r="G462" t="str">
        <f>VLOOKUP($C462,'[1]LKUP PCNDES'!$F$2:$H$12,2,FALSE)</f>
        <v>Care home residents aged 18 years or over, who had a Personalised Care and Support Plan agreed or reviewed</v>
      </c>
      <c r="H462" t="str">
        <f>VLOOKUP($C462,'[1]LKUP PCNDES'!$F$2:$H$12,3,FALSE)</f>
        <v>PCSP</v>
      </c>
      <c r="I462" t="str">
        <f>VLOOKUP($B462,'[1]LKUP PCNDES'!$C$17:$H$60,4,FALSE)</f>
        <v>NHS North East London ICB</v>
      </c>
      <c r="J462" t="str">
        <f>VLOOKUP($B462,'[1]LKUP PCNDES'!$C$17:$H$60,6,FALSE)</f>
        <v>NEL</v>
      </c>
    </row>
    <row r="463" spans="1:32" x14ac:dyDescent="0.35">
      <c r="A463" t="s">
        <v>648</v>
      </c>
      <c r="B463" t="s">
        <v>651</v>
      </c>
      <c r="C463" t="s">
        <v>33</v>
      </c>
      <c r="D463" t="s">
        <v>703</v>
      </c>
      <c r="E463" s="2">
        <v>45322</v>
      </c>
      <c r="F463">
        <v>0</v>
      </c>
      <c r="G463" t="str">
        <f>VLOOKUP($C463,'[1]LKUP PCNDES'!$F$2:$H$12,2,FALSE)</f>
        <v>Care home residents aged 18 years or over, who had a Personalised Care and Support Plan agreed or reviewed</v>
      </c>
      <c r="H463" t="str">
        <f>VLOOKUP($C463,'[1]LKUP PCNDES'!$F$2:$H$12,3,FALSE)</f>
        <v>PCSP</v>
      </c>
      <c r="I463" t="str">
        <f>VLOOKUP($B463,'[1]LKUP PCNDES'!$C$17:$H$60,4,FALSE)</f>
        <v>NHS North East London ICB</v>
      </c>
      <c r="J463" t="str">
        <f>VLOOKUP($B463,'[1]LKUP PCNDES'!$C$17:$H$60,6,FALSE)</f>
        <v>NEL</v>
      </c>
    </row>
    <row r="464" spans="1:32" x14ac:dyDescent="0.35">
      <c r="A464" t="s">
        <v>648</v>
      </c>
      <c r="B464" t="s">
        <v>651</v>
      </c>
      <c r="C464" t="s">
        <v>33</v>
      </c>
      <c r="D464" t="s">
        <v>703</v>
      </c>
      <c r="E464" s="2">
        <v>45351</v>
      </c>
      <c r="F464">
        <v>1</v>
      </c>
      <c r="G464" t="str">
        <f>VLOOKUP($C464,'[1]LKUP PCNDES'!$F$2:$H$12,2,FALSE)</f>
        <v>Care home residents aged 18 years or over, who had a Personalised Care and Support Plan agreed or reviewed</v>
      </c>
      <c r="H464" t="str">
        <f>VLOOKUP($C464,'[1]LKUP PCNDES'!$F$2:$H$12,3,FALSE)</f>
        <v>PCSP</v>
      </c>
      <c r="I464" t="str">
        <f>VLOOKUP($B464,'[1]LKUP PCNDES'!$C$17:$H$60,4,FALSE)</f>
        <v>NHS North East London ICB</v>
      </c>
      <c r="J464" t="str">
        <f>VLOOKUP($B464,'[1]LKUP PCNDES'!$C$17:$H$60,6,FALSE)</f>
        <v>NEL</v>
      </c>
    </row>
    <row r="465" spans="1:10" x14ac:dyDescent="0.35">
      <c r="A465" t="s">
        <v>648</v>
      </c>
      <c r="B465" t="s">
        <v>651</v>
      </c>
      <c r="C465" t="s">
        <v>33</v>
      </c>
      <c r="D465" t="s">
        <v>703</v>
      </c>
      <c r="E465" s="2">
        <v>45382</v>
      </c>
      <c r="F465">
        <v>1</v>
      </c>
      <c r="G465" t="str">
        <f>VLOOKUP($C465,'[1]LKUP PCNDES'!$F$2:$H$12,2,FALSE)</f>
        <v>Care home residents aged 18 years or over, who had a Personalised Care and Support Plan agreed or reviewed</v>
      </c>
      <c r="H465" t="str">
        <f>VLOOKUP($C465,'[1]LKUP PCNDES'!$F$2:$H$12,3,FALSE)</f>
        <v>PCSP</v>
      </c>
      <c r="I465" t="str">
        <f>VLOOKUP($B465,'[1]LKUP PCNDES'!$C$17:$H$60,4,FALSE)</f>
        <v>NHS North East London ICB</v>
      </c>
      <c r="J465" t="str">
        <f>VLOOKUP($B465,'[1]LKUP PCNDES'!$C$17:$H$60,6,FALSE)</f>
        <v>NEL</v>
      </c>
    </row>
    <row r="466" spans="1:10" x14ac:dyDescent="0.35">
      <c r="A466" t="s">
        <v>648</v>
      </c>
      <c r="B466" t="s">
        <v>651</v>
      </c>
      <c r="C466" t="s">
        <v>1370</v>
      </c>
      <c r="D466" t="s">
        <v>700</v>
      </c>
      <c r="E466" s="2">
        <v>45046</v>
      </c>
      <c r="F466">
        <v>0</v>
      </c>
      <c r="G466" t="str">
        <f>VLOOKUP($C466,'[1]LKUP PCNDES'!$F$2:$H$12,2,FALSE)</f>
        <v>Permanent care home residents aged 18 years or over and recorded as experiencing acute confusion, who received a delirium assessment</v>
      </c>
      <c r="H466" t="str">
        <f>VLOOKUP($C466,'[1]LKUP PCNDES'!$F$2:$H$12,3,FALSE)</f>
        <v>DELIRIUM</v>
      </c>
      <c r="I466" t="str">
        <f>VLOOKUP($B466,'[1]LKUP PCNDES'!$C$17:$H$60,4,FALSE)</f>
        <v>NHS North East London ICB</v>
      </c>
      <c r="J466" t="str">
        <f>VLOOKUP($B466,'[1]LKUP PCNDES'!$C$17:$H$60,6,FALSE)</f>
        <v>NEL</v>
      </c>
    </row>
    <row r="467" spans="1:10" x14ac:dyDescent="0.35">
      <c r="A467" t="s">
        <v>648</v>
      </c>
      <c r="B467" t="s">
        <v>651</v>
      </c>
      <c r="C467" t="s">
        <v>1370</v>
      </c>
      <c r="D467" t="s">
        <v>700</v>
      </c>
      <c r="E467" s="2">
        <v>45077</v>
      </c>
      <c r="F467">
        <v>0</v>
      </c>
      <c r="G467" t="str">
        <f>VLOOKUP($C467,'[1]LKUP PCNDES'!$F$2:$H$12,2,FALSE)</f>
        <v>Permanent care home residents aged 18 years or over and recorded as experiencing acute confusion, who received a delirium assessment</v>
      </c>
      <c r="H467" t="str">
        <f>VLOOKUP($C467,'[1]LKUP PCNDES'!$F$2:$H$12,3,FALSE)</f>
        <v>DELIRIUM</v>
      </c>
      <c r="I467" t="str">
        <f>VLOOKUP($B467,'[1]LKUP PCNDES'!$C$17:$H$60,4,FALSE)</f>
        <v>NHS North East London ICB</v>
      </c>
      <c r="J467" t="str">
        <f>VLOOKUP($B467,'[1]LKUP PCNDES'!$C$17:$H$60,6,FALSE)</f>
        <v>NEL</v>
      </c>
    </row>
    <row r="468" spans="1:10" x14ac:dyDescent="0.35">
      <c r="A468" t="s">
        <v>648</v>
      </c>
      <c r="B468" t="s">
        <v>651</v>
      </c>
      <c r="C468" t="s">
        <v>1370</v>
      </c>
      <c r="D468" t="s">
        <v>700</v>
      </c>
      <c r="E468" s="2">
        <v>45107</v>
      </c>
      <c r="F468">
        <v>0</v>
      </c>
      <c r="G468" t="str">
        <f>VLOOKUP($C468,'[1]LKUP PCNDES'!$F$2:$H$12,2,FALSE)</f>
        <v>Permanent care home residents aged 18 years or over and recorded as experiencing acute confusion, who received a delirium assessment</v>
      </c>
      <c r="H468" t="str">
        <f>VLOOKUP($C468,'[1]LKUP PCNDES'!$F$2:$H$12,3,FALSE)</f>
        <v>DELIRIUM</v>
      </c>
      <c r="I468" t="str">
        <f>VLOOKUP($B468,'[1]LKUP PCNDES'!$C$17:$H$60,4,FALSE)</f>
        <v>NHS North East London ICB</v>
      </c>
      <c r="J468" t="str">
        <f>VLOOKUP($B468,'[1]LKUP PCNDES'!$C$17:$H$60,6,FALSE)</f>
        <v>NEL</v>
      </c>
    </row>
    <row r="469" spans="1:10" x14ac:dyDescent="0.35">
      <c r="A469" t="s">
        <v>648</v>
      </c>
      <c r="B469" t="s">
        <v>651</v>
      </c>
      <c r="C469" t="s">
        <v>1370</v>
      </c>
      <c r="D469" t="s">
        <v>700</v>
      </c>
      <c r="E469" s="2">
        <v>45138</v>
      </c>
      <c r="F469">
        <v>0</v>
      </c>
      <c r="G469" t="str">
        <f>VLOOKUP($C469,'[1]LKUP PCNDES'!$F$2:$H$12,2,FALSE)</f>
        <v>Permanent care home residents aged 18 years or over and recorded as experiencing acute confusion, who received a delirium assessment</v>
      </c>
      <c r="H469" t="str">
        <f>VLOOKUP($C469,'[1]LKUP PCNDES'!$F$2:$H$12,3,FALSE)</f>
        <v>DELIRIUM</v>
      </c>
      <c r="I469" t="str">
        <f>VLOOKUP($B469,'[1]LKUP PCNDES'!$C$17:$H$60,4,FALSE)</f>
        <v>NHS North East London ICB</v>
      </c>
      <c r="J469" t="str">
        <f>VLOOKUP($B469,'[1]LKUP PCNDES'!$C$17:$H$60,6,FALSE)</f>
        <v>NEL</v>
      </c>
    </row>
    <row r="470" spans="1:10" x14ac:dyDescent="0.35">
      <c r="A470" t="s">
        <v>648</v>
      </c>
      <c r="B470" t="s">
        <v>651</v>
      </c>
      <c r="C470" t="s">
        <v>1370</v>
      </c>
      <c r="D470" t="s">
        <v>700</v>
      </c>
      <c r="E470" s="2">
        <v>45169</v>
      </c>
      <c r="F470">
        <v>0</v>
      </c>
      <c r="G470" t="str">
        <f>VLOOKUP($C470,'[1]LKUP PCNDES'!$F$2:$H$12,2,FALSE)</f>
        <v>Permanent care home residents aged 18 years or over and recorded as experiencing acute confusion, who received a delirium assessment</v>
      </c>
      <c r="H470" t="str">
        <f>VLOOKUP($C470,'[1]LKUP PCNDES'!$F$2:$H$12,3,FALSE)</f>
        <v>DELIRIUM</v>
      </c>
      <c r="I470" t="str">
        <f>VLOOKUP($B470,'[1]LKUP PCNDES'!$C$17:$H$60,4,FALSE)</f>
        <v>NHS North East London ICB</v>
      </c>
      <c r="J470" t="str">
        <f>VLOOKUP($B470,'[1]LKUP PCNDES'!$C$17:$H$60,6,FALSE)</f>
        <v>NEL</v>
      </c>
    </row>
    <row r="471" spans="1:10" x14ac:dyDescent="0.35">
      <c r="A471" t="s">
        <v>648</v>
      </c>
      <c r="B471" t="s">
        <v>651</v>
      </c>
      <c r="C471" t="s">
        <v>1370</v>
      </c>
      <c r="D471" t="s">
        <v>700</v>
      </c>
      <c r="E471" s="2">
        <v>45199</v>
      </c>
      <c r="F471">
        <v>0</v>
      </c>
      <c r="G471" t="str">
        <f>VLOOKUP($C471,'[1]LKUP PCNDES'!$F$2:$H$12,2,FALSE)</f>
        <v>Permanent care home residents aged 18 years or over and recorded as experiencing acute confusion, who received a delirium assessment</v>
      </c>
      <c r="H471" t="str">
        <f>VLOOKUP($C471,'[1]LKUP PCNDES'!$F$2:$H$12,3,FALSE)</f>
        <v>DELIRIUM</v>
      </c>
      <c r="I471" t="str">
        <f>VLOOKUP($B471,'[1]LKUP PCNDES'!$C$17:$H$60,4,FALSE)</f>
        <v>NHS North East London ICB</v>
      </c>
      <c r="J471" t="str">
        <f>VLOOKUP($B471,'[1]LKUP PCNDES'!$C$17:$H$60,6,FALSE)</f>
        <v>NEL</v>
      </c>
    </row>
    <row r="472" spans="1:10" x14ac:dyDescent="0.35">
      <c r="A472" t="s">
        <v>648</v>
      </c>
      <c r="B472" t="s">
        <v>651</v>
      </c>
      <c r="C472" t="s">
        <v>1370</v>
      </c>
      <c r="D472" t="s">
        <v>700</v>
      </c>
      <c r="E472" s="2">
        <v>45230</v>
      </c>
      <c r="F472">
        <v>0</v>
      </c>
      <c r="G472" t="str">
        <f>VLOOKUP($C472,'[1]LKUP PCNDES'!$F$2:$H$12,2,FALSE)</f>
        <v>Permanent care home residents aged 18 years or over and recorded as experiencing acute confusion, who received a delirium assessment</v>
      </c>
      <c r="H472" t="str">
        <f>VLOOKUP($C472,'[1]LKUP PCNDES'!$F$2:$H$12,3,FALSE)</f>
        <v>DELIRIUM</v>
      </c>
      <c r="I472" t="str">
        <f>VLOOKUP($B472,'[1]LKUP PCNDES'!$C$17:$H$60,4,FALSE)</f>
        <v>NHS North East London ICB</v>
      </c>
      <c r="J472" t="str">
        <f>VLOOKUP($B472,'[1]LKUP PCNDES'!$C$17:$H$60,6,FALSE)</f>
        <v>NEL</v>
      </c>
    </row>
    <row r="473" spans="1:10" x14ac:dyDescent="0.35">
      <c r="A473" t="s">
        <v>648</v>
      </c>
      <c r="B473" t="s">
        <v>651</v>
      </c>
      <c r="C473" t="s">
        <v>1370</v>
      </c>
      <c r="D473" t="s">
        <v>700</v>
      </c>
      <c r="E473" s="2">
        <v>45260</v>
      </c>
      <c r="F473">
        <v>0</v>
      </c>
      <c r="G473" t="str">
        <f>VLOOKUP($C473,'[1]LKUP PCNDES'!$F$2:$H$12,2,FALSE)</f>
        <v>Permanent care home residents aged 18 years or over and recorded as experiencing acute confusion, who received a delirium assessment</v>
      </c>
      <c r="H473" t="str">
        <f>VLOOKUP($C473,'[1]LKUP PCNDES'!$F$2:$H$12,3,FALSE)</f>
        <v>DELIRIUM</v>
      </c>
      <c r="I473" t="str">
        <f>VLOOKUP($B473,'[1]LKUP PCNDES'!$C$17:$H$60,4,FALSE)</f>
        <v>NHS North East London ICB</v>
      </c>
      <c r="J473" t="str">
        <f>VLOOKUP($B473,'[1]LKUP PCNDES'!$C$17:$H$60,6,FALSE)</f>
        <v>NEL</v>
      </c>
    </row>
    <row r="474" spans="1:10" x14ac:dyDescent="0.35">
      <c r="A474" t="s">
        <v>648</v>
      </c>
      <c r="B474" t="s">
        <v>651</v>
      </c>
      <c r="C474" t="s">
        <v>1370</v>
      </c>
      <c r="D474" t="s">
        <v>700</v>
      </c>
      <c r="E474" s="2">
        <v>45291</v>
      </c>
      <c r="F474">
        <v>0</v>
      </c>
      <c r="G474" t="str">
        <f>VLOOKUP($C474,'[1]LKUP PCNDES'!$F$2:$H$12,2,FALSE)</f>
        <v>Permanent care home residents aged 18 years or over and recorded as experiencing acute confusion, who received a delirium assessment</v>
      </c>
      <c r="H474" t="str">
        <f>VLOOKUP($C474,'[1]LKUP PCNDES'!$F$2:$H$12,3,FALSE)</f>
        <v>DELIRIUM</v>
      </c>
      <c r="I474" t="str">
        <f>VLOOKUP($B474,'[1]LKUP PCNDES'!$C$17:$H$60,4,FALSE)</f>
        <v>NHS North East London ICB</v>
      </c>
      <c r="J474" t="str">
        <f>VLOOKUP($B474,'[1]LKUP PCNDES'!$C$17:$H$60,6,FALSE)</f>
        <v>NEL</v>
      </c>
    </row>
    <row r="475" spans="1:10" x14ac:dyDescent="0.35">
      <c r="A475" t="s">
        <v>648</v>
      </c>
      <c r="B475" t="s">
        <v>651</v>
      </c>
      <c r="C475" t="s">
        <v>1370</v>
      </c>
      <c r="D475" t="s">
        <v>700</v>
      </c>
      <c r="E475" s="2">
        <v>45322</v>
      </c>
      <c r="F475">
        <v>0</v>
      </c>
      <c r="G475" t="str">
        <f>VLOOKUP($C475,'[1]LKUP PCNDES'!$F$2:$H$12,2,FALSE)</f>
        <v>Permanent care home residents aged 18 years or over and recorded as experiencing acute confusion, who received a delirium assessment</v>
      </c>
      <c r="H475" t="str">
        <f>VLOOKUP($C475,'[1]LKUP PCNDES'!$F$2:$H$12,3,FALSE)</f>
        <v>DELIRIUM</v>
      </c>
      <c r="I475" t="str">
        <f>VLOOKUP($B475,'[1]LKUP PCNDES'!$C$17:$H$60,4,FALSE)</f>
        <v>NHS North East London ICB</v>
      </c>
      <c r="J475" t="str">
        <f>VLOOKUP($B475,'[1]LKUP PCNDES'!$C$17:$H$60,6,FALSE)</f>
        <v>NEL</v>
      </c>
    </row>
    <row r="476" spans="1:10" x14ac:dyDescent="0.35">
      <c r="A476" t="s">
        <v>648</v>
      </c>
      <c r="B476" t="s">
        <v>651</v>
      </c>
      <c r="C476" t="s">
        <v>1370</v>
      </c>
      <c r="D476" t="s">
        <v>700</v>
      </c>
      <c r="E476" s="2">
        <v>45351</v>
      </c>
      <c r="F476">
        <v>0</v>
      </c>
      <c r="G476" t="str">
        <f>VLOOKUP($C476,'[1]LKUP PCNDES'!$F$2:$H$12,2,FALSE)</f>
        <v>Permanent care home residents aged 18 years or over and recorded as experiencing acute confusion, who received a delirium assessment</v>
      </c>
      <c r="H476" t="str">
        <f>VLOOKUP($C476,'[1]LKUP PCNDES'!$F$2:$H$12,3,FALSE)</f>
        <v>DELIRIUM</v>
      </c>
      <c r="I476" t="str">
        <f>VLOOKUP($B476,'[1]LKUP PCNDES'!$C$17:$H$60,4,FALSE)</f>
        <v>NHS North East London ICB</v>
      </c>
      <c r="J476" t="str">
        <f>VLOOKUP($B476,'[1]LKUP PCNDES'!$C$17:$H$60,6,FALSE)</f>
        <v>NEL</v>
      </c>
    </row>
    <row r="477" spans="1:10" x14ac:dyDescent="0.35">
      <c r="A477" t="s">
        <v>648</v>
      </c>
      <c r="B477" t="s">
        <v>651</v>
      </c>
      <c r="C477" t="s">
        <v>1370</v>
      </c>
      <c r="D477" t="s">
        <v>700</v>
      </c>
      <c r="E477" s="2">
        <v>45382</v>
      </c>
      <c r="F477">
        <v>0</v>
      </c>
      <c r="G477" t="str">
        <f>VLOOKUP($C477,'[1]LKUP PCNDES'!$F$2:$H$12,2,FALSE)</f>
        <v>Permanent care home residents aged 18 years or over and recorded as experiencing acute confusion, who received a delirium assessment</v>
      </c>
      <c r="H477" t="str">
        <f>VLOOKUP($C477,'[1]LKUP PCNDES'!$F$2:$H$12,3,FALSE)</f>
        <v>DELIRIUM</v>
      </c>
      <c r="I477" t="str">
        <f>VLOOKUP($B477,'[1]LKUP PCNDES'!$C$17:$H$60,4,FALSE)</f>
        <v>NHS North East London ICB</v>
      </c>
      <c r="J477" t="str">
        <f>VLOOKUP($B477,'[1]LKUP PCNDES'!$C$17:$H$60,6,FALSE)</f>
        <v>NEL</v>
      </c>
    </row>
    <row r="478" spans="1:10" x14ac:dyDescent="0.35">
      <c r="A478" t="s">
        <v>648</v>
      </c>
      <c r="B478" t="s">
        <v>651</v>
      </c>
      <c r="C478" t="s">
        <v>1370</v>
      </c>
      <c r="D478" t="s">
        <v>564</v>
      </c>
      <c r="E478" s="2">
        <v>45046</v>
      </c>
      <c r="F478">
        <v>8</v>
      </c>
      <c r="G478" t="str">
        <f>VLOOKUP($C478,'[1]LKUP PCNDES'!$F$2:$H$12,2,FALSE)</f>
        <v>Permanent care home residents aged 18 years or over and recorded as experiencing acute confusion, who received a delirium assessment</v>
      </c>
      <c r="H478" t="str">
        <f>VLOOKUP($C478,'[1]LKUP PCNDES'!$F$2:$H$12,3,FALSE)</f>
        <v>DELIRIUM</v>
      </c>
      <c r="I478" t="str">
        <f>VLOOKUP($B478,'[1]LKUP PCNDES'!$C$17:$H$60,4,FALSE)</f>
        <v>NHS North East London ICB</v>
      </c>
      <c r="J478" t="str">
        <f>VLOOKUP($B478,'[1]LKUP PCNDES'!$C$17:$H$60,6,FALSE)</f>
        <v>NEL</v>
      </c>
    </row>
    <row r="479" spans="1:10" x14ac:dyDescent="0.35">
      <c r="A479" t="s">
        <v>648</v>
      </c>
      <c r="B479" t="s">
        <v>651</v>
      </c>
      <c r="C479" t="s">
        <v>1370</v>
      </c>
      <c r="D479" t="s">
        <v>564</v>
      </c>
      <c r="E479" s="2">
        <v>45077</v>
      </c>
      <c r="F479">
        <v>20</v>
      </c>
      <c r="G479" t="str">
        <f>VLOOKUP($C479,'[1]LKUP PCNDES'!$F$2:$H$12,2,FALSE)</f>
        <v>Permanent care home residents aged 18 years or over and recorded as experiencing acute confusion, who received a delirium assessment</v>
      </c>
      <c r="H479" t="str">
        <f>VLOOKUP($C479,'[1]LKUP PCNDES'!$F$2:$H$12,3,FALSE)</f>
        <v>DELIRIUM</v>
      </c>
      <c r="I479" t="str">
        <f>VLOOKUP($B479,'[1]LKUP PCNDES'!$C$17:$H$60,4,FALSE)</f>
        <v>NHS North East London ICB</v>
      </c>
      <c r="J479" t="str">
        <f>VLOOKUP($B479,'[1]LKUP PCNDES'!$C$17:$H$60,6,FALSE)</f>
        <v>NEL</v>
      </c>
    </row>
    <row r="480" spans="1:10" x14ac:dyDescent="0.35">
      <c r="A480" t="s">
        <v>648</v>
      </c>
      <c r="B480" t="s">
        <v>651</v>
      </c>
      <c r="C480" t="s">
        <v>1370</v>
      </c>
      <c r="D480" t="s">
        <v>564</v>
      </c>
      <c r="E480" s="2">
        <v>45107</v>
      </c>
      <c r="F480">
        <v>27</v>
      </c>
      <c r="G480" t="str">
        <f>VLOOKUP($C480,'[1]LKUP PCNDES'!$F$2:$H$12,2,FALSE)</f>
        <v>Permanent care home residents aged 18 years or over and recorded as experiencing acute confusion, who received a delirium assessment</v>
      </c>
      <c r="H480" t="str">
        <f>VLOOKUP($C480,'[1]LKUP PCNDES'!$F$2:$H$12,3,FALSE)</f>
        <v>DELIRIUM</v>
      </c>
      <c r="I480" t="str">
        <f>VLOOKUP($B480,'[1]LKUP PCNDES'!$C$17:$H$60,4,FALSE)</f>
        <v>NHS North East London ICB</v>
      </c>
      <c r="J480" t="str">
        <f>VLOOKUP($B480,'[1]LKUP PCNDES'!$C$17:$H$60,6,FALSE)</f>
        <v>NEL</v>
      </c>
    </row>
    <row r="481" spans="1:10" x14ac:dyDescent="0.35">
      <c r="A481" t="s">
        <v>648</v>
      </c>
      <c r="B481" t="s">
        <v>651</v>
      </c>
      <c r="C481" t="s">
        <v>1370</v>
      </c>
      <c r="D481" t="s">
        <v>564</v>
      </c>
      <c r="E481" s="2">
        <v>45138</v>
      </c>
      <c r="F481">
        <v>34</v>
      </c>
      <c r="G481" t="str">
        <f>VLOOKUP($C481,'[1]LKUP PCNDES'!$F$2:$H$12,2,FALSE)</f>
        <v>Permanent care home residents aged 18 years or over and recorded as experiencing acute confusion, who received a delirium assessment</v>
      </c>
      <c r="H481" t="str">
        <f>VLOOKUP($C481,'[1]LKUP PCNDES'!$F$2:$H$12,3,FALSE)</f>
        <v>DELIRIUM</v>
      </c>
      <c r="I481" t="str">
        <f>VLOOKUP($B481,'[1]LKUP PCNDES'!$C$17:$H$60,4,FALSE)</f>
        <v>NHS North East London ICB</v>
      </c>
      <c r="J481" t="str">
        <f>VLOOKUP($B481,'[1]LKUP PCNDES'!$C$17:$H$60,6,FALSE)</f>
        <v>NEL</v>
      </c>
    </row>
    <row r="482" spans="1:10" x14ac:dyDescent="0.35">
      <c r="A482" t="s">
        <v>648</v>
      </c>
      <c r="B482" t="s">
        <v>651</v>
      </c>
      <c r="C482" t="s">
        <v>1370</v>
      </c>
      <c r="D482" t="s">
        <v>564</v>
      </c>
      <c r="E482" s="2">
        <v>45169</v>
      </c>
      <c r="F482">
        <v>40</v>
      </c>
      <c r="G482" t="str">
        <f>VLOOKUP($C482,'[1]LKUP PCNDES'!$F$2:$H$12,2,FALSE)</f>
        <v>Permanent care home residents aged 18 years or over and recorded as experiencing acute confusion, who received a delirium assessment</v>
      </c>
      <c r="H482" t="str">
        <f>VLOOKUP($C482,'[1]LKUP PCNDES'!$F$2:$H$12,3,FALSE)</f>
        <v>DELIRIUM</v>
      </c>
      <c r="I482" t="str">
        <f>VLOOKUP($B482,'[1]LKUP PCNDES'!$C$17:$H$60,4,FALSE)</f>
        <v>NHS North East London ICB</v>
      </c>
      <c r="J482" t="str">
        <f>VLOOKUP($B482,'[1]LKUP PCNDES'!$C$17:$H$60,6,FALSE)</f>
        <v>NEL</v>
      </c>
    </row>
    <row r="483" spans="1:10" x14ac:dyDescent="0.35">
      <c r="A483" t="s">
        <v>648</v>
      </c>
      <c r="B483" t="s">
        <v>651</v>
      </c>
      <c r="C483" t="s">
        <v>1370</v>
      </c>
      <c r="D483" t="s">
        <v>564</v>
      </c>
      <c r="E483" s="2">
        <v>45199</v>
      </c>
      <c r="F483">
        <v>54</v>
      </c>
      <c r="G483" t="str">
        <f>VLOOKUP($C483,'[1]LKUP PCNDES'!$F$2:$H$12,2,FALSE)</f>
        <v>Permanent care home residents aged 18 years or over and recorded as experiencing acute confusion, who received a delirium assessment</v>
      </c>
      <c r="H483" t="str">
        <f>VLOOKUP($C483,'[1]LKUP PCNDES'!$F$2:$H$12,3,FALSE)</f>
        <v>DELIRIUM</v>
      </c>
      <c r="I483" t="str">
        <f>VLOOKUP($B483,'[1]LKUP PCNDES'!$C$17:$H$60,4,FALSE)</f>
        <v>NHS North East London ICB</v>
      </c>
      <c r="J483" t="str">
        <f>VLOOKUP($B483,'[1]LKUP PCNDES'!$C$17:$H$60,6,FALSE)</f>
        <v>NEL</v>
      </c>
    </row>
    <row r="484" spans="1:10" x14ac:dyDescent="0.35">
      <c r="A484" t="s">
        <v>648</v>
      </c>
      <c r="B484" t="s">
        <v>651</v>
      </c>
      <c r="C484" t="s">
        <v>1370</v>
      </c>
      <c r="D484" t="s">
        <v>564</v>
      </c>
      <c r="E484" s="2">
        <v>45230</v>
      </c>
      <c r="F484">
        <v>65</v>
      </c>
      <c r="G484" t="str">
        <f>VLOOKUP($C484,'[1]LKUP PCNDES'!$F$2:$H$12,2,FALSE)</f>
        <v>Permanent care home residents aged 18 years or over and recorded as experiencing acute confusion, who received a delirium assessment</v>
      </c>
      <c r="H484" t="str">
        <f>VLOOKUP($C484,'[1]LKUP PCNDES'!$F$2:$H$12,3,FALSE)</f>
        <v>DELIRIUM</v>
      </c>
      <c r="I484" t="str">
        <f>VLOOKUP($B484,'[1]LKUP PCNDES'!$C$17:$H$60,4,FALSE)</f>
        <v>NHS North East London ICB</v>
      </c>
      <c r="J484" t="str">
        <f>VLOOKUP($B484,'[1]LKUP PCNDES'!$C$17:$H$60,6,FALSE)</f>
        <v>NEL</v>
      </c>
    </row>
    <row r="485" spans="1:10" x14ac:dyDescent="0.35">
      <c r="A485" t="s">
        <v>648</v>
      </c>
      <c r="B485" t="s">
        <v>651</v>
      </c>
      <c r="C485" t="s">
        <v>1370</v>
      </c>
      <c r="D485" t="s">
        <v>564</v>
      </c>
      <c r="E485" s="2">
        <v>45260</v>
      </c>
      <c r="F485">
        <v>67</v>
      </c>
      <c r="G485" t="str">
        <f>VLOOKUP($C485,'[1]LKUP PCNDES'!$F$2:$H$12,2,FALSE)</f>
        <v>Permanent care home residents aged 18 years or over and recorded as experiencing acute confusion, who received a delirium assessment</v>
      </c>
      <c r="H485" t="str">
        <f>VLOOKUP($C485,'[1]LKUP PCNDES'!$F$2:$H$12,3,FALSE)</f>
        <v>DELIRIUM</v>
      </c>
      <c r="I485" t="str">
        <f>VLOOKUP($B485,'[1]LKUP PCNDES'!$C$17:$H$60,4,FALSE)</f>
        <v>NHS North East London ICB</v>
      </c>
      <c r="J485" t="str">
        <f>VLOOKUP($B485,'[1]LKUP PCNDES'!$C$17:$H$60,6,FALSE)</f>
        <v>NEL</v>
      </c>
    </row>
    <row r="486" spans="1:10" x14ac:dyDescent="0.35">
      <c r="A486" t="s">
        <v>648</v>
      </c>
      <c r="B486" t="s">
        <v>651</v>
      </c>
      <c r="C486" t="s">
        <v>1370</v>
      </c>
      <c r="D486" t="s">
        <v>564</v>
      </c>
      <c r="E486" s="2">
        <v>45291</v>
      </c>
      <c r="F486">
        <v>73</v>
      </c>
      <c r="G486" t="str">
        <f>VLOOKUP($C486,'[1]LKUP PCNDES'!$F$2:$H$12,2,FALSE)</f>
        <v>Permanent care home residents aged 18 years or over and recorded as experiencing acute confusion, who received a delirium assessment</v>
      </c>
      <c r="H486" t="str">
        <f>VLOOKUP($C486,'[1]LKUP PCNDES'!$F$2:$H$12,3,FALSE)</f>
        <v>DELIRIUM</v>
      </c>
      <c r="I486" t="str">
        <f>VLOOKUP($B486,'[1]LKUP PCNDES'!$C$17:$H$60,4,FALSE)</f>
        <v>NHS North East London ICB</v>
      </c>
      <c r="J486" t="str">
        <f>VLOOKUP($B486,'[1]LKUP PCNDES'!$C$17:$H$60,6,FALSE)</f>
        <v>NEL</v>
      </c>
    </row>
    <row r="487" spans="1:10" x14ac:dyDescent="0.35">
      <c r="A487" t="s">
        <v>648</v>
      </c>
      <c r="B487" t="s">
        <v>651</v>
      </c>
      <c r="C487" t="s">
        <v>1370</v>
      </c>
      <c r="D487" t="s">
        <v>564</v>
      </c>
      <c r="E487" s="2">
        <v>45322</v>
      </c>
      <c r="F487">
        <v>76</v>
      </c>
      <c r="G487" t="str">
        <f>VLOOKUP($C487,'[1]LKUP PCNDES'!$F$2:$H$12,2,FALSE)</f>
        <v>Permanent care home residents aged 18 years or over and recorded as experiencing acute confusion, who received a delirium assessment</v>
      </c>
      <c r="H487" t="str">
        <f>VLOOKUP($C487,'[1]LKUP PCNDES'!$F$2:$H$12,3,FALSE)</f>
        <v>DELIRIUM</v>
      </c>
      <c r="I487" t="str">
        <f>VLOOKUP($B487,'[1]LKUP PCNDES'!$C$17:$H$60,4,FALSE)</f>
        <v>NHS North East London ICB</v>
      </c>
      <c r="J487" t="str">
        <f>VLOOKUP($B487,'[1]LKUP PCNDES'!$C$17:$H$60,6,FALSE)</f>
        <v>NEL</v>
      </c>
    </row>
    <row r="488" spans="1:10" x14ac:dyDescent="0.35">
      <c r="A488" t="s">
        <v>648</v>
      </c>
      <c r="B488" t="s">
        <v>651</v>
      </c>
      <c r="C488" t="s">
        <v>1370</v>
      </c>
      <c r="D488" t="s">
        <v>564</v>
      </c>
      <c r="E488" s="2">
        <v>45351</v>
      </c>
      <c r="F488">
        <v>127</v>
      </c>
      <c r="G488" t="str">
        <f>VLOOKUP($C488,'[1]LKUP PCNDES'!$F$2:$H$12,2,FALSE)</f>
        <v>Permanent care home residents aged 18 years or over and recorded as experiencing acute confusion, who received a delirium assessment</v>
      </c>
      <c r="H488" t="str">
        <f>VLOOKUP($C488,'[1]LKUP PCNDES'!$F$2:$H$12,3,FALSE)</f>
        <v>DELIRIUM</v>
      </c>
      <c r="I488" t="str">
        <f>VLOOKUP($B488,'[1]LKUP PCNDES'!$C$17:$H$60,4,FALSE)</f>
        <v>NHS North East London ICB</v>
      </c>
      <c r="J488" t="str">
        <f>VLOOKUP($B488,'[1]LKUP PCNDES'!$C$17:$H$60,6,FALSE)</f>
        <v>NEL</v>
      </c>
    </row>
    <row r="489" spans="1:10" x14ac:dyDescent="0.35">
      <c r="A489" t="s">
        <v>648</v>
      </c>
      <c r="B489" t="s">
        <v>651</v>
      </c>
      <c r="C489" t="s">
        <v>1370</v>
      </c>
      <c r="D489" t="s">
        <v>564</v>
      </c>
      <c r="E489" s="2">
        <v>45382</v>
      </c>
      <c r="F489">
        <v>135</v>
      </c>
      <c r="G489" t="str">
        <f>VLOOKUP($C489,'[1]LKUP PCNDES'!$F$2:$H$12,2,FALSE)</f>
        <v>Permanent care home residents aged 18 years or over and recorded as experiencing acute confusion, who received a delirium assessment</v>
      </c>
      <c r="H489" t="str">
        <f>VLOOKUP($C489,'[1]LKUP PCNDES'!$F$2:$H$12,3,FALSE)</f>
        <v>DELIRIUM</v>
      </c>
      <c r="I489" t="str">
        <f>VLOOKUP($B489,'[1]LKUP PCNDES'!$C$17:$H$60,4,FALSE)</f>
        <v>NHS North East London ICB</v>
      </c>
      <c r="J489" t="str">
        <f>VLOOKUP($B489,'[1]LKUP PCNDES'!$C$17:$H$60,6,FALSE)</f>
        <v>NEL</v>
      </c>
    </row>
    <row r="490" spans="1:10" x14ac:dyDescent="0.35">
      <c r="A490" t="s">
        <v>648</v>
      </c>
      <c r="B490" t="s">
        <v>651</v>
      </c>
      <c r="C490" t="s">
        <v>1370</v>
      </c>
      <c r="D490" t="s">
        <v>563</v>
      </c>
      <c r="E490" s="2">
        <v>45046</v>
      </c>
      <c r="F490">
        <v>0</v>
      </c>
      <c r="G490" t="str">
        <f>VLOOKUP($C490,'[1]LKUP PCNDES'!$F$2:$H$12,2,FALSE)</f>
        <v>Permanent care home residents aged 18 years or over and recorded as experiencing acute confusion, who received a delirium assessment</v>
      </c>
      <c r="H490" t="str">
        <f>VLOOKUP($C490,'[1]LKUP PCNDES'!$F$2:$H$12,3,FALSE)</f>
        <v>DELIRIUM</v>
      </c>
      <c r="I490" t="str">
        <f>VLOOKUP($B490,'[1]LKUP PCNDES'!$C$17:$H$60,4,FALSE)</f>
        <v>NHS North East London ICB</v>
      </c>
      <c r="J490" t="str">
        <f>VLOOKUP($B490,'[1]LKUP PCNDES'!$C$17:$H$60,6,FALSE)</f>
        <v>NEL</v>
      </c>
    </row>
    <row r="491" spans="1:10" x14ac:dyDescent="0.35">
      <c r="A491" t="s">
        <v>648</v>
      </c>
      <c r="B491" t="s">
        <v>651</v>
      </c>
      <c r="C491" t="s">
        <v>1370</v>
      </c>
      <c r="D491" t="s">
        <v>563</v>
      </c>
      <c r="E491" s="2">
        <v>45077</v>
      </c>
      <c r="F491">
        <v>1</v>
      </c>
      <c r="G491" t="str">
        <f>VLOOKUP($C491,'[1]LKUP PCNDES'!$F$2:$H$12,2,FALSE)</f>
        <v>Permanent care home residents aged 18 years or over and recorded as experiencing acute confusion, who received a delirium assessment</v>
      </c>
      <c r="H491" t="str">
        <f>VLOOKUP($C491,'[1]LKUP PCNDES'!$F$2:$H$12,3,FALSE)</f>
        <v>DELIRIUM</v>
      </c>
      <c r="I491" t="str">
        <f>VLOOKUP($B491,'[1]LKUP PCNDES'!$C$17:$H$60,4,FALSE)</f>
        <v>NHS North East London ICB</v>
      </c>
      <c r="J491" t="str">
        <f>VLOOKUP($B491,'[1]LKUP PCNDES'!$C$17:$H$60,6,FALSE)</f>
        <v>NEL</v>
      </c>
    </row>
    <row r="492" spans="1:10" x14ac:dyDescent="0.35">
      <c r="A492" t="s">
        <v>648</v>
      </c>
      <c r="B492" t="s">
        <v>651</v>
      </c>
      <c r="C492" t="s">
        <v>1370</v>
      </c>
      <c r="D492" t="s">
        <v>563</v>
      </c>
      <c r="E492" s="2">
        <v>45107</v>
      </c>
      <c r="F492">
        <v>1</v>
      </c>
      <c r="G492" t="str">
        <f>VLOOKUP($C492,'[1]LKUP PCNDES'!$F$2:$H$12,2,FALSE)</f>
        <v>Permanent care home residents aged 18 years or over and recorded as experiencing acute confusion, who received a delirium assessment</v>
      </c>
      <c r="H492" t="str">
        <f>VLOOKUP($C492,'[1]LKUP PCNDES'!$F$2:$H$12,3,FALSE)</f>
        <v>DELIRIUM</v>
      </c>
      <c r="I492" t="str">
        <f>VLOOKUP($B492,'[1]LKUP PCNDES'!$C$17:$H$60,4,FALSE)</f>
        <v>NHS North East London ICB</v>
      </c>
      <c r="J492" t="str">
        <f>VLOOKUP($B492,'[1]LKUP PCNDES'!$C$17:$H$60,6,FALSE)</f>
        <v>NEL</v>
      </c>
    </row>
    <row r="493" spans="1:10" x14ac:dyDescent="0.35">
      <c r="A493" t="s">
        <v>648</v>
      </c>
      <c r="B493" t="s">
        <v>651</v>
      </c>
      <c r="C493" t="s">
        <v>1370</v>
      </c>
      <c r="D493" t="s">
        <v>563</v>
      </c>
      <c r="E493" s="2">
        <v>45138</v>
      </c>
      <c r="F493">
        <v>1</v>
      </c>
      <c r="G493" t="str">
        <f>VLOOKUP($C493,'[1]LKUP PCNDES'!$F$2:$H$12,2,FALSE)</f>
        <v>Permanent care home residents aged 18 years or over and recorded as experiencing acute confusion, who received a delirium assessment</v>
      </c>
      <c r="H493" t="str">
        <f>VLOOKUP($C493,'[1]LKUP PCNDES'!$F$2:$H$12,3,FALSE)</f>
        <v>DELIRIUM</v>
      </c>
      <c r="I493" t="str">
        <f>VLOOKUP($B493,'[1]LKUP PCNDES'!$C$17:$H$60,4,FALSE)</f>
        <v>NHS North East London ICB</v>
      </c>
      <c r="J493" t="str">
        <f>VLOOKUP($B493,'[1]LKUP PCNDES'!$C$17:$H$60,6,FALSE)</f>
        <v>NEL</v>
      </c>
    </row>
    <row r="494" spans="1:10" x14ac:dyDescent="0.35">
      <c r="A494" t="s">
        <v>648</v>
      </c>
      <c r="B494" t="s">
        <v>651</v>
      </c>
      <c r="C494" t="s">
        <v>1370</v>
      </c>
      <c r="D494" t="s">
        <v>563</v>
      </c>
      <c r="E494" s="2">
        <v>45169</v>
      </c>
      <c r="F494">
        <v>2</v>
      </c>
      <c r="G494" t="str">
        <f>VLOOKUP($C494,'[1]LKUP PCNDES'!$F$2:$H$12,2,FALSE)</f>
        <v>Permanent care home residents aged 18 years or over and recorded as experiencing acute confusion, who received a delirium assessment</v>
      </c>
      <c r="H494" t="str">
        <f>VLOOKUP($C494,'[1]LKUP PCNDES'!$F$2:$H$12,3,FALSE)</f>
        <v>DELIRIUM</v>
      </c>
      <c r="I494" t="str">
        <f>VLOOKUP($B494,'[1]LKUP PCNDES'!$C$17:$H$60,4,FALSE)</f>
        <v>NHS North East London ICB</v>
      </c>
      <c r="J494" t="str">
        <f>VLOOKUP($B494,'[1]LKUP PCNDES'!$C$17:$H$60,6,FALSE)</f>
        <v>NEL</v>
      </c>
    </row>
    <row r="495" spans="1:10" x14ac:dyDescent="0.35">
      <c r="A495" t="s">
        <v>648</v>
      </c>
      <c r="B495" t="s">
        <v>651</v>
      </c>
      <c r="C495" t="s">
        <v>1370</v>
      </c>
      <c r="D495" t="s">
        <v>563</v>
      </c>
      <c r="E495" s="2">
        <v>45199</v>
      </c>
      <c r="F495">
        <v>1</v>
      </c>
      <c r="G495" t="str">
        <f>VLOOKUP($C495,'[1]LKUP PCNDES'!$F$2:$H$12,2,FALSE)</f>
        <v>Permanent care home residents aged 18 years or over and recorded as experiencing acute confusion, who received a delirium assessment</v>
      </c>
      <c r="H495" t="str">
        <f>VLOOKUP($C495,'[1]LKUP PCNDES'!$F$2:$H$12,3,FALSE)</f>
        <v>DELIRIUM</v>
      </c>
      <c r="I495" t="str">
        <f>VLOOKUP($B495,'[1]LKUP PCNDES'!$C$17:$H$60,4,FALSE)</f>
        <v>NHS North East London ICB</v>
      </c>
      <c r="J495" t="str">
        <f>VLOOKUP($B495,'[1]LKUP PCNDES'!$C$17:$H$60,6,FALSE)</f>
        <v>NEL</v>
      </c>
    </row>
    <row r="496" spans="1:10" x14ac:dyDescent="0.35">
      <c r="A496" t="s">
        <v>648</v>
      </c>
      <c r="B496" t="s">
        <v>651</v>
      </c>
      <c r="C496" t="s">
        <v>1370</v>
      </c>
      <c r="D496" t="s">
        <v>563</v>
      </c>
      <c r="E496" s="2">
        <v>45230</v>
      </c>
      <c r="F496">
        <v>1</v>
      </c>
      <c r="G496" t="str">
        <f>VLOOKUP($C496,'[1]LKUP PCNDES'!$F$2:$H$12,2,FALSE)</f>
        <v>Permanent care home residents aged 18 years or over and recorded as experiencing acute confusion, who received a delirium assessment</v>
      </c>
      <c r="H496" t="str">
        <f>VLOOKUP($C496,'[1]LKUP PCNDES'!$F$2:$H$12,3,FALSE)</f>
        <v>DELIRIUM</v>
      </c>
      <c r="I496" t="str">
        <f>VLOOKUP($B496,'[1]LKUP PCNDES'!$C$17:$H$60,4,FALSE)</f>
        <v>NHS North East London ICB</v>
      </c>
      <c r="J496" t="str">
        <f>VLOOKUP($B496,'[1]LKUP PCNDES'!$C$17:$H$60,6,FALSE)</f>
        <v>NEL</v>
      </c>
    </row>
    <row r="497" spans="1:10" x14ac:dyDescent="0.35">
      <c r="A497" t="s">
        <v>648</v>
      </c>
      <c r="B497" t="s">
        <v>651</v>
      </c>
      <c r="C497" t="s">
        <v>1370</v>
      </c>
      <c r="D497" t="s">
        <v>563</v>
      </c>
      <c r="E497" s="2">
        <v>45260</v>
      </c>
      <c r="F497">
        <v>1</v>
      </c>
      <c r="G497" t="str">
        <f>VLOOKUP($C497,'[1]LKUP PCNDES'!$F$2:$H$12,2,FALSE)</f>
        <v>Permanent care home residents aged 18 years or over and recorded as experiencing acute confusion, who received a delirium assessment</v>
      </c>
      <c r="H497" t="str">
        <f>VLOOKUP($C497,'[1]LKUP PCNDES'!$F$2:$H$12,3,FALSE)</f>
        <v>DELIRIUM</v>
      </c>
      <c r="I497" t="str">
        <f>VLOOKUP($B497,'[1]LKUP PCNDES'!$C$17:$H$60,4,FALSE)</f>
        <v>NHS North East London ICB</v>
      </c>
      <c r="J497" t="str">
        <f>VLOOKUP($B497,'[1]LKUP PCNDES'!$C$17:$H$60,6,FALSE)</f>
        <v>NEL</v>
      </c>
    </row>
    <row r="498" spans="1:10" x14ac:dyDescent="0.35">
      <c r="A498" t="s">
        <v>648</v>
      </c>
      <c r="B498" t="s">
        <v>651</v>
      </c>
      <c r="C498" t="s">
        <v>1370</v>
      </c>
      <c r="D498" t="s">
        <v>563</v>
      </c>
      <c r="E498" s="2">
        <v>45291</v>
      </c>
      <c r="F498">
        <v>1</v>
      </c>
      <c r="G498" t="str">
        <f>VLOOKUP($C498,'[1]LKUP PCNDES'!$F$2:$H$12,2,FALSE)</f>
        <v>Permanent care home residents aged 18 years or over and recorded as experiencing acute confusion, who received a delirium assessment</v>
      </c>
      <c r="H498" t="str">
        <f>VLOOKUP($C498,'[1]LKUP PCNDES'!$F$2:$H$12,3,FALSE)</f>
        <v>DELIRIUM</v>
      </c>
      <c r="I498" t="str">
        <f>VLOOKUP($B498,'[1]LKUP PCNDES'!$C$17:$H$60,4,FALSE)</f>
        <v>NHS North East London ICB</v>
      </c>
      <c r="J498" t="str">
        <f>VLOOKUP($B498,'[1]LKUP PCNDES'!$C$17:$H$60,6,FALSE)</f>
        <v>NEL</v>
      </c>
    </row>
    <row r="499" spans="1:10" x14ac:dyDescent="0.35">
      <c r="A499" t="s">
        <v>648</v>
      </c>
      <c r="B499" t="s">
        <v>651</v>
      </c>
      <c r="C499" t="s">
        <v>1370</v>
      </c>
      <c r="D499" t="s">
        <v>563</v>
      </c>
      <c r="E499" s="2">
        <v>45322</v>
      </c>
      <c r="F499">
        <v>1</v>
      </c>
      <c r="G499" t="str">
        <f>VLOOKUP($C499,'[1]LKUP PCNDES'!$F$2:$H$12,2,FALSE)</f>
        <v>Permanent care home residents aged 18 years or over and recorded as experiencing acute confusion, who received a delirium assessment</v>
      </c>
      <c r="H499" t="str">
        <f>VLOOKUP($C499,'[1]LKUP PCNDES'!$F$2:$H$12,3,FALSE)</f>
        <v>DELIRIUM</v>
      </c>
      <c r="I499" t="str">
        <f>VLOOKUP($B499,'[1]LKUP PCNDES'!$C$17:$H$60,4,FALSE)</f>
        <v>NHS North East London ICB</v>
      </c>
      <c r="J499" t="str">
        <f>VLOOKUP($B499,'[1]LKUP PCNDES'!$C$17:$H$60,6,FALSE)</f>
        <v>NEL</v>
      </c>
    </row>
    <row r="500" spans="1:10" x14ac:dyDescent="0.35">
      <c r="A500" t="s">
        <v>648</v>
      </c>
      <c r="B500" t="s">
        <v>651</v>
      </c>
      <c r="C500" t="s">
        <v>1370</v>
      </c>
      <c r="D500" t="s">
        <v>563</v>
      </c>
      <c r="E500" s="2">
        <v>45351</v>
      </c>
      <c r="F500">
        <v>3</v>
      </c>
      <c r="G500" t="str">
        <f>VLOOKUP($C500,'[1]LKUP PCNDES'!$F$2:$H$12,2,FALSE)</f>
        <v>Permanent care home residents aged 18 years or over and recorded as experiencing acute confusion, who received a delirium assessment</v>
      </c>
      <c r="H500" t="str">
        <f>VLOOKUP($C500,'[1]LKUP PCNDES'!$F$2:$H$12,3,FALSE)</f>
        <v>DELIRIUM</v>
      </c>
      <c r="I500" t="str">
        <f>VLOOKUP($B500,'[1]LKUP PCNDES'!$C$17:$H$60,4,FALSE)</f>
        <v>NHS North East London ICB</v>
      </c>
      <c r="J500" t="str">
        <f>VLOOKUP($B500,'[1]LKUP PCNDES'!$C$17:$H$60,6,FALSE)</f>
        <v>NEL</v>
      </c>
    </row>
    <row r="501" spans="1:10" x14ac:dyDescent="0.35">
      <c r="A501" t="s">
        <v>648</v>
      </c>
      <c r="B501" t="s">
        <v>651</v>
      </c>
      <c r="C501" t="s">
        <v>1370</v>
      </c>
      <c r="D501" t="s">
        <v>563</v>
      </c>
      <c r="E501" s="2">
        <v>45382</v>
      </c>
      <c r="F501">
        <v>2</v>
      </c>
      <c r="G501" t="str">
        <f>VLOOKUP($C501,'[1]LKUP PCNDES'!$F$2:$H$12,2,FALSE)</f>
        <v>Permanent care home residents aged 18 years or over and recorded as experiencing acute confusion, who received a delirium assessment</v>
      </c>
      <c r="H501" t="str">
        <f>VLOOKUP($C501,'[1]LKUP PCNDES'!$F$2:$H$12,3,FALSE)</f>
        <v>DELIRIUM</v>
      </c>
      <c r="I501" t="str">
        <f>VLOOKUP($B501,'[1]LKUP PCNDES'!$C$17:$H$60,4,FALSE)</f>
        <v>NHS North East London ICB</v>
      </c>
      <c r="J501" t="str">
        <f>VLOOKUP($B501,'[1]LKUP PCNDES'!$C$17:$H$60,6,FALSE)</f>
        <v>NEL</v>
      </c>
    </row>
    <row r="502" spans="1:10" x14ac:dyDescent="0.35">
      <c r="A502" t="s">
        <v>648</v>
      </c>
      <c r="B502" t="s">
        <v>651</v>
      </c>
      <c r="C502" t="s">
        <v>55</v>
      </c>
      <c r="D502" t="s">
        <v>564</v>
      </c>
      <c r="E502" s="2">
        <v>45046</v>
      </c>
      <c r="F502">
        <v>5454</v>
      </c>
      <c r="G502" t="str">
        <f>VLOOKUP($C502,'[1]LKUP PCNDES'!$F$2:$H$12,2,FALSE)</f>
        <v>Percentage of patients in long stay residential or homes who received a seasonal influenza vaccination between 1 September and 31 March</v>
      </c>
      <c r="H502" t="str">
        <f>VLOOKUP($C502,'[1]LKUP PCNDES'!$F$2:$H$12,3,FALSE)</f>
        <v>Flu_Vacs</v>
      </c>
      <c r="I502" t="str">
        <f>VLOOKUP($B502,'[1]LKUP PCNDES'!$C$17:$H$60,4,FALSE)</f>
        <v>NHS North East London ICB</v>
      </c>
      <c r="J502" t="str">
        <f>VLOOKUP($B502,'[1]LKUP PCNDES'!$C$17:$H$60,6,FALSE)</f>
        <v>NEL</v>
      </c>
    </row>
    <row r="503" spans="1:10" x14ac:dyDescent="0.35">
      <c r="A503" t="s">
        <v>648</v>
      </c>
      <c r="B503" t="s">
        <v>651</v>
      </c>
      <c r="C503" t="s">
        <v>55</v>
      </c>
      <c r="D503" t="s">
        <v>564</v>
      </c>
      <c r="E503" s="2">
        <v>45077</v>
      </c>
      <c r="F503">
        <v>5092</v>
      </c>
      <c r="G503" t="str">
        <f>VLOOKUP($C503,'[1]LKUP PCNDES'!$F$2:$H$12,2,FALSE)</f>
        <v>Percentage of patients in long stay residential or homes who received a seasonal influenza vaccination between 1 September and 31 March</v>
      </c>
      <c r="H503" t="str">
        <f>VLOOKUP($C503,'[1]LKUP PCNDES'!$F$2:$H$12,3,FALSE)</f>
        <v>Flu_Vacs</v>
      </c>
      <c r="I503" t="str">
        <f>VLOOKUP($B503,'[1]LKUP PCNDES'!$C$17:$H$60,4,FALSE)</f>
        <v>NHS North East London ICB</v>
      </c>
      <c r="J503" t="str">
        <f>VLOOKUP($B503,'[1]LKUP PCNDES'!$C$17:$H$60,6,FALSE)</f>
        <v>NEL</v>
      </c>
    </row>
    <row r="504" spans="1:10" x14ac:dyDescent="0.35">
      <c r="A504" t="s">
        <v>648</v>
      </c>
      <c r="B504" t="s">
        <v>651</v>
      </c>
      <c r="C504" t="s">
        <v>55</v>
      </c>
      <c r="D504" t="s">
        <v>564</v>
      </c>
      <c r="E504" s="2">
        <v>45107</v>
      </c>
      <c r="F504">
        <v>5617</v>
      </c>
      <c r="G504" t="str">
        <f>VLOOKUP($C504,'[1]LKUP PCNDES'!$F$2:$H$12,2,FALSE)</f>
        <v>Percentage of patients in long stay residential or homes who received a seasonal influenza vaccination between 1 September and 31 March</v>
      </c>
      <c r="H504" t="str">
        <f>VLOOKUP($C504,'[1]LKUP PCNDES'!$F$2:$H$12,3,FALSE)</f>
        <v>Flu_Vacs</v>
      </c>
      <c r="I504" t="str">
        <f>VLOOKUP($B504,'[1]LKUP PCNDES'!$C$17:$H$60,4,FALSE)</f>
        <v>NHS North East London ICB</v>
      </c>
      <c r="J504" t="str">
        <f>VLOOKUP($B504,'[1]LKUP PCNDES'!$C$17:$H$60,6,FALSE)</f>
        <v>NEL</v>
      </c>
    </row>
    <row r="505" spans="1:10" x14ac:dyDescent="0.35">
      <c r="A505" t="s">
        <v>648</v>
      </c>
      <c r="B505" t="s">
        <v>651</v>
      </c>
      <c r="C505" t="s">
        <v>55</v>
      </c>
      <c r="D505" t="s">
        <v>564</v>
      </c>
      <c r="E505" s="2">
        <v>45138</v>
      </c>
      <c r="F505">
        <v>5628</v>
      </c>
      <c r="G505" t="str">
        <f>VLOOKUP($C505,'[1]LKUP PCNDES'!$F$2:$H$12,2,FALSE)</f>
        <v>Percentage of patients in long stay residential or homes who received a seasonal influenza vaccination between 1 September and 31 March</v>
      </c>
      <c r="H505" t="str">
        <f>VLOOKUP($C505,'[1]LKUP PCNDES'!$F$2:$H$12,3,FALSE)</f>
        <v>Flu_Vacs</v>
      </c>
      <c r="I505" t="str">
        <f>VLOOKUP($B505,'[1]LKUP PCNDES'!$C$17:$H$60,4,FALSE)</f>
        <v>NHS North East London ICB</v>
      </c>
      <c r="J505" t="str">
        <f>VLOOKUP($B505,'[1]LKUP PCNDES'!$C$17:$H$60,6,FALSE)</f>
        <v>NEL</v>
      </c>
    </row>
    <row r="506" spans="1:10" x14ac:dyDescent="0.35">
      <c r="A506" t="s">
        <v>648</v>
      </c>
      <c r="B506" t="s">
        <v>651</v>
      </c>
      <c r="C506" t="s">
        <v>55</v>
      </c>
      <c r="D506" t="s">
        <v>564</v>
      </c>
      <c r="E506" s="2">
        <v>45169</v>
      </c>
      <c r="F506">
        <v>5351</v>
      </c>
      <c r="G506" t="str">
        <f>VLOOKUP($C506,'[1]LKUP PCNDES'!$F$2:$H$12,2,FALSE)</f>
        <v>Percentage of patients in long stay residential or homes who received a seasonal influenza vaccination between 1 September and 31 March</v>
      </c>
      <c r="H506" t="str">
        <f>VLOOKUP($C506,'[1]LKUP PCNDES'!$F$2:$H$12,3,FALSE)</f>
        <v>Flu_Vacs</v>
      </c>
      <c r="I506" t="str">
        <f>VLOOKUP($B506,'[1]LKUP PCNDES'!$C$17:$H$60,4,FALSE)</f>
        <v>NHS North East London ICB</v>
      </c>
      <c r="J506" t="str">
        <f>VLOOKUP($B506,'[1]LKUP PCNDES'!$C$17:$H$60,6,FALSE)</f>
        <v>NEL</v>
      </c>
    </row>
    <row r="507" spans="1:10" x14ac:dyDescent="0.35">
      <c r="A507" t="s">
        <v>648</v>
      </c>
      <c r="B507" t="s">
        <v>651</v>
      </c>
      <c r="C507" t="s">
        <v>55</v>
      </c>
      <c r="D507" t="s">
        <v>564</v>
      </c>
      <c r="E507" s="2">
        <v>45199</v>
      </c>
      <c r="F507">
        <v>5666</v>
      </c>
      <c r="G507" t="str">
        <f>VLOOKUP($C507,'[1]LKUP PCNDES'!$F$2:$H$12,2,FALSE)</f>
        <v>Percentage of patients in long stay residential or homes who received a seasonal influenza vaccination between 1 September and 31 March</v>
      </c>
      <c r="H507" t="str">
        <f>VLOOKUP($C507,'[1]LKUP PCNDES'!$F$2:$H$12,3,FALSE)</f>
        <v>Flu_Vacs</v>
      </c>
      <c r="I507" t="str">
        <f>VLOOKUP($B507,'[1]LKUP PCNDES'!$C$17:$H$60,4,FALSE)</f>
        <v>NHS North East London ICB</v>
      </c>
      <c r="J507" t="str">
        <f>VLOOKUP($B507,'[1]LKUP PCNDES'!$C$17:$H$60,6,FALSE)</f>
        <v>NEL</v>
      </c>
    </row>
    <row r="508" spans="1:10" x14ac:dyDescent="0.35">
      <c r="A508" t="s">
        <v>648</v>
      </c>
      <c r="B508" t="s">
        <v>651</v>
      </c>
      <c r="C508" t="s">
        <v>55</v>
      </c>
      <c r="D508" t="s">
        <v>564</v>
      </c>
      <c r="E508" s="2">
        <v>45230</v>
      </c>
      <c r="F508">
        <v>5238</v>
      </c>
      <c r="G508" t="str">
        <f>VLOOKUP($C508,'[1]LKUP PCNDES'!$F$2:$H$12,2,FALSE)</f>
        <v>Percentage of patients in long stay residential or homes who received a seasonal influenza vaccination between 1 September and 31 March</v>
      </c>
      <c r="H508" t="str">
        <f>VLOOKUP($C508,'[1]LKUP PCNDES'!$F$2:$H$12,3,FALSE)</f>
        <v>Flu_Vacs</v>
      </c>
      <c r="I508" t="str">
        <f>VLOOKUP($B508,'[1]LKUP PCNDES'!$C$17:$H$60,4,FALSE)</f>
        <v>NHS North East London ICB</v>
      </c>
      <c r="J508" t="str">
        <f>VLOOKUP($B508,'[1]LKUP PCNDES'!$C$17:$H$60,6,FALSE)</f>
        <v>NEL</v>
      </c>
    </row>
    <row r="509" spans="1:10" x14ac:dyDescent="0.35">
      <c r="A509" t="s">
        <v>648</v>
      </c>
      <c r="B509" t="s">
        <v>651</v>
      </c>
      <c r="C509" t="s">
        <v>55</v>
      </c>
      <c r="D509" t="s">
        <v>564</v>
      </c>
      <c r="E509" s="2">
        <v>45260</v>
      </c>
      <c r="F509">
        <v>5230</v>
      </c>
      <c r="G509" t="str">
        <f>VLOOKUP($C509,'[1]LKUP PCNDES'!$F$2:$H$12,2,FALSE)</f>
        <v>Percentage of patients in long stay residential or homes who received a seasonal influenza vaccination between 1 September and 31 March</v>
      </c>
      <c r="H509" t="str">
        <f>VLOOKUP($C509,'[1]LKUP PCNDES'!$F$2:$H$12,3,FALSE)</f>
        <v>Flu_Vacs</v>
      </c>
      <c r="I509" t="str">
        <f>VLOOKUP($B509,'[1]LKUP PCNDES'!$C$17:$H$60,4,FALSE)</f>
        <v>NHS North East London ICB</v>
      </c>
      <c r="J509" t="str">
        <f>VLOOKUP($B509,'[1]LKUP PCNDES'!$C$17:$H$60,6,FALSE)</f>
        <v>NEL</v>
      </c>
    </row>
    <row r="510" spans="1:10" x14ac:dyDescent="0.35">
      <c r="A510" t="s">
        <v>648</v>
      </c>
      <c r="B510" t="s">
        <v>651</v>
      </c>
      <c r="C510" t="s">
        <v>55</v>
      </c>
      <c r="D510" t="s">
        <v>564</v>
      </c>
      <c r="E510" s="2">
        <v>45291</v>
      </c>
      <c r="F510">
        <v>5269</v>
      </c>
      <c r="G510" t="str">
        <f>VLOOKUP($C510,'[1]LKUP PCNDES'!$F$2:$H$12,2,FALSE)</f>
        <v>Percentage of patients in long stay residential or homes who received a seasonal influenza vaccination between 1 September and 31 March</v>
      </c>
      <c r="H510" t="str">
        <f>VLOOKUP($C510,'[1]LKUP PCNDES'!$F$2:$H$12,3,FALSE)</f>
        <v>Flu_Vacs</v>
      </c>
      <c r="I510" t="str">
        <f>VLOOKUP($B510,'[1]LKUP PCNDES'!$C$17:$H$60,4,FALSE)</f>
        <v>NHS North East London ICB</v>
      </c>
      <c r="J510" t="str">
        <f>VLOOKUP($B510,'[1]LKUP PCNDES'!$C$17:$H$60,6,FALSE)</f>
        <v>NEL</v>
      </c>
    </row>
    <row r="511" spans="1:10" x14ac:dyDescent="0.35">
      <c r="A511" t="s">
        <v>648</v>
      </c>
      <c r="B511" t="s">
        <v>651</v>
      </c>
      <c r="C511" t="s">
        <v>55</v>
      </c>
      <c r="D511" t="s">
        <v>564</v>
      </c>
      <c r="E511" s="2">
        <v>45322</v>
      </c>
      <c r="F511">
        <v>5231</v>
      </c>
      <c r="G511" t="str">
        <f>VLOOKUP($C511,'[1]LKUP PCNDES'!$F$2:$H$12,2,FALSE)</f>
        <v>Percentage of patients in long stay residential or homes who received a seasonal influenza vaccination between 1 September and 31 March</v>
      </c>
      <c r="H511" t="str">
        <f>VLOOKUP($C511,'[1]LKUP PCNDES'!$F$2:$H$12,3,FALSE)</f>
        <v>Flu_Vacs</v>
      </c>
      <c r="I511" t="str">
        <f>VLOOKUP($B511,'[1]LKUP PCNDES'!$C$17:$H$60,4,FALSE)</f>
        <v>NHS North East London ICB</v>
      </c>
      <c r="J511" t="str">
        <f>VLOOKUP($B511,'[1]LKUP PCNDES'!$C$17:$H$60,6,FALSE)</f>
        <v>NEL</v>
      </c>
    </row>
    <row r="512" spans="1:10" x14ac:dyDescent="0.35">
      <c r="A512" t="s">
        <v>648</v>
      </c>
      <c r="B512" t="s">
        <v>651</v>
      </c>
      <c r="C512" t="s">
        <v>55</v>
      </c>
      <c r="D512" t="s">
        <v>564</v>
      </c>
      <c r="E512" s="2">
        <v>45351</v>
      </c>
      <c r="F512">
        <v>5262</v>
      </c>
      <c r="G512" t="str">
        <f>VLOOKUP($C512,'[1]LKUP PCNDES'!$F$2:$H$12,2,FALSE)</f>
        <v>Percentage of patients in long stay residential or homes who received a seasonal influenza vaccination between 1 September and 31 March</v>
      </c>
      <c r="H512" t="str">
        <f>VLOOKUP($C512,'[1]LKUP PCNDES'!$F$2:$H$12,3,FALSE)</f>
        <v>Flu_Vacs</v>
      </c>
      <c r="I512" t="str">
        <f>VLOOKUP($B512,'[1]LKUP PCNDES'!$C$17:$H$60,4,FALSE)</f>
        <v>NHS North East London ICB</v>
      </c>
      <c r="J512" t="str">
        <f>VLOOKUP($B512,'[1]LKUP PCNDES'!$C$17:$H$60,6,FALSE)</f>
        <v>NEL</v>
      </c>
    </row>
    <row r="513" spans="1:10" x14ac:dyDescent="0.35">
      <c r="A513" t="s">
        <v>648</v>
      </c>
      <c r="B513" t="s">
        <v>651</v>
      </c>
      <c r="C513" t="s">
        <v>55</v>
      </c>
      <c r="D513" t="s">
        <v>564</v>
      </c>
      <c r="E513" s="2">
        <v>45382</v>
      </c>
      <c r="F513">
        <v>5071</v>
      </c>
      <c r="G513" t="str">
        <f>VLOOKUP($C513,'[1]LKUP PCNDES'!$F$2:$H$12,2,FALSE)</f>
        <v>Percentage of patients in long stay residential or homes who received a seasonal influenza vaccination between 1 September and 31 March</v>
      </c>
      <c r="H513" t="str">
        <f>VLOOKUP($C513,'[1]LKUP PCNDES'!$F$2:$H$12,3,FALSE)</f>
        <v>Flu_Vacs</v>
      </c>
      <c r="I513" t="str">
        <f>VLOOKUP($B513,'[1]LKUP PCNDES'!$C$17:$H$60,4,FALSE)</f>
        <v>NHS North East London ICB</v>
      </c>
      <c r="J513" t="str">
        <f>VLOOKUP($B513,'[1]LKUP PCNDES'!$C$17:$H$60,6,FALSE)</f>
        <v>NEL</v>
      </c>
    </row>
    <row r="514" spans="1:10" x14ac:dyDescent="0.35">
      <c r="A514" t="s">
        <v>648</v>
      </c>
      <c r="B514" t="s">
        <v>651</v>
      </c>
      <c r="C514" t="s">
        <v>55</v>
      </c>
      <c r="D514" t="s">
        <v>655</v>
      </c>
      <c r="E514" s="2">
        <v>45046</v>
      </c>
      <c r="F514">
        <v>0</v>
      </c>
      <c r="G514" t="str">
        <f>VLOOKUP($C514,'[1]LKUP PCNDES'!$F$2:$H$12,2,FALSE)</f>
        <v>Percentage of patients in long stay residential or homes who received a seasonal influenza vaccination between 1 September and 31 March</v>
      </c>
      <c r="H514" t="str">
        <f>VLOOKUP($C514,'[1]LKUP PCNDES'!$F$2:$H$12,3,FALSE)</f>
        <v>Flu_Vacs</v>
      </c>
      <c r="I514" t="str">
        <f>VLOOKUP($B514,'[1]LKUP PCNDES'!$C$17:$H$60,4,FALSE)</f>
        <v>NHS North East London ICB</v>
      </c>
      <c r="J514" t="str">
        <f>VLOOKUP($B514,'[1]LKUP PCNDES'!$C$17:$H$60,6,FALSE)</f>
        <v>NEL</v>
      </c>
    </row>
    <row r="515" spans="1:10" x14ac:dyDescent="0.35">
      <c r="A515" t="s">
        <v>648</v>
      </c>
      <c r="B515" t="s">
        <v>651</v>
      </c>
      <c r="C515" t="s">
        <v>55</v>
      </c>
      <c r="D515" t="s">
        <v>655</v>
      </c>
      <c r="E515" s="2">
        <v>45077</v>
      </c>
      <c r="F515">
        <v>0</v>
      </c>
      <c r="G515" t="str">
        <f>VLOOKUP($C515,'[1]LKUP PCNDES'!$F$2:$H$12,2,FALSE)</f>
        <v>Percentage of patients in long stay residential or homes who received a seasonal influenza vaccination between 1 September and 31 March</v>
      </c>
      <c r="H515" t="str">
        <f>VLOOKUP($C515,'[1]LKUP PCNDES'!$F$2:$H$12,3,FALSE)</f>
        <v>Flu_Vacs</v>
      </c>
      <c r="I515" t="str">
        <f>VLOOKUP($B515,'[1]LKUP PCNDES'!$C$17:$H$60,4,FALSE)</f>
        <v>NHS North East London ICB</v>
      </c>
      <c r="J515" t="str">
        <f>VLOOKUP($B515,'[1]LKUP PCNDES'!$C$17:$H$60,6,FALSE)</f>
        <v>NEL</v>
      </c>
    </row>
    <row r="516" spans="1:10" x14ac:dyDescent="0.35">
      <c r="A516" t="s">
        <v>648</v>
      </c>
      <c r="B516" t="s">
        <v>651</v>
      </c>
      <c r="C516" t="s">
        <v>55</v>
      </c>
      <c r="D516" t="s">
        <v>655</v>
      </c>
      <c r="E516" s="2">
        <v>45107</v>
      </c>
      <c r="F516">
        <v>1</v>
      </c>
      <c r="G516" t="str">
        <f>VLOOKUP($C516,'[1]LKUP PCNDES'!$F$2:$H$12,2,FALSE)</f>
        <v>Percentage of patients in long stay residential or homes who received a seasonal influenza vaccination between 1 September and 31 March</v>
      </c>
      <c r="H516" t="str">
        <f>VLOOKUP($C516,'[1]LKUP PCNDES'!$F$2:$H$12,3,FALSE)</f>
        <v>Flu_Vacs</v>
      </c>
      <c r="I516" t="str">
        <f>VLOOKUP($B516,'[1]LKUP PCNDES'!$C$17:$H$60,4,FALSE)</f>
        <v>NHS North East London ICB</v>
      </c>
      <c r="J516" t="str">
        <f>VLOOKUP($B516,'[1]LKUP PCNDES'!$C$17:$H$60,6,FALSE)</f>
        <v>NEL</v>
      </c>
    </row>
    <row r="517" spans="1:10" x14ac:dyDescent="0.35">
      <c r="A517" t="s">
        <v>648</v>
      </c>
      <c r="B517" t="s">
        <v>651</v>
      </c>
      <c r="C517" t="s">
        <v>55</v>
      </c>
      <c r="D517" t="s">
        <v>655</v>
      </c>
      <c r="E517" s="2">
        <v>45138</v>
      </c>
      <c r="F517">
        <v>2</v>
      </c>
      <c r="G517" t="str">
        <f>VLOOKUP($C517,'[1]LKUP PCNDES'!$F$2:$H$12,2,FALSE)</f>
        <v>Percentage of patients in long stay residential or homes who received a seasonal influenza vaccination between 1 September and 31 March</v>
      </c>
      <c r="H517" t="str">
        <f>VLOOKUP($C517,'[1]LKUP PCNDES'!$F$2:$H$12,3,FALSE)</f>
        <v>Flu_Vacs</v>
      </c>
      <c r="I517" t="str">
        <f>VLOOKUP($B517,'[1]LKUP PCNDES'!$C$17:$H$60,4,FALSE)</f>
        <v>NHS North East London ICB</v>
      </c>
      <c r="J517" t="str">
        <f>VLOOKUP($B517,'[1]LKUP PCNDES'!$C$17:$H$60,6,FALSE)</f>
        <v>NEL</v>
      </c>
    </row>
    <row r="518" spans="1:10" x14ac:dyDescent="0.35">
      <c r="A518" t="s">
        <v>648</v>
      </c>
      <c r="B518" t="s">
        <v>651</v>
      </c>
      <c r="C518" t="s">
        <v>55</v>
      </c>
      <c r="D518" t="s">
        <v>655</v>
      </c>
      <c r="E518" s="2">
        <v>45169</v>
      </c>
      <c r="F518">
        <v>2</v>
      </c>
      <c r="G518" t="str">
        <f>VLOOKUP($C518,'[1]LKUP PCNDES'!$F$2:$H$12,2,FALSE)</f>
        <v>Percentage of patients in long stay residential or homes who received a seasonal influenza vaccination between 1 September and 31 March</v>
      </c>
      <c r="H518" t="str">
        <f>VLOOKUP($C518,'[1]LKUP PCNDES'!$F$2:$H$12,3,FALSE)</f>
        <v>Flu_Vacs</v>
      </c>
      <c r="I518" t="str">
        <f>VLOOKUP($B518,'[1]LKUP PCNDES'!$C$17:$H$60,4,FALSE)</f>
        <v>NHS North East London ICB</v>
      </c>
      <c r="J518" t="str">
        <f>VLOOKUP($B518,'[1]LKUP PCNDES'!$C$17:$H$60,6,FALSE)</f>
        <v>NEL</v>
      </c>
    </row>
    <row r="519" spans="1:10" x14ac:dyDescent="0.35">
      <c r="A519" t="s">
        <v>648</v>
      </c>
      <c r="B519" t="s">
        <v>651</v>
      </c>
      <c r="C519" t="s">
        <v>55</v>
      </c>
      <c r="D519" t="s">
        <v>655</v>
      </c>
      <c r="E519" s="2">
        <v>45199</v>
      </c>
      <c r="F519">
        <v>162</v>
      </c>
      <c r="G519" t="str">
        <f>VLOOKUP($C519,'[1]LKUP PCNDES'!$F$2:$H$12,2,FALSE)</f>
        <v>Percentage of patients in long stay residential or homes who received a seasonal influenza vaccination between 1 September and 31 March</v>
      </c>
      <c r="H519" t="str">
        <f>VLOOKUP($C519,'[1]LKUP PCNDES'!$F$2:$H$12,3,FALSE)</f>
        <v>Flu_Vacs</v>
      </c>
      <c r="I519" t="str">
        <f>VLOOKUP($B519,'[1]LKUP PCNDES'!$C$17:$H$60,4,FALSE)</f>
        <v>NHS North East London ICB</v>
      </c>
      <c r="J519" t="str">
        <f>VLOOKUP($B519,'[1]LKUP PCNDES'!$C$17:$H$60,6,FALSE)</f>
        <v>NEL</v>
      </c>
    </row>
    <row r="520" spans="1:10" x14ac:dyDescent="0.35">
      <c r="A520" t="s">
        <v>648</v>
      </c>
      <c r="B520" t="s">
        <v>651</v>
      </c>
      <c r="C520" t="s">
        <v>55</v>
      </c>
      <c r="D520" t="s">
        <v>655</v>
      </c>
      <c r="E520" s="2">
        <v>45230</v>
      </c>
      <c r="F520">
        <v>361</v>
      </c>
      <c r="G520" t="str">
        <f>VLOOKUP($C520,'[1]LKUP PCNDES'!$F$2:$H$12,2,FALSE)</f>
        <v>Percentage of patients in long stay residential or homes who received a seasonal influenza vaccination between 1 September and 31 March</v>
      </c>
      <c r="H520" t="str">
        <f>VLOOKUP($C520,'[1]LKUP PCNDES'!$F$2:$H$12,3,FALSE)</f>
        <v>Flu_Vacs</v>
      </c>
      <c r="I520" t="str">
        <f>VLOOKUP($B520,'[1]LKUP PCNDES'!$C$17:$H$60,4,FALSE)</f>
        <v>NHS North East London ICB</v>
      </c>
      <c r="J520" t="str">
        <f>VLOOKUP($B520,'[1]LKUP PCNDES'!$C$17:$H$60,6,FALSE)</f>
        <v>NEL</v>
      </c>
    </row>
    <row r="521" spans="1:10" x14ac:dyDescent="0.35">
      <c r="A521" t="s">
        <v>648</v>
      </c>
      <c r="B521" t="s">
        <v>651</v>
      </c>
      <c r="C521" t="s">
        <v>55</v>
      </c>
      <c r="D521" t="s">
        <v>655</v>
      </c>
      <c r="E521" s="2">
        <v>45260</v>
      </c>
      <c r="F521">
        <v>460</v>
      </c>
      <c r="G521" t="str">
        <f>VLOOKUP($C521,'[1]LKUP PCNDES'!$F$2:$H$12,2,FALSE)</f>
        <v>Percentage of patients in long stay residential or homes who received a seasonal influenza vaccination between 1 September and 31 March</v>
      </c>
      <c r="H521" t="str">
        <f>VLOOKUP($C521,'[1]LKUP PCNDES'!$F$2:$H$12,3,FALSE)</f>
        <v>Flu_Vacs</v>
      </c>
      <c r="I521" t="str">
        <f>VLOOKUP($B521,'[1]LKUP PCNDES'!$C$17:$H$60,4,FALSE)</f>
        <v>NHS North East London ICB</v>
      </c>
      <c r="J521" t="str">
        <f>VLOOKUP($B521,'[1]LKUP PCNDES'!$C$17:$H$60,6,FALSE)</f>
        <v>NEL</v>
      </c>
    </row>
    <row r="522" spans="1:10" x14ac:dyDescent="0.35">
      <c r="A522" t="s">
        <v>648</v>
      </c>
      <c r="B522" t="s">
        <v>651</v>
      </c>
      <c r="C522" t="s">
        <v>55</v>
      </c>
      <c r="D522" t="s">
        <v>655</v>
      </c>
      <c r="E522" s="2">
        <v>45291</v>
      </c>
      <c r="F522">
        <v>542</v>
      </c>
      <c r="G522" t="str">
        <f>VLOOKUP($C522,'[1]LKUP PCNDES'!$F$2:$H$12,2,FALSE)</f>
        <v>Percentage of patients in long stay residential or homes who received a seasonal influenza vaccination between 1 September and 31 March</v>
      </c>
      <c r="H522" t="str">
        <f>VLOOKUP($C522,'[1]LKUP PCNDES'!$F$2:$H$12,3,FALSE)</f>
        <v>Flu_Vacs</v>
      </c>
      <c r="I522" t="str">
        <f>VLOOKUP($B522,'[1]LKUP PCNDES'!$C$17:$H$60,4,FALSE)</f>
        <v>NHS North East London ICB</v>
      </c>
      <c r="J522" t="str">
        <f>VLOOKUP($B522,'[1]LKUP PCNDES'!$C$17:$H$60,6,FALSE)</f>
        <v>NEL</v>
      </c>
    </row>
    <row r="523" spans="1:10" x14ac:dyDescent="0.35">
      <c r="A523" t="s">
        <v>648</v>
      </c>
      <c r="B523" t="s">
        <v>651</v>
      </c>
      <c r="C523" t="s">
        <v>55</v>
      </c>
      <c r="D523" t="s">
        <v>655</v>
      </c>
      <c r="E523" s="2">
        <v>45322</v>
      </c>
      <c r="F523">
        <v>622</v>
      </c>
      <c r="G523" t="str">
        <f>VLOOKUP($C523,'[1]LKUP PCNDES'!$F$2:$H$12,2,FALSE)</f>
        <v>Percentage of patients in long stay residential or homes who received a seasonal influenza vaccination between 1 September and 31 March</v>
      </c>
      <c r="H523" t="str">
        <f>VLOOKUP($C523,'[1]LKUP PCNDES'!$F$2:$H$12,3,FALSE)</f>
        <v>Flu_Vacs</v>
      </c>
      <c r="I523" t="str">
        <f>VLOOKUP($B523,'[1]LKUP PCNDES'!$C$17:$H$60,4,FALSE)</f>
        <v>NHS North East London ICB</v>
      </c>
      <c r="J523" t="str">
        <f>VLOOKUP($B523,'[1]LKUP PCNDES'!$C$17:$H$60,6,FALSE)</f>
        <v>NEL</v>
      </c>
    </row>
    <row r="524" spans="1:10" x14ac:dyDescent="0.35">
      <c r="A524" t="s">
        <v>648</v>
      </c>
      <c r="B524" t="s">
        <v>651</v>
      </c>
      <c r="C524" t="s">
        <v>55</v>
      </c>
      <c r="D524" t="s">
        <v>655</v>
      </c>
      <c r="E524" s="2">
        <v>45351</v>
      </c>
      <c r="F524">
        <v>775</v>
      </c>
      <c r="G524" t="str">
        <f>VLOOKUP($C524,'[1]LKUP PCNDES'!$F$2:$H$12,2,FALSE)</f>
        <v>Percentage of patients in long stay residential or homes who received a seasonal influenza vaccination between 1 September and 31 March</v>
      </c>
      <c r="H524" t="str">
        <f>VLOOKUP($C524,'[1]LKUP PCNDES'!$F$2:$H$12,3,FALSE)</f>
        <v>Flu_Vacs</v>
      </c>
      <c r="I524" t="str">
        <f>VLOOKUP($B524,'[1]LKUP PCNDES'!$C$17:$H$60,4,FALSE)</f>
        <v>NHS North East London ICB</v>
      </c>
      <c r="J524" t="str">
        <f>VLOOKUP($B524,'[1]LKUP PCNDES'!$C$17:$H$60,6,FALSE)</f>
        <v>NEL</v>
      </c>
    </row>
    <row r="525" spans="1:10" x14ac:dyDescent="0.35">
      <c r="A525" t="s">
        <v>648</v>
      </c>
      <c r="B525" t="s">
        <v>651</v>
      </c>
      <c r="C525" t="s">
        <v>55</v>
      </c>
      <c r="D525" t="s">
        <v>655</v>
      </c>
      <c r="E525" s="2">
        <v>45382</v>
      </c>
      <c r="F525">
        <v>917</v>
      </c>
      <c r="G525" t="str">
        <f>VLOOKUP($C525,'[1]LKUP PCNDES'!$F$2:$H$12,2,FALSE)</f>
        <v>Percentage of patients in long stay residential or homes who received a seasonal influenza vaccination between 1 September and 31 March</v>
      </c>
      <c r="H525" t="str">
        <f>VLOOKUP($C525,'[1]LKUP PCNDES'!$F$2:$H$12,3,FALSE)</f>
        <v>Flu_Vacs</v>
      </c>
      <c r="I525" t="str">
        <f>VLOOKUP($B525,'[1]LKUP PCNDES'!$C$17:$H$60,4,FALSE)</f>
        <v>NHS North East London ICB</v>
      </c>
      <c r="J525" t="str">
        <f>VLOOKUP($B525,'[1]LKUP PCNDES'!$C$17:$H$60,6,FALSE)</f>
        <v>NEL</v>
      </c>
    </row>
    <row r="526" spans="1:10" x14ac:dyDescent="0.35">
      <c r="A526" t="s">
        <v>648</v>
      </c>
      <c r="B526" t="s">
        <v>651</v>
      </c>
      <c r="C526" t="s">
        <v>55</v>
      </c>
      <c r="D526" t="s">
        <v>657</v>
      </c>
      <c r="E526" s="2">
        <v>45046</v>
      </c>
      <c r="F526">
        <v>0</v>
      </c>
      <c r="G526" t="str">
        <f>VLOOKUP($C526,'[1]LKUP PCNDES'!$F$2:$H$12,2,FALSE)</f>
        <v>Percentage of patients in long stay residential or homes who received a seasonal influenza vaccination between 1 September and 31 March</v>
      </c>
      <c r="H526" t="str">
        <f>VLOOKUP($C526,'[1]LKUP PCNDES'!$F$2:$H$12,3,FALSE)</f>
        <v>Flu_Vacs</v>
      </c>
      <c r="I526" t="str">
        <f>VLOOKUP($B526,'[1]LKUP PCNDES'!$C$17:$H$60,4,FALSE)</f>
        <v>NHS North East London ICB</v>
      </c>
      <c r="J526" t="str">
        <f>VLOOKUP($B526,'[1]LKUP PCNDES'!$C$17:$H$60,6,FALSE)</f>
        <v>NEL</v>
      </c>
    </row>
    <row r="527" spans="1:10" x14ac:dyDescent="0.35">
      <c r="A527" t="s">
        <v>648</v>
      </c>
      <c r="B527" t="s">
        <v>651</v>
      </c>
      <c r="C527" t="s">
        <v>55</v>
      </c>
      <c r="D527" t="s">
        <v>657</v>
      </c>
      <c r="E527" s="2">
        <v>45077</v>
      </c>
      <c r="F527">
        <v>0</v>
      </c>
      <c r="G527" t="str">
        <f>VLOOKUP($C527,'[1]LKUP PCNDES'!$F$2:$H$12,2,FALSE)</f>
        <v>Percentage of patients in long stay residential or homes who received a seasonal influenza vaccination between 1 September and 31 March</v>
      </c>
      <c r="H527" t="str">
        <f>VLOOKUP($C527,'[1]LKUP PCNDES'!$F$2:$H$12,3,FALSE)</f>
        <v>Flu_Vacs</v>
      </c>
      <c r="I527" t="str">
        <f>VLOOKUP($B527,'[1]LKUP PCNDES'!$C$17:$H$60,4,FALSE)</f>
        <v>NHS North East London ICB</v>
      </c>
      <c r="J527" t="str">
        <f>VLOOKUP($B527,'[1]LKUP PCNDES'!$C$17:$H$60,6,FALSE)</f>
        <v>NEL</v>
      </c>
    </row>
    <row r="528" spans="1:10" x14ac:dyDescent="0.35">
      <c r="A528" t="s">
        <v>648</v>
      </c>
      <c r="B528" t="s">
        <v>651</v>
      </c>
      <c r="C528" t="s">
        <v>55</v>
      </c>
      <c r="D528" t="s">
        <v>657</v>
      </c>
      <c r="E528" s="2">
        <v>45107</v>
      </c>
      <c r="F528">
        <v>0</v>
      </c>
      <c r="G528" t="str">
        <f>VLOOKUP($C528,'[1]LKUP PCNDES'!$F$2:$H$12,2,FALSE)</f>
        <v>Percentage of patients in long stay residential or homes who received a seasonal influenza vaccination between 1 September and 31 March</v>
      </c>
      <c r="H528" t="str">
        <f>VLOOKUP($C528,'[1]LKUP PCNDES'!$F$2:$H$12,3,FALSE)</f>
        <v>Flu_Vacs</v>
      </c>
      <c r="I528" t="str">
        <f>VLOOKUP($B528,'[1]LKUP PCNDES'!$C$17:$H$60,4,FALSE)</f>
        <v>NHS North East London ICB</v>
      </c>
      <c r="J528" t="str">
        <f>VLOOKUP($B528,'[1]LKUP PCNDES'!$C$17:$H$60,6,FALSE)</f>
        <v>NEL</v>
      </c>
    </row>
    <row r="529" spans="1:10" x14ac:dyDescent="0.35">
      <c r="A529" t="s">
        <v>648</v>
      </c>
      <c r="B529" t="s">
        <v>651</v>
      </c>
      <c r="C529" t="s">
        <v>55</v>
      </c>
      <c r="D529" t="s">
        <v>657</v>
      </c>
      <c r="E529" s="2">
        <v>45138</v>
      </c>
      <c r="F529">
        <v>0</v>
      </c>
      <c r="G529" t="str">
        <f>VLOOKUP($C529,'[1]LKUP PCNDES'!$F$2:$H$12,2,FALSE)</f>
        <v>Percentage of patients in long stay residential or homes who received a seasonal influenza vaccination between 1 September and 31 March</v>
      </c>
      <c r="H529" t="str">
        <f>VLOOKUP($C529,'[1]LKUP PCNDES'!$F$2:$H$12,3,FALSE)</f>
        <v>Flu_Vacs</v>
      </c>
      <c r="I529" t="str">
        <f>VLOOKUP($B529,'[1]LKUP PCNDES'!$C$17:$H$60,4,FALSE)</f>
        <v>NHS North East London ICB</v>
      </c>
      <c r="J529" t="str">
        <f>VLOOKUP($B529,'[1]LKUP PCNDES'!$C$17:$H$60,6,FALSE)</f>
        <v>NEL</v>
      </c>
    </row>
    <row r="530" spans="1:10" x14ac:dyDescent="0.35">
      <c r="A530" t="s">
        <v>648</v>
      </c>
      <c r="B530" t="s">
        <v>651</v>
      </c>
      <c r="C530" t="s">
        <v>55</v>
      </c>
      <c r="D530" t="s">
        <v>657</v>
      </c>
      <c r="E530" s="2">
        <v>45169</v>
      </c>
      <c r="F530">
        <v>0</v>
      </c>
      <c r="G530" t="str">
        <f>VLOOKUP($C530,'[1]LKUP PCNDES'!$F$2:$H$12,2,FALSE)</f>
        <v>Percentage of patients in long stay residential or homes who received a seasonal influenza vaccination between 1 September and 31 March</v>
      </c>
      <c r="H530" t="str">
        <f>VLOOKUP($C530,'[1]LKUP PCNDES'!$F$2:$H$12,3,FALSE)</f>
        <v>Flu_Vacs</v>
      </c>
      <c r="I530" t="str">
        <f>VLOOKUP($B530,'[1]LKUP PCNDES'!$C$17:$H$60,4,FALSE)</f>
        <v>NHS North East London ICB</v>
      </c>
      <c r="J530" t="str">
        <f>VLOOKUP($B530,'[1]LKUP PCNDES'!$C$17:$H$60,6,FALSE)</f>
        <v>NEL</v>
      </c>
    </row>
    <row r="531" spans="1:10" x14ac:dyDescent="0.35">
      <c r="A531" t="s">
        <v>648</v>
      </c>
      <c r="B531" t="s">
        <v>651</v>
      </c>
      <c r="C531" t="s">
        <v>55</v>
      </c>
      <c r="D531" t="s">
        <v>657</v>
      </c>
      <c r="E531" s="2">
        <v>45199</v>
      </c>
      <c r="F531">
        <v>2</v>
      </c>
      <c r="G531" t="str">
        <f>VLOOKUP($C531,'[1]LKUP PCNDES'!$F$2:$H$12,2,FALSE)</f>
        <v>Percentage of patients in long stay residential or homes who received a seasonal influenza vaccination between 1 September and 31 March</v>
      </c>
      <c r="H531" t="str">
        <f>VLOOKUP($C531,'[1]LKUP PCNDES'!$F$2:$H$12,3,FALSE)</f>
        <v>Flu_Vacs</v>
      </c>
      <c r="I531" t="str">
        <f>VLOOKUP($B531,'[1]LKUP PCNDES'!$C$17:$H$60,4,FALSE)</f>
        <v>NHS North East London ICB</v>
      </c>
      <c r="J531" t="str">
        <f>VLOOKUP($B531,'[1]LKUP PCNDES'!$C$17:$H$60,6,FALSE)</f>
        <v>NEL</v>
      </c>
    </row>
    <row r="532" spans="1:10" x14ac:dyDescent="0.35">
      <c r="A532" t="s">
        <v>648</v>
      </c>
      <c r="B532" t="s">
        <v>651</v>
      </c>
      <c r="C532" t="s">
        <v>55</v>
      </c>
      <c r="D532" t="s">
        <v>657</v>
      </c>
      <c r="E532" s="2">
        <v>45230</v>
      </c>
      <c r="F532">
        <v>2</v>
      </c>
      <c r="G532" t="str">
        <f>VLOOKUP($C532,'[1]LKUP PCNDES'!$F$2:$H$12,2,FALSE)</f>
        <v>Percentage of patients in long stay residential or homes who received a seasonal influenza vaccination between 1 September and 31 March</v>
      </c>
      <c r="H532" t="str">
        <f>VLOOKUP($C532,'[1]LKUP PCNDES'!$F$2:$H$12,3,FALSE)</f>
        <v>Flu_Vacs</v>
      </c>
      <c r="I532" t="str">
        <f>VLOOKUP($B532,'[1]LKUP PCNDES'!$C$17:$H$60,4,FALSE)</f>
        <v>NHS North East London ICB</v>
      </c>
      <c r="J532" t="str">
        <f>VLOOKUP($B532,'[1]LKUP PCNDES'!$C$17:$H$60,6,FALSE)</f>
        <v>NEL</v>
      </c>
    </row>
    <row r="533" spans="1:10" x14ac:dyDescent="0.35">
      <c r="A533" t="s">
        <v>648</v>
      </c>
      <c r="B533" t="s">
        <v>651</v>
      </c>
      <c r="C533" t="s">
        <v>55</v>
      </c>
      <c r="D533" t="s">
        <v>657</v>
      </c>
      <c r="E533" s="2">
        <v>45260</v>
      </c>
      <c r="F533">
        <v>4</v>
      </c>
      <c r="G533" t="str">
        <f>VLOOKUP($C533,'[1]LKUP PCNDES'!$F$2:$H$12,2,FALSE)</f>
        <v>Percentage of patients in long stay residential or homes who received a seasonal influenza vaccination between 1 September and 31 March</v>
      </c>
      <c r="H533" t="str">
        <f>VLOOKUP($C533,'[1]LKUP PCNDES'!$F$2:$H$12,3,FALSE)</f>
        <v>Flu_Vacs</v>
      </c>
      <c r="I533" t="str">
        <f>VLOOKUP($B533,'[1]LKUP PCNDES'!$C$17:$H$60,4,FALSE)</f>
        <v>NHS North East London ICB</v>
      </c>
      <c r="J533" t="str">
        <f>VLOOKUP($B533,'[1]LKUP PCNDES'!$C$17:$H$60,6,FALSE)</f>
        <v>NEL</v>
      </c>
    </row>
    <row r="534" spans="1:10" x14ac:dyDescent="0.35">
      <c r="A534" t="s">
        <v>648</v>
      </c>
      <c r="B534" t="s">
        <v>651</v>
      </c>
      <c r="C534" t="s">
        <v>55</v>
      </c>
      <c r="D534" t="s">
        <v>657</v>
      </c>
      <c r="E534" s="2">
        <v>45291</v>
      </c>
      <c r="F534">
        <v>3</v>
      </c>
      <c r="G534" t="str">
        <f>VLOOKUP($C534,'[1]LKUP PCNDES'!$F$2:$H$12,2,FALSE)</f>
        <v>Percentage of patients in long stay residential or homes who received a seasonal influenza vaccination between 1 September and 31 March</v>
      </c>
      <c r="H534" t="str">
        <f>VLOOKUP($C534,'[1]LKUP PCNDES'!$F$2:$H$12,3,FALSE)</f>
        <v>Flu_Vacs</v>
      </c>
      <c r="I534" t="str">
        <f>VLOOKUP($B534,'[1]LKUP PCNDES'!$C$17:$H$60,4,FALSE)</f>
        <v>NHS North East London ICB</v>
      </c>
      <c r="J534" t="str">
        <f>VLOOKUP($B534,'[1]LKUP PCNDES'!$C$17:$H$60,6,FALSE)</f>
        <v>NEL</v>
      </c>
    </row>
    <row r="535" spans="1:10" x14ac:dyDescent="0.35">
      <c r="A535" t="s">
        <v>648</v>
      </c>
      <c r="B535" t="s">
        <v>651</v>
      </c>
      <c r="C535" t="s">
        <v>55</v>
      </c>
      <c r="D535" t="s">
        <v>657</v>
      </c>
      <c r="E535" s="2">
        <v>45322</v>
      </c>
      <c r="F535">
        <v>7</v>
      </c>
      <c r="G535" t="str">
        <f>VLOOKUP($C535,'[1]LKUP PCNDES'!$F$2:$H$12,2,FALSE)</f>
        <v>Percentage of patients in long stay residential or homes who received a seasonal influenza vaccination between 1 September and 31 March</v>
      </c>
      <c r="H535" t="str">
        <f>VLOOKUP($C535,'[1]LKUP PCNDES'!$F$2:$H$12,3,FALSE)</f>
        <v>Flu_Vacs</v>
      </c>
      <c r="I535" t="str">
        <f>VLOOKUP($B535,'[1]LKUP PCNDES'!$C$17:$H$60,4,FALSE)</f>
        <v>NHS North East London ICB</v>
      </c>
      <c r="J535" t="str">
        <f>VLOOKUP($B535,'[1]LKUP PCNDES'!$C$17:$H$60,6,FALSE)</f>
        <v>NEL</v>
      </c>
    </row>
    <row r="536" spans="1:10" x14ac:dyDescent="0.35">
      <c r="A536" t="s">
        <v>648</v>
      </c>
      <c r="B536" t="s">
        <v>651</v>
      </c>
      <c r="C536" t="s">
        <v>55</v>
      </c>
      <c r="D536" t="s">
        <v>657</v>
      </c>
      <c r="E536" s="2">
        <v>45351</v>
      </c>
      <c r="F536">
        <v>7</v>
      </c>
      <c r="G536" t="str">
        <f>VLOOKUP($C536,'[1]LKUP PCNDES'!$F$2:$H$12,2,FALSE)</f>
        <v>Percentage of patients in long stay residential or homes who received a seasonal influenza vaccination between 1 September and 31 March</v>
      </c>
      <c r="H536" t="str">
        <f>VLOOKUP($C536,'[1]LKUP PCNDES'!$F$2:$H$12,3,FALSE)</f>
        <v>Flu_Vacs</v>
      </c>
      <c r="I536" t="str">
        <f>VLOOKUP($B536,'[1]LKUP PCNDES'!$C$17:$H$60,4,FALSE)</f>
        <v>NHS North East London ICB</v>
      </c>
      <c r="J536" t="str">
        <f>VLOOKUP($B536,'[1]LKUP PCNDES'!$C$17:$H$60,6,FALSE)</f>
        <v>NEL</v>
      </c>
    </row>
    <row r="537" spans="1:10" x14ac:dyDescent="0.35">
      <c r="A537" t="s">
        <v>648</v>
      </c>
      <c r="B537" t="s">
        <v>651</v>
      </c>
      <c r="C537" t="s">
        <v>55</v>
      </c>
      <c r="D537" t="s">
        <v>657</v>
      </c>
      <c r="E537" s="2">
        <v>45382</v>
      </c>
      <c r="F537">
        <v>7</v>
      </c>
      <c r="G537" t="str">
        <f>VLOOKUP($C537,'[1]LKUP PCNDES'!$F$2:$H$12,2,FALSE)</f>
        <v>Percentage of patients in long stay residential or homes who received a seasonal influenza vaccination between 1 September and 31 March</v>
      </c>
      <c r="H537" t="str">
        <f>VLOOKUP($C537,'[1]LKUP PCNDES'!$F$2:$H$12,3,FALSE)</f>
        <v>Flu_Vacs</v>
      </c>
      <c r="I537" t="str">
        <f>VLOOKUP($B537,'[1]LKUP PCNDES'!$C$17:$H$60,4,FALSE)</f>
        <v>NHS North East London ICB</v>
      </c>
      <c r="J537" t="str">
        <f>VLOOKUP($B537,'[1]LKUP PCNDES'!$C$17:$H$60,6,FALSE)</f>
        <v>NEL</v>
      </c>
    </row>
    <row r="538" spans="1:10" x14ac:dyDescent="0.35">
      <c r="A538" t="s">
        <v>648</v>
      </c>
      <c r="B538" t="s">
        <v>651</v>
      </c>
      <c r="C538" t="s">
        <v>55</v>
      </c>
      <c r="D538" t="s">
        <v>658</v>
      </c>
      <c r="E538" s="2">
        <v>45046</v>
      </c>
      <c r="F538">
        <v>0</v>
      </c>
      <c r="G538" t="str">
        <f>VLOOKUP($C538,'[1]LKUP PCNDES'!$F$2:$H$12,2,FALSE)</f>
        <v>Percentage of patients in long stay residential or homes who received a seasonal influenza vaccination between 1 September and 31 March</v>
      </c>
      <c r="H538" t="str">
        <f>VLOOKUP($C538,'[1]LKUP PCNDES'!$F$2:$H$12,3,FALSE)</f>
        <v>Flu_Vacs</v>
      </c>
      <c r="I538" t="str">
        <f>VLOOKUP($B538,'[1]LKUP PCNDES'!$C$17:$H$60,4,FALSE)</f>
        <v>NHS North East London ICB</v>
      </c>
      <c r="J538" t="str">
        <f>VLOOKUP($B538,'[1]LKUP PCNDES'!$C$17:$H$60,6,FALSE)</f>
        <v>NEL</v>
      </c>
    </row>
    <row r="539" spans="1:10" x14ac:dyDescent="0.35">
      <c r="A539" t="s">
        <v>648</v>
      </c>
      <c r="B539" t="s">
        <v>651</v>
      </c>
      <c r="C539" t="s">
        <v>55</v>
      </c>
      <c r="D539" t="s">
        <v>658</v>
      </c>
      <c r="E539" s="2">
        <v>45077</v>
      </c>
      <c r="F539">
        <v>0</v>
      </c>
      <c r="G539" t="str">
        <f>VLOOKUP($C539,'[1]LKUP PCNDES'!$F$2:$H$12,2,FALSE)</f>
        <v>Percentage of patients in long stay residential or homes who received a seasonal influenza vaccination between 1 September and 31 March</v>
      </c>
      <c r="H539" t="str">
        <f>VLOOKUP($C539,'[1]LKUP PCNDES'!$F$2:$H$12,3,FALSE)</f>
        <v>Flu_Vacs</v>
      </c>
      <c r="I539" t="str">
        <f>VLOOKUP($B539,'[1]LKUP PCNDES'!$C$17:$H$60,4,FALSE)</f>
        <v>NHS North East London ICB</v>
      </c>
      <c r="J539" t="str">
        <f>VLOOKUP($B539,'[1]LKUP PCNDES'!$C$17:$H$60,6,FALSE)</f>
        <v>NEL</v>
      </c>
    </row>
    <row r="540" spans="1:10" x14ac:dyDescent="0.35">
      <c r="A540" t="s">
        <v>648</v>
      </c>
      <c r="B540" t="s">
        <v>651</v>
      </c>
      <c r="C540" t="s">
        <v>55</v>
      </c>
      <c r="D540" t="s">
        <v>658</v>
      </c>
      <c r="E540" s="2">
        <v>45107</v>
      </c>
      <c r="F540">
        <v>0</v>
      </c>
      <c r="G540" t="str">
        <f>VLOOKUP($C540,'[1]LKUP PCNDES'!$F$2:$H$12,2,FALSE)</f>
        <v>Percentage of patients in long stay residential or homes who received a seasonal influenza vaccination between 1 September and 31 March</v>
      </c>
      <c r="H540" t="str">
        <f>VLOOKUP($C540,'[1]LKUP PCNDES'!$F$2:$H$12,3,FALSE)</f>
        <v>Flu_Vacs</v>
      </c>
      <c r="I540" t="str">
        <f>VLOOKUP($B540,'[1]LKUP PCNDES'!$C$17:$H$60,4,FALSE)</f>
        <v>NHS North East London ICB</v>
      </c>
      <c r="J540" t="str">
        <f>VLOOKUP($B540,'[1]LKUP PCNDES'!$C$17:$H$60,6,FALSE)</f>
        <v>NEL</v>
      </c>
    </row>
    <row r="541" spans="1:10" x14ac:dyDescent="0.35">
      <c r="A541" t="s">
        <v>648</v>
      </c>
      <c r="B541" t="s">
        <v>651</v>
      </c>
      <c r="C541" t="s">
        <v>55</v>
      </c>
      <c r="D541" t="s">
        <v>658</v>
      </c>
      <c r="E541" s="2">
        <v>45138</v>
      </c>
      <c r="F541">
        <v>0</v>
      </c>
      <c r="G541" t="str">
        <f>VLOOKUP($C541,'[1]LKUP PCNDES'!$F$2:$H$12,2,FALSE)</f>
        <v>Percentage of patients in long stay residential or homes who received a seasonal influenza vaccination between 1 September and 31 March</v>
      </c>
      <c r="H541" t="str">
        <f>VLOOKUP($C541,'[1]LKUP PCNDES'!$F$2:$H$12,3,FALSE)</f>
        <v>Flu_Vacs</v>
      </c>
      <c r="I541" t="str">
        <f>VLOOKUP($B541,'[1]LKUP PCNDES'!$C$17:$H$60,4,FALSE)</f>
        <v>NHS North East London ICB</v>
      </c>
      <c r="J541" t="str">
        <f>VLOOKUP($B541,'[1]LKUP PCNDES'!$C$17:$H$60,6,FALSE)</f>
        <v>NEL</v>
      </c>
    </row>
    <row r="542" spans="1:10" x14ac:dyDescent="0.35">
      <c r="A542" t="s">
        <v>648</v>
      </c>
      <c r="B542" t="s">
        <v>651</v>
      </c>
      <c r="C542" t="s">
        <v>55</v>
      </c>
      <c r="D542" t="s">
        <v>658</v>
      </c>
      <c r="E542" s="2">
        <v>45169</v>
      </c>
      <c r="F542">
        <v>0</v>
      </c>
      <c r="G542" t="str">
        <f>VLOOKUP($C542,'[1]LKUP PCNDES'!$F$2:$H$12,2,FALSE)</f>
        <v>Percentage of patients in long stay residential or homes who received a seasonal influenza vaccination between 1 September and 31 March</v>
      </c>
      <c r="H542" t="str">
        <f>VLOOKUP($C542,'[1]LKUP PCNDES'!$F$2:$H$12,3,FALSE)</f>
        <v>Flu_Vacs</v>
      </c>
      <c r="I542" t="str">
        <f>VLOOKUP($B542,'[1]LKUP PCNDES'!$C$17:$H$60,4,FALSE)</f>
        <v>NHS North East London ICB</v>
      </c>
      <c r="J542" t="str">
        <f>VLOOKUP($B542,'[1]LKUP PCNDES'!$C$17:$H$60,6,FALSE)</f>
        <v>NEL</v>
      </c>
    </row>
    <row r="543" spans="1:10" x14ac:dyDescent="0.35">
      <c r="A543" t="s">
        <v>648</v>
      </c>
      <c r="B543" t="s">
        <v>651</v>
      </c>
      <c r="C543" t="s">
        <v>55</v>
      </c>
      <c r="D543" t="s">
        <v>658</v>
      </c>
      <c r="E543" s="2">
        <v>45199</v>
      </c>
      <c r="F543">
        <v>44</v>
      </c>
      <c r="G543" t="str">
        <f>VLOOKUP($C543,'[1]LKUP PCNDES'!$F$2:$H$12,2,FALSE)</f>
        <v>Percentage of patients in long stay residential or homes who received a seasonal influenza vaccination between 1 September and 31 March</v>
      </c>
      <c r="H543" t="str">
        <f>VLOOKUP($C543,'[1]LKUP PCNDES'!$F$2:$H$12,3,FALSE)</f>
        <v>Flu_Vacs</v>
      </c>
      <c r="I543" t="str">
        <f>VLOOKUP($B543,'[1]LKUP PCNDES'!$C$17:$H$60,4,FALSE)</f>
        <v>NHS North East London ICB</v>
      </c>
      <c r="J543" t="str">
        <f>VLOOKUP($B543,'[1]LKUP PCNDES'!$C$17:$H$60,6,FALSE)</f>
        <v>NEL</v>
      </c>
    </row>
    <row r="544" spans="1:10" x14ac:dyDescent="0.35">
      <c r="A544" t="s">
        <v>648</v>
      </c>
      <c r="B544" t="s">
        <v>651</v>
      </c>
      <c r="C544" t="s">
        <v>55</v>
      </c>
      <c r="D544" t="s">
        <v>658</v>
      </c>
      <c r="E544" s="2">
        <v>45230</v>
      </c>
      <c r="F544">
        <v>279</v>
      </c>
      <c r="G544" t="str">
        <f>VLOOKUP($C544,'[1]LKUP PCNDES'!$F$2:$H$12,2,FALSE)</f>
        <v>Percentage of patients in long stay residential or homes who received a seasonal influenza vaccination between 1 September and 31 March</v>
      </c>
      <c r="H544" t="str">
        <f>VLOOKUP($C544,'[1]LKUP PCNDES'!$F$2:$H$12,3,FALSE)</f>
        <v>Flu_Vacs</v>
      </c>
      <c r="I544" t="str">
        <f>VLOOKUP($B544,'[1]LKUP PCNDES'!$C$17:$H$60,4,FALSE)</f>
        <v>NHS North East London ICB</v>
      </c>
      <c r="J544" t="str">
        <f>VLOOKUP($B544,'[1]LKUP PCNDES'!$C$17:$H$60,6,FALSE)</f>
        <v>NEL</v>
      </c>
    </row>
    <row r="545" spans="1:10" x14ac:dyDescent="0.35">
      <c r="A545" t="s">
        <v>648</v>
      </c>
      <c r="B545" t="s">
        <v>651</v>
      </c>
      <c r="C545" t="s">
        <v>55</v>
      </c>
      <c r="D545" t="s">
        <v>658</v>
      </c>
      <c r="E545" s="2">
        <v>45260</v>
      </c>
      <c r="F545">
        <v>307</v>
      </c>
      <c r="G545" t="str">
        <f>VLOOKUP($C545,'[1]LKUP PCNDES'!$F$2:$H$12,2,FALSE)</f>
        <v>Percentage of patients in long stay residential or homes who received a seasonal influenza vaccination between 1 September and 31 March</v>
      </c>
      <c r="H545" t="str">
        <f>VLOOKUP($C545,'[1]LKUP PCNDES'!$F$2:$H$12,3,FALSE)</f>
        <v>Flu_Vacs</v>
      </c>
      <c r="I545" t="str">
        <f>VLOOKUP($B545,'[1]LKUP PCNDES'!$C$17:$H$60,4,FALSE)</f>
        <v>NHS North East London ICB</v>
      </c>
      <c r="J545" t="str">
        <f>VLOOKUP($B545,'[1]LKUP PCNDES'!$C$17:$H$60,6,FALSE)</f>
        <v>NEL</v>
      </c>
    </row>
    <row r="546" spans="1:10" x14ac:dyDescent="0.35">
      <c r="A546" t="s">
        <v>648</v>
      </c>
      <c r="B546" t="s">
        <v>651</v>
      </c>
      <c r="C546" t="s">
        <v>55</v>
      </c>
      <c r="D546" t="s">
        <v>658</v>
      </c>
      <c r="E546" s="2">
        <v>45291</v>
      </c>
      <c r="F546">
        <v>335</v>
      </c>
      <c r="G546" t="str">
        <f>VLOOKUP($C546,'[1]LKUP PCNDES'!$F$2:$H$12,2,FALSE)</f>
        <v>Percentage of patients in long stay residential or homes who received a seasonal influenza vaccination between 1 September and 31 March</v>
      </c>
      <c r="H546" t="str">
        <f>VLOOKUP($C546,'[1]LKUP PCNDES'!$F$2:$H$12,3,FALSE)</f>
        <v>Flu_Vacs</v>
      </c>
      <c r="I546" t="str">
        <f>VLOOKUP($B546,'[1]LKUP PCNDES'!$C$17:$H$60,4,FALSE)</f>
        <v>NHS North East London ICB</v>
      </c>
      <c r="J546" t="str">
        <f>VLOOKUP($B546,'[1]LKUP PCNDES'!$C$17:$H$60,6,FALSE)</f>
        <v>NEL</v>
      </c>
    </row>
    <row r="547" spans="1:10" x14ac:dyDescent="0.35">
      <c r="A547" t="s">
        <v>648</v>
      </c>
      <c r="B547" t="s">
        <v>651</v>
      </c>
      <c r="C547" t="s">
        <v>55</v>
      </c>
      <c r="D547" t="s">
        <v>658</v>
      </c>
      <c r="E547" s="2">
        <v>45322</v>
      </c>
      <c r="F547">
        <v>369</v>
      </c>
      <c r="G547" t="str">
        <f>VLOOKUP($C547,'[1]LKUP PCNDES'!$F$2:$H$12,2,FALSE)</f>
        <v>Percentage of patients in long stay residential or homes who received a seasonal influenza vaccination between 1 September and 31 March</v>
      </c>
      <c r="H547" t="str">
        <f>VLOOKUP($C547,'[1]LKUP PCNDES'!$F$2:$H$12,3,FALSE)</f>
        <v>Flu_Vacs</v>
      </c>
      <c r="I547" t="str">
        <f>VLOOKUP($B547,'[1]LKUP PCNDES'!$C$17:$H$60,4,FALSE)</f>
        <v>NHS North East London ICB</v>
      </c>
      <c r="J547" t="str">
        <f>VLOOKUP($B547,'[1]LKUP PCNDES'!$C$17:$H$60,6,FALSE)</f>
        <v>NEL</v>
      </c>
    </row>
    <row r="548" spans="1:10" x14ac:dyDescent="0.35">
      <c r="A548" t="s">
        <v>648</v>
      </c>
      <c r="B548" t="s">
        <v>651</v>
      </c>
      <c r="C548" t="s">
        <v>55</v>
      </c>
      <c r="D548" t="s">
        <v>658</v>
      </c>
      <c r="E548" s="2">
        <v>45351</v>
      </c>
      <c r="F548">
        <v>383</v>
      </c>
      <c r="G548" t="str">
        <f>VLOOKUP($C548,'[1]LKUP PCNDES'!$F$2:$H$12,2,FALSE)</f>
        <v>Percentage of patients in long stay residential or homes who received a seasonal influenza vaccination between 1 September and 31 March</v>
      </c>
      <c r="H548" t="str">
        <f>VLOOKUP($C548,'[1]LKUP PCNDES'!$F$2:$H$12,3,FALSE)</f>
        <v>Flu_Vacs</v>
      </c>
      <c r="I548" t="str">
        <f>VLOOKUP($B548,'[1]LKUP PCNDES'!$C$17:$H$60,4,FALSE)</f>
        <v>NHS North East London ICB</v>
      </c>
      <c r="J548" t="str">
        <f>VLOOKUP($B548,'[1]LKUP PCNDES'!$C$17:$H$60,6,FALSE)</f>
        <v>NEL</v>
      </c>
    </row>
    <row r="549" spans="1:10" x14ac:dyDescent="0.35">
      <c r="A549" t="s">
        <v>648</v>
      </c>
      <c r="B549" t="s">
        <v>651</v>
      </c>
      <c r="C549" t="s">
        <v>55</v>
      </c>
      <c r="D549" t="s">
        <v>658</v>
      </c>
      <c r="E549" s="2">
        <v>45382</v>
      </c>
      <c r="F549">
        <v>447</v>
      </c>
      <c r="G549" t="str">
        <f>VLOOKUP($C549,'[1]LKUP PCNDES'!$F$2:$H$12,2,FALSE)</f>
        <v>Percentage of patients in long stay residential or homes who received a seasonal influenza vaccination between 1 September and 31 March</v>
      </c>
      <c r="H549" t="str">
        <f>VLOOKUP($C549,'[1]LKUP PCNDES'!$F$2:$H$12,3,FALSE)</f>
        <v>Flu_Vacs</v>
      </c>
      <c r="I549" t="str">
        <f>VLOOKUP($B549,'[1]LKUP PCNDES'!$C$17:$H$60,4,FALSE)</f>
        <v>NHS North East London ICB</v>
      </c>
      <c r="J549" t="str">
        <f>VLOOKUP($B549,'[1]LKUP PCNDES'!$C$17:$H$60,6,FALSE)</f>
        <v>NEL</v>
      </c>
    </row>
    <row r="550" spans="1:10" x14ac:dyDescent="0.35">
      <c r="A550" t="s">
        <v>648</v>
      </c>
      <c r="B550" t="s">
        <v>651</v>
      </c>
      <c r="C550" t="s">
        <v>55</v>
      </c>
      <c r="D550" t="s">
        <v>563</v>
      </c>
      <c r="E550" s="2">
        <v>45046</v>
      </c>
      <c r="F550">
        <v>0</v>
      </c>
      <c r="G550" t="str">
        <f>VLOOKUP($C550,'[1]LKUP PCNDES'!$F$2:$H$12,2,FALSE)</f>
        <v>Percentage of patients in long stay residential or homes who received a seasonal influenza vaccination between 1 September and 31 March</v>
      </c>
      <c r="H550" t="str">
        <f>VLOOKUP($C550,'[1]LKUP PCNDES'!$F$2:$H$12,3,FALSE)</f>
        <v>Flu_Vacs</v>
      </c>
      <c r="I550" t="str">
        <f>VLOOKUP($B550,'[1]LKUP PCNDES'!$C$17:$H$60,4,FALSE)</f>
        <v>NHS North East London ICB</v>
      </c>
      <c r="J550" t="str">
        <f>VLOOKUP($B550,'[1]LKUP PCNDES'!$C$17:$H$60,6,FALSE)</f>
        <v>NEL</v>
      </c>
    </row>
    <row r="551" spans="1:10" x14ac:dyDescent="0.35">
      <c r="A551" t="s">
        <v>648</v>
      </c>
      <c r="B551" t="s">
        <v>651</v>
      </c>
      <c r="C551" t="s">
        <v>55</v>
      </c>
      <c r="D551" t="s">
        <v>563</v>
      </c>
      <c r="E551" s="2">
        <v>45077</v>
      </c>
      <c r="F551">
        <v>0</v>
      </c>
      <c r="G551" t="str">
        <f>VLOOKUP($C551,'[1]LKUP PCNDES'!$F$2:$H$12,2,FALSE)</f>
        <v>Percentage of patients in long stay residential or homes who received a seasonal influenza vaccination between 1 September and 31 March</v>
      </c>
      <c r="H551" t="str">
        <f>VLOOKUP($C551,'[1]LKUP PCNDES'!$F$2:$H$12,3,FALSE)</f>
        <v>Flu_Vacs</v>
      </c>
      <c r="I551" t="str">
        <f>VLOOKUP($B551,'[1]LKUP PCNDES'!$C$17:$H$60,4,FALSE)</f>
        <v>NHS North East London ICB</v>
      </c>
      <c r="J551" t="str">
        <f>VLOOKUP($B551,'[1]LKUP PCNDES'!$C$17:$H$60,6,FALSE)</f>
        <v>NEL</v>
      </c>
    </row>
    <row r="552" spans="1:10" x14ac:dyDescent="0.35">
      <c r="A552" t="s">
        <v>648</v>
      </c>
      <c r="B552" t="s">
        <v>651</v>
      </c>
      <c r="C552" t="s">
        <v>55</v>
      </c>
      <c r="D552" t="s">
        <v>563</v>
      </c>
      <c r="E552" s="2">
        <v>45107</v>
      </c>
      <c r="F552">
        <v>0</v>
      </c>
      <c r="G552" t="str">
        <f>VLOOKUP($C552,'[1]LKUP PCNDES'!$F$2:$H$12,2,FALSE)</f>
        <v>Percentage of patients in long stay residential or homes who received a seasonal influenza vaccination between 1 September and 31 March</v>
      </c>
      <c r="H552" t="str">
        <f>VLOOKUP($C552,'[1]LKUP PCNDES'!$F$2:$H$12,3,FALSE)</f>
        <v>Flu_Vacs</v>
      </c>
      <c r="I552" t="str">
        <f>VLOOKUP($B552,'[1]LKUP PCNDES'!$C$17:$H$60,4,FALSE)</f>
        <v>NHS North East London ICB</v>
      </c>
      <c r="J552" t="str">
        <f>VLOOKUP($B552,'[1]LKUP PCNDES'!$C$17:$H$60,6,FALSE)</f>
        <v>NEL</v>
      </c>
    </row>
    <row r="553" spans="1:10" x14ac:dyDescent="0.35">
      <c r="A553" t="s">
        <v>648</v>
      </c>
      <c r="B553" t="s">
        <v>651</v>
      </c>
      <c r="C553" t="s">
        <v>55</v>
      </c>
      <c r="D553" t="s">
        <v>563</v>
      </c>
      <c r="E553" s="2">
        <v>45138</v>
      </c>
      <c r="F553">
        <v>0</v>
      </c>
      <c r="G553" t="str">
        <f>VLOOKUP($C553,'[1]LKUP PCNDES'!$F$2:$H$12,2,FALSE)</f>
        <v>Percentage of patients in long stay residential or homes who received a seasonal influenza vaccination between 1 September and 31 March</v>
      </c>
      <c r="H553" t="str">
        <f>VLOOKUP($C553,'[1]LKUP PCNDES'!$F$2:$H$12,3,FALSE)</f>
        <v>Flu_Vacs</v>
      </c>
      <c r="I553" t="str">
        <f>VLOOKUP($B553,'[1]LKUP PCNDES'!$C$17:$H$60,4,FALSE)</f>
        <v>NHS North East London ICB</v>
      </c>
      <c r="J553" t="str">
        <f>VLOOKUP($B553,'[1]LKUP PCNDES'!$C$17:$H$60,6,FALSE)</f>
        <v>NEL</v>
      </c>
    </row>
    <row r="554" spans="1:10" x14ac:dyDescent="0.35">
      <c r="A554" t="s">
        <v>648</v>
      </c>
      <c r="B554" t="s">
        <v>651</v>
      </c>
      <c r="C554" t="s">
        <v>55</v>
      </c>
      <c r="D554" t="s">
        <v>563</v>
      </c>
      <c r="E554" s="2">
        <v>45169</v>
      </c>
      <c r="F554">
        <v>0</v>
      </c>
      <c r="G554" t="str">
        <f>VLOOKUP($C554,'[1]LKUP PCNDES'!$F$2:$H$12,2,FALSE)</f>
        <v>Percentage of patients in long stay residential or homes who received a seasonal influenza vaccination between 1 September and 31 March</v>
      </c>
      <c r="H554" t="str">
        <f>VLOOKUP($C554,'[1]LKUP PCNDES'!$F$2:$H$12,3,FALSE)</f>
        <v>Flu_Vacs</v>
      </c>
      <c r="I554" t="str">
        <f>VLOOKUP($B554,'[1]LKUP PCNDES'!$C$17:$H$60,4,FALSE)</f>
        <v>NHS North East London ICB</v>
      </c>
      <c r="J554" t="str">
        <f>VLOOKUP($B554,'[1]LKUP PCNDES'!$C$17:$H$60,6,FALSE)</f>
        <v>NEL</v>
      </c>
    </row>
    <row r="555" spans="1:10" x14ac:dyDescent="0.35">
      <c r="A555" t="s">
        <v>648</v>
      </c>
      <c r="B555" t="s">
        <v>651</v>
      </c>
      <c r="C555" t="s">
        <v>55</v>
      </c>
      <c r="D555" t="s">
        <v>563</v>
      </c>
      <c r="E555" s="2">
        <v>45199</v>
      </c>
      <c r="F555">
        <v>2010</v>
      </c>
      <c r="G555" t="str">
        <f>VLOOKUP($C555,'[1]LKUP PCNDES'!$F$2:$H$12,2,FALSE)</f>
        <v>Percentage of patients in long stay residential or homes who received a seasonal influenza vaccination between 1 September and 31 March</v>
      </c>
      <c r="H555" t="str">
        <f>VLOOKUP($C555,'[1]LKUP PCNDES'!$F$2:$H$12,3,FALSE)</f>
        <v>Flu_Vacs</v>
      </c>
      <c r="I555" t="str">
        <f>VLOOKUP($B555,'[1]LKUP PCNDES'!$C$17:$H$60,4,FALSE)</f>
        <v>NHS North East London ICB</v>
      </c>
      <c r="J555" t="str">
        <f>VLOOKUP($B555,'[1]LKUP PCNDES'!$C$17:$H$60,6,FALSE)</f>
        <v>NEL</v>
      </c>
    </row>
    <row r="556" spans="1:10" x14ac:dyDescent="0.35">
      <c r="A556" t="s">
        <v>648</v>
      </c>
      <c r="B556" t="s">
        <v>651</v>
      </c>
      <c r="C556" t="s">
        <v>55</v>
      </c>
      <c r="D556" t="s">
        <v>563</v>
      </c>
      <c r="E556" s="2">
        <v>45230</v>
      </c>
      <c r="F556">
        <v>3864</v>
      </c>
      <c r="G556" t="str">
        <f>VLOOKUP($C556,'[1]LKUP PCNDES'!$F$2:$H$12,2,FALSE)</f>
        <v>Percentage of patients in long stay residential or homes who received a seasonal influenza vaccination between 1 September and 31 March</v>
      </c>
      <c r="H556" t="str">
        <f>VLOOKUP($C556,'[1]LKUP PCNDES'!$F$2:$H$12,3,FALSE)</f>
        <v>Flu_Vacs</v>
      </c>
      <c r="I556" t="str">
        <f>VLOOKUP($B556,'[1]LKUP PCNDES'!$C$17:$H$60,4,FALSE)</f>
        <v>NHS North East London ICB</v>
      </c>
      <c r="J556" t="str">
        <f>VLOOKUP($B556,'[1]LKUP PCNDES'!$C$17:$H$60,6,FALSE)</f>
        <v>NEL</v>
      </c>
    </row>
    <row r="557" spans="1:10" x14ac:dyDescent="0.35">
      <c r="A557" t="s">
        <v>648</v>
      </c>
      <c r="B557" t="s">
        <v>651</v>
      </c>
      <c r="C557" t="s">
        <v>55</v>
      </c>
      <c r="D557" t="s">
        <v>563</v>
      </c>
      <c r="E557" s="2">
        <v>45260</v>
      </c>
      <c r="F557">
        <v>4171</v>
      </c>
      <c r="G557" t="str">
        <f>VLOOKUP($C557,'[1]LKUP PCNDES'!$F$2:$H$12,2,FALSE)</f>
        <v>Percentage of patients in long stay residential or homes who received a seasonal influenza vaccination between 1 September and 31 March</v>
      </c>
      <c r="H557" t="str">
        <f>VLOOKUP($C557,'[1]LKUP PCNDES'!$F$2:$H$12,3,FALSE)</f>
        <v>Flu_Vacs</v>
      </c>
      <c r="I557" t="str">
        <f>VLOOKUP($B557,'[1]LKUP PCNDES'!$C$17:$H$60,4,FALSE)</f>
        <v>NHS North East London ICB</v>
      </c>
      <c r="J557" t="str">
        <f>VLOOKUP($B557,'[1]LKUP PCNDES'!$C$17:$H$60,6,FALSE)</f>
        <v>NEL</v>
      </c>
    </row>
    <row r="558" spans="1:10" x14ac:dyDescent="0.35">
      <c r="A558" t="s">
        <v>648</v>
      </c>
      <c r="B558" t="s">
        <v>651</v>
      </c>
      <c r="C558" t="s">
        <v>55</v>
      </c>
      <c r="D558" t="s">
        <v>563</v>
      </c>
      <c r="E558" s="2">
        <v>45291</v>
      </c>
      <c r="F558">
        <v>4320</v>
      </c>
      <c r="G558" t="str">
        <f>VLOOKUP($C558,'[1]LKUP PCNDES'!$F$2:$H$12,2,FALSE)</f>
        <v>Percentage of patients in long stay residential or homes who received a seasonal influenza vaccination between 1 September and 31 March</v>
      </c>
      <c r="H558" t="str">
        <f>VLOOKUP($C558,'[1]LKUP PCNDES'!$F$2:$H$12,3,FALSE)</f>
        <v>Flu_Vacs</v>
      </c>
      <c r="I558" t="str">
        <f>VLOOKUP($B558,'[1]LKUP PCNDES'!$C$17:$H$60,4,FALSE)</f>
        <v>NHS North East London ICB</v>
      </c>
      <c r="J558" t="str">
        <f>VLOOKUP($B558,'[1]LKUP PCNDES'!$C$17:$H$60,6,FALSE)</f>
        <v>NEL</v>
      </c>
    </row>
    <row r="559" spans="1:10" x14ac:dyDescent="0.35">
      <c r="A559" t="s">
        <v>648</v>
      </c>
      <c r="B559" t="s">
        <v>651</v>
      </c>
      <c r="C559" t="s">
        <v>55</v>
      </c>
      <c r="D559" t="s">
        <v>563</v>
      </c>
      <c r="E559" s="2">
        <v>45322</v>
      </c>
      <c r="F559">
        <v>4327</v>
      </c>
      <c r="G559" t="str">
        <f>VLOOKUP($C559,'[1]LKUP PCNDES'!$F$2:$H$12,2,FALSE)</f>
        <v>Percentage of patients in long stay residential or homes who received a seasonal influenza vaccination between 1 September and 31 March</v>
      </c>
      <c r="H559" t="str">
        <f>VLOOKUP($C559,'[1]LKUP PCNDES'!$F$2:$H$12,3,FALSE)</f>
        <v>Flu_Vacs</v>
      </c>
      <c r="I559" t="str">
        <f>VLOOKUP($B559,'[1]LKUP PCNDES'!$C$17:$H$60,4,FALSE)</f>
        <v>NHS North East London ICB</v>
      </c>
      <c r="J559" t="str">
        <f>VLOOKUP($B559,'[1]LKUP PCNDES'!$C$17:$H$60,6,FALSE)</f>
        <v>NEL</v>
      </c>
    </row>
    <row r="560" spans="1:10" x14ac:dyDescent="0.35">
      <c r="A560" t="s">
        <v>648</v>
      </c>
      <c r="B560" t="s">
        <v>651</v>
      </c>
      <c r="C560" t="s">
        <v>55</v>
      </c>
      <c r="D560" t="s">
        <v>563</v>
      </c>
      <c r="E560" s="2">
        <v>45351</v>
      </c>
      <c r="F560">
        <v>4457</v>
      </c>
      <c r="G560" t="str">
        <f>VLOOKUP($C560,'[1]LKUP PCNDES'!$F$2:$H$12,2,FALSE)</f>
        <v>Percentage of patients in long stay residential or homes who received a seasonal influenza vaccination between 1 September and 31 March</v>
      </c>
      <c r="H560" t="str">
        <f>VLOOKUP($C560,'[1]LKUP PCNDES'!$F$2:$H$12,3,FALSE)</f>
        <v>Flu_Vacs</v>
      </c>
      <c r="I560" t="str">
        <f>VLOOKUP($B560,'[1]LKUP PCNDES'!$C$17:$H$60,4,FALSE)</f>
        <v>NHS North East London ICB</v>
      </c>
      <c r="J560" t="str">
        <f>VLOOKUP($B560,'[1]LKUP PCNDES'!$C$17:$H$60,6,FALSE)</f>
        <v>NEL</v>
      </c>
    </row>
    <row r="561" spans="1:10" x14ac:dyDescent="0.35">
      <c r="A561" t="s">
        <v>648</v>
      </c>
      <c r="B561" t="s">
        <v>651</v>
      </c>
      <c r="C561" t="s">
        <v>55</v>
      </c>
      <c r="D561" t="s">
        <v>563</v>
      </c>
      <c r="E561" s="2">
        <v>45382</v>
      </c>
      <c r="F561">
        <v>4494</v>
      </c>
      <c r="G561" t="str">
        <f>VLOOKUP($C561,'[1]LKUP PCNDES'!$F$2:$H$12,2,FALSE)</f>
        <v>Percentage of patients in long stay residential or homes who received a seasonal influenza vaccination between 1 September and 31 March</v>
      </c>
      <c r="H561" t="str">
        <f>VLOOKUP($C561,'[1]LKUP PCNDES'!$F$2:$H$12,3,FALSE)</f>
        <v>Flu_Vacs</v>
      </c>
      <c r="I561" t="str">
        <f>VLOOKUP($B561,'[1]LKUP PCNDES'!$C$17:$H$60,4,FALSE)</f>
        <v>NHS North East London ICB</v>
      </c>
      <c r="J561" t="str">
        <f>VLOOKUP($B561,'[1]LKUP PCNDES'!$C$17:$H$60,6,FALSE)</f>
        <v>NEL</v>
      </c>
    </row>
    <row r="562" spans="1:10" x14ac:dyDescent="0.35">
      <c r="A562" t="s">
        <v>648</v>
      </c>
      <c r="B562" t="s">
        <v>651</v>
      </c>
      <c r="C562" t="s">
        <v>55</v>
      </c>
      <c r="D562" t="s">
        <v>661</v>
      </c>
      <c r="E562" s="2">
        <v>45046</v>
      </c>
      <c r="F562">
        <v>16</v>
      </c>
      <c r="G562" t="str">
        <f>VLOOKUP($C562,'[1]LKUP PCNDES'!$F$2:$H$12,2,FALSE)</f>
        <v>Percentage of patients in long stay residential or homes who received a seasonal influenza vaccination between 1 September and 31 March</v>
      </c>
      <c r="H562" t="str">
        <f>VLOOKUP($C562,'[1]LKUP PCNDES'!$F$2:$H$12,3,FALSE)</f>
        <v>Flu_Vacs</v>
      </c>
      <c r="I562" t="str">
        <f>VLOOKUP($B562,'[1]LKUP PCNDES'!$C$17:$H$60,4,FALSE)</f>
        <v>NHS North East London ICB</v>
      </c>
      <c r="J562" t="str">
        <f>VLOOKUP($B562,'[1]LKUP PCNDES'!$C$17:$H$60,6,FALSE)</f>
        <v>NEL</v>
      </c>
    </row>
    <row r="563" spans="1:10" x14ac:dyDescent="0.35">
      <c r="A563" t="s">
        <v>648</v>
      </c>
      <c r="B563" t="s">
        <v>651</v>
      </c>
      <c r="C563" t="s">
        <v>55</v>
      </c>
      <c r="D563" t="s">
        <v>661</v>
      </c>
      <c r="E563" s="2">
        <v>45077</v>
      </c>
      <c r="F563">
        <v>18</v>
      </c>
      <c r="G563" t="str">
        <f>VLOOKUP($C563,'[1]LKUP PCNDES'!$F$2:$H$12,2,FALSE)</f>
        <v>Percentage of patients in long stay residential or homes who received a seasonal influenza vaccination between 1 September and 31 March</v>
      </c>
      <c r="H563" t="str">
        <f>VLOOKUP($C563,'[1]LKUP PCNDES'!$F$2:$H$12,3,FALSE)</f>
        <v>Flu_Vacs</v>
      </c>
      <c r="I563" t="str">
        <f>VLOOKUP($B563,'[1]LKUP PCNDES'!$C$17:$H$60,4,FALSE)</f>
        <v>NHS North East London ICB</v>
      </c>
      <c r="J563" t="str">
        <f>VLOOKUP($B563,'[1]LKUP PCNDES'!$C$17:$H$60,6,FALSE)</f>
        <v>NEL</v>
      </c>
    </row>
    <row r="564" spans="1:10" x14ac:dyDescent="0.35">
      <c r="A564" t="s">
        <v>648</v>
      </c>
      <c r="B564" t="s">
        <v>651</v>
      </c>
      <c r="C564" t="s">
        <v>55</v>
      </c>
      <c r="D564" t="s">
        <v>661</v>
      </c>
      <c r="E564" s="2">
        <v>45107</v>
      </c>
      <c r="F564">
        <v>17</v>
      </c>
      <c r="G564" t="str">
        <f>VLOOKUP($C564,'[1]LKUP PCNDES'!$F$2:$H$12,2,FALSE)</f>
        <v>Percentage of patients in long stay residential or homes who received a seasonal influenza vaccination between 1 September and 31 March</v>
      </c>
      <c r="H564" t="str">
        <f>VLOOKUP($C564,'[1]LKUP PCNDES'!$F$2:$H$12,3,FALSE)</f>
        <v>Flu_Vacs</v>
      </c>
      <c r="I564" t="str">
        <f>VLOOKUP($B564,'[1]LKUP PCNDES'!$C$17:$H$60,4,FALSE)</f>
        <v>NHS North East London ICB</v>
      </c>
      <c r="J564" t="str">
        <f>VLOOKUP($B564,'[1]LKUP PCNDES'!$C$17:$H$60,6,FALSE)</f>
        <v>NEL</v>
      </c>
    </row>
    <row r="565" spans="1:10" x14ac:dyDescent="0.35">
      <c r="A565" t="s">
        <v>648</v>
      </c>
      <c r="B565" t="s">
        <v>651</v>
      </c>
      <c r="C565" t="s">
        <v>55</v>
      </c>
      <c r="D565" t="s">
        <v>661</v>
      </c>
      <c r="E565" s="2">
        <v>45138</v>
      </c>
      <c r="F565">
        <v>17</v>
      </c>
      <c r="G565" t="str">
        <f>VLOOKUP($C565,'[1]LKUP PCNDES'!$F$2:$H$12,2,FALSE)</f>
        <v>Percentage of patients in long stay residential or homes who received a seasonal influenza vaccination between 1 September and 31 March</v>
      </c>
      <c r="H565" t="str">
        <f>VLOOKUP($C565,'[1]LKUP PCNDES'!$F$2:$H$12,3,FALSE)</f>
        <v>Flu_Vacs</v>
      </c>
      <c r="I565" t="str">
        <f>VLOOKUP($B565,'[1]LKUP PCNDES'!$C$17:$H$60,4,FALSE)</f>
        <v>NHS North East London ICB</v>
      </c>
      <c r="J565" t="str">
        <f>VLOOKUP($B565,'[1]LKUP PCNDES'!$C$17:$H$60,6,FALSE)</f>
        <v>NEL</v>
      </c>
    </row>
    <row r="566" spans="1:10" x14ac:dyDescent="0.35">
      <c r="A566" t="s">
        <v>648</v>
      </c>
      <c r="B566" t="s">
        <v>651</v>
      </c>
      <c r="C566" t="s">
        <v>55</v>
      </c>
      <c r="D566" t="s">
        <v>661</v>
      </c>
      <c r="E566" s="2">
        <v>45169</v>
      </c>
      <c r="F566">
        <v>16</v>
      </c>
      <c r="G566" t="str">
        <f>VLOOKUP($C566,'[1]LKUP PCNDES'!$F$2:$H$12,2,FALSE)</f>
        <v>Percentage of patients in long stay residential or homes who received a seasonal influenza vaccination between 1 September and 31 March</v>
      </c>
      <c r="H566" t="str">
        <f>VLOOKUP($C566,'[1]LKUP PCNDES'!$F$2:$H$12,3,FALSE)</f>
        <v>Flu_Vacs</v>
      </c>
      <c r="I566" t="str">
        <f>VLOOKUP($B566,'[1]LKUP PCNDES'!$C$17:$H$60,4,FALSE)</f>
        <v>NHS North East London ICB</v>
      </c>
      <c r="J566" t="str">
        <f>VLOOKUP($B566,'[1]LKUP PCNDES'!$C$17:$H$60,6,FALSE)</f>
        <v>NEL</v>
      </c>
    </row>
    <row r="567" spans="1:10" x14ac:dyDescent="0.35">
      <c r="A567" t="s">
        <v>648</v>
      </c>
      <c r="B567" t="s">
        <v>651</v>
      </c>
      <c r="C567" t="s">
        <v>55</v>
      </c>
      <c r="D567" t="s">
        <v>661</v>
      </c>
      <c r="E567" s="2">
        <v>45199</v>
      </c>
      <c r="F567">
        <v>14</v>
      </c>
      <c r="G567" t="str">
        <f>VLOOKUP($C567,'[1]LKUP PCNDES'!$F$2:$H$12,2,FALSE)</f>
        <v>Percentage of patients in long stay residential or homes who received a seasonal influenza vaccination between 1 September and 31 March</v>
      </c>
      <c r="H567" t="str">
        <f>VLOOKUP($C567,'[1]LKUP PCNDES'!$F$2:$H$12,3,FALSE)</f>
        <v>Flu_Vacs</v>
      </c>
      <c r="I567" t="str">
        <f>VLOOKUP($B567,'[1]LKUP PCNDES'!$C$17:$H$60,4,FALSE)</f>
        <v>NHS North East London ICB</v>
      </c>
      <c r="J567" t="str">
        <f>VLOOKUP($B567,'[1]LKUP PCNDES'!$C$17:$H$60,6,FALSE)</f>
        <v>NEL</v>
      </c>
    </row>
    <row r="568" spans="1:10" x14ac:dyDescent="0.35">
      <c r="A568" t="s">
        <v>648</v>
      </c>
      <c r="B568" t="s">
        <v>651</v>
      </c>
      <c r="C568" t="s">
        <v>55</v>
      </c>
      <c r="D568" t="s">
        <v>661</v>
      </c>
      <c r="E568" s="2">
        <v>45230</v>
      </c>
      <c r="F568">
        <v>9</v>
      </c>
      <c r="G568" t="str">
        <f>VLOOKUP($C568,'[1]LKUP PCNDES'!$F$2:$H$12,2,FALSE)</f>
        <v>Percentage of patients in long stay residential or homes who received a seasonal influenza vaccination between 1 September and 31 March</v>
      </c>
      <c r="H568" t="str">
        <f>VLOOKUP($C568,'[1]LKUP PCNDES'!$F$2:$H$12,3,FALSE)</f>
        <v>Flu_Vacs</v>
      </c>
      <c r="I568" t="str">
        <f>VLOOKUP($B568,'[1]LKUP PCNDES'!$C$17:$H$60,4,FALSE)</f>
        <v>NHS North East London ICB</v>
      </c>
      <c r="J568" t="str">
        <f>VLOOKUP($B568,'[1]LKUP PCNDES'!$C$17:$H$60,6,FALSE)</f>
        <v>NEL</v>
      </c>
    </row>
    <row r="569" spans="1:10" x14ac:dyDescent="0.35">
      <c r="A569" t="s">
        <v>648</v>
      </c>
      <c r="B569" t="s">
        <v>651</v>
      </c>
      <c r="C569" t="s">
        <v>55</v>
      </c>
      <c r="D569" t="s">
        <v>661</v>
      </c>
      <c r="E569" s="2">
        <v>45260</v>
      </c>
      <c r="F569">
        <v>10</v>
      </c>
      <c r="G569" t="str">
        <f>VLOOKUP($C569,'[1]LKUP PCNDES'!$F$2:$H$12,2,FALSE)</f>
        <v>Percentage of patients in long stay residential or homes who received a seasonal influenza vaccination between 1 September and 31 March</v>
      </c>
      <c r="H569" t="str">
        <f>VLOOKUP($C569,'[1]LKUP PCNDES'!$F$2:$H$12,3,FALSE)</f>
        <v>Flu_Vacs</v>
      </c>
      <c r="I569" t="str">
        <f>VLOOKUP($B569,'[1]LKUP PCNDES'!$C$17:$H$60,4,FALSE)</f>
        <v>NHS North East London ICB</v>
      </c>
      <c r="J569" t="str">
        <f>VLOOKUP($B569,'[1]LKUP PCNDES'!$C$17:$H$60,6,FALSE)</f>
        <v>NEL</v>
      </c>
    </row>
    <row r="570" spans="1:10" x14ac:dyDescent="0.35">
      <c r="A570" t="s">
        <v>648</v>
      </c>
      <c r="B570" t="s">
        <v>651</v>
      </c>
      <c r="C570" t="s">
        <v>55</v>
      </c>
      <c r="D570" t="s">
        <v>661</v>
      </c>
      <c r="E570" s="2">
        <v>45291</v>
      </c>
      <c r="F570">
        <v>9</v>
      </c>
      <c r="G570" t="str">
        <f>VLOOKUP($C570,'[1]LKUP PCNDES'!$F$2:$H$12,2,FALSE)</f>
        <v>Percentage of patients in long stay residential or homes who received a seasonal influenza vaccination between 1 September and 31 March</v>
      </c>
      <c r="H570" t="str">
        <f>VLOOKUP($C570,'[1]LKUP PCNDES'!$F$2:$H$12,3,FALSE)</f>
        <v>Flu_Vacs</v>
      </c>
      <c r="I570" t="str">
        <f>VLOOKUP($B570,'[1]LKUP PCNDES'!$C$17:$H$60,4,FALSE)</f>
        <v>NHS North East London ICB</v>
      </c>
      <c r="J570" t="str">
        <f>VLOOKUP($B570,'[1]LKUP PCNDES'!$C$17:$H$60,6,FALSE)</f>
        <v>NEL</v>
      </c>
    </row>
    <row r="571" spans="1:10" x14ac:dyDescent="0.35">
      <c r="A571" t="s">
        <v>648</v>
      </c>
      <c r="B571" t="s">
        <v>651</v>
      </c>
      <c r="C571" t="s">
        <v>55</v>
      </c>
      <c r="D571" t="s">
        <v>661</v>
      </c>
      <c r="E571" s="2">
        <v>45322</v>
      </c>
      <c r="F571">
        <v>10</v>
      </c>
      <c r="G571" t="str">
        <f>VLOOKUP($C571,'[1]LKUP PCNDES'!$F$2:$H$12,2,FALSE)</f>
        <v>Percentage of patients in long stay residential or homes who received a seasonal influenza vaccination between 1 September and 31 March</v>
      </c>
      <c r="H571" t="str">
        <f>VLOOKUP($C571,'[1]LKUP PCNDES'!$F$2:$H$12,3,FALSE)</f>
        <v>Flu_Vacs</v>
      </c>
      <c r="I571" t="str">
        <f>VLOOKUP($B571,'[1]LKUP PCNDES'!$C$17:$H$60,4,FALSE)</f>
        <v>NHS North East London ICB</v>
      </c>
      <c r="J571" t="str">
        <f>VLOOKUP($B571,'[1]LKUP PCNDES'!$C$17:$H$60,6,FALSE)</f>
        <v>NEL</v>
      </c>
    </row>
    <row r="572" spans="1:10" x14ac:dyDescent="0.35">
      <c r="A572" t="s">
        <v>648</v>
      </c>
      <c r="B572" t="s">
        <v>651</v>
      </c>
      <c r="C572" t="s">
        <v>55</v>
      </c>
      <c r="D572" t="s">
        <v>661</v>
      </c>
      <c r="E572" s="2">
        <v>45351</v>
      </c>
      <c r="F572">
        <v>10</v>
      </c>
      <c r="G572" t="str">
        <f>VLOOKUP($C572,'[1]LKUP PCNDES'!$F$2:$H$12,2,FALSE)</f>
        <v>Percentage of patients in long stay residential or homes who received a seasonal influenza vaccination between 1 September and 31 March</v>
      </c>
      <c r="H572" t="str">
        <f>VLOOKUP($C572,'[1]LKUP PCNDES'!$F$2:$H$12,3,FALSE)</f>
        <v>Flu_Vacs</v>
      </c>
      <c r="I572" t="str">
        <f>VLOOKUP($B572,'[1]LKUP PCNDES'!$C$17:$H$60,4,FALSE)</f>
        <v>NHS North East London ICB</v>
      </c>
      <c r="J572" t="str">
        <f>VLOOKUP($B572,'[1]LKUP PCNDES'!$C$17:$H$60,6,FALSE)</f>
        <v>NEL</v>
      </c>
    </row>
    <row r="573" spans="1:10" x14ac:dyDescent="0.35">
      <c r="A573" t="s">
        <v>648</v>
      </c>
      <c r="B573" t="s">
        <v>651</v>
      </c>
      <c r="C573" t="s">
        <v>55</v>
      </c>
      <c r="D573" t="s">
        <v>661</v>
      </c>
      <c r="E573" s="2">
        <v>45382</v>
      </c>
      <c r="F573">
        <v>8</v>
      </c>
      <c r="G573" t="str">
        <f>VLOOKUP($C573,'[1]LKUP PCNDES'!$F$2:$H$12,2,FALSE)</f>
        <v>Percentage of patients in long stay residential or homes who received a seasonal influenza vaccination between 1 September and 31 March</v>
      </c>
      <c r="H573" t="str">
        <f>VLOOKUP($C573,'[1]LKUP PCNDES'!$F$2:$H$12,3,FALSE)</f>
        <v>Flu_Vacs</v>
      </c>
      <c r="I573" t="str">
        <f>VLOOKUP($B573,'[1]LKUP PCNDES'!$C$17:$H$60,4,FALSE)</f>
        <v>NHS North East London ICB</v>
      </c>
      <c r="J573" t="str">
        <f>VLOOKUP($B573,'[1]LKUP PCNDES'!$C$17:$H$60,6,FALSE)</f>
        <v>NEL</v>
      </c>
    </row>
    <row r="574" spans="1:10" x14ac:dyDescent="0.35">
      <c r="A574" t="s">
        <v>648</v>
      </c>
      <c r="B574" t="s">
        <v>651</v>
      </c>
      <c r="C574" t="s">
        <v>1382</v>
      </c>
      <c r="D574" t="s">
        <v>564</v>
      </c>
      <c r="E574" s="2">
        <v>45046</v>
      </c>
      <c r="F574">
        <v>5118</v>
      </c>
      <c r="G574" t="str">
        <f>VLOOKUP($C574,'[1]LKUP PCNDES'!$F$2:$H$12,2,FALSE)</f>
        <v>Care home residents aged 18 years or over on the QOF Dementia Register</v>
      </c>
      <c r="H574" t="str">
        <f>VLOOKUP($C574,'[1]LKUP PCNDES'!$F$2:$H$12,3,FALSE)</f>
        <v>DEM_REG</v>
      </c>
      <c r="I574" t="str">
        <f>VLOOKUP($B574,'[1]LKUP PCNDES'!$C$17:$H$60,4,FALSE)</f>
        <v>NHS North East London ICB</v>
      </c>
      <c r="J574" t="str">
        <f>VLOOKUP($B574,'[1]LKUP PCNDES'!$C$17:$H$60,6,FALSE)</f>
        <v>NEL</v>
      </c>
    </row>
    <row r="575" spans="1:10" x14ac:dyDescent="0.35">
      <c r="A575" t="s">
        <v>648</v>
      </c>
      <c r="B575" t="s">
        <v>651</v>
      </c>
      <c r="C575" t="s">
        <v>1382</v>
      </c>
      <c r="D575" t="s">
        <v>564</v>
      </c>
      <c r="E575" s="2">
        <v>45077</v>
      </c>
      <c r="F575">
        <v>4788</v>
      </c>
      <c r="G575" t="str">
        <f>VLOOKUP($C575,'[1]LKUP PCNDES'!$F$2:$H$12,2,FALSE)</f>
        <v>Care home residents aged 18 years or over on the QOF Dementia Register</v>
      </c>
      <c r="H575" t="str">
        <f>VLOOKUP($C575,'[1]LKUP PCNDES'!$F$2:$H$12,3,FALSE)</f>
        <v>DEM_REG</v>
      </c>
      <c r="I575" t="str">
        <f>VLOOKUP($B575,'[1]LKUP PCNDES'!$C$17:$H$60,4,FALSE)</f>
        <v>NHS North East London ICB</v>
      </c>
      <c r="J575" t="str">
        <f>VLOOKUP($B575,'[1]LKUP PCNDES'!$C$17:$H$60,6,FALSE)</f>
        <v>NEL</v>
      </c>
    </row>
    <row r="576" spans="1:10" x14ac:dyDescent="0.35">
      <c r="A576" t="s">
        <v>648</v>
      </c>
      <c r="B576" t="s">
        <v>651</v>
      </c>
      <c r="C576" t="s">
        <v>1382</v>
      </c>
      <c r="D576" t="s">
        <v>564</v>
      </c>
      <c r="E576" s="2">
        <v>45107</v>
      </c>
      <c r="F576">
        <v>5286</v>
      </c>
      <c r="G576" t="str">
        <f>VLOOKUP($C576,'[1]LKUP PCNDES'!$F$2:$H$12,2,FALSE)</f>
        <v>Care home residents aged 18 years or over on the QOF Dementia Register</v>
      </c>
      <c r="H576" t="str">
        <f>VLOOKUP($C576,'[1]LKUP PCNDES'!$F$2:$H$12,3,FALSE)</f>
        <v>DEM_REG</v>
      </c>
      <c r="I576" t="str">
        <f>VLOOKUP($B576,'[1]LKUP PCNDES'!$C$17:$H$60,4,FALSE)</f>
        <v>NHS North East London ICB</v>
      </c>
      <c r="J576" t="str">
        <f>VLOOKUP($B576,'[1]LKUP PCNDES'!$C$17:$H$60,6,FALSE)</f>
        <v>NEL</v>
      </c>
    </row>
    <row r="577" spans="1:10" x14ac:dyDescent="0.35">
      <c r="A577" t="s">
        <v>648</v>
      </c>
      <c r="B577" t="s">
        <v>651</v>
      </c>
      <c r="C577" t="s">
        <v>1382</v>
      </c>
      <c r="D577" t="s">
        <v>564</v>
      </c>
      <c r="E577" s="2">
        <v>45138</v>
      </c>
      <c r="F577">
        <v>5297</v>
      </c>
      <c r="G577" t="str">
        <f>VLOOKUP($C577,'[1]LKUP PCNDES'!$F$2:$H$12,2,FALSE)</f>
        <v>Care home residents aged 18 years or over on the QOF Dementia Register</v>
      </c>
      <c r="H577" t="str">
        <f>VLOOKUP($C577,'[1]LKUP PCNDES'!$F$2:$H$12,3,FALSE)</f>
        <v>DEM_REG</v>
      </c>
      <c r="I577" t="str">
        <f>VLOOKUP($B577,'[1]LKUP PCNDES'!$C$17:$H$60,4,FALSE)</f>
        <v>NHS North East London ICB</v>
      </c>
      <c r="J577" t="str">
        <f>VLOOKUP($B577,'[1]LKUP PCNDES'!$C$17:$H$60,6,FALSE)</f>
        <v>NEL</v>
      </c>
    </row>
    <row r="578" spans="1:10" x14ac:dyDescent="0.35">
      <c r="A578" t="s">
        <v>648</v>
      </c>
      <c r="B578" t="s">
        <v>651</v>
      </c>
      <c r="C578" t="s">
        <v>1382</v>
      </c>
      <c r="D578" t="s">
        <v>564</v>
      </c>
      <c r="E578" s="2">
        <v>45169</v>
      </c>
      <c r="F578">
        <v>5033</v>
      </c>
      <c r="G578" t="str">
        <f>VLOOKUP($C578,'[1]LKUP PCNDES'!$F$2:$H$12,2,FALSE)</f>
        <v>Care home residents aged 18 years or over on the QOF Dementia Register</v>
      </c>
      <c r="H578" t="str">
        <f>VLOOKUP($C578,'[1]LKUP PCNDES'!$F$2:$H$12,3,FALSE)</f>
        <v>DEM_REG</v>
      </c>
      <c r="I578" t="str">
        <f>VLOOKUP($B578,'[1]LKUP PCNDES'!$C$17:$H$60,4,FALSE)</f>
        <v>NHS North East London ICB</v>
      </c>
      <c r="J578" t="str">
        <f>VLOOKUP($B578,'[1]LKUP PCNDES'!$C$17:$H$60,6,FALSE)</f>
        <v>NEL</v>
      </c>
    </row>
    <row r="579" spans="1:10" x14ac:dyDescent="0.35">
      <c r="A579" t="s">
        <v>648</v>
      </c>
      <c r="B579" t="s">
        <v>651</v>
      </c>
      <c r="C579" t="s">
        <v>1382</v>
      </c>
      <c r="D579" t="s">
        <v>564</v>
      </c>
      <c r="E579" s="2">
        <v>45199</v>
      </c>
      <c r="F579">
        <v>5553</v>
      </c>
      <c r="G579" t="str">
        <f>VLOOKUP($C579,'[1]LKUP PCNDES'!$F$2:$H$12,2,FALSE)</f>
        <v>Care home residents aged 18 years or over on the QOF Dementia Register</v>
      </c>
      <c r="H579" t="str">
        <f>VLOOKUP($C579,'[1]LKUP PCNDES'!$F$2:$H$12,3,FALSE)</f>
        <v>DEM_REG</v>
      </c>
      <c r="I579" t="str">
        <f>VLOOKUP($B579,'[1]LKUP PCNDES'!$C$17:$H$60,4,FALSE)</f>
        <v>NHS North East London ICB</v>
      </c>
      <c r="J579" t="str">
        <f>VLOOKUP($B579,'[1]LKUP PCNDES'!$C$17:$H$60,6,FALSE)</f>
        <v>NEL</v>
      </c>
    </row>
    <row r="580" spans="1:10" x14ac:dyDescent="0.35">
      <c r="A580" t="s">
        <v>648</v>
      </c>
      <c r="B580" t="s">
        <v>651</v>
      </c>
      <c r="C580" t="s">
        <v>1382</v>
      </c>
      <c r="D580" t="s">
        <v>564</v>
      </c>
      <c r="E580" s="2">
        <v>45230</v>
      </c>
      <c r="F580">
        <v>5469</v>
      </c>
      <c r="G580" t="str">
        <f>VLOOKUP($C580,'[1]LKUP PCNDES'!$F$2:$H$12,2,FALSE)</f>
        <v>Care home residents aged 18 years or over on the QOF Dementia Register</v>
      </c>
      <c r="H580" t="str">
        <f>VLOOKUP($C580,'[1]LKUP PCNDES'!$F$2:$H$12,3,FALSE)</f>
        <v>DEM_REG</v>
      </c>
      <c r="I580" t="str">
        <f>VLOOKUP($B580,'[1]LKUP PCNDES'!$C$17:$H$60,4,FALSE)</f>
        <v>NHS North East London ICB</v>
      </c>
      <c r="J580" t="str">
        <f>VLOOKUP($B580,'[1]LKUP PCNDES'!$C$17:$H$60,6,FALSE)</f>
        <v>NEL</v>
      </c>
    </row>
    <row r="581" spans="1:10" x14ac:dyDescent="0.35">
      <c r="A581" t="s">
        <v>648</v>
      </c>
      <c r="B581" t="s">
        <v>651</v>
      </c>
      <c r="C581" t="s">
        <v>1382</v>
      </c>
      <c r="D581" t="s">
        <v>564</v>
      </c>
      <c r="E581" s="2">
        <v>45260</v>
      </c>
      <c r="F581">
        <v>5576</v>
      </c>
      <c r="G581" t="str">
        <f>VLOOKUP($C581,'[1]LKUP PCNDES'!$F$2:$H$12,2,FALSE)</f>
        <v>Care home residents aged 18 years or over on the QOF Dementia Register</v>
      </c>
      <c r="H581" t="str">
        <f>VLOOKUP($C581,'[1]LKUP PCNDES'!$F$2:$H$12,3,FALSE)</f>
        <v>DEM_REG</v>
      </c>
      <c r="I581" t="str">
        <f>VLOOKUP($B581,'[1]LKUP PCNDES'!$C$17:$H$60,4,FALSE)</f>
        <v>NHS North East London ICB</v>
      </c>
      <c r="J581" t="str">
        <f>VLOOKUP($B581,'[1]LKUP PCNDES'!$C$17:$H$60,6,FALSE)</f>
        <v>NEL</v>
      </c>
    </row>
    <row r="582" spans="1:10" x14ac:dyDescent="0.35">
      <c r="A582" t="s">
        <v>648</v>
      </c>
      <c r="B582" t="s">
        <v>651</v>
      </c>
      <c r="C582" t="s">
        <v>1382</v>
      </c>
      <c r="D582" t="s">
        <v>564</v>
      </c>
      <c r="E582" s="2">
        <v>45291</v>
      </c>
      <c r="F582">
        <v>5726</v>
      </c>
      <c r="G582" t="str">
        <f>VLOOKUP($C582,'[1]LKUP PCNDES'!$F$2:$H$12,2,FALSE)</f>
        <v>Care home residents aged 18 years or over on the QOF Dementia Register</v>
      </c>
      <c r="H582" t="str">
        <f>VLOOKUP($C582,'[1]LKUP PCNDES'!$F$2:$H$12,3,FALSE)</f>
        <v>DEM_REG</v>
      </c>
      <c r="I582" t="str">
        <f>VLOOKUP($B582,'[1]LKUP PCNDES'!$C$17:$H$60,4,FALSE)</f>
        <v>NHS North East London ICB</v>
      </c>
      <c r="J582" t="str">
        <f>VLOOKUP($B582,'[1]LKUP PCNDES'!$C$17:$H$60,6,FALSE)</f>
        <v>NEL</v>
      </c>
    </row>
    <row r="583" spans="1:10" x14ac:dyDescent="0.35">
      <c r="A583" t="s">
        <v>648</v>
      </c>
      <c r="B583" t="s">
        <v>651</v>
      </c>
      <c r="C583" t="s">
        <v>1382</v>
      </c>
      <c r="D583" t="s">
        <v>564</v>
      </c>
      <c r="E583" s="2">
        <v>45322</v>
      </c>
      <c r="F583">
        <v>5812</v>
      </c>
      <c r="G583" t="str">
        <f>VLOOKUP($C583,'[1]LKUP PCNDES'!$F$2:$H$12,2,FALSE)</f>
        <v>Care home residents aged 18 years or over on the QOF Dementia Register</v>
      </c>
      <c r="H583" t="str">
        <f>VLOOKUP($C583,'[1]LKUP PCNDES'!$F$2:$H$12,3,FALSE)</f>
        <v>DEM_REG</v>
      </c>
      <c r="I583" t="str">
        <f>VLOOKUP($B583,'[1]LKUP PCNDES'!$C$17:$H$60,4,FALSE)</f>
        <v>NHS North East London ICB</v>
      </c>
      <c r="J583" t="str">
        <f>VLOOKUP($B583,'[1]LKUP PCNDES'!$C$17:$H$60,6,FALSE)</f>
        <v>NEL</v>
      </c>
    </row>
    <row r="584" spans="1:10" x14ac:dyDescent="0.35">
      <c r="A584" t="s">
        <v>648</v>
      </c>
      <c r="B584" t="s">
        <v>651</v>
      </c>
      <c r="C584" t="s">
        <v>1382</v>
      </c>
      <c r="D584" t="s">
        <v>564</v>
      </c>
      <c r="E584" s="2">
        <v>45351</v>
      </c>
      <c r="F584">
        <v>6021</v>
      </c>
      <c r="G584" t="str">
        <f>VLOOKUP($C584,'[1]LKUP PCNDES'!$F$2:$H$12,2,FALSE)</f>
        <v>Care home residents aged 18 years or over on the QOF Dementia Register</v>
      </c>
      <c r="H584" t="str">
        <f>VLOOKUP($C584,'[1]LKUP PCNDES'!$F$2:$H$12,3,FALSE)</f>
        <v>DEM_REG</v>
      </c>
      <c r="I584" t="str">
        <f>VLOOKUP($B584,'[1]LKUP PCNDES'!$C$17:$H$60,4,FALSE)</f>
        <v>NHS North East London ICB</v>
      </c>
      <c r="J584" t="str">
        <f>VLOOKUP($B584,'[1]LKUP PCNDES'!$C$17:$H$60,6,FALSE)</f>
        <v>NEL</v>
      </c>
    </row>
    <row r="585" spans="1:10" x14ac:dyDescent="0.35">
      <c r="A585" t="s">
        <v>648</v>
      </c>
      <c r="B585" t="s">
        <v>651</v>
      </c>
      <c r="C585" t="s">
        <v>1382</v>
      </c>
      <c r="D585" t="s">
        <v>564</v>
      </c>
      <c r="E585" s="2">
        <v>45382</v>
      </c>
      <c r="F585">
        <v>6042</v>
      </c>
      <c r="G585" t="str">
        <f>VLOOKUP($C585,'[1]LKUP PCNDES'!$F$2:$H$12,2,FALSE)</f>
        <v>Care home residents aged 18 years or over on the QOF Dementia Register</v>
      </c>
      <c r="H585" t="str">
        <f>VLOOKUP($C585,'[1]LKUP PCNDES'!$F$2:$H$12,3,FALSE)</f>
        <v>DEM_REG</v>
      </c>
      <c r="I585" t="str">
        <f>VLOOKUP($B585,'[1]LKUP PCNDES'!$C$17:$H$60,4,FALSE)</f>
        <v>NHS North East London ICB</v>
      </c>
      <c r="J585" t="str">
        <f>VLOOKUP($B585,'[1]LKUP PCNDES'!$C$17:$H$60,6,FALSE)</f>
        <v>NEL</v>
      </c>
    </row>
    <row r="586" spans="1:10" x14ac:dyDescent="0.35">
      <c r="A586" t="s">
        <v>648</v>
      </c>
      <c r="B586" t="s">
        <v>651</v>
      </c>
      <c r="C586" t="s">
        <v>1382</v>
      </c>
      <c r="D586" t="s">
        <v>563</v>
      </c>
      <c r="E586" s="2">
        <v>45046</v>
      </c>
      <c r="F586">
        <v>2080</v>
      </c>
      <c r="G586" t="str">
        <f>VLOOKUP($C586,'[1]LKUP PCNDES'!$F$2:$H$12,2,FALSE)</f>
        <v>Care home residents aged 18 years or over on the QOF Dementia Register</v>
      </c>
      <c r="H586" t="str">
        <f>VLOOKUP($C586,'[1]LKUP PCNDES'!$F$2:$H$12,3,FALSE)</f>
        <v>DEM_REG</v>
      </c>
      <c r="I586" t="str">
        <f>VLOOKUP($B586,'[1]LKUP PCNDES'!$C$17:$H$60,4,FALSE)</f>
        <v>NHS North East London ICB</v>
      </c>
      <c r="J586" t="str">
        <f>VLOOKUP($B586,'[1]LKUP PCNDES'!$C$17:$H$60,6,FALSE)</f>
        <v>NEL</v>
      </c>
    </row>
    <row r="587" spans="1:10" x14ac:dyDescent="0.35">
      <c r="A587" t="s">
        <v>648</v>
      </c>
      <c r="B587" t="s">
        <v>651</v>
      </c>
      <c r="C587" t="s">
        <v>1382</v>
      </c>
      <c r="D587" t="s">
        <v>563</v>
      </c>
      <c r="E587" s="2">
        <v>45077</v>
      </c>
      <c r="F587">
        <v>1909</v>
      </c>
      <c r="G587" t="str">
        <f>VLOOKUP($C587,'[1]LKUP PCNDES'!$F$2:$H$12,2,FALSE)</f>
        <v>Care home residents aged 18 years or over on the QOF Dementia Register</v>
      </c>
      <c r="H587" t="str">
        <f>VLOOKUP($C587,'[1]LKUP PCNDES'!$F$2:$H$12,3,FALSE)</f>
        <v>DEM_REG</v>
      </c>
      <c r="I587" t="str">
        <f>VLOOKUP($B587,'[1]LKUP PCNDES'!$C$17:$H$60,4,FALSE)</f>
        <v>NHS North East London ICB</v>
      </c>
      <c r="J587" t="str">
        <f>VLOOKUP($B587,'[1]LKUP PCNDES'!$C$17:$H$60,6,FALSE)</f>
        <v>NEL</v>
      </c>
    </row>
    <row r="588" spans="1:10" x14ac:dyDescent="0.35">
      <c r="A588" t="s">
        <v>648</v>
      </c>
      <c r="B588" t="s">
        <v>651</v>
      </c>
      <c r="C588" t="s">
        <v>1382</v>
      </c>
      <c r="D588" t="s">
        <v>563</v>
      </c>
      <c r="E588" s="2">
        <v>45107</v>
      </c>
      <c r="F588">
        <v>2127</v>
      </c>
      <c r="G588" t="str">
        <f>VLOOKUP($C588,'[1]LKUP PCNDES'!$F$2:$H$12,2,FALSE)</f>
        <v>Care home residents aged 18 years or over on the QOF Dementia Register</v>
      </c>
      <c r="H588" t="str">
        <f>VLOOKUP($C588,'[1]LKUP PCNDES'!$F$2:$H$12,3,FALSE)</f>
        <v>DEM_REG</v>
      </c>
      <c r="I588" t="str">
        <f>VLOOKUP($B588,'[1]LKUP PCNDES'!$C$17:$H$60,4,FALSE)</f>
        <v>NHS North East London ICB</v>
      </c>
      <c r="J588" t="str">
        <f>VLOOKUP($B588,'[1]LKUP PCNDES'!$C$17:$H$60,6,FALSE)</f>
        <v>NEL</v>
      </c>
    </row>
    <row r="589" spans="1:10" x14ac:dyDescent="0.35">
      <c r="A589" t="s">
        <v>648</v>
      </c>
      <c r="B589" t="s">
        <v>651</v>
      </c>
      <c r="C589" t="s">
        <v>1382</v>
      </c>
      <c r="D589" t="s">
        <v>563</v>
      </c>
      <c r="E589" s="2">
        <v>45138</v>
      </c>
      <c r="F589">
        <v>2146</v>
      </c>
      <c r="G589" t="str">
        <f>VLOOKUP($C589,'[1]LKUP PCNDES'!$F$2:$H$12,2,FALSE)</f>
        <v>Care home residents aged 18 years or over on the QOF Dementia Register</v>
      </c>
      <c r="H589" t="str">
        <f>VLOOKUP($C589,'[1]LKUP PCNDES'!$F$2:$H$12,3,FALSE)</f>
        <v>DEM_REG</v>
      </c>
      <c r="I589" t="str">
        <f>VLOOKUP($B589,'[1]LKUP PCNDES'!$C$17:$H$60,4,FALSE)</f>
        <v>NHS North East London ICB</v>
      </c>
      <c r="J589" t="str">
        <f>VLOOKUP($B589,'[1]LKUP PCNDES'!$C$17:$H$60,6,FALSE)</f>
        <v>NEL</v>
      </c>
    </row>
    <row r="590" spans="1:10" x14ac:dyDescent="0.35">
      <c r="A590" t="s">
        <v>648</v>
      </c>
      <c r="B590" t="s">
        <v>651</v>
      </c>
      <c r="C590" t="s">
        <v>1382</v>
      </c>
      <c r="D590" t="s">
        <v>563</v>
      </c>
      <c r="E590" s="2">
        <v>45169</v>
      </c>
      <c r="F590">
        <v>1981</v>
      </c>
      <c r="G590" t="str">
        <f>VLOOKUP($C590,'[1]LKUP PCNDES'!$F$2:$H$12,2,FALSE)</f>
        <v>Care home residents aged 18 years or over on the QOF Dementia Register</v>
      </c>
      <c r="H590" t="str">
        <f>VLOOKUP($C590,'[1]LKUP PCNDES'!$F$2:$H$12,3,FALSE)</f>
        <v>DEM_REG</v>
      </c>
      <c r="I590" t="str">
        <f>VLOOKUP($B590,'[1]LKUP PCNDES'!$C$17:$H$60,4,FALSE)</f>
        <v>NHS North East London ICB</v>
      </c>
      <c r="J590" t="str">
        <f>VLOOKUP($B590,'[1]LKUP PCNDES'!$C$17:$H$60,6,FALSE)</f>
        <v>NEL</v>
      </c>
    </row>
    <row r="591" spans="1:10" x14ac:dyDescent="0.35">
      <c r="A591" t="s">
        <v>648</v>
      </c>
      <c r="B591" t="s">
        <v>651</v>
      </c>
      <c r="C591" t="s">
        <v>1382</v>
      </c>
      <c r="D591" t="s">
        <v>563</v>
      </c>
      <c r="E591" s="2">
        <v>45199</v>
      </c>
      <c r="F591">
        <v>2165</v>
      </c>
      <c r="G591" t="str">
        <f>VLOOKUP($C591,'[1]LKUP PCNDES'!$F$2:$H$12,2,FALSE)</f>
        <v>Care home residents aged 18 years or over on the QOF Dementia Register</v>
      </c>
      <c r="H591" t="str">
        <f>VLOOKUP($C591,'[1]LKUP PCNDES'!$F$2:$H$12,3,FALSE)</f>
        <v>DEM_REG</v>
      </c>
      <c r="I591" t="str">
        <f>VLOOKUP($B591,'[1]LKUP PCNDES'!$C$17:$H$60,4,FALSE)</f>
        <v>NHS North East London ICB</v>
      </c>
      <c r="J591" t="str">
        <f>VLOOKUP($B591,'[1]LKUP PCNDES'!$C$17:$H$60,6,FALSE)</f>
        <v>NEL</v>
      </c>
    </row>
    <row r="592" spans="1:10" x14ac:dyDescent="0.35">
      <c r="A592" t="s">
        <v>648</v>
      </c>
      <c r="B592" t="s">
        <v>651</v>
      </c>
      <c r="C592" t="s">
        <v>1382</v>
      </c>
      <c r="D592" t="s">
        <v>563</v>
      </c>
      <c r="E592" s="2">
        <v>45230</v>
      </c>
      <c r="F592">
        <v>2149</v>
      </c>
      <c r="G592" t="str">
        <f>VLOOKUP($C592,'[1]LKUP PCNDES'!$F$2:$H$12,2,FALSE)</f>
        <v>Care home residents aged 18 years or over on the QOF Dementia Register</v>
      </c>
      <c r="H592" t="str">
        <f>VLOOKUP($C592,'[1]LKUP PCNDES'!$F$2:$H$12,3,FALSE)</f>
        <v>DEM_REG</v>
      </c>
      <c r="I592" t="str">
        <f>VLOOKUP($B592,'[1]LKUP PCNDES'!$C$17:$H$60,4,FALSE)</f>
        <v>NHS North East London ICB</v>
      </c>
      <c r="J592" t="str">
        <f>VLOOKUP($B592,'[1]LKUP PCNDES'!$C$17:$H$60,6,FALSE)</f>
        <v>NEL</v>
      </c>
    </row>
    <row r="593" spans="1:10" x14ac:dyDescent="0.35">
      <c r="A593" t="s">
        <v>648</v>
      </c>
      <c r="B593" t="s">
        <v>651</v>
      </c>
      <c r="C593" t="s">
        <v>1382</v>
      </c>
      <c r="D593" t="s">
        <v>563</v>
      </c>
      <c r="E593" s="2">
        <v>45260</v>
      </c>
      <c r="F593">
        <v>2184</v>
      </c>
      <c r="G593" t="str">
        <f>VLOOKUP($C593,'[1]LKUP PCNDES'!$F$2:$H$12,2,FALSE)</f>
        <v>Care home residents aged 18 years or over on the QOF Dementia Register</v>
      </c>
      <c r="H593" t="str">
        <f>VLOOKUP($C593,'[1]LKUP PCNDES'!$F$2:$H$12,3,FALSE)</f>
        <v>DEM_REG</v>
      </c>
      <c r="I593" t="str">
        <f>VLOOKUP($B593,'[1]LKUP PCNDES'!$C$17:$H$60,4,FALSE)</f>
        <v>NHS North East London ICB</v>
      </c>
      <c r="J593" t="str">
        <f>VLOOKUP($B593,'[1]LKUP PCNDES'!$C$17:$H$60,6,FALSE)</f>
        <v>NEL</v>
      </c>
    </row>
    <row r="594" spans="1:10" x14ac:dyDescent="0.35">
      <c r="A594" t="s">
        <v>648</v>
      </c>
      <c r="B594" t="s">
        <v>651</v>
      </c>
      <c r="C594" t="s">
        <v>1382</v>
      </c>
      <c r="D594" t="s">
        <v>563</v>
      </c>
      <c r="E594" s="2">
        <v>45291</v>
      </c>
      <c r="F594">
        <v>2187</v>
      </c>
      <c r="G594" t="str">
        <f>VLOOKUP($C594,'[1]LKUP PCNDES'!$F$2:$H$12,2,FALSE)</f>
        <v>Care home residents aged 18 years or over on the QOF Dementia Register</v>
      </c>
      <c r="H594" t="str">
        <f>VLOOKUP($C594,'[1]LKUP PCNDES'!$F$2:$H$12,3,FALSE)</f>
        <v>DEM_REG</v>
      </c>
      <c r="I594" t="str">
        <f>VLOOKUP($B594,'[1]LKUP PCNDES'!$C$17:$H$60,4,FALSE)</f>
        <v>NHS North East London ICB</v>
      </c>
      <c r="J594" t="str">
        <f>VLOOKUP($B594,'[1]LKUP PCNDES'!$C$17:$H$60,6,FALSE)</f>
        <v>NEL</v>
      </c>
    </row>
    <row r="595" spans="1:10" x14ac:dyDescent="0.35">
      <c r="A595" t="s">
        <v>648</v>
      </c>
      <c r="B595" t="s">
        <v>651</v>
      </c>
      <c r="C595" t="s">
        <v>1382</v>
      </c>
      <c r="D595" t="s">
        <v>563</v>
      </c>
      <c r="E595" s="2">
        <v>45322</v>
      </c>
      <c r="F595">
        <v>2203</v>
      </c>
      <c r="G595" t="str">
        <f>VLOOKUP($C595,'[1]LKUP PCNDES'!$F$2:$H$12,2,FALSE)</f>
        <v>Care home residents aged 18 years or over on the QOF Dementia Register</v>
      </c>
      <c r="H595" t="str">
        <f>VLOOKUP($C595,'[1]LKUP PCNDES'!$F$2:$H$12,3,FALSE)</f>
        <v>DEM_REG</v>
      </c>
      <c r="I595" t="str">
        <f>VLOOKUP($B595,'[1]LKUP PCNDES'!$C$17:$H$60,4,FALSE)</f>
        <v>NHS North East London ICB</v>
      </c>
      <c r="J595" t="str">
        <f>VLOOKUP($B595,'[1]LKUP PCNDES'!$C$17:$H$60,6,FALSE)</f>
        <v>NEL</v>
      </c>
    </row>
    <row r="596" spans="1:10" x14ac:dyDescent="0.35">
      <c r="A596" t="s">
        <v>648</v>
      </c>
      <c r="B596" t="s">
        <v>651</v>
      </c>
      <c r="C596" t="s">
        <v>1382</v>
      </c>
      <c r="D596" t="s">
        <v>563</v>
      </c>
      <c r="E596" s="2">
        <v>45351</v>
      </c>
      <c r="F596">
        <v>2255</v>
      </c>
      <c r="G596" t="str">
        <f>VLOOKUP($C596,'[1]LKUP PCNDES'!$F$2:$H$12,2,FALSE)</f>
        <v>Care home residents aged 18 years or over on the QOF Dementia Register</v>
      </c>
      <c r="H596" t="str">
        <f>VLOOKUP($C596,'[1]LKUP PCNDES'!$F$2:$H$12,3,FALSE)</f>
        <v>DEM_REG</v>
      </c>
      <c r="I596" t="str">
        <f>VLOOKUP($B596,'[1]LKUP PCNDES'!$C$17:$H$60,4,FALSE)</f>
        <v>NHS North East London ICB</v>
      </c>
      <c r="J596" t="str">
        <f>VLOOKUP($B596,'[1]LKUP PCNDES'!$C$17:$H$60,6,FALSE)</f>
        <v>NEL</v>
      </c>
    </row>
    <row r="597" spans="1:10" x14ac:dyDescent="0.35">
      <c r="A597" t="s">
        <v>648</v>
      </c>
      <c r="B597" t="s">
        <v>651</v>
      </c>
      <c r="C597" t="s">
        <v>1382</v>
      </c>
      <c r="D597" t="s">
        <v>563</v>
      </c>
      <c r="E597" s="2">
        <v>45382</v>
      </c>
      <c r="F597">
        <v>2246</v>
      </c>
      <c r="G597" t="str">
        <f>VLOOKUP($C597,'[1]LKUP PCNDES'!$F$2:$H$12,2,FALSE)</f>
        <v>Care home residents aged 18 years or over on the QOF Dementia Register</v>
      </c>
      <c r="H597" t="str">
        <f>VLOOKUP($C597,'[1]LKUP PCNDES'!$F$2:$H$12,3,FALSE)</f>
        <v>DEM_REG</v>
      </c>
      <c r="I597" t="str">
        <f>VLOOKUP($B597,'[1]LKUP PCNDES'!$C$17:$H$60,4,FALSE)</f>
        <v>NHS North East London ICB</v>
      </c>
      <c r="J597" t="str">
        <f>VLOOKUP($B597,'[1]LKUP PCNDES'!$C$17:$H$60,6,FALSE)</f>
        <v>NEL</v>
      </c>
    </row>
    <row r="598" spans="1:10" x14ac:dyDescent="0.35">
      <c r="A598" t="s">
        <v>648</v>
      </c>
      <c r="B598" t="s">
        <v>651</v>
      </c>
      <c r="C598" t="s">
        <v>1379</v>
      </c>
      <c r="D598" t="s">
        <v>564</v>
      </c>
      <c r="E598" s="2">
        <v>45046</v>
      </c>
      <c r="F598">
        <v>5112</v>
      </c>
      <c r="G598" t="str">
        <f>VLOOKUP($C598,'[1]LKUP PCNDES'!$F$2:$H$12,2,FALSE)</f>
        <v>Permanent care home residents aged 18 years or over with a preferred place of death recorded</v>
      </c>
      <c r="H598" t="str">
        <f>VLOOKUP($C598,'[1]LKUP PCNDES'!$F$2:$H$12,3,FALSE)</f>
        <v>PREF_DEATH</v>
      </c>
      <c r="I598" t="str">
        <f>VLOOKUP($B598,'[1]LKUP PCNDES'!$C$17:$H$60,4,FALSE)</f>
        <v>NHS North East London ICB</v>
      </c>
      <c r="J598" t="str">
        <f>VLOOKUP($B598,'[1]LKUP PCNDES'!$C$17:$H$60,6,FALSE)</f>
        <v>NEL</v>
      </c>
    </row>
    <row r="599" spans="1:10" x14ac:dyDescent="0.35">
      <c r="A599" t="s">
        <v>648</v>
      </c>
      <c r="B599" t="s">
        <v>651</v>
      </c>
      <c r="C599" t="s">
        <v>1379</v>
      </c>
      <c r="D599" t="s">
        <v>564</v>
      </c>
      <c r="E599" s="2">
        <v>45077</v>
      </c>
      <c r="F599">
        <v>4780</v>
      </c>
      <c r="G599" t="str">
        <f>VLOOKUP($C599,'[1]LKUP PCNDES'!$F$2:$H$12,2,FALSE)</f>
        <v>Permanent care home residents aged 18 years or over with a preferred place of death recorded</v>
      </c>
      <c r="H599" t="str">
        <f>VLOOKUP($C599,'[1]LKUP PCNDES'!$F$2:$H$12,3,FALSE)</f>
        <v>PREF_DEATH</v>
      </c>
      <c r="I599" t="str">
        <f>VLOOKUP($B599,'[1]LKUP PCNDES'!$C$17:$H$60,4,FALSE)</f>
        <v>NHS North East London ICB</v>
      </c>
      <c r="J599" t="str">
        <f>VLOOKUP($B599,'[1]LKUP PCNDES'!$C$17:$H$60,6,FALSE)</f>
        <v>NEL</v>
      </c>
    </row>
    <row r="600" spans="1:10" x14ac:dyDescent="0.35">
      <c r="A600" t="s">
        <v>648</v>
      </c>
      <c r="B600" t="s">
        <v>651</v>
      </c>
      <c r="C600" t="s">
        <v>1379</v>
      </c>
      <c r="D600" t="s">
        <v>564</v>
      </c>
      <c r="E600" s="2">
        <v>45107</v>
      </c>
      <c r="F600">
        <v>5276</v>
      </c>
      <c r="G600" t="str">
        <f>VLOOKUP($C600,'[1]LKUP PCNDES'!$F$2:$H$12,2,FALSE)</f>
        <v>Permanent care home residents aged 18 years or over with a preferred place of death recorded</v>
      </c>
      <c r="H600" t="str">
        <f>VLOOKUP($C600,'[1]LKUP PCNDES'!$F$2:$H$12,3,FALSE)</f>
        <v>PREF_DEATH</v>
      </c>
      <c r="I600" t="str">
        <f>VLOOKUP($B600,'[1]LKUP PCNDES'!$C$17:$H$60,4,FALSE)</f>
        <v>NHS North East London ICB</v>
      </c>
      <c r="J600" t="str">
        <f>VLOOKUP($B600,'[1]LKUP PCNDES'!$C$17:$H$60,6,FALSE)</f>
        <v>NEL</v>
      </c>
    </row>
    <row r="601" spans="1:10" x14ac:dyDescent="0.35">
      <c r="A601" t="s">
        <v>648</v>
      </c>
      <c r="B601" t="s">
        <v>651</v>
      </c>
      <c r="C601" t="s">
        <v>1379</v>
      </c>
      <c r="D601" t="s">
        <v>564</v>
      </c>
      <c r="E601" s="2">
        <v>45138</v>
      </c>
      <c r="F601">
        <v>5290</v>
      </c>
      <c r="G601" t="str">
        <f>VLOOKUP($C601,'[1]LKUP PCNDES'!$F$2:$H$12,2,FALSE)</f>
        <v>Permanent care home residents aged 18 years or over with a preferred place of death recorded</v>
      </c>
      <c r="H601" t="str">
        <f>VLOOKUP($C601,'[1]LKUP PCNDES'!$F$2:$H$12,3,FALSE)</f>
        <v>PREF_DEATH</v>
      </c>
      <c r="I601" t="str">
        <f>VLOOKUP($B601,'[1]LKUP PCNDES'!$C$17:$H$60,4,FALSE)</f>
        <v>NHS North East London ICB</v>
      </c>
      <c r="J601" t="str">
        <f>VLOOKUP($B601,'[1]LKUP PCNDES'!$C$17:$H$60,6,FALSE)</f>
        <v>NEL</v>
      </c>
    </row>
    <row r="602" spans="1:10" x14ac:dyDescent="0.35">
      <c r="A602" t="s">
        <v>648</v>
      </c>
      <c r="B602" t="s">
        <v>651</v>
      </c>
      <c r="C602" t="s">
        <v>1379</v>
      </c>
      <c r="D602" t="s">
        <v>564</v>
      </c>
      <c r="E602" s="2">
        <v>45169</v>
      </c>
      <c r="F602">
        <v>5026</v>
      </c>
      <c r="G602" t="str">
        <f>VLOOKUP($C602,'[1]LKUP PCNDES'!$F$2:$H$12,2,FALSE)</f>
        <v>Permanent care home residents aged 18 years or over with a preferred place of death recorded</v>
      </c>
      <c r="H602" t="str">
        <f>VLOOKUP($C602,'[1]LKUP PCNDES'!$F$2:$H$12,3,FALSE)</f>
        <v>PREF_DEATH</v>
      </c>
      <c r="I602" t="str">
        <f>VLOOKUP($B602,'[1]LKUP PCNDES'!$C$17:$H$60,4,FALSE)</f>
        <v>NHS North East London ICB</v>
      </c>
      <c r="J602" t="str">
        <f>VLOOKUP($B602,'[1]LKUP PCNDES'!$C$17:$H$60,6,FALSE)</f>
        <v>NEL</v>
      </c>
    </row>
    <row r="603" spans="1:10" x14ac:dyDescent="0.35">
      <c r="A603" t="s">
        <v>648</v>
      </c>
      <c r="B603" t="s">
        <v>651</v>
      </c>
      <c r="C603" t="s">
        <v>1379</v>
      </c>
      <c r="D603" t="s">
        <v>564</v>
      </c>
      <c r="E603" s="2">
        <v>45199</v>
      </c>
      <c r="F603">
        <v>5548</v>
      </c>
      <c r="G603" t="str">
        <f>VLOOKUP($C603,'[1]LKUP PCNDES'!$F$2:$H$12,2,FALSE)</f>
        <v>Permanent care home residents aged 18 years or over with a preferred place of death recorded</v>
      </c>
      <c r="H603" t="str">
        <f>VLOOKUP($C603,'[1]LKUP PCNDES'!$F$2:$H$12,3,FALSE)</f>
        <v>PREF_DEATH</v>
      </c>
      <c r="I603" t="str">
        <f>VLOOKUP($B603,'[1]LKUP PCNDES'!$C$17:$H$60,4,FALSE)</f>
        <v>NHS North East London ICB</v>
      </c>
      <c r="J603" t="str">
        <f>VLOOKUP($B603,'[1]LKUP PCNDES'!$C$17:$H$60,6,FALSE)</f>
        <v>NEL</v>
      </c>
    </row>
    <row r="604" spans="1:10" x14ac:dyDescent="0.35">
      <c r="A604" t="s">
        <v>648</v>
      </c>
      <c r="B604" t="s">
        <v>651</v>
      </c>
      <c r="C604" t="s">
        <v>1379</v>
      </c>
      <c r="D604" t="s">
        <v>564</v>
      </c>
      <c r="E604" s="2">
        <v>45230</v>
      </c>
      <c r="F604">
        <v>5465</v>
      </c>
      <c r="G604" t="str">
        <f>VLOOKUP($C604,'[1]LKUP PCNDES'!$F$2:$H$12,2,FALSE)</f>
        <v>Permanent care home residents aged 18 years or over with a preferred place of death recorded</v>
      </c>
      <c r="H604" t="str">
        <f>VLOOKUP($C604,'[1]LKUP PCNDES'!$F$2:$H$12,3,FALSE)</f>
        <v>PREF_DEATH</v>
      </c>
      <c r="I604" t="str">
        <f>VLOOKUP($B604,'[1]LKUP PCNDES'!$C$17:$H$60,4,FALSE)</f>
        <v>NHS North East London ICB</v>
      </c>
      <c r="J604" t="str">
        <f>VLOOKUP($B604,'[1]LKUP PCNDES'!$C$17:$H$60,6,FALSE)</f>
        <v>NEL</v>
      </c>
    </row>
    <row r="605" spans="1:10" x14ac:dyDescent="0.35">
      <c r="A605" t="s">
        <v>648</v>
      </c>
      <c r="B605" t="s">
        <v>651</v>
      </c>
      <c r="C605" t="s">
        <v>1379</v>
      </c>
      <c r="D605" t="s">
        <v>564</v>
      </c>
      <c r="E605" s="2">
        <v>45260</v>
      </c>
      <c r="F605">
        <v>5573</v>
      </c>
      <c r="G605" t="str">
        <f>VLOOKUP($C605,'[1]LKUP PCNDES'!$F$2:$H$12,2,FALSE)</f>
        <v>Permanent care home residents aged 18 years or over with a preferred place of death recorded</v>
      </c>
      <c r="H605" t="str">
        <f>VLOOKUP($C605,'[1]LKUP PCNDES'!$F$2:$H$12,3,FALSE)</f>
        <v>PREF_DEATH</v>
      </c>
      <c r="I605" t="str">
        <f>VLOOKUP($B605,'[1]LKUP PCNDES'!$C$17:$H$60,4,FALSE)</f>
        <v>NHS North East London ICB</v>
      </c>
      <c r="J605" t="str">
        <f>VLOOKUP($B605,'[1]LKUP PCNDES'!$C$17:$H$60,6,FALSE)</f>
        <v>NEL</v>
      </c>
    </row>
    <row r="606" spans="1:10" x14ac:dyDescent="0.35">
      <c r="A606" t="s">
        <v>648</v>
      </c>
      <c r="B606" t="s">
        <v>651</v>
      </c>
      <c r="C606" t="s">
        <v>1379</v>
      </c>
      <c r="D606" t="s">
        <v>564</v>
      </c>
      <c r="E606" s="2">
        <v>45291</v>
      </c>
      <c r="F606">
        <v>5722</v>
      </c>
      <c r="G606" t="str">
        <f>VLOOKUP($C606,'[1]LKUP PCNDES'!$F$2:$H$12,2,FALSE)</f>
        <v>Permanent care home residents aged 18 years or over with a preferred place of death recorded</v>
      </c>
      <c r="H606" t="str">
        <f>VLOOKUP($C606,'[1]LKUP PCNDES'!$F$2:$H$12,3,FALSE)</f>
        <v>PREF_DEATH</v>
      </c>
      <c r="I606" t="str">
        <f>VLOOKUP($B606,'[1]LKUP PCNDES'!$C$17:$H$60,4,FALSE)</f>
        <v>NHS North East London ICB</v>
      </c>
      <c r="J606" t="str">
        <f>VLOOKUP($B606,'[1]LKUP PCNDES'!$C$17:$H$60,6,FALSE)</f>
        <v>NEL</v>
      </c>
    </row>
    <row r="607" spans="1:10" x14ac:dyDescent="0.35">
      <c r="A607" t="s">
        <v>648</v>
      </c>
      <c r="B607" t="s">
        <v>651</v>
      </c>
      <c r="C607" t="s">
        <v>1379</v>
      </c>
      <c r="D607" t="s">
        <v>564</v>
      </c>
      <c r="E607" s="2">
        <v>45322</v>
      </c>
      <c r="F607">
        <v>5810</v>
      </c>
      <c r="G607" t="str">
        <f>VLOOKUP($C607,'[1]LKUP PCNDES'!$F$2:$H$12,2,FALSE)</f>
        <v>Permanent care home residents aged 18 years or over with a preferred place of death recorded</v>
      </c>
      <c r="H607" t="str">
        <f>VLOOKUP($C607,'[1]LKUP PCNDES'!$F$2:$H$12,3,FALSE)</f>
        <v>PREF_DEATH</v>
      </c>
      <c r="I607" t="str">
        <f>VLOOKUP($B607,'[1]LKUP PCNDES'!$C$17:$H$60,4,FALSE)</f>
        <v>NHS North East London ICB</v>
      </c>
      <c r="J607" t="str">
        <f>VLOOKUP($B607,'[1]LKUP PCNDES'!$C$17:$H$60,6,FALSE)</f>
        <v>NEL</v>
      </c>
    </row>
    <row r="608" spans="1:10" x14ac:dyDescent="0.35">
      <c r="A608" t="s">
        <v>648</v>
      </c>
      <c r="B608" t="s">
        <v>651</v>
      </c>
      <c r="C608" t="s">
        <v>1379</v>
      </c>
      <c r="D608" t="s">
        <v>564</v>
      </c>
      <c r="E608" s="2">
        <v>45351</v>
      </c>
      <c r="F608">
        <v>6015</v>
      </c>
      <c r="G608" t="str">
        <f>VLOOKUP($C608,'[1]LKUP PCNDES'!$F$2:$H$12,2,FALSE)</f>
        <v>Permanent care home residents aged 18 years or over with a preferred place of death recorded</v>
      </c>
      <c r="H608" t="str">
        <f>VLOOKUP($C608,'[1]LKUP PCNDES'!$F$2:$H$12,3,FALSE)</f>
        <v>PREF_DEATH</v>
      </c>
      <c r="I608" t="str">
        <f>VLOOKUP($B608,'[1]LKUP PCNDES'!$C$17:$H$60,4,FALSE)</f>
        <v>NHS North East London ICB</v>
      </c>
      <c r="J608" t="str">
        <f>VLOOKUP($B608,'[1]LKUP PCNDES'!$C$17:$H$60,6,FALSE)</f>
        <v>NEL</v>
      </c>
    </row>
    <row r="609" spans="1:10" x14ac:dyDescent="0.35">
      <c r="A609" t="s">
        <v>648</v>
      </c>
      <c r="B609" t="s">
        <v>651</v>
      </c>
      <c r="C609" t="s">
        <v>1379</v>
      </c>
      <c r="D609" t="s">
        <v>564</v>
      </c>
      <c r="E609" s="2">
        <v>45382</v>
      </c>
      <c r="F609">
        <v>6037</v>
      </c>
      <c r="G609" t="str">
        <f>VLOOKUP($C609,'[1]LKUP PCNDES'!$F$2:$H$12,2,FALSE)</f>
        <v>Permanent care home residents aged 18 years or over with a preferred place of death recorded</v>
      </c>
      <c r="H609" t="str">
        <f>VLOOKUP($C609,'[1]LKUP PCNDES'!$F$2:$H$12,3,FALSE)</f>
        <v>PREF_DEATH</v>
      </c>
      <c r="I609" t="str">
        <f>VLOOKUP($B609,'[1]LKUP PCNDES'!$C$17:$H$60,4,FALSE)</f>
        <v>NHS North East London ICB</v>
      </c>
      <c r="J609" t="str">
        <f>VLOOKUP($B609,'[1]LKUP PCNDES'!$C$17:$H$60,6,FALSE)</f>
        <v>NEL</v>
      </c>
    </row>
    <row r="610" spans="1:10" x14ac:dyDescent="0.35">
      <c r="A610" t="s">
        <v>648</v>
      </c>
      <c r="B610" t="s">
        <v>651</v>
      </c>
      <c r="C610" t="s">
        <v>1379</v>
      </c>
      <c r="D610" t="s">
        <v>563</v>
      </c>
      <c r="E610" s="2">
        <v>45046</v>
      </c>
      <c r="F610">
        <v>1637</v>
      </c>
      <c r="G610" t="str">
        <f>VLOOKUP($C610,'[1]LKUP PCNDES'!$F$2:$H$12,2,FALSE)</f>
        <v>Permanent care home residents aged 18 years or over with a preferred place of death recorded</v>
      </c>
      <c r="H610" t="str">
        <f>VLOOKUP($C610,'[1]LKUP PCNDES'!$F$2:$H$12,3,FALSE)</f>
        <v>PREF_DEATH</v>
      </c>
      <c r="I610" t="str">
        <f>VLOOKUP($B610,'[1]LKUP PCNDES'!$C$17:$H$60,4,FALSE)</f>
        <v>NHS North East London ICB</v>
      </c>
      <c r="J610" t="str">
        <f>VLOOKUP($B610,'[1]LKUP PCNDES'!$C$17:$H$60,6,FALSE)</f>
        <v>NEL</v>
      </c>
    </row>
    <row r="611" spans="1:10" x14ac:dyDescent="0.35">
      <c r="A611" t="s">
        <v>648</v>
      </c>
      <c r="B611" t="s">
        <v>651</v>
      </c>
      <c r="C611" t="s">
        <v>1379</v>
      </c>
      <c r="D611" t="s">
        <v>563</v>
      </c>
      <c r="E611" s="2">
        <v>45077</v>
      </c>
      <c r="F611">
        <v>1600</v>
      </c>
      <c r="G611" t="str">
        <f>VLOOKUP($C611,'[1]LKUP PCNDES'!$F$2:$H$12,2,FALSE)</f>
        <v>Permanent care home residents aged 18 years or over with a preferred place of death recorded</v>
      </c>
      <c r="H611" t="str">
        <f>VLOOKUP($C611,'[1]LKUP PCNDES'!$F$2:$H$12,3,FALSE)</f>
        <v>PREF_DEATH</v>
      </c>
      <c r="I611" t="str">
        <f>VLOOKUP($B611,'[1]LKUP PCNDES'!$C$17:$H$60,4,FALSE)</f>
        <v>NHS North East London ICB</v>
      </c>
      <c r="J611" t="str">
        <f>VLOOKUP($B611,'[1]LKUP PCNDES'!$C$17:$H$60,6,FALSE)</f>
        <v>NEL</v>
      </c>
    </row>
    <row r="612" spans="1:10" x14ac:dyDescent="0.35">
      <c r="A612" t="s">
        <v>648</v>
      </c>
      <c r="B612" t="s">
        <v>651</v>
      </c>
      <c r="C612" t="s">
        <v>1379</v>
      </c>
      <c r="D612" t="s">
        <v>563</v>
      </c>
      <c r="E612" s="2">
        <v>45107</v>
      </c>
      <c r="F612">
        <v>1703</v>
      </c>
      <c r="G612" t="str">
        <f>VLOOKUP($C612,'[1]LKUP PCNDES'!$F$2:$H$12,2,FALSE)</f>
        <v>Permanent care home residents aged 18 years or over with a preferred place of death recorded</v>
      </c>
      <c r="H612" t="str">
        <f>VLOOKUP($C612,'[1]LKUP PCNDES'!$F$2:$H$12,3,FALSE)</f>
        <v>PREF_DEATH</v>
      </c>
      <c r="I612" t="str">
        <f>VLOOKUP($B612,'[1]LKUP PCNDES'!$C$17:$H$60,4,FALSE)</f>
        <v>NHS North East London ICB</v>
      </c>
      <c r="J612" t="str">
        <f>VLOOKUP($B612,'[1]LKUP PCNDES'!$C$17:$H$60,6,FALSE)</f>
        <v>NEL</v>
      </c>
    </row>
    <row r="613" spans="1:10" x14ac:dyDescent="0.35">
      <c r="A613" t="s">
        <v>648</v>
      </c>
      <c r="B613" t="s">
        <v>651</v>
      </c>
      <c r="C613" t="s">
        <v>1379</v>
      </c>
      <c r="D613" t="s">
        <v>563</v>
      </c>
      <c r="E613" s="2">
        <v>45138</v>
      </c>
      <c r="F613">
        <v>1708</v>
      </c>
      <c r="G613" t="str">
        <f>VLOOKUP($C613,'[1]LKUP PCNDES'!$F$2:$H$12,2,FALSE)</f>
        <v>Permanent care home residents aged 18 years or over with a preferred place of death recorded</v>
      </c>
      <c r="H613" t="str">
        <f>VLOOKUP($C613,'[1]LKUP PCNDES'!$F$2:$H$12,3,FALSE)</f>
        <v>PREF_DEATH</v>
      </c>
      <c r="I613" t="str">
        <f>VLOOKUP($B613,'[1]LKUP PCNDES'!$C$17:$H$60,4,FALSE)</f>
        <v>NHS North East London ICB</v>
      </c>
      <c r="J613" t="str">
        <f>VLOOKUP($B613,'[1]LKUP PCNDES'!$C$17:$H$60,6,FALSE)</f>
        <v>NEL</v>
      </c>
    </row>
    <row r="614" spans="1:10" x14ac:dyDescent="0.35">
      <c r="A614" t="s">
        <v>648</v>
      </c>
      <c r="B614" t="s">
        <v>651</v>
      </c>
      <c r="C614" t="s">
        <v>1379</v>
      </c>
      <c r="D614" t="s">
        <v>563</v>
      </c>
      <c r="E614" s="2">
        <v>45169</v>
      </c>
      <c r="F614">
        <v>1562</v>
      </c>
      <c r="G614" t="str">
        <f>VLOOKUP($C614,'[1]LKUP PCNDES'!$F$2:$H$12,2,FALSE)</f>
        <v>Permanent care home residents aged 18 years or over with a preferred place of death recorded</v>
      </c>
      <c r="H614" t="str">
        <f>VLOOKUP($C614,'[1]LKUP PCNDES'!$F$2:$H$12,3,FALSE)</f>
        <v>PREF_DEATH</v>
      </c>
      <c r="I614" t="str">
        <f>VLOOKUP($B614,'[1]LKUP PCNDES'!$C$17:$H$60,4,FALSE)</f>
        <v>NHS North East London ICB</v>
      </c>
      <c r="J614" t="str">
        <f>VLOOKUP($B614,'[1]LKUP PCNDES'!$C$17:$H$60,6,FALSE)</f>
        <v>NEL</v>
      </c>
    </row>
    <row r="615" spans="1:10" x14ac:dyDescent="0.35">
      <c r="A615" t="s">
        <v>648</v>
      </c>
      <c r="B615" t="s">
        <v>651</v>
      </c>
      <c r="C615" t="s">
        <v>1379</v>
      </c>
      <c r="D615" t="s">
        <v>563</v>
      </c>
      <c r="E615" s="2">
        <v>45199</v>
      </c>
      <c r="F615">
        <v>1752</v>
      </c>
      <c r="G615" t="str">
        <f>VLOOKUP($C615,'[1]LKUP PCNDES'!$F$2:$H$12,2,FALSE)</f>
        <v>Permanent care home residents aged 18 years or over with a preferred place of death recorded</v>
      </c>
      <c r="H615" t="str">
        <f>VLOOKUP($C615,'[1]LKUP PCNDES'!$F$2:$H$12,3,FALSE)</f>
        <v>PREF_DEATH</v>
      </c>
      <c r="I615" t="str">
        <f>VLOOKUP($B615,'[1]LKUP PCNDES'!$C$17:$H$60,4,FALSE)</f>
        <v>NHS North East London ICB</v>
      </c>
      <c r="J615" t="str">
        <f>VLOOKUP($B615,'[1]LKUP PCNDES'!$C$17:$H$60,6,FALSE)</f>
        <v>NEL</v>
      </c>
    </row>
    <row r="616" spans="1:10" x14ac:dyDescent="0.35">
      <c r="A616" t="s">
        <v>648</v>
      </c>
      <c r="B616" t="s">
        <v>651</v>
      </c>
      <c r="C616" t="s">
        <v>1379</v>
      </c>
      <c r="D616" t="s">
        <v>563</v>
      </c>
      <c r="E616" s="2">
        <v>45230</v>
      </c>
      <c r="F616">
        <v>1710</v>
      </c>
      <c r="G616" t="str">
        <f>VLOOKUP($C616,'[1]LKUP PCNDES'!$F$2:$H$12,2,FALSE)</f>
        <v>Permanent care home residents aged 18 years or over with a preferred place of death recorded</v>
      </c>
      <c r="H616" t="str">
        <f>VLOOKUP($C616,'[1]LKUP PCNDES'!$F$2:$H$12,3,FALSE)</f>
        <v>PREF_DEATH</v>
      </c>
      <c r="I616" t="str">
        <f>VLOOKUP($B616,'[1]LKUP PCNDES'!$C$17:$H$60,4,FALSE)</f>
        <v>NHS North East London ICB</v>
      </c>
      <c r="J616" t="str">
        <f>VLOOKUP($B616,'[1]LKUP PCNDES'!$C$17:$H$60,6,FALSE)</f>
        <v>NEL</v>
      </c>
    </row>
    <row r="617" spans="1:10" x14ac:dyDescent="0.35">
      <c r="A617" t="s">
        <v>648</v>
      </c>
      <c r="B617" t="s">
        <v>651</v>
      </c>
      <c r="C617" t="s">
        <v>1379</v>
      </c>
      <c r="D617" t="s">
        <v>563</v>
      </c>
      <c r="E617" s="2">
        <v>45260</v>
      </c>
      <c r="F617">
        <v>1733</v>
      </c>
      <c r="G617" t="str">
        <f>VLOOKUP($C617,'[1]LKUP PCNDES'!$F$2:$H$12,2,FALSE)</f>
        <v>Permanent care home residents aged 18 years or over with a preferred place of death recorded</v>
      </c>
      <c r="H617" t="str">
        <f>VLOOKUP($C617,'[1]LKUP PCNDES'!$F$2:$H$12,3,FALSE)</f>
        <v>PREF_DEATH</v>
      </c>
      <c r="I617" t="str">
        <f>VLOOKUP($B617,'[1]LKUP PCNDES'!$C$17:$H$60,4,FALSE)</f>
        <v>NHS North East London ICB</v>
      </c>
      <c r="J617" t="str">
        <f>VLOOKUP($B617,'[1]LKUP PCNDES'!$C$17:$H$60,6,FALSE)</f>
        <v>NEL</v>
      </c>
    </row>
    <row r="618" spans="1:10" x14ac:dyDescent="0.35">
      <c r="A618" t="s">
        <v>648</v>
      </c>
      <c r="B618" t="s">
        <v>651</v>
      </c>
      <c r="C618" t="s">
        <v>1379</v>
      </c>
      <c r="D618" t="s">
        <v>563</v>
      </c>
      <c r="E618" s="2">
        <v>45291</v>
      </c>
      <c r="F618">
        <v>1901</v>
      </c>
      <c r="G618" t="str">
        <f>VLOOKUP($C618,'[1]LKUP PCNDES'!$F$2:$H$12,2,FALSE)</f>
        <v>Permanent care home residents aged 18 years or over with a preferred place of death recorded</v>
      </c>
      <c r="H618" t="str">
        <f>VLOOKUP($C618,'[1]LKUP PCNDES'!$F$2:$H$12,3,FALSE)</f>
        <v>PREF_DEATH</v>
      </c>
      <c r="I618" t="str">
        <f>VLOOKUP($B618,'[1]LKUP PCNDES'!$C$17:$H$60,4,FALSE)</f>
        <v>NHS North East London ICB</v>
      </c>
      <c r="J618" t="str">
        <f>VLOOKUP($B618,'[1]LKUP PCNDES'!$C$17:$H$60,6,FALSE)</f>
        <v>NEL</v>
      </c>
    </row>
    <row r="619" spans="1:10" x14ac:dyDescent="0.35">
      <c r="A619" t="s">
        <v>648</v>
      </c>
      <c r="B619" t="s">
        <v>651</v>
      </c>
      <c r="C619" t="s">
        <v>1379</v>
      </c>
      <c r="D619" t="s">
        <v>563</v>
      </c>
      <c r="E619" s="2">
        <v>45322</v>
      </c>
      <c r="F619">
        <v>2015</v>
      </c>
      <c r="G619" t="str">
        <f>VLOOKUP($C619,'[1]LKUP PCNDES'!$F$2:$H$12,2,FALSE)</f>
        <v>Permanent care home residents aged 18 years or over with a preferred place of death recorded</v>
      </c>
      <c r="H619" t="str">
        <f>VLOOKUP($C619,'[1]LKUP PCNDES'!$F$2:$H$12,3,FALSE)</f>
        <v>PREF_DEATH</v>
      </c>
      <c r="I619" t="str">
        <f>VLOOKUP($B619,'[1]LKUP PCNDES'!$C$17:$H$60,4,FALSE)</f>
        <v>NHS North East London ICB</v>
      </c>
      <c r="J619" t="str">
        <f>VLOOKUP($B619,'[1]LKUP PCNDES'!$C$17:$H$60,6,FALSE)</f>
        <v>NEL</v>
      </c>
    </row>
    <row r="620" spans="1:10" x14ac:dyDescent="0.35">
      <c r="A620" t="s">
        <v>648</v>
      </c>
      <c r="B620" t="s">
        <v>651</v>
      </c>
      <c r="C620" t="s">
        <v>1379</v>
      </c>
      <c r="D620" t="s">
        <v>563</v>
      </c>
      <c r="E620" s="2">
        <v>45351</v>
      </c>
      <c r="F620">
        <v>2135</v>
      </c>
      <c r="G620" t="str">
        <f>VLOOKUP($C620,'[1]LKUP PCNDES'!$F$2:$H$12,2,FALSE)</f>
        <v>Permanent care home residents aged 18 years or over with a preferred place of death recorded</v>
      </c>
      <c r="H620" t="str">
        <f>VLOOKUP($C620,'[1]LKUP PCNDES'!$F$2:$H$12,3,FALSE)</f>
        <v>PREF_DEATH</v>
      </c>
      <c r="I620" t="str">
        <f>VLOOKUP($B620,'[1]LKUP PCNDES'!$C$17:$H$60,4,FALSE)</f>
        <v>NHS North East London ICB</v>
      </c>
      <c r="J620" t="str">
        <f>VLOOKUP($B620,'[1]LKUP PCNDES'!$C$17:$H$60,6,FALSE)</f>
        <v>NEL</v>
      </c>
    </row>
    <row r="621" spans="1:10" x14ac:dyDescent="0.35">
      <c r="A621" t="s">
        <v>648</v>
      </c>
      <c r="B621" t="s">
        <v>651</v>
      </c>
      <c r="C621" t="s">
        <v>1379</v>
      </c>
      <c r="D621" t="s">
        <v>563</v>
      </c>
      <c r="E621" s="2">
        <v>45382</v>
      </c>
      <c r="F621">
        <v>2219</v>
      </c>
      <c r="G621" t="str">
        <f>VLOOKUP($C621,'[1]LKUP PCNDES'!$F$2:$H$12,2,FALSE)</f>
        <v>Permanent care home residents aged 18 years or over with a preferred place of death recorded</v>
      </c>
      <c r="H621" t="str">
        <f>VLOOKUP($C621,'[1]LKUP PCNDES'!$F$2:$H$12,3,FALSE)</f>
        <v>PREF_DEATH</v>
      </c>
      <c r="I621" t="str">
        <f>VLOOKUP($B621,'[1]LKUP PCNDES'!$C$17:$H$60,4,FALSE)</f>
        <v>NHS North East London ICB</v>
      </c>
      <c r="J621" t="str">
        <f>VLOOKUP($B621,'[1]LKUP PCNDES'!$C$17:$H$60,6,FALSE)</f>
        <v>NEL</v>
      </c>
    </row>
    <row r="622" spans="1:10" x14ac:dyDescent="0.35">
      <c r="A622" t="s">
        <v>648</v>
      </c>
      <c r="B622" t="s">
        <v>651</v>
      </c>
      <c r="C622" t="s">
        <v>1363</v>
      </c>
      <c r="D622" t="s">
        <v>700</v>
      </c>
      <c r="E622" s="2">
        <v>45046</v>
      </c>
      <c r="F622">
        <v>1</v>
      </c>
      <c r="G622" t="str">
        <f>VLOOKUP($C622,'[1]LKUP PCNDES'!$F$2:$H$12,2,FALSE)</f>
        <v>Number of Multidisciplinary Team meetings</v>
      </c>
      <c r="H622" t="str">
        <f>VLOOKUP($C622,'[1]LKUP PCNDES'!$F$2:$H$12,3,FALSE)</f>
        <v>MDT</v>
      </c>
      <c r="I622" t="str">
        <f>VLOOKUP($B622,'[1]LKUP PCNDES'!$C$17:$H$60,4,FALSE)</f>
        <v>NHS North East London ICB</v>
      </c>
      <c r="J622" t="str">
        <f>VLOOKUP($B622,'[1]LKUP PCNDES'!$C$17:$H$60,6,FALSE)</f>
        <v>NEL</v>
      </c>
    </row>
    <row r="623" spans="1:10" x14ac:dyDescent="0.35">
      <c r="A623" t="s">
        <v>648</v>
      </c>
      <c r="B623" t="s">
        <v>651</v>
      </c>
      <c r="C623" t="s">
        <v>1363</v>
      </c>
      <c r="D623" t="s">
        <v>700</v>
      </c>
      <c r="E623" s="2">
        <v>45077</v>
      </c>
      <c r="F623">
        <v>1</v>
      </c>
      <c r="G623" t="str">
        <f>VLOOKUP($C623,'[1]LKUP PCNDES'!$F$2:$H$12,2,FALSE)</f>
        <v>Number of Multidisciplinary Team meetings</v>
      </c>
      <c r="H623" t="str">
        <f>VLOOKUP($C623,'[1]LKUP PCNDES'!$F$2:$H$12,3,FALSE)</f>
        <v>MDT</v>
      </c>
      <c r="I623" t="str">
        <f>VLOOKUP($B623,'[1]LKUP PCNDES'!$C$17:$H$60,4,FALSE)</f>
        <v>NHS North East London ICB</v>
      </c>
      <c r="J623" t="str">
        <f>VLOOKUP($B623,'[1]LKUP PCNDES'!$C$17:$H$60,6,FALSE)</f>
        <v>NEL</v>
      </c>
    </row>
    <row r="624" spans="1:10" x14ac:dyDescent="0.35">
      <c r="A624" t="s">
        <v>648</v>
      </c>
      <c r="B624" t="s">
        <v>651</v>
      </c>
      <c r="C624" t="s">
        <v>1363</v>
      </c>
      <c r="D624" t="s">
        <v>700</v>
      </c>
      <c r="E624" s="2">
        <v>45107</v>
      </c>
      <c r="F624">
        <v>1</v>
      </c>
      <c r="G624" t="str">
        <f>VLOOKUP($C624,'[1]LKUP PCNDES'!$F$2:$H$12,2,FALSE)</f>
        <v>Number of Multidisciplinary Team meetings</v>
      </c>
      <c r="H624" t="str">
        <f>VLOOKUP($C624,'[1]LKUP PCNDES'!$F$2:$H$12,3,FALSE)</f>
        <v>MDT</v>
      </c>
      <c r="I624" t="str">
        <f>VLOOKUP($B624,'[1]LKUP PCNDES'!$C$17:$H$60,4,FALSE)</f>
        <v>NHS North East London ICB</v>
      </c>
      <c r="J624" t="str">
        <f>VLOOKUP($B624,'[1]LKUP PCNDES'!$C$17:$H$60,6,FALSE)</f>
        <v>NEL</v>
      </c>
    </row>
    <row r="625" spans="1:10" x14ac:dyDescent="0.35">
      <c r="A625" t="s">
        <v>648</v>
      </c>
      <c r="B625" t="s">
        <v>651</v>
      </c>
      <c r="C625" t="s">
        <v>1363</v>
      </c>
      <c r="D625" t="s">
        <v>700</v>
      </c>
      <c r="E625" s="2">
        <v>45138</v>
      </c>
      <c r="F625">
        <v>1</v>
      </c>
      <c r="G625" t="str">
        <f>VLOOKUP($C625,'[1]LKUP PCNDES'!$F$2:$H$12,2,FALSE)</f>
        <v>Number of Multidisciplinary Team meetings</v>
      </c>
      <c r="H625" t="str">
        <f>VLOOKUP($C625,'[1]LKUP PCNDES'!$F$2:$H$12,3,FALSE)</f>
        <v>MDT</v>
      </c>
      <c r="I625" t="str">
        <f>VLOOKUP($B625,'[1]LKUP PCNDES'!$C$17:$H$60,4,FALSE)</f>
        <v>NHS North East London ICB</v>
      </c>
      <c r="J625" t="str">
        <f>VLOOKUP($B625,'[1]LKUP PCNDES'!$C$17:$H$60,6,FALSE)</f>
        <v>NEL</v>
      </c>
    </row>
    <row r="626" spans="1:10" x14ac:dyDescent="0.35">
      <c r="A626" t="s">
        <v>648</v>
      </c>
      <c r="B626" t="s">
        <v>651</v>
      </c>
      <c r="C626" t="s">
        <v>1363</v>
      </c>
      <c r="D626" t="s">
        <v>700</v>
      </c>
      <c r="E626" s="2">
        <v>45169</v>
      </c>
      <c r="F626">
        <v>1</v>
      </c>
      <c r="G626" t="str">
        <f>VLOOKUP($C626,'[1]LKUP PCNDES'!$F$2:$H$12,2,FALSE)</f>
        <v>Number of Multidisciplinary Team meetings</v>
      </c>
      <c r="H626" t="str">
        <f>VLOOKUP($C626,'[1]LKUP PCNDES'!$F$2:$H$12,3,FALSE)</f>
        <v>MDT</v>
      </c>
      <c r="I626" t="str">
        <f>VLOOKUP($B626,'[1]LKUP PCNDES'!$C$17:$H$60,4,FALSE)</f>
        <v>NHS North East London ICB</v>
      </c>
      <c r="J626" t="str">
        <f>VLOOKUP($B626,'[1]LKUP PCNDES'!$C$17:$H$60,6,FALSE)</f>
        <v>NEL</v>
      </c>
    </row>
    <row r="627" spans="1:10" x14ac:dyDescent="0.35">
      <c r="A627" t="s">
        <v>648</v>
      </c>
      <c r="B627" t="s">
        <v>651</v>
      </c>
      <c r="C627" t="s">
        <v>1363</v>
      </c>
      <c r="D627" t="s">
        <v>700</v>
      </c>
      <c r="E627" s="2">
        <v>45199</v>
      </c>
      <c r="F627">
        <v>1</v>
      </c>
      <c r="G627" t="str">
        <f>VLOOKUP($C627,'[1]LKUP PCNDES'!$F$2:$H$12,2,FALSE)</f>
        <v>Number of Multidisciplinary Team meetings</v>
      </c>
      <c r="H627" t="str">
        <f>VLOOKUP($C627,'[1]LKUP PCNDES'!$F$2:$H$12,3,FALSE)</f>
        <v>MDT</v>
      </c>
      <c r="I627" t="str">
        <f>VLOOKUP($B627,'[1]LKUP PCNDES'!$C$17:$H$60,4,FALSE)</f>
        <v>NHS North East London ICB</v>
      </c>
      <c r="J627" t="str">
        <f>VLOOKUP($B627,'[1]LKUP PCNDES'!$C$17:$H$60,6,FALSE)</f>
        <v>NEL</v>
      </c>
    </row>
    <row r="628" spans="1:10" x14ac:dyDescent="0.35">
      <c r="A628" t="s">
        <v>648</v>
      </c>
      <c r="B628" t="s">
        <v>651</v>
      </c>
      <c r="C628" t="s">
        <v>1363</v>
      </c>
      <c r="D628" t="s">
        <v>700</v>
      </c>
      <c r="E628" s="2">
        <v>45230</v>
      </c>
      <c r="F628">
        <v>1</v>
      </c>
      <c r="G628" t="str">
        <f>VLOOKUP($C628,'[1]LKUP PCNDES'!$F$2:$H$12,2,FALSE)</f>
        <v>Number of Multidisciplinary Team meetings</v>
      </c>
      <c r="H628" t="str">
        <f>VLOOKUP($C628,'[1]LKUP PCNDES'!$F$2:$H$12,3,FALSE)</f>
        <v>MDT</v>
      </c>
      <c r="I628" t="str">
        <f>VLOOKUP($B628,'[1]LKUP PCNDES'!$C$17:$H$60,4,FALSE)</f>
        <v>NHS North East London ICB</v>
      </c>
      <c r="J628" t="str">
        <f>VLOOKUP($B628,'[1]LKUP PCNDES'!$C$17:$H$60,6,FALSE)</f>
        <v>NEL</v>
      </c>
    </row>
    <row r="629" spans="1:10" x14ac:dyDescent="0.35">
      <c r="A629" t="s">
        <v>648</v>
      </c>
      <c r="B629" t="s">
        <v>651</v>
      </c>
      <c r="C629" t="s">
        <v>1363</v>
      </c>
      <c r="D629" t="s">
        <v>700</v>
      </c>
      <c r="E629" s="2">
        <v>45260</v>
      </c>
      <c r="F629">
        <v>1</v>
      </c>
      <c r="G629" t="str">
        <f>VLOOKUP($C629,'[1]LKUP PCNDES'!$F$2:$H$12,2,FALSE)</f>
        <v>Number of Multidisciplinary Team meetings</v>
      </c>
      <c r="H629" t="str">
        <f>VLOOKUP($C629,'[1]LKUP PCNDES'!$F$2:$H$12,3,FALSE)</f>
        <v>MDT</v>
      </c>
      <c r="I629" t="str">
        <f>VLOOKUP($B629,'[1]LKUP PCNDES'!$C$17:$H$60,4,FALSE)</f>
        <v>NHS North East London ICB</v>
      </c>
      <c r="J629" t="str">
        <f>VLOOKUP($B629,'[1]LKUP PCNDES'!$C$17:$H$60,6,FALSE)</f>
        <v>NEL</v>
      </c>
    </row>
    <row r="630" spans="1:10" x14ac:dyDescent="0.35">
      <c r="A630" t="s">
        <v>648</v>
      </c>
      <c r="B630" t="s">
        <v>651</v>
      </c>
      <c r="C630" t="s">
        <v>1363</v>
      </c>
      <c r="D630" t="s">
        <v>700</v>
      </c>
      <c r="E630" s="2">
        <v>45291</v>
      </c>
      <c r="F630">
        <v>1</v>
      </c>
      <c r="G630" t="str">
        <f>VLOOKUP($C630,'[1]LKUP PCNDES'!$F$2:$H$12,2,FALSE)</f>
        <v>Number of Multidisciplinary Team meetings</v>
      </c>
      <c r="H630" t="str">
        <f>VLOOKUP($C630,'[1]LKUP PCNDES'!$F$2:$H$12,3,FALSE)</f>
        <v>MDT</v>
      </c>
      <c r="I630" t="str">
        <f>VLOOKUP($B630,'[1]LKUP PCNDES'!$C$17:$H$60,4,FALSE)</f>
        <v>NHS North East London ICB</v>
      </c>
      <c r="J630" t="str">
        <f>VLOOKUP($B630,'[1]LKUP PCNDES'!$C$17:$H$60,6,FALSE)</f>
        <v>NEL</v>
      </c>
    </row>
    <row r="631" spans="1:10" x14ac:dyDescent="0.35">
      <c r="A631" t="s">
        <v>648</v>
      </c>
      <c r="B631" t="s">
        <v>651</v>
      </c>
      <c r="C631" t="s">
        <v>1363</v>
      </c>
      <c r="D631" t="s">
        <v>700</v>
      </c>
      <c r="E631" s="2">
        <v>45322</v>
      </c>
      <c r="F631">
        <v>1</v>
      </c>
      <c r="G631" t="str">
        <f>VLOOKUP($C631,'[1]LKUP PCNDES'!$F$2:$H$12,2,FALSE)</f>
        <v>Number of Multidisciplinary Team meetings</v>
      </c>
      <c r="H631" t="str">
        <f>VLOOKUP($C631,'[1]LKUP PCNDES'!$F$2:$H$12,3,FALSE)</f>
        <v>MDT</v>
      </c>
      <c r="I631" t="str">
        <f>VLOOKUP($B631,'[1]LKUP PCNDES'!$C$17:$H$60,4,FALSE)</f>
        <v>NHS North East London ICB</v>
      </c>
      <c r="J631" t="str">
        <f>VLOOKUP($B631,'[1]LKUP PCNDES'!$C$17:$H$60,6,FALSE)</f>
        <v>NEL</v>
      </c>
    </row>
    <row r="632" spans="1:10" x14ac:dyDescent="0.35">
      <c r="A632" t="s">
        <v>648</v>
      </c>
      <c r="B632" t="s">
        <v>651</v>
      </c>
      <c r="C632" t="s">
        <v>1363</v>
      </c>
      <c r="D632" t="s">
        <v>700</v>
      </c>
      <c r="E632" s="2">
        <v>45351</v>
      </c>
      <c r="F632">
        <v>1</v>
      </c>
      <c r="G632" t="str">
        <f>VLOOKUP($C632,'[1]LKUP PCNDES'!$F$2:$H$12,2,FALSE)</f>
        <v>Number of Multidisciplinary Team meetings</v>
      </c>
      <c r="H632" t="str">
        <f>VLOOKUP($C632,'[1]LKUP PCNDES'!$F$2:$H$12,3,FALSE)</f>
        <v>MDT</v>
      </c>
      <c r="I632" t="str">
        <f>VLOOKUP($B632,'[1]LKUP PCNDES'!$C$17:$H$60,4,FALSE)</f>
        <v>NHS North East London ICB</v>
      </c>
      <c r="J632" t="str">
        <f>VLOOKUP($B632,'[1]LKUP PCNDES'!$C$17:$H$60,6,FALSE)</f>
        <v>NEL</v>
      </c>
    </row>
    <row r="633" spans="1:10" x14ac:dyDescent="0.35">
      <c r="A633" t="s">
        <v>648</v>
      </c>
      <c r="B633" t="s">
        <v>651</v>
      </c>
      <c r="C633" t="s">
        <v>1363</v>
      </c>
      <c r="D633" t="s">
        <v>700</v>
      </c>
      <c r="E633" s="2">
        <v>45382</v>
      </c>
      <c r="F633">
        <v>1</v>
      </c>
      <c r="G633" t="str">
        <f>VLOOKUP($C633,'[1]LKUP PCNDES'!$F$2:$H$12,2,FALSE)</f>
        <v>Number of Multidisciplinary Team meetings</v>
      </c>
      <c r="H633" t="str">
        <f>VLOOKUP($C633,'[1]LKUP PCNDES'!$F$2:$H$12,3,FALSE)</f>
        <v>MDT</v>
      </c>
      <c r="I633" t="str">
        <f>VLOOKUP($B633,'[1]LKUP PCNDES'!$C$17:$H$60,4,FALSE)</f>
        <v>NHS North East London ICB</v>
      </c>
      <c r="J633" t="str">
        <f>VLOOKUP($B633,'[1]LKUP PCNDES'!$C$17:$H$60,6,FALSE)</f>
        <v>NEL</v>
      </c>
    </row>
    <row r="634" spans="1:10" x14ac:dyDescent="0.35">
      <c r="A634" t="s">
        <v>648</v>
      </c>
      <c r="B634" t="s">
        <v>651</v>
      </c>
      <c r="C634" t="s">
        <v>1363</v>
      </c>
      <c r="D634" t="s">
        <v>564</v>
      </c>
      <c r="E634" s="2">
        <v>45046</v>
      </c>
      <c r="F634">
        <v>5117</v>
      </c>
      <c r="G634" t="str">
        <f>VLOOKUP($C634,'[1]LKUP PCNDES'!$F$2:$H$12,2,FALSE)</f>
        <v>Number of Multidisciplinary Team meetings</v>
      </c>
      <c r="H634" t="str">
        <f>VLOOKUP($C634,'[1]LKUP PCNDES'!$F$2:$H$12,3,FALSE)</f>
        <v>MDT</v>
      </c>
      <c r="I634" t="str">
        <f>VLOOKUP($B634,'[1]LKUP PCNDES'!$C$17:$H$60,4,FALSE)</f>
        <v>NHS North East London ICB</v>
      </c>
      <c r="J634" t="str">
        <f>VLOOKUP($B634,'[1]LKUP PCNDES'!$C$17:$H$60,6,FALSE)</f>
        <v>NEL</v>
      </c>
    </row>
    <row r="635" spans="1:10" x14ac:dyDescent="0.35">
      <c r="A635" t="s">
        <v>648</v>
      </c>
      <c r="B635" t="s">
        <v>651</v>
      </c>
      <c r="C635" t="s">
        <v>1363</v>
      </c>
      <c r="D635" t="s">
        <v>564</v>
      </c>
      <c r="E635" s="2">
        <v>45077</v>
      </c>
      <c r="F635">
        <v>4787</v>
      </c>
      <c r="G635" t="str">
        <f>VLOOKUP($C635,'[1]LKUP PCNDES'!$F$2:$H$12,2,FALSE)</f>
        <v>Number of Multidisciplinary Team meetings</v>
      </c>
      <c r="H635" t="str">
        <f>VLOOKUP($C635,'[1]LKUP PCNDES'!$F$2:$H$12,3,FALSE)</f>
        <v>MDT</v>
      </c>
      <c r="I635" t="str">
        <f>VLOOKUP($B635,'[1]LKUP PCNDES'!$C$17:$H$60,4,FALSE)</f>
        <v>NHS North East London ICB</v>
      </c>
      <c r="J635" t="str">
        <f>VLOOKUP($B635,'[1]LKUP PCNDES'!$C$17:$H$60,6,FALSE)</f>
        <v>NEL</v>
      </c>
    </row>
    <row r="636" spans="1:10" x14ac:dyDescent="0.35">
      <c r="A636" t="s">
        <v>648</v>
      </c>
      <c r="B636" t="s">
        <v>651</v>
      </c>
      <c r="C636" t="s">
        <v>1363</v>
      </c>
      <c r="D636" t="s">
        <v>564</v>
      </c>
      <c r="E636" s="2">
        <v>45107</v>
      </c>
      <c r="F636">
        <v>5284</v>
      </c>
      <c r="G636" t="str">
        <f>VLOOKUP($C636,'[1]LKUP PCNDES'!$F$2:$H$12,2,FALSE)</f>
        <v>Number of Multidisciplinary Team meetings</v>
      </c>
      <c r="H636" t="str">
        <f>VLOOKUP($C636,'[1]LKUP PCNDES'!$F$2:$H$12,3,FALSE)</f>
        <v>MDT</v>
      </c>
      <c r="I636" t="str">
        <f>VLOOKUP($B636,'[1]LKUP PCNDES'!$C$17:$H$60,4,FALSE)</f>
        <v>NHS North East London ICB</v>
      </c>
      <c r="J636" t="str">
        <f>VLOOKUP($B636,'[1]LKUP PCNDES'!$C$17:$H$60,6,FALSE)</f>
        <v>NEL</v>
      </c>
    </row>
    <row r="637" spans="1:10" x14ac:dyDescent="0.35">
      <c r="A637" t="s">
        <v>648</v>
      </c>
      <c r="B637" t="s">
        <v>651</v>
      </c>
      <c r="C637" t="s">
        <v>1363</v>
      </c>
      <c r="D637" t="s">
        <v>564</v>
      </c>
      <c r="E637" s="2">
        <v>45138</v>
      </c>
      <c r="F637">
        <v>5295</v>
      </c>
      <c r="G637" t="str">
        <f>VLOOKUP($C637,'[1]LKUP PCNDES'!$F$2:$H$12,2,FALSE)</f>
        <v>Number of Multidisciplinary Team meetings</v>
      </c>
      <c r="H637" t="str">
        <f>VLOOKUP($C637,'[1]LKUP PCNDES'!$F$2:$H$12,3,FALSE)</f>
        <v>MDT</v>
      </c>
      <c r="I637" t="str">
        <f>VLOOKUP($B637,'[1]LKUP PCNDES'!$C$17:$H$60,4,FALSE)</f>
        <v>NHS North East London ICB</v>
      </c>
      <c r="J637" t="str">
        <f>VLOOKUP($B637,'[1]LKUP PCNDES'!$C$17:$H$60,6,FALSE)</f>
        <v>NEL</v>
      </c>
    </row>
    <row r="638" spans="1:10" x14ac:dyDescent="0.35">
      <c r="A638" t="s">
        <v>648</v>
      </c>
      <c r="B638" t="s">
        <v>651</v>
      </c>
      <c r="C638" t="s">
        <v>1363</v>
      </c>
      <c r="D638" t="s">
        <v>564</v>
      </c>
      <c r="E638" s="2">
        <v>45169</v>
      </c>
      <c r="F638">
        <v>5031</v>
      </c>
      <c r="G638" t="str">
        <f>VLOOKUP($C638,'[1]LKUP PCNDES'!$F$2:$H$12,2,FALSE)</f>
        <v>Number of Multidisciplinary Team meetings</v>
      </c>
      <c r="H638" t="str">
        <f>VLOOKUP($C638,'[1]LKUP PCNDES'!$F$2:$H$12,3,FALSE)</f>
        <v>MDT</v>
      </c>
      <c r="I638" t="str">
        <f>VLOOKUP($B638,'[1]LKUP PCNDES'!$C$17:$H$60,4,FALSE)</f>
        <v>NHS North East London ICB</v>
      </c>
      <c r="J638" t="str">
        <f>VLOOKUP($B638,'[1]LKUP PCNDES'!$C$17:$H$60,6,FALSE)</f>
        <v>NEL</v>
      </c>
    </row>
    <row r="639" spans="1:10" x14ac:dyDescent="0.35">
      <c r="A639" t="s">
        <v>648</v>
      </c>
      <c r="B639" t="s">
        <v>651</v>
      </c>
      <c r="C639" t="s">
        <v>1363</v>
      </c>
      <c r="D639" t="s">
        <v>564</v>
      </c>
      <c r="E639" s="2">
        <v>45199</v>
      </c>
      <c r="F639">
        <v>5552</v>
      </c>
      <c r="G639" t="str">
        <f>VLOOKUP($C639,'[1]LKUP PCNDES'!$F$2:$H$12,2,FALSE)</f>
        <v>Number of Multidisciplinary Team meetings</v>
      </c>
      <c r="H639" t="str">
        <f>VLOOKUP($C639,'[1]LKUP PCNDES'!$F$2:$H$12,3,FALSE)</f>
        <v>MDT</v>
      </c>
      <c r="I639" t="str">
        <f>VLOOKUP($B639,'[1]LKUP PCNDES'!$C$17:$H$60,4,FALSE)</f>
        <v>NHS North East London ICB</v>
      </c>
      <c r="J639" t="str">
        <f>VLOOKUP($B639,'[1]LKUP PCNDES'!$C$17:$H$60,6,FALSE)</f>
        <v>NEL</v>
      </c>
    </row>
    <row r="640" spans="1:10" x14ac:dyDescent="0.35">
      <c r="A640" t="s">
        <v>648</v>
      </c>
      <c r="B640" t="s">
        <v>651</v>
      </c>
      <c r="C640" t="s">
        <v>1363</v>
      </c>
      <c r="D640" t="s">
        <v>564</v>
      </c>
      <c r="E640" s="2">
        <v>45230</v>
      </c>
      <c r="F640">
        <v>5468</v>
      </c>
      <c r="G640" t="str">
        <f>VLOOKUP($C640,'[1]LKUP PCNDES'!$F$2:$H$12,2,FALSE)</f>
        <v>Number of Multidisciplinary Team meetings</v>
      </c>
      <c r="H640" t="str">
        <f>VLOOKUP($C640,'[1]LKUP PCNDES'!$F$2:$H$12,3,FALSE)</f>
        <v>MDT</v>
      </c>
      <c r="I640" t="str">
        <f>VLOOKUP($B640,'[1]LKUP PCNDES'!$C$17:$H$60,4,FALSE)</f>
        <v>NHS North East London ICB</v>
      </c>
      <c r="J640" t="str">
        <f>VLOOKUP($B640,'[1]LKUP PCNDES'!$C$17:$H$60,6,FALSE)</f>
        <v>NEL</v>
      </c>
    </row>
    <row r="641" spans="1:10" x14ac:dyDescent="0.35">
      <c r="A641" t="s">
        <v>648</v>
      </c>
      <c r="B641" t="s">
        <v>651</v>
      </c>
      <c r="C641" t="s">
        <v>1363</v>
      </c>
      <c r="D641" t="s">
        <v>564</v>
      </c>
      <c r="E641" s="2">
        <v>45260</v>
      </c>
      <c r="F641">
        <v>5575</v>
      </c>
      <c r="G641" t="str">
        <f>VLOOKUP($C641,'[1]LKUP PCNDES'!$F$2:$H$12,2,FALSE)</f>
        <v>Number of Multidisciplinary Team meetings</v>
      </c>
      <c r="H641" t="str">
        <f>VLOOKUP($C641,'[1]LKUP PCNDES'!$F$2:$H$12,3,FALSE)</f>
        <v>MDT</v>
      </c>
      <c r="I641" t="str">
        <f>VLOOKUP($B641,'[1]LKUP PCNDES'!$C$17:$H$60,4,FALSE)</f>
        <v>NHS North East London ICB</v>
      </c>
      <c r="J641" t="str">
        <f>VLOOKUP($B641,'[1]LKUP PCNDES'!$C$17:$H$60,6,FALSE)</f>
        <v>NEL</v>
      </c>
    </row>
    <row r="642" spans="1:10" x14ac:dyDescent="0.35">
      <c r="A642" t="s">
        <v>648</v>
      </c>
      <c r="B642" t="s">
        <v>651</v>
      </c>
      <c r="C642" t="s">
        <v>1363</v>
      </c>
      <c r="D642" t="s">
        <v>564</v>
      </c>
      <c r="E642" s="2">
        <v>45291</v>
      </c>
      <c r="F642">
        <v>5725</v>
      </c>
      <c r="G642" t="str">
        <f>VLOOKUP($C642,'[1]LKUP PCNDES'!$F$2:$H$12,2,FALSE)</f>
        <v>Number of Multidisciplinary Team meetings</v>
      </c>
      <c r="H642" t="str">
        <f>VLOOKUP($C642,'[1]LKUP PCNDES'!$F$2:$H$12,3,FALSE)</f>
        <v>MDT</v>
      </c>
      <c r="I642" t="str">
        <f>VLOOKUP($B642,'[1]LKUP PCNDES'!$C$17:$H$60,4,FALSE)</f>
        <v>NHS North East London ICB</v>
      </c>
      <c r="J642" t="str">
        <f>VLOOKUP($B642,'[1]LKUP PCNDES'!$C$17:$H$60,6,FALSE)</f>
        <v>NEL</v>
      </c>
    </row>
    <row r="643" spans="1:10" x14ac:dyDescent="0.35">
      <c r="A643" t="s">
        <v>648</v>
      </c>
      <c r="B643" t="s">
        <v>651</v>
      </c>
      <c r="C643" t="s">
        <v>1363</v>
      </c>
      <c r="D643" t="s">
        <v>564</v>
      </c>
      <c r="E643" s="2">
        <v>45322</v>
      </c>
      <c r="F643">
        <v>5811</v>
      </c>
      <c r="G643" t="str">
        <f>VLOOKUP($C643,'[1]LKUP PCNDES'!$F$2:$H$12,2,FALSE)</f>
        <v>Number of Multidisciplinary Team meetings</v>
      </c>
      <c r="H643" t="str">
        <f>VLOOKUP($C643,'[1]LKUP PCNDES'!$F$2:$H$12,3,FALSE)</f>
        <v>MDT</v>
      </c>
      <c r="I643" t="str">
        <f>VLOOKUP($B643,'[1]LKUP PCNDES'!$C$17:$H$60,4,FALSE)</f>
        <v>NHS North East London ICB</v>
      </c>
      <c r="J643" t="str">
        <f>VLOOKUP($B643,'[1]LKUP PCNDES'!$C$17:$H$60,6,FALSE)</f>
        <v>NEL</v>
      </c>
    </row>
    <row r="644" spans="1:10" x14ac:dyDescent="0.35">
      <c r="A644" t="s">
        <v>648</v>
      </c>
      <c r="B644" t="s">
        <v>651</v>
      </c>
      <c r="C644" t="s">
        <v>1363</v>
      </c>
      <c r="D644" t="s">
        <v>564</v>
      </c>
      <c r="E644" s="2">
        <v>45351</v>
      </c>
      <c r="F644">
        <v>6020</v>
      </c>
      <c r="G644" t="str">
        <f>VLOOKUP($C644,'[1]LKUP PCNDES'!$F$2:$H$12,2,FALSE)</f>
        <v>Number of Multidisciplinary Team meetings</v>
      </c>
      <c r="H644" t="str">
        <f>VLOOKUP($C644,'[1]LKUP PCNDES'!$F$2:$H$12,3,FALSE)</f>
        <v>MDT</v>
      </c>
      <c r="I644" t="str">
        <f>VLOOKUP($B644,'[1]LKUP PCNDES'!$C$17:$H$60,4,FALSE)</f>
        <v>NHS North East London ICB</v>
      </c>
      <c r="J644" t="str">
        <f>VLOOKUP($B644,'[1]LKUP PCNDES'!$C$17:$H$60,6,FALSE)</f>
        <v>NEL</v>
      </c>
    </row>
    <row r="645" spans="1:10" x14ac:dyDescent="0.35">
      <c r="A645" t="s">
        <v>648</v>
      </c>
      <c r="B645" t="s">
        <v>651</v>
      </c>
      <c r="C645" t="s">
        <v>1363</v>
      </c>
      <c r="D645" t="s">
        <v>564</v>
      </c>
      <c r="E645" s="2">
        <v>45382</v>
      </c>
      <c r="F645">
        <v>6041</v>
      </c>
      <c r="G645" t="str">
        <f>VLOOKUP($C645,'[1]LKUP PCNDES'!$F$2:$H$12,2,FALSE)</f>
        <v>Number of Multidisciplinary Team meetings</v>
      </c>
      <c r="H645" t="str">
        <f>VLOOKUP($C645,'[1]LKUP PCNDES'!$F$2:$H$12,3,FALSE)</f>
        <v>MDT</v>
      </c>
      <c r="I645" t="str">
        <f>VLOOKUP($B645,'[1]LKUP PCNDES'!$C$17:$H$60,4,FALSE)</f>
        <v>NHS North East London ICB</v>
      </c>
      <c r="J645" t="str">
        <f>VLOOKUP($B645,'[1]LKUP PCNDES'!$C$17:$H$60,6,FALSE)</f>
        <v>NEL</v>
      </c>
    </row>
    <row r="646" spans="1:10" x14ac:dyDescent="0.35">
      <c r="A646" t="s">
        <v>648</v>
      </c>
      <c r="B646" t="s">
        <v>651</v>
      </c>
      <c r="C646" t="s">
        <v>1363</v>
      </c>
      <c r="D646" t="s">
        <v>563</v>
      </c>
      <c r="E646" s="2">
        <v>45046</v>
      </c>
      <c r="F646">
        <v>269</v>
      </c>
      <c r="G646" t="str">
        <f>VLOOKUP($C646,'[1]LKUP PCNDES'!$F$2:$H$12,2,FALSE)</f>
        <v>Number of Multidisciplinary Team meetings</v>
      </c>
      <c r="H646" t="str">
        <f>VLOOKUP($C646,'[1]LKUP PCNDES'!$F$2:$H$12,3,FALSE)</f>
        <v>MDT</v>
      </c>
      <c r="I646" t="str">
        <f>VLOOKUP($B646,'[1]LKUP PCNDES'!$C$17:$H$60,4,FALSE)</f>
        <v>NHS North East London ICB</v>
      </c>
      <c r="J646" t="str">
        <f>VLOOKUP($B646,'[1]LKUP PCNDES'!$C$17:$H$60,6,FALSE)</f>
        <v>NEL</v>
      </c>
    </row>
    <row r="647" spans="1:10" x14ac:dyDescent="0.35">
      <c r="A647" t="s">
        <v>648</v>
      </c>
      <c r="B647" t="s">
        <v>651</v>
      </c>
      <c r="C647" t="s">
        <v>1363</v>
      </c>
      <c r="D647" t="s">
        <v>563</v>
      </c>
      <c r="E647" s="2">
        <v>45077</v>
      </c>
      <c r="F647">
        <v>433</v>
      </c>
      <c r="G647" t="str">
        <f>VLOOKUP($C647,'[1]LKUP PCNDES'!$F$2:$H$12,2,FALSE)</f>
        <v>Number of Multidisciplinary Team meetings</v>
      </c>
      <c r="H647" t="str">
        <f>VLOOKUP($C647,'[1]LKUP PCNDES'!$F$2:$H$12,3,FALSE)</f>
        <v>MDT</v>
      </c>
      <c r="I647" t="str">
        <f>VLOOKUP($B647,'[1]LKUP PCNDES'!$C$17:$H$60,4,FALSE)</f>
        <v>NHS North East London ICB</v>
      </c>
      <c r="J647" t="str">
        <f>VLOOKUP($B647,'[1]LKUP PCNDES'!$C$17:$H$60,6,FALSE)</f>
        <v>NEL</v>
      </c>
    </row>
    <row r="648" spans="1:10" x14ac:dyDescent="0.35">
      <c r="A648" t="s">
        <v>648</v>
      </c>
      <c r="B648" t="s">
        <v>651</v>
      </c>
      <c r="C648" t="s">
        <v>1363</v>
      </c>
      <c r="D648" t="s">
        <v>563</v>
      </c>
      <c r="E648" s="2">
        <v>45107</v>
      </c>
      <c r="F648">
        <v>676</v>
      </c>
      <c r="G648" t="str">
        <f>VLOOKUP($C648,'[1]LKUP PCNDES'!$F$2:$H$12,2,FALSE)</f>
        <v>Number of Multidisciplinary Team meetings</v>
      </c>
      <c r="H648" t="str">
        <f>VLOOKUP($C648,'[1]LKUP PCNDES'!$F$2:$H$12,3,FALSE)</f>
        <v>MDT</v>
      </c>
      <c r="I648" t="str">
        <f>VLOOKUP($B648,'[1]LKUP PCNDES'!$C$17:$H$60,4,FALSE)</f>
        <v>NHS North East London ICB</v>
      </c>
      <c r="J648" t="str">
        <f>VLOOKUP($B648,'[1]LKUP PCNDES'!$C$17:$H$60,6,FALSE)</f>
        <v>NEL</v>
      </c>
    </row>
    <row r="649" spans="1:10" x14ac:dyDescent="0.35">
      <c r="A649" t="s">
        <v>648</v>
      </c>
      <c r="B649" t="s">
        <v>651</v>
      </c>
      <c r="C649" t="s">
        <v>1363</v>
      </c>
      <c r="D649" t="s">
        <v>563</v>
      </c>
      <c r="E649" s="2">
        <v>45138</v>
      </c>
      <c r="F649">
        <v>902</v>
      </c>
      <c r="G649" t="str">
        <f>VLOOKUP($C649,'[1]LKUP PCNDES'!$F$2:$H$12,2,FALSE)</f>
        <v>Number of Multidisciplinary Team meetings</v>
      </c>
      <c r="H649" t="str">
        <f>VLOOKUP($C649,'[1]LKUP PCNDES'!$F$2:$H$12,3,FALSE)</f>
        <v>MDT</v>
      </c>
      <c r="I649" t="str">
        <f>VLOOKUP($B649,'[1]LKUP PCNDES'!$C$17:$H$60,4,FALSE)</f>
        <v>NHS North East London ICB</v>
      </c>
      <c r="J649" t="str">
        <f>VLOOKUP($B649,'[1]LKUP PCNDES'!$C$17:$H$60,6,FALSE)</f>
        <v>NEL</v>
      </c>
    </row>
    <row r="650" spans="1:10" x14ac:dyDescent="0.35">
      <c r="A650" t="s">
        <v>648</v>
      </c>
      <c r="B650" t="s">
        <v>651</v>
      </c>
      <c r="C650" t="s">
        <v>1363</v>
      </c>
      <c r="D650" t="s">
        <v>563</v>
      </c>
      <c r="E650" s="2">
        <v>45169</v>
      </c>
      <c r="F650">
        <v>1140</v>
      </c>
      <c r="G650" t="str">
        <f>VLOOKUP($C650,'[1]LKUP PCNDES'!$F$2:$H$12,2,FALSE)</f>
        <v>Number of Multidisciplinary Team meetings</v>
      </c>
      <c r="H650" t="str">
        <f>VLOOKUP($C650,'[1]LKUP PCNDES'!$F$2:$H$12,3,FALSE)</f>
        <v>MDT</v>
      </c>
      <c r="I650" t="str">
        <f>VLOOKUP($B650,'[1]LKUP PCNDES'!$C$17:$H$60,4,FALSE)</f>
        <v>NHS North East London ICB</v>
      </c>
      <c r="J650" t="str">
        <f>VLOOKUP($B650,'[1]LKUP PCNDES'!$C$17:$H$60,6,FALSE)</f>
        <v>NEL</v>
      </c>
    </row>
    <row r="651" spans="1:10" x14ac:dyDescent="0.35">
      <c r="A651" t="s">
        <v>648</v>
      </c>
      <c r="B651" t="s">
        <v>651</v>
      </c>
      <c r="C651" t="s">
        <v>1363</v>
      </c>
      <c r="D651" t="s">
        <v>563</v>
      </c>
      <c r="E651" s="2">
        <v>45199</v>
      </c>
      <c r="F651">
        <v>1403</v>
      </c>
      <c r="G651" t="str">
        <f>VLOOKUP($C651,'[1]LKUP PCNDES'!$F$2:$H$12,2,FALSE)</f>
        <v>Number of Multidisciplinary Team meetings</v>
      </c>
      <c r="H651" t="str">
        <f>VLOOKUP($C651,'[1]LKUP PCNDES'!$F$2:$H$12,3,FALSE)</f>
        <v>MDT</v>
      </c>
      <c r="I651" t="str">
        <f>VLOOKUP($B651,'[1]LKUP PCNDES'!$C$17:$H$60,4,FALSE)</f>
        <v>NHS North East London ICB</v>
      </c>
      <c r="J651" t="str">
        <f>VLOOKUP($B651,'[1]LKUP PCNDES'!$C$17:$H$60,6,FALSE)</f>
        <v>NEL</v>
      </c>
    </row>
    <row r="652" spans="1:10" x14ac:dyDescent="0.35">
      <c r="A652" t="s">
        <v>648</v>
      </c>
      <c r="B652" t="s">
        <v>651</v>
      </c>
      <c r="C652" t="s">
        <v>1363</v>
      </c>
      <c r="D652" t="s">
        <v>563</v>
      </c>
      <c r="E652" s="2">
        <v>45230</v>
      </c>
      <c r="F652">
        <v>1889</v>
      </c>
      <c r="G652" t="str">
        <f>VLOOKUP($C652,'[1]LKUP PCNDES'!$F$2:$H$12,2,FALSE)</f>
        <v>Number of Multidisciplinary Team meetings</v>
      </c>
      <c r="H652" t="str">
        <f>VLOOKUP($C652,'[1]LKUP PCNDES'!$F$2:$H$12,3,FALSE)</f>
        <v>MDT</v>
      </c>
      <c r="I652" t="str">
        <f>VLOOKUP($B652,'[1]LKUP PCNDES'!$C$17:$H$60,4,FALSE)</f>
        <v>NHS North East London ICB</v>
      </c>
      <c r="J652" t="str">
        <f>VLOOKUP($B652,'[1]LKUP PCNDES'!$C$17:$H$60,6,FALSE)</f>
        <v>NEL</v>
      </c>
    </row>
    <row r="653" spans="1:10" x14ac:dyDescent="0.35">
      <c r="A653" t="s">
        <v>648</v>
      </c>
      <c r="B653" t="s">
        <v>651</v>
      </c>
      <c r="C653" t="s">
        <v>1363</v>
      </c>
      <c r="D653" t="s">
        <v>563</v>
      </c>
      <c r="E653" s="2">
        <v>45260</v>
      </c>
      <c r="F653">
        <v>3038</v>
      </c>
      <c r="G653" t="str">
        <f>VLOOKUP($C653,'[1]LKUP PCNDES'!$F$2:$H$12,2,FALSE)</f>
        <v>Number of Multidisciplinary Team meetings</v>
      </c>
      <c r="H653" t="str">
        <f>VLOOKUP($C653,'[1]LKUP PCNDES'!$F$2:$H$12,3,FALSE)</f>
        <v>MDT</v>
      </c>
      <c r="I653" t="str">
        <f>VLOOKUP($B653,'[1]LKUP PCNDES'!$C$17:$H$60,4,FALSE)</f>
        <v>NHS North East London ICB</v>
      </c>
      <c r="J653" t="str">
        <f>VLOOKUP($B653,'[1]LKUP PCNDES'!$C$17:$H$60,6,FALSE)</f>
        <v>NEL</v>
      </c>
    </row>
    <row r="654" spans="1:10" x14ac:dyDescent="0.35">
      <c r="A654" t="s">
        <v>648</v>
      </c>
      <c r="B654" t="s">
        <v>651</v>
      </c>
      <c r="C654" t="s">
        <v>1363</v>
      </c>
      <c r="D654" t="s">
        <v>563</v>
      </c>
      <c r="E654" s="2">
        <v>45291</v>
      </c>
      <c r="F654">
        <v>3977</v>
      </c>
      <c r="G654" t="str">
        <f>VLOOKUP($C654,'[1]LKUP PCNDES'!$F$2:$H$12,2,FALSE)</f>
        <v>Number of Multidisciplinary Team meetings</v>
      </c>
      <c r="H654" t="str">
        <f>VLOOKUP($C654,'[1]LKUP PCNDES'!$F$2:$H$12,3,FALSE)</f>
        <v>MDT</v>
      </c>
      <c r="I654" t="str">
        <f>VLOOKUP($B654,'[1]LKUP PCNDES'!$C$17:$H$60,4,FALSE)</f>
        <v>NHS North East London ICB</v>
      </c>
      <c r="J654" t="str">
        <f>VLOOKUP($B654,'[1]LKUP PCNDES'!$C$17:$H$60,6,FALSE)</f>
        <v>NEL</v>
      </c>
    </row>
    <row r="655" spans="1:10" x14ac:dyDescent="0.35">
      <c r="A655" t="s">
        <v>648</v>
      </c>
      <c r="B655" t="s">
        <v>651</v>
      </c>
      <c r="C655" t="s">
        <v>1363</v>
      </c>
      <c r="D655" t="s">
        <v>563</v>
      </c>
      <c r="E655" s="2">
        <v>45322</v>
      </c>
      <c r="F655">
        <v>4959</v>
      </c>
      <c r="G655" t="str">
        <f>VLOOKUP($C655,'[1]LKUP PCNDES'!$F$2:$H$12,2,FALSE)</f>
        <v>Number of Multidisciplinary Team meetings</v>
      </c>
      <c r="H655" t="str">
        <f>VLOOKUP($C655,'[1]LKUP PCNDES'!$F$2:$H$12,3,FALSE)</f>
        <v>MDT</v>
      </c>
      <c r="I655" t="str">
        <f>VLOOKUP($B655,'[1]LKUP PCNDES'!$C$17:$H$60,4,FALSE)</f>
        <v>NHS North East London ICB</v>
      </c>
      <c r="J655" t="str">
        <f>VLOOKUP($B655,'[1]LKUP PCNDES'!$C$17:$H$60,6,FALSE)</f>
        <v>NEL</v>
      </c>
    </row>
    <row r="656" spans="1:10" x14ac:dyDescent="0.35">
      <c r="A656" t="s">
        <v>648</v>
      </c>
      <c r="B656" t="s">
        <v>651</v>
      </c>
      <c r="C656" t="s">
        <v>1363</v>
      </c>
      <c r="D656" t="s">
        <v>563</v>
      </c>
      <c r="E656" s="2">
        <v>45351</v>
      </c>
      <c r="F656">
        <v>5871</v>
      </c>
      <c r="G656" t="str">
        <f>VLOOKUP($C656,'[1]LKUP PCNDES'!$F$2:$H$12,2,FALSE)</f>
        <v>Number of Multidisciplinary Team meetings</v>
      </c>
      <c r="H656" t="str">
        <f>VLOOKUP($C656,'[1]LKUP PCNDES'!$F$2:$H$12,3,FALSE)</f>
        <v>MDT</v>
      </c>
      <c r="I656" t="str">
        <f>VLOOKUP($B656,'[1]LKUP PCNDES'!$C$17:$H$60,4,FALSE)</f>
        <v>NHS North East London ICB</v>
      </c>
      <c r="J656" t="str">
        <f>VLOOKUP($B656,'[1]LKUP PCNDES'!$C$17:$H$60,6,FALSE)</f>
        <v>NEL</v>
      </c>
    </row>
    <row r="657" spans="1:10" x14ac:dyDescent="0.35">
      <c r="A657" t="s">
        <v>648</v>
      </c>
      <c r="B657" t="s">
        <v>651</v>
      </c>
      <c r="C657" t="s">
        <v>1363</v>
      </c>
      <c r="D657" t="s">
        <v>563</v>
      </c>
      <c r="E657" s="2">
        <v>45382</v>
      </c>
      <c r="F657">
        <v>6951</v>
      </c>
      <c r="G657" t="str">
        <f>VLOOKUP($C657,'[1]LKUP PCNDES'!$F$2:$H$12,2,FALSE)</f>
        <v>Number of Multidisciplinary Team meetings</v>
      </c>
      <c r="H657" t="str">
        <f>VLOOKUP($C657,'[1]LKUP PCNDES'!$F$2:$H$12,3,FALSE)</f>
        <v>MDT</v>
      </c>
      <c r="I657" t="str">
        <f>VLOOKUP($B657,'[1]LKUP PCNDES'!$C$17:$H$60,4,FALSE)</f>
        <v>NHS North East London ICB</v>
      </c>
      <c r="J657" t="str">
        <f>VLOOKUP($B657,'[1]LKUP PCNDES'!$C$17:$H$60,6,FALSE)</f>
        <v>NEL</v>
      </c>
    </row>
    <row r="658" spans="1:10" x14ac:dyDescent="0.35">
      <c r="A658" t="s">
        <v>648</v>
      </c>
      <c r="B658" t="s">
        <v>651</v>
      </c>
      <c r="C658" t="s">
        <v>1373</v>
      </c>
      <c r="D658" t="s">
        <v>700</v>
      </c>
      <c r="E658" s="2">
        <v>45046</v>
      </c>
      <c r="F658">
        <v>1</v>
      </c>
      <c r="G658" t="str">
        <f>VLOOKUP($C658,'[1]LKUP PCNDES'!$F$2:$H$12,2,FALSE)</f>
        <v>Permanent care home residents aged 18 years or over who received a falls risk assessment</v>
      </c>
      <c r="H658" t="str">
        <f>VLOOKUP($C658,'[1]LKUP PCNDES'!$F$2:$H$12,3,FALSE)</f>
        <v>FALLS</v>
      </c>
      <c r="I658" t="str">
        <f>VLOOKUP($B658,'[1]LKUP PCNDES'!$C$17:$H$60,4,FALSE)</f>
        <v>NHS North East London ICB</v>
      </c>
      <c r="J658" t="str">
        <f>VLOOKUP($B658,'[1]LKUP PCNDES'!$C$17:$H$60,6,FALSE)</f>
        <v>NEL</v>
      </c>
    </row>
    <row r="659" spans="1:10" x14ac:dyDescent="0.35">
      <c r="A659" t="s">
        <v>648</v>
      </c>
      <c r="B659" t="s">
        <v>651</v>
      </c>
      <c r="C659" t="s">
        <v>1373</v>
      </c>
      <c r="D659" t="s">
        <v>700</v>
      </c>
      <c r="E659" s="2">
        <v>45077</v>
      </c>
      <c r="F659">
        <v>1</v>
      </c>
      <c r="G659" t="str">
        <f>VLOOKUP($C659,'[1]LKUP PCNDES'!$F$2:$H$12,2,FALSE)</f>
        <v>Permanent care home residents aged 18 years or over who received a falls risk assessment</v>
      </c>
      <c r="H659" t="str">
        <f>VLOOKUP($C659,'[1]LKUP PCNDES'!$F$2:$H$12,3,FALSE)</f>
        <v>FALLS</v>
      </c>
      <c r="I659" t="str">
        <f>VLOOKUP($B659,'[1]LKUP PCNDES'!$C$17:$H$60,4,FALSE)</f>
        <v>NHS North East London ICB</v>
      </c>
      <c r="J659" t="str">
        <f>VLOOKUP($B659,'[1]LKUP PCNDES'!$C$17:$H$60,6,FALSE)</f>
        <v>NEL</v>
      </c>
    </row>
    <row r="660" spans="1:10" x14ac:dyDescent="0.35">
      <c r="A660" t="s">
        <v>648</v>
      </c>
      <c r="B660" t="s">
        <v>651</v>
      </c>
      <c r="C660" t="s">
        <v>1373</v>
      </c>
      <c r="D660" t="s">
        <v>700</v>
      </c>
      <c r="E660" s="2">
        <v>45107</v>
      </c>
      <c r="F660">
        <v>1</v>
      </c>
      <c r="G660" t="str">
        <f>VLOOKUP($C660,'[1]LKUP PCNDES'!$F$2:$H$12,2,FALSE)</f>
        <v>Permanent care home residents aged 18 years or over who received a falls risk assessment</v>
      </c>
      <c r="H660" t="str">
        <f>VLOOKUP($C660,'[1]LKUP PCNDES'!$F$2:$H$12,3,FALSE)</f>
        <v>FALLS</v>
      </c>
      <c r="I660" t="str">
        <f>VLOOKUP($B660,'[1]LKUP PCNDES'!$C$17:$H$60,4,FALSE)</f>
        <v>NHS North East London ICB</v>
      </c>
      <c r="J660" t="str">
        <f>VLOOKUP($B660,'[1]LKUP PCNDES'!$C$17:$H$60,6,FALSE)</f>
        <v>NEL</v>
      </c>
    </row>
    <row r="661" spans="1:10" x14ac:dyDescent="0.35">
      <c r="A661" t="s">
        <v>648</v>
      </c>
      <c r="B661" t="s">
        <v>651</v>
      </c>
      <c r="C661" t="s">
        <v>1373</v>
      </c>
      <c r="D661" t="s">
        <v>700</v>
      </c>
      <c r="E661" s="2">
        <v>45138</v>
      </c>
      <c r="F661">
        <v>1</v>
      </c>
      <c r="G661" t="str">
        <f>VLOOKUP($C661,'[1]LKUP PCNDES'!$F$2:$H$12,2,FALSE)</f>
        <v>Permanent care home residents aged 18 years or over who received a falls risk assessment</v>
      </c>
      <c r="H661" t="str">
        <f>VLOOKUP($C661,'[1]LKUP PCNDES'!$F$2:$H$12,3,FALSE)</f>
        <v>FALLS</v>
      </c>
      <c r="I661" t="str">
        <f>VLOOKUP($B661,'[1]LKUP PCNDES'!$C$17:$H$60,4,FALSE)</f>
        <v>NHS North East London ICB</v>
      </c>
      <c r="J661" t="str">
        <f>VLOOKUP($B661,'[1]LKUP PCNDES'!$C$17:$H$60,6,FALSE)</f>
        <v>NEL</v>
      </c>
    </row>
    <row r="662" spans="1:10" x14ac:dyDescent="0.35">
      <c r="A662" t="s">
        <v>648</v>
      </c>
      <c r="B662" t="s">
        <v>651</v>
      </c>
      <c r="C662" t="s">
        <v>1373</v>
      </c>
      <c r="D662" t="s">
        <v>700</v>
      </c>
      <c r="E662" s="2">
        <v>45169</v>
      </c>
      <c r="F662">
        <v>1</v>
      </c>
      <c r="G662" t="str">
        <f>VLOOKUP($C662,'[1]LKUP PCNDES'!$F$2:$H$12,2,FALSE)</f>
        <v>Permanent care home residents aged 18 years or over who received a falls risk assessment</v>
      </c>
      <c r="H662" t="str">
        <f>VLOOKUP($C662,'[1]LKUP PCNDES'!$F$2:$H$12,3,FALSE)</f>
        <v>FALLS</v>
      </c>
      <c r="I662" t="str">
        <f>VLOOKUP($B662,'[1]LKUP PCNDES'!$C$17:$H$60,4,FALSE)</f>
        <v>NHS North East London ICB</v>
      </c>
      <c r="J662" t="str">
        <f>VLOOKUP($B662,'[1]LKUP PCNDES'!$C$17:$H$60,6,FALSE)</f>
        <v>NEL</v>
      </c>
    </row>
    <row r="663" spans="1:10" x14ac:dyDescent="0.35">
      <c r="A663" t="s">
        <v>648</v>
      </c>
      <c r="B663" t="s">
        <v>651</v>
      </c>
      <c r="C663" t="s">
        <v>1373</v>
      </c>
      <c r="D663" t="s">
        <v>700</v>
      </c>
      <c r="E663" s="2">
        <v>45199</v>
      </c>
      <c r="F663">
        <v>1</v>
      </c>
      <c r="G663" t="str">
        <f>VLOOKUP($C663,'[1]LKUP PCNDES'!$F$2:$H$12,2,FALSE)</f>
        <v>Permanent care home residents aged 18 years or over who received a falls risk assessment</v>
      </c>
      <c r="H663" t="str">
        <f>VLOOKUP($C663,'[1]LKUP PCNDES'!$F$2:$H$12,3,FALSE)</f>
        <v>FALLS</v>
      </c>
      <c r="I663" t="str">
        <f>VLOOKUP($B663,'[1]LKUP PCNDES'!$C$17:$H$60,4,FALSE)</f>
        <v>NHS North East London ICB</v>
      </c>
      <c r="J663" t="str">
        <f>VLOOKUP($B663,'[1]LKUP PCNDES'!$C$17:$H$60,6,FALSE)</f>
        <v>NEL</v>
      </c>
    </row>
    <row r="664" spans="1:10" x14ac:dyDescent="0.35">
      <c r="A664" t="s">
        <v>648</v>
      </c>
      <c r="B664" t="s">
        <v>651</v>
      </c>
      <c r="C664" t="s">
        <v>1373</v>
      </c>
      <c r="D664" t="s">
        <v>700</v>
      </c>
      <c r="E664" s="2">
        <v>45230</v>
      </c>
      <c r="F664">
        <v>1</v>
      </c>
      <c r="G664" t="str">
        <f>VLOOKUP($C664,'[1]LKUP PCNDES'!$F$2:$H$12,2,FALSE)</f>
        <v>Permanent care home residents aged 18 years or over who received a falls risk assessment</v>
      </c>
      <c r="H664" t="str">
        <f>VLOOKUP($C664,'[1]LKUP PCNDES'!$F$2:$H$12,3,FALSE)</f>
        <v>FALLS</v>
      </c>
      <c r="I664" t="str">
        <f>VLOOKUP($B664,'[1]LKUP PCNDES'!$C$17:$H$60,4,FALSE)</f>
        <v>NHS North East London ICB</v>
      </c>
      <c r="J664" t="str">
        <f>VLOOKUP($B664,'[1]LKUP PCNDES'!$C$17:$H$60,6,FALSE)</f>
        <v>NEL</v>
      </c>
    </row>
    <row r="665" spans="1:10" x14ac:dyDescent="0.35">
      <c r="A665" t="s">
        <v>648</v>
      </c>
      <c r="B665" t="s">
        <v>651</v>
      </c>
      <c r="C665" t="s">
        <v>1373</v>
      </c>
      <c r="D665" t="s">
        <v>700</v>
      </c>
      <c r="E665" s="2">
        <v>45260</v>
      </c>
      <c r="F665">
        <v>1</v>
      </c>
      <c r="G665" t="str">
        <f>VLOOKUP($C665,'[1]LKUP PCNDES'!$F$2:$H$12,2,FALSE)</f>
        <v>Permanent care home residents aged 18 years or over who received a falls risk assessment</v>
      </c>
      <c r="H665" t="str">
        <f>VLOOKUP($C665,'[1]LKUP PCNDES'!$F$2:$H$12,3,FALSE)</f>
        <v>FALLS</v>
      </c>
      <c r="I665" t="str">
        <f>VLOOKUP($B665,'[1]LKUP PCNDES'!$C$17:$H$60,4,FALSE)</f>
        <v>NHS North East London ICB</v>
      </c>
      <c r="J665" t="str">
        <f>VLOOKUP($B665,'[1]LKUP PCNDES'!$C$17:$H$60,6,FALSE)</f>
        <v>NEL</v>
      </c>
    </row>
    <row r="666" spans="1:10" x14ac:dyDescent="0.35">
      <c r="A666" t="s">
        <v>648</v>
      </c>
      <c r="B666" t="s">
        <v>651</v>
      </c>
      <c r="C666" t="s">
        <v>1373</v>
      </c>
      <c r="D666" t="s">
        <v>700</v>
      </c>
      <c r="E666" s="2">
        <v>45291</v>
      </c>
      <c r="F666">
        <v>1</v>
      </c>
      <c r="G666" t="str">
        <f>VLOOKUP($C666,'[1]LKUP PCNDES'!$F$2:$H$12,2,FALSE)</f>
        <v>Permanent care home residents aged 18 years or over who received a falls risk assessment</v>
      </c>
      <c r="H666" t="str">
        <f>VLOOKUP($C666,'[1]LKUP PCNDES'!$F$2:$H$12,3,FALSE)</f>
        <v>FALLS</v>
      </c>
      <c r="I666" t="str">
        <f>VLOOKUP($B666,'[1]LKUP PCNDES'!$C$17:$H$60,4,FALSE)</f>
        <v>NHS North East London ICB</v>
      </c>
      <c r="J666" t="str">
        <f>VLOOKUP($B666,'[1]LKUP PCNDES'!$C$17:$H$60,6,FALSE)</f>
        <v>NEL</v>
      </c>
    </row>
    <row r="667" spans="1:10" x14ac:dyDescent="0.35">
      <c r="A667" t="s">
        <v>648</v>
      </c>
      <c r="B667" t="s">
        <v>651</v>
      </c>
      <c r="C667" t="s">
        <v>1373</v>
      </c>
      <c r="D667" t="s">
        <v>700</v>
      </c>
      <c r="E667" s="2">
        <v>45322</v>
      </c>
      <c r="F667">
        <v>1</v>
      </c>
      <c r="G667" t="str">
        <f>VLOOKUP($C667,'[1]LKUP PCNDES'!$F$2:$H$12,2,FALSE)</f>
        <v>Permanent care home residents aged 18 years or over who received a falls risk assessment</v>
      </c>
      <c r="H667" t="str">
        <f>VLOOKUP($C667,'[1]LKUP PCNDES'!$F$2:$H$12,3,FALSE)</f>
        <v>FALLS</v>
      </c>
      <c r="I667" t="str">
        <f>VLOOKUP($B667,'[1]LKUP PCNDES'!$C$17:$H$60,4,FALSE)</f>
        <v>NHS North East London ICB</v>
      </c>
      <c r="J667" t="str">
        <f>VLOOKUP($B667,'[1]LKUP PCNDES'!$C$17:$H$60,6,FALSE)</f>
        <v>NEL</v>
      </c>
    </row>
    <row r="668" spans="1:10" x14ac:dyDescent="0.35">
      <c r="A668" t="s">
        <v>648</v>
      </c>
      <c r="B668" t="s">
        <v>651</v>
      </c>
      <c r="C668" t="s">
        <v>1373</v>
      </c>
      <c r="D668" t="s">
        <v>700</v>
      </c>
      <c r="E668" s="2">
        <v>45351</v>
      </c>
      <c r="F668">
        <v>1</v>
      </c>
      <c r="G668" t="str">
        <f>VLOOKUP($C668,'[1]LKUP PCNDES'!$F$2:$H$12,2,FALSE)</f>
        <v>Permanent care home residents aged 18 years or over who received a falls risk assessment</v>
      </c>
      <c r="H668" t="str">
        <f>VLOOKUP($C668,'[1]LKUP PCNDES'!$F$2:$H$12,3,FALSE)</f>
        <v>FALLS</v>
      </c>
      <c r="I668" t="str">
        <f>VLOOKUP($B668,'[1]LKUP PCNDES'!$C$17:$H$60,4,FALSE)</f>
        <v>NHS North East London ICB</v>
      </c>
      <c r="J668" t="str">
        <f>VLOOKUP($B668,'[1]LKUP PCNDES'!$C$17:$H$60,6,FALSE)</f>
        <v>NEL</v>
      </c>
    </row>
    <row r="669" spans="1:10" x14ac:dyDescent="0.35">
      <c r="A669" t="s">
        <v>648</v>
      </c>
      <c r="B669" t="s">
        <v>651</v>
      </c>
      <c r="C669" t="s">
        <v>1373</v>
      </c>
      <c r="D669" t="s">
        <v>700</v>
      </c>
      <c r="E669" s="2">
        <v>45382</v>
      </c>
      <c r="F669">
        <v>1</v>
      </c>
      <c r="G669" t="str">
        <f>VLOOKUP($C669,'[1]LKUP PCNDES'!$F$2:$H$12,2,FALSE)</f>
        <v>Permanent care home residents aged 18 years or over who received a falls risk assessment</v>
      </c>
      <c r="H669" t="str">
        <f>VLOOKUP($C669,'[1]LKUP PCNDES'!$F$2:$H$12,3,FALSE)</f>
        <v>FALLS</v>
      </c>
      <c r="I669" t="str">
        <f>VLOOKUP($B669,'[1]LKUP PCNDES'!$C$17:$H$60,4,FALSE)</f>
        <v>NHS North East London ICB</v>
      </c>
      <c r="J669" t="str">
        <f>VLOOKUP($B669,'[1]LKUP PCNDES'!$C$17:$H$60,6,FALSE)</f>
        <v>NEL</v>
      </c>
    </row>
    <row r="670" spans="1:10" x14ac:dyDescent="0.35">
      <c r="A670" t="s">
        <v>648</v>
      </c>
      <c r="B670" t="s">
        <v>651</v>
      </c>
      <c r="C670" t="s">
        <v>1373</v>
      </c>
      <c r="D670" t="s">
        <v>564</v>
      </c>
      <c r="E670" s="2">
        <v>45046</v>
      </c>
      <c r="F670">
        <v>5111</v>
      </c>
      <c r="G670" t="str">
        <f>VLOOKUP($C670,'[1]LKUP PCNDES'!$F$2:$H$12,2,FALSE)</f>
        <v>Permanent care home residents aged 18 years or over who received a falls risk assessment</v>
      </c>
      <c r="H670" t="str">
        <f>VLOOKUP($C670,'[1]LKUP PCNDES'!$F$2:$H$12,3,FALSE)</f>
        <v>FALLS</v>
      </c>
      <c r="I670" t="str">
        <f>VLOOKUP($B670,'[1]LKUP PCNDES'!$C$17:$H$60,4,FALSE)</f>
        <v>NHS North East London ICB</v>
      </c>
      <c r="J670" t="str">
        <f>VLOOKUP($B670,'[1]LKUP PCNDES'!$C$17:$H$60,6,FALSE)</f>
        <v>NEL</v>
      </c>
    </row>
    <row r="671" spans="1:10" x14ac:dyDescent="0.35">
      <c r="A671" t="s">
        <v>648</v>
      </c>
      <c r="B671" t="s">
        <v>651</v>
      </c>
      <c r="C671" t="s">
        <v>1373</v>
      </c>
      <c r="D671" t="s">
        <v>564</v>
      </c>
      <c r="E671" s="2">
        <v>45077</v>
      </c>
      <c r="F671">
        <v>4779</v>
      </c>
      <c r="G671" t="str">
        <f>VLOOKUP($C671,'[1]LKUP PCNDES'!$F$2:$H$12,2,FALSE)</f>
        <v>Permanent care home residents aged 18 years or over who received a falls risk assessment</v>
      </c>
      <c r="H671" t="str">
        <f>VLOOKUP($C671,'[1]LKUP PCNDES'!$F$2:$H$12,3,FALSE)</f>
        <v>FALLS</v>
      </c>
      <c r="I671" t="str">
        <f>VLOOKUP($B671,'[1]LKUP PCNDES'!$C$17:$H$60,4,FALSE)</f>
        <v>NHS North East London ICB</v>
      </c>
      <c r="J671" t="str">
        <f>VLOOKUP($B671,'[1]LKUP PCNDES'!$C$17:$H$60,6,FALSE)</f>
        <v>NEL</v>
      </c>
    </row>
    <row r="672" spans="1:10" x14ac:dyDescent="0.35">
      <c r="A672" t="s">
        <v>648</v>
      </c>
      <c r="B672" t="s">
        <v>651</v>
      </c>
      <c r="C672" t="s">
        <v>1373</v>
      </c>
      <c r="D672" t="s">
        <v>564</v>
      </c>
      <c r="E672" s="2">
        <v>45107</v>
      </c>
      <c r="F672">
        <v>5274</v>
      </c>
      <c r="G672" t="str">
        <f>VLOOKUP($C672,'[1]LKUP PCNDES'!$F$2:$H$12,2,FALSE)</f>
        <v>Permanent care home residents aged 18 years or over who received a falls risk assessment</v>
      </c>
      <c r="H672" t="str">
        <f>VLOOKUP($C672,'[1]LKUP PCNDES'!$F$2:$H$12,3,FALSE)</f>
        <v>FALLS</v>
      </c>
      <c r="I672" t="str">
        <f>VLOOKUP($B672,'[1]LKUP PCNDES'!$C$17:$H$60,4,FALSE)</f>
        <v>NHS North East London ICB</v>
      </c>
      <c r="J672" t="str">
        <f>VLOOKUP($B672,'[1]LKUP PCNDES'!$C$17:$H$60,6,FALSE)</f>
        <v>NEL</v>
      </c>
    </row>
    <row r="673" spans="1:10" x14ac:dyDescent="0.35">
      <c r="A673" t="s">
        <v>648</v>
      </c>
      <c r="B673" t="s">
        <v>651</v>
      </c>
      <c r="C673" t="s">
        <v>1373</v>
      </c>
      <c r="D673" t="s">
        <v>564</v>
      </c>
      <c r="E673" s="2">
        <v>45138</v>
      </c>
      <c r="F673">
        <v>5288</v>
      </c>
      <c r="G673" t="str">
        <f>VLOOKUP($C673,'[1]LKUP PCNDES'!$F$2:$H$12,2,FALSE)</f>
        <v>Permanent care home residents aged 18 years or over who received a falls risk assessment</v>
      </c>
      <c r="H673" t="str">
        <f>VLOOKUP($C673,'[1]LKUP PCNDES'!$F$2:$H$12,3,FALSE)</f>
        <v>FALLS</v>
      </c>
      <c r="I673" t="str">
        <f>VLOOKUP($B673,'[1]LKUP PCNDES'!$C$17:$H$60,4,FALSE)</f>
        <v>NHS North East London ICB</v>
      </c>
      <c r="J673" t="str">
        <f>VLOOKUP($B673,'[1]LKUP PCNDES'!$C$17:$H$60,6,FALSE)</f>
        <v>NEL</v>
      </c>
    </row>
    <row r="674" spans="1:10" x14ac:dyDescent="0.35">
      <c r="A674" t="s">
        <v>648</v>
      </c>
      <c r="B674" t="s">
        <v>651</v>
      </c>
      <c r="C674" t="s">
        <v>1373</v>
      </c>
      <c r="D674" t="s">
        <v>564</v>
      </c>
      <c r="E674" s="2">
        <v>45169</v>
      </c>
      <c r="F674">
        <v>5024</v>
      </c>
      <c r="G674" t="str">
        <f>VLOOKUP($C674,'[1]LKUP PCNDES'!$F$2:$H$12,2,FALSE)</f>
        <v>Permanent care home residents aged 18 years or over who received a falls risk assessment</v>
      </c>
      <c r="H674" t="str">
        <f>VLOOKUP($C674,'[1]LKUP PCNDES'!$F$2:$H$12,3,FALSE)</f>
        <v>FALLS</v>
      </c>
      <c r="I674" t="str">
        <f>VLOOKUP($B674,'[1]LKUP PCNDES'!$C$17:$H$60,4,FALSE)</f>
        <v>NHS North East London ICB</v>
      </c>
      <c r="J674" t="str">
        <f>VLOOKUP($B674,'[1]LKUP PCNDES'!$C$17:$H$60,6,FALSE)</f>
        <v>NEL</v>
      </c>
    </row>
    <row r="675" spans="1:10" x14ac:dyDescent="0.35">
      <c r="A675" t="s">
        <v>648</v>
      </c>
      <c r="B675" t="s">
        <v>651</v>
      </c>
      <c r="C675" t="s">
        <v>1373</v>
      </c>
      <c r="D675" t="s">
        <v>564</v>
      </c>
      <c r="E675" s="2">
        <v>45199</v>
      </c>
      <c r="F675">
        <v>5547</v>
      </c>
      <c r="G675" t="str">
        <f>VLOOKUP($C675,'[1]LKUP PCNDES'!$F$2:$H$12,2,FALSE)</f>
        <v>Permanent care home residents aged 18 years or over who received a falls risk assessment</v>
      </c>
      <c r="H675" t="str">
        <f>VLOOKUP($C675,'[1]LKUP PCNDES'!$F$2:$H$12,3,FALSE)</f>
        <v>FALLS</v>
      </c>
      <c r="I675" t="str">
        <f>VLOOKUP($B675,'[1]LKUP PCNDES'!$C$17:$H$60,4,FALSE)</f>
        <v>NHS North East London ICB</v>
      </c>
      <c r="J675" t="str">
        <f>VLOOKUP($B675,'[1]LKUP PCNDES'!$C$17:$H$60,6,FALSE)</f>
        <v>NEL</v>
      </c>
    </row>
    <row r="676" spans="1:10" x14ac:dyDescent="0.35">
      <c r="A676" t="s">
        <v>648</v>
      </c>
      <c r="B676" t="s">
        <v>651</v>
      </c>
      <c r="C676" t="s">
        <v>1373</v>
      </c>
      <c r="D676" t="s">
        <v>564</v>
      </c>
      <c r="E676" s="2">
        <v>45230</v>
      </c>
      <c r="F676">
        <v>5464</v>
      </c>
      <c r="G676" t="str">
        <f>VLOOKUP($C676,'[1]LKUP PCNDES'!$F$2:$H$12,2,FALSE)</f>
        <v>Permanent care home residents aged 18 years or over who received a falls risk assessment</v>
      </c>
      <c r="H676" t="str">
        <f>VLOOKUP($C676,'[1]LKUP PCNDES'!$F$2:$H$12,3,FALSE)</f>
        <v>FALLS</v>
      </c>
      <c r="I676" t="str">
        <f>VLOOKUP($B676,'[1]LKUP PCNDES'!$C$17:$H$60,4,FALSE)</f>
        <v>NHS North East London ICB</v>
      </c>
      <c r="J676" t="str">
        <f>VLOOKUP($B676,'[1]LKUP PCNDES'!$C$17:$H$60,6,FALSE)</f>
        <v>NEL</v>
      </c>
    </row>
    <row r="677" spans="1:10" x14ac:dyDescent="0.35">
      <c r="A677" t="s">
        <v>648</v>
      </c>
      <c r="B677" t="s">
        <v>651</v>
      </c>
      <c r="C677" t="s">
        <v>1373</v>
      </c>
      <c r="D677" t="s">
        <v>564</v>
      </c>
      <c r="E677" s="2">
        <v>45260</v>
      </c>
      <c r="F677">
        <v>5572</v>
      </c>
      <c r="G677" t="str">
        <f>VLOOKUP($C677,'[1]LKUP PCNDES'!$F$2:$H$12,2,FALSE)</f>
        <v>Permanent care home residents aged 18 years or over who received a falls risk assessment</v>
      </c>
      <c r="H677" t="str">
        <f>VLOOKUP($C677,'[1]LKUP PCNDES'!$F$2:$H$12,3,FALSE)</f>
        <v>FALLS</v>
      </c>
      <c r="I677" t="str">
        <f>VLOOKUP($B677,'[1]LKUP PCNDES'!$C$17:$H$60,4,FALSE)</f>
        <v>NHS North East London ICB</v>
      </c>
      <c r="J677" t="str">
        <f>VLOOKUP($B677,'[1]LKUP PCNDES'!$C$17:$H$60,6,FALSE)</f>
        <v>NEL</v>
      </c>
    </row>
    <row r="678" spans="1:10" x14ac:dyDescent="0.35">
      <c r="A678" t="s">
        <v>648</v>
      </c>
      <c r="B678" t="s">
        <v>651</v>
      </c>
      <c r="C678" t="s">
        <v>1373</v>
      </c>
      <c r="D678" t="s">
        <v>564</v>
      </c>
      <c r="E678" s="2">
        <v>45291</v>
      </c>
      <c r="F678">
        <v>5721</v>
      </c>
      <c r="G678" t="str">
        <f>VLOOKUP($C678,'[1]LKUP PCNDES'!$F$2:$H$12,2,FALSE)</f>
        <v>Permanent care home residents aged 18 years or over who received a falls risk assessment</v>
      </c>
      <c r="H678" t="str">
        <f>VLOOKUP($C678,'[1]LKUP PCNDES'!$F$2:$H$12,3,FALSE)</f>
        <v>FALLS</v>
      </c>
      <c r="I678" t="str">
        <f>VLOOKUP($B678,'[1]LKUP PCNDES'!$C$17:$H$60,4,FALSE)</f>
        <v>NHS North East London ICB</v>
      </c>
      <c r="J678" t="str">
        <f>VLOOKUP($B678,'[1]LKUP PCNDES'!$C$17:$H$60,6,FALSE)</f>
        <v>NEL</v>
      </c>
    </row>
    <row r="679" spans="1:10" x14ac:dyDescent="0.35">
      <c r="A679" t="s">
        <v>648</v>
      </c>
      <c r="B679" t="s">
        <v>651</v>
      </c>
      <c r="C679" t="s">
        <v>1373</v>
      </c>
      <c r="D679" t="s">
        <v>564</v>
      </c>
      <c r="E679" s="2">
        <v>45322</v>
      </c>
      <c r="F679">
        <v>5809</v>
      </c>
      <c r="G679" t="str">
        <f>VLOOKUP($C679,'[1]LKUP PCNDES'!$F$2:$H$12,2,FALSE)</f>
        <v>Permanent care home residents aged 18 years or over who received a falls risk assessment</v>
      </c>
      <c r="H679" t="str">
        <f>VLOOKUP($C679,'[1]LKUP PCNDES'!$F$2:$H$12,3,FALSE)</f>
        <v>FALLS</v>
      </c>
      <c r="I679" t="str">
        <f>VLOOKUP($B679,'[1]LKUP PCNDES'!$C$17:$H$60,4,FALSE)</f>
        <v>NHS North East London ICB</v>
      </c>
      <c r="J679" t="str">
        <f>VLOOKUP($B679,'[1]LKUP PCNDES'!$C$17:$H$60,6,FALSE)</f>
        <v>NEL</v>
      </c>
    </row>
    <row r="680" spans="1:10" x14ac:dyDescent="0.35">
      <c r="A680" t="s">
        <v>648</v>
      </c>
      <c r="B680" t="s">
        <v>651</v>
      </c>
      <c r="C680" t="s">
        <v>1373</v>
      </c>
      <c r="D680" t="s">
        <v>564</v>
      </c>
      <c r="E680" s="2">
        <v>45351</v>
      </c>
      <c r="F680">
        <v>6014</v>
      </c>
      <c r="G680" t="str">
        <f>VLOOKUP($C680,'[1]LKUP PCNDES'!$F$2:$H$12,2,FALSE)</f>
        <v>Permanent care home residents aged 18 years or over who received a falls risk assessment</v>
      </c>
      <c r="H680" t="str">
        <f>VLOOKUP($C680,'[1]LKUP PCNDES'!$F$2:$H$12,3,FALSE)</f>
        <v>FALLS</v>
      </c>
      <c r="I680" t="str">
        <f>VLOOKUP($B680,'[1]LKUP PCNDES'!$C$17:$H$60,4,FALSE)</f>
        <v>NHS North East London ICB</v>
      </c>
      <c r="J680" t="str">
        <f>VLOOKUP($B680,'[1]LKUP PCNDES'!$C$17:$H$60,6,FALSE)</f>
        <v>NEL</v>
      </c>
    </row>
    <row r="681" spans="1:10" x14ac:dyDescent="0.35">
      <c r="A681" t="s">
        <v>648</v>
      </c>
      <c r="B681" t="s">
        <v>651</v>
      </c>
      <c r="C681" t="s">
        <v>1373</v>
      </c>
      <c r="D681" t="s">
        <v>564</v>
      </c>
      <c r="E681" s="2">
        <v>45382</v>
      </c>
      <c r="F681">
        <v>6036</v>
      </c>
      <c r="G681" t="str">
        <f>VLOOKUP($C681,'[1]LKUP PCNDES'!$F$2:$H$12,2,FALSE)</f>
        <v>Permanent care home residents aged 18 years or over who received a falls risk assessment</v>
      </c>
      <c r="H681" t="str">
        <f>VLOOKUP($C681,'[1]LKUP PCNDES'!$F$2:$H$12,3,FALSE)</f>
        <v>FALLS</v>
      </c>
      <c r="I681" t="str">
        <f>VLOOKUP($B681,'[1]LKUP PCNDES'!$C$17:$H$60,4,FALSE)</f>
        <v>NHS North East London ICB</v>
      </c>
      <c r="J681" t="str">
        <f>VLOOKUP($B681,'[1]LKUP PCNDES'!$C$17:$H$60,6,FALSE)</f>
        <v>NEL</v>
      </c>
    </row>
    <row r="682" spans="1:10" x14ac:dyDescent="0.35">
      <c r="A682" t="s">
        <v>648</v>
      </c>
      <c r="B682" t="s">
        <v>651</v>
      </c>
      <c r="C682" t="s">
        <v>1373</v>
      </c>
      <c r="D682" t="s">
        <v>563</v>
      </c>
      <c r="E682" s="2">
        <v>45046</v>
      </c>
      <c r="F682">
        <v>1</v>
      </c>
      <c r="G682" t="str">
        <f>VLOOKUP($C682,'[1]LKUP PCNDES'!$F$2:$H$12,2,FALSE)</f>
        <v>Permanent care home residents aged 18 years or over who received a falls risk assessment</v>
      </c>
      <c r="H682" t="str">
        <f>VLOOKUP($C682,'[1]LKUP PCNDES'!$F$2:$H$12,3,FALSE)</f>
        <v>FALLS</v>
      </c>
      <c r="I682" t="str">
        <f>VLOOKUP($B682,'[1]LKUP PCNDES'!$C$17:$H$60,4,FALSE)</f>
        <v>NHS North East London ICB</v>
      </c>
      <c r="J682" t="str">
        <f>VLOOKUP($B682,'[1]LKUP PCNDES'!$C$17:$H$60,6,FALSE)</f>
        <v>NEL</v>
      </c>
    </row>
    <row r="683" spans="1:10" x14ac:dyDescent="0.35">
      <c r="A683" t="s">
        <v>648</v>
      </c>
      <c r="B683" t="s">
        <v>651</v>
      </c>
      <c r="C683" t="s">
        <v>1373</v>
      </c>
      <c r="D683" t="s">
        <v>563</v>
      </c>
      <c r="E683" s="2">
        <v>45077</v>
      </c>
      <c r="F683">
        <v>11</v>
      </c>
      <c r="G683" t="str">
        <f>VLOOKUP($C683,'[1]LKUP PCNDES'!$F$2:$H$12,2,FALSE)</f>
        <v>Permanent care home residents aged 18 years or over who received a falls risk assessment</v>
      </c>
      <c r="H683" t="str">
        <f>VLOOKUP($C683,'[1]LKUP PCNDES'!$F$2:$H$12,3,FALSE)</f>
        <v>FALLS</v>
      </c>
      <c r="I683" t="str">
        <f>VLOOKUP($B683,'[1]LKUP PCNDES'!$C$17:$H$60,4,FALSE)</f>
        <v>NHS North East London ICB</v>
      </c>
      <c r="J683" t="str">
        <f>VLOOKUP($B683,'[1]LKUP PCNDES'!$C$17:$H$60,6,FALSE)</f>
        <v>NEL</v>
      </c>
    </row>
    <row r="684" spans="1:10" x14ac:dyDescent="0.35">
      <c r="A684" t="s">
        <v>648</v>
      </c>
      <c r="B684" t="s">
        <v>651</v>
      </c>
      <c r="C684" t="s">
        <v>1373</v>
      </c>
      <c r="D684" t="s">
        <v>563</v>
      </c>
      <c r="E684" s="2">
        <v>45107</v>
      </c>
      <c r="F684">
        <v>18</v>
      </c>
      <c r="G684" t="str">
        <f>VLOOKUP($C684,'[1]LKUP PCNDES'!$F$2:$H$12,2,FALSE)</f>
        <v>Permanent care home residents aged 18 years or over who received a falls risk assessment</v>
      </c>
      <c r="H684" t="str">
        <f>VLOOKUP($C684,'[1]LKUP PCNDES'!$F$2:$H$12,3,FALSE)</f>
        <v>FALLS</v>
      </c>
      <c r="I684" t="str">
        <f>VLOOKUP($B684,'[1]LKUP PCNDES'!$C$17:$H$60,4,FALSE)</f>
        <v>NHS North East London ICB</v>
      </c>
      <c r="J684" t="str">
        <f>VLOOKUP($B684,'[1]LKUP PCNDES'!$C$17:$H$60,6,FALSE)</f>
        <v>NEL</v>
      </c>
    </row>
    <row r="685" spans="1:10" x14ac:dyDescent="0.35">
      <c r="A685" t="s">
        <v>648</v>
      </c>
      <c r="B685" t="s">
        <v>651</v>
      </c>
      <c r="C685" t="s">
        <v>1373</v>
      </c>
      <c r="D685" t="s">
        <v>563</v>
      </c>
      <c r="E685" s="2">
        <v>45138</v>
      </c>
      <c r="F685">
        <v>29</v>
      </c>
      <c r="G685" t="str">
        <f>VLOOKUP($C685,'[1]LKUP PCNDES'!$F$2:$H$12,2,FALSE)</f>
        <v>Permanent care home residents aged 18 years or over who received a falls risk assessment</v>
      </c>
      <c r="H685" t="str">
        <f>VLOOKUP($C685,'[1]LKUP PCNDES'!$F$2:$H$12,3,FALSE)</f>
        <v>FALLS</v>
      </c>
      <c r="I685" t="str">
        <f>VLOOKUP($B685,'[1]LKUP PCNDES'!$C$17:$H$60,4,FALSE)</f>
        <v>NHS North East London ICB</v>
      </c>
      <c r="J685" t="str">
        <f>VLOOKUP($B685,'[1]LKUP PCNDES'!$C$17:$H$60,6,FALSE)</f>
        <v>NEL</v>
      </c>
    </row>
    <row r="686" spans="1:10" x14ac:dyDescent="0.35">
      <c r="A686" t="s">
        <v>648</v>
      </c>
      <c r="B686" t="s">
        <v>651</v>
      </c>
      <c r="C686" t="s">
        <v>1373</v>
      </c>
      <c r="D686" t="s">
        <v>563</v>
      </c>
      <c r="E686" s="2">
        <v>45169</v>
      </c>
      <c r="F686">
        <v>31</v>
      </c>
      <c r="G686" t="str">
        <f>VLOOKUP($C686,'[1]LKUP PCNDES'!$F$2:$H$12,2,FALSE)</f>
        <v>Permanent care home residents aged 18 years or over who received a falls risk assessment</v>
      </c>
      <c r="H686" t="str">
        <f>VLOOKUP($C686,'[1]LKUP PCNDES'!$F$2:$H$12,3,FALSE)</f>
        <v>FALLS</v>
      </c>
      <c r="I686" t="str">
        <f>VLOOKUP($B686,'[1]LKUP PCNDES'!$C$17:$H$60,4,FALSE)</f>
        <v>NHS North East London ICB</v>
      </c>
      <c r="J686" t="str">
        <f>VLOOKUP($B686,'[1]LKUP PCNDES'!$C$17:$H$60,6,FALSE)</f>
        <v>NEL</v>
      </c>
    </row>
    <row r="687" spans="1:10" x14ac:dyDescent="0.35">
      <c r="A687" t="s">
        <v>648</v>
      </c>
      <c r="B687" t="s">
        <v>651</v>
      </c>
      <c r="C687" t="s">
        <v>1373</v>
      </c>
      <c r="D687" t="s">
        <v>563</v>
      </c>
      <c r="E687" s="2">
        <v>45199</v>
      </c>
      <c r="F687">
        <v>37</v>
      </c>
      <c r="G687" t="str">
        <f>VLOOKUP($C687,'[1]LKUP PCNDES'!$F$2:$H$12,2,FALSE)</f>
        <v>Permanent care home residents aged 18 years or over who received a falls risk assessment</v>
      </c>
      <c r="H687" t="str">
        <f>VLOOKUP($C687,'[1]LKUP PCNDES'!$F$2:$H$12,3,FALSE)</f>
        <v>FALLS</v>
      </c>
      <c r="I687" t="str">
        <f>VLOOKUP($B687,'[1]LKUP PCNDES'!$C$17:$H$60,4,FALSE)</f>
        <v>NHS North East London ICB</v>
      </c>
      <c r="J687" t="str">
        <f>VLOOKUP($B687,'[1]LKUP PCNDES'!$C$17:$H$60,6,FALSE)</f>
        <v>NEL</v>
      </c>
    </row>
    <row r="688" spans="1:10" x14ac:dyDescent="0.35">
      <c r="A688" t="s">
        <v>648</v>
      </c>
      <c r="B688" t="s">
        <v>651</v>
      </c>
      <c r="C688" t="s">
        <v>1373</v>
      </c>
      <c r="D688" t="s">
        <v>563</v>
      </c>
      <c r="E688" s="2">
        <v>45230</v>
      </c>
      <c r="F688">
        <v>38</v>
      </c>
      <c r="G688" t="str">
        <f>VLOOKUP($C688,'[1]LKUP PCNDES'!$F$2:$H$12,2,FALSE)</f>
        <v>Permanent care home residents aged 18 years or over who received a falls risk assessment</v>
      </c>
      <c r="H688" t="str">
        <f>VLOOKUP($C688,'[1]LKUP PCNDES'!$F$2:$H$12,3,FALSE)</f>
        <v>FALLS</v>
      </c>
      <c r="I688" t="str">
        <f>VLOOKUP($B688,'[1]LKUP PCNDES'!$C$17:$H$60,4,FALSE)</f>
        <v>NHS North East London ICB</v>
      </c>
      <c r="J688" t="str">
        <f>VLOOKUP($B688,'[1]LKUP PCNDES'!$C$17:$H$60,6,FALSE)</f>
        <v>NEL</v>
      </c>
    </row>
    <row r="689" spans="1:10" x14ac:dyDescent="0.35">
      <c r="A689" t="s">
        <v>648</v>
      </c>
      <c r="B689" t="s">
        <v>651</v>
      </c>
      <c r="C689" t="s">
        <v>1373</v>
      </c>
      <c r="D689" t="s">
        <v>563</v>
      </c>
      <c r="E689" s="2">
        <v>45260</v>
      </c>
      <c r="F689">
        <v>59</v>
      </c>
      <c r="G689" t="str">
        <f>VLOOKUP($C689,'[1]LKUP PCNDES'!$F$2:$H$12,2,FALSE)</f>
        <v>Permanent care home residents aged 18 years or over who received a falls risk assessment</v>
      </c>
      <c r="H689" t="str">
        <f>VLOOKUP($C689,'[1]LKUP PCNDES'!$F$2:$H$12,3,FALSE)</f>
        <v>FALLS</v>
      </c>
      <c r="I689" t="str">
        <f>VLOOKUP($B689,'[1]LKUP PCNDES'!$C$17:$H$60,4,FALSE)</f>
        <v>NHS North East London ICB</v>
      </c>
      <c r="J689" t="str">
        <f>VLOOKUP($B689,'[1]LKUP PCNDES'!$C$17:$H$60,6,FALSE)</f>
        <v>NEL</v>
      </c>
    </row>
    <row r="690" spans="1:10" x14ac:dyDescent="0.35">
      <c r="A690" t="s">
        <v>648</v>
      </c>
      <c r="B690" t="s">
        <v>651</v>
      </c>
      <c r="C690" t="s">
        <v>1373</v>
      </c>
      <c r="D690" t="s">
        <v>563</v>
      </c>
      <c r="E690" s="2">
        <v>45291</v>
      </c>
      <c r="F690">
        <v>78</v>
      </c>
      <c r="G690" t="str">
        <f>VLOOKUP($C690,'[1]LKUP PCNDES'!$F$2:$H$12,2,FALSE)</f>
        <v>Permanent care home residents aged 18 years or over who received a falls risk assessment</v>
      </c>
      <c r="H690" t="str">
        <f>VLOOKUP($C690,'[1]LKUP PCNDES'!$F$2:$H$12,3,FALSE)</f>
        <v>FALLS</v>
      </c>
      <c r="I690" t="str">
        <f>VLOOKUP($B690,'[1]LKUP PCNDES'!$C$17:$H$60,4,FALSE)</f>
        <v>NHS North East London ICB</v>
      </c>
      <c r="J690" t="str">
        <f>VLOOKUP($B690,'[1]LKUP PCNDES'!$C$17:$H$60,6,FALSE)</f>
        <v>NEL</v>
      </c>
    </row>
    <row r="691" spans="1:10" x14ac:dyDescent="0.35">
      <c r="A691" t="s">
        <v>648</v>
      </c>
      <c r="B691" t="s">
        <v>651</v>
      </c>
      <c r="C691" t="s">
        <v>1373</v>
      </c>
      <c r="D691" t="s">
        <v>563</v>
      </c>
      <c r="E691" s="2">
        <v>45322</v>
      </c>
      <c r="F691">
        <v>110</v>
      </c>
      <c r="G691" t="str">
        <f>VLOOKUP($C691,'[1]LKUP PCNDES'!$F$2:$H$12,2,FALSE)</f>
        <v>Permanent care home residents aged 18 years or over who received a falls risk assessment</v>
      </c>
      <c r="H691" t="str">
        <f>VLOOKUP($C691,'[1]LKUP PCNDES'!$F$2:$H$12,3,FALSE)</f>
        <v>FALLS</v>
      </c>
      <c r="I691" t="str">
        <f>VLOOKUP($B691,'[1]LKUP PCNDES'!$C$17:$H$60,4,FALSE)</f>
        <v>NHS North East London ICB</v>
      </c>
      <c r="J691" t="str">
        <f>VLOOKUP($B691,'[1]LKUP PCNDES'!$C$17:$H$60,6,FALSE)</f>
        <v>NEL</v>
      </c>
    </row>
    <row r="692" spans="1:10" x14ac:dyDescent="0.35">
      <c r="A692" t="s">
        <v>648</v>
      </c>
      <c r="B692" t="s">
        <v>651</v>
      </c>
      <c r="C692" t="s">
        <v>1373</v>
      </c>
      <c r="D692" t="s">
        <v>563</v>
      </c>
      <c r="E692" s="2">
        <v>45351</v>
      </c>
      <c r="F692">
        <v>97</v>
      </c>
      <c r="G692" t="str">
        <f>VLOOKUP($C692,'[1]LKUP PCNDES'!$F$2:$H$12,2,FALSE)</f>
        <v>Permanent care home residents aged 18 years or over who received a falls risk assessment</v>
      </c>
      <c r="H692" t="str">
        <f>VLOOKUP($C692,'[1]LKUP PCNDES'!$F$2:$H$12,3,FALSE)</f>
        <v>FALLS</v>
      </c>
      <c r="I692" t="str">
        <f>VLOOKUP($B692,'[1]LKUP PCNDES'!$C$17:$H$60,4,FALSE)</f>
        <v>NHS North East London ICB</v>
      </c>
      <c r="J692" t="str">
        <f>VLOOKUP($B692,'[1]LKUP PCNDES'!$C$17:$H$60,6,FALSE)</f>
        <v>NEL</v>
      </c>
    </row>
    <row r="693" spans="1:10" x14ac:dyDescent="0.35">
      <c r="A693" t="s">
        <v>648</v>
      </c>
      <c r="B693" t="s">
        <v>651</v>
      </c>
      <c r="C693" t="s">
        <v>1373</v>
      </c>
      <c r="D693" t="s">
        <v>563</v>
      </c>
      <c r="E693" s="2">
        <v>45382</v>
      </c>
      <c r="F693">
        <v>97</v>
      </c>
      <c r="G693" t="str">
        <f>VLOOKUP($C693,'[1]LKUP PCNDES'!$F$2:$H$12,2,FALSE)</f>
        <v>Permanent care home residents aged 18 years or over who received a falls risk assessment</v>
      </c>
      <c r="H693" t="str">
        <f>VLOOKUP($C693,'[1]LKUP PCNDES'!$F$2:$H$12,3,FALSE)</f>
        <v>FALLS</v>
      </c>
      <c r="I693" t="str">
        <f>VLOOKUP($B693,'[1]LKUP PCNDES'!$C$17:$H$60,4,FALSE)</f>
        <v>NHS North East London ICB</v>
      </c>
      <c r="J693" t="str">
        <f>VLOOKUP($B693,'[1]LKUP PCNDES'!$C$17:$H$60,6,FALSE)</f>
        <v>NEL</v>
      </c>
    </row>
    <row r="694" spans="1:10" x14ac:dyDescent="0.35">
      <c r="A694" t="s">
        <v>648</v>
      </c>
      <c r="B694" t="s">
        <v>651</v>
      </c>
      <c r="C694" t="s">
        <v>1376</v>
      </c>
      <c r="D694" t="s">
        <v>700</v>
      </c>
      <c r="E694" s="2">
        <v>45046</v>
      </c>
      <c r="F694">
        <v>1</v>
      </c>
      <c r="G694" t="str">
        <f>VLOOKUP($C694,'[1]LKUP PCNDES'!$F$2:$H$12,2,FALSE)</f>
        <v>Permanent care home residents aged 18 years or over who received a psychosocial assessment</v>
      </c>
      <c r="H694" t="str">
        <f>VLOOKUP($C694,'[1]LKUP PCNDES'!$F$2:$H$12,3,FALSE)</f>
        <v>PSY_ASSESS</v>
      </c>
      <c r="I694" t="str">
        <f>VLOOKUP($B694,'[1]LKUP PCNDES'!$C$17:$H$60,4,FALSE)</f>
        <v>NHS North East London ICB</v>
      </c>
      <c r="J694" t="str">
        <f>VLOOKUP($B694,'[1]LKUP PCNDES'!$C$17:$H$60,6,FALSE)</f>
        <v>NEL</v>
      </c>
    </row>
    <row r="695" spans="1:10" x14ac:dyDescent="0.35">
      <c r="A695" t="s">
        <v>648</v>
      </c>
      <c r="B695" t="s">
        <v>651</v>
      </c>
      <c r="C695" t="s">
        <v>1376</v>
      </c>
      <c r="D695" t="s">
        <v>700</v>
      </c>
      <c r="E695" s="2">
        <v>45077</v>
      </c>
      <c r="F695">
        <v>0</v>
      </c>
      <c r="G695" t="str">
        <f>VLOOKUP($C695,'[1]LKUP PCNDES'!$F$2:$H$12,2,FALSE)</f>
        <v>Permanent care home residents aged 18 years or over who received a psychosocial assessment</v>
      </c>
      <c r="H695" t="str">
        <f>VLOOKUP($C695,'[1]LKUP PCNDES'!$F$2:$H$12,3,FALSE)</f>
        <v>PSY_ASSESS</v>
      </c>
      <c r="I695" t="str">
        <f>VLOOKUP($B695,'[1]LKUP PCNDES'!$C$17:$H$60,4,FALSE)</f>
        <v>NHS North East London ICB</v>
      </c>
      <c r="J695" t="str">
        <f>VLOOKUP($B695,'[1]LKUP PCNDES'!$C$17:$H$60,6,FALSE)</f>
        <v>NEL</v>
      </c>
    </row>
    <row r="696" spans="1:10" x14ac:dyDescent="0.35">
      <c r="A696" t="s">
        <v>648</v>
      </c>
      <c r="B696" t="s">
        <v>651</v>
      </c>
      <c r="C696" t="s">
        <v>1376</v>
      </c>
      <c r="D696" t="s">
        <v>700</v>
      </c>
      <c r="E696" s="2">
        <v>45107</v>
      </c>
      <c r="F696">
        <v>0</v>
      </c>
      <c r="G696" t="str">
        <f>VLOOKUP($C696,'[1]LKUP PCNDES'!$F$2:$H$12,2,FALSE)</f>
        <v>Permanent care home residents aged 18 years or over who received a psychosocial assessment</v>
      </c>
      <c r="H696" t="str">
        <f>VLOOKUP($C696,'[1]LKUP PCNDES'!$F$2:$H$12,3,FALSE)</f>
        <v>PSY_ASSESS</v>
      </c>
      <c r="I696" t="str">
        <f>VLOOKUP($B696,'[1]LKUP PCNDES'!$C$17:$H$60,4,FALSE)</f>
        <v>NHS North East London ICB</v>
      </c>
      <c r="J696" t="str">
        <f>VLOOKUP($B696,'[1]LKUP PCNDES'!$C$17:$H$60,6,FALSE)</f>
        <v>NEL</v>
      </c>
    </row>
    <row r="697" spans="1:10" x14ac:dyDescent="0.35">
      <c r="A697" t="s">
        <v>648</v>
      </c>
      <c r="B697" t="s">
        <v>651</v>
      </c>
      <c r="C697" t="s">
        <v>1376</v>
      </c>
      <c r="D697" t="s">
        <v>700</v>
      </c>
      <c r="E697" s="2">
        <v>45138</v>
      </c>
      <c r="F697">
        <v>0</v>
      </c>
      <c r="G697" t="str">
        <f>VLOOKUP($C697,'[1]LKUP PCNDES'!$F$2:$H$12,2,FALSE)</f>
        <v>Permanent care home residents aged 18 years or over who received a psychosocial assessment</v>
      </c>
      <c r="H697" t="str">
        <f>VLOOKUP($C697,'[1]LKUP PCNDES'!$F$2:$H$12,3,FALSE)</f>
        <v>PSY_ASSESS</v>
      </c>
      <c r="I697" t="str">
        <f>VLOOKUP($B697,'[1]LKUP PCNDES'!$C$17:$H$60,4,FALSE)</f>
        <v>NHS North East London ICB</v>
      </c>
      <c r="J697" t="str">
        <f>VLOOKUP($B697,'[1]LKUP PCNDES'!$C$17:$H$60,6,FALSE)</f>
        <v>NEL</v>
      </c>
    </row>
    <row r="698" spans="1:10" x14ac:dyDescent="0.35">
      <c r="A698" t="s">
        <v>648</v>
      </c>
      <c r="B698" t="s">
        <v>651</v>
      </c>
      <c r="C698" t="s">
        <v>1376</v>
      </c>
      <c r="D698" t="s">
        <v>700</v>
      </c>
      <c r="E698" s="2">
        <v>45169</v>
      </c>
      <c r="F698">
        <v>0</v>
      </c>
      <c r="G698" t="str">
        <f>VLOOKUP($C698,'[1]LKUP PCNDES'!$F$2:$H$12,2,FALSE)</f>
        <v>Permanent care home residents aged 18 years or over who received a psychosocial assessment</v>
      </c>
      <c r="H698" t="str">
        <f>VLOOKUP($C698,'[1]LKUP PCNDES'!$F$2:$H$12,3,FALSE)</f>
        <v>PSY_ASSESS</v>
      </c>
      <c r="I698" t="str">
        <f>VLOOKUP($B698,'[1]LKUP PCNDES'!$C$17:$H$60,4,FALSE)</f>
        <v>NHS North East London ICB</v>
      </c>
      <c r="J698" t="str">
        <f>VLOOKUP($B698,'[1]LKUP PCNDES'!$C$17:$H$60,6,FALSE)</f>
        <v>NEL</v>
      </c>
    </row>
    <row r="699" spans="1:10" x14ac:dyDescent="0.35">
      <c r="A699" t="s">
        <v>648</v>
      </c>
      <c r="B699" t="s">
        <v>651</v>
      </c>
      <c r="C699" t="s">
        <v>1376</v>
      </c>
      <c r="D699" t="s">
        <v>700</v>
      </c>
      <c r="E699" s="2">
        <v>45199</v>
      </c>
      <c r="F699">
        <v>0</v>
      </c>
      <c r="G699" t="str">
        <f>VLOOKUP($C699,'[1]LKUP PCNDES'!$F$2:$H$12,2,FALSE)</f>
        <v>Permanent care home residents aged 18 years or over who received a psychosocial assessment</v>
      </c>
      <c r="H699" t="str">
        <f>VLOOKUP($C699,'[1]LKUP PCNDES'!$F$2:$H$12,3,FALSE)</f>
        <v>PSY_ASSESS</v>
      </c>
      <c r="I699" t="str">
        <f>VLOOKUP($B699,'[1]LKUP PCNDES'!$C$17:$H$60,4,FALSE)</f>
        <v>NHS North East London ICB</v>
      </c>
      <c r="J699" t="str">
        <f>VLOOKUP($B699,'[1]LKUP PCNDES'!$C$17:$H$60,6,FALSE)</f>
        <v>NEL</v>
      </c>
    </row>
    <row r="700" spans="1:10" x14ac:dyDescent="0.35">
      <c r="A700" t="s">
        <v>648</v>
      </c>
      <c r="B700" t="s">
        <v>651</v>
      </c>
      <c r="C700" t="s">
        <v>1376</v>
      </c>
      <c r="D700" t="s">
        <v>700</v>
      </c>
      <c r="E700" s="2">
        <v>45230</v>
      </c>
      <c r="F700">
        <v>0</v>
      </c>
      <c r="G700" t="str">
        <f>VLOOKUP($C700,'[1]LKUP PCNDES'!$F$2:$H$12,2,FALSE)</f>
        <v>Permanent care home residents aged 18 years or over who received a psychosocial assessment</v>
      </c>
      <c r="H700" t="str">
        <f>VLOOKUP($C700,'[1]LKUP PCNDES'!$F$2:$H$12,3,FALSE)</f>
        <v>PSY_ASSESS</v>
      </c>
      <c r="I700" t="str">
        <f>VLOOKUP($B700,'[1]LKUP PCNDES'!$C$17:$H$60,4,FALSE)</f>
        <v>NHS North East London ICB</v>
      </c>
      <c r="J700" t="str">
        <f>VLOOKUP($B700,'[1]LKUP PCNDES'!$C$17:$H$60,6,FALSE)</f>
        <v>NEL</v>
      </c>
    </row>
    <row r="701" spans="1:10" x14ac:dyDescent="0.35">
      <c r="A701" t="s">
        <v>648</v>
      </c>
      <c r="B701" t="s">
        <v>651</v>
      </c>
      <c r="C701" t="s">
        <v>1376</v>
      </c>
      <c r="D701" t="s">
        <v>700</v>
      </c>
      <c r="E701" s="2">
        <v>45260</v>
      </c>
      <c r="F701">
        <v>0</v>
      </c>
      <c r="G701" t="str">
        <f>VLOOKUP($C701,'[1]LKUP PCNDES'!$F$2:$H$12,2,FALSE)</f>
        <v>Permanent care home residents aged 18 years or over who received a psychosocial assessment</v>
      </c>
      <c r="H701" t="str">
        <f>VLOOKUP($C701,'[1]LKUP PCNDES'!$F$2:$H$12,3,FALSE)</f>
        <v>PSY_ASSESS</v>
      </c>
      <c r="I701" t="str">
        <f>VLOOKUP($B701,'[1]LKUP PCNDES'!$C$17:$H$60,4,FALSE)</f>
        <v>NHS North East London ICB</v>
      </c>
      <c r="J701" t="str">
        <f>VLOOKUP($B701,'[1]LKUP PCNDES'!$C$17:$H$60,6,FALSE)</f>
        <v>NEL</v>
      </c>
    </row>
    <row r="702" spans="1:10" x14ac:dyDescent="0.35">
      <c r="A702" t="s">
        <v>648</v>
      </c>
      <c r="B702" t="s">
        <v>651</v>
      </c>
      <c r="C702" t="s">
        <v>1376</v>
      </c>
      <c r="D702" t="s">
        <v>700</v>
      </c>
      <c r="E702" s="2">
        <v>45291</v>
      </c>
      <c r="F702">
        <v>0</v>
      </c>
      <c r="G702" t="str">
        <f>VLOOKUP($C702,'[1]LKUP PCNDES'!$F$2:$H$12,2,FALSE)</f>
        <v>Permanent care home residents aged 18 years or over who received a psychosocial assessment</v>
      </c>
      <c r="H702" t="str">
        <f>VLOOKUP($C702,'[1]LKUP PCNDES'!$F$2:$H$12,3,FALSE)</f>
        <v>PSY_ASSESS</v>
      </c>
      <c r="I702" t="str">
        <f>VLOOKUP($B702,'[1]LKUP PCNDES'!$C$17:$H$60,4,FALSE)</f>
        <v>NHS North East London ICB</v>
      </c>
      <c r="J702" t="str">
        <f>VLOOKUP($B702,'[1]LKUP PCNDES'!$C$17:$H$60,6,FALSE)</f>
        <v>NEL</v>
      </c>
    </row>
    <row r="703" spans="1:10" x14ac:dyDescent="0.35">
      <c r="A703" t="s">
        <v>648</v>
      </c>
      <c r="B703" t="s">
        <v>651</v>
      </c>
      <c r="C703" t="s">
        <v>1376</v>
      </c>
      <c r="D703" t="s">
        <v>700</v>
      </c>
      <c r="E703" s="2">
        <v>45322</v>
      </c>
      <c r="F703">
        <v>0</v>
      </c>
      <c r="G703" t="str">
        <f>VLOOKUP($C703,'[1]LKUP PCNDES'!$F$2:$H$12,2,FALSE)</f>
        <v>Permanent care home residents aged 18 years or over who received a psychosocial assessment</v>
      </c>
      <c r="H703" t="str">
        <f>VLOOKUP($C703,'[1]LKUP PCNDES'!$F$2:$H$12,3,FALSE)</f>
        <v>PSY_ASSESS</v>
      </c>
      <c r="I703" t="str">
        <f>VLOOKUP($B703,'[1]LKUP PCNDES'!$C$17:$H$60,4,FALSE)</f>
        <v>NHS North East London ICB</v>
      </c>
      <c r="J703" t="str">
        <f>VLOOKUP($B703,'[1]LKUP PCNDES'!$C$17:$H$60,6,FALSE)</f>
        <v>NEL</v>
      </c>
    </row>
    <row r="704" spans="1:10" x14ac:dyDescent="0.35">
      <c r="A704" t="s">
        <v>648</v>
      </c>
      <c r="B704" t="s">
        <v>651</v>
      </c>
      <c r="C704" t="s">
        <v>1376</v>
      </c>
      <c r="D704" t="s">
        <v>700</v>
      </c>
      <c r="E704" s="2">
        <v>45351</v>
      </c>
      <c r="F704">
        <v>0</v>
      </c>
      <c r="G704" t="str">
        <f>VLOOKUP($C704,'[1]LKUP PCNDES'!$F$2:$H$12,2,FALSE)</f>
        <v>Permanent care home residents aged 18 years or over who received a psychosocial assessment</v>
      </c>
      <c r="H704" t="str">
        <f>VLOOKUP($C704,'[1]LKUP PCNDES'!$F$2:$H$12,3,FALSE)</f>
        <v>PSY_ASSESS</v>
      </c>
      <c r="I704" t="str">
        <f>VLOOKUP($B704,'[1]LKUP PCNDES'!$C$17:$H$60,4,FALSE)</f>
        <v>NHS North East London ICB</v>
      </c>
      <c r="J704" t="str">
        <f>VLOOKUP($B704,'[1]LKUP PCNDES'!$C$17:$H$60,6,FALSE)</f>
        <v>NEL</v>
      </c>
    </row>
    <row r="705" spans="1:10" x14ac:dyDescent="0.35">
      <c r="A705" t="s">
        <v>648</v>
      </c>
      <c r="B705" t="s">
        <v>651</v>
      </c>
      <c r="C705" t="s">
        <v>1376</v>
      </c>
      <c r="D705" t="s">
        <v>700</v>
      </c>
      <c r="E705" s="2">
        <v>45382</v>
      </c>
      <c r="F705">
        <v>0</v>
      </c>
      <c r="G705" t="str">
        <f>VLOOKUP($C705,'[1]LKUP PCNDES'!$F$2:$H$12,2,FALSE)</f>
        <v>Permanent care home residents aged 18 years or over who received a psychosocial assessment</v>
      </c>
      <c r="H705" t="str">
        <f>VLOOKUP($C705,'[1]LKUP PCNDES'!$F$2:$H$12,3,FALSE)</f>
        <v>PSY_ASSESS</v>
      </c>
      <c r="I705" t="str">
        <f>VLOOKUP($B705,'[1]LKUP PCNDES'!$C$17:$H$60,4,FALSE)</f>
        <v>NHS North East London ICB</v>
      </c>
      <c r="J705" t="str">
        <f>VLOOKUP($B705,'[1]LKUP PCNDES'!$C$17:$H$60,6,FALSE)</f>
        <v>NEL</v>
      </c>
    </row>
    <row r="706" spans="1:10" x14ac:dyDescent="0.35">
      <c r="A706" t="s">
        <v>648</v>
      </c>
      <c r="B706" t="s">
        <v>651</v>
      </c>
      <c r="C706" t="s">
        <v>1376</v>
      </c>
      <c r="D706" t="s">
        <v>564</v>
      </c>
      <c r="E706" s="2">
        <v>45046</v>
      </c>
      <c r="F706">
        <v>5111</v>
      </c>
      <c r="G706" t="str">
        <f>VLOOKUP($C706,'[1]LKUP PCNDES'!$F$2:$H$12,2,FALSE)</f>
        <v>Permanent care home residents aged 18 years or over who received a psychosocial assessment</v>
      </c>
      <c r="H706" t="str">
        <f>VLOOKUP($C706,'[1]LKUP PCNDES'!$F$2:$H$12,3,FALSE)</f>
        <v>PSY_ASSESS</v>
      </c>
      <c r="I706" t="str">
        <f>VLOOKUP($B706,'[1]LKUP PCNDES'!$C$17:$H$60,4,FALSE)</f>
        <v>NHS North East London ICB</v>
      </c>
      <c r="J706" t="str">
        <f>VLOOKUP($B706,'[1]LKUP PCNDES'!$C$17:$H$60,6,FALSE)</f>
        <v>NEL</v>
      </c>
    </row>
    <row r="707" spans="1:10" x14ac:dyDescent="0.35">
      <c r="A707" t="s">
        <v>648</v>
      </c>
      <c r="B707" t="s">
        <v>651</v>
      </c>
      <c r="C707" t="s">
        <v>1376</v>
      </c>
      <c r="D707" t="s">
        <v>564</v>
      </c>
      <c r="E707" s="2">
        <v>45077</v>
      </c>
      <c r="F707">
        <v>4780</v>
      </c>
      <c r="G707" t="str">
        <f>VLOOKUP($C707,'[1]LKUP PCNDES'!$F$2:$H$12,2,FALSE)</f>
        <v>Permanent care home residents aged 18 years or over who received a psychosocial assessment</v>
      </c>
      <c r="H707" t="str">
        <f>VLOOKUP($C707,'[1]LKUP PCNDES'!$F$2:$H$12,3,FALSE)</f>
        <v>PSY_ASSESS</v>
      </c>
      <c r="I707" t="str">
        <f>VLOOKUP($B707,'[1]LKUP PCNDES'!$C$17:$H$60,4,FALSE)</f>
        <v>NHS North East London ICB</v>
      </c>
      <c r="J707" t="str">
        <f>VLOOKUP($B707,'[1]LKUP PCNDES'!$C$17:$H$60,6,FALSE)</f>
        <v>NEL</v>
      </c>
    </row>
    <row r="708" spans="1:10" x14ac:dyDescent="0.35">
      <c r="A708" t="s">
        <v>648</v>
      </c>
      <c r="B708" t="s">
        <v>651</v>
      </c>
      <c r="C708" t="s">
        <v>1376</v>
      </c>
      <c r="D708" t="s">
        <v>564</v>
      </c>
      <c r="E708" s="2">
        <v>45107</v>
      </c>
      <c r="F708">
        <v>5275</v>
      </c>
      <c r="G708" t="str">
        <f>VLOOKUP($C708,'[1]LKUP PCNDES'!$F$2:$H$12,2,FALSE)</f>
        <v>Permanent care home residents aged 18 years or over who received a psychosocial assessment</v>
      </c>
      <c r="H708" t="str">
        <f>VLOOKUP($C708,'[1]LKUP PCNDES'!$F$2:$H$12,3,FALSE)</f>
        <v>PSY_ASSESS</v>
      </c>
      <c r="I708" t="str">
        <f>VLOOKUP($B708,'[1]LKUP PCNDES'!$C$17:$H$60,4,FALSE)</f>
        <v>NHS North East London ICB</v>
      </c>
      <c r="J708" t="str">
        <f>VLOOKUP($B708,'[1]LKUP PCNDES'!$C$17:$H$60,6,FALSE)</f>
        <v>NEL</v>
      </c>
    </row>
    <row r="709" spans="1:10" x14ac:dyDescent="0.35">
      <c r="A709" t="s">
        <v>648</v>
      </c>
      <c r="B709" t="s">
        <v>651</v>
      </c>
      <c r="C709" t="s">
        <v>1376</v>
      </c>
      <c r="D709" t="s">
        <v>564</v>
      </c>
      <c r="E709" s="2">
        <v>45138</v>
      </c>
      <c r="F709">
        <v>5289</v>
      </c>
      <c r="G709" t="str">
        <f>VLOOKUP($C709,'[1]LKUP PCNDES'!$F$2:$H$12,2,FALSE)</f>
        <v>Permanent care home residents aged 18 years or over who received a psychosocial assessment</v>
      </c>
      <c r="H709" t="str">
        <f>VLOOKUP($C709,'[1]LKUP PCNDES'!$F$2:$H$12,3,FALSE)</f>
        <v>PSY_ASSESS</v>
      </c>
      <c r="I709" t="str">
        <f>VLOOKUP($B709,'[1]LKUP PCNDES'!$C$17:$H$60,4,FALSE)</f>
        <v>NHS North East London ICB</v>
      </c>
      <c r="J709" t="str">
        <f>VLOOKUP($B709,'[1]LKUP PCNDES'!$C$17:$H$60,6,FALSE)</f>
        <v>NEL</v>
      </c>
    </row>
    <row r="710" spans="1:10" x14ac:dyDescent="0.35">
      <c r="A710" t="s">
        <v>648</v>
      </c>
      <c r="B710" t="s">
        <v>651</v>
      </c>
      <c r="C710" t="s">
        <v>1376</v>
      </c>
      <c r="D710" t="s">
        <v>564</v>
      </c>
      <c r="E710" s="2">
        <v>45169</v>
      </c>
      <c r="F710">
        <v>5025</v>
      </c>
      <c r="G710" t="str">
        <f>VLOOKUP($C710,'[1]LKUP PCNDES'!$F$2:$H$12,2,FALSE)</f>
        <v>Permanent care home residents aged 18 years or over who received a psychosocial assessment</v>
      </c>
      <c r="H710" t="str">
        <f>VLOOKUP($C710,'[1]LKUP PCNDES'!$F$2:$H$12,3,FALSE)</f>
        <v>PSY_ASSESS</v>
      </c>
      <c r="I710" t="str">
        <f>VLOOKUP($B710,'[1]LKUP PCNDES'!$C$17:$H$60,4,FALSE)</f>
        <v>NHS North East London ICB</v>
      </c>
      <c r="J710" t="str">
        <f>VLOOKUP($B710,'[1]LKUP PCNDES'!$C$17:$H$60,6,FALSE)</f>
        <v>NEL</v>
      </c>
    </row>
    <row r="711" spans="1:10" x14ac:dyDescent="0.35">
      <c r="A711" t="s">
        <v>648</v>
      </c>
      <c r="B711" t="s">
        <v>651</v>
      </c>
      <c r="C711" t="s">
        <v>1376</v>
      </c>
      <c r="D711" t="s">
        <v>564</v>
      </c>
      <c r="E711" s="2">
        <v>45199</v>
      </c>
      <c r="F711">
        <v>5548</v>
      </c>
      <c r="G711" t="str">
        <f>VLOOKUP($C711,'[1]LKUP PCNDES'!$F$2:$H$12,2,FALSE)</f>
        <v>Permanent care home residents aged 18 years or over who received a psychosocial assessment</v>
      </c>
      <c r="H711" t="str">
        <f>VLOOKUP($C711,'[1]LKUP PCNDES'!$F$2:$H$12,3,FALSE)</f>
        <v>PSY_ASSESS</v>
      </c>
      <c r="I711" t="str">
        <f>VLOOKUP($B711,'[1]LKUP PCNDES'!$C$17:$H$60,4,FALSE)</f>
        <v>NHS North East London ICB</v>
      </c>
      <c r="J711" t="str">
        <f>VLOOKUP($B711,'[1]LKUP PCNDES'!$C$17:$H$60,6,FALSE)</f>
        <v>NEL</v>
      </c>
    </row>
    <row r="712" spans="1:10" x14ac:dyDescent="0.35">
      <c r="A712" t="s">
        <v>648</v>
      </c>
      <c r="B712" t="s">
        <v>651</v>
      </c>
      <c r="C712" t="s">
        <v>1376</v>
      </c>
      <c r="D712" t="s">
        <v>564</v>
      </c>
      <c r="E712" s="2">
        <v>45230</v>
      </c>
      <c r="F712">
        <v>5465</v>
      </c>
      <c r="G712" t="str">
        <f>VLOOKUP($C712,'[1]LKUP PCNDES'!$F$2:$H$12,2,FALSE)</f>
        <v>Permanent care home residents aged 18 years or over who received a psychosocial assessment</v>
      </c>
      <c r="H712" t="str">
        <f>VLOOKUP($C712,'[1]LKUP PCNDES'!$F$2:$H$12,3,FALSE)</f>
        <v>PSY_ASSESS</v>
      </c>
      <c r="I712" t="str">
        <f>VLOOKUP($B712,'[1]LKUP PCNDES'!$C$17:$H$60,4,FALSE)</f>
        <v>NHS North East London ICB</v>
      </c>
      <c r="J712" t="str">
        <f>VLOOKUP($B712,'[1]LKUP PCNDES'!$C$17:$H$60,6,FALSE)</f>
        <v>NEL</v>
      </c>
    </row>
    <row r="713" spans="1:10" x14ac:dyDescent="0.35">
      <c r="A713" t="s">
        <v>648</v>
      </c>
      <c r="B713" t="s">
        <v>651</v>
      </c>
      <c r="C713" t="s">
        <v>1376</v>
      </c>
      <c r="D713" t="s">
        <v>564</v>
      </c>
      <c r="E713" s="2">
        <v>45260</v>
      </c>
      <c r="F713">
        <v>5573</v>
      </c>
      <c r="G713" t="str">
        <f>VLOOKUP($C713,'[1]LKUP PCNDES'!$F$2:$H$12,2,FALSE)</f>
        <v>Permanent care home residents aged 18 years or over who received a psychosocial assessment</v>
      </c>
      <c r="H713" t="str">
        <f>VLOOKUP($C713,'[1]LKUP PCNDES'!$F$2:$H$12,3,FALSE)</f>
        <v>PSY_ASSESS</v>
      </c>
      <c r="I713" t="str">
        <f>VLOOKUP($B713,'[1]LKUP PCNDES'!$C$17:$H$60,4,FALSE)</f>
        <v>NHS North East London ICB</v>
      </c>
      <c r="J713" t="str">
        <f>VLOOKUP($B713,'[1]LKUP PCNDES'!$C$17:$H$60,6,FALSE)</f>
        <v>NEL</v>
      </c>
    </row>
    <row r="714" spans="1:10" x14ac:dyDescent="0.35">
      <c r="A714" t="s">
        <v>648</v>
      </c>
      <c r="B714" t="s">
        <v>651</v>
      </c>
      <c r="C714" t="s">
        <v>1376</v>
      </c>
      <c r="D714" t="s">
        <v>564</v>
      </c>
      <c r="E714" s="2">
        <v>45291</v>
      </c>
      <c r="F714">
        <v>5722</v>
      </c>
      <c r="G714" t="str">
        <f>VLOOKUP($C714,'[1]LKUP PCNDES'!$F$2:$H$12,2,FALSE)</f>
        <v>Permanent care home residents aged 18 years or over who received a psychosocial assessment</v>
      </c>
      <c r="H714" t="str">
        <f>VLOOKUP($C714,'[1]LKUP PCNDES'!$F$2:$H$12,3,FALSE)</f>
        <v>PSY_ASSESS</v>
      </c>
      <c r="I714" t="str">
        <f>VLOOKUP($B714,'[1]LKUP PCNDES'!$C$17:$H$60,4,FALSE)</f>
        <v>NHS North East London ICB</v>
      </c>
      <c r="J714" t="str">
        <f>VLOOKUP($B714,'[1]LKUP PCNDES'!$C$17:$H$60,6,FALSE)</f>
        <v>NEL</v>
      </c>
    </row>
    <row r="715" spans="1:10" x14ac:dyDescent="0.35">
      <c r="A715" t="s">
        <v>648</v>
      </c>
      <c r="B715" t="s">
        <v>651</v>
      </c>
      <c r="C715" t="s">
        <v>1376</v>
      </c>
      <c r="D715" t="s">
        <v>564</v>
      </c>
      <c r="E715" s="2">
        <v>45322</v>
      </c>
      <c r="F715">
        <v>5810</v>
      </c>
      <c r="G715" t="str">
        <f>VLOOKUP($C715,'[1]LKUP PCNDES'!$F$2:$H$12,2,FALSE)</f>
        <v>Permanent care home residents aged 18 years or over who received a psychosocial assessment</v>
      </c>
      <c r="H715" t="str">
        <f>VLOOKUP($C715,'[1]LKUP PCNDES'!$F$2:$H$12,3,FALSE)</f>
        <v>PSY_ASSESS</v>
      </c>
      <c r="I715" t="str">
        <f>VLOOKUP($B715,'[1]LKUP PCNDES'!$C$17:$H$60,4,FALSE)</f>
        <v>NHS North East London ICB</v>
      </c>
      <c r="J715" t="str">
        <f>VLOOKUP($B715,'[1]LKUP PCNDES'!$C$17:$H$60,6,FALSE)</f>
        <v>NEL</v>
      </c>
    </row>
    <row r="716" spans="1:10" x14ac:dyDescent="0.35">
      <c r="A716" t="s">
        <v>648</v>
      </c>
      <c r="B716" t="s">
        <v>651</v>
      </c>
      <c r="C716" t="s">
        <v>1376</v>
      </c>
      <c r="D716" t="s">
        <v>564</v>
      </c>
      <c r="E716" s="2">
        <v>45351</v>
      </c>
      <c r="F716">
        <v>6015</v>
      </c>
      <c r="G716" t="str">
        <f>VLOOKUP($C716,'[1]LKUP PCNDES'!$F$2:$H$12,2,FALSE)</f>
        <v>Permanent care home residents aged 18 years or over who received a psychosocial assessment</v>
      </c>
      <c r="H716" t="str">
        <f>VLOOKUP($C716,'[1]LKUP PCNDES'!$F$2:$H$12,3,FALSE)</f>
        <v>PSY_ASSESS</v>
      </c>
      <c r="I716" t="str">
        <f>VLOOKUP($B716,'[1]LKUP PCNDES'!$C$17:$H$60,4,FALSE)</f>
        <v>NHS North East London ICB</v>
      </c>
      <c r="J716" t="str">
        <f>VLOOKUP($B716,'[1]LKUP PCNDES'!$C$17:$H$60,6,FALSE)</f>
        <v>NEL</v>
      </c>
    </row>
    <row r="717" spans="1:10" x14ac:dyDescent="0.35">
      <c r="A717" t="s">
        <v>648</v>
      </c>
      <c r="B717" t="s">
        <v>651</v>
      </c>
      <c r="C717" t="s">
        <v>1376</v>
      </c>
      <c r="D717" t="s">
        <v>564</v>
      </c>
      <c r="E717" s="2">
        <v>45382</v>
      </c>
      <c r="F717">
        <v>6037</v>
      </c>
      <c r="G717" t="str">
        <f>VLOOKUP($C717,'[1]LKUP PCNDES'!$F$2:$H$12,2,FALSE)</f>
        <v>Permanent care home residents aged 18 years or over who received a psychosocial assessment</v>
      </c>
      <c r="H717" t="str">
        <f>VLOOKUP($C717,'[1]LKUP PCNDES'!$F$2:$H$12,3,FALSE)</f>
        <v>PSY_ASSESS</v>
      </c>
      <c r="I717" t="str">
        <f>VLOOKUP($B717,'[1]LKUP PCNDES'!$C$17:$H$60,4,FALSE)</f>
        <v>NHS North East London ICB</v>
      </c>
      <c r="J717" t="str">
        <f>VLOOKUP($B717,'[1]LKUP PCNDES'!$C$17:$H$60,6,FALSE)</f>
        <v>NEL</v>
      </c>
    </row>
    <row r="718" spans="1:10" x14ac:dyDescent="0.35">
      <c r="A718" t="s">
        <v>648</v>
      </c>
      <c r="B718" t="s">
        <v>651</v>
      </c>
      <c r="C718" t="s">
        <v>1376</v>
      </c>
      <c r="D718" t="s">
        <v>563</v>
      </c>
      <c r="E718" s="2">
        <v>45046</v>
      </c>
      <c r="F718">
        <v>83</v>
      </c>
      <c r="G718" t="str">
        <f>VLOOKUP($C718,'[1]LKUP PCNDES'!$F$2:$H$12,2,FALSE)</f>
        <v>Permanent care home residents aged 18 years or over who received a psychosocial assessment</v>
      </c>
      <c r="H718" t="str">
        <f>VLOOKUP($C718,'[1]LKUP PCNDES'!$F$2:$H$12,3,FALSE)</f>
        <v>PSY_ASSESS</v>
      </c>
      <c r="I718" t="str">
        <f>VLOOKUP($B718,'[1]LKUP PCNDES'!$C$17:$H$60,4,FALSE)</f>
        <v>NHS North East London ICB</v>
      </c>
      <c r="J718" t="str">
        <f>VLOOKUP($B718,'[1]LKUP PCNDES'!$C$17:$H$60,6,FALSE)</f>
        <v>NEL</v>
      </c>
    </row>
    <row r="719" spans="1:10" x14ac:dyDescent="0.35">
      <c r="A719" t="s">
        <v>648</v>
      </c>
      <c r="B719" t="s">
        <v>651</v>
      </c>
      <c r="C719" t="s">
        <v>1376</v>
      </c>
      <c r="D719" t="s">
        <v>563</v>
      </c>
      <c r="E719" s="2">
        <v>45077</v>
      </c>
      <c r="F719">
        <v>172</v>
      </c>
      <c r="G719" t="str">
        <f>VLOOKUP($C719,'[1]LKUP PCNDES'!$F$2:$H$12,2,FALSE)</f>
        <v>Permanent care home residents aged 18 years or over who received a psychosocial assessment</v>
      </c>
      <c r="H719" t="str">
        <f>VLOOKUP($C719,'[1]LKUP PCNDES'!$F$2:$H$12,3,FALSE)</f>
        <v>PSY_ASSESS</v>
      </c>
      <c r="I719" t="str">
        <f>VLOOKUP($B719,'[1]LKUP PCNDES'!$C$17:$H$60,4,FALSE)</f>
        <v>NHS North East London ICB</v>
      </c>
      <c r="J719" t="str">
        <f>VLOOKUP($B719,'[1]LKUP PCNDES'!$C$17:$H$60,6,FALSE)</f>
        <v>NEL</v>
      </c>
    </row>
    <row r="720" spans="1:10" x14ac:dyDescent="0.35">
      <c r="A720" t="s">
        <v>648</v>
      </c>
      <c r="B720" t="s">
        <v>651</v>
      </c>
      <c r="C720" t="s">
        <v>1376</v>
      </c>
      <c r="D720" t="s">
        <v>563</v>
      </c>
      <c r="E720" s="2">
        <v>45107</v>
      </c>
      <c r="F720">
        <v>263</v>
      </c>
      <c r="G720" t="str">
        <f>VLOOKUP($C720,'[1]LKUP PCNDES'!$F$2:$H$12,2,FALSE)</f>
        <v>Permanent care home residents aged 18 years or over who received a psychosocial assessment</v>
      </c>
      <c r="H720" t="str">
        <f>VLOOKUP($C720,'[1]LKUP PCNDES'!$F$2:$H$12,3,FALSE)</f>
        <v>PSY_ASSESS</v>
      </c>
      <c r="I720" t="str">
        <f>VLOOKUP($B720,'[1]LKUP PCNDES'!$C$17:$H$60,4,FALSE)</f>
        <v>NHS North East London ICB</v>
      </c>
      <c r="J720" t="str">
        <f>VLOOKUP($B720,'[1]LKUP PCNDES'!$C$17:$H$60,6,FALSE)</f>
        <v>NEL</v>
      </c>
    </row>
    <row r="721" spans="1:10" x14ac:dyDescent="0.35">
      <c r="A721" t="s">
        <v>648</v>
      </c>
      <c r="B721" t="s">
        <v>651</v>
      </c>
      <c r="C721" t="s">
        <v>1376</v>
      </c>
      <c r="D721" t="s">
        <v>563</v>
      </c>
      <c r="E721" s="2">
        <v>45138</v>
      </c>
      <c r="F721">
        <v>357</v>
      </c>
      <c r="G721" t="str">
        <f>VLOOKUP($C721,'[1]LKUP PCNDES'!$F$2:$H$12,2,FALSE)</f>
        <v>Permanent care home residents aged 18 years or over who received a psychosocial assessment</v>
      </c>
      <c r="H721" t="str">
        <f>VLOOKUP($C721,'[1]LKUP PCNDES'!$F$2:$H$12,3,FALSE)</f>
        <v>PSY_ASSESS</v>
      </c>
      <c r="I721" t="str">
        <f>VLOOKUP($B721,'[1]LKUP PCNDES'!$C$17:$H$60,4,FALSE)</f>
        <v>NHS North East London ICB</v>
      </c>
      <c r="J721" t="str">
        <f>VLOOKUP($B721,'[1]LKUP PCNDES'!$C$17:$H$60,6,FALSE)</f>
        <v>NEL</v>
      </c>
    </row>
    <row r="722" spans="1:10" x14ac:dyDescent="0.35">
      <c r="A722" t="s">
        <v>648</v>
      </c>
      <c r="B722" t="s">
        <v>651</v>
      </c>
      <c r="C722" t="s">
        <v>1376</v>
      </c>
      <c r="D722" t="s">
        <v>563</v>
      </c>
      <c r="E722" s="2">
        <v>45169</v>
      </c>
      <c r="F722">
        <v>417</v>
      </c>
      <c r="G722" t="str">
        <f>VLOOKUP($C722,'[1]LKUP PCNDES'!$F$2:$H$12,2,FALSE)</f>
        <v>Permanent care home residents aged 18 years or over who received a psychosocial assessment</v>
      </c>
      <c r="H722" t="str">
        <f>VLOOKUP($C722,'[1]LKUP PCNDES'!$F$2:$H$12,3,FALSE)</f>
        <v>PSY_ASSESS</v>
      </c>
      <c r="I722" t="str">
        <f>VLOOKUP($B722,'[1]LKUP PCNDES'!$C$17:$H$60,4,FALSE)</f>
        <v>NHS North East London ICB</v>
      </c>
      <c r="J722" t="str">
        <f>VLOOKUP($B722,'[1]LKUP PCNDES'!$C$17:$H$60,6,FALSE)</f>
        <v>NEL</v>
      </c>
    </row>
    <row r="723" spans="1:10" x14ac:dyDescent="0.35">
      <c r="A723" t="s">
        <v>648</v>
      </c>
      <c r="B723" t="s">
        <v>651</v>
      </c>
      <c r="C723" t="s">
        <v>1376</v>
      </c>
      <c r="D723" t="s">
        <v>563</v>
      </c>
      <c r="E723" s="2">
        <v>45199</v>
      </c>
      <c r="F723">
        <v>573</v>
      </c>
      <c r="G723" t="str">
        <f>VLOOKUP($C723,'[1]LKUP PCNDES'!$F$2:$H$12,2,FALSE)</f>
        <v>Permanent care home residents aged 18 years or over who received a psychosocial assessment</v>
      </c>
      <c r="H723" t="str">
        <f>VLOOKUP($C723,'[1]LKUP PCNDES'!$F$2:$H$12,3,FALSE)</f>
        <v>PSY_ASSESS</v>
      </c>
      <c r="I723" t="str">
        <f>VLOOKUP($B723,'[1]LKUP PCNDES'!$C$17:$H$60,4,FALSE)</f>
        <v>NHS North East London ICB</v>
      </c>
      <c r="J723" t="str">
        <f>VLOOKUP($B723,'[1]LKUP PCNDES'!$C$17:$H$60,6,FALSE)</f>
        <v>NEL</v>
      </c>
    </row>
    <row r="724" spans="1:10" x14ac:dyDescent="0.35">
      <c r="A724" t="s">
        <v>648</v>
      </c>
      <c r="B724" t="s">
        <v>651</v>
      </c>
      <c r="C724" t="s">
        <v>1376</v>
      </c>
      <c r="D724" t="s">
        <v>563</v>
      </c>
      <c r="E724" s="2">
        <v>45230</v>
      </c>
      <c r="F724">
        <v>612</v>
      </c>
      <c r="G724" t="str">
        <f>VLOOKUP($C724,'[1]LKUP PCNDES'!$F$2:$H$12,2,FALSE)</f>
        <v>Permanent care home residents aged 18 years or over who received a psychosocial assessment</v>
      </c>
      <c r="H724" t="str">
        <f>VLOOKUP($C724,'[1]LKUP PCNDES'!$F$2:$H$12,3,FALSE)</f>
        <v>PSY_ASSESS</v>
      </c>
      <c r="I724" t="str">
        <f>VLOOKUP($B724,'[1]LKUP PCNDES'!$C$17:$H$60,4,FALSE)</f>
        <v>NHS North East London ICB</v>
      </c>
      <c r="J724" t="str">
        <f>VLOOKUP($B724,'[1]LKUP PCNDES'!$C$17:$H$60,6,FALSE)</f>
        <v>NEL</v>
      </c>
    </row>
    <row r="725" spans="1:10" x14ac:dyDescent="0.35">
      <c r="A725" t="s">
        <v>648</v>
      </c>
      <c r="B725" t="s">
        <v>651</v>
      </c>
      <c r="C725" t="s">
        <v>1376</v>
      </c>
      <c r="D725" t="s">
        <v>563</v>
      </c>
      <c r="E725" s="2">
        <v>45260</v>
      </c>
      <c r="F725">
        <v>736</v>
      </c>
      <c r="G725" t="str">
        <f>VLOOKUP($C725,'[1]LKUP PCNDES'!$F$2:$H$12,2,FALSE)</f>
        <v>Permanent care home residents aged 18 years or over who received a psychosocial assessment</v>
      </c>
      <c r="H725" t="str">
        <f>VLOOKUP($C725,'[1]LKUP PCNDES'!$F$2:$H$12,3,FALSE)</f>
        <v>PSY_ASSESS</v>
      </c>
      <c r="I725" t="str">
        <f>VLOOKUP($B725,'[1]LKUP PCNDES'!$C$17:$H$60,4,FALSE)</f>
        <v>NHS North East London ICB</v>
      </c>
      <c r="J725" t="str">
        <f>VLOOKUP($B725,'[1]LKUP PCNDES'!$C$17:$H$60,6,FALSE)</f>
        <v>NEL</v>
      </c>
    </row>
    <row r="726" spans="1:10" x14ac:dyDescent="0.35">
      <c r="A726" t="s">
        <v>648</v>
      </c>
      <c r="B726" t="s">
        <v>651</v>
      </c>
      <c r="C726" t="s">
        <v>1376</v>
      </c>
      <c r="D726" t="s">
        <v>563</v>
      </c>
      <c r="E726" s="2">
        <v>45291</v>
      </c>
      <c r="F726">
        <v>934</v>
      </c>
      <c r="G726" t="str">
        <f>VLOOKUP($C726,'[1]LKUP PCNDES'!$F$2:$H$12,2,FALSE)</f>
        <v>Permanent care home residents aged 18 years or over who received a psychosocial assessment</v>
      </c>
      <c r="H726" t="str">
        <f>VLOOKUP($C726,'[1]LKUP PCNDES'!$F$2:$H$12,3,FALSE)</f>
        <v>PSY_ASSESS</v>
      </c>
      <c r="I726" t="str">
        <f>VLOOKUP($B726,'[1]LKUP PCNDES'!$C$17:$H$60,4,FALSE)</f>
        <v>NHS North East London ICB</v>
      </c>
      <c r="J726" t="str">
        <f>VLOOKUP($B726,'[1]LKUP PCNDES'!$C$17:$H$60,6,FALSE)</f>
        <v>NEL</v>
      </c>
    </row>
    <row r="727" spans="1:10" x14ac:dyDescent="0.35">
      <c r="A727" t="s">
        <v>648</v>
      </c>
      <c r="B727" t="s">
        <v>651</v>
      </c>
      <c r="C727" t="s">
        <v>1376</v>
      </c>
      <c r="D727" t="s">
        <v>563</v>
      </c>
      <c r="E727" s="2">
        <v>45322</v>
      </c>
      <c r="F727">
        <v>1384</v>
      </c>
      <c r="G727" t="str">
        <f>VLOOKUP($C727,'[1]LKUP PCNDES'!$F$2:$H$12,2,FALSE)</f>
        <v>Permanent care home residents aged 18 years or over who received a psychosocial assessment</v>
      </c>
      <c r="H727" t="str">
        <f>VLOOKUP($C727,'[1]LKUP PCNDES'!$F$2:$H$12,3,FALSE)</f>
        <v>PSY_ASSESS</v>
      </c>
      <c r="I727" t="str">
        <f>VLOOKUP($B727,'[1]LKUP PCNDES'!$C$17:$H$60,4,FALSE)</f>
        <v>NHS North East London ICB</v>
      </c>
      <c r="J727" t="str">
        <f>VLOOKUP($B727,'[1]LKUP PCNDES'!$C$17:$H$60,6,FALSE)</f>
        <v>NEL</v>
      </c>
    </row>
    <row r="728" spans="1:10" x14ac:dyDescent="0.35">
      <c r="A728" t="s">
        <v>648</v>
      </c>
      <c r="B728" t="s">
        <v>651</v>
      </c>
      <c r="C728" t="s">
        <v>1376</v>
      </c>
      <c r="D728" t="s">
        <v>563</v>
      </c>
      <c r="E728" s="2">
        <v>45351</v>
      </c>
      <c r="F728">
        <v>1789</v>
      </c>
      <c r="G728" t="str">
        <f>VLOOKUP($C728,'[1]LKUP PCNDES'!$F$2:$H$12,2,FALSE)</f>
        <v>Permanent care home residents aged 18 years or over who received a psychosocial assessment</v>
      </c>
      <c r="H728" t="str">
        <f>VLOOKUP($C728,'[1]LKUP PCNDES'!$F$2:$H$12,3,FALSE)</f>
        <v>PSY_ASSESS</v>
      </c>
      <c r="I728" t="str">
        <f>VLOOKUP($B728,'[1]LKUP PCNDES'!$C$17:$H$60,4,FALSE)</f>
        <v>NHS North East London ICB</v>
      </c>
      <c r="J728" t="str">
        <f>VLOOKUP($B728,'[1]LKUP PCNDES'!$C$17:$H$60,6,FALSE)</f>
        <v>NEL</v>
      </c>
    </row>
    <row r="729" spans="1:10" x14ac:dyDescent="0.35">
      <c r="A729" t="s">
        <v>648</v>
      </c>
      <c r="B729" t="s">
        <v>651</v>
      </c>
      <c r="C729" t="s">
        <v>1376</v>
      </c>
      <c r="D729" t="s">
        <v>563</v>
      </c>
      <c r="E729" s="2">
        <v>45382</v>
      </c>
      <c r="F729">
        <v>2178</v>
      </c>
      <c r="G729" t="str">
        <f>VLOOKUP($C729,'[1]LKUP PCNDES'!$F$2:$H$12,2,FALSE)</f>
        <v>Permanent care home residents aged 18 years or over who received a psychosocial assessment</v>
      </c>
      <c r="H729" t="str">
        <f>VLOOKUP($C729,'[1]LKUP PCNDES'!$F$2:$H$12,3,FALSE)</f>
        <v>PSY_ASSESS</v>
      </c>
      <c r="I729" t="str">
        <f>VLOOKUP($B729,'[1]LKUP PCNDES'!$C$17:$H$60,4,FALSE)</f>
        <v>NHS North East London ICB</v>
      </c>
      <c r="J729" t="str">
        <f>VLOOKUP($B729,'[1]LKUP PCNDES'!$C$17:$H$60,6,FALSE)</f>
        <v>NEL</v>
      </c>
    </row>
    <row r="730" spans="1:10" x14ac:dyDescent="0.35">
      <c r="A730" t="s">
        <v>648</v>
      </c>
      <c r="B730" t="s">
        <v>651</v>
      </c>
      <c r="C730" t="s">
        <v>702</v>
      </c>
      <c r="D730" t="s">
        <v>700</v>
      </c>
      <c r="E730" s="2">
        <v>45046</v>
      </c>
      <c r="F730">
        <v>1</v>
      </c>
      <c r="G730" t="str">
        <f>VLOOKUP($C730,'[1]LKUP PCNDES'!$F$2:$H$12,2,FALSE)</f>
        <v>Permanent care home residents aged 18 years or over who received a Structured Medication Review</v>
      </c>
      <c r="H730" t="str">
        <f>VLOOKUP($C730,'[1]LKUP PCNDES'!$F$2:$H$12,3,FALSE)</f>
        <v>SMR</v>
      </c>
      <c r="I730" t="str">
        <f>VLOOKUP($B730,'[1]LKUP PCNDES'!$C$17:$H$60,4,FALSE)</f>
        <v>NHS North East London ICB</v>
      </c>
      <c r="J730" t="str">
        <f>VLOOKUP($B730,'[1]LKUP PCNDES'!$C$17:$H$60,6,FALSE)</f>
        <v>NEL</v>
      </c>
    </row>
    <row r="731" spans="1:10" x14ac:dyDescent="0.35">
      <c r="A731" t="s">
        <v>648</v>
      </c>
      <c r="B731" t="s">
        <v>651</v>
      </c>
      <c r="C731" t="s">
        <v>702</v>
      </c>
      <c r="D731" t="s">
        <v>700</v>
      </c>
      <c r="E731" s="2">
        <v>45077</v>
      </c>
      <c r="F731">
        <v>1</v>
      </c>
      <c r="G731" t="str">
        <f>VLOOKUP($C731,'[1]LKUP PCNDES'!$F$2:$H$12,2,FALSE)</f>
        <v>Permanent care home residents aged 18 years or over who received a Structured Medication Review</v>
      </c>
      <c r="H731" t="str">
        <f>VLOOKUP($C731,'[1]LKUP PCNDES'!$F$2:$H$12,3,FALSE)</f>
        <v>SMR</v>
      </c>
      <c r="I731" t="str">
        <f>VLOOKUP($B731,'[1]LKUP PCNDES'!$C$17:$H$60,4,FALSE)</f>
        <v>NHS North East London ICB</v>
      </c>
      <c r="J731" t="str">
        <f>VLOOKUP($B731,'[1]LKUP PCNDES'!$C$17:$H$60,6,FALSE)</f>
        <v>NEL</v>
      </c>
    </row>
    <row r="732" spans="1:10" x14ac:dyDescent="0.35">
      <c r="A732" t="s">
        <v>648</v>
      </c>
      <c r="B732" t="s">
        <v>651</v>
      </c>
      <c r="C732" t="s">
        <v>702</v>
      </c>
      <c r="D732" t="s">
        <v>700</v>
      </c>
      <c r="E732" s="2">
        <v>45107</v>
      </c>
      <c r="F732">
        <v>1</v>
      </c>
      <c r="G732" t="str">
        <f>VLOOKUP($C732,'[1]LKUP PCNDES'!$F$2:$H$12,2,FALSE)</f>
        <v>Permanent care home residents aged 18 years or over who received a Structured Medication Review</v>
      </c>
      <c r="H732" t="str">
        <f>VLOOKUP($C732,'[1]LKUP PCNDES'!$F$2:$H$12,3,FALSE)</f>
        <v>SMR</v>
      </c>
      <c r="I732" t="str">
        <f>VLOOKUP($B732,'[1]LKUP PCNDES'!$C$17:$H$60,4,FALSE)</f>
        <v>NHS North East London ICB</v>
      </c>
      <c r="J732" t="str">
        <f>VLOOKUP($B732,'[1]LKUP PCNDES'!$C$17:$H$60,6,FALSE)</f>
        <v>NEL</v>
      </c>
    </row>
    <row r="733" spans="1:10" x14ac:dyDescent="0.35">
      <c r="A733" t="s">
        <v>648</v>
      </c>
      <c r="B733" t="s">
        <v>651</v>
      </c>
      <c r="C733" t="s">
        <v>702</v>
      </c>
      <c r="D733" t="s">
        <v>700</v>
      </c>
      <c r="E733" s="2">
        <v>45138</v>
      </c>
      <c r="F733">
        <v>1</v>
      </c>
      <c r="G733" t="str">
        <f>VLOOKUP($C733,'[1]LKUP PCNDES'!$F$2:$H$12,2,FALSE)</f>
        <v>Permanent care home residents aged 18 years or over who received a Structured Medication Review</v>
      </c>
      <c r="H733" t="str">
        <f>VLOOKUP($C733,'[1]LKUP PCNDES'!$F$2:$H$12,3,FALSE)</f>
        <v>SMR</v>
      </c>
      <c r="I733" t="str">
        <f>VLOOKUP($B733,'[1]LKUP PCNDES'!$C$17:$H$60,4,FALSE)</f>
        <v>NHS North East London ICB</v>
      </c>
      <c r="J733" t="str">
        <f>VLOOKUP($B733,'[1]LKUP PCNDES'!$C$17:$H$60,6,FALSE)</f>
        <v>NEL</v>
      </c>
    </row>
    <row r="734" spans="1:10" x14ac:dyDescent="0.35">
      <c r="A734" t="s">
        <v>648</v>
      </c>
      <c r="B734" t="s">
        <v>651</v>
      </c>
      <c r="C734" t="s">
        <v>702</v>
      </c>
      <c r="D734" t="s">
        <v>700</v>
      </c>
      <c r="E734" s="2">
        <v>45169</v>
      </c>
      <c r="F734">
        <v>1</v>
      </c>
      <c r="G734" t="str">
        <f>VLOOKUP($C734,'[1]LKUP PCNDES'!$F$2:$H$12,2,FALSE)</f>
        <v>Permanent care home residents aged 18 years or over who received a Structured Medication Review</v>
      </c>
      <c r="H734" t="str">
        <f>VLOOKUP($C734,'[1]LKUP PCNDES'!$F$2:$H$12,3,FALSE)</f>
        <v>SMR</v>
      </c>
      <c r="I734" t="str">
        <f>VLOOKUP($B734,'[1]LKUP PCNDES'!$C$17:$H$60,4,FALSE)</f>
        <v>NHS North East London ICB</v>
      </c>
      <c r="J734" t="str">
        <f>VLOOKUP($B734,'[1]LKUP PCNDES'!$C$17:$H$60,6,FALSE)</f>
        <v>NEL</v>
      </c>
    </row>
    <row r="735" spans="1:10" x14ac:dyDescent="0.35">
      <c r="A735" t="s">
        <v>648</v>
      </c>
      <c r="B735" t="s">
        <v>651</v>
      </c>
      <c r="C735" t="s">
        <v>702</v>
      </c>
      <c r="D735" t="s">
        <v>700</v>
      </c>
      <c r="E735" s="2">
        <v>45199</v>
      </c>
      <c r="F735">
        <v>1</v>
      </c>
      <c r="G735" t="str">
        <f>VLOOKUP($C735,'[1]LKUP PCNDES'!$F$2:$H$12,2,FALSE)</f>
        <v>Permanent care home residents aged 18 years or over who received a Structured Medication Review</v>
      </c>
      <c r="H735" t="str">
        <f>VLOOKUP($C735,'[1]LKUP PCNDES'!$F$2:$H$12,3,FALSE)</f>
        <v>SMR</v>
      </c>
      <c r="I735" t="str">
        <f>VLOOKUP($B735,'[1]LKUP PCNDES'!$C$17:$H$60,4,FALSE)</f>
        <v>NHS North East London ICB</v>
      </c>
      <c r="J735" t="str">
        <f>VLOOKUP($B735,'[1]LKUP PCNDES'!$C$17:$H$60,6,FALSE)</f>
        <v>NEL</v>
      </c>
    </row>
    <row r="736" spans="1:10" x14ac:dyDescent="0.35">
      <c r="A736" t="s">
        <v>648</v>
      </c>
      <c r="B736" t="s">
        <v>651</v>
      </c>
      <c r="C736" t="s">
        <v>702</v>
      </c>
      <c r="D736" t="s">
        <v>700</v>
      </c>
      <c r="E736" s="2">
        <v>45230</v>
      </c>
      <c r="F736">
        <v>1</v>
      </c>
      <c r="G736" t="str">
        <f>VLOOKUP($C736,'[1]LKUP PCNDES'!$F$2:$H$12,2,FALSE)</f>
        <v>Permanent care home residents aged 18 years or over who received a Structured Medication Review</v>
      </c>
      <c r="H736" t="str">
        <f>VLOOKUP($C736,'[1]LKUP PCNDES'!$F$2:$H$12,3,FALSE)</f>
        <v>SMR</v>
      </c>
      <c r="I736" t="str">
        <f>VLOOKUP($B736,'[1]LKUP PCNDES'!$C$17:$H$60,4,FALSE)</f>
        <v>NHS North East London ICB</v>
      </c>
      <c r="J736" t="str">
        <f>VLOOKUP($B736,'[1]LKUP PCNDES'!$C$17:$H$60,6,FALSE)</f>
        <v>NEL</v>
      </c>
    </row>
    <row r="737" spans="1:10" x14ac:dyDescent="0.35">
      <c r="A737" t="s">
        <v>648</v>
      </c>
      <c r="B737" t="s">
        <v>651</v>
      </c>
      <c r="C737" t="s">
        <v>702</v>
      </c>
      <c r="D737" t="s">
        <v>700</v>
      </c>
      <c r="E737" s="2">
        <v>45260</v>
      </c>
      <c r="F737">
        <v>1</v>
      </c>
      <c r="G737" t="str">
        <f>VLOOKUP($C737,'[1]LKUP PCNDES'!$F$2:$H$12,2,FALSE)</f>
        <v>Permanent care home residents aged 18 years or over who received a Structured Medication Review</v>
      </c>
      <c r="H737" t="str">
        <f>VLOOKUP($C737,'[1]LKUP PCNDES'!$F$2:$H$12,3,FALSE)</f>
        <v>SMR</v>
      </c>
      <c r="I737" t="str">
        <f>VLOOKUP($B737,'[1]LKUP PCNDES'!$C$17:$H$60,4,FALSE)</f>
        <v>NHS North East London ICB</v>
      </c>
      <c r="J737" t="str">
        <f>VLOOKUP($B737,'[1]LKUP PCNDES'!$C$17:$H$60,6,FALSE)</f>
        <v>NEL</v>
      </c>
    </row>
    <row r="738" spans="1:10" x14ac:dyDescent="0.35">
      <c r="A738" t="s">
        <v>648</v>
      </c>
      <c r="B738" t="s">
        <v>651</v>
      </c>
      <c r="C738" t="s">
        <v>702</v>
      </c>
      <c r="D738" t="s">
        <v>700</v>
      </c>
      <c r="E738" s="2">
        <v>45291</v>
      </c>
      <c r="F738">
        <v>1</v>
      </c>
      <c r="G738" t="str">
        <f>VLOOKUP($C738,'[1]LKUP PCNDES'!$F$2:$H$12,2,FALSE)</f>
        <v>Permanent care home residents aged 18 years or over who received a Structured Medication Review</v>
      </c>
      <c r="H738" t="str">
        <f>VLOOKUP($C738,'[1]LKUP PCNDES'!$F$2:$H$12,3,FALSE)</f>
        <v>SMR</v>
      </c>
      <c r="I738" t="str">
        <f>VLOOKUP($B738,'[1]LKUP PCNDES'!$C$17:$H$60,4,FALSE)</f>
        <v>NHS North East London ICB</v>
      </c>
      <c r="J738" t="str">
        <f>VLOOKUP($B738,'[1]LKUP PCNDES'!$C$17:$H$60,6,FALSE)</f>
        <v>NEL</v>
      </c>
    </row>
    <row r="739" spans="1:10" x14ac:dyDescent="0.35">
      <c r="A739" t="s">
        <v>648</v>
      </c>
      <c r="B739" t="s">
        <v>651</v>
      </c>
      <c r="C739" t="s">
        <v>702</v>
      </c>
      <c r="D739" t="s">
        <v>700</v>
      </c>
      <c r="E739" s="2">
        <v>45322</v>
      </c>
      <c r="F739">
        <v>1</v>
      </c>
      <c r="G739" t="str">
        <f>VLOOKUP($C739,'[1]LKUP PCNDES'!$F$2:$H$12,2,FALSE)</f>
        <v>Permanent care home residents aged 18 years or over who received a Structured Medication Review</v>
      </c>
      <c r="H739" t="str">
        <f>VLOOKUP($C739,'[1]LKUP PCNDES'!$F$2:$H$12,3,FALSE)</f>
        <v>SMR</v>
      </c>
      <c r="I739" t="str">
        <f>VLOOKUP($B739,'[1]LKUP PCNDES'!$C$17:$H$60,4,FALSE)</f>
        <v>NHS North East London ICB</v>
      </c>
      <c r="J739" t="str">
        <f>VLOOKUP($B739,'[1]LKUP PCNDES'!$C$17:$H$60,6,FALSE)</f>
        <v>NEL</v>
      </c>
    </row>
    <row r="740" spans="1:10" x14ac:dyDescent="0.35">
      <c r="A740" t="s">
        <v>648</v>
      </c>
      <c r="B740" t="s">
        <v>651</v>
      </c>
      <c r="C740" t="s">
        <v>702</v>
      </c>
      <c r="D740" t="s">
        <v>700</v>
      </c>
      <c r="E740" s="2">
        <v>45351</v>
      </c>
      <c r="F740">
        <v>1</v>
      </c>
      <c r="G740" t="str">
        <f>VLOOKUP($C740,'[1]LKUP PCNDES'!$F$2:$H$12,2,FALSE)</f>
        <v>Permanent care home residents aged 18 years or over who received a Structured Medication Review</v>
      </c>
      <c r="H740" t="str">
        <f>VLOOKUP($C740,'[1]LKUP PCNDES'!$F$2:$H$12,3,FALSE)</f>
        <v>SMR</v>
      </c>
      <c r="I740" t="str">
        <f>VLOOKUP($B740,'[1]LKUP PCNDES'!$C$17:$H$60,4,FALSE)</f>
        <v>NHS North East London ICB</v>
      </c>
      <c r="J740" t="str">
        <f>VLOOKUP($B740,'[1]LKUP PCNDES'!$C$17:$H$60,6,FALSE)</f>
        <v>NEL</v>
      </c>
    </row>
    <row r="741" spans="1:10" x14ac:dyDescent="0.35">
      <c r="A741" t="s">
        <v>648</v>
      </c>
      <c r="B741" t="s">
        <v>651</v>
      </c>
      <c r="C741" t="s">
        <v>702</v>
      </c>
      <c r="D741" t="s">
        <v>700</v>
      </c>
      <c r="E741" s="2">
        <v>45382</v>
      </c>
      <c r="F741">
        <v>1</v>
      </c>
      <c r="G741" t="str">
        <f>VLOOKUP($C741,'[1]LKUP PCNDES'!$F$2:$H$12,2,FALSE)</f>
        <v>Permanent care home residents aged 18 years or over who received a Structured Medication Review</v>
      </c>
      <c r="H741" t="str">
        <f>VLOOKUP($C741,'[1]LKUP PCNDES'!$F$2:$H$12,3,FALSE)</f>
        <v>SMR</v>
      </c>
      <c r="I741" t="str">
        <f>VLOOKUP($B741,'[1]LKUP PCNDES'!$C$17:$H$60,4,FALSE)</f>
        <v>NHS North East London ICB</v>
      </c>
      <c r="J741" t="str">
        <f>VLOOKUP($B741,'[1]LKUP PCNDES'!$C$17:$H$60,6,FALSE)</f>
        <v>NEL</v>
      </c>
    </row>
    <row r="742" spans="1:10" x14ac:dyDescent="0.35">
      <c r="A742" t="s">
        <v>648</v>
      </c>
      <c r="B742" t="s">
        <v>651</v>
      </c>
      <c r="C742" t="s">
        <v>702</v>
      </c>
      <c r="D742" t="s">
        <v>564</v>
      </c>
      <c r="E742" s="2">
        <v>45046</v>
      </c>
      <c r="F742">
        <v>3736</v>
      </c>
      <c r="G742" t="str">
        <f>VLOOKUP($C742,'[1]LKUP PCNDES'!$F$2:$H$12,2,FALSE)</f>
        <v>Permanent care home residents aged 18 years or over who received a Structured Medication Review</v>
      </c>
      <c r="H742" t="str">
        <f>VLOOKUP($C742,'[1]LKUP PCNDES'!$F$2:$H$12,3,FALSE)</f>
        <v>SMR</v>
      </c>
      <c r="I742" t="str">
        <f>VLOOKUP($B742,'[1]LKUP PCNDES'!$C$17:$H$60,4,FALSE)</f>
        <v>NHS North East London ICB</v>
      </c>
      <c r="J742" t="str">
        <f>VLOOKUP($B742,'[1]LKUP PCNDES'!$C$17:$H$60,6,FALSE)</f>
        <v>NEL</v>
      </c>
    </row>
    <row r="743" spans="1:10" x14ac:dyDescent="0.35">
      <c r="A743" t="s">
        <v>648</v>
      </c>
      <c r="B743" t="s">
        <v>651</v>
      </c>
      <c r="C743" t="s">
        <v>702</v>
      </c>
      <c r="D743" t="s">
        <v>564</v>
      </c>
      <c r="E743" s="2">
        <v>45077</v>
      </c>
      <c r="F743">
        <v>3634</v>
      </c>
      <c r="G743" t="str">
        <f>VLOOKUP($C743,'[1]LKUP PCNDES'!$F$2:$H$12,2,FALSE)</f>
        <v>Permanent care home residents aged 18 years or over who received a Structured Medication Review</v>
      </c>
      <c r="H743" t="str">
        <f>VLOOKUP($C743,'[1]LKUP PCNDES'!$F$2:$H$12,3,FALSE)</f>
        <v>SMR</v>
      </c>
      <c r="I743" t="str">
        <f>VLOOKUP($B743,'[1]LKUP PCNDES'!$C$17:$H$60,4,FALSE)</f>
        <v>NHS North East London ICB</v>
      </c>
      <c r="J743" t="str">
        <f>VLOOKUP($B743,'[1]LKUP PCNDES'!$C$17:$H$60,6,FALSE)</f>
        <v>NEL</v>
      </c>
    </row>
    <row r="744" spans="1:10" x14ac:dyDescent="0.35">
      <c r="A744" t="s">
        <v>648</v>
      </c>
      <c r="B744" t="s">
        <v>651</v>
      </c>
      <c r="C744" t="s">
        <v>702</v>
      </c>
      <c r="D744" t="s">
        <v>564</v>
      </c>
      <c r="E744" s="2">
        <v>45107</v>
      </c>
      <c r="F744">
        <v>3889</v>
      </c>
      <c r="G744" t="str">
        <f>VLOOKUP($C744,'[1]LKUP PCNDES'!$F$2:$H$12,2,FALSE)</f>
        <v>Permanent care home residents aged 18 years or over who received a Structured Medication Review</v>
      </c>
      <c r="H744" t="str">
        <f>VLOOKUP($C744,'[1]LKUP PCNDES'!$F$2:$H$12,3,FALSE)</f>
        <v>SMR</v>
      </c>
      <c r="I744" t="str">
        <f>VLOOKUP($B744,'[1]LKUP PCNDES'!$C$17:$H$60,4,FALSE)</f>
        <v>NHS North East London ICB</v>
      </c>
      <c r="J744" t="str">
        <f>VLOOKUP($B744,'[1]LKUP PCNDES'!$C$17:$H$60,6,FALSE)</f>
        <v>NEL</v>
      </c>
    </row>
    <row r="745" spans="1:10" x14ac:dyDescent="0.35">
      <c r="A745" t="s">
        <v>648</v>
      </c>
      <c r="B745" t="s">
        <v>651</v>
      </c>
      <c r="C745" t="s">
        <v>702</v>
      </c>
      <c r="D745" t="s">
        <v>564</v>
      </c>
      <c r="E745" s="2">
        <v>45138</v>
      </c>
      <c r="F745">
        <v>3999</v>
      </c>
      <c r="G745" t="str">
        <f>VLOOKUP($C745,'[1]LKUP PCNDES'!$F$2:$H$12,2,FALSE)</f>
        <v>Permanent care home residents aged 18 years or over who received a Structured Medication Review</v>
      </c>
      <c r="H745" t="str">
        <f>VLOOKUP($C745,'[1]LKUP PCNDES'!$F$2:$H$12,3,FALSE)</f>
        <v>SMR</v>
      </c>
      <c r="I745" t="str">
        <f>VLOOKUP($B745,'[1]LKUP PCNDES'!$C$17:$H$60,4,FALSE)</f>
        <v>NHS North East London ICB</v>
      </c>
      <c r="J745" t="str">
        <f>VLOOKUP($B745,'[1]LKUP PCNDES'!$C$17:$H$60,6,FALSE)</f>
        <v>NEL</v>
      </c>
    </row>
    <row r="746" spans="1:10" x14ac:dyDescent="0.35">
      <c r="A746" t="s">
        <v>648</v>
      </c>
      <c r="B746" t="s">
        <v>651</v>
      </c>
      <c r="C746" t="s">
        <v>702</v>
      </c>
      <c r="D746" t="s">
        <v>564</v>
      </c>
      <c r="E746" s="2">
        <v>45169</v>
      </c>
      <c r="F746">
        <v>3950</v>
      </c>
      <c r="G746" t="str">
        <f>VLOOKUP($C746,'[1]LKUP PCNDES'!$F$2:$H$12,2,FALSE)</f>
        <v>Permanent care home residents aged 18 years or over who received a Structured Medication Review</v>
      </c>
      <c r="H746" t="str">
        <f>VLOOKUP($C746,'[1]LKUP PCNDES'!$F$2:$H$12,3,FALSE)</f>
        <v>SMR</v>
      </c>
      <c r="I746" t="str">
        <f>VLOOKUP($B746,'[1]LKUP PCNDES'!$C$17:$H$60,4,FALSE)</f>
        <v>NHS North East London ICB</v>
      </c>
      <c r="J746" t="str">
        <f>VLOOKUP($B746,'[1]LKUP PCNDES'!$C$17:$H$60,6,FALSE)</f>
        <v>NEL</v>
      </c>
    </row>
    <row r="747" spans="1:10" x14ac:dyDescent="0.35">
      <c r="A747" t="s">
        <v>648</v>
      </c>
      <c r="B747" t="s">
        <v>651</v>
      </c>
      <c r="C747" t="s">
        <v>702</v>
      </c>
      <c r="D747" t="s">
        <v>564</v>
      </c>
      <c r="E747" s="2">
        <v>45199</v>
      </c>
      <c r="F747">
        <v>4490</v>
      </c>
      <c r="G747" t="str">
        <f>VLOOKUP($C747,'[1]LKUP PCNDES'!$F$2:$H$12,2,FALSE)</f>
        <v>Permanent care home residents aged 18 years or over who received a Structured Medication Review</v>
      </c>
      <c r="H747" t="str">
        <f>VLOOKUP($C747,'[1]LKUP PCNDES'!$F$2:$H$12,3,FALSE)</f>
        <v>SMR</v>
      </c>
      <c r="I747" t="str">
        <f>VLOOKUP($B747,'[1]LKUP PCNDES'!$C$17:$H$60,4,FALSE)</f>
        <v>NHS North East London ICB</v>
      </c>
      <c r="J747" t="str">
        <f>VLOOKUP($B747,'[1]LKUP PCNDES'!$C$17:$H$60,6,FALSE)</f>
        <v>NEL</v>
      </c>
    </row>
    <row r="748" spans="1:10" x14ac:dyDescent="0.35">
      <c r="A748" t="s">
        <v>648</v>
      </c>
      <c r="B748" t="s">
        <v>651</v>
      </c>
      <c r="C748" t="s">
        <v>702</v>
      </c>
      <c r="D748" t="s">
        <v>564</v>
      </c>
      <c r="E748" s="2">
        <v>45230</v>
      </c>
      <c r="F748">
        <v>4512</v>
      </c>
      <c r="G748" t="str">
        <f>VLOOKUP($C748,'[1]LKUP PCNDES'!$F$2:$H$12,2,FALSE)</f>
        <v>Permanent care home residents aged 18 years or over who received a Structured Medication Review</v>
      </c>
      <c r="H748" t="str">
        <f>VLOOKUP($C748,'[1]LKUP PCNDES'!$F$2:$H$12,3,FALSE)</f>
        <v>SMR</v>
      </c>
      <c r="I748" t="str">
        <f>VLOOKUP($B748,'[1]LKUP PCNDES'!$C$17:$H$60,4,FALSE)</f>
        <v>NHS North East London ICB</v>
      </c>
      <c r="J748" t="str">
        <f>VLOOKUP($B748,'[1]LKUP PCNDES'!$C$17:$H$60,6,FALSE)</f>
        <v>NEL</v>
      </c>
    </row>
    <row r="749" spans="1:10" x14ac:dyDescent="0.35">
      <c r="A749" t="s">
        <v>648</v>
      </c>
      <c r="B749" t="s">
        <v>651</v>
      </c>
      <c r="C749" t="s">
        <v>702</v>
      </c>
      <c r="D749" t="s">
        <v>564</v>
      </c>
      <c r="E749" s="2">
        <v>45260</v>
      </c>
      <c r="F749">
        <v>4666</v>
      </c>
      <c r="G749" t="str">
        <f>VLOOKUP($C749,'[1]LKUP PCNDES'!$F$2:$H$12,2,FALSE)</f>
        <v>Permanent care home residents aged 18 years or over who received a Structured Medication Review</v>
      </c>
      <c r="H749" t="str">
        <f>VLOOKUP($C749,'[1]LKUP PCNDES'!$F$2:$H$12,3,FALSE)</f>
        <v>SMR</v>
      </c>
      <c r="I749" t="str">
        <f>VLOOKUP($B749,'[1]LKUP PCNDES'!$C$17:$H$60,4,FALSE)</f>
        <v>NHS North East London ICB</v>
      </c>
      <c r="J749" t="str">
        <f>VLOOKUP($B749,'[1]LKUP PCNDES'!$C$17:$H$60,6,FALSE)</f>
        <v>NEL</v>
      </c>
    </row>
    <row r="750" spans="1:10" x14ac:dyDescent="0.35">
      <c r="A750" t="s">
        <v>648</v>
      </c>
      <c r="B750" t="s">
        <v>651</v>
      </c>
      <c r="C750" t="s">
        <v>702</v>
      </c>
      <c r="D750" t="s">
        <v>564</v>
      </c>
      <c r="E750" s="2">
        <v>45291</v>
      </c>
      <c r="F750">
        <v>5030</v>
      </c>
      <c r="G750" t="str">
        <f>VLOOKUP($C750,'[1]LKUP PCNDES'!$F$2:$H$12,2,FALSE)</f>
        <v>Permanent care home residents aged 18 years or over who received a Structured Medication Review</v>
      </c>
      <c r="H750" t="str">
        <f>VLOOKUP($C750,'[1]LKUP PCNDES'!$F$2:$H$12,3,FALSE)</f>
        <v>SMR</v>
      </c>
      <c r="I750" t="str">
        <f>VLOOKUP($B750,'[1]LKUP PCNDES'!$C$17:$H$60,4,FALSE)</f>
        <v>NHS North East London ICB</v>
      </c>
      <c r="J750" t="str">
        <f>VLOOKUP($B750,'[1]LKUP PCNDES'!$C$17:$H$60,6,FALSE)</f>
        <v>NEL</v>
      </c>
    </row>
    <row r="751" spans="1:10" x14ac:dyDescent="0.35">
      <c r="A751" t="s">
        <v>648</v>
      </c>
      <c r="B751" t="s">
        <v>651</v>
      </c>
      <c r="C751" t="s">
        <v>702</v>
      </c>
      <c r="D751" t="s">
        <v>564</v>
      </c>
      <c r="E751" s="2">
        <v>45322</v>
      </c>
      <c r="F751">
        <v>5258</v>
      </c>
      <c r="G751" t="str">
        <f>VLOOKUP($C751,'[1]LKUP PCNDES'!$F$2:$H$12,2,FALSE)</f>
        <v>Permanent care home residents aged 18 years or over who received a Structured Medication Review</v>
      </c>
      <c r="H751" t="str">
        <f>VLOOKUP($C751,'[1]LKUP PCNDES'!$F$2:$H$12,3,FALSE)</f>
        <v>SMR</v>
      </c>
      <c r="I751" t="str">
        <f>VLOOKUP($B751,'[1]LKUP PCNDES'!$C$17:$H$60,4,FALSE)</f>
        <v>NHS North East London ICB</v>
      </c>
      <c r="J751" t="str">
        <f>VLOOKUP($B751,'[1]LKUP PCNDES'!$C$17:$H$60,6,FALSE)</f>
        <v>NEL</v>
      </c>
    </row>
    <row r="752" spans="1:10" x14ac:dyDescent="0.35">
      <c r="A752" t="s">
        <v>648</v>
      </c>
      <c r="B752" t="s">
        <v>651</v>
      </c>
      <c r="C752" t="s">
        <v>702</v>
      </c>
      <c r="D752" t="s">
        <v>564</v>
      </c>
      <c r="E752" s="2">
        <v>45351</v>
      </c>
      <c r="F752">
        <v>5600</v>
      </c>
      <c r="G752" t="str">
        <f>VLOOKUP($C752,'[1]LKUP PCNDES'!$F$2:$H$12,2,FALSE)</f>
        <v>Permanent care home residents aged 18 years or over who received a Structured Medication Review</v>
      </c>
      <c r="H752" t="str">
        <f>VLOOKUP($C752,'[1]LKUP PCNDES'!$F$2:$H$12,3,FALSE)</f>
        <v>SMR</v>
      </c>
      <c r="I752" t="str">
        <f>VLOOKUP($B752,'[1]LKUP PCNDES'!$C$17:$H$60,4,FALSE)</f>
        <v>NHS North East London ICB</v>
      </c>
      <c r="J752" t="str">
        <f>VLOOKUP($B752,'[1]LKUP PCNDES'!$C$17:$H$60,6,FALSE)</f>
        <v>NEL</v>
      </c>
    </row>
    <row r="753" spans="1:10" x14ac:dyDescent="0.35">
      <c r="A753" t="s">
        <v>648</v>
      </c>
      <c r="B753" t="s">
        <v>651</v>
      </c>
      <c r="C753" t="s">
        <v>702</v>
      </c>
      <c r="D753" t="s">
        <v>564</v>
      </c>
      <c r="E753" s="2">
        <v>45382</v>
      </c>
      <c r="F753">
        <v>5765</v>
      </c>
      <c r="G753" t="str">
        <f>VLOOKUP($C753,'[1]LKUP PCNDES'!$F$2:$H$12,2,FALSE)</f>
        <v>Permanent care home residents aged 18 years or over who received a Structured Medication Review</v>
      </c>
      <c r="H753" t="str">
        <f>VLOOKUP($C753,'[1]LKUP PCNDES'!$F$2:$H$12,3,FALSE)</f>
        <v>SMR</v>
      </c>
      <c r="I753" t="str">
        <f>VLOOKUP($B753,'[1]LKUP PCNDES'!$C$17:$H$60,4,FALSE)</f>
        <v>NHS North East London ICB</v>
      </c>
      <c r="J753" t="str">
        <f>VLOOKUP($B753,'[1]LKUP PCNDES'!$C$17:$H$60,6,FALSE)</f>
        <v>NEL</v>
      </c>
    </row>
    <row r="754" spans="1:10" x14ac:dyDescent="0.35">
      <c r="A754" t="s">
        <v>648</v>
      </c>
      <c r="B754" t="s">
        <v>651</v>
      </c>
      <c r="C754" t="s">
        <v>702</v>
      </c>
      <c r="D754" t="s">
        <v>563</v>
      </c>
      <c r="E754" s="2">
        <v>45046</v>
      </c>
      <c r="F754">
        <v>226</v>
      </c>
      <c r="G754" t="str">
        <f>VLOOKUP($C754,'[1]LKUP PCNDES'!$F$2:$H$12,2,FALSE)</f>
        <v>Permanent care home residents aged 18 years or over who received a Structured Medication Review</v>
      </c>
      <c r="H754" t="str">
        <f>VLOOKUP($C754,'[1]LKUP PCNDES'!$F$2:$H$12,3,FALSE)</f>
        <v>SMR</v>
      </c>
      <c r="I754" t="str">
        <f>VLOOKUP($B754,'[1]LKUP PCNDES'!$C$17:$H$60,4,FALSE)</f>
        <v>NHS North East London ICB</v>
      </c>
      <c r="J754" t="str">
        <f>VLOOKUP($B754,'[1]LKUP PCNDES'!$C$17:$H$60,6,FALSE)</f>
        <v>NEL</v>
      </c>
    </row>
    <row r="755" spans="1:10" x14ac:dyDescent="0.35">
      <c r="A755" t="s">
        <v>648</v>
      </c>
      <c r="B755" t="s">
        <v>651</v>
      </c>
      <c r="C755" t="s">
        <v>702</v>
      </c>
      <c r="D755" t="s">
        <v>563</v>
      </c>
      <c r="E755" s="2">
        <v>45077</v>
      </c>
      <c r="F755">
        <v>464</v>
      </c>
      <c r="G755" t="str">
        <f>VLOOKUP($C755,'[1]LKUP PCNDES'!$F$2:$H$12,2,FALSE)</f>
        <v>Permanent care home residents aged 18 years or over who received a Structured Medication Review</v>
      </c>
      <c r="H755" t="str">
        <f>VLOOKUP($C755,'[1]LKUP PCNDES'!$F$2:$H$12,3,FALSE)</f>
        <v>SMR</v>
      </c>
      <c r="I755" t="str">
        <f>VLOOKUP($B755,'[1]LKUP PCNDES'!$C$17:$H$60,4,FALSE)</f>
        <v>NHS North East London ICB</v>
      </c>
      <c r="J755" t="str">
        <f>VLOOKUP($B755,'[1]LKUP PCNDES'!$C$17:$H$60,6,FALSE)</f>
        <v>NEL</v>
      </c>
    </row>
    <row r="756" spans="1:10" x14ac:dyDescent="0.35">
      <c r="A756" t="s">
        <v>648</v>
      </c>
      <c r="B756" t="s">
        <v>651</v>
      </c>
      <c r="C756" t="s">
        <v>702</v>
      </c>
      <c r="D756" t="s">
        <v>563</v>
      </c>
      <c r="E756" s="2">
        <v>45107</v>
      </c>
      <c r="F756">
        <v>741</v>
      </c>
      <c r="G756" t="str">
        <f>VLOOKUP($C756,'[1]LKUP PCNDES'!$F$2:$H$12,2,FALSE)</f>
        <v>Permanent care home residents aged 18 years or over who received a Structured Medication Review</v>
      </c>
      <c r="H756" t="str">
        <f>VLOOKUP($C756,'[1]LKUP PCNDES'!$F$2:$H$12,3,FALSE)</f>
        <v>SMR</v>
      </c>
      <c r="I756" t="str">
        <f>VLOOKUP($B756,'[1]LKUP PCNDES'!$C$17:$H$60,4,FALSE)</f>
        <v>NHS North East London ICB</v>
      </c>
      <c r="J756" t="str">
        <f>VLOOKUP($B756,'[1]LKUP PCNDES'!$C$17:$H$60,6,FALSE)</f>
        <v>NEL</v>
      </c>
    </row>
    <row r="757" spans="1:10" x14ac:dyDescent="0.35">
      <c r="A757" t="s">
        <v>648</v>
      </c>
      <c r="B757" t="s">
        <v>651</v>
      </c>
      <c r="C757" t="s">
        <v>702</v>
      </c>
      <c r="D757" t="s">
        <v>563</v>
      </c>
      <c r="E757" s="2">
        <v>45138</v>
      </c>
      <c r="F757">
        <v>1039</v>
      </c>
      <c r="G757" t="str">
        <f>VLOOKUP($C757,'[1]LKUP PCNDES'!$F$2:$H$12,2,FALSE)</f>
        <v>Permanent care home residents aged 18 years or over who received a Structured Medication Review</v>
      </c>
      <c r="H757" t="str">
        <f>VLOOKUP($C757,'[1]LKUP PCNDES'!$F$2:$H$12,3,FALSE)</f>
        <v>SMR</v>
      </c>
      <c r="I757" t="str">
        <f>VLOOKUP($B757,'[1]LKUP PCNDES'!$C$17:$H$60,4,FALSE)</f>
        <v>NHS North East London ICB</v>
      </c>
      <c r="J757" t="str">
        <f>VLOOKUP($B757,'[1]LKUP PCNDES'!$C$17:$H$60,6,FALSE)</f>
        <v>NEL</v>
      </c>
    </row>
    <row r="758" spans="1:10" x14ac:dyDescent="0.35">
      <c r="A758" t="s">
        <v>648</v>
      </c>
      <c r="B758" t="s">
        <v>651</v>
      </c>
      <c r="C758" t="s">
        <v>702</v>
      </c>
      <c r="D758" t="s">
        <v>563</v>
      </c>
      <c r="E758" s="2">
        <v>45169</v>
      </c>
      <c r="F758">
        <v>1215</v>
      </c>
      <c r="G758" t="str">
        <f>VLOOKUP($C758,'[1]LKUP PCNDES'!$F$2:$H$12,2,FALSE)</f>
        <v>Permanent care home residents aged 18 years or over who received a Structured Medication Review</v>
      </c>
      <c r="H758" t="str">
        <f>VLOOKUP($C758,'[1]LKUP PCNDES'!$F$2:$H$12,3,FALSE)</f>
        <v>SMR</v>
      </c>
      <c r="I758" t="str">
        <f>VLOOKUP($B758,'[1]LKUP PCNDES'!$C$17:$H$60,4,FALSE)</f>
        <v>NHS North East London ICB</v>
      </c>
      <c r="J758" t="str">
        <f>VLOOKUP($B758,'[1]LKUP PCNDES'!$C$17:$H$60,6,FALSE)</f>
        <v>NEL</v>
      </c>
    </row>
    <row r="759" spans="1:10" x14ac:dyDescent="0.35">
      <c r="A759" t="s">
        <v>648</v>
      </c>
      <c r="B759" t="s">
        <v>651</v>
      </c>
      <c r="C759" t="s">
        <v>702</v>
      </c>
      <c r="D759" t="s">
        <v>563</v>
      </c>
      <c r="E759" s="2">
        <v>45199</v>
      </c>
      <c r="F759">
        <v>1587</v>
      </c>
      <c r="G759" t="str">
        <f>VLOOKUP($C759,'[1]LKUP PCNDES'!$F$2:$H$12,2,FALSE)</f>
        <v>Permanent care home residents aged 18 years or over who received a Structured Medication Review</v>
      </c>
      <c r="H759" t="str">
        <f>VLOOKUP($C759,'[1]LKUP PCNDES'!$F$2:$H$12,3,FALSE)</f>
        <v>SMR</v>
      </c>
      <c r="I759" t="str">
        <f>VLOOKUP($B759,'[1]LKUP PCNDES'!$C$17:$H$60,4,FALSE)</f>
        <v>NHS North East London ICB</v>
      </c>
      <c r="J759" t="str">
        <f>VLOOKUP($B759,'[1]LKUP PCNDES'!$C$17:$H$60,6,FALSE)</f>
        <v>NEL</v>
      </c>
    </row>
    <row r="760" spans="1:10" x14ac:dyDescent="0.35">
      <c r="A760" t="s">
        <v>648</v>
      </c>
      <c r="B760" t="s">
        <v>651</v>
      </c>
      <c r="C760" t="s">
        <v>702</v>
      </c>
      <c r="D760" t="s">
        <v>563</v>
      </c>
      <c r="E760" s="2">
        <v>45230</v>
      </c>
      <c r="F760">
        <v>1812</v>
      </c>
      <c r="G760" t="str">
        <f>VLOOKUP($C760,'[1]LKUP PCNDES'!$F$2:$H$12,2,FALSE)</f>
        <v>Permanent care home residents aged 18 years or over who received a Structured Medication Review</v>
      </c>
      <c r="H760" t="str">
        <f>VLOOKUP($C760,'[1]LKUP PCNDES'!$F$2:$H$12,3,FALSE)</f>
        <v>SMR</v>
      </c>
      <c r="I760" t="str">
        <f>VLOOKUP($B760,'[1]LKUP PCNDES'!$C$17:$H$60,4,FALSE)</f>
        <v>NHS North East London ICB</v>
      </c>
      <c r="J760" t="str">
        <f>VLOOKUP($B760,'[1]LKUP PCNDES'!$C$17:$H$60,6,FALSE)</f>
        <v>NEL</v>
      </c>
    </row>
    <row r="761" spans="1:10" x14ac:dyDescent="0.35">
      <c r="A761" t="s">
        <v>648</v>
      </c>
      <c r="B761" t="s">
        <v>651</v>
      </c>
      <c r="C761" t="s">
        <v>702</v>
      </c>
      <c r="D761" t="s">
        <v>563</v>
      </c>
      <c r="E761" s="2">
        <v>45260</v>
      </c>
      <c r="F761">
        <v>2005</v>
      </c>
      <c r="G761" t="str">
        <f>VLOOKUP($C761,'[1]LKUP PCNDES'!$F$2:$H$12,2,FALSE)</f>
        <v>Permanent care home residents aged 18 years or over who received a Structured Medication Review</v>
      </c>
      <c r="H761" t="str">
        <f>VLOOKUP($C761,'[1]LKUP PCNDES'!$F$2:$H$12,3,FALSE)</f>
        <v>SMR</v>
      </c>
      <c r="I761" t="str">
        <f>VLOOKUP($B761,'[1]LKUP PCNDES'!$C$17:$H$60,4,FALSE)</f>
        <v>NHS North East London ICB</v>
      </c>
      <c r="J761" t="str">
        <f>VLOOKUP($B761,'[1]LKUP PCNDES'!$C$17:$H$60,6,FALSE)</f>
        <v>NEL</v>
      </c>
    </row>
    <row r="762" spans="1:10" x14ac:dyDescent="0.35">
      <c r="A762" t="s">
        <v>648</v>
      </c>
      <c r="B762" t="s">
        <v>651</v>
      </c>
      <c r="C762" t="s">
        <v>702</v>
      </c>
      <c r="D762" t="s">
        <v>563</v>
      </c>
      <c r="E762" s="2">
        <v>45291</v>
      </c>
      <c r="F762">
        <v>2571</v>
      </c>
      <c r="G762" t="str">
        <f>VLOOKUP($C762,'[1]LKUP PCNDES'!$F$2:$H$12,2,FALSE)</f>
        <v>Permanent care home residents aged 18 years or over who received a Structured Medication Review</v>
      </c>
      <c r="H762" t="str">
        <f>VLOOKUP($C762,'[1]LKUP PCNDES'!$F$2:$H$12,3,FALSE)</f>
        <v>SMR</v>
      </c>
      <c r="I762" t="str">
        <f>VLOOKUP($B762,'[1]LKUP PCNDES'!$C$17:$H$60,4,FALSE)</f>
        <v>NHS North East London ICB</v>
      </c>
      <c r="J762" t="str">
        <f>VLOOKUP($B762,'[1]LKUP PCNDES'!$C$17:$H$60,6,FALSE)</f>
        <v>NEL</v>
      </c>
    </row>
    <row r="763" spans="1:10" x14ac:dyDescent="0.35">
      <c r="A763" t="s">
        <v>648</v>
      </c>
      <c r="B763" t="s">
        <v>651</v>
      </c>
      <c r="C763" t="s">
        <v>702</v>
      </c>
      <c r="D763" t="s">
        <v>563</v>
      </c>
      <c r="E763" s="2">
        <v>45322</v>
      </c>
      <c r="F763">
        <v>3079</v>
      </c>
      <c r="G763" t="str">
        <f>VLOOKUP($C763,'[1]LKUP PCNDES'!$F$2:$H$12,2,FALSE)</f>
        <v>Permanent care home residents aged 18 years or over who received a Structured Medication Review</v>
      </c>
      <c r="H763" t="str">
        <f>VLOOKUP($C763,'[1]LKUP PCNDES'!$F$2:$H$12,3,FALSE)</f>
        <v>SMR</v>
      </c>
      <c r="I763" t="str">
        <f>VLOOKUP($B763,'[1]LKUP PCNDES'!$C$17:$H$60,4,FALSE)</f>
        <v>NHS North East London ICB</v>
      </c>
      <c r="J763" t="str">
        <f>VLOOKUP($B763,'[1]LKUP PCNDES'!$C$17:$H$60,6,FALSE)</f>
        <v>NEL</v>
      </c>
    </row>
    <row r="764" spans="1:10" x14ac:dyDescent="0.35">
      <c r="A764" t="s">
        <v>648</v>
      </c>
      <c r="B764" t="s">
        <v>651</v>
      </c>
      <c r="C764" t="s">
        <v>702</v>
      </c>
      <c r="D764" t="s">
        <v>563</v>
      </c>
      <c r="E764" s="2">
        <v>45351</v>
      </c>
      <c r="F764">
        <v>3579</v>
      </c>
      <c r="G764" t="str">
        <f>VLOOKUP($C764,'[1]LKUP PCNDES'!$F$2:$H$12,2,FALSE)</f>
        <v>Permanent care home residents aged 18 years or over who received a Structured Medication Review</v>
      </c>
      <c r="H764" t="str">
        <f>VLOOKUP($C764,'[1]LKUP PCNDES'!$F$2:$H$12,3,FALSE)</f>
        <v>SMR</v>
      </c>
      <c r="I764" t="str">
        <f>VLOOKUP($B764,'[1]LKUP PCNDES'!$C$17:$H$60,4,FALSE)</f>
        <v>NHS North East London ICB</v>
      </c>
      <c r="J764" t="str">
        <f>VLOOKUP($B764,'[1]LKUP PCNDES'!$C$17:$H$60,6,FALSE)</f>
        <v>NEL</v>
      </c>
    </row>
    <row r="765" spans="1:10" x14ac:dyDescent="0.35">
      <c r="A765" t="s">
        <v>648</v>
      </c>
      <c r="B765" t="s">
        <v>651</v>
      </c>
      <c r="C765" t="s">
        <v>702</v>
      </c>
      <c r="D765" t="s">
        <v>563</v>
      </c>
      <c r="E765" s="2">
        <v>45382</v>
      </c>
      <c r="F765">
        <v>3903</v>
      </c>
      <c r="G765" t="str">
        <f>VLOOKUP($C765,'[1]LKUP PCNDES'!$F$2:$H$12,2,FALSE)</f>
        <v>Permanent care home residents aged 18 years or over who received a Structured Medication Review</v>
      </c>
      <c r="H765" t="str">
        <f>VLOOKUP($C765,'[1]LKUP PCNDES'!$F$2:$H$12,3,FALSE)</f>
        <v>SMR</v>
      </c>
      <c r="I765" t="str">
        <f>VLOOKUP($B765,'[1]LKUP PCNDES'!$C$17:$H$60,4,FALSE)</f>
        <v>NHS North East London ICB</v>
      </c>
      <c r="J765" t="str">
        <f>VLOOKUP($B765,'[1]LKUP PCNDES'!$C$17:$H$60,6,FALSE)</f>
        <v>NEL</v>
      </c>
    </row>
    <row r="766" spans="1:10" x14ac:dyDescent="0.35">
      <c r="A766" t="s">
        <v>648</v>
      </c>
      <c r="B766" t="s">
        <v>651</v>
      </c>
      <c r="C766" t="s">
        <v>702</v>
      </c>
      <c r="D766" t="s">
        <v>705</v>
      </c>
      <c r="E766" s="2">
        <v>45046</v>
      </c>
      <c r="F766">
        <v>1372</v>
      </c>
      <c r="G766" t="str">
        <f>VLOOKUP($C766,'[1]LKUP PCNDES'!$F$2:$H$12,2,FALSE)</f>
        <v>Permanent care home residents aged 18 years or over who received a Structured Medication Review</v>
      </c>
      <c r="H766" t="str">
        <f>VLOOKUP($C766,'[1]LKUP PCNDES'!$F$2:$H$12,3,FALSE)</f>
        <v>SMR</v>
      </c>
      <c r="I766" t="str">
        <f>VLOOKUP($B766,'[1]LKUP PCNDES'!$C$17:$H$60,4,FALSE)</f>
        <v>NHS North East London ICB</v>
      </c>
      <c r="J766" t="str">
        <f>VLOOKUP($B766,'[1]LKUP PCNDES'!$C$17:$H$60,6,FALSE)</f>
        <v>NEL</v>
      </c>
    </row>
    <row r="767" spans="1:10" x14ac:dyDescent="0.35">
      <c r="A767" t="s">
        <v>648</v>
      </c>
      <c r="B767" t="s">
        <v>651</v>
      </c>
      <c r="C767" t="s">
        <v>702</v>
      </c>
      <c r="D767" t="s">
        <v>705</v>
      </c>
      <c r="E767" s="2">
        <v>45077</v>
      </c>
      <c r="F767">
        <v>1143</v>
      </c>
      <c r="G767" t="str">
        <f>VLOOKUP($C767,'[1]LKUP PCNDES'!$F$2:$H$12,2,FALSE)</f>
        <v>Permanent care home residents aged 18 years or over who received a Structured Medication Review</v>
      </c>
      <c r="H767" t="str">
        <f>VLOOKUP($C767,'[1]LKUP PCNDES'!$F$2:$H$12,3,FALSE)</f>
        <v>SMR</v>
      </c>
      <c r="I767" t="str">
        <f>VLOOKUP($B767,'[1]LKUP PCNDES'!$C$17:$H$60,4,FALSE)</f>
        <v>NHS North East London ICB</v>
      </c>
      <c r="J767" t="str">
        <f>VLOOKUP($B767,'[1]LKUP PCNDES'!$C$17:$H$60,6,FALSE)</f>
        <v>NEL</v>
      </c>
    </row>
    <row r="768" spans="1:10" x14ac:dyDescent="0.35">
      <c r="A768" t="s">
        <v>648</v>
      </c>
      <c r="B768" t="s">
        <v>651</v>
      </c>
      <c r="C768" t="s">
        <v>702</v>
      </c>
      <c r="D768" t="s">
        <v>705</v>
      </c>
      <c r="E768" s="2">
        <v>45107</v>
      </c>
      <c r="F768">
        <v>1378</v>
      </c>
      <c r="G768" t="str">
        <f>VLOOKUP($C768,'[1]LKUP PCNDES'!$F$2:$H$12,2,FALSE)</f>
        <v>Permanent care home residents aged 18 years or over who received a Structured Medication Review</v>
      </c>
      <c r="H768" t="str">
        <f>VLOOKUP($C768,'[1]LKUP PCNDES'!$F$2:$H$12,3,FALSE)</f>
        <v>SMR</v>
      </c>
      <c r="I768" t="str">
        <f>VLOOKUP($B768,'[1]LKUP PCNDES'!$C$17:$H$60,4,FALSE)</f>
        <v>NHS North East London ICB</v>
      </c>
      <c r="J768" t="str">
        <f>VLOOKUP($B768,'[1]LKUP PCNDES'!$C$17:$H$60,6,FALSE)</f>
        <v>NEL</v>
      </c>
    </row>
    <row r="769" spans="1:10" x14ac:dyDescent="0.35">
      <c r="A769" t="s">
        <v>648</v>
      </c>
      <c r="B769" t="s">
        <v>651</v>
      </c>
      <c r="C769" t="s">
        <v>702</v>
      </c>
      <c r="D769" t="s">
        <v>705</v>
      </c>
      <c r="E769" s="2">
        <v>45138</v>
      </c>
      <c r="F769">
        <v>1282</v>
      </c>
      <c r="G769" t="str">
        <f>VLOOKUP($C769,'[1]LKUP PCNDES'!$F$2:$H$12,2,FALSE)</f>
        <v>Permanent care home residents aged 18 years or over who received a Structured Medication Review</v>
      </c>
      <c r="H769" t="str">
        <f>VLOOKUP($C769,'[1]LKUP PCNDES'!$F$2:$H$12,3,FALSE)</f>
        <v>SMR</v>
      </c>
      <c r="I769" t="str">
        <f>VLOOKUP($B769,'[1]LKUP PCNDES'!$C$17:$H$60,4,FALSE)</f>
        <v>NHS North East London ICB</v>
      </c>
      <c r="J769" t="str">
        <f>VLOOKUP($B769,'[1]LKUP PCNDES'!$C$17:$H$60,6,FALSE)</f>
        <v>NEL</v>
      </c>
    </row>
    <row r="770" spans="1:10" x14ac:dyDescent="0.35">
      <c r="A770" t="s">
        <v>648</v>
      </c>
      <c r="B770" t="s">
        <v>651</v>
      </c>
      <c r="C770" t="s">
        <v>702</v>
      </c>
      <c r="D770" t="s">
        <v>705</v>
      </c>
      <c r="E770" s="2">
        <v>45169</v>
      </c>
      <c r="F770">
        <v>1071</v>
      </c>
      <c r="G770" t="str">
        <f>VLOOKUP($C770,'[1]LKUP PCNDES'!$F$2:$H$12,2,FALSE)</f>
        <v>Permanent care home residents aged 18 years or over who received a Structured Medication Review</v>
      </c>
      <c r="H770" t="str">
        <f>VLOOKUP($C770,'[1]LKUP PCNDES'!$F$2:$H$12,3,FALSE)</f>
        <v>SMR</v>
      </c>
      <c r="I770" t="str">
        <f>VLOOKUP($B770,'[1]LKUP PCNDES'!$C$17:$H$60,4,FALSE)</f>
        <v>NHS North East London ICB</v>
      </c>
      <c r="J770" t="str">
        <f>VLOOKUP($B770,'[1]LKUP PCNDES'!$C$17:$H$60,6,FALSE)</f>
        <v>NEL</v>
      </c>
    </row>
    <row r="771" spans="1:10" x14ac:dyDescent="0.35">
      <c r="A771" t="s">
        <v>648</v>
      </c>
      <c r="B771" t="s">
        <v>651</v>
      </c>
      <c r="C771" t="s">
        <v>702</v>
      </c>
      <c r="D771" t="s">
        <v>705</v>
      </c>
      <c r="E771" s="2">
        <v>45199</v>
      </c>
      <c r="F771">
        <v>1056</v>
      </c>
      <c r="G771" t="str">
        <f>VLOOKUP($C771,'[1]LKUP PCNDES'!$F$2:$H$12,2,FALSE)</f>
        <v>Permanent care home residents aged 18 years or over who received a Structured Medication Review</v>
      </c>
      <c r="H771" t="str">
        <f>VLOOKUP($C771,'[1]LKUP PCNDES'!$F$2:$H$12,3,FALSE)</f>
        <v>SMR</v>
      </c>
      <c r="I771" t="str">
        <f>VLOOKUP($B771,'[1]LKUP PCNDES'!$C$17:$H$60,4,FALSE)</f>
        <v>NHS North East London ICB</v>
      </c>
      <c r="J771" t="str">
        <f>VLOOKUP($B771,'[1]LKUP PCNDES'!$C$17:$H$60,6,FALSE)</f>
        <v>NEL</v>
      </c>
    </row>
    <row r="772" spans="1:10" x14ac:dyDescent="0.35">
      <c r="A772" t="s">
        <v>648</v>
      </c>
      <c r="B772" t="s">
        <v>651</v>
      </c>
      <c r="C772" t="s">
        <v>702</v>
      </c>
      <c r="D772" t="s">
        <v>705</v>
      </c>
      <c r="E772" s="2">
        <v>45230</v>
      </c>
      <c r="F772">
        <v>951</v>
      </c>
      <c r="G772" t="str">
        <f>VLOOKUP($C772,'[1]LKUP PCNDES'!$F$2:$H$12,2,FALSE)</f>
        <v>Permanent care home residents aged 18 years or over who received a Structured Medication Review</v>
      </c>
      <c r="H772" t="str">
        <f>VLOOKUP($C772,'[1]LKUP PCNDES'!$F$2:$H$12,3,FALSE)</f>
        <v>SMR</v>
      </c>
      <c r="I772" t="str">
        <f>VLOOKUP($B772,'[1]LKUP PCNDES'!$C$17:$H$60,4,FALSE)</f>
        <v>NHS North East London ICB</v>
      </c>
      <c r="J772" t="str">
        <f>VLOOKUP($B772,'[1]LKUP PCNDES'!$C$17:$H$60,6,FALSE)</f>
        <v>NEL</v>
      </c>
    </row>
    <row r="773" spans="1:10" x14ac:dyDescent="0.35">
      <c r="A773" t="s">
        <v>648</v>
      </c>
      <c r="B773" t="s">
        <v>651</v>
      </c>
      <c r="C773" t="s">
        <v>702</v>
      </c>
      <c r="D773" t="s">
        <v>705</v>
      </c>
      <c r="E773" s="2">
        <v>45260</v>
      </c>
      <c r="F773">
        <v>902</v>
      </c>
      <c r="G773" t="str">
        <f>VLOOKUP($C773,'[1]LKUP PCNDES'!$F$2:$H$12,2,FALSE)</f>
        <v>Permanent care home residents aged 18 years or over who received a Structured Medication Review</v>
      </c>
      <c r="H773" t="str">
        <f>VLOOKUP($C773,'[1]LKUP PCNDES'!$F$2:$H$12,3,FALSE)</f>
        <v>SMR</v>
      </c>
      <c r="I773" t="str">
        <f>VLOOKUP($B773,'[1]LKUP PCNDES'!$C$17:$H$60,4,FALSE)</f>
        <v>NHS North East London ICB</v>
      </c>
      <c r="J773" t="str">
        <f>VLOOKUP($B773,'[1]LKUP PCNDES'!$C$17:$H$60,6,FALSE)</f>
        <v>NEL</v>
      </c>
    </row>
    <row r="774" spans="1:10" x14ac:dyDescent="0.35">
      <c r="A774" t="s">
        <v>648</v>
      </c>
      <c r="B774" t="s">
        <v>651</v>
      </c>
      <c r="C774" t="s">
        <v>702</v>
      </c>
      <c r="D774" t="s">
        <v>705</v>
      </c>
      <c r="E774" s="2">
        <v>45291</v>
      </c>
      <c r="F774">
        <v>689</v>
      </c>
      <c r="G774" t="str">
        <f>VLOOKUP($C774,'[1]LKUP PCNDES'!$F$2:$H$12,2,FALSE)</f>
        <v>Permanent care home residents aged 18 years or over who received a Structured Medication Review</v>
      </c>
      <c r="H774" t="str">
        <f>VLOOKUP($C774,'[1]LKUP PCNDES'!$F$2:$H$12,3,FALSE)</f>
        <v>SMR</v>
      </c>
      <c r="I774" t="str">
        <f>VLOOKUP($B774,'[1]LKUP PCNDES'!$C$17:$H$60,4,FALSE)</f>
        <v>NHS North East London ICB</v>
      </c>
      <c r="J774" t="str">
        <f>VLOOKUP($B774,'[1]LKUP PCNDES'!$C$17:$H$60,6,FALSE)</f>
        <v>NEL</v>
      </c>
    </row>
    <row r="775" spans="1:10" x14ac:dyDescent="0.35">
      <c r="A775" t="s">
        <v>648</v>
      </c>
      <c r="B775" t="s">
        <v>651</v>
      </c>
      <c r="C775" t="s">
        <v>702</v>
      </c>
      <c r="D775" t="s">
        <v>705</v>
      </c>
      <c r="E775" s="2">
        <v>45322</v>
      </c>
      <c r="F775">
        <v>550</v>
      </c>
      <c r="G775" t="str">
        <f>VLOOKUP($C775,'[1]LKUP PCNDES'!$F$2:$H$12,2,FALSE)</f>
        <v>Permanent care home residents aged 18 years or over who received a Structured Medication Review</v>
      </c>
      <c r="H775" t="str">
        <f>VLOOKUP($C775,'[1]LKUP PCNDES'!$F$2:$H$12,3,FALSE)</f>
        <v>SMR</v>
      </c>
      <c r="I775" t="str">
        <f>VLOOKUP($B775,'[1]LKUP PCNDES'!$C$17:$H$60,4,FALSE)</f>
        <v>NHS North East London ICB</v>
      </c>
      <c r="J775" t="str">
        <f>VLOOKUP($B775,'[1]LKUP PCNDES'!$C$17:$H$60,6,FALSE)</f>
        <v>NEL</v>
      </c>
    </row>
    <row r="776" spans="1:10" x14ac:dyDescent="0.35">
      <c r="A776" t="s">
        <v>648</v>
      </c>
      <c r="B776" t="s">
        <v>651</v>
      </c>
      <c r="C776" t="s">
        <v>702</v>
      </c>
      <c r="D776" t="s">
        <v>705</v>
      </c>
      <c r="E776" s="2">
        <v>45351</v>
      </c>
      <c r="F776">
        <v>412</v>
      </c>
      <c r="G776" t="str">
        <f>VLOOKUP($C776,'[1]LKUP PCNDES'!$F$2:$H$12,2,FALSE)</f>
        <v>Permanent care home residents aged 18 years or over who received a Structured Medication Review</v>
      </c>
      <c r="H776" t="str">
        <f>VLOOKUP($C776,'[1]LKUP PCNDES'!$F$2:$H$12,3,FALSE)</f>
        <v>SMR</v>
      </c>
      <c r="I776" t="str">
        <f>VLOOKUP($B776,'[1]LKUP PCNDES'!$C$17:$H$60,4,FALSE)</f>
        <v>NHS North East London ICB</v>
      </c>
      <c r="J776" t="str">
        <f>VLOOKUP($B776,'[1]LKUP PCNDES'!$C$17:$H$60,6,FALSE)</f>
        <v>NEL</v>
      </c>
    </row>
    <row r="777" spans="1:10" x14ac:dyDescent="0.35">
      <c r="A777" t="s">
        <v>648</v>
      </c>
      <c r="B777" t="s">
        <v>651</v>
      </c>
      <c r="C777" t="s">
        <v>702</v>
      </c>
      <c r="D777" t="s">
        <v>705</v>
      </c>
      <c r="E777" s="2">
        <v>45382</v>
      </c>
      <c r="F777">
        <v>268</v>
      </c>
      <c r="G777" t="str">
        <f>VLOOKUP($C777,'[1]LKUP PCNDES'!$F$2:$H$12,2,FALSE)</f>
        <v>Permanent care home residents aged 18 years or over who received a Structured Medication Review</v>
      </c>
      <c r="H777" t="str">
        <f>VLOOKUP($C777,'[1]LKUP PCNDES'!$F$2:$H$12,3,FALSE)</f>
        <v>SMR</v>
      </c>
      <c r="I777" t="str">
        <f>VLOOKUP($B777,'[1]LKUP PCNDES'!$C$17:$H$60,4,FALSE)</f>
        <v>NHS North East London ICB</v>
      </c>
      <c r="J777" t="str">
        <f>VLOOKUP($B777,'[1]LKUP PCNDES'!$C$17:$H$60,6,FALSE)</f>
        <v>NEL</v>
      </c>
    </row>
    <row r="778" spans="1:10" x14ac:dyDescent="0.35">
      <c r="A778" t="s">
        <v>648</v>
      </c>
      <c r="B778" t="s">
        <v>651</v>
      </c>
      <c r="C778" t="s">
        <v>702</v>
      </c>
      <c r="D778" t="s">
        <v>704</v>
      </c>
      <c r="E778" s="2">
        <v>45046</v>
      </c>
      <c r="F778">
        <v>0</v>
      </c>
      <c r="G778" t="str">
        <f>VLOOKUP($C778,'[1]LKUP PCNDES'!$F$2:$H$12,2,FALSE)</f>
        <v>Permanent care home residents aged 18 years or over who received a Structured Medication Review</v>
      </c>
      <c r="H778" t="str">
        <f>VLOOKUP($C778,'[1]LKUP PCNDES'!$F$2:$H$12,3,FALSE)</f>
        <v>SMR</v>
      </c>
      <c r="I778" t="str">
        <f>VLOOKUP($B778,'[1]LKUP PCNDES'!$C$17:$H$60,4,FALSE)</f>
        <v>NHS North East London ICB</v>
      </c>
      <c r="J778" t="str">
        <f>VLOOKUP($B778,'[1]LKUP PCNDES'!$C$17:$H$60,6,FALSE)</f>
        <v>NEL</v>
      </c>
    </row>
    <row r="779" spans="1:10" x14ac:dyDescent="0.35">
      <c r="A779" t="s">
        <v>648</v>
      </c>
      <c r="B779" t="s">
        <v>651</v>
      </c>
      <c r="C779" t="s">
        <v>702</v>
      </c>
      <c r="D779" t="s">
        <v>704</v>
      </c>
      <c r="E779" s="2">
        <v>45077</v>
      </c>
      <c r="F779">
        <v>0</v>
      </c>
      <c r="G779" t="str">
        <f>VLOOKUP($C779,'[1]LKUP PCNDES'!$F$2:$H$12,2,FALSE)</f>
        <v>Permanent care home residents aged 18 years or over who received a Structured Medication Review</v>
      </c>
      <c r="H779" t="str">
        <f>VLOOKUP($C779,'[1]LKUP PCNDES'!$F$2:$H$12,3,FALSE)</f>
        <v>SMR</v>
      </c>
      <c r="I779" t="str">
        <f>VLOOKUP($B779,'[1]LKUP PCNDES'!$C$17:$H$60,4,FALSE)</f>
        <v>NHS North East London ICB</v>
      </c>
      <c r="J779" t="str">
        <f>VLOOKUP($B779,'[1]LKUP PCNDES'!$C$17:$H$60,6,FALSE)</f>
        <v>NEL</v>
      </c>
    </row>
    <row r="780" spans="1:10" x14ac:dyDescent="0.35">
      <c r="A780" t="s">
        <v>648</v>
      </c>
      <c r="B780" t="s">
        <v>651</v>
      </c>
      <c r="C780" t="s">
        <v>702</v>
      </c>
      <c r="D780" t="s">
        <v>704</v>
      </c>
      <c r="E780" s="2">
        <v>45107</v>
      </c>
      <c r="F780">
        <v>0</v>
      </c>
      <c r="G780" t="str">
        <f>VLOOKUP($C780,'[1]LKUP PCNDES'!$F$2:$H$12,2,FALSE)</f>
        <v>Permanent care home residents aged 18 years or over who received a Structured Medication Review</v>
      </c>
      <c r="H780" t="str">
        <f>VLOOKUP($C780,'[1]LKUP PCNDES'!$F$2:$H$12,3,FALSE)</f>
        <v>SMR</v>
      </c>
      <c r="I780" t="str">
        <f>VLOOKUP($B780,'[1]LKUP PCNDES'!$C$17:$H$60,4,FALSE)</f>
        <v>NHS North East London ICB</v>
      </c>
      <c r="J780" t="str">
        <f>VLOOKUP($B780,'[1]LKUP PCNDES'!$C$17:$H$60,6,FALSE)</f>
        <v>NEL</v>
      </c>
    </row>
    <row r="781" spans="1:10" x14ac:dyDescent="0.35">
      <c r="A781" t="s">
        <v>648</v>
      </c>
      <c r="B781" t="s">
        <v>651</v>
      </c>
      <c r="C781" t="s">
        <v>702</v>
      </c>
      <c r="D781" t="s">
        <v>704</v>
      </c>
      <c r="E781" s="2">
        <v>45138</v>
      </c>
      <c r="F781">
        <v>0</v>
      </c>
      <c r="G781" t="str">
        <f>VLOOKUP($C781,'[1]LKUP PCNDES'!$F$2:$H$12,2,FALSE)</f>
        <v>Permanent care home residents aged 18 years or over who received a Structured Medication Review</v>
      </c>
      <c r="H781" t="str">
        <f>VLOOKUP($C781,'[1]LKUP PCNDES'!$F$2:$H$12,3,FALSE)</f>
        <v>SMR</v>
      </c>
      <c r="I781" t="str">
        <f>VLOOKUP($B781,'[1]LKUP PCNDES'!$C$17:$H$60,4,FALSE)</f>
        <v>NHS North East London ICB</v>
      </c>
      <c r="J781" t="str">
        <f>VLOOKUP($B781,'[1]LKUP PCNDES'!$C$17:$H$60,6,FALSE)</f>
        <v>NEL</v>
      </c>
    </row>
    <row r="782" spans="1:10" x14ac:dyDescent="0.35">
      <c r="A782" t="s">
        <v>648</v>
      </c>
      <c r="B782" t="s">
        <v>651</v>
      </c>
      <c r="C782" t="s">
        <v>702</v>
      </c>
      <c r="D782" t="s">
        <v>704</v>
      </c>
      <c r="E782" s="2">
        <v>45169</v>
      </c>
      <c r="F782">
        <v>1</v>
      </c>
      <c r="G782" t="str">
        <f>VLOOKUP($C782,'[1]LKUP PCNDES'!$F$2:$H$12,2,FALSE)</f>
        <v>Permanent care home residents aged 18 years or over who received a Structured Medication Review</v>
      </c>
      <c r="H782" t="str">
        <f>VLOOKUP($C782,'[1]LKUP PCNDES'!$F$2:$H$12,3,FALSE)</f>
        <v>SMR</v>
      </c>
      <c r="I782" t="str">
        <f>VLOOKUP($B782,'[1]LKUP PCNDES'!$C$17:$H$60,4,FALSE)</f>
        <v>NHS North East London ICB</v>
      </c>
      <c r="J782" t="str">
        <f>VLOOKUP($B782,'[1]LKUP PCNDES'!$C$17:$H$60,6,FALSE)</f>
        <v>NEL</v>
      </c>
    </row>
    <row r="783" spans="1:10" x14ac:dyDescent="0.35">
      <c r="A783" t="s">
        <v>648</v>
      </c>
      <c r="B783" t="s">
        <v>651</v>
      </c>
      <c r="C783" t="s">
        <v>702</v>
      </c>
      <c r="D783" t="s">
        <v>704</v>
      </c>
      <c r="E783" s="2">
        <v>45199</v>
      </c>
      <c r="F783">
        <v>0</v>
      </c>
      <c r="G783" t="str">
        <f>VLOOKUP($C783,'[1]LKUP PCNDES'!$F$2:$H$12,2,FALSE)</f>
        <v>Permanent care home residents aged 18 years or over who received a Structured Medication Review</v>
      </c>
      <c r="H783" t="str">
        <f>VLOOKUP($C783,'[1]LKUP PCNDES'!$F$2:$H$12,3,FALSE)</f>
        <v>SMR</v>
      </c>
      <c r="I783" t="str">
        <f>VLOOKUP($B783,'[1]LKUP PCNDES'!$C$17:$H$60,4,FALSE)</f>
        <v>NHS North East London ICB</v>
      </c>
      <c r="J783" t="str">
        <f>VLOOKUP($B783,'[1]LKUP PCNDES'!$C$17:$H$60,6,FALSE)</f>
        <v>NEL</v>
      </c>
    </row>
    <row r="784" spans="1:10" x14ac:dyDescent="0.35">
      <c r="A784" t="s">
        <v>648</v>
      </c>
      <c r="B784" t="s">
        <v>651</v>
      </c>
      <c r="C784" t="s">
        <v>702</v>
      </c>
      <c r="D784" t="s">
        <v>704</v>
      </c>
      <c r="E784" s="2">
        <v>45230</v>
      </c>
      <c r="F784">
        <v>1</v>
      </c>
      <c r="G784" t="str">
        <f>VLOOKUP($C784,'[1]LKUP PCNDES'!$F$2:$H$12,2,FALSE)</f>
        <v>Permanent care home residents aged 18 years or over who received a Structured Medication Review</v>
      </c>
      <c r="H784" t="str">
        <f>VLOOKUP($C784,'[1]LKUP PCNDES'!$F$2:$H$12,3,FALSE)</f>
        <v>SMR</v>
      </c>
      <c r="I784" t="str">
        <f>VLOOKUP($B784,'[1]LKUP PCNDES'!$C$17:$H$60,4,FALSE)</f>
        <v>NHS North East London ICB</v>
      </c>
      <c r="J784" t="str">
        <f>VLOOKUP($B784,'[1]LKUP PCNDES'!$C$17:$H$60,6,FALSE)</f>
        <v>NEL</v>
      </c>
    </row>
    <row r="785" spans="1:10" x14ac:dyDescent="0.35">
      <c r="A785" t="s">
        <v>648</v>
      </c>
      <c r="B785" t="s">
        <v>651</v>
      </c>
      <c r="C785" t="s">
        <v>702</v>
      </c>
      <c r="D785" t="s">
        <v>704</v>
      </c>
      <c r="E785" s="2">
        <v>45260</v>
      </c>
      <c r="F785">
        <v>1</v>
      </c>
      <c r="G785" t="str">
        <f>VLOOKUP($C785,'[1]LKUP PCNDES'!$F$2:$H$12,2,FALSE)</f>
        <v>Permanent care home residents aged 18 years or over who received a Structured Medication Review</v>
      </c>
      <c r="H785" t="str">
        <f>VLOOKUP($C785,'[1]LKUP PCNDES'!$F$2:$H$12,3,FALSE)</f>
        <v>SMR</v>
      </c>
      <c r="I785" t="str">
        <f>VLOOKUP($B785,'[1]LKUP PCNDES'!$C$17:$H$60,4,FALSE)</f>
        <v>NHS North East London ICB</v>
      </c>
      <c r="J785" t="str">
        <f>VLOOKUP($B785,'[1]LKUP PCNDES'!$C$17:$H$60,6,FALSE)</f>
        <v>NEL</v>
      </c>
    </row>
    <row r="786" spans="1:10" x14ac:dyDescent="0.35">
      <c r="A786" t="s">
        <v>648</v>
      </c>
      <c r="B786" t="s">
        <v>651</v>
      </c>
      <c r="C786" t="s">
        <v>702</v>
      </c>
      <c r="D786" t="s">
        <v>704</v>
      </c>
      <c r="E786" s="2">
        <v>45291</v>
      </c>
      <c r="F786">
        <v>1</v>
      </c>
      <c r="G786" t="str">
        <f>VLOOKUP($C786,'[1]LKUP PCNDES'!$F$2:$H$12,2,FALSE)</f>
        <v>Permanent care home residents aged 18 years or over who received a Structured Medication Review</v>
      </c>
      <c r="H786" t="str">
        <f>VLOOKUP($C786,'[1]LKUP PCNDES'!$F$2:$H$12,3,FALSE)</f>
        <v>SMR</v>
      </c>
      <c r="I786" t="str">
        <f>VLOOKUP($B786,'[1]LKUP PCNDES'!$C$17:$H$60,4,FALSE)</f>
        <v>NHS North East London ICB</v>
      </c>
      <c r="J786" t="str">
        <f>VLOOKUP($B786,'[1]LKUP PCNDES'!$C$17:$H$60,6,FALSE)</f>
        <v>NEL</v>
      </c>
    </row>
    <row r="787" spans="1:10" x14ac:dyDescent="0.35">
      <c r="A787" t="s">
        <v>648</v>
      </c>
      <c r="B787" t="s">
        <v>651</v>
      </c>
      <c r="C787" t="s">
        <v>702</v>
      </c>
      <c r="D787" t="s">
        <v>704</v>
      </c>
      <c r="E787" s="2">
        <v>45322</v>
      </c>
      <c r="F787">
        <v>1</v>
      </c>
      <c r="G787" t="str">
        <f>VLOOKUP($C787,'[1]LKUP PCNDES'!$F$2:$H$12,2,FALSE)</f>
        <v>Permanent care home residents aged 18 years or over who received a Structured Medication Review</v>
      </c>
      <c r="H787" t="str">
        <f>VLOOKUP($C787,'[1]LKUP PCNDES'!$F$2:$H$12,3,FALSE)</f>
        <v>SMR</v>
      </c>
      <c r="I787" t="str">
        <f>VLOOKUP($B787,'[1]LKUP PCNDES'!$C$17:$H$60,4,FALSE)</f>
        <v>NHS North East London ICB</v>
      </c>
      <c r="J787" t="str">
        <f>VLOOKUP($B787,'[1]LKUP PCNDES'!$C$17:$H$60,6,FALSE)</f>
        <v>NEL</v>
      </c>
    </row>
    <row r="788" spans="1:10" x14ac:dyDescent="0.35">
      <c r="A788" t="s">
        <v>648</v>
      </c>
      <c r="B788" t="s">
        <v>651</v>
      </c>
      <c r="C788" t="s">
        <v>702</v>
      </c>
      <c r="D788" t="s">
        <v>704</v>
      </c>
      <c r="E788" s="2">
        <v>45351</v>
      </c>
      <c r="F788">
        <v>2</v>
      </c>
      <c r="G788" t="str">
        <f>VLOOKUP($C788,'[1]LKUP PCNDES'!$F$2:$H$12,2,FALSE)</f>
        <v>Permanent care home residents aged 18 years or over who received a Structured Medication Review</v>
      </c>
      <c r="H788" t="str">
        <f>VLOOKUP($C788,'[1]LKUP PCNDES'!$F$2:$H$12,3,FALSE)</f>
        <v>SMR</v>
      </c>
      <c r="I788" t="str">
        <f>VLOOKUP($B788,'[1]LKUP PCNDES'!$C$17:$H$60,4,FALSE)</f>
        <v>NHS North East London ICB</v>
      </c>
      <c r="J788" t="str">
        <f>VLOOKUP($B788,'[1]LKUP PCNDES'!$C$17:$H$60,6,FALSE)</f>
        <v>NEL</v>
      </c>
    </row>
    <row r="789" spans="1:10" x14ac:dyDescent="0.35">
      <c r="A789" t="s">
        <v>648</v>
      </c>
      <c r="B789" t="s">
        <v>651</v>
      </c>
      <c r="C789" t="s">
        <v>702</v>
      </c>
      <c r="D789" t="s">
        <v>704</v>
      </c>
      <c r="E789" s="2">
        <v>45382</v>
      </c>
      <c r="F789">
        <v>3</v>
      </c>
      <c r="G789" t="str">
        <f>VLOOKUP($C789,'[1]LKUP PCNDES'!$F$2:$H$12,2,FALSE)</f>
        <v>Permanent care home residents aged 18 years or over who received a Structured Medication Review</v>
      </c>
      <c r="H789" t="str">
        <f>VLOOKUP($C789,'[1]LKUP PCNDES'!$F$2:$H$12,3,FALSE)</f>
        <v>SMR</v>
      </c>
      <c r="I789" t="str">
        <f>VLOOKUP($B789,'[1]LKUP PCNDES'!$C$17:$H$60,4,FALSE)</f>
        <v>NHS North East London ICB</v>
      </c>
      <c r="J789" t="str">
        <f>VLOOKUP($B789,'[1]LKUP PCNDES'!$C$17:$H$60,6,FALSE)</f>
        <v>NEL</v>
      </c>
    </row>
    <row r="790" spans="1:10" x14ac:dyDescent="0.35">
      <c r="A790" t="s">
        <v>648</v>
      </c>
      <c r="B790" t="s">
        <v>651</v>
      </c>
      <c r="C790" t="s">
        <v>1360</v>
      </c>
      <c r="D790" t="s">
        <v>700</v>
      </c>
      <c r="E790" s="2">
        <v>45046</v>
      </c>
      <c r="F790">
        <v>1</v>
      </c>
      <c r="G790" t="str">
        <f>VLOOKUP($C790,'[1]LKUP PCNDES'!$F$2:$H$12,2,FALSE)</f>
        <v>Mean number of patient contacts as part of weekly care home round per care home resident aged 18 years or over</v>
      </c>
      <c r="H790" t="str">
        <f>VLOOKUP($C790,'[1]LKUP PCNDES'!$F$2:$H$12,3,FALSE)</f>
        <v>WEEKLY_CH_ROUND</v>
      </c>
      <c r="I790" t="str">
        <f>VLOOKUP($B790,'[1]LKUP PCNDES'!$C$17:$H$60,4,FALSE)</f>
        <v>NHS North East London ICB</v>
      </c>
      <c r="J790" t="str">
        <f>VLOOKUP($B790,'[1]LKUP PCNDES'!$C$17:$H$60,6,FALSE)</f>
        <v>NEL</v>
      </c>
    </row>
    <row r="791" spans="1:10" x14ac:dyDescent="0.35">
      <c r="A791" t="s">
        <v>648</v>
      </c>
      <c r="B791" t="s">
        <v>651</v>
      </c>
      <c r="C791" t="s">
        <v>1360</v>
      </c>
      <c r="D791" t="s">
        <v>700</v>
      </c>
      <c r="E791" s="2">
        <v>45077</v>
      </c>
      <c r="F791">
        <v>1</v>
      </c>
      <c r="G791" t="str">
        <f>VLOOKUP($C791,'[1]LKUP PCNDES'!$F$2:$H$12,2,FALSE)</f>
        <v>Mean number of patient contacts as part of weekly care home round per care home resident aged 18 years or over</v>
      </c>
      <c r="H791" t="str">
        <f>VLOOKUP($C791,'[1]LKUP PCNDES'!$F$2:$H$12,3,FALSE)</f>
        <v>WEEKLY_CH_ROUND</v>
      </c>
      <c r="I791" t="str">
        <f>VLOOKUP($B791,'[1]LKUP PCNDES'!$C$17:$H$60,4,FALSE)</f>
        <v>NHS North East London ICB</v>
      </c>
      <c r="J791" t="str">
        <f>VLOOKUP($B791,'[1]LKUP PCNDES'!$C$17:$H$60,6,FALSE)</f>
        <v>NEL</v>
      </c>
    </row>
    <row r="792" spans="1:10" x14ac:dyDescent="0.35">
      <c r="A792" t="s">
        <v>648</v>
      </c>
      <c r="B792" t="s">
        <v>651</v>
      </c>
      <c r="C792" t="s">
        <v>1360</v>
      </c>
      <c r="D792" t="s">
        <v>700</v>
      </c>
      <c r="E792" s="2">
        <v>45107</v>
      </c>
      <c r="F792">
        <v>1</v>
      </c>
      <c r="G792" t="str">
        <f>VLOOKUP($C792,'[1]LKUP PCNDES'!$F$2:$H$12,2,FALSE)</f>
        <v>Mean number of patient contacts as part of weekly care home round per care home resident aged 18 years or over</v>
      </c>
      <c r="H792" t="str">
        <f>VLOOKUP($C792,'[1]LKUP PCNDES'!$F$2:$H$12,3,FALSE)</f>
        <v>WEEKLY_CH_ROUND</v>
      </c>
      <c r="I792" t="str">
        <f>VLOOKUP($B792,'[1]LKUP PCNDES'!$C$17:$H$60,4,FALSE)</f>
        <v>NHS North East London ICB</v>
      </c>
      <c r="J792" t="str">
        <f>VLOOKUP($B792,'[1]LKUP PCNDES'!$C$17:$H$60,6,FALSE)</f>
        <v>NEL</v>
      </c>
    </row>
    <row r="793" spans="1:10" x14ac:dyDescent="0.35">
      <c r="A793" t="s">
        <v>648</v>
      </c>
      <c r="B793" t="s">
        <v>651</v>
      </c>
      <c r="C793" t="s">
        <v>1360</v>
      </c>
      <c r="D793" t="s">
        <v>700</v>
      </c>
      <c r="E793" s="2">
        <v>45138</v>
      </c>
      <c r="F793">
        <v>1</v>
      </c>
      <c r="G793" t="str">
        <f>VLOOKUP($C793,'[1]LKUP PCNDES'!$F$2:$H$12,2,FALSE)</f>
        <v>Mean number of patient contacts as part of weekly care home round per care home resident aged 18 years or over</v>
      </c>
      <c r="H793" t="str">
        <f>VLOOKUP($C793,'[1]LKUP PCNDES'!$F$2:$H$12,3,FALSE)</f>
        <v>WEEKLY_CH_ROUND</v>
      </c>
      <c r="I793" t="str">
        <f>VLOOKUP($B793,'[1]LKUP PCNDES'!$C$17:$H$60,4,FALSE)</f>
        <v>NHS North East London ICB</v>
      </c>
      <c r="J793" t="str">
        <f>VLOOKUP($B793,'[1]LKUP PCNDES'!$C$17:$H$60,6,FALSE)</f>
        <v>NEL</v>
      </c>
    </row>
    <row r="794" spans="1:10" x14ac:dyDescent="0.35">
      <c r="A794" t="s">
        <v>648</v>
      </c>
      <c r="B794" t="s">
        <v>651</v>
      </c>
      <c r="C794" t="s">
        <v>1360</v>
      </c>
      <c r="D794" t="s">
        <v>700</v>
      </c>
      <c r="E794" s="2">
        <v>45169</v>
      </c>
      <c r="F794">
        <v>1</v>
      </c>
      <c r="G794" t="str">
        <f>VLOOKUP($C794,'[1]LKUP PCNDES'!$F$2:$H$12,2,FALSE)</f>
        <v>Mean number of patient contacts as part of weekly care home round per care home resident aged 18 years or over</v>
      </c>
      <c r="H794" t="str">
        <f>VLOOKUP($C794,'[1]LKUP PCNDES'!$F$2:$H$12,3,FALSE)</f>
        <v>WEEKLY_CH_ROUND</v>
      </c>
      <c r="I794" t="str">
        <f>VLOOKUP($B794,'[1]LKUP PCNDES'!$C$17:$H$60,4,FALSE)</f>
        <v>NHS North East London ICB</v>
      </c>
      <c r="J794" t="str">
        <f>VLOOKUP($B794,'[1]LKUP PCNDES'!$C$17:$H$60,6,FALSE)</f>
        <v>NEL</v>
      </c>
    </row>
    <row r="795" spans="1:10" x14ac:dyDescent="0.35">
      <c r="A795" t="s">
        <v>648</v>
      </c>
      <c r="B795" t="s">
        <v>651</v>
      </c>
      <c r="C795" t="s">
        <v>1360</v>
      </c>
      <c r="D795" t="s">
        <v>700</v>
      </c>
      <c r="E795" s="2">
        <v>45199</v>
      </c>
      <c r="F795">
        <v>1</v>
      </c>
      <c r="G795" t="str">
        <f>VLOOKUP($C795,'[1]LKUP PCNDES'!$F$2:$H$12,2,FALSE)</f>
        <v>Mean number of patient contacts as part of weekly care home round per care home resident aged 18 years or over</v>
      </c>
      <c r="H795" t="str">
        <f>VLOOKUP($C795,'[1]LKUP PCNDES'!$F$2:$H$12,3,FALSE)</f>
        <v>WEEKLY_CH_ROUND</v>
      </c>
      <c r="I795" t="str">
        <f>VLOOKUP($B795,'[1]LKUP PCNDES'!$C$17:$H$60,4,FALSE)</f>
        <v>NHS North East London ICB</v>
      </c>
      <c r="J795" t="str">
        <f>VLOOKUP($B795,'[1]LKUP PCNDES'!$C$17:$H$60,6,FALSE)</f>
        <v>NEL</v>
      </c>
    </row>
    <row r="796" spans="1:10" x14ac:dyDescent="0.35">
      <c r="A796" t="s">
        <v>648</v>
      </c>
      <c r="B796" t="s">
        <v>651</v>
      </c>
      <c r="C796" t="s">
        <v>1360</v>
      </c>
      <c r="D796" t="s">
        <v>700</v>
      </c>
      <c r="E796" s="2">
        <v>45322</v>
      </c>
      <c r="F796">
        <v>1</v>
      </c>
      <c r="G796" t="str">
        <f>VLOOKUP($C796,'[1]LKUP PCNDES'!$F$2:$H$12,2,FALSE)</f>
        <v>Mean number of patient contacts as part of weekly care home round per care home resident aged 18 years or over</v>
      </c>
      <c r="H796" t="str">
        <f>VLOOKUP($C796,'[1]LKUP PCNDES'!$F$2:$H$12,3,FALSE)</f>
        <v>WEEKLY_CH_ROUND</v>
      </c>
      <c r="I796" t="str">
        <f>VLOOKUP($B796,'[1]LKUP PCNDES'!$C$17:$H$60,4,FALSE)</f>
        <v>NHS North East London ICB</v>
      </c>
      <c r="J796" t="str">
        <f>VLOOKUP($B796,'[1]LKUP PCNDES'!$C$17:$H$60,6,FALSE)</f>
        <v>NEL</v>
      </c>
    </row>
    <row r="797" spans="1:10" x14ac:dyDescent="0.35">
      <c r="A797" t="s">
        <v>648</v>
      </c>
      <c r="B797" t="s">
        <v>651</v>
      </c>
      <c r="C797" t="s">
        <v>1360</v>
      </c>
      <c r="D797" t="s">
        <v>700</v>
      </c>
      <c r="E797" s="2">
        <v>45351</v>
      </c>
      <c r="F797">
        <v>1</v>
      </c>
      <c r="G797" t="str">
        <f>VLOOKUP($C797,'[1]LKUP PCNDES'!$F$2:$H$12,2,FALSE)</f>
        <v>Mean number of patient contacts as part of weekly care home round per care home resident aged 18 years or over</v>
      </c>
      <c r="H797" t="str">
        <f>VLOOKUP($C797,'[1]LKUP PCNDES'!$F$2:$H$12,3,FALSE)</f>
        <v>WEEKLY_CH_ROUND</v>
      </c>
      <c r="I797" t="str">
        <f>VLOOKUP($B797,'[1]LKUP PCNDES'!$C$17:$H$60,4,FALSE)</f>
        <v>NHS North East London ICB</v>
      </c>
      <c r="J797" t="str">
        <f>VLOOKUP($B797,'[1]LKUP PCNDES'!$C$17:$H$60,6,FALSE)</f>
        <v>NEL</v>
      </c>
    </row>
    <row r="798" spans="1:10" x14ac:dyDescent="0.35">
      <c r="A798" t="s">
        <v>648</v>
      </c>
      <c r="B798" t="s">
        <v>651</v>
      </c>
      <c r="C798" t="s">
        <v>1360</v>
      </c>
      <c r="D798" t="s">
        <v>700</v>
      </c>
      <c r="E798" s="2">
        <v>45382</v>
      </c>
      <c r="F798">
        <v>1</v>
      </c>
      <c r="G798" t="str">
        <f>VLOOKUP($C798,'[1]LKUP PCNDES'!$F$2:$H$12,2,FALSE)</f>
        <v>Mean number of patient contacts as part of weekly care home round per care home resident aged 18 years or over</v>
      </c>
      <c r="H798" t="str">
        <f>VLOOKUP($C798,'[1]LKUP PCNDES'!$F$2:$H$12,3,FALSE)</f>
        <v>WEEKLY_CH_ROUND</v>
      </c>
      <c r="I798" t="str">
        <f>VLOOKUP($B798,'[1]LKUP PCNDES'!$C$17:$H$60,4,FALSE)</f>
        <v>NHS North East London ICB</v>
      </c>
      <c r="J798" t="str">
        <f>VLOOKUP($B798,'[1]LKUP PCNDES'!$C$17:$H$60,6,FALSE)</f>
        <v>NEL</v>
      </c>
    </row>
    <row r="799" spans="1:10" x14ac:dyDescent="0.35">
      <c r="A799" t="s">
        <v>648</v>
      </c>
      <c r="B799" t="s">
        <v>651</v>
      </c>
      <c r="C799" t="s">
        <v>1360</v>
      </c>
      <c r="D799" t="s">
        <v>564</v>
      </c>
      <c r="E799" s="2">
        <v>45046</v>
      </c>
      <c r="F799">
        <v>5117</v>
      </c>
      <c r="G799" t="str">
        <f>VLOOKUP($C799,'[1]LKUP PCNDES'!$F$2:$H$12,2,FALSE)</f>
        <v>Mean number of patient contacts as part of weekly care home round per care home resident aged 18 years or over</v>
      </c>
      <c r="H799" t="str">
        <f>VLOOKUP($C799,'[1]LKUP PCNDES'!$F$2:$H$12,3,FALSE)</f>
        <v>WEEKLY_CH_ROUND</v>
      </c>
      <c r="I799" t="str">
        <f>VLOOKUP($B799,'[1]LKUP PCNDES'!$C$17:$H$60,4,FALSE)</f>
        <v>NHS North East London ICB</v>
      </c>
      <c r="J799" t="str">
        <f>VLOOKUP($B799,'[1]LKUP PCNDES'!$C$17:$H$60,6,FALSE)</f>
        <v>NEL</v>
      </c>
    </row>
    <row r="800" spans="1:10" x14ac:dyDescent="0.35">
      <c r="A800" t="s">
        <v>648</v>
      </c>
      <c r="B800" t="s">
        <v>651</v>
      </c>
      <c r="C800" t="s">
        <v>1360</v>
      </c>
      <c r="D800" t="s">
        <v>564</v>
      </c>
      <c r="E800" s="2">
        <v>45077</v>
      </c>
      <c r="F800">
        <v>4787</v>
      </c>
      <c r="G800" t="str">
        <f>VLOOKUP($C800,'[1]LKUP PCNDES'!$F$2:$H$12,2,FALSE)</f>
        <v>Mean number of patient contacts as part of weekly care home round per care home resident aged 18 years or over</v>
      </c>
      <c r="H800" t="str">
        <f>VLOOKUP($C800,'[1]LKUP PCNDES'!$F$2:$H$12,3,FALSE)</f>
        <v>WEEKLY_CH_ROUND</v>
      </c>
      <c r="I800" t="str">
        <f>VLOOKUP($B800,'[1]LKUP PCNDES'!$C$17:$H$60,4,FALSE)</f>
        <v>NHS North East London ICB</v>
      </c>
      <c r="J800" t="str">
        <f>VLOOKUP($B800,'[1]LKUP PCNDES'!$C$17:$H$60,6,FALSE)</f>
        <v>NEL</v>
      </c>
    </row>
    <row r="801" spans="1:10" x14ac:dyDescent="0.35">
      <c r="A801" t="s">
        <v>648</v>
      </c>
      <c r="B801" t="s">
        <v>651</v>
      </c>
      <c r="C801" t="s">
        <v>1360</v>
      </c>
      <c r="D801" t="s">
        <v>564</v>
      </c>
      <c r="E801" s="2">
        <v>45107</v>
      </c>
      <c r="F801">
        <v>5284</v>
      </c>
      <c r="G801" t="str">
        <f>VLOOKUP($C801,'[1]LKUP PCNDES'!$F$2:$H$12,2,FALSE)</f>
        <v>Mean number of patient contacts as part of weekly care home round per care home resident aged 18 years or over</v>
      </c>
      <c r="H801" t="str">
        <f>VLOOKUP($C801,'[1]LKUP PCNDES'!$F$2:$H$12,3,FALSE)</f>
        <v>WEEKLY_CH_ROUND</v>
      </c>
      <c r="I801" t="str">
        <f>VLOOKUP($B801,'[1]LKUP PCNDES'!$C$17:$H$60,4,FALSE)</f>
        <v>NHS North East London ICB</v>
      </c>
      <c r="J801" t="str">
        <f>VLOOKUP($B801,'[1]LKUP PCNDES'!$C$17:$H$60,6,FALSE)</f>
        <v>NEL</v>
      </c>
    </row>
    <row r="802" spans="1:10" x14ac:dyDescent="0.35">
      <c r="A802" t="s">
        <v>648</v>
      </c>
      <c r="B802" t="s">
        <v>651</v>
      </c>
      <c r="C802" t="s">
        <v>1360</v>
      </c>
      <c r="D802" t="s">
        <v>564</v>
      </c>
      <c r="E802" s="2">
        <v>45138</v>
      </c>
      <c r="F802">
        <v>5295</v>
      </c>
      <c r="G802" t="str">
        <f>VLOOKUP($C802,'[1]LKUP PCNDES'!$F$2:$H$12,2,FALSE)</f>
        <v>Mean number of patient contacts as part of weekly care home round per care home resident aged 18 years or over</v>
      </c>
      <c r="H802" t="str">
        <f>VLOOKUP($C802,'[1]LKUP PCNDES'!$F$2:$H$12,3,FALSE)</f>
        <v>WEEKLY_CH_ROUND</v>
      </c>
      <c r="I802" t="str">
        <f>VLOOKUP($B802,'[1]LKUP PCNDES'!$C$17:$H$60,4,FALSE)</f>
        <v>NHS North East London ICB</v>
      </c>
      <c r="J802" t="str">
        <f>VLOOKUP($B802,'[1]LKUP PCNDES'!$C$17:$H$60,6,FALSE)</f>
        <v>NEL</v>
      </c>
    </row>
    <row r="803" spans="1:10" x14ac:dyDescent="0.35">
      <c r="A803" t="s">
        <v>648</v>
      </c>
      <c r="B803" t="s">
        <v>651</v>
      </c>
      <c r="C803" t="s">
        <v>1360</v>
      </c>
      <c r="D803" t="s">
        <v>564</v>
      </c>
      <c r="E803" s="2">
        <v>45169</v>
      </c>
      <c r="F803">
        <v>5031</v>
      </c>
      <c r="G803" t="str">
        <f>VLOOKUP($C803,'[1]LKUP PCNDES'!$F$2:$H$12,2,FALSE)</f>
        <v>Mean number of patient contacts as part of weekly care home round per care home resident aged 18 years or over</v>
      </c>
      <c r="H803" t="str">
        <f>VLOOKUP($C803,'[1]LKUP PCNDES'!$F$2:$H$12,3,FALSE)</f>
        <v>WEEKLY_CH_ROUND</v>
      </c>
      <c r="I803" t="str">
        <f>VLOOKUP($B803,'[1]LKUP PCNDES'!$C$17:$H$60,4,FALSE)</f>
        <v>NHS North East London ICB</v>
      </c>
      <c r="J803" t="str">
        <f>VLOOKUP($B803,'[1]LKUP PCNDES'!$C$17:$H$60,6,FALSE)</f>
        <v>NEL</v>
      </c>
    </row>
    <row r="804" spans="1:10" x14ac:dyDescent="0.35">
      <c r="A804" t="s">
        <v>648</v>
      </c>
      <c r="B804" t="s">
        <v>651</v>
      </c>
      <c r="C804" t="s">
        <v>1360</v>
      </c>
      <c r="D804" t="s">
        <v>564</v>
      </c>
      <c r="E804" s="2">
        <v>45199</v>
      </c>
      <c r="F804">
        <v>5552</v>
      </c>
      <c r="G804" t="str">
        <f>VLOOKUP($C804,'[1]LKUP PCNDES'!$F$2:$H$12,2,FALSE)</f>
        <v>Mean number of patient contacts as part of weekly care home round per care home resident aged 18 years or over</v>
      </c>
      <c r="H804" t="str">
        <f>VLOOKUP($C804,'[1]LKUP PCNDES'!$F$2:$H$12,3,FALSE)</f>
        <v>WEEKLY_CH_ROUND</v>
      </c>
      <c r="I804" t="str">
        <f>VLOOKUP($B804,'[1]LKUP PCNDES'!$C$17:$H$60,4,FALSE)</f>
        <v>NHS North East London ICB</v>
      </c>
      <c r="J804" t="str">
        <f>VLOOKUP($B804,'[1]LKUP PCNDES'!$C$17:$H$60,6,FALSE)</f>
        <v>NEL</v>
      </c>
    </row>
    <row r="805" spans="1:10" x14ac:dyDescent="0.35">
      <c r="A805" t="s">
        <v>648</v>
      </c>
      <c r="B805" t="s">
        <v>651</v>
      </c>
      <c r="C805" t="s">
        <v>1360</v>
      </c>
      <c r="D805" t="s">
        <v>564</v>
      </c>
      <c r="E805" s="2">
        <v>45260</v>
      </c>
      <c r="F805">
        <v>5575</v>
      </c>
      <c r="G805" t="str">
        <f>VLOOKUP($C805,'[1]LKUP PCNDES'!$F$2:$H$12,2,FALSE)</f>
        <v>Mean number of patient contacts as part of weekly care home round per care home resident aged 18 years or over</v>
      </c>
      <c r="H805" t="str">
        <f>VLOOKUP($C805,'[1]LKUP PCNDES'!$F$2:$H$12,3,FALSE)</f>
        <v>WEEKLY_CH_ROUND</v>
      </c>
      <c r="I805" t="str">
        <f>VLOOKUP($B805,'[1]LKUP PCNDES'!$C$17:$H$60,4,FALSE)</f>
        <v>NHS North East London ICB</v>
      </c>
      <c r="J805" t="str">
        <f>VLOOKUP($B805,'[1]LKUP PCNDES'!$C$17:$H$60,6,FALSE)</f>
        <v>NEL</v>
      </c>
    </row>
    <row r="806" spans="1:10" x14ac:dyDescent="0.35">
      <c r="A806" t="s">
        <v>648</v>
      </c>
      <c r="B806" t="s">
        <v>651</v>
      </c>
      <c r="C806" t="s">
        <v>1360</v>
      </c>
      <c r="D806" t="s">
        <v>564</v>
      </c>
      <c r="E806" s="2">
        <v>45291</v>
      </c>
      <c r="F806">
        <v>5725</v>
      </c>
      <c r="G806" t="str">
        <f>VLOOKUP($C806,'[1]LKUP PCNDES'!$F$2:$H$12,2,FALSE)</f>
        <v>Mean number of patient contacts as part of weekly care home round per care home resident aged 18 years or over</v>
      </c>
      <c r="H806" t="str">
        <f>VLOOKUP($C806,'[1]LKUP PCNDES'!$F$2:$H$12,3,FALSE)</f>
        <v>WEEKLY_CH_ROUND</v>
      </c>
      <c r="I806" t="str">
        <f>VLOOKUP($B806,'[1]LKUP PCNDES'!$C$17:$H$60,4,FALSE)</f>
        <v>NHS North East London ICB</v>
      </c>
      <c r="J806" t="str">
        <f>VLOOKUP($B806,'[1]LKUP PCNDES'!$C$17:$H$60,6,FALSE)</f>
        <v>NEL</v>
      </c>
    </row>
    <row r="807" spans="1:10" x14ac:dyDescent="0.35">
      <c r="A807" t="s">
        <v>648</v>
      </c>
      <c r="B807" t="s">
        <v>651</v>
      </c>
      <c r="C807" t="s">
        <v>1360</v>
      </c>
      <c r="D807" t="s">
        <v>564</v>
      </c>
      <c r="E807" s="2">
        <v>45322</v>
      </c>
      <c r="F807">
        <v>5811</v>
      </c>
      <c r="G807" t="str">
        <f>VLOOKUP($C807,'[1]LKUP PCNDES'!$F$2:$H$12,2,FALSE)</f>
        <v>Mean number of patient contacts as part of weekly care home round per care home resident aged 18 years or over</v>
      </c>
      <c r="H807" t="str">
        <f>VLOOKUP($C807,'[1]LKUP PCNDES'!$F$2:$H$12,3,FALSE)</f>
        <v>WEEKLY_CH_ROUND</v>
      </c>
      <c r="I807" t="str">
        <f>VLOOKUP($B807,'[1]LKUP PCNDES'!$C$17:$H$60,4,FALSE)</f>
        <v>NHS North East London ICB</v>
      </c>
      <c r="J807" t="str">
        <f>VLOOKUP($B807,'[1]LKUP PCNDES'!$C$17:$H$60,6,FALSE)</f>
        <v>NEL</v>
      </c>
    </row>
    <row r="808" spans="1:10" x14ac:dyDescent="0.35">
      <c r="A808" t="s">
        <v>648</v>
      </c>
      <c r="B808" t="s">
        <v>651</v>
      </c>
      <c r="C808" t="s">
        <v>1360</v>
      </c>
      <c r="D808" t="s">
        <v>564</v>
      </c>
      <c r="E808" s="2">
        <v>45351</v>
      </c>
      <c r="F808">
        <v>6020</v>
      </c>
      <c r="G808" t="str">
        <f>VLOOKUP($C808,'[1]LKUP PCNDES'!$F$2:$H$12,2,FALSE)</f>
        <v>Mean number of patient contacts as part of weekly care home round per care home resident aged 18 years or over</v>
      </c>
      <c r="H808" t="str">
        <f>VLOOKUP($C808,'[1]LKUP PCNDES'!$F$2:$H$12,3,FALSE)</f>
        <v>WEEKLY_CH_ROUND</v>
      </c>
      <c r="I808" t="str">
        <f>VLOOKUP($B808,'[1]LKUP PCNDES'!$C$17:$H$60,4,FALSE)</f>
        <v>NHS North East London ICB</v>
      </c>
      <c r="J808" t="str">
        <f>VLOOKUP($B808,'[1]LKUP PCNDES'!$C$17:$H$60,6,FALSE)</f>
        <v>NEL</v>
      </c>
    </row>
    <row r="809" spans="1:10" x14ac:dyDescent="0.35">
      <c r="A809" t="s">
        <v>648</v>
      </c>
      <c r="B809" t="s">
        <v>651</v>
      </c>
      <c r="C809" t="s">
        <v>1360</v>
      </c>
      <c r="D809" t="s">
        <v>564</v>
      </c>
      <c r="E809" s="2">
        <v>45382</v>
      </c>
      <c r="F809">
        <v>6041</v>
      </c>
      <c r="G809" t="str">
        <f>VLOOKUP($C809,'[1]LKUP PCNDES'!$F$2:$H$12,2,FALSE)</f>
        <v>Mean number of patient contacts as part of weekly care home round per care home resident aged 18 years or over</v>
      </c>
      <c r="H809" t="str">
        <f>VLOOKUP($C809,'[1]LKUP PCNDES'!$F$2:$H$12,3,FALSE)</f>
        <v>WEEKLY_CH_ROUND</v>
      </c>
      <c r="I809" t="str">
        <f>VLOOKUP($B809,'[1]LKUP PCNDES'!$C$17:$H$60,4,FALSE)</f>
        <v>NHS North East London ICB</v>
      </c>
      <c r="J809" t="str">
        <f>VLOOKUP($B809,'[1]LKUP PCNDES'!$C$17:$H$60,6,FALSE)</f>
        <v>NEL</v>
      </c>
    </row>
    <row r="810" spans="1:10" x14ac:dyDescent="0.35">
      <c r="A810" t="s">
        <v>648</v>
      </c>
      <c r="B810" t="s">
        <v>652</v>
      </c>
      <c r="C810" t="s">
        <v>1357</v>
      </c>
      <c r="D810" t="s">
        <v>563</v>
      </c>
      <c r="E810" s="2">
        <v>45046</v>
      </c>
      <c r="F810">
        <v>5453</v>
      </c>
      <c r="G810" t="str">
        <f>VLOOKUP($C810,'[1]LKUP PCNDES'!$F$2:$H$12,2,FALSE)</f>
        <v>Number of patients aged 18 years or over, recorded as living in a care home</v>
      </c>
      <c r="H810" t="str">
        <f>VLOOKUP($C810,'[1]LKUP PCNDES'!$F$2:$H$12,3,FALSE)</f>
        <v>CH_RES</v>
      </c>
      <c r="I810" t="str">
        <f>VLOOKUP($B810,'[1]LKUP PCNDES'!$C$17:$H$60,4,FALSE)</f>
        <v>NHS North Central London ICB</v>
      </c>
      <c r="J810" t="str">
        <f>VLOOKUP($B810,'[1]LKUP PCNDES'!$C$17:$H$60,6,FALSE)</f>
        <v>NCL</v>
      </c>
    </row>
    <row r="811" spans="1:10" x14ac:dyDescent="0.35">
      <c r="A811" t="s">
        <v>648</v>
      </c>
      <c r="B811" t="s">
        <v>652</v>
      </c>
      <c r="C811" t="s">
        <v>1357</v>
      </c>
      <c r="D811" t="s">
        <v>563</v>
      </c>
      <c r="E811" s="2">
        <v>45077</v>
      </c>
      <c r="F811">
        <v>5586</v>
      </c>
      <c r="G811" t="str">
        <f>VLOOKUP($C811,'[1]LKUP PCNDES'!$F$2:$H$12,2,FALSE)</f>
        <v>Number of patients aged 18 years or over, recorded as living in a care home</v>
      </c>
      <c r="H811" t="str">
        <f>VLOOKUP($C811,'[1]LKUP PCNDES'!$F$2:$H$12,3,FALSE)</f>
        <v>CH_RES</v>
      </c>
      <c r="I811" t="str">
        <f>VLOOKUP($B811,'[1]LKUP PCNDES'!$C$17:$H$60,4,FALSE)</f>
        <v>NHS North Central London ICB</v>
      </c>
      <c r="J811" t="str">
        <f>VLOOKUP($B811,'[1]LKUP PCNDES'!$C$17:$H$60,6,FALSE)</f>
        <v>NCL</v>
      </c>
    </row>
    <row r="812" spans="1:10" x14ac:dyDescent="0.35">
      <c r="A812" t="s">
        <v>648</v>
      </c>
      <c r="B812" t="s">
        <v>652</v>
      </c>
      <c r="C812" t="s">
        <v>1357</v>
      </c>
      <c r="D812" t="s">
        <v>563</v>
      </c>
      <c r="E812" s="2">
        <v>45107</v>
      </c>
      <c r="F812">
        <v>5632</v>
      </c>
      <c r="G812" t="str">
        <f>VLOOKUP($C812,'[1]LKUP PCNDES'!$F$2:$H$12,2,FALSE)</f>
        <v>Number of patients aged 18 years or over, recorded as living in a care home</v>
      </c>
      <c r="H812" t="str">
        <f>VLOOKUP($C812,'[1]LKUP PCNDES'!$F$2:$H$12,3,FALSE)</f>
        <v>CH_RES</v>
      </c>
      <c r="I812" t="str">
        <f>VLOOKUP($B812,'[1]LKUP PCNDES'!$C$17:$H$60,4,FALSE)</f>
        <v>NHS North Central London ICB</v>
      </c>
      <c r="J812" t="str">
        <f>VLOOKUP($B812,'[1]LKUP PCNDES'!$C$17:$H$60,6,FALSE)</f>
        <v>NCL</v>
      </c>
    </row>
    <row r="813" spans="1:10" x14ac:dyDescent="0.35">
      <c r="A813" t="s">
        <v>648</v>
      </c>
      <c r="B813" t="s">
        <v>652</v>
      </c>
      <c r="C813" t="s">
        <v>1357</v>
      </c>
      <c r="D813" t="s">
        <v>563</v>
      </c>
      <c r="E813" s="2">
        <v>45138</v>
      </c>
      <c r="F813">
        <v>5654</v>
      </c>
      <c r="G813" t="str">
        <f>VLOOKUP($C813,'[1]LKUP PCNDES'!$F$2:$H$12,2,FALSE)</f>
        <v>Number of patients aged 18 years or over, recorded as living in a care home</v>
      </c>
      <c r="H813" t="str">
        <f>VLOOKUP($C813,'[1]LKUP PCNDES'!$F$2:$H$12,3,FALSE)</f>
        <v>CH_RES</v>
      </c>
      <c r="I813" t="str">
        <f>VLOOKUP($B813,'[1]LKUP PCNDES'!$C$17:$H$60,4,FALSE)</f>
        <v>NHS North Central London ICB</v>
      </c>
      <c r="J813" t="str">
        <f>VLOOKUP($B813,'[1]LKUP PCNDES'!$C$17:$H$60,6,FALSE)</f>
        <v>NCL</v>
      </c>
    </row>
    <row r="814" spans="1:10" x14ac:dyDescent="0.35">
      <c r="A814" t="s">
        <v>648</v>
      </c>
      <c r="B814" t="s">
        <v>652</v>
      </c>
      <c r="C814" t="s">
        <v>1357</v>
      </c>
      <c r="D814" t="s">
        <v>563</v>
      </c>
      <c r="E814" s="2">
        <v>45169</v>
      </c>
      <c r="F814">
        <v>4737</v>
      </c>
      <c r="G814" t="str">
        <f>VLOOKUP($C814,'[1]LKUP PCNDES'!$F$2:$H$12,2,FALSE)</f>
        <v>Number of patients aged 18 years or over, recorded as living in a care home</v>
      </c>
      <c r="H814" t="str">
        <f>VLOOKUP($C814,'[1]LKUP PCNDES'!$F$2:$H$12,3,FALSE)</f>
        <v>CH_RES</v>
      </c>
      <c r="I814" t="str">
        <f>VLOOKUP($B814,'[1]LKUP PCNDES'!$C$17:$H$60,4,FALSE)</f>
        <v>NHS North Central London ICB</v>
      </c>
      <c r="J814" t="str">
        <f>VLOOKUP($B814,'[1]LKUP PCNDES'!$C$17:$H$60,6,FALSE)</f>
        <v>NCL</v>
      </c>
    </row>
    <row r="815" spans="1:10" x14ac:dyDescent="0.35">
      <c r="A815" t="s">
        <v>648</v>
      </c>
      <c r="B815" t="s">
        <v>652</v>
      </c>
      <c r="C815" t="s">
        <v>1357</v>
      </c>
      <c r="D815" t="s">
        <v>563</v>
      </c>
      <c r="E815" s="2">
        <v>45199</v>
      </c>
      <c r="F815">
        <v>5759</v>
      </c>
      <c r="G815" t="str">
        <f>VLOOKUP($C815,'[1]LKUP PCNDES'!$F$2:$H$12,2,FALSE)</f>
        <v>Number of patients aged 18 years or over, recorded as living in a care home</v>
      </c>
      <c r="H815" t="str">
        <f>VLOOKUP($C815,'[1]LKUP PCNDES'!$F$2:$H$12,3,FALSE)</f>
        <v>CH_RES</v>
      </c>
      <c r="I815" t="str">
        <f>VLOOKUP($B815,'[1]LKUP PCNDES'!$C$17:$H$60,4,FALSE)</f>
        <v>NHS North Central London ICB</v>
      </c>
      <c r="J815" t="str">
        <f>VLOOKUP($B815,'[1]LKUP PCNDES'!$C$17:$H$60,6,FALSE)</f>
        <v>NCL</v>
      </c>
    </row>
    <row r="816" spans="1:10" x14ac:dyDescent="0.35">
      <c r="A816" t="s">
        <v>648</v>
      </c>
      <c r="B816" t="s">
        <v>652</v>
      </c>
      <c r="C816" t="s">
        <v>1357</v>
      </c>
      <c r="D816" t="s">
        <v>563</v>
      </c>
      <c r="E816" s="2">
        <v>45230</v>
      </c>
      <c r="F816">
        <v>5431</v>
      </c>
      <c r="G816" t="str">
        <f>VLOOKUP($C816,'[1]LKUP PCNDES'!$F$2:$H$12,2,FALSE)</f>
        <v>Number of patients aged 18 years or over, recorded as living in a care home</v>
      </c>
      <c r="H816" t="str">
        <f>VLOOKUP($C816,'[1]LKUP PCNDES'!$F$2:$H$12,3,FALSE)</f>
        <v>CH_RES</v>
      </c>
      <c r="I816" t="str">
        <f>VLOOKUP($B816,'[1]LKUP PCNDES'!$C$17:$H$60,4,FALSE)</f>
        <v>NHS North Central London ICB</v>
      </c>
      <c r="J816" t="str">
        <f>VLOOKUP($B816,'[1]LKUP PCNDES'!$C$17:$H$60,6,FALSE)</f>
        <v>NCL</v>
      </c>
    </row>
    <row r="817" spans="1:10" x14ac:dyDescent="0.35">
      <c r="A817" t="s">
        <v>648</v>
      </c>
      <c r="B817" t="s">
        <v>652</v>
      </c>
      <c r="C817" t="s">
        <v>1357</v>
      </c>
      <c r="D817" t="s">
        <v>563</v>
      </c>
      <c r="E817" s="2">
        <v>45260</v>
      </c>
      <c r="F817">
        <v>5411</v>
      </c>
      <c r="G817" t="str">
        <f>VLOOKUP($C817,'[1]LKUP PCNDES'!$F$2:$H$12,2,FALSE)</f>
        <v>Number of patients aged 18 years or over, recorded as living in a care home</v>
      </c>
      <c r="H817" t="str">
        <f>VLOOKUP($C817,'[1]LKUP PCNDES'!$F$2:$H$12,3,FALSE)</f>
        <v>CH_RES</v>
      </c>
      <c r="I817" t="str">
        <f>VLOOKUP($B817,'[1]LKUP PCNDES'!$C$17:$H$60,4,FALSE)</f>
        <v>NHS North Central London ICB</v>
      </c>
      <c r="J817" t="str">
        <f>VLOOKUP($B817,'[1]LKUP PCNDES'!$C$17:$H$60,6,FALSE)</f>
        <v>NCL</v>
      </c>
    </row>
    <row r="818" spans="1:10" x14ac:dyDescent="0.35">
      <c r="A818" t="s">
        <v>648</v>
      </c>
      <c r="B818" t="s">
        <v>652</v>
      </c>
      <c r="C818" t="s">
        <v>1357</v>
      </c>
      <c r="D818" t="s">
        <v>563</v>
      </c>
      <c r="E818" s="2">
        <v>45291</v>
      </c>
      <c r="F818">
        <v>5433</v>
      </c>
      <c r="G818" t="str">
        <f>VLOOKUP($C818,'[1]LKUP PCNDES'!$F$2:$H$12,2,FALSE)</f>
        <v>Number of patients aged 18 years or over, recorded as living in a care home</v>
      </c>
      <c r="H818" t="str">
        <f>VLOOKUP($C818,'[1]LKUP PCNDES'!$F$2:$H$12,3,FALSE)</f>
        <v>CH_RES</v>
      </c>
      <c r="I818" t="str">
        <f>VLOOKUP($B818,'[1]LKUP PCNDES'!$C$17:$H$60,4,FALSE)</f>
        <v>NHS North Central London ICB</v>
      </c>
      <c r="J818" t="str">
        <f>VLOOKUP($B818,'[1]LKUP PCNDES'!$C$17:$H$60,6,FALSE)</f>
        <v>NCL</v>
      </c>
    </row>
    <row r="819" spans="1:10" x14ac:dyDescent="0.35">
      <c r="A819" t="s">
        <v>648</v>
      </c>
      <c r="B819" t="s">
        <v>652</v>
      </c>
      <c r="C819" t="s">
        <v>1357</v>
      </c>
      <c r="D819" t="s">
        <v>563</v>
      </c>
      <c r="E819" s="2">
        <v>45322</v>
      </c>
      <c r="F819">
        <v>5443</v>
      </c>
      <c r="G819" t="str">
        <f>VLOOKUP($C819,'[1]LKUP PCNDES'!$F$2:$H$12,2,FALSE)</f>
        <v>Number of patients aged 18 years or over, recorded as living in a care home</v>
      </c>
      <c r="H819" t="str">
        <f>VLOOKUP($C819,'[1]LKUP PCNDES'!$F$2:$H$12,3,FALSE)</f>
        <v>CH_RES</v>
      </c>
      <c r="I819" t="str">
        <f>VLOOKUP($B819,'[1]LKUP PCNDES'!$C$17:$H$60,4,FALSE)</f>
        <v>NHS North Central London ICB</v>
      </c>
      <c r="J819" t="str">
        <f>VLOOKUP($B819,'[1]LKUP PCNDES'!$C$17:$H$60,6,FALSE)</f>
        <v>NCL</v>
      </c>
    </row>
    <row r="820" spans="1:10" x14ac:dyDescent="0.35">
      <c r="A820" t="s">
        <v>648</v>
      </c>
      <c r="B820" t="s">
        <v>652</v>
      </c>
      <c r="C820" t="s">
        <v>1357</v>
      </c>
      <c r="D820" t="s">
        <v>563</v>
      </c>
      <c r="E820" s="2">
        <v>45351</v>
      </c>
      <c r="F820">
        <v>5525</v>
      </c>
      <c r="G820" t="str">
        <f>VLOOKUP($C820,'[1]LKUP PCNDES'!$F$2:$H$12,2,FALSE)</f>
        <v>Number of patients aged 18 years or over, recorded as living in a care home</v>
      </c>
      <c r="H820" t="str">
        <f>VLOOKUP($C820,'[1]LKUP PCNDES'!$F$2:$H$12,3,FALSE)</f>
        <v>CH_RES</v>
      </c>
      <c r="I820" t="str">
        <f>VLOOKUP($B820,'[1]LKUP PCNDES'!$C$17:$H$60,4,FALSE)</f>
        <v>NHS North Central London ICB</v>
      </c>
      <c r="J820" t="str">
        <f>VLOOKUP($B820,'[1]LKUP PCNDES'!$C$17:$H$60,6,FALSE)</f>
        <v>NCL</v>
      </c>
    </row>
    <row r="821" spans="1:10" x14ac:dyDescent="0.35">
      <c r="A821" t="s">
        <v>648</v>
      </c>
      <c r="B821" t="s">
        <v>652</v>
      </c>
      <c r="C821" t="s">
        <v>1357</v>
      </c>
      <c r="D821" t="s">
        <v>563</v>
      </c>
      <c r="E821" s="2">
        <v>45382</v>
      </c>
      <c r="F821">
        <v>5536</v>
      </c>
      <c r="G821" t="str">
        <f>VLOOKUP($C821,'[1]LKUP PCNDES'!$F$2:$H$12,2,FALSE)</f>
        <v>Number of patients aged 18 years or over, recorded as living in a care home</v>
      </c>
      <c r="H821" t="str">
        <f>VLOOKUP($C821,'[1]LKUP PCNDES'!$F$2:$H$12,3,FALSE)</f>
        <v>CH_RES</v>
      </c>
      <c r="I821" t="str">
        <f>VLOOKUP($B821,'[1]LKUP PCNDES'!$C$17:$H$60,4,FALSE)</f>
        <v>NHS North Central London ICB</v>
      </c>
      <c r="J821" t="str">
        <f>VLOOKUP($B821,'[1]LKUP PCNDES'!$C$17:$H$60,6,FALSE)</f>
        <v>NCL</v>
      </c>
    </row>
    <row r="822" spans="1:10" x14ac:dyDescent="0.35">
      <c r="A822" t="s">
        <v>648</v>
      </c>
      <c r="B822" t="s">
        <v>652</v>
      </c>
      <c r="C822" t="s">
        <v>33</v>
      </c>
      <c r="D822" t="s">
        <v>700</v>
      </c>
      <c r="E822" s="2">
        <v>45046</v>
      </c>
      <c r="F822">
        <v>3</v>
      </c>
      <c r="G822" t="str">
        <f>VLOOKUP($C822,'[1]LKUP PCNDES'!$F$2:$H$12,2,FALSE)</f>
        <v>Care home residents aged 18 years or over, who had a Personalised Care and Support Plan agreed or reviewed</v>
      </c>
      <c r="H822" t="str">
        <f>VLOOKUP($C822,'[1]LKUP PCNDES'!$F$2:$H$12,3,FALSE)</f>
        <v>PCSP</v>
      </c>
      <c r="I822" t="str">
        <f>VLOOKUP($B822,'[1]LKUP PCNDES'!$C$17:$H$60,4,FALSE)</f>
        <v>NHS North Central London ICB</v>
      </c>
      <c r="J822" t="str">
        <f>VLOOKUP($B822,'[1]LKUP PCNDES'!$C$17:$H$60,6,FALSE)</f>
        <v>NCL</v>
      </c>
    </row>
    <row r="823" spans="1:10" x14ac:dyDescent="0.35">
      <c r="A823" t="s">
        <v>648</v>
      </c>
      <c r="B823" t="s">
        <v>652</v>
      </c>
      <c r="C823" t="s">
        <v>33</v>
      </c>
      <c r="D823" t="s">
        <v>700</v>
      </c>
      <c r="E823" s="2">
        <v>45077</v>
      </c>
      <c r="F823">
        <v>3</v>
      </c>
      <c r="G823" t="str">
        <f>VLOOKUP($C823,'[1]LKUP PCNDES'!$F$2:$H$12,2,FALSE)</f>
        <v>Care home residents aged 18 years or over, who had a Personalised Care and Support Plan agreed or reviewed</v>
      </c>
      <c r="H823" t="str">
        <f>VLOOKUP($C823,'[1]LKUP PCNDES'!$F$2:$H$12,3,FALSE)</f>
        <v>PCSP</v>
      </c>
      <c r="I823" t="str">
        <f>VLOOKUP($B823,'[1]LKUP PCNDES'!$C$17:$H$60,4,FALSE)</f>
        <v>NHS North Central London ICB</v>
      </c>
      <c r="J823" t="str">
        <f>VLOOKUP($B823,'[1]LKUP PCNDES'!$C$17:$H$60,6,FALSE)</f>
        <v>NCL</v>
      </c>
    </row>
    <row r="824" spans="1:10" x14ac:dyDescent="0.35">
      <c r="A824" t="s">
        <v>648</v>
      </c>
      <c r="B824" t="s">
        <v>652</v>
      </c>
      <c r="C824" t="s">
        <v>33</v>
      </c>
      <c r="D824" t="s">
        <v>700</v>
      </c>
      <c r="E824" s="2">
        <v>45107</v>
      </c>
      <c r="F824">
        <v>3</v>
      </c>
      <c r="G824" t="str">
        <f>VLOOKUP($C824,'[1]LKUP PCNDES'!$F$2:$H$12,2,FALSE)</f>
        <v>Care home residents aged 18 years or over, who had a Personalised Care and Support Plan agreed or reviewed</v>
      </c>
      <c r="H824" t="str">
        <f>VLOOKUP($C824,'[1]LKUP PCNDES'!$F$2:$H$12,3,FALSE)</f>
        <v>PCSP</v>
      </c>
      <c r="I824" t="str">
        <f>VLOOKUP($B824,'[1]LKUP PCNDES'!$C$17:$H$60,4,FALSE)</f>
        <v>NHS North Central London ICB</v>
      </c>
      <c r="J824" t="str">
        <f>VLOOKUP($B824,'[1]LKUP PCNDES'!$C$17:$H$60,6,FALSE)</f>
        <v>NCL</v>
      </c>
    </row>
    <row r="825" spans="1:10" x14ac:dyDescent="0.35">
      <c r="A825" t="s">
        <v>648</v>
      </c>
      <c r="B825" t="s">
        <v>652</v>
      </c>
      <c r="C825" t="s">
        <v>33</v>
      </c>
      <c r="D825" t="s">
        <v>700</v>
      </c>
      <c r="E825" s="2">
        <v>45138</v>
      </c>
      <c r="F825">
        <v>3</v>
      </c>
      <c r="G825" t="str">
        <f>VLOOKUP($C825,'[1]LKUP PCNDES'!$F$2:$H$12,2,FALSE)</f>
        <v>Care home residents aged 18 years or over, who had a Personalised Care and Support Plan agreed or reviewed</v>
      </c>
      <c r="H825" t="str">
        <f>VLOOKUP($C825,'[1]LKUP PCNDES'!$F$2:$H$12,3,FALSE)</f>
        <v>PCSP</v>
      </c>
      <c r="I825" t="str">
        <f>VLOOKUP($B825,'[1]LKUP PCNDES'!$C$17:$H$60,4,FALSE)</f>
        <v>NHS North Central London ICB</v>
      </c>
      <c r="J825" t="str">
        <f>VLOOKUP($B825,'[1]LKUP PCNDES'!$C$17:$H$60,6,FALSE)</f>
        <v>NCL</v>
      </c>
    </row>
    <row r="826" spans="1:10" x14ac:dyDescent="0.35">
      <c r="A826" t="s">
        <v>648</v>
      </c>
      <c r="B826" t="s">
        <v>652</v>
      </c>
      <c r="C826" t="s">
        <v>33</v>
      </c>
      <c r="D826" t="s">
        <v>700</v>
      </c>
      <c r="E826" s="2">
        <v>45169</v>
      </c>
      <c r="F826">
        <v>3</v>
      </c>
      <c r="G826" t="str">
        <f>VLOOKUP($C826,'[1]LKUP PCNDES'!$F$2:$H$12,2,FALSE)</f>
        <v>Care home residents aged 18 years or over, who had a Personalised Care and Support Plan agreed or reviewed</v>
      </c>
      <c r="H826" t="str">
        <f>VLOOKUP($C826,'[1]LKUP PCNDES'!$F$2:$H$12,3,FALSE)</f>
        <v>PCSP</v>
      </c>
      <c r="I826" t="str">
        <f>VLOOKUP($B826,'[1]LKUP PCNDES'!$C$17:$H$60,4,FALSE)</f>
        <v>NHS North Central London ICB</v>
      </c>
      <c r="J826" t="str">
        <f>VLOOKUP($B826,'[1]LKUP PCNDES'!$C$17:$H$60,6,FALSE)</f>
        <v>NCL</v>
      </c>
    </row>
    <row r="827" spans="1:10" x14ac:dyDescent="0.35">
      <c r="A827" t="s">
        <v>648</v>
      </c>
      <c r="B827" t="s">
        <v>652</v>
      </c>
      <c r="C827" t="s">
        <v>33</v>
      </c>
      <c r="D827" t="s">
        <v>700</v>
      </c>
      <c r="E827" s="2">
        <v>45199</v>
      </c>
      <c r="F827">
        <v>3</v>
      </c>
      <c r="G827" t="str">
        <f>VLOOKUP($C827,'[1]LKUP PCNDES'!$F$2:$H$12,2,FALSE)</f>
        <v>Care home residents aged 18 years or over, who had a Personalised Care and Support Plan agreed or reviewed</v>
      </c>
      <c r="H827" t="str">
        <f>VLOOKUP($C827,'[1]LKUP PCNDES'!$F$2:$H$12,3,FALSE)</f>
        <v>PCSP</v>
      </c>
      <c r="I827" t="str">
        <f>VLOOKUP($B827,'[1]LKUP PCNDES'!$C$17:$H$60,4,FALSE)</f>
        <v>NHS North Central London ICB</v>
      </c>
      <c r="J827" t="str">
        <f>VLOOKUP($B827,'[1]LKUP PCNDES'!$C$17:$H$60,6,FALSE)</f>
        <v>NCL</v>
      </c>
    </row>
    <row r="828" spans="1:10" x14ac:dyDescent="0.35">
      <c r="A828" t="s">
        <v>648</v>
      </c>
      <c r="B828" t="s">
        <v>652</v>
      </c>
      <c r="C828" t="s">
        <v>33</v>
      </c>
      <c r="D828" t="s">
        <v>700</v>
      </c>
      <c r="E828" s="2">
        <v>45230</v>
      </c>
      <c r="F828">
        <v>3</v>
      </c>
      <c r="G828" t="str">
        <f>VLOOKUP($C828,'[1]LKUP PCNDES'!$F$2:$H$12,2,FALSE)</f>
        <v>Care home residents aged 18 years or over, who had a Personalised Care and Support Plan agreed or reviewed</v>
      </c>
      <c r="H828" t="str">
        <f>VLOOKUP($C828,'[1]LKUP PCNDES'!$F$2:$H$12,3,FALSE)</f>
        <v>PCSP</v>
      </c>
      <c r="I828" t="str">
        <f>VLOOKUP($B828,'[1]LKUP PCNDES'!$C$17:$H$60,4,FALSE)</f>
        <v>NHS North Central London ICB</v>
      </c>
      <c r="J828" t="str">
        <f>VLOOKUP($B828,'[1]LKUP PCNDES'!$C$17:$H$60,6,FALSE)</f>
        <v>NCL</v>
      </c>
    </row>
    <row r="829" spans="1:10" x14ac:dyDescent="0.35">
      <c r="A829" t="s">
        <v>648</v>
      </c>
      <c r="B829" t="s">
        <v>652</v>
      </c>
      <c r="C829" t="s">
        <v>33</v>
      </c>
      <c r="D829" t="s">
        <v>700</v>
      </c>
      <c r="E829" s="2">
        <v>45260</v>
      </c>
      <c r="F829">
        <v>3</v>
      </c>
      <c r="G829" t="str">
        <f>VLOOKUP($C829,'[1]LKUP PCNDES'!$F$2:$H$12,2,FALSE)</f>
        <v>Care home residents aged 18 years or over, who had a Personalised Care and Support Plan agreed or reviewed</v>
      </c>
      <c r="H829" t="str">
        <f>VLOOKUP($C829,'[1]LKUP PCNDES'!$F$2:$H$12,3,FALSE)</f>
        <v>PCSP</v>
      </c>
      <c r="I829" t="str">
        <f>VLOOKUP($B829,'[1]LKUP PCNDES'!$C$17:$H$60,4,FALSE)</f>
        <v>NHS North Central London ICB</v>
      </c>
      <c r="J829" t="str">
        <f>VLOOKUP($B829,'[1]LKUP PCNDES'!$C$17:$H$60,6,FALSE)</f>
        <v>NCL</v>
      </c>
    </row>
    <row r="830" spans="1:10" x14ac:dyDescent="0.35">
      <c r="A830" t="s">
        <v>648</v>
      </c>
      <c r="B830" t="s">
        <v>652</v>
      </c>
      <c r="C830" t="s">
        <v>33</v>
      </c>
      <c r="D830" t="s">
        <v>700</v>
      </c>
      <c r="E830" s="2">
        <v>45291</v>
      </c>
      <c r="F830">
        <v>3</v>
      </c>
      <c r="G830" t="str">
        <f>VLOOKUP($C830,'[1]LKUP PCNDES'!$F$2:$H$12,2,FALSE)</f>
        <v>Care home residents aged 18 years or over, who had a Personalised Care and Support Plan agreed or reviewed</v>
      </c>
      <c r="H830" t="str">
        <f>VLOOKUP($C830,'[1]LKUP PCNDES'!$F$2:$H$12,3,FALSE)</f>
        <v>PCSP</v>
      </c>
      <c r="I830" t="str">
        <f>VLOOKUP($B830,'[1]LKUP PCNDES'!$C$17:$H$60,4,FALSE)</f>
        <v>NHS North Central London ICB</v>
      </c>
      <c r="J830" t="str">
        <f>VLOOKUP($B830,'[1]LKUP PCNDES'!$C$17:$H$60,6,FALSE)</f>
        <v>NCL</v>
      </c>
    </row>
    <row r="831" spans="1:10" x14ac:dyDescent="0.35">
      <c r="A831" t="s">
        <v>648</v>
      </c>
      <c r="B831" t="s">
        <v>652</v>
      </c>
      <c r="C831" t="s">
        <v>33</v>
      </c>
      <c r="D831" t="s">
        <v>700</v>
      </c>
      <c r="E831" s="2">
        <v>45322</v>
      </c>
      <c r="F831">
        <v>3</v>
      </c>
      <c r="G831" t="str">
        <f>VLOOKUP($C831,'[1]LKUP PCNDES'!$F$2:$H$12,2,FALSE)</f>
        <v>Care home residents aged 18 years or over, who had a Personalised Care and Support Plan agreed or reviewed</v>
      </c>
      <c r="H831" t="str">
        <f>VLOOKUP($C831,'[1]LKUP PCNDES'!$F$2:$H$12,3,FALSE)</f>
        <v>PCSP</v>
      </c>
      <c r="I831" t="str">
        <f>VLOOKUP($B831,'[1]LKUP PCNDES'!$C$17:$H$60,4,FALSE)</f>
        <v>NHS North Central London ICB</v>
      </c>
      <c r="J831" t="str">
        <f>VLOOKUP($B831,'[1]LKUP PCNDES'!$C$17:$H$60,6,FALSE)</f>
        <v>NCL</v>
      </c>
    </row>
    <row r="832" spans="1:10" x14ac:dyDescent="0.35">
      <c r="A832" t="s">
        <v>648</v>
      </c>
      <c r="B832" t="s">
        <v>652</v>
      </c>
      <c r="C832" t="s">
        <v>33</v>
      </c>
      <c r="D832" t="s">
        <v>700</v>
      </c>
      <c r="E832" s="2">
        <v>45351</v>
      </c>
      <c r="F832">
        <v>3</v>
      </c>
      <c r="G832" t="str">
        <f>VLOOKUP($C832,'[1]LKUP PCNDES'!$F$2:$H$12,2,FALSE)</f>
        <v>Care home residents aged 18 years or over, who had a Personalised Care and Support Plan agreed or reviewed</v>
      </c>
      <c r="H832" t="str">
        <f>VLOOKUP($C832,'[1]LKUP PCNDES'!$F$2:$H$12,3,FALSE)</f>
        <v>PCSP</v>
      </c>
      <c r="I832" t="str">
        <f>VLOOKUP($B832,'[1]LKUP PCNDES'!$C$17:$H$60,4,FALSE)</f>
        <v>NHS North Central London ICB</v>
      </c>
      <c r="J832" t="str">
        <f>VLOOKUP($B832,'[1]LKUP PCNDES'!$C$17:$H$60,6,FALSE)</f>
        <v>NCL</v>
      </c>
    </row>
    <row r="833" spans="1:10" x14ac:dyDescent="0.35">
      <c r="A833" t="s">
        <v>648</v>
      </c>
      <c r="B833" t="s">
        <v>652</v>
      </c>
      <c r="C833" t="s">
        <v>33</v>
      </c>
      <c r="D833" t="s">
        <v>700</v>
      </c>
      <c r="E833" s="2">
        <v>45382</v>
      </c>
      <c r="F833">
        <v>3</v>
      </c>
      <c r="G833" t="str">
        <f>VLOOKUP($C833,'[1]LKUP PCNDES'!$F$2:$H$12,2,FALSE)</f>
        <v>Care home residents aged 18 years or over, who had a Personalised Care and Support Plan agreed or reviewed</v>
      </c>
      <c r="H833" t="str">
        <f>VLOOKUP($C833,'[1]LKUP PCNDES'!$F$2:$H$12,3,FALSE)</f>
        <v>PCSP</v>
      </c>
      <c r="I833" t="str">
        <f>VLOOKUP($B833,'[1]LKUP PCNDES'!$C$17:$H$60,4,FALSE)</f>
        <v>NHS North Central London ICB</v>
      </c>
      <c r="J833" t="str">
        <f>VLOOKUP($B833,'[1]LKUP PCNDES'!$C$17:$H$60,6,FALSE)</f>
        <v>NCL</v>
      </c>
    </row>
    <row r="834" spans="1:10" x14ac:dyDescent="0.35">
      <c r="A834" t="s">
        <v>648</v>
      </c>
      <c r="B834" t="s">
        <v>652</v>
      </c>
      <c r="C834" t="s">
        <v>33</v>
      </c>
      <c r="D834" t="s">
        <v>564</v>
      </c>
      <c r="E834" s="2">
        <v>45046</v>
      </c>
      <c r="F834">
        <v>5449</v>
      </c>
      <c r="G834" t="str">
        <f>VLOOKUP($C834,'[1]LKUP PCNDES'!$F$2:$H$12,2,FALSE)</f>
        <v>Care home residents aged 18 years or over, who had a Personalised Care and Support Plan agreed or reviewed</v>
      </c>
      <c r="H834" t="str">
        <f>VLOOKUP($C834,'[1]LKUP PCNDES'!$F$2:$H$12,3,FALSE)</f>
        <v>PCSP</v>
      </c>
      <c r="I834" t="str">
        <f>VLOOKUP($B834,'[1]LKUP PCNDES'!$C$17:$H$60,4,FALSE)</f>
        <v>NHS North Central London ICB</v>
      </c>
      <c r="J834" t="str">
        <f>VLOOKUP($B834,'[1]LKUP PCNDES'!$C$17:$H$60,6,FALSE)</f>
        <v>NCL</v>
      </c>
    </row>
    <row r="835" spans="1:10" x14ac:dyDescent="0.35">
      <c r="A835" t="s">
        <v>648</v>
      </c>
      <c r="B835" t="s">
        <v>652</v>
      </c>
      <c r="C835" t="s">
        <v>33</v>
      </c>
      <c r="D835" t="s">
        <v>564</v>
      </c>
      <c r="E835" s="2">
        <v>45077</v>
      </c>
      <c r="F835">
        <v>5582</v>
      </c>
      <c r="G835" t="str">
        <f>VLOOKUP($C835,'[1]LKUP PCNDES'!$F$2:$H$12,2,FALSE)</f>
        <v>Care home residents aged 18 years or over, who had a Personalised Care and Support Plan agreed or reviewed</v>
      </c>
      <c r="H835" t="str">
        <f>VLOOKUP($C835,'[1]LKUP PCNDES'!$F$2:$H$12,3,FALSE)</f>
        <v>PCSP</v>
      </c>
      <c r="I835" t="str">
        <f>VLOOKUP($B835,'[1]LKUP PCNDES'!$C$17:$H$60,4,FALSE)</f>
        <v>NHS North Central London ICB</v>
      </c>
      <c r="J835" t="str">
        <f>VLOOKUP($B835,'[1]LKUP PCNDES'!$C$17:$H$60,6,FALSE)</f>
        <v>NCL</v>
      </c>
    </row>
    <row r="836" spans="1:10" x14ac:dyDescent="0.35">
      <c r="A836" t="s">
        <v>648</v>
      </c>
      <c r="B836" t="s">
        <v>652</v>
      </c>
      <c r="C836" t="s">
        <v>33</v>
      </c>
      <c r="D836" t="s">
        <v>564</v>
      </c>
      <c r="E836" s="2">
        <v>45107</v>
      </c>
      <c r="F836">
        <v>5627</v>
      </c>
      <c r="G836" t="str">
        <f>VLOOKUP($C836,'[1]LKUP PCNDES'!$F$2:$H$12,2,FALSE)</f>
        <v>Care home residents aged 18 years or over, who had a Personalised Care and Support Plan agreed or reviewed</v>
      </c>
      <c r="H836" t="str">
        <f>VLOOKUP($C836,'[1]LKUP PCNDES'!$F$2:$H$12,3,FALSE)</f>
        <v>PCSP</v>
      </c>
      <c r="I836" t="str">
        <f>VLOOKUP($B836,'[1]LKUP PCNDES'!$C$17:$H$60,4,FALSE)</f>
        <v>NHS North Central London ICB</v>
      </c>
      <c r="J836" t="str">
        <f>VLOOKUP($B836,'[1]LKUP PCNDES'!$C$17:$H$60,6,FALSE)</f>
        <v>NCL</v>
      </c>
    </row>
    <row r="837" spans="1:10" x14ac:dyDescent="0.35">
      <c r="A837" t="s">
        <v>648</v>
      </c>
      <c r="B837" t="s">
        <v>652</v>
      </c>
      <c r="C837" t="s">
        <v>33</v>
      </c>
      <c r="D837" t="s">
        <v>564</v>
      </c>
      <c r="E837" s="2">
        <v>45138</v>
      </c>
      <c r="F837">
        <v>5647</v>
      </c>
      <c r="G837" t="str">
        <f>VLOOKUP($C837,'[1]LKUP PCNDES'!$F$2:$H$12,2,FALSE)</f>
        <v>Care home residents aged 18 years or over, who had a Personalised Care and Support Plan agreed or reviewed</v>
      </c>
      <c r="H837" t="str">
        <f>VLOOKUP($C837,'[1]LKUP PCNDES'!$F$2:$H$12,3,FALSE)</f>
        <v>PCSP</v>
      </c>
      <c r="I837" t="str">
        <f>VLOOKUP($B837,'[1]LKUP PCNDES'!$C$17:$H$60,4,FALSE)</f>
        <v>NHS North Central London ICB</v>
      </c>
      <c r="J837" t="str">
        <f>VLOOKUP($B837,'[1]LKUP PCNDES'!$C$17:$H$60,6,FALSE)</f>
        <v>NCL</v>
      </c>
    </row>
    <row r="838" spans="1:10" x14ac:dyDescent="0.35">
      <c r="A838" t="s">
        <v>648</v>
      </c>
      <c r="B838" t="s">
        <v>652</v>
      </c>
      <c r="C838" t="s">
        <v>33</v>
      </c>
      <c r="D838" t="s">
        <v>564</v>
      </c>
      <c r="E838" s="2">
        <v>45169</v>
      </c>
      <c r="F838">
        <v>4732</v>
      </c>
      <c r="G838" t="str">
        <f>VLOOKUP($C838,'[1]LKUP PCNDES'!$F$2:$H$12,2,FALSE)</f>
        <v>Care home residents aged 18 years or over, who had a Personalised Care and Support Plan agreed or reviewed</v>
      </c>
      <c r="H838" t="str">
        <f>VLOOKUP($C838,'[1]LKUP PCNDES'!$F$2:$H$12,3,FALSE)</f>
        <v>PCSP</v>
      </c>
      <c r="I838" t="str">
        <f>VLOOKUP($B838,'[1]LKUP PCNDES'!$C$17:$H$60,4,FALSE)</f>
        <v>NHS North Central London ICB</v>
      </c>
      <c r="J838" t="str">
        <f>VLOOKUP($B838,'[1]LKUP PCNDES'!$C$17:$H$60,6,FALSE)</f>
        <v>NCL</v>
      </c>
    </row>
    <row r="839" spans="1:10" x14ac:dyDescent="0.35">
      <c r="A839" t="s">
        <v>648</v>
      </c>
      <c r="B839" t="s">
        <v>652</v>
      </c>
      <c r="C839" t="s">
        <v>33</v>
      </c>
      <c r="D839" t="s">
        <v>564</v>
      </c>
      <c r="E839" s="2">
        <v>45199</v>
      </c>
      <c r="F839">
        <v>5754</v>
      </c>
      <c r="G839" t="str">
        <f>VLOOKUP($C839,'[1]LKUP PCNDES'!$F$2:$H$12,2,FALSE)</f>
        <v>Care home residents aged 18 years or over, who had a Personalised Care and Support Plan agreed or reviewed</v>
      </c>
      <c r="H839" t="str">
        <f>VLOOKUP($C839,'[1]LKUP PCNDES'!$F$2:$H$12,3,FALSE)</f>
        <v>PCSP</v>
      </c>
      <c r="I839" t="str">
        <f>VLOOKUP($B839,'[1]LKUP PCNDES'!$C$17:$H$60,4,FALSE)</f>
        <v>NHS North Central London ICB</v>
      </c>
      <c r="J839" t="str">
        <f>VLOOKUP($B839,'[1]LKUP PCNDES'!$C$17:$H$60,6,FALSE)</f>
        <v>NCL</v>
      </c>
    </row>
    <row r="840" spans="1:10" x14ac:dyDescent="0.35">
      <c r="A840" t="s">
        <v>648</v>
      </c>
      <c r="B840" t="s">
        <v>652</v>
      </c>
      <c r="C840" t="s">
        <v>33</v>
      </c>
      <c r="D840" t="s">
        <v>564</v>
      </c>
      <c r="E840" s="2">
        <v>45230</v>
      </c>
      <c r="F840">
        <v>5427</v>
      </c>
      <c r="G840" t="str">
        <f>VLOOKUP($C840,'[1]LKUP PCNDES'!$F$2:$H$12,2,FALSE)</f>
        <v>Care home residents aged 18 years or over, who had a Personalised Care and Support Plan agreed or reviewed</v>
      </c>
      <c r="H840" t="str">
        <f>VLOOKUP($C840,'[1]LKUP PCNDES'!$F$2:$H$12,3,FALSE)</f>
        <v>PCSP</v>
      </c>
      <c r="I840" t="str">
        <f>VLOOKUP($B840,'[1]LKUP PCNDES'!$C$17:$H$60,4,FALSE)</f>
        <v>NHS North Central London ICB</v>
      </c>
      <c r="J840" t="str">
        <f>VLOOKUP($B840,'[1]LKUP PCNDES'!$C$17:$H$60,6,FALSE)</f>
        <v>NCL</v>
      </c>
    </row>
    <row r="841" spans="1:10" x14ac:dyDescent="0.35">
      <c r="A841" t="s">
        <v>648</v>
      </c>
      <c r="B841" t="s">
        <v>652</v>
      </c>
      <c r="C841" t="s">
        <v>33</v>
      </c>
      <c r="D841" t="s">
        <v>564</v>
      </c>
      <c r="E841" s="2">
        <v>45260</v>
      </c>
      <c r="F841">
        <v>5407</v>
      </c>
      <c r="G841" t="str">
        <f>VLOOKUP($C841,'[1]LKUP PCNDES'!$F$2:$H$12,2,FALSE)</f>
        <v>Care home residents aged 18 years or over, who had a Personalised Care and Support Plan agreed or reviewed</v>
      </c>
      <c r="H841" t="str">
        <f>VLOOKUP($C841,'[1]LKUP PCNDES'!$F$2:$H$12,3,FALSE)</f>
        <v>PCSP</v>
      </c>
      <c r="I841" t="str">
        <f>VLOOKUP($B841,'[1]LKUP PCNDES'!$C$17:$H$60,4,FALSE)</f>
        <v>NHS North Central London ICB</v>
      </c>
      <c r="J841" t="str">
        <f>VLOOKUP($B841,'[1]LKUP PCNDES'!$C$17:$H$60,6,FALSE)</f>
        <v>NCL</v>
      </c>
    </row>
    <row r="842" spans="1:10" x14ac:dyDescent="0.35">
      <c r="A842" t="s">
        <v>648</v>
      </c>
      <c r="B842" t="s">
        <v>652</v>
      </c>
      <c r="C842" t="s">
        <v>33</v>
      </c>
      <c r="D842" t="s">
        <v>564</v>
      </c>
      <c r="E842" s="2">
        <v>45291</v>
      </c>
      <c r="F842">
        <v>5428</v>
      </c>
      <c r="G842" t="str">
        <f>VLOOKUP($C842,'[1]LKUP PCNDES'!$F$2:$H$12,2,FALSE)</f>
        <v>Care home residents aged 18 years or over, who had a Personalised Care and Support Plan agreed or reviewed</v>
      </c>
      <c r="H842" t="str">
        <f>VLOOKUP($C842,'[1]LKUP PCNDES'!$F$2:$H$12,3,FALSE)</f>
        <v>PCSP</v>
      </c>
      <c r="I842" t="str">
        <f>VLOOKUP($B842,'[1]LKUP PCNDES'!$C$17:$H$60,4,FALSE)</f>
        <v>NHS North Central London ICB</v>
      </c>
      <c r="J842" t="str">
        <f>VLOOKUP($B842,'[1]LKUP PCNDES'!$C$17:$H$60,6,FALSE)</f>
        <v>NCL</v>
      </c>
    </row>
    <row r="843" spans="1:10" x14ac:dyDescent="0.35">
      <c r="A843" t="s">
        <v>648</v>
      </c>
      <c r="B843" t="s">
        <v>652</v>
      </c>
      <c r="C843" t="s">
        <v>33</v>
      </c>
      <c r="D843" t="s">
        <v>564</v>
      </c>
      <c r="E843" s="2">
        <v>45322</v>
      </c>
      <c r="F843">
        <v>5438</v>
      </c>
      <c r="G843" t="str">
        <f>VLOOKUP($C843,'[1]LKUP PCNDES'!$F$2:$H$12,2,FALSE)</f>
        <v>Care home residents aged 18 years or over, who had a Personalised Care and Support Plan agreed or reviewed</v>
      </c>
      <c r="H843" t="str">
        <f>VLOOKUP($C843,'[1]LKUP PCNDES'!$F$2:$H$12,3,FALSE)</f>
        <v>PCSP</v>
      </c>
      <c r="I843" t="str">
        <f>VLOOKUP($B843,'[1]LKUP PCNDES'!$C$17:$H$60,4,FALSE)</f>
        <v>NHS North Central London ICB</v>
      </c>
      <c r="J843" t="str">
        <f>VLOOKUP($B843,'[1]LKUP PCNDES'!$C$17:$H$60,6,FALSE)</f>
        <v>NCL</v>
      </c>
    </row>
    <row r="844" spans="1:10" x14ac:dyDescent="0.35">
      <c r="A844" t="s">
        <v>648</v>
      </c>
      <c r="B844" t="s">
        <v>652</v>
      </c>
      <c r="C844" t="s">
        <v>33</v>
      </c>
      <c r="D844" t="s">
        <v>564</v>
      </c>
      <c r="E844" s="2">
        <v>45351</v>
      </c>
      <c r="F844">
        <v>5519</v>
      </c>
      <c r="G844" t="str">
        <f>VLOOKUP($C844,'[1]LKUP PCNDES'!$F$2:$H$12,2,FALSE)</f>
        <v>Care home residents aged 18 years or over, who had a Personalised Care and Support Plan agreed or reviewed</v>
      </c>
      <c r="H844" t="str">
        <f>VLOOKUP($C844,'[1]LKUP PCNDES'!$F$2:$H$12,3,FALSE)</f>
        <v>PCSP</v>
      </c>
      <c r="I844" t="str">
        <f>VLOOKUP($B844,'[1]LKUP PCNDES'!$C$17:$H$60,4,FALSE)</f>
        <v>NHS North Central London ICB</v>
      </c>
      <c r="J844" t="str">
        <f>VLOOKUP($B844,'[1]LKUP PCNDES'!$C$17:$H$60,6,FALSE)</f>
        <v>NCL</v>
      </c>
    </row>
    <row r="845" spans="1:10" x14ac:dyDescent="0.35">
      <c r="A845" t="s">
        <v>648</v>
      </c>
      <c r="B845" t="s">
        <v>652</v>
      </c>
      <c r="C845" t="s">
        <v>33</v>
      </c>
      <c r="D845" t="s">
        <v>564</v>
      </c>
      <c r="E845" s="2">
        <v>45382</v>
      </c>
      <c r="F845">
        <v>5530</v>
      </c>
      <c r="G845" t="str">
        <f>VLOOKUP($C845,'[1]LKUP PCNDES'!$F$2:$H$12,2,FALSE)</f>
        <v>Care home residents aged 18 years or over, who had a Personalised Care and Support Plan agreed or reviewed</v>
      </c>
      <c r="H845" t="str">
        <f>VLOOKUP($C845,'[1]LKUP PCNDES'!$F$2:$H$12,3,FALSE)</f>
        <v>PCSP</v>
      </c>
      <c r="I845" t="str">
        <f>VLOOKUP($B845,'[1]LKUP PCNDES'!$C$17:$H$60,4,FALSE)</f>
        <v>NHS North Central London ICB</v>
      </c>
      <c r="J845" t="str">
        <f>VLOOKUP($B845,'[1]LKUP PCNDES'!$C$17:$H$60,6,FALSE)</f>
        <v>NCL</v>
      </c>
    </row>
    <row r="846" spans="1:10" x14ac:dyDescent="0.35">
      <c r="A846" t="s">
        <v>648</v>
      </c>
      <c r="B846" t="s">
        <v>652</v>
      </c>
      <c r="C846" t="s">
        <v>33</v>
      </c>
      <c r="D846" t="s">
        <v>563</v>
      </c>
      <c r="E846" s="2">
        <v>45046</v>
      </c>
      <c r="F846">
        <v>418</v>
      </c>
      <c r="G846" t="str">
        <f>VLOOKUP($C846,'[1]LKUP PCNDES'!$F$2:$H$12,2,FALSE)</f>
        <v>Care home residents aged 18 years or over, who had a Personalised Care and Support Plan agreed or reviewed</v>
      </c>
      <c r="H846" t="str">
        <f>VLOOKUP($C846,'[1]LKUP PCNDES'!$F$2:$H$12,3,FALSE)</f>
        <v>PCSP</v>
      </c>
      <c r="I846" t="str">
        <f>VLOOKUP($B846,'[1]LKUP PCNDES'!$C$17:$H$60,4,FALSE)</f>
        <v>NHS North Central London ICB</v>
      </c>
      <c r="J846" t="str">
        <f>VLOOKUP($B846,'[1]LKUP PCNDES'!$C$17:$H$60,6,FALSE)</f>
        <v>NCL</v>
      </c>
    </row>
    <row r="847" spans="1:10" x14ac:dyDescent="0.35">
      <c r="A847" t="s">
        <v>648</v>
      </c>
      <c r="B847" t="s">
        <v>652</v>
      </c>
      <c r="C847" t="s">
        <v>33</v>
      </c>
      <c r="D847" t="s">
        <v>563</v>
      </c>
      <c r="E847" s="2">
        <v>45077</v>
      </c>
      <c r="F847">
        <v>756</v>
      </c>
      <c r="G847" t="str">
        <f>VLOOKUP($C847,'[1]LKUP PCNDES'!$F$2:$H$12,2,FALSE)</f>
        <v>Care home residents aged 18 years or over, who had a Personalised Care and Support Plan agreed or reviewed</v>
      </c>
      <c r="H847" t="str">
        <f>VLOOKUP($C847,'[1]LKUP PCNDES'!$F$2:$H$12,3,FALSE)</f>
        <v>PCSP</v>
      </c>
      <c r="I847" t="str">
        <f>VLOOKUP($B847,'[1]LKUP PCNDES'!$C$17:$H$60,4,FALSE)</f>
        <v>NHS North Central London ICB</v>
      </c>
      <c r="J847" t="str">
        <f>VLOOKUP($B847,'[1]LKUP PCNDES'!$C$17:$H$60,6,FALSE)</f>
        <v>NCL</v>
      </c>
    </row>
    <row r="848" spans="1:10" x14ac:dyDescent="0.35">
      <c r="A848" t="s">
        <v>648</v>
      </c>
      <c r="B848" t="s">
        <v>652</v>
      </c>
      <c r="C848" t="s">
        <v>33</v>
      </c>
      <c r="D848" t="s">
        <v>563</v>
      </c>
      <c r="E848" s="2">
        <v>45107</v>
      </c>
      <c r="F848">
        <v>978</v>
      </c>
      <c r="G848" t="str">
        <f>VLOOKUP($C848,'[1]LKUP PCNDES'!$F$2:$H$12,2,FALSE)</f>
        <v>Care home residents aged 18 years or over, who had a Personalised Care and Support Plan agreed or reviewed</v>
      </c>
      <c r="H848" t="str">
        <f>VLOOKUP($C848,'[1]LKUP PCNDES'!$F$2:$H$12,3,FALSE)</f>
        <v>PCSP</v>
      </c>
      <c r="I848" t="str">
        <f>VLOOKUP($B848,'[1]LKUP PCNDES'!$C$17:$H$60,4,FALSE)</f>
        <v>NHS North Central London ICB</v>
      </c>
      <c r="J848" t="str">
        <f>VLOOKUP($B848,'[1]LKUP PCNDES'!$C$17:$H$60,6,FALSE)</f>
        <v>NCL</v>
      </c>
    </row>
    <row r="849" spans="1:10" x14ac:dyDescent="0.35">
      <c r="A849" t="s">
        <v>648</v>
      </c>
      <c r="B849" t="s">
        <v>652</v>
      </c>
      <c r="C849" t="s">
        <v>33</v>
      </c>
      <c r="D849" t="s">
        <v>563</v>
      </c>
      <c r="E849" s="2">
        <v>45138</v>
      </c>
      <c r="F849">
        <v>1334</v>
      </c>
      <c r="G849" t="str">
        <f>VLOOKUP($C849,'[1]LKUP PCNDES'!$F$2:$H$12,2,FALSE)</f>
        <v>Care home residents aged 18 years or over, who had a Personalised Care and Support Plan agreed or reviewed</v>
      </c>
      <c r="H849" t="str">
        <f>VLOOKUP($C849,'[1]LKUP PCNDES'!$F$2:$H$12,3,FALSE)</f>
        <v>PCSP</v>
      </c>
      <c r="I849" t="str">
        <f>VLOOKUP($B849,'[1]LKUP PCNDES'!$C$17:$H$60,4,FALSE)</f>
        <v>NHS North Central London ICB</v>
      </c>
      <c r="J849" t="str">
        <f>VLOOKUP($B849,'[1]LKUP PCNDES'!$C$17:$H$60,6,FALSE)</f>
        <v>NCL</v>
      </c>
    </row>
    <row r="850" spans="1:10" x14ac:dyDescent="0.35">
      <c r="A850" t="s">
        <v>648</v>
      </c>
      <c r="B850" t="s">
        <v>652</v>
      </c>
      <c r="C850" t="s">
        <v>33</v>
      </c>
      <c r="D850" t="s">
        <v>563</v>
      </c>
      <c r="E850" s="2">
        <v>45169</v>
      </c>
      <c r="F850">
        <v>949</v>
      </c>
      <c r="G850" t="str">
        <f>VLOOKUP($C850,'[1]LKUP PCNDES'!$F$2:$H$12,2,FALSE)</f>
        <v>Care home residents aged 18 years or over, who had a Personalised Care and Support Plan agreed or reviewed</v>
      </c>
      <c r="H850" t="str">
        <f>VLOOKUP($C850,'[1]LKUP PCNDES'!$F$2:$H$12,3,FALSE)</f>
        <v>PCSP</v>
      </c>
      <c r="I850" t="str">
        <f>VLOOKUP($B850,'[1]LKUP PCNDES'!$C$17:$H$60,4,FALSE)</f>
        <v>NHS North Central London ICB</v>
      </c>
      <c r="J850" t="str">
        <f>VLOOKUP($B850,'[1]LKUP PCNDES'!$C$17:$H$60,6,FALSE)</f>
        <v>NCL</v>
      </c>
    </row>
    <row r="851" spans="1:10" x14ac:dyDescent="0.35">
      <c r="A851" t="s">
        <v>648</v>
      </c>
      <c r="B851" t="s">
        <v>652</v>
      </c>
      <c r="C851" t="s">
        <v>33</v>
      </c>
      <c r="D851" t="s">
        <v>563</v>
      </c>
      <c r="E851" s="2">
        <v>45199</v>
      </c>
      <c r="F851">
        <v>1654</v>
      </c>
      <c r="G851" t="str">
        <f>VLOOKUP($C851,'[1]LKUP PCNDES'!$F$2:$H$12,2,FALSE)</f>
        <v>Care home residents aged 18 years or over, who had a Personalised Care and Support Plan agreed or reviewed</v>
      </c>
      <c r="H851" t="str">
        <f>VLOOKUP($C851,'[1]LKUP PCNDES'!$F$2:$H$12,3,FALSE)</f>
        <v>PCSP</v>
      </c>
      <c r="I851" t="str">
        <f>VLOOKUP($B851,'[1]LKUP PCNDES'!$C$17:$H$60,4,FALSE)</f>
        <v>NHS North Central London ICB</v>
      </c>
      <c r="J851" t="str">
        <f>VLOOKUP($B851,'[1]LKUP PCNDES'!$C$17:$H$60,6,FALSE)</f>
        <v>NCL</v>
      </c>
    </row>
    <row r="852" spans="1:10" x14ac:dyDescent="0.35">
      <c r="A852" t="s">
        <v>648</v>
      </c>
      <c r="B852" t="s">
        <v>652</v>
      </c>
      <c r="C852" t="s">
        <v>33</v>
      </c>
      <c r="D852" t="s">
        <v>563</v>
      </c>
      <c r="E852" s="2">
        <v>45230</v>
      </c>
      <c r="F852">
        <v>1706</v>
      </c>
      <c r="G852" t="str">
        <f>VLOOKUP($C852,'[1]LKUP PCNDES'!$F$2:$H$12,2,FALSE)</f>
        <v>Care home residents aged 18 years or over, who had a Personalised Care and Support Plan agreed or reviewed</v>
      </c>
      <c r="H852" t="str">
        <f>VLOOKUP($C852,'[1]LKUP PCNDES'!$F$2:$H$12,3,FALSE)</f>
        <v>PCSP</v>
      </c>
      <c r="I852" t="str">
        <f>VLOOKUP($B852,'[1]LKUP PCNDES'!$C$17:$H$60,4,FALSE)</f>
        <v>NHS North Central London ICB</v>
      </c>
      <c r="J852" t="str">
        <f>VLOOKUP($B852,'[1]LKUP PCNDES'!$C$17:$H$60,6,FALSE)</f>
        <v>NCL</v>
      </c>
    </row>
    <row r="853" spans="1:10" x14ac:dyDescent="0.35">
      <c r="A853" t="s">
        <v>648</v>
      </c>
      <c r="B853" t="s">
        <v>652</v>
      </c>
      <c r="C853" t="s">
        <v>33</v>
      </c>
      <c r="D853" t="s">
        <v>563</v>
      </c>
      <c r="E853" s="2">
        <v>45260</v>
      </c>
      <c r="F853">
        <v>1777</v>
      </c>
      <c r="G853" t="str">
        <f>VLOOKUP($C853,'[1]LKUP PCNDES'!$F$2:$H$12,2,FALSE)</f>
        <v>Care home residents aged 18 years or over, who had a Personalised Care and Support Plan agreed or reviewed</v>
      </c>
      <c r="H853" t="str">
        <f>VLOOKUP($C853,'[1]LKUP PCNDES'!$F$2:$H$12,3,FALSE)</f>
        <v>PCSP</v>
      </c>
      <c r="I853" t="str">
        <f>VLOOKUP($B853,'[1]LKUP PCNDES'!$C$17:$H$60,4,FALSE)</f>
        <v>NHS North Central London ICB</v>
      </c>
      <c r="J853" t="str">
        <f>VLOOKUP($B853,'[1]LKUP PCNDES'!$C$17:$H$60,6,FALSE)</f>
        <v>NCL</v>
      </c>
    </row>
    <row r="854" spans="1:10" x14ac:dyDescent="0.35">
      <c r="A854" t="s">
        <v>648</v>
      </c>
      <c r="B854" t="s">
        <v>652</v>
      </c>
      <c r="C854" t="s">
        <v>33</v>
      </c>
      <c r="D854" t="s">
        <v>563</v>
      </c>
      <c r="E854" s="2">
        <v>45291</v>
      </c>
      <c r="F854">
        <v>1829</v>
      </c>
      <c r="G854" t="str">
        <f>VLOOKUP($C854,'[1]LKUP PCNDES'!$F$2:$H$12,2,FALSE)</f>
        <v>Care home residents aged 18 years or over, who had a Personalised Care and Support Plan agreed or reviewed</v>
      </c>
      <c r="H854" t="str">
        <f>VLOOKUP($C854,'[1]LKUP PCNDES'!$F$2:$H$12,3,FALSE)</f>
        <v>PCSP</v>
      </c>
      <c r="I854" t="str">
        <f>VLOOKUP($B854,'[1]LKUP PCNDES'!$C$17:$H$60,4,FALSE)</f>
        <v>NHS North Central London ICB</v>
      </c>
      <c r="J854" t="str">
        <f>VLOOKUP($B854,'[1]LKUP PCNDES'!$C$17:$H$60,6,FALSE)</f>
        <v>NCL</v>
      </c>
    </row>
    <row r="855" spans="1:10" x14ac:dyDescent="0.35">
      <c r="A855" t="s">
        <v>648</v>
      </c>
      <c r="B855" t="s">
        <v>652</v>
      </c>
      <c r="C855" t="s">
        <v>33</v>
      </c>
      <c r="D855" t="s">
        <v>563</v>
      </c>
      <c r="E855" s="2">
        <v>45322</v>
      </c>
      <c r="F855">
        <v>2012</v>
      </c>
      <c r="G855" t="str">
        <f>VLOOKUP($C855,'[1]LKUP PCNDES'!$F$2:$H$12,2,FALSE)</f>
        <v>Care home residents aged 18 years or over, who had a Personalised Care and Support Plan agreed or reviewed</v>
      </c>
      <c r="H855" t="str">
        <f>VLOOKUP($C855,'[1]LKUP PCNDES'!$F$2:$H$12,3,FALSE)</f>
        <v>PCSP</v>
      </c>
      <c r="I855" t="str">
        <f>VLOOKUP($B855,'[1]LKUP PCNDES'!$C$17:$H$60,4,FALSE)</f>
        <v>NHS North Central London ICB</v>
      </c>
      <c r="J855" t="str">
        <f>VLOOKUP($B855,'[1]LKUP PCNDES'!$C$17:$H$60,6,FALSE)</f>
        <v>NCL</v>
      </c>
    </row>
    <row r="856" spans="1:10" x14ac:dyDescent="0.35">
      <c r="A856" t="s">
        <v>648</v>
      </c>
      <c r="B856" t="s">
        <v>652</v>
      </c>
      <c r="C856" t="s">
        <v>33</v>
      </c>
      <c r="D856" t="s">
        <v>563</v>
      </c>
      <c r="E856" s="2">
        <v>45351</v>
      </c>
      <c r="F856">
        <v>2152</v>
      </c>
      <c r="G856" t="str">
        <f>VLOOKUP($C856,'[1]LKUP PCNDES'!$F$2:$H$12,2,FALSE)</f>
        <v>Care home residents aged 18 years or over, who had a Personalised Care and Support Plan agreed or reviewed</v>
      </c>
      <c r="H856" t="str">
        <f>VLOOKUP($C856,'[1]LKUP PCNDES'!$F$2:$H$12,3,FALSE)</f>
        <v>PCSP</v>
      </c>
      <c r="I856" t="str">
        <f>VLOOKUP($B856,'[1]LKUP PCNDES'!$C$17:$H$60,4,FALSE)</f>
        <v>NHS North Central London ICB</v>
      </c>
      <c r="J856" t="str">
        <f>VLOOKUP($B856,'[1]LKUP PCNDES'!$C$17:$H$60,6,FALSE)</f>
        <v>NCL</v>
      </c>
    </row>
    <row r="857" spans="1:10" x14ac:dyDescent="0.35">
      <c r="A857" t="s">
        <v>648</v>
      </c>
      <c r="B857" t="s">
        <v>652</v>
      </c>
      <c r="C857" t="s">
        <v>33</v>
      </c>
      <c r="D857" t="s">
        <v>563</v>
      </c>
      <c r="E857" s="2">
        <v>45382</v>
      </c>
      <c r="F857">
        <v>2341</v>
      </c>
      <c r="G857" t="str">
        <f>VLOOKUP($C857,'[1]LKUP PCNDES'!$F$2:$H$12,2,FALSE)</f>
        <v>Care home residents aged 18 years or over, who had a Personalised Care and Support Plan agreed or reviewed</v>
      </c>
      <c r="H857" t="str">
        <f>VLOOKUP($C857,'[1]LKUP PCNDES'!$F$2:$H$12,3,FALSE)</f>
        <v>PCSP</v>
      </c>
      <c r="I857" t="str">
        <f>VLOOKUP($B857,'[1]LKUP PCNDES'!$C$17:$H$60,4,FALSE)</f>
        <v>NHS North Central London ICB</v>
      </c>
      <c r="J857" t="str">
        <f>VLOOKUP($B857,'[1]LKUP PCNDES'!$C$17:$H$60,6,FALSE)</f>
        <v>NCL</v>
      </c>
    </row>
    <row r="858" spans="1:10" x14ac:dyDescent="0.35">
      <c r="A858" t="s">
        <v>648</v>
      </c>
      <c r="B858" t="s">
        <v>652</v>
      </c>
      <c r="C858" t="s">
        <v>33</v>
      </c>
      <c r="D858" t="s">
        <v>703</v>
      </c>
      <c r="E858" s="2">
        <v>45046</v>
      </c>
      <c r="F858">
        <v>1</v>
      </c>
      <c r="G858" t="str">
        <f>VLOOKUP($C858,'[1]LKUP PCNDES'!$F$2:$H$12,2,FALSE)</f>
        <v>Care home residents aged 18 years or over, who had a Personalised Care and Support Plan agreed or reviewed</v>
      </c>
      <c r="H858" t="str">
        <f>VLOOKUP($C858,'[1]LKUP PCNDES'!$F$2:$H$12,3,FALSE)</f>
        <v>PCSP</v>
      </c>
      <c r="I858" t="str">
        <f>VLOOKUP($B858,'[1]LKUP PCNDES'!$C$17:$H$60,4,FALSE)</f>
        <v>NHS North Central London ICB</v>
      </c>
      <c r="J858" t="str">
        <f>VLOOKUP($B858,'[1]LKUP PCNDES'!$C$17:$H$60,6,FALSE)</f>
        <v>NCL</v>
      </c>
    </row>
    <row r="859" spans="1:10" x14ac:dyDescent="0.35">
      <c r="A859" t="s">
        <v>648</v>
      </c>
      <c r="B859" t="s">
        <v>652</v>
      </c>
      <c r="C859" t="s">
        <v>33</v>
      </c>
      <c r="D859" t="s">
        <v>703</v>
      </c>
      <c r="E859" s="2">
        <v>45077</v>
      </c>
      <c r="F859">
        <v>1</v>
      </c>
      <c r="G859" t="str">
        <f>VLOOKUP($C859,'[1]LKUP PCNDES'!$F$2:$H$12,2,FALSE)</f>
        <v>Care home residents aged 18 years or over, who had a Personalised Care and Support Plan agreed or reviewed</v>
      </c>
      <c r="H859" t="str">
        <f>VLOOKUP($C859,'[1]LKUP PCNDES'!$F$2:$H$12,3,FALSE)</f>
        <v>PCSP</v>
      </c>
      <c r="I859" t="str">
        <f>VLOOKUP($B859,'[1]LKUP PCNDES'!$C$17:$H$60,4,FALSE)</f>
        <v>NHS North Central London ICB</v>
      </c>
      <c r="J859" t="str">
        <f>VLOOKUP($B859,'[1]LKUP PCNDES'!$C$17:$H$60,6,FALSE)</f>
        <v>NCL</v>
      </c>
    </row>
    <row r="860" spans="1:10" x14ac:dyDescent="0.35">
      <c r="A860" t="s">
        <v>648</v>
      </c>
      <c r="B860" t="s">
        <v>652</v>
      </c>
      <c r="C860" t="s">
        <v>33</v>
      </c>
      <c r="D860" t="s">
        <v>703</v>
      </c>
      <c r="E860" s="2">
        <v>45107</v>
      </c>
      <c r="F860">
        <v>2</v>
      </c>
      <c r="G860" t="str">
        <f>VLOOKUP($C860,'[1]LKUP PCNDES'!$F$2:$H$12,2,FALSE)</f>
        <v>Care home residents aged 18 years or over, who had a Personalised Care and Support Plan agreed or reviewed</v>
      </c>
      <c r="H860" t="str">
        <f>VLOOKUP($C860,'[1]LKUP PCNDES'!$F$2:$H$12,3,FALSE)</f>
        <v>PCSP</v>
      </c>
      <c r="I860" t="str">
        <f>VLOOKUP($B860,'[1]LKUP PCNDES'!$C$17:$H$60,4,FALSE)</f>
        <v>NHS North Central London ICB</v>
      </c>
      <c r="J860" t="str">
        <f>VLOOKUP($B860,'[1]LKUP PCNDES'!$C$17:$H$60,6,FALSE)</f>
        <v>NCL</v>
      </c>
    </row>
    <row r="861" spans="1:10" x14ac:dyDescent="0.35">
      <c r="A861" t="s">
        <v>648</v>
      </c>
      <c r="B861" t="s">
        <v>652</v>
      </c>
      <c r="C861" t="s">
        <v>33</v>
      </c>
      <c r="D861" t="s">
        <v>703</v>
      </c>
      <c r="E861" s="2">
        <v>45138</v>
      </c>
      <c r="F861">
        <v>4</v>
      </c>
      <c r="G861" t="str">
        <f>VLOOKUP($C861,'[1]LKUP PCNDES'!$F$2:$H$12,2,FALSE)</f>
        <v>Care home residents aged 18 years or over, who had a Personalised Care and Support Plan agreed or reviewed</v>
      </c>
      <c r="H861" t="str">
        <f>VLOOKUP($C861,'[1]LKUP PCNDES'!$F$2:$H$12,3,FALSE)</f>
        <v>PCSP</v>
      </c>
      <c r="I861" t="str">
        <f>VLOOKUP($B861,'[1]LKUP PCNDES'!$C$17:$H$60,4,FALSE)</f>
        <v>NHS North Central London ICB</v>
      </c>
      <c r="J861" t="str">
        <f>VLOOKUP($B861,'[1]LKUP PCNDES'!$C$17:$H$60,6,FALSE)</f>
        <v>NCL</v>
      </c>
    </row>
    <row r="862" spans="1:10" x14ac:dyDescent="0.35">
      <c r="A862" t="s">
        <v>648</v>
      </c>
      <c r="B862" t="s">
        <v>652</v>
      </c>
      <c r="C862" t="s">
        <v>33</v>
      </c>
      <c r="D862" t="s">
        <v>703</v>
      </c>
      <c r="E862" s="2">
        <v>45169</v>
      </c>
      <c r="F862">
        <v>2</v>
      </c>
      <c r="G862" t="str">
        <f>VLOOKUP($C862,'[1]LKUP PCNDES'!$F$2:$H$12,2,FALSE)</f>
        <v>Care home residents aged 18 years or over, who had a Personalised Care and Support Plan agreed or reviewed</v>
      </c>
      <c r="H862" t="str">
        <f>VLOOKUP($C862,'[1]LKUP PCNDES'!$F$2:$H$12,3,FALSE)</f>
        <v>PCSP</v>
      </c>
      <c r="I862" t="str">
        <f>VLOOKUP($B862,'[1]LKUP PCNDES'!$C$17:$H$60,4,FALSE)</f>
        <v>NHS North Central London ICB</v>
      </c>
      <c r="J862" t="str">
        <f>VLOOKUP($B862,'[1]LKUP PCNDES'!$C$17:$H$60,6,FALSE)</f>
        <v>NCL</v>
      </c>
    </row>
    <row r="863" spans="1:10" x14ac:dyDescent="0.35">
      <c r="A863" t="s">
        <v>648</v>
      </c>
      <c r="B863" t="s">
        <v>652</v>
      </c>
      <c r="C863" t="s">
        <v>33</v>
      </c>
      <c r="D863" t="s">
        <v>703</v>
      </c>
      <c r="E863" s="2">
        <v>45199</v>
      </c>
      <c r="F863">
        <v>2</v>
      </c>
      <c r="G863" t="str">
        <f>VLOOKUP($C863,'[1]LKUP PCNDES'!$F$2:$H$12,2,FALSE)</f>
        <v>Care home residents aged 18 years or over, who had a Personalised Care and Support Plan agreed or reviewed</v>
      </c>
      <c r="H863" t="str">
        <f>VLOOKUP($C863,'[1]LKUP PCNDES'!$F$2:$H$12,3,FALSE)</f>
        <v>PCSP</v>
      </c>
      <c r="I863" t="str">
        <f>VLOOKUP($B863,'[1]LKUP PCNDES'!$C$17:$H$60,4,FALSE)</f>
        <v>NHS North Central London ICB</v>
      </c>
      <c r="J863" t="str">
        <f>VLOOKUP($B863,'[1]LKUP PCNDES'!$C$17:$H$60,6,FALSE)</f>
        <v>NCL</v>
      </c>
    </row>
    <row r="864" spans="1:10" x14ac:dyDescent="0.35">
      <c r="A864" t="s">
        <v>648</v>
      </c>
      <c r="B864" t="s">
        <v>652</v>
      </c>
      <c r="C864" t="s">
        <v>33</v>
      </c>
      <c r="D864" t="s">
        <v>703</v>
      </c>
      <c r="E864" s="2">
        <v>45230</v>
      </c>
      <c r="F864">
        <v>1</v>
      </c>
      <c r="G864" t="str">
        <f>VLOOKUP($C864,'[1]LKUP PCNDES'!$F$2:$H$12,2,FALSE)</f>
        <v>Care home residents aged 18 years or over, who had a Personalised Care and Support Plan agreed or reviewed</v>
      </c>
      <c r="H864" t="str">
        <f>VLOOKUP($C864,'[1]LKUP PCNDES'!$F$2:$H$12,3,FALSE)</f>
        <v>PCSP</v>
      </c>
      <c r="I864" t="str">
        <f>VLOOKUP($B864,'[1]LKUP PCNDES'!$C$17:$H$60,4,FALSE)</f>
        <v>NHS North Central London ICB</v>
      </c>
      <c r="J864" t="str">
        <f>VLOOKUP($B864,'[1]LKUP PCNDES'!$C$17:$H$60,6,FALSE)</f>
        <v>NCL</v>
      </c>
    </row>
    <row r="865" spans="1:10" x14ac:dyDescent="0.35">
      <c r="A865" t="s">
        <v>648</v>
      </c>
      <c r="B865" t="s">
        <v>652</v>
      </c>
      <c r="C865" t="s">
        <v>33</v>
      </c>
      <c r="D865" t="s">
        <v>703</v>
      </c>
      <c r="E865" s="2">
        <v>45260</v>
      </c>
      <c r="F865">
        <v>1</v>
      </c>
      <c r="G865" t="str">
        <f>VLOOKUP($C865,'[1]LKUP PCNDES'!$F$2:$H$12,2,FALSE)</f>
        <v>Care home residents aged 18 years or over, who had a Personalised Care and Support Plan agreed or reviewed</v>
      </c>
      <c r="H865" t="str">
        <f>VLOOKUP($C865,'[1]LKUP PCNDES'!$F$2:$H$12,3,FALSE)</f>
        <v>PCSP</v>
      </c>
      <c r="I865" t="str">
        <f>VLOOKUP($B865,'[1]LKUP PCNDES'!$C$17:$H$60,4,FALSE)</f>
        <v>NHS North Central London ICB</v>
      </c>
      <c r="J865" t="str">
        <f>VLOOKUP($B865,'[1]LKUP PCNDES'!$C$17:$H$60,6,FALSE)</f>
        <v>NCL</v>
      </c>
    </row>
    <row r="866" spans="1:10" x14ac:dyDescent="0.35">
      <c r="A866" t="s">
        <v>648</v>
      </c>
      <c r="B866" t="s">
        <v>652</v>
      </c>
      <c r="C866" t="s">
        <v>33</v>
      </c>
      <c r="D866" t="s">
        <v>703</v>
      </c>
      <c r="E866" s="2">
        <v>45291</v>
      </c>
      <c r="F866">
        <v>2</v>
      </c>
      <c r="G866" t="str">
        <f>VLOOKUP($C866,'[1]LKUP PCNDES'!$F$2:$H$12,2,FALSE)</f>
        <v>Care home residents aged 18 years or over, who had a Personalised Care and Support Plan agreed or reviewed</v>
      </c>
      <c r="H866" t="str">
        <f>VLOOKUP($C866,'[1]LKUP PCNDES'!$F$2:$H$12,3,FALSE)</f>
        <v>PCSP</v>
      </c>
      <c r="I866" t="str">
        <f>VLOOKUP($B866,'[1]LKUP PCNDES'!$C$17:$H$60,4,FALSE)</f>
        <v>NHS North Central London ICB</v>
      </c>
      <c r="J866" t="str">
        <f>VLOOKUP($B866,'[1]LKUP PCNDES'!$C$17:$H$60,6,FALSE)</f>
        <v>NCL</v>
      </c>
    </row>
    <row r="867" spans="1:10" x14ac:dyDescent="0.35">
      <c r="A867" t="s">
        <v>648</v>
      </c>
      <c r="B867" t="s">
        <v>652</v>
      </c>
      <c r="C867" t="s">
        <v>33</v>
      </c>
      <c r="D867" t="s">
        <v>703</v>
      </c>
      <c r="E867" s="2">
        <v>45322</v>
      </c>
      <c r="F867">
        <v>2</v>
      </c>
      <c r="G867" t="str">
        <f>VLOOKUP($C867,'[1]LKUP PCNDES'!$F$2:$H$12,2,FALSE)</f>
        <v>Care home residents aged 18 years or over, who had a Personalised Care and Support Plan agreed or reviewed</v>
      </c>
      <c r="H867" t="str">
        <f>VLOOKUP($C867,'[1]LKUP PCNDES'!$F$2:$H$12,3,FALSE)</f>
        <v>PCSP</v>
      </c>
      <c r="I867" t="str">
        <f>VLOOKUP($B867,'[1]LKUP PCNDES'!$C$17:$H$60,4,FALSE)</f>
        <v>NHS North Central London ICB</v>
      </c>
      <c r="J867" t="str">
        <f>VLOOKUP($B867,'[1]LKUP PCNDES'!$C$17:$H$60,6,FALSE)</f>
        <v>NCL</v>
      </c>
    </row>
    <row r="868" spans="1:10" x14ac:dyDescent="0.35">
      <c r="A868" t="s">
        <v>648</v>
      </c>
      <c r="B868" t="s">
        <v>652</v>
      </c>
      <c r="C868" t="s">
        <v>33</v>
      </c>
      <c r="D868" t="s">
        <v>703</v>
      </c>
      <c r="E868" s="2">
        <v>45351</v>
      </c>
      <c r="F868">
        <v>3</v>
      </c>
      <c r="G868" t="str">
        <f>VLOOKUP($C868,'[1]LKUP PCNDES'!$F$2:$H$12,2,FALSE)</f>
        <v>Care home residents aged 18 years or over, who had a Personalised Care and Support Plan agreed or reviewed</v>
      </c>
      <c r="H868" t="str">
        <f>VLOOKUP($C868,'[1]LKUP PCNDES'!$F$2:$H$12,3,FALSE)</f>
        <v>PCSP</v>
      </c>
      <c r="I868" t="str">
        <f>VLOOKUP($B868,'[1]LKUP PCNDES'!$C$17:$H$60,4,FALSE)</f>
        <v>NHS North Central London ICB</v>
      </c>
      <c r="J868" t="str">
        <f>VLOOKUP($B868,'[1]LKUP PCNDES'!$C$17:$H$60,6,FALSE)</f>
        <v>NCL</v>
      </c>
    </row>
    <row r="869" spans="1:10" x14ac:dyDescent="0.35">
      <c r="A869" t="s">
        <v>648</v>
      </c>
      <c r="B869" t="s">
        <v>652</v>
      </c>
      <c r="C869" t="s">
        <v>33</v>
      </c>
      <c r="D869" t="s">
        <v>703</v>
      </c>
      <c r="E869" s="2">
        <v>45382</v>
      </c>
      <c r="F869">
        <v>3</v>
      </c>
      <c r="G869" t="str">
        <f>VLOOKUP($C869,'[1]LKUP PCNDES'!$F$2:$H$12,2,FALSE)</f>
        <v>Care home residents aged 18 years or over, who had a Personalised Care and Support Plan agreed or reviewed</v>
      </c>
      <c r="H869" t="str">
        <f>VLOOKUP($C869,'[1]LKUP PCNDES'!$F$2:$H$12,3,FALSE)</f>
        <v>PCSP</v>
      </c>
      <c r="I869" t="str">
        <f>VLOOKUP($B869,'[1]LKUP PCNDES'!$C$17:$H$60,4,FALSE)</f>
        <v>NHS North Central London ICB</v>
      </c>
      <c r="J869" t="str">
        <f>VLOOKUP($B869,'[1]LKUP PCNDES'!$C$17:$H$60,6,FALSE)</f>
        <v>NCL</v>
      </c>
    </row>
    <row r="870" spans="1:10" x14ac:dyDescent="0.35">
      <c r="A870" t="s">
        <v>648</v>
      </c>
      <c r="B870" t="s">
        <v>652</v>
      </c>
      <c r="C870" t="s">
        <v>1370</v>
      </c>
      <c r="D870" t="s">
        <v>700</v>
      </c>
      <c r="E870" s="2">
        <v>45046</v>
      </c>
      <c r="F870">
        <v>0</v>
      </c>
      <c r="G870" t="str">
        <f>VLOOKUP($C870,'[1]LKUP PCNDES'!$F$2:$H$12,2,FALSE)</f>
        <v>Permanent care home residents aged 18 years or over and recorded as experiencing acute confusion, who received a delirium assessment</v>
      </c>
      <c r="H870" t="str">
        <f>VLOOKUP($C870,'[1]LKUP PCNDES'!$F$2:$H$12,3,FALSE)</f>
        <v>DELIRIUM</v>
      </c>
      <c r="I870" t="str">
        <f>VLOOKUP($B870,'[1]LKUP PCNDES'!$C$17:$H$60,4,FALSE)</f>
        <v>NHS North Central London ICB</v>
      </c>
      <c r="J870" t="str">
        <f>VLOOKUP($B870,'[1]LKUP PCNDES'!$C$17:$H$60,6,FALSE)</f>
        <v>NCL</v>
      </c>
    </row>
    <row r="871" spans="1:10" x14ac:dyDescent="0.35">
      <c r="A871" t="s">
        <v>648</v>
      </c>
      <c r="B871" t="s">
        <v>652</v>
      </c>
      <c r="C871" t="s">
        <v>1370</v>
      </c>
      <c r="D871" t="s">
        <v>700</v>
      </c>
      <c r="E871" s="2">
        <v>45077</v>
      </c>
      <c r="F871">
        <v>0</v>
      </c>
      <c r="G871" t="str">
        <f>VLOOKUP($C871,'[1]LKUP PCNDES'!$F$2:$H$12,2,FALSE)</f>
        <v>Permanent care home residents aged 18 years or over and recorded as experiencing acute confusion, who received a delirium assessment</v>
      </c>
      <c r="H871" t="str">
        <f>VLOOKUP($C871,'[1]LKUP PCNDES'!$F$2:$H$12,3,FALSE)</f>
        <v>DELIRIUM</v>
      </c>
      <c r="I871" t="str">
        <f>VLOOKUP($B871,'[1]LKUP PCNDES'!$C$17:$H$60,4,FALSE)</f>
        <v>NHS North Central London ICB</v>
      </c>
      <c r="J871" t="str">
        <f>VLOOKUP($B871,'[1]LKUP PCNDES'!$C$17:$H$60,6,FALSE)</f>
        <v>NCL</v>
      </c>
    </row>
    <row r="872" spans="1:10" x14ac:dyDescent="0.35">
      <c r="A872" t="s">
        <v>648</v>
      </c>
      <c r="B872" t="s">
        <v>652</v>
      </c>
      <c r="C872" t="s">
        <v>1370</v>
      </c>
      <c r="D872" t="s">
        <v>700</v>
      </c>
      <c r="E872" s="2">
        <v>45107</v>
      </c>
      <c r="F872">
        <v>0</v>
      </c>
      <c r="G872" t="str">
        <f>VLOOKUP($C872,'[1]LKUP PCNDES'!$F$2:$H$12,2,FALSE)</f>
        <v>Permanent care home residents aged 18 years or over and recorded as experiencing acute confusion, who received a delirium assessment</v>
      </c>
      <c r="H872" t="str">
        <f>VLOOKUP($C872,'[1]LKUP PCNDES'!$F$2:$H$12,3,FALSE)</f>
        <v>DELIRIUM</v>
      </c>
      <c r="I872" t="str">
        <f>VLOOKUP($B872,'[1]LKUP PCNDES'!$C$17:$H$60,4,FALSE)</f>
        <v>NHS North Central London ICB</v>
      </c>
      <c r="J872" t="str">
        <f>VLOOKUP($B872,'[1]LKUP PCNDES'!$C$17:$H$60,6,FALSE)</f>
        <v>NCL</v>
      </c>
    </row>
    <row r="873" spans="1:10" x14ac:dyDescent="0.35">
      <c r="A873" t="s">
        <v>648</v>
      </c>
      <c r="B873" t="s">
        <v>652</v>
      </c>
      <c r="C873" t="s">
        <v>1370</v>
      </c>
      <c r="D873" t="s">
        <v>700</v>
      </c>
      <c r="E873" s="2">
        <v>45138</v>
      </c>
      <c r="F873">
        <v>0</v>
      </c>
      <c r="G873" t="str">
        <f>VLOOKUP($C873,'[1]LKUP PCNDES'!$F$2:$H$12,2,FALSE)</f>
        <v>Permanent care home residents aged 18 years or over and recorded as experiencing acute confusion, who received a delirium assessment</v>
      </c>
      <c r="H873" t="str">
        <f>VLOOKUP($C873,'[1]LKUP PCNDES'!$F$2:$H$12,3,FALSE)</f>
        <v>DELIRIUM</v>
      </c>
      <c r="I873" t="str">
        <f>VLOOKUP($B873,'[1]LKUP PCNDES'!$C$17:$H$60,4,FALSE)</f>
        <v>NHS North Central London ICB</v>
      </c>
      <c r="J873" t="str">
        <f>VLOOKUP($B873,'[1]LKUP PCNDES'!$C$17:$H$60,6,FALSE)</f>
        <v>NCL</v>
      </c>
    </row>
    <row r="874" spans="1:10" x14ac:dyDescent="0.35">
      <c r="A874" t="s">
        <v>648</v>
      </c>
      <c r="B874" t="s">
        <v>652</v>
      </c>
      <c r="C874" t="s">
        <v>1370</v>
      </c>
      <c r="D874" t="s">
        <v>700</v>
      </c>
      <c r="E874" s="2">
        <v>45169</v>
      </c>
      <c r="F874">
        <v>0</v>
      </c>
      <c r="G874" t="str">
        <f>VLOOKUP($C874,'[1]LKUP PCNDES'!$F$2:$H$12,2,FALSE)</f>
        <v>Permanent care home residents aged 18 years or over and recorded as experiencing acute confusion, who received a delirium assessment</v>
      </c>
      <c r="H874" t="str">
        <f>VLOOKUP($C874,'[1]LKUP PCNDES'!$F$2:$H$12,3,FALSE)</f>
        <v>DELIRIUM</v>
      </c>
      <c r="I874" t="str">
        <f>VLOOKUP($B874,'[1]LKUP PCNDES'!$C$17:$H$60,4,FALSE)</f>
        <v>NHS North Central London ICB</v>
      </c>
      <c r="J874" t="str">
        <f>VLOOKUP($B874,'[1]LKUP PCNDES'!$C$17:$H$60,6,FALSE)</f>
        <v>NCL</v>
      </c>
    </row>
    <row r="875" spans="1:10" x14ac:dyDescent="0.35">
      <c r="A875" t="s">
        <v>648</v>
      </c>
      <c r="B875" t="s">
        <v>652</v>
      </c>
      <c r="C875" t="s">
        <v>1370</v>
      </c>
      <c r="D875" t="s">
        <v>700</v>
      </c>
      <c r="E875" s="2">
        <v>45199</v>
      </c>
      <c r="F875">
        <v>0</v>
      </c>
      <c r="G875" t="str">
        <f>VLOOKUP($C875,'[1]LKUP PCNDES'!$F$2:$H$12,2,FALSE)</f>
        <v>Permanent care home residents aged 18 years or over and recorded as experiencing acute confusion, who received a delirium assessment</v>
      </c>
      <c r="H875" t="str">
        <f>VLOOKUP($C875,'[1]LKUP PCNDES'!$F$2:$H$12,3,FALSE)</f>
        <v>DELIRIUM</v>
      </c>
      <c r="I875" t="str">
        <f>VLOOKUP($B875,'[1]LKUP PCNDES'!$C$17:$H$60,4,FALSE)</f>
        <v>NHS North Central London ICB</v>
      </c>
      <c r="J875" t="str">
        <f>VLOOKUP($B875,'[1]LKUP PCNDES'!$C$17:$H$60,6,FALSE)</f>
        <v>NCL</v>
      </c>
    </row>
    <row r="876" spans="1:10" x14ac:dyDescent="0.35">
      <c r="A876" t="s">
        <v>648</v>
      </c>
      <c r="B876" t="s">
        <v>652</v>
      </c>
      <c r="C876" t="s">
        <v>1370</v>
      </c>
      <c r="D876" t="s">
        <v>700</v>
      </c>
      <c r="E876" s="2">
        <v>45230</v>
      </c>
      <c r="F876">
        <v>0</v>
      </c>
      <c r="G876" t="str">
        <f>VLOOKUP($C876,'[1]LKUP PCNDES'!$F$2:$H$12,2,FALSE)</f>
        <v>Permanent care home residents aged 18 years or over and recorded as experiencing acute confusion, who received a delirium assessment</v>
      </c>
      <c r="H876" t="str">
        <f>VLOOKUP($C876,'[1]LKUP PCNDES'!$F$2:$H$12,3,FALSE)</f>
        <v>DELIRIUM</v>
      </c>
      <c r="I876" t="str">
        <f>VLOOKUP($B876,'[1]LKUP PCNDES'!$C$17:$H$60,4,FALSE)</f>
        <v>NHS North Central London ICB</v>
      </c>
      <c r="J876" t="str">
        <f>VLOOKUP($B876,'[1]LKUP PCNDES'!$C$17:$H$60,6,FALSE)</f>
        <v>NCL</v>
      </c>
    </row>
    <row r="877" spans="1:10" x14ac:dyDescent="0.35">
      <c r="A877" t="s">
        <v>648</v>
      </c>
      <c r="B877" t="s">
        <v>652</v>
      </c>
      <c r="C877" t="s">
        <v>1370</v>
      </c>
      <c r="D877" t="s">
        <v>700</v>
      </c>
      <c r="E877" s="2">
        <v>45260</v>
      </c>
      <c r="F877">
        <v>0</v>
      </c>
      <c r="G877" t="str">
        <f>VLOOKUP($C877,'[1]LKUP PCNDES'!$F$2:$H$12,2,FALSE)</f>
        <v>Permanent care home residents aged 18 years or over and recorded as experiencing acute confusion, who received a delirium assessment</v>
      </c>
      <c r="H877" t="str">
        <f>VLOOKUP($C877,'[1]LKUP PCNDES'!$F$2:$H$12,3,FALSE)</f>
        <v>DELIRIUM</v>
      </c>
      <c r="I877" t="str">
        <f>VLOOKUP($B877,'[1]LKUP PCNDES'!$C$17:$H$60,4,FALSE)</f>
        <v>NHS North Central London ICB</v>
      </c>
      <c r="J877" t="str">
        <f>VLOOKUP($B877,'[1]LKUP PCNDES'!$C$17:$H$60,6,FALSE)</f>
        <v>NCL</v>
      </c>
    </row>
    <row r="878" spans="1:10" x14ac:dyDescent="0.35">
      <c r="A878" t="s">
        <v>648</v>
      </c>
      <c r="B878" t="s">
        <v>652</v>
      </c>
      <c r="C878" t="s">
        <v>1370</v>
      </c>
      <c r="D878" t="s">
        <v>700</v>
      </c>
      <c r="E878" s="2">
        <v>45291</v>
      </c>
      <c r="F878">
        <v>0</v>
      </c>
      <c r="G878" t="str">
        <f>VLOOKUP($C878,'[1]LKUP PCNDES'!$F$2:$H$12,2,FALSE)</f>
        <v>Permanent care home residents aged 18 years or over and recorded as experiencing acute confusion, who received a delirium assessment</v>
      </c>
      <c r="H878" t="str">
        <f>VLOOKUP($C878,'[1]LKUP PCNDES'!$F$2:$H$12,3,FALSE)</f>
        <v>DELIRIUM</v>
      </c>
      <c r="I878" t="str">
        <f>VLOOKUP($B878,'[1]LKUP PCNDES'!$C$17:$H$60,4,FALSE)</f>
        <v>NHS North Central London ICB</v>
      </c>
      <c r="J878" t="str">
        <f>VLOOKUP($B878,'[1]LKUP PCNDES'!$C$17:$H$60,6,FALSE)</f>
        <v>NCL</v>
      </c>
    </row>
    <row r="879" spans="1:10" x14ac:dyDescent="0.35">
      <c r="A879" t="s">
        <v>648</v>
      </c>
      <c r="B879" t="s">
        <v>652</v>
      </c>
      <c r="C879" t="s">
        <v>1370</v>
      </c>
      <c r="D879" t="s">
        <v>700</v>
      </c>
      <c r="E879" s="2">
        <v>45322</v>
      </c>
      <c r="F879">
        <v>0</v>
      </c>
      <c r="G879" t="str">
        <f>VLOOKUP($C879,'[1]LKUP PCNDES'!$F$2:$H$12,2,FALSE)</f>
        <v>Permanent care home residents aged 18 years or over and recorded as experiencing acute confusion, who received a delirium assessment</v>
      </c>
      <c r="H879" t="str">
        <f>VLOOKUP($C879,'[1]LKUP PCNDES'!$F$2:$H$12,3,FALSE)</f>
        <v>DELIRIUM</v>
      </c>
      <c r="I879" t="str">
        <f>VLOOKUP($B879,'[1]LKUP PCNDES'!$C$17:$H$60,4,FALSE)</f>
        <v>NHS North Central London ICB</v>
      </c>
      <c r="J879" t="str">
        <f>VLOOKUP($B879,'[1]LKUP PCNDES'!$C$17:$H$60,6,FALSE)</f>
        <v>NCL</v>
      </c>
    </row>
    <row r="880" spans="1:10" x14ac:dyDescent="0.35">
      <c r="A880" t="s">
        <v>648</v>
      </c>
      <c r="B880" t="s">
        <v>652</v>
      </c>
      <c r="C880" t="s">
        <v>1370</v>
      </c>
      <c r="D880" t="s">
        <v>700</v>
      </c>
      <c r="E880" s="2">
        <v>45351</v>
      </c>
      <c r="F880">
        <v>0</v>
      </c>
      <c r="G880" t="str">
        <f>VLOOKUP($C880,'[1]LKUP PCNDES'!$F$2:$H$12,2,FALSE)</f>
        <v>Permanent care home residents aged 18 years or over and recorded as experiencing acute confusion, who received a delirium assessment</v>
      </c>
      <c r="H880" t="str">
        <f>VLOOKUP($C880,'[1]LKUP PCNDES'!$F$2:$H$12,3,FALSE)</f>
        <v>DELIRIUM</v>
      </c>
      <c r="I880" t="str">
        <f>VLOOKUP($B880,'[1]LKUP PCNDES'!$C$17:$H$60,4,FALSE)</f>
        <v>NHS North Central London ICB</v>
      </c>
      <c r="J880" t="str">
        <f>VLOOKUP($B880,'[1]LKUP PCNDES'!$C$17:$H$60,6,FALSE)</f>
        <v>NCL</v>
      </c>
    </row>
    <row r="881" spans="1:10" x14ac:dyDescent="0.35">
      <c r="A881" t="s">
        <v>648</v>
      </c>
      <c r="B881" t="s">
        <v>652</v>
      </c>
      <c r="C881" t="s">
        <v>1370</v>
      </c>
      <c r="D881" t="s">
        <v>700</v>
      </c>
      <c r="E881" s="2">
        <v>45382</v>
      </c>
      <c r="F881">
        <v>0</v>
      </c>
      <c r="G881" t="str">
        <f>VLOOKUP($C881,'[1]LKUP PCNDES'!$F$2:$H$12,2,FALSE)</f>
        <v>Permanent care home residents aged 18 years or over and recorded as experiencing acute confusion, who received a delirium assessment</v>
      </c>
      <c r="H881" t="str">
        <f>VLOOKUP($C881,'[1]LKUP PCNDES'!$F$2:$H$12,3,FALSE)</f>
        <v>DELIRIUM</v>
      </c>
      <c r="I881" t="str">
        <f>VLOOKUP($B881,'[1]LKUP PCNDES'!$C$17:$H$60,4,FALSE)</f>
        <v>NHS North Central London ICB</v>
      </c>
      <c r="J881" t="str">
        <f>VLOOKUP($B881,'[1]LKUP PCNDES'!$C$17:$H$60,6,FALSE)</f>
        <v>NCL</v>
      </c>
    </row>
    <row r="882" spans="1:10" x14ac:dyDescent="0.35">
      <c r="A882" t="s">
        <v>648</v>
      </c>
      <c r="B882" t="s">
        <v>652</v>
      </c>
      <c r="C882" t="s">
        <v>1370</v>
      </c>
      <c r="D882" t="s">
        <v>564</v>
      </c>
      <c r="E882" s="2">
        <v>45046</v>
      </c>
      <c r="F882">
        <v>16</v>
      </c>
      <c r="G882" t="str">
        <f>VLOOKUP($C882,'[1]LKUP PCNDES'!$F$2:$H$12,2,FALSE)</f>
        <v>Permanent care home residents aged 18 years or over and recorded as experiencing acute confusion, who received a delirium assessment</v>
      </c>
      <c r="H882" t="str">
        <f>VLOOKUP($C882,'[1]LKUP PCNDES'!$F$2:$H$12,3,FALSE)</f>
        <v>DELIRIUM</v>
      </c>
      <c r="I882" t="str">
        <f>VLOOKUP($B882,'[1]LKUP PCNDES'!$C$17:$H$60,4,FALSE)</f>
        <v>NHS North Central London ICB</v>
      </c>
      <c r="J882" t="str">
        <f>VLOOKUP($B882,'[1]LKUP PCNDES'!$C$17:$H$60,6,FALSE)</f>
        <v>NCL</v>
      </c>
    </row>
    <row r="883" spans="1:10" x14ac:dyDescent="0.35">
      <c r="A883" t="s">
        <v>648</v>
      </c>
      <c r="B883" t="s">
        <v>652</v>
      </c>
      <c r="C883" t="s">
        <v>1370</v>
      </c>
      <c r="D883" t="s">
        <v>564</v>
      </c>
      <c r="E883" s="2">
        <v>45077</v>
      </c>
      <c r="F883">
        <v>31</v>
      </c>
      <c r="G883" t="str">
        <f>VLOOKUP($C883,'[1]LKUP PCNDES'!$F$2:$H$12,2,FALSE)</f>
        <v>Permanent care home residents aged 18 years or over and recorded as experiencing acute confusion, who received a delirium assessment</v>
      </c>
      <c r="H883" t="str">
        <f>VLOOKUP($C883,'[1]LKUP PCNDES'!$F$2:$H$12,3,FALSE)</f>
        <v>DELIRIUM</v>
      </c>
      <c r="I883" t="str">
        <f>VLOOKUP($B883,'[1]LKUP PCNDES'!$C$17:$H$60,4,FALSE)</f>
        <v>NHS North Central London ICB</v>
      </c>
      <c r="J883" t="str">
        <f>VLOOKUP($B883,'[1]LKUP PCNDES'!$C$17:$H$60,6,FALSE)</f>
        <v>NCL</v>
      </c>
    </row>
    <row r="884" spans="1:10" x14ac:dyDescent="0.35">
      <c r="A884" t="s">
        <v>648</v>
      </c>
      <c r="B884" t="s">
        <v>652</v>
      </c>
      <c r="C884" t="s">
        <v>1370</v>
      </c>
      <c r="D884" t="s">
        <v>564</v>
      </c>
      <c r="E884" s="2">
        <v>45107</v>
      </c>
      <c r="F884">
        <v>39</v>
      </c>
      <c r="G884" t="str">
        <f>VLOOKUP($C884,'[1]LKUP PCNDES'!$F$2:$H$12,2,FALSE)</f>
        <v>Permanent care home residents aged 18 years or over and recorded as experiencing acute confusion, who received a delirium assessment</v>
      </c>
      <c r="H884" t="str">
        <f>VLOOKUP($C884,'[1]LKUP PCNDES'!$F$2:$H$12,3,FALSE)</f>
        <v>DELIRIUM</v>
      </c>
      <c r="I884" t="str">
        <f>VLOOKUP($B884,'[1]LKUP PCNDES'!$C$17:$H$60,4,FALSE)</f>
        <v>NHS North Central London ICB</v>
      </c>
      <c r="J884" t="str">
        <f>VLOOKUP($B884,'[1]LKUP PCNDES'!$C$17:$H$60,6,FALSE)</f>
        <v>NCL</v>
      </c>
    </row>
    <row r="885" spans="1:10" x14ac:dyDescent="0.35">
      <c r="A885" t="s">
        <v>648</v>
      </c>
      <c r="B885" t="s">
        <v>652</v>
      </c>
      <c r="C885" t="s">
        <v>1370</v>
      </c>
      <c r="D885" t="s">
        <v>564</v>
      </c>
      <c r="E885" s="2">
        <v>45138</v>
      </c>
      <c r="F885">
        <v>48</v>
      </c>
      <c r="G885" t="str">
        <f>VLOOKUP($C885,'[1]LKUP PCNDES'!$F$2:$H$12,2,FALSE)</f>
        <v>Permanent care home residents aged 18 years or over and recorded as experiencing acute confusion, who received a delirium assessment</v>
      </c>
      <c r="H885" t="str">
        <f>VLOOKUP($C885,'[1]LKUP PCNDES'!$F$2:$H$12,3,FALSE)</f>
        <v>DELIRIUM</v>
      </c>
      <c r="I885" t="str">
        <f>VLOOKUP($B885,'[1]LKUP PCNDES'!$C$17:$H$60,4,FALSE)</f>
        <v>NHS North Central London ICB</v>
      </c>
      <c r="J885" t="str">
        <f>VLOOKUP($B885,'[1]LKUP PCNDES'!$C$17:$H$60,6,FALSE)</f>
        <v>NCL</v>
      </c>
    </row>
    <row r="886" spans="1:10" x14ac:dyDescent="0.35">
      <c r="A886" t="s">
        <v>648</v>
      </c>
      <c r="B886" t="s">
        <v>652</v>
      </c>
      <c r="C886" t="s">
        <v>1370</v>
      </c>
      <c r="D886" t="s">
        <v>564</v>
      </c>
      <c r="E886" s="2">
        <v>45169</v>
      </c>
      <c r="F886">
        <v>55</v>
      </c>
      <c r="G886" t="str">
        <f>VLOOKUP($C886,'[1]LKUP PCNDES'!$F$2:$H$12,2,FALSE)</f>
        <v>Permanent care home residents aged 18 years or over and recorded as experiencing acute confusion, who received a delirium assessment</v>
      </c>
      <c r="H886" t="str">
        <f>VLOOKUP($C886,'[1]LKUP PCNDES'!$F$2:$H$12,3,FALSE)</f>
        <v>DELIRIUM</v>
      </c>
      <c r="I886" t="str">
        <f>VLOOKUP($B886,'[1]LKUP PCNDES'!$C$17:$H$60,4,FALSE)</f>
        <v>NHS North Central London ICB</v>
      </c>
      <c r="J886" t="str">
        <f>VLOOKUP($B886,'[1]LKUP PCNDES'!$C$17:$H$60,6,FALSE)</f>
        <v>NCL</v>
      </c>
    </row>
    <row r="887" spans="1:10" x14ac:dyDescent="0.35">
      <c r="A887" t="s">
        <v>648</v>
      </c>
      <c r="B887" t="s">
        <v>652</v>
      </c>
      <c r="C887" t="s">
        <v>1370</v>
      </c>
      <c r="D887" t="s">
        <v>564</v>
      </c>
      <c r="E887" s="2">
        <v>45199</v>
      </c>
      <c r="F887">
        <v>74</v>
      </c>
      <c r="G887" t="str">
        <f>VLOOKUP($C887,'[1]LKUP PCNDES'!$F$2:$H$12,2,FALSE)</f>
        <v>Permanent care home residents aged 18 years or over and recorded as experiencing acute confusion, who received a delirium assessment</v>
      </c>
      <c r="H887" t="str">
        <f>VLOOKUP($C887,'[1]LKUP PCNDES'!$F$2:$H$12,3,FALSE)</f>
        <v>DELIRIUM</v>
      </c>
      <c r="I887" t="str">
        <f>VLOOKUP($B887,'[1]LKUP PCNDES'!$C$17:$H$60,4,FALSE)</f>
        <v>NHS North Central London ICB</v>
      </c>
      <c r="J887" t="str">
        <f>VLOOKUP($B887,'[1]LKUP PCNDES'!$C$17:$H$60,6,FALSE)</f>
        <v>NCL</v>
      </c>
    </row>
    <row r="888" spans="1:10" x14ac:dyDescent="0.35">
      <c r="A888" t="s">
        <v>648</v>
      </c>
      <c r="B888" t="s">
        <v>652</v>
      </c>
      <c r="C888" t="s">
        <v>1370</v>
      </c>
      <c r="D888" t="s">
        <v>564</v>
      </c>
      <c r="E888" s="2">
        <v>45230</v>
      </c>
      <c r="F888">
        <v>78</v>
      </c>
      <c r="G888" t="str">
        <f>VLOOKUP($C888,'[1]LKUP PCNDES'!$F$2:$H$12,2,FALSE)</f>
        <v>Permanent care home residents aged 18 years or over and recorded as experiencing acute confusion, who received a delirium assessment</v>
      </c>
      <c r="H888" t="str">
        <f>VLOOKUP($C888,'[1]LKUP PCNDES'!$F$2:$H$12,3,FALSE)</f>
        <v>DELIRIUM</v>
      </c>
      <c r="I888" t="str">
        <f>VLOOKUP($B888,'[1]LKUP PCNDES'!$C$17:$H$60,4,FALSE)</f>
        <v>NHS North Central London ICB</v>
      </c>
      <c r="J888" t="str">
        <f>VLOOKUP($B888,'[1]LKUP PCNDES'!$C$17:$H$60,6,FALSE)</f>
        <v>NCL</v>
      </c>
    </row>
    <row r="889" spans="1:10" x14ac:dyDescent="0.35">
      <c r="A889" t="s">
        <v>648</v>
      </c>
      <c r="B889" t="s">
        <v>652</v>
      </c>
      <c r="C889" t="s">
        <v>1370</v>
      </c>
      <c r="D889" t="s">
        <v>564</v>
      </c>
      <c r="E889" s="2">
        <v>45260</v>
      </c>
      <c r="F889">
        <v>95</v>
      </c>
      <c r="G889" t="str">
        <f>VLOOKUP($C889,'[1]LKUP PCNDES'!$F$2:$H$12,2,FALSE)</f>
        <v>Permanent care home residents aged 18 years or over and recorded as experiencing acute confusion, who received a delirium assessment</v>
      </c>
      <c r="H889" t="str">
        <f>VLOOKUP($C889,'[1]LKUP PCNDES'!$F$2:$H$12,3,FALSE)</f>
        <v>DELIRIUM</v>
      </c>
      <c r="I889" t="str">
        <f>VLOOKUP($B889,'[1]LKUP PCNDES'!$C$17:$H$60,4,FALSE)</f>
        <v>NHS North Central London ICB</v>
      </c>
      <c r="J889" t="str">
        <f>VLOOKUP($B889,'[1]LKUP PCNDES'!$C$17:$H$60,6,FALSE)</f>
        <v>NCL</v>
      </c>
    </row>
    <row r="890" spans="1:10" x14ac:dyDescent="0.35">
      <c r="A890" t="s">
        <v>648</v>
      </c>
      <c r="B890" t="s">
        <v>652</v>
      </c>
      <c r="C890" t="s">
        <v>1370</v>
      </c>
      <c r="D890" t="s">
        <v>564</v>
      </c>
      <c r="E890" s="2">
        <v>45291</v>
      </c>
      <c r="F890">
        <v>102</v>
      </c>
      <c r="G890" t="str">
        <f>VLOOKUP($C890,'[1]LKUP PCNDES'!$F$2:$H$12,2,FALSE)</f>
        <v>Permanent care home residents aged 18 years or over and recorded as experiencing acute confusion, who received a delirium assessment</v>
      </c>
      <c r="H890" t="str">
        <f>VLOOKUP($C890,'[1]LKUP PCNDES'!$F$2:$H$12,3,FALSE)</f>
        <v>DELIRIUM</v>
      </c>
      <c r="I890" t="str">
        <f>VLOOKUP($B890,'[1]LKUP PCNDES'!$C$17:$H$60,4,FALSE)</f>
        <v>NHS North Central London ICB</v>
      </c>
      <c r="J890" t="str">
        <f>VLOOKUP($B890,'[1]LKUP PCNDES'!$C$17:$H$60,6,FALSE)</f>
        <v>NCL</v>
      </c>
    </row>
    <row r="891" spans="1:10" x14ac:dyDescent="0.35">
      <c r="A891" t="s">
        <v>648</v>
      </c>
      <c r="B891" t="s">
        <v>652</v>
      </c>
      <c r="C891" t="s">
        <v>1370</v>
      </c>
      <c r="D891" t="s">
        <v>564</v>
      </c>
      <c r="E891" s="2">
        <v>45322</v>
      </c>
      <c r="F891">
        <v>118</v>
      </c>
      <c r="G891" t="str">
        <f>VLOOKUP($C891,'[1]LKUP PCNDES'!$F$2:$H$12,2,FALSE)</f>
        <v>Permanent care home residents aged 18 years or over and recorded as experiencing acute confusion, who received a delirium assessment</v>
      </c>
      <c r="H891" t="str">
        <f>VLOOKUP($C891,'[1]LKUP PCNDES'!$F$2:$H$12,3,FALSE)</f>
        <v>DELIRIUM</v>
      </c>
      <c r="I891" t="str">
        <f>VLOOKUP($B891,'[1]LKUP PCNDES'!$C$17:$H$60,4,FALSE)</f>
        <v>NHS North Central London ICB</v>
      </c>
      <c r="J891" t="str">
        <f>VLOOKUP($B891,'[1]LKUP PCNDES'!$C$17:$H$60,6,FALSE)</f>
        <v>NCL</v>
      </c>
    </row>
    <row r="892" spans="1:10" x14ac:dyDescent="0.35">
      <c r="A892" t="s">
        <v>648</v>
      </c>
      <c r="B892" t="s">
        <v>652</v>
      </c>
      <c r="C892" t="s">
        <v>1370</v>
      </c>
      <c r="D892" t="s">
        <v>564</v>
      </c>
      <c r="E892" s="2">
        <v>45351</v>
      </c>
      <c r="F892">
        <v>118</v>
      </c>
      <c r="G892" t="str">
        <f>VLOOKUP($C892,'[1]LKUP PCNDES'!$F$2:$H$12,2,FALSE)</f>
        <v>Permanent care home residents aged 18 years or over and recorded as experiencing acute confusion, who received a delirium assessment</v>
      </c>
      <c r="H892" t="str">
        <f>VLOOKUP($C892,'[1]LKUP PCNDES'!$F$2:$H$12,3,FALSE)</f>
        <v>DELIRIUM</v>
      </c>
      <c r="I892" t="str">
        <f>VLOOKUP($B892,'[1]LKUP PCNDES'!$C$17:$H$60,4,FALSE)</f>
        <v>NHS North Central London ICB</v>
      </c>
      <c r="J892" t="str">
        <f>VLOOKUP($B892,'[1]LKUP PCNDES'!$C$17:$H$60,6,FALSE)</f>
        <v>NCL</v>
      </c>
    </row>
    <row r="893" spans="1:10" x14ac:dyDescent="0.35">
      <c r="A893" t="s">
        <v>648</v>
      </c>
      <c r="B893" t="s">
        <v>652</v>
      </c>
      <c r="C893" t="s">
        <v>1370</v>
      </c>
      <c r="D893" t="s">
        <v>564</v>
      </c>
      <c r="E893" s="2">
        <v>45382</v>
      </c>
      <c r="F893">
        <v>121</v>
      </c>
      <c r="G893" t="str">
        <f>VLOOKUP($C893,'[1]LKUP PCNDES'!$F$2:$H$12,2,FALSE)</f>
        <v>Permanent care home residents aged 18 years or over and recorded as experiencing acute confusion, who received a delirium assessment</v>
      </c>
      <c r="H893" t="str">
        <f>VLOOKUP($C893,'[1]LKUP PCNDES'!$F$2:$H$12,3,FALSE)</f>
        <v>DELIRIUM</v>
      </c>
      <c r="I893" t="str">
        <f>VLOOKUP($B893,'[1]LKUP PCNDES'!$C$17:$H$60,4,FALSE)</f>
        <v>NHS North Central London ICB</v>
      </c>
      <c r="J893" t="str">
        <f>VLOOKUP($B893,'[1]LKUP PCNDES'!$C$17:$H$60,6,FALSE)</f>
        <v>NCL</v>
      </c>
    </row>
    <row r="894" spans="1:10" x14ac:dyDescent="0.35">
      <c r="A894" t="s">
        <v>648</v>
      </c>
      <c r="B894" t="s">
        <v>652</v>
      </c>
      <c r="C894" t="s">
        <v>1370</v>
      </c>
      <c r="D894" t="s">
        <v>563</v>
      </c>
      <c r="E894" s="2">
        <v>45046</v>
      </c>
      <c r="F894">
        <v>0</v>
      </c>
      <c r="G894" t="str">
        <f>VLOOKUP($C894,'[1]LKUP PCNDES'!$F$2:$H$12,2,FALSE)</f>
        <v>Permanent care home residents aged 18 years or over and recorded as experiencing acute confusion, who received a delirium assessment</v>
      </c>
      <c r="H894" t="str">
        <f>VLOOKUP($C894,'[1]LKUP PCNDES'!$F$2:$H$12,3,FALSE)</f>
        <v>DELIRIUM</v>
      </c>
      <c r="I894" t="str">
        <f>VLOOKUP($B894,'[1]LKUP PCNDES'!$C$17:$H$60,4,FALSE)</f>
        <v>NHS North Central London ICB</v>
      </c>
      <c r="J894" t="str">
        <f>VLOOKUP($B894,'[1]LKUP PCNDES'!$C$17:$H$60,6,FALSE)</f>
        <v>NCL</v>
      </c>
    </row>
    <row r="895" spans="1:10" x14ac:dyDescent="0.35">
      <c r="A895" t="s">
        <v>648</v>
      </c>
      <c r="B895" t="s">
        <v>652</v>
      </c>
      <c r="C895" t="s">
        <v>1370</v>
      </c>
      <c r="D895" t="s">
        <v>563</v>
      </c>
      <c r="E895" s="2">
        <v>45077</v>
      </c>
      <c r="F895">
        <v>0</v>
      </c>
      <c r="G895" t="str">
        <f>VLOOKUP($C895,'[1]LKUP PCNDES'!$F$2:$H$12,2,FALSE)</f>
        <v>Permanent care home residents aged 18 years or over and recorded as experiencing acute confusion, who received a delirium assessment</v>
      </c>
      <c r="H895" t="str">
        <f>VLOOKUP($C895,'[1]LKUP PCNDES'!$F$2:$H$12,3,FALSE)</f>
        <v>DELIRIUM</v>
      </c>
      <c r="I895" t="str">
        <f>VLOOKUP($B895,'[1]LKUP PCNDES'!$C$17:$H$60,4,FALSE)</f>
        <v>NHS North Central London ICB</v>
      </c>
      <c r="J895" t="str">
        <f>VLOOKUP($B895,'[1]LKUP PCNDES'!$C$17:$H$60,6,FALSE)</f>
        <v>NCL</v>
      </c>
    </row>
    <row r="896" spans="1:10" x14ac:dyDescent="0.35">
      <c r="A896" t="s">
        <v>648</v>
      </c>
      <c r="B896" t="s">
        <v>652</v>
      </c>
      <c r="C896" t="s">
        <v>1370</v>
      </c>
      <c r="D896" t="s">
        <v>563</v>
      </c>
      <c r="E896" s="2">
        <v>45107</v>
      </c>
      <c r="F896">
        <v>0</v>
      </c>
      <c r="G896" t="str">
        <f>VLOOKUP($C896,'[1]LKUP PCNDES'!$F$2:$H$12,2,FALSE)</f>
        <v>Permanent care home residents aged 18 years or over and recorded as experiencing acute confusion, who received a delirium assessment</v>
      </c>
      <c r="H896" t="str">
        <f>VLOOKUP($C896,'[1]LKUP PCNDES'!$F$2:$H$12,3,FALSE)</f>
        <v>DELIRIUM</v>
      </c>
      <c r="I896" t="str">
        <f>VLOOKUP($B896,'[1]LKUP PCNDES'!$C$17:$H$60,4,FALSE)</f>
        <v>NHS North Central London ICB</v>
      </c>
      <c r="J896" t="str">
        <f>VLOOKUP($B896,'[1]LKUP PCNDES'!$C$17:$H$60,6,FALSE)</f>
        <v>NCL</v>
      </c>
    </row>
    <row r="897" spans="1:10" x14ac:dyDescent="0.35">
      <c r="A897" t="s">
        <v>648</v>
      </c>
      <c r="B897" t="s">
        <v>652</v>
      </c>
      <c r="C897" t="s">
        <v>1370</v>
      </c>
      <c r="D897" t="s">
        <v>563</v>
      </c>
      <c r="E897" s="2">
        <v>45138</v>
      </c>
      <c r="F897">
        <v>0</v>
      </c>
      <c r="G897" t="str">
        <f>VLOOKUP($C897,'[1]LKUP PCNDES'!$F$2:$H$12,2,FALSE)</f>
        <v>Permanent care home residents aged 18 years or over and recorded as experiencing acute confusion, who received a delirium assessment</v>
      </c>
      <c r="H897" t="str">
        <f>VLOOKUP($C897,'[1]LKUP PCNDES'!$F$2:$H$12,3,FALSE)</f>
        <v>DELIRIUM</v>
      </c>
      <c r="I897" t="str">
        <f>VLOOKUP($B897,'[1]LKUP PCNDES'!$C$17:$H$60,4,FALSE)</f>
        <v>NHS North Central London ICB</v>
      </c>
      <c r="J897" t="str">
        <f>VLOOKUP($B897,'[1]LKUP PCNDES'!$C$17:$H$60,6,FALSE)</f>
        <v>NCL</v>
      </c>
    </row>
    <row r="898" spans="1:10" x14ac:dyDescent="0.35">
      <c r="A898" t="s">
        <v>648</v>
      </c>
      <c r="B898" t="s">
        <v>652</v>
      </c>
      <c r="C898" t="s">
        <v>1370</v>
      </c>
      <c r="D898" t="s">
        <v>563</v>
      </c>
      <c r="E898" s="2">
        <v>45169</v>
      </c>
      <c r="F898">
        <v>0</v>
      </c>
      <c r="G898" t="str">
        <f>VLOOKUP($C898,'[1]LKUP PCNDES'!$F$2:$H$12,2,FALSE)</f>
        <v>Permanent care home residents aged 18 years or over and recorded as experiencing acute confusion, who received a delirium assessment</v>
      </c>
      <c r="H898" t="str">
        <f>VLOOKUP($C898,'[1]LKUP PCNDES'!$F$2:$H$12,3,FALSE)</f>
        <v>DELIRIUM</v>
      </c>
      <c r="I898" t="str">
        <f>VLOOKUP($B898,'[1]LKUP PCNDES'!$C$17:$H$60,4,FALSE)</f>
        <v>NHS North Central London ICB</v>
      </c>
      <c r="J898" t="str">
        <f>VLOOKUP($B898,'[1]LKUP PCNDES'!$C$17:$H$60,6,FALSE)</f>
        <v>NCL</v>
      </c>
    </row>
    <row r="899" spans="1:10" x14ac:dyDescent="0.35">
      <c r="A899" t="s">
        <v>648</v>
      </c>
      <c r="B899" t="s">
        <v>652</v>
      </c>
      <c r="C899" t="s">
        <v>1370</v>
      </c>
      <c r="D899" t="s">
        <v>563</v>
      </c>
      <c r="E899" s="2">
        <v>45199</v>
      </c>
      <c r="F899">
        <v>0</v>
      </c>
      <c r="G899" t="str">
        <f>VLOOKUP($C899,'[1]LKUP PCNDES'!$F$2:$H$12,2,FALSE)</f>
        <v>Permanent care home residents aged 18 years or over and recorded as experiencing acute confusion, who received a delirium assessment</v>
      </c>
      <c r="H899" t="str">
        <f>VLOOKUP($C899,'[1]LKUP PCNDES'!$F$2:$H$12,3,FALSE)</f>
        <v>DELIRIUM</v>
      </c>
      <c r="I899" t="str">
        <f>VLOOKUP($B899,'[1]LKUP PCNDES'!$C$17:$H$60,4,FALSE)</f>
        <v>NHS North Central London ICB</v>
      </c>
      <c r="J899" t="str">
        <f>VLOOKUP($B899,'[1]LKUP PCNDES'!$C$17:$H$60,6,FALSE)</f>
        <v>NCL</v>
      </c>
    </row>
    <row r="900" spans="1:10" x14ac:dyDescent="0.35">
      <c r="A900" t="s">
        <v>648</v>
      </c>
      <c r="B900" t="s">
        <v>652</v>
      </c>
      <c r="C900" t="s">
        <v>1370</v>
      </c>
      <c r="D900" t="s">
        <v>563</v>
      </c>
      <c r="E900" s="2">
        <v>45230</v>
      </c>
      <c r="F900">
        <v>0</v>
      </c>
      <c r="G900" t="str">
        <f>VLOOKUP($C900,'[1]LKUP PCNDES'!$F$2:$H$12,2,FALSE)</f>
        <v>Permanent care home residents aged 18 years or over and recorded as experiencing acute confusion, who received a delirium assessment</v>
      </c>
      <c r="H900" t="str">
        <f>VLOOKUP($C900,'[1]LKUP PCNDES'!$F$2:$H$12,3,FALSE)</f>
        <v>DELIRIUM</v>
      </c>
      <c r="I900" t="str">
        <f>VLOOKUP($B900,'[1]LKUP PCNDES'!$C$17:$H$60,4,FALSE)</f>
        <v>NHS North Central London ICB</v>
      </c>
      <c r="J900" t="str">
        <f>VLOOKUP($B900,'[1]LKUP PCNDES'!$C$17:$H$60,6,FALSE)</f>
        <v>NCL</v>
      </c>
    </row>
    <row r="901" spans="1:10" x14ac:dyDescent="0.35">
      <c r="A901" t="s">
        <v>648</v>
      </c>
      <c r="B901" t="s">
        <v>652</v>
      </c>
      <c r="C901" t="s">
        <v>1370</v>
      </c>
      <c r="D901" t="s">
        <v>563</v>
      </c>
      <c r="E901" s="2">
        <v>45260</v>
      </c>
      <c r="F901">
        <v>0</v>
      </c>
      <c r="G901" t="str">
        <f>VLOOKUP($C901,'[1]LKUP PCNDES'!$F$2:$H$12,2,FALSE)</f>
        <v>Permanent care home residents aged 18 years or over and recorded as experiencing acute confusion, who received a delirium assessment</v>
      </c>
      <c r="H901" t="str">
        <f>VLOOKUP($C901,'[1]LKUP PCNDES'!$F$2:$H$12,3,FALSE)</f>
        <v>DELIRIUM</v>
      </c>
      <c r="I901" t="str">
        <f>VLOOKUP($B901,'[1]LKUP PCNDES'!$C$17:$H$60,4,FALSE)</f>
        <v>NHS North Central London ICB</v>
      </c>
      <c r="J901" t="str">
        <f>VLOOKUP($B901,'[1]LKUP PCNDES'!$C$17:$H$60,6,FALSE)</f>
        <v>NCL</v>
      </c>
    </row>
    <row r="902" spans="1:10" x14ac:dyDescent="0.35">
      <c r="A902" t="s">
        <v>648</v>
      </c>
      <c r="B902" t="s">
        <v>652</v>
      </c>
      <c r="C902" t="s">
        <v>1370</v>
      </c>
      <c r="D902" t="s">
        <v>563</v>
      </c>
      <c r="E902" s="2">
        <v>45291</v>
      </c>
      <c r="F902">
        <v>0</v>
      </c>
      <c r="G902" t="str">
        <f>VLOOKUP($C902,'[1]LKUP PCNDES'!$F$2:$H$12,2,FALSE)</f>
        <v>Permanent care home residents aged 18 years or over and recorded as experiencing acute confusion, who received a delirium assessment</v>
      </c>
      <c r="H902" t="str">
        <f>VLOOKUP($C902,'[1]LKUP PCNDES'!$F$2:$H$12,3,FALSE)</f>
        <v>DELIRIUM</v>
      </c>
      <c r="I902" t="str">
        <f>VLOOKUP($B902,'[1]LKUP PCNDES'!$C$17:$H$60,4,FALSE)</f>
        <v>NHS North Central London ICB</v>
      </c>
      <c r="J902" t="str">
        <f>VLOOKUP($B902,'[1]LKUP PCNDES'!$C$17:$H$60,6,FALSE)</f>
        <v>NCL</v>
      </c>
    </row>
    <row r="903" spans="1:10" x14ac:dyDescent="0.35">
      <c r="A903" t="s">
        <v>648</v>
      </c>
      <c r="B903" t="s">
        <v>652</v>
      </c>
      <c r="C903" t="s">
        <v>1370</v>
      </c>
      <c r="D903" t="s">
        <v>563</v>
      </c>
      <c r="E903" s="2">
        <v>45322</v>
      </c>
      <c r="F903">
        <v>0</v>
      </c>
      <c r="G903" t="str">
        <f>VLOOKUP($C903,'[1]LKUP PCNDES'!$F$2:$H$12,2,FALSE)</f>
        <v>Permanent care home residents aged 18 years or over and recorded as experiencing acute confusion, who received a delirium assessment</v>
      </c>
      <c r="H903" t="str">
        <f>VLOOKUP($C903,'[1]LKUP PCNDES'!$F$2:$H$12,3,FALSE)</f>
        <v>DELIRIUM</v>
      </c>
      <c r="I903" t="str">
        <f>VLOOKUP($B903,'[1]LKUP PCNDES'!$C$17:$H$60,4,FALSE)</f>
        <v>NHS North Central London ICB</v>
      </c>
      <c r="J903" t="str">
        <f>VLOOKUP($B903,'[1]LKUP PCNDES'!$C$17:$H$60,6,FALSE)</f>
        <v>NCL</v>
      </c>
    </row>
    <row r="904" spans="1:10" x14ac:dyDescent="0.35">
      <c r="A904" t="s">
        <v>648</v>
      </c>
      <c r="B904" t="s">
        <v>652</v>
      </c>
      <c r="C904" t="s">
        <v>1370</v>
      </c>
      <c r="D904" t="s">
        <v>563</v>
      </c>
      <c r="E904" s="2">
        <v>45351</v>
      </c>
      <c r="F904">
        <v>0</v>
      </c>
      <c r="G904" t="str">
        <f>VLOOKUP($C904,'[1]LKUP PCNDES'!$F$2:$H$12,2,FALSE)</f>
        <v>Permanent care home residents aged 18 years or over and recorded as experiencing acute confusion, who received a delirium assessment</v>
      </c>
      <c r="H904" t="str">
        <f>VLOOKUP($C904,'[1]LKUP PCNDES'!$F$2:$H$12,3,FALSE)</f>
        <v>DELIRIUM</v>
      </c>
      <c r="I904" t="str">
        <f>VLOOKUP($B904,'[1]LKUP PCNDES'!$C$17:$H$60,4,FALSE)</f>
        <v>NHS North Central London ICB</v>
      </c>
      <c r="J904" t="str">
        <f>VLOOKUP($B904,'[1]LKUP PCNDES'!$C$17:$H$60,6,FALSE)</f>
        <v>NCL</v>
      </c>
    </row>
    <row r="905" spans="1:10" x14ac:dyDescent="0.35">
      <c r="A905" t="s">
        <v>648</v>
      </c>
      <c r="B905" t="s">
        <v>652</v>
      </c>
      <c r="C905" t="s">
        <v>1370</v>
      </c>
      <c r="D905" t="s">
        <v>563</v>
      </c>
      <c r="E905" s="2">
        <v>45382</v>
      </c>
      <c r="F905">
        <v>0</v>
      </c>
      <c r="G905" t="str">
        <f>VLOOKUP($C905,'[1]LKUP PCNDES'!$F$2:$H$12,2,FALSE)</f>
        <v>Permanent care home residents aged 18 years or over and recorded as experiencing acute confusion, who received a delirium assessment</v>
      </c>
      <c r="H905" t="str">
        <f>VLOOKUP($C905,'[1]LKUP PCNDES'!$F$2:$H$12,3,FALSE)</f>
        <v>DELIRIUM</v>
      </c>
      <c r="I905" t="str">
        <f>VLOOKUP($B905,'[1]LKUP PCNDES'!$C$17:$H$60,4,FALSE)</f>
        <v>NHS North Central London ICB</v>
      </c>
      <c r="J905" t="str">
        <f>VLOOKUP($B905,'[1]LKUP PCNDES'!$C$17:$H$60,6,FALSE)</f>
        <v>NCL</v>
      </c>
    </row>
    <row r="906" spans="1:10" x14ac:dyDescent="0.35">
      <c r="A906" t="s">
        <v>648</v>
      </c>
      <c r="B906" t="s">
        <v>652</v>
      </c>
      <c r="C906" t="s">
        <v>55</v>
      </c>
      <c r="D906" t="s">
        <v>564</v>
      </c>
      <c r="E906" s="2">
        <v>45046</v>
      </c>
      <c r="F906">
        <v>5668</v>
      </c>
      <c r="G906" t="str">
        <f>VLOOKUP($C906,'[1]LKUP PCNDES'!$F$2:$H$12,2,FALSE)</f>
        <v>Percentage of patients in long stay residential or homes who received a seasonal influenza vaccination between 1 September and 31 March</v>
      </c>
      <c r="H906" t="str">
        <f>VLOOKUP($C906,'[1]LKUP PCNDES'!$F$2:$H$12,3,FALSE)</f>
        <v>Flu_Vacs</v>
      </c>
      <c r="I906" t="str">
        <f>VLOOKUP($B906,'[1]LKUP PCNDES'!$C$17:$H$60,4,FALSE)</f>
        <v>NHS North Central London ICB</v>
      </c>
      <c r="J906" t="str">
        <f>VLOOKUP($B906,'[1]LKUP PCNDES'!$C$17:$H$60,6,FALSE)</f>
        <v>NCL</v>
      </c>
    </row>
    <row r="907" spans="1:10" x14ac:dyDescent="0.35">
      <c r="A907" t="s">
        <v>648</v>
      </c>
      <c r="B907" t="s">
        <v>652</v>
      </c>
      <c r="C907" t="s">
        <v>55</v>
      </c>
      <c r="D907" t="s">
        <v>564</v>
      </c>
      <c r="E907" s="2">
        <v>45077</v>
      </c>
      <c r="F907">
        <v>5806</v>
      </c>
      <c r="G907" t="str">
        <f>VLOOKUP($C907,'[1]LKUP PCNDES'!$F$2:$H$12,2,FALSE)</f>
        <v>Percentage of patients in long stay residential or homes who received a seasonal influenza vaccination between 1 September and 31 March</v>
      </c>
      <c r="H907" t="str">
        <f>VLOOKUP($C907,'[1]LKUP PCNDES'!$F$2:$H$12,3,FALSE)</f>
        <v>Flu_Vacs</v>
      </c>
      <c r="I907" t="str">
        <f>VLOOKUP($B907,'[1]LKUP PCNDES'!$C$17:$H$60,4,FALSE)</f>
        <v>NHS North Central London ICB</v>
      </c>
      <c r="J907" t="str">
        <f>VLOOKUP($B907,'[1]LKUP PCNDES'!$C$17:$H$60,6,FALSE)</f>
        <v>NCL</v>
      </c>
    </row>
    <row r="908" spans="1:10" x14ac:dyDescent="0.35">
      <c r="A908" t="s">
        <v>648</v>
      </c>
      <c r="B908" t="s">
        <v>652</v>
      </c>
      <c r="C908" t="s">
        <v>55</v>
      </c>
      <c r="D908" t="s">
        <v>564</v>
      </c>
      <c r="E908" s="2">
        <v>45107</v>
      </c>
      <c r="F908">
        <v>5854</v>
      </c>
      <c r="G908" t="str">
        <f>VLOOKUP($C908,'[1]LKUP PCNDES'!$F$2:$H$12,2,FALSE)</f>
        <v>Percentage of patients in long stay residential or homes who received a seasonal influenza vaccination between 1 September and 31 March</v>
      </c>
      <c r="H908" t="str">
        <f>VLOOKUP($C908,'[1]LKUP PCNDES'!$F$2:$H$12,3,FALSE)</f>
        <v>Flu_Vacs</v>
      </c>
      <c r="I908" t="str">
        <f>VLOOKUP($B908,'[1]LKUP PCNDES'!$C$17:$H$60,4,FALSE)</f>
        <v>NHS North Central London ICB</v>
      </c>
      <c r="J908" t="str">
        <f>VLOOKUP($B908,'[1]LKUP PCNDES'!$C$17:$H$60,6,FALSE)</f>
        <v>NCL</v>
      </c>
    </row>
    <row r="909" spans="1:10" x14ac:dyDescent="0.35">
      <c r="A909" t="s">
        <v>648</v>
      </c>
      <c r="B909" t="s">
        <v>652</v>
      </c>
      <c r="C909" t="s">
        <v>55</v>
      </c>
      <c r="D909" t="s">
        <v>564</v>
      </c>
      <c r="E909" s="2">
        <v>45138</v>
      </c>
      <c r="F909">
        <v>5875</v>
      </c>
      <c r="G909" t="str">
        <f>VLOOKUP($C909,'[1]LKUP PCNDES'!$F$2:$H$12,2,FALSE)</f>
        <v>Percentage of patients in long stay residential or homes who received a seasonal influenza vaccination between 1 September and 31 March</v>
      </c>
      <c r="H909" t="str">
        <f>VLOOKUP($C909,'[1]LKUP PCNDES'!$F$2:$H$12,3,FALSE)</f>
        <v>Flu_Vacs</v>
      </c>
      <c r="I909" t="str">
        <f>VLOOKUP($B909,'[1]LKUP PCNDES'!$C$17:$H$60,4,FALSE)</f>
        <v>NHS North Central London ICB</v>
      </c>
      <c r="J909" t="str">
        <f>VLOOKUP($B909,'[1]LKUP PCNDES'!$C$17:$H$60,6,FALSE)</f>
        <v>NCL</v>
      </c>
    </row>
    <row r="910" spans="1:10" x14ac:dyDescent="0.35">
      <c r="A910" t="s">
        <v>648</v>
      </c>
      <c r="B910" t="s">
        <v>652</v>
      </c>
      <c r="C910" t="s">
        <v>55</v>
      </c>
      <c r="D910" t="s">
        <v>564</v>
      </c>
      <c r="E910" s="2">
        <v>45169</v>
      </c>
      <c r="F910">
        <v>4926</v>
      </c>
      <c r="G910" t="str">
        <f>VLOOKUP($C910,'[1]LKUP PCNDES'!$F$2:$H$12,2,FALSE)</f>
        <v>Percentage of patients in long stay residential or homes who received a seasonal influenza vaccination between 1 September and 31 March</v>
      </c>
      <c r="H910" t="str">
        <f>VLOOKUP($C910,'[1]LKUP PCNDES'!$F$2:$H$12,3,FALSE)</f>
        <v>Flu_Vacs</v>
      </c>
      <c r="I910" t="str">
        <f>VLOOKUP($B910,'[1]LKUP PCNDES'!$C$17:$H$60,4,FALSE)</f>
        <v>NHS North Central London ICB</v>
      </c>
      <c r="J910" t="str">
        <f>VLOOKUP($B910,'[1]LKUP PCNDES'!$C$17:$H$60,6,FALSE)</f>
        <v>NCL</v>
      </c>
    </row>
    <row r="911" spans="1:10" x14ac:dyDescent="0.35">
      <c r="A911" t="s">
        <v>648</v>
      </c>
      <c r="B911" t="s">
        <v>652</v>
      </c>
      <c r="C911" t="s">
        <v>55</v>
      </c>
      <c r="D911" t="s">
        <v>564</v>
      </c>
      <c r="E911" s="2">
        <v>45199</v>
      </c>
      <c r="F911">
        <v>5865</v>
      </c>
      <c r="G911" t="str">
        <f>VLOOKUP($C911,'[1]LKUP PCNDES'!$F$2:$H$12,2,FALSE)</f>
        <v>Percentage of patients in long stay residential or homes who received a seasonal influenza vaccination between 1 September and 31 March</v>
      </c>
      <c r="H911" t="str">
        <f>VLOOKUP($C911,'[1]LKUP PCNDES'!$F$2:$H$12,3,FALSE)</f>
        <v>Flu_Vacs</v>
      </c>
      <c r="I911" t="str">
        <f>VLOOKUP($B911,'[1]LKUP PCNDES'!$C$17:$H$60,4,FALSE)</f>
        <v>NHS North Central London ICB</v>
      </c>
      <c r="J911" t="str">
        <f>VLOOKUP($B911,'[1]LKUP PCNDES'!$C$17:$H$60,6,FALSE)</f>
        <v>NCL</v>
      </c>
    </row>
    <row r="912" spans="1:10" x14ac:dyDescent="0.35">
      <c r="A912" t="s">
        <v>648</v>
      </c>
      <c r="B912" t="s">
        <v>652</v>
      </c>
      <c r="C912" t="s">
        <v>55</v>
      </c>
      <c r="D912" t="s">
        <v>564</v>
      </c>
      <c r="E912" s="2">
        <v>45230</v>
      </c>
      <c r="F912">
        <v>5385</v>
      </c>
      <c r="G912" t="str">
        <f>VLOOKUP($C912,'[1]LKUP PCNDES'!$F$2:$H$12,2,FALSE)</f>
        <v>Percentage of patients in long stay residential or homes who received a seasonal influenza vaccination between 1 September and 31 March</v>
      </c>
      <c r="H912" t="str">
        <f>VLOOKUP($C912,'[1]LKUP PCNDES'!$F$2:$H$12,3,FALSE)</f>
        <v>Flu_Vacs</v>
      </c>
      <c r="I912" t="str">
        <f>VLOOKUP($B912,'[1]LKUP PCNDES'!$C$17:$H$60,4,FALSE)</f>
        <v>NHS North Central London ICB</v>
      </c>
      <c r="J912" t="str">
        <f>VLOOKUP($B912,'[1]LKUP PCNDES'!$C$17:$H$60,6,FALSE)</f>
        <v>NCL</v>
      </c>
    </row>
    <row r="913" spans="1:10" x14ac:dyDescent="0.35">
      <c r="A913" t="s">
        <v>648</v>
      </c>
      <c r="B913" t="s">
        <v>652</v>
      </c>
      <c r="C913" t="s">
        <v>55</v>
      </c>
      <c r="D913" t="s">
        <v>564</v>
      </c>
      <c r="E913" s="2">
        <v>45260</v>
      </c>
      <c r="F913">
        <v>5263</v>
      </c>
      <c r="G913" t="str">
        <f>VLOOKUP($C913,'[1]LKUP PCNDES'!$F$2:$H$12,2,FALSE)</f>
        <v>Percentage of patients in long stay residential or homes who received a seasonal influenza vaccination between 1 September and 31 March</v>
      </c>
      <c r="H913" t="str">
        <f>VLOOKUP($C913,'[1]LKUP PCNDES'!$F$2:$H$12,3,FALSE)</f>
        <v>Flu_Vacs</v>
      </c>
      <c r="I913" t="str">
        <f>VLOOKUP($B913,'[1]LKUP PCNDES'!$C$17:$H$60,4,FALSE)</f>
        <v>NHS North Central London ICB</v>
      </c>
      <c r="J913" t="str">
        <f>VLOOKUP($B913,'[1]LKUP PCNDES'!$C$17:$H$60,6,FALSE)</f>
        <v>NCL</v>
      </c>
    </row>
    <row r="914" spans="1:10" x14ac:dyDescent="0.35">
      <c r="A914" t="s">
        <v>648</v>
      </c>
      <c r="B914" t="s">
        <v>652</v>
      </c>
      <c r="C914" t="s">
        <v>55</v>
      </c>
      <c r="D914" t="s">
        <v>564</v>
      </c>
      <c r="E914" s="2">
        <v>45291</v>
      </c>
      <c r="F914">
        <v>5198</v>
      </c>
      <c r="G914" t="str">
        <f>VLOOKUP($C914,'[1]LKUP PCNDES'!$F$2:$H$12,2,FALSE)</f>
        <v>Percentage of patients in long stay residential or homes who received a seasonal influenza vaccination between 1 September and 31 March</v>
      </c>
      <c r="H914" t="str">
        <f>VLOOKUP($C914,'[1]LKUP PCNDES'!$F$2:$H$12,3,FALSE)</f>
        <v>Flu_Vacs</v>
      </c>
      <c r="I914" t="str">
        <f>VLOOKUP($B914,'[1]LKUP PCNDES'!$C$17:$H$60,4,FALSE)</f>
        <v>NHS North Central London ICB</v>
      </c>
      <c r="J914" t="str">
        <f>VLOOKUP($B914,'[1]LKUP PCNDES'!$C$17:$H$60,6,FALSE)</f>
        <v>NCL</v>
      </c>
    </row>
    <row r="915" spans="1:10" x14ac:dyDescent="0.35">
      <c r="A915" t="s">
        <v>648</v>
      </c>
      <c r="B915" t="s">
        <v>652</v>
      </c>
      <c r="C915" t="s">
        <v>55</v>
      </c>
      <c r="D915" t="s">
        <v>564</v>
      </c>
      <c r="E915" s="2">
        <v>45322</v>
      </c>
      <c r="F915">
        <v>5134</v>
      </c>
      <c r="G915" t="str">
        <f>VLOOKUP($C915,'[1]LKUP PCNDES'!$F$2:$H$12,2,FALSE)</f>
        <v>Percentage of patients in long stay residential or homes who received a seasonal influenza vaccination between 1 September and 31 March</v>
      </c>
      <c r="H915" t="str">
        <f>VLOOKUP($C915,'[1]LKUP PCNDES'!$F$2:$H$12,3,FALSE)</f>
        <v>Flu_Vacs</v>
      </c>
      <c r="I915" t="str">
        <f>VLOOKUP($B915,'[1]LKUP PCNDES'!$C$17:$H$60,4,FALSE)</f>
        <v>NHS North Central London ICB</v>
      </c>
      <c r="J915" t="str">
        <f>VLOOKUP($B915,'[1]LKUP PCNDES'!$C$17:$H$60,6,FALSE)</f>
        <v>NCL</v>
      </c>
    </row>
    <row r="916" spans="1:10" x14ac:dyDescent="0.35">
      <c r="A916" t="s">
        <v>648</v>
      </c>
      <c r="B916" t="s">
        <v>652</v>
      </c>
      <c r="C916" t="s">
        <v>55</v>
      </c>
      <c r="D916" t="s">
        <v>564</v>
      </c>
      <c r="E916" s="2">
        <v>45351</v>
      </c>
      <c r="F916">
        <v>5104</v>
      </c>
      <c r="G916" t="str">
        <f>VLOOKUP($C916,'[1]LKUP PCNDES'!$F$2:$H$12,2,FALSE)</f>
        <v>Percentage of patients in long stay residential or homes who received a seasonal influenza vaccination between 1 September and 31 March</v>
      </c>
      <c r="H916" t="str">
        <f>VLOOKUP($C916,'[1]LKUP PCNDES'!$F$2:$H$12,3,FALSE)</f>
        <v>Flu_Vacs</v>
      </c>
      <c r="I916" t="str">
        <f>VLOOKUP($B916,'[1]LKUP PCNDES'!$C$17:$H$60,4,FALSE)</f>
        <v>NHS North Central London ICB</v>
      </c>
      <c r="J916" t="str">
        <f>VLOOKUP($B916,'[1]LKUP PCNDES'!$C$17:$H$60,6,FALSE)</f>
        <v>NCL</v>
      </c>
    </row>
    <row r="917" spans="1:10" x14ac:dyDescent="0.35">
      <c r="A917" t="s">
        <v>648</v>
      </c>
      <c r="B917" t="s">
        <v>652</v>
      </c>
      <c r="C917" t="s">
        <v>55</v>
      </c>
      <c r="D917" t="s">
        <v>564</v>
      </c>
      <c r="E917" s="2">
        <v>45382</v>
      </c>
      <c r="F917">
        <v>4894</v>
      </c>
      <c r="G917" t="str">
        <f>VLOOKUP($C917,'[1]LKUP PCNDES'!$F$2:$H$12,2,FALSE)</f>
        <v>Percentage of patients in long stay residential or homes who received a seasonal influenza vaccination between 1 September and 31 March</v>
      </c>
      <c r="H917" t="str">
        <f>VLOOKUP($C917,'[1]LKUP PCNDES'!$F$2:$H$12,3,FALSE)</f>
        <v>Flu_Vacs</v>
      </c>
      <c r="I917" t="str">
        <f>VLOOKUP($B917,'[1]LKUP PCNDES'!$C$17:$H$60,4,FALSE)</f>
        <v>NHS North Central London ICB</v>
      </c>
      <c r="J917" t="str">
        <f>VLOOKUP($B917,'[1]LKUP PCNDES'!$C$17:$H$60,6,FALSE)</f>
        <v>NCL</v>
      </c>
    </row>
    <row r="918" spans="1:10" x14ac:dyDescent="0.35">
      <c r="A918" t="s">
        <v>648</v>
      </c>
      <c r="B918" t="s">
        <v>652</v>
      </c>
      <c r="C918" t="s">
        <v>55</v>
      </c>
      <c r="D918" t="s">
        <v>655</v>
      </c>
      <c r="E918" s="2">
        <v>45046</v>
      </c>
      <c r="F918">
        <v>2</v>
      </c>
      <c r="G918" t="str">
        <f>VLOOKUP($C918,'[1]LKUP PCNDES'!$F$2:$H$12,2,FALSE)</f>
        <v>Percentage of patients in long stay residential or homes who received a seasonal influenza vaccination between 1 September and 31 March</v>
      </c>
      <c r="H918" t="str">
        <f>VLOOKUP($C918,'[1]LKUP PCNDES'!$F$2:$H$12,3,FALSE)</f>
        <v>Flu_Vacs</v>
      </c>
      <c r="I918" t="str">
        <f>VLOOKUP($B918,'[1]LKUP PCNDES'!$C$17:$H$60,4,FALSE)</f>
        <v>NHS North Central London ICB</v>
      </c>
      <c r="J918" t="str">
        <f>VLOOKUP($B918,'[1]LKUP PCNDES'!$C$17:$H$60,6,FALSE)</f>
        <v>NCL</v>
      </c>
    </row>
    <row r="919" spans="1:10" x14ac:dyDescent="0.35">
      <c r="A919" t="s">
        <v>648</v>
      </c>
      <c r="B919" t="s">
        <v>652</v>
      </c>
      <c r="C919" t="s">
        <v>55</v>
      </c>
      <c r="D919" t="s">
        <v>655</v>
      </c>
      <c r="E919" s="2">
        <v>45077</v>
      </c>
      <c r="F919">
        <v>2</v>
      </c>
      <c r="G919" t="str">
        <f>VLOOKUP($C919,'[1]LKUP PCNDES'!$F$2:$H$12,2,FALSE)</f>
        <v>Percentage of patients in long stay residential or homes who received a seasonal influenza vaccination between 1 September and 31 March</v>
      </c>
      <c r="H919" t="str">
        <f>VLOOKUP($C919,'[1]LKUP PCNDES'!$F$2:$H$12,3,FALSE)</f>
        <v>Flu_Vacs</v>
      </c>
      <c r="I919" t="str">
        <f>VLOOKUP($B919,'[1]LKUP PCNDES'!$C$17:$H$60,4,FALSE)</f>
        <v>NHS North Central London ICB</v>
      </c>
      <c r="J919" t="str">
        <f>VLOOKUP($B919,'[1]LKUP PCNDES'!$C$17:$H$60,6,FALSE)</f>
        <v>NCL</v>
      </c>
    </row>
    <row r="920" spans="1:10" x14ac:dyDescent="0.35">
      <c r="A920" t="s">
        <v>648</v>
      </c>
      <c r="B920" t="s">
        <v>652</v>
      </c>
      <c r="C920" t="s">
        <v>55</v>
      </c>
      <c r="D920" t="s">
        <v>655</v>
      </c>
      <c r="E920" s="2">
        <v>45107</v>
      </c>
      <c r="F920">
        <v>2</v>
      </c>
      <c r="G920" t="str">
        <f>VLOOKUP($C920,'[1]LKUP PCNDES'!$F$2:$H$12,2,FALSE)</f>
        <v>Percentage of patients in long stay residential or homes who received a seasonal influenza vaccination between 1 September and 31 March</v>
      </c>
      <c r="H920" t="str">
        <f>VLOOKUP($C920,'[1]LKUP PCNDES'!$F$2:$H$12,3,FALSE)</f>
        <v>Flu_Vacs</v>
      </c>
      <c r="I920" t="str">
        <f>VLOOKUP($B920,'[1]LKUP PCNDES'!$C$17:$H$60,4,FALSE)</f>
        <v>NHS North Central London ICB</v>
      </c>
      <c r="J920" t="str">
        <f>VLOOKUP($B920,'[1]LKUP PCNDES'!$C$17:$H$60,6,FALSE)</f>
        <v>NCL</v>
      </c>
    </row>
    <row r="921" spans="1:10" x14ac:dyDescent="0.35">
      <c r="A921" t="s">
        <v>648</v>
      </c>
      <c r="B921" t="s">
        <v>652</v>
      </c>
      <c r="C921" t="s">
        <v>55</v>
      </c>
      <c r="D921" t="s">
        <v>655</v>
      </c>
      <c r="E921" s="2">
        <v>45138</v>
      </c>
      <c r="F921">
        <v>4</v>
      </c>
      <c r="G921" t="str">
        <f>VLOOKUP($C921,'[1]LKUP PCNDES'!$F$2:$H$12,2,FALSE)</f>
        <v>Percentage of patients in long stay residential or homes who received a seasonal influenza vaccination between 1 September and 31 March</v>
      </c>
      <c r="H921" t="str">
        <f>VLOOKUP($C921,'[1]LKUP PCNDES'!$F$2:$H$12,3,FALSE)</f>
        <v>Flu_Vacs</v>
      </c>
      <c r="I921" t="str">
        <f>VLOOKUP($B921,'[1]LKUP PCNDES'!$C$17:$H$60,4,FALSE)</f>
        <v>NHS North Central London ICB</v>
      </c>
      <c r="J921" t="str">
        <f>VLOOKUP($B921,'[1]LKUP PCNDES'!$C$17:$H$60,6,FALSE)</f>
        <v>NCL</v>
      </c>
    </row>
    <row r="922" spans="1:10" x14ac:dyDescent="0.35">
      <c r="A922" t="s">
        <v>648</v>
      </c>
      <c r="B922" t="s">
        <v>652</v>
      </c>
      <c r="C922" t="s">
        <v>55</v>
      </c>
      <c r="D922" t="s">
        <v>655</v>
      </c>
      <c r="E922" s="2">
        <v>45169</v>
      </c>
      <c r="F922">
        <v>4</v>
      </c>
      <c r="G922" t="str">
        <f>VLOOKUP($C922,'[1]LKUP PCNDES'!$F$2:$H$12,2,FALSE)</f>
        <v>Percentage of patients in long stay residential or homes who received a seasonal influenza vaccination between 1 September and 31 March</v>
      </c>
      <c r="H922" t="str">
        <f>VLOOKUP($C922,'[1]LKUP PCNDES'!$F$2:$H$12,3,FALSE)</f>
        <v>Flu_Vacs</v>
      </c>
      <c r="I922" t="str">
        <f>VLOOKUP($B922,'[1]LKUP PCNDES'!$C$17:$H$60,4,FALSE)</f>
        <v>NHS North Central London ICB</v>
      </c>
      <c r="J922" t="str">
        <f>VLOOKUP($B922,'[1]LKUP PCNDES'!$C$17:$H$60,6,FALSE)</f>
        <v>NCL</v>
      </c>
    </row>
    <row r="923" spans="1:10" x14ac:dyDescent="0.35">
      <c r="A923" t="s">
        <v>648</v>
      </c>
      <c r="B923" t="s">
        <v>652</v>
      </c>
      <c r="C923" t="s">
        <v>55</v>
      </c>
      <c r="D923" t="s">
        <v>655</v>
      </c>
      <c r="E923" s="2">
        <v>45199</v>
      </c>
      <c r="F923">
        <v>89</v>
      </c>
      <c r="G923" t="str">
        <f>VLOOKUP($C923,'[1]LKUP PCNDES'!$F$2:$H$12,2,FALSE)</f>
        <v>Percentage of patients in long stay residential or homes who received a seasonal influenza vaccination between 1 September and 31 March</v>
      </c>
      <c r="H923" t="str">
        <f>VLOOKUP($C923,'[1]LKUP PCNDES'!$F$2:$H$12,3,FALSE)</f>
        <v>Flu_Vacs</v>
      </c>
      <c r="I923" t="str">
        <f>VLOOKUP($B923,'[1]LKUP PCNDES'!$C$17:$H$60,4,FALSE)</f>
        <v>NHS North Central London ICB</v>
      </c>
      <c r="J923" t="str">
        <f>VLOOKUP($B923,'[1]LKUP PCNDES'!$C$17:$H$60,6,FALSE)</f>
        <v>NCL</v>
      </c>
    </row>
    <row r="924" spans="1:10" x14ac:dyDescent="0.35">
      <c r="A924" t="s">
        <v>648</v>
      </c>
      <c r="B924" t="s">
        <v>652</v>
      </c>
      <c r="C924" t="s">
        <v>55</v>
      </c>
      <c r="D924" t="s">
        <v>655</v>
      </c>
      <c r="E924" s="2">
        <v>45230</v>
      </c>
      <c r="F924">
        <v>183</v>
      </c>
      <c r="G924" t="str">
        <f>VLOOKUP($C924,'[1]LKUP PCNDES'!$F$2:$H$12,2,FALSE)</f>
        <v>Percentage of patients in long stay residential or homes who received a seasonal influenza vaccination between 1 September and 31 March</v>
      </c>
      <c r="H924" t="str">
        <f>VLOOKUP($C924,'[1]LKUP PCNDES'!$F$2:$H$12,3,FALSE)</f>
        <v>Flu_Vacs</v>
      </c>
      <c r="I924" t="str">
        <f>VLOOKUP($B924,'[1]LKUP PCNDES'!$C$17:$H$60,4,FALSE)</f>
        <v>NHS North Central London ICB</v>
      </c>
      <c r="J924" t="str">
        <f>VLOOKUP($B924,'[1]LKUP PCNDES'!$C$17:$H$60,6,FALSE)</f>
        <v>NCL</v>
      </c>
    </row>
    <row r="925" spans="1:10" x14ac:dyDescent="0.35">
      <c r="A925" t="s">
        <v>648</v>
      </c>
      <c r="B925" t="s">
        <v>652</v>
      </c>
      <c r="C925" t="s">
        <v>55</v>
      </c>
      <c r="D925" t="s">
        <v>655</v>
      </c>
      <c r="E925" s="2">
        <v>45260</v>
      </c>
      <c r="F925">
        <v>219</v>
      </c>
      <c r="G925" t="str">
        <f>VLOOKUP($C925,'[1]LKUP PCNDES'!$F$2:$H$12,2,FALSE)</f>
        <v>Percentage of patients in long stay residential or homes who received a seasonal influenza vaccination between 1 September and 31 March</v>
      </c>
      <c r="H925" t="str">
        <f>VLOOKUP($C925,'[1]LKUP PCNDES'!$F$2:$H$12,3,FALSE)</f>
        <v>Flu_Vacs</v>
      </c>
      <c r="I925" t="str">
        <f>VLOOKUP($B925,'[1]LKUP PCNDES'!$C$17:$H$60,4,FALSE)</f>
        <v>NHS North Central London ICB</v>
      </c>
      <c r="J925" t="str">
        <f>VLOOKUP($B925,'[1]LKUP PCNDES'!$C$17:$H$60,6,FALSE)</f>
        <v>NCL</v>
      </c>
    </row>
    <row r="926" spans="1:10" x14ac:dyDescent="0.35">
      <c r="A926" t="s">
        <v>648</v>
      </c>
      <c r="B926" t="s">
        <v>652</v>
      </c>
      <c r="C926" t="s">
        <v>55</v>
      </c>
      <c r="D926" t="s">
        <v>655</v>
      </c>
      <c r="E926" s="2">
        <v>45291</v>
      </c>
      <c r="F926">
        <v>285</v>
      </c>
      <c r="G926" t="str">
        <f>VLOOKUP($C926,'[1]LKUP PCNDES'!$F$2:$H$12,2,FALSE)</f>
        <v>Percentage of patients in long stay residential or homes who received a seasonal influenza vaccination between 1 September and 31 March</v>
      </c>
      <c r="H926" t="str">
        <f>VLOOKUP($C926,'[1]LKUP PCNDES'!$F$2:$H$12,3,FALSE)</f>
        <v>Flu_Vacs</v>
      </c>
      <c r="I926" t="str">
        <f>VLOOKUP($B926,'[1]LKUP PCNDES'!$C$17:$H$60,4,FALSE)</f>
        <v>NHS North Central London ICB</v>
      </c>
      <c r="J926" t="str">
        <f>VLOOKUP($B926,'[1]LKUP PCNDES'!$C$17:$H$60,6,FALSE)</f>
        <v>NCL</v>
      </c>
    </row>
    <row r="927" spans="1:10" x14ac:dyDescent="0.35">
      <c r="A927" t="s">
        <v>648</v>
      </c>
      <c r="B927" t="s">
        <v>652</v>
      </c>
      <c r="C927" t="s">
        <v>55</v>
      </c>
      <c r="D927" t="s">
        <v>655</v>
      </c>
      <c r="E927" s="2">
        <v>45322</v>
      </c>
      <c r="F927">
        <v>342</v>
      </c>
      <c r="G927" t="str">
        <f>VLOOKUP($C927,'[1]LKUP PCNDES'!$F$2:$H$12,2,FALSE)</f>
        <v>Percentage of patients in long stay residential or homes who received a seasonal influenza vaccination between 1 September and 31 March</v>
      </c>
      <c r="H927" t="str">
        <f>VLOOKUP($C927,'[1]LKUP PCNDES'!$F$2:$H$12,3,FALSE)</f>
        <v>Flu_Vacs</v>
      </c>
      <c r="I927" t="str">
        <f>VLOOKUP($B927,'[1]LKUP PCNDES'!$C$17:$H$60,4,FALSE)</f>
        <v>NHS North Central London ICB</v>
      </c>
      <c r="J927" t="str">
        <f>VLOOKUP($B927,'[1]LKUP PCNDES'!$C$17:$H$60,6,FALSE)</f>
        <v>NCL</v>
      </c>
    </row>
    <row r="928" spans="1:10" x14ac:dyDescent="0.35">
      <c r="A928" t="s">
        <v>648</v>
      </c>
      <c r="B928" t="s">
        <v>652</v>
      </c>
      <c r="C928" t="s">
        <v>55</v>
      </c>
      <c r="D928" t="s">
        <v>655</v>
      </c>
      <c r="E928" s="2">
        <v>45351</v>
      </c>
      <c r="F928">
        <v>420</v>
      </c>
      <c r="G928" t="str">
        <f>VLOOKUP($C928,'[1]LKUP PCNDES'!$F$2:$H$12,2,FALSE)</f>
        <v>Percentage of patients in long stay residential or homes who received a seasonal influenza vaccination between 1 September and 31 March</v>
      </c>
      <c r="H928" t="str">
        <f>VLOOKUP($C928,'[1]LKUP PCNDES'!$F$2:$H$12,3,FALSE)</f>
        <v>Flu_Vacs</v>
      </c>
      <c r="I928" t="str">
        <f>VLOOKUP($B928,'[1]LKUP PCNDES'!$C$17:$H$60,4,FALSE)</f>
        <v>NHS North Central London ICB</v>
      </c>
      <c r="J928" t="str">
        <f>VLOOKUP($B928,'[1]LKUP PCNDES'!$C$17:$H$60,6,FALSE)</f>
        <v>NCL</v>
      </c>
    </row>
    <row r="929" spans="1:10" x14ac:dyDescent="0.35">
      <c r="A929" t="s">
        <v>648</v>
      </c>
      <c r="B929" t="s">
        <v>652</v>
      </c>
      <c r="C929" t="s">
        <v>55</v>
      </c>
      <c r="D929" t="s">
        <v>655</v>
      </c>
      <c r="E929" s="2">
        <v>45382</v>
      </c>
      <c r="F929">
        <v>568</v>
      </c>
      <c r="G929" t="str">
        <f>VLOOKUP($C929,'[1]LKUP PCNDES'!$F$2:$H$12,2,FALSE)</f>
        <v>Percentage of patients in long stay residential or homes who received a seasonal influenza vaccination between 1 September and 31 March</v>
      </c>
      <c r="H929" t="str">
        <f>VLOOKUP($C929,'[1]LKUP PCNDES'!$F$2:$H$12,3,FALSE)</f>
        <v>Flu_Vacs</v>
      </c>
      <c r="I929" t="str">
        <f>VLOOKUP($B929,'[1]LKUP PCNDES'!$C$17:$H$60,4,FALSE)</f>
        <v>NHS North Central London ICB</v>
      </c>
      <c r="J929" t="str">
        <f>VLOOKUP($B929,'[1]LKUP PCNDES'!$C$17:$H$60,6,FALSE)</f>
        <v>NCL</v>
      </c>
    </row>
    <row r="930" spans="1:10" x14ac:dyDescent="0.35">
      <c r="A930" t="s">
        <v>648</v>
      </c>
      <c r="B930" t="s">
        <v>652</v>
      </c>
      <c r="C930" t="s">
        <v>55</v>
      </c>
      <c r="D930" t="s">
        <v>657</v>
      </c>
      <c r="E930" s="2">
        <v>45046</v>
      </c>
      <c r="F930">
        <v>0</v>
      </c>
      <c r="G930" t="str">
        <f>VLOOKUP($C930,'[1]LKUP PCNDES'!$F$2:$H$12,2,FALSE)</f>
        <v>Percentage of patients in long stay residential or homes who received a seasonal influenza vaccination between 1 September and 31 March</v>
      </c>
      <c r="H930" t="str">
        <f>VLOOKUP($C930,'[1]LKUP PCNDES'!$F$2:$H$12,3,FALSE)</f>
        <v>Flu_Vacs</v>
      </c>
      <c r="I930" t="str">
        <f>VLOOKUP($B930,'[1]LKUP PCNDES'!$C$17:$H$60,4,FALSE)</f>
        <v>NHS North Central London ICB</v>
      </c>
      <c r="J930" t="str">
        <f>VLOOKUP($B930,'[1]LKUP PCNDES'!$C$17:$H$60,6,FALSE)</f>
        <v>NCL</v>
      </c>
    </row>
    <row r="931" spans="1:10" x14ac:dyDescent="0.35">
      <c r="A931" t="s">
        <v>648</v>
      </c>
      <c r="B931" t="s">
        <v>652</v>
      </c>
      <c r="C931" t="s">
        <v>55</v>
      </c>
      <c r="D931" t="s">
        <v>657</v>
      </c>
      <c r="E931" s="2">
        <v>45077</v>
      </c>
      <c r="F931">
        <v>0</v>
      </c>
      <c r="G931" t="str">
        <f>VLOOKUP($C931,'[1]LKUP PCNDES'!$F$2:$H$12,2,FALSE)</f>
        <v>Percentage of patients in long stay residential or homes who received a seasonal influenza vaccination between 1 September and 31 March</v>
      </c>
      <c r="H931" t="str">
        <f>VLOOKUP($C931,'[1]LKUP PCNDES'!$F$2:$H$12,3,FALSE)</f>
        <v>Flu_Vacs</v>
      </c>
      <c r="I931" t="str">
        <f>VLOOKUP($B931,'[1]LKUP PCNDES'!$C$17:$H$60,4,FALSE)</f>
        <v>NHS North Central London ICB</v>
      </c>
      <c r="J931" t="str">
        <f>VLOOKUP($B931,'[1]LKUP PCNDES'!$C$17:$H$60,6,FALSE)</f>
        <v>NCL</v>
      </c>
    </row>
    <row r="932" spans="1:10" x14ac:dyDescent="0.35">
      <c r="A932" t="s">
        <v>648</v>
      </c>
      <c r="B932" t="s">
        <v>652</v>
      </c>
      <c r="C932" t="s">
        <v>55</v>
      </c>
      <c r="D932" t="s">
        <v>657</v>
      </c>
      <c r="E932" s="2">
        <v>45107</v>
      </c>
      <c r="F932">
        <v>0</v>
      </c>
      <c r="G932" t="str">
        <f>VLOOKUP($C932,'[1]LKUP PCNDES'!$F$2:$H$12,2,FALSE)</f>
        <v>Percentage of patients in long stay residential or homes who received a seasonal influenza vaccination between 1 September and 31 March</v>
      </c>
      <c r="H932" t="str">
        <f>VLOOKUP($C932,'[1]LKUP PCNDES'!$F$2:$H$12,3,FALSE)</f>
        <v>Flu_Vacs</v>
      </c>
      <c r="I932" t="str">
        <f>VLOOKUP($B932,'[1]LKUP PCNDES'!$C$17:$H$60,4,FALSE)</f>
        <v>NHS North Central London ICB</v>
      </c>
      <c r="J932" t="str">
        <f>VLOOKUP($B932,'[1]LKUP PCNDES'!$C$17:$H$60,6,FALSE)</f>
        <v>NCL</v>
      </c>
    </row>
    <row r="933" spans="1:10" x14ac:dyDescent="0.35">
      <c r="A933" t="s">
        <v>648</v>
      </c>
      <c r="B933" t="s">
        <v>652</v>
      </c>
      <c r="C933" t="s">
        <v>55</v>
      </c>
      <c r="D933" t="s">
        <v>657</v>
      </c>
      <c r="E933" s="2">
        <v>45138</v>
      </c>
      <c r="F933">
        <v>0</v>
      </c>
      <c r="G933" t="str">
        <f>VLOOKUP($C933,'[1]LKUP PCNDES'!$F$2:$H$12,2,FALSE)</f>
        <v>Percentage of patients in long stay residential or homes who received a seasonal influenza vaccination between 1 September and 31 March</v>
      </c>
      <c r="H933" t="str">
        <f>VLOOKUP($C933,'[1]LKUP PCNDES'!$F$2:$H$12,3,FALSE)</f>
        <v>Flu_Vacs</v>
      </c>
      <c r="I933" t="str">
        <f>VLOOKUP($B933,'[1]LKUP PCNDES'!$C$17:$H$60,4,FALSE)</f>
        <v>NHS North Central London ICB</v>
      </c>
      <c r="J933" t="str">
        <f>VLOOKUP($B933,'[1]LKUP PCNDES'!$C$17:$H$60,6,FALSE)</f>
        <v>NCL</v>
      </c>
    </row>
    <row r="934" spans="1:10" x14ac:dyDescent="0.35">
      <c r="A934" t="s">
        <v>648</v>
      </c>
      <c r="B934" t="s">
        <v>652</v>
      </c>
      <c r="C934" t="s">
        <v>55</v>
      </c>
      <c r="D934" t="s">
        <v>657</v>
      </c>
      <c r="E934" s="2">
        <v>45169</v>
      </c>
      <c r="F934">
        <v>1</v>
      </c>
      <c r="G934" t="str">
        <f>VLOOKUP($C934,'[1]LKUP PCNDES'!$F$2:$H$12,2,FALSE)</f>
        <v>Percentage of patients in long stay residential or homes who received a seasonal influenza vaccination between 1 September and 31 March</v>
      </c>
      <c r="H934" t="str">
        <f>VLOOKUP($C934,'[1]LKUP PCNDES'!$F$2:$H$12,3,FALSE)</f>
        <v>Flu_Vacs</v>
      </c>
      <c r="I934" t="str">
        <f>VLOOKUP($B934,'[1]LKUP PCNDES'!$C$17:$H$60,4,FALSE)</f>
        <v>NHS North Central London ICB</v>
      </c>
      <c r="J934" t="str">
        <f>VLOOKUP($B934,'[1]LKUP PCNDES'!$C$17:$H$60,6,FALSE)</f>
        <v>NCL</v>
      </c>
    </row>
    <row r="935" spans="1:10" x14ac:dyDescent="0.35">
      <c r="A935" t="s">
        <v>648</v>
      </c>
      <c r="B935" t="s">
        <v>652</v>
      </c>
      <c r="C935" t="s">
        <v>55</v>
      </c>
      <c r="D935" t="s">
        <v>657</v>
      </c>
      <c r="E935" s="2">
        <v>45199</v>
      </c>
      <c r="F935">
        <v>4</v>
      </c>
      <c r="G935" t="str">
        <f>VLOOKUP($C935,'[1]LKUP PCNDES'!$F$2:$H$12,2,FALSE)</f>
        <v>Percentage of patients in long stay residential or homes who received a seasonal influenza vaccination between 1 September and 31 March</v>
      </c>
      <c r="H935" t="str">
        <f>VLOOKUP($C935,'[1]LKUP PCNDES'!$F$2:$H$12,3,FALSE)</f>
        <v>Flu_Vacs</v>
      </c>
      <c r="I935" t="str">
        <f>VLOOKUP($B935,'[1]LKUP PCNDES'!$C$17:$H$60,4,FALSE)</f>
        <v>NHS North Central London ICB</v>
      </c>
      <c r="J935" t="str">
        <f>VLOOKUP($B935,'[1]LKUP PCNDES'!$C$17:$H$60,6,FALSE)</f>
        <v>NCL</v>
      </c>
    </row>
    <row r="936" spans="1:10" x14ac:dyDescent="0.35">
      <c r="A936" t="s">
        <v>648</v>
      </c>
      <c r="B936" t="s">
        <v>652</v>
      </c>
      <c r="C936" t="s">
        <v>55</v>
      </c>
      <c r="D936" t="s">
        <v>657</v>
      </c>
      <c r="E936" s="2">
        <v>45230</v>
      </c>
      <c r="F936">
        <v>5</v>
      </c>
      <c r="G936" t="str">
        <f>VLOOKUP($C936,'[1]LKUP PCNDES'!$F$2:$H$12,2,FALSE)</f>
        <v>Percentage of patients in long stay residential or homes who received a seasonal influenza vaccination between 1 September and 31 March</v>
      </c>
      <c r="H936" t="str">
        <f>VLOOKUP($C936,'[1]LKUP PCNDES'!$F$2:$H$12,3,FALSE)</f>
        <v>Flu_Vacs</v>
      </c>
      <c r="I936" t="str">
        <f>VLOOKUP($B936,'[1]LKUP PCNDES'!$C$17:$H$60,4,FALSE)</f>
        <v>NHS North Central London ICB</v>
      </c>
      <c r="J936" t="str">
        <f>VLOOKUP($B936,'[1]LKUP PCNDES'!$C$17:$H$60,6,FALSE)</f>
        <v>NCL</v>
      </c>
    </row>
    <row r="937" spans="1:10" x14ac:dyDescent="0.35">
      <c r="A937" t="s">
        <v>648</v>
      </c>
      <c r="B937" t="s">
        <v>652</v>
      </c>
      <c r="C937" t="s">
        <v>55</v>
      </c>
      <c r="D937" t="s">
        <v>657</v>
      </c>
      <c r="E937" s="2">
        <v>45260</v>
      </c>
      <c r="F937">
        <v>4</v>
      </c>
      <c r="G937" t="str">
        <f>VLOOKUP($C937,'[1]LKUP PCNDES'!$F$2:$H$12,2,FALSE)</f>
        <v>Percentage of patients in long stay residential or homes who received a seasonal influenza vaccination between 1 September and 31 March</v>
      </c>
      <c r="H937" t="str">
        <f>VLOOKUP($C937,'[1]LKUP PCNDES'!$F$2:$H$12,3,FALSE)</f>
        <v>Flu_Vacs</v>
      </c>
      <c r="I937" t="str">
        <f>VLOOKUP($B937,'[1]LKUP PCNDES'!$C$17:$H$60,4,FALSE)</f>
        <v>NHS North Central London ICB</v>
      </c>
      <c r="J937" t="str">
        <f>VLOOKUP($B937,'[1]LKUP PCNDES'!$C$17:$H$60,6,FALSE)</f>
        <v>NCL</v>
      </c>
    </row>
    <row r="938" spans="1:10" x14ac:dyDescent="0.35">
      <c r="A938" t="s">
        <v>648</v>
      </c>
      <c r="B938" t="s">
        <v>652</v>
      </c>
      <c r="C938" t="s">
        <v>55</v>
      </c>
      <c r="D938" t="s">
        <v>657</v>
      </c>
      <c r="E938" s="2">
        <v>45291</v>
      </c>
      <c r="F938">
        <v>4</v>
      </c>
      <c r="G938" t="str">
        <f>VLOOKUP($C938,'[1]LKUP PCNDES'!$F$2:$H$12,2,FALSE)</f>
        <v>Percentage of patients in long stay residential or homes who received a seasonal influenza vaccination between 1 September and 31 March</v>
      </c>
      <c r="H938" t="str">
        <f>VLOOKUP($C938,'[1]LKUP PCNDES'!$F$2:$H$12,3,FALSE)</f>
        <v>Flu_Vacs</v>
      </c>
      <c r="I938" t="str">
        <f>VLOOKUP($B938,'[1]LKUP PCNDES'!$C$17:$H$60,4,FALSE)</f>
        <v>NHS North Central London ICB</v>
      </c>
      <c r="J938" t="str">
        <f>VLOOKUP($B938,'[1]LKUP PCNDES'!$C$17:$H$60,6,FALSE)</f>
        <v>NCL</v>
      </c>
    </row>
    <row r="939" spans="1:10" x14ac:dyDescent="0.35">
      <c r="A939" t="s">
        <v>648</v>
      </c>
      <c r="B939" t="s">
        <v>652</v>
      </c>
      <c r="C939" t="s">
        <v>55</v>
      </c>
      <c r="D939" t="s">
        <v>657</v>
      </c>
      <c r="E939" s="2">
        <v>45322</v>
      </c>
      <c r="F939">
        <v>5</v>
      </c>
      <c r="G939" t="str">
        <f>VLOOKUP($C939,'[1]LKUP PCNDES'!$F$2:$H$12,2,FALSE)</f>
        <v>Percentage of patients in long stay residential or homes who received a seasonal influenza vaccination between 1 September and 31 March</v>
      </c>
      <c r="H939" t="str">
        <f>VLOOKUP($C939,'[1]LKUP PCNDES'!$F$2:$H$12,3,FALSE)</f>
        <v>Flu_Vacs</v>
      </c>
      <c r="I939" t="str">
        <f>VLOOKUP($B939,'[1]LKUP PCNDES'!$C$17:$H$60,4,FALSE)</f>
        <v>NHS North Central London ICB</v>
      </c>
      <c r="J939" t="str">
        <f>VLOOKUP($B939,'[1]LKUP PCNDES'!$C$17:$H$60,6,FALSE)</f>
        <v>NCL</v>
      </c>
    </row>
    <row r="940" spans="1:10" x14ac:dyDescent="0.35">
      <c r="A940" t="s">
        <v>648</v>
      </c>
      <c r="B940" t="s">
        <v>652</v>
      </c>
      <c r="C940" t="s">
        <v>55</v>
      </c>
      <c r="D940" t="s">
        <v>657</v>
      </c>
      <c r="E940" s="2">
        <v>45351</v>
      </c>
      <c r="F940">
        <v>5</v>
      </c>
      <c r="G940" t="str">
        <f>VLOOKUP($C940,'[1]LKUP PCNDES'!$F$2:$H$12,2,FALSE)</f>
        <v>Percentage of patients in long stay residential or homes who received a seasonal influenza vaccination between 1 September and 31 March</v>
      </c>
      <c r="H940" t="str">
        <f>VLOOKUP($C940,'[1]LKUP PCNDES'!$F$2:$H$12,3,FALSE)</f>
        <v>Flu_Vacs</v>
      </c>
      <c r="I940" t="str">
        <f>VLOOKUP($B940,'[1]LKUP PCNDES'!$C$17:$H$60,4,FALSE)</f>
        <v>NHS North Central London ICB</v>
      </c>
      <c r="J940" t="str">
        <f>VLOOKUP($B940,'[1]LKUP PCNDES'!$C$17:$H$60,6,FALSE)</f>
        <v>NCL</v>
      </c>
    </row>
    <row r="941" spans="1:10" x14ac:dyDescent="0.35">
      <c r="A941" t="s">
        <v>648</v>
      </c>
      <c r="B941" t="s">
        <v>652</v>
      </c>
      <c r="C941" t="s">
        <v>55</v>
      </c>
      <c r="D941" t="s">
        <v>657</v>
      </c>
      <c r="E941" s="2">
        <v>45382</v>
      </c>
      <c r="F941">
        <v>5</v>
      </c>
      <c r="G941" t="str">
        <f>VLOOKUP($C941,'[1]LKUP PCNDES'!$F$2:$H$12,2,FALSE)</f>
        <v>Percentage of patients in long stay residential or homes who received a seasonal influenza vaccination between 1 September and 31 March</v>
      </c>
      <c r="H941" t="str">
        <f>VLOOKUP($C941,'[1]LKUP PCNDES'!$F$2:$H$12,3,FALSE)</f>
        <v>Flu_Vacs</v>
      </c>
      <c r="I941" t="str">
        <f>VLOOKUP($B941,'[1]LKUP PCNDES'!$C$17:$H$60,4,FALSE)</f>
        <v>NHS North Central London ICB</v>
      </c>
      <c r="J941" t="str">
        <f>VLOOKUP($B941,'[1]LKUP PCNDES'!$C$17:$H$60,6,FALSE)</f>
        <v>NCL</v>
      </c>
    </row>
    <row r="942" spans="1:10" x14ac:dyDescent="0.35">
      <c r="A942" t="s">
        <v>648</v>
      </c>
      <c r="B942" t="s">
        <v>652</v>
      </c>
      <c r="C942" t="s">
        <v>55</v>
      </c>
      <c r="D942" t="s">
        <v>658</v>
      </c>
      <c r="E942" s="2">
        <v>45046</v>
      </c>
      <c r="F942">
        <v>0</v>
      </c>
      <c r="G942" t="str">
        <f>VLOOKUP($C942,'[1]LKUP PCNDES'!$F$2:$H$12,2,FALSE)</f>
        <v>Percentage of patients in long stay residential or homes who received a seasonal influenza vaccination between 1 September and 31 March</v>
      </c>
      <c r="H942" t="str">
        <f>VLOOKUP($C942,'[1]LKUP PCNDES'!$F$2:$H$12,3,FALSE)</f>
        <v>Flu_Vacs</v>
      </c>
      <c r="I942" t="str">
        <f>VLOOKUP($B942,'[1]LKUP PCNDES'!$C$17:$H$60,4,FALSE)</f>
        <v>NHS North Central London ICB</v>
      </c>
      <c r="J942" t="str">
        <f>VLOOKUP($B942,'[1]LKUP PCNDES'!$C$17:$H$60,6,FALSE)</f>
        <v>NCL</v>
      </c>
    </row>
    <row r="943" spans="1:10" x14ac:dyDescent="0.35">
      <c r="A943" t="s">
        <v>648</v>
      </c>
      <c r="B943" t="s">
        <v>652</v>
      </c>
      <c r="C943" t="s">
        <v>55</v>
      </c>
      <c r="D943" t="s">
        <v>658</v>
      </c>
      <c r="E943" s="2">
        <v>45077</v>
      </c>
      <c r="F943">
        <v>0</v>
      </c>
      <c r="G943" t="str">
        <f>VLOOKUP($C943,'[1]LKUP PCNDES'!$F$2:$H$12,2,FALSE)</f>
        <v>Percentage of patients in long stay residential or homes who received a seasonal influenza vaccination between 1 September and 31 March</v>
      </c>
      <c r="H943" t="str">
        <f>VLOOKUP($C943,'[1]LKUP PCNDES'!$F$2:$H$12,3,FALSE)</f>
        <v>Flu_Vacs</v>
      </c>
      <c r="I943" t="str">
        <f>VLOOKUP($B943,'[1]LKUP PCNDES'!$C$17:$H$60,4,FALSE)</f>
        <v>NHS North Central London ICB</v>
      </c>
      <c r="J943" t="str">
        <f>VLOOKUP($B943,'[1]LKUP PCNDES'!$C$17:$H$60,6,FALSE)</f>
        <v>NCL</v>
      </c>
    </row>
    <row r="944" spans="1:10" x14ac:dyDescent="0.35">
      <c r="A944" t="s">
        <v>648</v>
      </c>
      <c r="B944" t="s">
        <v>652</v>
      </c>
      <c r="C944" t="s">
        <v>55</v>
      </c>
      <c r="D944" t="s">
        <v>658</v>
      </c>
      <c r="E944" s="2">
        <v>45107</v>
      </c>
      <c r="F944">
        <v>0</v>
      </c>
      <c r="G944" t="str">
        <f>VLOOKUP($C944,'[1]LKUP PCNDES'!$F$2:$H$12,2,FALSE)</f>
        <v>Percentage of patients in long stay residential or homes who received a seasonal influenza vaccination between 1 September and 31 March</v>
      </c>
      <c r="H944" t="str">
        <f>VLOOKUP($C944,'[1]LKUP PCNDES'!$F$2:$H$12,3,FALSE)</f>
        <v>Flu_Vacs</v>
      </c>
      <c r="I944" t="str">
        <f>VLOOKUP($B944,'[1]LKUP PCNDES'!$C$17:$H$60,4,FALSE)</f>
        <v>NHS North Central London ICB</v>
      </c>
      <c r="J944" t="str">
        <f>VLOOKUP($B944,'[1]LKUP PCNDES'!$C$17:$H$60,6,FALSE)</f>
        <v>NCL</v>
      </c>
    </row>
    <row r="945" spans="1:10" x14ac:dyDescent="0.35">
      <c r="A945" t="s">
        <v>648</v>
      </c>
      <c r="B945" t="s">
        <v>652</v>
      </c>
      <c r="C945" t="s">
        <v>55</v>
      </c>
      <c r="D945" t="s">
        <v>658</v>
      </c>
      <c r="E945" s="2">
        <v>45138</v>
      </c>
      <c r="F945">
        <v>0</v>
      </c>
      <c r="G945" t="str">
        <f>VLOOKUP($C945,'[1]LKUP PCNDES'!$F$2:$H$12,2,FALSE)</f>
        <v>Percentage of patients in long stay residential or homes who received a seasonal influenza vaccination between 1 September and 31 March</v>
      </c>
      <c r="H945" t="str">
        <f>VLOOKUP($C945,'[1]LKUP PCNDES'!$F$2:$H$12,3,FALSE)</f>
        <v>Flu_Vacs</v>
      </c>
      <c r="I945" t="str">
        <f>VLOOKUP($B945,'[1]LKUP PCNDES'!$C$17:$H$60,4,FALSE)</f>
        <v>NHS North Central London ICB</v>
      </c>
      <c r="J945" t="str">
        <f>VLOOKUP($B945,'[1]LKUP PCNDES'!$C$17:$H$60,6,FALSE)</f>
        <v>NCL</v>
      </c>
    </row>
    <row r="946" spans="1:10" x14ac:dyDescent="0.35">
      <c r="A946" t="s">
        <v>648</v>
      </c>
      <c r="B946" t="s">
        <v>652</v>
      </c>
      <c r="C946" t="s">
        <v>55</v>
      </c>
      <c r="D946" t="s">
        <v>658</v>
      </c>
      <c r="E946" s="2">
        <v>45169</v>
      </c>
      <c r="F946">
        <v>0</v>
      </c>
      <c r="G946" t="str">
        <f>VLOOKUP($C946,'[1]LKUP PCNDES'!$F$2:$H$12,2,FALSE)</f>
        <v>Percentage of patients in long stay residential or homes who received a seasonal influenza vaccination between 1 September and 31 March</v>
      </c>
      <c r="H946" t="str">
        <f>VLOOKUP($C946,'[1]LKUP PCNDES'!$F$2:$H$12,3,FALSE)</f>
        <v>Flu_Vacs</v>
      </c>
      <c r="I946" t="str">
        <f>VLOOKUP($B946,'[1]LKUP PCNDES'!$C$17:$H$60,4,FALSE)</f>
        <v>NHS North Central London ICB</v>
      </c>
      <c r="J946" t="str">
        <f>VLOOKUP($B946,'[1]LKUP PCNDES'!$C$17:$H$60,6,FALSE)</f>
        <v>NCL</v>
      </c>
    </row>
    <row r="947" spans="1:10" x14ac:dyDescent="0.35">
      <c r="A947" t="s">
        <v>648</v>
      </c>
      <c r="B947" t="s">
        <v>652</v>
      </c>
      <c r="C947" t="s">
        <v>55</v>
      </c>
      <c r="D947" t="s">
        <v>658</v>
      </c>
      <c r="E947" s="2">
        <v>45199</v>
      </c>
      <c r="F947">
        <v>27</v>
      </c>
      <c r="G947" t="str">
        <f>VLOOKUP($C947,'[1]LKUP PCNDES'!$F$2:$H$12,2,FALSE)</f>
        <v>Percentage of patients in long stay residential or homes who received a seasonal influenza vaccination between 1 September and 31 March</v>
      </c>
      <c r="H947" t="str">
        <f>VLOOKUP($C947,'[1]LKUP PCNDES'!$F$2:$H$12,3,FALSE)</f>
        <v>Flu_Vacs</v>
      </c>
      <c r="I947" t="str">
        <f>VLOOKUP($B947,'[1]LKUP PCNDES'!$C$17:$H$60,4,FALSE)</f>
        <v>NHS North Central London ICB</v>
      </c>
      <c r="J947" t="str">
        <f>VLOOKUP($B947,'[1]LKUP PCNDES'!$C$17:$H$60,6,FALSE)</f>
        <v>NCL</v>
      </c>
    </row>
    <row r="948" spans="1:10" x14ac:dyDescent="0.35">
      <c r="A948" t="s">
        <v>648</v>
      </c>
      <c r="B948" t="s">
        <v>652</v>
      </c>
      <c r="C948" t="s">
        <v>55</v>
      </c>
      <c r="D948" t="s">
        <v>658</v>
      </c>
      <c r="E948" s="2">
        <v>45230</v>
      </c>
      <c r="F948">
        <v>121</v>
      </c>
      <c r="G948" t="str">
        <f>VLOOKUP($C948,'[1]LKUP PCNDES'!$F$2:$H$12,2,FALSE)</f>
        <v>Percentage of patients in long stay residential or homes who received a seasonal influenza vaccination between 1 September and 31 March</v>
      </c>
      <c r="H948" t="str">
        <f>VLOOKUP($C948,'[1]LKUP PCNDES'!$F$2:$H$12,3,FALSE)</f>
        <v>Flu_Vacs</v>
      </c>
      <c r="I948" t="str">
        <f>VLOOKUP($B948,'[1]LKUP PCNDES'!$C$17:$H$60,4,FALSE)</f>
        <v>NHS North Central London ICB</v>
      </c>
      <c r="J948" t="str">
        <f>VLOOKUP($B948,'[1]LKUP PCNDES'!$C$17:$H$60,6,FALSE)</f>
        <v>NCL</v>
      </c>
    </row>
    <row r="949" spans="1:10" x14ac:dyDescent="0.35">
      <c r="A949" t="s">
        <v>648</v>
      </c>
      <c r="B949" t="s">
        <v>652</v>
      </c>
      <c r="C949" t="s">
        <v>55</v>
      </c>
      <c r="D949" t="s">
        <v>658</v>
      </c>
      <c r="E949" s="2">
        <v>45260</v>
      </c>
      <c r="F949">
        <v>190</v>
      </c>
      <c r="G949" t="str">
        <f>VLOOKUP($C949,'[1]LKUP PCNDES'!$F$2:$H$12,2,FALSE)</f>
        <v>Percentage of patients in long stay residential or homes who received a seasonal influenza vaccination between 1 September and 31 March</v>
      </c>
      <c r="H949" t="str">
        <f>VLOOKUP($C949,'[1]LKUP PCNDES'!$F$2:$H$12,3,FALSE)</f>
        <v>Flu_Vacs</v>
      </c>
      <c r="I949" t="str">
        <f>VLOOKUP($B949,'[1]LKUP PCNDES'!$C$17:$H$60,4,FALSE)</f>
        <v>NHS North Central London ICB</v>
      </c>
      <c r="J949" t="str">
        <f>VLOOKUP($B949,'[1]LKUP PCNDES'!$C$17:$H$60,6,FALSE)</f>
        <v>NCL</v>
      </c>
    </row>
    <row r="950" spans="1:10" x14ac:dyDescent="0.35">
      <c r="A950" t="s">
        <v>648</v>
      </c>
      <c r="B950" t="s">
        <v>652</v>
      </c>
      <c r="C950" t="s">
        <v>55</v>
      </c>
      <c r="D950" t="s">
        <v>658</v>
      </c>
      <c r="E950" s="2">
        <v>45291</v>
      </c>
      <c r="F950">
        <v>206</v>
      </c>
      <c r="G950" t="str">
        <f>VLOOKUP($C950,'[1]LKUP PCNDES'!$F$2:$H$12,2,FALSE)</f>
        <v>Percentage of patients in long stay residential or homes who received a seasonal influenza vaccination between 1 September and 31 March</v>
      </c>
      <c r="H950" t="str">
        <f>VLOOKUP($C950,'[1]LKUP PCNDES'!$F$2:$H$12,3,FALSE)</f>
        <v>Flu_Vacs</v>
      </c>
      <c r="I950" t="str">
        <f>VLOOKUP($B950,'[1]LKUP PCNDES'!$C$17:$H$60,4,FALSE)</f>
        <v>NHS North Central London ICB</v>
      </c>
      <c r="J950" t="str">
        <f>VLOOKUP($B950,'[1]LKUP PCNDES'!$C$17:$H$60,6,FALSE)</f>
        <v>NCL</v>
      </c>
    </row>
    <row r="951" spans="1:10" x14ac:dyDescent="0.35">
      <c r="A951" t="s">
        <v>648</v>
      </c>
      <c r="B951" t="s">
        <v>652</v>
      </c>
      <c r="C951" t="s">
        <v>55</v>
      </c>
      <c r="D951" t="s">
        <v>658</v>
      </c>
      <c r="E951" s="2">
        <v>45322</v>
      </c>
      <c r="F951">
        <v>226</v>
      </c>
      <c r="G951" t="str">
        <f>VLOOKUP($C951,'[1]LKUP PCNDES'!$F$2:$H$12,2,FALSE)</f>
        <v>Percentage of patients in long stay residential or homes who received a seasonal influenza vaccination between 1 September and 31 March</v>
      </c>
      <c r="H951" t="str">
        <f>VLOOKUP($C951,'[1]LKUP PCNDES'!$F$2:$H$12,3,FALSE)</f>
        <v>Flu_Vacs</v>
      </c>
      <c r="I951" t="str">
        <f>VLOOKUP($B951,'[1]LKUP PCNDES'!$C$17:$H$60,4,FALSE)</f>
        <v>NHS North Central London ICB</v>
      </c>
      <c r="J951" t="str">
        <f>VLOOKUP($B951,'[1]LKUP PCNDES'!$C$17:$H$60,6,FALSE)</f>
        <v>NCL</v>
      </c>
    </row>
    <row r="952" spans="1:10" x14ac:dyDescent="0.35">
      <c r="A952" t="s">
        <v>648</v>
      </c>
      <c r="B952" t="s">
        <v>652</v>
      </c>
      <c r="C952" t="s">
        <v>55</v>
      </c>
      <c r="D952" t="s">
        <v>658</v>
      </c>
      <c r="E952" s="2">
        <v>45351</v>
      </c>
      <c r="F952">
        <v>249</v>
      </c>
      <c r="G952" t="str">
        <f>VLOOKUP($C952,'[1]LKUP PCNDES'!$F$2:$H$12,2,FALSE)</f>
        <v>Percentage of patients in long stay residential or homes who received a seasonal influenza vaccination between 1 September and 31 March</v>
      </c>
      <c r="H952" t="str">
        <f>VLOOKUP($C952,'[1]LKUP PCNDES'!$F$2:$H$12,3,FALSE)</f>
        <v>Flu_Vacs</v>
      </c>
      <c r="I952" t="str">
        <f>VLOOKUP($B952,'[1]LKUP PCNDES'!$C$17:$H$60,4,FALSE)</f>
        <v>NHS North Central London ICB</v>
      </c>
      <c r="J952" t="str">
        <f>VLOOKUP($B952,'[1]LKUP PCNDES'!$C$17:$H$60,6,FALSE)</f>
        <v>NCL</v>
      </c>
    </row>
    <row r="953" spans="1:10" x14ac:dyDescent="0.35">
      <c r="A953" t="s">
        <v>648</v>
      </c>
      <c r="B953" t="s">
        <v>652</v>
      </c>
      <c r="C953" t="s">
        <v>55</v>
      </c>
      <c r="D953" t="s">
        <v>658</v>
      </c>
      <c r="E953" s="2">
        <v>45382</v>
      </c>
      <c r="F953">
        <v>329</v>
      </c>
      <c r="G953" t="str">
        <f>VLOOKUP($C953,'[1]LKUP PCNDES'!$F$2:$H$12,2,FALSE)</f>
        <v>Percentage of patients in long stay residential or homes who received a seasonal influenza vaccination between 1 September and 31 March</v>
      </c>
      <c r="H953" t="str">
        <f>VLOOKUP($C953,'[1]LKUP PCNDES'!$F$2:$H$12,3,FALSE)</f>
        <v>Flu_Vacs</v>
      </c>
      <c r="I953" t="str">
        <f>VLOOKUP($B953,'[1]LKUP PCNDES'!$C$17:$H$60,4,FALSE)</f>
        <v>NHS North Central London ICB</v>
      </c>
      <c r="J953" t="str">
        <f>VLOOKUP($B953,'[1]LKUP PCNDES'!$C$17:$H$60,6,FALSE)</f>
        <v>NCL</v>
      </c>
    </row>
    <row r="954" spans="1:10" x14ac:dyDescent="0.35">
      <c r="A954" t="s">
        <v>648</v>
      </c>
      <c r="B954" t="s">
        <v>652</v>
      </c>
      <c r="C954" t="s">
        <v>55</v>
      </c>
      <c r="D954" t="s">
        <v>563</v>
      </c>
      <c r="E954" s="2">
        <v>45046</v>
      </c>
      <c r="F954">
        <v>0</v>
      </c>
      <c r="G954" t="str">
        <f>VLOOKUP($C954,'[1]LKUP PCNDES'!$F$2:$H$12,2,FALSE)</f>
        <v>Percentage of patients in long stay residential or homes who received a seasonal influenza vaccination between 1 September and 31 March</v>
      </c>
      <c r="H954" t="str">
        <f>VLOOKUP($C954,'[1]LKUP PCNDES'!$F$2:$H$12,3,FALSE)</f>
        <v>Flu_Vacs</v>
      </c>
      <c r="I954" t="str">
        <f>VLOOKUP($B954,'[1]LKUP PCNDES'!$C$17:$H$60,4,FALSE)</f>
        <v>NHS North Central London ICB</v>
      </c>
      <c r="J954" t="str">
        <f>VLOOKUP($B954,'[1]LKUP PCNDES'!$C$17:$H$60,6,FALSE)</f>
        <v>NCL</v>
      </c>
    </row>
    <row r="955" spans="1:10" x14ac:dyDescent="0.35">
      <c r="A955" t="s">
        <v>648</v>
      </c>
      <c r="B955" t="s">
        <v>652</v>
      </c>
      <c r="C955" t="s">
        <v>55</v>
      </c>
      <c r="D955" t="s">
        <v>563</v>
      </c>
      <c r="E955" s="2">
        <v>45077</v>
      </c>
      <c r="F955">
        <v>0</v>
      </c>
      <c r="G955" t="str">
        <f>VLOOKUP($C955,'[1]LKUP PCNDES'!$F$2:$H$12,2,FALSE)</f>
        <v>Percentage of patients in long stay residential or homes who received a seasonal influenza vaccination between 1 September and 31 March</v>
      </c>
      <c r="H955" t="str">
        <f>VLOOKUP($C955,'[1]LKUP PCNDES'!$F$2:$H$12,3,FALSE)</f>
        <v>Flu_Vacs</v>
      </c>
      <c r="I955" t="str">
        <f>VLOOKUP($B955,'[1]LKUP PCNDES'!$C$17:$H$60,4,FALSE)</f>
        <v>NHS North Central London ICB</v>
      </c>
      <c r="J955" t="str">
        <f>VLOOKUP($B955,'[1]LKUP PCNDES'!$C$17:$H$60,6,FALSE)</f>
        <v>NCL</v>
      </c>
    </row>
    <row r="956" spans="1:10" x14ac:dyDescent="0.35">
      <c r="A956" t="s">
        <v>648</v>
      </c>
      <c r="B956" t="s">
        <v>652</v>
      </c>
      <c r="C956" t="s">
        <v>55</v>
      </c>
      <c r="D956" t="s">
        <v>563</v>
      </c>
      <c r="E956" s="2">
        <v>45107</v>
      </c>
      <c r="F956">
        <v>0</v>
      </c>
      <c r="G956" t="str">
        <f>VLOOKUP($C956,'[1]LKUP PCNDES'!$F$2:$H$12,2,FALSE)</f>
        <v>Percentage of patients in long stay residential or homes who received a seasonal influenza vaccination between 1 September and 31 March</v>
      </c>
      <c r="H956" t="str">
        <f>VLOOKUP($C956,'[1]LKUP PCNDES'!$F$2:$H$12,3,FALSE)</f>
        <v>Flu_Vacs</v>
      </c>
      <c r="I956" t="str">
        <f>VLOOKUP($B956,'[1]LKUP PCNDES'!$C$17:$H$60,4,FALSE)</f>
        <v>NHS North Central London ICB</v>
      </c>
      <c r="J956" t="str">
        <f>VLOOKUP($B956,'[1]LKUP PCNDES'!$C$17:$H$60,6,FALSE)</f>
        <v>NCL</v>
      </c>
    </row>
    <row r="957" spans="1:10" x14ac:dyDescent="0.35">
      <c r="A957" t="s">
        <v>648</v>
      </c>
      <c r="B957" t="s">
        <v>652</v>
      </c>
      <c r="C957" t="s">
        <v>55</v>
      </c>
      <c r="D957" t="s">
        <v>563</v>
      </c>
      <c r="E957" s="2">
        <v>45138</v>
      </c>
      <c r="F957">
        <v>0</v>
      </c>
      <c r="G957" t="str">
        <f>VLOOKUP($C957,'[1]LKUP PCNDES'!$F$2:$H$12,2,FALSE)</f>
        <v>Percentage of patients in long stay residential or homes who received a seasonal influenza vaccination between 1 September and 31 March</v>
      </c>
      <c r="H957" t="str">
        <f>VLOOKUP($C957,'[1]LKUP PCNDES'!$F$2:$H$12,3,FALSE)</f>
        <v>Flu_Vacs</v>
      </c>
      <c r="I957" t="str">
        <f>VLOOKUP($B957,'[1]LKUP PCNDES'!$C$17:$H$60,4,FALSE)</f>
        <v>NHS North Central London ICB</v>
      </c>
      <c r="J957" t="str">
        <f>VLOOKUP($B957,'[1]LKUP PCNDES'!$C$17:$H$60,6,FALSE)</f>
        <v>NCL</v>
      </c>
    </row>
    <row r="958" spans="1:10" x14ac:dyDescent="0.35">
      <c r="A958" t="s">
        <v>648</v>
      </c>
      <c r="B958" t="s">
        <v>652</v>
      </c>
      <c r="C958" t="s">
        <v>55</v>
      </c>
      <c r="D958" t="s">
        <v>563</v>
      </c>
      <c r="E958" s="2">
        <v>45169</v>
      </c>
      <c r="F958">
        <v>0</v>
      </c>
      <c r="G958" t="str">
        <f>VLOOKUP($C958,'[1]LKUP PCNDES'!$F$2:$H$12,2,FALSE)</f>
        <v>Percentage of patients in long stay residential or homes who received a seasonal influenza vaccination between 1 September and 31 March</v>
      </c>
      <c r="H958" t="str">
        <f>VLOOKUP($C958,'[1]LKUP PCNDES'!$F$2:$H$12,3,FALSE)</f>
        <v>Flu_Vacs</v>
      </c>
      <c r="I958" t="str">
        <f>VLOOKUP($B958,'[1]LKUP PCNDES'!$C$17:$H$60,4,FALSE)</f>
        <v>NHS North Central London ICB</v>
      </c>
      <c r="J958" t="str">
        <f>VLOOKUP($B958,'[1]LKUP PCNDES'!$C$17:$H$60,6,FALSE)</f>
        <v>NCL</v>
      </c>
    </row>
    <row r="959" spans="1:10" x14ac:dyDescent="0.35">
      <c r="A959" t="s">
        <v>648</v>
      </c>
      <c r="B959" t="s">
        <v>652</v>
      </c>
      <c r="C959" t="s">
        <v>55</v>
      </c>
      <c r="D959" t="s">
        <v>563</v>
      </c>
      <c r="E959" s="2">
        <v>45199</v>
      </c>
      <c r="F959">
        <v>1840</v>
      </c>
      <c r="G959" t="str">
        <f>VLOOKUP($C959,'[1]LKUP PCNDES'!$F$2:$H$12,2,FALSE)</f>
        <v>Percentage of patients in long stay residential or homes who received a seasonal influenza vaccination between 1 September and 31 March</v>
      </c>
      <c r="H959" t="str">
        <f>VLOOKUP($C959,'[1]LKUP PCNDES'!$F$2:$H$12,3,FALSE)</f>
        <v>Flu_Vacs</v>
      </c>
      <c r="I959" t="str">
        <f>VLOOKUP($B959,'[1]LKUP PCNDES'!$C$17:$H$60,4,FALSE)</f>
        <v>NHS North Central London ICB</v>
      </c>
      <c r="J959" t="str">
        <f>VLOOKUP($B959,'[1]LKUP PCNDES'!$C$17:$H$60,6,FALSE)</f>
        <v>NCL</v>
      </c>
    </row>
    <row r="960" spans="1:10" x14ac:dyDescent="0.35">
      <c r="A960" t="s">
        <v>648</v>
      </c>
      <c r="B960" t="s">
        <v>652</v>
      </c>
      <c r="C960" t="s">
        <v>55</v>
      </c>
      <c r="D960" t="s">
        <v>563</v>
      </c>
      <c r="E960" s="2">
        <v>45230</v>
      </c>
      <c r="F960">
        <v>3515</v>
      </c>
      <c r="G960" t="str">
        <f>VLOOKUP($C960,'[1]LKUP PCNDES'!$F$2:$H$12,2,FALSE)</f>
        <v>Percentage of patients in long stay residential or homes who received a seasonal influenza vaccination between 1 September and 31 March</v>
      </c>
      <c r="H960" t="str">
        <f>VLOOKUP($C960,'[1]LKUP PCNDES'!$F$2:$H$12,3,FALSE)</f>
        <v>Flu_Vacs</v>
      </c>
      <c r="I960" t="str">
        <f>VLOOKUP($B960,'[1]LKUP PCNDES'!$C$17:$H$60,4,FALSE)</f>
        <v>NHS North Central London ICB</v>
      </c>
      <c r="J960" t="str">
        <f>VLOOKUP($B960,'[1]LKUP PCNDES'!$C$17:$H$60,6,FALSE)</f>
        <v>NCL</v>
      </c>
    </row>
    <row r="961" spans="1:10" x14ac:dyDescent="0.35">
      <c r="A961" t="s">
        <v>648</v>
      </c>
      <c r="B961" t="s">
        <v>652</v>
      </c>
      <c r="C961" t="s">
        <v>55</v>
      </c>
      <c r="D961" t="s">
        <v>563</v>
      </c>
      <c r="E961" s="2">
        <v>45260</v>
      </c>
      <c r="F961">
        <v>3730</v>
      </c>
      <c r="G961" t="str">
        <f>VLOOKUP($C961,'[1]LKUP PCNDES'!$F$2:$H$12,2,FALSE)</f>
        <v>Percentage of patients in long stay residential or homes who received a seasonal influenza vaccination between 1 September and 31 March</v>
      </c>
      <c r="H961" t="str">
        <f>VLOOKUP($C961,'[1]LKUP PCNDES'!$F$2:$H$12,3,FALSE)</f>
        <v>Flu_Vacs</v>
      </c>
      <c r="I961" t="str">
        <f>VLOOKUP($B961,'[1]LKUP PCNDES'!$C$17:$H$60,4,FALSE)</f>
        <v>NHS North Central London ICB</v>
      </c>
      <c r="J961" t="str">
        <f>VLOOKUP($B961,'[1]LKUP PCNDES'!$C$17:$H$60,6,FALSE)</f>
        <v>NCL</v>
      </c>
    </row>
    <row r="962" spans="1:10" x14ac:dyDescent="0.35">
      <c r="A962" t="s">
        <v>648</v>
      </c>
      <c r="B962" t="s">
        <v>652</v>
      </c>
      <c r="C962" t="s">
        <v>55</v>
      </c>
      <c r="D962" t="s">
        <v>563</v>
      </c>
      <c r="E962" s="2">
        <v>45291</v>
      </c>
      <c r="F962">
        <v>3795</v>
      </c>
      <c r="G962" t="str">
        <f>VLOOKUP($C962,'[1]LKUP PCNDES'!$F$2:$H$12,2,FALSE)</f>
        <v>Percentage of patients in long stay residential or homes who received a seasonal influenza vaccination between 1 September and 31 March</v>
      </c>
      <c r="H962" t="str">
        <f>VLOOKUP($C962,'[1]LKUP PCNDES'!$F$2:$H$12,3,FALSE)</f>
        <v>Flu_Vacs</v>
      </c>
      <c r="I962" t="str">
        <f>VLOOKUP($B962,'[1]LKUP PCNDES'!$C$17:$H$60,4,FALSE)</f>
        <v>NHS North Central London ICB</v>
      </c>
      <c r="J962" t="str">
        <f>VLOOKUP($B962,'[1]LKUP PCNDES'!$C$17:$H$60,6,FALSE)</f>
        <v>NCL</v>
      </c>
    </row>
    <row r="963" spans="1:10" x14ac:dyDescent="0.35">
      <c r="A963" t="s">
        <v>648</v>
      </c>
      <c r="B963" t="s">
        <v>652</v>
      </c>
      <c r="C963" t="s">
        <v>55</v>
      </c>
      <c r="D963" t="s">
        <v>563</v>
      </c>
      <c r="E963" s="2">
        <v>45322</v>
      </c>
      <c r="F963">
        <v>4019</v>
      </c>
      <c r="G963" t="str">
        <f>VLOOKUP($C963,'[1]LKUP PCNDES'!$F$2:$H$12,2,FALSE)</f>
        <v>Percentage of patients in long stay residential or homes who received a seasonal influenza vaccination between 1 September and 31 March</v>
      </c>
      <c r="H963" t="str">
        <f>VLOOKUP($C963,'[1]LKUP PCNDES'!$F$2:$H$12,3,FALSE)</f>
        <v>Flu_Vacs</v>
      </c>
      <c r="I963" t="str">
        <f>VLOOKUP($B963,'[1]LKUP PCNDES'!$C$17:$H$60,4,FALSE)</f>
        <v>NHS North Central London ICB</v>
      </c>
      <c r="J963" t="str">
        <f>VLOOKUP($B963,'[1]LKUP PCNDES'!$C$17:$H$60,6,FALSE)</f>
        <v>NCL</v>
      </c>
    </row>
    <row r="964" spans="1:10" x14ac:dyDescent="0.35">
      <c r="A964" t="s">
        <v>648</v>
      </c>
      <c r="B964" t="s">
        <v>652</v>
      </c>
      <c r="C964" t="s">
        <v>55</v>
      </c>
      <c r="D964" t="s">
        <v>563</v>
      </c>
      <c r="E964" s="2">
        <v>45351</v>
      </c>
      <c r="F964">
        <v>4058</v>
      </c>
      <c r="G964" t="str">
        <f>VLOOKUP($C964,'[1]LKUP PCNDES'!$F$2:$H$12,2,FALSE)</f>
        <v>Percentage of patients in long stay residential or homes who received a seasonal influenza vaccination between 1 September and 31 March</v>
      </c>
      <c r="H964" t="str">
        <f>VLOOKUP($C964,'[1]LKUP PCNDES'!$F$2:$H$12,3,FALSE)</f>
        <v>Flu_Vacs</v>
      </c>
      <c r="I964" t="str">
        <f>VLOOKUP($B964,'[1]LKUP PCNDES'!$C$17:$H$60,4,FALSE)</f>
        <v>NHS North Central London ICB</v>
      </c>
      <c r="J964" t="str">
        <f>VLOOKUP($B964,'[1]LKUP PCNDES'!$C$17:$H$60,6,FALSE)</f>
        <v>NCL</v>
      </c>
    </row>
    <row r="965" spans="1:10" x14ac:dyDescent="0.35">
      <c r="A965" t="s">
        <v>648</v>
      </c>
      <c r="B965" t="s">
        <v>652</v>
      </c>
      <c r="C965" t="s">
        <v>55</v>
      </c>
      <c r="D965" t="s">
        <v>563</v>
      </c>
      <c r="E965" s="2">
        <v>45382</v>
      </c>
      <c r="F965">
        <v>4108</v>
      </c>
      <c r="G965" t="str">
        <f>VLOOKUP($C965,'[1]LKUP PCNDES'!$F$2:$H$12,2,FALSE)</f>
        <v>Percentage of patients in long stay residential or homes who received a seasonal influenza vaccination between 1 September and 31 March</v>
      </c>
      <c r="H965" t="str">
        <f>VLOOKUP($C965,'[1]LKUP PCNDES'!$F$2:$H$12,3,FALSE)</f>
        <v>Flu_Vacs</v>
      </c>
      <c r="I965" t="str">
        <f>VLOOKUP($B965,'[1]LKUP PCNDES'!$C$17:$H$60,4,FALSE)</f>
        <v>NHS North Central London ICB</v>
      </c>
      <c r="J965" t="str">
        <f>VLOOKUP($B965,'[1]LKUP PCNDES'!$C$17:$H$60,6,FALSE)</f>
        <v>NCL</v>
      </c>
    </row>
    <row r="966" spans="1:10" x14ac:dyDescent="0.35">
      <c r="A966" t="s">
        <v>648</v>
      </c>
      <c r="B966" t="s">
        <v>652</v>
      </c>
      <c r="C966" t="s">
        <v>55</v>
      </c>
      <c r="D966" t="s">
        <v>661</v>
      </c>
      <c r="E966" s="2">
        <v>45046</v>
      </c>
      <c r="F966">
        <v>18</v>
      </c>
      <c r="G966" t="str">
        <f>VLOOKUP($C966,'[1]LKUP PCNDES'!$F$2:$H$12,2,FALSE)</f>
        <v>Percentage of patients in long stay residential or homes who received a seasonal influenza vaccination between 1 September and 31 March</v>
      </c>
      <c r="H966" t="str">
        <f>VLOOKUP($C966,'[1]LKUP PCNDES'!$F$2:$H$12,3,FALSE)</f>
        <v>Flu_Vacs</v>
      </c>
      <c r="I966" t="str">
        <f>VLOOKUP($B966,'[1]LKUP PCNDES'!$C$17:$H$60,4,FALSE)</f>
        <v>NHS North Central London ICB</v>
      </c>
      <c r="J966" t="str">
        <f>VLOOKUP($B966,'[1]LKUP PCNDES'!$C$17:$H$60,6,FALSE)</f>
        <v>NCL</v>
      </c>
    </row>
    <row r="967" spans="1:10" x14ac:dyDescent="0.35">
      <c r="A967" t="s">
        <v>648</v>
      </c>
      <c r="B967" t="s">
        <v>652</v>
      </c>
      <c r="C967" t="s">
        <v>55</v>
      </c>
      <c r="D967" t="s">
        <v>661</v>
      </c>
      <c r="E967" s="2">
        <v>45077</v>
      </c>
      <c r="F967">
        <v>18</v>
      </c>
      <c r="G967" t="str">
        <f>VLOOKUP($C967,'[1]LKUP PCNDES'!$F$2:$H$12,2,FALSE)</f>
        <v>Percentage of patients in long stay residential or homes who received a seasonal influenza vaccination between 1 September and 31 March</v>
      </c>
      <c r="H967" t="str">
        <f>VLOOKUP($C967,'[1]LKUP PCNDES'!$F$2:$H$12,3,FALSE)</f>
        <v>Flu_Vacs</v>
      </c>
      <c r="I967" t="str">
        <f>VLOOKUP($B967,'[1]LKUP PCNDES'!$C$17:$H$60,4,FALSE)</f>
        <v>NHS North Central London ICB</v>
      </c>
      <c r="J967" t="str">
        <f>VLOOKUP($B967,'[1]LKUP PCNDES'!$C$17:$H$60,6,FALSE)</f>
        <v>NCL</v>
      </c>
    </row>
    <row r="968" spans="1:10" x14ac:dyDescent="0.35">
      <c r="A968" t="s">
        <v>648</v>
      </c>
      <c r="B968" t="s">
        <v>652</v>
      </c>
      <c r="C968" t="s">
        <v>55</v>
      </c>
      <c r="D968" t="s">
        <v>661</v>
      </c>
      <c r="E968" s="2">
        <v>45107</v>
      </c>
      <c r="F968">
        <v>18</v>
      </c>
      <c r="G968" t="str">
        <f>VLOOKUP($C968,'[1]LKUP PCNDES'!$F$2:$H$12,2,FALSE)</f>
        <v>Percentage of patients in long stay residential or homes who received a seasonal influenza vaccination between 1 September and 31 March</v>
      </c>
      <c r="H968" t="str">
        <f>VLOOKUP($C968,'[1]LKUP PCNDES'!$F$2:$H$12,3,FALSE)</f>
        <v>Flu_Vacs</v>
      </c>
      <c r="I968" t="str">
        <f>VLOOKUP($B968,'[1]LKUP PCNDES'!$C$17:$H$60,4,FALSE)</f>
        <v>NHS North Central London ICB</v>
      </c>
      <c r="J968" t="str">
        <f>VLOOKUP($B968,'[1]LKUP PCNDES'!$C$17:$H$60,6,FALSE)</f>
        <v>NCL</v>
      </c>
    </row>
    <row r="969" spans="1:10" x14ac:dyDescent="0.35">
      <c r="A969" t="s">
        <v>648</v>
      </c>
      <c r="B969" t="s">
        <v>652</v>
      </c>
      <c r="C969" t="s">
        <v>55</v>
      </c>
      <c r="D969" t="s">
        <v>661</v>
      </c>
      <c r="E969" s="2">
        <v>45138</v>
      </c>
      <c r="F969">
        <v>17</v>
      </c>
      <c r="G969" t="str">
        <f>VLOOKUP($C969,'[1]LKUP PCNDES'!$F$2:$H$12,2,FALSE)</f>
        <v>Percentage of patients in long stay residential or homes who received a seasonal influenza vaccination between 1 September and 31 March</v>
      </c>
      <c r="H969" t="str">
        <f>VLOOKUP($C969,'[1]LKUP PCNDES'!$F$2:$H$12,3,FALSE)</f>
        <v>Flu_Vacs</v>
      </c>
      <c r="I969" t="str">
        <f>VLOOKUP($B969,'[1]LKUP PCNDES'!$C$17:$H$60,4,FALSE)</f>
        <v>NHS North Central London ICB</v>
      </c>
      <c r="J969" t="str">
        <f>VLOOKUP($B969,'[1]LKUP PCNDES'!$C$17:$H$60,6,FALSE)</f>
        <v>NCL</v>
      </c>
    </row>
    <row r="970" spans="1:10" x14ac:dyDescent="0.35">
      <c r="A970" t="s">
        <v>648</v>
      </c>
      <c r="B970" t="s">
        <v>652</v>
      </c>
      <c r="C970" t="s">
        <v>55</v>
      </c>
      <c r="D970" t="s">
        <v>661</v>
      </c>
      <c r="E970" s="2">
        <v>45169</v>
      </c>
      <c r="F970">
        <v>16</v>
      </c>
      <c r="G970" t="str">
        <f>VLOOKUP($C970,'[1]LKUP PCNDES'!$F$2:$H$12,2,FALSE)</f>
        <v>Percentage of patients in long stay residential or homes who received a seasonal influenza vaccination between 1 September and 31 March</v>
      </c>
      <c r="H970" t="str">
        <f>VLOOKUP($C970,'[1]LKUP PCNDES'!$F$2:$H$12,3,FALSE)</f>
        <v>Flu_Vacs</v>
      </c>
      <c r="I970" t="str">
        <f>VLOOKUP($B970,'[1]LKUP PCNDES'!$C$17:$H$60,4,FALSE)</f>
        <v>NHS North Central London ICB</v>
      </c>
      <c r="J970" t="str">
        <f>VLOOKUP($B970,'[1]LKUP PCNDES'!$C$17:$H$60,6,FALSE)</f>
        <v>NCL</v>
      </c>
    </row>
    <row r="971" spans="1:10" x14ac:dyDescent="0.35">
      <c r="A971" t="s">
        <v>648</v>
      </c>
      <c r="B971" t="s">
        <v>652</v>
      </c>
      <c r="C971" t="s">
        <v>55</v>
      </c>
      <c r="D971" t="s">
        <v>661</v>
      </c>
      <c r="E971" s="2">
        <v>45199</v>
      </c>
      <c r="F971">
        <v>11</v>
      </c>
      <c r="G971" t="str">
        <f>VLOOKUP($C971,'[1]LKUP PCNDES'!$F$2:$H$12,2,FALSE)</f>
        <v>Percentage of patients in long stay residential or homes who received a seasonal influenza vaccination between 1 September and 31 March</v>
      </c>
      <c r="H971" t="str">
        <f>VLOOKUP($C971,'[1]LKUP PCNDES'!$F$2:$H$12,3,FALSE)</f>
        <v>Flu_Vacs</v>
      </c>
      <c r="I971" t="str">
        <f>VLOOKUP($B971,'[1]LKUP PCNDES'!$C$17:$H$60,4,FALSE)</f>
        <v>NHS North Central London ICB</v>
      </c>
      <c r="J971" t="str">
        <f>VLOOKUP($B971,'[1]LKUP PCNDES'!$C$17:$H$60,6,FALSE)</f>
        <v>NCL</v>
      </c>
    </row>
    <row r="972" spans="1:10" x14ac:dyDescent="0.35">
      <c r="A972" t="s">
        <v>648</v>
      </c>
      <c r="B972" t="s">
        <v>652</v>
      </c>
      <c r="C972" t="s">
        <v>55</v>
      </c>
      <c r="D972" t="s">
        <v>661</v>
      </c>
      <c r="E972" s="2">
        <v>45230</v>
      </c>
      <c r="F972">
        <v>6</v>
      </c>
      <c r="G972" t="str">
        <f>VLOOKUP($C972,'[1]LKUP PCNDES'!$F$2:$H$12,2,FALSE)</f>
        <v>Percentage of patients in long stay residential or homes who received a seasonal influenza vaccination between 1 September and 31 March</v>
      </c>
      <c r="H972" t="str">
        <f>VLOOKUP($C972,'[1]LKUP PCNDES'!$F$2:$H$12,3,FALSE)</f>
        <v>Flu_Vacs</v>
      </c>
      <c r="I972" t="str">
        <f>VLOOKUP($B972,'[1]LKUP PCNDES'!$C$17:$H$60,4,FALSE)</f>
        <v>NHS North Central London ICB</v>
      </c>
      <c r="J972" t="str">
        <f>VLOOKUP($B972,'[1]LKUP PCNDES'!$C$17:$H$60,6,FALSE)</f>
        <v>NCL</v>
      </c>
    </row>
    <row r="973" spans="1:10" x14ac:dyDescent="0.35">
      <c r="A973" t="s">
        <v>648</v>
      </c>
      <c r="B973" t="s">
        <v>652</v>
      </c>
      <c r="C973" t="s">
        <v>55</v>
      </c>
      <c r="D973" t="s">
        <v>661</v>
      </c>
      <c r="E973" s="2">
        <v>45260</v>
      </c>
      <c r="F973">
        <v>5</v>
      </c>
      <c r="G973" t="str">
        <f>VLOOKUP($C973,'[1]LKUP PCNDES'!$F$2:$H$12,2,FALSE)</f>
        <v>Percentage of patients in long stay residential or homes who received a seasonal influenza vaccination between 1 September and 31 March</v>
      </c>
      <c r="H973" t="str">
        <f>VLOOKUP($C973,'[1]LKUP PCNDES'!$F$2:$H$12,3,FALSE)</f>
        <v>Flu_Vacs</v>
      </c>
      <c r="I973" t="str">
        <f>VLOOKUP($B973,'[1]LKUP PCNDES'!$C$17:$H$60,4,FALSE)</f>
        <v>NHS North Central London ICB</v>
      </c>
      <c r="J973" t="str">
        <f>VLOOKUP($B973,'[1]LKUP PCNDES'!$C$17:$H$60,6,FALSE)</f>
        <v>NCL</v>
      </c>
    </row>
    <row r="974" spans="1:10" x14ac:dyDescent="0.35">
      <c r="A974" t="s">
        <v>648</v>
      </c>
      <c r="B974" t="s">
        <v>652</v>
      </c>
      <c r="C974" t="s">
        <v>55</v>
      </c>
      <c r="D974" t="s">
        <v>661</v>
      </c>
      <c r="E974" s="2">
        <v>45291</v>
      </c>
      <c r="F974">
        <v>4</v>
      </c>
      <c r="G974" t="str">
        <f>VLOOKUP($C974,'[1]LKUP PCNDES'!$F$2:$H$12,2,FALSE)</f>
        <v>Percentage of patients in long stay residential or homes who received a seasonal influenza vaccination between 1 September and 31 March</v>
      </c>
      <c r="H974" t="str">
        <f>VLOOKUP($C974,'[1]LKUP PCNDES'!$F$2:$H$12,3,FALSE)</f>
        <v>Flu_Vacs</v>
      </c>
      <c r="I974" t="str">
        <f>VLOOKUP($B974,'[1]LKUP PCNDES'!$C$17:$H$60,4,FALSE)</f>
        <v>NHS North Central London ICB</v>
      </c>
      <c r="J974" t="str">
        <f>VLOOKUP($B974,'[1]LKUP PCNDES'!$C$17:$H$60,6,FALSE)</f>
        <v>NCL</v>
      </c>
    </row>
    <row r="975" spans="1:10" x14ac:dyDescent="0.35">
      <c r="A975" t="s">
        <v>648</v>
      </c>
      <c r="B975" t="s">
        <v>652</v>
      </c>
      <c r="C975" t="s">
        <v>55</v>
      </c>
      <c r="D975" t="s">
        <v>661</v>
      </c>
      <c r="E975" s="2">
        <v>45322</v>
      </c>
      <c r="F975">
        <v>5</v>
      </c>
      <c r="G975" t="str">
        <f>VLOOKUP($C975,'[1]LKUP PCNDES'!$F$2:$H$12,2,FALSE)</f>
        <v>Percentage of patients in long stay residential or homes who received a seasonal influenza vaccination between 1 September and 31 March</v>
      </c>
      <c r="H975" t="str">
        <f>VLOOKUP($C975,'[1]LKUP PCNDES'!$F$2:$H$12,3,FALSE)</f>
        <v>Flu_Vacs</v>
      </c>
      <c r="I975" t="str">
        <f>VLOOKUP($B975,'[1]LKUP PCNDES'!$C$17:$H$60,4,FALSE)</f>
        <v>NHS North Central London ICB</v>
      </c>
      <c r="J975" t="str">
        <f>VLOOKUP($B975,'[1]LKUP PCNDES'!$C$17:$H$60,6,FALSE)</f>
        <v>NCL</v>
      </c>
    </row>
    <row r="976" spans="1:10" x14ac:dyDescent="0.35">
      <c r="A976" t="s">
        <v>648</v>
      </c>
      <c r="B976" t="s">
        <v>652</v>
      </c>
      <c r="C976" t="s">
        <v>55</v>
      </c>
      <c r="D976" t="s">
        <v>661</v>
      </c>
      <c r="E976" s="2">
        <v>45351</v>
      </c>
      <c r="F976">
        <v>5</v>
      </c>
      <c r="G976" t="str">
        <f>VLOOKUP($C976,'[1]LKUP PCNDES'!$F$2:$H$12,2,FALSE)</f>
        <v>Percentage of patients in long stay residential or homes who received a seasonal influenza vaccination between 1 September and 31 March</v>
      </c>
      <c r="H976" t="str">
        <f>VLOOKUP($C976,'[1]LKUP PCNDES'!$F$2:$H$12,3,FALSE)</f>
        <v>Flu_Vacs</v>
      </c>
      <c r="I976" t="str">
        <f>VLOOKUP($B976,'[1]LKUP PCNDES'!$C$17:$H$60,4,FALSE)</f>
        <v>NHS North Central London ICB</v>
      </c>
      <c r="J976" t="str">
        <f>VLOOKUP($B976,'[1]LKUP PCNDES'!$C$17:$H$60,6,FALSE)</f>
        <v>NCL</v>
      </c>
    </row>
    <row r="977" spans="1:10" x14ac:dyDescent="0.35">
      <c r="A977" t="s">
        <v>648</v>
      </c>
      <c r="B977" t="s">
        <v>652</v>
      </c>
      <c r="C977" t="s">
        <v>55</v>
      </c>
      <c r="D977" t="s">
        <v>661</v>
      </c>
      <c r="E977" s="2">
        <v>45382</v>
      </c>
      <c r="F977">
        <v>6</v>
      </c>
      <c r="G977" t="str">
        <f>VLOOKUP($C977,'[1]LKUP PCNDES'!$F$2:$H$12,2,FALSE)</f>
        <v>Percentage of patients in long stay residential or homes who received a seasonal influenza vaccination between 1 September and 31 March</v>
      </c>
      <c r="H977" t="str">
        <f>VLOOKUP($C977,'[1]LKUP PCNDES'!$F$2:$H$12,3,FALSE)</f>
        <v>Flu_Vacs</v>
      </c>
      <c r="I977" t="str">
        <f>VLOOKUP($B977,'[1]LKUP PCNDES'!$C$17:$H$60,4,FALSE)</f>
        <v>NHS North Central London ICB</v>
      </c>
      <c r="J977" t="str">
        <f>VLOOKUP($B977,'[1]LKUP PCNDES'!$C$17:$H$60,6,FALSE)</f>
        <v>NCL</v>
      </c>
    </row>
    <row r="978" spans="1:10" x14ac:dyDescent="0.35">
      <c r="A978" t="s">
        <v>648</v>
      </c>
      <c r="B978" t="s">
        <v>652</v>
      </c>
      <c r="C978" t="s">
        <v>1382</v>
      </c>
      <c r="D978" t="s">
        <v>564</v>
      </c>
      <c r="E978" s="2">
        <v>45046</v>
      </c>
      <c r="F978">
        <v>5453</v>
      </c>
      <c r="G978" t="str">
        <f>VLOOKUP($C978,'[1]LKUP PCNDES'!$F$2:$H$12,2,FALSE)</f>
        <v>Care home residents aged 18 years or over on the QOF Dementia Register</v>
      </c>
      <c r="H978" t="str">
        <f>VLOOKUP($C978,'[1]LKUP PCNDES'!$F$2:$H$12,3,FALSE)</f>
        <v>DEM_REG</v>
      </c>
      <c r="I978" t="str">
        <f>VLOOKUP($B978,'[1]LKUP PCNDES'!$C$17:$H$60,4,FALSE)</f>
        <v>NHS North Central London ICB</v>
      </c>
      <c r="J978" t="str">
        <f>VLOOKUP($B978,'[1]LKUP PCNDES'!$C$17:$H$60,6,FALSE)</f>
        <v>NCL</v>
      </c>
    </row>
    <row r="979" spans="1:10" x14ac:dyDescent="0.35">
      <c r="A979" t="s">
        <v>648</v>
      </c>
      <c r="B979" t="s">
        <v>652</v>
      </c>
      <c r="C979" t="s">
        <v>1382</v>
      </c>
      <c r="D979" t="s">
        <v>564</v>
      </c>
      <c r="E979" s="2">
        <v>45077</v>
      </c>
      <c r="F979">
        <v>5586</v>
      </c>
      <c r="G979" t="str">
        <f>VLOOKUP($C979,'[1]LKUP PCNDES'!$F$2:$H$12,2,FALSE)</f>
        <v>Care home residents aged 18 years or over on the QOF Dementia Register</v>
      </c>
      <c r="H979" t="str">
        <f>VLOOKUP($C979,'[1]LKUP PCNDES'!$F$2:$H$12,3,FALSE)</f>
        <v>DEM_REG</v>
      </c>
      <c r="I979" t="str">
        <f>VLOOKUP($B979,'[1]LKUP PCNDES'!$C$17:$H$60,4,FALSE)</f>
        <v>NHS North Central London ICB</v>
      </c>
      <c r="J979" t="str">
        <f>VLOOKUP($B979,'[1]LKUP PCNDES'!$C$17:$H$60,6,FALSE)</f>
        <v>NCL</v>
      </c>
    </row>
    <row r="980" spans="1:10" x14ac:dyDescent="0.35">
      <c r="A980" t="s">
        <v>648</v>
      </c>
      <c r="B980" t="s">
        <v>652</v>
      </c>
      <c r="C980" t="s">
        <v>1382</v>
      </c>
      <c r="D980" t="s">
        <v>564</v>
      </c>
      <c r="E980" s="2">
        <v>45107</v>
      </c>
      <c r="F980">
        <v>5632</v>
      </c>
      <c r="G980" t="str">
        <f>VLOOKUP($C980,'[1]LKUP PCNDES'!$F$2:$H$12,2,FALSE)</f>
        <v>Care home residents aged 18 years or over on the QOF Dementia Register</v>
      </c>
      <c r="H980" t="str">
        <f>VLOOKUP($C980,'[1]LKUP PCNDES'!$F$2:$H$12,3,FALSE)</f>
        <v>DEM_REG</v>
      </c>
      <c r="I980" t="str">
        <f>VLOOKUP($B980,'[1]LKUP PCNDES'!$C$17:$H$60,4,FALSE)</f>
        <v>NHS North Central London ICB</v>
      </c>
      <c r="J980" t="str">
        <f>VLOOKUP($B980,'[1]LKUP PCNDES'!$C$17:$H$60,6,FALSE)</f>
        <v>NCL</v>
      </c>
    </row>
    <row r="981" spans="1:10" x14ac:dyDescent="0.35">
      <c r="A981" t="s">
        <v>648</v>
      </c>
      <c r="B981" t="s">
        <v>652</v>
      </c>
      <c r="C981" t="s">
        <v>1382</v>
      </c>
      <c r="D981" t="s">
        <v>564</v>
      </c>
      <c r="E981" s="2">
        <v>45138</v>
      </c>
      <c r="F981">
        <v>5654</v>
      </c>
      <c r="G981" t="str">
        <f>VLOOKUP($C981,'[1]LKUP PCNDES'!$F$2:$H$12,2,FALSE)</f>
        <v>Care home residents aged 18 years or over on the QOF Dementia Register</v>
      </c>
      <c r="H981" t="str">
        <f>VLOOKUP($C981,'[1]LKUP PCNDES'!$F$2:$H$12,3,FALSE)</f>
        <v>DEM_REG</v>
      </c>
      <c r="I981" t="str">
        <f>VLOOKUP($B981,'[1]LKUP PCNDES'!$C$17:$H$60,4,FALSE)</f>
        <v>NHS North Central London ICB</v>
      </c>
      <c r="J981" t="str">
        <f>VLOOKUP($B981,'[1]LKUP PCNDES'!$C$17:$H$60,6,FALSE)</f>
        <v>NCL</v>
      </c>
    </row>
    <row r="982" spans="1:10" x14ac:dyDescent="0.35">
      <c r="A982" t="s">
        <v>648</v>
      </c>
      <c r="B982" t="s">
        <v>652</v>
      </c>
      <c r="C982" t="s">
        <v>1382</v>
      </c>
      <c r="D982" t="s">
        <v>564</v>
      </c>
      <c r="E982" s="2">
        <v>45169</v>
      </c>
      <c r="F982">
        <v>4737</v>
      </c>
      <c r="G982" t="str">
        <f>VLOOKUP($C982,'[1]LKUP PCNDES'!$F$2:$H$12,2,FALSE)</f>
        <v>Care home residents aged 18 years or over on the QOF Dementia Register</v>
      </c>
      <c r="H982" t="str">
        <f>VLOOKUP($C982,'[1]LKUP PCNDES'!$F$2:$H$12,3,FALSE)</f>
        <v>DEM_REG</v>
      </c>
      <c r="I982" t="str">
        <f>VLOOKUP($B982,'[1]LKUP PCNDES'!$C$17:$H$60,4,FALSE)</f>
        <v>NHS North Central London ICB</v>
      </c>
      <c r="J982" t="str">
        <f>VLOOKUP($B982,'[1]LKUP PCNDES'!$C$17:$H$60,6,FALSE)</f>
        <v>NCL</v>
      </c>
    </row>
    <row r="983" spans="1:10" x14ac:dyDescent="0.35">
      <c r="A983" t="s">
        <v>648</v>
      </c>
      <c r="B983" t="s">
        <v>652</v>
      </c>
      <c r="C983" t="s">
        <v>1382</v>
      </c>
      <c r="D983" t="s">
        <v>564</v>
      </c>
      <c r="E983" s="2">
        <v>45199</v>
      </c>
      <c r="F983">
        <v>5759</v>
      </c>
      <c r="G983" t="str">
        <f>VLOOKUP($C983,'[1]LKUP PCNDES'!$F$2:$H$12,2,FALSE)</f>
        <v>Care home residents aged 18 years or over on the QOF Dementia Register</v>
      </c>
      <c r="H983" t="str">
        <f>VLOOKUP($C983,'[1]LKUP PCNDES'!$F$2:$H$12,3,FALSE)</f>
        <v>DEM_REG</v>
      </c>
      <c r="I983" t="str">
        <f>VLOOKUP($B983,'[1]LKUP PCNDES'!$C$17:$H$60,4,FALSE)</f>
        <v>NHS North Central London ICB</v>
      </c>
      <c r="J983" t="str">
        <f>VLOOKUP($B983,'[1]LKUP PCNDES'!$C$17:$H$60,6,FALSE)</f>
        <v>NCL</v>
      </c>
    </row>
    <row r="984" spans="1:10" x14ac:dyDescent="0.35">
      <c r="A984" t="s">
        <v>648</v>
      </c>
      <c r="B984" t="s">
        <v>652</v>
      </c>
      <c r="C984" t="s">
        <v>1382</v>
      </c>
      <c r="D984" t="s">
        <v>564</v>
      </c>
      <c r="E984" s="2">
        <v>45230</v>
      </c>
      <c r="F984">
        <v>5431</v>
      </c>
      <c r="G984" t="str">
        <f>VLOOKUP($C984,'[1]LKUP PCNDES'!$F$2:$H$12,2,FALSE)</f>
        <v>Care home residents aged 18 years or over on the QOF Dementia Register</v>
      </c>
      <c r="H984" t="str">
        <f>VLOOKUP($C984,'[1]LKUP PCNDES'!$F$2:$H$12,3,FALSE)</f>
        <v>DEM_REG</v>
      </c>
      <c r="I984" t="str">
        <f>VLOOKUP($B984,'[1]LKUP PCNDES'!$C$17:$H$60,4,FALSE)</f>
        <v>NHS North Central London ICB</v>
      </c>
      <c r="J984" t="str">
        <f>VLOOKUP($B984,'[1]LKUP PCNDES'!$C$17:$H$60,6,FALSE)</f>
        <v>NCL</v>
      </c>
    </row>
    <row r="985" spans="1:10" x14ac:dyDescent="0.35">
      <c r="A985" t="s">
        <v>648</v>
      </c>
      <c r="B985" t="s">
        <v>652</v>
      </c>
      <c r="C985" t="s">
        <v>1382</v>
      </c>
      <c r="D985" t="s">
        <v>564</v>
      </c>
      <c r="E985" s="2">
        <v>45260</v>
      </c>
      <c r="F985">
        <v>5411</v>
      </c>
      <c r="G985" t="str">
        <f>VLOOKUP($C985,'[1]LKUP PCNDES'!$F$2:$H$12,2,FALSE)</f>
        <v>Care home residents aged 18 years or over on the QOF Dementia Register</v>
      </c>
      <c r="H985" t="str">
        <f>VLOOKUP($C985,'[1]LKUP PCNDES'!$F$2:$H$12,3,FALSE)</f>
        <v>DEM_REG</v>
      </c>
      <c r="I985" t="str">
        <f>VLOOKUP($B985,'[1]LKUP PCNDES'!$C$17:$H$60,4,FALSE)</f>
        <v>NHS North Central London ICB</v>
      </c>
      <c r="J985" t="str">
        <f>VLOOKUP($B985,'[1]LKUP PCNDES'!$C$17:$H$60,6,FALSE)</f>
        <v>NCL</v>
      </c>
    </row>
    <row r="986" spans="1:10" x14ac:dyDescent="0.35">
      <c r="A986" t="s">
        <v>648</v>
      </c>
      <c r="B986" t="s">
        <v>652</v>
      </c>
      <c r="C986" t="s">
        <v>1382</v>
      </c>
      <c r="D986" t="s">
        <v>564</v>
      </c>
      <c r="E986" s="2">
        <v>45291</v>
      </c>
      <c r="F986">
        <v>5433</v>
      </c>
      <c r="G986" t="str">
        <f>VLOOKUP($C986,'[1]LKUP PCNDES'!$F$2:$H$12,2,FALSE)</f>
        <v>Care home residents aged 18 years or over on the QOF Dementia Register</v>
      </c>
      <c r="H986" t="str">
        <f>VLOOKUP($C986,'[1]LKUP PCNDES'!$F$2:$H$12,3,FALSE)</f>
        <v>DEM_REG</v>
      </c>
      <c r="I986" t="str">
        <f>VLOOKUP($B986,'[1]LKUP PCNDES'!$C$17:$H$60,4,FALSE)</f>
        <v>NHS North Central London ICB</v>
      </c>
      <c r="J986" t="str">
        <f>VLOOKUP($B986,'[1]LKUP PCNDES'!$C$17:$H$60,6,FALSE)</f>
        <v>NCL</v>
      </c>
    </row>
    <row r="987" spans="1:10" x14ac:dyDescent="0.35">
      <c r="A987" t="s">
        <v>648</v>
      </c>
      <c r="B987" t="s">
        <v>652</v>
      </c>
      <c r="C987" t="s">
        <v>1382</v>
      </c>
      <c r="D987" t="s">
        <v>564</v>
      </c>
      <c r="E987" s="2">
        <v>45322</v>
      </c>
      <c r="F987">
        <v>5443</v>
      </c>
      <c r="G987" t="str">
        <f>VLOOKUP($C987,'[1]LKUP PCNDES'!$F$2:$H$12,2,FALSE)</f>
        <v>Care home residents aged 18 years or over on the QOF Dementia Register</v>
      </c>
      <c r="H987" t="str">
        <f>VLOOKUP($C987,'[1]LKUP PCNDES'!$F$2:$H$12,3,FALSE)</f>
        <v>DEM_REG</v>
      </c>
      <c r="I987" t="str">
        <f>VLOOKUP($B987,'[1]LKUP PCNDES'!$C$17:$H$60,4,FALSE)</f>
        <v>NHS North Central London ICB</v>
      </c>
      <c r="J987" t="str">
        <f>VLOOKUP($B987,'[1]LKUP PCNDES'!$C$17:$H$60,6,FALSE)</f>
        <v>NCL</v>
      </c>
    </row>
    <row r="988" spans="1:10" x14ac:dyDescent="0.35">
      <c r="A988" t="s">
        <v>648</v>
      </c>
      <c r="B988" t="s">
        <v>652</v>
      </c>
      <c r="C988" t="s">
        <v>1382</v>
      </c>
      <c r="D988" t="s">
        <v>564</v>
      </c>
      <c r="E988" s="2">
        <v>45351</v>
      </c>
      <c r="F988">
        <v>5525</v>
      </c>
      <c r="G988" t="str">
        <f>VLOOKUP($C988,'[1]LKUP PCNDES'!$F$2:$H$12,2,FALSE)</f>
        <v>Care home residents aged 18 years or over on the QOF Dementia Register</v>
      </c>
      <c r="H988" t="str">
        <f>VLOOKUP($C988,'[1]LKUP PCNDES'!$F$2:$H$12,3,FALSE)</f>
        <v>DEM_REG</v>
      </c>
      <c r="I988" t="str">
        <f>VLOOKUP($B988,'[1]LKUP PCNDES'!$C$17:$H$60,4,FALSE)</f>
        <v>NHS North Central London ICB</v>
      </c>
      <c r="J988" t="str">
        <f>VLOOKUP($B988,'[1]LKUP PCNDES'!$C$17:$H$60,6,FALSE)</f>
        <v>NCL</v>
      </c>
    </row>
    <row r="989" spans="1:10" x14ac:dyDescent="0.35">
      <c r="A989" t="s">
        <v>648</v>
      </c>
      <c r="B989" t="s">
        <v>652</v>
      </c>
      <c r="C989" t="s">
        <v>1382</v>
      </c>
      <c r="D989" t="s">
        <v>564</v>
      </c>
      <c r="E989" s="2">
        <v>45382</v>
      </c>
      <c r="F989">
        <v>5536</v>
      </c>
      <c r="G989" t="str">
        <f>VLOOKUP($C989,'[1]LKUP PCNDES'!$F$2:$H$12,2,FALSE)</f>
        <v>Care home residents aged 18 years or over on the QOF Dementia Register</v>
      </c>
      <c r="H989" t="str">
        <f>VLOOKUP($C989,'[1]LKUP PCNDES'!$F$2:$H$12,3,FALSE)</f>
        <v>DEM_REG</v>
      </c>
      <c r="I989" t="str">
        <f>VLOOKUP($B989,'[1]LKUP PCNDES'!$C$17:$H$60,4,FALSE)</f>
        <v>NHS North Central London ICB</v>
      </c>
      <c r="J989" t="str">
        <f>VLOOKUP($B989,'[1]LKUP PCNDES'!$C$17:$H$60,6,FALSE)</f>
        <v>NCL</v>
      </c>
    </row>
    <row r="990" spans="1:10" x14ac:dyDescent="0.35">
      <c r="A990" t="s">
        <v>648</v>
      </c>
      <c r="B990" t="s">
        <v>652</v>
      </c>
      <c r="C990" t="s">
        <v>1382</v>
      </c>
      <c r="D990" t="s">
        <v>563</v>
      </c>
      <c r="E990" s="2">
        <v>45046</v>
      </c>
      <c r="F990">
        <v>1998</v>
      </c>
      <c r="G990" t="str">
        <f>VLOOKUP($C990,'[1]LKUP PCNDES'!$F$2:$H$12,2,FALSE)</f>
        <v>Care home residents aged 18 years or over on the QOF Dementia Register</v>
      </c>
      <c r="H990" t="str">
        <f>VLOOKUP($C990,'[1]LKUP PCNDES'!$F$2:$H$12,3,FALSE)</f>
        <v>DEM_REG</v>
      </c>
      <c r="I990" t="str">
        <f>VLOOKUP($B990,'[1]LKUP PCNDES'!$C$17:$H$60,4,FALSE)</f>
        <v>NHS North Central London ICB</v>
      </c>
      <c r="J990" t="str">
        <f>VLOOKUP($B990,'[1]LKUP PCNDES'!$C$17:$H$60,6,FALSE)</f>
        <v>NCL</v>
      </c>
    </row>
    <row r="991" spans="1:10" x14ac:dyDescent="0.35">
      <c r="A991" t="s">
        <v>648</v>
      </c>
      <c r="B991" t="s">
        <v>652</v>
      </c>
      <c r="C991" t="s">
        <v>1382</v>
      </c>
      <c r="D991" t="s">
        <v>563</v>
      </c>
      <c r="E991" s="2">
        <v>45077</v>
      </c>
      <c r="F991">
        <v>2032</v>
      </c>
      <c r="G991" t="str">
        <f>VLOOKUP($C991,'[1]LKUP PCNDES'!$F$2:$H$12,2,FALSE)</f>
        <v>Care home residents aged 18 years or over on the QOF Dementia Register</v>
      </c>
      <c r="H991" t="str">
        <f>VLOOKUP($C991,'[1]LKUP PCNDES'!$F$2:$H$12,3,FALSE)</f>
        <v>DEM_REG</v>
      </c>
      <c r="I991" t="str">
        <f>VLOOKUP($B991,'[1]LKUP PCNDES'!$C$17:$H$60,4,FALSE)</f>
        <v>NHS North Central London ICB</v>
      </c>
      <c r="J991" t="str">
        <f>VLOOKUP($B991,'[1]LKUP PCNDES'!$C$17:$H$60,6,FALSE)</f>
        <v>NCL</v>
      </c>
    </row>
    <row r="992" spans="1:10" x14ac:dyDescent="0.35">
      <c r="A992" t="s">
        <v>648</v>
      </c>
      <c r="B992" t="s">
        <v>652</v>
      </c>
      <c r="C992" t="s">
        <v>1382</v>
      </c>
      <c r="D992" t="s">
        <v>563</v>
      </c>
      <c r="E992" s="2">
        <v>45107</v>
      </c>
      <c r="F992">
        <v>2053</v>
      </c>
      <c r="G992" t="str">
        <f>VLOOKUP($C992,'[1]LKUP PCNDES'!$F$2:$H$12,2,FALSE)</f>
        <v>Care home residents aged 18 years or over on the QOF Dementia Register</v>
      </c>
      <c r="H992" t="str">
        <f>VLOOKUP($C992,'[1]LKUP PCNDES'!$F$2:$H$12,3,FALSE)</f>
        <v>DEM_REG</v>
      </c>
      <c r="I992" t="str">
        <f>VLOOKUP($B992,'[1]LKUP PCNDES'!$C$17:$H$60,4,FALSE)</f>
        <v>NHS North Central London ICB</v>
      </c>
      <c r="J992" t="str">
        <f>VLOOKUP($B992,'[1]LKUP PCNDES'!$C$17:$H$60,6,FALSE)</f>
        <v>NCL</v>
      </c>
    </row>
    <row r="993" spans="1:10" x14ac:dyDescent="0.35">
      <c r="A993" t="s">
        <v>648</v>
      </c>
      <c r="B993" t="s">
        <v>652</v>
      </c>
      <c r="C993" t="s">
        <v>1382</v>
      </c>
      <c r="D993" t="s">
        <v>563</v>
      </c>
      <c r="E993" s="2">
        <v>45138</v>
      </c>
      <c r="F993">
        <v>2084</v>
      </c>
      <c r="G993" t="str">
        <f>VLOOKUP($C993,'[1]LKUP PCNDES'!$F$2:$H$12,2,FALSE)</f>
        <v>Care home residents aged 18 years or over on the QOF Dementia Register</v>
      </c>
      <c r="H993" t="str">
        <f>VLOOKUP($C993,'[1]LKUP PCNDES'!$F$2:$H$12,3,FALSE)</f>
        <v>DEM_REG</v>
      </c>
      <c r="I993" t="str">
        <f>VLOOKUP($B993,'[1]LKUP PCNDES'!$C$17:$H$60,4,FALSE)</f>
        <v>NHS North Central London ICB</v>
      </c>
      <c r="J993" t="str">
        <f>VLOOKUP($B993,'[1]LKUP PCNDES'!$C$17:$H$60,6,FALSE)</f>
        <v>NCL</v>
      </c>
    </row>
    <row r="994" spans="1:10" x14ac:dyDescent="0.35">
      <c r="A994" t="s">
        <v>648</v>
      </c>
      <c r="B994" t="s">
        <v>652</v>
      </c>
      <c r="C994" t="s">
        <v>1382</v>
      </c>
      <c r="D994" t="s">
        <v>563</v>
      </c>
      <c r="E994" s="2">
        <v>45169</v>
      </c>
      <c r="F994">
        <v>1683</v>
      </c>
      <c r="G994" t="str">
        <f>VLOOKUP($C994,'[1]LKUP PCNDES'!$F$2:$H$12,2,FALSE)</f>
        <v>Care home residents aged 18 years or over on the QOF Dementia Register</v>
      </c>
      <c r="H994" t="str">
        <f>VLOOKUP($C994,'[1]LKUP PCNDES'!$F$2:$H$12,3,FALSE)</f>
        <v>DEM_REG</v>
      </c>
      <c r="I994" t="str">
        <f>VLOOKUP($B994,'[1]LKUP PCNDES'!$C$17:$H$60,4,FALSE)</f>
        <v>NHS North Central London ICB</v>
      </c>
      <c r="J994" t="str">
        <f>VLOOKUP($B994,'[1]LKUP PCNDES'!$C$17:$H$60,6,FALSE)</f>
        <v>NCL</v>
      </c>
    </row>
    <row r="995" spans="1:10" x14ac:dyDescent="0.35">
      <c r="A995" t="s">
        <v>648</v>
      </c>
      <c r="B995" t="s">
        <v>652</v>
      </c>
      <c r="C995" t="s">
        <v>1382</v>
      </c>
      <c r="D995" t="s">
        <v>563</v>
      </c>
      <c r="E995" s="2">
        <v>45199</v>
      </c>
      <c r="F995">
        <v>2130</v>
      </c>
      <c r="G995" t="str">
        <f>VLOOKUP($C995,'[1]LKUP PCNDES'!$F$2:$H$12,2,FALSE)</f>
        <v>Care home residents aged 18 years or over on the QOF Dementia Register</v>
      </c>
      <c r="H995" t="str">
        <f>VLOOKUP($C995,'[1]LKUP PCNDES'!$F$2:$H$12,3,FALSE)</f>
        <v>DEM_REG</v>
      </c>
      <c r="I995" t="str">
        <f>VLOOKUP($B995,'[1]LKUP PCNDES'!$C$17:$H$60,4,FALSE)</f>
        <v>NHS North Central London ICB</v>
      </c>
      <c r="J995" t="str">
        <f>VLOOKUP($B995,'[1]LKUP PCNDES'!$C$17:$H$60,6,FALSE)</f>
        <v>NCL</v>
      </c>
    </row>
    <row r="996" spans="1:10" x14ac:dyDescent="0.35">
      <c r="A996" t="s">
        <v>648</v>
      </c>
      <c r="B996" t="s">
        <v>652</v>
      </c>
      <c r="C996" t="s">
        <v>1382</v>
      </c>
      <c r="D996" t="s">
        <v>563</v>
      </c>
      <c r="E996" s="2">
        <v>45230</v>
      </c>
      <c r="F996">
        <v>2102</v>
      </c>
      <c r="G996" t="str">
        <f>VLOOKUP($C996,'[1]LKUP PCNDES'!$F$2:$H$12,2,FALSE)</f>
        <v>Care home residents aged 18 years or over on the QOF Dementia Register</v>
      </c>
      <c r="H996" t="str">
        <f>VLOOKUP($C996,'[1]LKUP PCNDES'!$F$2:$H$12,3,FALSE)</f>
        <v>DEM_REG</v>
      </c>
      <c r="I996" t="str">
        <f>VLOOKUP($B996,'[1]LKUP PCNDES'!$C$17:$H$60,4,FALSE)</f>
        <v>NHS North Central London ICB</v>
      </c>
      <c r="J996" t="str">
        <f>VLOOKUP($B996,'[1]LKUP PCNDES'!$C$17:$H$60,6,FALSE)</f>
        <v>NCL</v>
      </c>
    </row>
    <row r="997" spans="1:10" x14ac:dyDescent="0.35">
      <c r="A997" t="s">
        <v>648</v>
      </c>
      <c r="B997" t="s">
        <v>652</v>
      </c>
      <c r="C997" t="s">
        <v>1382</v>
      </c>
      <c r="D997" t="s">
        <v>563</v>
      </c>
      <c r="E997" s="2">
        <v>45260</v>
      </c>
      <c r="F997">
        <v>2090</v>
      </c>
      <c r="G997" t="str">
        <f>VLOOKUP($C997,'[1]LKUP PCNDES'!$F$2:$H$12,2,FALSE)</f>
        <v>Care home residents aged 18 years or over on the QOF Dementia Register</v>
      </c>
      <c r="H997" t="str">
        <f>VLOOKUP($C997,'[1]LKUP PCNDES'!$F$2:$H$12,3,FALSE)</f>
        <v>DEM_REG</v>
      </c>
      <c r="I997" t="str">
        <f>VLOOKUP($B997,'[1]LKUP PCNDES'!$C$17:$H$60,4,FALSE)</f>
        <v>NHS North Central London ICB</v>
      </c>
      <c r="J997" t="str">
        <f>VLOOKUP($B997,'[1]LKUP PCNDES'!$C$17:$H$60,6,FALSE)</f>
        <v>NCL</v>
      </c>
    </row>
    <row r="998" spans="1:10" x14ac:dyDescent="0.35">
      <c r="A998" t="s">
        <v>648</v>
      </c>
      <c r="B998" t="s">
        <v>652</v>
      </c>
      <c r="C998" t="s">
        <v>1382</v>
      </c>
      <c r="D998" t="s">
        <v>563</v>
      </c>
      <c r="E998" s="2">
        <v>45291</v>
      </c>
      <c r="F998">
        <v>2064</v>
      </c>
      <c r="G998" t="str">
        <f>VLOOKUP($C998,'[1]LKUP PCNDES'!$F$2:$H$12,2,FALSE)</f>
        <v>Care home residents aged 18 years or over on the QOF Dementia Register</v>
      </c>
      <c r="H998" t="str">
        <f>VLOOKUP($C998,'[1]LKUP PCNDES'!$F$2:$H$12,3,FALSE)</f>
        <v>DEM_REG</v>
      </c>
      <c r="I998" t="str">
        <f>VLOOKUP($B998,'[1]LKUP PCNDES'!$C$17:$H$60,4,FALSE)</f>
        <v>NHS North Central London ICB</v>
      </c>
      <c r="J998" t="str">
        <f>VLOOKUP($B998,'[1]LKUP PCNDES'!$C$17:$H$60,6,FALSE)</f>
        <v>NCL</v>
      </c>
    </row>
    <row r="999" spans="1:10" x14ac:dyDescent="0.35">
      <c r="A999" t="s">
        <v>648</v>
      </c>
      <c r="B999" t="s">
        <v>652</v>
      </c>
      <c r="C999" t="s">
        <v>1382</v>
      </c>
      <c r="D999" t="s">
        <v>563</v>
      </c>
      <c r="E999" s="2">
        <v>45322</v>
      </c>
      <c r="F999">
        <v>2053</v>
      </c>
      <c r="G999" t="str">
        <f>VLOOKUP($C999,'[1]LKUP PCNDES'!$F$2:$H$12,2,FALSE)</f>
        <v>Care home residents aged 18 years or over on the QOF Dementia Register</v>
      </c>
      <c r="H999" t="str">
        <f>VLOOKUP($C999,'[1]LKUP PCNDES'!$F$2:$H$12,3,FALSE)</f>
        <v>DEM_REG</v>
      </c>
      <c r="I999" t="str">
        <f>VLOOKUP($B999,'[1]LKUP PCNDES'!$C$17:$H$60,4,FALSE)</f>
        <v>NHS North Central London ICB</v>
      </c>
      <c r="J999" t="str">
        <f>VLOOKUP($B999,'[1]LKUP PCNDES'!$C$17:$H$60,6,FALSE)</f>
        <v>NCL</v>
      </c>
    </row>
    <row r="1000" spans="1:10" x14ac:dyDescent="0.35">
      <c r="A1000" t="s">
        <v>648</v>
      </c>
      <c r="B1000" t="s">
        <v>652</v>
      </c>
      <c r="C1000" t="s">
        <v>1382</v>
      </c>
      <c r="D1000" t="s">
        <v>563</v>
      </c>
      <c r="E1000" s="2">
        <v>45351</v>
      </c>
      <c r="F1000">
        <v>2047</v>
      </c>
      <c r="G1000" t="str">
        <f>VLOOKUP($C1000,'[1]LKUP PCNDES'!$F$2:$H$12,2,FALSE)</f>
        <v>Care home residents aged 18 years or over on the QOF Dementia Register</v>
      </c>
      <c r="H1000" t="str">
        <f>VLOOKUP($C1000,'[1]LKUP PCNDES'!$F$2:$H$12,3,FALSE)</f>
        <v>DEM_REG</v>
      </c>
      <c r="I1000" t="str">
        <f>VLOOKUP($B1000,'[1]LKUP PCNDES'!$C$17:$H$60,4,FALSE)</f>
        <v>NHS North Central London ICB</v>
      </c>
      <c r="J1000" t="str">
        <f>VLOOKUP($B1000,'[1]LKUP PCNDES'!$C$17:$H$60,6,FALSE)</f>
        <v>NCL</v>
      </c>
    </row>
    <row r="1001" spans="1:10" x14ac:dyDescent="0.35">
      <c r="A1001" t="s">
        <v>648</v>
      </c>
      <c r="B1001" t="s">
        <v>652</v>
      </c>
      <c r="C1001" t="s">
        <v>1382</v>
      </c>
      <c r="D1001" t="s">
        <v>563</v>
      </c>
      <c r="E1001" s="2">
        <v>45382</v>
      </c>
      <c r="F1001">
        <v>2034</v>
      </c>
      <c r="G1001" t="str">
        <f>VLOOKUP($C1001,'[1]LKUP PCNDES'!$F$2:$H$12,2,FALSE)</f>
        <v>Care home residents aged 18 years or over on the QOF Dementia Register</v>
      </c>
      <c r="H1001" t="str">
        <f>VLOOKUP($C1001,'[1]LKUP PCNDES'!$F$2:$H$12,3,FALSE)</f>
        <v>DEM_REG</v>
      </c>
      <c r="I1001" t="str">
        <f>VLOOKUP($B1001,'[1]LKUP PCNDES'!$C$17:$H$60,4,FALSE)</f>
        <v>NHS North Central London ICB</v>
      </c>
      <c r="J1001" t="str">
        <f>VLOOKUP($B1001,'[1]LKUP PCNDES'!$C$17:$H$60,6,FALSE)</f>
        <v>NCL</v>
      </c>
    </row>
    <row r="1002" spans="1:10" x14ac:dyDescent="0.35">
      <c r="A1002" t="s">
        <v>648</v>
      </c>
      <c r="B1002" t="s">
        <v>652</v>
      </c>
      <c r="C1002" t="s">
        <v>1379</v>
      </c>
      <c r="D1002" t="s">
        <v>564</v>
      </c>
      <c r="E1002" s="2">
        <v>45046</v>
      </c>
      <c r="F1002">
        <v>5450</v>
      </c>
      <c r="G1002" t="str">
        <f>VLOOKUP($C1002,'[1]LKUP PCNDES'!$F$2:$H$12,2,FALSE)</f>
        <v>Permanent care home residents aged 18 years or over with a preferred place of death recorded</v>
      </c>
      <c r="H1002" t="str">
        <f>VLOOKUP($C1002,'[1]LKUP PCNDES'!$F$2:$H$12,3,FALSE)</f>
        <v>PREF_DEATH</v>
      </c>
      <c r="I1002" t="str">
        <f>VLOOKUP($B1002,'[1]LKUP PCNDES'!$C$17:$H$60,4,FALSE)</f>
        <v>NHS North Central London ICB</v>
      </c>
      <c r="J1002" t="str">
        <f>VLOOKUP($B1002,'[1]LKUP PCNDES'!$C$17:$H$60,6,FALSE)</f>
        <v>NCL</v>
      </c>
    </row>
    <row r="1003" spans="1:10" x14ac:dyDescent="0.35">
      <c r="A1003" t="s">
        <v>648</v>
      </c>
      <c r="B1003" t="s">
        <v>652</v>
      </c>
      <c r="C1003" t="s">
        <v>1379</v>
      </c>
      <c r="D1003" t="s">
        <v>564</v>
      </c>
      <c r="E1003" s="2">
        <v>45077</v>
      </c>
      <c r="F1003">
        <v>5583</v>
      </c>
      <c r="G1003" t="str">
        <f>VLOOKUP($C1003,'[1]LKUP PCNDES'!$F$2:$H$12,2,FALSE)</f>
        <v>Permanent care home residents aged 18 years or over with a preferred place of death recorded</v>
      </c>
      <c r="H1003" t="str">
        <f>VLOOKUP($C1003,'[1]LKUP PCNDES'!$F$2:$H$12,3,FALSE)</f>
        <v>PREF_DEATH</v>
      </c>
      <c r="I1003" t="str">
        <f>VLOOKUP($B1003,'[1]LKUP PCNDES'!$C$17:$H$60,4,FALSE)</f>
        <v>NHS North Central London ICB</v>
      </c>
      <c r="J1003" t="str">
        <f>VLOOKUP($B1003,'[1]LKUP PCNDES'!$C$17:$H$60,6,FALSE)</f>
        <v>NCL</v>
      </c>
    </row>
    <row r="1004" spans="1:10" x14ac:dyDescent="0.35">
      <c r="A1004" t="s">
        <v>648</v>
      </c>
      <c r="B1004" t="s">
        <v>652</v>
      </c>
      <c r="C1004" t="s">
        <v>1379</v>
      </c>
      <c r="D1004" t="s">
        <v>564</v>
      </c>
      <c r="E1004" s="2">
        <v>45107</v>
      </c>
      <c r="F1004">
        <v>5628</v>
      </c>
      <c r="G1004" t="str">
        <f>VLOOKUP($C1004,'[1]LKUP PCNDES'!$F$2:$H$12,2,FALSE)</f>
        <v>Permanent care home residents aged 18 years or over with a preferred place of death recorded</v>
      </c>
      <c r="H1004" t="str">
        <f>VLOOKUP($C1004,'[1]LKUP PCNDES'!$F$2:$H$12,3,FALSE)</f>
        <v>PREF_DEATH</v>
      </c>
      <c r="I1004" t="str">
        <f>VLOOKUP($B1004,'[1]LKUP PCNDES'!$C$17:$H$60,4,FALSE)</f>
        <v>NHS North Central London ICB</v>
      </c>
      <c r="J1004" t="str">
        <f>VLOOKUP($B1004,'[1]LKUP PCNDES'!$C$17:$H$60,6,FALSE)</f>
        <v>NCL</v>
      </c>
    </row>
    <row r="1005" spans="1:10" x14ac:dyDescent="0.35">
      <c r="A1005" t="s">
        <v>648</v>
      </c>
      <c r="B1005" t="s">
        <v>652</v>
      </c>
      <c r="C1005" t="s">
        <v>1379</v>
      </c>
      <c r="D1005" t="s">
        <v>564</v>
      </c>
      <c r="E1005" s="2">
        <v>45138</v>
      </c>
      <c r="F1005">
        <v>5650</v>
      </c>
      <c r="G1005" t="str">
        <f>VLOOKUP($C1005,'[1]LKUP PCNDES'!$F$2:$H$12,2,FALSE)</f>
        <v>Permanent care home residents aged 18 years or over with a preferred place of death recorded</v>
      </c>
      <c r="H1005" t="str">
        <f>VLOOKUP($C1005,'[1]LKUP PCNDES'!$F$2:$H$12,3,FALSE)</f>
        <v>PREF_DEATH</v>
      </c>
      <c r="I1005" t="str">
        <f>VLOOKUP($B1005,'[1]LKUP PCNDES'!$C$17:$H$60,4,FALSE)</f>
        <v>NHS North Central London ICB</v>
      </c>
      <c r="J1005" t="str">
        <f>VLOOKUP($B1005,'[1]LKUP PCNDES'!$C$17:$H$60,6,FALSE)</f>
        <v>NCL</v>
      </c>
    </row>
    <row r="1006" spans="1:10" x14ac:dyDescent="0.35">
      <c r="A1006" t="s">
        <v>648</v>
      </c>
      <c r="B1006" t="s">
        <v>652</v>
      </c>
      <c r="C1006" t="s">
        <v>1379</v>
      </c>
      <c r="D1006" t="s">
        <v>564</v>
      </c>
      <c r="E1006" s="2">
        <v>45169</v>
      </c>
      <c r="F1006">
        <v>4732</v>
      </c>
      <c r="G1006" t="str">
        <f>VLOOKUP($C1006,'[1]LKUP PCNDES'!$F$2:$H$12,2,FALSE)</f>
        <v>Permanent care home residents aged 18 years or over with a preferred place of death recorded</v>
      </c>
      <c r="H1006" t="str">
        <f>VLOOKUP($C1006,'[1]LKUP PCNDES'!$F$2:$H$12,3,FALSE)</f>
        <v>PREF_DEATH</v>
      </c>
      <c r="I1006" t="str">
        <f>VLOOKUP($B1006,'[1]LKUP PCNDES'!$C$17:$H$60,4,FALSE)</f>
        <v>NHS North Central London ICB</v>
      </c>
      <c r="J1006" t="str">
        <f>VLOOKUP($B1006,'[1]LKUP PCNDES'!$C$17:$H$60,6,FALSE)</f>
        <v>NCL</v>
      </c>
    </row>
    <row r="1007" spans="1:10" x14ac:dyDescent="0.35">
      <c r="A1007" t="s">
        <v>648</v>
      </c>
      <c r="B1007" t="s">
        <v>652</v>
      </c>
      <c r="C1007" t="s">
        <v>1379</v>
      </c>
      <c r="D1007" t="s">
        <v>564</v>
      </c>
      <c r="E1007" s="2">
        <v>45199</v>
      </c>
      <c r="F1007">
        <v>5750</v>
      </c>
      <c r="G1007" t="str">
        <f>VLOOKUP($C1007,'[1]LKUP PCNDES'!$F$2:$H$12,2,FALSE)</f>
        <v>Permanent care home residents aged 18 years or over with a preferred place of death recorded</v>
      </c>
      <c r="H1007" t="str">
        <f>VLOOKUP($C1007,'[1]LKUP PCNDES'!$F$2:$H$12,3,FALSE)</f>
        <v>PREF_DEATH</v>
      </c>
      <c r="I1007" t="str">
        <f>VLOOKUP($B1007,'[1]LKUP PCNDES'!$C$17:$H$60,4,FALSE)</f>
        <v>NHS North Central London ICB</v>
      </c>
      <c r="J1007" t="str">
        <f>VLOOKUP($B1007,'[1]LKUP PCNDES'!$C$17:$H$60,6,FALSE)</f>
        <v>NCL</v>
      </c>
    </row>
    <row r="1008" spans="1:10" x14ac:dyDescent="0.35">
      <c r="A1008" t="s">
        <v>648</v>
      </c>
      <c r="B1008" t="s">
        <v>652</v>
      </c>
      <c r="C1008" t="s">
        <v>1379</v>
      </c>
      <c r="D1008" t="s">
        <v>564</v>
      </c>
      <c r="E1008" s="2">
        <v>45230</v>
      </c>
      <c r="F1008">
        <v>5419</v>
      </c>
      <c r="G1008" t="str">
        <f>VLOOKUP($C1008,'[1]LKUP PCNDES'!$F$2:$H$12,2,FALSE)</f>
        <v>Permanent care home residents aged 18 years or over with a preferred place of death recorded</v>
      </c>
      <c r="H1008" t="str">
        <f>VLOOKUP($C1008,'[1]LKUP PCNDES'!$F$2:$H$12,3,FALSE)</f>
        <v>PREF_DEATH</v>
      </c>
      <c r="I1008" t="str">
        <f>VLOOKUP($B1008,'[1]LKUP PCNDES'!$C$17:$H$60,4,FALSE)</f>
        <v>NHS North Central London ICB</v>
      </c>
      <c r="J1008" t="str">
        <f>VLOOKUP($B1008,'[1]LKUP PCNDES'!$C$17:$H$60,6,FALSE)</f>
        <v>NCL</v>
      </c>
    </row>
    <row r="1009" spans="1:10" x14ac:dyDescent="0.35">
      <c r="A1009" t="s">
        <v>648</v>
      </c>
      <c r="B1009" t="s">
        <v>652</v>
      </c>
      <c r="C1009" t="s">
        <v>1379</v>
      </c>
      <c r="D1009" t="s">
        <v>564</v>
      </c>
      <c r="E1009" s="2">
        <v>45260</v>
      </c>
      <c r="F1009">
        <v>5399</v>
      </c>
      <c r="G1009" t="str">
        <f>VLOOKUP($C1009,'[1]LKUP PCNDES'!$F$2:$H$12,2,FALSE)</f>
        <v>Permanent care home residents aged 18 years or over with a preferred place of death recorded</v>
      </c>
      <c r="H1009" t="str">
        <f>VLOOKUP($C1009,'[1]LKUP PCNDES'!$F$2:$H$12,3,FALSE)</f>
        <v>PREF_DEATH</v>
      </c>
      <c r="I1009" t="str">
        <f>VLOOKUP($B1009,'[1]LKUP PCNDES'!$C$17:$H$60,4,FALSE)</f>
        <v>NHS North Central London ICB</v>
      </c>
      <c r="J1009" t="str">
        <f>VLOOKUP($B1009,'[1]LKUP PCNDES'!$C$17:$H$60,6,FALSE)</f>
        <v>NCL</v>
      </c>
    </row>
    <row r="1010" spans="1:10" x14ac:dyDescent="0.35">
      <c r="A1010" t="s">
        <v>648</v>
      </c>
      <c r="B1010" t="s">
        <v>652</v>
      </c>
      <c r="C1010" t="s">
        <v>1379</v>
      </c>
      <c r="D1010" t="s">
        <v>564</v>
      </c>
      <c r="E1010" s="2">
        <v>45291</v>
      </c>
      <c r="F1010">
        <v>5420</v>
      </c>
      <c r="G1010" t="str">
        <f>VLOOKUP($C1010,'[1]LKUP PCNDES'!$F$2:$H$12,2,FALSE)</f>
        <v>Permanent care home residents aged 18 years or over with a preferred place of death recorded</v>
      </c>
      <c r="H1010" t="str">
        <f>VLOOKUP($C1010,'[1]LKUP PCNDES'!$F$2:$H$12,3,FALSE)</f>
        <v>PREF_DEATH</v>
      </c>
      <c r="I1010" t="str">
        <f>VLOOKUP($B1010,'[1]LKUP PCNDES'!$C$17:$H$60,4,FALSE)</f>
        <v>NHS North Central London ICB</v>
      </c>
      <c r="J1010" t="str">
        <f>VLOOKUP($B1010,'[1]LKUP PCNDES'!$C$17:$H$60,6,FALSE)</f>
        <v>NCL</v>
      </c>
    </row>
    <row r="1011" spans="1:10" x14ac:dyDescent="0.35">
      <c r="A1011" t="s">
        <v>648</v>
      </c>
      <c r="B1011" t="s">
        <v>652</v>
      </c>
      <c r="C1011" t="s">
        <v>1379</v>
      </c>
      <c r="D1011" t="s">
        <v>564</v>
      </c>
      <c r="E1011" s="2">
        <v>45322</v>
      </c>
      <c r="F1011">
        <v>5430</v>
      </c>
      <c r="G1011" t="str">
        <f>VLOOKUP($C1011,'[1]LKUP PCNDES'!$F$2:$H$12,2,FALSE)</f>
        <v>Permanent care home residents aged 18 years or over with a preferred place of death recorded</v>
      </c>
      <c r="H1011" t="str">
        <f>VLOOKUP($C1011,'[1]LKUP PCNDES'!$F$2:$H$12,3,FALSE)</f>
        <v>PREF_DEATH</v>
      </c>
      <c r="I1011" t="str">
        <f>VLOOKUP($B1011,'[1]LKUP PCNDES'!$C$17:$H$60,4,FALSE)</f>
        <v>NHS North Central London ICB</v>
      </c>
      <c r="J1011" t="str">
        <f>VLOOKUP($B1011,'[1]LKUP PCNDES'!$C$17:$H$60,6,FALSE)</f>
        <v>NCL</v>
      </c>
    </row>
    <row r="1012" spans="1:10" x14ac:dyDescent="0.35">
      <c r="A1012" t="s">
        <v>648</v>
      </c>
      <c r="B1012" t="s">
        <v>652</v>
      </c>
      <c r="C1012" t="s">
        <v>1379</v>
      </c>
      <c r="D1012" t="s">
        <v>564</v>
      </c>
      <c r="E1012" s="2">
        <v>45351</v>
      </c>
      <c r="F1012">
        <v>5509</v>
      </c>
      <c r="G1012" t="str">
        <f>VLOOKUP($C1012,'[1]LKUP PCNDES'!$F$2:$H$12,2,FALSE)</f>
        <v>Permanent care home residents aged 18 years or over with a preferred place of death recorded</v>
      </c>
      <c r="H1012" t="str">
        <f>VLOOKUP($C1012,'[1]LKUP PCNDES'!$F$2:$H$12,3,FALSE)</f>
        <v>PREF_DEATH</v>
      </c>
      <c r="I1012" t="str">
        <f>VLOOKUP($B1012,'[1]LKUP PCNDES'!$C$17:$H$60,4,FALSE)</f>
        <v>NHS North Central London ICB</v>
      </c>
      <c r="J1012" t="str">
        <f>VLOOKUP($B1012,'[1]LKUP PCNDES'!$C$17:$H$60,6,FALSE)</f>
        <v>NCL</v>
      </c>
    </row>
    <row r="1013" spans="1:10" x14ac:dyDescent="0.35">
      <c r="A1013" t="s">
        <v>648</v>
      </c>
      <c r="B1013" t="s">
        <v>652</v>
      </c>
      <c r="C1013" t="s">
        <v>1379</v>
      </c>
      <c r="D1013" t="s">
        <v>564</v>
      </c>
      <c r="E1013" s="2">
        <v>45382</v>
      </c>
      <c r="F1013">
        <v>5517</v>
      </c>
      <c r="G1013" t="str">
        <f>VLOOKUP($C1013,'[1]LKUP PCNDES'!$F$2:$H$12,2,FALSE)</f>
        <v>Permanent care home residents aged 18 years or over with a preferred place of death recorded</v>
      </c>
      <c r="H1013" t="str">
        <f>VLOOKUP($C1013,'[1]LKUP PCNDES'!$F$2:$H$12,3,FALSE)</f>
        <v>PREF_DEATH</v>
      </c>
      <c r="I1013" t="str">
        <f>VLOOKUP($B1013,'[1]LKUP PCNDES'!$C$17:$H$60,4,FALSE)</f>
        <v>NHS North Central London ICB</v>
      </c>
      <c r="J1013" t="str">
        <f>VLOOKUP($B1013,'[1]LKUP PCNDES'!$C$17:$H$60,6,FALSE)</f>
        <v>NCL</v>
      </c>
    </row>
    <row r="1014" spans="1:10" x14ac:dyDescent="0.35">
      <c r="A1014" t="s">
        <v>648</v>
      </c>
      <c r="B1014" t="s">
        <v>652</v>
      </c>
      <c r="C1014" t="s">
        <v>1379</v>
      </c>
      <c r="D1014" t="s">
        <v>563</v>
      </c>
      <c r="E1014" s="2">
        <v>45046</v>
      </c>
      <c r="F1014">
        <v>987</v>
      </c>
      <c r="G1014" t="str">
        <f>VLOOKUP($C1014,'[1]LKUP PCNDES'!$F$2:$H$12,2,FALSE)</f>
        <v>Permanent care home residents aged 18 years or over with a preferred place of death recorded</v>
      </c>
      <c r="H1014" t="str">
        <f>VLOOKUP($C1014,'[1]LKUP PCNDES'!$F$2:$H$12,3,FALSE)</f>
        <v>PREF_DEATH</v>
      </c>
      <c r="I1014" t="str">
        <f>VLOOKUP($B1014,'[1]LKUP PCNDES'!$C$17:$H$60,4,FALSE)</f>
        <v>NHS North Central London ICB</v>
      </c>
      <c r="J1014" t="str">
        <f>VLOOKUP($B1014,'[1]LKUP PCNDES'!$C$17:$H$60,6,FALSE)</f>
        <v>NCL</v>
      </c>
    </row>
    <row r="1015" spans="1:10" x14ac:dyDescent="0.35">
      <c r="A1015" t="s">
        <v>648</v>
      </c>
      <c r="B1015" t="s">
        <v>652</v>
      </c>
      <c r="C1015" t="s">
        <v>1379</v>
      </c>
      <c r="D1015" t="s">
        <v>563</v>
      </c>
      <c r="E1015" s="2">
        <v>45077</v>
      </c>
      <c r="F1015">
        <v>1019</v>
      </c>
      <c r="G1015" t="str">
        <f>VLOOKUP($C1015,'[1]LKUP PCNDES'!$F$2:$H$12,2,FALSE)</f>
        <v>Permanent care home residents aged 18 years or over with a preferred place of death recorded</v>
      </c>
      <c r="H1015" t="str">
        <f>VLOOKUP($C1015,'[1]LKUP PCNDES'!$F$2:$H$12,3,FALSE)</f>
        <v>PREF_DEATH</v>
      </c>
      <c r="I1015" t="str">
        <f>VLOOKUP($B1015,'[1]LKUP PCNDES'!$C$17:$H$60,4,FALSE)</f>
        <v>NHS North Central London ICB</v>
      </c>
      <c r="J1015" t="str">
        <f>VLOOKUP($B1015,'[1]LKUP PCNDES'!$C$17:$H$60,6,FALSE)</f>
        <v>NCL</v>
      </c>
    </row>
    <row r="1016" spans="1:10" x14ac:dyDescent="0.35">
      <c r="A1016" t="s">
        <v>648</v>
      </c>
      <c r="B1016" t="s">
        <v>652</v>
      </c>
      <c r="C1016" t="s">
        <v>1379</v>
      </c>
      <c r="D1016" t="s">
        <v>563</v>
      </c>
      <c r="E1016" s="2">
        <v>45107</v>
      </c>
      <c r="F1016">
        <v>1042</v>
      </c>
      <c r="G1016" t="str">
        <f>VLOOKUP($C1016,'[1]LKUP PCNDES'!$F$2:$H$12,2,FALSE)</f>
        <v>Permanent care home residents aged 18 years or over with a preferred place of death recorded</v>
      </c>
      <c r="H1016" t="str">
        <f>VLOOKUP($C1016,'[1]LKUP PCNDES'!$F$2:$H$12,3,FALSE)</f>
        <v>PREF_DEATH</v>
      </c>
      <c r="I1016" t="str">
        <f>VLOOKUP($B1016,'[1]LKUP PCNDES'!$C$17:$H$60,4,FALSE)</f>
        <v>NHS North Central London ICB</v>
      </c>
      <c r="J1016" t="str">
        <f>VLOOKUP($B1016,'[1]LKUP PCNDES'!$C$17:$H$60,6,FALSE)</f>
        <v>NCL</v>
      </c>
    </row>
    <row r="1017" spans="1:10" x14ac:dyDescent="0.35">
      <c r="A1017" t="s">
        <v>648</v>
      </c>
      <c r="B1017" t="s">
        <v>652</v>
      </c>
      <c r="C1017" t="s">
        <v>1379</v>
      </c>
      <c r="D1017" t="s">
        <v>563</v>
      </c>
      <c r="E1017" s="2">
        <v>45138</v>
      </c>
      <c r="F1017">
        <v>1106</v>
      </c>
      <c r="G1017" t="str">
        <f>VLOOKUP($C1017,'[1]LKUP PCNDES'!$F$2:$H$12,2,FALSE)</f>
        <v>Permanent care home residents aged 18 years or over with a preferred place of death recorded</v>
      </c>
      <c r="H1017" t="str">
        <f>VLOOKUP($C1017,'[1]LKUP PCNDES'!$F$2:$H$12,3,FALSE)</f>
        <v>PREF_DEATH</v>
      </c>
      <c r="I1017" t="str">
        <f>VLOOKUP($B1017,'[1]LKUP PCNDES'!$C$17:$H$60,4,FALSE)</f>
        <v>NHS North Central London ICB</v>
      </c>
      <c r="J1017" t="str">
        <f>VLOOKUP($B1017,'[1]LKUP PCNDES'!$C$17:$H$60,6,FALSE)</f>
        <v>NCL</v>
      </c>
    </row>
    <row r="1018" spans="1:10" x14ac:dyDescent="0.35">
      <c r="A1018" t="s">
        <v>648</v>
      </c>
      <c r="B1018" t="s">
        <v>652</v>
      </c>
      <c r="C1018" t="s">
        <v>1379</v>
      </c>
      <c r="D1018" t="s">
        <v>563</v>
      </c>
      <c r="E1018" s="2">
        <v>45169</v>
      </c>
      <c r="F1018">
        <v>932</v>
      </c>
      <c r="G1018" t="str">
        <f>VLOOKUP($C1018,'[1]LKUP PCNDES'!$F$2:$H$12,2,FALSE)</f>
        <v>Permanent care home residents aged 18 years or over with a preferred place of death recorded</v>
      </c>
      <c r="H1018" t="str">
        <f>VLOOKUP($C1018,'[1]LKUP PCNDES'!$F$2:$H$12,3,FALSE)</f>
        <v>PREF_DEATH</v>
      </c>
      <c r="I1018" t="str">
        <f>VLOOKUP($B1018,'[1]LKUP PCNDES'!$C$17:$H$60,4,FALSE)</f>
        <v>NHS North Central London ICB</v>
      </c>
      <c r="J1018" t="str">
        <f>VLOOKUP($B1018,'[1]LKUP PCNDES'!$C$17:$H$60,6,FALSE)</f>
        <v>NCL</v>
      </c>
    </row>
    <row r="1019" spans="1:10" x14ac:dyDescent="0.35">
      <c r="A1019" t="s">
        <v>648</v>
      </c>
      <c r="B1019" t="s">
        <v>652</v>
      </c>
      <c r="C1019" t="s">
        <v>1379</v>
      </c>
      <c r="D1019" t="s">
        <v>563</v>
      </c>
      <c r="E1019" s="2">
        <v>45199</v>
      </c>
      <c r="F1019">
        <v>1115</v>
      </c>
      <c r="G1019" t="str">
        <f>VLOOKUP($C1019,'[1]LKUP PCNDES'!$F$2:$H$12,2,FALSE)</f>
        <v>Permanent care home residents aged 18 years or over with a preferred place of death recorded</v>
      </c>
      <c r="H1019" t="str">
        <f>VLOOKUP($C1019,'[1]LKUP PCNDES'!$F$2:$H$12,3,FALSE)</f>
        <v>PREF_DEATH</v>
      </c>
      <c r="I1019" t="str">
        <f>VLOOKUP($B1019,'[1]LKUP PCNDES'!$C$17:$H$60,4,FALSE)</f>
        <v>NHS North Central London ICB</v>
      </c>
      <c r="J1019" t="str">
        <f>VLOOKUP($B1019,'[1]LKUP PCNDES'!$C$17:$H$60,6,FALSE)</f>
        <v>NCL</v>
      </c>
    </row>
    <row r="1020" spans="1:10" x14ac:dyDescent="0.35">
      <c r="A1020" t="s">
        <v>648</v>
      </c>
      <c r="B1020" t="s">
        <v>652</v>
      </c>
      <c r="C1020" t="s">
        <v>1379</v>
      </c>
      <c r="D1020" t="s">
        <v>563</v>
      </c>
      <c r="E1020" s="2">
        <v>45230</v>
      </c>
      <c r="F1020">
        <v>1093</v>
      </c>
      <c r="G1020" t="str">
        <f>VLOOKUP($C1020,'[1]LKUP PCNDES'!$F$2:$H$12,2,FALSE)</f>
        <v>Permanent care home residents aged 18 years or over with a preferred place of death recorded</v>
      </c>
      <c r="H1020" t="str">
        <f>VLOOKUP($C1020,'[1]LKUP PCNDES'!$F$2:$H$12,3,FALSE)</f>
        <v>PREF_DEATH</v>
      </c>
      <c r="I1020" t="str">
        <f>VLOOKUP($B1020,'[1]LKUP PCNDES'!$C$17:$H$60,4,FALSE)</f>
        <v>NHS North Central London ICB</v>
      </c>
      <c r="J1020" t="str">
        <f>VLOOKUP($B1020,'[1]LKUP PCNDES'!$C$17:$H$60,6,FALSE)</f>
        <v>NCL</v>
      </c>
    </row>
    <row r="1021" spans="1:10" x14ac:dyDescent="0.35">
      <c r="A1021" t="s">
        <v>648</v>
      </c>
      <c r="B1021" t="s">
        <v>652</v>
      </c>
      <c r="C1021" t="s">
        <v>1379</v>
      </c>
      <c r="D1021" t="s">
        <v>563</v>
      </c>
      <c r="E1021" s="2">
        <v>45260</v>
      </c>
      <c r="F1021">
        <v>1113</v>
      </c>
      <c r="G1021" t="str">
        <f>VLOOKUP($C1021,'[1]LKUP PCNDES'!$F$2:$H$12,2,FALSE)</f>
        <v>Permanent care home residents aged 18 years or over with a preferred place of death recorded</v>
      </c>
      <c r="H1021" t="str">
        <f>VLOOKUP($C1021,'[1]LKUP PCNDES'!$F$2:$H$12,3,FALSE)</f>
        <v>PREF_DEATH</v>
      </c>
      <c r="I1021" t="str">
        <f>VLOOKUP($B1021,'[1]LKUP PCNDES'!$C$17:$H$60,4,FALSE)</f>
        <v>NHS North Central London ICB</v>
      </c>
      <c r="J1021" t="str">
        <f>VLOOKUP($B1021,'[1]LKUP PCNDES'!$C$17:$H$60,6,FALSE)</f>
        <v>NCL</v>
      </c>
    </row>
    <row r="1022" spans="1:10" x14ac:dyDescent="0.35">
      <c r="A1022" t="s">
        <v>648</v>
      </c>
      <c r="B1022" t="s">
        <v>652</v>
      </c>
      <c r="C1022" t="s">
        <v>1379</v>
      </c>
      <c r="D1022" t="s">
        <v>563</v>
      </c>
      <c r="E1022" s="2">
        <v>45291</v>
      </c>
      <c r="F1022">
        <v>1120</v>
      </c>
      <c r="G1022" t="str">
        <f>VLOOKUP($C1022,'[1]LKUP PCNDES'!$F$2:$H$12,2,FALSE)</f>
        <v>Permanent care home residents aged 18 years or over with a preferred place of death recorded</v>
      </c>
      <c r="H1022" t="str">
        <f>VLOOKUP($C1022,'[1]LKUP PCNDES'!$F$2:$H$12,3,FALSE)</f>
        <v>PREF_DEATH</v>
      </c>
      <c r="I1022" t="str">
        <f>VLOOKUP($B1022,'[1]LKUP PCNDES'!$C$17:$H$60,4,FALSE)</f>
        <v>NHS North Central London ICB</v>
      </c>
      <c r="J1022" t="str">
        <f>VLOOKUP($B1022,'[1]LKUP PCNDES'!$C$17:$H$60,6,FALSE)</f>
        <v>NCL</v>
      </c>
    </row>
    <row r="1023" spans="1:10" x14ac:dyDescent="0.35">
      <c r="A1023" t="s">
        <v>648</v>
      </c>
      <c r="B1023" t="s">
        <v>652</v>
      </c>
      <c r="C1023" t="s">
        <v>1379</v>
      </c>
      <c r="D1023" t="s">
        <v>563</v>
      </c>
      <c r="E1023" s="2">
        <v>45322</v>
      </c>
      <c r="F1023">
        <v>1139</v>
      </c>
      <c r="G1023" t="str">
        <f>VLOOKUP($C1023,'[1]LKUP PCNDES'!$F$2:$H$12,2,FALSE)</f>
        <v>Permanent care home residents aged 18 years or over with a preferred place of death recorded</v>
      </c>
      <c r="H1023" t="str">
        <f>VLOOKUP($C1023,'[1]LKUP PCNDES'!$F$2:$H$12,3,FALSE)</f>
        <v>PREF_DEATH</v>
      </c>
      <c r="I1023" t="str">
        <f>VLOOKUP($B1023,'[1]LKUP PCNDES'!$C$17:$H$60,4,FALSE)</f>
        <v>NHS North Central London ICB</v>
      </c>
      <c r="J1023" t="str">
        <f>VLOOKUP($B1023,'[1]LKUP PCNDES'!$C$17:$H$60,6,FALSE)</f>
        <v>NCL</v>
      </c>
    </row>
    <row r="1024" spans="1:10" x14ac:dyDescent="0.35">
      <c r="A1024" t="s">
        <v>648</v>
      </c>
      <c r="B1024" t="s">
        <v>652</v>
      </c>
      <c r="C1024" t="s">
        <v>1379</v>
      </c>
      <c r="D1024" t="s">
        <v>563</v>
      </c>
      <c r="E1024" s="2">
        <v>45351</v>
      </c>
      <c r="F1024">
        <v>1158</v>
      </c>
      <c r="G1024" t="str">
        <f>VLOOKUP($C1024,'[1]LKUP PCNDES'!$F$2:$H$12,2,FALSE)</f>
        <v>Permanent care home residents aged 18 years or over with a preferred place of death recorded</v>
      </c>
      <c r="H1024" t="str">
        <f>VLOOKUP($C1024,'[1]LKUP PCNDES'!$F$2:$H$12,3,FALSE)</f>
        <v>PREF_DEATH</v>
      </c>
      <c r="I1024" t="str">
        <f>VLOOKUP($B1024,'[1]LKUP PCNDES'!$C$17:$H$60,4,FALSE)</f>
        <v>NHS North Central London ICB</v>
      </c>
      <c r="J1024" t="str">
        <f>VLOOKUP($B1024,'[1]LKUP PCNDES'!$C$17:$H$60,6,FALSE)</f>
        <v>NCL</v>
      </c>
    </row>
    <row r="1025" spans="1:10" x14ac:dyDescent="0.35">
      <c r="A1025" t="s">
        <v>648</v>
      </c>
      <c r="B1025" t="s">
        <v>652</v>
      </c>
      <c r="C1025" t="s">
        <v>1379</v>
      </c>
      <c r="D1025" t="s">
        <v>563</v>
      </c>
      <c r="E1025" s="2">
        <v>45382</v>
      </c>
      <c r="F1025">
        <v>1240</v>
      </c>
      <c r="G1025" t="str">
        <f>VLOOKUP($C1025,'[1]LKUP PCNDES'!$F$2:$H$12,2,FALSE)</f>
        <v>Permanent care home residents aged 18 years or over with a preferred place of death recorded</v>
      </c>
      <c r="H1025" t="str">
        <f>VLOOKUP($C1025,'[1]LKUP PCNDES'!$F$2:$H$12,3,FALSE)</f>
        <v>PREF_DEATH</v>
      </c>
      <c r="I1025" t="str">
        <f>VLOOKUP($B1025,'[1]LKUP PCNDES'!$C$17:$H$60,4,FALSE)</f>
        <v>NHS North Central London ICB</v>
      </c>
      <c r="J1025" t="str">
        <f>VLOOKUP($B1025,'[1]LKUP PCNDES'!$C$17:$H$60,6,FALSE)</f>
        <v>NCL</v>
      </c>
    </row>
    <row r="1026" spans="1:10" x14ac:dyDescent="0.35">
      <c r="A1026" t="s">
        <v>648</v>
      </c>
      <c r="B1026" t="s">
        <v>652</v>
      </c>
      <c r="C1026" t="s">
        <v>1363</v>
      </c>
      <c r="D1026" t="s">
        <v>700</v>
      </c>
      <c r="E1026" s="2">
        <v>45046</v>
      </c>
      <c r="F1026">
        <v>3</v>
      </c>
      <c r="G1026" t="str">
        <f>VLOOKUP($C1026,'[1]LKUP PCNDES'!$F$2:$H$12,2,FALSE)</f>
        <v>Number of Multidisciplinary Team meetings</v>
      </c>
      <c r="H1026" t="str">
        <f>VLOOKUP($C1026,'[1]LKUP PCNDES'!$F$2:$H$12,3,FALSE)</f>
        <v>MDT</v>
      </c>
      <c r="I1026" t="str">
        <f>VLOOKUP($B1026,'[1]LKUP PCNDES'!$C$17:$H$60,4,FALSE)</f>
        <v>NHS North Central London ICB</v>
      </c>
      <c r="J1026" t="str">
        <f>VLOOKUP($B1026,'[1]LKUP PCNDES'!$C$17:$H$60,6,FALSE)</f>
        <v>NCL</v>
      </c>
    </row>
    <row r="1027" spans="1:10" x14ac:dyDescent="0.35">
      <c r="A1027" t="s">
        <v>648</v>
      </c>
      <c r="B1027" t="s">
        <v>652</v>
      </c>
      <c r="C1027" t="s">
        <v>1363</v>
      </c>
      <c r="D1027" t="s">
        <v>700</v>
      </c>
      <c r="E1027" s="2">
        <v>45077</v>
      </c>
      <c r="F1027">
        <v>3</v>
      </c>
      <c r="G1027" t="str">
        <f>VLOOKUP($C1027,'[1]LKUP PCNDES'!$F$2:$H$12,2,FALSE)</f>
        <v>Number of Multidisciplinary Team meetings</v>
      </c>
      <c r="H1027" t="str">
        <f>VLOOKUP($C1027,'[1]LKUP PCNDES'!$F$2:$H$12,3,FALSE)</f>
        <v>MDT</v>
      </c>
      <c r="I1027" t="str">
        <f>VLOOKUP($B1027,'[1]LKUP PCNDES'!$C$17:$H$60,4,FALSE)</f>
        <v>NHS North Central London ICB</v>
      </c>
      <c r="J1027" t="str">
        <f>VLOOKUP($B1027,'[1]LKUP PCNDES'!$C$17:$H$60,6,FALSE)</f>
        <v>NCL</v>
      </c>
    </row>
    <row r="1028" spans="1:10" x14ac:dyDescent="0.35">
      <c r="A1028" t="s">
        <v>648</v>
      </c>
      <c r="B1028" t="s">
        <v>652</v>
      </c>
      <c r="C1028" t="s">
        <v>1363</v>
      </c>
      <c r="D1028" t="s">
        <v>700</v>
      </c>
      <c r="E1028" s="2">
        <v>45107</v>
      </c>
      <c r="F1028">
        <v>3</v>
      </c>
      <c r="G1028" t="str">
        <f>VLOOKUP($C1028,'[1]LKUP PCNDES'!$F$2:$H$12,2,FALSE)</f>
        <v>Number of Multidisciplinary Team meetings</v>
      </c>
      <c r="H1028" t="str">
        <f>VLOOKUP($C1028,'[1]LKUP PCNDES'!$F$2:$H$12,3,FALSE)</f>
        <v>MDT</v>
      </c>
      <c r="I1028" t="str">
        <f>VLOOKUP($B1028,'[1]LKUP PCNDES'!$C$17:$H$60,4,FALSE)</f>
        <v>NHS North Central London ICB</v>
      </c>
      <c r="J1028" t="str">
        <f>VLOOKUP($B1028,'[1]LKUP PCNDES'!$C$17:$H$60,6,FALSE)</f>
        <v>NCL</v>
      </c>
    </row>
    <row r="1029" spans="1:10" x14ac:dyDescent="0.35">
      <c r="A1029" t="s">
        <v>648</v>
      </c>
      <c r="B1029" t="s">
        <v>652</v>
      </c>
      <c r="C1029" t="s">
        <v>1363</v>
      </c>
      <c r="D1029" t="s">
        <v>700</v>
      </c>
      <c r="E1029" s="2">
        <v>45138</v>
      </c>
      <c r="F1029">
        <v>3</v>
      </c>
      <c r="G1029" t="str">
        <f>VLOOKUP($C1029,'[1]LKUP PCNDES'!$F$2:$H$12,2,FALSE)</f>
        <v>Number of Multidisciplinary Team meetings</v>
      </c>
      <c r="H1029" t="str">
        <f>VLOOKUP($C1029,'[1]LKUP PCNDES'!$F$2:$H$12,3,FALSE)</f>
        <v>MDT</v>
      </c>
      <c r="I1029" t="str">
        <f>VLOOKUP($B1029,'[1]LKUP PCNDES'!$C$17:$H$60,4,FALSE)</f>
        <v>NHS North Central London ICB</v>
      </c>
      <c r="J1029" t="str">
        <f>VLOOKUP($B1029,'[1]LKUP PCNDES'!$C$17:$H$60,6,FALSE)</f>
        <v>NCL</v>
      </c>
    </row>
    <row r="1030" spans="1:10" x14ac:dyDescent="0.35">
      <c r="A1030" t="s">
        <v>648</v>
      </c>
      <c r="B1030" t="s">
        <v>652</v>
      </c>
      <c r="C1030" t="s">
        <v>1363</v>
      </c>
      <c r="D1030" t="s">
        <v>700</v>
      </c>
      <c r="E1030" s="2">
        <v>45169</v>
      </c>
      <c r="F1030">
        <v>3</v>
      </c>
      <c r="G1030" t="str">
        <f>VLOOKUP($C1030,'[1]LKUP PCNDES'!$F$2:$H$12,2,FALSE)</f>
        <v>Number of Multidisciplinary Team meetings</v>
      </c>
      <c r="H1030" t="str">
        <f>VLOOKUP($C1030,'[1]LKUP PCNDES'!$F$2:$H$12,3,FALSE)</f>
        <v>MDT</v>
      </c>
      <c r="I1030" t="str">
        <f>VLOOKUP($B1030,'[1]LKUP PCNDES'!$C$17:$H$60,4,FALSE)</f>
        <v>NHS North Central London ICB</v>
      </c>
      <c r="J1030" t="str">
        <f>VLOOKUP($B1030,'[1]LKUP PCNDES'!$C$17:$H$60,6,FALSE)</f>
        <v>NCL</v>
      </c>
    </row>
    <row r="1031" spans="1:10" x14ac:dyDescent="0.35">
      <c r="A1031" t="s">
        <v>648</v>
      </c>
      <c r="B1031" t="s">
        <v>652</v>
      </c>
      <c r="C1031" t="s">
        <v>1363</v>
      </c>
      <c r="D1031" t="s">
        <v>700</v>
      </c>
      <c r="E1031" s="2">
        <v>45199</v>
      </c>
      <c r="F1031">
        <v>3</v>
      </c>
      <c r="G1031" t="str">
        <f>VLOOKUP($C1031,'[1]LKUP PCNDES'!$F$2:$H$12,2,FALSE)</f>
        <v>Number of Multidisciplinary Team meetings</v>
      </c>
      <c r="H1031" t="str">
        <f>VLOOKUP($C1031,'[1]LKUP PCNDES'!$F$2:$H$12,3,FALSE)</f>
        <v>MDT</v>
      </c>
      <c r="I1031" t="str">
        <f>VLOOKUP($B1031,'[1]LKUP PCNDES'!$C$17:$H$60,4,FALSE)</f>
        <v>NHS North Central London ICB</v>
      </c>
      <c r="J1031" t="str">
        <f>VLOOKUP($B1031,'[1]LKUP PCNDES'!$C$17:$H$60,6,FALSE)</f>
        <v>NCL</v>
      </c>
    </row>
    <row r="1032" spans="1:10" x14ac:dyDescent="0.35">
      <c r="A1032" t="s">
        <v>648</v>
      </c>
      <c r="B1032" t="s">
        <v>652</v>
      </c>
      <c r="C1032" t="s">
        <v>1363</v>
      </c>
      <c r="D1032" t="s">
        <v>700</v>
      </c>
      <c r="E1032" s="2">
        <v>45230</v>
      </c>
      <c r="F1032">
        <v>3</v>
      </c>
      <c r="G1032" t="str">
        <f>VLOOKUP($C1032,'[1]LKUP PCNDES'!$F$2:$H$12,2,FALSE)</f>
        <v>Number of Multidisciplinary Team meetings</v>
      </c>
      <c r="H1032" t="str">
        <f>VLOOKUP($C1032,'[1]LKUP PCNDES'!$F$2:$H$12,3,FALSE)</f>
        <v>MDT</v>
      </c>
      <c r="I1032" t="str">
        <f>VLOOKUP($B1032,'[1]LKUP PCNDES'!$C$17:$H$60,4,FALSE)</f>
        <v>NHS North Central London ICB</v>
      </c>
      <c r="J1032" t="str">
        <f>VLOOKUP($B1032,'[1]LKUP PCNDES'!$C$17:$H$60,6,FALSE)</f>
        <v>NCL</v>
      </c>
    </row>
    <row r="1033" spans="1:10" x14ac:dyDescent="0.35">
      <c r="A1033" t="s">
        <v>648</v>
      </c>
      <c r="B1033" t="s">
        <v>652</v>
      </c>
      <c r="C1033" t="s">
        <v>1363</v>
      </c>
      <c r="D1033" t="s">
        <v>700</v>
      </c>
      <c r="E1033" s="2">
        <v>45260</v>
      </c>
      <c r="F1033">
        <v>3</v>
      </c>
      <c r="G1033" t="str">
        <f>VLOOKUP($C1033,'[1]LKUP PCNDES'!$F$2:$H$12,2,FALSE)</f>
        <v>Number of Multidisciplinary Team meetings</v>
      </c>
      <c r="H1033" t="str">
        <f>VLOOKUP($C1033,'[1]LKUP PCNDES'!$F$2:$H$12,3,FALSE)</f>
        <v>MDT</v>
      </c>
      <c r="I1033" t="str">
        <f>VLOOKUP($B1033,'[1]LKUP PCNDES'!$C$17:$H$60,4,FALSE)</f>
        <v>NHS North Central London ICB</v>
      </c>
      <c r="J1033" t="str">
        <f>VLOOKUP($B1033,'[1]LKUP PCNDES'!$C$17:$H$60,6,FALSE)</f>
        <v>NCL</v>
      </c>
    </row>
    <row r="1034" spans="1:10" x14ac:dyDescent="0.35">
      <c r="A1034" t="s">
        <v>648</v>
      </c>
      <c r="B1034" t="s">
        <v>652</v>
      </c>
      <c r="C1034" t="s">
        <v>1363</v>
      </c>
      <c r="D1034" t="s">
        <v>700</v>
      </c>
      <c r="E1034" s="2">
        <v>45291</v>
      </c>
      <c r="F1034">
        <v>3</v>
      </c>
      <c r="G1034" t="str">
        <f>VLOOKUP($C1034,'[1]LKUP PCNDES'!$F$2:$H$12,2,FALSE)</f>
        <v>Number of Multidisciplinary Team meetings</v>
      </c>
      <c r="H1034" t="str">
        <f>VLOOKUP($C1034,'[1]LKUP PCNDES'!$F$2:$H$12,3,FALSE)</f>
        <v>MDT</v>
      </c>
      <c r="I1034" t="str">
        <f>VLOOKUP($B1034,'[1]LKUP PCNDES'!$C$17:$H$60,4,FALSE)</f>
        <v>NHS North Central London ICB</v>
      </c>
      <c r="J1034" t="str">
        <f>VLOOKUP($B1034,'[1]LKUP PCNDES'!$C$17:$H$60,6,FALSE)</f>
        <v>NCL</v>
      </c>
    </row>
    <row r="1035" spans="1:10" x14ac:dyDescent="0.35">
      <c r="A1035" t="s">
        <v>648</v>
      </c>
      <c r="B1035" t="s">
        <v>652</v>
      </c>
      <c r="C1035" t="s">
        <v>1363</v>
      </c>
      <c r="D1035" t="s">
        <v>700</v>
      </c>
      <c r="E1035" s="2">
        <v>45322</v>
      </c>
      <c r="F1035">
        <v>3</v>
      </c>
      <c r="G1035" t="str">
        <f>VLOOKUP($C1035,'[1]LKUP PCNDES'!$F$2:$H$12,2,FALSE)</f>
        <v>Number of Multidisciplinary Team meetings</v>
      </c>
      <c r="H1035" t="str">
        <f>VLOOKUP($C1035,'[1]LKUP PCNDES'!$F$2:$H$12,3,FALSE)</f>
        <v>MDT</v>
      </c>
      <c r="I1035" t="str">
        <f>VLOOKUP($B1035,'[1]LKUP PCNDES'!$C$17:$H$60,4,FALSE)</f>
        <v>NHS North Central London ICB</v>
      </c>
      <c r="J1035" t="str">
        <f>VLOOKUP($B1035,'[1]LKUP PCNDES'!$C$17:$H$60,6,FALSE)</f>
        <v>NCL</v>
      </c>
    </row>
    <row r="1036" spans="1:10" x14ac:dyDescent="0.35">
      <c r="A1036" t="s">
        <v>648</v>
      </c>
      <c r="B1036" t="s">
        <v>652</v>
      </c>
      <c r="C1036" t="s">
        <v>1363</v>
      </c>
      <c r="D1036" t="s">
        <v>700</v>
      </c>
      <c r="E1036" s="2">
        <v>45351</v>
      </c>
      <c r="F1036">
        <v>3</v>
      </c>
      <c r="G1036" t="str">
        <f>VLOOKUP($C1036,'[1]LKUP PCNDES'!$F$2:$H$12,2,FALSE)</f>
        <v>Number of Multidisciplinary Team meetings</v>
      </c>
      <c r="H1036" t="str">
        <f>VLOOKUP($C1036,'[1]LKUP PCNDES'!$F$2:$H$12,3,FALSE)</f>
        <v>MDT</v>
      </c>
      <c r="I1036" t="str">
        <f>VLOOKUP($B1036,'[1]LKUP PCNDES'!$C$17:$H$60,4,FALSE)</f>
        <v>NHS North Central London ICB</v>
      </c>
      <c r="J1036" t="str">
        <f>VLOOKUP($B1036,'[1]LKUP PCNDES'!$C$17:$H$60,6,FALSE)</f>
        <v>NCL</v>
      </c>
    </row>
    <row r="1037" spans="1:10" x14ac:dyDescent="0.35">
      <c r="A1037" t="s">
        <v>648</v>
      </c>
      <c r="B1037" t="s">
        <v>652</v>
      </c>
      <c r="C1037" t="s">
        <v>1363</v>
      </c>
      <c r="D1037" t="s">
        <v>700</v>
      </c>
      <c r="E1037" s="2">
        <v>45382</v>
      </c>
      <c r="F1037">
        <v>3</v>
      </c>
      <c r="G1037" t="str">
        <f>VLOOKUP($C1037,'[1]LKUP PCNDES'!$F$2:$H$12,2,FALSE)</f>
        <v>Number of Multidisciplinary Team meetings</v>
      </c>
      <c r="H1037" t="str">
        <f>VLOOKUP($C1037,'[1]LKUP PCNDES'!$F$2:$H$12,3,FALSE)</f>
        <v>MDT</v>
      </c>
      <c r="I1037" t="str">
        <f>VLOOKUP($B1037,'[1]LKUP PCNDES'!$C$17:$H$60,4,FALSE)</f>
        <v>NHS North Central London ICB</v>
      </c>
      <c r="J1037" t="str">
        <f>VLOOKUP($B1037,'[1]LKUP PCNDES'!$C$17:$H$60,6,FALSE)</f>
        <v>NCL</v>
      </c>
    </row>
    <row r="1038" spans="1:10" x14ac:dyDescent="0.35">
      <c r="A1038" t="s">
        <v>648</v>
      </c>
      <c r="B1038" t="s">
        <v>652</v>
      </c>
      <c r="C1038" t="s">
        <v>1363</v>
      </c>
      <c r="D1038" t="s">
        <v>564</v>
      </c>
      <c r="E1038" s="2">
        <v>45046</v>
      </c>
      <c r="F1038">
        <v>5450</v>
      </c>
      <c r="G1038" t="str">
        <f>VLOOKUP($C1038,'[1]LKUP PCNDES'!$F$2:$H$12,2,FALSE)</f>
        <v>Number of Multidisciplinary Team meetings</v>
      </c>
      <c r="H1038" t="str">
        <f>VLOOKUP($C1038,'[1]LKUP PCNDES'!$F$2:$H$12,3,FALSE)</f>
        <v>MDT</v>
      </c>
      <c r="I1038" t="str">
        <f>VLOOKUP($B1038,'[1]LKUP PCNDES'!$C$17:$H$60,4,FALSE)</f>
        <v>NHS North Central London ICB</v>
      </c>
      <c r="J1038" t="str">
        <f>VLOOKUP($B1038,'[1]LKUP PCNDES'!$C$17:$H$60,6,FALSE)</f>
        <v>NCL</v>
      </c>
    </row>
    <row r="1039" spans="1:10" x14ac:dyDescent="0.35">
      <c r="A1039" t="s">
        <v>648</v>
      </c>
      <c r="B1039" t="s">
        <v>652</v>
      </c>
      <c r="C1039" t="s">
        <v>1363</v>
      </c>
      <c r="D1039" t="s">
        <v>564</v>
      </c>
      <c r="E1039" s="2">
        <v>45077</v>
      </c>
      <c r="F1039">
        <v>5583</v>
      </c>
      <c r="G1039" t="str">
        <f>VLOOKUP($C1039,'[1]LKUP PCNDES'!$F$2:$H$12,2,FALSE)</f>
        <v>Number of Multidisciplinary Team meetings</v>
      </c>
      <c r="H1039" t="str">
        <f>VLOOKUP($C1039,'[1]LKUP PCNDES'!$F$2:$H$12,3,FALSE)</f>
        <v>MDT</v>
      </c>
      <c r="I1039" t="str">
        <f>VLOOKUP($B1039,'[1]LKUP PCNDES'!$C$17:$H$60,4,FALSE)</f>
        <v>NHS North Central London ICB</v>
      </c>
      <c r="J1039" t="str">
        <f>VLOOKUP($B1039,'[1]LKUP PCNDES'!$C$17:$H$60,6,FALSE)</f>
        <v>NCL</v>
      </c>
    </row>
    <row r="1040" spans="1:10" x14ac:dyDescent="0.35">
      <c r="A1040" t="s">
        <v>648</v>
      </c>
      <c r="B1040" t="s">
        <v>652</v>
      </c>
      <c r="C1040" t="s">
        <v>1363</v>
      </c>
      <c r="D1040" t="s">
        <v>564</v>
      </c>
      <c r="E1040" s="2">
        <v>45107</v>
      </c>
      <c r="F1040">
        <v>5629</v>
      </c>
      <c r="G1040" t="str">
        <f>VLOOKUP($C1040,'[1]LKUP PCNDES'!$F$2:$H$12,2,FALSE)</f>
        <v>Number of Multidisciplinary Team meetings</v>
      </c>
      <c r="H1040" t="str">
        <f>VLOOKUP($C1040,'[1]LKUP PCNDES'!$F$2:$H$12,3,FALSE)</f>
        <v>MDT</v>
      </c>
      <c r="I1040" t="str">
        <f>VLOOKUP($B1040,'[1]LKUP PCNDES'!$C$17:$H$60,4,FALSE)</f>
        <v>NHS North Central London ICB</v>
      </c>
      <c r="J1040" t="str">
        <f>VLOOKUP($B1040,'[1]LKUP PCNDES'!$C$17:$H$60,6,FALSE)</f>
        <v>NCL</v>
      </c>
    </row>
    <row r="1041" spans="1:10" x14ac:dyDescent="0.35">
      <c r="A1041" t="s">
        <v>648</v>
      </c>
      <c r="B1041" t="s">
        <v>652</v>
      </c>
      <c r="C1041" t="s">
        <v>1363</v>
      </c>
      <c r="D1041" t="s">
        <v>564</v>
      </c>
      <c r="E1041" s="2">
        <v>45138</v>
      </c>
      <c r="F1041">
        <v>5651</v>
      </c>
      <c r="G1041" t="str">
        <f>VLOOKUP($C1041,'[1]LKUP PCNDES'!$F$2:$H$12,2,FALSE)</f>
        <v>Number of Multidisciplinary Team meetings</v>
      </c>
      <c r="H1041" t="str">
        <f>VLOOKUP($C1041,'[1]LKUP PCNDES'!$F$2:$H$12,3,FALSE)</f>
        <v>MDT</v>
      </c>
      <c r="I1041" t="str">
        <f>VLOOKUP($B1041,'[1]LKUP PCNDES'!$C$17:$H$60,4,FALSE)</f>
        <v>NHS North Central London ICB</v>
      </c>
      <c r="J1041" t="str">
        <f>VLOOKUP($B1041,'[1]LKUP PCNDES'!$C$17:$H$60,6,FALSE)</f>
        <v>NCL</v>
      </c>
    </row>
    <row r="1042" spans="1:10" x14ac:dyDescent="0.35">
      <c r="A1042" t="s">
        <v>648</v>
      </c>
      <c r="B1042" t="s">
        <v>652</v>
      </c>
      <c r="C1042" t="s">
        <v>1363</v>
      </c>
      <c r="D1042" t="s">
        <v>564</v>
      </c>
      <c r="E1042" s="2">
        <v>45169</v>
      </c>
      <c r="F1042">
        <v>4734</v>
      </c>
      <c r="G1042" t="str">
        <f>VLOOKUP($C1042,'[1]LKUP PCNDES'!$F$2:$H$12,2,FALSE)</f>
        <v>Number of Multidisciplinary Team meetings</v>
      </c>
      <c r="H1042" t="str">
        <f>VLOOKUP($C1042,'[1]LKUP PCNDES'!$F$2:$H$12,3,FALSE)</f>
        <v>MDT</v>
      </c>
      <c r="I1042" t="str">
        <f>VLOOKUP($B1042,'[1]LKUP PCNDES'!$C$17:$H$60,4,FALSE)</f>
        <v>NHS North Central London ICB</v>
      </c>
      <c r="J1042" t="str">
        <f>VLOOKUP($B1042,'[1]LKUP PCNDES'!$C$17:$H$60,6,FALSE)</f>
        <v>NCL</v>
      </c>
    </row>
    <row r="1043" spans="1:10" x14ac:dyDescent="0.35">
      <c r="A1043" t="s">
        <v>648</v>
      </c>
      <c r="B1043" t="s">
        <v>652</v>
      </c>
      <c r="C1043" t="s">
        <v>1363</v>
      </c>
      <c r="D1043" t="s">
        <v>564</v>
      </c>
      <c r="E1043" s="2">
        <v>45199</v>
      </c>
      <c r="F1043">
        <v>5756</v>
      </c>
      <c r="G1043" t="str">
        <f>VLOOKUP($C1043,'[1]LKUP PCNDES'!$F$2:$H$12,2,FALSE)</f>
        <v>Number of Multidisciplinary Team meetings</v>
      </c>
      <c r="H1043" t="str">
        <f>VLOOKUP($C1043,'[1]LKUP PCNDES'!$F$2:$H$12,3,FALSE)</f>
        <v>MDT</v>
      </c>
      <c r="I1043" t="str">
        <f>VLOOKUP($B1043,'[1]LKUP PCNDES'!$C$17:$H$60,4,FALSE)</f>
        <v>NHS North Central London ICB</v>
      </c>
      <c r="J1043" t="str">
        <f>VLOOKUP($B1043,'[1]LKUP PCNDES'!$C$17:$H$60,6,FALSE)</f>
        <v>NCL</v>
      </c>
    </row>
    <row r="1044" spans="1:10" x14ac:dyDescent="0.35">
      <c r="A1044" t="s">
        <v>648</v>
      </c>
      <c r="B1044" t="s">
        <v>652</v>
      </c>
      <c r="C1044" t="s">
        <v>1363</v>
      </c>
      <c r="D1044" t="s">
        <v>564</v>
      </c>
      <c r="E1044" s="2">
        <v>45230</v>
      </c>
      <c r="F1044">
        <v>5428</v>
      </c>
      <c r="G1044" t="str">
        <f>VLOOKUP($C1044,'[1]LKUP PCNDES'!$F$2:$H$12,2,FALSE)</f>
        <v>Number of Multidisciplinary Team meetings</v>
      </c>
      <c r="H1044" t="str">
        <f>VLOOKUP($C1044,'[1]LKUP PCNDES'!$F$2:$H$12,3,FALSE)</f>
        <v>MDT</v>
      </c>
      <c r="I1044" t="str">
        <f>VLOOKUP($B1044,'[1]LKUP PCNDES'!$C$17:$H$60,4,FALSE)</f>
        <v>NHS North Central London ICB</v>
      </c>
      <c r="J1044" t="str">
        <f>VLOOKUP($B1044,'[1]LKUP PCNDES'!$C$17:$H$60,6,FALSE)</f>
        <v>NCL</v>
      </c>
    </row>
    <row r="1045" spans="1:10" x14ac:dyDescent="0.35">
      <c r="A1045" t="s">
        <v>648</v>
      </c>
      <c r="B1045" t="s">
        <v>652</v>
      </c>
      <c r="C1045" t="s">
        <v>1363</v>
      </c>
      <c r="D1045" t="s">
        <v>564</v>
      </c>
      <c r="E1045" s="2">
        <v>45260</v>
      </c>
      <c r="F1045">
        <v>5408</v>
      </c>
      <c r="G1045" t="str">
        <f>VLOOKUP($C1045,'[1]LKUP PCNDES'!$F$2:$H$12,2,FALSE)</f>
        <v>Number of Multidisciplinary Team meetings</v>
      </c>
      <c r="H1045" t="str">
        <f>VLOOKUP($C1045,'[1]LKUP PCNDES'!$F$2:$H$12,3,FALSE)</f>
        <v>MDT</v>
      </c>
      <c r="I1045" t="str">
        <f>VLOOKUP($B1045,'[1]LKUP PCNDES'!$C$17:$H$60,4,FALSE)</f>
        <v>NHS North Central London ICB</v>
      </c>
      <c r="J1045" t="str">
        <f>VLOOKUP($B1045,'[1]LKUP PCNDES'!$C$17:$H$60,6,FALSE)</f>
        <v>NCL</v>
      </c>
    </row>
    <row r="1046" spans="1:10" x14ac:dyDescent="0.35">
      <c r="A1046" t="s">
        <v>648</v>
      </c>
      <c r="B1046" t="s">
        <v>652</v>
      </c>
      <c r="C1046" t="s">
        <v>1363</v>
      </c>
      <c r="D1046" t="s">
        <v>564</v>
      </c>
      <c r="E1046" s="2">
        <v>45291</v>
      </c>
      <c r="F1046">
        <v>5430</v>
      </c>
      <c r="G1046" t="str">
        <f>VLOOKUP($C1046,'[1]LKUP PCNDES'!$F$2:$H$12,2,FALSE)</f>
        <v>Number of Multidisciplinary Team meetings</v>
      </c>
      <c r="H1046" t="str">
        <f>VLOOKUP($C1046,'[1]LKUP PCNDES'!$F$2:$H$12,3,FALSE)</f>
        <v>MDT</v>
      </c>
      <c r="I1046" t="str">
        <f>VLOOKUP($B1046,'[1]LKUP PCNDES'!$C$17:$H$60,4,FALSE)</f>
        <v>NHS North Central London ICB</v>
      </c>
      <c r="J1046" t="str">
        <f>VLOOKUP($B1046,'[1]LKUP PCNDES'!$C$17:$H$60,6,FALSE)</f>
        <v>NCL</v>
      </c>
    </row>
    <row r="1047" spans="1:10" x14ac:dyDescent="0.35">
      <c r="A1047" t="s">
        <v>648</v>
      </c>
      <c r="B1047" t="s">
        <v>652</v>
      </c>
      <c r="C1047" t="s">
        <v>1363</v>
      </c>
      <c r="D1047" t="s">
        <v>564</v>
      </c>
      <c r="E1047" s="2">
        <v>45322</v>
      </c>
      <c r="F1047">
        <v>5440</v>
      </c>
      <c r="G1047" t="str">
        <f>VLOOKUP($C1047,'[1]LKUP PCNDES'!$F$2:$H$12,2,FALSE)</f>
        <v>Number of Multidisciplinary Team meetings</v>
      </c>
      <c r="H1047" t="str">
        <f>VLOOKUP($C1047,'[1]LKUP PCNDES'!$F$2:$H$12,3,FALSE)</f>
        <v>MDT</v>
      </c>
      <c r="I1047" t="str">
        <f>VLOOKUP($B1047,'[1]LKUP PCNDES'!$C$17:$H$60,4,FALSE)</f>
        <v>NHS North Central London ICB</v>
      </c>
      <c r="J1047" t="str">
        <f>VLOOKUP($B1047,'[1]LKUP PCNDES'!$C$17:$H$60,6,FALSE)</f>
        <v>NCL</v>
      </c>
    </row>
    <row r="1048" spans="1:10" x14ac:dyDescent="0.35">
      <c r="A1048" t="s">
        <v>648</v>
      </c>
      <c r="B1048" t="s">
        <v>652</v>
      </c>
      <c r="C1048" t="s">
        <v>1363</v>
      </c>
      <c r="D1048" t="s">
        <v>564</v>
      </c>
      <c r="E1048" s="2">
        <v>45351</v>
      </c>
      <c r="F1048">
        <v>5522</v>
      </c>
      <c r="G1048" t="str">
        <f>VLOOKUP($C1048,'[1]LKUP PCNDES'!$F$2:$H$12,2,FALSE)</f>
        <v>Number of Multidisciplinary Team meetings</v>
      </c>
      <c r="H1048" t="str">
        <f>VLOOKUP($C1048,'[1]LKUP PCNDES'!$F$2:$H$12,3,FALSE)</f>
        <v>MDT</v>
      </c>
      <c r="I1048" t="str">
        <f>VLOOKUP($B1048,'[1]LKUP PCNDES'!$C$17:$H$60,4,FALSE)</f>
        <v>NHS North Central London ICB</v>
      </c>
      <c r="J1048" t="str">
        <f>VLOOKUP($B1048,'[1]LKUP PCNDES'!$C$17:$H$60,6,FALSE)</f>
        <v>NCL</v>
      </c>
    </row>
    <row r="1049" spans="1:10" x14ac:dyDescent="0.35">
      <c r="A1049" t="s">
        <v>648</v>
      </c>
      <c r="B1049" t="s">
        <v>652</v>
      </c>
      <c r="C1049" t="s">
        <v>1363</v>
      </c>
      <c r="D1049" t="s">
        <v>564</v>
      </c>
      <c r="E1049" s="2">
        <v>45382</v>
      </c>
      <c r="F1049">
        <v>5533</v>
      </c>
      <c r="G1049" t="str">
        <f>VLOOKUP($C1049,'[1]LKUP PCNDES'!$F$2:$H$12,2,FALSE)</f>
        <v>Number of Multidisciplinary Team meetings</v>
      </c>
      <c r="H1049" t="str">
        <f>VLOOKUP($C1049,'[1]LKUP PCNDES'!$F$2:$H$12,3,FALSE)</f>
        <v>MDT</v>
      </c>
      <c r="I1049" t="str">
        <f>VLOOKUP($B1049,'[1]LKUP PCNDES'!$C$17:$H$60,4,FALSE)</f>
        <v>NHS North Central London ICB</v>
      </c>
      <c r="J1049" t="str">
        <f>VLOOKUP($B1049,'[1]LKUP PCNDES'!$C$17:$H$60,6,FALSE)</f>
        <v>NCL</v>
      </c>
    </row>
    <row r="1050" spans="1:10" x14ac:dyDescent="0.35">
      <c r="A1050" t="s">
        <v>648</v>
      </c>
      <c r="B1050" t="s">
        <v>652</v>
      </c>
      <c r="C1050" t="s">
        <v>1363</v>
      </c>
      <c r="D1050" t="s">
        <v>563</v>
      </c>
      <c r="E1050" s="2">
        <v>45046</v>
      </c>
      <c r="F1050">
        <v>161</v>
      </c>
      <c r="G1050" t="str">
        <f>VLOOKUP($C1050,'[1]LKUP PCNDES'!$F$2:$H$12,2,FALSE)</f>
        <v>Number of Multidisciplinary Team meetings</v>
      </c>
      <c r="H1050" t="str">
        <f>VLOOKUP($C1050,'[1]LKUP PCNDES'!$F$2:$H$12,3,FALSE)</f>
        <v>MDT</v>
      </c>
      <c r="I1050" t="str">
        <f>VLOOKUP($B1050,'[1]LKUP PCNDES'!$C$17:$H$60,4,FALSE)</f>
        <v>NHS North Central London ICB</v>
      </c>
      <c r="J1050" t="str">
        <f>VLOOKUP($B1050,'[1]LKUP PCNDES'!$C$17:$H$60,6,FALSE)</f>
        <v>NCL</v>
      </c>
    </row>
    <row r="1051" spans="1:10" x14ac:dyDescent="0.35">
      <c r="A1051" t="s">
        <v>648</v>
      </c>
      <c r="B1051" t="s">
        <v>652</v>
      </c>
      <c r="C1051" t="s">
        <v>1363</v>
      </c>
      <c r="D1051" t="s">
        <v>563</v>
      </c>
      <c r="E1051" s="2">
        <v>45077</v>
      </c>
      <c r="F1051">
        <v>405</v>
      </c>
      <c r="G1051" t="str">
        <f>VLOOKUP($C1051,'[1]LKUP PCNDES'!$F$2:$H$12,2,FALSE)</f>
        <v>Number of Multidisciplinary Team meetings</v>
      </c>
      <c r="H1051" t="str">
        <f>VLOOKUP($C1051,'[1]LKUP PCNDES'!$F$2:$H$12,3,FALSE)</f>
        <v>MDT</v>
      </c>
      <c r="I1051" t="str">
        <f>VLOOKUP($B1051,'[1]LKUP PCNDES'!$C$17:$H$60,4,FALSE)</f>
        <v>NHS North Central London ICB</v>
      </c>
      <c r="J1051" t="str">
        <f>VLOOKUP($B1051,'[1]LKUP PCNDES'!$C$17:$H$60,6,FALSE)</f>
        <v>NCL</v>
      </c>
    </row>
    <row r="1052" spans="1:10" x14ac:dyDescent="0.35">
      <c r="A1052" t="s">
        <v>648</v>
      </c>
      <c r="B1052" t="s">
        <v>652</v>
      </c>
      <c r="C1052" t="s">
        <v>1363</v>
      </c>
      <c r="D1052" t="s">
        <v>563</v>
      </c>
      <c r="E1052" s="2">
        <v>45107</v>
      </c>
      <c r="F1052">
        <v>562</v>
      </c>
      <c r="G1052" t="str">
        <f>VLOOKUP($C1052,'[1]LKUP PCNDES'!$F$2:$H$12,2,FALSE)</f>
        <v>Number of Multidisciplinary Team meetings</v>
      </c>
      <c r="H1052" t="str">
        <f>VLOOKUP($C1052,'[1]LKUP PCNDES'!$F$2:$H$12,3,FALSE)</f>
        <v>MDT</v>
      </c>
      <c r="I1052" t="str">
        <f>VLOOKUP($B1052,'[1]LKUP PCNDES'!$C$17:$H$60,4,FALSE)</f>
        <v>NHS North Central London ICB</v>
      </c>
      <c r="J1052" t="str">
        <f>VLOOKUP($B1052,'[1]LKUP PCNDES'!$C$17:$H$60,6,FALSE)</f>
        <v>NCL</v>
      </c>
    </row>
    <row r="1053" spans="1:10" x14ac:dyDescent="0.35">
      <c r="A1053" t="s">
        <v>648</v>
      </c>
      <c r="B1053" t="s">
        <v>652</v>
      </c>
      <c r="C1053" t="s">
        <v>1363</v>
      </c>
      <c r="D1053" t="s">
        <v>563</v>
      </c>
      <c r="E1053" s="2">
        <v>45138</v>
      </c>
      <c r="F1053">
        <v>803</v>
      </c>
      <c r="G1053" t="str">
        <f>VLOOKUP($C1053,'[1]LKUP PCNDES'!$F$2:$H$12,2,FALSE)</f>
        <v>Number of Multidisciplinary Team meetings</v>
      </c>
      <c r="H1053" t="str">
        <f>VLOOKUP($C1053,'[1]LKUP PCNDES'!$F$2:$H$12,3,FALSE)</f>
        <v>MDT</v>
      </c>
      <c r="I1053" t="str">
        <f>VLOOKUP($B1053,'[1]LKUP PCNDES'!$C$17:$H$60,4,FALSE)</f>
        <v>NHS North Central London ICB</v>
      </c>
      <c r="J1053" t="str">
        <f>VLOOKUP($B1053,'[1]LKUP PCNDES'!$C$17:$H$60,6,FALSE)</f>
        <v>NCL</v>
      </c>
    </row>
    <row r="1054" spans="1:10" x14ac:dyDescent="0.35">
      <c r="A1054" t="s">
        <v>648</v>
      </c>
      <c r="B1054" t="s">
        <v>652</v>
      </c>
      <c r="C1054" t="s">
        <v>1363</v>
      </c>
      <c r="D1054" t="s">
        <v>563</v>
      </c>
      <c r="E1054" s="2">
        <v>45169</v>
      </c>
      <c r="F1054">
        <v>751</v>
      </c>
      <c r="G1054" t="str">
        <f>VLOOKUP($C1054,'[1]LKUP PCNDES'!$F$2:$H$12,2,FALSE)</f>
        <v>Number of Multidisciplinary Team meetings</v>
      </c>
      <c r="H1054" t="str">
        <f>VLOOKUP($C1054,'[1]LKUP PCNDES'!$F$2:$H$12,3,FALSE)</f>
        <v>MDT</v>
      </c>
      <c r="I1054" t="str">
        <f>VLOOKUP($B1054,'[1]LKUP PCNDES'!$C$17:$H$60,4,FALSE)</f>
        <v>NHS North Central London ICB</v>
      </c>
      <c r="J1054" t="str">
        <f>VLOOKUP($B1054,'[1]LKUP PCNDES'!$C$17:$H$60,6,FALSE)</f>
        <v>NCL</v>
      </c>
    </row>
    <row r="1055" spans="1:10" x14ac:dyDescent="0.35">
      <c r="A1055" t="s">
        <v>648</v>
      </c>
      <c r="B1055" t="s">
        <v>652</v>
      </c>
      <c r="C1055" t="s">
        <v>1363</v>
      </c>
      <c r="D1055" t="s">
        <v>563</v>
      </c>
      <c r="E1055" s="2">
        <v>45199</v>
      </c>
      <c r="F1055">
        <v>1149</v>
      </c>
      <c r="G1055" t="str">
        <f>VLOOKUP($C1055,'[1]LKUP PCNDES'!$F$2:$H$12,2,FALSE)</f>
        <v>Number of Multidisciplinary Team meetings</v>
      </c>
      <c r="H1055" t="str">
        <f>VLOOKUP($C1055,'[1]LKUP PCNDES'!$F$2:$H$12,3,FALSE)</f>
        <v>MDT</v>
      </c>
      <c r="I1055" t="str">
        <f>VLOOKUP($B1055,'[1]LKUP PCNDES'!$C$17:$H$60,4,FALSE)</f>
        <v>NHS North Central London ICB</v>
      </c>
      <c r="J1055" t="str">
        <f>VLOOKUP($B1055,'[1]LKUP PCNDES'!$C$17:$H$60,6,FALSE)</f>
        <v>NCL</v>
      </c>
    </row>
    <row r="1056" spans="1:10" x14ac:dyDescent="0.35">
      <c r="A1056" t="s">
        <v>648</v>
      </c>
      <c r="B1056" t="s">
        <v>652</v>
      </c>
      <c r="C1056" t="s">
        <v>1363</v>
      </c>
      <c r="D1056" t="s">
        <v>563</v>
      </c>
      <c r="E1056" s="2">
        <v>45230</v>
      </c>
      <c r="F1056">
        <v>1342</v>
      </c>
      <c r="G1056" t="str">
        <f>VLOOKUP($C1056,'[1]LKUP PCNDES'!$F$2:$H$12,2,FALSE)</f>
        <v>Number of Multidisciplinary Team meetings</v>
      </c>
      <c r="H1056" t="str">
        <f>VLOOKUP($C1056,'[1]LKUP PCNDES'!$F$2:$H$12,3,FALSE)</f>
        <v>MDT</v>
      </c>
      <c r="I1056" t="str">
        <f>VLOOKUP($B1056,'[1]LKUP PCNDES'!$C$17:$H$60,4,FALSE)</f>
        <v>NHS North Central London ICB</v>
      </c>
      <c r="J1056" t="str">
        <f>VLOOKUP($B1056,'[1]LKUP PCNDES'!$C$17:$H$60,6,FALSE)</f>
        <v>NCL</v>
      </c>
    </row>
    <row r="1057" spans="1:10" x14ac:dyDescent="0.35">
      <c r="A1057" t="s">
        <v>648</v>
      </c>
      <c r="B1057" t="s">
        <v>652</v>
      </c>
      <c r="C1057" t="s">
        <v>1363</v>
      </c>
      <c r="D1057" t="s">
        <v>563</v>
      </c>
      <c r="E1057" s="2">
        <v>45260</v>
      </c>
      <c r="F1057">
        <v>1489</v>
      </c>
      <c r="G1057" t="str">
        <f>VLOOKUP($C1057,'[1]LKUP PCNDES'!$F$2:$H$12,2,FALSE)</f>
        <v>Number of Multidisciplinary Team meetings</v>
      </c>
      <c r="H1057" t="str">
        <f>VLOOKUP($C1057,'[1]LKUP PCNDES'!$F$2:$H$12,3,FALSE)</f>
        <v>MDT</v>
      </c>
      <c r="I1057" t="str">
        <f>VLOOKUP($B1057,'[1]LKUP PCNDES'!$C$17:$H$60,4,FALSE)</f>
        <v>NHS North Central London ICB</v>
      </c>
      <c r="J1057" t="str">
        <f>VLOOKUP($B1057,'[1]LKUP PCNDES'!$C$17:$H$60,6,FALSE)</f>
        <v>NCL</v>
      </c>
    </row>
    <row r="1058" spans="1:10" x14ac:dyDescent="0.35">
      <c r="A1058" t="s">
        <v>648</v>
      </c>
      <c r="B1058" t="s">
        <v>652</v>
      </c>
      <c r="C1058" t="s">
        <v>1363</v>
      </c>
      <c r="D1058" t="s">
        <v>563</v>
      </c>
      <c r="E1058" s="2">
        <v>45291</v>
      </c>
      <c r="F1058">
        <v>1588</v>
      </c>
      <c r="G1058" t="str">
        <f>VLOOKUP($C1058,'[1]LKUP PCNDES'!$F$2:$H$12,2,FALSE)</f>
        <v>Number of Multidisciplinary Team meetings</v>
      </c>
      <c r="H1058" t="str">
        <f>VLOOKUP($C1058,'[1]LKUP PCNDES'!$F$2:$H$12,3,FALSE)</f>
        <v>MDT</v>
      </c>
      <c r="I1058" t="str">
        <f>VLOOKUP($B1058,'[1]LKUP PCNDES'!$C$17:$H$60,4,FALSE)</f>
        <v>NHS North Central London ICB</v>
      </c>
      <c r="J1058" t="str">
        <f>VLOOKUP($B1058,'[1]LKUP PCNDES'!$C$17:$H$60,6,FALSE)</f>
        <v>NCL</v>
      </c>
    </row>
    <row r="1059" spans="1:10" x14ac:dyDescent="0.35">
      <c r="A1059" t="s">
        <v>648</v>
      </c>
      <c r="B1059" t="s">
        <v>652</v>
      </c>
      <c r="C1059" t="s">
        <v>1363</v>
      </c>
      <c r="D1059" t="s">
        <v>563</v>
      </c>
      <c r="E1059" s="2">
        <v>45322</v>
      </c>
      <c r="F1059">
        <v>1764</v>
      </c>
      <c r="G1059" t="str">
        <f>VLOOKUP($C1059,'[1]LKUP PCNDES'!$F$2:$H$12,2,FALSE)</f>
        <v>Number of Multidisciplinary Team meetings</v>
      </c>
      <c r="H1059" t="str">
        <f>VLOOKUP($C1059,'[1]LKUP PCNDES'!$F$2:$H$12,3,FALSE)</f>
        <v>MDT</v>
      </c>
      <c r="I1059" t="str">
        <f>VLOOKUP($B1059,'[1]LKUP PCNDES'!$C$17:$H$60,4,FALSE)</f>
        <v>NHS North Central London ICB</v>
      </c>
      <c r="J1059" t="str">
        <f>VLOOKUP($B1059,'[1]LKUP PCNDES'!$C$17:$H$60,6,FALSE)</f>
        <v>NCL</v>
      </c>
    </row>
    <row r="1060" spans="1:10" x14ac:dyDescent="0.35">
      <c r="A1060" t="s">
        <v>648</v>
      </c>
      <c r="B1060" t="s">
        <v>652</v>
      </c>
      <c r="C1060" t="s">
        <v>1363</v>
      </c>
      <c r="D1060" t="s">
        <v>563</v>
      </c>
      <c r="E1060" s="2">
        <v>45351</v>
      </c>
      <c r="F1060">
        <v>1909</v>
      </c>
      <c r="G1060" t="str">
        <f>VLOOKUP($C1060,'[1]LKUP PCNDES'!$F$2:$H$12,2,FALSE)</f>
        <v>Number of Multidisciplinary Team meetings</v>
      </c>
      <c r="H1060" t="str">
        <f>VLOOKUP($C1060,'[1]LKUP PCNDES'!$F$2:$H$12,3,FALSE)</f>
        <v>MDT</v>
      </c>
      <c r="I1060" t="str">
        <f>VLOOKUP($B1060,'[1]LKUP PCNDES'!$C$17:$H$60,4,FALSE)</f>
        <v>NHS North Central London ICB</v>
      </c>
      <c r="J1060" t="str">
        <f>VLOOKUP($B1060,'[1]LKUP PCNDES'!$C$17:$H$60,6,FALSE)</f>
        <v>NCL</v>
      </c>
    </row>
    <row r="1061" spans="1:10" x14ac:dyDescent="0.35">
      <c r="A1061" t="s">
        <v>648</v>
      </c>
      <c r="B1061" t="s">
        <v>652</v>
      </c>
      <c r="C1061" t="s">
        <v>1363</v>
      </c>
      <c r="D1061" t="s">
        <v>563</v>
      </c>
      <c r="E1061" s="2">
        <v>45382</v>
      </c>
      <c r="F1061">
        <v>2078</v>
      </c>
      <c r="G1061" t="str">
        <f>VLOOKUP($C1061,'[1]LKUP PCNDES'!$F$2:$H$12,2,FALSE)</f>
        <v>Number of Multidisciplinary Team meetings</v>
      </c>
      <c r="H1061" t="str">
        <f>VLOOKUP($C1061,'[1]LKUP PCNDES'!$F$2:$H$12,3,FALSE)</f>
        <v>MDT</v>
      </c>
      <c r="I1061" t="str">
        <f>VLOOKUP($B1061,'[1]LKUP PCNDES'!$C$17:$H$60,4,FALSE)</f>
        <v>NHS North Central London ICB</v>
      </c>
      <c r="J1061" t="str">
        <f>VLOOKUP($B1061,'[1]LKUP PCNDES'!$C$17:$H$60,6,FALSE)</f>
        <v>NCL</v>
      </c>
    </row>
    <row r="1062" spans="1:10" x14ac:dyDescent="0.35">
      <c r="A1062" t="s">
        <v>648</v>
      </c>
      <c r="B1062" t="s">
        <v>652</v>
      </c>
      <c r="C1062" t="s">
        <v>1373</v>
      </c>
      <c r="D1062" t="s">
        <v>700</v>
      </c>
      <c r="E1062" s="2">
        <v>45046</v>
      </c>
      <c r="F1062">
        <v>3</v>
      </c>
      <c r="G1062" t="str">
        <f>VLOOKUP($C1062,'[1]LKUP PCNDES'!$F$2:$H$12,2,FALSE)</f>
        <v>Permanent care home residents aged 18 years or over who received a falls risk assessment</v>
      </c>
      <c r="H1062" t="str">
        <f>VLOOKUP($C1062,'[1]LKUP PCNDES'!$F$2:$H$12,3,FALSE)</f>
        <v>FALLS</v>
      </c>
      <c r="I1062" t="str">
        <f>VLOOKUP($B1062,'[1]LKUP PCNDES'!$C$17:$H$60,4,FALSE)</f>
        <v>NHS North Central London ICB</v>
      </c>
      <c r="J1062" t="str">
        <f>VLOOKUP($B1062,'[1]LKUP PCNDES'!$C$17:$H$60,6,FALSE)</f>
        <v>NCL</v>
      </c>
    </row>
    <row r="1063" spans="1:10" x14ac:dyDescent="0.35">
      <c r="A1063" t="s">
        <v>648</v>
      </c>
      <c r="B1063" t="s">
        <v>652</v>
      </c>
      <c r="C1063" t="s">
        <v>1373</v>
      </c>
      <c r="D1063" t="s">
        <v>700</v>
      </c>
      <c r="E1063" s="2">
        <v>45077</v>
      </c>
      <c r="F1063">
        <v>3</v>
      </c>
      <c r="G1063" t="str">
        <f>VLOOKUP($C1063,'[1]LKUP PCNDES'!$F$2:$H$12,2,FALSE)</f>
        <v>Permanent care home residents aged 18 years or over who received a falls risk assessment</v>
      </c>
      <c r="H1063" t="str">
        <f>VLOOKUP($C1063,'[1]LKUP PCNDES'!$F$2:$H$12,3,FALSE)</f>
        <v>FALLS</v>
      </c>
      <c r="I1063" t="str">
        <f>VLOOKUP($B1063,'[1]LKUP PCNDES'!$C$17:$H$60,4,FALSE)</f>
        <v>NHS North Central London ICB</v>
      </c>
      <c r="J1063" t="str">
        <f>VLOOKUP($B1063,'[1]LKUP PCNDES'!$C$17:$H$60,6,FALSE)</f>
        <v>NCL</v>
      </c>
    </row>
    <row r="1064" spans="1:10" x14ac:dyDescent="0.35">
      <c r="A1064" t="s">
        <v>648</v>
      </c>
      <c r="B1064" t="s">
        <v>652</v>
      </c>
      <c r="C1064" t="s">
        <v>1373</v>
      </c>
      <c r="D1064" t="s">
        <v>700</v>
      </c>
      <c r="E1064" s="2">
        <v>45107</v>
      </c>
      <c r="F1064">
        <v>3</v>
      </c>
      <c r="G1064" t="str">
        <f>VLOOKUP($C1064,'[1]LKUP PCNDES'!$F$2:$H$12,2,FALSE)</f>
        <v>Permanent care home residents aged 18 years or over who received a falls risk assessment</v>
      </c>
      <c r="H1064" t="str">
        <f>VLOOKUP($C1064,'[1]LKUP PCNDES'!$F$2:$H$12,3,FALSE)</f>
        <v>FALLS</v>
      </c>
      <c r="I1064" t="str">
        <f>VLOOKUP($B1064,'[1]LKUP PCNDES'!$C$17:$H$60,4,FALSE)</f>
        <v>NHS North Central London ICB</v>
      </c>
      <c r="J1064" t="str">
        <f>VLOOKUP($B1064,'[1]LKUP PCNDES'!$C$17:$H$60,6,FALSE)</f>
        <v>NCL</v>
      </c>
    </row>
    <row r="1065" spans="1:10" x14ac:dyDescent="0.35">
      <c r="A1065" t="s">
        <v>648</v>
      </c>
      <c r="B1065" t="s">
        <v>652</v>
      </c>
      <c r="C1065" t="s">
        <v>1373</v>
      </c>
      <c r="D1065" t="s">
        <v>700</v>
      </c>
      <c r="E1065" s="2">
        <v>45138</v>
      </c>
      <c r="F1065">
        <v>3</v>
      </c>
      <c r="G1065" t="str">
        <f>VLOOKUP($C1065,'[1]LKUP PCNDES'!$F$2:$H$12,2,FALSE)</f>
        <v>Permanent care home residents aged 18 years or over who received a falls risk assessment</v>
      </c>
      <c r="H1065" t="str">
        <f>VLOOKUP($C1065,'[1]LKUP PCNDES'!$F$2:$H$12,3,FALSE)</f>
        <v>FALLS</v>
      </c>
      <c r="I1065" t="str">
        <f>VLOOKUP($B1065,'[1]LKUP PCNDES'!$C$17:$H$60,4,FALSE)</f>
        <v>NHS North Central London ICB</v>
      </c>
      <c r="J1065" t="str">
        <f>VLOOKUP($B1065,'[1]LKUP PCNDES'!$C$17:$H$60,6,FALSE)</f>
        <v>NCL</v>
      </c>
    </row>
    <row r="1066" spans="1:10" x14ac:dyDescent="0.35">
      <c r="A1066" t="s">
        <v>648</v>
      </c>
      <c r="B1066" t="s">
        <v>652</v>
      </c>
      <c r="C1066" t="s">
        <v>1373</v>
      </c>
      <c r="D1066" t="s">
        <v>700</v>
      </c>
      <c r="E1066" s="2">
        <v>45169</v>
      </c>
      <c r="F1066">
        <v>3</v>
      </c>
      <c r="G1066" t="str">
        <f>VLOOKUP($C1066,'[1]LKUP PCNDES'!$F$2:$H$12,2,FALSE)</f>
        <v>Permanent care home residents aged 18 years or over who received a falls risk assessment</v>
      </c>
      <c r="H1066" t="str">
        <f>VLOOKUP($C1066,'[1]LKUP PCNDES'!$F$2:$H$12,3,FALSE)</f>
        <v>FALLS</v>
      </c>
      <c r="I1066" t="str">
        <f>VLOOKUP($B1066,'[1]LKUP PCNDES'!$C$17:$H$60,4,FALSE)</f>
        <v>NHS North Central London ICB</v>
      </c>
      <c r="J1066" t="str">
        <f>VLOOKUP($B1066,'[1]LKUP PCNDES'!$C$17:$H$60,6,FALSE)</f>
        <v>NCL</v>
      </c>
    </row>
    <row r="1067" spans="1:10" x14ac:dyDescent="0.35">
      <c r="A1067" t="s">
        <v>648</v>
      </c>
      <c r="B1067" t="s">
        <v>652</v>
      </c>
      <c r="C1067" t="s">
        <v>1373</v>
      </c>
      <c r="D1067" t="s">
        <v>700</v>
      </c>
      <c r="E1067" s="2">
        <v>45199</v>
      </c>
      <c r="F1067">
        <v>3</v>
      </c>
      <c r="G1067" t="str">
        <f>VLOOKUP($C1067,'[1]LKUP PCNDES'!$F$2:$H$12,2,FALSE)</f>
        <v>Permanent care home residents aged 18 years or over who received a falls risk assessment</v>
      </c>
      <c r="H1067" t="str">
        <f>VLOOKUP($C1067,'[1]LKUP PCNDES'!$F$2:$H$12,3,FALSE)</f>
        <v>FALLS</v>
      </c>
      <c r="I1067" t="str">
        <f>VLOOKUP($B1067,'[1]LKUP PCNDES'!$C$17:$H$60,4,FALSE)</f>
        <v>NHS North Central London ICB</v>
      </c>
      <c r="J1067" t="str">
        <f>VLOOKUP($B1067,'[1]LKUP PCNDES'!$C$17:$H$60,6,FALSE)</f>
        <v>NCL</v>
      </c>
    </row>
    <row r="1068" spans="1:10" x14ac:dyDescent="0.35">
      <c r="A1068" t="s">
        <v>648</v>
      </c>
      <c r="B1068" t="s">
        <v>652</v>
      </c>
      <c r="C1068" t="s">
        <v>1373</v>
      </c>
      <c r="D1068" t="s">
        <v>700</v>
      </c>
      <c r="E1068" s="2">
        <v>45230</v>
      </c>
      <c r="F1068">
        <v>3</v>
      </c>
      <c r="G1068" t="str">
        <f>VLOOKUP($C1068,'[1]LKUP PCNDES'!$F$2:$H$12,2,FALSE)</f>
        <v>Permanent care home residents aged 18 years or over who received a falls risk assessment</v>
      </c>
      <c r="H1068" t="str">
        <f>VLOOKUP($C1068,'[1]LKUP PCNDES'!$F$2:$H$12,3,FALSE)</f>
        <v>FALLS</v>
      </c>
      <c r="I1068" t="str">
        <f>VLOOKUP($B1068,'[1]LKUP PCNDES'!$C$17:$H$60,4,FALSE)</f>
        <v>NHS North Central London ICB</v>
      </c>
      <c r="J1068" t="str">
        <f>VLOOKUP($B1068,'[1]LKUP PCNDES'!$C$17:$H$60,6,FALSE)</f>
        <v>NCL</v>
      </c>
    </row>
    <row r="1069" spans="1:10" x14ac:dyDescent="0.35">
      <c r="A1069" t="s">
        <v>648</v>
      </c>
      <c r="B1069" t="s">
        <v>652</v>
      </c>
      <c r="C1069" t="s">
        <v>1373</v>
      </c>
      <c r="D1069" t="s">
        <v>700</v>
      </c>
      <c r="E1069" s="2">
        <v>45260</v>
      </c>
      <c r="F1069">
        <v>3</v>
      </c>
      <c r="G1069" t="str">
        <f>VLOOKUP($C1069,'[1]LKUP PCNDES'!$F$2:$H$12,2,FALSE)</f>
        <v>Permanent care home residents aged 18 years or over who received a falls risk assessment</v>
      </c>
      <c r="H1069" t="str">
        <f>VLOOKUP($C1069,'[1]LKUP PCNDES'!$F$2:$H$12,3,FALSE)</f>
        <v>FALLS</v>
      </c>
      <c r="I1069" t="str">
        <f>VLOOKUP($B1069,'[1]LKUP PCNDES'!$C$17:$H$60,4,FALSE)</f>
        <v>NHS North Central London ICB</v>
      </c>
      <c r="J1069" t="str">
        <f>VLOOKUP($B1069,'[1]LKUP PCNDES'!$C$17:$H$60,6,FALSE)</f>
        <v>NCL</v>
      </c>
    </row>
    <row r="1070" spans="1:10" x14ac:dyDescent="0.35">
      <c r="A1070" t="s">
        <v>648</v>
      </c>
      <c r="B1070" t="s">
        <v>652</v>
      </c>
      <c r="C1070" t="s">
        <v>1373</v>
      </c>
      <c r="D1070" t="s">
        <v>700</v>
      </c>
      <c r="E1070" s="2">
        <v>45291</v>
      </c>
      <c r="F1070">
        <v>3</v>
      </c>
      <c r="G1070" t="str">
        <f>VLOOKUP($C1070,'[1]LKUP PCNDES'!$F$2:$H$12,2,FALSE)</f>
        <v>Permanent care home residents aged 18 years or over who received a falls risk assessment</v>
      </c>
      <c r="H1070" t="str">
        <f>VLOOKUP($C1070,'[1]LKUP PCNDES'!$F$2:$H$12,3,FALSE)</f>
        <v>FALLS</v>
      </c>
      <c r="I1070" t="str">
        <f>VLOOKUP($B1070,'[1]LKUP PCNDES'!$C$17:$H$60,4,FALSE)</f>
        <v>NHS North Central London ICB</v>
      </c>
      <c r="J1070" t="str">
        <f>VLOOKUP($B1070,'[1]LKUP PCNDES'!$C$17:$H$60,6,FALSE)</f>
        <v>NCL</v>
      </c>
    </row>
    <row r="1071" spans="1:10" x14ac:dyDescent="0.35">
      <c r="A1071" t="s">
        <v>648</v>
      </c>
      <c r="B1071" t="s">
        <v>652</v>
      </c>
      <c r="C1071" t="s">
        <v>1373</v>
      </c>
      <c r="D1071" t="s">
        <v>700</v>
      </c>
      <c r="E1071" s="2">
        <v>45322</v>
      </c>
      <c r="F1071">
        <v>3</v>
      </c>
      <c r="G1071" t="str">
        <f>VLOOKUP($C1071,'[1]LKUP PCNDES'!$F$2:$H$12,2,FALSE)</f>
        <v>Permanent care home residents aged 18 years or over who received a falls risk assessment</v>
      </c>
      <c r="H1071" t="str">
        <f>VLOOKUP($C1071,'[1]LKUP PCNDES'!$F$2:$H$12,3,FALSE)</f>
        <v>FALLS</v>
      </c>
      <c r="I1071" t="str">
        <f>VLOOKUP($B1071,'[1]LKUP PCNDES'!$C$17:$H$60,4,FALSE)</f>
        <v>NHS North Central London ICB</v>
      </c>
      <c r="J1071" t="str">
        <f>VLOOKUP($B1071,'[1]LKUP PCNDES'!$C$17:$H$60,6,FALSE)</f>
        <v>NCL</v>
      </c>
    </row>
    <row r="1072" spans="1:10" x14ac:dyDescent="0.35">
      <c r="A1072" t="s">
        <v>648</v>
      </c>
      <c r="B1072" t="s">
        <v>652</v>
      </c>
      <c r="C1072" t="s">
        <v>1373</v>
      </c>
      <c r="D1072" t="s">
        <v>700</v>
      </c>
      <c r="E1072" s="2">
        <v>45351</v>
      </c>
      <c r="F1072">
        <v>3</v>
      </c>
      <c r="G1072" t="str">
        <f>VLOOKUP($C1072,'[1]LKUP PCNDES'!$F$2:$H$12,2,FALSE)</f>
        <v>Permanent care home residents aged 18 years or over who received a falls risk assessment</v>
      </c>
      <c r="H1072" t="str">
        <f>VLOOKUP($C1072,'[1]LKUP PCNDES'!$F$2:$H$12,3,FALSE)</f>
        <v>FALLS</v>
      </c>
      <c r="I1072" t="str">
        <f>VLOOKUP($B1072,'[1]LKUP PCNDES'!$C$17:$H$60,4,FALSE)</f>
        <v>NHS North Central London ICB</v>
      </c>
      <c r="J1072" t="str">
        <f>VLOOKUP($B1072,'[1]LKUP PCNDES'!$C$17:$H$60,6,FALSE)</f>
        <v>NCL</v>
      </c>
    </row>
    <row r="1073" spans="1:10" x14ac:dyDescent="0.35">
      <c r="A1073" t="s">
        <v>648</v>
      </c>
      <c r="B1073" t="s">
        <v>652</v>
      </c>
      <c r="C1073" t="s">
        <v>1373</v>
      </c>
      <c r="D1073" t="s">
        <v>700</v>
      </c>
      <c r="E1073" s="2">
        <v>45382</v>
      </c>
      <c r="F1073">
        <v>3</v>
      </c>
      <c r="G1073" t="str">
        <f>VLOOKUP($C1073,'[1]LKUP PCNDES'!$F$2:$H$12,2,FALSE)</f>
        <v>Permanent care home residents aged 18 years or over who received a falls risk assessment</v>
      </c>
      <c r="H1073" t="str">
        <f>VLOOKUP($C1073,'[1]LKUP PCNDES'!$F$2:$H$12,3,FALSE)</f>
        <v>FALLS</v>
      </c>
      <c r="I1073" t="str">
        <f>VLOOKUP($B1073,'[1]LKUP PCNDES'!$C$17:$H$60,4,FALSE)</f>
        <v>NHS North Central London ICB</v>
      </c>
      <c r="J1073" t="str">
        <f>VLOOKUP($B1073,'[1]LKUP PCNDES'!$C$17:$H$60,6,FALSE)</f>
        <v>NCL</v>
      </c>
    </row>
    <row r="1074" spans="1:10" x14ac:dyDescent="0.35">
      <c r="A1074" t="s">
        <v>648</v>
      </c>
      <c r="B1074" t="s">
        <v>652</v>
      </c>
      <c r="C1074" t="s">
        <v>1373</v>
      </c>
      <c r="D1074" t="s">
        <v>564</v>
      </c>
      <c r="E1074" s="2">
        <v>45046</v>
      </c>
      <c r="F1074">
        <v>5447</v>
      </c>
      <c r="G1074" t="str">
        <f>VLOOKUP($C1074,'[1]LKUP PCNDES'!$F$2:$H$12,2,FALSE)</f>
        <v>Permanent care home residents aged 18 years or over who received a falls risk assessment</v>
      </c>
      <c r="H1074" t="str">
        <f>VLOOKUP($C1074,'[1]LKUP PCNDES'!$F$2:$H$12,3,FALSE)</f>
        <v>FALLS</v>
      </c>
      <c r="I1074" t="str">
        <f>VLOOKUP($B1074,'[1]LKUP PCNDES'!$C$17:$H$60,4,FALSE)</f>
        <v>NHS North Central London ICB</v>
      </c>
      <c r="J1074" t="str">
        <f>VLOOKUP($B1074,'[1]LKUP PCNDES'!$C$17:$H$60,6,FALSE)</f>
        <v>NCL</v>
      </c>
    </row>
    <row r="1075" spans="1:10" x14ac:dyDescent="0.35">
      <c r="A1075" t="s">
        <v>648</v>
      </c>
      <c r="B1075" t="s">
        <v>652</v>
      </c>
      <c r="C1075" t="s">
        <v>1373</v>
      </c>
      <c r="D1075" t="s">
        <v>564</v>
      </c>
      <c r="E1075" s="2">
        <v>45077</v>
      </c>
      <c r="F1075">
        <v>5580</v>
      </c>
      <c r="G1075" t="str">
        <f>VLOOKUP($C1075,'[1]LKUP PCNDES'!$F$2:$H$12,2,FALSE)</f>
        <v>Permanent care home residents aged 18 years or over who received a falls risk assessment</v>
      </c>
      <c r="H1075" t="str">
        <f>VLOOKUP($C1075,'[1]LKUP PCNDES'!$F$2:$H$12,3,FALSE)</f>
        <v>FALLS</v>
      </c>
      <c r="I1075" t="str">
        <f>VLOOKUP($B1075,'[1]LKUP PCNDES'!$C$17:$H$60,4,FALSE)</f>
        <v>NHS North Central London ICB</v>
      </c>
      <c r="J1075" t="str">
        <f>VLOOKUP($B1075,'[1]LKUP PCNDES'!$C$17:$H$60,6,FALSE)</f>
        <v>NCL</v>
      </c>
    </row>
    <row r="1076" spans="1:10" x14ac:dyDescent="0.35">
      <c r="A1076" t="s">
        <v>648</v>
      </c>
      <c r="B1076" t="s">
        <v>652</v>
      </c>
      <c r="C1076" t="s">
        <v>1373</v>
      </c>
      <c r="D1076" t="s">
        <v>564</v>
      </c>
      <c r="E1076" s="2">
        <v>45107</v>
      </c>
      <c r="F1076">
        <v>5625</v>
      </c>
      <c r="G1076" t="str">
        <f>VLOOKUP($C1076,'[1]LKUP PCNDES'!$F$2:$H$12,2,FALSE)</f>
        <v>Permanent care home residents aged 18 years or over who received a falls risk assessment</v>
      </c>
      <c r="H1076" t="str">
        <f>VLOOKUP($C1076,'[1]LKUP PCNDES'!$F$2:$H$12,3,FALSE)</f>
        <v>FALLS</v>
      </c>
      <c r="I1076" t="str">
        <f>VLOOKUP($B1076,'[1]LKUP PCNDES'!$C$17:$H$60,4,FALSE)</f>
        <v>NHS North Central London ICB</v>
      </c>
      <c r="J1076" t="str">
        <f>VLOOKUP($B1076,'[1]LKUP PCNDES'!$C$17:$H$60,6,FALSE)</f>
        <v>NCL</v>
      </c>
    </row>
    <row r="1077" spans="1:10" x14ac:dyDescent="0.35">
      <c r="A1077" t="s">
        <v>648</v>
      </c>
      <c r="B1077" t="s">
        <v>652</v>
      </c>
      <c r="C1077" t="s">
        <v>1373</v>
      </c>
      <c r="D1077" t="s">
        <v>564</v>
      </c>
      <c r="E1077" s="2">
        <v>45138</v>
      </c>
      <c r="F1077">
        <v>5647</v>
      </c>
      <c r="G1077" t="str">
        <f>VLOOKUP($C1077,'[1]LKUP PCNDES'!$F$2:$H$12,2,FALSE)</f>
        <v>Permanent care home residents aged 18 years or over who received a falls risk assessment</v>
      </c>
      <c r="H1077" t="str">
        <f>VLOOKUP($C1077,'[1]LKUP PCNDES'!$F$2:$H$12,3,FALSE)</f>
        <v>FALLS</v>
      </c>
      <c r="I1077" t="str">
        <f>VLOOKUP($B1077,'[1]LKUP PCNDES'!$C$17:$H$60,4,FALSE)</f>
        <v>NHS North Central London ICB</v>
      </c>
      <c r="J1077" t="str">
        <f>VLOOKUP($B1077,'[1]LKUP PCNDES'!$C$17:$H$60,6,FALSE)</f>
        <v>NCL</v>
      </c>
    </row>
    <row r="1078" spans="1:10" x14ac:dyDescent="0.35">
      <c r="A1078" t="s">
        <v>648</v>
      </c>
      <c r="B1078" t="s">
        <v>652</v>
      </c>
      <c r="C1078" t="s">
        <v>1373</v>
      </c>
      <c r="D1078" t="s">
        <v>564</v>
      </c>
      <c r="E1078" s="2">
        <v>45169</v>
      </c>
      <c r="F1078">
        <v>4729</v>
      </c>
      <c r="G1078" t="str">
        <f>VLOOKUP($C1078,'[1]LKUP PCNDES'!$F$2:$H$12,2,FALSE)</f>
        <v>Permanent care home residents aged 18 years or over who received a falls risk assessment</v>
      </c>
      <c r="H1078" t="str">
        <f>VLOOKUP($C1078,'[1]LKUP PCNDES'!$F$2:$H$12,3,FALSE)</f>
        <v>FALLS</v>
      </c>
      <c r="I1078" t="str">
        <f>VLOOKUP($B1078,'[1]LKUP PCNDES'!$C$17:$H$60,4,FALSE)</f>
        <v>NHS North Central London ICB</v>
      </c>
      <c r="J1078" t="str">
        <f>VLOOKUP($B1078,'[1]LKUP PCNDES'!$C$17:$H$60,6,FALSE)</f>
        <v>NCL</v>
      </c>
    </row>
    <row r="1079" spans="1:10" x14ac:dyDescent="0.35">
      <c r="A1079" t="s">
        <v>648</v>
      </c>
      <c r="B1079" t="s">
        <v>652</v>
      </c>
      <c r="C1079" t="s">
        <v>1373</v>
      </c>
      <c r="D1079" t="s">
        <v>564</v>
      </c>
      <c r="E1079" s="2">
        <v>45199</v>
      </c>
      <c r="F1079">
        <v>5747</v>
      </c>
      <c r="G1079" t="str">
        <f>VLOOKUP($C1079,'[1]LKUP PCNDES'!$F$2:$H$12,2,FALSE)</f>
        <v>Permanent care home residents aged 18 years or over who received a falls risk assessment</v>
      </c>
      <c r="H1079" t="str">
        <f>VLOOKUP($C1079,'[1]LKUP PCNDES'!$F$2:$H$12,3,FALSE)</f>
        <v>FALLS</v>
      </c>
      <c r="I1079" t="str">
        <f>VLOOKUP($B1079,'[1]LKUP PCNDES'!$C$17:$H$60,4,FALSE)</f>
        <v>NHS North Central London ICB</v>
      </c>
      <c r="J1079" t="str">
        <f>VLOOKUP($B1079,'[1]LKUP PCNDES'!$C$17:$H$60,6,FALSE)</f>
        <v>NCL</v>
      </c>
    </row>
    <row r="1080" spans="1:10" x14ac:dyDescent="0.35">
      <c r="A1080" t="s">
        <v>648</v>
      </c>
      <c r="B1080" t="s">
        <v>652</v>
      </c>
      <c r="C1080" t="s">
        <v>1373</v>
      </c>
      <c r="D1080" t="s">
        <v>564</v>
      </c>
      <c r="E1080" s="2">
        <v>45230</v>
      </c>
      <c r="F1080">
        <v>5416</v>
      </c>
      <c r="G1080" t="str">
        <f>VLOOKUP($C1080,'[1]LKUP PCNDES'!$F$2:$H$12,2,FALSE)</f>
        <v>Permanent care home residents aged 18 years or over who received a falls risk assessment</v>
      </c>
      <c r="H1080" t="str">
        <f>VLOOKUP($C1080,'[1]LKUP PCNDES'!$F$2:$H$12,3,FALSE)</f>
        <v>FALLS</v>
      </c>
      <c r="I1080" t="str">
        <f>VLOOKUP($B1080,'[1]LKUP PCNDES'!$C$17:$H$60,4,FALSE)</f>
        <v>NHS North Central London ICB</v>
      </c>
      <c r="J1080" t="str">
        <f>VLOOKUP($B1080,'[1]LKUP PCNDES'!$C$17:$H$60,6,FALSE)</f>
        <v>NCL</v>
      </c>
    </row>
    <row r="1081" spans="1:10" x14ac:dyDescent="0.35">
      <c r="A1081" t="s">
        <v>648</v>
      </c>
      <c r="B1081" t="s">
        <v>652</v>
      </c>
      <c r="C1081" t="s">
        <v>1373</v>
      </c>
      <c r="D1081" t="s">
        <v>564</v>
      </c>
      <c r="E1081" s="2">
        <v>45260</v>
      </c>
      <c r="F1081">
        <v>5396</v>
      </c>
      <c r="G1081" t="str">
        <f>VLOOKUP($C1081,'[1]LKUP PCNDES'!$F$2:$H$12,2,FALSE)</f>
        <v>Permanent care home residents aged 18 years or over who received a falls risk assessment</v>
      </c>
      <c r="H1081" t="str">
        <f>VLOOKUP($C1081,'[1]LKUP PCNDES'!$F$2:$H$12,3,FALSE)</f>
        <v>FALLS</v>
      </c>
      <c r="I1081" t="str">
        <f>VLOOKUP($B1081,'[1]LKUP PCNDES'!$C$17:$H$60,4,FALSE)</f>
        <v>NHS North Central London ICB</v>
      </c>
      <c r="J1081" t="str">
        <f>VLOOKUP($B1081,'[1]LKUP PCNDES'!$C$17:$H$60,6,FALSE)</f>
        <v>NCL</v>
      </c>
    </row>
    <row r="1082" spans="1:10" x14ac:dyDescent="0.35">
      <c r="A1082" t="s">
        <v>648</v>
      </c>
      <c r="B1082" t="s">
        <v>652</v>
      </c>
      <c r="C1082" t="s">
        <v>1373</v>
      </c>
      <c r="D1082" t="s">
        <v>564</v>
      </c>
      <c r="E1082" s="2">
        <v>45291</v>
      </c>
      <c r="F1082">
        <v>5417</v>
      </c>
      <c r="G1082" t="str">
        <f>VLOOKUP($C1082,'[1]LKUP PCNDES'!$F$2:$H$12,2,FALSE)</f>
        <v>Permanent care home residents aged 18 years or over who received a falls risk assessment</v>
      </c>
      <c r="H1082" t="str">
        <f>VLOOKUP($C1082,'[1]LKUP PCNDES'!$F$2:$H$12,3,FALSE)</f>
        <v>FALLS</v>
      </c>
      <c r="I1082" t="str">
        <f>VLOOKUP($B1082,'[1]LKUP PCNDES'!$C$17:$H$60,4,FALSE)</f>
        <v>NHS North Central London ICB</v>
      </c>
      <c r="J1082" t="str">
        <f>VLOOKUP($B1082,'[1]LKUP PCNDES'!$C$17:$H$60,6,FALSE)</f>
        <v>NCL</v>
      </c>
    </row>
    <row r="1083" spans="1:10" x14ac:dyDescent="0.35">
      <c r="A1083" t="s">
        <v>648</v>
      </c>
      <c r="B1083" t="s">
        <v>652</v>
      </c>
      <c r="C1083" t="s">
        <v>1373</v>
      </c>
      <c r="D1083" t="s">
        <v>564</v>
      </c>
      <c r="E1083" s="2">
        <v>45322</v>
      </c>
      <c r="F1083">
        <v>5427</v>
      </c>
      <c r="G1083" t="str">
        <f>VLOOKUP($C1083,'[1]LKUP PCNDES'!$F$2:$H$12,2,FALSE)</f>
        <v>Permanent care home residents aged 18 years or over who received a falls risk assessment</v>
      </c>
      <c r="H1083" t="str">
        <f>VLOOKUP($C1083,'[1]LKUP PCNDES'!$F$2:$H$12,3,FALSE)</f>
        <v>FALLS</v>
      </c>
      <c r="I1083" t="str">
        <f>VLOOKUP($B1083,'[1]LKUP PCNDES'!$C$17:$H$60,4,FALSE)</f>
        <v>NHS North Central London ICB</v>
      </c>
      <c r="J1083" t="str">
        <f>VLOOKUP($B1083,'[1]LKUP PCNDES'!$C$17:$H$60,6,FALSE)</f>
        <v>NCL</v>
      </c>
    </row>
    <row r="1084" spans="1:10" x14ac:dyDescent="0.35">
      <c r="A1084" t="s">
        <v>648</v>
      </c>
      <c r="B1084" t="s">
        <v>652</v>
      </c>
      <c r="C1084" t="s">
        <v>1373</v>
      </c>
      <c r="D1084" t="s">
        <v>564</v>
      </c>
      <c r="E1084" s="2">
        <v>45351</v>
      </c>
      <c r="F1084">
        <v>5506</v>
      </c>
      <c r="G1084" t="str">
        <f>VLOOKUP($C1084,'[1]LKUP PCNDES'!$F$2:$H$12,2,FALSE)</f>
        <v>Permanent care home residents aged 18 years or over who received a falls risk assessment</v>
      </c>
      <c r="H1084" t="str">
        <f>VLOOKUP($C1084,'[1]LKUP PCNDES'!$F$2:$H$12,3,FALSE)</f>
        <v>FALLS</v>
      </c>
      <c r="I1084" t="str">
        <f>VLOOKUP($B1084,'[1]LKUP PCNDES'!$C$17:$H$60,4,FALSE)</f>
        <v>NHS North Central London ICB</v>
      </c>
      <c r="J1084" t="str">
        <f>VLOOKUP($B1084,'[1]LKUP PCNDES'!$C$17:$H$60,6,FALSE)</f>
        <v>NCL</v>
      </c>
    </row>
    <row r="1085" spans="1:10" x14ac:dyDescent="0.35">
      <c r="A1085" t="s">
        <v>648</v>
      </c>
      <c r="B1085" t="s">
        <v>652</v>
      </c>
      <c r="C1085" t="s">
        <v>1373</v>
      </c>
      <c r="D1085" t="s">
        <v>564</v>
      </c>
      <c r="E1085" s="2">
        <v>45382</v>
      </c>
      <c r="F1085">
        <v>5514</v>
      </c>
      <c r="G1085" t="str">
        <f>VLOOKUP($C1085,'[1]LKUP PCNDES'!$F$2:$H$12,2,FALSE)</f>
        <v>Permanent care home residents aged 18 years or over who received a falls risk assessment</v>
      </c>
      <c r="H1085" t="str">
        <f>VLOOKUP($C1085,'[1]LKUP PCNDES'!$F$2:$H$12,3,FALSE)</f>
        <v>FALLS</v>
      </c>
      <c r="I1085" t="str">
        <f>VLOOKUP($B1085,'[1]LKUP PCNDES'!$C$17:$H$60,4,FALSE)</f>
        <v>NHS North Central London ICB</v>
      </c>
      <c r="J1085" t="str">
        <f>VLOOKUP($B1085,'[1]LKUP PCNDES'!$C$17:$H$60,6,FALSE)</f>
        <v>NCL</v>
      </c>
    </row>
    <row r="1086" spans="1:10" x14ac:dyDescent="0.35">
      <c r="A1086" t="s">
        <v>648</v>
      </c>
      <c r="B1086" t="s">
        <v>652</v>
      </c>
      <c r="C1086" t="s">
        <v>1373</v>
      </c>
      <c r="D1086" t="s">
        <v>563</v>
      </c>
      <c r="E1086" s="2">
        <v>45046</v>
      </c>
      <c r="F1086">
        <v>13</v>
      </c>
      <c r="G1086" t="str">
        <f>VLOOKUP($C1086,'[1]LKUP PCNDES'!$F$2:$H$12,2,FALSE)</f>
        <v>Permanent care home residents aged 18 years or over who received a falls risk assessment</v>
      </c>
      <c r="H1086" t="str">
        <f>VLOOKUP($C1086,'[1]LKUP PCNDES'!$F$2:$H$12,3,FALSE)</f>
        <v>FALLS</v>
      </c>
      <c r="I1086" t="str">
        <f>VLOOKUP($B1086,'[1]LKUP PCNDES'!$C$17:$H$60,4,FALSE)</f>
        <v>NHS North Central London ICB</v>
      </c>
      <c r="J1086" t="str">
        <f>VLOOKUP($B1086,'[1]LKUP PCNDES'!$C$17:$H$60,6,FALSE)</f>
        <v>NCL</v>
      </c>
    </row>
    <row r="1087" spans="1:10" x14ac:dyDescent="0.35">
      <c r="A1087" t="s">
        <v>648</v>
      </c>
      <c r="B1087" t="s">
        <v>652</v>
      </c>
      <c r="C1087" t="s">
        <v>1373</v>
      </c>
      <c r="D1087" t="s">
        <v>563</v>
      </c>
      <c r="E1087" s="2">
        <v>45077</v>
      </c>
      <c r="F1087">
        <v>20</v>
      </c>
      <c r="G1087" t="str">
        <f>VLOOKUP($C1087,'[1]LKUP PCNDES'!$F$2:$H$12,2,FALSE)</f>
        <v>Permanent care home residents aged 18 years or over who received a falls risk assessment</v>
      </c>
      <c r="H1087" t="str">
        <f>VLOOKUP($C1087,'[1]LKUP PCNDES'!$F$2:$H$12,3,FALSE)</f>
        <v>FALLS</v>
      </c>
      <c r="I1087" t="str">
        <f>VLOOKUP($B1087,'[1]LKUP PCNDES'!$C$17:$H$60,4,FALSE)</f>
        <v>NHS North Central London ICB</v>
      </c>
      <c r="J1087" t="str">
        <f>VLOOKUP($B1087,'[1]LKUP PCNDES'!$C$17:$H$60,6,FALSE)</f>
        <v>NCL</v>
      </c>
    </row>
    <row r="1088" spans="1:10" x14ac:dyDescent="0.35">
      <c r="A1088" t="s">
        <v>648</v>
      </c>
      <c r="B1088" t="s">
        <v>652</v>
      </c>
      <c r="C1088" t="s">
        <v>1373</v>
      </c>
      <c r="D1088" t="s">
        <v>563</v>
      </c>
      <c r="E1088" s="2">
        <v>45107</v>
      </c>
      <c r="F1088">
        <v>34</v>
      </c>
      <c r="G1088" t="str">
        <f>VLOOKUP($C1088,'[1]LKUP PCNDES'!$F$2:$H$12,2,FALSE)</f>
        <v>Permanent care home residents aged 18 years or over who received a falls risk assessment</v>
      </c>
      <c r="H1088" t="str">
        <f>VLOOKUP($C1088,'[1]LKUP PCNDES'!$F$2:$H$12,3,FALSE)</f>
        <v>FALLS</v>
      </c>
      <c r="I1088" t="str">
        <f>VLOOKUP($B1088,'[1]LKUP PCNDES'!$C$17:$H$60,4,FALSE)</f>
        <v>NHS North Central London ICB</v>
      </c>
      <c r="J1088" t="str">
        <f>VLOOKUP($B1088,'[1]LKUP PCNDES'!$C$17:$H$60,6,FALSE)</f>
        <v>NCL</v>
      </c>
    </row>
    <row r="1089" spans="1:10" x14ac:dyDescent="0.35">
      <c r="A1089" t="s">
        <v>648</v>
      </c>
      <c r="B1089" t="s">
        <v>652</v>
      </c>
      <c r="C1089" t="s">
        <v>1373</v>
      </c>
      <c r="D1089" t="s">
        <v>563</v>
      </c>
      <c r="E1089" s="2">
        <v>45138</v>
      </c>
      <c r="F1089">
        <v>74</v>
      </c>
      <c r="G1089" t="str">
        <f>VLOOKUP($C1089,'[1]LKUP PCNDES'!$F$2:$H$12,2,FALSE)</f>
        <v>Permanent care home residents aged 18 years or over who received a falls risk assessment</v>
      </c>
      <c r="H1089" t="str">
        <f>VLOOKUP($C1089,'[1]LKUP PCNDES'!$F$2:$H$12,3,FALSE)</f>
        <v>FALLS</v>
      </c>
      <c r="I1089" t="str">
        <f>VLOOKUP($B1089,'[1]LKUP PCNDES'!$C$17:$H$60,4,FALSE)</f>
        <v>NHS North Central London ICB</v>
      </c>
      <c r="J1089" t="str">
        <f>VLOOKUP($B1089,'[1]LKUP PCNDES'!$C$17:$H$60,6,FALSE)</f>
        <v>NCL</v>
      </c>
    </row>
    <row r="1090" spans="1:10" x14ac:dyDescent="0.35">
      <c r="A1090" t="s">
        <v>648</v>
      </c>
      <c r="B1090" t="s">
        <v>652</v>
      </c>
      <c r="C1090" t="s">
        <v>1373</v>
      </c>
      <c r="D1090" t="s">
        <v>563</v>
      </c>
      <c r="E1090" s="2">
        <v>45169</v>
      </c>
      <c r="F1090">
        <v>62</v>
      </c>
      <c r="G1090" t="str">
        <f>VLOOKUP($C1090,'[1]LKUP PCNDES'!$F$2:$H$12,2,FALSE)</f>
        <v>Permanent care home residents aged 18 years or over who received a falls risk assessment</v>
      </c>
      <c r="H1090" t="str">
        <f>VLOOKUP($C1090,'[1]LKUP PCNDES'!$F$2:$H$12,3,FALSE)</f>
        <v>FALLS</v>
      </c>
      <c r="I1090" t="str">
        <f>VLOOKUP($B1090,'[1]LKUP PCNDES'!$C$17:$H$60,4,FALSE)</f>
        <v>NHS North Central London ICB</v>
      </c>
      <c r="J1090" t="str">
        <f>VLOOKUP($B1090,'[1]LKUP PCNDES'!$C$17:$H$60,6,FALSE)</f>
        <v>NCL</v>
      </c>
    </row>
    <row r="1091" spans="1:10" x14ac:dyDescent="0.35">
      <c r="A1091" t="s">
        <v>648</v>
      </c>
      <c r="B1091" t="s">
        <v>652</v>
      </c>
      <c r="C1091" t="s">
        <v>1373</v>
      </c>
      <c r="D1091" t="s">
        <v>563</v>
      </c>
      <c r="E1091" s="2">
        <v>45199</v>
      </c>
      <c r="F1091">
        <v>94</v>
      </c>
      <c r="G1091" t="str">
        <f>VLOOKUP($C1091,'[1]LKUP PCNDES'!$F$2:$H$12,2,FALSE)</f>
        <v>Permanent care home residents aged 18 years or over who received a falls risk assessment</v>
      </c>
      <c r="H1091" t="str">
        <f>VLOOKUP($C1091,'[1]LKUP PCNDES'!$F$2:$H$12,3,FALSE)</f>
        <v>FALLS</v>
      </c>
      <c r="I1091" t="str">
        <f>VLOOKUP($B1091,'[1]LKUP PCNDES'!$C$17:$H$60,4,FALSE)</f>
        <v>NHS North Central London ICB</v>
      </c>
      <c r="J1091" t="str">
        <f>VLOOKUP($B1091,'[1]LKUP PCNDES'!$C$17:$H$60,6,FALSE)</f>
        <v>NCL</v>
      </c>
    </row>
    <row r="1092" spans="1:10" x14ac:dyDescent="0.35">
      <c r="A1092" t="s">
        <v>648</v>
      </c>
      <c r="B1092" t="s">
        <v>652</v>
      </c>
      <c r="C1092" t="s">
        <v>1373</v>
      </c>
      <c r="D1092" t="s">
        <v>563</v>
      </c>
      <c r="E1092" s="2">
        <v>45230</v>
      </c>
      <c r="F1092">
        <v>107</v>
      </c>
      <c r="G1092" t="str">
        <f>VLOOKUP($C1092,'[1]LKUP PCNDES'!$F$2:$H$12,2,FALSE)</f>
        <v>Permanent care home residents aged 18 years or over who received a falls risk assessment</v>
      </c>
      <c r="H1092" t="str">
        <f>VLOOKUP($C1092,'[1]LKUP PCNDES'!$F$2:$H$12,3,FALSE)</f>
        <v>FALLS</v>
      </c>
      <c r="I1092" t="str">
        <f>VLOOKUP($B1092,'[1]LKUP PCNDES'!$C$17:$H$60,4,FALSE)</f>
        <v>NHS North Central London ICB</v>
      </c>
      <c r="J1092" t="str">
        <f>VLOOKUP($B1092,'[1]LKUP PCNDES'!$C$17:$H$60,6,FALSE)</f>
        <v>NCL</v>
      </c>
    </row>
    <row r="1093" spans="1:10" x14ac:dyDescent="0.35">
      <c r="A1093" t="s">
        <v>648</v>
      </c>
      <c r="B1093" t="s">
        <v>652</v>
      </c>
      <c r="C1093" t="s">
        <v>1373</v>
      </c>
      <c r="D1093" t="s">
        <v>563</v>
      </c>
      <c r="E1093" s="2">
        <v>45260</v>
      </c>
      <c r="F1093">
        <v>127</v>
      </c>
      <c r="G1093" t="str">
        <f>VLOOKUP($C1093,'[1]LKUP PCNDES'!$F$2:$H$12,2,FALSE)</f>
        <v>Permanent care home residents aged 18 years or over who received a falls risk assessment</v>
      </c>
      <c r="H1093" t="str">
        <f>VLOOKUP($C1093,'[1]LKUP PCNDES'!$F$2:$H$12,3,FALSE)</f>
        <v>FALLS</v>
      </c>
      <c r="I1093" t="str">
        <f>VLOOKUP($B1093,'[1]LKUP PCNDES'!$C$17:$H$60,4,FALSE)</f>
        <v>NHS North Central London ICB</v>
      </c>
      <c r="J1093" t="str">
        <f>VLOOKUP($B1093,'[1]LKUP PCNDES'!$C$17:$H$60,6,FALSE)</f>
        <v>NCL</v>
      </c>
    </row>
    <row r="1094" spans="1:10" x14ac:dyDescent="0.35">
      <c r="A1094" t="s">
        <v>648</v>
      </c>
      <c r="B1094" t="s">
        <v>652</v>
      </c>
      <c r="C1094" t="s">
        <v>1373</v>
      </c>
      <c r="D1094" t="s">
        <v>563</v>
      </c>
      <c r="E1094" s="2">
        <v>45291</v>
      </c>
      <c r="F1094">
        <v>134</v>
      </c>
      <c r="G1094" t="str">
        <f>VLOOKUP($C1094,'[1]LKUP PCNDES'!$F$2:$H$12,2,FALSE)</f>
        <v>Permanent care home residents aged 18 years or over who received a falls risk assessment</v>
      </c>
      <c r="H1094" t="str">
        <f>VLOOKUP($C1094,'[1]LKUP PCNDES'!$F$2:$H$12,3,FALSE)</f>
        <v>FALLS</v>
      </c>
      <c r="I1094" t="str">
        <f>VLOOKUP($B1094,'[1]LKUP PCNDES'!$C$17:$H$60,4,FALSE)</f>
        <v>NHS North Central London ICB</v>
      </c>
      <c r="J1094" t="str">
        <f>VLOOKUP($B1094,'[1]LKUP PCNDES'!$C$17:$H$60,6,FALSE)</f>
        <v>NCL</v>
      </c>
    </row>
    <row r="1095" spans="1:10" x14ac:dyDescent="0.35">
      <c r="A1095" t="s">
        <v>648</v>
      </c>
      <c r="B1095" t="s">
        <v>652</v>
      </c>
      <c r="C1095" t="s">
        <v>1373</v>
      </c>
      <c r="D1095" t="s">
        <v>563</v>
      </c>
      <c r="E1095" s="2">
        <v>45322</v>
      </c>
      <c r="F1095">
        <v>159</v>
      </c>
      <c r="G1095" t="str">
        <f>VLOOKUP($C1095,'[1]LKUP PCNDES'!$F$2:$H$12,2,FALSE)</f>
        <v>Permanent care home residents aged 18 years or over who received a falls risk assessment</v>
      </c>
      <c r="H1095" t="str">
        <f>VLOOKUP($C1095,'[1]LKUP PCNDES'!$F$2:$H$12,3,FALSE)</f>
        <v>FALLS</v>
      </c>
      <c r="I1095" t="str">
        <f>VLOOKUP($B1095,'[1]LKUP PCNDES'!$C$17:$H$60,4,FALSE)</f>
        <v>NHS North Central London ICB</v>
      </c>
      <c r="J1095" t="str">
        <f>VLOOKUP($B1095,'[1]LKUP PCNDES'!$C$17:$H$60,6,FALSE)</f>
        <v>NCL</v>
      </c>
    </row>
    <row r="1096" spans="1:10" x14ac:dyDescent="0.35">
      <c r="A1096" t="s">
        <v>648</v>
      </c>
      <c r="B1096" t="s">
        <v>652</v>
      </c>
      <c r="C1096" t="s">
        <v>1373</v>
      </c>
      <c r="D1096" t="s">
        <v>563</v>
      </c>
      <c r="E1096" s="2">
        <v>45351</v>
      </c>
      <c r="F1096">
        <v>191</v>
      </c>
      <c r="G1096" t="str">
        <f>VLOOKUP($C1096,'[1]LKUP PCNDES'!$F$2:$H$12,2,FALSE)</f>
        <v>Permanent care home residents aged 18 years or over who received a falls risk assessment</v>
      </c>
      <c r="H1096" t="str">
        <f>VLOOKUP($C1096,'[1]LKUP PCNDES'!$F$2:$H$12,3,FALSE)</f>
        <v>FALLS</v>
      </c>
      <c r="I1096" t="str">
        <f>VLOOKUP($B1096,'[1]LKUP PCNDES'!$C$17:$H$60,4,FALSE)</f>
        <v>NHS North Central London ICB</v>
      </c>
      <c r="J1096" t="str">
        <f>VLOOKUP($B1096,'[1]LKUP PCNDES'!$C$17:$H$60,6,FALSE)</f>
        <v>NCL</v>
      </c>
    </row>
    <row r="1097" spans="1:10" x14ac:dyDescent="0.35">
      <c r="A1097" t="s">
        <v>648</v>
      </c>
      <c r="B1097" t="s">
        <v>652</v>
      </c>
      <c r="C1097" t="s">
        <v>1373</v>
      </c>
      <c r="D1097" t="s">
        <v>563</v>
      </c>
      <c r="E1097" s="2">
        <v>45382</v>
      </c>
      <c r="F1097">
        <v>255</v>
      </c>
      <c r="G1097" t="str">
        <f>VLOOKUP($C1097,'[1]LKUP PCNDES'!$F$2:$H$12,2,FALSE)</f>
        <v>Permanent care home residents aged 18 years or over who received a falls risk assessment</v>
      </c>
      <c r="H1097" t="str">
        <f>VLOOKUP($C1097,'[1]LKUP PCNDES'!$F$2:$H$12,3,FALSE)</f>
        <v>FALLS</v>
      </c>
      <c r="I1097" t="str">
        <f>VLOOKUP($B1097,'[1]LKUP PCNDES'!$C$17:$H$60,4,FALSE)</f>
        <v>NHS North Central London ICB</v>
      </c>
      <c r="J1097" t="str">
        <f>VLOOKUP($B1097,'[1]LKUP PCNDES'!$C$17:$H$60,6,FALSE)</f>
        <v>NCL</v>
      </c>
    </row>
    <row r="1098" spans="1:10" x14ac:dyDescent="0.35">
      <c r="A1098" t="s">
        <v>648</v>
      </c>
      <c r="B1098" t="s">
        <v>652</v>
      </c>
      <c r="C1098" t="s">
        <v>1376</v>
      </c>
      <c r="D1098" t="s">
        <v>700</v>
      </c>
      <c r="E1098" s="2">
        <v>45046</v>
      </c>
      <c r="F1098">
        <v>3</v>
      </c>
      <c r="G1098" t="str">
        <f>VLOOKUP($C1098,'[1]LKUP PCNDES'!$F$2:$H$12,2,FALSE)</f>
        <v>Permanent care home residents aged 18 years or over who received a psychosocial assessment</v>
      </c>
      <c r="H1098" t="str">
        <f>VLOOKUP($C1098,'[1]LKUP PCNDES'!$F$2:$H$12,3,FALSE)</f>
        <v>PSY_ASSESS</v>
      </c>
      <c r="I1098" t="str">
        <f>VLOOKUP($B1098,'[1]LKUP PCNDES'!$C$17:$H$60,4,FALSE)</f>
        <v>NHS North Central London ICB</v>
      </c>
      <c r="J1098" t="str">
        <f>VLOOKUP($B1098,'[1]LKUP PCNDES'!$C$17:$H$60,6,FALSE)</f>
        <v>NCL</v>
      </c>
    </row>
    <row r="1099" spans="1:10" x14ac:dyDescent="0.35">
      <c r="A1099" t="s">
        <v>648</v>
      </c>
      <c r="B1099" t="s">
        <v>652</v>
      </c>
      <c r="C1099" t="s">
        <v>1376</v>
      </c>
      <c r="D1099" t="s">
        <v>700</v>
      </c>
      <c r="E1099" s="2">
        <v>45077</v>
      </c>
      <c r="F1099">
        <v>3</v>
      </c>
      <c r="G1099" t="str">
        <f>VLOOKUP($C1099,'[1]LKUP PCNDES'!$F$2:$H$12,2,FALSE)</f>
        <v>Permanent care home residents aged 18 years or over who received a psychosocial assessment</v>
      </c>
      <c r="H1099" t="str">
        <f>VLOOKUP($C1099,'[1]LKUP PCNDES'!$F$2:$H$12,3,FALSE)</f>
        <v>PSY_ASSESS</v>
      </c>
      <c r="I1099" t="str">
        <f>VLOOKUP($B1099,'[1]LKUP PCNDES'!$C$17:$H$60,4,FALSE)</f>
        <v>NHS North Central London ICB</v>
      </c>
      <c r="J1099" t="str">
        <f>VLOOKUP($B1099,'[1]LKUP PCNDES'!$C$17:$H$60,6,FALSE)</f>
        <v>NCL</v>
      </c>
    </row>
    <row r="1100" spans="1:10" x14ac:dyDescent="0.35">
      <c r="A1100" t="s">
        <v>648</v>
      </c>
      <c r="B1100" t="s">
        <v>652</v>
      </c>
      <c r="C1100" t="s">
        <v>1376</v>
      </c>
      <c r="D1100" t="s">
        <v>700</v>
      </c>
      <c r="E1100" s="2">
        <v>45107</v>
      </c>
      <c r="F1100">
        <v>3</v>
      </c>
      <c r="G1100" t="str">
        <f>VLOOKUP($C1100,'[1]LKUP PCNDES'!$F$2:$H$12,2,FALSE)</f>
        <v>Permanent care home residents aged 18 years or over who received a psychosocial assessment</v>
      </c>
      <c r="H1100" t="str">
        <f>VLOOKUP($C1100,'[1]LKUP PCNDES'!$F$2:$H$12,3,FALSE)</f>
        <v>PSY_ASSESS</v>
      </c>
      <c r="I1100" t="str">
        <f>VLOOKUP($B1100,'[1]LKUP PCNDES'!$C$17:$H$60,4,FALSE)</f>
        <v>NHS North Central London ICB</v>
      </c>
      <c r="J1100" t="str">
        <f>VLOOKUP($B1100,'[1]LKUP PCNDES'!$C$17:$H$60,6,FALSE)</f>
        <v>NCL</v>
      </c>
    </row>
    <row r="1101" spans="1:10" x14ac:dyDescent="0.35">
      <c r="A1101" t="s">
        <v>648</v>
      </c>
      <c r="B1101" t="s">
        <v>652</v>
      </c>
      <c r="C1101" t="s">
        <v>1376</v>
      </c>
      <c r="D1101" t="s">
        <v>700</v>
      </c>
      <c r="E1101" s="2">
        <v>45138</v>
      </c>
      <c r="F1101">
        <v>3</v>
      </c>
      <c r="G1101" t="str">
        <f>VLOOKUP($C1101,'[1]LKUP PCNDES'!$F$2:$H$12,2,FALSE)</f>
        <v>Permanent care home residents aged 18 years or over who received a psychosocial assessment</v>
      </c>
      <c r="H1101" t="str">
        <f>VLOOKUP($C1101,'[1]LKUP PCNDES'!$F$2:$H$12,3,FALSE)</f>
        <v>PSY_ASSESS</v>
      </c>
      <c r="I1101" t="str">
        <f>VLOOKUP($B1101,'[1]LKUP PCNDES'!$C$17:$H$60,4,FALSE)</f>
        <v>NHS North Central London ICB</v>
      </c>
      <c r="J1101" t="str">
        <f>VLOOKUP($B1101,'[1]LKUP PCNDES'!$C$17:$H$60,6,FALSE)</f>
        <v>NCL</v>
      </c>
    </row>
    <row r="1102" spans="1:10" x14ac:dyDescent="0.35">
      <c r="A1102" t="s">
        <v>648</v>
      </c>
      <c r="B1102" t="s">
        <v>652</v>
      </c>
      <c r="C1102" t="s">
        <v>1376</v>
      </c>
      <c r="D1102" t="s">
        <v>700</v>
      </c>
      <c r="E1102" s="2">
        <v>45169</v>
      </c>
      <c r="F1102">
        <v>3</v>
      </c>
      <c r="G1102" t="str">
        <f>VLOOKUP($C1102,'[1]LKUP PCNDES'!$F$2:$H$12,2,FALSE)</f>
        <v>Permanent care home residents aged 18 years or over who received a psychosocial assessment</v>
      </c>
      <c r="H1102" t="str">
        <f>VLOOKUP($C1102,'[1]LKUP PCNDES'!$F$2:$H$12,3,FALSE)</f>
        <v>PSY_ASSESS</v>
      </c>
      <c r="I1102" t="str">
        <f>VLOOKUP($B1102,'[1]LKUP PCNDES'!$C$17:$H$60,4,FALSE)</f>
        <v>NHS North Central London ICB</v>
      </c>
      <c r="J1102" t="str">
        <f>VLOOKUP($B1102,'[1]LKUP PCNDES'!$C$17:$H$60,6,FALSE)</f>
        <v>NCL</v>
      </c>
    </row>
    <row r="1103" spans="1:10" x14ac:dyDescent="0.35">
      <c r="A1103" t="s">
        <v>648</v>
      </c>
      <c r="B1103" t="s">
        <v>652</v>
      </c>
      <c r="C1103" t="s">
        <v>1376</v>
      </c>
      <c r="D1103" t="s">
        <v>700</v>
      </c>
      <c r="E1103" s="2">
        <v>45199</v>
      </c>
      <c r="F1103">
        <v>3</v>
      </c>
      <c r="G1103" t="str">
        <f>VLOOKUP($C1103,'[1]LKUP PCNDES'!$F$2:$H$12,2,FALSE)</f>
        <v>Permanent care home residents aged 18 years or over who received a psychosocial assessment</v>
      </c>
      <c r="H1103" t="str">
        <f>VLOOKUP($C1103,'[1]LKUP PCNDES'!$F$2:$H$12,3,FALSE)</f>
        <v>PSY_ASSESS</v>
      </c>
      <c r="I1103" t="str">
        <f>VLOOKUP($B1103,'[1]LKUP PCNDES'!$C$17:$H$60,4,FALSE)</f>
        <v>NHS North Central London ICB</v>
      </c>
      <c r="J1103" t="str">
        <f>VLOOKUP($B1103,'[1]LKUP PCNDES'!$C$17:$H$60,6,FALSE)</f>
        <v>NCL</v>
      </c>
    </row>
    <row r="1104" spans="1:10" x14ac:dyDescent="0.35">
      <c r="A1104" t="s">
        <v>648</v>
      </c>
      <c r="B1104" t="s">
        <v>652</v>
      </c>
      <c r="C1104" t="s">
        <v>1376</v>
      </c>
      <c r="D1104" t="s">
        <v>700</v>
      </c>
      <c r="E1104" s="2">
        <v>45230</v>
      </c>
      <c r="F1104">
        <v>3</v>
      </c>
      <c r="G1104" t="str">
        <f>VLOOKUP($C1104,'[1]LKUP PCNDES'!$F$2:$H$12,2,FALSE)</f>
        <v>Permanent care home residents aged 18 years or over who received a psychosocial assessment</v>
      </c>
      <c r="H1104" t="str">
        <f>VLOOKUP($C1104,'[1]LKUP PCNDES'!$F$2:$H$12,3,FALSE)</f>
        <v>PSY_ASSESS</v>
      </c>
      <c r="I1104" t="str">
        <f>VLOOKUP($B1104,'[1]LKUP PCNDES'!$C$17:$H$60,4,FALSE)</f>
        <v>NHS North Central London ICB</v>
      </c>
      <c r="J1104" t="str">
        <f>VLOOKUP($B1104,'[1]LKUP PCNDES'!$C$17:$H$60,6,FALSE)</f>
        <v>NCL</v>
      </c>
    </row>
    <row r="1105" spans="1:10" x14ac:dyDescent="0.35">
      <c r="A1105" t="s">
        <v>648</v>
      </c>
      <c r="B1105" t="s">
        <v>652</v>
      </c>
      <c r="C1105" t="s">
        <v>1376</v>
      </c>
      <c r="D1105" t="s">
        <v>700</v>
      </c>
      <c r="E1105" s="2">
        <v>45260</v>
      </c>
      <c r="F1105">
        <v>3</v>
      </c>
      <c r="G1105" t="str">
        <f>VLOOKUP($C1105,'[1]LKUP PCNDES'!$F$2:$H$12,2,FALSE)</f>
        <v>Permanent care home residents aged 18 years or over who received a psychosocial assessment</v>
      </c>
      <c r="H1105" t="str">
        <f>VLOOKUP($C1105,'[1]LKUP PCNDES'!$F$2:$H$12,3,FALSE)</f>
        <v>PSY_ASSESS</v>
      </c>
      <c r="I1105" t="str">
        <f>VLOOKUP($B1105,'[1]LKUP PCNDES'!$C$17:$H$60,4,FALSE)</f>
        <v>NHS North Central London ICB</v>
      </c>
      <c r="J1105" t="str">
        <f>VLOOKUP($B1105,'[1]LKUP PCNDES'!$C$17:$H$60,6,FALSE)</f>
        <v>NCL</v>
      </c>
    </row>
    <row r="1106" spans="1:10" x14ac:dyDescent="0.35">
      <c r="A1106" t="s">
        <v>648</v>
      </c>
      <c r="B1106" t="s">
        <v>652</v>
      </c>
      <c r="C1106" t="s">
        <v>1376</v>
      </c>
      <c r="D1106" t="s">
        <v>700</v>
      </c>
      <c r="E1106" s="2">
        <v>45291</v>
      </c>
      <c r="F1106">
        <v>3</v>
      </c>
      <c r="G1106" t="str">
        <f>VLOOKUP($C1106,'[1]LKUP PCNDES'!$F$2:$H$12,2,FALSE)</f>
        <v>Permanent care home residents aged 18 years or over who received a psychosocial assessment</v>
      </c>
      <c r="H1106" t="str">
        <f>VLOOKUP($C1106,'[1]LKUP PCNDES'!$F$2:$H$12,3,FALSE)</f>
        <v>PSY_ASSESS</v>
      </c>
      <c r="I1106" t="str">
        <f>VLOOKUP($B1106,'[1]LKUP PCNDES'!$C$17:$H$60,4,FALSE)</f>
        <v>NHS North Central London ICB</v>
      </c>
      <c r="J1106" t="str">
        <f>VLOOKUP($B1106,'[1]LKUP PCNDES'!$C$17:$H$60,6,FALSE)</f>
        <v>NCL</v>
      </c>
    </row>
    <row r="1107" spans="1:10" x14ac:dyDescent="0.35">
      <c r="A1107" t="s">
        <v>648</v>
      </c>
      <c r="B1107" t="s">
        <v>652</v>
      </c>
      <c r="C1107" t="s">
        <v>1376</v>
      </c>
      <c r="D1107" t="s">
        <v>700</v>
      </c>
      <c r="E1107" s="2">
        <v>45322</v>
      </c>
      <c r="F1107">
        <v>3</v>
      </c>
      <c r="G1107" t="str">
        <f>VLOOKUP($C1107,'[1]LKUP PCNDES'!$F$2:$H$12,2,FALSE)</f>
        <v>Permanent care home residents aged 18 years or over who received a psychosocial assessment</v>
      </c>
      <c r="H1107" t="str">
        <f>VLOOKUP($C1107,'[1]LKUP PCNDES'!$F$2:$H$12,3,FALSE)</f>
        <v>PSY_ASSESS</v>
      </c>
      <c r="I1107" t="str">
        <f>VLOOKUP($B1107,'[1]LKUP PCNDES'!$C$17:$H$60,4,FALSE)</f>
        <v>NHS North Central London ICB</v>
      </c>
      <c r="J1107" t="str">
        <f>VLOOKUP($B1107,'[1]LKUP PCNDES'!$C$17:$H$60,6,FALSE)</f>
        <v>NCL</v>
      </c>
    </row>
    <row r="1108" spans="1:10" x14ac:dyDescent="0.35">
      <c r="A1108" t="s">
        <v>648</v>
      </c>
      <c r="B1108" t="s">
        <v>652</v>
      </c>
      <c r="C1108" t="s">
        <v>1376</v>
      </c>
      <c r="D1108" t="s">
        <v>700</v>
      </c>
      <c r="E1108" s="2">
        <v>45351</v>
      </c>
      <c r="F1108">
        <v>3</v>
      </c>
      <c r="G1108" t="str">
        <f>VLOOKUP($C1108,'[1]LKUP PCNDES'!$F$2:$H$12,2,FALSE)</f>
        <v>Permanent care home residents aged 18 years or over who received a psychosocial assessment</v>
      </c>
      <c r="H1108" t="str">
        <f>VLOOKUP($C1108,'[1]LKUP PCNDES'!$F$2:$H$12,3,FALSE)</f>
        <v>PSY_ASSESS</v>
      </c>
      <c r="I1108" t="str">
        <f>VLOOKUP($B1108,'[1]LKUP PCNDES'!$C$17:$H$60,4,FALSE)</f>
        <v>NHS North Central London ICB</v>
      </c>
      <c r="J1108" t="str">
        <f>VLOOKUP($B1108,'[1]LKUP PCNDES'!$C$17:$H$60,6,FALSE)</f>
        <v>NCL</v>
      </c>
    </row>
    <row r="1109" spans="1:10" x14ac:dyDescent="0.35">
      <c r="A1109" t="s">
        <v>648</v>
      </c>
      <c r="B1109" t="s">
        <v>652</v>
      </c>
      <c r="C1109" t="s">
        <v>1376</v>
      </c>
      <c r="D1109" t="s">
        <v>700</v>
      </c>
      <c r="E1109" s="2">
        <v>45382</v>
      </c>
      <c r="F1109">
        <v>3</v>
      </c>
      <c r="G1109" t="str">
        <f>VLOOKUP($C1109,'[1]LKUP PCNDES'!$F$2:$H$12,2,FALSE)</f>
        <v>Permanent care home residents aged 18 years or over who received a psychosocial assessment</v>
      </c>
      <c r="H1109" t="str">
        <f>VLOOKUP($C1109,'[1]LKUP PCNDES'!$F$2:$H$12,3,FALSE)</f>
        <v>PSY_ASSESS</v>
      </c>
      <c r="I1109" t="str">
        <f>VLOOKUP($B1109,'[1]LKUP PCNDES'!$C$17:$H$60,4,FALSE)</f>
        <v>NHS North Central London ICB</v>
      </c>
      <c r="J1109" t="str">
        <f>VLOOKUP($B1109,'[1]LKUP PCNDES'!$C$17:$H$60,6,FALSE)</f>
        <v>NCL</v>
      </c>
    </row>
    <row r="1110" spans="1:10" x14ac:dyDescent="0.35">
      <c r="A1110" t="s">
        <v>648</v>
      </c>
      <c r="B1110" t="s">
        <v>652</v>
      </c>
      <c r="C1110" t="s">
        <v>1376</v>
      </c>
      <c r="D1110" t="s">
        <v>564</v>
      </c>
      <c r="E1110" s="2">
        <v>45046</v>
      </c>
      <c r="F1110">
        <v>5447</v>
      </c>
      <c r="G1110" t="str">
        <f>VLOOKUP($C1110,'[1]LKUP PCNDES'!$F$2:$H$12,2,FALSE)</f>
        <v>Permanent care home residents aged 18 years or over who received a psychosocial assessment</v>
      </c>
      <c r="H1110" t="str">
        <f>VLOOKUP($C1110,'[1]LKUP PCNDES'!$F$2:$H$12,3,FALSE)</f>
        <v>PSY_ASSESS</v>
      </c>
      <c r="I1110" t="str">
        <f>VLOOKUP($B1110,'[1]LKUP PCNDES'!$C$17:$H$60,4,FALSE)</f>
        <v>NHS North Central London ICB</v>
      </c>
      <c r="J1110" t="str">
        <f>VLOOKUP($B1110,'[1]LKUP PCNDES'!$C$17:$H$60,6,FALSE)</f>
        <v>NCL</v>
      </c>
    </row>
    <row r="1111" spans="1:10" x14ac:dyDescent="0.35">
      <c r="A1111" t="s">
        <v>648</v>
      </c>
      <c r="B1111" t="s">
        <v>652</v>
      </c>
      <c r="C1111" t="s">
        <v>1376</v>
      </c>
      <c r="D1111" t="s">
        <v>564</v>
      </c>
      <c r="E1111" s="2">
        <v>45077</v>
      </c>
      <c r="F1111">
        <v>5580</v>
      </c>
      <c r="G1111" t="str">
        <f>VLOOKUP($C1111,'[1]LKUP PCNDES'!$F$2:$H$12,2,FALSE)</f>
        <v>Permanent care home residents aged 18 years or over who received a psychosocial assessment</v>
      </c>
      <c r="H1111" t="str">
        <f>VLOOKUP($C1111,'[1]LKUP PCNDES'!$F$2:$H$12,3,FALSE)</f>
        <v>PSY_ASSESS</v>
      </c>
      <c r="I1111" t="str">
        <f>VLOOKUP($B1111,'[1]LKUP PCNDES'!$C$17:$H$60,4,FALSE)</f>
        <v>NHS North Central London ICB</v>
      </c>
      <c r="J1111" t="str">
        <f>VLOOKUP($B1111,'[1]LKUP PCNDES'!$C$17:$H$60,6,FALSE)</f>
        <v>NCL</v>
      </c>
    </row>
    <row r="1112" spans="1:10" x14ac:dyDescent="0.35">
      <c r="A1112" t="s">
        <v>648</v>
      </c>
      <c r="B1112" t="s">
        <v>652</v>
      </c>
      <c r="C1112" t="s">
        <v>1376</v>
      </c>
      <c r="D1112" t="s">
        <v>564</v>
      </c>
      <c r="E1112" s="2">
        <v>45107</v>
      </c>
      <c r="F1112">
        <v>5625</v>
      </c>
      <c r="G1112" t="str">
        <f>VLOOKUP($C1112,'[1]LKUP PCNDES'!$F$2:$H$12,2,FALSE)</f>
        <v>Permanent care home residents aged 18 years or over who received a psychosocial assessment</v>
      </c>
      <c r="H1112" t="str">
        <f>VLOOKUP($C1112,'[1]LKUP PCNDES'!$F$2:$H$12,3,FALSE)</f>
        <v>PSY_ASSESS</v>
      </c>
      <c r="I1112" t="str">
        <f>VLOOKUP($B1112,'[1]LKUP PCNDES'!$C$17:$H$60,4,FALSE)</f>
        <v>NHS North Central London ICB</v>
      </c>
      <c r="J1112" t="str">
        <f>VLOOKUP($B1112,'[1]LKUP PCNDES'!$C$17:$H$60,6,FALSE)</f>
        <v>NCL</v>
      </c>
    </row>
    <row r="1113" spans="1:10" x14ac:dyDescent="0.35">
      <c r="A1113" t="s">
        <v>648</v>
      </c>
      <c r="B1113" t="s">
        <v>652</v>
      </c>
      <c r="C1113" t="s">
        <v>1376</v>
      </c>
      <c r="D1113" t="s">
        <v>564</v>
      </c>
      <c r="E1113" s="2">
        <v>45138</v>
      </c>
      <c r="F1113">
        <v>5647</v>
      </c>
      <c r="G1113" t="str">
        <f>VLOOKUP($C1113,'[1]LKUP PCNDES'!$F$2:$H$12,2,FALSE)</f>
        <v>Permanent care home residents aged 18 years or over who received a psychosocial assessment</v>
      </c>
      <c r="H1113" t="str">
        <f>VLOOKUP($C1113,'[1]LKUP PCNDES'!$F$2:$H$12,3,FALSE)</f>
        <v>PSY_ASSESS</v>
      </c>
      <c r="I1113" t="str">
        <f>VLOOKUP($B1113,'[1]LKUP PCNDES'!$C$17:$H$60,4,FALSE)</f>
        <v>NHS North Central London ICB</v>
      </c>
      <c r="J1113" t="str">
        <f>VLOOKUP($B1113,'[1]LKUP PCNDES'!$C$17:$H$60,6,FALSE)</f>
        <v>NCL</v>
      </c>
    </row>
    <row r="1114" spans="1:10" x14ac:dyDescent="0.35">
      <c r="A1114" t="s">
        <v>648</v>
      </c>
      <c r="B1114" t="s">
        <v>652</v>
      </c>
      <c r="C1114" t="s">
        <v>1376</v>
      </c>
      <c r="D1114" t="s">
        <v>564</v>
      </c>
      <c r="E1114" s="2">
        <v>45169</v>
      </c>
      <c r="F1114">
        <v>4729</v>
      </c>
      <c r="G1114" t="str">
        <f>VLOOKUP($C1114,'[1]LKUP PCNDES'!$F$2:$H$12,2,FALSE)</f>
        <v>Permanent care home residents aged 18 years or over who received a psychosocial assessment</v>
      </c>
      <c r="H1114" t="str">
        <f>VLOOKUP($C1114,'[1]LKUP PCNDES'!$F$2:$H$12,3,FALSE)</f>
        <v>PSY_ASSESS</v>
      </c>
      <c r="I1114" t="str">
        <f>VLOOKUP($B1114,'[1]LKUP PCNDES'!$C$17:$H$60,4,FALSE)</f>
        <v>NHS North Central London ICB</v>
      </c>
      <c r="J1114" t="str">
        <f>VLOOKUP($B1114,'[1]LKUP PCNDES'!$C$17:$H$60,6,FALSE)</f>
        <v>NCL</v>
      </c>
    </row>
    <row r="1115" spans="1:10" x14ac:dyDescent="0.35">
      <c r="A1115" t="s">
        <v>648</v>
      </c>
      <c r="B1115" t="s">
        <v>652</v>
      </c>
      <c r="C1115" t="s">
        <v>1376</v>
      </c>
      <c r="D1115" t="s">
        <v>564</v>
      </c>
      <c r="E1115" s="2">
        <v>45199</v>
      </c>
      <c r="F1115">
        <v>5747</v>
      </c>
      <c r="G1115" t="str">
        <f>VLOOKUP($C1115,'[1]LKUP PCNDES'!$F$2:$H$12,2,FALSE)</f>
        <v>Permanent care home residents aged 18 years or over who received a psychosocial assessment</v>
      </c>
      <c r="H1115" t="str">
        <f>VLOOKUP($C1115,'[1]LKUP PCNDES'!$F$2:$H$12,3,FALSE)</f>
        <v>PSY_ASSESS</v>
      </c>
      <c r="I1115" t="str">
        <f>VLOOKUP($B1115,'[1]LKUP PCNDES'!$C$17:$H$60,4,FALSE)</f>
        <v>NHS North Central London ICB</v>
      </c>
      <c r="J1115" t="str">
        <f>VLOOKUP($B1115,'[1]LKUP PCNDES'!$C$17:$H$60,6,FALSE)</f>
        <v>NCL</v>
      </c>
    </row>
    <row r="1116" spans="1:10" x14ac:dyDescent="0.35">
      <c r="A1116" t="s">
        <v>648</v>
      </c>
      <c r="B1116" t="s">
        <v>652</v>
      </c>
      <c r="C1116" t="s">
        <v>1376</v>
      </c>
      <c r="D1116" t="s">
        <v>564</v>
      </c>
      <c r="E1116" s="2">
        <v>45230</v>
      </c>
      <c r="F1116">
        <v>5416</v>
      </c>
      <c r="G1116" t="str">
        <f>VLOOKUP($C1116,'[1]LKUP PCNDES'!$F$2:$H$12,2,FALSE)</f>
        <v>Permanent care home residents aged 18 years or over who received a psychosocial assessment</v>
      </c>
      <c r="H1116" t="str">
        <f>VLOOKUP($C1116,'[1]LKUP PCNDES'!$F$2:$H$12,3,FALSE)</f>
        <v>PSY_ASSESS</v>
      </c>
      <c r="I1116" t="str">
        <f>VLOOKUP($B1116,'[1]LKUP PCNDES'!$C$17:$H$60,4,FALSE)</f>
        <v>NHS North Central London ICB</v>
      </c>
      <c r="J1116" t="str">
        <f>VLOOKUP($B1116,'[1]LKUP PCNDES'!$C$17:$H$60,6,FALSE)</f>
        <v>NCL</v>
      </c>
    </row>
    <row r="1117" spans="1:10" x14ac:dyDescent="0.35">
      <c r="A1117" t="s">
        <v>648</v>
      </c>
      <c r="B1117" t="s">
        <v>652</v>
      </c>
      <c r="C1117" t="s">
        <v>1376</v>
      </c>
      <c r="D1117" t="s">
        <v>564</v>
      </c>
      <c r="E1117" s="2">
        <v>45260</v>
      </c>
      <c r="F1117">
        <v>5396</v>
      </c>
      <c r="G1117" t="str">
        <f>VLOOKUP($C1117,'[1]LKUP PCNDES'!$F$2:$H$12,2,FALSE)</f>
        <v>Permanent care home residents aged 18 years or over who received a psychosocial assessment</v>
      </c>
      <c r="H1117" t="str">
        <f>VLOOKUP($C1117,'[1]LKUP PCNDES'!$F$2:$H$12,3,FALSE)</f>
        <v>PSY_ASSESS</v>
      </c>
      <c r="I1117" t="str">
        <f>VLOOKUP($B1117,'[1]LKUP PCNDES'!$C$17:$H$60,4,FALSE)</f>
        <v>NHS North Central London ICB</v>
      </c>
      <c r="J1117" t="str">
        <f>VLOOKUP($B1117,'[1]LKUP PCNDES'!$C$17:$H$60,6,FALSE)</f>
        <v>NCL</v>
      </c>
    </row>
    <row r="1118" spans="1:10" x14ac:dyDescent="0.35">
      <c r="A1118" t="s">
        <v>648</v>
      </c>
      <c r="B1118" t="s">
        <v>652</v>
      </c>
      <c r="C1118" t="s">
        <v>1376</v>
      </c>
      <c r="D1118" t="s">
        <v>564</v>
      </c>
      <c r="E1118" s="2">
        <v>45291</v>
      </c>
      <c r="F1118">
        <v>5417</v>
      </c>
      <c r="G1118" t="str">
        <f>VLOOKUP($C1118,'[1]LKUP PCNDES'!$F$2:$H$12,2,FALSE)</f>
        <v>Permanent care home residents aged 18 years or over who received a psychosocial assessment</v>
      </c>
      <c r="H1118" t="str">
        <f>VLOOKUP($C1118,'[1]LKUP PCNDES'!$F$2:$H$12,3,FALSE)</f>
        <v>PSY_ASSESS</v>
      </c>
      <c r="I1118" t="str">
        <f>VLOOKUP($B1118,'[1]LKUP PCNDES'!$C$17:$H$60,4,FALSE)</f>
        <v>NHS North Central London ICB</v>
      </c>
      <c r="J1118" t="str">
        <f>VLOOKUP($B1118,'[1]LKUP PCNDES'!$C$17:$H$60,6,FALSE)</f>
        <v>NCL</v>
      </c>
    </row>
    <row r="1119" spans="1:10" x14ac:dyDescent="0.35">
      <c r="A1119" t="s">
        <v>648</v>
      </c>
      <c r="B1119" t="s">
        <v>652</v>
      </c>
      <c r="C1119" t="s">
        <v>1376</v>
      </c>
      <c r="D1119" t="s">
        <v>564</v>
      </c>
      <c r="E1119" s="2">
        <v>45322</v>
      </c>
      <c r="F1119">
        <v>5427</v>
      </c>
      <c r="G1119" t="str">
        <f>VLOOKUP($C1119,'[1]LKUP PCNDES'!$F$2:$H$12,2,FALSE)</f>
        <v>Permanent care home residents aged 18 years or over who received a psychosocial assessment</v>
      </c>
      <c r="H1119" t="str">
        <f>VLOOKUP($C1119,'[1]LKUP PCNDES'!$F$2:$H$12,3,FALSE)</f>
        <v>PSY_ASSESS</v>
      </c>
      <c r="I1119" t="str">
        <f>VLOOKUP($B1119,'[1]LKUP PCNDES'!$C$17:$H$60,4,FALSE)</f>
        <v>NHS North Central London ICB</v>
      </c>
      <c r="J1119" t="str">
        <f>VLOOKUP($B1119,'[1]LKUP PCNDES'!$C$17:$H$60,6,FALSE)</f>
        <v>NCL</v>
      </c>
    </row>
    <row r="1120" spans="1:10" x14ac:dyDescent="0.35">
      <c r="A1120" t="s">
        <v>648</v>
      </c>
      <c r="B1120" t="s">
        <v>652</v>
      </c>
      <c r="C1120" t="s">
        <v>1376</v>
      </c>
      <c r="D1120" t="s">
        <v>564</v>
      </c>
      <c r="E1120" s="2">
        <v>45351</v>
      </c>
      <c r="F1120">
        <v>5506</v>
      </c>
      <c r="G1120" t="str">
        <f>VLOOKUP($C1120,'[1]LKUP PCNDES'!$F$2:$H$12,2,FALSE)</f>
        <v>Permanent care home residents aged 18 years or over who received a psychosocial assessment</v>
      </c>
      <c r="H1120" t="str">
        <f>VLOOKUP($C1120,'[1]LKUP PCNDES'!$F$2:$H$12,3,FALSE)</f>
        <v>PSY_ASSESS</v>
      </c>
      <c r="I1120" t="str">
        <f>VLOOKUP($B1120,'[1]LKUP PCNDES'!$C$17:$H$60,4,FALSE)</f>
        <v>NHS North Central London ICB</v>
      </c>
      <c r="J1120" t="str">
        <f>VLOOKUP($B1120,'[1]LKUP PCNDES'!$C$17:$H$60,6,FALSE)</f>
        <v>NCL</v>
      </c>
    </row>
    <row r="1121" spans="1:10" x14ac:dyDescent="0.35">
      <c r="A1121" t="s">
        <v>648</v>
      </c>
      <c r="B1121" t="s">
        <v>652</v>
      </c>
      <c r="C1121" t="s">
        <v>1376</v>
      </c>
      <c r="D1121" t="s">
        <v>564</v>
      </c>
      <c r="E1121" s="2">
        <v>45382</v>
      </c>
      <c r="F1121">
        <v>5514</v>
      </c>
      <c r="G1121" t="str">
        <f>VLOOKUP($C1121,'[1]LKUP PCNDES'!$F$2:$H$12,2,FALSE)</f>
        <v>Permanent care home residents aged 18 years or over who received a psychosocial assessment</v>
      </c>
      <c r="H1121" t="str">
        <f>VLOOKUP($C1121,'[1]LKUP PCNDES'!$F$2:$H$12,3,FALSE)</f>
        <v>PSY_ASSESS</v>
      </c>
      <c r="I1121" t="str">
        <f>VLOOKUP($B1121,'[1]LKUP PCNDES'!$C$17:$H$60,4,FALSE)</f>
        <v>NHS North Central London ICB</v>
      </c>
      <c r="J1121" t="str">
        <f>VLOOKUP($B1121,'[1]LKUP PCNDES'!$C$17:$H$60,6,FALSE)</f>
        <v>NCL</v>
      </c>
    </row>
    <row r="1122" spans="1:10" x14ac:dyDescent="0.35">
      <c r="A1122" t="s">
        <v>648</v>
      </c>
      <c r="B1122" t="s">
        <v>652</v>
      </c>
      <c r="C1122" t="s">
        <v>1376</v>
      </c>
      <c r="D1122" t="s">
        <v>563</v>
      </c>
      <c r="E1122" s="2">
        <v>45046</v>
      </c>
      <c r="F1122">
        <v>39</v>
      </c>
      <c r="G1122" t="str">
        <f>VLOOKUP($C1122,'[1]LKUP PCNDES'!$F$2:$H$12,2,FALSE)</f>
        <v>Permanent care home residents aged 18 years or over who received a psychosocial assessment</v>
      </c>
      <c r="H1122" t="str">
        <f>VLOOKUP($C1122,'[1]LKUP PCNDES'!$F$2:$H$12,3,FALSE)</f>
        <v>PSY_ASSESS</v>
      </c>
      <c r="I1122" t="str">
        <f>VLOOKUP($B1122,'[1]LKUP PCNDES'!$C$17:$H$60,4,FALSE)</f>
        <v>NHS North Central London ICB</v>
      </c>
      <c r="J1122" t="str">
        <f>VLOOKUP($B1122,'[1]LKUP PCNDES'!$C$17:$H$60,6,FALSE)</f>
        <v>NCL</v>
      </c>
    </row>
    <row r="1123" spans="1:10" x14ac:dyDescent="0.35">
      <c r="A1123" t="s">
        <v>648</v>
      </c>
      <c r="B1123" t="s">
        <v>652</v>
      </c>
      <c r="C1123" t="s">
        <v>1376</v>
      </c>
      <c r="D1123" t="s">
        <v>563</v>
      </c>
      <c r="E1123" s="2">
        <v>45077</v>
      </c>
      <c r="F1123">
        <v>70</v>
      </c>
      <c r="G1123" t="str">
        <f>VLOOKUP($C1123,'[1]LKUP PCNDES'!$F$2:$H$12,2,FALSE)</f>
        <v>Permanent care home residents aged 18 years or over who received a psychosocial assessment</v>
      </c>
      <c r="H1123" t="str">
        <f>VLOOKUP($C1123,'[1]LKUP PCNDES'!$F$2:$H$12,3,FALSE)</f>
        <v>PSY_ASSESS</v>
      </c>
      <c r="I1123" t="str">
        <f>VLOOKUP($B1123,'[1]LKUP PCNDES'!$C$17:$H$60,4,FALSE)</f>
        <v>NHS North Central London ICB</v>
      </c>
      <c r="J1123" t="str">
        <f>VLOOKUP($B1123,'[1]LKUP PCNDES'!$C$17:$H$60,6,FALSE)</f>
        <v>NCL</v>
      </c>
    </row>
    <row r="1124" spans="1:10" x14ac:dyDescent="0.35">
      <c r="A1124" t="s">
        <v>648</v>
      </c>
      <c r="B1124" t="s">
        <v>652</v>
      </c>
      <c r="C1124" t="s">
        <v>1376</v>
      </c>
      <c r="D1124" t="s">
        <v>563</v>
      </c>
      <c r="E1124" s="2">
        <v>45107</v>
      </c>
      <c r="F1124">
        <v>91</v>
      </c>
      <c r="G1124" t="str">
        <f>VLOOKUP($C1124,'[1]LKUP PCNDES'!$F$2:$H$12,2,FALSE)</f>
        <v>Permanent care home residents aged 18 years or over who received a psychosocial assessment</v>
      </c>
      <c r="H1124" t="str">
        <f>VLOOKUP($C1124,'[1]LKUP PCNDES'!$F$2:$H$12,3,FALSE)</f>
        <v>PSY_ASSESS</v>
      </c>
      <c r="I1124" t="str">
        <f>VLOOKUP($B1124,'[1]LKUP PCNDES'!$C$17:$H$60,4,FALSE)</f>
        <v>NHS North Central London ICB</v>
      </c>
      <c r="J1124" t="str">
        <f>VLOOKUP($B1124,'[1]LKUP PCNDES'!$C$17:$H$60,6,FALSE)</f>
        <v>NCL</v>
      </c>
    </row>
    <row r="1125" spans="1:10" x14ac:dyDescent="0.35">
      <c r="A1125" t="s">
        <v>648</v>
      </c>
      <c r="B1125" t="s">
        <v>652</v>
      </c>
      <c r="C1125" t="s">
        <v>1376</v>
      </c>
      <c r="D1125" t="s">
        <v>563</v>
      </c>
      <c r="E1125" s="2">
        <v>45138</v>
      </c>
      <c r="F1125">
        <v>124</v>
      </c>
      <c r="G1125" t="str">
        <f>VLOOKUP($C1125,'[1]LKUP PCNDES'!$F$2:$H$12,2,FALSE)</f>
        <v>Permanent care home residents aged 18 years or over who received a psychosocial assessment</v>
      </c>
      <c r="H1125" t="str">
        <f>VLOOKUP($C1125,'[1]LKUP PCNDES'!$F$2:$H$12,3,FALSE)</f>
        <v>PSY_ASSESS</v>
      </c>
      <c r="I1125" t="str">
        <f>VLOOKUP($B1125,'[1]LKUP PCNDES'!$C$17:$H$60,4,FALSE)</f>
        <v>NHS North Central London ICB</v>
      </c>
      <c r="J1125" t="str">
        <f>VLOOKUP($B1125,'[1]LKUP PCNDES'!$C$17:$H$60,6,FALSE)</f>
        <v>NCL</v>
      </c>
    </row>
    <row r="1126" spans="1:10" x14ac:dyDescent="0.35">
      <c r="A1126" t="s">
        <v>648</v>
      </c>
      <c r="B1126" t="s">
        <v>652</v>
      </c>
      <c r="C1126" t="s">
        <v>1376</v>
      </c>
      <c r="D1126" t="s">
        <v>563</v>
      </c>
      <c r="E1126" s="2">
        <v>45169</v>
      </c>
      <c r="F1126">
        <v>122</v>
      </c>
      <c r="G1126" t="str">
        <f>VLOOKUP($C1126,'[1]LKUP PCNDES'!$F$2:$H$12,2,FALSE)</f>
        <v>Permanent care home residents aged 18 years or over who received a psychosocial assessment</v>
      </c>
      <c r="H1126" t="str">
        <f>VLOOKUP($C1126,'[1]LKUP PCNDES'!$F$2:$H$12,3,FALSE)</f>
        <v>PSY_ASSESS</v>
      </c>
      <c r="I1126" t="str">
        <f>VLOOKUP($B1126,'[1]LKUP PCNDES'!$C$17:$H$60,4,FALSE)</f>
        <v>NHS North Central London ICB</v>
      </c>
      <c r="J1126" t="str">
        <f>VLOOKUP($B1126,'[1]LKUP PCNDES'!$C$17:$H$60,6,FALSE)</f>
        <v>NCL</v>
      </c>
    </row>
    <row r="1127" spans="1:10" x14ac:dyDescent="0.35">
      <c r="A1127" t="s">
        <v>648</v>
      </c>
      <c r="B1127" t="s">
        <v>652</v>
      </c>
      <c r="C1127" t="s">
        <v>1376</v>
      </c>
      <c r="D1127" t="s">
        <v>563</v>
      </c>
      <c r="E1127" s="2">
        <v>45199</v>
      </c>
      <c r="F1127">
        <v>177</v>
      </c>
      <c r="G1127" t="str">
        <f>VLOOKUP($C1127,'[1]LKUP PCNDES'!$F$2:$H$12,2,FALSE)</f>
        <v>Permanent care home residents aged 18 years or over who received a psychosocial assessment</v>
      </c>
      <c r="H1127" t="str">
        <f>VLOOKUP($C1127,'[1]LKUP PCNDES'!$F$2:$H$12,3,FALSE)</f>
        <v>PSY_ASSESS</v>
      </c>
      <c r="I1127" t="str">
        <f>VLOOKUP($B1127,'[1]LKUP PCNDES'!$C$17:$H$60,4,FALSE)</f>
        <v>NHS North Central London ICB</v>
      </c>
      <c r="J1127" t="str">
        <f>VLOOKUP($B1127,'[1]LKUP PCNDES'!$C$17:$H$60,6,FALSE)</f>
        <v>NCL</v>
      </c>
    </row>
    <row r="1128" spans="1:10" x14ac:dyDescent="0.35">
      <c r="A1128" t="s">
        <v>648</v>
      </c>
      <c r="B1128" t="s">
        <v>652</v>
      </c>
      <c r="C1128" t="s">
        <v>1376</v>
      </c>
      <c r="D1128" t="s">
        <v>563</v>
      </c>
      <c r="E1128" s="2">
        <v>45230</v>
      </c>
      <c r="F1128">
        <v>182</v>
      </c>
      <c r="G1128" t="str">
        <f>VLOOKUP($C1128,'[1]LKUP PCNDES'!$F$2:$H$12,2,FALSE)</f>
        <v>Permanent care home residents aged 18 years or over who received a psychosocial assessment</v>
      </c>
      <c r="H1128" t="str">
        <f>VLOOKUP($C1128,'[1]LKUP PCNDES'!$F$2:$H$12,3,FALSE)</f>
        <v>PSY_ASSESS</v>
      </c>
      <c r="I1128" t="str">
        <f>VLOOKUP($B1128,'[1]LKUP PCNDES'!$C$17:$H$60,4,FALSE)</f>
        <v>NHS North Central London ICB</v>
      </c>
      <c r="J1128" t="str">
        <f>VLOOKUP($B1128,'[1]LKUP PCNDES'!$C$17:$H$60,6,FALSE)</f>
        <v>NCL</v>
      </c>
    </row>
    <row r="1129" spans="1:10" x14ac:dyDescent="0.35">
      <c r="A1129" t="s">
        <v>648</v>
      </c>
      <c r="B1129" t="s">
        <v>652</v>
      </c>
      <c r="C1129" t="s">
        <v>1376</v>
      </c>
      <c r="D1129" t="s">
        <v>563</v>
      </c>
      <c r="E1129" s="2">
        <v>45260</v>
      </c>
      <c r="F1129">
        <v>199</v>
      </c>
      <c r="G1129" t="str">
        <f>VLOOKUP($C1129,'[1]LKUP PCNDES'!$F$2:$H$12,2,FALSE)</f>
        <v>Permanent care home residents aged 18 years or over who received a psychosocial assessment</v>
      </c>
      <c r="H1129" t="str">
        <f>VLOOKUP($C1129,'[1]LKUP PCNDES'!$F$2:$H$12,3,FALSE)</f>
        <v>PSY_ASSESS</v>
      </c>
      <c r="I1129" t="str">
        <f>VLOOKUP($B1129,'[1]LKUP PCNDES'!$C$17:$H$60,4,FALSE)</f>
        <v>NHS North Central London ICB</v>
      </c>
      <c r="J1129" t="str">
        <f>VLOOKUP($B1129,'[1]LKUP PCNDES'!$C$17:$H$60,6,FALSE)</f>
        <v>NCL</v>
      </c>
    </row>
    <row r="1130" spans="1:10" x14ac:dyDescent="0.35">
      <c r="A1130" t="s">
        <v>648</v>
      </c>
      <c r="B1130" t="s">
        <v>652</v>
      </c>
      <c r="C1130" t="s">
        <v>1376</v>
      </c>
      <c r="D1130" t="s">
        <v>563</v>
      </c>
      <c r="E1130" s="2">
        <v>45291</v>
      </c>
      <c r="F1130">
        <v>206</v>
      </c>
      <c r="G1130" t="str">
        <f>VLOOKUP($C1130,'[1]LKUP PCNDES'!$F$2:$H$12,2,FALSE)</f>
        <v>Permanent care home residents aged 18 years or over who received a psychosocial assessment</v>
      </c>
      <c r="H1130" t="str">
        <f>VLOOKUP($C1130,'[1]LKUP PCNDES'!$F$2:$H$12,3,FALSE)</f>
        <v>PSY_ASSESS</v>
      </c>
      <c r="I1130" t="str">
        <f>VLOOKUP($B1130,'[1]LKUP PCNDES'!$C$17:$H$60,4,FALSE)</f>
        <v>NHS North Central London ICB</v>
      </c>
      <c r="J1130" t="str">
        <f>VLOOKUP($B1130,'[1]LKUP PCNDES'!$C$17:$H$60,6,FALSE)</f>
        <v>NCL</v>
      </c>
    </row>
    <row r="1131" spans="1:10" x14ac:dyDescent="0.35">
      <c r="A1131" t="s">
        <v>648</v>
      </c>
      <c r="B1131" t="s">
        <v>652</v>
      </c>
      <c r="C1131" t="s">
        <v>1376</v>
      </c>
      <c r="D1131" t="s">
        <v>563</v>
      </c>
      <c r="E1131" s="2">
        <v>45322</v>
      </c>
      <c r="F1131">
        <v>223</v>
      </c>
      <c r="G1131" t="str">
        <f>VLOOKUP($C1131,'[1]LKUP PCNDES'!$F$2:$H$12,2,FALSE)</f>
        <v>Permanent care home residents aged 18 years or over who received a psychosocial assessment</v>
      </c>
      <c r="H1131" t="str">
        <f>VLOOKUP($C1131,'[1]LKUP PCNDES'!$F$2:$H$12,3,FALSE)</f>
        <v>PSY_ASSESS</v>
      </c>
      <c r="I1131" t="str">
        <f>VLOOKUP($B1131,'[1]LKUP PCNDES'!$C$17:$H$60,4,FALSE)</f>
        <v>NHS North Central London ICB</v>
      </c>
      <c r="J1131" t="str">
        <f>VLOOKUP($B1131,'[1]LKUP PCNDES'!$C$17:$H$60,6,FALSE)</f>
        <v>NCL</v>
      </c>
    </row>
    <row r="1132" spans="1:10" x14ac:dyDescent="0.35">
      <c r="A1132" t="s">
        <v>648</v>
      </c>
      <c r="B1132" t="s">
        <v>652</v>
      </c>
      <c r="C1132" t="s">
        <v>1376</v>
      </c>
      <c r="D1132" t="s">
        <v>563</v>
      </c>
      <c r="E1132" s="2">
        <v>45351</v>
      </c>
      <c r="F1132">
        <v>267</v>
      </c>
      <c r="G1132" t="str">
        <f>VLOOKUP($C1132,'[1]LKUP PCNDES'!$F$2:$H$12,2,FALSE)</f>
        <v>Permanent care home residents aged 18 years or over who received a psychosocial assessment</v>
      </c>
      <c r="H1132" t="str">
        <f>VLOOKUP($C1132,'[1]LKUP PCNDES'!$F$2:$H$12,3,FALSE)</f>
        <v>PSY_ASSESS</v>
      </c>
      <c r="I1132" t="str">
        <f>VLOOKUP($B1132,'[1]LKUP PCNDES'!$C$17:$H$60,4,FALSE)</f>
        <v>NHS North Central London ICB</v>
      </c>
      <c r="J1132" t="str">
        <f>VLOOKUP($B1132,'[1]LKUP PCNDES'!$C$17:$H$60,6,FALSE)</f>
        <v>NCL</v>
      </c>
    </row>
    <row r="1133" spans="1:10" x14ac:dyDescent="0.35">
      <c r="A1133" t="s">
        <v>648</v>
      </c>
      <c r="B1133" t="s">
        <v>652</v>
      </c>
      <c r="C1133" t="s">
        <v>1376</v>
      </c>
      <c r="D1133" t="s">
        <v>563</v>
      </c>
      <c r="E1133" s="2">
        <v>45382</v>
      </c>
      <c r="F1133">
        <v>325</v>
      </c>
      <c r="G1133" t="str">
        <f>VLOOKUP($C1133,'[1]LKUP PCNDES'!$F$2:$H$12,2,FALSE)</f>
        <v>Permanent care home residents aged 18 years or over who received a psychosocial assessment</v>
      </c>
      <c r="H1133" t="str">
        <f>VLOOKUP($C1133,'[1]LKUP PCNDES'!$F$2:$H$12,3,FALSE)</f>
        <v>PSY_ASSESS</v>
      </c>
      <c r="I1133" t="str">
        <f>VLOOKUP($B1133,'[1]LKUP PCNDES'!$C$17:$H$60,4,FALSE)</f>
        <v>NHS North Central London ICB</v>
      </c>
      <c r="J1133" t="str">
        <f>VLOOKUP($B1133,'[1]LKUP PCNDES'!$C$17:$H$60,6,FALSE)</f>
        <v>NCL</v>
      </c>
    </row>
    <row r="1134" spans="1:10" x14ac:dyDescent="0.35">
      <c r="A1134" t="s">
        <v>648</v>
      </c>
      <c r="B1134" t="s">
        <v>652</v>
      </c>
      <c r="C1134" t="s">
        <v>702</v>
      </c>
      <c r="D1134" t="s">
        <v>700</v>
      </c>
      <c r="E1134" s="2">
        <v>45046</v>
      </c>
      <c r="F1134">
        <v>3</v>
      </c>
      <c r="G1134" t="str">
        <f>VLOOKUP($C1134,'[1]LKUP PCNDES'!$F$2:$H$12,2,FALSE)</f>
        <v>Permanent care home residents aged 18 years or over who received a Structured Medication Review</v>
      </c>
      <c r="H1134" t="str">
        <f>VLOOKUP($C1134,'[1]LKUP PCNDES'!$F$2:$H$12,3,FALSE)</f>
        <v>SMR</v>
      </c>
      <c r="I1134" t="str">
        <f>VLOOKUP($B1134,'[1]LKUP PCNDES'!$C$17:$H$60,4,FALSE)</f>
        <v>NHS North Central London ICB</v>
      </c>
      <c r="J1134" t="str">
        <f>VLOOKUP($B1134,'[1]LKUP PCNDES'!$C$17:$H$60,6,FALSE)</f>
        <v>NCL</v>
      </c>
    </row>
    <row r="1135" spans="1:10" x14ac:dyDescent="0.35">
      <c r="A1135" t="s">
        <v>648</v>
      </c>
      <c r="B1135" t="s">
        <v>652</v>
      </c>
      <c r="C1135" t="s">
        <v>702</v>
      </c>
      <c r="D1135" t="s">
        <v>700</v>
      </c>
      <c r="E1135" s="2">
        <v>45077</v>
      </c>
      <c r="F1135">
        <v>3</v>
      </c>
      <c r="G1135" t="str">
        <f>VLOOKUP($C1135,'[1]LKUP PCNDES'!$F$2:$H$12,2,FALSE)</f>
        <v>Permanent care home residents aged 18 years or over who received a Structured Medication Review</v>
      </c>
      <c r="H1135" t="str">
        <f>VLOOKUP($C1135,'[1]LKUP PCNDES'!$F$2:$H$12,3,FALSE)</f>
        <v>SMR</v>
      </c>
      <c r="I1135" t="str">
        <f>VLOOKUP($B1135,'[1]LKUP PCNDES'!$C$17:$H$60,4,FALSE)</f>
        <v>NHS North Central London ICB</v>
      </c>
      <c r="J1135" t="str">
        <f>VLOOKUP($B1135,'[1]LKUP PCNDES'!$C$17:$H$60,6,FALSE)</f>
        <v>NCL</v>
      </c>
    </row>
    <row r="1136" spans="1:10" x14ac:dyDescent="0.35">
      <c r="A1136" t="s">
        <v>648</v>
      </c>
      <c r="B1136" t="s">
        <v>652</v>
      </c>
      <c r="C1136" t="s">
        <v>702</v>
      </c>
      <c r="D1136" t="s">
        <v>700</v>
      </c>
      <c r="E1136" s="2">
        <v>45107</v>
      </c>
      <c r="F1136">
        <v>3</v>
      </c>
      <c r="G1136" t="str">
        <f>VLOOKUP($C1136,'[1]LKUP PCNDES'!$F$2:$H$12,2,FALSE)</f>
        <v>Permanent care home residents aged 18 years or over who received a Structured Medication Review</v>
      </c>
      <c r="H1136" t="str">
        <f>VLOOKUP($C1136,'[1]LKUP PCNDES'!$F$2:$H$12,3,FALSE)</f>
        <v>SMR</v>
      </c>
      <c r="I1136" t="str">
        <f>VLOOKUP($B1136,'[1]LKUP PCNDES'!$C$17:$H$60,4,FALSE)</f>
        <v>NHS North Central London ICB</v>
      </c>
      <c r="J1136" t="str">
        <f>VLOOKUP($B1136,'[1]LKUP PCNDES'!$C$17:$H$60,6,FALSE)</f>
        <v>NCL</v>
      </c>
    </row>
    <row r="1137" spans="1:10" x14ac:dyDescent="0.35">
      <c r="A1137" t="s">
        <v>648</v>
      </c>
      <c r="B1137" t="s">
        <v>652</v>
      </c>
      <c r="C1137" t="s">
        <v>702</v>
      </c>
      <c r="D1137" t="s">
        <v>700</v>
      </c>
      <c r="E1137" s="2">
        <v>45138</v>
      </c>
      <c r="F1137">
        <v>3</v>
      </c>
      <c r="G1137" t="str">
        <f>VLOOKUP($C1137,'[1]LKUP PCNDES'!$F$2:$H$12,2,FALSE)</f>
        <v>Permanent care home residents aged 18 years or over who received a Structured Medication Review</v>
      </c>
      <c r="H1137" t="str">
        <f>VLOOKUP($C1137,'[1]LKUP PCNDES'!$F$2:$H$12,3,FALSE)</f>
        <v>SMR</v>
      </c>
      <c r="I1137" t="str">
        <f>VLOOKUP($B1137,'[1]LKUP PCNDES'!$C$17:$H$60,4,FALSE)</f>
        <v>NHS North Central London ICB</v>
      </c>
      <c r="J1137" t="str">
        <f>VLOOKUP($B1137,'[1]LKUP PCNDES'!$C$17:$H$60,6,FALSE)</f>
        <v>NCL</v>
      </c>
    </row>
    <row r="1138" spans="1:10" x14ac:dyDescent="0.35">
      <c r="A1138" t="s">
        <v>648</v>
      </c>
      <c r="B1138" t="s">
        <v>652</v>
      </c>
      <c r="C1138" t="s">
        <v>702</v>
      </c>
      <c r="D1138" t="s">
        <v>700</v>
      </c>
      <c r="E1138" s="2">
        <v>45169</v>
      </c>
      <c r="F1138">
        <v>3</v>
      </c>
      <c r="G1138" t="str">
        <f>VLOOKUP($C1138,'[1]LKUP PCNDES'!$F$2:$H$12,2,FALSE)</f>
        <v>Permanent care home residents aged 18 years or over who received a Structured Medication Review</v>
      </c>
      <c r="H1138" t="str">
        <f>VLOOKUP($C1138,'[1]LKUP PCNDES'!$F$2:$H$12,3,FALSE)</f>
        <v>SMR</v>
      </c>
      <c r="I1138" t="str">
        <f>VLOOKUP($B1138,'[1]LKUP PCNDES'!$C$17:$H$60,4,FALSE)</f>
        <v>NHS North Central London ICB</v>
      </c>
      <c r="J1138" t="str">
        <f>VLOOKUP($B1138,'[1]LKUP PCNDES'!$C$17:$H$60,6,FALSE)</f>
        <v>NCL</v>
      </c>
    </row>
    <row r="1139" spans="1:10" x14ac:dyDescent="0.35">
      <c r="A1139" t="s">
        <v>648</v>
      </c>
      <c r="B1139" t="s">
        <v>652</v>
      </c>
      <c r="C1139" t="s">
        <v>702</v>
      </c>
      <c r="D1139" t="s">
        <v>700</v>
      </c>
      <c r="E1139" s="2">
        <v>45199</v>
      </c>
      <c r="F1139">
        <v>3</v>
      </c>
      <c r="G1139" t="str">
        <f>VLOOKUP($C1139,'[1]LKUP PCNDES'!$F$2:$H$12,2,FALSE)</f>
        <v>Permanent care home residents aged 18 years or over who received a Structured Medication Review</v>
      </c>
      <c r="H1139" t="str">
        <f>VLOOKUP($C1139,'[1]LKUP PCNDES'!$F$2:$H$12,3,FALSE)</f>
        <v>SMR</v>
      </c>
      <c r="I1139" t="str">
        <f>VLOOKUP($B1139,'[1]LKUP PCNDES'!$C$17:$H$60,4,FALSE)</f>
        <v>NHS North Central London ICB</v>
      </c>
      <c r="J1139" t="str">
        <f>VLOOKUP($B1139,'[1]LKUP PCNDES'!$C$17:$H$60,6,FALSE)</f>
        <v>NCL</v>
      </c>
    </row>
    <row r="1140" spans="1:10" x14ac:dyDescent="0.35">
      <c r="A1140" t="s">
        <v>648</v>
      </c>
      <c r="B1140" t="s">
        <v>652</v>
      </c>
      <c r="C1140" t="s">
        <v>702</v>
      </c>
      <c r="D1140" t="s">
        <v>700</v>
      </c>
      <c r="E1140" s="2">
        <v>45230</v>
      </c>
      <c r="F1140">
        <v>3</v>
      </c>
      <c r="G1140" t="str">
        <f>VLOOKUP($C1140,'[1]LKUP PCNDES'!$F$2:$H$12,2,FALSE)</f>
        <v>Permanent care home residents aged 18 years or over who received a Structured Medication Review</v>
      </c>
      <c r="H1140" t="str">
        <f>VLOOKUP($C1140,'[1]LKUP PCNDES'!$F$2:$H$12,3,FALSE)</f>
        <v>SMR</v>
      </c>
      <c r="I1140" t="str">
        <f>VLOOKUP($B1140,'[1]LKUP PCNDES'!$C$17:$H$60,4,FALSE)</f>
        <v>NHS North Central London ICB</v>
      </c>
      <c r="J1140" t="str">
        <f>VLOOKUP($B1140,'[1]LKUP PCNDES'!$C$17:$H$60,6,FALSE)</f>
        <v>NCL</v>
      </c>
    </row>
    <row r="1141" spans="1:10" x14ac:dyDescent="0.35">
      <c r="A1141" t="s">
        <v>648</v>
      </c>
      <c r="B1141" t="s">
        <v>652</v>
      </c>
      <c r="C1141" t="s">
        <v>702</v>
      </c>
      <c r="D1141" t="s">
        <v>700</v>
      </c>
      <c r="E1141" s="2">
        <v>45260</v>
      </c>
      <c r="F1141">
        <v>3</v>
      </c>
      <c r="G1141" t="str">
        <f>VLOOKUP($C1141,'[1]LKUP PCNDES'!$F$2:$H$12,2,FALSE)</f>
        <v>Permanent care home residents aged 18 years or over who received a Structured Medication Review</v>
      </c>
      <c r="H1141" t="str">
        <f>VLOOKUP($C1141,'[1]LKUP PCNDES'!$F$2:$H$12,3,FALSE)</f>
        <v>SMR</v>
      </c>
      <c r="I1141" t="str">
        <f>VLOOKUP($B1141,'[1]LKUP PCNDES'!$C$17:$H$60,4,FALSE)</f>
        <v>NHS North Central London ICB</v>
      </c>
      <c r="J1141" t="str">
        <f>VLOOKUP($B1141,'[1]LKUP PCNDES'!$C$17:$H$60,6,FALSE)</f>
        <v>NCL</v>
      </c>
    </row>
    <row r="1142" spans="1:10" x14ac:dyDescent="0.35">
      <c r="A1142" t="s">
        <v>648</v>
      </c>
      <c r="B1142" t="s">
        <v>652</v>
      </c>
      <c r="C1142" t="s">
        <v>702</v>
      </c>
      <c r="D1142" t="s">
        <v>700</v>
      </c>
      <c r="E1142" s="2">
        <v>45291</v>
      </c>
      <c r="F1142">
        <v>3</v>
      </c>
      <c r="G1142" t="str">
        <f>VLOOKUP($C1142,'[1]LKUP PCNDES'!$F$2:$H$12,2,FALSE)</f>
        <v>Permanent care home residents aged 18 years or over who received a Structured Medication Review</v>
      </c>
      <c r="H1142" t="str">
        <f>VLOOKUP($C1142,'[1]LKUP PCNDES'!$F$2:$H$12,3,FALSE)</f>
        <v>SMR</v>
      </c>
      <c r="I1142" t="str">
        <f>VLOOKUP($B1142,'[1]LKUP PCNDES'!$C$17:$H$60,4,FALSE)</f>
        <v>NHS North Central London ICB</v>
      </c>
      <c r="J1142" t="str">
        <f>VLOOKUP($B1142,'[1]LKUP PCNDES'!$C$17:$H$60,6,FALSE)</f>
        <v>NCL</v>
      </c>
    </row>
    <row r="1143" spans="1:10" x14ac:dyDescent="0.35">
      <c r="A1143" t="s">
        <v>648</v>
      </c>
      <c r="B1143" t="s">
        <v>652</v>
      </c>
      <c r="C1143" t="s">
        <v>702</v>
      </c>
      <c r="D1143" t="s">
        <v>700</v>
      </c>
      <c r="E1143" s="2">
        <v>45322</v>
      </c>
      <c r="F1143">
        <v>3</v>
      </c>
      <c r="G1143" t="str">
        <f>VLOOKUP($C1143,'[1]LKUP PCNDES'!$F$2:$H$12,2,FALSE)</f>
        <v>Permanent care home residents aged 18 years or over who received a Structured Medication Review</v>
      </c>
      <c r="H1143" t="str">
        <f>VLOOKUP($C1143,'[1]LKUP PCNDES'!$F$2:$H$12,3,FALSE)</f>
        <v>SMR</v>
      </c>
      <c r="I1143" t="str">
        <f>VLOOKUP($B1143,'[1]LKUP PCNDES'!$C$17:$H$60,4,FALSE)</f>
        <v>NHS North Central London ICB</v>
      </c>
      <c r="J1143" t="str">
        <f>VLOOKUP($B1143,'[1]LKUP PCNDES'!$C$17:$H$60,6,FALSE)</f>
        <v>NCL</v>
      </c>
    </row>
    <row r="1144" spans="1:10" x14ac:dyDescent="0.35">
      <c r="A1144" t="s">
        <v>648</v>
      </c>
      <c r="B1144" t="s">
        <v>652</v>
      </c>
      <c r="C1144" t="s">
        <v>702</v>
      </c>
      <c r="D1144" t="s">
        <v>700</v>
      </c>
      <c r="E1144" s="2">
        <v>45351</v>
      </c>
      <c r="F1144">
        <v>3</v>
      </c>
      <c r="G1144" t="str">
        <f>VLOOKUP($C1144,'[1]LKUP PCNDES'!$F$2:$H$12,2,FALSE)</f>
        <v>Permanent care home residents aged 18 years or over who received a Structured Medication Review</v>
      </c>
      <c r="H1144" t="str">
        <f>VLOOKUP($C1144,'[1]LKUP PCNDES'!$F$2:$H$12,3,FALSE)</f>
        <v>SMR</v>
      </c>
      <c r="I1144" t="str">
        <f>VLOOKUP($B1144,'[1]LKUP PCNDES'!$C$17:$H$60,4,FALSE)</f>
        <v>NHS North Central London ICB</v>
      </c>
      <c r="J1144" t="str">
        <f>VLOOKUP($B1144,'[1]LKUP PCNDES'!$C$17:$H$60,6,FALSE)</f>
        <v>NCL</v>
      </c>
    </row>
    <row r="1145" spans="1:10" x14ac:dyDescent="0.35">
      <c r="A1145" t="s">
        <v>648</v>
      </c>
      <c r="B1145" t="s">
        <v>652</v>
      </c>
      <c r="C1145" t="s">
        <v>702</v>
      </c>
      <c r="D1145" t="s">
        <v>700</v>
      </c>
      <c r="E1145" s="2">
        <v>45382</v>
      </c>
      <c r="F1145">
        <v>3</v>
      </c>
      <c r="G1145" t="str">
        <f>VLOOKUP($C1145,'[1]LKUP PCNDES'!$F$2:$H$12,2,FALSE)</f>
        <v>Permanent care home residents aged 18 years or over who received a Structured Medication Review</v>
      </c>
      <c r="H1145" t="str">
        <f>VLOOKUP($C1145,'[1]LKUP PCNDES'!$F$2:$H$12,3,FALSE)</f>
        <v>SMR</v>
      </c>
      <c r="I1145" t="str">
        <f>VLOOKUP($B1145,'[1]LKUP PCNDES'!$C$17:$H$60,4,FALSE)</f>
        <v>NHS North Central London ICB</v>
      </c>
      <c r="J1145" t="str">
        <f>VLOOKUP($B1145,'[1]LKUP PCNDES'!$C$17:$H$60,6,FALSE)</f>
        <v>NCL</v>
      </c>
    </row>
    <row r="1146" spans="1:10" x14ac:dyDescent="0.35">
      <c r="A1146" t="s">
        <v>648</v>
      </c>
      <c r="B1146" t="s">
        <v>652</v>
      </c>
      <c r="C1146" t="s">
        <v>702</v>
      </c>
      <c r="D1146" t="s">
        <v>564</v>
      </c>
      <c r="E1146" s="2">
        <v>45046</v>
      </c>
      <c r="F1146">
        <v>4630</v>
      </c>
      <c r="G1146" t="str">
        <f>VLOOKUP($C1146,'[1]LKUP PCNDES'!$F$2:$H$12,2,FALSE)</f>
        <v>Permanent care home residents aged 18 years or over who received a Structured Medication Review</v>
      </c>
      <c r="H1146" t="str">
        <f>VLOOKUP($C1146,'[1]LKUP PCNDES'!$F$2:$H$12,3,FALSE)</f>
        <v>SMR</v>
      </c>
      <c r="I1146" t="str">
        <f>VLOOKUP($B1146,'[1]LKUP PCNDES'!$C$17:$H$60,4,FALSE)</f>
        <v>NHS North Central London ICB</v>
      </c>
      <c r="J1146" t="str">
        <f>VLOOKUP($B1146,'[1]LKUP PCNDES'!$C$17:$H$60,6,FALSE)</f>
        <v>NCL</v>
      </c>
    </row>
    <row r="1147" spans="1:10" x14ac:dyDescent="0.35">
      <c r="A1147" t="s">
        <v>648</v>
      </c>
      <c r="B1147" t="s">
        <v>652</v>
      </c>
      <c r="C1147" t="s">
        <v>702</v>
      </c>
      <c r="D1147" t="s">
        <v>564</v>
      </c>
      <c r="E1147" s="2">
        <v>45077</v>
      </c>
      <c r="F1147">
        <v>4829</v>
      </c>
      <c r="G1147" t="str">
        <f>VLOOKUP($C1147,'[1]LKUP PCNDES'!$F$2:$H$12,2,FALSE)</f>
        <v>Permanent care home residents aged 18 years or over who received a Structured Medication Review</v>
      </c>
      <c r="H1147" t="str">
        <f>VLOOKUP($C1147,'[1]LKUP PCNDES'!$F$2:$H$12,3,FALSE)</f>
        <v>SMR</v>
      </c>
      <c r="I1147" t="str">
        <f>VLOOKUP($B1147,'[1]LKUP PCNDES'!$C$17:$H$60,4,FALSE)</f>
        <v>NHS North Central London ICB</v>
      </c>
      <c r="J1147" t="str">
        <f>VLOOKUP($B1147,'[1]LKUP PCNDES'!$C$17:$H$60,6,FALSE)</f>
        <v>NCL</v>
      </c>
    </row>
    <row r="1148" spans="1:10" x14ac:dyDescent="0.35">
      <c r="A1148" t="s">
        <v>648</v>
      </c>
      <c r="B1148" t="s">
        <v>652</v>
      </c>
      <c r="C1148" t="s">
        <v>702</v>
      </c>
      <c r="D1148" t="s">
        <v>564</v>
      </c>
      <c r="E1148" s="2">
        <v>45107</v>
      </c>
      <c r="F1148">
        <v>4769</v>
      </c>
      <c r="G1148" t="str">
        <f>VLOOKUP($C1148,'[1]LKUP PCNDES'!$F$2:$H$12,2,FALSE)</f>
        <v>Permanent care home residents aged 18 years or over who received a Structured Medication Review</v>
      </c>
      <c r="H1148" t="str">
        <f>VLOOKUP($C1148,'[1]LKUP PCNDES'!$F$2:$H$12,3,FALSE)</f>
        <v>SMR</v>
      </c>
      <c r="I1148" t="str">
        <f>VLOOKUP($B1148,'[1]LKUP PCNDES'!$C$17:$H$60,4,FALSE)</f>
        <v>NHS North Central London ICB</v>
      </c>
      <c r="J1148" t="str">
        <f>VLOOKUP($B1148,'[1]LKUP PCNDES'!$C$17:$H$60,6,FALSE)</f>
        <v>NCL</v>
      </c>
    </row>
    <row r="1149" spans="1:10" x14ac:dyDescent="0.35">
      <c r="A1149" t="s">
        <v>648</v>
      </c>
      <c r="B1149" t="s">
        <v>652</v>
      </c>
      <c r="C1149" t="s">
        <v>702</v>
      </c>
      <c r="D1149" t="s">
        <v>564</v>
      </c>
      <c r="E1149" s="2">
        <v>45138</v>
      </c>
      <c r="F1149">
        <v>4851</v>
      </c>
      <c r="G1149" t="str">
        <f>VLOOKUP($C1149,'[1]LKUP PCNDES'!$F$2:$H$12,2,FALSE)</f>
        <v>Permanent care home residents aged 18 years or over who received a Structured Medication Review</v>
      </c>
      <c r="H1149" t="str">
        <f>VLOOKUP($C1149,'[1]LKUP PCNDES'!$F$2:$H$12,3,FALSE)</f>
        <v>SMR</v>
      </c>
      <c r="I1149" t="str">
        <f>VLOOKUP($B1149,'[1]LKUP PCNDES'!$C$17:$H$60,4,FALSE)</f>
        <v>NHS North Central London ICB</v>
      </c>
      <c r="J1149" t="str">
        <f>VLOOKUP($B1149,'[1]LKUP PCNDES'!$C$17:$H$60,6,FALSE)</f>
        <v>NCL</v>
      </c>
    </row>
    <row r="1150" spans="1:10" x14ac:dyDescent="0.35">
      <c r="A1150" t="s">
        <v>648</v>
      </c>
      <c r="B1150" t="s">
        <v>652</v>
      </c>
      <c r="C1150" t="s">
        <v>702</v>
      </c>
      <c r="D1150" t="s">
        <v>564</v>
      </c>
      <c r="E1150" s="2">
        <v>45169</v>
      </c>
      <c r="F1150">
        <v>4024</v>
      </c>
      <c r="G1150" t="str">
        <f>VLOOKUP($C1150,'[1]LKUP PCNDES'!$F$2:$H$12,2,FALSE)</f>
        <v>Permanent care home residents aged 18 years or over who received a Structured Medication Review</v>
      </c>
      <c r="H1150" t="str">
        <f>VLOOKUP($C1150,'[1]LKUP PCNDES'!$F$2:$H$12,3,FALSE)</f>
        <v>SMR</v>
      </c>
      <c r="I1150" t="str">
        <f>VLOOKUP($B1150,'[1]LKUP PCNDES'!$C$17:$H$60,4,FALSE)</f>
        <v>NHS North Central London ICB</v>
      </c>
      <c r="J1150" t="str">
        <f>VLOOKUP($B1150,'[1]LKUP PCNDES'!$C$17:$H$60,6,FALSE)</f>
        <v>NCL</v>
      </c>
    </row>
    <row r="1151" spans="1:10" x14ac:dyDescent="0.35">
      <c r="A1151" t="s">
        <v>648</v>
      </c>
      <c r="B1151" t="s">
        <v>652</v>
      </c>
      <c r="C1151" t="s">
        <v>702</v>
      </c>
      <c r="D1151" t="s">
        <v>564</v>
      </c>
      <c r="E1151" s="2">
        <v>45199</v>
      </c>
      <c r="F1151">
        <v>5018</v>
      </c>
      <c r="G1151" t="str">
        <f>VLOOKUP($C1151,'[1]LKUP PCNDES'!$F$2:$H$12,2,FALSE)</f>
        <v>Permanent care home residents aged 18 years or over who received a Structured Medication Review</v>
      </c>
      <c r="H1151" t="str">
        <f>VLOOKUP($C1151,'[1]LKUP PCNDES'!$F$2:$H$12,3,FALSE)</f>
        <v>SMR</v>
      </c>
      <c r="I1151" t="str">
        <f>VLOOKUP($B1151,'[1]LKUP PCNDES'!$C$17:$H$60,4,FALSE)</f>
        <v>NHS North Central London ICB</v>
      </c>
      <c r="J1151" t="str">
        <f>VLOOKUP($B1151,'[1]LKUP PCNDES'!$C$17:$H$60,6,FALSE)</f>
        <v>NCL</v>
      </c>
    </row>
    <row r="1152" spans="1:10" x14ac:dyDescent="0.35">
      <c r="A1152" t="s">
        <v>648</v>
      </c>
      <c r="B1152" t="s">
        <v>652</v>
      </c>
      <c r="C1152" t="s">
        <v>702</v>
      </c>
      <c r="D1152" t="s">
        <v>564</v>
      </c>
      <c r="E1152" s="2">
        <v>45230</v>
      </c>
      <c r="F1152">
        <v>4756</v>
      </c>
      <c r="G1152" t="str">
        <f>VLOOKUP($C1152,'[1]LKUP PCNDES'!$F$2:$H$12,2,FALSE)</f>
        <v>Permanent care home residents aged 18 years or over who received a Structured Medication Review</v>
      </c>
      <c r="H1152" t="str">
        <f>VLOOKUP($C1152,'[1]LKUP PCNDES'!$F$2:$H$12,3,FALSE)</f>
        <v>SMR</v>
      </c>
      <c r="I1152" t="str">
        <f>VLOOKUP($B1152,'[1]LKUP PCNDES'!$C$17:$H$60,4,FALSE)</f>
        <v>NHS North Central London ICB</v>
      </c>
      <c r="J1152" t="str">
        <f>VLOOKUP($B1152,'[1]LKUP PCNDES'!$C$17:$H$60,6,FALSE)</f>
        <v>NCL</v>
      </c>
    </row>
    <row r="1153" spans="1:10" x14ac:dyDescent="0.35">
      <c r="A1153" t="s">
        <v>648</v>
      </c>
      <c r="B1153" t="s">
        <v>652</v>
      </c>
      <c r="C1153" t="s">
        <v>702</v>
      </c>
      <c r="D1153" t="s">
        <v>564</v>
      </c>
      <c r="E1153" s="2">
        <v>45260</v>
      </c>
      <c r="F1153">
        <v>4792</v>
      </c>
      <c r="G1153" t="str">
        <f>VLOOKUP($C1153,'[1]LKUP PCNDES'!$F$2:$H$12,2,FALSE)</f>
        <v>Permanent care home residents aged 18 years or over who received a Structured Medication Review</v>
      </c>
      <c r="H1153" t="str">
        <f>VLOOKUP($C1153,'[1]LKUP PCNDES'!$F$2:$H$12,3,FALSE)</f>
        <v>SMR</v>
      </c>
      <c r="I1153" t="str">
        <f>VLOOKUP($B1153,'[1]LKUP PCNDES'!$C$17:$H$60,4,FALSE)</f>
        <v>NHS North Central London ICB</v>
      </c>
      <c r="J1153" t="str">
        <f>VLOOKUP($B1153,'[1]LKUP PCNDES'!$C$17:$H$60,6,FALSE)</f>
        <v>NCL</v>
      </c>
    </row>
    <row r="1154" spans="1:10" x14ac:dyDescent="0.35">
      <c r="A1154" t="s">
        <v>648</v>
      </c>
      <c r="B1154" t="s">
        <v>652</v>
      </c>
      <c r="C1154" t="s">
        <v>702</v>
      </c>
      <c r="D1154" t="s">
        <v>564</v>
      </c>
      <c r="E1154" s="2">
        <v>45291</v>
      </c>
      <c r="F1154">
        <v>4830</v>
      </c>
      <c r="G1154" t="str">
        <f>VLOOKUP($C1154,'[1]LKUP PCNDES'!$F$2:$H$12,2,FALSE)</f>
        <v>Permanent care home residents aged 18 years or over who received a Structured Medication Review</v>
      </c>
      <c r="H1154" t="str">
        <f>VLOOKUP($C1154,'[1]LKUP PCNDES'!$F$2:$H$12,3,FALSE)</f>
        <v>SMR</v>
      </c>
      <c r="I1154" t="str">
        <f>VLOOKUP($B1154,'[1]LKUP PCNDES'!$C$17:$H$60,4,FALSE)</f>
        <v>NHS North Central London ICB</v>
      </c>
      <c r="J1154" t="str">
        <f>VLOOKUP($B1154,'[1]LKUP PCNDES'!$C$17:$H$60,6,FALSE)</f>
        <v>NCL</v>
      </c>
    </row>
    <row r="1155" spans="1:10" x14ac:dyDescent="0.35">
      <c r="A1155" t="s">
        <v>648</v>
      </c>
      <c r="B1155" t="s">
        <v>652</v>
      </c>
      <c r="C1155" t="s">
        <v>702</v>
      </c>
      <c r="D1155" t="s">
        <v>564</v>
      </c>
      <c r="E1155" s="2">
        <v>45322</v>
      </c>
      <c r="F1155">
        <v>4848</v>
      </c>
      <c r="G1155" t="str">
        <f>VLOOKUP($C1155,'[1]LKUP PCNDES'!$F$2:$H$12,2,FALSE)</f>
        <v>Permanent care home residents aged 18 years or over who received a Structured Medication Review</v>
      </c>
      <c r="H1155" t="str">
        <f>VLOOKUP($C1155,'[1]LKUP PCNDES'!$F$2:$H$12,3,FALSE)</f>
        <v>SMR</v>
      </c>
      <c r="I1155" t="str">
        <f>VLOOKUP($B1155,'[1]LKUP PCNDES'!$C$17:$H$60,4,FALSE)</f>
        <v>NHS North Central London ICB</v>
      </c>
      <c r="J1155" t="str">
        <f>VLOOKUP($B1155,'[1]LKUP PCNDES'!$C$17:$H$60,6,FALSE)</f>
        <v>NCL</v>
      </c>
    </row>
    <row r="1156" spans="1:10" x14ac:dyDescent="0.35">
      <c r="A1156" t="s">
        <v>648</v>
      </c>
      <c r="B1156" t="s">
        <v>652</v>
      </c>
      <c r="C1156" t="s">
        <v>702</v>
      </c>
      <c r="D1156" t="s">
        <v>564</v>
      </c>
      <c r="E1156" s="2">
        <v>45351</v>
      </c>
      <c r="F1156">
        <v>4947</v>
      </c>
      <c r="G1156" t="str">
        <f>VLOOKUP($C1156,'[1]LKUP PCNDES'!$F$2:$H$12,2,FALSE)</f>
        <v>Permanent care home residents aged 18 years or over who received a Structured Medication Review</v>
      </c>
      <c r="H1156" t="str">
        <f>VLOOKUP($C1156,'[1]LKUP PCNDES'!$F$2:$H$12,3,FALSE)</f>
        <v>SMR</v>
      </c>
      <c r="I1156" t="str">
        <f>VLOOKUP($B1156,'[1]LKUP PCNDES'!$C$17:$H$60,4,FALSE)</f>
        <v>NHS North Central London ICB</v>
      </c>
      <c r="J1156" t="str">
        <f>VLOOKUP($B1156,'[1]LKUP PCNDES'!$C$17:$H$60,6,FALSE)</f>
        <v>NCL</v>
      </c>
    </row>
    <row r="1157" spans="1:10" x14ac:dyDescent="0.35">
      <c r="A1157" t="s">
        <v>648</v>
      </c>
      <c r="B1157" t="s">
        <v>652</v>
      </c>
      <c r="C1157" t="s">
        <v>702</v>
      </c>
      <c r="D1157" t="s">
        <v>564</v>
      </c>
      <c r="E1157" s="2">
        <v>45382</v>
      </c>
      <c r="F1157">
        <v>4964</v>
      </c>
      <c r="G1157" t="str">
        <f>VLOOKUP($C1157,'[1]LKUP PCNDES'!$F$2:$H$12,2,FALSE)</f>
        <v>Permanent care home residents aged 18 years or over who received a Structured Medication Review</v>
      </c>
      <c r="H1157" t="str">
        <f>VLOOKUP($C1157,'[1]LKUP PCNDES'!$F$2:$H$12,3,FALSE)</f>
        <v>SMR</v>
      </c>
      <c r="I1157" t="str">
        <f>VLOOKUP($B1157,'[1]LKUP PCNDES'!$C$17:$H$60,4,FALSE)</f>
        <v>NHS North Central London ICB</v>
      </c>
      <c r="J1157" t="str">
        <f>VLOOKUP($B1157,'[1]LKUP PCNDES'!$C$17:$H$60,6,FALSE)</f>
        <v>NCL</v>
      </c>
    </row>
    <row r="1158" spans="1:10" x14ac:dyDescent="0.35">
      <c r="A1158" t="s">
        <v>648</v>
      </c>
      <c r="B1158" t="s">
        <v>652</v>
      </c>
      <c r="C1158" t="s">
        <v>702</v>
      </c>
      <c r="D1158" t="s">
        <v>563</v>
      </c>
      <c r="E1158" s="2">
        <v>45046</v>
      </c>
      <c r="F1158">
        <v>338</v>
      </c>
      <c r="G1158" t="str">
        <f>VLOOKUP($C1158,'[1]LKUP PCNDES'!$F$2:$H$12,2,FALSE)</f>
        <v>Permanent care home residents aged 18 years or over who received a Structured Medication Review</v>
      </c>
      <c r="H1158" t="str">
        <f>VLOOKUP($C1158,'[1]LKUP PCNDES'!$F$2:$H$12,3,FALSE)</f>
        <v>SMR</v>
      </c>
      <c r="I1158" t="str">
        <f>VLOOKUP($B1158,'[1]LKUP PCNDES'!$C$17:$H$60,4,FALSE)</f>
        <v>NHS North Central London ICB</v>
      </c>
      <c r="J1158" t="str">
        <f>VLOOKUP($B1158,'[1]LKUP PCNDES'!$C$17:$H$60,6,FALSE)</f>
        <v>NCL</v>
      </c>
    </row>
    <row r="1159" spans="1:10" x14ac:dyDescent="0.35">
      <c r="A1159" t="s">
        <v>648</v>
      </c>
      <c r="B1159" t="s">
        <v>652</v>
      </c>
      <c r="C1159" t="s">
        <v>702</v>
      </c>
      <c r="D1159" t="s">
        <v>563</v>
      </c>
      <c r="E1159" s="2">
        <v>45077</v>
      </c>
      <c r="F1159">
        <v>822</v>
      </c>
      <c r="G1159" t="str">
        <f>VLOOKUP($C1159,'[1]LKUP PCNDES'!$F$2:$H$12,2,FALSE)</f>
        <v>Permanent care home residents aged 18 years or over who received a Structured Medication Review</v>
      </c>
      <c r="H1159" t="str">
        <f>VLOOKUP($C1159,'[1]LKUP PCNDES'!$F$2:$H$12,3,FALSE)</f>
        <v>SMR</v>
      </c>
      <c r="I1159" t="str">
        <f>VLOOKUP($B1159,'[1]LKUP PCNDES'!$C$17:$H$60,4,FALSE)</f>
        <v>NHS North Central London ICB</v>
      </c>
      <c r="J1159" t="str">
        <f>VLOOKUP($B1159,'[1]LKUP PCNDES'!$C$17:$H$60,6,FALSE)</f>
        <v>NCL</v>
      </c>
    </row>
    <row r="1160" spans="1:10" x14ac:dyDescent="0.35">
      <c r="A1160" t="s">
        <v>648</v>
      </c>
      <c r="B1160" t="s">
        <v>652</v>
      </c>
      <c r="C1160" t="s">
        <v>702</v>
      </c>
      <c r="D1160" t="s">
        <v>563</v>
      </c>
      <c r="E1160" s="2">
        <v>45107</v>
      </c>
      <c r="F1160">
        <v>1174</v>
      </c>
      <c r="G1160" t="str">
        <f>VLOOKUP($C1160,'[1]LKUP PCNDES'!$F$2:$H$12,2,FALSE)</f>
        <v>Permanent care home residents aged 18 years or over who received a Structured Medication Review</v>
      </c>
      <c r="H1160" t="str">
        <f>VLOOKUP($C1160,'[1]LKUP PCNDES'!$F$2:$H$12,3,FALSE)</f>
        <v>SMR</v>
      </c>
      <c r="I1160" t="str">
        <f>VLOOKUP($B1160,'[1]LKUP PCNDES'!$C$17:$H$60,4,FALSE)</f>
        <v>NHS North Central London ICB</v>
      </c>
      <c r="J1160" t="str">
        <f>VLOOKUP($B1160,'[1]LKUP PCNDES'!$C$17:$H$60,6,FALSE)</f>
        <v>NCL</v>
      </c>
    </row>
    <row r="1161" spans="1:10" x14ac:dyDescent="0.35">
      <c r="A1161" t="s">
        <v>648</v>
      </c>
      <c r="B1161" t="s">
        <v>652</v>
      </c>
      <c r="C1161" t="s">
        <v>702</v>
      </c>
      <c r="D1161" t="s">
        <v>563</v>
      </c>
      <c r="E1161" s="2">
        <v>45138</v>
      </c>
      <c r="F1161">
        <v>1600</v>
      </c>
      <c r="G1161" t="str">
        <f>VLOOKUP($C1161,'[1]LKUP PCNDES'!$F$2:$H$12,2,FALSE)</f>
        <v>Permanent care home residents aged 18 years or over who received a Structured Medication Review</v>
      </c>
      <c r="H1161" t="str">
        <f>VLOOKUP($C1161,'[1]LKUP PCNDES'!$F$2:$H$12,3,FALSE)</f>
        <v>SMR</v>
      </c>
      <c r="I1161" t="str">
        <f>VLOOKUP($B1161,'[1]LKUP PCNDES'!$C$17:$H$60,4,FALSE)</f>
        <v>NHS North Central London ICB</v>
      </c>
      <c r="J1161" t="str">
        <f>VLOOKUP($B1161,'[1]LKUP PCNDES'!$C$17:$H$60,6,FALSE)</f>
        <v>NCL</v>
      </c>
    </row>
    <row r="1162" spans="1:10" x14ac:dyDescent="0.35">
      <c r="A1162" t="s">
        <v>648</v>
      </c>
      <c r="B1162" t="s">
        <v>652</v>
      </c>
      <c r="C1162" t="s">
        <v>702</v>
      </c>
      <c r="D1162" t="s">
        <v>563</v>
      </c>
      <c r="E1162" s="2">
        <v>45169</v>
      </c>
      <c r="F1162">
        <v>1239</v>
      </c>
      <c r="G1162" t="str">
        <f>VLOOKUP($C1162,'[1]LKUP PCNDES'!$F$2:$H$12,2,FALSE)</f>
        <v>Permanent care home residents aged 18 years or over who received a Structured Medication Review</v>
      </c>
      <c r="H1162" t="str">
        <f>VLOOKUP($C1162,'[1]LKUP PCNDES'!$F$2:$H$12,3,FALSE)</f>
        <v>SMR</v>
      </c>
      <c r="I1162" t="str">
        <f>VLOOKUP($B1162,'[1]LKUP PCNDES'!$C$17:$H$60,4,FALSE)</f>
        <v>NHS North Central London ICB</v>
      </c>
      <c r="J1162" t="str">
        <f>VLOOKUP($B1162,'[1]LKUP PCNDES'!$C$17:$H$60,6,FALSE)</f>
        <v>NCL</v>
      </c>
    </row>
    <row r="1163" spans="1:10" x14ac:dyDescent="0.35">
      <c r="A1163" t="s">
        <v>648</v>
      </c>
      <c r="B1163" t="s">
        <v>652</v>
      </c>
      <c r="C1163" t="s">
        <v>702</v>
      </c>
      <c r="D1163" t="s">
        <v>563</v>
      </c>
      <c r="E1163" s="2">
        <v>45199</v>
      </c>
      <c r="F1163">
        <v>2024</v>
      </c>
      <c r="G1163" t="str">
        <f>VLOOKUP($C1163,'[1]LKUP PCNDES'!$F$2:$H$12,2,FALSE)</f>
        <v>Permanent care home residents aged 18 years or over who received a Structured Medication Review</v>
      </c>
      <c r="H1163" t="str">
        <f>VLOOKUP($C1163,'[1]LKUP PCNDES'!$F$2:$H$12,3,FALSE)</f>
        <v>SMR</v>
      </c>
      <c r="I1163" t="str">
        <f>VLOOKUP($B1163,'[1]LKUP PCNDES'!$C$17:$H$60,4,FALSE)</f>
        <v>NHS North Central London ICB</v>
      </c>
      <c r="J1163" t="str">
        <f>VLOOKUP($B1163,'[1]LKUP PCNDES'!$C$17:$H$60,6,FALSE)</f>
        <v>NCL</v>
      </c>
    </row>
    <row r="1164" spans="1:10" x14ac:dyDescent="0.35">
      <c r="A1164" t="s">
        <v>648</v>
      </c>
      <c r="B1164" t="s">
        <v>652</v>
      </c>
      <c r="C1164" t="s">
        <v>702</v>
      </c>
      <c r="D1164" t="s">
        <v>563</v>
      </c>
      <c r="E1164" s="2">
        <v>45230</v>
      </c>
      <c r="F1164">
        <v>2120</v>
      </c>
      <c r="G1164" t="str">
        <f>VLOOKUP($C1164,'[1]LKUP PCNDES'!$F$2:$H$12,2,FALSE)</f>
        <v>Permanent care home residents aged 18 years or over who received a Structured Medication Review</v>
      </c>
      <c r="H1164" t="str">
        <f>VLOOKUP($C1164,'[1]LKUP PCNDES'!$F$2:$H$12,3,FALSE)</f>
        <v>SMR</v>
      </c>
      <c r="I1164" t="str">
        <f>VLOOKUP($B1164,'[1]LKUP PCNDES'!$C$17:$H$60,4,FALSE)</f>
        <v>NHS North Central London ICB</v>
      </c>
      <c r="J1164" t="str">
        <f>VLOOKUP($B1164,'[1]LKUP PCNDES'!$C$17:$H$60,6,FALSE)</f>
        <v>NCL</v>
      </c>
    </row>
    <row r="1165" spans="1:10" x14ac:dyDescent="0.35">
      <c r="A1165" t="s">
        <v>648</v>
      </c>
      <c r="B1165" t="s">
        <v>652</v>
      </c>
      <c r="C1165" t="s">
        <v>702</v>
      </c>
      <c r="D1165" t="s">
        <v>563</v>
      </c>
      <c r="E1165" s="2">
        <v>45260</v>
      </c>
      <c r="F1165">
        <v>2271</v>
      </c>
      <c r="G1165" t="str">
        <f>VLOOKUP($C1165,'[1]LKUP PCNDES'!$F$2:$H$12,2,FALSE)</f>
        <v>Permanent care home residents aged 18 years or over who received a Structured Medication Review</v>
      </c>
      <c r="H1165" t="str">
        <f>VLOOKUP($C1165,'[1]LKUP PCNDES'!$F$2:$H$12,3,FALSE)</f>
        <v>SMR</v>
      </c>
      <c r="I1165" t="str">
        <f>VLOOKUP($B1165,'[1]LKUP PCNDES'!$C$17:$H$60,4,FALSE)</f>
        <v>NHS North Central London ICB</v>
      </c>
      <c r="J1165" t="str">
        <f>VLOOKUP($B1165,'[1]LKUP PCNDES'!$C$17:$H$60,6,FALSE)</f>
        <v>NCL</v>
      </c>
    </row>
    <row r="1166" spans="1:10" x14ac:dyDescent="0.35">
      <c r="A1166" t="s">
        <v>648</v>
      </c>
      <c r="B1166" t="s">
        <v>652</v>
      </c>
      <c r="C1166" t="s">
        <v>702</v>
      </c>
      <c r="D1166" t="s">
        <v>563</v>
      </c>
      <c r="E1166" s="2">
        <v>45291</v>
      </c>
      <c r="F1166">
        <v>2293</v>
      </c>
      <c r="G1166" t="str">
        <f>VLOOKUP($C1166,'[1]LKUP PCNDES'!$F$2:$H$12,2,FALSE)</f>
        <v>Permanent care home residents aged 18 years or over who received a Structured Medication Review</v>
      </c>
      <c r="H1166" t="str">
        <f>VLOOKUP($C1166,'[1]LKUP PCNDES'!$F$2:$H$12,3,FALSE)</f>
        <v>SMR</v>
      </c>
      <c r="I1166" t="str">
        <f>VLOOKUP($B1166,'[1]LKUP PCNDES'!$C$17:$H$60,4,FALSE)</f>
        <v>NHS North Central London ICB</v>
      </c>
      <c r="J1166" t="str">
        <f>VLOOKUP($B1166,'[1]LKUP PCNDES'!$C$17:$H$60,6,FALSE)</f>
        <v>NCL</v>
      </c>
    </row>
    <row r="1167" spans="1:10" x14ac:dyDescent="0.35">
      <c r="A1167" t="s">
        <v>648</v>
      </c>
      <c r="B1167" t="s">
        <v>652</v>
      </c>
      <c r="C1167" t="s">
        <v>702</v>
      </c>
      <c r="D1167" t="s">
        <v>563</v>
      </c>
      <c r="E1167" s="2">
        <v>45322</v>
      </c>
      <c r="F1167">
        <v>2404</v>
      </c>
      <c r="G1167" t="str">
        <f>VLOOKUP($C1167,'[1]LKUP PCNDES'!$F$2:$H$12,2,FALSE)</f>
        <v>Permanent care home residents aged 18 years or over who received a Structured Medication Review</v>
      </c>
      <c r="H1167" t="str">
        <f>VLOOKUP($C1167,'[1]LKUP PCNDES'!$F$2:$H$12,3,FALSE)</f>
        <v>SMR</v>
      </c>
      <c r="I1167" t="str">
        <f>VLOOKUP($B1167,'[1]LKUP PCNDES'!$C$17:$H$60,4,FALSE)</f>
        <v>NHS North Central London ICB</v>
      </c>
      <c r="J1167" t="str">
        <f>VLOOKUP($B1167,'[1]LKUP PCNDES'!$C$17:$H$60,6,FALSE)</f>
        <v>NCL</v>
      </c>
    </row>
    <row r="1168" spans="1:10" x14ac:dyDescent="0.35">
      <c r="A1168" t="s">
        <v>648</v>
      </c>
      <c r="B1168" t="s">
        <v>652</v>
      </c>
      <c r="C1168" t="s">
        <v>702</v>
      </c>
      <c r="D1168" t="s">
        <v>563</v>
      </c>
      <c r="E1168" s="2">
        <v>45351</v>
      </c>
      <c r="F1168">
        <v>2497</v>
      </c>
      <c r="G1168" t="str">
        <f>VLOOKUP($C1168,'[1]LKUP PCNDES'!$F$2:$H$12,2,FALSE)</f>
        <v>Permanent care home residents aged 18 years or over who received a Structured Medication Review</v>
      </c>
      <c r="H1168" t="str">
        <f>VLOOKUP($C1168,'[1]LKUP PCNDES'!$F$2:$H$12,3,FALSE)</f>
        <v>SMR</v>
      </c>
      <c r="I1168" t="str">
        <f>VLOOKUP($B1168,'[1]LKUP PCNDES'!$C$17:$H$60,4,FALSE)</f>
        <v>NHS North Central London ICB</v>
      </c>
      <c r="J1168" t="str">
        <f>VLOOKUP($B1168,'[1]LKUP PCNDES'!$C$17:$H$60,6,FALSE)</f>
        <v>NCL</v>
      </c>
    </row>
    <row r="1169" spans="1:10" x14ac:dyDescent="0.35">
      <c r="A1169" t="s">
        <v>648</v>
      </c>
      <c r="B1169" t="s">
        <v>652</v>
      </c>
      <c r="C1169" t="s">
        <v>702</v>
      </c>
      <c r="D1169" t="s">
        <v>563</v>
      </c>
      <c r="E1169" s="2">
        <v>45382</v>
      </c>
      <c r="F1169">
        <v>2584</v>
      </c>
      <c r="G1169" t="str">
        <f>VLOOKUP($C1169,'[1]LKUP PCNDES'!$F$2:$H$12,2,FALSE)</f>
        <v>Permanent care home residents aged 18 years or over who received a Structured Medication Review</v>
      </c>
      <c r="H1169" t="str">
        <f>VLOOKUP($C1169,'[1]LKUP PCNDES'!$F$2:$H$12,3,FALSE)</f>
        <v>SMR</v>
      </c>
      <c r="I1169" t="str">
        <f>VLOOKUP($B1169,'[1]LKUP PCNDES'!$C$17:$H$60,4,FALSE)</f>
        <v>NHS North Central London ICB</v>
      </c>
      <c r="J1169" t="str">
        <f>VLOOKUP($B1169,'[1]LKUP PCNDES'!$C$17:$H$60,6,FALSE)</f>
        <v>NCL</v>
      </c>
    </row>
    <row r="1170" spans="1:10" x14ac:dyDescent="0.35">
      <c r="A1170" t="s">
        <v>648</v>
      </c>
      <c r="B1170" t="s">
        <v>652</v>
      </c>
      <c r="C1170" t="s">
        <v>702</v>
      </c>
      <c r="D1170" t="s">
        <v>705</v>
      </c>
      <c r="E1170" s="2">
        <v>45046</v>
      </c>
      <c r="F1170">
        <v>817</v>
      </c>
      <c r="G1170" t="str">
        <f>VLOOKUP($C1170,'[1]LKUP PCNDES'!$F$2:$H$12,2,FALSE)</f>
        <v>Permanent care home residents aged 18 years or over who received a Structured Medication Review</v>
      </c>
      <c r="H1170" t="str">
        <f>VLOOKUP($C1170,'[1]LKUP PCNDES'!$F$2:$H$12,3,FALSE)</f>
        <v>SMR</v>
      </c>
      <c r="I1170" t="str">
        <f>VLOOKUP($B1170,'[1]LKUP PCNDES'!$C$17:$H$60,4,FALSE)</f>
        <v>NHS North Central London ICB</v>
      </c>
      <c r="J1170" t="str">
        <f>VLOOKUP($B1170,'[1]LKUP PCNDES'!$C$17:$H$60,6,FALSE)</f>
        <v>NCL</v>
      </c>
    </row>
    <row r="1171" spans="1:10" x14ac:dyDescent="0.35">
      <c r="A1171" t="s">
        <v>648</v>
      </c>
      <c r="B1171" t="s">
        <v>652</v>
      </c>
      <c r="C1171" t="s">
        <v>702</v>
      </c>
      <c r="D1171" t="s">
        <v>705</v>
      </c>
      <c r="E1171" s="2">
        <v>45077</v>
      </c>
      <c r="F1171">
        <v>750</v>
      </c>
      <c r="G1171" t="str">
        <f>VLOOKUP($C1171,'[1]LKUP PCNDES'!$F$2:$H$12,2,FALSE)</f>
        <v>Permanent care home residents aged 18 years or over who received a Structured Medication Review</v>
      </c>
      <c r="H1171" t="str">
        <f>VLOOKUP($C1171,'[1]LKUP PCNDES'!$F$2:$H$12,3,FALSE)</f>
        <v>SMR</v>
      </c>
      <c r="I1171" t="str">
        <f>VLOOKUP($B1171,'[1]LKUP PCNDES'!$C$17:$H$60,4,FALSE)</f>
        <v>NHS North Central London ICB</v>
      </c>
      <c r="J1171" t="str">
        <f>VLOOKUP($B1171,'[1]LKUP PCNDES'!$C$17:$H$60,6,FALSE)</f>
        <v>NCL</v>
      </c>
    </row>
    <row r="1172" spans="1:10" x14ac:dyDescent="0.35">
      <c r="A1172" t="s">
        <v>648</v>
      </c>
      <c r="B1172" t="s">
        <v>652</v>
      </c>
      <c r="C1172" t="s">
        <v>702</v>
      </c>
      <c r="D1172" t="s">
        <v>705</v>
      </c>
      <c r="E1172" s="2">
        <v>45107</v>
      </c>
      <c r="F1172">
        <v>855</v>
      </c>
      <c r="G1172" t="str">
        <f>VLOOKUP($C1172,'[1]LKUP PCNDES'!$F$2:$H$12,2,FALSE)</f>
        <v>Permanent care home residents aged 18 years or over who received a Structured Medication Review</v>
      </c>
      <c r="H1172" t="str">
        <f>VLOOKUP($C1172,'[1]LKUP PCNDES'!$F$2:$H$12,3,FALSE)</f>
        <v>SMR</v>
      </c>
      <c r="I1172" t="str">
        <f>VLOOKUP($B1172,'[1]LKUP PCNDES'!$C$17:$H$60,4,FALSE)</f>
        <v>NHS North Central London ICB</v>
      </c>
      <c r="J1172" t="str">
        <f>VLOOKUP($B1172,'[1]LKUP PCNDES'!$C$17:$H$60,6,FALSE)</f>
        <v>NCL</v>
      </c>
    </row>
    <row r="1173" spans="1:10" x14ac:dyDescent="0.35">
      <c r="A1173" t="s">
        <v>648</v>
      </c>
      <c r="B1173" t="s">
        <v>652</v>
      </c>
      <c r="C1173" t="s">
        <v>702</v>
      </c>
      <c r="D1173" t="s">
        <v>705</v>
      </c>
      <c r="E1173" s="2">
        <v>45138</v>
      </c>
      <c r="F1173">
        <v>794</v>
      </c>
      <c r="G1173" t="str">
        <f>VLOOKUP($C1173,'[1]LKUP PCNDES'!$F$2:$H$12,2,FALSE)</f>
        <v>Permanent care home residents aged 18 years or over who received a Structured Medication Review</v>
      </c>
      <c r="H1173" t="str">
        <f>VLOOKUP($C1173,'[1]LKUP PCNDES'!$F$2:$H$12,3,FALSE)</f>
        <v>SMR</v>
      </c>
      <c r="I1173" t="str">
        <f>VLOOKUP($B1173,'[1]LKUP PCNDES'!$C$17:$H$60,4,FALSE)</f>
        <v>NHS North Central London ICB</v>
      </c>
      <c r="J1173" t="str">
        <f>VLOOKUP($B1173,'[1]LKUP PCNDES'!$C$17:$H$60,6,FALSE)</f>
        <v>NCL</v>
      </c>
    </row>
    <row r="1174" spans="1:10" x14ac:dyDescent="0.35">
      <c r="A1174" t="s">
        <v>648</v>
      </c>
      <c r="B1174" t="s">
        <v>652</v>
      </c>
      <c r="C1174" t="s">
        <v>702</v>
      </c>
      <c r="D1174" t="s">
        <v>705</v>
      </c>
      <c r="E1174" s="2">
        <v>45169</v>
      </c>
      <c r="F1174">
        <v>703</v>
      </c>
      <c r="G1174" t="str">
        <f>VLOOKUP($C1174,'[1]LKUP PCNDES'!$F$2:$H$12,2,FALSE)</f>
        <v>Permanent care home residents aged 18 years or over who received a Structured Medication Review</v>
      </c>
      <c r="H1174" t="str">
        <f>VLOOKUP($C1174,'[1]LKUP PCNDES'!$F$2:$H$12,3,FALSE)</f>
        <v>SMR</v>
      </c>
      <c r="I1174" t="str">
        <f>VLOOKUP($B1174,'[1]LKUP PCNDES'!$C$17:$H$60,4,FALSE)</f>
        <v>NHS North Central London ICB</v>
      </c>
      <c r="J1174" t="str">
        <f>VLOOKUP($B1174,'[1]LKUP PCNDES'!$C$17:$H$60,6,FALSE)</f>
        <v>NCL</v>
      </c>
    </row>
    <row r="1175" spans="1:10" x14ac:dyDescent="0.35">
      <c r="A1175" t="s">
        <v>648</v>
      </c>
      <c r="B1175" t="s">
        <v>652</v>
      </c>
      <c r="C1175" t="s">
        <v>702</v>
      </c>
      <c r="D1175" t="s">
        <v>705</v>
      </c>
      <c r="E1175" s="2">
        <v>45199</v>
      </c>
      <c r="F1175">
        <v>726</v>
      </c>
      <c r="G1175" t="str">
        <f>VLOOKUP($C1175,'[1]LKUP PCNDES'!$F$2:$H$12,2,FALSE)</f>
        <v>Permanent care home residents aged 18 years or over who received a Structured Medication Review</v>
      </c>
      <c r="H1175" t="str">
        <f>VLOOKUP($C1175,'[1]LKUP PCNDES'!$F$2:$H$12,3,FALSE)</f>
        <v>SMR</v>
      </c>
      <c r="I1175" t="str">
        <f>VLOOKUP($B1175,'[1]LKUP PCNDES'!$C$17:$H$60,4,FALSE)</f>
        <v>NHS North Central London ICB</v>
      </c>
      <c r="J1175" t="str">
        <f>VLOOKUP($B1175,'[1]LKUP PCNDES'!$C$17:$H$60,6,FALSE)</f>
        <v>NCL</v>
      </c>
    </row>
    <row r="1176" spans="1:10" x14ac:dyDescent="0.35">
      <c r="A1176" t="s">
        <v>648</v>
      </c>
      <c r="B1176" t="s">
        <v>652</v>
      </c>
      <c r="C1176" t="s">
        <v>702</v>
      </c>
      <c r="D1176" t="s">
        <v>705</v>
      </c>
      <c r="E1176" s="2">
        <v>45230</v>
      </c>
      <c r="F1176">
        <v>657</v>
      </c>
      <c r="G1176" t="str">
        <f>VLOOKUP($C1176,'[1]LKUP PCNDES'!$F$2:$H$12,2,FALSE)</f>
        <v>Permanent care home residents aged 18 years or over who received a Structured Medication Review</v>
      </c>
      <c r="H1176" t="str">
        <f>VLOOKUP($C1176,'[1]LKUP PCNDES'!$F$2:$H$12,3,FALSE)</f>
        <v>SMR</v>
      </c>
      <c r="I1176" t="str">
        <f>VLOOKUP($B1176,'[1]LKUP PCNDES'!$C$17:$H$60,4,FALSE)</f>
        <v>NHS North Central London ICB</v>
      </c>
      <c r="J1176" t="str">
        <f>VLOOKUP($B1176,'[1]LKUP PCNDES'!$C$17:$H$60,6,FALSE)</f>
        <v>NCL</v>
      </c>
    </row>
    <row r="1177" spans="1:10" x14ac:dyDescent="0.35">
      <c r="A1177" t="s">
        <v>648</v>
      </c>
      <c r="B1177" t="s">
        <v>652</v>
      </c>
      <c r="C1177" t="s">
        <v>702</v>
      </c>
      <c r="D1177" t="s">
        <v>705</v>
      </c>
      <c r="E1177" s="2">
        <v>45260</v>
      </c>
      <c r="F1177">
        <v>602</v>
      </c>
      <c r="G1177" t="str">
        <f>VLOOKUP($C1177,'[1]LKUP PCNDES'!$F$2:$H$12,2,FALSE)</f>
        <v>Permanent care home residents aged 18 years or over who received a Structured Medication Review</v>
      </c>
      <c r="H1177" t="str">
        <f>VLOOKUP($C1177,'[1]LKUP PCNDES'!$F$2:$H$12,3,FALSE)</f>
        <v>SMR</v>
      </c>
      <c r="I1177" t="str">
        <f>VLOOKUP($B1177,'[1]LKUP PCNDES'!$C$17:$H$60,4,FALSE)</f>
        <v>NHS North Central London ICB</v>
      </c>
      <c r="J1177" t="str">
        <f>VLOOKUP($B1177,'[1]LKUP PCNDES'!$C$17:$H$60,6,FALSE)</f>
        <v>NCL</v>
      </c>
    </row>
    <row r="1178" spans="1:10" x14ac:dyDescent="0.35">
      <c r="A1178" t="s">
        <v>648</v>
      </c>
      <c r="B1178" t="s">
        <v>652</v>
      </c>
      <c r="C1178" t="s">
        <v>702</v>
      </c>
      <c r="D1178" t="s">
        <v>705</v>
      </c>
      <c r="E1178" s="2">
        <v>45291</v>
      </c>
      <c r="F1178">
        <v>585</v>
      </c>
      <c r="G1178" t="str">
        <f>VLOOKUP($C1178,'[1]LKUP PCNDES'!$F$2:$H$12,2,FALSE)</f>
        <v>Permanent care home residents aged 18 years or over who received a Structured Medication Review</v>
      </c>
      <c r="H1178" t="str">
        <f>VLOOKUP($C1178,'[1]LKUP PCNDES'!$F$2:$H$12,3,FALSE)</f>
        <v>SMR</v>
      </c>
      <c r="I1178" t="str">
        <f>VLOOKUP($B1178,'[1]LKUP PCNDES'!$C$17:$H$60,4,FALSE)</f>
        <v>NHS North Central London ICB</v>
      </c>
      <c r="J1178" t="str">
        <f>VLOOKUP($B1178,'[1]LKUP PCNDES'!$C$17:$H$60,6,FALSE)</f>
        <v>NCL</v>
      </c>
    </row>
    <row r="1179" spans="1:10" x14ac:dyDescent="0.35">
      <c r="A1179" t="s">
        <v>648</v>
      </c>
      <c r="B1179" t="s">
        <v>652</v>
      </c>
      <c r="C1179" t="s">
        <v>702</v>
      </c>
      <c r="D1179" t="s">
        <v>705</v>
      </c>
      <c r="E1179" s="2">
        <v>45322</v>
      </c>
      <c r="F1179">
        <v>577</v>
      </c>
      <c r="G1179" t="str">
        <f>VLOOKUP($C1179,'[1]LKUP PCNDES'!$F$2:$H$12,2,FALSE)</f>
        <v>Permanent care home residents aged 18 years or over who received a Structured Medication Review</v>
      </c>
      <c r="H1179" t="str">
        <f>VLOOKUP($C1179,'[1]LKUP PCNDES'!$F$2:$H$12,3,FALSE)</f>
        <v>SMR</v>
      </c>
      <c r="I1179" t="str">
        <f>VLOOKUP($B1179,'[1]LKUP PCNDES'!$C$17:$H$60,4,FALSE)</f>
        <v>NHS North Central London ICB</v>
      </c>
      <c r="J1179" t="str">
        <f>VLOOKUP($B1179,'[1]LKUP PCNDES'!$C$17:$H$60,6,FALSE)</f>
        <v>NCL</v>
      </c>
    </row>
    <row r="1180" spans="1:10" x14ac:dyDescent="0.35">
      <c r="A1180" t="s">
        <v>648</v>
      </c>
      <c r="B1180" t="s">
        <v>652</v>
      </c>
      <c r="C1180" t="s">
        <v>702</v>
      </c>
      <c r="D1180" t="s">
        <v>705</v>
      </c>
      <c r="E1180" s="2">
        <v>45351</v>
      </c>
      <c r="F1180">
        <v>558</v>
      </c>
      <c r="G1180" t="str">
        <f>VLOOKUP($C1180,'[1]LKUP PCNDES'!$F$2:$H$12,2,FALSE)</f>
        <v>Permanent care home residents aged 18 years or over who received a Structured Medication Review</v>
      </c>
      <c r="H1180" t="str">
        <f>VLOOKUP($C1180,'[1]LKUP PCNDES'!$F$2:$H$12,3,FALSE)</f>
        <v>SMR</v>
      </c>
      <c r="I1180" t="str">
        <f>VLOOKUP($B1180,'[1]LKUP PCNDES'!$C$17:$H$60,4,FALSE)</f>
        <v>NHS North Central London ICB</v>
      </c>
      <c r="J1180" t="str">
        <f>VLOOKUP($B1180,'[1]LKUP PCNDES'!$C$17:$H$60,6,FALSE)</f>
        <v>NCL</v>
      </c>
    </row>
    <row r="1181" spans="1:10" x14ac:dyDescent="0.35">
      <c r="A1181" t="s">
        <v>648</v>
      </c>
      <c r="B1181" t="s">
        <v>652</v>
      </c>
      <c r="C1181" t="s">
        <v>702</v>
      </c>
      <c r="D1181" t="s">
        <v>705</v>
      </c>
      <c r="E1181" s="2">
        <v>45382</v>
      </c>
      <c r="F1181">
        <v>549</v>
      </c>
      <c r="G1181" t="str">
        <f>VLOOKUP($C1181,'[1]LKUP PCNDES'!$F$2:$H$12,2,FALSE)</f>
        <v>Permanent care home residents aged 18 years or over who received a Structured Medication Review</v>
      </c>
      <c r="H1181" t="str">
        <f>VLOOKUP($C1181,'[1]LKUP PCNDES'!$F$2:$H$12,3,FALSE)</f>
        <v>SMR</v>
      </c>
      <c r="I1181" t="str">
        <f>VLOOKUP($B1181,'[1]LKUP PCNDES'!$C$17:$H$60,4,FALSE)</f>
        <v>NHS North Central London ICB</v>
      </c>
      <c r="J1181" t="str">
        <f>VLOOKUP($B1181,'[1]LKUP PCNDES'!$C$17:$H$60,6,FALSE)</f>
        <v>NCL</v>
      </c>
    </row>
    <row r="1182" spans="1:10" x14ac:dyDescent="0.35">
      <c r="A1182" t="s">
        <v>648</v>
      </c>
      <c r="B1182" t="s">
        <v>652</v>
      </c>
      <c r="C1182" t="s">
        <v>702</v>
      </c>
      <c r="D1182" t="s">
        <v>704</v>
      </c>
      <c r="E1182" s="2">
        <v>45046</v>
      </c>
      <c r="F1182">
        <v>0</v>
      </c>
      <c r="G1182" t="str">
        <f>VLOOKUP($C1182,'[1]LKUP PCNDES'!$F$2:$H$12,2,FALSE)</f>
        <v>Permanent care home residents aged 18 years or over who received a Structured Medication Review</v>
      </c>
      <c r="H1182" t="str">
        <f>VLOOKUP($C1182,'[1]LKUP PCNDES'!$F$2:$H$12,3,FALSE)</f>
        <v>SMR</v>
      </c>
      <c r="I1182" t="str">
        <f>VLOOKUP($B1182,'[1]LKUP PCNDES'!$C$17:$H$60,4,FALSE)</f>
        <v>NHS North Central London ICB</v>
      </c>
      <c r="J1182" t="str">
        <f>VLOOKUP($B1182,'[1]LKUP PCNDES'!$C$17:$H$60,6,FALSE)</f>
        <v>NCL</v>
      </c>
    </row>
    <row r="1183" spans="1:10" x14ac:dyDescent="0.35">
      <c r="A1183" t="s">
        <v>648</v>
      </c>
      <c r="B1183" t="s">
        <v>652</v>
      </c>
      <c r="C1183" t="s">
        <v>702</v>
      </c>
      <c r="D1183" t="s">
        <v>704</v>
      </c>
      <c r="E1183" s="2">
        <v>45077</v>
      </c>
      <c r="F1183">
        <v>0</v>
      </c>
      <c r="G1183" t="str">
        <f>VLOOKUP($C1183,'[1]LKUP PCNDES'!$F$2:$H$12,2,FALSE)</f>
        <v>Permanent care home residents aged 18 years or over who received a Structured Medication Review</v>
      </c>
      <c r="H1183" t="str">
        <f>VLOOKUP($C1183,'[1]LKUP PCNDES'!$F$2:$H$12,3,FALSE)</f>
        <v>SMR</v>
      </c>
      <c r="I1183" t="str">
        <f>VLOOKUP($B1183,'[1]LKUP PCNDES'!$C$17:$H$60,4,FALSE)</f>
        <v>NHS North Central London ICB</v>
      </c>
      <c r="J1183" t="str">
        <f>VLOOKUP($B1183,'[1]LKUP PCNDES'!$C$17:$H$60,6,FALSE)</f>
        <v>NCL</v>
      </c>
    </row>
    <row r="1184" spans="1:10" x14ac:dyDescent="0.35">
      <c r="A1184" t="s">
        <v>648</v>
      </c>
      <c r="B1184" t="s">
        <v>652</v>
      </c>
      <c r="C1184" t="s">
        <v>702</v>
      </c>
      <c r="D1184" t="s">
        <v>704</v>
      </c>
      <c r="E1184" s="2">
        <v>45107</v>
      </c>
      <c r="F1184">
        <v>0</v>
      </c>
      <c r="G1184" t="str">
        <f>VLOOKUP($C1184,'[1]LKUP PCNDES'!$F$2:$H$12,2,FALSE)</f>
        <v>Permanent care home residents aged 18 years or over who received a Structured Medication Review</v>
      </c>
      <c r="H1184" t="str">
        <f>VLOOKUP($C1184,'[1]LKUP PCNDES'!$F$2:$H$12,3,FALSE)</f>
        <v>SMR</v>
      </c>
      <c r="I1184" t="str">
        <f>VLOOKUP($B1184,'[1]LKUP PCNDES'!$C$17:$H$60,4,FALSE)</f>
        <v>NHS North Central London ICB</v>
      </c>
      <c r="J1184" t="str">
        <f>VLOOKUP($B1184,'[1]LKUP PCNDES'!$C$17:$H$60,6,FALSE)</f>
        <v>NCL</v>
      </c>
    </row>
    <row r="1185" spans="1:10" x14ac:dyDescent="0.35">
      <c r="A1185" t="s">
        <v>648</v>
      </c>
      <c r="B1185" t="s">
        <v>652</v>
      </c>
      <c r="C1185" t="s">
        <v>702</v>
      </c>
      <c r="D1185" t="s">
        <v>704</v>
      </c>
      <c r="E1185" s="2">
        <v>45138</v>
      </c>
      <c r="F1185">
        <v>0</v>
      </c>
      <c r="G1185" t="str">
        <f>VLOOKUP($C1185,'[1]LKUP PCNDES'!$F$2:$H$12,2,FALSE)</f>
        <v>Permanent care home residents aged 18 years or over who received a Structured Medication Review</v>
      </c>
      <c r="H1185" t="str">
        <f>VLOOKUP($C1185,'[1]LKUP PCNDES'!$F$2:$H$12,3,FALSE)</f>
        <v>SMR</v>
      </c>
      <c r="I1185" t="str">
        <f>VLOOKUP($B1185,'[1]LKUP PCNDES'!$C$17:$H$60,4,FALSE)</f>
        <v>NHS North Central London ICB</v>
      </c>
      <c r="J1185" t="str">
        <f>VLOOKUP($B1185,'[1]LKUP PCNDES'!$C$17:$H$60,6,FALSE)</f>
        <v>NCL</v>
      </c>
    </row>
    <row r="1186" spans="1:10" x14ac:dyDescent="0.35">
      <c r="A1186" t="s">
        <v>648</v>
      </c>
      <c r="B1186" t="s">
        <v>652</v>
      </c>
      <c r="C1186" t="s">
        <v>702</v>
      </c>
      <c r="D1186" t="s">
        <v>704</v>
      </c>
      <c r="E1186" s="2">
        <v>45169</v>
      </c>
      <c r="F1186">
        <v>0</v>
      </c>
      <c r="G1186" t="str">
        <f>VLOOKUP($C1186,'[1]LKUP PCNDES'!$F$2:$H$12,2,FALSE)</f>
        <v>Permanent care home residents aged 18 years or over who received a Structured Medication Review</v>
      </c>
      <c r="H1186" t="str">
        <f>VLOOKUP($C1186,'[1]LKUP PCNDES'!$F$2:$H$12,3,FALSE)</f>
        <v>SMR</v>
      </c>
      <c r="I1186" t="str">
        <f>VLOOKUP($B1186,'[1]LKUP PCNDES'!$C$17:$H$60,4,FALSE)</f>
        <v>NHS North Central London ICB</v>
      </c>
      <c r="J1186" t="str">
        <f>VLOOKUP($B1186,'[1]LKUP PCNDES'!$C$17:$H$60,6,FALSE)</f>
        <v>NCL</v>
      </c>
    </row>
    <row r="1187" spans="1:10" x14ac:dyDescent="0.35">
      <c r="A1187" t="s">
        <v>648</v>
      </c>
      <c r="B1187" t="s">
        <v>652</v>
      </c>
      <c r="C1187" t="s">
        <v>702</v>
      </c>
      <c r="D1187" t="s">
        <v>704</v>
      </c>
      <c r="E1187" s="2">
        <v>45199</v>
      </c>
      <c r="F1187">
        <v>0</v>
      </c>
      <c r="G1187" t="str">
        <f>VLOOKUP($C1187,'[1]LKUP PCNDES'!$F$2:$H$12,2,FALSE)</f>
        <v>Permanent care home residents aged 18 years or over who received a Structured Medication Review</v>
      </c>
      <c r="H1187" t="str">
        <f>VLOOKUP($C1187,'[1]LKUP PCNDES'!$F$2:$H$12,3,FALSE)</f>
        <v>SMR</v>
      </c>
      <c r="I1187" t="str">
        <f>VLOOKUP($B1187,'[1]LKUP PCNDES'!$C$17:$H$60,4,FALSE)</f>
        <v>NHS North Central London ICB</v>
      </c>
      <c r="J1187" t="str">
        <f>VLOOKUP($B1187,'[1]LKUP PCNDES'!$C$17:$H$60,6,FALSE)</f>
        <v>NCL</v>
      </c>
    </row>
    <row r="1188" spans="1:10" x14ac:dyDescent="0.35">
      <c r="A1188" t="s">
        <v>648</v>
      </c>
      <c r="B1188" t="s">
        <v>652</v>
      </c>
      <c r="C1188" t="s">
        <v>702</v>
      </c>
      <c r="D1188" t="s">
        <v>704</v>
      </c>
      <c r="E1188" s="2">
        <v>45230</v>
      </c>
      <c r="F1188">
        <v>0</v>
      </c>
      <c r="G1188" t="str">
        <f>VLOOKUP($C1188,'[1]LKUP PCNDES'!$F$2:$H$12,2,FALSE)</f>
        <v>Permanent care home residents aged 18 years or over who received a Structured Medication Review</v>
      </c>
      <c r="H1188" t="str">
        <f>VLOOKUP($C1188,'[1]LKUP PCNDES'!$F$2:$H$12,3,FALSE)</f>
        <v>SMR</v>
      </c>
      <c r="I1188" t="str">
        <f>VLOOKUP($B1188,'[1]LKUP PCNDES'!$C$17:$H$60,4,FALSE)</f>
        <v>NHS North Central London ICB</v>
      </c>
      <c r="J1188" t="str">
        <f>VLOOKUP($B1188,'[1]LKUP PCNDES'!$C$17:$H$60,6,FALSE)</f>
        <v>NCL</v>
      </c>
    </row>
    <row r="1189" spans="1:10" x14ac:dyDescent="0.35">
      <c r="A1189" t="s">
        <v>648</v>
      </c>
      <c r="B1189" t="s">
        <v>652</v>
      </c>
      <c r="C1189" t="s">
        <v>702</v>
      </c>
      <c r="D1189" t="s">
        <v>704</v>
      </c>
      <c r="E1189" s="2">
        <v>45260</v>
      </c>
      <c r="F1189">
        <v>0</v>
      </c>
      <c r="G1189" t="str">
        <f>VLOOKUP($C1189,'[1]LKUP PCNDES'!$F$2:$H$12,2,FALSE)</f>
        <v>Permanent care home residents aged 18 years or over who received a Structured Medication Review</v>
      </c>
      <c r="H1189" t="str">
        <f>VLOOKUP($C1189,'[1]LKUP PCNDES'!$F$2:$H$12,3,FALSE)</f>
        <v>SMR</v>
      </c>
      <c r="I1189" t="str">
        <f>VLOOKUP($B1189,'[1]LKUP PCNDES'!$C$17:$H$60,4,FALSE)</f>
        <v>NHS North Central London ICB</v>
      </c>
      <c r="J1189" t="str">
        <f>VLOOKUP($B1189,'[1]LKUP PCNDES'!$C$17:$H$60,6,FALSE)</f>
        <v>NCL</v>
      </c>
    </row>
    <row r="1190" spans="1:10" x14ac:dyDescent="0.35">
      <c r="A1190" t="s">
        <v>648</v>
      </c>
      <c r="B1190" t="s">
        <v>652</v>
      </c>
      <c r="C1190" t="s">
        <v>702</v>
      </c>
      <c r="D1190" t="s">
        <v>704</v>
      </c>
      <c r="E1190" s="2">
        <v>45291</v>
      </c>
      <c r="F1190">
        <v>0</v>
      </c>
      <c r="G1190" t="str">
        <f>VLOOKUP($C1190,'[1]LKUP PCNDES'!$F$2:$H$12,2,FALSE)</f>
        <v>Permanent care home residents aged 18 years or over who received a Structured Medication Review</v>
      </c>
      <c r="H1190" t="str">
        <f>VLOOKUP($C1190,'[1]LKUP PCNDES'!$F$2:$H$12,3,FALSE)</f>
        <v>SMR</v>
      </c>
      <c r="I1190" t="str">
        <f>VLOOKUP($B1190,'[1]LKUP PCNDES'!$C$17:$H$60,4,FALSE)</f>
        <v>NHS North Central London ICB</v>
      </c>
      <c r="J1190" t="str">
        <f>VLOOKUP($B1190,'[1]LKUP PCNDES'!$C$17:$H$60,6,FALSE)</f>
        <v>NCL</v>
      </c>
    </row>
    <row r="1191" spans="1:10" x14ac:dyDescent="0.35">
      <c r="A1191" t="s">
        <v>648</v>
      </c>
      <c r="B1191" t="s">
        <v>652</v>
      </c>
      <c r="C1191" t="s">
        <v>702</v>
      </c>
      <c r="D1191" t="s">
        <v>704</v>
      </c>
      <c r="E1191" s="2">
        <v>45322</v>
      </c>
      <c r="F1191">
        <v>0</v>
      </c>
      <c r="G1191" t="str">
        <f>VLOOKUP($C1191,'[1]LKUP PCNDES'!$F$2:$H$12,2,FALSE)</f>
        <v>Permanent care home residents aged 18 years or over who received a Structured Medication Review</v>
      </c>
      <c r="H1191" t="str">
        <f>VLOOKUP($C1191,'[1]LKUP PCNDES'!$F$2:$H$12,3,FALSE)</f>
        <v>SMR</v>
      </c>
      <c r="I1191" t="str">
        <f>VLOOKUP($B1191,'[1]LKUP PCNDES'!$C$17:$H$60,4,FALSE)</f>
        <v>NHS North Central London ICB</v>
      </c>
      <c r="J1191" t="str">
        <f>VLOOKUP($B1191,'[1]LKUP PCNDES'!$C$17:$H$60,6,FALSE)</f>
        <v>NCL</v>
      </c>
    </row>
    <row r="1192" spans="1:10" x14ac:dyDescent="0.35">
      <c r="A1192" t="s">
        <v>648</v>
      </c>
      <c r="B1192" t="s">
        <v>652</v>
      </c>
      <c r="C1192" t="s">
        <v>702</v>
      </c>
      <c r="D1192" t="s">
        <v>704</v>
      </c>
      <c r="E1192" s="2">
        <v>45351</v>
      </c>
      <c r="F1192">
        <v>0</v>
      </c>
      <c r="G1192" t="str">
        <f>VLOOKUP($C1192,'[1]LKUP PCNDES'!$F$2:$H$12,2,FALSE)</f>
        <v>Permanent care home residents aged 18 years or over who received a Structured Medication Review</v>
      </c>
      <c r="H1192" t="str">
        <f>VLOOKUP($C1192,'[1]LKUP PCNDES'!$F$2:$H$12,3,FALSE)</f>
        <v>SMR</v>
      </c>
      <c r="I1192" t="str">
        <f>VLOOKUP($B1192,'[1]LKUP PCNDES'!$C$17:$H$60,4,FALSE)</f>
        <v>NHS North Central London ICB</v>
      </c>
      <c r="J1192" t="str">
        <f>VLOOKUP($B1192,'[1]LKUP PCNDES'!$C$17:$H$60,6,FALSE)</f>
        <v>NCL</v>
      </c>
    </row>
    <row r="1193" spans="1:10" x14ac:dyDescent="0.35">
      <c r="A1193" t="s">
        <v>648</v>
      </c>
      <c r="B1193" t="s">
        <v>652</v>
      </c>
      <c r="C1193" t="s">
        <v>702</v>
      </c>
      <c r="D1193" t="s">
        <v>704</v>
      </c>
      <c r="E1193" s="2">
        <v>45382</v>
      </c>
      <c r="F1193">
        <v>1</v>
      </c>
      <c r="G1193" t="str">
        <f>VLOOKUP($C1193,'[1]LKUP PCNDES'!$F$2:$H$12,2,FALSE)</f>
        <v>Permanent care home residents aged 18 years or over who received a Structured Medication Review</v>
      </c>
      <c r="H1193" t="str">
        <f>VLOOKUP($C1193,'[1]LKUP PCNDES'!$F$2:$H$12,3,FALSE)</f>
        <v>SMR</v>
      </c>
      <c r="I1193" t="str">
        <f>VLOOKUP($B1193,'[1]LKUP PCNDES'!$C$17:$H$60,4,FALSE)</f>
        <v>NHS North Central London ICB</v>
      </c>
      <c r="J1193" t="str">
        <f>VLOOKUP($B1193,'[1]LKUP PCNDES'!$C$17:$H$60,6,FALSE)</f>
        <v>NCL</v>
      </c>
    </row>
    <row r="1194" spans="1:10" x14ac:dyDescent="0.35">
      <c r="A1194" t="s">
        <v>648</v>
      </c>
      <c r="B1194" t="s">
        <v>652</v>
      </c>
      <c r="C1194" t="s">
        <v>1360</v>
      </c>
      <c r="D1194" t="s">
        <v>700</v>
      </c>
      <c r="E1194" s="2">
        <v>45046</v>
      </c>
      <c r="F1194">
        <v>3</v>
      </c>
      <c r="G1194" t="str">
        <f>VLOOKUP($C1194,'[1]LKUP PCNDES'!$F$2:$H$12,2,FALSE)</f>
        <v>Mean number of patient contacts as part of weekly care home round per care home resident aged 18 years or over</v>
      </c>
      <c r="H1194" t="str">
        <f>VLOOKUP($C1194,'[1]LKUP PCNDES'!$F$2:$H$12,3,FALSE)</f>
        <v>WEEKLY_CH_ROUND</v>
      </c>
      <c r="I1194" t="str">
        <f>VLOOKUP($B1194,'[1]LKUP PCNDES'!$C$17:$H$60,4,FALSE)</f>
        <v>NHS North Central London ICB</v>
      </c>
      <c r="J1194" t="str">
        <f>VLOOKUP($B1194,'[1]LKUP PCNDES'!$C$17:$H$60,6,FALSE)</f>
        <v>NCL</v>
      </c>
    </row>
    <row r="1195" spans="1:10" x14ac:dyDescent="0.35">
      <c r="A1195" t="s">
        <v>648</v>
      </c>
      <c r="B1195" t="s">
        <v>652</v>
      </c>
      <c r="C1195" t="s">
        <v>1360</v>
      </c>
      <c r="D1195" t="s">
        <v>700</v>
      </c>
      <c r="E1195" s="2">
        <v>45077</v>
      </c>
      <c r="F1195">
        <v>3</v>
      </c>
      <c r="G1195" t="str">
        <f>VLOOKUP($C1195,'[1]LKUP PCNDES'!$F$2:$H$12,2,FALSE)</f>
        <v>Mean number of patient contacts as part of weekly care home round per care home resident aged 18 years or over</v>
      </c>
      <c r="H1195" t="str">
        <f>VLOOKUP($C1195,'[1]LKUP PCNDES'!$F$2:$H$12,3,FALSE)</f>
        <v>WEEKLY_CH_ROUND</v>
      </c>
      <c r="I1195" t="str">
        <f>VLOOKUP($B1195,'[1]LKUP PCNDES'!$C$17:$H$60,4,FALSE)</f>
        <v>NHS North Central London ICB</v>
      </c>
      <c r="J1195" t="str">
        <f>VLOOKUP($B1195,'[1]LKUP PCNDES'!$C$17:$H$60,6,FALSE)</f>
        <v>NCL</v>
      </c>
    </row>
    <row r="1196" spans="1:10" x14ac:dyDescent="0.35">
      <c r="A1196" t="s">
        <v>648</v>
      </c>
      <c r="B1196" t="s">
        <v>652</v>
      </c>
      <c r="C1196" t="s">
        <v>1360</v>
      </c>
      <c r="D1196" t="s">
        <v>700</v>
      </c>
      <c r="E1196" s="2">
        <v>45107</v>
      </c>
      <c r="F1196">
        <v>3</v>
      </c>
      <c r="G1196" t="str">
        <f>VLOOKUP($C1196,'[1]LKUP PCNDES'!$F$2:$H$12,2,FALSE)</f>
        <v>Mean number of patient contacts as part of weekly care home round per care home resident aged 18 years or over</v>
      </c>
      <c r="H1196" t="str">
        <f>VLOOKUP($C1196,'[1]LKUP PCNDES'!$F$2:$H$12,3,FALSE)</f>
        <v>WEEKLY_CH_ROUND</v>
      </c>
      <c r="I1196" t="str">
        <f>VLOOKUP($B1196,'[1]LKUP PCNDES'!$C$17:$H$60,4,FALSE)</f>
        <v>NHS North Central London ICB</v>
      </c>
      <c r="J1196" t="str">
        <f>VLOOKUP($B1196,'[1]LKUP PCNDES'!$C$17:$H$60,6,FALSE)</f>
        <v>NCL</v>
      </c>
    </row>
    <row r="1197" spans="1:10" x14ac:dyDescent="0.35">
      <c r="A1197" t="s">
        <v>648</v>
      </c>
      <c r="B1197" t="s">
        <v>652</v>
      </c>
      <c r="C1197" t="s">
        <v>1360</v>
      </c>
      <c r="D1197" t="s">
        <v>700</v>
      </c>
      <c r="E1197" s="2">
        <v>45138</v>
      </c>
      <c r="F1197">
        <v>3</v>
      </c>
      <c r="G1197" t="str">
        <f>VLOOKUP($C1197,'[1]LKUP PCNDES'!$F$2:$H$12,2,FALSE)</f>
        <v>Mean number of patient contacts as part of weekly care home round per care home resident aged 18 years or over</v>
      </c>
      <c r="H1197" t="str">
        <f>VLOOKUP($C1197,'[1]LKUP PCNDES'!$F$2:$H$12,3,FALSE)</f>
        <v>WEEKLY_CH_ROUND</v>
      </c>
      <c r="I1197" t="str">
        <f>VLOOKUP($B1197,'[1]LKUP PCNDES'!$C$17:$H$60,4,FALSE)</f>
        <v>NHS North Central London ICB</v>
      </c>
      <c r="J1197" t="str">
        <f>VLOOKUP($B1197,'[1]LKUP PCNDES'!$C$17:$H$60,6,FALSE)</f>
        <v>NCL</v>
      </c>
    </row>
    <row r="1198" spans="1:10" x14ac:dyDescent="0.35">
      <c r="A1198" t="s">
        <v>648</v>
      </c>
      <c r="B1198" t="s">
        <v>652</v>
      </c>
      <c r="C1198" t="s">
        <v>1360</v>
      </c>
      <c r="D1198" t="s">
        <v>700</v>
      </c>
      <c r="E1198" s="2">
        <v>45169</v>
      </c>
      <c r="F1198">
        <v>3</v>
      </c>
      <c r="G1198" t="str">
        <f>VLOOKUP($C1198,'[1]LKUP PCNDES'!$F$2:$H$12,2,FALSE)</f>
        <v>Mean number of patient contacts as part of weekly care home round per care home resident aged 18 years or over</v>
      </c>
      <c r="H1198" t="str">
        <f>VLOOKUP($C1198,'[1]LKUP PCNDES'!$F$2:$H$12,3,FALSE)</f>
        <v>WEEKLY_CH_ROUND</v>
      </c>
      <c r="I1198" t="str">
        <f>VLOOKUP($B1198,'[1]LKUP PCNDES'!$C$17:$H$60,4,FALSE)</f>
        <v>NHS North Central London ICB</v>
      </c>
      <c r="J1198" t="str">
        <f>VLOOKUP($B1198,'[1]LKUP PCNDES'!$C$17:$H$60,6,FALSE)</f>
        <v>NCL</v>
      </c>
    </row>
    <row r="1199" spans="1:10" x14ac:dyDescent="0.35">
      <c r="A1199" t="s">
        <v>648</v>
      </c>
      <c r="B1199" t="s">
        <v>652</v>
      </c>
      <c r="C1199" t="s">
        <v>1360</v>
      </c>
      <c r="D1199" t="s">
        <v>700</v>
      </c>
      <c r="E1199" s="2">
        <v>45199</v>
      </c>
      <c r="F1199">
        <v>3</v>
      </c>
      <c r="G1199" t="str">
        <f>VLOOKUP($C1199,'[1]LKUP PCNDES'!$F$2:$H$12,2,FALSE)</f>
        <v>Mean number of patient contacts as part of weekly care home round per care home resident aged 18 years or over</v>
      </c>
      <c r="H1199" t="str">
        <f>VLOOKUP($C1199,'[1]LKUP PCNDES'!$F$2:$H$12,3,FALSE)</f>
        <v>WEEKLY_CH_ROUND</v>
      </c>
      <c r="I1199" t="str">
        <f>VLOOKUP($B1199,'[1]LKUP PCNDES'!$C$17:$H$60,4,FALSE)</f>
        <v>NHS North Central London ICB</v>
      </c>
      <c r="J1199" t="str">
        <f>VLOOKUP($B1199,'[1]LKUP PCNDES'!$C$17:$H$60,6,FALSE)</f>
        <v>NCL</v>
      </c>
    </row>
    <row r="1200" spans="1:10" x14ac:dyDescent="0.35">
      <c r="A1200" t="s">
        <v>648</v>
      </c>
      <c r="B1200" t="s">
        <v>652</v>
      </c>
      <c r="C1200" t="s">
        <v>1360</v>
      </c>
      <c r="D1200" t="s">
        <v>700</v>
      </c>
      <c r="E1200" s="2">
        <v>45322</v>
      </c>
      <c r="F1200">
        <v>3</v>
      </c>
      <c r="G1200" t="str">
        <f>VLOOKUP($C1200,'[1]LKUP PCNDES'!$F$2:$H$12,2,FALSE)</f>
        <v>Mean number of patient contacts as part of weekly care home round per care home resident aged 18 years or over</v>
      </c>
      <c r="H1200" t="str">
        <f>VLOOKUP($C1200,'[1]LKUP PCNDES'!$F$2:$H$12,3,FALSE)</f>
        <v>WEEKLY_CH_ROUND</v>
      </c>
      <c r="I1200" t="str">
        <f>VLOOKUP($B1200,'[1]LKUP PCNDES'!$C$17:$H$60,4,FALSE)</f>
        <v>NHS North Central London ICB</v>
      </c>
      <c r="J1200" t="str">
        <f>VLOOKUP($B1200,'[1]LKUP PCNDES'!$C$17:$H$60,6,FALSE)</f>
        <v>NCL</v>
      </c>
    </row>
    <row r="1201" spans="1:10" x14ac:dyDescent="0.35">
      <c r="A1201" t="s">
        <v>648</v>
      </c>
      <c r="B1201" t="s">
        <v>652</v>
      </c>
      <c r="C1201" t="s">
        <v>1360</v>
      </c>
      <c r="D1201" t="s">
        <v>700</v>
      </c>
      <c r="E1201" s="2">
        <v>45351</v>
      </c>
      <c r="F1201">
        <v>3</v>
      </c>
      <c r="G1201" t="str">
        <f>VLOOKUP($C1201,'[1]LKUP PCNDES'!$F$2:$H$12,2,FALSE)</f>
        <v>Mean number of patient contacts as part of weekly care home round per care home resident aged 18 years or over</v>
      </c>
      <c r="H1201" t="str">
        <f>VLOOKUP($C1201,'[1]LKUP PCNDES'!$F$2:$H$12,3,FALSE)</f>
        <v>WEEKLY_CH_ROUND</v>
      </c>
      <c r="I1201" t="str">
        <f>VLOOKUP($B1201,'[1]LKUP PCNDES'!$C$17:$H$60,4,FALSE)</f>
        <v>NHS North Central London ICB</v>
      </c>
      <c r="J1201" t="str">
        <f>VLOOKUP($B1201,'[1]LKUP PCNDES'!$C$17:$H$60,6,FALSE)</f>
        <v>NCL</v>
      </c>
    </row>
    <row r="1202" spans="1:10" x14ac:dyDescent="0.35">
      <c r="A1202" t="s">
        <v>648</v>
      </c>
      <c r="B1202" t="s">
        <v>652</v>
      </c>
      <c r="C1202" t="s">
        <v>1360</v>
      </c>
      <c r="D1202" t="s">
        <v>700</v>
      </c>
      <c r="E1202" s="2">
        <v>45382</v>
      </c>
      <c r="F1202">
        <v>3</v>
      </c>
      <c r="G1202" t="str">
        <f>VLOOKUP($C1202,'[1]LKUP PCNDES'!$F$2:$H$12,2,FALSE)</f>
        <v>Mean number of patient contacts as part of weekly care home round per care home resident aged 18 years or over</v>
      </c>
      <c r="H1202" t="str">
        <f>VLOOKUP($C1202,'[1]LKUP PCNDES'!$F$2:$H$12,3,FALSE)</f>
        <v>WEEKLY_CH_ROUND</v>
      </c>
      <c r="I1202" t="str">
        <f>VLOOKUP($B1202,'[1]LKUP PCNDES'!$C$17:$H$60,4,FALSE)</f>
        <v>NHS North Central London ICB</v>
      </c>
      <c r="J1202" t="str">
        <f>VLOOKUP($B1202,'[1]LKUP PCNDES'!$C$17:$H$60,6,FALSE)</f>
        <v>NCL</v>
      </c>
    </row>
    <row r="1203" spans="1:10" x14ac:dyDescent="0.35">
      <c r="A1203" t="s">
        <v>648</v>
      </c>
      <c r="B1203" t="s">
        <v>652</v>
      </c>
      <c r="C1203" t="s">
        <v>1360</v>
      </c>
      <c r="D1203" t="s">
        <v>564</v>
      </c>
      <c r="E1203" s="2">
        <v>45046</v>
      </c>
      <c r="F1203">
        <v>5450</v>
      </c>
      <c r="G1203" t="str">
        <f>VLOOKUP($C1203,'[1]LKUP PCNDES'!$F$2:$H$12,2,FALSE)</f>
        <v>Mean number of patient contacts as part of weekly care home round per care home resident aged 18 years or over</v>
      </c>
      <c r="H1203" t="str">
        <f>VLOOKUP($C1203,'[1]LKUP PCNDES'!$F$2:$H$12,3,FALSE)</f>
        <v>WEEKLY_CH_ROUND</v>
      </c>
      <c r="I1203" t="str">
        <f>VLOOKUP($B1203,'[1]LKUP PCNDES'!$C$17:$H$60,4,FALSE)</f>
        <v>NHS North Central London ICB</v>
      </c>
      <c r="J1203" t="str">
        <f>VLOOKUP($B1203,'[1]LKUP PCNDES'!$C$17:$H$60,6,FALSE)</f>
        <v>NCL</v>
      </c>
    </row>
    <row r="1204" spans="1:10" x14ac:dyDescent="0.35">
      <c r="A1204" t="s">
        <v>648</v>
      </c>
      <c r="B1204" t="s">
        <v>652</v>
      </c>
      <c r="C1204" t="s">
        <v>1360</v>
      </c>
      <c r="D1204" t="s">
        <v>564</v>
      </c>
      <c r="E1204" s="2">
        <v>45077</v>
      </c>
      <c r="F1204">
        <v>5583</v>
      </c>
      <c r="G1204" t="str">
        <f>VLOOKUP($C1204,'[1]LKUP PCNDES'!$F$2:$H$12,2,FALSE)</f>
        <v>Mean number of patient contacts as part of weekly care home round per care home resident aged 18 years or over</v>
      </c>
      <c r="H1204" t="str">
        <f>VLOOKUP($C1204,'[1]LKUP PCNDES'!$F$2:$H$12,3,FALSE)</f>
        <v>WEEKLY_CH_ROUND</v>
      </c>
      <c r="I1204" t="str">
        <f>VLOOKUP($B1204,'[1]LKUP PCNDES'!$C$17:$H$60,4,FALSE)</f>
        <v>NHS North Central London ICB</v>
      </c>
      <c r="J1204" t="str">
        <f>VLOOKUP($B1204,'[1]LKUP PCNDES'!$C$17:$H$60,6,FALSE)</f>
        <v>NCL</v>
      </c>
    </row>
    <row r="1205" spans="1:10" x14ac:dyDescent="0.35">
      <c r="A1205" t="s">
        <v>648</v>
      </c>
      <c r="B1205" t="s">
        <v>652</v>
      </c>
      <c r="C1205" t="s">
        <v>1360</v>
      </c>
      <c r="D1205" t="s">
        <v>564</v>
      </c>
      <c r="E1205" s="2">
        <v>45107</v>
      </c>
      <c r="F1205">
        <v>5629</v>
      </c>
      <c r="G1205" t="str">
        <f>VLOOKUP($C1205,'[1]LKUP PCNDES'!$F$2:$H$12,2,FALSE)</f>
        <v>Mean number of patient contacts as part of weekly care home round per care home resident aged 18 years or over</v>
      </c>
      <c r="H1205" t="str">
        <f>VLOOKUP($C1205,'[1]LKUP PCNDES'!$F$2:$H$12,3,FALSE)</f>
        <v>WEEKLY_CH_ROUND</v>
      </c>
      <c r="I1205" t="str">
        <f>VLOOKUP($B1205,'[1]LKUP PCNDES'!$C$17:$H$60,4,FALSE)</f>
        <v>NHS North Central London ICB</v>
      </c>
      <c r="J1205" t="str">
        <f>VLOOKUP($B1205,'[1]LKUP PCNDES'!$C$17:$H$60,6,FALSE)</f>
        <v>NCL</v>
      </c>
    </row>
    <row r="1206" spans="1:10" x14ac:dyDescent="0.35">
      <c r="A1206" t="s">
        <v>648</v>
      </c>
      <c r="B1206" t="s">
        <v>652</v>
      </c>
      <c r="C1206" t="s">
        <v>1360</v>
      </c>
      <c r="D1206" t="s">
        <v>564</v>
      </c>
      <c r="E1206" s="2">
        <v>45138</v>
      </c>
      <c r="F1206">
        <v>5651</v>
      </c>
      <c r="G1206" t="str">
        <f>VLOOKUP($C1206,'[1]LKUP PCNDES'!$F$2:$H$12,2,FALSE)</f>
        <v>Mean number of patient contacts as part of weekly care home round per care home resident aged 18 years or over</v>
      </c>
      <c r="H1206" t="str">
        <f>VLOOKUP($C1206,'[1]LKUP PCNDES'!$F$2:$H$12,3,FALSE)</f>
        <v>WEEKLY_CH_ROUND</v>
      </c>
      <c r="I1206" t="str">
        <f>VLOOKUP($B1206,'[1]LKUP PCNDES'!$C$17:$H$60,4,FALSE)</f>
        <v>NHS North Central London ICB</v>
      </c>
      <c r="J1206" t="str">
        <f>VLOOKUP($B1206,'[1]LKUP PCNDES'!$C$17:$H$60,6,FALSE)</f>
        <v>NCL</v>
      </c>
    </row>
    <row r="1207" spans="1:10" x14ac:dyDescent="0.35">
      <c r="A1207" t="s">
        <v>648</v>
      </c>
      <c r="B1207" t="s">
        <v>652</v>
      </c>
      <c r="C1207" t="s">
        <v>1360</v>
      </c>
      <c r="D1207" t="s">
        <v>564</v>
      </c>
      <c r="E1207" s="2">
        <v>45169</v>
      </c>
      <c r="F1207">
        <v>4734</v>
      </c>
      <c r="G1207" t="str">
        <f>VLOOKUP($C1207,'[1]LKUP PCNDES'!$F$2:$H$12,2,FALSE)</f>
        <v>Mean number of patient contacts as part of weekly care home round per care home resident aged 18 years or over</v>
      </c>
      <c r="H1207" t="str">
        <f>VLOOKUP($C1207,'[1]LKUP PCNDES'!$F$2:$H$12,3,FALSE)</f>
        <v>WEEKLY_CH_ROUND</v>
      </c>
      <c r="I1207" t="str">
        <f>VLOOKUP($B1207,'[1]LKUP PCNDES'!$C$17:$H$60,4,FALSE)</f>
        <v>NHS North Central London ICB</v>
      </c>
      <c r="J1207" t="str">
        <f>VLOOKUP($B1207,'[1]LKUP PCNDES'!$C$17:$H$60,6,FALSE)</f>
        <v>NCL</v>
      </c>
    </row>
    <row r="1208" spans="1:10" x14ac:dyDescent="0.35">
      <c r="A1208" t="s">
        <v>648</v>
      </c>
      <c r="B1208" t="s">
        <v>652</v>
      </c>
      <c r="C1208" t="s">
        <v>1360</v>
      </c>
      <c r="D1208" t="s">
        <v>564</v>
      </c>
      <c r="E1208" s="2">
        <v>45199</v>
      </c>
      <c r="F1208">
        <v>5756</v>
      </c>
      <c r="G1208" t="str">
        <f>VLOOKUP($C1208,'[1]LKUP PCNDES'!$F$2:$H$12,2,FALSE)</f>
        <v>Mean number of patient contacts as part of weekly care home round per care home resident aged 18 years or over</v>
      </c>
      <c r="H1208" t="str">
        <f>VLOOKUP($C1208,'[1]LKUP PCNDES'!$F$2:$H$12,3,FALSE)</f>
        <v>WEEKLY_CH_ROUND</v>
      </c>
      <c r="I1208" t="str">
        <f>VLOOKUP($B1208,'[1]LKUP PCNDES'!$C$17:$H$60,4,FALSE)</f>
        <v>NHS North Central London ICB</v>
      </c>
      <c r="J1208" t="str">
        <f>VLOOKUP($B1208,'[1]LKUP PCNDES'!$C$17:$H$60,6,FALSE)</f>
        <v>NCL</v>
      </c>
    </row>
    <row r="1209" spans="1:10" x14ac:dyDescent="0.35">
      <c r="A1209" t="s">
        <v>648</v>
      </c>
      <c r="B1209" t="s">
        <v>652</v>
      </c>
      <c r="C1209" t="s">
        <v>1360</v>
      </c>
      <c r="D1209" t="s">
        <v>564</v>
      </c>
      <c r="E1209" s="2">
        <v>45260</v>
      </c>
      <c r="F1209">
        <v>5408</v>
      </c>
      <c r="G1209" t="str">
        <f>VLOOKUP($C1209,'[1]LKUP PCNDES'!$F$2:$H$12,2,FALSE)</f>
        <v>Mean number of patient contacts as part of weekly care home round per care home resident aged 18 years or over</v>
      </c>
      <c r="H1209" t="str">
        <f>VLOOKUP($C1209,'[1]LKUP PCNDES'!$F$2:$H$12,3,FALSE)</f>
        <v>WEEKLY_CH_ROUND</v>
      </c>
      <c r="I1209" t="str">
        <f>VLOOKUP($B1209,'[1]LKUP PCNDES'!$C$17:$H$60,4,FALSE)</f>
        <v>NHS North Central London ICB</v>
      </c>
      <c r="J1209" t="str">
        <f>VLOOKUP($B1209,'[1]LKUP PCNDES'!$C$17:$H$60,6,FALSE)</f>
        <v>NCL</v>
      </c>
    </row>
    <row r="1210" spans="1:10" x14ac:dyDescent="0.35">
      <c r="A1210" t="s">
        <v>648</v>
      </c>
      <c r="B1210" t="s">
        <v>652</v>
      </c>
      <c r="C1210" t="s">
        <v>1360</v>
      </c>
      <c r="D1210" t="s">
        <v>564</v>
      </c>
      <c r="E1210" s="2">
        <v>45291</v>
      </c>
      <c r="F1210">
        <v>5430</v>
      </c>
      <c r="G1210" t="str">
        <f>VLOOKUP($C1210,'[1]LKUP PCNDES'!$F$2:$H$12,2,FALSE)</f>
        <v>Mean number of patient contacts as part of weekly care home round per care home resident aged 18 years or over</v>
      </c>
      <c r="H1210" t="str">
        <f>VLOOKUP($C1210,'[1]LKUP PCNDES'!$F$2:$H$12,3,FALSE)</f>
        <v>WEEKLY_CH_ROUND</v>
      </c>
      <c r="I1210" t="str">
        <f>VLOOKUP($B1210,'[1]LKUP PCNDES'!$C$17:$H$60,4,FALSE)</f>
        <v>NHS North Central London ICB</v>
      </c>
      <c r="J1210" t="str">
        <f>VLOOKUP($B1210,'[1]LKUP PCNDES'!$C$17:$H$60,6,FALSE)</f>
        <v>NCL</v>
      </c>
    </row>
    <row r="1211" spans="1:10" x14ac:dyDescent="0.35">
      <c r="A1211" t="s">
        <v>648</v>
      </c>
      <c r="B1211" t="s">
        <v>652</v>
      </c>
      <c r="C1211" t="s">
        <v>1360</v>
      </c>
      <c r="D1211" t="s">
        <v>564</v>
      </c>
      <c r="E1211" s="2">
        <v>45322</v>
      </c>
      <c r="F1211">
        <v>5440</v>
      </c>
      <c r="G1211" t="str">
        <f>VLOOKUP($C1211,'[1]LKUP PCNDES'!$F$2:$H$12,2,FALSE)</f>
        <v>Mean number of patient contacts as part of weekly care home round per care home resident aged 18 years or over</v>
      </c>
      <c r="H1211" t="str">
        <f>VLOOKUP($C1211,'[1]LKUP PCNDES'!$F$2:$H$12,3,FALSE)</f>
        <v>WEEKLY_CH_ROUND</v>
      </c>
      <c r="I1211" t="str">
        <f>VLOOKUP($B1211,'[1]LKUP PCNDES'!$C$17:$H$60,4,FALSE)</f>
        <v>NHS North Central London ICB</v>
      </c>
      <c r="J1211" t="str">
        <f>VLOOKUP($B1211,'[1]LKUP PCNDES'!$C$17:$H$60,6,FALSE)</f>
        <v>NCL</v>
      </c>
    </row>
    <row r="1212" spans="1:10" x14ac:dyDescent="0.35">
      <c r="A1212" t="s">
        <v>648</v>
      </c>
      <c r="B1212" t="s">
        <v>652</v>
      </c>
      <c r="C1212" t="s">
        <v>1360</v>
      </c>
      <c r="D1212" t="s">
        <v>564</v>
      </c>
      <c r="E1212" s="2">
        <v>45351</v>
      </c>
      <c r="F1212">
        <v>5522</v>
      </c>
      <c r="G1212" t="str">
        <f>VLOOKUP($C1212,'[1]LKUP PCNDES'!$F$2:$H$12,2,FALSE)</f>
        <v>Mean number of patient contacts as part of weekly care home round per care home resident aged 18 years or over</v>
      </c>
      <c r="H1212" t="str">
        <f>VLOOKUP($C1212,'[1]LKUP PCNDES'!$F$2:$H$12,3,FALSE)</f>
        <v>WEEKLY_CH_ROUND</v>
      </c>
      <c r="I1212" t="str">
        <f>VLOOKUP($B1212,'[1]LKUP PCNDES'!$C$17:$H$60,4,FALSE)</f>
        <v>NHS North Central London ICB</v>
      </c>
      <c r="J1212" t="str">
        <f>VLOOKUP($B1212,'[1]LKUP PCNDES'!$C$17:$H$60,6,FALSE)</f>
        <v>NCL</v>
      </c>
    </row>
    <row r="1213" spans="1:10" x14ac:dyDescent="0.35">
      <c r="A1213" t="s">
        <v>648</v>
      </c>
      <c r="B1213" t="s">
        <v>652</v>
      </c>
      <c r="C1213" t="s">
        <v>1360</v>
      </c>
      <c r="D1213" t="s">
        <v>564</v>
      </c>
      <c r="E1213" s="2">
        <v>45382</v>
      </c>
      <c r="F1213">
        <v>5533</v>
      </c>
      <c r="G1213" t="str">
        <f>VLOOKUP($C1213,'[1]LKUP PCNDES'!$F$2:$H$12,2,FALSE)</f>
        <v>Mean number of patient contacts as part of weekly care home round per care home resident aged 18 years or over</v>
      </c>
      <c r="H1213" t="str">
        <f>VLOOKUP($C1213,'[1]LKUP PCNDES'!$F$2:$H$12,3,FALSE)</f>
        <v>WEEKLY_CH_ROUND</v>
      </c>
      <c r="I1213" t="str">
        <f>VLOOKUP($B1213,'[1]LKUP PCNDES'!$C$17:$H$60,4,FALSE)</f>
        <v>NHS North Central London ICB</v>
      </c>
      <c r="J1213" t="str">
        <f>VLOOKUP($B1213,'[1]LKUP PCNDES'!$C$17:$H$60,6,FALSE)</f>
        <v>NCL</v>
      </c>
    </row>
    <row r="1214" spans="1:10" x14ac:dyDescent="0.35">
      <c r="A1214" t="s">
        <v>648</v>
      </c>
      <c r="B1214" t="s">
        <v>653</v>
      </c>
      <c r="C1214" t="s">
        <v>1357</v>
      </c>
      <c r="D1214" t="s">
        <v>563</v>
      </c>
      <c r="E1214" s="2">
        <v>45046</v>
      </c>
      <c r="F1214">
        <v>6179</v>
      </c>
      <c r="G1214" t="str">
        <f>VLOOKUP($C1214,'[1]LKUP PCNDES'!$F$2:$H$12,2,FALSE)</f>
        <v>Number of patients aged 18 years or over, recorded as living in a care home</v>
      </c>
      <c r="H1214" t="str">
        <f>VLOOKUP($C1214,'[1]LKUP PCNDES'!$F$2:$H$12,3,FALSE)</f>
        <v>CH_RES</v>
      </c>
      <c r="I1214" t="str">
        <f>VLOOKUP($B1214,'[1]LKUP PCNDES'!$C$17:$H$60,4,FALSE)</f>
        <v>NHS North West London ICB</v>
      </c>
      <c r="J1214" t="str">
        <f>VLOOKUP($B1214,'[1]LKUP PCNDES'!$C$17:$H$60,6,FALSE)</f>
        <v>NWL</v>
      </c>
    </row>
    <row r="1215" spans="1:10" x14ac:dyDescent="0.35">
      <c r="A1215" t="s">
        <v>648</v>
      </c>
      <c r="B1215" t="s">
        <v>653</v>
      </c>
      <c r="C1215" t="s">
        <v>1357</v>
      </c>
      <c r="D1215" t="s">
        <v>563</v>
      </c>
      <c r="E1215" s="2">
        <v>45077</v>
      </c>
      <c r="F1215">
        <v>6196</v>
      </c>
      <c r="G1215" t="str">
        <f>VLOOKUP($C1215,'[1]LKUP PCNDES'!$F$2:$H$12,2,FALSE)</f>
        <v>Number of patients aged 18 years or over, recorded as living in a care home</v>
      </c>
      <c r="H1215" t="str">
        <f>VLOOKUP($C1215,'[1]LKUP PCNDES'!$F$2:$H$12,3,FALSE)</f>
        <v>CH_RES</v>
      </c>
      <c r="I1215" t="str">
        <f>VLOOKUP($B1215,'[1]LKUP PCNDES'!$C$17:$H$60,4,FALSE)</f>
        <v>NHS North West London ICB</v>
      </c>
      <c r="J1215" t="str">
        <f>VLOOKUP($B1215,'[1]LKUP PCNDES'!$C$17:$H$60,6,FALSE)</f>
        <v>NWL</v>
      </c>
    </row>
    <row r="1216" spans="1:10" x14ac:dyDescent="0.35">
      <c r="A1216" t="s">
        <v>648</v>
      </c>
      <c r="B1216" t="s">
        <v>653</v>
      </c>
      <c r="C1216" t="s">
        <v>1357</v>
      </c>
      <c r="D1216" t="s">
        <v>563</v>
      </c>
      <c r="E1216" s="2">
        <v>45107</v>
      </c>
      <c r="F1216">
        <v>6326</v>
      </c>
      <c r="G1216" t="str">
        <f>VLOOKUP($C1216,'[1]LKUP PCNDES'!$F$2:$H$12,2,FALSE)</f>
        <v>Number of patients aged 18 years or over, recorded as living in a care home</v>
      </c>
      <c r="H1216" t="str">
        <f>VLOOKUP($C1216,'[1]LKUP PCNDES'!$F$2:$H$12,3,FALSE)</f>
        <v>CH_RES</v>
      </c>
      <c r="I1216" t="str">
        <f>VLOOKUP($B1216,'[1]LKUP PCNDES'!$C$17:$H$60,4,FALSE)</f>
        <v>NHS North West London ICB</v>
      </c>
      <c r="J1216" t="str">
        <f>VLOOKUP($B1216,'[1]LKUP PCNDES'!$C$17:$H$60,6,FALSE)</f>
        <v>NWL</v>
      </c>
    </row>
    <row r="1217" spans="1:10" x14ac:dyDescent="0.35">
      <c r="A1217" t="s">
        <v>648</v>
      </c>
      <c r="B1217" t="s">
        <v>653</v>
      </c>
      <c r="C1217" t="s">
        <v>1357</v>
      </c>
      <c r="D1217" t="s">
        <v>563</v>
      </c>
      <c r="E1217" s="2">
        <v>45138</v>
      </c>
      <c r="F1217">
        <v>6399</v>
      </c>
      <c r="G1217" t="str">
        <f>VLOOKUP($C1217,'[1]LKUP PCNDES'!$F$2:$H$12,2,FALSE)</f>
        <v>Number of patients aged 18 years or over, recorded as living in a care home</v>
      </c>
      <c r="H1217" t="str">
        <f>VLOOKUP($C1217,'[1]LKUP PCNDES'!$F$2:$H$12,3,FALSE)</f>
        <v>CH_RES</v>
      </c>
      <c r="I1217" t="str">
        <f>VLOOKUP($B1217,'[1]LKUP PCNDES'!$C$17:$H$60,4,FALSE)</f>
        <v>NHS North West London ICB</v>
      </c>
      <c r="J1217" t="str">
        <f>VLOOKUP($B1217,'[1]LKUP PCNDES'!$C$17:$H$60,6,FALSE)</f>
        <v>NWL</v>
      </c>
    </row>
    <row r="1218" spans="1:10" x14ac:dyDescent="0.35">
      <c r="A1218" t="s">
        <v>648</v>
      </c>
      <c r="B1218" t="s">
        <v>653</v>
      </c>
      <c r="C1218" t="s">
        <v>1357</v>
      </c>
      <c r="D1218" t="s">
        <v>563</v>
      </c>
      <c r="E1218" s="2">
        <v>45169</v>
      </c>
      <c r="F1218">
        <v>6273</v>
      </c>
      <c r="G1218" t="str">
        <f>VLOOKUP($C1218,'[1]LKUP PCNDES'!$F$2:$H$12,2,FALSE)</f>
        <v>Number of patients aged 18 years or over, recorded as living in a care home</v>
      </c>
      <c r="H1218" t="str">
        <f>VLOOKUP($C1218,'[1]LKUP PCNDES'!$F$2:$H$12,3,FALSE)</f>
        <v>CH_RES</v>
      </c>
      <c r="I1218" t="str">
        <f>VLOOKUP($B1218,'[1]LKUP PCNDES'!$C$17:$H$60,4,FALSE)</f>
        <v>NHS North West London ICB</v>
      </c>
      <c r="J1218" t="str">
        <f>VLOOKUP($B1218,'[1]LKUP PCNDES'!$C$17:$H$60,6,FALSE)</f>
        <v>NWL</v>
      </c>
    </row>
    <row r="1219" spans="1:10" x14ac:dyDescent="0.35">
      <c r="A1219" t="s">
        <v>648</v>
      </c>
      <c r="B1219" t="s">
        <v>653</v>
      </c>
      <c r="C1219" t="s">
        <v>1357</v>
      </c>
      <c r="D1219" t="s">
        <v>563</v>
      </c>
      <c r="E1219" s="2">
        <v>45199</v>
      </c>
      <c r="F1219">
        <v>6658</v>
      </c>
      <c r="G1219" t="str">
        <f>VLOOKUP($C1219,'[1]LKUP PCNDES'!$F$2:$H$12,2,FALSE)</f>
        <v>Number of patients aged 18 years or over, recorded as living in a care home</v>
      </c>
      <c r="H1219" t="str">
        <f>VLOOKUP($C1219,'[1]LKUP PCNDES'!$F$2:$H$12,3,FALSE)</f>
        <v>CH_RES</v>
      </c>
      <c r="I1219" t="str">
        <f>VLOOKUP($B1219,'[1]LKUP PCNDES'!$C$17:$H$60,4,FALSE)</f>
        <v>NHS North West London ICB</v>
      </c>
      <c r="J1219" t="str">
        <f>VLOOKUP($B1219,'[1]LKUP PCNDES'!$C$17:$H$60,6,FALSE)</f>
        <v>NWL</v>
      </c>
    </row>
    <row r="1220" spans="1:10" x14ac:dyDescent="0.35">
      <c r="A1220" t="s">
        <v>648</v>
      </c>
      <c r="B1220" t="s">
        <v>653</v>
      </c>
      <c r="C1220" t="s">
        <v>1357</v>
      </c>
      <c r="D1220" t="s">
        <v>563</v>
      </c>
      <c r="E1220" s="2">
        <v>45230</v>
      </c>
      <c r="F1220">
        <v>6228</v>
      </c>
      <c r="G1220" t="str">
        <f>VLOOKUP($C1220,'[1]LKUP PCNDES'!$F$2:$H$12,2,FALSE)</f>
        <v>Number of patients aged 18 years or over, recorded as living in a care home</v>
      </c>
      <c r="H1220" t="str">
        <f>VLOOKUP($C1220,'[1]LKUP PCNDES'!$F$2:$H$12,3,FALSE)</f>
        <v>CH_RES</v>
      </c>
      <c r="I1220" t="str">
        <f>VLOOKUP($B1220,'[1]LKUP PCNDES'!$C$17:$H$60,4,FALSE)</f>
        <v>NHS North West London ICB</v>
      </c>
      <c r="J1220" t="str">
        <f>VLOOKUP($B1220,'[1]LKUP PCNDES'!$C$17:$H$60,6,FALSE)</f>
        <v>NWL</v>
      </c>
    </row>
    <row r="1221" spans="1:10" x14ac:dyDescent="0.35">
      <c r="A1221" t="s">
        <v>648</v>
      </c>
      <c r="B1221" t="s">
        <v>653</v>
      </c>
      <c r="C1221" t="s">
        <v>1357</v>
      </c>
      <c r="D1221" t="s">
        <v>563</v>
      </c>
      <c r="E1221" s="2">
        <v>45260</v>
      </c>
      <c r="F1221">
        <v>5866</v>
      </c>
      <c r="G1221" t="str">
        <f>VLOOKUP($C1221,'[1]LKUP PCNDES'!$F$2:$H$12,2,FALSE)</f>
        <v>Number of patients aged 18 years or over, recorded as living in a care home</v>
      </c>
      <c r="H1221" t="str">
        <f>VLOOKUP($C1221,'[1]LKUP PCNDES'!$F$2:$H$12,3,FALSE)</f>
        <v>CH_RES</v>
      </c>
      <c r="I1221" t="str">
        <f>VLOOKUP($B1221,'[1]LKUP PCNDES'!$C$17:$H$60,4,FALSE)</f>
        <v>NHS North West London ICB</v>
      </c>
      <c r="J1221" t="str">
        <f>VLOOKUP($B1221,'[1]LKUP PCNDES'!$C$17:$H$60,6,FALSE)</f>
        <v>NWL</v>
      </c>
    </row>
    <row r="1222" spans="1:10" x14ac:dyDescent="0.35">
      <c r="A1222" t="s">
        <v>648</v>
      </c>
      <c r="B1222" t="s">
        <v>653</v>
      </c>
      <c r="C1222" t="s">
        <v>1357</v>
      </c>
      <c r="D1222" t="s">
        <v>563</v>
      </c>
      <c r="E1222" s="2">
        <v>45291</v>
      </c>
      <c r="F1222">
        <v>5903</v>
      </c>
      <c r="G1222" t="str">
        <f>VLOOKUP($C1222,'[1]LKUP PCNDES'!$F$2:$H$12,2,FALSE)</f>
        <v>Number of patients aged 18 years or over, recorded as living in a care home</v>
      </c>
      <c r="H1222" t="str">
        <f>VLOOKUP($C1222,'[1]LKUP PCNDES'!$F$2:$H$12,3,FALSE)</f>
        <v>CH_RES</v>
      </c>
      <c r="I1222" t="str">
        <f>VLOOKUP($B1222,'[1]LKUP PCNDES'!$C$17:$H$60,4,FALSE)</f>
        <v>NHS North West London ICB</v>
      </c>
      <c r="J1222" t="str">
        <f>VLOOKUP($B1222,'[1]LKUP PCNDES'!$C$17:$H$60,6,FALSE)</f>
        <v>NWL</v>
      </c>
    </row>
    <row r="1223" spans="1:10" x14ac:dyDescent="0.35">
      <c r="A1223" t="s">
        <v>648</v>
      </c>
      <c r="B1223" t="s">
        <v>653</v>
      </c>
      <c r="C1223" t="s">
        <v>1357</v>
      </c>
      <c r="D1223" t="s">
        <v>563</v>
      </c>
      <c r="E1223" s="2">
        <v>45322</v>
      </c>
      <c r="F1223">
        <v>5506</v>
      </c>
      <c r="G1223" t="str">
        <f>VLOOKUP($C1223,'[1]LKUP PCNDES'!$F$2:$H$12,2,FALSE)</f>
        <v>Number of patients aged 18 years or over, recorded as living in a care home</v>
      </c>
      <c r="H1223" t="str">
        <f>VLOOKUP($C1223,'[1]LKUP PCNDES'!$F$2:$H$12,3,FALSE)</f>
        <v>CH_RES</v>
      </c>
      <c r="I1223" t="str">
        <f>VLOOKUP($B1223,'[1]LKUP PCNDES'!$C$17:$H$60,4,FALSE)</f>
        <v>NHS North West London ICB</v>
      </c>
      <c r="J1223" t="str">
        <f>VLOOKUP($B1223,'[1]LKUP PCNDES'!$C$17:$H$60,6,FALSE)</f>
        <v>NWL</v>
      </c>
    </row>
    <row r="1224" spans="1:10" x14ac:dyDescent="0.35">
      <c r="A1224" t="s">
        <v>648</v>
      </c>
      <c r="B1224" t="s">
        <v>653</v>
      </c>
      <c r="C1224" t="s">
        <v>1357</v>
      </c>
      <c r="D1224" t="s">
        <v>563</v>
      </c>
      <c r="E1224" s="2">
        <v>45351</v>
      </c>
      <c r="F1224">
        <v>5511</v>
      </c>
      <c r="G1224" t="str">
        <f>VLOOKUP($C1224,'[1]LKUP PCNDES'!$F$2:$H$12,2,FALSE)</f>
        <v>Number of patients aged 18 years or over, recorded as living in a care home</v>
      </c>
      <c r="H1224" t="str">
        <f>VLOOKUP($C1224,'[1]LKUP PCNDES'!$F$2:$H$12,3,FALSE)</f>
        <v>CH_RES</v>
      </c>
      <c r="I1224" t="str">
        <f>VLOOKUP($B1224,'[1]LKUP PCNDES'!$C$17:$H$60,4,FALSE)</f>
        <v>NHS North West London ICB</v>
      </c>
      <c r="J1224" t="str">
        <f>VLOOKUP($B1224,'[1]LKUP PCNDES'!$C$17:$H$60,6,FALSE)</f>
        <v>NWL</v>
      </c>
    </row>
    <row r="1225" spans="1:10" x14ac:dyDescent="0.35">
      <c r="A1225" t="s">
        <v>648</v>
      </c>
      <c r="B1225" t="s">
        <v>653</v>
      </c>
      <c r="C1225" t="s">
        <v>1357</v>
      </c>
      <c r="D1225" t="s">
        <v>563</v>
      </c>
      <c r="E1225" s="2">
        <v>45382</v>
      </c>
      <c r="F1225">
        <v>6685</v>
      </c>
      <c r="G1225" t="str">
        <f>VLOOKUP($C1225,'[1]LKUP PCNDES'!$F$2:$H$12,2,FALSE)</f>
        <v>Number of patients aged 18 years or over, recorded as living in a care home</v>
      </c>
      <c r="H1225" t="str">
        <f>VLOOKUP($C1225,'[1]LKUP PCNDES'!$F$2:$H$12,3,FALSE)</f>
        <v>CH_RES</v>
      </c>
      <c r="I1225" t="str">
        <f>VLOOKUP($B1225,'[1]LKUP PCNDES'!$C$17:$H$60,4,FALSE)</f>
        <v>NHS North West London ICB</v>
      </c>
      <c r="J1225" t="str">
        <f>VLOOKUP($B1225,'[1]LKUP PCNDES'!$C$17:$H$60,6,FALSE)</f>
        <v>NWL</v>
      </c>
    </row>
    <row r="1226" spans="1:10" x14ac:dyDescent="0.35">
      <c r="A1226" t="s">
        <v>648</v>
      </c>
      <c r="B1226" t="s">
        <v>653</v>
      </c>
      <c r="C1226" t="s">
        <v>33</v>
      </c>
      <c r="D1226" t="s">
        <v>700</v>
      </c>
      <c r="E1226" s="2">
        <v>45046</v>
      </c>
      <c r="F1226">
        <v>1</v>
      </c>
      <c r="G1226" t="str">
        <f>VLOOKUP($C1226,'[1]LKUP PCNDES'!$F$2:$H$12,2,FALSE)</f>
        <v>Care home residents aged 18 years or over, who had a Personalised Care and Support Plan agreed or reviewed</v>
      </c>
      <c r="H1226" t="str">
        <f>VLOOKUP($C1226,'[1]LKUP PCNDES'!$F$2:$H$12,3,FALSE)</f>
        <v>PCSP</v>
      </c>
      <c r="I1226" t="str">
        <f>VLOOKUP($B1226,'[1]LKUP PCNDES'!$C$17:$H$60,4,FALSE)</f>
        <v>NHS North West London ICB</v>
      </c>
      <c r="J1226" t="str">
        <f>VLOOKUP($B1226,'[1]LKUP PCNDES'!$C$17:$H$60,6,FALSE)</f>
        <v>NWL</v>
      </c>
    </row>
    <row r="1227" spans="1:10" x14ac:dyDescent="0.35">
      <c r="A1227" t="s">
        <v>648</v>
      </c>
      <c r="B1227" t="s">
        <v>653</v>
      </c>
      <c r="C1227" t="s">
        <v>33</v>
      </c>
      <c r="D1227" t="s">
        <v>700</v>
      </c>
      <c r="E1227" s="2">
        <v>45077</v>
      </c>
      <c r="F1227">
        <v>1</v>
      </c>
      <c r="G1227" t="str">
        <f>VLOOKUP($C1227,'[1]LKUP PCNDES'!$F$2:$H$12,2,FALSE)</f>
        <v>Care home residents aged 18 years or over, who had a Personalised Care and Support Plan agreed or reviewed</v>
      </c>
      <c r="H1227" t="str">
        <f>VLOOKUP($C1227,'[1]LKUP PCNDES'!$F$2:$H$12,3,FALSE)</f>
        <v>PCSP</v>
      </c>
      <c r="I1227" t="str">
        <f>VLOOKUP($B1227,'[1]LKUP PCNDES'!$C$17:$H$60,4,FALSE)</f>
        <v>NHS North West London ICB</v>
      </c>
      <c r="J1227" t="str">
        <f>VLOOKUP($B1227,'[1]LKUP PCNDES'!$C$17:$H$60,6,FALSE)</f>
        <v>NWL</v>
      </c>
    </row>
    <row r="1228" spans="1:10" x14ac:dyDescent="0.35">
      <c r="A1228" t="s">
        <v>648</v>
      </c>
      <c r="B1228" t="s">
        <v>653</v>
      </c>
      <c r="C1228" t="s">
        <v>33</v>
      </c>
      <c r="D1228" t="s">
        <v>700</v>
      </c>
      <c r="E1228" s="2">
        <v>45107</v>
      </c>
      <c r="F1228">
        <v>1</v>
      </c>
      <c r="G1228" t="str">
        <f>VLOOKUP($C1228,'[1]LKUP PCNDES'!$F$2:$H$12,2,FALSE)</f>
        <v>Care home residents aged 18 years or over, who had a Personalised Care and Support Plan agreed or reviewed</v>
      </c>
      <c r="H1228" t="str">
        <f>VLOOKUP($C1228,'[1]LKUP PCNDES'!$F$2:$H$12,3,FALSE)</f>
        <v>PCSP</v>
      </c>
      <c r="I1228" t="str">
        <f>VLOOKUP($B1228,'[1]LKUP PCNDES'!$C$17:$H$60,4,FALSE)</f>
        <v>NHS North West London ICB</v>
      </c>
      <c r="J1228" t="str">
        <f>VLOOKUP($B1228,'[1]LKUP PCNDES'!$C$17:$H$60,6,FALSE)</f>
        <v>NWL</v>
      </c>
    </row>
    <row r="1229" spans="1:10" x14ac:dyDescent="0.35">
      <c r="A1229" t="s">
        <v>648</v>
      </c>
      <c r="B1229" t="s">
        <v>653</v>
      </c>
      <c r="C1229" t="s">
        <v>33</v>
      </c>
      <c r="D1229" t="s">
        <v>700</v>
      </c>
      <c r="E1229" s="2">
        <v>45138</v>
      </c>
      <c r="F1229">
        <v>1</v>
      </c>
      <c r="G1229" t="str">
        <f>VLOOKUP($C1229,'[1]LKUP PCNDES'!$F$2:$H$12,2,FALSE)</f>
        <v>Care home residents aged 18 years or over, who had a Personalised Care and Support Plan agreed or reviewed</v>
      </c>
      <c r="H1229" t="str">
        <f>VLOOKUP($C1229,'[1]LKUP PCNDES'!$F$2:$H$12,3,FALSE)</f>
        <v>PCSP</v>
      </c>
      <c r="I1229" t="str">
        <f>VLOOKUP($B1229,'[1]LKUP PCNDES'!$C$17:$H$60,4,FALSE)</f>
        <v>NHS North West London ICB</v>
      </c>
      <c r="J1229" t="str">
        <f>VLOOKUP($B1229,'[1]LKUP PCNDES'!$C$17:$H$60,6,FALSE)</f>
        <v>NWL</v>
      </c>
    </row>
    <row r="1230" spans="1:10" x14ac:dyDescent="0.35">
      <c r="A1230" t="s">
        <v>648</v>
      </c>
      <c r="B1230" t="s">
        <v>653</v>
      </c>
      <c r="C1230" t="s">
        <v>33</v>
      </c>
      <c r="D1230" t="s">
        <v>700</v>
      </c>
      <c r="E1230" s="2">
        <v>45169</v>
      </c>
      <c r="F1230">
        <v>1</v>
      </c>
      <c r="G1230" t="str">
        <f>VLOOKUP($C1230,'[1]LKUP PCNDES'!$F$2:$H$12,2,FALSE)</f>
        <v>Care home residents aged 18 years or over, who had a Personalised Care and Support Plan agreed or reviewed</v>
      </c>
      <c r="H1230" t="str">
        <f>VLOOKUP($C1230,'[1]LKUP PCNDES'!$F$2:$H$12,3,FALSE)</f>
        <v>PCSP</v>
      </c>
      <c r="I1230" t="str">
        <f>VLOOKUP($B1230,'[1]LKUP PCNDES'!$C$17:$H$60,4,FALSE)</f>
        <v>NHS North West London ICB</v>
      </c>
      <c r="J1230" t="str">
        <f>VLOOKUP($B1230,'[1]LKUP PCNDES'!$C$17:$H$60,6,FALSE)</f>
        <v>NWL</v>
      </c>
    </row>
    <row r="1231" spans="1:10" x14ac:dyDescent="0.35">
      <c r="A1231" t="s">
        <v>648</v>
      </c>
      <c r="B1231" t="s">
        <v>653</v>
      </c>
      <c r="C1231" t="s">
        <v>33</v>
      </c>
      <c r="D1231" t="s">
        <v>700</v>
      </c>
      <c r="E1231" s="2">
        <v>45199</v>
      </c>
      <c r="F1231">
        <v>1</v>
      </c>
      <c r="G1231" t="str">
        <f>VLOOKUP($C1231,'[1]LKUP PCNDES'!$F$2:$H$12,2,FALSE)</f>
        <v>Care home residents aged 18 years or over, who had a Personalised Care and Support Plan agreed or reviewed</v>
      </c>
      <c r="H1231" t="str">
        <f>VLOOKUP($C1231,'[1]LKUP PCNDES'!$F$2:$H$12,3,FALSE)</f>
        <v>PCSP</v>
      </c>
      <c r="I1231" t="str">
        <f>VLOOKUP($B1231,'[1]LKUP PCNDES'!$C$17:$H$60,4,FALSE)</f>
        <v>NHS North West London ICB</v>
      </c>
      <c r="J1231" t="str">
        <f>VLOOKUP($B1231,'[1]LKUP PCNDES'!$C$17:$H$60,6,FALSE)</f>
        <v>NWL</v>
      </c>
    </row>
    <row r="1232" spans="1:10" x14ac:dyDescent="0.35">
      <c r="A1232" t="s">
        <v>648</v>
      </c>
      <c r="B1232" t="s">
        <v>653</v>
      </c>
      <c r="C1232" t="s">
        <v>33</v>
      </c>
      <c r="D1232" t="s">
        <v>700</v>
      </c>
      <c r="E1232" s="2">
        <v>45230</v>
      </c>
      <c r="F1232">
        <v>1</v>
      </c>
      <c r="G1232" t="str">
        <f>VLOOKUP($C1232,'[1]LKUP PCNDES'!$F$2:$H$12,2,FALSE)</f>
        <v>Care home residents aged 18 years or over, who had a Personalised Care and Support Plan agreed or reviewed</v>
      </c>
      <c r="H1232" t="str">
        <f>VLOOKUP($C1232,'[1]LKUP PCNDES'!$F$2:$H$12,3,FALSE)</f>
        <v>PCSP</v>
      </c>
      <c r="I1232" t="str">
        <f>VLOOKUP($B1232,'[1]LKUP PCNDES'!$C$17:$H$60,4,FALSE)</f>
        <v>NHS North West London ICB</v>
      </c>
      <c r="J1232" t="str">
        <f>VLOOKUP($B1232,'[1]LKUP PCNDES'!$C$17:$H$60,6,FALSE)</f>
        <v>NWL</v>
      </c>
    </row>
    <row r="1233" spans="1:10" x14ac:dyDescent="0.35">
      <c r="A1233" t="s">
        <v>648</v>
      </c>
      <c r="B1233" t="s">
        <v>653</v>
      </c>
      <c r="C1233" t="s">
        <v>33</v>
      </c>
      <c r="D1233" t="s">
        <v>700</v>
      </c>
      <c r="E1233" s="2">
        <v>45260</v>
      </c>
      <c r="F1233">
        <v>0</v>
      </c>
      <c r="G1233" t="str">
        <f>VLOOKUP($C1233,'[1]LKUP PCNDES'!$F$2:$H$12,2,FALSE)</f>
        <v>Care home residents aged 18 years or over, who had a Personalised Care and Support Plan agreed or reviewed</v>
      </c>
      <c r="H1233" t="str">
        <f>VLOOKUP($C1233,'[1]LKUP PCNDES'!$F$2:$H$12,3,FALSE)</f>
        <v>PCSP</v>
      </c>
      <c r="I1233" t="str">
        <f>VLOOKUP($B1233,'[1]LKUP PCNDES'!$C$17:$H$60,4,FALSE)</f>
        <v>NHS North West London ICB</v>
      </c>
      <c r="J1233" t="str">
        <f>VLOOKUP($B1233,'[1]LKUP PCNDES'!$C$17:$H$60,6,FALSE)</f>
        <v>NWL</v>
      </c>
    </row>
    <row r="1234" spans="1:10" x14ac:dyDescent="0.35">
      <c r="A1234" t="s">
        <v>648</v>
      </c>
      <c r="B1234" t="s">
        <v>653</v>
      </c>
      <c r="C1234" t="s">
        <v>33</v>
      </c>
      <c r="D1234" t="s">
        <v>700</v>
      </c>
      <c r="E1234" s="2">
        <v>45291</v>
      </c>
      <c r="F1234">
        <v>0</v>
      </c>
      <c r="G1234" t="str">
        <f>VLOOKUP($C1234,'[1]LKUP PCNDES'!$F$2:$H$12,2,FALSE)</f>
        <v>Care home residents aged 18 years or over, who had a Personalised Care and Support Plan agreed or reviewed</v>
      </c>
      <c r="H1234" t="str">
        <f>VLOOKUP($C1234,'[1]LKUP PCNDES'!$F$2:$H$12,3,FALSE)</f>
        <v>PCSP</v>
      </c>
      <c r="I1234" t="str">
        <f>VLOOKUP($B1234,'[1]LKUP PCNDES'!$C$17:$H$60,4,FALSE)</f>
        <v>NHS North West London ICB</v>
      </c>
      <c r="J1234" t="str">
        <f>VLOOKUP($B1234,'[1]LKUP PCNDES'!$C$17:$H$60,6,FALSE)</f>
        <v>NWL</v>
      </c>
    </row>
    <row r="1235" spans="1:10" x14ac:dyDescent="0.35">
      <c r="A1235" t="s">
        <v>648</v>
      </c>
      <c r="B1235" t="s">
        <v>653</v>
      </c>
      <c r="C1235" t="s">
        <v>33</v>
      </c>
      <c r="D1235" t="s">
        <v>700</v>
      </c>
      <c r="E1235" s="2">
        <v>45322</v>
      </c>
      <c r="F1235">
        <v>0</v>
      </c>
      <c r="G1235" t="str">
        <f>VLOOKUP($C1235,'[1]LKUP PCNDES'!$F$2:$H$12,2,FALSE)</f>
        <v>Care home residents aged 18 years or over, who had a Personalised Care and Support Plan agreed or reviewed</v>
      </c>
      <c r="H1235" t="str">
        <f>VLOOKUP($C1235,'[1]LKUP PCNDES'!$F$2:$H$12,3,FALSE)</f>
        <v>PCSP</v>
      </c>
      <c r="I1235" t="str">
        <f>VLOOKUP($B1235,'[1]LKUP PCNDES'!$C$17:$H$60,4,FALSE)</f>
        <v>NHS North West London ICB</v>
      </c>
      <c r="J1235" t="str">
        <f>VLOOKUP($B1235,'[1]LKUP PCNDES'!$C$17:$H$60,6,FALSE)</f>
        <v>NWL</v>
      </c>
    </row>
    <row r="1236" spans="1:10" x14ac:dyDescent="0.35">
      <c r="A1236" t="s">
        <v>648</v>
      </c>
      <c r="B1236" t="s">
        <v>653</v>
      </c>
      <c r="C1236" t="s">
        <v>33</v>
      </c>
      <c r="D1236" t="s">
        <v>700</v>
      </c>
      <c r="E1236" s="2">
        <v>45351</v>
      </c>
      <c r="F1236">
        <v>0</v>
      </c>
      <c r="G1236" t="str">
        <f>VLOOKUP($C1236,'[1]LKUP PCNDES'!$F$2:$H$12,2,FALSE)</f>
        <v>Care home residents aged 18 years or over, who had a Personalised Care and Support Plan agreed or reviewed</v>
      </c>
      <c r="H1236" t="str">
        <f>VLOOKUP($C1236,'[1]LKUP PCNDES'!$F$2:$H$12,3,FALSE)</f>
        <v>PCSP</v>
      </c>
      <c r="I1236" t="str">
        <f>VLOOKUP($B1236,'[1]LKUP PCNDES'!$C$17:$H$60,4,FALSE)</f>
        <v>NHS North West London ICB</v>
      </c>
      <c r="J1236" t="str">
        <f>VLOOKUP($B1236,'[1]LKUP PCNDES'!$C$17:$H$60,6,FALSE)</f>
        <v>NWL</v>
      </c>
    </row>
    <row r="1237" spans="1:10" x14ac:dyDescent="0.35">
      <c r="A1237" t="s">
        <v>648</v>
      </c>
      <c r="B1237" t="s">
        <v>653</v>
      </c>
      <c r="C1237" t="s">
        <v>33</v>
      </c>
      <c r="D1237" t="s">
        <v>700</v>
      </c>
      <c r="E1237" s="2">
        <v>45382</v>
      </c>
      <c r="F1237">
        <v>0</v>
      </c>
      <c r="G1237" t="str">
        <f>VLOOKUP($C1237,'[1]LKUP PCNDES'!$F$2:$H$12,2,FALSE)</f>
        <v>Care home residents aged 18 years or over, who had a Personalised Care and Support Plan agreed or reviewed</v>
      </c>
      <c r="H1237" t="str">
        <f>VLOOKUP($C1237,'[1]LKUP PCNDES'!$F$2:$H$12,3,FALSE)</f>
        <v>PCSP</v>
      </c>
      <c r="I1237" t="str">
        <f>VLOOKUP($B1237,'[1]LKUP PCNDES'!$C$17:$H$60,4,FALSE)</f>
        <v>NHS North West London ICB</v>
      </c>
      <c r="J1237" t="str">
        <f>VLOOKUP($B1237,'[1]LKUP PCNDES'!$C$17:$H$60,6,FALSE)</f>
        <v>NWL</v>
      </c>
    </row>
    <row r="1238" spans="1:10" x14ac:dyDescent="0.35">
      <c r="A1238" t="s">
        <v>648</v>
      </c>
      <c r="B1238" t="s">
        <v>653</v>
      </c>
      <c r="C1238" t="s">
        <v>33</v>
      </c>
      <c r="D1238" t="s">
        <v>564</v>
      </c>
      <c r="E1238" s="2">
        <v>45046</v>
      </c>
      <c r="F1238">
        <v>6177</v>
      </c>
      <c r="G1238" t="str">
        <f>VLOOKUP($C1238,'[1]LKUP PCNDES'!$F$2:$H$12,2,FALSE)</f>
        <v>Care home residents aged 18 years or over, who had a Personalised Care and Support Plan agreed or reviewed</v>
      </c>
      <c r="H1238" t="str">
        <f>VLOOKUP($C1238,'[1]LKUP PCNDES'!$F$2:$H$12,3,FALSE)</f>
        <v>PCSP</v>
      </c>
      <c r="I1238" t="str">
        <f>VLOOKUP($B1238,'[1]LKUP PCNDES'!$C$17:$H$60,4,FALSE)</f>
        <v>NHS North West London ICB</v>
      </c>
      <c r="J1238" t="str">
        <f>VLOOKUP($B1238,'[1]LKUP PCNDES'!$C$17:$H$60,6,FALSE)</f>
        <v>NWL</v>
      </c>
    </row>
    <row r="1239" spans="1:10" x14ac:dyDescent="0.35">
      <c r="A1239" t="s">
        <v>648</v>
      </c>
      <c r="B1239" t="s">
        <v>653</v>
      </c>
      <c r="C1239" t="s">
        <v>33</v>
      </c>
      <c r="D1239" t="s">
        <v>564</v>
      </c>
      <c r="E1239" s="2">
        <v>45077</v>
      </c>
      <c r="F1239">
        <v>6194</v>
      </c>
      <c r="G1239" t="str">
        <f>VLOOKUP($C1239,'[1]LKUP PCNDES'!$F$2:$H$12,2,FALSE)</f>
        <v>Care home residents aged 18 years or over, who had a Personalised Care and Support Plan agreed or reviewed</v>
      </c>
      <c r="H1239" t="str">
        <f>VLOOKUP($C1239,'[1]LKUP PCNDES'!$F$2:$H$12,3,FALSE)</f>
        <v>PCSP</v>
      </c>
      <c r="I1239" t="str">
        <f>VLOOKUP($B1239,'[1]LKUP PCNDES'!$C$17:$H$60,4,FALSE)</f>
        <v>NHS North West London ICB</v>
      </c>
      <c r="J1239" t="str">
        <f>VLOOKUP($B1239,'[1]LKUP PCNDES'!$C$17:$H$60,6,FALSE)</f>
        <v>NWL</v>
      </c>
    </row>
    <row r="1240" spans="1:10" x14ac:dyDescent="0.35">
      <c r="A1240" t="s">
        <v>648</v>
      </c>
      <c r="B1240" t="s">
        <v>653</v>
      </c>
      <c r="C1240" t="s">
        <v>33</v>
      </c>
      <c r="D1240" t="s">
        <v>564</v>
      </c>
      <c r="E1240" s="2">
        <v>45107</v>
      </c>
      <c r="F1240">
        <v>6324</v>
      </c>
      <c r="G1240" t="str">
        <f>VLOOKUP($C1240,'[1]LKUP PCNDES'!$F$2:$H$12,2,FALSE)</f>
        <v>Care home residents aged 18 years or over, who had a Personalised Care and Support Plan agreed or reviewed</v>
      </c>
      <c r="H1240" t="str">
        <f>VLOOKUP($C1240,'[1]LKUP PCNDES'!$F$2:$H$12,3,FALSE)</f>
        <v>PCSP</v>
      </c>
      <c r="I1240" t="str">
        <f>VLOOKUP($B1240,'[1]LKUP PCNDES'!$C$17:$H$60,4,FALSE)</f>
        <v>NHS North West London ICB</v>
      </c>
      <c r="J1240" t="str">
        <f>VLOOKUP($B1240,'[1]LKUP PCNDES'!$C$17:$H$60,6,FALSE)</f>
        <v>NWL</v>
      </c>
    </row>
    <row r="1241" spans="1:10" x14ac:dyDescent="0.35">
      <c r="A1241" t="s">
        <v>648</v>
      </c>
      <c r="B1241" t="s">
        <v>653</v>
      </c>
      <c r="C1241" t="s">
        <v>33</v>
      </c>
      <c r="D1241" t="s">
        <v>564</v>
      </c>
      <c r="E1241" s="2">
        <v>45138</v>
      </c>
      <c r="F1241">
        <v>6397</v>
      </c>
      <c r="G1241" t="str">
        <f>VLOOKUP($C1241,'[1]LKUP PCNDES'!$F$2:$H$12,2,FALSE)</f>
        <v>Care home residents aged 18 years or over, who had a Personalised Care and Support Plan agreed or reviewed</v>
      </c>
      <c r="H1241" t="str">
        <f>VLOOKUP($C1241,'[1]LKUP PCNDES'!$F$2:$H$12,3,FALSE)</f>
        <v>PCSP</v>
      </c>
      <c r="I1241" t="str">
        <f>VLOOKUP($B1241,'[1]LKUP PCNDES'!$C$17:$H$60,4,FALSE)</f>
        <v>NHS North West London ICB</v>
      </c>
      <c r="J1241" t="str">
        <f>VLOOKUP($B1241,'[1]LKUP PCNDES'!$C$17:$H$60,6,FALSE)</f>
        <v>NWL</v>
      </c>
    </row>
    <row r="1242" spans="1:10" x14ac:dyDescent="0.35">
      <c r="A1242" t="s">
        <v>648</v>
      </c>
      <c r="B1242" t="s">
        <v>653</v>
      </c>
      <c r="C1242" t="s">
        <v>33</v>
      </c>
      <c r="D1242" t="s">
        <v>564</v>
      </c>
      <c r="E1242" s="2">
        <v>45169</v>
      </c>
      <c r="F1242">
        <v>6271</v>
      </c>
      <c r="G1242" t="str">
        <f>VLOOKUP($C1242,'[1]LKUP PCNDES'!$F$2:$H$12,2,FALSE)</f>
        <v>Care home residents aged 18 years or over, who had a Personalised Care and Support Plan agreed or reviewed</v>
      </c>
      <c r="H1242" t="str">
        <f>VLOOKUP($C1242,'[1]LKUP PCNDES'!$F$2:$H$12,3,FALSE)</f>
        <v>PCSP</v>
      </c>
      <c r="I1242" t="str">
        <f>VLOOKUP($B1242,'[1]LKUP PCNDES'!$C$17:$H$60,4,FALSE)</f>
        <v>NHS North West London ICB</v>
      </c>
      <c r="J1242" t="str">
        <f>VLOOKUP($B1242,'[1]LKUP PCNDES'!$C$17:$H$60,6,FALSE)</f>
        <v>NWL</v>
      </c>
    </row>
    <row r="1243" spans="1:10" x14ac:dyDescent="0.35">
      <c r="A1243" t="s">
        <v>648</v>
      </c>
      <c r="B1243" t="s">
        <v>653</v>
      </c>
      <c r="C1243" t="s">
        <v>33</v>
      </c>
      <c r="D1243" t="s">
        <v>564</v>
      </c>
      <c r="E1243" s="2">
        <v>45199</v>
      </c>
      <c r="F1243">
        <v>6656</v>
      </c>
      <c r="G1243" t="str">
        <f>VLOOKUP($C1243,'[1]LKUP PCNDES'!$F$2:$H$12,2,FALSE)</f>
        <v>Care home residents aged 18 years or over, who had a Personalised Care and Support Plan agreed or reviewed</v>
      </c>
      <c r="H1243" t="str">
        <f>VLOOKUP($C1243,'[1]LKUP PCNDES'!$F$2:$H$12,3,FALSE)</f>
        <v>PCSP</v>
      </c>
      <c r="I1243" t="str">
        <f>VLOOKUP($B1243,'[1]LKUP PCNDES'!$C$17:$H$60,4,FALSE)</f>
        <v>NHS North West London ICB</v>
      </c>
      <c r="J1243" t="str">
        <f>VLOOKUP($B1243,'[1]LKUP PCNDES'!$C$17:$H$60,6,FALSE)</f>
        <v>NWL</v>
      </c>
    </row>
    <row r="1244" spans="1:10" x14ac:dyDescent="0.35">
      <c r="A1244" t="s">
        <v>648</v>
      </c>
      <c r="B1244" t="s">
        <v>653</v>
      </c>
      <c r="C1244" t="s">
        <v>33</v>
      </c>
      <c r="D1244" t="s">
        <v>564</v>
      </c>
      <c r="E1244" s="2">
        <v>45230</v>
      </c>
      <c r="F1244">
        <v>6224</v>
      </c>
      <c r="G1244" t="str">
        <f>VLOOKUP($C1244,'[1]LKUP PCNDES'!$F$2:$H$12,2,FALSE)</f>
        <v>Care home residents aged 18 years or over, who had a Personalised Care and Support Plan agreed or reviewed</v>
      </c>
      <c r="H1244" t="str">
        <f>VLOOKUP($C1244,'[1]LKUP PCNDES'!$F$2:$H$12,3,FALSE)</f>
        <v>PCSP</v>
      </c>
      <c r="I1244" t="str">
        <f>VLOOKUP($B1244,'[1]LKUP PCNDES'!$C$17:$H$60,4,FALSE)</f>
        <v>NHS North West London ICB</v>
      </c>
      <c r="J1244" t="str">
        <f>VLOOKUP($B1244,'[1]LKUP PCNDES'!$C$17:$H$60,6,FALSE)</f>
        <v>NWL</v>
      </c>
    </row>
    <row r="1245" spans="1:10" x14ac:dyDescent="0.35">
      <c r="A1245" t="s">
        <v>648</v>
      </c>
      <c r="B1245" t="s">
        <v>653</v>
      </c>
      <c r="C1245" t="s">
        <v>33</v>
      </c>
      <c r="D1245" t="s">
        <v>564</v>
      </c>
      <c r="E1245" s="2">
        <v>45260</v>
      </c>
      <c r="F1245">
        <v>5862</v>
      </c>
      <c r="G1245" t="str">
        <f>VLOOKUP($C1245,'[1]LKUP PCNDES'!$F$2:$H$12,2,FALSE)</f>
        <v>Care home residents aged 18 years or over, who had a Personalised Care and Support Plan agreed or reviewed</v>
      </c>
      <c r="H1245" t="str">
        <f>VLOOKUP($C1245,'[1]LKUP PCNDES'!$F$2:$H$12,3,FALSE)</f>
        <v>PCSP</v>
      </c>
      <c r="I1245" t="str">
        <f>VLOOKUP($B1245,'[1]LKUP PCNDES'!$C$17:$H$60,4,FALSE)</f>
        <v>NHS North West London ICB</v>
      </c>
      <c r="J1245" t="str">
        <f>VLOOKUP($B1245,'[1]LKUP PCNDES'!$C$17:$H$60,6,FALSE)</f>
        <v>NWL</v>
      </c>
    </row>
    <row r="1246" spans="1:10" x14ac:dyDescent="0.35">
      <c r="A1246" t="s">
        <v>648</v>
      </c>
      <c r="B1246" t="s">
        <v>653</v>
      </c>
      <c r="C1246" t="s">
        <v>33</v>
      </c>
      <c r="D1246" t="s">
        <v>564</v>
      </c>
      <c r="E1246" s="2">
        <v>45291</v>
      </c>
      <c r="F1246">
        <v>5898</v>
      </c>
      <c r="G1246" t="str">
        <f>VLOOKUP($C1246,'[1]LKUP PCNDES'!$F$2:$H$12,2,FALSE)</f>
        <v>Care home residents aged 18 years or over, who had a Personalised Care and Support Plan agreed or reviewed</v>
      </c>
      <c r="H1246" t="str">
        <f>VLOOKUP($C1246,'[1]LKUP PCNDES'!$F$2:$H$12,3,FALSE)</f>
        <v>PCSP</v>
      </c>
      <c r="I1246" t="str">
        <f>VLOOKUP($B1246,'[1]LKUP PCNDES'!$C$17:$H$60,4,FALSE)</f>
        <v>NHS North West London ICB</v>
      </c>
      <c r="J1246" t="str">
        <f>VLOOKUP($B1246,'[1]LKUP PCNDES'!$C$17:$H$60,6,FALSE)</f>
        <v>NWL</v>
      </c>
    </row>
    <row r="1247" spans="1:10" x14ac:dyDescent="0.35">
      <c r="A1247" t="s">
        <v>648</v>
      </c>
      <c r="B1247" t="s">
        <v>653</v>
      </c>
      <c r="C1247" t="s">
        <v>33</v>
      </c>
      <c r="D1247" t="s">
        <v>564</v>
      </c>
      <c r="E1247" s="2">
        <v>45322</v>
      </c>
      <c r="F1247">
        <v>5500</v>
      </c>
      <c r="G1247" t="str">
        <f>VLOOKUP($C1247,'[1]LKUP PCNDES'!$F$2:$H$12,2,FALSE)</f>
        <v>Care home residents aged 18 years or over, who had a Personalised Care and Support Plan agreed or reviewed</v>
      </c>
      <c r="H1247" t="str">
        <f>VLOOKUP($C1247,'[1]LKUP PCNDES'!$F$2:$H$12,3,FALSE)</f>
        <v>PCSP</v>
      </c>
      <c r="I1247" t="str">
        <f>VLOOKUP($B1247,'[1]LKUP PCNDES'!$C$17:$H$60,4,FALSE)</f>
        <v>NHS North West London ICB</v>
      </c>
      <c r="J1247" t="str">
        <f>VLOOKUP($B1247,'[1]LKUP PCNDES'!$C$17:$H$60,6,FALSE)</f>
        <v>NWL</v>
      </c>
    </row>
    <row r="1248" spans="1:10" x14ac:dyDescent="0.35">
      <c r="A1248" t="s">
        <v>648</v>
      </c>
      <c r="B1248" t="s">
        <v>653</v>
      </c>
      <c r="C1248" t="s">
        <v>33</v>
      </c>
      <c r="D1248" t="s">
        <v>564</v>
      </c>
      <c r="E1248" s="2">
        <v>45351</v>
      </c>
      <c r="F1248">
        <v>5505</v>
      </c>
      <c r="G1248" t="str">
        <f>VLOOKUP($C1248,'[1]LKUP PCNDES'!$F$2:$H$12,2,FALSE)</f>
        <v>Care home residents aged 18 years or over, who had a Personalised Care and Support Plan agreed or reviewed</v>
      </c>
      <c r="H1248" t="str">
        <f>VLOOKUP($C1248,'[1]LKUP PCNDES'!$F$2:$H$12,3,FALSE)</f>
        <v>PCSP</v>
      </c>
      <c r="I1248" t="str">
        <f>VLOOKUP($B1248,'[1]LKUP PCNDES'!$C$17:$H$60,4,FALSE)</f>
        <v>NHS North West London ICB</v>
      </c>
      <c r="J1248" t="str">
        <f>VLOOKUP($B1248,'[1]LKUP PCNDES'!$C$17:$H$60,6,FALSE)</f>
        <v>NWL</v>
      </c>
    </row>
    <row r="1249" spans="1:10" x14ac:dyDescent="0.35">
      <c r="A1249" t="s">
        <v>648</v>
      </c>
      <c r="B1249" t="s">
        <v>653</v>
      </c>
      <c r="C1249" t="s">
        <v>33</v>
      </c>
      <c r="D1249" t="s">
        <v>564</v>
      </c>
      <c r="E1249" s="2">
        <v>45382</v>
      </c>
      <c r="F1249">
        <v>6679</v>
      </c>
      <c r="G1249" t="str">
        <f>VLOOKUP($C1249,'[1]LKUP PCNDES'!$F$2:$H$12,2,FALSE)</f>
        <v>Care home residents aged 18 years or over, who had a Personalised Care and Support Plan agreed or reviewed</v>
      </c>
      <c r="H1249" t="str">
        <f>VLOOKUP($C1249,'[1]LKUP PCNDES'!$F$2:$H$12,3,FALSE)</f>
        <v>PCSP</v>
      </c>
      <c r="I1249" t="str">
        <f>VLOOKUP($B1249,'[1]LKUP PCNDES'!$C$17:$H$60,4,FALSE)</f>
        <v>NHS North West London ICB</v>
      </c>
      <c r="J1249" t="str">
        <f>VLOOKUP($B1249,'[1]LKUP PCNDES'!$C$17:$H$60,6,FALSE)</f>
        <v>NWL</v>
      </c>
    </row>
    <row r="1250" spans="1:10" x14ac:dyDescent="0.35">
      <c r="A1250" t="s">
        <v>648</v>
      </c>
      <c r="B1250" t="s">
        <v>653</v>
      </c>
      <c r="C1250" t="s">
        <v>33</v>
      </c>
      <c r="D1250" t="s">
        <v>563</v>
      </c>
      <c r="E1250" s="2">
        <v>45046</v>
      </c>
      <c r="F1250">
        <v>249</v>
      </c>
      <c r="G1250" t="str">
        <f>VLOOKUP($C1250,'[1]LKUP PCNDES'!$F$2:$H$12,2,FALSE)</f>
        <v>Care home residents aged 18 years or over, who had a Personalised Care and Support Plan agreed or reviewed</v>
      </c>
      <c r="H1250" t="str">
        <f>VLOOKUP($C1250,'[1]LKUP PCNDES'!$F$2:$H$12,3,FALSE)</f>
        <v>PCSP</v>
      </c>
      <c r="I1250" t="str">
        <f>VLOOKUP($B1250,'[1]LKUP PCNDES'!$C$17:$H$60,4,FALSE)</f>
        <v>NHS North West London ICB</v>
      </c>
      <c r="J1250" t="str">
        <f>VLOOKUP($B1250,'[1]LKUP PCNDES'!$C$17:$H$60,6,FALSE)</f>
        <v>NWL</v>
      </c>
    </row>
    <row r="1251" spans="1:10" x14ac:dyDescent="0.35">
      <c r="A1251" t="s">
        <v>648</v>
      </c>
      <c r="B1251" t="s">
        <v>653</v>
      </c>
      <c r="C1251" t="s">
        <v>33</v>
      </c>
      <c r="D1251" t="s">
        <v>563</v>
      </c>
      <c r="E1251" s="2">
        <v>45077</v>
      </c>
      <c r="F1251">
        <v>463</v>
      </c>
      <c r="G1251" t="str">
        <f>VLOOKUP($C1251,'[1]LKUP PCNDES'!$F$2:$H$12,2,FALSE)</f>
        <v>Care home residents aged 18 years or over, who had a Personalised Care and Support Plan agreed or reviewed</v>
      </c>
      <c r="H1251" t="str">
        <f>VLOOKUP($C1251,'[1]LKUP PCNDES'!$F$2:$H$12,3,FALSE)</f>
        <v>PCSP</v>
      </c>
      <c r="I1251" t="str">
        <f>VLOOKUP($B1251,'[1]LKUP PCNDES'!$C$17:$H$60,4,FALSE)</f>
        <v>NHS North West London ICB</v>
      </c>
      <c r="J1251" t="str">
        <f>VLOOKUP($B1251,'[1]LKUP PCNDES'!$C$17:$H$60,6,FALSE)</f>
        <v>NWL</v>
      </c>
    </row>
    <row r="1252" spans="1:10" x14ac:dyDescent="0.35">
      <c r="A1252" t="s">
        <v>648</v>
      </c>
      <c r="B1252" t="s">
        <v>653</v>
      </c>
      <c r="C1252" t="s">
        <v>33</v>
      </c>
      <c r="D1252" t="s">
        <v>563</v>
      </c>
      <c r="E1252" s="2">
        <v>45107</v>
      </c>
      <c r="F1252">
        <v>614</v>
      </c>
      <c r="G1252" t="str">
        <f>VLOOKUP($C1252,'[1]LKUP PCNDES'!$F$2:$H$12,2,FALSE)</f>
        <v>Care home residents aged 18 years or over, who had a Personalised Care and Support Plan agreed or reviewed</v>
      </c>
      <c r="H1252" t="str">
        <f>VLOOKUP($C1252,'[1]LKUP PCNDES'!$F$2:$H$12,3,FALSE)</f>
        <v>PCSP</v>
      </c>
      <c r="I1252" t="str">
        <f>VLOOKUP($B1252,'[1]LKUP PCNDES'!$C$17:$H$60,4,FALSE)</f>
        <v>NHS North West London ICB</v>
      </c>
      <c r="J1252" t="str">
        <f>VLOOKUP($B1252,'[1]LKUP PCNDES'!$C$17:$H$60,6,FALSE)</f>
        <v>NWL</v>
      </c>
    </row>
    <row r="1253" spans="1:10" x14ac:dyDescent="0.35">
      <c r="A1253" t="s">
        <v>648</v>
      </c>
      <c r="B1253" t="s">
        <v>653</v>
      </c>
      <c r="C1253" t="s">
        <v>33</v>
      </c>
      <c r="D1253" t="s">
        <v>563</v>
      </c>
      <c r="E1253" s="2">
        <v>45138</v>
      </c>
      <c r="F1253">
        <v>829</v>
      </c>
      <c r="G1253" t="str">
        <f>VLOOKUP($C1253,'[1]LKUP PCNDES'!$F$2:$H$12,2,FALSE)</f>
        <v>Care home residents aged 18 years or over, who had a Personalised Care and Support Plan agreed or reviewed</v>
      </c>
      <c r="H1253" t="str">
        <f>VLOOKUP($C1253,'[1]LKUP PCNDES'!$F$2:$H$12,3,FALSE)</f>
        <v>PCSP</v>
      </c>
      <c r="I1253" t="str">
        <f>VLOOKUP($B1253,'[1]LKUP PCNDES'!$C$17:$H$60,4,FALSE)</f>
        <v>NHS North West London ICB</v>
      </c>
      <c r="J1253" t="str">
        <f>VLOOKUP($B1253,'[1]LKUP PCNDES'!$C$17:$H$60,6,FALSE)</f>
        <v>NWL</v>
      </c>
    </row>
    <row r="1254" spans="1:10" x14ac:dyDescent="0.35">
      <c r="A1254" t="s">
        <v>648</v>
      </c>
      <c r="B1254" t="s">
        <v>653</v>
      </c>
      <c r="C1254" t="s">
        <v>33</v>
      </c>
      <c r="D1254" t="s">
        <v>563</v>
      </c>
      <c r="E1254" s="2">
        <v>45169</v>
      </c>
      <c r="F1254">
        <v>905</v>
      </c>
      <c r="G1254" t="str">
        <f>VLOOKUP($C1254,'[1]LKUP PCNDES'!$F$2:$H$12,2,FALSE)</f>
        <v>Care home residents aged 18 years or over, who had a Personalised Care and Support Plan agreed or reviewed</v>
      </c>
      <c r="H1254" t="str">
        <f>VLOOKUP($C1254,'[1]LKUP PCNDES'!$F$2:$H$12,3,FALSE)</f>
        <v>PCSP</v>
      </c>
      <c r="I1254" t="str">
        <f>VLOOKUP($B1254,'[1]LKUP PCNDES'!$C$17:$H$60,4,FALSE)</f>
        <v>NHS North West London ICB</v>
      </c>
      <c r="J1254" t="str">
        <f>VLOOKUP($B1254,'[1]LKUP PCNDES'!$C$17:$H$60,6,FALSE)</f>
        <v>NWL</v>
      </c>
    </row>
    <row r="1255" spans="1:10" x14ac:dyDescent="0.35">
      <c r="A1255" t="s">
        <v>648</v>
      </c>
      <c r="B1255" t="s">
        <v>653</v>
      </c>
      <c r="C1255" t="s">
        <v>33</v>
      </c>
      <c r="D1255" t="s">
        <v>563</v>
      </c>
      <c r="E1255" s="2">
        <v>45199</v>
      </c>
      <c r="F1255">
        <v>1177</v>
      </c>
      <c r="G1255" t="str">
        <f>VLOOKUP($C1255,'[1]LKUP PCNDES'!$F$2:$H$12,2,FALSE)</f>
        <v>Care home residents aged 18 years or over, who had a Personalised Care and Support Plan agreed or reviewed</v>
      </c>
      <c r="H1255" t="str">
        <f>VLOOKUP($C1255,'[1]LKUP PCNDES'!$F$2:$H$12,3,FALSE)</f>
        <v>PCSP</v>
      </c>
      <c r="I1255" t="str">
        <f>VLOOKUP($B1255,'[1]LKUP PCNDES'!$C$17:$H$60,4,FALSE)</f>
        <v>NHS North West London ICB</v>
      </c>
      <c r="J1255" t="str">
        <f>VLOOKUP($B1255,'[1]LKUP PCNDES'!$C$17:$H$60,6,FALSE)</f>
        <v>NWL</v>
      </c>
    </row>
    <row r="1256" spans="1:10" x14ac:dyDescent="0.35">
      <c r="A1256" t="s">
        <v>648</v>
      </c>
      <c r="B1256" t="s">
        <v>653</v>
      </c>
      <c r="C1256" t="s">
        <v>33</v>
      </c>
      <c r="D1256" t="s">
        <v>563</v>
      </c>
      <c r="E1256" s="2">
        <v>45230</v>
      </c>
      <c r="F1256">
        <v>1298</v>
      </c>
      <c r="G1256" t="str">
        <f>VLOOKUP($C1256,'[1]LKUP PCNDES'!$F$2:$H$12,2,FALSE)</f>
        <v>Care home residents aged 18 years or over, who had a Personalised Care and Support Plan agreed or reviewed</v>
      </c>
      <c r="H1256" t="str">
        <f>VLOOKUP($C1256,'[1]LKUP PCNDES'!$F$2:$H$12,3,FALSE)</f>
        <v>PCSP</v>
      </c>
      <c r="I1256" t="str">
        <f>VLOOKUP($B1256,'[1]LKUP PCNDES'!$C$17:$H$60,4,FALSE)</f>
        <v>NHS North West London ICB</v>
      </c>
      <c r="J1256" t="str">
        <f>VLOOKUP($B1256,'[1]LKUP PCNDES'!$C$17:$H$60,6,FALSE)</f>
        <v>NWL</v>
      </c>
    </row>
    <row r="1257" spans="1:10" x14ac:dyDescent="0.35">
      <c r="A1257" t="s">
        <v>648</v>
      </c>
      <c r="B1257" t="s">
        <v>653</v>
      </c>
      <c r="C1257" t="s">
        <v>33</v>
      </c>
      <c r="D1257" t="s">
        <v>563</v>
      </c>
      <c r="E1257" s="2">
        <v>45260</v>
      </c>
      <c r="F1257">
        <v>1457</v>
      </c>
      <c r="G1257" t="str">
        <f>VLOOKUP($C1257,'[1]LKUP PCNDES'!$F$2:$H$12,2,FALSE)</f>
        <v>Care home residents aged 18 years or over, who had a Personalised Care and Support Plan agreed or reviewed</v>
      </c>
      <c r="H1257" t="str">
        <f>VLOOKUP($C1257,'[1]LKUP PCNDES'!$F$2:$H$12,3,FALSE)</f>
        <v>PCSP</v>
      </c>
      <c r="I1257" t="str">
        <f>VLOOKUP($B1257,'[1]LKUP PCNDES'!$C$17:$H$60,4,FALSE)</f>
        <v>NHS North West London ICB</v>
      </c>
      <c r="J1257" t="str">
        <f>VLOOKUP($B1257,'[1]LKUP PCNDES'!$C$17:$H$60,6,FALSE)</f>
        <v>NWL</v>
      </c>
    </row>
    <row r="1258" spans="1:10" x14ac:dyDescent="0.35">
      <c r="A1258" t="s">
        <v>648</v>
      </c>
      <c r="B1258" t="s">
        <v>653</v>
      </c>
      <c r="C1258" t="s">
        <v>33</v>
      </c>
      <c r="D1258" t="s">
        <v>563</v>
      </c>
      <c r="E1258" s="2">
        <v>45291</v>
      </c>
      <c r="F1258">
        <v>1639</v>
      </c>
      <c r="G1258" t="str">
        <f>VLOOKUP($C1258,'[1]LKUP PCNDES'!$F$2:$H$12,2,FALSE)</f>
        <v>Care home residents aged 18 years or over, who had a Personalised Care and Support Plan agreed or reviewed</v>
      </c>
      <c r="H1258" t="str">
        <f>VLOOKUP($C1258,'[1]LKUP PCNDES'!$F$2:$H$12,3,FALSE)</f>
        <v>PCSP</v>
      </c>
      <c r="I1258" t="str">
        <f>VLOOKUP($B1258,'[1]LKUP PCNDES'!$C$17:$H$60,4,FALSE)</f>
        <v>NHS North West London ICB</v>
      </c>
      <c r="J1258" t="str">
        <f>VLOOKUP($B1258,'[1]LKUP PCNDES'!$C$17:$H$60,6,FALSE)</f>
        <v>NWL</v>
      </c>
    </row>
    <row r="1259" spans="1:10" x14ac:dyDescent="0.35">
      <c r="A1259" t="s">
        <v>648</v>
      </c>
      <c r="B1259" t="s">
        <v>653</v>
      </c>
      <c r="C1259" t="s">
        <v>33</v>
      </c>
      <c r="D1259" t="s">
        <v>563</v>
      </c>
      <c r="E1259" s="2">
        <v>45322</v>
      </c>
      <c r="F1259">
        <v>1812</v>
      </c>
      <c r="G1259" t="str">
        <f>VLOOKUP($C1259,'[1]LKUP PCNDES'!$F$2:$H$12,2,FALSE)</f>
        <v>Care home residents aged 18 years or over, who had a Personalised Care and Support Plan agreed or reviewed</v>
      </c>
      <c r="H1259" t="str">
        <f>VLOOKUP($C1259,'[1]LKUP PCNDES'!$F$2:$H$12,3,FALSE)</f>
        <v>PCSP</v>
      </c>
      <c r="I1259" t="str">
        <f>VLOOKUP($B1259,'[1]LKUP PCNDES'!$C$17:$H$60,4,FALSE)</f>
        <v>NHS North West London ICB</v>
      </c>
      <c r="J1259" t="str">
        <f>VLOOKUP($B1259,'[1]LKUP PCNDES'!$C$17:$H$60,6,FALSE)</f>
        <v>NWL</v>
      </c>
    </row>
    <row r="1260" spans="1:10" x14ac:dyDescent="0.35">
      <c r="A1260" t="s">
        <v>648</v>
      </c>
      <c r="B1260" t="s">
        <v>653</v>
      </c>
      <c r="C1260" t="s">
        <v>33</v>
      </c>
      <c r="D1260" t="s">
        <v>563</v>
      </c>
      <c r="E1260" s="2">
        <v>45351</v>
      </c>
      <c r="F1260">
        <v>2025</v>
      </c>
      <c r="G1260" t="str">
        <f>VLOOKUP($C1260,'[1]LKUP PCNDES'!$F$2:$H$12,2,FALSE)</f>
        <v>Care home residents aged 18 years or over, who had a Personalised Care and Support Plan agreed or reviewed</v>
      </c>
      <c r="H1260" t="str">
        <f>VLOOKUP($C1260,'[1]LKUP PCNDES'!$F$2:$H$12,3,FALSE)</f>
        <v>PCSP</v>
      </c>
      <c r="I1260" t="str">
        <f>VLOOKUP($B1260,'[1]LKUP PCNDES'!$C$17:$H$60,4,FALSE)</f>
        <v>NHS North West London ICB</v>
      </c>
      <c r="J1260" t="str">
        <f>VLOOKUP($B1260,'[1]LKUP PCNDES'!$C$17:$H$60,6,FALSE)</f>
        <v>NWL</v>
      </c>
    </row>
    <row r="1261" spans="1:10" x14ac:dyDescent="0.35">
      <c r="A1261" t="s">
        <v>648</v>
      </c>
      <c r="B1261" t="s">
        <v>653</v>
      </c>
      <c r="C1261" t="s">
        <v>33</v>
      </c>
      <c r="D1261" t="s">
        <v>563</v>
      </c>
      <c r="E1261" s="2">
        <v>45382</v>
      </c>
      <c r="F1261">
        <v>2399</v>
      </c>
      <c r="G1261" t="str">
        <f>VLOOKUP($C1261,'[1]LKUP PCNDES'!$F$2:$H$12,2,FALSE)</f>
        <v>Care home residents aged 18 years or over, who had a Personalised Care and Support Plan agreed or reviewed</v>
      </c>
      <c r="H1261" t="str">
        <f>VLOOKUP($C1261,'[1]LKUP PCNDES'!$F$2:$H$12,3,FALSE)</f>
        <v>PCSP</v>
      </c>
      <c r="I1261" t="str">
        <f>VLOOKUP($B1261,'[1]LKUP PCNDES'!$C$17:$H$60,4,FALSE)</f>
        <v>NHS North West London ICB</v>
      </c>
      <c r="J1261" t="str">
        <f>VLOOKUP($B1261,'[1]LKUP PCNDES'!$C$17:$H$60,6,FALSE)</f>
        <v>NWL</v>
      </c>
    </row>
    <row r="1262" spans="1:10" x14ac:dyDescent="0.35">
      <c r="A1262" t="s">
        <v>648</v>
      </c>
      <c r="B1262" t="s">
        <v>653</v>
      </c>
      <c r="C1262" t="s">
        <v>33</v>
      </c>
      <c r="D1262" t="s">
        <v>703</v>
      </c>
      <c r="E1262" s="2">
        <v>45046</v>
      </c>
      <c r="F1262">
        <v>1</v>
      </c>
      <c r="G1262" t="str">
        <f>VLOOKUP($C1262,'[1]LKUP PCNDES'!$F$2:$H$12,2,FALSE)</f>
        <v>Care home residents aged 18 years or over, who had a Personalised Care and Support Plan agreed or reviewed</v>
      </c>
      <c r="H1262" t="str">
        <f>VLOOKUP($C1262,'[1]LKUP PCNDES'!$F$2:$H$12,3,FALSE)</f>
        <v>PCSP</v>
      </c>
      <c r="I1262" t="str">
        <f>VLOOKUP($B1262,'[1]LKUP PCNDES'!$C$17:$H$60,4,FALSE)</f>
        <v>NHS North West London ICB</v>
      </c>
      <c r="J1262" t="str">
        <f>VLOOKUP($B1262,'[1]LKUP PCNDES'!$C$17:$H$60,6,FALSE)</f>
        <v>NWL</v>
      </c>
    </row>
    <row r="1263" spans="1:10" x14ac:dyDescent="0.35">
      <c r="A1263" t="s">
        <v>648</v>
      </c>
      <c r="B1263" t="s">
        <v>653</v>
      </c>
      <c r="C1263" t="s">
        <v>33</v>
      </c>
      <c r="D1263" t="s">
        <v>703</v>
      </c>
      <c r="E1263" s="2">
        <v>45077</v>
      </c>
      <c r="F1263">
        <v>1</v>
      </c>
      <c r="G1263" t="str">
        <f>VLOOKUP($C1263,'[1]LKUP PCNDES'!$F$2:$H$12,2,FALSE)</f>
        <v>Care home residents aged 18 years or over, who had a Personalised Care and Support Plan agreed or reviewed</v>
      </c>
      <c r="H1263" t="str">
        <f>VLOOKUP($C1263,'[1]LKUP PCNDES'!$F$2:$H$12,3,FALSE)</f>
        <v>PCSP</v>
      </c>
      <c r="I1263" t="str">
        <f>VLOOKUP($B1263,'[1]LKUP PCNDES'!$C$17:$H$60,4,FALSE)</f>
        <v>NHS North West London ICB</v>
      </c>
      <c r="J1263" t="str">
        <f>VLOOKUP($B1263,'[1]LKUP PCNDES'!$C$17:$H$60,6,FALSE)</f>
        <v>NWL</v>
      </c>
    </row>
    <row r="1264" spans="1:10" x14ac:dyDescent="0.35">
      <c r="A1264" t="s">
        <v>648</v>
      </c>
      <c r="B1264" t="s">
        <v>653</v>
      </c>
      <c r="C1264" t="s">
        <v>33</v>
      </c>
      <c r="D1264" t="s">
        <v>703</v>
      </c>
      <c r="E1264" s="2">
        <v>45107</v>
      </c>
      <c r="F1264">
        <v>1</v>
      </c>
      <c r="G1264" t="str">
        <f>VLOOKUP($C1264,'[1]LKUP PCNDES'!$F$2:$H$12,2,FALSE)</f>
        <v>Care home residents aged 18 years or over, who had a Personalised Care and Support Plan agreed or reviewed</v>
      </c>
      <c r="H1264" t="str">
        <f>VLOOKUP($C1264,'[1]LKUP PCNDES'!$F$2:$H$12,3,FALSE)</f>
        <v>PCSP</v>
      </c>
      <c r="I1264" t="str">
        <f>VLOOKUP($B1264,'[1]LKUP PCNDES'!$C$17:$H$60,4,FALSE)</f>
        <v>NHS North West London ICB</v>
      </c>
      <c r="J1264" t="str">
        <f>VLOOKUP($B1264,'[1]LKUP PCNDES'!$C$17:$H$60,6,FALSE)</f>
        <v>NWL</v>
      </c>
    </row>
    <row r="1265" spans="1:10" x14ac:dyDescent="0.35">
      <c r="A1265" t="s">
        <v>648</v>
      </c>
      <c r="B1265" t="s">
        <v>653</v>
      </c>
      <c r="C1265" t="s">
        <v>33</v>
      </c>
      <c r="D1265" t="s">
        <v>703</v>
      </c>
      <c r="E1265" s="2">
        <v>45138</v>
      </c>
      <c r="F1265">
        <v>1</v>
      </c>
      <c r="G1265" t="str">
        <f>VLOOKUP($C1265,'[1]LKUP PCNDES'!$F$2:$H$12,2,FALSE)</f>
        <v>Care home residents aged 18 years or over, who had a Personalised Care and Support Plan agreed or reviewed</v>
      </c>
      <c r="H1265" t="str">
        <f>VLOOKUP($C1265,'[1]LKUP PCNDES'!$F$2:$H$12,3,FALSE)</f>
        <v>PCSP</v>
      </c>
      <c r="I1265" t="str">
        <f>VLOOKUP($B1265,'[1]LKUP PCNDES'!$C$17:$H$60,4,FALSE)</f>
        <v>NHS North West London ICB</v>
      </c>
      <c r="J1265" t="str">
        <f>VLOOKUP($B1265,'[1]LKUP PCNDES'!$C$17:$H$60,6,FALSE)</f>
        <v>NWL</v>
      </c>
    </row>
    <row r="1266" spans="1:10" x14ac:dyDescent="0.35">
      <c r="A1266" t="s">
        <v>648</v>
      </c>
      <c r="B1266" t="s">
        <v>653</v>
      </c>
      <c r="C1266" t="s">
        <v>33</v>
      </c>
      <c r="D1266" t="s">
        <v>703</v>
      </c>
      <c r="E1266" s="2">
        <v>45169</v>
      </c>
      <c r="F1266">
        <v>1</v>
      </c>
      <c r="G1266" t="str">
        <f>VLOOKUP($C1266,'[1]LKUP PCNDES'!$F$2:$H$12,2,FALSE)</f>
        <v>Care home residents aged 18 years or over, who had a Personalised Care and Support Plan agreed or reviewed</v>
      </c>
      <c r="H1266" t="str">
        <f>VLOOKUP($C1266,'[1]LKUP PCNDES'!$F$2:$H$12,3,FALSE)</f>
        <v>PCSP</v>
      </c>
      <c r="I1266" t="str">
        <f>VLOOKUP($B1266,'[1]LKUP PCNDES'!$C$17:$H$60,4,FALSE)</f>
        <v>NHS North West London ICB</v>
      </c>
      <c r="J1266" t="str">
        <f>VLOOKUP($B1266,'[1]LKUP PCNDES'!$C$17:$H$60,6,FALSE)</f>
        <v>NWL</v>
      </c>
    </row>
    <row r="1267" spans="1:10" x14ac:dyDescent="0.35">
      <c r="A1267" t="s">
        <v>648</v>
      </c>
      <c r="B1267" t="s">
        <v>653</v>
      </c>
      <c r="C1267" t="s">
        <v>33</v>
      </c>
      <c r="D1267" t="s">
        <v>703</v>
      </c>
      <c r="E1267" s="2">
        <v>45199</v>
      </c>
      <c r="F1267">
        <v>1</v>
      </c>
      <c r="G1267" t="str">
        <f>VLOOKUP($C1267,'[1]LKUP PCNDES'!$F$2:$H$12,2,FALSE)</f>
        <v>Care home residents aged 18 years or over, who had a Personalised Care and Support Plan agreed or reviewed</v>
      </c>
      <c r="H1267" t="str">
        <f>VLOOKUP($C1267,'[1]LKUP PCNDES'!$F$2:$H$12,3,FALSE)</f>
        <v>PCSP</v>
      </c>
      <c r="I1267" t="str">
        <f>VLOOKUP($B1267,'[1]LKUP PCNDES'!$C$17:$H$60,4,FALSE)</f>
        <v>NHS North West London ICB</v>
      </c>
      <c r="J1267" t="str">
        <f>VLOOKUP($B1267,'[1]LKUP PCNDES'!$C$17:$H$60,6,FALSE)</f>
        <v>NWL</v>
      </c>
    </row>
    <row r="1268" spans="1:10" x14ac:dyDescent="0.35">
      <c r="A1268" t="s">
        <v>648</v>
      </c>
      <c r="B1268" t="s">
        <v>653</v>
      </c>
      <c r="C1268" t="s">
        <v>33</v>
      </c>
      <c r="D1268" t="s">
        <v>703</v>
      </c>
      <c r="E1268" s="2">
        <v>45230</v>
      </c>
      <c r="F1268">
        <v>3</v>
      </c>
      <c r="G1268" t="str">
        <f>VLOOKUP($C1268,'[1]LKUP PCNDES'!$F$2:$H$12,2,FALSE)</f>
        <v>Care home residents aged 18 years or over, who had a Personalised Care and Support Plan agreed or reviewed</v>
      </c>
      <c r="H1268" t="str">
        <f>VLOOKUP($C1268,'[1]LKUP PCNDES'!$F$2:$H$12,3,FALSE)</f>
        <v>PCSP</v>
      </c>
      <c r="I1268" t="str">
        <f>VLOOKUP($B1268,'[1]LKUP PCNDES'!$C$17:$H$60,4,FALSE)</f>
        <v>NHS North West London ICB</v>
      </c>
      <c r="J1268" t="str">
        <f>VLOOKUP($B1268,'[1]LKUP PCNDES'!$C$17:$H$60,6,FALSE)</f>
        <v>NWL</v>
      </c>
    </row>
    <row r="1269" spans="1:10" x14ac:dyDescent="0.35">
      <c r="A1269" t="s">
        <v>648</v>
      </c>
      <c r="B1269" t="s">
        <v>653</v>
      </c>
      <c r="C1269" t="s">
        <v>33</v>
      </c>
      <c r="D1269" t="s">
        <v>703</v>
      </c>
      <c r="E1269" s="2">
        <v>45260</v>
      </c>
      <c r="F1269">
        <v>4</v>
      </c>
      <c r="G1269" t="str">
        <f>VLOOKUP($C1269,'[1]LKUP PCNDES'!$F$2:$H$12,2,FALSE)</f>
        <v>Care home residents aged 18 years or over, who had a Personalised Care and Support Plan agreed or reviewed</v>
      </c>
      <c r="H1269" t="str">
        <f>VLOOKUP($C1269,'[1]LKUP PCNDES'!$F$2:$H$12,3,FALSE)</f>
        <v>PCSP</v>
      </c>
      <c r="I1269" t="str">
        <f>VLOOKUP($B1269,'[1]LKUP PCNDES'!$C$17:$H$60,4,FALSE)</f>
        <v>NHS North West London ICB</v>
      </c>
      <c r="J1269" t="str">
        <f>VLOOKUP($B1269,'[1]LKUP PCNDES'!$C$17:$H$60,6,FALSE)</f>
        <v>NWL</v>
      </c>
    </row>
    <row r="1270" spans="1:10" x14ac:dyDescent="0.35">
      <c r="A1270" t="s">
        <v>648</v>
      </c>
      <c r="B1270" t="s">
        <v>653</v>
      </c>
      <c r="C1270" t="s">
        <v>33</v>
      </c>
      <c r="D1270" t="s">
        <v>703</v>
      </c>
      <c r="E1270" s="2">
        <v>45291</v>
      </c>
      <c r="F1270">
        <v>6</v>
      </c>
      <c r="G1270" t="str">
        <f>VLOOKUP($C1270,'[1]LKUP PCNDES'!$F$2:$H$12,2,FALSE)</f>
        <v>Care home residents aged 18 years or over, who had a Personalised Care and Support Plan agreed or reviewed</v>
      </c>
      <c r="H1270" t="str">
        <f>VLOOKUP($C1270,'[1]LKUP PCNDES'!$F$2:$H$12,3,FALSE)</f>
        <v>PCSP</v>
      </c>
      <c r="I1270" t="str">
        <f>VLOOKUP($B1270,'[1]LKUP PCNDES'!$C$17:$H$60,4,FALSE)</f>
        <v>NHS North West London ICB</v>
      </c>
      <c r="J1270" t="str">
        <f>VLOOKUP($B1270,'[1]LKUP PCNDES'!$C$17:$H$60,6,FALSE)</f>
        <v>NWL</v>
      </c>
    </row>
    <row r="1271" spans="1:10" x14ac:dyDescent="0.35">
      <c r="A1271" t="s">
        <v>648</v>
      </c>
      <c r="B1271" t="s">
        <v>653</v>
      </c>
      <c r="C1271" t="s">
        <v>33</v>
      </c>
      <c r="D1271" t="s">
        <v>703</v>
      </c>
      <c r="E1271" s="2">
        <v>45322</v>
      </c>
      <c r="F1271">
        <v>6</v>
      </c>
      <c r="G1271" t="str">
        <f>VLOOKUP($C1271,'[1]LKUP PCNDES'!$F$2:$H$12,2,FALSE)</f>
        <v>Care home residents aged 18 years or over, who had a Personalised Care and Support Plan agreed or reviewed</v>
      </c>
      <c r="H1271" t="str">
        <f>VLOOKUP($C1271,'[1]LKUP PCNDES'!$F$2:$H$12,3,FALSE)</f>
        <v>PCSP</v>
      </c>
      <c r="I1271" t="str">
        <f>VLOOKUP($B1271,'[1]LKUP PCNDES'!$C$17:$H$60,4,FALSE)</f>
        <v>NHS North West London ICB</v>
      </c>
      <c r="J1271" t="str">
        <f>VLOOKUP($B1271,'[1]LKUP PCNDES'!$C$17:$H$60,6,FALSE)</f>
        <v>NWL</v>
      </c>
    </row>
    <row r="1272" spans="1:10" x14ac:dyDescent="0.35">
      <c r="A1272" t="s">
        <v>648</v>
      </c>
      <c r="B1272" t="s">
        <v>653</v>
      </c>
      <c r="C1272" t="s">
        <v>33</v>
      </c>
      <c r="D1272" t="s">
        <v>703</v>
      </c>
      <c r="E1272" s="2">
        <v>45351</v>
      </c>
      <c r="F1272">
        <v>6</v>
      </c>
      <c r="G1272" t="str">
        <f>VLOOKUP($C1272,'[1]LKUP PCNDES'!$F$2:$H$12,2,FALSE)</f>
        <v>Care home residents aged 18 years or over, who had a Personalised Care and Support Plan agreed or reviewed</v>
      </c>
      <c r="H1272" t="str">
        <f>VLOOKUP($C1272,'[1]LKUP PCNDES'!$F$2:$H$12,3,FALSE)</f>
        <v>PCSP</v>
      </c>
      <c r="I1272" t="str">
        <f>VLOOKUP($B1272,'[1]LKUP PCNDES'!$C$17:$H$60,4,FALSE)</f>
        <v>NHS North West London ICB</v>
      </c>
      <c r="J1272" t="str">
        <f>VLOOKUP($B1272,'[1]LKUP PCNDES'!$C$17:$H$60,6,FALSE)</f>
        <v>NWL</v>
      </c>
    </row>
    <row r="1273" spans="1:10" x14ac:dyDescent="0.35">
      <c r="A1273" t="s">
        <v>648</v>
      </c>
      <c r="B1273" t="s">
        <v>653</v>
      </c>
      <c r="C1273" t="s">
        <v>33</v>
      </c>
      <c r="D1273" t="s">
        <v>703</v>
      </c>
      <c r="E1273" s="2">
        <v>45382</v>
      </c>
      <c r="F1273">
        <v>5</v>
      </c>
      <c r="G1273" t="str">
        <f>VLOOKUP($C1273,'[1]LKUP PCNDES'!$F$2:$H$12,2,FALSE)</f>
        <v>Care home residents aged 18 years or over, who had a Personalised Care and Support Plan agreed or reviewed</v>
      </c>
      <c r="H1273" t="str">
        <f>VLOOKUP($C1273,'[1]LKUP PCNDES'!$F$2:$H$12,3,FALSE)</f>
        <v>PCSP</v>
      </c>
      <c r="I1273" t="str">
        <f>VLOOKUP($B1273,'[1]LKUP PCNDES'!$C$17:$H$60,4,FALSE)</f>
        <v>NHS North West London ICB</v>
      </c>
      <c r="J1273" t="str">
        <f>VLOOKUP($B1273,'[1]LKUP PCNDES'!$C$17:$H$60,6,FALSE)</f>
        <v>NWL</v>
      </c>
    </row>
    <row r="1274" spans="1:10" x14ac:dyDescent="0.35">
      <c r="A1274" t="s">
        <v>648</v>
      </c>
      <c r="B1274" t="s">
        <v>653</v>
      </c>
      <c r="C1274" t="s">
        <v>1370</v>
      </c>
      <c r="D1274" t="s">
        <v>700</v>
      </c>
      <c r="E1274" s="2">
        <v>45046</v>
      </c>
      <c r="F1274">
        <v>0</v>
      </c>
      <c r="G1274" t="str">
        <f>VLOOKUP($C1274,'[1]LKUP PCNDES'!$F$2:$H$12,2,FALSE)</f>
        <v>Permanent care home residents aged 18 years or over and recorded as experiencing acute confusion, who received a delirium assessment</v>
      </c>
      <c r="H1274" t="str">
        <f>VLOOKUP($C1274,'[1]LKUP PCNDES'!$F$2:$H$12,3,FALSE)</f>
        <v>DELIRIUM</v>
      </c>
      <c r="I1274" t="str">
        <f>VLOOKUP($B1274,'[1]LKUP PCNDES'!$C$17:$H$60,4,FALSE)</f>
        <v>NHS North West London ICB</v>
      </c>
      <c r="J1274" t="str">
        <f>VLOOKUP($B1274,'[1]LKUP PCNDES'!$C$17:$H$60,6,FALSE)</f>
        <v>NWL</v>
      </c>
    </row>
    <row r="1275" spans="1:10" x14ac:dyDescent="0.35">
      <c r="A1275" t="s">
        <v>648</v>
      </c>
      <c r="B1275" t="s">
        <v>653</v>
      </c>
      <c r="C1275" t="s">
        <v>1370</v>
      </c>
      <c r="D1275" t="s">
        <v>700</v>
      </c>
      <c r="E1275" s="2">
        <v>45077</v>
      </c>
      <c r="F1275">
        <v>0</v>
      </c>
      <c r="G1275" t="str">
        <f>VLOOKUP($C1275,'[1]LKUP PCNDES'!$F$2:$H$12,2,FALSE)</f>
        <v>Permanent care home residents aged 18 years or over and recorded as experiencing acute confusion, who received a delirium assessment</v>
      </c>
      <c r="H1275" t="str">
        <f>VLOOKUP($C1275,'[1]LKUP PCNDES'!$F$2:$H$12,3,FALSE)</f>
        <v>DELIRIUM</v>
      </c>
      <c r="I1275" t="str">
        <f>VLOOKUP($B1275,'[1]LKUP PCNDES'!$C$17:$H$60,4,FALSE)</f>
        <v>NHS North West London ICB</v>
      </c>
      <c r="J1275" t="str">
        <f>VLOOKUP($B1275,'[1]LKUP PCNDES'!$C$17:$H$60,6,FALSE)</f>
        <v>NWL</v>
      </c>
    </row>
    <row r="1276" spans="1:10" x14ac:dyDescent="0.35">
      <c r="A1276" t="s">
        <v>648</v>
      </c>
      <c r="B1276" t="s">
        <v>653</v>
      </c>
      <c r="C1276" t="s">
        <v>1370</v>
      </c>
      <c r="D1276" t="s">
        <v>700</v>
      </c>
      <c r="E1276" s="2">
        <v>45107</v>
      </c>
      <c r="F1276">
        <v>0</v>
      </c>
      <c r="G1276" t="str">
        <f>VLOOKUP($C1276,'[1]LKUP PCNDES'!$F$2:$H$12,2,FALSE)</f>
        <v>Permanent care home residents aged 18 years or over and recorded as experiencing acute confusion, who received a delirium assessment</v>
      </c>
      <c r="H1276" t="str">
        <f>VLOOKUP($C1276,'[1]LKUP PCNDES'!$F$2:$H$12,3,FALSE)</f>
        <v>DELIRIUM</v>
      </c>
      <c r="I1276" t="str">
        <f>VLOOKUP($B1276,'[1]LKUP PCNDES'!$C$17:$H$60,4,FALSE)</f>
        <v>NHS North West London ICB</v>
      </c>
      <c r="J1276" t="str">
        <f>VLOOKUP($B1276,'[1]LKUP PCNDES'!$C$17:$H$60,6,FALSE)</f>
        <v>NWL</v>
      </c>
    </row>
    <row r="1277" spans="1:10" x14ac:dyDescent="0.35">
      <c r="A1277" t="s">
        <v>648</v>
      </c>
      <c r="B1277" t="s">
        <v>653</v>
      </c>
      <c r="C1277" t="s">
        <v>1370</v>
      </c>
      <c r="D1277" t="s">
        <v>700</v>
      </c>
      <c r="E1277" s="2">
        <v>45138</v>
      </c>
      <c r="F1277">
        <v>0</v>
      </c>
      <c r="G1277" t="str">
        <f>VLOOKUP($C1277,'[1]LKUP PCNDES'!$F$2:$H$12,2,FALSE)</f>
        <v>Permanent care home residents aged 18 years or over and recorded as experiencing acute confusion, who received a delirium assessment</v>
      </c>
      <c r="H1277" t="str">
        <f>VLOOKUP($C1277,'[1]LKUP PCNDES'!$F$2:$H$12,3,FALSE)</f>
        <v>DELIRIUM</v>
      </c>
      <c r="I1277" t="str">
        <f>VLOOKUP($B1277,'[1]LKUP PCNDES'!$C$17:$H$60,4,FALSE)</f>
        <v>NHS North West London ICB</v>
      </c>
      <c r="J1277" t="str">
        <f>VLOOKUP($B1277,'[1]LKUP PCNDES'!$C$17:$H$60,6,FALSE)</f>
        <v>NWL</v>
      </c>
    </row>
    <row r="1278" spans="1:10" x14ac:dyDescent="0.35">
      <c r="A1278" t="s">
        <v>648</v>
      </c>
      <c r="B1278" t="s">
        <v>653</v>
      </c>
      <c r="C1278" t="s">
        <v>1370</v>
      </c>
      <c r="D1278" t="s">
        <v>700</v>
      </c>
      <c r="E1278" s="2">
        <v>45169</v>
      </c>
      <c r="F1278">
        <v>0</v>
      </c>
      <c r="G1278" t="str">
        <f>VLOOKUP($C1278,'[1]LKUP PCNDES'!$F$2:$H$12,2,FALSE)</f>
        <v>Permanent care home residents aged 18 years or over and recorded as experiencing acute confusion, who received a delirium assessment</v>
      </c>
      <c r="H1278" t="str">
        <f>VLOOKUP($C1278,'[1]LKUP PCNDES'!$F$2:$H$12,3,FALSE)</f>
        <v>DELIRIUM</v>
      </c>
      <c r="I1278" t="str">
        <f>VLOOKUP($B1278,'[1]LKUP PCNDES'!$C$17:$H$60,4,FALSE)</f>
        <v>NHS North West London ICB</v>
      </c>
      <c r="J1278" t="str">
        <f>VLOOKUP($B1278,'[1]LKUP PCNDES'!$C$17:$H$60,6,FALSE)</f>
        <v>NWL</v>
      </c>
    </row>
    <row r="1279" spans="1:10" x14ac:dyDescent="0.35">
      <c r="A1279" t="s">
        <v>648</v>
      </c>
      <c r="B1279" t="s">
        <v>653</v>
      </c>
      <c r="C1279" t="s">
        <v>1370</v>
      </c>
      <c r="D1279" t="s">
        <v>700</v>
      </c>
      <c r="E1279" s="2">
        <v>45199</v>
      </c>
      <c r="F1279">
        <v>0</v>
      </c>
      <c r="G1279" t="str">
        <f>VLOOKUP($C1279,'[1]LKUP PCNDES'!$F$2:$H$12,2,FALSE)</f>
        <v>Permanent care home residents aged 18 years or over and recorded as experiencing acute confusion, who received a delirium assessment</v>
      </c>
      <c r="H1279" t="str">
        <f>VLOOKUP($C1279,'[1]LKUP PCNDES'!$F$2:$H$12,3,FALSE)</f>
        <v>DELIRIUM</v>
      </c>
      <c r="I1279" t="str">
        <f>VLOOKUP($B1279,'[1]LKUP PCNDES'!$C$17:$H$60,4,FALSE)</f>
        <v>NHS North West London ICB</v>
      </c>
      <c r="J1279" t="str">
        <f>VLOOKUP($B1279,'[1]LKUP PCNDES'!$C$17:$H$60,6,FALSE)</f>
        <v>NWL</v>
      </c>
    </row>
    <row r="1280" spans="1:10" x14ac:dyDescent="0.35">
      <c r="A1280" t="s">
        <v>648</v>
      </c>
      <c r="B1280" t="s">
        <v>653</v>
      </c>
      <c r="C1280" t="s">
        <v>1370</v>
      </c>
      <c r="D1280" t="s">
        <v>700</v>
      </c>
      <c r="E1280" s="2">
        <v>45230</v>
      </c>
      <c r="F1280">
        <v>0</v>
      </c>
      <c r="G1280" t="str">
        <f>VLOOKUP($C1280,'[1]LKUP PCNDES'!$F$2:$H$12,2,FALSE)</f>
        <v>Permanent care home residents aged 18 years or over and recorded as experiencing acute confusion, who received a delirium assessment</v>
      </c>
      <c r="H1280" t="str">
        <f>VLOOKUP($C1280,'[1]LKUP PCNDES'!$F$2:$H$12,3,FALSE)</f>
        <v>DELIRIUM</v>
      </c>
      <c r="I1280" t="str">
        <f>VLOOKUP($B1280,'[1]LKUP PCNDES'!$C$17:$H$60,4,FALSE)</f>
        <v>NHS North West London ICB</v>
      </c>
      <c r="J1280" t="str">
        <f>VLOOKUP($B1280,'[1]LKUP PCNDES'!$C$17:$H$60,6,FALSE)</f>
        <v>NWL</v>
      </c>
    </row>
    <row r="1281" spans="1:10" x14ac:dyDescent="0.35">
      <c r="A1281" t="s">
        <v>648</v>
      </c>
      <c r="B1281" t="s">
        <v>653</v>
      </c>
      <c r="C1281" t="s">
        <v>1370</v>
      </c>
      <c r="D1281" t="s">
        <v>700</v>
      </c>
      <c r="E1281" s="2">
        <v>45260</v>
      </c>
      <c r="F1281">
        <v>0</v>
      </c>
      <c r="G1281" t="str">
        <f>VLOOKUP($C1281,'[1]LKUP PCNDES'!$F$2:$H$12,2,FALSE)</f>
        <v>Permanent care home residents aged 18 years or over and recorded as experiencing acute confusion, who received a delirium assessment</v>
      </c>
      <c r="H1281" t="str">
        <f>VLOOKUP($C1281,'[1]LKUP PCNDES'!$F$2:$H$12,3,FALSE)</f>
        <v>DELIRIUM</v>
      </c>
      <c r="I1281" t="str">
        <f>VLOOKUP($B1281,'[1]LKUP PCNDES'!$C$17:$H$60,4,FALSE)</f>
        <v>NHS North West London ICB</v>
      </c>
      <c r="J1281" t="str">
        <f>VLOOKUP($B1281,'[1]LKUP PCNDES'!$C$17:$H$60,6,FALSE)</f>
        <v>NWL</v>
      </c>
    </row>
    <row r="1282" spans="1:10" x14ac:dyDescent="0.35">
      <c r="A1282" t="s">
        <v>648</v>
      </c>
      <c r="B1282" t="s">
        <v>653</v>
      </c>
      <c r="C1282" t="s">
        <v>1370</v>
      </c>
      <c r="D1282" t="s">
        <v>700</v>
      </c>
      <c r="E1282" s="2">
        <v>45291</v>
      </c>
      <c r="F1282">
        <v>0</v>
      </c>
      <c r="G1282" t="str">
        <f>VLOOKUP($C1282,'[1]LKUP PCNDES'!$F$2:$H$12,2,FALSE)</f>
        <v>Permanent care home residents aged 18 years or over and recorded as experiencing acute confusion, who received a delirium assessment</v>
      </c>
      <c r="H1282" t="str">
        <f>VLOOKUP($C1282,'[1]LKUP PCNDES'!$F$2:$H$12,3,FALSE)</f>
        <v>DELIRIUM</v>
      </c>
      <c r="I1282" t="str">
        <f>VLOOKUP($B1282,'[1]LKUP PCNDES'!$C$17:$H$60,4,FALSE)</f>
        <v>NHS North West London ICB</v>
      </c>
      <c r="J1282" t="str">
        <f>VLOOKUP($B1282,'[1]LKUP PCNDES'!$C$17:$H$60,6,FALSE)</f>
        <v>NWL</v>
      </c>
    </row>
    <row r="1283" spans="1:10" x14ac:dyDescent="0.35">
      <c r="A1283" t="s">
        <v>648</v>
      </c>
      <c r="B1283" t="s">
        <v>653</v>
      </c>
      <c r="C1283" t="s">
        <v>1370</v>
      </c>
      <c r="D1283" t="s">
        <v>700</v>
      </c>
      <c r="E1283" s="2">
        <v>45322</v>
      </c>
      <c r="F1283">
        <v>0</v>
      </c>
      <c r="G1283" t="str">
        <f>VLOOKUP($C1283,'[1]LKUP PCNDES'!$F$2:$H$12,2,FALSE)</f>
        <v>Permanent care home residents aged 18 years or over and recorded as experiencing acute confusion, who received a delirium assessment</v>
      </c>
      <c r="H1283" t="str">
        <f>VLOOKUP($C1283,'[1]LKUP PCNDES'!$F$2:$H$12,3,FALSE)</f>
        <v>DELIRIUM</v>
      </c>
      <c r="I1283" t="str">
        <f>VLOOKUP($B1283,'[1]LKUP PCNDES'!$C$17:$H$60,4,FALSE)</f>
        <v>NHS North West London ICB</v>
      </c>
      <c r="J1283" t="str">
        <f>VLOOKUP($B1283,'[1]LKUP PCNDES'!$C$17:$H$60,6,FALSE)</f>
        <v>NWL</v>
      </c>
    </row>
    <row r="1284" spans="1:10" x14ac:dyDescent="0.35">
      <c r="A1284" t="s">
        <v>648</v>
      </c>
      <c r="B1284" t="s">
        <v>653</v>
      </c>
      <c r="C1284" t="s">
        <v>1370</v>
      </c>
      <c r="D1284" t="s">
        <v>700</v>
      </c>
      <c r="E1284" s="2">
        <v>45351</v>
      </c>
      <c r="F1284">
        <v>0</v>
      </c>
      <c r="G1284" t="str">
        <f>VLOOKUP($C1284,'[1]LKUP PCNDES'!$F$2:$H$12,2,FALSE)</f>
        <v>Permanent care home residents aged 18 years or over and recorded as experiencing acute confusion, who received a delirium assessment</v>
      </c>
      <c r="H1284" t="str">
        <f>VLOOKUP($C1284,'[1]LKUP PCNDES'!$F$2:$H$12,3,FALSE)</f>
        <v>DELIRIUM</v>
      </c>
      <c r="I1284" t="str">
        <f>VLOOKUP($B1284,'[1]LKUP PCNDES'!$C$17:$H$60,4,FALSE)</f>
        <v>NHS North West London ICB</v>
      </c>
      <c r="J1284" t="str">
        <f>VLOOKUP($B1284,'[1]LKUP PCNDES'!$C$17:$H$60,6,FALSE)</f>
        <v>NWL</v>
      </c>
    </row>
    <row r="1285" spans="1:10" x14ac:dyDescent="0.35">
      <c r="A1285" t="s">
        <v>648</v>
      </c>
      <c r="B1285" t="s">
        <v>653</v>
      </c>
      <c r="C1285" t="s">
        <v>1370</v>
      </c>
      <c r="D1285" t="s">
        <v>700</v>
      </c>
      <c r="E1285" s="2">
        <v>45382</v>
      </c>
      <c r="F1285">
        <v>0</v>
      </c>
      <c r="G1285" t="str">
        <f>VLOOKUP($C1285,'[1]LKUP PCNDES'!$F$2:$H$12,2,FALSE)</f>
        <v>Permanent care home residents aged 18 years or over and recorded as experiencing acute confusion, who received a delirium assessment</v>
      </c>
      <c r="H1285" t="str">
        <f>VLOOKUP($C1285,'[1]LKUP PCNDES'!$F$2:$H$12,3,FALSE)</f>
        <v>DELIRIUM</v>
      </c>
      <c r="I1285" t="str">
        <f>VLOOKUP($B1285,'[1]LKUP PCNDES'!$C$17:$H$60,4,FALSE)</f>
        <v>NHS North West London ICB</v>
      </c>
      <c r="J1285" t="str">
        <f>VLOOKUP($B1285,'[1]LKUP PCNDES'!$C$17:$H$60,6,FALSE)</f>
        <v>NWL</v>
      </c>
    </row>
    <row r="1286" spans="1:10" x14ac:dyDescent="0.35">
      <c r="A1286" t="s">
        <v>648</v>
      </c>
      <c r="B1286" t="s">
        <v>653</v>
      </c>
      <c r="C1286" t="s">
        <v>1370</v>
      </c>
      <c r="D1286" t="s">
        <v>564</v>
      </c>
      <c r="E1286" s="2">
        <v>45046</v>
      </c>
      <c r="F1286">
        <v>15</v>
      </c>
      <c r="G1286" t="str">
        <f>VLOOKUP($C1286,'[1]LKUP PCNDES'!$F$2:$H$12,2,FALSE)</f>
        <v>Permanent care home residents aged 18 years or over and recorded as experiencing acute confusion, who received a delirium assessment</v>
      </c>
      <c r="H1286" t="str">
        <f>VLOOKUP($C1286,'[1]LKUP PCNDES'!$F$2:$H$12,3,FALSE)</f>
        <v>DELIRIUM</v>
      </c>
      <c r="I1286" t="str">
        <f>VLOOKUP($B1286,'[1]LKUP PCNDES'!$C$17:$H$60,4,FALSE)</f>
        <v>NHS North West London ICB</v>
      </c>
      <c r="J1286" t="str">
        <f>VLOOKUP($B1286,'[1]LKUP PCNDES'!$C$17:$H$60,6,FALSE)</f>
        <v>NWL</v>
      </c>
    </row>
    <row r="1287" spans="1:10" x14ac:dyDescent="0.35">
      <c r="A1287" t="s">
        <v>648</v>
      </c>
      <c r="B1287" t="s">
        <v>653</v>
      </c>
      <c r="C1287" t="s">
        <v>1370</v>
      </c>
      <c r="D1287" t="s">
        <v>564</v>
      </c>
      <c r="E1287" s="2">
        <v>45077</v>
      </c>
      <c r="F1287">
        <v>23</v>
      </c>
      <c r="G1287" t="str">
        <f>VLOOKUP($C1287,'[1]LKUP PCNDES'!$F$2:$H$12,2,FALSE)</f>
        <v>Permanent care home residents aged 18 years or over and recorded as experiencing acute confusion, who received a delirium assessment</v>
      </c>
      <c r="H1287" t="str">
        <f>VLOOKUP($C1287,'[1]LKUP PCNDES'!$F$2:$H$12,3,FALSE)</f>
        <v>DELIRIUM</v>
      </c>
      <c r="I1287" t="str">
        <f>VLOOKUP($B1287,'[1]LKUP PCNDES'!$C$17:$H$60,4,FALSE)</f>
        <v>NHS North West London ICB</v>
      </c>
      <c r="J1287" t="str">
        <f>VLOOKUP($B1287,'[1]LKUP PCNDES'!$C$17:$H$60,6,FALSE)</f>
        <v>NWL</v>
      </c>
    </row>
    <row r="1288" spans="1:10" x14ac:dyDescent="0.35">
      <c r="A1288" t="s">
        <v>648</v>
      </c>
      <c r="B1288" t="s">
        <v>653</v>
      </c>
      <c r="C1288" t="s">
        <v>1370</v>
      </c>
      <c r="D1288" t="s">
        <v>564</v>
      </c>
      <c r="E1288" s="2">
        <v>45107</v>
      </c>
      <c r="F1288">
        <v>32</v>
      </c>
      <c r="G1288" t="str">
        <f>VLOOKUP($C1288,'[1]LKUP PCNDES'!$F$2:$H$12,2,FALSE)</f>
        <v>Permanent care home residents aged 18 years or over and recorded as experiencing acute confusion, who received a delirium assessment</v>
      </c>
      <c r="H1288" t="str">
        <f>VLOOKUP($C1288,'[1]LKUP PCNDES'!$F$2:$H$12,3,FALSE)</f>
        <v>DELIRIUM</v>
      </c>
      <c r="I1288" t="str">
        <f>VLOOKUP($B1288,'[1]LKUP PCNDES'!$C$17:$H$60,4,FALSE)</f>
        <v>NHS North West London ICB</v>
      </c>
      <c r="J1288" t="str">
        <f>VLOOKUP($B1288,'[1]LKUP PCNDES'!$C$17:$H$60,6,FALSE)</f>
        <v>NWL</v>
      </c>
    </row>
    <row r="1289" spans="1:10" x14ac:dyDescent="0.35">
      <c r="A1289" t="s">
        <v>648</v>
      </c>
      <c r="B1289" t="s">
        <v>653</v>
      </c>
      <c r="C1289" t="s">
        <v>1370</v>
      </c>
      <c r="D1289" t="s">
        <v>564</v>
      </c>
      <c r="E1289" s="2">
        <v>45138</v>
      </c>
      <c r="F1289">
        <v>47</v>
      </c>
      <c r="G1289" t="str">
        <f>VLOOKUP($C1289,'[1]LKUP PCNDES'!$F$2:$H$12,2,FALSE)</f>
        <v>Permanent care home residents aged 18 years or over and recorded as experiencing acute confusion, who received a delirium assessment</v>
      </c>
      <c r="H1289" t="str">
        <f>VLOOKUP($C1289,'[1]LKUP PCNDES'!$F$2:$H$12,3,FALSE)</f>
        <v>DELIRIUM</v>
      </c>
      <c r="I1289" t="str">
        <f>VLOOKUP($B1289,'[1]LKUP PCNDES'!$C$17:$H$60,4,FALSE)</f>
        <v>NHS North West London ICB</v>
      </c>
      <c r="J1289" t="str">
        <f>VLOOKUP($B1289,'[1]LKUP PCNDES'!$C$17:$H$60,6,FALSE)</f>
        <v>NWL</v>
      </c>
    </row>
    <row r="1290" spans="1:10" x14ac:dyDescent="0.35">
      <c r="A1290" t="s">
        <v>648</v>
      </c>
      <c r="B1290" t="s">
        <v>653</v>
      </c>
      <c r="C1290" t="s">
        <v>1370</v>
      </c>
      <c r="D1290" t="s">
        <v>564</v>
      </c>
      <c r="E1290" s="2">
        <v>45169</v>
      </c>
      <c r="F1290">
        <v>58</v>
      </c>
      <c r="G1290" t="str">
        <f>VLOOKUP($C1290,'[1]LKUP PCNDES'!$F$2:$H$12,2,FALSE)</f>
        <v>Permanent care home residents aged 18 years or over and recorded as experiencing acute confusion, who received a delirium assessment</v>
      </c>
      <c r="H1290" t="str">
        <f>VLOOKUP($C1290,'[1]LKUP PCNDES'!$F$2:$H$12,3,FALSE)</f>
        <v>DELIRIUM</v>
      </c>
      <c r="I1290" t="str">
        <f>VLOOKUP($B1290,'[1]LKUP PCNDES'!$C$17:$H$60,4,FALSE)</f>
        <v>NHS North West London ICB</v>
      </c>
      <c r="J1290" t="str">
        <f>VLOOKUP($B1290,'[1]LKUP PCNDES'!$C$17:$H$60,6,FALSE)</f>
        <v>NWL</v>
      </c>
    </row>
    <row r="1291" spans="1:10" x14ac:dyDescent="0.35">
      <c r="A1291" t="s">
        <v>648</v>
      </c>
      <c r="B1291" t="s">
        <v>653</v>
      </c>
      <c r="C1291" t="s">
        <v>1370</v>
      </c>
      <c r="D1291" t="s">
        <v>564</v>
      </c>
      <c r="E1291" s="2">
        <v>45199</v>
      </c>
      <c r="F1291">
        <v>71</v>
      </c>
      <c r="G1291" t="str">
        <f>VLOOKUP($C1291,'[1]LKUP PCNDES'!$F$2:$H$12,2,FALSE)</f>
        <v>Permanent care home residents aged 18 years or over and recorded as experiencing acute confusion, who received a delirium assessment</v>
      </c>
      <c r="H1291" t="str">
        <f>VLOOKUP($C1291,'[1]LKUP PCNDES'!$F$2:$H$12,3,FALSE)</f>
        <v>DELIRIUM</v>
      </c>
      <c r="I1291" t="str">
        <f>VLOOKUP($B1291,'[1]LKUP PCNDES'!$C$17:$H$60,4,FALSE)</f>
        <v>NHS North West London ICB</v>
      </c>
      <c r="J1291" t="str">
        <f>VLOOKUP($B1291,'[1]LKUP PCNDES'!$C$17:$H$60,6,FALSE)</f>
        <v>NWL</v>
      </c>
    </row>
    <row r="1292" spans="1:10" x14ac:dyDescent="0.35">
      <c r="A1292" t="s">
        <v>648</v>
      </c>
      <c r="B1292" t="s">
        <v>653</v>
      </c>
      <c r="C1292" t="s">
        <v>1370</v>
      </c>
      <c r="D1292" t="s">
        <v>564</v>
      </c>
      <c r="E1292" s="2">
        <v>45230</v>
      </c>
      <c r="F1292">
        <v>73</v>
      </c>
      <c r="G1292" t="str">
        <f>VLOOKUP($C1292,'[1]LKUP PCNDES'!$F$2:$H$12,2,FALSE)</f>
        <v>Permanent care home residents aged 18 years or over and recorded as experiencing acute confusion, who received a delirium assessment</v>
      </c>
      <c r="H1292" t="str">
        <f>VLOOKUP($C1292,'[1]LKUP PCNDES'!$F$2:$H$12,3,FALSE)</f>
        <v>DELIRIUM</v>
      </c>
      <c r="I1292" t="str">
        <f>VLOOKUP($B1292,'[1]LKUP PCNDES'!$C$17:$H$60,4,FALSE)</f>
        <v>NHS North West London ICB</v>
      </c>
      <c r="J1292" t="str">
        <f>VLOOKUP($B1292,'[1]LKUP PCNDES'!$C$17:$H$60,6,FALSE)</f>
        <v>NWL</v>
      </c>
    </row>
    <row r="1293" spans="1:10" x14ac:dyDescent="0.35">
      <c r="A1293" t="s">
        <v>648</v>
      </c>
      <c r="B1293" t="s">
        <v>653</v>
      </c>
      <c r="C1293" t="s">
        <v>1370</v>
      </c>
      <c r="D1293" t="s">
        <v>564</v>
      </c>
      <c r="E1293" s="2">
        <v>45260</v>
      </c>
      <c r="F1293">
        <v>81</v>
      </c>
      <c r="G1293" t="str">
        <f>VLOOKUP($C1293,'[1]LKUP PCNDES'!$F$2:$H$12,2,FALSE)</f>
        <v>Permanent care home residents aged 18 years or over and recorded as experiencing acute confusion, who received a delirium assessment</v>
      </c>
      <c r="H1293" t="str">
        <f>VLOOKUP($C1293,'[1]LKUP PCNDES'!$F$2:$H$12,3,FALSE)</f>
        <v>DELIRIUM</v>
      </c>
      <c r="I1293" t="str">
        <f>VLOOKUP($B1293,'[1]LKUP PCNDES'!$C$17:$H$60,4,FALSE)</f>
        <v>NHS North West London ICB</v>
      </c>
      <c r="J1293" t="str">
        <f>VLOOKUP($B1293,'[1]LKUP PCNDES'!$C$17:$H$60,6,FALSE)</f>
        <v>NWL</v>
      </c>
    </row>
    <row r="1294" spans="1:10" x14ac:dyDescent="0.35">
      <c r="A1294" t="s">
        <v>648</v>
      </c>
      <c r="B1294" t="s">
        <v>653</v>
      </c>
      <c r="C1294" t="s">
        <v>1370</v>
      </c>
      <c r="D1294" t="s">
        <v>564</v>
      </c>
      <c r="E1294" s="2">
        <v>45291</v>
      </c>
      <c r="F1294">
        <v>88</v>
      </c>
      <c r="G1294" t="str">
        <f>VLOOKUP($C1294,'[1]LKUP PCNDES'!$F$2:$H$12,2,FALSE)</f>
        <v>Permanent care home residents aged 18 years or over and recorded as experiencing acute confusion, who received a delirium assessment</v>
      </c>
      <c r="H1294" t="str">
        <f>VLOOKUP($C1294,'[1]LKUP PCNDES'!$F$2:$H$12,3,FALSE)</f>
        <v>DELIRIUM</v>
      </c>
      <c r="I1294" t="str">
        <f>VLOOKUP($B1294,'[1]LKUP PCNDES'!$C$17:$H$60,4,FALSE)</f>
        <v>NHS North West London ICB</v>
      </c>
      <c r="J1294" t="str">
        <f>VLOOKUP($B1294,'[1]LKUP PCNDES'!$C$17:$H$60,6,FALSE)</f>
        <v>NWL</v>
      </c>
    </row>
    <row r="1295" spans="1:10" x14ac:dyDescent="0.35">
      <c r="A1295" t="s">
        <v>648</v>
      </c>
      <c r="B1295" t="s">
        <v>653</v>
      </c>
      <c r="C1295" t="s">
        <v>1370</v>
      </c>
      <c r="D1295" t="s">
        <v>564</v>
      </c>
      <c r="E1295" s="2">
        <v>45322</v>
      </c>
      <c r="F1295">
        <v>104</v>
      </c>
      <c r="G1295" t="str">
        <f>VLOOKUP($C1295,'[1]LKUP PCNDES'!$F$2:$H$12,2,FALSE)</f>
        <v>Permanent care home residents aged 18 years or over and recorded as experiencing acute confusion, who received a delirium assessment</v>
      </c>
      <c r="H1295" t="str">
        <f>VLOOKUP($C1295,'[1]LKUP PCNDES'!$F$2:$H$12,3,FALSE)</f>
        <v>DELIRIUM</v>
      </c>
      <c r="I1295" t="str">
        <f>VLOOKUP($B1295,'[1]LKUP PCNDES'!$C$17:$H$60,4,FALSE)</f>
        <v>NHS North West London ICB</v>
      </c>
      <c r="J1295" t="str">
        <f>VLOOKUP($B1295,'[1]LKUP PCNDES'!$C$17:$H$60,6,FALSE)</f>
        <v>NWL</v>
      </c>
    </row>
    <row r="1296" spans="1:10" x14ac:dyDescent="0.35">
      <c r="A1296" t="s">
        <v>648</v>
      </c>
      <c r="B1296" t="s">
        <v>653</v>
      </c>
      <c r="C1296" t="s">
        <v>1370</v>
      </c>
      <c r="D1296" t="s">
        <v>564</v>
      </c>
      <c r="E1296" s="2">
        <v>45351</v>
      </c>
      <c r="F1296">
        <v>114</v>
      </c>
      <c r="G1296" t="str">
        <f>VLOOKUP($C1296,'[1]LKUP PCNDES'!$F$2:$H$12,2,FALSE)</f>
        <v>Permanent care home residents aged 18 years or over and recorded as experiencing acute confusion, who received a delirium assessment</v>
      </c>
      <c r="H1296" t="str">
        <f>VLOOKUP($C1296,'[1]LKUP PCNDES'!$F$2:$H$12,3,FALSE)</f>
        <v>DELIRIUM</v>
      </c>
      <c r="I1296" t="str">
        <f>VLOOKUP($B1296,'[1]LKUP PCNDES'!$C$17:$H$60,4,FALSE)</f>
        <v>NHS North West London ICB</v>
      </c>
      <c r="J1296" t="str">
        <f>VLOOKUP($B1296,'[1]LKUP PCNDES'!$C$17:$H$60,6,FALSE)</f>
        <v>NWL</v>
      </c>
    </row>
    <row r="1297" spans="1:10" x14ac:dyDescent="0.35">
      <c r="A1297" t="s">
        <v>648</v>
      </c>
      <c r="B1297" t="s">
        <v>653</v>
      </c>
      <c r="C1297" t="s">
        <v>1370</v>
      </c>
      <c r="D1297" t="s">
        <v>564</v>
      </c>
      <c r="E1297" s="2">
        <v>45382</v>
      </c>
      <c r="F1297">
        <v>152</v>
      </c>
      <c r="G1297" t="str">
        <f>VLOOKUP($C1297,'[1]LKUP PCNDES'!$F$2:$H$12,2,FALSE)</f>
        <v>Permanent care home residents aged 18 years or over and recorded as experiencing acute confusion, who received a delirium assessment</v>
      </c>
      <c r="H1297" t="str">
        <f>VLOOKUP($C1297,'[1]LKUP PCNDES'!$F$2:$H$12,3,FALSE)</f>
        <v>DELIRIUM</v>
      </c>
      <c r="I1297" t="str">
        <f>VLOOKUP($B1297,'[1]LKUP PCNDES'!$C$17:$H$60,4,FALSE)</f>
        <v>NHS North West London ICB</v>
      </c>
      <c r="J1297" t="str">
        <f>VLOOKUP($B1297,'[1]LKUP PCNDES'!$C$17:$H$60,6,FALSE)</f>
        <v>NWL</v>
      </c>
    </row>
    <row r="1298" spans="1:10" x14ac:dyDescent="0.35">
      <c r="A1298" t="s">
        <v>648</v>
      </c>
      <c r="B1298" t="s">
        <v>653</v>
      </c>
      <c r="C1298" t="s">
        <v>1370</v>
      </c>
      <c r="D1298" t="s">
        <v>563</v>
      </c>
      <c r="E1298" s="2">
        <v>45046</v>
      </c>
      <c r="F1298">
        <v>0</v>
      </c>
      <c r="G1298" t="str">
        <f>VLOOKUP($C1298,'[1]LKUP PCNDES'!$F$2:$H$12,2,FALSE)</f>
        <v>Permanent care home residents aged 18 years or over and recorded as experiencing acute confusion, who received a delirium assessment</v>
      </c>
      <c r="H1298" t="str">
        <f>VLOOKUP($C1298,'[1]LKUP PCNDES'!$F$2:$H$12,3,FALSE)</f>
        <v>DELIRIUM</v>
      </c>
      <c r="I1298" t="str">
        <f>VLOOKUP($B1298,'[1]LKUP PCNDES'!$C$17:$H$60,4,FALSE)</f>
        <v>NHS North West London ICB</v>
      </c>
      <c r="J1298" t="str">
        <f>VLOOKUP($B1298,'[1]LKUP PCNDES'!$C$17:$H$60,6,FALSE)</f>
        <v>NWL</v>
      </c>
    </row>
    <row r="1299" spans="1:10" x14ac:dyDescent="0.35">
      <c r="A1299" t="s">
        <v>648</v>
      </c>
      <c r="B1299" t="s">
        <v>653</v>
      </c>
      <c r="C1299" t="s">
        <v>1370</v>
      </c>
      <c r="D1299" t="s">
        <v>563</v>
      </c>
      <c r="E1299" s="2">
        <v>45077</v>
      </c>
      <c r="F1299">
        <v>0</v>
      </c>
      <c r="G1299" t="str">
        <f>VLOOKUP($C1299,'[1]LKUP PCNDES'!$F$2:$H$12,2,FALSE)</f>
        <v>Permanent care home residents aged 18 years or over and recorded as experiencing acute confusion, who received a delirium assessment</v>
      </c>
      <c r="H1299" t="str">
        <f>VLOOKUP($C1299,'[1]LKUP PCNDES'!$F$2:$H$12,3,FALSE)</f>
        <v>DELIRIUM</v>
      </c>
      <c r="I1299" t="str">
        <f>VLOOKUP($B1299,'[1]LKUP PCNDES'!$C$17:$H$60,4,FALSE)</f>
        <v>NHS North West London ICB</v>
      </c>
      <c r="J1299" t="str">
        <f>VLOOKUP($B1299,'[1]LKUP PCNDES'!$C$17:$H$60,6,FALSE)</f>
        <v>NWL</v>
      </c>
    </row>
    <row r="1300" spans="1:10" x14ac:dyDescent="0.35">
      <c r="A1300" t="s">
        <v>648</v>
      </c>
      <c r="B1300" t="s">
        <v>653</v>
      </c>
      <c r="C1300" t="s">
        <v>1370</v>
      </c>
      <c r="D1300" t="s">
        <v>563</v>
      </c>
      <c r="E1300" s="2">
        <v>45107</v>
      </c>
      <c r="F1300">
        <v>0</v>
      </c>
      <c r="G1300" t="str">
        <f>VLOOKUP($C1300,'[1]LKUP PCNDES'!$F$2:$H$12,2,FALSE)</f>
        <v>Permanent care home residents aged 18 years or over and recorded as experiencing acute confusion, who received a delirium assessment</v>
      </c>
      <c r="H1300" t="str">
        <f>VLOOKUP($C1300,'[1]LKUP PCNDES'!$F$2:$H$12,3,FALSE)</f>
        <v>DELIRIUM</v>
      </c>
      <c r="I1300" t="str">
        <f>VLOOKUP($B1300,'[1]LKUP PCNDES'!$C$17:$H$60,4,FALSE)</f>
        <v>NHS North West London ICB</v>
      </c>
      <c r="J1300" t="str">
        <f>VLOOKUP($B1300,'[1]LKUP PCNDES'!$C$17:$H$60,6,FALSE)</f>
        <v>NWL</v>
      </c>
    </row>
    <row r="1301" spans="1:10" x14ac:dyDescent="0.35">
      <c r="A1301" t="s">
        <v>648</v>
      </c>
      <c r="B1301" t="s">
        <v>653</v>
      </c>
      <c r="C1301" t="s">
        <v>1370</v>
      </c>
      <c r="D1301" t="s">
        <v>563</v>
      </c>
      <c r="E1301" s="2">
        <v>45138</v>
      </c>
      <c r="F1301">
        <v>0</v>
      </c>
      <c r="G1301" t="str">
        <f>VLOOKUP($C1301,'[1]LKUP PCNDES'!$F$2:$H$12,2,FALSE)</f>
        <v>Permanent care home residents aged 18 years or over and recorded as experiencing acute confusion, who received a delirium assessment</v>
      </c>
      <c r="H1301" t="str">
        <f>VLOOKUP($C1301,'[1]LKUP PCNDES'!$F$2:$H$12,3,FALSE)</f>
        <v>DELIRIUM</v>
      </c>
      <c r="I1301" t="str">
        <f>VLOOKUP($B1301,'[1]LKUP PCNDES'!$C$17:$H$60,4,FALSE)</f>
        <v>NHS North West London ICB</v>
      </c>
      <c r="J1301" t="str">
        <f>VLOOKUP($B1301,'[1]LKUP PCNDES'!$C$17:$H$60,6,FALSE)</f>
        <v>NWL</v>
      </c>
    </row>
    <row r="1302" spans="1:10" x14ac:dyDescent="0.35">
      <c r="A1302" t="s">
        <v>648</v>
      </c>
      <c r="B1302" t="s">
        <v>653</v>
      </c>
      <c r="C1302" t="s">
        <v>1370</v>
      </c>
      <c r="D1302" t="s">
        <v>563</v>
      </c>
      <c r="E1302" s="2">
        <v>45169</v>
      </c>
      <c r="F1302">
        <v>0</v>
      </c>
      <c r="G1302" t="str">
        <f>VLOOKUP($C1302,'[1]LKUP PCNDES'!$F$2:$H$12,2,FALSE)</f>
        <v>Permanent care home residents aged 18 years or over and recorded as experiencing acute confusion, who received a delirium assessment</v>
      </c>
      <c r="H1302" t="str">
        <f>VLOOKUP($C1302,'[1]LKUP PCNDES'!$F$2:$H$12,3,FALSE)</f>
        <v>DELIRIUM</v>
      </c>
      <c r="I1302" t="str">
        <f>VLOOKUP($B1302,'[1]LKUP PCNDES'!$C$17:$H$60,4,FALSE)</f>
        <v>NHS North West London ICB</v>
      </c>
      <c r="J1302" t="str">
        <f>VLOOKUP($B1302,'[1]LKUP PCNDES'!$C$17:$H$60,6,FALSE)</f>
        <v>NWL</v>
      </c>
    </row>
    <row r="1303" spans="1:10" x14ac:dyDescent="0.35">
      <c r="A1303" t="s">
        <v>648</v>
      </c>
      <c r="B1303" t="s">
        <v>653</v>
      </c>
      <c r="C1303" t="s">
        <v>1370</v>
      </c>
      <c r="D1303" t="s">
        <v>563</v>
      </c>
      <c r="E1303" s="2">
        <v>45199</v>
      </c>
      <c r="F1303">
        <v>0</v>
      </c>
      <c r="G1303" t="str">
        <f>VLOOKUP($C1303,'[1]LKUP PCNDES'!$F$2:$H$12,2,FALSE)</f>
        <v>Permanent care home residents aged 18 years or over and recorded as experiencing acute confusion, who received a delirium assessment</v>
      </c>
      <c r="H1303" t="str">
        <f>VLOOKUP($C1303,'[1]LKUP PCNDES'!$F$2:$H$12,3,FALSE)</f>
        <v>DELIRIUM</v>
      </c>
      <c r="I1303" t="str">
        <f>VLOOKUP($B1303,'[1]LKUP PCNDES'!$C$17:$H$60,4,FALSE)</f>
        <v>NHS North West London ICB</v>
      </c>
      <c r="J1303" t="str">
        <f>VLOOKUP($B1303,'[1]LKUP PCNDES'!$C$17:$H$60,6,FALSE)</f>
        <v>NWL</v>
      </c>
    </row>
    <row r="1304" spans="1:10" x14ac:dyDescent="0.35">
      <c r="A1304" t="s">
        <v>648</v>
      </c>
      <c r="B1304" t="s">
        <v>653</v>
      </c>
      <c r="C1304" t="s">
        <v>1370</v>
      </c>
      <c r="D1304" t="s">
        <v>563</v>
      </c>
      <c r="E1304" s="2">
        <v>45230</v>
      </c>
      <c r="F1304">
        <v>1</v>
      </c>
      <c r="G1304" t="str">
        <f>VLOOKUP($C1304,'[1]LKUP PCNDES'!$F$2:$H$12,2,FALSE)</f>
        <v>Permanent care home residents aged 18 years or over and recorded as experiencing acute confusion, who received a delirium assessment</v>
      </c>
      <c r="H1304" t="str">
        <f>VLOOKUP($C1304,'[1]LKUP PCNDES'!$F$2:$H$12,3,FALSE)</f>
        <v>DELIRIUM</v>
      </c>
      <c r="I1304" t="str">
        <f>VLOOKUP($B1304,'[1]LKUP PCNDES'!$C$17:$H$60,4,FALSE)</f>
        <v>NHS North West London ICB</v>
      </c>
      <c r="J1304" t="str">
        <f>VLOOKUP($B1304,'[1]LKUP PCNDES'!$C$17:$H$60,6,FALSE)</f>
        <v>NWL</v>
      </c>
    </row>
    <row r="1305" spans="1:10" x14ac:dyDescent="0.35">
      <c r="A1305" t="s">
        <v>648</v>
      </c>
      <c r="B1305" t="s">
        <v>653</v>
      </c>
      <c r="C1305" t="s">
        <v>1370</v>
      </c>
      <c r="D1305" t="s">
        <v>563</v>
      </c>
      <c r="E1305" s="2">
        <v>45260</v>
      </c>
      <c r="F1305">
        <v>10</v>
      </c>
      <c r="G1305" t="str">
        <f>VLOOKUP($C1305,'[1]LKUP PCNDES'!$F$2:$H$12,2,FALSE)</f>
        <v>Permanent care home residents aged 18 years or over and recorded as experiencing acute confusion, who received a delirium assessment</v>
      </c>
      <c r="H1305" t="str">
        <f>VLOOKUP($C1305,'[1]LKUP PCNDES'!$F$2:$H$12,3,FALSE)</f>
        <v>DELIRIUM</v>
      </c>
      <c r="I1305" t="str">
        <f>VLOOKUP($B1305,'[1]LKUP PCNDES'!$C$17:$H$60,4,FALSE)</f>
        <v>NHS North West London ICB</v>
      </c>
      <c r="J1305" t="str">
        <f>VLOOKUP($B1305,'[1]LKUP PCNDES'!$C$17:$H$60,6,FALSE)</f>
        <v>NWL</v>
      </c>
    </row>
    <row r="1306" spans="1:10" x14ac:dyDescent="0.35">
      <c r="A1306" t="s">
        <v>648</v>
      </c>
      <c r="B1306" t="s">
        <v>653</v>
      </c>
      <c r="C1306" t="s">
        <v>1370</v>
      </c>
      <c r="D1306" t="s">
        <v>563</v>
      </c>
      <c r="E1306" s="2">
        <v>45291</v>
      </c>
      <c r="F1306">
        <v>16</v>
      </c>
      <c r="G1306" t="str">
        <f>VLOOKUP($C1306,'[1]LKUP PCNDES'!$F$2:$H$12,2,FALSE)</f>
        <v>Permanent care home residents aged 18 years or over and recorded as experiencing acute confusion, who received a delirium assessment</v>
      </c>
      <c r="H1306" t="str">
        <f>VLOOKUP($C1306,'[1]LKUP PCNDES'!$F$2:$H$12,3,FALSE)</f>
        <v>DELIRIUM</v>
      </c>
      <c r="I1306" t="str">
        <f>VLOOKUP($B1306,'[1]LKUP PCNDES'!$C$17:$H$60,4,FALSE)</f>
        <v>NHS North West London ICB</v>
      </c>
      <c r="J1306" t="str">
        <f>VLOOKUP($B1306,'[1]LKUP PCNDES'!$C$17:$H$60,6,FALSE)</f>
        <v>NWL</v>
      </c>
    </row>
    <row r="1307" spans="1:10" x14ac:dyDescent="0.35">
      <c r="A1307" t="s">
        <v>648</v>
      </c>
      <c r="B1307" t="s">
        <v>653</v>
      </c>
      <c r="C1307" t="s">
        <v>1370</v>
      </c>
      <c r="D1307" t="s">
        <v>563</v>
      </c>
      <c r="E1307" s="2">
        <v>45322</v>
      </c>
      <c r="F1307">
        <v>20</v>
      </c>
      <c r="G1307" t="str">
        <f>VLOOKUP($C1307,'[1]LKUP PCNDES'!$F$2:$H$12,2,FALSE)</f>
        <v>Permanent care home residents aged 18 years or over and recorded as experiencing acute confusion, who received a delirium assessment</v>
      </c>
      <c r="H1307" t="str">
        <f>VLOOKUP($C1307,'[1]LKUP PCNDES'!$F$2:$H$12,3,FALSE)</f>
        <v>DELIRIUM</v>
      </c>
      <c r="I1307" t="str">
        <f>VLOOKUP($B1307,'[1]LKUP PCNDES'!$C$17:$H$60,4,FALSE)</f>
        <v>NHS North West London ICB</v>
      </c>
      <c r="J1307" t="str">
        <f>VLOOKUP($B1307,'[1]LKUP PCNDES'!$C$17:$H$60,6,FALSE)</f>
        <v>NWL</v>
      </c>
    </row>
    <row r="1308" spans="1:10" x14ac:dyDescent="0.35">
      <c r="A1308" t="s">
        <v>648</v>
      </c>
      <c r="B1308" t="s">
        <v>653</v>
      </c>
      <c r="C1308" t="s">
        <v>1370</v>
      </c>
      <c r="D1308" t="s">
        <v>563</v>
      </c>
      <c r="E1308" s="2">
        <v>45351</v>
      </c>
      <c r="F1308">
        <v>24</v>
      </c>
      <c r="G1308" t="str">
        <f>VLOOKUP($C1308,'[1]LKUP PCNDES'!$F$2:$H$12,2,FALSE)</f>
        <v>Permanent care home residents aged 18 years or over and recorded as experiencing acute confusion, who received a delirium assessment</v>
      </c>
      <c r="H1308" t="str">
        <f>VLOOKUP($C1308,'[1]LKUP PCNDES'!$F$2:$H$12,3,FALSE)</f>
        <v>DELIRIUM</v>
      </c>
      <c r="I1308" t="str">
        <f>VLOOKUP($B1308,'[1]LKUP PCNDES'!$C$17:$H$60,4,FALSE)</f>
        <v>NHS North West London ICB</v>
      </c>
      <c r="J1308" t="str">
        <f>VLOOKUP($B1308,'[1]LKUP PCNDES'!$C$17:$H$60,6,FALSE)</f>
        <v>NWL</v>
      </c>
    </row>
    <row r="1309" spans="1:10" x14ac:dyDescent="0.35">
      <c r="A1309" t="s">
        <v>648</v>
      </c>
      <c r="B1309" t="s">
        <v>653</v>
      </c>
      <c r="C1309" t="s">
        <v>1370</v>
      </c>
      <c r="D1309" t="s">
        <v>563</v>
      </c>
      <c r="E1309" s="2">
        <v>45382</v>
      </c>
      <c r="F1309">
        <v>39</v>
      </c>
      <c r="G1309" t="str">
        <f>VLOOKUP($C1309,'[1]LKUP PCNDES'!$F$2:$H$12,2,FALSE)</f>
        <v>Permanent care home residents aged 18 years or over and recorded as experiencing acute confusion, who received a delirium assessment</v>
      </c>
      <c r="H1309" t="str">
        <f>VLOOKUP($C1309,'[1]LKUP PCNDES'!$F$2:$H$12,3,FALSE)</f>
        <v>DELIRIUM</v>
      </c>
      <c r="I1309" t="str">
        <f>VLOOKUP($B1309,'[1]LKUP PCNDES'!$C$17:$H$60,4,FALSE)</f>
        <v>NHS North West London ICB</v>
      </c>
      <c r="J1309" t="str">
        <f>VLOOKUP($B1309,'[1]LKUP PCNDES'!$C$17:$H$60,6,FALSE)</f>
        <v>NWL</v>
      </c>
    </row>
    <row r="1310" spans="1:10" x14ac:dyDescent="0.35">
      <c r="A1310" t="s">
        <v>648</v>
      </c>
      <c r="B1310" t="s">
        <v>653</v>
      </c>
      <c r="C1310" t="s">
        <v>55</v>
      </c>
      <c r="D1310" t="s">
        <v>564</v>
      </c>
      <c r="E1310" s="2">
        <v>45046</v>
      </c>
      <c r="F1310">
        <v>7023</v>
      </c>
      <c r="G1310" t="str">
        <f>VLOOKUP($C1310,'[1]LKUP PCNDES'!$F$2:$H$12,2,FALSE)</f>
        <v>Percentage of patients in long stay residential or homes who received a seasonal influenza vaccination between 1 September and 31 March</v>
      </c>
      <c r="H1310" t="str">
        <f>VLOOKUP($C1310,'[1]LKUP PCNDES'!$F$2:$H$12,3,FALSE)</f>
        <v>Flu_Vacs</v>
      </c>
      <c r="I1310" t="str">
        <f>VLOOKUP($B1310,'[1]LKUP PCNDES'!$C$17:$H$60,4,FALSE)</f>
        <v>NHS North West London ICB</v>
      </c>
      <c r="J1310" t="str">
        <f>VLOOKUP($B1310,'[1]LKUP PCNDES'!$C$17:$H$60,6,FALSE)</f>
        <v>NWL</v>
      </c>
    </row>
    <row r="1311" spans="1:10" x14ac:dyDescent="0.35">
      <c r="A1311" t="s">
        <v>648</v>
      </c>
      <c r="B1311" t="s">
        <v>653</v>
      </c>
      <c r="C1311" t="s">
        <v>55</v>
      </c>
      <c r="D1311" t="s">
        <v>564</v>
      </c>
      <c r="E1311" s="2">
        <v>45077</v>
      </c>
      <c r="F1311">
        <v>7053</v>
      </c>
      <c r="G1311" t="str">
        <f>VLOOKUP($C1311,'[1]LKUP PCNDES'!$F$2:$H$12,2,FALSE)</f>
        <v>Percentage of patients in long stay residential or homes who received a seasonal influenza vaccination between 1 September and 31 March</v>
      </c>
      <c r="H1311" t="str">
        <f>VLOOKUP($C1311,'[1]LKUP PCNDES'!$F$2:$H$12,3,FALSE)</f>
        <v>Flu_Vacs</v>
      </c>
      <c r="I1311" t="str">
        <f>VLOOKUP($B1311,'[1]LKUP PCNDES'!$C$17:$H$60,4,FALSE)</f>
        <v>NHS North West London ICB</v>
      </c>
      <c r="J1311" t="str">
        <f>VLOOKUP($B1311,'[1]LKUP PCNDES'!$C$17:$H$60,6,FALSE)</f>
        <v>NWL</v>
      </c>
    </row>
    <row r="1312" spans="1:10" x14ac:dyDescent="0.35">
      <c r="A1312" t="s">
        <v>648</v>
      </c>
      <c r="B1312" t="s">
        <v>653</v>
      </c>
      <c r="C1312" t="s">
        <v>55</v>
      </c>
      <c r="D1312" t="s">
        <v>564</v>
      </c>
      <c r="E1312" s="2">
        <v>45107</v>
      </c>
      <c r="F1312">
        <v>7226</v>
      </c>
      <c r="G1312" t="str">
        <f>VLOOKUP($C1312,'[1]LKUP PCNDES'!$F$2:$H$12,2,FALSE)</f>
        <v>Percentage of patients in long stay residential or homes who received a seasonal influenza vaccination between 1 September and 31 March</v>
      </c>
      <c r="H1312" t="str">
        <f>VLOOKUP($C1312,'[1]LKUP PCNDES'!$F$2:$H$12,3,FALSE)</f>
        <v>Flu_Vacs</v>
      </c>
      <c r="I1312" t="str">
        <f>VLOOKUP($B1312,'[1]LKUP PCNDES'!$C$17:$H$60,4,FALSE)</f>
        <v>NHS North West London ICB</v>
      </c>
      <c r="J1312" t="str">
        <f>VLOOKUP($B1312,'[1]LKUP PCNDES'!$C$17:$H$60,6,FALSE)</f>
        <v>NWL</v>
      </c>
    </row>
    <row r="1313" spans="1:10" x14ac:dyDescent="0.35">
      <c r="A1313" t="s">
        <v>648</v>
      </c>
      <c r="B1313" t="s">
        <v>653</v>
      </c>
      <c r="C1313" t="s">
        <v>55</v>
      </c>
      <c r="D1313" t="s">
        <v>564</v>
      </c>
      <c r="E1313" s="2">
        <v>45138</v>
      </c>
      <c r="F1313">
        <v>7349</v>
      </c>
      <c r="G1313" t="str">
        <f>VLOOKUP($C1313,'[1]LKUP PCNDES'!$F$2:$H$12,2,FALSE)</f>
        <v>Percentage of patients in long stay residential or homes who received a seasonal influenza vaccination between 1 September and 31 March</v>
      </c>
      <c r="H1313" t="str">
        <f>VLOOKUP($C1313,'[1]LKUP PCNDES'!$F$2:$H$12,3,FALSE)</f>
        <v>Flu_Vacs</v>
      </c>
      <c r="I1313" t="str">
        <f>VLOOKUP($B1313,'[1]LKUP PCNDES'!$C$17:$H$60,4,FALSE)</f>
        <v>NHS North West London ICB</v>
      </c>
      <c r="J1313" t="str">
        <f>VLOOKUP($B1313,'[1]LKUP PCNDES'!$C$17:$H$60,6,FALSE)</f>
        <v>NWL</v>
      </c>
    </row>
    <row r="1314" spans="1:10" x14ac:dyDescent="0.35">
      <c r="A1314" t="s">
        <v>648</v>
      </c>
      <c r="B1314" t="s">
        <v>653</v>
      </c>
      <c r="C1314" t="s">
        <v>55</v>
      </c>
      <c r="D1314" t="s">
        <v>564</v>
      </c>
      <c r="E1314" s="2">
        <v>45169</v>
      </c>
      <c r="F1314">
        <v>7247</v>
      </c>
      <c r="G1314" t="str">
        <f>VLOOKUP($C1314,'[1]LKUP PCNDES'!$F$2:$H$12,2,FALSE)</f>
        <v>Percentage of patients in long stay residential or homes who received a seasonal influenza vaccination between 1 September and 31 March</v>
      </c>
      <c r="H1314" t="str">
        <f>VLOOKUP($C1314,'[1]LKUP PCNDES'!$F$2:$H$12,3,FALSE)</f>
        <v>Flu_Vacs</v>
      </c>
      <c r="I1314" t="str">
        <f>VLOOKUP($B1314,'[1]LKUP PCNDES'!$C$17:$H$60,4,FALSE)</f>
        <v>NHS North West London ICB</v>
      </c>
      <c r="J1314" t="str">
        <f>VLOOKUP($B1314,'[1]LKUP PCNDES'!$C$17:$H$60,6,FALSE)</f>
        <v>NWL</v>
      </c>
    </row>
    <row r="1315" spans="1:10" x14ac:dyDescent="0.35">
      <c r="A1315" t="s">
        <v>648</v>
      </c>
      <c r="B1315" t="s">
        <v>653</v>
      </c>
      <c r="C1315" t="s">
        <v>55</v>
      </c>
      <c r="D1315" t="s">
        <v>564</v>
      </c>
      <c r="E1315" s="2">
        <v>45199</v>
      </c>
      <c r="F1315">
        <v>7269</v>
      </c>
      <c r="G1315" t="str">
        <f>VLOOKUP($C1315,'[1]LKUP PCNDES'!$F$2:$H$12,2,FALSE)</f>
        <v>Percentage of patients in long stay residential or homes who received a seasonal influenza vaccination between 1 September and 31 March</v>
      </c>
      <c r="H1315" t="str">
        <f>VLOOKUP($C1315,'[1]LKUP PCNDES'!$F$2:$H$12,3,FALSE)</f>
        <v>Flu_Vacs</v>
      </c>
      <c r="I1315" t="str">
        <f>VLOOKUP($B1315,'[1]LKUP PCNDES'!$C$17:$H$60,4,FALSE)</f>
        <v>NHS North West London ICB</v>
      </c>
      <c r="J1315" t="str">
        <f>VLOOKUP($B1315,'[1]LKUP PCNDES'!$C$17:$H$60,6,FALSE)</f>
        <v>NWL</v>
      </c>
    </row>
    <row r="1316" spans="1:10" x14ac:dyDescent="0.35">
      <c r="A1316" t="s">
        <v>648</v>
      </c>
      <c r="B1316" t="s">
        <v>653</v>
      </c>
      <c r="C1316" t="s">
        <v>55</v>
      </c>
      <c r="D1316" t="s">
        <v>564</v>
      </c>
      <c r="E1316" s="2">
        <v>45230</v>
      </c>
      <c r="F1316">
        <v>6636</v>
      </c>
      <c r="G1316" t="str">
        <f>VLOOKUP($C1316,'[1]LKUP PCNDES'!$F$2:$H$12,2,FALSE)</f>
        <v>Percentage of patients in long stay residential or homes who received a seasonal influenza vaccination between 1 September and 31 March</v>
      </c>
      <c r="H1316" t="str">
        <f>VLOOKUP($C1316,'[1]LKUP PCNDES'!$F$2:$H$12,3,FALSE)</f>
        <v>Flu_Vacs</v>
      </c>
      <c r="I1316" t="str">
        <f>VLOOKUP($B1316,'[1]LKUP PCNDES'!$C$17:$H$60,4,FALSE)</f>
        <v>NHS North West London ICB</v>
      </c>
      <c r="J1316" t="str">
        <f>VLOOKUP($B1316,'[1]LKUP PCNDES'!$C$17:$H$60,6,FALSE)</f>
        <v>NWL</v>
      </c>
    </row>
    <row r="1317" spans="1:10" x14ac:dyDescent="0.35">
      <c r="A1317" t="s">
        <v>648</v>
      </c>
      <c r="B1317" t="s">
        <v>653</v>
      </c>
      <c r="C1317" t="s">
        <v>55</v>
      </c>
      <c r="D1317" t="s">
        <v>564</v>
      </c>
      <c r="E1317" s="2">
        <v>45260</v>
      </c>
      <c r="F1317">
        <v>6184</v>
      </c>
      <c r="G1317" t="str">
        <f>VLOOKUP($C1317,'[1]LKUP PCNDES'!$F$2:$H$12,2,FALSE)</f>
        <v>Percentage of patients in long stay residential or homes who received a seasonal influenza vaccination between 1 September and 31 March</v>
      </c>
      <c r="H1317" t="str">
        <f>VLOOKUP($C1317,'[1]LKUP PCNDES'!$F$2:$H$12,3,FALSE)</f>
        <v>Flu_Vacs</v>
      </c>
      <c r="I1317" t="str">
        <f>VLOOKUP($B1317,'[1]LKUP PCNDES'!$C$17:$H$60,4,FALSE)</f>
        <v>NHS North West London ICB</v>
      </c>
      <c r="J1317" t="str">
        <f>VLOOKUP($B1317,'[1]LKUP PCNDES'!$C$17:$H$60,6,FALSE)</f>
        <v>NWL</v>
      </c>
    </row>
    <row r="1318" spans="1:10" x14ac:dyDescent="0.35">
      <c r="A1318" t="s">
        <v>648</v>
      </c>
      <c r="B1318" t="s">
        <v>653</v>
      </c>
      <c r="C1318" t="s">
        <v>55</v>
      </c>
      <c r="D1318" t="s">
        <v>564</v>
      </c>
      <c r="E1318" s="2">
        <v>45291</v>
      </c>
      <c r="F1318">
        <v>6180</v>
      </c>
      <c r="G1318" t="str">
        <f>VLOOKUP($C1318,'[1]LKUP PCNDES'!$F$2:$H$12,2,FALSE)</f>
        <v>Percentage of patients in long stay residential or homes who received a seasonal influenza vaccination between 1 September and 31 March</v>
      </c>
      <c r="H1318" t="str">
        <f>VLOOKUP($C1318,'[1]LKUP PCNDES'!$F$2:$H$12,3,FALSE)</f>
        <v>Flu_Vacs</v>
      </c>
      <c r="I1318" t="str">
        <f>VLOOKUP($B1318,'[1]LKUP PCNDES'!$C$17:$H$60,4,FALSE)</f>
        <v>NHS North West London ICB</v>
      </c>
      <c r="J1318" t="str">
        <f>VLOOKUP($B1318,'[1]LKUP PCNDES'!$C$17:$H$60,6,FALSE)</f>
        <v>NWL</v>
      </c>
    </row>
    <row r="1319" spans="1:10" x14ac:dyDescent="0.35">
      <c r="A1319" t="s">
        <v>648</v>
      </c>
      <c r="B1319" t="s">
        <v>653</v>
      </c>
      <c r="C1319" t="s">
        <v>55</v>
      </c>
      <c r="D1319" t="s">
        <v>564</v>
      </c>
      <c r="E1319" s="2">
        <v>45322</v>
      </c>
      <c r="F1319">
        <v>5809</v>
      </c>
      <c r="G1319" t="str">
        <f>VLOOKUP($C1319,'[1]LKUP PCNDES'!$F$2:$H$12,2,FALSE)</f>
        <v>Percentage of patients in long stay residential or homes who received a seasonal influenza vaccination between 1 September and 31 March</v>
      </c>
      <c r="H1319" t="str">
        <f>VLOOKUP($C1319,'[1]LKUP PCNDES'!$F$2:$H$12,3,FALSE)</f>
        <v>Flu_Vacs</v>
      </c>
      <c r="I1319" t="str">
        <f>VLOOKUP($B1319,'[1]LKUP PCNDES'!$C$17:$H$60,4,FALSE)</f>
        <v>NHS North West London ICB</v>
      </c>
      <c r="J1319" t="str">
        <f>VLOOKUP($B1319,'[1]LKUP PCNDES'!$C$17:$H$60,6,FALSE)</f>
        <v>NWL</v>
      </c>
    </row>
    <row r="1320" spans="1:10" x14ac:dyDescent="0.35">
      <c r="A1320" t="s">
        <v>648</v>
      </c>
      <c r="B1320" t="s">
        <v>653</v>
      </c>
      <c r="C1320" t="s">
        <v>55</v>
      </c>
      <c r="D1320" t="s">
        <v>564</v>
      </c>
      <c r="E1320" s="2">
        <v>45351</v>
      </c>
      <c r="F1320">
        <v>5747</v>
      </c>
      <c r="G1320" t="str">
        <f>VLOOKUP($C1320,'[1]LKUP PCNDES'!$F$2:$H$12,2,FALSE)</f>
        <v>Percentage of patients in long stay residential or homes who received a seasonal influenza vaccination between 1 September and 31 March</v>
      </c>
      <c r="H1320" t="str">
        <f>VLOOKUP($C1320,'[1]LKUP PCNDES'!$F$2:$H$12,3,FALSE)</f>
        <v>Flu_Vacs</v>
      </c>
      <c r="I1320" t="str">
        <f>VLOOKUP($B1320,'[1]LKUP PCNDES'!$C$17:$H$60,4,FALSE)</f>
        <v>NHS North West London ICB</v>
      </c>
      <c r="J1320" t="str">
        <f>VLOOKUP($B1320,'[1]LKUP PCNDES'!$C$17:$H$60,6,FALSE)</f>
        <v>NWL</v>
      </c>
    </row>
    <row r="1321" spans="1:10" x14ac:dyDescent="0.35">
      <c r="A1321" t="s">
        <v>648</v>
      </c>
      <c r="B1321" t="s">
        <v>653</v>
      </c>
      <c r="C1321" t="s">
        <v>55</v>
      </c>
      <c r="D1321" t="s">
        <v>564</v>
      </c>
      <c r="E1321" s="2">
        <v>45382</v>
      </c>
      <c r="F1321">
        <v>6641</v>
      </c>
      <c r="G1321" t="str">
        <f>VLOOKUP($C1321,'[1]LKUP PCNDES'!$F$2:$H$12,2,FALSE)</f>
        <v>Percentage of patients in long stay residential or homes who received a seasonal influenza vaccination between 1 September and 31 March</v>
      </c>
      <c r="H1321" t="str">
        <f>VLOOKUP($C1321,'[1]LKUP PCNDES'!$F$2:$H$12,3,FALSE)</f>
        <v>Flu_Vacs</v>
      </c>
      <c r="I1321" t="str">
        <f>VLOOKUP($B1321,'[1]LKUP PCNDES'!$C$17:$H$60,4,FALSE)</f>
        <v>NHS North West London ICB</v>
      </c>
      <c r="J1321" t="str">
        <f>VLOOKUP($B1321,'[1]LKUP PCNDES'!$C$17:$H$60,6,FALSE)</f>
        <v>NWL</v>
      </c>
    </row>
    <row r="1322" spans="1:10" x14ac:dyDescent="0.35">
      <c r="A1322" t="s">
        <v>648</v>
      </c>
      <c r="B1322" t="s">
        <v>653</v>
      </c>
      <c r="C1322" t="s">
        <v>55</v>
      </c>
      <c r="D1322" t="s">
        <v>655</v>
      </c>
      <c r="E1322" s="2">
        <v>45046</v>
      </c>
      <c r="F1322">
        <v>3</v>
      </c>
      <c r="G1322" t="str">
        <f>VLOOKUP($C1322,'[1]LKUP PCNDES'!$F$2:$H$12,2,FALSE)</f>
        <v>Percentage of patients in long stay residential or homes who received a seasonal influenza vaccination between 1 September and 31 March</v>
      </c>
      <c r="H1322" t="str">
        <f>VLOOKUP($C1322,'[1]LKUP PCNDES'!$F$2:$H$12,3,FALSE)</f>
        <v>Flu_Vacs</v>
      </c>
      <c r="I1322" t="str">
        <f>VLOOKUP($B1322,'[1]LKUP PCNDES'!$C$17:$H$60,4,FALSE)</f>
        <v>NHS North West London ICB</v>
      </c>
      <c r="J1322" t="str">
        <f>VLOOKUP($B1322,'[1]LKUP PCNDES'!$C$17:$H$60,6,FALSE)</f>
        <v>NWL</v>
      </c>
    </row>
    <row r="1323" spans="1:10" x14ac:dyDescent="0.35">
      <c r="A1323" t="s">
        <v>648</v>
      </c>
      <c r="B1323" t="s">
        <v>653</v>
      </c>
      <c r="C1323" t="s">
        <v>55</v>
      </c>
      <c r="D1323" t="s">
        <v>655</v>
      </c>
      <c r="E1323" s="2">
        <v>45077</v>
      </c>
      <c r="F1323">
        <v>4</v>
      </c>
      <c r="G1323" t="str">
        <f>VLOOKUP($C1323,'[1]LKUP PCNDES'!$F$2:$H$12,2,FALSE)</f>
        <v>Percentage of patients in long stay residential or homes who received a seasonal influenza vaccination between 1 September and 31 March</v>
      </c>
      <c r="H1323" t="str">
        <f>VLOOKUP($C1323,'[1]LKUP PCNDES'!$F$2:$H$12,3,FALSE)</f>
        <v>Flu_Vacs</v>
      </c>
      <c r="I1323" t="str">
        <f>VLOOKUP($B1323,'[1]LKUP PCNDES'!$C$17:$H$60,4,FALSE)</f>
        <v>NHS North West London ICB</v>
      </c>
      <c r="J1323" t="str">
        <f>VLOOKUP($B1323,'[1]LKUP PCNDES'!$C$17:$H$60,6,FALSE)</f>
        <v>NWL</v>
      </c>
    </row>
    <row r="1324" spans="1:10" x14ac:dyDescent="0.35">
      <c r="A1324" t="s">
        <v>648</v>
      </c>
      <c r="B1324" t="s">
        <v>653</v>
      </c>
      <c r="C1324" t="s">
        <v>55</v>
      </c>
      <c r="D1324" t="s">
        <v>655</v>
      </c>
      <c r="E1324" s="2">
        <v>45107</v>
      </c>
      <c r="F1324">
        <v>4</v>
      </c>
      <c r="G1324" t="str">
        <f>VLOOKUP($C1324,'[1]LKUP PCNDES'!$F$2:$H$12,2,FALSE)</f>
        <v>Percentage of patients in long stay residential or homes who received a seasonal influenza vaccination between 1 September and 31 March</v>
      </c>
      <c r="H1324" t="str">
        <f>VLOOKUP($C1324,'[1]LKUP PCNDES'!$F$2:$H$12,3,FALSE)</f>
        <v>Flu_Vacs</v>
      </c>
      <c r="I1324" t="str">
        <f>VLOOKUP($B1324,'[1]LKUP PCNDES'!$C$17:$H$60,4,FALSE)</f>
        <v>NHS North West London ICB</v>
      </c>
      <c r="J1324" t="str">
        <f>VLOOKUP($B1324,'[1]LKUP PCNDES'!$C$17:$H$60,6,FALSE)</f>
        <v>NWL</v>
      </c>
    </row>
    <row r="1325" spans="1:10" x14ac:dyDescent="0.35">
      <c r="A1325" t="s">
        <v>648</v>
      </c>
      <c r="B1325" t="s">
        <v>653</v>
      </c>
      <c r="C1325" t="s">
        <v>55</v>
      </c>
      <c r="D1325" t="s">
        <v>655</v>
      </c>
      <c r="E1325" s="2">
        <v>45138</v>
      </c>
      <c r="F1325">
        <v>10</v>
      </c>
      <c r="G1325" t="str">
        <f>VLOOKUP($C1325,'[1]LKUP PCNDES'!$F$2:$H$12,2,FALSE)</f>
        <v>Percentage of patients in long stay residential or homes who received a seasonal influenza vaccination between 1 September and 31 March</v>
      </c>
      <c r="H1325" t="str">
        <f>VLOOKUP($C1325,'[1]LKUP PCNDES'!$F$2:$H$12,3,FALSE)</f>
        <v>Flu_Vacs</v>
      </c>
      <c r="I1325" t="str">
        <f>VLOOKUP($B1325,'[1]LKUP PCNDES'!$C$17:$H$60,4,FALSE)</f>
        <v>NHS North West London ICB</v>
      </c>
      <c r="J1325" t="str">
        <f>VLOOKUP($B1325,'[1]LKUP PCNDES'!$C$17:$H$60,6,FALSE)</f>
        <v>NWL</v>
      </c>
    </row>
    <row r="1326" spans="1:10" x14ac:dyDescent="0.35">
      <c r="A1326" t="s">
        <v>648</v>
      </c>
      <c r="B1326" t="s">
        <v>653</v>
      </c>
      <c r="C1326" t="s">
        <v>55</v>
      </c>
      <c r="D1326" t="s">
        <v>655</v>
      </c>
      <c r="E1326" s="2">
        <v>45169</v>
      </c>
      <c r="F1326">
        <v>12</v>
      </c>
      <c r="G1326" t="str">
        <f>VLOOKUP($C1326,'[1]LKUP PCNDES'!$F$2:$H$12,2,FALSE)</f>
        <v>Percentage of patients in long stay residential or homes who received a seasonal influenza vaccination between 1 September and 31 March</v>
      </c>
      <c r="H1326" t="str">
        <f>VLOOKUP($C1326,'[1]LKUP PCNDES'!$F$2:$H$12,3,FALSE)</f>
        <v>Flu_Vacs</v>
      </c>
      <c r="I1326" t="str">
        <f>VLOOKUP($B1326,'[1]LKUP PCNDES'!$C$17:$H$60,4,FALSE)</f>
        <v>NHS North West London ICB</v>
      </c>
      <c r="J1326" t="str">
        <f>VLOOKUP($B1326,'[1]LKUP PCNDES'!$C$17:$H$60,6,FALSE)</f>
        <v>NWL</v>
      </c>
    </row>
    <row r="1327" spans="1:10" x14ac:dyDescent="0.35">
      <c r="A1327" t="s">
        <v>648</v>
      </c>
      <c r="B1327" t="s">
        <v>653</v>
      </c>
      <c r="C1327" t="s">
        <v>55</v>
      </c>
      <c r="D1327" t="s">
        <v>655</v>
      </c>
      <c r="E1327" s="2">
        <v>45199</v>
      </c>
      <c r="F1327">
        <v>145</v>
      </c>
      <c r="G1327" t="str">
        <f>VLOOKUP($C1327,'[1]LKUP PCNDES'!$F$2:$H$12,2,FALSE)</f>
        <v>Percentage of patients in long stay residential or homes who received a seasonal influenza vaccination between 1 September and 31 March</v>
      </c>
      <c r="H1327" t="str">
        <f>VLOOKUP($C1327,'[1]LKUP PCNDES'!$F$2:$H$12,3,FALSE)</f>
        <v>Flu_Vacs</v>
      </c>
      <c r="I1327" t="str">
        <f>VLOOKUP($B1327,'[1]LKUP PCNDES'!$C$17:$H$60,4,FALSE)</f>
        <v>NHS North West London ICB</v>
      </c>
      <c r="J1327" t="str">
        <f>VLOOKUP($B1327,'[1]LKUP PCNDES'!$C$17:$H$60,6,FALSE)</f>
        <v>NWL</v>
      </c>
    </row>
    <row r="1328" spans="1:10" x14ac:dyDescent="0.35">
      <c r="A1328" t="s">
        <v>648</v>
      </c>
      <c r="B1328" t="s">
        <v>653</v>
      </c>
      <c r="C1328" t="s">
        <v>55</v>
      </c>
      <c r="D1328" t="s">
        <v>655</v>
      </c>
      <c r="E1328" s="2">
        <v>45230</v>
      </c>
      <c r="F1328">
        <v>349</v>
      </c>
      <c r="G1328" t="str">
        <f>VLOOKUP($C1328,'[1]LKUP PCNDES'!$F$2:$H$12,2,FALSE)</f>
        <v>Percentage of patients in long stay residential or homes who received a seasonal influenza vaccination between 1 September and 31 March</v>
      </c>
      <c r="H1328" t="str">
        <f>VLOOKUP($C1328,'[1]LKUP PCNDES'!$F$2:$H$12,3,FALSE)</f>
        <v>Flu_Vacs</v>
      </c>
      <c r="I1328" t="str">
        <f>VLOOKUP($B1328,'[1]LKUP PCNDES'!$C$17:$H$60,4,FALSE)</f>
        <v>NHS North West London ICB</v>
      </c>
      <c r="J1328" t="str">
        <f>VLOOKUP($B1328,'[1]LKUP PCNDES'!$C$17:$H$60,6,FALSE)</f>
        <v>NWL</v>
      </c>
    </row>
    <row r="1329" spans="1:10" x14ac:dyDescent="0.35">
      <c r="A1329" t="s">
        <v>648</v>
      </c>
      <c r="B1329" t="s">
        <v>653</v>
      </c>
      <c r="C1329" t="s">
        <v>55</v>
      </c>
      <c r="D1329" t="s">
        <v>655</v>
      </c>
      <c r="E1329" s="2">
        <v>45260</v>
      </c>
      <c r="F1329">
        <v>371</v>
      </c>
      <c r="G1329" t="str">
        <f>VLOOKUP($C1329,'[1]LKUP PCNDES'!$F$2:$H$12,2,FALSE)</f>
        <v>Percentage of patients in long stay residential or homes who received a seasonal influenza vaccination between 1 September and 31 March</v>
      </c>
      <c r="H1329" t="str">
        <f>VLOOKUP($C1329,'[1]LKUP PCNDES'!$F$2:$H$12,3,FALSE)</f>
        <v>Flu_Vacs</v>
      </c>
      <c r="I1329" t="str">
        <f>VLOOKUP($B1329,'[1]LKUP PCNDES'!$C$17:$H$60,4,FALSE)</f>
        <v>NHS North West London ICB</v>
      </c>
      <c r="J1329" t="str">
        <f>VLOOKUP($B1329,'[1]LKUP PCNDES'!$C$17:$H$60,6,FALSE)</f>
        <v>NWL</v>
      </c>
    </row>
    <row r="1330" spans="1:10" x14ac:dyDescent="0.35">
      <c r="A1330" t="s">
        <v>648</v>
      </c>
      <c r="B1330" t="s">
        <v>653</v>
      </c>
      <c r="C1330" t="s">
        <v>55</v>
      </c>
      <c r="D1330" t="s">
        <v>655</v>
      </c>
      <c r="E1330" s="2">
        <v>45291</v>
      </c>
      <c r="F1330">
        <v>449</v>
      </c>
      <c r="G1330" t="str">
        <f>VLOOKUP($C1330,'[1]LKUP PCNDES'!$F$2:$H$12,2,FALSE)</f>
        <v>Percentage of patients in long stay residential or homes who received a seasonal influenza vaccination between 1 September and 31 March</v>
      </c>
      <c r="H1330" t="str">
        <f>VLOOKUP($C1330,'[1]LKUP PCNDES'!$F$2:$H$12,3,FALSE)</f>
        <v>Flu_Vacs</v>
      </c>
      <c r="I1330" t="str">
        <f>VLOOKUP($B1330,'[1]LKUP PCNDES'!$C$17:$H$60,4,FALSE)</f>
        <v>NHS North West London ICB</v>
      </c>
      <c r="J1330" t="str">
        <f>VLOOKUP($B1330,'[1]LKUP PCNDES'!$C$17:$H$60,6,FALSE)</f>
        <v>NWL</v>
      </c>
    </row>
    <row r="1331" spans="1:10" x14ac:dyDescent="0.35">
      <c r="A1331" t="s">
        <v>648</v>
      </c>
      <c r="B1331" t="s">
        <v>653</v>
      </c>
      <c r="C1331" t="s">
        <v>55</v>
      </c>
      <c r="D1331" t="s">
        <v>655</v>
      </c>
      <c r="E1331" s="2">
        <v>45322</v>
      </c>
      <c r="F1331">
        <v>563</v>
      </c>
      <c r="G1331" t="str">
        <f>VLOOKUP($C1331,'[1]LKUP PCNDES'!$F$2:$H$12,2,FALSE)</f>
        <v>Percentage of patients in long stay residential or homes who received a seasonal influenza vaccination between 1 September and 31 March</v>
      </c>
      <c r="H1331" t="str">
        <f>VLOOKUP($C1331,'[1]LKUP PCNDES'!$F$2:$H$12,3,FALSE)</f>
        <v>Flu_Vacs</v>
      </c>
      <c r="I1331" t="str">
        <f>VLOOKUP($B1331,'[1]LKUP PCNDES'!$C$17:$H$60,4,FALSE)</f>
        <v>NHS North West London ICB</v>
      </c>
      <c r="J1331" t="str">
        <f>VLOOKUP($B1331,'[1]LKUP PCNDES'!$C$17:$H$60,6,FALSE)</f>
        <v>NWL</v>
      </c>
    </row>
    <row r="1332" spans="1:10" x14ac:dyDescent="0.35">
      <c r="A1332" t="s">
        <v>648</v>
      </c>
      <c r="B1332" t="s">
        <v>653</v>
      </c>
      <c r="C1332" t="s">
        <v>55</v>
      </c>
      <c r="D1332" t="s">
        <v>655</v>
      </c>
      <c r="E1332" s="2">
        <v>45351</v>
      </c>
      <c r="F1332">
        <v>629</v>
      </c>
      <c r="G1332" t="str">
        <f>VLOOKUP($C1332,'[1]LKUP PCNDES'!$F$2:$H$12,2,FALSE)</f>
        <v>Percentage of patients in long stay residential or homes who received a seasonal influenza vaccination between 1 September and 31 March</v>
      </c>
      <c r="H1332" t="str">
        <f>VLOOKUP($C1332,'[1]LKUP PCNDES'!$F$2:$H$12,3,FALSE)</f>
        <v>Flu_Vacs</v>
      </c>
      <c r="I1332" t="str">
        <f>VLOOKUP($B1332,'[1]LKUP PCNDES'!$C$17:$H$60,4,FALSE)</f>
        <v>NHS North West London ICB</v>
      </c>
      <c r="J1332" t="str">
        <f>VLOOKUP($B1332,'[1]LKUP PCNDES'!$C$17:$H$60,6,FALSE)</f>
        <v>NWL</v>
      </c>
    </row>
    <row r="1333" spans="1:10" x14ac:dyDescent="0.35">
      <c r="A1333" t="s">
        <v>648</v>
      </c>
      <c r="B1333" t="s">
        <v>653</v>
      </c>
      <c r="C1333" t="s">
        <v>55</v>
      </c>
      <c r="D1333" t="s">
        <v>655</v>
      </c>
      <c r="E1333" s="2">
        <v>45382</v>
      </c>
      <c r="F1333">
        <v>938</v>
      </c>
      <c r="G1333" t="str">
        <f>VLOOKUP($C1333,'[1]LKUP PCNDES'!$F$2:$H$12,2,FALSE)</f>
        <v>Percentage of patients in long stay residential or homes who received a seasonal influenza vaccination between 1 September and 31 March</v>
      </c>
      <c r="H1333" t="str">
        <f>VLOOKUP($C1333,'[1]LKUP PCNDES'!$F$2:$H$12,3,FALSE)</f>
        <v>Flu_Vacs</v>
      </c>
      <c r="I1333" t="str">
        <f>VLOOKUP($B1333,'[1]LKUP PCNDES'!$C$17:$H$60,4,FALSE)</f>
        <v>NHS North West London ICB</v>
      </c>
      <c r="J1333" t="str">
        <f>VLOOKUP($B1333,'[1]LKUP PCNDES'!$C$17:$H$60,6,FALSE)</f>
        <v>NWL</v>
      </c>
    </row>
    <row r="1334" spans="1:10" x14ac:dyDescent="0.35">
      <c r="A1334" t="s">
        <v>648</v>
      </c>
      <c r="B1334" t="s">
        <v>653</v>
      </c>
      <c r="C1334" t="s">
        <v>55</v>
      </c>
      <c r="D1334" t="s">
        <v>657</v>
      </c>
      <c r="E1334" s="2">
        <v>45046</v>
      </c>
      <c r="F1334">
        <v>0</v>
      </c>
      <c r="G1334" t="str">
        <f>VLOOKUP($C1334,'[1]LKUP PCNDES'!$F$2:$H$12,2,FALSE)</f>
        <v>Percentage of patients in long stay residential or homes who received a seasonal influenza vaccination between 1 September and 31 March</v>
      </c>
      <c r="H1334" t="str">
        <f>VLOOKUP($C1334,'[1]LKUP PCNDES'!$F$2:$H$12,3,FALSE)</f>
        <v>Flu_Vacs</v>
      </c>
      <c r="I1334" t="str">
        <f>VLOOKUP($B1334,'[1]LKUP PCNDES'!$C$17:$H$60,4,FALSE)</f>
        <v>NHS North West London ICB</v>
      </c>
      <c r="J1334" t="str">
        <f>VLOOKUP($B1334,'[1]LKUP PCNDES'!$C$17:$H$60,6,FALSE)</f>
        <v>NWL</v>
      </c>
    </row>
    <row r="1335" spans="1:10" x14ac:dyDescent="0.35">
      <c r="A1335" t="s">
        <v>648</v>
      </c>
      <c r="B1335" t="s">
        <v>653</v>
      </c>
      <c r="C1335" t="s">
        <v>55</v>
      </c>
      <c r="D1335" t="s">
        <v>657</v>
      </c>
      <c r="E1335" s="2">
        <v>45077</v>
      </c>
      <c r="F1335">
        <v>0</v>
      </c>
      <c r="G1335" t="str">
        <f>VLOOKUP($C1335,'[1]LKUP PCNDES'!$F$2:$H$12,2,FALSE)</f>
        <v>Percentage of patients in long stay residential or homes who received a seasonal influenza vaccination between 1 September and 31 March</v>
      </c>
      <c r="H1335" t="str">
        <f>VLOOKUP($C1335,'[1]LKUP PCNDES'!$F$2:$H$12,3,FALSE)</f>
        <v>Flu_Vacs</v>
      </c>
      <c r="I1335" t="str">
        <f>VLOOKUP($B1335,'[1]LKUP PCNDES'!$C$17:$H$60,4,FALSE)</f>
        <v>NHS North West London ICB</v>
      </c>
      <c r="J1335" t="str">
        <f>VLOOKUP($B1335,'[1]LKUP PCNDES'!$C$17:$H$60,6,FALSE)</f>
        <v>NWL</v>
      </c>
    </row>
    <row r="1336" spans="1:10" x14ac:dyDescent="0.35">
      <c r="A1336" t="s">
        <v>648</v>
      </c>
      <c r="B1336" t="s">
        <v>653</v>
      </c>
      <c r="C1336" t="s">
        <v>55</v>
      </c>
      <c r="D1336" t="s">
        <v>657</v>
      </c>
      <c r="E1336" s="2">
        <v>45107</v>
      </c>
      <c r="F1336">
        <v>0</v>
      </c>
      <c r="G1336" t="str">
        <f>VLOOKUP($C1336,'[1]LKUP PCNDES'!$F$2:$H$12,2,FALSE)</f>
        <v>Percentage of patients in long stay residential or homes who received a seasonal influenza vaccination between 1 September and 31 March</v>
      </c>
      <c r="H1336" t="str">
        <f>VLOOKUP($C1336,'[1]LKUP PCNDES'!$F$2:$H$12,3,FALSE)</f>
        <v>Flu_Vacs</v>
      </c>
      <c r="I1336" t="str">
        <f>VLOOKUP($B1336,'[1]LKUP PCNDES'!$C$17:$H$60,4,FALSE)</f>
        <v>NHS North West London ICB</v>
      </c>
      <c r="J1336" t="str">
        <f>VLOOKUP($B1336,'[1]LKUP PCNDES'!$C$17:$H$60,6,FALSE)</f>
        <v>NWL</v>
      </c>
    </row>
    <row r="1337" spans="1:10" x14ac:dyDescent="0.35">
      <c r="A1337" t="s">
        <v>648</v>
      </c>
      <c r="B1337" t="s">
        <v>653</v>
      </c>
      <c r="C1337" t="s">
        <v>55</v>
      </c>
      <c r="D1337" t="s">
        <v>657</v>
      </c>
      <c r="E1337" s="2">
        <v>45138</v>
      </c>
      <c r="F1337">
        <v>1</v>
      </c>
      <c r="G1337" t="str">
        <f>VLOOKUP($C1337,'[1]LKUP PCNDES'!$F$2:$H$12,2,FALSE)</f>
        <v>Percentage of patients in long stay residential or homes who received a seasonal influenza vaccination between 1 September and 31 March</v>
      </c>
      <c r="H1337" t="str">
        <f>VLOOKUP($C1337,'[1]LKUP PCNDES'!$F$2:$H$12,3,FALSE)</f>
        <v>Flu_Vacs</v>
      </c>
      <c r="I1337" t="str">
        <f>VLOOKUP($B1337,'[1]LKUP PCNDES'!$C$17:$H$60,4,FALSE)</f>
        <v>NHS North West London ICB</v>
      </c>
      <c r="J1337" t="str">
        <f>VLOOKUP($B1337,'[1]LKUP PCNDES'!$C$17:$H$60,6,FALSE)</f>
        <v>NWL</v>
      </c>
    </row>
    <row r="1338" spans="1:10" x14ac:dyDescent="0.35">
      <c r="A1338" t="s">
        <v>648</v>
      </c>
      <c r="B1338" t="s">
        <v>653</v>
      </c>
      <c r="C1338" t="s">
        <v>55</v>
      </c>
      <c r="D1338" t="s">
        <v>657</v>
      </c>
      <c r="E1338" s="2">
        <v>45169</v>
      </c>
      <c r="F1338">
        <v>1</v>
      </c>
      <c r="G1338" t="str">
        <f>VLOOKUP($C1338,'[1]LKUP PCNDES'!$F$2:$H$12,2,FALSE)</f>
        <v>Percentage of patients in long stay residential or homes who received a seasonal influenza vaccination between 1 September and 31 March</v>
      </c>
      <c r="H1338" t="str">
        <f>VLOOKUP($C1338,'[1]LKUP PCNDES'!$F$2:$H$12,3,FALSE)</f>
        <v>Flu_Vacs</v>
      </c>
      <c r="I1338" t="str">
        <f>VLOOKUP($B1338,'[1]LKUP PCNDES'!$C$17:$H$60,4,FALSE)</f>
        <v>NHS North West London ICB</v>
      </c>
      <c r="J1338" t="str">
        <f>VLOOKUP($B1338,'[1]LKUP PCNDES'!$C$17:$H$60,6,FALSE)</f>
        <v>NWL</v>
      </c>
    </row>
    <row r="1339" spans="1:10" x14ac:dyDescent="0.35">
      <c r="A1339" t="s">
        <v>648</v>
      </c>
      <c r="B1339" t="s">
        <v>653</v>
      </c>
      <c r="C1339" t="s">
        <v>55</v>
      </c>
      <c r="D1339" t="s">
        <v>657</v>
      </c>
      <c r="E1339" s="2">
        <v>45199</v>
      </c>
      <c r="F1339">
        <v>0</v>
      </c>
      <c r="G1339" t="str">
        <f>VLOOKUP($C1339,'[1]LKUP PCNDES'!$F$2:$H$12,2,FALSE)</f>
        <v>Percentage of patients in long stay residential or homes who received a seasonal influenza vaccination between 1 September and 31 March</v>
      </c>
      <c r="H1339" t="str">
        <f>VLOOKUP($C1339,'[1]LKUP PCNDES'!$F$2:$H$12,3,FALSE)</f>
        <v>Flu_Vacs</v>
      </c>
      <c r="I1339" t="str">
        <f>VLOOKUP($B1339,'[1]LKUP PCNDES'!$C$17:$H$60,4,FALSE)</f>
        <v>NHS North West London ICB</v>
      </c>
      <c r="J1339" t="str">
        <f>VLOOKUP($B1339,'[1]LKUP PCNDES'!$C$17:$H$60,6,FALSE)</f>
        <v>NWL</v>
      </c>
    </row>
    <row r="1340" spans="1:10" x14ac:dyDescent="0.35">
      <c r="A1340" t="s">
        <v>648</v>
      </c>
      <c r="B1340" t="s">
        <v>653</v>
      </c>
      <c r="C1340" t="s">
        <v>55</v>
      </c>
      <c r="D1340" t="s">
        <v>657</v>
      </c>
      <c r="E1340" s="2">
        <v>45230</v>
      </c>
      <c r="F1340">
        <v>3</v>
      </c>
      <c r="G1340" t="str">
        <f>VLOOKUP($C1340,'[1]LKUP PCNDES'!$F$2:$H$12,2,FALSE)</f>
        <v>Percentage of patients in long stay residential or homes who received a seasonal influenza vaccination between 1 September and 31 March</v>
      </c>
      <c r="H1340" t="str">
        <f>VLOOKUP($C1340,'[1]LKUP PCNDES'!$F$2:$H$12,3,FALSE)</f>
        <v>Flu_Vacs</v>
      </c>
      <c r="I1340" t="str">
        <f>VLOOKUP($B1340,'[1]LKUP PCNDES'!$C$17:$H$60,4,FALSE)</f>
        <v>NHS North West London ICB</v>
      </c>
      <c r="J1340" t="str">
        <f>VLOOKUP($B1340,'[1]LKUP PCNDES'!$C$17:$H$60,6,FALSE)</f>
        <v>NWL</v>
      </c>
    </row>
    <row r="1341" spans="1:10" x14ac:dyDescent="0.35">
      <c r="A1341" t="s">
        <v>648</v>
      </c>
      <c r="B1341" t="s">
        <v>653</v>
      </c>
      <c r="C1341" t="s">
        <v>55</v>
      </c>
      <c r="D1341" t="s">
        <v>657</v>
      </c>
      <c r="E1341" s="2">
        <v>45260</v>
      </c>
      <c r="F1341">
        <v>3</v>
      </c>
      <c r="G1341" t="str">
        <f>VLOOKUP($C1341,'[1]LKUP PCNDES'!$F$2:$H$12,2,FALSE)</f>
        <v>Percentage of patients in long stay residential or homes who received a seasonal influenza vaccination between 1 September and 31 March</v>
      </c>
      <c r="H1341" t="str">
        <f>VLOOKUP($C1341,'[1]LKUP PCNDES'!$F$2:$H$12,3,FALSE)</f>
        <v>Flu_Vacs</v>
      </c>
      <c r="I1341" t="str">
        <f>VLOOKUP($B1341,'[1]LKUP PCNDES'!$C$17:$H$60,4,FALSE)</f>
        <v>NHS North West London ICB</v>
      </c>
      <c r="J1341" t="str">
        <f>VLOOKUP($B1341,'[1]LKUP PCNDES'!$C$17:$H$60,6,FALSE)</f>
        <v>NWL</v>
      </c>
    </row>
    <row r="1342" spans="1:10" x14ac:dyDescent="0.35">
      <c r="A1342" t="s">
        <v>648</v>
      </c>
      <c r="B1342" t="s">
        <v>653</v>
      </c>
      <c r="C1342" t="s">
        <v>55</v>
      </c>
      <c r="D1342" t="s">
        <v>657</v>
      </c>
      <c r="E1342" s="2">
        <v>45291</v>
      </c>
      <c r="F1342">
        <v>2</v>
      </c>
      <c r="G1342" t="str">
        <f>VLOOKUP($C1342,'[1]LKUP PCNDES'!$F$2:$H$12,2,FALSE)</f>
        <v>Percentage of patients in long stay residential or homes who received a seasonal influenza vaccination between 1 September and 31 March</v>
      </c>
      <c r="H1342" t="str">
        <f>VLOOKUP($C1342,'[1]LKUP PCNDES'!$F$2:$H$12,3,FALSE)</f>
        <v>Flu_Vacs</v>
      </c>
      <c r="I1342" t="str">
        <f>VLOOKUP($B1342,'[1]LKUP PCNDES'!$C$17:$H$60,4,FALSE)</f>
        <v>NHS North West London ICB</v>
      </c>
      <c r="J1342" t="str">
        <f>VLOOKUP($B1342,'[1]LKUP PCNDES'!$C$17:$H$60,6,FALSE)</f>
        <v>NWL</v>
      </c>
    </row>
    <row r="1343" spans="1:10" x14ac:dyDescent="0.35">
      <c r="A1343" t="s">
        <v>648</v>
      </c>
      <c r="B1343" t="s">
        <v>653</v>
      </c>
      <c r="C1343" t="s">
        <v>55</v>
      </c>
      <c r="D1343" t="s">
        <v>657</v>
      </c>
      <c r="E1343" s="2">
        <v>45322</v>
      </c>
      <c r="F1343">
        <v>2</v>
      </c>
      <c r="G1343" t="str">
        <f>VLOOKUP($C1343,'[1]LKUP PCNDES'!$F$2:$H$12,2,FALSE)</f>
        <v>Percentage of patients in long stay residential or homes who received a seasonal influenza vaccination between 1 September and 31 March</v>
      </c>
      <c r="H1343" t="str">
        <f>VLOOKUP($C1343,'[1]LKUP PCNDES'!$F$2:$H$12,3,FALSE)</f>
        <v>Flu_Vacs</v>
      </c>
      <c r="I1343" t="str">
        <f>VLOOKUP($B1343,'[1]LKUP PCNDES'!$C$17:$H$60,4,FALSE)</f>
        <v>NHS North West London ICB</v>
      </c>
      <c r="J1343" t="str">
        <f>VLOOKUP($B1343,'[1]LKUP PCNDES'!$C$17:$H$60,6,FALSE)</f>
        <v>NWL</v>
      </c>
    </row>
    <row r="1344" spans="1:10" x14ac:dyDescent="0.35">
      <c r="A1344" t="s">
        <v>648</v>
      </c>
      <c r="B1344" t="s">
        <v>653</v>
      </c>
      <c r="C1344" t="s">
        <v>55</v>
      </c>
      <c r="D1344" t="s">
        <v>657</v>
      </c>
      <c r="E1344" s="2">
        <v>45351</v>
      </c>
      <c r="F1344">
        <v>4</v>
      </c>
      <c r="G1344" t="str">
        <f>VLOOKUP($C1344,'[1]LKUP PCNDES'!$F$2:$H$12,2,FALSE)</f>
        <v>Percentage of patients in long stay residential or homes who received a seasonal influenza vaccination between 1 September and 31 March</v>
      </c>
      <c r="H1344" t="str">
        <f>VLOOKUP($C1344,'[1]LKUP PCNDES'!$F$2:$H$12,3,FALSE)</f>
        <v>Flu_Vacs</v>
      </c>
      <c r="I1344" t="str">
        <f>VLOOKUP($B1344,'[1]LKUP PCNDES'!$C$17:$H$60,4,FALSE)</f>
        <v>NHS North West London ICB</v>
      </c>
      <c r="J1344" t="str">
        <f>VLOOKUP($B1344,'[1]LKUP PCNDES'!$C$17:$H$60,6,FALSE)</f>
        <v>NWL</v>
      </c>
    </row>
    <row r="1345" spans="1:10" x14ac:dyDescent="0.35">
      <c r="A1345" t="s">
        <v>648</v>
      </c>
      <c r="B1345" t="s">
        <v>653</v>
      </c>
      <c r="C1345" t="s">
        <v>55</v>
      </c>
      <c r="D1345" t="s">
        <v>657</v>
      </c>
      <c r="E1345" s="2">
        <v>45382</v>
      </c>
      <c r="F1345">
        <v>6</v>
      </c>
      <c r="G1345" t="str">
        <f>VLOOKUP($C1345,'[1]LKUP PCNDES'!$F$2:$H$12,2,FALSE)</f>
        <v>Percentage of patients in long stay residential or homes who received a seasonal influenza vaccination between 1 September and 31 March</v>
      </c>
      <c r="H1345" t="str">
        <f>VLOOKUP($C1345,'[1]LKUP PCNDES'!$F$2:$H$12,3,FALSE)</f>
        <v>Flu_Vacs</v>
      </c>
      <c r="I1345" t="str">
        <f>VLOOKUP($B1345,'[1]LKUP PCNDES'!$C$17:$H$60,4,FALSE)</f>
        <v>NHS North West London ICB</v>
      </c>
      <c r="J1345" t="str">
        <f>VLOOKUP($B1345,'[1]LKUP PCNDES'!$C$17:$H$60,6,FALSE)</f>
        <v>NWL</v>
      </c>
    </row>
    <row r="1346" spans="1:10" x14ac:dyDescent="0.35">
      <c r="A1346" t="s">
        <v>648</v>
      </c>
      <c r="B1346" t="s">
        <v>653</v>
      </c>
      <c r="C1346" t="s">
        <v>55</v>
      </c>
      <c r="D1346" t="s">
        <v>658</v>
      </c>
      <c r="E1346" s="2">
        <v>45046</v>
      </c>
      <c r="F1346">
        <v>0</v>
      </c>
      <c r="G1346" t="str">
        <f>VLOOKUP($C1346,'[1]LKUP PCNDES'!$F$2:$H$12,2,FALSE)</f>
        <v>Percentage of patients in long stay residential or homes who received a seasonal influenza vaccination between 1 September and 31 March</v>
      </c>
      <c r="H1346" t="str">
        <f>VLOOKUP($C1346,'[1]LKUP PCNDES'!$F$2:$H$12,3,FALSE)</f>
        <v>Flu_Vacs</v>
      </c>
      <c r="I1346" t="str">
        <f>VLOOKUP($B1346,'[1]LKUP PCNDES'!$C$17:$H$60,4,FALSE)</f>
        <v>NHS North West London ICB</v>
      </c>
      <c r="J1346" t="str">
        <f>VLOOKUP($B1346,'[1]LKUP PCNDES'!$C$17:$H$60,6,FALSE)</f>
        <v>NWL</v>
      </c>
    </row>
    <row r="1347" spans="1:10" x14ac:dyDescent="0.35">
      <c r="A1347" t="s">
        <v>648</v>
      </c>
      <c r="B1347" t="s">
        <v>653</v>
      </c>
      <c r="C1347" t="s">
        <v>55</v>
      </c>
      <c r="D1347" t="s">
        <v>658</v>
      </c>
      <c r="E1347" s="2">
        <v>45077</v>
      </c>
      <c r="F1347">
        <v>0</v>
      </c>
      <c r="G1347" t="str">
        <f>VLOOKUP($C1347,'[1]LKUP PCNDES'!$F$2:$H$12,2,FALSE)</f>
        <v>Percentage of patients in long stay residential or homes who received a seasonal influenza vaccination between 1 September and 31 March</v>
      </c>
      <c r="H1347" t="str">
        <f>VLOOKUP($C1347,'[1]LKUP PCNDES'!$F$2:$H$12,3,FALSE)</f>
        <v>Flu_Vacs</v>
      </c>
      <c r="I1347" t="str">
        <f>VLOOKUP($B1347,'[1]LKUP PCNDES'!$C$17:$H$60,4,FALSE)</f>
        <v>NHS North West London ICB</v>
      </c>
      <c r="J1347" t="str">
        <f>VLOOKUP($B1347,'[1]LKUP PCNDES'!$C$17:$H$60,6,FALSE)</f>
        <v>NWL</v>
      </c>
    </row>
    <row r="1348" spans="1:10" x14ac:dyDescent="0.35">
      <c r="A1348" t="s">
        <v>648</v>
      </c>
      <c r="B1348" t="s">
        <v>653</v>
      </c>
      <c r="C1348" t="s">
        <v>55</v>
      </c>
      <c r="D1348" t="s">
        <v>658</v>
      </c>
      <c r="E1348" s="2">
        <v>45107</v>
      </c>
      <c r="F1348">
        <v>0</v>
      </c>
      <c r="G1348" t="str">
        <f>VLOOKUP($C1348,'[1]LKUP PCNDES'!$F$2:$H$12,2,FALSE)</f>
        <v>Percentage of patients in long stay residential or homes who received a seasonal influenza vaccination between 1 September and 31 March</v>
      </c>
      <c r="H1348" t="str">
        <f>VLOOKUP($C1348,'[1]LKUP PCNDES'!$F$2:$H$12,3,FALSE)</f>
        <v>Flu_Vacs</v>
      </c>
      <c r="I1348" t="str">
        <f>VLOOKUP($B1348,'[1]LKUP PCNDES'!$C$17:$H$60,4,FALSE)</f>
        <v>NHS North West London ICB</v>
      </c>
      <c r="J1348" t="str">
        <f>VLOOKUP($B1348,'[1]LKUP PCNDES'!$C$17:$H$60,6,FALSE)</f>
        <v>NWL</v>
      </c>
    </row>
    <row r="1349" spans="1:10" x14ac:dyDescent="0.35">
      <c r="A1349" t="s">
        <v>648</v>
      </c>
      <c r="B1349" t="s">
        <v>653</v>
      </c>
      <c r="C1349" t="s">
        <v>55</v>
      </c>
      <c r="D1349" t="s">
        <v>658</v>
      </c>
      <c r="E1349" s="2">
        <v>45138</v>
      </c>
      <c r="F1349">
        <v>0</v>
      </c>
      <c r="G1349" t="str">
        <f>VLOOKUP($C1349,'[1]LKUP PCNDES'!$F$2:$H$12,2,FALSE)</f>
        <v>Percentage of patients in long stay residential or homes who received a seasonal influenza vaccination between 1 September and 31 March</v>
      </c>
      <c r="H1349" t="str">
        <f>VLOOKUP($C1349,'[1]LKUP PCNDES'!$F$2:$H$12,3,FALSE)</f>
        <v>Flu_Vacs</v>
      </c>
      <c r="I1349" t="str">
        <f>VLOOKUP($B1349,'[1]LKUP PCNDES'!$C$17:$H$60,4,FALSE)</f>
        <v>NHS North West London ICB</v>
      </c>
      <c r="J1349" t="str">
        <f>VLOOKUP($B1349,'[1]LKUP PCNDES'!$C$17:$H$60,6,FALSE)</f>
        <v>NWL</v>
      </c>
    </row>
    <row r="1350" spans="1:10" x14ac:dyDescent="0.35">
      <c r="A1350" t="s">
        <v>648</v>
      </c>
      <c r="B1350" t="s">
        <v>653</v>
      </c>
      <c r="C1350" t="s">
        <v>55</v>
      </c>
      <c r="D1350" t="s">
        <v>658</v>
      </c>
      <c r="E1350" s="2">
        <v>45169</v>
      </c>
      <c r="F1350">
        <v>0</v>
      </c>
      <c r="G1350" t="str">
        <f>VLOOKUP($C1350,'[1]LKUP PCNDES'!$F$2:$H$12,2,FALSE)</f>
        <v>Percentage of patients in long stay residential or homes who received a seasonal influenza vaccination between 1 September and 31 March</v>
      </c>
      <c r="H1350" t="str">
        <f>VLOOKUP($C1350,'[1]LKUP PCNDES'!$F$2:$H$12,3,FALSE)</f>
        <v>Flu_Vacs</v>
      </c>
      <c r="I1350" t="str">
        <f>VLOOKUP($B1350,'[1]LKUP PCNDES'!$C$17:$H$60,4,FALSE)</f>
        <v>NHS North West London ICB</v>
      </c>
      <c r="J1350" t="str">
        <f>VLOOKUP($B1350,'[1]LKUP PCNDES'!$C$17:$H$60,6,FALSE)</f>
        <v>NWL</v>
      </c>
    </row>
    <row r="1351" spans="1:10" x14ac:dyDescent="0.35">
      <c r="A1351" t="s">
        <v>648</v>
      </c>
      <c r="B1351" t="s">
        <v>653</v>
      </c>
      <c r="C1351" t="s">
        <v>55</v>
      </c>
      <c r="D1351" t="s">
        <v>658</v>
      </c>
      <c r="E1351" s="2">
        <v>45199</v>
      </c>
      <c r="F1351">
        <v>360</v>
      </c>
      <c r="G1351" t="str">
        <f>VLOOKUP($C1351,'[1]LKUP PCNDES'!$F$2:$H$12,2,FALSE)</f>
        <v>Percentage of patients in long stay residential or homes who received a seasonal influenza vaccination between 1 September and 31 March</v>
      </c>
      <c r="H1351" t="str">
        <f>VLOOKUP($C1351,'[1]LKUP PCNDES'!$F$2:$H$12,3,FALSE)</f>
        <v>Flu_Vacs</v>
      </c>
      <c r="I1351" t="str">
        <f>VLOOKUP($B1351,'[1]LKUP PCNDES'!$C$17:$H$60,4,FALSE)</f>
        <v>NHS North West London ICB</v>
      </c>
      <c r="J1351" t="str">
        <f>VLOOKUP($B1351,'[1]LKUP PCNDES'!$C$17:$H$60,6,FALSE)</f>
        <v>NWL</v>
      </c>
    </row>
    <row r="1352" spans="1:10" x14ac:dyDescent="0.35">
      <c r="A1352" t="s">
        <v>648</v>
      </c>
      <c r="B1352" t="s">
        <v>653</v>
      </c>
      <c r="C1352" t="s">
        <v>55</v>
      </c>
      <c r="D1352" t="s">
        <v>658</v>
      </c>
      <c r="E1352" s="2">
        <v>45230</v>
      </c>
      <c r="F1352">
        <v>484</v>
      </c>
      <c r="G1352" t="str">
        <f>VLOOKUP($C1352,'[1]LKUP PCNDES'!$F$2:$H$12,2,FALSE)</f>
        <v>Percentage of patients in long stay residential or homes who received a seasonal influenza vaccination between 1 September and 31 March</v>
      </c>
      <c r="H1352" t="str">
        <f>VLOOKUP($C1352,'[1]LKUP PCNDES'!$F$2:$H$12,3,FALSE)</f>
        <v>Flu_Vacs</v>
      </c>
      <c r="I1352" t="str">
        <f>VLOOKUP($B1352,'[1]LKUP PCNDES'!$C$17:$H$60,4,FALSE)</f>
        <v>NHS North West London ICB</v>
      </c>
      <c r="J1352" t="str">
        <f>VLOOKUP($B1352,'[1]LKUP PCNDES'!$C$17:$H$60,6,FALSE)</f>
        <v>NWL</v>
      </c>
    </row>
    <row r="1353" spans="1:10" x14ac:dyDescent="0.35">
      <c r="A1353" t="s">
        <v>648</v>
      </c>
      <c r="B1353" t="s">
        <v>653</v>
      </c>
      <c r="C1353" t="s">
        <v>55</v>
      </c>
      <c r="D1353" t="s">
        <v>658</v>
      </c>
      <c r="E1353" s="2">
        <v>45260</v>
      </c>
      <c r="F1353">
        <v>574</v>
      </c>
      <c r="G1353" t="str">
        <f>VLOOKUP($C1353,'[1]LKUP PCNDES'!$F$2:$H$12,2,FALSE)</f>
        <v>Percentage of patients in long stay residential or homes who received a seasonal influenza vaccination between 1 September and 31 March</v>
      </c>
      <c r="H1353" t="str">
        <f>VLOOKUP($C1353,'[1]LKUP PCNDES'!$F$2:$H$12,3,FALSE)</f>
        <v>Flu_Vacs</v>
      </c>
      <c r="I1353" t="str">
        <f>VLOOKUP($B1353,'[1]LKUP PCNDES'!$C$17:$H$60,4,FALSE)</f>
        <v>NHS North West London ICB</v>
      </c>
      <c r="J1353" t="str">
        <f>VLOOKUP($B1353,'[1]LKUP PCNDES'!$C$17:$H$60,6,FALSE)</f>
        <v>NWL</v>
      </c>
    </row>
    <row r="1354" spans="1:10" x14ac:dyDescent="0.35">
      <c r="A1354" t="s">
        <v>648</v>
      </c>
      <c r="B1354" t="s">
        <v>653</v>
      </c>
      <c r="C1354" t="s">
        <v>55</v>
      </c>
      <c r="D1354" t="s">
        <v>658</v>
      </c>
      <c r="E1354" s="2">
        <v>45291</v>
      </c>
      <c r="F1354">
        <v>559</v>
      </c>
      <c r="G1354" t="str">
        <f>VLOOKUP($C1354,'[1]LKUP PCNDES'!$F$2:$H$12,2,FALSE)</f>
        <v>Percentage of patients in long stay residential or homes who received a seasonal influenza vaccination between 1 September and 31 March</v>
      </c>
      <c r="H1354" t="str">
        <f>VLOOKUP($C1354,'[1]LKUP PCNDES'!$F$2:$H$12,3,FALSE)</f>
        <v>Flu_Vacs</v>
      </c>
      <c r="I1354" t="str">
        <f>VLOOKUP($B1354,'[1]LKUP PCNDES'!$C$17:$H$60,4,FALSE)</f>
        <v>NHS North West London ICB</v>
      </c>
      <c r="J1354" t="str">
        <f>VLOOKUP($B1354,'[1]LKUP PCNDES'!$C$17:$H$60,6,FALSE)</f>
        <v>NWL</v>
      </c>
    </row>
    <row r="1355" spans="1:10" x14ac:dyDescent="0.35">
      <c r="A1355" t="s">
        <v>648</v>
      </c>
      <c r="B1355" t="s">
        <v>653</v>
      </c>
      <c r="C1355" t="s">
        <v>55</v>
      </c>
      <c r="D1355" t="s">
        <v>658</v>
      </c>
      <c r="E1355" s="2">
        <v>45322</v>
      </c>
      <c r="F1355">
        <v>469</v>
      </c>
      <c r="G1355" t="str">
        <f>VLOOKUP($C1355,'[1]LKUP PCNDES'!$F$2:$H$12,2,FALSE)</f>
        <v>Percentage of patients in long stay residential or homes who received a seasonal influenza vaccination between 1 September and 31 March</v>
      </c>
      <c r="H1355" t="str">
        <f>VLOOKUP($C1355,'[1]LKUP PCNDES'!$F$2:$H$12,3,FALSE)</f>
        <v>Flu_Vacs</v>
      </c>
      <c r="I1355" t="str">
        <f>VLOOKUP($B1355,'[1]LKUP PCNDES'!$C$17:$H$60,4,FALSE)</f>
        <v>NHS North West London ICB</v>
      </c>
      <c r="J1355" t="str">
        <f>VLOOKUP($B1355,'[1]LKUP PCNDES'!$C$17:$H$60,6,FALSE)</f>
        <v>NWL</v>
      </c>
    </row>
    <row r="1356" spans="1:10" x14ac:dyDescent="0.35">
      <c r="A1356" t="s">
        <v>648</v>
      </c>
      <c r="B1356" t="s">
        <v>653</v>
      </c>
      <c r="C1356" t="s">
        <v>55</v>
      </c>
      <c r="D1356" t="s">
        <v>658</v>
      </c>
      <c r="E1356" s="2">
        <v>45351</v>
      </c>
      <c r="F1356">
        <v>495</v>
      </c>
      <c r="G1356" t="str">
        <f>VLOOKUP($C1356,'[1]LKUP PCNDES'!$F$2:$H$12,2,FALSE)</f>
        <v>Percentage of patients in long stay residential or homes who received a seasonal influenza vaccination between 1 September and 31 March</v>
      </c>
      <c r="H1356" t="str">
        <f>VLOOKUP($C1356,'[1]LKUP PCNDES'!$F$2:$H$12,3,FALSE)</f>
        <v>Flu_Vacs</v>
      </c>
      <c r="I1356" t="str">
        <f>VLOOKUP($B1356,'[1]LKUP PCNDES'!$C$17:$H$60,4,FALSE)</f>
        <v>NHS North West London ICB</v>
      </c>
      <c r="J1356" t="str">
        <f>VLOOKUP($B1356,'[1]LKUP PCNDES'!$C$17:$H$60,6,FALSE)</f>
        <v>NWL</v>
      </c>
    </row>
    <row r="1357" spans="1:10" x14ac:dyDescent="0.35">
      <c r="A1357" t="s">
        <v>648</v>
      </c>
      <c r="B1357" t="s">
        <v>653</v>
      </c>
      <c r="C1357" t="s">
        <v>55</v>
      </c>
      <c r="D1357" t="s">
        <v>658</v>
      </c>
      <c r="E1357" s="2">
        <v>45382</v>
      </c>
      <c r="F1357">
        <v>491</v>
      </c>
      <c r="G1357" t="str">
        <f>VLOOKUP($C1357,'[1]LKUP PCNDES'!$F$2:$H$12,2,FALSE)</f>
        <v>Percentage of patients in long stay residential or homes who received a seasonal influenza vaccination between 1 September and 31 March</v>
      </c>
      <c r="H1357" t="str">
        <f>VLOOKUP($C1357,'[1]LKUP PCNDES'!$F$2:$H$12,3,FALSE)</f>
        <v>Flu_Vacs</v>
      </c>
      <c r="I1357" t="str">
        <f>VLOOKUP($B1357,'[1]LKUP PCNDES'!$C$17:$H$60,4,FALSE)</f>
        <v>NHS North West London ICB</v>
      </c>
      <c r="J1357" t="str">
        <f>VLOOKUP($B1357,'[1]LKUP PCNDES'!$C$17:$H$60,6,FALSE)</f>
        <v>NWL</v>
      </c>
    </row>
    <row r="1358" spans="1:10" x14ac:dyDescent="0.35">
      <c r="A1358" t="s">
        <v>648</v>
      </c>
      <c r="B1358" t="s">
        <v>653</v>
      </c>
      <c r="C1358" t="s">
        <v>55</v>
      </c>
      <c r="D1358" t="s">
        <v>563</v>
      </c>
      <c r="E1358" s="2">
        <v>45046</v>
      </c>
      <c r="F1358">
        <v>0</v>
      </c>
      <c r="G1358" t="str">
        <f>VLOOKUP($C1358,'[1]LKUP PCNDES'!$F$2:$H$12,2,FALSE)</f>
        <v>Percentage of patients in long stay residential or homes who received a seasonal influenza vaccination between 1 September and 31 March</v>
      </c>
      <c r="H1358" t="str">
        <f>VLOOKUP($C1358,'[1]LKUP PCNDES'!$F$2:$H$12,3,FALSE)</f>
        <v>Flu_Vacs</v>
      </c>
      <c r="I1358" t="str">
        <f>VLOOKUP($B1358,'[1]LKUP PCNDES'!$C$17:$H$60,4,FALSE)</f>
        <v>NHS North West London ICB</v>
      </c>
      <c r="J1358" t="str">
        <f>VLOOKUP($B1358,'[1]LKUP PCNDES'!$C$17:$H$60,6,FALSE)</f>
        <v>NWL</v>
      </c>
    </row>
    <row r="1359" spans="1:10" x14ac:dyDescent="0.35">
      <c r="A1359" t="s">
        <v>648</v>
      </c>
      <c r="B1359" t="s">
        <v>653</v>
      </c>
      <c r="C1359" t="s">
        <v>55</v>
      </c>
      <c r="D1359" t="s">
        <v>563</v>
      </c>
      <c r="E1359" s="2">
        <v>45077</v>
      </c>
      <c r="F1359">
        <v>0</v>
      </c>
      <c r="G1359" t="str">
        <f>VLOOKUP($C1359,'[1]LKUP PCNDES'!$F$2:$H$12,2,FALSE)</f>
        <v>Percentage of patients in long stay residential or homes who received a seasonal influenza vaccination between 1 September and 31 March</v>
      </c>
      <c r="H1359" t="str">
        <f>VLOOKUP($C1359,'[1]LKUP PCNDES'!$F$2:$H$12,3,FALSE)</f>
        <v>Flu_Vacs</v>
      </c>
      <c r="I1359" t="str">
        <f>VLOOKUP($B1359,'[1]LKUP PCNDES'!$C$17:$H$60,4,FALSE)</f>
        <v>NHS North West London ICB</v>
      </c>
      <c r="J1359" t="str">
        <f>VLOOKUP($B1359,'[1]LKUP PCNDES'!$C$17:$H$60,6,FALSE)</f>
        <v>NWL</v>
      </c>
    </row>
    <row r="1360" spans="1:10" x14ac:dyDescent="0.35">
      <c r="A1360" t="s">
        <v>648</v>
      </c>
      <c r="B1360" t="s">
        <v>653</v>
      </c>
      <c r="C1360" t="s">
        <v>55</v>
      </c>
      <c r="D1360" t="s">
        <v>563</v>
      </c>
      <c r="E1360" s="2">
        <v>45107</v>
      </c>
      <c r="F1360">
        <v>0</v>
      </c>
      <c r="G1360" t="str">
        <f>VLOOKUP($C1360,'[1]LKUP PCNDES'!$F$2:$H$12,2,FALSE)</f>
        <v>Percentage of patients in long stay residential or homes who received a seasonal influenza vaccination between 1 September and 31 March</v>
      </c>
      <c r="H1360" t="str">
        <f>VLOOKUP($C1360,'[1]LKUP PCNDES'!$F$2:$H$12,3,FALSE)</f>
        <v>Flu_Vacs</v>
      </c>
      <c r="I1360" t="str">
        <f>VLOOKUP($B1360,'[1]LKUP PCNDES'!$C$17:$H$60,4,FALSE)</f>
        <v>NHS North West London ICB</v>
      </c>
      <c r="J1360" t="str">
        <f>VLOOKUP($B1360,'[1]LKUP PCNDES'!$C$17:$H$60,6,FALSE)</f>
        <v>NWL</v>
      </c>
    </row>
    <row r="1361" spans="1:10" x14ac:dyDescent="0.35">
      <c r="A1361" t="s">
        <v>648</v>
      </c>
      <c r="B1361" t="s">
        <v>653</v>
      </c>
      <c r="C1361" t="s">
        <v>55</v>
      </c>
      <c r="D1361" t="s">
        <v>563</v>
      </c>
      <c r="E1361" s="2">
        <v>45138</v>
      </c>
      <c r="F1361">
        <v>0</v>
      </c>
      <c r="G1361" t="str">
        <f>VLOOKUP($C1361,'[1]LKUP PCNDES'!$F$2:$H$12,2,FALSE)</f>
        <v>Percentage of patients in long stay residential or homes who received a seasonal influenza vaccination between 1 September and 31 March</v>
      </c>
      <c r="H1361" t="str">
        <f>VLOOKUP($C1361,'[1]LKUP PCNDES'!$F$2:$H$12,3,FALSE)</f>
        <v>Flu_Vacs</v>
      </c>
      <c r="I1361" t="str">
        <f>VLOOKUP($B1361,'[1]LKUP PCNDES'!$C$17:$H$60,4,FALSE)</f>
        <v>NHS North West London ICB</v>
      </c>
      <c r="J1361" t="str">
        <f>VLOOKUP($B1361,'[1]LKUP PCNDES'!$C$17:$H$60,6,FALSE)</f>
        <v>NWL</v>
      </c>
    </row>
    <row r="1362" spans="1:10" x14ac:dyDescent="0.35">
      <c r="A1362" t="s">
        <v>648</v>
      </c>
      <c r="B1362" t="s">
        <v>653</v>
      </c>
      <c r="C1362" t="s">
        <v>55</v>
      </c>
      <c r="D1362" t="s">
        <v>563</v>
      </c>
      <c r="E1362" s="2">
        <v>45169</v>
      </c>
      <c r="F1362">
        <v>0</v>
      </c>
      <c r="G1362" t="str">
        <f>VLOOKUP($C1362,'[1]LKUP PCNDES'!$F$2:$H$12,2,FALSE)</f>
        <v>Percentage of patients in long stay residential or homes who received a seasonal influenza vaccination between 1 September and 31 March</v>
      </c>
      <c r="H1362" t="str">
        <f>VLOOKUP($C1362,'[1]LKUP PCNDES'!$F$2:$H$12,3,FALSE)</f>
        <v>Flu_Vacs</v>
      </c>
      <c r="I1362" t="str">
        <f>VLOOKUP($B1362,'[1]LKUP PCNDES'!$C$17:$H$60,4,FALSE)</f>
        <v>NHS North West London ICB</v>
      </c>
      <c r="J1362" t="str">
        <f>VLOOKUP($B1362,'[1]LKUP PCNDES'!$C$17:$H$60,6,FALSE)</f>
        <v>NWL</v>
      </c>
    </row>
    <row r="1363" spans="1:10" x14ac:dyDescent="0.35">
      <c r="A1363" t="s">
        <v>648</v>
      </c>
      <c r="B1363" t="s">
        <v>653</v>
      </c>
      <c r="C1363" t="s">
        <v>55</v>
      </c>
      <c r="D1363" t="s">
        <v>563</v>
      </c>
      <c r="E1363" s="2">
        <v>45199</v>
      </c>
      <c r="F1363">
        <v>1724</v>
      </c>
      <c r="G1363" t="str">
        <f>VLOOKUP($C1363,'[1]LKUP PCNDES'!$F$2:$H$12,2,FALSE)</f>
        <v>Percentage of patients in long stay residential or homes who received a seasonal influenza vaccination between 1 September and 31 March</v>
      </c>
      <c r="H1363" t="str">
        <f>VLOOKUP($C1363,'[1]LKUP PCNDES'!$F$2:$H$12,3,FALSE)</f>
        <v>Flu_Vacs</v>
      </c>
      <c r="I1363" t="str">
        <f>VLOOKUP($B1363,'[1]LKUP PCNDES'!$C$17:$H$60,4,FALSE)</f>
        <v>NHS North West London ICB</v>
      </c>
      <c r="J1363" t="str">
        <f>VLOOKUP($B1363,'[1]LKUP PCNDES'!$C$17:$H$60,6,FALSE)</f>
        <v>NWL</v>
      </c>
    </row>
    <row r="1364" spans="1:10" x14ac:dyDescent="0.35">
      <c r="A1364" t="s">
        <v>648</v>
      </c>
      <c r="B1364" t="s">
        <v>653</v>
      </c>
      <c r="C1364" t="s">
        <v>55</v>
      </c>
      <c r="D1364" t="s">
        <v>563</v>
      </c>
      <c r="E1364" s="2">
        <v>45230</v>
      </c>
      <c r="F1364">
        <v>4477</v>
      </c>
      <c r="G1364" t="str">
        <f>VLOOKUP($C1364,'[1]LKUP PCNDES'!$F$2:$H$12,2,FALSE)</f>
        <v>Percentage of patients in long stay residential or homes who received a seasonal influenza vaccination between 1 September and 31 March</v>
      </c>
      <c r="H1364" t="str">
        <f>VLOOKUP($C1364,'[1]LKUP PCNDES'!$F$2:$H$12,3,FALSE)</f>
        <v>Flu_Vacs</v>
      </c>
      <c r="I1364" t="str">
        <f>VLOOKUP($B1364,'[1]LKUP PCNDES'!$C$17:$H$60,4,FALSE)</f>
        <v>NHS North West London ICB</v>
      </c>
      <c r="J1364" t="str">
        <f>VLOOKUP($B1364,'[1]LKUP PCNDES'!$C$17:$H$60,6,FALSE)</f>
        <v>NWL</v>
      </c>
    </row>
    <row r="1365" spans="1:10" x14ac:dyDescent="0.35">
      <c r="A1365" t="s">
        <v>648</v>
      </c>
      <c r="B1365" t="s">
        <v>653</v>
      </c>
      <c r="C1365" t="s">
        <v>55</v>
      </c>
      <c r="D1365" t="s">
        <v>563</v>
      </c>
      <c r="E1365" s="2">
        <v>45260</v>
      </c>
      <c r="F1365">
        <v>4657</v>
      </c>
      <c r="G1365" t="str">
        <f>VLOOKUP($C1365,'[1]LKUP PCNDES'!$F$2:$H$12,2,FALSE)</f>
        <v>Percentage of patients in long stay residential or homes who received a seasonal influenza vaccination between 1 September and 31 March</v>
      </c>
      <c r="H1365" t="str">
        <f>VLOOKUP($C1365,'[1]LKUP PCNDES'!$F$2:$H$12,3,FALSE)</f>
        <v>Flu_Vacs</v>
      </c>
      <c r="I1365" t="str">
        <f>VLOOKUP($B1365,'[1]LKUP PCNDES'!$C$17:$H$60,4,FALSE)</f>
        <v>NHS North West London ICB</v>
      </c>
      <c r="J1365" t="str">
        <f>VLOOKUP($B1365,'[1]LKUP PCNDES'!$C$17:$H$60,6,FALSE)</f>
        <v>NWL</v>
      </c>
    </row>
    <row r="1366" spans="1:10" x14ac:dyDescent="0.35">
      <c r="A1366" t="s">
        <v>648</v>
      </c>
      <c r="B1366" t="s">
        <v>653</v>
      </c>
      <c r="C1366" t="s">
        <v>55</v>
      </c>
      <c r="D1366" t="s">
        <v>563</v>
      </c>
      <c r="E1366" s="2">
        <v>45291</v>
      </c>
      <c r="F1366">
        <v>4812</v>
      </c>
      <c r="G1366" t="str">
        <f>VLOOKUP($C1366,'[1]LKUP PCNDES'!$F$2:$H$12,2,FALSE)</f>
        <v>Percentage of patients in long stay residential or homes who received a seasonal influenza vaccination between 1 September and 31 March</v>
      </c>
      <c r="H1366" t="str">
        <f>VLOOKUP($C1366,'[1]LKUP PCNDES'!$F$2:$H$12,3,FALSE)</f>
        <v>Flu_Vacs</v>
      </c>
      <c r="I1366" t="str">
        <f>VLOOKUP($B1366,'[1]LKUP PCNDES'!$C$17:$H$60,4,FALSE)</f>
        <v>NHS North West London ICB</v>
      </c>
      <c r="J1366" t="str">
        <f>VLOOKUP($B1366,'[1]LKUP PCNDES'!$C$17:$H$60,6,FALSE)</f>
        <v>NWL</v>
      </c>
    </row>
    <row r="1367" spans="1:10" x14ac:dyDescent="0.35">
      <c r="A1367" t="s">
        <v>648</v>
      </c>
      <c r="B1367" t="s">
        <v>653</v>
      </c>
      <c r="C1367" t="s">
        <v>55</v>
      </c>
      <c r="D1367" t="s">
        <v>563</v>
      </c>
      <c r="E1367" s="2">
        <v>45322</v>
      </c>
      <c r="F1367">
        <v>4793</v>
      </c>
      <c r="G1367" t="str">
        <f>VLOOKUP($C1367,'[1]LKUP PCNDES'!$F$2:$H$12,2,FALSE)</f>
        <v>Percentage of patients in long stay residential or homes who received a seasonal influenza vaccination between 1 September and 31 March</v>
      </c>
      <c r="H1367" t="str">
        <f>VLOOKUP($C1367,'[1]LKUP PCNDES'!$F$2:$H$12,3,FALSE)</f>
        <v>Flu_Vacs</v>
      </c>
      <c r="I1367" t="str">
        <f>VLOOKUP($B1367,'[1]LKUP PCNDES'!$C$17:$H$60,4,FALSE)</f>
        <v>NHS North West London ICB</v>
      </c>
      <c r="J1367" t="str">
        <f>VLOOKUP($B1367,'[1]LKUP PCNDES'!$C$17:$H$60,6,FALSE)</f>
        <v>NWL</v>
      </c>
    </row>
    <row r="1368" spans="1:10" x14ac:dyDescent="0.35">
      <c r="A1368" t="s">
        <v>648</v>
      </c>
      <c r="B1368" t="s">
        <v>653</v>
      </c>
      <c r="C1368" t="s">
        <v>55</v>
      </c>
      <c r="D1368" t="s">
        <v>563</v>
      </c>
      <c r="E1368" s="2">
        <v>45351</v>
      </c>
      <c r="F1368">
        <v>4778</v>
      </c>
      <c r="G1368" t="str">
        <f>VLOOKUP($C1368,'[1]LKUP PCNDES'!$F$2:$H$12,2,FALSE)</f>
        <v>Percentage of patients in long stay residential or homes who received a seasonal influenza vaccination between 1 September and 31 March</v>
      </c>
      <c r="H1368" t="str">
        <f>VLOOKUP($C1368,'[1]LKUP PCNDES'!$F$2:$H$12,3,FALSE)</f>
        <v>Flu_Vacs</v>
      </c>
      <c r="I1368" t="str">
        <f>VLOOKUP($B1368,'[1]LKUP PCNDES'!$C$17:$H$60,4,FALSE)</f>
        <v>NHS North West London ICB</v>
      </c>
      <c r="J1368" t="str">
        <f>VLOOKUP($B1368,'[1]LKUP PCNDES'!$C$17:$H$60,6,FALSE)</f>
        <v>NWL</v>
      </c>
    </row>
    <row r="1369" spans="1:10" x14ac:dyDescent="0.35">
      <c r="A1369" t="s">
        <v>648</v>
      </c>
      <c r="B1369" t="s">
        <v>653</v>
      </c>
      <c r="C1369" t="s">
        <v>55</v>
      </c>
      <c r="D1369" t="s">
        <v>563</v>
      </c>
      <c r="E1369" s="2">
        <v>45382</v>
      </c>
      <c r="F1369">
        <v>5692</v>
      </c>
      <c r="G1369" t="str">
        <f>VLOOKUP($C1369,'[1]LKUP PCNDES'!$F$2:$H$12,2,FALSE)</f>
        <v>Percentage of patients in long stay residential or homes who received a seasonal influenza vaccination between 1 September and 31 March</v>
      </c>
      <c r="H1369" t="str">
        <f>VLOOKUP($C1369,'[1]LKUP PCNDES'!$F$2:$H$12,3,FALSE)</f>
        <v>Flu_Vacs</v>
      </c>
      <c r="I1369" t="str">
        <f>VLOOKUP($B1369,'[1]LKUP PCNDES'!$C$17:$H$60,4,FALSE)</f>
        <v>NHS North West London ICB</v>
      </c>
      <c r="J1369" t="str">
        <f>VLOOKUP($B1369,'[1]LKUP PCNDES'!$C$17:$H$60,6,FALSE)</f>
        <v>NWL</v>
      </c>
    </row>
    <row r="1370" spans="1:10" x14ac:dyDescent="0.35">
      <c r="A1370" t="s">
        <v>648</v>
      </c>
      <c r="B1370" t="s">
        <v>653</v>
      </c>
      <c r="C1370" t="s">
        <v>55</v>
      </c>
      <c r="D1370" t="s">
        <v>661</v>
      </c>
      <c r="E1370" s="2">
        <v>45046</v>
      </c>
      <c r="F1370">
        <v>20</v>
      </c>
      <c r="G1370" t="str">
        <f>VLOOKUP($C1370,'[1]LKUP PCNDES'!$F$2:$H$12,2,FALSE)</f>
        <v>Percentage of patients in long stay residential or homes who received a seasonal influenza vaccination between 1 September and 31 March</v>
      </c>
      <c r="H1370" t="str">
        <f>VLOOKUP($C1370,'[1]LKUP PCNDES'!$F$2:$H$12,3,FALSE)</f>
        <v>Flu_Vacs</v>
      </c>
      <c r="I1370" t="str">
        <f>VLOOKUP($B1370,'[1]LKUP PCNDES'!$C$17:$H$60,4,FALSE)</f>
        <v>NHS North West London ICB</v>
      </c>
      <c r="J1370" t="str">
        <f>VLOOKUP($B1370,'[1]LKUP PCNDES'!$C$17:$H$60,6,FALSE)</f>
        <v>NWL</v>
      </c>
    </row>
    <row r="1371" spans="1:10" x14ac:dyDescent="0.35">
      <c r="A1371" t="s">
        <v>648</v>
      </c>
      <c r="B1371" t="s">
        <v>653</v>
      </c>
      <c r="C1371" t="s">
        <v>55</v>
      </c>
      <c r="D1371" t="s">
        <v>661</v>
      </c>
      <c r="E1371" s="2">
        <v>45077</v>
      </c>
      <c r="F1371">
        <v>20</v>
      </c>
      <c r="G1371" t="str">
        <f>VLOOKUP($C1371,'[1]LKUP PCNDES'!$F$2:$H$12,2,FALSE)</f>
        <v>Percentage of patients in long stay residential or homes who received a seasonal influenza vaccination between 1 September and 31 March</v>
      </c>
      <c r="H1371" t="str">
        <f>VLOOKUP($C1371,'[1]LKUP PCNDES'!$F$2:$H$12,3,FALSE)</f>
        <v>Flu_Vacs</v>
      </c>
      <c r="I1371" t="str">
        <f>VLOOKUP($B1371,'[1]LKUP PCNDES'!$C$17:$H$60,4,FALSE)</f>
        <v>NHS North West London ICB</v>
      </c>
      <c r="J1371" t="str">
        <f>VLOOKUP($B1371,'[1]LKUP PCNDES'!$C$17:$H$60,6,FALSE)</f>
        <v>NWL</v>
      </c>
    </row>
    <row r="1372" spans="1:10" x14ac:dyDescent="0.35">
      <c r="A1372" t="s">
        <v>648</v>
      </c>
      <c r="B1372" t="s">
        <v>653</v>
      </c>
      <c r="C1372" t="s">
        <v>55</v>
      </c>
      <c r="D1372" t="s">
        <v>661</v>
      </c>
      <c r="E1372" s="2">
        <v>45107</v>
      </c>
      <c r="F1372">
        <v>20</v>
      </c>
      <c r="G1372" t="str">
        <f>VLOOKUP($C1372,'[1]LKUP PCNDES'!$F$2:$H$12,2,FALSE)</f>
        <v>Percentage of patients in long stay residential or homes who received a seasonal influenza vaccination between 1 September and 31 March</v>
      </c>
      <c r="H1372" t="str">
        <f>VLOOKUP($C1372,'[1]LKUP PCNDES'!$F$2:$H$12,3,FALSE)</f>
        <v>Flu_Vacs</v>
      </c>
      <c r="I1372" t="str">
        <f>VLOOKUP($B1372,'[1]LKUP PCNDES'!$C$17:$H$60,4,FALSE)</f>
        <v>NHS North West London ICB</v>
      </c>
      <c r="J1372" t="str">
        <f>VLOOKUP($B1372,'[1]LKUP PCNDES'!$C$17:$H$60,6,FALSE)</f>
        <v>NWL</v>
      </c>
    </row>
    <row r="1373" spans="1:10" x14ac:dyDescent="0.35">
      <c r="A1373" t="s">
        <v>648</v>
      </c>
      <c r="B1373" t="s">
        <v>653</v>
      </c>
      <c r="C1373" t="s">
        <v>55</v>
      </c>
      <c r="D1373" t="s">
        <v>661</v>
      </c>
      <c r="E1373" s="2">
        <v>45138</v>
      </c>
      <c r="F1373">
        <v>19</v>
      </c>
      <c r="G1373" t="str">
        <f>VLOOKUP($C1373,'[1]LKUP PCNDES'!$F$2:$H$12,2,FALSE)</f>
        <v>Percentage of patients in long stay residential or homes who received a seasonal influenza vaccination between 1 September and 31 March</v>
      </c>
      <c r="H1373" t="str">
        <f>VLOOKUP($C1373,'[1]LKUP PCNDES'!$F$2:$H$12,3,FALSE)</f>
        <v>Flu_Vacs</v>
      </c>
      <c r="I1373" t="str">
        <f>VLOOKUP($B1373,'[1]LKUP PCNDES'!$C$17:$H$60,4,FALSE)</f>
        <v>NHS North West London ICB</v>
      </c>
      <c r="J1373" t="str">
        <f>VLOOKUP($B1373,'[1]LKUP PCNDES'!$C$17:$H$60,6,FALSE)</f>
        <v>NWL</v>
      </c>
    </row>
    <row r="1374" spans="1:10" x14ac:dyDescent="0.35">
      <c r="A1374" t="s">
        <v>648</v>
      </c>
      <c r="B1374" t="s">
        <v>653</v>
      </c>
      <c r="C1374" t="s">
        <v>55</v>
      </c>
      <c r="D1374" t="s">
        <v>661</v>
      </c>
      <c r="E1374" s="2">
        <v>45169</v>
      </c>
      <c r="F1374">
        <v>22</v>
      </c>
      <c r="G1374" t="str">
        <f>VLOOKUP($C1374,'[1]LKUP PCNDES'!$F$2:$H$12,2,FALSE)</f>
        <v>Percentage of patients in long stay residential or homes who received a seasonal influenza vaccination between 1 September and 31 March</v>
      </c>
      <c r="H1374" t="str">
        <f>VLOOKUP($C1374,'[1]LKUP PCNDES'!$F$2:$H$12,3,FALSE)</f>
        <v>Flu_Vacs</v>
      </c>
      <c r="I1374" t="str">
        <f>VLOOKUP($B1374,'[1]LKUP PCNDES'!$C$17:$H$60,4,FALSE)</f>
        <v>NHS North West London ICB</v>
      </c>
      <c r="J1374" t="str">
        <f>VLOOKUP($B1374,'[1]LKUP PCNDES'!$C$17:$H$60,6,FALSE)</f>
        <v>NWL</v>
      </c>
    </row>
    <row r="1375" spans="1:10" x14ac:dyDescent="0.35">
      <c r="A1375" t="s">
        <v>648</v>
      </c>
      <c r="B1375" t="s">
        <v>653</v>
      </c>
      <c r="C1375" t="s">
        <v>55</v>
      </c>
      <c r="D1375" t="s">
        <v>661</v>
      </c>
      <c r="E1375" s="2">
        <v>45199</v>
      </c>
      <c r="F1375">
        <v>18</v>
      </c>
      <c r="G1375" t="str">
        <f>VLOOKUP($C1375,'[1]LKUP PCNDES'!$F$2:$H$12,2,FALSE)</f>
        <v>Percentage of patients in long stay residential or homes who received a seasonal influenza vaccination between 1 September and 31 March</v>
      </c>
      <c r="H1375" t="str">
        <f>VLOOKUP($C1375,'[1]LKUP PCNDES'!$F$2:$H$12,3,FALSE)</f>
        <v>Flu_Vacs</v>
      </c>
      <c r="I1375" t="str">
        <f>VLOOKUP($B1375,'[1]LKUP PCNDES'!$C$17:$H$60,4,FALSE)</f>
        <v>NHS North West London ICB</v>
      </c>
      <c r="J1375" t="str">
        <f>VLOOKUP($B1375,'[1]LKUP PCNDES'!$C$17:$H$60,6,FALSE)</f>
        <v>NWL</v>
      </c>
    </row>
    <row r="1376" spans="1:10" x14ac:dyDescent="0.35">
      <c r="A1376" t="s">
        <v>648</v>
      </c>
      <c r="B1376" t="s">
        <v>653</v>
      </c>
      <c r="C1376" t="s">
        <v>55</v>
      </c>
      <c r="D1376" t="s">
        <v>661</v>
      </c>
      <c r="E1376" s="2">
        <v>45230</v>
      </c>
      <c r="F1376">
        <v>11</v>
      </c>
      <c r="G1376" t="str">
        <f>VLOOKUP($C1376,'[1]LKUP PCNDES'!$F$2:$H$12,2,FALSE)</f>
        <v>Percentage of patients in long stay residential or homes who received a seasonal influenza vaccination between 1 September and 31 March</v>
      </c>
      <c r="H1376" t="str">
        <f>VLOOKUP($C1376,'[1]LKUP PCNDES'!$F$2:$H$12,3,FALSE)</f>
        <v>Flu_Vacs</v>
      </c>
      <c r="I1376" t="str">
        <f>VLOOKUP($B1376,'[1]LKUP PCNDES'!$C$17:$H$60,4,FALSE)</f>
        <v>NHS North West London ICB</v>
      </c>
      <c r="J1376" t="str">
        <f>VLOOKUP($B1376,'[1]LKUP PCNDES'!$C$17:$H$60,6,FALSE)</f>
        <v>NWL</v>
      </c>
    </row>
    <row r="1377" spans="1:10" x14ac:dyDescent="0.35">
      <c r="A1377" t="s">
        <v>648</v>
      </c>
      <c r="B1377" t="s">
        <v>653</v>
      </c>
      <c r="C1377" t="s">
        <v>55</v>
      </c>
      <c r="D1377" t="s">
        <v>661</v>
      </c>
      <c r="E1377" s="2">
        <v>45260</v>
      </c>
      <c r="F1377">
        <v>10</v>
      </c>
      <c r="G1377" t="str">
        <f>VLOOKUP($C1377,'[1]LKUP PCNDES'!$F$2:$H$12,2,FALSE)</f>
        <v>Percentage of patients in long stay residential or homes who received a seasonal influenza vaccination between 1 September and 31 March</v>
      </c>
      <c r="H1377" t="str">
        <f>VLOOKUP($C1377,'[1]LKUP PCNDES'!$F$2:$H$12,3,FALSE)</f>
        <v>Flu_Vacs</v>
      </c>
      <c r="I1377" t="str">
        <f>VLOOKUP($B1377,'[1]LKUP PCNDES'!$C$17:$H$60,4,FALSE)</f>
        <v>NHS North West London ICB</v>
      </c>
      <c r="J1377" t="str">
        <f>VLOOKUP($B1377,'[1]LKUP PCNDES'!$C$17:$H$60,6,FALSE)</f>
        <v>NWL</v>
      </c>
    </row>
    <row r="1378" spans="1:10" x14ac:dyDescent="0.35">
      <c r="A1378" t="s">
        <v>648</v>
      </c>
      <c r="B1378" t="s">
        <v>653</v>
      </c>
      <c r="C1378" t="s">
        <v>55</v>
      </c>
      <c r="D1378" t="s">
        <v>661</v>
      </c>
      <c r="E1378" s="2">
        <v>45291</v>
      </c>
      <c r="F1378">
        <v>13</v>
      </c>
      <c r="G1378" t="str">
        <f>VLOOKUP($C1378,'[1]LKUP PCNDES'!$F$2:$H$12,2,FALSE)</f>
        <v>Percentage of patients in long stay residential or homes who received a seasonal influenza vaccination between 1 September and 31 March</v>
      </c>
      <c r="H1378" t="str">
        <f>VLOOKUP($C1378,'[1]LKUP PCNDES'!$F$2:$H$12,3,FALSE)</f>
        <v>Flu_Vacs</v>
      </c>
      <c r="I1378" t="str">
        <f>VLOOKUP($B1378,'[1]LKUP PCNDES'!$C$17:$H$60,4,FALSE)</f>
        <v>NHS North West London ICB</v>
      </c>
      <c r="J1378" t="str">
        <f>VLOOKUP($B1378,'[1]LKUP PCNDES'!$C$17:$H$60,6,FALSE)</f>
        <v>NWL</v>
      </c>
    </row>
    <row r="1379" spans="1:10" x14ac:dyDescent="0.35">
      <c r="A1379" t="s">
        <v>648</v>
      </c>
      <c r="B1379" t="s">
        <v>653</v>
      </c>
      <c r="C1379" t="s">
        <v>55</v>
      </c>
      <c r="D1379" t="s">
        <v>661</v>
      </c>
      <c r="E1379" s="2">
        <v>45322</v>
      </c>
      <c r="F1379">
        <v>13</v>
      </c>
      <c r="G1379" t="str">
        <f>VLOOKUP($C1379,'[1]LKUP PCNDES'!$F$2:$H$12,2,FALSE)</f>
        <v>Percentage of patients in long stay residential or homes who received a seasonal influenza vaccination between 1 September and 31 March</v>
      </c>
      <c r="H1379" t="str">
        <f>VLOOKUP($C1379,'[1]LKUP PCNDES'!$F$2:$H$12,3,FALSE)</f>
        <v>Flu_Vacs</v>
      </c>
      <c r="I1379" t="str">
        <f>VLOOKUP($B1379,'[1]LKUP PCNDES'!$C$17:$H$60,4,FALSE)</f>
        <v>NHS North West London ICB</v>
      </c>
      <c r="J1379" t="str">
        <f>VLOOKUP($B1379,'[1]LKUP PCNDES'!$C$17:$H$60,6,FALSE)</f>
        <v>NWL</v>
      </c>
    </row>
    <row r="1380" spans="1:10" x14ac:dyDescent="0.35">
      <c r="A1380" t="s">
        <v>648</v>
      </c>
      <c r="B1380" t="s">
        <v>653</v>
      </c>
      <c r="C1380" t="s">
        <v>55</v>
      </c>
      <c r="D1380" t="s">
        <v>661</v>
      </c>
      <c r="E1380" s="2">
        <v>45351</v>
      </c>
      <c r="F1380">
        <v>15</v>
      </c>
      <c r="G1380" t="str">
        <f>VLOOKUP($C1380,'[1]LKUP PCNDES'!$F$2:$H$12,2,FALSE)</f>
        <v>Percentage of patients in long stay residential or homes who received a seasonal influenza vaccination between 1 September and 31 March</v>
      </c>
      <c r="H1380" t="str">
        <f>VLOOKUP($C1380,'[1]LKUP PCNDES'!$F$2:$H$12,3,FALSE)</f>
        <v>Flu_Vacs</v>
      </c>
      <c r="I1380" t="str">
        <f>VLOOKUP($B1380,'[1]LKUP PCNDES'!$C$17:$H$60,4,FALSE)</f>
        <v>NHS North West London ICB</v>
      </c>
      <c r="J1380" t="str">
        <f>VLOOKUP($B1380,'[1]LKUP PCNDES'!$C$17:$H$60,6,FALSE)</f>
        <v>NWL</v>
      </c>
    </row>
    <row r="1381" spans="1:10" x14ac:dyDescent="0.35">
      <c r="A1381" t="s">
        <v>648</v>
      </c>
      <c r="B1381" t="s">
        <v>653</v>
      </c>
      <c r="C1381" t="s">
        <v>55</v>
      </c>
      <c r="D1381" t="s">
        <v>661</v>
      </c>
      <c r="E1381" s="2">
        <v>45382</v>
      </c>
      <c r="F1381">
        <v>14</v>
      </c>
      <c r="G1381" t="str">
        <f>VLOOKUP($C1381,'[1]LKUP PCNDES'!$F$2:$H$12,2,FALSE)</f>
        <v>Percentage of patients in long stay residential or homes who received a seasonal influenza vaccination between 1 September and 31 March</v>
      </c>
      <c r="H1381" t="str">
        <f>VLOOKUP($C1381,'[1]LKUP PCNDES'!$F$2:$H$12,3,FALSE)</f>
        <v>Flu_Vacs</v>
      </c>
      <c r="I1381" t="str">
        <f>VLOOKUP($B1381,'[1]LKUP PCNDES'!$C$17:$H$60,4,FALSE)</f>
        <v>NHS North West London ICB</v>
      </c>
      <c r="J1381" t="str">
        <f>VLOOKUP($B1381,'[1]LKUP PCNDES'!$C$17:$H$60,6,FALSE)</f>
        <v>NWL</v>
      </c>
    </row>
    <row r="1382" spans="1:10" x14ac:dyDescent="0.35">
      <c r="A1382" t="s">
        <v>648</v>
      </c>
      <c r="B1382" t="s">
        <v>653</v>
      </c>
      <c r="C1382" t="s">
        <v>1382</v>
      </c>
      <c r="D1382" t="s">
        <v>564</v>
      </c>
      <c r="E1382" s="2">
        <v>45046</v>
      </c>
      <c r="F1382">
        <v>6179</v>
      </c>
      <c r="G1382" t="str">
        <f>VLOOKUP($C1382,'[1]LKUP PCNDES'!$F$2:$H$12,2,FALSE)</f>
        <v>Care home residents aged 18 years or over on the QOF Dementia Register</v>
      </c>
      <c r="H1382" t="str">
        <f>VLOOKUP($C1382,'[1]LKUP PCNDES'!$F$2:$H$12,3,FALSE)</f>
        <v>DEM_REG</v>
      </c>
      <c r="I1382" t="str">
        <f>VLOOKUP($B1382,'[1]LKUP PCNDES'!$C$17:$H$60,4,FALSE)</f>
        <v>NHS North West London ICB</v>
      </c>
      <c r="J1382" t="str">
        <f>VLOOKUP($B1382,'[1]LKUP PCNDES'!$C$17:$H$60,6,FALSE)</f>
        <v>NWL</v>
      </c>
    </row>
    <row r="1383" spans="1:10" x14ac:dyDescent="0.35">
      <c r="A1383" t="s">
        <v>648</v>
      </c>
      <c r="B1383" t="s">
        <v>653</v>
      </c>
      <c r="C1383" t="s">
        <v>1382</v>
      </c>
      <c r="D1383" t="s">
        <v>564</v>
      </c>
      <c r="E1383" s="2">
        <v>45077</v>
      </c>
      <c r="F1383">
        <v>6196</v>
      </c>
      <c r="G1383" t="str">
        <f>VLOOKUP($C1383,'[1]LKUP PCNDES'!$F$2:$H$12,2,FALSE)</f>
        <v>Care home residents aged 18 years or over on the QOF Dementia Register</v>
      </c>
      <c r="H1383" t="str">
        <f>VLOOKUP($C1383,'[1]LKUP PCNDES'!$F$2:$H$12,3,FALSE)</f>
        <v>DEM_REG</v>
      </c>
      <c r="I1383" t="str">
        <f>VLOOKUP($B1383,'[1]LKUP PCNDES'!$C$17:$H$60,4,FALSE)</f>
        <v>NHS North West London ICB</v>
      </c>
      <c r="J1383" t="str">
        <f>VLOOKUP($B1383,'[1]LKUP PCNDES'!$C$17:$H$60,6,FALSE)</f>
        <v>NWL</v>
      </c>
    </row>
    <row r="1384" spans="1:10" x14ac:dyDescent="0.35">
      <c r="A1384" t="s">
        <v>648</v>
      </c>
      <c r="B1384" t="s">
        <v>653</v>
      </c>
      <c r="C1384" t="s">
        <v>1382</v>
      </c>
      <c r="D1384" t="s">
        <v>564</v>
      </c>
      <c r="E1384" s="2">
        <v>45107</v>
      </c>
      <c r="F1384">
        <v>6326</v>
      </c>
      <c r="G1384" t="str">
        <f>VLOOKUP($C1384,'[1]LKUP PCNDES'!$F$2:$H$12,2,FALSE)</f>
        <v>Care home residents aged 18 years or over on the QOF Dementia Register</v>
      </c>
      <c r="H1384" t="str">
        <f>VLOOKUP($C1384,'[1]LKUP PCNDES'!$F$2:$H$12,3,FALSE)</f>
        <v>DEM_REG</v>
      </c>
      <c r="I1384" t="str">
        <f>VLOOKUP($B1384,'[1]LKUP PCNDES'!$C$17:$H$60,4,FALSE)</f>
        <v>NHS North West London ICB</v>
      </c>
      <c r="J1384" t="str">
        <f>VLOOKUP($B1384,'[1]LKUP PCNDES'!$C$17:$H$60,6,FALSE)</f>
        <v>NWL</v>
      </c>
    </row>
    <row r="1385" spans="1:10" x14ac:dyDescent="0.35">
      <c r="A1385" t="s">
        <v>648</v>
      </c>
      <c r="B1385" t="s">
        <v>653</v>
      </c>
      <c r="C1385" t="s">
        <v>1382</v>
      </c>
      <c r="D1385" t="s">
        <v>564</v>
      </c>
      <c r="E1385" s="2">
        <v>45138</v>
      </c>
      <c r="F1385">
        <v>6399</v>
      </c>
      <c r="G1385" t="str">
        <f>VLOOKUP($C1385,'[1]LKUP PCNDES'!$F$2:$H$12,2,FALSE)</f>
        <v>Care home residents aged 18 years or over on the QOF Dementia Register</v>
      </c>
      <c r="H1385" t="str">
        <f>VLOOKUP($C1385,'[1]LKUP PCNDES'!$F$2:$H$12,3,FALSE)</f>
        <v>DEM_REG</v>
      </c>
      <c r="I1385" t="str">
        <f>VLOOKUP($B1385,'[1]LKUP PCNDES'!$C$17:$H$60,4,FALSE)</f>
        <v>NHS North West London ICB</v>
      </c>
      <c r="J1385" t="str">
        <f>VLOOKUP($B1385,'[1]LKUP PCNDES'!$C$17:$H$60,6,FALSE)</f>
        <v>NWL</v>
      </c>
    </row>
    <row r="1386" spans="1:10" x14ac:dyDescent="0.35">
      <c r="A1386" t="s">
        <v>648</v>
      </c>
      <c r="B1386" t="s">
        <v>653</v>
      </c>
      <c r="C1386" t="s">
        <v>1382</v>
      </c>
      <c r="D1386" t="s">
        <v>564</v>
      </c>
      <c r="E1386" s="2">
        <v>45169</v>
      </c>
      <c r="F1386">
        <v>6273</v>
      </c>
      <c r="G1386" t="str">
        <f>VLOOKUP($C1386,'[1]LKUP PCNDES'!$F$2:$H$12,2,FALSE)</f>
        <v>Care home residents aged 18 years or over on the QOF Dementia Register</v>
      </c>
      <c r="H1386" t="str">
        <f>VLOOKUP($C1386,'[1]LKUP PCNDES'!$F$2:$H$12,3,FALSE)</f>
        <v>DEM_REG</v>
      </c>
      <c r="I1386" t="str">
        <f>VLOOKUP($B1386,'[1]LKUP PCNDES'!$C$17:$H$60,4,FALSE)</f>
        <v>NHS North West London ICB</v>
      </c>
      <c r="J1386" t="str">
        <f>VLOOKUP($B1386,'[1]LKUP PCNDES'!$C$17:$H$60,6,FALSE)</f>
        <v>NWL</v>
      </c>
    </row>
    <row r="1387" spans="1:10" x14ac:dyDescent="0.35">
      <c r="A1387" t="s">
        <v>648</v>
      </c>
      <c r="B1387" t="s">
        <v>653</v>
      </c>
      <c r="C1387" t="s">
        <v>1382</v>
      </c>
      <c r="D1387" t="s">
        <v>564</v>
      </c>
      <c r="E1387" s="2">
        <v>45199</v>
      </c>
      <c r="F1387">
        <v>6658</v>
      </c>
      <c r="G1387" t="str">
        <f>VLOOKUP($C1387,'[1]LKUP PCNDES'!$F$2:$H$12,2,FALSE)</f>
        <v>Care home residents aged 18 years or over on the QOF Dementia Register</v>
      </c>
      <c r="H1387" t="str">
        <f>VLOOKUP($C1387,'[1]LKUP PCNDES'!$F$2:$H$12,3,FALSE)</f>
        <v>DEM_REG</v>
      </c>
      <c r="I1387" t="str">
        <f>VLOOKUP($B1387,'[1]LKUP PCNDES'!$C$17:$H$60,4,FALSE)</f>
        <v>NHS North West London ICB</v>
      </c>
      <c r="J1387" t="str">
        <f>VLOOKUP($B1387,'[1]LKUP PCNDES'!$C$17:$H$60,6,FALSE)</f>
        <v>NWL</v>
      </c>
    </row>
    <row r="1388" spans="1:10" x14ac:dyDescent="0.35">
      <c r="A1388" t="s">
        <v>648</v>
      </c>
      <c r="B1388" t="s">
        <v>653</v>
      </c>
      <c r="C1388" t="s">
        <v>1382</v>
      </c>
      <c r="D1388" t="s">
        <v>564</v>
      </c>
      <c r="E1388" s="2">
        <v>45230</v>
      </c>
      <c r="F1388">
        <v>6228</v>
      </c>
      <c r="G1388" t="str">
        <f>VLOOKUP($C1388,'[1]LKUP PCNDES'!$F$2:$H$12,2,FALSE)</f>
        <v>Care home residents aged 18 years or over on the QOF Dementia Register</v>
      </c>
      <c r="H1388" t="str">
        <f>VLOOKUP($C1388,'[1]LKUP PCNDES'!$F$2:$H$12,3,FALSE)</f>
        <v>DEM_REG</v>
      </c>
      <c r="I1388" t="str">
        <f>VLOOKUP($B1388,'[1]LKUP PCNDES'!$C$17:$H$60,4,FALSE)</f>
        <v>NHS North West London ICB</v>
      </c>
      <c r="J1388" t="str">
        <f>VLOOKUP($B1388,'[1]LKUP PCNDES'!$C$17:$H$60,6,FALSE)</f>
        <v>NWL</v>
      </c>
    </row>
    <row r="1389" spans="1:10" x14ac:dyDescent="0.35">
      <c r="A1389" t="s">
        <v>648</v>
      </c>
      <c r="B1389" t="s">
        <v>653</v>
      </c>
      <c r="C1389" t="s">
        <v>1382</v>
      </c>
      <c r="D1389" t="s">
        <v>564</v>
      </c>
      <c r="E1389" s="2">
        <v>45260</v>
      </c>
      <c r="F1389">
        <v>5866</v>
      </c>
      <c r="G1389" t="str">
        <f>VLOOKUP($C1389,'[1]LKUP PCNDES'!$F$2:$H$12,2,FALSE)</f>
        <v>Care home residents aged 18 years or over on the QOF Dementia Register</v>
      </c>
      <c r="H1389" t="str">
        <f>VLOOKUP($C1389,'[1]LKUP PCNDES'!$F$2:$H$12,3,FALSE)</f>
        <v>DEM_REG</v>
      </c>
      <c r="I1389" t="str">
        <f>VLOOKUP($B1389,'[1]LKUP PCNDES'!$C$17:$H$60,4,FALSE)</f>
        <v>NHS North West London ICB</v>
      </c>
      <c r="J1389" t="str">
        <f>VLOOKUP($B1389,'[1]LKUP PCNDES'!$C$17:$H$60,6,FALSE)</f>
        <v>NWL</v>
      </c>
    </row>
    <row r="1390" spans="1:10" x14ac:dyDescent="0.35">
      <c r="A1390" t="s">
        <v>648</v>
      </c>
      <c r="B1390" t="s">
        <v>653</v>
      </c>
      <c r="C1390" t="s">
        <v>1382</v>
      </c>
      <c r="D1390" t="s">
        <v>564</v>
      </c>
      <c r="E1390" s="2">
        <v>45291</v>
      </c>
      <c r="F1390">
        <v>5903</v>
      </c>
      <c r="G1390" t="str">
        <f>VLOOKUP($C1390,'[1]LKUP PCNDES'!$F$2:$H$12,2,FALSE)</f>
        <v>Care home residents aged 18 years or over on the QOF Dementia Register</v>
      </c>
      <c r="H1390" t="str">
        <f>VLOOKUP($C1390,'[1]LKUP PCNDES'!$F$2:$H$12,3,FALSE)</f>
        <v>DEM_REG</v>
      </c>
      <c r="I1390" t="str">
        <f>VLOOKUP($B1390,'[1]LKUP PCNDES'!$C$17:$H$60,4,FALSE)</f>
        <v>NHS North West London ICB</v>
      </c>
      <c r="J1390" t="str">
        <f>VLOOKUP($B1390,'[1]LKUP PCNDES'!$C$17:$H$60,6,FALSE)</f>
        <v>NWL</v>
      </c>
    </row>
    <row r="1391" spans="1:10" x14ac:dyDescent="0.35">
      <c r="A1391" t="s">
        <v>648</v>
      </c>
      <c r="B1391" t="s">
        <v>653</v>
      </c>
      <c r="C1391" t="s">
        <v>1382</v>
      </c>
      <c r="D1391" t="s">
        <v>564</v>
      </c>
      <c r="E1391" s="2">
        <v>45322</v>
      </c>
      <c r="F1391">
        <v>5506</v>
      </c>
      <c r="G1391" t="str">
        <f>VLOOKUP($C1391,'[1]LKUP PCNDES'!$F$2:$H$12,2,FALSE)</f>
        <v>Care home residents aged 18 years or over on the QOF Dementia Register</v>
      </c>
      <c r="H1391" t="str">
        <f>VLOOKUP($C1391,'[1]LKUP PCNDES'!$F$2:$H$12,3,FALSE)</f>
        <v>DEM_REG</v>
      </c>
      <c r="I1391" t="str">
        <f>VLOOKUP($B1391,'[1]LKUP PCNDES'!$C$17:$H$60,4,FALSE)</f>
        <v>NHS North West London ICB</v>
      </c>
      <c r="J1391" t="str">
        <f>VLOOKUP($B1391,'[1]LKUP PCNDES'!$C$17:$H$60,6,FALSE)</f>
        <v>NWL</v>
      </c>
    </row>
    <row r="1392" spans="1:10" x14ac:dyDescent="0.35">
      <c r="A1392" t="s">
        <v>648</v>
      </c>
      <c r="B1392" t="s">
        <v>653</v>
      </c>
      <c r="C1392" t="s">
        <v>1382</v>
      </c>
      <c r="D1392" t="s">
        <v>564</v>
      </c>
      <c r="E1392" s="2">
        <v>45351</v>
      </c>
      <c r="F1392">
        <v>5511</v>
      </c>
      <c r="G1392" t="str">
        <f>VLOOKUP($C1392,'[1]LKUP PCNDES'!$F$2:$H$12,2,FALSE)</f>
        <v>Care home residents aged 18 years or over on the QOF Dementia Register</v>
      </c>
      <c r="H1392" t="str">
        <f>VLOOKUP($C1392,'[1]LKUP PCNDES'!$F$2:$H$12,3,FALSE)</f>
        <v>DEM_REG</v>
      </c>
      <c r="I1392" t="str">
        <f>VLOOKUP($B1392,'[1]LKUP PCNDES'!$C$17:$H$60,4,FALSE)</f>
        <v>NHS North West London ICB</v>
      </c>
      <c r="J1392" t="str">
        <f>VLOOKUP($B1392,'[1]LKUP PCNDES'!$C$17:$H$60,6,FALSE)</f>
        <v>NWL</v>
      </c>
    </row>
    <row r="1393" spans="1:10" x14ac:dyDescent="0.35">
      <c r="A1393" t="s">
        <v>648</v>
      </c>
      <c r="B1393" t="s">
        <v>653</v>
      </c>
      <c r="C1393" t="s">
        <v>1382</v>
      </c>
      <c r="D1393" t="s">
        <v>564</v>
      </c>
      <c r="E1393" s="2">
        <v>45382</v>
      </c>
      <c r="F1393">
        <v>6685</v>
      </c>
      <c r="G1393" t="str">
        <f>VLOOKUP($C1393,'[1]LKUP PCNDES'!$F$2:$H$12,2,FALSE)</f>
        <v>Care home residents aged 18 years or over on the QOF Dementia Register</v>
      </c>
      <c r="H1393" t="str">
        <f>VLOOKUP($C1393,'[1]LKUP PCNDES'!$F$2:$H$12,3,FALSE)</f>
        <v>DEM_REG</v>
      </c>
      <c r="I1393" t="str">
        <f>VLOOKUP($B1393,'[1]LKUP PCNDES'!$C$17:$H$60,4,FALSE)</f>
        <v>NHS North West London ICB</v>
      </c>
      <c r="J1393" t="str">
        <f>VLOOKUP($B1393,'[1]LKUP PCNDES'!$C$17:$H$60,6,FALSE)</f>
        <v>NWL</v>
      </c>
    </row>
    <row r="1394" spans="1:10" x14ac:dyDescent="0.35">
      <c r="A1394" t="s">
        <v>648</v>
      </c>
      <c r="B1394" t="s">
        <v>653</v>
      </c>
      <c r="C1394" t="s">
        <v>1382</v>
      </c>
      <c r="D1394" t="s">
        <v>563</v>
      </c>
      <c r="E1394" s="2">
        <v>45046</v>
      </c>
      <c r="F1394">
        <v>2435</v>
      </c>
      <c r="G1394" t="str">
        <f>VLOOKUP($C1394,'[1]LKUP PCNDES'!$F$2:$H$12,2,FALSE)</f>
        <v>Care home residents aged 18 years or over on the QOF Dementia Register</v>
      </c>
      <c r="H1394" t="str">
        <f>VLOOKUP($C1394,'[1]LKUP PCNDES'!$F$2:$H$12,3,FALSE)</f>
        <v>DEM_REG</v>
      </c>
      <c r="I1394" t="str">
        <f>VLOOKUP($B1394,'[1]LKUP PCNDES'!$C$17:$H$60,4,FALSE)</f>
        <v>NHS North West London ICB</v>
      </c>
      <c r="J1394" t="str">
        <f>VLOOKUP($B1394,'[1]LKUP PCNDES'!$C$17:$H$60,6,FALSE)</f>
        <v>NWL</v>
      </c>
    </row>
    <row r="1395" spans="1:10" x14ac:dyDescent="0.35">
      <c r="A1395" t="s">
        <v>648</v>
      </c>
      <c r="B1395" t="s">
        <v>653</v>
      </c>
      <c r="C1395" t="s">
        <v>1382</v>
      </c>
      <c r="D1395" t="s">
        <v>563</v>
      </c>
      <c r="E1395" s="2">
        <v>45077</v>
      </c>
      <c r="F1395">
        <v>2421</v>
      </c>
      <c r="G1395" t="str">
        <f>VLOOKUP($C1395,'[1]LKUP PCNDES'!$F$2:$H$12,2,FALSE)</f>
        <v>Care home residents aged 18 years or over on the QOF Dementia Register</v>
      </c>
      <c r="H1395" t="str">
        <f>VLOOKUP($C1395,'[1]LKUP PCNDES'!$F$2:$H$12,3,FALSE)</f>
        <v>DEM_REG</v>
      </c>
      <c r="I1395" t="str">
        <f>VLOOKUP($B1395,'[1]LKUP PCNDES'!$C$17:$H$60,4,FALSE)</f>
        <v>NHS North West London ICB</v>
      </c>
      <c r="J1395" t="str">
        <f>VLOOKUP($B1395,'[1]LKUP PCNDES'!$C$17:$H$60,6,FALSE)</f>
        <v>NWL</v>
      </c>
    </row>
    <row r="1396" spans="1:10" x14ac:dyDescent="0.35">
      <c r="A1396" t="s">
        <v>648</v>
      </c>
      <c r="B1396" t="s">
        <v>653</v>
      </c>
      <c r="C1396" t="s">
        <v>1382</v>
      </c>
      <c r="D1396" t="s">
        <v>563</v>
      </c>
      <c r="E1396" s="2">
        <v>45107</v>
      </c>
      <c r="F1396">
        <v>2436</v>
      </c>
      <c r="G1396" t="str">
        <f>VLOOKUP($C1396,'[1]LKUP PCNDES'!$F$2:$H$12,2,FALSE)</f>
        <v>Care home residents aged 18 years or over on the QOF Dementia Register</v>
      </c>
      <c r="H1396" t="str">
        <f>VLOOKUP($C1396,'[1]LKUP PCNDES'!$F$2:$H$12,3,FALSE)</f>
        <v>DEM_REG</v>
      </c>
      <c r="I1396" t="str">
        <f>VLOOKUP($B1396,'[1]LKUP PCNDES'!$C$17:$H$60,4,FALSE)</f>
        <v>NHS North West London ICB</v>
      </c>
      <c r="J1396" t="str">
        <f>VLOOKUP($B1396,'[1]LKUP PCNDES'!$C$17:$H$60,6,FALSE)</f>
        <v>NWL</v>
      </c>
    </row>
    <row r="1397" spans="1:10" x14ac:dyDescent="0.35">
      <c r="A1397" t="s">
        <v>648</v>
      </c>
      <c r="B1397" t="s">
        <v>653</v>
      </c>
      <c r="C1397" t="s">
        <v>1382</v>
      </c>
      <c r="D1397" t="s">
        <v>563</v>
      </c>
      <c r="E1397" s="2">
        <v>45138</v>
      </c>
      <c r="F1397">
        <v>2438</v>
      </c>
      <c r="G1397" t="str">
        <f>VLOOKUP($C1397,'[1]LKUP PCNDES'!$F$2:$H$12,2,FALSE)</f>
        <v>Care home residents aged 18 years or over on the QOF Dementia Register</v>
      </c>
      <c r="H1397" t="str">
        <f>VLOOKUP($C1397,'[1]LKUP PCNDES'!$F$2:$H$12,3,FALSE)</f>
        <v>DEM_REG</v>
      </c>
      <c r="I1397" t="str">
        <f>VLOOKUP($B1397,'[1]LKUP PCNDES'!$C$17:$H$60,4,FALSE)</f>
        <v>NHS North West London ICB</v>
      </c>
      <c r="J1397" t="str">
        <f>VLOOKUP($B1397,'[1]LKUP PCNDES'!$C$17:$H$60,6,FALSE)</f>
        <v>NWL</v>
      </c>
    </row>
    <row r="1398" spans="1:10" x14ac:dyDescent="0.35">
      <c r="A1398" t="s">
        <v>648</v>
      </c>
      <c r="B1398" t="s">
        <v>653</v>
      </c>
      <c r="C1398" t="s">
        <v>1382</v>
      </c>
      <c r="D1398" t="s">
        <v>563</v>
      </c>
      <c r="E1398" s="2">
        <v>45169</v>
      </c>
      <c r="F1398">
        <v>2368</v>
      </c>
      <c r="G1398" t="str">
        <f>VLOOKUP($C1398,'[1]LKUP PCNDES'!$F$2:$H$12,2,FALSE)</f>
        <v>Care home residents aged 18 years or over on the QOF Dementia Register</v>
      </c>
      <c r="H1398" t="str">
        <f>VLOOKUP($C1398,'[1]LKUP PCNDES'!$F$2:$H$12,3,FALSE)</f>
        <v>DEM_REG</v>
      </c>
      <c r="I1398" t="str">
        <f>VLOOKUP($B1398,'[1]LKUP PCNDES'!$C$17:$H$60,4,FALSE)</f>
        <v>NHS North West London ICB</v>
      </c>
      <c r="J1398" t="str">
        <f>VLOOKUP($B1398,'[1]LKUP PCNDES'!$C$17:$H$60,6,FALSE)</f>
        <v>NWL</v>
      </c>
    </row>
    <row r="1399" spans="1:10" x14ac:dyDescent="0.35">
      <c r="A1399" t="s">
        <v>648</v>
      </c>
      <c r="B1399" t="s">
        <v>653</v>
      </c>
      <c r="C1399" t="s">
        <v>1382</v>
      </c>
      <c r="D1399" t="s">
        <v>563</v>
      </c>
      <c r="E1399" s="2">
        <v>45199</v>
      </c>
      <c r="F1399">
        <v>2506</v>
      </c>
      <c r="G1399" t="str">
        <f>VLOOKUP($C1399,'[1]LKUP PCNDES'!$F$2:$H$12,2,FALSE)</f>
        <v>Care home residents aged 18 years or over on the QOF Dementia Register</v>
      </c>
      <c r="H1399" t="str">
        <f>VLOOKUP($C1399,'[1]LKUP PCNDES'!$F$2:$H$12,3,FALSE)</f>
        <v>DEM_REG</v>
      </c>
      <c r="I1399" t="str">
        <f>VLOOKUP($B1399,'[1]LKUP PCNDES'!$C$17:$H$60,4,FALSE)</f>
        <v>NHS North West London ICB</v>
      </c>
      <c r="J1399" t="str">
        <f>VLOOKUP($B1399,'[1]LKUP PCNDES'!$C$17:$H$60,6,FALSE)</f>
        <v>NWL</v>
      </c>
    </row>
    <row r="1400" spans="1:10" x14ac:dyDescent="0.35">
      <c r="A1400" t="s">
        <v>648</v>
      </c>
      <c r="B1400" t="s">
        <v>653</v>
      </c>
      <c r="C1400" t="s">
        <v>1382</v>
      </c>
      <c r="D1400" t="s">
        <v>563</v>
      </c>
      <c r="E1400" s="2">
        <v>45230</v>
      </c>
      <c r="F1400">
        <v>2433</v>
      </c>
      <c r="G1400" t="str">
        <f>VLOOKUP($C1400,'[1]LKUP PCNDES'!$F$2:$H$12,2,FALSE)</f>
        <v>Care home residents aged 18 years or over on the QOF Dementia Register</v>
      </c>
      <c r="H1400" t="str">
        <f>VLOOKUP($C1400,'[1]LKUP PCNDES'!$F$2:$H$12,3,FALSE)</f>
        <v>DEM_REG</v>
      </c>
      <c r="I1400" t="str">
        <f>VLOOKUP($B1400,'[1]LKUP PCNDES'!$C$17:$H$60,4,FALSE)</f>
        <v>NHS North West London ICB</v>
      </c>
      <c r="J1400" t="str">
        <f>VLOOKUP($B1400,'[1]LKUP PCNDES'!$C$17:$H$60,6,FALSE)</f>
        <v>NWL</v>
      </c>
    </row>
    <row r="1401" spans="1:10" x14ac:dyDescent="0.35">
      <c r="A1401" t="s">
        <v>648</v>
      </c>
      <c r="B1401" t="s">
        <v>653</v>
      </c>
      <c r="C1401" t="s">
        <v>1382</v>
      </c>
      <c r="D1401" t="s">
        <v>563</v>
      </c>
      <c r="E1401" s="2">
        <v>45260</v>
      </c>
      <c r="F1401">
        <v>2344</v>
      </c>
      <c r="G1401" t="str">
        <f>VLOOKUP($C1401,'[1]LKUP PCNDES'!$F$2:$H$12,2,FALSE)</f>
        <v>Care home residents aged 18 years or over on the QOF Dementia Register</v>
      </c>
      <c r="H1401" t="str">
        <f>VLOOKUP($C1401,'[1]LKUP PCNDES'!$F$2:$H$12,3,FALSE)</f>
        <v>DEM_REG</v>
      </c>
      <c r="I1401" t="str">
        <f>VLOOKUP($B1401,'[1]LKUP PCNDES'!$C$17:$H$60,4,FALSE)</f>
        <v>NHS North West London ICB</v>
      </c>
      <c r="J1401" t="str">
        <f>VLOOKUP($B1401,'[1]LKUP PCNDES'!$C$17:$H$60,6,FALSE)</f>
        <v>NWL</v>
      </c>
    </row>
    <row r="1402" spans="1:10" x14ac:dyDescent="0.35">
      <c r="A1402" t="s">
        <v>648</v>
      </c>
      <c r="B1402" t="s">
        <v>653</v>
      </c>
      <c r="C1402" t="s">
        <v>1382</v>
      </c>
      <c r="D1402" t="s">
        <v>563</v>
      </c>
      <c r="E1402" s="2">
        <v>45291</v>
      </c>
      <c r="F1402">
        <v>2319</v>
      </c>
      <c r="G1402" t="str">
        <f>VLOOKUP($C1402,'[1]LKUP PCNDES'!$F$2:$H$12,2,FALSE)</f>
        <v>Care home residents aged 18 years or over on the QOF Dementia Register</v>
      </c>
      <c r="H1402" t="str">
        <f>VLOOKUP($C1402,'[1]LKUP PCNDES'!$F$2:$H$12,3,FALSE)</f>
        <v>DEM_REG</v>
      </c>
      <c r="I1402" t="str">
        <f>VLOOKUP($B1402,'[1]LKUP PCNDES'!$C$17:$H$60,4,FALSE)</f>
        <v>NHS North West London ICB</v>
      </c>
      <c r="J1402" t="str">
        <f>VLOOKUP($B1402,'[1]LKUP PCNDES'!$C$17:$H$60,6,FALSE)</f>
        <v>NWL</v>
      </c>
    </row>
    <row r="1403" spans="1:10" x14ac:dyDescent="0.35">
      <c r="A1403" t="s">
        <v>648</v>
      </c>
      <c r="B1403" t="s">
        <v>653</v>
      </c>
      <c r="C1403" t="s">
        <v>1382</v>
      </c>
      <c r="D1403" t="s">
        <v>563</v>
      </c>
      <c r="E1403" s="2">
        <v>45322</v>
      </c>
      <c r="F1403">
        <v>2293</v>
      </c>
      <c r="G1403" t="str">
        <f>VLOOKUP($C1403,'[1]LKUP PCNDES'!$F$2:$H$12,2,FALSE)</f>
        <v>Care home residents aged 18 years or over on the QOF Dementia Register</v>
      </c>
      <c r="H1403" t="str">
        <f>VLOOKUP($C1403,'[1]LKUP PCNDES'!$F$2:$H$12,3,FALSE)</f>
        <v>DEM_REG</v>
      </c>
      <c r="I1403" t="str">
        <f>VLOOKUP($B1403,'[1]LKUP PCNDES'!$C$17:$H$60,4,FALSE)</f>
        <v>NHS North West London ICB</v>
      </c>
      <c r="J1403" t="str">
        <f>VLOOKUP($B1403,'[1]LKUP PCNDES'!$C$17:$H$60,6,FALSE)</f>
        <v>NWL</v>
      </c>
    </row>
    <row r="1404" spans="1:10" x14ac:dyDescent="0.35">
      <c r="A1404" t="s">
        <v>648</v>
      </c>
      <c r="B1404" t="s">
        <v>653</v>
      </c>
      <c r="C1404" t="s">
        <v>1382</v>
      </c>
      <c r="D1404" t="s">
        <v>563</v>
      </c>
      <c r="E1404" s="2">
        <v>45351</v>
      </c>
      <c r="F1404">
        <v>2237</v>
      </c>
      <c r="G1404" t="str">
        <f>VLOOKUP($C1404,'[1]LKUP PCNDES'!$F$2:$H$12,2,FALSE)</f>
        <v>Care home residents aged 18 years or over on the QOF Dementia Register</v>
      </c>
      <c r="H1404" t="str">
        <f>VLOOKUP($C1404,'[1]LKUP PCNDES'!$F$2:$H$12,3,FALSE)</f>
        <v>DEM_REG</v>
      </c>
      <c r="I1404" t="str">
        <f>VLOOKUP($B1404,'[1]LKUP PCNDES'!$C$17:$H$60,4,FALSE)</f>
        <v>NHS North West London ICB</v>
      </c>
      <c r="J1404" t="str">
        <f>VLOOKUP($B1404,'[1]LKUP PCNDES'!$C$17:$H$60,6,FALSE)</f>
        <v>NWL</v>
      </c>
    </row>
    <row r="1405" spans="1:10" x14ac:dyDescent="0.35">
      <c r="A1405" t="s">
        <v>648</v>
      </c>
      <c r="B1405" t="s">
        <v>653</v>
      </c>
      <c r="C1405" t="s">
        <v>1382</v>
      </c>
      <c r="D1405" t="s">
        <v>563</v>
      </c>
      <c r="E1405" s="2">
        <v>45382</v>
      </c>
      <c r="F1405">
        <v>2856</v>
      </c>
      <c r="G1405" t="str">
        <f>VLOOKUP($C1405,'[1]LKUP PCNDES'!$F$2:$H$12,2,FALSE)</f>
        <v>Care home residents aged 18 years or over on the QOF Dementia Register</v>
      </c>
      <c r="H1405" t="str">
        <f>VLOOKUP($C1405,'[1]LKUP PCNDES'!$F$2:$H$12,3,FALSE)</f>
        <v>DEM_REG</v>
      </c>
      <c r="I1405" t="str">
        <f>VLOOKUP($B1405,'[1]LKUP PCNDES'!$C$17:$H$60,4,FALSE)</f>
        <v>NHS North West London ICB</v>
      </c>
      <c r="J1405" t="str">
        <f>VLOOKUP($B1405,'[1]LKUP PCNDES'!$C$17:$H$60,6,FALSE)</f>
        <v>NWL</v>
      </c>
    </row>
    <row r="1406" spans="1:10" x14ac:dyDescent="0.35">
      <c r="A1406" t="s">
        <v>648</v>
      </c>
      <c r="B1406" t="s">
        <v>653</v>
      </c>
      <c r="C1406" t="s">
        <v>1379</v>
      </c>
      <c r="D1406" t="s">
        <v>564</v>
      </c>
      <c r="E1406" s="2">
        <v>45046</v>
      </c>
      <c r="F1406">
        <v>6164</v>
      </c>
      <c r="G1406" t="str">
        <f>VLOOKUP($C1406,'[1]LKUP PCNDES'!$F$2:$H$12,2,FALSE)</f>
        <v>Permanent care home residents aged 18 years or over with a preferred place of death recorded</v>
      </c>
      <c r="H1406" t="str">
        <f>VLOOKUP($C1406,'[1]LKUP PCNDES'!$F$2:$H$12,3,FALSE)</f>
        <v>PREF_DEATH</v>
      </c>
      <c r="I1406" t="str">
        <f>VLOOKUP($B1406,'[1]LKUP PCNDES'!$C$17:$H$60,4,FALSE)</f>
        <v>NHS North West London ICB</v>
      </c>
      <c r="J1406" t="str">
        <f>VLOOKUP($B1406,'[1]LKUP PCNDES'!$C$17:$H$60,6,FALSE)</f>
        <v>NWL</v>
      </c>
    </row>
    <row r="1407" spans="1:10" x14ac:dyDescent="0.35">
      <c r="A1407" t="s">
        <v>648</v>
      </c>
      <c r="B1407" t="s">
        <v>653</v>
      </c>
      <c r="C1407" t="s">
        <v>1379</v>
      </c>
      <c r="D1407" t="s">
        <v>564</v>
      </c>
      <c r="E1407" s="2">
        <v>45077</v>
      </c>
      <c r="F1407">
        <v>6182</v>
      </c>
      <c r="G1407" t="str">
        <f>VLOOKUP($C1407,'[1]LKUP PCNDES'!$F$2:$H$12,2,FALSE)</f>
        <v>Permanent care home residents aged 18 years or over with a preferred place of death recorded</v>
      </c>
      <c r="H1407" t="str">
        <f>VLOOKUP($C1407,'[1]LKUP PCNDES'!$F$2:$H$12,3,FALSE)</f>
        <v>PREF_DEATH</v>
      </c>
      <c r="I1407" t="str">
        <f>VLOOKUP($B1407,'[1]LKUP PCNDES'!$C$17:$H$60,4,FALSE)</f>
        <v>NHS North West London ICB</v>
      </c>
      <c r="J1407" t="str">
        <f>VLOOKUP($B1407,'[1]LKUP PCNDES'!$C$17:$H$60,6,FALSE)</f>
        <v>NWL</v>
      </c>
    </row>
    <row r="1408" spans="1:10" x14ac:dyDescent="0.35">
      <c r="A1408" t="s">
        <v>648</v>
      </c>
      <c r="B1408" t="s">
        <v>653</v>
      </c>
      <c r="C1408" t="s">
        <v>1379</v>
      </c>
      <c r="D1408" t="s">
        <v>564</v>
      </c>
      <c r="E1408" s="2">
        <v>45107</v>
      </c>
      <c r="F1408">
        <v>6310</v>
      </c>
      <c r="G1408" t="str">
        <f>VLOOKUP($C1408,'[1]LKUP PCNDES'!$F$2:$H$12,2,FALSE)</f>
        <v>Permanent care home residents aged 18 years or over with a preferred place of death recorded</v>
      </c>
      <c r="H1408" t="str">
        <f>VLOOKUP($C1408,'[1]LKUP PCNDES'!$F$2:$H$12,3,FALSE)</f>
        <v>PREF_DEATH</v>
      </c>
      <c r="I1408" t="str">
        <f>VLOOKUP($B1408,'[1]LKUP PCNDES'!$C$17:$H$60,4,FALSE)</f>
        <v>NHS North West London ICB</v>
      </c>
      <c r="J1408" t="str">
        <f>VLOOKUP($B1408,'[1]LKUP PCNDES'!$C$17:$H$60,6,FALSE)</f>
        <v>NWL</v>
      </c>
    </row>
    <row r="1409" spans="1:10" x14ac:dyDescent="0.35">
      <c r="A1409" t="s">
        <v>648</v>
      </c>
      <c r="B1409" t="s">
        <v>653</v>
      </c>
      <c r="C1409" t="s">
        <v>1379</v>
      </c>
      <c r="D1409" t="s">
        <v>564</v>
      </c>
      <c r="E1409" s="2">
        <v>45138</v>
      </c>
      <c r="F1409">
        <v>6385</v>
      </c>
      <c r="G1409" t="str">
        <f>VLOOKUP($C1409,'[1]LKUP PCNDES'!$F$2:$H$12,2,FALSE)</f>
        <v>Permanent care home residents aged 18 years or over with a preferred place of death recorded</v>
      </c>
      <c r="H1409" t="str">
        <f>VLOOKUP($C1409,'[1]LKUP PCNDES'!$F$2:$H$12,3,FALSE)</f>
        <v>PREF_DEATH</v>
      </c>
      <c r="I1409" t="str">
        <f>VLOOKUP($B1409,'[1]LKUP PCNDES'!$C$17:$H$60,4,FALSE)</f>
        <v>NHS North West London ICB</v>
      </c>
      <c r="J1409" t="str">
        <f>VLOOKUP($B1409,'[1]LKUP PCNDES'!$C$17:$H$60,6,FALSE)</f>
        <v>NWL</v>
      </c>
    </row>
    <row r="1410" spans="1:10" x14ac:dyDescent="0.35">
      <c r="A1410" t="s">
        <v>648</v>
      </c>
      <c r="B1410" t="s">
        <v>653</v>
      </c>
      <c r="C1410" t="s">
        <v>1379</v>
      </c>
      <c r="D1410" t="s">
        <v>564</v>
      </c>
      <c r="E1410" s="2">
        <v>45169</v>
      </c>
      <c r="F1410">
        <v>6256</v>
      </c>
      <c r="G1410" t="str">
        <f>VLOOKUP($C1410,'[1]LKUP PCNDES'!$F$2:$H$12,2,FALSE)</f>
        <v>Permanent care home residents aged 18 years or over with a preferred place of death recorded</v>
      </c>
      <c r="H1410" t="str">
        <f>VLOOKUP($C1410,'[1]LKUP PCNDES'!$F$2:$H$12,3,FALSE)</f>
        <v>PREF_DEATH</v>
      </c>
      <c r="I1410" t="str">
        <f>VLOOKUP($B1410,'[1]LKUP PCNDES'!$C$17:$H$60,4,FALSE)</f>
        <v>NHS North West London ICB</v>
      </c>
      <c r="J1410" t="str">
        <f>VLOOKUP($B1410,'[1]LKUP PCNDES'!$C$17:$H$60,6,FALSE)</f>
        <v>NWL</v>
      </c>
    </row>
    <row r="1411" spans="1:10" x14ac:dyDescent="0.35">
      <c r="A1411" t="s">
        <v>648</v>
      </c>
      <c r="B1411" t="s">
        <v>653</v>
      </c>
      <c r="C1411" t="s">
        <v>1379</v>
      </c>
      <c r="D1411" t="s">
        <v>564</v>
      </c>
      <c r="E1411" s="2">
        <v>45199</v>
      </c>
      <c r="F1411">
        <v>6643</v>
      </c>
      <c r="G1411" t="str">
        <f>VLOOKUP($C1411,'[1]LKUP PCNDES'!$F$2:$H$12,2,FALSE)</f>
        <v>Permanent care home residents aged 18 years or over with a preferred place of death recorded</v>
      </c>
      <c r="H1411" t="str">
        <f>VLOOKUP($C1411,'[1]LKUP PCNDES'!$F$2:$H$12,3,FALSE)</f>
        <v>PREF_DEATH</v>
      </c>
      <c r="I1411" t="str">
        <f>VLOOKUP($B1411,'[1]LKUP PCNDES'!$C$17:$H$60,4,FALSE)</f>
        <v>NHS North West London ICB</v>
      </c>
      <c r="J1411" t="str">
        <f>VLOOKUP($B1411,'[1]LKUP PCNDES'!$C$17:$H$60,6,FALSE)</f>
        <v>NWL</v>
      </c>
    </row>
    <row r="1412" spans="1:10" x14ac:dyDescent="0.35">
      <c r="A1412" t="s">
        <v>648</v>
      </c>
      <c r="B1412" t="s">
        <v>653</v>
      </c>
      <c r="C1412" t="s">
        <v>1379</v>
      </c>
      <c r="D1412" t="s">
        <v>564</v>
      </c>
      <c r="E1412" s="2">
        <v>45230</v>
      </c>
      <c r="F1412">
        <v>6215</v>
      </c>
      <c r="G1412" t="str">
        <f>VLOOKUP($C1412,'[1]LKUP PCNDES'!$F$2:$H$12,2,FALSE)</f>
        <v>Permanent care home residents aged 18 years or over with a preferred place of death recorded</v>
      </c>
      <c r="H1412" t="str">
        <f>VLOOKUP($C1412,'[1]LKUP PCNDES'!$F$2:$H$12,3,FALSE)</f>
        <v>PREF_DEATH</v>
      </c>
      <c r="I1412" t="str">
        <f>VLOOKUP($B1412,'[1]LKUP PCNDES'!$C$17:$H$60,4,FALSE)</f>
        <v>NHS North West London ICB</v>
      </c>
      <c r="J1412" t="str">
        <f>VLOOKUP($B1412,'[1]LKUP PCNDES'!$C$17:$H$60,6,FALSE)</f>
        <v>NWL</v>
      </c>
    </row>
    <row r="1413" spans="1:10" x14ac:dyDescent="0.35">
      <c r="A1413" t="s">
        <v>648</v>
      </c>
      <c r="B1413" t="s">
        <v>653</v>
      </c>
      <c r="C1413" t="s">
        <v>1379</v>
      </c>
      <c r="D1413" t="s">
        <v>564</v>
      </c>
      <c r="E1413" s="2">
        <v>45260</v>
      </c>
      <c r="F1413">
        <v>5860</v>
      </c>
      <c r="G1413" t="str">
        <f>VLOOKUP($C1413,'[1]LKUP PCNDES'!$F$2:$H$12,2,FALSE)</f>
        <v>Permanent care home residents aged 18 years or over with a preferred place of death recorded</v>
      </c>
      <c r="H1413" t="str">
        <f>VLOOKUP($C1413,'[1]LKUP PCNDES'!$F$2:$H$12,3,FALSE)</f>
        <v>PREF_DEATH</v>
      </c>
      <c r="I1413" t="str">
        <f>VLOOKUP($B1413,'[1]LKUP PCNDES'!$C$17:$H$60,4,FALSE)</f>
        <v>NHS North West London ICB</v>
      </c>
      <c r="J1413" t="str">
        <f>VLOOKUP($B1413,'[1]LKUP PCNDES'!$C$17:$H$60,6,FALSE)</f>
        <v>NWL</v>
      </c>
    </row>
    <row r="1414" spans="1:10" x14ac:dyDescent="0.35">
      <c r="A1414" t="s">
        <v>648</v>
      </c>
      <c r="B1414" t="s">
        <v>653</v>
      </c>
      <c r="C1414" t="s">
        <v>1379</v>
      </c>
      <c r="D1414" t="s">
        <v>564</v>
      </c>
      <c r="E1414" s="2">
        <v>45291</v>
      </c>
      <c r="F1414">
        <v>5893</v>
      </c>
      <c r="G1414" t="str">
        <f>VLOOKUP($C1414,'[1]LKUP PCNDES'!$F$2:$H$12,2,FALSE)</f>
        <v>Permanent care home residents aged 18 years or over with a preferred place of death recorded</v>
      </c>
      <c r="H1414" t="str">
        <f>VLOOKUP($C1414,'[1]LKUP PCNDES'!$F$2:$H$12,3,FALSE)</f>
        <v>PREF_DEATH</v>
      </c>
      <c r="I1414" t="str">
        <f>VLOOKUP($B1414,'[1]LKUP PCNDES'!$C$17:$H$60,4,FALSE)</f>
        <v>NHS North West London ICB</v>
      </c>
      <c r="J1414" t="str">
        <f>VLOOKUP($B1414,'[1]LKUP PCNDES'!$C$17:$H$60,6,FALSE)</f>
        <v>NWL</v>
      </c>
    </row>
    <row r="1415" spans="1:10" x14ac:dyDescent="0.35">
      <c r="A1415" t="s">
        <v>648</v>
      </c>
      <c r="B1415" t="s">
        <v>653</v>
      </c>
      <c r="C1415" t="s">
        <v>1379</v>
      </c>
      <c r="D1415" t="s">
        <v>564</v>
      </c>
      <c r="E1415" s="2">
        <v>45322</v>
      </c>
      <c r="F1415">
        <v>5500</v>
      </c>
      <c r="G1415" t="str">
        <f>VLOOKUP($C1415,'[1]LKUP PCNDES'!$F$2:$H$12,2,FALSE)</f>
        <v>Permanent care home residents aged 18 years or over with a preferred place of death recorded</v>
      </c>
      <c r="H1415" t="str">
        <f>VLOOKUP($C1415,'[1]LKUP PCNDES'!$F$2:$H$12,3,FALSE)</f>
        <v>PREF_DEATH</v>
      </c>
      <c r="I1415" t="str">
        <f>VLOOKUP($B1415,'[1]LKUP PCNDES'!$C$17:$H$60,4,FALSE)</f>
        <v>NHS North West London ICB</v>
      </c>
      <c r="J1415" t="str">
        <f>VLOOKUP($B1415,'[1]LKUP PCNDES'!$C$17:$H$60,6,FALSE)</f>
        <v>NWL</v>
      </c>
    </row>
    <row r="1416" spans="1:10" x14ac:dyDescent="0.35">
      <c r="A1416" t="s">
        <v>648</v>
      </c>
      <c r="B1416" t="s">
        <v>653</v>
      </c>
      <c r="C1416" t="s">
        <v>1379</v>
      </c>
      <c r="D1416" t="s">
        <v>564</v>
      </c>
      <c r="E1416" s="2">
        <v>45351</v>
      </c>
      <c r="F1416">
        <v>5500</v>
      </c>
      <c r="G1416" t="str">
        <f>VLOOKUP($C1416,'[1]LKUP PCNDES'!$F$2:$H$12,2,FALSE)</f>
        <v>Permanent care home residents aged 18 years or over with a preferred place of death recorded</v>
      </c>
      <c r="H1416" t="str">
        <f>VLOOKUP($C1416,'[1]LKUP PCNDES'!$F$2:$H$12,3,FALSE)</f>
        <v>PREF_DEATH</v>
      </c>
      <c r="I1416" t="str">
        <f>VLOOKUP($B1416,'[1]LKUP PCNDES'!$C$17:$H$60,4,FALSE)</f>
        <v>NHS North West London ICB</v>
      </c>
      <c r="J1416" t="str">
        <f>VLOOKUP($B1416,'[1]LKUP PCNDES'!$C$17:$H$60,6,FALSE)</f>
        <v>NWL</v>
      </c>
    </row>
    <row r="1417" spans="1:10" x14ac:dyDescent="0.35">
      <c r="A1417" t="s">
        <v>648</v>
      </c>
      <c r="B1417" t="s">
        <v>653</v>
      </c>
      <c r="C1417" t="s">
        <v>1379</v>
      </c>
      <c r="D1417" t="s">
        <v>564</v>
      </c>
      <c r="E1417" s="2">
        <v>45382</v>
      </c>
      <c r="F1417">
        <v>6676</v>
      </c>
      <c r="G1417" t="str">
        <f>VLOOKUP($C1417,'[1]LKUP PCNDES'!$F$2:$H$12,2,FALSE)</f>
        <v>Permanent care home residents aged 18 years or over with a preferred place of death recorded</v>
      </c>
      <c r="H1417" t="str">
        <f>VLOOKUP($C1417,'[1]LKUP PCNDES'!$F$2:$H$12,3,FALSE)</f>
        <v>PREF_DEATH</v>
      </c>
      <c r="I1417" t="str">
        <f>VLOOKUP($B1417,'[1]LKUP PCNDES'!$C$17:$H$60,4,FALSE)</f>
        <v>NHS North West London ICB</v>
      </c>
      <c r="J1417" t="str">
        <f>VLOOKUP($B1417,'[1]LKUP PCNDES'!$C$17:$H$60,6,FALSE)</f>
        <v>NWL</v>
      </c>
    </row>
    <row r="1418" spans="1:10" x14ac:dyDescent="0.35">
      <c r="A1418" t="s">
        <v>648</v>
      </c>
      <c r="B1418" t="s">
        <v>653</v>
      </c>
      <c r="C1418" t="s">
        <v>1379</v>
      </c>
      <c r="D1418" t="s">
        <v>563</v>
      </c>
      <c r="E1418" s="2">
        <v>45046</v>
      </c>
      <c r="F1418">
        <v>1591</v>
      </c>
      <c r="G1418" t="str">
        <f>VLOOKUP($C1418,'[1]LKUP PCNDES'!$F$2:$H$12,2,FALSE)</f>
        <v>Permanent care home residents aged 18 years or over with a preferred place of death recorded</v>
      </c>
      <c r="H1418" t="str">
        <f>VLOOKUP($C1418,'[1]LKUP PCNDES'!$F$2:$H$12,3,FALSE)</f>
        <v>PREF_DEATH</v>
      </c>
      <c r="I1418" t="str">
        <f>VLOOKUP($B1418,'[1]LKUP PCNDES'!$C$17:$H$60,4,FALSE)</f>
        <v>NHS North West London ICB</v>
      </c>
      <c r="J1418" t="str">
        <f>VLOOKUP($B1418,'[1]LKUP PCNDES'!$C$17:$H$60,6,FALSE)</f>
        <v>NWL</v>
      </c>
    </row>
    <row r="1419" spans="1:10" x14ac:dyDescent="0.35">
      <c r="A1419" t="s">
        <v>648</v>
      </c>
      <c r="B1419" t="s">
        <v>653</v>
      </c>
      <c r="C1419" t="s">
        <v>1379</v>
      </c>
      <c r="D1419" t="s">
        <v>563</v>
      </c>
      <c r="E1419" s="2">
        <v>45077</v>
      </c>
      <c r="F1419">
        <v>1610</v>
      </c>
      <c r="G1419" t="str">
        <f>VLOOKUP($C1419,'[1]LKUP PCNDES'!$F$2:$H$12,2,FALSE)</f>
        <v>Permanent care home residents aged 18 years or over with a preferred place of death recorded</v>
      </c>
      <c r="H1419" t="str">
        <f>VLOOKUP($C1419,'[1]LKUP PCNDES'!$F$2:$H$12,3,FALSE)</f>
        <v>PREF_DEATH</v>
      </c>
      <c r="I1419" t="str">
        <f>VLOOKUP($B1419,'[1]LKUP PCNDES'!$C$17:$H$60,4,FALSE)</f>
        <v>NHS North West London ICB</v>
      </c>
      <c r="J1419" t="str">
        <f>VLOOKUP($B1419,'[1]LKUP PCNDES'!$C$17:$H$60,6,FALSE)</f>
        <v>NWL</v>
      </c>
    </row>
    <row r="1420" spans="1:10" x14ac:dyDescent="0.35">
      <c r="A1420" t="s">
        <v>648</v>
      </c>
      <c r="B1420" t="s">
        <v>653</v>
      </c>
      <c r="C1420" t="s">
        <v>1379</v>
      </c>
      <c r="D1420" t="s">
        <v>563</v>
      </c>
      <c r="E1420" s="2">
        <v>45107</v>
      </c>
      <c r="F1420">
        <v>1664</v>
      </c>
      <c r="G1420" t="str">
        <f>VLOOKUP($C1420,'[1]LKUP PCNDES'!$F$2:$H$12,2,FALSE)</f>
        <v>Permanent care home residents aged 18 years or over with a preferred place of death recorded</v>
      </c>
      <c r="H1420" t="str">
        <f>VLOOKUP($C1420,'[1]LKUP PCNDES'!$F$2:$H$12,3,FALSE)</f>
        <v>PREF_DEATH</v>
      </c>
      <c r="I1420" t="str">
        <f>VLOOKUP($B1420,'[1]LKUP PCNDES'!$C$17:$H$60,4,FALSE)</f>
        <v>NHS North West London ICB</v>
      </c>
      <c r="J1420" t="str">
        <f>VLOOKUP($B1420,'[1]LKUP PCNDES'!$C$17:$H$60,6,FALSE)</f>
        <v>NWL</v>
      </c>
    </row>
    <row r="1421" spans="1:10" x14ac:dyDescent="0.35">
      <c r="A1421" t="s">
        <v>648</v>
      </c>
      <c r="B1421" t="s">
        <v>653</v>
      </c>
      <c r="C1421" t="s">
        <v>1379</v>
      </c>
      <c r="D1421" t="s">
        <v>563</v>
      </c>
      <c r="E1421" s="2">
        <v>45138</v>
      </c>
      <c r="F1421">
        <v>1704</v>
      </c>
      <c r="G1421" t="str">
        <f>VLOOKUP($C1421,'[1]LKUP PCNDES'!$F$2:$H$12,2,FALSE)</f>
        <v>Permanent care home residents aged 18 years or over with a preferred place of death recorded</v>
      </c>
      <c r="H1421" t="str">
        <f>VLOOKUP($C1421,'[1]LKUP PCNDES'!$F$2:$H$12,3,FALSE)</f>
        <v>PREF_DEATH</v>
      </c>
      <c r="I1421" t="str">
        <f>VLOOKUP($B1421,'[1]LKUP PCNDES'!$C$17:$H$60,4,FALSE)</f>
        <v>NHS North West London ICB</v>
      </c>
      <c r="J1421" t="str">
        <f>VLOOKUP($B1421,'[1]LKUP PCNDES'!$C$17:$H$60,6,FALSE)</f>
        <v>NWL</v>
      </c>
    </row>
    <row r="1422" spans="1:10" x14ac:dyDescent="0.35">
      <c r="A1422" t="s">
        <v>648</v>
      </c>
      <c r="B1422" t="s">
        <v>653</v>
      </c>
      <c r="C1422" t="s">
        <v>1379</v>
      </c>
      <c r="D1422" t="s">
        <v>563</v>
      </c>
      <c r="E1422" s="2">
        <v>45169</v>
      </c>
      <c r="F1422">
        <v>1639</v>
      </c>
      <c r="G1422" t="str">
        <f>VLOOKUP($C1422,'[1]LKUP PCNDES'!$F$2:$H$12,2,FALSE)</f>
        <v>Permanent care home residents aged 18 years or over with a preferred place of death recorded</v>
      </c>
      <c r="H1422" t="str">
        <f>VLOOKUP($C1422,'[1]LKUP PCNDES'!$F$2:$H$12,3,FALSE)</f>
        <v>PREF_DEATH</v>
      </c>
      <c r="I1422" t="str">
        <f>VLOOKUP($B1422,'[1]LKUP PCNDES'!$C$17:$H$60,4,FALSE)</f>
        <v>NHS North West London ICB</v>
      </c>
      <c r="J1422" t="str">
        <f>VLOOKUP($B1422,'[1]LKUP PCNDES'!$C$17:$H$60,6,FALSE)</f>
        <v>NWL</v>
      </c>
    </row>
    <row r="1423" spans="1:10" x14ac:dyDescent="0.35">
      <c r="A1423" t="s">
        <v>648</v>
      </c>
      <c r="B1423" t="s">
        <v>653</v>
      </c>
      <c r="C1423" t="s">
        <v>1379</v>
      </c>
      <c r="D1423" t="s">
        <v>563</v>
      </c>
      <c r="E1423" s="2">
        <v>45199</v>
      </c>
      <c r="F1423">
        <v>1771</v>
      </c>
      <c r="G1423" t="str">
        <f>VLOOKUP($C1423,'[1]LKUP PCNDES'!$F$2:$H$12,2,FALSE)</f>
        <v>Permanent care home residents aged 18 years or over with a preferred place of death recorded</v>
      </c>
      <c r="H1423" t="str">
        <f>VLOOKUP($C1423,'[1]LKUP PCNDES'!$F$2:$H$12,3,FALSE)</f>
        <v>PREF_DEATH</v>
      </c>
      <c r="I1423" t="str">
        <f>VLOOKUP($B1423,'[1]LKUP PCNDES'!$C$17:$H$60,4,FALSE)</f>
        <v>NHS North West London ICB</v>
      </c>
      <c r="J1423" t="str">
        <f>VLOOKUP($B1423,'[1]LKUP PCNDES'!$C$17:$H$60,6,FALSE)</f>
        <v>NWL</v>
      </c>
    </row>
    <row r="1424" spans="1:10" x14ac:dyDescent="0.35">
      <c r="A1424" t="s">
        <v>648</v>
      </c>
      <c r="B1424" t="s">
        <v>653</v>
      </c>
      <c r="C1424" t="s">
        <v>1379</v>
      </c>
      <c r="D1424" t="s">
        <v>563</v>
      </c>
      <c r="E1424" s="2">
        <v>45230</v>
      </c>
      <c r="F1424">
        <v>1732</v>
      </c>
      <c r="G1424" t="str">
        <f>VLOOKUP($C1424,'[1]LKUP PCNDES'!$F$2:$H$12,2,FALSE)</f>
        <v>Permanent care home residents aged 18 years or over with a preferred place of death recorded</v>
      </c>
      <c r="H1424" t="str">
        <f>VLOOKUP($C1424,'[1]LKUP PCNDES'!$F$2:$H$12,3,FALSE)</f>
        <v>PREF_DEATH</v>
      </c>
      <c r="I1424" t="str">
        <f>VLOOKUP($B1424,'[1]LKUP PCNDES'!$C$17:$H$60,4,FALSE)</f>
        <v>NHS North West London ICB</v>
      </c>
      <c r="J1424" t="str">
        <f>VLOOKUP($B1424,'[1]LKUP PCNDES'!$C$17:$H$60,6,FALSE)</f>
        <v>NWL</v>
      </c>
    </row>
    <row r="1425" spans="1:10" x14ac:dyDescent="0.35">
      <c r="A1425" t="s">
        <v>648</v>
      </c>
      <c r="B1425" t="s">
        <v>653</v>
      </c>
      <c r="C1425" t="s">
        <v>1379</v>
      </c>
      <c r="D1425" t="s">
        <v>563</v>
      </c>
      <c r="E1425" s="2">
        <v>45260</v>
      </c>
      <c r="F1425">
        <v>1729</v>
      </c>
      <c r="G1425" t="str">
        <f>VLOOKUP($C1425,'[1]LKUP PCNDES'!$F$2:$H$12,2,FALSE)</f>
        <v>Permanent care home residents aged 18 years or over with a preferred place of death recorded</v>
      </c>
      <c r="H1425" t="str">
        <f>VLOOKUP($C1425,'[1]LKUP PCNDES'!$F$2:$H$12,3,FALSE)</f>
        <v>PREF_DEATH</v>
      </c>
      <c r="I1425" t="str">
        <f>VLOOKUP($B1425,'[1]LKUP PCNDES'!$C$17:$H$60,4,FALSE)</f>
        <v>NHS North West London ICB</v>
      </c>
      <c r="J1425" t="str">
        <f>VLOOKUP($B1425,'[1]LKUP PCNDES'!$C$17:$H$60,6,FALSE)</f>
        <v>NWL</v>
      </c>
    </row>
    <row r="1426" spans="1:10" x14ac:dyDescent="0.35">
      <c r="A1426" t="s">
        <v>648</v>
      </c>
      <c r="B1426" t="s">
        <v>653</v>
      </c>
      <c r="C1426" t="s">
        <v>1379</v>
      </c>
      <c r="D1426" t="s">
        <v>563</v>
      </c>
      <c r="E1426" s="2">
        <v>45291</v>
      </c>
      <c r="F1426">
        <v>1829</v>
      </c>
      <c r="G1426" t="str">
        <f>VLOOKUP($C1426,'[1]LKUP PCNDES'!$F$2:$H$12,2,FALSE)</f>
        <v>Permanent care home residents aged 18 years or over with a preferred place of death recorded</v>
      </c>
      <c r="H1426" t="str">
        <f>VLOOKUP($C1426,'[1]LKUP PCNDES'!$F$2:$H$12,3,FALSE)</f>
        <v>PREF_DEATH</v>
      </c>
      <c r="I1426" t="str">
        <f>VLOOKUP($B1426,'[1]LKUP PCNDES'!$C$17:$H$60,4,FALSE)</f>
        <v>NHS North West London ICB</v>
      </c>
      <c r="J1426" t="str">
        <f>VLOOKUP($B1426,'[1]LKUP PCNDES'!$C$17:$H$60,6,FALSE)</f>
        <v>NWL</v>
      </c>
    </row>
    <row r="1427" spans="1:10" x14ac:dyDescent="0.35">
      <c r="A1427" t="s">
        <v>648</v>
      </c>
      <c r="B1427" t="s">
        <v>653</v>
      </c>
      <c r="C1427" t="s">
        <v>1379</v>
      </c>
      <c r="D1427" t="s">
        <v>563</v>
      </c>
      <c r="E1427" s="2">
        <v>45322</v>
      </c>
      <c r="F1427">
        <v>1834</v>
      </c>
      <c r="G1427" t="str">
        <f>VLOOKUP($C1427,'[1]LKUP PCNDES'!$F$2:$H$12,2,FALSE)</f>
        <v>Permanent care home residents aged 18 years or over with a preferred place of death recorded</v>
      </c>
      <c r="H1427" t="str">
        <f>VLOOKUP($C1427,'[1]LKUP PCNDES'!$F$2:$H$12,3,FALSE)</f>
        <v>PREF_DEATH</v>
      </c>
      <c r="I1427" t="str">
        <f>VLOOKUP($B1427,'[1]LKUP PCNDES'!$C$17:$H$60,4,FALSE)</f>
        <v>NHS North West London ICB</v>
      </c>
      <c r="J1427" t="str">
        <f>VLOOKUP($B1427,'[1]LKUP PCNDES'!$C$17:$H$60,6,FALSE)</f>
        <v>NWL</v>
      </c>
    </row>
    <row r="1428" spans="1:10" x14ac:dyDescent="0.35">
      <c r="A1428" t="s">
        <v>648</v>
      </c>
      <c r="B1428" t="s">
        <v>653</v>
      </c>
      <c r="C1428" t="s">
        <v>1379</v>
      </c>
      <c r="D1428" t="s">
        <v>563</v>
      </c>
      <c r="E1428" s="2">
        <v>45351</v>
      </c>
      <c r="F1428">
        <v>1826</v>
      </c>
      <c r="G1428" t="str">
        <f>VLOOKUP($C1428,'[1]LKUP PCNDES'!$F$2:$H$12,2,FALSE)</f>
        <v>Permanent care home residents aged 18 years or over with a preferred place of death recorded</v>
      </c>
      <c r="H1428" t="str">
        <f>VLOOKUP($C1428,'[1]LKUP PCNDES'!$F$2:$H$12,3,FALSE)</f>
        <v>PREF_DEATH</v>
      </c>
      <c r="I1428" t="str">
        <f>VLOOKUP($B1428,'[1]LKUP PCNDES'!$C$17:$H$60,4,FALSE)</f>
        <v>NHS North West London ICB</v>
      </c>
      <c r="J1428" t="str">
        <f>VLOOKUP($B1428,'[1]LKUP PCNDES'!$C$17:$H$60,6,FALSE)</f>
        <v>NWL</v>
      </c>
    </row>
    <row r="1429" spans="1:10" x14ac:dyDescent="0.35">
      <c r="A1429" t="s">
        <v>648</v>
      </c>
      <c r="B1429" t="s">
        <v>653</v>
      </c>
      <c r="C1429" t="s">
        <v>1379</v>
      </c>
      <c r="D1429" t="s">
        <v>563</v>
      </c>
      <c r="E1429" s="2">
        <v>45382</v>
      </c>
      <c r="F1429">
        <v>2256</v>
      </c>
      <c r="G1429" t="str">
        <f>VLOOKUP($C1429,'[1]LKUP PCNDES'!$F$2:$H$12,2,FALSE)</f>
        <v>Permanent care home residents aged 18 years or over with a preferred place of death recorded</v>
      </c>
      <c r="H1429" t="str">
        <f>VLOOKUP($C1429,'[1]LKUP PCNDES'!$F$2:$H$12,3,FALSE)</f>
        <v>PREF_DEATH</v>
      </c>
      <c r="I1429" t="str">
        <f>VLOOKUP($B1429,'[1]LKUP PCNDES'!$C$17:$H$60,4,FALSE)</f>
        <v>NHS North West London ICB</v>
      </c>
      <c r="J1429" t="str">
        <f>VLOOKUP($B1429,'[1]LKUP PCNDES'!$C$17:$H$60,6,FALSE)</f>
        <v>NWL</v>
      </c>
    </row>
    <row r="1430" spans="1:10" x14ac:dyDescent="0.35">
      <c r="A1430" t="s">
        <v>648</v>
      </c>
      <c r="B1430" t="s">
        <v>653</v>
      </c>
      <c r="C1430" t="s">
        <v>1363</v>
      </c>
      <c r="D1430" t="s">
        <v>700</v>
      </c>
      <c r="E1430" s="2">
        <v>45046</v>
      </c>
      <c r="F1430">
        <v>0</v>
      </c>
      <c r="G1430" t="str">
        <f>VLOOKUP($C1430,'[1]LKUP PCNDES'!$F$2:$H$12,2,FALSE)</f>
        <v>Number of Multidisciplinary Team meetings</v>
      </c>
      <c r="H1430" t="str">
        <f>VLOOKUP($C1430,'[1]LKUP PCNDES'!$F$2:$H$12,3,FALSE)</f>
        <v>MDT</v>
      </c>
      <c r="I1430" t="str">
        <f>VLOOKUP($B1430,'[1]LKUP PCNDES'!$C$17:$H$60,4,FALSE)</f>
        <v>NHS North West London ICB</v>
      </c>
      <c r="J1430" t="str">
        <f>VLOOKUP($B1430,'[1]LKUP PCNDES'!$C$17:$H$60,6,FALSE)</f>
        <v>NWL</v>
      </c>
    </row>
    <row r="1431" spans="1:10" x14ac:dyDescent="0.35">
      <c r="A1431" t="s">
        <v>648</v>
      </c>
      <c r="B1431" t="s">
        <v>653</v>
      </c>
      <c r="C1431" t="s">
        <v>1363</v>
      </c>
      <c r="D1431" t="s">
        <v>700</v>
      </c>
      <c r="E1431" s="2">
        <v>45077</v>
      </c>
      <c r="F1431">
        <v>0</v>
      </c>
      <c r="G1431" t="str">
        <f>VLOOKUP($C1431,'[1]LKUP PCNDES'!$F$2:$H$12,2,FALSE)</f>
        <v>Number of Multidisciplinary Team meetings</v>
      </c>
      <c r="H1431" t="str">
        <f>VLOOKUP($C1431,'[1]LKUP PCNDES'!$F$2:$H$12,3,FALSE)</f>
        <v>MDT</v>
      </c>
      <c r="I1431" t="str">
        <f>VLOOKUP($B1431,'[1]LKUP PCNDES'!$C$17:$H$60,4,FALSE)</f>
        <v>NHS North West London ICB</v>
      </c>
      <c r="J1431" t="str">
        <f>VLOOKUP($B1431,'[1]LKUP PCNDES'!$C$17:$H$60,6,FALSE)</f>
        <v>NWL</v>
      </c>
    </row>
    <row r="1432" spans="1:10" x14ac:dyDescent="0.35">
      <c r="A1432" t="s">
        <v>648</v>
      </c>
      <c r="B1432" t="s">
        <v>653</v>
      </c>
      <c r="C1432" t="s">
        <v>1363</v>
      </c>
      <c r="D1432" t="s">
        <v>700</v>
      </c>
      <c r="E1432" s="2">
        <v>45107</v>
      </c>
      <c r="F1432">
        <v>0</v>
      </c>
      <c r="G1432" t="str">
        <f>VLOOKUP($C1432,'[1]LKUP PCNDES'!$F$2:$H$12,2,FALSE)</f>
        <v>Number of Multidisciplinary Team meetings</v>
      </c>
      <c r="H1432" t="str">
        <f>VLOOKUP($C1432,'[1]LKUP PCNDES'!$F$2:$H$12,3,FALSE)</f>
        <v>MDT</v>
      </c>
      <c r="I1432" t="str">
        <f>VLOOKUP($B1432,'[1]LKUP PCNDES'!$C$17:$H$60,4,FALSE)</f>
        <v>NHS North West London ICB</v>
      </c>
      <c r="J1432" t="str">
        <f>VLOOKUP($B1432,'[1]LKUP PCNDES'!$C$17:$H$60,6,FALSE)</f>
        <v>NWL</v>
      </c>
    </row>
    <row r="1433" spans="1:10" x14ac:dyDescent="0.35">
      <c r="A1433" t="s">
        <v>648</v>
      </c>
      <c r="B1433" t="s">
        <v>653</v>
      </c>
      <c r="C1433" t="s">
        <v>1363</v>
      </c>
      <c r="D1433" t="s">
        <v>700</v>
      </c>
      <c r="E1433" s="2">
        <v>45138</v>
      </c>
      <c r="F1433">
        <v>1</v>
      </c>
      <c r="G1433" t="str">
        <f>VLOOKUP($C1433,'[1]LKUP PCNDES'!$F$2:$H$12,2,FALSE)</f>
        <v>Number of Multidisciplinary Team meetings</v>
      </c>
      <c r="H1433" t="str">
        <f>VLOOKUP($C1433,'[1]LKUP PCNDES'!$F$2:$H$12,3,FALSE)</f>
        <v>MDT</v>
      </c>
      <c r="I1433" t="str">
        <f>VLOOKUP($B1433,'[1]LKUP PCNDES'!$C$17:$H$60,4,FALSE)</f>
        <v>NHS North West London ICB</v>
      </c>
      <c r="J1433" t="str">
        <f>VLOOKUP($B1433,'[1]LKUP PCNDES'!$C$17:$H$60,6,FALSE)</f>
        <v>NWL</v>
      </c>
    </row>
    <row r="1434" spans="1:10" x14ac:dyDescent="0.35">
      <c r="A1434" t="s">
        <v>648</v>
      </c>
      <c r="B1434" t="s">
        <v>653</v>
      </c>
      <c r="C1434" t="s">
        <v>1363</v>
      </c>
      <c r="D1434" t="s">
        <v>700</v>
      </c>
      <c r="E1434" s="2">
        <v>45169</v>
      </c>
      <c r="F1434">
        <v>1</v>
      </c>
      <c r="G1434" t="str">
        <f>VLOOKUP($C1434,'[1]LKUP PCNDES'!$F$2:$H$12,2,FALSE)</f>
        <v>Number of Multidisciplinary Team meetings</v>
      </c>
      <c r="H1434" t="str">
        <f>VLOOKUP($C1434,'[1]LKUP PCNDES'!$F$2:$H$12,3,FALSE)</f>
        <v>MDT</v>
      </c>
      <c r="I1434" t="str">
        <f>VLOOKUP($B1434,'[1]LKUP PCNDES'!$C$17:$H$60,4,FALSE)</f>
        <v>NHS North West London ICB</v>
      </c>
      <c r="J1434" t="str">
        <f>VLOOKUP($B1434,'[1]LKUP PCNDES'!$C$17:$H$60,6,FALSE)</f>
        <v>NWL</v>
      </c>
    </row>
    <row r="1435" spans="1:10" x14ac:dyDescent="0.35">
      <c r="A1435" t="s">
        <v>648</v>
      </c>
      <c r="B1435" t="s">
        <v>653</v>
      </c>
      <c r="C1435" t="s">
        <v>1363</v>
      </c>
      <c r="D1435" t="s">
        <v>700</v>
      </c>
      <c r="E1435" s="2">
        <v>45199</v>
      </c>
      <c r="F1435">
        <v>1</v>
      </c>
      <c r="G1435" t="str">
        <f>VLOOKUP($C1435,'[1]LKUP PCNDES'!$F$2:$H$12,2,FALSE)</f>
        <v>Number of Multidisciplinary Team meetings</v>
      </c>
      <c r="H1435" t="str">
        <f>VLOOKUP($C1435,'[1]LKUP PCNDES'!$F$2:$H$12,3,FALSE)</f>
        <v>MDT</v>
      </c>
      <c r="I1435" t="str">
        <f>VLOOKUP($B1435,'[1]LKUP PCNDES'!$C$17:$H$60,4,FALSE)</f>
        <v>NHS North West London ICB</v>
      </c>
      <c r="J1435" t="str">
        <f>VLOOKUP($B1435,'[1]LKUP PCNDES'!$C$17:$H$60,6,FALSE)</f>
        <v>NWL</v>
      </c>
    </row>
    <row r="1436" spans="1:10" x14ac:dyDescent="0.35">
      <c r="A1436" t="s">
        <v>648</v>
      </c>
      <c r="B1436" t="s">
        <v>653</v>
      </c>
      <c r="C1436" t="s">
        <v>1363</v>
      </c>
      <c r="D1436" t="s">
        <v>700</v>
      </c>
      <c r="E1436" s="2">
        <v>45230</v>
      </c>
      <c r="F1436">
        <v>1</v>
      </c>
      <c r="G1436" t="str">
        <f>VLOOKUP($C1436,'[1]LKUP PCNDES'!$F$2:$H$12,2,FALSE)</f>
        <v>Number of Multidisciplinary Team meetings</v>
      </c>
      <c r="H1436" t="str">
        <f>VLOOKUP($C1436,'[1]LKUP PCNDES'!$F$2:$H$12,3,FALSE)</f>
        <v>MDT</v>
      </c>
      <c r="I1436" t="str">
        <f>VLOOKUP($B1436,'[1]LKUP PCNDES'!$C$17:$H$60,4,FALSE)</f>
        <v>NHS North West London ICB</v>
      </c>
      <c r="J1436" t="str">
        <f>VLOOKUP($B1436,'[1]LKUP PCNDES'!$C$17:$H$60,6,FALSE)</f>
        <v>NWL</v>
      </c>
    </row>
    <row r="1437" spans="1:10" x14ac:dyDescent="0.35">
      <c r="A1437" t="s">
        <v>648</v>
      </c>
      <c r="B1437" t="s">
        <v>653</v>
      </c>
      <c r="C1437" t="s">
        <v>1363</v>
      </c>
      <c r="D1437" t="s">
        <v>700</v>
      </c>
      <c r="E1437" s="2">
        <v>45260</v>
      </c>
      <c r="F1437">
        <v>0</v>
      </c>
      <c r="G1437" t="str">
        <f>VLOOKUP($C1437,'[1]LKUP PCNDES'!$F$2:$H$12,2,FALSE)</f>
        <v>Number of Multidisciplinary Team meetings</v>
      </c>
      <c r="H1437" t="str">
        <f>VLOOKUP($C1437,'[1]LKUP PCNDES'!$F$2:$H$12,3,FALSE)</f>
        <v>MDT</v>
      </c>
      <c r="I1437" t="str">
        <f>VLOOKUP($B1437,'[1]LKUP PCNDES'!$C$17:$H$60,4,FALSE)</f>
        <v>NHS North West London ICB</v>
      </c>
      <c r="J1437" t="str">
        <f>VLOOKUP($B1437,'[1]LKUP PCNDES'!$C$17:$H$60,6,FALSE)</f>
        <v>NWL</v>
      </c>
    </row>
    <row r="1438" spans="1:10" x14ac:dyDescent="0.35">
      <c r="A1438" t="s">
        <v>648</v>
      </c>
      <c r="B1438" t="s">
        <v>653</v>
      </c>
      <c r="C1438" t="s">
        <v>1363</v>
      </c>
      <c r="D1438" t="s">
        <v>700</v>
      </c>
      <c r="E1438" s="2">
        <v>45291</v>
      </c>
      <c r="F1438">
        <v>0</v>
      </c>
      <c r="G1438" t="str">
        <f>VLOOKUP($C1438,'[1]LKUP PCNDES'!$F$2:$H$12,2,FALSE)</f>
        <v>Number of Multidisciplinary Team meetings</v>
      </c>
      <c r="H1438" t="str">
        <f>VLOOKUP($C1438,'[1]LKUP PCNDES'!$F$2:$H$12,3,FALSE)</f>
        <v>MDT</v>
      </c>
      <c r="I1438" t="str">
        <f>VLOOKUP($B1438,'[1]LKUP PCNDES'!$C$17:$H$60,4,FALSE)</f>
        <v>NHS North West London ICB</v>
      </c>
      <c r="J1438" t="str">
        <f>VLOOKUP($B1438,'[1]LKUP PCNDES'!$C$17:$H$60,6,FALSE)</f>
        <v>NWL</v>
      </c>
    </row>
    <row r="1439" spans="1:10" x14ac:dyDescent="0.35">
      <c r="A1439" t="s">
        <v>648</v>
      </c>
      <c r="B1439" t="s">
        <v>653</v>
      </c>
      <c r="C1439" t="s">
        <v>1363</v>
      </c>
      <c r="D1439" t="s">
        <v>700</v>
      </c>
      <c r="E1439" s="2">
        <v>45322</v>
      </c>
      <c r="F1439">
        <v>0</v>
      </c>
      <c r="G1439" t="str">
        <f>VLOOKUP($C1439,'[1]LKUP PCNDES'!$F$2:$H$12,2,FALSE)</f>
        <v>Number of Multidisciplinary Team meetings</v>
      </c>
      <c r="H1439" t="str">
        <f>VLOOKUP($C1439,'[1]LKUP PCNDES'!$F$2:$H$12,3,FALSE)</f>
        <v>MDT</v>
      </c>
      <c r="I1439" t="str">
        <f>VLOOKUP($B1439,'[1]LKUP PCNDES'!$C$17:$H$60,4,FALSE)</f>
        <v>NHS North West London ICB</v>
      </c>
      <c r="J1439" t="str">
        <f>VLOOKUP($B1439,'[1]LKUP PCNDES'!$C$17:$H$60,6,FALSE)</f>
        <v>NWL</v>
      </c>
    </row>
    <row r="1440" spans="1:10" x14ac:dyDescent="0.35">
      <c r="A1440" t="s">
        <v>648</v>
      </c>
      <c r="B1440" t="s">
        <v>653</v>
      </c>
      <c r="C1440" t="s">
        <v>1363</v>
      </c>
      <c r="D1440" t="s">
        <v>700</v>
      </c>
      <c r="E1440" s="2">
        <v>45351</v>
      </c>
      <c r="F1440">
        <v>0</v>
      </c>
      <c r="G1440" t="str">
        <f>VLOOKUP($C1440,'[1]LKUP PCNDES'!$F$2:$H$12,2,FALSE)</f>
        <v>Number of Multidisciplinary Team meetings</v>
      </c>
      <c r="H1440" t="str">
        <f>VLOOKUP($C1440,'[1]LKUP PCNDES'!$F$2:$H$12,3,FALSE)</f>
        <v>MDT</v>
      </c>
      <c r="I1440" t="str">
        <f>VLOOKUP($B1440,'[1]LKUP PCNDES'!$C$17:$H$60,4,FALSE)</f>
        <v>NHS North West London ICB</v>
      </c>
      <c r="J1440" t="str">
        <f>VLOOKUP($B1440,'[1]LKUP PCNDES'!$C$17:$H$60,6,FALSE)</f>
        <v>NWL</v>
      </c>
    </row>
    <row r="1441" spans="1:10" x14ac:dyDescent="0.35">
      <c r="A1441" t="s">
        <v>648</v>
      </c>
      <c r="B1441" t="s">
        <v>653</v>
      </c>
      <c r="C1441" t="s">
        <v>1363</v>
      </c>
      <c r="D1441" t="s">
        <v>700</v>
      </c>
      <c r="E1441" s="2">
        <v>45382</v>
      </c>
      <c r="F1441">
        <v>0</v>
      </c>
      <c r="G1441" t="str">
        <f>VLOOKUP($C1441,'[1]LKUP PCNDES'!$F$2:$H$12,2,FALSE)</f>
        <v>Number of Multidisciplinary Team meetings</v>
      </c>
      <c r="H1441" t="str">
        <f>VLOOKUP($C1441,'[1]LKUP PCNDES'!$F$2:$H$12,3,FALSE)</f>
        <v>MDT</v>
      </c>
      <c r="I1441" t="str">
        <f>VLOOKUP($B1441,'[1]LKUP PCNDES'!$C$17:$H$60,4,FALSE)</f>
        <v>NHS North West London ICB</v>
      </c>
      <c r="J1441" t="str">
        <f>VLOOKUP($B1441,'[1]LKUP PCNDES'!$C$17:$H$60,6,FALSE)</f>
        <v>NWL</v>
      </c>
    </row>
    <row r="1442" spans="1:10" x14ac:dyDescent="0.35">
      <c r="A1442" t="s">
        <v>648</v>
      </c>
      <c r="B1442" t="s">
        <v>653</v>
      </c>
      <c r="C1442" t="s">
        <v>1363</v>
      </c>
      <c r="D1442" t="s">
        <v>564</v>
      </c>
      <c r="E1442" s="2">
        <v>45046</v>
      </c>
      <c r="F1442">
        <v>6177</v>
      </c>
      <c r="G1442" t="str">
        <f>VLOOKUP($C1442,'[1]LKUP PCNDES'!$F$2:$H$12,2,FALSE)</f>
        <v>Number of Multidisciplinary Team meetings</v>
      </c>
      <c r="H1442" t="str">
        <f>VLOOKUP($C1442,'[1]LKUP PCNDES'!$F$2:$H$12,3,FALSE)</f>
        <v>MDT</v>
      </c>
      <c r="I1442" t="str">
        <f>VLOOKUP($B1442,'[1]LKUP PCNDES'!$C$17:$H$60,4,FALSE)</f>
        <v>NHS North West London ICB</v>
      </c>
      <c r="J1442" t="str">
        <f>VLOOKUP($B1442,'[1]LKUP PCNDES'!$C$17:$H$60,6,FALSE)</f>
        <v>NWL</v>
      </c>
    </row>
    <row r="1443" spans="1:10" x14ac:dyDescent="0.35">
      <c r="A1443" t="s">
        <v>648</v>
      </c>
      <c r="B1443" t="s">
        <v>653</v>
      </c>
      <c r="C1443" t="s">
        <v>1363</v>
      </c>
      <c r="D1443" t="s">
        <v>564</v>
      </c>
      <c r="E1443" s="2">
        <v>45077</v>
      </c>
      <c r="F1443">
        <v>6194</v>
      </c>
      <c r="G1443" t="str">
        <f>VLOOKUP($C1443,'[1]LKUP PCNDES'!$F$2:$H$12,2,FALSE)</f>
        <v>Number of Multidisciplinary Team meetings</v>
      </c>
      <c r="H1443" t="str">
        <f>VLOOKUP($C1443,'[1]LKUP PCNDES'!$F$2:$H$12,3,FALSE)</f>
        <v>MDT</v>
      </c>
      <c r="I1443" t="str">
        <f>VLOOKUP($B1443,'[1]LKUP PCNDES'!$C$17:$H$60,4,FALSE)</f>
        <v>NHS North West London ICB</v>
      </c>
      <c r="J1443" t="str">
        <f>VLOOKUP($B1443,'[1]LKUP PCNDES'!$C$17:$H$60,6,FALSE)</f>
        <v>NWL</v>
      </c>
    </row>
    <row r="1444" spans="1:10" x14ac:dyDescent="0.35">
      <c r="A1444" t="s">
        <v>648</v>
      </c>
      <c r="B1444" t="s">
        <v>653</v>
      </c>
      <c r="C1444" t="s">
        <v>1363</v>
      </c>
      <c r="D1444" t="s">
        <v>564</v>
      </c>
      <c r="E1444" s="2">
        <v>45107</v>
      </c>
      <c r="F1444">
        <v>6324</v>
      </c>
      <c r="G1444" t="str">
        <f>VLOOKUP($C1444,'[1]LKUP PCNDES'!$F$2:$H$12,2,FALSE)</f>
        <v>Number of Multidisciplinary Team meetings</v>
      </c>
      <c r="H1444" t="str">
        <f>VLOOKUP($C1444,'[1]LKUP PCNDES'!$F$2:$H$12,3,FALSE)</f>
        <v>MDT</v>
      </c>
      <c r="I1444" t="str">
        <f>VLOOKUP($B1444,'[1]LKUP PCNDES'!$C$17:$H$60,4,FALSE)</f>
        <v>NHS North West London ICB</v>
      </c>
      <c r="J1444" t="str">
        <f>VLOOKUP($B1444,'[1]LKUP PCNDES'!$C$17:$H$60,6,FALSE)</f>
        <v>NWL</v>
      </c>
    </row>
    <row r="1445" spans="1:10" x14ac:dyDescent="0.35">
      <c r="A1445" t="s">
        <v>648</v>
      </c>
      <c r="B1445" t="s">
        <v>653</v>
      </c>
      <c r="C1445" t="s">
        <v>1363</v>
      </c>
      <c r="D1445" t="s">
        <v>564</v>
      </c>
      <c r="E1445" s="2">
        <v>45138</v>
      </c>
      <c r="F1445">
        <v>6398</v>
      </c>
      <c r="G1445" t="str">
        <f>VLOOKUP($C1445,'[1]LKUP PCNDES'!$F$2:$H$12,2,FALSE)</f>
        <v>Number of Multidisciplinary Team meetings</v>
      </c>
      <c r="H1445" t="str">
        <f>VLOOKUP($C1445,'[1]LKUP PCNDES'!$F$2:$H$12,3,FALSE)</f>
        <v>MDT</v>
      </c>
      <c r="I1445" t="str">
        <f>VLOOKUP($B1445,'[1]LKUP PCNDES'!$C$17:$H$60,4,FALSE)</f>
        <v>NHS North West London ICB</v>
      </c>
      <c r="J1445" t="str">
        <f>VLOOKUP($B1445,'[1]LKUP PCNDES'!$C$17:$H$60,6,FALSE)</f>
        <v>NWL</v>
      </c>
    </row>
    <row r="1446" spans="1:10" x14ac:dyDescent="0.35">
      <c r="A1446" t="s">
        <v>648</v>
      </c>
      <c r="B1446" t="s">
        <v>653</v>
      </c>
      <c r="C1446" t="s">
        <v>1363</v>
      </c>
      <c r="D1446" t="s">
        <v>564</v>
      </c>
      <c r="E1446" s="2">
        <v>45169</v>
      </c>
      <c r="F1446">
        <v>6272</v>
      </c>
      <c r="G1446" t="str">
        <f>VLOOKUP($C1446,'[1]LKUP PCNDES'!$F$2:$H$12,2,FALSE)</f>
        <v>Number of Multidisciplinary Team meetings</v>
      </c>
      <c r="H1446" t="str">
        <f>VLOOKUP($C1446,'[1]LKUP PCNDES'!$F$2:$H$12,3,FALSE)</f>
        <v>MDT</v>
      </c>
      <c r="I1446" t="str">
        <f>VLOOKUP($B1446,'[1]LKUP PCNDES'!$C$17:$H$60,4,FALSE)</f>
        <v>NHS North West London ICB</v>
      </c>
      <c r="J1446" t="str">
        <f>VLOOKUP($B1446,'[1]LKUP PCNDES'!$C$17:$H$60,6,FALSE)</f>
        <v>NWL</v>
      </c>
    </row>
    <row r="1447" spans="1:10" x14ac:dyDescent="0.35">
      <c r="A1447" t="s">
        <v>648</v>
      </c>
      <c r="B1447" t="s">
        <v>653</v>
      </c>
      <c r="C1447" t="s">
        <v>1363</v>
      </c>
      <c r="D1447" t="s">
        <v>564</v>
      </c>
      <c r="E1447" s="2">
        <v>45199</v>
      </c>
      <c r="F1447">
        <v>6657</v>
      </c>
      <c r="G1447" t="str">
        <f>VLOOKUP($C1447,'[1]LKUP PCNDES'!$F$2:$H$12,2,FALSE)</f>
        <v>Number of Multidisciplinary Team meetings</v>
      </c>
      <c r="H1447" t="str">
        <f>VLOOKUP($C1447,'[1]LKUP PCNDES'!$F$2:$H$12,3,FALSE)</f>
        <v>MDT</v>
      </c>
      <c r="I1447" t="str">
        <f>VLOOKUP($B1447,'[1]LKUP PCNDES'!$C$17:$H$60,4,FALSE)</f>
        <v>NHS North West London ICB</v>
      </c>
      <c r="J1447" t="str">
        <f>VLOOKUP($B1447,'[1]LKUP PCNDES'!$C$17:$H$60,6,FALSE)</f>
        <v>NWL</v>
      </c>
    </row>
    <row r="1448" spans="1:10" x14ac:dyDescent="0.35">
      <c r="A1448" t="s">
        <v>648</v>
      </c>
      <c r="B1448" t="s">
        <v>653</v>
      </c>
      <c r="C1448" t="s">
        <v>1363</v>
      </c>
      <c r="D1448" t="s">
        <v>564</v>
      </c>
      <c r="E1448" s="2">
        <v>45230</v>
      </c>
      <c r="F1448">
        <v>6227</v>
      </c>
      <c r="G1448" t="str">
        <f>VLOOKUP($C1448,'[1]LKUP PCNDES'!$F$2:$H$12,2,FALSE)</f>
        <v>Number of Multidisciplinary Team meetings</v>
      </c>
      <c r="H1448" t="str">
        <f>VLOOKUP($C1448,'[1]LKUP PCNDES'!$F$2:$H$12,3,FALSE)</f>
        <v>MDT</v>
      </c>
      <c r="I1448" t="str">
        <f>VLOOKUP($B1448,'[1]LKUP PCNDES'!$C$17:$H$60,4,FALSE)</f>
        <v>NHS North West London ICB</v>
      </c>
      <c r="J1448" t="str">
        <f>VLOOKUP($B1448,'[1]LKUP PCNDES'!$C$17:$H$60,6,FALSE)</f>
        <v>NWL</v>
      </c>
    </row>
    <row r="1449" spans="1:10" x14ac:dyDescent="0.35">
      <c r="A1449" t="s">
        <v>648</v>
      </c>
      <c r="B1449" t="s">
        <v>653</v>
      </c>
      <c r="C1449" t="s">
        <v>1363</v>
      </c>
      <c r="D1449" t="s">
        <v>564</v>
      </c>
      <c r="E1449" s="2">
        <v>45260</v>
      </c>
      <c r="F1449">
        <v>5866</v>
      </c>
      <c r="G1449" t="str">
        <f>VLOOKUP($C1449,'[1]LKUP PCNDES'!$F$2:$H$12,2,FALSE)</f>
        <v>Number of Multidisciplinary Team meetings</v>
      </c>
      <c r="H1449" t="str">
        <f>VLOOKUP($C1449,'[1]LKUP PCNDES'!$F$2:$H$12,3,FALSE)</f>
        <v>MDT</v>
      </c>
      <c r="I1449" t="str">
        <f>VLOOKUP($B1449,'[1]LKUP PCNDES'!$C$17:$H$60,4,FALSE)</f>
        <v>NHS North West London ICB</v>
      </c>
      <c r="J1449" t="str">
        <f>VLOOKUP($B1449,'[1]LKUP PCNDES'!$C$17:$H$60,6,FALSE)</f>
        <v>NWL</v>
      </c>
    </row>
    <row r="1450" spans="1:10" x14ac:dyDescent="0.35">
      <c r="A1450" t="s">
        <v>648</v>
      </c>
      <c r="B1450" t="s">
        <v>653</v>
      </c>
      <c r="C1450" t="s">
        <v>1363</v>
      </c>
      <c r="D1450" t="s">
        <v>564</v>
      </c>
      <c r="E1450" s="2">
        <v>45291</v>
      </c>
      <c r="F1450">
        <v>5903</v>
      </c>
      <c r="G1450" t="str">
        <f>VLOOKUP($C1450,'[1]LKUP PCNDES'!$F$2:$H$12,2,FALSE)</f>
        <v>Number of Multidisciplinary Team meetings</v>
      </c>
      <c r="H1450" t="str">
        <f>VLOOKUP($C1450,'[1]LKUP PCNDES'!$F$2:$H$12,3,FALSE)</f>
        <v>MDT</v>
      </c>
      <c r="I1450" t="str">
        <f>VLOOKUP($B1450,'[1]LKUP PCNDES'!$C$17:$H$60,4,FALSE)</f>
        <v>NHS North West London ICB</v>
      </c>
      <c r="J1450" t="str">
        <f>VLOOKUP($B1450,'[1]LKUP PCNDES'!$C$17:$H$60,6,FALSE)</f>
        <v>NWL</v>
      </c>
    </row>
    <row r="1451" spans="1:10" x14ac:dyDescent="0.35">
      <c r="A1451" t="s">
        <v>648</v>
      </c>
      <c r="B1451" t="s">
        <v>653</v>
      </c>
      <c r="C1451" t="s">
        <v>1363</v>
      </c>
      <c r="D1451" t="s">
        <v>564</v>
      </c>
      <c r="E1451" s="2">
        <v>45322</v>
      </c>
      <c r="F1451">
        <v>5506</v>
      </c>
      <c r="G1451" t="str">
        <f>VLOOKUP($C1451,'[1]LKUP PCNDES'!$F$2:$H$12,2,FALSE)</f>
        <v>Number of Multidisciplinary Team meetings</v>
      </c>
      <c r="H1451" t="str">
        <f>VLOOKUP($C1451,'[1]LKUP PCNDES'!$F$2:$H$12,3,FALSE)</f>
        <v>MDT</v>
      </c>
      <c r="I1451" t="str">
        <f>VLOOKUP($B1451,'[1]LKUP PCNDES'!$C$17:$H$60,4,FALSE)</f>
        <v>NHS North West London ICB</v>
      </c>
      <c r="J1451" t="str">
        <f>VLOOKUP($B1451,'[1]LKUP PCNDES'!$C$17:$H$60,6,FALSE)</f>
        <v>NWL</v>
      </c>
    </row>
    <row r="1452" spans="1:10" x14ac:dyDescent="0.35">
      <c r="A1452" t="s">
        <v>648</v>
      </c>
      <c r="B1452" t="s">
        <v>653</v>
      </c>
      <c r="C1452" t="s">
        <v>1363</v>
      </c>
      <c r="D1452" t="s">
        <v>564</v>
      </c>
      <c r="E1452" s="2">
        <v>45351</v>
      </c>
      <c r="F1452">
        <v>5511</v>
      </c>
      <c r="G1452" t="str">
        <f>VLOOKUP($C1452,'[1]LKUP PCNDES'!$F$2:$H$12,2,FALSE)</f>
        <v>Number of Multidisciplinary Team meetings</v>
      </c>
      <c r="H1452" t="str">
        <f>VLOOKUP($C1452,'[1]LKUP PCNDES'!$F$2:$H$12,3,FALSE)</f>
        <v>MDT</v>
      </c>
      <c r="I1452" t="str">
        <f>VLOOKUP($B1452,'[1]LKUP PCNDES'!$C$17:$H$60,4,FALSE)</f>
        <v>NHS North West London ICB</v>
      </c>
      <c r="J1452" t="str">
        <f>VLOOKUP($B1452,'[1]LKUP PCNDES'!$C$17:$H$60,6,FALSE)</f>
        <v>NWL</v>
      </c>
    </row>
    <row r="1453" spans="1:10" x14ac:dyDescent="0.35">
      <c r="A1453" t="s">
        <v>648</v>
      </c>
      <c r="B1453" t="s">
        <v>653</v>
      </c>
      <c r="C1453" t="s">
        <v>1363</v>
      </c>
      <c r="D1453" t="s">
        <v>564</v>
      </c>
      <c r="E1453" s="2">
        <v>45382</v>
      </c>
      <c r="F1453">
        <v>6685</v>
      </c>
      <c r="G1453" t="str">
        <f>VLOOKUP($C1453,'[1]LKUP PCNDES'!$F$2:$H$12,2,FALSE)</f>
        <v>Number of Multidisciplinary Team meetings</v>
      </c>
      <c r="H1453" t="str">
        <f>VLOOKUP($C1453,'[1]LKUP PCNDES'!$F$2:$H$12,3,FALSE)</f>
        <v>MDT</v>
      </c>
      <c r="I1453" t="str">
        <f>VLOOKUP($B1453,'[1]LKUP PCNDES'!$C$17:$H$60,4,FALSE)</f>
        <v>NHS North West London ICB</v>
      </c>
      <c r="J1453" t="str">
        <f>VLOOKUP($B1453,'[1]LKUP PCNDES'!$C$17:$H$60,6,FALSE)</f>
        <v>NWL</v>
      </c>
    </row>
    <row r="1454" spans="1:10" x14ac:dyDescent="0.35">
      <c r="A1454" t="s">
        <v>648</v>
      </c>
      <c r="B1454" t="s">
        <v>653</v>
      </c>
      <c r="C1454" t="s">
        <v>1363</v>
      </c>
      <c r="D1454" t="s">
        <v>563</v>
      </c>
      <c r="E1454" s="2">
        <v>45046</v>
      </c>
      <c r="F1454">
        <v>183</v>
      </c>
      <c r="G1454" t="str">
        <f>VLOOKUP($C1454,'[1]LKUP PCNDES'!$F$2:$H$12,2,FALSE)</f>
        <v>Number of Multidisciplinary Team meetings</v>
      </c>
      <c r="H1454" t="str">
        <f>VLOOKUP($C1454,'[1]LKUP PCNDES'!$F$2:$H$12,3,FALSE)</f>
        <v>MDT</v>
      </c>
      <c r="I1454" t="str">
        <f>VLOOKUP($B1454,'[1]LKUP PCNDES'!$C$17:$H$60,4,FALSE)</f>
        <v>NHS North West London ICB</v>
      </c>
      <c r="J1454" t="str">
        <f>VLOOKUP($B1454,'[1]LKUP PCNDES'!$C$17:$H$60,6,FALSE)</f>
        <v>NWL</v>
      </c>
    </row>
    <row r="1455" spans="1:10" x14ac:dyDescent="0.35">
      <c r="A1455" t="s">
        <v>648</v>
      </c>
      <c r="B1455" t="s">
        <v>653</v>
      </c>
      <c r="C1455" t="s">
        <v>1363</v>
      </c>
      <c r="D1455" t="s">
        <v>563</v>
      </c>
      <c r="E1455" s="2">
        <v>45077</v>
      </c>
      <c r="F1455">
        <v>388</v>
      </c>
      <c r="G1455" t="str">
        <f>VLOOKUP($C1455,'[1]LKUP PCNDES'!$F$2:$H$12,2,FALSE)</f>
        <v>Number of Multidisciplinary Team meetings</v>
      </c>
      <c r="H1455" t="str">
        <f>VLOOKUP($C1455,'[1]LKUP PCNDES'!$F$2:$H$12,3,FALSE)</f>
        <v>MDT</v>
      </c>
      <c r="I1455" t="str">
        <f>VLOOKUP($B1455,'[1]LKUP PCNDES'!$C$17:$H$60,4,FALSE)</f>
        <v>NHS North West London ICB</v>
      </c>
      <c r="J1455" t="str">
        <f>VLOOKUP($B1455,'[1]LKUP PCNDES'!$C$17:$H$60,6,FALSE)</f>
        <v>NWL</v>
      </c>
    </row>
    <row r="1456" spans="1:10" x14ac:dyDescent="0.35">
      <c r="A1456" t="s">
        <v>648</v>
      </c>
      <c r="B1456" t="s">
        <v>653</v>
      </c>
      <c r="C1456" t="s">
        <v>1363</v>
      </c>
      <c r="D1456" t="s">
        <v>563</v>
      </c>
      <c r="E1456" s="2">
        <v>45107</v>
      </c>
      <c r="F1456">
        <v>680</v>
      </c>
      <c r="G1456" t="str">
        <f>VLOOKUP($C1456,'[1]LKUP PCNDES'!$F$2:$H$12,2,FALSE)</f>
        <v>Number of Multidisciplinary Team meetings</v>
      </c>
      <c r="H1456" t="str">
        <f>VLOOKUP($C1456,'[1]LKUP PCNDES'!$F$2:$H$12,3,FALSE)</f>
        <v>MDT</v>
      </c>
      <c r="I1456" t="str">
        <f>VLOOKUP($B1456,'[1]LKUP PCNDES'!$C$17:$H$60,4,FALSE)</f>
        <v>NHS North West London ICB</v>
      </c>
      <c r="J1456" t="str">
        <f>VLOOKUP($B1456,'[1]LKUP PCNDES'!$C$17:$H$60,6,FALSE)</f>
        <v>NWL</v>
      </c>
    </row>
    <row r="1457" spans="1:10" x14ac:dyDescent="0.35">
      <c r="A1457" t="s">
        <v>648</v>
      </c>
      <c r="B1457" t="s">
        <v>653</v>
      </c>
      <c r="C1457" t="s">
        <v>1363</v>
      </c>
      <c r="D1457" t="s">
        <v>563</v>
      </c>
      <c r="E1457" s="2">
        <v>45138</v>
      </c>
      <c r="F1457">
        <v>887</v>
      </c>
      <c r="G1457" t="str">
        <f>VLOOKUP($C1457,'[1]LKUP PCNDES'!$F$2:$H$12,2,FALSE)</f>
        <v>Number of Multidisciplinary Team meetings</v>
      </c>
      <c r="H1457" t="str">
        <f>VLOOKUP($C1457,'[1]LKUP PCNDES'!$F$2:$H$12,3,FALSE)</f>
        <v>MDT</v>
      </c>
      <c r="I1457" t="str">
        <f>VLOOKUP($B1457,'[1]LKUP PCNDES'!$C$17:$H$60,4,FALSE)</f>
        <v>NHS North West London ICB</v>
      </c>
      <c r="J1457" t="str">
        <f>VLOOKUP($B1457,'[1]LKUP PCNDES'!$C$17:$H$60,6,FALSE)</f>
        <v>NWL</v>
      </c>
    </row>
    <row r="1458" spans="1:10" x14ac:dyDescent="0.35">
      <c r="A1458" t="s">
        <v>648</v>
      </c>
      <c r="B1458" t="s">
        <v>653</v>
      </c>
      <c r="C1458" t="s">
        <v>1363</v>
      </c>
      <c r="D1458" t="s">
        <v>563</v>
      </c>
      <c r="E1458" s="2">
        <v>45169</v>
      </c>
      <c r="F1458">
        <v>1111</v>
      </c>
      <c r="G1458" t="str">
        <f>VLOOKUP($C1458,'[1]LKUP PCNDES'!$F$2:$H$12,2,FALSE)</f>
        <v>Number of Multidisciplinary Team meetings</v>
      </c>
      <c r="H1458" t="str">
        <f>VLOOKUP($C1458,'[1]LKUP PCNDES'!$F$2:$H$12,3,FALSE)</f>
        <v>MDT</v>
      </c>
      <c r="I1458" t="str">
        <f>VLOOKUP($B1458,'[1]LKUP PCNDES'!$C$17:$H$60,4,FALSE)</f>
        <v>NHS North West London ICB</v>
      </c>
      <c r="J1458" t="str">
        <f>VLOOKUP($B1458,'[1]LKUP PCNDES'!$C$17:$H$60,6,FALSE)</f>
        <v>NWL</v>
      </c>
    </row>
    <row r="1459" spans="1:10" x14ac:dyDescent="0.35">
      <c r="A1459" t="s">
        <v>648</v>
      </c>
      <c r="B1459" t="s">
        <v>653</v>
      </c>
      <c r="C1459" t="s">
        <v>1363</v>
      </c>
      <c r="D1459" t="s">
        <v>563</v>
      </c>
      <c r="E1459" s="2">
        <v>45199</v>
      </c>
      <c r="F1459">
        <v>1355</v>
      </c>
      <c r="G1459" t="str">
        <f>VLOOKUP($C1459,'[1]LKUP PCNDES'!$F$2:$H$12,2,FALSE)</f>
        <v>Number of Multidisciplinary Team meetings</v>
      </c>
      <c r="H1459" t="str">
        <f>VLOOKUP($C1459,'[1]LKUP PCNDES'!$F$2:$H$12,3,FALSE)</f>
        <v>MDT</v>
      </c>
      <c r="I1459" t="str">
        <f>VLOOKUP($B1459,'[1]LKUP PCNDES'!$C$17:$H$60,4,FALSE)</f>
        <v>NHS North West London ICB</v>
      </c>
      <c r="J1459" t="str">
        <f>VLOOKUP($B1459,'[1]LKUP PCNDES'!$C$17:$H$60,6,FALSE)</f>
        <v>NWL</v>
      </c>
    </row>
    <row r="1460" spans="1:10" x14ac:dyDescent="0.35">
      <c r="A1460" t="s">
        <v>648</v>
      </c>
      <c r="B1460" t="s">
        <v>653</v>
      </c>
      <c r="C1460" t="s">
        <v>1363</v>
      </c>
      <c r="D1460" t="s">
        <v>563</v>
      </c>
      <c r="E1460" s="2">
        <v>45230</v>
      </c>
      <c r="F1460">
        <v>1293</v>
      </c>
      <c r="G1460" t="str">
        <f>VLOOKUP($C1460,'[1]LKUP PCNDES'!$F$2:$H$12,2,FALSE)</f>
        <v>Number of Multidisciplinary Team meetings</v>
      </c>
      <c r="H1460" t="str">
        <f>VLOOKUP($C1460,'[1]LKUP PCNDES'!$F$2:$H$12,3,FALSE)</f>
        <v>MDT</v>
      </c>
      <c r="I1460" t="str">
        <f>VLOOKUP($B1460,'[1]LKUP PCNDES'!$C$17:$H$60,4,FALSE)</f>
        <v>NHS North West London ICB</v>
      </c>
      <c r="J1460" t="str">
        <f>VLOOKUP($B1460,'[1]LKUP PCNDES'!$C$17:$H$60,6,FALSE)</f>
        <v>NWL</v>
      </c>
    </row>
    <row r="1461" spans="1:10" x14ac:dyDescent="0.35">
      <c r="A1461" t="s">
        <v>648</v>
      </c>
      <c r="B1461" t="s">
        <v>653</v>
      </c>
      <c r="C1461" t="s">
        <v>1363</v>
      </c>
      <c r="D1461" t="s">
        <v>563</v>
      </c>
      <c r="E1461" s="2">
        <v>45260</v>
      </c>
      <c r="F1461">
        <v>1571</v>
      </c>
      <c r="G1461" t="str">
        <f>VLOOKUP($C1461,'[1]LKUP PCNDES'!$F$2:$H$12,2,FALSE)</f>
        <v>Number of Multidisciplinary Team meetings</v>
      </c>
      <c r="H1461" t="str">
        <f>VLOOKUP($C1461,'[1]LKUP PCNDES'!$F$2:$H$12,3,FALSE)</f>
        <v>MDT</v>
      </c>
      <c r="I1461" t="str">
        <f>VLOOKUP($B1461,'[1]LKUP PCNDES'!$C$17:$H$60,4,FALSE)</f>
        <v>NHS North West London ICB</v>
      </c>
      <c r="J1461" t="str">
        <f>VLOOKUP($B1461,'[1]LKUP PCNDES'!$C$17:$H$60,6,FALSE)</f>
        <v>NWL</v>
      </c>
    </row>
    <row r="1462" spans="1:10" x14ac:dyDescent="0.35">
      <c r="A1462" t="s">
        <v>648</v>
      </c>
      <c r="B1462" t="s">
        <v>653</v>
      </c>
      <c r="C1462" t="s">
        <v>1363</v>
      </c>
      <c r="D1462" t="s">
        <v>563</v>
      </c>
      <c r="E1462" s="2">
        <v>45291</v>
      </c>
      <c r="F1462">
        <v>1886</v>
      </c>
      <c r="G1462" t="str">
        <f>VLOOKUP($C1462,'[1]LKUP PCNDES'!$F$2:$H$12,2,FALSE)</f>
        <v>Number of Multidisciplinary Team meetings</v>
      </c>
      <c r="H1462" t="str">
        <f>VLOOKUP($C1462,'[1]LKUP PCNDES'!$F$2:$H$12,3,FALSE)</f>
        <v>MDT</v>
      </c>
      <c r="I1462" t="str">
        <f>VLOOKUP($B1462,'[1]LKUP PCNDES'!$C$17:$H$60,4,FALSE)</f>
        <v>NHS North West London ICB</v>
      </c>
      <c r="J1462" t="str">
        <f>VLOOKUP($B1462,'[1]LKUP PCNDES'!$C$17:$H$60,6,FALSE)</f>
        <v>NWL</v>
      </c>
    </row>
    <row r="1463" spans="1:10" x14ac:dyDescent="0.35">
      <c r="A1463" t="s">
        <v>648</v>
      </c>
      <c r="B1463" t="s">
        <v>653</v>
      </c>
      <c r="C1463" t="s">
        <v>1363</v>
      </c>
      <c r="D1463" t="s">
        <v>563</v>
      </c>
      <c r="E1463" s="2">
        <v>45322</v>
      </c>
      <c r="F1463">
        <v>2269</v>
      </c>
      <c r="G1463" t="str">
        <f>VLOOKUP($C1463,'[1]LKUP PCNDES'!$F$2:$H$12,2,FALSE)</f>
        <v>Number of Multidisciplinary Team meetings</v>
      </c>
      <c r="H1463" t="str">
        <f>VLOOKUP($C1463,'[1]LKUP PCNDES'!$F$2:$H$12,3,FALSE)</f>
        <v>MDT</v>
      </c>
      <c r="I1463" t="str">
        <f>VLOOKUP($B1463,'[1]LKUP PCNDES'!$C$17:$H$60,4,FALSE)</f>
        <v>NHS North West London ICB</v>
      </c>
      <c r="J1463" t="str">
        <f>VLOOKUP($B1463,'[1]LKUP PCNDES'!$C$17:$H$60,6,FALSE)</f>
        <v>NWL</v>
      </c>
    </row>
    <row r="1464" spans="1:10" x14ac:dyDescent="0.35">
      <c r="A1464" t="s">
        <v>648</v>
      </c>
      <c r="B1464" t="s">
        <v>653</v>
      </c>
      <c r="C1464" t="s">
        <v>1363</v>
      </c>
      <c r="D1464" t="s">
        <v>563</v>
      </c>
      <c r="E1464" s="2">
        <v>45351</v>
      </c>
      <c r="F1464">
        <v>2750</v>
      </c>
      <c r="G1464" t="str">
        <f>VLOOKUP($C1464,'[1]LKUP PCNDES'!$F$2:$H$12,2,FALSE)</f>
        <v>Number of Multidisciplinary Team meetings</v>
      </c>
      <c r="H1464" t="str">
        <f>VLOOKUP($C1464,'[1]LKUP PCNDES'!$F$2:$H$12,3,FALSE)</f>
        <v>MDT</v>
      </c>
      <c r="I1464" t="str">
        <f>VLOOKUP($B1464,'[1]LKUP PCNDES'!$C$17:$H$60,4,FALSE)</f>
        <v>NHS North West London ICB</v>
      </c>
      <c r="J1464" t="str">
        <f>VLOOKUP($B1464,'[1]LKUP PCNDES'!$C$17:$H$60,6,FALSE)</f>
        <v>NWL</v>
      </c>
    </row>
    <row r="1465" spans="1:10" x14ac:dyDescent="0.35">
      <c r="A1465" t="s">
        <v>648</v>
      </c>
      <c r="B1465" t="s">
        <v>653</v>
      </c>
      <c r="C1465" t="s">
        <v>1363</v>
      </c>
      <c r="D1465" t="s">
        <v>563</v>
      </c>
      <c r="E1465" s="2">
        <v>45382</v>
      </c>
      <c r="F1465">
        <v>3216</v>
      </c>
      <c r="G1465" t="str">
        <f>VLOOKUP($C1465,'[1]LKUP PCNDES'!$F$2:$H$12,2,FALSE)</f>
        <v>Number of Multidisciplinary Team meetings</v>
      </c>
      <c r="H1465" t="str">
        <f>VLOOKUP($C1465,'[1]LKUP PCNDES'!$F$2:$H$12,3,FALSE)</f>
        <v>MDT</v>
      </c>
      <c r="I1465" t="str">
        <f>VLOOKUP($B1465,'[1]LKUP PCNDES'!$C$17:$H$60,4,FALSE)</f>
        <v>NHS North West London ICB</v>
      </c>
      <c r="J1465" t="str">
        <f>VLOOKUP($B1465,'[1]LKUP PCNDES'!$C$17:$H$60,6,FALSE)</f>
        <v>NWL</v>
      </c>
    </row>
    <row r="1466" spans="1:10" x14ac:dyDescent="0.35">
      <c r="A1466" t="s">
        <v>648</v>
      </c>
      <c r="B1466" t="s">
        <v>653</v>
      </c>
      <c r="C1466" t="s">
        <v>1373</v>
      </c>
      <c r="D1466" t="s">
        <v>700</v>
      </c>
      <c r="E1466" s="2">
        <v>45046</v>
      </c>
      <c r="F1466">
        <v>0</v>
      </c>
      <c r="G1466" t="str">
        <f>VLOOKUP($C1466,'[1]LKUP PCNDES'!$F$2:$H$12,2,FALSE)</f>
        <v>Permanent care home residents aged 18 years or over who received a falls risk assessment</v>
      </c>
      <c r="H1466" t="str">
        <f>VLOOKUP($C1466,'[1]LKUP PCNDES'!$F$2:$H$12,3,FALSE)</f>
        <v>FALLS</v>
      </c>
      <c r="I1466" t="str">
        <f>VLOOKUP($B1466,'[1]LKUP PCNDES'!$C$17:$H$60,4,FALSE)</f>
        <v>NHS North West London ICB</v>
      </c>
      <c r="J1466" t="str">
        <f>VLOOKUP($B1466,'[1]LKUP PCNDES'!$C$17:$H$60,6,FALSE)</f>
        <v>NWL</v>
      </c>
    </row>
    <row r="1467" spans="1:10" x14ac:dyDescent="0.35">
      <c r="A1467" t="s">
        <v>648</v>
      </c>
      <c r="B1467" t="s">
        <v>653</v>
      </c>
      <c r="C1467" t="s">
        <v>1373</v>
      </c>
      <c r="D1467" t="s">
        <v>700</v>
      </c>
      <c r="E1467" s="2">
        <v>45077</v>
      </c>
      <c r="F1467">
        <v>0</v>
      </c>
      <c r="G1467" t="str">
        <f>VLOOKUP($C1467,'[1]LKUP PCNDES'!$F$2:$H$12,2,FALSE)</f>
        <v>Permanent care home residents aged 18 years or over who received a falls risk assessment</v>
      </c>
      <c r="H1467" t="str">
        <f>VLOOKUP($C1467,'[1]LKUP PCNDES'!$F$2:$H$12,3,FALSE)</f>
        <v>FALLS</v>
      </c>
      <c r="I1467" t="str">
        <f>VLOOKUP($B1467,'[1]LKUP PCNDES'!$C$17:$H$60,4,FALSE)</f>
        <v>NHS North West London ICB</v>
      </c>
      <c r="J1467" t="str">
        <f>VLOOKUP($B1467,'[1]LKUP PCNDES'!$C$17:$H$60,6,FALSE)</f>
        <v>NWL</v>
      </c>
    </row>
    <row r="1468" spans="1:10" x14ac:dyDescent="0.35">
      <c r="A1468" t="s">
        <v>648</v>
      </c>
      <c r="B1468" t="s">
        <v>653</v>
      </c>
      <c r="C1468" t="s">
        <v>1373</v>
      </c>
      <c r="D1468" t="s">
        <v>700</v>
      </c>
      <c r="E1468" s="2">
        <v>45107</v>
      </c>
      <c r="F1468">
        <v>0</v>
      </c>
      <c r="G1468" t="str">
        <f>VLOOKUP($C1468,'[1]LKUP PCNDES'!$F$2:$H$12,2,FALSE)</f>
        <v>Permanent care home residents aged 18 years or over who received a falls risk assessment</v>
      </c>
      <c r="H1468" t="str">
        <f>VLOOKUP($C1468,'[1]LKUP PCNDES'!$F$2:$H$12,3,FALSE)</f>
        <v>FALLS</v>
      </c>
      <c r="I1468" t="str">
        <f>VLOOKUP($B1468,'[1]LKUP PCNDES'!$C$17:$H$60,4,FALSE)</f>
        <v>NHS North West London ICB</v>
      </c>
      <c r="J1468" t="str">
        <f>VLOOKUP($B1468,'[1]LKUP PCNDES'!$C$17:$H$60,6,FALSE)</f>
        <v>NWL</v>
      </c>
    </row>
    <row r="1469" spans="1:10" x14ac:dyDescent="0.35">
      <c r="A1469" t="s">
        <v>648</v>
      </c>
      <c r="B1469" t="s">
        <v>653</v>
      </c>
      <c r="C1469" t="s">
        <v>1373</v>
      </c>
      <c r="D1469" t="s">
        <v>700</v>
      </c>
      <c r="E1469" s="2">
        <v>45138</v>
      </c>
      <c r="F1469">
        <v>1</v>
      </c>
      <c r="G1469" t="str">
        <f>VLOOKUP($C1469,'[1]LKUP PCNDES'!$F$2:$H$12,2,FALSE)</f>
        <v>Permanent care home residents aged 18 years or over who received a falls risk assessment</v>
      </c>
      <c r="H1469" t="str">
        <f>VLOOKUP($C1469,'[1]LKUP PCNDES'!$F$2:$H$12,3,FALSE)</f>
        <v>FALLS</v>
      </c>
      <c r="I1469" t="str">
        <f>VLOOKUP($B1469,'[1]LKUP PCNDES'!$C$17:$H$60,4,FALSE)</f>
        <v>NHS North West London ICB</v>
      </c>
      <c r="J1469" t="str">
        <f>VLOOKUP($B1469,'[1]LKUP PCNDES'!$C$17:$H$60,6,FALSE)</f>
        <v>NWL</v>
      </c>
    </row>
    <row r="1470" spans="1:10" x14ac:dyDescent="0.35">
      <c r="A1470" t="s">
        <v>648</v>
      </c>
      <c r="B1470" t="s">
        <v>653</v>
      </c>
      <c r="C1470" t="s">
        <v>1373</v>
      </c>
      <c r="D1470" t="s">
        <v>700</v>
      </c>
      <c r="E1470" s="2">
        <v>45169</v>
      </c>
      <c r="F1470">
        <v>1</v>
      </c>
      <c r="G1470" t="str">
        <f>VLOOKUP($C1470,'[1]LKUP PCNDES'!$F$2:$H$12,2,FALSE)</f>
        <v>Permanent care home residents aged 18 years or over who received a falls risk assessment</v>
      </c>
      <c r="H1470" t="str">
        <f>VLOOKUP($C1470,'[1]LKUP PCNDES'!$F$2:$H$12,3,FALSE)</f>
        <v>FALLS</v>
      </c>
      <c r="I1470" t="str">
        <f>VLOOKUP($B1470,'[1]LKUP PCNDES'!$C$17:$H$60,4,FALSE)</f>
        <v>NHS North West London ICB</v>
      </c>
      <c r="J1470" t="str">
        <f>VLOOKUP($B1470,'[1]LKUP PCNDES'!$C$17:$H$60,6,FALSE)</f>
        <v>NWL</v>
      </c>
    </row>
    <row r="1471" spans="1:10" x14ac:dyDescent="0.35">
      <c r="A1471" t="s">
        <v>648</v>
      </c>
      <c r="B1471" t="s">
        <v>653</v>
      </c>
      <c r="C1471" t="s">
        <v>1373</v>
      </c>
      <c r="D1471" t="s">
        <v>700</v>
      </c>
      <c r="E1471" s="2">
        <v>45199</v>
      </c>
      <c r="F1471">
        <v>1</v>
      </c>
      <c r="G1471" t="str">
        <f>VLOOKUP($C1471,'[1]LKUP PCNDES'!$F$2:$H$12,2,FALSE)</f>
        <v>Permanent care home residents aged 18 years or over who received a falls risk assessment</v>
      </c>
      <c r="H1471" t="str">
        <f>VLOOKUP($C1471,'[1]LKUP PCNDES'!$F$2:$H$12,3,FALSE)</f>
        <v>FALLS</v>
      </c>
      <c r="I1471" t="str">
        <f>VLOOKUP($B1471,'[1]LKUP PCNDES'!$C$17:$H$60,4,FALSE)</f>
        <v>NHS North West London ICB</v>
      </c>
      <c r="J1471" t="str">
        <f>VLOOKUP($B1471,'[1]LKUP PCNDES'!$C$17:$H$60,6,FALSE)</f>
        <v>NWL</v>
      </c>
    </row>
    <row r="1472" spans="1:10" x14ac:dyDescent="0.35">
      <c r="A1472" t="s">
        <v>648</v>
      </c>
      <c r="B1472" t="s">
        <v>653</v>
      </c>
      <c r="C1472" t="s">
        <v>1373</v>
      </c>
      <c r="D1472" t="s">
        <v>700</v>
      </c>
      <c r="E1472" s="2">
        <v>45230</v>
      </c>
      <c r="F1472">
        <v>1</v>
      </c>
      <c r="G1472" t="str">
        <f>VLOOKUP($C1472,'[1]LKUP PCNDES'!$F$2:$H$12,2,FALSE)</f>
        <v>Permanent care home residents aged 18 years or over who received a falls risk assessment</v>
      </c>
      <c r="H1472" t="str">
        <f>VLOOKUP($C1472,'[1]LKUP PCNDES'!$F$2:$H$12,3,FALSE)</f>
        <v>FALLS</v>
      </c>
      <c r="I1472" t="str">
        <f>VLOOKUP($B1472,'[1]LKUP PCNDES'!$C$17:$H$60,4,FALSE)</f>
        <v>NHS North West London ICB</v>
      </c>
      <c r="J1472" t="str">
        <f>VLOOKUP($B1472,'[1]LKUP PCNDES'!$C$17:$H$60,6,FALSE)</f>
        <v>NWL</v>
      </c>
    </row>
    <row r="1473" spans="1:10" x14ac:dyDescent="0.35">
      <c r="A1473" t="s">
        <v>648</v>
      </c>
      <c r="B1473" t="s">
        <v>653</v>
      </c>
      <c r="C1473" t="s">
        <v>1373</v>
      </c>
      <c r="D1473" t="s">
        <v>700</v>
      </c>
      <c r="E1473" s="2">
        <v>45260</v>
      </c>
      <c r="F1473">
        <v>0</v>
      </c>
      <c r="G1473" t="str">
        <f>VLOOKUP($C1473,'[1]LKUP PCNDES'!$F$2:$H$12,2,FALSE)</f>
        <v>Permanent care home residents aged 18 years or over who received a falls risk assessment</v>
      </c>
      <c r="H1473" t="str">
        <f>VLOOKUP($C1473,'[1]LKUP PCNDES'!$F$2:$H$12,3,FALSE)</f>
        <v>FALLS</v>
      </c>
      <c r="I1473" t="str">
        <f>VLOOKUP($B1473,'[1]LKUP PCNDES'!$C$17:$H$60,4,FALSE)</f>
        <v>NHS North West London ICB</v>
      </c>
      <c r="J1473" t="str">
        <f>VLOOKUP($B1473,'[1]LKUP PCNDES'!$C$17:$H$60,6,FALSE)</f>
        <v>NWL</v>
      </c>
    </row>
    <row r="1474" spans="1:10" x14ac:dyDescent="0.35">
      <c r="A1474" t="s">
        <v>648</v>
      </c>
      <c r="B1474" t="s">
        <v>653</v>
      </c>
      <c r="C1474" t="s">
        <v>1373</v>
      </c>
      <c r="D1474" t="s">
        <v>700</v>
      </c>
      <c r="E1474" s="2">
        <v>45291</v>
      </c>
      <c r="F1474">
        <v>0</v>
      </c>
      <c r="G1474" t="str">
        <f>VLOOKUP($C1474,'[1]LKUP PCNDES'!$F$2:$H$12,2,FALSE)</f>
        <v>Permanent care home residents aged 18 years or over who received a falls risk assessment</v>
      </c>
      <c r="H1474" t="str">
        <f>VLOOKUP($C1474,'[1]LKUP PCNDES'!$F$2:$H$12,3,FALSE)</f>
        <v>FALLS</v>
      </c>
      <c r="I1474" t="str">
        <f>VLOOKUP($B1474,'[1]LKUP PCNDES'!$C$17:$H$60,4,FALSE)</f>
        <v>NHS North West London ICB</v>
      </c>
      <c r="J1474" t="str">
        <f>VLOOKUP($B1474,'[1]LKUP PCNDES'!$C$17:$H$60,6,FALSE)</f>
        <v>NWL</v>
      </c>
    </row>
    <row r="1475" spans="1:10" x14ac:dyDescent="0.35">
      <c r="A1475" t="s">
        <v>648</v>
      </c>
      <c r="B1475" t="s">
        <v>653</v>
      </c>
      <c r="C1475" t="s">
        <v>1373</v>
      </c>
      <c r="D1475" t="s">
        <v>700</v>
      </c>
      <c r="E1475" s="2">
        <v>45322</v>
      </c>
      <c r="F1475">
        <v>0</v>
      </c>
      <c r="G1475" t="str">
        <f>VLOOKUP($C1475,'[1]LKUP PCNDES'!$F$2:$H$12,2,FALSE)</f>
        <v>Permanent care home residents aged 18 years or over who received a falls risk assessment</v>
      </c>
      <c r="H1475" t="str">
        <f>VLOOKUP($C1475,'[1]LKUP PCNDES'!$F$2:$H$12,3,FALSE)</f>
        <v>FALLS</v>
      </c>
      <c r="I1475" t="str">
        <f>VLOOKUP($B1475,'[1]LKUP PCNDES'!$C$17:$H$60,4,FALSE)</f>
        <v>NHS North West London ICB</v>
      </c>
      <c r="J1475" t="str">
        <f>VLOOKUP($B1475,'[1]LKUP PCNDES'!$C$17:$H$60,6,FALSE)</f>
        <v>NWL</v>
      </c>
    </row>
    <row r="1476" spans="1:10" x14ac:dyDescent="0.35">
      <c r="A1476" t="s">
        <v>648</v>
      </c>
      <c r="B1476" t="s">
        <v>653</v>
      </c>
      <c r="C1476" t="s">
        <v>1373</v>
      </c>
      <c r="D1476" t="s">
        <v>700</v>
      </c>
      <c r="E1476" s="2">
        <v>45351</v>
      </c>
      <c r="F1476">
        <v>0</v>
      </c>
      <c r="G1476" t="str">
        <f>VLOOKUP($C1476,'[1]LKUP PCNDES'!$F$2:$H$12,2,FALSE)</f>
        <v>Permanent care home residents aged 18 years or over who received a falls risk assessment</v>
      </c>
      <c r="H1476" t="str">
        <f>VLOOKUP($C1476,'[1]LKUP PCNDES'!$F$2:$H$12,3,FALSE)</f>
        <v>FALLS</v>
      </c>
      <c r="I1476" t="str">
        <f>VLOOKUP($B1476,'[1]LKUP PCNDES'!$C$17:$H$60,4,FALSE)</f>
        <v>NHS North West London ICB</v>
      </c>
      <c r="J1476" t="str">
        <f>VLOOKUP($B1476,'[1]LKUP PCNDES'!$C$17:$H$60,6,FALSE)</f>
        <v>NWL</v>
      </c>
    </row>
    <row r="1477" spans="1:10" x14ac:dyDescent="0.35">
      <c r="A1477" t="s">
        <v>648</v>
      </c>
      <c r="B1477" t="s">
        <v>653</v>
      </c>
      <c r="C1477" t="s">
        <v>1373</v>
      </c>
      <c r="D1477" t="s">
        <v>700</v>
      </c>
      <c r="E1477" s="2">
        <v>45382</v>
      </c>
      <c r="F1477">
        <v>0</v>
      </c>
      <c r="G1477" t="str">
        <f>VLOOKUP($C1477,'[1]LKUP PCNDES'!$F$2:$H$12,2,FALSE)</f>
        <v>Permanent care home residents aged 18 years or over who received a falls risk assessment</v>
      </c>
      <c r="H1477" t="str">
        <f>VLOOKUP($C1477,'[1]LKUP PCNDES'!$F$2:$H$12,3,FALSE)</f>
        <v>FALLS</v>
      </c>
      <c r="I1477" t="str">
        <f>VLOOKUP($B1477,'[1]LKUP PCNDES'!$C$17:$H$60,4,FALSE)</f>
        <v>NHS North West London ICB</v>
      </c>
      <c r="J1477" t="str">
        <f>VLOOKUP($B1477,'[1]LKUP PCNDES'!$C$17:$H$60,6,FALSE)</f>
        <v>NWL</v>
      </c>
    </row>
    <row r="1478" spans="1:10" x14ac:dyDescent="0.35">
      <c r="A1478" t="s">
        <v>648</v>
      </c>
      <c r="B1478" t="s">
        <v>653</v>
      </c>
      <c r="C1478" t="s">
        <v>1373</v>
      </c>
      <c r="D1478" t="s">
        <v>564</v>
      </c>
      <c r="E1478" s="2">
        <v>45046</v>
      </c>
      <c r="F1478">
        <v>6162</v>
      </c>
      <c r="G1478" t="str">
        <f>VLOOKUP($C1478,'[1]LKUP PCNDES'!$F$2:$H$12,2,FALSE)</f>
        <v>Permanent care home residents aged 18 years or over who received a falls risk assessment</v>
      </c>
      <c r="H1478" t="str">
        <f>VLOOKUP($C1478,'[1]LKUP PCNDES'!$F$2:$H$12,3,FALSE)</f>
        <v>FALLS</v>
      </c>
      <c r="I1478" t="str">
        <f>VLOOKUP($B1478,'[1]LKUP PCNDES'!$C$17:$H$60,4,FALSE)</f>
        <v>NHS North West London ICB</v>
      </c>
      <c r="J1478" t="str">
        <f>VLOOKUP($B1478,'[1]LKUP PCNDES'!$C$17:$H$60,6,FALSE)</f>
        <v>NWL</v>
      </c>
    </row>
    <row r="1479" spans="1:10" x14ac:dyDescent="0.35">
      <c r="A1479" t="s">
        <v>648</v>
      </c>
      <c r="B1479" t="s">
        <v>653</v>
      </c>
      <c r="C1479" t="s">
        <v>1373</v>
      </c>
      <c r="D1479" t="s">
        <v>564</v>
      </c>
      <c r="E1479" s="2">
        <v>45077</v>
      </c>
      <c r="F1479">
        <v>6180</v>
      </c>
      <c r="G1479" t="str">
        <f>VLOOKUP($C1479,'[1]LKUP PCNDES'!$F$2:$H$12,2,FALSE)</f>
        <v>Permanent care home residents aged 18 years or over who received a falls risk assessment</v>
      </c>
      <c r="H1479" t="str">
        <f>VLOOKUP($C1479,'[1]LKUP PCNDES'!$F$2:$H$12,3,FALSE)</f>
        <v>FALLS</v>
      </c>
      <c r="I1479" t="str">
        <f>VLOOKUP($B1479,'[1]LKUP PCNDES'!$C$17:$H$60,4,FALSE)</f>
        <v>NHS North West London ICB</v>
      </c>
      <c r="J1479" t="str">
        <f>VLOOKUP($B1479,'[1]LKUP PCNDES'!$C$17:$H$60,6,FALSE)</f>
        <v>NWL</v>
      </c>
    </row>
    <row r="1480" spans="1:10" x14ac:dyDescent="0.35">
      <c r="A1480" t="s">
        <v>648</v>
      </c>
      <c r="B1480" t="s">
        <v>653</v>
      </c>
      <c r="C1480" t="s">
        <v>1373</v>
      </c>
      <c r="D1480" t="s">
        <v>564</v>
      </c>
      <c r="E1480" s="2">
        <v>45107</v>
      </c>
      <c r="F1480">
        <v>6308</v>
      </c>
      <c r="G1480" t="str">
        <f>VLOOKUP($C1480,'[1]LKUP PCNDES'!$F$2:$H$12,2,FALSE)</f>
        <v>Permanent care home residents aged 18 years or over who received a falls risk assessment</v>
      </c>
      <c r="H1480" t="str">
        <f>VLOOKUP($C1480,'[1]LKUP PCNDES'!$F$2:$H$12,3,FALSE)</f>
        <v>FALLS</v>
      </c>
      <c r="I1480" t="str">
        <f>VLOOKUP($B1480,'[1]LKUP PCNDES'!$C$17:$H$60,4,FALSE)</f>
        <v>NHS North West London ICB</v>
      </c>
      <c r="J1480" t="str">
        <f>VLOOKUP($B1480,'[1]LKUP PCNDES'!$C$17:$H$60,6,FALSE)</f>
        <v>NWL</v>
      </c>
    </row>
    <row r="1481" spans="1:10" x14ac:dyDescent="0.35">
      <c r="A1481" t="s">
        <v>648</v>
      </c>
      <c r="B1481" t="s">
        <v>653</v>
      </c>
      <c r="C1481" t="s">
        <v>1373</v>
      </c>
      <c r="D1481" t="s">
        <v>564</v>
      </c>
      <c r="E1481" s="2">
        <v>45138</v>
      </c>
      <c r="F1481">
        <v>6384</v>
      </c>
      <c r="G1481" t="str">
        <f>VLOOKUP($C1481,'[1]LKUP PCNDES'!$F$2:$H$12,2,FALSE)</f>
        <v>Permanent care home residents aged 18 years or over who received a falls risk assessment</v>
      </c>
      <c r="H1481" t="str">
        <f>VLOOKUP($C1481,'[1]LKUP PCNDES'!$F$2:$H$12,3,FALSE)</f>
        <v>FALLS</v>
      </c>
      <c r="I1481" t="str">
        <f>VLOOKUP($B1481,'[1]LKUP PCNDES'!$C$17:$H$60,4,FALSE)</f>
        <v>NHS North West London ICB</v>
      </c>
      <c r="J1481" t="str">
        <f>VLOOKUP($B1481,'[1]LKUP PCNDES'!$C$17:$H$60,6,FALSE)</f>
        <v>NWL</v>
      </c>
    </row>
    <row r="1482" spans="1:10" x14ac:dyDescent="0.35">
      <c r="A1482" t="s">
        <v>648</v>
      </c>
      <c r="B1482" t="s">
        <v>653</v>
      </c>
      <c r="C1482" t="s">
        <v>1373</v>
      </c>
      <c r="D1482" t="s">
        <v>564</v>
      </c>
      <c r="E1482" s="2">
        <v>45169</v>
      </c>
      <c r="F1482">
        <v>6255</v>
      </c>
      <c r="G1482" t="str">
        <f>VLOOKUP($C1482,'[1]LKUP PCNDES'!$F$2:$H$12,2,FALSE)</f>
        <v>Permanent care home residents aged 18 years or over who received a falls risk assessment</v>
      </c>
      <c r="H1482" t="str">
        <f>VLOOKUP($C1482,'[1]LKUP PCNDES'!$F$2:$H$12,3,FALSE)</f>
        <v>FALLS</v>
      </c>
      <c r="I1482" t="str">
        <f>VLOOKUP($B1482,'[1]LKUP PCNDES'!$C$17:$H$60,4,FALSE)</f>
        <v>NHS North West London ICB</v>
      </c>
      <c r="J1482" t="str">
        <f>VLOOKUP($B1482,'[1]LKUP PCNDES'!$C$17:$H$60,6,FALSE)</f>
        <v>NWL</v>
      </c>
    </row>
    <row r="1483" spans="1:10" x14ac:dyDescent="0.35">
      <c r="A1483" t="s">
        <v>648</v>
      </c>
      <c r="B1483" t="s">
        <v>653</v>
      </c>
      <c r="C1483" t="s">
        <v>1373</v>
      </c>
      <c r="D1483" t="s">
        <v>564</v>
      </c>
      <c r="E1483" s="2">
        <v>45199</v>
      </c>
      <c r="F1483">
        <v>6642</v>
      </c>
      <c r="G1483" t="str">
        <f>VLOOKUP($C1483,'[1]LKUP PCNDES'!$F$2:$H$12,2,FALSE)</f>
        <v>Permanent care home residents aged 18 years or over who received a falls risk assessment</v>
      </c>
      <c r="H1483" t="str">
        <f>VLOOKUP($C1483,'[1]LKUP PCNDES'!$F$2:$H$12,3,FALSE)</f>
        <v>FALLS</v>
      </c>
      <c r="I1483" t="str">
        <f>VLOOKUP($B1483,'[1]LKUP PCNDES'!$C$17:$H$60,4,FALSE)</f>
        <v>NHS North West London ICB</v>
      </c>
      <c r="J1483" t="str">
        <f>VLOOKUP($B1483,'[1]LKUP PCNDES'!$C$17:$H$60,6,FALSE)</f>
        <v>NWL</v>
      </c>
    </row>
    <row r="1484" spans="1:10" x14ac:dyDescent="0.35">
      <c r="A1484" t="s">
        <v>648</v>
      </c>
      <c r="B1484" t="s">
        <v>653</v>
      </c>
      <c r="C1484" t="s">
        <v>1373</v>
      </c>
      <c r="D1484" t="s">
        <v>564</v>
      </c>
      <c r="E1484" s="2">
        <v>45230</v>
      </c>
      <c r="F1484">
        <v>6214</v>
      </c>
      <c r="G1484" t="str">
        <f>VLOOKUP($C1484,'[1]LKUP PCNDES'!$F$2:$H$12,2,FALSE)</f>
        <v>Permanent care home residents aged 18 years or over who received a falls risk assessment</v>
      </c>
      <c r="H1484" t="str">
        <f>VLOOKUP($C1484,'[1]LKUP PCNDES'!$F$2:$H$12,3,FALSE)</f>
        <v>FALLS</v>
      </c>
      <c r="I1484" t="str">
        <f>VLOOKUP($B1484,'[1]LKUP PCNDES'!$C$17:$H$60,4,FALSE)</f>
        <v>NHS North West London ICB</v>
      </c>
      <c r="J1484" t="str">
        <f>VLOOKUP($B1484,'[1]LKUP PCNDES'!$C$17:$H$60,6,FALSE)</f>
        <v>NWL</v>
      </c>
    </row>
    <row r="1485" spans="1:10" x14ac:dyDescent="0.35">
      <c r="A1485" t="s">
        <v>648</v>
      </c>
      <c r="B1485" t="s">
        <v>653</v>
      </c>
      <c r="C1485" t="s">
        <v>1373</v>
      </c>
      <c r="D1485" t="s">
        <v>564</v>
      </c>
      <c r="E1485" s="2">
        <v>45260</v>
      </c>
      <c r="F1485">
        <v>5860</v>
      </c>
      <c r="G1485" t="str">
        <f>VLOOKUP($C1485,'[1]LKUP PCNDES'!$F$2:$H$12,2,FALSE)</f>
        <v>Permanent care home residents aged 18 years or over who received a falls risk assessment</v>
      </c>
      <c r="H1485" t="str">
        <f>VLOOKUP($C1485,'[1]LKUP PCNDES'!$F$2:$H$12,3,FALSE)</f>
        <v>FALLS</v>
      </c>
      <c r="I1485" t="str">
        <f>VLOOKUP($B1485,'[1]LKUP PCNDES'!$C$17:$H$60,4,FALSE)</f>
        <v>NHS North West London ICB</v>
      </c>
      <c r="J1485" t="str">
        <f>VLOOKUP($B1485,'[1]LKUP PCNDES'!$C$17:$H$60,6,FALSE)</f>
        <v>NWL</v>
      </c>
    </row>
    <row r="1486" spans="1:10" x14ac:dyDescent="0.35">
      <c r="A1486" t="s">
        <v>648</v>
      </c>
      <c r="B1486" t="s">
        <v>653</v>
      </c>
      <c r="C1486" t="s">
        <v>1373</v>
      </c>
      <c r="D1486" t="s">
        <v>564</v>
      </c>
      <c r="E1486" s="2">
        <v>45291</v>
      </c>
      <c r="F1486">
        <v>5893</v>
      </c>
      <c r="G1486" t="str">
        <f>VLOOKUP($C1486,'[1]LKUP PCNDES'!$F$2:$H$12,2,FALSE)</f>
        <v>Permanent care home residents aged 18 years or over who received a falls risk assessment</v>
      </c>
      <c r="H1486" t="str">
        <f>VLOOKUP($C1486,'[1]LKUP PCNDES'!$F$2:$H$12,3,FALSE)</f>
        <v>FALLS</v>
      </c>
      <c r="I1486" t="str">
        <f>VLOOKUP($B1486,'[1]LKUP PCNDES'!$C$17:$H$60,4,FALSE)</f>
        <v>NHS North West London ICB</v>
      </c>
      <c r="J1486" t="str">
        <f>VLOOKUP($B1486,'[1]LKUP PCNDES'!$C$17:$H$60,6,FALSE)</f>
        <v>NWL</v>
      </c>
    </row>
    <row r="1487" spans="1:10" x14ac:dyDescent="0.35">
      <c r="A1487" t="s">
        <v>648</v>
      </c>
      <c r="B1487" t="s">
        <v>653</v>
      </c>
      <c r="C1487" t="s">
        <v>1373</v>
      </c>
      <c r="D1487" t="s">
        <v>564</v>
      </c>
      <c r="E1487" s="2">
        <v>45322</v>
      </c>
      <c r="F1487">
        <v>5500</v>
      </c>
      <c r="G1487" t="str">
        <f>VLOOKUP($C1487,'[1]LKUP PCNDES'!$F$2:$H$12,2,FALSE)</f>
        <v>Permanent care home residents aged 18 years or over who received a falls risk assessment</v>
      </c>
      <c r="H1487" t="str">
        <f>VLOOKUP($C1487,'[1]LKUP PCNDES'!$F$2:$H$12,3,FALSE)</f>
        <v>FALLS</v>
      </c>
      <c r="I1487" t="str">
        <f>VLOOKUP($B1487,'[1]LKUP PCNDES'!$C$17:$H$60,4,FALSE)</f>
        <v>NHS North West London ICB</v>
      </c>
      <c r="J1487" t="str">
        <f>VLOOKUP($B1487,'[1]LKUP PCNDES'!$C$17:$H$60,6,FALSE)</f>
        <v>NWL</v>
      </c>
    </row>
    <row r="1488" spans="1:10" x14ac:dyDescent="0.35">
      <c r="A1488" t="s">
        <v>648</v>
      </c>
      <c r="B1488" t="s">
        <v>653</v>
      </c>
      <c r="C1488" t="s">
        <v>1373</v>
      </c>
      <c r="D1488" t="s">
        <v>564</v>
      </c>
      <c r="E1488" s="2">
        <v>45351</v>
      </c>
      <c r="F1488">
        <v>5500</v>
      </c>
      <c r="G1488" t="str">
        <f>VLOOKUP($C1488,'[1]LKUP PCNDES'!$F$2:$H$12,2,FALSE)</f>
        <v>Permanent care home residents aged 18 years or over who received a falls risk assessment</v>
      </c>
      <c r="H1488" t="str">
        <f>VLOOKUP($C1488,'[1]LKUP PCNDES'!$F$2:$H$12,3,FALSE)</f>
        <v>FALLS</v>
      </c>
      <c r="I1488" t="str">
        <f>VLOOKUP($B1488,'[1]LKUP PCNDES'!$C$17:$H$60,4,FALSE)</f>
        <v>NHS North West London ICB</v>
      </c>
      <c r="J1488" t="str">
        <f>VLOOKUP($B1488,'[1]LKUP PCNDES'!$C$17:$H$60,6,FALSE)</f>
        <v>NWL</v>
      </c>
    </row>
    <row r="1489" spans="1:10" x14ac:dyDescent="0.35">
      <c r="A1489" t="s">
        <v>648</v>
      </c>
      <c r="B1489" t="s">
        <v>653</v>
      </c>
      <c r="C1489" t="s">
        <v>1373</v>
      </c>
      <c r="D1489" t="s">
        <v>564</v>
      </c>
      <c r="E1489" s="2">
        <v>45382</v>
      </c>
      <c r="F1489">
        <v>6676</v>
      </c>
      <c r="G1489" t="str">
        <f>VLOOKUP($C1489,'[1]LKUP PCNDES'!$F$2:$H$12,2,FALSE)</f>
        <v>Permanent care home residents aged 18 years or over who received a falls risk assessment</v>
      </c>
      <c r="H1489" t="str">
        <f>VLOOKUP($C1489,'[1]LKUP PCNDES'!$F$2:$H$12,3,FALSE)</f>
        <v>FALLS</v>
      </c>
      <c r="I1489" t="str">
        <f>VLOOKUP($B1489,'[1]LKUP PCNDES'!$C$17:$H$60,4,FALSE)</f>
        <v>NHS North West London ICB</v>
      </c>
      <c r="J1489" t="str">
        <f>VLOOKUP($B1489,'[1]LKUP PCNDES'!$C$17:$H$60,6,FALSE)</f>
        <v>NWL</v>
      </c>
    </row>
    <row r="1490" spans="1:10" x14ac:dyDescent="0.35">
      <c r="A1490" t="s">
        <v>648</v>
      </c>
      <c r="B1490" t="s">
        <v>653</v>
      </c>
      <c r="C1490" t="s">
        <v>1373</v>
      </c>
      <c r="D1490" t="s">
        <v>563</v>
      </c>
      <c r="E1490" s="2">
        <v>45046</v>
      </c>
      <c r="F1490">
        <v>43</v>
      </c>
      <c r="G1490" t="str">
        <f>VLOOKUP($C1490,'[1]LKUP PCNDES'!$F$2:$H$12,2,FALSE)</f>
        <v>Permanent care home residents aged 18 years or over who received a falls risk assessment</v>
      </c>
      <c r="H1490" t="str">
        <f>VLOOKUP($C1490,'[1]LKUP PCNDES'!$F$2:$H$12,3,FALSE)</f>
        <v>FALLS</v>
      </c>
      <c r="I1490" t="str">
        <f>VLOOKUP($B1490,'[1]LKUP PCNDES'!$C$17:$H$60,4,FALSE)</f>
        <v>NHS North West London ICB</v>
      </c>
      <c r="J1490" t="str">
        <f>VLOOKUP($B1490,'[1]LKUP PCNDES'!$C$17:$H$60,6,FALSE)</f>
        <v>NWL</v>
      </c>
    </row>
    <row r="1491" spans="1:10" x14ac:dyDescent="0.35">
      <c r="A1491" t="s">
        <v>648</v>
      </c>
      <c r="B1491" t="s">
        <v>653</v>
      </c>
      <c r="C1491" t="s">
        <v>1373</v>
      </c>
      <c r="D1491" t="s">
        <v>563</v>
      </c>
      <c r="E1491" s="2">
        <v>45077</v>
      </c>
      <c r="F1491">
        <v>47</v>
      </c>
      <c r="G1491" t="str">
        <f>VLOOKUP($C1491,'[1]LKUP PCNDES'!$F$2:$H$12,2,FALSE)</f>
        <v>Permanent care home residents aged 18 years or over who received a falls risk assessment</v>
      </c>
      <c r="H1491" t="str">
        <f>VLOOKUP($C1491,'[1]LKUP PCNDES'!$F$2:$H$12,3,FALSE)</f>
        <v>FALLS</v>
      </c>
      <c r="I1491" t="str">
        <f>VLOOKUP($B1491,'[1]LKUP PCNDES'!$C$17:$H$60,4,FALSE)</f>
        <v>NHS North West London ICB</v>
      </c>
      <c r="J1491" t="str">
        <f>VLOOKUP($B1491,'[1]LKUP PCNDES'!$C$17:$H$60,6,FALSE)</f>
        <v>NWL</v>
      </c>
    </row>
    <row r="1492" spans="1:10" x14ac:dyDescent="0.35">
      <c r="A1492" t="s">
        <v>648</v>
      </c>
      <c r="B1492" t="s">
        <v>653</v>
      </c>
      <c r="C1492" t="s">
        <v>1373</v>
      </c>
      <c r="D1492" t="s">
        <v>563</v>
      </c>
      <c r="E1492" s="2">
        <v>45107</v>
      </c>
      <c r="F1492">
        <v>77</v>
      </c>
      <c r="G1492" t="str">
        <f>VLOOKUP($C1492,'[1]LKUP PCNDES'!$F$2:$H$12,2,FALSE)</f>
        <v>Permanent care home residents aged 18 years or over who received a falls risk assessment</v>
      </c>
      <c r="H1492" t="str">
        <f>VLOOKUP($C1492,'[1]LKUP PCNDES'!$F$2:$H$12,3,FALSE)</f>
        <v>FALLS</v>
      </c>
      <c r="I1492" t="str">
        <f>VLOOKUP($B1492,'[1]LKUP PCNDES'!$C$17:$H$60,4,FALSE)</f>
        <v>NHS North West London ICB</v>
      </c>
      <c r="J1492" t="str">
        <f>VLOOKUP($B1492,'[1]LKUP PCNDES'!$C$17:$H$60,6,FALSE)</f>
        <v>NWL</v>
      </c>
    </row>
    <row r="1493" spans="1:10" x14ac:dyDescent="0.35">
      <c r="A1493" t="s">
        <v>648</v>
      </c>
      <c r="B1493" t="s">
        <v>653</v>
      </c>
      <c r="C1493" t="s">
        <v>1373</v>
      </c>
      <c r="D1493" t="s">
        <v>563</v>
      </c>
      <c r="E1493" s="2">
        <v>45138</v>
      </c>
      <c r="F1493">
        <v>96</v>
      </c>
      <c r="G1493" t="str">
        <f>VLOOKUP($C1493,'[1]LKUP PCNDES'!$F$2:$H$12,2,FALSE)</f>
        <v>Permanent care home residents aged 18 years or over who received a falls risk assessment</v>
      </c>
      <c r="H1493" t="str">
        <f>VLOOKUP($C1493,'[1]LKUP PCNDES'!$F$2:$H$12,3,FALSE)</f>
        <v>FALLS</v>
      </c>
      <c r="I1493" t="str">
        <f>VLOOKUP($B1493,'[1]LKUP PCNDES'!$C$17:$H$60,4,FALSE)</f>
        <v>NHS North West London ICB</v>
      </c>
      <c r="J1493" t="str">
        <f>VLOOKUP($B1493,'[1]LKUP PCNDES'!$C$17:$H$60,6,FALSE)</f>
        <v>NWL</v>
      </c>
    </row>
    <row r="1494" spans="1:10" x14ac:dyDescent="0.35">
      <c r="A1494" t="s">
        <v>648</v>
      </c>
      <c r="B1494" t="s">
        <v>653</v>
      </c>
      <c r="C1494" t="s">
        <v>1373</v>
      </c>
      <c r="D1494" t="s">
        <v>563</v>
      </c>
      <c r="E1494" s="2">
        <v>45169</v>
      </c>
      <c r="F1494">
        <v>112</v>
      </c>
      <c r="G1494" t="str">
        <f>VLOOKUP($C1494,'[1]LKUP PCNDES'!$F$2:$H$12,2,FALSE)</f>
        <v>Permanent care home residents aged 18 years or over who received a falls risk assessment</v>
      </c>
      <c r="H1494" t="str">
        <f>VLOOKUP($C1494,'[1]LKUP PCNDES'!$F$2:$H$12,3,FALSE)</f>
        <v>FALLS</v>
      </c>
      <c r="I1494" t="str">
        <f>VLOOKUP($B1494,'[1]LKUP PCNDES'!$C$17:$H$60,4,FALSE)</f>
        <v>NHS North West London ICB</v>
      </c>
      <c r="J1494" t="str">
        <f>VLOOKUP($B1494,'[1]LKUP PCNDES'!$C$17:$H$60,6,FALSE)</f>
        <v>NWL</v>
      </c>
    </row>
    <row r="1495" spans="1:10" x14ac:dyDescent="0.35">
      <c r="A1495" t="s">
        <v>648</v>
      </c>
      <c r="B1495" t="s">
        <v>653</v>
      </c>
      <c r="C1495" t="s">
        <v>1373</v>
      </c>
      <c r="D1495" t="s">
        <v>563</v>
      </c>
      <c r="E1495" s="2">
        <v>45199</v>
      </c>
      <c r="F1495">
        <v>113</v>
      </c>
      <c r="G1495" t="str">
        <f>VLOOKUP($C1495,'[1]LKUP PCNDES'!$F$2:$H$12,2,FALSE)</f>
        <v>Permanent care home residents aged 18 years or over who received a falls risk assessment</v>
      </c>
      <c r="H1495" t="str">
        <f>VLOOKUP($C1495,'[1]LKUP PCNDES'!$F$2:$H$12,3,FALSE)</f>
        <v>FALLS</v>
      </c>
      <c r="I1495" t="str">
        <f>VLOOKUP($B1495,'[1]LKUP PCNDES'!$C$17:$H$60,4,FALSE)</f>
        <v>NHS North West London ICB</v>
      </c>
      <c r="J1495" t="str">
        <f>VLOOKUP($B1495,'[1]LKUP PCNDES'!$C$17:$H$60,6,FALSE)</f>
        <v>NWL</v>
      </c>
    </row>
    <row r="1496" spans="1:10" x14ac:dyDescent="0.35">
      <c r="A1496" t="s">
        <v>648</v>
      </c>
      <c r="B1496" t="s">
        <v>653</v>
      </c>
      <c r="C1496" t="s">
        <v>1373</v>
      </c>
      <c r="D1496" t="s">
        <v>563</v>
      </c>
      <c r="E1496" s="2">
        <v>45230</v>
      </c>
      <c r="F1496">
        <v>139</v>
      </c>
      <c r="G1496" t="str">
        <f>VLOOKUP($C1496,'[1]LKUP PCNDES'!$F$2:$H$12,2,FALSE)</f>
        <v>Permanent care home residents aged 18 years or over who received a falls risk assessment</v>
      </c>
      <c r="H1496" t="str">
        <f>VLOOKUP($C1496,'[1]LKUP PCNDES'!$F$2:$H$12,3,FALSE)</f>
        <v>FALLS</v>
      </c>
      <c r="I1496" t="str">
        <f>VLOOKUP($B1496,'[1]LKUP PCNDES'!$C$17:$H$60,4,FALSE)</f>
        <v>NHS North West London ICB</v>
      </c>
      <c r="J1496" t="str">
        <f>VLOOKUP($B1496,'[1]LKUP PCNDES'!$C$17:$H$60,6,FALSE)</f>
        <v>NWL</v>
      </c>
    </row>
    <row r="1497" spans="1:10" x14ac:dyDescent="0.35">
      <c r="A1497" t="s">
        <v>648</v>
      </c>
      <c r="B1497" t="s">
        <v>653</v>
      </c>
      <c r="C1497" t="s">
        <v>1373</v>
      </c>
      <c r="D1497" t="s">
        <v>563</v>
      </c>
      <c r="E1497" s="2">
        <v>45260</v>
      </c>
      <c r="F1497">
        <v>215</v>
      </c>
      <c r="G1497" t="str">
        <f>VLOOKUP($C1497,'[1]LKUP PCNDES'!$F$2:$H$12,2,FALSE)</f>
        <v>Permanent care home residents aged 18 years or over who received a falls risk assessment</v>
      </c>
      <c r="H1497" t="str">
        <f>VLOOKUP($C1497,'[1]LKUP PCNDES'!$F$2:$H$12,3,FALSE)</f>
        <v>FALLS</v>
      </c>
      <c r="I1497" t="str">
        <f>VLOOKUP($B1497,'[1]LKUP PCNDES'!$C$17:$H$60,4,FALSE)</f>
        <v>NHS North West London ICB</v>
      </c>
      <c r="J1497" t="str">
        <f>VLOOKUP($B1497,'[1]LKUP PCNDES'!$C$17:$H$60,6,FALSE)</f>
        <v>NWL</v>
      </c>
    </row>
    <row r="1498" spans="1:10" x14ac:dyDescent="0.35">
      <c r="A1498" t="s">
        <v>648</v>
      </c>
      <c r="B1498" t="s">
        <v>653</v>
      </c>
      <c r="C1498" t="s">
        <v>1373</v>
      </c>
      <c r="D1498" t="s">
        <v>563</v>
      </c>
      <c r="E1498" s="2">
        <v>45291</v>
      </c>
      <c r="F1498">
        <v>350</v>
      </c>
      <c r="G1498" t="str">
        <f>VLOOKUP($C1498,'[1]LKUP PCNDES'!$F$2:$H$12,2,FALSE)</f>
        <v>Permanent care home residents aged 18 years or over who received a falls risk assessment</v>
      </c>
      <c r="H1498" t="str">
        <f>VLOOKUP($C1498,'[1]LKUP PCNDES'!$F$2:$H$12,3,FALSE)</f>
        <v>FALLS</v>
      </c>
      <c r="I1498" t="str">
        <f>VLOOKUP($B1498,'[1]LKUP PCNDES'!$C$17:$H$60,4,FALSE)</f>
        <v>NHS North West London ICB</v>
      </c>
      <c r="J1498" t="str">
        <f>VLOOKUP($B1498,'[1]LKUP PCNDES'!$C$17:$H$60,6,FALSE)</f>
        <v>NWL</v>
      </c>
    </row>
    <row r="1499" spans="1:10" x14ac:dyDescent="0.35">
      <c r="A1499" t="s">
        <v>648</v>
      </c>
      <c r="B1499" t="s">
        <v>653</v>
      </c>
      <c r="C1499" t="s">
        <v>1373</v>
      </c>
      <c r="D1499" t="s">
        <v>563</v>
      </c>
      <c r="E1499" s="2">
        <v>45322</v>
      </c>
      <c r="F1499">
        <v>379</v>
      </c>
      <c r="G1499" t="str">
        <f>VLOOKUP($C1499,'[1]LKUP PCNDES'!$F$2:$H$12,2,FALSE)</f>
        <v>Permanent care home residents aged 18 years or over who received a falls risk assessment</v>
      </c>
      <c r="H1499" t="str">
        <f>VLOOKUP($C1499,'[1]LKUP PCNDES'!$F$2:$H$12,3,FALSE)</f>
        <v>FALLS</v>
      </c>
      <c r="I1499" t="str">
        <f>VLOOKUP($B1499,'[1]LKUP PCNDES'!$C$17:$H$60,4,FALSE)</f>
        <v>NHS North West London ICB</v>
      </c>
      <c r="J1499" t="str">
        <f>VLOOKUP($B1499,'[1]LKUP PCNDES'!$C$17:$H$60,6,FALSE)</f>
        <v>NWL</v>
      </c>
    </row>
    <row r="1500" spans="1:10" x14ac:dyDescent="0.35">
      <c r="A1500" t="s">
        <v>648</v>
      </c>
      <c r="B1500" t="s">
        <v>653</v>
      </c>
      <c r="C1500" t="s">
        <v>1373</v>
      </c>
      <c r="D1500" t="s">
        <v>563</v>
      </c>
      <c r="E1500" s="2">
        <v>45351</v>
      </c>
      <c r="F1500">
        <v>495</v>
      </c>
      <c r="G1500" t="str">
        <f>VLOOKUP($C1500,'[1]LKUP PCNDES'!$F$2:$H$12,2,FALSE)</f>
        <v>Permanent care home residents aged 18 years or over who received a falls risk assessment</v>
      </c>
      <c r="H1500" t="str">
        <f>VLOOKUP($C1500,'[1]LKUP PCNDES'!$F$2:$H$12,3,FALSE)</f>
        <v>FALLS</v>
      </c>
      <c r="I1500" t="str">
        <f>VLOOKUP($B1500,'[1]LKUP PCNDES'!$C$17:$H$60,4,FALSE)</f>
        <v>NHS North West London ICB</v>
      </c>
      <c r="J1500" t="str">
        <f>VLOOKUP($B1500,'[1]LKUP PCNDES'!$C$17:$H$60,6,FALSE)</f>
        <v>NWL</v>
      </c>
    </row>
    <row r="1501" spans="1:10" x14ac:dyDescent="0.35">
      <c r="A1501" t="s">
        <v>648</v>
      </c>
      <c r="B1501" t="s">
        <v>653</v>
      </c>
      <c r="C1501" t="s">
        <v>1373</v>
      </c>
      <c r="D1501" t="s">
        <v>563</v>
      </c>
      <c r="E1501" s="2">
        <v>45382</v>
      </c>
      <c r="F1501">
        <v>633</v>
      </c>
      <c r="G1501" t="str">
        <f>VLOOKUP($C1501,'[1]LKUP PCNDES'!$F$2:$H$12,2,FALSE)</f>
        <v>Permanent care home residents aged 18 years or over who received a falls risk assessment</v>
      </c>
      <c r="H1501" t="str">
        <f>VLOOKUP($C1501,'[1]LKUP PCNDES'!$F$2:$H$12,3,FALSE)</f>
        <v>FALLS</v>
      </c>
      <c r="I1501" t="str">
        <f>VLOOKUP($B1501,'[1]LKUP PCNDES'!$C$17:$H$60,4,FALSE)</f>
        <v>NHS North West London ICB</v>
      </c>
      <c r="J1501" t="str">
        <f>VLOOKUP($B1501,'[1]LKUP PCNDES'!$C$17:$H$60,6,FALSE)</f>
        <v>NWL</v>
      </c>
    </row>
    <row r="1502" spans="1:10" x14ac:dyDescent="0.35">
      <c r="A1502" t="s">
        <v>648</v>
      </c>
      <c r="B1502" t="s">
        <v>653</v>
      </c>
      <c r="C1502" t="s">
        <v>1376</v>
      </c>
      <c r="D1502" t="s">
        <v>700</v>
      </c>
      <c r="E1502" s="2">
        <v>45046</v>
      </c>
      <c r="F1502">
        <v>0</v>
      </c>
      <c r="G1502" t="str">
        <f>VLOOKUP($C1502,'[1]LKUP PCNDES'!$F$2:$H$12,2,FALSE)</f>
        <v>Permanent care home residents aged 18 years or over who received a psychosocial assessment</v>
      </c>
      <c r="H1502" t="str">
        <f>VLOOKUP($C1502,'[1]LKUP PCNDES'!$F$2:$H$12,3,FALSE)</f>
        <v>PSY_ASSESS</v>
      </c>
      <c r="I1502" t="str">
        <f>VLOOKUP($B1502,'[1]LKUP PCNDES'!$C$17:$H$60,4,FALSE)</f>
        <v>NHS North West London ICB</v>
      </c>
      <c r="J1502" t="str">
        <f>VLOOKUP($B1502,'[1]LKUP PCNDES'!$C$17:$H$60,6,FALSE)</f>
        <v>NWL</v>
      </c>
    </row>
    <row r="1503" spans="1:10" x14ac:dyDescent="0.35">
      <c r="A1503" t="s">
        <v>648</v>
      </c>
      <c r="B1503" t="s">
        <v>653</v>
      </c>
      <c r="C1503" t="s">
        <v>1376</v>
      </c>
      <c r="D1503" t="s">
        <v>700</v>
      </c>
      <c r="E1503" s="2">
        <v>45077</v>
      </c>
      <c r="F1503">
        <v>0</v>
      </c>
      <c r="G1503" t="str">
        <f>VLOOKUP($C1503,'[1]LKUP PCNDES'!$F$2:$H$12,2,FALSE)</f>
        <v>Permanent care home residents aged 18 years or over who received a psychosocial assessment</v>
      </c>
      <c r="H1503" t="str">
        <f>VLOOKUP($C1503,'[1]LKUP PCNDES'!$F$2:$H$12,3,FALSE)</f>
        <v>PSY_ASSESS</v>
      </c>
      <c r="I1503" t="str">
        <f>VLOOKUP($B1503,'[1]LKUP PCNDES'!$C$17:$H$60,4,FALSE)</f>
        <v>NHS North West London ICB</v>
      </c>
      <c r="J1503" t="str">
        <f>VLOOKUP($B1503,'[1]LKUP PCNDES'!$C$17:$H$60,6,FALSE)</f>
        <v>NWL</v>
      </c>
    </row>
    <row r="1504" spans="1:10" x14ac:dyDescent="0.35">
      <c r="A1504" t="s">
        <v>648</v>
      </c>
      <c r="B1504" t="s">
        <v>653</v>
      </c>
      <c r="C1504" t="s">
        <v>1376</v>
      </c>
      <c r="D1504" t="s">
        <v>700</v>
      </c>
      <c r="E1504" s="2">
        <v>45107</v>
      </c>
      <c r="F1504">
        <v>0</v>
      </c>
      <c r="G1504" t="str">
        <f>VLOOKUP($C1504,'[1]LKUP PCNDES'!$F$2:$H$12,2,FALSE)</f>
        <v>Permanent care home residents aged 18 years or over who received a psychosocial assessment</v>
      </c>
      <c r="H1504" t="str">
        <f>VLOOKUP($C1504,'[1]LKUP PCNDES'!$F$2:$H$12,3,FALSE)</f>
        <v>PSY_ASSESS</v>
      </c>
      <c r="I1504" t="str">
        <f>VLOOKUP($B1504,'[1]LKUP PCNDES'!$C$17:$H$60,4,FALSE)</f>
        <v>NHS North West London ICB</v>
      </c>
      <c r="J1504" t="str">
        <f>VLOOKUP($B1504,'[1]LKUP PCNDES'!$C$17:$H$60,6,FALSE)</f>
        <v>NWL</v>
      </c>
    </row>
    <row r="1505" spans="1:10" x14ac:dyDescent="0.35">
      <c r="A1505" t="s">
        <v>648</v>
      </c>
      <c r="B1505" t="s">
        <v>653</v>
      </c>
      <c r="C1505" t="s">
        <v>1376</v>
      </c>
      <c r="D1505" t="s">
        <v>700</v>
      </c>
      <c r="E1505" s="2">
        <v>45138</v>
      </c>
      <c r="F1505">
        <v>1</v>
      </c>
      <c r="G1505" t="str">
        <f>VLOOKUP($C1505,'[1]LKUP PCNDES'!$F$2:$H$12,2,FALSE)</f>
        <v>Permanent care home residents aged 18 years or over who received a psychosocial assessment</v>
      </c>
      <c r="H1505" t="str">
        <f>VLOOKUP($C1505,'[1]LKUP PCNDES'!$F$2:$H$12,3,FALSE)</f>
        <v>PSY_ASSESS</v>
      </c>
      <c r="I1505" t="str">
        <f>VLOOKUP($B1505,'[1]LKUP PCNDES'!$C$17:$H$60,4,FALSE)</f>
        <v>NHS North West London ICB</v>
      </c>
      <c r="J1505" t="str">
        <f>VLOOKUP($B1505,'[1]LKUP PCNDES'!$C$17:$H$60,6,FALSE)</f>
        <v>NWL</v>
      </c>
    </row>
    <row r="1506" spans="1:10" x14ac:dyDescent="0.35">
      <c r="A1506" t="s">
        <v>648</v>
      </c>
      <c r="B1506" t="s">
        <v>653</v>
      </c>
      <c r="C1506" t="s">
        <v>1376</v>
      </c>
      <c r="D1506" t="s">
        <v>700</v>
      </c>
      <c r="E1506" s="2">
        <v>45169</v>
      </c>
      <c r="F1506">
        <v>1</v>
      </c>
      <c r="G1506" t="str">
        <f>VLOOKUP($C1506,'[1]LKUP PCNDES'!$F$2:$H$12,2,FALSE)</f>
        <v>Permanent care home residents aged 18 years or over who received a psychosocial assessment</v>
      </c>
      <c r="H1506" t="str">
        <f>VLOOKUP($C1506,'[1]LKUP PCNDES'!$F$2:$H$12,3,FALSE)</f>
        <v>PSY_ASSESS</v>
      </c>
      <c r="I1506" t="str">
        <f>VLOOKUP($B1506,'[1]LKUP PCNDES'!$C$17:$H$60,4,FALSE)</f>
        <v>NHS North West London ICB</v>
      </c>
      <c r="J1506" t="str">
        <f>VLOOKUP($B1506,'[1]LKUP PCNDES'!$C$17:$H$60,6,FALSE)</f>
        <v>NWL</v>
      </c>
    </row>
    <row r="1507" spans="1:10" x14ac:dyDescent="0.35">
      <c r="A1507" t="s">
        <v>648</v>
      </c>
      <c r="B1507" t="s">
        <v>653</v>
      </c>
      <c r="C1507" t="s">
        <v>1376</v>
      </c>
      <c r="D1507" t="s">
        <v>700</v>
      </c>
      <c r="E1507" s="2">
        <v>45199</v>
      </c>
      <c r="F1507">
        <v>1</v>
      </c>
      <c r="G1507" t="str">
        <f>VLOOKUP($C1507,'[1]LKUP PCNDES'!$F$2:$H$12,2,FALSE)</f>
        <v>Permanent care home residents aged 18 years or over who received a psychosocial assessment</v>
      </c>
      <c r="H1507" t="str">
        <f>VLOOKUP($C1507,'[1]LKUP PCNDES'!$F$2:$H$12,3,FALSE)</f>
        <v>PSY_ASSESS</v>
      </c>
      <c r="I1507" t="str">
        <f>VLOOKUP($B1507,'[1]LKUP PCNDES'!$C$17:$H$60,4,FALSE)</f>
        <v>NHS North West London ICB</v>
      </c>
      <c r="J1507" t="str">
        <f>VLOOKUP($B1507,'[1]LKUP PCNDES'!$C$17:$H$60,6,FALSE)</f>
        <v>NWL</v>
      </c>
    </row>
    <row r="1508" spans="1:10" x14ac:dyDescent="0.35">
      <c r="A1508" t="s">
        <v>648</v>
      </c>
      <c r="B1508" t="s">
        <v>653</v>
      </c>
      <c r="C1508" t="s">
        <v>1376</v>
      </c>
      <c r="D1508" t="s">
        <v>700</v>
      </c>
      <c r="E1508" s="2">
        <v>45230</v>
      </c>
      <c r="F1508">
        <v>1</v>
      </c>
      <c r="G1508" t="str">
        <f>VLOOKUP($C1508,'[1]LKUP PCNDES'!$F$2:$H$12,2,FALSE)</f>
        <v>Permanent care home residents aged 18 years or over who received a psychosocial assessment</v>
      </c>
      <c r="H1508" t="str">
        <f>VLOOKUP($C1508,'[1]LKUP PCNDES'!$F$2:$H$12,3,FALSE)</f>
        <v>PSY_ASSESS</v>
      </c>
      <c r="I1508" t="str">
        <f>VLOOKUP($B1508,'[1]LKUP PCNDES'!$C$17:$H$60,4,FALSE)</f>
        <v>NHS North West London ICB</v>
      </c>
      <c r="J1508" t="str">
        <f>VLOOKUP($B1508,'[1]LKUP PCNDES'!$C$17:$H$60,6,FALSE)</f>
        <v>NWL</v>
      </c>
    </row>
    <row r="1509" spans="1:10" x14ac:dyDescent="0.35">
      <c r="A1509" t="s">
        <v>648</v>
      </c>
      <c r="B1509" t="s">
        <v>653</v>
      </c>
      <c r="C1509" t="s">
        <v>1376</v>
      </c>
      <c r="D1509" t="s">
        <v>700</v>
      </c>
      <c r="E1509" s="2">
        <v>45260</v>
      </c>
      <c r="F1509">
        <v>0</v>
      </c>
      <c r="G1509" t="str">
        <f>VLOOKUP($C1509,'[1]LKUP PCNDES'!$F$2:$H$12,2,FALSE)</f>
        <v>Permanent care home residents aged 18 years or over who received a psychosocial assessment</v>
      </c>
      <c r="H1509" t="str">
        <f>VLOOKUP($C1509,'[1]LKUP PCNDES'!$F$2:$H$12,3,FALSE)</f>
        <v>PSY_ASSESS</v>
      </c>
      <c r="I1509" t="str">
        <f>VLOOKUP($B1509,'[1]LKUP PCNDES'!$C$17:$H$60,4,FALSE)</f>
        <v>NHS North West London ICB</v>
      </c>
      <c r="J1509" t="str">
        <f>VLOOKUP($B1509,'[1]LKUP PCNDES'!$C$17:$H$60,6,FALSE)</f>
        <v>NWL</v>
      </c>
    </row>
    <row r="1510" spans="1:10" x14ac:dyDescent="0.35">
      <c r="A1510" t="s">
        <v>648</v>
      </c>
      <c r="B1510" t="s">
        <v>653</v>
      </c>
      <c r="C1510" t="s">
        <v>1376</v>
      </c>
      <c r="D1510" t="s">
        <v>700</v>
      </c>
      <c r="E1510" s="2">
        <v>45291</v>
      </c>
      <c r="F1510">
        <v>0</v>
      </c>
      <c r="G1510" t="str">
        <f>VLOOKUP($C1510,'[1]LKUP PCNDES'!$F$2:$H$12,2,FALSE)</f>
        <v>Permanent care home residents aged 18 years or over who received a psychosocial assessment</v>
      </c>
      <c r="H1510" t="str">
        <f>VLOOKUP($C1510,'[1]LKUP PCNDES'!$F$2:$H$12,3,FALSE)</f>
        <v>PSY_ASSESS</v>
      </c>
      <c r="I1510" t="str">
        <f>VLOOKUP($B1510,'[1]LKUP PCNDES'!$C$17:$H$60,4,FALSE)</f>
        <v>NHS North West London ICB</v>
      </c>
      <c r="J1510" t="str">
        <f>VLOOKUP($B1510,'[1]LKUP PCNDES'!$C$17:$H$60,6,FALSE)</f>
        <v>NWL</v>
      </c>
    </row>
    <row r="1511" spans="1:10" x14ac:dyDescent="0.35">
      <c r="A1511" t="s">
        <v>648</v>
      </c>
      <c r="B1511" t="s">
        <v>653</v>
      </c>
      <c r="C1511" t="s">
        <v>1376</v>
      </c>
      <c r="D1511" t="s">
        <v>700</v>
      </c>
      <c r="E1511" s="2">
        <v>45322</v>
      </c>
      <c r="F1511">
        <v>0</v>
      </c>
      <c r="G1511" t="str">
        <f>VLOOKUP($C1511,'[1]LKUP PCNDES'!$F$2:$H$12,2,FALSE)</f>
        <v>Permanent care home residents aged 18 years or over who received a psychosocial assessment</v>
      </c>
      <c r="H1511" t="str">
        <f>VLOOKUP($C1511,'[1]LKUP PCNDES'!$F$2:$H$12,3,FALSE)</f>
        <v>PSY_ASSESS</v>
      </c>
      <c r="I1511" t="str">
        <f>VLOOKUP($B1511,'[1]LKUP PCNDES'!$C$17:$H$60,4,FALSE)</f>
        <v>NHS North West London ICB</v>
      </c>
      <c r="J1511" t="str">
        <f>VLOOKUP($B1511,'[1]LKUP PCNDES'!$C$17:$H$60,6,FALSE)</f>
        <v>NWL</v>
      </c>
    </row>
    <row r="1512" spans="1:10" x14ac:dyDescent="0.35">
      <c r="A1512" t="s">
        <v>648</v>
      </c>
      <c r="B1512" t="s">
        <v>653</v>
      </c>
      <c r="C1512" t="s">
        <v>1376</v>
      </c>
      <c r="D1512" t="s">
        <v>700</v>
      </c>
      <c r="E1512" s="2">
        <v>45351</v>
      </c>
      <c r="F1512">
        <v>0</v>
      </c>
      <c r="G1512" t="str">
        <f>VLOOKUP($C1512,'[1]LKUP PCNDES'!$F$2:$H$12,2,FALSE)</f>
        <v>Permanent care home residents aged 18 years or over who received a psychosocial assessment</v>
      </c>
      <c r="H1512" t="str">
        <f>VLOOKUP($C1512,'[1]LKUP PCNDES'!$F$2:$H$12,3,FALSE)</f>
        <v>PSY_ASSESS</v>
      </c>
      <c r="I1512" t="str">
        <f>VLOOKUP($B1512,'[1]LKUP PCNDES'!$C$17:$H$60,4,FALSE)</f>
        <v>NHS North West London ICB</v>
      </c>
      <c r="J1512" t="str">
        <f>VLOOKUP($B1512,'[1]LKUP PCNDES'!$C$17:$H$60,6,FALSE)</f>
        <v>NWL</v>
      </c>
    </row>
    <row r="1513" spans="1:10" x14ac:dyDescent="0.35">
      <c r="A1513" t="s">
        <v>648</v>
      </c>
      <c r="B1513" t="s">
        <v>653</v>
      </c>
      <c r="C1513" t="s">
        <v>1376</v>
      </c>
      <c r="D1513" t="s">
        <v>700</v>
      </c>
      <c r="E1513" s="2">
        <v>45382</v>
      </c>
      <c r="F1513">
        <v>0</v>
      </c>
      <c r="G1513" t="str">
        <f>VLOOKUP($C1513,'[1]LKUP PCNDES'!$F$2:$H$12,2,FALSE)</f>
        <v>Permanent care home residents aged 18 years or over who received a psychosocial assessment</v>
      </c>
      <c r="H1513" t="str">
        <f>VLOOKUP($C1513,'[1]LKUP PCNDES'!$F$2:$H$12,3,FALSE)</f>
        <v>PSY_ASSESS</v>
      </c>
      <c r="I1513" t="str">
        <f>VLOOKUP($B1513,'[1]LKUP PCNDES'!$C$17:$H$60,4,FALSE)</f>
        <v>NHS North West London ICB</v>
      </c>
      <c r="J1513" t="str">
        <f>VLOOKUP($B1513,'[1]LKUP PCNDES'!$C$17:$H$60,6,FALSE)</f>
        <v>NWL</v>
      </c>
    </row>
    <row r="1514" spans="1:10" x14ac:dyDescent="0.35">
      <c r="A1514" t="s">
        <v>648</v>
      </c>
      <c r="B1514" t="s">
        <v>653</v>
      </c>
      <c r="C1514" t="s">
        <v>1376</v>
      </c>
      <c r="D1514" t="s">
        <v>564</v>
      </c>
      <c r="E1514" s="2">
        <v>45046</v>
      </c>
      <c r="F1514">
        <v>6162</v>
      </c>
      <c r="G1514" t="str">
        <f>VLOOKUP($C1514,'[1]LKUP PCNDES'!$F$2:$H$12,2,FALSE)</f>
        <v>Permanent care home residents aged 18 years or over who received a psychosocial assessment</v>
      </c>
      <c r="H1514" t="str">
        <f>VLOOKUP($C1514,'[1]LKUP PCNDES'!$F$2:$H$12,3,FALSE)</f>
        <v>PSY_ASSESS</v>
      </c>
      <c r="I1514" t="str">
        <f>VLOOKUP($B1514,'[1]LKUP PCNDES'!$C$17:$H$60,4,FALSE)</f>
        <v>NHS North West London ICB</v>
      </c>
      <c r="J1514" t="str">
        <f>VLOOKUP($B1514,'[1]LKUP PCNDES'!$C$17:$H$60,6,FALSE)</f>
        <v>NWL</v>
      </c>
    </row>
    <row r="1515" spans="1:10" x14ac:dyDescent="0.35">
      <c r="A1515" t="s">
        <v>648</v>
      </c>
      <c r="B1515" t="s">
        <v>653</v>
      </c>
      <c r="C1515" t="s">
        <v>1376</v>
      </c>
      <c r="D1515" t="s">
        <v>564</v>
      </c>
      <c r="E1515" s="2">
        <v>45077</v>
      </c>
      <c r="F1515">
        <v>6180</v>
      </c>
      <c r="G1515" t="str">
        <f>VLOOKUP($C1515,'[1]LKUP PCNDES'!$F$2:$H$12,2,FALSE)</f>
        <v>Permanent care home residents aged 18 years or over who received a psychosocial assessment</v>
      </c>
      <c r="H1515" t="str">
        <f>VLOOKUP($C1515,'[1]LKUP PCNDES'!$F$2:$H$12,3,FALSE)</f>
        <v>PSY_ASSESS</v>
      </c>
      <c r="I1515" t="str">
        <f>VLOOKUP($B1515,'[1]LKUP PCNDES'!$C$17:$H$60,4,FALSE)</f>
        <v>NHS North West London ICB</v>
      </c>
      <c r="J1515" t="str">
        <f>VLOOKUP($B1515,'[1]LKUP PCNDES'!$C$17:$H$60,6,FALSE)</f>
        <v>NWL</v>
      </c>
    </row>
    <row r="1516" spans="1:10" x14ac:dyDescent="0.35">
      <c r="A1516" t="s">
        <v>648</v>
      </c>
      <c r="B1516" t="s">
        <v>653</v>
      </c>
      <c r="C1516" t="s">
        <v>1376</v>
      </c>
      <c r="D1516" t="s">
        <v>564</v>
      </c>
      <c r="E1516" s="2">
        <v>45107</v>
      </c>
      <c r="F1516">
        <v>6308</v>
      </c>
      <c r="G1516" t="str">
        <f>VLOOKUP($C1516,'[1]LKUP PCNDES'!$F$2:$H$12,2,FALSE)</f>
        <v>Permanent care home residents aged 18 years or over who received a psychosocial assessment</v>
      </c>
      <c r="H1516" t="str">
        <f>VLOOKUP($C1516,'[1]LKUP PCNDES'!$F$2:$H$12,3,FALSE)</f>
        <v>PSY_ASSESS</v>
      </c>
      <c r="I1516" t="str">
        <f>VLOOKUP($B1516,'[1]LKUP PCNDES'!$C$17:$H$60,4,FALSE)</f>
        <v>NHS North West London ICB</v>
      </c>
      <c r="J1516" t="str">
        <f>VLOOKUP($B1516,'[1]LKUP PCNDES'!$C$17:$H$60,6,FALSE)</f>
        <v>NWL</v>
      </c>
    </row>
    <row r="1517" spans="1:10" x14ac:dyDescent="0.35">
      <c r="A1517" t="s">
        <v>648</v>
      </c>
      <c r="B1517" t="s">
        <v>653</v>
      </c>
      <c r="C1517" t="s">
        <v>1376</v>
      </c>
      <c r="D1517" t="s">
        <v>564</v>
      </c>
      <c r="E1517" s="2">
        <v>45138</v>
      </c>
      <c r="F1517">
        <v>6384</v>
      </c>
      <c r="G1517" t="str">
        <f>VLOOKUP($C1517,'[1]LKUP PCNDES'!$F$2:$H$12,2,FALSE)</f>
        <v>Permanent care home residents aged 18 years or over who received a psychosocial assessment</v>
      </c>
      <c r="H1517" t="str">
        <f>VLOOKUP($C1517,'[1]LKUP PCNDES'!$F$2:$H$12,3,FALSE)</f>
        <v>PSY_ASSESS</v>
      </c>
      <c r="I1517" t="str">
        <f>VLOOKUP($B1517,'[1]LKUP PCNDES'!$C$17:$H$60,4,FALSE)</f>
        <v>NHS North West London ICB</v>
      </c>
      <c r="J1517" t="str">
        <f>VLOOKUP($B1517,'[1]LKUP PCNDES'!$C$17:$H$60,6,FALSE)</f>
        <v>NWL</v>
      </c>
    </row>
    <row r="1518" spans="1:10" x14ac:dyDescent="0.35">
      <c r="A1518" t="s">
        <v>648</v>
      </c>
      <c r="B1518" t="s">
        <v>653</v>
      </c>
      <c r="C1518" t="s">
        <v>1376</v>
      </c>
      <c r="D1518" t="s">
        <v>564</v>
      </c>
      <c r="E1518" s="2">
        <v>45169</v>
      </c>
      <c r="F1518">
        <v>6255</v>
      </c>
      <c r="G1518" t="str">
        <f>VLOOKUP($C1518,'[1]LKUP PCNDES'!$F$2:$H$12,2,FALSE)</f>
        <v>Permanent care home residents aged 18 years or over who received a psychosocial assessment</v>
      </c>
      <c r="H1518" t="str">
        <f>VLOOKUP($C1518,'[1]LKUP PCNDES'!$F$2:$H$12,3,FALSE)</f>
        <v>PSY_ASSESS</v>
      </c>
      <c r="I1518" t="str">
        <f>VLOOKUP($B1518,'[1]LKUP PCNDES'!$C$17:$H$60,4,FALSE)</f>
        <v>NHS North West London ICB</v>
      </c>
      <c r="J1518" t="str">
        <f>VLOOKUP($B1518,'[1]LKUP PCNDES'!$C$17:$H$60,6,FALSE)</f>
        <v>NWL</v>
      </c>
    </row>
    <row r="1519" spans="1:10" x14ac:dyDescent="0.35">
      <c r="A1519" t="s">
        <v>648</v>
      </c>
      <c r="B1519" t="s">
        <v>653</v>
      </c>
      <c r="C1519" t="s">
        <v>1376</v>
      </c>
      <c r="D1519" t="s">
        <v>564</v>
      </c>
      <c r="E1519" s="2">
        <v>45199</v>
      </c>
      <c r="F1519">
        <v>6642</v>
      </c>
      <c r="G1519" t="str">
        <f>VLOOKUP($C1519,'[1]LKUP PCNDES'!$F$2:$H$12,2,FALSE)</f>
        <v>Permanent care home residents aged 18 years or over who received a psychosocial assessment</v>
      </c>
      <c r="H1519" t="str">
        <f>VLOOKUP($C1519,'[1]LKUP PCNDES'!$F$2:$H$12,3,FALSE)</f>
        <v>PSY_ASSESS</v>
      </c>
      <c r="I1519" t="str">
        <f>VLOOKUP($B1519,'[1]LKUP PCNDES'!$C$17:$H$60,4,FALSE)</f>
        <v>NHS North West London ICB</v>
      </c>
      <c r="J1519" t="str">
        <f>VLOOKUP($B1519,'[1]LKUP PCNDES'!$C$17:$H$60,6,FALSE)</f>
        <v>NWL</v>
      </c>
    </row>
    <row r="1520" spans="1:10" x14ac:dyDescent="0.35">
      <c r="A1520" t="s">
        <v>648</v>
      </c>
      <c r="B1520" t="s">
        <v>653</v>
      </c>
      <c r="C1520" t="s">
        <v>1376</v>
      </c>
      <c r="D1520" t="s">
        <v>564</v>
      </c>
      <c r="E1520" s="2">
        <v>45230</v>
      </c>
      <c r="F1520">
        <v>6214</v>
      </c>
      <c r="G1520" t="str">
        <f>VLOOKUP($C1520,'[1]LKUP PCNDES'!$F$2:$H$12,2,FALSE)</f>
        <v>Permanent care home residents aged 18 years or over who received a psychosocial assessment</v>
      </c>
      <c r="H1520" t="str">
        <f>VLOOKUP($C1520,'[1]LKUP PCNDES'!$F$2:$H$12,3,FALSE)</f>
        <v>PSY_ASSESS</v>
      </c>
      <c r="I1520" t="str">
        <f>VLOOKUP($B1520,'[1]LKUP PCNDES'!$C$17:$H$60,4,FALSE)</f>
        <v>NHS North West London ICB</v>
      </c>
      <c r="J1520" t="str">
        <f>VLOOKUP($B1520,'[1]LKUP PCNDES'!$C$17:$H$60,6,FALSE)</f>
        <v>NWL</v>
      </c>
    </row>
    <row r="1521" spans="1:10" x14ac:dyDescent="0.35">
      <c r="A1521" t="s">
        <v>648</v>
      </c>
      <c r="B1521" t="s">
        <v>653</v>
      </c>
      <c r="C1521" t="s">
        <v>1376</v>
      </c>
      <c r="D1521" t="s">
        <v>564</v>
      </c>
      <c r="E1521" s="2">
        <v>45260</v>
      </c>
      <c r="F1521">
        <v>5860</v>
      </c>
      <c r="G1521" t="str">
        <f>VLOOKUP($C1521,'[1]LKUP PCNDES'!$F$2:$H$12,2,FALSE)</f>
        <v>Permanent care home residents aged 18 years or over who received a psychosocial assessment</v>
      </c>
      <c r="H1521" t="str">
        <f>VLOOKUP($C1521,'[1]LKUP PCNDES'!$F$2:$H$12,3,FALSE)</f>
        <v>PSY_ASSESS</v>
      </c>
      <c r="I1521" t="str">
        <f>VLOOKUP($B1521,'[1]LKUP PCNDES'!$C$17:$H$60,4,FALSE)</f>
        <v>NHS North West London ICB</v>
      </c>
      <c r="J1521" t="str">
        <f>VLOOKUP($B1521,'[1]LKUP PCNDES'!$C$17:$H$60,6,FALSE)</f>
        <v>NWL</v>
      </c>
    </row>
    <row r="1522" spans="1:10" x14ac:dyDescent="0.35">
      <c r="A1522" t="s">
        <v>648</v>
      </c>
      <c r="B1522" t="s">
        <v>653</v>
      </c>
      <c r="C1522" t="s">
        <v>1376</v>
      </c>
      <c r="D1522" t="s">
        <v>564</v>
      </c>
      <c r="E1522" s="2">
        <v>45291</v>
      </c>
      <c r="F1522">
        <v>5893</v>
      </c>
      <c r="G1522" t="str">
        <f>VLOOKUP($C1522,'[1]LKUP PCNDES'!$F$2:$H$12,2,FALSE)</f>
        <v>Permanent care home residents aged 18 years or over who received a psychosocial assessment</v>
      </c>
      <c r="H1522" t="str">
        <f>VLOOKUP($C1522,'[1]LKUP PCNDES'!$F$2:$H$12,3,FALSE)</f>
        <v>PSY_ASSESS</v>
      </c>
      <c r="I1522" t="str">
        <f>VLOOKUP($B1522,'[1]LKUP PCNDES'!$C$17:$H$60,4,FALSE)</f>
        <v>NHS North West London ICB</v>
      </c>
      <c r="J1522" t="str">
        <f>VLOOKUP($B1522,'[1]LKUP PCNDES'!$C$17:$H$60,6,FALSE)</f>
        <v>NWL</v>
      </c>
    </row>
    <row r="1523" spans="1:10" x14ac:dyDescent="0.35">
      <c r="A1523" t="s">
        <v>648</v>
      </c>
      <c r="B1523" t="s">
        <v>653</v>
      </c>
      <c r="C1523" t="s">
        <v>1376</v>
      </c>
      <c r="D1523" t="s">
        <v>564</v>
      </c>
      <c r="E1523" s="2">
        <v>45322</v>
      </c>
      <c r="F1523">
        <v>5500</v>
      </c>
      <c r="G1523" t="str">
        <f>VLOOKUP($C1523,'[1]LKUP PCNDES'!$F$2:$H$12,2,FALSE)</f>
        <v>Permanent care home residents aged 18 years or over who received a psychosocial assessment</v>
      </c>
      <c r="H1523" t="str">
        <f>VLOOKUP($C1523,'[1]LKUP PCNDES'!$F$2:$H$12,3,FALSE)</f>
        <v>PSY_ASSESS</v>
      </c>
      <c r="I1523" t="str">
        <f>VLOOKUP($B1523,'[1]LKUP PCNDES'!$C$17:$H$60,4,FALSE)</f>
        <v>NHS North West London ICB</v>
      </c>
      <c r="J1523" t="str">
        <f>VLOOKUP($B1523,'[1]LKUP PCNDES'!$C$17:$H$60,6,FALSE)</f>
        <v>NWL</v>
      </c>
    </row>
    <row r="1524" spans="1:10" x14ac:dyDescent="0.35">
      <c r="A1524" t="s">
        <v>648</v>
      </c>
      <c r="B1524" t="s">
        <v>653</v>
      </c>
      <c r="C1524" t="s">
        <v>1376</v>
      </c>
      <c r="D1524" t="s">
        <v>564</v>
      </c>
      <c r="E1524" s="2">
        <v>45351</v>
      </c>
      <c r="F1524">
        <v>5500</v>
      </c>
      <c r="G1524" t="str">
        <f>VLOOKUP($C1524,'[1]LKUP PCNDES'!$F$2:$H$12,2,FALSE)</f>
        <v>Permanent care home residents aged 18 years or over who received a psychosocial assessment</v>
      </c>
      <c r="H1524" t="str">
        <f>VLOOKUP($C1524,'[1]LKUP PCNDES'!$F$2:$H$12,3,FALSE)</f>
        <v>PSY_ASSESS</v>
      </c>
      <c r="I1524" t="str">
        <f>VLOOKUP($B1524,'[1]LKUP PCNDES'!$C$17:$H$60,4,FALSE)</f>
        <v>NHS North West London ICB</v>
      </c>
      <c r="J1524" t="str">
        <f>VLOOKUP($B1524,'[1]LKUP PCNDES'!$C$17:$H$60,6,FALSE)</f>
        <v>NWL</v>
      </c>
    </row>
    <row r="1525" spans="1:10" x14ac:dyDescent="0.35">
      <c r="A1525" t="s">
        <v>648</v>
      </c>
      <c r="B1525" t="s">
        <v>653</v>
      </c>
      <c r="C1525" t="s">
        <v>1376</v>
      </c>
      <c r="D1525" t="s">
        <v>564</v>
      </c>
      <c r="E1525" s="2">
        <v>45382</v>
      </c>
      <c r="F1525">
        <v>6676</v>
      </c>
      <c r="G1525" t="str">
        <f>VLOOKUP($C1525,'[1]LKUP PCNDES'!$F$2:$H$12,2,FALSE)</f>
        <v>Permanent care home residents aged 18 years or over who received a psychosocial assessment</v>
      </c>
      <c r="H1525" t="str">
        <f>VLOOKUP($C1525,'[1]LKUP PCNDES'!$F$2:$H$12,3,FALSE)</f>
        <v>PSY_ASSESS</v>
      </c>
      <c r="I1525" t="str">
        <f>VLOOKUP($B1525,'[1]LKUP PCNDES'!$C$17:$H$60,4,FALSE)</f>
        <v>NHS North West London ICB</v>
      </c>
      <c r="J1525" t="str">
        <f>VLOOKUP($B1525,'[1]LKUP PCNDES'!$C$17:$H$60,6,FALSE)</f>
        <v>NWL</v>
      </c>
    </row>
    <row r="1526" spans="1:10" x14ac:dyDescent="0.35">
      <c r="A1526" t="s">
        <v>648</v>
      </c>
      <c r="B1526" t="s">
        <v>653</v>
      </c>
      <c r="C1526" t="s">
        <v>1376</v>
      </c>
      <c r="D1526" t="s">
        <v>563</v>
      </c>
      <c r="E1526" s="2">
        <v>45046</v>
      </c>
      <c r="F1526">
        <v>49</v>
      </c>
      <c r="G1526" t="str">
        <f>VLOOKUP($C1526,'[1]LKUP PCNDES'!$F$2:$H$12,2,FALSE)</f>
        <v>Permanent care home residents aged 18 years or over who received a psychosocial assessment</v>
      </c>
      <c r="H1526" t="str">
        <f>VLOOKUP($C1526,'[1]LKUP PCNDES'!$F$2:$H$12,3,FALSE)</f>
        <v>PSY_ASSESS</v>
      </c>
      <c r="I1526" t="str">
        <f>VLOOKUP($B1526,'[1]LKUP PCNDES'!$C$17:$H$60,4,FALSE)</f>
        <v>NHS North West London ICB</v>
      </c>
      <c r="J1526" t="str">
        <f>VLOOKUP($B1526,'[1]LKUP PCNDES'!$C$17:$H$60,6,FALSE)</f>
        <v>NWL</v>
      </c>
    </row>
    <row r="1527" spans="1:10" x14ac:dyDescent="0.35">
      <c r="A1527" t="s">
        <v>648</v>
      </c>
      <c r="B1527" t="s">
        <v>653</v>
      </c>
      <c r="C1527" t="s">
        <v>1376</v>
      </c>
      <c r="D1527" t="s">
        <v>563</v>
      </c>
      <c r="E1527" s="2">
        <v>45077</v>
      </c>
      <c r="F1527">
        <v>80</v>
      </c>
      <c r="G1527" t="str">
        <f>VLOOKUP($C1527,'[1]LKUP PCNDES'!$F$2:$H$12,2,FALSE)</f>
        <v>Permanent care home residents aged 18 years or over who received a psychosocial assessment</v>
      </c>
      <c r="H1527" t="str">
        <f>VLOOKUP($C1527,'[1]LKUP PCNDES'!$F$2:$H$12,3,FALSE)</f>
        <v>PSY_ASSESS</v>
      </c>
      <c r="I1527" t="str">
        <f>VLOOKUP($B1527,'[1]LKUP PCNDES'!$C$17:$H$60,4,FALSE)</f>
        <v>NHS North West London ICB</v>
      </c>
      <c r="J1527" t="str">
        <f>VLOOKUP($B1527,'[1]LKUP PCNDES'!$C$17:$H$60,6,FALSE)</f>
        <v>NWL</v>
      </c>
    </row>
    <row r="1528" spans="1:10" x14ac:dyDescent="0.35">
      <c r="A1528" t="s">
        <v>648</v>
      </c>
      <c r="B1528" t="s">
        <v>653</v>
      </c>
      <c r="C1528" t="s">
        <v>1376</v>
      </c>
      <c r="D1528" t="s">
        <v>563</v>
      </c>
      <c r="E1528" s="2">
        <v>45107</v>
      </c>
      <c r="F1528">
        <v>119</v>
      </c>
      <c r="G1528" t="str">
        <f>VLOOKUP($C1528,'[1]LKUP PCNDES'!$F$2:$H$12,2,FALSE)</f>
        <v>Permanent care home residents aged 18 years or over who received a psychosocial assessment</v>
      </c>
      <c r="H1528" t="str">
        <f>VLOOKUP($C1528,'[1]LKUP PCNDES'!$F$2:$H$12,3,FALSE)</f>
        <v>PSY_ASSESS</v>
      </c>
      <c r="I1528" t="str">
        <f>VLOOKUP($B1528,'[1]LKUP PCNDES'!$C$17:$H$60,4,FALSE)</f>
        <v>NHS North West London ICB</v>
      </c>
      <c r="J1528" t="str">
        <f>VLOOKUP($B1528,'[1]LKUP PCNDES'!$C$17:$H$60,6,FALSE)</f>
        <v>NWL</v>
      </c>
    </row>
    <row r="1529" spans="1:10" x14ac:dyDescent="0.35">
      <c r="A1529" t="s">
        <v>648</v>
      </c>
      <c r="B1529" t="s">
        <v>653</v>
      </c>
      <c r="C1529" t="s">
        <v>1376</v>
      </c>
      <c r="D1529" t="s">
        <v>563</v>
      </c>
      <c r="E1529" s="2">
        <v>45138</v>
      </c>
      <c r="F1529">
        <v>167</v>
      </c>
      <c r="G1529" t="str">
        <f>VLOOKUP($C1529,'[1]LKUP PCNDES'!$F$2:$H$12,2,FALSE)</f>
        <v>Permanent care home residents aged 18 years or over who received a psychosocial assessment</v>
      </c>
      <c r="H1529" t="str">
        <f>VLOOKUP($C1529,'[1]LKUP PCNDES'!$F$2:$H$12,3,FALSE)</f>
        <v>PSY_ASSESS</v>
      </c>
      <c r="I1529" t="str">
        <f>VLOOKUP($B1529,'[1]LKUP PCNDES'!$C$17:$H$60,4,FALSE)</f>
        <v>NHS North West London ICB</v>
      </c>
      <c r="J1529" t="str">
        <f>VLOOKUP($B1529,'[1]LKUP PCNDES'!$C$17:$H$60,6,FALSE)</f>
        <v>NWL</v>
      </c>
    </row>
    <row r="1530" spans="1:10" x14ac:dyDescent="0.35">
      <c r="A1530" t="s">
        <v>648</v>
      </c>
      <c r="B1530" t="s">
        <v>653</v>
      </c>
      <c r="C1530" t="s">
        <v>1376</v>
      </c>
      <c r="D1530" t="s">
        <v>563</v>
      </c>
      <c r="E1530" s="2">
        <v>45169</v>
      </c>
      <c r="F1530">
        <v>243</v>
      </c>
      <c r="G1530" t="str">
        <f>VLOOKUP($C1530,'[1]LKUP PCNDES'!$F$2:$H$12,2,FALSE)</f>
        <v>Permanent care home residents aged 18 years or over who received a psychosocial assessment</v>
      </c>
      <c r="H1530" t="str">
        <f>VLOOKUP($C1530,'[1]LKUP PCNDES'!$F$2:$H$12,3,FALSE)</f>
        <v>PSY_ASSESS</v>
      </c>
      <c r="I1530" t="str">
        <f>VLOOKUP($B1530,'[1]LKUP PCNDES'!$C$17:$H$60,4,FALSE)</f>
        <v>NHS North West London ICB</v>
      </c>
      <c r="J1530" t="str">
        <f>VLOOKUP($B1530,'[1]LKUP PCNDES'!$C$17:$H$60,6,FALSE)</f>
        <v>NWL</v>
      </c>
    </row>
    <row r="1531" spans="1:10" x14ac:dyDescent="0.35">
      <c r="A1531" t="s">
        <v>648</v>
      </c>
      <c r="B1531" t="s">
        <v>653</v>
      </c>
      <c r="C1531" t="s">
        <v>1376</v>
      </c>
      <c r="D1531" t="s">
        <v>563</v>
      </c>
      <c r="E1531" s="2">
        <v>45199</v>
      </c>
      <c r="F1531">
        <v>300</v>
      </c>
      <c r="G1531" t="str">
        <f>VLOOKUP($C1531,'[1]LKUP PCNDES'!$F$2:$H$12,2,FALSE)</f>
        <v>Permanent care home residents aged 18 years or over who received a psychosocial assessment</v>
      </c>
      <c r="H1531" t="str">
        <f>VLOOKUP($C1531,'[1]LKUP PCNDES'!$F$2:$H$12,3,FALSE)</f>
        <v>PSY_ASSESS</v>
      </c>
      <c r="I1531" t="str">
        <f>VLOOKUP($B1531,'[1]LKUP PCNDES'!$C$17:$H$60,4,FALSE)</f>
        <v>NHS North West London ICB</v>
      </c>
      <c r="J1531" t="str">
        <f>VLOOKUP($B1531,'[1]LKUP PCNDES'!$C$17:$H$60,6,FALSE)</f>
        <v>NWL</v>
      </c>
    </row>
    <row r="1532" spans="1:10" x14ac:dyDescent="0.35">
      <c r="A1532" t="s">
        <v>648</v>
      </c>
      <c r="B1532" t="s">
        <v>653</v>
      </c>
      <c r="C1532" t="s">
        <v>1376</v>
      </c>
      <c r="D1532" t="s">
        <v>563</v>
      </c>
      <c r="E1532" s="2">
        <v>45230</v>
      </c>
      <c r="F1532">
        <v>338</v>
      </c>
      <c r="G1532" t="str">
        <f>VLOOKUP($C1532,'[1]LKUP PCNDES'!$F$2:$H$12,2,FALSE)</f>
        <v>Permanent care home residents aged 18 years or over who received a psychosocial assessment</v>
      </c>
      <c r="H1532" t="str">
        <f>VLOOKUP($C1532,'[1]LKUP PCNDES'!$F$2:$H$12,3,FALSE)</f>
        <v>PSY_ASSESS</v>
      </c>
      <c r="I1532" t="str">
        <f>VLOOKUP($B1532,'[1]LKUP PCNDES'!$C$17:$H$60,4,FALSE)</f>
        <v>NHS North West London ICB</v>
      </c>
      <c r="J1532" t="str">
        <f>VLOOKUP($B1532,'[1]LKUP PCNDES'!$C$17:$H$60,6,FALSE)</f>
        <v>NWL</v>
      </c>
    </row>
    <row r="1533" spans="1:10" x14ac:dyDescent="0.35">
      <c r="A1533" t="s">
        <v>648</v>
      </c>
      <c r="B1533" t="s">
        <v>653</v>
      </c>
      <c r="C1533" t="s">
        <v>1376</v>
      </c>
      <c r="D1533" t="s">
        <v>563</v>
      </c>
      <c r="E1533" s="2">
        <v>45260</v>
      </c>
      <c r="F1533">
        <v>336</v>
      </c>
      <c r="G1533" t="str">
        <f>VLOOKUP($C1533,'[1]LKUP PCNDES'!$F$2:$H$12,2,FALSE)</f>
        <v>Permanent care home residents aged 18 years or over who received a psychosocial assessment</v>
      </c>
      <c r="H1533" t="str">
        <f>VLOOKUP($C1533,'[1]LKUP PCNDES'!$F$2:$H$12,3,FALSE)</f>
        <v>PSY_ASSESS</v>
      </c>
      <c r="I1533" t="str">
        <f>VLOOKUP($B1533,'[1]LKUP PCNDES'!$C$17:$H$60,4,FALSE)</f>
        <v>NHS North West London ICB</v>
      </c>
      <c r="J1533" t="str">
        <f>VLOOKUP($B1533,'[1]LKUP PCNDES'!$C$17:$H$60,6,FALSE)</f>
        <v>NWL</v>
      </c>
    </row>
    <row r="1534" spans="1:10" x14ac:dyDescent="0.35">
      <c r="A1534" t="s">
        <v>648</v>
      </c>
      <c r="B1534" t="s">
        <v>653</v>
      </c>
      <c r="C1534" t="s">
        <v>1376</v>
      </c>
      <c r="D1534" t="s">
        <v>563</v>
      </c>
      <c r="E1534" s="2">
        <v>45291</v>
      </c>
      <c r="F1534">
        <v>432</v>
      </c>
      <c r="G1534" t="str">
        <f>VLOOKUP($C1534,'[1]LKUP PCNDES'!$F$2:$H$12,2,FALSE)</f>
        <v>Permanent care home residents aged 18 years or over who received a psychosocial assessment</v>
      </c>
      <c r="H1534" t="str">
        <f>VLOOKUP($C1534,'[1]LKUP PCNDES'!$F$2:$H$12,3,FALSE)</f>
        <v>PSY_ASSESS</v>
      </c>
      <c r="I1534" t="str">
        <f>VLOOKUP($B1534,'[1]LKUP PCNDES'!$C$17:$H$60,4,FALSE)</f>
        <v>NHS North West London ICB</v>
      </c>
      <c r="J1534" t="str">
        <f>VLOOKUP($B1534,'[1]LKUP PCNDES'!$C$17:$H$60,6,FALSE)</f>
        <v>NWL</v>
      </c>
    </row>
    <row r="1535" spans="1:10" x14ac:dyDescent="0.35">
      <c r="A1535" t="s">
        <v>648</v>
      </c>
      <c r="B1535" t="s">
        <v>653</v>
      </c>
      <c r="C1535" t="s">
        <v>1376</v>
      </c>
      <c r="D1535" t="s">
        <v>563</v>
      </c>
      <c r="E1535" s="2">
        <v>45322</v>
      </c>
      <c r="F1535">
        <v>435</v>
      </c>
      <c r="G1535" t="str">
        <f>VLOOKUP($C1535,'[1]LKUP PCNDES'!$F$2:$H$12,2,FALSE)</f>
        <v>Permanent care home residents aged 18 years or over who received a psychosocial assessment</v>
      </c>
      <c r="H1535" t="str">
        <f>VLOOKUP($C1535,'[1]LKUP PCNDES'!$F$2:$H$12,3,FALSE)</f>
        <v>PSY_ASSESS</v>
      </c>
      <c r="I1535" t="str">
        <f>VLOOKUP($B1535,'[1]LKUP PCNDES'!$C$17:$H$60,4,FALSE)</f>
        <v>NHS North West London ICB</v>
      </c>
      <c r="J1535" t="str">
        <f>VLOOKUP($B1535,'[1]LKUP PCNDES'!$C$17:$H$60,6,FALSE)</f>
        <v>NWL</v>
      </c>
    </row>
    <row r="1536" spans="1:10" x14ac:dyDescent="0.35">
      <c r="A1536" t="s">
        <v>648</v>
      </c>
      <c r="B1536" t="s">
        <v>653</v>
      </c>
      <c r="C1536" t="s">
        <v>1376</v>
      </c>
      <c r="D1536" t="s">
        <v>563</v>
      </c>
      <c r="E1536" s="2">
        <v>45351</v>
      </c>
      <c r="F1536">
        <v>537</v>
      </c>
      <c r="G1536" t="str">
        <f>VLOOKUP($C1536,'[1]LKUP PCNDES'!$F$2:$H$12,2,FALSE)</f>
        <v>Permanent care home residents aged 18 years or over who received a psychosocial assessment</v>
      </c>
      <c r="H1536" t="str">
        <f>VLOOKUP($C1536,'[1]LKUP PCNDES'!$F$2:$H$12,3,FALSE)</f>
        <v>PSY_ASSESS</v>
      </c>
      <c r="I1536" t="str">
        <f>VLOOKUP($B1536,'[1]LKUP PCNDES'!$C$17:$H$60,4,FALSE)</f>
        <v>NHS North West London ICB</v>
      </c>
      <c r="J1536" t="str">
        <f>VLOOKUP($B1536,'[1]LKUP PCNDES'!$C$17:$H$60,6,FALSE)</f>
        <v>NWL</v>
      </c>
    </row>
    <row r="1537" spans="1:10" x14ac:dyDescent="0.35">
      <c r="A1537" t="s">
        <v>648</v>
      </c>
      <c r="B1537" t="s">
        <v>653</v>
      </c>
      <c r="C1537" t="s">
        <v>1376</v>
      </c>
      <c r="D1537" t="s">
        <v>563</v>
      </c>
      <c r="E1537" s="2">
        <v>45382</v>
      </c>
      <c r="F1537">
        <v>631</v>
      </c>
      <c r="G1537" t="str">
        <f>VLOOKUP($C1537,'[1]LKUP PCNDES'!$F$2:$H$12,2,FALSE)</f>
        <v>Permanent care home residents aged 18 years or over who received a psychosocial assessment</v>
      </c>
      <c r="H1537" t="str">
        <f>VLOOKUP($C1537,'[1]LKUP PCNDES'!$F$2:$H$12,3,FALSE)</f>
        <v>PSY_ASSESS</v>
      </c>
      <c r="I1537" t="str">
        <f>VLOOKUP($B1537,'[1]LKUP PCNDES'!$C$17:$H$60,4,FALSE)</f>
        <v>NHS North West London ICB</v>
      </c>
      <c r="J1537" t="str">
        <f>VLOOKUP($B1537,'[1]LKUP PCNDES'!$C$17:$H$60,6,FALSE)</f>
        <v>NWL</v>
      </c>
    </row>
    <row r="1538" spans="1:10" x14ac:dyDescent="0.35">
      <c r="A1538" t="s">
        <v>648</v>
      </c>
      <c r="B1538" t="s">
        <v>653</v>
      </c>
      <c r="C1538" t="s">
        <v>702</v>
      </c>
      <c r="D1538" t="s">
        <v>700</v>
      </c>
      <c r="E1538" s="2">
        <v>45046</v>
      </c>
      <c r="F1538">
        <v>1</v>
      </c>
      <c r="G1538" t="str">
        <f>VLOOKUP($C1538,'[1]LKUP PCNDES'!$F$2:$H$12,2,FALSE)</f>
        <v>Permanent care home residents aged 18 years or over who received a Structured Medication Review</v>
      </c>
      <c r="H1538" t="str">
        <f>VLOOKUP($C1538,'[1]LKUP PCNDES'!$F$2:$H$12,3,FALSE)</f>
        <v>SMR</v>
      </c>
      <c r="I1538" t="str">
        <f>VLOOKUP($B1538,'[1]LKUP PCNDES'!$C$17:$H$60,4,FALSE)</f>
        <v>NHS North West London ICB</v>
      </c>
      <c r="J1538" t="str">
        <f>VLOOKUP($B1538,'[1]LKUP PCNDES'!$C$17:$H$60,6,FALSE)</f>
        <v>NWL</v>
      </c>
    </row>
    <row r="1539" spans="1:10" x14ac:dyDescent="0.35">
      <c r="A1539" t="s">
        <v>648</v>
      </c>
      <c r="B1539" t="s">
        <v>653</v>
      </c>
      <c r="C1539" t="s">
        <v>702</v>
      </c>
      <c r="D1539" t="s">
        <v>700</v>
      </c>
      <c r="E1539" s="2">
        <v>45077</v>
      </c>
      <c r="F1539">
        <v>1</v>
      </c>
      <c r="G1539" t="str">
        <f>VLOOKUP($C1539,'[1]LKUP PCNDES'!$F$2:$H$12,2,FALSE)</f>
        <v>Permanent care home residents aged 18 years or over who received a Structured Medication Review</v>
      </c>
      <c r="H1539" t="str">
        <f>VLOOKUP($C1539,'[1]LKUP PCNDES'!$F$2:$H$12,3,FALSE)</f>
        <v>SMR</v>
      </c>
      <c r="I1539" t="str">
        <f>VLOOKUP($B1539,'[1]LKUP PCNDES'!$C$17:$H$60,4,FALSE)</f>
        <v>NHS North West London ICB</v>
      </c>
      <c r="J1539" t="str">
        <f>VLOOKUP($B1539,'[1]LKUP PCNDES'!$C$17:$H$60,6,FALSE)</f>
        <v>NWL</v>
      </c>
    </row>
    <row r="1540" spans="1:10" x14ac:dyDescent="0.35">
      <c r="A1540" t="s">
        <v>648</v>
      </c>
      <c r="B1540" t="s">
        <v>653</v>
      </c>
      <c r="C1540" t="s">
        <v>702</v>
      </c>
      <c r="D1540" t="s">
        <v>700</v>
      </c>
      <c r="E1540" s="2">
        <v>45107</v>
      </c>
      <c r="F1540">
        <v>1</v>
      </c>
      <c r="G1540" t="str">
        <f>VLOOKUP($C1540,'[1]LKUP PCNDES'!$F$2:$H$12,2,FALSE)</f>
        <v>Permanent care home residents aged 18 years or over who received a Structured Medication Review</v>
      </c>
      <c r="H1540" t="str">
        <f>VLOOKUP($C1540,'[1]LKUP PCNDES'!$F$2:$H$12,3,FALSE)</f>
        <v>SMR</v>
      </c>
      <c r="I1540" t="str">
        <f>VLOOKUP($B1540,'[1]LKUP PCNDES'!$C$17:$H$60,4,FALSE)</f>
        <v>NHS North West London ICB</v>
      </c>
      <c r="J1540" t="str">
        <f>VLOOKUP($B1540,'[1]LKUP PCNDES'!$C$17:$H$60,6,FALSE)</f>
        <v>NWL</v>
      </c>
    </row>
    <row r="1541" spans="1:10" x14ac:dyDescent="0.35">
      <c r="A1541" t="s">
        <v>648</v>
      </c>
      <c r="B1541" t="s">
        <v>653</v>
      </c>
      <c r="C1541" t="s">
        <v>702</v>
      </c>
      <c r="D1541" t="s">
        <v>700</v>
      </c>
      <c r="E1541" s="2">
        <v>45138</v>
      </c>
      <c r="F1541">
        <v>1</v>
      </c>
      <c r="G1541" t="str">
        <f>VLOOKUP($C1541,'[1]LKUP PCNDES'!$F$2:$H$12,2,FALSE)</f>
        <v>Permanent care home residents aged 18 years or over who received a Structured Medication Review</v>
      </c>
      <c r="H1541" t="str">
        <f>VLOOKUP($C1541,'[1]LKUP PCNDES'!$F$2:$H$12,3,FALSE)</f>
        <v>SMR</v>
      </c>
      <c r="I1541" t="str">
        <f>VLOOKUP($B1541,'[1]LKUP PCNDES'!$C$17:$H$60,4,FALSE)</f>
        <v>NHS North West London ICB</v>
      </c>
      <c r="J1541" t="str">
        <f>VLOOKUP($B1541,'[1]LKUP PCNDES'!$C$17:$H$60,6,FALSE)</f>
        <v>NWL</v>
      </c>
    </row>
    <row r="1542" spans="1:10" x14ac:dyDescent="0.35">
      <c r="A1542" t="s">
        <v>648</v>
      </c>
      <c r="B1542" t="s">
        <v>653</v>
      </c>
      <c r="C1542" t="s">
        <v>702</v>
      </c>
      <c r="D1542" t="s">
        <v>700</v>
      </c>
      <c r="E1542" s="2">
        <v>45169</v>
      </c>
      <c r="F1542">
        <v>1</v>
      </c>
      <c r="G1542" t="str">
        <f>VLOOKUP($C1542,'[1]LKUP PCNDES'!$F$2:$H$12,2,FALSE)</f>
        <v>Permanent care home residents aged 18 years or over who received a Structured Medication Review</v>
      </c>
      <c r="H1542" t="str">
        <f>VLOOKUP($C1542,'[1]LKUP PCNDES'!$F$2:$H$12,3,FALSE)</f>
        <v>SMR</v>
      </c>
      <c r="I1542" t="str">
        <f>VLOOKUP($B1542,'[1]LKUP PCNDES'!$C$17:$H$60,4,FALSE)</f>
        <v>NHS North West London ICB</v>
      </c>
      <c r="J1542" t="str">
        <f>VLOOKUP($B1542,'[1]LKUP PCNDES'!$C$17:$H$60,6,FALSE)</f>
        <v>NWL</v>
      </c>
    </row>
    <row r="1543" spans="1:10" x14ac:dyDescent="0.35">
      <c r="A1543" t="s">
        <v>648</v>
      </c>
      <c r="B1543" t="s">
        <v>653</v>
      </c>
      <c r="C1543" t="s">
        <v>702</v>
      </c>
      <c r="D1543" t="s">
        <v>700</v>
      </c>
      <c r="E1543" s="2">
        <v>45199</v>
      </c>
      <c r="F1543">
        <v>1</v>
      </c>
      <c r="G1543" t="str">
        <f>VLOOKUP($C1543,'[1]LKUP PCNDES'!$F$2:$H$12,2,FALSE)</f>
        <v>Permanent care home residents aged 18 years or over who received a Structured Medication Review</v>
      </c>
      <c r="H1543" t="str">
        <f>VLOOKUP($C1543,'[1]LKUP PCNDES'!$F$2:$H$12,3,FALSE)</f>
        <v>SMR</v>
      </c>
      <c r="I1543" t="str">
        <f>VLOOKUP($B1543,'[1]LKUP PCNDES'!$C$17:$H$60,4,FALSE)</f>
        <v>NHS North West London ICB</v>
      </c>
      <c r="J1543" t="str">
        <f>VLOOKUP($B1543,'[1]LKUP PCNDES'!$C$17:$H$60,6,FALSE)</f>
        <v>NWL</v>
      </c>
    </row>
    <row r="1544" spans="1:10" x14ac:dyDescent="0.35">
      <c r="A1544" t="s">
        <v>648</v>
      </c>
      <c r="B1544" t="s">
        <v>653</v>
      </c>
      <c r="C1544" t="s">
        <v>702</v>
      </c>
      <c r="D1544" t="s">
        <v>700</v>
      </c>
      <c r="E1544" s="2">
        <v>45230</v>
      </c>
      <c r="F1544">
        <v>1</v>
      </c>
      <c r="G1544" t="str">
        <f>VLOOKUP($C1544,'[1]LKUP PCNDES'!$F$2:$H$12,2,FALSE)</f>
        <v>Permanent care home residents aged 18 years or over who received a Structured Medication Review</v>
      </c>
      <c r="H1544" t="str">
        <f>VLOOKUP($C1544,'[1]LKUP PCNDES'!$F$2:$H$12,3,FALSE)</f>
        <v>SMR</v>
      </c>
      <c r="I1544" t="str">
        <f>VLOOKUP($B1544,'[1]LKUP PCNDES'!$C$17:$H$60,4,FALSE)</f>
        <v>NHS North West London ICB</v>
      </c>
      <c r="J1544" t="str">
        <f>VLOOKUP($B1544,'[1]LKUP PCNDES'!$C$17:$H$60,6,FALSE)</f>
        <v>NWL</v>
      </c>
    </row>
    <row r="1545" spans="1:10" x14ac:dyDescent="0.35">
      <c r="A1545" t="s">
        <v>648</v>
      </c>
      <c r="B1545" t="s">
        <v>653</v>
      </c>
      <c r="C1545" t="s">
        <v>702</v>
      </c>
      <c r="D1545" t="s">
        <v>700</v>
      </c>
      <c r="E1545" s="2">
        <v>45260</v>
      </c>
      <c r="F1545">
        <v>0</v>
      </c>
      <c r="G1545" t="str">
        <f>VLOOKUP($C1545,'[1]LKUP PCNDES'!$F$2:$H$12,2,FALSE)</f>
        <v>Permanent care home residents aged 18 years or over who received a Structured Medication Review</v>
      </c>
      <c r="H1545" t="str">
        <f>VLOOKUP($C1545,'[1]LKUP PCNDES'!$F$2:$H$12,3,FALSE)</f>
        <v>SMR</v>
      </c>
      <c r="I1545" t="str">
        <f>VLOOKUP($B1545,'[1]LKUP PCNDES'!$C$17:$H$60,4,FALSE)</f>
        <v>NHS North West London ICB</v>
      </c>
      <c r="J1545" t="str">
        <f>VLOOKUP($B1545,'[1]LKUP PCNDES'!$C$17:$H$60,6,FALSE)</f>
        <v>NWL</v>
      </c>
    </row>
    <row r="1546" spans="1:10" x14ac:dyDescent="0.35">
      <c r="A1546" t="s">
        <v>648</v>
      </c>
      <c r="B1546" t="s">
        <v>653</v>
      </c>
      <c r="C1546" t="s">
        <v>702</v>
      </c>
      <c r="D1546" t="s">
        <v>700</v>
      </c>
      <c r="E1546" s="2">
        <v>45291</v>
      </c>
      <c r="F1546">
        <v>0</v>
      </c>
      <c r="G1546" t="str">
        <f>VLOOKUP($C1546,'[1]LKUP PCNDES'!$F$2:$H$12,2,FALSE)</f>
        <v>Permanent care home residents aged 18 years or over who received a Structured Medication Review</v>
      </c>
      <c r="H1546" t="str">
        <f>VLOOKUP($C1546,'[1]LKUP PCNDES'!$F$2:$H$12,3,FALSE)</f>
        <v>SMR</v>
      </c>
      <c r="I1546" t="str">
        <f>VLOOKUP($B1546,'[1]LKUP PCNDES'!$C$17:$H$60,4,FALSE)</f>
        <v>NHS North West London ICB</v>
      </c>
      <c r="J1546" t="str">
        <f>VLOOKUP($B1546,'[1]LKUP PCNDES'!$C$17:$H$60,6,FALSE)</f>
        <v>NWL</v>
      </c>
    </row>
    <row r="1547" spans="1:10" x14ac:dyDescent="0.35">
      <c r="A1547" t="s">
        <v>648</v>
      </c>
      <c r="B1547" t="s">
        <v>653</v>
      </c>
      <c r="C1547" t="s">
        <v>702</v>
      </c>
      <c r="D1547" t="s">
        <v>700</v>
      </c>
      <c r="E1547" s="2">
        <v>45322</v>
      </c>
      <c r="F1547">
        <v>0</v>
      </c>
      <c r="G1547" t="str">
        <f>VLOOKUP($C1547,'[1]LKUP PCNDES'!$F$2:$H$12,2,FALSE)</f>
        <v>Permanent care home residents aged 18 years or over who received a Structured Medication Review</v>
      </c>
      <c r="H1547" t="str">
        <f>VLOOKUP($C1547,'[1]LKUP PCNDES'!$F$2:$H$12,3,FALSE)</f>
        <v>SMR</v>
      </c>
      <c r="I1547" t="str">
        <f>VLOOKUP($B1547,'[1]LKUP PCNDES'!$C$17:$H$60,4,FALSE)</f>
        <v>NHS North West London ICB</v>
      </c>
      <c r="J1547" t="str">
        <f>VLOOKUP($B1547,'[1]LKUP PCNDES'!$C$17:$H$60,6,FALSE)</f>
        <v>NWL</v>
      </c>
    </row>
    <row r="1548" spans="1:10" x14ac:dyDescent="0.35">
      <c r="A1548" t="s">
        <v>648</v>
      </c>
      <c r="B1548" t="s">
        <v>653</v>
      </c>
      <c r="C1548" t="s">
        <v>702</v>
      </c>
      <c r="D1548" t="s">
        <v>700</v>
      </c>
      <c r="E1548" s="2">
        <v>45351</v>
      </c>
      <c r="F1548">
        <v>0</v>
      </c>
      <c r="G1548" t="str">
        <f>VLOOKUP($C1548,'[1]LKUP PCNDES'!$F$2:$H$12,2,FALSE)</f>
        <v>Permanent care home residents aged 18 years or over who received a Structured Medication Review</v>
      </c>
      <c r="H1548" t="str">
        <f>VLOOKUP($C1548,'[1]LKUP PCNDES'!$F$2:$H$12,3,FALSE)</f>
        <v>SMR</v>
      </c>
      <c r="I1548" t="str">
        <f>VLOOKUP($B1548,'[1]LKUP PCNDES'!$C$17:$H$60,4,FALSE)</f>
        <v>NHS North West London ICB</v>
      </c>
      <c r="J1548" t="str">
        <f>VLOOKUP($B1548,'[1]LKUP PCNDES'!$C$17:$H$60,6,FALSE)</f>
        <v>NWL</v>
      </c>
    </row>
    <row r="1549" spans="1:10" x14ac:dyDescent="0.35">
      <c r="A1549" t="s">
        <v>648</v>
      </c>
      <c r="B1549" t="s">
        <v>653</v>
      </c>
      <c r="C1549" t="s">
        <v>702</v>
      </c>
      <c r="D1549" t="s">
        <v>700</v>
      </c>
      <c r="E1549" s="2">
        <v>45382</v>
      </c>
      <c r="F1549">
        <v>0</v>
      </c>
      <c r="G1549" t="str">
        <f>VLOOKUP($C1549,'[1]LKUP PCNDES'!$F$2:$H$12,2,FALSE)</f>
        <v>Permanent care home residents aged 18 years or over who received a Structured Medication Review</v>
      </c>
      <c r="H1549" t="str">
        <f>VLOOKUP($C1549,'[1]LKUP PCNDES'!$F$2:$H$12,3,FALSE)</f>
        <v>SMR</v>
      </c>
      <c r="I1549" t="str">
        <f>VLOOKUP($B1549,'[1]LKUP PCNDES'!$C$17:$H$60,4,FALSE)</f>
        <v>NHS North West London ICB</v>
      </c>
      <c r="J1549" t="str">
        <f>VLOOKUP($B1549,'[1]LKUP PCNDES'!$C$17:$H$60,6,FALSE)</f>
        <v>NWL</v>
      </c>
    </row>
    <row r="1550" spans="1:10" x14ac:dyDescent="0.35">
      <c r="A1550" t="s">
        <v>648</v>
      </c>
      <c r="B1550" t="s">
        <v>653</v>
      </c>
      <c r="C1550" t="s">
        <v>702</v>
      </c>
      <c r="D1550" t="s">
        <v>564</v>
      </c>
      <c r="E1550" s="2">
        <v>45046</v>
      </c>
      <c r="F1550">
        <v>4769</v>
      </c>
      <c r="G1550" t="str">
        <f>VLOOKUP($C1550,'[1]LKUP PCNDES'!$F$2:$H$12,2,FALSE)</f>
        <v>Permanent care home residents aged 18 years or over who received a Structured Medication Review</v>
      </c>
      <c r="H1550" t="str">
        <f>VLOOKUP($C1550,'[1]LKUP PCNDES'!$F$2:$H$12,3,FALSE)</f>
        <v>SMR</v>
      </c>
      <c r="I1550" t="str">
        <f>VLOOKUP($B1550,'[1]LKUP PCNDES'!$C$17:$H$60,4,FALSE)</f>
        <v>NHS North West London ICB</v>
      </c>
      <c r="J1550" t="str">
        <f>VLOOKUP($B1550,'[1]LKUP PCNDES'!$C$17:$H$60,6,FALSE)</f>
        <v>NWL</v>
      </c>
    </row>
    <row r="1551" spans="1:10" x14ac:dyDescent="0.35">
      <c r="A1551" t="s">
        <v>648</v>
      </c>
      <c r="B1551" t="s">
        <v>653</v>
      </c>
      <c r="C1551" t="s">
        <v>702</v>
      </c>
      <c r="D1551" t="s">
        <v>564</v>
      </c>
      <c r="E1551" s="2">
        <v>45077</v>
      </c>
      <c r="F1551">
        <v>4845</v>
      </c>
      <c r="G1551" t="str">
        <f>VLOOKUP($C1551,'[1]LKUP PCNDES'!$F$2:$H$12,2,FALSE)</f>
        <v>Permanent care home residents aged 18 years or over who received a Structured Medication Review</v>
      </c>
      <c r="H1551" t="str">
        <f>VLOOKUP($C1551,'[1]LKUP PCNDES'!$F$2:$H$12,3,FALSE)</f>
        <v>SMR</v>
      </c>
      <c r="I1551" t="str">
        <f>VLOOKUP($B1551,'[1]LKUP PCNDES'!$C$17:$H$60,4,FALSE)</f>
        <v>NHS North West London ICB</v>
      </c>
      <c r="J1551" t="str">
        <f>VLOOKUP($B1551,'[1]LKUP PCNDES'!$C$17:$H$60,6,FALSE)</f>
        <v>NWL</v>
      </c>
    </row>
    <row r="1552" spans="1:10" x14ac:dyDescent="0.35">
      <c r="A1552" t="s">
        <v>648</v>
      </c>
      <c r="B1552" t="s">
        <v>653</v>
      </c>
      <c r="C1552" t="s">
        <v>702</v>
      </c>
      <c r="D1552" t="s">
        <v>564</v>
      </c>
      <c r="E1552" s="2">
        <v>45107</v>
      </c>
      <c r="F1552">
        <v>4862</v>
      </c>
      <c r="G1552" t="str">
        <f>VLOOKUP($C1552,'[1]LKUP PCNDES'!$F$2:$H$12,2,FALSE)</f>
        <v>Permanent care home residents aged 18 years or over who received a Structured Medication Review</v>
      </c>
      <c r="H1552" t="str">
        <f>VLOOKUP($C1552,'[1]LKUP PCNDES'!$F$2:$H$12,3,FALSE)</f>
        <v>SMR</v>
      </c>
      <c r="I1552" t="str">
        <f>VLOOKUP($B1552,'[1]LKUP PCNDES'!$C$17:$H$60,4,FALSE)</f>
        <v>NHS North West London ICB</v>
      </c>
      <c r="J1552" t="str">
        <f>VLOOKUP($B1552,'[1]LKUP PCNDES'!$C$17:$H$60,6,FALSE)</f>
        <v>NWL</v>
      </c>
    </row>
    <row r="1553" spans="1:10" x14ac:dyDescent="0.35">
      <c r="A1553" t="s">
        <v>648</v>
      </c>
      <c r="B1553" t="s">
        <v>653</v>
      </c>
      <c r="C1553" t="s">
        <v>702</v>
      </c>
      <c r="D1553" t="s">
        <v>564</v>
      </c>
      <c r="E1553" s="2">
        <v>45138</v>
      </c>
      <c r="F1553">
        <v>4903</v>
      </c>
      <c r="G1553" t="str">
        <f>VLOOKUP($C1553,'[1]LKUP PCNDES'!$F$2:$H$12,2,FALSE)</f>
        <v>Permanent care home residents aged 18 years or over who received a Structured Medication Review</v>
      </c>
      <c r="H1553" t="str">
        <f>VLOOKUP($C1553,'[1]LKUP PCNDES'!$F$2:$H$12,3,FALSE)</f>
        <v>SMR</v>
      </c>
      <c r="I1553" t="str">
        <f>VLOOKUP($B1553,'[1]LKUP PCNDES'!$C$17:$H$60,4,FALSE)</f>
        <v>NHS North West London ICB</v>
      </c>
      <c r="J1553" t="str">
        <f>VLOOKUP($B1553,'[1]LKUP PCNDES'!$C$17:$H$60,6,FALSE)</f>
        <v>NWL</v>
      </c>
    </row>
    <row r="1554" spans="1:10" x14ac:dyDescent="0.35">
      <c r="A1554" t="s">
        <v>648</v>
      </c>
      <c r="B1554" t="s">
        <v>653</v>
      </c>
      <c r="C1554" t="s">
        <v>702</v>
      </c>
      <c r="D1554" t="s">
        <v>564</v>
      </c>
      <c r="E1554" s="2">
        <v>45169</v>
      </c>
      <c r="F1554">
        <v>4854</v>
      </c>
      <c r="G1554" t="str">
        <f>VLOOKUP($C1554,'[1]LKUP PCNDES'!$F$2:$H$12,2,FALSE)</f>
        <v>Permanent care home residents aged 18 years or over who received a Structured Medication Review</v>
      </c>
      <c r="H1554" t="str">
        <f>VLOOKUP($C1554,'[1]LKUP PCNDES'!$F$2:$H$12,3,FALSE)</f>
        <v>SMR</v>
      </c>
      <c r="I1554" t="str">
        <f>VLOOKUP($B1554,'[1]LKUP PCNDES'!$C$17:$H$60,4,FALSE)</f>
        <v>NHS North West London ICB</v>
      </c>
      <c r="J1554" t="str">
        <f>VLOOKUP($B1554,'[1]LKUP PCNDES'!$C$17:$H$60,6,FALSE)</f>
        <v>NWL</v>
      </c>
    </row>
    <row r="1555" spans="1:10" x14ac:dyDescent="0.35">
      <c r="A1555" t="s">
        <v>648</v>
      </c>
      <c r="B1555" t="s">
        <v>653</v>
      </c>
      <c r="C1555" t="s">
        <v>702</v>
      </c>
      <c r="D1555" t="s">
        <v>564</v>
      </c>
      <c r="E1555" s="2">
        <v>45199</v>
      </c>
      <c r="F1555">
        <v>5170</v>
      </c>
      <c r="G1555" t="str">
        <f>VLOOKUP($C1555,'[1]LKUP PCNDES'!$F$2:$H$12,2,FALSE)</f>
        <v>Permanent care home residents aged 18 years or over who received a Structured Medication Review</v>
      </c>
      <c r="H1555" t="str">
        <f>VLOOKUP($C1555,'[1]LKUP PCNDES'!$F$2:$H$12,3,FALSE)</f>
        <v>SMR</v>
      </c>
      <c r="I1555" t="str">
        <f>VLOOKUP($B1555,'[1]LKUP PCNDES'!$C$17:$H$60,4,FALSE)</f>
        <v>NHS North West London ICB</v>
      </c>
      <c r="J1555" t="str">
        <f>VLOOKUP($B1555,'[1]LKUP PCNDES'!$C$17:$H$60,6,FALSE)</f>
        <v>NWL</v>
      </c>
    </row>
    <row r="1556" spans="1:10" x14ac:dyDescent="0.35">
      <c r="A1556" t="s">
        <v>648</v>
      </c>
      <c r="B1556" t="s">
        <v>653</v>
      </c>
      <c r="C1556" t="s">
        <v>702</v>
      </c>
      <c r="D1556" t="s">
        <v>564</v>
      </c>
      <c r="E1556" s="2">
        <v>45230</v>
      </c>
      <c r="F1556">
        <v>4829</v>
      </c>
      <c r="G1556" t="str">
        <f>VLOOKUP($C1556,'[1]LKUP PCNDES'!$F$2:$H$12,2,FALSE)</f>
        <v>Permanent care home residents aged 18 years or over who received a Structured Medication Review</v>
      </c>
      <c r="H1556" t="str">
        <f>VLOOKUP($C1556,'[1]LKUP PCNDES'!$F$2:$H$12,3,FALSE)</f>
        <v>SMR</v>
      </c>
      <c r="I1556" t="str">
        <f>VLOOKUP($B1556,'[1]LKUP PCNDES'!$C$17:$H$60,4,FALSE)</f>
        <v>NHS North West London ICB</v>
      </c>
      <c r="J1556" t="str">
        <f>VLOOKUP($B1556,'[1]LKUP PCNDES'!$C$17:$H$60,6,FALSE)</f>
        <v>NWL</v>
      </c>
    </row>
    <row r="1557" spans="1:10" x14ac:dyDescent="0.35">
      <c r="A1557" t="s">
        <v>648</v>
      </c>
      <c r="B1557" t="s">
        <v>653</v>
      </c>
      <c r="C1557" t="s">
        <v>702</v>
      </c>
      <c r="D1557" t="s">
        <v>564</v>
      </c>
      <c r="E1557" s="2">
        <v>45260</v>
      </c>
      <c r="F1557">
        <v>4590</v>
      </c>
      <c r="G1557" t="str">
        <f>VLOOKUP($C1557,'[1]LKUP PCNDES'!$F$2:$H$12,2,FALSE)</f>
        <v>Permanent care home residents aged 18 years or over who received a Structured Medication Review</v>
      </c>
      <c r="H1557" t="str">
        <f>VLOOKUP($C1557,'[1]LKUP PCNDES'!$F$2:$H$12,3,FALSE)</f>
        <v>SMR</v>
      </c>
      <c r="I1557" t="str">
        <f>VLOOKUP($B1557,'[1]LKUP PCNDES'!$C$17:$H$60,4,FALSE)</f>
        <v>NHS North West London ICB</v>
      </c>
      <c r="J1557" t="str">
        <f>VLOOKUP($B1557,'[1]LKUP PCNDES'!$C$17:$H$60,6,FALSE)</f>
        <v>NWL</v>
      </c>
    </row>
    <row r="1558" spans="1:10" x14ac:dyDescent="0.35">
      <c r="A1558" t="s">
        <v>648</v>
      </c>
      <c r="B1558" t="s">
        <v>653</v>
      </c>
      <c r="C1558" t="s">
        <v>702</v>
      </c>
      <c r="D1558" t="s">
        <v>564</v>
      </c>
      <c r="E1558" s="2">
        <v>45291</v>
      </c>
      <c r="F1558">
        <v>4649</v>
      </c>
      <c r="G1558" t="str">
        <f>VLOOKUP($C1558,'[1]LKUP PCNDES'!$F$2:$H$12,2,FALSE)</f>
        <v>Permanent care home residents aged 18 years or over who received a Structured Medication Review</v>
      </c>
      <c r="H1558" t="str">
        <f>VLOOKUP($C1558,'[1]LKUP PCNDES'!$F$2:$H$12,3,FALSE)</f>
        <v>SMR</v>
      </c>
      <c r="I1558" t="str">
        <f>VLOOKUP($B1558,'[1]LKUP PCNDES'!$C$17:$H$60,4,FALSE)</f>
        <v>NHS North West London ICB</v>
      </c>
      <c r="J1558" t="str">
        <f>VLOOKUP($B1558,'[1]LKUP PCNDES'!$C$17:$H$60,6,FALSE)</f>
        <v>NWL</v>
      </c>
    </row>
    <row r="1559" spans="1:10" x14ac:dyDescent="0.35">
      <c r="A1559" t="s">
        <v>648</v>
      </c>
      <c r="B1559" t="s">
        <v>653</v>
      </c>
      <c r="C1559" t="s">
        <v>702</v>
      </c>
      <c r="D1559" t="s">
        <v>564</v>
      </c>
      <c r="E1559" s="2">
        <v>45322</v>
      </c>
      <c r="F1559">
        <v>4327</v>
      </c>
      <c r="G1559" t="str">
        <f>VLOOKUP($C1559,'[1]LKUP PCNDES'!$F$2:$H$12,2,FALSE)</f>
        <v>Permanent care home residents aged 18 years or over who received a Structured Medication Review</v>
      </c>
      <c r="H1559" t="str">
        <f>VLOOKUP($C1559,'[1]LKUP PCNDES'!$F$2:$H$12,3,FALSE)</f>
        <v>SMR</v>
      </c>
      <c r="I1559" t="str">
        <f>VLOOKUP($B1559,'[1]LKUP PCNDES'!$C$17:$H$60,4,FALSE)</f>
        <v>NHS North West London ICB</v>
      </c>
      <c r="J1559" t="str">
        <f>VLOOKUP($B1559,'[1]LKUP PCNDES'!$C$17:$H$60,6,FALSE)</f>
        <v>NWL</v>
      </c>
    </row>
    <row r="1560" spans="1:10" x14ac:dyDescent="0.35">
      <c r="A1560" t="s">
        <v>648</v>
      </c>
      <c r="B1560" t="s">
        <v>653</v>
      </c>
      <c r="C1560" t="s">
        <v>702</v>
      </c>
      <c r="D1560" t="s">
        <v>564</v>
      </c>
      <c r="E1560" s="2">
        <v>45351</v>
      </c>
      <c r="F1560">
        <v>4371</v>
      </c>
      <c r="G1560" t="str">
        <f>VLOOKUP($C1560,'[1]LKUP PCNDES'!$F$2:$H$12,2,FALSE)</f>
        <v>Permanent care home residents aged 18 years or over who received a Structured Medication Review</v>
      </c>
      <c r="H1560" t="str">
        <f>VLOOKUP($C1560,'[1]LKUP PCNDES'!$F$2:$H$12,3,FALSE)</f>
        <v>SMR</v>
      </c>
      <c r="I1560" t="str">
        <f>VLOOKUP($B1560,'[1]LKUP PCNDES'!$C$17:$H$60,4,FALSE)</f>
        <v>NHS North West London ICB</v>
      </c>
      <c r="J1560" t="str">
        <f>VLOOKUP($B1560,'[1]LKUP PCNDES'!$C$17:$H$60,6,FALSE)</f>
        <v>NWL</v>
      </c>
    </row>
    <row r="1561" spans="1:10" x14ac:dyDescent="0.35">
      <c r="A1561" t="s">
        <v>648</v>
      </c>
      <c r="B1561" t="s">
        <v>653</v>
      </c>
      <c r="C1561" t="s">
        <v>702</v>
      </c>
      <c r="D1561" t="s">
        <v>564</v>
      </c>
      <c r="E1561" s="2">
        <v>45382</v>
      </c>
      <c r="F1561">
        <v>5410</v>
      </c>
      <c r="G1561" t="str">
        <f>VLOOKUP($C1561,'[1]LKUP PCNDES'!$F$2:$H$12,2,FALSE)</f>
        <v>Permanent care home residents aged 18 years or over who received a Structured Medication Review</v>
      </c>
      <c r="H1561" t="str">
        <f>VLOOKUP($C1561,'[1]LKUP PCNDES'!$F$2:$H$12,3,FALSE)</f>
        <v>SMR</v>
      </c>
      <c r="I1561" t="str">
        <f>VLOOKUP($B1561,'[1]LKUP PCNDES'!$C$17:$H$60,4,FALSE)</f>
        <v>NHS North West London ICB</v>
      </c>
      <c r="J1561" t="str">
        <f>VLOOKUP($B1561,'[1]LKUP PCNDES'!$C$17:$H$60,6,FALSE)</f>
        <v>NWL</v>
      </c>
    </row>
    <row r="1562" spans="1:10" x14ac:dyDescent="0.35">
      <c r="A1562" t="s">
        <v>648</v>
      </c>
      <c r="B1562" t="s">
        <v>653</v>
      </c>
      <c r="C1562" t="s">
        <v>702</v>
      </c>
      <c r="D1562" t="s">
        <v>563</v>
      </c>
      <c r="E1562" s="2">
        <v>45046</v>
      </c>
      <c r="F1562">
        <v>269</v>
      </c>
      <c r="G1562" t="str">
        <f>VLOOKUP($C1562,'[1]LKUP PCNDES'!$F$2:$H$12,2,FALSE)</f>
        <v>Permanent care home residents aged 18 years or over who received a Structured Medication Review</v>
      </c>
      <c r="H1562" t="str">
        <f>VLOOKUP($C1562,'[1]LKUP PCNDES'!$F$2:$H$12,3,FALSE)</f>
        <v>SMR</v>
      </c>
      <c r="I1562" t="str">
        <f>VLOOKUP($B1562,'[1]LKUP PCNDES'!$C$17:$H$60,4,FALSE)</f>
        <v>NHS North West London ICB</v>
      </c>
      <c r="J1562" t="str">
        <f>VLOOKUP($B1562,'[1]LKUP PCNDES'!$C$17:$H$60,6,FALSE)</f>
        <v>NWL</v>
      </c>
    </row>
    <row r="1563" spans="1:10" x14ac:dyDescent="0.35">
      <c r="A1563" t="s">
        <v>648</v>
      </c>
      <c r="B1563" t="s">
        <v>653</v>
      </c>
      <c r="C1563" t="s">
        <v>702</v>
      </c>
      <c r="D1563" t="s">
        <v>563</v>
      </c>
      <c r="E1563" s="2">
        <v>45077</v>
      </c>
      <c r="F1563">
        <v>480</v>
      </c>
      <c r="G1563" t="str">
        <f>VLOOKUP($C1563,'[1]LKUP PCNDES'!$F$2:$H$12,2,FALSE)</f>
        <v>Permanent care home residents aged 18 years or over who received a Structured Medication Review</v>
      </c>
      <c r="H1563" t="str">
        <f>VLOOKUP($C1563,'[1]LKUP PCNDES'!$F$2:$H$12,3,FALSE)</f>
        <v>SMR</v>
      </c>
      <c r="I1563" t="str">
        <f>VLOOKUP($B1563,'[1]LKUP PCNDES'!$C$17:$H$60,4,FALSE)</f>
        <v>NHS North West London ICB</v>
      </c>
      <c r="J1563" t="str">
        <f>VLOOKUP($B1563,'[1]LKUP PCNDES'!$C$17:$H$60,6,FALSE)</f>
        <v>NWL</v>
      </c>
    </row>
    <row r="1564" spans="1:10" x14ac:dyDescent="0.35">
      <c r="A1564" t="s">
        <v>648</v>
      </c>
      <c r="B1564" t="s">
        <v>653</v>
      </c>
      <c r="C1564" t="s">
        <v>702</v>
      </c>
      <c r="D1564" t="s">
        <v>563</v>
      </c>
      <c r="E1564" s="2">
        <v>45107</v>
      </c>
      <c r="F1564">
        <v>621</v>
      </c>
      <c r="G1564" t="str">
        <f>VLOOKUP($C1564,'[1]LKUP PCNDES'!$F$2:$H$12,2,FALSE)</f>
        <v>Permanent care home residents aged 18 years or over who received a Structured Medication Review</v>
      </c>
      <c r="H1564" t="str">
        <f>VLOOKUP($C1564,'[1]LKUP PCNDES'!$F$2:$H$12,3,FALSE)</f>
        <v>SMR</v>
      </c>
      <c r="I1564" t="str">
        <f>VLOOKUP($B1564,'[1]LKUP PCNDES'!$C$17:$H$60,4,FALSE)</f>
        <v>NHS North West London ICB</v>
      </c>
      <c r="J1564" t="str">
        <f>VLOOKUP($B1564,'[1]LKUP PCNDES'!$C$17:$H$60,6,FALSE)</f>
        <v>NWL</v>
      </c>
    </row>
    <row r="1565" spans="1:10" x14ac:dyDescent="0.35">
      <c r="A1565" t="s">
        <v>648</v>
      </c>
      <c r="B1565" t="s">
        <v>653</v>
      </c>
      <c r="C1565" t="s">
        <v>702</v>
      </c>
      <c r="D1565" t="s">
        <v>563</v>
      </c>
      <c r="E1565" s="2">
        <v>45138</v>
      </c>
      <c r="F1565">
        <v>776</v>
      </c>
      <c r="G1565" t="str">
        <f>VLOOKUP($C1565,'[1]LKUP PCNDES'!$F$2:$H$12,2,FALSE)</f>
        <v>Permanent care home residents aged 18 years or over who received a Structured Medication Review</v>
      </c>
      <c r="H1565" t="str">
        <f>VLOOKUP($C1565,'[1]LKUP PCNDES'!$F$2:$H$12,3,FALSE)</f>
        <v>SMR</v>
      </c>
      <c r="I1565" t="str">
        <f>VLOOKUP($B1565,'[1]LKUP PCNDES'!$C$17:$H$60,4,FALSE)</f>
        <v>NHS North West London ICB</v>
      </c>
      <c r="J1565" t="str">
        <f>VLOOKUP($B1565,'[1]LKUP PCNDES'!$C$17:$H$60,6,FALSE)</f>
        <v>NWL</v>
      </c>
    </row>
    <row r="1566" spans="1:10" x14ac:dyDescent="0.35">
      <c r="A1566" t="s">
        <v>648</v>
      </c>
      <c r="B1566" t="s">
        <v>653</v>
      </c>
      <c r="C1566" t="s">
        <v>702</v>
      </c>
      <c r="D1566" t="s">
        <v>563</v>
      </c>
      <c r="E1566" s="2">
        <v>45169</v>
      </c>
      <c r="F1566">
        <v>900</v>
      </c>
      <c r="G1566" t="str">
        <f>VLOOKUP($C1566,'[1]LKUP PCNDES'!$F$2:$H$12,2,FALSE)</f>
        <v>Permanent care home residents aged 18 years or over who received a Structured Medication Review</v>
      </c>
      <c r="H1566" t="str">
        <f>VLOOKUP($C1566,'[1]LKUP PCNDES'!$F$2:$H$12,3,FALSE)</f>
        <v>SMR</v>
      </c>
      <c r="I1566" t="str">
        <f>VLOOKUP($B1566,'[1]LKUP PCNDES'!$C$17:$H$60,4,FALSE)</f>
        <v>NHS North West London ICB</v>
      </c>
      <c r="J1566" t="str">
        <f>VLOOKUP($B1566,'[1]LKUP PCNDES'!$C$17:$H$60,6,FALSE)</f>
        <v>NWL</v>
      </c>
    </row>
    <row r="1567" spans="1:10" x14ac:dyDescent="0.35">
      <c r="A1567" t="s">
        <v>648</v>
      </c>
      <c r="B1567" t="s">
        <v>653</v>
      </c>
      <c r="C1567" t="s">
        <v>702</v>
      </c>
      <c r="D1567" t="s">
        <v>563</v>
      </c>
      <c r="E1567" s="2">
        <v>45199</v>
      </c>
      <c r="F1567">
        <v>1065</v>
      </c>
      <c r="G1567" t="str">
        <f>VLOOKUP($C1567,'[1]LKUP PCNDES'!$F$2:$H$12,2,FALSE)</f>
        <v>Permanent care home residents aged 18 years or over who received a Structured Medication Review</v>
      </c>
      <c r="H1567" t="str">
        <f>VLOOKUP($C1567,'[1]LKUP PCNDES'!$F$2:$H$12,3,FALSE)</f>
        <v>SMR</v>
      </c>
      <c r="I1567" t="str">
        <f>VLOOKUP($B1567,'[1]LKUP PCNDES'!$C$17:$H$60,4,FALSE)</f>
        <v>NHS North West London ICB</v>
      </c>
      <c r="J1567" t="str">
        <f>VLOOKUP($B1567,'[1]LKUP PCNDES'!$C$17:$H$60,6,FALSE)</f>
        <v>NWL</v>
      </c>
    </row>
    <row r="1568" spans="1:10" x14ac:dyDescent="0.35">
      <c r="A1568" t="s">
        <v>648</v>
      </c>
      <c r="B1568" t="s">
        <v>653</v>
      </c>
      <c r="C1568" t="s">
        <v>702</v>
      </c>
      <c r="D1568" t="s">
        <v>563</v>
      </c>
      <c r="E1568" s="2">
        <v>45230</v>
      </c>
      <c r="F1568">
        <v>1259</v>
      </c>
      <c r="G1568" t="str">
        <f>VLOOKUP($C1568,'[1]LKUP PCNDES'!$F$2:$H$12,2,FALSE)</f>
        <v>Permanent care home residents aged 18 years or over who received a Structured Medication Review</v>
      </c>
      <c r="H1568" t="str">
        <f>VLOOKUP($C1568,'[1]LKUP PCNDES'!$F$2:$H$12,3,FALSE)</f>
        <v>SMR</v>
      </c>
      <c r="I1568" t="str">
        <f>VLOOKUP($B1568,'[1]LKUP PCNDES'!$C$17:$H$60,4,FALSE)</f>
        <v>NHS North West London ICB</v>
      </c>
      <c r="J1568" t="str">
        <f>VLOOKUP($B1568,'[1]LKUP PCNDES'!$C$17:$H$60,6,FALSE)</f>
        <v>NWL</v>
      </c>
    </row>
    <row r="1569" spans="1:10" x14ac:dyDescent="0.35">
      <c r="A1569" t="s">
        <v>648</v>
      </c>
      <c r="B1569" t="s">
        <v>653</v>
      </c>
      <c r="C1569" t="s">
        <v>702</v>
      </c>
      <c r="D1569" t="s">
        <v>563</v>
      </c>
      <c r="E1569" s="2">
        <v>45260</v>
      </c>
      <c r="F1569">
        <v>1478</v>
      </c>
      <c r="G1569" t="str">
        <f>VLOOKUP($C1569,'[1]LKUP PCNDES'!$F$2:$H$12,2,FALSE)</f>
        <v>Permanent care home residents aged 18 years or over who received a Structured Medication Review</v>
      </c>
      <c r="H1569" t="str">
        <f>VLOOKUP($C1569,'[1]LKUP PCNDES'!$F$2:$H$12,3,FALSE)</f>
        <v>SMR</v>
      </c>
      <c r="I1569" t="str">
        <f>VLOOKUP($B1569,'[1]LKUP PCNDES'!$C$17:$H$60,4,FALSE)</f>
        <v>NHS North West London ICB</v>
      </c>
      <c r="J1569" t="str">
        <f>VLOOKUP($B1569,'[1]LKUP PCNDES'!$C$17:$H$60,6,FALSE)</f>
        <v>NWL</v>
      </c>
    </row>
    <row r="1570" spans="1:10" x14ac:dyDescent="0.35">
      <c r="A1570" t="s">
        <v>648</v>
      </c>
      <c r="B1570" t="s">
        <v>653</v>
      </c>
      <c r="C1570" t="s">
        <v>702</v>
      </c>
      <c r="D1570" t="s">
        <v>563</v>
      </c>
      <c r="E1570" s="2">
        <v>45291</v>
      </c>
      <c r="F1570">
        <v>1580</v>
      </c>
      <c r="G1570" t="str">
        <f>VLOOKUP($C1570,'[1]LKUP PCNDES'!$F$2:$H$12,2,FALSE)</f>
        <v>Permanent care home residents aged 18 years or over who received a Structured Medication Review</v>
      </c>
      <c r="H1570" t="str">
        <f>VLOOKUP($C1570,'[1]LKUP PCNDES'!$F$2:$H$12,3,FALSE)</f>
        <v>SMR</v>
      </c>
      <c r="I1570" t="str">
        <f>VLOOKUP($B1570,'[1]LKUP PCNDES'!$C$17:$H$60,4,FALSE)</f>
        <v>NHS North West London ICB</v>
      </c>
      <c r="J1570" t="str">
        <f>VLOOKUP($B1570,'[1]LKUP PCNDES'!$C$17:$H$60,6,FALSE)</f>
        <v>NWL</v>
      </c>
    </row>
    <row r="1571" spans="1:10" x14ac:dyDescent="0.35">
      <c r="A1571" t="s">
        <v>648</v>
      </c>
      <c r="B1571" t="s">
        <v>653</v>
      </c>
      <c r="C1571" t="s">
        <v>702</v>
      </c>
      <c r="D1571" t="s">
        <v>563</v>
      </c>
      <c r="E1571" s="2">
        <v>45322</v>
      </c>
      <c r="F1571">
        <v>1713</v>
      </c>
      <c r="G1571" t="str">
        <f>VLOOKUP($C1571,'[1]LKUP PCNDES'!$F$2:$H$12,2,FALSE)</f>
        <v>Permanent care home residents aged 18 years or over who received a Structured Medication Review</v>
      </c>
      <c r="H1571" t="str">
        <f>VLOOKUP($C1571,'[1]LKUP PCNDES'!$F$2:$H$12,3,FALSE)</f>
        <v>SMR</v>
      </c>
      <c r="I1571" t="str">
        <f>VLOOKUP($B1571,'[1]LKUP PCNDES'!$C$17:$H$60,4,FALSE)</f>
        <v>NHS North West London ICB</v>
      </c>
      <c r="J1571" t="str">
        <f>VLOOKUP($B1571,'[1]LKUP PCNDES'!$C$17:$H$60,6,FALSE)</f>
        <v>NWL</v>
      </c>
    </row>
    <row r="1572" spans="1:10" x14ac:dyDescent="0.35">
      <c r="A1572" t="s">
        <v>648</v>
      </c>
      <c r="B1572" t="s">
        <v>653</v>
      </c>
      <c r="C1572" t="s">
        <v>702</v>
      </c>
      <c r="D1572" t="s">
        <v>563</v>
      </c>
      <c r="E1572" s="2">
        <v>45351</v>
      </c>
      <c r="F1572">
        <v>1910</v>
      </c>
      <c r="G1572" t="str">
        <f>VLOOKUP($C1572,'[1]LKUP PCNDES'!$F$2:$H$12,2,FALSE)</f>
        <v>Permanent care home residents aged 18 years or over who received a Structured Medication Review</v>
      </c>
      <c r="H1572" t="str">
        <f>VLOOKUP($C1572,'[1]LKUP PCNDES'!$F$2:$H$12,3,FALSE)</f>
        <v>SMR</v>
      </c>
      <c r="I1572" t="str">
        <f>VLOOKUP($B1572,'[1]LKUP PCNDES'!$C$17:$H$60,4,FALSE)</f>
        <v>NHS North West London ICB</v>
      </c>
      <c r="J1572" t="str">
        <f>VLOOKUP($B1572,'[1]LKUP PCNDES'!$C$17:$H$60,6,FALSE)</f>
        <v>NWL</v>
      </c>
    </row>
    <row r="1573" spans="1:10" x14ac:dyDescent="0.35">
      <c r="A1573" t="s">
        <v>648</v>
      </c>
      <c r="B1573" t="s">
        <v>653</v>
      </c>
      <c r="C1573" t="s">
        <v>702</v>
      </c>
      <c r="D1573" t="s">
        <v>563</v>
      </c>
      <c r="E1573" s="2">
        <v>45382</v>
      </c>
      <c r="F1573">
        <v>2887</v>
      </c>
      <c r="G1573" t="str">
        <f>VLOOKUP($C1573,'[1]LKUP PCNDES'!$F$2:$H$12,2,FALSE)</f>
        <v>Permanent care home residents aged 18 years or over who received a Structured Medication Review</v>
      </c>
      <c r="H1573" t="str">
        <f>VLOOKUP($C1573,'[1]LKUP PCNDES'!$F$2:$H$12,3,FALSE)</f>
        <v>SMR</v>
      </c>
      <c r="I1573" t="str">
        <f>VLOOKUP($B1573,'[1]LKUP PCNDES'!$C$17:$H$60,4,FALSE)</f>
        <v>NHS North West London ICB</v>
      </c>
      <c r="J1573" t="str">
        <f>VLOOKUP($B1573,'[1]LKUP PCNDES'!$C$17:$H$60,6,FALSE)</f>
        <v>NWL</v>
      </c>
    </row>
    <row r="1574" spans="1:10" x14ac:dyDescent="0.35">
      <c r="A1574" t="s">
        <v>648</v>
      </c>
      <c r="B1574" t="s">
        <v>653</v>
      </c>
      <c r="C1574" t="s">
        <v>702</v>
      </c>
      <c r="D1574" t="s">
        <v>705</v>
      </c>
      <c r="E1574" s="2">
        <v>45046</v>
      </c>
      <c r="F1574">
        <v>1384</v>
      </c>
      <c r="G1574" t="str">
        <f>VLOOKUP($C1574,'[1]LKUP PCNDES'!$F$2:$H$12,2,FALSE)</f>
        <v>Permanent care home residents aged 18 years or over who received a Structured Medication Review</v>
      </c>
      <c r="H1574" t="str">
        <f>VLOOKUP($C1574,'[1]LKUP PCNDES'!$F$2:$H$12,3,FALSE)</f>
        <v>SMR</v>
      </c>
      <c r="I1574" t="str">
        <f>VLOOKUP($B1574,'[1]LKUP PCNDES'!$C$17:$H$60,4,FALSE)</f>
        <v>NHS North West London ICB</v>
      </c>
      <c r="J1574" t="str">
        <f>VLOOKUP($B1574,'[1]LKUP PCNDES'!$C$17:$H$60,6,FALSE)</f>
        <v>NWL</v>
      </c>
    </row>
    <row r="1575" spans="1:10" x14ac:dyDescent="0.35">
      <c r="A1575" t="s">
        <v>648</v>
      </c>
      <c r="B1575" t="s">
        <v>653</v>
      </c>
      <c r="C1575" t="s">
        <v>702</v>
      </c>
      <c r="D1575" t="s">
        <v>705</v>
      </c>
      <c r="E1575" s="2">
        <v>45077</v>
      </c>
      <c r="F1575">
        <v>1318</v>
      </c>
      <c r="G1575" t="str">
        <f>VLOOKUP($C1575,'[1]LKUP PCNDES'!$F$2:$H$12,2,FALSE)</f>
        <v>Permanent care home residents aged 18 years or over who received a Structured Medication Review</v>
      </c>
      <c r="H1575" t="str">
        <f>VLOOKUP($C1575,'[1]LKUP PCNDES'!$F$2:$H$12,3,FALSE)</f>
        <v>SMR</v>
      </c>
      <c r="I1575" t="str">
        <f>VLOOKUP($B1575,'[1]LKUP PCNDES'!$C$17:$H$60,4,FALSE)</f>
        <v>NHS North West London ICB</v>
      </c>
      <c r="J1575" t="str">
        <f>VLOOKUP($B1575,'[1]LKUP PCNDES'!$C$17:$H$60,6,FALSE)</f>
        <v>NWL</v>
      </c>
    </row>
    <row r="1576" spans="1:10" x14ac:dyDescent="0.35">
      <c r="A1576" t="s">
        <v>648</v>
      </c>
      <c r="B1576" t="s">
        <v>653</v>
      </c>
      <c r="C1576" t="s">
        <v>702</v>
      </c>
      <c r="D1576" t="s">
        <v>705</v>
      </c>
      <c r="E1576" s="2">
        <v>45107</v>
      </c>
      <c r="F1576">
        <v>1429</v>
      </c>
      <c r="G1576" t="str">
        <f>VLOOKUP($C1576,'[1]LKUP PCNDES'!$F$2:$H$12,2,FALSE)</f>
        <v>Permanent care home residents aged 18 years or over who received a Structured Medication Review</v>
      </c>
      <c r="H1576" t="str">
        <f>VLOOKUP($C1576,'[1]LKUP PCNDES'!$F$2:$H$12,3,FALSE)</f>
        <v>SMR</v>
      </c>
      <c r="I1576" t="str">
        <f>VLOOKUP($B1576,'[1]LKUP PCNDES'!$C$17:$H$60,4,FALSE)</f>
        <v>NHS North West London ICB</v>
      </c>
      <c r="J1576" t="str">
        <f>VLOOKUP($B1576,'[1]LKUP PCNDES'!$C$17:$H$60,6,FALSE)</f>
        <v>NWL</v>
      </c>
    </row>
    <row r="1577" spans="1:10" x14ac:dyDescent="0.35">
      <c r="A1577" t="s">
        <v>648</v>
      </c>
      <c r="B1577" t="s">
        <v>653</v>
      </c>
      <c r="C1577" t="s">
        <v>702</v>
      </c>
      <c r="D1577" t="s">
        <v>705</v>
      </c>
      <c r="E1577" s="2">
        <v>45138</v>
      </c>
      <c r="F1577">
        <v>1460</v>
      </c>
      <c r="G1577" t="str">
        <f>VLOOKUP($C1577,'[1]LKUP PCNDES'!$F$2:$H$12,2,FALSE)</f>
        <v>Permanent care home residents aged 18 years or over who received a Structured Medication Review</v>
      </c>
      <c r="H1577" t="str">
        <f>VLOOKUP($C1577,'[1]LKUP PCNDES'!$F$2:$H$12,3,FALSE)</f>
        <v>SMR</v>
      </c>
      <c r="I1577" t="str">
        <f>VLOOKUP($B1577,'[1]LKUP PCNDES'!$C$17:$H$60,4,FALSE)</f>
        <v>NHS North West London ICB</v>
      </c>
      <c r="J1577" t="str">
        <f>VLOOKUP($B1577,'[1]LKUP PCNDES'!$C$17:$H$60,6,FALSE)</f>
        <v>NWL</v>
      </c>
    </row>
    <row r="1578" spans="1:10" x14ac:dyDescent="0.35">
      <c r="A1578" t="s">
        <v>648</v>
      </c>
      <c r="B1578" t="s">
        <v>653</v>
      </c>
      <c r="C1578" t="s">
        <v>702</v>
      </c>
      <c r="D1578" t="s">
        <v>705</v>
      </c>
      <c r="E1578" s="2">
        <v>45169</v>
      </c>
      <c r="F1578">
        <v>1380</v>
      </c>
      <c r="G1578" t="str">
        <f>VLOOKUP($C1578,'[1]LKUP PCNDES'!$F$2:$H$12,2,FALSE)</f>
        <v>Permanent care home residents aged 18 years or over who received a Structured Medication Review</v>
      </c>
      <c r="H1578" t="str">
        <f>VLOOKUP($C1578,'[1]LKUP PCNDES'!$F$2:$H$12,3,FALSE)</f>
        <v>SMR</v>
      </c>
      <c r="I1578" t="str">
        <f>VLOOKUP($B1578,'[1]LKUP PCNDES'!$C$17:$H$60,4,FALSE)</f>
        <v>NHS North West London ICB</v>
      </c>
      <c r="J1578" t="str">
        <f>VLOOKUP($B1578,'[1]LKUP PCNDES'!$C$17:$H$60,6,FALSE)</f>
        <v>NWL</v>
      </c>
    </row>
    <row r="1579" spans="1:10" x14ac:dyDescent="0.35">
      <c r="A1579" t="s">
        <v>648</v>
      </c>
      <c r="B1579" t="s">
        <v>653</v>
      </c>
      <c r="C1579" t="s">
        <v>702</v>
      </c>
      <c r="D1579" t="s">
        <v>705</v>
      </c>
      <c r="E1579" s="2">
        <v>45199</v>
      </c>
      <c r="F1579">
        <v>1451</v>
      </c>
      <c r="G1579" t="str">
        <f>VLOOKUP($C1579,'[1]LKUP PCNDES'!$F$2:$H$12,2,FALSE)</f>
        <v>Permanent care home residents aged 18 years or over who received a Structured Medication Review</v>
      </c>
      <c r="H1579" t="str">
        <f>VLOOKUP($C1579,'[1]LKUP PCNDES'!$F$2:$H$12,3,FALSE)</f>
        <v>SMR</v>
      </c>
      <c r="I1579" t="str">
        <f>VLOOKUP($B1579,'[1]LKUP PCNDES'!$C$17:$H$60,4,FALSE)</f>
        <v>NHS North West London ICB</v>
      </c>
      <c r="J1579" t="str">
        <f>VLOOKUP($B1579,'[1]LKUP PCNDES'!$C$17:$H$60,6,FALSE)</f>
        <v>NWL</v>
      </c>
    </row>
    <row r="1580" spans="1:10" x14ac:dyDescent="0.35">
      <c r="A1580" t="s">
        <v>648</v>
      </c>
      <c r="B1580" t="s">
        <v>653</v>
      </c>
      <c r="C1580" t="s">
        <v>702</v>
      </c>
      <c r="D1580" t="s">
        <v>705</v>
      </c>
      <c r="E1580" s="2">
        <v>45230</v>
      </c>
      <c r="F1580">
        <v>1366</v>
      </c>
      <c r="G1580" t="str">
        <f>VLOOKUP($C1580,'[1]LKUP PCNDES'!$F$2:$H$12,2,FALSE)</f>
        <v>Permanent care home residents aged 18 years or over who received a Structured Medication Review</v>
      </c>
      <c r="H1580" t="str">
        <f>VLOOKUP($C1580,'[1]LKUP PCNDES'!$F$2:$H$12,3,FALSE)</f>
        <v>SMR</v>
      </c>
      <c r="I1580" t="str">
        <f>VLOOKUP($B1580,'[1]LKUP PCNDES'!$C$17:$H$60,4,FALSE)</f>
        <v>NHS North West London ICB</v>
      </c>
      <c r="J1580" t="str">
        <f>VLOOKUP($B1580,'[1]LKUP PCNDES'!$C$17:$H$60,6,FALSE)</f>
        <v>NWL</v>
      </c>
    </row>
    <row r="1581" spans="1:10" x14ac:dyDescent="0.35">
      <c r="A1581" t="s">
        <v>648</v>
      </c>
      <c r="B1581" t="s">
        <v>653</v>
      </c>
      <c r="C1581" t="s">
        <v>702</v>
      </c>
      <c r="D1581" t="s">
        <v>705</v>
      </c>
      <c r="E1581" s="2">
        <v>45260</v>
      </c>
      <c r="F1581">
        <v>1249</v>
      </c>
      <c r="G1581" t="str">
        <f>VLOOKUP($C1581,'[1]LKUP PCNDES'!$F$2:$H$12,2,FALSE)</f>
        <v>Permanent care home residents aged 18 years or over who received a Structured Medication Review</v>
      </c>
      <c r="H1581" t="str">
        <f>VLOOKUP($C1581,'[1]LKUP PCNDES'!$F$2:$H$12,3,FALSE)</f>
        <v>SMR</v>
      </c>
      <c r="I1581" t="str">
        <f>VLOOKUP($B1581,'[1]LKUP PCNDES'!$C$17:$H$60,4,FALSE)</f>
        <v>NHS North West London ICB</v>
      </c>
      <c r="J1581" t="str">
        <f>VLOOKUP($B1581,'[1]LKUP PCNDES'!$C$17:$H$60,6,FALSE)</f>
        <v>NWL</v>
      </c>
    </row>
    <row r="1582" spans="1:10" x14ac:dyDescent="0.35">
      <c r="A1582" t="s">
        <v>648</v>
      </c>
      <c r="B1582" t="s">
        <v>653</v>
      </c>
      <c r="C1582" t="s">
        <v>702</v>
      </c>
      <c r="D1582" t="s">
        <v>705</v>
      </c>
      <c r="E1582" s="2">
        <v>45291</v>
      </c>
      <c r="F1582">
        <v>1225</v>
      </c>
      <c r="G1582" t="str">
        <f>VLOOKUP($C1582,'[1]LKUP PCNDES'!$F$2:$H$12,2,FALSE)</f>
        <v>Permanent care home residents aged 18 years or over who received a Structured Medication Review</v>
      </c>
      <c r="H1582" t="str">
        <f>VLOOKUP($C1582,'[1]LKUP PCNDES'!$F$2:$H$12,3,FALSE)</f>
        <v>SMR</v>
      </c>
      <c r="I1582" t="str">
        <f>VLOOKUP($B1582,'[1]LKUP PCNDES'!$C$17:$H$60,4,FALSE)</f>
        <v>NHS North West London ICB</v>
      </c>
      <c r="J1582" t="str">
        <f>VLOOKUP($B1582,'[1]LKUP PCNDES'!$C$17:$H$60,6,FALSE)</f>
        <v>NWL</v>
      </c>
    </row>
    <row r="1583" spans="1:10" x14ac:dyDescent="0.35">
      <c r="A1583" t="s">
        <v>648</v>
      </c>
      <c r="B1583" t="s">
        <v>653</v>
      </c>
      <c r="C1583" t="s">
        <v>702</v>
      </c>
      <c r="D1583" t="s">
        <v>705</v>
      </c>
      <c r="E1583" s="2">
        <v>45322</v>
      </c>
      <c r="F1583">
        <v>1156</v>
      </c>
      <c r="G1583" t="str">
        <f>VLOOKUP($C1583,'[1]LKUP PCNDES'!$F$2:$H$12,2,FALSE)</f>
        <v>Permanent care home residents aged 18 years or over who received a Structured Medication Review</v>
      </c>
      <c r="H1583" t="str">
        <f>VLOOKUP($C1583,'[1]LKUP PCNDES'!$F$2:$H$12,3,FALSE)</f>
        <v>SMR</v>
      </c>
      <c r="I1583" t="str">
        <f>VLOOKUP($B1583,'[1]LKUP PCNDES'!$C$17:$H$60,4,FALSE)</f>
        <v>NHS North West London ICB</v>
      </c>
      <c r="J1583" t="str">
        <f>VLOOKUP($B1583,'[1]LKUP PCNDES'!$C$17:$H$60,6,FALSE)</f>
        <v>NWL</v>
      </c>
    </row>
    <row r="1584" spans="1:10" x14ac:dyDescent="0.35">
      <c r="A1584" t="s">
        <v>648</v>
      </c>
      <c r="B1584" t="s">
        <v>653</v>
      </c>
      <c r="C1584" t="s">
        <v>702</v>
      </c>
      <c r="D1584" t="s">
        <v>705</v>
      </c>
      <c r="E1584" s="2">
        <v>45351</v>
      </c>
      <c r="F1584">
        <v>1114</v>
      </c>
      <c r="G1584" t="str">
        <f>VLOOKUP($C1584,'[1]LKUP PCNDES'!$F$2:$H$12,2,FALSE)</f>
        <v>Permanent care home residents aged 18 years or over who received a Structured Medication Review</v>
      </c>
      <c r="H1584" t="str">
        <f>VLOOKUP($C1584,'[1]LKUP PCNDES'!$F$2:$H$12,3,FALSE)</f>
        <v>SMR</v>
      </c>
      <c r="I1584" t="str">
        <f>VLOOKUP($B1584,'[1]LKUP PCNDES'!$C$17:$H$60,4,FALSE)</f>
        <v>NHS North West London ICB</v>
      </c>
      <c r="J1584" t="str">
        <f>VLOOKUP($B1584,'[1]LKUP PCNDES'!$C$17:$H$60,6,FALSE)</f>
        <v>NWL</v>
      </c>
    </row>
    <row r="1585" spans="1:10" x14ac:dyDescent="0.35">
      <c r="A1585" t="s">
        <v>648</v>
      </c>
      <c r="B1585" t="s">
        <v>653</v>
      </c>
      <c r="C1585" t="s">
        <v>702</v>
      </c>
      <c r="D1585" t="s">
        <v>705</v>
      </c>
      <c r="E1585" s="2">
        <v>45382</v>
      </c>
      <c r="F1585">
        <v>1249</v>
      </c>
      <c r="G1585" t="str">
        <f>VLOOKUP($C1585,'[1]LKUP PCNDES'!$F$2:$H$12,2,FALSE)</f>
        <v>Permanent care home residents aged 18 years or over who received a Structured Medication Review</v>
      </c>
      <c r="H1585" t="str">
        <f>VLOOKUP($C1585,'[1]LKUP PCNDES'!$F$2:$H$12,3,FALSE)</f>
        <v>SMR</v>
      </c>
      <c r="I1585" t="str">
        <f>VLOOKUP($B1585,'[1]LKUP PCNDES'!$C$17:$H$60,4,FALSE)</f>
        <v>NHS North West London ICB</v>
      </c>
      <c r="J1585" t="str">
        <f>VLOOKUP($B1585,'[1]LKUP PCNDES'!$C$17:$H$60,6,FALSE)</f>
        <v>NWL</v>
      </c>
    </row>
    <row r="1586" spans="1:10" x14ac:dyDescent="0.35">
      <c r="A1586" t="s">
        <v>648</v>
      </c>
      <c r="B1586" t="s">
        <v>653</v>
      </c>
      <c r="C1586" t="s">
        <v>702</v>
      </c>
      <c r="D1586" t="s">
        <v>704</v>
      </c>
      <c r="E1586" s="2">
        <v>45046</v>
      </c>
      <c r="F1586">
        <v>1</v>
      </c>
      <c r="G1586" t="str">
        <f>VLOOKUP($C1586,'[1]LKUP PCNDES'!$F$2:$H$12,2,FALSE)</f>
        <v>Permanent care home residents aged 18 years or over who received a Structured Medication Review</v>
      </c>
      <c r="H1586" t="str">
        <f>VLOOKUP($C1586,'[1]LKUP PCNDES'!$F$2:$H$12,3,FALSE)</f>
        <v>SMR</v>
      </c>
      <c r="I1586" t="str">
        <f>VLOOKUP($B1586,'[1]LKUP PCNDES'!$C$17:$H$60,4,FALSE)</f>
        <v>NHS North West London ICB</v>
      </c>
      <c r="J1586" t="str">
        <f>VLOOKUP($B1586,'[1]LKUP PCNDES'!$C$17:$H$60,6,FALSE)</f>
        <v>NWL</v>
      </c>
    </row>
    <row r="1587" spans="1:10" x14ac:dyDescent="0.35">
      <c r="A1587" t="s">
        <v>648</v>
      </c>
      <c r="B1587" t="s">
        <v>653</v>
      </c>
      <c r="C1587" t="s">
        <v>702</v>
      </c>
      <c r="D1587" t="s">
        <v>704</v>
      </c>
      <c r="E1587" s="2">
        <v>45077</v>
      </c>
      <c r="F1587">
        <v>3</v>
      </c>
      <c r="G1587" t="str">
        <f>VLOOKUP($C1587,'[1]LKUP PCNDES'!$F$2:$H$12,2,FALSE)</f>
        <v>Permanent care home residents aged 18 years or over who received a Structured Medication Review</v>
      </c>
      <c r="H1587" t="str">
        <f>VLOOKUP($C1587,'[1]LKUP PCNDES'!$F$2:$H$12,3,FALSE)</f>
        <v>SMR</v>
      </c>
      <c r="I1587" t="str">
        <f>VLOOKUP($B1587,'[1]LKUP PCNDES'!$C$17:$H$60,4,FALSE)</f>
        <v>NHS North West London ICB</v>
      </c>
      <c r="J1587" t="str">
        <f>VLOOKUP($B1587,'[1]LKUP PCNDES'!$C$17:$H$60,6,FALSE)</f>
        <v>NWL</v>
      </c>
    </row>
    <row r="1588" spans="1:10" x14ac:dyDescent="0.35">
      <c r="A1588" t="s">
        <v>648</v>
      </c>
      <c r="B1588" t="s">
        <v>653</v>
      </c>
      <c r="C1588" t="s">
        <v>702</v>
      </c>
      <c r="D1588" t="s">
        <v>704</v>
      </c>
      <c r="E1588" s="2">
        <v>45107</v>
      </c>
      <c r="F1588">
        <v>5</v>
      </c>
      <c r="G1588" t="str">
        <f>VLOOKUP($C1588,'[1]LKUP PCNDES'!$F$2:$H$12,2,FALSE)</f>
        <v>Permanent care home residents aged 18 years or over who received a Structured Medication Review</v>
      </c>
      <c r="H1588" t="str">
        <f>VLOOKUP($C1588,'[1]LKUP PCNDES'!$F$2:$H$12,3,FALSE)</f>
        <v>SMR</v>
      </c>
      <c r="I1588" t="str">
        <f>VLOOKUP($B1588,'[1]LKUP PCNDES'!$C$17:$H$60,4,FALSE)</f>
        <v>NHS North West London ICB</v>
      </c>
      <c r="J1588" t="str">
        <f>VLOOKUP($B1588,'[1]LKUP PCNDES'!$C$17:$H$60,6,FALSE)</f>
        <v>NWL</v>
      </c>
    </row>
    <row r="1589" spans="1:10" x14ac:dyDescent="0.35">
      <c r="A1589" t="s">
        <v>648</v>
      </c>
      <c r="B1589" t="s">
        <v>653</v>
      </c>
      <c r="C1589" t="s">
        <v>702</v>
      </c>
      <c r="D1589" t="s">
        <v>704</v>
      </c>
      <c r="E1589" s="2">
        <v>45138</v>
      </c>
      <c r="F1589">
        <v>9</v>
      </c>
      <c r="G1589" t="str">
        <f>VLOOKUP($C1589,'[1]LKUP PCNDES'!$F$2:$H$12,2,FALSE)</f>
        <v>Permanent care home residents aged 18 years or over who received a Structured Medication Review</v>
      </c>
      <c r="H1589" t="str">
        <f>VLOOKUP($C1589,'[1]LKUP PCNDES'!$F$2:$H$12,3,FALSE)</f>
        <v>SMR</v>
      </c>
      <c r="I1589" t="str">
        <f>VLOOKUP($B1589,'[1]LKUP PCNDES'!$C$17:$H$60,4,FALSE)</f>
        <v>NHS North West London ICB</v>
      </c>
      <c r="J1589" t="str">
        <f>VLOOKUP($B1589,'[1]LKUP PCNDES'!$C$17:$H$60,6,FALSE)</f>
        <v>NWL</v>
      </c>
    </row>
    <row r="1590" spans="1:10" x14ac:dyDescent="0.35">
      <c r="A1590" t="s">
        <v>648</v>
      </c>
      <c r="B1590" t="s">
        <v>653</v>
      </c>
      <c r="C1590" t="s">
        <v>702</v>
      </c>
      <c r="D1590" t="s">
        <v>704</v>
      </c>
      <c r="E1590" s="2">
        <v>45169</v>
      </c>
      <c r="F1590">
        <v>11</v>
      </c>
      <c r="G1590" t="str">
        <f>VLOOKUP($C1590,'[1]LKUP PCNDES'!$F$2:$H$12,2,FALSE)</f>
        <v>Permanent care home residents aged 18 years or over who received a Structured Medication Review</v>
      </c>
      <c r="H1590" t="str">
        <f>VLOOKUP($C1590,'[1]LKUP PCNDES'!$F$2:$H$12,3,FALSE)</f>
        <v>SMR</v>
      </c>
      <c r="I1590" t="str">
        <f>VLOOKUP($B1590,'[1]LKUP PCNDES'!$C$17:$H$60,4,FALSE)</f>
        <v>NHS North West London ICB</v>
      </c>
      <c r="J1590" t="str">
        <f>VLOOKUP($B1590,'[1]LKUP PCNDES'!$C$17:$H$60,6,FALSE)</f>
        <v>NWL</v>
      </c>
    </row>
    <row r="1591" spans="1:10" x14ac:dyDescent="0.35">
      <c r="A1591" t="s">
        <v>648</v>
      </c>
      <c r="B1591" t="s">
        <v>653</v>
      </c>
      <c r="C1591" t="s">
        <v>702</v>
      </c>
      <c r="D1591" t="s">
        <v>704</v>
      </c>
      <c r="E1591" s="2">
        <v>45199</v>
      </c>
      <c r="F1591">
        <v>10</v>
      </c>
      <c r="G1591" t="str">
        <f>VLOOKUP($C1591,'[1]LKUP PCNDES'!$F$2:$H$12,2,FALSE)</f>
        <v>Permanent care home residents aged 18 years or over who received a Structured Medication Review</v>
      </c>
      <c r="H1591" t="str">
        <f>VLOOKUP($C1591,'[1]LKUP PCNDES'!$F$2:$H$12,3,FALSE)</f>
        <v>SMR</v>
      </c>
      <c r="I1591" t="str">
        <f>VLOOKUP($B1591,'[1]LKUP PCNDES'!$C$17:$H$60,4,FALSE)</f>
        <v>NHS North West London ICB</v>
      </c>
      <c r="J1591" t="str">
        <f>VLOOKUP($B1591,'[1]LKUP PCNDES'!$C$17:$H$60,6,FALSE)</f>
        <v>NWL</v>
      </c>
    </row>
    <row r="1592" spans="1:10" x14ac:dyDescent="0.35">
      <c r="A1592" t="s">
        <v>648</v>
      </c>
      <c r="B1592" t="s">
        <v>653</v>
      </c>
      <c r="C1592" t="s">
        <v>702</v>
      </c>
      <c r="D1592" t="s">
        <v>704</v>
      </c>
      <c r="E1592" s="2">
        <v>45230</v>
      </c>
      <c r="F1592">
        <v>11</v>
      </c>
      <c r="G1592" t="str">
        <f>VLOOKUP($C1592,'[1]LKUP PCNDES'!$F$2:$H$12,2,FALSE)</f>
        <v>Permanent care home residents aged 18 years or over who received a Structured Medication Review</v>
      </c>
      <c r="H1592" t="str">
        <f>VLOOKUP($C1592,'[1]LKUP PCNDES'!$F$2:$H$12,3,FALSE)</f>
        <v>SMR</v>
      </c>
      <c r="I1592" t="str">
        <f>VLOOKUP($B1592,'[1]LKUP PCNDES'!$C$17:$H$60,4,FALSE)</f>
        <v>NHS North West London ICB</v>
      </c>
      <c r="J1592" t="str">
        <f>VLOOKUP($B1592,'[1]LKUP PCNDES'!$C$17:$H$60,6,FALSE)</f>
        <v>NWL</v>
      </c>
    </row>
    <row r="1593" spans="1:10" x14ac:dyDescent="0.35">
      <c r="A1593" t="s">
        <v>648</v>
      </c>
      <c r="B1593" t="s">
        <v>653</v>
      </c>
      <c r="C1593" t="s">
        <v>702</v>
      </c>
      <c r="D1593" t="s">
        <v>704</v>
      </c>
      <c r="E1593" s="2">
        <v>45260</v>
      </c>
      <c r="F1593">
        <v>10</v>
      </c>
      <c r="G1593" t="str">
        <f>VLOOKUP($C1593,'[1]LKUP PCNDES'!$F$2:$H$12,2,FALSE)</f>
        <v>Permanent care home residents aged 18 years or over who received a Structured Medication Review</v>
      </c>
      <c r="H1593" t="str">
        <f>VLOOKUP($C1593,'[1]LKUP PCNDES'!$F$2:$H$12,3,FALSE)</f>
        <v>SMR</v>
      </c>
      <c r="I1593" t="str">
        <f>VLOOKUP($B1593,'[1]LKUP PCNDES'!$C$17:$H$60,4,FALSE)</f>
        <v>NHS North West London ICB</v>
      </c>
      <c r="J1593" t="str">
        <f>VLOOKUP($B1593,'[1]LKUP PCNDES'!$C$17:$H$60,6,FALSE)</f>
        <v>NWL</v>
      </c>
    </row>
    <row r="1594" spans="1:10" x14ac:dyDescent="0.35">
      <c r="A1594" t="s">
        <v>648</v>
      </c>
      <c r="B1594" t="s">
        <v>653</v>
      </c>
      <c r="C1594" t="s">
        <v>702</v>
      </c>
      <c r="D1594" t="s">
        <v>704</v>
      </c>
      <c r="E1594" s="2">
        <v>45291</v>
      </c>
      <c r="F1594">
        <v>9</v>
      </c>
      <c r="G1594" t="str">
        <f>VLOOKUP($C1594,'[1]LKUP PCNDES'!$F$2:$H$12,2,FALSE)</f>
        <v>Permanent care home residents aged 18 years or over who received a Structured Medication Review</v>
      </c>
      <c r="H1594" t="str">
        <f>VLOOKUP($C1594,'[1]LKUP PCNDES'!$F$2:$H$12,3,FALSE)</f>
        <v>SMR</v>
      </c>
      <c r="I1594" t="str">
        <f>VLOOKUP($B1594,'[1]LKUP PCNDES'!$C$17:$H$60,4,FALSE)</f>
        <v>NHS North West London ICB</v>
      </c>
      <c r="J1594" t="str">
        <f>VLOOKUP($B1594,'[1]LKUP PCNDES'!$C$17:$H$60,6,FALSE)</f>
        <v>NWL</v>
      </c>
    </row>
    <row r="1595" spans="1:10" x14ac:dyDescent="0.35">
      <c r="A1595" t="s">
        <v>648</v>
      </c>
      <c r="B1595" t="s">
        <v>653</v>
      </c>
      <c r="C1595" t="s">
        <v>702</v>
      </c>
      <c r="D1595" t="s">
        <v>704</v>
      </c>
      <c r="E1595" s="2">
        <v>45322</v>
      </c>
      <c r="F1595">
        <v>7</v>
      </c>
      <c r="G1595" t="str">
        <f>VLOOKUP($C1595,'[1]LKUP PCNDES'!$F$2:$H$12,2,FALSE)</f>
        <v>Permanent care home residents aged 18 years or over who received a Structured Medication Review</v>
      </c>
      <c r="H1595" t="str">
        <f>VLOOKUP($C1595,'[1]LKUP PCNDES'!$F$2:$H$12,3,FALSE)</f>
        <v>SMR</v>
      </c>
      <c r="I1595" t="str">
        <f>VLOOKUP($B1595,'[1]LKUP PCNDES'!$C$17:$H$60,4,FALSE)</f>
        <v>NHS North West London ICB</v>
      </c>
      <c r="J1595" t="str">
        <f>VLOOKUP($B1595,'[1]LKUP PCNDES'!$C$17:$H$60,6,FALSE)</f>
        <v>NWL</v>
      </c>
    </row>
    <row r="1596" spans="1:10" x14ac:dyDescent="0.35">
      <c r="A1596" t="s">
        <v>648</v>
      </c>
      <c r="B1596" t="s">
        <v>653</v>
      </c>
      <c r="C1596" t="s">
        <v>702</v>
      </c>
      <c r="D1596" t="s">
        <v>704</v>
      </c>
      <c r="E1596" s="2">
        <v>45351</v>
      </c>
      <c r="F1596">
        <v>8</v>
      </c>
      <c r="G1596" t="str">
        <f>VLOOKUP($C1596,'[1]LKUP PCNDES'!$F$2:$H$12,2,FALSE)</f>
        <v>Permanent care home residents aged 18 years or over who received a Structured Medication Review</v>
      </c>
      <c r="H1596" t="str">
        <f>VLOOKUP($C1596,'[1]LKUP PCNDES'!$F$2:$H$12,3,FALSE)</f>
        <v>SMR</v>
      </c>
      <c r="I1596" t="str">
        <f>VLOOKUP($B1596,'[1]LKUP PCNDES'!$C$17:$H$60,4,FALSE)</f>
        <v>NHS North West London ICB</v>
      </c>
      <c r="J1596" t="str">
        <f>VLOOKUP($B1596,'[1]LKUP PCNDES'!$C$17:$H$60,6,FALSE)</f>
        <v>NWL</v>
      </c>
    </row>
    <row r="1597" spans="1:10" x14ac:dyDescent="0.35">
      <c r="A1597" t="s">
        <v>648</v>
      </c>
      <c r="B1597" t="s">
        <v>653</v>
      </c>
      <c r="C1597" t="s">
        <v>702</v>
      </c>
      <c r="D1597" t="s">
        <v>704</v>
      </c>
      <c r="E1597" s="2">
        <v>45382</v>
      </c>
      <c r="F1597">
        <v>10</v>
      </c>
      <c r="G1597" t="str">
        <f>VLOOKUP($C1597,'[1]LKUP PCNDES'!$F$2:$H$12,2,FALSE)</f>
        <v>Permanent care home residents aged 18 years or over who received a Structured Medication Review</v>
      </c>
      <c r="H1597" t="str">
        <f>VLOOKUP($C1597,'[1]LKUP PCNDES'!$F$2:$H$12,3,FALSE)</f>
        <v>SMR</v>
      </c>
      <c r="I1597" t="str">
        <f>VLOOKUP($B1597,'[1]LKUP PCNDES'!$C$17:$H$60,4,FALSE)</f>
        <v>NHS North West London ICB</v>
      </c>
      <c r="J1597" t="str">
        <f>VLOOKUP($B1597,'[1]LKUP PCNDES'!$C$17:$H$60,6,FALSE)</f>
        <v>NWL</v>
      </c>
    </row>
    <row r="1598" spans="1:10" x14ac:dyDescent="0.35">
      <c r="A1598" t="s">
        <v>648</v>
      </c>
      <c r="B1598" t="s">
        <v>653</v>
      </c>
      <c r="C1598" t="s">
        <v>1360</v>
      </c>
      <c r="D1598" t="s">
        <v>700</v>
      </c>
      <c r="E1598" s="2">
        <v>45046</v>
      </c>
      <c r="F1598">
        <v>0</v>
      </c>
      <c r="G1598" t="str">
        <f>VLOOKUP($C1598,'[1]LKUP PCNDES'!$F$2:$H$12,2,FALSE)</f>
        <v>Mean number of patient contacts as part of weekly care home round per care home resident aged 18 years or over</v>
      </c>
      <c r="H1598" t="str">
        <f>VLOOKUP($C1598,'[1]LKUP PCNDES'!$F$2:$H$12,3,FALSE)</f>
        <v>WEEKLY_CH_ROUND</v>
      </c>
      <c r="I1598" t="str">
        <f>VLOOKUP($B1598,'[1]LKUP PCNDES'!$C$17:$H$60,4,FALSE)</f>
        <v>NHS North West London ICB</v>
      </c>
      <c r="J1598" t="str">
        <f>VLOOKUP($B1598,'[1]LKUP PCNDES'!$C$17:$H$60,6,FALSE)</f>
        <v>NWL</v>
      </c>
    </row>
    <row r="1599" spans="1:10" x14ac:dyDescent="0.35">
      <c r="A1599" t="s">
        <v>648</v>
      </c>
      <c r="B1599" t="s">
        <v>653</v>
      </c>
      <c r="C1599" t="s">
        <v>1360</v>
      </c>
      <c r="D1599" t="s">
        <v>700</v>
      </c>
      <c r="E1599" s="2">
        <v>45077</v>
      </c>
      <c r="F1599">
        <v>0</v>
      </c>
      <c r="G1599" t="str">
        <f>VLOOKUP($C1599,'[1]LKUP PCNDES'!$F$2:$H$12,2,FALSE)</f>
        <v>Mean number of patient contacts as part of weekly care home round per care home resident aged 18 years or over</v>
      </c>
      <c r="H1599" t="str">
        <f>VLOOKUP($C1599,'[1]LKUP PCNDES'!$F$2:$H$12,3,FALSE)</f>
        <v>WEEKLY_CH_ROUND</v>
      </c>
      <c r="I1599" t="str">
        <f>VLOOKUP($B1599,'[1]LKUP PCNDES'!$C$17:$H$60,4,FALSE)</f>
        <v>NHS North West London ICB</v>
      </c>
      <c r="J1599" t="str">
        <f>VLOOKUP($B1599,'[1]LKUP PCNDES'!$C$17:$H$60,6,FALSE)</f>
        <v>NWL</v>
      </c>
    </row>
    <row r="1600" spans="1:10" x14ac:dyDescent="0.35">
      <c r="A1600" t="s">
        <v>648</v>
      </c>
      <c r="B1600" t="s">
        <v>653</v>
      </c>
      <c r="C1600" t="s">
        <v>1360</v>
      </c>
      <c r="D1600" t="s">
        <v>700</v>
      </c>
      <c r="E1600" s="2">
        <v>45107</v>
      </c>
      <c r="F1600">
        <v>0</v>
      </c>
      <c r="G1600" t="str">
        <f>VLOOKUP($C1600,'[1]LKUP PCNDES'!$F$2:$H$12,2,FALSE)</f>
        <v>Mean number of patient contacts as part of weekly care home round per care home resident aged 18 years or over</v>
      </c>
      <c r="H1600" t="str">
        <f>VLOOKUP($C1600,'[1]LKUP PCNDES'!$F$2:$H$12,3,FALSE)</f>
        <v>WEEKLY_CH_ROUND</v>
      </c>
      <c r="I1600" t="str">
        <f>VLOOKUP($B1600,'[1]LKUP PCNDES'!$C$17:$H$60,4,FALSE)</f>
        <v>NHS North West London ICB</v>
      </c>
      <c r="J1600" t="str">
        <f>VLOOKUP($B1600,'[1]LKUP PCNDES'!$C$17:$H$60,6,FALSE)</f>
        <v>NWL</v>
      </c>
    </row>
    <row r="1601" spans="1:10" x14ac:dyDescent="0.35">
      <c r="A1601" t="s">
        <v>648</v>
      </c>
      <c r="B1601" t="s">
        <v>653</v>
      </c>
      <c r="C1601" t="s">
        <v>1360</v>
      </c>
      <c r="D1601" t="s">
        <v>700</v>
      </c>
      <c r="E1601" s="2">
        <v>45138</v>
      </c>
      <c r="F1601">
        <v>1</v>
      </c>
      <c r="G1601" t="str">
        <f>VLOOKUP($C1601,'[1]LKUP PCNDES'!$F$2:$H$12,2,FALSE)</f>
        <v>Mean number of patient contacts as part of weekly care home round per care home resident aged 18 years or over</v>
      </c>
      <c r="H1601" t="str">
        <f>VLOOKUP($C1601,'[1]LKUP PCNDES'!$F$2:$H$12,3,FALSE)</f>
        <v>WEEKLY_CH_ROUND</v>
      </c>
      <c r="I1601" t="str">
        <f>VLOOKUP($B1601,'[1]LKUP PCNDES'!$C$17:$H$60,4,FALSE)</f>
        <v>NHS North West London ICB</v>
      </c>
      <c r="J1601" t="str">
        <f>VLOOKUP($B1601,'[1]LKUP PCNDES'!$C$17:$H$60,6,FALSE)</f>
        <v>NWL</v>
      </c>
    </row>
    <row r="1602" spans="1:10" x14ac:dyDescent="0.35">
      <c r="A1602" t="s">
        <v>648</v>
      </c>
      <c r="B1602" t="s">
        <v>653</v>
      </c>
      <c r="C1602" t="s">
        <v>1360</v>
      </c>
      <c r="D1602" t="s">
        <v>700</v>
      </c>
      <c r="E1602" s="2">
        <v>45169</v>
      </c>
      <c r="F1602">
        <v>1</v>
      </c>
      <c r="G1602" t="str">
        <f>VLOOKUP($C1602,'[1]LKUP PCNDES'!$F$2:$H$12,2,FALSE)</f>
        <v>Mean number of patient contacts as part of weekly care home round per care home resident aged 18 years or over</v>
      </c>
      <c r="H1602" t="str">
        <f>VLOOKUP($C1602,'[1]LKUP PCNDES'!$F$2:$H$12,3,FALSE)</f>
        <v>WEEKLY_CH_ROUND</v>
      </c>
      <c r="I1602" t="str">
        <f>VLOOKUP($B1602,'[1]LKUP PCNDES'!$C$17:$H$60,4,FALSE)</f>
        <v>NHS North West London ICB</v>
      </c>
      <c r="J1602" t="str">
        <f>VLOOKUP($B1602,'[1]LKUP PCNDES'!$C$17:$H$60,6,FALSE)</f>
        <v>NWL</v>
      </c>
    </row>
    <row r="1603" spans="1:10" x14ac:dyDescent="0.35">
      <c r="A1603" t="s">
        <v>648</v>
      </c>
      <c r="B1603" t="s">
        <v>653</v>
      </c>
      <c r="C1603" t="s">
        <v>1360</v>
      </c>
      <c r="D1603" t="s">
        <v>700</v>
      </c>
      <c r="E1603" s="2">
        <v>45199</v>
      </c>
      <c r="F1603">
        <v>1</v>
      </c>
      <c r="G1603" t="str">
        <f>VLOOKUP($C1603,'[1]LKUP PCNDES'!$F$2:$H$12,2,FALSE)</f>
        <v>Mean number of patient contacts as part of weekly care home round per care home resident aged 18 years or over</v>
      </c>
      <c r="H1603" t="str">
        <f>VLOOKUP($C1603,'[1]LKUP PCNDES'!$F$2:$H$12,3,FALSE)</f>
        <v>WEEKLY_CH_ROUND</v>
      </c>
      <c r="I1603" t="str">
        <f>VLOOKUP($B1603,'[1]LKUP PCNDES'!$C$17:$H$60,4,FALSE)</f>
        <v>NHS North West London ICB</v>
      </c>
      <c r="J1603" t="str">
        <f>VLOOKUP($B1603,'[1]LKUP PCNDES'!$C$17:$H$60,6,FALSE)</f>
        <v>NWL</v>
      </c>
    </row>
    <row r="1604" spans="1:10" x14ac:dyDescent="0.35">
      <c r="A1604" t="s">
        <v>648</v>
      </c>
      <c r="B1604" t="s">
        <v>653</v>
      </c>
      <c r="C1604" t="s">
        <v>1360</v>
      </c>
      <c r="D1604" t="s">
        <v>700</v>
      </c>
      <c r="E1604" s="2">
        <v>45322</v>
      </c>
      <c r="F1604">
        <v>0</v>
      </c>
      <c r="G1604" t="str">
        <f>VLOOKUP($C1604,'[1]LKUP PCNDES'!$F$2:$H$12,2,FALSE)</f>
        <v>Mean number of patient contacts as part of weekly care home round per care home resident aged 18 years or over</v>
      </c>
      <c r="H1604" t="str">
        <f>VLOOKUP($C1604,'[1]LKUP PCNDES'!$F$2:$H$12,3,FALSE)</f>
        <v>WEEKLY_CH_ROUND</v>
      </c>
      <c r="I1604" t="str">
        <f>VLOOKUP($B1604,'[1]LKUP PCNDES'!$C$17:$H$60,4,FALSE)</f>
        <v>NHS North West London ICB</v>
      </c>
      <c r="J1604" t="str">
        <f>VLOOKUP($B1604,'[1]LKUP PCNDES'!$C$17:$H$60,6,FALSE)</f>
        <v>NWL</v>
      </c>
    </row>
    <row r="1605" spans="1:10" x14ac:dyDescent="0.35">
      <c r="A1605" t="s">
        <v>648</v>
      </c>
      <c r="B1605" t="s">
        <v>653</v>
      </c>
      <c r="C1605" t="s">
        <v>1360</v>
      </c>
      <c r="D1605" t="s">
        <v>700</v>
      </c>
      <c r="E1605" s="2">
        <v>45351</v>
      </c>
      <c r="F1605">
        <v>0</v>
      </c>
      <c r="G1605" t="str">
        <f>VLOOKUP($C1605,'[1]LKUP PCNDES'!$F$2:$H$12,2,FALSE)</f>
        <v>Mean number of patient contacts as part of weekly care home round per care home resident aged 18 years or over</v>
      </c>
      <c r="H1605" t="str">
        <f>VLOOKUP($C1605,'[1]LKUP PCNDES'!$F$2:$H$12,3,FALSE)</f>
        <v>WEEKLY_CH_ROUND</v>
      </c>
      <c r="I1605" t="str">
        <f>VLOOKUP($B1605,'[1]LKUP PCNDES'!$C$17:$H$60,4,FALSE)</f>
        <v>NHS North West London ICB</v>
      </c>
      <c r="J1605" t="str">
        <f>VLOOKUP($B1605,'[1]LKUP PCNDES'!$C$17:$H$60,6,FALSE)</f>
        <v>NWL</v>
      </c>
    </row>
    <row r="1606" spans="1:10" x14ac:dyDescent="0.35">
      <c r="A1606" t="s">
        <v>648</v>
      </c>
      <c r="B1606" t="s">
        <v>653</v>
      </c>
      <c r="C1606" t="s">
        <v>1360</v>
      </c>
      <c r="D1606" t="s">
        <v>700</v>
      </c>
      <c r="E1606" s="2">
        <v>45382</v>
      </c>
      <c r="F1606">
        <v>0</v>
      </c>
      <c r="G1606" t="str">
        <f>VLOOKUP($C1606,'[1]LKUP PCNDES'!$F$2:$H$12,2,FALSE)</f>
        <v>Mean number of patient contacts as part of weekly care home round per care home resident aged 18 years or over</v>
      </c>
      <c r="H1606" t="str">
        <f>VLOOKUP($C1606,'[1]LKUP PCNDES'!$F$2:$H$12,3,FALSE)</f>
        <v>WEEKLY_CH_ROUND</v>
      </c>
      <c r="I1606" t="str">
        <f>VLOOKUP($B1606,'[1]LKUP PCNDES'!$C$17:$H$60,4,FALSE)</f>
        <v>NHS North West London ICB</v>
      </c>
      <c r="J1606" t="str">
        <f>VLOOKUP($B1606,'[1]LKUP PCNDES'!$C$17:$H$60,6,FALSE)</f>
        <v>NWL</v>
      </c>
    </row>
    <row r="1607" spans="1:10" x14ac:dyDescent="0.35">
      <c r="A1607" t="s">
        <v>648</v>
      </c>
      <c r="B1607" t="s">
        <v>653</v>
      </c>
      <c r="C1607" t="s">
        <v>1360</v>
      </c>
      <c r="D1607" t="s">
        <v>564</v>
      </c>
      <c r="E1607" s="2">
        <v>45046</v>
      </c>
      <c r="F1607">
        <v>6177</v>
      </c>
      <c r="G1607" t="str">
        <f>VLOOKUP($C1607,'[1]LKUP PCNDES'!$F$2:$H$12,2,FALSE)</f>
        <v>Mean number of patient contacts as part of weekly care home round per care home resident aged 18 years or over</v>
      </c>
      <c r="H1607" t="str">
        <f>VLOOKUP($C1607,'[1]LKUP PCNDES'!$F$2:$H$12,3,FALSE)</f>
        <v>WEEKLY_CH_ROUND</v>
      </c>
      <c r="I1607" t="str">
        <f>VLOOKUP($B1607,'[1]LKUP PCNDES'!$C$17:$H$60,4,FALSE)</f>
        <v>NHS North West London ICB</v>
      </c>
      <c r="J1607" t="str">
        <f>VLOOKUP($B1607,'[1]LKUP PCNDES'!$C$17:$H$60,6,FALSE)</f>
        <v>NWL</v>
      </c>
    </row>
    <row r="1608" spans="1:10" x14ac:dyDescent="0.35">
      <c r="A1608" t="s">
        <v>648</v>
      </c>
      <c r="B1608" t="s">
        <v>653</v>
      </c>
      <c r="C1608" t="s">
        <v>1360</v>
      </c>
      <c r="D1608" t="s">
        <v>564</v>
      </c>
      <c r="E1608" s="2">
        <v>45077</v>
      </c>
      <c r="F1608">
        <v>6194</v>
      </c>
      <c r="G1608" t="str">
        <f>VLOOKUP($C1608,'[1]LKUP PCNDES'!$F$2:$H$12,2,FALSE)</f>
        <v>Mean number of patient contacts as part of weekly care home round per care home resident aged 18 years or over</v>
      </c>
      <c r="H1608" t="str">
        <f>VLOOKUP($C1608,'[1]LKUP PCNDES'!$F$2:$H$12,3,FALSE)</f>
        <v>WEEKLY_CH_ROUND</v>
      </c>
      <c r="I1608" t="str">
        <f>VLOOKUP($B1608,'[1]LKUP PCNDES'!$C$17:$H$60,4,FALSE)</f>
        <v>NHS North West London ICB</v>
      </c>
      <c r="J1608" t="str">
        <f>VLOOKUP($B1608,'[1]LKUP PCNDES'!$C$17:$H$60,6,FALSE)</f>
        <v>NWL</v>
      </c>
    </row>
    <row r="1609" spans="1:10" x14ac:dyDescent="0.35">
      <c r="A1609" t="s">
        <v>648</v>
      </c>
      <c r="B1609" t="s">
        <v>653</v>
      </c>
      <c r="C1609" t="s">
        <v>1360</v>
      </c>
      <c r="D1609" t="s">
        <v>564</v>
      </c>
      <c r="E1609" s="2">
        <v>45107</v>
      </c>
      <c r="F1609">
        <v>6324</v>
      </c>
      <c r="G1609" t="str">
        <f>VLOOKUP($C1609,'[1]LKUP PCNDES'!$F$2:$H$12,2,FALSE)</f>
        <v>Mean number of patient contacts as part of weekly care home round per care home resident aged 18 years or over</v>
      </c>
      <c r="H1609" t="str">
        <f>VLOOKUP($C1609,'[1]LKUP PCNDES'!$F$2:$H$12,3,FALSE)</f>
        <v>WEEKLY_CH_ROUND</v>
      </c>
      <c r="I1609" t="str">
        <f>VLOOKUP($B1609,'[1]LKUP PCNDES'!$C$17:$H$60,4,FALSE)</f>
        <v>NHS North West London ICB</v>
      </c>
      <c r="J1609" t="str">
        <f>VLOOKUP($B1609,'[1]LKUP PCNDES'!$C$17:$H$60,6,FALSE)</f>
        <v>NWL</v>
      </c>
    </row>
    <row r="1610" spans="1:10" x14ac:dyDescent="0.35">
      <c r="A1610" t="s">
        <v>648</v>
      </c>
      <c r="B1610" t="s">
        <v>653</v>
      </c>
      <c r="C1610" t="s">
        <v>1360</v>
      </c>
      <c r="D1610" t="s">
        <v>564</v>
      </c>
      <c r="E1610" s="2">
        <v>45138</v>
      </c>
      <c r="F1610">
        <v>6398</v>
      </c>
      <c r="G1610" t="str">
        <f>VLOOKUP($C1610,'[1]LKUP PCNDES'!$F$2:$H$12,2,FALSE)</f>
        <v>Mean number of patient contacts as part of weekly care home round per care home resident aged 18 years or over</v>
      </c>
      <c r="H1610" t="str">
        <f>VLOOKUP($C1610,'[1]LKUP PCNDES'!$F$2:$H$12,3,FALSE)</f>
        <v>WEEKLY_CH_ROUND</v>
      </c>
      <c r="I1610" t="str">
        <f>VLOOKUP($B1610,'[1]LKUP PCNDES'!$C$17:$H$60,4,FALSE)</f>
        <v>NHS North West London ICB</v>
      </c>
      <c r="J1610" t="str">
        <f>VLOOKUP($B1610,'[1]LKUP PCNDES'!$C$17:$H$60,6,FALSE)</f>
        <v>NWL</v>
      </c>
    </row>
    <row r="1611" spans="1:10" x14ac:dyDescent="0.35">
      <c r="A1611" t="s">
        <v>648</v>
      </c>
      <c r="B1611" t="s">
        <v>653</v>
      </c>
      <c r="C1611" t="s">
        <v>1360</v>
      </c>
      <c r="D1611" t="s">
        <v>564</v>
      </c>
      <c r="E1611" s="2">
        <v>45169</v>
      </c>
      <c r="F1611">
        <v>6272</v>
      </c>
      <c r="G1611" t="str">
        <f>VLOOKUP($C1611,'[1]LKUP PCNDES'!$F$2:$H$12,2,FALSE)</f>
        <v>Mean number of patient contacts as part of weekly care home round per care home resident aged 18 years or over</v>
      </c>
      <c r="H1611" t="str">
        <f>VLOOKUP($C1611,'[1]LKUP PCNDES'!$F$2:$H$12,3,FALSE)</f>
        <v>WEEKLY_CH_ROUND</v>
      </c>
      <c r="I1611" t="str">
        <f>VLOOKUP($B1611,'[1]LKUP PCNDES'!$C$17:$H$60,4,FALSE)</f>
        <v>NHS North West London ICB</v>
      </c>
      <c r="J1611" t="str">
        <f>VLOOKUP($B1611,'[1]LKUP PCNDES'!$C$17:$H$60,6,FALSE)</f>
        <v>NWL</v>
      </c>
    </row>
    <row r="1612" spans="1:10" x14ac:dyDescent="0.35">
      <c r="A1612" t="s">
        <v>648</v>
      </c>
      <c r="B1612" t="s">
        <v>653</v>
      </c>
      <c r="C1612" t="s">
        <v>1360</v>
      </c>
      <c r="D1612" t="s">
        <v>564</v>
      </c>
      <c r="E1612" s="2">
        <v>45199</v>
      </c>
      <c r="F1612">
        <v>6657</v>
      </c>
      <c r="G1612" t="str">
        <f>VLOOKUP($C1612,'[1]LKUP PCNDES'!$F$2:$H$12,2,FALSE)</f>
        <v>Mean number of patient contacts as part of weekly care home round per care home resident aged 18 years or over</v>
      </c>
      <c r="H1612" t="str">
        <f>VLOOKUP($C1612,'[1]LKUP PCNDES'!$F$2:$H$12,3,FALSE)</f>
        <v>WEEKLY_CH_ROUND</v>
      </c>
      <c r="I1612" t="str">
        <f>VLOOKUP($B1612,'[1]LKUP PCNDES'!$C$17:$H$60,4,FALSE)</f>
        <v>NHS North West London ICB</v>
      </c>
      <c r="J1612" t="str">
        <f>VLOOKUP($B1612,'[1]LKUP PCNDES'!$C$17:$H$60,6,FALSE)</f>
        <v>NWL</v>
      </c>
    </row>
    <row r="1613" spans="1:10" x14ac:dyDescent="0.35">
      <c r="A1613" t="s">
        <v>648</v>
      </c>
      <c r="B1613" t="s">
        <v>653</v>
      </c>
      <c r="C1613" t="s">
        <v>1360</v>
      </c>
      <c r="D1613" t="s">
        <v>564</v>
      </c>
      <c r="E1613" s="2">
        <v>45260</v>
      </c>
      <c r="F1613">
        <v>5866</v>
      </c>
      <c r="G1613" t="str">
        <f>VLOOKUP($C1613,'[1]LKUP PCNDES'!$F$2:$H$12,2,FALSE)</f>
        <v>Mean number of patient contacts as part of weekly care home round per care home resident aged 18 years or over</v>
      </c>
      <c r="H1613" t="str">
        <f>VLOOKUP($C1613,'[1]LKUP PCNDES'!$F$2:$H$12,3,FALSE)</f>
        <v>WEEKLY_CH_ROUND</v>
      </c>
      <c r="I1613" t="str">
        <f>VLOOKUP($B1613,'[1]LKUP PCNDES'!$C$17:$H$60,4,FALSE)</f>
        <v>NHS North West London ICB</v>
      </c>
      <c r="J1613" t="str">
        <f>VLOOKUP($B1613,'[1]LKUP PCNDES'!$C$17:$H$60,6,FALSE)</f>
        <v>NWL</v>
      </c>
    </row>
    <row r="1614" spans="1:10" x14ac:dyDescent="0.35">
      <c r="A1614" t="s">
        <v>648</v>
      </c>
      <c r="B1614" t="s">
        <v>653</v>
      </c>
      <c r="C1614" t="s">
        <v>1360</v>
      </c>
      <c r="D1614" t="s">
        <v>564</v>
      </c>
      <c r="E1614" s="2">
        <v>45291</v>
      </c>
      <c r="F1614">
        <v>5903</v>
      </c>
      <c r="G1614" t="str">
        <f>VLOOKUP($C1614,'[1]LKUP PCNDES'!$F$2:$H$12,2,FALSE)</f>
        <v>Mean number of patient contacts as part of weekly care home round per care home resident aged 18 years or over</v>
      </c>
      <c r="H1614" t="str">
        <f>VLOOKUP($C1614,'[1]LKUP PCNDES'!$F$2:$H$12,3,FALSE)</f>
        <v>WEEKLY_CH_ROUND</v>
      </c>
      <c r="I1614" t="str">
        <f>VLOOKUP($B1614,'[1]LKUP PCNDES'!$C$17:$H$60,4,FALSE)</f>
        <v>NHS North West London ICB</v>
      </c>
      <c r="J1614" t="str">
        <f>VLOOKUP($B1614,'[1]LKUP PCNDES'!$C$17:$H$60,6,FALSE)</f>
        <v>NWL</v>
      </c>
    </row>
    <row r="1615" spans="1:10" x14ac:dyDescent="0.35">
      <c r="A1615" t="s">
        <v>648</v>
      </c>
      <c r="B1615" t="s">
        <v>653</v>
      </c>
      <c r="C1615" t="s">
        <v>1360</v>
      </c>
      <c r="D1615" t="s">
        <v>564</v>
      </c>
      <c r="E1615" s="2">
        <v>45322</v>
      </c>
      <c r="F1615">
        <v>5506</v>
      </c>
      <c r="G1615" t="str">
        <f>VLOOKUP($C1615,'[1]LKUP PCNDES'!$F$2:$H$12,2,FALSE)</f>
        <v>Mean number of patient contacts as part of weekly care home round per care home resident aged 18 years or over</v>
      </c>
      <c r="H1615" t="str">
        <f>VLOOKUP($C1615,'[1]LKUP PCNDES'!$F$2:$H$12,3,FALSE)</f>
        <v>WEEKLY_CH_ROUND</v>
      </c>
      <c r="I1615" t="str">
        <f>VLOOKUP($B1615,'[1]LKUP PCNDES'!$C$17:$H$60,4,FALSE)</f>
        <v>NHS North West London ICB</v>
      </c>
      <c r="J1615" t="str">
        <f>VLOOKUP($B1615,'[1]LKUP PCNDES'!$C$17:$H$60,6,FALSE)</f>
        <v>NWL</v>
      </c>
    </row>
    <row r="1616" spans="1:10" x14ac:dyDescent="0.35">
      <c r="A1616" t="s">
        <v>648</v>
      </c>
      <c r="B1616" t="s">
        <v>653</v>
      </c>
      <c r="C1616" t="s">
        <v>1360</v>
      </c>
      <c r="D1616" t="s">
        <v>564</v>
      </c>
      <c r="E1616" s="2">
        <v>45351</v>
      </c>
      <c r="F1616">
        <v>5511</v>
      </c>
      <c r="G1616" t="str">
        <f>VLOOKUP($C1616,'[1]LKUP PCNDES'!$F$2:$H$12,2,FALSE)</f>
        <v>Mean number of patient contacts as part of weekly care home round per care home resident aged 18 years or over</v>
      </c>
      <c r="H1616" t="str">
        <f>VLOOKUP($C1616,'[1]LKUP PCNDES'!$F$2:$H$12,3,FALSE)</f>
        <v>WEEKLY_CH_ROUND</v>
      </c>
      <c r="I1616" t="str">
        <f>VLOOKUP($B1616,'[1]LKUP PCNDES'!$C$17:$H$60,4,FALSE)</f>
        <v>NHS North West London ICB</v>
      </c>
      <c r="J1616" t="str">
        <f>VLOOKUP($B1616,'[1]LKUP PCNDES'!$C$17:$H$60,6,FALSE)</f>
        <v>NWL</v>
      </c>
    </row>
    <row r="1617" spans="1:10" x14ac:dyDescent="0.35">
      <c r="A1617" t="s">
        <v>648</v>
      </c>
      <c r="B1617" t="s">
        <v>653</v>
      </c>
      <c r="C1617" t="s">
        <v>1360</v>
      </c>
      <c r="D1617" t="s">
        <v>564</v>
      </c>
      <c r="E1617" s="2">
        <v>45382</v>
      </c>
      <c r="F1617">
        <v>6685</v>
      </c>
      <c r="G1617" t="str">
        <f>VLOOKUP($C1617,'[1]LKUP PCNDES'!$F$2:$H$12,2,FALSE)</f>
        <v>Mean number of patient contacts as part of weekly care home round per care home resident aged 18 years or over</v>
      </c>
      <c r="H1617" t="str">
        <f>VLOOKUP($C1617,'[1]LKUP PCNDES'!$F$2:$H$12,3,FALSE)</f>
        <v>WEEKLY_CH_ROUND</v>
      </c>
      <c r="I1617" t="str">
        <f>VLOOKUP($B1617,'[1]LKUP PCNDES'!$C$17:$H$60,4,FALSE)</f>
        <v>NHS North West London ICB</v>
      </c>
      <c r="J1617" t="str">
        <f>VLOOKUP($B1617,'[1]LKUP PCNDES'!$C$17:$H$60,6,FALSE)</f>
        <v>NWL</v>
      </c>
    </row>
    <row r="1618" spans="1:10" x14ac:dyDescent="0.35">
      <c r="A1618" t="s">
        <v>648</v>
      </c>
      <c r="B1618" t="s">
        <v>656</v>
      </c>
      <c r="C1618" t="s">
        <v>1357</v>
      </c>
      <c r="D1618" t="s">
        <v>563</v>
      </c>
      <c r="E1618" s="2">
        <v>45046</v>
      </c>
      <c r="F1618">
        <v>7092</v>
      </c>
      <c r="G1618" t="str">
        <f>VLOOKUP($C1618,'[1]LKUP PCNDES'!$F$2:$H$12,2,FALSE)</f>
        <v>Number of patients aged 18 years or over, recorded as living in a care home</v>
      </c>
      <c r="H1618" t="str">
        <f>VLOOKUP($C1618,'[1]LKUP PCNDES'!$F$2:$H$12,3,FALSE)</f>
        <v>CH_RES</v>
      </c>
      <c r="I1618" t="str">
        <f>VLOOKUP($B1618,'[1]LKUP PCNDES'!$C$17:$H$60,4,FALSE)</f>
        <v>NHS South West London ICB</v>
      </c>
      <c r="J1618" t="str">
        <f>VLOOKUP($B1618,'[1]LKUP PCNDES'!$C$17:$H$60,6,FALSE)</f>
        <v>SWL</v>
      </c>
    </row>
    <row r="1619" spans="1:10" x14ac:dyDescent="0.35">
      <c r="A1619" t="s">
        <v>648</v>
      </c>
      <c r="B1619" t="s">
        <v>656</v>
      </c>
      <c r="C1619" t="s">
        <v>1357</v>
      </c>
      <c r="D1619" t="s">
        <v>563</v>
      </c>
      <c r="E1619" s="2">
        <v>45077</v>
      </c>
      <c r="F1619">
        <v>6016</v>
      </c>
      <c r="G1619" t="str">
        <f>VLOOKUP($C1619,'[1]LKUP PCNDES'!$F$2:$H$12,2,FALSE)</f>
        <v>Number of patients aged 18 years or over, recorded as living in a care home</v>
      </c>
      <c r="H1619" t="str">
        <f>VLOOKUP($C1619,'[1]LKUP PCNDES'!$F$2:$H$12,3,FALSE)</f>
        <v>CH_RES</v>
      </c>
      <c r="I1619" t="str">
        <f>VLOOKUP($B1619,'[1]LKUP PCNDES'!$C$17:$H$60,4,FALSE)</f>
        <v>NHS South West London ICB</v>
      </c>
      <c r="J1619" t="str">
        <f>VLOOKUP($B1619,'[1]LKUP PCNDES'!$C$17:$H$60,6,FALSE)</f>
        <v>SWL</v>
      </c>
    </row>
    <row r="1620" spans="1:10" x14ac:dyDescent="0.35">
      <c r="A1620" t="s">
        <v>648</v>
      </c>
      <c r="B1620" t="s">
        <v>656</v>
      </c>
      <c r="C1620" t="s">
        <v>1357</v>
      </c>
      <c r="D1620" t="s">
        <v>563</v>
      </c>
      <c r="E1620" s="2">
        <v>45107</v>
      </c>
      <c r="F1620">
        <v>7139</v>
      </c>
      <c r="G1620" t="str">
        <f>VLOOKUP($C1620,'[1]LKUP PCNDES'!$F$2:$H$12,2,FALSE)</f>
        <v>Number of patients aged 18 years or over, recorded as living in a care home</v>
      </c>
      <c r="H1620" t="str">
        <f>VLOOKUP($C1620,'[1]LKUP PCNDES'!$F$2:$H$12,3,FALSE)</f>
        <v>CH_RES</v>
      </c>
      <c r="I1620" t="str">
        <f>VLOOKUP($B1620,'[1]LKUP PCNDES'!$C$17:$H$60,4,FALSE)</f>
        <v>NHS South West London ICB</v>
      </c>
      <c r="J1620" t="str">
        <f>VLOOKUP($B1620,'[1]LKUP PCNDES'!$C$17:$H$60,6,FALSE)</f>
        <v>SWL</v>
      </c>
    </row>
    <row r="1621" spans="1:10" x14ac:dyDescent="0.35">
      <c r="A1621" t="s">
        <v>648</v>
      </c>
      <c r="B1621" t="s">
        <v>656</v>
      </c>
      <c r="C1621" t="s">
        <v>1357</v>
      </c>
      <c r="D1621" t="s">
        <v>563</v>
      </c>
      <c r="E1621" s="2">
        <v>45138</v>
      </c>
      <c r="F1621">
        <v>6737</v>
      </c>
      <c r="G1621" t="str">
        <f>VLOOKUP($C1621,'[1]LKUP PCNDES'!$F$2:$H$12,2,FALSE)</f>
        <v>Number of patients aged 18 years or over, recorded as living in a care home</v>
      </c>
      <c r="H1621" t="str">
        <f>VLOOKUP($C1621,'[1]LKUP PCNDES'!$F$2:$H$12,3,FALSE)</f>
        <v>CH_RES</v>
      </c>
      <c r="I1621" t="str">
        <f>VLOOKUP($B1621,'[1]LKUP PCNDES'!$C$17:$H$60,4,FALSE)</f>
        <v>NHS South West London ICB</v>
      </c>
      <c r="J1621" t="str">
        <f>VLOOKUP($B1621,'[1]LKUP PCNDES'!$C$17:$H$60,6,FALSE)</f>
        <v>SWL</v>
      </c>
    </row>
    <row r="1622" spans="1:10" x14ac:dyDescent="0.35">
      <c r="A1622" t="s">
        <v>648</v>
      </c>
      <c r="B1622" t="s">
        <v>656</v>
      </c>
      <c r="C1622" t="s">
        <v>1357</v>
      </c>
      <c r="D1622" t="s">
        <v>563</v>
      </c>
      <c r="E1622" s="2">
        <v>45169</v>
      </c>
      <c r="F1622">
        <v>7200</v>
      </c>
      <c r="G1622" t="str">
        <f>VLOOKUP($C1622,'[1]LKUP PCNDES'!$F$2:$H$12,2,FALSE)</f>
        <v>Number of patients aged 18 years or over, recorded as living in a care home</v>
      </c>
      <c r="H1622" t="str">
        <f>VLOOKUP($C1622,'[1]LKUP PCNDES'!$F$2:$H$12,3,FALSE)</f>
        <v>CH_RES</v>
      </c>
      <c r="I1622" t="str">
        <f>VLOOKUP($B1622,'[1]LKUP PCNDES'!$C$17:$H$60,4,FALSE)</f>
        <v>NHS South West London ICB</v>
      </c>
      <c r="J1622" t="str">
        <f>VLOOKUP($B1622,'[1]LKUP PCNDES'!$C$17:$H$60,6,FALSE)</f>
        <v>SWL</v>
      </c>
    </row>
    <row r="1623" spans="1:10" x14ac:dyDescent="0.35">
      <c r="A1623" t="s">
        <v>648</v>
      </c>
      <c r="B1623" t="s">
        <v>656</v>
      </c>
      <c r="C1623" t="s">
        <v>1357</v>
      </c>
      <c r="D1623" t="s">
        <v>563</v>
      </c>
      <c r="E1623" s="2">
        <v>45199</v>
      </c>
      <c r="F1623">
        <v>7399</v>
      </c>
      <c r="G1623" t="str">
        <f>VLOOKUP($C1623,'[1]LKUP PCNDES'!$F$2:$H$12,2,FALSE)</f>
        <v>Number of patients aged 18 years or over, recorded as living in a care home</v>
      </c>
      <c r="H1623" t="str">
        <f>VLOOKUP($C1623,'[1]LKUP PCNDES'!$F$2:$H$12,3,FALSE)</f>
        <v>CH_RES</v>
      </c>
      <c r="I1623" t="str">
        <f>VLOOKUP($B1623,'[1]LKUP PCNDES'!$C$17:$H$60,4,FALSE)</f>
        <v>NHS South West London ICB</v>
      </c>
      <c r="J1623" t="str">
        <f>VLOOKUP($B1623,'[1]LKUP PCNDES'!$C$17:$H$60,6,FALSE)</f>
        <v>SWL</v>
      </c>
    </row>
    <row r="1624" spans="1:10" x14ac:dyDescent="0.35">
      <c r="A1624" t="s">
        <v>648</v>
      </c>
      <c r="B1624" t="s">
        <v>656</v>
      </c>
      <c r="C1624" t="s">
        <v>1357</v>
      </c>
      <c r="D1624" t="s">
        <v>563</v>
      </c>
      <c r="E1624" s="2">
        <v>45230</v>
      </c>
      <c r="F1624">
        <v>7104</v>
      </c>
      <c r="G1624" t="str">
        <f>VLOOKUP($C1624,'[1]LKUP PCNDES'!$F$2:$H$12,2,FALSE)</f>
        <v>Number of patients aged 18 years or over, recorded as living in a care home</v>
      </c>
      <c r="H1624" t="str">
        <f>VLOOKUP($C1624,'[1]LKUP PCNDES'!$F$2:$H$12,3,FALSE)</f>
        <v>CH_RES</v>
      </c>
      <c r="I1624" t="str">
        <f>VLOOKUP($B1624,'[1]LKUP PCNDES'!$C$17:$H$60,4,FALSE)</f>
        <v>NHS South West London ICB</v>
      </c>
      <c r="J1624" t="str">
        <f>VLOOKUP($B1624,'[1]LKUP PCNDES'!$C$17:$H$60,6,FALSE)</f>
        <v>SWL</v>
      </c>
    </row>
    <row r="1625" spans="1:10" x14ac:dyDescent="0.35">
      <c r="A1625" t="s">
        <v>648</v>
      </c>
      <c r="B1625" t="s">
        <v>656</v>
      </c>
      <c r="C1625" t="s">
        <v>1357</v>
      </c>
      <c r="D1625" t="s">
        <v>563</v>
      </c>
      <c r="E1625" s="2">
        <v>45260</v>
      </c>
      <c r="F1625">
        <v>7088</v>
      </c>
      <c r="G1625" t="str">
        <f>VLOOKUP($C1625,'[1]LKUP PCNDES'!$F$2:$H$12,2,FALSE)</f>
        <v>Number of patients aged 18 years or over, recorded as living in a care home</v>
      </c>
      <c r="H1625" t="str">
        <f>VLOOKUP($C1625,'[1]LKUP PCNDES'!$F$2:$H$12,3,FALSE)</f>
        <v>CH_RES</v>
      </c>
      <c r="I1625" t="str">
        <f>VLOOKUP($B1625,'[1]LKUP PCNDES'!$C$17:$H$60,4,FALSE)</f>
        <v>NHS South West London ICB</v>
      </c>
      <c r="J1625" t="str">
        <f>VLOOKUP($B1625,'[1]LKUP PCNDES'!$C$17:$H$60,6,FALSE)</f>
        <v>SWL</v>
      </c>
    </row>
    <row r="1626" spans="1:10" x14ac:dyDescent="0.35">
      <c r="A1626" t="s">
        <v>648</v>
      </c>
      <c r="B1626" t="s">
        <v>656</v>
      </c>
      <c r="C1626" t="s">
        <v>1357</v>
      </c>
      <c r="D1626" t="s">
        <v>563</v>
      </c>
      <c r="E1626" s="2">
        <v>45291</v>
      </c>
      <c r="F1626">
        <v>7150</v>
      </c>
      <c r="G1626" t="str">
        <f>VLOOKUP($C1626,'[1]LKUP PCNDES'!$F$2:$H$12,2,FALSE)</f>
        <v>Number of patients aged 18 years or over, recorded as living in a care home</v>
      </c>
      <c r="H1626" t="str">
        <f>VLOOKUP($C1626,'[1]LKUP PCNDES'!$F$2:$H$12,3,FALSE)</f>
        <v>CH_RES</v>
      </c>
      <c r="I1626" t="str">
        <f>VLOOKUP($B1626,'[1]LKUP PCNDES'!$C$17:$H$60,4,FALSE)</f>
        <v>NHS South West London ICB</v>
      </c>
      <c r="J1626" t="str">
        <f>VLOOKUP($B1626,'[1]LKUP PCNDES'!$C$17:$H$60,6,FALSE)</f>
        <v>SWL</v>
      </c>
    </row>
    <row r="1627" spans="1:10" x14ac:dyDescent="0.35">
      <c r="A1627" t="s">
        <v>648</v>
      </c>
      <c r="B1627" t="s">
        <v>656</v>
      </c>
      <c r="C1627" t="s">
        <v>1357</v>
      </c>
      <c r="D1627" t="s">
        <v>563</v>
      </c>
      <c r="E1627" s="2">
        <v>45322</v>
      </c>
      <c r="F1627">
        <v>7142</v>
      </c>
      <c r="G1627" t="str">
        <f>VLOOKUP($C1627,'[1]LKUP PCNDES'!$F$2:$H$12,2,FALSE)</f>
        <v>Number of patients aged 18 years or over, recorded as living in a care home</v>
      </c>
      <c r="H1627" t="str">
        <f>VLOOKUP($C1627,'[1]LKUP PCNDES'!$F$2:$H$12,3,FALSE)</f>
        <v>CH_RES</v>
      </c>
      <c r="I1627" t="str">
        <f>VLOOKUP($B1627,'[1]LKUP PCNDES'!$C$17:$H$60,4,FALSE)</f>
        <v>NHS South West London ICB</v>
      </c>
      <c r="J1627" t="str">
        <f>VLOOKUP($B1627,'[1]LKUP PCNDES'!$C$17:$H$60,6,FALSE)</f>
        <v>SWL</v>
      </c>
    </row>
    <row r="1628" spans="1:10" x14ac:dyDescent="0.35">
      <c r="A1628" t="s">
        <v>648</v>
      </c>
      <c r="B1628" t="s">
        <v>656</v>
      </c>
      <c r="C1628" t="s">
        <v>1357</v>
      </c>
      <c r="D1628" t="s">
        <v>563</v>
      </c>
      <c r="E1628" s="2">
        <v>45351</v>
      </c>
      <c r="F1628">
        <v>7117</v>
      </c>
      <c r="G1628" t="str">
        <f>VLOOKUP($C1628,'[1]LKUP PCNDES'!$F$2:$H$12,2,FALSE)</f>
        <v>Number of patients aged 18 years or over, recorded as living in a care home</v>
      </c>
      <c r="H1628" t="str">
        <f>VLOOKUP($C1628,'[1]LKUP PCNDES'!$F$2:$H$12,3,FALSE)</f>
        <v>CH_RES</v>
      </c>
      <c r="I1628" t="str">
        <f>VLOOKUP($B1628,'[1]LKUP PCNDES'!$C$17:$H$60,4,FALSE)</f>
        <v>NHS South West London ICB</v>
      </c>
      <c r="J1628" t="str">
        <f>VLOOKUP($B1628,'[1]LKUP PCNDES'!$C$17:$H$60,6,FALSE)</f>
        <v>SWL</v>
      </c>
    </row>
    <row r="1629" spans="1:10" x14ac:dyDescent="0.35">
      <c r="A1629" t="s">
        <v>648</v>
      </c>
      <c r="B1629" t="s">
        <v>656</v>
      </c>
      <c r="C1629" t="s">
        <v>1357</v>
      </c>
      <c r="D1629" t="s">
        <v>563</v>
      </c>
      <c r="E1629" s="2">
        <v>45382</v>
      </c>
      <c r="F1629">
        <v>7134</v>
      </c>
      <c r="G1629" t="str">
        <f>VLOOKUP($C1629,'[1]LKUP PCNDES'!$F$2:$H$12,2,FALSE)</f>
        <v>Number of patients aged 18 years or over, recorded as living in a care home</v>
      </c>
      <c r="H1629" t="str">
        <f>VLOOKUP($C1629,'[1]LKUP PCNDES'!$F$2:$H$12,3,FALSE)</f>
        <v>CH_RES</v>
      </c>
      <c r="I1629" t="str">
        <f>VLOOKUP($B1629,'[1]LKUP PCNDES'!$C$17:$H$60,4,FALSE)</f>
        <v>NHS South West London ICB</v>
      </c>
      <c r="J1629" t="str">
        <f>VLOOKUP($B1629,'[1]LKUP PCNDES'!$C$17:$H$60,6,FALSE)</f>
        <v>SWL</v>
      </c>
    </row>
    <row r="1630" spans="1:10" x14ac:dyDescent="0.35">
      <c r="A1630" t="s">
        <v>648</v>
      </c>
      <c r="B1630" t="s">
        <v>656</v>
      </c>
      <c r="C1630" t="s">
        <v>33</v>
      </c>
      <c r="D1630" t="s">
        <v>700</v>
      </c>
      <c r="E1630" s="2">
        <v>45046</v>
      </c>
      <c r="F1630">
        <v>11</v>
      </c>
      <c r="G1630" t="str">
        <f>VLOOKUP($C1630,'[1]LKUP PCNDES'!$F$2:$H$12,2,FALSE)</f>
        <v>Care home residents aged 18 years or over, who had a Personalised Care and Support Plan agreed or reviewed</v>
      </c>
      <c r="H1630" t="str">
        <f>VLOOKUP($C1630,'[1]LKUP PCNDES'!$F$2:$H$12,3,FALSE)</f>
        <v>PCSP</v>
      </c>
      <c r="I1630" t="str">
        <f>VLOOKUP($B1630,'[1]LKUP PCNDES'!$C$17:$H$60,4,FALSE)</f>
        <v>NHS South West London ICB</v>
      </c>
      <c r="J1630" t="str">
        <f>VLOOKUP($B1630,'[1]LKUP PCNDES'!$C$17:$H$60,6,FALSE)</f>
        <v>SWL</v>
      </c>
    </row>
    <row r="1631" spans="1:10" x14ac:dyDescent="0.35">
      <c r="A1631" t="s">
        <v>648</v>
      </c>
      <c r="B1631" t="s">
        <v>656</v>
      </c>
      <c r="C1631" t="s">
        <v>33</v>
      </c>
      <c r="D1631" t="s">
        <v>700</v>
      </c>
      <c r="E1631" s="2">
        <v>45077</v>
      </c>
      <c r="F1631">
        <v>11</v>
      </c>
      <c r="G1631" t="str">
        <f>VLOOKUP($C1631,'[1]LKUP PCNDES'!$F$2:$H$12,2,FALSE)</f>
        <v>Care home residents aged 18 years or over, who had a Personalised Care and Support Plan agreed or reviewed</v>
      </c>
      <c r="H1631" t="str">
        <f>VLOOKUP($C1631,'[1]LKUP PCNDES'!$F$2:$H$12,3,FALSE)</f>
        <v>PCSP</v>
      </c>
      <c r="I1631" t="str">
        <f>VLOOKUP($B1631,'[1]LKUP PCNDES'!$C$17:$H$60,4,FALSE)</f>
        <v>NHS South West London ICB</v>
      </c>
      <c r="J1631" t="str">
        <f>VLOOKUP($B1631,'[1]LKUP PCNDES'!$C$17:$H$60,6,FALSE)</f>
        <v>SWL</v>
      </c>
    </row>
    <row r="1632" spans="1:10" x14ac:dyDescent="0.35">
      <c r="A1632" t="s">
        <v>648</v>
      </c>
      <c r="B1632" t="s">
        <v>656</v>
      </c>
      <c r="C1632" t="s">
        <v>33</v>
      </c>
      <c r="D1632" t="s">
        <v>700</v>
      </c>
      <c r="E1632" s="2">
        <v>45107</v>
      </c>
      <c r="F1632">
        <v>11</v>
      </c>
      <c r="G1632" t="str">
        <f>VLOOKUP($C1632,'[1]LKUP PCNDES'!$F$2:$H$12,2,FALSE)</f>
        <v>Care home residents aged 18 years or over, who had a Personalised Care and Support Plan agreed or reviewed</v>
      </c>
      <c r="H1632" t="str">
        <f>VLOOKUP($C1632,'[1]LKUP PCNDES'!$F$2:$H$12,3,FALSE)</f>
        <v>PCSP</v>
      </c>
      <c r="I1632" t="str">
        <f>VLOOKUP($B1632,'[1]LKUP PCNDES'!$C$17:$H$60,4,FALSE)</f>
        <v>NHS South West London ICB</v>
      </c>
      <c r="J1632" t="str">
        <f>VLOOKUP($B1632,'[1]LKUP PCNDES'!$C$17:$H$60,6,FALSE)</f>
        <v>SWL</v>
      </c>
    </row>
    <row r="1633" spans="1:10" x14ac:dyDescent="0.35">
      <c r="A1633" t="s">
        <v>648</v>
      </c>
      <c r="B1633" t="s">
        <v>656</v>
      </c>
      <c r="C1633" t="s">
        <v>33</v>
      </c>
      <c r="D1633" t="s">
        <v>700</v>
      </c>
      <c r="E1633" s="2">
        <v>45138</v>
      </c>
      <c r="F1633">
        <v>11</v>
      </c>
      <c r="G1633" t="str">
        <f>VLOOKUP($C1633,'[1]LKUP PCNDES'!$F$2:$H$12,2,FALSE)</f>
        <v>Care home residents aged 18 years or over, who had a Personalised Care and Support Plan agreed or reviewed</v>
      </c>
      <c r="H1633" t="str">
        <f>VLOOKUP($C1633,'[1]LKUP PCNDES'!$F$2:$H$12,3,FALSE)</f>
        <v>PCSP</v>
      </c>
      <c r="I1633" t="str">
        <f>VLOOKUP($B1633,'[1]LKUP PCNDES'!$C$17:$H$60,4,FALSE)</f>
        <v>NHS South West London ICB</v>
      </c>
      <c r="J1633" t="str">
        <f>VLOOKUP($B1633,'[1]LKUP PCNDES'!$C$17:$H$60,6,FALSE)</f>
        <v>SWL</v>
      </c>
    </row>
    <row r="1634" spans="1:10" x14ac:dyDescent="0.35">
      <c r="A1634" t="s">
        <v>648</v>
      </c>
      <c r="B1634" t="s">
        <v>656</v>
      </c>
      <c r="C1634" t="s">
        <v>33</v>
      </c>
      <c r="D1634" t="s">
        <v>700</v>
      </c>
      <c r="E1634" s="2">
        <v>45169</v>
      </c>
      <c r="F1634">
        <v>11</v>
      </c>
      <c r="G1634" t="str">
        <f>VLOOKUP($C1634,'[1]LKUP PCNDES'!$F$2:$H$12,2,FALSE)</f>
        <v>Care home residents aged 18 years or over, who had a Personalised Care and Support Plan agreed or reviewed</v>
      </c>
      <c r="H1634" t="str">
        <f>VLOOKUP($C1634,'[1]LKUP PCNDES'!$F$2:$H$12,3,FALSE)</f>
        <v>PCSP</v>
      </c>
      <c r="I1634" t="str">
        <f>VLOOKUP($B1634,'[1]LKUP PCNDES'!$C$17:$H$60,4,FALSE)</f>
        <v>NHS South West London ICB</v>
      </c>
      <c r="J1634" t="str">
        <f>VLOOKUP($B1634,'[1]LKUP PCNDES'!$C$17:$H$60,6,FALSE)</f>
        <v>SWL</v>
      </c>
    </row>
    <row r="1635" spans="1:10" x14ac:dyDescent="0.35">
      <c r="A1635" t="s">
        <v>648</v>
      </c>
      <c r="B1635" t="s">
        <v>656</v>
      </c>
      <c r="C1635" t="s">
        <v>33</v>
      </c>
      <c r="D1635" t="s">
        <v>700</v>
      </c>
      <c r="E1635" s="2">
        <v>45199</v>
      </c>
      <c r="F1635">
        <v>11</v>
      </c>
      <c r="G1635" t="str">
        <f>VLOOKUP($C1635,'[1]LKUP PCNDES'!$F$2:$H$12,2,FALSE)</f>
        <v>Care home residents aged 18 years or over, who had a Personalised Care and Support Plan agreed or reviewed</v>
      </c>
      <c r="H1635" t="str">
        <f>VLOOKUP($C1635,'[1]LKUP PCNDES'!$F$2:$H$12,3,FALSE)</f>
        <v>PCSP</v>
      </c>
      <c r="I1635" t="str">
        <f>VLOOKUP($B1635,'[1]LKUP PCNDES'!$C$17:$H$60,4,FALSE)</f>
        <v>NHS South West London ICB</v>
      </c>
      <c r="J1635" t="str">
        <f>VLOOKUP($B1635,'[1]LKUP PCNDES'!$C$17:$H$60,6,FALSE)</f>
        <v>SWL</v>
      </c>
    </row>
    <row r="1636" spans="1:10" x14ac:dyDescent="0.35">
      <c r="A1636" t="s">
        <v>648</v>
      </c>
      <c r="B1636" t="s">
        <v>656</v>
      </c>
      <c r="C1636" t="s">
        <v>33</v>
      </c>
      <c r="D1636" t="s">
        <v>700</v>
      </c>
      <c r="E1636" s="2">
        <v>45230</v>
      </c>
      <c r="F1636">
        <v>9</v>
      </c>
      <c r="G1636" t="str">
        <f>VLOOKUP($C1636,'[1]LKUP PCNDES'!$F$2:$H$12,2,FALSE)</f>
        <v>Care home residents aged 18 years or over, who had a Personalised Care and Support Plan agreed or reviewed</v>
      </c>
      <c r="H1636" t="str">
        <f>VLOOKUP($C1636,'[1]LKUP PCNDES'!$F$2:$H$12,3,FALSE)</f>
        <v>PCSP</v>
      </c>
      <c r="I1636" t="str">
        <f>VLOOKUP($B1636,'[1]LKUP PCNDES'!$C$17:$H$60,4,FALSE)</f>
        <v>NHS South West London ICB</v>
      </c>
      <c r="J1636" t="str">
        <f>VLOOKUP($B1636,'[1]LKUP PCNDES'!$C$17:$H$60,6,FALSE)</f>
        <v>SWL</v>
      </c>
    </row>
    <row r="1637" spans="1:10" x14ac:dyDescent="0.35">
      <c r="A1637" t="s">
        <v>648</v>
      </c>
      <c r="B1637" t="s">
        <v>656</v>
      </c>
      <c r="C1637" t="s">
        <v>33</v>
      </c>
      <c r="D1637" t="s">
        <v>700</v>
      </c>
      <c r="E1637" s="2">
        <v>45260</v>
      </c>
      <c r="F1637">
        <v>9</v>
      </c>
      <c r="G1637" t="str">
        <f>VLOOKUP($C1637,'[1]LKUP PCNDES'!$F$2:$H$12,2,FALSE)</f>
        <v>Care home residents aged 18 years or over, who had a Personalised Care and Support Plan agreed or reviewed</v>
      </c>
      <c r="H1637" t="str">
        <f>VLOOKUP($C1637,'[1]LKUP PCNDES'!$F$2:$H$12,3,FALSE)</f>
        <v>PCSP</v>
      </c>
      <c r="I1637" t="str">
        <f>VLOOKUP($B1637,'[1]LKUP PCNDES'!$C$17:$H$60,4,FALSE)</f>
        <v>NHS South West London ICB</v>
      </c>
      <c r="J1637" t="str">
        <f>VLOOKUP($B1637,'[1]LKUP PCNDES'!$C$17:$H$60,6,FALSE)</f>
        <v>SWL</v>
      </c>
    </row>
    <row r="1638" spans="1:10" x14ac:dyDescent="0.35">
      <c r="A1638" t="s">
        <v>648</v>
      </c>
      <c r="B1638" t="s">
        <v>656</v>
      </c>
      <c r="C1638" t="s">
        <v>33</v>
      </c>
      <c r="D1638" t="s">
        <v>700</v>
      </c>
      <c r="E1638" s="2">
        <v>45291</v>
      </c>
      <c r="F1638">
        <v>10</v>
      </c>
      <c r="G1638" t="str">
        <f>VLOOKUP($C1638,'[1]LKUP PCNDES'!$F$2:$H$12,2,FALSE)</f>
        <v>Care home residents aged 18 years or over, who had a Personalised Care and Support Plan agreed or reviewed</v>
      </c>
      <c r="H1638" t="str">
        <f>VLOOKUP($C1638,'[1]LKUP PCNDES'!$F$2:$H$12,3,FALSE)</f>
        <v>PCSP</v>
      </c>
      <c r="I1638" t="str">
        <f>VLOOKUP($B1638,'[1]LKUP PCNDES'!$C$17:$H$60,4,FALSE)</f>
        <v>NHS South West London ICB</v>
      </c>
      <c r="J1638" t="str">
        <f>VLOOKUP($B1638,'[1]LKUP PCNDES'!$C$17:$H$60,6,FALSE)</f>
        <v>SWL</v>
      </c>
    </row>
    <row r="1639" spans="1:10" x14ac:dyDescent="0.35">
      <c r="A1639" t="s">
        <v>648</v>
      </c>
      <c r="B1639" t="s">
        <v>656</v>
      </c>
      <c r="C1639" t="s">
        <v>33</v>
      </c>
      <c r="D1639" t="s">
        <v>700</v>
      </c>
      <c r="E1639" s="2">
        <v>45322</v>
      </c>
      <c r="F1639">
        <v>10</v>
      </c>
      <c r="G1639" t="str">
        <f>VLOOKUP($C1639,'[1]LKUP PCNDES'!$F$2:$H$12,2,FALSE)</f>
        <v>Care home residents aged 18 years or over, who had a Personalised Care and Support Plan agreed or reviewed</v>
      </c>
      <c r="H1639" t="str">
        <f>VLOOKUP($C1639,'[1]LKUP PCNDES'!$F$2:$H$12,3,FALSE)</f>
        <v>PCSP</v>
      </c>
      <c r="I1639" t="str">
        <f>VLOOKUP($B1639,'[1]LKUP PCNDES'!$C$17:$H$60,4,FALSE)</f>
        <v>NHS South West London ICB</v>
      </c>
      <c r="J1639" t="str">
        <f>VLOOKUP($B1639,'[1]LKUP PCNDES'!$C$17:$H$60,6,FALSE)</f>
        <v>SWL</v>
      </c>
    </row>
    <row r="1640" spans="1:10" x14ac:dyDescent="0.35">
      <c r="A1640" t="s">
        <v>648</v>
      </c>
      <c r="B1640" t="s">
        <v>656</v>
      </c>
      <c r="C1640" t="s">
        <v>33</v>
      </c>
      <c r="D1640" t="s">
        <v>700</v>
      </c>
      <c r="E1640" s="2">
        <v>45351</v>
      </c>
      <c r="F1640">
        <v>8</v>
      </c>
      <c r="G1640" t="str">
        <f>VLOOKUP($C1640,'[1]LKUP PCNDES'!$F$2:$H$12,2,FALSE)</f>
        <v>Care home residents aged 18 years or over, who had a Personalised Care and Support Plan agreed or reviewed</v>
      </c>
      <c r="H1640" t="str">
        <f>VLOOKUP($C1640,'[1]LKUP PCNDES'!$F$2:$H$12,3,FALSE)</f>
        <v>PCSP</v>
      </c>
      <c r="I1640" t="str">
        <f>VLOOKUP($B1640,'[1]LKUP PCNDES'!$C$17:$H$60,4,FALSE)</f>
        <v>NHS South West London ICB</v>
      </c>
      <c r="J1640" t="str">
        <f>VLOOKUP($B1640,'[1]LKUP PCNDES'!$C$17:$H$60,6,FALSE)</f>
        <v>SWL</v>
      </c>
    </row>
    <row r="1641" spans="1:10" x14ac:dyDescent="0.35">
      <c r="A1641" t="s">
        <v>648</v>
      </c>
      <c r="B1641" t="s">
        <v>656</v>
      </c>
      <c r="C1641" t="s">
        <v>33</v>
      </c>
      <c r="D1641" t="s">
        <v>700</v>
      </c>
      <c r="E1641" s="2">
        <v>45382</v>
      </c>
      <c r="F1641">
        <v>7</v>
      </c>
      <c r="G1641" t="str">
        <f>VLOOKUP($C1641,'[1]LKUP PCNDES'!$F$2:$H$12,2,FALSE)</f>
        <v>Care home residents aged 18 years or over, who had a Personalised Care and Support Plan agreed or reviewed</v>
      </c>
      <c r="H1641" t="str">
        <f>VLOOKUP($C1641,'[1]LKUP PCNDES'!$F$2:$H$12,3,FALSE)</f>
        <v>PCSP</v>
      </c>
      <c r="I1641" t="str">
        <f>VLOOKUP($B1641,'[1]LKUP PCNDES'!$C$17:$H$60,4,FALSE)</f>
        <v>NHS South West London ICB</v>
      </c>
      <c r="J1641" t="str">
        <f>VLOOKUP($B1641,'[1]LKUP PCNDES'!$C$17:$H$60,6,FALSE)</f>
        <v>SWL</v>
      </c>
    </row>
    <row r="1642" spans="1:10" x14ac:dyDescent="0.35">
      <c r="A1642" t="s">
        <v>648</v>
      </c>
      <c r="B1642" t="s">
        <v>656</v>
      </c>
      <c r="C1642" t="s">
        <v>33</v>
      </c>
      <c r="D1642" t="s">
        <v>564</v>
      </c>
      <c r="E1642" s="2">
        <v>45046</v>
      </c>
      <c r="F1642">
        <v>7078</v>
      </c>
      <c r="G1642" t="str">
        <f>VLOOKUP($C1642,'[1]LKUP PCNDES'!$F$2:$H$12,2,FALSE)</f>
        <v>Care home residents aged 18 years or over, who had a Personalised Care and Support Plan agreed or reviewed</v>
      </c>
      <c r="H1642" t="str">
        <f>VLOOKUP($C1642,'[1]LKUP PCNDES'!$F$2:$H$12,3,FALSE)</f>
        <v>PCSP</v>
      </c>
      <c r="I1642" t="str">
        <f>VLOOKUP($B1642,'[1]LKUP PCNDES'!$C$17:$H$60,4,FALSE)</f>
        <v>NHS South West London ICB</v>
      </c>
      <c r="J1642" t="str">
        <f>VLOOKUP($B1642,'[1]LKUP PCNDES'!$C$17:$H$60,6,FALSE)</f>
        <v>SWL</v>
      </c>
    </row>
    <row r="1643" spans="1:10" x14ac:dyDescent="0.35">
      <c r="A1643" t="s">
        <v>648</v>
      </c>
      <c r="B1643" t="s">
        <v>656</v>
      </c>
      <c r="C1643" t="s">
        <v>33</v>
      </c>
      <c r="D1643" t="s">
        <v>564</v>
      </c>
      <c r="E1643" s="2">
        <v>45077</v>
      </c>
      <c r="F1643">
        <v>6002</v>
      </c>
      <c r="G1643" t="str">
        <f>VLOOKUP($C1643,'[1]LKUP PCNDES'!$F$2:$H$12,2,FALSE)</f>
        <v>Care home residents aged 18 years or over, who had a Personalised Care and Support Plan agreed or reviewed</v>
      </c>
      <c r="H1643" t="str">
        <f>VLOOKUP($C1643,'[1]LKUP PCNDES'!$F$2:$H$12,3,FALSE)</f>
        <v>PCSP</v>
      </c>
      <c r="I1643" t="str">
        <f>VLOOKUP($B1643,'[1]LKUP PCNDES'!$C$17:$H$60,4,FALSE)</f>
        <v>NHS South West London ICB</v>
      </c>
      <c r="J1643" t="str">
        <f>VLOOKUP($B1643,'[1]LKUP PCNDES'!$C$17:$H$60,6,FALSE)</f>
        <v>SWL</v>
      </c>
    </row>
    <row r="1644" spans="1:10" x14ac:dyDescent="0.35">
      <c r="A1644" t="s">
        <v>648</v>
      </c>
      <c r="B1644" t="s">
        <v>656</v>
      </c>
      <c r="C1644" t="s">
        <v>33</v>
      </c>
      <c r="D1644" t="s">
        <v>564</v>
      </c>
      <c r="E1644" s="2">
        <v>45107</v>
      </c>
      <c r="F1644">
        <v>7122</v>
      </c>
      <c r="G1644" t="str">
        <f>VLOOKUP($C1644,'[1]LKUP PCNDES'!$F$2:$H$12,2,FALSE)</f>
        <v>Care home residents aged 18 years or over, who had a Personalised Care and Support Plan agreed or reviewed</v>
      </c>
      <c r="H1644" t="str">
        <f>VLOOKUP($C1644,'[1]LKUP PCNDES'!$F$2:$H$12,3,FALSE)</f>
        <v>PCSP</v>
      </c>
      <c r="I1644" t="str">
        <f>VLOOKUP($B1644,'[1]LKUP PCNDES'!$C$17:$H$60,4,FALSE)</f>
        <v>NHS South West London ICB</v>
      </c>
      <c r="J1644" t="str">
        <f>VLOOKUP($B1644,'[1]LKUP PCNDES'!$C$17:$H$60,6,FALSE)</f>
        <v>SWL</v>
      </c>
    </row>
    <row r="1645" spans="1:10" x14ac:dyDescent="0.35">
      <c r="A1645" t="s">
        <v>648</v>
      </c>
      <c r="B1645" t="s">
        <v>656</v>
      </c>
      <c r="C1645" t="s">
        <v>33</v>
      </c>
      <c r="D1645" t="s">
        <v>564</v>
      </c>
      <c r="E1645" s="2">
        <v>45138</v>
      </c>
      <c r="F1645">
        <v>6719</v>
      </c>
      <c r="G1645" t="str">
        <f>VLOOKUP($C1645,'[1]LKUP PCNDES'!$F$2:$H$12,2,FALSE)</f>
        <v>Care home residents aged 18 years or over, who had a Personalised Care and Support Plan agreed or reviewed</v>
      </c>
      <c r="H1645" t="str">
        <f>VLOOKUP($C1645,'[1]LKUP PCNDES'!$F$2:$H$12,3,FALSE)</f>
        <v>PCSP</v>
      </c>
      <c r="I1645" t="str">
        <f>VLOOKUP($B1645,'[1]LKUP PCNDES'!$C$17:$H$60,4,FALSE)</f>
        <v>NHS South West London ICB</v>
      </c>
      <c r="J1645" t="str">
        <f>VLOOKUP($B1645,'[1]LKUP PCNDES'!$C$17:$H$60,6,FALSE)</f>
        <v>SWL</v>
      </c>
    </row>
    <row r="1646" spans="1:10" x14ac:dyDescent="0.35">
      <c r="A1646" t="s">
        <v>648</v>
      </c>
      <c r="B1646" t="s">
        <v>656</v>
      </c>
      <c r="C1646" t="s">
        <v>33</v>
      </c>
      <c r="D1646" t="s">
        <v>564</v>
      </c>
      <c r="E1646" s="2">
        <v>45169</v>
      </c>
      <c r="F1646">
        <v>7180</v>
      </c>
      <c r="G1646" t="str">
        <f>VLOOKUP($C1646,'[1]LKUP PCNDES'!$F$2:$H$12,2,FALSE)</f>
        <v>Care home residents aged 18 years or over, who had a Personalised Care and Support Plan agreed or reviewed</v>
      </c>
      <c r="H1646" t="str">
        <f>VLOOKUP($C1646,'[1]LKUP PCNDES'!$F$2:$H$12,3,FALSE)</f>
        <v>PCSP</v>
      </c>
      <c r="I1646" t="str">
        <f>VLOOKUP($B1646,'[1]LKUP PCNDES'!$C$17:$H$60,4,FALSE)</f>
        <v>NHS South West London ICB</v>
      </c>
      <c r="J1646" t="str">
        <f>VLOOKUP($B1646,'[1]LKUP PCNDES'!$C$17:$H$60,6,FALSE)</f>
        <v>SWL</v>
      </c>
    </row>
    <row r="1647" spans="1:10" x14ac:dyDescent="0.35">
      <c r="A1647" t="s">
        <v>648</v>
      </c>
      <c r="B1647" t="s">
        <v>656</v>
      </c>
      <c r="C1647" t="s">
        <v>33</v>
      </c>
      <c r="D1647" t="s">
        <v>564</v>
      </c>
      <c r="E1647" s="2">
        <v>45199</v>
      </c>
      <c r="F1647">
        <v>7379</v>
      </c>
      <c r="G1647" t="str">
        <f>VLOOKUP($C1647,'[1]LKUP PCNDES'!$F$2:$H$12,2,FALSE)</f>
        <v>Care home residents aged 18 years or over, who had a Personalised Care and Support Plan agreed or reviewed</v>
      </c>
      <c r="H1647" t="str">
        <f>VLOOKUP($C1647,'[1]LKUP PCNDES'!$F$2:$H$12,3,FALSE)</f>
        <v>PCSP</v>
      </c>
      <c r="I1647" t="str">
        <f>VLOOKUP($B1647,'[1]LKUP PCNDES'!$C$17:$H$60,4,FALSE)</f>
        <v>NHS South West London ICB</v>
      </c>
      <c r="J1647" t="str">
        <f>VLOOKUP($B1647,'[1]LKUP PCNDES'!$C$17:$H$60,6,FALSE)</f>
        <v>SWL</v>
      </c>
    </row>
    <row r="1648" spans="1:10" x14ac:dyDescent="0.35">
      <c r="A1648" t="s">
        <v>648</v>
      </c>
      <c r="B1648" t="s">
        <v>656</v>
      </c>
      <c r="C1648" t="s">
        <v>33</v>
      </c>
      <c r="D1648" t="s">
        <v>564</v>
      </c>
      <c r="E1648" s="2">
        <v>45230</v>
      </c>
      <c r="F1648">
        <v>7087</v>
      </c>
      <c r="G1648" t="str">
        <f>VLOOKUP($C1648,'[1]LKUP PCNDES'!$F$2:$H$12,2,FALSE)</f>
        <v>Care home residents aged 18 years or over, who had a Personalised Care and Support Plan agreed or reviewed</v>
      </c>
      <c r="H1648" t="str">
        <f>VLOOKUP($C1648,'[1]LKUP PCNDES'!$F$2:$H$12,3,FALSE)</f>
        <v>PCSP</v>
      </c>
      <c r="I1648" t="str">
        <f>VLOOKUP($B1648,'[1]LKUP PCNDES'!$C$17:$H$60,4,FALSE)</f>
        <v>NHS South West London ICB</v>
      </c>
      <c r="J1648" t="str">
        <f>VLOOKUP($B1648,'[1]LKUP PCNDES'!$C$17:$H$60,6,FALSE)</f>
        <v>SWL</v>
      </c>
    </row>
    <row r="1649" spans="1:10" x14ac:dyDescent="0.35">
      <c r="A1649" t="s">
        <v>648</v>
      </c>
      <c r="B1649" t="s">
        <v>656</v>
      </c>
      <c r="C1649" t="s">
        <v>33</v>
      </c>
      <c r="D1649" t="s">
        <v>564</v>
      </c>
      <c r="E1649" s="2">
        <v>45260</v>
      </c>
      <c r="F1649">
        <v>7072</v>
      </c>
      <c r="G1649" t="str">
        <f>VLOOKUP($C1649,'[1]LKUP PCNDES'!$F$2:$H$12,2,FALSE)</f>
        <v>Care home residents aged 18 years or over, who had a Personalised Care and Support Plan agreed or reviewed</v>
      </c>
      <c r="H1649" t="str">
        <f>VLOOKUP($C1649,'[1]LKUP PCNDES'!$F$2:$H$12,3,FALSE)</f>
        <v>PCSP</v>
      </c>
      <c r="I1649" t="str">
        <f>VLOOKUP($B1649,'[1]LKUP PCNDES'!$C$17:$H$60,4,FALSE)</f>
        <v>NHS South West London ICB</v>
      </c>
      <c r="J1649" t="str">
        <f>VLOOKUP($B1649,'[1]LKUP PCNDES'!$C$17:$H$60,6,FALSE)</f>
        <v>SWL</v>
      </c>
    </row>
    <row r="1650" spans="1:10" x14ac:dyDescent="0.35">
      <c r="A1650" t="s">
        <v>648</v>
      </c>
      <c r="B1650" t="s">
        <v>656</v>
      </c>
      <c r="C1650" t="s">
        <v>33</v>
      </c>
      <c r="D1650" t="s">
        <v>564</v>
      </c>
      <c r="E1650" s="2">
        <v>45291</v>
      </c>
      <c r="F1650">
        <v>7132</v>
      </c>
      <c r="G1650" t="str">
        <f>VLOOKUP($C1650,'[1]LKUP PCNDES'!$F$2:$H$12,2,FALSE)</f>
        <v>Care home residents aged 18 years or over, who had a Personalised Care and Support Plan agreed or reviewed</v>
      </c>
      <c r="H1650" t="str">
        <f>VLOOKUP($C1650,'[1]LKUP PCNDES'!$F$2:$H$12,3,FALSE)</f>
        <v>PCSP</v>
      </c>
      <c r="I1650" t="str">
        <f>VLOOKUP($B1650,'[1]LKUP PCNDES'!$C$17:$H$60,4,FALSE)</f>
        <v>NHS South West London ICB</v>
      </c>
      <c r="J1650" t="str">
        <f>VLOOKUP($B1650,'[1]LKUP PCNDES'!$C$17:$H$60,6,FALSE)</f>
        <v>SWL</v>
      </c>
    </row>
    <row r="1651" spans="1:10" x14ac:dyDescent="0.35">
      <c r="A1651" t="s">
        <v>648</v>
      </c>
      <c r="B1651" t="s">
        <v>656</v>
      </c>
      <c r="C1651" t="s">
        <v>33</v>
      </c>
      <c r="D1651" t="s">
        <v>564</v>
      </c>
      <c r="E1651" s="2">
        <v>45322</v>
      </c>
      <c r="F1651">
        <v>7124</v>
      </c>
      <c r="G1651" t="str">
        <f>VLOOKUP($C1651,'[1]LKUP PCNDES'!$F$2:$H$12,2,FALSE)</f>
        <v>Care home residents aged 18 years or over, who had a Personalised Care and Support Plan agreed or reviewed</v>
      </c>
      <c r="H1651" t="str">
        <f>VLOOKUP($C1651,'[1]LKUP PCNDES'!$F$2:$H$12,3,FALSE)</f>
        <v>PCSP</v>
      </c>
      <c r="I1651" t="str">
        <f>VLOOKUP($B1651,'[1]LKUP PCNDES'!$C$17:$H$60,4,FALSE)</f>
        <v>NHS South West London ICB</v>
      </c>
      <c r="J1651" t="str">
        <f>VLOOKUP($B1651,'[1]LKUP PCNDES'!$C$17:$H$60,6,FALSE)</f>
        <v>SWL</v>
      </c>
    </row>
    <row r="1652" spans="1:10" x14ac:dyDescent="0.35">
      <c r="A1652" t="s">
        <v>648</v>
      </c>
      <c r="B1652" t="s">
        <v>656</v>
      </c>
      <c r="C1652" t="s">
        <v>33</v>
      </c>
      <c r="D1652" t="s">
        <v>564</v>
      </c>
      <c r="E1652" s="2">
        <v>45351</v>
      </c>
      <c r="F1652">
        <v>7101</v>
      </c>
      <c r="G1652" t="str">
        <f>VLOOKUP($C1652,'[1]LKUP PCNDES'!$F$2:$H$12,2,FALSE)</f>
        <v>Care home residents aged 18 years or over, who had a Personalised Care and Support Plan agreed or reviewed</v>
      </c>
      <c r="H1652" t="str">
        <f>VLOOKUP($C1652,'[1]LKUP PCNDES'!$F$2:$H$12,3,FALSE)</f>
        <v>PCSP</v>
      </c>
      <c r="I1652" t="str">
        <f>VLOOKUP($B1652,'[1]LKUP PCNDES'!$C$17:$H$60,4,FALSE)</f>
        <v>NHS South West London ICB</v>
      </c>
      <c r="J1652" t="str">
        <f>VLOOKUP($B1652,'[1]LKUP PCNDES'!$C$17:$H$60,6,FALSE)</f>
        <v>SWL</v>
      </c>
    </row>
    <row r="1653" spans="1:10" x14ac:dyDescent="0.35">
      <c r="A1653" t="s">
        <v>648</v>
      </c>
      <c r="B1653" t="s">
        <v>656</v>
      </c>
      <c r="C1653" t="s">
        <v>33</v>
      </c>
      <c r="D1653" t="s">
        <v>564</v>
      </c>
      <c r="E1653" s="2">
        <v>45382</v>
      </c>
      <c r="F1653">
        <v>7118</v>
      </c>
      <c r="G1653" t="str">
        <f>VLOOKUP($C1653,'[1]LKUP PCNDES'!$F$2:$H$12,2,FALSE)</f>
        <v>Care home residents aged 18 years or over, who had a Personalised Care and Support Plan agreed or reviewed</v>
      </c>
      <c r="H1653" t="str">
        <f>VLOOKUP($C1653,'[1]LKUP PCNDES'!$F$2:$H$12,3,FALSE)</f>
        <v>PCSP</v>
      </c>
      <c r="I1653" t="str">
        <f>VLOOKUP($B1653,'[1]LKUP PCNDES'!$C$17:$H$60,4,FALSE)</f>
        <v>NHS South West London ICB</v>
      </c>
      <c r="J1653" t="str">
        <f>VLOOKUP($B1653,'[1]LKUP PCNDES'!$C$17:$H$60,6,FALSE)</f>
        <v>SWL</v>
      </c>
    </row>
    <row r="1654" spans="1:10" x14ac:dyDescent="0.35">
      <c r="A1654" t="s">
        <v>648</v>
      </c>
      <c r="B1654" t="s">
        <v>656</v>
      </c>
      <c r="C1654" t="s">
        <v>33</v>
      </c>
      <c r="D1654" t="s">
        <v>563</v>
      </c>
      <c r="E1654" s="2">
        <v>45046</v>
      </c>
      <c r="F1654">
        <v>347</v>
      </c>
      <c r="G1654" t="str">
        <f>VLOOKUP($C1654,'[1]LKUP PCNDES'!$F$2:$H$12,2,FALSE)</f>
        <v>Care home residents aged 18 years or over, who had a Personalised Care and Support Plan agreed or reviewed</v>
      </c>
      <c r="H1654" t="str">
        <f>VLOOKUP($C1654,'[1]LKUP PCNDES'!$F$2:$H$12,3,FALSE)</f>
        <v>PCSP</v>
      </c>
      <c r="I1654" t="str">
        <f>VLOOKUP($B1654,'[1]LKUP PCNDES'!$C$17:$H$60,4,FALSE)</f>
        <v>NHS South West London ICB</v>
      </c>
      <c r="J1654" t="str">
        <f>VLOOKUP($B1654,'[1]LKUP PCNDES'!$C$17:$H$60,6,FALSE)</f>
        <v>SWL</v>
      </c>
    </row>
    <row r="1655" spans="1:10" x14ac:dyDescent="0.35">
      <c r="A1655" t="s">
        <v>648</v>
      </c>
      <c r="B1655" t="s">
        <v>656</v>
      </c>
      <c r="C1655" t="s">
        <v>33</v>
      </c>
      <c r="D1655" t="s">
        <v>563</v>
      </c>
      <c r="E1655" s="2">
        <v>45077</v>
      </c>
      <c r="F1655">
        <v>502</v>
      </c>
      <c r="G1655" t="str">
        <f>VLOOKUP($C1655,'[1]LKUP PCNDES'!$F$2:$H$12,2,FALSE)</f>
        <v>Care home residents aged 18 years or over, who had a Personalised Care and Support Plan agreed or reviewed</v>
      </c>
      <c r="H1655" t="str">
        <f>VLOOKUP($C1655,'[1]LKUP PCNDES'!$F$2:$H$12,3,FALSE)</f>
        <v>PCSP</v>
      </c>
      <c r="I1655" t="str">
        <f>VLOOKUP($B1655,'[1]LKUP PCNDES'!$C$17:$H$60,4,FALSE)</f>
        <v>NHS South West London ICB</v>
      </c>
      <c r="J1655" t="str">
        <f>VLOOKUP($B1655,'[1]LKUP PCNDES'!$C$17:$H$60,6,FALSE)</f>
        <v>SWL</v>
      </c>
    </row>
    <row r="1656" spans="1:10" x14ac:dyDescent="0.35">
      <c r="A1656" t="s">
        <v>648</v>
      </c>
      <c r="B1656" t="s">
        <v>656</v>
      </c>
      <c r="C1656" t="s">
        <v>33</v>
      </c>
      <c r="D1656" t="s">
        <v>563</v>
      </c>
      <c r="E1656" s="2">
        <v>45107</v>
      </c>
      <c r="F1656">
        <v>718</v>
      </c>
      <c r="G1656" t="str">
        <f>VLOOKUP($C1656,'[1]LKUP PCNDES'!$F$2:$H$12,2,FALSE)</f>
        <v>Care home residents aged 18 years or over, who had a Personalised Care and Support Plan agreed or reviewed</v>
      </c>
      <c r="H1656" t="str">
        <f>VLOOKUP($C1656,'[1]LKUP PCNDES'!$F$2:$H$12,3,FALSE)</f>
        <v>PCSP</v>
      </c>
      <c r="I1656" t="str">
        <f>VLOOKUP($B1656,'[1]LKUP PCNDES'!$C$17:$H$60,4,FALSE)</f>
        <v>NHS South West London ICB</v>
      </c>
      <c r="J1656" t="str">
        <f>VLOOKUP($B1656,'[1]LKUP PCNDES'!$C$17:$H$60,6,FALSE)</f>
        <v>SWL</v>
      </c>
    </row>
    <row r="1657" spans="1:10" x14ac:dyDescent="0.35">
      <c r="A1657" t="s">
        <v>648</v>
      </c>
      <c r="B1657" t="s">
        <v>656</v>
      </c>
      <c r="C1657" t="s">
        <v>33</v>
      </c>
      <c r="D1657" t="s">
        <v>563</v>
      </c>
      <c r="E1657" s="2">
        <v>45138</v>
      </c>
      <c r="F1657">
        <v>791</v>
      </c>
      <c r="G1657" t="str">
        <f>VLOOKUP($C1657,'[1]LKUP PCNDES'!$F$2:$H$12,2,FALSE)</f>
        <v>Care home residents aged 18 years or over, who had a Personalised Care and Support Plan agreed or reviewed</v>
      </c>
      <c r="H1657" t="str">
        <f>VLOOKUP($C1657,'[1]LKUP PCNDES'!$F$2:$H$12,3,FALSE)</f>
        <v>PCSP</v>
      </c>
      <c r="I1657" t="str">
        <f>VLOOKUP($B1657,'[1]LKUP PCNDES'!$C$17:$H$60,4,FALSE)</f>
        <v>NHS South West London ICB</v>
      </c>
      <c r="J1657" t="str">
        <f>VLOOKUP($B1657,'[1]LKUP PCNDES'!$C$17:$H$60,6,FALSE)</f>
        <v>SWL</v>
      </c>
    </row>
    <row r="1658" spans="1:10" x14ac:dyDescent="0.35">
      <c r="A1658" t="s">
        <v>648</v>
      </c>
      <c r="B1658" t="s">
        <v>656</v>
      </c>
      <c r="C1658" t="s">
        <v>33</v>
      </c>
      <c r="D1658" t="s">
        <v>563</v>
      </c>
      <c r="E1658" s="2">
        <v>45169</v>
      </c>
      <c r="F1658">
        <v>1029</v>
      </c>
      <c r="G1658" t="str">
        <f>VLOOKUP($C1658,'[1]LKUP PCNDES'!$F$2:$H$12,2,FALSE)</f>
        <v>Care home residents aged 18 years or over, who had a Personalised Care and Support Plan agreed or reviewed</v>
      </c>
      <c r="H1658" t="str">
        <f>VLOOKUP($C1658,'[1]LKUP PCNDES'!$F$2:$H$12,3,FALSE)</f>
        <v>PCSP</v>
      </c>
      <c r="I1658" t="str">
        <f>VLOOKUP($B1658,'[1]LKUP PCNDES'!$C$17:$H$60,4,FALSE)</f>
        <v>NHS South West London ICB</v>
      </c>
      <c r="J1658" t="str">
        <f>VLOOKUP($B1658,'[1]LKUP PCNDES'!$C$17:$H$60,6,FALSE)</f>
        <v>SWL</v>
      </c>
    </row>
    <row r="1659" spans="1:10" x14ac:dyDescent="0.35">
      <c r="A1659" t="s">
        <v>648</v>
      </c>
      <c r="B1659" t="s">
        <v>656</v>
      </c>
      <c r="C1659" t="s">
        <v>33</v>
      </c>
      <c r="D1659" t="s">
        <v>563</v>
      </c>
      <c r="E1659" s="2">
        <v>45199</v>
      </c>
      <c r="F1659">
        <v>1167</v>
      </c>
      <c r="G1659" t="str">
        <f>VLOOKUP($C1659,'[1]LKUP PCNDES'!$F$2:$H$12,2,FALSE)</f>
        <v>Care home residents aged 18 years or over, who had a Personalised Care and Support Plan agreed or reviewed</v>
      </c>
      <c r="H1659" t="str">
        <f>VLOOKUP($C1659,'[1]LKUP PCNDES'!$F$2:$H$12,3,FALSE)</f>
        <v>PCSP</v>
      </c>
      <c r="I1659" t="str">
        <f>VLOOKUP($B1659,'[1]LKUP PCNDES'!$C$17:$H$60,4,FALSE)</f>
        <v>NHS South West London ICB</v>
      </c>
      <c r="J1659" t="str">
        <f>VLOOKUP($B1659,'[1]LKUP PCNDES'!$C$17:$H$60,6,FALSE)</f>
        <v>SWL</v>
      </c>
    </row>
    <row r="1660" spans="1:10" x14ac:dyDescent="0.35">
      <c r="A1660" t="s">
        <v>648</v>
      </c>
      <c r="B1660" t="s">
        <v>656</v>
      </c>
      <c r="C1660" t="s">
        <v>33</v>
      </c>
      <c r="D1660" t="s">
        <v>563</v>
      </c>
      <c r="E1660" s="2">
        <v>45230</v>
      </c>
      <c r="F1660">
        <v>1430</v>
      </c>
      <c r="G1660" t="str">
        <f>VLOOKUP($C1660,'[1]LKUP PCNDES'!$F$2:$H$12,2,FALSE)</f>
        <v>Care home residents aged 18 years or over, who had a Personalised Care and Support Plan agreed or reviewed</v>
      </c>
      <c r="H1660" t="str">
        <f>VLOOKUP($C1660,'[1]LKUP PCNDES'!$F$2:$H$12,3,FALSE)</f>
        <v>PCSP</v>
      </c>
      <c r="I1660" t="str">
        <f>VLOOKUP($B1660,'[1]LKUP PCNDES'!$C$17:$H$60,4,FALSE)</f>
        <v>NHS South West London ICB</v>
      </c>
      <c r="J1660" t="str">
        <f>VLOOKUP($B1660,'[1]LKUP PCNDES'!$C$17:$H$60,6,FALSE)</f>
        <v>SWL</v>
      </c>
    </row>
    <row r="1661" spans="1:10" x14ac:dyDescent="0.35">
      <c r="A1661" t="s">
        <v>648</v>
      </c>
      <c r="B1661" t="s">
        <v>656</v>
      </c>
      <c r="C1661" t="s">
        <v>33</v>
      </c>
      <c r="D1661" t="s">
        <v>563</v>
      </c>
      <c r="E1661" s="2">
        <v>45260</v>
      </c>
      <c r="F1661">
        <v>1685</v>
      </c>
      <c r="G1661" t="str">
        <f>VLOOKUP($C1661,'[1]LKUP PCNDES'!$F$2:$H$12,2,FALSE)</f>
        <v>Care home residents aged 18 years or over, who had a Personalised Care and Support Plan agreed or reviewed</v>
      </c>
      <c r="H1661" t="str">
        <f>VLOOKUP($C1661,'[1]LKUP PCNDES'!$F$2:$H$12,3,FALSE)</f>
        <v>PCSP</v>
      </c>
      <c r="I1661" t="str">
        <f>VLOOKUP($B1661,'[1]LKUP PCNDES'!$C$17:$H$60,4,FALSE)</f>
        <v>NHS South West London ICB</v>
      </c>
      <c r="J1661" t="str">
        <f>VLOOKUP($B1661,'[1]LKUP PCNDES'!$C$17:$H$60,6,FALSE)</f>
        <v>SWL</v>
      </c>
    </row>
    <row r="1662" spans="1:10" x14ac:dyDescent="0.35">
      <c r="A1662" t="s">
        <v>648</v>
      </c>
      <c r="B1662" t="s">
        <v>656</v>
      </c>
      <c r="C1662" t="s">
        <v>33</v>
      </c>
      <c r="D1662" t="s">
        <v>563</v>
      </c>
      <c r="E1662" s="2">
        <v>45291</v>
      </c>
      <c r="F1662">
        <v>1830</v>
      </c>
      <c r="G1662" t="str">
        <f>VLOOKUP($C1662,'[1]LKUP PCNDES'!$F$2:$H$12,2,FALSE)</f>
        <v>Care home residents aged 18 years or over, who had a Personalised Care and Support Plan agreed or reviewed</v>
      </c>
      <c r="H1662" t="str">
        <f>VLOOKUP($C1662,'[1]LKUP PCNDES'!$F$2:$H$12,3,FALSE)</f>
        <v>PCSP</v>
      </c>
      <c r="I1662" t="str">
        <f>VLOOKUP($B1662,'[1]LKUP PCNDES'!$C$17:$H$60,4,FALSE)</f>
        <v>NHS South West London ICB</v>
      </c>
      <c r="J1662" t="str">
        <f>VLOOKUP($B1662,'[1]LKUP PCNDES'!$C$17:$H$60,6,FALSE)</f>
        <v>SWL</v>
      </c>
    </row>
    <row r="1663" spans="1:10" x14ac:dyDescent="0.35">
      <c r="A1663" t="s">
        <v>648</v>
      </c>
      <c r="B1663" t="s">
        <v>656</v>
      </c>
      <c r="C1663" t="s">
        <v>33</v>
      </c>
      <c r="D1663" t="s">
        <v>563</v>
      </c>
      <c r="E1663" s="2">
        <v>45322</v>
      </c>
      <c r="F1663">
        <v>2216</v>
      </c>
      <c r="G1663" t="str">
        <f>VLOOKUP($C1663,'[1]LKUP PCNDES'!$F$2:$H$12,2,FALSE)</f>
        <v>Care home residents aged 18 years or over, who had a Personalised Care and Support Plan agreed or reviewed</v>
      </c>
      <c r="H1663" t="str">
        <f>VLOOKUP($C1663,'[1]LKUP PCNDES'!$F$2:$H$12,3,FALSE)</f>
        <v>PCSP</v>
      </c>
      <c r="I1663" t="str">
        <f>VLOOKUP($B1663,'[1]LKUP PCNDES'!$C$17:$H$60,4,FALSE)</f>
        <v>NHS South West London ICB</v>
      </c>
      <c r="J1663" t="str">
        <f>VLOOKUP($B1663,'[1]LKUP PCNDES'!$C$17:$H$60,6,FALSE)</f>
        <v>SWL</v>
      </c>
    </row>
    <row r="1664" spans="1:10" x14ac:dyDescent="0.35">
      <c r="A1664" t="s">
        <v>648</v>
      </c>
      <c r="B1664" t="s">
        <v>656</v>
      </c>
      <c r="C1664" t="s">
        <v>33</v>
      </c>
      <c r="D1664" t="s">
        <v>563</v>
      </c>
      <c r="E1664" s="2">
        <v>45351</v>
      </c>
      <c r="F1664">
        <v>2563</v>
      </c>
      <c r="G1664" t="str">
        <f>VLOOKUP($C1664,'[1]LKUP PCNDES'!$F$2:$H$12,2,FALSE)</f>
        <v>Care home residents aged 18 years or over, who had a Personalised Care and Support Plan agreed or reviewed</v>
      </c>
      <c r="H1664" t="str">
        <f>VLOOKUP($C1664,'[1]LKUP PCNDES'!$F$2:$H$12,3,FALSE)</f>
        <v>PCSP</v>
      </c>
      <c r="I1664" t="str">
        <f>VLOOKUP($B1664,'[1]LKUP PCNDES'!$C$17:$H$60,4,FALSE)</f>
        <v>NHS South West London ICB</v>
      </c>
      <c r="J1664" t="str">
        <f>VLOOKUP($B1664,'[1]LKUP PCNDES'!$C$17:$H$60,6,FALSE)</f>
        <v>SWL</v>
      </c>
    </row>
    <row r="1665" spans="1:10" x14ac:dyDescent="0.35">
      <c r="A1665" t="s">
        <v>648</v>
      </c>
      <c r="B1665" t="s">
        <v>656</v>
      </c>
      <c r="C1665" t="s">
        <v>33</v>
      </c>
      <c r="D1665" t="s">
        <v>563</v>
      </c>
      <c r="E1665" s="2">
        <v>45382</v>
      </c>
      <c r="F1665">
        <v>2797</v>
      </c>
      <c r="G1665" t="str">
        <f>VLOOKUP($C1665,'[1]LKUP PCNDES'!$F$2:$H$12,2,FALSE)</f>
        <v>Care home residents aged 18 years or over, who had a Personalised Care and Support Plan agreed or reviewed</v>
      </c>
      <c r="H1665" t="str">
        <f>VLOOKUP($C1665,'[1]LKUP PCNDES'!$F$2:$H$12,3,FALSE)</f>
        <v>PCSP</v>
      </c>
      <c r="I1665" t="str">
        <f>VLOOKUP($B1665,'[1]LKUP PCNDES'!$C$17:$H$60,4,FALSE)</f>
        <v>NHS South West London ICB</v>
      </c>
      <c r="J1665" t="str">
        <f>VLOOKUP($B1665,'[1]LKUP PCNDES'!$C$17:$H$60,6,FALSE)</f>
        <v>SWL</v>
      </c>
    </row>
    <row r="1666" spans="1:10" x14ac:dyDescent="0.35">
      <c r="A1666" t="s">
        <v>648</v>
      </c>
      <c r="B1666" t="s">
        <v>656</v>
      </c>
      <c r="C1666" t="s">
        <v>33</v>
      </c>
      <c r="D1666" t="s">
        <v>703</v>
      </c>
      <c r="E1666" s="2">
        <v>45046</v>
      </c>
      <c r="F1666">
        <v>2</v>
      </c>
      <c r="G1666" t="str">
        <f>VLOOKUP($C1666,'[1]LKUP PCNDES'!$F$2:$H$12,2,FALSE)</f>
        <v>Care home residents aged 18 years or over, who had a Personalised Care and Support Plan agreed or reviewed</v>
      </c>
      <c r="H1666" t="str">
        <f>VLOOKUP($C1666,'[1]LKUP PCNDES'!$F$2:$H$12,3,FALSE)</f>
        <v>PCSP</v>
      </c>
      <c r="I1666" t="str">
        <f>VLOOKUP($B1666,'[1]LKUP PCNDES'!$C$17:$H$60,4,FALSE)</f>
        <v>NHS South West London ICB</v>
      </c>
      <c r="J1666" t="str">
        <f>VLOOKUP($B1666,'[1]LKUP PCNDES'!$C$17:$H$60,6,FALSE)</f>
        <v>SWL</v>
      </c>
    </row>
    <row r="1667" spans="1:10" x14ac:dyDescent="0.35">
      <c r="A1667" t="s">
        <v>648</v>
      </c>
      <c r="B1667" t="s">
        <v>656</v>
      </c>
      <c r="C1667" t="s">
        <v>33</v>
      </c>
      <c r="D1667" t="s">
        <v>703</v>
      </c>
      <c r="E1667" s="2">
        <v>45077</v>
      </c>
      <c r="F1667">
        <v>2</v>
      </c>
      <c r="G1667" t="str">
        <f>VLOOKUP($C1667,'[1]LKUP PCNDES'!$F$2:$H$12,2,FALSE)</f>
        <v>Care home residents aged 18 years or over, who had a Personalised Care and Support Plan agreed or reviewed</v>
      </c>
      <c r="H1667" t="str">
        <f>VLOOKUP($C1667,'[1]LKUP PCNDES'!$F$2:$H$12,3,FALSE)</f>
        <v>PCSP</v>
      </c>
      <c r="I1667" t="str">
        <f>VLOOKUP($B1667,'[1]LKUP PCNDES'!$C$17:$H$60,4,FALSE)</f>
        <v>NHS South West London ICB</v>
      </c>
      <c r="J1667" t="str">
        <f>VLOOKUP($B1667,'[1]LKUP PCNDES'!$C$17:$H$60,6,FALSE)</f>
        <v>SWL</v>
      </c>
    </row>
    <row r="1668" spans="1:10" x14ac:dyDescent="0.35">
      <c r="A1668" t="s">
        <v>648</v>
      </c>
      <c r="B1668" t="s">
        <v>656</v>
      </c>
      <c r="C1668" t="s">
        <v>33</v>
      </c>
      <c r="D1668" t="s">
        <v>703</v>
      </c>
      <c r="E1668" s="2">
        <v>45107</v>
      </c>
      <c r="F1668">
        <v>5</v>
      </c>
      <c r="G1668" t="str">
        <f>VLOOKUP($C1668,'[1]LKUP PCNDES'!$F$2:$H$12,2,FALSE)</f>
        <v>Care home residents aged 18 years or over, who had a Personalised Care and Support Plan agreed or reviewed</v>
      </c>
      <c r="H1668" t="str">
        <f>VLOOKUP($C1668,'[1]LKUP PCNDES'!$F$2:$H$12,3,FALSE)</f>
        <v>PCSP</v>
      </c>
      <c r="I1668" t="str">
        <f>VLOOKUP($B1668,'[1]LKUP PCNDES'!$C$17:$H$60,4,FALSE)</f>
        <v>NHS South West London ICB</v>
      </c>
      <c r="J1668" t="str">
        <f>VLOOKUP($B1668,'[1]LKUP PCNDES'!$C$17:$H$60,6,FALSE)</f>
        <v>SWL</v>
      </c>
    </row>
    <row r="1669" spans="1:10" x14ac:dyDescent="0.35">
      <c r="A1669" t="s">
        <v>648</v>
      </c>
      <c r="B1669" t="s">
        <v>656</v>
      </c>
      <c r="C1669" t="s">
        <v>33</v>
      </c>
      <c r="D1669" t="s">
        <v>703</v>
      </c>
      <c r="E1669" s="2">
        <v>45138</v>
      </c>
      <c r="F1669">
        <v>6</v>
      </c>
      <c r="G1669" t="str">
        <f>VLOOKUP($C1669,'[1]LKUP PCNDES'!$F$2:$H$12,2,FALSE)</f>
        <v>Care home residents aged 18 years or over, who had a Personalised Care and Support Plan agreed or reviewed</v>
      </c>
      <c r="H1669" t="str">
        <f>VLOOKUP($C1669,'[1]LKUP PCNDES'!$F$2:$H$12,3,FALSE)</f>
        <v>PCSP</v>
      </c>
      <c r="I1669" t="str">
        <f>VLOOKUP($B1669,'[1]LKUP PCNDES'!$C$17:$H$60,4,FALSE)</f>
        <v>NHS South West London ICB</v>
      </c>
      <c r="J1669" t="str">
        <f>VLOOKUP($B1669,'[1]LKUP PCNDES'!$C$17:$H$60,6,FALSE)</f>
        <v>SWL</v>
      </c>
    </row>
    <row r="1670" spans="1:10" x14ac:dyDescent="0.35">
      <c r="A1670" t="s">
        <v>648</v>
      </c>
      <c r="B1670" t="s">
        <v>656</v>
      </c>
      <c r="C1670" t="s">
        <v>33</v>
      </c>
      <c r="D1670" t="s">
        <v>703</v>
      </c>
      <c r="E1670" s="2">
        <v>45169</v>
      </c>
      <c r="F1670">
        <v>8</v>
      </c>
      <c r="G1670" t="str">
        <f>VLOOKUP($C1670,'[1]LKUP PCNDES'!$F$2:$H$12,2,FALSE)</f>
        <v>Care home residents aged 18 years or over, who had a Personalised Care and Support Plan agreed or reviewed</v>
      </c>
      <c r="H1670" t="str">
        <f>VLOOKUP($C1670,'[1]LKUP PCNDES'!$F$2:$H$12,3,FALSE)</f>
        <v>PCSP</v>
      </c>
      <c r="I1670" t="str">
        <f>VLOOKUP($B1670,'[1]LKUP PCNDES'!$C$17:$H$60,4,FALSE)</f>
        <v>NHS South West London ICB</v>
      </c>
      <c r="J1670" t="str">
        <f>VLOOKUP($B1670,'[1]LKUP PCNDES'!$C$17:$H$60,6,FALSE)</f>
        <v>SWL</v>
      </c>
    </row>
    <row r="1671" spans="1:10" x14ac:dyDescent="0.35">
      <c r="A1671" t="s">
        <v>648</v>
      </c>
      <c r="B1671" t="s">
        <v>656</v>
      </c>
      <c r="C1671" t="s">
        <v>33</v>
      </c>
      <c r="D1671" t="s">
        <v>703</v>
      </c>
      <c r="E1671" s="2">
        <v>45199</v>
      </c>
      <c r="F1671">
        <v>8</v>
      </c>
      <c r="G1671" t="str">
        <f>VLOOKUP($C1671,'[1]LKUP PCNDES'!$F$2:$H$12,2,FALSE)</f>
        <v>Care home residents aged 18 years or over, who had a Personalised Care and Support Plan agreed or reviewed</v>
      </c>
      <c r="H1671" t="str">
        <f>VLOOKUP($C1671,'[1]LKUP PCNDES'!$F$2:$H$12,3,FALSE)</f>
        <v>PCSP</v>
      </c>
      <c r="I1671" t="str">
        <f>VLOOKUP($B1671,'[1]LKUP PCNDES'!$C$17:$H$60,4,FALSE)</f>
        <v>NHS South West London ICB</v>
      </c>
      <c r="J1671" t="str">
        <f>VLOOKUP($B1671,'[1]LKUP PCNDES'!$C$17:$H$60,6,FALSE)</f>
        <v>SWL</v>
      </c>
    </row>
    <row r="1672" spans="1:10" x14ac:dyDescent="0.35">
      <c r="A1672" t="s">
        <v>648</v>
      </c>
      <c r="B1672" t="s">
        <v>656</v>
      </c>
      <c r="C1672" t="s">
        <v>33</v>
      </c>
      <c r="D1672" t="s">
        <v>703</v>
      </c>
      <c r="E1672" s="2">
        <v>45230</v>
      </c>
      <c r="F1672">
        <v>6</v>
      </c>
      <c r="G1672" t="str">
        <f>VLOOKUP($C1672,'[1]LKUP PCNDES'!$F$2:$H$12,2,FALSE)</f>
        <v>Care home residents aged 18 years or over, who had a Personalised Care and Support Plan agreed or reviewed</v>
      </c>
      <c r="H1672" t="str">
        <f>VLOOKUP($C1672,'[1]LKUP PCNDES'!$F$2:$H$12,3,FALSE)</f>
        <v>PCSP</v>
      </c>
      <c r="I1672" t="str">
        <f>VLOOKUP($B1672,'[1]LKUP PCNDES'!$C$17:$H$60,4,FALSE)</f>
        <v>NHS South West London ICB</v>
      </c>
      <c r="J1672" t="str">
        <f>VLOOKUP($B1672,'[1]LKUP PCNDES'!$C$17:$H$60,6,FALSE)</f>
        <v>SWL</v>
      </c>
    </row>
    <row r="1673" spans="1:10" x14ac:dyDescent="0.35">
      <c r="A1673" t="s">
        <v>648</v>
      </c>
      <c r="B1673" t="s">
        <v>656</v>
      </c>
      <c r="C1673" t="s">
        <v>33</v>
      </c>
      <c r="D1673" t="s">
        <v>703</v>
      </c>
      <c r="E1673" s="2">
        <v>45260</v>
      </c>
      <c r="F1673">
        <v>6</v>
      </c>
      <c r="G1673" t="str">
        <f>VLOOKUP($C1673,'[1]LKUP PCNDES'!$F$2:$H$12,2,FALSE)</f>
        <v>Care home residents aged 18 years or over, who had a Personalised Care and Support Plan agreed or reviewed</v>
      </c>
      <c r="H1673" t="str">
        <f>VLOOKUP($C1673,'[1]LKUP PCNDES'!$F$2:$H$12,3,FALSE)</f>
        <v>PCSP</v>
      </c>
      <c r="I1673" t="str">
        <f>VLOOKUP($B1673,'[1]LKUP PCNDES'!$C$17:$H$60,4,FALSE)</f>
        <v>NHS South West London ICB</v>
      </c>
      <c r="J1673" t="str">
        <f>VLOOKUP($B1673,'[1]LKUP PCNDES'!$C$17:$H$60,6,FALSE)</f>
        <v>SWL</v>
      </c>
    </row>
    <row r="1674" spans="1:10" x14ac:dyDescent="0.35">
      <c r="A1674" t="s">
        <v>648</v>
      </c>
      <c r="B1674" t="s">
        <v>656</v>
      </c>
      <c r="C1674" t="s">
        <v>33</v>
      </c>
      <c r="D1674" t="s">
        <v>703</v>
      </c>
      <c r="E1674" s="2">
        <v>45291</v>
      </c>
      <c r="F1674">
        <v>7</v>
      </c>
      <c r="G1674" t="str">
        <f>VLOOKUP($C1674,'[1]LKUP PCNDES'!$F$2:$H$12,2,FALSE)</f>
        <v>Care home residents aged 18 years or over, who had a Personalised Care and Support Plan agreed or reviewed</v>
      </c>
      <c r="H1674" t="str">
        <f>VLOOKUP($C1674,'[1]LKUP PCNDES'!$F$2:$H$12,3,FALSE)</f>
        <v>PCSP</v>
      </c>
      <c r="I1674" t="str">
        <f>VLOOKUP($B1674,'[1]LKUP PCNDES'!$C$17:$H$60,4,FALSE)</f>
        <v>NHS South West London ICB</v>
      </c>
      <c r="J1674" t="str">
        <f>VLOOKUP($B1674,'[1]LKUP PCNDES'!$C$17:$H$60,6,FALSE)</f>
        <v>SWL</v>
      </c>
    </row>
    <row r="1675" spans="1:10" x14ac:dyDescent="0.35">
      <c r="A1675" t="s">
        <v>648</v>
      </c>
      <c r="B1675" t="s">
        <v>656</v>
      </c>
      <c r="C1675" t="s">
        <v>33</v>
      </c>
      <c r="D1675" t="s">
        <v>703</v>
      </c>
      <c r="E1675" s="2">
        <v>45322</v>
      </c>
      <c r="F1675">
        <v>7</v>
      </c>
      <c r="G1675" t="str">
        <f>VLOOKUP($C1675,'[1]LKUP PCNDES'!$F$2:$H$12,2,FALSE)</f>
        <v>Care home residents aged 18 years or over, who had a Personalised Care and Support Plan agreed or reviewed</v>
      </c>
      <c r="H1675" t="str">
        <f>VLOOKUP($C1675,'[1]LKUP PCNDES'!$F$2:$H$12,3,FALSE)</f>
        <v>PCSP</v>
      </c>
      <c r="I1675" t="str">
        <f>VLOOKUP($B1675,'[1]LKUP PCNDES'!$C$17:$H$60,4,FALSE)</f>
        <v>NHS South West London ICB</v>
      </c>
      <c r="J1675" t="str">
        <f>VLOOKUP($B1675,'[1]LKUP PCNDES'!$C$17:$H$60,6,FALSE)</f>
        <v>SWL</v>
      </c>
    </row>
    <row r="1676" spans="1:10" x14ac:dyDescent="0.35">
      <c r="A1676" t="s">
        <v>648</v>
      </c>
      <c r="B1676" t="s">
        <v>656</v>
      </c>
      <c r="C1676" t="s">
        <v>33</v>
      </c>
      <c r="D1676" t="s">
        <v>703</v>
      </c>
      <c r="E1676" s="2">
        <v>45351</v>
      </c>
      <c r="F1676">
        <v>8</v>
      </c>
      <c r="G1676" t="str">
        <f>VLOOKUP($C1676,'[1]LKUP PCNDES'!$F$2:$H$12,2,FALSE)</f>
        <v>Care home residents aged 18 years or over, who had a Personalised Care and Support Plan agreed or reviewed</v>
      </c>
      <c r="H1676" t="str">
        <f>VLOOKUP($C1676,'[1]LKUP PCNDES'!$F$2:$H$12,3,FALSE)</f>
        <v>PCSP</v>
      </c>
      <c r="I1676" t="str">
        <f>VLOOKUP($B1676,'[1]LKUP PCNDES'!$C$17:$H$60,4,FALSE)</f>
        <v>NHS South West London ICB</v>
      </c>
      <c r="J1676" t="str">
        <f>VLOOKUP($B1676,'[1]LKUP PCNDES'!$C$17:$H$60,6,FALSE)</f>
        <v>SWL</v>
      </c>
    </row>
    <row r="1677" spans="1:10" x14ac:dyDescent="0.35">
      <c r="A1677" t="s">
        <v>648</v>
      </c>
      <c r="B1677" t="s">
        <v>656</v>
      </c>
      <c r="C1677" t="s">
        <v>33</v>
      </c>
      <c r="D1677" t="s">
        <v>703</v>
      </c>
      <c r="E1677" s="2">
        <v>45382</v>
      </c>
      <c r="F1677">
        <v>9</v>
      </c>
      <c r="G1677" t="str">
        <f>VLOOKUP($C1677,'[1]LKUP PCNDES'!$F$2:$H$12,2,FALSE)</f>
        <v>Care home residents aged 18 years or over, who had a Personalised Care and Support Plan agreed or reviewed</v>
      </c>
      <c r="H1677" t="str">
        <f>VLOOKUP($C1677,'[1]LKUP PCNDES'!$F$2:$H$12,3,FALSE)</f>
        <v>PCSP</v>
      </c>
      <c r="I1677" t="str">
        <f>VLOOKUP($B1677,'[1]LKUP PCNDES'!$C$17:$H$60,4,FALSE)</f>
        <v>NHS South West London ICB</v>
      </c>
      <c r="J1677" t="str">
        <f>VLOOKUP($B1677,'[1]LKUP PCNDES'!$C$17:$H$60,6,FALSE)</f>
        <v>SWL</v>
      </c>
    </row>
    <row r="1678" spans="1:10" x14ac:dyDescent="0.35">
      <c r="A1678" t="s">
        <v>648</v>
      </c>
      <c r="B1678" t="s">
        <v>656</v>
      </c>
      <c r="C1678" t="s">
        <v>1370</v>
      </c>
      <c r="D1678" t="s">
        <v>700</v>
      </c>
      <c r="E1678" s="2">
        <v>45046</v>
      </c>
      <c r="F1678">
        <v>0</v>
      </c>
      <c r="G1678" t="str">
        <f>VLOOKUP($C1678,'[1]LKUP PCNDES'!$F$2:$H$12,2,FALSE)</f>
        <v>Permanent care home residents aged 18 years or over and recorded as experiencing acute confusion, who received a delirium assessment</v>
      </c>
      <c r="H1678" t="str">
        <f>VLOOKUP($C1678,'[1]LKUP PCNDES'!$F$2:$H$12,3,FALSE)</f>
        <v>DELIRIUM</v>
      </c>
      <c r="I1678" t="str">
        <f>VLOOKUP($B1678,'[1]LKUP PCNDES'!$C$17:$H$60,4,FALSE)</f>
        <v>NHS South West London ICB</v>
      </c>
      <c r="J1678" t="str">
        <f>VLOOKUP($B1678,'[1]LKUP PCNDES'!$C$17:$H$60,6,FALSE)</f>
        <v>SWL</v>
      </c>
    </row>
    <row r="1679" spans="1:10" x14ac:dyDescent="0.35">
      <c r="A1679" t="s">
        <v>648</v>
      </c>
      <c r="B1679" t="s">
        <v>656</v>
      </c>
      <c r="C1679" t="s">
        <v>1370</v>
      </c>
      <c r="D1679" t="s">
        <v>700</v>
      </c>
      <c r="E1679" s="2">
        <v>45077</v>
      </c>
      <c r="F1679">
        <v>0</v>
      </c>
      <c r="G1679" t="str">
        <f>VLOOKUP($C1679,'[1]LKUP PCNDES'!$F$2:$H$12,2,FALSE)</f>
        <v>Permanent care home residents aged 18 years or over and recorded as experiencing acute confusion, who received a delirium assessment</v>
      </c>
      <c r="H1679" t="str">
        <f>VLOOKUP($C1679,'[1]LKUP PCNDES'!$F$2:$H$12,3,FALSE)</f>
        <v>DELIRIUM</v>
      </c>
      <c r="I1679" t="str">
        <f>VLOOKUP($B1679,'[1]LKUP PCNDES'!$C$17:$H$60,4,FALSE)</f>
        <v>NHS South West London ICB</v>
      </c>
      <c r="J1679" t="str">
        <f>VLOOKUP($B1679,'[1]LKUP PCNDES'!$C$17:$H$60,6,FALSE)</f>
        <v>SWL</v>
      </c>
    </row>
    <row r="1680" spans="1:10" x14ac:dyDescent="0.35">
      <c r="A1680" t="s">
        <v>648</v>
      </c>
      <c r="B1680" t="s">
        <v>656</v>
      </c>
      <c r="C1680" t="s">
        <v>1370</v>
      </c>
      <c r="D1680" t="s">
        <v>700</v>
      </c>
      <c r="E1680" s="2">
        <v>45107</v>
      </c>
      <c r="F1680">
        <v>0</v>
      </c>
      <c r="G1680" t="str">
        <f>VLOOKUP($C1680,'[1]LKUP PCNDES'!$F$2:$H$12,2,FALSE)</f>
        <v>Permanent care home residents aged 18 years or over and recorded as experiencing acute confusion, who received a delirium assessment</v>
      </c>
      <c r="H1680" t="str">
        <f>VLOOKUP($C1680,'[1]LKUP PCNDES'!$F$2:$H$12,3,FALSE)</f>
        <v>DELIRIUM</v>
      </c>
      <c r="I1680" t="str">
        <f>VLOOKUP($B1680,'[1]LKUP PCNDES'!$C$17:$H$60,4,FALSE)</f>
        <v>NHS South West London ICB</v>
      </c>
      <c r="J1680" t="str">
        <f>VLOOKUP($B1680,'[1]LKUP PCNDES'!$C$17:$H$60,6,FALSE)</f>
        <v>SWL</v>
      </c>
    </row>
    <row r="1681" spans="1:10" x14ac:dyDescent="0.35">
      <c r="A1681" t="s">
        <v>648</v>
      </c>
      <c r="B1681" t="s">
        <v>656</v>
      </c>
      <c r="C1681" t="s">
        <v>1370</v>
      </c>
      <c r="D1681" t="s">
        <v>700</v>
      </c>
      <c r="E1681" s="2">
        <v>45138</v>
      </c>
      <c r="F1681">
        <v>0</v>
      </c>
      <c r="G1681" t="str">
        <f>VLOOKUP($C1681,'[1]LKUP PCNDES'!$F$2:$H$12,2,FALSE)</f>
        <v>Permanent care home residents aged 18 years or over and recorded as experiencing acute confusion, who received a delirium assessment</v>
      </c>
      <c r="H1681" t="str">
        <f>VLOOKUP($C1681,'[1]LKUP PCNDES'!$F$2:$H$12,3,FALSE)</f>
        <v>DELIRIUM</v>
      </c>
      <c r="I1681" t="str">
        <f>VLOOKUP($B1681,'[1]LKUP PCNDES'!$C$17:$H$60,4,FALSE)</f>
        <v>NHS South West London ICB</v>
      </c>
      <c r="J1681" t="str">
        <f>VLOOKUP($B1681,'[1]LKUP PCNDES'!$C$17:$H$60,6,FALSE)</f>
        <v>SWL</v>
      </c>
    </row>
    <row r="1682" spans="1:10" x14ac:dyDescent="0.35">
      <c r="A1682" t="s">
        <v>648</v>
      </c>
      <c r="B1682" t="s">
        <v>656</v>
      </c>
      <c r="C1682" t="s">
        <v>1370</v>
      </c>
      <c r="D1682" t="s">
        <v>700</v>
      </c>
      <c r="E1682" s="2">
        <v>45169</v>
      </c>
      <c r="F1682">
        <v>0</v>
      </c>
      <c r="G1682" t="str">
        <f>VLOOKUP($C1682,'[1]LKUP PCNDES'!$F$2:$H$12,2,FALSE)</f>
        <v>Permanent care home residents aged 18 years or over and recorded as experiencing acute confusion, who received a delirium assessment</v>
      </c>
      <c r="H1682" t="str">
        <f>VLOOKUP($C1682,'[1]LKUP PCNDES'!$F$2:$H$12,3,FALSE)</f>
        <v>DELIRIUM</v>
      </c>
      <c r="I1682" t="str">
        <f>VLOOKUP($B1682,'[1]LKUP PCNDES'!$C$17:$H$60,4,FALSE)</f>
        <v>NHS South West London ICB</v>
      </c>
      <c r="J1682" t="str">
        <f>VLOOKUP($B1682,'[1]LKUP PCNDES'!$C$17:$H$60,6,FALSE)</f>
        <v>SWL</v>
      </c>
    </row>
    <row r="1683" spans="1:10" x14ac:dyDescent="0.35">
      <c r="A1683" t="s">
        <v>648</v>
      </c>
      <c r="B1683" t="s">
        <v>656</v>
      </c>
      <c r="C1683" t="s">
        <v>1370</v>
      </c>
      <c r="D1683" t="s">
        <v>700</v>
      </c>
      <c r="E1683" s="2">
        <v>45199</v>
      </c>
      <c r="F1683">
        <v>0</v>
      </c>
      <c r="G1683" t="str">
        <f>VLOOKUP($C1683,'[1]LKUP PCNDES'!$F$2:$H$12,2,FALSE)</f>
        <v>Permanent care home residents aged 18 years or over and recorded as experiencing acute confusion, who received a delirium assessment</v>
      </c>
      <c r="H1683" t="str">
        <f>VLOOKUP($C1683,'[1]LKUP PCNDES'!$F$2:$H$12,3,FALSE)</f>
        <v>DELIRIUM</v>
      </c>
      <c r="I1683" t="str">
        <f>VLOOKUP($B1683,'[1]LKUP PCNDES'!$C$17:$H$60,4,FALSE)</f>
        <v>NHS South West London ICB</v>
      </c>
      <c r="J1683" t="str">
        <f>VLOOKUP($B1683,'[1]LKUP PCNDES'!$C$17:$H$60,6,FALSE)</f>
        <v>SWL</v>
      </c>
    </row>
    <row r="1684" spans="1:10" x14ac:dyDescent="0.35">
      <c r="A1684" t="s">
        <v>648</v>
      </c>
      <c r="B1684" t="s">
        <v>656</v>
      </c>
      <c r="C1684" t="s">
        <v>1370</v>
      </c>
      <c r="D1684" t="s">
        <v>700</v>
      </c>
      <c r="E1684" s="2">
        <v>45230</v>
      </c>
      <c r="F1684">
        <v>0</v>
      </c>
      <c r="G1684" t="str">
        <f>VLOOKUP($C1684,'[1]LKUP PCNDES'!$F$2:$H$12,2,FALSE)</f>
        <v>Permanent care home residents aged 18 years or over and recorded as experiencing acute confusion, who received a delirium assessment</v>
      </c>
      <c r="H1684" t="str">
        <f>VLOOKUP($C1684,'[1]LKUP PCNDES'!$F$2:$H$12,3,FALSE)</f>
        <v>DELIRIUM</v>
      </c>
      <c r="I1684" t="str">
        <f>VLOOKUP($B1684,'[1]LKUP PCNDES'!$C$17:$H$60,4,FALSE)</f>
        <v>NHS South West London ICB</v>
      </c>
      <c r="J1684" t="str">
        <f>VLOOKUP($B1684,'[1]LKUP PCNDES'!$C$17:$H$60,6,FALSE)</f>
        <v>SWL</v>
      </c>
    </row>
    <row r="1685" spans="1:10" x14ac:dyDescent="0.35">
      <c r="A1685" t="s">
        <v>648</v>
      </c>
      <c r="B1685" t="s">
        <v>656</v>
      </c>
      <c r="C1685" t="s">
        <v>1370</v>
      </c>
      <c r="D1685" t="s">
        <v>700</v>
      </c>
      <c r="E1685" s="2">
        <v>45260</v>
      </c>
      <c r="F1685">
        <v>0</v>
      </c>
      <c r="G1685" t="str">
        <f>VLOOKUP($C1685,'[1]LKUP PCNDES'!$F$2:$H$12,2,FALSE)</f>
        <v>Permanent care home residents aged 18 years or over and recorded as experiencing acute confusion, who received a delirium assessment</v>
      </c>
      <c r="H1685" t="str">
        <f>VLOOKUP($C1685,'[1]LKUP PCNDES'!$F$2:$H$12,3,FALSE)</f>
        <v>DELIRIUM</v>
      </c>
      <c r="I1685" t="str">
        <f>VLOOKUP($B1685,'[1]LKUP PCNDES'!$C$17:$H$60,4,FALSE)</f>
        <v>NHS South West London ICB</v>
      </c>
      <c r="J1685" t="str">
        <f>VLOOKUP($B1685,'[1]LKUP PCNDES'!$C$17:$H$60,6,FALSE)</f>
        <v>SWL</v>
      </c>
    </row>
    <row r="1686" spans="1:10" x14ac:dyDescent="0.35">
      <c r="A1686" t="s">
        <v>648</v>
      </c>
      <c r="B1686" t="s">
        <v>656</v>
      </c>
      <c r="C1686" t="s">
        <v>1370</v>
      </c>
      <c r="D1686" t="s">
        <v>700</v>
      </c>
      <c r="E1686" s="2">
        <v>45291</v>
      </c>
      <c r="F1686">
        <v>0</v>
      </c>
      <c r="G1686" t="str">
        <f>VLOOKUP($C1686,'[1]LKUP PCNDES'!$F$2:$H$12,2,FALSE)</f>
        <v>Permanent care home residents aged 18 years or over and recorded as experiencing acute confusion, who received a delirium assessment</v>
      </c>
      <c r="H1686" t="str">
        <f>VLOOKUP($C1686,'[1]LKUP PCNDES'!$F$2:$H$12,3,FALSE)</f>
        <v>DELIRIUM</v>
      </c>
      <c r="I1686" t="str">
        <f>VLOOKUP($B1686,'[1]LKUP PCNDES'!$C$17:$H$60,4,FALSE)</f>
        <v>NHS South West London ICB</v>
      </c>
      <c r="J1686" t="str">
        <f>VLOOKUP($B1686,'[1]LKUP PCNDES'!$C$17:$H$60,6,FALSE)</f>
        <v>SWL</v>
      </c>
    </row>
    <row r="1687" spans="1:10" x14ac:dyDescent="0.35">
      <c r="A1687" t="s">
        <v>648</v>
      </c>
      <c r="B1687" t="s">
        <v>656</v>
      </c>
      <c r="C1687" t="s">
        <v>1370</v>
      </c>
      <c r="D1687" t="s">
        <v>700</v>
      </c>
      <c r="E1687" s="2">
        <v>45322</v>
      </c>
      <c r="F1687">
        <v>0</v>
      </c>
      <c r="G1687" t="str">
        <f>VLOOKUP($C1687,'[1]LKUP PCNDES'!$F$2:$H$12,2,FALSE)</f>
        <v>Permanent care home residents aged 18 years or over and recorded as experiencing acute confusion, who received a delirium assessment</v>
      </c>
      <c r="H1687" t="str">
        <f>VLOOKUP($C1687,'[1]LKUP PCNDES'!$F$2:$H$12,3,FALSE)</f>
        <v>DELIRIUM</v>
      </c>
      <c r="I1687" t="str">
        <f>VLOOKUP($B1687,'[1]LKUP PCNDES'!$C$17:$H$60,4,FALSE)</f>
        <v>NHS South West London ICB</v>
      </c>
      <c r="J1687" t="str">
        <f>VLOOKUP($B1687,'[1]LKUP PCNDES'!$C$17:$H$60,6,FALSE)</f>
        <v>SWL</v>
      </c>
    </row>
    <row r="1688" spans="1:10" x14ac:dyDescent="0.35">
      <c r="A1688" t="s">
        <v>648</v>
      </c>
      <c r="B1688" t="s">
        <v>656</v>
      </c>
      <c r="C1688" t="s">
        <v>1370</v>
      </c>
      <c r="D1688" t="s">
        <v>700</v>
      </c>
      <c r="E1688" s="2">
        <v>45351</v>
      </c>
      <c r="F1688">
        <v>0</v>
      </c>
      <c r="G1688" t="str">
        <f>VLOOKUP($C1688,'[1]LKUP PCNDES'!$F$2:$H$12,2,FALSE)</f>
        <v>Permanent care home residents aged 18 years or over and recorded as experiencing acute confusion, who received a delirium assessment</v>
      </c>
      <c r="H1688" t="str">
        <f>VLOOKUP($C1688,'[1]LKUP PCNDES'!$F$2:$H$12,3,FALSE)</f>
        <v>DELIRIUM</v>
      </c>
      <c r="I1688" t="str">
        <f>VLOOKUP($B1688,'[1]LKUP PCNDES'!$C$17:$H$60,4,FALSE)</f>
        <v>NHS South West London ICB</v>
      </c>
      <c r="J1688" t="str">
        <f>VLOOKUP($B1688,'[1]LKUP PCNDES'!$C$17:$H$60,6,FALSE)</f>
        <v>SWL</v>
      </c>
    </row>
    <row r="1689" spans="1:10" x14ac:dyDescent="0.35">
      <c r="A1689" t="s">
        <v>648</v>
      </c>
      <c r="B1689" t="s">
        <v>656</v>
      </c>
      <c r="C1689" t="s">
        <v>1370</v>
      </c>
      <c r="D1689" t="s">
        <v>700</v>
      </c>
      <c r="E1689" s="2">
        <v>45382</v>
      </c>
      <c r="F1689">
        <v>0</v>
      </c>
      <c r="G1689" t="str">
        <f>VLOOKUP($C1689,'[1]LKUP PCNDES'!$F$2:$H$12,2,FALSE)</f>
        <v>Permanent care home residents aged 18 years or over and recorded as experiencing acute confusion, who received a delirium assessment</v>
      </c>
      <c r="H1689" t="str">
        <f>VLOOKUP($C1689,'[1]LKUP PCNDES'!$F$2:$H$12,3,FALSE)</f>
        <v>DELIRIUM</v>
      </c>
      <c r="I1689" t="str">
        <f>VLOOKUP($B1689,'[1]LKUP PCNDES'!$C$17:$H$60,4,FALSE)</f>
        <v>NHS South West London ICB</v>
      </c>
      <c r="J1689" t="str">
        <f>VLOOKUP($B1689,'[1]LKUP PCNDES'!$C$17:$H$60,6,FALSE)</f>
        <v>SWL</v>
      </c>
    </row>
    <row r="1690" spans="1:10" x14ac:dyDescent="0.35">
      <c r="A1690" t="s">
        <v>648</v>
      </c>
      <c r="B1690" t="s">
        <v>656</v>
      </c>
      <c r="C1690" t="s">
        <v>1370</v>
      </c>
      <c r="D1690" t="s">
        <v>564</v>
      </c>
      <c r="E1690" s="2">
        <v>45046</v>
      </c>
      <c r="F1690">
        <v>17</v>
      </c>
      <c r="G1690" t="str">
        <f>VLOOKUP($C1690,'[1]LKUP PCNDES'!$F$2:$H$12,2,FALSE)</f>
        <v>Permanent care home residents aged 18 years or over and recorded as experiencing acute confusion, who received a delirium assessment</v>
      </c>
      <c r="H1690" t="str">
        <f>VLOOKUP($C1690,'[1]LKUP PCNDES'!$F$2:$H$12,3,FALSE)</f>
        <v>DELIRIUM</v>
      </c>
      <c r="I1690" t="str">
        <f>VLOOKUP($B1690,'[1]LKUP PCNDES'!$C$17:$H$60,4,FALSE)</f>
        <v>NHS South West London ICB</v>
      </c>
      <c r="J1690" t="str">
        <f>VLOOKUP($B1690,'[1]LKUP PCNDES'!$C$17:$H$60,6,FALSE)</f>
        <v>SWL</v>
      </c>
    </row>
    <row r="1691" spans="1:10" x14ac:dyDescent="0.35">
      <c r="A1691" t="s">
        <v>648</v>
      </c>
      <c r="B1691" t="s">
        <v>656</v>
      </c>
      <c r="C1691" t="s">
        <v>1370</v>
      </c>
      <c r="D1691" t="s">
        <v>564</v>
      </c>
      <c r="E1691" s="2">
        <v>45077</v>
      </c>
      <c r="F1691">
        <v>17</v>
      </c>
      <c r="G1691" t="str">
        <f>VLOOKUP($C1691,'[1]LKUP PCNDES'!$F$2:$H$12,2,FALSE)</f>
        <v>Permanent care home residents aged 18 years or over and recorded as experiencing acute confusion, who received a delirium assessment</v>
      </c>
      <c r="H1691" t="str">
        <f>VLOOKUP($C1691,'[1]LKUP PCNDES'!$F$2:$H$12,3,FALSE)</f>
        <v>DELIRIUM</v>
      </c>
      <c r="I1691" t="str">
        <f>VLOOKUP($B1691,'[1]LKUP PCNDES'!$C$17:$H$60,4,FALSE)</f>
        <v>NHS South West London ICB</v>
      </c>
      <c r="J1691" t="str">
        <f>VLOOKUP($B1691,'[1]LKUP PCNDES'!$C$17:$H$60,6,FALSE)</f>
        <v>SWL</v>
      </c>
    </row>
    <row r="1692" spans="1:10" x14ac:dyDescent="0.35">
      <c r="A1692" t="s">
        <v>648</v>
      </c>
      <c r="B1692" t="s">
        <v>656</v>
      </c>
      <c r="C1692" t="s">
        <v>1370</v>
      </c>
      <c r="D1692" t="s">
        <v>564</v>
      </c>
      <c r="E1692" s="2">
        <v>45107</v>
      </c>
      <c r="F1692">
        <v>36</v>
      </c>
      <c r="G1692" t="str">
        <f>VLOOKUP($C1692,'[1]LKUP PCNDES'!$F$2:$H$12,2,FALSE)</f>
        <v>Permanent care home residents aged 18 years or over and recorded as experiencing acute confusion, who received a delirium assessment</v>
      </c>
      <c r="H1692" t="str">
        <f>VLOOKUP($C1692,'[1]LKUP PCNDES'!$F$2:$H$12,3,FALSE)</f>
        <v>DELIRIUM</v>
      </c>
      <c r="I1692" t="str">
        <f>VLOOKUP($B1692,'[1]LKUP PCNDES'!$C$17:$H$60,4,FALSE)</f>
        <v>NHS South West London ICB</v>
      </c>
      <c r="J1692" t="str">
        <f>VLOOKUP($B1692,'[1]LKUP PCNDES'!$C$17:$H$60,6,FALSE)</f>
        <v>SWL</v>
      </c>
    </row>
    <row r="1693" spans="1:10" x14ac:dyDescent="0.35">
      <c r="A1693" t="s">
        <v>648</v>
      </c>
      <c r="B1693" t="s">
        <v>656</v>
      </c>
      <c r="C1693" t="s">
        <v>1370</v>
      </c>
      <c r="D1693" t="s">
        <v>564</v>
      </c>
      <c r="E1693" s="2">
        <v>45138</v>
      </c>
      <c r="F1693">
        <v>46</v>
      </c>
      <c r="G1693" t="str">
        <f>VLOOKUP($C1693,'[1]LKUP PCNDES'!$F$2:$H$12,2,FALSE)</f>
        <v>Permanent care home residents aged 18 years or over and recorded as experiencing acute confusion, who received a delirium assessment</v>
      </c>
      <c r="H1693" t="str">
        <f>VLOOKUP($C1693,'[1]LKUP PCNDES'!$F$2:$H$12,3,FALSE)</f>
        <v>DELIRIUM</v>
      </c>
      <c r="I1693" t="str">
        <f>VLOOKUP($B1693,'[1]LKUP PCNDES'!$C$17:$H$60,4,FALSE)</f>
        <v>NHS South West London ICB</v>
      </c>
      <c r="J1693" t="str">
        <f>VLOOKUP($B1693,'[1]LKUP PCNDES'!$C$17:$H$60,6,FALSE)</f>
        <v>SWL</v>
      </c>
    </row>
    <row r="1694" spans="1:10" x14ac:dyDescent="0.35">
      <c r="A1694" t="s">
        <v>648</v>
      </c>
      <c r="B1694" t="s">
        <v>656</v>
      </c>
      <c r="C1694" t="s">
        <v>1370</v>
      </c>
      <c r="D1694" t="s">
        <v>564</v>
      </c>
      <c r="E1694" s="2">
        <v>45169</v>
      </c>
      <c r="F1694">
        <v>56</v>
      </c>
      <c r="G1694" t="str">
        <f>VLOOKUP($C1694,'[1]LKUP PCNDES'!$F$2:$H$12,2,FALSE)</f>
        <v>Permanent care home residents aged 18 years or over and recorded as experiencing acute confusion, who received a delirium assessment</v>
      </c>
      <c r="H1694" t="str">
        <f>VLOOKUP($C1694,'[1]LKUP PCNDES'!$F$2:$H$12,3,FALSE)</f>
        <v>DELIRIUM</v>
      </c>
      <c r="I1694" t="str">
        <f>VLOOKUP($B1694,'[1]LKUP PCNDES'!$C$17:$H$60,4,FALSE)</f>
        <v>NHS South West London ICB</v>
      </c>
      <c r="J1694" t="str">
        <f>VLOOKUP($B1694,'[1]LKUP PCNDES'!$C$17:$H$60,6,FALSE)</f>
        <v>SWL</v>
      </c>
    </row>
    <row r="1695" spans="1:10" x14ac:dyDescent="0.35">
      <c r="A1695" t="s">
        <v>648</v>
      </c>
      <c r="B1695" t="s">
        <v>656</v>
      </c>
      <c r="C1695" t="s">
        <v>1370</v>
      </c>
      <c r="D1695" t="s">
        <v>564</v>
      </c>
      <c r="E1695" s="2">
        <v>45199</v>
      </c>
      <c r="F1695">
        <v>62</v>
      </c>
      <c r="G1695" t="str">
        <f>VLOOKUP($C1695,'[1]LKUP PCNDES'!$F$2:$H$12,2,FALSE)</f>
        <v>Permanent care home residents aged 18 years or over and recorded as experiencing acute confusion, who received a delirium assessment</v>
      </c>
      <c r="H1695" t="str">
        <f>VLOOKUP($C1695,'[1]LKUP PCNDES'!$F$2:$H$12,3,FALSE)</f>
        <v>DELIRIUM</v>
      </c>
      <c r="I1695" t="str">
        <f>VLOOKUP($B1695,'[1]LKUP PCNDES'!$C$17:$H$60,4,FALSE)</f>
        <v>NHS South West London ICB</v>
      </c>
      <c r="J1695" t="str">
        <f>VLOOKUP($B1695,'[1]LKUP PCNDES'!$C$17:$H$60,6,FALSE)</f>
        <v>SWL</v>
      </c>
    </row>
    <row r="1696" spans="1:10" x14ac:dyDescent="0.35">
      <c r="A1696" t="s">
        <v>648</v>
      </c>
      <c r="B1696" t="s">
        <v>656</v>
      </c>
      <c r="C1696" t="s">
        <v>1370</v>
      </c>
      <c r="D1696" t="s">
        <v>564</v>
      </c>
      <c r="E1696" s="2">
        <v>45230</v>
      </c>
      <c r="F1696">
        <v>68</v>
      </c>
      <c r="G1696" t="str">
        <f>VLOOKUP($C1696,'[1]LKUP PCNDES'!$F$2:$H$12,2,FALSE)</f>
        <v>Permanent care home residents aged 18 years or over and recorded as experiencing acute confusion, who received a delirium assessment</v>
      </c>
      <c r="H1696" t="str">
        <f>VLOOKUP($C1696,'[1]LKUP PCNDES'!$F$2:$H$12,3,FALSE)</f>
        <v>DELIRIUM</v>
      </c>
      <c r="I1696" t="str">
        <f>VLOOKUP($B1696,'[1]LKUP PCNDES'!$C$17:$H$60,4,FALSE)</f>
        <v>NHS South West London ICB</v>
      </c>
      <c r="J1696" t="str">
        <f>VLOOKUP($B1696,'[1]LKUP PCNDES'!$C$17:$H$60,6,FALSE)</f>
        <v>SWL</v>
      </c>
    </row>
    <row r="1697" spans="1:10" x14ac:dyDescent="0.35">
      <c r="A1697" t="s">
        <v>648</v>
      </c>
      <c r="B1697" t="s">
        <v>656</v>
      </c>
      <c r="C1697" t="s">
        <v>1370</v>
      </c>
      <c r="D1697" t="s">
        <v>564</v>
      </c>
      <c r="E1697" s="2">
        <v>45260</v>
      </c>
      <c r="F1697">
        <v>71</v>
      </c>
      <c r="G1697" t="str">
        <f>VLOOKUP($C1697,'[1]LKUP PCNDES'!$F$2:$H$12,2,FALSE)</f>
        <v>Permanent care home residents aged 18 years or over and recorded as experiencing acute confusion, who received a delirium assessment</v>
      </c>
      <c r="H1697" t="str">
        <f>VLOOKUP($C1697,'[1]LKUP PCNDES'!$F$2:$H$12,3,FALSE)</f>
        <v>DELIRIUM</v>
      </c>
      <c r="I1697" t="str">
        <f>VLOOKUP($B1697,'[1]LKUP PCNDES'!$C$17:$H$60,4,FALSE)</f>
        <v>NHS South West London ICB</v>
      </c>
      <c r="J1697" t="str">
        <f>VLOOKUP($B1697,'[1]LKUP PCNDES'!$C$17:$H$60,6,FALSE)</f>
        <v>SWL</v>
      </c>
    </row>
    <row r="1698" spans="1:10" x14ac:dyDescent="0.35">
      <c r="A1698" t="s">
        <v>648</v>
      </c>
      <c r="B1698" t="s">
        <v>656</v>
      </c>
      <c r="C1698" t="s">
        <v>1370</v>
      </c>
      <c r="D1698" t="s">
        <v>564</v>
      </c>
      <c r="E1698" s="2">
        <v>45291</v>
      </c>
      <c r="F1698">
        <v>70</v>
      </c>
      <c r="G1698" t="str">
        <f>VLOOKUP($C1698,'[1]LKUP PCNDES'!$F$2:$H$12,2,FALSE)</f>
        <v>Permanent care home residents aged 18 years or over and recorded as experiencing acute confusion, who received a delirium assessment</v>
      </c>
      <c r="H1698" t="str">
        <f>VLOOKUP($C1698,'[1]LKUP PCNDES'!$F$2:$H$12,3,FALSE)</f>
        <v>DELIRIUM</v>
      </c>
      <c r="I1698" t="str">
        <f>VLOOKUP($B1698,'[1]LKUP PCNDES'!$C$17:$H$60,4,FALSE)</f>
        <v>NHS South West London ICB</v>
      </c>
      <c r="J1698" t="str">
        <f>VLOOKUP($B1698,'[1]LKUP PCNDES'!$C$17:$H$60,6,FALSE)</f>
        <v>SWL</v>
      </c>
    </row>
    <row r="1699" spans="1:10" x14ac:dyDescent="0.35">
      <c r="A1699" t="s">
        <v>648</v>
      </c>
      <c r="B1699" t="s">
        <v>656</v>
      </c>
      <c r="C1699" t="s">
        <v>1370</v>
      </c>
      <c r="D1699" t="s">
        <v>564</v>
      </c>
      <c r="E1699" s="2">
        <v>45322</v>
      </c>
      <c r="F1699">
        <v>81</v>
      </c>
      <c r="G1699" t="str">
        <f>VLOOKUP($C1699,'[1]LKUP PCNDES'!$F$2:$H$12,2,FALSE)</f>
        <v>Permanent care home residents aged 18 years or over and recorded as experiencing acute confusion, who received a delirium assessment</v>
      </c>
      <c r="H1699" t="str">
        <f>VLOOKUP($C1699,'[1]LKUP PCNDES'!$F$2:$H$12,3,FALSE)</f>
        <v>DELIRIUM</v>
      </c>
      <c r="I1699" t="str">
        <f>VLOOKUP($B1699,'[1]LKUP PCNDES'!$C$17:$H$60,4,FALSE)</f>
        <v>NHS South West London ICB</v>
      </c>
      <c r="J1699" t="str">
        <f>VLOOKUP($B1699,'[1]LKUP PCNDES'!$C$17:$H$60,6,FALSE)</f>
        <v>SWL</v>
      </c>
    </row>
    <row r="1700" spans="1:10" x14ac:dyDescent="0.35">
      <c r="A1700" t="s">
        <v>648</v>
      </c>
      <c r="B1700" t="s">
        <v>656</v>
      </c>
      <c r="C1700" t="s">
        <v>1370</v>
      </c>
      <c r="D1700" t="s">
        <v>564</v>
      </c>
      <c r="E1700" s="2">
        <v>45351</v>
      </c>
      <c r="F1700">
        <v>80</v>
      </c>
      <c r="G1700" t="str">
        <f>VLOOKUP($C1700,'[1]LKUP PCNDES'!$F$2:$H$12,2,FALSE)</f>
        <v>Permanent care home residents aged 18 years or over and recorded as experiencing acute confusion, who received a delirium assessment</v>
      </c>
      <c r="H1700" t="str">
        <f>VLOOKUP($C1700,'[1]LKUP PCNDES'!$F$2:$H$12,3,FALSE)</f>
        <v>DELIRIUM</v>
      </c>
      <c r="I1700" t="str">
        <f>VLOOKUP($B1700,'[1]LKUP PCNDES'!$C$17:$H$60,4,FALSE)</f>
        <v>NHS South West London ICB</v>
      </c>
      <c r="J1700" t="str">
        <f>VLOOKUP($B1700,'[1]LKUP PCNDES'!$C$17:$H$60,6,FALSE)</f>
        <v>SWL</v>
      </c>
    </row>
    <row r="1701" spans="1:10" x14ac:dyDescent="0.35">
      <c r="A1701" t="s">
        <v>648</v>
      </c>
      <c r="B1701" t="s">
        <v>656</v>
      </c>
      <c r="C1701" t="s">
        <v>1370</v>
      </c>
      <c r="D1701" t="s">
        <v>564</v>
      </c>
      <c r="E1701" s="2">
        <v>45382</v>
      </c>
      <c r="F1701">
        <v>95</v>
      </c>
      <c r="G1701" t="str">
        <f>VLOOKUP($C1701,'[1]LKUP PCNDES'!$F$2:$H$12,2,FALSE)</f>
        <v>Permanent care home residents aged 18 years or over and recorded as experiencing acute confusion, who received a delirium assessment</v>
      </c>
      <c r="H1701" t="str">
        <f>VLOOKUP($C1701,'[1]LKUP PCNDES'!$F$2:$H$12,3,FALSE)</f>
        <v>DELIRIUM</v>
      </c>
      <c r="I1701" t="str">
        <f>VLOOKUP($B1701,'[1]LKUP PCNDES'!$C$17:$H$60,4,FALSE)</f>
        <v>NHS South West London ICB</v>
      </c>
      <c r="J1701" t="str">
        <f>VLOOKUP($B1701,'[1]LKUP PCNDES'!$C$17:$H$60,6,FALSE)</f>
        <v>SWL</v>
      </c>
    </row>
    <row r="1702" spans="1:10" x14ac:dyDescent="0.35">
      <c r="A1702" t="s">
        <v>648</v>
      </c>
      <c r="B1702" t="s">
        <v>656</v>
      </c>
      <c r="C1702" t="s">
        <v>1370</v>
      </c>
      <c r="D1702" t="s">
        <v>563</v>
      </c>
      <c r="E1702" s="2">
        <v>45046</v>
      </c>
      <c r="F1702">
        <v>0</v>
      </c>
      <c r="G1702" t="str">
        <f>VLOOKUP($C1702,'[1]LKUP PCNDES'!$F$2:$H$12,2,FALSE)</f>
        <v>Permanent care home residents aged 18 years or over and recorded as experiencing acute confusion, who received a delirium assessment</v>
      </c>
      <c r="H1702" t="str">
        <f>VLOOKUP($C1702,'[1]LKUP PCNDES'!$F$2:$H$12,3,FALSE)</f>
        <v>DELIRIUM</v>
      </c>
      <c r="I1702" t="str">
        <f>VLOOKUP($B1702,'[1]LKUP PCNDES'!$C$17:$H$60,4,FALSE)</f>
        <v>NHS South West London ICB</v>
      </c>
      <c r="J1702" t="str">
        <f>VLOOKUP($B1702,'[1]LKUP PCNDES'!$C$17:$H$60,6,FALSE)</f>
        <v>SWL</v>
      </c>
    </row>
    <row r="1703" spans="1:10" x14ac:dyDescent="0.35">
      <c r="A1703" t="s">
        <v>648</v>
      </c>
      <c r="B1703" t="s">
        <v>656</v>
      </c>
      <c r="C1703" t="s">
        <v>1370</v>
      </c>
      <c r="D1703" t="s">
        <v>563</v>
      </c>
      <c r="E1703" s="2">
        <v>45077</v>
      </c>
      <c r="F1703">
        <v>0</v>
      </c>
      <c r="G1703" t="str">
        <f>VLOOKUP($C1703,'[1]LKUP PCNDES'!$F$2:$H$12,2,FALSE)</f>
        <v>Permanent care home residents aged 18 years or over and recorded as experiencing acute confusion, who received a delirium assessment</v>
      </c>
      <c r="H1703" t="str">
        <f>VLOOKUP($C1703,'[1]LKUP PCNDES'!$F$2:$H$12,3,FALSE)</f>
        <v>DELIRIUM</v>
      </c>
      <c r="I1703" t="str">
        <f>VLOOKUP($B1703,'[1]LKUP PCNDES'!$C$17:$H$60,4,FALSE)</f>
        <v>NHS South West London ICB</v>
      </c>
      <c r="J1703" t="str">
        <f>VLOOKUP($B1703,'[1]LKUP PCNDES'!$C$17:$H$60,6,FALSE)</f>
        <v>SWL</v>
      </c>
    </row>
    <row r="1704" spans="1:10" x14ac:dyDescent="0.35">
      <c r="A1704" t="s">
        <v>648</v>
      </c>
      <c r="B1704" t="s">
        <v>656</v>
      </c>
      <c r="C1704" t="s">
        <v>1370</v>
      </c>
      <c r="D1704" t="s">
        <v>563</v>
      </c>
      <c r="E1704" s="2">
        <v>45107</v>
      </c>
      <c r="F1704">
        <v>0</v>
      </c>
      <c r="G1704" t="str">
        <f>VLOOKUP($C1704,'[1]LKUP PCNDES'!$F$2:$H$12,2,FALSE)</f>
        <v>Permanent care home residents aged 18 years or over and recorded as experiencing acute confusion, who received a delirium assessment</v>
      </c>
      <c r="H1704" t="str">
        <f>VLOOKUP($C1704,'[1]LKUP PCNDES'!$F$2:$H$12,3,FALSE)</f>
        <v>DELIRIUM</v>
      </c>
      <c r="I1704" t="str">
        <f>VLOOKUP($B1704,'[1]LKUP PCNDES'!$C$17:$H$60,4,FALSE)</f>
        <v>NHS South West London ICB</v>
      </c>
      <c r="J1704" t="str">
        <f>VLOOKUP($B1704,'[1]LKUP PCNDES'!$C$17:$H$60,6,FALSE)</f>
        <v>SWL</v>
      </c>
    </row>
    <row r="1705" spans="1:10" x14ac:dyDescent="0.35">
      <c r="A1705" t="s">
        <v>648</v>
      </c>
      <c r="B1705" t="s">
        <v>656</v>
      </c>
      <c r="C1705" t="s">
        <v>1370</v>
      </c>
      <c r="D1705" t="s">
        <v>563</v>
      </c>
      <c r="E1705" s="2">
        <v>45138</v>
      </c>
      <c r="F1705">
        <v>0</v>
      </c>
      <c r="G1705" t="str">
        <f>VLOOKUP($C1705,'[1]LKUP PCNDES'!$F$2:$H$12,2,FALSE)</f>
        <v>Permanent care home residents aged 18 years or over and recorded as experiencing acute confusion, who received a delirium assessment</v>
      </c>
      <c r="H1705" t="str">
        <f>VLOOKUP($C1705,'[1]LKUP PCNDES'!$F$2:$H$12,3,FALSE)</f>
        <v>DELIRIUM</v>
      </c>
      <c r="I1705" t="str">
        <f>VLOOKUP($B1705,'[1]LKUP PCNDES'!$C$17:$H$60,4,FALSE)</f>
        <v>NHS South West London ICB</v>
      </c>
      <c r="J1705" t="str">
        <f>VLOOKUP($B1705,'[1]LKUP PCNDES'!$C$17:$H$60,6,FALSE)</f>
        <v>SWL</v>
      </c>
    </row>
    <row r="1706" spans="1:10" x14ac:dyDescent="0.35">
      <c r="A1706" t="s">
        <v>648</v>
      </c>
      <c r="B1706" t="s">
        <v>656</v>
      </c>
      <c r="C1706" t="s">
        <v>1370</v>
      </c>
      <c r="D1706" t="s">
        <v>563</v>
      </c>
      <c r="E1706" s="2">
        <v>45169</v>
      </c>
      <c r="F1706">
        <v>0</v>
      </c>
      <c r="G1706" t="str">
        <f>VLOOKUP($C1706,'[1]LKUP PCNDES'!$F$2:$H$12,2,FALSE)</f>
        <v>Permanent care home residents aged 18 years or over and recorded as experiencing acute confusion, who received a delirium assessment</v>
      </c>
      <c r="H1706" t="str">
        <f>VLOOKUP($C1706,'[1]LKUP PCNDES'!$F$2:$H$12,3,FALSE)</f>
        <v>DELIRIUM</v>
      </c>
      <c r="I1706" t="str">
        <f>VLOOKUP($B1706,'[1]LKUP PCNDES'!$C$17:$H$60,4,FALSE)</f>
        <v>NHS South West London ICB</v>
      </c>
      <c r="J1706" t="str">
        <f>VLOOKUP($B1706,'[1]LKUP PCNDES'!$C$17:$H$60,6,FALSE)</f>
        <v>SWL</v>
      </c>
    </row>
    <row r="1707" spans="1:10" x14ac:dyDescent="0.35">
      <c r="A1707" t="s">
        <v>648</v>
      </c>
      <c r="B1707" t="s">
        <v>656</v>
      </c>
      <c r="C1707" t="s">
        <v>1370</v>
      </c>
      <c r="D1707" t="s">
        <v>563</v>
      </c>
      <c r="E1707" s="2">
        <v>45199</v>
      </c>
      <c r="F1707">
        <v>0</v>
      </c>
      <c r="G1707" t="str">
        <f>VLOOKUP($C1707,'[1]LKUP PCNDES'!$F$2:$H$12,2,FALSE)</f>
        <v>Permanent care home residents aged 18 years or over and recorded as experiencing acute confusion, who received a delirium assessment</v>
      </c>
      <c r="H1707" t="str">
        <f>VLOOKUP($C1707,'[1]LKUP PCNDES'!$F$2:$H$12,3,FALSE)</f>
        <v>DELIRIUM</v>
      </c>
      <c r="I1707" t="str">
        <f>VLOOKUP($B1707,'[1]LKUP PCNDES'!$C$17:$H$60,4,FALSE)</f>
        <v>NHS South West London ICB</v>
      </c>
      <c r="J1707" t="str">
        <f>VLOOKUP($B1707,'[1]LKUP PCNDES'!$C$17:$H$60,6,FALSE)</f>
        <v>SWL</v>
      </c>
    </row>
    <row r="1708" spans="1:10" x14ac:dyDescent="0.35">
      <c r="A1708" t="s">
        <v>648</v>
      </c>
      <c r="B1708" t="s">
        <v>656</v>
      </c>
      <c r="C1708" t="s">
        <v>1370</v>
      </c>
      <c r="D1708" t="s">
        <v>563</v>
      </c>
      <c r="E1708" s="2">
        <v>45230</v>
      </c>
      <c r="F1708">
        <v>1</v>
      </c>
      <c r="G1708" t="str">
        <f>VLOOKUP($C1708,'[1]LKUP PCNDES'!$F$2:$H$12,2,FALSE)</f>
        <v>Permanent care home residents aged 18 years or over and recorded as experiencing acute confusion, who received a delirium assessment</v>
      </c>
      <c r="H1708" t="str">
        <f>VLOOKUP($C1708,'[1]LKUP PCNDES'!$F$2:$H$12,3,FALSE)</f>
        <v>DELIRIUM</v>
      </c>
      <c r="I1708" t="str">
        <f>VLOOKUP($B1708,'[1]LKUP PCNDES'!$C$17:$H$60,4,FALSE)</f>
        <v>NHS South West London ICB</v>
      </c>
      <c r="J1708" t="str">
        <f>VLOOKUP($B1708,'[1]LKUP PCNDES'!$C$17:$H$60,6,FALSE)</f>
        <v>SWL</v>
      </c>
    </row>
    <row r="1709" spans="1:10" x14ac:dyDescent="0.35">
      <c r="A1709" t="s">
        <v>648</v>
      </c>
      <c r="B1709" t="s">
        <v>656</v>
      </c>
      <c r="C1709" t="s">
        <v>1370</v>
      </c>
      <c r="D1709" t="s">
        <v>563</v>
      </c>
      <c r="E1709" s="2">
        <v>45260</v>
      </c>
      <c r="F1709">
        <v>1</v>
      </c>
      <c r="G1709" t="str">
        <f>VLOOKUP($C1709,'[1]LKUP PCNDES'!$F$2:$H$12,2,FALSE)</f>
        <v>Permanent care home residents aged 18 years or over and recorded as experiencing acute confusion, who received a delirium assessment</v>
      </c>
      <c r="H1709" t="str">
        <f>VLOOKUP($C1709,'[1]LKUP PCNDES'!$F$2:$H$12,3,FALSE)</f>
        <v>DELIRIUM</v>
      </c>
      <c r="I1709" t="str">
        <f>VLOOKUP($B1709,'[1]LKUP PCNDES'!$C$17:$H$60,4,FALSE)</f>
        <v>NHS South West London ICB</v>
      </c>
      <c r="J1709" t="str">
        <f>VLOOKUP($B1709,'[1]LKUP PCNDES'!$C$17:$H$60,6,FALSE)</f>
        <v>SWL</v>
      </c>
    </row>
    <row r="1710" spans="1:10" x14ac:dyDescent="0.35">
      <c r="A1710" t="s">
        <v>648</v>
      </c>
      <c r="B1710" t="s">
        <v>656</v>
      </c>
      <c r="C1710" t="s">
        <v>1370</v>
      </c>
      <c r="D1710" t="s">
        <v>563</v>
      </c>
      <c r="E1710" s="2">
        <v>45291</v>
      </c>
      <c r="F1710">
        <v>1</v>
      </c>
      <c r="G1710" t="str">
        <f>VLOOKUP($C1710,'[1]LKUP PCNDES'!$F$2:$H$12,2,FALSE)</f>
        <v>Permanent care home residents aged 18 years or over and recorded as experiencing acute confusion, who received a delirium assessment</v>
      </c>
      <c r="H1710" t="str">
        <f>VLOOKUP($C1710,'[1]LKUP PCNDES'!$F$2:$H$12,3,FALSE)</f>
        <v>DELIRIUM</v>
      </c>
      <c r="I1710" t="str">
        <f>VLOOKUP($B1710,'[1]LKUP PCNDES'!$C$17:$H$60,4,FALSE)</f>
        <v>NHS South West London ICB</v>
      </c>
      <c r="J1710" t="str">
        <f>VLOOKUP($B1710,'[1]LKUP PCNDES'!$C$17:$H$60,6,FALSE)</f>
        <v>SWL</v>
      </c>
    </row>
    <row r="1711" spans="1:10" x14ac:dyDescent="0.35">
      <c r="A1711" t="s">
        <v>648</v>
      </c>
      <c r="B1711" t="s">
        <v>656</v>
      </c>
      <c r="C1711" t="s">
        <v>1370</v>
      </c>
      <c r="D1711" t="s">
        <v>563</v>
      </c>
      <c r="E1711" s="2">
        <v>45322</v>
      </c>
      <c r="F1711">
        <v>4</v>
      </c>
      <c r="G1711" t="str">
        <f>VLOOKUP($C1711,'[1]LKUP PCNDES'!$F$2:$H$12,2,FALSE)</f>
        <v>Permanent care home residents aged 18 years or over and recorded as experiencing acute confusion, who received a delirium assessment</v>
      </c>
      <c r="H1711" t="str">
        <f>VLOOKUP($C1711,'[1]LKUP PCNDES'!$F$2:$H$12,3,FALSE)</f>
        <v>DELIRIUM</v>
      </c>
      <c r="I1711" t="str">
        <f>VLOOKUP($B1711,'[1]LKUP PCNDES'!$C$17:$H$60,4,FALSE)</f>
        <v>NHS South West London ICB</v>
      </c>
      <c r="J1711" t="str">
        <f>VLOOKUP($B1711,'[1]LKUP PCNDES'!$C$17:$H$60,6,FALSE)</f>
        <v>SWL</v>
      </c>
    </row>
    <row r="1712" spans="1:10" x14ac:dyDescent="0.35">
      <c r="A1712" t="s">
        <v>648</v>
      </c>
      <c r="B1712" t="s">
        <v>656</v>
      </c>
      <c r="C1712" t="s">
        <v>1370</v>
      </c>
      <c r="D1712" t="s">
        <v>563</v>
      </c>
      <c r="E1712" s="2">
        <v>45351</v>
      </c>
      <c r="F1712">
        <v>6</v>
      </c>
      <c r="G1712" t="str">
        <f>VLOOKUP($C1712,'[1]LKUP PCNDES'!$F$2:$H$12,2,FALSE)</f>
        <v>Permanent care home residents aged 18 years or over and recorded as experiencing acute confusion, who received a delirium assessment</v>
      </c>
      <c r="H1712" t="str">
        <f>VLOOKUP($C1712,'[1]LKUP PCNDES'!$F$2:$H$12,3,FALSE)</f>
        <v>DELIRIUM</v>
      </c>
      <c r="I1712" t="str">
        <f>VLOOKUP($B1712,'[1]LKUP PCNDES'!$C$17:$H$60,4,FALSE)</f>
        <v>NHS South West London ICB</v>
      </c>
      <c r="J1712" t="str">
        <f>VLOOKUP($B1712,'[1]LKUP PCNDES'!$C$17:$H$60,6,FALSE)</f>
        <v>SWL</v>
      </c>
    </row>
    <row r="1713" spans="1:10" x14ac:dyDescent="0.35">
      <c r="A1713" t="s">
        <v>648</v>
      </c>
      <c r="B1713" t="s">
        <v>656</v>
      </c>
      <c r="C1713" t="s">
        <v>1370</v>
      </c>
      <c r="D1713" t="s">
        <v>563</v>
      </c>
      <c r="E1713" s="2">
        <v>45382</v>
      </c>
      <c r="F1713">
        <v>10</v>
      </c>
      <c r="G1713" t="str">
        <f>VLOOKUP($C1713,'[1]LKUP PCNDES'!$F$2:$H$12,2,FALSE)</f>
        <v>Permanent care home residents aged 18 years or over and recorded as experiencing acute confusion, who received a delirium assessment</v>
      </c>
      <c r="H1713" t="str">
        <f>VLOOKUP($C1713,'[1]LKUP PCNDES'!$F$2:$H$12,3,FALSE)</f>
        <v>DELIRIUM</v>
      </c>
      <c r="I1713" t="str">
        <f>VLOOKUP($B1713,'[1]LKUP PCNDES'!$C$17:$H$60,4,FALSE)</f>
        <v>NHS South West London ICB</v>
      </c>
      <c r="J1713" t="str">
        <f>VLOOKUP($B1713,'[1]LKUP PCNDES'!$C$17:$H$60,6,FALSE)</f>
        <v>SWL</v>
      </c>
    </row>
    <row r="1714" spans="1:10" x14ac:dyDescent="0.35">
      <c r="A1714" t="s">
        <v>648</v>
      </c>
      <c r="B1714" t="s">
        <v>656</v>
      </c>
      <c r="C1714" t="s">
        <v>55</v>
      </c>
      <c r="D1714" t="s">
        <v>564</v>
      </c>
      <c r="E1714" s="2">
        <v>45046</v>
      </c>
      <c r="F1714">
        <v>7349</v>
      </c>
      <c r="G1714" t="str">
        <f>VLOOKUP($C1714,'[1]LKUP PCNDES'!$F$2:$H$12,2,FALSE)</f>
        <v>Percentage of patients in long stay residential or homes who received a seasonal influenza vaccination between 1 September and 31 March</v>
      </c>
      <c r="H1714" t="str">
        <f>VLOOKUP($C1714,'[1]LKUP PCNDES'!$F$2:$H$12,3,FALSE)</f>
        <v>Flu_Vacs</v>
      </c>
      <c r="I1714" t="str">
        <f>VLOOKUP($B1714,'[1]LKUP PCNDES'!$C$17:$H$60,4,FALSE)</f>
        <v>NHS South West London ICB</v>
      </c>
      <c r="J1714" t="str">
        <f>VLOOKUP($B1714,'[1]LKUP PCNDES'!$C$17:$H$60,6,FALSE)</f>
        <v>SWL</v>
      </c>
    </row>
    <row r="1715" spans="1:10" x14ac:dyDescent="0.35">
      <c r="A1715" t="s">
        <v>648</v>
      </c>
      <c r="B1715" t="s">
        <v>656</v>
      </c>
      <c r="C1715" t="s">
        <v>55</v>
      </c>
      <c r="D1715" t="s">
        <v>564</v>
      </c>
      <c r="E1715" s="2">
        <v>45077</v>
      </c>
      <c r="F1715">
        <v>6250</v>
      </c>
      <c r="G1715" t="str">
        <f>VLOOKUP($C1715,'[1]LKUP PCNDES'!$F$2:$H$12,2,FALSE)</f>
        <v>Percentage of patients in long stay residential or homes who received a seasonal influenza vaccination between 1 September and 31 March</v>
      </c>
      <c r="H1715" t="str">
        <f>VLOOKUP($C1715,'[1]LKUP PCNDES'!$F$2:$H$12,3,FALSE)</f>
        <v>Flu_Vacs</v>
      </c>
      <c r="I1715" t="str">
        <f>VLOOKUP($B1715,'[1]LKUP PCNDES'!$C$17:$H$60,4,FALSE)</f>
        <v>NHS South West London ICB</v>
      </c>
      <c r="J1715" t="str">
        <f>VLOOKUP($B1715,'[1]LKUP PCNDES'!$C$17:$H$60,6,FALSE)</f>
        <v>SWL</v>
      </c>
    </row>
    <row r="1716" spans="1:10" x14ac:dyDescent="0.35">
      <c r="A1716" t="s">
        <v>648</v>
      </c>
      <c r="B1716" t="s">
        <v>656</v>
      </c>
      <c r="C1716" t="s">
        <v>55</v>
      </c>
      <c r="D1716" t="s">
        <v>564</v>
      </c>
      <c r="E1716" s="2">
        <v>45107</v>
      </c>
      <c r="F1716">
        <v>7433</v>
      </c>
      <c r="G1716" t="str">
        <f>VLOOKUP($C1716,'[1]LKUP PCNDES'!$F$2:$H$12,2,FALSE)</f>
        <v>Percentage of patients in long stay residential or homes who received a seasonal influenza vaccination between 1 September and 31 March</v>
      </c>
      <c r="H1716" t="str">
        <f>VLOOKUP($C1716,'[1]LKUP PCNDES'!$F$2:$H$12,3,FALSE)</f>
        <v>Flu_Vacs</v>
      </c>
      <c r="I1716" t="str">
        <f>VLOOKUP($B1716,'[1]LKUP PCNDES'!$C$17:$H$60,4,FALSE)</f>
        <v>NHS South West London ICB</v>
      </c>
      <c r="J1716" t="str">
        <f>VLOOKUP($B1716,'[1]LKUP PCNDES'!$C$17:$H$60,6,FALSE)</f>
        <v>SWL</v>
      </c>
    </row>
    <row r="1717" spans="1:10" x14ac:dyDescent="0.35">
      <c r="A1717" t="s">
        <v>648</v>
      </c>
      <c r="B1717" t="s">
        <v>656</v>
      </c>
      <c r="C1717" t="s">
        <v>55</v>
      </c>
      <c r="D1717" t="s">
        <v>564</v>
      </c>
      <c r="E1717" s="2">
        <v>45138</v>
      </c>
      <c r="F1717">
        <v>7046</v>
      </c>
      <c r="G1717" t="str">
        <f>VLOOKUP($C1717,'[1]LKUP PCNDES'!$F$2:$H$12,2,FALSE)</f>
        <v>Percentage of patients in long stay residential or homes who received a seasonal influenza vaccination between 1 September and 31 March</v>
      </c>
      <c r="H1717" t="str">
        <f>VLOOKUP($C1717,'[1]LKUP PCNDES'!$F$2:$H$12,3,FALSE)</f>
        <v>Flu_Vacs</v>
      </c>
      <c r="I1717" t="str">
        <f>VLOOKUP($B1717,'[1]LKUP PCNDES'!$C$17:$H$60,4,FALSE)</f>
        <v>NHS South West London ICB</v>
      </c>
      <c r="J1717" t="str">
        <f>VLOOKUP($B1717,'[1]LKUP PCNDES'!$C$17:$H$60,6,FALSE)</f>
        <v>SWL</v>
      </c>
    </row>
    <row r="1718" spans="1:10" x14ac:dyDescent="0.35">
      <c r="A1718" t="s">
        <v>648</v>
      </c>
      <c r="B1718" t="s">
        <v>656</v>
      </c>
      <c r="C1718" t="s">
        <v>55</v>
      </c>
      <c r="D1718" t="s">
        <v>564</v>
      </c>
      <c r="E1718" s="2">
        <v>45169</v>
      </c>
      <c r="F1718">
        <v>7551</v>
      </c>
      <c r="G1718" t="str">
        <f>VLOOKUP($C1718,'[1]LKUP PCNDES'!$F$2:$H$12,2,FALSE)</f>
        <v>Percentage of patients in long stay residential or homes who received a seasonal influenza vaccination between 1 September and 31 March</v>
      </c>
      <c r="H1718" t="str">
        <f>VLOOKUP($C1718,'[1]LKUP PCNDES'!$F$2:$H$12,3,FALSE)</f>
        <v>Flu_Vacs</v>
      </c>
      <c r="I1718" t="str">
        <f>VLOOKUP($B1718,'[1]LKUP PCNDES'!$C$17:$H$60,4,FALSE)</f>
        <v>NHS South West London ICB</v>
      </c>
      <c r="J1718" t="str">
        <f>VLOOKUP($B1718,'[1]LKUP PCNDES'!$C$17:$H$60,6,FALSE)</f>
        <v>SWL</v>
      </c>
    </row>
    <row r="1719" spans="1:10" x14ac:dyDescent="0.35">
      <c r="A1719" t="s">
        <v>648</v>
      </c>
      <c r="B1719" t="s">
        <v>656</v>
      </c>
      <c r="C1719" t="s">
        <v>55</v>
      </c>
      <c r="D1719" t="s">
        <v>564</v>
      </c>
      <c r="E1719" s="2">
        <v>45199</v>
      </c>
      <c r="F1719">
        <v>7632</v>
      </c>
      <c r="G1719" t="str">
        <f>VLOOKUP($C1719,'[1]LKUP PCNDES'!$F$2:$H$12,2,FALSE)</f>
        <v>Percentage of patients in long stay residential or homes who received a seasonal influenza vaccination between 1 September and 31 March</v>
      </c>
      <c r="H1719" t="str">
        <f>VLOOKUP($C1719,'[1]LKUP PCNDES'!$F$2:$H$12,3,FALSE)</f>
        <v>Flu_Vacs</v>
      </c>
      <c r="I1719" t="str">
        <f>VLOOKUP($B1719,'[1]LKUP PCNDES'!$C$17:$H$60,4,FALSE)</f>
        <v>NHS South West London ICB</v>
      </c>
      <c r="J1719" t="str">
        <f>VLOOKUP($B1719,'[1]LKUP PCNDES'!$C$17:$H$60,6,FALSE)</f>
        <v>SWL</v>
      </c>
    </row>
    <row r="1720" spans="1:10" x14ac:dyDescent="0.35">
      <c r="A1720" t="s">
        <v>648</v>
      </c>
      <c r="B1720" t="s">
        <v>656</v>
      </c>
      <c r="C1720" t="s">
        <v>55</v>
      </c>
      <c r="D1720" t="s">
        <v>564</v>
      </c>
      <c r="E1720" s="2">
        <v>45230</v>
      </c>
      <c r="F1720">
        <v>6998</v>
      </c>
      <c r="G1720" t="str">
        <f>VLOOKUP($C1720,'[1]LKUP PCNDES'!$F$2:$H$12,2,FALSE)</f>
        <v>Percentage of patients in long stay residential or homes who received a seasonal influenza vaccination between 1 September and 31 March</v>
      </c>
      <c r="H1720" t="str">
        <f>VLOOKUP($C1720,'[1]LKUP PCNDES'!$F$2:$H$12,3,FALSE)</f>
        <v>Flu_Vacs</v>
      </c>
      <c r="I1720" t="str">
        <f>VLOOKUP($B1720,'[1]LKUP PCNDES'!$C$17:$H$60,4,FALSE)</f>
        <v>NHS South West London ICB</v>
      </c>
      <c r="J1720" t="str">
        <f>VLOOKUP($B1720,'[1]LKUP PCNDES'!$C$17:$H$60,6,FALSE)</f>
        <v>SWL</v>
      </c>
    </row>
    <row r="1721" spans="1:10" x14ac:dyDescent="0.35">
      <c r="A1721" t="s">
        <v>648</v>
      </c>
      <c r="B1721" t="s">
        <v>656</v>
      </c>
      <c r="C1721" t="s">
        <v>55</v>
      </c>
      <c r="D1721" t="s">
        <v>564</v>
      </c>
      <c r="E1721" s="2">
        <v>45260</v>
      </c>
      <c r="F1721">
        <v>6864</v>
      </c>
      <c r="G1721" t="str">
        <f>VLOOKUP($C1721,'[1]LKUP PCNDES'!$F$2:$H$12,2,FALSE)</f>
        <v>Percentage of patients in long stay residential or homes who received a seasonal influenza vaccination between 1 September and 31 March</v>
      </c>
      <c r="H1721" t="str">
        <f>VLOOKUP($C1721,'[1]LKUP PCNDES'!$F$2:$H$12,3,FALSE)</f>
        <v>Flu_Vacs</v>
      </c>
      <c r="I1721" t="str">
        <f>VLOOKUP($B1721,'[1]LKUP PCNDES'!$C$17:$H$60,4,FALSE)</f>
        <v>NHS South West London ICB</v>
      </c>
      <c r="J1721" t="str">
        <f>VLOOKUP($B1721,'[1]LKUP PCNDES'!$C$17:$H$60,6,FALSE)</f>
        <v>SWL</v>
      </c>
    </row>
    <row r="1722" spans="1:10" x14ac:dyDescent="0.35">
      <c r="A1722" t="s">
        <v>648</v>
      </c>
      <c r="B1722" t="s">
        <v>656</v>
      </c>
      <c r="C1722" t="s">
        <v>55</v>
      </c>
      <c r="D1722" t="s">
        <v>564</v>
      </c>
      <c r="E1722" s="2">
        <v>45291</v>
      </c>
      <c r="F1722">
        <v>6774</v>
      </c>
      <c r="G1722" t="str">
        <f>VLOOKUP($C1722,'[1]LKUP PCNDES'!$F$2:$H$12,2,FALSE)</f>
        <v>Percentage of patients in long stay residential or homes who received a seasonal influenza vaccination between 1 September and 31 March</v>
      </c>
      <c r="H1722" t="str">
        <f>VLOOKUP($C1722,'[1]LKUP PCNDES'!$F$2:$H$12,3,FALSE)</f>
        <v>Flu_Vacs</v>
      </c>
      <c r="I1722" t="str">
        <f>VLOOKUP($B1722,'[1]LKUP PCNDES'!$C$17:$H$60,4,FALSE)</f>
        <v>NHS South West London ICB</v>
      </c>
      <c r="J1722" t="str">
        <f>VLOOKUP($B1722,'[1]LKUP PCNDES'!$C$17:$H$60,6,FALSE)</f>
        <v>SWL</v>
      </c>
    </row>
    <row r="1723" spans="1:10" x14ac:dyDescent="0.35">
      <c r="A1723" t="s">
        <v>648</v>
      </c>
      <c r="B1723" t="s">
        <v>656</v>
      </c>
      <c r="C1723" t="s">
        <v>55</v>
      </c>
      <c r="D1723" t="s">
        <v>564</v>
      </c>
      <c r="E1723" s="2">
        <v>45322</v>
      </c>
      <c r="F1723">
        <v>6525</v>
      </c>
      <c r="G1723" t="str">
        <f>VLOOKUP($C1723,'[1]LKUP PCNDES'!$F$2:$H$12,2,FALSE)</f>
        <v>Percentage of patients in long stay residential or homes who received a seasonal influenza vaccination between 1 September and 31 March</v>
      </c>
      <c r="H1723" t="str">
        <f>VLOOKUP($C1723,'[1]LKUP PCNDES'!$F$2:$H$12,3,FALSE)</f>
        <v>Flu_Vacs</v>
      </c>
      <c r="I1723" t="str">
        <f>VLOOKUP($B1723,'[1]LKUP PCNDES'!$C$17:$H$60,4,FALSE)</f>
        <v>NHS South West London ICB</v>
      </c>
      <c r="J1723" t="str">
        <f>VLOOKUP($B1723,'[1]LKUP PCNDES'!$C$17:$H$60,6,FALSE)</f>
        <v>SWL</v>
      </c>
    </row>
    <row r="1724" spans="1:10" x14ac:dyDescent="0.35">
      <c r="A1724" t="s">
        <v>648</v>
      </c>
      <c r="B1724" t="s">
        <v>656</v>
      </c>
      <c r="C1724" t="s">
        <v>55</v>
      </c>
      <c r="D1724" t="s">
        <v>564</v>
      </c>
      <c r="E1724" s="2">
        <v>45351</v>
      </c>
      <c r="F1724">
        <v>6417</v>
      </c>
      <c r="G1724" t="str">
        <f>VLOOKUP($C1724,'[1]LKUP PCNDES'!$F$2:$H$12,2,FALSE)</f>
        <v>Percentage of patients in long stay residential or homes who received a seasonal influenza vaccination between 1 September and 31 March</v>
      </c>
      <c r="H1724" t="str">
        <f>VLOOKUP($C1724,'[1]LKUP PCNDES'!$F$2:$H$12,3,FALSE)</f>
        <v>Flu_Vacs</v>
      </c>
      <c r="I1724" t="str">
        <f>VLOOKUP($B1724,'[1]LKUP PCNDES'!$C$17:$H$60,4,FALSE)</f>
        <v>NHS South West London ICB</v>
      </c>
      <c r="J1724" t="str">
        <f>VLOOKUP($B1724,'[1]LKUP PCNDES'!$C$17:$H$60,6,FALSE)</f>
        <v>SWL</v>
      </c>
    </row>
    <row r="1725" spans="1:10" x14ac:dyDescent="0.35">
      <c r="A1725" t="s">
        <v>648</v>
      </c>
      <c r="B1725" t="s">
        <v>656</v>
      </c>
      <c r="C1725" t="s">
        <v>55</v>
      </c>
      <c r="D1725" t="s">
        <v>564</v>
      </c>
      <c r="E1725" s="2">
        <v>45382</v>
      </c>
      <c r="F1725">
        <v>6317</v>
      </c>
      <c r="G1725" t="str">
        <f>VLOOKUP($C1725,'[1]LKUP PCNDES'!$F$2:$H$12,2,FALSE)</f>
        <v>Percentage of patients in long stay residential or homes who received a seasonal influenza vaccination between 1 September and 31 March</v>
      </c>
      <c r="H1725" t="str">
        <f>VLOOKUP($C1725,'[1]LKUP PCNDES'!$F$2:$H$12,3,FALSE)</f>
        <v>Flu_Vacs</v>
      </c>
      <c r="I1725" t="str">
        <f>VLOOKUP($B1725,'[1]LKUP PCNDES'!$C$17:$H$60,4,FALSE)</f>
        <v>NHS South West London ICB</v>
      </c>
      <c r="J1725" t="str">
        <f>VLOOKUP($B1725,'[1]LKUP PCNDES'!$C$17:$H$60,6,FALSE)</f>
        <v>SWL</v>
      </c>
    </row>
    <row r="1726" spans="1:10" x14ac:dyDescent="0.35">
      <c r="A1726" t="s">
        <v>648</v>
      </c>
      <c r="B1726" t="s">
        <v>656</v>
      </c>
      <c r="C1726" t="s">
        <v>55</v>
      </c>
      <c r="D1726" t="s">
        <v>655</v>
      </c>
      <c r="E1726" s="2">
        <v>45046</v>
      </c>
      <c r="F1726">
        <v>2</v>
      </c>
      <c r="G1726" t="str">
        <f>VLOOKUP($C1726,'[1]LKUP PCNDES'!$F$2:$H$12,2,FALSE)</f>
        <v>Percentage of patients in long stay residential or homes who received a seasonal influenza vaccination between 1 September and 31 March</v>
      </c>
      <c r="H1726" t="str">
        <f>VLOOKUP($C1726,'[1]LKUP PCNDES'!$F$2:$H$12,3,FALSE)</f>
        <v>Flu_Vacs</v>
      </c>
      <c r="I1726" t="str">
        <f>VLOOKUP($B1726,'[1]LKUP PCNDES'!$C$17:$H$60,4,FALSE)</f>
        <v>NHS South West London ICB</v>
      </c>
      <c r="J1726" t="str">
        <f>VLOOKUP($B1726,'[1]LKUP PCNDES'!$C$17:$H$60,6,FALSE)</f>
        <v>SWL</v>
      </c>
    </row>
    <row r="1727" spans="1:10" x14ac:dyDescent="0.35">
      <c r="A1727" t="s">
        <v>648</v>
      </c>
      <c r="B1727" t="s">
        <v>656</v>
      </c>
      <c r="C1727" t="s">
        <v>55</v>
      </c>
      <c r="D1727" t="s">
        <v>655</v>
      </c>
      <c r="E1727" s="2">
        <v>45077</v>
      </c>
      <c r="F1727">
        <v>1</v>
      </c>
      <c r="G1727" t="str">
        <f>VLOOKUP($C1727,'[1]LKUP PCNDES'!$F$2:$H$12,2,FALSE)</f>
        <v>Percentage of patients in long stay residential or homes who received a seasonal influenza vaccination between 1 September and 31 March</v>
      </c>
      <c r="H1727" t="str">
        <f>VLOOKUP($C1727,'[1]LKUP PCNDES'!$F$2:$H$12,3,FALSE)</f>
        <v>Flu_Vacs</v>
      </c>
      <c r="I1727" t="str">
        <f>VLOOKUP($B1727,'[1]LKUP PCNDES'!$C$17:$H$60,4,FALSE)</f>
        <v>NHS South West London ICB</v>
      </c>
      <c r="J1727" t="str">
        <f>VLOOKUP($B1727,'[1]LKUP PCNDES'!$C$17:$H$60,6,FALSE)</f>
        <v>SWL</v>
      </c>
    </row>
    <row r="1728" spans="1:10" x14ac:dyDescent="0.35">
      <c r="A1728" t="s">
        <v>648</v>
      </c>
      <c r="B1728" t="s">
        <v>656</v>
      </c>
      <c r="C1728" t="s">
        <v>55</v>
      </c>
      <c r="D1728" t="s">
        <v>655</v>
      </c>
      <c r="E1728" s="2">
        <v>45107</v>
      </c>
      <c r="F1728">
        <v>3</v>
      </c>
      <c r="G1728" t="str">
        <f>VLOOKUP($C1728,'[1]LKUP PCNDES'!$F$2:$H$12,2,FALSE)</f>
        <v>Percentage of patients in long stay residential or homes who received a seasonal influenza vaccination between 1 September and 31 March</v>
      </c>
      <c r="H1728" t="str">
        <f>VLOOKUP($C1728,'[1]LKUP PCNDES'!$F$2:$H$12,3,FALSE)</f>
        <v>Flu_Vacs</v>
      </c>
      <c r="I1728" t="str">
        <f>VLOOKUP($B1728,'[1]LKUP PCNDES'!$C$17:$H$60,4,FALSE)</f>
        <v>NHS South West London ICB</v>
      </c>
      <c r="J1728" t="str">
        <f>VLOOKUP($B1728,'[1]LKUP PCNDES'!$C$17:$H$60,6,FALSE)</f>
        <v>SWL</v>
      </c>
    </row>
    <row r="1729" spans="1:10" x14ac:dyDescent="0.35">
      <c r="A1729" t="s">
        <v>648</v>
      </c>
      <c r="B1729" t="s">
        <v>656</v>
      </c>
      <c r="C1729" t="s">
        <v>55</v>
      </c>
      <c r="D1729" t="s">
        <v>655</v>
      </c>
      <c r="E1729" s="2">
        <v>45138</v>
      </c>
      <c r="F1729">
        <v>1</v>
      </c>
      <c r="G1729" t="str">
        <f>VLOOKUP($C1729,'[1]LKUP PCNDES'!$F$2:$H$12,2,FALSE)</f>
        <v>Percentage of patients in long stay residential or homes who received a seasonal influenza vaccination between 1 September and 31 March</v>
      </c>
      <c r="H1729" t="str">
        <f>VLOOKUP($C1729,'[1]LKUP PCNDES'!$F$2:$H$12,3,FALSE)</f>
        <v>Flu_Vacs</v>
      </c>
      <c r="I1729" t="str">
        <f>VLOOKUP($B1729,'[1]LKUP PCNDES'!$C$17:$H$60,4,FALSE)</f>
        <v>NHS South West London ICB</v>
      </c>
      <c r="J1729" t="str">
        <f>VLOOKUP($B1729,'[1]LKUP PCNDES'!$C$17:$H$60,6,FALSE)</f>
        <v>SWL</v>
      </c>
    </row>
    <row r="1730" spans="1:10" x14ac:dyDescent="0.35">
      <c r="A1730" t="s">
        <v>648</v>
      </c>
      <c r="B1730" t="s">
        <v>656</v>
      </c>
      <c r="C1730" t="s">
        <v>55</v>
      </c>
      <c r="D1730" t="s">
        <v>655</v>
      </c>
      <c r="E1730" s="2">
        <v>45169</v>
      </c>
      <c r="F1730">
        <v>1</v>
      </c>
      <c r="G1730" t="str">
        <f>VLOOKUP($C1730,'[1]LKUP PCNDES'!$F$2:$H$12,2,FALSE)</f>
        <v>Percentage of patients in long stay residential or homes who received a seasonal influenza vaccination between 1 September and 31 March</v>
      </c>
      <c r="H1730" t="str">
        <f>VLOOKUP($C1730,'[1]LKUP PCNDES'!$F$2:$H$12,3,FALSE)</f>
        <v>Flu_Vacs</v>
      </c>
      <c r="I1730" t="str">
        <f>VLOOKUP($B1730,'[1]LKUP PCNDES'!$C$17:$H$60,4,FALSE)</f>
        <v>NHS South West London ICB</v>
      </c>
      <c r="J1730" t="str">
        <f>VLOOKUP($B1730,'[1]LKUP PCNDES'!$C$17:$H$60,6,FALSE)</f>
        <v>SWL</v>
      </c>
    </row>
    <row r="1731" spans="1:10" x14ac:dyDescent="0.35">
      <c r="A1731" t="s">
        <v>648</v>
      </c>
      <c r="B1731" t="s">
        <v>656</v>
      </c>
      <c r="C1731" t="s">
        <v>55</v>
      </c>
      <c r="D1731" t="s">
        <v>655</v>
      </c>
      <c r="E1731" s="2">
        <v>45199</v>
      </c>
      <c r="F1731">
        <v>114</v>
      </c>
      <c r="G1731" t="str">
        <f>VLOOKUP($C1731,'[1]LKUP PCNDES'!$F$2:$H$12,2,FALSE)</f>
        <v>Percentage of patients in long stay residential or homes who received a seasonal influenza vaccination between 1 September and 31 March</v>
      </c>
      <c r="H1731" t="str">
        <f>VLOOKUP($C1731,'[1]LKUP PCNDES'!$F$2:$H$12,3,FALSE)</f>
        <v>Flu_Vacs</v>
      </c>
      <c r="I1731" t="str">
        <f>VLOOKUP($B1731,'[1]LKUP PCNDES'!$C$17:$H$60,4,FALSE)</f>
        <v>NHS South West London ICB</v>
      </c>
      <c r="J1731" t="str">
        <f>VLOOKUP($B1731,'[1]LKUP PCNDES'!$C$17:$H$60,6,FALSE)</f>
        <v>SWL</v>
      </c>
    </row>
    <row r="1732" spans="1:10" x14ac:dyDescent="0.35">
      <c r="A1732" t="s">
        <v>648</v>
      </c>
      <c r="B1732" t="s">
        <v>656</v>
      </c>
      <c r="C1732" t="s">
        <v>55</v>
      </c>
      <c r="D1732" t="s">
        <v>655</v>
      </c>
      <c r="E1732" s="2">
        <v>45230</v>
      </c>
      <c r="F1732">
        <v>466</v>
      </c>
      <c r="G1732" t="str">
        <f>VLOOKUP($C1732,'[1]LKUP PCNDES'!$F$2:$H$12,2,FALSE)</f>
        <v>Percentage of patients in long stay residential or homes who received a seasonal influenza vaccination between 1 September and 31 March</v>
      </c>
      <c r="H1732" t="str">
        <f>VLOOKUP($C1732,'[1]LKUP PCNDES'!$F$2:$H$12,3,FALSE)</f>
        <v>Flu_Vacs</v>
      </c>
      <c r="I1732" t="str">
        <f>VLOOKUP($B1732,'[1]LKUP PCNDES'!$C$17:$H$60,4,FALSE)</f>
        <v>NHS South West London ICB</v>
      </c>
      <c r="J1732" t="str">
        <f>VLOOKUP($B1732,'[1]LKUP PCNDES'!$C$17:$H$60,6,FALSE)</f>
        <v>SWL</v>
      </c>
    </row>
    <row r="1733" spans="1:10" x14ac:dyDescent="0.35">
      <c r="A1733" t="s">
        <v>648</v>
      </c>
      <c r="B1733" t="s">
        <v>656</v>
      </c>
      <c r="C1733" t="s">
        <v>55</v>
      </c>
      <c r="D1733" t="s">
        <v>655</v>
      </c>
      <c r="E1733" s="2">
        <v>45260</v>
      </c>
      <c r="F1733">
        <v>549</v>
      </c>
      <c r="G1733" t="str">
        <f>VLOOKUP($C1733,'[1]LKUP PCNDES'!$F$2:$H$12,2,FALSE)</f>
        <v>Percentage of patients in long stay residential or homes who received a seasonal influenza vaccination between 1 September and 31 March</v>
      </c>
      <c r="H1733" t="str">
        <f>VLOOKUP($C1733,'[1]LKUP PCNDES'!$F$2:$H$12,3,FALSE)</f>
        <v>Flu_Vacs</v>
      </c>
      <c r="I1733" t="str">
        <f>VLOOKUP($B1733,'[1]LKUP PCNDES'!$C$17:$H$60,4,FALSE)</f>
        <v>NHS South West London ICB</v>
      </c>
      <c r="J1733" t="str">
        <f>VLOOKUP($B1733,'[1]LKUP PCNDES'!$C$17:$H$60,6,FALSE)</f>
        <v>SWL</v>
      </c>
    </row>
    <row r="1734" spans="1:10" x14ac:dyDescent="0.35">
      <c r="A1734" t="s">
        <v>648</v>
      </c>
      <c r="B1734" t="s">
        <v>656</v>
      </c>
      <c r="C1734" t="s">
        <v>55</v>
      </c>
      <c r="D1734" t="s">
        <v>655</v>
      </c>
      <c r="E1734" s="2">
        <v>45291</v>
      </c>
      <c r="F1734">
        <v>681</v>
      </c>
      <c r="G1734" t="str">
        <f>VLOOKUP($C1734,'[1]LKUP PCNDES'!$F$2:$H$12,2,FALSE)</f>
        <v>Percentage of patients in long stay residential or homes who received a seasonal influenza vaccination between 1 September and 31 March</v>
      </c>
      <c r="H1734" t="str">
        <f>VLOOKUP($C1734,'[1]LKUP PCNDES'!$F$2:$H$12,3,FALSE)</f>
        <v>Flu_Vacs</v>
      </c>
      <c r="I1734" t="str">
        <f>VLOOKUP($B1734,'[1]LKUP PCNDES'!$C$17:$H$60,4,FALSE)</f>
        <v>NHS South West London ICB</v>
      </c>
      <c r="J1734" t="str">
        <f>VLOOKUP($B1734,'[1]LKUP PCNDES'!$C$17:$H$60,6,FALSE)</f>
        <v>SWL</v>
      </c>
    </row>
    <row r="1735" spans="1:10" x14ac:dyDescent="0.35">
      <c r="A1735" t="s">
        <v>648</v>
      </c>
      <c r="B1735" t="s">
        <v>656</v>
      </c>
      <c r="C1735" t="s">
        <v>55</v>
      </c>
      <c r="D1735" t="s">
        <v>655</v>
      </c>
      <c r="E1735" s="2">
        <v>45322</v>
      </c>
      <c r="F1735">
        <v>903</v>
      </c>
      <c r="G1735" t="str">
        <f>VLOOKUP($C1735,'[1]LKUP PCNDES'!$F$2:$H$12,2,FALSE)</f>
        <v>Percentage of patients in long stay residential or homes who received a seasonal influenza vaccination between 1 September and 31 March</v>
      </c>
      <c r="H1735" t="str">
        <f>VLOOKUP($C1735,'[1]LKUP PCNDES'!$F$2:$H$12,3,FALSE)</f>
        <v>Flu_Vacs</v>
      </c>
      <c r="I1735" t="str">
        <f>VLOOKUP($B1735,'[1]LKUP PCNDES'!$C$17:$H$60,4,FALSE)</f>
        <v>NHS South West London ICB</v>
      </c>
      <c r="J1735" t="str">
        <f>VLOOKUP($B1735,'[1]LKUP PCNDES'!$C$17:$H$60,6,FALSE)</f>
        <v>SWL</v>
      </c>
    </row>
    <row r="1736" spans="1:10" x14ac:dyDescent="0.35">
      <c r="A1736" t="s">
        <v>648</v>
      </c>
      <c r="B1736" t="s">
        <v>656</v>
      </c>
      <c r="C1736" t="s">
        <v>55</v>
      </c>
      <c r="D1736" t="s">
        <v>655</v>
      </c>
      <c r="E1736" s="2">
        <v>45351</v>
      </c>
      <c r="F1736">
        <v>962</v>
      </c>
      <c r="G1736" t="str">
        <f>VLOOKUP($C1736,'[1]LKUP PCNDES'!$F$2:$H$12,2,FALSE)</f>
        <v>Percentage of patients in long stay residential or homes who received a seasonal influenza vaccination between 1 September and 31 March</v>
      </c>
      <c r="H1736" t="str">
        <f>VLOOKUP($C1736,'[1]LKUP PCNDES'!$F$2:$H$12,3,FALSE)</f>
        <v>Flu_Vacs</v>
      </c>
      <c r="I1736" t="str">
        <f>VLOOKUP($B1736,'[1]LKUP PCNDES'!$C$17:$H$60,4,FALSE)</f>
        <v>NHS South West London ICB</v>
      </c>
      <c r="J1736" t="str">
        <f>VLOOKUP($B1736,'[1]LKUP PCNDES'!$C$17:$H$60,6,FALSE)</f>
        <v>SWL</v>
      </c>
    </row>
    <row r="1737" spans="1:10" x14ac:dyDescent="0.35">
      <c r="A1737" t="s">
        <v>648</v>
      </c>
      <c r="B1737" t="s">
        <v>656</v>
      </c>
      <c r="C1737" t="s">
        <v>55</v>
      </c>
      <c r="D1737" t="s">
        <v>655</v>
      </c>
      <c r="E1737" s="2">
        <v>45382</v>
      </c>
      <c r="F1737">
        <v>1099</v>
      </c>
      <c r="G1737" t="str">
        <f>VLOOKUP($C1737,'[1]LKUP PCNDES'!$F$2:$H$12,2,FALSE)</f>
        <v>Percentage of patients in long stay residential or homes who received a seasonal influenza vaccination between 1 September and 31 March</v>
      </c>
      <c r="H1737" t="str">
        <f>VLOOKUP($C1737,'[1]LKUP PCNDES'!$F$2:$H$12,3,FALSE)</f>
        <v>Flu_Vacs</v>
      </c>
      <c r="I1737" t="str">
        <f>VLOOKUP($B1737,'[1]LKUP PCNDES'!$C$17:$H$60,4,FALSE)</f>
        <v>NHS South West London ICB</v>
      </c>
      <c r="J1737" t="str">
        <f>VLOOKUP($B1737,'[1]LKUP PCNDES'!$C$17:$H$60,6,FALSE)</f>
        <v>SWL</v>
      </c>
    </row>
    <row r="1738" spans="1:10" x14ac:dyDescent="0.35">
      <c r="A1738" t="s">
        <v>648</v>
      </c>
      <c r="B1738" t="s">
        <v>656</v>
      </c>
      <c r="C1738" t="s">
        <v>55</v>
      </c>
      <c r="D1738" t="s">
        <v>657</v>
      </c>
      <c r="E1738" s="2">
        <v>45046</v>
      </c>
      <c r="F1738">
        <v>0</v>
      </c>
      <c r="G1738" t="str">
        <f>VLOOKUP($C1738,'[1]LKUP PCNDES'!$F$2:$H$12,2,FALSE)</f>
        <v>Percentage of patients in long stay residential or homes who received a seasonal influenza vaccination between 1 September and 31 March</v>
      </c>
      <c r="H1738" t="str">
        <f>VLOOKUP($C1738,'[1]LKUP PCNDES'!$F$2:$H$12,3,FALSE)</f>
        <v>Flu_Vacs</v>
      </c>
      <c r="I1738" t="str">
        <f>VLOOKUP($B1738,'[1]LKUP PCNDES'!$C$17:$H$60,4,FALSE)</f>
        <v>NHS South West London ICB</v>
      </c>
      <c r="J1738" t="str">
        <f>VLOOKUP($B1738,'[1]LKUP PCNDES'!$C$17:$H$60,6,FALSE)</f>
        <v>SWL</v>
      </c>
    </row>
    <row r="1739" spans="1:10" x14ac:dyDescent="0.35">
      <c r="A1739" t="s">
        <v>648</v>
      </c>
      <c r="B1739" t="s">
        <v>656</v>
      </c>
      <c r="C1739" t="s">
        <v>55</v>
      </c>
      <c r="D1739" t="s">
        <v>657</v>
      </c>
      <c r="E1739" s="2">
        <v>45077</v>
      </c>
      <c r="F1739">
        <v>0</v>
      </c>
      <c r="G1739" t="str">
        <f>VLOOKUP($C1739,'[1]LKUP PCNDES'!$F$2:$H$12,2,FALSE)</f>
        <v>Percentage of patients in long stay residential or homes who received a seasonal influenza vaccination between 1 September and 31 March</v>
      </c>
      <c r="H1739" t="str">
        <f>VLOOKUP($C1739,'[1]LKUP PCNDES'!$F$2:$H$12,3,FALSE)</f>
        <v>Flu_Vacs</v>
      </c>
      <c r="I1739" t="str">
        <f>VLOOKUP($B1739,'[1]LKUP PCNDES'!$C$17:$H$60,4,FALSE)</f>
        <v>NHS South West London ICB</v>
      </c>
      <c r="J1739" t="str">
        <f>VLOOKUP($B1739,'[1]LKUP PCNDES'!$C$17:$H$60,6,FALSE)</f>
        <v>SWL</v>
      </c>
    </row>
    <row r="1740" spans="1:10" x14ac:dyDescent="0.35">
      <c r="A1740" t="s">
        <v>648</v>
      </c>
      <c r="B1740" t="s">
        <v>656</v>
      </c>
      <c r="C1740" t="s">
        <v>55</v>
      </c>
      <c r="D1740" t="s">
        <v>657</v>
      </c>
      <c r="E1740" s="2">
        <v>45107</v>
      </c>
      <c r="F1740">
        <v>0</v>
      </c>
      <c r="G1740" t="str">
        <f>VLOOKUP($C1740,'[1]LKUP PCNDES'!$F$2:$H$12,2,FALSE)</f>
        <v>Percentage of patients in long stay residential or homes who received a seasonal influenza vaccination between 1 September and 31 March</v>
      </c>
      <c r="H1740" t="str">
        <f>VLOOKUP($C1740,'[1]LKUP PCNDES'!$F$2:$H$12,3,FALSE)</f>
        <v>Flu_Vacs</v>
      </c>
      <c r="I1740" t="str">
        <f>VLOOKUP($B1740,'[1]LKUP PCNDES'!$C$17:$H$60,4,FALSE)</f>
        <v>NHS South West London ICB</v>
      </c>
      <c r="J1740" t="str">
        <f>VLOOKUP($B1740,'[1]LKUP PCNDES'!$C$17:$H$60,6,FALSE)</f>
        <v>SWL</v>
      </c>
    </row>
    <row r="1741" spans="1:10" x14ac:dyDescent="0.35">
      <c r="A1741" t="s">
        <v>648</v>
      </c>
      <c r="B1741" t="s">
        <v>656</v>
      </c>
      <c r="C1741" t="s">
        <v>55</v>
      </c>
      <c r="D1741" t="s">
        <v>657</v>
      </c>
      <c r="E1741" s="2">
        <v>45138</v>
      </c>
      <c r="F1741">
        <v>0</v>
      </c>
      <c r="G1741" t="str">
        <f>VLOOKUP($C1741,'[1]LKUP PCNDES'!$F$2:$H$12,2,FALSE)</f>
        <v>Percentage of patients in long stay residential or homes who received a seasonal influenza vaccination between 1 September and 31 March</v>
      </c>
      <c r="H1741" t="str">
        <f>VLOOKUP($C1741,'[1]LKUP PCNDES'!$F$2:$H$12,3,FALSE)</f>
        <v>Flu_Vacs</v>
      </c>
      <c r="I1741" t="str">
        <f>VLOOKUP($B1741,'[1]LKUP PCNDES'!$C$17:$H$60,4,FALSE)</f>
        <v>NHS South West London ICB</v>
      </c>
      <c r="J1741" t="str">
        <f>VLOOKUP($B1741,'[1]LKUP PCNDES'!$C$17:$H$60,6,FALSE)</f>
        <v>SWL</v>
      </c>
    </row>
    <row r="1742" spans="1:10" x14ac:dyDescent="0.35">
      <c r="A1742" t="s">
        <v>648</v>
      </c>
      <c r="B1742" t="s">
        <v>656</v>
      </c>
      <c r="C1742" t="s">
        <v>55</v>
      </c>
      <c r="D1742" t="s">
        <v>657</v>
      </c>
      <c r="E1742" s="2">
        <v>45169</v>
      </c>
      <c r="F1742">
        <v>0</v>
      </c>
      <c r="G1742" t="str">
        <f>VLOOKUP($C1742,'[1]LKUP PCNDES'!$F$2:$H$12,2,FALSE)</f>
        <v>Percentage of patients in long stay residential or homes who received a seasonal influenza vaccination between 1 September and 31 March</v>
      </c>
      <c r="H1742" t="str">
        <f>VLOOKUP($C1742,'[1]LKUP PCNDES'!$F$2:$H$12,3,FALSE)</f>
        <v>Flu_Vacs</v>
      </c>
      <c r="I1742" t="str">
        <f>VLOOKUP($B1742,'[1]LKUP PCNDES'!$C$17:$H$60,4,FALSE)</f>
        <v>NHS South West London ICB</v>
      </c>
      <c r="J1742" t="str">
        <f>VLOOKUP($B1742,'[1]LKUP PCNDES'!$C$17:$H$60,6,FALSE)</f>
        <v>SWL</v>
      </c>
    </row>
    <row r="1743" spans="1:10" x14ac:dyDescent="0.35">
      <c r="A1743" t="s">
        <v>648</v>
      </c>
      <c r="B1743" t="s">
        <v>656</v>
      </c>
      <c r="C1743" t="s">
        <v>55</v>
      </c>
      <c r="D1743" t="s">
        <v>657</v>
      </c>
      <c r="E1743" s="2">
        <v>45199</v>
      </c>
      <c r="F1743">
        <v>1</v>
      </c>
      <c r="G1743" t="str">
        <f>VLOOKUP($C1743,'[1]LKUP PCNDES'!$F$2:$H$12,2,FALSE)</f>
        <v>Percentage of patients in long stay residential or homes who received a seasonal influenza vaccination between 1 September and 31 March</v>
      </c>
      <c r="H1743" t="str">
        <f>VLOOKUP($C1743,'[1]LKUP PCNDES'!$F$2:$H$12,3,FALSE)</f>
        <v>Flu_Vacs</v>
      </c>
      <c r="I1743" t="str">
        <f>VLOOKUP($B1743,'[1]LKUP PCNDES'!$C$17:$H$60,4,FALSE)</f>
        <v>NHS South West London ICB</v>
      </c>
      <c r="J1743" t="str">
        <f>VLOOKUP($B1743,'[1]LKUP PCNDES'!$C$17:$H$60,6,FALSE)</f>
        <v>SWL</v>
      </c>
    </row>
    <row r="1744" spans="1:10" x14ac:dyDescent="0.35">
      <c r="A1744" t="s">
        <v>648</v>
      </c>
      <c r="B1744" t="s">
        <v>656</v>
      </c>
      <c r="C1744" t="s">
        <v>55</v>
      </c>
      <c r="D1744" t="s">
        <v>657</v>
      </c>
      <c r="E1744" s="2">
        <v>45230</v>
      </c>
      <c r="F1744">
        <v>5</v>
      </c>
      <c r="G1744" t="str">
        <f>VLOOKUP($C1744,'[1]LKUP PCNDES'!$F$2:$H$12,2,FALSE)</f>
        <v>Percentage of patients in long stay residential or homes who received a seasonal influenza vaccination between 1 September and 31 March</v>
      </c>
      <c r="H1744" t="str">
        <f>VLOOKUP($C1744,'[1]LKUP PCNDES'!$F$2:$H$12,3,FALSE)</f>
        <v>Flu_Vacs</v>
      </c>
      <c r="I1744" t="str">
        <f>VLOOKUP($B1744,'[1]LKUP PCNDES'!$C$17:$H$60,4,FALSE)</f>
        <v>NHS South West London ICB</v>
      </c>
      <c r="J1744" t="str">
        <f>VLOOKUP($B1744,'[1]LKUP PCNDES'!$C$17:$H$60,6,FALSE)</f>
        <v>SWL</v>
      </c>
    </row>
    <row r="1745" spans="1:10" x14ac:dyDescent="0.35">
      <c r="A1745" t="s">
        <v>648</v>
      </c>
      <c r="B1745" t="s">
        <v>656</v>
      </c>
      <c r="C1745" t="s">
        <v>55</v>
      </c>
      <c r="D1745" t="s">
        <v>657</v>
      </c>
      <c r="E1745" s="2">
        <v>45260</v>
      </c>
      <c r="F1745">
        <v>3</v>
      </c>
      <c r="G1745" t="str">
        <f>VLOOKUP($C1745,'[1]LKUP PCNDES'!$F$2:$H$12,2,FALSE)</f>
        <v>Percentage of patients in long stay residential or homes who received a seasonal influenza vaccination between 1 September and 31 March</v>
      </c>
      <c r="H1745" t="str">
        <f>VLOOKUP($C1745,'[1]LKUP PCNDES'!$F$2:$H$12,3,FALSE)</f>
        <v>Flu_Vacs</v>
      </c>
      <c r="I1745" t="str">
        <f>VLOOKUP($B1745,'[1]LKUP PCNDES'!$C$17:$H$60,4,FALSE)</f>
        <v>NHS South West London ICB</v>
      </c>
      <c r="J1745" t="str">
        <f>VLOOKUP($B1745,'[1]LKUP PCNDES'!$C$17:$H$60,6,FALSE)</f>
        <v>SWL</v>
      </c>
    </row>
    <row r="1746" spans="1:10" x14ac:dyDescent="0.35">
      <c r="A1746" t="s">
        <v>648</v>
      </c>
      <c r="B1746" t="s">
        <v>656</v>
      </c>
      <c r="C1746" t="s">
        <v>55</v>
      </c>
      <c r="D1746" t="s">
        <v>657</v>
      </c>
      <c r="E1746" s="2">
        <v>45291</v>
      </c>
      <c r="F1746">
        <v>8</v>
      </c>
      <c r="G1746" t="str">
        <f>VLOOKUP($C1746,'[1]LKUP PCNDES'!$F$2:$H$12,2,FALSE)</f>
        <v>Percentage of patients in long stay residential or homes who received a seasonal influenza vaccination between 1 September and 31 March</v>
      </c>
      <c r="H1746" t="str">
        <f>VLOOKUP($C1746,'[1]LKUP PCNDES'!$F$2:$H$12,3,FALSE)</f>
        <v>Flu_Vacs</v>
      </c>
      <c r="I1746" t="str">
        <f>VLOOKUP($B1746,'[1]LKUP PCNDES'!$C$17:$H$60,4,FALSE)</f>
        <v>NHS South West London ICB</v>
      </c>
      <c r="J1746" t="str">
        <f>VLOOKUP($B1746,'[1]LKUP PCNDES'!$C$17:$H$60,6,FALSE)</f>
        <v>SWL</v>
      </c>
    </row>
    <row r="1747" spans="1:10" x14ac:dyDescent="0.35">
      <c r="A1747" t="s">
        <v>648</v>
      </c>
      <c r="B1747" t="s">
        <v>656</v>
      </c>
      <c r="C1747" t="s">
        <v>55</v>
      </c>
      <c r="D1747" t="s">
        <v>657</v>
      </c>
      <c r="E1747" s="2">
        <v>45322</v>
      </c>
      <c r="F1747">
        <v>10</v>
      </c>
      <c r="G1747" t="str">
        <f>VLOOKUP($C1747,'[1]LKUP PCNDES'!$F$2:$H$12,2,FALSE)</f>
        <v>Percentage of patients in long stay residential or homes who received a seasonal influenza vaccination between 1 September and 31 March</v>
      </c>
      <c r="H1747" t="str">
        <f>VLOOKUP($C1747,'[1]LKUP PCNDES'!$F$2:$H$12,3,FALSE)</f>
        <v>Flu_Vacs</v>
      </c>
      <c r="I1747" t="str">
        <f>VLOOKUP($B1747,'[1]LKUP PCNDES'!$C$17:$H$60,4,FALSE)</f>
        <v>NHS South West London ICB</v>
      </c>
      <c r="J1747" t="str">
        <f>VLOOKUP($B1747,'[1]LKUP PCNDES'!$C$17:$H$60,6,FALSE)</f>
        <v>SWL</v>
      </c>
    </row>
    <row r="1748" spans="1:10" x14ac:dyDescent="0.35">
      <c r="A1748" t="s">
        <v>648</v>
      </c>
      <c r="B1748" t="s">
        <v>656</v>
      </c>
      <c r="C1748" t="s">
        <v>55</v>
      </c>
      <c r="D1748" t="s">
        <v>657</v>
      </c>
      <c r="E1748" s="2">
        <v>45351</v>
      </c>
      <c r="F1748">
        <v>11</v>
      </c>
      <c r="G1748" t="str">
        <f>VLOOKUP($C1748,'[1]LKUP PCNDES'!$F$2:$H$12,2,FALSE)</f>
        <v>Percentage of patients in long stay residential or homes who received a seasonal influenza vaccination between 1 September and 31 March</v>
      </c>
      <c r="H1748" t="str">
        <f>VLOOKUP($C1748,'[1]LKUP PCNDES'!$F$2:$H$12,3,FALSE)</f>
        <v>Flu_Vacs</v>
      </c>
      <c r="I1748" t="str">
        <f>VLOOKUP($B1748,'[1]LKUP PCNDES'!$C$17:$H$60,4,FALSE)</f>
        <v>NHS South West London ICB</v>
      </c>
      <c r="J1748" t="str">
        <f>VLOOKUP($B1748,'[1]LKUP PCNDES'!$C$17:$H$60,6,FALSE)</f>
        <v>SWL</v>
      </c>
    </row>
    <row r="1749" spans="1:10" x14ac:dyDescent="0.35">
      <c r="A1749" t="s">
        <v>648</v>
      </c>
      <c r="B1749" t="s">
        <v>656</v>
      </c>
      <c r="C1749" t="s">
        <v>55</v>
      </c>
      <c r="D1749" t="s">
        <v>657</v>
      </c>
      <c r="E1749" s="2">
        <v>45382</v>
      </c>
      <c r="F1749">
        <v>9</v>
      </c>
      <c r="G1749" t="str">
        <f>VLOOKUP($C1749,'[1]LKUP PCNDES'!$F$2:$H$12,2,FALSE)</f>
        <v>Percentage of patients in long stay residential or homes who received a seasonal influenza vaccination between 1 September and 31 March</v>
      </c>
      <c r="H1749" t="str">
        <f>VLOOKUP($C1749,'[1]LKUP PCNDES'!$F$2:$H$12,3,FALSE)</f>
        <v>Flu_Vacs</v>
      </c>
      <c r="I1749" t="str">
        <f>VLOOKUP($B1749,'[1]LKUP PCNDES'!$C$17:$H$60,4,FALSE)</f>
        <v>NHS South West London ICB</v>
      </c>
      <c r="J1749" t="str">
        <f>VLOOKUP($B1749,'[1]LKUP PCNDES'!$C$17:$H$60,6,FALSE)</f>
        <v>SWL</v>
      </c>
    </row>
    <row r="1750" spans="1:10" x14ac:dyDescent="0.35">
      <c r="A1750" t="s">
        <v>648</v>
      </c>
      <c r="B1750" t="s">
        <v>656</v>
      </c>
      <c r="C1750" t="s">
        <v>55</v>
      </c>
      <c r="D1750" t="s">
        <v>658</v>
      </c>
      <c r="E1750" s="2">
        <v>45046</v>
      </c>
      <c r="F1750">
        <v>0</v>
      </c>
      <c r="G1750" t="str">
        <f>VLOOKUP($C1750,'[1]LKUP PCNDES'!$F$2:$H$12,2,FALSE)</f>
        <v>Percentage of patients in long stay residential or homes who received a seasonal influenza vaccination between 1 September and 31 March</v>
      </c>
      <c r="H1750" t="str">
        <f>VLOOKUP($C1750,'[1]LKUP PCNDES'!$F$2:$H$12,3,FALSE)</f>
        <v>Flu_Vacs</v>
      </c>
      <c r="I1750" t="str">
        <f>VLOOKUP($B1750,'[1]LKUP PCNDES'!$C$17:$H$60,4,FALSE)</f>
        <v>NHS South West London ICB</v>
      </c>
      <c r="J1750" t="str">
        <f>VLOOKUP($B1750,'[1]LKUP PCNDES'!$C$17:$H$60,6,FALSE)</f>
        <v>SWL</v>
      </c>
    </row>
    <row r="1751" spans="1:10" x14ac:dyDescent="0.35">
      <c r="A1751" t="s">
        <v>648</v>
      </c>
      <c r="B1751" t="s">
        <v>656</v>
      </c>
      <c r="C1751" t="s">
        <v>55</v>
      </c>
      <c r="D1751" t="s">
        <v>658</v>
      </c>
      <c r="E1751" s="2">
        <v>45077</v>
      </c>
      <c r="F1751">
        <v>0</v>
      </c>
      <c r="G1751" t="str">
        <f>VLOOKUP($C1751,'[1]LKUP PCNDES'!$F$2:$H$12,2,FALSE)</f>
        <v>Percentage of patients in long stay residential or homes who received a seasonal influenza vaccination between 1 September and 31 March</v>
      </c>
      <c r="H1751" t="str">
        <f>VLOOKUP($C1751,'[1]LKUP PCNDES'!$F$2:$H$12,3,FALSE)</f>
        <v>Flu_Vacs</v>
      </c>
      <c r="I1751" t="str">
        <f>VLOOKUP($B1751,'[1]LKUP PCNDES'!$C$17:$H$60,4,FALSE)</f>
        <v>NHS South West London ICB</v>
      </c>
      <c r="J1751" t="str">
        <f>VLOOKUP($B1751,'[1]LKUP PCNDES'!$C$17:$H$60,6,FALSE)</f>
        <v>SWL</v>
      </c>
    </row>
    <row r="1752" spans="1:10" x14ac:dyDescent="0.35">
      <c r="A1752" t="s">
        <v>648</v>
      </c>
      <c r="B1752" t="s">
        <v>656</v>
      </c>
      <c r="C1752" t="s">
        <v>55</v>
      </c>
      <c r="D1752" t="s">
        <v>658</v>
      </c>
      <c r="E1752" s="2">
        <v>45107</v>
      </c>
      <c r="F1752">
        <v>0</v>
      </c>
      <c r="G1752" t="str">
        <f>VLOOKUP($C1752,'[1]LKUP PCNDES'!$F$2:$H$12,2,FALSE)</f>
        <v>Percentage of patients in long stay residential or homes who received a seasonal influenza vaccination between 1 September and 31 March</v>
      </c>
      <c r="H1752" t="str">
        <f>VLOOKUP($C1752,'[1]LKUP PCNDES'!$F$2:$H$12,3,FALSE)</f>
        <v>Flu_Vacs</v>
      </c>
      <c r="I1752" t="str">
        <f>VLOOKUP($B1752,'[1]LKUP PCNDES'!$C$17:$H$60,4,FALSE)</f>
        <v>NHS South West London ICB</v>
      </c>
      <c r="J1752" t="str">
        <f>VLOOKUP($B1752,'[1]LKUP PCNDES'!$C$17:$H$60,6,FALSE)</f>
        <v>SWL</v>
      </c>
    </row>
    <row r="1753" spans="1:10" x14ac:dyDescent="0.35">
      <c r="A1753" t="s">
        <v>648</v>
      </c>
      <c r="B1753" t="s">
        <v>656</v>
      </c>
      <c r="C1753" t="s">
        <v>55</v>
      </c>
      <c r="D1753" t="s">
        <v>658</v>
      </c>
      <c r="E1753" s="2">
        <v>45138</v>
      </c>
      <c r="F1753">
        <v>0</v>
      </c>
      <c r="G1753" t="str">
        <f>VLOOKUP($C1753,'[1]LKUP PCNDES'!$F$2:$H$12,2,FALSE)</f>
        <v>Percentage of patients in long stay residential or homes who received a seasonal influenza vaccination between 1 September and 31 March</v>
      </c>
      <c r="H1753" t="str">
        <f>VLOOKUP($C1753,'[1]LKUP PCNDES'!$F$2:$H$12,3,FALSE)</f>
        <v>Flu_Vacs</v>
      </c>
      <c r="I1753" t="str">
        <f>VLOOKUP($B1753,'[1]LKUP PCNDES'!$C$17:$H$60,4,FALSE)</f>
        <v>NHS South West London ICB</v>
      </c>
      <c r="J1753" t="str">
        <f>VLOOKUP($B1753,'[1]LKUP PCNDES'!$C$17:$H$60,6,FALSE)</f>
        <v>SWL</v>
      </c>
    </row>
    <row r="1754" spans="1:10" x14ac:dyDescent="0.35">
      <c r="A1754" t="s">
        <v>648</v>
      </c>
      <c r="B1754" t="s">
        <v>656</v>
      </c>
      <c r="C1754" t="s">
        <v>55</v>
      </c>
      <c r="D1754" t="s">
        <v>658</v>
      </c>
      <c r="E1754" s="2">
        <v>45169</v>
      </c>
      <c r="F1754">
        <v>0</v>
      </c>
      <c r="G1754" t="str">
        <f>VLOOKUP($C1754,'[1]LKUP PCNDES'!$F$2:$H$12,2,FALSE)</f>
        <v>Percentage of patients in long stay residential or homes who received a seasonal influenza vaccination between 1 September and 31 March</v>
      </c>
      <c r="H1754" t="str">
        <f>VLOOKUP($C1754,'[1]LKUP PCNDES'!$F$2:$H$12,3,FALSE)</f>
        <v>Flu_Vacs</v>
      </c>
      <c r="I1754" t="str">
        <f>VLOOKUP($B1754,'[1]LKUP PCNDES'!$C$17:$H$60,4,FALSE)</f>
        <v>NHS South West London ICB</v>
      </c>
      <c r="J1754" t="str">
        <f>VLOOKUP($B1754,'[1]LKUP PCNDES'!$C$17:$H$60,6,FALSE)</f>
        <v>SWL</v>
      </c>
    </row>
    <row r="1755" spans="1:10" x14ac:dyDescent="0.35">
      <c r="A1755" t="s">
        <v>648</v>
      </c>
      <c r="B1755" t="s">
        <v>656</v>
      </c>
      <c r="C1755" t="s">
        <v>55</v>
      </c>
      <c r="D1755" t="s">
        <v>658</v>
      </c>
      <c r="E1755" s="2">
        <v>45199</v>
      </c>
      <c r="F1755">
        <v>35</v>
      </c>
      <c r="G1755" t="str">
        <f>VLOOKUP($C1755,'[1]LKUP PCNDES'!$F$2:$H$12,2,FALSE)</f>
        <v>Percentage of patients in long stay residential or homes who received a seasonal influenza vaccination between 1 September and 31 March</v>
      </c>
      <c r="H1755" t="str">
        <f>VLOOKUP($C1755,'[1]LKUP PCNDES'!$F$2:$H$12,3,FALSE)</f>
        <v>Flu_Vacs</v>
      </c>
      <c r="I1755" t="str">
        <f>VLOOKUP($B1755,'[1]LKUP PCNDES'!$C$17:$H$60,4,FALSE)</f>
        <v>NHS South West London ICB</v>
      </c>
      <c r="J1755" t="str">
        <f>VLOOKUP($B1755,'[1]LKUP PCNDES'!$C$17:$H$60,6,FALSE)</f>
        <v>SWL</v>
      </c>
    </row>
    <row r="1756" spans="1:10" x14ac:dyDescent="0.35">
      <c r="A1756" t="s">
        <v>648</v>
      </c>
      <c r="B1756" t="s">
        <v>656</v>
      </c>
      <c r="C1756" t="s">
        <v>55</v>
      </c>
      <c r="D1756" t="s">
        <v>658</v>
      </c>
      <c r="E1756" s="2">
        <v>45230</v>
      </c>
      <c r="F1756">
        <v>162</v>
      </c>
      <c r="G1756" t="str">
        <f>VLOOKUP($C1756,'[1]LKUP PCNDES'!$F$2:$H$12,2,FALSE)</f>
        <v>Percentage of patients in long stay residential or homes who received a seasonal influenza vaccination between 1 September and 31 March</v>
      </c>
      <c r="H1756" t="str">
        <f>VLOOKUP($C1756,'[1]LKUP PCNDES'!$F$2:$H$12,3,FALSE)</f>
        <v>Flu_Vacs</v>
      </c>
      <c r="I1756" t="str">
        <f>VLOOKUP($B1756,'[1]LKUP PCNDES'!$C$17:$H$60,4,FALSE)</f>
        <v>NHS South West London ICB</v>
      </c>
      <c r="J1756" t="str">
        <f>VLOOKUP($B1756,'[1]LKUP PCNDES'!$C$17:$H$60,6,FALSE)</f>
        <v>SWL</v>
      </c>
    </row>
    <row r="1757" spans="1:10" x14ac:dyDescent="0.35">
      <c r="A1757" t="s">
        <v>648</v>
      </c>
      <c r="B1757" t="s">
        <v>656</v>
      </c>
      <c r="C1757" t="s">
        <v>55</v>
      </c>
      <c r="D1757" t="s">
        <v>658</v>
      </c>
      <c r="E1757" s="2">
        <v>45260</v>
      </c>
      <c r="F1757">
        <v>227</v>
      </c>
      <c r="G1757" t="str">
        <f>VLOOKUP($C1757,'[1]LKUP PCNDES'!$F$2:$H$12,2,FALSE)</f>
        <v>Percentage of patients in long stay residential or homes who received a seasonal influenza vaccination between 1 September and 31 March</v>
      </c>
      <c r="H1757" t="str">
        <f>VLOOKUP($C1757,'[1]LKUP PCNDES'!$F$2:$H$12,3,FALSE)</f>
        <v>Flu_Vacs</v>
      </c>
      <c r="I1757" t="str">
        <f>VLOOKUP($B1757,'[1]LKUP PCNDES'!$C$17:$H$60,4,FALSE)</f>
        <v>NHS South West London ICB</v>
      </c>
      <c r="J1757" t="str">
        <f>VLOOKUP($B1757,'[1]LKUP PCNDES'!$C$17:$H$60,6,FALSE)</f>
        <v>SWL</v>
      </c>
    </row>
    <row r="1758" spans="1:10" x14ac:dyDescent="0.35">
      <c r="A1758" t="s">
        <v>648</v>
      </c>
      <c r="B1758" t="s">
        <v>656</v>
      </c>
      <c r="C1758" t="s">
        <v>55</v>
      </c>
      <c r="D1758" t="s">
        <v>658</v>
      </c>
      <c r="E1758" s="2">
        <v>45291</v>
      </c>
      <c r="F1758">
        <v>223</v>
      </c>
      <c r="G1758" t="str">
        <f>VLOOKUP($C1758,'[1]LKUP PCNDES'!$F$2:$H$12,2,FALSE)</f>
        <v>Percentage of patients in long stay residential or homes who received a seasonal influenza vaccination between 1 September and 31 March</v>
      </c>
      <c r="H1758" t="str">
        <f>VLOOKUP($C1758,'[1]LKUP PCNDES'!$F$2:$H$12,3,FALSE)</f>
        <v>Flu_Vacs</v>
      </c>
      <c r="I1758" t="str">
        <f>VLOOKUP($B1758,'[1]LKUP PCNDES'!$C$17:$H$60,4,FALSE)</f>
        <v>NHS South West London ICB</v>
      </c>
      <c r="J1758" t="str">
        <f>VLOOKUP($B1758,'[1]LKUP PCNDES'!$C$17:$H$60,6,FALSE)</f>
        <v>SWL</v>
      </c>
    </row>
    <row r="1759" spans="1:10" x14ac:dyDescent="0.35">
      <c r="A1759" t="s">
        <v>648</v>
      </c>
      <c r="B1759" t="s">
        <v>656</v>
      </c>
      <c r="C1759" t="s">
        <v>55</v>
      </c>
      <c r="D1759" t="s">
        <v>658</v>
      </c>
      <c r="E1759" s="2">
        <v>45322</v>
      </c>
      <c r="F1759">
        <v>235</v>
      </c>
      <c r="G1759" t="str">
        <f>VLOOKUP($C1759,'[1]LKUP PCNDES'!$F$2:$H$12,2,FALSE)</f>
        <v>Percentage of patients in long stay residential or homes who received a seasonal influenza vaccination between 1 September and 31 March</v>
      </c>
      <c r="H1759" t="str">
        <f>VLOOKUP($C1759,'[1]LKUP PCNDES'!$F$2:$H$12,3,FALSE)</f>
        <v>Flu_Vacs</v>
      </c>
      <c r="I1759" t="str">
        <f>VLOOKUP($B1759,'[1]LKUP PCNDES'!$C$17:$H$60,4,FALSE)</f>
        <v>NHS South West London ICB</v>
      </c>
      <c r="J1759" t="str">
        <f>VLOOKUP($B1759,'[1]LKUP PCNDES'!$C$17:$H$60,6,FALSE)</f>
        <v>SWL</v>
      </c>
    </row>
    <row r="1760" spans="1:10" x14ac:dyDescent="0.35">
      <c r="A1760" t="s">
        <v>648</v>
      </c>
      <c r="B1760" t="s">
        <v>656</v>
      </c>
      <c r="C1760" t="s">
        <v>55</v>
      </c>
      <c r="D1760" t="s">
        <v>658</v>
      </c>
      <c r="E1760" s="2">
        <v>45351</v>
      </c>
      <c r="F1760">
        <v>233</v>
      </c>
      <c r="G1760" t="str">
        <f>VLOOKUP($C1760,'[1]LKUP PCNDES'!$F$2:$H$12,2,FALSE)</f>
        <v>Percentage of patients in long stay residential or homes who received a seasonal influenza vaccination between 1 September and 31 March</v>
      </c>
      <c r="H1760" t="str">
        <f>VLOOKUP($C1760,'[1]LKUP PCNDES'!$F$2:$H$12,3,FALSE)</f>
        <v>Flu_Vacs</v>
      </c>
      <c r="I1760" t="str">
        <f>VLOOKUP($B1760,'[1]LKUP PCNDES'!$C$17:$H$60,4,FALSE)</f>
        <v>NHS South West London ICB</v>
      </c>
      <c r="J1760" t="str">
        <f>VLOOKUP($B1760,'[1]LKUP PCNDES'!$C$17:$H$60,6,FALSE)</f>
        <v>SWL</v>
      </c>
    </row>
    <row r="1761" spans="1:10" x14ac:dyDescent="0.35">
      <c r="A1761" t="s">
        <v>648</v>
      </c>
      <c r="B1761" t="s">
        <v>656</v>
      </c>
      <c r="C1761" t="s">
        <v>55</v>
      </c>
      <c r="D1761" t="s">
        <v>658</v>
      </c>
      <c r="E1761" s="2">
        <v>45382</v>
      </c>
      <c r="F1761">
        <v>227</v>
      </c>
      <c r="G1761" t="str">
        <f>VLOOKUP($C1761,'[1]LKUP PCNDES'!$F$2:$H$12,2,FALSE)</f>
        <v>Percentage of patients in long stay residential or homes who received a seasonal influenza vaccination between 1 September and 31 March</v>
      </c>
      <c r="H1761" t="str">
        <f>VLOOKUP($C1761,'[1]LKUP PCNDES'!$F$2:$H$12,3,FALSE)</f>
        <v>Flu_Vacs</v>
      </c>
      <c r="I1761" t="str">
        <f>VLOOKUP($B1761,'[1]LKUP PCNDES'!$C$17:$H$60,4,FALSE)</f>
        <v>NHS South West London ICB</v>
      </c>
      <c r="J1761" t="str">
        <f>VLOOKUP($B1761,'[1]LKUP PCNDES'!$C$17:$H$60,6,FALSE)</f>
        <v>SWL</v>
      </c>
    </row>
    <row r="1762" spans="1:10" x14ac:dyDescent="0.35">
      <c r="A1762" t="s">
        <v>648</v>
      </c>
      <c r="B1762" t="s">
        <v>656</v>
      </c>
      <c r="C1762" t="s">
        <v>55</v>
      </c>
      <c r="D1762" t="s">
        <v>563</v>
      </c>
      <c r="E1762" s="2">
        <v>45046</v>
      </c>
      <c r="F1762">
        <v>0</v>
      </c>
      <c r="G1762" t="str">
        <f>VLOOKUP($C1762,'[1]LKUP PCNDES'!$F$2:$H$12,2,FALSE)</f>
        <v>Percentage of patients in long stay residential or homes who received a seasonal influenza vaccination between 1 September and 31 March</v>
      </c>
      <c r="H1762" t="str">
        <f>VLOOKUP($C1762,'[1]LKUP PCNDES'!$F$2:$H$12,3,FALSE)</f>
        <v>Flu_Vacs</v>
      </c>
      <c r="I1762" t="str">
        <f>VLOOKUP($B1762,'[1]LKUP PCNDES'!$C$17:$H$60,4,FALSE)</f>
        <v>NHS South West London ICB</v>
      </c>
      <c r="J1762" t="str">
        <f>VLOOKUP($B1762,'[1]LKUP PCNDES'!$C$17:$H$60,6,FALSE)</f>
        <v>SWL</v>
      </c>
    </row>
    <row r="1763" spans="1:10" x14ac:dyDescent="0.35">
      <c r="A1763" t="s">
        <v>648</v>
      </c>
      <c r="B1763" t="s">
        <v>656</v>
      </c>
      <c r="C1763" t="s">
        <v>55</v>
      </c>
      <c r="D1763" t="s">
        <v>563</v>
      </c>
      <c r="E1763" s="2">
        <v>45077</v>
      </c>
      <c r="F1763">
        <v>0</v>
      </c>
      <c r="G1763" t="str">
        <f>VLOOKUP($C1763,'[1]LKUP PCNDES'!$F$2:$H$12,2,FALSE)</f>
        <v>Percentage of patients in long stay residential or homes who received a seasonal influenza vaccination between 1 September and 31 March</v>
      </c>
      <c r="H1763" t="str">
        <f>VLOOKUP($C1763,'[1]LKUP PCNDES'!$F$2:$H$12,3,FALSE)</f>
        <v>Flu_Vacs</v>
      </c>
      <c r="I1763" t="str">
        <f>VLOOKUP($B1763,'[1]LKUP PCNDES'!$C$17:$H$60,4,FALSE)</f>
        <v>NHS South West London ICB</v>
      </c>
      <c r="J1763" t="str">
        <f>VLOOKUP($B1763,'[1]LKUP PCNDES'!$C$17:$H$60,6,FALSE)</f>
        <v>SWL</v>
      </c>
    </row>
    <row r="1764" spans="1:10" x14ac:dyDescent="0.35">
      <c r="A1764" t="s">
        <v>648</v>
      </c>
      <c r="B1764" t="s">
        <v>656</v>
      </c>
      <c r="C1764" t="s">
        <v>55</v>
      </c>
      <c r="D1764" t="s">
        <v>563</v>
      </c>
      <c r="E1764" s="2">
        <v>45107</v>
      </c>
      <c r="F1764">
        <v>0</v>
      </c>
      <c r="G1764" t="str">
        <f>VLOOKUP($C1764,'[1]LKUP PCNDES'!$F$2:$H$12,2,FALSE)</f>
        <v>Percentage of patients in long stay residential or homes who received a seasonal influenza vaccination between 1 September and 31 March</v>
      </c>
      <c r="H1764" t="str">
        <f>VLOOKUP($C1764,'[1]LKUP PCNDES'!$F$2:$H$12,3,FALSE)</f>
        <v>Flu_Vacs</v>
      </c>
      <c r="I1764" t="str">
        <f>VLOOKUP($B1764,'[1]LKUP PCNDES'!$C$17:$H$60,4,FALSE)</f>
        <v>NHS South West London ICB</v>
      </c>
      <c r="J1764" t="str">
        <f>VLOOKUP($B1764,'[1]LKUP PCNDES'!$C$17:$H$60,6,FALSE)</f>
        <v>SWL</v>
      </c>
    </row>
    <row r="1765" spans="1:10" x14ac:dyDescent="0.35">
      <c r="A1765" t="s">
        <v>648</v>
      </c>
      <c r="B1765" t="s">
        <v>656</v>
      </c>
      <c r="C1765" t="s">
        <v>55</v>
      </c>
      <c r="D1765" t="s">
        <v>563</v>
      </c>
      <c r="E1765" s="2">
        <v>45138</v>
      </c>
      <c r="F1765">
        <v>0</v>
      </c>
      <c r="G1765" t="str">
        <f>VLOOKUP($C1765,'[1]LKUP PCNDES'!$F$2:$H$12,2,FALSE)</f>
        <v>Percentage of patients in long stay residential or homes who received a seasonal influenza vaccination between 1 September and 31 March</v>
      </c>
      <c r="H1765" t="str">
        <f>VLOOKUP($C1765,'[1]LKUP PCNDES'!$F$2:$H$12,3,FALSE)</f>
        <v>Flu_Vacs</v>
      </c>
      <c r="I1765" t="str">
        <f>VLOOKUP($B1765,'[1]LKUP PCNDES'!$C$17:$H$60,4,FALSE)</f>
        <v>NHS South West London ICB</v>
      </c>
      <c r="J1765" t="str">
        <f>VLOOKUP($B1765,'[1]LKUP PCNDES'!$C$17:$H$60,6,FALSE)</f>
        <v>SWL</v>
      </c>
    </row>
    <row r="1766" spans="1:10" x14ac:dyDescent="0.35">
      <c r="A1766" t="s">
        <v>648</v>
      </c>
      <c r="B1766" t="s">
        <v>656</v>
      </c>
      <c r="C1766" t="s">
        <v>55</v>
      </c>
      <c r="D1766" t="s">
        <v>563</v>
      </c>
      <c r="E1766" s="2">
        <v>45169</v>
      </c>
      <c r="F1766">
        <v>0</v>
      </c>
      <c r="G1766" t="str">
        <f>VLOOKUP($C1766,'[1]LKUP PCNDES'!$F$2:$H$12,2,FALSE)</f>
        <v>Percentage of patients in long stay residential or homes who received a seasonal influenza vaccination between 1 September and 31 March</v>
      </c>
      <c r="H1766" t="str">
        <f>VLOOKUP($C1766,'[1]LKUP PCNDES'!$F$2:$H$12,3,FALSE)</f>
        <v>Flu_Vacs</v>
      </c>
      <c r="I1766" t="str">
        <f>VLOOKUP($B1766,'[1]LKUP PCNDES'!$C$17:$H$60,4,FALSE)</f>
        <v>NHS South West London ICB</v>
      </c>
      <c r="J1766" t="str">
        <f>VLOOKUP($B1766,'[1]LKUP PCNDES'!$C$17:$H$60,6,FALSE)</f>
        <v>SWL</v>
      </c>
    </row>
    <row r="1767" spans="1:10" x14ac:dyDescent="0.35">
      <c r="A1767" t="s">
        <v>648</v>
      </c>
      <c r="B1767" t="s">
        <v>656</v>
      </c>
      <c r="C1767" t="s">
        <v>55</v>
      </c>
      <c r="D1767" t="s">
        <v>563</v>
      </c>
      <c r="E1767" s="2">
        <v>45199</v>
      </c>
      <c r="F1767">
        <v>1472</v>
      </c>
      <c r="G1767" t="str">
        <f>VLOOKUP($C1767,'[1]LKUP PCNDES'!$F$2:$H$12,2,FALSE)</f>
        <v>Percentage of patients in long stay residential or homes who received a seasonal influenza vaccination between 1 September and 31 March</v>
      </c>
      <c r="H1767" t="str">
        <f>VLOOKUP($C1767,'[1]LKUP PCNDES'!$F$2:$H$12,3,FALSE)</f>
        <v>Flu_Vacs</v>
      </c>
      <c r="I1767" t="str">
        <f>VLOOKUP($B1767,'[1]LKUP PCNDES'!$C$17:$H$60,4,FALSE)</f>
        <v>NHS South West London ICB</v>
      </c>
      <c r="J1767" t="str">
        <f>VLOOKUP($B1767,'[1]LKUP PCNDES'!$C$17:$H$60,6,FALSE)</f>
        <v>SWL</v>
      </c>
    </row>
    <row r="1768" spans="1:10" x14ac:dyDescent="0.35">
      <c r="A1768" t="s">
        <v>648</v>
      </c>
      <c r="B1768" t="s">
        <v>656</v>
      </c>
      <c r="C1768" t="s">
        <v>55</v>
      </c>
      <c r="D1768" t="s">
        <v>563</v>
      </c>
      <c r="E1768" s="2">
        <v>45230</v>
      </c>
      <c r="F1768">
        <v>4559</v>
      </c>
      <c r="G1768" t="str">
        <f>VLOOKUP($C1768,'[1]LKUP PCNDES'!$F$2:$H$12,2,FALSE)</f>
        <v>Percentage of patients in long stay residential or homes who received a seasonal influenza vaccination between 1 September and 31 March</v>
      </c>
      <c r="H1768" t="str">
        <f>VLOOKUP($C1768,'[1]LKUP PCNDES'!$F$2:$H$12,3,FALSE)</f>
        <v>Flu_Vacs</v>
      </c>
      <c r="I1768" t="str">
        <f>VLOOKUP($B1768,'[1]LKUP PCNDES'!$C$17:$H$60,4,FALSE)</f>
        <v>NHS South West London ICB</v>
      </c>
      <c r="J1768" t="str">
        <f>VLOOKUP($B1768,'[1]LKUP PCNDES'!$C$17:$H$60,6,FALSE)</f>
        <v>SWL</v>
      </c>
    </row>
    <row r="1769" spans="1:10" x14ac:dyDescent="0.35">
      <c r="A1769" t="s">
        <v>648</v>
      </c>
      <c r="B1769" t="s">
        <v>656</v>
      </c>
      <c r="C1769" t="s">
        <v>55</v>
      </c>
      <c r="D1769" t="s">
        <v>563</v>
      </c>
      <c r="E1769" s="2">
        <v>45260</v>
      </c>
      <c r="F1769">
        <v>4977</v>
      </c>
      <c r="G1769" t="str">
        <f>VLOOKUP($C1769,'[1]LKUP PCNDES'!$F$2:$H$12,2,FALSE)</f>
        <v>Percentage of patients in long stay residential or homes who received a seasonal influenza vaccination between 1 September and 31 March</v>
      </c>
      <c r="H1769" t="str">
        <f>VLOOKUP($C1769,'[1]LKUP PCNDES'!$F$2:$H$12,3,FALSE)</f>
        <v>Flu_Vacs</v>
      </c>
      <c r="I1769" t="str">
        <f>VLOOKUP($B1769,'[1]LKUP PCNDES'!$C$17:$H$60,4,FALSE)</f>
        <v>NHS South West London ICB</v>
      </c>
      <c r="J1769" t="str">
        <f>VLOOKUP($B1769,'[1]LKUP PCNDES'!$C$17:$H$60,6,FALSE)</f>
        <v>SWL</v>
      </c>
    </row>
    <row r="1770" spans="1:10" x14ac:dyDescent="0.35">
      <c r="A1770" t="s">
        <v>648</v>
      </c>
      <c r="B1770" t="s">
        <v>656</v>
      </c>
      <c r="C1770" t="s">
        <v>55</v>
      </c>
      <c r="D1770" t="s">
        <v>563</v>
      </c>
      <c r="E1770" s="2">
        <v>45291</v>
      </c>
      <c r="F1770">
        <v>5447</v>
      </c>
      <c r="G1770" t="str">
        <f>VLOOKUP($C1770,'[1]LKUP PCNDES'!$F$2:$H$12,2,FALSE)</f>
        <v>Percentage of patients in long stay residential or homes who received a seasonal influenza vaccination between 1 September and 31 March</v>
      </c>
      <c r="H1770" t="str">
        <f>VLOOKUP($C1770,'[1]LKUP PCNDES'!$F$2:$H$12,3,FALSE)</f>
        <v>Flu_Vacs</v>
      </c>
      <c r="I1770" t="str">
        <f>VLOOKUP($B1770,'[1]LKUP PCNDES'!$C$17:$H$60,4,FALSE)</f>
        <v>NHS South West London ICB</v>
      </c>
      <c r="J1770" t="str">
        <f>VLOOKUP($B1770,'[1]LKUP PCNDES'!$C$17:$H$60,6,FALSE)</f>
        <v>SWL</v>
      </c>
    </row>
    <row r="1771" spans="1:10" x14ac:dyDescent="0.35">
      <c r="A1771" t="s">
        <v>648</v>
      </c>
      <c r="B1771" t="s">
        <v>656</v>
      </c>
      <c r="C1771" t="s">
        <v>55</v>
      </c>
      <c r="D1771" t="s">
        <v>563</v>
      </c>
      <c r="E1771" s="2">
        <v>45322</v>
      </c>
      <c r="F1771">
        <v>5571</v>
      </c>
      <c r="G1771" t="str">
        <f>VLOOKUP($C1771,'[1]LKUP PCNDES'!$F$2:$H$12,2,FALSE)</f>
        <v>Percentage of patients in long stay residential or homes who received a seasonal influenza vaccination between 1 September and 31 March</v>
      </c>
      <c r="H1771" t="str">
        <f>VLOOKUP($C1771,'[1]LKUP PCNDES'!$F$2:$H$12,3,FALSE)</f>
        <v>Flu_Vacs</v>
      </c>
      <c r="I1771" t="str">
        <f>VLOOKUP($B1771,'[1]LKUP PCNDES'!$C$17:$H$60,4,FALSE)</f>
        <v>NHS South West London ICB</v>
      </c>
      <c r="J1771" t="str">
        <f>VLOOKUP($B1771,'[1]LKUP PCNDES'!$C$17:$H$60,6,FALSE)</f>
        <v>SWL</v>
      </c>
    </row>
    <row r="1772" spans="1:10" x14ac:dyDescent="0.35">
      <c r="A1772" t="s">
        <v>648</v>
      </c>
      <c r="B1772" t="s">
        <v>656</v>
      </c>
      <c r="C1772" t="s">
        <v>55</v>
      </c>
      <c r="D1772" t="s">
        <v>563</v>
      </c>
      <c r="E1772" s="2">
        <v>45351</v>
      </c>
      <c r="F1772">
        <v>5532</v>
      </c>
      <c r="G1772" t="str">
        <f>VLOOKUP($C1772,'[1]LKUP PCNDES'!$F$2:$H$12,2,FALSE)</f>
        <v>Percentage of patients in long stay residential or homes who received a seasonal influenza vaccination between 1 September and 31 March</v>
      </c>
      <c r="H1772" t="str">
        <f>VLOOKUP($C1772,'[1]LKUP PCNDES'!$F$2:$H$12,3,FALSE)</f>
        <v>Flu_Vacs</v>
      </c>
      <c r="I1772" t="str">
        <f>VLOOKUP($B1772,'[1]LKUP PCNDES'!$C$17:$H$60,4,FALSE)</f>
        <v>NHS South West London ICB</v>
      </c>
      <c r="J1772" t="str">
        <f>VLOOKUP($B1772,'[1]LKUP PCNDES'!$C$17:$H$60,6,FALSE)</f>
        <v>SWL</v>
      </c>
    </row>
    <row r="1773" spans="1:10" x14ac:dyDescent="0.35">
      <c r="A1773" t="s">
        <v>648</v>
      </c>
      <c r="B1773" t="s">
        <v>656</v>
      </c>
      <c r="C1773" t="s">
        <v>55</v>
      </c>
      <c r="D1773" t="s">
        <v>563</v>
      </c>
      <c r="E1773" s="2">
        <v>45382</v>
      </c>
      <c r="F1773">
        <v>5596</v>
      </c>
      <c r="G1773" t="str">
        <f>VLOOKUP($C1773,'[1]LKUP PCNDES'!$F$2:$H$12,2,FALSE)</f>
        <v>Percentage of patients in long stay residential or homes who received a seasonal influenza vaccination between 1 September and 31 March</v>
      </c>
      <c r="H1773" t="str">
        <f>VLOOKUP($C1773,'[1]LKUP PCNDES'!$F$2:$H$12,3,FALSE)</f>
        <v>Flu_Vacs</v>
      </c>
      <c r="I1773" t="str">
        <f>VLOOKUP($B1773,'[1]LKUP PCNDES'!$C$17:$H$60,4,FALSE)</f>
        <v>NHS South West London ICB</v>
      </c>
      <c r="J1773" t="str">
        <f>VLOOKUP($B1773,'[1]LKUP PCNDES'!$C$17:$H$60,6,FALSE)</f>
        <v>SWL</v>
      </c>
    </row>
    <row r="1774" spans="1:10" x14ac:dyDescent="0.35">
      <c r="A1774" t="s">
        <v>648</v>
      </c>
      <c r="B1774" t="s">
        <v>656</v>
      </c>
      <c r="C1774" t="s">
        <v>55</v>
      </c>
      <c r="D1774" t="s">
        <v>661</v>
      </c>
      <c r="E1774" s="2">
        <v>45046</v>
      </c>
      <c r="F1774">
        <v>23</v>
      </c>
      <c r="G1774" t="str">
        <f>VLOOKUP($C1774,'[1]LKUP PCNDES'!$F$2:$H$12,2,FALSE)</f>
        <v>Percentage of patients in long stay residential or homes who received a seasonal influenza vaccination between 1 September and 31 March</v>
      </c>
      <c r="H1774" t="str">
        <f>VLOOKUP($C1774,'[1]LKUP PCNDES'!$F$2:$H$12,3,FALSE)</f>
        <v>Flu_Vacs</v>
      </c>
      <c r="I1774" t="str">
        <f>VLOOKUP($B1774,'[1]LKUP PCNDES'!$C$17:$H$60,4,FALSE)</f>
        <v>NHS South West London ICB</v>
      </c>
      <c r="J1774" t="str">
        <f>VLOOKUP($B1774,'[1]LKUP PCNDES'!$C$17:$H$60,6,FALSE)</f>
        <v>SWL</v>
      </c>
    </row>
    <row r="1775" spans="1:10" x14ac:dyDescent="0.35">
      <c r="A1775" t="s">
        <v>648</v>
      </c>
      <c r="B1775" t="s">
        <v>656</v>
      </c>
      <c r="C1775" t="s">
        <v>55</v>
      </c>
      <c r="D1775" t="s">
        <v>661</v>
      </c>
      <c r="E1775" s="2">
        <v>45077</v>
      </c>
      <c r="F1775">
        <v>22</v>
      </c>
      <c r="G1775" t="str">
        <f>VLOOKUP($C1775,'[1]LKUP PCNDES'!$F$2:$H$12,2,FALSE)</f>
        <v>Percentage of patients in long stay residential or homes who received a seasonal influenza vaccination between 1 September and 31 March</v>
      </c>
      <c r="H1775" t="str">
        <f>VLOOKUP($C1775,'[1]LKUP PCNDES'!$F$2:$H$12,3,FALSE)</f>
        <v>Flu_Vacs</v>
      </c>
      <c r="I1775" t="str">
        <f>VLOOKUP($B1775,'[1]LKUP PCNDES'!$C$17:$H$60,4,FALSE)</f>
        <v>NHS South West London ICB</v>
      </c>
      <c r="J1775" t="str">
        <f>VLOOKUP($B1775,'[1]LKUP PCNDES'!$C$17:$H$60,6,FALSE)</f>
        <v>SWL</v>
      </c>
    </row>
    <row r="1776" spans="1:10" x14ac:dyDescent="0.35">
      <c r="A1776" t="s">
        <v>648</v>
      </c>
      <c r="B1776" t="s">
        <v>656</v>
      </c>
      <c r="C1776" t="s">
        <v>55</v>
      </c>
      <c r="D1776" t="s">
        <v>661</v>
      </c>
      <c r="E1776" s="2">
        <v>45107</v>
      </c>
      <c r="F1776">
        <v>23</v>
      </c>
      <c r="G1776" t="str">
        <f>VLOOKUP($C1776,'[1]LKUP PCNDES'!$F$2:$H$12,2,FALSE)</f>
        <v>Percentage of patients in long stay residential or homes who received a seasonal influenza vaccination between 1 September and 31 March</v>
      </c>
      <c r="H1776" t="str">
        <f>VLOOKUP($C1776,'[1]LKUP PCNDES'!$F$2:$H$12,3,FALSE)</f>
        <v>Flu_Vacs</v>
      </c>
      <c r="I1776" t="str">
        <f>VLOOKUP($B1776,'[1]LKUP PCNDES'!$C$17:$H$60,4,FALSE)</f>
        <v>NHS South West London ICB</v>
      </c>
      <c r="J1776" t="str">
        <f>VLOOKUP($B1776,'[1]LKUP PCNDES'!$C$17:$H$60,6,FALSE)</f>
        <v>SWL</v>
      </c>
    </row>
    <row r="1777" spans="1:10" x14ac:dyDescent="0.35">
      <c r="A1777" t="s">
        <v>648</v>
      </c>
      <c r="B1777" t="s">
        <v>656</v>
      </c>
      <c r="C1777" t="s">
        <v>55</v>
      </c>
      <c r="D1777" t="s">
        <v>661</v>
      </c>
      <c r="E1777" s="2">
        <v>45138</v>
      </c>
      <c r="F1777">
        <v>20</v>
      </c>
      <c r="G1777" t="str">
        <f>VLOOKUP($C1777,'[1]LKUP PCNDES'!$F$2:$H$12,2,FALSE)</f>
        <v>Percentage of patients in long stay residential or homes who received a seasonal influenza vaccination between 1 September and 31 March</v>
      </c>
      <c r="H1777" t="str">
        <f>VLOOKUP($C1777,'[1]LKUP PCNDES'!$F$2:$H$12,3,FALSE)</f>
        <v>Flu_Vacs</v>
      </c>
      <c r="I1777" t="str">
        <f>VLOOKUP($B1777,'[1]LKUP PCNDES'!$C$17:$H$60,4,FALSE)</f>
        <v>NHS South West London ICB</v>
      </c>
      <c r="J1777" t="str">
        <f>VLOOKUP($B1777,'[1]LKUP PCNDES'!$C$17:$H$60,6,FALSE)</f>
        <v>SWL</v>
      </c>
    </row>
    <row r="1778" spans="1:10" x14ac:dyDescent="0.35">
      <c r="A1778" t="s">
        <v>648</v>
      </c>
      <c r="B1778" t="s">
        <v>656</v>
      </c>
      <c r="C1778" t="s">
        <v>55</v>
      </c>
      <c r="D1778" t="s">
        <v>661</v>
      </c>
      <c r="E1778" s="2">
        <v>45169</v>
      </c>
      <c r="F1778">
        <v>24</v>
      </c>
      <c r="G1778" t="str">
        <f>VLOOKUP($C1778,'[1]LKUP PCNDES'!$F$2:$H$12,2,FALSE)</f>
        <v>Percentage of patients in long stay residential or homes who received a seasonal influenza vaccination between 1 September and 31 March</v>
      </c>
      <c r="H1778" t="str">
        <f>VLOOKUP($C1778,'[1]LKUP PCNDES'!$F$2:$H$12,3,FALSE)</f>
        <v>Flu_Vacs</v>
      </c>
      <c r="I1778" t="str">
        <f>VLOOKUP($B1778,'[1]LKUP PCNDES'!$C$17:$H$60,4,FALSE)</f>
        <v>NHS South West London ICB</v>
      </c>
      <c r="J1778" t="str">
        <f>VLOOKUP($B1778,'[1]LKUP PCNDES'!$C$17:$H$60,6,FALSE)</f>
        <v>SWL</v>
      </c>
    </row>
    <row r="1779" spans="1:10" x14ac:dyDescent="0.35">
      <c r="A1779" t="s">
        <v>648</v>
      </c>
      <c r="B1779" t="s">
        <v>656</v>
      </c>
      <c r="C1779" t="s">
        <v>55</v>
      </c>
      <c r="D1779" t="s">
        <v>661</v>
      </c>
      <c r="E1779" s="2">
        <v>45199</v>
      </c>
      <c r="F1779">
        <v>21</v>
      </c>
      <c r="G1779" t="str">
        <f>VLOOKUP($C1779,'[1]LKUP PCNDES'!$F$2:$H$12,2,FALSE)</f>
        <v>Percentage of patients in long stay residential or homes who received a seasonal influenza vaccination between 1 September and 31 March</v>
      </c>
      <c r="H1779" t="str">
        <f>VLOOKUP($C1779,'[1]LKUP PCNDES'!$F$2:$H$12,3,FALSE)</f>
        <v>Flu_Vacs</v>
      </c>
      <c r="I1779" t="str">
        <f>VLOOKUP($B1779,'[1]LKUP PCNDES'!$C$17:$H$60,4,FALSE)</f>
        <v>NHS South West London ICB</v>
      </c>
      <c r="J1779" t="str">
        <f>VLOOKUP($B1779,'[1]LKUP PCNDES'!$C$17:$H$60,6,FALSE)</f>
        <v>SWL</v>
      </c>
    </row>
    <row r="1780" spans="1:10" x14ac:dyDescent="0.35">
      <c r="A1780" t="s">
        <v>648</v>
      </c>
      <c r="B1780" t="s">
        <v>656</v>
      </c>
      <c r="C1780" t="s">
        <v>55</v>
      </c>
      <c r="D1780" t="s">
        <v>661</v>
      </c>
      <c r="E1780" s="2">
        <v>45230</v>
      </c>
      <c r="F1780">
        <v>20</v>
      </c>
      <c r="G1780" t="str">
        <f>VLOOKUP($C1780,'[1]LKUP PCNDES'!$F$2:$H$12,2,FALSE)</f>
        <v>Percentage of patients in long stay residential or homes who received a seasonal influenza vaccination between 1 September and 31 March</v>
      </c>
      <c r="H1780" t="str">
        <f>VLOOKUP($C1780,'[1]LKUP PCNDES'!$F$2:$H$12,3,FALSE)</f>
        <v>Flu_Vacs</v>
      </c>
      <c r="I1780" t="str">
        <f>VLOOKUP($B1780,'[1]LKUP PCNDES'!$C$17:$H$60,4,FALSE)</f>
        <v>NHS South West London ICB</v>
      </c>
      <c r="J1780" t="str">
        <f>VLOOKUP($B1780,'[1]LKUP PCNDES'!$C$17:$H$60,6,FALSE)</f>
        <v>SWL</v>
      </c>
    </row>
    <row r="1781" spans="1:10" x14ac:dyDescent="0.35">
      <c r="A1781" t="s">
        <v>648</v>
      </c>
      <c r="B1781" t="s">
        <v>656</v>
      </c>
      <c r="C1781" t="s">
        <v>55</v>
      </c>
      <c r="D1781" t="s">
        <v>661</v>
      </c>
      <c r="E1781" s="2">
        <v>45260</v>
      </c>
      <c r="F1781">
        <v>17</v>
      </c>
      <c r="G1781" t="str">
        <f>VLOOKUP($C1781,'[1]LKUP PCNDES'!$F$2:$H$12,2,FALSE)</f>
        <v>Percentage of patients in long stay residential or homes who received a seasonal influenza vaccination between 1 September and 31 March</v>
      </c>
      <c r="H1781" t="str">
        <f>VLOOKUP($C1781,'[1]LKUP PCNDES'!$F$2:$H$12,3,FALSE)</f>
        <v>Flu_Vacs</v>
      </c>
      <c r="I1781" t="str">
        <f>VLOOKUP($B1781,'[1]LKUP PCNDES'!$C$17:$H$60,4,FALSE)</f>
        <v>NHS South West London ICB</v>
      </c>
      <c r="J1781" t="str">
        <f>VLOOKUP($B1781,'[1]LKUP PCNDES'!$C$17:$H$60,6,FALSE)</f>
        <v>SWL</v>
      </c>
    </row>
    <row r="1782" spans="1:10" x14ac:dyDescent="0.35">
      <c r="A1782" t="s">
        <v>648</v>
      </c>
      <c r="B1782" t="s">
        <v>656</v>
      </c>
      <c r="C1782" t="s">
        <v>55</v>
      </c>
      <c r="D1782" t="s">
        <v>661</v>
      </c>
      <c r="E1782" s="2">
        <v>45291</v>
      </c>
      <c r="F1782">
        <v>12</v>
      </c>
      <c r="G1782" t="str">
        <f>VLOOKUP($C1782,'[1]LKUP PCNDES'!$F$2:$H$12,2,FALSE)</f>
        <v>Percentage of patients in long stay residential or homes who received a seasonal influenza vaccination between 1 September and 31 March</v>
      </c>
      <c r="H1782" t="str">
        <f>VLOOKUP($C1782,'[1]LKUP PCNDES'!$F$2:$H$12,3,FALSE)</f>
        <v>Flu_Vacs</v>
      </c>
      <c r="I1782" t="str">
        <f>VLOOKUP($B1782,'[1]LKUP PCNDES'!$C$17:$H$60,4,FALSE)</f>
        <v>NHS South West London ICB</v>
      </c>
      <c r="J1782" t="str">
        <f>VLOOKUP($B1782,'[1]LKUP PCNDES'!$C$17:$H$60,6,FALSE)</f>
        <v>SWL</v>
      </c>
    </row>
    <row r="1783" spans="1:10" x14ac:dyDescent="0.35">
      <c r="A1783" t="s">
        <v>648</v>
      </c>
      <c r="B1783" t="s">
        <v>656</v>
      </c>
      <c r="C1783" t="s">
        <v>55</v>
      </c>
      <c r="D1783" t="s">
        <v>661</v>
      </c>
      <c r="E1783" s="2">
        <v>45322</v>
      </c>
      <c r="F1783">
        <v>12</v>
      </c>
      <c r="G1783" t="str">
        <f>VLOOKUP($C1783,'[1]LKUP PCNDES'!$F$2:$H$12,2,FALSE)</f>
        <v>Percentage of patients in long stay residential or homes who received a seasonal influenza vaccination between 1 September and 31 March</v>
      </c>
      <c r="H1783" t="str">
        <f>VLOOKUP($C1783,'[1]LKUP PCNDES'!$F$2:$H$12,3,FALSE)</f>
        <v>Flu_Vacs</v>
      </c>
      <c r="I1783" t="str">
        <f>VLOOKUP($B1783,'[1]LKUP PCNDES'!$C$17:$H$60,4,FALSE)</f>
        <v>NHS South West London ICB</v>
      </c>
      <c r="J1783" t="str">
        <f>VLOOKUP($B1783,'[1]LKUP PCNDES'!$C$17:$H$60,6,FALSE)</f>
        <v>SWL</v>
      </c>
    </row>
    <row r="1784" spans="1:10" x14ac:dyDescent="0.35">
      <c r="A1784" t="s">
        <v>648</v>
      </c>
      <c r="B1784" t="s">
        <v>656</v>
      </c>
      <c r="C1784" t="s">
        <v>55</v>
      </c>
      <c r="D1784" t="s">
        <v>661</v>
      </c>
      <c r="E1784" s="2">
        <v>45351</v>
      </c>
      <c r="F1784">
        <v>11</v>
      </c>
      <c r="G1784" t="str">
        <f>VLOOKUP($C1784,'[1]LKUP PCNDES'!$F$2:$H$12,2,FALSE)</f>
        <v>Percentage of patients in long stay residential or homes who received a seasonal influenza vaccination between 1 September and 31 March</v>
      </c>
      <c r="H1784" t="str">
        <f>VLOOKUP($C1784,'[1]LKUP PCNDES'!$F$2:$H$12,3,FALSE)</f>
        <v>Flu_Vacs</v>
      </c>
      <c r="I1784" t="str">
        <f>VLOOKUP($B1784,'[1]LKUP PCNDES'!$C$17:$H$60,4,FALSE)</f>
        <v>NHS South West London ICB</v>
      </c>
      <c r="J1784" t="str">
        <f>VLOOKUP($B1784,'[1]LKUP PCNDES'!$C$17:$H$60,6,FALSE)</f>
        <v>SWL</v>
      </c>
    </row>
    <row r="1785" spans="1:10" x14ac:dyDescent="0.35">
      <c r="A1785" t="s">
        <v>648</v>
      </c>
      <c r="B1785" t="s">
        <v>656</v>
      </c>
      <c r="C1785" t="s">
        <v>55</v>
      </c>
      <c r="D1785" t="s">
        <v>661</v>
      </c>
      <c r="E1785" s="2">
        <v>45382</v>
      </c>
      <c r="F1785">
        <v>13</v>
      </c>
      <c r="G1785" t="str">
        <f>VLOOKUP($C1785,'[1]LKUP PCNDES'!$F$2:$H$12,2,FALSE)</f>
        <v>Percentage of patients in long stay residential or homes who received a seasonal influenza vaccination between 1 September and 31 March</v>
      </c>
      <c r="H1785" t="str">
        <f>VLOOKUP($C1785,'[1]LKUP PCNDES'!$F$2:$H$12,3,FALSE)</f>
        <v>Flu_Vacs</v>
      </c>
      <c r="I1785" t="str">
        <f>VLOOKUP($B1785,'[1]LKUP PCNDES'!$C$17:$H$60,4,FALSE)</f>
        <v>NHS South West London ICB</v>
      </c>
      <c r="J1785" t="str">
        <f>VLOOKUP($B1785,'[1]LKUP PCNDES'!$C$17:$H$60,6,FALSE)</f>
        <v>SWL</v>
      </c>
    </row>
    <row r="1786" spans="1:10" x14ac:dyDescent="0.35">
      <c r="A1786" t="s">
        <v>648</v>
      </c>
      <c r="B1786" t="s">
        <v>656</v>
      </c>
      <c r="C1786" t="s">
        <v>1382</v>
      </c>
      <c r="D1786" t="s">
        <v>564</v>
      </c>
      <c r="E1786" s="2">
        <v>45046</v>
      </c>
      <c r="F1786">
        <v>7092</v>
      </c>
      <c r="G1786" t="str">
        <f>VLOOKUP($C1786,'[1]LKUP PCNDES'!$F$2:$H$12,2,FALSE)</f>
        <v>Care home residents aged 18 years or over on the QOF Dementia Register</v>
      </c>
      <c r="H1786" t="str">
        <f>VLOOKUP($C1786,'[1]LKUP PCNDES'!$F$2:$H$12,3,FALSE)</f>
        <v>DEM_REG</v>
      </c>
      <c r="I1786" t="str">
        <f>VLOOKUP($B1786,'[1]LKUP PCNDES'!$C$17:$H$60,4,FALSE)</f>
        <v>NHS South West London ICB</v>
      </c>
      <c r="J1786" t="str">
        <f>VLOOKUP($B1786,'[1]LKUP PCNDES'!$C$17:$H$60,6,FALSE)</f>
        <v>SWL</v>
      </c>
    </row>
    <row r="1787" spans="1:10" x14ac:dyDescent="0.35">
      <c r="A1787" t="s">
        <v>648</v>
      </c>
      <c r="B1787" t="s">
        <v>656</v>
      </c>
      <c r="C1787" t="s">
        <v>1382</v>
      </c>
      <c r="D1787" t="s">
        <v>564</v>
      </c>
      <c r="E1787" s="2">
        <v>45077</v>
      </c>
      <c r="F1787">
        <v>6016</v>
      </c>
      <c r="G1787" t="str">
        <f>VLOOKUP($C1787,'[1]LKUP PCNDES'!$F$2:$H$12,2,FALSE)</f>
        <v>Care home residents aged 18 years or over on the QOF Dementia Register</v>
      </c>
      <c r="H1787" t="str">
        <f>VLOOKUP($C1787,'[1]LKUP PCNDES'!$F$2:$H$12,3,FALSE)</f>
        <v>DEM_REG</v>
      </c>
      <c r="I1787" t="str">
        <f>VLOOKUP($B1787,'[1]LKUP PCNDES'!$C$17:$H$60,4,FALSE)</f>
        <v>NHS South West London ICB</v>
      </c>
      <c r="J1787" t="str">
        <f>VLOOKUP($B1787,'[1]LKUP PCNDES'!$C$17:$H$60,6,FALSE)</f>
        <v>SWL</v>
      </c>
    </row>
    <row r="1788" spans="1:10" x14ac:dyDescent="0.35">
      <c r="A1788" t="s">
        <v>648</v>
      </c>
      <c r="B1788" t="s">
        <v>656</v>
      </c>
      <c r="C1788" t="s">
        <v>1382</v>
      </c>
      <c r="D1788" t="s">
        <v>564</v>
      </c>
      <c r="E1788" s="2">
        <v>45107</v>
      </c>
      <c r="F1788">
        <v>7139</v>
      </c>
      <c r="G1788" t="str">
        <f>VLOOKUP($C1788,'[1]LKUP PCNDES'!$F$2:$H$12,2,FALSE)</f>
        <v>Care home residents aged 18 years or over on the QOF Dementia Register</v>
      </c>
      <c r="H1788" t="str">
        <f>VLOOKUP($C1788,'[1]LKUP PCNDES'!$F$2:$H$12,3,FALSE)</f>
        <v>DEM_REG</v>
      </c>
      <c r="I1788" t="str">
        <f>VLOOKUP($B1788,'[1]LKUP PCNDES'!$C$17:$H$60,4,FALSE)</f>
        <v>NHS South West London ICB</v>
      </c>
      <c r="J1788" t="str">
        <f>VLOOKUP($B1788,'[1]LKUP PCNDES'!$C$17:$H$60,6,FALSE)</f>
        <v>SWL</v>
      </c>
    </row>
    <row r="1789" spans="1:10" x14ac:dyDescent="0.35">
      <c r="A1789" t="s">
        <v>648</v>
      </c>
      <c r="B1789" t="s">
        <v>656</v>
      </c>
      <c r="C1789" t="s">
        <v>1382</v>
      </c>
      <c r="D1789" t="s">
        <v>564</v>
      </c>
      <c r="E1789" s="2">
        <v>45138</v>
      </c>
      <c r="F1789">
        <v>6737</v>
      </c>
      <c r="G1789" t="str">
        <f>VLOOKUP($C1789,'[1]LKUP PCNDES'!$F$2:$H$12,2,FALSE)</f>
        <v>Care home residents aged 18 years or over on the QOF Dementia Register</v>
      </c>
      <c r="H1789" t="str">
        <f>VLOOKUP($C1789,'[1]LKUP PCNDES'!$F$2:$H$12,3,FALSE)</f>
        <v>DEM_REG</v>
      </c>
      <c r="I1789" t="str">
        <f>VLOOKUP($B1789,'[1]LKUP PCNDES'!$C$17:$H$60,4,FALSE)</f>
        <v>NHS South West London ICB</v>
      </c>
      <c r="J1789" t="str">
        <f>VLOOKUP($B1789,'[1]LKUP PCNDES'!$C$17:$H$60,6,FALSE)</f>
        <v>SWL</v>
      </c>
    </row>
    <row r="1790" spans="1:10" x14ac:dyDescent="0.35">
      <c r="A1790" t="s">
        <v>648</v>
      </c>
      <c r="B1790" t="s">
        <v>656</v>
      </c>
      <c r="C1790" t="s">
        <v>1382</v>
      </c>
      <c r="D1790" t="s">
        <v>564</v>
      </c>
      <c r="E1790" s="2">
        <v>45169</v>
      </c>
      <c r="F1790">
        <v>7200</v>
      </c>
      <c r="G1790" t="str">
        <f>VLOOKUP($C1790,'[1]LKUP PCNDES'!$F$2:$H$12,2,FALSE)</f>
        <v>Care home residents aged 18 years or over on the QOF Dementia Register</v>
      </c>
      <c r="H1790" t="str">
        <f>VLOOKUP($C1790,'[1]LKUP PCNDES'!$F$2:$H$12,3,FALSE)</f>
        <v>DEM_REG</v>
      </c>
      <c r="I1790" t="str">
        <f>VLOOKUP($B1790,'[1]LKUP PCNDES'!$C$17:$H$60,4,FALSE)</f>
        <v>NHS South West London ICB</v>
      </c>
      <c r="J1790" t="str">
        <f>VLOOKUP($B1790,'[1]LKUP PCNDES'!$C$17:$H$60,6,FALSE)</f>
        <v>SWL</v>
      </c>
    </row>
    <row r="1791" spans="1:10" x14ac:dyDescent="0.35">
      <c r="A1791" t="s">
        <v>648</v>
      </c>
      <c r="B1791" t="s">
        <v>656</v>
      </c>
      <c r="C1791" t="s">
        <v>1382</v>
      </c>
      <c r="D1791" t="s">
        <v>564</v>
      </c>
      <c r="E1791" s="2">
        <v>45199</v>
      </c>
      <c r="F1791">
        <v>7399</v>
      </c>
      <c r="G1791" t="str">
        <f>VLOOKUP($C1791,'[1]LKUP PCNDES'!$F$2:$H$12,2,FALSE)</f>
        <v>Care home residents aged 18 years or over on the QOF Dementia Register</v>
      </c>
      <c r="H1791" t="str">
        <f>VLOOKUP($C1791,'[1]LKUP PCNDES'!$F$2:$H$12,3,FALSE)</f>
        <v>DEM_REG</v>
      </c>
      <c r="I1791" t="str">
        <f>VLOOKUP($B1791,'[1]LKUP PCNDES'!$C$17:$H$60,4,FALSE)</f>
        <v>NHS South West London ICB</v>
      </c>
      <c r="J1791" t="str">
        <f>VLOOKUP($B1791,'[1]LKUP PCNDES'!$C$17:$H$60,6,FALSE)</f>
        <v>SWL</v>
      </c>
    </row>
    <row r="1792" spans="1:10" x14ac:dyDescent="0.35">
      <c r="A1792" t="s">
        <v>648</v>
      </c>
      <c r="B1792" t="s">
        <v>656</v>
      </c>
      <c r="C1792" t="s">
        <v>1382</v>
      </c>
      <c r="D1792" t="s">
        <v>564</v>
      </c>
      <c r="E1792" s="2">
        <v>45230</v>
      </c>
      <c r="F1792">
        <v>7104</v>
      </c>
      <c r="G1792" t="str">
        <f>VLOOKUP($C1792,'[1]LKUP PCNDES'!$F$2:$H$12,2,FALSE)</f>
        <v>Care home residents aged 18 years or over on the QOF Dementia Register</v>
      </c>
      <c r="H1792" t="str">
        <f>VLOOKUP($C1792,'[1]LKUP PCNDES'!$F$2:$H$12,3,FALSE)</f>
        <v>DEM_REG</v>
      </c>
      <c r="I1792" t="str">
        <f>VLOOKUP($B1792,'[1]LKUP PCNDES'!$C$17:$H$60,4,FALSE)</f>
        <v>NHS South West London ICB</v>
      </c>
      <c r="J1792" t="str">
        <f>VLOOKUP($B1792,'[1]LKUP PCNDES'!$C$17:$H$60,6,FALSE)</f>
        <v>SWL</v>
      </c>
    </row>
    <row r="1793" spans="1:10" x14ac:dyDescent="0.35">
      <c r="A1793" t="s">
        <v>648</v>
      </c>
      <c r="B1793" t="s">
        <v>656</v>
      </c>
      <c r="C1793" t="s">
        <v>1382</v>
      </c>
      <c r="D1793" t="s">
        <v>564</v>
      </c>
      <c r="E1793" s="2">
        <v>45260</v>
      </c>
      <c r="F1793">
        <v>7088</v>
      </c>
      <c r="G1793" t="str">
        <f>VLOOKUP($C1793,'[1]LKUP PCNDES'!$F$2:$H$12,2,FALSE)</f>
        <v>Care home residents aged 18 years or over on the QOF Dementia Register</v>
      </c>
      <c r="H1793" t="str">
        <f>VLOOKUP($C1793,'[1]LKUP PCNDES'!$F$2:$H$12,3,FALSE)</f>
        <v>DEM_REG</v>
      </c>
      <c r="I1793" t="str">
        <f>VLOOKUP($B1793,'[1]LKUP PCNDES'!$C$17:$H$60,4,FALSE)</f>
        <v>NHS South West London ICB</v>
      </c>
      <c r="J1793" t="str">
        <f>VLOOKUP($B1793,'[1]LKUP PCNDES'!$C$17:$H$60,6,FALSE)</f>
        <v>SWL</v>
      </c>
    </row>
    <row r="1794" spans="1:10" x14ac:dyDescent="0.35">
      <c r="A1794" t="s">
        <v>648</v>
      </c>
      <c r="B1794" t="s">
        <v>656</v>
      </c>
      <c r="C1794" t="s">
        <v>1382</v>
      </c>
      <c r="D1794" t="s">
        <v>564</v>
      </c>
      <c r="E1794" s="2">
        <v>45291</v>
      </c>
      <c r="F1794">
        <v>7150</v>
      </c>
      <c r="G1794" t="str">
        <f>VLOOKUP($C1794,'[1]LKUP PCNDES'!$F$2:$H$12,2,FALSE)</f>
        <v>Care home residents aged 18 years or over on the QOF Dementia Register</v>
      </c>
      <c r="H1794" t="str">
        <f>VLOOKUP($C1794,'[1]LKUP PCNDES'!$F$2:$H$12,3,FALSE)</f>
        <v>DEM_REG</v>
      </c>
      <c r="I1794" t="str">
        <f>VLOOKUP($B1794,'[1]LKUP PCNDES'!$C$17:$H$60,4,FALSE)</f>
        <v>NHS South West London ICB</v>
      </c>
      <c r="J1794" t="str">
        <f>VLOOKUP($B1794,'[1]LKUP PCNDES'!$C$17:$H$60,6,FALSE)</f>
        <v>SWL</v>
      </c>
    </row>
    <row r="1795" spans="1:10" x14ac:dyDescent="0.35">
      <c r="A1795" t="s">
        <v>648</v>
      </c>
      <c r="B1795" t="s">
        <v>656</v>
      </c>
      <c r="C1795" t="s">
        <v>1382</v>
      </c>
      <c r="D1795" t="s">
        <v>564</v>
      </c>
      <c r="E1795" s="2">
        <v>45322</v>
      </c>
      <c r="F1795">
        <v>7142</v>
      </c>
      <c r="G1795" t="str">
        <f>VLOOKUP($C1795,'[1]LKUP PCNDES'!$F$2:$H$12,2,FALSE)</f>
        <v>Care home residents aged 18 years or over on the QOF Dementia Register</v>
      </c>
      <c r="H1795" t="str">
        <f>VLOOKUP($C1795,'[1]LKUP PCNDES'!$F$2:$H$12,3,FALSE)</f>
        <v>DEM_REG</v>
      </c>
      <c r="I1795" t="str">
        <f>VLOOKUP($B1795,'[1]LKUP PCNDES'!$C$17:$H$60,4,FALSE)</f>
        <v>NHS South West London ICB</v>
      </c>
      <c r="J1795" t="str">
        <f>VLOOKUP($B1795,'[1]LKUP PCNDES'!$C$17:$H$60,6,FALSE)</f>
        <v>SWL</v>
      </c>
    </row>
    <row r="1796" spans="1:10" x14ac:dyDescent="0.35">
      <c r="A1796" t="s">
        <v>648</v>
      </c>
      <c r="B1796" t="s">
        <v>656</v>
      </c>
      <c r="C1796" t="s">
        <v>1382</v>
      </c>
      <c r="D1796" t="s">
        <v>564</v>
      </c>
      <c r="E1796" s="2">
        <v>45351</v>
      </c>
      <c r="F1796">
        <v>7117</v>
      </c>
      <c r="G1796" t="str">
        <f>VLOOKUP($C1796,'[1]LKUP PCNDES'!$F$2:$H$12,2,FALSE)</f>
        <v>Care home residents aged 18 years or over on the QOF Dementia Register</v>
      </c>
      <c r="H1796" t="str">
        <f>VLOOKUP($C1796,'[1]LKUP PCNDES'!$F$2:$H$12,3,FALSE)</f>
        <v>DEM_REG</v>
      </c>
      <c r="I1796" t="str">
        <f>VLOOKUP($B1796,'[1]LKUP PCNDES'!$C$17:$H$60,4,FALSE)</f>
        <v>NHS South West London ICB</v>
      </c>
      <c r="J1796" t="str">
        <f>VLOOKUP($B1796,'[1]LKUP PCNDES'!$C$17:$H$60,6,FALSE)</f>
        <v>SWL</v>
      </c>
    </row>
    <row r="1797" spans="1:10" x14ac:dyDescent="0.35">
      <c r="A1797" t="s">
        <v>648</v>
      </c>
      <c r="B1797" t="s">
        <v>656</v>
      </c>
      <c r="C1797" t="s">
        <v>1382</v>
      </c>
      <c r="D1797" t="s">
        <v>564</v>
      </c>
      <c r="E1797" s="2">
        <v>45382</v>
      </c>
      <c r="F1797">
        <v>7134</v>
      </c>
      <c r="G1797" t="str">
        <f>VLOOKUP($C1797,'[1]LKUP PCNDES'!$F$2:$H$12,2,FALSE)</f>
        <v>Care home residents aged 18 years or over on the QOF Dementia Register</v>
      </c>
      <c r="H1797" t="str">
        <f>VLOOKUP($C1797,'[1]LKUP PCNDES'!$F$2:$H$12,3,FALSE)</f>
        <v>DEM_REG</v>
      </c>
      <c r="I1797" t="str">
        <f>VLOOKUP($B1797,'[1]LKUP PCNDES'!$C$17:$H$60,4,FALSE)</f>
        <v>NHS South West London ICB</v>
      </c>
      <c r="J1797" t="str">
        <f>VLOOKUP($B1797,'[1]LKUP PCNDES'!$C$17:$H$60,6,FALSE)</f>
        <v>SWL</v>
      </c>
    </row>
    <row r="1798" spans="1:10" x14ac:dyDescent="0.35">
      <c r="A1798" t="s">
        <v>648</v>
      </c>
      <c r="B1798" t="s">
        <v>656</v>
      </c>
      <c r="C1798" t="s">
        <v>1382</v>
      </c>
      <c r="D1798" t="s">
        <v>563</v>
      </c>
      <c r="E1798" s="2">
        <v>45046</v>
      </c>
      <c r="F1798">
        <v>2986</v>
      </c>
      <c r="G1798" t="str">
        <f>VLOOKUP($C1798,'[1]LKUP PCNDES'!$F$2:$H$12,2,FALSE)</f>
        <v>Care home residents aged 18 years or over on the QOF Dementia Register</v>
      </c>
      <c r="H1798" t="str">
        <f>VLOOKUP($C1798,'[1]LKUP PCNDES'!$F$2:$H$12,3,FALSE)</f>
        <v>DEM_REG</v>
      </c>
      <c r="I1798" t="str">
        <f>VLOOKUP($B1798,'[1]LKUP PCNDES'!$C$17:$H$60,4,FALSE)</f>
        <v>NHS South West London ICB</v>
      </c>
      <c r="J1798" t="str">
        <f>VLOOKUP($B1798,'[1]LKUP PCNDES'!$C$17:$H$60,6,FALSE)</f>
        <v>SWL</v>
      </c>
    </row>
    <row r="1799" spans="1:10" x14ac:dyDescent="0.35">
      <c r="A1799" t="s">
        <v>648</v>
      </c>
      <c r="B1799" t="s">
        <v>656</v>
      </c>
      <c r="C1799" t="s">
        <v>1382</v>
      </c>
      <c r="D1799" t="s">
        <v>563</v>
      </c>
      <c r="E1799" s="2">
        <v>45077</v>
      </c>
      <c r="F1799">
        <v>2479</v>
      </c>
      <c r="G1799" t="str">
        <f>VLOOKUP($C1799,'[1]LKUP PCNDES'!$F$2:$H$12,2,FALSE)</f>
        <v>Care home residents aged 18 years or over on the QOF Dementia Register</v>
      </c>
      <c r="H1799" t="str">
        <f>VLOOKUP($C1799,'[1]LKUP PCNDES'!$F$2:$H$12,3,FALSE)</f>
        <v>DEM_REG</v>
      </c>
      <c r="I1799" t="str">
        <f>VLOOKUP($B1799,'[1]LKUP PCNDES'!$C$17:$H$60,4,FALSE)</f>
        <v>NHS South West London ICB</v>
      </c>
      <c r="J1799" t="str">
        <f>VLOOKUP($B1799,'[1]LKUP PCNDES'!$C$17:$H$60,6,FALSE)</f>
        <v>SWL</v>
      </c>
    </row>
    <row r="1800" spans="1:10" x14ac:dyDescent="0.35">
      <c r="A1800" t="s">
        <v>648</v>
      </c>
      <c r="B1800" t="s">
        <v>656</v>
      </c>
      <c r="C1800" t="s">
        <v>1382</v>
      </c>
      <c r="D1800" t="s">
        <v>563</v>
      </c>
      <c r="E1800" s="2">
        <v>45107</v>
      </c>
      <c r="F1800">
        <v>2967</v>
      </c>
      <c r="G1800" t="str">
        <f>VLOOKUP($C1800,'[1]LKUP PCNDES'!$F$2:$H$12,2,FALSE)</f>
        <v>Care home residents aged 18 years or over on the QOF Dementia Register</v>
      </c>
      <c r="H1800" t="str">
        <f>VLOOKUP($C1800,'[1]LKUP PCNDES'!$F$2:$H$12,3,FALSE)</f>
        <v>DEM_REG</v>
      </c>
      <c r="I1800" t="str">
        <f>VLOOKUP($B1800,'[1]LKUP PCNDES'!$C$17:$H$60,4,FALSE)</f>
        <v>NHS South West London ICB</v>
      </c>
      <c r="J1800" t="str">
        <f>VLOOKUP($B1800,'[1]LKUP PCNDES'!$C$17:$H$60,6,FALSE)</f>
        <v>SWL</v>
      </c>
    </row>
    <row r="1801" spans="1:10" x14ac:dyDescent="0.35">
      <c r="A1801" t="s">
        <v>648</v>
      </c>
      <c r="B1801" t="s">
        <v>656</v>
      </c>
      <c r="C1801" t="s">
        <v>1382</v>
      </c>
      <c r="D1801" t="s">
        <v>563</v>
      </c>
      <c r="E1801" s="2">
        <v>45138</v>
      </c>
      <c r="F1801">
        <v>2781</v>
      </c>
      <c r="G1801" t="str">
        <f>VLOOKUP($C1801,'[1]LKUP PCNDES'!$F$2:$H$12,2,FALSE)</f>
        <v>Care home residents aged 18 years or over on the QOF Dementia Register</v>
      </c>
      <c r="H1801" t="str">
        <f>VLOOKUP($C1801,'[1]LKUP PCNDES'!$F$2:$H$12,3,FALSE)</f>
        <v>DEM_REG</v>
      </c>
      <c r="I1801" t="str">
        <f>VLOOKUP($B1801,'[1]LKUP PCNDES'!$C$17:$H$60,4,FALSE)</f>
        <v>NHS South West London ICB</v>
      </c>
      <c r="J1801" t="str">
        <f>VLOOKUP($B1801,'[1]LKUP PCNDES'!$C$17:$H$60,6,FALSE)</f>
        <v>SWL</v>
      </c>
    </row>
    <row r="1802" spans="1:10" x14ac:dyDescent="0.35">
      <c r="A1802" t="s">
        <v>648</v>
      </c>
      <c r="B1802" t="s">
        <v>656</v>
      </c>
      <c r="C1802" t="s">
        <v>1382</v>
      </c>
      <c r="D1802" t="s">
        <v>563</v>
      </c>
      <c r="E1802" s="2">
        <v>45169</v>
      </c>
      <c r="F1802">
        <v>2956</v>
      </c>
      <c r="G1802" t="str">
        <f>VLOOKUP($C1802,'[1]LKUP PCNDES'!$F$2:$H$12,2,FALSE)</f>
        <v>Care home residents aged 18 years or over on the QOF Dementia Register</v>
      </c>
      <c r="H1802" t="str">
        <f>VLOOKUP($C1802,'[1]LKUP PCNDES'!$F$2:$H$12,3,FALSE)</f>
        <v>DEM_REG</v>
      </c>
      <c r="I1802" t="str">
        <f>VLOOKUP($B1802,'[1]LKUP PCNDES'!$C$17:$H$60,4,FALSE)</f>
        <v>NHS South West London ICB</v>
      </c>
      <c r="J1802" t="str">
        <f>VLOOKUP($B1802,'[1]LKUP PCNDES'!$C$17:$H$60,6,FALSE)</f>
        <v>SWL</v>
      </c>
    </row>
    <row r="1803" spans="1:10" x14ac:dyDescent="0.35">
      <c r="A1803" t="s">
        <v>648</v>
      </c>
      <c r="B1803" t="s">
        <v>656</v>
      </c>
      <c r="C1803" t="s">
        <v>1382</v>
      </c>
      <c r="D1803" t="s">
        <v>563</v>
      </c>
      <c r="E1803" s="2">
        <v>45199</v>
      </c>
      <c r="F1803">
        <v>3012</v>
      </c>
      <c r="G1803" t="str">
        <f>VLOOKUP($C1803,'[1]LKUP PCNDES'!$F$2:$H$12,2,FALSE)</f>
        <v>Care home residents aged 18 years or over on the QOF Dementia Register</v>
      </c>
      <c r="H1803" t="str">
        <f>VLOOKUP($C1803,'[1]LKUP PCNDES'!$F$2:$H$12,3,FALSE)</f>
        <v>DEM_REG</v>
      </c>
      <c r="I1803" t="str">
        <f>VLOOKUP($B1803,'[1]LKUP PCNDES'!$C$17:$H$60,4,FALSE)</f>
        <v>NHS South West London ICB</v>
      </c>
      <c r="J1803" t="str">
        <f>VLOOKUP($B1803,'[1]LKUP PCNDES'!$C$17:$H$60,6,FALSE)</f>
        <v>SWL</v>
      </c>
    </row>
    <row r="1804" spans="1:10" x14ac:dyDescent="0.35">
      <c r="A1804" t="s">
        <v>648</v>
      </c>
      <c r="B1804" t="s">
        <v>656</v>
      </c>
      <c r="C1804" t="s">
        <v>1382</v>
      </c>
      <c r="D1804" t="s">
        <v>563</v>
      </c>
      <c r="E1804" s="2">
        <v>45230</v>
      </c>
      <c r="F1804">
        <v>3022</v>
      </c>
      <c r="G1804" t="str">
        <f>VLOOKUP($C1804,'[1]LKUP PCNDES'!$F$2:$H$12,2,FALSE)</f>
        <v>Care home residents aged 18 years or over on the QOF Dementia Register</v>
      </c>
      <c r="H1804" t="str">
        <f>VLOOKUP($C1804,'[1]LKUP PCNDES'!$F$2:$H$12,3,FALSE)</f>
        <v>DEM_REG</v>
      </c>
      <c r="I1804" t="str">
        <f>VLOOKUP($B1804,'[1]LKUP PCNDES'!$C$17:$H$60,4,FALSE)</f>
        <v>NHS South West London ICB</v>
      </c>
      <c r="J1804" t="str">
        <f>VLOOKUP($B1804,'[1]LKUP PCNDES'!$C$17:$H$60,6,FALSE)</f>
        <v>SWL</v>
      </c>
    </row>
    <row r="1805" spans="1:10" x14ac:dyDescent="0.35">
      <c r="A1805" t="s">
        <v>648</v>
      </c>
      <c r="B1805" t="s">
        <v>656</v>
      </c>
      <c r="C1805" t="s">
        <v>1382</v>
      </c>
      <c r="D1805" t="s">
        <v>563</v>
      </c>
      <c r="E1805" s="2">
        <v>45260</v>
      </c>
      <c r="F1805">
        <v>3023</v>
      </c>
      <c r="G1805" t="str">
        <f>VLOOKUP($C1805,'[1]LKUP PCNDES'!$F$2:$H$12,2,FALSE)</f>
        <v>Care home residents aged 18 years or over on the QOF Dementia Register</v>
      </c>
      <c r="H1805" t="str">
        <f>VLOOKUP($C1805,'[1]LKUP PCNDES'!$F$2:$H$12,3,FALSE)</f>
        <v>DEM_REG</v>
      </c>
      <c r="I1805" t="str">
        <f>VLOOKUP($B1805,'[1]LKUP PCNDES'!$C$17:$H$60,4,FALSE)</f>
        <v>NHS South West London ICB</v>
      </c>
      <c r="J1805" t="str">
        <f>VLOOKUP($B1805,'[1]LKUP PCNDES'!$C$17:$H$60,6,FALSE)</f>
        <v>SWL</v>
      </c>
    </row>
    <row r="1806" spans="1:10" x14ac:dyDescent="0.35">
      <c r="A1806" t="s">
        <v>648</v>
      </c>
      <c r="B1806" t="s">
        <v>656</v>
      </c>
      <c r="C1806" t="s">
        <v>1382</v>
      </c>
      <c r="D1806" t="s">
        <v>563</v>
      </c>
      <c r="E1806" s="2">
        <v>45291</v>
      </c>
      <c r="F1806">
        <v>3030</v>
      </c>
      <c r="G1806" t="str">
        <f>VLOOKUP($C1806,'[1]LKUP PCNDES'!$F$2:$H$12,2,FALSE)</f>
        <v>Care home residents aged 18 years or over on the QOF Dementia Register</v>
      </c>
      <c r="H1806" t="str">
        <f>VLOOKUP($C1806,'[1]LKUP PCNDES'!$F$2:$H$12,3,FALSE)</f>
        <v>DEM_REG</v>
      </c>
      <c r="I1806" t="str">
        <f>VLOOKUP($B1806,'[1]LKUP PCNDES'!$C$17:$H$60,4,FALSE)</f>
        <v>NHS South West London ICB</v>
      </c>
      <c r="J1806" t="str">
        <f>VLOOKUP($B1806,'[1]LKUP PCNDES'!$C$17:$H$60,6,FALSE)</f>
        <v>SWL</v>
      </c>
    </row>
    <row r="1807" spans="1:10" x14ac:dyDescent="0.35">
      <c r="A1807" t="s">
        <v>648</v>
      </c>
      <c r="B1807" t="s">
        <v>656</v>
      </c>
      <c r="C1807" t="s">
        <v>1382</v>
      </c>
      <c r="D1807" t="s">
        <v>563</v>
      </c>
      <c r="E1807" s="2">
        <v>45322</v>
      </c>
      <c r="F1807">
        <v>3015</v>
      </c>
      <c r="G1807" t="str">
        <f>VLOOKUP($C1807,'[1]LKUP PCNDES'!$F$2:$H$12,2,FALSE)</f>
        <v>Care home residents aged 18 years or over on the QOF Dementia Register</v>
      </c>
      <c r="H1807" t="str">
        <f>VLOOKUP($C1807,'[1]LKUP PCNDES'!$F$2:$H$12,3,FALSE)</f>
        <v>DEM_REG</v>
      </c>
      <c r="I1807" t="str">
        <f>VLOOKUP($B1807,'[1]LKUP PCNDES'!$C$17:$H$60,4,FALSE)</f>
        <v>NHS South West London ICB</v>
      </c>
      <c r="J1807" t="str">
        <f>VLOOKUP($B1807,'[1]LKUP PCNDES'!$C$17:$H$60,6,FALSE)</f>
        <v>SWL</v>
      </c>
    </row>
    <row r="1808" spans="1:10" x14ac:dyDescent="0.35">
      <c r="A1808" t="s">
        <v>648</v>
      </c>
      <c r="B1808" t="s">
        <v>656</v>
      </c>
      <c r="C1808" t="s">
        <v>1382</v>
      </c>
      <c r="D1808" t="s">
        <v>563</v>
      </c>
      <c r="E1808" s="2">
        <v>45351</v>
      </c>
      <c r="F1808">
        <v>3007</v>
      </c>
      <c r="G1808" t="str">
        <f>VLOOKUP($C1808,'[1]LKUP PCNDES'!$F$2:$H$12,2,FALSE)</f>
        <v>Care home residents aged 18 years or over on the QOF Dementia Register</v>
      </c>
      <c r="H1808" t="str">
        <f>VLOOKUP($C1808,'[1]LKUP PCNDES'!$F$2:$H$12,3,FALSE)</f>
        <v>DEM_REG</v>
      </c>
      <c r="I1808" t="str">
        <f>VLOOKUP($B1808,'[1]LKUP PCNDES'!$C$17:$H$60,4,FALSE)</f>
        <v>NHS South West London ICB</v>
      </c>
      <c r="J1808" t="str">
        <f>VLOOKUP($B1808,'[1]LKUP PCNDES'!$C$17:$H$60,6,FALSE)</f>
        <v>SWL</v>
      </c>
    </row>
    <row r="1809" spans="1:10" x14ac:dyDescent="0.35">
      <c r="A1809" t="s">
        <v>648</v>
      </c>
      <c r="B1809" t="s">
        <v>656</v>
      </c>
      <c r="C1809" t="s">
        <v>1382</v>
      </c>
      <c r="D1809" t="s">
        <v>563</v>
      </c>
      <c r="E1809" s="2">
        <v>45382</v>
      </c>
      <c r="F1809">
        <v>3052</v>
      </c>
      <c r="G1809" t="str">
        <f>VLOOKUP($C1809,'[1]LKUP PCNDES'!$F$2:$H$12,2,FALSE)</f>
        <v>Care home residents aged 18 years or over on the QOF Dementia Register</v>
      </c>
      <c r="H1809" t="str">
        <f>VLOOKUP($C1809,'[1]LKUP PCNDES'!$F$2:$H$12,3,FALSE)</f>
        <v>DEM_REG</v>
      </c>
      <c r="I1809" t="str">
        <f>VLOOKUP($B1809,'[1]LKUP PCNDES'!$C$17:$H$60,4,FALSE)</f>
        <v>NHS South West London ICB</v>
      </c>
      <c r="J1809" t="str">
        <f>VLOOKUP($B1809,'[1]LKUP PCNDES'!$C$17:$H$60,6,FALSE)</f>
        <v>SWL</v>
      </c>
    </row>
    <row r="1810" spans="1:10" x14ac:dyDescent="0.35">
      <c r="A1810" t="s">
        <v>648</v>
      </c>
      <c r="B1810" t="s">
        <v>656</v>
      </c>
      <c r="C1810" t="s">
        <v>1379</v>
      </c>
      <c r="D1810" t="s">
        <v>564</v>
      </c>
      <c r="E1810" s="2">
        <v>45046</v>
      </c>
      <c r="F1810">
        <v>7079</v>
      </c>
      <c r="G1810" t="str">
        <f>VLOOKUP($C1810,'[1]LKUP PCNDES'!$F$2:$H$12,2,FALSE)</f>
        <v>Permanent care home residents aged 18 years or over with a preferred place of death recorded</v>
      </c>
      <c r="H1810" t="str">
        <f>VLOOKUP($C1810,'[1]LKUP PCNDES'!$F$2:$H$12,3,FALSE)</f>
        <v>PREF_DEATH</v>
      </c>
      <c r="I1810" t="str">
        <f>VLOOKUP($B1810,'[1]LKUP PCNDES'!$C$17:$H$60,4,FALSE)</f>
        <v>NHS South West London ICB</v>
      </c>
      <c r="J1810" t="str">
        <f>VLOOKUP($B1810,'[1]LKUP PCNDES'!$C$17:$H$60,6,FALSE)</f>
        <v>SWL</v>
      </c>
    </row>
    <row r="1811" spans="1:10" x14ac:dyDescent="0.35">
      <c r="A1811" t="s">
        <v>648</v>
      </c>
      <c r="B1811" t="s">
        <v>656</v>
      </c>
      <c r="C1811" t="s">
        <v>1379</v>
      </c>
      <c r="D1811" t="s">
        <v>564</v>
      </c>
      <c r="E1811" s="2">
        <v>45077</v>
      </c>
      <c r="F1811">
        <v>6002</v>
      </c>
      <c r="G1811" t="str">
        <f>VLOOKUP($C1811,'[1]LKUP PCNDES'!$F$2:$H$12,2,FALSE)</f>
        <v>Permanent care home residents aged 18 years or over with a preferred place of death recorded</v>
      </c>
      <c r="H1811" t="str">
        <f>VLOOKUP($C1811,'[1]LKUP PCNDES'!$F$2:$H$12,3,FALSE)</f>
        <v>PREF_DEATH</v>
      </c>
      <c r="I1811" t="str">
        <f>VLOOKUP($B1811,'[1]LKUP PCNDES'!$C$17:$H$60,4,FALSE)</f>
        <v>NHS South West London ICB</v>
      </c>
      <c r="J1811" t="str">
        <f>VLOOKUP($B1811,'[1]LKUP PCNDES'!$C$17:$H$60,6,FALSE)</f>
        <v>SWL</v>
      </c>
    </row>
    <row r="1812" spans="1:10" x14ac:dyDescent="0.35">
      <c r="A1812" t="s">
        <v>648</v>
      </c>
      <c r="B1812" t="s">
        <v>656</v>
      </c>
      <c r="C1812" t="s">
        <v>1379</v>
      </c>
      <c r="D1812" t="s">
        <v>564</v>
      </c>
      <c r="E1812" s="2">
        <v>45107</v>
      </c>
      <c r="F1812">
        <v>7126</v>
      </c>
      <c r="G1812" t="str">
        <f>VLOOKUP($C1812,'[1]LKUP PCNDES'!$F$2:$H$12,2,FALSE)</f>
        <v>Permanent care home residents aged 18 years or over with a preferred place of death recorded</v>
      </c>
      <c r="H1812" t="str">
        <f>VLOOKUP($C1812,'[1]LKUP PCNDES'!$F$2:$H$12,3,FALSE)</f>
        <v>PREF_DEATH</v>
      </c>
      <c r="I1812" t="str">
        <f>VLOOKUP($B1812,'[1]LKUP PCNDES'!$C$17:$H$60,4,FALSE)</f>
        <v>NHS South West London ICB</v>
      </c>
      <c r="J1812" t="str">
        <f>VLOOKUP($B1812,'[1]LKUP PCNDES'!$C$17:$H$60,6,FALSE)</f>
        <v>SWL</v>
      </c>
    </row>
    <row r="1813" spans="1:10" x14ac:dyDescent="0.35">
      <c r="A1813" t="s">
        <v>648</v>
      </c>
      <c r="B1813" t="s">
        <v>656</v>
      </c>
      <c r="C1813" t="s">
        <v>1379</v>
      </c>
      <c r="D1813" t="s">
        <v>564</v>
      </c>
      <c r="E1813" s="2">
        <v>45138</v>
      </c>
      <c r="F1813">
        <v>6723</v>
      </c>
      <c r="G1813" t="str">
        <f>VLOOKUP($C1813,'[1]LKUP PCNDES'!$F$2:$H$12,2,FALSE)</f>
        <v>Permanent care home residents aged 18 years or over with a preferred place of death recorded</v>
      </c>
      <c r="H1813" t="str">
        <f>VLOOKUP($C1813,'[1]LKUP PCNDES'!$F$2:$H$12,3,FALSE)</f>
        <v>PREF_DEATH</v>
      </c>
      <c r="I1813" t="str">
        <f>VLOOKUP($B1813,'[1]LKUP PCNDES'!$C$17:$H$60,4,FALSE)</f>
        <v>NHS South West London ICB</v>
      </c>
      <c r="J1813" t="str">
        <f>VLOOKUP($B1813,'[1]LKUP PCNDES'!$C$17:$H$60,6,FALSE)</f>
        <v>SWL</v>
      </c>
    </row>
    <row r="1814" spans="1:10" x14ac:dyDescent="0.35">
      <c r="A1814" t="s">
        <v>648</v>
      </c>
      <c r="B1814" t="s">
        <v>656</v>
      </c>
      <c r="C1814" t="s">
        <v>1379</v>
      </c>
      <c r="D1814" t="s">
        <v>564</v>
      </c>
      <c r="E1814" s="2">
        <v>45169</v>
      </c>
      <c r="F1814">
        <v>7186</v>
      </c>
      <c r="G1814" t="str">
        <f>VLOOKUP($C1814,'[1]LKUP PCNDES'!$F$2:$H$12,2,FALSE)</f>
        <v>Permanent care home residents aged 18 years or over with a preferred place of death recorded</v>
      </c>
      <c r="H1814" t="str">
        <f>VLOOKUP($C1814,'[1]LKUP PCNDES'!$F$2:$H$12,3,FALSE)</f>
        <v>PREF_DEATH</v>
      </c>
      <c r="I1814" t="str">
        <f>VLOOKUP($B1814,'[1]LKUP PCNDES'!$C$17:$H$60,4,FALSE)</f>
        <v>NHS South West London ICB</v>
      </c>
      <c r="J1814" t="str">
        <f>VLOOKUP($B1814,'[1]LKUP PCNDES'!$C$17:$H$60,6,FALSE)</f>
        <v>SWL</v>
      </c>
    </row>
    <row r="1815" spans="1:10" x14ac:dyDescent="0.35">
      <c r="A1815" t="s">
        <v>648</v>
      </c>
      <c r="B1815" t="s">
        <v>656</v>
      </c>
      <c r="C1815" t="s">
        <v>1379</v>
      </c>
      <c r="D1815" t="s">
        <v>564</v>
      </c>
      <c r="E1815" s="2">
        <v>45199</v>
      </c>
      <c r="F1815">
        <v>7389</v>
      </c>
      <c r="G1815" t="str">
        <f>VLOOKUP($C1815,'[1]LKUP PCNDES'!$F$2:$H$12,2,FALSE)</f>
        <v>Permanent care home residents aged 18 years or over with a preferred place of death recorded</v>
      </c>
      <c r="H1815" t="str">
        <f>VLOOKUP($C1815,'[1]LKUP PCNDES'!$F$2:$H$12,3,FALSE)</f>
        <v>PREF_DEATH</v>
      </c>
      <c r="I1815" t="str">
        <f>VLOOKUP($B1815,'[1]LKUP PCNDES'!$C$17:$H$60,4,FALSE)</f>
        <v>NHS South West London ICB</v>
      </c>
      <c r="J1815" t="str">
        <f>VLOOKUP($B1815,'[1]LKUP PCNDES'!$C$17:$H$60,6,FALSE)</f>
        <v>SWL</v>
      </c>
    </row>
    <row r="1816" spans="1:10" x14ac:dyDescent="0.35">
      <c r="A1816" t="s">
        <v>648</v>
      </c>
      <c r="B1816" t="s">
        <v>656</v>
      </c>
      <c r="C1816" t="s">
        <v>1379</v>
      </c>
      <c r="D1816" t="s">
        <v>564</v>
      </c>
      <c r="E1816" s="2">
        <v>45230</v>
      </c>
      <c r="F1816">
        <v>7094</v>
      </c>
      <c r="G1816" t="str">
        <f>VLOOKUP($C1816,'[1]LKUP PCNDES'!$F$2:$H$12,2,FALSE)</f>
        <v>Permanent care home residents aged 18 years or over with a preferred place of death recorded</v>
      </c>
      <c r="H1816" t="str">
        <f>VLOOKUP($C1816,'[1]LKUP PCNDES'!$F$2:$H$12,3,FALSE)</f>
        <v>PREF_DEATH</v>
      </c>
      <c r="I1816" t="str">
        <f>VLOOKUP($B1816,'[1]LKUP PCNDES'!$C$17:$H$60,4,FALSE)</f>
        <v>NHS South West London ICB</v>
      </c>
      <c r="J1816" t="str">
        <f>VLOOKUP($B1816,'[1]LKUP PCNDES'!$C$17:$H$60,6,FALSE)</f>
        <v>SWL</v>
      </c>
    </row>
    <row r="1817" spans="1:10" x14ac:dyDescent="0.35">
      <c r="A1817" t="s">
        <v>648</v>
      </c>
      <c r="B1817" t="s">
        <v>656</v>
      </c>
      <c r="C1817" t="s">
        <v>1379</v>
      </c>
      <c r="D1817" t="s">
        <v>564</v>
      </c>
      <c r="E1817" s="2">
        <v>45260</v>
      </c>
      <c r="F1817">
        <v>7073</v>
      </c>
      <c r="G1817" t="str">
        <f>VLOOKUP($C1817,'[1]LKUP PCNDES'!$F$2:$H$12,2,FALSE)</f>
        <v>Permanent care home residents aged 18 years or over with a preferred place of death recorded</v>
      </c>
      <c r="H1817" t="str">
        <f>VLOOKUP($C1817,'[1]LKUP PCNDES'!$F$2:$H$12,3,FALSE)</f>
        <v>PREF_DEATH</v>
      </c>
      <c r="I1817" t="str">
        <f>VLOOKUP($B1817,'[1]LKUP PCNDES'!$C$17:$H$60,4,FALSE)</f>
        <v>NHS South West London ICB</v>
      </c>
      <c r="J1817" t="str">
        <f>VLOOKUP($B1817,'[1]LKUP PCNDES'!$C$17:$H$60,6,FALSE)</f>
        <v>SWL</v>
      </c>
    </row>
    <row r="1818" spans="1:10" x14ac:dyDescent="0.35">
      <c r="A1818" t="s">
        <v>648</v>
      </c>
      <c r="B1818" t="s">
        <v>656</v>
      </c>
      <c r="C1818" t="s">
        <v>1379</v>
      </c>
      <c r="D1818" t="s">
        <v>564</v>
      </c>
      <c r="E1818" s="2">
        <v>45291</v>
      </c>
      <c r="F1818">
        <v>7130</v>
      </c>
      <c r="G1818" t="str">
        <f>VLOOKUP($C1818,'[1]LKUP PCNDES'!$F$2:$H$12,2,FALSE)</f>
        <v>Permanent care home residents aged 18 years or over with a preferred place of death recorded</v>
      </c>
      <c r="H1818" t="str">
        <f>VLOOKUP($C1818,'[1]LKUP PCNDES'!$F$2:$H$12,3,FALSE)</f>
        <v>PREF_DEATH</v>
      </c>
      <c r="I1818" t="str">
        <f>VLOOKUP($B1818,'[1]LKUP PCNDES'!$C$17:$H$60,4,FALSE)</f>
        <v>NHS South West London ICB</v>
      </c>
      <c r="J1818" t="str">
        <f>VLOOKUP($B1818,'[1]LKUP PCNDES'!$C$17:$H$60,6,FALSE)</f>
        <v>SWL</v>
      </c>
    </row>
    <row r="1819" spans="1:10" x14ac:dyDescent="0.35">
      <c r="A1819" t="s">
        <v>648</v>
      </c>
      <c r="B1819" t="s">
        <v>656</v>
      </c>
      <c r="C1819" t="s">
        <v>1379</v>
      </c>
      <c r="D1819" t="s">
        <v>564</v>
      </c>
      <c r="E1819" s="2">
        <v>45322</v>
      </c>
      <c r="F1819">
        <v>7120</v>
      </c>
      <c r="G1819" t="str">
        <f>VLOOKUP($C1819,'[1]LKUP PCNDES'!$F$2:$H$12,2,FALSE)</f>
        <v>Permanent care home residents aged 18 years or over with a preferred place of death recorded</v>
      </c>
      <c r="H1819" t="str">
        <f>VLOOKUP($C1819,'[1]LKUP PCNDES'!$F$2:$H$12,3,FALSE)</f>
        <v>PREF_DEATH</v>
      </c>
      <c r="I1819" t="str">
        <f>VLOOKUP($B1819,'[1]LKUP PCNDES'!$C$17:$H$60,4,FALSE)</f>
        <v>NHS South West London ICB</v>
      </c>
      <c r="J1819" t="str">
        <f>VLOOKUP($B1819,'[1]LKUP PCNDES'!$C$17:$H$60,6,FALSE)</f>
        <v>SWL</v>
      </c>
    </row>
    <row r="1820" spans="1:10" x14ac:dyDescent="0.35">
      <c r="A1820" t="s">
        <v>648</v>
      </c>
      <c r="B1820" t="s">
        <v>656</v>
      </c>
      <c r="C1820" t="s">
        <v>1379</v>
      </c>
      <c r="D1820" t="s">
        <v>564</v>
      </c>
      <c r="E1820" s="2">
        <v>45351</v>
      </c>
      <c r="F1820">
        <v>7101</v>
      </c>
      <c r="G1820" t="str">
        <f>VLOOKUP($C1820,'[1]LKUP PCNDES'!$F$2:$H$12,2,FALSE)</f>
        <v>Permanent care home residents aged 18 years or over with a preferred place of death recorded</v>
      </c>
      <c r="H1820" t="str">
        <f>VLOOKUP($C1820,'[1]LKUP PCNDES'!$F$2:$H$12,3,FALSE)</f>
        <v>PREF_DEATH</v>
      </c>
      <c r="I1820" t="str">
        <f>VLOOKUP($B1820,'[1]LKUP PCNDES'!$C$17:$H$60,4,FALSE)</f>
        <v>NHS South West London ICB</v>
      </c>
      <c r="J1820" t="str">
        <f>VLOOKUP($B1820,'[1]LKUP PCNDES'!$C$17:$H$60,6,FALSE)</f>
        <v>SWL</v>
      </c>
    </row>
    <row r="1821" spans="1:10" x14ac:dyDescent="0.35">
      <c r="A1821" t="s">
        <v>648</v>
      </c>
      <c r="B1821" t="s">
        <v>656</v>
      </c>
      <c r="C1821" t="s">
        <v>1379</v>
      </c>
      <c r="D1821" t="s">
        <v>564</v>
      </c>
      <c r="E1821" s="2">
        <v>45382</v>
      </c>
      <c r="F1821">
        <v>7120</v>
      </c>
      <c r="G1821" t="str">
        <f>VLOOKUP($C1821,'[1]LKUP PCNDES'!$F$2:$H$12,2,FALSE)</f>
        <v>Permanent care home residents aged 18 years or over with a preferred place of death recorded</v>
      </c>
      <c r="H1821" t="str">
        <f>VLOOKUP($C1821,'[1]LKUP PCNDES'!$F$2:$H$12,3,FALSE)</f>
        <v>PREF_DEATH</v>
      </c>
      <c r="I1821" t="str">
        <f>VLOOKUP($B1821,'[1]LKUP PCNDES'!$C$17:$H$60,4,FALSE)</f>
        <v>NHS South West London ICB</v>
      </c>
      <c r="J1821" t="str">
        <f>VLOOKUP($B1821,'[1]LKUP PCNDES'!$C$17:$H$60,6,FALSE)</f>
        <v>SWL</v>
      </c>
    </row>
    <row r="1822" spans="1:10" x14ac:dyDescent="0.35">
      <c r="A1822" t="s">
        <v>648</v>
      </c>
      <c r="B1822" t="s">
        <v>656</v>
      </c>
      <c r="C1822" t="s">
        <v>1379</v>
      </c>
      <c r="D1822" t="s">
        <v>563</v>
      </c>
      <c r="E1822" s="2">
        <v>45046</v>
      </c>
      <c r="F1822">
        <v>1485</v>
      </c>
      <c r="G1822" t="str">
        <f>VLOOKUP($C1822,'[1]LKUP PCNDES'!$F$2:$H$12,2,FALSE)</f>
        <v>Permanent care home residents aged 18 years or over with a preferred place of death recorded</v>
      </c>
      <c r="H1822" t="str">
        <f>VLOOKUP($C1822,'[1]LKUP PCNDES'!$F$2:$H$12,3,FALSE)</f>
        <v>PREF_DEATH</v>
      </c>
      <c r="I1822" t="str">
        <f>VLOOKUP($B1822,'[1]LKUP PCNDES'!$C$17:$H$60,4,FALSE)</f>
        <v>NHS South West London ICB</v>
      </c>
      <c r="J1822" t="str">
        <f>VLOOKUP($B1822,'[1]LKUP PCNDES'!$C$17:$H$60,6,FALSE)</f>
        <v>SWL</v>
      </c>
    </row>
    <row r="1823" spans="1:10" x14ac:dyDescent="0.35">
      <c r="A1823" t="s">
        <v>648</v>
      </c>
      <c r="B1823" t="s">
        <v>656</v>
      </c>
      <c r="C1823" t="s">
        <v>1379</v>
      </c>
      <c r="D1823" t="s">
        <v>563</v>
      </c>
      <c r="E1823" s="2">
        <v>45077</v>
      </c>
      <c r="F1823">
        <v>1240</v>
      </c>
      <c r="G1823" t="str">
        <f>VLOOKUP($C1823,'[1]LKUP PCNDES'!$F$2:$H$12,2,FALSE)</f>
        <v>Permanent care home residents aged 18 years or over with a preferred place of death recorded</v>
      </c>
      <c r="H1823" t="str">
        <f>VLOOKUP($C1823,'[1]LKUP PCNDES'!$F$2:$H$12,3,FALSE)</f>
        <v>PREF_DEATH</v>
      </c>
      <c r="I1823" t="str">
        <f>VLOOKUP($B1823,'[1]LKUP PCNDES'!$C$17:$H$60,4,FALSE)</f>
        <v>NHS South West London ICB</v>
      </c>
      <c r="J1823" t="str">
        <f>VLOOKUP($B1823,'[1]LKUP PCNDES'!$C$17:$H$60,6,FALSE)</f>
        <v>SWL</v>
      </c>
    </row>
    <row r="1824" spans="1:10" x14ac:dyDescent="0.35">
      <c r="A1824" t="s">
        <v>648</v>
      </c>
      <c r="B1824" t="s">
        <v>656</v>
      </c>
      <c r="C1824" t="s">
        <v>1379</v>
      </c>
      <c r="D1824" t="s">
        <v>563</v>
      </c>
      <c r="E1824" s="2">
        <v>45107</v>
      </c>
      <c r="F1824">
        <v>1512</v>
      </c>
      <c r="G1824" t="str">
        <f>VLOOKUP($C1824,'[1]LKUP PCNDES'!$F$2:$H$12,2,FALSE)</f>
        <v>Permanent care home residents aged 18 years or over with a preferred place of death recorded</v>
      </c>
      <c r="H1824" t="str">
        <f>VLOOKUP($C1824,'[1]LKUP PCNDES'!$F$2:$H$12,3,FALSE)</f>
        <v>PREF_DEATH</v>
      </c>
      <c r="I1824" t="str">
        <f>VLOOKUP($B1824,'[1]LKUP PCNDES'!$C$17:$H$60,4,FALSE)</f>
        <v>NHS South West London ICB</v>
      </c>
      <c r="J1824" t="str">
        <f>VLOOKUP($B1824,'[1]LKUP PCNDES'!$C$17:$H$60,6,FALSE)</f>
        <v>SWL</v>
      </c>
    </row>
    <row r="1825" spans="1:10" x14ac:dyDescent="0.35">
      <c r="A1825" t="s">
        <v>648</v>
      </c>
      <c r="B1825" t="s">
        <v>656</v>
      </c>
      <c r="C1825" t="s">
        <v>1379</v>
      </c>
      <c r="D1825" t="s">
        <v>563</v>
      </c>
      <c r="E1825" s="2">
        <v>45138</v>
      </c>
      <c r="F1825">
        <v>1496</v>
      </c>
      <c r="G1825" t="str">
        <f>VLOOKUP($C1825,'[1]LKUP PCNDES'!$F$2:$H$12,2,FALSE)</f>
        <v>Permanent care home residents aged 18 years or over with a preferred place of death recorded</v>
      </c>
      <c r="H1825" t="str">
        <f>VLOOKUP($C1825,'[1]LKUP PCNDES'!$F$2:$H$12,3,FALSE)</f>
        <v>PREF_DEATH</v>
      </c>
      <c r="I1825" t="str">
        <f>VLOOKUP($B1825,'[1]LKUP PCNDES'!$C$17:$H$60,4,FALSE)</f>
        <v>NHS South West London ICB</v>
      </c>
      <c r="J1825" t="str">
        <f>VLOOKUP($B1825,'[1]LKUP PCNDES'!$C$17:$H$60,6,FALSE)</f>
        <v>SWL</v>
      </c>
    </row>
    <row r="1826" spans="1:10" x14ac:dyDescent="0.35">
      <c r="A1826" t="s">
        <v>648</v>
      </c>
      <c r="B1826" t="s">
        <v>656</v>
      </c>
      <c r="C1826" t="s">
        <v>1379</v>
      </c>
      <c r="D1826" t="s">
        <v>563</v>
      </c>
      <c r="E1826" s="2">
        <v>45169</v>
      </c>
      <c r="F1826">
        <v>1519</v>
      </c>
      <c r="G1826" t="str">
        <f>VLOOKUP($C1826,'[1]LKUP PCNDES'!$F$2:$H$12,2,FALSE)</f>
        <v>Permanent care home residents aged 18 years or over with a preferred place of death recorded</v>
      </c>
      <c r="H1826" t="str">
        <f>VLOOKUP($C1826,'[1]LKUP PCNDES'!$F$2:$H$12,3,FALSE)</f>
        <v>PREF_DEATH</v>
      </c>
      <c r="I1826" t="str">
        <f>VLOOKUP($B1826,'[1]LKUP PCNDES'!$C$17:$H$60,4,FALSE)</f>
        <v>NHS South West London ICB</v>
      </c>
      <c r="J1826" t="str">
        <f>VLOOKUP($B1826,'[1]LKUP PCNDES'!$C$17:$H$60,6,FALSE)</f>
        <v>SWL</v>
      </c>
    </row>
    <row r="1827" spans="1:10" x14ac:dyDescent="0.35">
      <c r="A1827" t="s">
        <v>648</v>
      </c>
      <c r="B1827" t="s">
        <v>656</v>
      </c>
      <c r="C1827" t="s">
        <v>1379</v>
      </c>
      <c r="D1827" t="s">
        <v>563</v>
      </c>
      <c r="E1827" s="2">
        <v>45199</v>
      </c>
      <c r="F1827">
        <v>1547</v>
      </c>
      <c r="G1827" t="str">
        <f>VLOOKUP($C1827,'[1]LKUP PCNDES'!$F$2:$H$12,2,FALSE)</f>
        <v>Permanent care home residents aged 18 years or over with a preferred place of death recorded</v>
      </c>
      <c r="H1827" t="str">
        <f>VLOOKUP($C1827,'[1]LKUP PCNDES'!$F$2:$H$12,3,FALSE)</f>
        <v>PREF_DEATH</v>
      </c>
      <c r="I1827" t="str">
        <f>VLOOKUP($B1827,'[1]LKUP PCNDES'!$C$17:$H$60,4,FALSE)</f>
        <v>NHS South West London ICB</v>
      </c>
      <c r="J1827" t="str">
        <f>VLOOKUP($B1827,'[1]LKUP PCNDES'!$C$17:$H$60,6,FALSE)</f>
        <v>SWL</v>
      </c>
    </row>
    <row r="1828" spans="1:10" x14ac:dyDescent="0.35">
      <c r="A1828" t="s">
        <v>648</v>
      </c>
      <c r="B1828" t="s">
        <v>656</v>
      </c>
      <c r="C1828" t="s">
        <v>1379</v>
      </c>
      <c r="D1828" t="s">
        <v>563</v>
      </c>
      <c r="E1828" s="2">
        <v>45230</v>
      </c>
      <c r="F1828">
        <v>1827</v>
      </c>
      <c r="G1828" t="str">
        <f>VLOOKUP($C1828,'[1]LKUP PCNDES'!$F$2:$H$12,2,FALSE)</f>
        <v>Permanent care home residents aged 18 years or over with a preferred place of death recorded</v>
      </c>
      <c r="H1828" t="str">
        <f>VLOOKUP($C1828,'[1]LKUP PCNDES'!$F$2:$H$12,3,FALSE)</f>
        <v>PREF_DEATH</v>
      </c>
      <c r="I1828" t="str">
        <f>VLOOKUP($B1828,'[1]LKUP PCNDES'!$C$17:$H$60,4,FALSE)</f>
        <v>NHS South West London ICB</v>
      </c>
      <c r="J1828" t="str">
        <f>VLOOKUP($B1828,'[1]LKUP PCNDES'!$C$17:$H$60,6,FALSE)</f>
        <v>SWL</v>
      </c>
    </row>
    <row r="1829" spans="1:10" x14ac:dyDescent="0.35">
      <c r="A1829" t="s">
        <v>648</v>
      </c>
      <c r="B1829" t="s">
        <v>656</v>
      </c>
      <c r="C1829" t="s">
        <v>1379</v>
      </c>
      <c r="D1829" t="s">
        <v>563</v>
      </c>
      <c r="E1829" s="2">
        <v>45260</v>
      </c>
      <c r="F1829">
        <v>1951</v>
      </c>
      <c r="G1829" t="str">
        <f>VLOOKUP($C1829,'[1]LKUP PCNDES'!$F$2:$H$12,2,FALSE)</f>
        <v>Permanent care home residents aged 18 years or over with a preferred place of death recorded</v>
      </c>
      <c r="H1829" t="str">
        <f>VLOOKUP($C1829,'[1]LKUP PCNDES'!$F$2:$H$12,3,FALSE)</f>
        <v>PREF_DEATH</v>
      </c>
      <c r="I1829" t="str">
        <f>VLOOKUP($B1829,'[1]LKUP PCNDES'!$C$17:$H$60,4,FALSE)</f>
        <v>NHS South West London ICB</v>
      </c>
      <c r="J1829" t="str">
        <f>VLOOKUP($B1829,'[1]LKUP PCNDES'!$C$17:$H$60,6,FALSE)</f>
        <v>SWL</v>
      </c>
    </row>
    <row r="1830" spans="1:10" x14ac:dyDescent="0.35">
      <c r="A1830" t="s">
        <v>648</v>
      </c>
      <c r="B1830" t="s">
        <v>656</v>
      </c>
      <c r="C1830" t="s">
        <v>1379</v>
      </c>
      <c r="D1830" t="s">
        <v>563</v>
      </c>
      <c r="E1830" s="2">
        <v>45291</v>
      </c>
      <c r="F1830">
        <v>1991</v>
      </c>
      <c r="G1830" t="str">
        <f>VLOOKUP($C1830,'[1]LKUP PCNDES'!$F$2:$H$12,2,FALSE)</f>
        <v>Permanent care home residents aged 18 years or over with a preferred place of death recorded</v>
      </c>
      <c r="H1830" t="str">
        <f>VLOOKUP($C1830,'[1]LKUP PCNDES'!$F$2:$H$12,3,FALSE)</f>
        <v>PREF_DEATH</v>
      </c>
      <c r="I1830" t="str">
        <f>VLOOKUP($B1830,'[1]LKUP PCNDES'!$C$17:$H$60,4,FALSE)</f>
        <v>NHS South West London ICB</v>
      </c>
      <c r="J1830" t="str">
        <f>VLOOKUP($B1830,'[1]LKUP PCNDES'!$C$17:$H$60,6,FALSE)</f>
        <v>SWL</v>
      </c>
    </row>
    <row r="1831" spans="1:10" x14ac:dyDescent="0.35">
      <c r="A1831" t="s">
        <v>648</v>
      </c>
      <c r="B1831" t="s">
        <v>656</v>
      </c>
      <c r="C1831" t="s">
        <v>1379</v>
      </c>
      <c r="D1831" t="s">
        <v>563</v>
      </c>
      <c r="E1831" s="2">
        <v>45322</v>
      </c>
      <c r="F1831">
        <v>2134</v>
      </c>
      <c r="G1831" t="str">
        <f>VLOOKUP($C1831,'[1]LKUP PCNDES'!$F$2:$H$12,2,FALSE)</f>
        <v>Permanent care home residents aged 18 years or over with a preferred place of death recorded</v>
      </c>
      <c r="H1831" t="str">
        <f>VLOOKUP($C1831,'[1]LKUP PCNDES'!$F$2:$H$12,3,FALSE)</f>
        <v>PREF_DEATH</v>
      </c>
      <c r="I1831" t="str">
        <f>VLOOKUP($B1831,'[1]LKUP PCNDES'!$C$17:$H$60,4,FALSE)</f>
        <v>NHS South West London ICB</v>
      </c>
      <c r="J1831" t="str">
        <f>VLOOKUP($B1831,'[1]LKUP PCNDES'!$C$17:$H$60,6,FALSE)</f>
        <v>SWL</v>
      </c>
    </row>
    <row r="1832" spans="1:10" x14ac:dyDescent="0.35">
      <c r="A1832" t="s">
        <v>648</v>
      </c>
      <c r="B1832" t="s">
        <v>656</v>
      </c>
      <c r="C1832" t="s">
        <v>1379</v>
      </c>
      <c r="D1832" t="s">
        <v>563</v>
      </c>
      <c r="E1832" s="2">
        <v>45351</v>
      </c>
      <c r="F1832">
        <v>2236</v>
      </c>
      <c r="G1832" t="str">
        <f>VLOOKUP($C1832,'[1]LKUP PCNDES'!$F$2:$H$12,2,FALSE)</f>
        <v>Permanent care home residents aged 18 years or over with a preferred place of death recorded</v>
      </c>
      <c r="H1832" t="str">
        <f>VLOOKUP($C1832,'[1]LKUP PCNDES'!$F$2:$H$12,3,FALSE)</f>
        <v>PREF_DEATH</v>
      </c>
      <c r="I1832" t="str">
        <f>VLOOKUP($B1832,'[1]LKUP PCNDES'!$C$17:$H$60,4,FALSE)</f>
        <v>NHS South West London ICB</v>
      </c>
      <c r="J1832" t="str">
        <f>VLOOKUP($B1832,'[1]LKUP PCNDES'!$C$17:$H$60,6,FALSE)</f>
        <v>SWL</v>
      </c>
    </row>
    <row r="1833" spans="1:10" x14ac:dyDescent="0.35">
      <c r="A1833" t="s">
        <v>648</v>
      </c>
      <c r="B1833" t="s">
        <v>656</v>
      </c>
      <c r="C1833" t="s">
        <v>1379</v>
      </c>
      <c r="D1833" t="s">
        <v>563</v>
      </c>
      <c r="E1833" s="2">
        <v>45382</v>
      </c>
      <c r="F1833">
        <v>2341</v>
      </c>
      <c r="G1833" t="str">
        <f>VLOOKUP($C1833,'[1]LKUP PCNDES'!$F$2:$H$12,2,FALSE)</f>
        <v>Permanent care home residents aged 18 years or over with a preferred place of death recorded</v>
      </c>
      <c r="H1833" t="str">
        <f>VLOOKUP($C1833,'[1]LKUP PCNDES'!$F$2:$H$12,3,FALSE)</f>
        <v>PREF_DEATH</v>
      </c>
      <c r="I1833" t="str">
        <f>VLOOKUP($B1833,'[1]LKUP PCNDES'!$C$17:$H$60,4,FALSE)</f>
        <v>NHS South West London ICB</v>
      </c>
      <c r="J1833" t="str">
        <f>VLOOKUP($B1833,'[1]LKUP PCNDES'!$C$17:$H$60,6,FALSE)</f>
        <v>SWL</v>
      </c>
    </row>
    <row r="1834" spans="1:10" x14ac:dyDescent="0.35">
      <c r="A1834" t="s">
        <v>648</v>
      </c>
      <c r="B1834" t="s">
        <v>656</v>
      </c>
      <c r="C1834" t="s">
        <v>1363</v>
      </c>
      <c r="D1834" t="s">
        <v>700</v>
      </c>
      <c r="E1834" s="2">
        <v>45046</v>
      </c>
      <c r="F1834">
        <v>3</v>
      </c>
      <c r="G1834" t="str">
        <f>VLOOKUP($C1834,'[1]LKUP PCNDES'!$F$2:$H$12,2,FALSE)</f>
        <v>Number of Multidisciplinary Team meetings</v>
      </c>
      <c r="H1834" t="str">
        <f>VLOOKUP($C1834,'[1]LKUP PCNDES'!$F$2:$H$12,3,FALSE)</f>
        <v>MDT</v>
      </c>
      <c r="I1834" t="str">
        <f>VLOOKUP($B1834,'[1]LKUP PCNDES'!$C$17:$H$60,4,FALSE)</f>
        <v>NHS South West London ICB</v>
      </c>
      <c r="J1834" t="str">
        <f>VLOOKUP($B1834,'[1]LKUP PCNDES'!$C$17:$H$60,6,FALSE)</f>
        <v>SWL</v>
      </c>
    </row>
    <row r="1835" spans="1:10" x14ac:dyDescent="0.35">
      <c r="A1835" t="s">
        <v>648</v>
      </c>
      <c r="B1835" t="s">
        <v>656</v>
      </c>
      <c r="C1835" t="s">
        <v>1363</v>
      </c>
      <c r="D1835" t="s">
        <v>700</v>
      </c>
      <c r="E1835" s="2">
        <v>45077</v>
      </c>
      <c r="F1835">
        <v>3</v>
      </c>
      <c r="G1835" t="str">
        <f>VLOOKUP($C1835,'[1]LKUP PCNDES'!$F$2:$H$12,2,FALSE)</f>
        <v>Number of Multidisciplinary Team meetings</v>
      </c>
      <c r="H1835" t="str">
        <f>VLOOKUP($C1835,'[1]LKUP PCNDES'!$F$2:$H$12,3,FALSE)</f>
        <v>MDT</v>
      </c>
      <c r="I1835" t="str">
        <f>VLOOKUP($B1835,'[1]LKUP PCNDES'!$C$17:$H$60,4,FALSE)</f>
        <v>NHS South West London ICB</v>
      </c>
      <c r="J1835" t="str">
        <f>VLOOKUP($B1835,'[1]LKUP PCNDES'!$C$17:$H$60,6,FALSE)</f>
        <v>SWL</v>
      </c>
    </row>
    <row r="1836" spans="1:10" x14ac:dyDescent="0.35">
      <c r="A1836" t="s">
        <v>648</v>
      </c>
      <c r="B1836" t="s">
        <v>656</v>
      </c>
      <c r="C1836" t="s">
        <v>1363</v>
      </c>
      <c r="D1836" t="s">
        <v>700</v>
      </c>
      <c r="E1836" s="2">
        <v>45107</v>
      </c>
      <c r="F1836">
        <v>11</v>
      </c>
      <c r="G1836" t="str">
        <f>VLOOKUP($C1836,'[1]LKUP PCNDES'!$F$2:$H$12,2,FALSE)</f>
        <v>Number of Multidisciplinary Team meetings</v>
      </c>
      <c r="H1836" t="str">
        <f>VLOOKUP($C1836,'[1]LKUP PCNDES'!$F$2:$H$12,3,FALSE)</f>
        <v>MDT</v>
      </c>
      <c r="I1836" t="str">
        <f>VLOOKUP($B1836,'[1]LKUP PCNDES'!$C$17:$H$60,4,FALSE)</f>
        <v>NHS South West London ICB</v>
      </c>
      <c r="J1836" t="str">
        <f>VLOOKUP($B1836,'[1]LKUP PCNDES'!$C$17:$H$60,6,FALSE)</f>
        <v>SWL</v>
      </c>
    </row>
    <row r="1837" spans="1:10" x14ac:dyDescent="0.35">
      <c r="A1837" t="s">
        <v>648</v>
      </c>
      <c r="B1837" t="s">
        <v>656</v>
      </c>
      <c r="C1837" t="s">
        <v>1363</v>
      </c>
      <c r="D1837" t="s">
        <v>700</v>
      </c>
      <c r="E1837" s="2">
        <v>45138</v>
      </c>
      <c r="F1837">
        <v>11</v>
      </c>
      <c r="G1837" t="str">
        <f>VLOOKUP($C1837,'[1]LKUP PCNDES'!$F$2:$H$12,2,FALSE)</f>
        <v>Number of Multidisciplinary Team meetings</v>
      </c>
      <c r="H1837" t="str">
        <f>VLOOKUP($C1837,'[1]LKUP PCNDES'!$F$2:$H$12,3,FALSE)</f>
        <v>MDT</v>
      </c>
      <c r="I1837" t="str">
        <f>VLOOKUP($B1837,'[1]LKUP PCNDES'!$C$17:$H$60,4,FALSE)</f>
        <v>NHS South West London ICB</v>
      </c>
      <c r="J1837" t="str">
        <f>VLOOKUP($B1837,'[1]LKUP PCNDES'!$C$17:$H$60,6,FALSE)</f>
        <v>SWL</v>
      </c>
    </row>
    <row r="1838" spans="1:10" x14ac:dyDescent="0.35">
      <c r="A1838" t="s">
        <v>648</v>
      </c>
      <c r="B1838" t="s">
        <v>656</v>
      </c>
      <c r="C1838" t="s">
        <v>1363</v>
      </c>
      <c r="D1838" t="s">
        <v>700</v>
      </c>
      <c r="E1838" s="2">
        <v>45169</v>
      </c>
      <c r="F1838">
        <v>11</v>
      </c>
      <c r="G1838" t="str">
        <f>VLOOKUP($C1838,'[1]LKUP PCNDES'!$F$2:$H$12,2,FALSE)</f>
        <v>Number of Multidisciplinary Team meetings</v>
      </c>
      <c r="H1838" t="str">
        <f>VLOOKUP($C1838,'[1]LKUP PCNDES'!$F$2:$H$12,3,FALSE)</f>
        <v>MDT</v>
      </c>
      <c r="I1838" t="str">
        <f>VLOOKUP($B1838,'[1]LKUP PCNDES'!$C$17:$H$60,4,FALSE)</f>
        <v>NHS South West London ICB</v>
      </c>
      <c r="J1838" t="str">
        <f>VLOOKUP($B1838,'[1]LKUP PCNDES'!$C$17:$H$60,6,FALSE)</f>
        <v>SWL</v>
      </c>
    </row>
    <row r="1839" spans="1:10" x14ac:dyDescent="0.35">
      <c r="A1839" t="s">
        <v>648</v>
      </c>
      <c r="B1839" t="s">
        <v>656</v>
      </c>
      <c r="C1839" t="s">
        <v>1363</v>
      </c>
      <c r="D1839" t="s">
        <v>700</v>
      </c>
      <c r="E1839" s="2">
        <v>45199</v>
      </c>
      <c r="F1839">
        <v>11</v>
      </c>
      <c r="G1839" t="str">
        <f>VLOOKUP($C1839,'[1]LKUP PCNDES'!$F$2:$H$12,2,FALSE)</f>
        <v>Number of Multidisciplinary Team meetings</v>
      </c>
      <c r="H1839" t="str">
        <f>VLOOKUP($C1839,'[1]LKUP PCNDES'!$F$2:$H$12,3,FALSE)</f>
        <v>MDT</v>
      </c>
      <c r="I1839" t="str">
        <f>VLOOKUP($B1839,'[1]LKUP PCNDES'!$C$17:$H$60,4,FALSE)</f>
        <v>NHS South West London ICB</v>
      </c>
      <c r="J1839" t="str">
        <f>VLOOKUP($B1839,'[1]LKUP PCNDES'!$C$17:$H$60,6,FALSE)</f>
        <v>SWL</v>
      </c>
    </row>
    <row r="1840" spans="1:10" x14ac:dyDescent="0.35">
      <c r="A1840" t="s">
        <v>648</v>
      </c>
      <c r="B1840" t="s">
        <v>656</v>
      </c>
      <c r="C1840" t="s">
        <v>1363</v>
      </c>
      <c r="D1840" t="s">
        <v>700</v>
      </c>
      <c r="E1840" s="2">
        <v>45230</v>
      </c>
      <c r="F1840">
        <v>3</v>
      </c>
      <c r="G1840" t="str">
        <f>VLOOKUP($C1840,'[1]LKUP PCNDES'!$F$2:$H$12,2,FALSE)</f>
        <v>Number of Multidisciplinary Team meetings</v>
      </c>
      <c r="H1840" t="str">
        <f>VLOOKUP($C1840,'[1]LKUP PCNDES'!$F$2:$H$12,3,FALSE)</f>
        <v>MDT</v>
      </c>
      <c r="I1840" t="str">
        <f>VLOOKUP($B1840,'[1]LKUP PCNDES'!$C$17:$H$60,4,FALSE)</f>
        <v>NHS South West London ICB</v>
      </c>
      <c r="J1840" t="str">
        <f>VLOOKUP($B1840,'[1]LKUP PCNDES'!$C$17:$H$60,6,FALSE)</f>
        <v>SWL</v>
      </c>
    </row>
    <row r="1841" spans="1:10" x14ac:dyDescent="0.35">
      <c r="A1841" t="s">
        <v>648</v>
      </c>
      <c r="B1841" t="s">
        <v>656</v>
      </c>
      <c r="C1841" t="s">
        <v>1363</v>
      </c>
      <c r="D1841" t="s">
        <v>700</v>
      </c>
      <c r="E1841" s="2">
        <v>45260</v>
      </c>
      <c r="F1841">
        <v>3</v>
      </c>
      <c r="G1841" t="str">
        <f>VLOOKUP($C1841,'[1]LKUP PCNDES'!$F$2:$H$12,2,FALSE)</f>
        <v>Number of Multidisciplinary Team meetings</v>
      </c>
      <c r="H1841" t="str">
        <f>VLOOKUP($C1841,'[1]LKUP PCNDES'!$F$2:$H$12,3,FALSE)</f>
        <v>MDT</v>
      </c>
      <c r="I1841" t="str">
        <f>VLOOKUP($B1841,'[1]LKUP PCNDES'!$C$17:$H$60,4,FALSE)</f>
        <v>NHS South West London ICB</v>
      </c>
      <c r="J1841" t="str">
        <f>VLOOKUP($B1841,'[1]LKUP PCNDES'!$C$17:$H$60,6,FALSE)</f>
        <v>SWL</v>
      </c>
    </row>
    <row r="1842" spans="1:10" x14ac:dyDescent="0.35">
      <c r="A1842" t="s">
        <v>648</v>
      </c>
      <c r="B1842" t="s">
        <v>656</v>
      </c>
      <c r="C1842" t="s">
        <v>1363</v>
      </c>
      <c r="D1842" t="s">
        <v>700</v>
      </c>
      <c r="E1842" s="2">
        <v>45291</v>
      </c>
      <c r="F1842">
        <v>3</v>
      </c>
      <c r="G1842" t="str">
        <f>VLOOKUP($C1842,'[1]LKUP PCNDES'!$F$2:$H$12,2,FALSE)</f>
        <v>Number of Multidisciplinary Team meetings</v>
      </c>
      <c r="H1842" t="str">
        <f>VLOOKUP($C1842,'[1]LKUP PCNDES'!$F$2:$H$12,3,FALSE)</f>
        <v>MDT</v>
      </c>
      <c r="I1842" t="str">
        <f>VLOOKUP($B1842,'[1]LKUP PCNDES'!$C$17:$H$60,4,FALSE)</f>
        <v>NHS South West London ICB</v>
      </c>
      <c r="J1842" t="str">
        <f>VLOOKUP($B1842,'[1]LKUP PCNDES'!$C$17:$H$60,6,FALSE)</f>
        <v>SWL</v>
      </c>
    </row>
    <row r="1843" spans="1:10" x14ac:dyDescent="0.35">
      <c r="A1843" t="s">
        <v>648</v>
      </c>
      <c r="B1843" t="s">
        <v>656</v>
      </c>
      <c r="C1843" t="s">
        <v>1363</v>
      </c>
      <c r="D1843" t="s">
        <v>700</v>
      </c>
      <c r="E1843" s="2">
        <v>45322</v>
      </c>
      <c r="F1843">
        <v>3</v>
      </c>
      <c r="G1843" t="str">
        <f>VLOOKUP($C1843,'[1]LKUP PCNDES'!$F$2:$H$12,2,FALSE)</f>
        <v>Number of Multidisciplinary Team meetings</v>
      </c>
      <c r="H1843" t="str">
        <f>VLOOKUP($C1843,'[1]LKUP PCNDES'!$F$2:$H$12,3,FALSE)</f>
        <v>MDT</v>
      </c>
      <c r="I1843" t="str">
        <f>VLOOKUP($B1843,'[1]LKUP PCNDES'!$C$17:$H$60,4,FALSE)</f>
        <v>NHS South West London ICB</v>
      </c>
      <c r="J1843" t="str">
        <f>VLOOKUP($B1843,'[1]LKUP PCNDES'!$C$17:$H$60,6,FALSE)</f>
        <v>SWL</v>
      </c>
    </row>
    <row r="1844" spans="1:10" x14ac:dyDescent="0.35">
      <c r="A1844" t="s">
        <v>648</v>
      </c>
      <c r="B1844" t="s">
        <v>656</v>
      </c>
      <c r="C1844" t="s">
        <v>1363</v>
      </c>
      <c r="D1844" t="s">
        <v>700</v>
      </c>
      <c r="E1844" s="2">
        <v>45351</v>
      </c>
      <c r="F1844">
        <v>10</v>
      </c>
      <c r="G1844" t="str">
        <f>VLOOKUP($C1844,'[1]LKUP PCNDES'!$F$2:$H$12,2,FALSE)</f>
        <v>Number of Multidisciplinary Team meetings</v>
      </c>
      <c r="H1844" t="str">
        <f>VLOOKUP($C1844,'[1]LKUP PCNDES'!$F$2:$H$12,3,FALSE)</f>
        <v>MDT</v>
      </c>
      <c r="I1844" t="str">
        <f>VLOOKUP($B1844,'[1]LKUP PCNDES'!$C$17:$H$60,4,FALSE)</f>
        <v>NHS South West London ICB</v>
      </c>
      <c r="J1844" t="str">
        <f>VLOOKUP($B1844,'[1]LKUP PCNDES'!$C$17:$H$60,6,FALSE)</f>
        <v>SWL</v>
      </c>
    </row>
    <row r="1845" spans="1:10" x14ac:dyDescent="0.35">
      <c r="A1845" t="s">
        <v>648</v>
      </c>
      <c r="B1845" t="s">
        <v>656</v>
      </c>
      <c r="C1845" t="s">
        <v>1363</v>
      </c>
      <c r="D1845" t="s">
        <v>700</v>
      </c>
      <c r="E1845" s="2">
        <v>45382</v>
      </c>
      <c r="F1845">
        <v>10</v>
      </c>
      <c r="G1845" t="str">
        <f>VLOOKUP($C1845,'[1]LKUP PCNDES'!$F$2:$H$12,2,FALSE)</f>
        <v>Number of Multidisciplinary Team meetings</v>
      </c>
      <c r="H1845" t="str">
        <f>VLOOKUP($C1845,'[1]LKUP PCNDES'!$F$2:$H$12,3,FALSE)</f>
        <v>MDT</v>
      </c>
      <c r="I1845" t="str">
        <f>VLOOKUP($B1845,'[1]LKUP PCNDES'!$C$17:$H$60,4,FALSE)</f>
        <v>NHS South West London ICB</v>
      </c>
      <c r="J1845" t="str">
        <f>VLOOKUP($B1845,'[1]LKUP PCNDES'!$C$17:$H$60,6,FALSE)</f>
        <v>SWL</v>
      </c>
    </row>
    <row r="1846" spans="1:10" x14ac:dyDescent="0.35">
      <c r="A1846" t="s">
        <v>648</v>
      </c>
      <c r="B1846" t="s">
        <v>656</v>
      </c>
      <c r="C1846" t="s">
        <v>1363</v>
      </c>
      <c r="D1846" t="s">
        <v>564</v>
      </c>
      <c r="E1846" s="2">
        <v>45046</v>
      </c>
      <c r="F1846">
        <v>7079</v>
      </c>
      <c r="G1846" t="str">
        <f>VLOOKUP($C1846,'[1]LKUP PCNDES'!$F$2:$H$12,2,FALSE)</f>
        <v>Number of Multidisciplinary Team meetings</v>
      </c>
      <c r="H1846" t="str">
        <f>VLOOKUP($C1846,'[1]LKUP PCNDES'!$F$2:$H$12,3,FALSE)</f>
        <v>MDT</v>
      </c>
      <c r="I1846" t="str">
        <f>VLOOKUP($B1846,'[1]LKUP PCNDES'!$C$17:$H$60,4,FALSE)</f>
        <v>NHS South West London ICB</v>
      </c>
      <c r="J1846" t="str">
        <f>VLOOKUP($B1846,'[1]LKUP PCNDES'!$C$17:$H$60,6,FALSE)</f>
        <v>SWL</v>
      </c>
    </row>
    <row r="1847" spans="1:10" x14ac:dyDescent="0.35">
      <c r="A1847" t="s">
        <v>648</v>
      </c>
      <c r="B1847" t="s">
        <v>656</v>
      </c>
      <c r="C1847" t="s">
        <v>1363</v>
      </c>
      <c r="D1847" t="s">
        <v>564</v>
      </c>
      <c r="E1847" s="2">
        <v>45077</v>
      </c>
      <c r="F1847">
        <v>6003</v>
      </c>
      <c r="G1847" t="str">
        <f>VLOOKUP($C1847,'[1]LKUP PCNDES'!$F$2:$H$12,2,FALSE)</f>
        <v>Number of Multidisciplinary Team meetings</v>
      </c>
      <c r="H1847" t="str">
        <f>VLOOKUP($C1847,'[1]LKUP PCNDES'!$F$2:$H$12,3,FALSE)</f>
        <v>MDT</v>
      </c>
      <c r="I1847" t="str">
        <f>VLOOKUP($B1847,'[1]LKUP PCNDES'!$C$17:$H$60,4,FALSE)</f>
        <v>NHS South West London ICB</v>
      </c>
      <c r="J1847" t="str">
        <f>VLOOKUP($B1847,'[1]LKUP PCNDES'!$C$17:$H$60,6,FALSE)</f>
        <v>SWL</v>
      </c>
    </row>
    <row r="1848" spans="1:10" x14ac:dyDescent="0.35">
      <c r="A1848" t="s">
        <v>648</v>
      </c>
      <c r="B1848" t="s">
        <v>656</v>
      </c>
      <c r="C1848" t="s">
        <v>1363</v>
      </c>
      <c r="D1848" t="s">
        <v>564</v>
      </c>
      <c r="E1848" s="2">
        <v>45107</v>
      </c>
      <c r="F1848">
        <v>7127</v>
      </c>
      <c r="G1848" t="str">
        <f>VLOOKUP($C1848,'[1]LKUP PCNDES'!$F$2:$H$12,2,FALSE)</f>
        <v>Number of Multidisciplinary Team meetings</v>
      </c>
      <c r="H1848" t="str">
        <f>VLOOKUP($C1848,'[1]LKUP PCNDES'!$F$2:$H$12,3,FALSE)</f>
        <v>MDT</v>
      </c>
      <c r="I1848" t="str">
        <f>VLOOKUP($B1848,'[1]LKUP PCNDES'!$C$17:$H$60,4,FALSE)</f>
        <v>NHS South West London ICB</v>
      </c>
      <c r="J1848" t="str">
        <f>VLOOKUP($B1848,'[1]LKUP PCNDES'!$C$17:$H$60,6,FALSE)</f>
        <v>SWL</v>
      </c>
    </row>
    <row r="1849" spans="1:10" x14ac:dyDescent="0.35">
      <c r="A1849" t="s">
        <v>648</v>
      </c>
      <c r="B1849" t="s">
        <v>656</v>
      </c>
      <c r="C1849" t="s">
        <v>1363</v>
      </c>
      <c r="D1849" t="s">
        <v>564</v>
      </c>
      <c r="E1849" s="2">
        <v>45138</v>
      </c>
      <c r="F1849">
        <v>6725</v>
      </c>
      <c r="G1849" t="str">
        <f>VLOOKUP($C1849,'[1]LKUP PCNDES'!$F$2:$H$12,2,FALSE)</f>
        <v>Number of Multidisciplinary Team meetings</v>
      </c>
      <c r="H1849" t="str">
        <f>VLOOKUP($C1849,'[1]LKUP PCNDES'!$F$2:$H$12,3,FALSE)</f>
        <v>MDT</v>
      </c>
      <c r="I1849" t="str">
        <f>VLOOKUP($B1849,'[1]LKUP PCNDES'!$C$17:$H$60,4,FALSE)</f>
        <v>NHS South West London ICB</v>
      </c>
      <c r="J1849" t="str">
        <f>VLOOKUP($B1849,'[1]LKUP PCNDES'!$C$17:$H$60,6,FALSE)</f>
        <v>SWL</v>
      </c>
    </row>
    <row r="1850" spans="1:10" x14ac:dyDescent="0.35">
      <c r="A1850" t="s">
        <v>648</v>
      </c>
      <c r="B1850" t="s">
        <v>656</v>
      </c>
      <c r="C1850" t="s">
        <v>1363</v>
      </c>
      <c r="D1850" t="s">
        <v>564</v>
      </c>
      <c r="E1850" s="2">
        <v>45169</v>
      </c>
      <c r="F1850">
        <v>7188</v>
      </c>
      <c r="G1850" t="str">
        <f>VLOOKUP($C1850,'[1]LKUP PCNDES'!$F$2:$H$12,2,FALSE)</f>
        <v>Number of Multidisciplinary Team meetings</v>
      </c>
      <c r="H1850" t="str">
        <f>VLOOKUP($C1850,'[1]LKUP PCNDES'!$F$2:$H$12,3,FALSE)</f>
        <v>MDT</v>
      </c>
      <c r="I1850" t="str">
        <f>VLOOKUP($B1850,'[1]LKUP PCNDES'!$C$17:$H$60,4,FALSE)</f>
        <v>NHS South West London ICB</v>
      </c>
      <c r="J1850" t="str">
        <f>VLOOKUP($B1850,'[1]LKUP PCNDES'!$C$17:$H$60,6,FALSE)</f>
        <v>SWL</v>
      </c>
    </row>
    <row r="1851" spans="1:10" x14ac:dyDescent="0.35">
      <c r="A1851" t="s">
        <v>648</v>
      </c>
      <c r="B1851" t="s">
        <v>656</v>
      </c>
      <c r="C1851" t="s">
        <v>1363</v>
      </c>
      <c r="D1851" t="s">
        <v>564</v>
      </c>
      <c r="E1851" s="2">
        <v>45199</v>
      </c>
      <c r="F1851">
        <v>7387</v>
      </c>
      <c r="G1851" t="str">
        <f>VLOOKUP($C1851,'[1]LKUP PCNDES'!$F$2:$H$12,2,FALSE)</f>
        <v>Number of Multidisciplinary Team meetings</v>
      </c>
      <c r="H1851" t="str">
        <f>VLOOKUP($C1851,'[1]LKUP PCNDES'!$F$2:$H$12,3,FALSE)</f>
        <v>MDT</v>
      </c>
      <c r="I1851" t="str">
        <f>VLOOKUP($B1851,'[1]LKUP PCNDES'!$C$17:$H$60,4,FALSE)</f>
        <v>NHS South West London ICB</v>
      </c>
      <c r="J1851" t="str">
        <f>VLOOKUP($B1851,'[1]LKUP PCNDES'!$C$17:$H$60,6,FALSE)</f>
        <v>SWL</v>
      </c>
    </row>
    <row r="1852" spans="1:10" x14ac:dyDescent="0.35">
      <c r="A1852" t="s">
        <v>648</v>
      </c>
      <c r="B1852" t="s">
        <v>656</v>
      </c>
      <c r="C1852" t="s">
        <v>1363</v>
      </c>
      <c r="D1852" t="s">
        <v>564</v>
      </c>
      <c r="E1852" s="2">
        <v>45230</v>
      </c>
      <c r="F1852">
        <v>7093</v>
      </c>
      <c r="G1852" t="str">
        <f>VLOOKUP($C1852,'[1]LKUP PCNDES'!$F$2:$H$12,2,FALSE)</f>
        <v>Number of Multidisciplinary Team meetings</v>
      </c>
      <c r="H1852" t="str">
        <f>VLOOKUP($C1852,'[1]LKUP PCNDES'!$F$2:$H$12,3,FALSE)</f>
        <v>MDT</v>
      </c>
      <c r="I1852" t="str">
        <f>VLOOKUP($B1852,'[1]LKUP PCNDES'!$C$17:$H$60,4,FALSE)</f>
        <v>NHS South West London ICB</v>
      </c>
      <c r="J1852" t="str">
        <f>VLOOKUP($B1852,'[1]LKUP PCNDES'!$C$17:$H$60,6,FALSE)</f>
        <v>SWL</v>
      </c>
    </row>
    <row r="1853" spans="1:10" x14ac:dyDescent="0.35">
      <c r="A1853" t="s">
        <v>648</v>
      </c>
      <c r="B1853" t="s">
        <v>656</v>
      </c>
      <c r="C1853" t="s">
        <v>1363</v>
      </c>
      <c r="D1853" t="s">
        <v>564</v>
      </c>
      <c r="E1853" s="2">
        <v>45260</v>
      </c>
      <c r="F1853">
        <v>7077</v>
      </c>
      <c r="G1853" t="str">
        <f>VLOOKUP($C1853,'[1]LKUP PCNDES'!$F$2:$H$12,2,FALSE)</f>
        <v>Number of Multidisciplinary Team meetings</v>
      </c>
      <c r="H1853" t="str">
        <f>VLOOKUP($C1853,'[1]LKUP PCNDES'!$F$2:$H$12,3,FALSE)</f>
        <v>MDT</v>
      </c>
      <c r="I1853" t="str">
        <f>VLOOKUP($B1853,'[1]LKUP PCNDES'!$C$17:$H$60,4,FALSE)</f>
        <v>NHS South West London ICB</v>
      </c>
      <c r="J1853" t="str">
        <f>VLOOKUP($B1853,'[1]LKUP PCNDES'!$C$17:$H$60,6,FALSE)</f>
        <v>SWL</v>
      </c>
    </row>
    <row r="1854" spans="1:10" x14ac:dyDescent="0.35">
      <c r="A1854" t="s">
        <v>648</v>
      </c>
      <c r="B1854" t="s">
        <v>656</v>
      </c>
      <c r="C1854" t="s">
        <v>1363</v>
      </c>
      <c r="D1854" t="s">
        <v>564</v>
      </c>
      <c r="E1854" s="2">
        <v>45291</v>
      </c>
      <c r="F1854">
        <v>7138</v>
      </c>
      <c r="G1854" t="str">
        <f>VLOOKUP($C1854,'[1]LKUP PCNDES'!$F$2:$H$12,2,FALSE)</f>
        <v>Number of Multidisciplinary Team meetings</v>
      </c>
      <c r="H1854" t="str">
        <f>VLOOKUP($C1854,'[1]LKUP PCNDES'!$F$2:$H$12,3,FALSE)</f>
        <v>MDT</v>
      </c>
      <c r="I1854" t="str">
        <f>VLOOKUP($B1854,'[1]LKUP PCNDES'!$C$17:$H$60,4,FALSE)</f>
        <v>NHS South West London ICB</v>
      </c>
      <c r="J1854" t="str">
        <f>VLOOKUP($B1854,'[1]LKUP PCNDES'!$C$17:$H$60,6,FALSE)</f>
        <v>SWL</v>
      </c>
    </row>
    <row r="1855" spans="1:10" x14ac:dyDescent="0.35">
      <c r="A1855" t="s">
        <v>648</v>
      </c>
      <c r="B1855" t="s">
        <v>656</v>
      </c>
      <c r="C1855" t="s">
        <v>1363</v>
      </c>
      <c r="D1855" t="s">
        <v>564</v>
      </c>
      <c r="E1855" s="2">
        <v>45322</v>
      </c>
      <c r="F1855">
        <v>7130</v>
      </c>
      <c r="G1855" t="str">
        <f>VLOOKUP($C1855,'[1]LKUP PCNDES'!$F$2:$H$12,2,FALSE)</f>
        <v>Number of Multidisciplinary Team meetings</v>
      </c>
      <c r="H1855" t="str">
        <f>VLOOKUP($C1855,'[1]LKUP PCNDES'!$F$2:$H$12,3,FALSE)</f>
        <v>MDT</v>
      </c>
      <c r="I1855" t="str">
        <f>VLOOKUP($B1855,'[1]LKUP PCNDES'!$C$17:$H$60,4,FALSE)</f>
        <v>NHS South West London ICB</v>
      </c>
      <c r="J1855" t="str">
        <f>VLOOKUP($B1855,'[1]LKUP PCNDES'!$C$17:$H$60,6,FALSE)</f>
        <v>SWL</v>
      </c>
    </row>
    <row r="1856" spans="1:10" x14ac:dyDescent="0.35">
      <c r="A1856" t="s">
        <v>648</v>
      </c>
      <c r="B1856" t="s">
        <v>656</v>
      </c>
      <c r="C1856" t="s">
        <v>1363</v>
      </c>
      <c r="D1856" t="s">
        <v>564</v>
      </c>
      <c r="E1856" s="2">
        <v>45351</v>
      </c>
      <c r="F1856">
        <v>7106</v>
      </c>
      <c r="G1856" t="str">
        <f>VLOOKUP($C1856,'[1]LKUP PCNDES'!$F$2:$H$12,2,FALSE)</f>
        <v>Number of Multidisciplinary Team meetings</v>
      </c>
      <c r="H1856" t="str">
        <f>VLOOKUP($C1856,'[1]LKUP PCNDES'!$F$2:$H$12,3,FALSE)</f>
        <v>MDT</v>
      </c>
      <c r="I1856" t="str">
        <f>VLOOKUP($B1856,'[1]LKUP PCNDES'!$C$17:$H$60,4,FALSE)</f>
        <v>NHS South West London ICB</v>
      </c>
      <c r="J1856" t="str">
        <f>VLOOKUP($B1856,'[1]LKUP PCNDES'!$C$17:$H$60,6,FALSE)</f>
        <v>SWL</v>
      </c>
    </row>
    <row r="1857" spans="1:10" x14ac:dyDescent="0.35">
      <c r="A1857" t="s">
        <v>648</v>
      </c>
      <c r="B1857" t="s">
        <v>656</v>
      </c>
      <c r="C1857" t="s">
        <v>1363</v>
      </c>
      <c r="D1857" t="s">
        <v>564</v>
      </c>
      <c r="E1857" s="2">
        <v>45382</v>
      </c>
      <c r="F1857">
        <v>7123</v>
      </c>
      <c r="G1857" t="str">
        <f>VLOOKUP($C1857,'[1]LKUP PCNDES'!$F$2:$H$12,2,FALSE)</f>
        <v>Number of Multidisciplinary Team meetings</v>
      </c>
      <c r="H1857" t="str">
        <f>VLOOKUP($C1857,'[1]LKUP PCNDES'!$F$2:$H$12,3,FALSE)</f>
        <v>MDT</v>
      </c>
      <c r="I1857" t="str">
        <f>VLOOKUP($B1857,'[1]LKUP PCNDES'!$C$17:$H$60,4,FALSE)</f>
        <v>NHS South West London ICB</v>
      </c>
      <c r="J1857" t="str">
        <f>VLOOKUP($B1857,'[1]LKUP PCNDES'!$C$17:$H$60,6,FALSE)</f>
        <v>SWL</v>
      </c>
    </row>
    <row r="1858" spans="1:10" x14ac:dyDescent="0.35">
      <c r="A1858" t="s">
        <v>648</v>
      </c>
      <c r="B1858" t="s">
        <v>656</v>
      </c>
      <c r="C1858" t="s">
        <v>1363</v>
      </c>
      <c r="D1858" t="s">
        <v>563</v>
      </c>
      <c r="E1858" s="2">
        <v>45046</v>
      </c>
      <c r="F1858">
        <v>439</v>
      </c>
      <c r="G1858" t="str">
        <f>VLOOKUP($C1858,'[1]LKUP PCNDES'!$F$2:$H$12,2,FALSE)</f>
        <v>Number of Multidisciplinary Team meetings</v>
      </c>
      <c r="H1858" t="str">
        <f>VLOOKUP($C1858,'[1]LKUP PCNDES'!$F$2:$H$12,3,FALSE)</f>
        <v>MDT</v>
      </c>
      <c r="I1858" t="str">
        <f>VLOOKUP($B1858,'[1]LKUP PCNDES'!$C$17:$H$60,4,FALSE)</f>
        <v>NHS South West London ICB</v>
      </c>
      <c r="J1858" t="str">
        <f>VLOOKUP($B1858,'[1]LKUP PCNDES'!$C$17:$H$60,6,FALSE)</f>
        <v>SWL</v>
      </c>
    </row>
    <row r="1859" spans="1:10" x14ac:dyDescent="0.35">
      <c r="A1859" t="s">
        <v>648</v>
      </c>
      <c r="B1859" t="s">
        <v>656</v>
      </c>
      <c r="C1859" t="s">
        <v>1363</v>
      </c>
      <c r="D1859" t="s">
        <v>563</v>
      </c>
      <c r="E1859" s="2">
        <v>45077</v>
      </c>
      <c r="F1859">
        <v>787</v>
      </c>
      <c r="G1859" t="str">
        <f>VLOOKUP($C1859,'[1]LKUP PCNDES'!$F$2:$H$12,2,FALSE)</f>
        <v>Number of Multidisciplinary Team meetings</v>
      </c>
      <c r="H1859" t="str">
        <f>VLOOKUP($C1859,'[1]LKUP PCNDES'!$F$2:$H$12,3,FALSE)</f>
        <v>MDT</v>
      </c>
      <c r="I1859" t="str">
        <f>VLOOKUP($B1859,'[1]LKUP PCNDES'!$C$17:$H$60,4,FALSE)</f>
        <v>NHS South West London ICB</v>
      </c>
      <c r="J1859" t="str">
        <f>VLOOKUP($B1859,'[1]LKUP PCNDES'!$C$17:$H$60,6,FALSE)</f>
        <v>SWL</v>
      </c>
    </row>
    <row r="1860" spans="1:10" x14ac:dyDescent="0.35">
      <c r="A1860" t="s">
        <v>648</v>
      </c>
      <c r="B1860" t="s">
        <v>656</v>
      </c>
      <c r="C1860" t="s">
        <v>1363</v>
      </c>
      <c r="D1860" t="s">
        <v>563</v>
      </c>
      <c r="E1860" s="2">
        <v>45107</v>
      </c>
      <c r="F1860">
        <v>1328</v>
      </c>
      <c r="G1860" t="str">
        <f>VLOOKUP($C1860,'[1]LKUP PCNDES'!$F$2:$H$12,2,FALSE)</f>
        <v>Number of Multidisciplinary Team meetings</v>
      </c>
      <c r="H1860" t="str">
        <f>VLOOKUP($C1860,'[1]LKUP PCNDES'!$F$2:$H$12,3,FALSE)</f>
        <v>MDT</v>
      </c>
      <c r="I1860" t="str">
        <f>VLOOKUP($B1860,'[1]LKUP PCNDES'!$C$17:$H$60,4,FALSE)</f>
        <v>NHS South West London ICB</v>
      </c>
      <c r="J1860" t="str">
        <f>VLOOKUP($B1860,'[1]LKUP PCNDES'!$C$17:$H$60,6,FALSE)</f>
        <v>SWL</v>
      </c>
    </row>
    <row r="1861" spans="1:10" x14ac:dyDescent="0.35">
      <c r="A1861" t="s">
        <v>648</v>
      </c>
      <c r="B1861" t="s">
        <v>656</v>
      </c>
      <c r="C1861" t="s">
        <v>1363</v>
      </c>
      <c r="D1861" t="s">
        <v>563</v>
      </c>
      <c r="E1861" s="2">
        <v>45138</v>
      </c>
      <c r="F1861">
        <v>1639</v>
      </c>
      <c r="G1861" t="str">
        <f>VLOOKUP($C1861,'[1]LKUP PCNDES'!$F$2:$H$12,2,FALSE)</f>
        <v>Number of Multidisciplinary Team meetings</v>
      </c>
      <c r="H1861" t="str">
        <f>VLOOKUP($C1861,'[1]LKUP PCNDES'!$F$2:$H$12,3,FALSE)</f>
        <v>MDT</v>
      </c>
      <c r="I1861" t="str">
        <f>VLOOKUP($B1861,'[1]LKUP PCNDES'!$C$17:$H$60,4,FALSE)</f>
        <v>NHS South West London ICB</v>
      </c>
      <c r="J1861" t="str">
        <f>VLOOKUP($B1861,'[1]LKUP PCNDES'!$C$17:$H$60,6,FALSE)</f>
        <v>SWL</v>
      </c>
    </row>
    <row r="1862" spans="1:10" x14ac:dyDescent="0.35">
      <c r="A1862" t="s">
        <v>648</v>
      </c>
      <c r="B1862" t="s">
        <v>656</v>
      </c>
      <c r="C1862" t="s">
        <v>1363</v>
      </c>
      <c r="D1862" t="s">
        <v>563</v>
      </c>
      <c r="E1862" s="2">
        <v>45169</v>
      </c>
      <c r="F1862">
        <v>1858</v>
      </c>
      <c r="G1862" t="str">
        <f>VLOOKUP($C1862,'[1]LKUP PCNDES'!$F$2:$H$12,2,FALSE)</f>
        <v>Number of Multidisciplinary Team meetings</v>
      </c>
      <c r="H1862" t="str">
        <f>VLOOKUP($C1862,'[1]LKUP PCNDES'!$F$2:$H$12,3,FALSE)</f>
        <v>MDT</v>
      </c>
      <c r="I1862" t="str">
        <f>VLOOKUP($B1862,'[1]LKUP PCNDES'!$C$17:$H$60,4,FALSE)</f>
        <v>NHS South West London ICB</v>
      </c>
      <c r="J1862" t="str">
        <f>VLOOKUP($B1862,'[1]LKUP PCNDES'!$C$17:$H$60,6,FALSE)</f>
        <v>SWL</v>
      </c>
    </row>
    <row r="1863" spans="1:10" x14ac:dyDescent="0.35">
      <c r="A1863" t="s">
        <v>648</v>
      </c>
      <c r="B1863" t="s">
        <v>656</v>
      </c>
      <c r="C1863" t="s">
        <v>1363</v>
      </c>
      <c r="D1863" t="s">
        <v>563</v>
      </c>
      <c r="E1863" s="2">
        <v>45199</v>
      </c>
      <c r="F1863">
        <v>2223</v>
      </c>
      <c r="G1863" t="str">
        <f>VLOOKUP($C1863,'[1]LKUP PCNDES'!$F$2:$H$12,2,FALSE)</f>
        <v>Number of Multidisciplinary Team meetings</v>
      </c>
      <c r="H1863" t="str">
        <f>VLOOKUP($C1863,'[1]LKUP PCNDES'!$F$2:$H$12,3,FALSE)</f>
        <v>MDT</v>
      </c>
      <c r="I1863" t="str">
        <f>VLOOKUP($B1863,'[1]LKUP PCNDES'!$C$17:$H$60,4,FALSE)</f>
        <v>NHS South West London ICB</v>
      </c>
      <c r="J1863" t="str">
        <f>VLOOKUP($B1863,'[1]LKUP PCNDES'!$C$17:$H$60,6,FALSE)</f>
        <v>SWL</v>
      </c>
    </row>
    <row r="1864" spans="1:10" x14ac:dyDescent="0.35">
      <c r="A1864" t="s">
        <v>648</v>
      </c>
      <c r="B1864" t="s">
        <v>656</v>
      </c>
      <c r="C1864" t="s">
        <v>1363</v>
      </c>
      <c r="D1864" t="s">
        <v>563</v>
      </c>
      <c r="E1864" s="2">
        <v>45230</v>
      </c>
      <c r="F1864">
        <v>2556</v>
      </c>
      <c r="G1864" t="str">
        <f>VLOOKUP($C1864,'[1]LKUP PCNDES'!$F$2:$H$12,2,FALSE)</f>
        <v>Number of Multidisciplinary Team meetings</v>
      </c>
      <c r="H1864" t="str">
        <f>VLOOKUP($C1864,'[1]LKUP PCNDES'!$F$2:$H$12,3,FALSE)</f>
        <v>MDT</v>
      </c>
      <c r="I1864" t="str">
        <f>VLOOKUP($B1864,'[1]LKUP PCNDES'!$C$17:$H$60,4,FALSE)</f>
        <v>NHS South West London ICB</v>
      </c>
      <c r="J1864" t="str">
        <f>VLOOKUP($B1864,'[1]LKUP PCNDES'!$C$17:$H$60,6,FALSE)</f>
        <v>SWL</v>
      </c>
    </row>
    <row r="1865" spans="1:10" x14ac:dyDescent="0.35">
      <c r="A1865" t="s">
        <v>648</v>
      </c>
      <c r="B1865" t="s">
        <v>656</v>
      </c>
      <c r="C1865" t="s">
        <v>1363</v>
      </c>
      <c r="D1865" t="s">
        <v>563</v>
      </c>
      <c r="E1865" s="2">
        <v>45260</v>
      </c>
      <c r="F1865">
        <v>2902</v>
      </c>
      <c r="G1865" t="str">
        <f>VLOOKUP($C1865,'[1]LKUP PCNDES'!$F$2:$H$12,2,FALSE)</f>
        <v>Number of Multidisciplinary Team meetings</v>
      </c>
      <c r="H1865" t="str">
        <f>VLOOKUP($C1865,'[1]LKUP PCNDES'!$F$2:$H$12,3,FALSE)</f>
        <v>MDT</v>
      </c>
      <c r="I1865" t="str">
        <f>VLOOKUP($B1865,'[1]LKUP PCNDES'!$C$17:$H$60,4,FALSE)</f>
        <v>NHS South West London ICB</v>
      </c>
      <c r="J1865" t="str">
        <f>VLOOKUP($B1865,'[1]LKUP PCNDES'!$C$17:$H$60,6,FALSE)</f>
        <v>SWL</v>
      </c>
    </row>
    <row r="1866" spans="1:10" x14ac:dyDescent="0.35">
      <c r="A1866" t="s">
        <v>648</v>
      </c>
      <c r="B1866" t="s">
        <v>656</v>
      </c>
      <c r="C1866" t="s">
        <v>1363</v>
      </c>
      <c r="D1866" t="s">
        <v>563</v>
      </c>
      <c r="E1866" s="2">
        <v>45291</v>
      </c>
      <c r="F1866">
        <v>3130</v>
      </c>
      <c r="G1866" t="str">
        <f>VLOOKUP($C1866,'[1]LKUP PCNDES'!$F$2:$H$12,2,FALSE)</f>
        <v>Number of Multidisciplinary Team meetings</v>
      </c>
      <c r="H1866" t="str">
        <f>VLOOKUP($C1866,'[1]LKUP PCNDES'!$F$2:$H$12,3,FALSE)</f>
        <v>MDT</v>
      </c>
      <c r="I1866" t="str">
        <f>VLOOKUP($B1866,'[1]LKUP PCNDES'!$C$17:$H$60,4,FALSE)</f>
        <v>NHS South West London ICB</v>
      </c>
      <c r="J1866" t="str">
        <f>VLOOKUP($B1866,'[1]LKUP PCNDES'!$C$17:$H$60,6,FALSE)</f>
        <v>SWL</v>
      </c>
    </row>
    <row r="1867" spans="1:10" x14ac:dyDescent="0.35">
      <c r="A1867" t="s">
        <v>648</v>
      </c>
      <c r="B1867" t="s">
        <v>656</v>
      </c>
      <c r="C1867" t="s">
        <v>1363</v>
      </c>
      <c r="D1867" t="s">
        <v>563</v>
      </c>
      <c r="E1867" s="2">
        <v>45322</v>
      </c>
      <c r="F1867">
        <v>3612</v>
      </c>
      <c r="G1867" t="str">
        <f>VLOOKUP($C1867,'[1]LKUP PCNDES'!$F$2:$H$12,2,FALSE)</f>
        <v>Number of Multidisciplinary Team meetings</v>
      </c>
      <c r="H1867" t="str">
        <f>VLOOKUP($C1867,'[1]LKUP PCNDES'!$F$2:$H$12,3,FALSE)</f>
        <v>MDT</v>
      </c>
      <c r="I1867" t="str">
        <f>VLOOKUP($B1867,'[1]LKUP PCNDES'!$C$17:$H$60,4,FALSE)</f>
        <v>NHS South West London ICB</v>
      </c>
      <c r="J1867" t="str">
        <f>VLOOKUP($B1867,'[1]LKUP PCNDES'!$C$17:$H$60,6,FALSE)</f>
        <v>SWL</v>
      </c>
    </row>
    <row r="1868" spans="1:10" x14ac:dyDescent="0.35">
      <c r="A1868" t="s">
        <v>648</v>
      </c>
      <c r="B1868" t="s">
        <v>656</v>
      </c>
      <c r="C1868" t="s">
        <v>1363</v>
      </c>
      <c r="D1868" t="s">
        <v>563</v>
      </c>
      <c r="E1868" s="2">
        <v>45351</v>
      </c>
      <c r="F1868">
        <v>3879</v>
      </c>
      <c r="G1868" t="str">
        <f>VLOOKUP($C1868,'[1]LKUP PCNDES'!$F$2:$H$12,2,FALSE)</f>
        <v>Number of Multidisciplinary Team meetings</v>
      </c>
      <c r="H1868" t="str">
        <f>VLOOKUP($C1868,'[1]LKUP PCNDES'!$F$2:$H$12,3,FALSE)</f>
        <v>MDT</v>
      </c>
      <c r="I1868" t="str">
        <f>VLOOKUP($B1868,'[1]LKUP PCNDES'!$C$17:$H$60,4,FALSE)</f>
        <v>NHS South West London ICB</v>
      </c>
      <c r="J1868" t="str">
        <f>VLOOKUP($B1868,'[1]LKUP PCNDES'!$C$17:$H$60,6,FALSE)</f>
        <v>SWL</v>
      </c>
    </row>
    <row r="1869" spans="1:10" x14ac:dyDescent="0.35">
      <c r="A1869" t="s">
        <v>648</v>
      </c>
      <c r="B1869" t="s">
        <v>656</v>
      </c>
      <c r="C1869" t="s">
        <v>1363</v>
      </c>
      <c r="D1869" t="s">
        <v>563</v>
      </c>
      <c r="E1869" s="2">
        <v>45382</v>
      </c>
      <c r="F1869">
        <v>4068</v>
      </c>
      <c r="G1869" t="str">
        <f>VLOOKUP($C1869,'[1]LKUP PCNDES'!$F$2:$H$12,2,FALSE)</f>
        <v>Number of Multidisciplinary Team meetings</v>
      </c>
      <c r="H1869" t="str">
        <f>VLOOKUP($C1869,'[1]LKUP PCNDES'!$F$2:$H$12,3,FALSE)</f>
        <v>MDT</v>
      </c>
      <c r="I1869" t="str">
        <f>VLOOKUP($B1869,'[1]LKUP PCNDES'!$C$17:$H$60,4,FALSE)</f>
        <v>NHS South West London ICB</v>
      </c>
      <c r="J1869" t="str">
        <f>VLOOKUP($B1869,'[1]LKUP PCNDES'!$C$17:$H$60,6,FALSE)</f>
        <v>SWL</v>
      </c>
    </row>
    <row r="1870" spans="1:10" x14ac:dyDescent="0.35">
      <c r="A1870" t="s">
        <v>648</v>
      </c>
      <c r="B1870" t="s">
        <v>656</v>
      </c>
      <c r="C1870" t="s">
        <v>1373</v>
      </c>
      <c r="D1870" t="s">
        <v>700</v>
      </c>
      <c r="E1870" s="2">
        <v>45046</v>
      </c>
      <c r="F1870">
        <v>3</v>
      </c>
      <c r="G1870" t="str">
        <f>VLOOKUP($C1870,'[1]LKUP PCNDES'!$F$2:$H$12,2,FALSE)</f>
        <v>Permanent care home residents aged 18 years or over who received a falls risk assessment</v>
      </c>
      <c r="H1870" t="str">
        <f>VLOOKUP($C1870,'[1]LKUP PCNDES'!$F$2:$H$12,3,FALSE)</f>
        <v>FALLS</v>
      </c>
      <c r="I1870" t="str">
        <f>VLOOKUP($B1870,'[1]LKUP PCNDES'!$C$17:$H$60,4,FALSE)</f>
        <v>NHS South West London ICB</v>
      </c>
      <c r="J1870" t="str">
        <f>VLOOKUP($B1870,'[1]LKUP PCNDES'!$C$17:$H$60,6,FALSE)</f>
        <v>SWL</v>
      </c>
    </row>
    <row r="1871" spans="1:10" x14ac:dyDescent="0.35">
      <c r="A1871" t="s">
        <v>648</v>
      </c>
      <c r="B1871" t="s">
        <v>656</v>
      </c>
      <c r="C1871" t="s">
        <v>1373</v>
      </c>
      <c r="D1871" t="s">
        <v>700</v>
      </c>
      <c r="E1871" s="2">
        <v>45077</v>
      </c>
      <c r="F1871">
        <v>3</v>
      </c>
      <c r="G1871" t="str">
        <f>VLOOKUP($C1871,'[1]LKUP PCNDES'!$F$2:$H$12,2,FALSE)</f>
        <v>Permanent care home residents aged 18 years or over who received a falls risk assessment</v>
      </c>
      <c r="H1871" t="str">
        <f>VLOOKUP($C1871,'[1]LKUP PCNDES'!$F$2:$H$12,3,FALSE)</f>
        <v>FALLS</v>
      </c>
      <c r="I1871" t="str">
        <f>VLOOKUP($B1871,'[1]LKUP PCNDES'!$C$17:$H$60,4,FALSE)</f>
        <v>NHS South West London ICB</v>
      </c>
      <c r="J1871" t="str">
        <f>VLOOKUP($B1871,'[1]LKUP PCNDES'!$C$17:$H$60,6,FALSE)</f>
        <v>SWL</v>
      </c>
    </row>
    <row r="1872" spans="1:10" x14ac:dyDescent="0.35">
      <c r="A1872" t="s">
        <v>648</v>
      </c>
      <c r="B1872" t="s">
        <v>656</v>
      </c>
      <c r="C1872" t="s">
        <v>1373</v>
      </c>
      <c r="D1872" t="s">
        <v>700</v>
      </c>
      <c r="E1872" s="2">
        <v>45107</v>
      </c>
      <c r="F1872">
        <v>11</v>
      </c>
      <c r="G1872" t="str">
        <f>VLOOKUP($C1872,'[1]LKUP PCNDES'!$F$2:$H$12,2,FALSE)</f>
        <v>Permanent care home residents aged 18 years or over who received a falls risk assessment</v>
      </c>
      <c r="H1872" t="str">
        <f>VLOOKUP($C1872,'[1]LKUP PCNDES'!$F$2:$H$12,3,FALSE)</f>
        <v>FALLS</v>
      </c>
      <c r="I1872" t="str">
        <f>VLOOKUP($B1872,'[1]LKUP PCNDES'!$C$17:$H$60,4,FALSE)</f>
        <v>NHS South West London ICB</v>
      </c>
      <c r="J1872" t="str">
        <f>VLOOKUP($B1872,'[1]LKUP PCNDES'!$C$17:$H$60,6,FALSE)</f>
        <v>SWL</v>
      </c>
    </row>
    <row r="1873" spans="1:10" x14ac:dyDescent="0.35">
      <c r="A1873" t="s">
        <v>648</v>
      </c>
      <c r="B1873" t="s">
        <v>656</v>
      </c>
      <c r="C1873" t="s">
        <v>1373</v>
      </c>
      <c r="D1873" t="s">
        <v>700</v>
      </c>
      <c r="E1873" s="2">
        <v>45138</v>
      </c>
      <c r="F1873">
        <v>11</v>
      </c>
      <c r="G1873" t="str">
        <f>VLOOKUP($C1873,'[1]LKUP PCNDES'!$F$2:$H$12,2,FALSE)</f>
        <v>Permanent care home residents aged 18 years or over who received a falls risk assessment</v>
      </c>
      <c r="H1873" t="str">
        <f>VLOOKUP($C1873,'[1]LKUP PCNDES'!$F$2:$H$12,3,FALSE)</f>
        <v>FALLS</v>
      </c>
      <c r="I1873" t="str">
        <f>VLOOKUP($B1873,'[1]LKUP PCNDES'!$C$17:$H$60,4,FALSE)</f>
        <v>NHS South West London ICB</v>
      </c>
      <c r="J1873" t="str">
        <f>VLOOKUP($B1873,'[1]LKUP PCNDES'!$C$17:$H$60,6,FALSE)</f>
        <v>SWL</v>
      </c>
    </row>
    <row r="1874" spans="1:10" x14ac:dyDescent="0.35">
      <c r="A1874" t="s">
        <v>648</v>
      </c>
      <c r="B1874" t="s">
        <v>656</v>
      </c>
      <c r="C1874" t="s">
        <v>1373</v>
      </c>
      <c r="D1874" t="s">
        <v>700</v>
      </c>
      <c r="E1874" s="2">
        <v>45169</v>
      </c>
      <c r="F1874">
        <v>11</v>
      </c>
      <c r="G1874" t="str">
        <f>VLOOKUP($C1874,'[1]LKUP PCNDES'!$F$2:$H$12,2,FALSE)</f>
        <v>Permanent care home residents aged 18 years or over who received a falls risk assessment</v>
      </c>
      <c r="H1874" t="str">
        <f>VLOOKUP($C1874,'[1]LKUP PCNDES'!$F$2:$H$12,3,FALSE)</f>
        <v>FALLS</v>
      </c>
      <c r="I1874" t="str">
        <f>VLOOKUP($B1874,'[1]LKUP PCNDES'!$C$17:$H$60,4,FALSE)</f>
        <v>NHS South West London ICB</v>
      </c>
      <c r="J1874" t="str">
        <f>VLOOKUP($B1874,'[1]LKUP PCNDES'!$C$17:$H$60,6,FALSE)</f>
        <v>SWL</v>
      </c>
    </row>
    <row r="1875" spans="1:10" x14ac:dyDescent="0.35">
      <c r="A1875" t="s">
        <v>648</v>
      </c>
      <c r="B1875" t="s">
        <v>656</v>
      </c>
      <c r="C1875" t="s">
        <v>1373</v>
      </c>
      <c r="D1875" t="s">
        <v>700</v>
      </c>
      <c r="E1875" s="2">
        <v>45199</v>
      </c>
      <c r="F1875">
        <v>11</v>
      </c>
      <c r="G1875" t="str">
        <f>VLOOKUP($C1875,'[1]LKUP PCNDES'!$F$2:$H$12,2,FALSE)</f>
        <v>Permanent care home residents aged 18 years or over who received a falls risk assessment</v>
      </c>
      <c r="H1875" t="str">
        <f>VLOOKUP($C1875,'[1]LKUP PCNDES'!$F$2:$H$12,3,FALSE)</f>
        <v>FALLS</v>
      </c>
      <c r="I1875" t="str">
        <f>VLOOKUP($B1875,'[1]LKUP PCNDES'!$C$17:$H$60,4,FALSE)</f>
        <v>NHS South West London ICB</v>
      </c>
      <c r="J1875" t="str">
        <f>VLOOKUP($B1875,'[1]LKUP PCNDES'!$C$17:$H$60,6,FALSE)</f>
        <v>SWL</v>
      </c>
    </row>
    <row r="1876" spans="1:10" x14ac:dyDescent="0.35">
      <c r="A1876" t="s">
        <v>648</v>
      </c>
      <c r="B1876" t="s">
        <v>656</v>
      </c>
      <c r="C1876" t="s">
        <v>1373</v>
      </c>
      <c r="D1876" t="s">
        <v>700</v>
      </c>
      <c r="E1876" s="2">
        <v>45230</v>
      </c>
      <c r="F1876">
        <v>3</v>
      </c>
      <c r="G1876" t="str">
        <f>VLOOKUP($C1876,'[1]LKUP PCNDES'!$F$2:$H$12,2,FALSE)</f>
        <v>Permanent care home residents aged 18 years or over who received a falls risk assessment</v>
      </c>
      <c r="H1876" t="str">
        <f>VLOOKUP($C1876,'[1]LKUP PCNDES'!$F$2:$H$12,3,FALSE)</f>
        <v>FALLS</v>
      </c>
      <c r="I1876" t="str">
        <f>VLOOKUP($B1876,'[1]LKUP PCNDES'!$C$17:$H$60,4,FALSE)</f>
        <v>NHS South West London ICB</v>
      </c>
      <c r="J1876" t="str">
        <f>VLOOKUP($B1876,'[1]LKUP PCNDES'!$C$17:$H$60,6,FALSE)</f>
        <v>SWL</v>
      </c>
    </row>
    <row r="1877" spans="1:10" x14ac:dyDescent="0.35">
      <c r="A1877" t="s">
        <v>648</v>
      </c>
      <c r="B1877" t="s">
        <v>656</v>
      </c>
      <c r="C1877" t="s">
        <v>1373</v>
      </c>
      <c r="D1877" t="s">
        <v>700</v>
      </c>
      <c r="E1877" s="2">
        <v>45260</v>
      </c>
      <c r="F1877">
        <v>3</v>
      </c>
      <c r="G1877" t="str">
        <f>VLOOKUP($C1877,'[1]LKUP PCNDES'!$F$2:$H$12,2,FALSE)</f>
        <v>Permanent care home residents aged 18 years or over who received a falls risk assessment</v>
      </c>
      <c r="H1877" t="str">
        <f>VLOOKUP($C1877,'[1]LKUP PCNDES'!$F$2:$H$12,3,FALSE)</f>
        <v>FALLS</v>
      </c>
      <c r="I1877" t="str">
        <f>VLOOKUP($B1877,'[1]LKUP PCNDES'!$C$17:$H$60,4,FALSE)</f>
        <v>NHS South West London ICB</v>
      </c>
      <c r="J1877" t="str">
        <f>VLOOKUP($B1877,'[1]LKUP PCNDES'!$C$17:$H$60,6,FALSE)</f>
        <v>SWL</v>
      </c>
    </row>
    <row r="1878" spans="1:10" x14ac:dyDescent="0.35">
      <c r="A1878" t="s">
        <v>648</v>
      </c>
      <c r="B1878" t="s">
        <v>656</v>
      </c>
      <c r="C1878" t="s">
        <v>1373</v>
      </c>
      <c r="D1878" t="s">
        <v>700</v>
      </c>
      <c r="E1878" s="2">
        <v>45291</v>
      </c>
      <c r="F1878">
        <v>3</v>
      </c>
      <c r="G1878" t="str">
        <f>VLOOKUP($C1878,'[1]LKUP PCNDES'!$F$2:$H$12,2,FALSE)</f>
        <v>Permanent care home residents aged 18 years or over who received a falls risk assessment</v>
      </c>
      <c r="H1878" t="str">
        <f>VLOOKUP($C1878,'[1]LKUP PCNDES'!$F$2:$H$12,3,FALSE)</f>
        <v>FALLS</v>
      </c>
      <c r="I1878" t="str">
        <f>VLOOKUP($B1878,'[1]LKUP PCNDES'!$C$17:$H$60,4,FALSE)</f>
        <v>NHS South West London ICB</v>
      </c>
      <c r="J1878" t="str">
        <f>VLOOKUP($B1878,'[1]LKUP PCNDES'!$C$17:$H$60,6,FALSE)</f>
        <v>SWL</v>
      </c>
    </row>
    <row r="1879" spans="1:10" x14ac:dyDescent="0.35">
      <c r="A1879" t="s">
        <v>648</v>
      </c>
      <c r="B1879" t="s">
        <v>656</v>
      </c>
      <c r="C1879" t="s">
        <v>1373</v>
      </c>
      <c r="D1879" t="s">
        <v>700</v>
      </c>
      <c r="E1879" s="2">
        <v>45322</v>
      </c>
      <c r="F1879">
        <v>3</v>
      </c>
      <c r="G1879" t="str">
        <f>VLOOKUP($C1879,'[1]LKUP PCNDES'!$F$2:$H$12,2,FALSE)</f>
        <v>Permanent care home residents aged 18 years or over who received a falls risk assessment</v>
      </c>
      <c r="H1879" t="str">
        <f>VLOOKUP($C1879,'[1]LKUP PCNDES'!$F$2:$H$12,3,FALSE)</f>
        <v>FALLS</v>
      </c>
      <c r="I1879" t="str">
        <f>VLOOKUP($B1879,'[1]LKUP PCNDES'!$C$17:$H$60,4,FALSE)</f>
        <v>NHS South West London ICB</v>
      </c>
      <c r="J1879" t="str">
        <f>VLOOKUP($B1879,'[1]LKUP PCNDES'!$C$17:$H$60,6,FALSE)</f>
        <v>SWL</v>
      </c>
    </row>
    <row r="1880" spans="1:10" x14ac:dyDescent="0.35">
      <c r="A1880" t="s">
        <v>648</v>
      </c>
      <c r="B1880" t="s">
        <v>656</v>
      </c>
      <c r="C1880" t="s">
        <v>1373</v>
      </c>
      <c r="D1880" t="s">
        <v>700</v>
      </c>
      <c r="E1880" s="2">
        <v>45351</v>
      </c>
      <c r="F1880">
        <v>10</v>
      </c>
      <c r="G1880" t="str">
        <f>VLOOKUP($C1880,'[1]LKUP PCNDES'!$F$2:$H$12,2,FALSE)</f>
        <v>Permanent care home residents aged 18 years or over who received a falls risk assessment</v>
      </c>
      <c r="H1880" t="str">
        <f>VLOOKUP($C1880,'[1]LKUP PCNDES'!$F$2:$H$12,3,FALSE)</f>
        <v>FALLS</v>
      </c>
      <c r="I1880" t="str">
        <f>VLOOKUP($B1880,'[1]LKUP PCNDES'!$C$17:$H$60,4,FALSE)</f>
        <v>NHS South West London ICB</v>
      </c>
      <c r="J1880" t="str">
        <f>VLOOKUP($B1880,'[1]LKUP PCNDES'!$C$17:$H$60,6,FALSE)</f>
        <v>SWL</v>
      </c>
    </row>
    <row r="1881" spans="1:10" x14ac:dyDescent="0.35">
      <c r="A1881" t="s">
        <v>648</v>
      </c>
      <c r="B1881" t="s">
        <v>656</v>
      </c>
      <c r="C1881" t="s">
        <v>1373</v>
      </c>
      <c r="D1881" t="s">
        <v>700</v>
      </c>
      <c r="E1881" s="2">
        <v>45382</v>
      </c>
      <c r="F1881">
        <v>10</v>
      </c>
      <c r="G1881" t="str">
        <f>VLOOKUP($C1881,'[1]LKUP PCNDES'!$F$2:$H$12,2,FALSE)</f>
        <v>Permanent care home residents aged 18 years or over who received a falls risk assessment</v>
      </c>
      <c r="H1881" t="str">
        <f>VLOOKUP($C1881,'[1]LKUP PCNDES'!$F$2:$H$12,3,FALSE)</f>
        <v>FALLS</v>
      </c>
      <c r="I1881" t="str">
        <f>VLOOKUP($B1881,'[1]LKUP PCNDES'!$C$17:$H$60,4,FALSE)</f>
        <v>NHS South West London ICB</v>
      </c>
      <c r="J1881" t="str">
        <f>VLOOKUP($B1881,'[1]LKUP PCNDES'!$C$17:$H$60,6,FALSE)</f>
        <v>SWL</v>
      </c>
    </row>
    <row r="1882" spans="1:10" x14ac:dyDescent="0.35">
      <c r="A1882" t="s">
        <v>648</v>
      </c>
      <c r="B1882" t="s">
        <v>656</v>
      </c>
      <c r="C1882" t="s">
        <v>1373</v>
      </c>
      <c r="D1882" t="s">
        <v>564</v>
      </c>
      <c r="E1882" s="2">
        <v>45046</v>
      </c>
      <c r="F1882">
        <v>7066</v>
      </c>
      <c r="G1882" t="str">
        <f>VLOOKUP($C1882,'[1]LKUP PCNDES'!$F$2:$H$12,2,FALSE)</f>
        <v>Permanent care home residents aged 18 years or over who received a falls risk assessment</v>
      </c>
      <c r="H1882" t="str">
        <f>VLOOKUP($C1882,'[1]LKUP PCNDES'!$F$2:$H$12,3,FALSE)</f>
        <v>FALLS</v>
      </c>
      <c r="I1882" t="str">
        <f>VLOOKUP($B1882,'[1]LKUP PCNDES'!$C$17:$H$60,4,FALSE)</f>
        <v>NHS South West London ICB</v>
      </c>
      <c r="J1882" t="str">
        <f>VLOOKUP($B1882,'[1]LKUP PCNDES'!$C$17:$H$60,6,FALSE)</f>
        <v>SWL</v>
      </c>
    </row>
    <row r="1883" spans="1:10" x14ac:dyDescent="0.35">
      <c r="A1883" t="s">
        <v>648</v>
      </c>
      <c r="B1883" t="s">
        <v>656</v>
      </c>
      <c r="C1883" t="s">
        <v>1373</v>
      </c>
      <c r="D1883" t="s">
        <v>564</v>
      </c>
      <c r="E1883" s="2">
        <v>45077</v>
      </c>
      <c r="F1883">
        <v>5989</v>
      </c>
      <c r="G1883" t="str">
        <f>VLOOKUP($C1883,'[1]LKUP PCNDES'!$F$2:$H$12,2,FALSE)</f>
        <v>Permanent care home residents aged 18 years or over who received a falls risk assessment</v>
      </c>
      <c r="H1883" t="str">
        <f>VLOOKUP($C1883,'[1]LKUP PCNDES'!$F$2:$H$12,3,FALSE)</f>
        <v>FALLS</v>
      </c>
      <c r="I1883" t="str">
        <f>VLOOKUP($B1883,'[1]LKUP PCNDES'!$C$17:$H$60,4,FALSE)</f>
        <v>NHS South West London ICB</v>
      </c>
      <c r="J1883" t="str">
        <f>VLOOKUP($B1883,'[1]LKUP PCNDES'!$C$17:$H$60,6,FALSE)</f>
        <v>SWL</v>
      </c>
    </row>
    <row r="1884" spans="1:10" x14ac:dyDescent="0.35">
      <c r="A1884" t="s">
        <v>648</v>
      </c>
      <c r="B1884" t="s">
        <v>656</v>
      </c>
      <c r="C1884" t="s">
        <v>1373</v>
      </c>
      <c r="D1884" t="s">
        <v>564</v>
      </c>
      <c r="E1884" s="2">
        <v>45107</v>
      </c>
      <c r="F1884">
        <v>7114</v>
      </c>
      <c r="G1884" t="str">
        <f>VLOOKUP($C1884,'[1]LKUP PCNDES'!$F$2:$H$12,2,FALSE)</f>
        <v>Permanent care home residents aged 18 years or over who received a falls risk assessment</v>
      </c>
      <c r="H1884" t="str">
        <f>VLOOKUP($C1884,'[1]LKUP PCNDES'!$F$2:$H$12,3,FALSE)</f>
        <v>FALLS</v>
      </c>
      <c r="I1884" t="str">
        <f>VLOOKUP($B1884,'[1]LKUP PCNDES'!$C$17:$H$60,4,FALSE)</f>
        <v>NHS South West London ICB</v>
      </c>
      <c r="J1884" t="str">
        <f>VLOOKUP($B1884,'[1]LKUP PCNDES'!$C$17:$H$60,6,FALSE)</f>
        <v>SWL</v>
      </c>
    </row>
    <row r="1885" spans="1:10" x14ac:dyDescent="0.35">
      <c r="A1885" t="s">
        <v>648</v>
      </c>
      <c r="B1885" t="s">
        <v>656</v>
      </c>
      <c r="C1885" t="s">
        <v>1373</v>
      </c>
      <c r="D1885" t="s">
        <v>564</v>
      </c>
      <c r="E1885" s="2">
        <v>45138</v>
      </c>
      <c r="F1885">
        <v>6711</v>
      </c>
      <c r="G1885" t="str">
        <f>VLOOKUP($C1885,'[1]LKUP PCNDES'!$F$2:$H$12,2,FALSE)</f>
        <v>Permanent care home residents aged 18 years or over who received a falls risk assessment</v>
      </c>
      <c r="H1885" t="str">
        <f>VLOOKUP($C1885,'[1]LKUP PCNDES'!$F$2:$H$12,3,FALSE)</f>
        <v>FALLS</v>
      </c>
      <c r="I1885" t="str">
        <f>VLOOKUP($B1885,'[1]LKUP PCNDES'!$C$17:$H$60,4,FALSE)</f>
        <v>NHS South West London ICB</v>
      </c>
      <c r="J1885" t="str">
        <f>VLOOKUP($B1885,'[1]LKUP PCNDES'!$C$17:$H$60,6,FALSE)</f>
        <v>SWL</v>
      </c>
    </row>
    <row r="1886" spans="1:10" x14ac:dyDescent="0.35">
      <c r="A1886" t="s">
        <v>648</v>
      </c>
      <c r="B1886" t="s">
        <v>656</v>
      </c>
      <c r="C1886" t="s">
        <v>1373</v>
      </c>
      <c r="D1886" t="s">
        <v>564</v>
      </c>
      <c r="E1886" s="2">
        <v>45169</v>
      </c>
      <c r="F1886">
        <v>7174</v>
      </c>
      <c r="G1886" t="str">
        <f>VLOOKUP($C1886,'[1]LKUP PCNDES'!$F$2:$H$12,2,FALSE)</f>
        <v>Permanent care home residents aged 18 years or over who received a falls risk assessment</v>
      </c>
      <c r="H1886" t="str">
        <f>VLOOKUP($C1886,'[1]LKUP PCNDES'!$F$2:$H$12,3,FALSE)</f>
        <v>FALLS</v>
      </c>
      <c r="I1886" t="str">
        <f>VLOOKUP($B1886,'[1]LKUP PCNDES'!$C$17:$H$60,4,FALSE)</f>
        <v>NHS South West London ICB</v>
      </c>
      <c r="J1886" t="str">
        <f>VLOOKUP($B1886,'[1]LKUP PCNDES'!$C$17:$H$60,6,FALSE)</f>
        <v>SWL</v>
      </c>
    </row>
    <row r="1887" spans="1:10" x14ac:dyDescent="0.35">
      <c r="A1887" t="s">
        <v>648</v>
      </c>
      <c r="B1887" t="s">
        <v>656</v>
      </c>
      <c r="C1887" t="s">
        <v>1373</v>
      </c>
      <c r="D1887" t="s">
        <v>564</v>
      </c>
      <c r="E1887" s="2">
        <v>45199</v>
      </c>
      <c r="F1887">
        <v>7377</v>
      </c>
      <c r="G1887" t="str">
        <f>VLOOKUP($C1887,'[1]LKUP PCNDES'!$F$2:$H$12,2,FALSE)</f>
        <v>Permanent care home residents aged 18 years or over who received a falls risk assessment</v>
      </c>
      <c r="H1887" t="str">
        <f>VLOOKUP($C1887,'[1]LKUP PCNDES'!$F$2:$H$12,3,FALSE)</f>
        <v>FALLS</v>
      </c>
      <c r="I1887" t="str">
        <f>VLOOKUP($B1887,'[1]LKUP PCNDES'!$C$17:$H$60,4,FALSE)</f>
        <v>NHS South West London ICB</v>
      </c>
      <c r="J1887" t="str">
        <f>VLOOKUP($B1887,'[1]LKUP PCNDES'!$C$17:$H$60,6,FALSE)</f>
        <v>SWL</v>
      </c>
    </row>
    <row r="1888" spans="1:10" x14ac:dyDescent="0.35">
      <c r="A1888" t="s">
        <v>648</v>
      </c>
      <c r="B1888" t="s">
        <v>656</v>
      </c>
      <c r="C1888" t="s">
        <v>1373</v>
      </c>
      <c r="D1888" t="s">
        <v>564</v>
      </c>
      <c r="E1888" s="2">
        <v>45230</v>
      </c>
      <c r="F1888">
        <v>7083</v>
      </c>
      <c r="G1888" t="str">
        <f>VLOOKUP($C1888,'[1]LKUP PCNDES'!$F$2:$H$12,2,FALSE)</f>
        <v>Permanent care home residents aged 18 years or over who received a falls risk assessment</v>
      </c>
      <c r="H1888" t="str">
        <f>VLOOKUP($C1888,'[1]LKUP PCNDES'!$F$2:$H$12,3,FALSE)</f>
        <v>FALLS</v>
      </c>
      <c r="I1888" t="str">
        <f>VLOOKUP($B1888,'[1]LKUP PCNDES'!$C$17:$H$60,4,FALSE)</f>
        <v>NHS South West London ICB</v>
      </c>
      <c r="J1888" t="str">
        <f>VLOOKUP($B1888,'[1]LKUP PCNDES'!$C$17:$H$60,6,FALSE)</f>
        <v>SWL</v>
      </c>
    </row>
    <row r="1889" spans="1:10" x14ac:dyDescent="0.35">
      <c r="A1889" t="s">
        <v>648</v>
      </c>
      <c r="B1889" t="s">
        <v>656</v>
      </c>
      <c r="C1889" t="s">
        <v>1373</v>
      </c>
      <c r="D1889" t="s">
        <v>564</v>
      </c>
      <c r="E1889" s="2">
        <v>45260</v>
      </c>
      <c r="F1889">
        <v>7062</v>
      </c>
      <c r="G1889" t="str">
        <f>VLOOKUP($C1889,'[1]LKUP PCNDES'!$F$2:$H$12,2,FALSE)</f>
        <v>Permanent care home residents aged 18 years or over who received a falls risk assessment</v>
      </c>
      <c r="H1889" t="str">
        <f>VLOOKUP($C1889,'[1]LKUP PCNDES'!$F$2:$H$12,3,FALSE)</f>
        <v>FALLS</v>
      </c>
      <c r="I1889" t="str">
        <f>VLOOKUP($B1889,'[1]LKUP PCNDES'!$C$17:$H$60,4,FALSE)</f>
        <v>NHS South West London ICB</v>
      </c>
      <c r="J1889" t="str">
        <f>VLOOKUP($B1889,'[1]LKUP PCNDES'!$C$17:$H$60,6,FALSE)</f>
        <v>SWL</v>
      </c>
    </row>
    <row r="1890" spans="1:10" x14ac:dyDescent="0.35">
      <c r="A1890" t="s">
        <v>648</v>
      </c>
      <c r="B1890" t="s">
        <v>656</v>
      </c>
      <c r="C1890" t="s">
        <v>1373</v>
      </c>
      <c r="D1890" t="s">
        <v>564</v>
      </c>
      <c r="E1890" s="2">
        <v>45291</v>
      </c>
      <c r="F1890">
        <v>7118</v>
      </c>
      <c r="G1890" t="str">
        <f>VLOOKUP($C1890,'[1]LKUP PCNDES'!$F$2:$H$12,2,FALSE)</f>
        <v>Permanent care home residents aged 18 years or over who received a falls risk assessment</v>
      </c>
      <c r="H1890" t="str">
        <f>VLOOKUP($C1890,'[1]LKUP PCNDES'!$F$2:$H$12,3,FALSE)</f>
        <v>FALLS</v>
      </c>
      <c r="I1890" t="str">
        <f>VLOOKUP($B1890,'[1]LKUP PCNDES'!$C$17:$H$60,4,FALSE)</f>
        <v>NHS South West London ICB</v>
      </c>
      <c r="J1890" t="str">
        <f>VLOOKUP($B1890,'[1]LKUP PCNDES'!$C$17:$H$60,6,FALSE)</f>
        <v>SWL</v>
      </c>
    </row>
    <row r="1891" spans="1:10" x14ac:dyDescent="0.35">
      <c r="A1891" t="s">
        <v>648</v>
      </c>
      <c r="B1891" t="s">
        <v>656</v>
      </c>
      <c r="C1891" t="s">
        <v>1373</v>
      </c>
      <c r="D1891" t="s">
        <v>564</v>
      </c>
      <c r="E1891" s="2">
        <v>45322</v>
      </c>
      <c r="F1891">
        <v>7108</v>
      </c>
      <c r="G1891" t="str">
        <f>VLOOKUP($C1891,'[1]LKUP PCNDES'!$F$2:$H$12,2,FALSE)</f>
        <v>Permanent care home residents aged 18 years or over who received a falls risk assessment</v>
      </c>
      <c r="H1891" t="str">
        <f>VLOOKUP($C1891,'[1]LKUP PCNDES'!$F$2:$H$12,3,FALSE)</f>
        <v>FALLS</v>
      </c>
      <c r="I1891" t="str">
        <f>VLOOKUP($B1891,'[1]LKUP PCNDES'!$C$17:$H$60,4,FALSE)</f>
        <v>NHS South West London ICB</v>
      </c>
      <c r="J1891" t="str">
        <f>VLOOKUP($B1891,'[1]LKUP PCNDES'!$C$17:$H$60,6,FALSE)</f>
        <v>SWL</v>
      </c>
    </row>
    <row r="1892" spans="1:10" x14ac:dyDescent="0.35">
      <c r="A1892" t="s">
        <v>648</v>
      </c>
      <c r="B1892" t="s">
        <v>656</v>
      </c>
      <c r="C1892" t="s">
        <v>1373</v>
      </c>
      <c r="D1892" t="s">
        <v>564</v>
      </c>
      <c r="E1892" s="2">
        <v>45351</v>
      </c>
      <c r="F1892">
        <v>7090</v>
      </c>
      <c r="G1892" t="str">
        <f>VLOOKUP($C1892,'[1]LKUP PCNDES'!$F$2:$H$12,2,FALSE)</f>
        <v>Permanent care home residents aged 18 years or over who received a falls risk assessment</v>
      </c>
      <c r="H1892" t="str">
        <f>VLOOKUP($C1892,'[1]LKUP PCNDES'!$F$2:$H$12,3,FALSE)</f>
        <v>FALLS</v>
      </c>
      <c r="I1892" t="str">
        <f>VLOOKUP($B1892,'[1]LKUP PCNDES'!$C$17:$H$60,4,FALSE)</f>
        <v>NHS South West London ICB</v>
      </c>
      <c r="J1892" t="str">
        <f>VLOOKUP($B1892,'[1]LKUP PCNDES'!$C$17:$H$60,6,FALSE)</f>
        <v>SWL</v>
      </c>
    </row>
    <row r="1893" spans="1:10" x14ac:dyDescent="0.35">
      <c r="A1893" t="s">
        <v>648</v>
      </c>
      <c r="B1893" t="s">
        <v>656</v>
      </c>
      <c r="C1893" t="s">
        <v>1373</v>
      </c>
      <c r="D1893" t="s">
        <v>564</v>
      </c>
      <c r="E1893" s="2">
        <v>45382</v>
      </c>
      <c r="F1893">
        <v>7109</v>
      </c>
      <c r="G1893" t="str">
        <f>VLOOKUP($C1893,'[1]LKUP PCNDES'!$F$2:$H$12,2,FALSE)</f>
        <v>Permanent care home residents aged 18 years or over who received a falls risk assessment</v>
      </c>
      <c r="H1893" t="str">
        <f>VLOOKUP($C1893,'[1]LKUP PCNDES'!$F$2:$H$12,3,FALSE)</f>
        <v>FALLS</v>
      </c>
      <c r="I1893" t="str">
        <f>VLOOKUP($B1893,'[1]LKUP PCNDES'!$C$17:$H$60,4,FALSE)</f>
        <v>NHS South West London ICB</v>
      </c>
      <c r="J1893" t="str">
        <f>VLOOKUP($B1893,'[1]LKUP PCNDES'!$C$17:$H$60,6,FALSE)</f>
        <v>SWL</v>
      </c>
    </row>
    <row r="1894" spans="1:10" x14ac:dyDescent="0.35">
      <c r="A1894" t="s">
        <v>648</v>
      </c>
      <c r="B1894" t="s">
        <v>656</v>
      </c>
      <c r="C1894" t="s">
        <v>1373</v>
      </c>
      <c r="D1894" t="s">
        <v>563</v>
      </c>
      <c r="E1894" s="2">
        <v>45046</v>
      </c>
      <c r="F1894">
        <v>21</v>
      </c>
      <c r="G1894" t="str">
        <f>VLOOKUP($C1894,'[1]LKUP PCNDES'!$F$2:$H$12,2,FALSE)</f>
        <v>Permanent care home residents aged 18 years or over who received a falls risk assessment</v>
      </c>
      <c r="H1894" t="str">
        <f>VLOOKUP($C1894,'[1]LKUP PCNDES'!$F$2:$H$12,3,FALSE)</f>
        <v>FALLS</v>
      </c>
      <c r="I1894" t="str">
        <f>VLOOKUP($B1894,'[1]LKUP PCNDES'!$C$17:$H$60,4,FALSE)</f>
        <v>NHS South West London ICB</v>
      </c>
      <c r="J1894" t="str">
        <f>VLOOKUP($B1894,'[1]LKUP PCNDES'!$C$17:$H$60,6,FALSE)</f>
        <v>SWL</v>
      </c>
    </row>
    <row r="1895" spans="1:10" x14ac:dyDescent="0.35">
      <c r="A1895" t="s">
        <v>648</v>
      </c>
      <c r="B1895" t="s">
        <v>656</v>
      </c>
      <c r="C1895" t="s">
        <v>1373</v>
      </c>
      <c r="D1895" t="s">
        <v>563</v>
      </c>
      <c r="E1895" s="2">
        <v>45077</v>
      </c>
      <c r="F1895">
        <v>26</v>
      </c>
      <c r="G1895" t="str">
        <f>VLOOKUP($C1895,'[1]LKUP PCNDES'!$F$2:$H$12,2,FALSE)</f>
        <v>Permanent care home residents aged 18 years or over who received a falls risk assessment</v>
      </c>
      <c r="H1895" t="str">
        <f>VLOOKUP($C1895,'[1]LKUP PCNDES'!$F$2:$H$12,3,FALSE)</f>
        <v>FALLS</v>
      </c>
      <c r="I1895" t="str">
        <f>VLOOKUP($B1895,'[1]LKUP PCNDES'!$C$17:$H$60,4,FALSE)</f>
        <v>NHS South West London ICB</v>
      </c>
      <c r="J1895" t="str">
        <f>VLOOKUP($B1895,'[1]LKUP PCNDES'!$C$17:$H$60,6,FALSE)</f>
        <v>SWL</v>
      </c>
    </row>
    <row r="1896" spans="1:10" x14ac:dyDescent="0.35">
      <c r="A1896" t="s">
        <v>648</v>
      </c>
      <c r="B1896" t="s">
        <v>656</v>
      </c>
      <c r="C1896" t="s">
        <v>1373</v>
      </c>
      <c r="D1896" t="s">
        <v>563</v>
      </c>
      <c r="E1896" s="2">
        <v>45107</v>
      </c>
      <c r="F1896">
        <v>37</v>
      </c>
      <c r="G1896" t="str">
        <f>VLOOKUP($C1896,'[1]LKUP PCNDES'!$F$2:$H$12,2,FALSE)</f>
        <v>Permanent care home residents aged 18 years or over who received a falls risk assessment</v>
      </c>
      <c r="H1896" t="str">
        <f>VLOOKUP($C1896,'[1]LKUP PCNDES'!$F$2:$H$12,3,FALSE)</f>
        <v>FALLS</v>
      </c>
      <c r="I1896" t="str">
        <f>VLOOKUP($B1896,'[1]LKUP PCNDES'!$C$17:$H$60,4,FALSE)</f>
        <v>NHS South West London ICB</v>
      </c>
      <c r="J1896" t="str">
        <f>VLOOKUP($B1896,'[1]LKUP PCNDES'!$C$17:$H$60,6,FALSE)</f>
        <v>SWL</v>
      </c>
    </row>
    <row r="1897" spans="1:10" x14ac:dyDescent="0.35">
      <c r="A1897" t="s">
        <v>648</v>
      </c>
      <c r="B1897" t="s">
        <v>656</v>
      </c>
      <c r="C1897" t="s">
        <v>1373</v>
      </c>
      <c r="D1897" t="s">
        <v>563</v>
      </c>
      <c r="E1897" s="2">
        <v>45138</v>
      </c>
      <c r="F1897">
        <v>64</v>
      </c>
      <c r="G1897" t="str">
        <f>VLOOKUP($C1897,'[1]LKUP PCNDES'!$F$2:$H$12,2,FALSE)</f>
        <v>Permanent care home residents aged 18 years or over who received a falls risk assessment</v>
      </c>
      <c r="H1897" t="str">
        <f>VLOOKUP($C1897,'[1]LKUP PCNDES'!$F$2:$H$12,3,FALSE)</f>
        <v>FALLS</v>
      </c>
      <c r="I1897" t="str">
        <f>VLOOKUP($B1897,'[1]LKUP PCNDES'!$C$17:$H$60,4,FALSE)</f>
        <v>NHS South West London ICB</v>
      </c>
      <c r="J1897" t="str">
        <f>VLOOKUP($B1897,'[1]LKUP PCNDES'!$C$17:$H$60,6,FALSE)</f>
        <v>SWL</v>
      </c>
    </row>
    <row r="1898" spans="1:10" x14ac:dyDescent="0.35">
      <c r="A1898" t="s">
        <v>648</v>
      </c>
      <c r="B1898" t="s">
        <v>656</v>
      </c>
      <c r="C1898" t="s">
        <v>1373</v>
      </c>
      <c r="D1898" t="s">
        <v>563</v>
      </c>
      <c r="E1898" s="2">
        <v>45169</v>
      </c>
      <c r="F1898">
        <v>78</v>
      </c>
      <c r="G1898" t="str">
        <f>VLOOKUP($C1898,'[1]LKUP PCNDES'!$F$2:$H$12,2,FALSE)</f>
        <v>Permanent care home residents aged 18 years or over who received a falls risk assessment</v>
      </c>
      <c r="H1898" t="str">
        <f>VLOOKUP($C1898,'[1]LKUP PCNDES'!$F$2:$H$12,3,FALSE)</f>
        <v>FALLS</v>
      </c>
      <c r="I1898" t="str">
        <f>VLOOKUP($B1898,'[1]LKUP PCNDES'!$C$17:$H$60,4,FALSE)</f>
        <v>NHS South West London ICB</v>
      </c>
      <c r="J1898" t="str">
        <f>VLOOKUP($B1898,'[1]LKUP PCNDES'!$C$17:$H$60,6,FALSE)</f>
        <v>SWL</v>
      </c>
    </row>
    <row r="1899" spans="1:10" x14ac:dyDescent="0.35">
      <c r="A1899" t="s">
        <v>648</v>
      </c>
      <c r="B1899" t="s">
        <v>656</v>
      </c>
      <c r="C1899" t="s">
        <v>1373</v>
      </c>
      <c r="D1899" t="s">
        <v>563</v>
      </c>
      <c r="E1899" s="2">
        <v>45199</v>
      </c>
      <c r="F1899">
        <v>90</v>
      </c>
      <c r="G1899" t="str">
        <f>VLOOKUP($C1899,'[1]LKUP PCNDES'!$F$2:$H$12,2,FALSE)</f>
        <v>Permanent care home residents aged 18 years or over who received a falls risk assessment</v>
      </c>
      <c r="H1899" t="str">
        <f>VLOOKUP($C1899,'[1]LKUP PCNDES'!$F$2:$H$12,3,FALSE)</f>
        <v>FALLS</v>
      </c>
      <c r="I1899" t="str">
        <f>VLOOKUP($B1899,'[1]LKUP PCNDES'!$C$17:$H$60,4,FALSE)</f>
        <v>NHS South West London ICB</v>
      </c>
      <c r="J1899" t="str">
        <f>VLOOKUP($B1899,'[1]LKUP PCNDES'!$C$17:$H$60,6,FALSE)</f>
        <v>SWL</v>
      </c>
    </row>
    <row r="1900" spans="1:10" x14ac:dyDescent="0.35">
      <c r="A1900" t="s">
        <v>648</v>
      </c>
      <c r="B1900" t="s">
        <v>656</v>
      </c>
      <c r="C1900" t="s">
        <v>1373</v>
      </c>
      <c r="D1900" t="s">
        <v>563</v>
      </c>
      <c r="E1900" s="2">
        <v>45230</v>
      </c>
      <c r="F1900">
        <v>409</v>
      </c>
      <c r="G1900" t="str">
        <f>VLOOKUP($C1900,'[1]LKUP PCNDES'!$F$2:$H$12,2,FALSE)</f>
        <v>Permanent care home residents aged 18 years or over who received a falls risk assessment</v>
      </c>
      <c r="H1900" t="str">
        <f>VLOOKUP($C1900,'[1]LKUP PCNDES'!$F$2:$H$12,3,FALSE)</f>
        <v>FALLS</v>
      </c>
      <c r="I1900" t="str">
        <f>VLOOKUP($B1900,'[1]LKUP PCNDES'!$C$17:$H$60,4,FALSE)</f>
        <v>NHS South West London ICB</v>
      </c>
      <c r="J1900" t="str">
        <f>VLOOKUP($B1900,'[1]LKUP PCNDES'!$C$17:$H$60,6,FALSE)</f>
        <v>SWL</v>
      </c>
    </row>
    <row r="1901" spans="1:10" x14ac:dyDescent="0.35">
      <c r="A1901" t="s">
        <v>648</v>
      </c>
      <c r="B1901" t="s">
        <v>656</v>
      </c>
      <c r="C1901" t="s">
        <v>1373</v>
      </c>
      <c r="D1901" t="s">
        <v>563</v>
      </c>
      <c r="E1901" s="2">
        <v>45260</v>
      </c>
      <c r="F1901">
        <v>459</v>
      </c>
      <c r="G1901" t="str">
        <f>VLOOKUP($C1901,'[1]LKUP PCNDES'!$F$2:$H$12,2,FALSE)</f>
        <v>Permanent care home residents aged 18 years or over who received a falls risk assessment</v>
      </c>
      <c r="H1901" t="str">
        <f>VLOOKUP($C1901,'[1]LKUP PCNDES'!$F$2:$H$12,3,FALSE)</f>
        <v>FALLS</v>
      </c>
      <c r="I1901" t="str">
        <f>VLOOKUP($B1901,'[1]LKUP PCNDES'!$C$17:$H$60,4,FALSE)</f>
        <v>NHS South West London ICB</v>
      </c>
      <c r="J1901" t="str">
        <f>VLOOKUP($B1901,'[1]LKUP PCNDES'!$C$17:$H$60,6,FALSE)</f>
        <v>SWL</v>
      </c>
    </row>
    <row r="1902" spans="1:10" x14ac:dyDescent="0.35">
      <c r="A1902" t="s">
        <v>648</v>
      </c>
      <c r="B1902" t="s">
        <v>656</v>
      </c>
      <c r="C1902" t="s">
        <v>1373</v>
      </c>
      <c r="D1902" t="s">
        <v>563</v>
      </c>
      <c r="E1902" s="2">
        <v>45291</v>
      </c>
      <c r="F1902">
        <v>525</v>
      </c>
      <c r="G1902" t="str">
        <f>VLOOKUP($C1902,'[1]LKUP PCNDES'!$F$2:$H$12,2,FALSE)</f>
        <v>Permanent care home residents aged 18 years or over who received a falls risk assessment</v>
      </c>
      <c r="H1902" t="str">
        <f>VLOOKUP($C1902,'[1]LKUP PCNDES'!$F$2:$H$12,3,FALSE)</f>
        <v>FALLS</v>
      </c>
      <c r="I1902" t="str">
        <f>VLOOKUP($B1902,'[1]LKUP PCNDES'!$C$17:$H$60,4,FALSE)</f>
        <v>NHS South West London ICB</v>
      </c>
      <c r="J1902" t="str">
        <f>VLOOKUP($B1902,'[1]LKUP PCNDES'!$C$17:$H$60,6,FALSE)</f>
        <v>SWL</v>
      </c>
    </row>
    <row r="1903" spans="1:10" x14ac:dyDescent="0.35">
      <c r="A1903" t="s">
        <v>648</v>
      </c>
      <c r="B1903" t="s">
        <v>656</v>
      </c>
      <c r="C1903" t="s">
        <v>1373</v>
      </c>
      <c r="D1903" t="s">
        <v>563</v>
      </c>
      <c r="E1903" s="2">
        <v>45322</v>
      </c>
      <c r="F1903">
        <v>665</v>
      </c>
      <c r="G1903" t="str">
        <f>VLOOKUP($C1903,'[1]LKUP PCNDES'!$F$2:$H$12,2,FALSE)</f>
        <v>Permanent care home residents aged 18 years or over who received a falls risk assessment</v>
      </c>
      <c r="H1903" t="str">
        <f>VLOOKUP($C1903,'[1]LKUP PCNDES'!$F$2:$H$12,3,FALSE)</f>
        <v>FALLS</v>
      </c>
      <c r="I1903" t="str">
        <f>VLOOKUP($B1903,'[1]LKUP PCNDES'!$C$17:$H$60,4,FALSE)</f>
        <v>NHS South West London ICB</v>
      </c>
      <c r="J1903" t="str">
        <f>VLOOKUP($B1903,'[1]LKUP PCNDES'!$C$17:$H$60,6,FALSE)</f>
        <v>SWL</v>
      </c>
    </row>
    <row r="1904" spans="1:10" x14ac:dyDescent="0.35">
      <c r="A1904" t="s">
        <v>648</v>
      </c>
      <c r="B1904" t="s">
        <v>656</v>
      </c>
      <c r="C1904" t="s">
        <v>1373</v>
      </c>
      <c r="D1904" t="s">
        <v>563</v>
      </c>
      <c r="E1904" s="2">
        <v>45351</v>
      </c>
      <c r="F1904">
        <v>732</v>
      </c>
      <c r="G1904" t="str">
        <f>VLOOKUP($C1904,'[1]LKUP PCNDES'!$F$2:$H$12,2,FALSE)</f>
        <v>Permanent care home residents aged 18 years or over who received a falls risk assessment</v>
      </c>
      <c r="H1904" t="str">
        <f>VLOOKUP($C1904,'[1]LKUP PCNDES'!$F$2:$H$12,3,FALSE)</f>
        <v>FALLS</v>
      </c>
      <c r="I1904" t="str">
        <f>VLOOKUP($B1904,'[1]LKUP PCNDES'!$C$17:$H$60,4,FALSE)</f>
        <v>NHS South West London ICB</v>
      </c>
      <c r="J1904" t="str">
        <f>VLOOKUP($B1904,'[1]LKUP PCNDES'!$C$17:$H$60,6,FALSE)</f>
        <v>SWL</v>
      </c>
    </row>
    <row r="1905" spans="1:10" x14ac:dyDescent="0.35">
      <c r="A1905" t="s">
        <v>648</v>
      </c>
      <c r="B1905" t="s">
        <v>656</v>
      </c>
      <c r="C1905" t="s">
        <v>1373</v>
      </c>
      <c r="D1905" t="s">
        <v>563</v>
      </c>
      <c r="E1905" s="2">
        <v>45382</v>
      </c>
      <c r="F1905">
        <v>825</v>
      </c>
      <c r="G1905" t="str">
        <f>VLOOKUP($C1905,'[1]LKUP PCNDES'!$F$2:$H$12,2,FALSE)</f>
        <v>Permanent care home residents aged 18 years or over who received a falls risk assessment</v>
      </c>
      <c r="H1905" t="str">
        <f>VLOOKUP($C1905,'[1]LKUP PCNDES'!$F$2:$H$12,3,FALSE)</f>
        <v>FALLS</v>
      </c>
      <c r="I1905" t="str">
        <f>VLOOKUP($B1905,'[1]LKUP PCNDES'!$C$17:$H$60,4,FALSE)</f>
        <v>NHS South West London ICB</v>
      </c>
      <c r="J1905" t="str">
        <f>VLOOKUP($B1905,'[1]LKUP PCNDES'!$C$17:$H$60,6,FALSE)</f>
        <v>SWL</v>
      </c>
    </row>
    <row r="1906" spans="1:10" x14ac:dyDescent="0.35">
      <c r="A1906" t="s">
        <v>648</v>
      </c>
      <c r="B1906" t="s">
        <v>656</v>
      </c>
      <c r="C1906" t="s">
        <v>1376</v>
      </c>
      <c r="D1906" t="s">
        <v>700</v>
      </c>
      <c r="E1906" s="2">
        <v>45046</v>
      </c>
      <c r="F1906">
        <v>3</v>
      </c>
      <c r="G1906" t="str">
        <f>VLOOKUP($C1906,'[1]LKUP PCNDES'!$F$2:$H$12,2,FALSE)</f>
        <v>Permanent care home residents aged 18 years or over who received a psychosocial assessment</v>
      </c>
      <c r="H1906" t="str">
        <f>VLOOKUP($C1906,'[1]LKUP PCNDES'!$F$2:$H$12,3,FALSE)</f>
        <v>PSY_ASSESS</v>
      </c>
      <c r="I1906" t="str">
        <f>VLOOKUP($B1906,'[1]LKUP PCNDES'!$C$17:$H$60,4,FALSE)</f>
        <v>NHS South West London ICB</v>
      </c>
      <c r="J1906" t="str">
        <f>VLOOKUP($B1906,'[1]LKUP PCNDES'!$C$17:$H$60,6,FALSE)</f>
        <v>SWL</v>
      </c>
    </row>
    <row r="1907" spans="1:10" x14ac:dyDescent="0.35">
      <c r="A1907" t="s">
        <v>648</v>
      </c>
      <c r="B1907" t="s">
        <v>656</v>
      </c>
      <c r="C1907" t="s">
        <v>1376</v>
      </c>
      <c r="D1907" t="s">
        <v>700</v>
      </c>
      <c r="E1907" s="2">
        <v>45077</v>
      </c>
      <c r="F1907">
        <v>3</v>
      </c>
      <c r="G1907" t="str">
        <f>VLOOKUP($C1907,'[1]LKUP PCNDES'!$F$2:$H$12,2,FALSE)</f>
        <v>Permanent care home residents aged 18 years or over who received a psychosocial assessment</v>
      </c>
      <c r="H1907" t="str">
        <f>VLOOKUP($C1907,'[1]LKUP PCNDES'!$F$2:$H$12,3,FALSE)</f>
        <v>PSY_ASSESS</v>
      </c>
      <c r="I1907" t="str">
        <f>VLOOKUP($B1907,'[1]LKUP PCNDES'!$C$17:$H$60,4,FALSE)</f>
        <v>NHS South West London ICB</v>
      </c>
      <c r="J1907" t="str">
        <f>VLOOKUP($B1907,'[1]LKUP PCNDES'!$C$17:$H$60,6,FALSE)</f>
        <v>SWL</v>
      </c>
    </row>
    <row r="1908" spans="1:10" x14ac:dyDescent="0.35">
      <c r="A1908" t="s">
        <v>648</v>
      </c>
      <c r="B1908" t="s">
        <v>656</v>
      </c>
      <c r="C1908" t="s">
        <v>1376</v>
      </c>
      <c r="D1908" t="s">
        <v>700</v>
      </c>
      <c r="E1908" s="2">
        <v>45107</v>
      </c>
      <c r="F1908">
        <v>11</v>
      </c>
      <c r="G1908" t="str">
        <f>VLOOKUP($C1908,'[1]LKUP PCNDES'!$F$2:$H$12,2,FALSE)</f>
        <v>Permanent care home residents aged 18 years or over who received a psychosocial assessment</v>
      </c>
      <c r="H1908" t="str">
        <f>VLOOKUP($C1908,'[1]LKUP PCNDES'!$F$2:$H$12,3,FALSE)</f>
        <v>PSY_ASSESS</v>
      </c>
      <c r="I1908" t="str">
        <f>VLOOKUP($B1908,'[1]LKUP PCNDES'!$C$17:$H$60,4,FALSE)</f>
        <v>NHS South West London ICB</v>
      </c>
      <c r="J1908" t="str">
        <f>VLOOKUP($B1908,'[1]LKUP PCNDES'!$C$17:$H$60,6,FALSE)</f>
        <v>SWL</v>
      </c>
    </row>
    <row r="1909" spans="1:10" x14ac:dyDescent="0.35">
      <c r="A1909" t="s">
        <v>648</v>
      </c>
      <c r="B1909" t="s">
        <v>656</v>
      </c>
      <c r="C1909" t="s">
        <v>1376</v>
      </c>
      <c r="D1909" t="s">
        <v>700</v>
      </c>
      <c r="E1909" s="2">
        <v>45138</v>
      </c>
      <c r="F1909">
        <v>11</v>
      </c>
      <c r="G1909" t="str">
        <f>VLOOKUP($C1909,'[1]LKUP PCNDES'!$F$2:$H$12,2,FALSE)</f>
        <v>Permanent care home residents aged 18 years or over who received a psychosocial assessment</v>
      </c>
      <c r="H1909" t="str">
        <f>VLOOKUP($C1909,'[1]LKUP PCNDES'!$F$2:$H$12,3,FALSE)</f>
        <v>PSY_ASSESS</v>
      </c>
      <c r="I1909" t="str">
        <f>VLOOKUP($B1909,'[1]LKUP PCNDES'!$C$17:$H$60,4,FALSE)</f>
        <v>NHS South West London ICB</v>
      </c>
      <c r="J1909" t="str">
        <f>VLOOKUP($B1909,'[1]LKUP PCNDES'!$C$17:$H$60,6,FALSE)</f>
        <v>SWL</v>
      </c>
    </row>
    <row r="1910" spans="1:10" x14ac:dyDescent="0.35">
      <c r="A1910" t="s">
        <v>648</v>
      </c>
      <c r="B1910" t="s">
        <v>656</v>
      </c>
      <c r="C1910" t="s">
        <v>1376</v>
      </c>
      <c r="D1910" t="s">
        <v>700</v>
      </c>
      <c r="E1910" s="2">
        <v>45169</v>
      </c>
      <c r="F1910">
        <v>11</v>
      </c>
      <c r="G1910" t="str">
        <f>VLOOKUP($C1910,'[1]LKUP PCNDES'!$F$2:$H$12,2,FALSE)</f>
        <v>Permanent care home residents aged 18 years or over who received a psychosocial assessment</v>
      </c>
      <c r="H1910" t="str">
        <f>VLOOKUP($C1910,'[1]LKUP PCNDES'!$F$2:$H$12,3,FALSE)</f>
        <v>PSY_ASSESS</v>
      </c>
      <c r="I1910" t="str">
        <f>VLOOKUP($B1910,'[1]LKUP PCNDES'!$C$17:$H$60,4,FALSE)</f>
        <v>NHS South West London ICB</v>
      </c>
      <c r="J1910" t="str">
        <f>VLOOKUP($B1910,'[1]LKUP PCNDES'!$C$17:$H$60,6,FALSE)</f>
        <v>SWL</v>
      </c>
    </row>
    <row r="1911" spans="1:10" x14ac:dyDescent="0.35">
      <c r="A1911" t="s">
        <v>648</v>
      </c>
      <c r="B1911" t="s">
        <v>656</v>
      </c>
      <c r="C1911" t="s">
        <v>1376</v>
      </c>
      <c r="D1911" t="s">
        <v>700</v>
      </c>
      <c r="E1911" s="2">
        <v>45199</v>
      </c>
      <c r="F1911">
        <v>11</v>
      </c>
      <c r="G1911" t="str">
        <f>VLOOKUP($C1911,'[1]LKUP PCNDES'!$F$2:$H$12,2,FALSE)</f>
        <v>Permanent care home residents aged 18 years or over who received a psychosocial assessment</v>
      </c>
      <c r="H1911" t="str">
        <f>VLOOKUP($C1911,'[1]LKUP PCNDES'!$F$2:$H$12,3,FALSE)</f>
        <v>PSY_ASSESS</v>
      </c>
      <c r="I1911" t="str">
        <f>VLOOKUP($B1911,'[1]LKUP PCNDES'!$C$17:$H$60,4,FALSE)</f>
        <v>NHS South West London ICB</v>
      </c>
      <c r="J1911" t="str">
        <f>VLOOKUP($B1911,'[1]LKUP PCNDES'!$C$17:$H$60,6,FALSE)</f>
        <v>SWL</v>
      </c>
    </row>
    <row r="1912" spans="1:10" x14ac:dyDescent="0.35">
      <c r="A1912" t="s">
        <v>648</v>
      </c>
      <c r="B1912" t="s">
        <v>656</v>
      </c>
      <c r="C1912" t="s">
        <v>1376</v>
      </c>
      <c r="D1912" t="s">
        <v>700</v>
      </c>
      <c r="E1912" s="2">
        <v>45230</v>
      </c>
      <c r="F1912">
        <v>3</v>
      </c>
      <c r="G1912" t="str">
        <f>VLOOKUP($C1912,'[1]LKUP PCNDES'!$F$2:$H$12,2,FALSE)</f>
        <v>Permanent care home residents aged 18 years or over who received a psychosocial assessment</v>
      </c>
      <c r="H1912" t="str">
        <f>VLOOKUP($C1912,'[1]LKUP PCNDES'!$F$2:$H$12,3,FALSE)</f>
        <v>PSY_ASSESS</v>
      </c>
      <c r="I1912" t="str">
        <f>VLOOKUP($B1912,'[1]LKUP PCNDES'!$C$17:$H$60,4,FALSE)</f>
        <v>NHS South West London ICB</v>
      </c>
      <c r="J1912" t="str">
        <f>VLOOKUP($B1912,'[1]LKUP PCNDES'!$C$17:$H$60,6,FALSE)</f>
        <v>SWL</v>
      </c>
    </row>
    <row r="1913" spans="1:10" x14ac:dyDescent="0.35">
      <c r="A1913" t="s">
        <v>648</v>
      </c>
      <c r="B1913" t="s">
        <v>656</v>
      </c>
      <c r="C1913" t="s">
        <v>1376</v>
      </c>
      <c r="D1913" t="s">
        <v>700</v>
      </c>
      <c r="E1913" s="2">
        <v>45260</v>
      </c>
      <c r="F1913">
        <v>3</v>
      </c>
      <c r="G1913" t="str">
        <f>VLOOKUP($C1913,'[1]LKUP PCNDES'!$F$2:$H$12,2,FALSE)</f>
        <v>Permanent care home residents aged 18 years or over who received a psychosocial assessment</v>
      </c>
      <c r="H1913" t="str">
        <f>VLOOKUP($C1913,'[1]LKUP PCNDES'!$F$2:$H$12,3,FALSE)</f>
        <v>PSY_ASSESS</v>
      </c>
      <c r="I1913" t="str">
        <f>VLOOKUP($B1913,'[1]LKUP PCNDES'!$C$17:$H$60,4,FALSE)</f>
        <v>NHS South West London ICB</v>
      </c>
      <c r="J1913" t="str">
        <f>VLOOKUP($B1913,'[1]LKUP PCNDES'!$C$17:$H$60,6,FALSE)</f>
        <v>SWL</v>
      </c>
    </row>
    <row r="1914" spans="1:10" x14ac:dyDescent="0.35">
      <c r="A1914" t="s">
        <v>648</v>
      </c>
      <c r="B1914" t="s">
        <v>656</v>
      </c>
      <c r="C1914" t="s">
        <v>1376</v>
      </c>
      <c r="D1914" t="s">
        <v>700</v>
      </c>
      <c r="E1914" s="2">
        <v>45291</v>
      </c>
      <c r="F1914">
        <v>3</v>
      </c>
      <c r="G1914" t="str">
        <f>VLOOKUP($C1914,'[1]LKUP PCNDES'!$F$2:$H$12,2,FALSE)</f>
        <v>Permanent care home residents aged 18 years or over who received a psychosocial assessment</v>
      </c>
      <c r="H1914" t="str">
        <f>VLOOKUP($C1914,'[1]LKUP PCNDES'!$F$2:$H$12,3,FALSE)</f>
        <v>PSY_ASSESS</v>
      </c>
      <c r="I1914" t="str">
        <f>VLOOKUP($B1914,'[1]LKUP PCNDES'!$C$17:$H$60,4,FALSE)</f>
        <v>NHS South West London ICB</v>
      </c>
      <c r="J1914" t="str">
        <f>VLOOKUP($B1914,'[1]LKUP PCNDES'!$C$17:$H$60,6,FALSE)</f>
        <v>SWL</v>
      </c>
    </row>
    <row r="1915" spans="1:10" x14ac:dyDescent="0.35">
      <c r="A1915" t="s">
        <v>648</v>
      </c>
      <c r="B1915" t="s">
        <v>656</v>
      </c>
      <c r="C1915" t="s">
        <v>1376</v>
      </c>
      <c r="D1915" t="s">
        <v>700</v>
      </c>
      <c r="E1915" s="2">
        <v>45322</v>
      </c>
      <c r="F1915">
        <v>3</v>
      </c>
      <c r="G1915" t="str">
        <f>VLOOKUP($C1915,'[1]LKUP PCNDES'!$F$2:$H$12,2,FALSE)</f>
        <v>Permanent care home residents aged 18 years or over who received a psychosocial assessment</v>
      </c>
      <c r="H1915" t="str">
        <f>VLOOKUP($C1915,'[1]LKUP PCNDES'!$F$2:$H$12,3,FALSE)</f>
        <v>PSY_ASSESS</v>
      </c>
      <c r="I1915" t="str">
        <f>VLOOKUP($B1915,'[1]LKUP PCNDES'!$C$17:$H$60,4,FALSE)</f>
        <v>NHS South West London ICB</v>
      </c>
      <c r="J1915" t="str">
        <f>VLOOKUP($B1915,'[1]LKUP PCNDES'!$C$17:$H$60,6,FALSE)</f>
        <v>SWL</v>
      </c>
    </row>
    <row r="1916" spans="1:10" x14ac:dyDescent="0.35">
      <c r="A1916" t="s">
        <v>648</v>
      </c>
      <c r="B1916" t="s">
        <v>656</v>
      </c>
      <c r="C1916" t="s">
        <v>1376</v>
      </c>
      <c r="D1916" t="s">
        <v>700</v>
      </c>
      <c r="E1916" s="2">
        <v>45351</v>
      </c>
      <c r="F1916">
        <v>10</v>
      </c>
      <c r="G1916" t="str">
        <f>VLOOKUP($C1916,'[1]LKUP PCNDES'!$F$2:$H$12,2,FALSE)</f>
        <v>Permanent care home residents aged 18 years or over who received a psychosocial assessment</v>
      </c>
      <c r="H1916" t="str">
        <f>VLOOKUP($C1916,'[1]LKUP PCNDES'!$F$2:$H$12,3,FALSE)</f>
        <v>PSY_ASSESS</v>
      </c>
      <c r="I1916" t="str">
        <f>VLOOKUP($B1916,'[1]LKUP PCNDES'!$C$17:$H$60,4,FALSE)</f>
        <v>NHS South West London ICB</v>
      </c>
      <c r="J1916" t="str">
        <f>VLOOKUP($B1916,'[1]LKUP PCNDES'!$C$17:$H$60,6,FALSE)</f>
        <v>SWL</v>
      </c>
    </row>
    <row r="1917" spans="1:10" x14ac:dyDescent="0.35">
      <c r="A1917" t="s">
        <v>648</v>
      </c>
      <c r="B1917" t="s">
        <v>656</v>
      </c>
      <c r="C1917" t="s">
        <v>1376</v>
      </c>
      <c r="D1917" t="s">
        <v>700</v>
      </c>
      <c r="E1917" s="2">
        <v>45382</v>
      </c>
      <c r="F1917">
        <v>10</v>
      </c>
      <c r="G1917" t="str">
        <f>VLOOKUP($C1917,'[1]LKUP PCNDES'!$F$2:$H$12,2,FALSE)</f>
        <v>Permanent care home residents aged 18 years or over who received a psychosocial assessment</v>
      </c>
      <c r="H1917" t="str">
        <f>VLOOKUP($C1917,'[1]LKUP PCNDES'!$F$2:$H$12,3,FALSE)</f>
        <v>PSY_ASSESS</v>
      </c>
      <c r="I1917" t="str">
        <f>VLOOKUP($B1917,'[1]LKUP PCNDES'!$C$17:$H$60,4,FALSE)</f>
        <v>NHS South West London ICB</v>
      </c>
      <c r="J1917" t="str">
        <f>VLOOKUP($B1917,'[1]LKUP PCNDES'!$C$17:$H$60,6,FALSE)</f>
        <v>SWL</v>
      </c>
    </row>
    <row r="1918" spans="1:10" x14ac:dyDescent="0.35">
      <c r="A1918" t="s">
        <v>648</v>
      </c>
      <c r="B1918" t="s">
        <v>656</v>
      </c>
      <c r="C1918" t="s">
        <v>1376</v>
      </c>
      <c r="D1918" t="s">
        <v>564</v>
      </c>
      <c r="E1918" s="2">
        <v>45046</v>
      </c>
      <c r="F1918">
        <v>7066</v>
      </c>
      <c r="G1918" t="str">
        <f>VLOOKUP($C1918,'[1]LKUP PCNDES'!$F$2:$H$12,2,FALSE)</f>
        <v>Permanent care home residents aged 18 years or over who received a psychosocial assessment</v>
      </c>
      <c r="H1918" t="str">
        <f>VLOOKUP($C1918,'[1]LKUP PCNDES'!$F$2:$H$12,3,FALSE)</f>
        <v>PSY_ASSESS</v>
      </c>
      <c r="I1918" t="str">
        <f>VLOOKUP($B1918,'[1]LKUP PCNDES'!$C$17:$H$60,4,FALSE)</f>
        <v>NHS South West London ICB</v>
      </c>
      <c r="J1918" t="str">
        <f>VLOOKUP($B1918,'[1]LKUP PCNDES'!$C$17:$H$60,6,FALSE)</f>
        <v>SWL</v>
      </c>
    </row>
    <row r="1919" spans="1:10" x14ac:dyDescent="0.35">
      <c r="A1919" t="s">
        <v>648</v>
      </c>
      <c r="B1919" t="s">
        <v>656</v>
      </c>
      <c r="C1919" t="s">
        <v>1376</v>
      </c>
      <c r="D1919" t="s">
        <v>564</v>
      </c>
      <c r="E1919" s="2">
        <v>45077</v>
      </c>
      <c r="F1919">
        <v>5989</v>
      </c>
      <c r="G1919" t="str">
        <f>VLOOKUP($C1919,'[1]LKUP PCNDES'!$F$2:$H$12,2,FALSE)</f>
        <v>Permanent care home residents aged 18 years or over who received a psychosocial assessment</v>
      </c>
      <c r="H1919" t="str">
        <f>VLOOKUP($C1919,'[1]LKUP PCNDES'!$F$2:$H$12,3,FALSE)</f>
        <v>PSY_ASSESS</v>
      </c>
      <c r="I1919" t="str">
        <f>VLOOKUP($B1919,'[1]LKUP PCNDES'!$C$17:$H$60,4,FALSE)</f>
        <v>NHS South West London ICB</v>
      </c>
      <c r="J1919" t="str">
        <f>VLOOKUP($B1919,'[1]LKUP PCNDES'!$C$17:$H$60,6,FALSE)</f>
        <v>SWL</v>
      </c>
    </row>
    <row r="1920" spans="1:10" x14ac:dyDescent="0.35">
      <c r="A1920" t="s">
        <v>648</v>
      </c>
      <c r="B1920" t="s">
        <v>656</v>
      </c>
      <c r="C1920" t="s">
        <v>1376</v>
      </c>
      <c r="D1920" t="s">
        <v>564</v>
      </c>
      <c r="E1920" s="2">
        <v>45107</v>
      </c>
      <c r="F1920">
        <v>7114</v>
      </c>
      <c r="G1920" t="str">
        <f>VLOOKUP($C1920,'[1]LKUP PCNDES'!$F$2:$H$12,2,FALSE)</f>
        <v>Permanent care home residents aged 18 years or over who received a psychosocial assessment</v>
      </c>
      <c r="H1920" t="str">
        <f>VLOOKUP($C1920,'[1]LKUP PCNDES'!$F$2:$H$12,3,FALSE)</f>
        <v>PSY_ASSESS</v>
      </c>
      <c r="I1920" t="str">
        <f>VLOOKUP($B1920,'[1]LKUP PCNDES'!$C$17:$H$60,4,FALSE)</f>
        <v>NHS South West London ICB</v>
      </c>
      <c r="J1920" t="str">
        <f>VLOOKUP($B1920,'[1]LKUP PCNDES'!$C$17:$H$60,6,FALSE)</f>
        <v>SWL</v>
      </c>
    </row>
    <row r="1921" spans="1:10" x14ac:dyDescent="0.35">
      <c r="A1921" t="s">
        <v>648</v>
      </c>
      <c r="B1921" t="s">
        <v>656</v>
      </c>
      <c r="C1921" t="s">
        <v>1376</v>
      </c>
      <c r="D1921" t="s">
        <v>564</v>
      </c>
      <c r="E1921" s="2">
        <v>45138</v>
      </c>
      <c r="F1921">
        <v>6711</v>
      </c>
      <c r="G1921" t="str">
        <f>VLOOKUP($C1921,'[1]LKUP PCNDES'!$F$2:$H$12,2,FALSE)</f>
        <v>Permanent care home residents aged 18 years or over who received a psychosocial assessment</v>
      </c>
      <c r="H1921" t="str">
        <f>VLOOKUP($C1921,'[1]LKUP PCNDES'!$F$2:$H$12,3,FALSE)</f>
        <v>PSY_ASSESS</v>
      </c>
      <c r="I1921" t="str">
        <f>VLOOKUP($B1921,'[1]LKUP PCNDES'!$C$17:$H$60,4,FALSE)</f>
        <v>NHS South West London ICB</v>
      </c>
      <c r="J1921" t="str">
        <f>VLOOKUP($B1921,'[1]LKUP PCNDES'!$C$17:$H$60,6,FALSE)</f>
        <v>SWL</v>
      </c>
    </row>
    <row r="1922" spans="1:10" x14ac:dyDescent="0.35">
      <c r="A1922" t="s">
        <v>648</v>
      </c>
      <c r="B1922" t="s">
        <v>656</v>
      </c>
      <c r="C1922" t="s">
        <v>1376</v>
      </c>
      <c r="D1922" t="s">
        <v>564</v>
      </c>
      <c r="E1922" s="2">
        <v>45169</v>
      </c>
      <c r="F1922">
        <v>7174</v>
      </c>
      <c r="G1922" t="str">
        <f>VLOOKUP($C1922,'[1]LKUP PCNDES'!$F$2:$H$12,2,FALSE)</f>
        <v>Permanent care home residents aged 18 years or over who received a psychosocial assessment</v>
      </c>
      <c r="H1922" t="str">
        <f>VLOOKUP($C1922,'[1]LKUP PCNDES'!$F$2:$H$12,3,FALSE)</f>
        <v>PSY_ASSESS</v>
      </c>
      <c r="I1922" t="str">
        <f>VLOOKUP($B1922,'[1]LKUP PCNDES'!$C$17:$H$60,4,FALSE)</f>
        <v>NHS South West London ICB</v>
      </c>
      <c r="J1922" t="str">
        <f>VLOOKUP($B1922,'[1]LKUP PCNDES'!$C$17:$H$60,6,FALSE)</f>
        <v>SWL</v>
      </c>
    </row>
    <row r="1923" spans="1:10" x14ac:dyDescent="0.35">
      <c r="A1923" t="s">
        <v>648</v>
      </c>
      <c r="B1923" t="s">
        <v>656</v>
      </c>
      <c r="C1923" t="s">
        <v>1376</v>
      </c>
      <c r="D1923" t="s">
        <v>564</v>
      </c>
      <c r="E1923" s="2">
        <v>45199</v>
      </c>
      <c r="F1923">
        <v>7377</v>
      </c>
      <c r="G1923" t="str">
        <f>VLOOKUP($C1923,'[1]LKUP PCNDES'!$F$2:$H$12,2,FALSE)</f>
        <v>Permanent care home residents aged 18 years or over who received a psychosocial assessment</v>
      </c>
      <c r="H1923" t="str">
        <f>VLOOKUP($C1923,'[1]LKUP PCNDES'!$F$2:$H$12,3,FALSE)</f>
        <v>PSY_ASSESS</v>
      </c>
      <c r="I1923" t="str">
        <f>VLOOKUP($B1923,'[1]LKUP PCNDES'!$C$17:$H$60,4,FALSE)</f>
        <v>NHS South West London ICB</v>
      </c>
      <c r="J1923" t="str">
        <f>VLOOKUP($B1923,'[1]LKUP PCNDES'!$C$17:$H$60,6,FALSE)</f>
        <v>SWL</v>
      </c>
    </row>
    <row r="1924" spans="1:10" x14ac:dyDescent="0.35">
      <c r="A1924" t="s">
        <v>648</v>
      </c>
      <c r="B1924" t="s">
        <v>656</v>
      </c>
      <c r="C1924" t="s">
        <v>1376</v>
      </c>
      <c r="D1924" t="s">
        <v>564</v>
      </c>
      <c r="E1924" s="2">
        <v>45230</v>
      </c>
      <c r="F1924">
        <v>7083</v>
      </c>
      <c r="G1924" t="str">
        <f>VLOOKUP($C1924,'[1]LKUP PCNDES'!$F$2:$H$12,2,FALSE)</f>
        <v>Permanent care home residents aged 18 years or over who received a psychosocial assessment</v>
      </c>
      <c r="H1924" t="str">
        <f>VLOOKUP($C1924,'[1]LKUP PCNDES'!$F$2:$H$12,3,FALSE)</f>
        <v>PSY_ASSESS</v>
      </c>
      <c r="I1924" t="str">
        <f>VLOOKUP($B1924,'[1]LKUP PCNDES'!$C$17:$H$60,4,FALSE)</f>
        <v>NHS South West London ICB</v>
      </c>
      <c r="J1924" t="str">
        <f>VLOOKUP($B1924,'[1]LKUP PCNDES'!$C$17:$H$60,6,FALSE)</f>
        <v>SWL</v>
      </c>
    </row>
    <row r="1925" spans="1:10" x14ac:dyDescent="0.35">
      <c r="A1925" t="s">
        <v>648</v>
      </c>
      <c r="B1925" t="s">
        <v>656</v>
      </c>
      <c r="C1925" t="s">
        <v>1376</v>
      </c>
      <c r="D1925" t="s">
        <v>564</v>
      </c>
      <c r="E1925" s="2">
        <v>45260</v>
      </c>
      <c r="F1925">
        <v>7062</v>
      </c>
      <c r="G1925" t="str">
        <f>VLOOKUP($C1925,'[1]LKUP PCNDES'!$F$2:$H$12,2,FALSE)</f>
        <v>Permanent care home residents aged 18 years or over who received a psychosocial assessment</v>
      </c>
      <c r="H1925" t="str">
        <f>VLOOKUP($C1925,'[1]LKUP PCNDES'!$F$2:$H$12,3,FALSE)</f>
        <v>PSY_ASSESS</v>
      </c>
      <c r="I1925" t="str">
        <f>VLOOKUP($B1925,'[1]LKUP PCNDES'!$C$17:$H$60,4,FALSE)</f>
        <v>NHS South West London ICB</v>
      </c>
      <c r="J1925" t="str">
        <f>VLOOKUP($B1925,'[1]LKUP PCNDES'!$C$17:$H$60,6,FALSE)</f>
        <v>SWL</v>
      </c>
    </row>
    <row r="1926" spans="1:10" x14ac:dyDescent="0.35">
      <c r="A1926" t="s">
        <v>648</v>
      </c>
      <c r="B1926" t="s">
        <v>656</v>
      </c>
      <c r="C1926" t="s">
        <v>1376</v>
      </c>
      <c r="D1926" t="s">
        <v>564</v>
      </c>
      <c r="E1926" s="2">
        <v>45291</v>
      </c>
      <c r="F1926">
        <v>7118</v>
      </c>
      <c r="G1926" t="str">
        <f>VLOOKUP($C1926,'[1]LKUP PCNDES'!$F$2:$H$12,2,FALSE)</f>
        <v>Permanent care home residents aged 18 years or over who received a psychosocial assessment</v>
      </c>
      <c r="H1926" t="str">
        <f>VLOOKUP($C1926,'[1]LKUP PCNDES'!$F$2:$H$12,3,FALSE)</f>
        <v>PSY_ASSESS</v>
      </c>
      <c r="I1926" t="str">
        <f>VLOOKUP($B1926,'[1]LKUP PCNDES'!$C$17:$H$60,4,FALSE)</f>
        <v>NHS South West London ICB</v>
      </c>
      <c r="J1926" t="str">
        <f>VLOOKUP($B1926,'[1]LKUP PCNDES'!$C$17:$H$60,6,FALSE)</f>
        <v>SWL</v>
      </c>
    </row>
    <row r="1927" spans="1:10" x14ac:dyDescent="0.35">
      <c r="A1927" t="s">
        <v>648</v>
      </c>
      <c r="B1927" t="s">
        <v>656</v>
      </c>
      <c r="C1927" t="s">
        <v>1376</v>
      </c>
      <c r="D1927" t="s">
        <v>564</v>
      </c>
      <c r="E1927" s="2">
        <v>45322</v>
      </c>
      <c r="F1927">
        <v>7108</v>
      </c>
      <c r="G1927" t="str">
        <f>VLOOKUP($C1927,'[1]LKUP PCNDES'!$F$2:$H$12,2,FALSE)</f>
        <v>Permanent care home residents aged 18 years or over who received a psychosocial assessment</v>
      </c>
      <c r="H1927" t="str">
        <f>VLOOKUP($C1927,'[1]LKUP PCNDES'!$F$2:$H$12,3,FALSE)</f>
        <v>PSY_ASSESS</v>
      </c>
      <c r="I1927" t="str">
        <f>VLOOKUP($B1927,'[1]LKUP PCNDES'!$C$17:$H$60,4,FALSE)</f>
        <v>NHS South West London ICB</v>
      </c>
      <c r="J1927" t="str">
        <f>VLOOKUP($B1927,'[1]LKUP PCNDES'!$C$17:$H$60,6,FALSE)</f>
        <v>SWL</v>
      </c>
    </row>
    <row r="1928" spans="1:10" x14ac:dyDescent="0.35">
      <c r="A1928" t="s">
        <v>648</v>
      </c>
      <c r="B1928" t="s">
        <v>656</v>
      </c>
      <c r="C1928" t="s">
        <v>1376</v>
      </c>
      <c r="D1928" t="s">
        <v>564</v>
      </c>
      <c r="E1928" s="2">
        <v>45351</v>
      </c>
      <c r="F1928">
        <v>7090</v>
      </c>
      <c r="G1928" t="str">
        <f>VLOOKUP($C1928,'[1]LKUP PCNDES'!$F$2:$H$12,2,FALSE)</f>
        <v>Permanent care home residents aged 18 years or over who received a psychosocial assessment</v>
      </c>
      <c r="H1928" t="str">
        <f>VLOOKUP($C1928,'[1]LKUP PCNDES'!$F$2:$H$12,3,FALSE)</f>
        <v>PSY_ASSESS</v>
      </c>
      <c r="I1928" t="str">
        <f>VLOOKUP($B1928,'[1]LKUP PCNDES'!$C$17:$H$60,4,FALSE)</f>
        <v>NHS South West London ICB</v>
      </c>
      <c r="J1928" t="str">
        <f>VLOOKUP($B1928,'[1]LKUP PCNDES'!$C$17:$H$60,6,FALSE)</f>
        <v>SWL</v>
      </c>
    </row>
    <row r="1929" spans="1:10" x14ac:dyDescent="0.35">
      <c r="A1929" t="s">
        <v>648</v>
      </c>
      <c r="B1929" t="s">
        <v>656</v>
      </c>
      <c r="C1929" t="s">
        <v>1376</v>
      </c>
      <c r="D1929" t="s">
        <v>564</v>
      </c>
      <c r="E1929" s="2">
        <v>45382</v>
      </c>
      <c r="F1929">
        <v>7109</v>
      </c>
      <c r="G1929" t="str">
        <f>VLOOKUP($C1929,'[1]LKUP PCNDES'!$F$2:$H$12,2,FALSE)</f>
        <v>Permanent care home residents aged 18 years or over who received a psychosocial assessment</v>
      </c>
      <c r="H1929" t="str">
        <f>VLOOKUP($C1929,'[1]LKUP PCNDES'!$F$2:$H$12,3,FALSE)</f>
        <v>PSY_ASSESS</v>
      </c>
      <c r="I1929" t="str">
        <f>VLOOKUP($B1929,'[1]LKUP PCNDES'!$C$17:$H$60,4,FALSE)</f>
        <v>NHS South West London ICB</v>
      </c>
      <c r="J1929" t="str">
        <f>VLOOKUP($B1929,'[1]LKUP PCNDES'!$C$17:$H$60,6,FALSE)</f>
        <v>SWL</v>
      </c>
    </row>
    <row r="1930" spans="1:10" x14ac:dyDescent="0.35">
      <c r="A1930" t="s">
        <v>648</v>
      </c>
      <c r="B1930" t="s">
        <v>656</v>
      </c>
      <c r="C1930" t="s">
        <v>1376</v>
      </c>
      <c r="D1930" t="s">
        <v>563</v>
      </c>
      <c r="E1930" s="2">
        <v>45046</v>
      </c>
      <c r="F1930">
        <v>43</v>
      </c>
      <c r="G1930" t="str">
        <f>VLOOKUP($C1930,'[1]LKUP PCNDES'!$F$2:$H$12,2,FALSE)</f>
        <v>Permanent care home residents aged 18 years or over who received a psychosocial assessment</v>
      </c>
      <c r="H1930" t="str">
        <f>VLOOKUP($C1930,'[1]LKUP PCNDES'!$F$2:$H$12,3,FALSE)</f>
        <v>PSY_ASSESS</v>
      </c>
      <c r="I1930" t="str">
        <f>VLOOKUP($B1930,'[1]LKUP PCNDES'!$C$17:$H$60,4,FALSE)</f>
        <v>NHS South West London ICB</v>
      </c>
      <c r="J1930" t="str">
        <f>VLOOKUP($B1930,'[1]LKUP PCNDES'!$C$17:$H$60,6,FALSE)</f>
        <v>SWL</v>
      </c>
    </row>
    <row r="1931" spans="1:10" x14ac:dyDescent="0.35">
      <c r="A1931" t="s">
        <v>648</v>
      </c>
      <c r="B1931" t="s">
        <v>656</v>
      </c>
      <c r="C1931" t="s">
        <v>1376</v>
      </c>
      <c r="D1931" t="s">
        <v>563</v>
      </c>
      <c r="E1931" s="2">
        <v>45077</v>
      </c>
      <c r="F1931">
        <v>69</v>
      </c>
      <c r="G1931" t="str">
        <f>VLOOKUP($C1931,'[1]LKUP PCNDES'!$F$2:$H$12,2,FALSE)</f>
        <v>Permanent care home residents aged 18 years or over who received a psychosocial assessment</v>
      </c>
      <c r="H1931" t="str">
        <f>VLOOKUP($C1931,'[1]LKUP PCNDES'!$F$2:$H$12,3,FALSE)</f>
        <v>PSY_ASSESS</v>
      </c>
      <c r="I1931" t="str">
        <f>VLOOKUP($B1931,'[1]LKUP PCNDES'!$C$17:$H$60,4,FALSE)</f>
        <v>NHS South West London ICB</v>
      </c>
      <c r="J1931" t="str">
        <f>VLOOKUP($B1931,'[1]LKUP PCNDES'!$C$17:$H$60,6,FALSE)</f>
        <v>SWL</v>
      </c>
    </row>
    <row r="1932" spans="1:10" x14ac:dyDescent="0.35">
      <c r="A1932" t="s">
        <v>648</v>
      </c>
      <c r="B1932" t="s">
        <v>656</v>
      </c>
      <c r="C1932" t="s">
        <v>1376</v>
      </c>
      <c r="D1932" t="s">
        <v>563</v>
      </c>
      <c r="E1932" s="2">
        <v>45107</v>
      </c>
      <c r="F1932">
        <v>107</v>
      </c>
      <c r="G1932" t="str">
        <f>VLOOKUP($C1932,'[1]LKUP PCNDES'!$F$2:$H$12,2,FALSE)</f>
        <v>Permanent care home residents aged 18 years or over who received a psychosocial assessment</v>
      </c>
      <c r="H1932" t="str">
        <f>VLOOKUP($C1932,'[1]LKUP PCNDES'!$F$2:$H$12,3,FALSE)</f>
        <v>PSY_ASSESS</v>
      </c>
      <c r="I1932" t="str">
        <f>VLOOKUP($B1932,'[1]LKUP PCNDES'!$C$17:$H$60,4,FALSE)</f>
        <v>NHS South West London ICB</v>
      </c>
      <c r="J1932" t="str">
        <f>VLOOKUP($B1932,'[1]LKUP PCNDES'!$C$17:$H$60,6,FALSE)</f>
        <v>SWL</v>
      </c>
    </row>
    <row r="1933" spans="1:10" x14ac:dyDescent="0.35">
      <c r="A1933" t="s">
        <v>648</v>
      </c>
      <c r="B1933" t="s">
        <v>656</v>
      </c>
      <c r="C1933" t="s">
        <v>1376</v>
      </c>
      <c r="D1933" t="s">
        <v>563</v>
      </c>
      <c r="E1933" s="2">
        <v>45138</v>
      </c>
      <c r="F1933">
        <v>154</v>
      </c>
      <c r="G1933" t="str">
        <f>VLOOKUP($C1933,'[1]LKUP PCNDES'!$F$2:$H$12,2,FALSE)</f>
        <v>Permanent care home residents aged 18 years or over who received a psychosocial assessment</v>
      </c>
      <c r="H1933" t="str">
        <f>VLOOKUP($C1933,'[1]LKUP PCNDES'!$F$2:$H$12,3,FALSE)</f>
        <v>PSY_ASSESS</v>
      </c>
      <c r="I1933" t="str">
        <f>VLOOKUP($B1933,'[1]LKUP PCNDES'!$C$17:$H$60,4,FALSE)</f>
        <v>NHS South West London ICB</v>
      </c>
      <c r="J1933" t="str">
        <f>VLOOKUP($B1933,'[1]LKUP PCNDES'!$C$17:$H$60,6,FALSE)</f>
        <v>SWL</v>
      </c>
    </row>
    <row r="1934" spans="1:10" x14ac:dyDescent="0.35">
      <c r="A1934" t="s">
        <v>648</v>
      </c>
      <c r="B1934" t="s">
        <v>656</v>
      </c>
      <c r="C1934" t="s">
        <v>1376</v>
      </c>
      <c r="D1934" t="s">
        <v>563</v>
      </c>
      <c r="E1934" s="2">
        <v>45169</v>
      </c>
      <c r="F1934">
        <v>179</v>
      </c>
      <c r="G1934" t="str">
        <f>VLOOKUP($C1934,'[1]LKUP PCNDES'!$F$2:$H$12,2,FALSE)</f>
        <v>Permanent care home residents aged 18 years or over who received a psychosocial assessment</v>
      </c>
      <c r="H1934" t="str">
        <f>VLOOKUP($C1934,'[1]LKUP PCNDES'!$F$2:$H$12,3,FALSE)</f>
        <v>PSY_ASSESS</v>
      </c>
      <c r="I1934" t="str">
        <f>VLOOKUP($B1934,'[1]LKUP PCNDES'!$C$17:$H$60,4,FALSE)</f>
        <v>NHS South West London ICB</v>
      </c>
      <c r="J1934" t="str">
        <f>VLOOKUP($B1934,'[1]LKUP PCNDES'!$C$17:$H$60,6,FALSE)</f>
        <v>SWL</v>
      </c>
    </row>
    <row r="1935" spans="1:10" x14ac:dyDescent="0.35">
      <c r="A1935" t="s">
        <v>648</v>
      </c>
      <c r="B1935" t="s">
        <v>656</v>
      </c>
      <c r="C1935" t="s">
        <v>1376</v>
      </c>
      <c r="D1935" t="s">
        <v>563</v>
      </c>
      <c r="E1935" s="2">
        <v>45199</v>
      </c>
      <c r="F1935">
        <v>223</v>
      </c>
      <c r="G1935" t="str">
        <f>VLOOKUP($C1935,'[1]LKUP PCNDES'!$F$2:$H$12,2,FALSE)</f>
        <v>Permanent care home residents aged 18 years or over who received a psychosocial assessment</v>
      </c>
      <c r="H1935" t="str">
        <f>VLOOKUP($C1935,'[1]LKUP PCNDES'!$F$2:$H$12,3,FALSE)</f>
        <v>PSY_ASSESS</v>
      </c>
      <c r="I1935" t="str">
        <f>VLOOKUP($B1935,'[1]LKUP PCNDES'!$C$17:$H$60,4,FALSE)</f>
        <v>NHS South West London ICB</v>
      </c>
      <c r="J1935" t="str">
        <f>VLOOKUP($B1935,'[1]LKUP PCNDES'!$C$17:$H$60,6,FALSE)</f>
        <v>SWL</v>
      </c>
    </row>
    <row r="1936" spans="1:10" x14ac:dyDescent="0.35">
      <c r="A1936" t="s">
        <v>648</v>
      </c>
      <c r="B1936" t="s">
        <v>656</v>
      </c>
      <c r="C1936" t="s">
        <v>1376</v>
      </c>
      <c r="D1936" t="s">
        <v>563</v>
      </c>
      <c r="E1936" s="2">
        <v>45230</v>
      </c>
      <c r="F1936">
        <v>406</v>
      </c>
      <c r="G1936" t="str">
        <f>VLOOKUP($C1936,'[1]LKUP PCNDES'!$F$2:$H$12,2,FALSE)</f>
        <v>Permanent care home residents aged 18 years or over who received a psychosocial assessment</v>
      </c>
      <c r="H1936" t="str">
        <f>VLOOKUP($C1936,'[1]LKUP PCNDES'!$F$2:$H$12,3,FALSE)</f>
        <v>PSY_ASSESS</v>
      </c>
      <c r="I1936" t="str">
        <f>VLOOKUP($B1936,'[1]LKUP PCNDES'!$C$17:$H$60,4,FALSE)</f>
        <v>NHS South West London ICB</v>
      </c>
      <c r="J1936" t="str">
        <f>VLOOKUP($B1936,'[1]LKUP PCNDES'!$C$17:$H$60,6,FALSE)</f>
        <v>SWL</v>
      </c>
    </row>
    <row r="1937" spans="1:10" x14ac:dyDescent="0.35">
      <c r="A1937" t="s">
        <v>648</v>
      </c>
      <c r="B1937" t="s">
        <v>656</v>
      </c>
      <c r="C1937" t="s">
        <v>1376</v>
      </c>
      <c r="D1937" t="s">
        <v>563</v>
      </c>
      <c r="E1937" s="2">
        <v>45260</v>
      </c>
      <c r="F1937">
        <v>444</v>
      </c>
      <c r="G1937" t="str">
        <f>VLOOKUP($C1937,'[1]LKUP PCNDES'!$F$2:$H$12,2,FALSE)</f>
        <v>Permanent care home residents aged 18 years or over who received a psychosocial assessment</v>
      </c>
      <c r="H1937" t="str">
        <f>VLOOKUP($C1937,'[1]LKUP PCNDES'!$F$2:$H$12,3,FALSE)</f>
        <v>PSY_ASSESS</v>
      </c>
      <c r="I1937" t="str">
        <f>VLOOKUP($B1937,'[1]LKUP PCNDES'!$C$17:$H$60,4,FALSE)</f>
        <v>NHS South West London ICB</v>
      </c>
      <c r="J1937" t="str">
        <f>VLOOKUP($B1937,'[1]LKUP PCNDES'!$C$17:$H$60,6,FALSE)</f>
        <v>SWL</v>
      </c>
    </row>
    <row r="1938" spans="1:10" x14ac:dyDescent="0.35">
      <c r="A1938" t="s">
        <v>648</v>
      </c>
      <c r="B1938" t="s">
        <v>656</v>
      </c>
      <c r="C1938" t="s">
        <v>1376</v>
      </c>
      <c r="D1938" t="s">
        <v>563</v>
      </c>
      <c r="E1938" s="2">
        <v>45291</v>
      </c>
      <c r="F1938">
        <v>509</v>
      </c>
      <c r="G1938" t="str">
        <f>VLOOKUP($C1938,'[1]LKUP PCNDES'!$F$2:$H$12,2,FALSE)</f>
        <v>Permanent care home residents aged 18 years or over who received a psychosocial assessment</v>
      </c>
      <c r="H1938" t="str">
        <f>VLOOKUP($C1938,'[1]LKUP PCNDES'!$F$2:$H$12,3,FALSE)</f>
        <v>PSY_ASSESS</v>
      </c>
      <c r="I1938" t="str">
        <f>VLOOKUP($B1938,'[1]LKUP PCNDES'!$C$17:$H$60,4,FALSE)</f>
        <v>NHS South West London ICB</v>
      </c>
      <c r="J1938" t="str">
        <f>VLOOKUP($B1938,'[1]LKUP PCNDES'!$C$17:$H$60,6,FALSE)</f>
        <v>SWL</v>
      </c>
    </row>
    <row r="1939" spans="1:10" x14ac:dyDescent="0.35">
      <c r="A1939" t="s">
        <v>648</v>
      </c>
      <c r="B1939" t="s">
        <v>656</v>
      </c>
      <c r="C1939" t="s">
        <v>1376</v>
      </c>
      <c r="D1939" t="s">
        <v>563</v>
      </c>
      <c r="E1939" s="2">
        <v>45322</v>
      </c>
      <c r="F1939">
        <v>646</v>
      </c>
      <c r="G1939" t="str">
        <f>VLOOKUP($C1939,'[1]LKUP PCNDES'!$F$2:$H$12,2,FALSE)</f>
        <v>Permanent care home residents aged 18 years or over who received a psychosocial assessment</v>
      </c>
      <c r="H1939" t="str">
        <f>VLOOKUP($C1939,'[1]LKUP PCNDES'!$F$2:$H$12,3,FALSE)</f>
        <v>PSY_ASSESS</v>
      </c>
      <c r="I1939" t="str">
        <f>VLOOKUP($B1939,'[1]LKUP PCNDES'!$C$17:$H$60,4,FALSE)</f>
        <v>NHS South West London ICB</v>
      </c>
      <c r="J1939" t="str">
        <f>VLOOKUP($B1939,'[1]LKUP PCNDES'!$C$17:$H$60,6,FALSE)</f>
        <v>SWL</v>
      </c>
    </row>
    <row r="1940" spans="1:10" x14ac:dyDescent="0.35">
      <c r="A1940" t="s">
        <v>648</v>
      </c>
      <c r="B1940" t="s">
        <v>656</v>
      </c>
      <c r="C1940" t="s">
        <v>1376</v>
      </c>
      <c r="D1940" t="s">
        <v>563</v>
      </c>
      <c r="E1940" s="2">
        <v>45351</v>
      </c>
      <c r="F1940">
        <v>772</v>
      </c>
      <c r="G1940" t="str">
        <f>VLOOKUP($C1940,'[1]LKUP PCNDES'!$F$2:$H$12,2,FALSE)</f>
        <v>Permanent care home residents aged 18 years or over who received a psychosocial assessment</v>
      </c>
      <c r="H1940" t="str">
        <f>VLOOKUP($C1940,'[1]LKUP PCNDES'!$F$2:$H$12,3,FALSE)</f>
        <v>PSY_ASSESS</v>
      </c>
      <c r="I1940" t="str">
        <f>VLOOKUP($B1940,'[1]LKUP PCNDES'!$C$17:$H$60,4,FALSE)</f>
        <v>NHS South West London ICB</v>
      </c>
      <c r="J1940" t="str">
        <f>VLOOKUP($B1940,'[1]LKUP PCNDES'!$C$17:$H$60,6,FALSE)</f>
        <v>SWL</v>
      </c>
    </row>
    <row r="1941" spans="1:10" x14ac:dyDescent="0.35">
      <c r="A1941" t="s">
        <v>648</v>
      </c>
      <c r="B1941" t="s">
        <v>656</v>
      </c>
      <c r="C1941" t="s">
        <v>1376</v>
      </c>
      <c r="D1941" t="s">
        <v>563</v>
      </c>
      <c r="E1941" s="2">
        <v>45382</v>
      </c>
      <c r="F1941">
        <v>859</v>
      </c>
      <c r="G1941" t="str">
        <f>VLOOKUP($C1941,'[1]LKUP PCNDES'!$F$2:$H$12,2,FALSE)</f>
        <v>Permanent care home residents aged 18 years or over who received a psychosocial assessment</v>
      </c>
      <c r="H1941" t="str">
        <f>VLOOKUP($C1941,'[1]LKUP PCNDES'!$F$2:$H$12,3,FALSE)</f>
        <v>PSY_ASSESS</v>
      </c>
      <c r="I1941" t="str">
        <f>VLOOKUP($B1941,'[1]LKUP PCNDES'!$C$17:$H$60,4,FALSE)</f>
        <v>NHS South West London ICB</v>
      </c>
      <c r="J1941" t="str">
        <f>VLOOKUP($B1941,'[1]LKUP PCNDES'!$C$17:$H$60,6,FALSE)</f>
        <v>SWL</v>
      </c>
    </row>
    <row r="1942" spans="1:10" x14ac:dyDescent="0.35">
      <c r="A1942" t="s">
        <v>648</v>
      </c>
      <c r="B1942" t="s">
        <v>656</v>
      </c>
      <c r="C1942" t="s">
        <v>702</v>
      </c>
      <c r="D1942" t="s">
        <v>700</v>
      </c>
      <c r="E1942" s="2">
        <v>45046</v>
      </c>
      <c r="F1942">
        <v>10</v>
      </c>
      <c r="G1942" t="str">
        <f>VLOOKUP($C1942,'[1]LKUP PCNDES'!$F$2:$H$12,2,FALSE)</f>
        <v>Permanent care home residents aged 18 years or over who received a Structured Medication Review</v>
      </c>
      <c r="H1942" t="str">
        <f>VLOOKUP($C1942,'[1]LKUP PCNDES'!$F$2:$H$12,3,FALSE)</f>
        <v>SMR</v>
      </c>
      <c r="I1942" t="str">
        <f>VLOOKUP($B1942,'[1]LKUP PCNDES'!$C$17:$H$60,4,FALSE)</f>
        <v>NHS South West London ICB</v>
      </c>
      <c r="J1942" t="str">
        <f>VLOOKUP($B1942,'[1]LKUP PCNDES'!$C$17:$H$60,6,FALSE)</f>
        <v>SWL</v>
      </c>
    </row>
    <row r="1943" spans="1:10" x14ac:dyDescent="0.35">
      <c r="A1943" t="s">
        <v>648</v>
      </c>
      <c r="B1943" t="s">
        <v>656</v>
      </c>
      <c r="C1943" t="s">
        <v>702</v>
      </c>
      <c r="D1943" t="s">
        <v>700</v>
      </c>
      <c r="E1943" s="2">
        <v>45077</v>
      </c>
      <c r="F1943">
        <v>10</v>
      </c>
      <c r="G1943" t="str">
        <f>VLOOKUP($C1943,'[1]LKUP PCNDES'!$F$2:$H$12,2,FALSE)</f>
        <v>Permanent care home residents aged 18 years or over who received a Structured Medication Review</v>
      </c>
      <c r="H1943" t="str">
        <f>VLOOKUP($C1943,'[1]LKUP PCNDES'!$F$2:$H$12,3,FALSE)</f>
        <v>SMR</v>
      </c>
      <c r="I1943" t="str">
        <f>VLOOKUP($B1943,'[1]LKUP PCNDES'!$C$17:$H$60,4,FALSE)</f>
        <v>NHS South West London ICB</v>
      </c>
      <c r="J1943" t="str">
        <f>VLOOKUP($B1943,'[1]LKUP PCNDES'!$C$17:$H$60,6,FALSE)</f>
        <v>SWL</v>
      </c>
    </row>
    <row r="1944" spans="1:10" x14ac:dyDescent="0.35">
      <c r="A1944" t="s">
        <v>648</v>
      </c>
      <c r="B1944" t="s">
        <v>656</v>
      </c>
      <c r="C1944" t="s">
        <v>702</v>
      </c>
      <c r="D1944" t="s">
        <v>700</v>
      </c>
      <c r="E1944" s="2">
        <v>45107</v>
      </c>
      <c r="F1944">
        <v>10</v>
      </c>
      <c r="G1944" t="str">
        <f>VLOOKUP($C1944,'[1]LKUP PCNDES'!$F$2:$H$12,2,FALSE)</f>
        <v>Permanent care home residents aged 18 years or over who received a Structured Medication Review</v>
      </c>
      <c r="H1944" t="str">
        <f>VLOOKUP($C1944,'[1]LKUP PCNDES'!$F$2:$H$12,3,FALSE)</f>
        <v>SMR</v>
      </c>
      <c r="I1944" t="str">
        <f>VLOOKUP($B1944,'[1]LKUP PCNDES'!$C$17:$H$60,4,FALSE)</f>
        <v>NHS South West London ICB</v>
      </c>
      <c r="J1944" t="str">
        <f>VLOOKUP($B1944,'[1]LKUP PCNDES'!$C$17:$H$60,6,FALSE)</f>
        <v>SWL</v>
      </c>
    </row>
    <row r="1945" spans="1:10" x14ac:dyDescent="0.35">
      <c r="A1945" t="s">
        <v>648</v>
      </c>
      <c r="B1945" t="s">
        <v>656</v>
      </c>
      <c r="C1945" t="s">
        <v>702</v>
      </c>
      <c r="D1945" t="s">
        <v>700</v>
      </c>
      <c r="E1945" s="2">
        <v>45138</v>
      </c>
      <c r="F1945">
        <v>8</v>
      </c>
      <c r="G1945" t="str">
        <f>VLOOKUP($C1945,'[1]LKUP PCNDES'!$F$2:$H$12,2,FALSE)</f>
        <v>Permanent care home residents aged 18 years or over who received a Structured Medication Review</v>
      </c>
      <c r="H1945" t="str">
        <f>VLOOKUP($C1945,'[1]LKUP PCNDES'!$F$2:$H$12,3,FALSE)</f>
        <v>SMR</v>
      </c>
      <c r="I1945" t="str">
        <f>VLOOKUP($B1945,'[1]LKUP PCNDES'!$C$17:$H$60,4,FALSE)</f>
        <v>NHS South West London ICB</v>
      </c>
      <c r="J1945" t="str">
        <f>VLOOKUP($B1945,'[1]LKUP PCNDES'!$C$17:$H$60,6,FALSE)</f>
        <v>SWL</v>
      </c>
    </row>
    <row r="1946" spans="1:10" x14ac:dyDescent="0.35">
      <c r="A1946" t="s">
        <v>648</v>
      </c>
      <c r="B1946" t="s">
        <v>656</v>
      </c>
      <c r="C1946" t="s">
        <v>702</v>
      </c>
      <c r="D1946" t="s">
        <v>700</v>
      </c>
      <c r="E1946" s="2">
        <v>45169</v>
      </c>
      <c r="F1946">
        <v>8</v>
      </c>
      <c r="G1946" t="str">
        <f>VLOOKUP($C1946,'[1]LKUP PCNDES'!$F$2:$H$12,2,FALSE)</f>
        <v>Permanent care home residents aged 18 years or over who received a Structured Medication Review</v>
      </c>
      <c r="H1946" t="str">
        <f>VLOOKUP($C1946,'[1]LKUP PCNDES'!$F$2:$H$12,3,FALSE)</f>
        <v>SMR</v>
      </c>
      <c r="I1946" t="str">
        <f>VLOOKUP($B1946,'[1]LKUP PCNDES'!$C$17:$H$60,4,FALSE)</f>
        <v>NHS South West London ICB</v>
      </c>
      <c r="J1946" t="str">
        <f>VLOOKUP($B1946,'[1]LKUP PCNDES'!$C$17:$H$60,6,FALSE)</f>
        <v>SWL</v>
      </c>
    </row>
    <row r="1947" spans="1:10" x14ac:dyDescent="0.35">
      <c r="A1947" t="s">
        <v>648</v>
      </c>
      <c r="B1947" t="s">
        <v>656</v>
      </c>
      <c r="C1947" t="s">
        <v>702</v>
      </c>
      <c r="D1947" t="s">
        <v>700</v>
      </c>
      <c r="E1947" s="2">
        <v>45199</v>
      </c>
      <c r="F1947">
        <v>8</v>
      </c>
      <c r="G1947" t="str">
        <f>VLOOKUP($C1947,'[1]LKUP PCNDES'!$F$2:$H$12,2,FALSE)</f>
        <v>Permanent care home residents aged 18 years or over who received a Structured Medication Review</v>
      </c>
      <c r="H1947" t="str">
        <f>VLOOKUP($C1947,'[1]LKUP PCNDES'!$F$2:$H$12,3,FALSE)</f>
        <v>SMR</v>
      </c>
      <c r="I1947" t="str">
        <f>VLOOKUP($B1947,'[1]LKUP PCNDES'!$C$17:$H$60,4,FALSE)</f>
        <v>NHS South West London ICB</v>
      </c>
      <c r="J1947" t="str">
        <f>VLOOKUP($B1947,'[1]LKUP PCNDES'!$C$17:$H$60,6,FALSE)</f>
        <v>SWL</v>
      </c>
    </row>
    <row r="1948" spans="1:10" x14ac:dyDescent="0.35">
      <c r="A1948" t="s">
        <v>648</v>
      </c>
      <c r="B1948" t="s">
        <v>656</v>
      </c>
      <c r="C1948" t="s">
        <v>702</v>
      </c>
      <c r="D1948" t="s">
        <v>700</v>
      </c>
      <c r="E1948" s="2">
        <v>45230</v>
      </c>
      <c r="F1948">
        <v>6</v>
      </c>
      <c r="G1948" t="str">
        <f>VLOOKUP($C1948,'[1]LKUP PCNDES'!$F$2:$H$12,2,FALSE)</f>
        <v>Permanent care home residents aged 18 years or over who received a Structured Medication Review</v>
      </c>
      <c r="H1948" t="str">
        <f>VLOOKUP($C1948,'[1]LKUP PCNDES'!$F$2:$H$12,3,FALSE)</f>
        <v>SMR</v>
      </c>
      <c r="I1948" t="str">
        <f>VLOOKUP($B1948,'[1]LKUP PCNDES'!$C$17:$H$60,4,FALSE)</f>
        <v>NHS South West London ICB</v>
      </c>
      <c r="J1948" t="str">
        <f>VLOOKUP($B1948,'[1]LKUP PCNDES'!$C$17:$H$60,6,FALSE)</f>
        <v>SWL</v>
      </c>
    </row>
    <row r="1949" spans="1:10" x14ac:dyDescent="0.35">
      <c r="A1949" t="s">
        <v>648</v>
      </c>
      <c r="B1949" t="s">
        <v>656</v>
      </c>
      <c r="C1949" t="s">
        <v>702</v>
      </c>
      <c r="D1949" t="s">
        <v>700</v>
      </c>
      <c r="E1949" s="2">
        <v>45260</v>
      </c>
      <c r="F1949">
        <v>5</v>
      </c>
      <c r="G1949" t="str">
        <f>VLOOKUP($C1949,'[1]LKUP PCNDES'!$F$2:$H$12,2,FALSE)</f>
        <v>Permanent care home residents aged 18 years or over who received a Structured Medication Review</v>
      </c>
      <c r="H1949" t="str">
        <f>VLOOKUP($C1949,'[1]LKUP PCNDES'!$F$2:$H$12,3,FALSE)</f>
        <v>SMR</v>
      </c>
      <c r="I1949" t="str">
        <f>VLOOKUP($B1949,'[1]LKUP PCNDES'!$C$17:$H$60,4,FALSE)</f>
        <v>NHS South West London ICB</v>
      </c>
      <c r="J1949" t="str">
        <f>VLOOKUP($B1949,'[1]LKUP PCNDES'!$C$17:$H$60,6,FALSE)</f>
        <v>SWL</v>
      </c>
    </row>
    <row r="1950" spans="1:10" x14ac:dyDescent="0.35">
      <c r="A1950" t="s">
        <v>648</v>
      </c>
      <c r="B1950" t="s">
        <v>656</v>
      </c>
      <c r="C1950" t="s">
        <v>702</v>
      </c>
      <c r="D1950" t="s">
        <v>700</v>
      </c>
      <c r="E1950" s="2">
        <v>45291</v>
      </c>
      <c r="F1950">
        <v>6</v>
      </c>
      <c r="G1950" t="str">
        <f>VLOOKUP($C1950,'[1]LKUP PCNDES'!$F$2:$H$12,2,FALSE)</f>
        <v>Permanent care home residents aged 18 years or over who received a Structured Medication Review</v>
      </c>
      <c r="H1950" t="str">
        <f>VLOOKUP($C1950,'[1]LKUP PCNDES'!$F$2:$H$12,3,FALSE)</f>
        <v>SMR</v>
      </c>
      <c r="I1950" t="str">
        <f>VLOOKUP($B1950,'[1]LKUP PCNDES'!$C$17:$H$60,4,FALSE)</f>
        <v>NHS South West London ICB</v>
      </c>
      <c r="J1950" t="str">
        <f>VLOOKUP($B1950,'[1]LKUP PCNDES'!$C$17:$H$60,6,FALSE)</f>
        <v>SWL</v>
      </c>
    </row>
    <row r="1951" spans="1:10" x14ac:dyDescent="0.35">
      <c r="A1951" t="s">
        <v>648</v>
      </c>
      <c r="B1951" t="s">
        <v>656</v>
      </c>
      <c r="C1951" t="s">
        <v>702</v>
      </c>
      <c r="D1951" t="s">
        <v>700</v>
      </c>
      <c r="E1951" s="2">
        <v>45322</v>
      </c>
      <c r="F1951">
        <v>6</v>
      </c>
      <c r="G1951" t="str">
        <f>VLOOKUP($C1951,'[1]LKUP PCNDES'!$F$2:$H$12,2,FALSE)</f>
        <v>Permanent care home residents aged 18 years or over who received a Structured Medication Review</v>
      </c>
      <c r="H1951" t="str">
        <f>VLOOKUP($C1951,'[1]LKUP PCNDES'!$F$2:$H$12,3,FALSE)</f>
        <v>SMR</v>
      </c>
      <c r="I1951" t="str">
        <f>VLOOKUP($B1951,'[1]LKUP PCNDES'!$C$17:$H$60,4,FALSE)</f>
        <v>NHS South West London ICB</v>
      </c>
      <c r="J1951" t="str">
        <f>VLOOKUP($B1951,'[1]LKUP PCNDES'!$C$17:$H$60,6,FALSE)</f>
        <v>SWL</v>
      </c>
    </row>
    <row r="1952" spans="1:10" x14ac:dyDescent="0.35">
      <c r="A1952" t="s">
        <v>648</v>
      </c>
      <c r="B1952" t="s">
        <v>656</v>
      </c>
      <c r="C1952" t="s">
        <v>702</v>
      </c>
      <c r="D1952" t="s">
        <v>700</v>
      </c>
      <c r="E1952" s="2">
        <v>45351</v>
      </c>
      <c r="F1952">
        <v>6</v>
      </c>
      <c r="G1952" t="str">
        <f>VLOOKUP($C1952,'[1]LKUP PCNDES'!$F$2:$H$12,2,FALSE)</f>
        <v>Permanent care home residents aged 18 years or over who received a Structured Medication Review</v>
      </c>
      <c r="H1952" t="str">
        <f>VLOOKUP($C1952,'[1]LKUP PCNDES'!$F$2:$H$12,3,FALSE)</f>
        <v>SMR</v>
      </c>
      <c r="I1952" t="str">
        <f>VLOOKUP($B1952,'[1]LKUP PCNDES'!$C$17:$H$60,4,FALSE)</f>
        <v>NHS South West London ICB</v>
      </c>
      <c r="J1952" t="str">
        <f>VLOOKUP($B1952,'[1]LKUP PCNDES'!$C$17:$H$60,6,FALSE)</f>
        <v>SWL</v>
      </c>
    </row>
    <row r="1953" spans="1:10" x14ac:dyDescent="0.35">
      <c r="A1953" t="s">
        <v>648</v>
      </c>
      <c r="B1953" t="s">
        <v>656</v>
      </c>
      <c r="C1953" t="s">
        <v>702</v>
      </c>
      <c r="D1953" t="s">
        <v>700</v>
      </c>
      <c r="E1953" s="2">
        <v>45382</v>
      </c>
      <c r="F1953">
        <v>6</v>
      </c>
      <c r="G1953" t="str">
        <f>VLOOKUP($C1953,'[1]LKUP PCNDES'!$F$2:$H$12,2,FALSE)</f>
        <v>Permanent care home residents aged 18 years or over who received a Structured Medication Review</v>
      </c>
      <c r="H1953" t="str">
        <f>VLOOKUP($C1953,'[1]LKUP PCNDES'!$F$2:$H$12,3,FALSE)</f>
        <v>SMR</v>
      </c>
      <c r="I1953" t="str">
        <f>VLOOKUP($B1953,'[1]LKUP PCNDES'!$C$17:$H$60,4,FALSE)</f>
        <v>NHS South West London ICB</v>
      </c>
      <c r="J1953" t="str">
        <f>VLOOKUP($B1953,'[1]LKUP PCNDES'!$C$17:$H$60,6,FALSE)</f>
        <v>SWL</v>
      </c>
    </row>
    <row r="1954" spans="1:10" x14ac:dyDescent="0.35">
      <c r="A1954" t="s">
        <v>648</v>
      </c>
      <c r="B1954" t="s">
        <v>656</v>
      </c>
      <c r="C1954" t="s">
        <v>702</v>
      </c>
      <c r="D1954" t="s">
        <v>564</v>
      </c>
      <c r="E1954" s="2">
        <v>45046</v>
      </c>
      <c r="F1954">
        <v>5227</v>
      </c>
      <c r="G1954" t="str">
        <f>VLOOKUP($C1954,'[1]LKUP PCNDES'!$F$2:$H$12,2,FALSE)</f>
        <v>Permanent care home residents aged 18 years or over who received a Structured Medication Review</v>
      </c>
      <c r="H1954" t="str">
        <f>VLOOKUP($C1954,'[1]LKUP PCNDES'!$F$2:$H$12,3,FALSE)</f>
        <v>SMR</v>
      </c>
      <c r="I1954" t="str">
        <f>VLOOKUP($B1954,'[1]LKUP PCNDES'!$C$17:$H$60,4,FALSE)</f>
        <v>NHS South West London ICB</v>
      </c>
      <c r="J1954" t="str">
        <f>VLOOKUP($B1954,'[1]LKUP PCNDES'!$C$17:$H$60,6,FALSE)</f>
        <v>SWL</v>
      </c>
    </row>
    <row r="1955" spans="1:10" x14ac:dyDescent="0.35">
      <c r="A1955" t="s">
        <v>648</v>
      </c>
      <c r="B1955" t="s">
        <v>656</v>
      </c>
      <c r="C1955" t="s">
        <v>702</v>
      </c>
      <c r="D1955" t="s">
        <v>564</v>
      </c>
      <c r="E1955" s="2">
        <v>45077</v>
      </c>
      <c r="F1955">
        <v>4454</v>
      </c>
      <c r="G1955" t="str">
        <f>VLOOKUP($C1955,'[1]LKUP PCNDES'!$F$2:$H$12,2,FALSE)</f>
        <v>Permanent care home residents aged 18 years or over who received a Structured Medication Review</v>
      </c>
      <c r="H1955" t="str">
        <f>VLOOKUP($C1955,'[1]LKUP PCNDES'!$F$2:$H$12,3,FALSE)</f>
        <v>SMR</v>
      </c>
      <c r="I1955" t="str">
        <f>VLOOKUP($B1955,'[1]LKUP PCNDES'!$C$17:$H$60,4,FALSE)</f>
        <v>NHS South West London ICB</v>
      </c>
      <c r="J1955" t="str">
        <f>VLOOKUP($B1955,'[1]LKUP PCNDES'!$C$17:$H$60,6,FALSE)</f>
        <v>SWL</v>
      </c>
    </row>
    <row r="1956" spans="1:10" x14ac:dyDescent="0.35">
      <c r="A1956" t="s">
        <v>648</v>
      </c>
      <c r="B1956" t="s">
        <v>656</v>
      </c>
      <c r="C1956" t="s">
        <v>702</v>
      </c>
      <c r="D1956" t="s">
        <v>564</v>
      </c>
      <c r="E1956" s="2">
        <v>45107</v>
      </c>
      <c r="F1956">
        <v>5276</v>
      </c>
      <c r="G1956" t="str">
        <f>VLOOKUP($C1956,'[1]LKUP PCNDES'!$F$2:$H$12,2,FALSE)</f>
        <v>Permanent care home residents aged 18 years or over who received a Structured Medication Review</v>
      </c>
      <c r="H1956" t="str">
        <f>VLOOKUP($C1956,'[1]LKUP PCNDES'!$F$2:$H$12,3,FALSE)</f>
        <v>SMR</v>
      </c>
      <c r="I1956" t="str">
        <f>VLOOKUP($B1956,'[1]LKUP PCNDES'!$C$17:$H$60,4,FALSE)</f>
        <v>NHS South West London ICB</v>
      </c>
      <c r="J1956" t="str">
        <f>VLOOKUP($B1956,'[1]LKUP PCNDES'!$C$17:$H$60,6,FALSE)</f>
        <v>SWL</v>
      </c>
    </row>
    <row r="1957" spans="1:10" x14ac:dyDescent="0.35">
      <c r="A1957" t="s">
        <v>648</v>
      </c>
      <c r="B1957" t="s">
        <v>656</v>
      </c>
      <c r="C1957" t="s">
        <v>702</v>
      </c>
      <c r="D1957" t="s">
        <v>564</v>
      </c>
      <c r="E1957" s="2">
        <v>45138</v>
      </c>
      <c r="F1957">
        <v>4955</v>
      </c>
      <c r="G1957" t="str">
        <f>VLOOKUP($C1957,'[1]LKUP PCNDES'!$F$2:$H$12,2,FALSE)</f>
        <v>Permanent care home residents aged 18 years or over who received a Structured Medication Review</v>
      </c>
      <c r="H1957" t="str">
        <f>VLOOKUP($C1957,'[1]LKUP PCNDES'!$F$2:$H$12,3,FALSE)</f>
        <v>SMR</v>
      </c>
      <c r="I1957" t="str">
        <f>VLOOKUP($B1957,'[1]LKUP PCNDES'!$C$17:$H$60,4,FALSE)</f>
        <v>NHS South West London ICB</v>
      </c>
      <c r="J1957" t="str">
        <f>VLOOKUP($B1957,'[1]LKUP PCNDES'!$C$17:$H$60,6,FALSE)</f>
        <v>SWL</v>
      </c>
    </row>
    <row r="1958" spans="1:10" x14ac:dyDescent="0.35">
      <c r="A1958" t="s">
        <v>648</v>
      </c>
      <c r="B1958" t="s">
        <v>656</v>
      </c>
      <c r="C1958" t="s">
        <v>702</v>
      </c>
      <c r="D1958" t="s">
        <v>564</v>
      </c>
      <c r="E1958" s="2">
        <v>45169</v>
      </c>
      <c r="F1958">
        <v>5416</v>
      </c>
      <c r="G1958" t="str">
        <f>VLOOKUP($C1958,'[1]LKUP PCNDES'!$F$2:$H$12,2,FALSE)</f>
        <v>Permanent care home residents aged 18 years or over who received a Structured Medication Review</v>
      </c>
      <c r="H1958" t="str">
        <f>VLOOKUP($C1958,'[1]LKUP PCNDES'!$F$2:$H$12,3,FALSE)</f>
        <v>SMR</v>
      </c>
      <c r="I1958" t="str">
        <f>VLOOKUP($B1958,'[1]LKUP PCNDES'!$C$17:$H$60,4,FALSE)</f>
        <v>NHS South West London ICB</v>
      </c>
      <c r="J1958" t="str">
        <f>VLOOKUP($B1958,'[1]LKUP PCNDES'!$C$17:$H$60,6,FALSE)</f>
        <v>SWL</v>
      </c>
    </row>
    <row r="1959" spans="1:10" x14ac:dyDescent="0.35">
      <c r="A1959" t="s">
        <v>648</v>
      </c>
      <c r="B1959" t="s">
        <v>656</v>
      </c>
      <c r="C1959" t="s">
        <v>702</v>
      </c>
      <c r="D1959" t="s">
        <v>564</v>
      </c>
      <c r="E1959" s="2">
        <v>45199</v>
      </c>
      <c r="F1959">
        <v>5656</v>
      </c>
      <c r="G1959" t="str">
        <f>VLOOKUP($C1959,'[1]LKUP PCNDES'!$F$2:$H$12,2,FALSE)</f>
        <v>Permanent care home residents aged 18 years or over who received a Structured Medication Review</v>
      </c>
      <c r="H1959" t="str">
        <f>VLOOKUP($C1959,'[1]LKUP PCNDES'!$F$2:$H$12,3,FALSE)</f>
        <v>SMR</v>
      </c>
      <c r="I1959" t="str">
        <f>VLOOKUP($B1959,'[1]LKUP PCNDES'!$C$17:$H$60,4,FALSE)</f>
        <v>NHS South West London ICB</v>
      </c>
      <c r="J1959" t="str">
        <f>VLOOKUP($B1959,'[1]LKUP PCNDES'!$C$17:$H$60,6,FALSE)</f>
        <v>SWL</v>
      </c>
    </row>
    <row r="1960" spans="1:10" x14ac:dyDescent="0.35">
      <c r="A1960" t="s">
        <v>648</v>
      </c>
      <c r="B1960" t="s">
        <v>656</v>
      </c>
      <c r="C1960" t="s">
        <v>702</v>
      </c>
      <c r="D1960" t="s">
        <v>564</v>
      </c>
      <c r="E1960" s="2">
        <v>45230</v>
      </c>
      <c r="F1960">
        <v>5508</v>
      </c>
      <c r="G1960" t="str">
        <f>VLOOKUP($C1960,'[1]LKUP PCNDES'!$F$2:$H$12,2,FALSE)</f>
        <v>Permanent care home residents aged 18 years or over who received a Structured Medication Review</v>
      </c>
      <c r="H1960" t="str">
        <f>VLOOKUP($C1960,'[1]LKUP PCNDES'!$F$2:$H$12,3,FALSE)</f>
        <v>SMR</v>
      </c>
      <c r="I1960" t="str">
        <f>VLOOKUP($B1960,'[1]LKUP PCNDES'!$C$17:$H$60,4,FALSE)</f>
        <v>NHS South West London ICB</v>
      </c>
      <c r="J1960" t="str">
        <f>VLOOKUP($B1960,'[1]LKUP PCNDES'!$C$17:$H$60,6,FALSE)</f>
        <v>SWL</v>
      </c>
    </row>
    <row r="1961" spans="1:10" x14ac:dyDescent="0.35">
      <c r="A1961" t="s">
        <v>648</v>
      </c>
      <c r="B1961" t="s">
        <v>656</v>
      </c>
      <c r="C1961" t="s">
        <v>702</v>
      </c>
      <c r="D1961" t="s">
        <v>564</v>
      </c>
      <c r="E1961" s="2">
        <v>45260</v>
      </c>
      <c r="F1961">
        <v>5634</v>
      </c>
      <c r="G1961" t="str">
        <f>VLOOKUP($C1961,'[1]LKUP PCNDES'!$F$2:$H$12,2,FALSE)</f>
        <v>Permanent care home residents aged 18 years or over who received a Structured Medication Review</v>
      </c>
      <c r="H1961" t="str">
        <f>VLOOKUP($C1961,'[1]LKUP PCNDES'!$F$2:$H$12,3,FALSE)</f>
        <v>SMR</v>
      </c>
      <c r="I1961" t="str">
        <f>VLOOKUP($B1961,'[1]LKUP PCNDES'!$C$17:$H$60,4,FALSE)</f>
        <v>NHS South West London ICB</v>
      </c>
      <c r="J1961" t="str">
        <f>VLOOKUP($B1961,'[1]LKUP PCNDES'!$C$17:$H$60,6,FALSE)</f>
        <v>SWL</v>
      </c>
    </row>
    <row r="1962" spans="1:10" x14ac:dyDescent="0.35">
      <c r="A1962" t="s">
        <v>648</v>
      </c>
      <c r="B1962" t="s">
        <v>656</v>
      </c>
      <c r="C1962" t="s">
        <v>702</v>
      </c>
      <c r="D1962" t="s">
        <v>564</v>
      </c>
      <c r="E1962" s="2">
        <v>45291</v>
      </c>
      <c r="F1962">
        <v>5776</v>
      </c>
      <c r="G1962" t="str">
        <f>VLOOKUP($C1962,'[1]LKUP PCNDES'!$F$2:$H$12,2,FALSE)</f>
        <v>Permanent care home residents aged 18 years or over who received a Structured Medication Review</v>
      </c>
      <c r="H1962" t="str">
        <f>VLOOKUP($C1962,'[1]LKUP PCNDES'!$F$2:$H$12,3,FALSE)</f>
        <v>SMR</v>
      </c>
      <c r="I1962" t="str">
        <f>VLOOKUP($B1962,'[1]LKUP PCNDES'!$C$17:$H$60,4,FALSE)</f>
        <v>NHS South West London ICB</v>
      </c>
      <c r="J1962" t="str">
        <f>VLOOKUP($B1962,'[1]LKUP PCNDES'!$C$17:$H$60,6,FALSE)</f>
        <v>SWL</v>
      </c>
    </row>
    <row r="1963" spans="1:10" x14ac:dyDescent="0.35">
      <c r="A1963" t="s">
        <v>648</v>
      </c>
      <c r="B1963" t="s">
        <v>656</v>
      </c>
      <c r="C1963" t="s">
        <v>702</v>
      </c>
      <c r="D1963" t="s">
        <v>564</v>
      </c>
      <c r="E1963" s="2">
        <v>45322</v>
      </c>
      <c r="F1963">
        <v>5837</v>
      </c>
      <c r="G1963" t="str">
        <f>VLOOKUP($C1963,'[1]LKUP PCNDES'!$F$2:$H$12,2,FALSE)</f>
        <v>Permanent care home residents aged 18 years or over who received a Structured Medication Review</v>
      </c>
      <c r="H1963" t="str">
        <f>VLOOKUP($C1963,'[1]LKUP PCNDES'!$F$2:$H$12,3,FALSE)</f>
        <v>SMR</v>
      </c>
      <c r="I1963" t="str">
        <f>VLOOKUP($B1963,'[1]LKUP PCNDES'!$C$17:$H$60,4,FALSE)</f>
        <v>NHS South West London ICB</v>
      </c>
      <c r="J1963" t="str">
        <f>VLOOKUP($B1963,'[1]LKUP PCNDES'!$C$17:$H$60,6,FALSE)</f>
        <v>SWL</v>
      </c>
    </row>
    <row r="1964" spans="1:10" x14ac:dyDescent="0.35">
      <c r="A1964" t="s">
        <v>648</v>
      </c>
      <c r="B1964" t="s">
        <v>656</v>
      </c>
      <c r="C1964" t="s">
        <v>702</v>
      </c>
      <c r="D1964" t="s">
        <v>564</v>
      </c>
      <c r="E1964" s="2">
        <v>45351</v>
      </c>
      <c r="F1964">
        <v>5912</v>
      </c>
      <c r="G1964" t="str">
        <f>VLOOKUP($C1964,'[1]LKUP PCNDES'!$F$2:$H$12,2,FALSE)</f>
        <v>Permanent care home residents aged 18 years or over who received a Structured Medication Review</v>
      </c>
      <c r="H1964" t="str">
        <f>VLOOKUP($C1964,'[1]LKUP PCNDES'!$F$2:$H$12,3,FALSE)</f>
        <v>SMR</v>
      </c>
      <c r="I1964" t="str">
        <f>VLOOKUP($B1964,'[1]LKUP PCNDES'!$C$17:$H$60,4,FALSE)</f>
        <v>NHS South West London ICB</v>
      </c>
      <c r="J1964" t="str">
        <f>VLOOKUP($B1964,'[1]LKUP PCNDES'!$C$17:$H$60,6,FALSE)</f>
        <v>SWL</v>
      </c>
    </row>
    <row r="1965" spans="1:10" x14ac:dyDescent="0.35">
      <c r="A1965" t="s">
        <v>648</v>
      </c>
      <c r="B1965" t="s">
        <v>656</v>
      </c>
      <c r="C1965" t="s">
        <v>702</v>
      </c>
      <c r="D1965" t="s">
        <v>564</v>
      </c>
      <c r="E1965" s="2">
        <v>45382</v>
      </c>
      <c r="F1965">
        <v>6034</v>
      </c>
      <c r="G1965" t="str">
        <f>VLOOKUP($C1965,'[1]LKUP PCNDES'!$F$2:$H$12,2,FALSE)</f>
        <v>Permanent care home residents aged 18 years or over who received a Structured Medication Review</v>
      </c>
      <c r="H1965" t="str">
        <f>VLOOKUP($C1965,'[1]LKUP PCNDES'!$F$2:$H$12,3,FALSE)</f>
        <v>SMR</v>
      </c>
      <c r="I1965" t="str">
        <f>VLOOKUP($B1965,'[1]LKUP PCNDES'!$C$17:$H$60,4,FALSE)</f>
        <v>NHS South West London ICB</v>
      </c>
      <c r="J1965" t="str">
        <f>VLOOKUP($B1965,'[1]LKUP PCNDES'!$C$17:$H$60,6,FALSE)</f>
        <v>SWL</v>
      </c>
    </row>
    <row r="1966" spans="1:10" x14ac:dyDescent="0.35">
      <c r="A1966" t="s">
        <v>648</v>
      </c>
      <c r="B1966" t="s">
        <v>656</v>
      </c>
      <c r="C1966" t="s">
        <v>702</v>
      </c>
      <c r="D1966" t="s">
        <v>563</v>
      </c>
      <c r="E1966" s="2">
        <v>45046</v>
      </c>
      <c r="F1966">
        <v>206</v>
      </c>
      <c r="G1966" t="str">
        <f>VLOOKUP($C1966,'[1]LKUP PCNDES'!$F$2:$H$12,2,FALSE)</f>
        <v>Permanent care home residents aged 18 years or over who received a Structured Medication Review</v>
      </c>
      <c r="H1966" t="str">
        <f>VLOOKUP($C1966,'[1]LKUP PCNDES'!$F$2:$H$12,3,FALSE)</f>
        <v>SMR</v>
      </c>
      <c r="I1966" t="str">
        <f>VLOOKUP($B1966,'[1]LKUP PCNDES'!$C$17:$H$60,4,FALSE)</f>
        <v>NHS South West London ICB</v>
      </c>
      <c r="J1966" t="str">
        <f>VLOOKUP($B1966,'[1]LKUP PCNDES'!$C$17:$H$60,6,FALSE)</f>
        <v>SWL</v>
      </c>
    </row>
    <row r="1967" spans="1:10" x14ac:dyDescent="0.35">
      <c r="A1967" t="s">
        <v>648</v>
      </c>
      <c r="B1967" t="s">
        <v>656</v>
      </c>
      <c r="C1967" t="s">
        <v>702</v>
      </c>
      <c r="D1967" t="s">
        <v>563</v>
      </c>
      <c r="E1967" s="2">
        <v>45077</v>
      </c>
      <c r="F1967">
        <v>353</v>
      </c>
      <c r="G1967" t="str">
        <f>VLOOKUP($C1967,'[1]LKUP PCNDES'!$F$2:$H$12,2,FALSE)</f>
        <v>Permanent care home residents aged 18 years or over who received a Structured Medication Review</v>
      </c>
      <c r="H1967" t="str">
        <f>VLOOKUP($C1967,'[1]LKUP PCNDES'!$F$2:$H$12,3,FALSE)</f>
        <v>SMR</v>
      </c>
      <c r="I1967" t="str">
        <f>VLOOKUP($B1967,'[1]LKUP PCNDES'!$C$17:$H$60,4,FALSE)</f>
        <v>NHS South West London ICB</v>
      </c>
      <c r="J1967" t="str">
        <f>VLOOKUP($B1967,'[1]LKUP PCNDES'!$C$17:$H$60,6,FALSE)</f>
        <v>SWL</v>
      </c>
    </row>
    <row r="1968" spans="1:10" x14ac:dyDescent="0.35">
      <c r="A1968" t="s">
        <v>648</v>
      </c>
      <c r="B1968" t="s">
        <v>656</v>
      </c>
      <c r="C1968" t="s">
        <v>702</v>
      </c>
      <c r="D1968" t="s">
        <v>563</v>
      </c>
      <c r="E1968" s="2">
        <v>45107</v>
      </c>
      <c r="F1968">
        <v>635</v>
      </c>
      <c r="G1968" t="str">
        <f>VLOOKUP($C1968,'[1]LKUP PCNDES'!$F$2:$H$12,2,FALSE)</f>
        <v>Permanent care home residents aged 18 years or over who received a Structured Medication Review</v>
      </c>
      <c r="H1968" t="str">
        <f>VLOOKUP($C1968,'[1]LKUP PCNDES'!$F$2:$H$12,3,FALSE)</f>
        <v>SMR</v>
      </c>
      <c r="I1968" t="str">
        <f>VLOOKUP($B1968,'[1]LKUP PCNDES'!$C$17:$H$60,4,FALSE)</f>
        <v>NHS South West London ICB</v>
      </c>
      <c r="J1968" t="str">
        <f>VLOOKUP($B1968,'[1]LKUP PCNDES'!$C$17:$H$60,6,FALSE)</f>
        <v>SWL</v>
      </c>
    </row>
    <row r="1969" spans="1:10" x14ac:dyDescent="0.35">
      <c r="A1969" t="s">
        <v>648</v>
      </c>
      <c r="B1969" t="s">
        <v>656</v>
      </c>
      <c r="C1969" t="s">
        <v>702</v>
      </c>
      <c r="D1969" t="s">
        <v>563</v>
      </c>
      <c r="E1969" s="2">
        <v>45138</v>
      </c>
      <c r="F1969">
        <v>792</v>
      </c>
      <c r="G1969" t="str">
        <f>VLOOKUP($C1969,'[1]LKUP PCNDES'!$F$2:$H$12,2,FALSE)</f>
        <v>Permanent care home residents aged 18 years or over who received a Structured Medication Review</v>
      </c>
      <c r="H1969" t="str">
        <f>VLOOKUP($C1969,'[1]LKUP PCNDES'!$F$2:$H$12,3,FALSE)</f>
        <v>SMR</v>
      </c>
      <c r="I1969" t="str">
        <f>VLOOKUP($B1969,'[1]LKUP PCNDES'!$C$17:$H$60,4,FALSE)</f>
        <v>NHS South West London ICB</v>
      </c>
      <c r="J1969" t="str">
        <f>VLOOKUP($B1969,'[1]LKUP PCNDES'!$C$17:$H$60,6,FALSE)</f>
        <v>SWL</v>
      </c>
    </row>
    <row r="1970" spans="1:10" x14ac:dyDescent="0.35">
      <c r="A1970" t="s">
        <v>648</v>
      </c>
      <c r="B1970" t="s">
        <v>656</v>
      </c>
      <c r="C1970" t="s">
        <v>702</v>
      </c>
      <c r="D1970" t="s">
        <v>563</v>
      </c>
      <c r="E1970" s="2">
        <v>45169</v>
      </c>
      <c r="F1970">
        <v>999</v>
      </c>
      <c r="G1970" t="str">
        <f>VLOOKUP($C1970,'[1]LKUP PCNDES'!$F$2:$H$12,2,FALSE)</f>
        <v>Permanent care home residents aged 18 years or over who received a Structured Medication Review</v>
      </c>
      <c r="H1970" t="str">
        <f>VLOOKUP($C1970,'[1]LKUP PCNDES'!$F$2:$H$12,3,FALSE)</f>
        <v>SMR</v>
      </c>
      <c r="I1970" t="str">
        <f>VLOOKUP($B1970,'[1]LKUP PCNDES'!$C$17:$H$60,4,FALSE)</f>
        <v>NHS South West London ICB</v>
      </c>
      <c r="J1970" t="str">
        <f>VLOOKUP($B1970,'[1]LKUP PCNDES'!$C$17:$H$60,6,FALSE)</f>
        <v>SWL</v>
      </c>
    </row>
    <row r="1971" spans="1:10" x14ac:dyDescent="0.35">
      <c r="A1971" t="s">
        <v>648</v>
      </c>
      <c r="B1971" t="s">
        <v>656</v>
      </c>
      <c r="C1971" t="s">
        <v>702</v>
      </c>
      <c r="D1971" t="s">
        <v>563</v>
      </c>
      <c r="E1971" s="2">
        <v>45199</v>
      </c>
      <c r="F1971">
        <v>1240</v>
      </c>
      <c r="G1971" t="str">
        <f>VLOOKUP($C1971,'[1]LKUP PCNDES'!$F$2:$H$12,2,FALSE)</f>
        <v>Permanent care home residents aged 18 years or over who received a Structured Medication Review</v>
      </c>
      <c r="H1971" t="str">
        <f>VLOOKUP($C1971,'[1]LKUP PCNDES'!$F$2:$H$12,3,FALSE)</f>
        <v>SMR</v>
      </c>
      <c r="I1971" t="str">
        <f>VLOOKUP($B1971,'[1]LKUP PCNDES'!$C$17:$H$60,4,FALSE)</f>
        <v>NHS South West London ICB</v>
      </c>
      <c r="J1971" t="str">
        <f>VLOOKUP($B1971,'[1]LKUP PCNDES'!$C$17:$H$60,6,FALSE)</f>
        <v>SWL</v>
      </c>
    </row>
    <row r="1972" spans="1:10" x14ac:dyDescent="0.35">
      <c r="A1972" t="s">
        <v>648</v>
      </c>
      <c r="B1972" t="s">
        <v>656</v>
      </c>
      <c r="C1972" t="s">
        <v>702</v>
      </c>
      <c r="D1972" t="s">
        <v>563</v>
      </c>
      <c r="E1972" s="2">
        <v>45230</v>
      </c>
      <c r="F1972">
        <v>1502</v>
      </c>
      <c r="G1972" t="str">
        <f>VLOOKUP($C1972,'[1]LKUP PCNDES'!$F$2:$H$12,2,FALSE)</f>
        <v>Permanent care home residents aged 18 years or over who received a Structured Medication Review</v>
      </c>
      <c r="H1972" t="str">
        <f>VLOOKUP($C1972,'[1]LKUP PCNDES'!$F$2:$H$12,3,FALSE)</f>
        <v>SMR</v>
      </c>
      <c r="I1972" t="str">
        <f>VLOOKUP($B1972,'[1]LKUP PCNDES'!$C$17:$H$60,4,FALSE)</f>
        <v>NHS South West London ICB</v>
      </c>
      <c r="J1972" t="str">
        <f>VLOOKUP($B1972,'[1]LKUP PCNDES'!$C$17:$H$60,6,FALSE)</f>
        <v>SWL</v>
      </c>
    </row>
    <row r="1973" spans="1:10" x14ac:dyDescent="0.35">
      <c r="A1973" t="s">
        <v>648</v>
      </c>
      <c r="B1973" t="s">
        <v>656</v>
      </c>
      <c r="C1973" t="s">
        <v>702</v>
      </c>
      <c r="D1973" t="s">
        <v>563</v>
      </c>
      <c r="E1973" s="2">
        <v>45260</v>
      </c>
      <c r="F1973">
        <v>1860</v>
      </c>
      <c r="G1973" t="str">
        <f>VLOOKUP($C1973,'[1]LKUP PCNDES'!$F$2:$H$12,2,FALSE)</f>
        <v>Permanent care home residents aged 18 years or over who received a Structured Medication Review</v>
      </c>
      <c r="H1973" t="str">
        <f>VLOOKUP($C1973,'[1]LKUP PCNDES'!$F$2:$H$12,3,FALSE)</f>
        <v>SMR</v>
      </c>
      <c r="I1973" t="str">
        <f>VLOOKUP($B1973,'[1]LKUP PCNDES'!$C$17:$H$60,4,FALSE)</f>
        <v>NHS South West London ICB</v>
      </c>
      <c r="J1973" t="str">
        <f>VLOOKUP($B1973,'[1]LKUP PCNDES'!$C$17:$H$60,6,FALSE)</f>
        <v>SWL</v>
      </c>
    </row>
    <row r="1974" spans="1:10" x14ac:dyDescent="0.35">
      <c r="A1974" t="s">
        <v>648</v>
      </c>
      <c r="B1974" t="s">
        <v>656</v>
      </c>
      <c r="C1974" t="s">
        <v>702</v>
      </c>
      <c r="D1974" t="s">
        <v>563</v>
      </c>
      <c r="E1974" s="2">
        <v>45291</v>
      </c>
      <c r="F1974">
        <v>2092</v>
      </c>
      <c r="G1974" t="str">
        <f>VLOOKUP($C1974,'[1]LKUP PCNDES'!$F$2:$H$12,2,FALSE)</f>
        <v>Permanent care home residents aged 18 years or over who received a Structured Medication Review</v>
      </c>
      <c r="H1974" t="str">
        <f>VLOOKUP($C1974,'[1]LKUP PCNDES'!$F$2:$H$12,3,FALSE)</f>
        <v>SMR</v>
      </c>
      <c r="I1974" t="str">
        <f>VLOOKUP($B1974,'[1]LKUP PCNDES'!$C$17:$H$60,4,FALSE)</f>
        <v>NHS South West London ICB</v>
      </c>
      <c r="J1974" t="str">
        <f>VLOOKUP($B1974,'[1]LKUP PCNDES'!$C$17:$H$60,6,FALSE)</f>
        <v>SWL</v>
      </c>
    </row>
    <row r="1975" spans="1:10" x14ac:dyDescent="0.35">
      <c r="A1975" t="s">
        <v>648</v>
      </c>
      <c r="B1975" t="s">
        <v>656</v>
      </c>
      <c r="C1975" t="s">
        <v>702</v>
      </c>
      <c r="D1975" t="s">
        <v>563</v>
      </c>
      <c r="E1975" s="2">
        <v>45322</v>
      </c>
      <c r="F1975">
        <v>2385</v>
      </c>
      <c r="G1975" t="str">
        <f>VLOOKUP($C1975,'[1]LKUP PCNDES'!$F$2:$H$12,2,FALSE)</f>
        <v>Permanent care home residents aged 18 years or over who received a Structured Medication Review</v>
      </c>
      <c r="H1975" t="str">
        <f>VLOOKUP($C1975,'[1]LKUP PCNDES'!$F$2:$H$12,3,FALSE)</f>
        <v>SMR</v>
      </c>
      <c r="I1975" t="str">
        <f>VLOOKUP($B1975,'[1]LKUP PCNDES'!$C$17:$H$60,4,FALSE)</f>
        <v>NHS South West London ICB</v>
      </c>
      <c r="J1975" t="str">
        <f>VLOOKUP($B1975,'[1]LKUP PCNDES'!$C$17:$H$60,6,FALSE)</f>
        <v>SWL</v>
      </c>
    </row>
    <row r="1976" spans="1:10" x14ac:dyDescent="0.35">
      <c r="A1976" t="s">
        <v>648</v>
      </c>
      <c r="B1976" t="s">
        <v>656</v>
      </c>
      <c r="C1976" t="s">
        <v>702</v>
      </c>
      <c r="D1976" t="s">
        <v>563</v>
      </c>
      <c r="E1976" s="2">
        <v>45351</v>
      </c>
      <c r="F1976">
        <v>2644</v>
      </c>
      <c r="G1976" t="str">
        <f>VLOOKUP($C1976,'[1]LKUP PCNDES'!$F$2:$H$12,2,FALSE)</f>
        <v>Permanent care home residents aged 18 years or over who received a Structured Medication Review</v>
      </c>
      <c r="H1976" t="str">
        <f>VLOOKUP($C1976,'[1]LKUP PCNDES'!$F$2:$H$12,3,FALSE)</f>
        <v>SMR</v>
      </c>
      <c r="I1976" t="str">
        <f>VLOOKUP($B1976,'[1]LKUP PCNDES'!$C$17:$H$60,4,FALSE)</f>
        <v>NHS South West London ICB</v>
      </c>
      <c r="J1976" t="str">
        <f>VLOOKUP($B1976,'[1]LKUP PCNDES'!$C$17:$H$60,6,FALSE)</f>
        <v>SWL</v>
      </c>
    </row>
    <row r="1977" spans="1:10" x14ac:dyDescent="0.35">
      <c r="A1977" t="s">
        <v>648</v>
      </c>
      <c r="B1977" t="s">
        <v>656</v>
      </c>
      <c r="C1977" t="s">
        <v>702</v>
      </c>
      <c r="D1977" t="s">
        <v>563</v>
      </c>
      <c r="E1977" s="2">
        <v>45382</v>
      </c>
      <c r="F1977">
        <v>2900</v>
      </c>
      <c r="G1977" t="str">
        <f>VLOOKUP($C1977,'[1]LKUP PCNDES'!$F$2:$H$12,2,FALSE)</f>
        <v>Permanent care home residents aged 18 years or over who received a Structured Medication Review</v>
      </c>
      <c r="H1977" t="str">
        <f>VLOOKUP($C1977,'[1]LKUP PCNDES'!$F$2:$H$12,3,FALSE)</f>
        <v>SMR</v>
      </c>
      <c r="I1977" t="str">
        <f>VLOOKUP($B1977,'[1]LKUP PCNDES'!$C$17:$H$60,4,FALSE)</f>
        <v>NHS South West London ICB</v>
      </c>
      <c r="J1977" t="str">
        <f>VLOOKUP($B1977,'[1]LKUP PCNDES'!$C$17:$H$60,6,FALSE)</f>
        <v>SWL</v>
      </c>
    </row>
    <row r="1978" spans="1:10" x14ac:dyDescent="0.35">
      <c r="A1978" t="s">
        <v>648</v>
      </c>
      <c r="B1978" t="s">
        <v>656</v>
      </c>
      <c r="C1978" t="s">
        <v>702</v>
      </c>
      <c r="D1978" t="s">
        <v>705</v>
      </c>
      <c r="E1978" s="2">
        <v>45046</v>
      </c>
      <c r="F1978">
        <v>1830</v>
      </c>
      <c r="G1978" t="str">
        <f>VLOOKUP($C1978,'[1]LKUP PCNDES'!$F$2:$H$12,2,FALSE)</f>
        <v>Permanent care home residents aged 18 years or over who received a Structured Medication Review</v>
      </c>
      <c r="H1978" t="str">
        <f>VLOOKUP($C1978,'[1]LKUP PCNDES'!$F$2:$H$12,3,FALSE)</f>
        <v>SMR</v>
      </c>
      <c r="I1978" t="str">
        <f>VLOOKUP($B1978,'[1]LKUP PCNDES'!$C$17:$H$60,4,FALSE)</f>
        <v>NHS South West London ICB</v>
      </c>
      <c r="J1978" t="str">
        <f>VLOOKUP($B1978,'[1]LKUP PCNDES'!$C$17:$H$60,6,FALSE)</f>
        <v>SWL</v>
      </c>
    </row>
    <row r="1979" spans="1:10" x14ac:dyDescent="0.35">
      <c r="A1979" t="s">
        <v>648</v>
      </c>
      <c r="B1979" t="s">
        <v>656</v>
      </c>
      <c r="C1979" t="s">
        <v>702</v>
      </c>
      <c r="D1979" t="s">
        <v>705</v>
      </c>
      <c r="E1979" s="2">
        <v>45077</v>
      </c>
      <c r="F1979">
        <v>1526</v>
      </c>
      <c r="G1979" t="str">
        <f>VLOOKUP($C1979,'[1]LKUP PCNDES'!$F$2:$H$12,2,FALSE)</f>
        <v>Permanent care home residents aged 18 years or over who received a Structured Medication Review</v>
      </c>
      <c r="H1979" t="str">
        <f>VLOOKUP($C1979,'[1]LKUP PCNDES'!$F$2:$H$12,3,FALSE)</f>
        <v>SMR</v>
      </c>
      <c r="I1979" t="str">
        <f>VLOOKUP($B1979,'[1]LKUP PCNDES'!$C$17:$H$60,4,FALSE)</f>
        <v>NHS South West London ICB</v>
      </c>
      <c r="J1979" t="str">
        <f>VLOOKUP($B1979,'[1]LKUP PCNDES'!$C$17:$H$60,6,FALSE)</f>
        <v>SWL</v>
      </c>
    </row>
    <row r="1980" spans="1:10" x14ac:dyDescent="0.35">
      <c r="A1980" t="s">
        <v>648</v>
      </c>
      <c r="B1980" t="s">
        <v>656</v>
      </c>
      <c r="C1980" t="s">
        <v>702</v>
      </c>
      <c r="D1980" t="s">
        <v>705</v>
      </c>
      <c r="E1980" s="2">
        <v>45107</v>
      </c>
      <c r="F1980">
        <v>1834</v>
      </c>
      <c r="G1980" t="str">
        <f>VLOOKUP($C1980,'[1]LKUP PCNDES'!$F$2:$H$12,2,FALSE)</f>
        <v>Permanent care home residents aged 18 years or over who received a Structured Medication Review</v>
      </c>
      <c r="H1980" t="str">
        <f>VLOOKUP($C1980,'[1]LKUP PCNDES'!$F$2:$H$12,3,FALSE)</f>
        <v>SMR</v>
      </c>
      <c r="I1980" t="str">
        <f>VLOOKUP($B1980,'[1]LKUP PCNDES'!$C$17:$H$60,4,FALSE)</f>
        <v>NHS South West London ICB</v>
      </c>
      <c r="J1980" t="str">
        <f>VLOOKUP($B1980,'[1]LKUP PCNDES'!$C$17:$H$60,6,FALSE)</f>
        <v>SWL</v>
      </c>
    </row>
    <row r="1981" spans="1:10" x14ac:dyDescent="0.35">
      <c r="A1981" t="s">
        <v>648</v>
      </c>
      <c r="B1981" t="s">
        <v>656</v>
      </c>
      <c r="C1981" t="s">
        <v>702</v>
      </c>
      <c r="D1981" t="s">
        <v>705</v>
      </c>
      <c r="E1981" s="2">
        <v>45138</v>
      </c>
      <c r="F1981">
        <v>1755</v>
      </c>
      <c r="G1981" t="str">
        <f>VLOOKUP($C1981,'[1]LKUP PCNDES'!$F$2:$H$12,2,FALSE)</f>
        <v>Permanent care home residents aged 18 years or over who received a Structured Medication Review</v>
      </c>
      <c r="H1981" t="str">
        <f>VLOOKUP($C1981,'[1]LKUP PCNDES'!$F$2:$H$12,3,FALSE)</f>
        <v>SMR</v>
      </c>
      <c r="I1981" t="str">
        <f>VLOOKUP($B1981,'[1]LKUP PCNDES'!$C$17:$H$60,4,FALSE)</f>
        <v>NHS South West London ICB</v>
      </c>
      <c r="J1981" t="str">
        <f>VLOOKUP($B1981,'[1]LKUP PCNDES'!$C$17:$H$60,6,FALSE)</f>
        <v>SWL</v>
      </c>
    </row>
    <row r="1982" spans="1:10" x14ac:dyDescent="0.35">
      <c r="A1982" t="s">
        <v>648</v>
      </c>
      <c r="B1982" t="s">
        <v>656</v>
      </c>
      <c r="C1982" t="s">
        <v>702</v>
      </c>
      <c r="D1982" t="s">
        <v>705</v>
      </c>
      <c r="E1982" s="2">
        <v>45169</v>
      </c>
      <c r="F1982">
        <v>1757</v>
      </c>
      <c r="G1982" t="str">
        <f>VLOOKUP($C1982,'[1]LKUP PCNDES'!$F$2:$H$12,2,FALSE)</f>
        <v>Permanent care home residents aged 18 years or over who received a Structured Medication Review</v>
      </c>
      <c r="H1982" t="str">
        <f>VLOOKUP($C1982,'[1]LKUP PCNDES'!$F$2:$H$12,3,FALSE)</f>
        <v>SMR</v>
      </c>
      <c r="I1982" t="str">
        <f>VLOOKUP($B1982,'[1]LKUP PCNDES'!$C$17:$H$60,4,FALSE)</f>
        <v>NHS South West London ICB</v>
      </c>
      <c r="J1982" t="str">
        <f>VLOOKUP($B1982,'[1]LKUP PCNDES'!$C$17:$H$60,6,FALSE)</f>
        <v>SWL</v>
      </c>
    </row>
    <row r="1983" spans="1:10" x14ac:dyDescent="0.35">
      <c r="A1983" t="s">
        <v>648</v>
      </c>
      <c r="B1983" t="s">
        <v>656</v>
      </c>
      <c r="C1983" t="s">
        <v>702</v>
      </c>
      <c r="D1983" t="s">
        <v>705</v>
      </c>
      <c r="E1983" s="2">
        <v>45199</v>
      </c>
      <c r="F1983">
        <v>1719</v>
      </c>
      <c r="G1983" t="str">
        <f>VLOOKUP($C1983,'[1]LKUP PCNDES'!$F$2:$H$12,2,FALSE)</f>
        <v>Permanent care home residents aged 18 years or over who received a Structured Medication Review</v>
      </c>
      <c r="H1983" t="str">
        <f>VLOOKUP($C1983,'[1]LKUP PCNDES'!$F$2:$H$12,3,FALSE)</f>
        <v>SMR</v>
      </c>
      <c r="I1983" t="str">
        <f>VLOOKUP($B1983,'[1]LKUP PCNDES'!$C$17:$H$60,4,FALSE)</f>
        <v>NHS South West London ICB</v>
      </c>
      <c r="J1983" t="str">
        <f>VLOOKUP($B1983,'[1]LKUP PCNDES'!$C$17:$H$60,6,FALSE)</f>
        <v>SWL</v>
      </c>
    </row>
    <row r="1984" spans="1:10" x14ac:dyDescent="0.35">
      <c r="A1984" t="s">
        <v>648</v>
      </c>
      <c r="B1984" t="s">
        <v>656</v>
      </c>
      <c r="C1984" t="s">
        <v>702</v>
      </c>
      <c r="D1984" t="s">
        <v>705</v>
      </c>
      <c r="E1984" s="2">
        <v>45230</v>
      </c>
      <c r="F1984">
        <v>1574</v>
      </c>
      <c r="G1984" t="str">
        <f>VLOOKUP($C1984,'[1]LKUP PCNDES'!$F$2:$H$12,2,FALSE)</f>
        <v>Permanent care home residents aged 18 years or over who received a Structured Medication Review</v>
      </c>
      <c r="H1984" t="str">
        <f>VLOOKUP($C1984,'[1]LKUP PCNDES'!$F$2:$H$12,3,FALSE)</f>
        <v>SMR</v>
      </c>
      <c r="I1984" t="str">
        <f>VLOOKUP($B1984,'[1]LKUP PCNDES'!$C$17:$H$60,4,FALSE)</f>
        <v>NHS South West London ICB</v>
      </c>
      <c r="J1984" t="str">
        <f>VLOOKUP($B1984,'[1]LKUP PCNDES'!$C$17:$H$60,6,FALSE)</f>
        <v>SWL</v>
      </c>
    </row>
    <row r="1985" spans="1:10" x14ac:dyDescent="0.35">
      <c r="A1985" t="s">
        <v>648</v>
      </c>
      <c r="B1985" t="s">
        <v>656</v>
      </c>
      <c r="C1985" t="s">
        <v>702</v>
      </c>
      <c r="D1985" t="s">
        <v>705</v>
      </c>
      <c r="E1985" s="2">
        <v>45260</v>
      </c>
      <c r="F1985">
        <v>1427</v>
      </c>
      <c r="G1985" t="str">
        <f>VLOOKUP($C1985,'[1]LKUP PCNDES'!$F$2:$H$12,2,FALSE)</f>
        <v>Permanent care home residents aged 18 years or over who received a Structured Medication Review</v>
      </c>
      <c r="H1985" t="str">
        <f>VLOOKUP($C1985,'[1]LKUP PCNDES'!$F$2:$H$12,3,FALSE)</f>
        <v>SMR</v>
      </c>
      <c r="I1985" t="str">
        <f>VLOOKUP($B1985,'[1]LKUP PCNDES'!$C$17:$H$60,4,FALSE)</f>
        <v>NHS South West London ICB</v>
      </c>
      <c r="J1985" t="str">
        <f>VLOOKUP($B1985,'[1]LKUP PCNDES'!$C$17:$H$60,6,FALSE)</f>
        <v>SWL</v>
      </c>
    </row>
    <row r="1986" spans="1:10" x14ac:dyDescent="0.35">
      <c r="A1986" t="s">
        <v>648</v>
      </c>
      <c r="B1986" t="s">
        <v>656</v>
      </c>
      <c r="C1986" t="s">
        <v>702</v>
      </c>
      <c r="D1986" t="s">
        <v>705</v>
      </c>
      <c r="E1986" s="2">
        <v>45291</v>
      </c>
      <c r="F1986">
        <v>1341</v>
      </c>
      <c r="G1986" t="str">
        <f>VLOOKUP($C1986,'[1]LKUP PCNDES'!$F$2:$H$12,2,FALSE)</f>
        <v>Permanent care home residents aged 18 years or over who received a Structured Medication Review</v>
      </c>
      <c r="H1986" t="str">
        <f>VLOOKUP($C1986,'[1]LKUP PCNDES'!$F$2:$H$12,3,FALSE)</f>
        <v>SMR</v>
      </c>
      <c r="I1986" t="str">
        <f>VLOOKUP($B1986,'[1]LKUP PCNDES'!$C$17:$H$60,4,FALSE)</f>
        <v>NHS South West London ICB</v>
      </c>
      <c r="J1986" t="str">
        <f>VLOOKUP($B1986,'[1]LKUP PCNDES'!$C$17:$H$60,6,FALSE)</f>
        <v>SWL</v>
      </c>
    </row>
    <row r="1987" spans="1:10" x14ac:dyDescent="0.35">
      <c r="A1987" t="s">
        <v>648</v>
      </c>
      <c r="B1987" t="s">
        <v>656</v>
      </c>
      <c r="C1987" t="s">
        <v>702</v>
      </c>
      <c r="D1987" t="s">
        <v>705</v>
      </c>
      <c r="E1987" s="2">
        <v>45322</v>
      </c>
      <c r="F1987">
        <v>1270</v>
      </c>
      <c r="G1987" t="str">
        <f>VLOOKUP($C1987,'[1]LKUP PCNDES'!$F$2:$H$12,2,FALSE)</f>
        <v>Permanent care home residents aged 18 years or over who received a Structured Medication Review</v>
      </c>
      <c r="H1987" t="str">
        <f>VLOOKUP($C1987,'[1]LKUP PCNDES'!$F$2:$H$12,3,FALSE)</f>
        <v>SMR</v>
      </c>
      <c r="I1987" t="str">
        <f>VLOOKUP($B1987,'[1]LKUP PCNDES'!$C$17:$H$60,4,FALSE)</f>
        <v>NHS South West London ICB</v>
      </c>
      <c r="J1987" t="str">
        <f>VLOOKUP($B1987,'[1]LKUP PCNDES'!$C$17:$H$60,6,FALSE)</f>
        <v>SWL</v>
      </c>
    </row>
    <row r="1988" spans="1:10" x14ac:dyDescent="0.35">
      <c r="A1988" t="s">
        <v>648</v>
      </c>
      <c r="B1988" t="s">
        <v>656</v>
      </c>
      <c r="C1988" t="s">
        <v>702</v>
      </c>
      <c r="D1988" t="s">
        <v>705</v>
      </c>
      <c r="E1988" s="2">
        <v>45351</v>
      </c>
      <c r="F1988">
        <v>1177</v>
      </c>
      <c r="G1988" t="str">
        <f>VLOOKUP($C1988,'[1]LKUP PCNDES'!$F$2:$H$12,2,FALSE)</f>
        <v>Permanent care home residents aged 18 years or over who received a Structured Medication Review</v>
      </c>
      <c r="H1988" t="str">
        <f>VLOOKUP($C1988,'[1]LKUP PCNDES'!$F$2:$H$12,3,FALSE)</f>
        <v>SMR</v>
      </c>
      <c r="I1988" t="str">
        <f>VLOOKUP($B1988,'[1]LKUP PCNDES'!$C$17:$H$60,4,FALSE)</f>
        <v>NHS South West London ICB</v>
      </c>
      <c r="J1988" t="str">
        <f>VLOOKUP($B1988,'[1]LKUP PCNDES'!$C$17:$H$60,6,FALSE)</f>
        <v>SWL</v>
      </c>
    </row>
    <row r="1989" spans="1:10" x14ac:dyDescent="0.35">
      <c r="A1989" t="s">
        <v>648</v>
      </c>
      <c r="B1989" t="s">
        <v>656</v>
      </c>
      <c r="C1989" t="s">
        <v>702</v>
      </c>
      <c r="D1989" t="s">
        <v>705</v>
      </c>
      <c r="E1989" s="2">
        <v>45382</v>
      </c>
      <c r="F1989">
        <v>1067</v>
      </c>
      <c r="G1989" t="str">
        <f>VLOOKUP($C1989,'[1]LKUP PCNDES'!$F$2:$H$12,2,FALSE)</f>
        <v>Permanent care home residents aged 18 years or over who received a Structured Medication Review</v>
      </c>
      <c r="H1989" t="str">
        <f>VLOOKUP($C1989,'[1]LKUP PCNDES'!$F$2:$H$12,3,FALSE)</f>
        <v>SMR</v>
      </c>
      <c r="I1989" t="str">
        <f>VLOOKUP($B1989,'[1]LKUP PCNDES'!$C$17:$H$60,4,FALSE)</f>
        <v>NHS South West London ICB</v>
      </c>
      <c r="J1989" t="str">
        <f>VLOOKUP($B1989,'[1]LKUP PCNDES'!$C$17:$H$60,6,FALSE)</f>
        <v>SWL</v>
      </c>
    </row>
    <row r="1990" spans="1:10" x14ac:dyDescent="0.35">
      <c r="A1990" t="s">
        <v>648</v>
      </c>
      <c r="B1990" t="s">
        <v>656</v>
      </c>
      <c r="C1990" t="s">
        <v>702</v>
      </c>
      <c r="D1990" t="s">
        <v>704</v>
      </c>
      <c r="E1990" s="2">
        <v>45046</v>
      </c>
      <c r="F1990">
        <v>1</v>
      </c>
      <c r="G1990" t="str">
        <f>VLOOKUP($C1990,'[1]LKUP PCNDES'!$F$2:$H$12,2,FALSE)</f>
        <v>Permanent care home residents aged 18 years or over who received a Structured Medication Review</v>
      </c>
      <c r="H1990" t="str">
        <f>VLOOKUP($C1990,'[1]LKUP PCNDES'!$F$2:$H$12,3,FALSE)</f>
        <v>SMR</v>
      </c>
      <c r="I1990" t="str">
        <f>VLOOKUP($B1990,'[1]LKUP PCNDES'!$C$17:$H$60,4,FALSE)</f>
        <v>NHS South West London ICB</v>
      </c>
      <c r="J1990" t="str">
        <f>VLOOKUP($B1990,'[1]LKUP PCNDES'!$C$17:$H$60,6,FALSE)</f>
        <v>SWL</v>
      </c>
    </row>
    <row r="1991" spans="1:10" x14ac:dyDescent="0.35">
      <c r="A1991" t="s">
        <v>648</v>
      </c>
      <c r="B1991" t="s">
        <v>656</v>
      </c>
      <c r="C1991" t="s">
        <v>702</v>
      </c>
      <c r="D1991" t="s">
        <v>704</v>
      </c>
      <c r="E1991" s="2">
        <v>45077</v>
      </c>
      <c r="F1991">
        <v>1</v>
      </c>
      <c r="G1991" t="str">
        <f>VLOOKUP($C1991,'[1]LKUP PCNDES'!$F$2:$H$12,2,FALSE)</f>
        <v>Permanent care home residents aged 18 years or over who received a Structured Medication Review</v>
      </c>
      <c r="H1991" t="str">
        <f>VLOOKUP($C1991,'[1]LKUP PCNDES'!$F$2:$H$12,3,FALSE)</f>
        <v>SMR</v>
      </c>
      <c r="I1991" t="str">
        <f>VLOOKUP($B1991,'[1]LKUP PCNDES'!$C$17:$H$60,4,FALSE)</f>
        <v>NHS South West London ICB</v>
      </c>
      <c r="J1991" t="str">
        <f>VLOOKUP($B1991,'[1]LKUP PCNDES'!$C$17:$H$60,6,FALSE)</f>
        <v>SWL</v>
      </c>
    </row>
    <row r="1992" spans="1:10" x14ac:dyDescent="0.35">
      <c r="A1992" t="s">
        <v>648</v>
      </c>
      <c r="B1992" t="s">
        <v>656</v>
      </c>
      <c r="C1992" t="s">
        <v>702</v>
      </c>
      <c r="D1992" t="s">
        <v>704</v>
      </c>
      <c r="E1992" s="2">
        <v>45107</v>
      </c>
      <c r="F1992">
        <v>1</v>
      </c>
      <c r="G1992" t="str">
        <f>VLOOKUP($C1992,'[1]LKUP PCNDES'!$F$2:$H$12,2,FALSE)</f>
        <v>Permanent care home residents aged 18 years or over who received a Structured Medication Review</v>
      </c>
      <c r="H1992" t="str">
        <f>VLOOKUP($C1992,'[1]LKUP PCNDES'!$F$2:$H$12,3,FALSE)</f>
        <v>SMR</v>
      </c>
      <c r="I1992" t="str">
        <f>VLOOKUP($B1992,'[1]LKUP PCNDES'!$C$17:$H$60,4,FALSE)</f>
        <v>NHS South West London ICB</v>
      </c>
      <c r="J1992" t="str">
        <f>VLOOKUP($B1992,'[1]LKUP PCNDES'!$C$17:$H$60,6,FALSE)</f>
        <v>SWL</v>
      </c>
    </row>
    <row r="1993" spans="1:10" x14ac:dyDescent="0.35">
      <c r="A1993" t="s">
        <v>648</v>
      </c>
      <c r="B1993" t="s">
        <v>656</v>
      </c>
      <c r="C1993" t="s">
        <v>702</v>
      </c>
      <c r="D1993" t="s">
        <v>704</v>
      </c>
      <c r="E1993" s="2">
        <v>45138</v>
      </c>
      <c r="F1993">
        <v>1</v>
      </c>
      <c r="G1993" t="str">
        <f>VLOOKUP($C1993,'[1]LKUP PCNDES'!$F$2:$H$12,2,FALSE)</f>
        <v>Permanent care home residents aged 18 years or over who received a Structured Medication Review</v>
      </c>
      <c r="H1993" t="str">
        <f>VLOOKUP($C1993,'[1]LKUP PCNDES'!$F$2:$H$12,3,FALSE)</f>
        <v>SMR</v>
      </c>
      <c r="I1993" t="str">
        <f>VLOOKUP($B1993,'[1]LKUP PCNDES'!$C$17:$H$60,4,FALSE)</f>
        <v>NHS South West London ICB</v>
      </c>
      <c r="J1993" t="str">
        <f>VLOOKUP($B1993,'[1]LKUP PCNDES'!$C$17:$H$60,6,FALSE)</f>
        <v>SWL</v>
      </c>
    </row>
    <row r="1994" spans="1:10" x14ac:dyDescent="0.35">
      <c r="A1994" t="s">
        <v>648</v>
      </c>
      <c r="B1994" t="s">
        <v>656</v>
      </c>
      <c r="C1994" t="s">
        <v>702</v>
      </c>
      <c r="D1994" t="s">
        <v>704</v>
      </c>
      <c r="E1994" s="2">
        <v>45169</v>
      </c>
      <c r="F1994">
        <v>1</v>
      </c>
      <c r="G1994" t="str">
        <f>VLOOKUP($C1994,'[1]LKUP PCNDES'!$F$2:$H$12,2,FALSE)</f>
        <v>Permanent care home residents aged 18 years or over who received a Structured Medication Review</v>
      </c>
      <c r="H1994" t="str">
        <f>VLOOKUP($C1994,'[1]LKUP PCNDES'!$F$2:$H$12,3,FALSE)</f>
        <v>SMR</v>
      </c>
      <c r="I1994" t="str">
        <f>VLOOKUP($B1994,'[1]LKUP PCNDES'!$C$17:$H$60,4,FALSE)</f>
        <v>NHS South West London ICB</v>
      </c>
      <c r="J1994" t="str">
        <f>VLOOKUP($B1994,'[1]LKUP PCNDES'!$C$17:$H$60,6,FALSE)</f>
        <v>SWL</v>
      </c>
    </row>
    <row r="1995" spans="1:10" x14ac:dyDescent="0.35">
      <c r="A1995" t="s">
        <v>648</v>
      </c>
      <c r="B1995" t="s">
        <v>656</v>
      </c>
      <c r="C1995" t="s">
        <v>702</v>
      </c>
      <c r="D1995" t="s">
        <v>704</v>
      </c>
      <c r="E1995" s="2">
        <v>45199</v>
      </c>
      <c r="F1995">
        <v>3</v>
      </c>
      <c r="G1995" t="str">
        <f>VLOOKUP($C1995,'[1]LKUP PCNDES'!$F$2:$H$12,2,FALSE)</f>
        <v>Permanent care home residents aged 18 years or over who received a Structured Medication Review</v>
      </c>
      <c r="H1995" t="str">
        <f>VLOOKUP($C1995,'[1]LKUP PCNDES'!$F$2:$H$12,3,FALSE)</f>
        <v>SMR</v>
      </c>
      <c r="I1995" t="str">
        <f>VLOOKUP($B1995,'[1]LKUP PCNDES'!$C$17:$H$60,4,FALSE)</f>
        <v>NHS South West London ICB</v>
      </c>
      <c r="J1995" t="str">
        <f>VLOOKUP($B1995,'[1]LKUP PCNDES'!$C$17:$H$60,6,FALSE)</f>
        <v>SWL</v>
      </c>
    </row>
    <row r="1996" spans="1:10" x14ac:dyDescent="0.35">
      <c r="A1996" t="s">
        <v>648</v>
      </c>
      <c r="B1996" t="s">
        <v>656</v>
      </c>
      <c r="C1996" t="s">
        <v>702</v>
      </c>
      <c r="D1996" t="s">
        <v>704</v>
      </c>
      <c r="E1996" s="2">
        <v>45230</v>
      </c>
      <c r="F1996">
        <v>3</v>
      </c>
      <c r="G1996" t="str">
        <f>VLOOKUP($C1996,'[1]LKUP PCNDES'!$F$2:$H$12,2,FALSE)</f>
        <v>Permanent care home residents aged 18 years or over who received a Structured Medication Review</v>
      </c>
      <c r="H1996" t="str">
        <f>VLOOKUP($C1996,'[1]LKUP PCNDES'!$F$2:$H$12,3,FALSE)</f>
        <v>SMR</v>
      </c>
      <c r="I1996" t="str">
        <f>VLOOKUP($B1996,'[1]LKUP PCNDES'!$C$17:$H$60,4,FALSE)</f>
        <v>NHS South West London ICB</v>
      </c>
      <c r="J1996" t="str">
        <f>VLOOKUP($B1996,'[1]LKUP PCNDES'!$C$17:$H$60,6,FALSE)</f>
        <v>SWL</v>
      </c>
    </row>
    <row r="1997" spans="1:10" x14ac:dyDescent="0.35">
      <c r="A1997" t="s">
        <v>648</v>
      </c>
      <c r="B1997" t="s">
        <v>656</v>
      </c>
      <c r="C1997" t="s">
        <v>702</v>
      </c>
      <c r="D1997" t="s">
        <v>704</v>
      </c>
      <c r="E1997" s="2">
        <v>45260</v>
      </c>
      <c r="F1997">
        <v>3</v>
      </c>
      <c r="G1997" t="str">
        <f>VLOOKUP($C1997,'[1]LKUP PCNDES'!$F$2:$H$12,2,FALSE)</f>
        <v>Permanent care home residents aged 18 years or over who received a Structured Medication Review</v>
      </c>
      <c r="H1997" t="str">
        <f>VLOOKUP($C1997,'[1]LKUP PCNDES'!$F$2:$H$12,3,FALSE)</f>
        <v>SMR</v>
      </c>
      <c r="I1997" t="str">
        <f>VLOOKUP($B1997,'[1]LKUP PCNDES'!$C$17:$H$60,4,FALSE)</f>
        <v>NHS South West London ICB</v>
      </c>
      <c r="J1997" t="str">
        <f>VLOOKUP($B1997,'[1]LKUP PCNDES'!$C$17:$H$60,6,FALSE)</f>
        <v>SWL</v>
      </c>
    </row>
    <row r="1998" spans="1:10" x14ac:dyDescent="0.35">
      <c r="A1998" t="s">
        <v>648</v>
      </c>
      <c r="B1998" t="s">
        <v>656</v>
      </c>
      <c r="C1998" t="s">
        <v>702</v>
      </c>
      <c r="D1998" t="s">
        <v>704</v>
      </c>
      <c r="E1998" s="2">
        <v>45291</v>
      </c>
      <c r="F1998">
        <v>4</v>
      </c>
      <c r="G1998" t="str">
        <f>VLOOKUP($C1998,'[1]LKUP PCNDES'!$F$2:$H$12,2,FALSE)</f>
        <v>Permanent care home residents aged 18 years or over who received a Structured Medication Review</v>
      </c>
      <c r="H1998" t="str">
        <f>VLOOKUP($C1998,'[1]LKUP PCNDES'!$F$2:$H$12,3,FALSE)</f>
        <v>SMR</v>
      </c>
      <c r="I1998" t="str">
        <f>VLOOKUP($B1998,'[1]LKUP PCNDES'!$C$17:$H$60,4,FALSE)</f>
        <v>NHS South West London ICB</v>
      </c>
      <c r="J1998" t="str">
        <f>VLOOKUP($B1998,'[1]LKUP PCNDES'!$C$17:$H$60,6,FALSE)</f>
        <v>SWL</v>
      </c>
    </row>
    <row r="1999" spans="1:10" x14ac:dyDescent="0.35">
      <c r="A1999" t="s">
        <v>648</v>
      </c>
      <c r="B1999" t="s">
        <v>656</v>
      </c>
      <c r="C1999" t="s">
        <v>702</v>
      </c>
      <c r="D1999" t="s">
        <v>704</v>
      </c>
      <c r="E1999" s="2">
        <v>45322</v>
      </c>
      <c r="F1999">
        <v>5</v>
      </c>
      <c r="G1999" t="str">
        <f>VLOOKUP($C1999,'[1]LKUP PCNDES'!$F$2:$H$12,2,FALSE)</f>
        <v>Permanent care home residents aged 18 years or over who received a Structured Medication Review</v>
      </c>
      <c r="H1999" t="str">
        <f>VLOOKUP($C1999,'[1]LKUP PCNDES'!$F$2:$H$12,3,FALSE)</f>
        <v>SMR</v>
      </c>
      <c r="I1999" t="str">
        <f>VLOOKUP($B1999,'[1]LKUP PCNDES'!$C$17:$H$60,4,FALSE)</f>
        <v>NHS South West London ICB</v>
      </c>
      <c r="J1999" t="str">
        <f>VLOOKUP($B1999,'[1]LKUP PCNDES'!$C$17:$H$60,6,FALSE)</f>
        <v>SWL</v>
      </c>
    </row>
    <row r="2000" spans="1:10" x14ac:dyDescent="0.35">
      <c r="A2000" t="s">
        <v>648</v>
      </c>
      <c r="B2000" t="s">
        <v>656</v>
      </c>
      <c r="C2000" t="s">
        <v>702</v>
      </c>
      <c r="D2000" t="s">
        <v>704</v>
      </c>
      <c r="E2000" s="2">
        <v>45351</v>
      </c>
      <c r="F2000">
        <v>4</v>
      </c>
      <c r="G2000" t="str">
        <f>VLOOKUP($C2000,'[1]LKUP PCNDES'!$F$2:$H$12,2,FALSE)</f>
        <v>Permanent care home residents aged 18 years or over who received a Structured Medication Review</v>
      </c>
      <c r="H2000" t="str">
        <f>VLOOKUP($C2000,'[1]LKUP PCNDES'!$F$2:$H$12,3,FALSE)</f>
        <v>SMR</v>
      </c>
      <c r="I2000" t="str">
        <f>VLOOKUP($B2000,'[1]LKUP PCNDES'!$C$17:$H$60,4,FALSE)</f>
        <v>NHS South West London ICB</v>
      </c>
      <c r="J2000" t="str">
        <f>VLOOKUP($B2000,'[1]LKUP PCNDES'!$C$17:$H$60,6,FALSE)</f>
        <v>SWL</v>
      </c>
    </row>
    <row r="2001" spans="1:10" x14ac:dyDescent="0.35">
      <c r="A2001" t="s">
        <v>648</v>
      </c>
      <c r="B2001" t="s">
        <v>656</v>
      </c>
      <c r="C2001" t="s">
        <v>702</v>
      </c>
      <c r="D2001" t="s">
        <v>704</v>
      </c>
      <c r="E2001" s="2">
        <v>45382</v>
      </c>
      <c r="F2001">
        <v>11</v>
      </c>
      <c r="G2001" t="str">
        <f>VLOOKUP($C2001,'[1]LKUP PCNDES'!$F$2:$H$12,2,FALSE)</f>
        <v>Permanent care home residents aged 18 years or over who received a Structured Medication Review</v>
      </c>
      <c r="H2001" t="str">
        <f>VLOOKUP($C2001,'[1]LKUP PCNDES'!$F$2:$H$12,3,FALSE)</f>
        <v>SMR</v>
      </c>
      <c r="I2001" t="str">
        <f>VLOOKUP($B2001,'[1]LKUP PCNDES'!$C$17:$H$60,4,FALSE)</f>
        <v>NHS South West London ICB</v>
      </c>
      <c r="J2001" t="str">
        <f>VLOOKUP($B2001,'[1]LKUP PCNDES'!$C$17:$H$60,6,FALSE)</f>
        <v>SWL</v>
      </c>
    </row>
    <row r="2002" spans="1:10" x14ac:dyDescent="0.35">
      <c r="A2002" t="s">
        <v>648</v>
      </c>
      <c r="B2002" t="s">
        <v>656</v>
      </c>
      <c r="C2002" t="s">
        <v>1360</v>
      </c>
      <c r="D2002" t="s">
        <v>700</v>
      </c>
      <c r="E2002" s="2">
        <v>45046</v>
      </c>
      <c r="F2002">
        <v>3</v>
      </c>
      <c r="G2002" t="str">
        <f>VLOOKUP($C2002,'[1]LKUP PCNDES'!$F$2:$H$12,2,FALSE)</f>
        <v>Mean number of patient contacts as part of weekly care home round per care home resident aged 18 years or over</v>
      </c>
      <c r="H2002" t="str">
        <f>VLOOKUP($C2002,'[1]LKUP PCNDES'!$F$2:$H$12,3,FALSE)</f>
        <v>WEEKLY_CH_ROUND</v>
      </c>
      <c r="I2002" t="str">
        <f>VLOOKUP($B2002,'[1]LKUP PCNDES'!$C$17:$H$60,4,FALSE)</f>
        <v>NHS South West London ICB</v>
      </c>
      <c r="J2002" t="str">
        <f>VLOOKUP($B2002,'[1]LKUP PCNDES'!$C$17:$H$60,6,FALSE)</f>
        <v>SWL</v>
      </c>
    </row>
    <row r="2003" spans="1:10" x14ac:dyDescent="0.35">
      <c r="A2003" t="s">
        <v>648</v>
      </c>
      <c r="B2003" t="s">
        <v>656</v>
      </c>
      <c r="C2003" t="s">
        <v>1360</v>
      </c>
      <c r="D2003" t="s">
        <v>700</v>
      </c>
      <c r="E2003" s="2">
        <v>45077</v>
      </c>
      <c r="F2003">
        <v>3</v>
      </c>
      <c r="G2003" t="str">
        <f>VLOOKUP($C2003,'[1]LKUP PCNDES'!$F$2:$H$12,2,FALSE)</f>
        <v>Mean number of patient contacts as part of weekly care home round per care home resident aged 18 years or over</v>
      </c>
      <c r="H2003" t="str">
        <f>VLOOKUP($C2003,'[1]LKUP PCNDES'!$F$2:$H$12,3,FALSE)</f>
        <v>WEEKLY_CH_ROUND</v>
      </c>
      <c r="I2003" t="str">
        <f>VLOOKUP($B2003,'[1]LKUP PCNDES'!$C$17:$H$60,4,FALSE)</f>
        <v>NHS South West London ICB</v>
      </c>
      <c r="J2003" t="str">
        <f>VLOOKUP($B2003,'[1]LKUP PCNDES'!$C$17:$H$60,6,FALSE)</f>
        <v>SWL</v>
      </c>
    </row>
    <row r="2004" spans="1:10" x14ac:dyDescent="0.35">
      <c r="A2004" t="s">
        <v>648</v>
      </c>
      <c r="B2004" t="s">
        <v>656</v>
      </c>
      <c r="C2004" t="s">
        <v>1360</v>
      </c>
      <c r="D2004" t="s">
        <v>700</v>
      </c>
      <c r="E2004" s="2">
        <v>45107</v>
      </c>
      <c r="F2004">
        <v>11</v>
      </c>
      <c r="G2004" t="str">
        <f>VLOOKUP($C2004,'[1]LKUP PCNDES'!$F$2:$H$12,2,FALSE)</f>
        <v>Mean number of patient contacts as part of weekly care home round per care home resident aged 18 years or over</v>
      </c>
      <c r="H2004" t="str">
        <f>VLOOKUP($C2004,'[1]LKUP PCNDES'!$F$2:$H$12,3,FALSE)</f>
        <v>WEEKLY_CH_ROUND</v>
      </c>
      <c r="I2004" t="str">
        <f>VLOOKUP($B2004,'[1]LKUP PCNDES'!$C$17:$H$60,4,FALSE)</f>
        <v>NHS South West London ICB</v>
      </c>
      <c r="J2004" t="str">
        <f>VLOOKUP($B2004,'[1]LKUP PCNDES'!$C$17:$H$60,6,FALSE)</f>
        <v>SWL</v>
      </c>
    </row>
    <row r="2005" spans="1:10" x14ac:dyDescent="0.35">
      <c r="A2005" t="s">
        <v>648</v>
      </c>
      <c r="B2005" t="s">
        <v>656</v>
      </c>
      <c r="C2005" t="s">
        <v>1360</v>
      </c>
      <c r="D2005" t="s">
        <v>700</v>
      </c>
      <c r="E2005" s="2">
        <v>45138</v>
      </c>
      <c r="F2005">
        <v>11</v>
      </c>
      <c r="G2005" t="str">
        <f>VLOOKUP($C2005,'[1]LKUP PCNDES'!$F$2:$H$12,2,FALSE)</f>
        <v>Mean number of patient contacts as part of weekly care home round per care home resident aged 18 years or over</v>
      </c>
      <c r="H2005" t="str">
        <f>VLOOKUP($C2005,'[1]LKUP PCNDES'!$F$2:$H$12,3,FALSE)</f>
        <v>WEEKLY_CH_ROUND</v>
      </c>
      <c r="I2005" t="str">
        <f>VLOOKUP($B2005,'[1]LKUP PCNDES'!$C$17:$H$60,4,FALSE)</f>
        <v>NHS South West London ICB</v>
      </c>
      <c r="J2005" t="str">
        <f>VLOOKUP($B2005,'[1]LKUP PCNDES'!$C$17:$H$60,6,FALSE)</f>
        <v>SWL</v>
      </c>
    </row>
    <row r="2006" spans="1:10" x14ac:dyDescent="0.35">
      <c r="A2006" t="s">
        <v>648</v>
      </c>
      <c r="B2006" t="s">
        <v>656</v>
      </c>
      <c r="C2006" t="s">
        <v>1360</v>
      </c>
      <c r="D2006" t="s">
        <v>700</v>
      </c>
      <c r="E2006" s="2">
        <v>45169</v>
      </c>
      <c r="F2006">
        <v>11</v>
      </c>
      <c r="G2006" t="str">
        <f>VLOOKUP($C2006,'[1]LKUP PCNDES'!$F$2:$H$12,2,FALSE)</f>
        <v>Mean number of patient contacts as part of weekly care home round per care home resident aged 18 years or over</v>
      </c>
      <c r="H2006" t="str">
        <f>VLOOKUP($C2006,'[1]LKUP PCNDES'!$F$2:$H$12,3,FALSE)</f>
        <v>WEEKLY_CH_ROUND</v>
      </c>
      <c r="I2006" t="str">
        <f>VLOOKUP($B2006,'[1]LKUP PCNDES'!$C$17:$H$60,4,FALSE)</f>
        <v>NHS South West London ICB</v>
      </c>
      <c r="J2006" t="str">
        <f>VLOOKUP($B2006,'[1]LKUP PCNDES'!$C$17:$H$60,6,FALSE)</f>
        <v>SWL</v>
      </c>
    </row>
    <row r="2007" spans="1:10" x14ac:dyDescent="0.35">
      <c r="A2007" t="s">
        <v>648</v>
      </c>
      <c r="B2007" t="s">
        <v>656</v>
      </c>
      <c r="C2007" t="s">
        <v>1360</v>
      </c>
      <c r="D2007" t="s">
        <v>700</v>
      </c>
      <c r="E2007" s="2">
        <v>45199</v>
      </c>
      <c r="F2007">
        <v>11</v>
      </c>
      <c r="G2007" t="str">
        <f>VLOOKUP($C2007,'[1]LKUP PCNDES'!$F$2:$H$12,2,FALSE)</f>
        <v>Mean number of patient contacts as part of weekly care home round per care home resident aged 18 years or over</v>
      </c>
      <c r="H2007" t="str">
        <f>VLOOKUP($C2007,'[1]LKUP PCNDES'!$F$2:$H$12,3,FALSE)</f>
        <v>WEEKLY_CH_ROUND</v>
      </c>
      <c r="I2007" t="str">
        <f>VLOOKUP($B2007,'[1]LKUP PCNDES'!$C$17:$H$60,4,FALSE)</f>
        <v>NHS South West London ICB</v>
      </c>
      <c r="J2007" t="str">
        <f>VLOOKUP($B2007,'[1]LKUP PCNDES'!$C$17:$H$60,6,FALSE)</f>
        <v>SWL</v>
      </c>
    </row>
    <row r="2008" spans="1:10" x14ac:dyDescent="0.35">
      <c r="A2008" t="s">
        <v>648</v>
      </c>
      <c r="B2008" t="s">
        <v>656</v>
      </c>
      <c r="C2008" t="s">
        <v>1360</v>
      </c>
      <c r="D2008" t="s">
        <v>700</v>
      </c>
      <c r="E2008" s="2">
        <v>45322</v>
      </c>
      <c r="F2008">
        <v>3</v>
      </c>
      <c r="G2008" t="str">
        <f>VLOOKUP($C2008,'[1]LKUP PCNDES'!$F$2:$H$12,2,FALSE)</f>
        <v>Mean number of patient contacts as part of weekly care home round per care home resident aged 18 years or over</v>
      </c>
      <c r="H2008" t="str">
        <f>VLOOKUP($C2008,'[1]LKUP PCNDES'!$F$2:$H$12,3,FALSE)</f>
        <v>WEEKLY_CH_ROUND</v>
      </c>
      <c r="I2008" t="str">
        <f>VLOOKUP($B2008,'[1]LKUP PCNDES'!$C$17:$H$60,4,FALSE)</f>
        <v>NHS South West London ICB</v>
      </c>
      <c r="J2008" t="str">
        <f>VLOOKUP($B2008,'[1]LKUP PCNDES'!$C$17:$H$60,6,FALSE)</f>
        <v>SWL</v>
      </c>
    </row>
    <row r="2009" spans="1:10" x14ac:dyDescent="0.35">
      <c r="A2009" t="s">
        <v>648</v>
      </c>
      <c r="B2009" t="s">
        <v>656</v>
      </c>
      <c r="C2009" t="s">
        <v>1360</v>
      </c>
      <c r="D2009" t="s">
        <v>700</v>
      </c>
      <c r="E2009" s="2">
        <v>45351</v>
      </c>
      <c r="F2009">
        <v>10</v>
      </c>
      <c r="G2009" t="str">
        <f>VLOOKUP($C2009,'[1]LKUP PCNDES'!$F$2:$H$12,2,FALSE)</f>
        <v>Mean number of patient contacts as part of weekly care home round per care home resident aged 18 years or over</v>
      </c>
      <c r="H2009" t="str">
        <f>VLOOKUP($C2009,'[1]LKUP PCNDES'!$F$2:$H$12,3,FALSE)</f>
        <v>WEEKLY_CH_ROUND</v>
      </c>
      <c r="I2009" t="str">
        <f>VLOOKUP($B2009,'[1]LKUP PCNDES'!$C$17:$H$60,4,FALSE)</f>
        <v>NHS South West London ICB</v>
      </c>
      <c r="J2009" t="str">
        <f>VLOOKUP($B2009,'[1]LKUP PCNDES'!$C$17:$H$60,6,FALSE)</f>
        <v>SWL</v>
      </c>
    </row>
    <row r="2010" spans="1:10" x14ac:dyDescent="0.35">
      <c r="A2010" t="s">
        <v>648</v>
      </c>
      <c r="B2010" t="s">
        <v>656</v>
      </c>
      <c r="C2010" t="s">
        <v>1360</v>
      </c>
      <c r="D2010" t="s">
        <v>700</v>
      </c>
      <c r="E2010" s="2">
        <v>45382</v>
      </c>
      <c r="F2010">
        <v>10</v>
      </c>
      <c r="G2010" t="str">
        <f>VLOOKUP($C2010,'[1]LKUP PCNDES'!$F$2:$H$12,2,FALSE)</f>
        <v>Mean number of patient contacts as part of weekly care home round per care home resident aged 18 years or over</v>
      </c>
      <c r="H2010" t="str">
        <f>VLOOKUP($C2010,'[1]LKUP PCNDES'!$F$2:$H$12,3,FALSE)</f>
        <v>WEEKLY_CH_ROUND</v>
      </c>
      <c r="I2010" t="str">
        <f>VLOOKUP($B2010,'[1]LKUP PCNDES'!$C$17:$H$60,4,FALSE)</f>
        <v>NHS South West London ICB</v>
      </c>
      <c r="J2010" t="str">
        <f>VLOOKUP($B2010,'[1]LKUP PCNDES'!$C$17:$H$60,6,FALSE)</f>
        <v>SWL</v>
      </c>
    </row>
    <row r="2011" spans="1:10" x14ac:dyDescent="0.35">
      <c r="A2011" t="s">
        <v>648</v>
      </c>
      <c r="B2011" t="s">
        <v>656</v>
      </c>
      <c r="C2011" t="s">
        <v>1360</v>
      </c>
      <c r="D2011" t="s">
        <v>564</v>
      </c>
      <c r="E2011" s="2">
        <v>45046</v>
      </c>
      <c r="F2011">
        <v>7079</v>
      </c>
      <c r="G2011" t="str">
        <f>VLOOKUP($C2011,'[1]LKUP PCNDES'!$F$2:$H$12,2,FALSE)</f>
        <v>Mean number of patient contacts as part of weekly care home round per care home resident aged 18 years or over</v>
      </c>
      <c r="H2011" t="str">
        <f>VLOOKUP($C2011,'[1]LKUP PCNDES'!$F$2:$H$12,3,FALSE)</f>
        <v>WEEKLY_CH_ROUND</v>
      </c>
      <c r="I2011" t="str">
        <f>VLOOKUP($B2011,'[1]LKUP PCNDES'!$C$17:$H$60,4,FALSE)</f>
        <v>NHS South West London ICB</v>
      </c>
      <c r="J2011" t="str">
        <f>VLOOKUP($B2011,'[1]LKUP PCNDES'!$C$17:$H$60,6,FALSE)</f>
        <v>SWL</v>
      </c>
    </row>
    <row r="2012" spans="1:10" x14ac:dyDescent="0.35">
      <c r="A2012" t="s">
        <v>648</v>
      </c>
      <c r="B2012" t="s">
        <v>656</v>
      </c>
      <c r="C2012" t="s">
        <v>1360</v>
      </c>
      <c r="D2012" t="s">
        <v>564</v>
      </c>
      <c r="E2012" s="2">
        <v>45077</v>
      </c>
      <c r="F2012">
        <v>6003</v>
      </c>
      <c r="G2012" t="str">
        <f>VLOOKUP($C2012,'[1]LKUP PCNDES'!$F$2:$H$12,2,FALSE)</f>
        <v>Mean number of patient contacts as part of weekly care home round per care home resident aged 18 years or over</v>
      </c>
      <c r="H2012" t="str">
        <f>VLOOKUP($C2012,'[1]LKUP PCNDES'!$F$2:$H$12,3,FALSE)</f>
        <v>WEEKLY_CH_ROUND</v>
      </c>
      <c r="I2012" t="str">
        <f>VLOOKUP($B2012,'[1]LKUP PCNDES'!$C$17:$H$60,4,FALSE)</f>
        <v>NHS South West London ICB</v>
      </c>
      <c r="J2012" t="str">
        <f>VLOOKUP($B2012,'[1]LKUP PCNDES'!$C$17:$H$60,6,FALSE)</f>
        <v>SWL</v>
      </c>
    </row>
    <row r="2013" spans="1:10" x14ac:dyDescent="0.35">
      <c r="A2013" t="s">
        <v>648</v>
      </c>
      <c r="B2013" t="s">
        <v>656</v>
      </c>
      <c r="C2013" t="s">
        <v>1360</v>
      </c>
      <c r="D2013" t="s">
        <v>564</v>
      </c>
      <c r="E2013" s="2">
        <v>45107</v>
      </c>
      <c r="F2013">
        <v>7127</v>
      </c>
      <c r="G2013" t="str">
        <f>VLOOKUP($C2013,'[1]LKUP PCNDES'!$F$2:$H$12,2,FALSE)</f>
        <v>Mean number of patient contacts as part of weekly care home round per care home resident aged 18 years or over</v>
      </c>
      <c r="H2013" t="str">
        <f>VLOOKUP($C2013,'[1]LKUP PCNDES'!$F$2:$H$12,3,FALSE)</f>
        <v>WEEKLY_CH_ROUND</v>
      </c>
      <c r="I2013" t="str">
        <f>VLOOKUP($B2013,'[1]LKUP PCNDES'!$C$17:$H$60,4,FALSE)</f>
        <v>NHS South West London ICB</v>
      </c>
      <c r="J2013" t="str">
        <f>VLOOKUP($B2013,'[1]LKUP PCNDES'!$C$17:$H$60,6,FALSE)</f>
        <v>SWL</v>
      </c>
    </row>
    <row r="2014" spans="1:10" x14ac:dyDescent="0.35">
      <c r="A2014" t="s">
        <v>648</v>
      </c>
      <c r="B2014" t="s">
        <v>656</v>
      </c>
      <c r="C2014" t="s">
        <v>1360</v>
      </c>
      <c r="D2014" t="s">
        <v>564</v>
      </c>
      <c r="E2014" s="2">
        <v>45138</v>
      </c>
      <c r="F2014">
        <v>6725</v>
      </c>
      <c r="G2014" t="str">
        <f>VLOOKUP($C2014,'[1]LKUP PCNDES'!$F$2:$H$12,2,FALSE)</f>
        <v>Mean number of patient contacts as part of weekly care home round per care home resident aged 18 years or over</v>
      </c>
      <c r="H2014" t="str">
        <f>VLOOKUP($C2014,'[1]LKUP PCNDES'!$F$2:$H$12,3,FALSE)</f>
        <v>WEEKLY_CH_ROUND</v>
      </c>
      <c r="I2014" t="str">
        <f>VLOOKUP($B2014,'[1]LKUP PCNDES'!$C$17:$H$60,4,FALSE)</f>
        <v>NHS South West London ICB</v>
      </c>
      <c r="J2014" t="str">
        <f>VLOOKUP($B2014,'[1]LKUP PCNDES'!$C$17:$H$60,6,FALSE)</f>
        <v>SWL</v>
      </c>
    </row>
    <row r="2015" spans="1:10" x14ac:dyDescent="0.35">
      <c r="A2015" t="s">
        <v>648</v>
      </c>
      <c r="B2015" t="s">
        <v>656</v>
      </c>
      <c r="C2015" t="s">
        <v>1360</v>
      </c>
      <c r="D2015" t="s">
        <v>564</v>
      </c>
      <c r="E2015" s="2">
        <v>45169</v>
      </c>
      <c r="F2015">
        <v>7188</v>
      </c>
      <c r="G2015" t="str">
        <f>VLOOKUP($C2015,'[1]LKUP PCNDES'!$F$2:$H$12,2,FALSE)</f>
        <v>Mean number of patient contacts as part of weekly care home round per care home resident aged 18 years or over</v>
      </c>
      <c r="H2015" t="str">
        <f>VLOOKUP($C2015,'[1]LKUP PCNDES'!$F$2:$H$12,3,FALSE)</f>
        <v>WEEKLY_CH_ROUND</v>
      </c>
      <c r="I2015" t="str">
        <f>VLOOKUP($B2015,'[1]LKUP PCNDES'!$C$17:$H$60,4,FALSE)</f>
        <v>NHS South West London ICB</v>
      </c>
      <c r="J2015" t="str">
        <f>VLOOKUP($B2015,'[1]LKUP PCNDES'!$C$17:$H$60,6,FALSE)</f>
        <v>SWL</v>
      </c>
    </row>
    <row r="2016" spans="1:10" x14ac:dyDescent="0.35">
      <c r="A2016" t="s">
        <v>648</v>
      </c>
      <c r="B2016" t="s">
        <v>656</v>
      </c>
      <c r="C2016" t="s">
        <v>1360</v>
      </c>
      <c r="D2016" t="s">
        <v>564</v>
      </c>
      <c r="E2016" s="2">
        <v>45199</v>
      </c>
      <c r="F2016">
        <v>7387</v>
      </c>
      <c r="G2016" t="str">
        <f>VLOOKUP($C2016,'[1]LKUP PCNDES'!$F$2:$H$12,2,FALSE)</f>
        <v>Mean number of patient contacts as part of weekly care home round per care home resident aged 18 years or over</v>
      </c>
      <c r="H2016" t="str">
        <f>VLOOKUP($C2016,'[1]LKUP PCNDES'!$F$2:$H$12,3,FALSE)</f>
        <v>WEEKLY_CH_ROUND</v>
      </c>
      <c r="I2016" t="str">
        <f>VLOOKUP($B2016,'[1]LKUP PCNDES'!$C$17:$H$60,4,FALSE)</f>
        <v>NHS South West London ICB</v>
      </c>
      <c r="J2016" t="str">
        <f>VLOOKUP($B2016,'[1]LKUP PCNDES'!$C$17:$H$60,6,FALSE)</f>
        <v>SWL</v>
      </c>
    </row>
    <row r="2017" spans="1:10" x14ac:dyDescent="0.35">
      <c r="A2017" t="s">
        <v>648</v>
      </c>
      <c r="B2017" t="s">
        <v>656</v>
      </c>
      <c r="C2017" t="s">
        <v>1360</v>
      </c>
      <c r="D2017" t="s">
        <v>564</v>
      </c>
      <c r="E2017" s="2">
        <v>45260</v>
      </c>
      <c r="F2017">
        <v>7078</v>
      </c>
      <c r="G2017" t="str">
        <f>VLOOKUP($C2017,'[1]LKUP PCNDES'!$F$2:$H$12,2,FALSE)</f>
        <v>Mean number of patient contacts as part of weekly care home round per care home resident aged 18 years or over</v>
      </c>
      <c r="H2017" t="str">
        <f>VLOOKUP($C2017,'[1]LKUP PCNDES'!$F$2:$H$12,3,FALSE)</f>
        <v>WEEKLY_CH_ROUND</v>
      </c>
      <c r="I2017" t="str">
        <f>VLOOKUP($B2017,'[1]LKUP PCNDES'!$C$17:$H$60,4,FALSE)</f>
        <v>NHS South West London ICB</v>
      </c>
      <c r="J2017" t="str">
        <f>VLOOKUP($B2017,'[1]LKUP PCNDES'!$C$17:$H$60,6,FALSE)</f>
        <v>SWL</v>
      </c>
    </row>
    <row r="2018" spans="1:10" x14ac:dyDescent="0.35">
      <c r="A2018" t="s">
        <v>648</v>
      </c>
      <c r="B2018" t="s">
        <v>656</v>
      </c>
      <c r="C2018" t="s">
        <v>1360</v>
      </c>
      <c r="D2018" t="s">
        <v>564</v>
      </c>
      <c r="E2018" s="2">
        <v>45291</v>
      </c>
      <c r="F2018">
        <v>7139</v>
      </c>
      <c r="G2018" t="str">
        <f>VLOOKUP($C2018,'[1]LKUP PCNDES'!$F$2:$H$12,2,FALSE)</f>
        <v>Mean number of patient contacts as part of weekly care home round per care home resident aged 18 years or over</v>
      </c>
      <c r="H2018" t="str">
        <f>VLOOKUP($C2018,'[1]LKUP PCNDES'!$F$2:$H$12,3,FALSE)</f>
        <v>WEEKLY_CH_ROUND</v>
      </c>
      <c r="I2018" t="str">
        <f>VLOOKUP($B2018,'[1]LKUP PCNDES'!$C$17:$H$60,4,FALSE)</f>
        <v>NHS South West London ICB</v>
      </c>
      <c r="J2018" t="str">
        <f>VLOOKUP($B2018,'[1]LKUP PCNDES'!$C$17:$H$60,6,FALSE)</f>
        <v>SWL</v>
      </c>
    </row>
    <row r="2019" spans="1:10" x14ac:dyDescent="0.35">
      <c r="A2019" t="s">
        <v>648</v>
      </c>
      <c r="B2019" t="s">
        <v>656</v>
      </c>
      <c r="C2019" t="s">
        <v>1360</v>
      </c>
      <c r="D2019" t="s">
        <v>564</v>
      </c>
      <c r="E2019" s="2">
        <v>45322</v>
      </c>
      <c r="F2019">
        <v>7130</v>
      </c>
      <c r="G2019" t="str">
        <f>VLOOKUP($C2019,'[1]LKUP PCNDES'!$F$2:$H$12,2,FALSE)</f>
        <v>Mean number of patient contacts as part of weekly care home round per care home resident aged 18 years or over</v>
      </c>
      <c r="H2019" t="str">
        <f>VLOOKUP($C2019,'[1]LKUP PCNDES'!$F$2:$H$12,3,FALSE)</f>
        <v>WEEKLY_CH_ROUND</v>
      </c>
      <c r="I2019" t="str">
        <f>VLOOKUP($B2019,'[1]LKUP PCNDES'!$C$17:$H$60,4,FALSE)</f>
        <v>NHS South West London ICB</v>
      </c>
      <c r="J2019" t="str">
        <f>VLOOKUP($B2019,'[1]LKUP PCNDES'!$C$17:$H$60,6,FALSE)</f>
        <v>SWL</v>
      </c>
    </row>
    <row r="2020" spans="1:10" x14ac:dyDescent="0.35">
      <c r="A2020" t="s">
        <v>648</v>
      </c>
      <c r="B2020" t="s">
        <v>656</v>
      </c>
      <c r="C2020" t="s">
        <v>1360</v>
      </c>
      <c r="D2020" t="s">
        <v>564</v>
      </c>
      <c r="E2020" s="2">
        <v>45351</v>
      </c>
      <c r="F2020">
        <v>7106</v>
      </c>
      <c r="G2020" t="str">
        <f>VLOOKUP($C2020,'[1]LKUP PCNDES'!$F$2:$H$12,2,FALSE)</f>
        <v>Mean number of patient contacts as part of weekly care home round per care home resident aged 18 years or over</v>
      </c>
      <c r="H2020" t="str">
        <f>VLOOKUP($C2020,'[1]LKUP PCNDES'!$F$2:$H$12,3,FALSE)</f>
        <v>WEEKLY_CH_ROUND</v>
      </c>
      <c r="I2020" t="str">
        <f>VLOOKUP($B2020,'[1]LKUP PCNDES'!$C$17:$H$60,4,FALSE)</f>
        <v>NHS South West London ICB</v>
      </c>
      <c r="J2020" t="str">
        <f>VLOOKUP($B2020,'[1]LKUP PCNDES'!$C$17:$H$60,6,FALSE)</f>
        <v>SWL</v>
      </c>
    </row>
    <row r="2021" spans="1:10" x14ac:dyDescent="0.35">
      <c r="A2021" t="s">
        <v>648</v>
      </c>
      <c r="B2021" t="s">
        <v>656</v>
      </c>
      <c r="C2021" t="s">
        <v>1360</v>
      </c>
      <c r="D2021" t="s">
        <v>564</v>
      </c>
      <c r="E2021" s="2">
        <v>45382</v>
      </c>
      <c r="F2021">
        <v>7123</v>
      </c>
      <c r="G2021" t="str">
        <f>VLOOKUP($C2021,'[1]LKUP PCNDES'!$F$2:$H$12,2,FALSE)</f>
        <v>Mean number of patient contacts as part of weekly care home round per care home resident aged 18 years or over</v>
      </c>
      <c r="H2021" t="str">
        <f>VLOOKUP($C2021,'[1]LKUP PCNDES'!$F$2:$H$12,3,FALSE)</f>
        <v>WEEKLY_CH_ROUND</v>
      </c>
      <c r="I2021" t="str">
        <f>VLOOKUP($B2021,'[1]LKUP PCNDES'!$C$17:$H$60,4,FALSE)</f>
        <v>NHS South West London ICB</v>
      </c>
      <c r="J2021" t="str">
        <f>VLOOKUP($B2021,'[1]LKUP PCNDES'!$C$17:$H$60,6,FALSE)</f>
        <v>SWL</v>
      </c>
    </row>
    <row r="2022" spans="1:10" x14ac:dyDescent="0.35">
      <c r="B2022" t="s">
        <v>626</v>
      </c>
      <c r="C2022" t="s">
        <v>1357</v>
      </c>
      <c r="D2022" t="s">
        <v>563</v>
      </c>
      <c r="E2022" s="2">
        <v>45046</v>
      </c>
      <c r="F2022">
        <v>325218</v>
      </c>
      <c r="G2022" t="str">
        <f>VLOOKUP($C2022,'[1]LKUP PCNDES'!$F$2:$H$12,2,FALSE)</f>
        <v>Number of patients aged 18 years or over, recorded as living in a care home</v>
      </c>
      <c r="H2022" t="str">
        <f>VLOOKUP($C2022,'[1]LKUP PCNDES'!$F$2:$H$12,3,FALSE)</f>
        <v>CH_RES</v>
      </c>
      <c r="I2022" t="str">
        <f>VLOOKUP($B2022,'[1]LKUP PCNDES'!$C$17:$H$60,4,FALSE)</f>
        <v>England</v>
      </c>
      <c r="J2022" t="str">
        <f>VLOOKUP($B2022,'[1]LKUP PCNDES'!$C$17:$H$60,6,FALSE)</f>
        <v>England</v>
      </c>
    </row>
    <row r="2023" spans="1:10" x14ac:dyDescent="0.35">
      <c r="B2023" t="s">
        <v>626</v>
      </c>
      <c r="C2023" t="s">
        <v>1357</v>
      </c>
      <c r="D2023" t="s">
        <v>563</v>
      </c>
      <c r="E2023" s="2">
        <v>45077</v>
      </c>
      <c r="F2023">
        <v>310244</v>
      </c>
      <c r="G2023" t="str">
        <f>VLOOKUP($C2023,'[1]LKUP PCNDES'!$F$2:$H$12,2,FALSE)</f>
        <v>Number of patients aged 18 years or over, recorded as living in a care home</v>
      </c>
      <c r="H2023" t="str">
        <f>VLOOKUP($C2023,'[1]LKUP PCNDES'!$F$2:$H$12,3,FALSE)</f>
        <v>CH_RES</v>
      </c>
      <c r="I2023" t="str">
        <f>VLOOKUP($B2023,'[1]LKUP PCNDES'!$C$17:$H$60,4,FALSE)</f>
        <v>England</v>
      </c>
      <c r="J2023" t="str">
        <f>VLOOKUP($B2023,'[1]LKUP PCNDES'!$C$17:$H$60,6,FALSE)</f>
        <v>England</v>
      </c>
    </row>
    <row r="2024" spans="1:10" x14ac:dyDescent="0.35">
      <c r="B2024" t="s">
        <v>626</v>
      </c>
      <c r="C2024" t="s">
        <v>1357</v>
      </c>
      <c r="D2024" t="s">
        <v>563</v>
      </c>
      <c r="E2024" s="2">
        <v>45107</v>
      </c>
      <c r="F2024">
        <v>333948</v>
      </c>
      <c r="G2024" t="str">
        <f>VLOOKUP($C2024,'[1]LKUP PCNDES'!$F$2:$H$12,2,FALSE)</f>
        <v>Number of patients aged 18 years or over, recorded as living in a care home</v>
      </c>
      <c r="H2024" t="str">
        <f>VLOOKUP($C2024,'[1]LKUP PCNDES'!$F$2:$H$12,3,FALSE)</f>
        <v>CH_RES</v>
      </c>
      <c r="I2024" t="str">
        <f>VLOOKUP($B2024,'[1]LKUP PCNDES'!$C$17:$H$60,4,FALSE)</f>
        <v>England</v>
      </c>
      <c r="J2024" t="str">
        <f>VLOOKUP($B2024,'[1]LKUP PCNDES'!$C$17:$H$60,6,FALSE)</f>
        <v>England</v>
      </c>
    </row>
    <row r="2025" spans="1:10" x14ac:dyDescent="0.35">
      <c r="B2025" t="s">
        <v>626</v>
      </c>
      <c r="C2025" t="s">
        <v>1357</v>
      </c>
      <c r="D2025" t="s">
        <v>563</v>
      </c>
      <c r="E2025" s="2">
        <v>45138</v>
      </c>
      <c r="F2025">
        <v>337981</v>
      </c>
      <c r="G2025" t="str">
        <f>VLOOKUP($C2025,'[1]LKUP PCNDES'!$F$2:$H$12,2,FALSE)</f>
        <v>Number of patients aged 18 years or over, recorded as living in a care home</v>
      </c>
      <c r="H2025" t="str">
        <f>VLOOKUP($C2025,'[1]LKUP PCNDES'!$F$2:$H$12,3,FALSE)</f>
        <v>CH_RES</v>
      </c>
      <c r="I2025" t="str">
        <f>VLOOKUP($B2025,'[1]LKUP PCNDES'!$C$17:$H$60,4,FALSE)</f>
        <v>England</v>
      </c>
      <c r="J2025" t="str">
        <f>VLOOKUP($B2025,'[1]LKUP PCNDES'!$C$17:$H$60,6,FALSE)</f>
        <v>England</v>
      </c>
    </row>
    <row r="2026" spans="1:10" x14ac:dyDescent="0.35">
      <c r="B2026" t="s">
        <v>626</v>
      </c>
      <c r="C2026" t="s">
        <v>1357</v>
      </c>
      <c r="D2026" t="s">
        <v>563</v>
      </c>
      <c r="E2026" s="2">
        <v>45169</v>
      </c>
      <c r="F2026">
        <v>338939</v>
      </c>
      <c r="G2026" t="str">
        <f>VLOOKUP($C2026,'[1]LKUP PCNDES'!$F$2:$H$12,2,FALSE)</f>
        <v>Number of patients aged 18 years or over, recorded as living in a care home</v>
      </c>
      <c r="H2026" t="str">
        <f>VLOOKUP($C2026,'[1]LKUP PCNDES'!$F$2:$H$12,3,FALSE)</f>
        <v>CH_RES</v>
      </c>
      <c r="I2026" t="str">
        <f>VLOOKUP($B2026,'[1]LKUP PCNDES'!$C$17:$H$60,4,FALSE)</f>
        <v>England</v>
      </c>
      <c r="J2026" t="str">
        <f>VLOOKUP($B2026,'[1]LKUP PCNDES'!$C$17:$H$60,6,FALSE)</f>
        <v>England</v>
      </c>
    </row>
    <row r="2027" spans="1:10" x14ac:dyDescent="0.35">
      <c r="B2027" t="s">
        <v>626</v>
      </c>
      <c r="C2027" t="s">
        <v>1357</v>
      </c>
      <c r="D2027" t="s">
        <v>563</v>
      </c>
      <c r="E2027" s="2">
        <v>45199</v>
      </c>
      <c r="F2027">
        <v>350031</v>
      </c>
      <c r="G2027" t="str">
        <f>VLOOKUP($C2027,'[1]LKUP PCNDES'!$F$2:$H$12,2,FALSE)</f>
        <v>Number of patients aged 18 years or over, recorded as living in a care home</v>
      </c>
      <c r="H2027" t="str">
        <f>VLOOKUP($C2027,'[1]LKUP PCNDES'!$F$2:$H$12,3,FALSE)</f>
        <v>CH_RES</v>
      </c>
      <c r="I2027" t="str">
        <f>VLOOKUP($B2027,'[1]LKUP PCNDES'!$C$17:$H$60,4,FALSE)</f>
        <v>England</v>
      </c>
      <c r="J2027" t="str">
        <f>VLOOKUP($B2027,'[1]LKUP PCNDES'!$C$17:$H$60,6,FALSE)</f>
        <v>England</v>
      </c>
    </row>
    <row r="2028" spans="1:10" x14ac:dyDescent="0.35">
      <c r="B2028" t="s">
        <v>626</v>
      </c>
      <c r="C2028" t="s">
        <v>1357</v>
      </c>
      <c r="D2028" t="s">
        <v>563</v>
      </c>
      <c r="E2028" s="2">
        <v>45230</v>
      </c>
      <c r="F2028">
        <v>353237</v>
      </c>
      <c r="G2028" t="str">
        <f>VLOOKUP($C2028,'[1]LKUP PCNDES'!$F$2:$H$12,2,FALSE)</f>
        <v>Number of patients aged 18 years or over, recorded as living in a care home</v>
      </c>
      <c r="H2028" t="str">
        <f>VLOOKUP($C2028,'[1]LKUP PCNDES'!$F$2:$H$12,3,FALSE)</f>
        <v>CH_RES</v>
      </c>
      <c r="I2028" t="str">
        <f>VLOOKUP($B2028,'[1]LKUP PCNDES'!$C$17:$H$60,4,FALSE)</f>
        <v>England</v>
      </c>
      <c r="J2028" t="str">
        <f>VLOOKUP($B2028,'[1]LKUP PCNDES'!$C$17:$H$60,6,FALSE)</f>
        <v>England</v>
      </c>
    </row>
    <row r="2029" spans="1:10" x14ac:dyDescent="0.35">
      <c r="B2029" t="s">
        <v>626</v>
      </c>
      <c r="C2029" t="s">
        <v>1357</v>
      </c>
      <c r="D2029" t="s">
        <v>563</v>
      </c>
      <c r="E2029" s="2">
        <v>45260</v>
      </c>
      <c r="F2029">
        <v>343116</v>
      </c>
      <c r="G2029" t="str">
        <f>VLOOKUP($C2029,'[1]LKUP PCNDES'!$F$2:$H$12,2,FALSE)</f>
        <v>Number of patients aged 18 years or over, recorded as living in a care home</v>
      </c>
      <c r="H2029" t="str">
        <f>VLOOKUP($C2029,'[1]LKUP PCNDES'!$F$2:$H$12,3,FALSE)</f>
        <v>CH_RES</v>
      </c>
      <c r="I2029" t="str">
        <f>VLOOKUP($B2029,'[1]LKUP PCNDES'!$C$17:$H$60,4,FALSE)</f>
        <v>England</v>
      </c>
      <c r="J2029" t="str">
        <f>VLOOKUP($B2029,'[1]LKUP PCNDES'!$C$17:$H$60,6,FALSE)</f>
        <v>England</v>
      </c>
    </row>
    <row r="2030" spans="1:10" x14ac:dyDescent="0.35">
      <c r="B2030" t="s">
        <v>626</v>
      </c>
      <c r="C2030" t="s">
        <v>1357</v>
      </c>
      <c r="D2030" t="s">
        <v>563</v>
      </c>
      <c r="E2030" s="2">
        <v>45291</v>
      </c>
      <c r="F2030">
        <v>342027</v>
      </c>
      <c r="G2030" t="str">
        <f>VLOOKUP($C2030,'[1]LKUP PCNDES'!$F$2:$H$12,2,FALSE)</f>
        <v>Number of patients aged 18 years or over, recorded as living in a care home</v>
      </c>
      <c r="H2030" t="str">
        <f>VLOOKUP($C2030,'[1]LKUP PCNDES'!$F$2:$H$12,3,FALSE)</f>
        <v>CH_RES</v>
      </c>
      <c r="I2030" t="str">
        <f>VLOOKUP($B2030,'[1]LKUP PCNDES'!$C$17:$H$60,4,FALSE)</f>
        <v>England</v>
      </c>
      <c r="J2030" t="str">
        <f>VLOOKUP($B2030,'[1]LKUP PCNDES'!$C$17:$H$60,6,FALSE)</f>
        <v>England</v>
      </c>
    </row>
    <row r="2031" spans="1:10" x14ac:dyDescent="0.35">
      <c r="B2031" t="s">
        <v>626</v>
      </c>
      <c r="C2031" t="s">
        <v>1357</v>
      </c>
      <c r="D2031" t="s">
        <v>563</v>
      </c>
      <c r="E2031" s="2">
        <v>45322</v>
      </c>
      <c r="F2031">
        <v>341351</v>
      </c>
      <c r="G2031" t="str">
        <f>VLOOKUP($C2031,'[1]LKUP PCNDES'!$F$2:$H$12,2,FALSE)</f>
        <v>Number of patients aged 18 years or over, recorded as living in a care home</v>
      </c>
      <c r="H2031" t="str">
        <f>VLOOKUP($C2031,'[1]LKUP PCNDES'!$F$2:$H$12,3,FALSE)</f>
        <v>CH_RES</v>
      </c>
      <c r="I2031" t="str">
        <f>VLOOKUP($B2031,'[1]LKUP PCNDES'!$C$17:$H$60,4,FALSE)</f>
        <v>England</v>
      </c>
      <c r="J2031" t="str">
        <f>VLOOKUP($B2031,'[1]LKUP PCNDES'!$C$17:$H$60,6,FALSE)</f>
        <v>England</v>
      </c>
    </row>
    <row r="2032" spans="1:10" x14ac:dyDescent="0.35">
      <c r="B2032" t="s">
        <v>626</v>
      </c>
      <c r="C2032" t="s">
        <v>1357</v>
      </c>
      <c r="D2032" t="s">
        <v>563</v>
      </c>
      <c r="E2032" s="2">
        <v>45351</v>
      </c>
      <c r="F2032">
        <v>339297</v>
      </c>
      <c r="G2032" t="str">
        <f>VLOOKUP($C2032,'[1]LKUP PCNDES'!$F$2:$H$12,2,FALSE)</f>
        <v>Number of patients aged 18 years or over, recorded as living in a care home</v>
      </c>
      <c r="H2032" t="str">
        <f>VLOOKUP($C2032,'[1]LKUP PCNDES'!$F$2:$H$12,3,FALSE)</f>
        <v>CH_RES</v>
      </c>
      <c r="I2032" t="str">
        <f>VLOOKUP($B2032,'[1]LKUP PCNDES'!$C$17:$H$60,4,FALSE)</f>
        <v>England</v>
      </c>
      <c r="J2032" t="str">
        <f>VLOOKUP($B2032,'[1]LKUP PCNDES'!$C$17:$H$60,6,FALSE)</f>
        <v>England</v>
      </c>
    </row>
    <row r="2033" spans="2:10" x14ac:dyDescent="0.35">
      <c r="B2033" t="s">
        <v>626</v>
      </c>
      <c r="C2033" t="s">
        <v>1357</v>
      </c>
      <c r="D2033" t="s">
        <v>563</v>
      </c>
      <c r="E2033" s="2">
        <v>45382</v>
      </c>
      <c r="F2033">
        <v>345875</v>
      </c>
      <c r="G2033" t="str">
        <f>VLOOKUP($C2033,'[1]LKUP PCNDES'!$F$2:$H$12,2,FALSE)</f>
        <v>Number of patients aged 18 years or over, recorded as living in a care home</v>
      </c>
      <c r="H2033" t="str">
        <f>VLOOKUP($C2033,'[1]LKUP PCNDES'!$F$2:$H$12,3,FALSE)</f>
        <v>CH_RES</v>
      </c>
      <c r="I2033" t="str">
        <f>VLOOKUP($B2033,'[1]LKUP PCNDES'!$C$17:$H$60,4,FALSE)</f>
        <v>England</v>
      </c>
      <c r="J2033" t="str">
        <f>VLOOKUP($B2033,'[1]LKUP PCNDES'!$C$17:$H$60,6,FALSE)</f>
        <v>England</v>
      </c>
    </row>
    <row r="2034" spans="2:10" x14ac:dyDescent="0.35">
      <c r="B2034" t="s">
        <v>626</v>
      </c>
      <c r="C2034" t="s">
        <v>33</v>
      </c>
      <c r="D2034" t="s">
        <v>700</v>
      </c>
      <c r="E2034" s="2">
        <v>45046</v>
      </c>
      <c r="F2034">
        <v>2569</v>
      </c>
      <c r="G2034" t="str">
        <f>VLOOKUP($C2034,'[1]LKUP PCNDES'!$F$2:$H$12,2,FALSE)</f>
        <v>Care home residents aged 18 years or over, who had a Personalised Care and Support Plan agreed or reviewed</v>
      </c>
      <c r="H2034" t="str">
        <f>VLOOKUP($C2034,'[1]LKUP PCNDES'!$F$2:$H$12,3,FALSE)</f>
        <v>PCSP</v>
      </c>
      <c r="I2034" t="str">
        <f>VLOOKUP($B2034,'[1]LKUP PCNDES'!$C$17:$H$60,4,FALSE)</f>
        <v>England</v>
      </c>
      <c r="J2034" t="str">
        <f>VLOOKUP($B2034,'[1]LKUP PCNDES'!$C$17:$H$60,6,FALSE)</f>
        <v>England</v>
      </c>
    </row>
    <row r="2035" spans="2:10" x14ac:dyDescent="0.35">
      <c r="B2035" t="s">
        <v>626</v>
      </c>
      <c r="C2035" t="s">
        <v>33</v>
      </c>
      <c r="D2035" t="s">
        <v>700</v>
      </c>
      <c r="E2035" s="2">
        <v>45077</v>
      </c>
      <c r="F2035">
        <v>2360</v>
      </c>
      <c r="G2035" t="str">
        <f>VLOOKUP($C2035,'[1]LKUP PCNDES'!$F$2:$H$12,2,FALSE)</f>
        <v>Care home residents aged 18 years or over, who had a Personalised Care and Support Plan agreed or reviewed</v>
      </c>
      <c r="H2035" t="str">
        <f>VLOOKUP($C2035,'[1]LKUP PCNDES'!$F$2:$H$12,3,FALSE)</f>
        <v>PCSP</v>
      </c>
      <c r="I2035" t="str">
        <f>VLOOKUP($B2035,'[1]LKUP PCNDES'!$C$17:$H$60,4,FALSE)</f>
        <v>England</v>
      </c>
      <c r="J2035" t="str">
        <f>VLOOKUP($B2035,'[1]LKUP PCNDES'!$C$17:$H$60,6,FALSE)</f>
        <v>England</v>
      </c>
    </row>
    <row r="2036" spans="2:10" x14ac:dyDescent="0.35">
      <c r="B2036" t="s">
        <v>626</v>
      </c>
      <c r="C2036" t="s">
        <v>33</v>
      </c>
      <c r="D2036" t="s">
        <v>700</v>
      </c>
      <c r="E2036" s="2">
        <v>45107</v>
      </c>
      <c r="F2036">
        <v>2305</v>
      </c>
      <c r="G2036" t="str">
        <f>VLOOKUP($C2036,'[1]LKUP PCNDES'!$F$2:$H$12,2,FALSE)</f>
        <v>Care home residents aged 18 years or over, who had a Personalised Care and Support Plan agreed or reviewed</v>
      </c>
      <c r="H2036" t="str">
        <f>VLOOKUP($C2036,'[1]LKUP PCNDES'!$F$2:$H$12,3,FALSE)</f>
        <v>PCSP</v>
      </c>
      <c r="I2036" t="str">
        <f>VLOOKUP($B2036,'[1]LKUP PCNDES'!$C$17:$H$60,4,FALSE)</f>
        <v>England</v>
      </c>
      <c r="J2036" t="str">
        <f>VLOOKUP($B2036,'[1]LKUP PCNDES'!$C$17:$H$60,6,FALSE)</f>
        <v>England</v>
      </c>
    </row>
    <row r="2037" spans="2:10" x14ac:dyDescent="0.35">
      <c r="B2037" t="s">
        <v>626</v>
      </c>
      <c r="C2037" t="s">
        <v>33</v>
      </c>
      <c r="D2037" t="s">
        <v>700</v>
      </c>
      <c r="E2037" s="2">
        <v>45138</v>
      </c>
      <c r="F2037">
        <v>2192</v>
      </c>
      <c r="G2037" t="str">
        <f>VLOOKUP($C2037,'[1]LKUP PCNDES'!$F$2:$H$12,2,FALSE)</f>
        <v>Care home residents aged 18 years or over, who had a Personalised Care and Support Plan agreed or reviewed</v>
      </c>
      <c r="H2037" t="str">
        <f>VLOOKUP($C2037,'[1]LKUP PCNDES'!$F$2:$H$12,3,FALSE)</f>
        <v>PCSP</v>
      </c>
      <c r="I2037" t="str">
        <f>VLOOKUP($B2037,'[1]LKUP PCNDES'!$C$17:$H$60,4,FALSE)</f>
        <v>England</v>
      </c>
      <c r="J2037" t="str">
        <f>VLOOKUP($B2037,'[1]LKUP PCNDES'!$C$17:$H$60,6,FALSE)</f>
        <v>England</v>
      </c>
    </row>
    <row r="2038" spans="2:10" x14ac:dyDescent="0.35">
      <c r="B2038" t="s">
        <v>626</v>
      </c>
      <c r="C2038" t="s">
        <v>33</v>
      </c>
      <c r="D2038" t="s">
        <v>700</v>
      </c>
      <c r="E2038" s="2">
        <v>45169</v>
      </c>
      <c r="F2038">
        <v>2084</v>
      </c>
      <c r="G2038" t="str">
        <f>VLOOKUP($C2038,'[1]LKUP PCNDES'!$F$2:$H$12,2,FALSE)</f>
        <v>Care home residents aged 18 years or over, who had a Personalised Care and Support Plan agreed or reviewed</v>
      </c>
      <c r="H2038" t="str">
        <f>VLOOKUP($C2038,'[1]LKUP PCNDES'!$F$2:$H$12,3,FALSE)</f>
        <v>PCSP</v>
      </c>
      <c r="I2038" t="str">
        <f>VLOOKUP($B2038,'[1]LKUP PCNDES'!$C$17:$H$60,4,FALSE)</f>
        <v>England</v>
      </c>
      <c r="J2038" t="str">
        <f>VLOOKUP($B2038,'[1]LKUP PCNDES'!$C$17:$H$60,6,FALSE)</f>
        <v>England</v>
      </c>
    </row>
    <row r="2039" spans="2:10" x14ac:dyDescent="0.35">
      <c r="B2039" t="s">
        <v>626</v>
      </c>
      <c r="C2039" t="s">
        <v>33</v>
      </c>
      <c r="D2039" t="s">
        <v>700</v>
      </c>
      <c r="E2039" s="2">
        <v>45199</v>
      </c>
      <c r="F2039">
        <v>1985</v>
      </c>
      <c r="G2039" t="str">
        <f>VLOOKUP($C2039,'[1]LKUP PCNDES'!$F$2:$H$12,2,FALSE)</f>
        <v>Care home residents aged 18 years or over, who had a Personalised Care and Support Plan agreed or reviewed</v>
      </c>
      <c r="H2039" t="str">
        <f>VLOOKUP($C2039,'[1]LKUP PCNDES'!$F$2:$H$12,3,FALSE)</f>
        <v>PCSP</v>
      </c>
      <c r="I2039" t="str">
        <f>VLOOKUP($B2039,'[1]LKUP PCNDES'!$C$17:$H$60,4,FALSE)</f>
        <v>England</v>
      </c>
      <c r="J2039" t="str">
        <f>VLOOKUP($B2039,'[1]LKUP PCNDES'!$C$17:$H$60,6,FALSE)</f>
        <v>England</v>
      </c>
    </row>
    <row r="2040" spans="2:10" x14ac:dyDescent="0.35">
      <c r="B2040" t="s">
        <v>626</v>
      </c>
      <c r="C2040" t="s">
        <v>33</v>
      </c>
      <c r="D2040" t="s">
        <v>700</v>
      </c>
      <c r="E2040" s="2">
        <v>45230</v>
      </c>
      <c r="F2040">
        <v>1864</v>
      </c>
      <c r="G2040" t="str">
        <f>VLOOKUP($C2040,'[1]LKUP PCNDES'!$F$2:$H$12,2,FALSE)</f>
        <v>Care home residents aged 18 years or over, who had a Personalised Care and Support Plan agreed or reviewed</v>
      </c>
      <c r="H2040" t="str">
        <f>VLOOKUP($C2040,'[1]LKUP PCNDES'!$F$2:$H$12,3,FALSE)</f>
        <v>PCSP</v>
      </c>
      <c r="I2040" t="str">
        <f>VLOOKUP($B2040,'[1]LKUP PCNDES'!$C$17:$H$60,4,FALSE)</f>
        <v>England</v>
      </c>
      <c r="J2040" t="str">
        <f>VLOOKUP($B2040,'[1]LKUP PCNDES'!$C$17:$H$60,6,FALSE)</f>
        <v>England</v>
      </c>
    </row>
    <row r="2041" spans="2:10" x14ac:dyDescent="0.35">
      <c r="B2041" t="s">
        <v>626</v>
      </c>
      <c r="C2041" t="s">
        <v>33</v>
      </c>
      <c r="D2041" t="s">
        <v>700</v>
      </c>
      <c r="E2041" s="2">
        <v>45260</v>
      </c>
      <c r="F2041">
        <v>1569</v>
      </c>
      <c r="G2041" t="str">
        <f>VLOOKUP($C2041,'[1]LKUP PCNDES'!$F$2:$H$12,2,FALSE)</f>
        <v>Care home residents aged 18 years or over, who had a Personalised Care and Support Plan agreed or reviewed</v>
      </c>
      <c r="H2041" t="str">
        <f>VLOOKUP($C2041,'[1]LKUP PCNDES'!$F$2:$H$12,3,FALSE)</f>
        <v>PCSP</v>
      </c>
      <c r="I2041" t="str">
        <f>VLOOKUP($B2041,'[1]LKUP PCNDES'!$C$17:$H$60,4,FALSE)</f>
        <v>England</v>
      </c>
      <c r="J2041" t="str">
        <f>VLOOKUP($B2041,'[1]LKUP PCNDES'!$C$17:$H$60,6,FALSE)</f>
        <v>England</v>
      </c>
    </row>
    <row r="2042" spans="2:10" x14ac:dyDescent="0.35">
      <c r="B2042" t="s">
        <v>626</v>
      </c>
      <c r="C2042" t="s">
        <v>33</v>
      </c>
      <c r="D2042" t="s">
        <v>700</v>
      </c>
      <c r="E2042" s="2">
        <v>45291</v>
      </c>
      <c r="F2042">
        <v>1493</v>
      </c>
      <c r="G2042" t="str">
        <f>VLOOKUP($C2042,'[1]LKUP PCNDES'!$F$2:$H$12,2,FALSE)</f>
        <v>Care home residents aged 18 years or over, who had a Personalised Care and Support Plan agreed or reviewed</v>
      </c>
      <c r="H2042" t="str">
        <f>VLOOKUP($C2042,'[1]LKUP PCNDES'!$F$2:$H$12,3,FALSE)</f>
        <v>PCSP</v>
      </c>
      <c r="I2042" t="str">
        <f>VLOOKUP($B2042,'[1]LKUP PCNDES'!$C$17:$H$60,4,FALSE)</f>
        <v>England</v>
      </c>
      <c r="J2042" t="str">
        <f>VLOOKUP($B2042,'[1]LKUP PCNDES'!$C$17:$H$60,6,FALSE)</f>
        <v>England</v>
      </c>
    </row>
    <row r="2043" spans="2:10" x14ac:dyDescent="0.35">
      <c r="B2043" t="s">
        <v>626</v>
      </c>
      <c r="C2043" t="s">
        <v>33</v>
      </c>
      <c r="D2043" t="s">
        <v>700</v>
      </c>
      <c r="E2043" s="2">
        <v>45322</v>
      </c>
      <c r="F2043">
        <v>1417</v>
      </c>
      <c r="G2043" t="str">
        <f>VLOOKUP($C2043,'[1]LKUP PCNDES'!$F$2:$H$12,2,FALSE)</f>
        <v>Care home residents aged 18 years or over, who had a Personalised Care and Support Plan agreed or reviewed</v>
      </c>
      <c r="H2043" t="str">
        <f>VLOOKUP($C2043,'[1]LKUP PCNDES'!$F$2:$H$12,3,FALSE)</f>
        <v>PCSP</v>
      </c>
      <c r="I2043" t="str">
        <f>VLOOKUP($B2043,'[1]LKUP PCNDES'!$C$17:$H$60,4,FALSE)</f>
        <v>England</v>
      </c>
      <c r="J2043" t="str">
        <f>VLOOKUP($B2043,'[1]LKUP PCNDES'!$C$17:$H$60,6,FALSE)</f>
        <v>England</v>
      </c>
    </row>
    <row r="2044" spans="2:10" x14ac:dyDescent="0.35">
      <c r="B2044" t="s">
        <v>626</v>
      </c>
      <c r="C2044" t="s">
        <v>33</v>
      </c>
      <c r="D2044" t="s">
        <v>700</v>
      </c>
      <c r="E2044" s="2">
        <v>45351</v>
      </c>
      <c r="F2044">
        <v>1325</v>
      </c>
      <c r="G2044" t="str">
        <f>VLOOKUP($C2044,'[1]LKUP PCNDES'!$F$2:$H$12,2,FALSE)</f>
        <v>Care home residents aged 18 years or over, who had a Personalised Care and Support Plan agreed or reviewed</v>
      </c>
      <c r="H2044" t="str">
        <f>VLOOKUP($C2044,'[1]LKUP PCNDES'!$F$2:$H$12,3,FALSE)</f>
        <v>PCSP</v>
      </c>
      <c r="I2044" t="str">
        <f>VLOOKUP($B2044,'[1]LKUP PCNDES'!$C$17:$H$60,4,FALSE)</f>
        <v>England</v>
      </c>
      <c r="J2044" t="str">
        <f>VLOOKUP($B2044,'[1]LKUP PCNDES'!$C$17:$H$60,6,FALSE)</f>
        <v>England</v>
      </c>
    </row>
    <row r="2045" spans="2:10" x14ac:dyDescent="0.35">
      <c r="B2045" t="s">
        <v>626</v>
      </c>
      <c r="C2045" t="s">
        <v>33</v>
      </c>
      <c r="D2045" t="s">
        <v>700</v>
      </c>
      <c r="E2045" s="2">
        <v>45382</v>
      </c>
      <c r="F2045">
        <v>1246</v>
      </c>
      <c r="G2045" t="str">
        <f>VLOOKUP($C2045,'[1]LKUP PCNDES'!$F$2:$H$12,2,FALSE)</f>
        <v>Care home residents aged 18 years or over, who had a Personalised Care and Support Plan agreed or reviewed</v>
      </c>
      <c r="H2045" t="str">
        <f>VLOOKUP($C2045,'[1]LKUP PCNDES'!$F$2:$H$12,3,FALSE)</f>
        <v>PCSP</v>
      </c>
      <c r="I2045" t="str">
        <f>VLOOKUP($B2045,'[1]LKUP PCNDES'!$C$17:$H$60,4,FALSE)</f>
        <v>England</v>
      </c>
      <c r="J2045" t="str">
        <f>VLOOKUP($B2045,'[1]LKUP PCNDES'!$C$17:$H$60,6,FALSE)</f>
        <v>England</v>
      </c>
    </row>
    <row r="2046" spans="2:10" x14ac:dyDescent="0.35">
      <c r="B2046" t="s">
        <v>626</v>
      </c>
      <c r="C2046" t="s">
        <v>33</v>
      </c>
      <c r="D2046" t="s">
        <v>564</v>
      </c>
      <c r="E2046" s="2">
        <v>45046</v>
      </c>
      <c r="F2046">
        <v>322475</v>
      </c>
      <c r="G2046" t="str">
        <f>VLOOKUP($C2046,'[1]LKUP PCNDES'!$F$2:$H$12,2,FALSE)</f>
        <v>Care home residents aged 18 years or over, who had a Personalised Care and Support Plan agreed or reviewed</v>
      </c>
      <c r="H2046" t="str">
        <f>VLOOKUP($C2046,'[1]LKUP PCNDES'!$F$2:$H$12,3,FALSE)</f>
        <v>PCSP</v>
      </c>
      <c r="I2046" t="str">
        <f>VLOOKUP($B2046,'[1]LKUP PCNDES'!$C$17:$H$60,4,FALSE)</f>
        <v>England</v>
      </c>
      <c r="J2046" t="str">
        <f>VLOOKUP($B2046,'[1]LKUP PCNDES'!$C$17:$H$60,6,FALSE)</f>
        <v>England</v>
      </c>
    </row>
    <row r="2047" spans="2:10" x14ac:dyDescent="0.35">
      <c r="B2047" t="s">
        <v>626</v>
      </c>
      <c r="C2047" t="s">
        <v>33</v>
      </c>
      <c r="D2047" t="s">
        <v>564</v>
      </c>
      <c r="E2047" s="2">
        <v>45077</v>
      </c>
      <c r="F2047">
        <v>307654</v>
      </c>
      <c r="G2047" t="str">
        <f>VLOOKUP($C2047,'[1]LKUP PCNDES'!$F$2:$H$12,2,FALSE)</f>
        <v>Care home residents aged 18 years or over, who had a Personalised Care and Support Plan agreed or reviewed</v>
      </c>
      <c r="H2047" t="str">
        <f>VLOOKUP($C2047,'[1]LKUP PCNDES'!$F$2:$H$12,3,FALSE)</f>
        <v>PCSP</v>
      </c>
      <c r="I2047" t="str">
        <f>VLOOKUP($B2047,'[1]LKUP PCNDES'!$C$17:$H$60,4,FALSE)</f>
        <v>England</v>
      </c>
      <c r="J2047" t="str">
        <f>VLOOKUP($B2047,'[1]LKUP PCNDES'!$C$17:$H$60,6,FALSE)</f>
        <v>England</v>
      </c>
    </row>
    <row r="2048" spans="2:10" x14ac:dyDescent="0.35">
      <c r="B2048" t="s">
        <v>626</v>
      </c>
      <c r="C2048" t="s">
        <v>33</v>
      </c>
      <c r="D2048" t="s">
        <v>564</v>
      </c>
      <c r="E2048" s="2">
        <v>45107</v>
      </c>
      <c r="F2048">
        <v>331320</v>
      </c>
      <c r="G2048" t="str">
        <f>VLOOKUP($C2048,'[1]LKUP PCNDES'!$F$2:$H$12,2,FALSE)</f>
        <v>Care home residents aged 18 years or over, who had a Personalised Care and Support Plan agreed or reviewed</v>
      </c>
      <c r="H2048" t="str">
        <f>VLOOKUP($C2048,'[1]LKUP PCNDES'!$F$2:$H$12,3,FALSE)</f>
        <v>PCSP</v>
      </c>
      <c r="I2048" t="str">
        <f>VLOOKUP($B2048,'[1]LKUP PCNDES'!$C$17:$H$60,4,FALSE)</f>
        <v>England</v>
      </c>
      <c r="J2048" t="str">
        <f>VLOOKUP($B2048,'[1]LKUP PCNDES'!$C$17:$H$60,6,FALSE)</f>
        <v>England</v>
      </c>
    </row>
    <row r="2049" spans="2:10" x14ac:dyDescent="0.35">
      <c r="B2049" t="s">
        <v>626</v>
      </c>
      <c r="C2049" t="s">
        <v>33</v>
      </c>
      <c r="D2049" t="s">
        <v>564</v>
      </c>
      <c r="E2049" s="2">
        <v>45138</v>
      </c>
      <c r="F2049">
        <v>335424</v>
      </c>
      <c r="G2049" t="str">
        <f>VLOOKUP($C2049,'[1]LKUP PCNDES'!$F$2:$H$12,2,FALSE)</f>
        <v>Care home residents aged 18 years or over, who had a Personalised Care and Support Plan agreed or reviewed</v>
      </c>
      <c r="H2049" t="str">
        <f>VLOOKUP($C2049,'[1]LKUP PCNDES'!$F$2:$H$12,3,FALSE)</f>
        <v>PCSP</v>
      </c>
      <c r="I2049" t="str">
        <f>VLOOKUP($B2049,'[1]LKUP PCNDES'!$C$17:$H$60,4,FALSE)</f>
        <v>England</v>
      </c>
      <c r="J2049" t="str">
        <f>VLOOKUP($B2049,'[1]LKUP PCNDES'!$C$17:$H$60,6,FALSE)</f>
        <v>England</v>
      </c>
    </row>
    <row r="2050" spans="2:10" x14ac:dyDescent="0.35">
      <c r="B2050" t="s">
        <v>626</v>
      </c>
      <c r="C2050" t="s">
        <v>33</v>
      </c>
      <c r="D2050" t="s">
        <v>564</v>
      </c>
      <c r="E2050" s="2">
        <v>45169</v>
      </c>
      <c r="F2050">
        <v>336411</v>
      </c>
      <c r="G2050" t="str">
        <f>VLOOKUP($C2050,'[1]LKUP PCNDES'!$F$2:$H$12,2,FALSE)</f>
        <v>Care home residents aged 18 years or over, who had a Personalised Care and Support Plan agreed or reviewed</v>
      </c>
      <c r="H2050" t="str">
        <f>VLOOKUP($C2050,'[1]LKUP PCNDES'!$F$2:$H$12,3,FALSE)</f>
        <v>PCSP</v>
      </c>
      <c r="I2050" t="str">
        <f>VLOOKUP($B2050,'[1]LKUP PCNDES'!$C$17:$H$60,4,FALSE)</f>
        <v>England</v>
      </c>
      <c r="J2050" t="str">
        <f>VLOOKUP($B2050,'[1]LKUP PCNDES'!$C$17:$H$60,6,FALSE)</f>
        <v>England</v>
      </c>
    </row>
    <row r="2051" spans="2:10" x14ac:dyDescent="0.35">
      <c r="B2051" t="s">
        <v>626</v>
      </c>
      <c r="C2051" t="s">
        <v>33</v>
      </c>
      <c r="D2051" t="s">
        <v>564</v>
      </c>
      <c r="E2051" s="2">
        <v>45199</v>
      </c>
      <c r="F2051">
        <v>347579</v>
      </c>
      <c r="G2051" t="str">
        <f>VLOOKUP($C2051,'[1]LKUP PCNDES'!$F$2:$H$12,2,FALSE)</f>
        <v>Care home residents aged 18 years or over, who had a Personalised Care and Support Plan agreed or reviewed</v>
      </c>
      <c r="H2051" t="str">
        <f>VLOOKUP($C2051,'[1]LKUP PCNDES'!$F$2:$H$12,3,FALSE)</f>
        <v>PCSP</v>
      </c>
      <c r="I2051" t="str">
        <f>VLOOKUP($B2051,'[1]LKUP PCNDES'!$C$17:$H$60,4,FALSE)</f>
        <v>England</v>
      </c>
      <c r="J2051" t="str">
        <f>VLOOKUP($B2051,'[1]LKUP PCNDES'!$C$17:$H$60,6,FALSE)</f>
        <v>England</v>
      </c>
    </row>
    <row r="2052" spans="2:10" x14ac:dyDescent="0.35">
      <c r="B2052" t="s">
        <v>626</v>
      </c>
      <c r="C2052" t="s">
        <v>33</v>
      </c>
      <c r="D2052" t="s">
        <v>564</v>
      </c>
      <c r="E2052" s="2">
        <v>45230</v>
      </c>
      <c r="F2052">
        <v>350887</v>
      </c>
      <c r="G2052" t="str">
        <f>VLOOKUP($C2052,'[1]LKUP PCNDES'!$F$2:$H$12,2,FALSE)</f>
        <v>Care home residents aged 18 years or over, who had a Personalised Care and Support Plan agreed or reviewed</v>
      </c>
      <c r="H2052" t="str">
        <f>VLOOKUP($C2052,'[1]LKUP PCNDES'!$F$2:$H$12,3,FALSE)</f>
        <v>PCSP</v>
      </c>
      <c r="I2052" t="str">
        <f>VLOOKUP($B2052,'[1]LKUP PCNDES'!$C$17:$H$60,4,FALSE)</f>
        <v>England</v>
      </c>
      <c r="J2052" t="str">
        <f>VLOOKUP($B2052,'[1]LKUP PCNDES'!$C$17:$H$60,6,FALSE)</f>
        <v>England</v>
      </c>
    </row>
    <row r="2053" spans="2:10" x14ac:dyDescent="0.35">
      <c r="B2053" t="s">
        <v>626</v>
      </c>
      <c r="C2053" t="s">
        <v>33</v>
      </c>
      <c r="D2053" t="s">
        <v>564</v>
      </c>
      <c r="E2053" s="2">
        <v>45260</v>
      </c>
      <c r="F2053">
        <v>341002</v>
      </c>
      <c r="G2053" t="str">
        <f>VLOOKUP($C2053,'[1]LKUP PCNDES'!$F$2:$H$12,2,FALSE)</f>
        <v>Care home residents aged 18 years or over, who had a Personalised Care and Support Plan agreed or reviewed</v>
      </c>
      <c r="H2053" t="str">
        <f>VLOOKUP($C2053,'[1]LKUP PCNDES'!$F$2:$H$12,3,FALSE)</f>
        <v>PCSP</v>
      </c>
      <c r="I2053" t="str">
        <f>VLOOKUP($B2053,'[1]LKUP PCNDES'!$C$17:$H$60,4,FALSE)</f>
        <v>England</v>
      </c>
      <c r="J2053" t="str">
        <f>VLOOKUP($B2053,'[1]LKUP PCNDES'!$C$17:$H$60,6,FALSE)</f>
        <v>England</v>
      </c>
    </row>
    <row r="2054" spans="2:10" x14ac:dyDescent="0.35">
      <c r="B2054" t="s">
        <v>626</v>
      </c>
      <c r="C2054" t="s">
        <v>33</v>
      </c>
      <c r="D2054" t="s">
        <v>564</v>
      </c>
      <c r="E2054" s="2">
        <v>45291</v>
      </c>
      <c r="F2054">
        <v>339946</v>
      </c>
      <c r="G2054" t="str">
        <f>VLOOKUP($C2054,'[1]LKUP PCNDES'!$F$2:$H$12,2,FALSE)</f>
        <v>Care home residents aged 18 years or over, who had a Personalised Care and Support Plan agreed or reviewed</v>
      </c>
      <c r="H2054" t="str">
        <f>VLOOKUP($C2054,'[1]LKUP PCNDES'!$F$2:$H$12,3,FALSE)</f>
        <v>PCSP</v>
      </c>
      <c r="I2054" t="str">
        <f>VLOOKUP($B2054,'[1]LKUP PCNDES'!$C$17:$H$60,4,FALSE)</f>
        <v>England</v>
      </c>
      <c r="J2054" t="str">
        <f>VLOOKUP($B2054,'[1]LKUP PCNDES'!$C$17:$H$60,6,FALSE)</f>
        <v>England</v>
      </c>
    </row>
    <row r="2055" spans="2:10" x14ac:dyDescent="0.35">
      <c r="B2055" t="s">
        <v>626</v>
      </c>
      <c r="C2055" t="s">
        <v>33</v>
      </c>
      <c r="D2055" t="s">
        <v>564</v>
      </c>
      <c r="E2055" s="2">
        <v>45322</v>
      </c>
      <c r="F2055">
        <v>338873</v>
      </c>
      <c r="G2055" t="str">
        <f>VLOOKUP($C2055,'[1]LKUP PCNDES'!$F$2:$H$12,2,FALSE)</f>
        <v>Care home residents aged 18 years or over, who had a Personalised Care and Support Plan agreed or reviewed</v>
      </c>
      <c r="H2055" t="str">
        <f>VLOOKUP($C2055,'[1]LKUP PCNDES'!$F$2:$H$12,3,FALSE)</f>
        <v>PCSP</v>
      </c>
      <c r="I2055" t="str">
        <f>VLOOKUP($B2055,'[1]LKUP PCNDES'!$C$17:$H$60,4,FALSE)</f>
        <v>England</v>
      </c>
      <c r="J2055" t="str">
        <f>VLOOKUP($B2055,'[1]LKUP PCNDES'!$C$17:$H$60,6,FALSE)</f>
        <v>England</v>
      </c>
    </row>
    <row r="2056" spans="2:10" x14ac:dyDescent="0.35">
      <c r="B2056" t="s">
        <v>626</v>
      </c>
      <c r="C2056" t="s">
        <v>33</v>
      </c>
      <c r="D2056" t="s">
        <v>564</v>
      </c>
      <c r="E2056" s="2">
        <v>45351</v>
      </c>
      <c r="F2056">
        <v>337292</v>
      </c>
      <c r="G2056" t="str">
        <f>VLOOKUP($C2056,'[1]LKUP PCNDES'!$F$2:$H$12,2,FALSE)</f>
        <v>Care home residents aged 18 years or over, who had a Personalised Care and Support Plan agreed or reviewed</v>
      </c>
      <c r="H2056" t="str">
        <f>VLOOKUP($C2056,'[1]LKUP PCNDES'!$F$2:$H$12,3,FALSE)</f>
        <v>PCSP</v>
      </c>
      <c r="I2056" t="str">
        <f>VLOOKUP($B2056,'[1]LKUP PCNDES'!$C$17:$H$60,4,FALSE)</f>
        <v>England</v>
      </c>
      <c r="J2056" t="str">
        <f>VLOOKUP($B2056,'[1]LKUP PCNDES'!$C$17:$H$60,6,FALSE)</f>
        <v>England</v>
      </c>
    </row>
    <row r="2057" spans="2:10" x14ac:dyDescent="0.35">
      <c r="B2057" t="s">
        <v>626</v>
      </c>
      <c r="C2057" t="s">
        <v>33</v>
      </c>
      <c r="D2057" t="s">
        <v>564</v>
      </c>
      <c r="E2057" s="2">
        <v>45382</v>
      </c>
      <c r="F2057">
        <v>343707</v>
      </c>
      <c r="G2057" t="str">
        <f>VLOOKUP($C2057,'[1]LKUP PCNDES'!$F$2:$H$12,2,FALSE)</f>
        <v>Care home residents aged 18 years or over, who had a Personalised Care and Support Plan agreed or reviewed</v>
      </c>
      <c r="H2057" t="str">
        <f>VLOOKUP($C2057,'[1]LKUP PCNDES'!$F$2:$H$12,3,FALSE)</f>
        <v>PCSP</v>
      </c>
      <c r="I2057" t="str">
        <f>VLOOKUP($B2057,'[1]LKUP PCNDES'!$C$17:$H$60,4,FALSE)</f>
        <v>England</v>
      </c>
      <c r="J2057" t="str">
        <f>VLOOKUP($B2057,'[1]LKUP PCNDES'!$C$17:$H$60,6,FALSE)</f>
        <v>England</v>
      </c>
    </row>
    <row r="2058" spans="2:10" x14ac:dyDescent="0.35">
      <c r="B2058" t="s">
        <v>626</v>
      </c>
      <c r="C2058" t="s">
        <v>33</v>
      </c>
      <c r="D2058" t="s">
        <v>563</v>
      </c>
      <c r="E2058" s="2">
        <v>45046</v>
      </c>
      <c r="F2058">
        <v>27343</v>
      </c>
      <c r="G2058" t="str">
        <f>VLOOKUP($C2058,'[1]LKUP PCNDES'!$F$2:$H$12,2,FALSE)</f>
        <v>Care home residents aged 18 years or over, who had a Personalised Care and Support Plan agreed or reviewed</v>
      </c>
      <c r="H2058" t="str">
        <f>VLOOKUP($C2058,'[1]LKUP PCNDES'!$F$2:$H$12,3,FALSE)</f>
        <v>PCSP</v>
      </c>
      <c r="I2058" t="str">
        <f>VLOOKUP($B2058,'[1]LKUP PCNDES'!$C$17:$H$60,4,FALSE)</f>
        <v>England</v>
      </c>
      <c r="J2058" t="str">
        <f>VLOOKUP($B2058,'[1]LKUP PCNDES'!$C$17:$H$60,6,FALSE)</f>
        <v>England</v>
      </c>
    </row>
    <row r="2059" spans="2:10" x14ac:dyDescent="0.35">
      <c r="B2059" t="s">
        <v>626</v>
      </c>
      <c r="C2059" t="s">
        <v>33</v>
      </c>
      <c r="D2059" t="s">
        <v>563</v>
      </c>
      <c r="E2059" s="2">
        <v>45077</v>
      </c>
      <c r="F2059">
        <v>44509</v>
      </c>
      <c r="G2059" t="str">
        <f>VLOOKUP($C2059,'[1]LKUP PCNDES'!$F$2:$H$12,2,FALSE)</f>
        <v>Care home residents aged 18 years or over, who had a Personalised Care and Support Plan agreed or reviewed</v>
      </c>
      <c r="H2059" t="str">
        <f>VLOOKUP($C2059,'[1]LKUP PCNDES'!$F$2:$H$12,3,FALSE)</f>
        <v>PCSP</v>
      </c>
      <c r="I2059" t="str">
        <f>VLOOKUP($B2059,'[1]LKUP PCNDES'!$C$17:$H$60,4,FALSE)</f>
        <v>England</v>
      </c>
      <c r="J2059" t="str">
        <f>VLOOKUP($B2059,'[1]LKUP PCNDES'!$C$17:$H$60,6,FALSE)</f>
        <v>England</v>
      </c>
    </row>
    <row r="2060" spans="2:10" x14ac:dyDescent="0.35">
      <c r="B2060" t="s">
        <v>626</v>
      </c>
      <c r="C2060" t="s">
        <v>33</v>
      </c>
      <c r="D2060" t="s">
        <v>563</v>
      </c>
      <c r="E2060" s="2">
        <v>45107</v>
      </c>
      <c r="F2060">
        <v>63527</v>
      </c>
      <c r="G2060" t="str">
        <f>VLOOKUP($C2060,'[1]LKUP PCNDES'!$F$2:$H$12,2,FALSE)</f>
        <v>Care home residents aged 18 years or over, who had a Personalised Care and Support Plan agreed or reviewed</v>
      </c>
      <c r="H2060" t="str">
        <f>VLOOKUP($C2060,'[1]LKUP PCNDES'!$F$2:$H$12,3,FALSE)</f>
        <v>PCSP</v>
      </c>
      <c r="I2060" t="str">
        <f>VLOOKUP($B2060,'[1]LKUP PCNDES'!$C$17:$H$60,4,FALSE)</f>
        <v>England</v>
      </c>
      <c r="J2060" t="str">
        <f>VLOOKUP($B2060,'[1]LKUP PCNDES'!$C$17:$H$60,6,FALSE)</f>
        <v>England</v>
      </c>
    </row>
    <row r="2061" spans="2:10" x14ac:dyDescent="0.35">
      <c r="B2061" t="s">
        <v>626</v>
      </c>
      <c r="C2061" t="s">
        <v>33</v>
      </c>
      <c r="D2061" t="s">
        <v>563</v>
      </c>
      <c r="E2061" s="2">
        <v>45138</v>
      </c>
      <c r="F2061">
        <v>80353</v>
      </c>
      <c r="G2061" t="str">
        <f>VLOOKUP($C2061,'[1]LKUP PCNDES'!$F$2:$H$12,2,FALSE)</f>
        <v>Care home residents aged 18 years or over, who had a Personalised Care and Support Plan agreed or reviewed</v>
      </c>
      <c r="H2061" t="str">
        <f>VLOOKUP($C2061,'[1]LKUP PCNDES'!$F$2:$H$12,3,FALSE)</f>
        <v>PCSP</v>
      </c>
      <c r="I2061" t="str">
        <f>VLOOKUP($B2061,'[1]LKUP PCNDES'!$C$17:$H$60,4,FALSE)</f>
        <v>England</v>
      </c>
      <c r="J2061" t="str">
        <f>VLOOKUP($B2061,'[1]LKUP PCNDES'!$C$17:$H$60,6,FALSE)</f>
        <v>England</v>
      </c>
    </row>
    <row r="2062" spans="2:10" x14ac:dyDescent="0.35">
      <c r="B2062" t="s">
        <v>626</v>
      </c>
      <c r="C2062" t="s">
        <v>33</v>
      </c>
      <c r="D2062" t="s">
        <v>563</v>
      </c>
      <c r="E2062" s="2">
        <v>45169</v>
      </c>
      <c r="F2062">
        <v>93075</v>
      </c>
      <c r="G2062" t="str">
        <f>VLOOKUP($C2062,'[1]LKUP PCNDES'!$F$2:$H$12,2,FALSE)</f>
        <v>Care home residents aged 18 years or over, who had a Personalised Care and Support Plan agreed or reviewed</v>
      </c>
      <c r="H2062" t="str">
        <f>VLOOKUP($C2062,'[1]LKUP PCNDES'!$F$2:$H$12,3,FALSE)</f>
        <v>PCSP</v>
      </c>
      <c r="I2062" t="str">
        <f>VLOOKUP($B2062,'[1]LKUP PCNDES'!$C$17:$H$60,4,FALSE)</f>
        <v>England</v>
      </c>
      <c r="J2062" t="str">
        <f>VLOOKUP($B2062,'[1]LKUP PCNDES'!$C$17:$H$60,6,FALSE)</f>
        <v>England</v>
      </c>
    </row>
    <row r="2063" spans="2:10" x14ac:dyDescent="0.35">
      <c r="B2063" t="s">
        <v>626</v>
      </c>
      <c r="C2063" t="s">
        <v>33</v>
      </c>
      <c r="D2063" t="s">
        <v>563</v>
      </c>
      <c r="E2063" s="2">
        <v>45199</v>
      </c>
      <c r="F2063">
        <v>106517</v>
      </c>
      <c r="G2063" t="str">
        <f>VLOOKUP($C2063,'[1]LKUP PCNDES'!$F$2:$H$12,2,FALSE)</f>
        <v>Care home residents aged 18 years or over, who had a Personalised Care and Support Plan agreed or reviewed</v>
      </c>
      <c r="H2063" t="str">
        <f>VLOOKUP($C2063,'[1]LKUP PCNDES'!$F$2:$H$12,3,FALSE)</f>
        <v>PCSP</v>
      </c>
      <c r="I2063" t="str">
        <f>VLOOKUP($B2063,'[1]LKUP PCNDES'!$C$17:$H$60,4,FALSE)</f>
        <v>England</v>
      </c>
      <c r="J2063" t="str">
        <f>VLOOKUP($B2063,'[1]LKUP PCNDES'!$C$17:$H$60,6,FALSE)</f>
        <v>England</v>
      </c>
    </row>
    <row r="2064" spans="2:10" x14ac:dyDescent="0.35">
      <c r="B2064" t="s">
        <v>626</v>
      </c>
      <c r="C2064" t="s">
        <v>33</v>
      </c>
      <c r="D2064" t="s">
        <v>563</v>
      </c>
      <c r="E2064" s="2">
        <v>45230</v>
      </c>
      <c r="F2064">
        <v>120770</v>
      </c>
      <c r="G2064" t="str">
        <f>VLOOKUP($C2064,'[1]LKUP PCNDES'!$F$2:$H$12,2,FALSE)</f>
        <v>Care home residents aged 18 years or over, who had a Personalised Care and Support Plan agreed or reviewed</v>
      </c>
      <c r="H2064" t="str">
        <f>VLOOKUP($C2064,'[1]LKUP PCNDES'!$F$2:$H$12,3,FALSE)</f>
        <v>PCSP</v>
      </c>
      <c r="I2064" t="str">
        <f>VLOOKUP($B2064,'[1]LKUP PCNDES'!$C$17:$H$60,4,FALSE)</f>
        <v>England</v>
      </c>
      <c r="J2064" t="str">
        <f>VLOOKUP($B2064,'[1]LKUP PCNDES'!$C$17:$H$60,6,FALSE)</f>
        <v>England</v>
      </c>
    </row>
    <row r="2065" spans="2:10" x14ac:dyDescent="0.35">
      <c r="B2065" t="s">
        <v>626</v>
      </c>
      <c r="C2065" t="s">
        <v>33</v>
      </c>
      <c r="D2065" t="s">
        <v>563</v>
      </c>
      <c r="E2065" s="2">
        <v>45260</v>
      </c>
      <c r="F2065">
        <v>129391</v>
      </c>
      <c r="G2065" t="str">
        <f>VLOOKUP($C2065,'[1]LKUP PCNDES'!$F$2:$H$12,2,FALSE)</f>
        <v>Care home residents aged 18 years or over, who had a Personalised Care and Support Plan agreed or reviewed</v>
      </c>
      <c r="H2065" t="str">
        <f>VLOOKUP($C2065,'[1]LKUP PCNDES'!$F$2:$H$12,3,FALSE)</f>
        <v>PCSP</v>
      </c>
      <c r="I2065" t="str">
        <f>VLOOKUP($B2065,'[1]LKUP PCNDES'!$C$17:$H$60,4,FALSE)</f>
        <v>England</v>
      </c>
      <c r="J2065" t="str">
        <f>VLOOKUP($B2065,'[1]LKUP PCNDES'!$C$17:$H$60,6,FALSE)</f>
        <v>England</v>
      </c>
    </row>
    <row r="2066" spans="2:10" x14ac:dyDescent="0.35">
      <c r="B2066" t="s">
        <v>626</v>
      </c>
      <c r="C2066" t="s">
        <v>33</v>
      </c>
      <c r="D2066" t="s">
        <v>563</v>
      </c>
      <c r="E2066" s="2">
        <v>45291</v>
      </c>
      <c r="F2066">
        <v>136984</v>
      </c>
      <c r="G2066" t="str">
        <f>VLOOKUP($C2066,'[1]LKUP PCNDES'!$F$2:$H$12,2,FALSE)</f>
        <v>Care home residents aged 18 years or over, who had a Personalised Care and Support Plan agreed or reviewed</v>
      </c>
      <c r="H2066" t="str">
        <f>VLOOKUP($C2066,'[1]LKUP PCNDES'!$F$2:$H$12,3,FALSE)</f>
        <v>PCSP</v>
      </c>
      <c r="I2066" t="str">
        <f>VLOOKUP($B2066,'[1]LKUP PCNDES'!$C$17:$H$60,4,FALSE)</f>
        <v>England</v>
      </c>
      <c r="J2066" t="str">
        <f>VLOOKUP($B2066,'[1]LKUP PCNDES'!$C$17:$H$60,6,FALSE)</f>
        <v>England</v>
      </c>
    </row>
    <row r="2067" spans="2:10" x14ac:dyDescent="0.35">
      <c r="B2067" t="s">
        <v>626</v>
      </c>
      <c r="C2067" t="s">
        <v>33</v>
      </c>
      <c r="D2067" t="s">
        <v>563</v>
      </c>
      <c r="E2067" s="2">
        <v>45322</v>
      </c>
      <c r="F2067">
        <v>149001</v>
      </c>
      <c r="G2067" t="str">
        <f>VLOOKUP($C2067,'[1]LKUP PCNDES'!$F$2:$H$12,2,FALSE)</f>
        <v>Care home residents aged 18 years or over, who had a Personalised Care and Support Plan agreed or reviewed</v>
      </c>
      <c r="H2067" t="str">
        <f>VLOOKUP($C2067,'[1]LKUP PCNDES'!$F$2:$H$12,3,FALSE)</f>
        <v>PCSP</v>
      </c>
      <c r="I2067" t="str">
        <f>VLOOKUP($B2067,'[1]LKUP PCNDES'!$C$17:$H$60,4,FALSE)</f>
        <v>England</v>
      </c>
      <c r="J2067" t="str">
        <f>VLOOKUP($B2067,'[1]LKUP PCNDES'!$C$17:$H$60,6,FALSE)</f>
        <v>England</v>
      </c>
    </row>
    <row r="2068" spans="2:10" x14ac:dyDescent="0.35">
      <c r="B2068" t="s">
        <v>626</v>
      </c>
      <c r="C2068" t="s">
        <v>33</v>
      </c>
      <c r="D2068" t="s">
        <v>563</v>
      </c>
      <c r="E2068" s="2">
        <v>45351</v>
      </c>
      <c r="F2068">
        <v>159769</v>
      </c>
      <c r="G2068" t="str">
        <f>VLOOKUP($C2068,'[1]LKUP PCNDES'!$F$2:$H$12,2,FALSE)</f>
        <v>Care home residents aged 18 years or over, who had a Personalised Care and Support Plan agreed or reviewed</v>
      </c>
      <c r="H2068" t="str">
        <f>VLOOKUP($C2068,'[1]LKUP PCNDES'!$F$2:$H$12,3,FALSE)</f>
        <v>PCSP</v>
      </c>
      <c r="I2068" t="str">
        <f>VLOOKUP($B2068,'[1]LKUP PCNDES'!$C$17:$H$60,4,FALSE)</f>
        <v>England</v>
      </c>
      <c r="J2068" t="str">
        <f>VLOOKUP($B2068,'[1]LKUP PCNDES'!$C$17:$H$60,6,FALSE)</f>
        <v>England</v>
      </c>
    </row>
    <row r="2069" spans="2:10" x14ac:dyDescent="0.35">
      <c r="B2069" t="s">
        <v>626</v>
      </c>
      <c r="C2069" t="s">
        <v>33</v>
      </c>
      <c r="D2069" t="s">
        <v>563</v>
      </c>
      <c r="E2069" s="2">
        <v>45382</v>
      </c>
      <c r="F2069">
        <v>173540</v>
      </c>
      <c r="G2069" t="str">
        <f>VLOOKUP($C2069,'[1]LKUP PCNDES'!$F$2:$H$12,2,FALSE)</f>
        <v>Care home residents aged 18 years or over, who had a Personalised Care and Support Plan agreed or reviewed</v>
      </c>
      <c r="H2069" t="str">
        <f>VLOOKUP($C2069,'[1]LKUP PCNDES'!$F$2:$H$12,3,FALSE)</f>
        <v>PCSP</v>
      </c>
      <c r="I2069" t="str">
        <f>VLOOKUP($B2069,'[1]LKUP PCNDES'!$C$17:$H$60,4,FALSE)</f>
        <v>England</v>
      </c>
      <c r="J2069" t="str">
        <f>VLOOKUP($B2069,'[1]LKUP PCNDES'!$C$17:$H$60,6,FALSE)</f>
        <v>England</v>
      </c>
    </row>
    <row r="2070" spans="2:10" x14ac:dyDescent="0.35">
      <c r="B2070" t="s">
        <v>626</v>
      </c>
      <c r="C2070" t="s">
        <v>33</v>
      </c>
      <c r="D2070" t="s">
        <v>703</v>
      </c>
      <c r="E2070" s="2">
        <v>45046</v>
      </c>
      <c r="F2070">
        <v>110</v>
      </c>
      <c r="G2070" t="str">
        <f>VLOOKUP($C2070,'[1]LKUP PCNDES'!$F$2:$H$12,2,FALSE)</f>
        <v>Care home residents aged 18 years or over, who had a Personalised Care and Support Plan agreed or reviewed</v>
      </c>
      <c r="H2070" t="str">
        <f>VLOOKUP($C2070,'[1]LKUP PCNDES'!$F$2:$H$12,3,FALSE)</f>
        <v>PCSP</v>
      </c>
      <c r="I2070" t="str">
        <f>VLOOKUP($B2070,'[1]LKUP PCNDES'!$C$17:$H$60,4,FALSE)</f>
        <v>England</v>
      </c>
      <c r="J2070" t="str">
        <f>VLOOKUP($B2070,'[1]LKUP PCNDES'!$C$17:$H$60,6,FALSE)</f>
        <v>England</v>
      </c>
    </row>
    <row r="2071" spans="2:10" x14ac:dyDescent="0.35">
      <c r="B2071" t="s">
        <v>626</v>
      </c>
      <c r="C2071" t="s">
        <v>33</v>
      </c>
      <c r="D2071" t="s">
        <v>703</v>
      </c>
      <c r="E2071" s="2">
        <v>45077</v>
      </c>
      <c r="F2071">
        <v>187</v>
      </c>
      <c r="G2071" t="str">
        <f>VLOOKUP($C2071,'[1]LKUP PCNDES'!$F$2:$H$12,2,FALSE)</f>
        <v>Care home residents aged 18 years or over, who had a Personalised Care and Support Plan agreed or reviewed</v>
      </c>
      <c r="H2071" t="str">
        <f>VLOOKUP($C2071,'[1]LKUP PCNDES'!$F$2:$H$12,3,FALSE)</f>
        <v>PCSP</v>
      </c>
      <c r="I2071" t="str">
        <f>VLOOKUP($B2071,'[1]LKUP PCNDES'!$C$17:$H$60,4,FALSE)</f>
        <v>England</v>
      </c>
      <c r="J2071" t="str">
        <f>VLOOKUP($B2071,'[1]LKUP PCNDES'!$C$17:$H$60,6,FALSE)</f>
        <v>England</v>
      </c>
    </row>
    <row r="2072" spans="2:10" x14ac:dyDescent="0.35">
      <c r="B2072" t="s">
        <v>626</v>
      </c>
      <c r="C2072" t="s">
        <v>33</v>
      </c>
      <c r="D2072" t="s">
        <v>703</v>
      </c>
      <c r="E2072" s="2">
        <v>45107</v>
      </c>
      <c r="F2072">
        <v>286</v>
      </c>
      <c r="G2072" t="str">
        <f>VLOOKUP($C2072,'[1]LKUP PCNDES'!$F$2:$H$12,2,FALSE)</f>
        <v>Care home residents aged 18 years or over, who had a Personalised Care and Support Plan agreed or reviewed</v>
      </c>
      <c r="H2072" t="str">
        <f>VLOOKUP($C2072,'[1]LKUP PCNDES'!$F$2:$H$12,3,FALSE)</f>
        <v>PCSP</v>
      </c>
      <c r="I2072" t="str">
        <f>VLOOKUP($B2072,'[1]LKUP PCNDES'!$C$17:$H$60,4,FALSE)</f>
        <v>England</v>
      </c>
      <c r="J2072" t="str">
        <f>VLOOKUP($B2072,'[1]LKUP PCNDES'!$C$17:$H$60,6,FALSE)</f>
        <v>England</v>
      </c>
    </row>
    <row r="2073" spans="2:10" x14ac:dyDescent="0.35">
      <c r="B2073" t="s">
        <v>626</v>
      </c>
      <c r="C2073" t="s">
        <v>33</v>
      </c>
      <c r="D2073" t="s">
        <v>703</v>
      </c>
      <c r="E2073" s="2">
        <v>45138</v>
      </c>
      <c r="F2073">
        <v>355</v>
      </c>
      <c r="G2073" t="str">
        <f>VLOOKUP($C2073,'[1]LKUP PCNDES'!$F$2:$H$12,2,FALSE)</f>
        <v>Care home residents aged 18 years or over, who had a Personalised Care and Support Plan agreed or reviewed</v>
      </c>
      <c r="H2073" t="str">
        <f>VLOOKUP($C2073,'[1]LKUP PCNDES'!$F$2:$H$12,3,FALSE)</f>
        <v>PCSP</v>
      </c>
      <c r="I2073" t="str">
        <f>VLOOKUP($B2073,'[1]LKUP PCNDES'!$C$17:$H$60,4,FALSE)</f>
        <v>England</v>
      </c>
      <c r="J2073" t="str">
        <f>VLOOKUP($B2073,'[1]LKUP PCNDES'!$C$17:$H$60,6,FALSE)</f>
        <v>England</v>
      </c>
    </row>
    <row r="2074" spans="2:10" x14ac:dyDescent="0.35">
      <c r="B2074" t="s">
        <v>626</v>
      </c>
      <c r="C2074" t="s">
        <v>33</v>
      </c>
      <c r="D2074" t="s">
        <v>703</v>
      </c>
      <c r="E2074" s="2">
        <v>45169</v>
      </c>
      <c r="F2074">
        <v>424</v>
      </c>
      <c r="G2074" t="str">
        <f>VLOOKUP($C2074,'[1]LKUP PCNDES'!$F$2:$H$12,2,FALSE)</f>
        <v>Care home residents aged 18 years or over, who had a Personalised Care and Support Plan agreed or reviewed</v>
      </c>
      <c r="H2074" t="str">
        <f>VLOOKUP($C2074,'[1]LKUP PCNDES'!$F$2:$H$12,3,FALSE)</f>
        <v>PCSP</v>
      </c>
      <c r="I2074" t="str">
        <f>VLOOKUP($B2074,'[1]LKUP PCNDES'!$C$17:$H$60,4,FALSE)</f>
        <v>England</v>
      </c>
      <c r="J2074" t="str">
        <f>VLOOKUP($B2074,'[1]LKUP PCNDES'!$C$17:$H$60,6,FALSE)</f>
        <v>England</v>
      </c>
    </row>
    <row r="2075" spans="2:10" x14ac:dyDescent="0.35">
      <c r="B2075" t="s">
        <v>626</v>
      </c>
      <c r="C2075" t="s">
        <v>33</v>
      </c>
      <c r="D2075" t="s">
        <v>703</v>
      </c>
      <c r="E2075" s="2">
        <v>45199</v>
      </c>
      <c r="F2075">
        <v>448</v>
      </c>
      <c r="G2075" t="str">
        <f>VLOOKUP($C2075,'[1]LKUP PCNDES'!$F$2:$H$12,2,FALSE)</f>
        <v>Care home residents aged 18 years or over, who had a Personalised Care and Support Plan agreed or reviewed</v>
      </c>
      <c r="H2075" t="str">
        <f>VLOOKUP($C2075,'[1]LKUP PCNDES'!$F$2:$H$12,3,FALSE)</f>
        <v>PCSP</v>
      </c>
      <c r="I2075" t="str">
        <f>VLOOKUP($B2075,'[1]LKUP PCNDES'!$C$17:$H$60,4,FALSE)</f>
        <v>England</v>
      </c>
      <c r="J2075" t="str">
        <f>VLOOKUP($B2075,'[1]LKUP PCNDES'!$C$17:$H$60,6,FALSE)</f>
        <v>England</v>
      </c>
    </row>
    <row r="2076" spans="2:10" x14ac:dyDescent="0.35">
      <c r="B2076" t="s">
        <v>626</v>
      </c>
      <c r="C2076" t="s">
        <v>33</v>
      </c>
      <c r="D2076" t="s">
        <v>703</v>
      </c>
      <c r="E2076" s="2">
        <v>45230</v>
      </c>
      <c r="F2076">
        <v>541</v>
      </c>
      <c r="G2076" t="str">
        <f>VLOOKUP($C2076,'[1]LKUP PCNDES'!$F$2:$H$12,2,FALSE)</f>
        <v>Care home residents aged 18 years or over, who had a Personalised Care and Support Plan agreed or reviewed</v>
      </c>
      <c r="H2076" t="str">
        <f>VLOOKUP($C2076,'[1]LKUP PCNDES'!$F$2:$H$12,3,FALSE)</f>
        <v>PCSP</v>
      </c>
      <c r="I2076" t="str">
        <f>VLOOKUP($B2076,'[1]LKUP PCNDES'!$C$17:$H$60,4,FALSE)</f>
        <v>England</v>
      </c>
      <c r="J2076" t="str">
        <f>VLOOKUP($B2076,'[1]LKUP PCNDES'!$C$17:$H$60,6,FALSE)</f>
        <v>England</v>
      </c>
    </row>
    <row r="2077" spans="2:10" x14ac:dyDescent="0.35">
      <c r="B2077" t="s">
        <v>626</v>
      </c>
      <c r="C2077" t="s">
        <v>33</v>
      </c>
      <c r="D2077" t="s">
        <v>703</v>
      </c>
      <c r="E2077" s="2">
        <v>45260</v>
      </c>
      <c r="F2077">
        <v>593</v>
      </c>
      <c r="G2077" t="str">
        <f>VLOOKUP($C2077,'[1]LKUP PCNDES'!$F$2:$H$12,2,FALSE)</f>
        <v>Care home residents aged 18 years or over, who had a Personalised Care and Support Plan agreed or reviewed</v>
      </c>
      <c r="H2077" t="str">
        <f>VLOOKUP($C2077,'[1]LKUP PCNDES'!$F$2:$H$12,3,FALSE)</f>
        <v>PCSP</v>
      </c>
      <c r="I2077" t="str">
        <f>VLOOKUP($B2077,'[1]LKUP PCNDES'!$C$17:$H$60,4,FALSE)</f>
        <v>England</v>
      </c>
      <c r="J2077" t="str">
        <f>VLOOKUP($B2077,'[1]LKUP PCNDES'!$C$17:$H$60,6,FALSE)</f>
        <v>England</v>
      </c>
    </row>
    <row r="2078" spans="2:10" x14ac:dyDescent="0.35">
      <c r="B2078" t="s">
        <v>626</v>
      </c>
      <c r="C2078" t="s">
        <v>33</v>
      </c>
      <c r="D2078" t="s">
        <v>703</v>
      </c>
      <c r="E2078" s="2">
        <v>45291</v>
      </c>
      <c r="F2078">
        <v>639</v>
      </c>
      <c r="G2078" t="str">
        <f>VLOOKUP($C2078,'[1]LKUP PCNDES'!$F$2:$H$12,2,FALSE)</f>
        <v>Care home residents aged 18 years or over, who had a Personalised Care and Support Plan agreed or reviewed</v>
      </c>
      <c r="H2078" t="str">
        <f>VLOOKUP($C2078,'[1]LKUP PCNDES'!$F$2:$H$12,3,FALSE)</f>
        <v>PCSP</v>
      </c>
      <c r="I2078" t="str">
        <f>VLOOKUP($B2078,'[1]LKUP PCNDES'!$C$17:$H$60,4,FALSE)</f>
        <v>England</v>
      </c>
      <c r="J2078" t="str">
        <f>VLOOKUP($B2078,'[1]LKUP PCNDES'!$C$17:$H$60,6,FALSE)</f>
        <v>England</v>
      </c>
    </row>
    <row r="2079" spans="2:10" x14ac:dyDescent="0.35">
      <c r="B2079" t="s">
        <v>626</v>
      </c>
      <c r="C2079" t="s">
        <v>33</v>
      </c>
      <c r="D2079" t="s">
        <v>703</v>
      </c>
      <c r="E2079" s="2">
        <v>45322</v>
      </c>
      <c r="F2079">
        <v>723</v>
      </c>
      <c r="G2079" t="str">
        <f>VLOOKUP($C2079,'[1]LKUP PCNDES'!$F$2:$H$12,2,FALSE)</f>
        <v>Care home residents aged 18 years or over, who had a Personalised Care and Support Plan agreed or reviewed</v>
      </c>
      <c r="H2079" t="str">
        <f>VLOOKUP($C2079,'[1]LKUP PCNDES'!$F$2:$H$12,3,FALSE)</f>
        <v>PCSP</v>
      </c>
      <c r="I2079" t="str">
        <f>VLOOKUP($B2079,'[1]LKUP PCNDES'!$C$17:$H$60,4,FALSE)</f>
        <v>England</v>
      </c>
      <c r="J2079" t="str">
        <f>VLOOKUP($B2079,'[1]LKUP PCNDES'!$C$17:$H$60,6,FALSE)</f>
        <v>England</v>
      </c>
    </row>
    <row r="2080" spans="2:10" x14ac:dyDescent="0.35">
      <c r="B2080" t="s">
        <v>626</v>
      </c>
      <c r="C2080" t="s">
        <v>33</v>
      </c>
      <c r="D2080" t="s">
        <v>703</v>
      </c>
      <c r="E2080" s="2">
        <v>45351</v>
      </c>
      <c r="F2080">
        <v>775</v>
      </c>
      <c r="G2080" t="str">
        <f>VLOOKUP($C2080,'[1]LKUP PCNDES'!$F$2:$H$12,2,FALSE)</f>
        <v>Care home residents aged 18 years or over, who had a Personalised Care and Support Plan agreed or reviewed</v>
      </c>
      <c r="H2080" t="str">
        <f>VLOOKUP($C2080,'[1]LKUP PCNDES'!$F$2:$H$12,3,FALSE)</f>
        <v>PCSP</v>
      </c>
      <c r="I2080" t="str">
        <f>VLOOKUP($B2080,'[1]LKUP PCNDES'!$C$17:$H$60,4,FALSE)</f>
        <v>England</v>
      </c>
      <c r="J2080" t="str">
        <f>VLOOKUP($B2080,'[1]LKUP PCNDES'!$C$17:$H$60,6,FALSE)</f>
        <v>England</v>
      </c>
    </row>
    <row r="2081" spans="2:10" x14ac:dyDescent="0.35">
      <c r="B2081" t="s">
        <v>626</v>
      </c>
      <c r="C2081" t="s">
        <v>33</v>
      </c>
      <c r="D2081" t="s">
        <v>703</v>
      </c>
      <c r="E2081" s="2">
        <v>45382</v>
      </c>
      <c r="F2081">
        <v>1029</v>
      </c>
      <c r="G2081" t="str">
        <f>VLOOKUP($C2081,'[1]LKUP PCNDES'!$F$2:$H$12,2,FALSE)</f>
        <v>Care home residents aged 18 years or over, who had a Personalised Care and Support Plan agreed or reviewed</v>
      </c>
      <c r="H2081" t="str">
        <f>VLOOKUP($C2081,'[1]LKUP PCNDES'!$F$2:$H$12,3,FALSE)</f>
        <v>PCSP</v>
      </c>
      <c r="I2081" t="str">
        <f>VLOOKUP($B2081,'[1]LKUP PCNDES'!$C$17:$H$60,4,FALSE)</f>
        <v>England</v>
      </c>
      <c r="J2081" t="str">
        <f>VLOOKUP($B2081,'[1]LKUP PCNDES'!$C$17:$H$60,6,FALSE)</f>
        <v>England</v>
      </c>
    </row>
    <row r="2082" spans="2:10" x14ac:dyDescent="0.35">
      <c r="B2082" t="s">
        <v>626</v>
      </c>
      <c r="C2082" t="s">
        <v>1370</v>
      </c>
      <c r="D2082" t="s">
        <v>700</v>
      </c>
      <c r="E2082" s="2">
        <v>45046</v>
      </c>
      <c r="F2082">
        <v>4</v>
      </c>
      <c r="G2082" t="str">
        <f>VLOOKUP($C2082,'[1]LKUP PCNDES'!$F$2:$H$12,2,FALSE)</f>
        <v>Permanent care home residents aged 18 years or over and recorded as experiencing acute confusion, who received a delirium assessment</v>
      </c>
      <c r="H2082" t="str">
        <f>VLOOKUP($C2082,'[1]LKUP PCNDES'!$F$2:$H$12,3,FALSE)</f>
        <v>DELIRIUM</v>
      </c>
      <c r="I2082" t="str">
        <f>VLOOKUP($B2082,'[1]LKUP PCNDES'!$C$17:$H$60,4,FALSE)</f>
        <v>England</v>
      </c>
      <c r="J2082" t="str">
        <f>VLOOKUP($B2082,'[1]LKUP PCNDES'!$C$17:$H$60,6,FALSE)</f>
        <v>England</v>
      </c>
    </row>
    <row r="2083" spans="2:10" x14ac:dyDescent="0.35">
      <c r="B2083" t="s">
        <v>626</v>
      </c>
      <c r="C2083" t="s">
        <v>1370</v>
      </c>
      <c r="D2083" t="s">
        <v>700</v>
      </c>
      <c r="E2083" s="2">
        <v>45077</v>
      </c>
      <c r="F2083">
        <v>7</v>
      </c>
      <c r="G2083" t="str">
        <f>VLOOKUP($C2083,'[1]LKUP PCNDES'!$F$2:$H$12,2,FALSE)</f>
        <v>Permanent care home residents aged 18 years or over and recorded as experiencing acute confusion, who received a delirium assessment</v>
      </c>
      <c r="H2083" t="str">
        <f>VLOOKUP($C2083,'[1]LKUP PCNDES'!$F$2:$H$12,3,FALSE)</f>
        <v>DELIRIUM</v>
      </c>
      <c r="I2083" t="str">
        <f>VLOOKUP($B2083,'[1]LKUP PCNDES'!$C$17:$H$60,4,FALSE)</f>
        <v>England</v>
      </c>
      <c r="J2083" t="str">
        <f>VLOOKUP($B2083,'[1]LKUP PCNDES'!$C$17:$H$60,6,FALSE)</f>
        <v>England</v>
      </c>
    </row>
    <row r="2084" spans="2:10" x14ac:dyDescent="0.35">
      <c r="B2084" t="s">
        <v>626</v>
      </c>
      <c r="C2084" t="s">
        <v>1370</v>
      </c>
      <c r="D2084" t="s">
        <v>700</v>
      </c>
      <c r="E2084" s="2">
        <v>45107</v>
      </c>
      <c r="F2084">
        <v>16</v>
      </c>
      <c r="G2084" t="str">
        <f>VLOOKUP($C2084,'[1]LKUP PCNDES'!$F$2:$H$12,2,FALSE)</f>
        <v>Permanent care home residents aged 18 years or over and recorded as experiencing acute confusion, who received a delirium assessment</v>
      </c>
      <c r="H2084" t="str">
        <f>VLOOKUP($C2084,'[1]LKUP PCNDES'!$F$2:$H$12,3,FALSE)</f>
        <v>DELIRIUM</v>
      </c>
      <c r="I2084" t="str">
        <f>VLOOKUP($B2084,'[1]LKUP PCNDES'!$C$17:$H$60,4,FALSE)</f>
        <v>England</v>
      </c>
      <c r="J2084" t="str">
        <f>VLOOKUP($B2084,'[1]LKUP PCNDES'!$C$17:$H$60,6,FALSE)</f>
        <v>England</v>
      </c>
    </row>
    <row r="2085" spans="2:10" x14ac:dyDescent="0.35">
      <c r="B2085" t="s">
        <v>626</v>
      </c>
      <c r="C2085" t="s">
        <v>1370</v>
      </c>
      <c r="D2085" t="s">
        <v>700</v>
      </c>
      <c r="E2085" s="2">
        <v>45138</v>
      </c>
      <c r="F2085">
        <v>19</v>
      </c>
      <c r="G2085" t="str">
        <f>VLOOKUP($C2085,'[1]LKUP PCNDES'!$F$2:$H$12,2,FALSE)</f>
        <v>Permanent care home residents aged 18 years or over and recorded as experiencing acute confusion, who received a delirium assessment</v>
      </c>
      <c r="H2085" t="str">
        <f>VLOOKUP($C2085,'[1]LKUP PCNDES'!$F$2:$H$12,3,FALSE)</f>
        <v>DELIRIUM</v>
      </c>
      <c r="I2085" t="str">
        <f>VLOOKUP($B2085,'[1]LKUP PCNDES'!$C$17:$H$60,4,FALSE)</f>
        <v>England</v>
      </c>
      <c r="J2085" t="str">
        <f>VLOOKUP($B2085,'[1]LKUP PCNDES'!$C$17:$H$60,6,FALSE)</f>
        <v>England</v>
      </c>
    </row>
    <row r="2086" spans="2:10" x14ac:dyDescent="0.35">
      <c r="B2086" t="s">
        <v>626</v>
      </c>
      <c r="C2086" t="s">
        <v>1370</v>
      </c>
      <c r="D2086" t="s">
        <v>700</v>
      </c>
      <c r="E2086" s="2">
        <v>45169</v>
      </c>
      <c r="F2086">
        <v>20</v>
      </c>
      <c r="G2086" t="str">
        <f>VLOOKUP($C2086,'[1]LKUP PCNDES'!$F$2:$H$12,2,FALSE)</f>
        <v>Permanent care home residents aged 18 years or over and recorded as experiencing acute confusion, who received a delirium assessment</v>
      </c>
      <c r="H2086" t="str">
        <f>VLOOKUP($C2086,'[1]LKUP PCNDES'!$F$2:$H$12,3,FALSE)</f>
        <v>DELIRIUM</v>
      </c>
      <c r="I2086" t="str">
        <f>VLOOKUP($B2086,'[1]LKUP PCNDES'!$C$17:$H$60,4,FALSE)</f>
        <v>England</v>
      </c>
      <c r="J2086" t="str">
        <f>VLOOKUP($B2086,'[1]LKUP PCNDES'!$C$17:$H$60,6,FALSE)</f>
        <v>England</v>
      </c>
    </row>
    <row r="2087" spans="2:10" x14ac:dyDescent="0.35">
      <c r="B2087" t="s">
        <v>626</v>
      </c>
      <c r="C2087" t="s">
        <v>1370</v>
      </c>
      <c r="D2087" t="s">
        <v>700</v>
      </c>
      <c r="E2087" s="2">
        <v>45199</v>
      </c>
      <c r="F2087">
        <v>21</v>
      </c>
      <c r="G2087" t="str">
        <f>VLOOKUP($C2087,'[1]LKUP PCNDES'!$F$2:$H$12,2,FALSE)</f>
        <v>Permanent care home residents aged 18 years or over and recorded as experiencing acute confusion, who received a delirium assessment</v>
      </c>
      <c r="H2087" t="str">
        <f>VLOOKUP($C2087,'[1]LKUP PCNDES'!$F$2:$H$12,3,FALSE)</f>
        <v>DELIRIUM</v>
      </c>
      <c r="I2087" t="str">
        <f>VLOOKUP($B2087,'[1]LKUP PCNDES'!$C$17:$H$60,4,FALSE)</f>
        <v>England</v>
      </c>
      <c r="J2087" t="str">
        <f>VLOOKUP($B2087,'[1]LKUP PCNDES'!$C$17:$H$60,6,FALSE)</f>
        <v>England</v>
      </c>
    </row>
    <row r="2088" spans="2:10" x14ac:dyDescent="0.35">
      <c r="B2088" t="s">
        <v>626</v>
      </c>
      <c r="C2088" t="s">
        <v>1370</v>
      </c>
      <c r="D2088" t="s">
        <v>700</v>
      </c>
      <c r="E2088" s="2">
        <v>45230</v>
      </c>
      <c r="F2088">
        <v>23</v>
      </c>
      <c r="G2088" t="str">
        <f>VLOOKUP($C2088,'[1]LKUP PCNDES'!$F$2:$H$12,2,FALSE)</f>
        <v>Permanent care home residents aged 18 years or over and recorded as experiencing acute confusion, who received a delirium assessment</v>
      </c>
      <c r="H2088" t="str">
        <f>VLOOKUP($C2088,'[1]LKUP PCNDES'!$F$2:$H$12,3,FALSE)</f>
        <v>DELIRIUM</v>
      </c>
      <c r="I2088" t="str">
        <f>VLOOKUP($B2088,'[1]LKUP PCNDES'!$C$17:$H$60,4,FALSE)</f>
        <v>England</v>
      </c>
      <c r="J2088" t="str">
        <f>VLOOKUP($B2088,'[1]LKUP PCNDES'!$C$17:$H$60,6,FALSE)</f>
        <v>England</v>
      </c>
    </row>
    <row r="2089" spans="2:10" x14ac:dyDescent="0.35">
      <c r="B2089" t="s">
        <v>626</v>
      </c>
      <c r="C2089" t="s">
        <v>1370</v>
      </c>
      <c r="D2089" t="s">
        <v>700</v>
      </c>
      <c r="E2089" s="2">
        <v>45260</v>
      </c>
      <c r="F2089">
        <v>21</v>
      </c>
      <c r="G2089" t="str">
        <f>VLOOKUP($C2089,'[1]LKUP PCNDES'!$F$2:$H$12,2,FALSE)</f>
        <v>Permanent care home residents aged 18 years or over and recorded as experiencing acute confusion, who received a delirium assessment</v>
      </c>
      <c r="H2089" t="str">
        <f>VLOOKUP($C2089,'[1]LKUP PCNDES'!$F$2:$H$12,3,FALSE)</f>
        <v>DELIRIUM</v>
      </c>
      <c r="I2089" t="str">
        <f>VLOOKUP($B2089,'[1]LKUP PCNDES'!$C$17:$H$60,4,FALSE)</f>
        <v>England</v>
      </c>
      <c r="J2089" t="str">
        <f>VLOOKUP($B2089,'[1]LKUP PCNDES'!$C$17:$H$60,6,FALSE)</f>
        <v>England</v>
      </c>
    </row>
    <row r="2090" spans="2:10" x14ac:dyDescent="0.35">
      <c r="B2090" t="s">
        <v>626</v>
      </c>
      <c r="C2090" t="s">
        <v>1370</v>
      </c>
      <c r="D2090" t="s">
        <v>700</v>
      </c>
      <c r="E2090" s="2">
        <v>45291</v>
      </c>
      <c r="F2090">
        <v>23</v>
      </c>
      <c r="G2090" t="str">
        <f>VLOOKUP($C2090,'[1]LKUP PCNDES'!$F$2:$H$12,2,FALSE)</f>
        <v>Permanent care home residents aged 18 years or over and recorded as experiencing acute confusion, who received a delirium assessment</v>
      </c>
      <c r="H2090" t="str">
        <f>VLOOKUP($C2090,'[1]LKUP PCNDES'!$F$2:$H$12,3,FALSE)</f>
        <v>DELIRIUM</v>
      </c>
      <c r="I2090" t="str">
        <f>VLOOKUP($B2090,'[1]LKUP PCNDES'!$C$17:$H$60,4,FALSE)</f>
        <v>England</v>
      </c>
      <c r="J2090" t="str">
        <f>VLOOKUP($B2090,'[1]LKUP PCNDES'!$C$17:$H$60,6,FALSE)</f>
        <v>England</v>
      </c>
    </row>
    <row r="2091" spans="2:10" x14ac:dyDescent="0.35">
      <c r="B2091" t="s">
        <v>626</v>
      </c>
      <c r="C2091" t="s">
        <v>1370</v>
      </c>
      <c r="D2091" t="s">
        <v>700</v>
      </c>
      <c r="E2091" s="2">
        <v>45322</v>
      </c>
      <c r="F2091">
        <v>26</v>
      </c>
      <c r="G2091" t="str">
        <f>VLOOKUP($C2091,'[1]LKUP PCNDES'!$F$2:$H$12,2,FALSE)</f>
        <v>Permanent care home residents aged 18 years or over and recorded as experiencing acute confusion, who received a delirium assessment</v>
      </c>
      <c r="H2091" t="str">
        <f>VLOOKUP($C2091,'[1]LKUP PCNDES'!$F$2:$H$12,3,FALSE)</f>
        <v>DELIRIUM</v>
      </c>
      <c r="I2091" t="str">
        <f>VLOOKUP($B2091,'[1]LKUP PCNDES'!$C$17:$H$60,4,FALSE)</f>
        <v>England</v>
      </c>
      <c r="J2091" t="str">
        <f>VLOOKUP($B2091,'[1]LKUP PCNDES'!$C$17:$H$60,6,FALSE)</f>
        <v>England</v>
      </c>
    </row>
    <row r="2092" spans="2:10" x14ac:dyDescent="0.35">
      <c r="B2092" t="s">
        <v>626</v>
      </c>
      <c r="C2092" t="s">
        <v>1370</v>
      </c>
      <c r="D2092" t="s">
        <v>700</v>
      </c>
      <c r="E2092" s="2">
        <v>45351</v>
      </c>
      <c r="F2092">
        <v>32</v>
      </c>
      <c r="G2092" t="str">
        <f>VLOOKUP($C2092,'[1]LKUP PCNDES'!$F$2:$H$12,2,FALSE)</f>
        <v>Permanent care home residents aged 18 years or over and recorded as experiencing acute confusion, who received a delirium assessment</v>
      </c>
      <c r="H2092" t="str">
        <f>VLOOKUP($C2092,'[1]LKUP PCNDES'!$F$2:$H$12,3,FALSE)</f>
        <v>DELIRIUM</v>
      </c>
      <c r="I2092" t="str">
        <f>VLOOKUP($B2092,'[1]LKUP PCNDES'!$C$17:$H$60,4,FALSE)</f>
        <v>England</v>
      </c>
      <c r="J2092" t="str">
        <f>VLOOKUP($B2092,'[1]LKUP PCNDES'!$C$17:$H$60,6,FALSE)</f>
        <v>England</v>
      </c>
    </row>
    <row r="2093" spans="2:10" x14ac:dyDescent="0.35">
      <c r="B2093" t="s">
        <v>626</v>
      </c>
      <c r="C2093" t="s">
        <v>1370</v>
      </c>
      <c r="D2093" t="s">
        <v>700</v>
      </c>
      <c r="E2093" s="2">
        <v>45382</v>
      </c>
      <c r="F2093">
        <v>34</v>
      </c>
      <c r="G2093" t="str">
        <f>VLOOKUP($C2093,'[1]LKUP PCNDES'!$F$2:$H$12,2,FALSE)</f>
        <v>Permanent care home residents aged 18 years or over and recorded as experiencing acute confusion, who received a delirium assessment</v>
      </c>
      <c r="H2093" t="str">
        <f>VLOOKUP($C2093,'[1]LKUP PCNDES'!$F$2:$H$12,3,FALSE)</f>
        <v>DELIRIUM</v>
      </c>
      <c r="I2093" t="str">
        <f>VLOOKUP($B2093,'[1]LKUP PCNDES'!$C$17:$H$60,4,FALSE)</f>
        <v>England</v>
      </c>
      <c r="J2093" t="str">
        <f>VLOOKUP($B2093,'[1]LKUP PCNDES'!$C$17:$H$60,6,FALSE)</f>
        <v>England</v>
      </c>
    </row>
    <row r="2094" spans="2:10" x14ac:dyDescent="0.35">
      <c r="B2094" t="s">
        <v>626</v>
      </c>
      <c r="C2094" t="s">
        <v>1370</v>
      </c>
      <c r="D2094" t="s">
        <v>564</v>
      </c>
      <c r="E2094" s="2">
        <v>45046</v>
      </c>
      <c r="F2094">
        <v>1119</v>
      </c>
      <c r="G2094" t="str">
        <f>VLOOKUP($C2094,'[1]LKUP PCNDES'!$F$2:$H$12,2,FALSE)</f>
        <v>Permanent care home residents aged 18 years or over and recorded as experiencing acute confusion, who received a delirium assessment</v>
      </c>
      <c r="H2094" t="str">
        <f>VLOOKUP($C2094,'[1]LKUP PCNDES'!$F$2:$H$12,3,FALSE)</f>
        <v>DELIRIUM</v>
      </c>
      <c r="I2094" t="str">
        <f>VLOOKUP($B2094,'[1]LKUP PCNDES'!$C$17:$H$60,4,FALSE)</f>
        <v>England</v>
      </c>
      <c r="J2094" t="str">
        <f>VLOOKUP($B2094,'[1]LKUP PCNDES'!$C$17:$H$60,6,FALSE)</f>
        <v>England</v>
      </c>
    </row>
    <row r="2095" spans="2:10" x14ac:dyDescent="0.35">
      <c r="B2095" t="s">
        <v>626</v>
      </c>
      <c r="C2095" t="s">
        <v>1370</v>
      </c>
      <c r="D2095" t="s">
        <v>564</v>
      </c>
      <c r="E2095" s="2">
        <v>45077</v>
      </c>
      <c r="F2095">
        <v>1795</v>
      </c>
      <c r="G2095" t="str">
        <f>VLOOKUP($C2095,'[1]LKUP PCNDES'!$F$2:$H$12,2,FALSE)</f>
        <v>Permanent care home residents aged 18 years or over and recorded as experiencing acute confusion, who received a delirium assessment</v>
      </c>
      <c r="H2095" t="str">
        <f>VLOOKUP($C2095,'[1]LKUP PCNDES'!$F$2:$H$12,3,FALSE)</f>
        <v>DELIRIUM</v>
      </c>
      <c r="I2095" t="str">
        <f>VLOOKUP($B2095,'[1]LKUP PCNDES'!$C$17:$H$60,4,FALSE)</f>
        <v>England</v>
      </c>
      <c r="J2095" t="str">
        <f>VLOOKUP($B2095,'[1]LKUP PCNDES'!$C$17:$H$60,6,FALSE)</f>
        <v>England</v>
      </c>
    </row>
    <row r="2096" spans="2:10" x14ac:dyDescent="0.35">
      <c r="B2096" t="s">
        <v>626</v>
      </c>
      <c r="C2096" t="s">
        <v>1370</v>
      </c>
      <c r="D2096" t="s">
        <v>564</v>
      </c>
      <c r="E2096" s="2">
        <v>45107</v>
      </c>
      <c r="F2096">
        <v>2592</v>
      </c>
      <c r="G2096" t="str">
        <f>VLOOKUP($C2096,'[1]LKUP PCNDES'!$F$2:$H$12,2,FALSE)</f>
        <v>Permanent care home residents aged 18 years or over and recorded as experiencing acute confusion, who received a delirium assessment</v>
      </c>
      <c r="H2096" t="str">
        <f>VLOOKUP($C2096,'[1]LKUP PCNDES'!$F$2:$H$12,3,FALSE)</f>
        <v>DELIRIUM</v>
      </c>
      <c r="I2096" t="str">
        <f>VLOOKUP($B2096,'[1]LKUP PCNDES'!$C$17:$H$60,4,FALSE)</f>
        <v>England</v>
      </c>
      <c r="J2096" t="str">
        <f>VLOOKUP($B2096,'[1]LKUP PCNDES'!$C$17:$H$60,6,FALSE)</f>
        <v>England</v>
      </c>
    </row>
    <row r="2097" spans="2:10" x14ac:dyDescent="0.35">
      <c r="B2097" t="s">
        <v>626</v>
      </c>
      <c r="C2097" t="s">
        <v>1370</v>
      </c>
      <c r="D2097" t="s">
        <v>564</v>
      </c>
      <c r="E2097" s="2">
        <v>45138</v>
      </c>
      <c r="F2097">
        <v>3414</v>
      </c>
      <c r="G2097" t="str">
        <f>VLOOKUP($C2097,'[1]LKUP PCNDES'!$F$2:$H$12,2,FALSE)</f>
        <v>Permanent care home residents aged 18 years or over and recorded as experiencing acute confusion, who received a delirium assessment</v>
      </c>
      <c r="H2097" t="str">
        <f>VLOOKUP($C2097,'[1]LKUP PCNDES'!$F$2:$H$12,3,FALSE)</f>
        <v>DELIRIUM</v>
      </c>
      <c r="I2097" t="str">
        <f>VLOOKUP($B2097,'[1]LKUP PCNDES'!$C$17:$H$60,4,FALSE)</f>
        <v>England</v>
      </c>
      <c r="J2097" t="str">
        <f>VLOOKUP($B2097,'[1]LKUP PCNDES'!$C$17:$H$60,6,FALSE)</f>
        <v>England</v>
      </c>
    </row>
    <row r="2098" spans="2:10" x14ac:dyDescent="0.35">
      <c r="B2098" t="s">
        <v>626</v>
      </c>
      <c r="C2098" t="s">
        <v>1370</v>
      </c>
      <c r="D2098" t="s">
        <v>564</v>
      </c>
      <c r="E2098" s="2">
        <v>45169</v>
      </c>
      <c r="F2098">
        <v>3981</v>
      </c>
      <c r="G2098" t="str">
        <f>VLOOKUP($C2098,'[1]LKUP PCNDES'!$F$2:$H$12,2,FALSE)</f>
        <v>Permanent care home residents aged 18 years or over and recorded as experiencing acute confusion, who received a delirium assessment</v>
      </c>
      <c r="H2098" t="str">
        <f>VLOOKUP($C2098,'[1]LKUP PCNDES'!$F$2:$H$12,3,FALSE)</f>
        <v>DELIRIUM</v>
      </c>
      <c r="I2098" t="str">
        <f>VLOOKUP($B2098,'[1]LKUP PCNDES'!$C$17:$H$60,4,FALSE)</f>
        <v>England</v>
      </c>
      <c r="J2098" t="str">
        <f>VLOOKUP($B2098,'[1]LKUP PCNDES'!$C$17:$H$60,6,FALSE)</f>
        <v>England</v>
      </c>
    </row>
    <row r="2099" spans="2:10" x14ac:dyDescent="0.35">
      <c r="B2099" t="s">
        <v>626</v>
      </c>
      <c r="C2099" t="s">
        <v>1370</v>
      </c>
      <c r="D2099" t="s">
        <v>564</v>
      </c>
      <c r="E2099" s="2">
        <v>45199</v>
      </c>
      <c r="F2099">
        <v>4758</v>
      </c>
      <c r="G2099" t="str">
        <f>VLOOKUP($C2099,'[1]LKUP PCNDES'!$F$2:$H$12,2,FALSE)</f>
        <v>Permanent care home residents aged 18 years or over and recorded as experiencing acute confusion, who received a delirium assessment</v>
      </c>
      <c r="H2099" t="str">
        <f>VLOOKUP($C2099,'[1]LKUP PCNDES'!$F$2:$H$12,3,FALSE)</f>
        <v>DELIRIUM</v>
      </c>
      <c r="I2099" t="str">
        <f>VLOOKUP($B2099,'[1]LKUP PCNDES'!$C$17:$H$60,4,FALSE)</f>
        <v>England</v>
      </c>
      <c r="J2099" t="str">
        <f>VLOOKUP($B2099,'[1]LKUP PCNDES'!$C$17:$H$60,6,FALSE)</f>
        <v>England</v>
      </c>
    </row>
    <row r="2100" spans="2:10" x14ac:dyDescent="0.35">
      <c r="B2100" t="s">
        <v>626</v>
      </c>
      <c r="C2100" t="s">
        <v>1370</v>
      </c>
      <c r="D2100" t="s">
        <v>564</v>
      </c>
      <c r="E2100" s="2">
        <v>45230</v>
      </c>
      <c r="F2100">
        <v>5475</v>
      </c>
      <c r="G2100" t="str">
        <f>VLOOKUP($C2100,'[1]LKUP PCNDES'!$F$2:$H$12,2,FALSE)</f>
        <v>Permanent care home residents aged 18 years or over and recorded as experiencing acute confusion, who received a delirium assessment</v>
      </c>
      <c r="H2100" t="str">
        <f>VLOOKUP($C2100,'[1]LKUP PCNDES'!$F$2:$H$12,3,FALSE)</f>
        <v>DELIRIUM</v>
      </c>
      <c r="I2100" t="str">
        <f>VLOOKUP($B2100,'[1]LKUP PCNDES'!$C$17:$H$60,4,FALSE)</f>
        <v>England</v>
      </c>
      <c r="J2100" t="str">
        <f>VLOOKUP($B2100,'[1]LKUP PCNDES'!$C$17:$H$60,6,FALSE)</f>
        <v>England</v>
      </c>
    </row>
    <row r="2101" spans="2:10" x14ac:dyDescent="0.35">
      <c r="B2101" t="s">
        <v>626</v>
      </c>
      <c r="C2101" t="s">
        <v>1370</v>
      </c>
      <c r="D2101" t="s">
        <v>564</v>
      </c>
      <c r="E2101" s="2">
        <v>45260</v>
      </c>
      <c r="F2101">
        <v>5669</v>
      </c>
      <c r="G2101" t="str">
        <f>VLOOKUP($C2101,'[1]LKUP PCNDES'!$F$2:$H$12,2,FALSE)</f>
        <v>Permanent care home residents aged 18 years or over and recorded as experiencing acute confusion, who received a delirium assessment</v>
      </c>
      <c r="H2101" t="str">
        <f>VLOOKUP($C2101,'[1]LKUP PCNDES'!$F$2:$H$12,3,FALSE)</f>
        <v>DELIRIUM</v>
      </c>
      <c r="I2101" t="str">
        <f>VLOOKUP($B2101,'[1]LKUP PCNDES'!$C$17:$H$60,4,FALSE)</f>
        <v>England</v>
      </c>
      <c r="J2101" t="str">
        <f>VLOOKUP($B2101,'[1]LKUP PCNDES'!$C$17:$H$60,6,FALSE)</f>
        <v>England</v>
      </c>
    </row>
    <row r="2102" spans="2:10" x14ac:dyDescent="0.35">
      <c r="B2102" t="s">
        <v>626</v>
      </c>
      <c r="C2102" t="s">
        <v>1370</v>
      </c>
      <c r="D2102" t="s">
        <v>564</v>
      </c>
      <c r="E2102" s="2">
        <v>45291</v>
      </c>
      <c r="F2102">
        <v>6101</v>
      </c>
      <c r="G2102" t="str">
        <f>VLOOKUP($C2102,'[1]LKUP PCNDES'!$F$2:$H$12,2,FALSE)</f>
        <v>Permanent care home residents aged 18 years or over and recorded as experiencing acute confusion, who received a delirium assessment</v>
      </c>
      <c r="H2102" t="str">
        <f>VLOOKUP($C2102,'[1]LKUP PCNDES'!$F$2:$H$12,3,FALSE)</f>
        <v>DELIRIUM</v>
      </c>
      <c r="I2102" t="str">
        <f>VLOOKUP($B2102,'[1]LKUP PCNDES'!$C$17:$H$60,4,FALSE)</f>
        <v>England</v>
      </c>
      <c r="J2102" t="str">
        <f>VLOOKUP($B2102,'[1]LKUP PCNDES'!$C$17:$H$60,6,FALSE)</f>
        <v>England</v>
      </c>
    </row>
    <row r="2103" spans="2:10" x14ac:dyDescent="0.35">
      <c r="B2103" t="s">
        <v>626</v>
      </c>
      <c r="C2103" t="s">
        <v>1370</v>
      </c>
      <c r="D2103" t="s">
        <v>564</v>
      </c>
      <c r="E2103" s="2">
        <v>45322</v>
      </c>
      <c r="F2103">
        <v>6540</v>
      </c>
      <c r="G2103" t="str">
        <f>VLOOKUP($C2103,'[1]LKUP PCNDES'!$F$2:$H$12,2,FALSE)</f>
        <v>Permanent care home residents aged 18 years or over and recorded as experiencing acute confusion, who received a delirium assessment</v>
      </c>
      <c r="H2103" t="str">
        <f>VLOOKUP($C2103,'[1]LKUP PCNDES'!$F$2:$H$12,3,FALSE)</f>
        <v>DELIRIUM</v>
      </c>
      <c r="I2103" t="str">
        <f>VLOOKUP($B2103,'[1]LKUP PCNDES'!$C$17:$H$60,4,FALSE)</f>
        <v>England</v>
      </c>
      <c r="J2103" t="str">
        <f>VLOOKUP($B2103,'[1]LKUP PCNDES'!$C$17:$H$60,6,FALSE)</f>
        <v>England</v>
      </c>
    </row>
    <row r="2104" spans="2:10" x14ac:dyDescent="0.35">
      <c r="B2104" t="s">
        <v>626</v>
      </c>
      <c r="C2104" t="s">
        <v>1370</v>
      </c>
      <c r="D2104" t="s">
        <v>564</v>
      </c>
      <c r="E2104" s="2">
        <v>45351</v>
      </c>
      <c r="F2104">
        <v>6857</v>
      </c>
      <c r="G2104" t="str">
        <f>VLOOKUP($C2104,'[1]LKUP PCNDES'!$F$2:$H$12,2,FALSE)</f>
        <v>Permanent care home residents aged 18 years or over and recorded as experiencing acute confusion, who received a delirium assessment</v>
      </c>
      <c r="H2104" t="str">
        <f>VLOOKUP($C2104,'[1]LKUP PCNDES'!$F$2:$H$12,3,FALSE)</f>
        <v>DELIRIUM</v>
      </c>
      <c r="I2104" t="str">
        <f>VLOOKUP($B2104,'[1]LKUP PCNDES'!$C$17:$H$60,4,FALSE)</f>
        <v>England</v>
      </c>
      <c r="J2104" t="str">
        <f>VLOOKUP($B2104,'[1]LKUP PCNDES'!$C$17:$H$60,6,FALSE)</f>
        <v>England</v>
      </c>
    </row>
    <row r="2105" spans="2:10" x14ac:dyDescent="0.35">
      <c r="B2105" t="s">
        <v>626</v>
      </c>
      <c r="C2105" t="s">
        <v>1370</v>
      </c>
      <c r="D2105" t="s">
        <v>564</v>
      </c>
      <c r="E2105" s="2">
        <v>45382</v>
      </c>
      <c r="F2105">
        <v>7286</v>
      </c>
      <c r="G2105" t="str">
        <f>VLOOKUP($C2105,'[1]LKUP PCNDES'!$F$2:$H$12,2,FALSE)</f>
        <v>Permanent care home residents aged 18 years or over and recorded as experiencing acute confusion, who received a delirium assessment</v>
      </c>
      <c r="H2105" t="str">
        <f>VLOOKUP($C2105,'[1]LKUP PCNDES'!$F$2:$H$12,3,FALSE)</f>
        <v>DELIRIUM</v>
      </c>
      <c r="I2105" t="str">
        <f>VLOOKUP($B2105,'[1]LKUP PCNDES'!$C$17:$H$60,4,FALSE)</f>
        <v>England</v>
      </c>
      <c r="J2105" t="str">
        <f>VLOOKUP($B2105,'[1]LKUP PCNDES'!$C$17:$H$60,6,FALSE)</f>
        <v>England</v>
      </c>
    </row>
    <row r="2106" spans="2:10" x14ac:dyDescent="0.35">
      <c r="B2106" t="s">
        <v>626</v>
      </c>
      <c r="C2106" t="s">
        <v>1370</v>
      </c>
      <c r="D2106" t="s">
        <v>563</v>
      </c>
      <c r="E2106" s="2">
        <v>45046</v>
      </c>
      <c r="F2106">
        <v>48</v>
      </c>
      <c r="G2106" t="str">
        <f>VLOOKUP($C2106,'[1]LKUP PCNDES'!$F$2:$H$12,2,FALSE)</f>
        <v>Permanent care home residents aged 18 years or over and recorded as experiencing acute confusion, who received a delirium assessment</v>
      </c>
      <c r="H2106" t="str">
        <f>VLOOKUP($C2106,'[1]LKUP PCNDES'!$F$2:$H$12,3,FALSE)</f>
        <v>DELIRIUM</v>
      </c>
      <c r="I2106" t="str">
        <f>VLOOKUP($B2106,'[1]LKUP PCNDES'!$C$17:$H$60,4,FALSE)</f>
        <v>England</v>
      </c>
      <c r="J2106" t="str">
        <f>VLOOKUP($B2106,'[1]LKUP PCNDES'!$C$17:$H$60,6,FALSE)</f>
        <v>England</v>
      </c>
    </row>
    <row r="2107" spans="2:10" x14ac:dyDescent="0.35">
      <c r="B2107" t="s">
        <v>626</v>
      </c>
      <c r="C2107" t="s">
        <v>1370</v>
      </c>
      <c r="D2107" t="s">
        <v>563</v>
      </c>
      <c r="E2107" s="2">
        <v>45077</v>
      </c>
      <c r="F2107">
        <v>90</v>
      </c>
      <c r="G2107" t="str">
        <f>VLOOKUP($C2107,'[1]LKUP PCNDES'!$F$2:$H$12,2,FALSE)</f>
        <v>Permanent care home residents aged 18 years or over and recorded as experiencing acute confusion, who received a delirium assessment</v>
      </c>
      <c r="H2107" t="str">
        <f>VLOOKUP($C2107,'[1]LKUP PCNDES'!$F$2:$H$12,3,FALSE)</f>
        <v>DELIRIUM</v>
      </c>
      <c r="I2107" t="str">
        <f>VLOOKUP($B2107,'[1]LKUP PCNDES'!$C$17:$H$60,4,FALSE)</f>
        <v>England</v>
      </c>
      <c r="J2107" t="str">
        <f>VLOOKUP($B2107,'[1]LKUP PCNDES'!$C$17:$H$60,6,FALSE)</f>
        <v>England</v>
      </c>
    </row>
    <row r="2108" spans="2:10" x14ac:dyDescent="0.35">
      <c r="B2108" t="s">
        <v>626</v>
      </c>
      <c r="C2108" t="s">
        <v>1370</v>
      </c>
      <c r="D2108" t="s">
        <v>563</v>
      </c>
      <c r="E2108" s="2">
        <v>45107</v>
      </c>
      <c r="F2108">
        <v>115</v>
      </c>
      <c r="G2108" t="str">
        <f>VLOOKUP($C2108,'[1]LKUP PCNDES'!$F$2:$H$12,2,FALSE)</f>
        <v>Permanent care home residents aged 18 years or over and recorded as experiencing acute confusion, who received a delirium assessment</v>
      </c>
      <c r="H2108" t="str">
        <f>VLOOKUP($C2108,'[1]LKUP PCNDES'!$F$2:$H$12,3,FALSE)</f>
        <v>DELIRIUM</v>
      </c>
      <c r="I2108" t="str">
        <f>VLOOKUP($B2108,'[1]LKUP PCNDES'!$C$17:$H$60,4,FALSE)</f>
        <v>England</v>
      </c>
      <c r="J2108" t="str">
        <f>VLOOKUP($B2108,'[1]LKUP PCNDES'!$C$17:$H$60,6,FALSE)</f>
        <v>England</v>
      </c>
    </row>
    <row r="2109" spans="2:10" x14ac:dyDescent="0.35">
      <c r="B2109" t="s">
        <v>626</v>
      </c>
      <c r="C2109" t="s">
        <v>1370</v>
      </c>
      <c r="D2109" t="s">
        <v>563</v>
      </c>
      <c r="E2109" s="2">
        <v>45138</v>
      </c>
      <c r="F2109">
        <v>149</v>
      </c>
      <c r="G2109" t="str">
        <f>VLOOKUP($C2109,'[1]LKUP PCNDES'!$F$2:$H$12,2,FALSE)</f>
        <v>Permanent care home residents aged 18 years or over and recorded as experiencing acute confusion, who received a delirium assessment</v>
      </c>
      <c r="H2109" t="str">
        <f>VLOOKUP($C2109,'[1]LKUP PCNDES'!$F$2:$H$12,3,FALSE)</f>
        <v>DELIRIUM</v>
      </c>
      <c r="I2109" t="str">
        <f>VLOOKUP($B2109,'[1]LKUP PCNDES'!$C$17:$H$60,4,FALSE)</f>
        <v>England</v>
      </c>
      <c r="J2109" t="str">
        <f>VLOOKUP($B2109,'[1]LKUP PCNDES'!$C$17:$H$60,6,FALSE)</f>
        <v>England</v>
      </c>
    </row>
    <row r="2110" spans="2:10" x14ac:dyDescent="0.35">
      <c r="B2110" t="s">
        <v>626</v>
      </c>
      <c r="C2110" t="s">
        <v>1370</v>
      </c>
      <c r="D2110" t="s">
        <v>563</v>
      </c>
      <c r="E2110" s="2">
        <v>45169</v>
      </c>
      <c r="F2110">
        <v>171</v>
      </c>
      <c r="G2110" t="str">
        <f>VLOOKUP($C2110,'[1]LKUP PCNDES'!$F$2:$H$12,2,FALSE)</f>
        <v>Permanent care home residents aged 18 years or over and recorded as experiencing acute confusion, who received a delirium assessment</v>
      </c>
      <c r="H2110" t="str">
        <f>VLOOKUP($C2110,'[1]LKUP PCNDES'!$F$2:$H$12,3,FALSE)</f>
        <v>DELIRIUM</v>
      </c>
      <c r="I2110" t="str">
        <f>VLOOKUP($B2110,'[1]LKUP PCNDES'!$C$17:$H$60,4,FALSE)</f>
        <v>England</v>
      </c>
      <c r="J2110" t="str">
        <f>VLOOKUP($B2110,'[1]LKUP PCNDES'!$C$17:$H$60,6,FALSE)</f>
        <v>England</v>
      </c>
    </row>
    <row r="2111" spans="2:10" x14ac:dyDescent="0.35">
      <c r="B2111" t="s">
        <v>626</v>
      </c>
      <c r="C2111" t="s">
        <v>1370</v>
      </c>
      <c r="D2111" t="s">
        <v>563</v>
      </c>
      <c r="E2111" s="2">
        <v>45199</v>
      </c>
      <c r="F2111">
        <v>278</v>
      </c>
      <c r="G2111" t="str">
        <f>VLOOKUP($C2111,'[1]LKUP PCNDES'!$F$2:$H$12,2,FALSE)</f>
        <v>Permanent care home residents aged 18 years or over and recorded as experiencing acute confusion, who received a delirium assessment</v>
      </c>
      <c r="H2111" t="str">
        <f>VLOOKUP($C2111,'[1]LKUP PCNDES'!$F$2:$H$12,3,FALSE)</f>
        <v>DELIRIUM</v>
      </c>
      <c r="I2111" t="str">
        <f>VLOOKUP($B2111,'[1]LKUP PCNDES'!$C$17:$H$60,4,FALSE)</f>
        <v>England</v>
      </c>
      <c r="J2111" t="str">
        <f>VLOOKUP($B2111,'[1]LKUP PCNDES'!$C$17:$H$60,6,FALSE)</f>
        <v>England</v>
      </c>
    </row>
    <row r="2112" spans="2:10" x14ac:dyDescent="0.35">
      <c r="B2112" t="s">
        <v>626</v>
      </c>
      <c r="C2112" t="s">
        <v>1370</v>
      </c>
      <c r="D2112" t="s">
        <v>563</v>
      </c>
      <c r="E2112" s="2">
        <v>45230</v>
      </c>
      <c r="F2112">
        <v>310</v>
      </c>
      <c r="G2112" t="str">
        <f>VLOOKUP($C2112,'[1]LKUP PCNDES'!$F$2:$H$12,2,FALSE)</f>
        <v>Permanent care home residents aged 18 years or over and recorded as experiencing acute confusion, who received a delirium assessment</v>
      </c>
      <c r="H2112" t="str">
        <f>VLOOKUP($C2112,'[1]LKUP PCNDES'!$F$2:$H$12,3,FALSE)</f>
        <v>DELIRIUM</v>
      </c>
      <c r="I2112" t="str">
        <f>VLOOKUP($B2112,'[1]LKUP PCNDES'!$C$17:$H$60,4,FALSE)</f>
        <v>England</v>
      </c>
      <c r="J2112" t="str">
        <f>VLOOKUP($B2112,'[1]LKUP PCNDES'!$C$17:$H$60,6,FALSE)</f>
        <v>England</v>
      </c>
    </row>
    <row r="2113" spans="2:10" x14ac:dyDescent="0.35">
      <c r="B2113" t="s">
        <v>626</v>
      </c>
      <c r="C2113" t="s">
        <v>1370</v>
      </c>
      <c r="D2113" t="s">
        <v>563</v>
      </c>
      <c r="E2113" s="2">
        <v>45260</v>
      </c>
      <c r="F2113">
        <v>275</v>
      </c>
      <c r="G2113" t="str">
        <f>VLOOKUP($C2113,'[1]LKUP PCNDES'!$F$2:$H$12,2,FALSE)</f>
        <v>Permanent care home residents aged 18 years or over and recorded as experiencing acute confusion, who received a delirium assessment</v>
      </c>
      <c r="H2113" t="str">
        <f>VLOOKUP($C2113,'[1]LKUP PCNDES'!$F$2:$H$12,3,FALSE)</f>
        <v>DELIRIUM</v>
      </c>
      <c r="I2113" t="str">
        <f>VLOOKUP($B2113,'[1]LKUP PCNDES'!$C$17:$H$60,4,FALSE)</f>
        <v>England</v>
      </c>
      <c r="J2113" t="str">
        <f>VLOOKUP($B2113,'[1]LKUP PCNDES'!$C$17:$H$60,6,FALSE)</f>
        <v>England</v>
      </c>
    </row>
    <row r="2114" spans="2:10" x14ac:dyDescent="0.35">
      <c r="B2114" t="s">
        <v>626</v>
      </c>
      <c r="C2114" t="s">
        <v>1370</v>
      </c>
      <c r="D2114" t="s">
        <v>563</v>
      </c>
      <c r="E2114" s="2">
        <v>45291</v>
      </c>
      <c r="F2114">
        <v>280</v>
      </c>
      <c r="G2114" t="str">
        <f>VLOOKUP($C2114,'[1]LKUP PCNDES'!$F$2:$H$12,2,FALSE)</f>
        <v>Permanent care home residents aged 18 years or over and recorded as experiencing acute confusion, who received a delirium assessment</v>
      </c>
      <c r="H2114" t="str">
        <f>VLOOKUP($C2114,'[1]LKUP PCNDES'!$F$2:$H$12,3,FALSE)</f>
        <v>DELIRIUM</v>
      </c>
      <c r="I2114" t="str">
        <f>VLOOKUP($B2114,'[1]LKUP PCNDES'!$C$17:$H$60,4,FALSE)</f>
        <v>England</v>
      </c>
      <c r="J2114" t="str">
        <f>VLOOKUP($B2114,'[1]LKUP PCNDES'!$C$17:$H$60,6,FALSE)</f>
        <v>England</v>
      </c>
    </row>
    <row r="2115" spans="2:10" x14ac:dyDescent="0.35">
      <c r="B2115" t="s">
        <v>626</v>
      </c>
      <c r="C2115" t="s">
        <v>1370</v>
      </c>
      <c r="D2115" t="s">
        <v>563</v>
      </c>
      <c r="E2115" s="2">
        <v>45322</v>
      </c>
      <c r="F2115">
        <v>289</v>
      </c>
      <c r="G2115" t="str">
        <f>VLOOKUP($C2115,'[1]LKUP PCNDES'!$F$2:$H$12,2,FALSE)</f>
        <v>Permanent care home residents aged 18 years or over and recorded as experiencing acute confusion, who received a delirium assessment</v>
      </c>
      <c r="H2115" t="str">
        <f>VLOOKUP($C2115,'[1]LKUP PCNDES'!$F$2:$H$12,3,FALSE)</f>
        <v>DELIRIUM</v>
      </c>
      <c r="I2115" t="str">
        <f>VLOOKUP($B2115,'[1]LKUP PCNDES'!$C$17:$H$60,4,FALSE)</f>
        <v>England</v>
      </c>
      <c r="J2115" t="str">
        <f>VLOOKUP($B2115,'[1]LKUP PCNDES'!$C$17:$H$60,6,FALSE)</f>
        <v>England</v>
      </c>
    </row>
    <row r="2116" spans="2:10" x14ac:dyDescent="0.35">
      <c r="B2116" t="s">
        <v>626</v>
      </c>
      <c r="C2116" t="s">
        <v>1370</v>
      </c>
      <c r="D2116" t="s">
        <v>563</v>
      </c>
      <c r="E2116" s="2">
        <v>45351</v>
      </c>
      <c r="F2116">
        <v>304</v>
      </c>
      <c r="G2116" t="str">
        <f>VLOOKUP($C2116,'[1]LKUP PCNDES'!$F$2:$H$12,2,FALSE)</f>
        <v>Permanent care home residents aged 18 years or over and recorded as experiencing acute confusion, who received a delirium assessment</v>
      </c>
      <c r="H2116" t="str">
        <f>VLOOKUP($C2116,'[1]LKUP PCNDES'!$F$2:$H$12,3,FALSE)</f>
        <v>DELIRIUM</v>
      </c>
      <c r="I2116" t="str">
        <f>VLOOKUP($B2116,'[1]LKUP PCNDES'!$C$17:$H$60,4,FALSE)</f>
        <v>England</v>
      </c>
      <c r="J2116" t="str">
        <f>VLOOKUP($B2116,'[1]LKUP PCNDES'!$C$17:$H$60,6,FALSE)</f>
        <v>England</v>
      </c>
    </row>
    <row r="2117" spans="2:10" x14ac:dyDescent="0.35">
      <c r="B2117" t="s">
        <v>626</v>
      </c>
      <c r="C2117" t="s">
        <v>1370</v>
      </c>
      <c r="D2117" t="s">
        <v>563</v>
      </c>
      <c r="E2117" s="2">
        <v>45382</v>
      </c>
      <c r="F2117">
        <v>349</v>
      </c>
      <c r="G2117" t="str">
        <f>VLOOKUP($C2117,'[1]LKUP PCNDES'!$F$2:$H$12,2,FALSE)</f>
        <v>Permanent care home residents aged 18 years or over and recorded as experiencing acute confusion, who received a delirium assessment</v>
      </c>
      <c r="H2117" t="str">
        <f>VLOOKUP($C2117,'[1]LKUP PCNDES'!$F$2:$H$12,3,FALSE)</f>
        <v>DELIRIUM</v>
      </c>
      <c r="I2117" t="str">
        <f>VLOOKUP($B2117,'[1]LKUP PCNDES'!$C$17:$H$60,4,FALSE)</f>
        <v>England</v>
      </c>
      <c r="J2117" t="str">
        <f>VLOOKUP($B2117,'[1]LKUP PCNDES'!$C$17:$H$60,6,FALSE)</f>
        <v>England</v>
      </c>
    </row>
    <row r="2118" spans="2:10" x14ac:dyDescent="0.35">
      <c r="B2118" t="s">
        <v>626</v>
      </c>
      <c r="C2118" t="s">
        <v>55</v>
      </c>
      <c r="D2118" t="s">
        <v>564</v>
      </c>
      <c r="E2118" s="2">
        <v>45046</v>
      </c>
      <c r="F2118">
        <v>352128</v>
      </c>
      <c r="G2118" t="str">
        <f>VLOOKUP($C2118,'[1]LKUP PCNDES'!$F$2:$H$12,2,FALSE)</f>
        <v>Percentage of patients in long stay residential or homes who received a seasonal influenza vaccination between 1 September and 31 March</v>
      </c>
      <c r="H2118" t="str">
        <f>VLOOKUP($C2118,'[1]LKUP PCNDES'!$F$2:$H$12,3,FALSE)</f>
        <v>Flu_Vacs</v>
      </c>
      <c r="I2118" t="str">
        <f>VLOOKUP($B2118,'[1]LKUP PCNDES'!$C$17:$H$60,4,FALSE)</f>
        <v>England</v>
      </c>
      <c r="J2118" t="str">
        <f>VLOOKUP($B2118,'[1]LKUP PCNDES'!$C$17:$H$60,6,FALSE)</f>
        <v>England</v>
      </c>
    </row>
    <row r="2119" spans="2:10" x14ac:dyDescent="0.35">
      <c r="B2119" t="s">
        <v>626</v>
      </c>
      <c r="C2119" t="s">
        <v>55</v>
      </c>
      <c r="D2119" t="s">
        <v>564</v>
      </c>
      <c r="E2119" s="2">
        <v>45077</v>
      </c>
      <c r="F2119">
        <v>336896</v>
      </c>
      <c r="G2119" t="str">
        <f>VLOOKUP($C2119,'[1]LKUP PCNDES'!$F$2:$H$12,2,FALSE)</f>
        <v>Percentage of patients in long stay residential or homes who received a seasonal influenza vaccination between 1 September and 31 March</v>
      </c>
      <c r="H2119" t="str">
        <f>VLOOKUP($C2119,'[1]LKUP PCNDES'!$F$2:$H$12,3,FALSE)</f>
        <v>Flu_Vacs</v>
      </c>
      <c r="I2119" t="str">
        <f>VLOOKUP($B2119,'[1]LKUP PCNDES'!$C$17:$H$60,4,FALSE)</f>
        <v>England</v>
      </c>
      <c r="J2119" t="str">
        <f>VLOOKUP($B2119,'[1]LKUP PCNDES'!$C$17:$H$60,6,FALSE)</f>
        <v>England</v>
      </c>
    </row>
    <row r="2120" spans="2:10" x14ac:dyDescent="0.35">
      <c r="B2120" t="s">
        <v>626</v>
      </c>
      <c r="C2120" t="s">
        <v>55</v>
      </c>
      <c r="D2120" t="s">
        <v>564</v>
      </c>
      <c r="E2120" s="2">
        <v>45107</v>
      </c>
      <c r="F2120">
        <v>362416</v>
      </c>
      <c r="G2120" t="str">
        <f>VLOOKUP($C2120,'[1]LKUP PCNDES'!$F$2:$H$12,2,FALSE)</f>
        <v>Percentage of patients in long stay residential or homes who received a seasonal influenza vaccination between 1 September and 31 March</v>
      </c>
      <c r="H2120" t="str">
        <f>VLOOKUP($C2120,'[1]LKUP PCNDES'!$F$2:$H$12,3,FALSE)</f>
        <v>Flu_Vacs</v>
      </c>
      <c r="I2120" t="str">
        <f>VLOOKUP($B2120,'[1]LKUP PCNDES'!$C$17:$H$60,4,FALSE)</f>
        <v>England</v>
      </c>
      <c r="J2120" t="str">
        <f>VLOOKUP($B2120,'[1]LKUP PCNDES'!$C$17:$H$60,6,FALSE)</f>
        <v>England</v>
      </c>
    </row>
    <row r="2121" spans="2:10" x14ac:dyDescent="0.35">
      <c r="B2121" t="s">
        <v>626</v>
      </c>
      <c r="C2121" t="s">
        <v>55</v>
      </c>
      <c r="D2121" t="s">
        <v>564</v>
      </c>
      <c r="E2121" s="2">
        <v>45138</v>
      </c>
      <c r="F2121">
        <v>367557</v>
      </c>
      <c r="G2121" t="str">
        <f>VLOOKUP($C2121,'[1]LKUP PCNDES'!$F$2:$H$12,2,FALSE)</f>
        <v>Percentage of patients in long stay residential or homes who received a seasonal influenza vaccination between 1 September and 31 March</v>
      </c>
      <c r="H2121" t="str">
        <f>VLOOKUP($C2121,'[1]LKUP PCNDES'!$F$2:$H$12,3,FALSE)</f>
        <v>Flu_Vacs</v>
      </c>
      <c r="I2121" t="str">
        <f>VLOOKUP($B2121,'[1]LKUP PCNDES'!$C$17:$H$60,4,FALSE)</f>
        <v>England</v>
      </c>
      <c r="J2121" t="str">
        <f>VLOOKUP($B2121,'[1]LKUP PCNDES'!$C$17:$H$60,6,FALSE)</f>
        <v>England</v>
      </c>
    </row>
    <row r="2122" spans="2:10" x14ac:dyDescent="0.35">
      <c r="B2122" t="s">
        <v>626</v>
      </c>
      <c r="C2122" t="s">
        <v>55</v>
      </c>
      <c r="D2122" t="s">
        <v>564</v>
      </c>
      <c r="E2122" s="2">
        <v>45169</v>
      </c>
      <c r="F2122">
        <v>369165</v>
      </c>
      <c r="G2122" t="str">
        <f>VLOOKUP($C2122,'[1]LKUP PCNDES'!$F$2:$H$12,2,FALSE)</f>
        <v>Percentage of patients in long stay residential or homes who received a seasonal influenza vaccination between 1 September and 31 March</v>
      </c>
      <c r="H2122" t="str">
        <f>VLOOKUP($C2122,'[1]LKUP PCNDES'!$F$2:$H$12,3,FALSE)</f>
        <v>Flu_Vacs</v>
      </c>
      <c r="I2122" t="str">
        <f>VLOOKUP($B2122,'[1]LKUP PCNDES'!$C$17:$H$60,4,FALSE)</f>
        <v>England</v>
      </c>
      <c r="J2122" t="str">
        <f>VLOOKUP($B2122,'[1]LKUP PCNDES'!$C$17:$H$60,6,FALSE)</f>
        <v>England</v>
      </c>
    </row>
    <row r="2123" spans="2:10" x14ac:dyDescent="0.35">
      <c r="B2123" t="s">
        <v>626</v>
      </c>
      <c r="C2123" t="s">
        <v>55</v>
      </c>
      <c r="D2123" t="s">
        <v>564</v>
      </c>
      <c r="E2123" s="2">
        <v>45199</v>
      </c>
      <c r="F2123">
        <v>369897</v>
      </c>
      <c r="G2123" t="str">
        <f>VLOOKUP($C2123,'[1]LKUP PCNDES'!$F$2:$H$12,2,FALSE)</f>
        <v>Percentage of patients in long stay residential or homes who received a seasonal influenza vaccination between 1 September and 31 March</v>
      </c>
      <c r="H2123" t="str">
        <f>VLOOKUP($C2123,'[1]LKUP PCNDES'!$F$2:$H$12,3,FALSE)</f>
        <v>Flu_Vacs</v>
      </c>
      <c r="I2123" t="str">
        <f>VLOOKUP($B2123,'[1]LKUP PCNDES'!$C$17:$H$60,4,FALSE)</f>
        <v>England</v>
      </c>
      <c r="J2123" t="str">
        <f>VLOOKUP($B2123,'[1]LKUP PCNDES'!$C$17:$H$60,6,FALSE)</f>
        <v>England</v>
      </c>
    </row>
    <row r="2124" spans="2:10" x14ac:dyDescent="0.35">
      <c r="B2124" t="s">
        <v>626</v>
      </c>
      <c r="C2124" t="s">
        <v>55</v>
      </c>
      <c r="D2124" t="s">
        <v>564</v>
      </c>
      <c r="E2124" s="2">
        <v>45230</v>
      </c>
      <c r="F2124">
        <v>362038</v>
      </c>
      <c r="G2124" t="str">
        <f>VLOOKUP($C2124,'[1]LKUP PCNDES'!$F$2:$H$12,2,FALSE)</f>
        <v>Percentage of patients in long stay residential or homes who received a seasonal influenza vaccination between 1 September and 31 March</v>
      </c>
      <c r="H2124" t="str">
        <f>VLOOKUP($C2124,'[1]LKUP PCNDES'!$F$2:$H$12,3,FALSE)</f>
        <v>Flu_Vacs</v>
      </c>
      <c r="I2124" t="str">
        <f>VLOOKUP($B2124,'[1]LKUP PCNDES'!$C$17:$H$60,4,FALSE)</f>
        <v>England</v>
      </c>
      <c r="J2124" t="str">
        <f>VLOOKUP($B2124,'[1]LKUP PCNDES'!$C$17:$H$60,6,FALSE)</f>
        <v>England</v>
      </c>
    </row>
    <row r="2125" spans="2:10" x14ac:dyDescent="0.35">
      <c r="B2125" t="s">
        <v>626</v>
      </c>
      <c r="C2125" t="s">
        <v>55</v>
      </c>
      <c r="D2125" t="s">
        <v>564</v>
      </c>
      <c r="E2125" s="2">
        <v>45260</v>
      </c>
      <c r="F2125">
        <v>351357</v>
      </c>
      <c r="G2125" t="str">
        <f>VLOOKUP($C2125,'[1]LKUP PCNDES'!$F$2:$H$12,2,FALSE)</f>
        <v>Percentage of patients in long stay residential or homes who received a seasonal influenza vaccination between 1 September and 31 March</v>
      </c>
      <c r="H2125" t="str">
        <f>VLOOKUP($C2125,'[1]LKUP PCNDES'!$F$2:$H$12,3,FALSE)</f>
        <v>Flu_Vacs</v>
      </c>
      <c r="I2125" t="str">
        <f>VLOOKUP($B2125,'[1]LKUP PCNDES'!$C$17:$H$60,4,FALSE)</f>
        <v>England</v>
      </c>
      <c r="J2125" t="str">
        <f>VLOOKUP($B2125,'[1]LKUP PCNDES'!$C$17:$H$60,6,FALSE)</f>
        <v>England</v>
      </c>
    </row>
    <row r="2126" spans="2:10" x14ac:dyDescent="0.35">
      <c r="B2126" t="s">
        <v>626</v>
      </c>
      <c r="C2126" t="s">
        <v>55</v>
      </c>
      <c r="D2126" t="s">
        <v>564</v>
      </c>
      <c r="E2126" s="2">
        <v>45291</v>
      </c>
      <c r="F2126">
        <v>348974</v>
      </c>
      <c r="G2126" t="str">
        <f>VLOOKUP($C2126,'[1]LKUP PCNDES'!$F$2:$H$12,2,FALSE)</f>
        <v>Percentage of patients in long stay residential or homes who received a seasonal influenza vaccination between 1 September and 31 March</v>
      </c>
      <c r="H2126" t="str">
        <f>VLOOKUP($C2126,'[1]LKUP PCNDES'!$F$2:$H$12,3,FALSE)</f>
        <v>Flu_Vacs</v>
      </c>
      <c r="I2126" t="str">
        <f>VLOOKUP($B2126,'[1]LKUP PCNDES'!$C$17:$H$60,4,FALSE)</f>
        <v>England</v>
      </c>
      <c r="J2126" t="str">
        <f>VLOOKUP($B2126,'[1]LKUP PCNDES'!$C$17:$H$60,6,FALSE)</f>
        <v>England</v>
      </c>
    </row>
    <row r="2127" spans="2:10" x14ac:dyDescent="0.35">
      <c r="B2127" t="s">
        <v>626</v>
      </c>
      <c r="C2127" t="s">
        <v>55</v>
      </c>
      <c r="D2127" t="s">
        <v>564</v>
      </c>
      <c r="E2127" s="2">
        <v>45322</v>
      </c>
      <c r="F2127">
        <v>346059</v>
      </c>
      <c r="G2127" t="str">
        <f>VLOOKUP($C2127,'[1]LKUP PCNDES'!$F$2:$H$12,2,FALSE)</f>
        <v>Percentage of patients in long stay residential or homes who received a seasonal influenza vaccination between 1 September and 31 March</v>
      </c>
      <c r="H2127" t="str">
        <f>VLOOKUP($C2127,'[1]LKUP PCNDES'!$F$2:$H$12,3,FALSE)</f>
        <v>Flu_Vacs</v>
      </c>
      <c r="I2127" t="str">
        <f>VLOOKUP($B2127,'[1]LKUP PCNDES'!$C$17:$H$60,4,FALSE)</f>
        <v>England</v>
      </c>
      <c r="J2127" t="str">
        <f>VLOOKUP($B2127,'[1]LKUP PCNDES'!$C$17:$H$60,6,FALSE)</f>
        <v>England</v>
      </c>
    </row>
    <row r="2128" spans="2:10" x14ac:dyDescent="0.35">
      <c r="B2128" t="s">
        <v>626</v>
      </c>
      <c r="C2128" t="s">
        <v>55</v>
      </c>
      <c r="D2128" t="s">
        <v>564</v>
      </c>
      <c r="E2128" s="2">
        <v>45351</v>
      </c>
      <c r="F2128">
        <v>341916</v>
      </c>
      <c r="G2128" t="str">
        <f>VLOOKUP($C2128,'[1]LKUP PCNDES'!$F$2:$H$12,2,FALSE)</f>
        <v>Percentage of patients in long stay residential or homes who received a seasonal influenza vaccination between 1 September and 31 March</v>
      </c>
      <c r="H2128" t="str">
        <f>VLOOKUP($C2128,'[1]LKUP PCNDES'!$F$2:$H$12,3,FALSE)</f>
        <v>Flu_Vacs</v>
      </c>
      <c r="I2128" t="str">
        <f>VLOOKUP($B2128,'[1]LKUP PCNDES'!$C$17:$H$60,4,FALSE)</f>
        <v>England</v>
      </c>
      <c r="J2128" t="str">
        <f>VLOOKUP($B2128,'[1]LKUP PCNDES'!$C$17:$H$60,6,FALSE)</f>
        <v>England</v>
      </c>
    </row>
    <row r="2129" spans="2:10" x14ac:dyDescent="0.35">
      <c r="B2129" t="s">
        <v>626</v>
      </c>
      <c r="C2129" t="s">
        <v>55</v>
      </c>
      <c r="D2129" t="s">
        <v>564</v>
      </c>
      <c r="E2129" s="2">
        <v>45382</v>
      </c>
      <c r="F2129">
        <v>344363</v>
      </c>
      <c r="G2129" t="str">
        <f>VLOOKUP($C2129,'[1]LKUP PCNDES'!$F$2:$H$12,2,FALSE)</f>
        <v>Percentage of patients in long stay residential or homes who received a seasonal influenza vaccination between 1 September and 31 March</v>
      </c>
      <c r="H2129" t="str">
        <f>VLOOKUP($C2129,'[1]LKUP PCNDES'!$F$2:$H$12,3,FALSE)</f>
        <v>Flu_Vacs</v>
      </c>
      <c r="I2129" t="str">
        <f>VLOOKUP($B2129,'[1]LKUP PCNDES'!$C$17:$H$60,4,FALSE)</f>
        <v>England</v>
      </c>
      <c r="J2129" t="str">
        <f>VLOOKUP($B2129,'[1]LKUP PCNDES'!$C$17:$H$60,6,FALSE)</f>
        <v>England</v>
      </c>
    </row>
    <row r="2130" spans="2:10" x14ac:dyDescent="0.35">
      <c r="B2130" t="s">
        <v>626</v>
      </c>
      <c r="C2130" t="s">
        <v>55</v>
      </c>
      <c r="D2130" t="s">
        <v>655</v>
      </c>
      <c r="E2130" s="2">
        <v>45046</v>
      </c>
      <c r="F2130">
        <v>66</v>
      </c>
      <c r="G2130" t="str">
        <f>VLOOKUP($C2130,'[1]LKUP PCNDES'!$F$2:$H$12,2,FALSE)</f>
        <v>Percentage of patients in long stay residential or homes who received a seasonal influenza vaccination between 1 September and 31 March</v>
      </c>
      <c r="H2130" t="str">
        <f>VLOOKUP($C2130,'[1]LKUP PCNDES'!$F$2:$H$12,3,FALSE)</f>
        <v>Flu_Vacs</v>
      </c>
      <c r="I2130" t="str">
        <f>VLOOKUP($B2130,'[1]LKUP PCNDES'!$C$17:$H$60,4,FALSE)</f>
        <v>England</v>
      </c>
      <c r="J2130" t="str">
        <f>VLOOKUP($B2130,'[1]LKUP PCNDES'!$C$17:$H$60,6,FALSE)</f>
        <v>England</v>
      </c>
    </row>
    <row r="2131" spans="2:10" x14ac:dyDescent="0.35">
      <c r="B2131" t="s">
        <v>626</v>
      </c>
      <c r="C2131" t="s">
        <v>55</v>
      </c>
      <c r="D2131" t="s">
        <v>655</v>
      </c>
      <c r="E2131" s="2">
        <v>45077</v>
      </c>
      <c r="F2131">
        <v>87</v>
      </c>
      <c r="G2131" t="str">
        <f>VLOOKUP($C2131,'[1]LKUP PCNDES'!$F$2:$H$12,2,FALSE)</f>
        <v>Percentage of patients in long stay residential or homes who received a seasonal influenza vaccination between 1 September and 31 March</v>
      </c>
      <c r="H2131" t="str">
        <f>VLOOKUP($C2131,'[1]LKUP PCNDES'!$F$2:$H$12,3,FALSE)</f>
        <v>Flu_Vacs</v>
      </c>
      <c r="I2131" t="str">
        <f>VLOOKUP($B2131,'[1]LKUP PCNDES'!$C$17:$H$60,4,FALSE)</f>
        <v>England</v>
      </c>
      <c r="J2131" t="str">
        <f>VLOOKUP($B2131,'[1]LKUP PCNDES'!$C$17:$H$60,6,FALSE)</f>
        <v>England</v>
      </c>
    </row>
    <row r="2132" spans="2:10" x14ac:dyDescent="0.35">
      <c r="B2132" t="s">
        <v>626</v>
      </c>
      <c r="C2132" t="s">
        <v>55</v>
      </c>
      <c r="D2132" t="s">
        <v>655</v>
      </c>
      <c r="E2132" s="2">
        <v>45107</v>
      </c>
      <c r="F2132">
        <v>128</v>
      </c>
      <c r="G2132" t="str">
        <f>VLOOKUP($C2132,'[1]LKUP PCNDES'!$F$2:$H$12,2,FALSE)</f>
        <v>Percentage of patients in long stay residential or homes who received a seasonal influenza vaccination between 1 September and 31 March</v>
      </c>
      <c r="H2132" t="str">
        <f>VLOOKUP($C2132,'[1]LKUP PCNDES'!$F$2:$H$12,3,FALSE)</f>
        <v>Flu_Vacs</v>
      </c>
      <c r="I2132" t="str">
        <f>VLOOKUP($B2132,'[1]LKUP PCNDES'!$C$17:$H$60,4,FALSE)</f>
        <v>England</v>
      </c>
      <c r="J2132" t="str">
        <f>VLOOKUP($B2132,'[1]LKUP PCNDES'!$C$17:$H$60,6,FALSE)</f>
        <v>England</v>
      </c>
    </row>
    <row r="2133" spans="2:10" x14ac:dyDescent="0.35">
      <c r="B2133" t="s">
        <v>626</v>
      </c>
      <c r="C2133" t="s">
        <v>55</v>
      </c>
      <c r="D2133" t="s">
        <v>655</v>
      </c>
      <c r="E2133" s="2">
        <v>45138</v>
      </c>
      <c r="F2133">
        <v>176</v>
      </c>
      <c r="G2133" t="str">
        <f>VLOOKUP($C2133,'[1]LKUP PCNDES'!$F$2:$H$12,2,FALSE)</f>
        <v>Percentage of patients in long stay residential or homes who received a seasonal influenza vaccination between 1 September and 31 March</v>
      </c>
      <c r="H2133" t="str">
        <f>VLOOKUP($C2133,'[1]LKUP PCNDES'!$F$2:$H$12,3,FALSE)</f>
        <v>Flu_Vacs</v>
      </c>
      <c r="I2133" t="str">
        <f>VLOOKUP($B2133,'[1]LKUP PCNDES'!$C$17:$H$60,4,FALSE)</f>
        <v>England</v>
      </c>
      <c r="J2133" t="str">
        <f>VLOOKUP($B2133,'[1]LKUP PCNDES'!$C$17:$H$60,6,FALSE)</f>
        <v>England</v>
      </c>
    </row>
    <row r="2134" spans="2:10" x14ac:dyDescent="0.35">
      <c r="B2134" t="s">
        <v>626</v>
      </c>
      <c r="C2134" t="s">
        <v>55</v>
      </c>
      <c r="D2134" t="s">
        <v>655</v>
      </c>
      <c r="E2134" s="2">
        <v>45169</v>
      </c>
      <c r="F2134">
        <v>441</v>
      </c>
      <c r="G2134" t="str">
        <f>VLOOKUP($C2134,'[1]LKUP PCNDES'!$F$2:$H$12,2,FALSE)</f>
        <v>Percentage of patients in long stay residential or homes who received a seasonal influenza vaccination between 1 September and 31 March</v>
      </c>
      <c r="H2134" t="str">
        <f>VLOOKUP($C2134,'[1]LKUP PCNDES'!$F$2:$H$12,3,FALSE)</f>
        <v>Flu_Vacs</v>
      </c>
      <c r="I2134" t="str">
        <f>VLOOKUP($B2134,'[1]LKUP PCNDES'!$C$17:$H$60,4,FALSE)</f>
        <v>England</v>
      </c>
      <c r="J2134" t="str">
        <f>VLOOKUP($B2134,'[1]LKUP PCNDES'!$C$17:$H$60,6,FALSE)</f>
        <v>England</v>
      </c>
    </row>
    <row r="2135" spans="2:10" x14ac:dyDescent="0.35">
      <c r="B2135" t="s">
        <v>626</v>
      </c>
      <c r="C2135" t="s">
        <v>55</v>
      </c>
      <c r="D2135" t="s">
        <v>655</v>
      </c>
      <c r="E2135" s="2">
        <v>45199</v>
      </c>
      <c r="F2135">
        <v>8199</v>
      </c>
      <c r="G2135" t="str">
        <f>VLOOKUP($C2135,'[1]LKUP PCNDES'!$F$2:$H$12,2,FALSE)</f>
        <v>Percentage of patients in long stay residential or homes who received a seasonal influenza vaccination between 1 September and 31 March</v>
      </c>
      <c r="H2135" t="str">
        <f>VLOOKUP($C2135,'[1]LKUP PCNDES'!$F$2:$H$12,3,FALSE)</f>
        <v>Flu_Vacs</v>
      </c>
      <c r="I2135" t="str">
        <f>VLOOKUP($B2135,'[1]LKUP PCNDES'!$C$17:$H$60,4,FALSE)</f>
        <v>England</v>
      </c>
      <c r="J2135" t="str">
        <f>VLOOKUP($B2135,'[1]LKUP PCNDES'!$C$17:$H$60,6,FALSE)</f>
        <v>England</v>
      </c>
    </row>
    <row r="2136" spans="2:10" x14ac:dyDescent="0.35">
      <c r="B2136" t="s">
        <v>626</v>
      </c>
      <c r="C2136" t="s">
        <v>55</v>
      </c>
      <c r="D2136" t="s">
        <v>655</v>
      </c>
      <c r="E2136" s="2">
        <v>45230</v>
      </c>
      <c r="F2136">
        <v>20908</v>
      </c>
      <c r="G2136" t="str">
        <f>VLOOKUP($C2136,'[1]LKUP PCNDES'!$F$2:$H$12,2,FALSE)</f>
        <v>Percentage of patients in long stay residential or homes who received a seasonal influenza vaccination between 1 September and 31 March</v>
      </c>
      <c r="H2136" t="str">
        <f>VLOOKUP($C2136,'[1]LKUP PCNDES'!$F$2:$H$12,3,FALSE)</f>
        <v>Flu_Vacs</v>
      </c>
      <c r="I2136" t="str">
        <f>VLOOKUP($B2136,'[1]LKUP PCNDES'!$C$17:$H$60,4,FALSE)</f>
        <v>England</v>
      </c>
      <c r="J2136" t="str">
        <f>VLOOKUP($B2136,'[1]LKUP PCNDES'!$C$17:$H$60,6,FALSE)</f>
        <v>England</v>
      </c>
    </row>
    <row r="2137" spans="2:10" x14ac:dyDescent="0.35">
      <c r="B2137" t="s">
        <v>626</v>
      </c>
      <c r="C2137" t="s">
        <v>55</v>
      </c>
      <c r="D2137" t="s">
        <v>655</v>
      </c>
      <c r="E2137" s="2">
        <v>45260</v>
      </c>
      <c r="F2137">
        <v>23324</v>
      </c>
      <c r="G2137" t="str">
        <f>VLOOKUP($C2137,'[1]LKUP PCNDES'!$F$2:$H$12,2,FALSE)</f>
        <v>Percentage of patients in long stay residential or homes who received a seasonal influenza vaccination between 1 September and 31 March</v>
      </c>
      <c r="H2137" t="str">
        <f>VLOOKUP($C2137,'[1]LKUP PCNDES'!$F$2:$H$12,3,FALSE)</f>
        <v>Flu_Vacs</v>
      </c>
      <c r="I2137" t="str">
        <f>VLOOKUP($B2137,'[1]LKUP PCNDES'!$C$17:$H$60,4,FALSE)</f>
        <v>England</v>
      </c>
      <c r="J2137" t="str">
        <f>VLOOKUP($B2137,'[1]LKUP PCNDES'!$C$17:$H$60,6,FALSE)</f>
        <v>England</v>
      </c>
    </row>
    <row r="2138" spans="2:10" x14ac:dyDescent="0.35">
      <c r="B2138" t="s">
        <v>626</v>
      </c>
      <c r="C2138" t="s">
        <v>55</v>
      </c>
      <c r="D2138" t="s">
        <v>655</v>
      </c>
      <c r="E2138" s="2">
        <v>45291</v>
      </c>
      <c r="F2138">
        <v>24856</v>
      </c>
      <c r="G2138" t="str">
        <f>VLOOKUP($C2138,'[1]LKUP PCNDES'!$F$2:$H$12,2,FALSE)</f>
        <v>Percentage of patients in long stay residential or homes who received a seasonal influenza vaccination between 1 September and 31 March</v>
      </c>
      <c r="H2138" t="str">
        <f>VLOOKUP($C2138,'[1]LKUP PCNDES'!$F$2:$H$12,3,FALSE)</f>
        <v>Flu_Vacs</v>
      </c>
      <c r="I2138" t="str">
        <f>VLOOKUP($B2138,'[1]LKUP PCNDES'!$C$17:$H$60,4,FALSE)</f>
        <v>England</v>
      </c>
      <c r="J2138" t="str">
        <f>VLOOKUP($B2138,'[1]LKUP PCNDES'!$C$17:$H$60,6,FALSE)</f>
        <v>England</v>
      </c>
    </row>
    <row r="2139" spans="2:10" x14ac:dyDescent="0.35">
      <c r="B2139" t="s">
        <v>626</v>
      </c>
      <c r="C2139" t="s">
        <v>55</v>
      </c>
      <c r="D2139" t="s">
        <v>655</v>
      </c>
      <c r="E2139" s="2">
        <v>45322</v>
      </c>
      <c r="F2139">
        <v>27126</v>
      </c>
      <c r="G2139" t="str">
        <f>VLOOKUP($C2139,'[1]LKUP PCNDES'!$F$2:$H$12,2,FALSE)</f>
        <v>Percentage of patients in long stay residential or homes who received a seasonal influenza vaccination between 1 September and 31 March</v>
      </c>
      <c r="H2139" t="str">
        <f>VLOOKUP($C2139,'[1]LKUP PCNDES'!$F$2:$H$12,3,FALSE)</f>
        <v>Flu_Vacs</v>
      </c>
      <c r="I2139" t="str">
        <f>VLOOKUP($B2139,'[1]LKUP PCNDES'!$C$17:$H$60,4,FALSE)</f>
        <v>England</v>
      </c>
      <c r="J2139" t="str">
        <f>VLOOKUP($B2139,'[1]LKUP PCNDES'!$C$17:$H$60,6,FALSE)</f>
        <v>England</v>
      </c>
    </row>
    <row r="2140" spans="2:10" x14ac:dyDescent="0.35">
      <c r="B2140" t="s">
        <v>626</v>
      </c>
      <c r="C2140" t="s">
        <v>55</v>
      </c>
      <c r="D2140" t="s">
        <v>655</v>
      </c>
      <c r="E2140" s="2">
        <v>45351</v>
      </c>
      <c r="F2140">
        <v>28969</v>
      </c>
      <c r="G2140" t="str">
        <f>VLOOKUP($C2140,'[1]LKUP PCNDES'!$F$2:$H$12,2,FALSE)</f>
        <v>Percentage of patients in long stay residential or homes who received a seasonal influenza vaccination between 1 September and 31 March</v>
      </c>
      <c r="H2140" t="str">
        <f>VLOOKUP($C2140,'[1]LKUP PCNDES'!$F$2:$H$12,3,FALSE)</f>
        <v>Flu_Vacs</v>
      </c>
      <c r="I2140" t="str">
        <f>VLOOKUP($B2140,'[1]LKUP PCNDES'!$C$17:$H$60,4,FALSE)</f>
        <v>England</v>
      </c>
      <c r="J2140" t="str">
        <f>VLOOKUP($B2140,'[1]LKUP PCNDES'!$C$17:$H$60,6,FALSE)</f>
        <v>England</v>
      </c>
    </row>
    <row r="2141" spans="2:10" x14ac:dyDescent="0.35">
      <c r="B2141" t="s">
        <v>626</v>
      </c>
      <c r="C2141" t="s">
        <v>55</v>
      </c>
      <c r="D2141" t="s">
        <v>655</v>
      </c>
      <c r="E2141" s="2">
        <v>45382</v>
      </c>
      <c r="F2141">
        <v>33100</v>
      </c>
      <c r="G2141" t="str">
        <f>VLOOKUP($C2141,'[1]LKUP PCNDES'!$F$2:$H$12,2,FALSE)</f>
        <v>Percentage of patients in long stay residential or homes who received a seasonal influenza vaccination between 1 September and 31 March</v>
      </c>
      <c r="H2141" t="str">
        <f>VLOOKUP($C2141,'[1]LKUP PCNDES'!$F$2:$H$12,3,FALSE)</f>
        <v>Flu_Vacs</v>
      </c>
      <c r="I2141" t="str">
        <f>VLOOKUP($B2141,'[1]LKUP PCNDES'!$C$17:$H$60,4,FALSE)</f>
        <v>England</v>
      </c>
      <c r="J2141" t="str">
        <f>VLOOKUP($B2141,'[1]LKUP PCNDES'!$C$17:$H$60,6,FALSE)</f>
        <v>England</v>
      </c>
    </row>
    <row r="2142" spans="2:10" x14ac:dyDescent="0.35">
      <c r="B2142" t="s">
        <v>626</v>
      </c>
      <c r="C2142" t="s">
        <v>55</v>
      </c>
      <c r="D2142" t="s">
        <v>657</v>
      </c>
      <c r="E2142" s="2">
        <v>45046</v>
      </c>
      <c r="F2142">
        <v>0</v>
      </c>
      <c r="G2142" t="str">
        <f>VLOOKUP($C2142,'[1]LKUP PCNDES'!$F$2:$H$12,2,FALSE)</f>
        <v>Percentage of patients in long stay residential or homes who received a seasonal influenza vaccination between 1 September and 31 March</v>
      </c>
      <c r="H2142" t="str">
        <f>VLOOKUP($C2142,'[1]LKUP PCNDES'!$F$2:$H$12,3,FALSE)</f>
        <v>Flu_Vacs</v>
      </c>
      <c r="I2142" t="str">
        <f>VLOOKUP($B2142,'[1]LKUP PCNDES'!$C$17:$H$60,4,FALSE)</f>
        <v>England</v>
      </c>
      <c r="J2142" t="str">
        <f>VLOOKUP($B2142,'[1]LKUP PCNDES'!$C$17:$H$60,6,FALSE)</f>
        <v>England</v>
      </c>
    </row>
    <row r="2143" spans="2:10" x14ac:dyDescent="0.35">
      <c r="B2143" t="s">
        <v>626</v>
      </c>
      <c r="C2143" t="s">
        <v>55</v>
      </c>
      <c r="D2143" t="s">
        <v>657</v>
      </c>
      <c r="E2143" s="2">
        <v>45077</v>
      </c>
      <c r="F2143">
        <v>1</v>
      </c>
      <c r="G2143" t="str">
        <f>VLOOKUP($C2143,'[1]LKUP PCNDES'!$F$2:$H$12,2,FALSE)</f>
        <v>Percentage of patients in long stay residential or homes who received a seasonal influenza vaccination between 1 September and 31 March</v>
      </c>
      <c r="H2143" t="str">
        <f>VLOOKUP($C2143,'[1]LKUP PCNDES'!$F$2:$H$12,3,FALSE)</f>
        <v>Flu_Vacs</v>
      </c>
      <c r="I2143" t="str">
        <f>VLOOKUP($B2143,'[1]LKUP PCNDES'!$C$17:$H$60,4,FALSE)</f>
        <v>England</v>
      </c>
      <c r="J2143" t="str">
        <f>VLOOKUP($B2143,'[1]LKUP PCNDES'!$C$17:$H$60,6,FALSE)</f>
        <v>England</v>
      </c>
    </row>
    <row r="2144" spans="2:10" x14ac:dyDescent="0.35">
      <c r="B2144" t="s">
        <v>626</v>
      </c>
      <c r="C2144" t="s">
        <v>55</v>
      </c>
      <c r="D2144" t="s">
        <v>657</v>
      </c>
      <c r="E2144" s="2">
        <v>45107</v>
      </c>
      <c r="F2144">
        <v>1</v>
      </c>
      <c r="G2144" t="str">
        <f>VLOOKUP($C2144,'[1]LKUP PCNDES'!$F$2:$H$12,2,FALSE)</f>
        <v>Percentage of patients in long stay residential or homes who received a seasonal influenza vaccination between 1 September and 31 March</v>
      </c>
      <c r="H2144" t="str">
        <f>VLOOKUP($C2144,'[1]LKUP PCNDES'!$F$2:$H$12,3,FALSE)</f>
        <v>Flu_Vacs</v>
      </c>
      <c r="I2144" t="str">
        <f>VLOOKUP($B2144,'[1]LKUP PCNDES'!$C$17:$H$60,4,FALSE)</f>
        <v>England</v>
      </c>
      <c r="J2144" t="str">
        <f>VLOOKUP($B2144,'[1]LKUP PCNDES'!$C$17:$H$60,6,FALSE)</f>
        <v>England</v>
      </c>
    </row>
    <row r="2145" spans="2:10" x14ac:dyDescent="0.35">
      <c r="B2145" t="s">
        <v>626</v>
      </c>
      <c r="C2145" t="s">
        <v>55</v>
      </c>
      <c r="D2145" t="s">
        <v>657</v>
      </c>
      <c r="E2145" s="2">
        <v>45138</v>
      </c>
      <c r="F2145">
        <v>4</v>
      </c>
      <c r="G2145" t="str">
        <f>VLOOKUP($C2145,'[1]LKUP PCNDES'!$F$2:$H$12,2,FALSE)</f>
        <v>Percentage of patients in long stay residential or homes who received a seasonal influenza vaccination between 1 September and 31 March</v>
      </c>
      <c r="H2145" t="str">
        <f>VLOOKUP($C2145,'[1]LKUP PCNDES'!$F$2:$H$12,3,FALSE)</f>
        <v>Flu_Vacs</v>
      </c>
      <c r="I2145" t="str">
        <f>VLOOKUP($B2145,'[1]LKUP PCNDES'!$C$17:$H$60,4,FALSE)</f>
        <v>England</v>
      </c>
      <c r="J2145" t="str">
        <f>VLOOKUP($B2145,'[1]LKUP PCNDES'!$C$17:$H$60,6,FALSE)</f>
        <v>England</v>
      </c>
    </row>
    <row r="2146" spans="2:10" x14ac:dyDescent="0.35">
      <c r="B2146" t="s">
        <v>626</v>
      </c>
      <c r="C2146" t="s">
        <v>55</v>
      </c>
      <c r="D2146" t="s">
        <v>657</v>
      </c>
      <c r="E2146" s="2">
        <v>45169</v>
      </c>
      <c r="F2146">
        <v>6</v>
      </c>
      <c r="G2146" t="str">
        <f>VLOOKUP($C2146,'[1]LKUP PCNDES'!$F$2:$H$12,2,FALSE)</f>
        <v>Percentage of patients in long stay residential or homes who received a seasonal influenza vaccination between 1 September and 31 March</v>
      </c>
      <c r="H2146" t="str">
        <f>VLOOKUP($C2146,'[1]LKUP PCNDES'!$F$2:$H$12,3,FALSE)</f>
        <v>Flu_Vacs</v>
      </c>
      <c r="I2146" t="str">
        <f>VLOOKUP($B2146,'[1]LKUP PCNDES'!$C$17:$H$60,4,FALSE)</f>
        <v>England</v>
      </c>
      <c r="J2146" t="str">
        <f>VLOOKUP($B2146,'[1]LKUP PCNDES'!$C$17:$H$60,6,FALSE)</f>
        <v>England</v>
      </c>
    </row>
    <row r="2147" spans="2:10" x14ac:dyDescent="0.35">
      <c r="B2147" t="s">
        <v>626</v>
      </c>
      <c r="C2147" t="s">
        <v>55</v>
      </c>
      <c r="D2147" t="s">
        <v>657</v>
      </c>
      <c r="E2147" s="2">
        <v>45199</v>
      </c>
      <c r="F2147">
        <v>59</v>
      </c>
      <c r="G2147" t="str">
        <f>VLOOKUP($C2147,'[1]LKUP PCNDES'!$F$2:$H$12,2,FALSE)</f>
        <v>Percentage of patients in long stay residential or homes who received a seasonal influenza vaccination between 1 September and 31 March</v>
      </c>
      <c r="H2147" t="str">
        <f>VLOOKUP($C2147,'[1]LKUP PCNDES'!$F$2:$H$12,3,FALSE)</f>
        <v>Flu_Vacs</v>
      </c>
      <c r="I2147" t="str">
        <f>VLOOKUP($B2147,'[1]LKUP PCNDES'!$C$17:$H$60,4,FALSE)</f>
        <v>England</v>
      </c>
      <c r="J2147" t="str">
        <f>VLOOKUP($B2147,'[1]LKUP PCNDES'!$C$17:$H$60,6,FALSE)</f>
        <v>England</v>
      </c>
    </row>
    <row r="2148" spans="2:10" x14ac:dyDescent="0.35">
      <c r="B2148" t="s">
        <v>626</v>
      </c>
      <c r="C2148" t="s">
        <v>55</v>
      </c>
      <c r="D2148" t="s">
        <v>657</v>
      </c>
      <c r="E2148" s="2">
        <v>45230</v>
      </c>
      <c r="F2148">
        <v>154</v>
      </c>
      <c r="G2148" t="str">
        <f>VLOOKUP($C2148,'[1]LKUP PCNDES'!$F$2:$H$12,2,FALSE)</f>
        <v>Percentage of patients in long stay residential or homes who received a seasonal influenza vaccination between 1 September and 31 March</v>
      </c>
      <c r="H2148" t="str">
        <f>VLOOKUP($C2148,'[1]LKUP PCNDES'!$F$2:$H$12,3,FALSE)</f>
        <v>Flu_Vacs</v>
      </c>
      <c r="I2148" t="str">
        <f>VLOOKUP($B2148,'[1]LKUP PCNDES'!$C$17:$H$60,4,FALSE)</f>
        <v>England</v>
      </c>
      <c r="J2148" t="str">
        <f>VLOOKUP($B2148,'[1]LKUP PCNDES'!$C$17:$H$60,6,FALSE)</f>
        <v>England</v>
      </c>
    </row>
    <row r="2149" spans="2:10" x14ac:dyDescent="0.35">
      <c r="B2149" t="s">
        <v>626</v>
      </c>
      <c r="C2149" t="s">
        <v>55</v>
      </c>
      <c r="D2149" t="s">
        <v>657</v>
      </c>
      <c r="E2149" s="2">
        <v>45260</v>
      </c>
      <c r="F2149">
        <v>159</v>
      </c>
      <c r="G2149" t="str">
        <f>VLOOKUP($C2149,'[1]LKUP PCNDES'!$F$2:$H$12,2,FALSE)</f>
        <v>Percentage of patients in long stay residential or homes who received a seasonal influenza vaccination between 1 September and 31 March</v>
      </c>
      <c r="H2149" t="str">
        <f>VLOOKUP($C2149,'[1]LKUP PCNDES'!$F$2:$H$12,3,FALSE)</f>
        <v>Flu_Vacs</v>
      </c>
      <c r="I2149" t="str">
        <f>VLOOKUP($B2149,'[1]LKUP PCNDES'!$C$17:$H$60,4,FALSE)</f>
        <v>England</v>
      </c>
      <c r="J2149" t="str">
        <f>VLOOKUP($B2149,'[1]LKUP PCNDES'!$C$17:$H$60,6,FALSE)</f>
        <v>England</v>
      </c>
    </row>
    <row r="2150" spans="2:10" x14ac:dyDescent="0.35">
      <c r="B2150" t="s">
        <v>626</v>
      </c>
      <c r="C2150" t="s">
        <v>55</v>
      </c>
      <c r="D2150" t="s">
        <v>657</v>
      </c>
      <c r="E2150" s="2">
        <v>45291</v>
      </c>
      <c r="F2150">
        <v>157</v>
      </c>
      <c r="G2150" t="str">
        <f>VLOOKUP($C2150,'[1]LKUP PCNDES'!$F$2:$H$12,2,FALSE)</f>
        <v>Percentage of patients in long stay residential or homes who received a seasonal influenza vaccination between 1 September and 31 March</v>
      </c>
      <c r="H2150" t="str">
        <f>VLOOKUP($C2150,'[1]LKUP PCNDES'!$F$2:$H$12,3,FALSE)</f>
        <v>Flu_Vacs</v>
      </c>
      <c r="I2150" t="str">
        <f>VLOOKUP($B2150,'[1]LKUP PCNDES'!$C$17:$H$60,4,FALSE)</f>
        <v>England</v>
      </c>
      <c r="J2150" t="str">
        <f>VLOOKUP($B2150,'[1]LKUP PCNDES'!$C$17:$H$60,6,FALSE)</f>
        <v>England</v>
      </c>
    </row>
    <row r="2151" spans="2:10" x14ac:dyDescent="0.35">
      <c r="B2151" t="s">
        <v>626</v>
      </c>
      <c r="C2151" t="s">
        <v>55</v>
      </c>
      <c r="D2151" t="s">
        <v>657</v>
      </c>
      <c r="E2151" s="2">
        <v>45322</v>
      </c>
      <c r="F2151">
        <v>172</v>
      </c>
      <c r="G2151" t="str">
        <f>VLOOKUP($C2151,'[1]LKUP PCNDES'!$F$2:$H$12,2,FALSE)</f>
        <v>Percentage of patients in long stay residential or homes who received a seasonal influenza vaccination between 1 September and 31 March</v>
      </c>
      <c r="H2151" t="str">
        <f>VLOOKUP($C2151,'[1]LKUP PCNDES'!$F$2:$H$12,3,FALSE)</f>
        <v>Flu_Vacs</v>
      </c>
      <c r="I2151" t="str">
        <f>VLOOKUP($B2151,'[1]LKUP PCNDES'!$C$17:$H$60,4,FALSE)</f>
        <v>England</v>
      </c>
      <c r="J2151" t="str">
        <f>VLOOKUP($B2151,'[1]LKUP PCNDES'!$C$17:$H$60,6,FALSE)</f>
        <v>England</v>
      </c>
    </row>
    <row r="2152" spans="2:10" x14ac:dyDescent="0.35">
      <c r="B2152" t="s">
        <v>626</v>
      </c>
      <c r="C2152" t="s">
        <v>55</v>
      </c>
      <c r="D2152" t="s">
        <v>657</v>
      </c>
      <c r="E2152" s="2">
        <v>45351</v>
      </c>
      <c r="F2152">
        <v>194</v>
      </c>
      <c r="G2152" t="str">
        <f>VLOOKUP($C2152,'[1]LKUP PCNDES'!$F$2:$H$12,2,FALSE)</f>
        <v>Percentage of patients in long stay residential or homes who received a seasonal influenza vaccination between 1 September and 31 March</v>
      </c>
      <c r="H2152" t="str">
        <f>VLOOKUP($C2152,'[1]LKUP PCNDES'!$F$2:$H$12,3,FALSE)</f>
        <v>Flu_Vacs</v>
      </c>
      <c r="I2152" t="str">
        <f>VLOOKUP($B2152,'[1]LKUP PCNDES'!$C$17:$H$60,4,FALSE)</f>
        <v>England</v>
      </c>
      <c r="J2152" t="str">
        <f>VLOOKUP($B2152,'[1]LKUP PCNDES'!$C$17:$H$60,6,FALSE)</f>
        <v>England</v>
      </c>
    </row>
    <row r="2153" spans="2:10" x14ac:dyDescent="0.35">
      <c r="B2153" t="s">
        <v>626</v>
      </c>
      <c r="C2153" t="s">
        <v>55</v>
      </c>
      <c r="D2153" t="s">
        <v>657</v>
      </c>
      <c r="E2153" s="2">
        <v>45382</v>
      </c>
      <c r="F2153">
        <v>220</v>
      </c>
      <c r="G2153" t="str">
        <f>VLOOKUP($C2153,'[1]LKUP PCNDES'!$F$2:$H$12,2,FALSE)</f>
        <v>Percentage of patients in long stay residential or homes who received a seasonal influenza vaccination between 1 September and 31 March</v>
      </c>
      <c r="H2153" t="str">
        <f>VLOOKUP($C2153,'[1]LKUP PCNDES'!$F$2:$H$12,3,FALSE)</f>
        <v>Flu_Vacs</v>
      </c>
      <c r="I2153" t="str">
        <f>VLOOKUP($B2153,'[1]LKUP PCNDES'!$C$17:$H$60,4,FALSE)</f>
        <v>England</v>
      </c>
      <c r="J2153" t="str">
        <f>VLOOKUP($B2153,'[1]LKUP PCNDES'!$C$17:$H$60,6,FALSE)</f>
        <v>England</v>
      </c>
    </row>
    <row r="2154" spans="2:10" x14ac:dyDescent="0.35">
      <c r="B2154" t="s">
        <v>626</v>
      </c>
      <c r="C2154" t="s">
        <v>55</v>
      </c>
      <c r="D2154" t="s">
        <v>658</v>
      </c>
      <c r="E2154" s="2">
        <v>45046</v>
      </c>
      <c r="F2154">
        <v>0</v>
      </c>
      <c r="G2154" t="str">
        <f>VLOOKUP($C2154,'[1]LKUP PCNDES'!$F$2:$H$12,2,FALSE)</f>
        <v>Percentage of patients in long stay residential or homes who received a seasonal influenza vaccination between 1 September and 31 March</v>
      </c>
      <c r="H2154" t="str">
        <f>VLOOKUP($C2154,'[1]LKUP PCNDES'!$F$2:$H$12,3,FALSE)</f>
        <v>Flu_Vacs</v>
      </c>
      <c r="I2154" t="str">
        <f>VLOOKUP($B2154,'[1]LKUP PCNDES'!$C$17:$H$60,4,FALSE)</f>
        <v>England</v>
      </c>
      <c r="J2154" t="str">
        <f>VLOOKUP($B2154,'[1]LKUP PCNDES'!$C$17:$H$60,6,FALSE)</f>
        <v>England</v>
      </c>
    </row>
    <row r="2155" spans="2:10" x14ac:dyDescent="0.35">
      <c r="B2155" t="s">
        <v>626</v>
      </c>
      <c r="C2155" t="s">
        <v>55</v>
      </c>
      <c r="D2155" t="s">
        <v>658</v>
      </c>
      <c r="E2155" s="2">
        <v>45077</v>
      </c>
      <c r="F2155">
        <v>0</v>
      </c>
      <c r="G2155" t="str">
        <f>VLOOKUP($C2155,'[1]LKUP PCNDES'!$F$2:$H$12,2,FALSE)</f>
        <v>Percentage of patients in long stay residential or homes who received a seasonal influenza vaccination between 1 September and 31 March</v>
      </c>
      <c r="H2155" t="str">
        <f>VLOOKUP($C2155,'[1]LKUP PCNDES'!$F$2:$H$12,3,FALSE)</f>
        <v>Flu_Vacs</v>
      </c>
      <c r="I2155" t="str">
        <f>VLOOKUP($B2155,'[1]LKUP PCNDES'!$C$17:$H$60,4,FALSE)</f>
        <v>England</v>
      </c>
      <c r="J2155" t="str">
        <f>VLOOKUP($B2155,'[1]LKUP PCNDES'!$C$17:$H$60,6,FALSE)</f>
        <v>England</v>
      </c>
    </row>
    <row r="2156" spans="2:10" x14ac:dyDescent="0.35">
      <c r="B2156" t="s">
        <v>626</v>
      </c>
      <c r="C2156" t="s">
        <v>55</v>
      </c>
      <c r="D2156" t="s">
        <v>658</v>
      </c>
      <c r="E2156" s="2">
        <v>45107</v>
      </c>
      <c r="F2156">
        <v>0</v>
      </c>
      <c r="G2156" t="str">
        <f>VLOOKUP($C2156,'[1]LKUP PCNDES'!$F$2:$H$12,2,FALSE)</f>
        <v>Percentage of patients in long stay residential or homes who received a seasonal influenza vaccination between 1 September and 31 March</v>
      </c>
      <c r="H2156" t="str">
        <f>VLOOKUP($C2156,'[1]LKUP PCNDES'!$F$2:$H$12,3,FALSE)</f>
        <v>Flu_Vacs</v>
      </c>
      <c r="I2156" t="str">
        <f>VLOOKUP($B2156,'[1]LKUP PCNDES'!$C$17:$H$60,4,FALSE)</f>
        <v>England</v>
      </c>
      <c r="J2156" t="str">
        <f>VLOOKUP($B2156,'[1]LKUP PCNDES'!$C$17:$H$60,6,FALSE)</f>
        <v>England</v>
      </c>
    </row>
    <row r="2157" spans="2:10" x14ac:dyDescent="0.35">
      <c r="B2157" t="s">
        <v>626</v>
      </c>
      <c r="C2157" t="s">
        <v>55</v>
      </c>
      <c r="D2157" t="s">
        <v>658</v>
      </c>
      <c r="E2157" s="2">
        <v>45138</v>
      </c>
      <c r="F2157">
        <v>0</v>
      </c>
      <c r="G2157" t="str">
        <f>VLOOKUP($C2157,'[1]LKUP PCNDES'!$F$2:$H$12,2,FALSE)</f>
        <v>Percentage of patients in long stay residential or homes who received a seasonal influenza vaccination between 1 September and 31 March</v>
      </c>
      <c r="H2157" t="str">
        <f>VLOOKUP($C2157,'[1]LKUP PCNDES'!$F$2:$H$12,3,FALSE)</f>
        <v>Flu_Vacs</v>
      </c>
      <c r="I2157" t="str">
        <f>VLOOKUP($B2157,'[1]LKUP PCNDES'!$C$17:$H$60,4,FALSE)</f>
        <v>England</v>
      </c>
      <c r="J2157" t="str">
        <f>VLOOKUP($B2157,'[1]LKUP PCNDES'!$C$17:$H$60,6,FALSE)</f>
        <v>England</v>
      </c>
    </row>
    <row r="2158" spans="2:10" x14ac:dyDescent="0.35">
      <c r="B2158" t="s">
        <v>626</v>
      </c>
      <c r="C2158" t="s">
        <v>55</v>
      </c>
      <c r="D2158" t="s">
        <v>658</v>
      </c>
      <c r="E2158" s="2">
        <v>45169</v>
      </c>
      <c r="F2158">
        <v>0</v>
      </c>
      <c r="G2158" t="str">
        <f>VLOOKUP($C2158,'[1]LKUP PCNDES'!$F$2:$H$12,2,FALSE)</f>
        <v>Percentage of patients in long stay residential or homes who received a seasonal influenza vaccination between 1 September and 31 March</v>
      </c>
      <c r="H2158" t="str">
        <f>VLOOKUP($C2158,'[1]LKUP PCNDES'!$F$2:$H$12,3,FALSE)</f>
        <v>Flu_Vacs</v>
      </c>
      <c r="I2158" t="str">
        <f>VLOOKUP($B2158,'[1]LKUP PCNDES'!$C$17:$H$60,4,FALSE)</f>
        <v>England</v>
      </c>
      <c r="J2158" t="str">
        <f>VLOOKUP($B2158,'[1]LKUP PCNDES'!$C$17:$H$60,6,FALSE)</f>
        <v>England</v>
      </c>
    </row>
    <row r="2159" spans="2:10" x14ac:dyDescent="0.35">
      <c r="B2159" t="s">
        <v>626</v>
      </c>
      <c r="C2159" t="s">
        <v>55</v>
      </c>
      <c r="D2159" t="s">
        <v>658</v>
      </c>
      <c r="E2159" s="2">
        <v>45199</v>
      </c>
      <c r="F2159">
        <v>3694</v>
      </c>
      <c r="G2159" t="str">
        <f>VLOOKUP($C2159,'[1]LKUP PCNDES'!$F$2:$H$12,2,FALSE)</f>
        <v>Percentage of patients in long stay residential or homes who received a seasonal influenza vaccination between 1 September and 31 March</v>
      </c>
      <c r="H2159" t="str">
        <f>VLOOKUP($C2159,'[1]LKUP PCNDES'!$F$2:$H$12,3,FALSE)</f>
        <v>Flu_Vacs</v>
      </c>
      <c r="I2159" t="str">
        <f>VLOOKUP($B2159,'[1]LKUP PCNDES'!$C$17:$H$60,4,FALSE)</f>
        <v>England</v>
      </c>
      <c r="J2159" t="str">
        <f>VLOOKUP($B2159,'[1]LKUP PCNDES'!$C$17:$H$60,6,FALSE)</f>
        <v>England</v>
      </c>
    </row>
    <row r="2160" spans="2:10" x14ac:dyDescent="0.35">
      <c r="B2160" t="s">
        <v>626</v>
      </c>
      <c r="C2160" t="s">
        <v>55</v>
      </c>
      <c r="D2160" t="s">
        <v>658</v>
      </c>
      <c r="E2160" s="2">
        <v>45230</v>
      </c>
      <c r="F2160">
        <v>6607</v>
      </c>
      <c r="G2160" t="str">
        <f>VLOOKUP($C2160,'[1]LKUP PCNDES'!$F$2:$H$12,2,FALSE)</f>
        <v>Percentage of patients in long stay residential or homes who received a seasonal influenza vaccination between 1 September and 31 March</v>
      </c>
      <c r="H2160" t="str">
        <f>VLOOKUP($C2160,'[1]LKUP PCNDES'!$F$2:$H$12,3,FALSE)</f>
        <v>Flu_Vacs</v>
      </c>
      <c r="I2160" t="str">
        <f>VLOOKUP($B2160,'[1]LKUP PCNDES'!$C$17:$H$60,4,FALSE)</f>
        <v>England</v>
      </c>
      <c r="J2160" t="str">
        <f>VLOOKUP($B2160,'[1]LKUP PCNDES'!$C$17:$H$60,6,FALSE)</f>
        <v>England</v>
      </c>
    </row>
    <row r="2161" spans="2:10" x14ac:dyDescent="0.35">
      <c r="B2161" t="s">
        <v>626</v>
      </c>
      <c r="C2161" t="s">
        <v>55</v>
      </c>
      <c r="D2161" t="s">
        <v>658</v>
      </c>
      <c r="E2161" s="2">
        <v>45260</v>
      </c>
      <c r="F2161">
        <v>7660</v>
      </c>
      <c r="G2161" t="str">
        <f>VLOOKUP($C2161,'[1]LKUP PCNDES'!$F$2:$H$12,2,FALSE)</f>
        <v>Percentage of patients in long stay residential or homes who received a seasonal influenza vaccination between 1 September and 31 March</v>
      </c>
      <c r="H2161" t="str">
        <f>VLOOKUP($C2161,'[1]LKUP PCNDES'!$F$2:$H$12,3,FALSE)</f>
        <v>Flu_Vacs</v>
      </c>
      <c r="I2161" t="str">
        <f>VLOOKUP($B2161,'[1]LKUP PCNDES'!$C$17:$H$60,4,FALSE)</f>
        <v>England</v>
      </c>
      <c r="J2161" t="str">
        <f>VLOOKUP($B2161,'[1]LKUP PCNDES'!$C$17:$H$60,6,FALSE)</f>
        <v>England</v>
      </c>
    </row>
    <row r="2162" spans="2:10" x14ac:dyDescent="0.35">
      <c r="B2162" t="s">
        <v>626</v>
      </c>
      <c r="C2162" t="s">
        <v>55</v>
      </c>
      <c r="D2162" t="s">
        <v>658</v>
      </c>
      <c r="E2162" s="2">
        <v>45291</v>
      </c>
      <c r="F2162">
        <v>8125</v>
      </c>
      <c r="G2162" t="str">
        <f>VLOOKUP($C2162,'[1]LKUP PCNDES'!$F$2:$H$12,2,FALSE)</f>
        <v>Percentage of patients in long stay residential or homes who received a seasonal influenza vaccination between 1 September and 31 March</v>
      </c>
      <c r="H2162" t="str">
        <f>VLOOKUP($C2162,'[1]LKUP PCNDES'!$F$2:$H$12,3,FALSE)</f>
        <v>Flu_Vacs</v>
      </c>
      <c r="I2162" t="str">
        <f>VLOOKUP($B2162,'[1]LKUP PCNDES'!$C$17:$H$60,4,FALSE)</f>
        <v>England</v>
      </c>
      <c r="J2162" t="str">
        <f>VLOOKUP($B2162,'[1]LKUP PCNDES'!$C$17:$H$60,6,FALSE)</f>
        <v>England</v>
      </c>
    </row>
    <row r="2163" spans="2:10" x14ac:dyDescent="0.35">
      <c r="B2163" t="s">
        <v>626</v>
      </c>
      <c r="C2163" t="s">
        <v>55</v>
      </c>
      <c r="D2163" t="s">
        <v>658</v>
      </c>
      <c r="E2163" s="2">
        <v>45322</v>
      </c>
      <c r="F2163">
        <v>8947</v>
      </c>
      <c r="G2163" t="str">
        <f>VLOOKUP($C2163,'[1]LKUP PCNDES'!$F$2:$H$12,2,FALSE)</f>
        <v>Percentage of patients in long stay residential or homes who received a seasonal influenza vaccination between 1 September and 31 March</v>
      </c>
      <c r="H2163" t="str">
        <f>VLOOKUP($C2163,'[1]LKUP PCNDES'!$F$2:$H$12,3,FALSE)</f>
        <v>Flu_Vacs</v>
      </c>
      <c r="I2163" t="str">
        <f>VLOOKUP($B2163,'[1]LKUP PCNDES'!$C$17:$H$60,4,FALSE)</f>
        <v>England</v>
      </c>
      <c r="J2163" t="str">
        <f>VLOOKUP($B2163,'[1]LKUP PCNDES'!$C$17:$H$60,6,FALSE)</f>
        <v>England</v>
      </c>
    </row>
    <row r="2164" spans="2:10" x14ac:dyDescent="0.35">
      <c r="B2164" t="s">
        <v>626</v>
      </c>
      <c r="C2164" t="s">
        <v>55</v>
      </c>
      <c r="D2164" t="s">
        <v>658</v>
      </c>
      <c r="E2164" s="2">
        <v>45351</v>
      </c>
      <c r="F2164">
        <v>9617</v>
      </c>
      <c r="G2164" t="str">
        <f>VLOOKUP($C2164,'[1]LKUP PCNDES'!$F$2:$H$12,2,FALSE)</f>
        <v>Percentage of patients in long stay residential or homes who received a seasonal influenza vaccination between 1 September and 31 March</v>
      </c>
      <c r="H2164" t="str">
        <f>VLOOKUP($C2164,'[1]LKUP PCNDES'!$F$2:$H$12,3,FALSE)</f>
        <v>Flu_Vacs</v>
      </c>
      <c r="I2164" t="str">
        <f>VLOOKUP($B2164,'[1]LKUP PCNDES'!$C$17:$H$60,4,FALSE)</f>
        <v>England</v>
      </c>
      <c r="J2164" t="str">
        <f>VLOOKUP($B2164,'[1]LKUP PCNDES'!$C$17:$H$60,6,FALSE)</f>
        <v>England</v>
      </c>
    </row>
    <row r="2165" spans="2:10" x14ac:dyDescent="0.35">
      <c r="B2165" t="s">
        <v>626</v>
      </c>
      <c r="C2165" t="s">
        <v>55</v>
      </c>
      <c r="D2165" t="s">
        <v>658</v>
      </c>
      <c r="E2165" s="2">
        <v>45382</v>
      </c>
      <c r="F2165">
        <v>10335</v>
      </c>
      <c r="G2165" t="str">
        <f>VLOOKUP($C2165,'[1]LKUP PCNDES'!$F$2:$H$12,2,FALSE)</f>
        <v>Percentage of patients in long stay residential or homes who received a seasonal influenza vaccination between 1 September and 31 March</v>
      </c>
      <c r="H2165" t="str">
        <f>VLOOKUP($C2165,'[1]LKUP PCNDES'!$F$2:$H$12,3,FALSE)</f>
        <v>Flu_Vacs</v>
      </c>
      <c r="I2165" t="str">
        <f>VLOOKUP($B2165,'[1]LKUP PCNDES'!$C$17:$H$60,4,FALSE)</f>
        <v>England</v>
      </c>
      <c r="J2165" t="str">
        <f>VLOOKUP($B2165,'[1]LKUP PCNDES'!$C$17:$H$60,6,FALSE)</f>
        <v>England</v>
      </c>
    </row>
    <row r="2166" spans="2:10" x14ac:dyDescent="0.35">
      <c r="B2166" t="s">
        <v>626</v>
      </c>
      <c r="C2166" t="s">
        <v>55</v>
      </c>
      <c r="D2166" t="s">
        <v>563</v>
      </c>
      <c r="E2166" s="2">
        <v>45046</v>
      </c>
      <c r="F2166">
        <v>0</v>
      </c>
      <c r="G2166" t="str">
        <f>VLOOKUP($C2166,'[1]LKUP PCNDES'!$F$2:$H$12,2,FALSE)</f>
        <v>Percentage of patients in long stay residential or homes who received a seasonal influenza vaccination between 1 September and 31 March</v>
      </c>
      <c r="H2166" t="str">
        <f>VLOOKUP($C2166,'[1]LKUP PCNDES'!$F$2:$H$12,3,FALSE)</f>
        <v>Flu_Vacs</v>
      </c>
      <c r="I2166" t="str">
        <f>VLOOKUP($B2166,'[1]LKUP PCNDES'!$C$17:$H$60,4,FALSE)</f>
        <v>England</v>
      </c>
      <c r="J2166" t="str">
        <f>VLOOKUP($B2166,'[1]LKUP PCNDES'!$C$17:$H$60,6,FALSE)</f>
        <v>England</v>
      </c>
    </row>
    <row r="2167" spans="2:10" x14ac:dyDescent="0.35">
      <c r="B2167" t="s">
        <v>626</v>
      </c>
      <c r="C2167" t="s">
        <v>55</v>
      </c>
      <c r="D2167" t="s">
        <v>563</v>
      </c>
      <c r="E2167" s="2">
        <v>45077</v>
      </c>
      <c r="F2167">
        <v>0</v>
      </c>
      <c r="G2167" t="str">
        <f>VLOOKUP($C2167,'[1]LKUP PCNDES'!$F$2:$H$12,2,FALSE)</f>
        <v>Percentage of patients in long stay residential or homes who received a seasonal influenza vaccination between 1 September and 31 March</v>
      </c>
      <c r="H2167" t="str">
        <f>VLOOKUP($C2167,'[1]LKUP PCNDES'!$F$2:$H$12,3,FALSE)</f>
        <v>Flu_Vacs</v>
      </c>
      <c r="I2167" t="str">
        <f>VLOOKUP($B2167,'[1]LKUP PCNDES'!$C$17:$H$60,4,FALSE)</f>
        <v>England</v>
      </c>
      <c r="J2167" t="str">
        <f>VLOOKUP($B2167,'[1]LKUP PCNDES'!$C$17:$H$60,6,FALSE)</f>
        <v>England</v>
      </c>
    </row>
    <row r="2168" spans="2:10" x14ac:dyDescent="0.35">
      <c r="B2168" t="s">
        <v>626</v>
      </c>
      <c r="C2168" t="s">
        <v>55</v>
      </c>
      <c r="D2168" t="s">
        <v>563</v>
      </c>
      <c r="E2168" s="2">
        <v>45107</v>
      </c>
      <c r="F2168">
        <v>0</v>
      </c>
      <c r="G2168" t="str">
        <f>VLOOKUP($C2168,'[1]LKUP PCNDES'!$F$2:$H$12,2,FALSE)</f>
        <v>Percentage of patients in long stay residential or homes who received a seasonal influenza vaccination between 1 September and 31 March</v>
      </c>
      <c r="H2168" t="str">
        <f>VLOOKUP($C2168,'[1]LKUP PCNDES'!$F$2:$H$12,3,FALSE)</f>
        <v>Flu_Vacs</v>
      </c>
      <c r="I2168" t="str">
        <f>VLOOKUP($B2168,'[1]LKUP PCNDES'!$C$17:$H$60,4,FALSE)</f>
        <v>England</v>
      </c>
      <c r="J2168" t="str">
        <f>VLOOKUP($B2168,'[1]LKUP PCNDES'!$C$17:$H$60,6,FALSE)</f>
        <v>England</v>
      </c>
    </row>
    <row r="2169" spans="2:10" x14ac:dyDescent="0.35">
      <c r="B2169" t="s">
        <v>626</v>
      </c>
      <c r="C2169" t="s">
        <v>55</v>
      </c>
      <c r="D2169" t="s">
        <v>563</v>
      </c>
      <c r="E2169" s="2">
        <v>45138</v>
      </c>
      <c r="F2169">
        <v>0</v>
      </c>
      <c r="G2169" t="str">
        <f>VLOOKUP($C2169,'[1]LKUP PCNDES'!$F$2:$H$12,2,FALSE)</f>
        <v>Percentage of patients in long stay residential or homes who received a seasonal influenza vaccination between 1 September and 31 March</v>
      </c>
      <c r="H2169" t="str">
        <f>VLOOKUP($C2169,'[1]LKUP PCNDES'!$F$2:$H$12,3,FALSE)</f>
        <v>Flu_Vacs</v>
      </c>
      <c r="I2169" t="str">
        <f>VLOOKUP($B2169,'[1]LKUP PCNDES'!$C$17:$H$60,4,FALSE)</f>
        <v>England</v>
      </c>
      <c r="J2169" t="str">
        <f>VLOOKUP($B2169,'[1]LKUP PCNDES'!$C$17:$H$60,6,FALSE)</f>
        <v>England</v>
      </c>
    </row>
    <row r="2170" spans="2:10" x14ac:dyDescent="0.35">
      <c r="B2170" t="s">
        <v>626</v>
      </c>
      <c r="C2170" t="s">
        <v>55</v>
      </c>
      <c r="D2170" t="s">
        <v>563</v>
      </c>
      <c r="E2170" s="2">
        <v>45169</v>
      </c>
      <c r="F2170">
        <v>0</v>
      </c>
      <c r="G2170" t="str">
        <f>VLOOKUP($C2170,'[1]LKUP PCNDES'!$F$2:$H$12,2,FALSE)</f>
        <v>Percentage of patients in long stay residential or homes who received a seasonal influenza vaccination between 1 September and 31 March</v>
      </c>
      <c r="H2170" t="str">
        <f>VLOOKUP($C2170,'[1]LKUP PCNDES'!$F$2:$H$12,3,FALSE)</f>
        <v>Flu_Vacs</v>
      </c>
      <c r="I2170" t="str">
        <f>VLOOKUP($B2170,'[1]LKUP PCNDES'!$C$17:$H$60,4,FALSE)</f>
        <v>England</v>
      </c>
      <c r="J2170" t="str">
        <f>VLOOKUP($B2170,'[1]LKUP PCNDES'!$C$17:$H$60,6,FALSE)</f>
        <v>England</v>
      </c>
    </row>
    <row r="2171" spans="2:10" x14ac:dyDescent="0.35">
      <c r="B2171" t="s">
        <v>626</v>
      </c>
      <c r="C2171" t="s">
        <v>55</v>
      </c>
      <c r="D2171" t="s">
        <v>563</v>
      </c>
      <c r="E2171" s="2">
        <v>45199</v>
      </c>
      <c r="F2171">
        <v>111825</v>
      </c>
      <c r="G2171" t="str">
        <f>VLOOKUP($C2171,'[1]LKUP PCNDES'!$F$2:$H$12,2,FALSE)</f>
        <v>Percentage of patients in long stay residential or homes who received a seasonal influenza vaccination between 1 September and 31 March</v>
      </c>
      <c r="H2171" t="str">
        <f>VLOOKUP($C2171,'[1]LKUP PCNDES'!$F$2:$H$12,3,FALSE)</f>
        <v>Flu_Vacs</v>
      </c>
      <c r="I2171" t="str">
        <f>VLOOKUP($B2171,'[1]LKUP PCNDES'!$C$17:$H$60,4,FALSE)</f>
        <v>England</v>
      </c>
      <c r="J2171" t="str">
        <f>VLOOKUP($B2171,'[1]LKUP PCNDES'!$C$17:$H$60,6,FALSE)</f>
        <v>England</v>
      </c>
    </row>
    <row r="2172" spans="2:10" x14ac:dyDescent="0.35">
      <c r="B2172" t="s">
        <v>626</v>
      </c>
      <c r="C2172" t="s">
        <v>55</v>
      </c>
      <c r="D2172" t="s">
        <v>563</v>
      </c>
      <c r="E2172" s="2">
        <v>45230</v>
      </c>
      <c r="F2172">
        <v>282119</v>
      </c>
      <c r="G2172" t="str">
        <f>VLOOKUP($C2172,'[1]LKUP PCNDES'!$F$2:$H$12,2,FALSE)</f>
        <v>Percentage of patients in long stay residential or homes who received a seasonal influenza vaccination between 1 September and 31 March</v>
      </c>
      <c r="H2172" t="str">
        <f>VLOOKUP($C2172,'[1]LKUP PCNDES'!$F$2:$H$12,3,FALSE)</f>
        <v>Flu_Vacs</v>
      </c>
      <c r="I2172" t="str">
        <f>VLOOKUP($B2172,'[1]LKUP PCNDES'!$C$17:$H$60,4,FALSE)</f>
        <v>England</v>
      </c>
      <c r="J2172" t="str">
        <f>VLOOKUP($B2172,'[1]LKUP PCNDES'!$C$17:$H$60,6,FALSE)</f>
        <v>England</v>
      </c>
    </row>
    <row r="2173" spans="2:10" x14ac:dyDescent="0.35">
      <c r="B2173" t="s">
        <v>626</v>
      </c>
      <c r="C2173" t="s">
        <v>55</v>
      </c>
      <c r="D2173" t="s">
        <v>563</v>
      </c>
      <c r="E2173" s="2">
        <v>45260</v>
      </c>
      <c r="F2173">
        <v>294092</v>
      </c>
      <c r="G2173" t="str">
        <f>VLOOKUP($C2173,'[1]LKUP PCNDES'!$F$2:$H$12,2,FALSE)</f>
        <v>Percentage of patients in long stay residential or homes who received a seasonal influenza vaccination between 1 September and 31 March</v>
      </c>
      <c r="H2173" t="str">
        <f>VLOOKUP($C2173,'[1]LKUP PCNDES'!$F$2:$H$12,3,FALSE)</f>
        <v>Flu_Vacs</v>
      </c>
      <c r="I2173" t="str">
        <f>VLOOKUP($B2173,'[1]LKUP PCNDES'!$C$17:$H$60,4,FALSE)</f>
        <v>England</v>
      </c>
      <c r="J2173" t="str">
        <f>VLOOKUP($B2173,'[1]LKUP PCNDES'!$C$17:$H$60,6,FALSE)</f>
        <v>England</v>
      </c>
    </row>
    <row r="2174" spans="2:10" x14ac:dyDescent="0.35">
      <c r="B2174" t="s">
        <v>626</v>
      </c>
      <c r="C2174" t="s">
        <v>55</v>
      </c>
      <c r="D2174" t="s">
        <v>563</v>
      </c>
      <c r="E2174" s="2">
        <v>45291</v>
      </c>
      <c r="F2174">
        <v>297568</v>
      </c>
      <c r="G2174" t="str">
        <f>VLOOKUP($C2174,'[1]LKUP PCNDES'!$F$2:$H$12,2,FALSE)</f>
        <v>Percentage of patients in long stay residential or homes who received a seasonal influenza vaccination between 1 September and 31 March</v>
      </c>
      <c r="H2174" t="str">
        <f>VLOOKUP($C2174,'[1]LKUP PCNDES'!$F$2:$H$12,3,FALSE)</f>
        <v>Flu_Vacs</v>
      </c>
      <c r="I2174" t="str">
        <f>VLOOKUP($B2174,'[1]LKUP PCNDES'!$C$17:$H$60,4,FALSE)</f>
        <v>England</v>
      </c>
      <c r="J2174" t="str">
        <f>VLOOKUP($B2174,'[1]LKUP PCNDES'!$C$17:$H$60,6,FALSE)</f>
        <v>England</v>
      </c>
    </row>
    <row r="2175" spans="2:10" x14ac:dyDescent="0.35">
      <c r="B2175" t="s">
        <v>626</v>
      </c>
      <c r="C2175" t="s">
        <v>55</v>
      </c>
      <c r="D2175" t="s">
        <v>563</v>
      </c>
      <c r="E2175" s="2">
        <v>45322</v>
      </c>
      <c r="F2175">
        <v>299527</v>
      </c>
      <c r="G2175" t="str">
        <f>VLOOKUP($C2175,'[1]LKUP PCNDES'!$F$2:$H$12,2,FALSE)</f>
        <v>Percentage of patients in long stay residential or homes who received a seasonal influenza vaccination between 1 September and 31 March</v>
      </c>
      <c r="H2175" t="str">
        <f>VLOOKUP($C2175,'[1]LKUP PCNDES'!$F$2:$H$12,3,FALSE)</f>
        <v>Flu_Vacs</v>
      </c>
      <c r="I2175" t="str">
        <f>VLOOKUP($B2175,'[1]LKUP PCNDES'!$C$17:$H$60,4,FALSE)</f>
        <v>England</v>
      </c>
      <c r="J2175" t="str">
        <f>VLOOKUP($B2175,'[1]LKUP PCNDES'!$C$17:$H$60,6,FALSE)</f>
        <v>England</v>
      </c>
    </row>
    <row r="2176" spans="2:10" x14ac:dyDescent="0.35">
      <c r="B2176" t="s">
        <v>626</v>
      </c>
      <c r="C2176" t="s">
        <v>55</v>
      </c>
      <c r="D2176" t="s">
        <v>563</v>
      </c>
      <c r="E2176" s="2">
        <v>45351</v>
      </c>
      <c r="F2176">
        <v>297741</v>
      </c>
      <c r="G2176" t="str">
        <f>VLOOKUP($C2176,'[1]LKUP PCNDES'!$F$2:$H$12,2,FALSE)</f>
        <v>Percentage of patients in long stay residential or homes who received a seasonal influenza vaccination between 1 September and 31 March</v>
      </c>
      <c r="H2176" t="str">
        <f>VLOOKUP($C2176,'[1]LKUP PCNDES'!$F$2:$H$12,3,FALSE)</f>
        <v>Flu_Vacs</v>
      </c>
      <c r="I2176" t="str">
        <f>VLOOKUP($B2176,'[1]LKUP PCNDES'!$C$17:$H$60,4,FALSE)</f>
        <v>England</v>
      </c>
      <c r="J2176" t="str">
        <f>VLOOKUP($B2176,'[1]LKUP PCNDES'!$C$17:$H$60,6,FALSE)</f>
        <v>England</v>
      </c>
    </row>
    <row r="2177" spans="2:10" x14ac:dyDescent="0.35">
      <c r="B2177" t="s">
        <v>626</v>
      </c>
      <c r="C2177" t="s">
        <v>55</v>
      </c>
      <c r="D2177" t="s">
        <v>563</v>
      </c>
      <c r="E2177" s="2">
        <v>45382</v>
      </c>
      <c r="F2177">
        <v>302898</v>
      </c>
      <c r="G2177" t="str">
        <f>VLOOKUP($C2177,'[1]LKUP PCNDES'!$F$2:$H$12,2,FALSE)</f>
        <v>Percentage of patients in long stay residential or homes who received a seasonal influenza vaccination between 1 September and 31 March</v>
      </c>
      <c r="H2177" t="str">
        <f>VLOOKUP($C2177,'[1]LKUP PCNDES'!$F$2:$H$12,3,FALSE)</f>
        <v>Flu_Vacs</v>
      </c>
      <c r="I2177" t="str">
        <f>VLOOKUP($B2177,'[1]LKUP PCNDES'!$C$17:$H$60,4,FALSE)</f>
        <v>England</v>
      </c>
      <c r="J2177" t="str">
        <f>VLOOKUP($B2177,'[1]LKUP PCNDES'!$C$17:$H$60,6,FALSE)</f>
        <v>England</v>
      </c>
    </row>
    <row r="2178" spans="2:10" x14ac:dyDescent="0.35">
      <c r="B2178" t="s">
        <v>626</v>
      </c>
      <c r="C2178" t="s">
        <v>55</v>
      </c>
      <c r="D2178" t="s">
        <v>661</v>
      </c>
      <c r="E2178" s="2">
        <v>45046</v>
      </c>
      <c r="F2178">
        <v>972</v>
      </c>
      <c r="G2178" t="str">
        <f>VLOOKUP($C2178,'[1]LKUP PCNDES'!$F$2:$H$12,2,FALSE)</f>
        <v>Percentage of patients in long stay residential or homes who received a seasonal influenza vaccination between 1 September and 31 March</v>
      </c>
      <c r="H2178" t="str">
        <f>VLOOKUP($C2178,'[1]LKUP PCNDES'!$F$2:$H$12,3,FALSE)</f>
        <v>Flu_Vacs</v>
      </c>
      <c r="I2178" t="str">
        <f>VLOOKUP($B2178,'[1]LKUP PCNDES'!$C$17:$H$60,4,FALSE)</f>
        <v>England</v>
      </c>
      <c r="J2178" t="str">
        <f>VLOOKUP($B2178,'[1]LKUP PCNDES'!$C$17:$H$60,6,FALSE)</f>
        <v>England</v>
      </c>
    </row>
    <row r="2179" spans="2:10" x14ac:dyDescent="0.35">
      <c r="B2179" t="s">
        <v>626</v>
      </c>
      <c r="C2179" t="s">
        <v>55</v>
      </c>
      <c r="D2179" t="s">
        <v>661</v>
      </c>
      <c r="E2179" s="2">
        <v>45077</v>
      </c>
      <c r="F2179">
        <v>918</v>
      </c>
      <c r="G2179" t="str">
        <f>VLOOKUP($C2179,'[1]LKUP PCNDES'!$F$2:$H$12,2,FALSE)</f>
        <v>Percentage of patients in long stay residential or homes who received a seasonal influenza vaccination between 1 September and 31 March</v>
      </c>
      <c r="H2179" t="str">
        <f>VLOOKUP($C2179,'[1]LKUP PCNDES'!$F$2:$H$12,3,FALSE)</f>
        <v>Flu_Vacs</v>
      </c>
      <c r="I2179" t="str">
        <f>VLOOKUP($B2179,'[1]LKUP PCNDES'!$C$17:$H$60,4,FALSE)</f>
        <v>England</v>
      </c>
      <c r="J2179" t="str">
        <f>VLOOKUP($B2179,'[1]LKUP PCNDES'!$C$17:$H$60,6,FALSE)</f>
        <v>England</v>
      </c>
    </row>
    <row r="2180" spans="2:10" x14ac:dyDescent="0.35">
      <c r="B2180" t="s">
        <v>626</v>
      </c>
      <c r="C2180" t="s">
        <v>55</v>
      </c>
      <c r="D2180" t="s">
        <v>661</v>
      </c>
      <c r="E2180" s="2">
        <v>45107</v>
      </c>
      <c r="F2180">
        <v>980</v>
      </c>
      <c r="G2180" t="str">
        <f>VLOOKUP($C2180,'[1]LKUP PCNDES'!$F$2:$H$12,2,FALSE)</f>
        <v>Percentage of patients in long stay residential or homes who received a seasonal influenza vaccination between 1 September and 31 March</v>
      </c>
      <c r="H2180" t="str">
        <f>VLOOKUP($C2180,'[1]LKUP PCNDES'!$F$2:$H$12,3,FALSE)</f>
        <v>Flu_Vacs</v>
      </c>
      <c r="I2180" t="str">
        <f>VLOOKUP($B2180,'[1]LKUP PCNDES'!$C$17:$H$60,4,FALSE)</f>
        <v>England</v>
      </c>
      <c r="J2180" t="str">
        <f>VLOOKUP($B2180,'[1]LKUP PCNDES'!$C$17:$H$60,6,FALSE)</f>
        <v>England</v>
      </c>
    </row>
    <row r="2181" spans="2:10" x14ac:dyDescent="0.35">
      <c r="B2181" t="s">
        <v>626</v>
      </c>
      <c r="C2181" t="s">
        <v>55</v>
      </c>
      <c r="D2181" t="s">
        <v>661</v>
      </c>
      <c r="E2181" s="2">
        <v>45138</v>
      </c>
      <c r="F2181">
        <v>983</v>
      </c>
      <c r="G2181" t="str">
        <f>VLOOKUP($C2181,'[1]LKUP PCNDES'!$F$2:$H$12,2,FALSE)</f>
        <v>Percentage of patients in long stay residential or homes who received a seasonal influenza vaccination between 1 September and 31 March</v>
      </c>
      <c r="H2181" t="str">
        <f>VLOOKUP($C2181,'[1]LKUP PCNDES'!$F$2:$H$12,3,FALSE)</f>
        <v>Flu_Vacs</v>
      </c>
      <c r="I2181" t="str">
        <f>VLOOKUP($B2181,'[1]LKUP PCNDES'!$C$17:$H$60,4,FALSE)</f>
        <v>England</v>
      </c>
      <c r="J2181" t="str">
        <f>VLOOKUP($B2181,'[1]LKUP PCNDES'!$C$17:$H$60,6,FALSE)</f>
        <v>England</v>
      </c>
    </row>
    <row r="2182" spans="2:10" x14ac:dyDescent="0.35">
      <c r="B2182" t="s">
        <v>626</v>
      </c>
      <c r="C2182" t="s">
        <v>55</v>
      </c>
      <c r="D2182" t="s">
        <v>661</v>
      </c>
      <c r="E2182" s="2">
        <v>45169</v>
      </c>
      <c r="F2182">
        <v>990</v>
      </c>
      <c r="G2182" t="str">
        <f>VLOOKUP($C2182,'[1]LKUP PCNDES'!$F$2:$H$12,2,FALSE)</f>
        <v>Percentage of patients in long stay residential or homes who received a seasonal influenza vaccination between 1 September and 31 March</v>
      </c>
      <c r="H2182" t="str">
        <f>VLOOKUP($C2182,'[1]LKUP PCNDES'!$F$2:$H$12,3,FALSE)</f>
        <v>Flu_Vacs</v>
      </c>
      <c r="I2182" t="str">
        <f>VLOOKUP($B2182,'[1]LKUP PCNDES'!$C$17:$H$60,4,FALSE)</f>
        <v>England</v>
      </c>
      <c r="J2182" t="str">
        <f>VLOOKUP($B2182,'[1]LKUP PCNDES'!$C$17:$H$60,6,FALSE)</f>
        <v>England</v>
      </c>
    </row>
    <row r="2183" spans="2:10" x14ac:dyDescent="0.35">
      <c r="B2183" t="s">
        <v>626</v>
      </c>
      <c r="C2183" t="s">
        <v>55</v>
      </c>
      <c r="D2183" t="s">
        <v>661</v>
      </c>
      <c r="E2183" s="2">
        <v>45199</v>
      </c>
      <c r="F2183">
        <v>838</v>
      </c>
      <c r="G2183" t="str">
        <f>VLOOKUP($C2183,'[1]LKUP PCNDES'!$F$2:$H$12,2,FALSE)</f>
        <v>Percentage of patients in long stay residential or homes who received a seasonal influenza vaccination between 1 September and 31 March</v>
      </c>
      <c r="H2183" t="str">
        <f>VLOOKUP($C2183,'[1]LKUP PCNDES'!$F$2:$H$12,3,FALSE)</f>
        <v>Flu_Vacs</v>
      </c>
      <c r="I2183" t="str">
        <f>VLOOKUP($B2183,'[1]LKUP PCNDES'!$C$17:$H$60,4,FALSE)</f>
        <v>England</v>
      </c>
      <c r="J2183" t="str">
        <f>VLOOKUP($B2183,'[1]LKUP PCNDES'!$C$17:$H$60,6,FALSE)</f>
        <v>England</v>
      </c>
    </row>
    <row r="2184" spans="2:10" x14ac:dyDescent="0.35">
      <c r="B2184" t="s">
        <v>626</v>
      </c>
      <c r="C2184" t="s">
        <v>55</v>
      </c>
      <c r="D2184" t="s">
        <v>661</v>
      </c>
      <c r="E2184" s="2">
        <v>45230</v>
      </c>
      <c r="F2184">
        <v>543</v>
      </c>
      <c r="G2184" t="str">
        <f>VLOOKUP($C2184,'[1]LKUP PCNDES'!$F$2:$H$12,2,FALSE)</f>
        <v>Percentage of patients in long stay residential or homes who received a seasonal influenza vaccination between 1 September and 31 March</v>
      </c>
      <c r="H2184" t="str">
        <f>VLOOKUP($C2184,'[1]LKUP PCNDES'!$F$2:$H$12,3,FALSE)</f>
        <v>Flu_Vacs</v>
      </c>
      <c r="I2184" t="str">
        <f>VLOOKUP($B2184,'[1]LKUP PCNDES'!$C$17:$H$60,4,FALSE)</f>
        <v>England</v>
      </c>
      <c r="J2184" t="str">
        <f>VLOOKUP($B2184,'[1]LKUP PCNDES'!$C$17:$H$60,6,FALSE)</f>
        <v>England</v>
      </c>
    </row>
    <row r="2185" spans="2:10" x14ac:dyDescent="0.35">
      <c r="B2185" t="s">
        <v>626</v>
      </c>
      <c r="C2185" t="s">
        <v>55</v>
      </c>
      <c r="D2185" t="s">
        <v>661</v>
      </c>
      <c r="E2185" s="2">
        <v>45260</v>
      </c>
      <c r="F2185">
        <v>498</v>
      </c>
      <c r="G2185" t="str">
        <f>VLOOKUP($C2185,'[1]LKUP PCNDES'!$F$2:$H$12,2,FALSE)</f>
        <v>Percentage of patients in long stay residential or homes who received a seasonal influenza vaccination between 1 September and 31 March</v>
      </c>
      <c r="H2185" t="str">
        <f>VLOOKUP($C2185,'[1]LKUP PCNDES'!$F$2:$H$12,3,FALSE)</f>
        <v>Flu_Vacs</v>
      </c>
      <c r="I2185" t="str">
        <f>VLOOKUP($B2185,'[1]LKUP PCNDES'!$C$17:$H$60,4,FALSE)</f>
        <v>England</v>
      </c>
      <c r="J2185" t="str">
        <f>VLOOKUP($B2185,'[1]LKUP PCNDES'!$C$17:$H$60,6,FALSE)</f>
        <v>England</v>
      </c>
    </row>
    <row r="2186" spans="2:10" x14ac:dyDescent="0.35">
      <c r="B2186" t="s">
        <v>626</v>
      </c>
      <c r="C2186" t="s">
        <v>55</v>
      </c>
      <c r="D2186" t="s">
        <v>661</v>
      </c>
      <c r="E2186" s="2">
        <v>45291</v>
      </c>
      <c r="F2186">
        <v>493</v>
      </c>
      <c r="G2186" t="str">
        <f>VLOOKUP($C2186,'[1]LKUP PCNDES'!$F$2:$H$12,2,FALSE)</f>
        <v>Percentage of patients in long stay residential or homes who received a seasonal influenza vaccination between 1 September and 31 March</v>
      </c>
      <c r="H2186" t="str">
        <f>VLOOKUP($C2186,'[1]LKUP PCNDES'!$F$2:$H$12,3,FALSE)</f>
        <v>Flu_Vacs</v>
      </c>
      <c r="I2186" t="str">
        <f>VLOOKUP($B2186,'[1]LKUP PCNDES'!$C$17:$H$60,4,FALSE)</f>
        <v>England</v>
      </c>
      <c r="J2186" t="str">
        <f>VLOOKUP($B2186,'[1]LKUP PCNDES'!$C$17:$H$60,6,FALSE)</f>
        <v>England</v>
      </c>
    </row>
    <row r="2187" spans="2:10" x14ac:dyDescent="0.35">
      <c r="B2187" t="s">
        <v>626</v>
      </c>
      <c r="C2187" t="s">
        <v>55</v>
      </c>
      <c r="D2187" t="s">
        <v>661</v>
      </c>
      <c r="E2187" s="2">
        <v>45322</v>
      </c>
      <c r="F2187">
        <v>501</v>
      </c>
      <c r="G2187" t="str">
        <f>VLOOKUP($C2187,'[1]LKUP PCNDES'!$F$2:$H$12,2,FALSE)</f>
        <v>Percentage of patients in long stay residential or homes who received a seasonal influenza vaccination between 1 September and 31 March</v>
      </c>
      <c r="H2187" t="str">
        <f>VLOOKUP($C2187,'[1]LKUP PCNDES'!$F$2:$H$12,3,FALSE)</f>
        <v>Flu_Vacs</v>
      </c>
      <c r="I2187" t="str">
        <f>VLOOKUP($B2187,'[1]LKUP PCNDES'!$C$17:$H$60,4,FALSE)</f>
        <v>England</v>
      </c>
      <c r="J2187" t="str">
        <f>VLOOKUP($B2187,'[1]LKUP PCNDES'!$C$17:$H$60,6,FALSE)</f>
        <v>England</v>
      </c>
    </row>
    <row r="2188" spans="2:10" x14ac:dyDescent="0.35">
      <c r="B2188" t="s">
        <v>626</v>
      </c>
      <c r="C2188" t="s">
        <v>55</v>
      </c>
      <c r="D2188" t="s">
        <v>661</v>
      </c>
      <c r="E2188" s="2">
        <v>45351</v>
      </c>
      <c r="F2188">
        <v>483</v>
      </c>
      <c r="G2188" t="str">
        <f>VLOOKUP($C2188,'[1]LKUP PCNDES'!$F$2:$H$12,2,FALSE)</f>
        <v>Percentage of patients in long stay residential or homes who received a seasonal influenza vaccination between 1 September and 31 March</v>
      </c>
      <c r="H2188" t="str">
        <f>VLOOKUP($C2188,'[1]LKUP PCNDES'!$F$2:$H$12,3,FALSE)</f>
        <v>Flu_Vacs</v>
      </c>
      <c r="I2188" t="str">
        <f>VLOOKUP($B2188,'[1]LKUP PCNDES'!$C$17:$H$60,4,FALSE)</f>
        <v>England</v>
      </c>
      <c r="J2188" t="str">
        <f>VLOOKUP($B2188,'[1]LKUP PCNDES'!$C$17:$H$60,6,FALSE)</f>
        <v>England</v>
      </c>
    </row>
    <row r="2189" spans="2:10" x14ac:dyDescent="0.35">
      <c r="B2189" t="s">
        <v>626</v>
      </c>
      <c r="C2189" t="s">
        <v>55</v>
      </c>
      <c r="D2189" t="s">
        <v>661</v>
      </c>
      <c r="E2189" s="2">
        <v>45382</v>
      </c>
      <c r="F2189">
        <v>491</v>
      </c>
      <c r="G2189" t="str">
        <f>VLOOKUP($C2189,'[1]LKUP PCNDES'!$F$2:$H$12,2,FALSE)</f>
        <v>Percentage of patients in long stay residential or homes who received a seasonal influenza vaccination between 1 September and 31 March</v>
      </c>
      <c r="H2189" t="str">
        <f>VLOOKUP($C2189,'[1]LKUP PCNDES'!$F$2:$H$12,3,FALSE)</f>
        <v>Flu_Vacs</v>
      </c>
      <c r="I2189" t="str">
        <f>VLOOKUP($B2189,'[1]LKUP PCNDES'!$C$17:$H$60,4,FALSE)</f>
        <v>England</v>
      </c>
      <c r="J2189" t="str">
        <f>VLOOKUP($B2189,'[1]LKUP PCNDES'!$C$17:$H$60,6,FALSE)</f>
        <v>England</v>
      </c>
    </row>
    <row r="2190" spans="2:10" x14ac:dyDescent="0.35">
      <c r="B2190" t="s">
        <v>626</v>
      </c>
      <c r="C2190" t="s">
        <v>1382</v>
      </c>
      <c r="D2190" t="s">
        <v>564</v>
      </c>
      <c r="E2190" s="2">
        <v>45046</v>
      </c>
      <c r="F2190">
        <v>325218</v>
      </c>
      <c r="G2190" t="str">
        <f>VLOOKUP($C2190,'[1]LKUP PCNDES'!$F$2:$H$12,2,FALSE)</f>
        <v>Care home residents aged 18 years or over on the QOF Dementia Register</v>
      </c>
      <c r="H2190" t="str">
        <f>VLOOKUP($C2190,'[1]LKUP PCNDES'!$F$2:$H$12,3,FALSE)</f>
        <v>DEM_REG</v>
      </c>
      <c r="I2190" t="str">
        <f>VLOOKUP($B2190,'[1]LKUP PCNDES'!$C$17:$H$60,4,FALSE)</f>
        <v>England</v>
      </c>
      <c r="J2190" t="str">
        <f>VLOOKUP($B2190,'[1]LKUP PCNDES'!$C$17:$H$60,6,FALSE)</f>
        <v>England</v>
      </c>
    </row>
    <row r="2191" spans="2:10" x14ac:dyDescent="0.35">
      <c r="B2191" t="s">
        <v>626</v>
      </c>
      <c r="C2191" t="s">
        <v>1382</v>
      </c>
      <c r="D2191" t="s">
        <v>564</v>
      </c>
      <c r="E2191" s="2">
        <v>45077</v>
      </c>
      <c r="F2191">
        <v>310244</v>
      </c>
      <c r="G2191" t="str">
        <f>VLOOKUP($C2191,'[1]LKUP PCNDES'!$F$2:$H$12,2,FALSE)</f>
        <v>Care home residents aged 18 years or over on the QOF Dementia Register</v>
      </c>
      <c r="H2191" t="str">
        <f>VLOOKUP($C2191,'[1]LKUP PCNDES'!$F$2:$H$12,3,FALSE)</f>
        <v>DEM_REG</v>
      </c>
      <c r="I2191" t="str">
        <f>VLOOKUP($B2191,'[1]LKUP PCNDES'!$C$17:$H$60,4,FALSE)</f>
        <v>England</v>
      </c>
      <c r="J2191" t="str">
        <f>VLOOKUP($B2191,'[1]LKUP PCNDES'!$C$17:$H$60,6,FALSE)</f>
        <v>England</v>
      </c>
    </row>
    <row r="2192" spans="2:10" x14ac:dyDescent="0.35">
      <c r="B2192" t="s">
        <v>626</v>
      </c>
      <c r="C2192" t="s">
        <v>1382</v>
      </c>
      <c r="D2192" t="s">
        <v>564</v>
      </c>
      <c r="E2192" s="2">
        <v>45107</v>
      </c>
      <c r="F2192">
        <v>333948</v>
      </c>
      <c r="G2192" t="str">
        <f>VLOOKUP($C2192,'[1]LKUP PCNDES'!$F$2:$H$12,2,FALSE)</f>
        <v>Care home residents aged 18 years or over on the QOF Dementia Register</v>
      </c>
      <c r="H2192" t="str">
        <f>VLOOKUP($C2192,'[1]LKUP PCNDES'!$F$2:$H$12,3,FALSE)</f>
        <v>DEM_REG</v>
      </c>
      <c r="I2192" t="str">
        <f>VLOOKUP($B2192,'[1]LKUP PCNDES'!$C$17:$H$60,4,FALSE)</f>
        <v>England</v>
      </c>
      <c r="J2192" t="str">
        <f>VLOOKUP($B2192,'[1]LKUP PCNDES'!$C$17:$H$60,6,FALSE)</f>
        <v>England</v>
      </c>
    </row>
    <row r="2193" spans="2:10" x14ac:dyDescent="0.35">
      <c r="B2193" t="s">
        <v>626</v>
      </c>
      <c r="C2193" t="s">
        <v>1382</v>
      </c>
      <c r="D2193" t="s">
        <v>564</v>
      </c>
      <c r="E2193" s="2">
        <v>45138</v>
      </c>
      <c r="F2193">
        <v>337981</v>
      </c>
      <c r="G2193" t="str">
        <f>VLOOKUP($C2193,'[1]LKUP PCNDES'!$F$2:$H$12,2,FALSE)</f>
        <v>Care home residents aged 18 years or over on the QOF Dementia Register</v>
      </c>
      <c r="H2193" t="str">
        <f>VLOOKUP($C2193,'[1]LKUP PCNDES'!$F$2:$H$12,3,FALSE)</f>
        <v>DEM_REG</v>
      </c>
      <c r="I2193" t="str">
        <f>VLOOKUP($B2193,'[1]LKUP PCNDES'!$C$17:$H$60,4,FALSE)</f>
        <v>England</v>
      </c>
      <c r="J2193" t="str">
        <f>VLOOKUP($B2193,'[1]LKUP PCNDES'!$C$17:$H$60,6,FALSE)</f>
        <v>England</v>
      </c>
    </row>
    <row r="2194" spans="2:10" x14ac:dyDescent="0.35">
      <c r="B2194" t="s">
        <v>626</v>
      </c>
      <c r="C2194" t="s">
        <v>1382</v>
      </c>
      <c r="D2194" t="s">
        <v>564</v>
      </c>
      <c r="E2194" s="2">
        <v>45169</v>
      </c>
      <c r="F2194">
        <v>338939</v>
      </c>
      <c r="G2194" t="str">
        <f>VLOOKUP($C2194,'[1]LKUP PCNDES'!$F$2:$H$12,2,FALSE)</f>
        <v>Care home residents aged 18 years or over on the QOF Dementia Register</v>
      </c>
      <c r="H2194" t="str">
        <f>VLOOKUP($C2194,'[1]LKUP PCNDES'!$F$2:$H$12,3,FALSE)</f>
        <v>DEM_REG</v>
      </c>
      <c r="I2194" t="str">
        <f>VLOOKUP($B2194,'[1]LKUP PCNDES'!$C$17:$H$60,4,FALSE)</f>
        <v>England</v>
      </c>
      <c r="J2194" t="str">
        <f>VLOOKUP($B2194,'[1]LKUP PCNDES'!$C$17:$H$60,6,FALSE)</f>
        <v>England</v>
      </c>
    </row>
    <row r="2195" spans="2:10" x14ac:dyDescent="0.35">
      <c r="B2195" t="s">
        <v>626</v>
      </c>
      <c r="C2195" t="s">
        <v>1382</v>
      </c>
      <c r="D2195" t="s">
        <v>564</v>
      </c>
      <c r="E2195" s="2">
        <v>45199</v>
      </c>
      <c r="F2195">
        <v>350031</v>
      </c>
      <c r="G2195" t="str">
        <f>VLOOKUP($C2195,'[1]LKUP PCNDES'!$F$2:$H$12,2,FALSE)</f>
        <v>Care home residents aged 18 years or over on the QOF Dementia Register</v>
      </c>
      <c r="H2195" t="str">
        <f>VLOOKUP($C2195,'[1]LKUP PCNDES'!$F$2:$H$12,3,FALSE)</f>
        <v>DEM_REG</v>
      </c>
      <c r="I2195" t="str">
        <f>VLOOKUP($B2195,'[1]LKUP PCNDES'!$C$17:$H$60,4,FALSE)</f>
        <v>England</v>
      </c>
      <c r="J2195" t="str">
        <f>VLOOKUP($B2195,'[1]LKUP PCNDES'!$C$17:$H$60,6,FALSE)</f>
        <v>England</v>
      </c>
    </row>
    <row r="2196" spans="2:10" x14ac:dyDescent="0.35">
      <c r="B2196" t="s">
        <v>626</v>
      </c>
      <c r="C2196" t="s">
        <v>1382</v>
      </c>
      <c r="D2196" t="s">
        <v>564</v>
      </c>
      <c r="E2196" s="2">
        <v>45230</v>
      </c>
      <c r="F2196">
        <v>353237</v>
      </c>
      <c r="G2196" t="str">
        <f>VLOOKUP($C2196,'[1]LKUP PCNDES'!$F$2:$H$12,2,FALSE)</f>
        <v>Care home residents aged 18 years or over on the QOF Dementia Register</v>
      </c>
      <c r="H2196" t="str">
        <f>VLOOKUP($C2196,'[1]LKUP PCNDES'!$F$2:$H$12,3,FALSE)</f>
        <v>DEM_REG</v>
      </c>
      <c r="I2196" t="str">
        <f>VLOOKUP($B2196,'[1]LKUP PCNDES'!$C$17:$H$60,4,FALSE)</f>
        <v>England</v>
      </c>
      <c r="J2196" t="str">
        <f>VLOOKUP($B2196,'[1]LKUP PCNDES'!$C$17:$H$60,6,FALSE)</f>
        <v>England</v>
      </c>
    </row>
    <row r="2197" spans="2:10" x14ac:dyDescent="0.35">
      <c r="B2197" t="s">
        <v>626</v>
      </c>
      <c r="C2197" t="s">
        <v>1382</v>
      </c>
      <c r="D2197" t="s">
        <v>564</v>
      </c>
      <c r="E2197" s="2">
        <v>45260</v>
      </c>
      <c r="F2197">
        <v>343116</v>
      </c>
      <c r="G2197" t="str">
        <f>VLOOKUP($C2197,'[1]LKUP PCNDES'!$F$2:$H$12,2,FALSE)</f>
        <v>Care home residents aged 18 years or over on the QOF Dementia Register</v>
      </c>
      <c r="H2197" t="str">
        <f>VLOOKUP($C2197,'[1]LKUP PCNDES'!$F$2:$H$12,3,FALSE)</f>
        <v>DEM_REG</v>
      </c>
      <c r="I2197" t="str">
        <f>VLOOKUP($B2197,'[1]LKUP PCNDES'!$C$17:$H$60,4,FALSE)</f>
        <v>England</v>
      </c>
      <c r="J2197" t="str">
        <f>VLOOKUP($B2197,'[1]LKUP PCNDES'!$C$17:$H$60,6,FALSE)</f>
        <v>England</v>
      </c>
    </row>
    <row r="2198" spans="2:10" x14ac:dyDescent="0.35">
      <c r="B2198" t="s">
        <v>626</v>
      </c>
      <c r="C2198" t="s">
        <v>1382</v>
      </c>
      <c r="D2198" t="s">
        <v>564</v>
      </c>
      <c r="E2198" s="2">
        <v>45291</v>
      </c>
      <c r="F2198">
        <v>342027</v>
      </c>
      <c r="G2198" t="str">
        <f>VLOOKUP($C2198,'[1]LKUP PCNDES'!$F$2:$H$12,2,FALSE)</f>
        <v>Care home residents aged 18 years or over on the QOF Dementia Register</v>
      </c>
      <c r="H2198" t="str">
        <f>VLOOKUP($C2198,'[1]LKUP PCNDES'!$F$2:$H$12,3,FALSE)</f>
        <v>DEM_REG</v>
      </c>
      <c r="I2198" t="str">
        <f>VLOOKUP($B2198,'[1]LKUP PCNDES'!$C$17:$H$60,4,FALSE)</f>
        <v>England</v>
      </c>
      <c r="J2198" t="str">
        <f>VLOOKUP($B2198,'[1]LKUP PCNDES'!$C$17:$H$60,6,FALSE)</f>
        <v>England</v>
      </c>
    </row>
    <row r="2199" spans="2:10" x14ac:dyDescent="0.35">
      <c r="B2199" t="s">
        <v>626</v>
      </c>
      <c r="C2199" t="s">
        <v>1382</v>
      </c>
      <c r="D2199" t="s">
        <v>564</v>
      </c>
      <c r="E2199" s="2">
        <v>45322</v>
      </c>
      <c r="F2199">
        <v>341351</v>
      </c>
      <c r="G2199" t="str">
        <f>VLOOKUP($C2199,'[1]LKUP PCNDES'!$F$2:$H$12,2,FALSE)</f>
        <v>Care home residents aged 18 years or over on the QOF Dementia Register</v>
      </c>
      <c r="H2199" t="str">
        <f>VLOOKUP($C2199,'[1]LKUP PCNDES'!$F$2:$H$12,3,FALSE)</f>
        <v>DEM_REG</v>
      </c>
      <c r="I2199" t="str">
        <f>VLOOKUP($B2199,'[1]LKUP PCNDES'!$C$17:$H$60,4,FALSE)</f>
        <v>England</v>
      </c>
      <c r="J2199" t="str">
        <f>VLOOKUP($B2199,'[1]LKUP PCNDES'!$C$17:$H$60,6,FALSE)</f>
        <v>England</v>
      </c>
    </row>
    <row r="2200" spans="2:10" x14ac:dyDescent="0.35">
      <c r="B2200" t="s">
        <v>626</v>
      </c>
      <c r="C2200" t="s">
        <v>1382</v>
      </c>
      <c r="D2200" t="s">
        <v>564</v>
      </c>
      <c r="E2200" s="2">
        <v>45351</v>
      </c>
      <c r="F2200">
        <v>339297</v>
      </c>
      <c r="G2200" t="str">
        <f>VLOOKUP($C2200,'[1]LKUP PCNDES'!$F$2:$H$12,2,FALSE)</f>
        <v>Care home residents aged 18 years or over on the QOF Dementia Register</v>
      </c>
      <c r="H2200" t="str">
        <f>VLOOKUP($C2200,'[1]LKUP PCNDES'!$F$2:$H$12,3,FALSE)</f>
        <v>DEM_REG</v>
      </c>
      <c r="I2200" t="str">
        <f>VLOOKUP($B2200,'[1]LKUP PCNDES'!$C$17:$H$60,4,FALSE)</f>
        <v>England</v>
      </c>
      <c r="J2200" t="str">
        <f>VLOOKUP($B2200,'[1]LKUP PCNDES'!$C$17:$H$60,6,FALSE)</f>
        <v>England</v>
      </c>
    </row>
    <row r="2201" spans="2:10" x14ac:dyDescent="0.35">
      <c r="B2201" t="s">
        <v>626</v>
      </c>
      <c r="C2201" t="s">
        <v>1382</v>
      </c>
      <c r="D2201" t="s">
        <v>564</v>
      </c>
      <c r="E2201" s="2">
        <v>45382</v>
      </c>
      <c r="F2201">
        <v>345875</v>
      </c>
      <c r="G2201" t="str">
        <f>VLOOKUP($C2201,'[1]LKUP PCNDES'!$F$2:$H$12,2,FALSE)</f>
        <v>Care home residents aged 18 years or over on the QOF Dementia Register</v>
      </c>
      <c r="H2201" t="str">
        <f>VLOOKUP($C2201,'[1]LKUP PCNDES'!$F$2:$H$12,3,FALSE)</f>
        <v>DEM_REG</v>
      </c>
      <c r="I2201" t="str">
        <f>VLOOKUP($B2201,'[1]LKUP PCNDES'!$C$17:$H$60,4,FALSE)</f>
        <v>England</v>
      </c>
      <c r="J2201" t="str">
        <f>VLOOKUP($B2201,'[1]LKUP PCNDES'!$C$17:$H$60,6,FALSE)</f>
        <v>England</v>
      </c>
    </row>
    <row r="2202" spans="2:10" x14ac:dyDescent="0.35">
      <c r="B2202" t="s">
        <v>626</v>
      </c>
      <c r="C2202" t="s">
        <v>1382</v>
      </c>
      <c r="D2202" t="s">
        <v>563</v>
      </c>
      <c r="E2202" s="2">
        <v>45046</v>
      </c>
      <c r="F2202">
        <v>150230</v>
      </c>
      <c r="G2202" t="str">
        <f>VLOOKUP($C2202,'[1]LKUP PCNDES'!$F$2:$H$12,2,FALSE)</f>
        <v>Care home residents aged 18 years or over on the QOF Dementia Register</v>
      </c>
      <c r="H2202" t="str">
        <f>VLOOKUP($C2202,'[1]LKUP PCNDES'!$F$2:$H$12,3,FALSE)</f>
        <v>DEM_REG</v>
      </c>
      <c r="I2202" t="str">
        <f>VLOOKUP($B2202,'[1]LKUP PCNDES'!$C$17:$H$60,4,FALSE)</f>
        <v>England</v>
      </c>
      <c r="J2202" t="str">
        <f>VLOOKUP($B2202,'[1]LKUP PCNDES'!$C$17:$H$60,6,FALSE)</f>
        <v>England</v>
      </c>
    </row>
    <row r="2203" spans="2:10" x14ac:dyDescent="0.35">
      <c r="B2203" t="s">
        <v>626</v>
      </c>
      <c r="C2203" t="s">
        <v>1382</v>
      </c>
      <c r="D2203" t="s">
        <v>563</v>
      </c>
      <c r="E2203" s="2">
        <v>45077</v>
      </c>
      <c r="F2203">
        <v>142851</v>
      </c>
      <c r="G2203" t="str">
        <f>VLOOKUP($C2203,'[1]LKUP PCNDES'!$F$2:$H$12,2,FALSE)</f>
        <v>Care home residents aged 18 years or over on the QOF Dementia Register</v>
      </c>
      <c r="H2203" t="str">
        <f>VLOOKUP($C2203,'[1]LKUP PCNDES'!$F$2:$H$12,3,FALSE)</f>
        <v>DEM_REG</v>
      </c>
      <c r="I2203" t="str">
        <f>VLOOKUP($B2203,'[1]LKUP PCNDES'!$C$17:$H$60,4,FALSE)</f>
        <v>England</v>
      </c>
      <c r="J2203" t="str">
        <f>VLOOKUP($B2203,'[1]LKUP PCNDES'!$C$17:$H$60,6,FALSE)</f>
        <v>England</v>
      </c>
    </row>
    <row r="2204" spans="2:10" x14ac:dyDescent="0.35">
      <c r="B2204" t="s">
        <v>626</v>
      </c>
      <c r="C2204" t="s">
        <v>1382</v>
      </c>
      <c r="D2204" t="s">
        <v>563</v>
      </c>
      <c r="E2204" s="2">
        <v>45107</v>
      </c>
      <c r="F2204">
        <v>154046</v>
      </c>
      <c r="G2204" t="str">
        <f>VLOOKUP($C2204,'[1]LKUP PCNDES'!$F$2:$H$12,2,FALSE)</f>
        <v>Care home residents aged 18 years or over on the QOF Dementia Register</v>
      </c>
      <c r="H2204" t="str">
        <f>VLOOKUP($C2204,'[1]LKUP PCNDES'!$F$2:$H$12,3,FALSE)</f>
        <v>DEM_REG</v>
      </c>
      <c r="I2204" t="str">
        <f>VLOOKUP($B2204,'[1]LKUP PCNDES'!$C$17:$H$60,4,FALSE)</f>
        <v>England</v>
      </c>
      <c r="J2204" t="str">
        <f>VLOOKUP($B2204,'[1]LKUP PCNDES'!$C$17:$H$60,6,FALSE)</f>
        <v>England</v>
      </c>
    </row>
    <row r="2205" spans="2:10" x14ac:dyDescent="0.35">
      <c r="B2205" t="s">
        <v>626</v>
      </c>
      <c r="C2205" t="s">
        <v>1382</v>
      </c>
      <c r="D2205" t="s">
        <v>563</v>
      </c>
      <c r="E2205" s="2">
        <v>45138</v>
      </c>
      <c r="F2205">
        <v>156694</v>
      </c>
      <c r="G2205" t="str">
        <f>VLOOKUP($C2205,'[1]LKUP PCNDES'!$F$2:$H$12,2,FALSE)</f>
        <v>Care home residents aged 18 years or over on the QOF Dementia Register</v>
      </c>
      <c r="H2205" t="str">
        <f>VLOOKUP($C2205,'[1]LKUP PCNDES'!$F$2:$H$12,3,FALSE)</f>
        <v>DEM_REG</v>
      </c>
      <c r="I2205" t="str">
        <f>VLOOKUP($B2205,'[1]LKUP PCNDES'!$C$17:$H$60,4,FALSE)</f>
        <v>England</v>
      </c>
      <c r="J2205" t="str">
        <f>VLOOKUP($B2205,'[1]LKUP PCNDES'!$C$17:$H$60,6,FALSE)</f>
        <v>England</v>
      </c>
    </row>
    <row r="2206" spans="2:10" x14ac:dyDescent="0.35">
      <c r="B2206" t="s">
        <v>626</v>
      </c>
      <c r="C2206" t="s">
        <v>1382</v>
      </c>
      <c r="D2206" t="s">
        <v>563</v>
      </c>
      <c r="E2206" s="2">
        <v>45169</v>
      </c>
      <c r="F2206">
        <v>157251</v>
      </c>
      <c r="G2206" t="str">
        <f>VLOOKUP($C2206,'[1]LKUP PCNDES'!$F$2:$H$12,2,FALSE)</f>
        <v>Care home residents aged 18 years or over on the QOF Dementia Register</v>
      </c>
      <c r="H2206" t="str">
        <f>VLOOKUP($C2206,'[1]LKUP PCNDES'!$F$2:$H$12,3,FALSE)</f>
        <v>DEM_REG</v>
      </c>
      <c r="I2206" t="str">
        <f>VLOOKUP($B2206,'[1]LKUP PCNDES'!$C$17:$H$60,4,FALSE)</f>
        <v>England</v>
      </c>
      <c r="J2206" t="str">
        <f>VLOOKUP($B2206,'[1]LKUP PCNDES'!$C$17:$H$60,6,FALSE)</f>
        <v>England</v>
      </c>
    </row>
    <row r="2207" spans="2:10" x14ac:dyDescent="0.35">
      <c r="B2207" t="s">
        <v>626</v>
      </c>
      <c r="C2207" t="s">
        <v>1382</v>
      </c>
      <c r="D2207" t="s">
        <v>563</v>
      </c>
      <c r="E2207" s="2">
        <v>45199</v>
      </c>
      <c r="F2207">
        <v>162766</v>
      </c>
      <c r="G2207" t="str">
        <f>VLOOKUP($C2207,'[1]LKUP PCNDES'!$F$2:$H$12,2,FALSE)</f>
        <v>Care home residents aged 18 years or over on the QOF Dementia Register</v>
      </c>
      <c r="H2207" t="str">
        <f>VLOOKUP($C2207,'[1]LKUP PCNDES'!$F$2:$H$12,3,FALSE)</f>
        <v>DEM_REG</v>
      </c>
      <c r="I2207" t="str">
        <f>VLOOKUP($B2207,'[1]LKUP PCNDES'!$C$17:$H$60,4,FALSE)</f>
        <v>England</v>
      </c>
      <c r="J2207" t="str">
        <f>VLOOKUP($B2207,'[1]LKUP PCNDES'!$C$17:$H$60,6,FALSE)</f>
        <v>England</v>
      </c>
    </row>
    <row r="2208" spans="2:10" x14ac:dyDescent="0.35">
      <c r="B2208" t="s">
        <v>626</v>
      </c>
      <c r="C2208" t="s">
        <v>1382</v>
      </c>
      <c r="D2208" t="s">
        <v>563</v>
      </c>
      <c r="E2208" s="2">
        <v>45230</v>
      </c>
      <c r="F2208">
        <v>166378</v>
      </c>
      <c r="G2208" t="str">
        <f>VLOOKUP($C2208,'[1]LKUP PCNDES'!$F$2:$H$12,2,FALSE)</f>
        <v>Care home residents aged 18 years or over on the QOF Dementia Register</v>
      </c>
      <c r="H2208" t="str">
        <f>VLOOKUP($C2208,'[1]LKUP PCNDES'!$F$2:$H$12,3,FALSE)</f>
        <v>DEM_REG</v>
      </c>
      <c r="I2208" t="str">
        <f>VLOOKUP($B2208,'[1]LKUP PCNDES'!$C$17:$H$60,4,FALSE)</f>
        <v>England</v>
      </c>
      <c r="J2208" t="str">
        <f>VLOOKUP($B2208,'[1]LKUP PCNDES'!$C$17:$H$60,6,FALSE)</f>
        <v>England</v>
      </c>
    </row>
    <row r="2209" spans="2:10" x14ac:dyDescent="0.35">
      <c r="B2209" t="s">
        <v>626</v>
      </c>
      <c r="C2209" t="s">
        <v>1382</v>
      </c>
      <c r="D2209" t="s">
        <v>563</v>
      </c>
      <c r="E2209" s="2">
        <v>45260</v>
      </c>
      <c r="F2209">
        <v>163971</v>
      </c>
      <c r="G2209" t="str">
        <f>VLOOKUP($C2209,'[1]LKUP PCNDES'!$F$2:$H$12,2,FALSE)</f>
        <v>Care home residents aged 18 years or over on the QOF Dementia Register</v>
      </c>
      <c r="H2209" t="str">
        <f>VLOOKUP($C2209,'[1]LKUP PCNDES'!$F$2:$H$12,3,FALSE)</f>
        <v>DEM_REG</v>
      </c>
      <c r="I2209" t="str">
        <f>VLOOKUP($B2209,'[1]LKUP PCNDES'!$C$17:$H$60,4,FALSE)</f>
        <v>England</v>
      </c>
      <c r="J2209" t="str">
        <f>VLOOKUP($B2209,'[1]LKUP PCNDES'!$C$17:$H$60,6,FALSE)</f>
        <v>England</v>
      </c>
    </row>
    <row r="2210" spans="2:10" x14ac:dyDescent="0.35">
      <c r="B2210" t="s">
        <v>626</v>
      </c>
      <c r="C2210" t="s">
        <v>1382</v>
      </c>
      <c r="D2210" t="s">
        <v>563</v>
      </c>
      <c r="E2210" s="2">
        <v>45291</v>
      </c>
      <c r="F2210">
        <v>162957</v>
      </c>
      <c r="G2210" t="str">
        <f>VLOOKUP($C2210,'[1]LKUP PCNDES'!$F$2:$H$12,2,FALSE)</f>
        <v>Care home residents aged 18 years or over on the QOF Dementia Register</v>
      </c>
      <c r="H2210" t="str">
        <f>VLOOKUP($C2210,'[1]LKUP PCNDES'!$F$2:$H$12,3,FALSE)</f>
        <v>DEM_REG</v>
      </c>
      <c r="I2210" t="str">
        <f>VLOOKUP($B2210,'[1]LKUP PCNDES'!$C$17:$H$60,4,FALSE)</f>
        <v>England</v>
      </c>
      <c r="J2210" t="str">
        <f>VLOOKUP($B2210,'[1]LKUP PCNDES'!$C$17:$H$60,6,FALSE)</f>
        <v>England</v>
      </c>
    </row>
    <row r="2211" spans="2:10" x14ac:dyDescent="0.35">
      <c r="B2211" t="s">
        <v>626</v>
      </c>
      <c r="C2211" t="s">
        <v>1382</v>
      </c>
      <c r="D2211" t="s">
        <v>563</v>
      </c>
      <c r="E2211" s="2">
        <v>45322</v>
      </c>
      <c r="F2211">
        <v>162439</v>
      </c>
      <c r="G2211" t="str">
        <f>VLOOKUP($C2211,'[1]LKUP PCNDES'!$F$2:$H$12,2,FALSE)</f>
        <v>Care home residents aged 18 years or over on the QOF Dementia Register</v>
      </c>
      <c r="H2211" t="str">
        <f>VLOOKUP($C2211,'[1]LKUP PCNDES'!$F$2:$H$12,3,FALSE)</f>
        <v>DEM_REG</v>
      </c>
      <c r="I2211" t="str">
        <f>VLOOKUP($B2211,'[1]LKUP PCNDES'!$C$17:$H$60,4,FALSE)</f>
        <v>England</v>
      </c>
      <c r="J2211" t="str">
        <f>VLOOKUP($B2211,'[1]LKUP PCNDES'!$C$17:$H$60,6,FALSE)</f>
        <v>England</v>
      </c>
    </row>
    <row r="2212" spans="2:10" x14ac:dyDescent="0.35">
      <c r="B2212" t="s">
        <v>626</v>
      </c>
      <c r="C2212" t="s">
        <v>1382</v>
      </c>
      <c r="D2212" t="s">
        <v>563</v>
      </c>
      <c r="E2212" s="2">
        <v>45351</v>
      </c>
      <c r="F2212">
        <v>161098</v>
      </c>
      <c r="G2212" t="str">
        <f>VLOOKUP($C2212,'[1]LKUP PCNDES'!$F$2:$H$12,2,FALSE)</f>
        <v>Care home residents aged 18 years or over on the QOF Dementia Register</v>
      </c>
      <c r="H2212" t="str">
        <f>VLOOKUP($C2212,'[1]LKUP PCNDES'!$F$2:$H$12,3,FALSE)</f>
        <v>DEM_REG</v>
      </c>
      <c r="I2212" t="str">
        <f>VLOOKUP($B2212,'[1]LKUP PCNDES'!$C$17:$H$60,4,FALSE)</f>
        <v>England</v>
      </c>
      <c r="J2212" t="str">
        <f>VLOOKUP($B2212,'[1]LKUP PCNDES'!$C$17:$H$60,6,FALSE)</f>
        <v>England</v>
      </c>
    </row>
    <row r="2213" spans="2:10" x14ac:dyDescent="0.35">
      <c r="B2213" t="s">
        <v>626</v>
      </c>
      <c r="C2213" t="s">
        <v>1382</v>
      </c>
      <c r="D2213" t="s">
        <v>563</v>
      </c>
      <c r="E2213" s="2">
        <v>45382</v>
      </c>
      <c r="F2213">
        <v>164748</v>
      </c>
      <c r="G2213" t="str">
        <f>VLOOKUP($C2213,'[1]LKUP PCNDES'!$F$2:$H$12,2,FALSE)</f>
        <v>Care home residents aged 18 years or over on the QOF Dementia Register</v>
      </c>
      <c r="H2213" t="str">
        <f>VLOOKUP($C2213,'[1]LKUP PCNDES'!$F$2:$H$12,3,FALSE)</f>
        <v>DEM_REG</v>
      </c>
      <c r="I2213" t="str">
        <f>VLOOKUP($B2213,'[1]LKUP PCNDES'!$C$17:$H$60,4,FALSE)</f>
        <v>England</v>
      </c>
      <c r="J2213" t="str">
        <f>VLOOKUP($B2213,'[1]LKUP PCNDES'!$C$17:$H$60,6,FALSE)</f>
        <v>England</v>
      </c>
    </row>
    <row r="2214" spans="2:10" x14ac:dyDescent="0.35">
      <c r="B2214" t="s">
        <v>626</v>
      </c>
      <c r="C2214" t="s">
        <v>1379</v>
      </c>
      <c r="D2214" t="s">
        <v>564</v>
      </c>
      <c r="E2214" s="2">
        <v>45046</v>
      </c>
      <c r="F2214">
        <v>322491</v>
      </c>
      <c r="G2214" t="str">
        <f>VLOOKUP($C2214,'[1]LKUP PCNDES'!$F$2:$H$12,2,FALSE)</f>
        <v>Permanent care home residents aged 18 years or over with a preferred place of death recorded</v>
      </c>
      <c r="H2214" t="str">
        <f>VLOOKUP($C2214,'[1]LKUP PCNDES'!$F$2:$H$12,3,FALSE)</f>
        <v>PREF_DEATH</v>
      </c>
      <c r="I2214" t="str">
        <f>VLOOKUP($B2214,'[1]LKUP PCNDES'!$C$17:$H$60,4,FALSE)</f>
        <v>England</v>
      </c>
      <c r="J2214" t="str">
        <f>VLOOKUP($B2214,'[1]LKUP PCNDES'!$C$17:$H$60,6,FALSE)</f>
        <v>England</v>
      </c>
    </row>
    <row r="2215" spans="2:10" x14ac:dyDescent="0.35">
      <c r="B2215" t="s">
        <v>626</v>
      </c>
      <c r="C2215" t="s">
        <v>1379</v>
      </c>
      <c r="D2215" t="s">
        <v>564</v>
      </c>
      <c r="E2215" s="2">
        <v>45077</v>
      </c>
      <c r="F2215">
        <v>307471</v>
      </c>
      <c r="G2215" t="str">
        <f>VLOOKUP($C2215,'[1]LKUP PCNDES'!$F$2:$H$12,2,FALSE)</f>
        <v>Permanent care home residents aged 18 years or over with a preferred place of death recorded</v>
      </c>
      <c r="H2215" t="str">
        <f>VLOOKUP($C2215,'[1]LKUP PCNDES'!$F$2:$H$12,3,FALSE)</f>
        <v>PREF_DEATH</v>
      </c>
      <c r="I2215" t="str">
        <f>VLOOKUP($B2215,'[1]LKUP PCNDES'!$C$17:$H$60,4,FALSE)</f>
        <v>England</v>
      </c>
      <c r="J2215" t="str">
        <f>VLOOKUP($B2215,'[1]LKUP PCNDES'!$C$17:$H$60,6,FALSE)</f>
        <v>England</v>
      </c>
    </row>
    <row r="2216" spans="2:10" x14ac:dyDescent="0.35">
      <c r="B2216" t="s">
        <v>626</v>
      </c>
      <c r="C2216" t="s">
        <v>1379</v>
      </c>
      <c r="D2216" t="s">
        <v>564</v>
      </c>
      <c r="E2216" s="2">
        <v>45107</v>
      </c>
      <c r="F2216">
        <v>330963</v>
      </c>
      <c r="G2216" t="str">
        <f>VLOOKUP($C2216,'[1]LKUP PCNDES'!$F$2:$H$12,2,FALSE)</f>
        <v>Permanent care home residents aged 18 years or over with a preferred place of death recorded</v>
      </c>
      <c r="H2216" t="str">
        <f>VLOOKUP($C2216,'[1]LKUP PCNDES'!$F$2:$H$12,3,FALSE)</f>
        <v>PREF_DEATH</v>
      </c>
      <c r="I2216" t="str">
        <f>VLOOKUP($B2216,'[1]LKUP PCNDES'!$C$17:$H$60,4,FALSE)</f>
        <v>England</v>
      </c>
      <c r="J2216" t="str">
        <f>VLOOKUP($B2216,'[1]LKUP PCNDES'!$C$17:$H$60,6,FALSE)</f>
        <v>England</v>
      </c>
    </row>
    <row r="2217" spans="2:10" x14ac:dyDescent="0.35">
      <c r="B2217" t="s">
        <v>626</v>
      </c>
      <c r="C2217" t="s">
        <v>1379</v>
      </c>
      <c r="D2217" t="s">
        <v>564</v>
      </c>
      <c r="E2217" s="2">
        <v>45138</v>
      </c>
      <c r="F2217">
        <v>334980</v>
      </c>
      <c r="G2217" t="str">
        <f>VLOOKUP($C2217,'[1]LKUP PCNDES'!$F$2:$H$12,2,FALSE)</f>
        <v>Permanent care home residents aged 18 years or over with a preferred place of death recorded</v>
      </c>
      <c r="H2217" t="str">
        <f>VLOOKUP($C2217,'[1]LKUP PCNDES'!$F$2:$H$12,3,FALSE)</f>
        <v>PREF_DEATH</v>
      </c>
      <c r="I2217" t="str">
        <f>VLOOKUP($B2217,'[1]LKUP PCNDES'!$C$17:$H$60,4,FALSE)</f>
        <v>England</v>
      </c>
      <c r="J2217" t="str">
        <f>VLOOKUP($B2217,'[1]LKUP PCNDES'!$C$17:$H$60,6,FALSE)</f>
        <v>England</v>
      </c>
    </row>
    <row r="2218" spans="2:10" x14ac:dyDescent="0.35">
      <c r="B2218" t="s">
        <v>626</v>
      </c>
      <c r="C2218" t="s">
        <v>1379</v>
      </c>
      <c r="D2218" t="s">
        <v>564</v>
      </c>
      <c r="E2218" s="2">
        <v>45169</v>
      </c>
      <c r="F2218">
        <v>335879</v>
      </c>
      <c r="G2218" t="str">
        <f>VLOOKUP($C2218,'[1]LKUP PCNDES'!$F$2:$H$12,2,FALSE)</f>
        <v>Permanent care home residents aged 18 years or over with a preferred place of death recorded</v>
      </c>
      <c r="H2218" t="str">
        <f>VLOOKUP($C2218,'[1]LKUP PCNDES'!$F$2:$H$12,3,FALSE)</f>
        <v>PREF_DEATH</v>
      </c>
      <c r="I2218" t="str">
        <f>VLOOKUP($B2218,'[1]LKUP PCNDES'!$C$17:$H$60,4,FALSE)</f>
        <v>England</v>
      </c>
      <c r="J2218" t="str">
        <f>VLOOKUP($B2218,'[1]LKUP PCNDES'!$C$17:$H$60,6,FALSE)</f>
        <v>England</v>
      </c>
    </row>
    <row r="2219" spans="2:10" x14ac:dyDescent="0.35">
      <c r="B2219" t="s">
        <v>626</v>
      </c>
      <c r="C2219" t="s">
        <v>1379</v>
      </c>
      <c r="D2219" t="s">
        <v>564</v>
      </c>
      <c r="E2219" s="2">
        <v>45199</v>
      </c>
      <c r="F2219">
        <v>346948</v>
      </c>
      <c r="G2219" t="str">
        <f>VLOOKUP($C2219,'[1]LKUP PCNDES'!$F$2:$H$12,2,FALSE)</f>
        <v>Permanent care home residents aged 18 years or over with a preferred place of death recorded</v>
      </c>
      <c r="H2219" t="str">
        <f>VLOOKUP($C2219,'[1]LKUP PCNDES'!$F$2:$H$12,3,FALSE)</f>
        <v>PREF_DEATH</v>
      </c>
      <c r="I2219" t="str">
        <f>VLOOKUP($B2219,'[1]LKUP PCNDES'!$C$17:$H$60,4,FALSE)</f>
        <v>England</v>
      </c>
      <c r="J2219" t="str">
        <f>VLOOKUP($B2219,'[1]LKUP PCNDES'!$C$17:$H$60,6,FALSE)</f>
        <v>England</v>
      </c>
    </row>
    <row r="2220" spans="2:10" x14ac:dyDescent="0.35">
      <c r="B2220" t="s">
        <v>626</v>
      </c>
      <c r="C2220" t="s">
        <v>1379</v>
      </c>
      <c r="D2220" t="s">
        <v>564</v>
      </c>
      <c r="E2220" s="2">
        <v>45230</v>
      </c>
      <c r="F2220">
        <v>350071</v>
      </c>
      <c r="G2220" t="str">
        <f>VLOOKUP($C2220,'[1]LKUP PCNDES'!$F$2:$H$12,2,FALSE)</f>
        <v>Permanent care home residents aged 18 years or over with a preferred place of death recorded</v>
      </c>
      <c r="H2220" t="str">
        <f>VLOOKUP($C2220,'[1]LKUP PCNDES'!$F$2:$H$12,3,FALSE)</f>
        <v>PREF_DEATH</v>
      </c>
      <c r="I2220" t="str">
        <f>VLOOKUP($B2220,'[1]LKUP PCNDES'!$C$17:$H$60,4,FALSE)</f>
        <v>England</v>
      </c>
      <c r="J2220" t="str">
        <f>VLOOKUP($B2220,'[1]LKUP PCNDES'!$C$17:$H$60,6,FALSE)</f>
        <v>England</v>
      </c>
    </row>
    <row r="2221" spans="2:10" x14ac:dyDescent="0.35">
      <c r="B2221" t="s">
        <v>626</v>
      </c>
      <c r="C2221" t="s">
        <v>1379</v>
      </c>
      <c r="D2221" t="s">
        <v>564</v>
      </c>
      <c r="E2221" s="2">
        <v>45260</v>
      </c>
      <c r="F2221">
        <v>340004</v>
      </c>
      <c r="G2221" t="str">
        <f>VLOOKUP($C2221,'[1]LKUP PCNDES'!$F$2:$H$12,2,FALSE)</f>
        <v>Permanent care home residents aged 18 years or over with a preferred place of death recorded</v>
      </c>
      <c r="H2221" t="str">
        <f>VLOOKUP($C2221,'[1]LKUP PCNDES'!$F$2:$H$12,3,FALSE)</f>
        <v>PREF_DEATH</v>
      </c>
      <c r="I2221" t="str">
        <f>VLOOKUP($B2221,'[1]LKUP PCNDES'!$C$17:$H$60,4,FALSE)</f>
        <v>England</v>
      </c>
      <c r="J2221" t="str">
        <f>VLOOKUP($B2221,'[1]LKUP PCNDES'!$C$17:$H$60,6,FALSE)</f>
        <v>England</v>
      </c>
    </row>
    <row r="2222" spans="2:10" x14ac:dyDescent="0.35">
      <c r="B2222" t="s">
        <v>626</v>
      </c>
      <c r="C2222" t="s">
        <v>1379</v>
      </c>
      <c r="D2222" t="s">
        <v>564</v>
      </c>
      <c r="E2222" s="2">
        <v>45291</v>
      </c>
      <c r="F2222">
        <v>338780</v>
      </c>
      <c r="G2222" t="str">
        <f>VLOOKUP($C2222,'[1]LKUP PCNDES'!$F$2:$H$12,2,FALSE)</f>
        <v>Permanent care home residents aged 18 years or over with a preferred place of death recorded</v>
      </c>
      <c r="H2222" t="str">
        <f>VLOOKUP($C2222,'[1]LKUP PCNDES'!$F$2:$H$12,3,FALSE)</f>
        <v>PREF_DEATH</v>
      </c>
      <c r="I2222" t="str">
        <f>VLOOKUP($B2222,'[1]LKUP PCNDES'!$C$17:$H$60,4,FALSE)</f>
        <v>England</v>
      </c>
      <c r="J2222" t="str">
        <f>VLOOKUP($B2222,'[1]LKUP PCNDES'!$C$17:$H$60,6,FALSE)</f>
        <v>England</v>
      </c>
    </row>
    <row r="2223" spans="2:10" x14ac:dyDescent="0.35">
      <c r="B2223" t="s">
        <v>626</v>
      </c>
      <c r="C2223" t="s">
        <v>1379</v>
      </c>
      <c r="D2223" t="s">
        <v>564</v>
      </c>
      <c r="E2223" s="2">
        <v>45322</v>
      </c>
      <c r="F2223">
        <v>338071</v>
      </c>
      <c r="G2223" t="str">
        <f>VLOOKUP($C2223,'[1]LKUP PCNDES'!$F$2:$H$12,2,FALSE)</f>
        <v>Permanent care home residents aged 18 years or over with a preferred place of death recorded</v>
      </c>
      <c r="H2223" t="str">
        <f>VLOOKUP($C2223,'[1]LKUP PCNDES'!$F$2:$H$12,3,FALSE)</f>
        <v>PREF_DEATH</v>
      </c>
      <c r="I2223" t="str">
        <f>VLOOKUP($B2223,'[1]LKUP PCNDES'!$C$17:$H$60,4,FALSE)</f>
        <v>England</v>
      </c>
      <c r="J2223" t="str">
        <f>VLOOKUP($B2223,'[1]LKUP PCNDES'!$C$17:$H$60,6,FALSE)</f>
        <v>England</v>
      </c>
    </row>
    <row r="2224" spans="2:10" x14ac:dyDescent="0.35">
      <c r="B2224" t="s">
        <v>626</v>
      </c>
      <c r="C2224" t="s">
        <v>1379</v>
      </c>
      <c r="D2224" t="s">
        <v>564</v>
      </c>
      <c r="E2224" s="2">
        <v>45351</v>
      </c>
      <c r="F2224">
        <v>336028</v>
      </c>
      <c r="G2224" t="str">
        <f>VLOOKUP($C2224,'[1]LKUP PCNDES'!$F$2:$H$12,2,FALSE)</f>
        <v>Permanent care home residents aged 18 years or over with a preferred place of death recorded</v>
      </c>
      <c r="H2224" t="str">
        <f>VLOOKUP($C2224,'[1]LKUP PCNDES'!$F$2:$H$12,3,FALSE)</f>
        <v>PREF_DEATH</v>
      </c>
      <c r="I2224" t="str">
        <f>VLOOKUP($B2224,'[1]LKUP PCNDES'!$C$17:$H$60,4,FALSE)</f>
        <v>England</v>
      </c>
      <c r="J2224" t="str">
        <f>VLOOKUP($B2224,'[1]LKUP PCNDES'!$C$17:$H$60,6,FALSE)</f>
        <v>England</v>
      </c>
    </row>
    <row r="2225" spans="2:10" x14ac:dyDescent="0.35">
      <c r="B2225" t="s">
        <v>626</v>
      </c>
      <c r="C2225" t="s">
        <v>1379</v>
      </c>
      <c r="D2225" t="s">
        <v>564</v>
      </c>
      <c r="E2225" s="2">
        <v>45382</v>
      </c>
      <c r="F2225">
        <v>342775</v>
      </c>
      <c r="G2225" t="str">
        <f>VLOOKUP($C2225,'[1]LKUP PCNDES'!$F$2:$H$12,2,FALSE)</f>
        <v>Permanent care home residents aged 18 years or over with a preferred place of death recorded</v>
      </c>
      <c r="H2225" t="str">
        <f>VLOOKUP($C2225,'[1]LKUP PCNDES'!$F$2:$H$12,3,FALSE)</f>
        <v>PREF_DEATH</v>
      </c>
      <c r="I2225" t="str">
        <f>VLOOKUP($B2225,'[1]LKUP PCNDES'!$C$17:$H$60,4,FALSE)</f>
        <v>England</v>
      </c>
      <c r="J2225" t="str">
        <f>VLOOKUP($B2225,'[1]LKUP PCNDES'!$C$17:$H$60,6,FALSE)</f>
        <v>England</v>
      </c>
    </row>
    <row r="2226" spans="2:10" x14ac:dyDescent="0.35">
      <c r="B2226" t="s">
        <v>626</v>
      </c>
      <c r="C2226" t="s">
        <v>1379</v>
      </c>
      <c r="D2226" t="s">
        <v>563</v>
      </c>
      <c r="E2226" s="2">
        <v>45046</v>
      </c>
      <c r="F2226">
        <v>83290</v>
      </c>
      <c r="G2226" t="str">
        <f>VLOOKUP($C2226,'[1]LKUP PCNDES'!$F$2:$H$12,2,FALSE)</f>
        <v>Permanent care home residents aged 18 years or over with a preferred place of death recorded</v>
      </c>
      <c r="H2226" t="str">
        <f>VLOOKUP($C2226,'[1]LKUP PCNDES'!$F$2:$H$12,3,FALSE)</f>
        <v>PREF_DEATH</v>
      </c>
      <c r="I2226" t="str">
        <f>VLOOKUP($B2226,'[1]LKUP PCNDES'!$C$17:$H$60,4,FALSE)</f>
        <v>England</v>
      </c>
      <c r="J2226" t="str">
        <f>VLOOKUP($B2226,'[1]LKUP PCNDES'!$C$17:$H$60,6,FALSE)</f>
        <v>England</v>
      </c>
    </row>
    <row r="2227" spans="2:10" x14ac:dyDescent="0.35">
      <c r="B2227" t="s">
        <v>626</v>
      </c>
      <c r="C2227" t="s">
        <v>1379</v>
      </c>
      <c r="D2227" t="s">
        <v>563</v>
      </c>
      <c r="E2227" s="2">
        <v>45077</v>
      </c>
      <c r="F2227">
        <v>79386</v>
      </c>
      <c r="G2227" t="str">
        <f>VLOOKUP($C2227,'[1]LKUP PCNDES'!$F$2:$H$12,2,FALSE)</f>
        <v>Permanent care home residents aged 18 years or over with a preferred place of death recorded</v>
      </c>
      <c r="H2227" t="str">
        <f>VLOOKUP($C2227,'[1]LKUP PCNDES'!$F$2:$H$12,3,FALSE)</f>
        <v>PREF_DEATH</v>
      </c>
      <c r="I2227" t="str">
        <f>VLOOKUP($B2227,'[1]LKUP PCNDES'!$C$17:$H$60,4,FALSE)</f>
        <v>England</v>
      </c>
      <c r="J2227" t="str">
        <f>VLOOKUP($B2227,'[1]LKUP PCNDES'!$C$17:$H$60,6,FALSE)</f>
        <v>England</v>
      </c>
    </row>
    <row r="2228" spans="2:10" x14ac:dyDescent="0.35">
      <c r="B2228" t="s">
        <v>626</v>
      </c>
      <c r="C2228" t="s">
        <v>1379</v>
      </c>
      <c r="D2228" t="s">
        <v>563</v>
      </c>
      <c r="E2228" s="2">
        <v>45107</v>
      </c>
      <c r="F2228">
        <v>86486</v>
      </c>
      <c r="G2228" t="str">
        <f>VLOOKUP($C2228,'[1]LKUP PCNDES'!$F$2:$H$12,2,FALSE)</f>
        <v>Permanent care home residents aged 18 years or over with a preferred place of death recorded</v>
      </c>
      <c r="H2228" t="str">
        <f>VLOOKUP($C2228,'[1]LKUP PCNDES'!$F$2:$H$12,3,FALSE)</f>
        <v>PREF_DEATH</v>
      </c>
      <c r="I2228" t="str">
        <f>VLOOKUP($B2228,'[1]LKUP PCNDES'!$C$17:$H$60,4,FALSE)</f>
        <v>England</v>
      </c>
      <c r="J2228" t="str">
        <f>VLOOKUP($B2228,'[1]LKUP PCNDES'!$C$17:$H$60,6,FALSE)</f>
        <v>England</v>
      </c>
    </row>
    <row r="2229" spans="2:10" x14ac:dyDescent="0.35">
      <c r="B2229" t="s">
        <v>626</v>
      </c>
      <c r="C2229" t="s">
        <v>1379</v>
      </c>
      <c r="D2229" t="s">
        <v>563</v>
      </c>
      <c r="E2229" s="2">
        <v>45138</v>
      </c>
      <c r="F2229">
        <v>89213</v>
      </c>
      <c r="G2229" t="str">
        <f>VLOOKUP($C2229,'[1]LKUP PCNDES'!$F$2:$H$12,2,FALSE)</f>
        <v>Permanent care home residents aged 18 years or over with a preferred place of death recorded</v>
      </c>
      <c r="H2229" t="str">
        <f>VLOOKUP($C2229,'[1]LKUP PCNDES'!$F$2:$H$12,3,FALSE)</f>
        <v>PREF_DEATH</v>
      </c>
      <c r="I2229" t="str">
        <f>VLOOKUP($B2229,'[1]LKUP PCNDES'!$C$17:$H$60,4,FALSE)</f>
        <v>England</v>
      </c>
      <c r="J2229" t="str">
        <f>VLOOKUP($B2229,'[1]LKUP PCNDES'!$C$17:$H$60,6,FALSE)</f>
        <v>England</v>
      </c>
    </row>
    <row r="2230" spans="2:10" x14ac:dyDescent="0.35">
      <c r="B2230" t="s">
        <v>626</v>
      </c>
      <c r="C2230" t="s">
        <v>1379</v>
      </c>
      <c r="D2230" t="s">
        <v>563</v>
      </c>
      <c r="E2230" s="2">
        <v>45169</v>
      </c>
      <c r="F2230">
        <v>89483</v>
      </c>
      <c r="G2230" t="str">
        <f>VLOOKUP($C2230,'[1]LKUP PCNDES'!$F$2:$H$12,2,FALSE)</f>
        <v>Permanent care home residents aged 18 years or over with a preferred place of death recorded</v>
      </c>
      <c r="H2230" t="str">
        <f>VLOOKUP($C2230,'[1]LKUP PCNDES'!$F$2:$H$12,3,FALSE)</f>
        <v>PREF_DEATH</v>
      </c>
      <c r="I2230" t="str">
        <f>VLOOKUP($B2230,'[1]LKUP PCNDES'!$C$17:$H$60,4,FALSE)</f>
        <v>England</v>
      </c>
      <c r="J2230" t="str">
        <f>VLOOKUP($B2230,'[1]LKUP PCNDES'!$C$17:$H$60,6,FALSE)</f>
        <v>England</v>
      </c>
    </row>
    <row r="2231" spans="2:10" x14ac:dyDescent="0.35">
      <c r="B2231" t="s">
        <v>626</v>
      </c>
      <c r="C2231" t="s">
        <v>1379</v>
      </c>
      <c r="D2231" t="s">
        <v>563</v>
      </c>
      <c r="E2231" s="2">
        <v>45199</v>
      </c>
      <c r="F2231">
        <v>92657</v>
      </c>
      <c r="G2231" t="str">
        <f>VLOOKUP($C2231,'[1]LKUP PCNDES'!$F$2:$H$12,2,FALSE)</f>
        <v>Permanent care home residents aged 18 years or over with a preferred place of death recorded</v>
      </c>
      <c r="H2231" t="str">
        <f>VLOOKUP($C2231,'[1]LKUP PCNDES'!$F$2:$H$12,3,FALSE)</f>
        <v>PREF_DEATH</v>
      </c>
      <c r="I2231" t="str">
        <f>VLOOKUP($B2231,'[1]LKUP PCNDES'!$C$17:$H$60,4,FALSE)</f>
        <v>England</v>
      </c>
      <c r="J2231" t="str">
        <f>VLOOKUP($B2231,'[1]LKUP PCNDES'!$C$17:$H$60,6,FALSE)</f>
        <v>England</v>
      </c>
    </row>
    <row r="2232" spans="2:10" x14ac:dyDescent="0.35">
      <c r="B2232" t="s">
        <v>626</v>
      </c>
      <c r="C2232" t="s">
        <v>1379</v>
      </c>
      <c r="D2232" t="s">
        <v>563</v>
      </c>
      <c r="E2232" s="2">
        <v>45230</v>
      </c>
      <c r="F2232">
        <v>97349</v>
      </c>
      <c r="G2232" t="str">
        <f>VLOOKUP($C2232,'[1]LKUP PCNDES'!$F$2:$H$12,2,FALSE)</f>
        <v>Permanent care home residents aged 18 years or over with a preferred place of death recorded</v>
      </c>
      <c r="H2232" t="str">
        <f>VLOOKUP($C2232,'[1]LKUP PCNDES'!$F$2:$H$12,3,FALSE)</f>
        <v>PREF_DEATH</v>
      </c>
      <c r="I2232" t="str">
        <f>VLOOKUP($B2232,'[1]LKUP PCNDES'!$C$17:$H$60,4,FALSE)</f>
        <v>England</v>
      </c>
      <c r="J2232" t="str">
        <f>VLOOKUP($B2232,'[1]LKUP PCNDES'!$C$17:$H$60,6,FALSE)</f>
        <v>England</v>
      </c>
    </row>
    <row r="2233" spans="2:10" x14ac:dyDescent="0.35">
      <c r="B2233" t="s">
        <v>626</v>
      </c>
      <c r="C2233" t="s">
        <v>1379</v>
      </c>
      <c r="D2233" t="s">
        <v>563</v>
      </c>
      <c r="E2233" s="2">
        <v>45260</v>
      </c>
      <c r="F2233">
        <v>97118</v>
      </c>
      <c r="G2233" t="str">
        <f>VLOOKUP($C2233,'[1]LKUP PCNDES'!$F$2:$H$12,2,FALSE)</f>
        <v>Permanent care home residents aged 18 years or over with a preferred place of death recorded</v>
      </c>
      <c r="H2233" t="str">
        <f>VLOOKUP($C2233,'[1]LKUP PCNDES'!$F$2:$H$12,3,FALSE)</f>
        <v>PREF_DEATH</v>
      </c>
      <c r="I2233" t="str">
        <f>VLOOKUP($B2233,'[1]LKUP PCNDES'!$C$17:$H$60,4,FALSE)</f>
        <v>England</v>
      </c>
      <c r="J2233" t="str">
        <f>VLOOKUP($B2233,'[1]LKUP PCNDES'!$C$17:$H$60,6,FALSE)</f>
        <v>England</v>
      </c>
    </row>
    <row r="2234" spans="2:10" x14ac:dyDescent="0.35">
      <c r="B2234" t="s">
        <v>626</v>
      </c>
      <c r="C2234" t="s">
        <v>1379</v>
      </c>
      <c r="D2234" t="s">
        <v>563</v>
      </c>
      <c r="E2234" s="2">
        <v>45291</v>
      </c>
      <c r="F2234">
        <v>97536</v>
      </c>
      <c r="G2234" t="str">
        <f>VLOOKUP($C2234,'[1]LKUP PCNDES'!$F$2:$H$12,2,FALSE)</f>
        <v>Permanent care home residents aged 18 years or over with a preferred place of death recorded</v>
      </c>
      <c r="H2234" t="str">
        <f>VLOOKUP($C2234,'[1]LKUP PCNDES'!$F$2:$H$12,3,FALSE)</f>
        <v>PREF_DEATH</v>
      </c>
      <c r="I2234" t="str">
        <f>VLOOKUP($B2234,'[1]LKUP PCNDES'!$C$17:$H$60,4,FALSE)</f>
        <v>England</v>
      </c>
      <c r="J2234" t="str">
        <f>VLOOKUP($B2234,'[1]LKUP PCNDES'!$C$17:$H$60,6,FALSE)</f>
        <v>England</v>
      </c>
    </row>
    <row r="2235" spans="2:10" x14ac:dyDescent="0.35">
      <c r="B2235" t="s">
        <v>626</v>
      </c>
      <c r="C2235" t="s">
        <v>1379</v>
      </c>
      <c r="D2235" t="s">
        <v>563</v>
      </c>
      <c r="E2235" s="2">
        <v>45322</v>
      </c>
      <c r="F2235">
        <v>98970</v>
      </c>
      <c r="G2235" t="str">
        <f>VLOOKUP($C2235,'[1]LKUP PCNDES'!$F$2:$H$12,2,FALSE)</f>
        <v>Permanent care home residents aged 18 years or over with a preferred place of death recorded</v>
      </c>
      <c r="H2235" t="str">
        <f>VLOOKUP($C2235,'[1]LKUP PCNDES'!$F$2:$H$12,3,FALSE)</f>
        <v>PREF_DEATH</v>
      </c>
      <c r="I2235" t="str">
        <f>VLOOKUP($B2235,'[1]LKUP PCNDES'!$C$17:$H$60,4,FALSE)</f>
        <v>England</v>
      </c>
      <c r="J2235" t="str">
        <f>VLOOKUP($B2235,'[1]LKUP PCNDES'!$C$17:$H$60,6,FALSE)</f>
        <v>England</v>
      </c>
    </row>
    <row r="2236" spans="2:10" x14ac:dyDescent="0.35">
      <c r="B2236" t="s">
        <v>626</v>
      </c>
      <c r="C2236" t="s">
        <v>1379</v>
      </c>
      <c r="D2236" t="s">
        <v>563</v>
      </c>
      <c r="E2236" s="2">
        <v>45351</v>
      </c>
      <c r="F2236">
        <v>100428</v>
      </c>
      <c r="G2236" t="str">
        <f>VLOOKUP($C2236,'[1]LKUP PCNDES'!$F$2:$H$12,2,FALSE)</f>
        <v>Permanent care home residents aged 18 years or over with a preferred place of death recorded</v>
      </c>
      <c r="H2236" t="str">
        <f>VLOOKUP($C2236,'[1]LKUP PCNDES'!$F$2:$H$12,3,FALSE)</f>
        <v>PREF_DEATH</v>
      </c>
      <c r="I2236" t="str">
        <f>VLOOKUP($B2236,'[1]LKUP PCNDES'!$C$17:$H$60,4,FALSE)</f>
        <v>England</v>
      </c>
      <c r="J2236" t="str">
        <f>VLOOKUP($B2236,'[1]LKUP PCNDES'!$C$17:$H$60,6,FALSE)</f>
        <v>England</v>
      </c>
    </row>
    <row r="2237" spans="2:10" x14ac:dyDescent="0.35">
      <c r="B2237" t="s">
        <v>626</v>
      </c>
      <c r="C2237" t="s">
        <v>1379</v>
      </c>
      <c r="D2237" t="s">
        <v>563</v>
      </c>
      <c r="E2237" s="2">
        <v>45382</v>
      </c>
      <c r="F2237">
        <v>104674</v>
      </c>
      <c r="G2237" t="str">
        <f>VLOOKUP($C2237,'[1]LKUP PCNDES'!$F$2:$H$12,2,FALSE)</f>
        <v>Permanent care home residents aged 18 years or over with a preferred place of death recorded</v>
      </c>
      <c r="H2237" t="str">
        <f>VLOOKUP($C2237,'[1]LKUP PCNDES'!$F$2:$H$12,3,FALSE)</f>
        <v>PREF_DEATH</v>
      </c>
      <c r="I2237" t="str">
        <f>VLOOKUP($B2237,'[1]LKUP PCNDES'!$C$17:$H$60,4,FALSE)</f>
        <v>England</v>
      </c>
      <c r="J2237" t="str">
        <f>VLOOKUP($B2237,'[1]LKUP PCNDES'!$C$17:$H$60,6,FALSE)</f>
        <v>England</v>
      </c>
    </row>
    <row r="2238" spans="2:10" x14ac:dyDescent="0.35">
      <c r="B2238" t="s">
        <v>626</v>
      </c>
      <c r="C2238" t="s">
        <v>1363</v>
      </c>
      <c r="D2238" t="s">
        <v>700</v>
      </c>
      <c r="E2238" s="2">
        <v>45046</v>
      </c>
      <c r="F2238">
        <v>2690</v>
      </c>
      <c r="G2238" t="str">
        <f>VLOOKUP($C2238,'[1]LKUP PCNDES'!$F$2:$H$12,2,FALSE)</f>
        <v>Number of Multidisciplinary Team meetings</v>
      </c>
      <c r="H2238" t="str">
        <f>VLOOKUP($C2238,'[1]LKUP PCNDES'!$F$2:$H$12,3,FALSE)</f>
        <v>MDT</v>
      </c>
      <c r="I2238" t="str">
        <f>VLOOKUP($B2238,'[1]LKUP PCNDES'!$C$17:$H$60,4,FALSE)</f>
        <v>England</v>
      </c>
      <c r="J2238" t="str">
        <f>VLOOKUP($B2238,'[1]LKUP PCNDES'!$C$17:$H$60,6,FALSE)</f>
        <v>England</v>
      </c>
    </row>
    <row r="2239" spans="2:10" x14ac:dyDescent="0.35">
      <c r="B2239" t="s">
        <v>626</v>
      </c>
      <c r="C2239" t="s">
        <v>1363</v>
      </c>
      <c r="D2239" t="s">
        <v>700</v>
      </c>
      <c r="E2239" s="2">
        <v>45077</v>
      </c>
      <c r="F2239">
        <v>2577</v>
      </c>
      <c r="G2239" t="str">
        <f>VLOOKUP($C2239,'[1]LKUP PCNDES'!$F$2:$H$12,2,FALSE)</f>
        <v>Number of Multidisciplinary Team meetings</v>
      </c>
      <c r="H2239" t="str">
        <f>VLOOKUP($C2239,'[1]LKUP PCNDES'!$F$2:$H$12,3,FALSE)</f>
        <v>MDT</v>
      </c>
      <c r="I2239" t="str">
        <f>VLOOKUP($B2239,'[1]LKUP PCNDES'!$C$17:$H$60,4,FALSE)</f>
        <v>England</v>
      </c>
      <c r="J2239" t="str">
        <f>VLOOKUP($B2239,'[1]LKUP PCNDES'!$C$17:$H$60,6,FALSE)</f>
        <v>England</v>
      </c>
    </row>
    <row r="2240" spans="2:10" x14ac:dyDescent="0.35">
      <c r="B2240" t="s">
        <v>626</v>
      </c>
      <c r="C2240" t="s">
        <v>1363</v>
      </c>
      <c r="D2240" t="s">
        <v>700</v>
      </c>
      <c r="E2240" s="2">
        <v>45107</v>
      </c>
      <c r="F2240">
        <v>2645</v>
      </c>
      <c r="G2240" t="str">
        <f>VLOOKUP($C2240,'[1]LKUP PCNDES'!$F$2:$H$12,2,FALSE)</f>
        <v>Number of Multidisciplinary Team meetings</v>
      </c>
      <c r="H2240" t="str">
        <f>VLOOKUP($C2240,'[1]LKUP PCNDES'!$F$2:$H$12,3,FALSE)</f>
        <v>MDT</v>
      </c>
      <c r="I2240" t="str">
        <f>VLOOKUP($B2240,'[1]LKUP PCNDES'!$C$17:$H$60,4,FALSE)</f>
        <v>England</v>
      </c>
      <c r="J2240" t="str">
        <f>VLOOKUP($B2240,'[1]LKUP PCNDES'!$C$17:$H$60,6,FALSE)</f>
        <v>England</v>
      </c>
    </row>
    <row r="2241" spans="2:10" x14ac:dyDescent="0.35">
      <c r="B2241" t="s">
        <v>626</v>
      </c>
      <c r="C2241" t="s">
        <v>1363</v>
      </c>
      <c r="D2241" t="s">
        <v>700</v>
      </c>
      <c r="E2241" s="2">
        <v>45138</v>
      </c>
      <c r="F2241">
        <v>2645</v>
      </c>
      <c r="G2241" t="str">
        <f>VLOOKUP($C2241,'[1]LKUP PCNDES'!$F$2:$H$12,2,FALSE)</f>
        <v>Number of Multidisciplinary Team meetings</v>
      </c>
      <c r="H2241" t="str">
        <f>VLOOKUP($C2241,'[1]LKUP PCNDES'!$F$2:$H$12,3,FALSE)</f>
        <v>MDT</v>
      </c>
      <c r="I2241" t="str">
        <f>VLOOKUP($B2241,'[1]LKUP PCNDES'!$C$17:$H$60,4,FALSE)</f>
        <v>England</v>
      </c>
      <c r="J2241" t="str">
        <f>VLOOKUP($B2241,'[1]LKUP PCNDES'!$C$17:$H$60,6,FALSE)</f>
        <v>England</v>
      </c>
    </row>
    <row r="2242" spans="2:10" x14ac:dyDescent="0.35">
      <c r="B2242" t="s">
        <v>626</v>
      </c>
      <c r="C2242" t="s">
        <v>1363</v>
      </c>
      <c r="D2242" t="s">
        <v>700</v>
      </c>
      <c r="E2242" s="2">
        <v>45169</v>
      </c>
      <c r="F2242">
        <v>2625</v>
      </c>
      <c r="G2242" t="str">
        <f>VLOOKUP($C2242,'[1]LKUP PCNDES'!$F$2:$H$12,2,FALSE)</f>
        <v>Number of Multidisciplinary Team meetings</v>
      </c>
      <c r="H2242" t="str">
        <f>VLOOKUP($C2242,'[1]LKUP PCNDES'!$F$2:$H$12,3,FALSE)</f>
        <v>MDT</v>
      </c>
      <c r="I2242" t="str">
        <f>VLOOKUP($B2242,'[1]LKUP PCNDES'!$C$17:$H$60,4,FALSE)</f>
        <v>England</v>
      </c>
      <c r="J2242" t="str">
        <f>VLOOKUP($B2242,'[1]LKUP PCNDES'!$C$17:$H$60,6,FALSE)</f>
        <v>England</v>
      </c>
    </row>
    <row r="2243" spans="2:10" x14ac:dyDescent="0.35">
      <c r="B2243" t="s">
        <v>626</v>
      </c>
      <c r="C2243" t="s">
        <v>1363</v>
      </c>
      <c r="D2243" t="s">
        <v>700</v>
      </c>
      <c r="E2243" s="2">
        <v>45199</v>
      </c>
      <c r="F2243">
        <v>2611</v>
      </c>
      <c r="G2243" t="str">
        <f>VLOOKUP($C2243,'[1]LKUP PCNDES'!$F$2:$H$12,2,FALSE)</f>
        <v>Number of Multidisciplinary Team meetings</v>
      </c>
      <c r="H2243" t="str">
        <f>VLOOKUP($C2243,'[1]LKUP PCNDES'!$F$2:$H$12,3,FALSE)</f>
        <v>MDT</v>
      </c>
      <c r="I2243" t="str">
        <f>VLOOKUP($B2243,'[1]LKUP PCNDES'!$C$17:$H$60,4,FALSE)</f>
        <v>England</v>
      </c>
      <c r="J2243" t="str">
        <f>VLOOKUP($B2243,'[1]LKUP PCNDES'!$C$17:$H$60,6,FALSE)</f>
        <v>England</v>
      </c>
    </row>
    <row r="2244" spans="2:10" x14ac:dyDescent="0.35">
      <c r="B2244" t="s">
        <v>626</v>
      </c>
      <c r="C2244" t="s">
        <v>1363</v>
      </c>
      <c r="D2244" t="s">
        <v>700</v>
      </c>
      <c r="E2244" s="2">
        <v>45230</v>
      </c>
      <c r="F2244">
        <v>2530</v>
      </c>
      <c r="G2244" t="str">
        <f>VLOOKUP($C2244,'[1]LKUP PCNDES'!$F$2:$H$12,2,FALSE)</f>
        <v>Number of Multidisciplinary Team meetings</v>
      </c>
      <c r="H2244" t="str">
        <f>VLOOKUP($C2244,'[1]LKUP PCNDES'!$F$2:$H$12,3,FALSE)</f>
        <v>MDT</v>
      </c>
      <c r="I2244" t="str">
        <f>VLOOKUP($B2244,'[1]LKUP PCNDES'!$C$17:$H$60,4,FALSE)</f>
        <v>England</v>
      </c>
      <c r="J2244" t="str">
        <f>VLOOKUP($B2244,'[1]LKUP PCNDES'!$C$17:$H$60,6,FALSE)</f>
        <v>England</v>
      </c>
    </row>
    <row r="2245" spans="2:10" x14ac:dyDescent="0.35">
      <c r="B2245" t="s">
        <v>626</v>
      </c>
      <c r="C2245" t="s">
        <v>1363</v>
      </c>
      <c r="D2245" t="s">
        <v>700</v>
      </c>
      <c r="E2245" s="2">
        <v>45260</v>
      </c>
      <c r="F2245">
        <v>2299</v>
      </c>
      <c r="G2245" t="str">
        <f>VLOOKUP($C2245,'[1]LKUP PCNDES'!$F$2:$H$12,2,FALSE)</f>
        <v>Number of Multidisciplinary Team meetings</v>
      </c>
      <c r="H2245" t="str">
        <f>VLOOKUP($C2245,'[1]LKUP PCNDES'!$F$2:$H$12,3,FALSE)</f>
        <v>MDT</v>
      </c>
      <c r="I2245" t="str">
        <f>VLOOKUP($B2245,'[1]LKUP PCNDES'!$C$17:$H$60,4,FALSE)</f>
        <v>England</v>
      </c>
      <c r="J2245" t="str">
        <f>VLOOKUP($B2245,'[1]LKUP PCNDES'!$C$17:$H$60,6,FALSE)</f>
        <v>England</v>
      </c>
    </row>
    <row r="2246" spans="2:10" x14ac:dyDescent="0.35">
      <c r="B2246" t="s">
        <v>626</v>
      </c>
      <c r="C2246" t="s">
        <v>1363</v>
      </c>
      <c r="D2246" t="s">
        <v>700</v>
      </c>
      <c r="E2246" s="2">
        <v>45291</v>
      </c>
      <c r="F2246">
        <v>2259</v>
      </c>
      <c r="G2246" t="str">
        <f>VLOOKUP($C2246,'[1]LKUP PCNDES'!$F$2:$H$12,2,FALSE)</f>
        <v>Number of Multidisciplinary Team meetings</v>
      </c>
      <c r="H2246" t="str">
        <f>VLOOKUP($C2246,'[1]LKUP PCNDES'!$F$2:$H$12,3,FALSE)</f>
        <v>MDT</v>
      </c>
      <c r="I2246" t="str">
        <f>VLOOKUP($B2246,'[1]LKUP PCNDES'!$C$17:$H$60,4,FALSE)</f>
        <v>England</v>
      </c>
      <c r="J2246" t="str">
        <f>VLOOKUP($B2246,'[1]LKUP PCNDES'!$C$17:$H$60,6,FALSE)</f>
        <v>England</v>
      </c>
    </row>
    <row r="2247" spans="2:10" x14ac:dyDescent="0.35">
      <c r="B2247" t="s">
        <v>626</v>
      </c>
      <c r="C2247" t="s">
        <v>1363</v>
      </c>
      <c r="D2247" t="s">
        <v>700</v>
      </c>
      <c r="E2247" s="2">
        <v>45322</v>
      </c>
      <c r="F2247">
        <v>2248</v>
      </c>
      <c r="G2247" t="str">
        <f>VLOOKUP($C2247,'[1]LKUP PCNDES'!$F$2:$H$12,2,FALSE)</f>
        <v>Number of Multidisciplinary Team meetings</v>
      </c>
      <c r="H2247" t="str">
        <f>VLOOKUP($C2247,'[1]LKUP PCNDES'!$F$2:$H$12,3,FALSE)</f>
        <v>MDT</v>
      </c>
      <c r="I2247" t="str">
        <f>VLOOKUP($B2247,'[1]LKUP PCNDES'!$C$17:$H$60,4,FALSE)</f>
        <v>England</v>
      </c>
      <c r="J2247" t="str">
        <f>VLOOKUP($B2247,'[1]LKUP PCNDES'!$C$17:$H$60,6,FALSE)</f>
        <v>England</v>
      </c>
    </row>
    <row r="2248" spans="2:10" x14ac:dyDescent="0.35">
      <c r="B2248" t="s">
        <v>626</v>
      </c>
      <c r="C2248" t="s">
        <v>1363</v>
      </c>
      <c r="D2248" t="s">
        <v>700</v>
      </c>
      <c r="E2248" s="2">
        <v>45351</v>
      </c>
      <c r="F2248">
        <v>2215</v>
      </c>
      <c r="G2248" t="str">
        <f>VLOOKUP($C2248,'[1]LKUP PCNDES'!$F$2:$H$12,2,FALSE)</f>
        <v>Number of Multidisciplinary Team meetings</v>
      </c>
      <c r="H2248" t="str">
        <f>VLOOKUP($C2248,'[1]LKUP PCNDES'!$F$2:$H$12,3,FALSE)</f>
        <v>MDT</v>
      </c>
      <c r="I2248" t="str">
        <f>VLOOKUP($B2248,'[1]LKUP PCNDES'!$C$17:$H$60,4,FALSE)</f>
        <v>England</v>
      </c>
      <c r="J2248" t="str">
        <f>VLOOKUP($B2248,'[1]LKUP PCNDES'!$C$17:$H$60,6,FALSE)</f>
        <v>England</v>
      </c>
    </row>
    <row r="2249" spans="2:10" x14ac:dyDescent="0.35">
      <c r="B2249" t="s">
        <v>626</v>
      </c>
      <c r="C2249" t="s">
        <v>1363</v>
      </c>
      <c r="D2249" t="s">
        <v>700</v>
      </c>
      <c r="E2249" s="2">
        <v>45382</v>
      </c>
      <c r="F2249">
        <v>2270</v>
      </c>
      <c r="G2249" t="str">
        <f>VLOOKUP($C2249,'[1]LKUP PCNDES'!$F$2:$H$12,2,FALSE)</f>
        <v>Number of Multidisciplinary Team meetings</v>
      </c>
      <c r="H2249" t="str">
        <f>VLOOKUP($C2249,'[1]LKUP PCNDES'!$F$2:$H$12,3,FALSE)</f>
        <v>MDT</v>
      </c>
      <c r="I2249" t="str">
        <f>VLOOKUP($B2249,'[1]LKUP PCNDES'!$C$17:$H$60,4,FALSE)</f>
        <v>England</v>
      </c>
      <c r="J2249" t="str">
        <f>VLOOKUP($B2249,'[1]LKUP PCNDES'!$C$17:$H$60,6,FALSE)</f>
        <v>England</v>
      </c>
    </row>
    <row r="2250" spans="2:10" x14ac:dyDescent="0.35">
      <c r="B2250" t="s">
        <v>626</v>
      </c>
      <c r="C2250" t="s">
        <v>1363</v>
      </c>
      <c r="D2250" t="s">
        <v>564</v>
      </c>
      <c r="E2250" s="2">
        <v>45046</v>
      </c>
      <c r="F2250">
        <v>322429</v>
      </c>
      <c r="G2250" t="str">
        <f>VLOOKUP($C2250,'[1]LKUP PCNDES'!$F$2:$H$12,2,FALSE)</f>
        <v>Number of Multidisciplinary Team meetings</v>
      </c>
      <c r="H2250" t="str">
        <f>VLOOKUP($C2250,'[1]LKUP PCNDES'!$F$2:$H$12,3,FALSE)</f>
        <v>MDT</v>
      </c>
      <c r="I2250" t="str">
        <f>VLOOKUP($B2250,'[1]LKUP PCNDES'!$C$17:$H$60,4,FALSE)</f>
        <v>England</v>
      </c>
      <c r="J2250" t="str">
        <f>VLOOKUP($B2250,'[1]LKUP PCNDES'!$C$17:$H$60,6,FALSE)</f>
        <v>England</v>
      </c>
    </row>
    <row r="2251" spans="2:10" x14ac:dyDescent="0.35">
      <c r="B2251" t="s">
        <v>626</v>
      </c>
      <c r="C2251" t="s">
        <v>1363</v>
      </c>
      <c r="D2251" t="s">
        <v>564</v>
      </c>
      <c r="E2251" s="2">
        <v>45077</v>
      </c>
      <c r="F2251">
        <v>307570</v>
      </c>
      <c r="G2251" t="str">
        <f>VLOOKUP($C2251,'[1]LKUP PCNDES'!$F$2:$H$12,2,FALSE)</f>
        <v>Number of Multidisciplinary Team meetings</v>
      </c>
      <c r="H2251" t="str">
        <f>VLOOKUP($C2251,'[1]LKUP PCNDES'!$F$2:$H$12,3,FALSE)</f>
        <v>MDT</v>
      </c>
      <c r="I2251" t="str">
        <f>VLOOKUP($B2251,'[1]LKUP PCNDES'!$C$17:$H$60,4,FALSE)</f>
        <v>England</v>
      </c>
      <c r="J2251" t="str">
        <f>VLOOKUP($B2251,'[1]LKUP PCNDES'!$C$17:$H$60,6,FALSE)</f>
        <v>England</v>
      </c>
    </row>
    <row r="2252" spans="2:10" x14ac:dyDescent="0.35">
      <c r="B2252" t="s">
        <v>626</v>
      </c>
      <c r="C2252" t="s">
        <v>1363</v>
      </c>
      <c r="D2252" t="s">
        <v>564</v>
      </c>
      <c r="E2252" s="2">
        <v>45107</v>
      </c>
      <c r="F2252">
        <v>331213</v>
      </c>
      <c r="G2252" t="str">
        <f>VLOOKUP($C2252,'[1]LKUP PCNDES'!$F$2:$H$12,2,FALSE)</f>
        <v>Number of Multidisciplinary Team meetings</v>
      </c>
      <c r="H2252" t="str">
        <f>VLOOKUP($C2252,'[1]LKUP PCNDES'!$F$2:$H$12,3,FALSE)</f>
        <v>MDT</v>
      </c>
      <c r="I2252" t="str">
        <f>VLOOKUP($B2252,'[1]LKUP PCNDES'!$C$17:$H$60,4,FALSE)</f>
        <v>England</v>
      </c>
      <c r="J2252" t="str">
        <f>VLOOKUP($B2252,'[1]LKUP PCNDES'!$C$17:$H$60,6,FALSE)</f>
        <v>England</v>
      </c>
    </row>
    <row r="2253" spans="2:10" x14ac:dyDescent="0.35">
      <c r="B2253" t="s">
        <v>626</v>
      </c>
      <c r="C2253" t="s">
        <v>1363</v>
      </c>
      <c r="D2253" t="s">
        <v>564</v>
      </c>
      <c r="E2253" s="2">
        <v>45138</v>
      </c>
      <c r="F2253">
        <v>335258</v>
      </c>
      <c r="G2253" t="str">
        <f>VLOOKUP($C2253,'[1]LKUP PCNDES'!$F$2:$H$12,2,FALSE)</f>
        <v>Number of Multidisciplinary Team meetings</v>
      </c>
      <c r="H2253" t="str">
        <f>VLOOKUP($C2253,'[1]LKUP PCNDES'!$F$2:$H$12,3,FALSE)</f>
        <v>MDT</v>
      </c>
      <c r="I2253" t="str">
        <f>VLOOKUP($B2253,'[1]LKUP PCNDES'!$C$17:$H$60,4,FALSE)</f>
        <v>England</v>
      </c>
      <c r="J2253" t="str">
        <f>VLOOKUP($B2253,'[1]LKUP PCNDES'!$C$17:$H$60,6,FALSE)</f>
        <v>England</v>
      </c>
    </row>
    <row r="2254" spans="2:10" x14ac:dyDescent="0.35">
      <c r="B2254" t="s">
        <v>626</v>
      </c>
      <c r="C2254" t="s">
        <v>1363</v>
      </c>
      <c r="D2254" t="s">
        <v>564</v>
      </c>
      <c r="E2254" s="2">
        <v>45169</v>
      </c>
      <c r="F2254">
        <v>336246</v>
      </c>
      <c r="G2254" t="str">
        <f>VLOOKUP($C2254,'[1]LKUP PCNDES'!$F$2:$H$12,2,FALSE)</f>
        <v>Number of Multidisciplinary Team meetings</v>
      </c>
      <c r="H2254" t="str">
        <f>VLOOKUP($C2254,'[1]LKUP PCNDES'!$F$2:$H$12,3,FALSE)</f>
        <v>MDT</v>
      </c>
      <c r="I2254" t="str">
        <f>VLOOKUP($B2254,'[1]LKUP PCNDES'!$C$17:$H$60,4,FALSE)</f>
        <v>England</v>
      </c>
      <c r="J2254" t="str">
        <f>VLOOKUP($B2254,'[1]LKUP PCNDES'!$C$17:$H$60,6,FALSE)</f>
        <v>England</v>
      </c>
    </row>
    <row r="2255" spans="2:10" x14ac:dyDescent="0.35">
      <c r="B2255" t="s">
        <v>626</v>
      </c>
      <c r="C2255" t="s">
        <v>1363</v>
      </c>
      <c r="D2255" t="s">
        <v>564</v>
      </c>
      <c r="E2255" s="2">
        <v>45199</v>
      </c>
      <c r="F2255">
        <v>347358</v>
      </c>
      <c r="G2255" t="str">
        <f>VLOOKUP($C2255,'[1]LKUP PCNDES'!$F$2:$H$12,2,FALSE)</f>
        <v>Number of Multidisciplinary Team meetings</v>
      </c>
      <c r="H2255" t="str">
        <f>VLOOKUP($C2255,'[1]LKUP PCNDES'!$F$2:$H$12,3,FALSE)</f>
        <v>MDT</v>
      </c>
      <c r="I2255" t="str">
        <f>VLOOKUP($B2255,'[1]LKUP PCNDES'!$C$17:$H$60,4,FALSE)</f>
        <v>England</v>
      </c>
      <c r="J2255" t="str">
        <f>VLOOKUP($B2255,'[1]LKUP PCNDES'!$C$17:$H$60,6,FALSE)</f>
        <v>England</v>
      </c>
    </row>
    <row r="2256" spans="2:10" x14ac:dyDescent="0.35">
      <c r="B2256" t="s">
        <v>626</v>
      </c>
      <c r="C2256" t="s">
        <v>1363</v>
      </c>
      <c r="D2256" t="s">
        <v>564</v>
      </c>
      <c r="E2256" s="2">
        <v>45230</v>
      </c>
      <c r="F2256">
        <v>350651</v>
      </c>
      <c r="G2256" t="str">
        <f>VLOOKUP($C2256,'[1]LKUP PCNDES'!$F$2:$H$12,2,FALSE)</f>
        <v>Number of Multidisciplinary Team meetings</v>
      </c>
      <c r="H2256" t="str">
        <f>VLOOKUP($C2256,'[1]LKUP PCNDES'!$F$2:$H$12,3,FALSE)</f>
        <v>MDT</v>
      </c>
      <c r="I2256" t="str">
        <f>VLOOKUP($B2256,'[1]LKUP PCNDES'!$C$17:$H$60,4,FALSE)</f>
        <v>England</v>
      </c>
      <c r="J2256" t="str">
        <f>VLOOKUP($B2256,'[1]LKUP PCNDES'!$C$17:$H$60,6,FALSE)</f>
        <v>England</v>
      </c>
    </row>
    <row r="2257" spans="2:10" x14ac:dyDescent="0.35">
      <c r="B2257" t="s">
        <v>626</v>
      </c>
      <c r="C2257" t="s">
        <v>1363</v>
      </c>
      <c r="D2257" t="s">
        <v>564</v>
      </c>
      <c r="E2257" s="2">
        <v>45260</v>
      </c>
      <c r="F2257">
        <v>340761</v>
      </c>
      <c r="G2257" t="str">
        <f>VLOOKUP($C2257,'[1]LKUP PCNDES'!$F$2:$H$12,2,FALSE)</f>
        <v>Number of Multidisciplinary Team meetings</v>
      </c>
      <c r="H2257" t="str">
        <f>VLOOKUP($C2257,'[1]LKUP PCNDES'!$F$2:$H$12,3,FALSE)</f>
        <v>MDT</v>
      </c>
      <c r="I2257" t="str">
        <f>VLOOKUP($B2257,'[1]LKUP PCNDES'!$C$17:$H$60,4,FALSE)</f>
        <v>England</v>
      </c>
      <c r="J2257" t="str">
        <f>VLOOKUP($B2257,'[1]LKUP PCNDES'!$C$17:$H$60,6,FALSE)</f>
        <v>England</v>
      </c>
    </row>
    <row r="2258" spans="2:10" x14ac:dyDescent="0.35">
      <c r="B2258" t="s">
        <v>626</v>
      </c>
      <c r="C2258" t="s">
        <v>1363</v>
      </c>
      <c r="D2258" t="s">
        <v>564</v>
      </c>
      <c r="E2258" s="2">
        <v>45291</v>
      </c>
      <c r="F2258">
        <v>339713</v>
      </c>
      <c r="G2258" t="str">
        <f>VLOOKUP($C2258,'[1]LKUP PCNDES'!$F$2:$H$12,2,FALSE)</f>
        <v>Number of Multidisciplinary Team meetings</v>
      </c>
      <c r="H2258" t="str">
        <f>VLOOKUP($C2258,'[1]LKUP PCNDES'!$F$2:$H$12,3,FALSE)</f>
        <v>MDT</v>
      </c>
      <c r="I2258" t="str">
        <f>VLOOKUP($B2258,'[1]LKUP PCNDES'!$C$17:$H$60,4,FALSE)</f>
        <v>England</v>
      </c>
      <c r="J2258" t="str">
        <f>VLOOKUP($B2258,'[1]LKUP PCNDES'!$C$17:$H$60,6,FALSE)</f>
        <v>England</v>
      </c>
    </row>
    <row r="2259" spans="2:10" x14ac:dyDescent="0.35">
      <c r="B2259" t="s">
        <v>626</v>
      </c>
      <c r="C2259" t="s">
        <v>1363</v>
      </c>
      <c r="D2259" t="s">
        <v>564</v>
      </c>
      <c r="E2259" s="2">
        <v>45322</v>
      </c>
      <c r="F2259">
        <v>339053</v>
      </c>
      <c r="G2259" t="str">
        <f>VLOOKUP($C2259,'[1]LKUP PCNDES'!$F$2:$H$12,2,FALSE)</f>
        <v>Number of Multidisciplinary Team meetings</v>
      </c>
      <c r="H2259" t="str">
        <f>VLOOKUP($C2259,'[1]LKUP PCNDES'!$F$2:$H$12,3,FALSE)</f>
        <v>MDT</v>
      </c>
      <c r="I2259" t="str">
        <f>VLOOKUP($B2259,'[1]LKUP PCNDES'!$C$17:$H$60,4,FALSE)</f>
        <v>England</v>
      </c>
      <c r="J2259" t="str">
        <f>VLOOKUP($B2259,'[1]LKUP PCNDES'!$C$17:$H$60,6,FALSE)</f>
        <v>England</v>
      </c>
    </row>
    <row r="2260" spans="2:10" x14ac:dyDescent="0.35">
      <c r="B2260" t="s">
        <v>626</v>
      </c>
      <c r="C2260" t="s">
        <v>1363</v>
      </c>
      <c r="D2260" t="s">
        <v>564</v>
      </c>
      <c r="E2260" s="2">
        <v>45351</v>
      </c>
      <c r="F2260">
        <v>337041</v>
      </c>
      <c r="G2260" t="str">
        <f>VLOOKUP($C2260,'[1]LKUP PCNDES'!$F$2:$H$12,2,FALSE)</f>
        <v>Number of Multidisciplinary Team meetings</v>
      </c>
      <c r="H2260" t="str">
        <f>VLOOKUP($C2260,'[1]LKUP PCNDES'!$F$2:$H$12,3,FALSE)</f>
        <v>MDT</v>
      </c>
      <c r="I2260" t="str">
        <f>VLOOKUP($B2260,'[1]LKUP PCNDES'!$C$17:$H$60,4,FALSE)</f>
        <v>England</v>
      </c>
      <c r="J2260" t="str">
        <f>VLOOKUP($B2260,'[1]LKUP PCNDES'!$C$17:$H$60,6,FALSE)</f>
        <v>England</v>
      </c>
    </row>
    <row r="2261" spans="2:10" x14ac:dyDescent="0.35">
      <c r="B2261" t="s">
        <v>626</v>
      </c>
      <c r="C2261" t="s">
        <v>1363</v>
      </c>
      <c r="D2261" t="s">
        <v>564</v>
      </c>
      <c r="E2261" s="2">
        <v>45382</v>
      </c>
      <c r="F2261">
        <v>343563</v>
      </c>
      <c r="G2261" t="str">
        <f>VLOOKUP($C2261,'[1]LKUP PCNDES'!$F$2:$H$12,2,FALSE)</f>
        <v>Number of Multidisciplinary Team meetings</v>
      </c>
      <c r="H2261" t="str">
        <f>VLOOKUP($C2261,'[1]LKUP PCNDES'!$F$2:$H$12,3,FALSE)</f>
        <v>MDT</v>
      </c>
      <c r="I2261" t="str">
        <f>VLOOKUP($B2261,'[1]LKUP PCNDES'!$C$17:$H$60,4,FALSE)</f>
        <v>England</v>
      </c>
      <c r="J2261" t="str">
        <f>VLOOKUP($B2261,'[1]LKUP PCNDES'!$C$17:$H$60,6,FALSE)</f>
        <v>England</v>
      </c>
    </row>
    <row r="2262" spans="2:10" x14ac:dyDescent="0.35">
      <c r="B2262" t="s">
        <v>626</v>
      </c>
      <c r="C2262" t="s">
        <v>1363</v>
      </c>
      <c r="D2262" t="s">
        <v>563</v>
      </c>
      <c r="E2262" s="2">
        <v>45046</v>
      </c>
      <c r="F2262">
        <v>16451</v>
      </c>
      <c r="G2262" t="str">
        <f>VLOOKUP($C2262,'[1]LKUP PCNDES'!$F$2:$H$12,2,FALSE)</f>
        <v>Number of Multidisciplinary Team meetings</v>
      </c>
      <c r="H2262" t="str">
        <f>VLOOKUP($C2262,'[1]LKUP PCNDES'!$F$2:$H$12,3,FALSE)</f>
        <v>MDT</v>
      </c>
      <c r="I2262" t="str">
        <f>VLOOKUP($B2262,'[1]LKUP PCNDES'!$C$17:$H$60,4,FALSE)</f>
        <v>England</v>
      </c>
      <c r="J2262" t="str">
        <f>VLOOKUP($B2262,'[1]LKUP PCNDES'!$C$17:$H$60,6,FALSE)</f>
        <v>England</v>
      </c>
    </row>
    <row r="2263" spans="2:10" x14ac:dyDescent="0.35">
      <c r="B2263" t="s">
        <v>626</v>
      </c>
      <c r="C2263" t="s">
        <v>1363</v>
      </c>
      <c r="D2263" t="s">
        <v>563</v>
      </c>
      <c r="E2263" s="2">
        <v>45077</v>
      </c>
      <c r="F2263">
        <v>33817</v>
      </c>
      <c r="G2263" t="str">
        <f>VLOOKUP($C2263,'[1]LKUP PCNDES'!$F$2:$H$12,2,FALSE)</f>
        <v>Number of Multidisciplinary Team meetings</v>
      </c>
      <c r="H2263" t="str">
        <f>VLOOKUP($C2263,'[1]LKUP PCNDES'!$F$2:$H$12,3,FALSE)</f>
        <v>MDT</v>
      </c>
      <c r="I2263" t="str">
        <f>VLOOKUP($B2263,'[1]LKUP PCNDES'!$C$17:$H$60,4,FALSE)</f>
        <v>England</v>
      </c>
      <c r="J2263" t="str">
        <f>VLOOKUP($B2263,'[1]LKUP PCNDES'!$C$17:$H$60,6,FALSE)</f>
        <v>England</v>
      </c>
    </row>
    <row r="2264" spans="2:10" x14ac:dyDescent="0.35">
      <c r="B2264" t="s">
        <v>626</v>
      </c>
      <c r="C2264" t="s">
        <v>1363</v>
      </c>
      <c r="D2264" t="s">
        <v>563</v>
      </c>
      <c r="E2264" s="2">
        <v>45107</v>
      </c>
      <c r="F2264">
        <v>54116</v>
      </c>
      <c r="G2264" t="str">
        <f>VLOOKUP($C2264,'[1]LKUP PCNDES'!$F$2:$H$12,2,FALSE)</f>
        <v>Number of Multidisciplinary Team meetings</v>
      </c>
      <c r="H2264" t="str">
        <f>VLOOKUP($C2264,'[1]LKUP PCNDES'!$F$2:$H$12,3,FALSE)</f>
        <v>MDT</v>
      </c>
      <c r="I2264" t="str">
        <f>VLOOKUP($B2264,'[1]LKUP PCNDES'!$C$17:$H$60,4,FALSE)</f>
        <v>England</v>
      </c>
      <c r="J2264" t="str">
        <f>VLOOKUP($B2264,'[1]LKUP PCNDES'!$C$17:$H$60,6,FALSE)</f>
        <v>England</v>
      </c>
    </row>
    <row r="2265" spans="2:10" x14ac:dyDescent="0.35">
      <c r="B2265" t="s">
        <v>626</v>
      </c>
      <c r="C2265" t="s">
        <v>1363</v>
      </c>
      <c r="D2265" t="s">
        <v>563</v>
      </c>
      <c r="E2265" s="2">
        <v>45138</v>
      </c>
      <c r="F2265">
        <v>72100</v>
      </c>
      <c r="G2265" t="str">
        <f>VLOOKUP($C2265,'[1]LKUP PCNDES'!$F$2:$H$12,2,FALSE)</f>
        <v>Number of Multidisciplinary Team meetings</v>
      </c>
      <c r="H2265" t="str">
        <f>VLOOKUP($C2265,'[1]LKUP PCNDES'!$F$2:$H$12,3,FALSE)</f>
        <v>MDT</v>
      </c>
      <c r="I2265" t="str">
        <f>VLOOKUP($B2265,'[1]LKUP PCNDES'!$C$17:$H$60,4,FALSE)</f>
        <v>England</v>
      </c>
      <c r="J2265" t="str">
        <f>VLOOKUP($B2265,'[1]LKUP PCNDES'!$C$17:$H$60,6,FALSE)</f>
        <v>England</v>
      </c>
    </row>
    <row r="2266" spans="2:10" x14ac:dyDescent="0.35">
      <c r="B2266" t="s">
        <v>626</v>
      </c>
      <c r="C2266" t="s">
        <v>1363</v>
      </c>
      <c r="D2266" t="s">
        <v>563</v>
      </c>
      <c r="E2266" s="2">
        <v>45169</v>
      </c>
      <c r="F2266">
        <v>88932</v>
      </c>
      <c r="G2266" t="str">
        <f>VLOOKUP($C2266,'[1]LKUP PCNDES'!$F$2:$H$12,2,FALSE)</f>
        <v>Number of Multidisciplinary Team meetings</v>
      </c>
      <c r="H2266" t="str">
        <f>VLOOKUP($C2266,'[1]LKUP PCNDES'!$F$2:$H$12,3,FALSE)</f>
        <v>MDT</v>
      </c>
      <c r="I2266" t="str">
        <f>VLOOKUP($B2266,'[1]LKUP PCNDES'!$C$17:$H$60,4,FALSE)</f>
        <v>England</v>
      </c>
      <c r="J2266" t="str">
        <f>VLOOKUP($B2266,'[1]LKUP PCNDES'!$C$17:$H$60,6,FALSE)</f>
        <v>England</v>
      </c>
    </row>
    <row r="2267" spans="2:10" x14ac:dyDescent="0.35">
      <c r="B2267" t="s">
        <v>626</v>
      </c>
      <c r="C2267" t="s">
        <v>1363</v>
      </c>
      <c r="D2267" t="s">
        <v>563</v>
      </c>
      <c r="E2267" s="2">
        <v>45199</v>
      </c>
      <c r="F2267">
        <v>109594</v>
      </c>
      <c r="G2267" t="str">
        <f>VLOOKUP($C2267,'[1]LKUP PCNDES'!$F$2:$H$12,2,FALSE)</f>
        <v>Number of Multidisciplinary Team meetings</v>
      </c>
      <c r="H2267" t="str">
        <f>VLOOKUP($C2267,'[1]LKUP PCNDES'!$F$2:$H$12,3,FALSE)</f>
        <v>MDT</v>
      </c>
      <c r="I2267" t="str">
        <f>VLOOKUP($B2267,'[1]LKUP PCNDES'!$C$17:$H$60,4,FALSE)</f>
        <v>England</v>
      </c>
      <c r="J2267" t="str">
        <f>VLOOKUP($B2267,'[1]LKUP PCNDES'!$C$17:$H$60,6,FALSE)</f>
        <v>England</v>
      </c>
    </row>
    <row r="2268" spans="2:10" x14ac:dyDescent="0.35">
      <c r="B2268" t="s">
        <v>626</v>
      </c>
      <c r="C2268" t="s">
        <v>1363</v>
      </c>
      <c r="D2268" t="s">
        <v>563</v>
      </c>
      <c r="E2268" s="2">
        <v>45230</v>
      </c>
      <c r="F2268">
        <v>127752</v>
      </c>
      <c r="G2268" t="str">
        <f>VLOOKUP($C2268,'[1]LKUP PCNDES'!$F$2:$H$12,2,FALSE)</f>
        <v>Number of Multidisciplinary Team meetings</v>
      </c>
      <c r="H2268" t="str">
        <f>VLOOKUP($C2268,'[1]LKUP PCNDES'!$F$2:$H$12,3,FALSE)</f>
        <v>MDT</v>
      </c>
      <c r="I2268" t="str">
        <f>VLOOKUP($B2268,'[1]LKUP PCNDES'!$C$17:$H$60,4,FALSE)</f>
        <v>England</v>
      </c>
      <c r="J2268" t="str">
        <f>VLOOKUP($B2268,'[1]LKUP PCNDES'!$C$17:$H$60,6,FALSE)</f>
        <v>England</v>
      </c>
    </row>
    <row r="2269" spans="2:10" x14ac:dyDescent="0.35">
      <c r="B2269" t="s">
        <v>626</v>
      </c>
      <c r="C2269" t="s">
        <v>1363</v>
      </c>
      <c r="D2269" t="s">
        <v>563</v>
      </c>
      <c r="E2269" s="2">
        <v>45260</v>
      </c>
      <c r="F2269">
        <v>144153</v>
      </c>
      <c r="G2269" t="str">
        <f>VLOOKUP($C2269,'[1]LKUP PCNDES'!$F$2:$H$12,2,FALSE)</f>
        <v>Number of Multidisciplinary Team meetings</v>
      </c>
      <c r="H2269" t="str">
        <f>VLOOKUP($C2269,'[1]LKUP PCNDES'!$F$2:$H$12,3,FALSE)</f>
        <v>MDT</v>
      </c>
      <c r="I2269" t="str">
        <f>VLOOKUP($B2269,'[1]LKUP PCNDES'!$C$17:$H$60,4,FALSE)</f>
        <v>England</v>
      </c>
      <c r="J2269" t="str">
        <f>VLOOKUP($B2269,'[1]LKUP PCNDES'!$C$17:$H$60,6,FALSE)</f>
        <v>England</v>
      </c>
    </row>
    <row r="2270" spans="2:10" x14ac:dyDescent="0.35">
      <c r="B2270" t="s">
        <v>626</v>
      </c>
      <c r="C2270" t="s">
        <v>1363</v>
      </c>
      <c r="D2270" t="s">
        <v>563</v>
      </c>
      <c r="E2270" s="2">
        <v>45291</v>
      </c>
      <c r="F2270">
        <v>159556</v>
      </c>
      <c r="G2270" t="str">
        <f>VLOOKUP($C2270,'[1]LKUP PCNDES'!$F$2:$H$12,2,FALSE)</f>
        <v>Number of Multidisciplinary Team meetings</v>
      </c>
      <c r="H2270" t="str">
        <f>VLOOKUP($C2270,'[1]LKUP PCNDES'!$F$2:$H$12,3,FALSE)</f>
        <v>MDT</v>
      </c>
      <c r="I2270" t="str">
        <f>VLOOKUP($B2270,'[1]LKUP PCNDES'!$C$17:$H$60,4,FALSE)</f>
        <v>England</v>
      </c>
      <c r="J2270" t="str">
        <f>VLOOKUP($B2270,'[1]LKUP PCNDES'!$C$17:$H$60,6,FALSE)</f>
        <v>England</v>
      </c>
    </row>
    <row r="2271" spans="2:10" x14ac:dyDescent="0.35">
      <c r="B2271" t="s">
        <v>626</v>
      </c>
      <c r="C2271" t="s">
        <v>1363</v>
      </c>
      <c r="D2271" t="s">
        <v>563</v>
      </c>
      <c r="E2271" s="2">
        <v>45322</v>
      </c>
      <c r="F2271">
        <v>180282</v>
      </c>
      <c r="G2271" t="str">
        <f>VLOOKUP($C2271,'[1]LKUP PCNDES'!$F$2:$H$12,2,FALSE)</f>
        <v>Number of Multidisciplinary Team meetings</v>
      </c>
      <c r="H2271" t="str">
        <f>VLOOKUP($C2271,'[1]LKUP PCNDES'!$F$2:$H$12,3,FALSE)</f>
        <v>MDT</v>
      </c>
      <c r="I2271" t="str">
        <f>VLOOKUP($B2271,'[1]LKUP PCNDES'!$C$17:$H$60,4,FALSE)</f>
        <v>England</v>
      </c>
      <c r="J2271" t="str">
        <f>VLOOKUP($B2271,'[1]LKUP PCNDES'!$C$17:$H$60,6,FALSE)</f>
        <v>England</v>
      </c>
    </row>
    <row r="2272" spans="2:10" x14ac:dyDescent="0.35">
      <c r="B2272" t="s">
        <v>626</v>
      </c>
      <c r="C2272" t="s">
        <v>1363</v>
      </c>
      <c r="D2272" t="s">
        <v>563</v>
      </c>
      <c r="E2272" s="2">
        <v>45351</v>
      </c>
      <c r="F2272">
        <v>201583</v>
      </c>
      <c r="G2272" t="str">
        <f>VLOOKUP($C2272,'[1]LKUP PCNDES'!$F$2:$H$12,2,FALSE)</f>
        <v>Number of Multidisciplinary Team meetings</v>
      </c>
      <c r="H2272" t="str">
        <f>VLOOKUP($C2272,'[1]LKUP PCNDES'!$F$2:$H$12,3,FALSE)</f>
        <v>MDT</v>
      </c>
      <c r="I2272" t="str">
        <f>VLOOKUP($B2272,'[1]LKUP PCNDES'!$C$17:$H$60,4,FALSE)</f>
        <v>England</v>
      </c>
      <c r="J2272" t="str">
        <f>VLOOKUP($B2272,'[1]LKUP PCNDES'!$C$17:$H$60,6,FALSE)</f>
        <v>England</v>
      </c>
    </row>
    <row r="2273" spans="2:10" x14ac:dyDescent="0.35">
      <c r="B2273" t="s">
        <v>626</v>
      </c>
      <c r="C2273" t="s">
        <v>1363</v>
      </c>
      <c r="D2273" t="s">
        <v>563</v>
      </c>
      <c r="E2273" s="2">
        <v>45382</v>
      </c>
      <c r="F2273">
        <v>222841</v>
      </c>
      <c r="G2273" t="str">
        <f>VLOOKUP($C2273,'[1]LKUP PCNDES'!$F$2:$H$12,2,FALSE)</f>
        <v>Number of Multidisciplinary Team meetings</v>
      </c>
      <c r="H2273" t="str">
        <f>VLOOKUP($C2273,'[1]LKUP PCNDES'!$F$2:$H$12,3,FALSE)</f>
        <v>MDT</v>
      </c>
      <c r="I2273" t="str">
        <f>VLOOKUP($B2273,'[1]LKUP PCNDES'!$C$17:$H$60,4,FALSE)</f>
        <v>England</v>
      </c>
      <c r="J2273" t="str">
        <f>VLOOKUP($B2273,'[1]LKUP PCNDES'!$C$17:$H$60,6,FALSE)</f>
        <v>England</v>
      </c>
    </row>
    <row r="2274" spans="2:10" x14ac:dyDescent="0.35">
      <c r="B2274" t="s">
        <v>626</v>
      </c>
      <c r="C2274" t="s">
        <v>1373</v>
      </c>
      <c r="D2274" t="s">
        <v>700</v>
      </c>
      <c r="E2274" s="2">
        <v>45046</v>
      </c>
      <c r="F2274">
        <v>2596</v>
      </c>
      <c r="G2274" t="str">
        <f>VLOOKUP($C2274,'[1]LKUP PCNDES'!$F$2:$H$12,2,FALSE)</f>
        <v>Permanent care home residents aged 18 years or over who received a falls risk assessment</v>
      </c>
      <c r="H2274" t="str">
        <f>VLOOKUP($C2274,'[1]LKUP PCNDES'!$F$2:$H$12,3,FALSE)</f>
        <v>FALLS</v>
      </c>
      <c r="I2274" t="str">
        <f>VLOOKUP($B2274,'[1]LKUP PCNDES'!$C$17:$H$60,4,FALSE)</f>
        <v>England</v>
      </c>
      <c r="J2274" t="str">
        <f>VLOOKUP($B2274,'[1]LKUP PCNDES'!$C$17:$H$60,6,FALSE)</f>
        <v>England</v>
      </c>
    </row>
    <row r="2275" spans="2:10" x14ac:dyDescent="0.35">
      <c r="B2275" t="s">
        <v>626</v>
      </c>
      <c r="C2275" t="s">
        <v>1373</v>
      </c>
      <c r="D2275" t="s">
        <v>700</v>
      </c>
      <c r="E2275" s="2">
        <v>45077</v>
      </c>
      <c r="F2275">
        <v>2454</v>
      </c>
      <c r="G2275" t="str">
        <f>VLOOKUP($C2275,'[1]LKUP PCNDES'!$F$2:$H$12,2,FALSE)</f>
        <v>Permanent care home residents aged 18 years or over who received a falls risk assessment</v>
      </c>
      <c r="H2275" t="str">
        <f>VLOOKUP($C2275,'[1]LKUP PCNDES'!$F$2:$H$12,3,FALSE)</f>
        <v>FALLS</v>
      </c>
      <c r="I2275" t="str">
        <f>VLOOKUP($B2275,'[1]LKUP PCNDES'!$C$17:$H$60,4,FALSE)</f>
        <v>England</v>
      </c>
      <c r="J2275" t="str">
        <f>VLOOKUP($B2275,'[1]LKUP PCNDES'!$C$17:$H$60,6,FALSE)</f>
        <v>England</v>
      </c>
    </row>
    <row r="2276" spans="2:10" x14ac:dyDescent="0.35">
      <c r="B2276" t="s">
        <v>626</v>
      </c>
      <c r="C2276" t="s">
        <v>1373</v>
      </c>
      <c r="D2276" t="s">
        <v>700</v>
      </c>
      <c r="E2276" s="2">
        <v>45107</v>
      </c>
      <c r="F2276">
        <v>2512</v>
      </c>
      <c r="G2276" t="str">
        <f>VLOOKUP($C2276,'[1]LKUP PCNDES'!$F$2:$H$12,2,FALSE)</f>
        <v>Permanent care home residents aged 18 years or over who received a falls risk assessment</v>
      </c>
      <c r="H2276" t="str">
        <f>VLOOKUP($C2276,'[1]LKUP PCNDES'!$F$2:$H$12,3,FALSE)</f>
        <v>FALLS</v>
      </c>
      <c r="I2276" t="str">
        <f>VLOOKUP($B2276,'[1]LKUP PCNDES'!$C$17:$H$60,4,FALSE)</f>
        <v>England</v>
      </c>
      <c r="J2276" t="str">
        <f>VLOOKUP($B2276,'[1]LKUP PCNDES'!$C$17:$H$60,6,FALSE)</f>
        <v>England</v>
      </c>
    </row>
    <row r="2277" spans="2:10" x14ac:dyDescent="0.35">
      <c r="B2277" t="s">
        <v>626</v>
      </c>
      <c r="C2277" t="s">
        <v>1373</v>
      </c>
      <c r="D2277" t="s">
        <v>700</v>
      </c>
      <c r="E2277" s="2">
        <v>45138</v>
      </c>
      <c r="F2277">
        <v>2479</v>
      </c>
      <c r="G2277" t="str">
        <f>VLOOKUP($C2277,'[1]LKUP PCNDES'!$F$2:$H$12,2,FALSE)</f>
        <v>Permanent care home residents aged 18 years or over who received a falls risk assessment</v>
      </c>
      <c r="H2277" t="str">
        <f>VLOOKUP($C2277,'[1]LKUP PCNDES'!$F$2:$H$12,3,FALSE)</f>
        <v>FALLS</v>
      </c>
      <c r="I2277" t="str">
        <f>VLOOKUP($B2277,'[1]LKUP PCNDES'!$C$17:$H$60,4,FALSE)</f>
        <v>England</v>
      </c>
      <c r="J2277" t="str">
        <f>VLOOKUP($B2277,'[1]LKUP PCNDES'!$C$17:$H$60,6,FALSE)</f>
        <v>England</v>
      </c>
    </row>
    <row r="2278" spans="2:10" x14ac:dyDescent="0.35">
      <c r="B2278" t="s">
        <v>626</v>
      </c>
      <c r="C2278" t="s">
        <v>1373</v>
      </c>
      <c r="D2278" t="s">
        <v>700</v>
      </c>
      <c r="E2278" s="2">
        <v>45169</v>
      </c>
      <c r="F2278">
        <v>2423</v>
      </c>
      <c r="G2278" t="str">
        <f>VLOOKUP($C2278,'[1]LKUP PCNDES'!$F$2:$H$12,2,FALSE)</f>
        <v>Permanent care home residents aged 18 years or over who received a falls risk assessment</v>
      </c>
      <c r="H2278" t="str">
        <f>VLOOKUP($C2278,'[1]LKUP PCNDES'!$F$2:$H$12,3,FALSE)</f>
        <v>FALLS</v>
      </c>
      <c r="I2278" t="str">
        <f>VLOOKUP($B2278,'[1]LKUP PCNDES'!$C$17:$H$60,4,FALSE)</f>
        <v>England</v>
      </c>
      <c r="J2278" t="str">
        <f>VLOOKUP($B2278,'[1]LKUP PCNDES'!$C$17:$H$60,6,FALSE)</f>
        <v>England</v>
      </c>
    </row>
    <row r="2279" spans="2:10" x14ac:dyDescent="0.35">
      <c r="B2279" t="s">
        <v>626</v>
      </c>
      <c r="C2279" t="s">
        <v>1373</v>
      </c>
      <c r="D2279" t="s">
        <v>700</v>
      </c>
      <c r="E2279" s="2">
        <v>45199</v>
      </c>
      <c r="F2279">
        <v>2376</v>
      </c>
      <c r="G2279" t="str">
        <f>VLOOKUP($C2279,'[1]LKUP PCNDES'!$F$2:$H$12,2,FALSE)</f>
        <v>Permanent care home residents aged 18 years or over who received a falls risk assessment</v>
      </c>
      <c r="H2279" t="str">
        <f>VLOOKUP($C2279,'[1]LKUP PCNDES'!$F$2:$H$12,3,FALSE)</f>
        <v>FALLS</v>
      </c>
      <c r="I2279" t="str">
        <f>VLOOKUP($B2279,'[1]LKUP PCNDES'!$C$17:$H$60,4,FALSE)</f>
        <v>England</v>
      </c>
      <c r="J2279" t="str">
        <f>VLOOKUP($B2279,'[1]LKUP PCNDES'!$C$17:$H$60,6,FALSE)</f>
        <v>England</v>
      </c>
    </row>
    <row r="2280" spans="2:10" x14ac:dyDescent="0.35">
      <c r="B2280" t="s">
        <v>626</v>
      </c>
      <c r="C2280" t="s">
        <v>1373</v>
      </c>
      <c r="D2280" t="s">
        <v>700</v>
      </c>
      <c r="E2280" s="2">
        <v>45230</v>
      </c>
      <c r="F2280">
        <v>2274</v>
      </c>
      <c r="G2280" t="str">
        <f>VLOOKUP($C2280,'[1]LKUP PCNDES'!$F$2:$H$12,2,FALSE)</f>
        <v>Permanent care home residents aged 18 years or over who received a falls risk assessment</v>
      </c>
      <c r="H2280" t="str">
        <f>VLOOKUP($C2280,'[1]LKUP PCNDES'!$F$2:$H$12,3,FALSE)</f>
        <v>FALLS</v>
      </c>
      <c r="I2280" t="str">
        <f>VLOOKUP($B2280,'[1]LKUP PCNDES'!$C$17:$H$60,4,FALSE)</f>
        <v>England</v>
      </c>
      <c r="J2280" t="str">
        <f>VLOOKUP($B2280,'[1]LKUP PCNDES'!$C$17:$H$60,6,FALSE)</f>
        <v>England</v>
      </c>
    </row>
    <row r="2281" spans="2:10" x14ac:dyDescent="0.35">
      <c r="B2281" t="s">
        <v>626</v>
      </c>
      <c r="C2281" t="s">
        <v>1373</v>
      </c>
      <c r="D2281" t="s">
        <v>700</v>
      </c>
      <c r="E2281" s="2">
        <v>45260</v>
      </c>
      <c r="F2281">
        <v>2021</v>
      </c>
      <c r="G2281" t="str">
        <f>VLOOKUP($C2281,'[1]LKUP PCNDES'!$F$2:$H$12,2,FALSE)</f>
        <v>Permanent care home residents aged 18 years or over who received a falls risk assessment</v>
      </c>
      <c r="H2281" t="str">
        <f>VLOOKUP($C2281,'[1]LKUP PCNDES'!$F$2:$H$12,3,FALSE)</f>
        <v>FALLS</v>
      </c>
      <c r="I2281" t="str">
        <f>VLOOKUP($B2281,'[1]LKUP PCNDES'!$C$17:$H$60,4,FALSE)</f>
        <v>England</v>
      </c>
      <c r="J2281" t="str">
        <f>VLOOKUP($B2281,'[1]LKUP PCNDES'!$C$17:$H$60,6,FALSE)</f>
        <v>England</v>
      </c>
    </row>
    <row r="2282" spans="2:10" x14ac:dyDescent="0.35">
      <c r="B2282" t="s">
        <v>626</v>
      </c>
      <c r="C2282" t="s">
        <v>1373</v>
      </c>
      <c r="D2282" t="s">
        <v>700</v>
      </c>
      <c r="E2282" s="2">
        <v>45291</v>
      </c>
      <c r="F2282">
        <v>1964</v>
      </c>
      <c r="G2282" t="str">
        <f>VLOOKUP($C2282,'[1]LKUP PCNDES'!$F$2:$H$12,2,FALSE)</f>
        <v>Permanent care home residents aged 18 years or over who received a falls risk assessment</v>
      </c>
      <c r="H2282" t="str">
        <f>VLOOKUP($C2282,'[1]LKUP PCNDES'!$F$2:$H$12,3,FALSE)</f>
        <v>FALLS</v>
      </c>
      <c r="I2282" t="str">
        <f>VLOOKUP($B2282,'[1]LKUP PCNDES'!$C$17:$H$60,4,FALSE)</f>
        <v>England</v>
      </c>
      <c r="J2282" t="str">
        <f>VLOOKUP($B2282,'[1]LKUP PCNDES'!$C$17:$H$60,6,FALSE)</f>
        <v>England</v>
      </c>
    </row>
    <row r="2283" spans="2:10" x14ac:dyDescent="0.35">
      <c r="B2283" t="s">
        <v>626</v>
      </c>
      <c r="C2283" t="s">
        <v>1373</v>
      </c>
      <c r="D2283" t="s">
        <v>700</v>
      </c>
      <c r="E2283" s="2">
        <v>45322</v>
      </c>
      <c r="F2283">
        <v>1943</v>
      </c>
      <c r="G2283" t="str">
        <f>VLOOKUP($C2283,'[1]LKUP PCNDES'!$F$2:$H$12,2,FALSE)</f>
        <v>Permanent care home residents aged 18 years or over who received a falls risk assessment</v>
      </c>
      <c r="H2283" t="str">
        <f>VLOOKUP($C2283,'[1]LKUP PCNDES'!$F$2:$H$12,3,FALSE)</f>
        <v>FALLS</v>
      </c>
      <c r="I2283" t="str">
        <f>VLOOKUP($B2283,'[1]LKUP PCNDES'!$C$17:$H$60,4,FALSE)</f>
        <v>England</v>
      </c>
      <c r="J2283" t="str">
        <f>VLOOKUP($B2283,'[1]LKUP PCNDES'!$C$17:$H$60,6,FALSE)</f>
        <v>England</v>
      </c>
    </row>
    <row r="2284" spans="2:10" x14ac:dyDescent="0.35">
      <c r="B2284" t="s">
        <v>626</v>
      </c>
      <c r="C2284" t="s">
        <v>1373</v>
      </c>
      <c r="D2284" t="s">
        <v>700</v>
      </c>
      <c r="E2284" s="2">
        <v>45351</v>
      </c>
      <c r="F2284">
        <v>1902</v>
      </c>
      <c r="G2284" t="str">
        <f>VLOOKUP($C2284,'[1]LKUP PCNDES'!$F$2:$H$12,2,FALSE)</f>
        <v>Permanent care home residents aged 18 years or over who received a falls risk assessment</v>
      </c>
      <c r="H2284" t="str">
        <f>VLOOKUP($C2284,'[1]LKUP PCNDES'!$F$2:$H$12,3,FALSE)</f>
        <v>FALLS</v>
      </c>
      <c r="I2284" t="str">
        <f>VLOOKUP($B2284,'[1]LKUP PCNDES'!$C$17:$H$60,4,FALSE)</f>
        <v>England</v>
      </c>
      <c r="J2284" t="str">
        <f>VLOOKUP($B2284,'[1]LKUP PCNDES'!$C$17:$H$60,6,FALSE)</f>
        <v>England</v>
      </c>
    </row>
    <row r="2285" spans="2:10" x14ac:dyDescent="0.35">
      <c r="B2285" t="s">
        <v>626</v>
      </c>
      <c r="C2285" t="s">
        <v>1373</v>
      </c>
      <c r="D2285" t="s">
        <v>700</v>
      </c>
      <c r="E2285" s="2">
        <v>45382</v>
      </c>
      <c r="F2285">
        <v>1938</v>
      </c>
      <c r="G2285" t="str">
        <f>VLOOKUP($C2285,'[1]LKUP PCNDES'!$F$2:$H$12,2,FALSE)</f>
        <v>Permanent care home residents aged 18 years or over who received a falls risk assessment</v>
      </c>
      <c r="H2285" t="str">
        <f>VLOOKUP($C2285,'[1]LKUP PCNDES'!$F$2:$H$12,3,FALSE)</f>
        <v>FALLS</v>
      </c>
      <c r="I2285" t="str">
        <f>VLOOKUP($B2285,'[1]LKUP PCNDES'!$C$17:$H$60,4,FALSE)</f>
        <v>England</v>
      </c>
      <c r="J2285" t="str">
        <f>VLOOKUP($B2285,'[1]LKUP PCNDES'!$C$17:$H$60,6,FALSE)</f>
        <v>England</v>
      </c>
    </row>
    <row r="2286" spans="2:10" x14ac:dyDescent="0.35">
      <c r="B2286" t="s">
        <v>626</v>
      </c>
      <c r="C2286" t="s">
        <v>1373</v>
      </c>
      <c r="D2286" t="s">
        <v>564</v>
      </c>
      <c r="E2286" s="2">
        <v>45046</v>
      </c>
      <c r="F2286">
        <v>319796</v>
      </c>
      <c r="G2286" t="str">
        <f>VLOOKUP($C2286,'[1]LKUP PCNDES'!$F$2:$H$12,2,FALSE)</f>
        <v>Permanent care home residents aged 18 years or over who received a falls risk assessment</v>
      </c>
      <c r="H2286" t="str">
        <f>VLOOKUP($C2286,'[1]LKUP PCNDES'!$F$2:$H$12,3,FALSE)</f>
        <v>FALLS</v>
      </c>
      <c r="I2286" t="str">
        <f>VLOOKUP($B2286,'[1]LKUP PCNDES'!$C$17:$H$60,4,FALSE)</f>
        <v>England</v>
      </c>
      <c r="J2286" t="str">
        <f>VLOOKUP($B2286,'[1]LKUP PCNDES'!$C$17:$H$60,6,FALSE)</f>
        <v>England</v>
      </c>
    </row>
    <row r="2287" spans="2:10" x14ac:dyDescent="0.35">
      <c r="B2287" t="s">
        <v>626</v>
      </c>
      <c r="C2287" t="s">
        <v>1373</v>
      </c>
      <c r="D2287" t="s">
        <v>564</v>
      </c>
      <c r="E2287" s="2">
        <v>45077</v>
      </c>
      <c r="F2287">
        <v>304920</v>
      </c>
      <c r="G2287" t="str">
        <f>VLOOKUP($C2287,'[1]LKUP PCNDES'!$F$2:$H$12,2,FALSE)</f>
        <v>Permanent care home residents aged 18 years or over who received a falls risk assessment</v>
      </c>
      <c r="H2287" t="str">
        <f>VLOOKUP($C2287,'[1]LKUP PCNDES'!$F$2:$H$12,3,FALSE)</f>
        <v>FALLS</v>
      </c>
      <c r="I2287" t="str">
        <f>VLOOKUP($B2287,'[1]LKUP PCNDES'!$C$17:$H$60,4,FALSE)</f>
        <v>England</v>
      </c>
      <c r="J2287" t="str">
        <f>VLOOKUP($B2287,'[1]LKUP PCNDES'!$C$17:$H$60,6,FALSE)</f>
        <v>England</v>
      </c>
    </row>
    <row r="2288" spans="2:10" x14ac:dyDescent="0.35">
      <c r="B2288" t="s">
        <v>626</v>
      </c>
      <c r="C2288" t="s">
        <v>1373</v>
      </c>
      <c r="D2288" t="s">
        <v>564</v>
      </c>
      <c r="E2288" s="2">
        <v>45107</v>
      </c>
      <c r="F2288">
        <v>328375</v>
      </c>
      <c r="G2288" t="str">
        <f>VLOOKUP($C2288,'[1]LKUP PCNDES'!$F$2:$H$12,2,FALSE)</f>
        <v>Permanent care home residents aged 18 years or over who received a falls risk assessment</v>
      </c>
      <c r="H2288" t="str">
        <f>VLOOKUP($C2288,'[1]LKUP PCNDES'!$F$2:$H$12,3,FALSE)</f>
        <v>FALLS</v>
      </c>
      <c r="I2288" t="str">
        <f>VLOOKUP($B2288,'[1]LKUP PCNDES'!$C$17:$H$60,4,FALSE)</f>
        <v>England</v>
      </c>
      <c r="J2288" t="str">
        <f>VLOOKUP($B2288,'[1]LKUP PCNDES'!$C$17:$H$60,6,FALSE)</f>
        <v>England</v>
      </c>
    </row>
    <row r="2289" spans="2:10" x14ac:dyDescent="0.35">
      <c r="B2289" t="s">
        <v>626</v>
      </c>
      <c r="C2289" t="s">
        <v>1373</v>
      </c>
      <c r="D2289" t="s">
        <v>564</v>
      </c>
      <c r="E2289" s="2">
        <v>45138</v>
      </c>
      <c r="F2289">
        <v>332438</v>
      </c>
      <c r="G2289" t="str">
        <f>VLOOKUP($C2289,'[1]LKUP PCNDES'!$F$2:$H$12,2,FALSE)</f>
        <v>Permanent care home residents aged 18 years or over who received a falls risk assessment</v>
      </c>
      <c r="H2289" t="str">
        <f>VLOOKUP($C2289,'[1]LKUP PCNDES'!$F$2:$H$12,3,FALSE)</f>
        <v>FALLS</v>
      </c>
      <c r="I2289" t="str">
        <f>VLOOKUP($B2289,'[1]LKUP PCNDES'!$C$17:$H$60,4,FALSE)</f>
        <v>England</v>
      </c>
      <c r="J2289" t="str">
        <f>VLOOKUP($B2289,'[1]LKUP PCNDES'!$C$17:$H$60,6,FALSE)</f>
        <v>England</v>
      </c>
    </row>
    <row r="2290" spans="2:10" x14ac:dyDescent="0.35">
      <c r="B2290" t="s">
        <v>626</v>
      </c>
      <c r="C2290" t="s">
        <v>1373</v>
      </c>
      <c r="D2290" t="s">
        <v>564</v>
      </c>
      <c r="E2290" s="2">
        <v>45169</v>
      </c>
      <c r="F2290">
        <v>333395</v>
      </c>
      <c r="G2290" t="str">
        <f>VLOOKUP($C2290,'[1]LKUP PCNDES'!$F$2:$H$12,2,FALSE)</f>
        <v>Permanent care home residents aged 18 years or over who received a falls risk assessment</v>
      </c>
      <c r="H2290" t="str">
        <f>VLOOKUP($C2290,'[1]LKUP PCNDES'!$F$2:$H$12,3,FALSE)</f>
        <v>FALLS</v>
      </c>
      <c r="I2290" t="str">
        <f>VLOOKUP($B2290,'[1]LKUP PCNDES'!$C$17:$H$60,4,FALSE)</f>
        <v>England</v>
      </c>
      <c r="J2290" t="str">
        <f>VLOOKUP($B2290,'[1]LKUP PCNDES'!$C$17:$H$60,6,FALSE)</f>
        <v>England</v>
      </c>
    </row>
    <row r="2291" spans="2:10" x14ac:dyDescent="0.35">
      <c r="B2291" t="s">
        <v>626</v>
      </c>
      <c r="C2291" t="s">
        <v>1373</v>
      </c>
      <c r="D2291" t="s">
        <v>564</v>
      </c>
      <c r="E2291" s="2">
        <v>45199</v>
      </c>
      <c r="F2291">
        <v>344518</v>
      </c>
      <c r="G2291" t="str">
        <f>VLOOKUP($C2291,'[1]LKUP PCNDES'!$F$2:$H$12,2,FALSE)</f>
        <v>Permanent care home residents aged 18 years or over who received a falls risk assessment</v>
      </c>
      <c r="H2291" t="str">
        <f>VLOOKUP($C2291,'[1]LKUP PCNDES'!$F$2:$H$12,3,FALSE)</f>
        <v>FALLS</v>
      </c>
      <c r="I2291" t="str">
        <f>VLOOKUP($B2291,'[1]LKUP PCNDES'!$C$17:$H$60,4,FALSE)</f>
        <v>England</v>
      </c>
      <c r="J2291" t="str">
        <f>VLOOKUP($B2291,'[1]LKUP PCNDES'!$C$17:$H$60,6,FALSE)</f>
        <v>England</v>
      </c>
    </row>
    <row r="2292" spans="2:10" x14ac:dyDescent="0.35">
      <c r="B2292" t="s">
        <v>626</v>
      </c>
      <c r="C2292" t="s">
        <v>1373</v>
      </c>
      <c r="D2292" t="s">
        <v>564</v>
      </c>
      <c r="E2292" s="2">
        <v>45230</v>
      </c>
      <c r="F2292">
        <v>347742</v>
      </c>
      <c r="G2292" t="str">
        <f>VLOOKUP($C2292,'[1]LKUP PCNDES'!$F$2:$H$12,2,FALSE)</f>
        <v>Permanent care home residents aged 18 years or over who received a falls risk assessment</v>
      </c>
      <c r="H2292" t="str">
        <f>VLOOKUP($C2292,'[1]LKUP PCNDES'!$F$2:$H$12,3,FALSE)</f>
        <v>FALLS</v>
      </c>
      <c r="I2292" t="str">
        <f>VLOOKUP($B2292,'[1]LKUP PCNDES'!$C$17:$H$60,4,FALSE)</f>
        <v>England</v>
      </c>
      <c r="J2292" t="str">
        <f>VLOOKUP($B2292,'[1]LKUP PCNDES'!$C$17:$H$60,6,FALSE)</f>
        <v>England</v>
      </c>
    </row>
    <row r="2293" spans="2:10" x14ac:dyDescent="0.35">
      <c r="B2293" t="s">
        <v>626</v>
      </c>
      <c r="C2293" t="s">
        <v>1373</v>
      </c>
      <c r="D2293" t="s">
        <v>564</v>
      </c>
      <c r="E2293" s="2">
        <v>45260</v>
      </c>
      <c r="F2293">
        <v>337926</v>
      </c>
      <c r="G2293" t="str">
        <f>VLOOKUP($C2293,'[1]LKUP PCNDES'!$F$2:$H$12,2,FALSE)</f>
        <v>Permanent care home residents aged 18 years or over who received a falls risk assessment</v>
      </c>
      <c r="H2293" t="str">
        <f>VLOOKUP($C2293,'[1]LKUP PCNDES'!$F$2:$H$12,3,FALSE)</f>
        <v>FALLS</v>
      </c>
      <c r="I2293" t="str">
        <f>VLOOKUP($B2293,'[1]LKUP PCNDES'!$C$17:$H$60,4,FALSE)</f>
        <v>England</v>
      </c>
      <c r="J2293" t="str">
        <f>VLOOKUP($B2293,'[1]LKUP PCNDES'!$C$17:$H$60,6,FALSE)</f>
        <v>England</v>
      </c>
    </row>
    <row r="2294" spans="2:10" x14ac:dyDescent="0.35">
      <c r="B2294" t="s">
        <v>626</v>
      </c>
      <c r="C2294" t="s">
        <v>1373</v>
      </c>
      <c r="D2294" t="s">
        <v>564</v>
      </c>
      <c r="E2294" s="2">
        <v>45291</v>
      </c>
      <c r="F2294">
        <v>336758</v>
      </c>
      <c r="G2294" t="str">
        <f>VLOOKUP($C2294,'[1]LKUP PCNDES'!$F$2:$H$12,2,FALSE)</f>
        <v>Permanent care home residents aged 18 years or over who received a falls risk assessment</v>
      </c>
      <c r="H2294" t="str">
        <f>VLOOKUP($C2294,'[1]LKUP PCNDES'!$F$2:$H$12,3,FALSE)</f>
        <v>FALLS</v>
      </c>
      <c r="I2294" t="str">
        <f>VLOOKUP($B2294,'[1]LKUP PCNDES'!$C$17:$H$60,4,FALSE)</f>
        <v>England</v>
      </c>
      <c r="J2294" t="str">
        <f>VLOOKUP($B2294,'[1]LKUP PCNDES'!$C$17:$H$60,6,FALSE)</f>
        <v>England</v>
      </c>
    </row>
    <row r="2295" spans="2:10" x14ac:dyDescent="0.35">
      <c r="B2295" t="s">
        <v>626</v>
      </c>
      <c r="C2295" t="s">
        <v>1373</v>
      </c>
      <c r="D2295" t="s">
        <v>564</v>
      </c>
      <c r="E2295" s="2">
        <v>45322</v>
      </c>
      <c r="F2295">
        <v>336075</v>
      </c>
      <c r="G2295" t="str">
        <f>VLOOKUP($C2295,'[1]LKUP PCNDES'!$F$2:$H$12,2,FALSE)</f>
        <v>Permanent care home residents aged 18 years or over who received a falls risk assessment</v>
      </c>
      <c r="H2295" t="str">
        <f>VLOOKUP($C2295,'[1]LKUP PCNDES'!$F$2:$H$12,3,FALSE)</f>
        <v>FALLS</v>
      </c>
      <c r="I2295" t="str">
        <f>VLOOKUP($B2295,'[1]LKUP PCNDES'!$C$17:$H$60,4,FALSE)</f>
        <v>England</v>
      </c>
      <c r="J2295" t="str">
        <f>VLOOKUP($B2295,'[1]LKUP PCNDES'!$C$17:$H$60,6,FALSE)</f>
        <v>England</v>
      </c>
    </row>
    <row r="2296" spans="2:10" x14ac:dyDescent="0.35">
      <c r="B2296" t="s">
        <v>626</v>
      </c>
      <c r="C2296" t="s">
        <v>1373</v>
      </c>
      <c r="D2296" t="s">
        <v>564</v>
      </c>
      <c r="E2296" s="2">
        <v>45351</v>
      </c>
      <c r="F2296">
        <v>334083</v>
      </c>
      <c r="G2296" t="str">
        <f>VLOOKUP($C2296,'[1]LKUP PCNDES'!$F$2:$H$12,2,FALSE)</f>
        <v>Permanent care home residents aged 18 years or over who received a falls risk assessment</v>
      </c>
      <c r="H2296" t="str">
        <f>VLOOKUP($C2296,'[1]LKUP PCNDES'!$F$2:$H$12,3,FALSE)</f>
        <v>FALLS</v>
      </c>
      <c r="I2296" t="str">
        <f>VLOOKUP($B2296,'[1]LKUP PCNDES'!$C$17:$H$60,4,FALSE)</f>
        <v>England</v>
      </c>
      <c r="J2296" t="str">
        <f>VLOOKUP($B2296,'[1]LKUP PCNDES'!$C$17:$H$60,6,FALSE)</f>
        <v>England</v>
      </c>
    </row>
    <row r="2297" spans="2:10" x14ac:dyDescent="0.35">
      <c r="B2297" t="s">
        <v>626</v>
      </c>
      <c r="C2297" t="s">
        <v>1373</v>
      </c>
      <c r="D2297" t="s">
        <v>564</v>
      </c>
      <c r="E2297" s="2">
        <v>45382</v>
      </c>
      <c r="F2297">
        <v>340791</v>
      </c>
      <c r="G2297" t="str">
        <f>VLOOKUP($C2297,'[1]LKUP PCNDES'!$F$2:$H$12,2,FALSE)</f>
        <v>Permanent care home residents aged 18 years or over who received a falls risk assessment</v>
      </c>
      <c r="H2297" t="str">
        <f>VLOOKUP($C2297,'[1]LKUP PCNDES'!$F$2:$H$12,3,FALSE)</f>
        <v>FALLS</v>
      </c>
      <c r="I2297" t="str">
        <f>VLOOKUP($B2297,'[1]LKUP PCNDES'!$C$17:$H$60,4,FALSE)</f>
        <v>England</v>
      </c>
      <c r="J2297" t="str">
        <f>VLOOKUP($B2297,'[1]LKUP PCNDES'!$C$17:$H$60,6,FALSE)</f>
        <v>England</v>
      </c>
    </row>
    <row r="2298" spans="2:10" x14ac:dyDescent="0.35">
      <c r="B2298" t="s">
        <v>626</v>
      </c>
      <c r="C2298" t="s">
        <v>1373</v>
      </c>
      <c r="D2298" t="s">
        <v>563</v>
      </c>
      <c r="E2298" s="2">
        <v>45046</v>
      </c>
      <c r="F2298">
        <v>4328</v>
      </c>
      <c r="G2298" t="str">
        <f>VLOOKUP($C2298,'[1]LKUP PCNDES'!$F$2:$H$12,2,FALSE)</f>
        <v>Permanent care home residents aged 18 years or over who received a falls risk assessment</v>
      </c>
      <c r="H2298" t="str">
        <f>VLOOKUP($C2298,'[1]LKUP PCNDES'!$F$2:$H$12,3,FALSE)</f>
        <v>FALLS</v>
      </c>
      <c r="I2298" t="str">
        <f>VLOOKUP($B2298,'[1]LKUP PCNDES'!$C$17:$H$60,4,FALSE)</f>
        <v>England</v>
      </c>
      <c r="J2298" t="str">
        <f>VLOOKUP($B2298,'[1]LKUP PCNDES'!$C$17:$H$60,6,FALSE)</f>
        <v>England</v>
      </c>
    </row>
    <row r="2299" spans="2:10" x14ac:dyDescent="0.35">
      <c r="B2299" t="s">
        <v>626</v>
      </c>
      <c r="C2299" t="s">
        <v>1373</v>
      </c>
      <c r="D2299" t="s">
        <v>563</v>
      </c>
      <c r="E2299" s="2">
        <v>45077</v>
      </c>
      <c r="F2299">
        <v>8159</v>
      </c>
      <c r="G2299" t="str">
        <f>VLOOKUP($C2299,'[1]LKUP PCNDES'!$F$2:$H$12,2,FALSE)</f>
        <v>Permanent care home residents aged 18 years or over who received a falls risk assessment</v>
      </c>
      <c r="H2299" t="str">
        <f>VLOOKUP($C2299,'[1]LKUP PCNDES'!$F$2:$H$12,3,FALSE)</f>
        <v>FALLS</v>
      </c>
      <c r="I2299" t="str">
        <f>VLOOKUP($B2299,'[1]LKUP PCNDES'!$C$17:$H$60,4,FALSE)</f>
        <v>England</v>
      </c>
      <c r="J2299" t="str">
        <f>VLOOKUP($B2299,'[1]LKUP PCNDES'!$C$17:$H$60,6,FALSE)</f>
        <v>England</v>
      </c>
    </row>
    <row r="2300" spans="2:10" x14ac:dyDescent="0.35">
      <c r="B2300" t="s">
        <v>626</v>
      </c>
      <c r="C2300" t="s">
        <v>1373</v>
      </c>
      <c r="D2300" t="s">
        <v>563</v>
      </c>
      <c r="E2300" s="2">
        <v>45107</v>
      </c>
      <c r="F2300">
        <v>12750</v>
      </c>
      <c r="G2300" t="str">
        <f>VLOOKUP($C2300,'[1]LKUP PCNDES'!$F$2:$H$12,2,FALSE)</f>
        <v>Permanent care home residents aged 18 years or over who received a falls risk assessment</v>
      </c>
      <c r="H2300" t="str">
        <f>VLOOKUP($C2300,'[1]LKUP PCNDES'!$F$2:$H$12,3,FALSE)</f>
        <v>FALLS</v>
      </c>
      <c r="I2300" t="str">
        <f>VLOOKUP($B2300,'[1]LKUP PCNDES'!$C$17:$H$60,4,FALSE)</f>
        <v>England</v>
      </c>
      <c r="J2300" t="str">
        <f>VLOOKUP($B2300,'[1]LKUP PCNDES'!$C$17:$H$60,6,FALSE)</f>
        <v>England</v>
      </c>
    </row>
    <row r="2301" spans="2:10" x14ac:dyDescent="0.35">
      <c r="B2301" t="s">
        <v>626</v>
      </c>
      <c r="C2301" t="s">
        <v>1373</v>
      </c>
      <c r="D2301" t="s">
        <v>563</v>
      </c>
      <c r="E2301" s="2">
        <v>45138</v>
      </c>
      <c r="F2301">
        <v>16375</v>
      </c>
      <c r="G2301" t="str">
        <f>VLOOKUP($C2301,'[1]LKUP PCNDES'!$F$2:$H$12,2,FALSE)</f>
        <v>Permanent care home residents aged 18 years or over who received a falls risk assessment</v>
      </c>
      <c r="H2301" t="str">
        <f>VLOOKUP($C2301,'[1]LKUP PCNDES'!$F$2:$H$12,3,FALSE)</f>
        <v>FALLS</v>
      </c>
      <c r="I2301" t="str">
        <f>VLOOKUP($B2301,'[1]LKUP PCNDES'!$C$17:$H$60,4,FALSE)</f>
        <v>England</v>
      </c>
      <c r="J2301" t="str">
        <f>VLOOKUP($B2301,'[1]LKUP PCNDES'!$C$17:$H$60,6,FALSE)</f>
        <v>England</v>
      </c>
    </row>
    <row r="2302" spans="2:10" x14ac:dyDescent="0.35">
      <c r="B2302" t="s">
        <v>626</v>
      </c>
      <c r="C2302" t="s">
        <v>1373</v>
      </c>
      <c r="D2302" t="s">
        <v>563</v>
      </c>
      <c r="E2302" s="2">
        <v>45169</v>
      </c>
      <c r="F2302">
        <v>19504</v>
      </c>
      <c r="G2302" t="str">
        <f>VLOOKUP($C2302,'[1]LKUP PCNDES'!$F$2:$H$12,2,FALSE)</f>
        <v>Permanent care home residents aged 18 years or over who received a falls risk assessment</v>
      </c>
      <c r="H2302" t="str">
        <f>VLOOKUP($C2302,'[1]LKUP PCNDES'!$F$2:$H$12,3,FALSE)</f>
        <v>FALLS</v>
      </c>
      <c r="I2302" t="str">
        <f>VLOOKUP($B2302,'[1]LKUP PCNDES'!$C$17:$H$60,4,FALSE)</f>
        <v>England</v>
      </c>
      <c r="J2302" t="str">
        <f>VLOOKUP($B2302,'[1]LKUP PCNDES'!$C$17:$H$60,6,FALSE)</f>
        <v>England</v>
      </c>
    </row>
    <row r="2303" spans="2:10" x14ac:dyDescent="0.35">
      <c r="B2303" t="s">
        <v>626</v>
      </c>
      <c r="C2303" t="s">
        <v>1373</v>
      </c>
      <c r="D2303" t="s">
        <v>563</v>
      </c>
      <c r="E2303" s="2">
        <v>45199</v>
      </c>
      <c r="F2303">
        <v>22104</v>
      </c>
      <c r="G2303" t="str">
        <f>VLOOKUP($C2303,'[1]LKUP PCNDES'!$F$2:$H$12,2,FALSE)</f>
        <v>Permanent care home residents aged 18 years or over who received a falls risk assessment</v>
      </c>
      <c r="H2303" t="str">
        <f>VLOOKUP($C2303,'[1]LKUP PCNDES'!$F$2:$H$12,3,FALSE)</f>
        <v>FALLS</v>
      </c>
      <c r="I2303" t="str">
        <f>VLOOKUP($B2303,'[1]LKUP PCNDES'!$C$17:$H$60,4,FALSE)</f>
        <v>England</v>
      </c>
      <c r="J2303" t="str">
        <f>VLOOKUP($B2303,'[1]LKUP PCNDES'!$C$17:$H$60,6,FALSE)</f>
        <v>England</v>
      </c>
    </row>
    <row r="2304" spans="2:10" x14ac:dyDescent="0.35">
      <c r="B2304" t="s">
        <v>626</v>
      </c>
      <c r="C2304" t="s">
        <v>1373</v>
      </c>
      <c r="D2304" t="s">
        <v>563</v>
      </c>
      <c r="E2304" s="2">
        <v>45230</v>
      </c>
      <c r="F2304">
        <v>26537</v>
      </c>
      <c r="G2304" t="str">
        <f>VLOOKUP($C2304,'[1]LKUP PCNDES'!$F$2:$H$12,2,FALSE)</f>
        <v>Permanent care home residents aged 18 years or over who received a falls risk assessment</v>
      </c>
      <c r="H2304" t="str">
        <f>VLOOKUP($C2304,'[1]LKUP PCNDES'!$F$2:$H$12,3,FALSE)</f>
        <v>FALLS</v>
      </c>
      <c r="I2304" t="str">
        <f>VLOOKUP($B2304,'[1]LKUP PCNDES'!$C$17:$H$60,4,FALSE)</f>
        <v>England</v>
      </c>
      <c r="J2304" t="str">
        <f>VLOOKUP($B2304,'[1]LKUP PCNDES'!$C$17:$H$60,6,FALSE)</f>
        <v>England</v>
      </c>
    </row>
    <row r="2305" spans="2:10" x14ac:dyDescent="0.35">
      <c r="B2305" t="s">
        <v>626</v>
      </c>
      <c r="C2305" t="s">
        <v>1373</v>
      </c>
      <c r="D2305" t="s">
        <v>563</v>
      </c>
      <c r="E2305" s="2">
        <v>45260</v>
      </c>
      <c r="F2305">
        <v>28818</v>
      </c>
      <c r="G2305" t="str">
        <f>VLOOKUP($C2305,'[1]LKUP PCNDES'!$F$2:$H$12,2,FALSE)</f>
        <v>Permanent care home residents aged 18 years or over who received a falls risk assessment</v>
      </c>
      <c r="H2305" t="str">
        <f>VLOOKUP($C2305,'[1]LKUP PCNDES'!$F$2:$H$12,3,FALSE)</f>
        <v>FALLS</v>
      </c>
      <c r="I2305" t="str">
        <f>VLOOKUP($B2305,'[1]LKUP PCNDES'!$C$17:$H$60,4,FALSE)</f>
        <v>England</v>
      </c>
      <c r="J2305" t="str">
        <f>VLOOKUP($B2305,'[1]LKUP PCNDES'!$C$17:$H$60,6,FALSE)</f>
        <v>England</v>
      </c>
    </row>
    <row r="2306" spans="2:10" x14ac:dyDescent="0.35">
      <c r="B2306" t="s">
        <v>626</v>
      </c>
      <c r="C2306" t="s">
        <v>1373</v>
      </c>
      <c r="D2306" t="s">
        <v>563</v>
      </c>
      <c r="E2306" s="2">
        <v>45291</v>
      </c>
      <c r="F2306">
        <v>30874</v>
      </c>
      <c r="G2306" t="str">
        <f>VLOOKUP($C2306,'[1]LKUP PCNDES'!$F$2:$H$12,2,FALSE)</f>
        <v>Permanent care home residents aged 18 years or over who received a falls risk assessment</v>
      </c>
      <c r="H2306" t="str">
        <f>VLOOKUP($C2306,'[1]LKUP PCNDES'!$F$2:$H$12,3,FALSE)</f>
        <v>FALLS</v>
      </c>
      <c r="I2306" t="str">
        <f>VLOOKUP($B2306,'[1]LKUP PCNDES'!$C$17:$H$60,4,FALSE)</f>
        <v>England</v>
      </c>
      <c r="J2306" t="str">
        <f>VLOOKUP($B2306,'[1]LKUP PCNDES'!$C$17:$H$60,6,FALSE)</f>
        <v>England</v>
      </c>
    </row>
    <row r="2307" spans="2:10" x14ac:dyDescent="0.35">
      <c r="B2307" t="s">
        <v>626</v>
      </c>
      <c r="C2307" t="s">
        <v>1373</v>
      </c>
      <c r="D2307" t="s">
        <v>563</v>
      </c>
      <c r="E2307" s="2">
        <v>45322</v>
      </c>
      <c r="F2307">
        <v>33958</v>
      </c>
      <c r="G2307" t="str">
        <f>VLOOKUP($C2307,'[1]LKUP PCNDES'!$F$2:$H$12,2,FALSE)</f>
        <v>Permanent care home residents aged 18 years or over who received a falls risk assessment</v>
      </c>
      <c r="H2307" t="str">
        <f>VLOOKUP($C2307,'[1]LKUP PCNDES'!$F$2:$H$12,3,FALSE)</f>
        <v>FALLS</v>
      </c>
      <c r="I2307" t="str">
        <f>VLOOKUP($B2307,'[1]LKUP PCNDES'!$C$17:$H$60,4,FALSE)</f>
        <v>England</v>
      </c>
      <c r="J2307" t="str">
        <f>VLOOKUP($B2307,'[1]LKUP PCNDES'!$C$17:$H$60,6,FALSE)</f>
        <v>England</v>
      </c>
    </row>
    <row r="2308" spans="2:10" x14ac:dyDescent="0.35">
      <c r="B2308" t="s">
        <v>626</v>
      </c>
      <c r="C2308" t="s">
        <v>1373</v>
      </c>
      <c r="D2308" t="s">
        <v>563</v>
      </c>
      <c r="E2308" s="2">
        <v>45351</v>
      </c>
      <c r="F2308">
        <v>36985</v>
      </c>
      <c r="G2308" t="str">
        <f>VLOOKUP($C2308,'[1]LKUP PCNDES'!$F$2:$H$12,2,FALSE)</f>
        <v>Permanent care home residents aged 18 years or over who received a falls risk assessment</v>
      </c>
      <c r="H2308" t="str">
        <f>VLOOKUP($C2308,'[1]LKUP PCNDES'!$F$2:$H$12,3,FALSE)</f>
        <v>FALLS</v>
      </c>
      <c r="I2308" t="str">
        <f>VLOOKUP($B2308,'[1]LKUP PCNDES'!$C$17:$H$60,4,FALSE)</f>
        <v>England</v>
      </c>
      <c r="J2308" t="str">
        <f>VLOOKUP($B2308,'[1]LKUP PCNDES'!$C$17:$H$60,6,FALSE)</f>
        <v>England</v>
      </c>
    </row>
    <row r="2309" spans="2:10" x14ac:dyDescent="0.35">
      <c r="B2309" t="s">
        <v>626</v>
      </c>
      <c r="C2309" t="s">
        <v>1373</v>
      </c>
      <c r="D2309" t="s">
        <v>563</v>
      </c>
      <c r="E2309" s="2">
        <v>45382</v>
      </c>
      <c r="F2309">
        <v>40259</v>
      </c>
      <c r="G2309" t="str">
        <f>VLOOKUP($C2309,'[1]LKUP PCNDES'!$F$2:$H$12,2,FALSE)</f>
        <v>Permanent care home residents aged 18 years or over who received a falls risk assessment</v>
      </c>
      <c r="H2309" t="str">
        <f>VLOOKUP($C2309,'[1]LKUP PCNDES'!$F$2:$H$12,3,FALSE)</f>
        <v>FALLS</v>
      </c>
      <c r="I2309" t="str">
        <f>VLOOKUP($B2309,'[1]LKUP PCNDES'!$C$17:$H$60,4,FALSE)</f>
        <v>England</v>
      </c>
      <c r="J2309" t="str">
        <f>VLOOKUP($B2309,'[1]LKUP PCNDES'!$C$17:$H$60,6,FALSE)</f>
        <v>England</v>
      </c>
    </row>
    <row r="2310" spans="2:10" x14ac:dyDescent="0.35">
      <c r="B2310" t="s">
        <v>626</v>
      </c>
      <c r="C2310" t="s">
        <v>1376</v>
      </c>
      <c r="D2310" t="s">
        <v>700</v>
      </c>
      <c r="E2310" s="2">
        <v>45046</v>
      </c>
      <c r="F2310">
        <v>2610</v>
      </c>
      <c r="G2310" t="str">
        <f>VLOOKUP($C2310,'[1]LKUP PCNDES'!$F$2:$H$12,2,FALSE)</f>
        <v>Permanent care home residents aged 18 years or over who received a psychosocial assessment</v>
      </c>
      <c r="H2310" t="str">
        <f>VLOOKUP($C2310,'[1]LKUP PCNDES'!$F$2:$H$12,3,FALSE)</f>
        <v>PSY_ASSESS</v>
      </c>
      <c r="I2310" t="str">
        <f>VLOOKUP($B2310,'[1]LKUP PCNDES'!$C$17:$H$60,4,FALSE)</f>
        <v>England</v>
      </c>
      <c r="J2310" t="str">
        <f>VLOOKUP($B2310,'[1]LKUP PCNDES'!$C$17:$H$60,6,FALSE)</f>
        <v>England</v>
      </c>
    </row>
    <row r="2311" spans="2:10" x14ac:dyDescent="0.35">
      <c r="B2311" t="s">
        <v>626</v>
      </c>
      <c r="C2311" t="s">
        <v>1376</v>
      </c>
      <c r="D2311" t="s">
        <v>700</v>
      </c>
      <c r="E2311" s="2">
        <v>45077</v>
      </c>
      <c r="F2311">
        <v>2476</v>
      </c>
      <c r="G2311" t="str">
        <f>VLOOKUP($C2311,'[1]LKUP PCNDES'!$F$2:$H$12,2,FALSE)</f>
        <v>Permanent care home residents aged 18 years or over who received a psychosocial assessment</v>
      </c>
      <c r="H2311" t="str">
        <f>VLOOKUP($C2311,'[1]LKUP PCNDES'!$F$2:$H$12,3,FALSE)</f>
        <v>PSY_ASSESS</v>
      </c>
      <c r="I2311" t="str">
        <f>VLOOKUP($B2311,'[1]LKUP PCNDES'!$C$17:$H$60,4,FALSE)</f>
        <v>England</v>
      </c>
      <c r="J2311" t="str">
        <f>VLOOKUP($B2311,'[1]LKUP PCNDES'!$C$17:$H$60,6,FALSE)</f>
        <v>England</v>
      </c>
    </row>
    <row r="2312" spans="2:10" x14ac:dyDescent="0.35">
      <c r="B2312" t="s">
        <v>626</v>
      </c>
      <c r="C2312" t="s">
        <v>1376</v>
      </c>
      <c r="D2312" t="s">
        <v>700</v>
      </c>
      <c r="E2312" s="2">
        <v>45107</v>
      </c>
      <c r="F2312">
        <v>2534</v>
      </c>
      <c r="G2312" t="str">
        <f>VLOOKUP($C2312,'[1]LKUP PCNDES'!$F$2:$H$12,2,FALSE)</f>
        <v>Permanent care home residents aged 18 years or over who received a psychosocial assessment</v>
      </c>
      <c r="H2312" t="str">
        <f>VLOOKUP($C2312,'[1]LKUP PCNDES'!$F$2:$H$12,3,FALSE)</f>
        <v>PSY_ASSESS</v>
      </c>
      <c r="I2312" t="str">
        <f>VLOOKUP($B2312,'[1]LKUP PCNDES'!$C$17:$H$60,4,FALSE)</f>
        <v>England</v>
      </c>
      <c r="J2312" t="str">
        <f>VLOOKUP($B2312,'[1]LKUP PCNDES'!$C$17:$H$60,6,FALSE)</f>
        <v>England</v>
      </c>
    </row>
    <row r="2313" spans="2:10" x14ac:dyDescent="0.35">
      <c r="B2313" t="s">
        <v>626</v>
      </c>
      <c r="C2313" t="s">
        <v>1376</v>
      </c>
      <c r="D2313" t="s">
        <v>700</v>
      </c>
      <c r="E2313" s="2">
        <v>45138</v>
      </c>
      <c r="F2313">
        <v>2495</v>
      </c>
      <c r="G2313" t="str">
        <f>VLOOKUP($C2313,'[1]LKUP PCNDES'!$F$2:$H$12,2,FALSE)</f>
        <v>Permanent care home residents aged 18 years or over who received a psychosocial assessment</v>
      </c>
      <c r="H2313" t="str">
        <f>VLOOKUP($C2313,'[1]LKUP PCNDES'!$F$2:$H$12,3,FALSE)</f>
        <v>PSY_ASSESS</v>
      </c>
      <c r="I2313" t="str">
        <f>VLOOKUP($B2313,'[1]LKUP PCNDES'!$C$17:$H$60,4,FALSE)</f>
        <v>England</v>
      </c>
      <c r="J2313" t="str">
        <f>VLOOKUP($B2313,'[1]LKUP PCNDES'!$C$17:$H$60,6,FALSE)</f>
        <v>England</v>
      </c>
    </row>
    <row r="2314" spans="2:10" x14ac:dyDescent="0.35">
      <c r="B2314" t="s">
        <v>626</v>
      </c>
      <c r="C2314" t="s">
        <v>1376</v>
      </c>
      <c r="D2314" t="s">
        <v>700</v>
      </c>
      <c r="E2314" s="2">
        <v>45169</v>
      </c>
      <c r="F2314">
        <v>2480</v>
      </c>
      <c r="G2314" t="str">
        <f>VLOOKUP($C2314,'[1]LKUP PCNDES'!$F$2:$H$12,2,FALSE)</f>
        <v>Permanent care home residents aged 18 years or over who received a psychosocial assessment</v>
      </c>
      <c r="H2314" t="str">
        <f>VLOOKUP($C2314,'[1]LKUP PCNDES'!$F$2:$H$12,3,FALSE)</f>
        <v>PSY_ASSESS</v>
      </c>
      <c r="I2314" t="str">
        <f>VLOOKUP($B2314,'[1]LKUP PCNDES'!$C$17:$H$60,4,FALSE)</f>
        <v>England</v>
      </c>
      <c r="J2314" t="str">
        <f>VLOOKUP($B2314,'[1]LKUP PCNDES'!$C$17:$H$60,6,FALSE)</f>
        <v>England</v>
      </c>
    </row>
    <row r="2315" spans="2:10" x14ac:dyDescent="0.35">
      <c r="B2315" t="s">
        <v>626</v>
      </c>
      <c r="C2315" t="s">
        <v>1376</v>
      </c>
      <c r="D2315" t="s">
        <v>700</v>
      </c>
      <c r="E2315" s="2">
        <v>45199</v>
      </c>
      <c r="F2315">
        <v>2462</v>
      </c>
      <c r="G2315" t="str">
        <f>VLOOKUP($C2315,'[1]LKUP PCNDES'!$F$2:$H$12,2,FALSE)</f>
        <v>Permanent care home residents aged 18 years or over who received a psychosocial assessment</v>
      </c>
      <c r="H2315" t="str">
        <f>VLOOKUP($C2315,'[1]LKUP PCNDES'!$F$2:$H$12,3,FALSE)</f>
        <v>PSY_ASSESS</v>
      </c>
      <c r="I2315" t="str">
        <f>VLOOKUP($B2315,'[1]LKUP PCNDES'!$C$17:$H$60,4,FALSE)</f>
        <v>England</v>
      </c>
      <c r="J2315" t="str">
        <f>VLOOKUP($B2315,'[1]LKUP PCNDES'!$C$17:$H$60,6,FALSE)</f>
        <v>England</v>
      </c>
    </row>
    <row r="2316" spans="2:10" x14ac:dyDescent="0.35">
      <c r="B2316" t="s">
        <v>626</v>
      </c>
      <c r="C2316" t="s">
        <v>1376</v>
      </c>
      <c r="D2316" t="s">
        <v>700</v>
      </c>
      <c r="E2316" s="2">
        <v>45230</v>
      </c>
      <c r="F2316">
        <v>2367</v>
      </c>
      <c r="G2316" t="str">
        <f>VLOOKUP($C2316,'[1]LKUP PCNDES'!$F$2:$H$12,2,FALSE)</f>
        <v>Permanent care home residents aged 18 years or over who received a psychosocial assessment</v>
      </c>
      <c r="H2316" t="str">
        <f>VLOOKUP($C2316,'[1]LKUP PCNDES'!$F$2:$H$12,3,FALSE)</f>
        <v>PSY_ASSESS</v>
      </c>
      <c r="I2316" t="str">
        <f>VLOOKUP($B2316,'[1]LKUP PCNDES'!$C$17:$H$60,4,FALSE)</f>
        <v>England</v>
      </c>
      <c r="J2316" t="str">
        <f>VLOOKUP($B2316,'[1]LKUP PCNDES'!$C$17:$H$60,6,FALSE)</f>
        <v>England</v>
      </c>
    </row>
    <row r="2317" spans="2:10" x14ac:dyDescent="0.35">
      <c r="B2317" t="s">
        <v>626</v>
      </c>
      <c r="C2317" t="s">
        <v>1376</v>
      </c>
      <c r="D2317" t="s">
        <v>700</v>
      </c>
      <c r="E2317" s="2">
        <v>45260</v>
      </c>
      <c r="F2317">
        <v>2132</v>
      </c>
      <c r="G2317" t="str">
        <f>VLOOKUP($C2317,'[1]LKUP PCNDES'!$F$2:$H$12,2,FALSE)</f>
        <v>Permanent care home residents aged 18 years or over who received a psychosocial assessment</v>
      </c>
      <c r="H2317" t="str">
        <f>VLOOKUP($C2317,'[1]LKUP PCNDES'!$F$2:$H$12,3,FALSE)</f>
        <v>PSY_ASSESS</v>
      </c>
      <c r="I2317" t="str">
        <f>VLOOKUP($B2317,'[1]LKUP PCNDES'!$C$17:$H$60,4,FALSE)</f>
        <v>England</v>
      </c>
      <c r="J2317" t="str">
        <f>VLOOKUP($B2317,'[1]LKUP PCNDES'!$C$17:$H$60,6,FALSE)</f>
        <v>England</v>
      </c>
    </row>
    <row r="2318" spans="2:10" x14ac:dyDescent="0.35">
      <c r="B2318" t="s">
        <v>626</v>
      </c>
      <c r="C2318" t="s">
        <v>1376</v>
      </c>
      <c r="D2318" t="s">
        <v>700</v>
      </c>
      <c r="E2318" s="2">
        <v>45291</v>
      </c>
      <c r="F2318">
        <v>2077</v>
      </c>
      <c r="G2318" t="str">
        <f>VLOOKUP($C2318,'[1]LKUP PCNDES'!$F$2:$H$12,2,FALSE)</f>
        <v>Permanent care home residents aged 18 years or over who received a psychosocial assessment</v>
      </c>
      <c r="H2318" t="str">
        <f>VLOOKUP($C2318,'[1]LKUP PCNDES'!$F$2:$H$12,3,FALSE)</f>
        <v>PSY_ASSESS</v>
      </c>
      <c r="I2318" t="str">
        <f>VLOOKUP($B2318,'[1]LKUP PCNDES'!$C$17:$H$60,4,FALSE)</f>
        <v>England</v>
      </c>
      <c r="J2318" t="str">
        <f>VLOOKUP($B2318,'[1]LKUP PCNDES'!$C$17:$H$60,6,FALSE)</f>
        <v>England</v>
      </c>
    </row>
    <row r="2319" spans="2:10" x14ac:dyDescent="0.35">
      <c r="B2319" t="s">
        <v>626</v>
      </c>
      <c r="C2319" t="s">
        <v>1376</v>
      </c>
      <c r="D2319" t="s">
        <v>700</v>
      </c>
      <c r="E2319" s="2">
        <v>45322</v>
      </c>
      <c r="F2319">
        <v>2054</v>
      </c>
      <c r="G2319" t="str">
        <f>VLOOKUP($C2319,'[1]LKUP PCNDES'!$F$2:$H$12,2,FALSE)</f>
        <v>Permanent care home residents aged 18 years or over who received a psychosocial assessment</v>
      </c>
      <c r="H2319" t="str">
        <f>VLOOKUP($C2319,'[1]LKUP PCNDES'!$F$2:$H$12,3,FALSE)</f>
        <v>PSY_ASSESS</v>
      </c>
      <c r="I2319" t="str">
        <f>VLOOKUP($B2319,'[1]LKUP PCNDES'!$C$17:$H$60,4,FALSE)</f>
        <v>England</v>
      </c>
      <c r="J2319" t="str">
        <f>VLOOKUP($B2319,'[1]LKUP PCNDES'!$C$17:$H$60,6,FALSE)</f>
        <v>England</v>
      </c>
    </row>
    <row r="2320" spans="2:10" x14ac:dyDescent="0.35">
      <c r="B2320" t="s">
        <v>626</v>
      </c>
      <c r="C2320" t="s">
        <v>1376</v>
      </c>
      <c r="D2320" t="s">
        <v>700</v>
      </c>
      <c r="E2320" s="2">
        <v>45351</v>
      </c>
      <c r="F2320">
        <v>1999</v>
      </c>
      <c r="G2320" t="str">
        <f>VLOOKUP($C2320,'[1]LKUP PCNDES'!$F$2:$H$12,2,FALSE)</f>
        <v>Permanent care home residents aged 18 years or over who received a psychosocial assessment</v>
      </c>
      <c r="H2320" t="str">
        <f>VLOOKUP($C2320,'[1]LKUP PCNDES'!$F$2:$H$12,3,FALSE)</f>
        <v>PSY_ASSESS</v>
      </c>
      <c r="I2320" t="str">
        <f>VLOOKUP($B2320,'[1]LKUP PCNDES'!$C$17:$H$60,4,FALSE)</f>
        <v>England</v>
      </c>
      <c r="J2320" t="str">
        <f>VLOOKUP($B2320,'[1]LKUP PCNDES'!$C$17:$H$60,6,FALSE)</f>
        <v>England</v>
      </c>
    </row>
    <row r="2321" spans="2:10" x14ac:dyDescent="0.35">
      <c r="B2321" t="s">
        <v>626</v>
      </c>
      <c r="C2321" t="s">
        <v>1376</v>
      </c>
      <c r="D2321" t="s">
        <v>700</v>
      </c>
      <c r="E2321" s="2">
        <v>45382</v>
      </c>
      <c r="F2321">
        <v>2047</v>
      </c>
      <c r="G2321" t="str">
        <f>VLOOKUP($C2321,'[1]LKUP PCNDES'!$F$2:$H$12,2,FALSE)</f>
        <v>Permanent care home residents aged 18 years or over who received a psychosocial assessment</v>
      </c>
      <c r="H2321" t="str">
        <f>VLOOKUP($C2321,'[1]LKUP PCNDES'!$F$2:$H$12,3,FALSE)</f>
        <v>PSY_ASSESS</v>
      </c>
      <c r="I2321" t="str">
        <f>VLOOKUP($B2321,'[1]LKUP PCNDES'!$C$17:$H$60,4,FALSE)</f>
        <v>England</v>
      </c>
      <c r="J2321" t="str">
        <f>VLOOKUP($B2321,'[1]LKUP PCNDES'!$C$17:$H$60,6,FALSE)</f>
        <v>England</v>
      </c>
    </row>
    <row r="2322" spans="2:10" x14ac:dyDescent="0.35">
      <c r="B2322" t="s">
        <v>626</v>
      </c>
      <c r="C2322" t="s">
        <v>1376</v>
      </c>
      <c r="D2322" t="s">
        <v>564</v>
      </c>
      <c r="E2322" s="2">
        <v>45046</v>
      </c>
      <c r="F2322">
        <v>319782</v>
      </c>
      <c r="G2322" t="str">
        <f>VLOOKUP($C2322,'[1]LKUP PCNDES'!$F$2:$H$12,2,FALSE)</f>
        <v>Permanent care home residents aged 18 years or over who received a psychosocial assessment</v>
      </c>
      <c r="H2322" t="str">
        <f>VLOOKUP($C2322,'[1]LKUP PCNDES'!$F$2:$H$12,3,FALSE)</f>
        <v>PSY_ASSESS</v>
      </c>
      <c r="I2322" t="str">
        <f>VLOOKUP($B2322,'[1]LKUP PCNDES'!$C$17:$H$60,4,FALSE)</f>
        <v>England</v>
      </c>
      <c r="J2322" t="str">
        <f>VLOOKUP($B2322,'[1]LKUP PCNDES'!$C$17:$H$60,6,FALSE)</f>
        <v>England</v>
      </c>
    </row>
    <row r="2323" spans="2:10" x14ac:dyDescent="0.35">
      <c r="B2323" t="s">
        <v>626</v>
      </c>
      <c r="C2323" t="s">
        <v>1376</v>
      </c>
      <c r="D2323" t="s">
        <v>564</v>
      </c>
      <c r="E2323" s="2">
        <v>45077</v>
      </c>
      <c r="F2323">
        <v>304898</v>
      </c>
      <c r="G2323" t="str">
        <f>VLOOKUP($C2323,'[1]LKUP PCNDES'!$F$2:$H$12,2,FALSE)</f>
        <v>Permanent care home residents aged 18 years or over who received a psychosocial assessment</v>
      </c>
      <c r="H2323" t="str">
        <f>VLOOKUP($C2323,'[1]LKUP PCNDES'!$F$2:$H$12,3,FALSE)</f>
        <v>PSY_ASSESS</v>
      </c>
      <c r="I2323" t="str">
        <f>VLOOKUP($B2323,'[1]LKUP PCNDES'!$C$17:$H$60,4,FALSE)</f>
        <v>England</v>
      </c>
      <c r="J2323" t="str">
        <f>VLOOKUP($B2323,'[1]LKUP PCNDES'!$C$17:$H$60,6,FALSE)</f>
        <v>England</v>
      </c>
    </row>
    <row r="2324" spans="2:10" x14ac:dyDescent="0.35">
      <c r="B2324" t="s">
        <v>626</v>
      </c>
      <c r="C2324" t="s">
        <v>1376</v>
      </c>
      <c r="D2324" t="s">
        <v>564</v>
      </c>
      <c r="E2324" s="2">
        <v>45107</v>
      </c>
      <c r="F2324">
        <v>328341</v>
      </c>
      <c r="G2324" t="str">
        <f>VLOOKUP($C2324,'[1]LKUP PCNDES'!$F$2:$H$12,2,FALSE)</f>
        <v>Permanent care home residents aged 18 years or over who received a psychosocial assessment</v>
      </c>
      <c r="H2324" t="str">
        <f>VLOOKUP($C2324,'[1]LKUP PCNDES'!$F$2:$H$12,3,FALSE)</f>
        <v>PSY_ASSESS</v>
      </c>
      <c r="I2324" t="str">
        <f>VLOOKUP($B2324,'[1]LKUP PCNDES'!$C$17:$H$60,4,FALSE)</f>
        <v>England</v>
      </c>
      <c r="J2324" t="str">
        <f>VLOOKUP($B2324,'[1]LKUP PCNDES'!$C$17:$H$60,6,FALSE)</f>
        <v>England</v>
      </c>
    </row>
    <row r="2325" spans="2:10" x14ac:dyDescent="0.35">
      <c r="B2325" t="s">
        <v>626</v>
      </c>
      <c r="C2325" t="s">
        <v>1376</v>
      </c>
      <c r="D2325" t="s">
        <v>564</v>
      </c>
      <c r="E2325" s="2">
        <v>45138</v>
      </c>
      <c r="F2325">
        <v>332403</v>
      </c>
      <c r="G2325" t="str">
        <f>VLOOKUP($C2325,'[1]LKUP PCNDES'!$F$2:$H$12,2,FALSE)</f>
        <v>Permanent care home residents aged 18 years or over who received a psychosocial assessment</v>
      </c>
      <c r="H2325" t="str">
        <f>VLOOKUP($C2325,'[1]LKUP PCNDES'!$F$2:$H$12,3,FALSE)</f>
        <v>PSY_ASSESS</v>
      </c>
      <c r="I2325" t="str">
        <f>VLOOKUP($B2325,'[1]LKUP PCNDES'!$C$17:$H$60,4,FALSE)</f>
        <v>England</v>
      </c>
      <c r="J2325" t="str">
        <f>VLOOKUP($B2325,'[1]LKUP PCNDES'!$C$17:$H$60,6,FALSE)</f>
        <v>England</v>
      </c>
    </row>
    <row r="2326" spans="2:10" x14ac:dyDescent="0.35">
      <c r="B2326" t="s">
        <v>626</v>
      </c>
      <c r="C2326" t="s">
        <v>1376</v>
      </c>
      <c r="D2326" t="s">
        <v>564</v>
      </c>
      <c r="E2326" s="2">
        <v>45169</v>
      </c>
      <c r="F2326">
        <v>333336</v>
      </c>
      <c r="G2326" t="str">
        <f>VLOOKUP($C2326,'[1]LKUP PCNDES'!$F$2:$H$12,2,FALSE)</f>
        <v>Permanent care home residents aged 18 years or over who received a psychosocial assessment</v>
      </c>
      <c r="H2326" t="str">
        <f>VLOOKUP($C2326,'[1]LKUP PCNDES'!$F$2:$H$12,3,FALSE)</f>
        <v>PSY_ASSESS</v>
      </c>
      <c r="I2326" t="str">
        <f>VLOOKUP($B2326,'[1]LKUP PCNDES'!$C$17:$H$60,4,FALSE)</f>
        <v>England</v>
      </c>
      <c r="J2326" t="str">
        <f>VLOOKUP($B2326,'[1]LKUP PCNDES'!$C$17:$H$60,6,FALSE)</f>
        <v>England</v>
      </c>
    </row>
    <row r="2327" spans="2:10" x14ac:dyDescent="0.35">
      <c r="B2327" t="s">
        <v>626</v>
      </c>
      <c r="C2327" t="s">
        <v>1376</v>
      </c>
      <c r="D2327" t="s">
        <v>564</v>
      </c>
      <c r="E2327" s="2">
        <v>45199</v>
      </c>
      <c r="F2327">
        <v>344430</v>
      </c>
      <c r="G2327" t="str">
        <f>VLOOKUP($C2327,'[1]LKUP PCNDES'!$F$2:$H$12,2,FALSE)</f>
        <v>Permanent care home residents aged 18 years or over who received a psychosocial assessment</v>
      </c>
      <c r="H2327" t="str">
        <f>VLOOKUP($C2327,'[1]LKUP PCNDES'!$F$2:$H$12,3,FALSE)</f>
        <v>PSY_ASSESS</v>
      </c>
      <c r="I2327" t="str">
        <f>VLOOKUP($B2327,'[1]LKUP PCNDES'!$C$17:$H$60,4,FALSE)</f>
        <v>England</v>
      </c>
      <c r="J2327" t="str">
        <f>VLOOKUP($B2327,'[1]LKUP PCNDES'!$C$17:$H$60,6,FALSE)</f>
        <v>England</v>
      </c>
    </row>
    <row r="2328" spans="2:10" x14ac:dyDescent="0.35">
      <c r="B2328" t="s">
        <v>626</v>
      </c>
      <c r="C2328" t="s">
        <v>1376</v>
      </c>
      <c r="D2328" t="s">
        <v>564</v>
      </c>
      <c r="E2328" s="2">
        <v>45230</v>
      </c>
      <c r="F2328">
        <v>347656</v>
      </c>
      <c r="G2328" t="str">
        <f>VLOOKUP($C2328,'[1]LKUP PCNDES'!$F$2:$H$12,2,FALSE)</f>
        <v>Permanent care home residents aged 18 years or over who received a psychosocial assessment</v>
      </c>
      <c r="H2328" t="str">
        <f>VLOOKUP($C2328,'[1]LKUP PCNDES'!$F$2:$H$12,3,FALSE)</f>
        <v>PSY_ASSESS</v>
      </c>
      <c r="I2328" t="str">
        <f>VLOOKUP($B2328,'[1]LKUP PCNDES'!$C$17:$H$60,4,FALSE)</f>
        <v>England</v>
      </c>
      <c r="J2328" t="str">
        <f>VLOOKUP($B2328,'[1]LKUP PCNDES'!$C$17:$H$60,6,FALSE)</f>
        <v>England</v>
      </c>
    </row>
    <row r="2329" spans="2:10" x14ac:dyDescent="0.35">
      <c r="B2329" t="s">
        <v>626</v>
      </c>
      <c r="C2329" t="s">
        <v>1376</v>
      </c>
      <c r="D2329" t="s">
        <v>564</v>
      </c>
      <c r="E2329" s="2">
        <v>45260</v>
      </c>
      <c r="F2329">
        <v>337820</v>
      </c>
      <c r="G2329" t="str">
        <f>VLOOKUP($C2329,'[1]LKUP PCNDES'!$F$2:$H$12,2,FALSE)</f>
        <v>Permanent care home residents aged 18 years or over who received a psychosocial assessment</v>
      </c>
      <c r="H2329" t="str">
        <f>VLOOKUP($C2329,'[1]LKUP PCNDES'!$F$2:$H$12,3,FALSE)</f>
        <v>PSY_ASSESS</v>
      </c>
      <c r="I2329" t="str">
        <f>VLOOKUP($B2329,'[1]LKUP PCNDES'!$C$17:$H$60,4,FALSE)</f>
        <v>England</v>
      </c>
      <c r="J2329" t="str">
        <f>VLOOKUP($B2329,'[1]LKUP PCNDES'!$C$17:$H$60,6,FALSE)</f>
        <v>England</v>
      </c>
    </row>
    <row r="2330" spans="2:10" x14ac:dyDescent="0.35">
      <c r="B2330" t="s">
        <v>626</v>
      </c>
      <c r="C2330" t="s">
        <v>1376</v>
      </c>
      <c r="D2330" t="s">
        <v>564</v>
      </c>
      <c r="E2330" s="2">
        <v>45291</v>
      </c>
      <c r="F2330">
        <v>336655</v>
      </c>
      <c r="G2330" t="str">
        <f>VLOOKUP($C2330,'[1]LKUP PCNDES'!$F$2:$H$12,2,FALSE)</f>
        <v>Permanent care home residents aged 18 years or over who received a psychosocial assessment</v>
      </c>
      <c r="H2330" t="str">
        <f>VLOOKUP($C2330,'[1]LKUP PCNDES'!$F$2:$H$12,3,FALSE)</f>
        <v>PSY_ASSESS</v>
      </c>
      <c r="I2330" t="str">
        <f>VLOOKUP($B2330,'[1]LKUP PCNDES'!$C$17:$H$60,4,FALSE)</f>
        <v>England</v>
      </c>
      <c r="J2330" t="str">
        <f>VLOOKUP($B2330,'[1]LKUP PCNDES'!$C$17:$H$60,6,FALSE)</f>
        <v>England</v>
      </c>
    </row>
    <row r="2331" spans="2:10" x14ac:dyDescent="0.35">
      <c r="B2331" t="s">
        <v>626</v>
      </c>
      <c r="C2331" t="s">
        <v>1376</v>
      </c>
      <c r="D2331" t="s">
        <v>564</v>
      </c>
      <c r="E2331" s="2">
        <v>45322</v>
      </c>
      <c r="F2331">
        <v>335973</v>
      </c>
      <c r="G2331" t="str">
        <f>VLOOKUP($C2331,'[1]LKUP PCNDES'!$F$2:$H$12,2,FALSE)</f>
        <v>Permanent care home residents aged 18 years or over who received a psychosocial assessment</v>
      </c>
      <c r="H2331" t="str">
        <f>VLOOKUP($C2331,'[1]LKUP PCNDES'!$F$2:$H$12,3,FALSE)</f>
        <v>PSY_ASSESS</v>
      </c>
      <c r="I2331" t="str">
        <f>VLOOKUP($B2331,'[1]LKUP PCNDES'!$C$17:$H$60,4,FALSE)</f>
        <v>England</v>
      </c>
      <c r="J2331" t="str">
        <f>VLOOKUP($B2331,'[1]LKUP PCNDES'!$C$17:$H$60,6,FALSE)</f>
        <v>England</v>
      </c>
    </row>
    <row r="2332" spans="2:10" x14ac:dyDescent="0.35">
      <c r="B2332" t="s">
        <v>626</v>
      </c>
      <c r="C2332" t="s">
        <v>1376</v>
      </c>
      <c r="D2332" t="s">
        <v>564</v>
      </c>
      <c r="E2332" s="2">
        <v>45351</v>
      </c>
      <c r="F2332">
        <v>333995</v>
      </c>
      <c r="G2332" t="str">
        <f>VLOOKUP($C2332,'[1]LKUP PCNDES'!$F$2:$H$12,2,FALSE)</f>
        <v>Permanent care home residents aged 18 years or over who received a psychosocial assessment</v>
      </c>
      <c r="H2332" t="str">
        <f>VLOOKUP($C2332,'[1]LKUP PCNDES'!$F$2:$H$12,3,FALSE)</f>
        <v>PSY_ASSESS</v>
      </c>
      <c r="I2332" t="str">
        <f>VLOOKUP($B2332,'[1]LKUP PCNDES'!$C$17:$H$60,4,FALSE)</f>
        <v>England</v>
      </c>
      <c r="J2332" t="str">
        <f>VLOOKUP($B2332,'[1]LKUP PCNDES'!$C$17:$H$60,6,FALSE)</f>
        <v>England</v>
      </c>
    </row>
    <row r="2333" spans="2:10" x14ac:dyDescent="0.35">
      <c r="B2333" t="s">
        <v>626</v>
      </c>
      <c r="C2333" t="s">
        <v>1376</v>
      </c>
      <c r="D2333" t="s">
        <v>564</v>
      </c>
      <c r="E2333" s="2">
        <v>45382</v>
      </c>
      <c r="F2333">
        <v>340691</v>
      </c>
      <c r="G2333" t="str">
        <f>VLOOKUP($C2333,'[1]LKUP PCNDES'!$F$2:$H$12,2,FALSE)</f>
        <v>Permanent care home residents aged 18 years or over who received a psychosocial assessment</v>
      </c>
      <c r="H2333" t="str">
        <f>VLOOKUP($C2333,'[1]LKUP PCNDES'!$F$2:$H$12,3,FALSE)</f>
        <v>PSY_ASSESS</v>
      </c>
      <c r="I2333" t="str">
        <f>VLOOKUP($B2333,'[1]LKUP PCNDES'!$C$17:$H$60,4,FALSE)</f>
        <v>England</v>
      </c>
      <c r="J2333" t="str">
        <f>VLOOKUP($B2333,'[1]LKUP PCNDES'!$C$17:$H$60,6,FALSE)</f>
        <v>England</v>
      </c>
    </row>
    <row r="2334" spans="2:10" x14ac:dyDescent="0.35">
      <c r="B2334" t="s">
        <v>626</v>
      </c>
      <c r="C2334" t="s">
        <v>1376</v>
      </c>
      <c r="D2334" t="s">
        <v>563</v>
      </c>
      <c r="E2334" s="2">
        <v>45046</v>
      </c>
      <c r="F2334">
        <v>2834</v>
      </c>
      <c r="G2334" t="str">
        <f>VLOOKUP($C2334,'[1]LKUP PCNDES'!$F$2:$H$12,2,FALSE)</f>
        <v>Permanent care home residents aged 18 years or over who received a psychosocial assessment</v>
      </c>
      <c r="H2334" t="str">
        <f>VLOOKUP($C2334,'[1]LKUP PCNDES'!$F$2:$H$12,3,FALSE)</f>
        <v>PSY_ASSESS</v>
      </c>
      <c r="I2334" t="str">
        <f>VLOOKUP($B2334,'[1]LKUP PCNDES'!$C$17:$H$60,4,FALSE)</f>
        <v>England</v>
      </c>
      <c r="J2334" t="str">
        <f>VLOOKUP($B2334,'[1]LKUP PCNDES'!$C$17:$H$60,6,FALSE)</f>
        <v>England</v>
      </c>
    </row>
    <row r="2335" spans="2:10" x14ac:dyDescent="0.35">
      <c r="B2335" t="s">
        <v>626</v>
      </c>
      <c r="C2335" t="s">
        <v>1376</v>
      </c>
      <c r="D2335" t="s">
        <v>563</v>
      </c>
      <c r="E2335" s="2">
        <v>45077</v>
      </c>
      <c r="F2335">
        <v>5546</v>
      </c>
      <c r="G2335" t="str">
        <f>VLOOKUP($C2335,'[1]LKUP PCNDES'!$F$2:$H$12,2,FALSE)</f>
        <v>Permanent care home residents aged 18 years or over who received a psychosocial assessment</v>
      </c>
      <c r="H2335" t="str">
        <f>VLOOKUP($C2335,'[1]LKUP PCNDES'!$F$2:$H$12,3,FALSE)</f>
        <v>PSY_ASSESS</v>
      </c>
      <c r="I2335" t="str">
        <f>VLOOKUP($B2335,'[1]LKUP PCNDES'!$C$17:$H$60,4,FALSE)</f>
        <v>England</v>
      </c>
      <c r="J2335" t="str">
        <f>VLOOKUP($B2335,'[1]LKUP PCNDES'!$C$17:$H$60,6,FALSE)</f>
        <v>England</v>
      </c>
    </row>
    <row r="2336" spans="2:10" x14ac:dyDescent="0.35">
      <c r="B2336" t="s">
        <v>626</v>
      </c>
      <c r="C2336" t="s">
        <v>1376</v>
      </c>
      <c r="D2336" t="s">
        <v>563</v>
      </c>
      <c r="E2336" s="2">
        <v>45107</v>
      </c>
      <c r="F2336">
        <v>9005</v>
      </c>
      <c r="G2336" t="str">
        <f>VLOOKUP($C2336,'[1]LKUP PCNDES'!$F$2:$H$12,2,FALSE)</f>
        <v>Permanent care home residents aged 18 years or over who received a psychosocial assessment</v>
      </c>
      <c r="H2336" t="str">
        <f>VLOOKUP($C2336,'[1]LKUP PCNDES'!$F$2:$H$12,3,FALSE)</f>
        <v>PSY_ASSESS</v>
      </c>
      <c r="I2336" t="str">
        <f>VLOOKUP($B2336,'[1]LKUP PCNDES'!$C$17:$H$60,4,FALSE)</f>
        <v>England</v>
      </c>
      <c r="J2336" t="str">
        <f>VLOOKUP($B2336,'[1]LKUP PCNDES'!$C$17:$H$60,6,FALSE)</f>
        <v>England</v>
      </c>
    </row>
    <row r="2337" spans="2:10" x14ac:dyDescent="0.35">
      <c r="B2337" t="s">
        <v>626</v>
      </c>
      <c r="C2337" t="s">
        <v>1376</v>
      </c>
      <c r="D2337" t="s">
        <v>563</v>
      </c>
      <c r="E2337" s="2">
        <v>45138</v>
      </c>
      <c r="F2337">
        <v>12013</v>
      </c>
      <c r="G2337" t="str">
        <f>VLOOKUP($C2337,'[1]LKUP PCNDES'!$F$2:$H$12,2,FALSE)</f>
        <v>Permanent care home residents aged 18 years or over who received a psychosocial assessment</v>
      </c>
      <c r="H2337" t="str">
        <f>VLOOKUP($C2337,'[1]LKUP PCNDES'!$F$2:$H$12,3,FALSE)</f>
        <v>PSY_ASSESS</v>
      </c>
      <c r="I2337" t="str">
        <f>VLOOKUP($B2337,'[1]LKUP PCNDES'!$C$17:$H$60,4,FALSE)</f>
        <v>England</v>
      </c>
      <c r="J2337" t="str">
        <f>VLOOKUP($B2337,'[1]LKUP PCNDES'!$C$17:$H$60,6,FALSE)</f>
        <v>England</v>
      </c>
    </row>
    <row r="2338" spans="2:10" x14ac:dyDescent="0.35">
      <c r="B2338" t="s">
        <v>626</v>
      </c>
      <c r="C2338" t="s">
        <v>1376</v>
      </c>
      <c r="D2338" t="s">
        <v>563</v>
      </c>
      <c r="E2338" s="2">
        <v>45169</v>
      </c>
      <c r="F2338">
        <v>14559</v>
      </c>
      <c r="G2338" t="str">
        <f>VLOOKUP($C2338,'[1]LKUP PCNDES'!$F$2:$H$12,2,FALSE)</f>
        <v>Permanent care home residents aged 18 years or over who received a psychosocial assessment</v>
      </c>
      <c r="H2338" t="str">
        <f>VLOOKUP($C2338,'[1]LKUP PCNDES'!$F$2:$H$12,3,FALSE)</f>
        <v>PSY_ASSESS</v>
      </c>
      <c r="I2338" t="str">
        <f>VLOOKUP($B2338,'[1]LKUP PCNDES'!$C$17:$H$60,4,FALSE)</f>
        <v>England</v>
      </c>
      <c r="J2338" t="str">
        <f>VLOOKUP($B2338,'[1]LKUP PCNDES'!$C$17:$H$60,6,FALSE)</f>
        <v>England</v>
      </c>
    </row>
    <row r="2339" spans="2:10" x14ac:dyDescent="0.35">
      <c r="B2339" t="s">
        <v>626</v>
      </c>
      <c r="C2339" t="s">
        <v>1376</v>
      </c>
      <c r="D2339" t="s">
        <v>563</v>
      </c>
      <c r="E2339" s="2">
        <v>45199</v>
      </c>
      <c r="F2339">
        <v>17210</v>
      </c>
      <c r="G2339" t="str">
        <f>VLOOKUP($C2339,'[1]LKUP PCNDES'!$F$2:$H$12,2,FALSE)</f>
        <v>Permanent care home residents aged 18 years or over who received a psychosocial assessment</v>
      </c>
      <c r="H2339" t="str">
        <f>VLOOKUP($C2339,'[1]LKUP PCNDES'!$F$2:$H$12,3,FALSE)</f>
        <v>PSY_ASSESS</v>
      </c>
      <c r="I2339" t="str">
        <f>VLOOKUP($B2339,'[1]LKUP PCNDES'!$C$17:$H$60,4,FALSE)</f>
        <v>England</v>
      </c>
      <c r="J2339" t="str">
        <f>VLOOKUP($B2339,'[1]LKUP PCNDES'!$C$17:$H$60,6,FALSE)</f>
        <v>England</v>
      </c>
    </row>
    <row r="2340" spans="2:10" x14ac:dyDescent="0.35">
      <c r="B2340" t="s">
        <v>626</v>
      </c>
      <c r="C2340" t="s">
        <v>1376</v>
      </c>
      <c r="D2340" t="s">
        <v>563</v>
      </c>
      <c r="E2340" s="2">
        <v>45230</v>
      </c>
      <c r="F2340">
        <v>20058</v>
      </c>
      <c r="G2340" t="str">
        <f>VLOOKUP($C2340,'[1]LKUP PCNDES'!$F$2:$H$12,2,FALSE)</f>
        <v>Permanent care home residents aged 18 years or over who received a psychosocial assessment</v>
      </c>
      <c r="H2340" t="str">
        <f>VLOOKUP($C2340,'[1]LKUP PCNDES'!$F$2:$H$12,3,FALSE)</f>
        <v>PSY_ASSESS</v>
      </c>
      <c r="I2340" t="str">
        <f>VLOOKUP($B2340,'[1]LKUP PCNDES'!$C$17:$H$60,4,FALSE)</f>
        <v>England</v>
      </c>
      <c r="J2340" t="str">
        <f>VLOOKUP($B2340,'[1]LKUP PCNDES'!$C$17:$H$60,6,FALSE)</f>
        <v>England</v>
      </c>
    </row>
    <row r="2341" spans="2:10" x14ac:dyDescent="0.35">
      <c r="B2341" t="s">
        <v>626</v>
      </c>
      <c r="C2341" t="s">
        <v>1376</v>
      </c>
      <c r="D2341" t="s">
        <v>563</v>
      </c>
      <c r="E2341" s="2">
        <v>45260</v>
      </c>
      <c r="F2341">
        <v>21028</v>
      </c>
      <c r="G2341" t="str">
        <f>VLOOKUP($C2341,'[1]LKUP PCNDES'!$F$2:$H$12,2,FALSE)</f>
        <v>Permanent care home residents aged 18 years or over who received a psychosocial assessment</v>
      </c>
      <c r="H2341" t="str">
        <f>VLOOKUP($C2341,'[1]LKUP PCNDES'!$F$2:$H$12,3,FALSE)</f>
        <v>PSY_ASSESS</v>
      </c>
      <c r="I2341" t="str">
        <f>VLOOKUP($B2341,'[1]LKUP PCNDES'!$C$17:$H$60,4,FALSE)</f>
        <v>England</v>
      </c>
      <c r="J2341" t="str">
        <f>VLOOKUP($B2341,'[1]LKUP PCNDES'!$C$17:$H$60,6,FALSE)</f>
        <v>England</v>
      </c>
    </row>
    <row r="2342" spans="2:10" x14ac:dyDescent="0.35">
      <c r="B2342" t="s">
        <v>626</v>
      </c>
      <c r="C2342" t="s">
        <v>1376</v>
      </c>
      <c r="D2342" t="s">
        <v>563</v>
      </c>
      <c r="E2342" s="2">
        <v>45291</v>
      </c>
      <c r="F2342">
        <v>23087</v>
      </c>
      <c r="G2342" t="str">
        <f>VLOOKUP($C2342,'[1]LKUP PCNDES'!$F$2:$H$12,2,FALSE)</f>
        <v>Permanent care home residents aged 18 years or over who received a psychosocial assessment</v>
      </c>
      <c r="H2342" t="str">
        <f>VLOOKUP($C2342,'[1]LKUP PCNDES'!$F$2:$H$12,3,FALSE)</f>
        <v>PSY_ASSESS</v>
      </c>
      <c r="I2342" t="str">
        <f>VLOOKUP($B2342,'[1]LKUP PCNDES'!$C$17:$H$60,4,FALSE)</f>
        <v>England</v>
      </c>
      <c r="J2342" t="str">
        <f>VLOOKUP($B2342,'[1]LKUP PCNDES'!$C$17:$H$60,6,FALSE)</f>
        <v>England</v>
      </c>
    </row>
    <row r="2343" spans="2:10" x14ac:dyDescent="0.35">
      <c r="B2343" t="s">
        <v>626</v>
      </c>
      <c r="C2343" t="s">
        <v>1376</v>
      </c>
      <c r="D2343" t="s">
        <v>563</v>
      </c>
      <c r="E2343" s="2">
        <v>45322</v>
      </c>
      <c r="F2343">
        <v>26510</v>
      </c>
      <c r="G2343" t="str">
        <f>VLOOKUP($C2343,'[1]LKUP PCNDES'!$F$2:$H$12,2,FALSE)</f>
        <v>Permanent care home residents aged 18 years or over who received a psychosocial assessment</v>
      </c>
      <c r="H2343" t="str">
        <f>VLOOKUP($C2343,'[1]LKUP PCNDES'!$F$2:$H$12,3,FALSE)</f>
        <v>PSY_ASSESS</v>
      </c>
      <c r="I2343" t="str">
        <f>VLOOKUP($B2343,'[1]LKUP PCNDES'!$C$17:$H$60,4,FALSE)</f>
        <v>England</v>
      </c>
      <c r="J2343" t="str">
        <f>VLOOKUP($B2343,'[1]LKUP PCNDES'!$C$17:$H$60,6,FALSE)</f>
        <v>England</v>
      </c>
    </row>
    <row r="2344" spans="2:10" x14ac:dyDescent="0.35">
      <c r="B2344" t="s">
        <v>626</v>
      </c>
      <c r="C2344" t="s">
        <v>1376</v>
      </c>
      <c r="D2344" t="s">
        <v>563</v>
      </c>
      <c r="E2344" s="2">
        <v>45351</v>
      </c>
      <c r="F2344">
        <v>29545</v>
      </c>
      <c r="G2344" t="str">
        <f>VLOOKUP($C2344,'[1]LKUP PCNDES'!$F$2:$H$12,2,FALSE)</f>
        <v>Permanent care home residents aged 18 years or over who received a psychosocial assessment</v>
      </c>
      <c r="H2344" t="str">
        <f>VLOOKUP($C2344,'[1]LKUP PCNDES'!$F$2:$H$12,3,FALSE)</f>
        <v>PSY_ASSESS</v>
      </c>
      <c r="I2344" t="str">
        <f>VLOOKUP($B2344,'[1]LKUP PCNDES'!$C$17:$H$60,4,FALSE)</f>
        <v>England</v>
      </c>
      <c r="J2344" t="str">
        <f>VLOOKUP($B2344,'[1]LKUP PCNDES'!$C$17:$H$60,6,FALSE)</f>
        <v>England</v>
      </c>
    </row>
    <row r="2345" spans="2:10" x14ac:dyDescent="0.35">
      <c r="B2345" t="s">
        <v>626</v>
      </c>
      <c r="C2345" t="s">
        <v>1376</v>
      </c>
      <c r="D2345" t="s">
        <v>563</v>
      </c>
      <c r="E2345" s="2">
        <v>45382</v>
      </c>
      <c r="F2345">
        <v>32398</v>
      </c>
      <c r="G2345" t="str">
        <f>VLOOKUP($C2345,'[1]LKUP PCNDES'!$F$2:$H$12,2,FALSE)</f>
        <v>Permanent care home residents aged 18 years or over who received a psychosocial assessment</v>
      </c>
      <c r="H2345" t="str">
        <f>VLOOKUP($C2345,'[1]LKUP PCNDES'!$F$2:$H$12,3,FALSE)</f>
        <v>PSY_ASSESS</v>
      </c>
      <c r="I2345" t="str">
        <f>VLOOKUP($B2345,'[1]LKUP PCNDES'!$C$17:$H$60,4,FALSE)</f>
        <v>England</v>
      </c>
      <c r="J2345" t="str">
        <f>VLOOKUP($B2345,'[1]LKUP PCNDES'!$C$17:$H$60,6,FALSE)</f>
        <v>England</v>
      </c>
    </row>
    <row r="2346" spans="2:10" x14ac:dyDescent="0.35">
      <c r="B2346" t="s">
        <v>626</v>
      </c>
      <c r="C2346" t="s">
        <v>702</v>
      </c>
      <c r="D2346" t="s">
        <v>700</v>
      </c>
      <c r="E2346" s="2">
        <v>45046</v>
      </c>
      <c r="F2346">
        <v>2008</v>
      </c>
      <c r="G2346" t="str">
        <f>VLOOKUP($C2346,'[1]LKUP PCNDES'!$F$2:$H$12,2,FALSE)</f>
        <v>Permanent care home residents aged 18 years or over who received a Structured Medication Review</v>
      </c>
      <c r="H2346" t="str">
        <f>VLOOKUP($C2346,'[1]LKUP PCNDES'!$F$2:$H$12,3,FALSE)</f>
        <v>SMR</v>
      </c>
      <c r="I2346" t="str">
        <f>VLOOKUP($B2346,'[1]LKUP PCNDES'!$C$17:$H$60,4,FALSE)</f>
        <v>England</v>
      </c>
      <c r="J2346" t="str">
        <f>VLOOKUP($B2346,'[1]LKUP PCNDES'!$C$17:$H$60,6,FALSE)</f>
        <v>England</v>
      </c>
    </row>
    <row r="2347" spans="2:10" x14ac:dyDescent="0.35">
      <c r="B2347" t="s">
        <v>626</v>
      </c>
      <c r="C2347" t="s">
        <v>702</v>
      </c>
      <c r="D2347" t="s">
        <v>700</v>
      </c>
      <c r="E2347" s="2">
        <v>45077</v>
      </c>
      <c r="F2347">
        <v>1877</v>
      </c>
      <c r="G2347" t="str">
        <f>VLOOKUP($C2347,'[1]LKUP PCNDES'!$F$2:$H$12,2,FALSE)</f>
        <v>Permanent care home residents aged 18 years or over who received a Structured Medication Review</v>
      </c>
      <c r="H2347" t="str">
        <f>VLOOKUP($C2347,'[1]LKUP PCNDES'!$F$2:$H$12,3,FALSE)</f>
        <v>SMR</v>
      </c>
      <c r="I2347" t="str">
        <f>VLOOKUP($B2347,'[1]LKUP PCNDES'!$C$17:$H$60,4,FALSE)</f>
        <v>England</v>
      </c>
      <c r="J2347" t="str">
        <f>VLOOKUP($B2347,'[1]LKUP PCNDES'!$C$17:$H$60,6,FALSE)</f>
        <v>England</v>
      </c>
    </row>
    <row r="2348" spans="2:10" x14ac:dyDescent="0.35">
      <c r="B2348" t="s">
        <v>626</v>
      </c>
      <c r="C2348" t="s">
        <v>702</v>
      </c>
      <c r="D2348" t="s">
        <v>700</v>
      </c>
      <c r="E2348" s="2">
        <v>45107</v>
      </c>
      <c r="F2348">
        <v>1833</v>
      </c>
      <c r="G2348" t="str">
        <f>VLOOKUP($C2348,'[1]LKUP PCNDES'!$F$2:$H$12,2,FALSE)</f>
        <v>Permanent care home residents aged 18 years or over who received a Structured Medication Review</v>
      </c>
      <c r="H2348" t="str">
        <f>VLOOKUP($C2348,'[1]LKUP PCNDES'!$F$2:$H$12,3,FALSE)</f>
        <v>SMR</v>
      </c>
      <c r="I2348" t="str">
        <f>VLOOKUP($B2348,'[1]LKUP PCNDES'!$C$17:$H$60,4,FALSE)</f>
        <v>England</v>
      </c>
      <c r="J2348" t="str">
        <f>VLOOKUP($B2348,'[1]LKUP PCNDES'!$C$17:$H$60,6,FALSE)</f>
        <v>England</v>
      </c>
    </row>
    <row r="2349" spans="2:10" x14ac:dyDescent="0.35">
      <c r="B2349" t="s">
        <v>626</v>
      </c>
      <c r="C2349" t="s">
        <v>702</v>
      </c>
      <c r="D2349" t="s">
        <v>700</v>
      </c>
      <c r="E2349" s="2">
        <v>45138</v>
      </c>
      <c r="F2349">
        <v>1757</v>
      </c>
      <c r="G2349" t="str">
        <f>VLOOKUP($C2349,'[1]LKUP PCNDES'!$F$2:$H$12,2,FALSE)</f>
        <v>Permanent care home residents aged 18 years or over who received a Structured Medication Review</v>
      </c>
      <c r="H2349" t="str">
        <f>VLOOKUP($C2349,'[1]LKUP PCNDES'!$F$2:$H$12,3,FALSE)</f>
        <v>SMR</v>
      </c>
      <c r="I2349" t="str">
        <f>VLOOKUP($B2349,'[1]LKUP PCNDES'!$C$17:$H$60,4,FALSE)</f>
        <v>England</v>
      </c>
      <c r="J2349" t="str">
        <f>VLOOKUP($B2349,'[1]LKUP PCNDES'!$C$17:$H$60,6,FALSE)</f>
        <v>England</v>
      </c>
    </row>
    <row r="2350" spans="2:10" x14ac:dyDescent="0.35">
      <c r="B2350" t="s">
        <v>626</v>
      </c>
      <c r="C2350" t="s">
        <v>702</v>
      </c>
      <c r="D2350" t="s">
        <v>700</v>
      </c>
      <c r="E2350" s="2">
        <v>45169</v>
      </c>
      <c r="F2350">
        <v>1662</v>
      </c>
      <c r="G2350" t="str">
        <f>VLOOKUP($C2350,'[1]LKUP PCNDES'!$F$2:$H$12,2,FALSE)</f>
        <v>Permanent care home residents aged 18 years or over who received a Structured Medication Review</v>
      </c>
      <c r="H2350" t="str">
        <f>VLOOKUP($C2350,'[1]LKUP PCNDES'!$F$2:$H$12,3,FALSE)</f>
        <v>SMR</v>
      </c>
      <c r="I2350" t="str">
        <f>VLOOKUP($B2350,'[1]LKUP PCNDES'!$C$17:$H$60,4,FALSE)</f>
        <v>England</v>
      </c>
      <c r="J2350" t="str">
        <f>VLOOKUP($B2350,'[1]LKUP PCNDES'!$C$17:$H$60,6,FALSE)</f>
        <v>England</v>
      </c>
    </row>
    <row r="2351" spans="2:10" x14ac:dyDescent="0.35">
      <c r="B2351" t="s">
        <v>626</v>
      </c>
      <c r="C2351" t="s">
        <v>702</v>
      </c>
      <c r="D2351" t="s">
        <v>700</v>
      </c>
      <c r="E2351" s="2">
        <v>45199</v>
      </c>
      <c r="F2351">
        <v>1605</v>
      </c>
      <c r="G2351" t="str">
        <f>VLOOKUP($C2351,'[1]LKUP PCNDES'!$F$2:$H$12,2,FALSE)</f>
        <v>Permanent care home residents aged 18 years or over who received a Structured Medication Review</v>
      </c>
      <c r="H2351" t="str">
        <f>VLOOKUP($C2351,'[1]LKUP PCNDES'!$F$2:$H$12,3,FALSE)</f>
        <v>SMR</v>
      </c>
      <c r="I2351" t="str">
        <f>VLOOKUP($B2351,'[1]LKUP PCNDES'!$C$17:$H$60,4,FALSE)</f>
        <v>England</v>
      </c>
      <c r="J2351" t="str">
        <f>VLOOKUP($B2351,'[1]LKUP PCNDES'!$C$17:$H$60,6,FALSE)</f>
        <v>England</v>
      </c>
    </row>
    <row r="2352" spans="2:10" x14ac:dyDescent="0.35">
      <c r="B2352" t="s">
        <v>626</v>
      </c>
      <c r="C2352" t="s">
        <v>702</v>
      </c>
      <c r="D2352" t="s">
        <v>700</v>
      </c>
      <c r="E2352" s="2">
        <v>45230</v>
      </c>
      <c r="F2352">
        <v>1479</v>
      </c>
      <c r="G2352" t="str">
        <f>VLOOKUP($C2352,'[1]LKUP PCNDES'!$F$2:$H$12,2,FALSE)</f>
        <v>Permanent care home residents aged 18 years or over who received a Structured Medication Review</v>
      </c>
      <c r="H2352" t="str">
        <f>VLOOKUP($C2352,'[1]LKUP PCNDES'!$F$2:$H$12,3,FALSE)</f>
        <v>SMR</v>
      </c>
      <c r="I2352" t="str">
        <f>VLOOKUP($B2352,'[1]LKUP PCNDES'!$C$17:$H$60,4,FALSE)</f>
        <v>England</v>
      </c>
      <c r="J2352" t="str">
        <f>VLOOKUP($B2352,'[1]LKUP PCNDES'!$C$17:$H$60,6,FALSE)</f>
        <v>England</v>
      </c>
    </row>
    <row r="2353" spans="2:10" x14ac:dyDescent="0.35">
      <c r="B2353" t="s">
        <v>626</v>
      </c>
      <c r="C2353" t="s">
        <v>702</v>
      </c>
      <c r="D2353" t="s">
        <v>700</v>
      </c>
      <c r="E2353" s="2">
        <v>45260</v>
      </c>
      <c r="F2353">
        <v>1264</v>
      </c>
      <c r="G2353" t="str">
        <f>VLOOKUP($C2353,'[1]LKUP PCNDES'!$F$2:$H$12,2,FALSE)</f>
        <v>Permanent care home residents aged 18 years or over who received a Structured Medication Review</v>
      </c>
      <c r="H2353" t="str">
        <f>VLOOKUP($C2353,'[1]LKUP PCNDES'!$F$2:$H$12,3,FALSE)</f>
        <v>SMR</v>
      </c>
      <c r="I2353" t="str">
        <f>VLOOKUP($B2353,'[1]LKUP PCNDES'!$C$17:$H$60,4,FALSE)</f>
        <v>England</v>
      </c>
      <c r="J2353" t="str">
        <f>VLOOKUP($B2353,'[1]LKUP PCNDES'!$C$17:$H$60,6,FALSE)</f>
        <v>England</v>
      </c>
    </row>
    <row r="2354" spans="2:10" x14ac:dyDescent="0.35">
      <c r="B2354" t="s">
        <v>626</v>
      </c>
      <c r="C2354" t="s">
        <v>702</v>
      </c>
      <c r="D2354" t="s">
        <v>700</v>
      </c>
      <c r="E2354" s="2">
        <v>45291</v>
      </c>
      <c r="F2354">
        <v>1203</v>
      </c>
      <c r="G2354" t="str">
        <f>VLOOKUP($C2354,'[1]LKUP PCNDES'!$F$2:$H$12,2,FALSE)</f>
        <v>Permanent care home residents aged 18 years or over who received a Structured Medication Review</v>
      </c>
      <c r="H2354" t="str">
        <f>VLOOKUP($C2354,'[1]LKUP PCNDES'!$F$2:$H$12,3,FALSE)</f>
        <v>SMR</v>
      </c>
      <c r="I2354" t="str">
        <f>VLOOKUP($B2354,'[1]LKUP PCNDES'!$C$17:$H$60,4,FALSE)</f>
        <v>England</v>
      </c>
      <c r="J2354" t="str">
        <f>VLOOKUP($B2354,'[1]LKUP PCNDES'!$C$17:$H$60,6,FALSE)</f>
        <v>England</v>
      </c>
    </row>
    <row r="2355" spans="2:10" x14ac:dyDescent="0.35">
      <c r="B2355" t="s">
        <v>626</v>
      </c>
      <c r="C2355" t="s">
        <v>702</v>
      </c>
      <c r="D2355" t="s">
        <v>700</v>
      </c>
      <c r="E2355" s="2">
        <v>45322</v>
      </c>
      <c r="F2355">
        <v>1137</v>
      </c>
      <c r="G2355" t="str">
        <f>VLOOKUP($C2355,'[1]LKUP PCNDES'!$F$2:$H$12,2,FALSE)</f>
        <v>Permanent care home residents aged 18 years or over who received a Structured Medication Review</v>
      </c>
      <c r="H2355" t="str">
        <f>VLOOKUP($C2355,'[1]LKUP PCNDES'!$F$2:$H$12,3,FALSE)</f>
        <v>SMR</v>
      </c>
      <c r="I2355" t="str">
        <f>VLOOKUP($B2355,'[1]LKUP PCNDES'!$C$17:$H$60,4,FALSE)</f>
        <v>England</v>
      </c>
      <c r="J2355" t="str">
        <f>VLOOKUP($B2355,'[1]LKUP PCNDES'!$C$17:$H$60,6,FALSE)</f>
        <v>England</v>
      </c>
    </row>
    <row r="2356" spans="2:10" x14ac:dyDescent="0.35">
      <c r="B2356" t="s">
        <v>626</v>
      </c>
      <c r="C2356" t="s">
        <v>702</v>
      </c>
      <c r="D2356" t="s">
        <v>700</v>
      </c>
      <c r="E2356" s="2">
        <v>45351</v>
      </c>
      <c r="F2356">
        <v>1060</v>
      </c>
      <c r="G2356" t="str">
        <f>VLOOKUP($C2356,'[1]LKUP PCNDES'!$F$2:$H$12,2,FALSE)</f>
        <v>Permanent care home residents aged 18 years or over who received a Structured Medication Review</v>
      </c>
      <c r="H2356" t="str">
        <f>VLOOKUP($C2356,'[1]LKUP PCNDES'!$F$2:$H$12,3,FALSE)</f>
        <v>SMR</v>
      </c>
      <c r="I2356" t="str">
        <f>VLOOKUP($B2356,'[1]LKUP PCNDES'!$C$17:$H$60,4,FALSE)</f>
        <v>England</v>
      </c>
      <c r="J2356" t="str">
        <f>VLOOKUP($B2356,'[1]LKUP PCNDES'!$C$17:$H$60,6,FALSE)</f>
        <v>England</v>
      </c>
    </row>
    <row r="2357" spans="2:10" x14ac:dyDescent="0.35">
      <c r="B2357" t="s">
        <v>626</v>
      </c>
      <c r="C2357" t="s">
        <v>702</v>
      </c>
      <c r="D2357" t="s">
        <v>700</v>
      </c>
      <c r="E2357" s="2">
        <v>45382</v>
      </c>
      <c r="F2357">
        <v>1037</v>
      </c>
      <c r="G2357" t="str">
        <f>VLOOKUP($C2357,'[1]LKUP PCNDES'!$F$2:$H$12,2,FALSE)</f>
        <v>Permanent care home residents aged 18 years or over who received a Structured Medication Review</v>
      </c>
      <c r="H2357" t="str">
        <f>VLOOKUP($C2357,'[1]LKUP PCNDES'!$F$2:$H$12,3,FALSE)</f>
        <v>SMR</v>
      </c>
      <c r="I2357" t="str">
        <f>VLOOKUP($B2357,'[1]LKUP PCNDES'!$C$17:$H$60,4,FALSE)</f>
        <v>England</v>
      </c>
      <c r="J2357" t="str">
        <f>VLOOKUP($B2357,'[1]LKUP PCNDES'!$C$17:$H$60,6,FALSE)</f>
        <v>England</v>
      </c>
    </row>
    <row r="2358" spans="2:10" x14ac:dyDescent="0.35">
      <c r="B2358" t="s">
        <v>626</v>
      </c>
      <c r="C2358" t="s">
        <v>702</v>
      </c>
      <c r="D2358" t="s">
        <v>564</v>
      </c>
      <c r="E2358" s="2">
        <v>45046</v>
      </c>
      <c r="F2358">
        <v>242128</v>
      </c>
      <c r="G2358" t="str">
        <f>VLOOKUP($C2358,'[1]LKUP PCNDES'!$F$2:$H$12,2,FALSE)</f>
        <v>Permanent care home residents aged 18 years or over who received a Structured Medication Review</v>
      </c>
      <c r="H2358" t="str">
        <f>VLOOKUP($C2358,'[1]LKUP PCNDES'!$F$2:$H$12,3,FALSE)</f>
        <v>SMR</v>
      </c>
      <c r="I2358" t="str">
        <f>VLOOKUP($B2358,'[1]LKUP PCNDES'!$C$17:$H$60,4,FALSE)</f>
        <v>England</v>
      </c>
      <c r="J2358" t="str">
        <f>VLOOKUP($B2358,'[1]LKUP PCNDES'!$C$17:$H$60,6,FALSE)</f>
        <v>England</v>
      </c>
    </row>
    <row r="2359" spans="2:10" x14ac:dyDescent="0.35">
      <c r="B2359" t="s">
        <v>626</v>
      </c>
      <c r="C2359" t="s">
        <v>702</v>
      </c>
      <c r="D2359" t="s">
        <v>564</v>
      </c>
      <c r="E2359" s="2">
        <v>45077</v>
      </c>
      <c r="F2359">
        <v>234192</v>
      </c>
      <c r="G2359" t="str">
        <f>VLOOKUP($C2359,'[1]LKUP PCNDES'!$F$2:$H$12,2,FALSE)</f>
        <v>Permanent care home residents aged 18 years or over who received a Structured Medication Review</v>
      </c>
      <c r="H2359" t="str">
        <f>VLOOKUP($C2359,'[1]LKUP PCNDES'!$F$2:$H$12,3,FALSE)</f>
        <v>SMR</v>
      </c>
      <c r="I2359" t="str">
        <f>VLOOKUP($B2359,'[1]LKUP PCNDES'!$C$17:$H$60,4,FALSE)</f>
        <v>England</v>
      </c>
      <c r="J2359" t="str">
        <f>VLOOKUP($B2359,'[1]LKUP PCNDES'!$C$17:$H$60,6,FALSE)</f>
        <v>England</v>
      </c>
    </row>
    <row r="2360" spans="2:10" x14ac:dyDescent="0.35">
      <c r="B2360" t="s">
        <v>626</v>
      </c>
      <c r="C2360" t="s">
        <v>702</v>
      </c>
      <c r="D2360" t="s">
        <v>564</v>
      </c>
      <c r="E2360" s="2">
        <v>45107</v>
      </c>
      <c r="F2360">
        <v>253298</v>
      </c>
      <c r="G2360" t="str">
        <f>VLOOKUP($C2360,'[1]LKUP PCNDES'!$F$2:$H$12,2,FALSE)</f>
        <v>Permanent care home residents aged 18 years or over who received a Structured Medication Review</v>
      </c>
      <c r="H2360" t="str">
        <f>VLOOKUP($C2360,'[1]LKUP PCNDES'!$F$2:$H$12,3,FALSE)</f>
        <v>SMR</v>
      </c>
      <c r="I2360" t="str">
        <f>VLOOKUP($B2360,'[1]LKUP PCNDES'!$C$17:$H$60,4,FALSE)</f>
        <v>England</v>
      </c>
      <c r="J2360" t="str">
        <f>VLOOKUP($B2360,'[1]LKUP PCNDES'!$C$17:$H$60,6,FALSE)</f>
        <v>England</v>
      </c>
    </row>
    <row r="2361" spans="2:10" x14ac:dyDescent="0.35">
      <c r="B2361" t="s">
        <v>626</v>
      </c>
      <c r="C2361" t="s">
        <v>702</v>
      </c>
      <c r="D2361" t="s">
        <v>564</v>
      </c>
      <c r="E2361" s="2">
        <v>45138</v>
      </c>
      <c r="F2361">
        <v>260086</v>
      </c>
      <c r="G2361" t="str">
        <f>VLOOKUP($C2361,'[1]LKUP PCNDES'!$F$2:$H$12,2,FALSE)</f>
        <v>Permanent care home residents aged 18 years or over who received a Structured Medication Review</v>
      </c>
      <c r="H2361" t="str">
        <f>VLOOKUP($C2361,'[1]LKUP PCNDES'!$F$2:$H$12,3,FALSE)</f>
        <v>SMR</v>
      </c>
      <c r="I2361" t="str">
        <f>VLOOKUP($B2361,'[1]LKUP PCNDES'!$C$17:$H$60,4,FALSE)</f>
        <v>England</v>
      </c>
      <c r="J2361" t="str">
        <f>VLOOKUP($B2361,'[1]LKUP PCNDES'!$C$17:$H$60,6,FALSE)</f>
        <v>England</v>
      </c>
    </row>
    <row r="2362" spans="2:10" x14ac:dyDescent="0.35">
      <c r="B2362" t="s">
        <v>626</v>
      </c>
      <c r="C2362" t="s">
        <v>702</v>
      </c>
      <c r="D2362" t="s">
        <v>564</v>
      </c>
      <c r="E2362" s="2">
        <v>45169</v>
      </c>
      <c r="F2362">
        <v>264799</v>
      </c>
      <c r="G2362" t="str">
        <f>VLOOKUP($C2362,'[1]LKUP PCNDES'!$F$2:$H$12,2,FALSE)</f>
        <v>Permanent care home residents aged 18 years or over who received a Structured Medication Review</v>
      </c>
      <c r="H2362" t="str">
        <f>VLOOKUP($C2362,'[1]LKUP PCNDES'!$F$2:$H$12,3,FALSE)</f>
        <v>SMR</v>
      </c>
      <c r="I2362" t="str">
        <f>VLOOKUP($B2362,'[1]LKUP PCNDES'!$C$17:$H$60,4,FALSE)</f>
        <v>England</v>
      </c>
      <c r="J2362" t="str">
        <f>VLOOKUP($B2362,'[1]LKUP PCNDES'!$C$17:$H$60,6,FALSE)</f>
        <v>England</v>
      </c>
    </row>
    <row r="2363" spans="2:10" x14ac:dyDescent="0.35">
      <c r="B2363" t="s">
        <v>626</v>
      </c>
      <c r="C2363" t="s">
        <v>702</v>
      </c>
      <c r="D2363" t="s">
        <v>564</v>
      </c>
      <c r="E2363" s="2">
        <v>45199</v>
      </c>
      <c r="F2363">
        <v>277056</v>
      </c>
      <c r="G2363" t="str">
        <f>VLOOKUP($C2363,'[1]LKUP PCNDES'!$F$2:$H$12,2,FALSE)</f>
        <v>Permanent care home residents aged 18 years or over who received a Structured Medication Review</v>
      </c>
      <c r="H2363" t="str">
        <f>VLOOKUP($C2363,'[1]LKUP PCNDES'!$F$2:$H$12,3,FALSE)</f>
        <v>SMR</v>
      </c>
      <c r="I2363" t="str">
        <f>VLOOKUP($B2363,'[1]LKUP PCNDES'!$C$17:$H$60,4,FALSE)</f>
        <v>England</v>
      </c>
      <c r="J2363" t="str">
        <f>VLOOKUP($B2363,'[1]LKUP PCNDES'!$C$17:$H$60,6,FALSE)</f>
        <v>England</v>
      </c>
    </row>
    <row r="2364" spans="2:10" x14ac:dyDescent="0.35">
      <c r="B2364" t="s">
        <v>626</v>
      </c>
      <c r="C2364" t="s">
        <v>702</v>
      </c>
      <c r="D2364" t="s">
        <v>564</v>
      </c>
      <c r="E2364" s="2">
        <v>45230</v>
      </c>
      <c r="F2364">
        <v>281871</v>
      </c>
      <c r="G2364" t="str">
        <f>VLOOKUP($C2364,'[1]LKUP PCNDES'!$F$2:$H$12,2,FALSE)</f>
        <v>Permanent care home residents aged 18 years or over who received a Structured Medication Review</v>
      </c>
      <c r="H2364" t="str">
        <f>VLOOKUP($C2364,'[1]LKUP PCNDES'!$F$2:$H$12,3,FALSE)</f>
        <v>SMR</v>
      </c>
      <c r="I2364" t="str">
        <f>VLOOKUP($B2364,'[1]LKUP PCNDES'!$C$17:$H$60,4,FALSE)</f>
        <v>England</v>
      </c>
      <c r="J2364" t="str">
        <f>VLOOKUP($B2364,'[1]LKUP PCNDES'!$C$17:$H$60,6,FALSE)</f>
        <v>England</v>
      </c>
    </row>
    <row r="2365" spans="2:10" x14ac:dyDescent="0.35">
      <c r="B2365" t="s">
        <v>626</v>
      </c>
      <c r="C2365" t="s">
        <v>702</v>
      </c>
      <c r="D2365" t="s">
        <v>564</v>
      </c>
      <c r="E2365" s="2">
        <v>45260</v>
      </c>
      <c r="F2365">
        <v>277130</v>
      </c>
      <c r="G2365" t="str">
        <f>VLOOKUP($C2365,'[1]LKUP PCNDES'!$F$2:$H$12,2,FALSE)</f>
        <v>Permanent care home residents aged 18 years or over who received a Structured Medication Review</v>
      </c>
      <c r="H2365" t="str">
        <f>VLOOKUP($C2365,'[1]LKUP PCNDES'!$F$2:$H$12,3,FALSE)</f>
        <v>SMR</v>
      </c>
      <c r="I2365" t="str">
        <f>VLOOKUP($B2365,'[1]LKUP PCNDES'!$C$17:$H$60,4,FALSE)</f>
        <v>England</v>
      </c>
      <c r="J2365" t="str">
        <f>VLOOKUP($B2365,'[1]LKUP PCNDES'!$C$17:$H$60,6,FALSE)</f>
        <v>England</v>
      </c>
    </row>
    <row r="2366" spans="2:10" x14ac:dyDescent="0.35">
      <c r="B2366" t="s">
        <v>626</v>
      </c>
      <c r="C2366" t="s">
        <v>702</v>
      </c>
      <c r="D2366" t="s">
        <v>564</v>
      </c>
      <c r="E2366" s="2">
        <v>45291</v>
      </c>
      <c r="F2366">
        <v>279443</v>
      </c>
      <c r="G2366" t="str">
        <f>VLOOKUP($C2366,'[1]LKUP PCNDES'!$F$2:$H$12,2,FALSE)</f>
        <v>Permanent care home residents aged 18 years or over who received a Structured Medication Review</v>
      </c>
      <c r="H2366" t="str">
        <f>VLOOKUP($C2366,'[1]LKUP PCNDES'!$F$2:$H$12,3,FALSE)</f>
        <v>SMR</v>
      </c>
      <c r="I2366" t="str">
        <f>VLOOKUP($B2366,'[1]LKUP PCNDES'!$C$17:$H$60,4,FALSE)</f>
        <v>England</v>
      </c>
      <c r="J2366" t="str">
        <f>VLOOKUP($B2366,'[1]LKUP PCNDES'!$C$17:$H$60,6,FALSE)</f>
        <v>England</v>
      </c>
    </row>
    <row r="2367" spans="2:10" x14ac:dyDescent="0.35">
      <c r="B2367" t="s">
        <v>626</v>
      </c>
      <c r="C2367" t="s">
        <v>702</v>
      </c>
      <c r="D2367" t="s">
        <v>564</v>
      </c>
      <c r="E2367" s="2">
        <v>45322</v>
      </c>
      <c r="F2367">
        <v>282517</v>
      </c>
      <c r="G2367" t="str">
        <f>VLOOKUP($C2367,'[1]LKUP PCNDES'!$F$2:$H$12,2,FALSE)</f>
        <v>Permanent care home residents aged 18 years or over who received a Structured Medication Review</v>
      </c>
      <c r="H2367" t="str">
        <f>VLOOKUP($C2367,'[1]LKUP PCNDES'!$F$2:$H$12,3,FALSE)</f>
        <v>SMR</v>
      </c>
      <c r="I2367" t="str">
        <f>VLOOKUP($B2367,'[1]LKUP PCNDES'!$C$17:$H$60,4,FALSE)</f>
        <v>England</v>
      </c>
      <c r="J2367" t="str">
        <f>VLOOKUP($B2367,'[1]LKUP PCNDES'!$C$17:$H$60,6,FALSE)</f>
        <v>England</v>
      </c>
    </row>
    <row r="2368" spans="2:10" x14ac:dyDescent="0.35">
      <c r="B2368" t="s">
        <v>626</v>
      </c>
      <c r="C2368" t="s">
        <v>702</v>
      </c>
      <c r="D2368" t="s">
        <v>564</v>
      </c>
      <c r="E2368" s="2">
        <v>45351</v>
      </c>
      <c r="F2368">
        <v>284715</v>
      </c>
      <c r="G2368" t="str">
        <f>VLOOKUP($C2368,'[1]LKUP PCNDES'!$F$2:$H$12,2,FALSE)</f>
        <v>Permanent care home residents aged 18 years or over who received a Structured Medication Review</v>
      </c>
      <c r="H2368" t="str">
        <f>VLOOKUP($C2368,'[1]LKUP PCNDES'!$F$2:$H$12,3,FALSE)</f>
        <v>SMR</v>
      </c>
      <c r="I2368" t="str">
        <f>VLOOKUP($B2368,'[1]LKUP PCNDES'!$C$17:$H$60,4,FALSE)</f>
        <v>England</v>
      </c>
      <c r="J2368" t="str">
        <f>VLOOKUP($B2368,'[1]LKUP PCNDES'!$C$17:$H$60,6,FALSE)</f>
        <v>England</v>
      </c>
    </row>
    <row r="2369" spans="2:10" x14ac:dyDescent="0.35">
      <c r="B2369" t="s">
        <v>626</v>
      </c>
      <c r="C2369" t="s">
        <v>702</v>
      </c>
      <c r="D2369" t="s">
        <v>564</v>
      </c>
      <c r="E2369" s="2">
        <v>45382</v>
      </c>
      <c r="F2369">
        <v>293982</v>
      </c>
      <c r="G2369" t="str">
        <f>VLOOKUP($C2369,'[1]LKUP PCNDES'!$F$2:$H$12,2,FALSE)</f>
        <v>Permanent care home residents aged 18 years or over who received a Structured Medication Review</v>
      </c>
      <c r="H2369" t="str">
        <f>VLOOKUP($C2369,'[1]LKUP PCNDES'!$F$2:$H$12,3,FALSE)</f>
        <v>SMR</v>
      </c>
      <c r="I2369" t="str">
        <f>VLOOKUP($B2369,'[1]LKUP PCNDES'!$C$17:$H$60,4,FALSE)</f>
        <v>England</v>
      </c>
      <c r="J2369" t="str">
        <f>VLOOKUP($B2369,'[1]LKUP PCNDES'!$C$17:$H$60,6,FALSE)</f>
        <v>England</v>
      </c>
    </row>
    <row r="2370" spans="2:10" x14ac:dyDescent="0.35">
      <c r="B2370" t="s">
        <v>626</v>
      </c>
      <c r="C2370" t="s">
        <v>702</v>
      </c>
      <c r="D2370" t="s">
        <v>563</v>
      </c>
      <c r="E2370" s="2">
        <v>45046</v>
      </c>
      <c r="F2370">
        <v>11567</v>
      </c>
      <c r="G2370" t="str">
        <f>VLOOKUP($C2370,'[1]LKUP PCNDES'!$F$2:$H$12,2,FALSE)</f>
        <v>Permanent care home residents aged 18 years or over who received a Structured Medication Review</v>
      </c>
      <c r="H2370" t="str">
        <f>VLOOKUP($C2370,'[1]LKUP PCNDES'!$F$2:$H$12,3,FALSE)</f>
        <v>SMR</v>
      </c>
      <c r="I2370" t="str">
        <f>VLOOKUP($B2370,'[1]LKUP PCNDES'!$C$17:$H$60,4,FALSE)</f>
        <v>England</v>
      </c>
      <c r="J2370" t="str">
        <f>VLOOKUP($B2370,'[1]LKUP PCNDES'!$C$17:$H$60,6,FALSE)</f>
        <v>England</v>
      </c>
    </row>
    <row r="2371" spans="2:10" x14ac:dyDescent="0.35">
      <c r="B2371" t="s">
        <v>626</v>
      </c>
      <c r="C2371" t="s">
        <v>702</v>
      </c>
      <c r="D2371" t="s">
        <v>563</v>
      </c>
      <c r="E2371" s="2">
        <v>45077</v>
      </c>
      <c r="F2371">
        <v>23743</v>
      </c>
      <c r="G2371" t="str">
        <f>VLOOKUP($C2371,'[1]LKUP PCNDES'!$F$2:$H$12,2,FALSE)</f>
        <v>Permanent care home residents aged 18 years or over who received a Structured Medication Review</v>
      </c>
      <c r="H2371" t="str">
        <f>VLOOKUP($C2371,'[1]LKUP PCNDES'!$F$2:$H$12,3,FALSE)</f>
        <v>SMR</v>
      </c>
      <c r="I2371" t="str">
        <f>VLOOKUP($B2371,'[1]LKUP PCNDES'!$C$17:$H$60,4,FALSE)</f>
        <v>England</v>
      </c>
      <c r="J2371" t="str">
        <f>VLOOKUP($B2371,'[1]LKUP PCNDES'!$C$17:$H$60,6,FALSE)</f>
        <v>England</v>
      </c>
    </row>
    <row r="2372" spans="2:10" x14ac:dyDescent="0.35">
      <c r="B2372" t="s">
        <v>626</v>
      </c>
      <c r="C2372" t="s">
        <v>702</v>
      </c>
      <c r="D2372" t="s">
        <v>563</v>
      </c>
      <c r="E2372" s="2">
        <v>45107</v>
      </c>
      <c r="F2372">
        <v>39447</v>
      </c>
      <c r="G2372" t="str">
        <f>VLOOKUP($C2372,'[1]LKUP PCNDES'!$F$2:$H$12,2,FALSE)</f>
        <v>Permanent care home residents aged 18 years or over who received a Structured Medication Review</v>
      </c>
      <c r="H2372" t="str">
        <f>VLOOKUP($C2372,'[1]LKUP PCNDES'!$F$2:$H$12,3,FALSE)</f>
        <v>SMR</v>
      </c>
      <c r="I2372" t="str">
        <f>VLOOKUP($B2372,'[1]LKUP PCNDES'!$C$17:$H$60,4,FALSE)</f>
        <v>England</v>
      </c>
      <c r="J2372" t="str">
        <f>VLOOKUP($B2372,'[1]LKUP PCNDES'!$C$17:$H$60,6,FALSE)</f>
        <v>England</v>
      </c>
    </row>
    <row r="2373" spans="2:10" x14ac:dyDescent="0.35">
      <c r="B2373" t="s">
        <v>626</v>
      </c>
      <c r="C2373" t="s">
        <v>702</v>
      </c>
      <c r="D2373" t="s">
        <v>563</v>
      </c>
      <c r="E2373" s="2">
        <v>45138</v>
      </c>
      <c r="F2373">
        <v>53202</v>
      </c>
      <c r="G2373" t="str">
        <f>VLOOKUP($C2373,'[1]LKUP PCNDES'!$F$2:$H$12,2,FALSE)</f>
        <v>Permanent care home residents aged 18 years or over who received a Structured Medication Review</v>
      </c>
      <c r="H2373" t="str">
        <f>VLOOKUP($C2373,'[1]LKUP PCNDES'!$F$2:$H$12,3,FALSE)</f>
        <v>SMR</v>
      </c>
      <c r="I2373" t="str">
        <f>VLOOKUP($B2373,'[1]LKUP PCNDES'!$C$17:$H$60,4,FALSE)</f>
        <v>England</v>
      </c>
      <c r="J2373" t="str">
        <f>VLOOKUP($B2373,'[1]LKUP PCNDES'!$C$17:$H$60,6,FALSE)</f>
        <v>England</v>
      </c>
    </row>
    <row r="2374" spans="2:10" x14ac:dyDescent="0.35">
      <c r="B2374" t="s">
        <v>626</v>
      </c>
      <c r="C2374" t="s">
        <v>702</v>
      </c>
      <c r="D2374" t="s">
        <v>563</v>
      </c>
      <c r="E2374" s="2">
        <v>45169</v>
      </c>
      <c r="F2374">
        <v>65822</v>
      </c>
      <c r="G2374" t="str">
        <f>VLOOKUP($C2374,'[1]LKUP PCNDES'!$F$2:$H$12,2,FALSE)</f>
        <v>Permanent care home residents aged 18 years or over who received a Structured Medication Review</v>
      </c>
      <c r="H2374" t="str">
        <f>VLOOKUP($C2374,'[1]LKUP PCNDES'!$F$2:$H$12,3,FALSE)</f>
        <v>SMR</v>
      </c>
      <c r="I2374" t="str">
        <f>VLOOKUP($B2374,'[1]LKUP PCNDES'!$C$17:$H$60,4,FALSE)</f>
        <v>England</v>
      </c>
      <c r="J2374" t="str">
        <f>VLOOKUP($B2374,'[1]LKUP PCNDES'!$C$17:$H$60,6,FALSE)</f>
        <v>England</v>
      </c>
    </row>
    <row r="2375" spans="2:10" x14ac:dyDescent="0.35">
      <c r="B2375" t="s">
        <v>626</v>
      </c>
      <c r="C2375" t="s">
        <v>702</v>
      </c>
      <c r="D2375" t="s">
        <v>563</v>
      </c>
      <c r="E2375" s="2">
        <v>45199</v>
      </c>
      <c r="F2375">
        <v>80576</v>
      </c>
      <c r="G2375" t="str">
        <f>VLOOKUP($C2375,'[1]LKUP PCNDES'!$F$2:$H$12,2,FALSE)</f>
        <v>Permanent care home residents aged 18 years or over who received a Structured Medication Review</v>
      </c>
      <c r="H2375" t="str">
        <f>VLOOKUP($C2375,'[1]LKUP PCNDES'!$F$2:$H$12,3,FALSE)</f>
        <v>SMR</v>
      </c>
      <c r="I2375" t="str">
        <f>VLOOKUP($B2375,'[1]LKUP PCNDES'!$C$17:$H$60,4,FALSE)</f>
        <v>England</v>
      </c>
      <c r="J2375" t="str">
        <f>VLOOKUP($B2375,'[1]LKUP PCNDES'!$C$17:$H$60,6,FALSE)</f>
        <v>England</v>
      </c>
    </row>
    <row r="2376" spans="2:10" x14ac:dyDescent="0.35">
      <c r="B2376" t="s">
        <v>626</v>
      </c>
      <c r="C2376" t="s">
        <v>702</v>
      </c>
      <c r="D2376" t="s">
        <v>563</v>
      </c>
      <c r="E2376" s="2">
        <v>45230</v>
      </c>
      <c r="F2376">
        <v>94548</v>
      </c>
      <c r="G2376" t="str">
        <f>VLOOKUP($C2376,'[1]LKUP PCNDES'!$F$2:$H$12,2,FALSE)</f>
        <v>Permanent care home residents aged 18 years or over who received a Structured Medication Review</v>
      </c>
      <c r="H2376" t="str">
        <f>VLOOKUP($C2376,'[1]LKUP PCNDES'!$F$2:$H$12,3,FALSE)</f>
        <v>SMR</v>
      </c>
      <c r="I2376" t="str">
        <f>VLOOKUP($B2376,'[1]LKUP PCNDES'!$C$17:$H$60,4,FALSE)</f>
        <v>England</v>
      </c>
      <c r="J2376" t="str">
        <f>VLOOKUP($B2376,'[1]LKUP PCNDES'!$C$17:$H$60,6,FALSE)</f>
        <v>England</v>
      </c>
    </row>
    <row r="2377" spans="2:10" x14ac:dyDescent="0.35">
      <c r="B2377" t="s">
        <v>626</v>
      </c>
      <c r="C2377" t="s">
        <v>702</v>
      </c>
      <c r="D2377" t="s">
        <v>563</v>
      </c>
      <c r="E2377" s="2">
        <v>45260</v>
      </c>
      <c r="F2377">
        <v>106496</v>
      </c>
      <c r="G2377" t="str">
        <f>VLOOKUP($C2377,'[1]LKUP PCNDES'!$F$2:$H$12,2,FALSE)</f>
        <v>Permanent care home residents aged 18 years or over who received a Structured Medication Review</v>
      </c>
      <c r="H2377" t="str">
        <f>VLOOKUP($C2377,'[1]LKUP PCNDES'!$F$2:$H$12,3,FALSE)</f>
        <v>SMR</v>
      </c>
      <c r="I2377" t="str">
        <f>VLOOKUP($B2377,'[1]LKUP PCNDES'!$C$17:$H$60,4,FALSE)</f>
        <v>England</v>
      </c>
      <c r="J2377" t="str">
        <f>VLOOKUP($B2377,'[1]LKUP PCNDES'!$C$17:$H$60,6,FALSE)</f>
        <v>England</v>
      </c>
    </row>
    <row r="2378" spans="2:10" x14ac:dyDescent="0.35">
      <c r="B2378" t="s">
        <v>626</v>
      </c>
      <c r="C2378" t="s">
        <v>702</v>
      </c>
      <c r="D2378" t="s">
        <v>563</v>
      </c>
      <c r="E2378" s="2">
        <v>45291</v>
      </c>
      <c r="F2378">
        <v>115566</v>
      </c>
      <c r="G2378" t="str">
        <f>VLOOKUP($C2378,'[1]LKUP PCNDES'!$F$2:$H$12,2,FALSE)</f>
        <v>Permanent care home residents aged 18 years or over who received a Structured Medication Review</v>
      </c>
      <c r="H2378" t="str">
        <f>VLOOKUP($C2378,'[1]LKUP PCNDES'!$F$2:$H$12,3,FALSE)</f>
        <v>SMR</v>
      </c>
      <c r="I2378" t="str">
        <f>VLOOKUP($B2378,'[1]LKUP PCNDES'!$C$17:$H$60,4,FALSE)</f>
        <v>England</v>
      </c>
      <c r="J2378" t="str">
        <f>VLOOKUP($B2378,'[1]LKUP PCNDES'!$C$17:$H$60,6,FALSE)</f>
        <v>England</v>
      </c>
    </row>
    <row r="2379" spans="2:10" x14ac:dyDescent="0.35">
      <c r="B2379" t="s">
        <v>626</v>
      </c>
      <c r="C2379" t="s">
        <v>702</v>
      </c>
      <c r="D2379" t="s">
        <v>563</v>
      </c>
      <c r="E2379" s="2">
        <v>45322</v>
      </c>
      <c r="F2379">
        <v>128877</v>
      </c>
      <c r="G2379" t="str">
        <f>VLOOKUP($C2379,'[1]LKUP PCNDES'!$F$2:$H$12,2,FALSE)</f>
        <v>Permanent care home residents aged 18 years or over who received a Structured Medication Review</v>
      </c>
      <c r="H2379" t="str">
        <f>VLOOKUP($C2379,'[1]LKUP PCNDES'!$F$2:$H$12,3,FALSE)</f>
        <v>SMR</v>
      </c>
      <c r="I2379" t="str">
        <f>VLOOKUP($B2379,'[1]LKUP PCNDES'!$C$17:$H$60,4,FALSE)</f>
        <v>England</v>
      </c>
      <c r="J2379" t="str">
        <f>VLOOKUP($B2379,'[1]LKUP PCNDES'!$C$17:$H$60,6,FALSE)</f>
        <v>England</v>
      </c>
    </row>
    <row r="2380" spans="2:10" x14ac:dyDescent="0.35">
      <c r="B2380" t="s">
        <v>626</v>
      </c>
      <c r="C2380" t="s">
        <v>702</v>
      </c>
      <c r="D2380" t="s">
        <v>563</v>
      </c>
      <c r="E2380" s="2">
        <v>45351</v>
      </c>
      <c r="F2380">
        <v>141793</v>
      </c>
      <c r="G2380" t="str">
        <f>VLOOKUP($C2380,'[1]LKUP PCNDES'!$F$2:$H$12,2,FALSE)</f>
        <v>Permanent care home residents aged 18 years or over who received a Structured Medication Review</v>
      </c>
      <c r="H2380" t="str">
        <f>VLOOKUP($C2380,'[1]LKUP PCNDES'!$F$2:$H$12,3,FALSE)</f>
        <v>SMR</v>
      </c>
      <c r="I2380" t="str">
        <f>VLOOKUP($B2380,'[1]LKUP PCNDES'!$C$17:$H$60,4,FALSE)</f>
        <v>England</v>
      </c>
      <c r="J2380" t="str">
        <f>VLOOKUP($B2380,'[1]LKUP PCNDES'!$C$17:$H$60,6,FALSE)</f>
        <v>England</v>
      </c>
    </row>
    <row r="2381" spans="2:10" x14ac:dyDescent="0.35">
      <c r="B2381" t="s">
        <v>626</v>
      </c>
      <c r="C2381" t="s">
        <v>702</v>
      </c>
      <c r="D2381" t="s">
        <v>563</v>
      </c>
      <c r="E2381" s="2">
        <v>45382</v>
      </c>
      <c r="F2381">
        <v>157529</v>
      </c>
      <c r="G2381" t="str">
        <f>VLOOKUP($C2381,'[1]LKUP PCNDES'!$F$2:$H$12,2,FALSE)</f>
        <v>Permanent care home residents aged 18 years or over who received a Structured Medication Review</v>
      </c>
      <c r="H2381" t="str">
        <f>VLOOKUP($C2381,'[1]LKUP PCNDES'!$F$2:$H$12,3,FALSE)</f>
        <v>SMR</v>
      </c>
      <c r="I2381" t="str">
        <f>VLOOKUP($B2381,'[1]LKUP PCNDES'!$C$17:$H$60,4,FALSE)</f>
        <v>England</v>
      </c>
      <c r="J2381" t="str">
        <f>VLOOKUP($B2381,'[1]LKUP PCNDES'!$C$17:$H$60,6,FALSE)</f>
        <v>England</v>
      </c>
    </row>
    <row r="2382" spans="2:10" x14ac:dyDescent="0.35">
      <c r="B2382" t="s">
        <v>626</v>
      </c>
      <c r="C2382" t="s">
        <v>702</v>
      </c>
      <c r="D2382" t="s">
        <v>705</v>
      </c>
      <c r="E2382" s="2">
        <v>45046</v>
      </c>
      <c r="F2382">
        <v>78132</v>
      </c>
      <c r="G2382" t="str">
        <f>VLOOKUP($C2382,'[1]LKUP PCNDES'!$F$2:$H$12,2,FALSE)</f>
        <v>Permanent care home residents aged 18 years or over who received a Structured Medication Review</v>
      </c>
      <c r="H2382" t="str">
        <f>VLOOKUP($C2382,'[1]LKUP PCNDES'!$F$2:$H$12,3,FALSE)</f>
        <v>SMR</v>
      </c>
      <c r="I2382" t="str">
        <f>VLOOKUP($B2382,'[1]LKUP PCNDES'!$C$17:$H$60,4,FALSE)</f>
        <v>England</v>
      </c>
      <c r="J2382" t="str">
        <f>VLOOKUP($B2382,'[1]LKUP PCNDES'!$C$17:$H$60,6,FALSE)</f>
        <v>England</v>
      </c>
    </row>
    <row r="2383" spans="2:10" x14ac:dyDescent="0.35">
      <c r="B2383" t="s">
        <v>626</v>
      </c>
      <c r="C2383" t="s">
        <v>702</v>
      </c>
      <c r="D2383" t="s">
        <v>705</v>
      </c>
      <c r="E2383" s="2">
        <v>45077</v>
      </c>
      <c r="F2383">
        <v>71199</v>
      </c>
      <c r="G2383" t="str">
        <f>VLOOKUP($C2383,'[1]LKUP PCNDES'!$F$2:$H$12,2,FALSE)</f>
        <v>Permanent care home residents aged 18 years or over who received a Structured Medication Review</v>
      </c>
      <c r="H2383" t="str">
        <f>VLOOKUP($C2383,'[1]LKUP PCNDES'!$F$2:$H$12,3,FALSE)</f>
        <v>SMR</v>
      </c>
      <c r="I2383" t="str">
        <f>VLOOKUP($B2383,'[1]LKUP PCNDES'!$C$17:$H$60,4,FALSE)</f>
        <v>England</v>
      </c>
      <c r="J2383" t="str">
        <f>VLOOKUP($B2383,'[1]LKUP PCNDES'!$C$17:$H$60,6,FALSE)</f>
        <v>England</v>
      </c>
    </row>
    <row r="2384" spans="2:10" x14ac:dyDescent="0.35">
      <c r="B2384" t="s">
        <v>626</v>
      </c>
      <c r="C2384" t="s">
        <v>702</v>
      </c>
      <c r="D2384" t="s">
        <v>705</v>
      </c>
      <c r="E2384" s="2">
        <v>45107</v>
      </c>
      <c r="F2384">
        <v>75613</v>
      </c>
      <c r="G2384" t="str">
        <f>VLOOKUP($C2384,'[1]LKUP PCNDES'!$F$2:$H$12,2,FALSE)</f>
        <v>Permanent care home residents aged 18 years or over who received a Structured Medication Review</v>
      </c>
      <c r="H2384" t="str">
        <f>VLOOKUP($C2384,'[1]LKUP PCNDES'!$F$2:$H$12,3,FALSE)</f>
        <v>SMR</v>
      </c>
      <c r="I2384" t="str">
        <f>VLOOKUP($B2384,'[1]LKUP PCNDES'!$C$17:$H$60,4,FALSE)</f>
        <v>England</v>
      </c>
      <c r="J2384" t="str">
        <f>VLOOKUP($B2384,'[1]LKUP PCNDES'!$C$17:$H$60,6,FALSE)</f>
        <v>England</v>
      </c>
    </row>
    <row r="2385" spans="2:10" x14ac:dyDescent="0.35">
      <c r="B2385" t="s">
        <v>626</v>
      </c>
      <c r="C2385" t="s">
        <v>702</v>
      </c>
      <c r="D2385" t="s">
        <v>705</v>
      </c>
      <c r="E2385" s="2">
        <v>45138</v>
      </c>
      <c r="F2385">
        <v>72914</v>
      </c>
      <c r="G2385" t="str">
        <f>VLOOKUP($C2385,'[1]LKUP PCNDES'!$F$2:$H$12,2,FALSE)</f>
        <v>Permanent care home residents aged 18 years or over who received a Structured Medication Review</v>
      </c>
      <c r="H2385" t="str">
        <f>VLOOKUP($C2385,'[1]LKUP PCNDES'!$F$2:$H$12,3,FALSE)</f>
        <v>SMR</v>
      </c>
      <c r="I2385" t="str">
        <f>VLOOKUP($B2385,'[1]LKUP PCNDES'!$C$17:$H$60,4,FALSE)</f>
        <v>England</v>
      </c>
      <c r="J2385" t="str">
        <f>VLOOKUP($B2385,'[1]LKUP PCNDES'!$C$17:$H$60,6,FALSE)</f>
        <v>England</v>
      </c>
    </row>
    <row r="2386" spans="2:10" x14ac:dyDescent="0.35">
      <c r="B2386" t="s">
        <v>626</v>
      </c>
      <c r="C2386" t="s">
        <v>702</v>
      </c>
      <c r="D2386" t="s">
        <v>705</v>
      </c>
      <c r="E2386" s="2">
        <v>45169</v>
      </c>
      <c r="F2386">
        <v>69158</v>
      </c>
      <c r="G2386" t="str">
        <f>VLOOKUP($C2386,'[1]LKUP PCNDES'!$F$2:$H$12,2,FALSE)</f>
        <v>Permanent care home residents aged 18 years or over who received a Structured Medication Review</v>
      </c>
      <c r="H2386" t="str">
        <f>VLOOKUP($C2386,'[1]LKUP PCNDES'!$F$2:$H$12,3,FALSE)</f>
        <v>SMR</v>
      </c>
      <c r="I2386" t="str">
        <f>VLOOKUP($B2386,'[1]LKUP PCNDES'!$C$17:$H$60,4,FALSE)</f>
        <v>England</v>
      </c>
      <c r="J2386" t="str">
        <f>VLOOKUP($B2386,'[1]LKUP PCNDES'!$C$17:$H$60,6,FALSE)</f>
        <v>England</v>
      </c>
    </row>
    <row r="2387" spans="2:10" x14ac:dyDescent="0.35">
      <c r="B2387" t="s">
        <v>626</v>
      </c>
      <c r="C2387" t="s">
        <v>702</v>
      </c>
      <c r="D2387" t="s">
        <v>705</v>
      </c>
      <c r="E2387" s="2">
        <v>45199</v>
      </c>
      <c r="F2387">
        <v>68065</v>
      </c>
      <c r="G2387" t="str">
        <f>VLOOKUP($C2387,'[1]LKUP PCNDES'!$F$2:$H$12,2,FALSE)</f>
        <v>Permanent care home residents aged 18 years or over who received a Structured Medication Review</v>
      </c>
      <c r="H2387" t="str">
        <f>VLOOKUP($C2387,'[1]LKUP PCNDES'!$F$2:$H$12,3,FALSE)</f>
        <v>SMR</v>
      </c>
      <c r="I2387" t="str">
        <f>VLOOKUP($B2387,'[1]LKUP PCNDES'!$C$17:$H$60,4,FALSE)</f>
        <v>England</v>
      </c>
      <c r="J2387" t="str">
        <f>VLOOKUP($B2387,'[1]LKUP PCNDES'!$C$17:$H$60,6,FALSE)</f>
        <v>England</v>
      </c>
    </row>
    <row r="2388" spans="2:10" x14ac:dyDescent="0.35">
      <c r="B2388" t="s">
        <v>626</v>
      </c>
      <c r="C2388" t="s">
        <v>702</v>
      </c>
      <c r="D2388" t="s">
        <v>705</v>
      </c>
      <c r="E2388" s="2">
        <v>45230</v>
      </c>
      <c r="F2388">
        <v>66557</v>
      </c>
      <c r="G2388" t="str">
        <f>VLOOKUP($C2388,'[1]LKUP PCNDES'!$F$2:$H$12,2,FALSE)</f>
        <v>Permanent care home residents aged 18 years or over who received a Structured Medication Review</v>
      </c>
      <c r="H2388" t="str">
        <f>VLOOKUP($C2388,'[1]LKUP PCNDES'!$F$2:$H$12,3,FALSE)</f>
        <v>SMR</v>
      </c>
      <c r="I2388" t="str">
        <f>VLOOKUP($B2388,'[1]LKUP PCNDES'!$C$17:$H$60,4,FALSE)</f>
        <v>England</v>
      </c>
      <c r="J2388" t="str">
        <f>VLOOKUP($B2388,'[1]LKUP PCNDES'!$C$17:$H$60,6,FALSE)</f>
        <v>England</v>
      </c>
    </row>
    <row r="2389" spans="2:10" x14ac:dyDescent="0.35">
      <c r="B2389" t="s">
        <v>626</v>
      </c>
      <c r="C2389" t="s">
        <v>702</v>
      </c>
      <c r="D2389" t="s">
        <v>705</v>
      </c>
      <c r="E2389" s="2">
        <v>45260</v>
      </c>
      <c r="F2389">
        <v>61434</v>
      </c>
      <c r="G2389" t="str">
        <f>VLOOKUP($C2389,'[1]LKUP PCNDES'!$F$2:$H$12,2,FALSE)</f>
        <v>Permanent care home residents aged 18 years or over who received a Structured Medication Review</v>
      </c>
      <c r="H2389" t="str">
        <f>VLOOKUP($C2389,'[1]LKUP PCNDES'!$F$2:$H$12,3,FALSE)</f>
        <v>SMR</v>
      </c>
      <c r="I2389" t="str">
        <f>VLOOKUP($B2389,'[1]LKUP PCNDES'!$C$17:$H$60,4,FALSE)</f>
        <v>England</v>
      </c>
      <c r="J2389" t="str">
        <f>VLOOKUP($B2389,'[1]LKUP PCNDES'!$C$17:$H$60,6,FALSE)</f>
        <v>England</v>
      </c>
    </row>
    <row r="2390" spans="2:10" x14ac:dyDescent="0.35">
      <c r="B2390" t="s">
        <v>626</v>
      </c>
      <c r="C2390" t="s">
        <v>702</v>
      </c>
      <c r="D2390" t="s">
        <v>705</v>
      </c>
      <c r="E2390" s="2">
        <v>45291</v>
      </c>
      <c r="F2390">
        <v>57903</v>
      </c>
      <c r="G2390" t="str">
        <f>VLOOKUP($C2390,'[1]LKUP PCNDES'!$F$2:$H$12,2,FALSE)</f>
        <v>Permanent care home residents aged 18 years or over who received a Structured Medication Review</v>
      </c>
      <c r="H2390" t="str">
        <f>VLOOKUP($C2390,'[1]LKUP PCNDES'!$F$2:$H$12,3,FALSE)</f>
        <v>SMR</v>
      </c>
      <c r="I2390" t="str">
        <f>VLOOKUP($B2390,'[1]LKUP PCNDES'!$C$17:$H$60,4,FALSE)</f>
        <v>England</v>
      </c>
      <c r="J2390" t="str">
        <f>VLOOKUP($B2390,'[1]LKUP PCNDES'!$C$17:$H$60,6,FALSE)</f>
        <v>England</v>
      </c>
    </row>
    <row r="2391" spans="2:10" x14ac:dyDescent="0.35">
      <c r="B2391" t="s">
        <v>626</v>
      </c>
      <c r="C2391" t="s">
        <v>702</v>
      </c>
      <c r="D2391" t="s">
        <v>705</v>
      </c>
      <c r="E2391" s="2">
        <v>45322</v>
      </c>
      <c r="F2391">
        <v>54043</v>
      </c>
      <c r="G2391" t="str">
        <f>VLOOKUP($C2391,'[1]LKUP PCNDES'!$F$2:$H$12,2,FALSE)</f>
        <v>Permanent care home residents aged 18 years or over who received a Structured Medication Review</v>
      </c>
      <c r="H2391" t="str">
        <f>VLOOKUP($C2391,'[1]LKUP PCNDES'!$F$2:$H$12,3,FALSE)</f>
        <v>SMR</v>
      </c>
      <c r="I2391" t="str">
        <f>VLOOKUP($B2391,'[1]LKUP PCNDES'!$C$17:$H$60,4,FALSE)</f>
        <v>England</v>
      </c>
      <c r="J2391" t="str">
        <f>VLOOKUP($B2391,'[1]LKUP PCNDES'!$C$17:$H$60,6,FALSE)</f>
        <v>England</v>
      </c>
    </row>
    <row r="2392" spans="2:10" x14ac:dyDescent="0.35">
      <c r="B2392" t="s">
        <v>626</v>
      </c>
      <c r="C2392" t="s">
        <v>702</v>
      </c>
      <c r="D2392" t="s">
        <v>705</v>
      </c>
      <c r="E2392" s="2">
        <v>45351</v>
      </c>
      <c r="F2392">
        <v>50001</v>
      </c>
      <c r="G2392" t="str">
        <f>VLOOKUP($C2392,'[1]LKUP PCNDES'!$F$2:$H$12,2,FALSE)</f>
        <v>Permanent care home residents aged 18 years or over who received a Structured Medication Review</v>
      </c>
      <c r="H2392" t="str">
        <f>VLOOKUP($C2392,'[1]LKUP PCNDES'!$F$2:$H$12,3,FALSE)</f>
        <v>SMR</v>
      </c>
      <c r="I2392" t="str">
        <f>VLOOKUP($B2392,'[1]LKUP PCNDES'!$C$17:$H$60,4,FALSE)</f>
        <v>England</v>
      </c>
      <c r="J2392" t="str">
        <f>VLOOKUP($B2392,'[1]LKUP PCNDES'!$C$17:$H$60,6,FALSE)</f>
        <v>England</v>
      </c>
    </row>
    <row r="2393" spans="2:10" x14ac:dyDescent="0.35">
      <c r="B2393" t="s">
        <v>626</v>
      </c>
      <c r="C2393" t="s">
        <v>702</v>
      </c>
      <c r="D2393" t="s">
        <v>705</v>
      </c>
      <c r="E2393" s="2">
        <v>45382</v>
      </c>
      <c r="F2393">
        <v>47513</v>
      </c>
      <c r="G2393" t="str">
        <f>VLOOKUP($C2393,'[1]LKUP PCNDES'!$F$2:$H$12,2,FALSE)</f>
        <v>Permanent care home residents aged 18 years or over who received a Structured Medication Review</v>
      </c>
      <c r="H2393" t="str">
        <f>VLOOKUP($C2393,'[1]LKUP PCNDES'!$F$2:$H$12,3,FALSE)</f>
        <v>SMR</v>
      </c>
      <c r="I2393" t="str">
        <f>VLOOKUP($B2393,'[1]LKUP PCNDES'!$C$17:$H$60,4,FALSE)</f>
        <v>England</v>
      </c>
      <c r="J2393" t="str">
        <f>VLOOKUP($B2393,'[1]LKUP PCNDES'!$C$17:$H$60,6,FALSE)</f>
        <v>England</v>
      </c>
    </row>
    <row r="2394" spans="2:10" x14ac:dyDescent="0.35">
      <c r="B2394" t="s">
        <v>626</v>
      </c>
      <c r="C2394" t="s">
        <v>702</v>
      </c>
      <c r="D2394" t="s">
        <v>704</v>
      </c>
      <c r="E2394" s="2">
        <v>45046</v>
      </c>
      <c r="F2394">
        <v>15</v>
      </c>
      <c r="G2394" t="str">
        <f>VLOOKUP($C2394,'[1]LKUP PCNDES'!$F$2:$H$12,2,FALSE)</f>
        <v>Permanent care home residents aged 18 years or over who received a Structured Medication Review</v>
      </c>
      <c r="H2394" t="str">
        <f>VLOOKUP($C2394,'[1]LKUP PCNDES'!$F$2:$H$12,3,FALSE)</f>
        <v>SMR</v>
      </c>
      <c r="I2394" t="str">
        <f>VLOOKUP($B2394,'[1]LKUP PCNDES'!$C$17:$H$60,4,FALSE)</f>
        <v>England</v>
      </c>
      <c r="J2394" t="str">
        <f>VLOOKUP($B2394,'[1]LKUP PCNDES'!$C$17:$H$60,6,FALSE)</f>
        <v>England</v>
      </c>
    </row>
    <row r="2395" spans="2:10" x14ac:dyDescent="0.35">
      <c r="B2395" t="s">
        <v>626</v>
      </c>
      <c r="C2395" t="s">
        <v>702</v>
      </c>
      <c r="D2395" t="s">
        <v>704</v>
      </c>
      <c r="E2395" s="2">
        <v>45077</v>
      </c>
      <c r="F2395">
        <v>26</v>
      </c>
      <c r="G2395" t="str">
        <f>VLOOKUP($C2395,'[1]LKUP PCNDES'!$F$2:$H$12,2,FALSE)</f>
        <v>Permanent care home residents aged 18 years or over who received a Structured Medication Review</v>
      </c>
      <c r="H2395" t="str">
        <f>VLOOKUP($C2395,'[1]LKUP PCNDES'!$F$2:$H$12,3,FALSE)</f>
        <v>SMR</v>
      </c>
      <c r="I2395" t="str">
        <f>VLOOKUP($B2395,'[1]LKUP PCNDES'!$C$17:$H$60,4,FALSE)</f>
        <v>England</v>
      </c>
      <c r="J2395" t="str">
        <f>VLOOKUP($B2395,'[1]LKUP PCNDES'!$C$17:$H$60,6,FALSE)</f>
        <v>England</v>
      </c>
    </row>
    <row r="2396" spans="2:10" x14ac:dyDescent="0.35">
      <c r="B2396" t="s">
        <v>626</v>
      </c>
      <c r="C2396" t="s">
        <v>702</v>
      </c>
      <c r="D2396" t="s">
        <v>704</v>
      </c>
      <c r="E2396" s="2">
        <v>45107</v>
      </c>
      <c r="F2396">
        <v>44</v>
      </c>
      <c r="G2396" t="str">
        <f>VLOOKUP($C2396,'[1]LKUP PCNDES'!$F$2:$H$12,2,FALSE)</f>
        <v>Permanent care home residents aged 18 years or over who received a Structured Medication Review</v>
      </c>
      <c r="H2396" t="str">
        <f>VLOOKUP($C2396,'[1]LKUP PCNDES'!$F$2:$H$12,3,FALSE)</f>
        <v>SMR</v>
      </c>
      <c r="I2396" t="str">
        <f>VLOOKUP($B2396,'[1]LKUP PCNDES'!$C$17:$H$60,4,FALSE)</f>
        <v>England</v>
      </c>
      <c r="J2396" t="str">
        <f>VLOOKUP($B2396,'[1]LKUP PCNDES'!$C$17:$H$60,6,FALSE)</f>
        <v>England</v>
      </c>
    </row>
    <row r="2397" spans="2:10" x14ac:dyDescent="0.35">
      <c r="B2397" t="s">
        <v>626</v>
      </c>
      <c r="C2397" t="s">
        <v>702</v>
      </c>
      <c r="D2397" t="s">
        <v>704</v>
      </c>
      <c r="E2397" s="2">
        <v>45138</v>
      </c>
      <c r="F2397">
        <v>50</v>
      </c>
      <c r="G2397" t="str">
        <f>VLOOKUP($C2397,'[1]LKUP PCNDES'!$F$2:$H$12,2,FALSE)</f>
        <v>Permanent care home residents aged 18 years or over who received a Structured Medication Review</v>
      </c>
      <c r="H2397" t="str">
        <f>VLOOKUP($C2397,'[1]LKUP PCNDES'!$F$2:$H$12,3,FALSE)</f>
        <v>SMR</v>
      </c>
      <c r="I2397" t="str">
        <f>VLOOKUP($B2397,'[1]LKUP PCNDES'!$C$17:$H$60,4,FALSE)</f>
        <v>England</v>
      </c>
      <c r="J2397" t="str">
        <f>VLOOKUP($B2397,'[1]LKUP PCNDES'!$C$17:$H$60,6,FALSE)</f>
        <v>England</v>
      </c>
    </row>
    <row r="2398" spans="2:10" x14ac:dyDescent="0.35">
      <c r="B2398" t="s">
        <v>626</v>
      </c>
      <c r="C2398" t="s">
        <v>702</v>
      </c>
      <c r="D2398" t="s">
        <v>704</v>
      </c>
      <c r="E2398" s="2">
        <v>45169</v>
      </c>
      <c r="F2398">
        <v>61</v>
      </c>
      <c r="G2398" t="str">
        <f>VLOOKUP($C2398,'[1]LKUP PCNDES'!$F$2:$H$12,2,FALSE)</f>
        <v>Permanent care home residents aged 18 years or over who received a Structured Medication Review</v>
      </c>
      <c r="H2398" t="str">
        <f>VLOOKUP($C2398,'[1]LKUP PCNDES'!$F$2:$H$12,3,FALSE)</f>
        <v>SMR</v>
      </c>
      <c r="I2398" t="str">
        <f>VLOOKUP($B2398,'[1]LKUP PCNDES'!$C$17:$H$60,4,FALSE)</f>
        <v>England</v>
      </c>
      <c r="J2398" t="str">
        <f>VLOOKUP($B2398,'[1]LKUP PCNDES'!$C$17:$H$60,6,FALSE)</f>
        <v>England</v>
      </c>
    </row>
    <row r="2399" spans="2:10" x14ac:dyDescent="0.35">
      <c r="B2399" t="s">
        <v>626</v>
      </c>
      <c r="C2399" t="s">
        <v>702</v>
      </c>
      <c r="D2399" t="s">
        <v>704</v>
      </c>
      <c r="E2399" s="2">
        <v>45199</v>
      </c>
      <c r="F2399">
        <v>67</v>
      </c>
      <c r="G2399" t="str">
        <f>VLOOKUP($C2399,'[1]LKUP PCNDES'!$F$2:$H$12,2,FALSE)</f>
        <v>Permanent care home residents aged 18 years or over who received a Structured Medication Review</v>
      </c>
      <c r="H2399" t="str">
        <f>VLOOKUP($C2399,'[1]LKUP PCNDES'!$F$2:$H$12,3,FALSE)</f>
        <v>SMR</v>
      </c>
      <c r="I2399" t="str">
        <f>VLOOKUP($B2399,'[1]LKUP PCNDES'!$C$17:$H$60,4,FALSE)</f>
        <v>England</v>
      </c>
      <c r="J2399" t="str">
        <f>VLOOKUP($B2399,'[1]LKUP PCNDES'!$C$17:$H$60,6,FALSE)</f>
        <v>England</v>
      </c>
    </row>
    <row r="2400" spans="2:10" x14ac:dyDescent="0.35">
      <c r="B2400" t="s">
        <v>626</v>
      </c>
      <c r="C2400" t="s">
        <v>702</v>
      </c>
      <c r="D2400" t="s">
        <v>704</v>
      </c>
      <c r="E2400" s="2">
        <v>45230</v>
      </c>
      <c r="F2400">
        <v>91</v>
      </c>
      <c r="G2400" t="str">
        <f>VLOOKUP($C2400,'[1]LKUP PCNDES'!$F$2:$H$12,2,FALSE)</f>
        <v>Permanent care home residents aged 18 years or over who received a Structured Medication Review</v>
      </c>
      <c r="H2400" t="str">
        <f>VLOOKUP($C2400,'[1]LKUP PCNDES'!$F$2:$H$12,3,FALSE)</f>
        <v>SMR</v>
      </c>
      <c r="I2400" t="str">
        <f>VLOOKUP($B2400,'[1]LKUP PCNDES'!$C$17:$H$60,4,FALSE)</f>
        <v>England</v>
      </c>
      <c r="J2400" t="str">
        <f>VLOOKUP($B2400,'[1]LKUP PCNDES'!$C$17:$H$60,6,FALSE)</f>
        <v>England</v>
      </c>
    </row>
    <row r="2401" spans="2:10" x14ac:dyDescent="0.35">
      <c r="B2401" t="s">
        <v>626</v>
      </c>
      <c r="C2401" t="s">
        <v>702</v>
      </c>
      <c r="D2401" t="s">
        <v>704</v>
      </c>
      <c r="E2401" s="2">
        <v>45260</v>
      </c>
      <c r="F2401">
        <v>111</v>
      </c>
      <c r="G2401" t="str">
        <f>VLOOKUP($C2401,'[1]LKUP PCNDES'!$F$2:$H$12,2,FALSE)</f>
        <v>Permanent care home residents aged 18 years or over who received a Structured Medication Review</v>
      </c>
      <c r="H2401" t="str">
        <f>VLOOKUP($C2401,'[1]LKUP PCNDES'!$F$2:$H$12,3,FALSE)</f>
        <v>SMR</v>
      </c>
      <c r="I2401" t="str">
        <f>VLOOKUP($B2401,'[1]LKUP PCNDES'!$C$17:$H$60,4,FALSE)</f>
        <v>England</v>
      </c>
      <c r="J2401" t="str">
        <f>VLOOKUP($B2401,'[1]LKUP PCNDES'!$C$17:$H$60,6,FALSE)</f>
        <v>England</v>
      </c>
    </row>
    <row r="2402" spans="2:10" x14ac:dyDescent="0.35">
      <c r="B2402" t="s">
        <v>626</v>
      </c>
      <c r="C2402" t="s">
        <v>702</v>
      </c>
      <c r="D2402" t="s">
        <v>704</v>
      </c>
      <c r="E2402" s="2">
        <v>45291</v>
      </c>
      <c r="F2402">
        <v>123</v>
      </c>
      <c r="G2402" t="str">
        <f>VLOOKUP($C2402,'[1]LKUP PCNDES'!$F$2:$H$12,2,FALSE)</f>
        <v>Permanent care home residents aged 18 years or over who received a Structured Medication Review</v>
      </c>
      <c r="H2402" t="str">
        <f>VLOOKUP($C2402,'[1]LKUP PCNDES'!$F$2:$H$12,3,FALSE)</f>
        <v>SMR</v>
      </c>
      <c r="I2402" t="str">
        <f>VLOOKUP($B2402,'[1]LKUP PCNDES'!$C$17:$H$60,4,FALSE)</f>
        <v>England</v>
      </c>
      <c r="J2402" t="str">
        <f>VLOOKUP($B2402,'[1]LKUP PCNDES'!$C$17:$H$60,6,FALSE)</f>
        <v>England</v>
      </c>
    </row>
    <row r="2403" spans="2:10" x14ac:dyDescent="0.35">
      <c r="B2403" t="s">
        <v>626</v>
      </c>
      <c r="C2403" t="s">
        <v>702</v>
      </c>
      <c r="D2403" t="s">
        <v>704</v>
      </c>
      <c r="E2403" s="2">
        <v>45322</v>
      </c>
      <c r="F2403">
        <v>150</v>
      </c>
      <c r="G2403" t="str">
        <f>VLOOKUP($C2403,'[1]LKUP PCNDES'!$F$2:$H$12,2,FALSE)</f>
        <v>Permanent care home residents aged 18 years or over who received a Structured Medication Review</v>
      </c>
      <c r="H2403" t="str">
        <f>VLOOKUP($C2403,'[1]LKUP PCNDES'!$F$2:$H$12,3,FALSE)</f>
        <v>SMR</v>
      </c>
      <c r="I2403" t="str">
        <f>VLOOKUP($B2403,'[1]LKUP PCNDES'!$C$17:$H$60,4,FALSE)</f>
        <v>England</v>
      </c>
      <c r="J2403" t="str">
        <f>VLOOKUP($B2403,'[1]LKUP PCNDES'!$C$17:$H$60,6,FALSE)</f>
        <v>England</v>
      </c>
    </row>
    <row r="2404" spans="2:10" x14ac:dyDescent="0.35">
      <c r="B2404" t="s">
        <v>626</v>
      </c>
      <c r="C2404" t="s">
        <v>702</v>
      </c>
      <c r="D2404" t="s">
        <v>704</v>
      </c>
      <c r="E2404" s="2">
        <v>45351</v>
      </c>
      <c r="F2404">
        <v>161</v>
      </c>
      <c r="G2404" t="str">
        <f>VLOOKUP($C2404,'[1]LKUP PCNDES'!$F$2:$H$12,2,FALSE)</f>
        <v>Permanent care home residents aged 18 years or over who received a Structured Medication Review</v>
      </c>
      <c r="H2404" t="str">
        <f>VLOOKUP($C2404,'[1]LKUP PCNDES'!$F$2:$H$12,3,FALSE)</f>
        <v>SMR</v>
      </c>
      <c r="I2404" t="str">
        <f>VLOOKUP($B2404,'[1]LKUP PCNDES'!$C$17:$H$60,4,FALSE)</f>
        <v>England</v>
      </c>
      <c r="J2404" t="str">
        <f>VLOOKUP($B2404,'[1]LKUP PCNDES'!$C$17:$H$60,6,FALSE)</f>
        <v>England</v>
      </c>
    </row>
    <row r="2405" spans="2:10" x14ac:dyDescent="0.35">
      <c r="B2405" t="s">
        <v>626</v>
      </c>
      <c r="C2405" t="s">
        <v>702</v>
      </c>
      <c r="D2405" t="s">
        <v>704</v>
      </c>
      <c r="E2405" s="2">
        <v>45382</v>
      </c>
      <c r="F2405">
        <v>179</v>
      </c>
      <c r="G2405" t="str">
        <f>VLOOKUP($C2405,'[1]LKUP PCNDES'!$F$2:$H$12,2,FALSE)</f>
        <v>Permanent care home residents aged 18 years or over who received a Structured Medication Review</v>
      </c>
      <c r="H2405" t="str">
        <f>VLOOKUP($C2405,'[1]LKUP PCNDES'!$F$2:$H$12,3,FALSE)</f>
        <v>SMR</v>
      </c>
      <c r="I2405" t="str">
        <f>VLOOKUP($B2405,'[1]LKUP PCNDES'!$C$17:$H$60,4,FALSE)</f>
        <v>England</v>
      </c>
      <c r="J2405" t="str">
        <f>VLOOKUP($B2405,'[1]LKUP PCNDES'!$C$17:$H$60,6,FALSE)</f>
        <v>England</v>
      </c>
    </row>
    <row r="2406" spans="2:10" x14ac:dyDescent="0.35">
      <c r="B2406" t="s">
        <v>626</v>
      </c>
      <c r="C2406" t="s">
        <v>1360</v>
      </c>
      <c r="D2406" t="s">
        <v>700</v>
      </c>
      <c r="E2406" s="2">
        <v>45046</v>
      </c>
      <c r="F2406">
        <v>2690</v>
      </c>
      <c r="G2406" t="str">
        <f>VLOOKUP($C2406,'[1]LKUP PCNDES'!$F$2:$H$12,2,FALSE)</f>
        <v>Mean number of patient contacts as part of weekly care home round per care home resident aged 18 years or over</v>
      </c>
      <c r="H2406" t="str">
        <f>VLOOKUP($C2406,'[1]LKUP PCNDES'!$F$2:$H$12,3,FALSE)</f>
        <v>WEEKLY_CH_ROUND</v>
      </c>
      <c r="I2406" t="str">
        <f>VLOOKUP($B2406,'[1]LKUP PCNDES'!$C$17:$H$60,4,FALSE)</f>
        <v>England</v>
      </c>
      <c r="J2406" t="str">
        <f>VLOOKUP($B2406,'[1]LKUP PCNDES'!$C$17:$H$60,6,FALSE)</f>
        <v>England</v>
      </c>
    </row>
    <row r="2407" spans="2:10" x14ac:dyDescent="0.35">
      <c r="B2407" t="s">
        <v>626</v>
      </c>
      <c r="C2407" t="s">
        <v>1360</v>
      </c>
      <c r="D2407" t="s">
        <v>700</v>
      </c>
      <c r="E2407" s="2">
        <v>45077</v>
      </c>
      <c r="F2407">
        <v>2577</v>
      </c>
      <c r="G2407" t="str">
        <f>VLOOKUP($C2407,'[1]LKUP PCNDES'!$F$2:$H$12,2,FALSE)</f>
        <v>Mean number of patient contacts as part of weekly care home round per care home resident aged 18 years or over</v>
      </c>
      <c r="H2407" t="str">
        <f>VLOOKUP($C2407,'[1]LKUP PCNDES'!$F$2:$H$12,3,FALSE)</f>
        <v>WEEKLY_CH_ROUND</v>
      </c>
      <c r="I2407" t="str">
        <f>VLOOKUP($B2407,'[1]LKUP PCNDES'!$C$17:$H$60,4,FALSE)</f>
        <v>England</v>
      </c>
      <c r="J2407" t="str">
        <f>VLOOKUP($B2407,'[1]LKUP PCNDES'!$C$17:$H$60,6,FALSE)</f>
        <v>England</v>
      </c>
    </row>
    <row r="2408" spans="2:10" x14ac:dyDescent="0.35">
      <c r="B2408" t="s">
        <v>626</v>
      </c>
      <c r="C2408" t="s">
        <v>1360</v>
      </c>
      <c r="D2408" t="s">
        <v>700</v>
      </c>
      <c r="E2408" s="2">
        <v>45107</v>
      </c>
      <c r="F2408">
        <v>2645</v>
      </c>
      <c r="G2408" t="str">
        <f>VLOOKUP($C2408,'[1]LKUP PCNDES'!$F$2:$H$12,2,FALSE)</f>
        <v>Mean number of patient contacts as part of weekly care home round per care home resident aged 18 years or over</v>
      </c>
      <c r="H2408" t="str">
        <f>VLOOKUP($C2408,'[1]LKUP PCNDES'!$F$2:$H$12,3,FALSE)</f>
        <v>WEEKLY_CH_ROUND</v>
      </c>
      <c r="I2408" t="str">
        <f>VLOOKUP($B2408,'[1]LKUP PCNDES'!$C$17:$H$60,4,FALSE)</f>
        <v>England</v>
      </c>
      <c r="J2408" t="str">
        <f>VLOOKUP($B2408,'[1]LKUP PCNDES'!$C$17:$H$60,6,FALSE)</f>
        <v>England</v>
      </c>
    </row>
    <row r="2409" spans="2:10" x14ac:dyDescent="0.35">
      <c r="B2409" t="s">
        <v>626</v>
      </c>
      <c r="C2409" t="s">
        <v>1360</v>
      </c>
      <c r="D2409" t="s">
        <v>700</v>
      </c>
      <c r="E2409" s="2">
        <v>45138</v>
      </c>
      <c r="F2409">
        <v>2645</v>
      </c>
      <c r="G2409" t="str">
        <f>VLOOKUP($C2409,'[1]LKUP PCNDES'!$F$2:$H$12,2,FALSE)</f>
        <v>Mean number of patient contacts as part of weekly care home round per care home resident aged 18 years or over</v>
      </c>
      <c r="H2409" t="str">
        <f>VLOOKUP($C2409,'[1]LKUP PCNDES'!$F$2:$H$12,3,FALSE)</f>
        <v>WEEKLY_CH_ROUND</v>
      </c>
      <c r="I2409" t="str">
        <f>VLOOKUP($B2409,'[1]LKUP PCNDES'!$C$17:$H$60,4,FALSE)</f>
        <v>England</v>
      </c>
      <c r="J2409" t="str">
        <f>VLOOKUP($B2409,'[1]LKUP PCNDES'!$C$17:$H$60,6,FALSE)</f>
        <v>England</v>
      </c>
    </row>
    <row r="2410" spans="2:10" x14ac:dyDescent="0.35">
      <c r="B2410" t="s">
        <v>626</v>
      </c>
      <c r="C2410" t="s">
        <v>1360</v>
      </c>
      <c r="D2410" t="s">
        <v>700</v>
      </c>
      <c r="E2410" s="2">
        <v>45169</v>
      </c>
      <c r="F2410">
        <v>2625</v>
      </c>
      <c r="G2410" t="str">
        <f>VLOOKUP($C2410,'[1]LKUP PCNDES'!$F$2:$H$12,2,FALSE)</f>
        <v>Mean number of patient contacts as part of weekly care home round per care home resident aged 18 years or over</v>
      </c>
      <c r="H2410" t="str">
        <f>VLOOKUP($C2410,'[1]LKUP PCNDES'!$F$2:$H$12,3,FALSE)</f>
        <v>WEEKLY_CH_ROUND</v>
      </c>
      <c r="I2410" t="str">
        <f>VLOOKUP($B2410,'[1]LKUP PCNDES'!$C$17:$H$60,4,FALSE)</f>
        <v>England</v>
      </c>
      <c r="J2410" t="str">
        <f>VLOOKUP($B2410,'[1]LKUP PCNDES'!$C$17:$H$60,6,FALSE)</f>
        <v>England</v>
      </c>
    </row>
    <row r="2411" spans="2:10" x14ac:dyDescent="0.35">
      <c r="B2411" t="s">
        <v>626</v>
      </c>
      <c r="C2411" t="s">
        <v>1360</v>
      </c>
      <c r="D2411" t="s">
        <v>700</v>
      </c>
      <c r="E2411" s="2">
        <v>45199</v>
      </c>
      <c r="F2411">
        <v>2611</v>
      </c>
      <c r="G2411" t="str">
        <f>VLOOKUP($C2411,'[1]LKUP PCNDES'!$F$2:$H$12,2,FALSE)</f>
        <v>Mean number of patient contacts as part of weekly care home round per care home resident aged 18 years or over</v>
      </c>
      <c r="H2411" t="str">
        <f>VLOOKUP($C2411,'[1]LKUP PCNDES'!$F$2:$H$12,3,FALSE)</f>
        <v>WEEKLY_CH_ROUND</v>
      </c>
      <c r="I2411" t="str">
        <f>VLOOKUP($B2411,'[1]LKUP PCNDES'!$C$17:$H$60,4,FALSE)</f>
        <v>England</v>
      </c>
      <c r="J2411" t="str">
        <f>VLOOKUP($B2411,'[1]LKUP PCNDES'!$C$17:$H$60,6,FALSE)</f>
        <v>England</v>
      </c>
    </row>
    <row r="2412" spans="2:10" x14ac:dyDescent="0.35">
      <c r="B2412" t="s">
        <v>626</v>
      </c>
      <c r="C2412" t="s">
        <v>1360</v>
      </c>
      <c r="D2412" t="s">
        <v>700</v>
      </c>
      <c r="E2412" s="2">
        <v>45322</v>
      </c>
      <c r="F2412">
        <v>2248</v>
      </c>
      <c r="G2412" t="str">
        <f>VLOOKUP($C2412,'[1]LKUP PCNDES'!$F$2:$H$12,2,FALSE)</f>
        <v>Mean number of patient contacts as part of weekly care home round per care home resident aged 18 years or over</v>
      </c>
      <c r="H2412" t="str">
        <f>VLOOKUP($C2412,'[1]LKUP PCNDES'!$F$2:$H$12,3,FALSE)</f>
        <v>WEEKLY_CH_ROUND</v>
      </c>
      <c r="I2412" t="str">
        <f>VLOOKUP($B2412,'[1]LKUP PCNDES'!$C$17:$H$60,4,FALSE)</f>
        <v>England</v>
      </c>
      <c r="J2412" t="str">
        <f>VLOOKUP($B2412,'[1]LKUP PCNDES'!$C$17:$H$60,6,FALSE)</f>
        <v>England</v>
      </c>
    </row>
    <row r="2413" spans="2:10" x14ac:dyDescent="0.35">
      <c r="B2413" t="s">
        <v>626</v>
      </c>
      <c r="C2413" t="s">
        <v>1360</v>
      </c>
      <c r="D2413" t="s">
        <v>700</v>
      </c>
      <c r="E2413" s="2">
        <v>45351</v>
      </c>
      <c r="F2413">
        <v>2215</v>
      </c>
      <c r="G2413" t="str">
        <f>VLOOKUP($C2413,'[1]LKUP PCNDES'!$F$2:$H$12,2,FALSE)</f>
        <v>Mean number of patient contacts as part of weekly care home round per care home resident aged 18 years or over</v>
      </c>
      <c r="H2413" t="str">
        <f>VLOOKUP($C2413,'[1]LKUP PCNDES'!$F$2:$H$12,3,FALSE)</f>
        <v>WEEKLY_CH_ROUND</v>
      </c>
      <c r="I2413" t="str">
        <f>VLOOKUP($B2413,'[1]LKUP PCNDES'!$C$17:$H$60,4,FALSE)</f>
        <v>England</v>
      </c>
      <c r="J2413" t="str">
        <f>VLOOKUP($B2413,'[1]LKUP PCNDES'!$C$17:$H$60,6,FALSE)</f>
        <v>England</v>
      </c>
    </row>
    <row r="2414" spans="2:10" x14ac:dyDescent="0.35">
      <c r="B2414" t="s">
        <v>626</v>
      </c>
      <c r="C2414" t="s">
        <v>1360</v>
      </c>
      <c r="D2414" t="s">
        <v>700</v>
      </c>
      <c r="E2414" s="2">
        <v>45382</v>
      </c>
      <c r="F2414">
        <v>2270</v>
      </c>
      <c r="G2414" t="str">
        <f>VLOOKUP($C2414,'[1]LKUP PCNDES'!$F$2:$H$12,2,FALSE)</f>
        <v>Mean number of patient contacts as part of weekly care home round per care home resident aged 18 years or over</v>
      </c>
      <c r="H2414" t="str">
        <f>VLOOKUP($C2414,'[1]LKUP PCNDES'!$F$2:$H$12,3,FALSE)</f>
        <v>WEEKLY_CH_ROUND</v>
      </c>
      <c r="I2414" t="str">
        <f>VLOOKUP($B2414,'[1]LKUP PCNDES'!$C$17:$H$60,4,FALSE)</f>
        <v>England</v>
      </c>
      <c r="J2414" t="str">
        <f>VLOOKUP($B2414,'[1]LKUP PCNDES'!$C$17:$H$60,6,FALSE)</f>
        <v>England</v>
      </c>
    </row>
    <row r="2415" spans="2:10" x14ac:dyDescent="0.35">
      <c r="B2415" t="s">
        <v>626</v>
      </c>
      <c r="C2415" t="s">
        <v>1360</v>
      </c>
      <c r="D2415" t="s">
        <v>564</v>
      </c>
      <c r="E2415" s="2">
        <v>45046</v>
      </c>
      <c r="F2415">
        <v>322429</v>
      </c>
      <c r="G2415" t="str">
        <f>VLOOKUP($C2415,'[1]LKUP PCNDES'!$F$2:$H$12,2,FALSE)</f>
        <v>Mean number of patient contacts as part of weekly care home round per care home resident aged 18 years or over</v>
      </c>
      <c r="H2415" t="str">
        <f>VLOOKUP($C2415,'[1]LKUP PCNDES'!$F$2:$H$12,3,FALSE)</f>
        <v>WEEKLY_CH_ROUND</v>
      </c>
      <c r="I2415" t="str">
        <f>VLOOKUP($B2415,'[1]LKUP PCNDES'!$C$17:$H$60,4,FALSE)</f>
        <v>England</v>
      </c>
      <c r="J2415" t="str">
        <f>VLOOKUP($B2415,'[1]LKUP PCNDES'!$C$17:$H$60,6,FALSE)</f>
        <v>England</v>
      </c>
    </row>
    <row r="2416" spans="2:10" x14ac:dyDescent="0.35">
      <c r="B2416" t="s">
        <v>626</v>
      </c>
      <c r="C2416" t="s">
        <v>1360</v>
      </c>
      <c r="D2416" t="s">
        <v>564</v>
      </c>
      <c r="E2416" s="2">
        <v>45077</v>
      </c>
      <c r="F2416">
        <v>307570</v>
      </c>
      <c r="G2416" t="str">
        <f>VLOOKUP($C2416,'[1]LKUP PCNDES'!$F$2:$H$12,2,FALSE)</f>
        <v>Mean number of patient contacts as part of weekly care home round per care home resident aged 18 years or over</v>
      </c>
      <c r="H2416" t="str">
        <f>VLOOKUP($C2416,'[1]LKUP PCNDES'!$F$2:$H$12,3,FALSE)</f>
        <v>WEEKLY_CH_ROUND</v>
      </c>
      <c r="I2416" t="str">
        <f>VLOOKUP($B2416,'[1]LKUP PCNDES'!$C$17:$H$60,4,FALSE)</f>
        <v>England</v>
      </c>
      <c r="J2416" t="str">
        <f>VLOOKUP($B2416,'[1]LKUP PCNDES'!$C$17:$H$60,6,FALSE)</f>
        <v>England</v>
      </c>
    </row>
    <row r="2417" spans="2:10" x14ac:dyDescent="0.35">
      <c r="B2417" t="s">
        <v>626</v>
      </c>
      <c r="C2417" t="s">
        <v>1360</v>
      </c>
      <c r="D2417" t="s">
        <v>564</v>
      </c>
      <c r="E2417" s="2">
        <v>45107</v>
      </c>
      <c r="F2417">
        <v>331213</v>
      </c>
      <c r="G2417" t="str">
        <f>VLOOKUP($C2417,'[1]LKUP PCNDES'!$F$2:$H$12,2,FALSE)</f>
        <v>Mean number of patient contacts as part of weekly care home round per care home resident aged 18 years or over</v>
      </c>
      <c r="H2417" t="str">
        <f>VLOOKUP($C2417,'[1]LKUP PCNDES'!$F$2:$H$12,3,FALSE)</f>
        <v>WEEKLY_CH_ROUND</v>
      </c>
      <c r="I2417" t="str">
        <f>VLOOKUP($B2417,'[1]LKUP PCNDES'!$C$17:$H$60,4,FALSE)</f>
        <v>England</v>
      </c>
      <c r="J2417" t="str">
        <f>VLOOKUP($B2417,'[1]LKUP PCNDES'!$C$17:$H$60,6,FALSE)</f>
        <v>England</v>
      </c>
    </row>
    <row r="2418" spans="2:10" x14ac:dyDescent="0.35">
      <c r="B2418" t="s">
        <v>626</v>
      </c>
      <c r="C2418" t="s">
        <v>1360</v>
      </c>
      <c r="D2418" t="s">
        <v>564</v>
      </c>
      <c r="E2418" s="2">
        <v>45138</v>
      </c>
      <c r="F2418">
        <v>335258</v>
      </c>
      <c r="G2418" t="str">
        <f>VLOOKUP($C2418,'[1]LKUP PCNDES'!$F$2:$H$12,2,FALSE)</f>
        <v>Mean number of patient contacts as part of weekly care home round per care home resident aged 18 years or over</v>
      </c>
      <c r="H2418" t="str">
        <f>VLOOKUP($C2418,'[1]LKUP PCNDES'!$F$2:$H$12,3,FALSE)</f>
        <v>WEEKLY_CH_ROUND</v>
      </c>
      <c r="I2418" t="str">
        <f>VLOOKUP($B2418,'[1]LKUP PCNDES'!$C$17:$H$60,4,FALSE)</f>
        <v>England</v>
      </c>
      <c r="J2418" t="str">
        <f>VLOOKUP($B2418,'[1]LKUP PCNDES'!$C$17:$H$60,6,FALSE)</f>
        <v>England</v>
      </c>
    </row>
    <row r="2419" spans="2:10" x14ac:dyDescent="0.35">
      <c r="B2419" t="s">
        <v>626</v>
      </c>
      <c r="C2419" t="s">
        <v>1360</v>
      </c>
      <c r="D2419" t="s">
        <v>564</v>
      </c>
      <c r="E2419" s="2">
        <v>45169</v>
      </c>
      <c r="F2419">
        <v>336246</v>
      </c>
      <c r="G2419" t="str">
        <f>VLOOKUP($C2419,'[1]LKUP PCNDES'!$F$2:$H$12,2,FALSE)</f>
        <v>Mean number of patient contacts as part of weekly care home round per care home resident aged 18 years or over</v>
      </c>
      <c r="H2419" t="str">
        <f>VLOOKUP($C2419,'[1]LKUP PCNDES'!$F$2:$H$12,3,FALSE)</f>
        <v>WEEKLY_CH_ROUND</v>
      </c>
      <c r="I2419" t="str">
        <f>VLOOKUP($B2419,'[1]LKUP PCNDES'!$C$17:$H$60,4,FALSE)</f>
        <v>England</v>
      </c>
      <c r="J2419" t="str">
        <f>VLOOKUP($B2419,'[1]LKUP PCNDES'!$C$17:$H$60,6,FALSE)</f>
        <v>England</v>
      </c>
    </row>
    <row r="2420" spans="2:10" x14ac:dyDescent="0.35">
      <c r="B2420" t="s">
        <v>626</v>
      </c>
      <c r="C2420" t="s">
        <v>1360</v>
      </c>
      <c r="D2420" t="s">
        <v>564</v>
      </c>
      <c r="E2420" s="2">
        <v>45199</v>
      </c>
      <c r="F2420">
        <v>347358</v>
      </c>
      <c r="G2420" t="str">
        <f>VLOOKUP($C2420,'[1]LKUP PCNDES'!$F$2:$H$12,2,FALSE)</f>
        <v>Mean number of patient contacts as part of weekly care home round per care home resident aged 18 years or over</v>
      </c>
      <c r="H2420" t="str">
        <f>VLOOKUP($C2420,'[1]LKUP PCNDES'!$F$2:$H$12,3,FALSE)</f>
        <v>WEEKLY_CH_ROUND</v>
      </c>
      <c r="I2420" t="str">
        <f>VLOOKUP($B2420,'[1]LKUP PCNDES'!$C$17:$H$60,4,FALSE)</f>
        <v>England</v>
      </c>
      <c r="J2420" t="str">
        <f>VLOOKUP($B2420,'[1]LKUP PCNDES'!$C$17:$H$60,6,FALSE)</f>
        <v>England</v>
      </c>
    </row>
    <row r="2421" spans="2:10" x14ac:dyDescent="0.35">
      <c r="B2421" t="s">
        <v>626</v>
      </c>
      <c r="C2421" t="s">
        <v>1360</v>
      </c>
      <c r="D2421" t="s">
        <v>564</v>
      </c>
      <c r="E2421" s="2">
        <v>45260</v>
      </c>
      <c r="F2421">
        <v>340768</v>
      </c>
      <c r="G2421" t="str">
        <f>VLOOKUP($C2421,'[1]LKUP PCNDES'!$F$2:$H$12,2,FALSE)</f>
        <v>Mean number of patient contacts as part of weekly care home round per care home resident aged 18 years or over</v>
      </c>
      <c r="H2421" t="str">
        <f>VLOOKUP($C2421,'[1]LKUP PCNDES'!$F$2:$H$12,3,FALSE)</f>
        <v>WEEKLY_CH_ROUND</v>
      </c>
      <c r="I2421" t="str">
        <f>VLOOKUP($B2421,'[1]LKUP PCNDES'!$C$17:$H$60,4,FALSE)</f>
        <v>England</v>
      </c>
      <c r="J2421" t="str">
        <f>VLOOKUP($B2421,'[1]LKUP PCNDES'!$C$17:$H$60,6,FALSE)</f>
        <v>England</v>
      </c>
    </row>
    <row r="2422" spans="2:10" x14ac:dyDescent="0.35">
      <c r="B2422" t="s">
        <v>626</v>
      </c>
      <c r="C2422" t="s">
        <v>1360</v>
      </c>
      <c r="D2422" t="s">
        <v>564</v>
      </c>
      <c r="E2422" s="2">
        <v>45291</v>
      </c>
      <c r="F2422">
        <v>339720</v>
      </c>
      <c r="G2422" t="str">
        <f>VLOOKUP($C2422,'[1]LKUP PCNDES'!$F$2:$H$12,2,FALSE)</f>
        <v>Mean number of patient contacts as part of weekly care home round per care home resident aged 18 years or over</v>
      </c>
      <c r="H2422" t="str">
        <f>VLOOKUP($C2422,'[1]LKUP PCNDES'!$F$2:$H$12,3,FALSE)</f>
        <v>WEEKLY_CH_ROUND</v>
      </c>
      <c r="I2422" t="str">
        <f>VLOOKUP($B2422,'[1]LKUP PCNDES'!$C$17:$H$60,4,FALSE)</f>
        <v>England</v>
      </c>
      <c r="J2422" t="str">
        <f>VLOOKUP($B2422,'[1]LKUP PCNDES'!$C$17:$H$60,6,FALSE)</f>
        <v>England</v>
      </c>
    </row>
    <row r="2423" spans="2:10" x14ac:dyDescent="0.35">
      <c r="B2423" t="s">
        <v>626</v>
      </c>
      <c r="C2423" t="s">
        <v>1360</v>
      </c>
      <c r="D2423" t="s">
        <v>564</v>
      </c>
      <c r="E2423" s="2">
        <v>45322</v>
      </c>
      <c r="F2423">
        <v>339053</v>
      </c>
      <c r="G2423" t="str">
        <f>VLOOKUP($C2423,'[1]LKUP PCNDES'!$F$2:$H$12,2,FALSE)</f>
        <v>Mean number of patient contacts as part of weekly care home round per care home resident aged 18 years or over</v>
      </c>
      <c r="H2423" t="str">
        <f>VLOOKUP($C2423,'[1]LKUP PCNDES'!$F$2:$H$12,3,FALSE)</f>
        <v>WEEKLY_CH_ROUND</v>
      </c>
      <c r="I2423" t="str">
        <f>VLOOKUP($B2423,'[1]LKUP PCNDES'!$C$17:$H$60,4,FALSE)</f>
        <v>England</v>
      </c>
      <c r="J2423" t="str">
        <f>VLOOKUP($B2423,'[1]LKUP PCNDES'!$C$17:$H$60,6,FALSE)</f>
        <v>England</v>
      </c>
    </row>
    <row r="2424" spans="2:10" x14ac:dyDescent="0.35">
      <c r="B2424" t="s">
        <v>626</v>
      </c>
      <c r="C2424" t="s">
        <v>1360</v>
      </c>
      <c r="D2424" t="s">
        <v>564</v>
      </c>
      <c r="E2424" s="2">
        <v>45351</v>
      </c>
      <c r="F2424">
        <v>337041</v>
      </c>
      <c r="G2424" t="str">
        <f>VLOOKUP($C2424,'[1]LKUP PCNDES'!$F$2:$H$12,2,FALSE)</f>
        <v>Mean number of patient contacts as part of weekly care home round per care home resident aged 18 years or over</v>
      </c>
      <c r="H2424" t="str">
        <f>VLOOKUP($C2424,'[1]LKUP PCNDES'!$F$2:$H$12,3,FALSE)</f>
        <v>WEEKLY_CH_ROUND</v>
      </c>
      <c r="I2424" t="str">
        <f>VLOOKUP($B2424,'[1]LKUP PCNDES'!$C$17:$H$60,4,FALSE)</f>
        <v>England</v>
      </c>
      <c r="J2424" t="str">
        <f>VLOOKUP($B2424,'[1]LKUP PCNDES'!$C$17:$H$60,6,FALSE)</f>
        <v>England</v>
      </c>
    </row>
    <row r="2425" spans="2:10" x14ac:dyDescent="0.35">
      <c r="B2425" t="s">
        <v>626</v>
      </c>
      <c r="C2425" t="s">
        <v>1360</v>
      </c>
      <c r="D2425" t="s">
        <v>564</v>
      </c>
      <c r="E2425" s="2">
        <v>45382</v>
      </c>
      <c r="F2425">
        <v>343563</v>
      </c>
      <c r="G2425" t="str">
        <f>VLOOKUP($C2425,'[1]LKUP PCNDES'!$F$2:$H$12,2,FALSE)</f>
        <v>Mean number of patient contacts as part of weekly care home round per care home resident aged 18 years or over</v>
      </c>
      <c r="H2425" t="str">
        <f>VLOOKUP($C2425,'[1]LKUP PCNDES'!$F$2:$H$12,3,FALSE)</f>
        <v>WEEKLY_CH_ROUND</v>
      </c>
      <c r="I2425" t="str">
        <f>VLOOKUP($B2425,'[1]LKUP PCNDES'!$C$17:$H$60,4,FALSE)</f>
        <v>England</v>
      </c>
      <c r="J2425" t="str">
        <f>VLOOKUP($B2425,'[1]LKUP PCNDES'!$C$17:$H$60,6,FALSE)</f>
        <v>England</v>
      </c>
    </row>
  </sheetData>
  <autoFilter ref="A1:J2425" xr:uid="{9CCA10BD-C1D9-449A-93CB-30E89196FBA1}"/>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FF80A-6FCC-4748-A12E-6086924CAF49}">
  <sheetPr>
    <tabColor theme="0" tint="-0.499984740745262"/>
  </sheetPr>
  <dimension ref="A1:AD60"/>
  <sheetViews>
    <sheetView topLeftCell="F1" workbookViewId="0">
      <selection activeCell="N19" sqref="N19"/>
    </sheetView>
  </sheetViews>
  <sheetFormatPr defaultRowHeight="14.5" x14ac:dyDescent="0.35"/>
  <cols>
    <col min="1" max="1" width="13.54296875" customWidth="1"/>
    <col min="2" max="3" width="28" bestFit="1" customWidth="1"/>
    <col min="4" max="4" width="23.26953125" customWidth="1"/>
    <col min="5" max="5" width="85.26953125" bestFit="1" customWidth="1"/>
    <col min="6" max="6" width="37.26953125" customWidth="1"/>
    <col min="7" max="7" width="85.26953125" customWidth="1"/>
    <col min="8" max="8" width="25.453125" customWidth="1"/>
    <col min="9" max="13" width="20.7265625" customWidth="1"/>
  </cols>
  <sheetData>
    <row r="1" spans="1:30" x14ac:dyDescent="0.35">
      <c r="A1" s="11" t="s">
        <v>619</v>
      </c>
      <c r="F1" s="11" t="s">
        <v>1390</v>
      </c>
      <c r="G1" s="11" t="s">
        <v>21</v>
      </c>
      <c r="H1" s="11" t="s">
        <v>1355</v>
      </c>
      <c r="I1" s="227" t="s">
        <v>898</v>
      </c>
      <c r="J1" s="227" t="s">
        <v>1566</v>
      </c>
      <c r="K1" s="227" t="s">
        <v>1567</v>
      </c>
      <c r="L1" s="227" t="s">
        <v>1568</v>
      </c>
      <c r="M1" s="227" t="s">
        <v>1355</v>
      </c>
    </row>
    <row r="2" spans="1:30" ht="15.5" x14ac:dyDescent="0.35">
      <c r="A2" s="4" t="s">
        <v>1392</v>
      </c>
      <c r="B2" t="s">
        <v>1393</v>
      </c>
      <c r="C2" t="s">
        <v>1120</v>
      </c>
      <c r="D2" t="s">
        <v>1394</v>
      </c>
      <c r="E2" t="s">
        <v>1119</v>
      </c>
      <c r="F2" t="s">
        <v>1357</v>
      </c>
      <c r="G2" t="s">
        <v>1358</v>
      </c>
      <c r="H2" t="s">
        <v>1359</v>
      </c>
      <c r="I2" s="220" t="s">
        <v>1538</v>
      </c>
      <c r="J2" s="220" t="s">
        <v>1539</v>
      </c>
      <c r="K2" s="220" t="s">
        <v>1540</v>
      </c>
      <c r="L2" s="220" t="s">
        <v>1541</v>
      </c>
      <c r="M2" t="s">
        <v>1359</v>
      </c>
    </row>
    <row r="3" spans="1:30" ht="15.5" x14ac:dyDescent="0.35">
      <c r="A3" s="4" t="s">
        <v>1395</v>
      </c>
      <c r="B3" t="s">
        <v>1356</v>
      </c>
      <c r="C3" t="s">
        <v>95</v>
      </c>
      <c r="D3" t="s">
        <v>1396</v>
      </c>
      <c r="E3" t="s">
        <v>912</v>
      </c>
      <c r="F3" s="197" t="s">
        <v>1360</v>
      </c>
      <c r="G3" s="197" t="s">
        <v>1361</v>
      </c>
      <c r="H3" s="197" t="s">
        <v>1362</v>
      </c>
      <c r="I3" s="220" t="s">
        <v>1538</v>
      </c>
      <c r="J3" s="220" t="s">
        <v>1539</v>
      </c>
      <c r="K3" s="220" t="s">
        <v>1542</v>
      </c>
      <c r="L3" s="220" t="s">
        <v>1543</v>
      </c>
      <c r="M3" t="s">
        <v>1369</v>
      </c>
    </row>
    <row r="4" spans="1:30" ht="15.5" x14ac:dyDescent="0.35">
      <c r="A4" s="4" t="s">
        <v>1398</v>
      </c>
      <c r="B4" t="s">
        <v>1399</v>
      </c>
      <c r="C4" t="s">
        <v>1039</v>
      </c>
      <c r="D4" t="s">
        <v>1400</v>
      </c>
      <c r="E4" t="s">
        <v>1037</v>
      </c>
      <c r="F4" t="s">
        <v>1363</v>
      </c>
      <c r="G4" t="s">
        <v>1364</v>
      </c>
      <c r="H4" t="s">
        <v>1365</v>
      </c>
      <c r="I4" s="220" t="s">
        <v>1538</v>
      </c>
      <c r="J4" s="220" t="s">
        <v>1539</v>
      </c>
      <c r="K4" s="220" t="s">
        <v>1544</v>
      </c>
      <c r="L4" s="220" t="s">
        <v>1545</v>
      </c>
      <c r="M4" t="s">
        <v>1372</v>
      </c>
    </row>
    <row r="5" spans="1:30" ht="15.5" x14ac:dyDescent="0.35">
      <c r="A5" s="4" t="s">
        <v>1402</v>
      </c>
      <c r="B5" t="s">
        <v>1403</v>
      </c>
      <c r="C5" t="s">
        <v>1266</v>
      </c>
      <c r="D5" t="s">
        <v>1404</v>
      </c>
      <c r="E5" t="s">
        <v>1264</v>
      </c>
      <c r="F5" t="s">
        <v>702</v>
      </c>
      <c r="G5" t="s">
        <v>1366</v>
      </c>
      <c r="H5" t="s">
        <v>1367</v>
      </c>
      <c r="I5" s="220" t="s">
        <v>1538</v>
      </c>
      <c r="J5" s="220" t="s">
        <v>1539</v>
      </c>
      <c r="K5" s="220" t="s">
        <v>1546</v>
      </c>
      <c r="L5" s="220" t="s">
        <v>1547</v>
      </c>
      <c r="M5" t="s">
        <v>1384</v>
      </c>
    </row>
    <row r="6" spans="1:30" ht="15.5" x14ac:dyDescent="0.35">
      <c r="A6" s="4" t="s">
        <v>1406</v>
      </c>
      <c r="B6" t="s">
        <v>1407</v>
      </c>
      <c r="C6" t="s">
        <v>1176</v>
      </c>
      <c r="D6" t="s">
        <v>1408</v>
      </c>
      <c r="E6" t="s">
        <v>1175</v>
      </c>
      <c r="F6" t="s">
        <v>33</v>
      </c>
      <c r="G6" t="s">
        <v>1368</v>
      </c>
      <c r="H6" t="s">
        <v>1369</v>
      </c>
      <c r="I6" s="220" t="s">
        <v>1538</v>
      </c>
      <c r="J6" s="220" t="s">
        <v>1539</v>
      </c>
      <c r="K6" s="220" t="s">
        <v>1548</v>
      </c>
      <c r="L6" s="220" t="s">
        <v>1549</v>
      </c>
      <c r="M6" t="s">
        <v>1381</v>
      </c>
    </row>
    <row r="7" spans="1:30" ht="15.5" x14ac:dyDescent="0.35">
      <c r="A7" s="4" t="s">
        <v>1410</v>
      </c>
      <c r="B7" t="s">
        <v>1411</v>
      </c>
      <c r="C7" t="s">
        <v>991</v>
      </c>
      <c r="D7" t="s">
        <v>1412</v>
      </c>
      <c r="E7" t="s">
        <v>989</v>
      </c>
      <c r="F7" t="s">
        <v>1370</v>
      </c>
      <c r="G7" t="s">
        <v>1371</v>
      </c>
      <c r="H7" t="s">
        <v>1372</v>
      </c>
      <c r="I7" s="220" t="s">
        <v>1538</v>
      </c>
      <c r="J7" s="220" t="s">
        <v>1539</v>
      </c>
      <c r="K7" s="220" t="s">
        <v>1550</v>
      </c>
      <c r="L7" s="220" t="s">
        <v>1551</v>
      </c>
      <c r="M7" t="s">
        <v>1365</v>
      </c>
    </row>
    <row r="8" spans="1:30" ht="15.5" x14ac:dyDescent="0.35">
      <c r="A8" s="4" t="s">
        <v>1414</v>
      </c>
      <c r="B8" t="s">
        <v>1415</v>
      </c>
      <c r="C8" t="s">
        <v>952</v>
      </c>
      <c r="D8" t="s">
        <v>1416</v>
      </c>
      <c r="E8" t="s">
        <v>950</v>
      </c>
      <c r="F8" t="s">
        <v>1373</v>
      </c>
      <c r="G8" t="s">
        <v>1374</v>
      </c>
      <c r="H8" t="s">
        <v>1375</v>
      </c>
      <c r="I8" s="220" t="s">
        <v>1538</v>
      </c>
      <c r="J8" s="220" t="s">
        <v>1539</v>
      </c>
      <c r="K8" s="220" t="s">
        <v>1552</v>
      </c>
      <c r="L8" s="220" t="s">
        <v>1553</v>
      </c>
      <c r="M8" t="s">
        <v>1375</v>
      </c>
    </row>
    <row r="9" spans="1:30" ht="15.5" x14ac:dyDescent="0.35">
      <c r="F9" t="s">
        <v>1376</v>
      </c>
      <c r="G9" t="s">
        <v>1377</v>
      </c>
      <c r="H9" t="s">
        <v>1378</v>
      </c>
      <c r="I9" s="220" t="s">
        <v>1538</v>
      </c>
      <c r="J9" s="220" t="s">
        <v>1539</v>
      </c>
      <c r="K9" s="220" t="s">
        <v>1554</v>
      </c>
      <c r="L9" s="220" t="s">
        <v>1555</v>
      </c>
      <c r="M9" t="s">
        <v>1378</v>
      </c>
    </row>
    <row r="10" spans="1:30" ht="15.5" x14ac:dyDescent="0.35">
      <c r="A10" s="198" t="s">
        <v>1419</v>
      </c>
      <c r="F10" t="s">
        <v>1379</v>
      </c>
      <c r="G10" t="s">
        <v>1380</v>
      </c>
      <c r="H10" t="s">
        <v>1381</v>
      </c>
      <c r="I10" s="220" t="s">
        <v>1538</v>
      </c>
      <c r="J10" s="220" t="s">
        <v>1539</v>
      </c>
      <c r="K10" s="220" t="s">
        <v>1560</v>
      </c>
      <c r="L10" s="220" t="s">
        <v>1561</v>
      </c>
      <c r="M10" t="s">
        <v>1367</v>
      </c>
    </row>
    <row r="11" spans="1:30" ht="15.5" x14ac:dyDescent="0.35">
      <c r="A11" t="s">
        <v>1421</v>
      </c>
      <c r="B11" s="4" t="s">
        <v>1422</v>
      </c>
      <c r="F11" t="s">
        <v>1382</v>
      </c>
      <c r="G11" t="s">
        <v>1383</v>
      </c>
      <c r="H11" t="s">
        <v>1384</v>
      </c>
      <c r="I11" s="220" t="s">
        <v>1538</v>
      </c>
      <c r="J11" s="220" t="s">
        <v>1539</v>
      </c>
      <c r="K11" s="220" t="s">
        <v>1559</v>
      </c>
      <c r="L11" s="220" t="s">
        <v>1562</v>
      </c>
      <c r="M11" t="s">
        <v>1512</v>
      </c>
    </row>
    <row r="12" spans="1:30" ht="15.5" x14ac:dyDescent="0.35">
      <c r="A12" t="s">
        <v>1424</v>
      </c>
      <c r="B12" t="s">
        <v>1425</v>
      </c>
      <c r="F12" t="s">
        <v>55</v>
      </c>
      <c r="G12" t="s">
        <v>647</v>
      </c>
      <c r="H12" t="s">
        <v>1512</v>
      </c>
      <c r="I12" s="225" t="s">
        <v>1538</v>
      </c>
      <c r="J12" s="225" t="s">
        <v>1539</v>
      </c>
      <c r="K12" s="225" t="s">
        <v>1556</v>
      </c>
      <c r="L12" s="225" t="s">
        <v>1557</v>
      </c>
      <c r="M12" s="226" t="s">
        <v>1565</v>
      </c>
    </row>
    <row r="13" spans="1:30" x14ac:dyDescent="0.35">
      <c r="A13" s="4" t="s">
        <v>1427</v>
      </c>
      <c r="B13" s="4" t="s">
        <v>1427</v>
      </c>
      <c r="F13" t="s">
        <v>700</v>
      </c>
      <c r="G13" t="s">
        <v>1513</v>
      </c>
      <c r="H13" t="s">
        <v>1514</v>
      </c>
    </row>
    <row r="14" spans="1:30" x14ac:dyDescent="0.35">
      <c r="W14" s="11"/>
      <c r="X14" s="11"/>
      <c r="Y14" s="11"/>
      <c r="Z14" s="11"/>
      <c r="AA14" s="11"/>
      <c r="AB14" s="11"/>
      <c r="AC14" s="11"/>
      <c r="AD14" s="11"/>
    </row>
    <row r="15" spans="1:30" s="11" customFormat="1" x14ac:dyDescent="0.35">
      <c r="A15" s="11" t="s">
        <v>1430</v>
      </c>
      <c r="W15"/>
      <c r="X15"/>
      <c r="Y15"/>
      <c r="Z15"/>
      <c r="AA15"/>
      <c r="AB15"/>
      <c r="AC15"/>
      <c r="AD15"/>
    </row>
    <row r="17" spans="1:14" x14ac:dyDescent="0.35">
      <c r="A17" s="11" t="s">
        <v>1433</v>
      </c>
      <c r="B17" s="11" t="s">
        <v>1434</v>
      </c>
      <c r="C17" s="11" t="s">
        <v>1435</v>
      </c>
      <c r="D17" s="11" t="s">
        <v>1436</v>
      </c>
      <c r="E17" s="11" t="s">
        <v>1437</v>
      </c>
      <c r="F17" s="11" t="s">
        <v>1438</v>
      </c>
      <c r="G17" s="11" t="s">
        <v>1439</v>
      </c>
      <c r="H17" s="11" t="s">
        <v>1509</v>
      </c>
      <c r="I17" s="11"/>
      <c r="J17" s="11"/>
      <c r="K17" s="11"/>
      <c r="L17" s="11"/>
      <c r="M17" s="11"/>
      <c r="N17" s="11"/>
    </row>
    <row r="18" spans="1:14" x14ac:dyDescent="0.35">
      <c r="A18" t="s">
        <v>950</v>
      </c>
      <c r="B18" t="s">
        <v>1416</v>
      </c>
      <c r="C18" t="s">
        <v>683</v>
      </c>
      <c r="D18" t="s">
        <v>959</v>
      </c>
      <c r="E18" t="s">
        <v>1397</v>
      </c>
      <c r="F18" t="s">
        <v>1441</v>
      </c>
      <c r="G18" t="s">
        <v>960</v>
      </c>
      <c r="H18" t="s">
        <v>1397</v>
      </c>
    </row>
    <row r="19" spans="1:14" x14ac:dyDescent="0.35">
      <c r="A19" t="s">
        <v>1119</v>
      </c>
      <c r="B19" t="s">
        <v>1394</v>
      </c>
      <c r="C19" t="s">
        <v>666</v>
      </c>
      <c r="D19" t="s">
        <v>1138</v>
      </c>
      <c r="E19" t="s">
        <v>1401</v>
      </c>
      <c r="F19" t="s">
        <v>1443</v>
      </c>
      <c r="G19" t="s">
        <v>1139</v>
      </c>
      <c r="H19" t="s">
        <v>1401</v>
      </c>
    </row>
    <row r="20" spans="1:14" x14ac:dyDescent="0.35">
      <c r="A20" t="s">
        <v>1037</v>
      </c>
      <c r="B20" t="s">
        <v>1400</v>
      </c>
      <c r="C20" t="s">
        <v>667</v>
      </c>
      <c r="D20" t="s">
        <v>1045</v>
      </c>
      <c r="E20" t="s">
        <v>1405</v>
      </c>
      <c r="F20" t="s">
        <v>1445</v>
      </c>
      <c r="G20" s="11" t="s">
        <v>1046</v>
      </c>
      <c r="H20" t="s">
        <v>1405</v>
      </c>
    </row>
    <row r="21" spans="1:14" x14ac:dyDescent="0.35">
      <c r="A21" t="s">
        <v>1037</v>
      </c>
      <c r="B21" t="s">
        <v>1400</v>
      </c>
      <c r="C21" t="s">
        <v>691</v>
      </c>
      <c r="D21" t="s">
        <v>1109</v>
      </c>
      <c r="E21" t="s">
        <v>1409</v>
      </c>
      <c r="F21" t="s">
        <v>1447</v>
      </c>
      <c r="G21" t="s">
        <v>1110</v>
      </c>
      <c r="H21" t="s">
        <v>1409</v>
      </c>
    </row>
    <row r="22" spans="1:14" x14ac:dyDescent="0.35">
      <c r="A22" t="s">
        <v>950</v>
      </c>
      <c r="B22" t="s">
        <v>1416</v>
      </c>
      <c r="C22" t="s">
        <v>693</v>
      </c>
      <c r="D22" t="s">
        <v>979</v>
      </c>
      <c r="E22" t="s">
        <v>1413</v>
      </c>
      <c r="F22" t="s">
        <v>1449</v>
      </c>
      <c r="G22" t="s">
        <v>980</v>
      </c>
      <c r="H22" t="s">
        <v>1413</v>
      </c>
    </row>
    <row r="23" spans="1:14" x14ac:dyDescent="0.35">
      <c r="A23" t="s">
        <v>989</v>
      </c>
      <c r="B23" t="s">
        <v>1412</v>
      </c>
      <c r="C23" t="s">
        <v>690</v>
      </c>
      <c r="D23" t="s">
        <v>1021</v>
      </c>
      <c r="E23" t="s">
        <v>1417</v>
      </c>
      <c r="F23" t="s">
        <v>1451</v>
      </c>
      <c r="G23" t="s">
        <v>1022</v>
      </c>
      <c r="H23" t="s">
        <v>1417</v>
      </c>
    </row>
    <row r="24" spans="1:14" x14ac:dyDescent="0.35">
      <c r="A24" t="s">
        <v>1119</v>
      </c>
      <c r="B24" t="s">
        <v>1394</v>
      </c>
      <c r="C24" t="s">
        <v>692</v>
      </c>
      <c r="D24" t="s">
        <v>1170</v>
      </c>
      <c r="E24" t="s">
        <v>1418</v>
      </c>
      <c r="F24" t="s">
        <v>1453</v>
      </c>
      <c r="G24" t="s">
        <v>1171</v>
      </c>
      <c r="H24" t="s">
        <v>1418</v>
      </c>
    </row>
    <row r="25" spans="1:14" x14ac:dyDescent="0.35">
      <c r="A25" t="s">
        <v>1175</v>
      </c>
      <c r="B25" t="s">
        <v>1408</v>
      </c>
      <c r="C25" t="s">
        <v>698</v>
      </c>
      <c r="D25" t="s">
        <v>1235</v>
      </c>
      <c r="E25" t="s">
        <v>1420</v>
      </c>
      <c r="F25" t="s">
        <v>1455</v>
      </c>
      <c r="G25" t="s">
        <v>1236</v>
      </c>
      <c r="H25" t="s">
        <v>1420</v>
      </c>
    </row>
    <row r="26" spans="1:14" x14ac:dyDescent="0.35">
      <c r="A26" t="s">
        <v>950</v>
      </c>
      <c r="B26" t="s">
        <v>1416</v>
      </c>
      <c r="C26" t="s">
        <v>689</v>
      </c>
      <c r="D26" t="s">
        <v>974</v>
      </c>
      <c r="E26" t="s">
        <v>1423</v>
      </c>
      <c r="F26" t="s">
        <v>1457</v>
      </c>
      <c r="G26" t="s">
        <v>975</v>
      </c>
      <c r="H26" t="s">
        <v>1423</v>
      </c>
    </row>
    <row r="27" spans="1:14" x14ac:dyDescent="0.35">
      <c r="A27" t="s">
        <v>1037</v>
      </c>
      <c r="B27" t="s">
        <v>1400</v>
      </c>
      <c r="C27" t="s">
        <v>696</v>
      </c>
      <c r="D27" t="s">
        <v>1114</v>
      </c>
      <c r="E27" t="s">
        <v>1426</v>
      </c>
      <c r="F27" t="s">
        <v>1459</v>
      </c>
      <c r="G27" t="s">
        <v>1115</v>
      </c>
      <c r="H27" t="s">
        <v>1426</v>
      </c>
    </row>
    <row r="28" spans="1:14" x14ac:dyDescent="0.35">
      <c r="A28" t="s">
        <v>1037</v>
      </c>
      <c r="B28" t="s">
        <v>1400</v>
      </c>
      <c r="C28" t="s">
        <v>669</v>
      </c>
      <c r="D28" t="s">
        <v>1050</v>
      </c>
      <c r="E28" t="s">
        <v>1428</v>
      </c>
      <c r="F28" t="s">
        <v>1461</v>
      </c>
      <c r="G28" t="s">
        <v>1051</v>
      </c>
      <c r="H28" t="s">
        <v>1428</v>
      </c>
    </row>
    <row r="29" spans="1:14" x14ac:dyDescent="0.35">
      <c r="A29" t="s">
        <v>950</v>
      </c>
      <c r="B29" t="s">
        <v>1416</v>
      </c>
      <c r="C29" t="s">
        <v>671</v>
      </c>
      <c r="D29" t="s">
        <v>953</v>
      </c>
      <c r="E29" t="s">
        <v>1429</v>
      </c>
      <c r="F29" t="s">
        <v>1463</v>
      </c>
      <c r="G29" t="s">
        <v>954</v>
      </c>
      <c r="H29" t="s">
        <v>1429</v>
      </c>
    </row>
    <row r="30" spans="1:14" x14ac:dyDescent="0.35">
      <c r="A30" t="s">
        <v>950</v>
      </c>
      <c r="B30" t="s">
        <v>1416</v>
      </c>
      <c r="C30" t="s">
        <v>694</v>
      </c>
      <c r="D30" t="s">
        <v>984</v>
      </c>
      <c r="E30" t="s">
        <v>1431</v>
      </c>
      <c r="F30" t="s">
        <v>1464</v>
      </c>
      <c r="G30" t="s">
        <v>985</v>
      </c>
      <c r="H30" s="11" t="s">
        <v>1431</v>
      </c>
    </row>
    <row r="31" spans="1:14" x14ac:dyDescent="0.35">
      <c r="A31" t="s">
        <v>989</v>
      </c>
      <c r="B31" t="s">
        <v>1412</v>
      </c>
      <c r="C31" t="s">
        <v>678</v>
      </c>
      <c r="D31" t="s">
        <v>997</v>
      </c>
      <c r="E31" t="s">
        <v>1432</v>
      </c>
      <c r="F31" t="s">
        <v>1466</v>
      </c>
      <c r="G31" t="s">
        <v>998</v>
      </c>
      <c r="H31" t="s">
        <v>1432</v>
      </c>
    </row>
    <row r="32" spans="1:14" x14ac:dyDescent="0.35">
      <c r="A32" t="s">
        <v>950</v>
      </c>
      <c r="B32" t="s">
        <v>1416</v>
      </c>
      <c r="C32" t="s">
        <v>685</v>
      </c>
      <c r="D32" t="s">
        <v>964</v>
      </c>
      <c r="E32" t="s">
        <v>1440</v>
      </c>
      <c r="F32" t="s">
        <v>1467</v>
      </c>
      <c r="G32" t="s">
        <v>965</v>
      </c>
      <c r="H32" t="s">
        <v>1440</v>
      </c>
    </row>
    <row r="33" spans="1:8" x14ac:dyDescent="0.35">
      <c r="A33" t="s">
        <v>1175</v>
      </c>
      <c r="B33" t="s">
        <v>1408</v>
      </c>
      <c r="C33" t="s">
        <v>681</v>
      </c>
      <c r="D33" t="s">
        <v>1203</v>
      </c>
      <c r="E33" t="s">
        <v>1442</v>
      </c>
      <c r="F33" t="s">
        <v>1468</v>
      </c>
      <c r="G33" s="11" t="s">
        <v>1204</v>
      </c>
      <c r="H33" t="s">
        <v>1442</v>
      </c>
    </row>
    <row r="34" spans="1:8" x14ac:dyDescent="0.35">
      <c r="A34" t="s">
        <v>989</v>
      </c>
      <c r="B34" t="s">
        <v>1412</v>
      </c>
      <c r="C34" t="s">
        <v>686</v>
      </c>
      <c r="D34" t="s">
        <v>1013</v>
      </c>
      <c r="E34" t="s">
        <v>1444</v>
      </c>
      <c r="F34" t="s">
        <v>1470</v>
      </c>
      <c r="G34" t="s">
        <v>1014</v>
      </c>
      <c r="H34" t="s">
        <v>1444</v>
      </c>
    </row>
    <row r="35" spans="1:8" x14ac:dyDescent="0.35">
      <c r="A35" t="s">
        <v>1037</v>
      </c>
      <c r="B35" t="s">
        <v>1400</v>
      </c>
      <c r="C35" t="s">
        <v>664</v>
      </c>
      <c r="D35" t="s">
        <v>1040</v>
      </c>
      <c r="E35" t="s">
        <v>1446</v>
      </c>
      <c r="F35" t="s">
        <v>1472</v>
      </c>
      <c r="G35" t="s">
        <v>1041</v>
      </c>
      <c r="H35" t="s">
        <v>1446</v>
      </c>
    </row>
    <row r="36" spans="1:8" x14ac:dyDescent="0.35">
      <c r="A36" t="s">
        <v>1119</v>
      </c>
      <c r="B36" t="s">
        <v>1394</v>
      </c>
      <c r="C36" t="s">
        <v>675</v>
      </c>
      <c r="D36" t="s">
        <v>1154</v>
      </c>
      <c r="E36" t="s">
        <v>1448</v>
      </c>
      <c r="F36" t="s">
        <v>1474</v>
      </c>
      <c r="G36" t="s">
        <v>1155</v>
      </c>
      <c r="H36" t="s">
        <v>1448</v>
      </c>
    </row>
    <row r="37" spans="1:8" x14ac:dyDescent="0.35">
      <c r="A37" t="s">
        <v>1264</v>
      </c>
      <c r="B37" t="s">
        <v>1404</v>
      </c>
      <c r="C37" t="s">
        <v>682</v>
      </c>
      <c r="D37" t="s">
        <v>1307</v>
      </c>
      <c r="E37" t="s">
        <v>1450</v>
      </c>
      <c r="F37" t="s">
        <v>1476</v>
      </c>
      <c r="G37" t="s">
        <v>1308</v>
      </c>
      <c r="H37" t="s">
        <v>1450</v>
      </c>
    </row>
    <row r="38" spans="1:8" x14ac:dyDescent="0.35">
      <c r="A38" t="s">
        <v>989</v>
      </c>
      <c r="B38" t="s">
        <v>1412</v>
      </c>
      <c r="C38" t="s">
        <v>674</v>
      </c>
      <c r="D38" t="s">
        <v>992</v>
      </c>
      <c r="E38" t="s">
        <v>1452</v>
      </c>
      <c r="F38" t="s">
        <v>1477</v>
      </c>
      <c r="G38" t="s">
        <v>993</v>
      </c>
      <c r="H38" t="s">
        <v>1452</v>
      </c>
    </row>
    <row r="39" spans="1:8" x14ac:dyDescent="0.35">
      <c r="A39" t="s">
        <v>1175</v>
      </c>
      <c r="B39" t="s">
        <v>1408</v>
      </c>
      <c r="C39" t="s">
        <v>662</v>
      </c>
      <c r="D39" t="s">
        <v>1177</v>
      </c>
      <c r="E39" t="s">
        <v>1454</v>
      </c>
      <c r="F39" t="s">
        <v>1478</v>
      </c>
      <c r="G39" t="s">
        <v>1178</v>
      </c>
      <c r="H39" t="s">
        <v>1454</v>
      </c>
    </row>
    <row r="40" spans="1:8" x14ac:dyDescent="0.35">
      <c r="A40" t="s">
        <v>1037</v>
      </c>
      <c r="B40" t="s">
        <v>1400</v>
      </c>
      <c r="C40" t="s">
        <v>673</v>
      </c>
      <c r="D40" t="s">
        <v>1060</v>
      </c>
      <c r="E40" t="s">
        <v>1456</v>
      </c>
      <c r="F40" t="s">
        <v>1480</v>
      </c>
      <c r="G40" t="s">
        <v>1061</v>
      </c>
      <c r="H40" t="s">
        <v>1456</v>
      </c>
    </row>
    <row r="41" spans="1:8" x14ac:dyDescent="0.35">
      <c r="A41" t="s">
        <v>1037</v>
      </c>
      <c r="B41" t="s">
        <v>1400</v>
      </c>
      <c r="C41" t="s">
        <v>672</v>
      </c>
      <c r="D41" t="s">
        <v>1055</v>
      </c>
      <c r="E41" t="s">
        <v>1458</v>
      </c>
      <c r="F41" t="s">
        <v>1482</v>
      </c>
      <c r="G41" t="s">
        <v>1056</v>
      </c>
      <c r="H41" t="s">
        <v>1458</v>
      </c>
    </row>
    <row r="42" spans="1:8" x14ac:dyDescent="0.35">
      <c r="A42" t="s">
        <v>1119</v>
      </c>
      <c r="B42" t="s">
        <v>1394</v>
      </c>
      <c r="C42" t="s">
        <v>665</v>
      </c>
      <c r="D42" t="s">
        <v>1121</v>
      </c>
      <c r="E42" t="s">
        <v>1460</v>
      </c>
      <c r="F42" t="s">
        <v>1484</v>
      </c>
      <c r="G42" t="s">
        <v>1122</v>
      </c>
      <c r="H42" t="s">
        <v>1460</v>
      </c>
    </row>
    <row r="43" spans="1:8" x14ac:dyDescent="0.35">
      <c r="A43" t="s">
        <v>1119</v>
      </c>
      <c r="B43" t="s">
        <v>1394</v>
      </c>
      <c r="C43" t="s">
        <v>676</v>
      </c>
      <c r="D43" t="s">
        <v>1165</v>
      </c>
      <c r="E43" t="s">
        <v>1462</v>
      </c>
      <c r="F43" t="s">
        <v>1486</v>
      </c>
      <c r="G43" t="s">
        <v>1487</v>
      </c>
      <c r="H43" t="s">
        <v>1462</v>
      </c>
    </row>
    <row r="44" spans="1:8" x14ac:dyDescent="0.35">
      <c r="A44" t="s">
        <v>912</v>
      </c>
      <c r="B44" t="s">
        <v>1396</v>
      </c>
      <c r="C44" t="s">
        <v>652</v>
      </c>
      <c r="D44" t="s">
        <v>934</v>
      </c>
      <c r="E44" t="s">
        <v>598</v>
      </c>
      <c r="F44" t="s">
        <v>1489</v>
      </c>
      <c r="G44" t="s">
        <v>932</v>
      </c>
      <c r="H44" t="s">
        <v>598</v>
      </c>
    </row>
    <row r="45" spans="1:8" x14ac:dyDescent="0.35">
      <c r="A45" t="s">
        <v>1264</v>
      </c>
      <c r="B45" t="s">
        <v>1404</v>
      </c>
      <c r="C45" t="s">
        <v>668</v>
      </c>
      <c r="D45" t="s">
        <v>1281</v>
      </c>
      <c r="E45" t="s">
        <v>1465</v>
      </c>
      <c r="F45" t="s">
        <v>1491</v>
      </c>
      <c r="G45" t="s">
        <v>1282</v>
      </c>
      <c r="H45" t="s">
        <v>1465</v>
      </c>
    </row>
    <row r="46" spans="1:8" x14ac:dyDescent="0.35">
      <c r="A46" t="s">
        <v>912</v>
      </c>
      <c r="B46" t="s">
        <v>1396</v>
      </c>
      <c r="C46" t="s">
        <v>651</v>
      </c>
      <c r="D46" t="s">
        <v>924</v>
      </c>
      <c r="E46" t="s">
        <v>600</v>
      </c>
      <c r="F46" t="s">
        <v>1492</v>
      </c>
      <c r="G46" t="s">
        <v>925</v>
      </c>
      <c r="H46" t="s">
        <v>600</v>
      </c>
    </row>
    <row r="47" spans="1:8" x14ac:dyDescent="0.35">
      <c r="A47" t="s">
        <v>912</v>
      </c>
      <c r="B47" t="s">
        <v>1396</v>
      </c>
      <c r="C47" t="s">
        <v>653</v>
      </c>
      <c r="D47" t="s">
        <v>939</v>
      </c>
      <c r="E47" t="s">
        <v>602</v>
      </c>
      <c r="F47" t="s">
        <v>1493</v>
      </c>
      <c r="G47" t="s">
        <v>933</v>
      </c>
      <c r="H47" t="s">
        <v>602</v>
      </c>
    </row>
    <row r="48" spans="1:8" x14ac:dyDescent="0.35">
      <c r="A48" t="s">
        <v>1037</v>
      </c>
      <c r="B48" t="s">
        <v>1400</v>
      </c>
      <c r="C48" t="s">
        <v>684</v>
      </c>
      <c r="D48" t="s">
        <v>1096</v>
      </c>
      <c r="E48" t="s">
        <v>1469</v>
      </c>
      <c r="F48" t="s">
        <v>1494</v>
      </c>
      <c r="G48" t="s">
        <v>1097</v>
      </c>
      <c r="H48" t="s">
        <v>1469</v>
      </c>
    </row>
    <row r="49" spans="1:8" x14ac:dyDescent="0.35">
      <c r="A49" t="s">
        <v>1037</v>
      </c>
      <c r="B49" t="s">
        <v>1400</v>
      </c>
      <c r="C49" t="s">
        <v>688</v>
      </c>
      <c r="D49" t="s">
        <v>1101</v>
      </c>
      <c r="E49" t="s">
        <v>1471</v>
      </c>
      <c r="F49" t="s">
        <v>1495</v>
      </c>
      <c r="G49" t="s">
        <v>1102</v>
      </c>
      <c r="H49" t="s">
        <v>1471</v>
      </c>
    </row>
    <row r="50" spans="1:8" x14ac:dyDescent="0.35">
      <c r="A50" t="s">
        <v>1037</v>
      </c>
      <c r="B50" t="s">
        <v>1400</v>
      </c>
      <c r="C50" t="s">
        <v>680</v>
      </c>
      <c r="D50" t="s">
        <v>1091</v>
      </c>
      <c r="E50" t="s">
        <v>1473</v>
      </c>
      <c r="F50" t="s">
        <v>1496</v>
      </c>
      <c r="G50" t="s">
        <v>1092</v>
      </c>
      <c r="H50" t="s">
        <v>1473</v>
      </c>
    </row>
    <row r="51" spans="1:8" x14ac:dyDescent="0.35">
      <c r="A51" t="s">
        <v>950</v>
      </c>
      <c r="B51" t="s">
        <v>1416</v>
      </c>
      <c r="C51" t="s">
        <v>687</v>
      </c>
      <c r="D51" t="s">
        <v>969</v>
      </c>
      <c r="E51" t="s">
        <v>1475</v>
      </c>
      <c r="F51" t="s">
        <v>1497</v>
      </c>
      <c r="G51" t="s">
        <v>970</v>
      </c>
      <c r="H51" t="s">
        <v>1475</v>
      </c>
    </row>
    <row r="52" spans="1:8" x14ac:dyDescent="0.35">
      <c r="A52" t="s">
        <v>912</v>
      </c>
      <c r="B52" t="s">
        <v>1396</v>
      </c>
      <c r="C52" t="s">
        <v>654</v>
      </c>
      <c r="D52" t="s">
        <v>914</v>
      </c>
      <c r="E52" t="s">
        <v>604</v>
      </c>
      <c r="F52" t="s">
        <v>1498</v>
      </c>
      <c r="G52" t="s">
        <v>915</v>
      </c>
      <c r="H52" t="s">
        <v>604</v>
      </c>
    </row>
    <row r="53" spans="1:8" x14ac:dyDescent="0.35">
      <c r="A53" t="s">
        <v>912</v>
      </c>
      <c r="B53" t="s">
        <v>1396</v>
      </c>
      <c r="C53" t="s">
        <v>656</v>
      </c>
      <c r="D53" t="s">
        <v>946</v>
      </c>
      <c r="E53" t="s">
        <v>606</v>
      </c>
      <c r="F53" t="s">
        <v>1499</v>
      </c>
      <c r="G53" t="s">
        <v>938</v>
      </c>
      <c r="H53" t="s">
        <v>606</v>
      </c>
    </row>
    <row r="54" spans="1:8" x14ac:dyDescent="0.35">
      <c r="A54" t="s">
        <v>1264</v>
      </c>
      <c r="B54" t="s">
        <v>1404</v>
      </c>
      <c r="C54" t="s">
        <v>663</v>
      </c>
      <c r="D54" t="s">
        <v>1267</v>
      </c>
      <c r="E54" t="s">
        <v>1479</v>
      </c>
      <c r="F54" t="s">
        <v>1500</v>
      </c>
      <c r="G54" t="s">
        <v>1268</v>
      </c>
      <c r="H54" t="s">
        <v>1479</v>
      </c>
    </row>
    <row r="55" spans="1:8" x14ac:dyDescent="0.35">
      <c r="A55" t="s">
        <v>1037</v>
      </c>
      <c r="B55" t="s">
        <v>1400</v>
      </c>
      <c r="C55" t="s">
        <v>677</v>
      </c>
      <c r="D55" t="s">
        <v>1071</v>
      </c>
      <c r="E55" t="s">
        <v>1481</v>
      </c>
      <c r="F55" t="s">
        <v>1501</v>
      </c>
      <c r="G55" t="s">
        <v>1072</v>
      </c>
      <c r="H55" t="s">
        <v>1481</v>
      </c>
    </row>
    <row r="56" spans="1:8" x14ac:dyDescent="0.35">
      <c r="A56" t="s">
        <v>1119</v>
      </c>
      <c r="B56" t="s">
        <v>1394</v>
      </c>
      <c r="C56" t="s">
        <v>670</v>
      </c>
      <c r="D56" t="s">
        <v>1143</v>
      </c>
      <c r="E56" t="s">
        <v>1483</v>
      </c>
      <c r="F56" t="s">
        <v>1502</v>
      </c>
      <c r="G56" t="s">
        <v>1144</v>
      </c>
      <c r="H56" t="s">
        <v>1483</v>
      </c>
    </row>
    <row r="57" spans="1:8" x14ac:dyDescent="0.35">
      <c r="A57" t="s">
        <v>989</v>
      </c>
      <c r="B57" t="s">
        <v>1412</v>
      </c>
      <c r="C57" t="s">
        <v>697</v>
      </c>
      <c r="D57" t="s">
        <v>1503</v>
      </c>
      <c r="E57" t="s">
        <v>1485</v>
      </c>
      <c r="F57" t="s">
        <v>1033</v>
      </c>
      <c r="G57" t="s">
        <v>1504</v>
      </c>
      <c r="H57" t="s">
        <v>1485</v>
      </c>
    </row>
    <row r="58" spans="1:8" x14ac:dyDescent="0.35">
      <c r="A58" t="s">
        <v>989</v>
      </c>
      <c r="B58" t="s">
        <v>1412</v>
      </c>
      <c r="C58" t="s">
        <v>679</v>
      </c>
      <c r="D58" t="s">
        <v>1505</v>
      </c>
      <c r="E58" t="s">
        <v>1488</v>
      </c>
      <c r="F58" t="s">
        <v>1003</v>
      </c>
      <c r="G58" t="s">
        <v>1506</v>
      </c>
      <c r="H58" t="s">
        <v>1488</v>
      </c>
    </row>
    <row r="59" spans="1:8" x14ac:dyDescent="0.35">
      <c r="A59" t="s">
        <v>1264</v>
      </c>
      <c r="B59" t="s">
        <v>1404</v>
      </c>
      <c r="C59" t="s">
        <v>695</v>
      </c>
      <c r="D59" t="s">
        <v>1327</v>
      </c>
      <c r="E59" t="s">
        <v>1490</v>
      </c>
      <c r="F59" t="s">
        <v>1507</v>
      </c>
      <c r="G59" t="s">
        <v>1328</v>
      </c>
      <c r="H59" t="s">
        <v>1490</v>
      </c>
    </row>
    <row r="60" spans="1:8" x14ac:dyDescent="0.35">
      <c r="C60" t="s">
        <v>626</v>
      </c>
      <c r="F60" t="s">
        <v>626</v>
      </c>
      <c r="H60" t="s">
        <v>626</v>
      </c>
    </row>
  </sheetData>
  <autoFilter ref="A17:E59" xr:uid="{35950233-E6CC-4804-BFC9-7EA362AD5657}">
    <sortState xmlns:xlrd2="http://schemas.microsoft.com/office/spreadsheetml/2017/richdata2" ref="A18:E59">
      <sortCondition ref="E17:E59"/>
    </sortState>
  </autoFilter>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27966-541C-4980-8A63-CC8ADC445CA3}">
  <sheetPr>
    <tabColor theme="7" tint="0.39997558519241921"/>
  </sheetPr>
  <dimension ref="A1:AE54"/>
  <sheetViews>
    <sheetView workbookViewId="0">
      <pane xSplit="1" ySplit="1" topLeftCell="G2" activePane="bottomRight" state="frozen"/>
      <selection activeCell="I26" sqref="I26"/>
      <selection pane="topRight" activeCell="I26" sqref="I26"/>
      <selection pane="bottomLeft" activeCell="I26" sqref="I26"/>
      <selection pane="bottomRight" activeCell="N10" sqref="N10"/>
    </sheetView>
  </sheetViews>
  <sheetFormatPr defaultRowHeight="14.5" x14ac:dyDescent="0.35"/>
  <cols>
    <col min="1" max="1" width="13.7265625" bestFit="1" customWidth="1"/>
    <col min="2" max="2" width="17.26953125" bestFit="1" customWidth="1"/>
    <col min="3" max="3" width="15.7265625" bestFit="1" customWidth="1"/>
    <col min="4" max="4" width="16" bestFit="1" customWidth="1"/>
    <col min="5" max="5" width="13.26953125" bestFit="1" customWidth="1"/>
    <col min="6" max="6" width="29" customWidth="1"/>
    <col min="7" max="7" width="26.26953125" customWidth="1"/>
    <col min="8" max="8" width="10.7265625" bestFit="1" customWidth="1"/>
    <col min="12" max="12" width="9.54296875" bestFit="1" customWidth="1"/>
    <col min="18" max="30" width="11.1796875" customWidth="1"/>
  </cols>
  <sheetData>
    <row r="1" spans="1:31" ht="15.5" x14ac:dyDescent="0.35">
      <c r="A1" t="s">
        <v>611</v>
      </c>
      <c r="B1" t="s">
        <v>612</v>
      </c>
      <c r="C1" t="s">
        <v>613</v>
      </c>
      <c r="D1" t="s">
        <v>614</v>
      </c>
      <c r="E1" t="s">
        <v>615</v>
      </c>
      <c r="F1" t="s">
        <v>616</v>
      </c>
      <c r="G1" t="s">
        <v>617</v>
      </c>
      <c r="H1" t="s">
        <v>618</v>
      </c>
      <c r="I1" t="s">
        <v>619</v>
      </c>
      <c r="J1" s="121" t="s">
        <v>620</v>
      </c>
      <c r="K1" s="121" t="s">
        <v>621</v>
      </c>
      <c r="L1" s="121" t="s">
        <v>622</v>
      </c>
      <c r="T1" s="5" t="s">
        <v>623</v>
      </c>
      <c r="V1" s="181" t="s">
        <v>624</v>
      </c>
      <c r="W1" s="182"/>
      <c r="Y1" s="113" t="s">
        <v>895</v>
      </c>
    </row>
    <row r="2" spans="1:31" ht="15.5" x14ac:dyDescent="0.35">
      <c r="A2" t="s">
        <v>625</v>
      </c>
      <c r="B2" s="122">
        <v>198694</v>
      </c>
      <c r="C2" s="122">
        <v>178320</v>
      </c>
      <c r="D2" s="122">
        <v>31604</v>
      </c>
      <c r="E2" s="122">
        <v>20374</v>
      </c>
      <c r="F2">
        <v>1.1100000000000001</v>
      </c>
      <c r="G2" s="2">
        <v>43911</v>
      </c>
      <c r="H2" s="2">
        <v>44505</v>
      </c>
      <c r="I2" t="s">
        <v>626</v>
      </c>
      <c r="T2" t="s">
        <v>627</v>
      </c>
      <c r="V2" s="181" t="s">
        <v>118</v>
      </c>
      <c r="W2" s="182"/>
      <c r="Y2" s="180" t="s">
        <v>118</v>
      </c>
      <c r="Z2" s="1"/>
    </row>
    <row r="3" spans="1:31" x14ac:dyDescent="0.35">
      <c r="A3" t="s">
        <v>625</v>
      </c>
      <c r="B3" s="122">
        <v>207867</v>
      </c>
      <c r="C3" s="122">
        <v>187438</v>
      </c>
      <c r="D3" s="122">
        <v>31854</v>
      </c>
      <c r="E3" s="122">
        <v>20429</v>
      </c>
      <c r="F3">
        <v>1.1100000000000001</v>
      </c>
      <c r="G3" s="2">
        <v>43911</v>
      </c>
      <c r="H3" s="2">
        <v>44533</v>
      </c>
      <c r="I3" t="s">
        <v>626</v>
      </c>
      <c r="J3" s="122">
        <f t="shared" ref="J3:J25" si="0">B3-B2</f>
        <v>9173</v>
      </c>
      <c r="K3" s="122">
        <f t="shared" ref="K3:K25" si="1">C3-C2</f>
        <v>9118</v>
      </c>
      <c r="L3" s="123">
        <f t="shared" ref="L3:L25" si="2">J3/K3</f>
        <v>1.0060320245667909</v>
      </c>
      <c r="T3" s="4" t="s">
        <v>628</v>
      </c>
    </row>
    <row r="4" spans="1:31" x14ac:dyDescent="0.35">
      <c r="A4" t="s">
        <v>625</v>
      </c>
      <c r="B4" s="122">
        <v>219401</v>
      </c>
      <c r="C4" s="122">
        <v>199684</v>
      </c>
      <c r="D4" s="122">
        <v>32140</v>
      </c>
      <c r="E4" s="122">
        <v>19717</v>
      </c>
      <c r="F4">
        <v>1.1000000000000001</v>
      </c>
      <c r="G4" s="2">
        <v>43911</v>
      </c>
      <c r="H4" s="2">
        <v>44568</v>
      </c>
      <c r="I4" t="s">
        <v>626</v>
      </c>
      <c r="J4" s="122">
        <f t="shared" si="0"/>
        <v>11534</v>
      </c>
      <c r="K4" s="122">
        <f t="shared" si="1"/>
        <v>12246</v>
      </c>
      <c r="L4" s="123">
        <f t="shared" si="2"/>
        <v>0.94185856606238771</v>
      </c>
      <c r="T4" t="s">
        <v>629</v>
      </c>
    </row>
    <row r="5" spans="1:31" x14ac:dyDescent="0.35">
      <c r="A5" t="s">
        <v>625</v>
      </c>
      <c r="B5" s="122">
        <v>228919</v>
      </c>
      <c r="C5" s="122">
        <v>211700</v>
      </c>
      <c r="D5" s="122">
        <v>33083</v>
      </c>
      <c r="E5" s="122">
        <v>17219</v>
      </c>
      <c r="F5">
        <v>1.08</v>
      </c>
      <c r="G5" s="2">
        <v>43911</v>
      </c>
      <c r="H5" s="2">
        <v>44596</v>
      </c>
      <c r="I5" t="s">
        <v>626</v>
      </c>
      <c r="J5" s="122">
        <f t="shared" si="0"/>
        <v>9518</v>
      </c>
      <c r="K5" s="122">
        <f t="shared" si="1"/>
        <v>12016</v>
      </c>
      <c r="L5" s="123">
        <f t="shared" si="2"/>
        <v>0.79211051930758991</v>
      </c>
      <c r="T5" s="5" t="s">
        <v>630</v>
      </c>
    </row>
    <row r="6" spans="1:31" x14ac:dyDescent="0.35">
      <c r="A6" t="s">
        <v>625</v>
      </c>
      <c r="B6" s="122">
        <v>237367</v>
      </c>
      <c r="C6" s="122">
        <v>222010</v>
      </c>
      <c r="D6" s="122">
        <v>33771</v>
      </c>
      <c r="E6" s="122">
        <v>15357</v>
      </c>
      <c r="F6">
        <v>1.07</v>
      </c>
      <c r="G6" s="2">
        <v>43911</v>
      </c>
      <c r="H6" s="2">
        <v>44624</v>
      </c>
      <c r="I6" t="s">
        <v>626</v>
      </c>
      <c r="J6" s="122">
        <f t="shared" si="0"/>
        <v>8448</v>
      </c>
      <c r="K6" s="122">
        <f t="shared" si="1"/>
        <v>10310</v>
      </c>
      <c r="L6" s="123">
        <f t="shared" si="2"/>
        <v>0.81939864209505331</v>
      </c>
      <c r="T6" s="5" t="s">
        <v>631</v>
      </c>
    </row>
    <row r="7" spans="1:31" x14ac:dyDescent="0.35">
      <c r="A7" t="s">
        <v>625</v>
      </c>
      <c r="B7" s="122">
        <v>251386</v>
      </c>
      <c r="C7" s="122">
        <v>238100</v>
      </c>
      <c r="D7" s="122">
        <v>35003</v>
      </c>
      <c r="E7" s="122">
        <v>13286</v>
      </c>
      <c r="F7">
        <v>1.06</v>
      </c>
      <c r="G7" s="2">
        <v>43911</v>
      </c>
      <c r="H7" s="2">
        <v>44673</v>
      </c>
      <c r="I7" t="s">
        <v>626</v>
      </c>
      <c r="J7" s="122">
        <f t="shared" si="0"/>
        <v>14019</v>
      </c>
      <c r="K7" s="122">
        <f t="shared" si="1"/>
        <v>16090</v>
      </c>
      <c r="L7" s="123">
        <f t="shared" si="2"/>
        <v>0.87128651336233687</v>
      </c>
      <c r="T7" t="s">
        <v>632</v>
      </c>
    </row>
    <row r="8" spans="1:31" x14ac:dyDescent="0.35">
      <c r="A8" t="s">
        <v>625</v>
      </c>
      <c r="B8" s="122">
        <v>262251</v>
      </c>
      <c r="C8" s="122">
        <v>248655</v>
      </c>
      <c r="D8" s="122">
        <v>35722</v>
      </c>
      <c r="E8" s="122">
        <v>13596</v>
      </c>
      <c r="F8">
        <v>1.05</v>
      </c>
      <c r="G8" s="2">
        <v>43911</v>
      </c>
      <c r="H8" s="2">
        <v>44708</v>
      </c>
      <c r="I8" t="s">
        <v>626</v>
      </c>
      <c r="J8" s="122">
        <f t="shared" si="0"/>
        <v>10865</v>
      </c>
      <c r="K8" s="122">
        <f t="shared" si="1"/>
        <v>10555</v>
      </c>
      <c r="L8" s="123">
        <f t="shared" si="2"/>
        <v>1.02936996684036</v>
      </c>
      <c r="T8" t="s">
        <v>633</v>
      </c>
    </row>
    <row r="9" spans="1:31" x14ac:dyDescent="0.35">
      <c r="A9" t="s">
        <v>625</v>
      </c>
      <c r="B9" s="122">
        <v>269706</v>
      </c>
      <c r="C9" s="122">
        <v>255916</v>
      </c>
      <c r="D9" s="122">
        <v>35859</v>
      </c>
      <c r="E9" s="122">
        <v>13790</v>
      </c>
      <c r="F9">
        <v>1.05</v>
      </c>
      <c r="G9" s="2">
        <v>43911</v>
      </c>
      <c r="H9" s="2">
        <v>44736</v>
      </c>
      <c r="I9" t="s">
        <v>626</v>
      </c>
      <c r="J9" s="122">
        <f t="shared" si="0"/>
        <v>7455</v>
      </c>
      <c r="K9" s="122">
        <f t="shared" si="1"/>
        <v>7261</v>
      </c>
      <c r="L9" s="123">
        <f t="shared" si="2"/>
        <v>1.0267180829086902</v>
      </c>
      <c r="T9" s="5" t="s">
        <v>634</v>
      </c>
    </row>
    <row r="10" spans="1:31" x14ac:dyDescent="0.35">
      <c r="A10" t="s">
        <v>625</v>
      </c>
      <c r="B10" s="122">
        <v>277582</v>
      </c>
      <c r="C10" s="122">
        <v>263589</v>
      </c>
      <c r="D10" s="122">
        <v>36073</v>
      </c>
      <c r="E10" s="122">
        <v>13993</v>
      </c>
      <c r="F10">
        <v>1.05</v>
      </c>
      <c r="G10" s="2">
        <v>43911</v>
      </c>
      <c r="H10" s="2">
        <v>44764</v>
      </c>
      <c r="I10" t="s">
        <v>626</v>
      </c>
      <c r="J10" s="122">
        <f t="shared" si="0"/>
        <v>7876</v>
      </c>
      <c r="K10" s="122">
        <f t="shared" si="1"/>
        <v>7673</v>
      </c>
      <c r="L10" s="123">
        <f t="shared" si="2"/>
        <v>1.0264564055780008</v>
      </c>
      <c r="T10" s="5" t="s">
        <v>635</v>
      </c>
    </row>
    <row r="11" spans="1:31" x14ac:dyDescent="0.35">
      <c r="A11" t="s">
        <v>625</v>
      </c>
      <c r="B11" s="122">
        <v>285771</v>
      </c>
      <c r="C11" s="122">
        <v>271381</v>
      </c>
      <c r="D11" s="122">
        <v>36427</v>
      </c>
      <c r="E11" s="122">
        <v>14390</v>
      </c>
      <c r="F11">
        <v>1.05</v>
      </c>
      <c r="G11" s="2">
        <v>43911</v>
      </c>
      <c r="H11" s="2">
        <v>44792</v>
      </c>
      <c r="I11" t="s">
        <v>626</v>
      </c>
      <c r="J11" s="122">
        <f t="shared" si="0"/>
        <v>8189</v>
      </c>
      <c r="K11" s="122">
        <f t="shared" si="1"/>
        <v>7792</v>
      </c>
      <c r="L11" s="123">
        <f t="shared" si="2"/>
        <v>1.0509496919917864</v>
      </c>
      <c r="T11" t="s">
        <v>636</v>
      </c>
    </row>
    <row r="12" spans="1:31" x14ac:dyDescent="0.35">
      <c r="A12" t="s">
        <v>625</v>
      </c>
      <c r="B12" s="122">
        <v>295358</v>
      </c>
      <c r="C12" s="122">
        <v>280685</v>
      </c>
      <c r="D12" s="122">
        <v>36639</v>
      </c>
      <c r="E12" s="122">
        <v>14673</v>
      </c>
      <c r="F12">
        <v>1.05</v>
      </c>
      <c r="G12" s="2">
        <v>43911</v>
      </c>
      <c r="H12" s="2">
        <v>44827</v>
      </c>
      <c r="I12" t="s">
        <v>626</v>
      </c>
      <c r="J12" s="122">
        <f t="shared" si="0"/>
        <v>9587</v>
      </c>
      <c r="K12" s="122">
        <f t="shared" si="1"/>
        <v>9304</v>
      </c>
      <c r="L12" s="123">
        <f t="shared" si="2"/>
        <v>1.0304170249355116</v>
      </c>
    </row>
    <row r="13" spans="1:31" x14ac:dyDescent="0.35">
      <c r="A13" t="s">
        <v>625</v>
      </c>
      <c r="B13" s="122">
        <v>304399</v>
      </c>
      <c r="C13" s="122">
        <v>289176</v>
      </c>
      <c r="D13" s="122">
        <v>36869</v>
      </c>
      <c r="E13" s="122">
        <v>15223</v>
      </c>
      <c r="F13">
        <v>1.05</v>
      </c>
      <c r="G13" s="2">
        <v>43911</v>
      </c>
      <c r="H13" s="2">
        <v>44855</v>
      </c>
      <c r="I13" t="s">
        <v>626</v>
      </c>
      <c r="J13" s="122">
        <f t="shared" si="0"/>
        <v>9041</v>
      </c>
      <c r="K13" s="122">
        <f t="shared" si="1"/>
        <v>8491</v>
      </c>
      <c r="L13" s="123">
        <f t="shared" si="2"/>
        <v>1.0647744670827934</v>
      </c>
    </row>
    <row r="14" spans="1:31" x14ac:dyDescent="0.35">
      <c r="A14" t="s">
        <v>625</v>
      </c>
      <c r="B14" s="122">
        <v>313533</v>
      </c>
      <c r="C14" s="122">
        <v>298138</v>
      </c>
      <c r="D14" s="122">
        <v>37171</v>
      </c>
      <c r="E14" s="122">
        <v>15395</v>
      </c>
      <c r="F14">
        <v>1.05</v>
      </c>
      <c r="G14" s="2">
        <v>43911</v>
      </c>
      <c r="H14" s="2">
        <v>44883</v>
      </c>
      <c r="I14" t="s">
        <v>626</v>
      </c>
      <c r="J14" s="122">
        <f t="shared" si="0"/>
        <v>9134</v>
      </c>
      <c r="K14" s="122">
        <f t="shared" si="1"/>
        <v>8962</v>
      </c>
      <c r="L14" s="123">
        <f t="shared" si="2"/>
        <v>1.0191921446105781</v>
      </c>
    </row>
    <row r="15" spans="1:31" x14ac:dyDescent="0.35">
      <c r="A15" t="s">
        <v>625</v>
      </c>
      <c r="B15" s="122">
        <v>327396</v>
      </c>
      <c r="C15" s="122">
        <v>312357</v>
      </c>
      <c r="D15" s="122">
        <v>37489</v>
      </c>
      <c r="E15" s="122">
        <v>15039</v>
      </c>
      <c r="F15">
        <v>1.05</v>
      </c>
      <c r="G15" s="2">
        <v>43911</v>
      </c>
      <c r="H15" s="2">
        <v>44925</v>
      </c>
      <c r="I15" t="s">
        <v>626</v>
      </c>
      <c r="J15" s="122">
        <f t="shared" si="0"/>
        <v>13863</v>
      </c>
      <c r="K15" s="122">
        <f t="shared" si="1"/>
        <v>14219</v>
      </c>
      <c r="L15" s="123">
        <f t="shared" si="2"/>
        <v>0.97496307757226242</v>
      </c>
    </row>
    <row r="16" spans="1:31" x14ac:dyDescent="0.35">
      <c r="A16" t="s">
        <v>625</v>
      </c>
      <c r="B16" s="122">
        <v>340730</v>
      </c>
      <c r="C16" s="122">
        <v>324404</v>
      </c>
      <c r="D16" s="122">
        <v>37969</v>
      </c>
      <c r="E16" s="122">
        <v>16326</v>
      </c>
      <c r="F16">
        <v>1.05</v>
      </c>
      <c r="G16" s="2">
        <v>43911</v>
      </c>
      <c r="H16" s="2">
        <v>44953</v>
      </c>
      <c r="I16" t="s">
        <v>626</v>
      </c>
      <c r="J16" s="122">
        <f t="shared" si="0"/>
        <v>13334</v>
      </c>
      <c r="K16" s="122">
        <f t="shared" si="1"/>
        <v>12047</v>
      </c>
      <c r="L16" s="123">
        <f t="shared" si="2"/>
        <v>1.1068315763260563</v>
      </c>
      <c r="Q16" s="84" t="s">
        <v>128</v>
      </c>
      <c r="AE16" s="11" t="s">
        <v>130</v>
      </c>
    </row>
    <row r="17" spans="1:30" x14ac:dyDescent="0.35">
      <c r="A17" t="s">
        <v>625</v>
      </c>
      <c r="B17" s="122">
        <v>350548</v>
      </c>
      <c r="C17" s="122">
        <v>335134</v>
      </c>
      <c r="D17" s="122">
        <v>38235</v>
      </c>
      <c r="E17" s="122">
        <v>15414</v>
      </c>
      <c r="F17">
        <v>1.05</v>
      </c>
      <c r="G17" s="2">
        <v>43911</v>
      </c>
      <c r="H17" s="2">
        <v>44981</v>
      </c>
      <c r="I17" t="s">
        <v>626</v>
      </c>
      <c r="J17" s="122">
        <f t="shared" si="0"/>
        <v>9818</v>
      </c>
      <c r="K17" s="122">
        <f t="shared" si="1"/>
        <v>10730</v>
      </c>
      <c r="L17" s="123">
        <f t="shared" si="2"/>
        <v>0.91500465983224599</v>
      </c>
      <c r="Q17" s="124"/>
      <c r="R17" s="125">
        <v>25</v>
      </c>
      <c r="S17" s="125">
        <v>23</v>
      </c>
      <c r="T17" s="125">
        <v>21</v>
      </c>
      <c r="U17" s="125">
        <v>19</v>
      </c>
      <c r="V17" s="125">
        <v>17</v>
      </c>
      <c r="W17" s="125">
        <v>15</v>
      </c>
      <c r="X17" s="125">
        <v>13</v>
      </c>
      <c r="Y17" s="125">
        <v>11</v>
      </c>
      <c r="Z17" s="125">
        <v>9</v>
      </c>
      <c r="AA17" s="125">
        <v>7</v>
      </c>
      <c r="AB17" s="125">
        <v>5</v>
      </c>
      <c r="AC17" s="125">
        <v>3</v>
      </c>
      <c r="AD17" s="125">
        <v>1</v>
      </c>
    </row>
    <row r="18" spans="1:30" x14ac:dyDescent="0.35">
      <c r="A18" t="s">
        <v>625</v>
      </c>
      <c r="B18" s="122">
        <v>361947</v>
      </c>
      <c r="C18" s="122">
        <v>347709</v>
      </c>
      <c r="D18" s="122">
        <v>38682</v>
      </c>
      <c r="E18" s="122">
        <v>14238</v>
      </c>
      <c r="F18">
        <v>1.04</v>
      </c>
      <c r="G18" s="2">
        <v>43911</v>
      </c>
      <c r="H18" s="2">
        <v>45016</v>
      </c>
      <c r="I18" t="s">
        <v>626</v>
      </c>
      <c r="J18" s="122">
        <f t="shared" si="0"/>
        <v>11399</v>
      </c>
      <c r="K18" s="122">
        <f t="shared" si="1"/>
        <v>12575</v>
      </c>
      <c r="L18" s="123">
        <f t="shared" si="2"/>
        <v>0.90648111332007952</v>
      </c>
      <c r="Q18" s="97"/>
      <c r="R18" s="72">
        <f t="shared" ref="R18:AD18" si="3">LARGE($H:$H,R$17)</f>
        <v>44925</v>
      </c>
      <c r="S18" s="72">
        <f t="shared" si="3"/>
        <v>44953</v>
      </c>
      <c r="T18" s="72">
        <f t="shared" si="3"/>
        <v>44981</v>
      </c>
      <c r="U18" s="72">
        <f t="shared" si="3"/>
        <v>45016</v>
      </c>
      <c r="V18" s="72">
        <f t="shared" si="3"/>
        <v>45044</v>
      </c>
      <c r="W18" s="72">
        <f t="shared" si="3"/>
        <v>45072</v>
      </c>
      <c r="X18" s="72">
        <f t="shared" si="3"/>
        <v>45107</v>
      </c>
      <c r="Y18" s="72">
        <f t="shared" si="3"/>
        <v>45135</v>
      </c>
      <c r="Z18" s="72">
        <f t="shared" si="3"/>
        <v>45170</v>
      </c>
      <c r="AA18" s="72">
        <f t="shared" si="3"/>
        <v>45198</v>
      </c>
      <c r="AB18" s="72">
        <f t="shared" si="3"/>
        <v>45226</v>
      </c>
      <c r="AC18" s="72">
        <f t="shared" si="3"/>
        <v>45261</v>
      </c>
      <c r="AD18" s="72">
        <f t="shared" si="3"/>
        <v>45289</v>
      </c>
    </row>
    <row r="19" spans="1:30" x14ac:dyDescent="0.35">
      <c r="A19" t="s">
        <v>625</v>
      </c>
      <c r="B19" s="122">
        <v>370434</v>
      </c>
      <c r="C19" s="122">
        <v>356797</v>
      </c>
      <c r="D19" s="122">
        <v>38935</v>
      </c>
      <c r="E19" s="122">
        <v>13637</v>
      </c>
      <c r="F19">
        <v>1.04</v>
      </c>
      <c r="G19" s="2">
        <v>43911</v>
      </c>
      <c r="H19" s="2">
        <v>45044</v>
      </c>
      <c r="I19" t="s">
        <v>626</v>
      </c>
      <c r="J19" s="122">
        <f t="shared" si="0"/>
        <v>8487</v>
      </c>
      <c r="K19" s="122">
        <f t="shared" si="1"/>
        <v>9088</v>
      </c>
      <c r="L19" s="123">
        <f t="shared" si="2"/>
        <v>0.933868838028169</v>
      </c>
      <c r="Q19" s="97" t="s">
        <v>95</v>
      </c>
      <c r="R19" s="117">
        <f t="shared" ref="R19:AD20" si="4">SUMIFS($L:$L,$I:$I,$Q19,$H:$H,R$18)</f>
        <v>1.0097192224622029</v>
      </c>
      <c r="S19" s="117">
        <f t="shared" si="4"/>
        <v>0.97448979591836737</v>
      </c>
      <c r="T19" s="117">
        <f t="shared" si="4"/>
        <v>0.90414878397711018</v>
      </c>
      <c r="U19" s="117">
        <f t="shared" si="4"/>
        <v>0.89441747572815533</v>
      </c>
      <c r="V19" s="117">
        <f t="shared" si="4"/>
        <v>0.87244897959183676</v>
      </c>
      <c r="W19" s="117">
        <f t="shared" si="4"/>
        <v>0.94797687861271673</v>
      </c>
      <c r="X19" s="117">
        <f t="shared" si="4"/>
        <v>1.0173775671406002</v>
      </c>
      <c r="Y19" s="117">
        <f t="shared" si="4"/>
        <v>0.95481335952848723</v>
      </c>
      <c r="Z19" s="117">
        <f t="shared" si="4"/>
        <v>0.97936507936507933</v>
      </c>
      <c r="AA19" s="117">
        <f t="shared" si="4"/>
        <v>0.89868667917448408</v>
      </c>
      <c r="AB19" s="117">
        <f t="shared" si="4"/>
        <v>0.88286713286713292</v>
      </c>
      <c r="AC19" s="117">
        <f t="shared" si="4"/>
        <v>0.95231788079470203</v>
      </c>
      <c r="AD19" s="117">
        <f t="shared" si="4"/>
        <v>0.9518459069020867</v>
      </c>
    </row>
    <row r="20" spans="1:30" x14ac:dyDescent="0.35">
      <c r="A20" t="s">
        <v>625</v>
      </c>
      <c r="B20" s="122">
        <v>378678</v>
      </c>
      <c r="C20" s="122">
        <v>364780</v>
      </c>
      <c r="D20" s="122">
        <v>39068</v>
      </c>
      <c r="E20" s="122">
        <v>13898</v>
      </c>
      <c r="F20">
        <v>1.04</v>
      </c>
      <c r="G20" s="2">
        <v>43911</v>
      </c>
      <c r="H20" s="2">
        <v>45072</v>
      </c>
      <c r="I20" t="s">
        <v>626</v>
      </c>
      <c r="J20" s="122">
        <f t="shared" si="0"/>
        <v>8244</v>
      </c>
      <c r="K20" s="122">
        <f t="shared" si="1"/>
        <v>7983</v>
      </c>
      <c r="L20" s="123">
        <f t="shared" si="2"/>
        <v>1.0326944757609922</v>
      </c>
      <c r="Q20" s="97" t="s">
        <v>626</v>
      </c>
      <c r="R20" s="117">
        <f t="shared" si="4"/>
        <v>0.97496307757226242</v>
      </c>
      <c r="S20" s="117">
        <f t="shared" si="4"/>
        <v>1.1068315763260563</v>
      </c>
      <c r="T20" s="117">
        <f t="shared" si="4"/>
        <v>0.91500465983224599</v>
      </c>
      <c r="U20" s="117">
        <f t="shared" si="4"/>
        <v>0.90648111332007952</v>
      </c>
      <c r="V20" s="117">
        <f t="shared" si="4"/>
        <v>0.933868838028169</v>
      </c>
      <c r="W20" s="117">
        <f t="shared" si="4"/>
        <v>1.0326944757609922</v>
      </c>
      <c r="X20" s="117">
        <f t="shared" si="4"/>
        <v>0.96821314679559711</v>
      </c>
      <c r="Y20" s="117">
        <f t="shared" si="4"/>
        <v>0.91635711540924814</v>
      </c>
      <c r="Z20" s="117">
        <f t="shared" si="4"/>
        <v>0.96279454319966928</v>
      </c>
      <c r="AA20" s="117">
        <f t="shared" si="4"/>
        <v>0.96872709504031274</v>
      </c>
      <c r="AB20" s="117">
        <f t="shared" si="4"/>
        <v>0.92187855355924497</v>
      </c>
      <c r="AC20" s="117">
        <f t="shared" si="4"/>
        <v>0.98838109992254064</v>
      </c>
      <c r="AD20" s="117">
        <f t="shared" si="4"/>
        <v>0.94745603995421912</v>
      </c>
    </row>
    <row r="21" spans="1:30" x14ac:dyDescent="0.35">
      <c r="A21" t="s">
        <v>625</v>
      </c>
      <c r="B21" s="122">
        <v>388090</v>
      </c>
      <c r="C21" s="122">
        <v>374501</v>
      </c>
      <c r="D21" s="122">
        <v>39160</v>
      </c>
      <c r="E21" s="122">
        <v>13589</v>
      </c>
      <c r="F21">
        <v>1.04</v>
      </c>
      <c r="G21" s="2">
        <v>43911</v>
      </c>
      <c r="H21" s="2">
        <v>45107</v>
      </c>
      <c r="I21" t="s">
        <v>626</v>
      </c>
      <c r="J21" s="122">
        <f t="shared" si="0"/>
        <v>9412</v>
      </c>
      <c r="K21" s="122">
        <f t="shared" si="1"/>
        <v>9721</v>
      </c>
      <c r="L21" s="123">
        <f t="shared" si="2"/>
        <v>0.96821314679559711</v>
      </c>
      <c r="Q21" s="97" t="s">
        <v>637</v>
      </c>
      <c r="R21" s="117">
        <v>1</v>
      </c>
      <c r="S21" s="117">
        <v>1</v>
      </c>
      <c r="T21" s="117">
        <v>1</v>
      </c>
      <c r="U21" s="117">
        <v>1</v>
      </c>
      <c r="V21" s="117">
        <v>1</v>
      </c>
      <c r="W21" s="117">
        <v>1</v>
      </c>
      <c r="X21" s="117">
        <v>1</v>
      </c>
      <c r="Y21" s="117">
        <v>1</v>
      </c>
      <c r="Z21" s="117">
        <v>1</v>
      </c>
      <c r="AA21" s="117">
        <v>1</v>
      </c>
      <c r="AB21" s="117">
        <v>1</v>
      </c>
      <c r="AC21" s="117">
        <v>1</v>
      </c>
      <c r="AD21" s="117">
        <v>1</v>
      </c>
    </row>
    <row r="22" spans="1:30" x14ac:dyDescent="0.35">
      <c r="A22" t="s">
        <v>625</v>
      </c>
      <c r="B22" s="122">
        <v>395244</v>
      </c>
      <c r="C22" s="122">
        <v>382308</v>
      </c>
      <c r="D22" s="122">
        <v>39192</v>
      </c>
      <c r="E22" s="122">
        <v>12936</v>
      </c>
      <c r="F22">
        <v>1.03</v>
      </c>
      <c r="G22" s="2">
        <v>43911</v>
      </c>
      <c r="H22" s="2">
        <v>45135</v>
      </c>
      <c r="I22" t="s">
        <v>626</v>
      </c>
      <c r="J22" s="122">
        <f t="shared" si="0"/>
        <v>7154</v>
      </c>
      <c r="K22" s="122">
        <f t="shared" si="1"/>
        <v>7807</v>
      </c>
      <c r="L22" s="123">
        <f t="shared" si="2"/>
        <v>0.91635711540924814</v>
      </c>
    </row>
    <row r="23" spans="1:30" x14ac:dyDescent="0.35">
      <c r="A23" t="s">
        <v>625</v>
      </c>
      <c r="B23" s="122">
        <v>404560</v>
      </c>
      <c r="C23" s="122">
        <v>391984</v>
      </c>
      <c r="D23" s="122">
        <v>39243</v>
      </c>
      <c r="E23" s="122">
        <v>12576</v>
      </c>
      <c r="F23">
        <v>1.03</v>
      </c>
      <c r="G23" s="2">
        <v>43911</v>
      </c>
      <c r="H23" s="2">
        <v>45170</v>
      </c>
      <c r="I23" t="s">
        <v>626</v>
      </c>
      <c r="J23" s="122">
        <f t="shared" si="0"/>
        <v>9316</v>
      </c>
      <c r="K23" s="122">
        <f t="shared" si="1"/>
        <v>9676</v>
      </c>
      <c r="L23" s="123">
        <f t="shared" si="2"/>
        <v>0.96279454319966928</v>
      </c>
    </row>
    <row r="24" spans="1:30" x14ac:dyDescent="0.35">
      <c r="A24" t="s">
        <v>625</v>
      </c>
      <c r="B24" s="122">
        <v>412490</v>
      </c>
      <c r="C24" s="122">
        <v>400170</v>
      </c>
      <c r="D24" s="122">
        <v>39322</v>
      </c>
      <c r="E24" s="122">
        <v>12320</v>
      </c>
      <c r="F24">
        <v>1.03</v>
      </c>
      <c r="G24" s="2">
        <v>43911</v>
      </c>
      <c r="H24" s="2">
        <v>45198</v>
      </c>
      <c r="I24" t="s">
        <v>626</v>
      </c>
      <c r="J24" s="122">
        <f t="shared" si="0"/>
        <v>7930</v>
      </c>
      <c r="K24" s="122">
        <f t="shared" si="1"/>
        <v>8186</v>
      </c>
      <c r="L24" s="123">
        <f t="shared" si="2"/>
        <v>0.96872709504031274</v>
      </c>
    </row>
    <row r="25" spans="1:30" x14ac:dyDescent="0.35">
      <c r="A25" t="s">
        <v>625</v>
      </c>
      <c r="B25" s="122">
        <v>420597</v>
      </c>
      <c r="C25" s="122">
        <v>408964</v>
      </c>
      <c r="D25" s="122">
        <v>39417</v>
      </c>
      <c r="E25" s="122">
        <v>11633</v>
      </c>
      <c r="F25">
        <v>1.03</v>
      </c>
      <c r="G25" s="2">
        <v>43911</v>
      </c>
      <c r="H25" s="2">
        <v>45226</v>
      </c>
      <c r="I25" t="s">
        <v>626</v>
      </c>
      <c r="J25" s="122">
        <f t="shared" si="0"/>
        <v>8107</v>
      </c>
      <c r="K25" s="122">
        <f t="shared" si="1"/>
        <v>8794</v>
      </c>
      <c r="L25" s="123">
        <f t="shared" si="2"/>
        <v>0.92187855355924497</v>
      </c>
    </row>
    <row r="26" spans="1:30" x14ac:dyDescent="0.35">
      <c r="A26" t="s">
        <v>625</v>
      </c>
      <c r="B26" s="122">
        <v>432081</v>
      </c>
      <c r="C26" s="122">
        <v>420583</v>
      </c>
      <c r="D26" s="122">
        <v>39525</v>
      </c>
      <c r="E26" s="122">
        <v>11498</v>
      </c>
      <c r="F26">
        <v>1.03</v>
      </c>
      <c r="G26" s="2">
        <v>43911</v>
      </c>
      <c r="H26" s="2">
        <v>45261</v>
      </c>
      <c r="I26" t="s">
        <v>626</v>
      </c>
      <c r="J26" s="122">
        <f t="shared" ref="J26:J27" si="5">B26-B25</f>
        <v>11484</v>
      </c>
      <c r="K26" s="122">
        <f t="shared" ref="K26:K27" si="6">C26-C25</f>
        <v>11619</v>
      </c>
      <c r="L26" s="123">
        <f t="shared" ref="L26:L27" si="7">J26/K26</f>
        <v>0.98838109992254064</v>
      </c>
    </row>
    <row r="27" spans="1:30" x14ac:dyDescent="0.35">
      <c r="A27" t="s">
        <v>625</v>
      </c>
      <c r="B27" s="122">
        <v>441187</v>
      </c>
      <c r="C27" s="122">
        <v>430194</v>
      </c>
      <c r="D27" s="122">
        <v>39604</v>
      </c>
      <c r="E27" s="122">
        <v>10993</v>
      </c>
      <c r="F27">
        <v>1.03</v>
      </c>
      <c r="G27" s="2">
        <v>43911</v>
      </c>
      <c r="H27" s="2">
        <v>45289</v>
      </c>
      <c r="I27" t="s">
        <v>626</v>
      </c>
      <c r="J27" s="122">
        <f t="shared" si="5"/>
        <v>9106</v>
      </c>
      <c r="K27" s="122">
        <f t="shared" si="6"/>
        <v>9611</v>
      </c>
      <c r="L27" s="123">
        <f t="shared" si="7"/>
        <v>0.94745603995421912</v>
      </c>
    </row>
    <row r="28" spans="1:30" x14ac:dyDescent="0.35">
      <c r="A28" t="s">
        <v>625</v>
      </c>
      <c r="B28" s="122">
        <v>13709</v>
      </c>
      <c r="C28" s="122">
        <v>11706</v>
      </c>
      <c r="D28" s="122">
        <v>2151</v>
      </c>
      <c r="E28" s="122">
        <v>2003</v>
      </c>
      <c r="F28">
        <v>1.17</v>
      </c>
      <c r="G28" s="2">
        <v>43911</v>
      </c>
      <c r="H28" s="2">
        <v>44505</v>
      </c>
      <c r="I28" t="s">
        <v>95</v>
      </c>
      <c r="J28" s="122"/>
      <c r="L28" s="123"/>
    </row>
    <row r="29" spans="1:30" x14ac:dyDescent="0.35">
      <c r="A29" t="s">
        <v>625</v>
      </c>
      <c r="B29" s="122">
        <v>14325</v>
      </c>
      <c r="C29" s="122">
        <v>12303</v>
      </c>
      <c r="D29" s="122">
        <v>2162</v>
      </c>
      <c r="E29" s="122">
        <v>2022</v>
      </c>
      <c r="F29">
        <v>1.1599999999999999</v>
      </c>
      <c r="G29" s="2">
        <v>43911</v>
      </c>
      <c r="H29" s="2">
        <v>44533</v>
      </c>
      <c r="I29" t="s">
        <v>95</v>
      </c>
      <c r="J29" s="122">
        <f t="shared" ref="J29:J51" si="8">B29-B28</f>
        <v>616</v>
      </c>
      <c r="K29" s="122">
        <f t="shared" ref="K29:K51" si="9">C29-C28</f>
        <v>597</v>
      </c>
      <c r="L29" s="123">
        <f t="shared" ref="L29:L51" si="10">J29/K29</f>
        <v>1.0318257956448911</v>
      </c>
    </row>
    <row r="30" spans="1:30" x14ac:dyDescent="0.35">
      <c r="A30" t="s">
        <v>625</v>
      </c>
      <c r="B30" s="122">
        <v>15063</v>
      </c>
      <c r="C30" s="122">
        <v>13104</v>
      </c>
      <c r="D30" s="122">
        <v>2189</v>
      </c>
      <c r="E30" s="122">
        <v>1959</v>
      </c>
      <c r="F30">
        <v>1.1499999999999999</v>
      </c>
      <c r="G30" s="2">
        <v>43911</v>
      </c>
      <c r="H30" s="2">
        <v>44568</v>
      </c>
      <c r="I30" t="s">
        <v>95</v>
      </c>
      <c r="J30" s="122">
        <f t="shared" si="8"/>
        <v>738</v>
      </c>
      <c r="K30" s="122">
        <f t="shared" si="9"/>
        <v>801</v>
      </c>
      <c r="L30" s="123">
        <f t="shared" si="10"/>
        <v>0.9213483146067416</v>
      </c>
    </row>
    <row r="31" spans="1:30" x14ac:dyDescent="0.35">
      <c r="A31" t="s">
        <v>625</v>
      </c>
      <c r="B31" s="122">
        <v>15730</v>
      </c>
      <c r="C31" s="122">
        <v>13890</v>
      </c>
      <c r="D31" s="122">
        <v>2274</v>
      </c>
      <c r="E31" s="122">
        <v>1840</v>
      </c>
      <c r="F31">
        <v>1.1299999999999999</v>
      </c>
      <c r="G31" s="2">
        <v>43911</v>
      </c>
      <c r="H31" s="2">
        <v>44596</v>
      </c>
      <c r="I31" t="s">
        <v>95</v>
      </c>
      <c r="J31" s="122">
        <f t="shared" si="8"/>
        <v>667</v>
      </c>
      <c r="K31" s="122">
        <f t="shared" si="9"/>
        <v>786</v>
      </c>
      <c r="L31" s="123">
        <f t="shared" si="10"/>
        <v>0.84860050890585237</v>
      </c>
    </row>
    <row r="32" spans="1:30" x14ac:dyDescent="0.35">
      <c r="A32" t="s">
        <v>625</v>
      </c>
      <c r="B32" s="122">
        <v>16265</v>
      </c>
      <c r="C32" s="122">
        <v>14564</v>
      </c>
      <c r="D32" s="122">
        <v>2303</v>
      </c>
      <c r="E32" s="122">
        <v>1701</v>
      </c>
      <c r="F32">
        <v>1.1200000000000001</v>
      </c>
      <c r="G32" s="2">
        <v>43911</v>
      </c>
      <c r="H32" s="2">
        <v>44624</v>
      </c>
      <c r="I32" t="s">
        <v>95</v>
      </c>
      <c r="J32" s="122">
        <f t="shared" si="8"/>
        <v>535</v>
      </c>
      <c r="K32" s="122">
        <f t="shared" si="9"/>
        <v>674</v>
      </c>
      <c r="L32" s="123">
        <f t="shared" si="10"/>
        <v>0.79376854599406532</v>
      </c>
    </row>
    <row r="33" spans="1:12" x14ac:dyDescent="0.35">
      <c r="A33" t="s">
        <v>625</v>
      </c>
      <c r="B33" s="122">
        <v>17139</v>
      </c>
      <c r="C33" s="122">
        <v>15616</v>
      </c>
      <c r="D33" s="122">
        <v>2345</v>
      </c>
      <c r="E33" s="122">
        <v>1523</v>
      </c>
      <c r="F33">
        <v>1.1000000000000001</v>
      </c>
      <c r="G33" s="2">
        <v>43911</v>
      </c>
      <c r="H33" s="2">
        <v>44673</v>
      </c>
      <c r="I33" t="s">
        <v>95</v>
      </c>
      <c r="J33" s="122">
        <f t="shared" si="8"/>
        <v>874</v>
      </c>
      <c r="K33" s="122">
        <f t="shared" si="9"/>
        <v>1052</v>
      </c>
      <c r="L33" s="123">
        <f t="shared" si="10"/>
        <v>0.83079847908745252</v>
      </c>
    </row>
    <row r="34" spans="1:12" x14ac:dyDescent="0.35">
      <c r="A34" t="s">
        <v>625</v>
      </c>
      <c r="B34" s="122">
        <v>17799</v>
      </c>
      <c r="C34" s="122">
        <v>16305</v>
      </c>
      <c r="D34" s="122">
        <v>2371</v>
      </c>
      <c r="E34" s="122">
        <v>1494</v>
      </c>
      <c r="F34">
        <v>1.0900000000000001</v>
      </c>
      <c r="G34" s="2">
        <v>43911</v>
      </c>
      <c r="H34" s="2">
        <v>44708</v>
      </c>
      <c r="I34" t="s">
        <v>95</v>
      </c>
      <c r="J34" s="122">
        <f t="shared" si="8"/>
        <v>660</v>
      </c>
      <c r="K34" s="122">
        <f t="shared" si="9"/>
        <v>689</v>
      </c>
      <c r="L34" s="123">
        <f t="shared" si="10"/>
        <v>0.9579100145137881</v>
      </c>
    </row>
    <row r="35" spans="1:12" x14ac:dyDescent="0.35">
      <c r="A35" t="s">
        <v>625</v>
      </c>
      <c r="B35" s="122">
        <v>18272</v>
      </c>
      <c r="C35" s="122">
        <v>16779</v>
      </c>
      <c r="D35" s="122">
        <v>2380</v>
      </c>
      <c r="E35" s="122">
        <v>1493</v>
      </c>
      <c r="F35">
        <v>1.0900000000000001</v>
      </c>
      <c r="G35" s="2">
        <v>43911</v>
      </c>
      <c r="H35" s="2">
        <v>44736</v>
      </c>
      <c r="I35" t="s">
        <v>95</v>
      </c>
      <c r="J35" s="122">
        <f t="shared" si="8"/>
        <v>473</v>
      </c>
      <c r="K35" s="122">
        <f t="shared" si="9"/>
        <v>474</v>
      </c>
      <c r="L35" s="123">
        <f t="shared" si="10"/>
        <v>0.99789029535864981</v>
      </c>
    </row>
    <row r="36" spans="1:12" x14ac:dyDescent="0.35">
      <c r="A36" t="s">
        <v>625</v>
      </c>
      <c r="B36" s="122">
        <v>18829</v>
      </c>
      <c r="C36" s="122">
        <v>17280</v>
      </c>
      <c r="D36" s="122">
        <v>2397</v>
      </c>
      <c r="E36" s="122">
        <v>1549</v>
      </c>
      <c r="F36">
        <v>1.0900000000000001</v>
      </c>
      <c r="G36" s="2">
        <v>43911</v>
      </c>
      <c r="H36" s="2">
        <v>44764</v>
      </c>
      <c r="I36" t="s">
        <v>95</v>
      </c>
      <c r="J36" s="122">
        <f t="shared" si="8"/>
        <v>557</v>
      </c>
      <c r="K36" s="122">
        <f t="shared" si="9"/>
        <v>501</v>
      </c>
      <c r="L36" s="123">
        <f t="shared" si="10"/>
        <v>1.1117764471057885</v>
      </c>
    </row>
    <row r="37" spans="1:12" x14ac:dyDescent="0.35">
      <c r="A37" t="s">
        <v>625</v>
      </c>
      <c r="B37" s="122">
        <v>19328</v>
      </c>
      <c r="C37" s="122">
        <v>17789</v>
      </c>
      <c r="D37" s="122">
        <v>2419</v>
      </c>
      <c r="E37" s="122">
        <v>1539</v>
      </c>
      <c r="F37">
        <v>1.0900000000000001</v>
      </c>
      <c r="G37" s="2">
        <v>43911</v>
      </c>
      <c r="H37" s="2">
        <v>44792</v>
      </c>
      <c r="I37" t="s">
        <v>95</v>
      </c>
      <c r="J37" s="122">
        <f t="shared" si="8"/>
        <v>499</v>
      </c>
      <c r="K37" s="122">
        <f t="shared" si="9"/>
        <v>509</v>
      </c>
      <c r="L37" s="123">
        <f t="shared" si="10"/>
        <v>0.98035363457760316</v>
      </c>
    </row>
    <row r="38" spans="1:12" x14ac:dyDescent="0.35">
      <c r="A38" t="s">
        <v>625</v>
      </c>
      <c r="B38" s="122">
        <v>19952</v>
      </c>
      <c r="C38" s="122">
        <v>18397</v>
      </c>
      <c r="D38" s="122">
        <v>2437</v>
      </c>
      <c r="E38" s="122">
        <v>1555</v>
      </c>
      <c r="F38">
        <v>1.08</v>
      </c>
      <c r="G38" s="2">
        <v>43911</v>
      </c>
      <c r="H38" s="2">
        <v>44827</v>
      </c>
      <c r="I38" t="s">
        <v>95</v>
      </c>
      <c r="J38" s="122">
        <f t="shared" si="8"/>
        <v>624</v>
      </c>
      <c r="K38" s="122">
        <f t="shared" si="9"/>
        <v>608</v>
      </c>
      <c r="L38" s="123">
        <f t="shared" si="10"/>
        <v>1.0263157894736843</v>
      </c>
    </row>
    <row r="39" spans="1:12" x14ac:dyDescent="0.35">
      <c r="A39" t="s">
        <v>625</v>
      </c>
      <c r="B39" s="122">
        <v>20543</v>
      </c>
      <c r="C39" s="122">
        <v>18951</v>
      </c>
      <c r="D39" s="122">
        <v>2443</v>
      </c>
      <c r="E39" s="122">
        <v>1592</v>
      </c>
      <c r="F39">
        <v>1.08</v>
      </c>
      <c r="G39" s="2">
        <v>43911</v>
      </c>
      <c r="H39" s="2">
        <v>44855</v>
      </c>
      <c r="I39" t="s">
        <v>95</v>
      </c>
      <c r="J39" s="122">
        <f t="shared" si="8"/>
        <v>591</v>
      </c>
      <c r="K39" s="122">
        <f t="shared" si="9"/>
        <v>554</v>
      </c>
      <c r="L39" s="123">
        <f t="shared" si="10"/>
        <v>1.0667870036101084</v>
      </c>
    </row>
    <row r="40" spans="1:12" x14ac:dyDescent="0.35">
      <c r="A40" t="s">
        <v>625</v>
      </c>
      <c r="B40" s="122">
        <v>21119</v>
      </c>
      <c r="C40" s="122">
        <v>19535</v>
      </c>
      <c r="D40" s="122">
        <v>2460</v>
      </c>
      <c r="E40" s="122">
        <v>1584</v>
      </c>
      <c r="F40">
        <v>1.08</v>
      </c>
      <c r="G40" s="2">
        <v>43911</v>
      </c>
      <c r="H40" s="2">
        <v>44883</v>
      </c>
      <c r="I40" t="s">
        <v>95</v>
      </c>
      <c r="J40" s="122">
        <f t="shared" si="8"/>
        <v>576</v>
      </c>
      <c r="K40" s="122">
        <f t="shared" si="9"/>
        <v>584</v>
      </c>
      <c r="L40" s="123">
        <f t="shared" si="10"/>
        <v>0.98630136986301364</v>
      </c>
    </row>
    <row r="41" spans="1:12" x14ac:dyDescent="0.35">
      <c r="A41" t="s">
        <v>625</v>
      </c>
      <c r="B41" s="122">
        <v>22054</v>
      </c>
      <c r="C41" s="122">
        <v>20461</v>
      </c>
      <c r="D41" s="122">
        <v>2477</v>
      </c>
      <c r="E41" s="122">
        <v>1593</v>
      </c>
      <c r="F41">
        <v>1.08</v>
      </c>
      <c r="G41" s="2">
        <v>43911</v>
      </c>
      <c r="H41" s="2">
        <v>44925</v>
      </c>
      <c r="I41" t="s">
        <v>95</v>
      </c>
      <c r="J41" s="122">
        <f t="shared" si="8"/>
        <v>935</v>
      </c>
      <c r="K41" s="122">
        <f t="shared" si="9"/>
        <v>926</v>
      </c>
      <c r="L41" s="123">
        <f t="shared" si="10"/>
        <v>1.0097192224622029</v>
      </c>
    </row>
    <row r="42" spans="1:12" x14ac:dyDescent="0.35">
      <c r="A42" t="s">
        <v>625</v>
      </c>
      <c r="B42" s="122">
        <v>22818</v>
      </c>
      <c r="C42" s="122">
        <v>21245</v>
      </c>
      <c r="D42" s="122">
        <v>2499</v>
      </c>
      <c r="E42" s="122">
        <v>1573</v>
      </c>
      <c r="F42">
        <v>1.07</v>
      </c>
      <c r="G42" s="2">
        <v>43911</v>
      </c>
      <c r="H42" s="2">
        <v>44953</v>
      </c>
      <c r="I42" t="s">
        <v>95</v>
      </c>
      <c r="J42" s="122">
        <f t="shared" si="8"/>
        <v>764</v>
      </c>
      <c r="K42" s="122">
        <f t="shared" si="9"/>
        <v>784</v>
      </c>
      <c r="L42" s="123">
        <f t="shared" si="10"/>
        <v>0.97448979591836737</v>
      </c>
    </row>
    <row r="43" spans="1:12" x14ac:dyDescent="0.35">
      <c r="A43" t="s">
        <v>625</v>
      </c>
      <c r="B43" s="122">
        <v>23450</v>
      </c>
      <c r="C43" s="122">
        <v>21944</v>
      </c>
      <c r="D43" s="122">
        <v>2513</v>
      </c>
      <c r="E43" s="122">
        <v>1506</v>
      </c>
      <c r="F43">
        <v>1.07</v>
      </c>
      <c r="G43" s="2">
        <v>43911</v>
      </c>
      <c r="H43" s="2">
        <v>44981</v>
      </c>
      <c r="I43" t="s">
        <v>95</v>
      </c>
      <c r="J43" s="122">
        <f t="shared" si="8"/>
        <v>632</v>
      </c>
      <c r="K43" s="122">
        <f t="shared" si="9"/>
        <v>699</v>
      </c>
      <c r="L43" s="123">
        <f t="shared" si="10"/>
        <v>0.90414878397711018</v>
      </c>
    </row>
    <row r="44" spans="1:12" x14ac:dyDescent="0.35">
      <c r="A44" t="s">
        <v>625</v>
      </c>
      <c r="B44" s="122">
        <v>24187</v>
      </c>
      <c r="C44" s="122">
        <v>22768</v>
      </c>
      <c r="D44" s="122">
        <v>2542</v>
      </c>
      <c r="E44" s="122">
        <v>1419</v>
      </c>
      <c r="F44">
        <v>1.06</v>
      </c>
      <c r="G44" s="2">
        <v>43911</v>
      </c>
      <c r="H44" s="2">
        <v>45016</v>
      </c>
      <c r="I44" t="s">
        <v>95</v>
      </c>
      <c r="J44" s="122">
        <f t="shared" si="8"/>
        <v>737</v>
      </c>
      <c r="K44" s="122">
        <f t="shared" si="9"/>
        <v>824</v>
      </c>
      <c r="L44" s="123">
        <f t="shared" si="10"/>
        <v>0.89441747572815533</v>
      </c>
    </row>
    <row r="45" spans="1:12" x14ac:dyDescent="0.35">
      <c r="A45" t="s">
        <v>625</v>
      </c>
      <c r="B45" s="122">
        <v>24700</v>
      </c>
      <c r="C45" s="122">
        <v>23356</v>
      </c>
      <c r="D45" s="122">
        <v>2553</v>
      </c>
      <c r="E45" s="122">
        <v>1344</v>
      </c>
      <c r="F45">
        <v>1.06</v>
      </c>
      <c r="G45" s="2">
        <v>43911</v>
      </c>
      <c r="H45" s="2">
        <v>45044</v>
      </c>
      <c r="I45" t="s">
        <v>95</v>
      </c>
      <c r="J45" s="122">
        <f t="shared" si="8"/>
        <v>513</v>
      </c>
      <c r="K45" s="122">
        <f t="shared" si="9"/>
        <v>588</v>
      </c>
      <c r="L45" s="123">
        <f t="shared" si="10"/>
        <v>0.87244897959183676</v>
      </c>
    </row>
    <row r="46" spans="1:12" x14ac:dyDescent="0.35">
      <c r="A46" t="s">
        <v>625</v>
      </c>
      <c r="B46" s="122">
        <v>25192</v>
      </c>
      <c r="C46" s="122">
        <v>23875</v>
      </c>
      <c r="D46" s="122">
        <v>2561</v>
      </c>
      <c r="E46" s="122">
        <v>1317</v>
      </c>
      <c r="F46">
        <v>1.06</v>
      </c>
      <c r="G46" s="2">
        <v>43911</v>
      </c>
      <c r="H46" s="2">
        <v>45072</v>
      </c>
      <c r="I46" t="s">
        <v>95</v>
      </c>
      <c r="J46" s="122">
        <f t="shared" si="8"/>
        <v>492</v>
      </c>
      <c r="K46" s="122">
        <f t="shared" si="9"/>
        <v>519</v>
      </c>
      <c r="L46" s="123">
        <f t="shared" si="10"/>
        <v>0.94797687861271673</v>
      </c>
    </row>
    <row r="47" spans="1:12" x14ac:dyDescent="0.35">
      <c r="A47" t="s">
        <v>625</v>
      </c>
      <c r="B47" s="122">
        <v>25836</v>
      </c>
      <c r="C47" s="122">
        <v>24508</v>
      </c>
      <c r="D47" s="122">
        <v>2565</v>
      </c>
      <c r="E47" s="122">
        <v>1328</v>
      </c>
      <c r="F47">
        <v>1.05</v>
      </c>
      <c r="G47" s="2">
        <v>43911</v>
      </c>
      <c r="H47" s="2">
        <v>45107</v>
      </c>
      <c r="I47" t="s">
        <v>95</v>
      </c>
      <c r="J47" s="122">
        <f t="shared" si="8"/>
        <v>644</v>
      </c>
      <c r="K47" s="122">
        <f t="shared" si="9"/>
        <v>633</v>
      </c>
      <c r="L47" s="123">
        <f t="shared" si="10"/>
        <v>1.0173775671406002</v>
      </c>
    </row>
    <row r="48" spans="1:12" x14ac:dyDescent="0.35">
      <c r="A48" t="s">
        <v>625</v>
      </c>
      <c r="B48" s="122">
        <v>26322</v>
      </c>
      <c r="C48" s="122">
        <v>25017</v>
      </c>
      <c r="D48" s="122">
        <v>2568</v>
      </c>
      <c r="E48" s="122">
        <v>1305</v>
      </c>
      <c r="F48">
        <v>1.05</v>
      </c>
      <c r="G48" s="2">
        <v>43911</v>
      </c>
      <c r="H48" s="2">
        <v>45135</v>
      </c>
      <c r="I48" t="s">
        <v>95</v>
      </c>
      <c r="J48" s="122">
        <f t="shared" si="8"/>
        <v>486</v>
      </c>
      <c r="K48" s="122">
        <f t="shared" si="9"/>
        <v>509</v>
      </c>
      <c r="L48" s="123">
        <f t="shared" si="10"/>
        <v>0.95481335952848723</v>
      </c>
    </row>
    <row r="49" spans="1:12" x14ac:dyDescent="0.35">
      <c r="A49" t="s">
        <v>625</v>
      </c>
      <c r="B49" s="122">
        <v>26939</v>
      </c>
      <c r="C49" s="122">
        <v>25647</v>
      </c>
      <c r="D49" s="122">
        <v>2571</v>
      </c>
      <c r="E49" s="122">
        <v>1292</v>
      </c>
      <c r="F49">
        <v>1.05</v>
      </c>
      <c r="G49" s="2">
        <v>43911</v>
      </c>
      <c r="H49" s="2">
        <v>45170</v>
      </c>
      <c r="I49" t="s">
        <v>95</v>
      </c>
      <c r="J49" s="122">
        <f t="shared" si="8"/>
        <v>617</v>
      </c>
      <c r="K49" s="122">
        <f t="shared" si="9"/>
        <v>630</v>
      </c>
      <c r="L49" s="123">
        <f t="shared" si="10"/>
        <v>0.97936507936507933</v>
      </c>
    </row>
    <row r="50" spans="1:12" x14ac:dyDescent="0.35">
      <c r="A50" t="s">
        <v>625</v>
      </c>
      <c r="B50" s="122">
        <v>27418</v>
      </c>
      <c r="C50" s="122">
        <v>26180</v>
      </c>
      <c r="D50" s="122">
        <v>2572</v>
      </c>
      <c r="E50" s="122">
        <v>1238</v>
      </c>
      <c r="F50">
        <v>1.05</v>
      </c>
      <c r="G50" s="2">
        <v>43911</v>
      </c>
      <c r="H50" s="2">
        <v>45198</v>
      </c>
      <c r="I50" t="s">
        <v>95</v>
      </c>
      <c r="J50" s="122">
        <f t="shared" si="8"/>
        <v>479</v>
      </c>
      <c r="K50" s="122">
        <f t="shared" si="9"/>
        <v>533</v>
      </c>
      <c r="L50" s="123">
        <f t="shared" si="10"/>
        <v>0.89868667917448408</v>
      </c>
    </row>
    <row r="51" spans="1:12" x14ac:dyDescent="0.35">
      <c r="A51" t="s">
        <v>625</v>
      </c>
      <c r="B51" s="122">
        <v>27923</v>
      </c>
      <c r="C51" s="122">
        <v>26752</v>
      </c>
      <c r="D51" s="122">
        <v>2575</v>
      </c>
      <c r="E51" s="122">
        <v>1171</v>
      </c>
      <c r="F51">
        <v>1.04</v>
      </c>
      <c r="G51" s="2">
        <v>43911</v>
      </c>
      <c r="H51" s="2">
        <v>45226</v>
      </c>
      <c r="I51" t="s">
        <v>95</v>
      </c>
      <c r="J51" s="122">
        <f t="shared" si="8"/>
        <v>505</v>
      </c>
      <c r="K51" s="122">
        <f t="shared" si="9"/>
        <v>572</v>
      </c>
      <c r="L51" s="123">
        <f t="shared" si="10"/>
        <v>0.88286713286713292</v>
      </c>
    </row>
    <row r="52" spans="1:12" x14ac:dyDescent="0.35">
      <c r="A52" t="s">
        <v>625</v>
      </c>
      <c r="B52" s="122">
        <v>28642</v>
      </c>
      <c r="C52" s="122">
        <v>27507</v>
      </c>
      <c r="D52" s="122">
        <v>2583</v>
      </c>
      <c r="E52" s="122">
        <v>1135</v>
      </c>
      <c r="F52">
        <v>1.04</v>
      </c>
      <c r="G52" s="2">
        <v>43911</v>
      </c>
      <c r="H52" s="2">
        <v>45261</v>
      </c>
      <c r="I52" t="s">
        <v>95</v>
      </c>
      <c r="J52" s="122">
        <f t="shared" ref="J52:J53" si="11">B52-B51</f>
        <v>719</v>
      </c>
      <c r="K52" s="122">
        <f t="shared" ref="K52:K53" si="12">C52-C51</f>
        <v>755</v>
      </c>
      <c r="L52" s="123">
        <f t="shared" ref="L52:L53" si="13">J52/K52</f>
        <v>0.95231788079470203</v>
      </c>
    </row>
    <row r="53" spans="1:12" x14ac:dyDescent="0.35">
      <c r="A53" t="s">
        <v>625</v>
      </c>
      <c r="B53" s="122">
        <v>29235</v>
      </c>
      <c r="C53" s="122">
        <v>28130</v>
      </c>
      <c r="D53" s="122">
        <v>2593</v>
      </c>
      <c r="E53" s="122">
        <v>1105</v>
      </c>
      <c r="F53">
        <v>1.04</v>
      </c>
      <c r="G53" s="2">
        <v>43911</v>
      </c>
      <c r="H53" s="2">
        <v>45289</v>
      </c>
      <c r="I53" t="s">
        <v>95</v>
      </c>
      <c r="J53" s="122">
        <f t="shared" si="11"/>
        <v>593</v>
      </c>
      <c r="K53" s="122">
        <f t="shared" si="12"/>
        <v>623</v>
      </c>
      <c r="L53" s="123">
        <f t="shared" si="13"/>
        <v>0.9518459069020867</v>
      </c>
    </row>
    <row r="54" spans="1:12" x14ac:dyDescent="0.35">
      <c r="A54" t="s">
        <v>625</v>
      </c>
      <c r="B54" s="122">
        <v>441198</v>
      </c>
      <c r="C54" s="122">
        <v>430194</v>
      </c>
      <c r="D54" s="122">
        <v>39609</v>
      </c>
      <c r="E54" s="122">
        <v>11004</v>
      </c>
      <c r="F54">
        <v>1.03</v>
      </c>
      <c r="I54" t="s">
        <v>626</v>
      </c>
    </row>
  </sheetData>
  <sortState xmlns:xlrd2="http://schemas.microsoft.com/office/spreadsheetml/2017/richdata2" ref="A2:L53">
    <sortCondition ref="I2:I53"/>
    <sortCondition ref="H2:H53"/>
  </sortState>
  <hyperlinks>
    <hyperlink ref="V1" r:id="rId1" display="https://www.gov.uk/government/statistics/excess-mortality-in-england-and-english-regions" xr:uid="{B1CEC83E-59E3-4770-800F-0A7A2E8766F1}"/>
    <hyperlink ref="V2" r:id="rId2" display="https://app.powerbi.com/view?r=eyJrIjoiOGNkMmY3NWMtMWM0MS00YTI1LWIyZTEtZjVhYTM0OTI3NmZiIiwidCI6ImVlNGUxNDk5LTRhMzUtNGIyZS1hZDQ3LTVmM2NmOWRlODY2NiIsImMiOjh9" xr:uid="{EC30BB6D-758B-4A3F-B278-5E5BBC3B398B}"/>
    <hyperlink ref="Y2" r:id="rId3" display="https://app.powerbi.com/view?r=eyJrIjoiNDVjNjYyYTYtMWJmZC00MDVjLWJlN2UtNjMxYjk3NDM5NDI1IiwidCI6ImVlNGUxNDk5LTRhMzUtNGIyZS1hZDQ3LTVmM2NmOWRlODY2NiIsImMiOjh9" xr:uid="{9FF1413F-287C-4B5A-8E99-45686895F4DD}"/>
    <hyperlink ref="Y1" r:id="rId4" display="https://www.gov.uk/government/statistics/excess-mortality-within-england-post-pandemic-method" xr:uid="{C861ADFF-3EF0-499B-BC5F-7BDA5D968DFB}"/>
  </hyperlinks>
  <pageMargins left="0.7" right="0.7" top="0.75" bottom="0.75" header="0.3" footer="0.3"/>
  <drawing r:id="rId5"/>
  <legacy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E90F1-9944-4CE6-8F91-DFDDD53D862F}">
  <sheetPr codeName="Sheet25">
    <tabColor theme="7" tint="0.39997558519241921"/>
  </sheetPr>
  <dimension ref="A1:J21"/>
  <sheetViews>
    <sheetView workbookViewId="0">
      <selection activeCell="M11" sqref="M11"/>
    </sheetView>
  </sheetViews>
  <sheetFormatPr defaultRowHeight="30.75" customHeight="1" x14ac:dyDescent="0.35"/>
  <cols>
    <col min="3" max="3" width="26.54296875" customWidth="1"/>
    <col min="10" max="10" width="13.26953125" customWidth="1"/>
  </cols>
  <sheetData>
    <row r="1" spans="1:10" ht="30.75" customHeight="1" x14ac:dyDescent="0.35">
      <c r="A1" s="27" t="s">
        <v>542</v>
      </c>
      <c r="B1" s="28"/>
      <c r="C1" s="28"/>
      <c r="D1" s="28"/>
      <c r="E1" s="28"/>
      <c r="F1" s="28"/>
      <c r="G1" s="28"/>
      <c r="H1" s="63">
        <v>44866</v>
      </c>
      <c r="I1" s="28"/>
      <c r="J1" s="138" t="s">
        <v>543</v>
      </c>
    </row>
    <row r="2" spans="1:10" ht="30.75" customHeight="1" thickBot="1" x14ac:dyDescent="0.4">
      <c r="A2" s="29" t="s">
        <v>544</v>
      </c>
      <c r="B2" s="30"/>
      <c r="C2" s="28"/>
      <c r="D2" s="28"/>
      <c r="E2" s="28"/>
      <c r="F2" s="28"/>
      <c r="G2" s="28"/>
      <c r="H2" s="28"/>
      <c r="I2" s="28"/>
      <c r="J2" s="28"/>
    </row>
    <row r="3" spans="1:10" ht="30.75" customHeight="1" thickTop="1" thickBot="1" x14ac:dyDescent="0.4">
      <c r="A3" s="31"/>
      <c r="B3" s="31"/>
      <c r="C3" s="31"/>
      <c r="D3" s="31"/>
      <c r="E3" s="263" t="s">
        <v>545</v>
      </c>
      <c r="F3" s="263"/>
      <c r="G3" s="263"/>
      <c r="H3" s="263"/>
      <c r="I3" s="263"/>
      <c r="J3" s="31"/>
    </row>
    <row r="4" spans="1:10" ht="30.75" customHeight="1" thickTop="1" thickBot="1" x14ac:dyDescent="0.4">
      <c r="A4" s="31"/>
      <c r="B4" s="31"/>
      <c r="C4" s="32"/>
      <c r="D4" s="33" t="s">
        <v>95</v>
      </c>
      <c r="E4" s="112" t="s">
        <v>108</v>
      </c>
      <c r="F4" s="31" t="s">
        <v>106</v>
      </c>
      <c r="G4" s="34" t="s">
        <v>110</v>
      </c>
      <c r="H4" s="34" t="s">
        <v>112</v>
      </c>
      <c r="I4" s="112" t="s">
        <v>114</v>
      </c>
      <c r="J4" s="35"/>
    </row>
    <row r="5" spans="1:10" ht="30.75" customHeight="1" thickTop="1" thickBot="1" x14ac:dyDescent="0.4">
      <c r="A5" s="28"/>
      <c r="B5" s="31"/>
      <c r="C5" s="33" t="s">
        <v>546</v>
      </c>
      <c r="D5" s="36">
        <v>1332</v>
      </c>
      <c r="E5" s="37">
        <v>221</v>
      </c>
      <c r="F5" s="37">
        <v>258</v>
      </c>
      <c r="G5" s="37">
        <v>264</v>
      </c>
      <c r="H5" s="37">
        <v>241</v>
      </c>
      <c r="I5" s="38">
        <v>348</v>
      </c>
      <c r="J5" s="28"/>
    </row>
    <row r="6" spans="1:10" ht="30.75" customHeight="1" thickTop="1" thickBot="1" x14ac:dyDescent="0.4">
      <c r="A6" s="28"/>
      <c r="B6" s="28"/>
      <c r="C6" s="28"/>
      <c r="D6" s="28"/>
      <c r="E6" s="39"/>
      <c r="F6" s="39"/>
      <c r="G6" s="39"/>
      <c r="H6" s="39"/>
      <c r="I6" s="39"/>
      <c r="J6" s="28"/>
    </row>
    <row r="7" spans="1:10" ht="30.75" customHeight="1" thickTop="1" thickBot="1" x14ac:dyDescent="0.4">
      <c r="A7" s="28"/>
      <c r="B7" s="260" t="s">
        <v>547</v>
      </c>
      <c r="C7" s="40" t="s">
        <v>548</v>
      </c>
      <c r="D7" s="41">
        <f>SUM(E7:I7)</f>
        <v>484</v>
      </c>
      <c r="E7" s="42">
        <v>86</v>
      </c>
      <c r="F7" s="42">
        <v>59</v>
      </c>
      <c r="G7" s="42">
        <v>134</v>
      </c>
      <c r="H7" s="42">
        <v>85</v>
      </c>
      <c r="I7" s="43">
        <v>120</v>
      </c>
      <c r="J7" s="28"/>
    </row>
    <row r="8" spans="1:10" ht="30.75" customHeight="1" thickTop="1" thickBot="1" x14ac:dyDescent="0.4">
      <c r="A8" s="28"/>
      <c r="B8" s="261"/>
      <c r="C8" s="40" t="s">
        <v>549</v>
      </c>
      <c r="D8" s="44">
        <f>SUM(E8:I8)</f>
        <v>206</v>
      </c>
      <c r="E8" s="45">
        <v>66</v>
      </c>
      <c r="F8" s="45">
        <v>57</v>
      </c>
      <c r="G8" s="45">
        <v>23</v>
      </c>
      <c r="H8" s="45">
        <v>47</v>
      </c>
      <c r="I8" s="46">
        <v>13</v>
      </c>
      <c r="J8" s="28"/>
    </row>
    <row r="9" spans="1:10" ht="30.75" customHeight="1" thickTop="1" thickBot="1" x14ac:dyDescent="0.4">
      <c r="A9" s="28"/>
      <c r="B9" s="261"/>
      <c r="C9" s="40" t="s">
        <v>550</v>
      </c>
      <c r="D9" s="47">
        <f t="shared" ref="D9" si="0">SUM(E9:I9)</f>
        <v>639</v>
      </c>
      <c r="E9" s="45">
        <v>67</v>
      </c>
      <c r="F9" s="45">
        <v>142</v>
      </c>
      <c r="G9" s="45">
        <v>107</v>
      </c>
      <c r="H9" s="45">
        <v>108</v>
      </c>
      <c r="I9" s="46">
        <v>215</v>
      </c>
      <c r="J9" s="28"/>
    </row>
    <row r="10" spans="1:10" ht="30.75" customHeight="1" thickTop="1" thickBot="1" x14ac:dyDescent="0.4">
      <c r="A10" s="28"/>
      <c r="B10" s="261"/>
      <c r="C10" s="40" t="s">
        <v>551</v>
      </c>
      <c r="D10" s="48">
        <f>D9/D5</f>
        <v>0.47972972972972971</v>
      </c>
      <c r="E10" s="49">
        <f>E9/E5</f>
        <v>0.30316742081447962</v>
      </c>
      <c r="F10" s="50">
        <f t="shared" ref="F10:I10" si="1">F9/F5</f>
        <v>0.55038759689922478</v>
      </c>
      <c r="G10" s="50">
        <f t="shared" si="1"/>
        <v>0.40530303030303028</v>
      </c>
      <c r="H10" s="50">
        <f t="shared" si="1"/>
        <v>0.44813278008298757</v>
      </c>
      <c r="I10" s="51">
        <f t="shared" si="1"/>
        <v>0.61781609195402298</v>
      </c>
      <c r="J10" s="28"/>
    </row>
    <row r="11" spans="1:10" ht="30.75" customHeight="1" thickTop="1" thickBot="1" x14ac:dyDescent="0.4">
      <c r="A11" s="28"/>
      <c r="B11" s="52"/>
      <c r="C11" s="28"/>
      <c r="D11" s="39"/>
      <c r="E11" s="28"/>
      <c r="F11" s="28"/>
      <c r="G11" s="28"/>
      <c r="H11" s="28"/>
      <c r="I11" s="28"/>
      <c r="J11" s="28"/>
    </row>
    <row r="12" spans="1:10" ht="30.75" customHeight="1" thickTop="1" thickBot="1" x14ac:dyDescent="0.4">
      <c r="A12" s="28"/>
      <c r="B12" s="260" t="s">
        <v>552</v>
      </c>
      <c r="C12" s="40" t="s">
        <v>553</v>
      </c>
      <c r="D12" s="41">
        <f>SUM(E12:I12)</f>
        <v>1086</v>
      </c>
      <c r="E12" s="42">
        <v>193</v>
      </c>
      <c r="F12" s="42">
        <v>229</v>
      </c>
      <c r="G12" s="42">
        <v>183</v>
      </c>
      <c r="H12" s="42">
        <v>198</v>
      </c>
      <c r="I12" s="53">
        <v>283</v>
      </c>
      <c r="J12" s="28"/>
    </row>
    <row r="13" spans="1:10" ht="30.75" customHeight="1" thickTop="1" thickBot="1" x14ac:dyDescent="0.4">
      <c r="A13" s="28"/>
      <c r="B13" s="261"/>
      <c r="C13" s="40" t="s">
        <v>554</v>
      </c>
      <c r="D13" s="54">
        <f>D12/D5</f>
        <v>0.81531531531531531</v>
      </c>
      <c r="E13" s="55">
        <f t="shared" ref="E13:I13" si="2">E12/E5</f>
        <v>0.87330316742081449</v>
      </c>
      <c r="F13" s="55">
        <f t="shared" si="2"/>
        <v>0.88759689922480622</v>
      </c>
      <c r="G13" s="55">
        <f t="shared" si="2"/>
        <v>0.69318181818181823</v>
      </c>
      <c r="H13" s="55">
        <f t="shared" si="2"/>
        <v>0.82157676348547715</v>
      </c>
      <c r="I13" s="56">
        <f t="shared" si="2"/>
        <v>0.81321839080459768</v>
      </c>
      <c r="J13" s="28"/>
    </row>
    <row r="14" spans="1:10" ht="30.75" customHeight="1" thickTop="1" thickBot="1" x14ac:dyDescent="0.4">
      <c r="A14" s="28"/>
      <c r="B14" s="261"/>
      <c r="C14" s="40" t="s">
        <v>555</v>
      </c>
      <c r="D14" s="44">
        <f t="shared" ref="D14" si="3">SUM(E14:I14)</f>
        <v>1065</v>
      </c>
      <c r="E14" s="45">
        <v>188</v>
      </c>
      <c r="F14" s="45">
        <v>223</v>
      </c>
      <c r="G14" s="45">
        <v>178</v>
      </c>
      <c r="H14" s="45">
        <v>195</v>
      </c>
      <c r="I14" s="46">
        <v>281</v>
      </c>
      <c r="J14" s="28"/>
    </row>
    <row r="15" spans="1:10" ht="30.75" customHeight="1" thickTop="1" thickBot="1" x14ac:dyDescent="0.4">
      <c r="A15" s="57"/>
      <c r="B15" s="261"/>
      <c r="C15" s="40" t="s">
        <v>556</v>
      </c>
      <c r="D15" s="58">
        <f>D14/D5</f>
        <v>0.7995495495495496</v>
      </c>
      <c r="E15" s="50">
        <f t="shared" ref="E15:I15" si="4">E14/E5</f>
        <v>0.85067873303167418</v>
      </c>
      <c r="F15" s="50">
        <f t="shared" si="4"/>
        <v>0.86434108527131781</v>
      </c>
      <c r="G15" s="50">
        <f t="shared" si="4"/>
        <v>0.6742424242424242</v>
      </c>
      <c r="H15" s="50">
        <f t="shared" si="4"/>
        <v>0.8091286307053942</v>
      </c>
      <c r="I15" s="51">
        <f t="shared" si="4"/>
        <v>0.80747126436781613</v>
      </c>
      <c r="J15" s="28"/>
    </row>
    <row r="16" spans="1:10" ht="30.75" customHeight="1" thickTop="1" thickBot="1" x14ac:dyDescent="0.4">
      <c r="A16" s="28"/>
      <c r="B16" s="52"/>
      <c r="C16" s="28"/>
      <c r="D16" s="28"/>
      <c r="E16" s="28"/>
      <c r="F16" s="28"/>
      <c r="G16" s="28"/>
      <c r="H16" s="28"/>
      <c r="I16" s="28"/>
      <c r="J16" s="28"/>
    </row>
    <row r="17" spans="1:10" ht="30.75" customHeight="1" thickTop="1" thickBot="1" x14ac:dyDescent="0.4">
      <c r="A17" s="28"/>
      <c r="B17" s="260" t="s">
        <v>557</v>
      </c>
      <c r="C17" s="40" t="s">
        <v>558</v>
      </c>
      <c r="D17" s="41">
        <f t="shared" ref="D17" si="5">SUM(E17:I17)</f>
        <v>1045</v>
      </c>
      <c r="E17" s="42">
        <v>175</v>
      </c>
      <c r="F17" s="42">
        <v>185</v>
      </c>
      <c r="G17" s="42">
        <v>202</v>
      </c>
      <c r="H17" s="42">
        <v>155</v>
      </c>
      <c r="I17" s="53">
        <v>328</v>
      </c>
      <c r="J17" s="28"/>
    </row>
    <row r="18" spans="1:10" ht="30.75" customHeight="1" thickTop="1" thickBot="1" x14ac:dyDescent="0.4">
      <c r="A18" s="28"/>
      <c r="B18" s="262"/>
      <c r="C18" s="40" t="s">
        <v>559</v>
      </c>
      <c r="D18" s="59">
        <f>D17/D5</f>
        <v>0.78453453453453459</v>
      </c>
      <c r="E18" s="49">
        <f t="shared" ref="E18:I18" si="6">E17/E5</f>
        <v>0.79185520361990946</v>
      </c>
      <c r="F18" s="49">
        <f t="shared" si="6"/>
        <v>0.71705426356589153</v>
      </c>
      <c r="G18" s="49">
        <f t="shared" si="6"/>
        <v>0.76515151515151514</v>
      </c>
      <c r="H18" s="49">
        <f t="shared" si="6"/>
        <v>0.6431535269709544</v>
      </c>
      <c r="I18" s="60">
        <f t="shared" si="6"/>
        <v>0.94252873563218387</v>
      </c>
      <c r="J18" s="28"/>
    </row>
    <row r="19" spans="1:10" ht="30.75" customHeight="1" thickTop="1" x14ac:dyDescent="0.35">
      <c r="A19" s="28"/>
      <c r="B19" s="28"/>
      <c r="C19" s="28"/>
      <c r="D19" s="28"/>
      <c r="E19" s="28"/>
      <c r="F19" s="28"/>
      <c r="G19" s="28"/>
      <c r="H19" s="28"/>
      <c r="I19" s="28"/>
      <c r="J19" s="28"/>
    </row>
    <row r="20" spans="1:10" ht="30.75" customHeight="1" x14ac:dyDescent="0.35">
      <c r="A20" s="28"/>
      <c r="B20" s="28"/>
      <c r="C20" s="28"/>
      <c r="D20" s="28"/>
      <c r="E20" s="28"/>
      <c r="F20" s="28"/>
      <c r="G20" s="28"/>
      <c r="H20" s="28"/>
      <c r="I20" s="28"/>
      <c r="J20" s="28"/>
    </row>
    <row r="21" spans="1:10" ht="30.75" customHeight="1" x14ac:dyDescent="0.35">
      <c r="A21" s="28"/>
      <c r="B21" s="28"/>
      <c r="C21" s="28"/>
      <c r="D21" s="28"/>
      <c r="E21" s="28"/>
      <c r="F21" s="28"/>
      <c r="G21" s="28"/>
      <c r="H21" s="28"/>
      <c r="I21" s="28"/>
      <c r="J21" s="28"/>
    </row>
  </sheetData>
  <mergeCells count="4">
    <mergeCell ref="B7:B10"/>
    <mergeCell ref="B12:B15"/>
    <mergeCell ref="B17:B18"/>
    <mergeCell ref="E3:I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CD999-2CB7-4EFE-99B9-FEB7F746210F}">
  <sheetPr codeName="Sheet39">
    <tabColor theme="2" tint="-9.9978637043366805E-2"/>
  </sheetPr>
  <dimension ref="A2:Q64"/>
  <sheetViews>
    <sheetView workbookViewId="0">
      <selection activeCell="F24" sqref="F24"/>
    </sheetView>
  </sheetViews>
  <sheetFormatPr defaultRowHeight="14.5" x14ac:dyDescent="0.35"/>
  <cols>
    <col min="16" max="16" width="35.1796875" customWidth="1"/>
    <col min="19" max="19" width="20.81640625" customWidth="1"/>
    <col min="28" max="28" width="20.26953125" bestFit="1" customWidth="1"/>
  </cols>
  <sheetData>
    <row r="2" spans="1:17" x14ac:dyDescent="0.35">
      <c r="A2" t="s">
        <v>719</v>
      </c>
      <c r="B2" t="s">
        <v>720</v>
      </c>
      <c r="P2" t="s">
        <v>600</v>
      </c>
      <c r="Q2" t="s">
        <v>106</v>
      </c>
    </row>
    <row r="3" spans="1:17" x14ac:dyDescent="0.35">
      <c r="A3" t="s">
        <v>721</v>
      </c>
      <c r="B3" t="s">
        <v>722</v>
      </c>
      <c r="P3" t="s">
        <v>598</v>
      </c>
      <c r="Q3" t="s">
        <v>108</v>
      </c>
    </row>
    <row r="4" spans="1:17" x14ac:dyDescent="0.35">
      <c r="A4" t="s">
        <v>723</v>
      </c>
      <c r="B4" t="s">
        <v>724</v>
      </c>
      <c r="P4" t="s">
        <v>602</v>
      </c>
      <c r="Q4" t="s">
        <v>110</v>
      </c>
    </row>
    <row r="5" spans="1:17" x14ac:dyDescent="0.35">
      <c r="A5" t="s">
        <v>725</v>
      </c>
      <c r="B5" t="s">
        <v>726</v>
      </c>
      <c r="P5" t="s">
        <v>604</v>
      </c>
      <c r="Q5" t="s">
        <v>112</v>
      </c>
    </row>
    <row r="6" spans="1:17" x14ac:dyDescent="0.35">
      <c r="A6" t="s">
        <v>727</v>
      </c>
      <c r="B6" t="s">
        <v>728</v>
      </c>
      <c r="P6" t="s">
        <v>606</v>
      </c>
      <c r="Q6" t="s">
        <v>114</v>
      </c>
    </row>
    <row r="7" spans="1:17" x14ac:dyDescent="0.35">
      <c r="A7" t="s">
        <v>729</v>
      </c>
      <c r="B7" t="s">
        <v>730</v>
      </c>
    </row>
    <row r="8" spans="1:17" x14ac:dyDescent="0.35">
      <c r="A8" t="s">
        <v>731</v>
      </c>
      <c r="B8" t="s">
        <v>732</v>
      </c>
    </row>
    <row r="9" spans="1:17" x14ac:dyDescent="0.35">
      <c r="A9" t="s">
        <v>733</v>
      </c>
      <c r="B9" t="s">
        <v>734</v>
      </c>
      <c r="P9" t="s">
        <v>735</v>
      </c>
      <c r="Q9" t="s">
        <v>106</v>
      </c>
    </row>
    <row r="10" spans="1:17" x14ac:dyDescent="0.35">
      <c r="A10" t="s">
        <v>736</v>
      </c>
      <c r="B10" t="s">
        <v>737</v>
      </c>
      <c r="P10" t="s">
        <v>738</v>
      </c>
      <c r="Q10" t="s">
        <v>108</v>
      </c>
    </row>
    <row r="11" spans="1:17" x14ac:dyDescent="0.35">
      <c r="A11" t="s">
        <v>739</v>
      </c>
      <c r="B11" t="s">
        <v>740</v>
      </c>
      <c r="P11" t="s">
        <v>741</v>
      </c>
      <c r="Q11" t="s">
        <v>112</v>
      </c>
    </row>
    <row r="12" spans="1:17" x14ac:dyDescent="0.35">
      <c r="A12" t="s">
        <v>742</v>
      </c>
      <c r="B12" t="s">
        <v>743</v>
      </c>
      <c r="P12" t="s">
        <v>744</v>
      </c>
      <c r="Q12" t="s">
        <v>110</v>
      </c>
    </row>
    <row r="13" spans="1:17" x14ac:dyDescent="0.35">
      <c r="A13" t="s">
        <v>745</v>
      </c>
      <c r="B13" t="s">
        <v>746</v>
      </c>
      <c r="P13" t="s">
        <v>747</v>
      </c>
      <c r="Q13" t="s">
        <v>114</v>
      </c>
    </row>
    <row r="14" spans="1:17" x14ac:dyDescent="0.35">
      <c r="A14" t="s">
        <v>748</v>
      </c>
      <c r="B14" t="s">
        <v>749</v>
      </c>
    </row>
    <row r="15" spans="1:17" x14ac:dyDescent="0.35">
      <c r="A15" t="s">
        <v>750</v>
      </c>
      <c r="B15" t="s">
        <v>751</v>
      </c>
    </row>
    <row r="16" spans="1:17" x14ac:dyDescent="0.35">
      <c r="A16" t="s">
        <v>752</v>
      </c>
      <c r="B16" t="s">
        <v>753</v>
      </c>
      <c r="P16" t="s">
        <v>654</v>
      </c>
      <c r="Q16" t="s">
        <v>754</v>
      </c>
    </row>
    <row r="17" spans="1:17" x14ac:dyDescent="0.35">
      <c r="P17" t="s">
        <v>651</v>
      </c>
      <c r="Q17" t="s">
        <v>755</v>
      </c>
    </row>
    <row r="18" spans="1:17" x14ac:dyDescent="0.35">
      <c r="P18" t="s">
        <v>652</v>
      </c>
      <c r="Q18" t="s">
        <v>756</v>
      </c>
    </row>
    <row r="19" spans="1:17" x14ac:dyDescent="0.35">
      <c r="A19" t="s">
        <v>757</v>
      </c>
      <c r="B19" t="s">
        <v>758</v>
      </c>
      <c r="I19" t="str">
        <f t="shared" ref="I19:I44" si="0">",'"&amp;A19&amp;"'"</f>
        <v>,'HD21D'</v>
      </c>
      <c r="P19" t="s">
        <v>653</v>
      </c>
      <c r="Q19" t="s">
        <v>759</v>
      </c>
    </row>
    <row r="20" spans="1:17" x14ac:dyDescent="0.35">
      <c r="A20" t="s">
        <v>760</v>
      </c>
      <c r="B20" t="s">
        <v>761</v>
      </c>
      <c r="I20" t="str">
        <f t="shared" si="0"/>
        <v>,'HD21E'</v>
      </c>
      <c r="P20" t="s">
        <v>656</v>
      </c>
      <c r="Q20" t="s">
        <v>762</v>
      </c>
    </row>
    <row r="21" spans="1:17" x14ac:dyDescent="0.35">
      <c r="A21" t="s">
        <v>763</v>
      </c>
      <c r="B21" t="s">
        <v>764</v>
      </c>
      <c r="I21" t="str">
        <f t="shared" si="0"/>
        <v>,'HD21F'</v>
      </c>
    </row>
    <row r="22" spans="1:17" x14ac:dyDescent="0.35">
      <c r="A22" t="s">
        <v>765</v>
      </c>
      <c r="B22" t="s">
        <v>766</v>
      </c>
      <c r="I22" t="str">
        <f t="shared" si="0"/>
        <v>,'HD21G'</v>
      </c>
    </row>
    <row r="23" spans="1:17" x14ac:dyDescent="0.35">
      <c r="A23" t="s">
        <v>767</v>
      </c>
      <c r="B23" t="s">
        <v>768</v>
      </c>
      <c r="I23" t="str">
        <f t="shared" si="0"/>
        <v>,'HD21H'</v>
      </c>
      <c r="P23" t="s">
        <v>137</v>
      </c>
      <c r="Q23" t="s">
        <v>108</v>
      </c>
    </row>
    <row r="24" spans="1:17" x14ac:dyDescent="0.35">
      <c r="A24" t="s">
        <v>769</v>
      </c>
      <c r="B24" t="s">
        <v>770</v>
      </c>
      <c r="I24" t="str">
        <f t="shared" si="0"/>
        <v>,'JD07A'</v>
      </c>
      <c r="P24" t="s">
        <v>143</v>
      </c>
      <c r="Q24" t="s">
        <v>106</v>
      </c>
    </row>
    <row r="25" spans="1:17" x14ac:dyDescent="0.35">
      <c r="A25" t="s">
        <v>771</v>
      </c>
      <c r="B25" t="s">
        <v>772</v>
      </c>
      <c r="I25" t="str">
        <f t="shared" si="0"/>
        <v>,'JD07B'</v>
      </c>
      <c r="P25" t="s">
        <v>152</v>
      </c>
      <c r="Q25" t="s">
        <v>110</v>
      </c>
    </row>
    <row r="26" spans="1:17" x14ac:dyDescent="0.35">
      <c r="A26" t="s">
        <v>773</v>
      </c>
      <c r="B26" t="s">
        <v>774</v>
      </c>
      <c r="I26" t="str">
        <f t="shared" si="0"/>
        <v>,'JD07C'</v>
      </c>
      <c r="P26" t="s">
        <v>163</v>
      </c>
      <c r="Q26" t="s">
        <v>112</v>
      </c>
    </row>
    <row r="27" spans="1:17" x14ac:dyDescent="0.35">
      <c r="A27" t="s">
        <v>775</v>
      </c>
      <c r="B27" t="s">
        <v>776</v>
      </c>
      <c r="I27" t="str">
        <f t="shared" si="0"/>
        <v>,'JD07D'</v>
      </c>
      <c r="P27" t="s">
        <v>170</v>
      </c>
      <c r="Q27" t="s">
        <v>114</v>
      </c>
    </row>
    <row r="28" spans="1:17" x14ac:dyDescent="0.35">
      <c r="A28" t="s">
        <v>777</v>
      </c>
      <c r="B28" t="s">
        <v>778</v>
      </c>
      <c r="I28" t="str">
        <f t="shared" si="0"/>
        <v>,'JD07E'</v>
      </c>
    </row>
    <row r="29" spans="1:17" x14ac:dyDescent="0.35">
      <c r="A29" t="s">
        <v>779</v>
      </c>
      <c r="B29" t="s">
        <v>780</v>
      </c>
      <c r="I29" t="str">
        <f t="shared" si="0"/>
        <v>,'JD07F'</v>
      </c>
    </row>
    <row r="30" spans="1:17" x14ac:dyDescent="0.35">
      <c r="A30" t="s">
        <v>781</v>
      </c>
      <c r="B30" t="s">
        <v>782</v>
      </c>
      <c r="I30" t="str">
        <f t="shared" si="0"/>
        <v>,'JD07G'</v>
      </c>
    </row>
    <row r="31" spans="1:17" x14ac:dyDescent="0.35">
      <c r="A31" t="s">
        <v>783</v>
      </c>
      <c r="B31" t="s">
        <v>784</v>
      </c>
      <c r="I31" t="str">
        <f t="shared" si="0"/>
        <v>,'JD07H'</v>
      </c>
    </row>
    <row r="32" spans="1:17" x14ac:dyDescent="0.35">
      <c r="A32" t="s">
        <v>785</v>
      </c>
      <c r="B32" t="s">
        <v>786</v>
      </c>
      <c r="I32" t="str">
        <f t="shared" si="0"/>
        <v>,'JD07J'</v>
      </c>
    </row>
    <row r="33" spans="1:9" x14ac:dyDescent="0.35">
      <c r="A33" t="s">
        <v>787</v>
      </c>
      <c r="B33" t="s">
        <v>788</v>
      </c>
      <c r="I33" t="str">
        <f t="shared" si="0"/>
        <v>,'JD07K'</v>
      </c>
    </row>
    <row r="34" spans="1:9" x14ac:dyDescent="0.35">
      <c r="A34" t="s">
        <v>789</v>
      </c>
      <c r="B34" t="s">
        <v>790</v>
      </c>
      <c r="I34" t="str">
        <f t="shared" si="0"/>
        <v>,'PH34A'</v>
      </c>
    </row>
    <row r="35" spans="1:9" x14ac:dyDescent="0.35">
      <c r="A35" t="s">
        <v>791</v>
      </c>
      <c r="B35" t="s">
        <v>792</v>
      </c>
      <c r="I35" t="str">
        <f t="shared" si="0"/>
        <v>,'PH34B'</v>
      </c>
    </row>
    <row r="36" spans="1:9" x14ac:dyDescent="0.35">
      <c r="A36" t="s">
        <v>793</v>
      </c>
      <c r="B36" t="s">
        <v>794</v>
      </c>
      <c r="I36" t="str">
        <f t="shared" si="0"/>
        <v>,'PH34C'</v>
      </c>
    </row>
    <row r="37" spans="1:9" x14ac:dyDescent="0.35">
      <c r="A37" t="s">
        <v>795</v>
      </c>
      <c r="B37" t="s">
        <v>796</v>
      </c>
      <c r="I37" t="str">
        <f t="shared" si="0"/>
        <v>,'PH34D'</v>
      </c>
    </row>
    <row r="38" spans="1:9" x14ac:dyDescent="0.35">
      <c r="A38" t="s">
        <v>797</v>
      </c>
      <c r="B38" t="s">
        <v>798</v>
      </c>
      <c r="I38" t="str">
        <f t="shared" si="0"/>
        <v>,'PJ35A'</v>
      </c>
    </row>
    <row r="39" spans="1:9" x14ac:dyDescent="0.35">
      <c r="A39" t="s">
        <v>799</v>
      </c>
      <c r="B39" t="s">
        <v>800</v>
      </c>
      <c r="I39" t="str">
        <f t="shared" si="0"/>
        <v>,'PJ35B'</v>
      </c>
    </row>
    <row r="40" spans="1:9" x14ac:dyDescent="0.35">
      <c r="A40" t="s">
        <v>801</v>
      </c>
      <c r="B40" t="s">
        <v>802</v>
      </c>
      <c r="I40" t="str">
        <f t="shared" si="0"/>
        <v>,'PJ35C'</v>
      </c>
    </row>
    <row r="41" spans="1:9" x14ac:dyDescent="0.35">
      <c r="A41" t="s">
        <v>803</v>
      </c>
      <c r="B41" t="s">
        <v>804</v>
      </c>
      <c r="I41" t="str">
        <f t="shared" si="0"/>
        <v>,'PJ35D'</v>
      </c>
    </row>
    <row r="42" spans="1:9" x14ac:dyDescent="0.35">
      <c r="A42" t="s">
        <v>805</v>
      </c>
      <c r="B42" t="s">
        <v>806</v>
      </c>
      <c r="I42" t="str">
        <f t="shared" si="0"/>
        <v>,'PJ66A'</v>
      </c>
    </row>
    <row r="43" spans="1:9" x14ac:dyDescent="0.35">
      <c r="A43" t="s">
        <v>807</v>
      </c>
      <c r="B43" t="s">
        <v>808</v>
      </c>
      <c r="I43" t="str">
        <f t="shared" si="0"/>
        <v>,'PJ66B'</v>
      </c>
    </row>
    <row r="44" spans="1:9" x14ac:dyDescent="0.35">
      <c r="A44" t="s">
        <v>809</v>
      </c>
      <c r="B44" t="s">
        <v>810</v>
      </c>
      <c r="I44" t="str">
        <f t="shared" si="0"/>
        <v>,'PJ66C'</v>
      </c>
    </row>
    <row r="46" spans="1:9" x14ac:dyDescent="0.35">
      <c r="A46" t="s">
        <v>811</v>
      </c>
      <c r="B46" t="s">
        <v>812</v>
      </c>
    </row>
    <row r="47" spans="1:9" x14ac:dyDescent="0.35">
      <c r="A47" t="s">
        <v>813</v>
      </c>
      <c r="B47" t="s">
        <v>814</v>
      </c>
    </row>
    <row r="48" spans="1:9" x14ac:dyDescent="0.35">
      <c r="A48" t="s">
        <v>815</v>
      </c>
      <c r="B48" t="s">
        <v>816</v>
      </c>
    </row>
    <row r="49" spans="1:9" x14ac:dyDescent="0.35">
      <c r="A49" t="s">
        <v>817</v>
      </c>
      <c r="B49" t="s">
        <v>818</v>
      </c>
    </row>
    <row r="50" spans="1:9" x14ac:dyDescent="0.35">
      <c r="A50" t="s">
        <v>819</v>
      </c>
      <c r="B50" t="s">
        <v>820</v>
      </c>
    </row>
    <row r="52" spans="1:9" x14ac:dyDescent="0.35">
      <c r="A52" s="19" t="s">
        <v>821</v>
      </c>
      <c r="B52" s="20" t="s">
        <v>822</v>
      </c>
      <c r="I52" t="str">
        <f t="shared" ref="I52:I64" si="1">",'"&amp;A52&amp;"'"</f>
        <v>,'LA04H'</v>
      </c>
    </row>
    <row r="53" spans="1:9" x14ac:dyDescent="0.35">
      <c r="A53" s="19" t="s">
        <v>823</v>
      </c>
      <c r="B53" s="19" t="s">
        <v>824</v>
      </c>
      <c r="I53" t="str">
        <f t="shared" si="1"/>
        <v>,'LA04J'</v>
      </c>
    </row>
    <row r="54" spans="1:9" x14ac:dyDescent="0.35">
      <c r="A54" s="19" t="s">
        <v>825</v>
      </c>
      <c r="B54" s="19" t="s">
        <v>826</v>
      </c>
      <c r="I54" t="str">
        <f t="shared" si="1"/>
        <v>,'LA04K'</v>
      </c>
    </row>
    <row r="55" spans="1:9" x14ac:dyDescent="0.35">
      <c r="A55" s="19" t="s">
        <v>827</v>
      </c>
      <c r="B55" s="19" t="s">
        <v>828</v>
      </c>
      <c r="I55" t="str">
        <f t="shared" si="1"/>
        <v>,'LA04L'</v>
      </c>
    </row>
    <row r="56" spans="1:9" x14ac:dyDescent="0.35">
      <c r="A56" s="19" t="s">
        <v>829</v>
      </c>
      <c r="B56" s="19" t="s">
        <v>830</v>
      </c>
      <c r="I56" t="str">
        <f t="shared" si="1"/>
        <v>,'LA04M'</v>
      </c>
    </row>
    <row r="57" spans="1:9" x14ac:dyDescent="0.35">
      <c r="A57" s="19" t="s">
        <v>831</v>
      </c>
      <c r="B57" s="19" t="s">
        <v>832</v>
      </c>
      <c r="I57" t="str">
        <f t="shared" si="1"/>
        <v>,'LA04N'</v>
      </c>
    </row>
    <row r="58" spans="1:9" x14ac:dyDescent="0.35">
      <c r="A58" s="19" t="s">
        <v>833</v>
      </c>
      <c r="B58" s="19" t="s">
        <v>834</v>
      </c>
      <c r="I58" t="str">
        <f t="shared" si="1"/>
        <v>,'LA04P'</v>
      </c>
    </row>
    <row r="59" spans="1:9" x14ac:dyDescent="0.35">
      <c r="A59" s="19" t="s">
        <v>835</v>
      </c>
      <c r="B59" s="19" t="s">
        <v>836</v>
      </c>
      <c r="I59" t="str">
        <f t="shared" si="1"/>
        <v>,'LA04Q'</v>
      </c>
    </row>
    <row r="60" spans="1:9" x14ac:dyDescent="0.35">
      <c r="A60" s="19" t="s">
        <v>837</v>
      </c>
      <c r="B60" s="19" t="s">
        <v>838</v>
      </c>
      <c r="I60" t="str">
        <f t="shared" si="1"/>
        <v>,'LA04R'</v>
      </c>
    </row>
    <row r="61" spans="1:9" x14ac:dyDescent="0.35">
      <c r="A61" s="19" t="s">
        <v>839</v>
      </c>
      <c r="B61" s="19" t="s">
        <v>840</v>
      </c>
      <c r="I61" t="str">
        <f t="shared" si="1"/>
        <v>,'LA04S'</v>
      </c>
    </row>
    <row r="62" spans="1:9" x14ac:dyDescent="0.35">
      <c r="A62" s="19" t="s">
        <v>841</v>
      </c>
      <c r="B62" s="19" t="s">
        <v>842</v>
      </c>
      <c r="I62" t="str">
        <f t="shared" si="1"/>
        <v>,'PD11A'</v>
      </c>
    </row>
    <row r="63" spans="1:9" x14ac:dyDescent="0.35">
      <c r="A63" s="19" t="s">
        <v>843</v>
      </c>
      <c r="B63" s="19" t="s">
        <v>844</v>
      </c>
      <c r="I63" t="str">
        <f t="shared" si="1"/>
        <v>,'PD11B'</v>
      </c>
    </row>
    <row r="64" spans="1:9" x14ac:dyDescent="0.35">
      <c r="A64" s="19" t="s">
        <v>845</v>
      </c>
      <c r="B64" s="19" t="s">
        <v>846</v>
      </c>
      <c r="I64" t="str">
        <f t="shared" si="1"/>
        <v>,'PD11C'</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E7E71-03BD-4740-A975-B39FF94E078D}">
  <sheetPr codeName="Sheet40">
    <tabColor theme="2" tint="-9.9978637043366805E-2"/>
  </sheetPr>
  <dimension ref="A3:C36"/>
  <sheetViews>
    <sheetView workbookViewId="0">
      <selection activeCell="F24" sqref="F24"/>
    </sheetView>
  </sheetViews>
  <sheetFormatPr defaultRowHeight="14.5" x14ac:dyDescent="0.35"/>
  <cols>
    <col min="1" max="1" width="32.453125" bestFit="1" customWidth="1"/>
    <col min="2" max="2" width="32.7265625" bestFit="1" customWidth="1"/>
  </cols>
  <sheetData>
    <row r="3" spans="1:3" x14ac:dyDescent="0.35">
      <c r="A3" s="5" t="s">
        <v>847</v>
      </c>
      <c r="B3" t="s">
        <v>848</v>
      </c>
    </row>
    <row r="4" spans="1:3" x14ac:dyDescent="0.35">
      <c r="A4" t="s">
        <v>849</v>
      </c>
      <c r="B4" t="s">
        <v>735</v>
      </c>
    </row>
    <row r="5" spans="1:3" x14ac:dyDescent="0.35">
      <c r="A5" t="s">
        <v>850</v>
      </c>
      <c r="B5" t="s">
        <v>738</v>
      </c>
    </row>
    <row r="6" spans="1:3" x14ac:dyDescent="0.35">
      <c r="A6" t="s">
        <v>851</v>
      </c>
      <c r="B6" t="s">
        <v>741</v>
      </c>
    </row>
    <row r="7" spans="1:3" x14ac:dyDescent="0.35">
      <c r="A7" t="s">
        <v>852</v>
      </c>
      <c r="B7" t="s">
        <v>744</v>
      </c>
    </row>
    <row r="8" spans="1:3" x14ac:dyDescent="0.35">
      <c r="A8" t="s">
        <v>853</v>
      </c>
      <c r="B8" t="s">
        <v>741</v>
      </c>
    </row>
    <row r="9" spans="1:3" x14ac:dyDescent="0.35">
      <c r="A9" t="s">
        <v>854</v>
      </c>
      <c r="B9" t="s">
        <v>738</v>
      </c>
    </row>
    <row r="10" spans="1:3" x14ac:dyDescent="0.35">
      <c r="A10" t="s">
        <v>154</v>
      </c>
      <c r="B10" t="s">
        <v>744</v>
      </c>
      <c r="C10" t="s">
        <v>855</v>
      </c>
    </row>
    <row r="11" spans="1:3" x14ac:dyDescent="0.35">
      <c r="A11" t="s">
        <v>145</v>
      </c>
      <c r="B11" t="s">
        <v>735</v>
      </c>
      <c r="C11" t="s">
        <v>856</v>
      </c>
    </row>
    <row r="12" spans="1:3" x14ac:dyDescent="0.35">
      <c r="A12" t="s">
        <v>857</v>
      </c>
      <c r="B12" t="s">
        <v>747</v>
      </c>
    </row>
    <row r="13" spans="1:3" x14ac:dyDescent="0.35">
      <c r="A13" t="s">
        <v>858</v>
      </c>
      <c r="B13" t="s">
        <v>744</v>
      </c>
    </row>
    <row r="14" spans="1:3" x14ac:dyDescent="0.35">
      <c r="A14" t="s">
        <v>859</v>
      </c>
      <c r="B14" t="s">
        <v>738</v>
      </c>
    </row>
    <row r="15" spans="1:3" x14ac:dyDescent="0.35">
      <c r="A15" t="s">
        <v>860</v>
      </c>
      <c r="B15" t="s">
        <v>741</v>
      </c>
    </row>
    <row r="16" spans="1:3" x14ac:dyDescent="0.35">
      <c r="A16" t="s">
        <v>861</v>
      </c>
      <c r="B16" t="s">
        <v>744</v>
      </c>
    </row>
    <row r="17" spans="1:3" x14ac:dyDescent="0.35">
      <c r="A17" t="s">
        <v>862</v>
      </c>
      <c r="B17" t="s">
        <v>738</v>
      </c>
    </row>
    <row r="18" spans="1:3" x14ac:dyDescent="0.35">
      <c r="A18" t="s">
        <v>863</v>
      </c>
      <c r="B18" t="s">
        <v>744</v>
      </c>
    </row>
    <row r="19" spans="1:3" x14ac:dyDescent="0.35">
      <c r="A19" t="s">
        <v>864</v>
      </c>
      <c r="B19" t="s">
        <v>735</v>
      </c>
    </row>
    <row r="20" spans="1:3" x14ac:dyDescent="0.35">
      <c r="A20" t="s">
        <v>865</v>
      </c>
      <c r="B20" t="s">
        <v>744</v>
      </c>
    </row>
    <row r="21" spans="1:3" x14ac:dyDescent="0.35">
      <c r="A21" t="s">
        <v>866</v>
      </c>
      <c r="B21" t="s">
        <v>744</v>
      </c>
    </row>
    <row r="22" spans="1:3" x14ac:dyDescent="0.35">
      <c r="A22" t="s">
        <v>867</v>
      </c>
      <c r="B22" t="s">
        <v>738</v>
      </c>
    </row>
    <row r="23" spans="1:3" x14ac:dyDescent="0.35">
      <c r="A23" t="s">
        <v>172</v>
      </c>
      <c r="B23" t="s">
        <v>747</v>
      </c>
      <c r="C23" t="s">
        <v>868</v>
      </c>
    </row>
    <row r="24" spans="1:3" x14ac:dyDescent="0.35">
      <c r="A24" t="s">
        <v>869</v>
      </c>
      <c r="B24" t="s">
        <v>741</v>
      </c>
    </row>
    <row r="25" spans="1:3" x14ac:dyDescent="0.35">
      <c r="A25" t="s">
        <v>870</v>
      </c>
      <c r="B25" t="s">
        <v>741</v>
      </c>
    </row>
    <row r="26" spans="1:3" x14ac:dyDescent="0.35">
      <c r="A26" t="s">
        <v>871</v>
      </c>
      <c r="B26" t="s">
        <v>747</v>
      </c>
    </row>
    <row r="27" spans="1:3" x14ac:dyDescent="0.35">
      <c r="A27" t="s">
        <v>872</v>
      </c>
      <c r="B27" t="s">
        <v>735</v>
      </c>
    </row>
    <row r="28" spans="1:3" x14ac:dyDescent="0.35">
      <c r="A28" t="s">
        <v>873</v>
      </c>
      <c r="B28" t="s">
        <v>735</v>
      </c>
    </row>
    <row r="29" spans="1:3" x14ac:dyDescent="0.35">
      <c r="A29" t="s">
        <v>175</v>
      </c>
      <c r="B29" t="s">
        <v>747</v>
      </c>
      <c r="C29" t="s">
        <v>874</v>
      </c>
    </row>
    <row r="30" spans="1:3" x14ac:dyDescent="0.35">
      <c r="A30" t="s">
        <v>875</v>
      </c>
      <c r="B30" t="s">
        <v>741</v>
      </c>
    </row>
    <row r="31" spans="1:3" x14ac:dyDescent="0.35">
      <c r="A31" t="s">
        <v>876</v>
      </c>
      <c r="B31" t="s">
        <v>747</v>
      </c>
    </row>
    <row r="32" spans="1:3" x14ac:dyDescent="0.35">
      <c r="A32" t="s">
        <v>877</v>
      </c>
      <c r="B32" t="s">
        <v>735</v>
      </c>
    </row>
    <row r="33" spans="1:3" x14ac:dyDescent="0.35">
      <c r="A33" t="s">
        <v>878</v>
      </c>
      <c r="B33" t="s">
        <v>735</v>
      </c>
    </row>
    <row r="34" spans="1:3" x14ac:dyDescent="0.35">
      <c r="A34" t="s">
        <v>879</v>
      </c>
      <c r="B34" t="s">
        <v>747</v>
      </c>
    </row>
    <row r="35" spans="1:3" x14ac:dyDescent="0.35">
      <c r="A35" t="s">
        <v>161</v>
      </c>
      <c r="B35" t="s">
        <v>744</v>
      </c>
      <c r="C35" t="s">
        <v>880</v>
      </c>
    </row>
    <row r="36" spans="1:3" x14ac:dyDescent="0.35">
      <c r="A36" t="s">
        <v>881</v>
      </c>
      <c r="B36" t="s">
        <v>881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B8A81-2B45-4834-98F7-0BD3495B22DD}">
  <sheetPr codeName="Sheet1">
    <tabColor theme="8" tint="0.59999389629810485"/>
  </sheetPr>
  <dimension ref="B1:AH81"/>
  <sheetViews>
    <sheetView showGridLines="0" zoomScale="70" zoomScaleNormal="70" workbookViewId="0">
      <pane ySplit="5" topLeftCell="A6" activePane="bottomLeft" state="frozen"/>
      <selection pane="bottomLeft" activeCell="A3" sqref="A3"/>
    </sheetView>
  </sheetViews>
  <sheetFormatPr defaultColWidth="0" defaultRowHeight="14.5" zeroHeight="1" x14ac:dyDescent="0.35"/>
  <cols>
    <col min="1" max="33" width="9.1796875" customWidth="1"/>
    <col min="34" max="34" width="9.1796875" hidden="1" customWidth="1"/>
  </cols>
  <sheetData>
    <row r="1" spans="2:32" x14ac:dyDescent="0.35">
      <c r="W1" s="75"/>
    </row>
    <row r="2" spans="2:32" ht="21" x14ac:dyDescent="0.5">
      <c r="B2" s="24" t="s">
        <v>77</v>
      </c>
      <c r="AC2" s="145" t="s">
        <v>78</v>
      </c>
    </row>
    <row r="3" spans="2:32" x14ac:dyDescent="0.35"/>
    <row r="4" spans="2:32" ht="15" customHeight="1" x14ac:dyDescent="0.35">
      <c r="B4" s="257" t="s">
        <v>79</v>
      </c>
      <c r="C4" s="257"/>
      <c r="D4" s="257"/>
      <c r="E4" s="257"/>
      <c r="F4" s="74"/>
      <c r="G4" s="74"/>
      <c r="H4" s="74"/>
      <c r="I4" s="74"/>
      <c r="J4" s="74"/>
      <c r="K4" s="74"/>
      <c r="L4" s="74"/>
      <c r="M4" s="74"/>
      <c r="N4" s="74"/>
      <c r="O4" s="74"/>
      <c r="P4" s="74"/>
      <c r="Q4" s="74"/>
      <c r="R4" s="74"/>
      <c r="S4" s="74"/>
      <c r="T4" s="74"/>
      <c r="U4" s="74"/>
      <c r="V4" s="74"/>
      <c r="W4" s="74"/>
      <c r="X4" s="74"/>
      <c r="Y4" s="74"/>
      <c r="Z4" s="74"/>
      <c r="AA4" s="74"/>
      <c r="AB4" s="74"/>
      <c r="AC4" s="74"/>
      <c r="AD4" s="74"/>
      <c r="AE4" s="74"/>
      <c r="AF4" s="74"/>
    </row>
    <row r="5" spans="2:32" ht="15" customHeight="1" x14ac:dyDescent="0.35">
      <c r="B5" s="257"/>
      <c r="C5" s="257"/>
      <c r="D5" s="257"/>
      <c r="E5" s="257"/>
      <c r="F5" s="74"/>
      <c r="G5" s="74"/>
      <c r="H5" s="74"/>
      <c r="I5" s="74"/>
      <c r="J5" s="74"/>
      <c r="K5" s="74"/>
      <c r="L5" s="74"/>
      <c r="M5" s="74"/>
      <c r="N5" s="74"/>
      <c r="O5" s="74"/>
      <c r="P5" s="74"/>
      <c r="Q5" s="74"/>
      <c r="R5" s="74"/>
      <c r="S5" s="74"/>
      <c r="T5" s="74"/>
      <c r="U5" s="74"/>
      <c r="V5" s="74"/>
      <c r="W5" s="74"/>
      <c r="X5" s="74"/>
      <c r="Y5" s="74"/>
      <c r="Z5" s="74"/>
      <c r="AA5" s="74"/>
      <c r="AB5" s="74"/>
      <c r="AC5" s="74"/>
      <c r="AD5" s="74"/>
      <c r="AE5" s="74"/>
      <c r="AF5" s="74"/>
    </row>
    <row r="6" spans="2:32" x14ac:dyDescent="0.35">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x14ac:dyDescent="0.35">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row>
    <row r="8" spans="2:32" x14ac:dyDescent="0.35">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row>
    <row r="9" spans="2:32" x14ac:dyDescent="0.35">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row>
    <row r="10" spans="2:32" x14ac:dyDescent="0.35">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row>
    <row r="11" spans="2:32" x14ac:dyDescent="0.35">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row>
    <row r="12" spans="2:32" x14ac:dyDescent="0.35">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row>
    <row r="13" spans="2:32" x14ac:dyDescent="0.35">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row>
    <row r="14" spans="2:32" x14ac:dyDescent="0.35">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row>
    <row r="15" spans="2:32" x14ac:dyDescent="0.35">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row>
    <row r="16" spans="2:32" x14ac:dyDescent="0.35">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row>
    <row r="17" spans="2:32" x14ac:dyDescent="0.35">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row>
    <row r="18" spans="2:32" x14ac:dyDescent="0.35">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row>
    <row r="19" spans="2:32" x14ac:dyDescent="0.35">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row>
    <row r="20" spans="2:32" x14ac:dyDescent="0.35">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row>
    <row r="21" spans="2:32" x14ac:dyDescent="0.35">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row>
    <row r="22" spans="2:32" x14ac:dyDescent="0.35">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row>
    <row r="23" spans="2:32" x14ac:dyDescent="0.35">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row>
    <row r="24" spans="2:32" x14ac:dyDescent="0.35">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row>
    <row r="25" spans="2:32" x14ac:dyDescent="0.35">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row>
    <row r="26" spans="2:32" x14ac:dyDescent="0.35">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row>
    <row r="27" spans="2:32" x14ac:dyDescent="0.35">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row>
    <row r="28" spans="2:32" x14ac:dyDescent="0.35">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row>
    <row r="29" spans="2:32" x14ac:dyDescent="0.35">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row>
    <row r="30" spans="2:32" x14ac:dyDescent="0.35">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row>
    <row r="31" spans="2:32" x14ac:dyDescent="0.35">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row>
    <row r="32" spans="2:32" x14ac:dyDescent="0.35">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row>
    <row r="33" spans="2:32" x14ac:dyDescent="0.35">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row>
    <row r="34" spans="2:32" x14ac:dyDescent="0.35">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row>
    <row r="35" spans="2:32" x14ac:dyDescent="0.35">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row>
    <row r="36" spans="2:32" x14ac:dyDescent="0.35">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row>
    <row r="37" spans="2:32" x14ac:dyDescent="0.35">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row>
    <row r="38" spans="2:32" x14ac:dyDescent="0.35">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row>
    <row r="39" spans="2:32" x14ac:dyDescent="0.35">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row>
    <row r="40" spans="2:32" x14ac:dyDescent="0.35">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row>
    <row r="41" spans="2:32" x14ac:dyDescent="0.35">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row>
    <row r="42" spans="2:32" x14ac:dyDescent="0.35">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row>
    <row r="43" spans="2:32" x14ac:dyDescent="0.35">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row>
    <row r="44" spans="2:32" x14ac:dyDescent="0.35">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row>
    <row r="45" spans="2:32" x14ac:dyDescent="0.35">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row>
    <row r="46" spans="2:32" x14ac:dyDescent="0.35">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row>
    <row r="47" spans="2:32" x14ac:dyDescent="0.35">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row>
    <row r="48" spans="2:32" x14ac:dyDescent="0.35">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row>
    <row r="49" spans="2:32" x14ac:dyDescent="0.35">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row>
    <row r="50" spans="2:32" x14ac:dyDescent="0.35">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row>
    <row r="51" spans="2:32" x14ac:dyDescent="0.3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row>
    <row r="52" spans="2:32" x14ac:dyDescent="0.35">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row>
    <row r="53" spans="2:32" x14ac:dyDescent="0.35">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row>
    <row r="54" spans="2:32" x14ac:dyDescent="0.35">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row>
    <row r="55" spans="2:32" x14ac:dyDescent="0.35">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row>
    <row r="56" spans="2:32" x14ac:dyDescent="0.35">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row>
    <row r="57" spans="2:32" x14ac:dyDescent="0.35">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row>
    <row r="58" spans="2:32" x14ac:dyDescent="0.35">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row>
    <row r="59" spans="2:32" x14ac:dyDescent="0.35">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row>
    <row r="60" spans="2:32" x14ac:dyDescent="0.35">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row>
    <row r="61" spans="2:32" x14ac:dyDescent="0.35">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row>
    <row r="62" spans="2:32" x14ac:dyDescent="0.35">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row>
    <row r="63" spans="2:32" x14ac:dyDescent="0.35">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row>
    <row r="64" spans="2:32" x14ac:dyDescent="0.35">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row>
    <row r="65" spans="2:32" x14ac:dyDescent="0.35">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row>
    <row r="66" spans="2:32" x14ac:dyDescent="0.35">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row>
    <row r="67" spans="2:32" x14ac:dyDescent="0.35">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row>
    <row r="68" spans="2:32" x14ac:dyDescent="0.35">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row>
    <row r="69" spans="2:32" x14ac:dyDescent="0.35">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row>
    <row r="70" spans="2:32" x14ac:dyDescent="0.35">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row>
    <row r="71" spans="2:32" x14ac:dyDescent="0.35">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row>
    <row r="72" spans="2:32" x14ac:dyDescent="0.35">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row>
    <row r="73" spans="2:32" x14ac:dyDescent="0.35">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row>
    <row r="74" spans="2:32" x14ac:dyDescent="0.35">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row>
    <row r="75" spans="2:32" x14ac:dyDescent="0.35">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row>
    <row r="76" spans="2:32" x14ac:dyDescent="0.35">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row>
    <row r="77" spans="2:32" x14ac:dyDescent="0.35">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row>
    <row r="78" spans="2:32" x14ac:dyDescent="0.35">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row>
    <row r="79" spans="2:32" x14ac:dyDescent="0.35">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row>
    <row r="80" spans="2:32" x14ac:dyDescent="0.35"/>
    <row r="81" x14ac:dyDescent="0.35"/>
  </sheetData>
  <mergeCells count="1">
    <mergeCell ref="B4:E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302AE-E1F4-4320-9A4E-443763C15E22}">
  <sheetPr>
    <tabColor theme="8" tint="0.59999389629810485"/>
  </sheetPr>
  <dimension ref="B1:AJ80"/>
  <sheetViews>
    <sheetView showGridLines="0" zoomScale="70" zoomScaleNormal="70" workbookViewId="0">
      <pane ySplit="5" topLeftCell="A6" activePane="bottomLeft" state="frozen"/>
      <selection pane="bottomLeft" activeCell="A7" sqref="A7"/>
    </sheetView>
  </sheetViews>
  <sheetFormatPr defaultColWidth="0" defaultRowHeight="14.5" x14ac:dyDescent="0.35"/>
  <cols>
    <col min="1" max="1" width="9" customWidth="1"/>
    <col min="2" max="16" width="9.1796875" customWidth="1"/>
    <col min="17" max="17" width="3.1796875" customWidth="1"/>
    <col min="18" max="18" width="15.1796875" customWidth="1"/>
    <col min="19" max="33" width="9.1796875" customWidth="1"/>
    <col min="34" max="36" width="9.1796875" hidden="1" customWidth="1"/>
  </cols>
  <sheetData>
    <row r="1" spans="2:32" x14ac:dyDescent="0.35">
      <c r="B1" s="258" t="s">
        <v>80</v>
      </c>
      <c r="C1" s="258"/>
      <c r="D1" s="258"/>
      <c r="E1" s="258"/>
      <c r="F1" s="258"/>
      <c r="G1" s="258"/>
      <c r="H1" s="258"/>
      <c r="I1" s="258"/>
      <c r="J1" s="258"/>
      <c r="K1" s="258"/>
      <c r="L1" s="258"/>
      <c r="M1" s="258"/>
      <c r="N1" s="258"/>
      <c r="O1" s="258"/>
      <c r="P1" s="258"/>
      <c r="Q1" s="258"/>
      <c r="R1" s="258"/>
      <c r="S1" s="258"/>
      <c r="T1" s="258"/>
      <c r="U1" s="258"/>
      <c r="W1" s="75"/>
    </row>
    <row r="2" spans="2:32" ht="21" x14ac:dyDescent="0.5">
      <c r="B2" s="258"/>
      <c r="C2" s="258"/>
      <c r="D2" s="258"/>
      <c r="E2" s="258"/>
      <c r="F2" s="258"/>
      <c r="G2" s="258"/>
      <c r="H2" s="258"/>
      <c r="I2" s="258"/>
      <c r="J2" s="258"/>
      <c r="K2" s="258"/>
      <c r="L2" s="258"/>
      <c r="M2" s="258"/>
      <c r="N2" s="258"/>
      <c r="O2" s="258"/>
      <c r="P2" s="258"/>
      <c r="Q2" s="258"/>
      <c r="R2" s="258"/>
      <c r="S2" s="258"/>
      <c r="T2" s="258"/>
      <c r="U2" s="258"/>
      <c r="AC2" s="145" t="s">
        <v>78</v>
      </c>
    </row>
    <row r="3" spans="2:32" ht="15" customHeight="1" x14ac:dyDescent="0.35">
      <c r="B3" s="146"/>
      <c r="C3" s="146"/>
      <c r="D3" s="146"/>
      <c r="E3" s="146"/>
      <c r="F3" s="146"/>
      <c r="G3" s="146"/>
      <c r="H3" s="146"/>
      <c r="I3" s="146"/>
      <c r="J3" s="146"/>
      <c r="K3" s="146"/>
      <c r="L3" s="146"/>
      <c r="M3" s="146"/>
      <c r="N3" s="146"/>
      <c r="O3" s="146"/>
      <c r="P3" s="146"/>
    </row>
    <row r="4" spans="2:32" ht="15" customHeight="1" x14ac:dyDescent="0.35">
      <c r="B4" s="257" t="s">
        <v>79</v>
      </c>
      <c r="C4" s="257"/>
      <c r="D4" s="257"/>
      <c r="E4" s="257"/>
      <c r="F4" s="74"/>
      <c r="G4" s="74"/>
      <c r="H4" s="74"/>
      <c r="I4" s="74"/>
      <c r="J4" s="74"/>
      <c r="K4" s="74"/>
      <c r="L4" s="74"/>
      <c r="M4" s="74"/>
      <c r="N4" s="74"/>
      <c r="O4" s="74"/>
      <c r="P4" s="74"/>
      <c r="Q4" s="74"/>
      <c r="R4" s="74"/>
      <c r="S4" s="74"/>
      <c r="T4" s="74"/>
      <c r="U4" s="74"/>
      <c r="V4" s="74"/>
      <c r="W4" s="74"/>
      <c r="X4" s="74"/>
      <c r="Y4" s="74"/>
      <c r="Z4" s="74"/>
      <c r="AA4" s="74"/>
      <c r="AB4" s="74"/>
      <c r="AC4" s="74"/>
      <c r="AD4" s="74"/>
      <c r="AE4" s="74"/>
      <c r="AF4" s="74"/>
    </row>
    <row r="5" spans="2:32" ht="15" customHeight="1" x14ac:dyDescent="0.35">
      <c r="B5" s="257"/>
      <c r="C5" s="257"/>
      <c r="D5" s="257"/>
      <c r="E5" s="257"/>
      <c r="F5" s="74"/>
      <c r="G5" s="74"/>
      <c r="H5" s="74"/>
      <c r="I5" s="74"/>
      <c r="J5" s="74"/>
      <c r="K5" s="74"/>
      <c r="L5" s="74"/>
      <c r="M5" s="74"/>
      <c r="N5" s="74"/>
      <c r="O5" s="74"/>
      <c r="P5" s="74"/>
      <c r="Q5" s="74"/>
      <c r="R5" s="74"/>
      <c r="S5" s="74"/>
      <c r="T5" s="74"/>
      <c r="U5" s="74"/>
      <c r="V5" s="74"/>
      <c r="W5" s="74"/>
      <c r="X5" s="74"/>
      <c r="Y5" s="74"/>
      <c r="Z5" s="74"/>
      <c r="AA5" s="74"/>
      <c r="AB5" s="74"/>
      <c r="AC5" s="74"/>
      <c r="AD5" s="74"/>
      <c r="AE5" s="74"/>
      <c r="AF5" s="74"/>
    </row>
    <row r="6" spans="2:32" x14ac:dyDescent="0.35">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row>
    <row r="7" spans="2:32" x14ac:dyDescent="0.35">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row>
    <row r="8" spans="2:32" x14ac:dyDescent="0.35">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row>
    <row r="9" spans="2:32" x14ac:dyDescent="0.35">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row>
    <row r="10" spans="2:32" x14ac:dyDescent="0.35">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row>
    <row r="11" spans="2:32" x14ac:dyDescent="0.35">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row>
    <row r="12" spans="2:32" x14ac:dyDescent="0.35">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row>
    <row r="13" spans="2:32" x14ac:dyDescent="0.35">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row>
    <row r="14" spans="2:32" x14ac:dyDescent="0.35">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row>
    <row r="15" spans="2:32" x14ac:dyDescent="0.3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row>
    <row r="16" spans="2:32" x14ac:dyDescent="0.35">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row>
    <row r="17" spans="2:32" x14ac:dyDescent="0.35">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row>
    <row r="18" spans="2:32" x14ac:dyDescent="0.35">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2:32" x14ac:dyDescent="0.35">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row>
    <row r="20" spans="2:32" x14ac:dyDescent="0.35">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row>
    <row r="21" spans="2:32" x14ac:dyDescent="0.35">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row>
    <row r="22" spans="2:32" x14ac:dyDescent="0.35">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row>
    <row r="23" spans="2:32" x14ac:dyDescent="0.35">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row>
    <row r="24" spans="2:32" x14ac:dyDescent="0.35">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row>
    <row r="25" spans="2:32" x14ac:dyDescent="0.35">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row>
    <row r="26" spans="2:32" x14ac:dyDescent="0.35">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row>
    <row r="27" spans="2:32" x14ac:dyDescent="0.35">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row>
    <row r="28" spans="2:32" x14ac:dyDescent="0.35">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row>
    <row r="29" spans="2:32" x14ac:dyDescent="0.35">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row>
    <row r="30" spans="2:32" x14ac:dyDescent="0.35">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row>
    <row r="31" spans="2:32" x14ac:dyDescent="0.35">
      <c r="B31" s="21"/>
      <c r="C31" s="21"/>
      <c r="D31" s="21"/>
      <c r="E31" s="21"/>
      <c r="F31" s="21"/>
      <c r="G31" s="21"/>
      <c r="H31" s="21"/>
      <c r="I31" s="21"/>
      <c r="J31" s="21"/>
      <c r="K31" s="21"/>
      <c r="L31" s="21"/>
      <c r="M31" s="21"/>
      <c r="N31" s="21"/>
      <c r="O31" s="21"/>
      <c r="P31" s="21"/>
      <c r="Q31" s="21"/>
      <c r="R31" s="7"/>
      <c r="S31" s="7"/>
      <c r="T31" s="7"/>
      <c r="U31" s="7"/>
      <c r="V31" s="7"/>
      <c r="W31" s="7"/>
      <c r="X31" s="7"/>
      <c r="Y31" s="7"/>
      <c r="Z31" s="7"/>
      <c r="AA31" s="7"/>
      <c r="AB31" s="7"/>
      <c r="AC31" s="7"/>
      <c r="AD31" s="7"/>
      <c r="AE31" s="7"/>
      <c r="AF31" s="7"/>
    </row>
    <row r="32" spans="2:32" x14ac:dyDescent="0.35">
      <c r="B32" s="21"/>
      <c r="C32" s="21"/>
      <c r="D32" s="21"/>
      <c r="E32" s="21"/>
      <c r="F32" s="21"/>
      <c r="G32" s="21"/>
      <c r="H32" s="21"/>
      <c r="I32" s="21"/>
      <c r="J32" s="21"/>
      <c r="K32" s="21"/>
      <c r="L32" s="21"/>
      <c r="M32" s="21"/>
      <c r="N32" s="21"/>
      <c r="O32" s="21"/>
      <c r="P32" s="21"/>
      <c r="Q32" s="21"/>
      <c r="R32" s="7"/>
      <c r="S32" s="7"/>
      <c r="T32" s="7"/>
      <c r="U32" s="7"/>
      <c r="V32" s="7"/>
      <c r="W32" s="7"/>
      <c r="X32" s="7"/>
      <c r="Y32" s="7"/>
      <c r="Z32" s="7"/>
      <c r="AA32" s="7"/>
      <c r="AB32" s="7"/>
      <c r="AC32" s="7"/>
      <c r="AD32" s="7"/>
      <c r="AE32" s="7"/>
      <c r="AF32" s="7"/>
    </row>
    <row r="33" spans="2:32" x14ac:dyDescent="0.35">
      <c r="B33" s="21"/>
      <c r="C33" s="21"/>
      <c r="D33" s="21"/>
      <c r="E33" s="21"/>
      <c r="F33" s="21"/>
      <c r="G33" s="21"/>
      <c r="H33" s="21"/>
      <c r="I33" s="21"/>
      <c r="J33" s="21"/>
      <c r="K33" s="21"/>
      <c r="L33" s="21"/>
      <c r="M33" s="21"/>
      <c r="N33" s="21"/>
      <c r="O33" s="21"/>
      <c r="P33" s="21"/>
      <c r="Q33" s="21"/>
      <c r="R33" s="7"/>
      <c r="S33" s="7"/>
      <c r="T33" s="7"/>
      <c r="U33" s="7"/>
      <c r="V33" s="7"/>
      <c r="W33" s="7"/>
      <c r="X33" s="7"/>
      <c r="Y33" s="7"/>
      <c r="Z33" s="7"/>
      <c r="AA33" s="7"/>
      <c r="AB33" s="7"/>
      <c r="AC33" s="7"/>
      <c r="AD33" s="7"/>
      <c r="AE33" s="7"/>
      <c r="AF33" s="7"/>
    </row>
    <row r="34" spans="2:32" x14ac:dyDescent="0.35">
      <c r="B34" s="21"/>
      <c r="C34" s="21"/>
      <c r="D34" s="21"/>
      <c r="E34" s="21"/>
      <c r="F34" s="21"/>
      <c r="G34" s="21"/>
      <c r="H34" s="21"/>
      <c r="I34" s="21"/>
      <c r="J34" s="21"/>
      <c r="K34" s="21"/>
      <c r="L34" s="21"/>
      <c r="M34" s="21"/>
      <c r="N34" s="21"/>
      <c r="O34" s="21"/>
      <c r="P34" s="21"/>
      <c r="Q34" s="21"/>
      <c r="R34" s="7"/>
      <c r="S34" s="7"/>
      <c r="T34" s="7"/>
      <c r="U34" s="7"/>
      <c r="V34" s="7"/>
      <c r="W34" s="7"/>
      <c r="X34" s="7"/>
      <c r="Y34" s="7"/>
      <c r="Z34" s="7"/>
      <c r="AA34" s="7"/>
      <c r="AB34" s="7"/>
      <c r="AC34" s="7"/>
      <c r="AD34" s="7"/>
      <c r="AE34" s="7"/>
      <c r="AF34" s="7"/>
    </row>
    <row r="35" spans="2:32" x14ac:dyDescent="0.35">
      <c r="B35" s="21"/>
      <c r="C35" s="21"/>
      <c r="D35" s="21"/>
      <c r="E35" s="21"/>
      <c r="F35" s="21"/>
      <c r="G35" s="21"/>
      <c r="H35" s="21"/>
      <c r="I35" s="21"/>
      <c r="J35" s="21"/>
      <c r="K35" s="21"/>
      <c r="L35" s="21"/>
      <c r="M35" s="21"/>
      <c r="N35" s="21"/>
      <c r="O35" s="21"/>
      <c r="P35" s="21"/>
      <c r="Q35" s="21"/>
      <c r="R35" s="7"/>
      <c r="S35" s="7"/>
      <c r="T35" s="7"/>
      <c r="U35" s="7"/>
      <c r="V35" s="7"/>
      <c r="W35" s="7"/>
      <c r="X35" s="7"/>
      <c r="Y35" s="7"/>
      <c r="Z35" s="7"/>
      <c r="AA35" s="7"/>
      <c r="AB35" s="7"/>
      <c r="AC35" s="7"/>
      <c r="AD35" s="7"/>
      <c r="AE35" s="7"/>
      <c r="AF35" s="7"/>
    </row>
    <row r="36" spans="2:32" x14ac:dyDescent="0.35">
      <c r="B36" s="21"/>
      <c r="C36" s="21"/>
      <c r="D36" s="21"/>
      <c r="E36" s="21"/>
      <c r="F36" s="21"/>
      <c r="G36" s="21"/>
      <c r="H36" s="21"/>
      <c r="I36" s="21"/>
      <c r="J36" s="21"/>
      <c r="K36" s="21"/>
      <c r="L36" s="21"/>
      <c r="M36" s="21"/>
      <c r="N36" s="21"/>
      <c r="O36" s="21"/>
      <c r="P36" s="21"/>
      <c r="Q36" s="21"/>
      <c r="R36" s="7"/>
      <c r="S36" s="7"/>
      <c r="T36" s="7"/>
      <c r="U36" s="7"/>
      <c r="V36" s="7"/>
      <c r="W36" s="7"/>
      <c r="X36" s="7"/>
      <c r="Y36" s="7"/>
      <c r="Z36" s="7"/>
      <c r="AA36" s="7"/>
      <c r="AB36" s="7"/>
      <c r="AC36" s="7"/>
      <c r="AD36" s="7"/>
      <c r="AE36" s="7"/>
      <c r="AF36" s="7"/>
    </row>
    <row r="37" spans="2:32" x14ac:dyDescent="0.35">
      <c r="B37" s="21"/>
      <c r="C37" s="21"/>
      <c r="D37" s="21"/>
      <c r="E37" s="21"/>
      <c r="F37" s="21"/>
      <c r="G37" s="21"/>
      <c r="H37" s="21"/>
      <c r="I37" s="21"/>
      <c r="J37" s="21"/>
      <c r="K37" s="21"/>
      <c r="L37" s="21"/>
      <c r="M37" s="21"/>
      <c r="N37" s="21"/>
      <c r="O37" s="21"/>
      <c r="P37" s="21"/>
      <c r="Q37" s="21"/>
      <c r="R37" s="7"/>
      <c r="S37" s="7"/>
      <c r="T37" s="7"/>
      <c r="U37" s="7"/>
      <c r="V37" s="7"/>
      <c r="W37" s="7"/>
      <c r="X37" s="7"/>
      <c r="Y37" s="7"/>
      <c r="Z37" s="7"/>
      <c r="AA37" s="7"/>
      <c r="AB37" s="7"/>
      <c r="AC37" s="7"/>
      <c r="AD37" s="7"/>
      <c r="AE37" s="7"/>
      <c r="AF37" s="7"/>
    </row>
    <row r="38" spans="2:32" x14ac:dyDescent="0.35">
      <c r="B38" s="21"/>
      <c r="C38" s="21"/>
      <c r="D38" s="21"/>
      <c r="E38" s="21"/>
      <c r="F38" s="21"/>
      <c r="G38" s="21"/>
      <c r="H38" s="21"/>
      <c r="I38" s="21"/>
      <c r="J38" s="21"/>
      <c r="K38" s="21"/>
      <c r="L38" s="21"/>
      <c r="M38" s="21"/>
      <c r="N38" s="21"/>
      <c r="O38" s="21"/>
      <c r="P38" s="21"/>
      <c r="Q38" s="21"/>
      <c r="R38" s="7"/>
      <c r="S38" s="7"/>
      <c r="T38" s="7"/>
      <c r="U38" s="7"/>
      <c r="V38" s="7"/>
      <c r="W38" s="7"/>
      <c r="X38" s="7"/>
      <c r="Y38" s="7"/>
      <c r="Z38" s="7"/>
      <c r="AA38" s="7"/>
      <c r="AB38" s="7"/>
      <c r="AC38" s="7"/>
      <c r="AD38" s="7"/>
      <c r="AE38" s="7"/>
      <c r="AF38" s="7"/>
    </row>
    <row r="39" spans="2:32" x14ac:dyDescent="0.35">
      <c r="B39" s="21"/>
      <c r="C39" s="21"/>
      <c r="D39" s="21"/>
      <c r="E39" s="21"/>
      <c r="F39" s="21"/>
      <c r="G39" s="21"/>
      <c r="H39" s="21"/>
      <c r="I39" s="21"/>
      <c r="J39" s="21"/>
      <c r="K39" s="21"/>
      <c r="L39" s="21"/>
      <c r="M39" s="21"/>
      <c r="N39" s="21"/>
      <c r="O39" s="21"/>
      <c r="P39" s="21"/>
      <c r="Q39" s="21"/>
      <c r="R39" s="7"/>
      <c r="S39" s="7"/>
      <c r="T39" s="7"/>
      <c r="U39" s="7"/>
      <c r="V39" s="7"/>
      <c r="W39" s="7"/>
      <c r="X39" s="7"/>
      <c r="Y39" s="7"/>
      <c r="Z39" s="7"/>
      <c r="AA39" s="7"/>
      <c r="AB39" s="7"/>
      <c r="AC39" s="7"/>
      <c r="AD39" s="7"/>
      <c r="AE39" s="7"/>
      <c r="AF39" s="7"/>
    </row>
    <row r="40" spans="2:32" x14ac:dyDescent="0.35">
      <c r="B40" s="21"/>
      <c r="C40" s="21"/>
      <c r="D40" s="21"/>
      <c r="E40" s="21"/>
      <c r="F40" s="21"/>
      <c r="G40" s="21"/>
      <c r="H40" s="21"/>
      <c r="I40" s="21"/>
      <c r="J40" s="21"/>
      <c r="K40" s="21"/>
      <c r="L40" s="21"/>
      <c r="M40" s="21"/>
      <c r="N40" s="21"/>
      <c r="O40" s="21"/>
      <c r="P40" s="21"/>
      <c r="Q40" s="21"/>
      <c r="R40" s="7"/>
      <c r="S40" s="7"/>
      <c r="T40" s="7"/>
      <c r="U40" s="7"/>
      <c r="V40" s="7"/>
      <c r="W40" s="7"/>
      <c r="X40" s="7"/>
      <c r="Y40" s="7"/>
      <c r="Z40" s="7"/>
      <c r="AA40" s="7"/>
      <c r="AB40" s="7"/>
      <c r="AC40" s="7"/>
      <c r="AD40" s="7"/>
      <c r="AE40" s="7"/>
      <c r="AF40" s="7"/>
    </row>
    <row r="41" spans="2:32" x14ac:dyDescent="0.35">
      <c r="B41" s="21"/>
      <c r="C41" s="21"/>
      <c r="D41" s="21"/>
      <c r="E41" s="21"/>
      <c r="F41" s="21"/>
      <c r="G41" s="21"/>
      <c r="H41" s="21"/>
      <c r="I41" s="21"/>
      <c r="J41" s="21"/>
      <c r="K41" s="21"/>
      <c r="L41" s="21"/>
      <c r="M41" s="21"/>
      <c r="N41" s="21"/>
      <c r="O41" s="21"/>
      <c r="P41" s="21"/>
      <c r="Q41" s="21"/>
      <c r="R41" s="7"/>
      <c r="S41" s="7"/>
      <c r="T41" s="7"/>
      <c r="U41" s="7"/>
      <c r="V41" s="7"/>
      <c r="W41" s="7"/>
      <c r="X41" s="7"/>
      <c r="Y41" s="7"/>
      <c r="Z41" s="7"/>
      <c r="AA41" s="7"/>
      <c r="AB41" s="7"/>
      <c r="AC41" s="7"/>
      <c r="AD41" s="7"/>
      <c r="AE41" s="7"/>
      <c r="AF41" s="7"/>
    </row>
    <row r="42" spans="2:32" x14ac:dyDescent="0.35">
      <c r="B42" s="21"/>
      <c r="C42" s="21"/>
      <c r="D42" s="21"/>
      <c r="E42" s="21"/>
      <c r="F42" s="21"/>
      <c r="G42" s="21"/>
      <c r="H42" s="21"/>
      <c r="I42" s="21"/>
      <c r="J42" s="21"/>
      <c r="K42" s="21"/>
      <c r="L42" s="21"/>
      <c r="M42" s="21"/>
      <c r="N42" s="21"/>
      <c r="O42" s="21"/>
      <c r="P42" s="21"/>
      <c r="Q42" s="21"/>
      <c r="R42" s="7"/>
      <c r="S42" s="7"/>
      <c r="T42" s="7"/>
      <c r="U42" s="7"/>
      <c r="V42" s="7"/>
      <c r="W42" s="7"/>
      <c r="X42" s="7"/>
      <c r="Y42" s="7"/>
      <c r="Z42" s="7"/>
      <c r="AA42" s="7"/>
      <c r="AB42" s="7"/>
      <c r="AC42" s="7"/>
      <c r="AD42" s="7"/>
      <c r="AE42" s="7"/>
      <c r="AF42" s="7"/>
    </row>
    <row r="43" spans="2:32" x14ac:dyDescent="0.35">
      <c r="B43" s="21"/>
      <c r="C43" s="21"/>
      <c r="D43" s="21"/>
      <c r="E43" s="21"/>
      <c r="F43" s="21"/>
      <c r="G43" s="21"/>
      <c r="H43" s="21"/>
      <c r="I43" s="21"/>
      <c r="J43" s="21"/>
      <c r="K43" s="21"/>
      <c r="L43" s="21"/>
      <c r="M43" s="21"/>
      <c r="N43" s="21"/>
      <c r="O43" s="21"/>
      <c r="P43" s="21"/>
      <c r="Q43" s="21"/>
      <c r="R43" s="7"/>
      <c r="S43" s="7"/>
      <c r="T43" s="7"/>
      <c r="U43" s="7"/>
      <c r="V43" s="7"/>
      <c r="W43" s="7"/>
      <c r="X43" s="7"/>
      <c r="Y43" s="7"/>
      <c r="Z43" s="7"/>
      <c r="AA43" s="7"/>
      <c r="AB43" s="7"/>
      <c r="AC43" s="7"/>
      <c r="AD43" s="7"/>
      <c r="AE43" s="7"/>
      <c r="AF43" s="7"/>
    </row>
    <row r="44" spans="2:32" x14ac:dyDescent="0.35">
      <c r="B44" s="21"/>
      <c r="C44" s="21"/>
      <c r="D44" s="21"/>
      <c r="E44" s="21"/>
      <c r="F44" s="21"/>
      <c r="G44" s="21"/>
      <c r="H44" s="21"/>
      <c r="I44" s="21"/>
      <c r="J44" s="21"/>
      <c r="K44" s="21"/>
      <c r="L44" s="21"/>
      <c r="M44" s="21"/>
      <c r="N44" s="21"/>
      <c r="O44" s="21"/>
      <c r="P44" s="21"/>
      <c r="Q44" s="21"/>
      <c r="R44" s="7"/>
      <c r="S44" s="7"/>
      <c r="T44" s="7"/>
      <c r="U44" s="7"/>
      <c r="V44" s="7"/>
      <c r="W44" s="7"/>
      <c r="X44" s="7"/>
      <c r="Y44" s="7"/>
      <c r="Z44" s="7"/>
      <c r="AA44" s="7"/>
      <c r="AB44" s="7"/>
      <c r="AC44" s="7"/>
      <c r="AD44" s="7"/>
      <c r="AE44" s="7"/>
      <c r="AF44" s="7"/>
    </row>
    <row r="45" spans="2:32" x14ac:dyDescent="0.35">
      <c r="B45" s="21"/>
      <c r="C45" s="21"/>
      <c r="D45" s="21"/>
      <c r="E45" s="21"/>
      <c r="F45" s="21"/>
      <c r="G45" s="21"/>
      <c r="H45" s="21"/>
      <c r="I45" s="21"/>
      <c r="J45" s="21"/>
      <c r="K45" s="21"/>
      <c r="L45" s="21"/>
      <c r="M45" s="21"/>
      <c r="N45" s="21"/>
      <c r="O45" s="21"/>
      <c r="P45" s="21"/>
      <c r="Q45" s="21"/>
      <c r="R45" s="7"/>
      <c r="S45" s="7"/>
      <c r="T45" s="7"/>
      <c r="U45" s="7"/>
      <c r="V45" s="7"/>
      <c r="W45" s="7"/>
      <c r="X45" s="7"/>
      <c r="Y45" s="7"/>
      <c r="Z45" s="7"/>
      <c r="AA45" s="7"/>
      <c r="AB45" s="7"/>
      <c r="AC45" s="7"/>
      <c r="AD45" s="7"/>
      <c r="AE45" s="7"/>
      <c r="AF45" s="7"/>
    </row>
    <row r="46" spans="2:32" x14ac:dyDescent="0.35">
      <c r="B46" s="21"/>
      <c r="C46" s="21"/>
      <c r="D46" s="21"/>
      <c r="E46" s="21"/>
      <c r="F46" s="21"/>
      <c r="G46" s="21"/>
      <c r="H46" s="21"/>
      <c r="I46" s="21"/>
      <c r="J46" s="21"/>
      <c r="K46" s="21"/>
      <c r="L46" s="21"/>
      <c r="M46" s="21"/>
      <c r="N46" s="21"/>
      <c r="O46" s="21"/>
      <c r="P46" s="21"/>
      <c r="Q46" s="21"/>
      <c r="R46" s="7"/>
      <c r="S46" s="7"/>
      <c r="T46" s="7"/>
      <c r="U46" s="7"/>
      <c r="V46" s="7"/>
      <c r="W46" s="7"/>
      <c r="X46" s="7"/>
      <c r="Y46" s="7"/>
      <c r="Z46" s="7"/>
      <c r="AA46" s="7"/>
      <c r="AB46" s="7"/>
      <c r="AC46" s="7"/>
      <c r="AD46" s="7"/>
      <c r="AE46" s="7"/>
      <c r="AF46" s="7"/>
    </row>
    <row r="47" spans="2:32" x14ac:dyDescent="0.35">
      <c r="B47" s="21"/>
      <c r="C47" s="21"/>
      <c r="D47" s="21"/>
      <c r="E47" s="21"/>
      <c r="F47" s="21"/>
      <c r="G47" s="21"/>
      <c r="H47" s="21"/>
      <c r="I47" s="21"/>
      <c r="J47" s="21"/>
      <c r="K47" s="21"/>
      <c r="L47" s="21"/>
      <c r="M47" s="21"/>
      <c r="N47" s="21"/>
      <c r="O47" s="21"/>
      <c r="P47" s="21"/>
      <c r="Q47" s="21"/>
      <c r="R47" s="7"/>
      <c r="S47" s="7"/>
      <c r="T47" s="7"/>
      <c r="U47" s="7"/>
      <c r="V47" s="7"/>
      <c r="W47" s="7"/>
      <c r="X47" s="7"/>
      <c r="Y47" s="7"/>
      <c r="Z47" s="7"/>
      <c r="AA47" s="7"/>
      <c r="AB47" s="7"/>
      <c r="AC47" s="7"/>
      <c r="AD47" s="7"/>
      <c r="AE47" s="7"/>
      <c r="AF47" s="7"/>
    </row>
    <row r="48" spans="2:32" x14ac:dyDescent="0.35">
      <c r="B48" s="21"/>
      <c r="C48" s="21"/>
      <c r="D48" s="21"/>
      <c r="E48" s="21"/>
      <c r="F48" s="21"/>
      <c r="G48" s="21"/>
      <c r="H48" s="21"/>
      <c r="I48" s="21"/>
      <c r="J48" s="21"/>
      <c r="K48" s="21"/>
      <c r="L48" s="21"/>
      <c r="M48" s="21"/>
      <c r="N48" s="21"/>
      <c r="O48" s="21"/>
      <c r="P48" s="21"/>
      <c r="Q48" s="21"/>
      <c r="R48" s="7"/>
      <c r="S48" s="7"/>
      <c r="T48" s="7"/>
      <c r="U48" s="7"/>
      <c r="V48" s="7"/>
      <c r="W48" s="7"/>
      <c r="X48" s="7"/>
      <c r="Y48" s="7"/>
      <c r="Z48" s="7"/>
      <c r="AA48" s="7"/>
      <c r="AB48" s="7"/>
      <c r="AC48" s="7"/>
      <c r="AD48" s="7"/>
      <c r="AE48" s="7"/>
      <c r="AF48" s="7"/>
    </row>
    <row r="49" spans="2:32" x14ac:dyDescent="0.35">
      <c r="B49" s="21"/>
      <c r="C49" s="21"/>
      <c r="D49" s="21"/>
      <c r="E49" s="21"/>
      <c r="F49" s="21"/>
      <c r="G49" s="21"/>
      <c r="H49" s="21"/>
      <c r="I49" s="21"/>
      <c r="J49" s="21"/>
      <c r="K49" s="21"/>
      <c r="L49" s="21"/>
      <c r="M49" s="21"/>
      <c r="N49" s="21"/>
      <c r="O49" s="21"/>
      <c r="P49" s="21"/>
      <c r="Q49" s="21"/>
      <c r="R49" s="7"/>
      <c r="S49" s="7"/>
      <c r="T49" s="7"/>
      <c r="U49" s="7"/>
      <c r="V49" s="7"/>
      <c r="W49" s="7"/>
      <c r="X49" s="7"/>
      <c r="Y49" s="7"/>
      <c r="Z49" s="7"/>
      <c r="AA49" s="7"/>
      <c r="AB49" s="7"/>
      <c r="AC49" s="7"/>
      <c r="AD49" s="7"/>
      <c r="AE49" s="7"/>
      <c r="AF49" s="7"/>
    </row>
    <row r="50" spans="2:32" x14ac:dyDescent="0.35">
      <c r="B50" s="21"/>
      <c r="C50" s="21"/>
      <c r="D50" s="21"/>
      <c r="E50" s="21"/>
      <c r="F50" s="21"/>
      <c r="G50" s="21"/>
      <c r="H50" s="21"/>
      <c r="I50" s="21"/>
      <c r="J50" s="21"/>
      <c r="K50" s="21"/>
      <c r="L50" s="21"/>
      <c r="M50" s="21"/>
      <c r="N50" s="21"/>
      <c r="O50" s="21"/>
      <c r="P50" s="21"/>
      <c r="Q50" s="21"/>
      <c r="R50" s="7"/>
      <c r="S50" s="7"/>
      <c r="T50" s="7"/>
      <c r="U50" s="7"/>
      <c r="V50" s="7"/>
      <c r="W50" s="7"/>
      <c r="X50" s="7"/>
      <c r="Y50" s="7"/>
      <c r="Z50" s="7"/>
      <c r="AA50" s="7"/>
      <c r="AB50" s="7"/>
      <c r="AC50" s="7"/>
      <c r="AD50" s="7"/>
      <c r="AE50" s="7"/>
      <c r="AF50" s="7"/>
    </row>
    <row r="51" spans="2:32" x14ac:dyDescent="0.35">
      <c r="B51" s="21"/>
      <c r="C51" s="21"/>
      <c r="D51" s="21"/>
      <c r="E51" s="21"/>
      <c r="F51" s="21"/>
      <c r="G51" s="21"/>
      <c r="H51" s="21"/>
      <c r="I51" s="21"/>
      <c r="J51" s="21"/>
      <c r="K51" s="21"/>
      <c r="L51" s="21"/>
      <c r="M51" s="21"/>
      <c r="N51" s="21"/>
      <c r="O51" s="21"/>
      <c r="P51" s="21"/>
      <c r="Q51" s="21"/>
      <c r="R51" s="7"/>
      <c r="S51" s="7"/>
      <c r="T51" s="7"/>
      <c r="U51" s="7"/>
      <c r="V51" s="7"/>
      <c r="W51" s="7"/>
      <c r="X51" s="7"/>
      <c r="Y51" s="7"/>
      <c r="Z51" s="7"/>
      <c r="AA51" s="7"/>
      <c r="AB51" s="7"/>
      <c r="AC51" s="7"/>
      <c r="AD51" s="7"/>
      <c r="AE51" s="7"/>
      <c r="AF51" s="7"/>
    </row>
    <row r="52" spans="2:32" x14ac:dyDescent="0.35">
      <c r="B52" s="21"/>
      <c r="C52" s="21"/>
      <c r="D52" s="21"/>
      <c r="E52" s="21"/>
      <c r="F52" s="21"/>
      <c r="G52" s="21"/>
      <c r="H52" s="21"/>
      <c r="I52" s="21"/>
      <c r="J52" s="21"/>
      <c r="K52" s="21"/>
      <c r="L52" s="21"/>
      <c r="M52" s="21"/>
      <c r="N52" s="21"/>
      <c r="O52" s="21"/>
      <c r="P52" s="21"/>
      <c r="Q52" s="21"/>
      <c r="R52" s="7"/>
      <c r="S52" s="7"/>
      <c r="T52" s="7"/>
      <c r="U52" s="7"/>
      <c r="V52" s="7"/>
      <c r="W52" s="7"/>
      <c r="X52" s="7"/>
      <c r="Y52" s="7"/>
      <c r="Z52" s="7"/>
      <c r="AA52" s="7"/>
      <c r="AB52" s="7"/>
      <c r="AC52" s="7"/>
      <c r="AD52" s="7"/>
      <c r="AE52" s="7"/>
      <c r="AF52" s="7"/>
    </row>
    <row r="53" spans="2:32" x14ac:dyDescent="0.35">
      <c r="B53" s="21"/>
      <c r="C53" s="21"/>
      <c r="D53" s="21"/>
      <c r="E53" s="21"/>
      <c r="F53" s="21"/>
      <c r="G53" s="21"/>
      <c r="H53" s="21"/>
      <c r="I53" s="21"/>
      <c r="J53" s="21"/>
      <c r="K53" s="21"/>
      <c r="L53" s="21"/>
      <c r="M53" s="21"/>
      <c r="N53" s="21"/>
      <c r="O53" s="21"/>
      <c r="P53" s="21"/>
      <c r="Q53" s="21"/>
      <c r="R53" s="7"/>
      <c r="S53" s="7"/>
      <c r="T53" s="7"/>
      <c r="U53" s="7"/>
      <c r="V53" s="7"/>
      <c r="W53" s="7"/>
      <c r="X53" s="7"/>
      <c r="Y53" s="7"/>
      <c r="Z53" s="7"/>
      <c r="AA53" s="7"/>
      <c r="AB53" s="7"/>
      <c r="AC53" s="7"/>
      <c r="AD53" s="7"/>
      <c r="AE53" s="7"/>
      <c r="AF53" s="7"/>
    </row>
    <row r="54" spans="2:32" x14ac:dyDescent="0.35">
      <c r="B54" s="21"/>
      <c r="C54" s="21"/>
      <c r="D54" s="21"/>
      <c r="E54" s="21"/>
      <c r="F54" s="21"/>
      <c r="G54" s="21"/>
      <c r="H54" s="21"/>
      <c r="I54" s="21"/>
      <c r="J54" s="21"/>
      <c r="K54" s="21"/>
      <c r="L54" s="21"/>
      <c r="M54" s="21"/>
      <c r="N54" s="21"/>
      <c r="O54" s="21"/>
      <c r="P54" s="21"/>
      <c r="Q54" s="21"/>
      <c r="R54" s="7"/>
      <c r="S54" s="7"/>
      <c r="T54" s="7"/>
      <c r="U54" s="7"/>
      <c r="V54" s="7"/>
      <c r="W54" s="7"/>
      <c r="X54" s="7"/>
      <c r="Y54" s="7"/>
      <c r="Z54" s="7"/>
      <c r="AA54" s="7"/>
      <c r="AB54" s="7"/>
      <c r="AC54" s="7"/>
      <c r="AD54" s="7"/>
      <c r="AE54" s="7"/>
      <c r="AF54" s="7"/>
    </row>
    <row r="55" spans="2:32" x14ac:dyDescent="0.35">
      <c r="B55" s="21"/>
      <c r="C55" s="21"/>
      <c r="D55" s="21"/>
      <c r="E55" s="21"/>
      <c r="F55" s="21"/>
      <c r="G55" s="21"/>
      <c r="H55" s="21"/>
      <c r="I55" s="21"/>
      <c r="J55" s="21"/>
      <c r="K55" s="21"/>
      <c r="L55" s="21"/>
      <c r="M55" s="21"/>
      <c r="N55" s="21"/>
      <c r="O55" s="21"/>
      <c r="P55" s="21"/>
      <c r="Q55" s="21"/>
      <c r="R55" s="7"/>
      <c r="S55" s="7"/>
      <c r="T55" s="7"/>
      <c r="U55" s="7"/>
      <c r="V55" s="7"/>
      <c r="W55" s="7"/>
      <c r="X55" s="7"/>
      <c r="Y55" s="7"/>
      <c r="Z55" s="7"/>
      <c r="AA55" s="7"/>
      <c r="AB55" s="7"/>
      <c r="AC55" s="7"/>
      <c r="AD55" s="7"/>
      <c r="AE55" s="7"/>
      <c r="AF55" s="7"/>
    </row>
    <row r="56" spans="2:32" x14ac:dyDescent="0.35">
      <c r="B56" s="62"/>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row>
    <row r="57" spans="2:32" x14ac:dyDescent="0.35">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row>
    <row r="58" spans="2:32" x14ac:dyDescent="0.35">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row>
    <row r="59" spans="2:32" x14ac:dyDescent="0.35">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row>
    <row r="60" spans="2:32" x14ac:dyDescent="0.35">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row>
    <row r="61" spans="2:32" x14ac:dyDescent="0.35">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row>
    <row r="62" spans="2:32" x14ac:dyDescent="0.35">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row>
    <row r="63" spans="2:32" x14ac:dyDescent="0.35">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row>
    <row r="64" spans="2:32" x14ac:dyDescent="0.35">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row>
    <row r="65" spans="2:32" x14ac:dyDescent="0.35">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row>
    <row r="66" spans="2:32" x14ac:dyDescent="0.35">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row>
    <row r="67" spans="2:32" x14ac:dyDescent="0.35">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row>
    <row r="68" spans="2:32" x14ac:dyDescent="0.35">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row>
    <row r="69" spans="2:32" x14ac:dyDescent="0.35">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row>
    <row r="70" spans="2:32" x14ac:dyDescent="0.35">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row>
    <row r="71" spans="2:32" x14ac:dyDescent="0.35">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row>
    <row r="72" spans="2:32" x14ac:dyDescent="0.35">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row>
    <row r="73" spans="2:32" x14ac:dyDescent="0.35">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row>
    <row r="74" spans="2:32" x14ac:dyDescent="0.35">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row>
    <row r="75" spans="2:32" x14ac:dyDescent="0.35">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row>
    <row r="76" spans="2:32" x14ac:dyDescent="0.35">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row>
    <row r="77" spans="2:32" x14ac:dyDescent="0.35">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row>
    <row r="78" spans="2:32" x14ac:dyDescent="0.35">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row>
    <row r="79" spans="2:32" x14ac:dyDescent="0.35">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row>
    <row r="80" spans="2:32" x14ac:dyDescent="0.35">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row>
  </sheetData>
  <mergeCells count="2">
    <mergeCell ref="B4:E5"/>
    <mergeCell ref="B1:U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7B3E-AA36-4BF8-8B8C-7D8451A7C6F7}">
  <sheetPr codeName="Sheet18">
    <tabColor theme="8" tint="0.59999389629810485"/>
  </sheetPr>
  <dimension ref="A1:AG48"/>
  <sheetViews>
    <sheetView showGridLines="0" zoomScale="70" zoomScaleNormal="70" workbookViewId="0">
      <pane ySplit="5" topLeftCell="A6" activePane="bottomLeft" state="frozen"/>
      <selection pane="bottomLeft" activeCell="A2" sqref="A2"/>
    </sheetView>
  </sheetViews>
  <sheetFormatPr defaultColWidth="0" defaultRowHeight="14.5" zeroHeight="1" x14ac:dyDescent="0.35"/>
  <cols>
    <col min="1" max="1" width="9.81640625" customWidth="1"/>
    <col min="2" max="15" width="9.1796875" customWidth="1"/>
    <col min="16" max="16" width="12.7265625" customWidth="1"/>
    <col min="17" max="28" width="9.1796875" customWidth="1"/>
    <col min="29" max="29" width="5.1796875" customWidth="1"/>
    <col min="30" max="33" width="9.1796875" customWidth="1"/>
    <col min="34" max="34" width="9.1796875" hidden="1" customWidth="1"/>
    <col min="35" max="16384" width="9.1796875" hidden="1"/>
  </cols>
  <sheetData>
    <row r="1" spans="1:32" ht="15" customHeight="1" x14ac:dyDescent="0.45">
      <c r="B1" s="259" t="s">
        <v>81</v>
      </c>
      <c r="C1" s="259"/>
      <c r="D1" s="259"/>
      <c r="E1" s="259"/>
      <c r="F1" s="259"/>
      <c r="G1" s="259"/>
      <c r="H1" s="259"/>
      <c r="I1" s="259"/>
      <c r="J1" s="259"/>
      <c r="K1" s="259"/>
      <c r="L1" s="259"/>
      <c r="M1" s="259"/>
      <c r="N1" s="259"/>
      <c r="O1" s="259"/>
      <c r="P1" s="259"/>
      <c r="Q1" s="259"/>
      <c r="R1" s="259"/>
      <c r="S1" s="259"/>
      <c r="T1" s="259"/>
      <c r="U1" s="148"/>
      <c r="W1" s="75"/>
    </row>
    <row r="2" spans="1:32" ht="21" customHeight="1" x14ac:dyDescent="0.5">
      <c r="B2" s="259"/>
      <c r="C2" s="259"/>
      <c r="D2" s="259"/>
      <c r="E2" s="259"/>
      <c r="F2" s="259"/>
      <c r="G2" s="259"/>
      <c r="H2" s="259"/>
      <c r="I2" s="259"/>
      <c r="J2" s="259"/>
      <c r="K2" s="259"/>
      <c r="L2" s="259"/>
      <c r="M2" s="259"/>
      <c r="N2" s="259"/>
      <c r="O2" s="259"/>
      <c r="P2" s="259"/>
      <c r="Q2" s="259"/>
      <c r="R2" s="259"/>
      <c r="S2" s="259"/>
      <c r="T2" s="259"/>
      <c r="U2" s="148"/>
      <c r="AC2" s="145" t="s">
        <v>78</v>
      </c>
    </row>
    <row r="3" spans="1:32" ht="15" customHeight="1" x14ac:dyDescent="0.5">
      <c r="B3" s="147"/>
      <c r="C3" s="147"/>
      <c r="D3" s="147"/>
      <c r="E3" s="147"/>
      <c r="F3" s="147"/>
      <c r="G3" s="147"/>
      <c r="H3" s="147"/>
      <c r="I3" s="147"/>
      <c r="J3" s="147"/>
      <c r="K3" s="147"/>
      <c r="L3" s="147"/>
      <c r="M3" s="147"/>
      <c r="N3" s="147"/>
      <c r="O3" s="147"/>
      <c r="P3" s="147"/>
    </row>
    <row r="4" spans="1:32" ht="15" customHeight="1" x14ac:dyDescent="0.35">
      <c r="B4" s="257" t="s">
        <v>79</v>
      </c>
      <c r="C4" s="257"/>
      <c r="D4" s="257"/>
      <c r="E4" s="257"/>
      <c r="F4" s="74"/>
      <c r="G4" s="74"/>
      <c r="H4" s="74"/>
      <c r="I4" s="74"/>
      <c r="J4" s="74"/>
      <c r="K4" s="74"/>
      <c r="L4" s="74"/>
      <c r="M4" s="74"/>
      <c r="N4" s="74"/>
      <c r="O4" s="74"/>
      <c r="P4" s="74"/>
      <c r="Q4" s="74"/>
      <c r="R4" s="74"/>
      <c r="S4" s="74"/>
      <c r="T4" s="74"/>
      <c r="U4" s="74"/>
      <c r="V4" s="74"/>
      <c r="W4" s="74"/>
      <c r="X4" s="74"/>
      <c r="Y4" s="74"/>
      <c r="Z4" s="74"/>
      <c r="AA4" s="74"/>
      <c r="AB4" s="74"/>
      <c r="AC4" s="74"/>
      <c r="AD4" s="74"/>
      <c r="AE4" s="74"/>
      <c r="AF4" s="74"/>
    </row>
    <row r="5" spans="1:32" ht="15" customHeight="1" x14ac:dyDescent="0.35">
      <c r="B5" s="257"/>
      <c r="C5" s="257"/>
      <c r="D5" s="257"/>
      <c r="E5" s="257"/>
      <c r="F5" s="74"/>
      <c r="G5" s="74"/>
      <c r="H5" s="74"/>
      <c r="I5" s="74"/>
      <c r="J5" s="74"/>
      <c r="K5" s="74"/>
      <c r="L5" s="74"/>
      <c r="M5" s="74"/>
      <c r="N5" s="74"/>
      <c r="O5" s="74"/>
      <c r="P5" s="74"/>
      <c r="Q5" s="74"/>
      <c r="R5" s="74"/>
      <c r="S5" s="74"/>
      <c r="T5" s="74"/>
      <c r="U5" s="74"/>
      <c r="V5" s="74"/>
      <c r="W5" s="74"/>
      <c r="X5" s="74"/>
      <c r="Y5" s="74"/>
      <c r="Z5" s="74"/>
      <c r="AA5" s="74"/>
      <c r="AB5" s="74"/>
      <c r="AC5" s="74"/>
      <c r="AD5" s="74"/>
      <c r="AE5" s="74"/>
      <c r="AF5" s="74"/>
    </row>
    <row r="6" spans="1:32" x14ac:dyDescent="0.35">
      <c r="B6" s="25"/>
      <c r="C6" s="25"/>
      <c r="D6" s="25"/>
      <c r="E6" s="25"/>
      <c r="F6" s="25"/>
      <c r="G6" s="25"/>
      <c r="H6" s="25"/>
      <c r="I6" s="25"/>
      <c r="J6" s="25"/>
      <c r="K6" s="25"/>
      <c r="L6" s="25"/>
      <c r="M6" s="25"/>
      <c r="N6" s="25"/>
      <c r="O6" s="25"/>
      <c r="P6" s="25"/>
      <c r="Q6" s="26"/>
      <c r="R6" s="26"/>
      <c r="S6" s="26"/>
      <c r="T6" s="26"/>
      <c r="U6" s="26"/>
      <c r="V6" s="26"/>
      <c r="W6" s="26"/>
      <c r="X6" s="26"/>
      <c r="Y6" s="26"/>
      <c r="Z6" s="26"/>
      <c r="AA6" s="26"/>
      <c r="AB6" s="26"/>
      <c r="AC6" s="26"/>
      <c r="AD6" s="26"/>
      <c r="AE6" s="26"/>
      <c r="AF6" s="26"/>
    </row>
    <row r="7" spans="1:32" x14ac:dyDescent="0.35">
      <c r="A7" s="152" t="str">
        <f>"Capacity Tracker Submission Rates - "&amp;TEXT(CapTracker!F2,"mmm-yy")&amp;" "
&amp;"Split by ICB"</f>
        <v>Capacity Tracker Submission Rates - Nov-24 Split by ICB</v>
      </c>
      <c r="B7" s="25"/>
      <c r="C7" s="25"/>
      <c r="D7" s="25"/>
      <c r="E7" s="25"/>
      <c r="F7" s="25"/>
      <c r="G7" s="25"/>
      <c r="H7" s="25"/>
      <c r="I7" s="25"/>
      <c r="J7" s="25"/>
      <c r="K7" s="25"/>
      <c r="L7" s="25"/>
      <c r="M7" s="25"/>
      <c r="N7" s="25"/>
      <c r="O7" s="25"/>
      <c r="P7" s="25"/>
      <c r="Q7" s="26"/>
      <c r="R7" s="26"/>
      <c r="S7" s="26"/>
      <c r="T7" s="26"/>
      <c r="U7" s="26"/>
      <c r="V7" s="26"/>
      <c r="W7" s="26"/>
      <c r="X7" s="26"/>
      <c r="Y7" s="26"/>
      <c r="Z7" s="26"/>
      <c r="AA7" s="26"/>
      <c r="AB7" s="26"/>
      <c r="AC7" s="26"/>
      <c r="AD7" s="26"/>
      <c r="AE7" s="26"/>
      <c r="AF7" s="26"/>
    </row>
    <row r="8" spans="1:32" x14ac:dyDescent="0.35">
      <c r="B8" s="25"/>
      <c r="C8" s="25"/>
      <c r="D8" s="25"/>
      <c r="E8" s="25"/>
      <c r="F8" s="25"/>
      <c r="G8" s="25"/>
      <c r="H8" s="25"/>
      <c r="I8" s="25"/>
      <c r="J8" s="25"/>
      <c r="K8" s="25"/>
      <c r="L8" s="25"/>
      <c r="M8" s="25"/>
      <c r="N8" s="25"/>
      <c r="O8" s="25"/>
      <c r="P8" s="25"/>
      <c r="Q8" s="26"/>
      <c r="R8" s="26"/>
      <c r="S8" s="26"/>
      <c r="T8" s="26"/>
      <c r="U8" s="26"/>
      <c r="V8" s="26"/>
      <c r="W8" s="26"/>
      <c r="X8" s="26"/>
      <c r="Y8" s="26"/>
      <c r="Z8" s="26"/>
      <c r="AA8" s="26"/>
      <c r="AB8" s="26"/>
      <c r="AC8" s="26"/>
      <c r="AD8" s="26"/>
      <c r="AE8" s="26"/>
      <c r="AF8" s="26"/>
    </row>
    <row r="9" spans="1:32" x14ac:dyDescent="0.35">
      <c r="B9" s="25"/>
      <c r="C9" s="25"/>
      <c r="D9" s="25"/>
      <c r="E9" s="25"/>
      <c r="F9" s="25"/>
      <c r="G9" s="25"/>
      <c r="H9" s="25"/>
      <c r="I9" s="25"/>
      <c r="J9" s="25"/>
      <c r="K9" s="25"/>
      <c r="L9" s="25"/>
      <c r="M9" s="25"/>
      <c r="N9" s="25"/>
      <c r="O9" s="25"/>
      <c r="P9" s="25"/>
      <c r="Q9" s="26"/>
      <c r="R9" s="26"/>
      <c r="S9" s="26"/>
      <c r="T9" s="26"/>
      <c r="U9" s="26"/>
      <c r="V9" s="26"/>
      <c r="W9" s="26"/>
      <c r="X9" s="26"/>
      <c r="Y9" s="26"/>
      <c r="Z9" s="26"/>
      <c r="AA9" s="26"/>
      <c r="AB9" s="26"/>
      <c r="AC9" s="26"/>
      <c r="AD9" s="26"/>
      <c r="AE9" s="26"/>
      <c r="AF9" s="26"/>
    </row>
    <row r="10" spans="1:32" x14ac:dyDescent="0.35">
      <c r="B10" s="25"/>
      <c r="C10" s="25"/>
      <c r="D10" s="25"/>
      <c r="E10" s="25"/>
      <c r="F10" s="25"/>
      <c r="G10" s="25"/>
      <c r="H10" s="25"/>
      <c r="I10" s="25"/>
      <c r="J10" s="25"/>
      <c r="K10" s="25"/>
      <c r="L10" s="25"/>
      <c r="M10" s="25"/>
      <c r="N10" s="25"/>
      <c r="O10" s="25"/>
      <c r="P10" s="25"/>
      <c r="Q10" s="26"/>
      <c r="R10" s="26"/>
      <c r="S10" s="26"/>
      <c r="T10" s="26"/>
      <c r="U10" s="26"/>
      <c r="V10" s="26"/>
      <c r="W10" s="26"/>
      <c r="X10" s="26"/>
      <c r="Y10" s="26"/>
      <c r="Z10" s="26"/>
      <c r="AA10" s="26"/>
      <c r="AB10" s="26"/>
      <c r="AC10" s="26"/>
      <c r="AD10" s="26"/>
      <c r="AE10" s="26"/>
      <c r="AF10" s="26"/>
    </row>
    <row r="11" spans="1:32" x14ac:dyDescent="0.35">
      <c r="B11" s="25"/>
      <c r="C11" s="25"/>
      <c r="D11" s="25"/>
      <c r="E11" s="25"/>
      <c r="F11" s="25"/>
      <c r="G11" s="25"/>
      <c r="H11" s="25"/>
      <c r="I11" s="25"/>
      <c r="J11" s="25"/>
      <c r="K11" s="25"/>
      <c r="L11" s="25"/>
      <c r="M11" s="25"/>
      <c r="N11" s="25"/>
      <c r="O11" s="25"/>
      <c r="P11" s="25"/>
      <c r="Q11" s="26"/>
      <c r="R11" s="26"/>
      <c r="S11" s="26"/>
      <c r="T11" s="26"/>
      <c r="U11" s="26"/>
      <c r="V11" s="26"/>
      <c r="W11" s="26"/>
      <c r="X11" s="26"/>
      <c r="Y11" s="26"/>
      <c r="Z11" s="26"/>
      <c r="AA11" s="26"/>
      <c r="AB11" s="26"/>
      <c r="AC11" s="26"/>
      <c r="AD11" s="26"/>
      <c r="AE11" s="26"/>
      <c r="AF11" s="26"/>
    </row>
    <row r="12" spans="1:32" x14ac:dyDescent="0.35">
      <c r="B12" s="25"/>
      <c r="C12" s="25"/>
      <c r="D12" s="25"/>
      <c r="E12" s="25"/>
      <c r="F12" s="25"/>
      <c r="G12" s="25"/>
      <c r="H12" s="25"/>
      <c r="I12" s="25"/>
      <c r="J12" s="25"/>
      <c r="K12" s="25"/>
      <c r="L12" s="25"/>
      <c r="M12" s="25"/>
      <c r="N12" s="25"/>
      <c r="O12" s="25"/>
      <c r="P12" s="25"/>
      <c r="Q12" s="26"/>
      <c r="R12" s="26"/>
      <c r="S12" s="26"/>
      <c r="T12" s="26"/>
      <c r="U12" s="26"/>
      <c r="V12" s="26"/>
      <c r="W12" s="26"/>
      <c r="X12" s="26"/>
      <c r="Y12" s="26"/>
      <c r="Z12" s="26"/>
      <c r="AA12" s="26"/>
      <c r="AB12" s="26"/>
      <c r="AC12" s="26"/>
      <c r="AD12" s="26"/>
      <c r="AE12" s="26"/>
      <c r="AF12" s="26"/>
    </row>
    <row r="13" spans="1:32" x14ac:dyDescent="0.35">
      <c r="B13" s="25"/>
      <c r="C13" s="25"/>
      <c r="D13" s="25"/>
      <c r="E13" s="25"/>
      <c r="F13" s="25"/>
      <c r="G13" s="25"/>
      <c r="H13" s="25"/>
      <c r="I13" s="25"/>
      <c r="J13" s="25"/>
      <c r="K13" s="25"/>
      <c r="L13" s="25"/>
      <c r="M13" s="25"/>
      <c r="N13" s="25"/>
      <c r="O13" s="25"/>
      <c r="P13" s="25"/>
      <c r="Q13" s="26"/>
      <c r="R13" s="26"/>
      <c r="S13" s="26"/>
      <c r="T13" s="26"/>
      <c r="U13" s="26"/>
      <c r="V13" s="26"/>
      <c r="W13" s="26"/>
      <c r="X13" s="26"/>
      <c r="Y13" s="26"/>
      <c r="Z13" s="26"/>
      <c r="AA13" s="26"/>
      <c r="AB13" s="26"/>
      <c r="AC13" s="26"/>
      <c r="AD13" s="26"/>
      <c r="AE13" s="26"/>
      <c r="AF13" s="26"/>
    </row>
    <row r="14" spans="1:32" x14ac:dyDescent="0.35">
      <c r="B14" s="25"/>
      <c r="C14" s="25"/>
      <c r="D14" s="25"/>
      <c r="E14" s="25"/>
      <c r="F14" s="25"/>
      <c r="G14" s="25"/>
      <c r="H14" s="25"/>
      <c r="I14" s="25"/>
      <c r="J14" s="25"/>
      <c r="K14" s="25"/>
      <c r="L14" s="25"/>
      <c r="M14" s="25"/>
      <c r="N14" s="25"/>
      <c r="O14" s="25"/>
      <c r="P14" s="25"/>
      <c r="Q14" s="26"/>
      <c r="R14" s="26"/>
      <c r="S14" s="26"/>
      <c r="T14" s="26"/>
      <c r="U14" s="26"/>
      <c r="V14" s="26"/>
      <c r="W14" s="26"/>
      <c r="X14" s="26"/>
      <c r="Y14" s="26"/>
      <c r="Z14" s="26"/>
      <c r="AA14" s="26"/>
      <c r="AB14" s="26"/>
      <c r="AC14" s="26"/>
      <c r="AD14" s="26"/>
      <c r="AE14" s="26"/>
      <c r="AF14" s="26"/>
    </row>
    <row r="15" spans="1:32" x14ac:dyDescent="0.35">
      <c r="B15" s="25"/>
      <c r="C15" s="25"/>
      <c r="D15" s="25"/>
      <c r="E15" s="25"/>
      <c r="F15" s="25"/>
      <c r="G15" s="25"/>
      <c r="H15" s="25"/>
      <c r="I15" s="25"/>
      <c r="J15" s="25"/>
      <c r="K15" s="25"/>
      <c r="L15" s="25"/>
      <c r="M15" s="25"/>
      <c r="N15" s="25"/>
      <c r="O15" s="25"/>
      <c r="P15" s="25"/>
      <c r="Q15" s="26"/>
      <c r="R15" s="26"/>
      <c r="S15" s="26"/>
      <c r="T15" s="26"/>
      <c r="U15" s="26"/>
      <c r="V15" s="26"/>
      <c r="W15" s="26"/>
      <c r="X15" s="26"/>
      <c r="Y15" s="26"/>
      <c r="Z15" s="26"/>
      <c r="AA15" s="26"/>
      <c r="AB15" s="26"/>
      <c r="AC15" s="26"/>
      <c r="AD15" s="26"/>
      <c r="AE15" s="26"/>
      <c r="AF15" s="26"/>
    </row>
    <row r="16" spans="1:32" x14ac:dyDescent="0.35">
      <c r="B16" s="25"/>
      <c r="C16" s="25"/>
      <c r="D16" s="25"/>
      <c r="E16" s="25"/>
      <c r="F16" s="25"/>
      <c r="G16" s="25"/>
      <c r="H16" s="25"/>
      <c r="I16" s="25"/>
      <c r="J16" s="25"/>
      <c r="K16" s="25"/>
      <c r="L16" s="25"/>
      <c r="M16" s="25"/>
      <c r="N16" s="25"/>
      <c r="O16" s="25"/>
      <c r="P16" s="25"/>
      <c r="Q16" s="26"/>
      <c r="R16" s="26"/>
      <c r="S16" s="26"/>
      <c r="T16" s="26"/>
      <c r="U16" s="26"/>
      <c r="V16" s="26"/>
      <c r="W16" s="26"/>
      <c r="X16" s="26"/>
      <c r="Y16" s="26"/>
      <c r="Z16" s="26"/>
      <c r="AA16" s="26"/>
      <c r="AB16" s="26"/>
      <c r="AC16" s="26"/>
      <c r="AD16" s="26"/>
      <c r="AE16" s="26"/>
      <c r="AF16" s="26"/>
    </row>
    <row r="17" spans="2:32" x14ac:dyDescent="0.35">
      <c r="B17" s="25"/>
      <c r="C17" s="25"/>
      <c r="D17" s="25"/>
      <c r="E17" s="25"/>
      <c r="F17" s="25"/>
      <c r="G17" s="25"/>
      <c r="H17" s="25"/>
      <c r="I17" s="25"/>
      <c r="J17" s="25"/>
      <c r="K17" s="25"/>
      <c r="L17" s="25"/>
      <c r="M17" s="25"/>
      <c r="N17" s="25"/>
      <c r="O17" s="25"/>
      <c r="P17" s="25"/>
      <c r="Q17" s="26"/>
      <c r="R17" s="26"/>
      <c r="S17" s="26"/>
      <c r="T17" s="26"/>
      <c r="U17" s="26"/>
      <c r="V17" s="26"/>
      <c r="W17" s="26"/>
      <c r="X17" s="26"/>
      <c r="Y17" s="26"/>
      <c r="Z17" s="26"/>
      <c r="AA17" s="26"/>
      <c r="AB17" s="26"/>
      <c r="AC17" s="26"/>
      <c r="AD17" s="26"/>
      <c r="AE17" s="26"/>
      <c r="AF17" s="26"/>
    </row>
    <row r="18" spans="2:32" x14ac:dyDescent="0.35">
      <c r="B18" s="25"/>
      <c r="C18" s="25"/>
      <c r="D18" s="25"/>
      <c r="E18" s="25"/>
      <c r="F18" s="25"/>
      <c r="G18" s="25"/>
      <c r="H18" s="25"/>
      <c r="I18" s="25"/>
      <c r="J18" s="25"/>
      <c r="K18" s="25"/>
      <c r="L18" s="25"/>
      <c r="M18" s="25"/>
      <c r="N18" s="25"/>
      <c r="O18" s="25"/>
      <c r="P18" s="25"/>
      <c r="Q18" s="26"/>
      <c r="R18" s="26"/>
      <c r="S18" s="26"/>
      <c r="T18" s="26"/>
      <c r="U18" s="26"/>
      <c r="V18" s="26"/>
      <c r="W18" s="26"/>
      <c r="X18" s="26"/>
      <c r="Y18" s="26"/>
      <c r="Z18" s="26"/>
      <c r="AA18" s="26"/>
      <c r="AB18" s="26"/>
      <c r="AC18" s="26"/>
      <c r="AD18" s="26"/>
      <c r="AE18" s="26"/>
      <c r="AF18" s="26"/>
    </row>
    <row r="19" spans="2:32" x14ac:dyDescent="0.35">
      <c r="B19" s="25"/>
      <c r="C19" s="25"/>
      <c r="D19" s="25"/>
      <c r="E19" s="25"/>
      <c r="F19" s="25"/>
      <c r="G19" s="25"/>
      <c r="H19" s="25"/>
      <c r="I19" s="25"/>
      <c r="J19" s="25"/>
      <c r="K19" s="25"/>
      <c r="L19" s="25"/>
      <c r="M19" s="25"/>
      <c r="N19" s="25"/>
      <c r="O19" s="25"/>
      <c r="P19" s="25"/>
      <c r="Q19" s="26"/>
      <c r="R19" s="26"/>
      <c r="S19" s="26"/>
      <c r="T19" s="26"/>
      <c r="U19" s="26"/>
      <c r="V19" s="26"/>
      <c r="W19" s="26"/>
      <c r="X19" s="26"/>
      <c r="Y19" s="26"/>
      <c r="Z19" s="26"/>
      <c r="AA19" s="26"/>
      <c r="AB19" s="26"/>
      <c r="AC19" s="26"/>
      <c r="AD19" s="26"/>
      <c r="AE19" s="26"/>
      <c r="AF19" s="26"/>
    </row>
    <row r="20" spans="2:32" x14ac:dyDescent="0.35">
      <c r="B20" s="25"/>
      <c r="C20" s="25"/>
      <c r="D20" s="25"/>
      <c r="E20" s="25"/>
      <c r="F20" s="25"/>
      <c r="G20" s="25"/>
      <c r="H20" s="25"/>
      <c r="I20" s="25"/>
      <c r="J20" s="25"/>
      <c r="K20" s="25"/>
      <c r="L20" s="25"/>
      <c r="M20" s="25"/>
      <c r="N20" s="25"/>
      <c r="O20" s="25"/>
      <c r="P20" s="25"/>
      <c r="Q20" s="26"/>
      <c r="R20" s="26"/>
      <c r="S20" s="26"/>
      <c r="T20" s="26"/>
      <c r="U20" s="26"/>
      <c r="V20" s="26"/>
      <c r="W20" s="26"/>
      <c r="X20" s="26"/>
      <c r="Y20" s="26"/>
      <c r="Z20" s="26"/>
      <c r="AA20" s="26"/>
      <c r="AB20" s="26"/>
      <c r="AC20" s="26"/>
      <c r="AD20" s="26"/>
      <c r="AE20" s="26"/>
      <c r="AF20" s="26"/>
    </row>
    <row r="21" spans="2:32" x14ac:dyDescent="0.35">
      <c r="B21" s="25"/>
      <c r="C21" s="25"/>
      <c r="D21" s="25"/>
      <c r="E21" s="25"/>
      <c r="F21" s="25"/>
      <c r="G21" s="25"/>
      <c r="H21" s="25"/>
      <c r="I21" s="25"/>
      <c r="J21" s="25"/>
      <c r="K21" s="25"/>
      <c r="L21" s="25"/>
      <c r="M21" s="25"/>
      <c r="N21" s="25"/>
      <c r="O21" s="25"/>
      <c r="P21" s="25"/>
      <c r="Q21" s="26"/>
      <c r="R21" s="26"/>
      <c r="S21" s="26"/>
      <c r="T21" s="26"/>
      <c r="U21" s="26"/>
      <c r="V21" s="26"/>
      <c r="W21" s="26"/>
      <c r="X21" s="26"/>
      <c r="Y21" s="26"/>
      <c r="Z21" s="26"/>
      <c r="AA21" s="26"/>
      <c r="AB21" s="26"/>
      <c r="AC21" s="26"/>
      <c r="AD21" s="26"/>
      <c r="AE21" s="26"/>
      <c r="AF21" s="26"/>
    </row>
    <row r="22" spans="2:32" x14ac:dyDescent="0.35">
      <c r="B22" s="25"/>
      <c r="C22" s="25"/>
      <c r="D22" s="25"/>
      <c r="E22" s="25"/>
      <c r="F22" s="25"/>
      <c r="G22" s="25"/>
      <c r="H22" s="25"/>
      <c r="I22" s="25"/>
      <c r="J22" s="25"/>
      <c r="K22" s="25"/>
      <c r="L22" s="25"/>
      <c r="M22" s="25"/>
      <c r="N22" s="25"/>
      <c r="O22" s="25"/>
      <c r="P22" s="25"/>
      <c r="Q22" s="26"/>
      <c r="R22" s="26"/>
      <c r="S22" s="26"/>
      <c r="T22" s="26"/>
      <c r="U22" s="26"/>
      <c r="V22" s="26"/>
      <c r="W22" s="26"/>
      <c r="X22" s="26"/>
      <c r="Y22" s="26"/>
      <c r="Z22" s="26"/>
      <c r="AA22" s="26"/>
      <c r="AB22" s="26"/>
      <c r="AC22" s="26"/>
      <c r="AD22" s="26"/>
      <c r="AE22" s="26"/>
      <c r="AF22" s="26"/>
    </row>
    <row r="23" spans="2:32" x14ac:dyDescent="0.35">
      <c r="B23" s="25"/>
      <c r="C23" s="25"/>
      <c r="D23" s="25"/>
      <c r="E23" s="25"/>
      <c r="F23" s="25"/>
      <c r="G23" s="25"/>
      <c r="H23" s="25"/>
      <c r="I23" s="25"/>
      <c r="J23" s="25"/>
      <c r="K23" s="25"/>
      <c r="L23" s="25"/>
      <c r="M23" s="25"/>
      <c r="N23" s="25"/>
      <c r="O23" s="25"/>
      <c r="P23" s="25"/>
      <c r="Q23" s="26"/>
      <c r="R23" s="26"/>
      <c r="S23" s="26"/>
      <c r="T23" s="26"/>
      <c r="U23" s="26"/>
      <c r="V23" s="26"/>
      <c r="W23" s="26"/>
      <c r="X23" s="26"/>
      <c r="Y23" s="26"/>
      <c r="Z23" s="26"/>
      <c r="AA23" s="26"/>
      <c r="AB23" s="26"/>
      <c r="AC23" s="26"/>
      <c r="AD23" s="26"/>
      <c r="AE23" s="26"/>
      <c r="AF23" s="26"/>
    </row>
    <row r="24" spans="2:32" x14ac:dyDescent="0.35">
      <c r="B24" s="25"/>
      <c r="C24" s="25"/>
      <c r="D24" s="25"/>
      <c r="E24" s="25"/>
      <c r="F24" s="25"/>
      <c r="G24" s="25"/>
      <c r="H24" s="25"/>
      <c r="I24" s="25"/>
      <c r="J24" s="25"/>
      <c r="K24" s="25"/>
      <c r="L24" s="25"/>
      <c r="M24" s="25"/>
      <c r="N24" s="25"/>
      <c r="O24" s="25"/>
      <c r="P24" s="25"/>
      <c r="Q24" s="26"/>
      <c r="R24" s="26"/>
      <c r="S24" s="26"/>
      <c r="T24" s="26"/>
      <c r="U24" s="26"/>
      <c r="V24" s="26"/>
      <c r="W24" s="26"/>
      <c r="X24" s="26"/>
      <c r="Y24" s="26"/>
      <c r="Z24" s="26"/>
      <c r="AA24" s="26"/>
      <c r="AB24" s="26"/>
      <c r="AC24" s="26"/>
      <c r="AD24" s="26"/>
      <c r="AE24" s="26"/>
      <c r="AF24" s="26"/>
    </row>
    <row r="25" spans="2:32" x14ac:dyDescent="0.35">
      <c r="B25" s="25"/>
      <c r="C25" s="25"/>
      <c r="D25" s="25"/>
      <c r="E25" s="25"/>
      <c r="F25" s="25"/>
      <c r="G25" s="25"/>
      <c r="H25" s="25"/>
      <c r="I25" s="25"/>
      <c r="J25" s="25"/>
      <c r="K25" s="25"/>
      <c r="L25" s="25"/>
      <c r="M25" s="25"/>
      <c r="N25" s="25"/>
      <c r="O25" s="25"/>
      <c r="P25" s="25"/>
      <c r="Q25" s="26"/>
      <c r="R25" s="26"/>
      <c r="S25" s="26"/>
      <c r="T25" s="26"/>
      <c r="U25" s="26"/>
      <c r="V25" s="26"/>
      <c r="W25" s="26"/>
      <c r="X25" s="26"/>
      <c r="Y25" s="26"/>
      <c r="Z25" s="26"/>
      <c r="AA25" s="26"/>
      <c r="AB25" s="26"/>
      <c r="AC25" s="26"/>
      <c r="AD25" s="26"/>
      <c r="AE25" s="26"/>
      <c r="AF25" s="26"/>
    </row>
    <row r="26" spans="2:32" x14ac:dyDescent="0.35">
      <c r="B26" s="25"/>
      <c r="C26" s="25"/>
      <c r="D26" s="25"/>
      <c r="E26" s="25"/>
      <c r="F26" s="25"/>
      <c r="G26" s="25"/>
      <c r="H26" s="25"/>
      <c r="I26" s="25"/>
      <c r="J26" s="25"/>
      <c r="K26" s="25"/>
      <c r="L26" s="25"/>
      <c r="M26" s="25"/>
      <c r="N26" s="25"/>
      <c r="O26" s="25"/>
      <c r="P26" s="25"/>
      <c r="Q26" s="26"/>
      <c r="R26" s="26"/>
      <c r="S26" s="26"/>
      <c r="T26" s="26"/>
      <c r="U26" s="26"/>
      <c r="V26" s="26"/>
      <c r="W26" s="26"/>
      <c r="X26" s="26"/>
      <c r="Y26" s="26"/>
      <c r="Z26" s="26"/>
      <c r="AA26" s="26"/>
      <c r="AB26" s="26"/>
      <c r="AC26" s="26"/>
      <c r="AD26" s="26"/>
      <c r="AE26" s="26"/>
      <c r="AF26" s="26"/>
    </row>
    <row r="27" spans="2:32" x14ac:dyDescent="0.35">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row>
    <row r="28" spans="2:32" x14ac:dyDescent="0.35">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row>
    <row r="29" spans="2:32" x14ac:dyDescent="0.35">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row>
    <row r="30" spans="2:32" x14ac:dyDescent="0.35">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row>
    <row r="31" spans="2:32" x14ac:dyDescent="0.35">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row>
    <row r="32" spans="2:32" x14ac:dyDescent="0.35">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row>
    <row r="33" spans="2:32" x14ac:dyDescent="0.35">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row>
    <row r="34" spans="2:32" x14ac:dyDescent="0.35">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row>
    <row r="35" spans="2:32" x14ac:dyDescent="0.35">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row>
    <row r="36" spans="2:32" x14ac:dyDescent="0.35">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row>
    <row r="37" spans="2:32" x14ac:dyDescent="0.3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row>
    <row r="38" spans="2:32" x14ac:dyDescent="0.35">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row>
    <row r="39" spans="2:32" x14ac:dyDescent="0.35">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row>
    <row r="40" spans="2:32" x14ac:dyDescent="0.35">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row>
    <row r="41" spans="2:32" x14ac:dyDescent="0.35">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row>
    <row r="42" spans="2:32" x14ac:dyDescent="0.35">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row>
    <row r="43" spans="2:32" x14ac:dyDescent="0.3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row>
    <row r="44" spans="2:32" x14ac:dyDescent="0.35">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row>
    <row r="45" spans="2:32" x14ac:dyDescent="0.35">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row>
    <row r="46" spans="2:32" x14ac:dyDescent="0.35">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row>
    <row r="47" spans="2:32" x14ac:dyDescent="0.35">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row>
    <row r="48" spans="2:32" x14ac:dyDescent="0.35"/>
  </sheetData>
  <mergeCells count="2">
    <mergeCell ref="B4:E5"/>
    <mergeCell ref="B1:T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5159-852F-4669-886A-6E22D07F6F98}">
  <sheetPr codeName="Sheet3">
    <tabColor theme="9" tint="0.59999389629810485"/>
  </sheetPr>
  <dimension ref="B1:AF55"/>
  <sheetViews>
    <sheetView showGridLines="0" zoomScale="70" zoomScaleNormal="70" workbookViewId="0">
      <pane ySplit="5" topLeftCell="A6" activePane="bottomLeft" state="frozen"/>
      <selection activeCell="A3" sqref="A3"/>
      <selection pane="bottomLeft" activeCell="A2" sqref="A2"/>
    </sheetView>
  </sheetViews>
  <sheetFormatPr defaultColWidth="0" defaultRowHeight="15" customHeight="1" x14ac:dyDescent="0.35"/>
  <cols>
    <col min="1" max="31" width="9.1796875" customWidth="1"/>
    <col min="32" max="32" width="7.7265625" customWidth="1"/>
    <col min="33" max="34" width="9.1796875" customWidth="1"/>
    <col min="35" max="36" width="0" hidden="1" customWidth="1"/>
  </cols>
  <sheetData>
    <row r="1" spans="2:32" ht="14.5" x14ac:dyDescent="0.35">
      <c r="W1" s="75"/>
    </row>
    <row r="2" spans="2:32" ht="21" x14ac:dyDescent="0.5">
      <c r="B2" s="24" t="s">
        <v>82</v>
      </c>
      <c r="AC2" s="145" t="s">
        <v>78</v>
      </c>
    </row>
    <row r="3" spans="2:32" ht="14.5" x14ac:dyDescent="0.35"/>
    <row r="4" spans="2:32" ht="15" customHeight="1" x14ac:dyDescent="0.35">
      <c r="B4" s="257" t="s">
        <v>79</v>
      </c>
      <c r="C4" s="257"/>
      <c r="D4" s="257"/>
      <c r="E4" s="257"/>
      <c r="F4" s="74"/>
      <c r="G4" s="74"/>
      <c r="H4" s="74"/>
      <c r="I4" s="74"/>
      <c r="J4" s="74"/>
      <c r="K4" s="74"/>
      <c r="L4" s="74"/>
      <c r="M4" s="74"/>
      <c r="N4" s="74"/>
      <c r="O4" s="74"/>
      <c r="P4" s="74"/>
      <c r="Q4" s="74"/>
      <c r="R4" s="74"/>
      <c r="S4" s="74"/>
      <c r="T4" s="74"/>
      <c r="U4" s="74"/>
      <c r="V4" s="74"/>
      <c r="W4" s="74"/>
      <c r="X4" s="74"/>
      <c r="Y4" s="74"/>
      <c r="Z4" s="74"/>
      <c r="AA4" s="74"/>
      <c r="AB4" s="74"/>
      <c r="AC4" s="74"/>
      <c r="AD4" s="74"/>
      <c r="AE4" s="74"/>
      <c r="AF4" s="74"/>
    </row>
    <row r="5" spans="2:32" ht="15" customHeight="1" x14ac:dyDescent="0.35">
      <c r="B5" s="257"/>
      <c r="C5" s="257"/>
      <c r="D5" s="257"/>
      <c r="E5" s="257"/>
      <c r="F5" s="74"/>
      <c r="G5" s="74"/>
      <c r="H5" s="74"/>
      <c r="I5" s="74"/>
      <c r="J5" s="74"/>
      <c r="K5" s="74"/>
      <c r="L5" s="74"/>
      <c r="M5" s="74"/>
      <c r="N5" s="74"/>
      <c r="O5" s="74"/>
      <c r="P5" s="74"/>
      <c r="Q5" s="74"/>
      <c r="R5" s="74"/>
      <c r="S5" s="74"/>
      <c r="T5" s="74"/>
      <c r="U5" s="74"/>
      <c r="V5" s="74"/>
      <c r="W5" s="74"/>
      <c r="X5" s="74"/>
      <c r="Y5" s="74"/>
      <c r="Z5" s="74"/>
      <c r="AA5" s="74"/>
      <c r="AB5" s="74"/>
      <c r="AC5" s="74"/>
      <c r="AD5" s="74"/>
      <c r="AE5" s="74"/>
      <c r="AF5" s="74"/>
    </row>
    <row r="6" spans="2:32" ht="14.5" x14ac:dyDescent="0.35">
      <c r="B6" s="77"/>
      <c r="C6" s="78"/>
      <c r="D6" s="7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9"/>
    </row>
    <row r="7" spans="2:32" ht="14.5" x14ac:dyDescent="0.35">
      <c r="B7" s="80"/>
      <c r="AF7" s="81"/>
    </row>
    <row r="8" spans="2:32" ht="14.5" x14ac:dyDescent="0.35">
      <c r="B8" s="80"/>
      <c r="AF8" s="81"/>
    </row>
    <row r="9" spans="2:32" ht="14.5" x14ac:dyDescent="0.35">
      <c r="B9" s="80"/>
      <c r="AF9" s="81"/>
    </row>
    <row r="10" spans="2:32" ht="14.5" x14ac:dyDescent="0.35">
      <c r="B10" s="80"/>
      <c r="AF10" s="81"/>
    </row>
    <row r="11" spans="2:32" ht="14.5" x14ac:dyDescent="0.35">
      <c r="B11" s="80"/>
      <c r="AF11" s="81"/>
    </row>
    <row r="12" spans="2:32" ht="14.5" x14ac:dyDescent="0.35">
      <c r="B12" s="80"/>
      <c r="AF12" s="81"/>
    </row>
    <row r="13" spans="2:32" ht="14.5" x14ac:dyDescent="0.35">
      <c r="B13" s="80"/>
      <c r="AF13" s="81"/>
    </row>
    <row r="14" spans="2:32" ht="14.5" x14ac:dyDescent="0.35">
      <c r="B14" s="80"/>
      <c r="AF14" s="81"/>
    </row>
    <row r="15" spans="2:32" ht="14.5" x14ac:dyDescent="0.35">
      <c r="B15" s="80"/>
      <c r="AF15" s="81"/>
    </row>
    <row r="16" spans="2:32" ht="14.5" x14ac:dyDescent="0.35">
      <c r="B16" s="80"/>
      <c r="AF16" s="81"/>
    </row>
    <row r="17" spans="2:32" ht="14.5" x14ac:dyDescent="0.35">
      <c r="B17" s="80"/>
      <c r="AF17" s="81"/>
    </row>
    <row r="18" spans="2:32" ht="14.5" x14ac:dyDescent="0.35">
      <c r="B18" s="80"/>
      <c r="AF18" s="81"/>
    </row>
    <row r="19" spans="2:32" ht="14.5" x14ac:dyDescent="0.35">
      <c r="B19" s="80"/>
      <c r="AF19" s="81"/>
    </row>
    <row r="20" spans="2:32" ht="14.5" x14ac:dyDescent="0.35">
      <c r="B20" s="80"/>
      <c r="AF20" s="81"/>
    </row>
    <row r="21" spans="2:32" ht="14.5" x14ac:dyDescent="0.35">
      <c r="B21" s="80"/>
      <c r="AF21" s="81"/>
    </row>
    <row r="22" spans="2:32" ht="14.5" x14ac:dyDescent="0.35">
      <c r="B22" s="80"/>
      <c r="AF22" s="81"/>
    </row>
    <row r="23" spans="2:32" ht="14.5" x14ac:dyDescent="0.35">
      <c r="B23" s="80"/>
      <c r="AF23" s="81"/>
    </row>
    <row r="24" spans="2:32" ht="14.5" x14ac:dyDescent="0.35">
      <c r="B24" s="80"/>
      <c r="AF24" s="81"/>
    </row>
    <row r="25" spans="2:32" ht="14.5" x14ac:dyDescent="0.35">
      <c r="B25" s="80"/>
      <c r="AF25" s="81"/>
    </row>
    <row r="26" spans="2:32" ht="14.5" x14ac:dyDescent="0.35">
      <c r="B26" s="80"/>
      <c r="AF26" s="81"/>
    </row>
    <row r="27" spans="2:32" ht="14.5" x14ac:dyDescent="0.35">
      <c r="B27" s="80"/>
      <c r="AF27" s="81"/>
    </row>
    <row r="28" spans="2:32" ht="14.5" x14ac:dyDescent="0.35">
      <c r="B28" s="80"/>
      <c r="AF28" s="81"/>
    </row>
    <row r="29" spans="2:32" ht="14.5" x14ac:dyDescent="0.35">
      <c r="B29" s="80"/>
      <c r="AF29" s="81"/>
    </row>
    <row r="30" spans="2:32" ht="14.5" x14ac:dyDescent="0.35">
      <c r="B30" s="80"/>
      <c r="AF30" s="81"/>
    </row>
    <row r="31" spans="2:32" ht="14.5" x14ac:dyDescent="0.35">
      <c r="B31" s="80"/>
      <c r="AF31" s="81"/>
    </row>
    <row r="32" spans="2:32" ht="14.5" x14ac:dyDescent="0.35">
      <c r="B32" s="80"/>
      <c r="AF32" s="81"/>
    </row>
    <row r="33" spans="2:32" ht="15" customHeight="1" x14ac:dyDescent="0.35">
      <c r="B33" s="80"/>
      <c r="AF33" s="81"/>
    </row>
    <row r="34" spans="2:32" ht="15" customHeight="1" x14ac:dyDescent="0.35">
      <c r="B34" s="80"/>
      <c r="AF34" s="81"/>
    </row>
    <row r="35" spans="2:32" ht="15" customHeight="1" x14ac:dyDescent="0.35">
      <c r="B35" s="80"/>
      <c r="AF35" s="81"/>
    </row>
    <row r="36" spans="2:32" ht="15" customHeight="1" x14ac:dyDescent="0.35">
      <c r="B36" s="80"/>
      <c r="AF36" s="81"/>
    </row>
    <row r="37" spans="2:32" ht="15" customHeight="1" x14ac:dyDescent="0.35">
      <c r="B37" s="80"/>
      <c r="AF37" s="81"/>
    </row>
    <row r="38" spans="2:32" ht="15" customHeight="1" x14ac:dyDescent="0.35">
      <c r="B38" s="80"/>
      <c r="AF38" s="81"/>
    </row>
    <row r="39" spans="2:32" ht="15" customHeight="1" x14ac:dyDescent="0.35">
      <c r="B39" s="80"/>
      <c r="AF39" s="81"/>
    </row>
    <row r="40" spans="2:32" ht="15" customHeight="1" x14ac:dyDescent="0.35">
      <c r="B40" s="80"/>
      <c r="AF40" s="81"/>
    </row>
    <row r="41" spans="2:32" ht="15" customHeight="1" x14ac:dyDescent="0.35">
      <c r="B41" s="80"/>
      <c r="AF41" s="81"/>
    </row>
    <row r="42" spans="2:32" ht="15" customHeight="1" x14ac:dyDescent="0.35">
      <c r="B42" s="80"/>
      <c r="AF42" s="81"/>
    </row>
    <row r="43" spans="2:32" ht="15" customHeight="1" x14ac:dyDescent="0.35">
      <c r="B43" s="80"/>
      <c r="AF43" s="81"/>
    </row>
    <row r="44" spans="2:32" ht="15" customHeight="1" x14ac:dyDescent="0.35">
      <c r="B44" s="80"/>
      <c r="AF44" s="81"/>
    </row>
    <row r="45" spans="2:32" ht="15" customHeight="1" x14ac:dyDescent="0.35">
      <c r="B45" s="80"/>
      <c r="AF45" s="81"/>
    </row>
    <row r="46" spans="2:32" ht="15" customHeight="1" x14ac:dyDescent="0.35">
      <c r="B46" s="80"/>
      <c r="AF46" s="81"/>
    </row>
    <row r="47" spans="2:32" ht="15" customHeight="1" x14ac:dyDescent="0.35">
      <c r="B47" s="80"/>
      <c r="AF47" s="81"/>
    </row>
    <row r="48" spans="2:32" ht="15" customHeight="1" x14ac:dyDescent="0.35">
      <c r="B48" s="80"/>
      <c r="AF48" s="81"/>
    </row>
    <row r="49" spans="2:32" ht="15" customHeight="1" x14ac:dyDescent="0.35">
      <c r="B49" s="80"/>
      <c r="AF49" s="81"/>
    </row>
    <row r="50" spans="2:32" ht="15" customHeight="1" x14ac:dyDescent="0.35">
      <c r="B50" s="80"/>
      <c r="AF50" s="81"/>
    </row>
    <row r="51" spans="2:32" ht="15" customHeight="1" x14ac:dyDescent="0.35">
      <c r="B51" s="80"/>
      <c r="AF51" s="81"/>
    </row>
    <row r="52" spans="2:32" ht="15" customHeight="1" x14ac:dyDescent="0.35">
      <c r="B52" s="80"/>
      <c r="AF52" s="81"/>
    </row>
    <row r="53" spans="2:32" ht="15" customHeight="1" x14ac:dyDescent="0.35">
      <c r="B53" s="80"/>
      <c r="AF53" s="81"/>
    </row>
    <row r="54" spans="2:32" ht="15" customHeight="1" x14ac:dyDescent="0.35">
      <c r="B54" s="80"/>
      <c r="AF54" s="81"/>
    </row>
    <row r="55" spans="2:32" ht="9.75" customHeight="1" x14ac:dyDescent="0.35">
      <c r="B55" s="193"/>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5"/>
    </row>
  </sheetData>
  <mergeCells count="1">
    <mergeCell ref="B4:E5"/>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410EC-1B0E-45C1-89B4-F830049A018B}">
  <sheetPr>
    <tabColor theme="4" tint="0.39997558519241921"/>
  </sheetPr>
  <dimension ref="B1:AJ105"/>
  <sheetViews>
    <sheetView showGridLines="0" zoomScale="70" zoomScaleNormal="70" workbookViewId="0">
      <pane ySplit="5" topLeftCell="A6" activePane="bottomLeft" state="frozen"/>
      <selection activeCell="G104" sqref="G104"/>
      <selection pane="bottomLeft" activeCell="U21" sqref="U21"/>
    </sheetView>
  </sheetViews>
  <sheetFormatPr defaultColWidth="0" defaultRowHeight="14.5" x14ac:dyDescent="0.35"/>
  <cols>
    <col min="1" max="1" width="9" customWidth="1"/>
    <col min="2" max="16" width="9.1796875" customWidth="1"/>
    <col min="17" max="17" width="3.1796875" customWidth="1"/>
    <col min="18" max="18" width="15.1796875" customWidth="1"/>
    <col min="19" max="33" width="9.1796875" customWidth="1"/>
    <col min="34" max="36" width="9.1796875" hidden="1" customWidth="1"/>
  </cols>
  <sheetData>
    <row r="1" spans="2:32" x14ac:dyDescent="0.35">
      <c r="B1" s="258" t="s">
        <v>1385</v>
      </c>
      <c r="C1" s="258"/>
      <c r="D1" s="258"/>
      <c r="E1" s="258"/>
      <c r="F1" s="258"/>
      <c r="G1" s="258"/>
      <c r="H1" s="258"/>
      <c r="I1" s="258"/>
      <c r="J1" s="258"/>
      <c r="K1" s="258"/>
      <c r="L1" s="258"/>
      <c r="M1" s="258"/>
      <c r="N1" s="258"/>
      <c r="O1" s="258"/>
      <c r="P1" s="258"/>
      <c r="Q1" s="258"/>
      <c r="R1" s="258"/>
      <c r="S1" s="258"/>
      <c r="T1" s="258"/>
      <c r="U1" s="258"/>
      <c r="W1" s="75"/>
    </row>
    <row r="2" spans="2:32" ht="21" x14ac:dyDescent="0.5">
      <c r="B2" s="258"/>
      <c r="C2" s="258"/>
      <c r="D2" s="258"/>
      <c r="E2" s="258"/>
      <c r="F2" s="258"/>
      <c r="G2" s="258"/>
      <c r="H2" s="258"/>
      <c r="I2" s="258"/>
      <c r="J2" s="258"/>
      <c r="K2" s="258"/>
      <c r="L2" s="258"/>
      <c r="M2" s="258"/>
      <c r="N2" s="258"/>
      <c r="O2" s="258"/>
      <c r="P2" s="258"/>
      <c r="Q2" s="258"/>
      <c r="R2" s="258"/>
      <c r="S2" s="258"/>
      <c r="T2" s="258"/>
      <c r="U2" s="258"/>
      <c r="AC2" s="145" t="s">
        <v>78</v>
      </c>
    </row>
    <row r="3" spans="2:32" ht="15" customHeight="1" x14ac:dyDescent="0.35">
      <c r="B3" s="146"/>
      <c r="C3" s="146"/>
      <c r="D3" s="146"/>
      <c r="E3" s="146"/>
      <c r="F3" s="146"/>
      <c r="G3" s="146"/>
      <c r="H3" s="146"/>
      <c r="I3" s="146"/>
      <c r="J3" s="146"/>
      <c r="K3" s="146"/>
      <c r="L3" s="146"/>
      <c r="M3" s="146"/>
      <c r="N3" s="146"/>
      <c r="O3" s="146"/>
      <c r="P3" s="146"/>
    </row>
    <row r="4" spans="2:32" ht="15" customHeight="1" x14ac:dyDescent="0.35">
      <c r="B4" s="257" t="s">
        <v>79</v>
      </c>
      <c r="C4" s="257"/>
      <c r="D4" s="257"/>
      <c r="E4" s="257"/>
      <c r="F4" s="74"/>
      <c r="G4" s="74"/>
      <c r="H4" s="74"/>
      <c r="I4" s="74"/>
      <c r="J4" s="74"/>
      <c r="K4" s="74"/>
      <c r="L4" s="74"/>
      <c r="M4" s="74"/>
      <c r="N4" s="74"/>
      <c r="O4" s="74"/>
      <c r="P4" s="74"/>
      <c r="Q4" s="74"/>
      <c r="R4" s="74"/>
      <c r="S4" s="74"/>
      <c r="T4" s="74"/>
      <c r="U4" s="74"/>
      <c r="V4" s="74"/>
      <c r="W4" s="74"/>
      <c r="X4" s="74"/>
      <c r="Y4" s="74"/>
      <c r="Z4" s="74"/>
      <c r="AA4" s="74"/>
      <c r="AB4" s="74"/>
      <c r="AC4" s="74"/>
      <c r="AD4" s="74"/>
      <c r="AE4" s="74"/>
      <c r="AF4" s="74"/>
    </row>
    <row r="5" spans="2:32" ht="15" customHeight="1" x14ac:dyDescent="0.35">
      <c r="B5" s="257"/>
      <c r="C5" s="257"/>
      <c r="D5" s="257"/>
      <c r="E5" s="257"/>
      <c r="F5" s="74"/>
      <c r="G5" s="74"/>
      <c r="H5" s="74"/>
      <c r="I5" s="74"/>
      <c r="J5" s="74"/>
      <c r="K5" s="74"/>
      <c r="L5" s="74"/>
      <c r="M5" s="74"/>
      <c r="N5" s="74"/>
      <c r="O5" s="74"/>
      <c r="P5" s="74"/>
      <c r="Q5" s="74"/>
      <c r="R5" s="74"/>
      <c r="S5" s="74"/>
      <c r="T5" s="74"/>
      <c r="U5" s="74"/>
      <c r="V5" s="74"/>
      <c r="W5" s="74"/>
      <c r="X5" s="74"/>
      <c r="Y5" s="74"/>
      <c r="Z5" s="74"/>
      <c r="AA5" s="74"/>
      <c r="AB5" s="74"/>
      <c r="AC5" s="74"/>
      <c r="AD5" s="74"/>
      <c r="AE5" s="74"/>
      <c r="AF5" s="74"/>
    </row>
    <row r="6" spans="2:32" x14ac:dyDescent="0.35">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row>
    <row r="7" spans="2:32" x14ac:dyDescent="0.35">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row>
    <row r="8" spans="2:32" x14ac:dyDescent="0.35">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row>
    <row r="9" spans="2:32" x14ac:dyDescent="0.35">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row>
    <row r="10" spans="2:32" x14ac:dyDescent="0.35">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row>
    <row r="11" spans="2:32" x14ac:dyDescent="0.35">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row>
    <row r="12" spans="2:32" x14ac:dyDescent="0.35">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row>
    <row r="13" spans="2:32" x14ac:dyDescent="0.35">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row>
    <row r="14" spans="2:32" x14ac:dyDescent="0.35">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row>
    <row r="15" spans="2:32" x14ac:dyDescent="0.3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row>
    <row r="16" spans="2:32" x14ac:dyDescent="0.35">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row>
    <row r="17" spans="2:32" x14ac:dyDescent="0.35">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row>
    <row r="18" spans="2:32" x14ac:dyDescent="0.35">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2:32" x14ac:dyDescent="0.35">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row>
    <row r="20" spans="2:32" x14ac:dyDescent="0.35">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row>
    <row r="21" spans="2:32" x14ac:dyDescent="0.35">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row>
    <row r="22" spans="2:32" x14ac:dyDescent="0.35">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row>
    <row r="23" spans="2:32" x14ac:dyDescent="0.35">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row>
    <row r="24" spans="2:32" x14ac:dyDescent="0.35">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row>
    <row r="25" spans="2:32" x14ac:dyDescent="0.35">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row>
    <row r="26" spans="2:32" x14ac:dyDescent="0.35">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row>
    <row r="27" spans="2:32" x14ac:dyDescent="0.35">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row>
    <row r="28" spans="2:32" x14ac:dyDescent="0.35">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row>
    <row r="29" spans="2:32" x14ac:dyDescent="0.35">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row>
    <row r="30" spans="2:32" x14ac:dyDescent="0.35">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row>
    <row r="31" spans="2:32" x14ac:dyDescent="0.35">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row>
    <row r="32" spans="2:32" x14ac:dyDescent="0.35">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row>
    <row r="33" spans="2:32" x14ac:dyDescent="0.35">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row>
    <row r="34" spans="2:32" x14ac:dyDescent="0.35">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row>
    <row r="35" spans="2:32" x14ac:dyDescent="0.35">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row>
    <row r="36" spans="2:32" x14ac:dyDescent="0.35">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2:32" x14ac:dyDescent="0.35">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row>
    <row r="38" spans="2:32" x14ac:dyDescent="0.35">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row>
    <row r="39" spans="2:32" x14ac:dyDescent="0.35">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row>
    <row r="40" spans="2:32" x14ac:dyDescent="0.35">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row>
    <row r="41" spans="2:32" x14ac:dyDescent="0.35">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row>
    <row r="42" spans="2:32" x14ac:dyDescent="0.35">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row>
    <row r="43" spans="2:32" x14ac:dyDescent="0.35">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row>
    <row r="44" spans="2:32" x14ac:dyDescent="0.35">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row>
    <row r="45" spans="2:32" x14ac:dyDescent="0.35">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row>
    <row r="46" spans="2:32" x14ac:dyDescent="0.35">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row>
    <row r="47" spans="2:32" x14ac:dyDescent="0.35">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row>
    <row r="48" spans="2:32" x14ac:dyDescent="0.35">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row>
    <row r="49" spans="2:32" x14ac:dyDescent="0.35">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row>
    <row r="50" spans="2:32" x14ac:dyDescent="0.35">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row>
    <row r="51" spans="2:32" x14ac:dyDescent="0.35">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row>
    <row r="52" spans="2:32" x14ac:dyDescent="0.35">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row>
    <row r="53" spans="2:32" x14ac:dyDescent="0.35">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row>
    <row r="54" spans="2:32" x14ac:dyDescent="0.35">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row>
    <row r="55" spans="2:32" x14ac:dyDescent="0.35">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row>
    <row r="56" spans="2:32" x14ac:dyDescent="0.35">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row>
    <row r="57" spans="2:32" x14ac:dyDescent="0.35">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row>
    <row r="58" spans="2:32" x14ac:dyDescent="0.35">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row>
    <row r="59" spans="2:32" x14ac:dyDescent="0.35">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row>
    <row r="60" spans="2:32" x14ac:dyDescent="0.35">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row>
    <row r="61" spans="2:32" x14ac:dyDescent="0.35">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row>
    <row r="62" spans="2:32" x14ac:dyDescent="0.35">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row>
    <row r="63" spans="2:32" x14ac:dyDescent="0.35">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row>
    <row r="64" spans="2:32" x14ac:dyDescent="0.35">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row>
    <row r="65" spans="2:32" x14ac:dyDescent="0.35">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row>
    <row r="66" spans="2:32" x14ac:dyDescent="0.35">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row>
    <row r="67" spans="2:32" x14ac:dyDescent="0.35">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row>
    <row r="68" spans="2:32" x14ac:dyDescent="0.35">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row>
    <row r="69" spans="2:32" x14ac:dyDescent="0.35">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row>
    <row r="70" spans="2:32" x14ac:dyDescent="0.35">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row>
    <row r="71" spans="2:32" x14ac:dyDescent="0.35">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row>
    <row r="72" spans="2:32" x14ac:dyDescent="0.35">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row>
    <row r="73" spans="2:32" x14ac:dyDescent="0.35">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row>
    <row r="74" spans="2:32" x14ac:dyDescent="0.35">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2:32" x14ac:dyDescent="0.35">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2:32" x14ac:dyDescent="0.35">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2:32" x14ac:dyDescent="0.35">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2:32" x14ac:dyDescent="0.35">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2:32" x14ac:dyDescent="0.35">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2:32" x14ac:dyDescent="0.35">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2:32" x14ac:dyDescent="0.35">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2:32" x14ac:dyDescent="0.35">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2:32" x14ac:dyDescent="0.35">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2:32" x14ac:dyDescent="0.35">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2:32" x14ac:dyDescent="0.35">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2:32" x14ac:dyDescent="0.35">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2:32" x14ac:dyDescent="0.35">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2:32" x14ac:dyDescent="0.35">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2:32" x14ac:dyDescent="0.35">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2:32" x14ac:dyDescent="0.35">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2:32" x14ac:dyDescent="0.35">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2:32" x14ac:dyDescent="0.35">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2:32" x14ac:dyDescent="0.35">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2:32" x14ac:dyDescent="0.35">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2:32" x14ac:dyDescent="0.35">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2:32" x14ac:dyDescent="0.35">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2:32" x14ac:dyDescent="0.35">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2:32" x14ac:dyDescent="0.35">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2:32" x14ac:dyDescent="0.35">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2:32" x14ac:dyDescent="0.35">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2:32" x14ac:dyDescent="0.35">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2:32" x14ac:dyDescent="0.35">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2:32" x14ac:dyDescent="0.35">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2:32" x14ac:dyDescent="0.35">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2:32" x14ac:dyDescent="0.35">
      <c r="B105" s="21" t="s">
        <v>1508</v>
      </c>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sheetData>
  <mergeCells count="2">
    <mergeCell ref="B1:U2"/>
    <mergeCell ref="B4:E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BFA60-CD54-4582-9F2F-E6C354A67914}">
  <sheetPr>
    <tabColor theme="4" tint="-0.249977111117893"/>
  </sheetPr>
  <dimension ref="B1:AJ105"/>
  <sheetViews>
    <sheetView showGridLines="0" zoomScale="52" zoomScaleNormal="52" workbookViewId="0">
      <pane ySplit="5" topLeftCell="A46" activePane="bottomLeft" state="frozen"/>
      <selection activeCell="T17" sqref="T17"/>
      <selection pane="bottomLeft" activeCell="A2" sqref="A2"/>
    </sheetView>
  </sheetViews>
  <sheetFormatPr defaultColWidth="0" defaultRowHeight="14.5" x14ac:dyDescent="0.35"/>
  <cols>
    <col min="1" max="1" width="9" customWidth="1"/>
    <col min="2" max="16" width="9.1796875" customWidth="1"/>
    <col min="17" max="17" width="3.1796875" customWidth="1"/>
    <col min="18" max="18" width="15.1796875" customWidth="1"/>
    <col min="19" max="33" width="9.1796875" customWidth="1"/>
    <col min="34" max="36" width="9.1796875" hidden="1" customWidth="1"/>
  </cols>
  <sheetData>
    <row r="1" spans="2:32" x14ac:dyDescent="0.35">
      <c r="B1" s="258" t="s">
        <v>1385</v>
      </c>
      <c r="C1" s="258"/>
      <c r="D1" s="258"/>
      <c r="E1" s="258"/>
      <c r="F1" s="258"/>
      <c r="G1" s="258"/>
      <c r="H1" s="258"/>
      <c r="I1" s="258"/>
      <c r="J1" s="258"/>
      <c r="K1" s="258"/>
      <c r="L1" s="258"/>
      <c r="M1" s="258"/>
      <c r="N1" s="258"/>
      <c r="O1" s="258"/>
      <c r="P1" s="258"/>
      <c r="Q1" s="258"/>
      <c r="R1" s="258"/>
      <c r="S1" s="258"/>
      <c r="T1" s="258"/>
      <c r="U1" s="258"/>
      <c r="W1" s="75"/>
    </row>
    <row r="2" spans="2:32" ht="21" x14ac:dyDescent="0.5">
      <c r="B2" s="258"/>
      <c r="C2" s="258"/>
      <c r="D2" s="258"/>
      <c r="E2" s="258"/>
      <c r="F2" s="258"/>
      <c r="G2" s="258"/>
      <c r="H2" s="258"/>
      <c r="I2" s="258"/>
      <c r="J2" s="258"/>
      <c r="K2" s="258"/>
      <c r="L2" s="258"/>
      <c r="M2" s="258"/>
      <c r="N2" s="258"/>
      <c r="O2" s="258"/>
      <c r="P2" s="258"/>
      <c r="Q2" s="258"/>
      <c r="R2" s="258"/>
      <c r="S2" s="258"/>
      <c r="T2" s="258"/>
      <c r="U2" s="258"/>
      <c r="AC2" s="145" t="s">
        <v>78</v>
      </c>
    </row>
    <row r="3" spans="2:32" ht="15" customHeight="1" x14ac:dyDescent="0.35">
      <c r="B3" s="146"/>
      <c r="C3" s="146"/>
      <c r="D3" s="146"/>
      <c r="E3" s="146"/>
      <c r="F3" s="146"/>
      <c r="G3" s="146"/>
      <c r="H3" s="146"/>
      <c r="I3" s="146"/>
      <c r="J3" s="146"/>
      <c r="K3" s="146"/>
      <c r="L3" s="146"/>
      <c r="M3" s="146"/>
      <c r="N3" s="146"/>
      <c r="O3" s="146"/>
      <c r="P3" s="146"/>
    </row>
    <row r="4" spans="2:32" ht="15" customHeight="1" x14ac:dyDescent="0.35">
      <c r="B4" s="257" t="s">
        <v>79</v>
      </c>
      <c r="C4" s="257"/>
      <c r="D4" s="257"/>
      <c r="E4" s="257"/>
      <c r="F4" s="74"/>
      <c r="G4" s="74"/>
      <c r="H4" s="74"/>
      <c r="I4" s="74"/>
      <c r="J4" s="74"/>
      <c r="K4" s="74"/>
      <c r="L4" s="74"/>
      <c r="M4" s="74"/>
      <c r="N4" s="74"/>
      <c r="O4" s="74"/>
      <c r="P4" s="74"/>
      <c r="Q4" s="74"/>
      <c r="R4" s="74"/>
      <c r="S4" s="74"/>
      <c r="T4" s="74"/>
      <c r="U4" s="74"/>
      <c r="V4" s="74"/>
      <c r="W4" s="74"/>
      <c r="X4" s="74"/>
      <c r="Y4" s="74"/>
      <c r="Z4" s="74"/>
      <c r="AA4" s="74"/>
      <c r="AB4" s="74"/>
      <c r="AC4" s="74"/>
      <c r="AD4" s="74"/>
      <c r="AE4" s="74"/>
      <c r="AF4" s="74"/>
    </row>
    <row r="5" spans="2:32" ht="15" customHeight="1" x14ac:dyDescent="0.35">
      <c r="B5" s="257"/>
      <c r="C5" s="257"/>
      <c r="D5" s="257"/>
      <c r="E5" s="257"/>
      <c r="F5" s="74"/>
      <c r="G5" s="74"/>
      <c r="H5" s="74"/>
      <c r="I5" s="74"/>
      <c r="J5" s="74"/>
      <c r="K5" s="74"/>
      <c r="L5" s="74"/>
      <c r="M5" s="74"/>
      <c r="N5" s="74"/>
      <c r="O5" s="74"/>
      <c r="P5" s="74"/>
      <c r="Q5" s="74"/>
      <c r="R5" s="74"/>
      <c r="S5" s="74"/>
      <c r="T5" s="74"/>
      <c r="U5" s="74"/>
      <c r="V5" s="74"/>
      <c r="W5" s="74"/>
      <c r="X5" s="74"/>
      <c r="Y5" s="74"/>
      <c r="Z5" s="74"/>
      <c r="AA5" s="74"/>
      <c r="AB5" s="74"/>
      <c r="AC5" s="74"/>
      <c r="AD5" s="74"/>
      <c r="AE5" s="74"/>
      <c r="AF5" s="74"/>
    </row>
    <row r="6" spans="2:32" x14ac:dyDescent="0.35">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row>
    <row r="7" spans="2:32" x14ac:dyDescent="0.35">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row>
    <row r="8" spans="2:32" x14ac:dyDescent="0.35">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row>
    <row r="9" spans="2:32" x14ac:dyDescent="0.35">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row>
    <row r="10" spans="2:32" x14ac:dyDescent="0.35">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row>
    <row r="11" spans="2:32" x14ac:dyDescent="0.35">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row>
    <row r="12" spans="2:32" x14ac:dyDescent="0.35">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row>
    <row r="13" spans="2:32" x14ac:dyDescent="0.35">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row>
    <row r="14" spans="2:32" x14ac:dyDescent="0.35">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row>
    <row r="15" spans="2:32" x14ac:dyDescent="0.3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row>
    <row r="16" spans="2:32" x14ac:dyDescent="0.35">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row>
    <row r="17" spans="2:32" x14ac:dyDescent="0.35">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row>
    <row r="18" spans="2:32" x14ac:dyDescent="0.35">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2:32" x14ac:dyDescent="0.35">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row>
    <row r="20" spans="2:32" x14ac:dyDescent="0.35">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row>
    <row r="21" spans="2:32" x14ac:dyDescent="0.35">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row>
    <row r="22" spans="2:32" x14ac:dyDescent="0.35">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row>
    <row r="23" spans="2:32" x14ac:dyDescent="0.35">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row>
    <row r="24" spans="2:32" x14ac:dyDescent="0.35">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row>
    <row r="25" spans="2:32" x14ac:dyDescent="0.35">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row>
    <row r="26" spans="2:32" x14ac:dyDescent="0.35">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row>
    <row r="27" spans="2:32" x14ac:dyDescent="0.35">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row>
    <row r="28" spans="2:32" x14ac:dyDescent="0.35">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row>
    <row r="29" spans="2:32" x14ac:dyDescent="0.35">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row>
    <row r="30" spans="2:32" x14ac:dyDescent="0.35">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row>
    <row r="31" spans="2:32" x14ac:dyDescent="0.35">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row>
    <row r="32" spans="2:32" x14ac:dyDescent="0.35">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row>
    <row r="33" spans="2:32" x14ac:dyDescent="0.35">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row>
    <row r="34" spans="2:32" x14ac:dyDescent="0.35">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row>
    <row r="35" spans="2:32" x14ac:dyDescent="0.35">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row>
    <row r="36" spans="2:32" x14ac:dyDescent="0.35">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2:32" x14ac:dyDescent="0.35">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row>
    <row r="38" spans="2:32" x14ac:dyDescent="0.35">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row>
    <row r="39" spans="2:32" x14ac:dyDescent="0.35">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row>
    <row r="40" spans="2:32" x14ac:dyDescent="0.35">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row>
    <row r="41" spans="2:32" x14ac:dyDescent="0.35">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row>
    <row r="42" spans="2:32" x14ac:dyDescent="0.35">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row>
    <row r="43" spans="2:32" x14ac:dyDescent="0.35">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row>
    <row r="44" spans="2:32" x14ac:dyDescent="0.35">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row>
    <row r="45" spans="2:32" x14ac:dyDescent="0.35">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row>
    <row r="46" spans="2:32" x14ac:dyDescent="0.35">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row>
    <row r="47" spans="2:32" x14ac:dyDescent="0.35">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row>
    <row r="48" spans="2:32" x14ac:dyDescent="0.35">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row>
    <row r="49" spans="2:32" x14ac:dyDescent="0.35">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row>
    <row r="50" spans="2:32" x14ac:dyDescent="0.35">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row>
    <row r="51" spans="2:32" x14ac:dyDescent="0.35">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row>
    <row r="52" spans="2:32" x14ac:dyDescent="0.35">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row>
    <row r="53" spans="2:32" x14ac:dyDescent="0.35">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row>
    <row r="54" spans="2:32" x14ac:dyDescent="0.35">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row>
    <row r="55" spans="2:32" x14ac:dyDescent="0.35">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row>
    <row r="56" spans="2:32" x14ac:dyDescent="0.35">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row>
    <row r="57" spans="2:32" x14ac:dyDescent="0.35">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row>
    <row r="58" spans="2:32" x14ac:dyDescent="0.35">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row>
    <row r="59" spans="2:32" x14ac:dyDescent="0.35">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row>
    <row r="60" spans="2:32" x14ac:dyDescent="0.35">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row>
    <row r="61" spans="2:32" x14ac:dyDescent="0.35">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row>
    <row r="62" spans="2:32" x14ac:dyDescent="0.35">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row>
    <row r="63" spans="2:32" x14ac:dyDescent="0.35">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row>
    <row r="64" spans="2:32" x14ac:dyDescent="0.35">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row>
    <row r="65" spans="2:32" x14ac:dyDescent="0.35">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row>
    <row r="66" spans="2:32" x14ac:dyDescent="0.35">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row>
    <row r="67" spans="2:32" x14ac:dyDescent="0.35">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row>
    <row r="68" spans="2:32" x14ac:dyDescent="0.35">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row>
    <row r="69" spans="2:32" x14ac:dyDescent="0.35">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row>
    <row r="70" spans="2:32" x14ac:dyDescent="0.35">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row>
    <row r="71" spans="2:32" x14ac:dyDescent="0.35">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row>
    <row r="72" spans="2:32" x14ac:dyDescent="0.35">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row>
    <row r="73" spans="2:32" x14ac:dyDescent="0.35">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row>
    <row r="74" spans="2:32" x14ac:dyDescent="0.35">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2:32" x14ac:dyDescent="0.35">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2:32" x14ac:dyDescent="0.35">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2:32" x14ac:dyDescent="0.35">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2:32" x14ac:dyDescent="0.35">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2:32" x14ac:dyDescent="0.35">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2:32" x14ac:dyDescent="0.35">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2:32" x14ac:dyDescent="0.35">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2:32" x14ac:dyDescent="0.35">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2:32" x14ac:dyDescent="0.35">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2:32" x14ac:dyDescent="0.35">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2:32" x14ac:dyDescent="0.35">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2:32" x14ac:dyDescent="0.35">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2:32" x14ac:dyDescent="0.35">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2:32" x14ac:dyDescent="0.35">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2:32" x14ac:dyDescent="0.35">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2:32" x14ac:dyDescent="0.35">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2:32" x14ac:dyDescent="0.35">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2:32" x14ac:dyDescent="0.35">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2:32" x14ac:dyDescent="0.35">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2:32" x14ac:dyDescent="0.35">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2:32" x14ac:dyDescent="0.35">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2:32" x14ac:dyDescent="0.35">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2:32" x14ac:dyDescent="0.35">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2:32" x14ac:dyDescent="0.35">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2:32" x14ac:dyDescent="0.35">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2:32" x14ac:dyDescent="0.35">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2:32" x14ac:dyDescent="0.35">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2:32" x14ac:dyDescent="0.35">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2:32" x14ac:dyDescent="0.35">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2:32" x14ac:dyDescent="0.35">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2:32" x14ac:dyDescent="0.35">
      <c r="B105" s="21" t="s">
        <v>1508</v>
      </c>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sheetData>
  <mergeCells count="2">
    <mergeCell ref="B1:U2"/>
    <mergeCell ref="B4:E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9A784-6B57-4E49-8F23-A4C2BD827C01}">
  <sheetPr codeName="Sheet4">
    <tabColor theme="7" tint="0.39997558519241921"/>
  </sheetPr>
  <dimension ref="A1:AF144"/>
  <sheetViews>
    <sheetView workbookViewId="0">
      <selection activeCell="B1" sqref="B1:U2"/>
    </sheetView>
  </sheetViews>
  <sheetFormatPr defaultRowHeight="14.5" x14ac:dyDescent="0.35"/>
  <cols>
    <col min="1" max="1" width="33.54296875" customWidth="1"/>
    <col min="2" max="2" width="24.7265625" bestFit="1" customWidth="1"/>
    <col min="3" max="3" width="16.1796875" bestFit="1" customWidth="1"/>
    <col min="4" max="4" width="12.81640625" customWidth="1"/>
    <col min="5" max="9" width="10.7265625" bestFit="1" customWidth="1"/>
    <col min="10" max="10" width="15.453125" customWidth="1"/>
    <col min="11" max="16" width="10.7265625" bestFit="1" customWidth="1"/>
  </cols>
  <sheetData>
    <row r="1" spans="1:11" x14ac:dyDescent="0.35">
      <c r="A1" s="84" t="s">
        <v>83</v>
      </c>
      <c r="C1" t="s">
        <v>84</v>
      </c>
      <c r="E1" s="120">
        <v>45597</v>
      </c>
    </row>
    <row r="3" spans="1:11" x14ac:dyDescent="0.35">
      <c r="A3">
        <v>1</v>
      </c>
      <c r="B3" t="s">
        <v>85</v>
      </c>
    </row>
    <row r="4" spans="1:11" x14ac:dyDescent="0.35">
      <c r="A4">
        <v>2</v>
      </c>
      <c r="B4" s="5" t="s">
        <v>86</v>
      </c>
    </row>
    <row r="5" spans="1:11" x14ac:dyDescent="0.35">
      <c r="A5">
        <v>3</v>
      </c>
      <c r="B5" t="s">
        <v>87</v>
      </c>
    </row>
    <row r="6" spans="1:11" x14ac:dyDescent="0.35">
      <c r="A6">
        <v>4</v>
      </c>
      <c r="B6" s="5" t="s">
        <v>88</v>
      </c>
    </row>
    <row r="7" spans="1:11" x14ac:dyDescent="0.35">
      <c r="A7">
        <v>5</v>
      </c>
      <c r="B7" t="s">
        <v>89</v>
      </c>
    </row>
    <row r="8" spans="1:11" x14ac:dyDescent="0.35">
      <c r="A8">
        <v>6</v>
      </c>
      <c r="B8" s="4" t="s">
        <v>90</v>
      </c>
    </row>
    <row r="9" spans="1:11" x14ac:dyDescent="0.35">
      <c r="B9" s="4"/>
      <c r="H9" s="73" t="s">
        <v>1607</v>
      </c>
      <c r="I9" s="73"/>
      <c r="J9" s="73"/>
      <c r="K9" s="73"/>
    </row>
    <row r="10" spans="1:11" ht="15.5" x14ac:dyDescent="0.35">
      <c r="C10" t="s">
        <v>91</v>
      </c>
      <c r="H10" s="237" t="s">
        <v>1606</v>
      </c>
      <c r="I10" s="73"/>
      <c r="J10" s="73"/>
      <c r="K10" s="73"/>
    </row>
    <row r="11" spans="1:11" ht="15.5" x14ac:dyDescent="0.35">
      <c r="A11" s="105" t="s">
        <v>1604</v>
      </c>
      <c r="C11" s="113" t="s">
        <v>92</v>
      </c>
      <c r="G11" t="s">
        <v>93</v>
      </c>
    </row>
    <row r="12" spans="1:11" hidden="1" x14ac:dyDescent="0.35">
      <c r="A12" t="s">
        <v>94</v>
      </c>
      <c r="B12" t="s">
        <v>95</v>
      </c>
    </row>
    <row r="13" spans="1:11" hidden="1" x14ac:dyDescent="0.35">
      <c r="A13" t="s">
        <v>96</v>
      </c>
      <c r="B13" t="s">
        <v>97</v>
      </c>
    </row>
    <row r="14" spans="1:11" hidden="1" x14ac:dyDescent="0.35">
      <c r="A14" t="s">
        <v>98</v>
      </c>
      <c r="B14" t="s">
        <v>97</v>
      </c>
    </row>
    <row r="15" spans="1:11" hidden="1" x14ac:dyDescent="0.35">
      <c r="A15" t="s">
        <v>99</v>
      </c>
      <c r="B15" t="s">
        <v>100</v>
      </c>
    </row>
    <row r="16" spans="1:11" hidden="1" x14ac:dyDescent="0.35">
      <c r="A16" t="s">
        <v>101</v>
      </c>
      <c r="B16" t="s">
        <v>102</v>
      </c>
    </row>
    <row r="17" spans="1:7" x14ac:dyDescent="0.35">
      <c r="C17" t="s">
        <v>1515</v>
      </c>
    </row>
    <row r="18" spans="1:7" x14ac:dyDescent="0.35">
      <c r="A18" t="s">
        <v>103</v>
      </c>
      <c r="C18" s="5" t="s">
        <v>104</v>
      </c>
      <c r="D18" s="82"/>
      <c r="F18" s="82"/>
    </row>
    <row r="19" spans="1:7" x14ac:dyDescent="0.35">
      <c r="A19" t="s">
        <v>105</v>
      </c>
      <c r="B19" t="s">
        <v>106</v>
      </c>
      <c r="C19">
        <v>5861</v>
      </c>
      <c r="E19" s="109"/>
      <c r="G19" s="109"/>
    </row>
    <row r="20" spans="1:7" x14ac:dyDescent="0.35">
      <c r="A20" t="s">
        <v>107</v>
      </c>
      <c r="B20" t="s">
        <v>108</v>
      </c>
      <c r="C20">
        <v>6700</v>
      </c>
      <c r="E20" s="109"/>
      <c r="G20" s="109"/>
    </row>
    <row r="21" spans="1:7" x14ac:dyDescent="0.35">
      <c r="A21" t="s">
        <v>109</v>
      </c>
      <c r="B21" t="s">
        <v>110</v>
      </c>
      <c r="C21">
        <v>7963</v>
      </c>
      <c r="E21" s="109"/>
      <c r="G21" s="109"/>
    </row>
    <row r="22" spans="1:7" x14ac:dyDescent="0.35">
      <c r="A22" t="s">
        <v>111</v>
      </c>
      <c r="B22" t="s">
        <v>112</v>
      </c>
      <c r="C22">
        <v>6823</v>
      </c>
      <c r="E22" s="109"/>
      <c r="G22" s="109"/>
    </row>
    <row r="23" spans="1:7" x14ac:dyDescent="0.35">
      <c r="A23" t="s">
        <v>113</v>
      </c>
      <c r="B23" t="s">
        <v>114</v>
      </c>
      <c r="C23">
        <v>9564</v>
      </c>
      <c r="E23" s="109"/>
      <c r="G23" s="109"/>
    </row>
    <row r="24" spans="1:7" x14ac:dyDescent="0.35">
      <c r="A24" t="s">
        <v>115</v>
      </c>
      <c r="B24" t="s">
        <v>115</v>
      </c>
      <c r="C24" s="205">
        <f>SUM(C19:C23)</f>
        <v>36911</v>
      </c>
      <c r="D24" s="205"/>
      <c r="E24" s="109"/>
      <c r="G24" s="109"/>
    </row>
    <row r="28" spans="1:7" x14ac:dyDescent="0.35">
      <c r="A28" s="168" t="s">
        <v>116</v>
      </c>
      <c r="B28" s="16"/>
    </row>
    <row r="29" spans="1:7" x14ac:dyDescent="0.35">
      <c r="A29" s="16" t="s">
        <v>94</v>
      </c>
      <c r="B29" s="16" t="s">
        <v>95</v>
      </c>
    </row>
    <row r="30" spans="1:7" x14ac:dyDescent="0.35">
      <c r="A30" s="16" t="s">
        <v>98</v>
      </c>
      <c r="B30" s="16" t="s">
        <v>97</v>
      </c>
    </row>
    <row r="31" spans="1:7" x14ac:dyDescent="0.35">
      <c r="A31" s="16" t="s">
        <v>99</v>
      </c>
      <c r="B31" s="16" t="s">
        <v>100</v>
      </c>
    </row>
    <row r="32" spans="1:7" x14ac:dyDescent="0.35">
      <c r="A32" s="16" t="s">
        <v>101</v>
      </c>
      <c r="B32" s="16" t="s">
        <v>102</v>
      </c>
    </row>
    <row r="34" spans="1:2" x14ac:dyDescent="0.35">
      <c r="A34" t="s">
        <v>117</v>
      </c>
      <c r="B34" s="5" t="s">
        <v>104</v>
      </c>
    </row>
    <row r="60" spans="1:32" x14ac:dyDescent="0.35">
      <c r="A60" s="84"/>
    </row>
    <row r="61" spans="1:32" x14ac:dyDescent="0.35">
      <c r="AF61" s="5"/>
    </row>
    <row r="69" spans="1:32" x14ac:dyDescent="0.35">
      <c r="A69" s="5"/>
    </row>
    <row r="70" spans="1:32" x14ac:dyDescent="0.35">
      <c r="AF70" s="5"/>
    </row>
    <row r="83" spans="1:1" x14ac:dyDescent="0.35">
      <c r="A83" s="84"/>
    </row>
    <row r="104" spans="1:1" x14ac:dyDescent="0.35">
      <c r="A104" s="5"/>
    </row>
    <row r="135" spans="1:16" x14ac:dyDescent="0.35">
      <c r="A135" s="84"/>
    </row>
    <row r="136" spans="1:16" x14ac:dyDescent="0.35">
      <c r="C136" s="2"/>
      <c r="D136" s="2"/>
      <c r="E136" s="2"/>
      <c r="F136" s="2"/>
      <c r="G136" s="2"/>
      <c r="H136" s="2"/>
      <c r="I136" s="2"/>
      <c r="J136" s="2"/>
      <c r="K136" s="2"/>
      <c r="L136" s="2"/>
      <c r="M136" s="2"/>
      <c r="N136" s="2"/>
      <c r="O136" s="2"/>
      <c r="P136" s="2"/>
    </row>
    <row r="143" spans="1:16" x14ac:dyDescent="0.35">
      <c r="A143" s="5"/>
    </row>
    <row r="144" spans="1:16" x14ac:dyDescent="0.35">
      <c r="C144" s="2"/>
      <c r="D144" s="2"/>
      <c r="E144" s="2"/>
      <c r="F144" s="2"/>
      <c r="G144" s="2"/>
      <c r="H144" s="2"/>
      <c r="I144" s="2"/>
      <c r="J144" s="2"/>
      <c r="K144" s="2"/>
      <c r="L144" s="2"/>
      <c r="M144" s="2"/>
      <c r="N144" s="2"/>
      <c r="O144" s="2"/>
      <c r="P144" s="2"/>
    </row>
  </sheetData>
  <hyperlinks>
    <hyperlink ref="C11" r:id="rId1" display="https://www.cqc.org.uk/about-us/transparency/using-cqc-data" xr:uid="{32AD005F-61BE-4B66-B794-91B1E19AB87E}"/>
    <hyperlink ref="H10" r:id="rId2" display="../../../../../:x:/r/sites/COVIDVaccinationReportingLondon/Shared Documents/Community/Enhanced Health in Care Homes/Instructions -how to/Care Homes_HSCA_Active_Locations.xlsx?d=wdb8a5b935cfc4cfe8383289f69f5c64b&amp;csf=1&amp;web=1&amp;e=pSI0HI" xr:uid="{573DB6DD-6ABB-4CE3-94B5-768BF5DE30C2}"/>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DEFFA8604BC3442A2CDF8C09A4FCB0D" ma:contentTypeVersion="26" ma:contentTypeDescription="Create a new document." ma:contentTypeScope="" ma:versionID="2deb6fafdc359ec6879d3fa2e3f0ba77">
  <xsd:schema xmlns:xsd="http://www.w3.org/2001/XMLSchema" xmlns:xs="http://www.w3.org/2001/XMLSchema" xmlns:p="http://schemas.microsoft.com/office/2006/metadata/properties" xmlns:ns2="de433072-a5a8-412f-8246-100b3cab4865" xmlns:ns3="507f52c7-a5ef-4642-bee9-de0d104445e0" targetNamespace="http://schemas.microsoft.com/office/2006/metadata/properties" ma:root="true" ma:fieldsID="28c170dfa34a3f06b237f750e398e3c5" ns2:_="" ns3:_="">
    <xsd:import namespace="de433072-a5a8-412f-8246-100b3cab4865"/>
    <xsd:import namespace="507f52c7-a5ef-4642-bee9-de0d104445e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CR" minOccurs="0"/>
                <xsd:element ref="ns2:MediaServiceGenerationTime" minOccurs="0"/>
                <xsd:element ref="ns2:MediaServiceEventHashCode" minOccurs="0"/>
                <xsd:element ref="ns3:_ip_UnifiedCompliancePolicyProperties" minOccurs="0"/>
                <xsd:element ref="ns3:_ip_UnifiedCompliancePolicyUIAction" minOccurs="0"/>
                <xsd:element ref="ns3:TaxCatchAll" minOccurs="0"/>
                <xsd:element ref="ns2:lcf76f155ced4ddcb4097134ff3c332f" minOccurs="0"/>
                <xsd:element ref="ns2:MediaLengthInSeconds"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433072-a5a8-412f-8246-100b3cab4865" elementFormDefault="qualified">
    <xsd:import namespace="http://schemas.microsoft.com/office/2006/documentManagement/types"/>
    <xsd:import namespace="http://schemas.microsoft.com/office/infopath/2007/PartnerControls"/>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LengthInSeconds" ma:index="18" nillable="true" ma:displayName="MediaLengthInSeconds" ma:hidden="true" ma:internalName="MediaLengthInSeconds" ma:readOnly="true">
      <xsd:simpleType>
        <xsd:restriction base="dms:Unknow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07f52c7-a5ef-4642-bee9-de0d104445e0"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3" nillable="true" ma:displayName="Unified Compliance Policy Properties" ma:internalName="_ip_UnifiedCompliancePolicyProperties" ma:readOnly="false">
      <xsd:simpleType>
        <xsd:restriction base="dms:Note"/>
      </xsd:simpleType>
    </xsd:element>
    <xsd:element name="_ip_UnifiedCompliancePolicyUIAction" ma:index="14" nillable="true" ma:displayName="Unified Compliance Policy UI Action" ma:hidden="true" ma:internalName="_ip_UnifiedCompliancePolicyUIAction" ma:readOnly="false">
      <xsd:simpleType>
        <xsd:restriction base="dms:Text"/>
      </xsd:simpleType>
    </xsd:element>
    <xsd:element name="TaxCatchAll" ma:index="15" nillable="true" ma:displayName="Taxonomy Catch All Column" ma:hidden="true" ma:list="{15a1f44b-2645-4f6a-86f8-efa68134e903}" ma:internalName="TaxCatchAll" ma:showField="CatchAllData" ma:web="507f52c7-a5ef-4642-bee9-de0d104445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507f52c7-a5ef-4642-bee9-de0d104445e0" xsi:nil="true"/>
    <lcf76f155ced4ddcb4097134ff3c332f xmlns="de433072-a5a8-412f-8246-100b3cab4865">
      <Terms xmlns="http://schemas.microsoft.com/office/infopath/2007/PartnerControls"/>
    </lcf76f155ced4ddcb4097134ff3c332f>
    <_ip_UnifiedCompliancePolicyProperties xmlns="507f52c7-a5ef-4642-bee9-de0d104445e0" xsi:nil="true"/>
    <TaxCatchAll xmlns="507f52c7-a5ef-4642-bee9-de0d104445e0" xsi:nil="true"/>
    <SharedWithUsers xmlns="507f52c7-a5ef-4642-bee9-de0d104445e0">
      <UserInfo>
        <DisplayName>Oluwatosin Ayeni</DisplayName>
        <AccountId>285</AccountId>
        <AccountType/>
      </UserInfo>
    </SharedWithUsers>
  </documentManagement>
</p:properties>
</file>

<file path=customXml/itemProps1.xml><?xml version="1.0" encoding="utf-8"?>
<ds:datastoreItem xmlns:ds="http://schemas.openxmlformats.org/officeDocument/2006/customXml" ds:itemID="{0DD07B1F-1505-4E02-9B4D-0A25A7C0B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433072-a5a8-412f-8246-100b3cab4865"/>
    <ds:schemaRef ds:uri="507f52c7-a5ef-4642-bee9-de0d104445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A414B6-7A0A-43EF-97FC-CA71C12DB5BB}">
  <ds:schemaRefs>
    <ds:schemaRef ds:uri="http://schemas.microsoft.com/sharepoint/v3/contenttype/forms"/>
  </ds:schemaRefs>
</ds:datastoreItem>
</file>

<file path=customXml/itemProps3.xml><?xml version="1.0" encoding="utf-8"?>
<ds:datastoreItem xmlns:ds="http://schemas.openxmlformats.org/officeDocument/2006/customXml" ds:itemID="{158107ED-8D60-42AA-9A9E-6BF3BC43C7B2}">
  <ds:schemaRefs>
    <ds:schemaRef ds:uri="d505f77c-6a0c-4e7e-8fad-eba077b11af4"/>
    <ds:schemaRef ds:uri="http://www.w3.org/XML/1998/namespace"/>
    <ds:schemaRef ds:uri="http://purl.org/dc/dcmitype/"/>
    <ds:schemaRef ds:uri="http://purl.org/dc/terms/"/>
    <ds:schemaRef ds:uri="1d66ccdd-0247-4226-95b7-e7ce1cee6f50"/>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cccaf3ac-2de9-44d4-aa31-54302fceb5f7"/>
    <ds:schemaRef ds:uri="http://schemas.microsoft.com/sharepoint/v3"/>
    <ds:schemaRef ds:uri="http://schemas.microsoft.com/office/2006/metadata/properties"/>
    <ds:schemaRef ds:uri="507f52c7-a5ef-4642-bee9-de0d104445e0"/>
    <ds:schemaRef ds:uri="de433072-a5a8-412f-8246-100b3cab4865"/>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Cover Page</vt:lpstr>
      <vt:lpstr>Data sources</vt:lpstr>
      <vt:lpstr>Dashboard-Element 1</vt:lpstr>
      <vt:lpstr>Dashboard-Elements 2-4</vt:lpstr>
      <vt:lpstr>Dashboard-Elements 5-7</vt:lpstr>
      <vt:lpstr>Overview metrics - per1000beds</vt:lpstr>
      <vt:lpstr>PCN DES Metrics 23-24</vt:lpstr>
      <vt:lpstr>PCN DES Metrics 24-25</vt:lpstr>
      <vt:lpstr>Instructions and bed numbers</vt:lpstr>
      <vt:lpstr>UCR 2-hr referrals</vt:lpstr>
      <vt:lpstr>LASdata</vt:lpstr>
      <vt:lpstr>Dementia_DATA</vt:lpstr>
      <vt:lpstr>Starlines</vt:lpstr>
      <vt:lpstr>CapTracker</vt:lpstr>
      <vt:lpstr>LASfalls</vt:lpstr>
      <vt:lpstr>SUSdischarges</vt:lpstr>
      <vt:lpstr>CareCoordinators</vt:lpstr>
      <vt:lpstr>NCDMI025 FluVacs</vt:lpstr>
      <vt:lpstr>NCD018_019 23-24</vt:lpstr>
      <vt:lpstr>PCN DES MetricDATA 24-25</vt:lpstr>
      <vt:lpstr>NCD018_019  24-25</vt:lpstr>
      <vt:lpstr>PCN DES MetricDATA 23-24</vt:lpstr>
      <vt:lpstr>LKUP PCNDES</vt:lpstr>
      <vt:lpstr>Excess deaths</vt:lpstr>
      <vt:lpstr>DigitalMaturity</vt:lpstr>
      <vt:lpstr>HRG and system LUT</vt:lpstr>
      <vt:lpstr>Borough ICS LUT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Stephen Pearson</dc:creator>
  <cp:keywords/>
  <dc:description/>
  <cp:lastModifiedBy>muyi.adekoya@nhs.net</cp:lastModifiedBy>
  <cp:revision/>
  <dcterms:created xsi:type="dcterms:W3CDTF">2022-08-16T10:36:35Z</dcterms:created>
  <dcterms:modified xsi:type="dcterms:W3CDTF">2025-02-12T11:45:19Z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0x010100CDEFFA8604BC3442A2CDF8C09A4FCB0D</vt:lpwstr>
  </property>
  <property fmtid="{D5CDD505-2E9C-101B-9397-08002B2CF9AE}" pid="3" name="MediaServiceImageTags">
    <vt:lpwstr/>
  </property>
  <property fmtid="{D5CDD505-2E9C-101B-9397-08002B2CF9AE}" pid="4" name="_ExtendedDescription">
    <vt:lpwstr/>
  </property>
</Properties>
</file>